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queryTables/queryTable1.xml" ContentType="application/vnd.openxmlformats-officedocument.spreadsheetml.queryTable+xml"/>
  <Override PartName="/xl/queryTables/queryTable2.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hidePivotFieldList="1" defaultThemeVersion="124226"/>
  <mc:AlternateContent xmlns:mc="http://schemas.openxmlformats.org/markup-compatibility/2006">
    <mc:Choice Requires="x15">
      <x15ac:absPath xmlns:x15ac="http://schemas.microsoft.com/office/spreadsheetml/2010/11/ac" url="C:\Users\User\Desktop\reports\"/>
    </mc:Choice>
  </mc:AlternateContent>
  <xr:revisionPtr revIDLastSave="0" documentId="8_{B3B4807A-FBCD-4229-8553-DE7026D615D7}" xr6:coauthVersionLast="47" xr6:coauthVersionMax="47" xr10:uidLastSave="{00000000-0000-0000-0000-000000000000}"/>
  <bookViews>
    <workbookView xWindow="-120" yWindow="-120" windowWidth="29040" windowHeight="15720" activeTab="7" xr2:uid="{00000000-000D-0000-FFFF-FFFF00000000}"/>
  </bookViews>
  <sheets>
    <sheet name="מסך פתיחה" sheetId="62" r:id="rId1"/>
    <sheet name="Template history" sheetId="48" state="hidden" r:id="rId2"/>
    <sheet name="Index" sheetId="61" state="hidden" r:id="rId3"/>
    <sheet name="Summary" sheetId="52" state="hidden" r:id="rId4"/>
    <sheet name="דיווח דיגומים" sheetId="5" r:id="rId5"/>
    <sheet name="דיווח חריגים" sheetId="1" r:id="rId6"/>
    <sheet name="דיווח אסורים" sheetId="2" r:id="rId7"/>
    <sheet name="דיווח כספי שנתי" sheetId="47" r:id="rId8"/>
    <sheet name="Planning" sheetId="59" r:id="rId9"/>
    <sheet name="ExcCalc" sheetId="33" r:id="rId10"/>
    <sheet name="ForbCalc" sheetId="34" r:id="rId11"/>
    <sheet name="WQ_UnitID" sheetId="64" r:id="rId12"/>
    <sheet name="PT_ExcValue" sheetId="42" r:id="rId13"/>
    <sheet name="PT_Charge_Exc" sheetId="55" r:id="rId14"/>
    <sheet name="PT_Charge_Forb" sheetId="54" r:id="rId15"/>
    <sheet name="Count" sheetId="65" r:id="rId16"/>
    <sheet name="Address" sheetId="66" r:id="rId17"/>
    <sheet name="Comments" sheetId="67" r:id="rId18"/>
    <sheet name="ExcValue" sheetId="68" r:id="rId19"/>
    <sheet name="ExcCharge" sheetId="69" r:id="rId20"/>
    <sheet name="ForbCharge" sheetId="70" r:id="rId21"/>
    <sheet name="ExcLimit" sheetId="71" r:id="rId22"/>
    <sheet name="WQ" sheetId="72" r:id="rId23"/>
    <sheet name="Path" sheetId="73" r:id="rId24"/>
    <sheet name="ExcPermit" sheetId="74" r:id="rId25"/>
    <sheet name="ForbDraft" sheetId="75" r:id="rId26"/>
  </sheets>
  <definedNames>
    <definedName name="_xlnm._FilterDatabase" localSheetId="6" hidden="1">'דיווח אסורים'!$B$4:$H$4</definedName>
    <definedName name="_xlnm._FilterDatabase" localSheetId="4" hidden="1">'דיווח דיגומים'!$B$4:$N$598</definedName>
    <definedName name="_xlnm._FilterDatabase" localSheetId="5" hidden="1">'דיווח חריגים'!$B$4:$N$600</definedName>
    <definedName name="_xlnm._FilterDatabase" localSheetId="7" hidden="1">'דיווח כספי שנתי'!$B$4:$J$4</definedName>
    <definedName name="ExternalData_1" localSheetId="13">PT_Charge_Exc!$A$7:$J$4013</definedName>
    <definedName name="ExternalData_1" localSheetId="11">WQ_UnitID!$A$8:$C$87</definedName>
    <definedName name="ExternalData_2" localSheetId="13">PT_Charge_Exc!$A$7:$J$198</definedName>
    <definedName name="ExternalData_2" localSheetId="11">WQ_UnitID!$A$8:$C$64</definedName>
    <definedName name="ExternalData_3" localSheetId="13">PT_Charge_Exc!$A$7:$J$180</definedName>
  </definedNames>
  <calcPr calcId="191029"/>
  <pivotCaches>
    <pivotCache cacheId="0" r:id="rId27"/>
    <pivotCache cacheId="1" r:id="rId28"/>
    <pivotCache cacheId="2" r:id="rId2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00" i="64" l="1"/>
  <c r="A3000" i="64"/>
  <c r="B3000" i="64" s="1"/>
  <c r="C2999" i="64"/>
  <c r="A2999" i="64"/>
  <c r="B2999" i="64" s="1"/>
  <c r="C2998" i="64"/>
  <c r="A2998" i="64"/>
  <c r="B2998" i="64" s="1"/>
  <c r="C2997" i="64"/>
  <c r="A2997" i="64"/>
  <c r="B2997" i="64" s="1"/>
  <c r="C2996" i="64"/>
  <c r="B2996" i="64"/>
  <c r="A2996" i="64"/>
  <c r="C2995" i="64"/>
  <c r="A2995" i="64"/>
  <c r="B2995" i="64" s="1"/>
  <c r="C2994" i="64"/>
  <c r="A2994" i="64"/>
  <c r="B2994" i="64" s="1"/>
  <c r="C2993" i="64"/>
  <c r="A2993" i="64"/>
  <c r="B2993" i="64" s="1"/>
  <c r="C2992" i="64"/>
  <c r="B2992" i="64"/>
  <c r="A2992" i="64"/>
  <c r="C2991" i="64"/>
  <c r="A2991" i="64"/>
  <c r="B2991" i="64" s="1"/>
  <c r="C2990" i="64"/>
  <c r="A2990" i="64"/>
  <c r="B2990" i="64" s="1"/>
  <c r="C2989" i="64"/>
  <c r="A2989" i="64"/>
  <c r="B2989" i="64" s="1"/>
  <c r="C2988" i="64"/>
  <c r="A2988" i="64"/>
  <c r="B2988" i="64" s="1"/>
  <c r="C2987" i="64"/>
  <c r="A2987" i="64"/>
  <c r="B2987" i="64" s="1"/>
  <c r="C2986" i="64"/>
  <c r="A2986" i="64"/>
  <c r="B2986" i="64" s="1"/>
  <c r="C2985" i="64"/>
  <c r="A2985" i="64"/>
  <c r="B2985" i="64" s="1"/>
  <c r="C2984" i="64"/>
  <c r="B2984" i="64"/>
  <c r="A2984" i="64"/>
  <c r="C2983" i="64"/>
  <c r="A2983" i="64"/>
  <c r="B2983" i="64" s="1"/>
  <c r="C2982" i="64"/>
  <c r="A2982" i="64"/>
  <c r="B2982" i="64" s="1"/>
  <c r="C2981" i="64"/>
  <c r="A2981" i="64"/>
  <c r="B2981" i="64" s="1"/>
  <c r="C2980" i="64"/>
  <c r="B2980" i="64"/>
  <c r="A2980" i="64"/>
  <c r="C2979" i="64"/>
  <c r="B2979" i="64"/>
  <c r="A2979" i="64"/>
  <c r="C2978" i="64"/>
  <c r="A2978" i="64"/>
  <c r="B2978" i="64" s="1"/>
  <c r="C2977" i="64"/>
  <c r="A2977" i="64"/>
  <c r="B2977" i="64" s="1"/>
  <c r="C2976" i="64"/>
  <c r="A2976" i="64"/>
  <c r="B2976" i="64" s="1"/>
  <c r="C2975" i="64"/>
  <c r="B2975" i="64"/>
  <c r="A2975" i="64"/>
  <c r="C2974" i="64"/>
  <c r="A2974" i="64"/>
  <c r="B2974" i="64" s="1"/>
  <c r="C2973" i="64"/>
  <c r="A2973" i="64"/>
  <c r="B2973" i="64" s="1"/>
  <c r="C2972" i="64"/>
  <c r="A2972" i="64"/>
  <c r="B2972" i="64" s="1"/>
  <c r="C2971" i="64"/>
  <c r="B2971" i="64"/>
  <c r="A2971" i="64"/>
  <c r="C2970" i="64"/>
  <c r="A2970" i="64"/>
  <c r="B2970" i="64" s="1"/>
  <c r="C2969" i="64"/>
  <c r="A2969" i="64"/>
  <c r="B2969" i="64" s="1"/>
  <c r="C2968" i="64"/>
  <c r="A2968" i="64"/>
  <c r="B2968" i="64" s="1"/>
  <c r="C2967" i="64"/>
  <c r="B2967" i="64"/>
  <c r="A2967" i="64"/>
  <c r="C2966" i="64"/>
  <c r="A2966" i="64"/>
  <c r="B2966" i="64" s="1"/>
  <c r="C2965" i="64"/>
  <c r="A2965" i="64"/>
  <c r="B2965" i="64" s="1"/>
  <c r="C2964" i="64"/>
  <c r="A2964" i="64"/>
  <c r="B2964" i="64" s="1"/>
  <c r="C2963" i="64"/>
  <c r="B2963" i="64"/>
  <c r="A2963" i="64"/>
  <c r="C2962" i="64"/>
  <c r="A2962" i="64"/>
  <c r="B2962" i="64" s="1"/>
  <c r="C2961" i="64"/>
  <c r="A2961" i="64"/>
  <c r="B2961" i="64" s="1"/>
  <c r="C2960" i="64"/>
  <c r="A2960" i="64"/>
  <c r="B2960" i="64" s="1"/>
  <c r="C2959" i="64"/>
  <c r="B2959" i="64"/>
  <c r="A2959" i="64"/>
  <c r="C2958" i="64"/>
  <c r="A2958" i="64"/>
  <c r="B2958" i="64" s="1"/>
  <c r="C2957" i="64"/>
  <c r="A2957" i="64"/>
  <c r="B2957" i="64" s="1"/>
  <c r="C2956" i="64"/>
  <c r="A2956" i="64"/>
  <c r="B2956" i="64" s="1"/>
  <c r="C2955" i="64"/>
  <c r="B2955" i="64"/>
  <c r="A2955" i="64"/>
  <c r="C2954" i="64"/>
  <c r="A2954" i="64"/>
  <c r="B2954" i="64" s="1"/>
  <c r="C2953" i="64"/>
  <c r="A2953" i="64"/>
  <c r="B2953" i="64" s="1"/>
  <c r="C2952" i="64"/>
  <c r="A2952" i="64"/>
  <c r="B2952" i="64" s="1"/>
  <c r="C2951" i="64"/>
  <c r="B2951" i="64"/>
  <c r="A2951" i="64"/>
  <c r="C2950" i="64"/>
  <c r="A2950" i="64"/>
  <c r="B2950" i="64" s="1"/>
  <c r="C2949" i="64"/>
  <c r="A2949" i="64"/>
  <c r="B2949" i="64" s="1"/>
  <c r="C2948" i="64"/>
  <c r="A2948" i="64"/>
  <c r="B2948" i="64" s="1"/>
  <c r="C2947" i="64"/>
  <c r="B2947" i="64"/>
  <c r="A2947" i="64"/>
  <c r="C2946" i="64"/>
  <c r="B2946" i="64"/>
  <c r="A2946" i="64"/>
  <c r="C2945" i="64"/>
  <c r="A2945" i="64"/>
  <c r="B2945" i="64" s="1"/>
  <c r="C2944" i="64"/>
  <c r="A2944" i="64"/>
  <c r="B2944" i="64" s="1"/>
  <c r="C2943" i="64"/>
  <c r="A2943" i="64"/>
  <c r="B2943" i="64" s="1"/>
  <c r="C2942" i="64"/>
  <c r="A2942" i="64"/>
  <c r="B2942" i="64" s="1"/>
  <c r="C2941" i="64"/>
  <c r="A2941" i="64"/>
  <c r="B2941" i="64" s="1"/>
  <c r="C2940" i="64"/>
  <c r="A2940" i="64"/>
  <c r="B2940" i="64" s="1"/>
  <c r="C2939" i="64"/>
  <c r="A2939" i="64"/>
  <c r="B2939" i="64" s="1"/>
  <c r="C2938" i="64"/>
  <c r="A2938" i="64"/>
  <c r="B2938" i="64" s="1"/>
  <c r="C2937" i="64"/>
  <c r="A2937" i="64"/>
  <c r="B2937" i="64" s="1"/>
  <c r="C2936" i="64"/>
  <c r="A2936" i="64"/>
  <c r="B2936" i="64" s="1"/>
  <c r="C2935" i="64"/>
  <c r="B2935" i="64"/>
  <c r="A2935" i="64"/>
  <c r="C2934" i="64"/>
  <c r="B2934" i="64"/>
  <c r="A2934" i="64"/>
  <c r="C2933" i="64"/>
  <c r="A2933" i="64"/>
  <c r="B2933" i="64" s="1"/>
  <c r="C2932" i="64"/>
  <c r="A2932" i="64"/>
  <c r="B2932" i="64" s="1"/>
  <c r="C2931" i="64"/>
  <c r="B2931" i="64"/>
  <c r="A2931" i="64"/>
  <c r="C2930" i="64"/>
  <c r="A2930" i="64"/>
  <c r="B2930" i="64" s="1"/>
  <c r="C2929" i="64"/>
  <c r="A2929" i="64"/>
  <c r="B2929" i="64" s="1"/>
  <c r="C2928" i="64"/>
  <c r="A2928" i="64"/>
  <c r="B2928" i="64" s="1"/>
  <c r="C2927" i="64"/>
  <c r="A2927" i="64"/>
  <c r="B2927" i="64" s="1"/>
  <c r="C2926" i="64"/>
  <c r="A2926" i="64"/>
  <c r="B2926" i="64" s="1"/>
  <c r="C2925" i="64"/>
  <c r="A2925" i="64"/>
  <c r="B2925" i="64" s="1"/>
  <c r="C2924" i="64"/>
  <c r="B2924" i="64"/>
  <c r="A2924" i="64"/>
  <c r="C2923" i="64"/>
  <c r="B2923" i="64"/>
  <c r="A2923" i="64"/>
  <c r="C2922" i="64"/>
  <c r="A2922" i="64"/>
  <c r="B2922" i="64" s="1"/>
  <c r="C2921" i="64"/>
  <c r="A2921" i="64"/>
  <c r="B2921" i="64" s="1"/>
  <c r="C2920" i="64"/>
  <c r="B2920" i="64"/>
  <c r="A2920" i="64"/>
  <c r="C2919" i="64"/>
  <c r="B2919" i="64"/>
  <c r="A2919" i="64"/>
  <c r="C2918" i="64"/>
  <c r="A2918" i="64"/>
  <c r="B2918" i="64" s="1"/>
  <c r="C2917" i="64"/>
  <c r="A2917" i="64"/>
  <c r="B2917" i="64" s="1"/>
  <c r="C2916" i="64"/>
  <c r="A2916" i="64"/>
  <c r="B2916" i="64" s="1"/>
  <c r="C2915" i="64"/>
  <c r="B2915" i="64"/>
  <c r="A2915" i="64"/>
  <c r="C2914" i="64"/>
  <c r="A2914" i="64"/>
  <c r="B2914" i="64" s="1"/>
  <c r="C2913" i="64"/>
  <c r="A2913" i="64"/>
  <c r="B2913" i="64" s="1"/>
  <c r="C2912" i="64"/>
  <c r="A2912" i="64"/>
  <c r="B2912" i="64" s="1"/>
  <c r="C2911" i="64"/>
  <c r="A2911" i="64"/>
  <c r="B2911" i="64" s="1"/>
  <c r="C2910" i="64"/>
  <c r="A2910" i="64"/>
  <c r="B2910" i="64" s="1"/>
  <c r="C2909" i="64"/>
  <c r="A2909" i="64"/>
  <c r="B2909" i="64" s="1"/>
  <c r="C2908" i="64"/>
  <c r="B2908" i="64"/>
  <c r="A2908" i="64"/>
  <c r="C2907" i="64"/>
  <c r="A2907" i="64"/>
  <c r="B2907" i="64" s="1"/>
  <c r="C2906" i="64"/>
  <c r="B2906" i="64"/>
  <c r="A2906" i="64"/>
  <c r="C2905" i="64"/>
  <c r="A2905" i="64"/>
  <c r="B2905" i="64" s="1"/>
  <c r="C2904" i="64"/>
  <c r="B2904" i="64"/>
  <c r="A2904" i="64"/>
  <c r="C2903" i="64"/>
  <c r="B2903" i="64"/>
  <c r="A2903" i="64"/>
  <c r="C2902" i="64"/>
  <c r="A2902" i="64"/>
  <c r="B2902" i="64" s="1"/>
  <c r="C2901" i="64"/>
  <c r="B2901" i="64"/>
  <c r="A2901" i="64"/>
  <c r="C2900" i="64"/>
  <c r="A2900" i="64"/>
  <c r="B2900" i="64" s="1"/>
  <c r="C2899" i="64"/>
  <c r="A2899" i="64"/>
  <c r="B2899" i="64" s="1"/>
  <c r="C2898" i="64"/>
  <c r="A2898" i="64"/>
  <c r="B2898" i="64" s="1"/>
  <c r="C2897" i="64"/>
  <c r="A2897" i="64"/>
  <c r="B2897" i="64" s="1"/>
  <c r="C2896" i="64"/>
  <c r="A2896" i="64"/>
  <c r="B2896" i="64" s="1"/>
  <c r="C2895" i="64"/>
  <c r="B2895" i="64"/>
  <c r="A2895" i="64"/>
  <c r="C2894" i="64"/>
  <c r="B2894" i="64"/>
  <c r="A2894" i="64"/>
  <c r="C2893" i="64"/>
  <c r="A2893" i="64"/>
  <c r="B2893" i="64" s="1"/>
  <c r="C2892" i="64"/>
  <c r="B2892" i="64"/>
  <c r="A2892" i="64"/>
  <c r="C2891" i="64"/>
  <c r="A2891" i="64"/>
  <c r="B2891" i="64" s="1"/>
  <c r="C2890" i="64"/>
  <c r="A2890" i="64"/>
  <c r="B2890" i="64" s="1"/>
  <c r="C2889" i="64"/>
  <c r="A2889" i="64"/>
  <c r="B2889" i="64" s="1"/>
  <c r="C2888" i="64"/>
  <c r="B2888" i="64"/>
  <c r="A2888" i="64"/>
  <c r="C2887" i="64"/>
  <c r="A2887" i="64"/>
  <c r="B2887" i="64" s="1"/>
  <c r="C2886" i="64"/>
  <c r="A2886" i="64"/>
  <c r="B2886" i="64" s="1"/>
  <c r="C2885" i="64"/>
  <c r="B2885" i="64"/>
  <c r="A2885" i="64"/>
  <c r="C2884" i="64"/>
  <c r="A2884" i="64"/>
  <c r="B2884" i="64" s="1"/>
  <c r="C2883" i="64"/>
  <c r="B2883" i="64"/>
  <c r="A2883" i="64"/>
  <c r="C2882" i="64"/>
  <c r="A2882" i="64"/>
  <c r="B2882" i="64" s="1"/>
  <c r="C2881" i="64"/>
  <c r="A2881" i="64"/>
  <c r="B2881" i="64" s="1"/>
  <c r="C2880" i="64"/>
  <c r="B2880" i="64"/>
  <c r="A2880" i="64"/>
  <c r="C2879" i="64"/>
  <c r="A2879" i="64"/>
  <c r="B2879" i="64" s="1"/>
  <c r="C2878" i="64"/>
  <c r="B2878" i="64"/>
  <c r="A2878" i="64"/>
  <c r="C2877" i="64"/>
  <c r="B2877" i="64"/>
  <c r="A2877" i="64"/>
  <c r="C2876" i="64"/>
  <c r="A2876" i="64"/>
  <c r="B2876" i="64" s="1"/>
  <c r="C2875" i="64"/>
  <c r="A2875" i="64"/>
  <c r="B2875" i="64" s="1"/>
  <c r="C2874" i="64"/>
  <c r="A2874" i="64"/>
  <c r="B2874" i="64" s="1"/>
  <c r="C2873" i="64"/>
  <c r="B2873" i="64"/>
  <c r="A2873" i="64"/>
  <c r="C2872" i="64"/>
  <c r="A2872" i="64"/>
  <c r="B2872" i="64" s="1"/>
  <c r="C2871" i="64"/>
  <c r="B2871" i="64"/>
  <c r="A2871" i="64"/>
  <c r="C2870" i="64"/>
  <c r="B2870" i="64"/>
  <c r="A2870" i="64"/>
  <c r="C2869" i="64"/>
  <c r="A2869" i="64"/>
  <c r="B2869" i="64" s="1"/>
  <c r="C2868" i="64"/>
  <c r="B2868" i="64"/>
  <c r="A2868" i="64"/>
  <c r="C2867" i="64"/>
  <c r="B2867" i="64"/>
  <c r="A2867" i="64"/>
  <c r="C2866" i="64"/>
  <c r="A2866" i="64"/>
  <c r="B2866" i="64" s="1"/>
  <c r="C2865" i="64"/>
  <c r="B2865" i="64"/>
  <c r="A2865" i="64"/>
  <c r="C2864" i="64"/>
  <c r="A2864" i="64"/>
  <c r="B2864" i="64" s="1"/>
  <c r="C2863" i="64"/>
  <c r="B2863" i="64"/>
  <c r="A2863" i="64"/>
  <c r="C2862" i="64"/>
  <c r="B2862" i="64"/>
  <c r="A2862" i="64"/>
  <c r="C2861" i="64"/>
  <c r="B2861" i="64"/>
  <c r="A2861" i="64"/>
  <c r="C2860" i="64"/>
  <c r="A2860" i="64"/>
  <c r="B2860" i="64" s="1"/>
  <c r="C2859" i="64"/>
  <c r="A2859" i="64"/>
  <c r="B2859" i="64" s="1"/>
  <c r="C2858" i="64"/>
  <c r="B2858" i="64"/>
  <c r="A2858" i="64"/>
  <c r="C2857" i="64"/>
  <c r="A2857" i="64"/>
  <c r="B2857" i="64" s="1"/>
  <c r="C2856" i="64"/>
  <c r="A2856" i="64"/>
  <c r="B2856" i="64" s="1"/>
  <c r="C2855" i="64"/>
  <c r="B2855" i="64"/>
  <c r="A2855" i="64"/>
  <c r="C2854" i="64"/>
  <c r="B2854" i="64"/>
  <c r="A2854" i="64"/>
  <c r="C2853" i="64"/>
  <c r="A2853" i="64"/>
  <c r="B2853" i="64" s="1"/>
  <c r="C2852" i="64"/>
  <c r="A2852" i="64"/>
  <c r="B2852" i="64" s="1"/>
  <c r="C2851" i="64"/>
  <c r="A2851" i="64"/>
  <c r="B2851" i="64" s="1"/>
  <c r="C2850" i="64"/>
  <c r="A2850" i="64"/>
  <c r="B2850" i="64" s="1"/>
  <c r="C2849" i="64"/>
  <c r="B2849" i="64"/>
  <c r="A2849" i="64"/>
  <c r="C2848" i="64"/>
  <c r="B2848" i="64"/>
  <c r="A2848" i="64"/>
  <c r="C2847" i="64"/>
  <c r="A2847" i="64"/>
  <c r="B2847" i="64" s="1"/>
  <c r="C2846" i="64"/>
  <c r="B2846" i="64"/>
  <c r="A2846" i="64"/>
  <c r="C2845" i="64"/>
  <c r="A2845" i="64"/>
  <c r="B2845" i="64" s="1"/>
  <c r="C2844" i="64"/>
  <c r="B2844" i="64"/>
  <c r="A2844" i="64"/>
  <c r="C2843" i="64"/>
  <c r="B2843" i="64"/>
  <c r="A2843" i="64"/>
  <c r="C2842" i="64"/>
  <c r="A2842" i="64"/>
  <c r="B2842" i="64" s="1"/>
  <c r="C2841" i="64"/>
  <c r="A2841" i="64"/>
  <c r="B2841" i="64" s="1"/>
  <c r="C2840" i="64"/>
  <c r="B2840" i="64"/>
  <c r="A2840" i="64"/>
  <c r="C2839" i="64"/>
  <c r="A2839" i="64"/>
  <c r="B2839" i="64" s="1"/>
  <c r="C2838" i="64"/>
  <c r="A2838" i="64"/>
  <c r="B2838" i="64" s="1"/>
  <c r="C2837" i="64"/>
  <c r="A2837" i="64"/>
  <c r="B2837" i="64" s="1"/>
  <c r="C2836" i="64"/>
  <c r="A2836" i="64"/>
  <c r="B2836" i="64" s="1"/>
  <c r="C2835" i="64"/>
  <c r="A2835" i="64"/>
  <c r="B2835" i="64" s="1"/>
  <c r="C2834" i="64"/>
  <c r="B2834" i="64"/>
  <c r="A2834" i="64"/>
  <c r="C2833" i="64"/>
  <c r="B2833" i="64"/>
  <c r="A2833" i="64"/>
  <c r="C2832" i="64"/>
  <c r="A2832" i="64"/>
  <c r="B2832" i="64" s="1"/>
  <c r="C2831" i="64"/>
  <c r="B2831" i="64"/>
  <c r="A2831" i="64"/>
  <c r="C2830" i="64"/>
  <c r="A2830" i="64"/>
  <c r="B2830" i="64" s="1"/>
  <c r="C2829" i="64"/>
  <c r="A2829" i="64"/>
  <c r="B2829" i="64" s="1"/>
  <c r="C2828" i="64"/>
  <c r="A2828" i="64"/>
  <c r="B2828" i="64" s="1"/>
  <c r="C2827" i="64"/>
  <c r="B2827" i="64"/>
  <c r="A2827" i="64"/>
  <c r="C2826" i="64"/>
  <c r="A2826" i="64"/>
  <c r="B2826" i="64" s="1"/>
  <c r="C2825" i="64"/>
  <c r="A2825" i="64"/>
  <c r="B2825" i="64" s="1"/>
  <c r="C2824" i="64"/>
  <c r="A2824" i="64"/>
  <c r="B2824" i="64" s="1"/>
  <c r="C2823" i="64"/>
  <c r="B2823" i="64"/>
  <c r="A2823" i="64"/>
  <c r="C2822" i="64"/>
  <c r="A2822" i="64"/>
  <c r="B2822" i="64" s="1"/>
  <c r="C2821" i="64"/>
  <c r="B2821" i="64"/>
  <c r="A2821" i="64"/>
  <c r="C2820" i="64"/>
  <c r="A2820" i="64"/>
  <c r="B2820" i="64" s="1"/>
  <c r="C2819" i="64"/>
  <c r="B2819" i="64"/>
  <c r="A2819" i="64"/>
  <c r="C2818" i="64"/>
  <c r="A2818" i="64"/>
  <c r="B2818" i="64" s="1"/>
  <c r="C2817" i="64"/>
  <c r="B2817" i="64"/>
  <c r="A2817" i="64"/>
  <c r="C2816" i="64"/>
  <c r="A2816" i="64"/>
  <c r="B2816" i="64" s="1"/>
  <c r="C2815" i="64"/>
  <c r="A2815" i="64"/>
  <c r="B2815" i="64" s="1"/>
  <c r="C2814" i="64"/>
  <c r="A2814" i="64"/>
  <c r="B2814" i="64" s="1"/>
  <c r="C2813" i="64"/>
  <c r="A2813" i="64"/>
  <c r="B2813" i="64" s="1"/>
  <c r="C2812" i="64"/>
  <c r="B2812" i="64"/>
  <c r="A2812" i="64"/>
  <c r="C2811" i="64"/>
  <c r="A2811" i="64"/>
  <c r="B2811" i="64" s="1"/>
  <c r="C2810" i="64"/>
  <c r="B2810" i="64"/>
  <c r="A2810" i="64"/>
  <c r="C2809" i="64"/>
  <c r="B2809" i="64"/>
  <c r="A2809" i="64"/>
  <c r="C2808" i="64"/>
  <c r="B2808" i="64"/>
  <c r="A2808" i="64"/>
  <c r="C2807" i="64"/>
  <c r="A2807" i="64"/>
  <c r="B2807" i="64" s="1"/>
  <c r="C2806" i="64"/>
  <c r="B2806" i="64"/>
  <c r="A2806" i="64"/>
  <c r="C2805" i="64"/>
  <c r="A2805" i="64"/>
  <c r="B2805" i="64" s="1"/>
  <c r="C2804" i="64"/>
  <c r="A2804" i="64"/>
  <c r="B2804" i="64" s="1"/>
  <c r="C2803" i="64"/>
  <c r="B2803" i="64"/>
  <c r="A2803" i="64"/>
  <c r="C2802" i="64"/>
  <c r="A2802" i="64"/>
  <c r="B2802" i="64" s="1"/>
  <c r="C2801" i="64"/>
  <c r="A2801" i="64"/>
  <c r="B2801" i="64" s="1"/>
  <c r="C2800" i="64"/>
  <c r="B2800" i="64"/>
  <c r="A2800" i="64"/>
  <c r="C2799" i="64"/>
  <c r="A2799" i="64"/>
  <c r="B2799" i="64" s="1"/>
  <c r="C2798" i="64"/>
  <c r="A2798" i="64"/>
  <c r="B2798" i="64" s="1"/>
  <c r="C2797" i="64"/>
  <c r="A2797" i="64"/>
  <c r="B2797" i="64" s="1"/>
  <c r="C2796" i="64"/>
  <c r="A2796" i="64"/>
  <c r="B2796" i="64" s="1"/>
  <c r="C2795" i="64"/>
  <c r="A2795" i="64"/>
  <c r="B2795" i="64" s="1"/>
  <c r="C2794" i="64"/>
  <c r="A2794" i="64"/>
  <c r="B2794" i="64" s="1"/>
  <c r="C2793" i="64"/>
  <c r="B2793" i="64"/>
  <c r="A2793" i="64"/>
  <c r="C2792" i="64"/>
  <c r="A2792" i="64"/>
  <c r="B2792" i="64" s="1"/>
  <c r="C2791" i="64"/>
  <c r="A2791" i="64"/>
  <c r="B2791" i="64" s="1"/>
  <c r="C2790" i="64"/>
  <c r="B2790" i="64"/>
  <c r="A2790" i="64"/>
  <c r="C2789" i="64"/>
  <c r="A2789" i="64"/>
  <c r="B2789" i="64" s="1"/>
  <c r="C2788" i="64"/>
  <c r="A2788" i="64"/>
  <c r="B2788" i="64" s="1"/>
  <c r="C2787" i="64"/>
  <c r="B2787" i="64"/>
  <c r="A2787" i="64"/>
  <c r="C2786" i="64"/>
  <c r="A2786" i="64"/>
  <c r="B2786" i="64" s="1"/>
  <c r="C2785" i="64"/>
  <c r="B2785" i="64"/>
  <c r="A2785" i="64"/>
  <c r="C2784" i="64"/>
  <c r="A2784" i="64"/>
  <c r="B2784" i="64" s="1"/>
  <c r="C2783" i="64"/>
  <c r="B2783" i="64"/>
  <c r="A2783" i="64"/>
  <c r="C2782" i="64"/>
  <c r="B2782" i="64"/>
  <c r="A2782" i="64"/>
  <c r="C2781" i="64"/>
  <c r="B2781" i="64"/>
  <c r="A2781" i="64"/>
  <c r="C2780" i="64"/>
  <c r="A2780" i="64"/>
  <c r="B2780" i="64" s="1"/>
  <c r="C2779" i="64"/>
  <c r="B2779" i="64"/>
  <c r="A2779" i="64"/>
  <c r="C2778" i="64"/>
  <c r="A2778" i="64"/>
  <c r="B2778" i="64" s="1"/>
  <c r="C2777" i="64"/>
  <c r="A2777" i="64"/>
  <c r="B2777" i="64" s="1"/>
  <c r="C2776" i="64"/>
  <c r="A2776" i="64"/>
  <c r="B2776" i="64" s="1"/>
  <c r="C2775" i="64"/>
  <c r="B2775" i="64"/>
  <c r="A2775" i="64"/>
  <c r="C2774" i="64"/>
  <c r="A2774" i="64"/>
  <c r="B2774" i="64" s="1"/>
  <c r="C2773" i="64"/>
  <c r="B2773" i="64"/>
  <c r="A2773" i="64"/>
  <c r="C2772" i="64"/>
  <c r="B2772" i="64"/>
  <c r="A2772" i="64"/>
  <c r="C2771" i="64"/>
  <c r="A2771" i="64"/>
  <c r="B2771" i="64" s="1"/>
  <c r="C2770" i="64"/>
  <c r="B2770" i="64"/>
  <c r="A2770" i="64"/>
  <c r="C2769" i="64"/>
  <c r="A2769" i="64"/>
  <c r="B2769" i="64" s="1"/>
  <c r="C2768" i="64"/>
  <c r="A2768" i="64"/>
  <c r="B2768" i="64" s="1"/>
  <c r="C2767" i="64"/>
  <c r="A2767" i="64"/>
  <c r="B2767" i="64" s="1"/>
  <c r="C2766" i="64"/>
  <c r="B2766" i="64"/>
  <c r="A2766" i="64"/>
  <c r="C2765" i="64"/>
  <c r="A2765" i="64"/>
  <c r="B2765" i="64" s="1"/>
  <c r="C2764" i="64"/>
  <c r="A2764" i="64"/>
  <c r="B2764" i="64" s="1"/>
  <c r="C2763" i="64"/>
  <c r="B2763" i="64"/>
  <c r="A2763" i="64"/>
  <c r="C2762" i="64"/>
  <c r="A2762" i="64"/>
  <c r="B2762" i="64" s="1"/>
  <c r="C2761" i="64"/>
  <c r="B2761" i="64"/>
  <c r="A2761" i="64"/>
  <c r="C2760" i="64"/>
  <c r="B2760" i="64"/>
  <c r="A2760" i="64"/>
  <c r="C2759" i="64"/>
  <c r="A2759" i="64"/>
  <c r="B2759" i="64" s="1"/>
  <c r="C2758" i="64"/>
  <c r="B2758" i="64"/>
  <c r="A2758" i="64"/>
  <c r="C2757" i="64"/>
  <c r="A2757" i="64"/>
  <c r="B2757" i="64" s="1"/>
  <c r="C2756" i="64"/>
  <c r="A2756" i="64"/>
  <c r="B2756" i="64" s="1"/>
  <c r="C2755" i="64"/>
  <c r="A2755" i="64"/>
  <c r="B2755" i="64" s="1"/>
  <c r="C2754" i="64"/>
  <c r="A2754" i="64"/>
  <c r="B2754" i="64" s="1"/>
  <c r="C2753" i="64"/>
  <c r="B2753" i="64"/>
  <c r="A2753" i="64"/>
  <c r="C2752" i="64"/>
  <c r="A2752" i="64"/>
  <c r="B2752" i="64" s="1"/>
  <c r="C2751" i="64"/>
  <c r="B2751" i="64"/>
  <c r="A2751" i="64"/>
  <c r="C2750" i="64"/>
  <c r="A2750" i="64"/>
  <c r="B2750" i="64" s="1"/>
  <c r="C2749" i="64"/>
  <c r="B2749" i="64"/>
  <c r="A2749" i="64"/>
  <c r="C2748" i="64"/>
  <c r="B2748" i="64"/>
  <c r="A2748" i="64"/>
  <c r="C2747" i="64"/>
  <c r="A2747" i="64"/>
  <c r="B2747" i="64" s="1"/>
  <c r="C2746" i="64"/>
  <c r="A2746" i="64"/>
  <c r="B2746" i="64" s="1"/>
  <c r="C2745" i="64"/>
  <c r="B2745" i="64"/>
  <c r="A2745" i="64"/>
  <c r="C2744" i="64"/>
  <c r="A2744" i="64"/>
  <c r="B2744" i="64" s="1"/>
  <c r="C2743" i="64"/>
  <c r="B2743" i="64"/>
  <c r="A2743" i="64"/>
  <c r="C2742" i="64"/>
  <c r="A2742" i="64"/>
  <c r="B2742" i="64" s="1"/>
  <c r="C2741" i="64"/>
  <c r="A2741" i="64"/>
  <c r="B2741" i="64" s="1"/>
  <c r="C2740" i="64"/>
  <c r="A2740" i="64"/>
  <c r="B2740" i="64" s="1"/>
  <c r="C2739" i="64"/>
  <c r="B2739" i="64"/>
  <c r="A2739" i="64"/>
  <c r="C2738" i="64"/>
  <c r="A2738" i="64"/>
  <c r="B2738" i="64" s="1"/>
  <c r="C2737" i="64"/>
  <c r="A2737" i="64"/>
  <c r="B2737" i="64" s="1"/>
  <c r="C2736" i="64"/>
  <c r="A2736" i="64"/>
  <c r="B2736" i="64" s="1"/>
  <c r="C2735" i="64"/>
  <c r="A2735" i="64"/>
  <c r="B2735" i="64" s="1"/>
  <c r="C2734" i="64"/>
  <c r="A2734" i="64"/>
  <c r="B2734" i="64" s="1"/>
  <c r="C2733" i="64"/>
  <c r="B2733" i="64"/>
  <c r="A2733" i="64"/>
  <c r="C2732" i="64"/>
  <c r="B2732" i="64"/>
  <c r="A2732" i="64"/>
  <c r="C2731" i="64"/>
  <c r="A2731" i="64"/>
  <c r="B2731" i="64" s="1"/>
  <c r="C2730" i="64"/>
  <c r="A2730" i="64"/>
  <c r="B2730" i="64" s="1"/>
  <c r="C2729" i="64"/>
  <c r="B2729" i="64"/>
  <c r="A2729" i="64"/>
  <c r="C2728" i="64"/>
  <c r="A2728" i="64"/>
  <c r="B2728" i="64" s="1"/>
  <c r="C2727" i="64"/>
  <c r="A2727" i="64"/>
  <c r="B2727" i="64" s="1"/>
  <c r="C2726" i="64"/>
  <c r="B2726" i="64"/>
  <c r="A2726" i="64"/>
  <c r="C2725" i="64"/>
  <c r="A2725" i="64"/>
  <c r="B2725" i="64" s="1"/>
  <c r="C2724" i="64"/>
  <c r="B2724" i="64"/>
  <c r="A2724" i="64"/>
  <c r="C2723" i="64"/>
  <c r="B2723" i="64"/>
  <c r="A2723" i="64"/>
  <c r="C2722" i="64"/>
  <c r="B2722" i="64"/>
  <c r="A2722" i="64"/>
  <c r="C2721" i="64"/>
  <c r="B2721" i="64"/>
  <c r="A2721" i="64"/>
  <c r="C2720" i="64"/>
  <c r="A2720" i="64"/>
  <c r="B2720" i="64" s="1"/>
  <c r="C2719" i="64"/>
  <c r="B2719" i="64"/>
  <c r="A2719" i="64"/>
  <c r="C2718" i="64"/>
  <c r="B2718" i="64"/>
  <c r="A2718" i="64"/>
  <c r="C2717" i="64"/>
  <c r="A2717" i="64"/>
  <c r="B2717" i="64" s="1"/>
  <c r="C2716" i="64"/>
  <c r="A2716" i="64"/>
  <c r="B2716" i="64" s="1"/>
  <c r="C2715" i="64"/>
  <c r="B2715" i="64"/>
  <c r="A2715" i="64"/>
  <c r="C2714" i="64"/>
  <c r="B2714" i="64"/>
  <c r="A2714" i="64"/>
  <c r="C2713" i="64"/>
  <c r="B2713" i="64"/>
  <c r="A2713" i="64"/>
  <c r="C2712" i="64"/>
  <c r="A2712" i="64"/>
  <c r="B2712" i="64" s="1"/>
  <c r="C2711" i="64"/>
  <c r="B2711" i="64"/>
  <c r="A2711" i="64"/>
  <c r="C2710" i="64"/>
  <c r="A2710" i="64"/>
  <c r="B2710" i="64" s="1"/>
  <c r="C2709" i="64"/>
  <c r="B2709" i="64"/>
  <c r="A2709" i="64"/>
  <c r="C2708" i="64"/>
  <c r="A2708" i="64"/>
  <c r="B2708" i="64" s="1"/>
  <c r="C2707" i="64"/>
  <c r="A2707" i="64"/>
  <c r="B2707" i="64" s="1"/>
  <c r="C2706" i="64"/>
  <c r="B2706" i="64"/>
  <c r="A2706" i="64"/>
  <c r="C2705" i="64"/>
  <c r="B2705" i="64"/>
  <c r="A2705" i="64"/>
  <c r="C2704" i="64"/>
  <c r="A2704" i="64"/>
  <c r="B2704" i="64" s="1"/>
  <c r="C2703" i="64"/>
  <c r="B2703" i="64"/>
  <c r="A2703" i="64"/>
  <c r="C2702" i="64"/>
  <c r="A2702" i="64"/>
  <c r="B2702" i="64" s="1"/>
  <c r="C2701" i="64"/>
  <c r="A2701" i="64"/>
  <c r="B2701" i="64" s="1"/>
  <c r="C2700" i="64"/>
  <c r="B2700" i="64"/>
  <c r="A2700" i="64"/>
  <c r="C2699" i="64"/>
  <c r="A2699" i="64"/>
  <c r="B2699" i="64" s="1"/>
  <c r="C2698" i="64"/>
  <c r="A2698" i="64"/>
  <c r="B2698" i="64" s="1"/>
  <c r="C2697" i="64"/>
  <c r="B2697" i="64"/>
  <c r="A2697" i="64"/>
  <c r="C2696" i="64"/>
  <c r="A2696" i="64"/>
  <c r="B2696" i="64" s="1"/>
  <c r="C2695" i="64"/>
  <c r="A2695" i="64"/>
  <c r="B2695" i="64" s="1"/>
  <c r="C2694" i="64"/>
  <c r="A2694" i="64"/>
  <c r="B2694" i="64" s="1"/>
  <c r="C2693" i="64"/>
  <c r="A2693" i="64"/>
  <c r="B2693" i="64" s="1"/>
  <c r="C2692" i="64"/>
  <c r="A2692" i="64"/>
  <c r="B2692" i="64" s="1"/>
  <c r="C2691" i="64"/>
  <c r="A2691" i="64"/>
  <c r="B2691" i="64" s="1"/>
  <c r="C2690" i="64"/>
  <c r="B2690" i="64"/>
  <c r="A2690" i="64"/>
  <c r="C2689" i="64"/>
  <c r="A2689" i="64"/>
  <c r="B2689" i="64" s="1"/>
  <c r="C2688" i="64"/>
  <c r="B2688" i="64"/>
  <c r="A2688" i="64"/>
  <c r="C2687" i="64"/>
  <c r="B2687" i="64"/>
  <c r="A2687" i="64"/>
  <c r="C2686" i="64"/>
  <c r="B2686" i="64"/>
  <c r="A2686" i="64"/>
  <c r="C2685" i="64"/>
  <c r="B2685" i="64"/>
  <c r="A2685" i="64"/>
  <c r="C2684" i="64"/>
  <c r="B2684" i="64"/>
  <c r="A2684" i="64"/>
  <c r="C2683" i="64"/>
  <c r="B2683" i="64"/>
  <c r="A2683" i="64"/>
  <c r="C2682" i="64"/>
  <c r="A2682" i="64"/>
  <c r="B2682" i="64" s="1"/>
  <c r="C2681" i="64"/>
  <c r="A2681" i="64"/>
  <c r="B2681" i="64" s="1"/>
  <c r="C2680" i="64"/>
  <c r="A2680" i="64"/>
  <c r="B2680" i="64" s="1"/>
  <c r="C2679" i="64"/>
  <c r="B2679" i="64"/>
  <c r="A2679" i="64"/>
  <c r="C2678" i="64"/>
  <c r="B2678" i="64"/>
  <c r="A2678" i="64"/>
  <c r="C2677" i="64"/>
  <c r="A2677" i="64"/>
  <c r="B2677" i="64" s="1"/>
  <c r="C2676" i="64"/>
  <c r="A2676" i="64"/>
  <c r="B2676" i="64" s="1"/>
  <c r="C2675" i="64"/>
  <c r="B2675" i="64"/>
  <c r="A2675" i="64"/>
  <c r="C2674" i="64"/>
  <c r="A2674" i="64"/>
  <c r="B2674" i="64" s="1"/>
  <c r="C2673" i="64"/>
  <c r="A2673" i="64"/>
  <c r="B2673" i="64" s="1"/>
  <c r="C2672" i="64"/>
  <c r="A2672" i="64"/>
  <c r="B2672" i="64" s="1"/>
  <c r="C2671" i="64"/>
  <c r="B2671" i="64"/>
  <c r="A2671" i="64"/>
  <c r="C2670" i="64"/>
  <c r="A2670" i="64"/>
  <c r="B2670" i="64" s="1"/>
  <c r="C2669" i="64"/>
  <c r="A2669" i="64"/>
  <c r="B2669" i="64" s="1"/>
  <c r="C2668" i="64"/>
  <c r="A2668" i="64"/>
  <c r="B2668" i="64" s="1"/>
  <c r="C2667" i="64"/>
  <c r="A2667" i="64"/>
  <c r="B2667" i="64" s="1"/>
  <c r="C2666" i="64"/>
  <c r="A2666" i="64"/>
  <c r="B2666" i="64" s="1"/>
  <c r="C2665" i="64"/>
  <c r="A2665" i="64"/>
  <c r="B2665" i="64" s="1"/>
  <c r="C2664" i="64"/>
  <c r="A2664" i="64"/>
  <c r="B2664" i="64" s="1"/>
  <c r="C2663" i="64"/>
  <c r="B2663" i="64"/>
  <c r="A2663" i="64"/>
  <c r="C2662" i="64"/>
  <c r="A2662" i="64"/>
  <c r="B2662" i="64" s="1"/>
  <c r="C2661" i="64"/>
  <c r="B2661" i="64"/>
  <c r="A2661" i="64"/>
  <c r="C2660" i="64"/>
  <c r="B2660" i="64"/>
  <c r="A2660" i="64"/>
  <c r="C2659" i="64"/>
  <c r="A2659" i="64"/>
  <c r="B2659" i="64" s="1"/>
  <c r="C2658" i="64"/>
  <c r="B2658" i="64"/>
  <c r="A2658" i="64"/>
  <c r="C2657" i="64"/>
  <c r="B2657" i="64"/>
  <c r="A2657" i="64"/>
  <c r="C2656" i="64"/>
  <c r="A2656" i="64"/>
  <c r="B2656" i="64" s="1"/>
  <c r="C2655" i="64"/>
  <c r="A2655" i="64"/>
  <c r="B2655" i="64" s="1"/>
  <c r="C2654" i="64"/>
  <c r="B2654" i="64"/>
  <c r="A2654" i="64"/>
  <c r="C2653" i="64"/>
  <c r="B2653" i="64"/>
  <c r="A2653" i="64"/>
  <c r="C2652" i="64"/>
  <c r="B2652" i="64"/>
  <c r="A2652" i="64"/>
  <c r="C2651" i="64"/>
  <c r="A2651" i="64"/>
  <c r="B2651" i="64" s="1"/>
  <c r="C2650" i="64"/>
  <c r="B2650" i="64"/>
  <c r="A2650" i="64"/>
  <c r="C2649" i="64"/>
  <c r="A2649" i="64"/>
  <c r="B2649" i="64" s="1"/>
  <c r="C2648" i="64"/>
  <c r="B2648" i="64"/>
  <c r="A2648" i="64"/>
  <c r="C2647" i="64"/>
  <c r="A2647" i="64"/>
  <c r="B2647" i="64" s="1"/>
  <c r="C2646" i="64"/>
  <c r="A2646" i="64"/>
  <c r="B2646" i="64" s="1"/>
  <c r="C2645" i="64"/>
  <c r="B2645" i="64"/>
  <c r="A2645" i="64"/>
  <c r="C2644" i="64"/>
  <c r="B2644" i="64"/>
  <c r="A2644" i="64"/>
  <c r="C2643" i="64"/>
  <c r="B2643" i="64"/>
  <c r="A2643" i="64"/>
  <c r="C2642" i="64"/>
  <c r="A2642" i="64"/>
  <c r="B2642" i="64" s="1"/>
  <c r="C2641" i="64"/>
  <c r="B2641" i="64"/>
  <c r="A2641" i="64"/>
  <c r="C2640" i="64"/>
  <c r="A2640" i="64"/>
  <c r="B2640" i="64" s="1"/>
  <c r="C2639" i="64"/>
  <c r="A2639" i="64"/>
  <c r="B2639" i="64" s="1"/>
  <c r="C2638" i="64"/>
  <c r="A2638" i="64"/>
  <c r="B2638" i="64" s="1"/>
  <c r="C2637" i="64"/>
  <c r="A2637" i="64"/>
  <c r="B2637" i="64" s="1"/>
  <c r="C2636" i="64"/>
  <c r="A2636" i="64"/>
  <c r="B2636" i="64" s="1"/>
  <c r="C2635" i="64"/>
  <c r="A2635" i="64"/>
  <c r="B2635" i="64" s="1"/>
  <c r="C2634" i="64"/>
  <c r="A2634" i="64"/>
  <c r="B2634" i="64" s="1"/>
  <c r="C2633" i="64"/>
  <c r="A2633" i="64"/>
  <c r="B2633" i="64" s="1"/>
  <c r="C2632" i="64"/>
  <c r="B2632" i="64"/>
  <c r="A2632" i="64"/>
  <c r="C2631" i="64"/>
  <c r="A2631" i="64"/>
  <c r="B2631" i="64" s="1"/>
  <c r="C2630" i="64"/>
  <c r="A2630" i="64"/>
  <c r="B2630" i="64" s="1"/>
  <c r="C2629" i="64"/>
  <c r="B2629" i="64"/>
  <c r="A2629" i="64"/>
  <c r="C2628" i="64"/>
  <c r="A2628" i="64"/>
  <c r="B2628" i="64" s="1"/>
  <c r="C2627" i="64"/>
  <c r="B2627" i="64"/>
  <c r="A2627" i="64"/>
  <c r="C2626" i="64"/>
  <c r="B2626" i="64"/>
  <c r="A2626" i="64"/>
  <c r="C2625" i="64"/>
  <c r="B2625" i="64"/>
  <c r="A2625" i="64"/>
  <c r="C2624" i="64"/>
  <c r="A2624" i="64"/>
  <c r="B2624" i="64" s="1"/>
  <c r="C2623" i="64"/>
  <c r="B2623" i="64"/>
  <c r="A2623" i="64"/>
  <c r="C2622" i="64"/>
  <c r="A2622" i="64"/>
  <c r="B2622" i="64" s="1"/>
  <c r="C2621" i="64"/>
  <c r="A2621" i="64"/>
  <c r="B2621" i="64" s="1"/>
  <c r="C2620" i="64"/>
  <c r="A2620" i="64"/>
  <c r="B2620" i="64" s="1"/>
  <c r="C2619" i="64"/>
  <c r="A2619" i="64"/>
  <c r="B2619" i="64" s="1"/>
  <c r="C2618" i="64"/>
  <c r="A2618" i="64"/>
  <c r="B2618" i="64" s="1"/>
  <c r="C2617" i="64"/>
  <c r="B2617" i="64"/>
  <c r="A2617" i="64"/>
  <c r="C2616" i="64"/>
  <c r="A2616" i="64"/>
  <c r="B2616" i="64" s="1"/>
  <c r="C2615" i="64"/>
  <c r="A2615" i="64"/>
  <c r="B2615" i="64" s="1"/>
  <c r="C2614" i="64"/>
  <c r="A2614" i="64"/>
  <c r="B2614" i="64" s="1"/>
  <c r="C2613" i="64"/>
  <c r="A2613" i="64"/>
  <c r="B2613" i="64" s="1"/>
  <c r="C2612" i="64"/>
  <c r="A2612" i="64"/>
  <c r="B2612" i="64" s="1"/>
  <c r="C2611" i="64"/>
  <c r="A2611" i="64"/>
  <c r="B2611" i="64" s="1"/>
  <c r="C2610" i="64"/>
  <c r="B2610" i="64"/>
  <c r="A2610" i="64"/>
  <c r="C2609" i="64"/>
  <c r="A2609" i="64"/>
  <c r="B2609" i="64" s="1"/>
  <c r="C2608" i="64"/>
  <c r="A2608" i="64"/>
  <c r="B2608" i="64" s="1"/>
  <c r="C2607" i="64"/>
  <c r="A2607" i="64"/>
  <c r="B2607" i="64" s="1"/>
  <c r="C2606" i="64"/>
  <c r="A2606" i="64"/>
  <c r="B2606" i="64" s="1"/>
  <c r="C2605" i="64"/>
  <c r="B2605" i="64"/>
  <c r="A2605" i="64"/>
  <c r="C2604" i="64"/>
  <c r="A2604" i="64"/>
  <c r="B2604" i="64" s="1"/>
  <c r="C2603" i="64"/>
  <c r="B2603" i="64"/>
  <c r="A2603" i="64"/>
  <c r="C2602" i="64"/>
  <c r="B2602" i="64"/>
  <c r="A2602" i="64"/>
  <c r="C2601" i="64"/>
  <c r="A2601" i="64"/>
  <c r="B2601" i="64" s="1"/>
  <c r="C2600" i="64"/>
  <c r="B2600" i="64"/>
  <c r="A2600" i="64"/>
  <c r="C2599" i="64"/>
  <c r="B2599" i="64"/>
  <c r="A2599" i="64"/>
  <c r="C2598" i="64"/>
  <c r="B2598" i="64"/>
  <c r="A2598" i="64"/>
  <c r="C2597" i="64"/>
  <c r="A2597" i="64"/>
  <c r="B2597" i="64" s="1"/>
  <c r="C2596" i="64"/>
  <c r="A2596" i="64"/>
  <c r="B2596" i="64" s="1"/>
  <c r="C2595" i="64"/>
  <c r="B2595" i="64"/>
  <c r="A2595" i="64"/>
  <c r="C2594" i="64"/>
  <c r="A2594" i="64"/>
  <c r="B2594" i="64" s="1"/>
  <c r="C2593" i="64"/>
  <c r="B2593" i="64"/>
  <c r="A2593" i="64"/>
  <c r="C2592" i="64"/>
  <c r="B2592" i="64"/>
  <c r="A2592" i="64"/>
  <c r="C2591" i="64"/>
  <c r="A2591" i="64"/>
  <c r="B2591" i="64" s="1"/>
  <c r="C2590" i="64"/>
  <c r="A2590" i="64"/>
  <c r="B2590" i="64" s="1"/>
  <c r="C2589" i="64"/>
  <c r="B2589" i="64"/>
  <c r="A2589" i="64"/>
  <c r="C2588" i="64"/>
  <c r="A2588" i="64"/>
  <c r="B2588" i="64" s="1"/>
  <c r="C2587" i="64"/>
  <c r="B2587" i="64"/>
  <c r="A2587" i="64"/>
  <c r="C2586" i="64"/>
  <c r="A2586" i="64"/>
  <c r="B2586" i="64" s="1"/>
  <c r="C2585" i="64"/>
  <c r="A2585" i="64"/>
  <c r="B2585" i="64" s="1"/>
  <c r="C2584" i="64"/>
  <c r="A2584" i="64"/>
  <c r="B2584" i="64" s="1"/>
  <c r="C2583" i="64"/>
  <c r="B2583" i="64"/>
  <c r="A2583" i="64"/>
  <c r="C2582" i="64"/>
  <c r="A2582" i="64"/>
  <c r="B2582" i="64" s="1"/>
  <c r="C2581" i="64"/>
  <c r="A2581" i="64"/>
  <c r="B2581" i="64" s="1"/>
  <c r="C2580" i="64"/>
  <c r="B2580" i="64"/>
  <c r="A2580" i="64"/>
  <c r="C2579" i="64"/>
  <c r="A2579" i="64"/>
  <c r="B2579" i="64" s="1"/>
  <c r="C2578" i="64"/>
  <c r="A2578" i="64"/>
  <c r="B2578" i="64" s="1"/>
  <c r="C2577" i="64"/>
  <c r="A2577" i="64"/>
  <c r="B2577" i="64" s="1"/>
  <c r="C2576" i="64"/>
  <c r="A2576" i="64"/>
  <c r="B2576" i="64" s="1"/>
  <c r="C2575" i="64"/>
  <c r="A2575" i="64"/>
  <c r="B2575" i="64" s="1"/>
  <c r="C2574" i="64"/>
  <c r="A2574" i="64"/>
  <c r="B2574" i="64" s="1"/>
  <c r="C2573" i="64"/>
  <c r="B2573" i="64"/>
  <c r="A2573" i="64"/>
  <c r="C2572" i="64"/>
  <c r="A2572" i="64"/>
  <c r="B2572" i="64" s="1"/>
  <c r="C2571" i="64"/>
  <c r="A2571" i="64"/>
  <c r="B2571" i="64" s="1"/>
  <c r="C2570" i="64"/>
  <c r="A2570" i="64"/>
  <c r="B2570" i="64" s="1"/>
  <c r="C2569" i="64"/>
  <c r="A2569" i="64"/>
  <c r="B2569" i="64" s="1"/>
  <c r="C2568" i="64"/>
  <c r="B2568" i="64"/>
  <c r="A2568" i="64"/>
  <c r="C2567" i="64"/>
  <c r="A2567" i="64"/>
  <c r="B2567" i="64" s="1"/>
  <c r="C2566" i="64"/>
  <c r="B2566" i="64"/>
  <c r="A2566" i="64"/>
  <c r="C2565" i="64"/>
  <c r="B2565" i="64"/>
  <c r="A2565" i="64"/>
  <c r="C2564" i="64"/>
  <c r="B2564" i="64"/>
  <c r="A2564" i="64"/>
  <c r="C2563" i="64"/>
  <c r="B2563" i="64"/>
  <c r="A2563" i="64"/>
  <c r="C2562" i="64"/>
  <c r="B2562" i="64"/>
  <c r="A2562" i="64"/>
  <c r="C2561" i="64"/>
  <c r="A2561" i="64"/>
  <c r="B2561" i="64" s="1"/>
  <c r="C2560" i="64"/>
  <c r="B2560" i="64"/>
  <c r="A2560" i="64"/>
  <c r="C2559" i="64"/>
  <c r="A2559" i="64"/>
  <c r="B2559" i="64" s="1"/>
  <c r="C2558" i="64"/>
  <c r="A2558" i="64"/>
  <c r="B2558" i="64" s="1"/>
  <c r="C2557" i="64"/>
  <c r="B2557" i="64"/>
  <c r="A2557" i="64"/>
  <c r="C2556" i="64"/>
  <c r="A2556" i="64"/>
  <c r="B2556" i="64" s="1"/>
  <c r="C2555" i="64"/>
  <c r="B2555" i="64"/>
  <c r="A2555" i="64"/>
  <c r="C2554" i="64"/>
  <c r="A2554" i="64"/>
  <c r="B2554" i="64" s="1"/>
  <c r="C2553" i="64"/>
  <c r="B2553" i="64"/>
  <c r="A2553" i="64"/>
  <c r="C2552" i="64"/>
  <c r="A2552" i="64"/>
  <c r="B2552" i="64" s="1"/>
  <c r="C2551" i="64"/>
  <c r="A2551" i="64"/>
  <c r="B2551" i="64" s="1"/>
  <c r="C2550" i="64"/>
  <c r="A2550" i="64"/>
  <c r="B2550" i="64" s="1"/>
  <c r="C2549" i="64"/>
  <c r="B2549" i="64"/>
  <c r="A2549" i="64"/>
  <c r="C2548" i="64"/>
  <c r="A2548" i="64"/>
  <c r="B2548" i="64" s="1"/>
  <c r="C2547" i="64"/>
  <c r="A2547" i="64"/>
  <c r="B2547" i="64" s="1"/>
  <c r="C2546" i="64"/>
  <c r="B2546" i="64"/>
  <c r="A2546" i="64"/>
  <c r="C2545" i="64"/>
  <c r="A2545" i="64"/>
  <c r="B2545" i="64" s="1"/>
  <c r="C2544" i="64"/>
  <c r="B2544" i="64"/>
  <c r="A2544" i="64"/>
  <c r="C2543" i="64"/>
  <c r="B2543" i="64"/>
  <c r="A2543" i="64"/>
  <c r="C2542" i="64"/>
  <c r="A2542" i="64"/>
  <c r="B2542" i="64" s="1"/>
  <c r="C2541" i="64"/>
  <c r="B2541" i="64"/>
  <c r="A2541" i="64"/>
  <c r="C2540" i="64"/>
  <c r="A2540" i="64"/>
  <c r="B2540" i="64" s="1"/>
  <c r="C2539" i="64"/>
  <c r="B2539" i="64"/>
  <c r="A2539" i="64"/>
  <c r="C2538" i="64"/>
  <c r="B2538" i="64"/>
  <c r="A2538" i="64"/>
  <c r="C2537" i="64"/>
  <c r="A2537" i="64"/>
  <c r="B2537" i="64" s="1"/>
  <c r="C2536" i="64"/>
  <c r="A2536" i="64"/>
  <c r="B2536" i="64" s="1"/>
  <c r="C2535" i="64"/>
  <c r="A2535" i="64"/>
  <c r="B2535" i="64" s="1"/>
  <c r="C2534" i="64"/>
  <c r="B2534" i="64"/>
  <c r="A2534" i="64"/>
  <c r="C2533" i="64"/>
  <c r="A2533" i="64"/>
  <c r="B2533" i="64" s="1"/>
  <c r="C2532" i="64"/>
  <c r="B2532" i="64"/>
  <c r="A2532" i="64"/>
  <c r="C2531" i="64"/>
  <c r="B2531" i="64"/>
  <c r="A2531" i="64"/>
  <c r="C2530" i="64"/>
  <c r="B2530" i="64"/>
  <c r="A2530" i="64"/>
  <c r="C2529" i="64"/>
  <c r="A2529" i="64"/>
  <c r="B2529" i="64" s="1"/>
  <c r="C2528" i="64"/>
  <c r="B2528" i="64"/>
  <c r="A2528" i="64"/>
  <c r="C2527" i="64"/>
  <c r="A2527" i="64"/>
  <c r="B2527" i="64" s="1"/>
  <c r="C2526" i="64"/>
  <c r="A2526" i="64"/>
  <c r="B2526" i="64" s="1"/>
  <c r="C2525" i="64"/>
  <c r="A2525" i="64"/>
  <c r="B2525" i="64" s="1"/>
  <c r="C2524" i="64"/>
  <c r="A2524" i="64"/>
  <c r="B2524" i="64" s="1"/>
  <c r="C2523" i="64"/>
  <c r="B2523" i="64"/>
  <c r="A2523" i="64"/>
  <c r="C2522" i="64"/>
  <c r="B2522" i="64"/>
  <c r="A2522" i="64"/>
  <c r="C2521" i="64"/>
  <c r="A2521" i="64"/>
  <c r="B2521" i="64" s="1"/>
  <c r="C2520" i="64"/>
  <c r="A2520" i="64"/>
  <c r="B2520" i="64" s="1"/>
  <c r="C2519" i="64"/>
  <c r="A2519" i="64"/>
  <c r="B2519" i="64" s="1"/>
  <c r="C2518" i="64"/>
  <c r="A2518" i="64"/>
  <c r="B2518" i="64" s="1"/>
  <c r="C2517" i="64"/>
  <c r="A2517" i="64"/>
  <c r="B2517" i="64" s="1"/>
  <c r="C2516" i="64"/>
  <c r="A2516" i="64"/>
  <c r="B2516" i="64" s="1"/>
  <c r="C2515" i="64"/>
  <c r="B2515" i="64"/>
  <c r="A2515" i="64"/>
  <c r="C2514" i="64"/>
  <c r="A2514" i="64"/>
  <c r="B2514" i="64" s="1"/>
  <c r="C2513" i="64"/>
  <c r="A2513" i="64"/>
  <c r="B2513" i="64" s="1"/>
  <c r="C2512" i="64"/>
  <c r="B2512" i="64"/>
  <c r="A2512" i="64"/>
  <c r="C2511" i="64"/>
  <c r="A2511" i="64"/>
  <c r="B2511" i="64" s="1"/>
  <c r="C2510" i="64"/>
  <c r="B2510" i="64"/>
  <c r="A2510" i="64"/>
  <c r="C2509" i="64"/>
  <c r="A2509" i="64"/>
  <c r="B2509" i="64" s="1"/>
  <c r="C2508" i="64"/>
  <c r="A2508" i="64"/>
  <c r="B2508" i="64" s="1"/>
  <c r="C2507" i="64"/>
  <c r="B2507" i="64"/>
  <c r="A2507" i="64"/>
  <c r="C2506" i="64"/>
  <c r="A2506" i="64"/>
  <c r="B2506" i="64" s="1"/>
  <c r="C2505" i="64"/>
  <c r="B2505" i="64"/>
  <c r="A2505" i="64"/>
  <c r="C2504" i="64"/>
  <c r="B2504" i="64"/>
  <c r="A2504" i="64"/>
  <c r="C2503" i="64"/>
  <c r="B2503" i="64"/>
  <c r="A2503" i="64"/>
  <c r="C2502" i="64"/>
  <c r="A2502" i="64"/>
  <c r="B2502" i="64" s="1"/>
  <c r="C2501" i="64"/>
  <c r="B2501" i="64"/>
  <c r="A2501" i="64"/>
  <c r="C2500" i="64"/>
  <c r="A2500" i="64"/>
  <c r="B2500" i="64" s="1"/>
  <c r="C2499" i="64"/>
  <c r="B2499" i="64"/>
  <c r="A2499" i="64"/>
  <c r="C2498" i="64"/>
  <c r="A2498" i="64"/>
  <c r="B2498" i="64" s="1"/>
  <c r="C2497" i="64"/>
  <c r="A2497" i="64"/>
  <c r="B2497" i="64" s="1"/>
  <c r="C2496" i="64"/>
  <c r="A2496" i="64"/>
  <c r="B2496" i="64" s="1"/>
  <c r="C2495" i="64"/>
  <c r="A2495" i="64"/>
  <c r="B2495" i="64" s="1"/>
  <c r="C2494" i="64"/>
  <c r="B2494" i="64"/>
  <c r="A2494" i="64"/>
  <c r="C2493" i="64"/>
  <c r="A2493" i="64"/>
  <c r="B2493" i="64" s="1"/>
  <c r="C2492" i="64"/>
  <c r="B2492" i="64"/>
  <c r="A2492" i="64"/>
  <c r="C2491" i="64"/>
  <c r="A2491" i="64"/>
  <c r="B2491" i="64" s="1"/>
  <c r="C2490" i="64"/>
  <c r="A2490" i="64"/>
  <c r="B2490" i="64" s="1"/>
  <c r="C2489" i="64"/>
  <c r="A2489" i="64"/>
  <c r="B2489" i="64" s="1"/>
  <c r="C2488" i="64"/>
  <c r="B2488" i="64"/>
  <c r="A2488" i="64"/>
  <c r="C2487" i="64"/>
  <c r="A2487" i="64"/>
  <c r="B2487" i="64" s="1"/>
  <c r="C2486" i="64"/>
  <c r="A2486" i="64"/>
  <c r="B2486" i="64" s="1"/>
  <c r="C2485" i="64"/>
  <c r="B2485" i="64"/>
  <c r="A2485" i="64"/>
  <c r="C2484" i="64"/>
  <c r="A2484" i="64"/>
  <c r="B2484" i="64" s="1"/>
  <c r="C2483" i="64"/>
  <c r="B2483" i="64"/>
  <c r="A2483" i="64"/>
  <c r="C2482" i="64"/>
  <c r="A2482" i="64"/>
  <c r="B2482" i="64" s="1"/>
  <c r="C2481" i="64"/>
  <c r="A2481" i="64"/>
  <c r="B2481" i="64" s="1"/>
  <c r="C2480" i="64"/>
  <c r="B2480" i="64"/>
  <c r="A2480" i="64"/>
  <c r="C2479" i="64"/>
  <c r="A2479" i="64"/>
  <c r="B2479" i="64" s="1"/>
  <c r="C2478" i="64"/>
  <c r="B2478" i="64"/>
  <c r="A2478" i="64"/>
  <c r="C2477" i="64"/>
  <c r="B2477" i="64"/>
  <c r="A2477" i="64"/>
  <c r="C2476" i="64"/>
  <c r="A2476" i="64"/>
  <c r="B2476" i="64" s="1"/>
  <c r="C2475" i="64"/>
  <c r="A2475" i="64"/>
  <c r="B2475" i="64" s="1"/>
  <c r="C2474" i="64"/>
  <c r="A2474" i="64"/>
  <c r="B2474" i="64" s="1"/>
  <c r="C2473" i="64"/>
  <c r="B2473" i="64"/>
  <c r="A2473" i="64"/>
  <c r="C2472" i="64"/>
  <c r="A2472" i="64"/>
  <c r="B2472" i="64" s="1"/>
  <c r="C2471" i="64"/>
  <c r="B2471" i="64"/>
  <c r="A2471" i="64"/>
  <c r="C2470" i="64"/>
  <c r="B2470" i="64"/>
  <c r="A2470" i="64"/>
  <c r="C2469" i="64"/>
  <c r="A2469" i="64"/>
  <c r="B2469" i="64" s="1"/>
  <c r="C2468" i="64"/>
  <c r="A2468" i="64"/>
  <c r="B2468" i="64" s="1"/>
  <c r="C2467" i="64"/>
  <c r="B2467" i="64"/>
  <c r="A2467" i="64"/>
  <c r="C2466" i="64"/>
  <c r="A2466" i="64"/>
  <c r="B2466" i="64" s="1"/>
  <c r="C2465" i="64"/>
  <c r="B2465" i="64"/>
  <c r="A2465" i="64"/>
  <c r="C2464" i="64"/>
  <c r="A2464" i="64"/>
  <c r="B2464" i="64" s="1"/>
  <c r="C2463" i="64"/>
  <c r="B2463" i="64"/>
  <c r="A2463" i="64"/>
  <c r="C2462" i="64"/>
  <c r="B2462" i="64"/>
  <c r="A2462" i="64"/>
  <c r="C2461" i="64"/>
  <c r="B2461" i="64"/>
  <c r="A2461" i="64"/>
  <c r="C2460" i="64"/>
  <c r="A2460" i="64"/>
  <c r="B2460" i="64" s="1"/>
  <c r="C2459" i="64"/>
  <c r="A2459" i="64"/>
  <c r="B2459" i="64" s="1"/>
  <c r="C2458" i="64"/>
  <c r="A2458" i="64"/>
  <c r="B2458" i="64" s="1"/>
  <c r="C2457" i="64"/>
  <c r="A2457" i="64"/>
  <c r="B2457" i="64" s="1"/>
  <c r="C2456" i="64"/>
  <c r="A2456" i="64"/>
  <c r="B2456" i="64" s="1"/>
  <c r="C2455" i="64"/>
  <c r="A2455" i="64"/>
  <c r="B2455" i="64" s="1"/>
  <c r="C2454" i="64"/>
  <c r="B2454" i="64"/>
  <c r="A2454" i="64"/>
  <c r="C2453" i="64"/>
  <c r="A2453" i="64"/>
  <c r="B2453" i="64" s="1"/>
  <c r="C2452" i="64"/>
  <c r="A2452" i="64"/>
  <c r="B2452" i="64" s="1"/>
  <c r="C2451" i="64"/>
  <c r="A2451" i="64"/>
  <c r="B2451" i="64" s="1"/>
  <c r="C2450" i="64"/>
  <c r="A2450" i="64"/>
  <c r="B2450" i="64" s="1"/>
  <c r="C2449" i="64"/>
  <c r="B2449" i="64"/>
  <c r="A2449" i="64"/>
  <c r="C2448" i="64"/>
  <c r="A2448" i="64"/>
  <c r="B2448" i="64" s="1"/>
  <c r="C2447" i="64"/>
  <c r="A2447" i="64"/>
  <c r="B2447" i="64" s="1"/>
  <c r="C2446" i="64"/>
  <c r="B2446" i="64"/>
  <c r="A2446" i="64"/>
  <c r="C2445" i="64"/>
  <c r="A2445" i="64"/>
  <c r="B2445" i="64" s="1"/>
  <c r="C2444" i="64"/>
  <c r="B2444" i="64"/>
  <c r="A2444" i="64"/>
  <c r="C2443" i="64"/>
  <c r="B2443" i="64"/>
  <c r="A2443" i="64"/>
  <c r="C2442" i="64"/>
  <c r="A2442" i="64"/>
  <c r="B2442" i="64" s="1"/>
  <c r="C2441" i="64"/>
  <c r="B2441" i="64"/>
  <c r="A2441" i="64"/>
  <c r="C2440" i="64"/>
  <c r="B2440" i="64"/>
  <c r="A2440" i="64"/>
  <c r="C2439" i="64"/>
  <c r="A2439" i="64"/>
  <c r="B2439" i="64" s="1"/>
  <c r="C2438" i="64"/>
  <c r="A2438" i="64"/>
  <c r="B2438" i="64" s="1"/>
  <c r="C2437" i="64"/>
  <c r="A2437" i="64"/>
  <c r="B2437" i="64" s="1"/>
  <c r="C2436" i="64"/>
  <c r="A2436" i="64"/>
  <c r="B2436" i="64" s="1"/>
  <c r="C2435" i="64"/>
  <c r="A2435" i="64"/>
  <c r="B2435" i="64" s="1"/>
  <c r="C2434" i="64"/>
  <c r="B2434" i="64"/>
  <c r="A2434" i="64"/>
  <c r="C2433" i="64"/>
  <c r="B2433" i="64"/>
  <c r="A2433" i="64"/>
  <c r="C2432" i="64"/>
  <c r="A2432" i="64"/>
  <c r="B2432" i="64" s="1"/>
  <c r="C2431" i="64"/>
  <c r="A2431" i="64"/>
  <c r="B2431" i="64" s="1"/>
  <c r="C2430" i="64"/>
  <c r="A2430" i="64"/>
  <c r="B2430" i="64" s="1"/>
  <c r="C2429" i="64"/>
  <c r="A2429" i="64"/>
  <c r="B2429" i="64" s="1"/>
  <c r="C2428" i="64"/>
  <c r="A2428" i="64"/>
  <c r="B2428" i="64" s="1"/>
  <c r="C2427" i="64"/>
  <c r="B2427" i="64"/>
  <c r="A2427" i="64"/>
  <c r="C2426" i="64"/>
  <c r="A2426" i="64"/>
  <c r="B2426" i="64" s="1"/>
  <c r="C2425" i="64"/>
  <c r="A2425" i="64"/>
  <c r="B2425" i="64" s="1"/>
  <c r="C2424" i="64"/>
  <c r="A2424" i="64"/>
  <c r="B2424" i="64" s="1"/>
  <c r="C2423" i="64"/>
  <c r="B2423" i="64"/>
  <c r="A2423" i="64"/>
  <c r="C2422" i="64"/>
  <c r="A2422" i="64"/>
  <c r="B2422" i="64" s="1"/>
  <c r="C2421" i="64"/>
  <c r="B2421" i="64"/>
  <c r="A2421" i="64"/>
  <c r="C2420" i="64"/>
  <c r="A2420" i="64"/>
  <c r="B2420" i="64" s="1"/>
  <c r="C2419" i="64"/>
  <c r="B2419" i="64"/>
  <c r="A2419" i="64"/>
  <c r="C2418" i="64"/>
  <c r="A2418" i="64"/>
  <c r="B2418" i="64" s="1"/>
  <c r="C2417" i="64"/>
  <c r="B2417" i="64"/>
  <c r="A2417" i="64"/>
  <c r="C2416" i="64"/>
  <c r="A2416" i="64"/>
  <c r="B2416" i="64" s="1"/>
  <c r="C2415" i="64"/>
  <c r="A2415" i="64"/>
  <c r="B2415" i="64" s="1"/>
  <c r="C2414" i="64"/>
  <c r="A2414" i="64"/>
  <c r="B2414" i="64" s="1"/>
  <c r="C2413" i="64"/>
  <c r="A2413" i="64"/>
  <c r="B2413" i="64" s="1"/>
  <c r="C2412" i="64"/>
  <c r="B2412" i="64"/>
  <c r="A2412" i="64"/>
  <c r="C2411" i="64"/>
  <c r="A2411" i="64"/>
  <c r="B2411" i="64" s="1"/>
  <c r="C2410" i="64"/>
  <c r="B2410" i="64"/>
  <c r="A2410" i="64"/>
  <c r="C2409" i="64"/>
  <c r="B2409" i="64"/>
  <c r="A2409" i="64"/>
  <c r="C2408" i="64"/>
  <c r="A2408" i="64"/>
  <c r="B2408" i="64" s="1"/>
  <c r="C2407" i="64"/>
  <c r="A2407" i="64"/>
  <c r="B2407" i="64" s="1"/>
  <c r="C2406" i="64"/>
  <c r="B2406" i="64"/>
  <c r="A2406" i="64"/>
  <c r="C2405" i="64"/>
  <c r="A2405" i="64"/>
  <c r="B2405" i="64" s="1"/>
  <c r="C2404" i="64"/>
  <c r="A2404" i="64"/>
  <c r="B2404" i="64" s="1"/>
  <c r="C2403" i="64"/>
  <c r="B2403" i="64"/>
  <c r="A2403" i="64"/>
  <c r="C2402" i="64"/>
  <c r="A2402" i="64"/>
  <c r="B2402" i="64" s="1"/>
  <c r="C2401" i="64"/>
  <c r="A2401" i="64"/>
  <c r="B2401" i="64" s="1"/>
  <c r="C2400" i="64"/>
  <c r="B2400" i="64"/>
  <c r="A2400" i="64"/>
  <c r="C2399" i="64"/>
  <c r="A2399" i="64"/>
  <c r="B2399" i="64" s="1"/>
  <c r="C2398" i="64"/>
  <c r="A2398" i="64"/>
  <c r="B2398" i="64" s="1"/>
  <c r="C2397" i="64"/>
  <c r="B2397" i="64"/>
  <c r="A2397" i="64"/>
  <c r="C2396" i="64"/>
  <c r="A2396" i="64"/>
  <c r="B2396" i="64" s="1"/>
  <c r="C2395" i="64"/>
  <c r="A2395" i="64"/>
  <c r="B2395" i="64" s="1"/>
  <c r="C2394" i="64"/>
  <c r="A2394" i="64"/>
  <c r="B2394" i="64" s="1"/>
  <c r="C2393" i="64"/>
  <c r="B2393" i="64"/>
  <c r="A2393" i="64"/>
  <c r="C2392" i="64"/>
  <c r="A2392" i="64"/>
  <c r="B2392" i="64" s="1"/>
  <c r="C2391" i="64"/>
  <c r="A2391" i="64"/>
  <c r="B2391" i="64" s="1"/>
  <c r="C2390" i="64"/>
  <c r="B2390" i="64"/>
  <c r="A2390" i="64"/>
  <c r="C2389" i="64"/>
  <c r="A2389" i="64"/>
  <c r="B2389" i="64" s="1"/>
  <c r="C2388" i="64"/>
  <c r="A2388" i="64"/>
  <c r="B2388" i="64" s="1"/>
  <c r="C2387" i="64"/>
  <c r="A2387" i="64"/>
  <c r="B2387" i="64" s="1"/>
  <c r="C2386" i="64"/>
  <c r="A2386" i="64"/>
  <c r="B2386" i="64" s="1"/>
  <c r="C2385" i="64"/>
  <c r="B2385" i="64"/>
  <c r="A2385" i="64"/>
  <c r="C2384" i="64"/>
  <c r="A2384" i="64"/>
  <c r="B2384" i="64" s="1"/>
  <c r="C2383" i="64"/>
  <c r="B2383" i="64"/>
  <c r="A2383" i="64"/>
  <c r="C2382" i="64"/>
  <c r="B2382" i="64"/>
  <c r="A2382" i="64"/>
  <c r="C2381" i="64"/>
  <c r="A2381" i="64"/>
  <c r="B2381" i="64" s="1"/>
  <c r="C2380" i="64"/>
  <c r="A2380" i="64"/>
  <c r="B2380" i="64" s="1"/>
  <c r="C2379" i="64"/>
  <c r="B2379" i="64"/>
  <c r="A2379" i="64"/>
  <c r="C2378" i="64"/>
  <c r="A2378" i="64"/>
  <c r="B2378" i="64" s="1"/>
  <c r="C2377" i="64"/>
  <c r="A2377" i="64"/>
  <c r="B2377" i="64" s="1"/>
  <c r="C2376" i="64"/>
  <c r="A2376" i="64"/>
  <c r="B2376" i="64" s="1"/>
  <c r="C2375" i="64"/>
  <c r="B2375" i="64"/>
  <c r="A2375" i="64"/>
  <c r="C2374" i="64"/>
  <c r="B2374" i="64"/>
  <c r="A2374" i="64"/>
  <c r="C2373" i="64"/>
  <c r="B2373" i="64"/>
  <c r="A2373" i="64"/>
  <c r="C2372" i="64"/>
  <c r="B2372" i="64"/>
  <c r="A2372" i="64"/>
  <c r="C2371" i="64"/>
  <c r="A2371" i="64"/>
  <c r="B2371" i="64" s="1"/>
  <c r="C2370" i="64"/>
  <c r="A2370" i="64"/>
  <c r="B2370" i="64" s="1"/>
  <c r="C2369" i="64"/>
  <c r="A2369" i="64"/>
  <c r="B2369" i="64" s="1"/>
  <c r="C2368" i="64"/>
  <c r="A2368" i="64"/>
  <c r="B2368" i="64" s="1"/>
  <c r="C2367" i="64"/>
  <c r="A2367" i="64"/>
  <c r="B2367" i="64" s="1"/>
  <c r="C2366" i="64"/>
  <c r="B2366" i="64"/>
  <c r="A2366" i="64"/>
  <c r="C2365" i="64"/>
  <c r="A2365" i="64"/>
  <c r="B2365" i="64" s="1"/>
  <c r="C2364" i="64"/>
  <c r="A2364" i="64"/>
  <c r="B2364" i="64" s="1"/>
  <c r="C2363" i="64"/>
  <c r="B2363" i="64"/>
  <c r="A2363" i="64"/>
  <c r="C2362" i="64"/>
  <c r="A2362" i="64"/>
  <c r="B2362" i="64" s="1"/>
  <c r="C2361" i="64"/>
  <c r="A2361" i="64"/>
  <c r="B2361" i="64" s="1"/>
  <c r="C2360" i="64"/>
  <c r="A2360" i="64"/>
  <c r="B2360" i="64" s="1"/>
  <c r="C2359" i="64"/>
  <c r="A2359" i="64"/>
  <c r="B2359" i="64" s="1"/>
  <c r="C2358" i="64"/>
  <c r="B2358" i="64"/>
  <c r="A2358" i="64"/>
  <c r="C2357" i="64"/>
  <c r="A2357" i="64"/>
  <c r="B2357" i="64" s="1"/>
  <c r="C2356" i="64"/>
  <c r="A2356" i="64"/>
  <c r="B2356" i="64" s="1"/>
  <c r="C2355" i="64"/>
  <c r="A2355" i="64"/>
  <c r="B2355" i="64" s="1"/>
  <c r="C2354" i="64"/>
  <c r="B2354" i="64"/>
  <c r="A2354" i="64"/>
  <c r="C2353" i="64"/>
  <c r="A2353" i="64"/>
  <c r="B2353" i="64" s="1"/>
  <c r="C2352" i="64"/>
  <c r="A2352" i="64"/>
  <c r="B2352" i="64" s="1"/>
  <c r="C2351" i="64"/>
  <c r="B2351" i="64"/>
  <c r="A2351" i="64"/>
  <c r="C2350" i="64"/>
  <c r="A2350" i="64"/>
  <c r="B2350" i="64" s="1"/>
  <c r="C2349" i="64"/>
  <c r="B2349" i="64"/>
  <c r="A2349" i="64"/>
  <c r="C2348" i="64"/>
  <c r="B2348" i="64"/>
  <c r="A2348" i="64"/>
  <c r="C2347" i="64"/>
  <c r="A2347" i="64"/>
  <c r="B2347" i="64" s="1"/>
  <c r="C2346" i="64"/>
  <c r="A2346" i="64"/>
  <c r="B2346" i="64" s="1"/>
  <c r="C2345" i="64"/>
  <c r="B2345" i="64"/>
  <c r="A2345" i="64"/>
  <c r="C2344" i="64"/>
  <c r="A2344" i="64"/>
  <c r="B2344" i="64" s="1"/>
  <c r="C2343" i="64"/>
  <c r="B2343" i="64"/>
  <c r="A2343" i="64"/>
  <c r="C2342" i="64"/>
  <c r="A2342" i="64"/>
  <c r="B2342" i="64" s="1"/>
  <c r="C2341" i="64"/>
  <c r="A2341" i="64"/>
  <c r="B2341" i="64" s="1"/>
  <c r="C2340" i="64"/>
  <c r="A2340" i="64"/>
  <c r="B2340" i="64" s="1"/>
  <c r="C2339" i="64"/>
  <c r="B2339" i="64"/>
  <c r="A2339" i="64"/>
  <c r="C2338" i="64"/>
  <c r="A2338" i="64"/>
  <c r="B2338" i="64" s="1"/>
  <c r="C2337" i="64"/>
  <c r="A2337" i="64"/>
  <c r="B2337" i="64" s="1"/>
  <c r="C2336" i="64"/>
  <c r="A2336" i="64"/>
  <c r="B2336" i="64" s="1"/>
  <c r="C2335" i="64"/>
  <c r="A2335" i="64"/>
  <c r="B2335" i="64" s="1"/>
  <c r="C2334" i="64"/>
  <c r="A2334" i="64"/>
  <c r="B2334" i="64" s="1"/>
  <c r="C2333" i="64"/>
  <c r="A2333" i="64"/>
  <c r="B2333" i="64" s="1"/>
  <c r="C2332" i="64"/>
  <c r="B2332" i="64"/>
  <c r="A2332" i="64"/>
  <c r="C2331" i="64"/>
  <c r="A2331" i="64"/>
  <c r="B2331" i="64" s="1"/>
  <c r="C2330" i="64"/>
  <c r="A2330" i="64"/>
  <c r="B2330" i="64" s="1"/>
  <c r="C2329" i="64"/>
  <c r="A2329" i="64"/>
  <c r="B2329" i="64" s="1"/>
  <c r="C2328" i="64"/>
  <c r="A2328" i="64"/>
  <c r="B2328" i="64" s="1"/>
  <c r="C2327" i="64"/>
  <c r="A2327" i="64"/>
  <c r="B2327" i="64" s="1"/>
  <c r="C2326" i="64"/>
  <c r="A2326" i="64"/>
  <c r="B2326" i="64" s="1"/>
  <c r="C2325" i="64"/>
  <c r="A2325" i="64"/>
  <c r="B2325" i="64" s="1"/>
  <c r="C2324" i="64"/>
  <c r="B2324" i="64"/>
  <c r="A2324" i="64"/>
  <c r="C2323" i="64"/>
  <c r="B2323" i="64"/>
  <c r="A2323" i="64"/>
  <c r="C2322" i="64"/>
  <c r="B2322" i="64"/>
  <c r="A2322" i="64"/>
  <c r="C2321" i="64"/>
  <c r="B2321" i="64"/>
  <c r="A2321" i="64"/>
  <c r="C2320" i="64"/>
  <c r="A2320" i="64"/>
  <c r="B2320" i="64" s="1"/>
  <c r="C2319" i="64"/>
  <c r="A2319" i="64"/>
  <c r="B2319" i="64" s="1"/>
  <c r="C2318" i="64"/>
  <c r="B2318" i="64"/>
  <c r="A2318" i="64"/>
  <c r="C2317" i="64"/>
  <c r="A2317" i="64"/>
  <c r="B2317" i="64" s="1"/>
  <c r="C2316" i="64"/>
  <c r="A2316" i="64"/>
  <c r="B2316" i="64" s="1"/>
  <c r="C2315" i="64"/>
  <c r="B2315" i="64"/>
  <c r="A2315" i="64"/>
  <c r="C2314" i="64"/>
  <c r="B2314" i="64"/>
  <c r="A2314" i="64"/>
  <c r="C2313" i="64"/>
  <c r="B2313" i="64"/>
  <c r="A2313" i="64"/>
  <c r="C2312" i="64"/>
  <c r="B2312" i="64"/>
  <c r="A2312" i="64"/>
  <c r="C2311" i="64"/>
  <c r="B2311" i="64"/>
  <c r="A2311" i="64"/>
  <c r="C2310" i="64"/>
  <c r="A2310" i="64"/>
  <c r="B2310" i="64" s="1"/>
  <c r="C2309" i="64"/>
  <c r="B2309" i="64"/>
  <c r="A2309" i="64"/>
  <c r="C2308" i="64"/>
  <c r="A2308" i="64"/>
  <c r="B2308" i="64" s="1"/>
  <c r="C2307" i="64"/>
  <c r="A2307" i="64"/>
  <c r="B2307" i="64" s="1"/>
  <c r="C2306" i="64"/>
  <c r="A2306" i="64"/>
  <c r="B2306" i="64" s="1"/>
  <c r="C2305" i="64"/>
  <c r="B2305" i="64"/>
  <c r="A2305" i="64"/>
  <c r="C2304" i="64"/>
  <c r="A2304" i="64"/>
  <c r="B2304" i="64" s="1"/>
  <c r="C2303" i="64"/>
  <c r="B2303" i="64"/>
  <c r="A2303" i="64"/>
  <c r="C2302" i="64"/>
  <c r="A2302" i="64"/>
  <c r="B2302" i="64" s="1"/>
  <c r="C2301" i="64"/>
  <c r="A2301" i="64"/>
  <c r="B2301" i="64" s="1"/>
  <c r="C2300" i="64"/>
  <c r="A2300" i="64"/>
  <c r="B2300" i="64" s="1"/>
  <c r="C2299" i="64"/>
  <c r="A2299" i="64"/>
  <c r="B2299" i="64" s="1"/>
  <c r="C2298" i="64"/>
  <c r="A2298" i="64"/>
  <c r="B2298" i="64" s="1"/>
  <c r="C2297" i="64"/>
  <c r="B2297" i="64"/>
  <c r="A2297" i="64"/>
  <c r="C2296" i="64"/>
  <c r="A2296" i="64"/>
  <c r="B2296" i="64" s="1"/>
  <c r="C2295" i="64"/>
  <c r="B2295" i="64"/>
  <c r="A2295" i="64"/>
  <c r="C2294" i="64"/>
  <c r="A2294" i="64"/>
  <c r="B2294" i="64" s="1"/>
  <c r="C2293" i="64"/>
  <c r="A2293" i="64"/>
  <c r="B2293" i="64" s="1"/>
  <c r="C2292" i="64"/>
  <c r="B2292" i="64"/>
  <c r="A2292" i="64"/>
  <c r="C2291" i="64"/>
  <c r="A2291" i="64"/>
  <c r="B2291" i="64" s="1"/>
  <c r="C2290" i="64"/>
  <c r="B2290" i="64"/>
  <c r="A2290" i="64"/>
  <c r="C2289" i="64"/>
  <c r="A2289" i="64"/>
  <c r="B2289" i="64" s="1"/>
  <c r="C2288" i="64"/>
  <c r="B2288" i="64"/>
  <c r="A2288" i="64"/>
  <c r="C2287" i="64"/>
  <c r="B2287" i="64"/>
  <c r="A2287" i="64"/>
  <c r="C2286" i="64"/>
  <c r="B2286" i="64"/>
  <c r="A2286" i="64"/>
  <c r="C2285" i="64"/>
  <c r="A2285" i="64"/>
  <c r="B2285" i="64" s="1"/>
  <c r="C2284" i="64"/>
  <c r="B2284" i="64"/>
  <c r="A2284" i="64"/>
  <c r="C2283" i="64"/>
  <c r="B2283" i="64"/>
  <c r="A2283" i="64"/>
  <c r="C2282" i="64"/>
  <c r="B2282" i="64"/>
  <c r="A2282" i="64"/>
  <c r="C2281" i="64"/>
  <c r="A2281" i="64"/>
  <c r="B2281" i="64" s="1"/>
  <c r="C2280" i="64"/>
  <c r="A2280" i="64"/>
  <c r="B2280" i="64" s="1"/>
  <c r="C2279" i="64"/>
  <c r="A2279" i="64"/>
  <c r="B2279" i="64" s="1"/>
  <c r="C2278" i="64"/>
  <c r="B2278" i="64"/>
  <c r="A2278" i="64"/>
  <c r="C2277" i="64"/>
  <c r="A2277" i="64"/>
  <c r="B2277" i="64" s="1"/>
  <c r="C2276" i="64"/>
  <c r="A2276" i="64"/>
  <c r="B2276" i="64" s="1"/>
  <c r="C2275" i="64"/>
  <c r="B2275" i="64"/>
  <c r="A2275" i="64"/>
  <c r="C2274" i="64"/>
  <c r="A2274" i="64"/>
  <c r="B2274" i="64" s="1"/>
  <c r="C2273" i="64"/>
  <c r="A2273" i="64"/>
  <c r="B2273" i="64" s="1"/>
  <c r="C2272" i="64"/>
  <c r="B2272" i="64"/>
  <c r="A2272" i="64"/>
  <c r="C2271" i="64"/>
  <c r="B2271" i="64"/>
  <c r="A2271" i="64"/>
  <c r="C2270" i="64"/>
  <c r="A2270" i="64"/>
  <c r="B2270" i="64" s="1"/>
  <c r="C2269" i="64"/>
  <c r="A2269" i="64"/>
  <c r="B2269" i="64" s="1"/>
  <c r="C2268" i="64"/>
  <c r="A2268" i="64"/>
  <c r="B2268" i="64" s="1"/>
  <c r="C2267" i="64"/>
  <c r="A2267" i="64"/>
  <c r="B2267" i="64" s="1"/>
  <c r="C2266" i="64"/>
  <c r="A2266" i="64"/>
  <c r="B2266" i="64" s="1"/>
  <c r="C2265" i="64"/>
  <c r="A2265" i="64"/>
  <c r="B2265" i="64" s="1"/>
  <c r="C2264" i="64"/>
  <c r="A2264" i="64"/>
  <c r="B2264" i="64" s="1"/>
  <c r="C2263" i="64"/>
  <c r="B2263" i="64"/>
  <c r="A2263" i="64"/>
  <c r="C2262" i="64"/>
  <c r="A2262" i="64"/>
  <c r="B2262" i="64" s="1"/>
  <c r="C2261" i="64"/>
  <c r="B2261" i="64"/>
  <c r="A2261" i="64"/>
  <c r="C2260" i="64"/>
  <c r="B2260" i="64"/>
  <c r="A2260" i="64"/>
  <c r="C2259" i="64"/>
  <c r="A2259" i="64"/>
  <c r="B2259" i="64" s="1"/>
  <c r="C2258" i="64"/>
  <c r="B2258" i="64"/>
  <c r="A2258" i="64"/>
  <c r="C2257" i="64"/>
  <c r="B2257" i="64"/>
  <c r="A2257" i="64"/>
  <c r="C2256" i="64"/>
  <c r="A2256" i="64"/>
  <c r="B2256" i="64" s="1"/>
  <c r="C2255" i="64"/>
  <c r="A2255" i="64"/>
  <c r="B2255" i="64" s="1"/>
  <c r="C2254" i="64"/>
  <c r="B2254" i="64"/>
  <c r="A2254" i="64"/>
  <c r="C2253" i="64"/>
  <c r="B2253" i="64"/>
  <c r="A2253" i="64"/>
  <c r="C2252" i="64"/>
  <c r="B2252" i="64"/>
  <c r="A2252" i="64"/>
  <c r="C2251" i="64"/>
  <c r="A2251" i="64"/>
  <c r="B2251" i="64" s="1"/>
  <c r="C2250" i="64"/>
  <c r="B2250" i="64"/>
  <c r="A2250" i="64"/>
  <c r="C2249" i="64"/>
  <c r="A2249" i="64"/>
  <c r="B2249" i="64" s="1"/>
  <c r="C2248" i="64"/>
  <c r="A2248" i="64"/>
  <c r="B2248" i="64" s="1"/>
  <c r="C2247" i="64"/>
  <c r="A2247" i="64"/>
  <c r="B2247" i="64" s="1"/>
  <c r="C2246" i="64"/>
  <c r="A2246" i="64"/>
  <c r="B2246" i="64" s="1"/>
  <c r="C2245" i="64"/>
  <c r="A2245" i="64"/>
  <c r="B2245" i="64" s="1"/>
  <c r="C2244" i="64"/>
  <c r="B2244" i="64"/>
  <c r="A2244" i="64"/>
  <c r="C2243" i="64"/>
  <c r="B2243" i="64"/>
  <c r="A2243" i="64"/>
  <c r="C2242" i="64"/>
  <c r="A2242" i="64"/>
  <c r="B2242" i="64" s="1"/>
  <c r="C2241" i="64"/>
  <c r="A2241" i="64"/>
  <c r="B2241" i="64" s="1"/>
  <c r="C2240" i="64"/>
  <c r="A2240" i="64"/>
  <c r="B2240" i="64" s="1"/>
  <c r="C2239" i="64"/>
  <c r="B2239" i="64"/>
  <c r="A2239" i="64"/>
  <c r="C2238" i="64"/>
  <c r="B2238" i="64"/>
  <c r="A2238" i="64"/>
  <c r="C2237" i="64"/>
  <c r="A2237" i="64"/>
  <c r="B2237" i="64" s="1"/>
  <c r="C2236" i="64"/>
  <c r="A2236" i="64"/>
  <c r="B2236" i="64" s="1"/>
  <c r="C2235" i="64"/>
  <c r="A2235" i="64"/>
  <c r="B2235" i="64" s="1"/>
  <c r="C2234" i="64"/>
  <c r="A2234" i="64"/>
  <c r="B2234" i="64" s="1"/>
  <c r="C2233" i="64"/>
  <c r="A2233" i="64"/>
  <c r="B2233" i="64" s="1"/>
  <c r="C2232" i="64"/>
  <c r="A2232" i="64"/>
  <c r="B2232" i="64" s="1"/>
  <c r="C2231" i="64"/>
  <c r="B2231" i="64"/>
  <c r="A2231" i="64"/>
  <c r="C2230" i="64"/>
  <c r="A2230" i="64"/>
  <c r="B2230" i="64" s="1"/>
  <c r="C2229" i="64"/>
  <c r="B2229" i="64"/>
  <c r="A2229" i="64"/>
  <c r="C2228" i="64"/>
  <c r="A2228" i="64"/>
  <c r="B2228" i="64" s="1"/>
  <c r="C2227" i="64"/>
  <c r="B2227" i="64"/>
  <c r="A2227" i="64"/>
  <c r="C2226" i="64"/>
  <c r="B2226" i="64"/>
  <c r="A2226" i="64"/>
  <c r="C2225" i="64"/>
  <c r="A2225" i="64"/>
  <c r="B2225" i="64" s="1"/>
  <c r="C2224" i="64"/>
  <c r="A2224" i="64"/>
  <c r="B2224" i="64" s="1"/>
  <c r="C2223" i="64"/>
  <c r="B2223" i="64"/>
  <c r="A2223" i="64"/>
  <c r="C2222" i="64"/>
  <c r="A2222" i="64"/>
  <c r="B2222" i="64" s="1"/>
  <c r="C2221" i="64"/>
  <c r="A2221" i="64"/>
  <c r="B2221" i="64" s="1"/>
  <c r="C2220" i="64"/>
  <c r="A2220" i="64"/>
  <c r="B2220" i="64" s="1"/>
  <c r="C2219" i="64"/>
  <c r="A2219" i="64"/>
  <c r="B2219" i="64" s="1"/>
  <c r="C2218" i="64"/>
  <c r="B2218" i="64"/>
  <c r="A2218" i="64"/>
  <c r="C2217" i="64"/>
  <c r="B2217" i="64"/>
  <c r="A2217" i="64"/>
  <c r="C2216" i="64"/>
  <c r="A2216" i="64"/>
  <c r="B2216" i="64" s="1"/>
  <c r="C2215" i="64"/>
  <c r="A2215" i="64"/>
  <c r="B2215" i="64" s="1"/>
  <c r="C2214" i="64"/>
  <c r="B2214" i="64"/>
  <c r="A2214" i="64"/>
  <c r="C2213" i="64"/>
  <c r="A2213" i="64"/>
  <c r="B2213" i="64" s="1"/>
  <c r="C2212" i="64"/>
  <c r="A2212" i="64"/>
  <c r="B2212" i="64" s="1"/>
  <c r="C2211" i="64"/>
  <c r="B2211" i="64"/>
  <c r="A2211" i="64"/>
  <c r="C2210" i="64"/>
  <c r="B2210" i="64"/>
  <c r="A2210" i="64"/>
  <c r="C2209" i="64"/>
  <c r="A2209" i="64"/>
  <c r="B2209" i="64" s="1"/>
  <c r="C2208" i="64"/>
  <c r="A2208" i="64"/>
  <c r="B2208" i="64" s="1"/>
  <c r="C2207" i="64"/>
  <c r="B2207" i="64"/>
  <c r="A2207" i="64"/>
  <c r="C2206" i="64"/>
  <c r="A2206" i="64"/>
  <c r="B2206" i="64" s="1"/>
  <c r="C2205" i="64"/>
  <c r="B2205" i="64"/>
  <c r="A2205" i="64"/>
  <c r="C2204" i="64"/>
  <c r="A2204" i="64"/>
  <c r="B2204" i="64" s="1"/>
  <c r="C2203" i="64"/>
  <c r="B2203" i="64"/>
  <c r="A2203" i="64"/>
  <c r="C2202" i="64"/>
  <c r="B2202" i="64"/>
  <c r="A2202" i="64"/>
  <c r="C2201" i="64"/>
  <c r="A2201" i="64"/>
  <c r="B2201" i="64" s="1"/>
  <c r="C2200" i="64"/>
  <c r="B2200" i="64"/>
  <c r="A2200" i="64"/>
  <c r="C2199" i="64"/>
  <c r="B2199" i="64"/>
  <c r="A2199" i="64"/>
  <c r="C2198" i="64"/>
  <c r="B2198" i="64"/>
  <c r="A2198" i="64"/>
  <c r="C2197" i="64"/>
  <c r="A2197" i="64"/>
  <c r="B2197" i="64" s="1"/>
  <c r="C2196" i="64"/>
  <c r="A2196" i="64"/>
  <c r="B2196" i="64" s="1"/>
  <c r="C2195" i="64"/>
  <c r="B2195" i="64"/>
  <c r="A2195" i="64"/>
  <c r="C2194" i="64"/>
  <c r="A2194" i="64"/>
  <c r="B2194" i="64" s="1"/>
  <c r="C2193" i="64"/>
  <c r="B2193" i="64"/>
  <c r="A2193" i="64"/>
  <c r="C2192" i="64"/>
  <c r="B2192" i="64"/>
  <c r="A2192" i="64"/>
  <c r="C2191" i="64"/>
  <c r="A2191" i="64"/>
  <c r="B2191" i="64" s="1"/>
  <c r="C2190" i="64"/>
  <c r="B2190" i="64"/>
  <c r="A2190" i="64"/>
  <c r="C2189" i="64"/>
  <c r="B2189" i="64"/>
  <c r="A2189" i="64"/>
  <c r="C2188" i="64"/>
  <c r="A2188" i="64"/>
  <c r="B2188" i="64" s="1"/>
  <c r="C2187" i="64"/>
  <c r="A2187" i="64"/>
  <c r="B2187" i="64" s="1"/>
  <c r="C2186" i="64"/>
  <c r="A2186" i="64"/>
  <c r="B2186" i="64" s="1"/>
  <c r="C2185" i="64"/>
  <c r="A2185" i="64"/>
  <c r="B2185" i="64" s="1"/>
  <c r="C2184" i="64"/>
  <c r="B2184" i="64"/>
  <c r="A2184" i="64"/>
  <c r="C2183" i="64"/>
  <c r="B2183" i="64"/>
  <c r="A2183" i="64"/>
  <c r="C2182" i="64"/>
  <c r="A2182" i="64"/>
  <c r="B2182" i="64" s="1"/>
  <c r="C2181" i="64"/>
  <c r="A2181" i="64"/>
  <c r="B2181" i="64" s="1"/>
  <c r="C2180" i="64"/>
  <c r="A2180" i="64"/>
  <c r="B2180" i="64" s="1"/>
  <c r="C2179" i="64"/>
  <c r="A2179" i="64"/>
  <c r="B2179" i="64" s="1"/>
  <c r="C2178" i="64"/>
  <c r="A2178" i="64"/>
  <c r="B2178" i="64" s="1"/>
  <c r="C2177" i="64"/>
  <c r="B2177" i="64"/>
  <c r="A2177" i="64"/>
  <c r="C2176" i="64"/>
  <c r="A2176" i="64"/>
  <c r="B2176" i="64" s="1"/>
  <c r="C2175" i="64"/>
  <c r="A2175" i="64"/>
  <c r="B2175" i="64" s="1"/>
  <c r="C2174" i="64"/>
  <c r="A2174" i="64"/>
  <c r="B2174" i="64" s="1"/>
  <c r="C2173" i="64"/>
  <c r="A2173" i="64"/>
  <c r="B2173" i="64" s="1"/>
  <c r="C2172" i="64"/>
  <c r="A2172" i="64"/>
  <c r="B2172" i="64" s="1"/>
  <c r="C2171" i="64"/>
  <c r="B2171" i="64"/>
  <c r="A2171" i="64"/>
  <c r="C2170" i="64"/>
  <c r="A2170" i="64"/>
  <c r="B2170" i="64" s="1"/>
  <c r="C2169" i="64"/>
  <c r="A2169" i="64"/>
  <c r="B2169" i="64" s="1"/>
  <c r="C2168" i="64"/>
  <c r="B2168" i="64"/>
  <c r="A2168" i="64"/>
  <c r="C2167" i="64"/>
  <c r="A2167" i="64"/>
  <c r="B2167" i="64" s="1"/>
  <c r="C2166" i="64"/>
  <c r="B2166" i="64"/>
  <c r="A2166" i="64"/>
  <c r="C2165" i="64"/>
  <c r="B2165" i="64"/>
  <c r="A2165" i="64"/>
  <c r="C2164" i="64"/>
  <c r="B2164" i="64"/>
  <c r="A2164" i="64"/>
  <c r="C2163" i="64"/>
  <c r="B2163" i="64"/>
  <c r="A2163" i="64"/>
  <c r="C2162" i="64"/>
  <c r="B2162" i="64"/>
  <c r="A2162" i="64"/>
  <c r="C2161" i="64"/>
  <c r="A2161" i="64"/>
  <c r="B2161" i="64" s="1"/>
  <c r="C2160" i="64"/>
  <c r="A2160" i="64"/>
  <c r="B2160" i="64" s="1"/>
  <c r="C2159" i="64"/>
  <c r="A2159" i="64"/>
  <c r="B2159" i="64" s="1"/>
  <c r="C2158" i="64"/>
  <c r="A2158" i="64"/>
  <c r="B2158" i="64" s="1"/>
  <c r="C2157" i="64"/>
  <c r="A2157" i="64"/>
  <c r="B2157" i="64" s="1"/>
  <c r="C2156" i="64"/>
  <c r="A2156" i="64"/>
  <c r="B2156" i="64" s="1"/>
  <c r="C2155" i="64"/>
  <c r="B2155" i="64"/>
  <c r="A2155" i="64"/>
  <c r="C2154" i="64"/>
  <c r="A2154" i="64"/>
  <c r="B2154" i="64" s="1"/>
  <c r="C2153" i="64"/>
  <c r="A2153" i="64"/>
  <c r="B2153" i="64" s="1"/>
  <c r="C2152" i="64"/>
  <c r="A2152" i="64"/>
  <c r="B2152" i="64" s="1"/>
  <c r="C2151" i="64"/>
  <c r="A2151" i="64"/>
  <c r="B2151" i="64" s="1"/>
  <c r="C2150" i="64"/>
  <c r="A2150" i="64"/>
  <c r="B2150" i="64" s="1"/>
  <c r="C2149" i="64"/>
  <c r="B2149" i="64"/>
  <c r="A2149" i="64"/>
  <c r="C2148" i="64"/>
  <c r="A2148" i="64"/>
  <c r="B2148" i="64" s="1"/>
  <c r="C2147" i="64"/>
  <c r="A2147" i="64"/>
  <c r="B2147" i="64" s="1"/>
  <c r="C2146" i="64"/>
  <c r="B2146" i="64"/>
  <c r="A2146" i="64"/>
  <c r="C2145" i="64"/>
  <c r="A2145" i="64"/>
  <c r="B2145" i="64" s="1"/>
  <c r="C2144" i="64"/>
  <c r="B2144" i="64"/>
  <c r="A2144" i="64"/>
  <c r="C2143" i="64"/>
  <c r="B2143" i="64"/>
  <c r="A2143" i="64"/>
  <c r="C2142" i="64"/>
  <c r="A2142" i="64"/>
  <c r="B2142" i="64" s="1"/>
  <c r="C2141" i="64"/>
  <c r="B2141" i="64"/>
  <c r="A2141" i="64"/>
  <c r="C2140" i="64"/>
  <c r="A2140" i="64"/>
  <c r="B2140" i="64" s="1"/>
  <c r="C2139" i="64"/>
  <c r="B2139" i="64"/>
  <c r="A2139" i="64"/>
  <c r="C2138" i="64"/>
  <c r="B2138" i="64"/>
  <c r="A2138" i="64"/>
  <c r="C2137" i="64"/>
  <c r="B2137" i="64"/>
  <c r="A2137" i="64"/>
  <c r="C2136" i="64"/>
  <c r="A2136" i="64"/>
  <c r="B2136" i="64" s="1"/>
  <c r="C2135" i="64"/>
  <c r="A2135" i="64"/>
  <c r="B2135" i="64" s="1"/>
  <c r="C2134" i="64"/>
  <c r="B2134" i="64"/>
  <c r="A2134" i="64"/>
  <c r="C2133" i="64"/>
  <c r="A2133" i="64"/>
  <c r="B2133" i="64" s="1"/>
  <c r="C2132" i="64"/>
  <c r="B2132" i="64"/>
  <c r="A2132" i="64"/>
  <c r="C2131" i="64"/>
  <c r="B2131" i="64"/>
  <c r="A2131" i="64"/>
  <c r="C2130" i="64"/>
  <c r="B2130" i="64"/>
  <c r="A2130" i="64"/>
  <c r="C2129" i="64"/>
  <c r="B2129" i="64"/>
  <c r="A2129" i="64"/>
  <c r="C2128" i="64"/>
  <c r="B2128" i="64"/>
  <c r="A2128" i="64"/>
  <c r="C2127" i="64"/>
  <c r="A2127" i="64"/>
  <c r="B2127" i="64" s="1"/>
  <c r="C2126" i="64"/>
  <c r="A2126" i="64"/>
  <c r="B2126" i="64" s="1"/>
  <c r="C2125" i="64"/>
  <c r="A2125" i="64"/>
  <c r="B2125" i="64" s="1"/>
  <c r="C2124" i="64"/>
  <c r="A2124" i="64"/>
  <c r="B2124" i="64" s="1"/>
  <c r="C2123" i="64"/>
  <c r="B2123" i="64"/>
  <c r="A2123" i="64"/>
  <c r="C2122" i="64"/>
  <c r="B2122" i="64"/>
  <c r="A2122" i="64"/>
  <c r="C2121" i="64"/>
  <c r="A2121" i="64"/>
  <c r="B2121" i="64" s="1"/>
  <c r="C2120" i="64"/>
  <c r="A2120" i="64"/>
  <c r="B2120" i="64" s="1"/>
  <c r="C2119" i="64"/>
  <c r="A2119" i="64"/>
  <c r="B2119" i="64" s="1"/>
  <c r="C2118" i="64"/>
  <c r="A2118" i="64"/>
  <c r="B2118" i="64" s="1"/>
  <c r="C2117" i="64"/>
  <c r="B2117" i="64"/>
  <c r="A2117" i="64"/>
  <c r="C2116" i="64"/>
  <c r="A2116" i="64"/>
  <c r="B2116" i="64" s="1"/>
  <c r="C2115" i="64"/>
  <c r="B2115" i="64"/>
  <c r="A2115" i="64"/>
  <c r="C2114" i="64"/>
  <c r="A2114" i="64"/>
  <c r="B2114" i="64" s="1"/>
  <c r="C2113" i="64"/>
  <c r="A2113" i="64"/>
  <c r="B2113" i="64" s="1"/>
  <c r="C2112" i="64"/>
  <c r="B2112" i="64"/>
  <c r="A2112" i="64"/>
  <c r="C2111" i="64"/>
  <c r="A2111" i="64"/>
  <c r="B2111" i="64" s="1"/>
  <c r="C2110" i="64"/>
  <c r="B2110" i="64"/>
  <c r="A2110" i="64"/>
  <c r="C2109" i="64"/>
  <c r="B2109" i="64"/>
  <c r="A2109" i="64"/>
  <c r="C2108" i="64"/>
  <c r="A2108" i="64"/>
  <c r="B2108" i="64" s="1"/>
  <c r="C2107" i="64"/>
  <c r="B2107" i="64"/>
  <c r="A2107" i="64"/>
  <c r="C2106" i="64"/>
  <c r="A2106" i="64"/>
  <c r="B2106" i="64" s="1"/>
  <c r="C2105" i="64"/>
  <c r="B2105" i="64"/>
  <c r="A2105" i="64"/>
  <c r="C2104" i="64"/>
  <c r="B2104" i="64"/>
  <c r="A2104" i="64"/>
  <c r="C2103" i="64"/>
  <c r="B2103" i="64"/>
  <c r="A2103" i="64"/>
  <c r="C2102" i="64"/>
  <c r="A2102" i="64"/>
  <c r="B2102" i="64" s="1"/>
  <c r="C2101" i="64"/>
  <c r="B2101" i="64"/>
  <c r="A2101" i="64"/>
  <c r="C2100" i="64"/>
  <c r="A2100" i="64"/>
  <c r="B2100" i="64" s="1"/>
  <c r="C2099" i="64"/>
  <c r="B2099" i="64"/>
  <c r="A2099" i="64"/>
  <c r="C2098" i="64"/>
  <c r="A2098" i="64"/>
  <c r="B2098" i="64" s="1"/>
  <c r="C2097" i="64"/>
  <c r="A2097" i="64"/>
  <c r="B2097" i="64" s="1"/>
  <c r="C2096" i="64"/>
  <c r="A2096" i="64"/>
  <c r="B2096" i="64" s="1"/>
  <c r="C2095" i="64"/>
  <c r="A2095" i="64"/>
  <c r="B2095" i="64" s="1"/>
  <c r="C2094" i="64"/>
  <c r="B2094" i="64"/>
  <c r="A2094" i="64"/>
  <c r="C2093" i="64"/>
  <c r="A2093" i="64"/>
  <c r="B2093" i="64" s="1"/>
  <c r="C2092" i="64"/>
  <c r="A2092" i="64"/>
  <c r="B2092" i="64" s="1"/>
  <c r="C2091" i="64"/>
  <c r="A2091" i="64"/>
  <c r="B2091" i="64" s="1"/>
  <c r="C2090" i="64"/>
  <c r="A2090" i="64"/>
  <c r="B2090" i="64" s="1"/>
  <c r="C2089" i="64"/>
  <c r="A2089" i="64"/>
  <c r="B2089" i="64" s="1"/>
  <c r="C2088" i="64"/>
  <c r="B2088" i="64"/>
  <c r="A2088" i="64"/>
  <c r="C2087" i="64"/>
  <c r="A2087" i="64"/>
  <c r="B2087" i="64" s="1"/>
  <c r="C2086" i="64"/>
  <c r="A2086" i="64"/>
  <c r="B2086" i="64" s="1"/>
  <c r="C2085" i="64"/>
  <c r="B2085" i="64"/>
  <c r="A2085" i="64"/>
  <c r="C2084" i="64"/>
  <c r="A2084" i="64"/>
  <c r="B2084" i="64" s="1"/>
  <c r="C2083" i="64"/>
  <c r="B2083" i="64"/>
  <c r="A2083" i="64"/>
  <c r="C2082" i="64"/>
  <c r="B2082" i="64"/>
  <c r="A2082" i="64"/>
  <c r="C2081" i="64"/>
  <c r="A2081" i="64"/>
  <c r="B2081" i="64" s="1"/>
  <c r="C2080" i="64"/>
  <c r="B2080" i="64"/>
  <c r="A2080" i="64"/>
  <c r="C2079" i="64"/>
  <c r="A2079" i="64"/>
  <c r="B2079" i="64" s="1"/>
  <c r="C2078" i="64"/>
  <c r="B2078" i="64"/>
  <c r="A2078" i="64"/>
  <c r="C2077" i="64"/>
  <c r="B2077" i="64"/>
  <c r="A2077" i="64"/>
  <c r="C2076" i="64"/>
  <c r="A2076" i="64"/>
  <c r="B2076" i="64" s="1"/>
  <c r="C2075" i="64"/>
  <c r="B2075" i="64"/>
  <c r="A2075" i="64"/>
  <c r="C2074" i="64"/>
  <c r="A2074" i="64"/>
  <c r="B2074" i="64" s="1"/>
  <c r="C2073" i="64"/>
  <c r="B2073" i="64"/>
  <c r="A2073" i="64"/>
  <c r="C2072" i="64"/>
  <c r="A2072" i="64"/>
  <c r="B2072" i="64" s="1"/>
  <c r="C2071" i="64"/>
  <c r="B2071" i="64"/>
  <c r="A2071" i="64"/>
  <c r="C2070" i="64"/>
  <c r="B2070" i="64"/>
  <c r="A2070" i="64"/>
  <c r="C2069" i="64"/>
  <c r="A2069" i="64"/>
  <c r="B2069" i="64" s="1"/>
  <c r="C2068" i="64"/>
  <c r="A2068" i="64"/>
  <c r="B2068" i="64" s="1"/>
  <c r="C2067" i="64"/>
  <c r="B2067" i="64"/>
  <c r="A2067" i="64"/>
  <c r="C2066" i="64"/>
  <c r="A2066" i="64"/>
  <c r="B2066" i="64" s="1"/>
  <c r="C2065" i="64"/>
  <c r="B2065" i="64"/>
  <c r="A2065" i="64"/>
  <c r="C2064" i="64"/>
  <c r="A2064" i="64"/>
  <c r="B2064" i="64" s="1"/>
  <c r="C2063" i="64"/>
  <c r="B2063" i="64"/>
  <c r="A2063" i="64"/>
  <c r="C2062" i="64"/>
  <c r="A2062" i="64"/>
  <c r="B2062" i="64" s="1"/>
  <c r="C2061" i="64"/>
  <c r="B2061" i="64"/>
  <c r="A2061" i="64"/>
  <c r="C2060" i="64"/>
  <c r="A2060" i="64"/>
  <c r="B2060" i="64" s="1"/>
  <c r="C2059" i="64"/>
  <c r="A2059" i="64"/>
  <c r="B2059" i="64" s="1"/>
  <c r="C2058" i="64"/>
  <c r="B2058" i="64"/>
  <c r="A2058" i="64"/>
  <c r="C2057" i="64"/>
  <c r="A2057" i="64"/>
  <c r="B2057" i="64" s="1"/>
  <c r="C2056" i="64"/>
  <c r="A2056" i="64"/>
  <c r="B2056" i="64" s="1"/>
  <c r="C2055" i="64"/>
  <c r="A2055" i="64"/>
  <c r="B2055" i="64" s="1"/>
  <c r="C2054" i="64"/>
  <c r="B2054" i="64"/>
  <c r="A2054" i="64"/>
  <c r="C2053" i="64"/>
  <c r="A2053" i="64"/>
  <c r="B2053" i="64" s="1"/>
  <c r="C2052" i="64"/>
  <c r="A2052" i="64"/>
  <c r="B2052" i="64" s="1"/>
  <c r="C2051" i="64"/>
  <c r="B2051" i="64"/>
  <c r="A2051" i="64"/>
  <c r="C2050" i="64"/>
  <c r="A2050" i="64"/>
  <c r="B2050" i="64" s="1"/>
  <c r="C2049" i="64"/>
  <c r="B2049" i="64"/>
  <c r="A2049" i="64"/>
  <c r="C2048" i="64"/>
  <c r="B2048" i="64"/>
  <c r="A2048" i="64"/>
  <c r="C2047" i="64"/>
  <c r="A2047" i="64"/>
  <c r="B2047" i="64" s="1"/>
  <c r="C2046" i="64"/>
  <c r="B2046" i="64"/>
  <c r="A2046" i="64"/>
  <c r="C2045" i="64"/>
  <c r="A2045" i="64"/>
  <c r="B2045" i="64" s="1"/>
  <c r="C2044" i="64"/>
  <c r="B2044" i="64"/>
  <c r="A2044" i="64"/>
  <c r="C2043" i="64"/>
  <c r="B2043" i="64"/>
  <c r="A2043" i="64"/>
  <c r="C2042" i="64"/>
  <c r="A2042" i="64"/>
  <c r="B2042" i="64" s="1"/>
  <c r="C2041" i="64"/>
  <c r="A2041" i="64"/>
  <c r="B2041" i="64" s="1"/>
  <c r="C2040" i="64"/>
  <c r="B2040" i="64"/>
  <c r="A2040" i="64"/>
  <c r="C2039" i="64"/>
  <c r="A2039" i="64"/>
  <c r="B2039" i="64" s="1"/>
  <c r="C2038" i="64"/>
  <c r="A2038" i="64"/>
  <c r="B2038" i="64" s="1"/>
  <c r="C2037" i="64"/>
  <c r="A2037" i="64"/>
  <c r="B2037" i="64" s="1"/>
  <c r="C2036" i="64"/>
  <c r="A2036" i="64"/>
  <c r="B2036" i="64" s="1"/>
  <c r="C2035" i="64"/>
  <c r="B2035" i="64"/>
  <c r="A2035" i="64"/>
  <c r="C2034" i="64"/>
  <c r="A2034" i="64"/>
  <c r="B2034" i="64" s="1"/>
  <c r="C2033" i="64"/>
  <c r="B2033" i="64"/>
  <c r="A2033" i="64"/>
  <c r="C2032" i="64"/>
  <c r="A2032" i="64"/>
  <c r="B2032" i="64" s="1"/>
  <c r="C2031" i="64"/>
  <c r="B2031" i="64"/>
  <c r="A2031" i="64"/>
  <c r="C2030" i="64"/>
  <c r="A2030" i="64"/>
  <c r="B2030" i="64" s="1"/>
  <c r="C2029" i="64"/>
  <c r="A2029" i="64"/>
  <c r="B2029" i="64" s="1"/>
  <c r="C2028" i="64"/>
  <c r="A2028" i="64"/>
  <c r="B2028" i="64" s="1"/>
  <c r="C2027" i="64"/>
  <c r="B2027" i="64"/>
  <c r="A2027" i="64"/>
  <c r="C2026" i="64"/>
  <c r="A2026" i="64"/>
  <c r="B2026" i="64" s="1"/>
  <c r="C2025" i="64"/>
  <c r="A2025" i="64"/>
  <c r="B2025" i="64" s="1"/>
  <c r="C2024" i="64"/>
  <c r="A2024" i="64"/>
  <c r="B2024" i="64" s="1"/>
  <c r="C2023" i="64"/>
  <c r="B2023" i="64"/>
  <c r="A2023" i="64"/>
  <c r="C2022" i="64"/>
  <c r="A2022" i="64"/>
  <c r="B2022" i="64" s="1"/>
  <c r="C2021" i="64"/>
  <c r="B2021" i="64"/>
  <c r="A2021" i="64"/>
  <c r="C2020" i="64"/>
  <c r="A2020" i="64"/>
  <c r="B2020" i="64" s="1"/>
  <c r="C2019" i="64"/>
  <c r="B2019" i="64"/>
  <c r="A2019" i="64"/>
  <c r="C2018" i="64"/>
  <c r="A2018" i="64"/>
  <c r="B2018" i="64" s="1"/>
  <c r="C2017" i="64"/>
  <c r="B2017" i="64"/>
  <c r="A2017" i="64"/>
  <c r="C2016" i="64"/>
  <c r="A2016" i="64"/>
  <c r="B2016" i="64" s="1"/>
  <c r="C2015" i="64"/>
  <c r="A2015" i="64"/>
  <c r="B2015" i="64" s="1"/>
  <c r="C2014" i="64"/>
  <c r="B2014" i="64"/>
  <c r="A2014" i="64"/>
  <c r="C2013" i="64"/>
  <c r="A2013" i="64"/>
  <c r="B2013" i="64" s="1"/>
  <c r="C2012" i="64"/>
  <c r="B2012" i="64"/>
  <c r="A2012" i="64"/>
  <c r="C2011" i="64"/>
  <c r="A2011" i="64"/>
  <c r="B2011" i="64" s="1"/>
  <c r="C2010" i="64"/>
  <c r="B2010" i="64"/>
  <c r="A2010" i="64"/>
  <c r="C2009" i="64"/>
  <c r="B2009" i="64"/>
  <c r="A2009" i="64"/>
  <c r="C2008" i="64"/>
  <c r="B2008" i="64"/>
  <c r="A2008" i="64"/>
  <c r="C2007" i="64"/>
  <c r="A2007" i="64"/>
  <c r="B2007" i="64" s="1"/>
  <c r="C2006" i="64"/>
  <c r="B2006" i="64"/>
  <c r="A2006" i="64"/>
  <c r="C2005" i="64"/>
  <c r="A2005" i="64"/>
  <c r="B2005" i="64" s="1"/>
  <c r="C2004" i="64"/>
  <c r="A2004" i="64"/>
  <c r="B2004" i="64" s="1"/>
  <c r="C2003" i="64"/>
  <c r="B2003" i="64"/>
  <c r="A2003" i="64"/>
  <c r="C2002" i="64"/>
  <c r="A2002" i="64"/>
  <c r="B2002" i="64" s="1"/>
  <c r="C2001" i="64"/>
  <c r="A2001" i="64"/>
  <c r="B2001" i="64" s="1"/>
  <c r="C2000" i="64"/>
  <c r="B2000" i="64"/>
  <c r="A2000" i="64"/>
  <c r="C1999" i="64"/>
  <c r="A1999" i="64"/>
  <c r="B1999" i="64" s="1"/>
  <c r="C1998" i="64"/>
  <c r="A1998" i="64"/>
  <c r="B1998" i="64" s="1"/>
  <c r="C1997" i="64"/>
  <c r="B1997" i="64"/>
  <c r="A1997" i="64"/>
  <c r="C1996" i="64"/>
  <c r="A1996" i="64"/>
  <c r="B1996" i="64" s="1"/>
  <c r="C1995" i="64"/>
  <c r="A1995" i="64"/>
  <c r="B1995" i="64" s="1"/>
  <c r="C1994" i="64"/>
  <c r="A1994" i="64"/>
  <c r="B1994" i="64" s="1"/>
  <c r="C1993" i="64"/>
  <c r="B1993" i="64"/>
  <c r="A1993" i="64"/>
  <c r="C1992" i="64"/>
  <c r="A1992" i="64"/>
  <c r="B1992" i="64" s="1"/>
  <c r="C1991" i="64"/>
  <c r="A1991" i="64"/>
  <c r="B1991" i="64" s="1"/>
  <c r="C1990" i="64"/>
  <c r="A1990" i="64"/>
  <c r="B1990" i="64" s="1"/>
  <c r="C1989" i="64"/>
  <c r="A1989" i="64"/>
  <c r="B1989" i="64" s="1"/>
  <c r="C1988" i="64"/>
  <c r="A1988" i="64"/>
  <c r="B1988" i="64" s="1"/>
  <c r="C1987" i="64"/>
  <c r="A1987" i="64"/>
  <c r="B1987" i="64" s="1"/>
  <c r="C1986" i="64"/>
  <c r="A1986" i="64"/>
  <c r="B1986" i="64" s="1"/>
  <c r="C1985" i="64"/>
  <c r="B1985" i="64"/>
  <c r="A1985" i="64"/>
  <c r="C1984" i="64"/>
  <c r="A1984" i="64"/>
  <c r="B1984" i="64" s="1"/>
  <c r="C1983" i="64"/>
  <c r="B1983" i="64"/>
  <c r="A1983" i="64"/>
  <c r="C1982" i="64"/>
  <c r="B1982" i="64"/>
  <c r="A1982" i="64"/>
  <c r="C1981" i="64"/>
  <c r="B1981" i="64"/>
  <c r="A1981" i="64"/>
  <c r="C1980" i="64"/>
  <c r="B1980" i="64"/>
  <c r="A1980" i="64"/>
  <c r="C1979" i="64"/>
  <c r="B1979" i="64"/>
  <c r="A1979" i="64"/>
  <c r="C1978" i="64"/>
  <c r="A1978" i="64"/>
  <c r="B1978" i="64" s="1"/>
  <c r="C1977" i="64"/>
  <c r="B1977" i="64"/>
  <c r="A1977" i="64"/>
  <c r="C1976" i="64"/>
  <c r="A1976" i="64"/>
  <c r="B1976" i="64" s="1"/>
  <c r="C1975" i="64"/>
  <c r="B1975" i="64"/>
  <c r="A1975" i="64"/>
  <c r="C1974" i="64"/>
  <c r="A1974" i="64"/>
  <c r="B1974" i="64" s="1"/>
  <c r="C1973" i="64"/>
  <c r="A1973" i="64"/>
  <c r="B1973" i="64" s="1"/>
  <c r="C1972" i="64"/>
  <c r="B1972" i="64"/>
  <c r="A1972" i="64"/>
  <c r="C1971" i="64"/>
  <c r="A1971" i="64"/>
  <c r="B1971" i="64" s="1"/>
  <c r="C1970" i="64"/>
  <c r="A1970" i="64"/>
  <c r="B1970" i="64" s="1"/>
  <c r="C1969" i="64"/>
  <c r="A1969" i="64"/>
  <c r="B1969" i="64" s="1"/>
  <c r="C1968" i="64"/>
  <c r="A1968" i="64"/>
  <c r="B1968" i="64" s="1"/>
  <c r="C1967" i="64"/>
  <c r="A1967" i="64"/>
  <c r="B1967" i="64" s="1"/>
  <c r="C1966" i="64"/>
  <c r="B1966" i="64"/>
  <c r="A1966" i="64"/>
  <c r="C1965" i="64"/>
  <c r="A1965" i="64"/>
  <c r="B1965" i="64" s="1"/>
  <c r="C1964" i="64"/>
  <c r="A1964" i="64"/>
  <c r="B1964" i="64" s="1"/>
  <c r="C1963" i="64"/>
  <c r="B1963" i="64"/>
  <c r="A1963" i="64"/>
  <c r="C1962" i="64"/>
  <c r="A1962" i="64"/>
  <c r="B1962" i="64" s="1"/>
  <c r="C1961" i="64"/>
  <c r="B1961" i="64"/>
  <c r="A1961" i="64"/>
  <c r="C1960" i="64"/>
  <c r="A1960" i="64"/>
  <c r="B1960" i="64" s="1"/>
  <c r="C1959" i="64"/>
  <c r="A1959" i="64"/>
  <c r="B1959" i="64" s="1"/>
  <c r="C1958" i="64"/>
  <c r="B1958" i="64"/>
  <c r="A1958" i="64"/>
  <c r="C1957" i="64"/>
  <c r="A1957" i="64"/>
  <c r="B1957" i="64" s="1"/>
  <c r="C1956" i="64"/>
  <c r="A1956" i="64"/>
  <c r="B1956" i="64" s="1"/>
  <c r="C1955" i="64"/>
  <c r="A1955" i="64"/>
  <c r="B1955" i="64" s="1"/>
  <c r="C1954" i="64"/>
  <c r="A1954" i="64"/>
  <c r="B1954" i="64" s="1"/>
  <c r="C1953" i="64"/>
  <c r="B1953" i="64"/>
  <c r="A1953" i="64"/>
  <c r="C1952" i="64"/>
  <c r="A1952" i="64"/>
  <c r="B1952" i="64" s="1"/>
  <c r="C1951" i="64"/>
  <c r="B1951" i="64"/>
  <c r="A1951" i="64"/>
  <c r="C1950" i="64"/>
  <c r="A1950" i="64"/>
  <c r="B1950" i="64" s="1"/>
  <c r="C1949" i="64"/>
  <c r="B1949" i="64"/>
  <c r="A1949" i="64"/>
  <c r="C1948" i="64"/>
  <c r="B1948" i="64"/>
  <c r="A1948" i="64"/>
  <c r="C1947" i="64"/>
  <c r="B1947" i="64"/>
  <c r="A1947" i="64"/>
  <c r="C1946" i="64"/>
  <c r="B1946" i="64"/>
  <c r="A1946" i="64"/>
  <c r="C1945" i="64"/>
  <c r="B1945" i="64"/>
  <c r="A1945" i="64"/>
  <c r="C1944" i="64"/>
  <c r="A1944" i="64"/>
  <c r="B1944" i="64" s="1"/>
  <c r="C1943" i="64"/>
  <c r="B1943" i="64"/>
  <c r="A1943" i="64"/>
  <c r="C1942" i="64"/>
  <c r="A1942" i="64"/>
  <c r="B1942" i="64" s="1"/>
  <c r="C1941" i="64"/>
  <c r="A1941" i="64"/>
  <c r="B1941" i="64" s="1"/>
  <c r="C1940" i="64"/>
  <c r="A1940" i="64"/>
  <c r="B1940" i="64" s="1"/>
  <c r="C1939" i="64"/>
  <c r="B1939" i="64"/>
  <c r="A1939" i="64"/>
  <c r="C1938" i="64"/>
  <c r="A1938" i="64"/>
  <c r="B1938" i="64" s="1"/>
  <c r="C1937" i="64"/>
  <c r="A1937" i="64"/>
  <c r="B1937" i="64" s="1"/>
  <c r="C1936" i="64"/>
  <c r="A1936" i="64"/>
  <c r="B1936" i="64" s="1"/>
  <c r="C1935" i="64"/>
  <c r="A1935" i="64"/>
  <c r="B1935" i="64" s="1"/>
  <c r="C1934" i="64"/>
  <c r="A1934" i="64"/>
  <c r="B1934" i="64" s="1"/>
  <c r="C1933" i="64"/>
  <c r="A1933" i="64"/>
  <c r="B1933" i="64" s="1"/>
  <c r="C1932" i="64"/>
  <c r="B1932" i="64"/>
  <c r="A1932" i="64"/>
  <c r="C1931" i="64"/>
  <c r="A1931" i="64"/>
  <c r="B1931" i="64" s="1"/>
  <c r="C1930" i="64"/>
  <c r="A1930" i="64"/>
  <c r="B1930" i="64" s="1"/>
  <c r="C1929" i="64"/>
  <c r="B1929" i="64"/>
  <c r="A1929" i="64"/>
  <c r="C1928" i="64"/>
  <c r="A1928" i="64"/>
  <c r="B1928" i="64" s="1"/>
  <c r="C1927" i="64"/>
  <c r="A1927" i="64"/>
  <c r="B1927" i="64" s="1"/>
  <c r="C1926" i="64"/>
  <c r="B1926" i="64"/>
  <c r="A1926" i="64"/>
  <c r="C1925" i="64"/>
  <c r="A1925" i="64"/>
  <c r="B1925" i="64" s="1"/>
  <c r="C1924" i="64"/>
  <c r="B1924" i="64"/>
  <c r="A1924" i="64"/>
  <c r="C1923" i="64"/>
  <c r="B1923" i="64"/>
  <c r="A1923" i="64"/>
  <c r="C1922" i="64"/>
  <c r="B1922" i="64"/>
  <c r="A1922" i="64"/>
  <c r="C1921" i="64"/>
  <c r="B1921" i="64"/>
  <c r="A1921" i="64"/>
  <c r="C1920" i="64"/>
  <c r="A1920" i="64"/>
  <c r="B1920" i="64" s="1"/>
  <c r="C1919" i="64"/>
  <c r="B1919" i="64"/>
  <c r="A1919" i="64"/>
  <c r="C1918" i="64"/>
  <c r="B1918" i="64"/>
  <c r="A1918" i="64"/>
  <c r="C1917" i="64"/>
  <c r="A1917" i="64"/>
  <c r="B1917" i="64" s="1"/>
  <c r="C1916" i="64"/>
  <c r="A1916" i="64"/>
  <c r="B1916" i="64" s="1"/>
  <c r="C1915" i="64"/>
  <c r="B1915" i="64"/>
  <c r="A1915" i="64"/>
  <c r="C1914" i="64"/>
  <c r="B1914" i="64"/>
  <c r="A1914" i="64"/>
  <c r="C1913" i="64"/>
  <c r="B1913" i="64"/>
  <c r="A1913" i="64"/>
  <c r="C1912" i="64"/>
  <c r="A1912" i="64"/>
  <c r="B1912" i="64" s="1"/>
  <c r="C1911" i="64"/>
  <c r="B1911" i="64"/>
  <c r="A1911" i="64"/>
  <c r="C1910" i="64"/>
  <c r="A1910" i="64"/>
  <c r="B1910" i="64" s="1"/>
  <c r="C1909" i="64"/>
  <c r="A1909" i="64"/>
  <c r="B1909" i="64" s="1"/>
  <c r="C1908" i="64"/>
  <c r="A1908" i="64"/>
  <c r="B1908" i="64" s="1"/>
  <c r="C1907" i="64"/>
  <c r="A1907" i="64"/>
  <c r="B1907" i="64" s="1"/>
  <c r="C1906" i="64"/>
  <c r="A1906" i="64"/>
  <c r="B1906" i="64" s="1"/>
  <c r="C1905" i="64"/>
  <c r="B1905" i="64"/>
  <c r="A1905" i="64"/>
  <c r="C1904" i="64"/>
  <c r="A1904" i="64"/>
  <c r="B1904" i="64" s="1"/>
  <c r="C1903" i="64"/>
  <c r="B1903" i="64"/>
  <c r="A1903" i="64"/>
  <c r="C1902" i="64"/>
  <c r="B1902" i="64"/>
  <c r="A1902" i="64"/>
  <c r="C1901" i="64"/>
  <c r="A1901" i="64"/>
  <c r="B1901" i="64" s="1"/>
  <c r="C1900" i="64"/>
  <c r="A1900" i="64"/>
  <c r="B1900" i="64" s="1"/>
  <c r="C1899" i="64"/>
  <c r="A1899" i="64"/>
  <c r="B1899" i="64" s="1"/>
  <c r="C1898" i="64"/>
  <c r="A1898" i="64"/>
  <c r="B1898" i="64" s="1"/>
  <c r="C1897" i="64"/>
  <c r="B1897" i="64"/>
  <c r="A1897" i="64"/>
  <c r="C1896" i="64"/>
  <c r="A1896" i="64"/>
  <c r="B1896" i="64" s="1"/>
  <c r="C1895" i="64"/>
  <c r="B1895" i="64"/>
  <c r="A1895" i="64"/>
  <c r="C1894" i="64"/>
  <c r="A1894" i="64"/>
  <c r="B1894" i="64" s="1"/>
  <c r="C1893" i="64"/>
  <c r="B1893" i="64"/>
  <c r="A1893" i="64"/>
  <c r="C1892" i="64"/>
  <c r="B1892" i="64"/>
  <c r="A1892" i="64"/>
  <c r="C1891" i="64"/>
  <c r="A1891" i="64"/>
  <c r="B1891" i="64" s="1"/>
  <c r="C1890" i="64"/>
  <c r="B1890" i="64"/>
  <c r="A1890" i="64"/>
  <c r="C1889" i="64"/>
  <c r="A1889" i="64"/>
  <c r="B1889" i="64" s="1"/>
  <c r="C1888" i="64"/>
  <c r="B1888" i="64"/>
  <c r="A1888" i="64"/>
  <c r="C1887" i="64"/>
  <c r="B1887" i="64"/>
  <c r="A1887" i="64"/>
  <c r="C1886" i="64"/>
  <c r="A1886" i="64"/>
  <c r="B1886" i="64" s="1"/>
  <c r="C1885" i="64"/>
  <c r="A1885" i="64"/>
  <c r="B1885" i="64" s="1"/>
  <c r="C1884" i="64"/>
  <c r="B1884" i="64"/>
  <c r="A1884" i="64"/>
  <c r="C1883" i="64"/>
  <c r="B1883" i="64"/>
  <c r="A1883" i="64"/>
  <c r="C1882" i="64"/>
  <c r="A1882" i="64"/>
  <c r="B1882" i="64" s="1"/>
  <c r="C1881" i="64"/>
  <c r="A1881" i="64"/>
  <c r="B1881" i="64" s="1"/>
  <c r="C1880" i="64"/>
  <c r="A1880" i="64"/>
  <c r="B1880" i="64" s="1"/>
  <c r="C1879" i="64"/>
  <c r="A1879" i="64"/>
  <c r="B1879" i="64" s="1"/>
  <c r="C1878" i="64"/>
  <c r="B1878" i="64"/>
  <c r="A1878" i="64"/>
  <c r="C1877" i="64"/>
  <c r="A1877" i="64"/>
  <c r="B1877" i="64" s="1"/>
  <c r="C1876" i="64"/>
  <c r="A1876" i="64"/>
  <c r="B1876" i="64" s="1"/>
  <c r="C1875" i="64"/>
  <c r="B1875" i="64"/>
  <c r="A1875" i="64"/>
  <c r="C1874" i="64"/>
  <c r="A1874" i="64"/>
  <c r="B1874" i="64" s="1"/>
  <c r="C1873" i="64"/>
  <c r="A1873" i="64"/>
  <c r="B1873" i="64" s="1"/>
  <c r="C1872" i="64"/>
  <c r="B1872" i="64"/>
  <c r="A1872" i="64"/>
  <c r="C1871" i="64"/>
  <c r="B1871" i="64"/>
  <c r="A1871" i="64"/>
  <c r="C1870" i="64"/>
  <c r="A1870" i="64"/>
  <c r="B1870" i="64" s="1"/>
  <c r="C1869" i="64"/>
  <c r="A1869" i="64"/>
  <c r="B1869" i="64" s="1"/>
  <c r="C1868" i="64"/>
  <c r="A1868" i="64"/>
  <c r="B1868" i="64" s="1"/>
  <c r="C1867" i="64"/>
  <c r="A1867" i="64"/>
  <c r="B1867" i="64" s="1"/>
  <c r="C1866" i="64"/>
  <c r="B1866" i="64"/>
  <c r="A1866" i="64"/>
  <c r="C1865" i="64"/>
  <c r="A1865" i="64"/>
  <c r="B1865" i="64" s="1"/>
  <c r="C1864" i="64"/>
  <c r="A1864" i="64"/>
  <c r="B1864" i="64" s="1"/>
  <c r="C1863" i="64"/>
  <c r="B1863" i="64"/>
  <c r="A1863" i="64"/>
  <c r="C1862" i="64"/>
  <c r="A1862" i="64"/>
  <c r="B1862" i="64" s="1"/>
  <c r="C1861" i="64"/>
  <c r="B1861" i="64"/>
  <c r="A1861" i="64"/>
  <c r="C1860" i="64"/>
  <c r="B1860" i="64"/>
  <c r="A1860" i="64"/>
  <c r="C1859" i="64"/>
  <c r="B1859" i="64"/>
  <c r="A1859" i="64"/>
  <c r="C1858" i="64"/>
  <c r="B1858" i="64"/>
  <c r="A1858" i="64"/>
  <c r="C1857" i="64"/>
  <c r="B1857" i="64"/>
  <c r="A1857" i="64"/>
  <c r="C1856" i="64"/>
  <c r="A1856" i="64"/>
  <c r="B1856" i="64" s="1"/>
  <c r="C1855" i="64"/>
  <c r="A1855" i="64"/>
  <c r="B1855" i="64" s="1"/>
  <c r="C1854" i="64"/>
  <c r="B1854" i="64"/>
  <c r="A1854" i="64"/>
  <c r="C1853" i="64"/>
  <c r="B1853" i="64"/>
  <c r="A1853" i="64"/>
  <c r="C1852" i="64"/>
  <c r="A1852" i="64"/>
  <c r="B1852" i="64" s="1"/>
  <c r="C1851" i="64"/>
  <c r="B1851" i="64"/>
  <c r="A1851" i="64"/>
  <c r="C1850" i="64"/>
  <c r="B1850" i="64"/>
  <c r="A1850" i="64"/>
  <c r="C1849" i="64"/>
  <c r="A1849" i="64"/>
  <c r="B1849" i="64" s="1"/>
  <c r="C1848" i="64"/>
  <c r="A1848" i="64"/>
  <c r="B1848" i="64" s="1"/>
  <c r="C1847" i="64"/>
  <c r="A1847" i="64"/>
  <c r="B1847" i="64" s="1"/>
  <c r="C1846" i="64"/>
  <c r="A1846" i="64"/>
  <c r="B1846" i="64" s="1"/>
  <c r="C1845" i="64"/>
  <c r="A1845" i="64"/>
  <c r="B1845" i="64" s="1"/>
  <c r="C1844" i="64"/>
  <c r="B1844" i="64"/>
  <c r="A1844" i="64"/>
  <c r="C1843" i="64"/>
  <c r="B1843" i="64"/>
  <c r="A1843" i="64"/>
  <c r="C1842" i="64"/>
  <c r="A1842" i="64"/>
  <c r="B1842" i="64" s="1"/>
  <c r="C1841" i="64"/>
  <c r="A1841" i="64"/>
  <c r="B1841" i="64" s="1"/>
  <c r="C1840" i="64"/>
  <c r="A1840" i="64"/>
  <c r="B1840" i="64" s="1"/>
  <c r="C1839" i="64"/>
  <c r="A1839" i="64"/>
  <c r="B1839" i="64" s="1"/>
  <c r="C1838" i="64"/>
  <c r="B1838" i="64"/>
  <c r="A1838" i="64"/>
  <c r="C1837" i="64"/>
  <c r="A1837" i="64"/>
  <c r="B1837" i="64" s="1"/>
  <c r="C1836" i="64"/>
  <c r="A1836" i="64"/>
  <c r="B1836" i="64" s="1"/>
  <c r="C1835" i="64"/>
  <c r="A1835" i="64"/>
  <c r="B1835" i="64" s="1"/>
  <c r="C1834" i="64"/>
  <c r="B1834" i="64"/>
  <c r="A1834" i="64"/>
  <c r="C1833" i="64"/>
  <c r="A1833" i="64"/>
  <c r="B1833" i="64" s="1"/>
  <c r="C1832" i="64"/>
  <c r="A1832" i="64"/>
  <c r="B1832" i="64" s="1"/>
  <c r="C1831" i="64"/>
  <c r="A1831" i="64"/>
  <c r="B1831" i="64" s="1"/>
  <c r="C1830" i="64"/>
  <c r="A1830" i="64"/>
  <c r="B1830" i="64" s="1"/>
  <c r="C1829" i="64"/>
  <c r="B1829" i="64"/>
  <c r="A1829" i="64"/>
  <c r="C1828" i="64"/>
  <c r="A1828" i="64"/>
  <c r="B1828" i="64" s="1"/>
  <c r="C1827" i="64"/>
  <c r="B1827" i="64"/>
  <c r="A1827" i="64"/>
  <c r="C1826" i="64"/>
  <c r="B1826" i="64"/>
  <c r="A1826" i="64"/>
  <c r="C1825" i="64"/>
  <c r="B1825" i="64"/>
  <c r="A1825" i="64"/>
  <c r="C1824" i="64"/>
  <c r="B1824" i="64"/>
  <c r="A1824" i="64"/>
  <c r="C1823" i="64"/>
  <c r="B1823" i="64"/>
  <c r="A1823" i="64"/>
  <c r="C1822" i="64"/>
  <c r="A1822" i="64"/>
  <c r="B1822" i="64" s="1"/>
  <c r="C1821" i="64"/>
  <c r="B1821" i="64"/>
  <c r="A1821" i="64"/>
  <c r="C1820" i="64"/>
  <c r="A1820" i="64"/>
  <c r="B1820" i="64" s="1"/>
  <c r="C1819" i="64"/>
  <c r="A1819" i="64"/>
  <c r="B1819" i="64" s="1"/>
  <c r="C1818" i="64"/>
  <c r="B1818" i="64"/>
  <c r="A1818" i="64"/>
  <c r="C1817" i="64"/>
  <c r="B1817" i="64"/>
  <c r="A1817" i="64"/>
  <c r="C1816" i="64"/>
  <c r="A1816" i="64"/>
  <c r="B1816" i="64" s="1"/>
  <c r="C1815" i="64"/>
  <c r="A1815" i="64"/>
  <c r="B1815" i="64" s="1"/>
  <c r="C1814" i="64"/>
  <c r="A1814" i="64"/>
  <c r="B1814" i="64" s="1"/>
  <c r="C1813" i="64"/>
  <c r="A1813" i="64"/>
  <c r="B1813" i="64" s="1"/>
  <c r="C1812" i="64"/>
  <c r="A1812" i="64"/>
  <c r="B1812" i="64" s="1"/>
  <c r="C1811" i="64"/>
  <c r="A1811" i="64"/>
  <c r="B1811" i="64" s="1"/>
  <c r="C1810" i="64"/>
  <c r="B1810" i="64"/>
  <c r="A1810" i="64"/>
  <c r="C1809" i="64"/>
  <c r="A1809" i="64"/>
  <c r="B1809" i="64" s="1"/>
  <c r="C1808" i="64"/>
  <c r="A1808" i="64"/>
  <c r="B1808" i="64" s="1"/>
  <c r="C1807" i="64"/>
  <c r="A1807" i="64"/>
  <c r="B1807" i="64" s="1"/>
  <c r="C1806" i="64"/>
  <c r="A1806" i="64"/>
  <c r="B1806" i="64" s="1"/>
  <c r="C1805" i="64"/>
  <c r="A1805" i="64"/>
  <c r="B1805" i="64" s="1"/>
  <c r="C1804" i="64"/>
  <c r="A1804" i="64"/>
  <c r="B1804" i="64" s="1"/>
  <c r="C1803" i="64"/>
  <c r="B1803" i="64"/>
  <c r="A1803" i="64"/>
  <c r="C1802" i="64"/>
  <c r="B1802" i="64"/>
  <c r="A1802" i="64"/>
  <c r="C1801" i="64"/>
  <c r="A1801" i="64"/>
  <c r="B1801" i="64" s="1"/>
  <c r="C1800" i="64"/>
  <c r="B1800" i="64"/>
  <c r="A1800" i="64"/>
  <c r="C1799" i="64"/>
  <c r="B1799" i="64"/>
  <c r="A1799" i="64"/>
  <c r="C1798" i="64"/>
  <c r="A1798" i="64"/>
  <c r="B1798" i="64" s="1"/>
  <c r="C1797" i="64"/>
  <c r="A1797" i="64"/>
  <c r="B1797" i="64" s="1"/>
  <c r="C1796" i="64"/>
  <c r="A1796" i="64"/>
  <c r="B1796" i="64" s="1"/>
  <c r="C1795" i="64"/>
  <c r="B1795" i="64"/>
  <c r="A1795" i="64"/>
  <c r="C1794" i="64"/>
  <c r="A1794" i="64"/>
  <c r="B1794" i="64" s="1"/>
  <c r="C1793" i="64"/>
  <c r="B1793" i="64"/>
  <c r="A1793" i="64"/>
  <c r="C1792" i="64"/>
  <c r="B1792" i="64"/>
  <c r="A1792" i="64"/>
  <c r="C1791" i="64"/>
  <c r="A1791" i="64"/>
  <c r="B1791" i="64" s="1"/>
  <c r="C1790" i="64"/>
  <c r="B1790" i="64"/>
  <c r="A1790" i="64"/>
  <c r="C1789" i="64"/>
  <c r="B1789" i="64"/>
  <c r="A1789" i="64"/>
  <c r="C1788" i="64"/>
  <c r="A1788" i="64"/>
  <c r="B1788" i="64" s="1"/>
  <c r="C1787" i="64"/>
  <c r="A1787" i="64"/>
  <c r="B1787" i="64" s="1"/>
  <c r="C1786" i="64"/>
  <c r="A1786" i="64"/>
  <c r="B1786" i="64" s="1"/>
  <c r="C1785" i="64"/>
  <c r="A1785" i="64"/>
  <c r="B1785" i="64" s="1"/>
  <c r="C1784" i="64"/>
  <c r="B1784" i="64"/>
  <c r="A1784" i="64"/>
  <c r="C1783" i="64"/>
  <c r="B1783" i="64"/>
  <c r="A1783" i="64"/>
  <c r="C1782" i="64"/>
  <c r="A1782" i="64"/>
  <c r="B1782" i="64" s="1"/>
  <c r="C1781" i="64"/>
  <c r="A1781" i="64"/>
  <c r="B1781" i="64" s="1"/>
  <c r="C1780" i="64"/>
  <c r="B1780" i="64"/>
  <c r="A1780" i="64"/>
  <c r="C1779" i="64"/>
  <c r="A1779" i="64"/>
  <c r="B1779" i="64" s="1"/>
  <c r="C1778" i="64"/>
  <c r="A1778" i="64"/>
  <c r="B1778" i="64" s="1"/>
  <c r="C1777" i="64"/>
  <c r="A1777" i="64"/>
  <c r="B1777" i="64" s="1"/>
  <c r="C1776" i="64"/>
  <c r="A1776" i="64"/>
  <c r="B1776" i="64" s="1"/>
  <c r="C1775" i="64"/>
  <c r="A1775" i="64"/>
  <c r="B1775" i="64" s="1"/>
  <c r="C1774" i="64"/>
  <c r="A1774" i="64"/>
  <c r="B1774" i="64" s="1"/>
  <c r="C1773" i="64"/>
  <c r="B1773" i="64"/>
  <c r="A1773" i="64"/>
  <c r="C1772" i="64"/>
  <c r="A1772" i="64"/>
  <c r="B1772" i="64" s="1"/>
  <c r="C1771" i="64"/>
  <c r="B1771" i="64"/>
  <c r="A1771" i="64"/>
  <c r="C1770" i="64"/>
  <c r="A1770" i="64"/>
  <c r="B1770" i="64" s="1"/>
  <c r="C1769" i="64"/>
  <c r="A1769" i="64"/>
  <c r="B1769" i="64" s="1"/>
  <c r="C1768" i="64"/>
  <c r="B1768" i="64"/>
  <c r="A1768" i="64"/>
  <c r="C1767" i="64"/>
  <c r="A1767" i="64"/>
  <c r="B1767" i="64" s="1"/>
  <c r="C1766" i="64"/>
  <c r="B1766" i="64"/>
  <c r="A1766" i="64"/>
  <c r="C1765" i="64"/>
  <c r="B1765" i="64"/>
  <c r="A1765" i="64"/>
  <c r="C1764" i="64"/>
  <c r="A1764" i="64"/>
  <c r="B1764" i="64" s="1"/>
  <c r="C1763" i="64"/>
  <c r="B1763" i="64"/>
  <c r="A1763" i="64"/>
  <c r="C1762" i="64"/>
  <c r="B1762" i="64"/>
  <c r="A1762" i="64"/>
  <c r="C1761" i="64"/>
  <c r="A1761" i="64"/>
  <c r="B1761" i="64" s="1"/>
  <c r="C1760" i="64"/>
  <c r="A1760" i="64"/>
  <c r="B1760" i="64" s="1"/>
  <c r="C1759" i="64"/>
  <c r="A1759" i="64"/>
  <c r="B1759" i="64" s="1"/>
  <c r="C1758" i="64"/>
  <c r="A1758" i="64"/>
  <c r="B1758" i="64" s="1"/>
  <c r="C1757" i="64"/>
  <c r="B1757" i="64"/>
  <c r="A1757" i="64"/>
  <c r="C1756" i="64"/>
  <c r="A1756" i="64"/>
  <c r="B1756" i="64" s="1"/>
  <c r="C1755" i="64"/>
  <c r="B1755" i="64"/>
  <c r="A1755" i="64"/>
  <c r="C1754" i="64"/>
  <c r="A1754" i="64"/>
  <c r="B1754" i="64" s="1"/>
  <c r="C1753" i="64"/>
  <c r="A1753" i="64"/>
  <c r="B1753" i="64" s="1"/>
  <c r="C1752" i="64"/>
  <c r="A1752" i="64"/>
  <c r="B1752" i="64" s="1"/>
  <c r="C1751" i="64"/>
  <c r="A1751" i="64"/>
  <c r="B1751" i="64" s="1"/>
  <c r="C1750" i="64"/>
  <c r="A1750" i="64"/>
  <c r="B1750" i="64" s="1"/>
  <c r="C1749" i="64"/>
  <c r="B1749" i="64"/>
  <c r="A1749" i="64"/>
  <c r="C1748" i="64"/>
  <c r="A1748" i="64"/>
  <c r="B1748" i="64" s="1"/>
  <c r="C1747" i="64"/>
  <c r="A1747" i="64"/>
  <c r="B1747" i="64" s="1"/>
  <c r="C1746" i="64"/>
  <c r="A1746" i="64"/>
  <c r="B1746" i="64" s="1"/>
  <c r="C1745" i="64"/>
  <c r="A1745" i="64"/>
  <c r="B1745" i="64" s="1"/>
  <c r="C1744" i="64"/>
  <c r="B1744" i="64"/>
  <c r="A1744" i="64"/>
  <c r="C1743" i="64"/>
  <c r="B1743" i="64"/>
  <c r="A1743" i="64"/>
  <c r="C1742" i="64"/>
  <c r="A1742" i="64"/>
  <c r="B1742" i="64" s="1"/>
  <c r="C1741" i="64"/>
  <c r="B1741" i="64"/>
  <c r="A1741" i="64"/>
  <c r="C1740" i="64"/>
  <c r="A1740" i="64"/>
  <c r="B1740" i="64" s="1"/>
  <c r="C1739" i="64"/>
  <c r="B1739" i="64"/>
  <c r="A1739" i="64"/>
  <c r="C1738" i="64"/>
  <c r="B1738" i="64"/>
  <c r="A1738" i="64"/>
  <c r="C1737" i="64"/>
  <c r="B1737" i="64"/>
  <c r="A1737" i="64"/>
  <c r="C1736" i="64"/>
  <c r="A1736" i="64"/>
  <c r="B1736" i="64" s="1"/>
  <c r="C1735" i="64"/>
  <c r="A1735" i="64"/>
  <c r="B1735" i="64" s="1"/>
  <c r="C1734" i="64"/>
  <c r="B1734" i="64"/>
  <c r="A1734" i="64"/>
  <c r="C1733" i="64"/>
  <c r="A1733" i="64"/>
  <c r="B1733" i="64" s="1"/>
  <c r="C1732" i="64"/>
  <c r="B1732" i="64"/>
  <c r="A1732" i="64"/>
  <c r="C1731" i="64"/>
  <c r="B1731" i="64"/>
  <c r="A1731" i="64"/>
  <c r="C1730" i="64"/>
  <c r="A1730" i="64"/>
  <c r="B1730" i="64" s="1"/>
  <c r="C1729" i="64"/>
  <c r="B1729" i="64"/>
  <c r="A1729" i="64"/>
  <c r="C1728" i="64"/>
  <c r="B1728" i="64"/>
  <c r="A1728" i="64"/>
  <c r="C1727" i="64"/>
  <c r="A1727" i="64"/>
  <c r="B1727" i="64" s="1"/>
  <c r="C1726" i="64"/>
  <c r="B1726" i="64"/>
  <c r="A1726" i="64"/>
  <c r="C1725" i="64"/>
  <c r="A1725" i="64"/>
  <c r="B1725" i="64" s="1"/>
  <c r="C1724" i="64"/>
  <c r="A1724" i="64"/>
  <c r="B1724" i="64" s="1"/>
  <c r="C1723" i="64"/>
  <c r="B1723" i="64"/>
  <c r="A1723" i="64"/>
  <c r="C1722" i="64"/>
  <c r="B1722" i="64"/>
  <c r="A1722" i="64"/>
  <c r="C1721" i="64"/>
  <c r="A1721" i="64"/>
  <c r="B1721" i="64" s="1"/>
  <c r="C1720" i="64"/>
  <c r="A1720" i="64"/>
  <c r="B1720" i="64" s="1"/>
  <c r="C1719" i="64"/>
  <c r="A1719" i="64"/>
  <c r="B1719" i="64" s="1"/>
  <c r="C1718" i="64"/>
  <c r="A1718" i="64"/>
  <c r="B1718" i="64" s="1"/>
  <c r="C1717" i="64"/>
  <c r="A1717" i="64"/>
  <c r="B1717" i="64" s="1"/>
  <c r="C1716" i="64"/>
  <c r="A1716" i="64"/>
  <c r="B1716" i="64" s="1"/>
  <c r="C1715" i="64"/>
  <c r="B1715" i="64"/>
  <c r="A1715" i="64"/>
  <c r="C1714" i="64"/>
  <c r="A1714" i="64"/>
  <c r="B1714" i="64" s="1"/>
  <c r="C1713" i="64"/>
  <c r="A1713" i="64"/>
  <c r="B1713" i="64" s="1"/>
  <c r="C1712" i="64"/>
  <c r="A1712" i="64"/>
  <c r="B1712" i="64" s="1"/>
  <c r="C1711" i="64"/>
  <c r="A1711" i="64"/>
  <c r="B1711" i="64" s="1"/>
  <c r="C1710" i="64"/>
  <c r="A1710" i="64"/>
  <c r="B1710" i="64" s="1"/>
  <c r="C1709" i="64"/>
  <c r="B1709" i="64"/>
  <c r="A1709" i="64"/>
  <c r="C1708" i="64"/>
  <c r="A1708" i="64"/>
  <c r="B1708" i="64" s="1"/>
  <c r="C1707" i="64"/>
  <c r="B1707" i="64"/>
  <c r="A1707" i="64"/>
  <c r="C1706" i="64"/>
  <c r="A1706" i="64"/>
  <c r="B1706" i="64" s="1"/>
  <c r="C1705" i="64"/>
  <c r="B1705" i="64"/>
  <c r="A1705" i="64"/>
  <c r="C1704" i="64"/>
  <c r="B1704" i="64"/>
  <c r="A1704" i="64"/>
  <c r="C1703" i="64"/>
  <c r="B1703" i="64"/>
  <c r="A1703" i="64"/>
  <c r="C1702" i="64"/>
  <c r="B1702" i="64"/>
  <c r="A1702" i="64"/>
  <c r="C1701" i="64"/>
  <c r="B1701" i="64"/>
  <c r="A1701" i="64"/>
  <c r="C1700" i="64"/>
  <c r="A1700" i="64"/>
  <c r="B1700" i="64" s="1"/>
  <c r="C1699" i="64"/>
  <c r="B1699" i="64"/>
  <c r="A1699" i="64"/>
  <c r="C1698" i="64"/>
  <c r="A1698" i="64"/>
  <c r="B1698" i="64" s="1"/>
  <c r="C1697" i="64"/>
  <c r="A1697" i="64"/>
  <c r="B1697" i="64" s="1"/>
  <c r="C1696" i="64"/>
  <c r="A1696" i="64"/>
  <c r="B1696" i="64" s="1"/>
  <c r="C1695" i="64"/>
  <c r="B1695" i="64"/>
  <c r="A1695" i="64"/>
  <c r="C1694" i="64"/>
  <c r="B1694" i="64"/>
  <c r="A1694" i="64"/>
  <c r="C1693" i="64"/>
  <c r="A1693" i="64"/>
  <c r="B1693" i="64" s="1"/>
  <c r="C1692" i="64"/>
  <c r="B1692" i="64"/>
  <c r="A1692" i="64"/>
  <c r="C1691" i="64"/>
  <c r="A1691" i="64"/>
  <c r="B1691" i="64" s="1"/>
  <c r="C1690" i="64"/>
  <c r="A1690" i="64"/>
  <c r="B1690" i="64" s="1"/>
  <c r="C1689" i="64"/>
  <c r="B1689" i="64"/>
  <c r="A1689" i="64"/>
  <c r="C1688" i="64"/>
  <c r="B1688" i="64"/>
  <c r="A1688" i="64"/>
  <c r="C1687" i="64"/>
  <c r="A1687" i="64"/>
  <c r="B1687" i="64" s="1"/>
  <c r="C1686" i="64"/>
  <c r="A1686" i="64"/>
  <c r="B1686" i="64" s="1"/>
  <c r="C1685" i="64"/>
  <c r="A1685" i="64"/>
  <c r="B1685" i="64" s="1"/>
  <c r="C1684" i="64"/>
  <c r="A1684" i="64"/>
  <c r="B1684" i="64" s="1"/>
  <c r="C1683" i="64"/>
  <c r="B1683" i="64"/>
  <c r="A1683" i="64"/>
  <c r="C1682" i="64"/>
  <c r="A1682" i="64"/>
  <c r="B1682" i="64" s="1"/>
  <c r="C1681" i="64"/>
  <c r="A1681" i="64"/>
  <c r="B1681" i="64" s="1"/>
  <c r="C1680" i="64"/>
  <c r="B1680" i="64"/>
  <c r="A1680" i="64"/>
  <c r="C1679" i="64"/>
  <c r="A1679" i="64"/>
  <c r="B1679" i="64" s="1"/>
  <c r="C1678" i="64"/>
  <c r="B1678" i="64"/>
  <c r="A1678" i="64"/>
  <c r="C1677" i="64"/>
  <c r="B1677" i="64"/>
  <c r="A1677" i="64"/>
  <c r="C1676" i="64"/>
  <c r="A1676" i="64"/>
  <c r="B1676" i="64" s="1"/>
  <c r="C1675" i="64"/>
  <c r="B1675" i="64"/>
  <c r="A1675" i="64"/>
  <c r="C1674" i="64"/>
  <c r="A1674" i="64"/>
  <c r="B1674" i="64" s="1"/>
  <c r="C1673" i="64"/>
  <c r="B1673" i="64"/>
  <c r="A1673" i="64"/>
  <c r="C1672" i="64"/>
  <c r="A1672" i="64"/>
  <c r="B1672" i="64" s="1"/>
  <c r="C1671" i="64"/>
  <c r="B1671" i="64"/>
  <c r="A1671" i="64"/>
  <c r="C1670" i="64"/>
  <c r="B1670" i="64"/>
  <c r="A1670" i="64"/>
  <c r="C1669" i="64"/>
  <c r="A1669" i="64"/>
  <c r="B1669" i="64" s="1"/>
  <c r="C1668" i="64"/>
  <c r="A1668" i="64"/>
  <c r="B1668" i="64" s="1"/>
  <c r="C1667" i="64"/>
  <c r="B1667" i="64"/>
  <c r="A1667" i="64"/>
  <c r="C1666" i="64"/>
  <c r="A1666" i="64"/>
  <c r="B1666" i="64" s="1"/>
  <c r="C1665" i="64"/>
  <c r="A1665" i="64"/>
  <c r="B1665" i="64" s="1"/>
  <c r="C1664" i="64"/>
  <c r="A1664" i="64"/>
  <c r="B1664" i="64" s="1"/>
  <c r="C1663" i="64"/>
  <c r="B1663" i="64"/>
  <c r="A1663" i="64"/>
  <c r="C1662" i="64"/>
  <c r="B1662" i="64"/>
  <c r="A1662" i="64"/>
  <c r="C1661" i="64"/>
  <c r="B1661" i="64"/>
  <c r="A1661" i="64"/>
  <c r="C1660" i="64"/>
  <c r="A1660" i="64"/>
  <c r="B1660" i="64" s="1"/>
  <c r="C1659" i="64"/>
  <c r="A1659" i="64"/>
  <c r="B1659" i="64" s="1"/>
  <c r="C1658" i="64"/>
  <c r="A1658" i="64"/>
  <c r="B1658" i="64" s="1"/>
  <c r="C1657" i="64"/>
  <c r="A1657" i="64"/>
  <c r="B1657" i="64" s="1"/>
  <c r="C1656" i="64"/>
  <c r="A1656" i="64"/>
  <c r="B1656" i="64" s="1"/>
  <c r="C1655" i="64"/>
  <c r="B1655" i="64"/>
  <c r="A1655" i="64"/>
  <c r="C1654" i="64"/>
  <c r="B1654" i="64"/>
  <c r="A1654" i="64"/>
  <c r="C1653" i="64"/>
  <c r="A1653" i="64"/>
  <c r="B1653" i="64" s="1"/>
  <c r="C1652" i="64"/>
  <c r="A1652" i="64"/>
  <c r="B1652" i="64" s="1"/>
  <c r="C1651" i="64"/>
  <c r="A1651" i="64"/>
  <c r="B1651" i="64" s="1"/>
  <c r="C1650" i="64"/>
  <c r="A1650" i="64"/>
  <c r="B1650" i="64" s="1"/>
  <c r="C1649" i="64"/>
  <c r="A1649" i="64"/>
  <c r="B1649" i="64" s="1"/>
  <c r="C1648" i="64"/>
  <c r="A1648" i="64"/>
  <c r="B1648" i="64" s="1"/>
  <c r="C1647" i="64"/>
  <c r="A1647" i="64"/>
  <c r="B1647" i="64" s="1"/>
  <c r="C1646" i="64"/>
  <c r="B1646" i="64"/>
  <c r="A1646" i="64"/>
  <c r="C1645" i="64"/>
  <c r="A1645" i="64"/>
  <c r="B1645" i="64" s="1"/>
  <c r="C1644" i="64"/>
  <c r="B1644" i="64"/>
  <c r="A1644" i="64"/>
  <c r="C1643" i="64"/>
  <c r="B1643" i="64"/>
  <c r="A1643" i="64"/>
  <c r="C1642" i="64"/>
  <c r="A1642" i="64"/>
  <c r="B1642" i="64" s="1"/>
  <c r="C1641" i="64"/>
  <c r="B1641" i="64"/>
  <c r="A1641" i="64"/>
  <c r="C1640" i="64"/>
  <c r="B1640" i="64"/>
  <c r="A1640" i="64"/>
  <c r="C1639" i="64"/>
  <c r="A1639" i="64"/>
  <c r="B1639" i="64" s="1"/>
  <c r="C1638" i="64"/>
  <c r="A1638" i="64"/>
  <c r="B1638" i="64" s="1"/>
  <c r="C1637" i="64"/>
  <c r="A1637" i="64"/>
  <c r="B1637" i="64" s="1"/>
  <c r="C1636" i="64"/>
  <c r="A1636" i="64"/>
  <c r="B1636" i="64" s="1"/>
  <c r="C1635" i="64"/>
  <c r="B1635" i="64"/>
  <c r="A1635" i="64"/>
  <c r="C1634" i="64"/>
  <c r="A1634" i="64"/>
  <c r="B1634" i="64" s="1"/>
  <c r="C1633" i="64"/>
  <c r="B1633" i="64"/>
  <c r="A1633" i="64"/>
  <c r="C1632" i="64"/>
  <c r="A1632" i="64"/>
  <c r="B1632" i="64" s="1"/>
  <c r="C1631" i="64"/>
  <c r="A1631" i="64"/>
  <c r="B1631" i="64" s="1"/>
  <c r="C1630" i="64"/>
  <c r="A1630" i="64"/>
  <c r="B1630" i="64" s="1"/>
  <c r="C1629" i="64"/>
  <c r="B1629" i="64"/>
  <c r="A1629" i="64"/>
  <c r="C1628" i="64"/>
  <c r="A1628" i="64"/>
  <c r="B1628" i="64" s="1"/>
  <c r="C1627" i="64"/>
  <c r="B1627" i="64"/>
  <c r="A1627" i="64"/>
  <c r="C1626" i="64"/>
  <c r="A1626" i="64"/>
  <c r="B1626" i="64" s="1"/>
  <c r="C1625" i="64"/>
  <c r="A1625" i="64"/>
  <c r="B1625" i="64" s="1"/>
  <c r="C1624" i="64"/>
  <c r="B1624" i="64"/>
  <c r="A1624" i="64"/>
  <c r="C1623" i="64"/>
  <c r="B1623" i="64"/>
  <c r="A1623" i="64"/>
  <c r="C1622" i="64"/>
  <c r="A1622" i="64"/>
  <c r="B1622" i="64" s="1"/>
  <c r="C1621" i="64"/>
  <c r="A1621" i="64"/>
  <c r="B1621" i="64" s="1"/>
  <c r="C1620" i="64"/>
  <c r="A1620" i="64"/>
  <c r="B1620" i="64" s="1"/>
  <c r="C1619" i="64"/>
  <c r="B1619" i="64"/>
  <c r="A1619" i="64"/>
  <c r="C1618" i="64"/>
  <c r="A1618" i="64"/>
  <c r="B1618" i="64" s="1"/>
  <c r="C1617" i="64"/>
  <c r="B1617" i="64"/>
  <c r="A1617" i="64"/>
  <c r="C1616" i="64"/>
  <c r="A1616" i="64"/>
  <c r="B1616" i="64" s="1"/>
  <c r="C1615" i="64"/>
  <c r="A1615" i="64"/>
  <c r="B1615" i="64" s="1"/>
  <c r="C1614" i="64"/>
  <c r="B1614" i="64"/>
  <c r="A1614" i="64"/>
  <c r="C1613" i="64"/>
  <c r="A1613" i="64"/>
  <c r="B1613" i="64" s="1"/>
  <c r="C1612" i="64"/>
  <c r="B1612" i="64"/>
  <c r="A1612" i="64"/>
  <c r="C1611" i="64"/>
  <c r="A1611" i="64"/>
  <c r="B1611" i="64" s="1"/>
  <c r="C1610" i="64"/>
  <c r="B1610" i="64"/>
  <c r="A1610" i="64"/>
  <c r="C1609" i="64"/>
  <c r="B1609" i="64"/>
  <c r="A1609" i="64"/>
  <c r="C1608" i="64"/>
  <c r="B1608" i="64"/>
  <c r="A1608" i="64"/>
  <c r="C1607" i="64"/>
  <c r="A1607" i="64"/>
  <c r="B1607" i="64" s="1"/>
  <c r="C1606" i="64"/>
  <c r="B1606" i="64"/>
  <c r="A1606" i="64"/>
  <c r="C1605" i="64"/>
  <c r="A1605" i="64"/>
  <c r="B1605" i="64" s="1"/>
  <c r="C1604" i="64"/>
  <c r="A1604" i="64"/>
  <c r="B1604" i="64" s="1"/>
  <c r="C1603" i="64"/>
  <c r="B1603" i="64"/>
  <c r="A1603" i="64"/>
  <c r="C1602" i="64"/>
  <c r="B1602" i="64"/>
  <c r="A1602" i="64"/>
  <c r="C1601" i="64"/>
  <c r="B1601" i="64"/>
  <c r="A1601" i="64"/>
  <c r="C1600" i="64"/>
  <c r="B1600" i="64"/>
  <c r="A1600" i="64"/>
  <c r="C1599" i="64"/>
  <c r="A1599" i="64"/>
  <c r="B1599" i="64" s="1"/>
  <c r="C1598" i="64"/>
  <c r="A1598" i="64"/>
  <c r="B1598" i="64" s="1"/>
  <c r="C1597" i="64"/>
  <c r="A1597" i="64"/>
  <c r="B1597" i="64" s="1"/>
  <c r="C1596" i="64"/>
  <c r="A1596" i="64"/>
  <c r="B1596" i="64" s="1"/>
  <c r="C1595" i="64"/>
  <c r="B1595" i="64"/>
  <c r="A1595" i="64"/>
  <c r="C1594" i="64"/>
  <c r="A1594" i="64"/>
  <c r="B1594" i="64" s="1"/>
  <c r="C1593" i="64"/>
  <c r="B1593" i="64"/>
  <c r="A1593" i="64"/>
  <c r="C1592" i="64"/>
  <c r="A1592" i="64"/>
  <c r="B1592" i="64" s="1"/>
  <c r="C1591" i="64"/>
  <c r="A1591" i="64"/>
  <c r="B1591" i="64" s="1"/>
  <c r="C1590" i="64"/>
  <c r="B1590" i="64"/>
  <c r="A1590" i="64"/>
  <c r="C1589" i="64"/>
  <c r="A1589" i="64"/>
  <c r="B1589" i="64" s="1"/>
  <c r="C1588" i="64"/>
  <c r="A1588" i="64"/>
  <c r="B1588" i="64" s="1"/>
  <c r="C1587" i="64"/>
  <c r="A1587" i="64"/>
  <c r="B1587" i="64" s="1"/>
  <c r="C1586" i="64"/>
  <c r="A1586" i="64"/>
  <c r="B1586" i="64" s="1"/>
  <c r="C1585" i="64"/>
  <c r="B1585" i="64"/>
  <c r="A1585" i="64"/>
  <c r="C1584" i="64"/>
  <c r="A1584" i="64"/>
  <c r="B1584" i="64" s="1"/>
  <c r="C1583" i="64"/>
  <c r="B1583" i="64"/>
  <c r="A1583" i="64"/>
  <c r="C1582" i="64"/>
  <c r="B1582" i="64"/>
  <c r="A1582" i="64"/>
  <c r="C1581" i="64"/>
  <c r="B1581" i="64"/>
  <c r="A1581" i="64"/>
  <c r="C1580" i="64"/>
  <c r="B1580" i="64"/>
  <c r="A1580" i="64"/>
  <c r="C1579" i="64"/>
  <c r="B1579" i="64"/>
  <c r="A1579" i="64"/>
  <c r="C1578" i="64"/>
  <c r="A1578" i="64"/>
  <c r="B1578" i="64" s="1"/>
  <c r="C1577" i="64"/>
  <c r="A1577" i="64"/>
  <c r="B1577" i="64" s="1"/>
  <c r="C1576" i="64"/>
  <c r="A1576" i="64"/>
  <c r="B1576" i="64" s="1"/>
  <c r="C1575" i="64"/>
  <c r="B1575" i="64"/>
  <c r="A1575" i="64"/>
  <c r="C1574" i="64"/>
  <c r="A1574" i="64"/>
  <c r="B1574" i="64" s="1"/>
  <c r="C1573" i="64"/>
  <c r="A1573" i="64"/>
  <c r="B1573" i="64" s="1"/>
  <c r="C1572" i="64"/>
  <c r="B1572" i="64"/>
  <c r="A1572" i="64"/>
  <c r="C1571" i="64"/>
  <c r="A1571" i="64"/>
  <c r="B1571" i="64" s="1"/>
  <c r="C1570" i="64"/>
  <c r="B1570" i="64"/>
  <c r="A1570" i="64"/>
  <c r="C1569" i="64"/>
  <c r="B1569" i="64"/>
  <c r="A1569" i="64"/>
  <c r="C1568" i="64"/>
  <c r="B1568" i="64"/>
  <c r="A1568" i="64"/>
  <c r="C1567" i="64"/>
  <c r="A1567" i="64"/>
  <c r="B1567" i="64" s="1"/>
  <c r="C1566" i="64"/>
  <c r="B1566" i="64"/>
  <c r="A1566" i="64"/>
  <c r="C1565" i="64"/>
  <c r="A1565" i="64"/>
  <c r="B1565" i="64" s="1"/>
  <c r="C1564" i="64"/>
  <c r="A1564" i="64"/>
  <c r="B1564" i="64" s="1"/>
  <c r="C1563" i="64"/>
  <c r="B1563" i="64"/>
  <c r="A1563" i="64"/>
  <c r="C1562" i="64"/>
  <c r="B1562" i="64"/>
  <c r="A1562" i="64"/>
  <c r="C1561" i="64"/>
  <c r="A1561" i="64"/>
  <c r="B1561" i="64" s="1"/>
  <c r="C1560" i="64"/>
  <c r="A1560" i="64"/>
  <c r="B1560" i="64" s="1"/>
  <c r="C1559" i="64"/>
  <c r="A1559" i="64"/>
  <c r="B1559" i="64" s="1"/>
  <c r="C1558" i="64"/>
  <c r="B1558" i="64"/>
  <c r="A1558" i="64"/>
  <c r="C1557" i="64"/>
  <c r="A1557" i="64"/>
  <c r="B1557" i="64" s="1"/>
  <c r="C1556" i="64"/>
  <c r="A1556" i="64"/>
  <c r="B1556" i="64" s="1"/>
  <c r="C1555" i="64"/>
  <c r="B1555" i="64"/>
  <c r="A1555" i="64"/>
  <c r="C1554" i="64"/>
  <c r="B1554" i="64"/>
  <c r="A1554" i="64"/>
  <c r="C1553" i="64"/>
  <c r="B1553" i="64"/>
  <c r="A1553" i="64"/>
  <c r="C1552" i="64"/>
  <c r="A1552" i="64"/>
  <c r="B1552" i="64" s="1"/>
  <c r="C1551" i="64"/>
  <c r="B1551" i="64"/>
  <c r="A1551" i="64"/>
  <c r="C1550" i="64"/>
  <c r="A1550" i="64"/>
  <c r="B1550" i="64" s="1"/>
  <c r="C1549" i="64"/>
  <c r="A1549" i="64"/>
  <c r="B1549" i="64" s="1"/>
  <c r="C1548" i="64"/>
  <c r="A1548" i="64"/>
  <c r="B1548" i="64" s="1"/>
  <c r="C1547" i="64"/>
  <c r="B1547" i="64"/>
  <c r="A1547" i="64"/>
  <c r="C1546" i="64"/>
  <c r="A1546" i="64"/>
  <c r="B1546" i="64" s="1"/>
  <c r="C1545" i="64"/>
  <c r="B1545" i="64"/>
  <c r="A1545" i="64"/>
  <c r="C1544" i="64"/>
  <c r="A1544" i="64"/>
  <c r="B1544" i="64" s="1"/>
  <c r="C1543" i="64"/>
  <c r="B1543" i="64"/>
  <c r="A1543" i="64"/>
  <c r="C1542" i="64"/>
  <c r="A1542" i="64"/>
  <c r="B1542" i="64" s="1"/>
  <c r="C1541" i="64"/>
  <c r="A1541" i="64"/>
  <c r="B1541" i="64" s="1"/>
  <c r="C1540" i="64"/>
  <c r="B1540" i="64"/>
  <c r="A1540" i="64"/>
  <c r="C1539" i="64"/>
  <c r="B1539" i="64"/>
  <c r="A1539" i="64"/>
  <c r="C1538" i="64"/>
  <c r="A1538" i="64"/>
  <c r="B1538" i="64" s="1"/>
  <c r="C1537" i="64"/>
  <c r="A1537" i="64"/>
  <c r="B1537" i="64" s="1"/>
  <c r="C1536" i="64"/>
  <c r="A1536" i="64"/>
  <c r="B1536" i="64" s="1"/>
  <c r="C1535" i="64"/>
  <c r="A1535" i="64"/>
  <c r="B1535" i="64" s="1"/>
  <c r="C1534" i="64"/>
  <c r="A1534" i="64"/>
  <c r="B1534" i="64" s="1"/>
  <c r="C1533" i="64"/>
  <c r="B1533" i="64"/>
  <c r="A1533" i="64"/>
  <c r="C1532" i="64"/>
  <c r="B1532" i="64"/>
  <c r="A1532" i="64"/>
  <c r="C1531" i="64"/>
  <c r="A1531" i="64"/>
  <c r="B1531" i="64" s="1"/>
  <c r="C1530" i="64"/>
  <c r="A1530" i="64"/>
  <c r="B1530" i="64" s="1"/>
  <c r="C1529" i="64"/>
  <c r="B1529" i="64"/>
  <c r="A1529" i="64"/>
  <c r="C1528" i="64"/>
  <c r="B1528" i="64"/>
  <c r="A1528" i="64"/>
  <c r="C1527" i="64"/>
  <c r="A1527" i="64"/>
  <c r="B1527" i="64" s="1"/>
  <c r="C1526" i="64"/>
  <c r="A1526" i="64"/>
  <c r="B1526" i="64" s="1"/>
  <c r="C1525" i="64"/>
  <c r="A1525" i="64"/>
  <c r="B1525" i="64" s="1"/>
  <c r="C1524" i="64"/>
  <c r="B1524" i="64"/>
  <c r="A1524" i="64"/>
  <c r="C1523" i="64"/>
  <c r="B1523" i="64"/>
  <c r="A1523" i="64"/>
  <c r="C1522" i="64"/>
  <c r="B1522" i="64"/>
  <c r="A1522" i="64"/>
  <c r="C1521" i="64"/>
  <c r="B1521" i="64"/>
  <c r="A1521" i="64"/>
  <c r="C1520" i="64"/>
  <c r="A1520" i="64"/>
  <c r="B1520" i="64" s="1"/>
  <c r="C1519" i="64"/>
  <c r="A1519" i="64"/>
  <c r="B1519" i="64" s="1"/>
  <c r="C1518" i="64"/>
  <c r="B1518" i="64"/>
  <c r="A1518" i="64"/>
  <c r="C1517" i="64"/>
  <c r="A1517" i="64"/>
  <c r="B1517" i="64" s="1"/>
  <c r="C1516" i="64"/>
  <c r="A1516" i="64"/>
  <c r="B1516" i="64" s="1"/>
  <c r="C1515" i="64"/>
  <c r="A1515" i="64"/>
  <c r="B1515" i="64" s="1"/>
  <c r="C1514" i="64"/>
  <c r="A1514" i="64"/>
  <c r="B1514" i="64" s="1"/>
  <c r="C1513" i="64"/>
  <c r="B1513" i="64"/>
  <c r="A1513" i="64"/>
  <c r="C1512" i="64"/>
  <c r="B1512" i="64"/>
  <c r="A1512" i="64"/>
  <c r="C1511" i="64"/>
  <c r="B1511" i="64"/>
  <c r="A1511" i="64"/>
  <c r="C1510" i="64"/>
  <c r="A1510" i="64"/>
  <c r="B1510" i="64" s="1"/>
  <c r="C1509" i="64"/>
  <c r="B1509" i="64"/>
  <c r="A1509" i="64"/>
  <c r="C1508" i="64"/>
  <c r="A1508" i="64"/>
  <c r="B1508" i="64" s="1"/>
  <c r="C1507" i="64"/>
  <c r="A1507" i="64"/>
  <c r="B1507" i="64" s="1"/>
  <c r="C1506" i="64"/>
  <c r="B1506" i="64"/>
  <c r="A1506" i="64"/>
  <c r="C1505" i="64"/>
  <c r="B1505" i="64"/>
  <c r="A1505" i="64"/>
  <c r="C1504" i="64"/>
  <c r="A1504" i="64"/>
  <c r="B1504" i="64" s="1"/>
  <c r="C1503" i="64"/>
  <c r="B1503" i="64"/>
  <c r="A1503" i="64"/>
  <c r="C1502" i="64"/>
  <c r="B1502" i="64"/>
  <c r="A1502" i="64"/>
  <c r="C1501" i="64"/>
  <c r="A1501" i="64"/>
  <c r="B1501" i="64" s="1"/>
  <c r="C1500" i="64"/>
  <c r="A1500" i="64"/>
  <c r="B1500" i="64" s="1"/>
  <c r="C1499" i="64"/>
  <c r="B1499" i="64"/>
  <c r="A1499" i="64"/>
  <c r="C1498" i="64"/>
  <c r="A1498" i="64"/>
  <c r="B1498" i="64" s="1"/>
  <c r="C1497" i="64"/>
  <c r="B1497" i="64"/>
  <c r="A1497" i="64"/>
  <c r="C1496" i="64"/>
  <c r="A1496" i="64"/>
  <c r="B1496" i="64" s="1"/>
  <c r="C1495" i="64"/>
  <c r="A1495" i="64"/>
  <c r="B1495" i="64" s="1"/>
  <c r="C1494" i="64"/>
  <c r="A1494" i="64"/>
  <c r="B1494" i="64" s="1"/>
  <c r="C1493" i="64"/>
  <c r="A1493" i="64"/>
  <c r="B1493" i="64" s="1"/>
  <c r="C1492" i="64"/>
  <c r="B1492" i="64"/>
  <c r="A1492" i="64"/>
  <c r="C1491" i="64"/>
  <c r="A1491" i="64"/>
  <c r="B1491" i="64" s="1"/>
  <c r="C1490" i="64"/>
  <c r="B1490" i="64"/>
  <c r="A1490" i="64"/>
  <c r="C1489" i="64"/>
  <c r="A1489" i="64"/>
  <c r="B1489" i="64" s="1"/>
  <c r="C1488" i="64"/>
  <c r="A1488" i="64"/>
  <c r="B1488" i="64" s="1"/>
  <c r="C1487" i="64"/>
  <c r="B1487" i="64"/>
  <c r="A1487" i="64"/>
  <c r="C1486" i="64"/>
  <c r="A1486" i="64"/>
  <c r="B1486" i="64" s="1"/>
  <c r="C1485" i="64"/>
  <c r="A1485" i="64"/>
  <c r="B1485" i="64" s="1"/>
  <c r="C1484" i="64"/>
  <c r="B1484" i="64"/>
  <c r="A1484" i="64"/>
  <c r="C1483" i="64"/>
  <c r="B1483" i="64"/>
  <c r="A1483" i="64"/>
  <c r="C1482" i="64"/>
  <c r="A1482" i="64"/>
  <c r="B1482" i="64" s="1"/>
  <c r="C1481" i="64"/>
  <c r="A1481" i="64"/>
  <c r="B1481" i="64" s="1"/>
  <c r="C1480" i="64"/>
  <c r="B1480" i="64"/>
  <c r="A1480" i="64"/>
  <c r="C1479" i="64"/>
  <c r="A1479" i="64"/>
  <c r="B1479" i="64" s="1"/>
  <c r="C1478" i="64"/>
  <c r="B1478" i="64"/>
  <c r="A1478" i="64"/>
  <c r="C1477" i="64"/>
  <c r="A1477" i="64"/>
  <c r="B1477" i="64" s="1"/>
  <c r="C1476" i="64"/>
  <c r="A1476" i="64"/>
  <c r="B1476" i="64" s="1"/>
  <c r="C1475" i="64"/>
  <c r="B1475" i="64"/>
  <c r="A1475" i="64"/>
  <c r="C1474" i="64"/>
  <c r="B1474" i="64"/>
  <c r="A1474" i="64"/>
  <c r="C1473" i="64"/>
  <c r="B1473" i="64"/>
  <c r="A1473" i="64"/>
  <c r="C1472" i="64"/>
  <c r="A1472" i="64"/>
  <c r="B1472" i="64" s="1"/>
  <c r="C1471" i="64"/>
  <c r="B1471" i="64"/>
  <c r="A1471" i="64"/>
  <c r="C1470" i="64"/>
  <c r="A1470" i="64"/>
  <c r="B1470" i="64" s="1"/>
  <c r="C1469" i="64"/>
  <c r="B1469" i="64"/>
  <c r="A1469" i="64"/>
  <c r="C1468" i="64"/>
  <c r="A1468" i="64"/>
  <c r="B1468" i="64" s="1"/>
  <c r="C1467" i="64"/>
  <c r="B1467" i="64"/>
  <c r="A1467" i="64"/>
  <c r="C1466" i="64"/>
  <c r="A1466" i="64"/>
  <c r="B1466" i="64" s="1"/>
  <c r="C1465" i="64"/>
  <c r="A1465" i="64"/>
  <c r="B1465" i="64" s="1"/>
  <c r="C1464" i="64"/>
  <c r="A1464" i="64"/>
  <c r="B1464" i="64" s="1"/>
  <c r="C1463" i="64"/>
  <c r="B1463" i="64"/>
  <c r="A1463" i="64"/>
  <c r="C1462" i="64"/>
  <c r="B1462" i="64"/>
  <c r="A1462" i="64"/>
  <c r="C1461" i="64"/>
  <c r="B1461" i="64"/>
  <c r="A1461" i="64"/>
  <c r="C1460" i="64"/>
  <c r="A1460" i="64"/>
  <c r="B1460" i="64" s="1"/>
  <c r="C1459" i="64"/>
  <c r="A1459" i="64"/>
  <c r="B1459" i="64" s="1"/>
  <c r="C1458" i="64"/>
  <c r="A1458" i="64"/>
  <c r="B1458" i="64" s="1"/>
  <c r="C1457" i="64"/>
  <c r="B1457" i="64"/>
  <c r="A1457" i="64"/>
  <c r="C1456" i="64"/>
  <c r="A1456" i="64"/>
  <c r="B1456" i="64" s="1"/>
  <c r="C1455" i="64"/>
  <c r="A1455" i="64"/>
  <c r="B1455" i="64" s="1"/>
  <c r="C1454" i="64"/>
  <c r="A1454" i="64"/>
  <c r="B1454" i="64" s="1"/>
  <c r="C1453" i="64"/>
  <c r="B1453" i="64"/>
  <c r="A1453" i="64"/>
  <c r="C1452" i="64"/>
  <c r="B1452" i="64"/>
  <c r="A1452" i="64"/>
  <c r="C1451" i="64"/>
  <c r="A1451" i="64"/>
  <c r="B1451" i="64" s="1"/>
  <c r="C1450" i="64"/>
  <c r="B1450" i="64"/>
  <c r="A1450" i="64"/>
  <c r="C1449" i="64"/>
  <c r="A1449" i="64"/>
  <c r="B1449" i="64" s="1"/>
  <c r="C1448" i="64"/>
  <c r="B1448" i="64"/>
  <c r="A1448" i="64"/>
  <c r="C1447" i="64"/>
  <c r="B1447" i="64"/>
  <c r="A1447" i="64"/>
  <c r="C1446" i="64"/>
  <c r="A1446" i="64"/>
  <c r="B1446" i="64" s="1"/>
  <c r="C1445" i="64"/>
  <c r="B1445" i="64"/>
  <c r="A1445" i="64"/>
  <c r="C1444" i="64"/>
  <c r="B1444" i="64"/>
  <c r="A1444" i="64"/>
  <c r="C1443" i="64"/>
  <c r="B1443" i="64"/>
  <c r="A1443" i="64"/>
  <c r="C1442" i="64"/>
  <c r="B1442" i="64"/>
  <c r="A1442" i="64"/>
  <c r="C1441" i="64"/>
  <c r="A1441" i="64"/>
  <c r="B1441" i="64" s="1"/>
  <c r="C1440" i="64"/>
  <c r="A1440" i="64"/>
  <c r="B1440" i="64" s="1"/>
  <c r="C1439" i="64"/>
  <c r="B1439" i="64"/>
  <c r="A1439" i="64"/>
  <c r="C1438" i="64"/>
  <c r="B1438" i="64"/>
  <c r="A1438" i="64"/>
  <c r="C1437" i="64"/>
  <c r="A1437" i="64"/>
  <c r="B1437" i="64" s="1"/>
  <c r="C1436" i="64"/>
  <c r="A1436" i="64"/>
  <c r="B1436" i="64" s="1"/>
  <c r="C1435" i="64"/>
  <c r="A1435" i="64"/>
  <c r="B1435" i="64" s="1"/>
  <c r="C1434" i="64"/>
  <c r="B1434" i="64"/>
  <c r="A1434" i="64"/>
  <c r="C1433" i="64"/>
  <c r="B1433" i="64"/>
  <c r="A1433" i="64"/>
  <c r="C1432" i="64"/>
  <c r="A1432" i="64"/>
  <c r="B1432" i="64" s="1"/>
  <c r="C1431" i="64"/>
  <c r="A1431" i="64"/>
  <c r="B1431" i="64" s="1"/>
  <c r="C1430" i="64"/>
  <c r="A1430" i="64"/>
  <c r="B1430" i="64" s="1"/>
  <c r="C1429" i="64"/>
  <c r="B1429" i="64"/>
  <c r="A1429" i="64"/>
  <c r="C1428" i="64"/>
  <c r="A1428" i="64"/>
  <c r="B1428" i="64" s="1"/>
  <c r="C1427" i="64"/>
  <c r="B1427" i="64"/>
  <c r="A1427" i="64"/>
  <c r="C1426" i="64"/>
  <c r="B1426" i="64"/>
  <c r="A1426" i="64"/>
  <c r="C1425" i="64"/>
  <c r="A1425" i="64"/>
  <c r="B1425" i="64" s="1"/>
  <c r="C1424" i="64"/>
  <c r="B1424" i="64"/>
  <c r="A1424" i="64"/>
  <c r="C1423" i="64"/>
  <c r="B1423" i="64"/>
  <c r="A1423" i="64"/>
  <c r="C1422" i="64"/>
  <c r="A1422" i="64"/>
  <c r="B1422" i="64" s="1"/>
  <c r="C1421" i="64"/>
  <c r="A1421" i="64"/>
  <c r="B1421" i="64" s="1"/>
  <c r="C1420" i="64"/>
  <c r="B1420" i="64"/>
  <c r="A1420" i="64"/>
  <c r="C1419" i="64"/>
  <c r="B1419" i="64"/>
  <c r="A1419" i="64"/>
  <c r="C1418" i="64"/>
  <c r="A1418" i="64"/>
  <c r="B1418" i="64" s="1"/>
  <c r="C1417" i="64"/>
  <c r="B1417" i="64"/>
  <c r="A1417" i="64"/>
  <c r="C1416" i="64"/>
  <c r="A1416" i="64"/>
  <c r="B1416" i="64" s="1"/>
  <c r="C1415" i="64"/>
  <c r="A1415" i="64"/>
  <c r="B1415" i="64" s="1"/>
  <c r="C1414" i="64"/>
  <c r="A1414" i="64"/>
  <c r="B1414" i="64" s="1"/>
  <c r="C1413" i="64"/>
  <c r="A1413" i="64"/>
  <c r="B1413" i="64" s="1"/>
  <c r="C1412" i="64"/>
  <c r="B1412" i="64"/>
  <c r="A1412" i="64"/>
  <c r="C1411" i="64"/>
  <c r="B1411" i="64"/>
  <c r="A1411" i="64"/>
  <c r="C1410" i="64"/>
  <c r="B1410" i="64"/>
  <c r="A1410" i="64"/>
  <c r="C1409" i="64"/>
  <c r="B1409" i="64"/>
  <c r="A1409" i="64"/>
  <c r="C1408" i="64"/>
  <c r="B1408" i="64"/>
  <c r="A1408" i="64"/>
  <c r="C1407" i="64"/>
  <c r="A1407" i="64"/>
  <c r="B1407" i="64" s="1"/>
  <c r="C1406" i="64"/>
  <c r="B1406" i="64"/>
  <c r="A1406" i="64"/>
  <c r="C1405" i="64"/>
  <c r="B1405" i="64"/>
  <c r="A1405" i="64"/>
  <c r="C1404" i="64"/>
  <c r="A1404" i="64"/>
  <c r="B1404" i="64" s="1"/>
  <c r="C1403" i="64"/>
  <c r="B1403" i="64"/>
  <c r="A1403" i="64"/>
  <c r="C1402" i="64"/>
  <c r="B1402" i="64"/>
  <c r="A1402" i="64"/>
  <c r="C1401" i="64"/>
  <c r="A1401" i="64"/>
  <c r="B1401" i="64" s="1"/>
  <c r="C1400" i="64"/>
  <c r="B1400" i="64"/>
  <c r="A1400" i="64"/>
  <c r="C1399" i="64"/>
  <c r="A1399" i="64"/>
  <c r="B1399" i="64" s="1"/>
  <c r="C1398" i="64"/>
  <c r="A1398" i="64"/>
  <c r="B1398" i="64" s="1"/>
  <c r="C1397" i="64"/>
  <c r="B1397" i="64"/>
  <c r="A1397" i="64"/>
  <c r="C1396" i="64"/>
  <c r="A1396" i="64"/>
  <c r="B1396" i="64" s="1"/>
  <c r="C1395" i="64"/>
  <c r="B1395" i="64"/>
  <c r="A1395" i="64"/>
  <c r="C1394" i="64"/>
  <c r="A1394" i="64"/>
  <c r="B1394" i="64" s="1"/>
  <c r="C1393" i="64"/>
  <c r="B1393" i="64"/>
  <c r="A1393" i="64"/>
  <c r="C1392" i="64"/>
  <c r="A1392" i="64"/>
  <c r="B1392" i="64" s="1"/>
  <c r="C1391" i="64"/>
  <c r="A1391" i="64"/>
  <c r="B1391" i="64" s="1"/>
  <c r="C1390" i="64"/>
  <c r="B1390" i="64"/>
  <c r="A1390" i="64"/>
  <c r="C1389" i="64"/>
  <c r="B1389" i="64"/>
  <c r="A1389" i="64"/>
  <c r="C1388" i="64"/>
  <c r="A1388" i="64"/>
  <c r="B1388" i="64" s="1"/>
  <c r="C1387" i="64"/>
  <c r="A1387" i="64"/>
  <c r="B1387" i="64" s="1"/>
  <c r="C1386" i="64"/>
  <c r="B1386" i="64"/>
  <c r="A1386" i="64"/>
  <c r="C1385" i="64"/>
  <c r="A1385" i="64"/>
  <c r="B1385" i="64" s="1"/>
  <c r="C1384" i="64"/>
  <c r="A1384" i="64"/>
  <c r="B1384" i="64" s="1"/>
  <c r="C1383" i="64"/>
  <c r="B1383" i="64"/>
  <c r="A1383" i="64"/>
  <c r="C1382" i="64"/>
  <c r="B1382" i="64"/>
  <c r="A1382" i="64"/>
  <c r="C1381" i="64"/>
  <c r="B1381" i="64"/>
  <c r="A1381" i="64"/>
  <c r="C1380" i="64"/>
  <c r="A1380" i="64"/>
  <c r="B1380" i="64" s="1"/>
  <c r="C1379" i="64"/>
  <c r="A1379" i="64"/>
  <c r="B1379" i="64" s="1"/>
  <c r="C1378" i="64"/>
  <c r="B1378" i="64"/>
  <c r="A1378" i="64"/>
  <c r="C1377" i="64"/>
  <c r="B1377" i="64"/>
  <c r="A1377" i="64"/>
  <c r="C1376" i="64"/>
  <c r="A1376" i="64"/>
  <c r="B1376" i="64" s="1"/>
  <c r="C1375" i="64"/>
  <c r="B1375" i="64"/>
  <c r="A1375" i="64"/>
  <c r="C1374" i="64"/>
  <c r="B1374" i="64"/>
  <c r="A1374" i="64"/>
  <c r="C1373" i="64"/>
  <c r="A1373" i="64"/>
  <c r="B1373" i="64" s="1"/>
  <c r="C1372" i="64"/>
  <c r="A1372" i="64"/>
  <c r="B1372" i="64" s="1"/>
  <c r="C1371" i="64"/>
  <c r="B1371" i="64"/>
  <c r="A1371" i="64"/>
  <c r="C1370" i="64"/>
  <c r="B1370" i="64"/>
  <c r="A1370" i="64"/>
  <c r="C1369" i="64"/>
  <c r="A1369" i="64"/>
  <c r="B1369" i="64" s="1"/>
  <c r="C1368" i="64"/>
  <c r="B1368" i="64"/>
  <c r="A1368" i="64"/>
  <c r="C1367" i="64"/>
  <c r="B1367" i="64"/>
  <c r="A1367" i="64"/>
  <c r="C1366" i="64"/>
  <c r="A1366" i="64"/>
  <c r="B1366" i="64" s="1"/>
  <c r="C1365" i="64"/>
  <c r="B1365" i="64"/>
  <c r="A1365" i="64"/>
  <c r="C1364" i="64"/>
  <c r="B1364" i="64"/>
  <c r="A1364" i="64"/>
  <c r="C1363" i="64"/>
  <c r="B1363" i="64"/>
  <c r="A1363" i="64"/>
  <c r="C1362" i="64"/>
  <c r="A1362" i="64"/>
  <c r="B1362" i="64" s="1"/>
  <c r="C1361" i="64"/>
  <c r="A1361" i="64"/>
  <c r="B1361" i="64" s="1"/>
  <c r="C1360" i="64"/>
  <c r="B1360" i="64"/>
  <c r="A1360" i="64"/>
  <c r="C1359" i="64"/>
  <c r="A1359" i="64"/>
  <c r="B1359" i="64" s="1"/>
  <c r="C1358" i="64"/>
  <c r="B1358" i="64"/>
  <c r="A1358" i="64"/>
  <c r="C1357" i="64"/>
  <c r="B1357" i="64"/>
  <c r="A1357" i="64"/>
  <c r="C1356" i="64"/>
  <c r="A1356" i="64"/>
  <c r="B1356" i="64" s="1"/>
  <c r="C1355" i="64"/>
  <c r="A1355" i="64"/>
  <c r="B1355" i="64" s="1"/>
  <c r="C1354" i="64"/>
  <c r="A1354" i="64"/>
  <c r="B1354" i="64" s="1"/>
  <c r="C1353" i="64"/>
  <c r="B1353" i="64"/>
  <c r="A1353" i="64"/>
  <c r="C1352" i="64"/>
  <c r="A1352" i="64"/>
  <c r="B1352" i="64" s="1"/>
  <c r="C1351" i="64"/>
  <c r="A1351" i="64"/>
  <c r="B1351" i="64" s="1"/>
  <c r="C1350" i="64"/>
  <c r="B1350" i="64"/>
  <c r="A1350" i="64"/>
  <c r="C1349" i="64"/>
  <c r="B1349" i="64"/>
  <c r="A1349" i="64"/>
  <c r="C1348" i="64"/>
  <c r="A1348" i="64"/>
  <c r="B1348" i="64" s="1"/>
  <c r="C1347" i="64"/>
  <c r="B1347" i="64"/>
  <c r="A1347" i="64"/>
  <c r="C1346" i="64"/>
  <c r="B1346" i="64"/>
  <c r="A1346" i="64"/>
  <c r="C1345" i="64"/>
  <c r="A1345" i="64"/>
  <c r="B1345" i="64" s="1"/>
  <c r="C1344" i="64"/>
  <c r="B1344" i="64"/>
  <c r="A1344" i="64"/>
  <c r="C1343" i="64"/>
  <c r="B1343" i="64"/>
  <c r="A1343" i="64"/>
  <c r="C1342" i="64"/>
  <c r="A1342" i="64"/>
  <c r="B1342" i="64" s="1"/>
  <c r="C1341" i="64"/>
  <c r="B1341" i="64"/>
  <c r="A1341" i="64"/>
  <c r="C1340" i="64"/>
  <c r="A1340" i="64"/>
  <c r="B1340" i="64" s="1"/>
  <c r="C1339" i="64"/>
  <c r="B1339" i="64"/>
  <c r="A1339" i="64"/>
  <c r="C1338" i="64"/>
  <c r="A1338" i="64"/>
  <c r="B1338" i="64" s="1"/>
  <c r="C1337" i="64"/>
  <c r="B1337" i="64"/>
  <c r="A1337" i="64"/>
  <c r="C1336" i="64"/>
  <c r="A1336" i="64"/>
  <c r="B1336" i="64" s="1"/>
  <c r="C1335" i="64"/>
  <c r="B1335" i="64"/>
  <c r="A1335" i="64"/>
  <c r="C1334" i="64"/>
  <c r="B1334" i="64"/>
  <c r="A1334" i="64"/>
  <c r="C1333" i="64"/>
  <c r="A1333" i="64"/>
  <c r="B1333" i="64" s="1"/>
  <c r="C1332" i="64"/>
  <c r="B1332" i="64"/>
  <c r="A1332" i="64"/>
  <c r="C1331" i="64"/>
  <c r="A1331" i="64"/>
  <c r="B1331" i="64" s="1"/>
  <c r="C1330" i="64"/>
  <c r="A1330" i="64"/>
  <c r="B1330" i="64" s="1"/>
  <c r="C1329" i="64"/>
  <c r="B1329" i="64"/>
  <c r="A1329" i="64"/>
  <c r="C1328" i="64"/>
  <c r="B1328" i="64"/>
  <c r="A1328" i="64"/>
  <c r="C1327" i="64"/>
  <c r="A1327" i="64"/>
  <c r="B1327" i="64" s="1"/>
  <c r="C1326" i="64"/>
  <c r="A1326" i="64"/>
  <c r="B1326" i="64" s="1"/>
  <c r="C1325" i="64"/>
  <c r="A1325" i="64"/>
  <c r="B1325" i="64" s="1"/>
  <c r="C1324" i="64"/>
  <c r="A1324" i="64"/>
  <c r="B1324" i="64" s="1"/>
  <c r="C1323" i="64"/>
  <c r="B1323" i="64"/>
  <c r="A1323" i="64"/>
  <c r="C1322" i="64"/>
  <c r="A1322" i="64"/>
  <c r="B1322" i="64" s="1"/>
  <c r="C1321" i="64"/>
  <c r="A1321" i="64"/>
  <c r="B1321" i="64" s="1"/>
  <c r="C1320" i="64"/>
  <c r="B1320" i="64"/>
  <c r="A1320" i="64"/>
  <c r="C1319" i="64"/>
  <c r="B1319" i="64"/>
  <c r="A1319" i="64"/>
  <c r="C1318" i="64"/>
  <c r="B1318" i="64"/>
  <c r="A1318" i="64"/>
  <c r="C1317" i="64"/>
  <c r="A1317" i="64"/>
  <c r="B1317" i="64" s="1"/>
  <c r="C1316" i="64"/>
  <c r="A1316" i="64"/>
  <c r="B1316" i="64" s="1"/>
  <c r="C1315" i="64"/>
  <c r="A1315" i="64"/>
  <c r="B1315" i="64" s="1"/>
  <c r="C1314" i="64"/>
  <c r="A1314" i="64"/>
  <c r="B1314" i="64" s="1"/>
  <c r="C1313" i="64"/>
  <c r="B1313" i="64"/>
  <c r="A1313" i="64"/>
  <c r="C1312" i="64"/>
  <c r="B1312" i="64"/>
  <c r="A1312" i="64"/>
  <c r="C1311" i="64"/>
  <c r="A1311" i="64"/>
  <c r="B1311" i="64" s="1"/>
  <c r="C1310" i="64"/>
  <c r="A1310" i="64"/>
  <c r="B1310" i="64" s="1"/>
  <c r="C1309" i="64"/>
  <c r="A1309" i="64"/>
  <c r="B1309" i="64" s="1"/>
  <c r="C1308" i="64"/>
  <c r="B1308" i="64"/>
  <c r="A1308" i="64"/>
  <c r="C1307" i="64"/>
  <c r="B1307" i="64"/>
  <c r="A1307" i="64"/>
  <c r="C1306" i="64"/>
  <c r="B1306" i="64"/>
  <c r="A1306" i="64"/>
  <c r="C1305" i="64"/>
  <c r="B1305" i="64"/>
  <c r="A1305" i="64"/>
  <c r="C1304" i="64"/>
  <c r="B1304" i="64"/>
  <c r="A1304" i="64"/>
  <c r="C1303" i="64"/>
  <c r="B1303" i="64"/>
  <c r="A1303" i="64"/>
  <c r="C1302" i="64"/>
  <c r="B1302" i="64"/>
  <c r="A1302" i="64"/>
  <c r="C1301" i="64"/>
  <c r="B1301" i="64"/>
  <c r="A1301" i="64"/>
  <c r="C1300" i="64"/>
  <c r="A1300" i="64"/>
  <c r="B1300" i="64" s="1"/>
  <c r="C1299" i="64"/>
  <c r="B1299" i="64"/>
  <c r="A1299" i="64"/>
  <c r="C1298" i="64"/>
  <c r="B1298" i="64"/>
  <c r="A1298" i="64"/>
  <c r="C1297" i="64"/>
  <c r="B1297" i="64"/>
  <c r="A1297" i="64"/>
  <c r="C1296" i="64"/>
  <c r="A1296" i="64"/>
  <c r="B1296" i="64" s="1"/>
  <c r="C1295" i="64"/>
  <c r="A1295" i="64"/>
  <c r="B1295" i="64" s="1"/>
  <c r="C1294" i="64"/>
  <c r="B1294" i="64"/>
  <c r="A1294" i="64"/>
  <c r="C1293" i="64"/>
  <c r="A1293" i="64"/>
  <c r="B1293" i="64" s="1"/>
  <c r="C1292" i="64"/>
  <c r="B1292" i="64"/>
  <c r="A1292" i="64"/>
  <c r="C1291" i="64"/>
  <c r="B1291" i="64"/>
  <c r="A1291" i="64"/>
  <c r="C1290" i="64"/>
  <c r="A1290" i="64"/>
  <c r="B1290" i="64" s="1"/>
  <c r="C1289" i="64"/>
  <c r="A1289" i="64"/>
  <c r="B1289" i="64" s="1"/>
  <c r="C1288" i="64"/>
  <c r="A1288" i="64"/>
  <c r="B1288" i="64" s="1"/>
  <c r="C1287" i="64"/>
  <c r="B1287" i="64"/>
  <c r="A1287" i="64"/>
  <c r="C1286" i="64"/>
  <c r="B1286" i="64"/>
  <c r="A1286" i="64"/>
  <c r="C1285" i="64"/>
  <c r="B1285" i="64"/>
  <c r="A1285" i="64"/>
  <c r="C1284" i="64"/>
  <c r="B1284" i="64"/>
  <c r="A1284" i="64"/>
  <c r="C1283" i="64"/>
  <c r="B1283" i="64"/>
  <c r="A1283" i="64"/>
  <c r="C1282" i="64"/>
  <c r="A1282" i="64"/>
  <c r="B1282" i="64" s="1"/>
  <c r="C1281" i="64"/>
  <c r="B1281" i="64"/>
  <c r="A1281" i="64"/>
  <c r="C1280" i="64"/>
  <c r="B1280" i="64"/>
  <c r="A1280" i="64"/>
  <c r="C1279" i="64"/>
  <c r="A1279" i="64"/>
  <c r="B1279" i="64" s="1"/>
  <c r="C1278" i="64"/>
  <c r="A1278" i="64"/>
  <c r="B1278" i="64" s="1"/>
  <c r="C1277" i="64"/>
  <c r="B1277" i="64"/>
  <c r="A1277" i="64"/>
  <c r="C1276" i="64"/>
  <c r="B1276" i="64"/>
  <c r="A1276" i="64"/>
  <c r="C1275" i="64"/>
  <c r="A1275" i="64"/>
  <c r="B1275" i="64" s="1"/>
  <c r="C1274" i="64"/>
  <c r="B1274" i="64"/>
  <c r="A1274" i="64"/>
  <c r="C1273" i="64"/>
  <c r="A1273" i="64"/>
  <c r="B1273" i="64" s="1"/>
  <c r="C1272" i="64"/>
  <c r="B1272" i="64"/>
  <c r="A1272" i="64"/>
  <c r="C1271" i="64"/>
  <c r="A1271" i="64"/>
  <c r="B1271" i="64" s="1"/>
  <c r="C1270" i="64"/>
  <c r="B1270" i="64"/>
  <c r="A1270" i="64"/>
  <c r="C1269" i="64"/>
  <c r="B1269" i="64"/>
  <c r="A1269" i="64"/>
  <c r="C1268" i="64"/>
  <c r="A1268" i="64"/>
  <c r="B1268" i="64" s="1"/>
  <c r="C1267" i="64"/>
  <c r="A1267" i="64"/>
  <c r="B1267" i="64" s="1"/>
  <c r="C1266" i="64"/>
  <c r="B1266" i="64"/>
  <c r="A1266" i="64"/>
  <c r="C1265" i="64"/>
  <c r="B1265" i="64"/>
  <c r="A1265" i="64"/>
  <c r="C1264" i="64"/>
  <c r="A1264" i="64"/>
  <c r="B1264" i="64" s="1"/>
  <c r="C1263" i="64"/>
  <c r="B1263" i="64"/>
  <c r="A1263" i="64"/>
  <c r="C1262" i="64"/>
  <c r="B1262" i="64"/>
  <c r="A1262" i="64"/>
  <c r="C1261" i="64"/>
  <c r="A1261" i="64"/>
  <c r="B1261" i="64" s="1"/>
  <c r="C1260" i="64"/>
  <c r="B1260" i="64"/>
  <c r="A1260" i="64"/>
  <c r="C1259" i="64"/>
  <c r="B1259" i="64"/>
  <c r="A1259" i="64"/>
  <c r="C1258" i="64"/>
  <c r="B1258" i="64"/>
  <c r="A1258" i="64"/>
  <c r="C1257" i="64"/>
  <c r="A1257" i="64"/>
  <c r="B1257" i="64" s="1"/>
  <c r="C1256" i="64"/>
  <c r="A1256" i="64"/>
  <c r="B1256" i="64" s="1"/>
  <c r="C1255" i="64"/>
  <c r="A1255" i="64"/>
  <c r="B1255" i="64" s="1"/>
  <c r="C1254" i="64"/>
  <c r="B1254" i="64"/>
  <c r="A1254" i="64"/>
  <c r="C1253" i="64"/>
  <c r="A1253" i="64"/>
  <c r="B1253" i="64" s="1"/>
  <c r="C1252" i="64"/>
  <c r="B1252" i="64"/>
  <c r="A1252" i="64"/>
  <c r="C1251" i="64"/>
  <c r="B1251" i="64"/>
  <c r="A1251" i="64"/>
  <c r="C1250" i="64"/>
  <c r="B1250" i="64"/>
  <c r="A1250" i="64"/>
  <c r="C1249" i="64"/>
  <c r="A1249" i="64"/>
  <c r="B1249" i="64" s="1"/>
  <c r="C1248" i="64"/>
  <c r="A1248" i="64"/>
  <c r="B1248" i="64" s="1"/>
  <c r="C1247" i="64"/>
  <c r="B1247" i="64"/>
  <c r="A1247" i="64"/>
  <c r="C1246" i="64"/>
  <c r="A1246" i="64"/>
  <c r="B1246" i="64" s="1"/>
  <c r="C1245" i="64"/>
  <c r="A1245" i="64"/>
  <c r="B1245" i="64" s="1"/>
  <c r="C1244" i="64"/>
  <c r="A1244" i="64"/>
  <c r="B1244" i="64" s="1"/>
  <c r="C1243" i="64"/>
  <c r="B1243" i="64"/>
  <c r="A1243" i="64"/>
  <c r="C1242" i="64"/>
  <c r="A1242" i="64"/>
  <c r="B1242" i="64" s="1"/>
  <c r="C1241" i="64"/>
  <c r="A1241" i="64"/>
  <c r="B1241" i="64" s="1"/>
  <c r="C1240" i="64"/>
  <c r="B1240" i="64"/>
  <c r="A1240" i="64"/>
  <c r="C1239" i="64"/>
  <c r="A1239" i="64"/>
  <c r="B1239" i="64" s="1"/>
  <c r="C1238" i="64"/>
  <c r="A1238" i="64"/>
  <c r="B1238" i="64" s="1"/>
  <c r="C1237" i="64"/>
  <c r="A1237" i="64"/>
  <c r="B1237" i="64" s="1"/>
  <c r="C1236" i="64"/>
  <c r="A1236" i="64"/>
  <c r="B1236" i="64" s="1"/>
  <c r="C1235" i="64"/>
  <c r="B1235" i="64"/>
  <c r="A1235" i="64"/>
  <c r="C1234" i="64"/>
  <c r="A1234" i="64"/>
  <c r="B1234" i="64" s="1"/>
  <c r="C1233" i="64"/>
  <c r="A1233" i="64"/>
  <c r="B1233" i="64" s="1"/>
  <c r="C1232" i="64"/>
  <c r="A1232" i="64"/>
  <c r="B1232" i="64" s="1"/>
  <c r="C1231" i="64"/>
  <c r="A1231" i="64"/>
  <c r="B1231" i="64" s="1"/>
  <c r="C1230" i="64"/>
  <c r="A1230" i="64"/>
  <c r="B1230" i="64" s="1"/>
  <c r="C1229" i="64"/>
  <c r="A1229" i="64"/>
  <c r="B1229" i="64" s="1"/>
  <c r="C1228" i="64"/>
  <c r="A1228" i="64"/>
  <c r="B1228" i="64" s="1"/>
  <c r="C1227" i="64"/>
  <c r="A1227" i="64"/>
  <c r="B1227" i="64" s="1"/>
  <c r="C1226" i="64"/>
  <c r="A1226" i="64"/>
  <c r="B1226" i="64" s="1"/>
  <c r="C1225" i="64"/>
  <c r="B1225" i="64"/>
  <c r="A1225" i="64"/>
  <c r="C1224" i="64"/>
  <c r="B1224" i="64"/>
  <c r="A1224" i="64"/>
  <c r="C1223" i="64"/>
  <c r="B1223" i="64"/>
  <c r="A1223" i="64"/>
  <c r="C1222" i="64"/>
  <c r="B1222" i="64"/>
  <c r="A1222" i="64"/>
  <c r="C1221" i="64"/>
  <c r="B1221" i="64"/>
  <c r="A1221" i="64"/>
  <c r="C1220" i="64"/>
  <c r="B1220" i="64"/>
  <c r="A1220" i="64"/>
  <c r="C1219" i="64"/>
  <c r="B1219" i="64"/>
  <c r="A1219" i="64"/>
  <c r="C1218" i="64"/>
  <c r="B1218" i="64"/>
  <c r="A1218" i="64"/>
  <c r="C1217" i="64"/>
  <c r="A1217" i="64"/>
  <c r="B1217" i="64" s="1"/>
  <c r="C1216" i="64"/>
  <c r="B1216" i="64"/>
  <c r="A1216" i="64"/>
  <c r="C1215" i="64"/>
  <c r="B1215" i="64"/>
  <c r="A1215" i="64"/>
  <c r="C1214" i="64"/>
  <c r="B1214" i="64"/>
  <c r="A1214" i="64"/>
  <c r="C1213" i="64"/>
  <c r="A1213" i="64"/>
  <c r="B1213" i="64" s="1"/>
  <c r="C1212" i="64"/>
  <c r="A1212" i="64"/>
  <c r="B1212" i="64" s="1"/>
  <c r="C1211" i="64"/>
  <c r="A1211" i="64"/>
  <c r="B1211" i="64" s="1"/>
  <c r="C1210" i="64"/>
  <c r="A1210" i="64"/>
  <c r="B1210" i="64" s="1"/>
  <c r="C1209" i="64"/>
  <c r="A1209" i="64"/>
  <c r="B1209" i="64" s="1"/>
  <c r="C1208" i="64"/>
  <c r="A1208" i="64"/>
  <c r="B1208" i="64" s="1"/>
  <c r="C1207" i="64"/>
  <c r="A1207" i="64"/>
  <c r="B1207" i="64" s="1"/>
  <c r="C1206" i="64"/>
  <c r="A1206" i="64"/>
  <c r="B1206" i="64" s="1"/>
  <c r="C1205" i="64"/>
  <c r="A1205" i="64"/>
  <c r="B1205" i="64" s="1"/>
  <c r="C1204" i="64"/>
  <c r="A1204" i="64"/>
  <c r="B1204" i="64" s="1"/>
  <c r="C1203" i="64"/>
  <c r="B1203" i="64"/>
  <c r="A1203" i="64"/>
  <c r="C1202" i="64"/>
  <c r="B1202" i="64"/>
  <c r="A1202" i="64"/>
  <c r="C1201" i="64"/>
  <c r="B1201" i="64"/>
  <c r="A1201" i="64"/>
  <c r="C1200" i="64"/>
  <c r="B1200" i="64"/>
  <c r="A1200" i="64"/>
  <c r="C1199" i="64"/>
  <c r="A1199" i="64"/>
  <c r="B1199" i="64" s="1"/>
  <c r="C1198" i="64"/>
  <c r="B1198" i="64"/>
  <c r="A1198" i="64"/>
  <c r="C1197" i="64"/>
  <c r="B1197" i="64"/>
  <c r="A1197" i="64"/>
  <c r="C1196" i="64"/>
  <c r="A1196" i="64"/>
  <c r="B1196" i="64" s="1"/>
  <c r="C1195" i="64"/>
  <c r="A1195" i="64"/>
  <c r="B1195" i="64" s="1"/>
  <c r="C1194" i="64"/>
  <c r="A1194" i="64"/>
  <c r="B1194" i="64" s="1"/>
  <c r="C1193" i="64"/>
  <c r="A1193" i="64"/>
  <c r="B1193" i="64" s="1"/>
  <c r="C1192" i="64"/>
  <c r="A1192" i="64"/>
  <c r="B1192" i="64" s="1"/>
  <c r="C1191" i="64"/>
  <c r="B1191" i="64"/>
  <c r="A1191" i="64"/>
  <c r="C1190" i="64"/>
  <c r="B1190" i="64"/>
  <c r="A1190" i="64"/>
  <c r="C1189" i="64"/>
  <c r="A1189" i="64"/>
  <c r="B1189" i="64" s="1"/>
  <c r="C1188" i="64"/>
  <c r="A1188" i="64"/>
  <c r="B1188" i="64" s="1"/>
  <c r="C1187" i="64"/>
  <c r="A1187" i="64"/>
  <c r="B1187" i="64" s="1"/>
  <c r="C1186" i="64"/>
  <c r="B1186" i="64"/>
  <c r="A1186" i="64"/>
  <c r="C1185" i="64"/>
  <c r="B1185" i="64"/>
  <c r="A1185" i="64"/>
  <c r="C1184" i="64"/>
  <c r="A1184" i="64"/>
  <c r="B1184" i="64" s="1"/>
  <c r="C1183" i="64"/>
  <c r="A1183" i="64"/>
  <c r="B1183" i="64" s="1"/>
  <c r="C1182" i="64"/>
  <c r="A1182" i="64"/>
  <c r="B1182" i="64" s="1"/>
  <c r="C1181" i="64"/>
  <c r="B1181" i="64"/>
  <c r="A1181" i="64"/>
  <c r="C1180" i="64"/>
  <c r="B1180" i="64"/>
  <c r="A1180" i="64"/>
  <c r="C1179" i="64"/>
  <c r="B1179" i="64"/>
  <c r="A1179" i="64"/>
  <c r="C1178" i="64"/>
  <c r="B1178" i="64"/>
  <c r="A1178" i="64"/>
  <c r="C1177" i="64"/>
  <c r="A1177" i="64"/>
  <c r="B1177" i="64" s="1"/>
  <c r="C1176" i="64"/>
  <c r="A1176" i="64"/>
  <c r="B1176" i="64" s="1"/>
  <c r="C1175" i="64"/>
  <c r="B1175" i="64"/>
  <c r="A1175" i="64"/>
  <c r="C1174" i="64"/>
  <c r="A1174" i="64"/>
  <c r="B1174" i="64" s="1"/>
  <c r="C1173" i="64"/>
  <c r="A1173" i="64"/>
  <c r="B1173" i="64" s="1"/>
  <c r="C1172" i="64"/>
  <c r="B1172" i="64"/>
  <c r="A1172" i="64"/>
  <c r="C1171" i="64"/>
  <c r="B1171" i="64"/>
  <c r="A1171" i="64"/>
  <c r="C1170" i="64"/>
  <c r="A1170" i="64"/>
  <c r="B1170" i="64" s="1"/>
  <c r="C1169" i="64"/>
  <c r="A1169" i="64"/>
  <c r="B1169" i="64" s="1"/>
  <c r="C1168" i="64"/>
  <c r="A1168" i="64"/>
  <c r="B1168" i="64" s="1"/>
  <c r="C1167" i="64"/>
  <c r="A1167" i="64"/>
  <c r="B1167" i="64" s="1"/>
  <c r="C1166" i="64"/>
  <c r="B1166" i="64"/>
  <c r="A1166" i="64"/>
  <c r="C1165" i="64"/>
  <c r="A1165" i="64"/>
  <c r="B1165" i="64" s="1"/>
  <c r="C1164" i="64"/>
  <c r="A1164" i="64"/>
  <c r="B1164" i="64" s="1"/>
  <c r="C1163" i="64"/>
  <c r="B1163" i="64"/>
  <c r="A1163" i="64"/>
  <c r="C1162" i="64"/>
  <c r="B1162" i="64"/>
  <c r="A1162" i="64"/>
  <c r="C1161" i="64"/>
  <c r="B1161" i="64"/>
  <c r="A1161" i="64"/>
  <c r="C1160" i="64"/>
  <c r="B1160" i="64"/>
  <c r="A1160" i="64"/>
  <c r="C1159" i="64"/>
  <c r="B1159" i="64"/>
  <c r="A1159" i="64"/>
  <c r="C1158" i="64"/>
  <c r="A1158" i="64"/>
  <c r="B1158" i="64" s="1"/>
  <c r="C1157" i="64"/>
  <c r="B1157" i="64"/>
  <c r="A1157" i="64"/>
  <c r="C1156" i="64"/>
  <c r="A1156" i="64"/>
  <c r="B1156" i="64" s="1"/>
  <c r="C1155" i="64"/>
  <c r="B1155" i="64"/>
  <c r="A1155" i="64"/>
  <c r="C1154" i="64"/>
  <c r="A1154" i="64"/>
  <c r="B1154" i="64" s="1"/>
  <c r="C1153" i="64"/>
  <c r="A1153" i="64"/>
  <c r="B1153" i="64" s="1"/>
  <c r="C1152" i="64"/>
  <c r="A1152" i="64"/>
  <c r="B1152" i="64" s="1"/>
  <c r="C1151" i="64"/>
  <c r="A1151" i="64"/>
  <c r="B1151" i="64" s="1"/>
  <c r="C1150" i="64"/>
  <c r="A1150" i="64"/>
  <c r="B1150" i="64" s="1"/>
  <c r="C1149" i="64"/>
  <c r="A1149" i="64"/>
  <c r="B1149" i="64" s="1"/>
  <c r="C1148" i="64"/>
  <c r="A1148" i="64"/>
  <c r="B1148" i="64" s="1"/>
  <c r="C1147" i="64"/>
  <c r="A1147" i="64"/>
  <c r="B1147" i="64" s="1"/>
  <c r="C1146" i="64"/>
  <c r="A1146" i="64"/>
  <c r="B1146" i="64" s="1"/>
  <c r="C1145" i="64"/>
  <c r="A1145" i="64"/>
  <c r="B1145" i="64" s="1"/>
  <c r="C1144" i="64"/>
  <c r="A1144" i="64"/>
  <c r="B1144" i="64" s="1"/>
  <c r="C1143" i="64"/>
  <c r="A1143" i="64"/>
  <c r="B1143" i="64" s="1"/>
  <c r="C1142" i="64"/>
  <c r="A1142" i="64"/>
  <c r="B1142" i="64" s="1"/>
  <c r="C1141" i="64"/>
  <c r="B1141" i="64"/>
  <c r="A1141" i="64"/>
  <c r="C1140" i="64"/>
  <c r="B1140" i="64"/>
  <c r="A1140" i="64"/>
  <c r="C1139" i="64"/>
  <c r="B1139" i="64"/>
  <c r="A1139" i="64"/>
  <c r="C1138" i="64"/>
  <c r="B1138" i="64"/>
  <c r="A1138" i="64"/>
  <c r="C1137" i="64"/>
  <c r="A1137" i="64"/>
  <c r="B1137" i="64" s="1"/>
  <c r="C1136" i="64"/>
  <c r="B1136" i="64"/>
  <c r="A1136" i="64"/>
  <c r="C1135" i="64"/>
  <c r="B1135" i="64"/>
  <c r="A1135" i="64"/>
  <c r="C1134" i="64"/>
  <c r="A1134" i="64"/>
  <c r="B1134" i="64" s="1"/>
  <c r="C1133" i="64"/>
  <c r="A1133" i="64"/>
  <c r="B1133" i="64" s="1"/>
  <c r="C1132" i="64"/>
  <c r="B1132" i="64"/>
  <c r="A1132" i="64"/>
  <c r="C1131" i="64"/>
  <c r="B1131" i="64"/>
  <c r="A1131" i="64"/>
  <c r="C1130" i="64"/>
  <c r="A1130" i="64"/>
  <c r="B1130" i="64" s="1"/>
  <c r="C1129" i="64"/>
  <c r="B1129" i="64"/>
  <c r="A1129" i="64"/>
  <c r="C1128" i="64"/>
  <c r="B1128" i="64"/>
  <c r="A1128" i="64"/>
  <c r="C1127" i="64"/>
  <c r="A1127" i="64"/>
  <c r="B1127" i="64" s="1"/>
  <c r="C1126" i="64"/>
  <c r="B1126" i="64"/>
  <c r="A1126" i="64"/>
  <c r="C1125" i="64"/>
  <c r="A1125" i="64"/>
  <c r="B1125" i="64" s="1"/>
  <c r="C1124" i="64"/>
  <c r="B1124" i="64"/>
  <c r="A1124" i="64"/>
  <c r="C1123" i="64"/>
  <c r="B1123" i="64"/>
  <c r="A1123" i="64"/>
  <c r="C1122" i="64"/>
  <c r="A1122" i="64"/>
  <c r="B1122" i="64" s="1"/>
  <c r="C1121" i="64"/>
  <c r="B1121" i="64"/>
  <c r="A1121" i="64"/>
  <c r="C1120" i="64"/>
  <c r="B1120" i="64"/>
  <c r="A1120" i="64"/>
  <c r="C1119" i="64"/>
  <c r="A1119" i="64"/>
  <c r="B1119" i="64" s="1"/>
  <c r="C1118" i="64"/>
  <c r="A1118" i="64"/>
  <c r="B1118" i="64" s="1"/>
  <c r="C1117" i="64"/>
  <c r="B1117" i="64"/>
  <c r="A1117" i="64"/>
  <c r="C1116" i="64"/>
  <c r="B1116" i="64"/>
  <c r="A1116" i="64"/>
  <c r="C1115" i="64"/>
  <c r="A1115" i="64"/>
  <c r="B1115" i="64" s="1"/>
  <c r="C1114" i="64"/>
  <c r="A1114" i="64"/>
  <c r="B1114" i="64" s="1"/>
  <c r="C1113" i="64"/>
  <c r="A1113" i="64"/>
  <c r="B1113" i="64" s="1"/>
  <c r="C1112" i="64"/>
  <c r="B1112" i="64"/>
  <c r="A1112" i="64"/>
  <c r="C1111" i="64"/>
  <c r="A1111" i="64"/>
  <c r="B1111" i="64" s="1"/>
  <c r="C1110" i="64"/>
  <c r="B1110" i="64"/>
  <c r="A1110" i="64"/>
  <c r="C1109" i="64"/>
  <c r="B1109" i="64"/>
  <c r="A1109" i="64"/>
  <c r="C1108" i="64"/>
  <c r="A1108" i="64"/>
  <c r="B1108" i="64" s="1"/>
  <c r="C1107" i="64"/>
  <c r="A1107" i="64"/>
  <c r="B1107" i="64" s="1"/>
  <c r="C1106" i="64"/>
  <c r="A1106" i="64"/>
  <c r="B1106" i="64" s="1"/>
  <c r="C1105" i="64"/>
  <c r="B1105" i="64"/>
  <c r="A1105" i="64"/>
  <c r="C1104" i="64"/>
  <c r="A1104" i="64"/>
  <c r="B1104" i="64" s="1"/>
  <c r="C1103" i="64"/>
  <c r="A1103" i="64"/>
  <c r="B1103" i="64" s="1"/>
  <c r="C1102" i="64"/>
  <c r="B1102" i="64"/>
  <c r="A1102" i="64"/>
  <c r="C1101" i="64"/>
  <c r="A1101" i="64"/>
  <c r="B1101" i="64" s="1"/>
  <c r="C1100" i="64"/>
  <c r="A1100" i="64"/>
  <c r="B1100" i="64" s="1"/>
  <c r="C1099" i="64"/>
  <c r="A1099" i="64"/>
  <c r="B1099" i="64" s="1"/>
  <c r="C1098" i="64"/>
  <c r="B1098" i="64"/>
  <c r="A1098" i="64"/>
  <c r="C1097" i="64"/>
  <c r="B1097" i="64"/>
  <c r="A1097" i="64"/>
  <c r="C1096" i="64"/>
  <c r="A1096" i="64"/>
  <c r="B1096" i="64" s="1"/>
  <c r="C1095" i="64"/>
  <c r="A1095" i="64"/>
  <c r="B1095" i="64" s="1"/>
  <c r="C1094" i="64"/>
  <c r="A1094" i="64"/>
  <c r="B1094" i="64" s="1"/>
  <c r="C1093" i="64"/>
  <c r="A1093" i="64"/>
  <c r="B1093" i="64" s="1"/>
  <c r="C1092" i="64"/>
  <c r="A1092" i="64"/>
  <c r="B1092" i="64" s="1"/>
  <c r="C1091" i="64"/>
  <c r="B1091" i="64"/>
  <c r="A1091" i="64"/>
  <c r="C1090" i="64"/>
  <c r="B1090" i="64"/>
  <c r="A1090" i="64"/>
  <c r="C1089" i="64"/>
  <c r="A1089" i="64"/>
  <c r="B1089" i="64" s="1"/>
  <c r="C1088" i="64"/>
  <c r="B1088" i="64"/>
  <c r="A1088" i="64"/>
  <c r="C1087" i="64"/>
  <c r="B1087" i="64"/>
  <c r="A1087" i="64"/>
  <c r="C1086" i="64"/>
  <c r="A1086" i="64"/>
  <c r="B1086" i="64" s="1"/>
  <c r="C1085" i="64"/>
  <c r="A1085" i="64"/>
  <c r="B1085" i="64" s="1"/>
  <c r="C1084" i="64"/>
  <c r="A1084" i="64"/>
  <c r="B1084" i="64" s="1"/>
  <c r="C1083" i="64"/>
  <c r="B1083" i="64"/>
  <c r="A1083" i="64"/>
  <c r="C1082" i="64"/>
  <c r="B1082" i="64"/>
  <c r="A1082" i="64"/>
  <c r="C1081" i="64"/>
  <c r="A1081" i="64"/>
  <c r="B1081" i="64" s="1"/>
  <c r="C1080" i="64"/>
  <c r="A1080" i="64"/>
  <c r="B1080" i="64" s="1"/>
  <c r="C1079" i="64"/>
  <c r="A1079" i="64"/>
  <c r="B1079" i="64" s="1"/>
  <c r="C1078" i="64"/>
  <c r="A1078" i="64"/>
  <c r="B1078" i="64" s="1"/>
  <c r="C1077" i="64"/>
  <c r="A1077" i="64"/>
  <c r="B1077" i="64" s="1"/>
  <c r="C1076" i="64"/>
  <c r="A1076" i="64"/>
  <c r="B1076" i="64" s="1"/>
  <c r="C1075" i="64"/>
  <c r="A1075" i="64"/>
  <c r="B1075" i="64" s="1"/>
  <c r="C1074" i="64"/>
  <c r="A1074" i="64"/>
  <c r="B1074" i="64" s="1"/>
  <c r="C1073" i="64"/>
  <c r="A1073" i="64"/>
  <c r="B1073" i="64" s="1"/>
  <c r="C1072" i="64"/>
  <c r="A1072" i="64"/>
  <c r="B1072" i="64" s="1"/>
  <c r="C1071" i="64"/>
  <c r="A1071" i="64"/>
  <c r="B1071" i="64" s="1"/>
  <c r="C1070" i="64"/>
  <c r="A1070" i="64"/>
  <c r="B1070" i="64" s="1"/>
  <c r="C1069" i="64"/>
  <c r="A1069" i="64"/>
  <c r="B1069" i="64" s="1"/>
  <c r="C1068" i="64"/>
  <c r="A1068" i="64"/>
  <c r="B1068" i="64" s="1"/>
  <c r="C1067" i="64"/>
  <c r="A1067" i="64"/>
  <c r="B1067" i="64" s="1"/>
  <c r="C1066" i="64"/>
  <c r="B1066" i="64"/>
  <c r="A1066" i="64"/>
  <c r="C1065" i="64"/>
  <c r="B1065" i="64"/>
  <c r="A1065" i="64"/>
  <c r="C1064" i="64"/>
  <c r="B1064" i="64"/>
  <c r="A1064" i="64"/>
  <c r="C1063" i="64"/>
  <c r="B1063" i="64"/>
  <c r="A1063" i="64"/>
  <c r="C1062" i="64"/>
  <c r="B1062" i="64"/>
  <c r="A1062" i="64"/>
  <c r="C1061" i="64"/>
  <c r="B1061" i="64"/>
  <c r="A1061" i="64"/>
  <c r="C1060" i="64"/>
  <c r="B1060" i="64"/>
  <c r="A1060" i="64"/>
  <c r="C1059" i="64"/>
  <c r="A1059" i="64"/>
  <c r="B1059" i="64" s="1"/>
  <c r="C1058" i="64"/>
  <c r="A1058" i="64"/>
  <c r="B1058" i="64" s="1"/>
  <c r="C1057" i="64"/>
  <c r="A1057" i="64"/>
  <c r="B1057" i="64" s="1"/>
  <c r="C1056" i="64"/>
  <c r="B1056" i="64"/>
  <c r="A1056" i="64"/>
  <c r="C1055" i="64"/>
  <c r="A1055" i="64"/>
  <c r="B1055" i="64" s="1"/>
  <c r="C1054" i="64"/>
  <c r="B1054" i="64"/>
  <c r="A1054" i="64"/>
  <c r="C1053" i="64"/>
  <c r="B1053" i="64"/>
  <c r="A1053" i="64"/>
  <c r="C1052" i="64"/>
  <c r="B1052" i="64"/>
  <c r="A1052" i="64"/>
  <c r="C1051" i="64"/>
  <c r="B1051" i="64"/>
  <c r="A1051" i="64"/>
  <c r="C1050" i="64"/>
  <c r="A1050" i="64"/>
  <c r="B1050" i="64" s="1"/>
  <c r="C1049" i="64"/>
  <c r="B1049" i="64"/>
  <c r="A1049" i="64"/>
  <c r="C1048" i="64"/>
  <c r="B1048" i="64"/>
  <c r="A1048" i="64"/>
  <c r="C1047" i="64"/>
  <c r="A1047" i="64"/>
  <c r="B1047" i="64" s="1"/>
  <c r="C1046" i="64"/>
  <c r="A1046" i="64"/>
  <c r="B1046" i="64" s="1"/>
  <c r="C1045" i="64"/>
  <c r="B1045" i="64"/>
  <c r="A1045" i="64"/>
  <c r="C1044" i="64"/>
  <c r="A1044" i="64"/>
  <c r="B1044" i="64" s="1"/>
  <c r="C1043" i="64"/>
  <c r="A1043" i="64"/>
  <c r="B1043" i="64" s="1"/>
  <c r="C1042" i="64"/>
  <c r="B1042" i="64"/>
  <c r="A1042" i="64"/>
  <c r="C1041" i="64"/>
  <c r="A1041" i="64"/>
  <c r="B1041" i="64" s="1"/>
  <c r="C1040" i="64"/>
  <c r="A1040" i="64"/>
  <c r="B1040" i="64" s="1"/>
  <c r="C1039" i="64"/>
  <c r="A1039" i="64"/>
  <c r="B1039" i="64" s="1"/>
  <c r="C1038" i="64"/>
  <c r="B1038" i="64"/>
  <c r="A1038" i="64"/>
  <c r="C1037" i="64"/>
  <c r="B1037" i="64"/>
  <c r="A1037" i="64"/>
  <c r="C1036" i="64"/>
  <c r="A1036" i="64"/>
  <c r="B1036" i="64" s="1"/>
  <c r="C1035" i="64"/>
  <c r="A1035" i="64"/>
  <c r="B1035" i="64" s="1"/>
  <c r="C1034" i="64"/>
  <c r="A1034" i="64"/>
  <c r="B1034" i="64" s="1"/>
  <c r="C1033" i="64"/>
  <c r="B1033" i="64"/>
  <c r="A1033" i="64"/>
  <c r="C1032" i="64"/>
  <c r="B1032" i="64"/>
  <c r="A1032" i="64"/>
  <c r="C1031" i="64"/>
  <c r="A1031" i="64"/>
  <c r="B1031" i="64" s="1"/>
  <c r="C1030" i="64"/>
  <c r="B1030" i="64"/>
  <c r="A1030" i="64"/>
  <c r="C1029" i="64"/>
  <c r="B1029" i="64"/>
  <c r="A1029" i="64"/>
  <c r="C1028" i="64"/>
  <c r="A1028" i="64"/>
  <c r="B1028" i="64" s="1"/>
  <c r="C1027" i="64"/>
  <c r="B1027" i="64"/>
  <c r="A1027" i="64"/>
  <c r="C1026" i="64"/>
  <c r="B1026" i="64"/>
  <c r="A1026" i="64"/>
  <c r="C1025" i="64"/>
  <c r="A1025" i="64"/>
  <c r="B1025" i="64" s="1"/>
  <c r="C1024" i="64"/>
  <c r="B1024" i="64"/>
  <c r="A1024" i="64"/>
  <c r="C1023" i="64"/>
  <c r="A1023" i="64"/>
  <c r="B1023" i="64" s="1"/>
  <c r="C1022" i="64"/>
  <c r="B1022" i="64"/>
  <c r="A1022" i="64"/>
  <c r="C1021" i="64"/>
  <c r="B1021" i="64"/>
  <c r="A1021" i="64"/>
  <c r="C1020" i="64"/>
  <c r="A1020" i="64"/>
  <c r="B1020" i="64" s="1"/>
  <c r="C1019" i="64"/>
  <c r="A1019" i="64"/>
  <c r="B1019" i="64" s="1"/>
  <c r="C1018" i="64"/>
  <c r="A1018" i="64"/>
  <c r="B1018" i="64" s="1"/>
  <c r="C1017" i="64"/>
  <c r="B1017" i="64"/>
  <c r="A1017" i="64"/>
  <c r="C1016" i="64"/>
  <c r="A1016" i="64"/>
  <c r="B1016" i="64" s="1"/>
  <c r="C1015" i="64"/>
  <c r="A1015" i="64"/>
  <c r="B1015" i="64" s="1"/>
  <c r="C1014" i="64"/>
  <c r="B1014" i="64"/>
  <c r="A1014" i="64"/>
  <c r="C1013" i="64"/>
  <c r="A1013" i="64"/>
  <c r="B1013" i="64" s="1"/>
  <c r="C1012" i="64"/>
  <c r="A1012" i="64"/>
  <c r="B1012" i="64" s="1"/>
  <c r="C1011" i="64"/>
  <c r="B1011" i="64"/>
  <c r="A1011" i="64"/>
  <c r="C1010" i="64"/>
  <c r="B1010" i="64"/>
  <c r="A1010" i="64"/>
  <c r="C1009" i="64"/>
  <c r="A1009" i="64"/>
  <c r="B1009" i="64" s="1"/>
  <c r="C1008" i="64"/>
  <c r="A1008" i="64"/>
  <c r="B1008" i="64" s="1"/>
  <c r="C1007" i="64"/>
  <c r="A1007" i="64"/>
  <c r="B1007" i="64" s="1"/>
  <c r="C1006" i="64"/>
  <c r="A1006" i="64"/>
  <c r="B1006" i="64" s="1"/>
  <c r="C1005" i="64"/>
  <c r="B1005" i="64"/>
  <c r="A1005" i="64"/>
  <c r="C1004" i="64"/>
  <c r="A1004" i="64"/>
  <c r="B1004" i="64" s="1"/>
  <c r="C1003" i="64"/>
  <c r="B1003" i="64"/>
  <c r="A1003" i="64"/>
  <c r="C1002" i="64"/>
  <c r="B1002" i="64"/>
  <c r="A1002" i="64"/>
  <c r="C1001" i="64"/>
  <c r="A1001" i="64"/>
  <c r="B1001" i="64" s="1"/>
  <c r="C1000" i="64"/>
  <c r="B1000" i="64"/>
  <c r="A1000" i="64"/>
  <c r="C999" i="64"/>
  <c r="B999" i="64"/>
  <c r="A999" i="64"/>
  <c r="C998" i="64"/>
  <c r="B998" i="64"/>
  <c r="A998" i="64"/>
  <c r="C997" i="64"/>
  <c r="B997" i="64"/>
  <c r="A997" i="64"/>
  <c r="C996" i="64"/>
  <c r="A996" i="64"/>
  <c r="B996" i="64" s="1"/>
  <c r="C995" i="64"/>
  <c r="A995" i="64"/>
  <c r="B995" i="64" s="1"/>
  <c r="C994" i="64"/>
  <c r="B994" i="64"/>
  <c r="A994" i="64"/>
  <c r="C993" i="64"/>
  <c r="B993" i="64"/>
  <c r="A993" i="64"/>
  <c r="C992" i="64"/>
  <c r="B992" i="64"/>
  <c r="A992" i="64"/>
  <c r="C991" i="64"/>
  <c r="B991" i="64"/>
  <c r="A991" i="64"/>
  <c r="C990" i="64"/>
  <c r="A990" i="64"/>
  <c r="B990" i="64" s="1"/>
  <c r="C989" i="64"/>
  <c r="A989" i="64"/>
  <c r="B989" i="64" s="1"/>
  <c r="C988" i="64"/>
  <c r="B988" i="64"/>
  <c r="A988" i="64"/>
  <c r="C987" i="64"/>
  <c r="B987" i="64"/>
  <c r="A987" i="64"/>
  <c r="C986" i="64"/>
  <c r="A986" i="64"/>
  <c r="B986" i="64" s="1"/>
  <c r="C985" i="64"/>
  <c r="A985" i="64"/>
  <c r="B985" i="64" s="1"/>
  <c r="C984" i="64"/>
  <c r="B984" i="64"/>
  <c r="A984" i="64"/>
  <c r="C983" i="64"/>
  <c r="B983" i="64"/>
  <c r="A983" i="64"/>
  <c r="C982" i="64"/>
  <c r="B982" i="64"/>
  <c r="A982" i="64"/>
  <c r="C981" i="64"/>
  <c r="A981" i="64"/>
  <c r="B981" i="64" s="1"/>
  <c r="C980" i="64"/>
  <c r="A980" i="64"/>
  <c r="B980" i="64" s="1"/>
  <c r="C979" i="64"/>
  <c r="B979" i="64"/>
  <c r="A979" i="64"/>
  <c r="C978" i="64"/>
  <c r="A978" i="64"/>
  <c r="B978" i="64" s="1"/>
  <c r="C977" i="64"/>
  <c r="A977" i="64"/>
  <c r="B977" i="64" s="1"/>
  <c r="C976" i="64"/>
  <c r="B976" i="64"/>
  <c r="A976" i="64"/>
  <c r="C975" i="64"/>
  <c r="A975" i="64"/>
  <c r="B975" i="64" s="1"/>
  <c r="C974" i="64"/>
  <c r="A974" i="64"/>
  <c r="B974" i="64" s="1"/>
  <c r="C973" i="64"/>
  <c r="A973" i="64"/>
  <c r="B973" i="64" s="1"/>
  <c r="C972" i="64"/>
  <c r="B972" i="64"/>
  <c r="A972" i="64"/>
  <c r="C971" i="64"/>
  <c r="A971" i="64"/>
  <c r="B971" i="64" s="1"/>
  <c r="C970" i="64"/>
  <c r="B970" i="64"/>
  <c r="A970" i="64"/>
  <c r="C969" i="64"/>
  <c r="B969" i="64"/>
  <c r="A969" i="64"/>
  <c r="C968" i="64"/>
  <c r="B968" i="64"/>
  <c r="A968" i="64"/>
  <c r="C967" i="64"/>
  <c r="B967" i="64"/>
  <c r="A967" i="64"/>
  <c r="C966" i="64"/>
  <c r="B966" i="64"/>
  <c r="A966" i="64"/>
  <c r="C965" i="64"/>
  <c r="B965" i="64"/>
  <c r="A965" i="64"/>
  <c r="C964" i="64"/>
  <c r="B964" i="64"/>
  <c r="A964" i="64"/>
  <c r="C963" i="64"/>
  <c r="B963" i="64"/>
  <c r="A963" i="64"/>
  <c r="C962" i="64"/>
  <c r="B962" i="64"/>
  <c r="A962" i="64"/>
  <c r="C961" i="64"/>
  <c r="B961" i="64"/>
  <c r="A961" i="64"/>
  <c r="C960" i="64"/>
  <c r="B960" i="64"/>
  <c r="A960" i="64"/>
  <c r="C959" i="64"/>
  <c r="A959" i="64"/>
  <c r="B959" i="64" s="1"/>
  <c r="C958" i="64"/>
  <c r="A958" i="64"/>
  <c r="B958" i="64" s="1"/>
  <c r="C957" i="64"/>
  <c r="A957" i="64"/>
  <c r="B957" i="64" s="1"/>
  <c r="C956" i="64"/>
  <c r="B956" i="64"/>
  <c r="A956" i="64"/>
  <c r="C955" i="64"/>
  <c r="A955" i="64"/>
  <c r="B955" i="64" s="1"/>
  <c r="C954" i="64"/>
  <c r="B954" i="64"/>
  <c r="A954" i="64"/>
  <c r="C953" i="64"/>
  <c r="B953" i="64"/>
  <c r="A953" i="64"/>
  <c r="C952" i="64"/>
  <c r="A952" i="64"/>
  <c r="B952" i="64" s="1"/>
  <c r="C951" i="64"/>
  <c r="A951" i="64"/>
  <c r="B951" i="64" s="1"/>
  <c r="C950" i="64"/>
  <c r="A950" i="64"/>
  <c r="B950" i="64" s="1"/>
  <c r="C949" i="64"/>
  <c r="B949" i="64"/>
  <c r="A949" i="64"/>
  <c r="C948" i="64"/>
  <c r="B948" i="64"/>
  <c r="A948" i="64"/>
  <c r="C947" i="64"/>
  <c r="A947" i="64"/>
  <c r="B947" i="64" s="1"/>
  <c r="C946" i="64"/>
  <c r="A946" i="64"/>
  <c r="B946" i="64" s="1"/>
  <c r="C945" i="64"/>
  <c r="A945" i="64"/>
  <c r="B945" i="64" s="1"/>
  <c r="C944" i="64"/>
  <c r="A944" i="64"/>
  <c r="B944" i="64" s="1"/>
  <c r="C943" i="64"/>
  <c r="B943" i="64"/>
  <c r="A943" i="64"/>
  <c r="C942" i="64"/>
  <c r="B942" i="64"/>
  <c r="A942" i="64"/>
  <c r="C941" i="64"/>
  <c r="B941" i="64"/>
  <c r="A941" i="64"/>
  <c r="C940" i="64"/>
  <c r="B940" i="64"/>
  <c r="A940" i="64"/>
  <c r="C939" i="64"/>
  <c r="B939" i="64"/>
  <c r="A939" i="64"/>
  <c r="C938" i="64"/>
  <c r="B938" i="64"/>
  <c r="A938" i="64"/>
  <c r="C937" i="64"/>
  <c r="B937" i="64"/>
  <c r="A937" i="64"/>
  <c r="C936" i="64"/>
  <c r="A936" i="64"/>
  <c r="B936" i="64" s="1"/>
  <c r="C935" i="64"/>
  <c r="A935" i="64"/>
  <c r="B935" i="64" s="1"/>
  <c r="C934" i="64"/>
  <c r="B934" i="64"/>
  <c r="A934" i="64"/>
  <c r="C933" i="64"/>
  <c r="B933" i="64"/>
  <c r="A933" i="64"/>
  <c r="C932" i="64"/>
  <c r="B932" i="64"/>
  <c r="A932" i="64"/>
  <c r="C931" i="64"/>
  <c r="B931" i="64"/>
  <c r="A931" i="64"/>
  <c r="C930" i="64"/>
  <c r="B930" i="64"/>
  <c r="A930" i="64"/>
  <c r="C929" i="64"/>
  <c r="A929" i="64"/>
  <c r="B929" i="64" s="1"/>
  <c r="C928" i="64"/>
  <c r="B928" i="64"/>
  <c r="A928" i="64"/>
  <c r="C927" i="64"/>
  <c r="B927" i="64"/>
  <c r="A927" i="64"/>
  <c r="C926" i="64"/>
  <c r="B926" i="64"/>
  <c r="A926" i="64"/>
  <c r="C925" i="64"/>
  <c r="A925" i="64"/>
  <c r="B925" i="64" s="1"/>
  <c r="C924" i="64"/>
  <c r="A924" i="64"/>
  <c r="B924" i="64" s="1"/>
  <c r="C923" i="64"/>
  <c r="A923" i="64"/>
  <c r="B923" i="64" s="1"/>
  <c r="C922" i="64"/>
  <c r="B922" i="64"/>
  <c r="A922" i="64"/>
  <c r="C921" i="64"/>
  <c r="A921" i="64"/>
  <c r="B921" i="64" s="1"/>
  <c r="C920" i="64"/>
  <c r="A920" i="64"/>
  <c r="B920" i="64" s="1"/>
  <c r="C919" i="64"/>
  <c r="A919" i="64"/>
  <c r="B919" i="64" s="1"/>
  <c r="C918" i="64"/>
  <c r="A918" i="64"/>
  <c r="B918" i="64" s="1"/>
  <c r="C917" i="64"/>
  <c r="A917" i="64"/>
  <c r="B917" i="64" s="1"/>
  <c r="C916" i="64"/>
  <c r="A916" i="64"/>
  <c r="B916" i="64" s="1"/>
  <c r="C915" i="64"/>
  <c r="A915" i="64"/>
  <c r="B915" i="64" s="1"/>
  <c r="C914" i="64"/>
  <c r="A914" i="64"/>
  <c r="B914" i="64" s="1"/>
  <c r="C913" i="64"/>
  <c r="A913" i="64"/>
  <c r="B913" i="64" s="1"/>
  <c r="C912" i="64"/>
  <c r="A912" i="64"/>
  <c r="B912" i="64" s="1"/>
  <c r="C911" i="64"/>
  <c r="A911" i="64"/>
  <c r="B911" i="64" s="1"/>
  <c r="C910" i="64"/>
  <c r="A910" i="64"/>
  <c r="B910" i="64" s="1"/>
  <c r="C909" i="64"/>
  <c r="A909" i="64"/>
  <c r="B909" i="64" s="1"/>
  <c r="C908" i="64"/>
  <c r="A908" i="64"/>
  <c r="B908" i="64" s="1"/>
  <c r="C907" i="64"/>
  <c r="B907" i="64"/>
  <c r="A907" i="64"/>
  <c r="C906" i="64"/>
  <c r="A906" i="64"/>
  <c r="B906" i="64" s="1"/>
  <c r="C905" i="64"/>
  <c r="B905" i="64"/>
  <c r="A905" i="64"/>
  <c r="C904" i="64"/>
  <c r="B904" i="64"/>
  <c r="A904" i="64"/>
  <c r="C903" i="64"/>
  <c r="B903" i="64"/>
  <c r="A903" i="64"/>
  <c r="C902" i="64"/>
  <c r="B902" i="64"/>
  <c r="A902" i="64"/>
  <c r="C901" i="64"/>
  <c r="B901" i="64"/>
  <c r="A901" i="64"/>
  <c r="C900" i="64"/>
  <c r="B900" i="64"/>
  <c r="A900" i="64"/>
  <c r="C899" i="64"/>
  <c r="B899" i="64"/>
  <c r="A899" i="64"/>
  <c r="C898" i="64"/>
  <c r="A898" i="64"/>
  <c r="B898" i="64" s="1"/>
  <c r="C897" i="64"/>
  <c r="A897" i="64"/>
  <c r="B897" i="64" s="1"/>
  <c r="C896" i="64"/>
  <c r="A896" i="64"/>
  <c r="B896" i="64" s="1"/>
  <c r="C895" i="64"/>
  <c r="A895" i="64"/>
  <c r="B895" i="64" s="1"/>
  <c r="C894" i="64"/>
  <c r="A894" i="64"/>
  <c r="B894" i="64" s="1"/>
  <c r="C893" i="64"/>
  <c r="B893" i="64"/>
  <c r="A893" i="64"/>
  <c r="C892" i="64"/>
  <c r="B892" i="64"/>
  <c r="A892" i="64"/>
  <c r="C891" i="64"/>
  <c r="A891" i="64"/>
  <c r="B891" i="64" s="1"/>
  <c r="C890" i="64"/>
  <c r="A890" i="64"/>
  <c r="B890" i="64" s="1"/>
  <c r="C889" i="64"/>
  <c r="B889" i="64"/>
  <c r="A889" i="64"/>
  <c r="C888" i="64"/>
  <c r="B888" i="64"/>
  <c r="A888" i="64"/>
  <c r="C887" i="64"/>
  <c r="B887" i="64"/>
  <c r="A887" i="64"/>
  <c r="C886" i="64"/>
  <c r="A886" i="64"/>
  <c r="B886" i="64" s="1"/>
  <c r="C885" i="64"/>
  <c r="A885" i="64"/>
  <c r="B885" i="64" s="1"/>
  <c r="C884" i="64"/>
  <c r="B884" i="64"/>
  <c r="A884" i="64"/>
  <c r="C883" i="64"/>
  <c r="A883" i="64"/>
  <c r="B883" i="64" s="1"/>
  <c r="C882" i="64"/>
  <c r="B882" i="64"/>
  <c r="A882" i="64"/>
  <c r="C881" i="64"/>
  <c r="A881" i="64"/>
  <c r="B881" i="64" s="1"/>
  <c r="C880" i="64"/>
  <c r="A880" i="64"/>
  <c r="B880" i="64" s="1"/>
  <c r="C879" i="64"/>
  <c r="A879" i="64"/>
  <c r="B879" i="64" s="1"/>
  <c r="C878" i="64"/>
  <c r="B878" i="64"/>
  <c r="A878" i="64"/>
  <c r="C877" i="64"/>
  <c r="B877" i="64"/>
  <c r="A877" i="64"/>
  <c r="C876" i="64"/>
  <c r="B876" i="64"/>
  <c r="A876" i="64"/>
  <c r="C875" i="64"/>
  <c r="A875" i="64"/>
  <c r="B875" i="64" s="1"/>
  <c r="C874" i="64"/>
  <c r="A874" i="64"/>
  <c r="B874" i="64" s="1"/>
  <c r="C873" i="64"/>
  <c r="A873" i="64"/>
  <c r="B873" i="64" s="1"/>
  <c r="C872" i="64"/>
  <c r="A872" i="64"/>
  <c r="B872" i="64" s="1"/>
  <c r="C871" i="64"/>
  <c r="B871" i="64"/>
  <c r="A871" i="64"/>
  <c r="C870" i="64"/>
  <c r="B870" i="64"/>
  <c r="A870" i="64"/>
  <c r="C869" i="64"/>
  <c r="B869" i="64"/>
  <c r="A869" i="64"/>
  <c r="C868" i="64"/>
  <c r="B868" i="64"/>
  <c r="A868" i="64"/>
  <c r="C867" i="64"/>
  <c r="B867" i="64"/>
  <c r="A867" i="64"/>
  <c r="C866" i="64"/>
  <c r="B866" i="64"/>
  <c r="A866" i="64"/>
  <c r="C865" i="64"/>
  <c r="B865" i="64"/>
  <c r="A865" i="64"/>
  <c r="C864" i="64"/>
  <c r="A864" i="64"/>
  <c r="B864" i="64" s="1"/>
  <c r="C863" i="64"/>
  <c r="A863" i="64"/>
  <c r="B863" i="64" s="1"/>
  <c r="C862" i="64"/>
  <c r="B862" i="64"/>
  <c r="A862" i="64"/>
  <c r="C861" i="64"/>
  <c r="A861" i="64"/>
  <c r="B861" i="64" s="1"/>
  <c r="C860" i="64"/>
  <c r="A860" i="64"/>
  <c r="B860" i="64" s="1"/>
  <c r="C859" i="64"/>
  <c r="A859" i="64"/>
  <c r="B859" i="64" s="1"/>
  <c r="C858" i="64"/>
  <c r="A858" i="64"/>
  <c r="B858" i="64" s="1"/>
  <c r="C857" i="64"/>
  <c r="B857" i="64"/>
  <c r="A857" i="64"/>
  <c r="C856" i="64"/>
  <c r="A856" i="64"/>
  <c r="B856" i="64" s="1"/>
  <c r="C855" i="64"/>
  <c r="A855" i="64"/>
  <c r="B855" i="64" s="1"/>
  <c r="C854" i="64"/>
  <c r="B854" i="64"/>
  <c r="A854" i="64"/>
  <c r="C853" i="64"/>
  <c r="B853" i="64"/>
  <c r="A853" i="64"/>
  <c r="C852" i="64"/>
  <c r="A852" i="64"/>
  <c r="B852" i="64" s="1"/>
  <c r="C851" i="64"/>
  <c r="A851" i="64"/>
  <c r="B851" i="64" s="1"/>
  <c r="C850" i="64"/>
  <c r="A850" i="64"/>
  <c r="B850" i="64" s="1"/>
  <c r="C849" i="64"/>
  <c r="A849" i="64"/>
  <c r="B849" i="64" s="1"/>
  <c r="C848" i="64"/>
  <c r="B848" i="64"/>
  <c r="A848" i="64"/>
  <c r="C847" i="64"/>
  <c r="A847" i="64"/>
  <c r="B847" i="64" s="1"/>
  <c r="C846" i="64"/>
  <c r="A846" i="64"/>
  <c r="B846" i="64" s="1"/>
  <c r="C845" i="64"/>
  <c r="A845" i="64"/>
  <c r="B845" i="64" s="1"/>
  <c r="C844" i="64"/>
  <c r="B844" i="64"/>
  <c r="A844" i="64"/>
  <c r="C843" i="64"/>
  <c r="B843" i="64"/>
  <c r="A843" i="64"/>
  <c r="C842" i="64"/>
  <c r="B842" i="64"/>
  <c r="A842" i="64"/>
  <c r="C841" i="64"/>
  <c r="A841" i="64"/>
  <c r="B841" i="64" s="1"/>
  <c r="C840" i="64"/>
  <c r="B840" i="64"/>
  <c r="A840" i="64"/>
  <c r="C839" i="64"/>
  <c r="B839" i="64"/>
  <c r="A839" i="64"/>
  <c r="C838" i="64"/>
  <c r="B838" i="64"/>
  <c r="A838" i="64"/>
  <c r="C837" i="64"/>
  <c r="A837" i="64"/>
  <c r="B837" i="64" s="1"/>
  <c r="C836" i="64"/>
  <c r="A836" i="64"/>
  <c r="B836" i="64" s="1"/>
  <c r="C835" i="64"/>
  <c r="A835" i="64"/>
  <c r="B835" i="64" s="1"/>
  <c r="C834" i="64"/>
  <c r="A834" i="64"/>
  <c r="B834" i="64" s="1"/>
  <c r="C833" i="64"/>
  <c r="B833" i="64"/>
  <c r="A833" i="64"/>
  <c r="C832" i="64"/>
  <c r="B832" i="64"/>
  <c r="A832" i="64"/>
  <c r="C831" i="64"/>
  <c r="B831" i="64"/>
  <c r="A831" i="64"/>
  <c r="C830" i="64"/>
  <c r="A830" i="64"/>
  <c r="B830" i="64" s="1"/>
  <c r="C829" i="64"/>
  <c r="A829" i="64"/>
  <c r="B829" i="64" s="1"/>
  <c r="C828" i="64"/>
  <c r="A828" i="64"/>
  <c r="B828" i="64" s="1"/>
  <c r="C827" i="64"/>
  <c r="B827" i="64"/>
  <c r="A827" i="64"/>
  <c r="C826" i="64"/>
  <c r="A826" i="64"/>
  <c r="B826" i="64" s="1"/>
  <c r="C825" i="64"/>
  <c r="A825" i="64"/>
  <c r="B825" i="64" s="1"/>
  <c r="C824" i="64"/>
  <c r="A824" i="64"/>
  <c r="B824" i="64" s="1"/>
  <c r="C823" i="64"/>
  <c r="A823" i="64"/>
  <c r="B823" i="64" s="1"/>
  <c r="C822" i="64"/>
  <c r="B822" i="64"/>
  <c r="A822" i="64"/>
  <c r="C821" i="64"/>
  <c r="A821" i="64"/>
  <c r="B821" i="64" s="1"/>
  <c r="C820" i="64"/>
  <c r="A820" i="64"/>
  <c r="B820" i="64" s="1"/>
  <c r="C819" i="64"/>
  <c r="B819" i="64"/>
  <c r="A819" i="64"/>
  <c r="C818" i="64"/>
  <c r="A818" i="64"/>
  <c r="B818" i="64" s="1"/>
  <c r="C817" i="64"/>
  <c r="B817" i="64"/>
  <c r="A817" i="64"/>
  <c r="C816" i="64"/>
  <c r="B816" i="64"/>
  <c r="A816" i="64"/>
  <c r="C815" i="64"/>
  <c r="A815" i="64"/>
  <c r="B815" i="64" s="1"/>
  <c r="C814" i="64"/>
  <c r="A814" i="64"/>
  <c r="B814" i="64" s="1"/>
  <c r="C813" i="64"/>
  <c r="A813" i="64"/>
  <c r="B813" i="64" s="1"/>
  <c r="C812" i="64"/>
  <c r="B812" i="64"/>
  <c r="A812" i="64"/>
  <c r="C811" i="64"/>
  <c r="A811" i="64"/>
  <c r="B811" i="64" s="1"/>
  <c r="C810" i="64"/>
  <c r="B810" i="64"/>
  <c r="A810" i="64"/>
  <c r="C809" i="64"/>
  <c r="B809" i="64"/>
  <c r="A809" i="64"/>
  <c r="C808" i="64"/>
  <c r="A808" i="64"/>
  <c r="B808" i="64" s="1"/>
  <c r="C807" i="64"/>
  <c r="A807" i="64"/>
  <c r="B807" i="64" s="1"/>
  <c r="C806" i="64"/>
  <c r="B806" i="64"/>
  <c r="A806" i="64"/>
  <c r="C805" i="64"/>
  <c r="B805" i="64"/>
  <c r="A805" i="64"/>
  <c r="C804" i="64"/>
  <c r="B804" i="64"/>
  <c r="A804" i="64"/>
  <c r="C803" i="64"/>
  <c r="A803" i="64"/>
  <c r="B803" i="64" s="1"/>
  <c r="C802" i="64"/>
  <c r="B802" i="64"/>
  <c r="A802" i="64"/>
  <c r="C801" i="64"/>
  <c r="A801" i="64"/>
  <c r="B801" i="64" s="1"/>
  <c r="C800" i="64"/>
  <c r="A800" i="64"/>
  <c r="B800" i="64" s="1"/>
  <c r="C799" i="64"/>
  <c r="B799" i="64"/>
  <c r="A799" i="64"/>
  <c r="C798" i="64"/>
  <c r="A798" i="64"/>
  <c r="B798" i="64" s="1"/>
  <c r="C797" i="64"/>
  <c r="A797" i="64"/>
  <c r="B797" i="64" s="1"/>
  <c r="C796" i="64"/>
  <c r="B796" i="64"/>
  <c r="A796" i="64"/>
  <c r="C795" i="64"/>
  <c r="A795" i="64"/>
  <c r="B795" i="64" s="1"/>
  <c r="C794" i="64"/>
  <c r="B794" i="64"/>
  <c r="A794" i="64"/>
  <c r="C793" i="64"/>
  <c r="B793" i="64"/>
  <c r="A793" i="64"/>
  <c r="C792" i="64"/>
  <c r="B792" i="64"/>
  <c r="A792" i="64"/>
  <c r="C791" i="64"/>
  <c r="A791" i="64"/>
  <c r="B791" i="64" s="1"/>
  <c r="C790" i="64"/>
  <c r="A790" i="64"/>
  <c r="B790" i="64" s="1"/>
  <c r="C789" i="64"/>
  <c r="A789" i="64"/>
  <c r="B789" i="64" s="1"/>
  <c r="C788" i="64"/>
  <c r="A788" i="64"/>
  <c r="B788" i="64" s="1"/>
  <c r="C787" i="64"/>
  <c r="A787" i="64"/>
  <c r="B787" i="64" s="1"/>
  <c r="C786" i="64"/>
  <c r="A786" i="64"/>
  <c r="B786" i="64" s="1"/>
  <c r="C785" i="64"/>
  <c r="A785" i="64"/>
  <c r="B785" i="64" s="1"/>
  <c r="C784" i="64"/>
  <c r="B784" i="64"/>
  <c r="A784" i="64"/>
  <c r="C783" i="64"/>
  <c r="B783" i="64"/>
  <c r="A783" i="64"/>
  <c r="C782" i="64"/>
  <c r="B782" i="64"/>
  <c r="A782" i="64"/>
  <c r="C781" i="64"/>
  <c r="B781" i="64"/>
  <c r="A781" i="64"/>
  <c r="C780" i="64"/>
  <c r="B780" i="64"/>
  <c r="A780" i="64"/>
  <c r="C779" i="64"/>
  <c r="B779" i="64"/>
  <c r="A779" i="64"/>
  <c r="C778" i="64"/>
  <c r="B778" i="64"/>
  <c r="A778" i="64"/>
  <c r="C777" i="64"/>
  <c r="B777" i="64"/>
  <c r="A777" i="64"/>
  <c r="C776" i="64"/>
  <c r="A776" i="64"/>
  <c r="B776" i="64" s="1"/>
  <c r="C775" i="64"/>
  <c r="A775" i="64"/>
  <c r="B775" i="64" s="1"/>
  <c r="C774" i="64"/>
  <c r="A774" i="64"/>
  <c r="B774" i="64" s="1"/>
  <c r="C773" i="64"/>
  <c r="A773" i="64"/>
  <c r="B773" i="64" s="1"/>
  <c r="C772" i="64"/>
  <c r="A772" i="64"/>
  <c r="B772" i="64" s="1"/>
  <c r="C771" i="64"/>
  <c r="B771" i="64"/>
  <c r="A771" i="64"/>
  <c r="C770" i="64"/>
  <c r="B770" i="64"/>
  <c r="A770" i="64"/>
  <c r="C769" i="64"/>
  <c r="A769" i="64"/>
  <c r="B769" i="64" s="1"/>
  <c r="C768" i="64"/>
  <c r="A768" i="64"/>
  <c r="B768" i="64" s="1"/>
  <c r="C767" i="64"/>
  <c r="B767" i="64"/>
  <c r="A767" i="64"/>
  <c r="C766" i="64"/>
  <c r="A766" i="64"/>
  <c r="B766" i="64" s="1"/>
  <c r="C765" i="64"/>
  <c r="A765" i="64"/>
  <c r="B765" i="64" s="1"/>
  <c r="C764" i="64"/>
  <c r="A764" i="64"/>
  <c r="B764" i="64" s="1"/>
  <c r="C763" i="64"/>
  <c r="A763" i="64"/>
  <c r="B763" i="64" s="1"/>
  <c r="C762" i="64"/>
  <c r="B762" i="64"/>
  <c r="A762" i="64"/>
  <c r="C761" i="64"/>
  <c r="A761" i="64"/>
  <c r="B761" i="64" s="1"/>
  <c r="C760" i="64"/>
  <c r="B760" i="64"/>
  <c r="A760" i="64"/>
  <c r="C759" i="64"/>
  <c r="B759" i="64"/>
  <c r="A759" i="64"/>
  <c r="C758" i="64"/>
  <c r="B758" i="64"/>
  <c r="A758" i="64"/>
  <c r="C757" i="64"/>
  <c r="B757" i="64"/>
  <c r="A757" i="64"/>
  <c r="C756" i="64"/>
  <c r="B756" i="64"/>
  <c r="A756" i="64"/>
  <c r="C755" i="64"/>
  <c r="A755" i="64"/>
  <c r="B755" i="64" s="1"/>
  <c r="C754" i="64"/>
  <c r="A754" i="64"/>
  <c r="B754" i="64" s="1"/>
  <c r="C753" i="64"/>
  <c r="B753" i="64"/>
  <c r="A753" i="64"/>
  <c r="C752" i="64"/>
  <c r="B752" i="64"/>
  <c r="A752" i="64"/>
  <c r="C751" i="64"/>
  <c r="B751" i="64"/>
  <c r="A751" i="64"/>
  <c r="C750" i="64"/>
  <c r="B750" i="64"/>
  <c r="A750" i="64"/>
  <c r="C749" i="64"/>
  <c r="B749" i="64"/>
  <c r="A749" i="64"/>
  <c r="C748" i="64"/>
  <c r="B748" i="64"/>
  <c r="A748" i="64"/>
  <c r="C747" i="64"/>
  <c r="B747" i="64"/>
  <c r="A747" i="64"/>
  <c r="C746" i="64"/>
  <c r="B746" i="64"/>
  <c r="A746" i="64"/>
  <c r="C745" i="64"/>
  <c r="A745" i="64"/>
  <c r="B745" i="64" s="1"/>
  <c r="C744" i="64"/>
  <c r="B744" i="64"/>
  <c r="A744" i="64"/>
  <c r="C743" i="64"/>
  <c r="B743" i="64"/>
  <c r="A743" i="64"/>
  <c r="C742" i="64"/>
  <c r="B742" i="64"/>
  <c r="A742" i="64"/>
  <c r="C741" i="64"/>
  <c r="A741" i="64"/>
  <c r="B741" i="64" s="1"/>
  <c r="C740" i="64"/>
  <c r="B740" i="64"/>
  <c r="A740" i="64"/>
  <c r="C739" i="64"/>
  <c r="B739" i="64"/>
  <c r="A739" i="64"/>
  <c r="C738" i="64"/>
  <c r="A738" i="64"/>
  <c r="B738" i="64" s="1"/>
  <c r="C737" i="64"/>
  <c r="A737" i="64"/>
  <c r="B737" i="64" s="1"/>
  <c r="C736" i="64"/>
  <c r="A736" i="64"/>
  <c r="B736" i="64" s="1"/>
  <c r="C735" i="64"/>
  <c r="A735" i="64"/>
  <c r="B735" i="64" s="1"/>
  <c r="C734" i="64"/>
  <c r="A734" i="64"/>
  <c r="B734" i="64" s="1"/>
  <c r="C733" i="64"/>
  <c r="A733" i="64"/>
  <c r="B733" i="64" s="1"/>
  <c r="C732" i="64"/>
  <c r="B732" i="64"/>
  <c r="A732" i="64"/>
  <c r="C731" i="64"/>
  <c r="B731" i="64"/>
  <c r="A731" i="64"/>
  <c r="C730" i="64"/>
  <c r="A730" i="64"/>
  <c r="B730" i="64" s="1"/>
  <c r="C729" i="64"/>
  <c r="A729" i="64"/>
  <c r="B729" i="64" s="1"/>
  <c r="C728" i="64"/>
  <c r="A728" i="64"/>
  <c r="B728" i="64" s="1"/>
  <c r="C727" i="64"/>
  <c r="A727" i="64"/>
  <c r="B727" i="64" s="1"/>
  <c r="C726" i="64"/>
  <c r="B726" i="64"/>
  <c r="A726" i="64"/>
  <c r="C725" i="64"/>
  <c r="A725" i="64"/>
  <c r="B725" i="64" s="1"/>
  <c r="C724" i="64"/>
  <c r="B724" i="64"/>
  <c r="A724" i="64"/>
  <c r="C723" i="64"/>
  <c r="B723" i="64"/>
  <c r="A723" i="64"/>
  <c r="C722" i="64"/>
  <c r="B722" i="64"/>
  <c r="A722" i="64"/>
  <c r="C721" i="64"/>
  <c r="B721" i="64"/>
  <c r="A721" i="64"/>
  <c r="C720" i="64"/>
  <c r="B720" i="64"/>
  <c r="A720" i="64"/>
  <c r="C719" i="64"/>
  <c r="A719" i="64"/>
  <c r="B719" i="64" s="1"/>
  <c r="C718" i="64"/>
  <c r="B718" i="64"/>
  <c r="A718" i="64"/>
  <c r="C717" i="64"/>
  <c r="B717" i="64"/>
  <c r="A717" i="64"/>
  <c r="C716" i="64"/>
  <c r="B716" i="64"/>
  <c r="A716" i="64"/>
  <c r="C715" i="64"/>
  <c r="A715" i="64"/>
  <c r="B715" i="64" s="1"/>
  <c r="C714" i="64"/>
  <c r="B714" i="64"/>
  <c r="A714" i="64"/>
  <c r="C713" i="64"/>
  <c r="B713" i="64"/>
  <c r="A713" i="64"/>
  <c r="C712" i="64"/>
  <c r="A712" i="64"/>
  <c r="B712" i="64" s="1"/>
  <c r="C711" i="64"/>
  <c r="B711" i="64"/>
  <c r="A711" i="64"/>
  <c r="C710" i="64"/>
  <c r="B710" i="64"/>
  <c r="A710" i="64"/>
  <c r="C709" i="64"/>
  <c r="B709" i="64"/>
  <c r="A709" i="64"/>
  <c r="C708" i="64"/>
  <c r="A708" i="64"/>
  <c r="B708" i="64" s="1"/>
  <c r="C707" i="64"/>
  <c r="A707" i="64"/>
  <c r="B707" i="64" s="1"/>
  <c r="C706" i="64"/>
  <c r="A706" i="64"/>
  <c r="B706" i="64" s="1"/>
  <c r="C705" i="64"/>
  <c r="B705" i="64"/>
  <c r="A705" i="64"/>
  <c r="C704" i="64"/>
  <c r="A704" i="64"/>
  <c r="B704" i="64" s="1"/>
  <c r="C703" i="64"/>
  <c r="A703" i="64"/>
  <c r="B703" i="64" s="1"/>
  <c r="C702" i="64"/>
  <c r="B702" i="64"/>
  <c r="A702" i="64"/>
  <c r="C701" i="64"/>
  <c r="A701" i="64"/>
  <c r="B701" i="64" s="1"/>
  <c r="C700" i="64"/>
  <c r="A700" i="64"/>
  <c r="B700" i="64" s="1"/>
  <c r="C699" i="64"/>
  <c r="A699" i="64"/>
  <c r="B699" i="64" s="1"/>
  <c r="C698" i="64"/>
  <c r="B698" i="64"/>
  <c r="A698" i="64"/>
  <c r="C697" i="64"/>
  <c r="A697" i="64"/>
  <c r="B697" i="64" s="1"/>
  <c r="C696" i="64"/>
  <c r="B696" i="64"/>
  <c r="A696" i="64"/>
  <c r="C695" i="64"/>
  <c r="A695" i="64"/>
  <c r="B695" i="64" s="1"/>
  <c r="C694" i="64"/>
  <c r="A694" i="64"/>
  <c r="B694" i="64" s="1"/>
  <c r="C693" i="64"/>
  <c r="A693" i="64"/>
  <c r="B693" i="64" s="1"/>
  <c r="C692" i="64"/>
  <c r="A692" i="64"/>
  <c r="B692" i="64" s="1"/>
  <c r="C691" i="64"/>
  <c r="B691" i="64"/>
  <c r="A691" i="64"/>
  <c r="C690" i="64"/>
  <c r="A690" i="64"/>
  <c r="B690" i="64" s="1"/>
  <c r="C689" i="64"/>
  <c r="A689" i="64"/>
  <c r="B689" i="64" s="1"/>
  <c r="C688" i="64"/>
  <c r="B688" i="64"/>
  <c r="A688" i="64"/>
  <c r="C687" i="64"/>
  <c r="B687" i="64"/>
  <c r="A687" i="64"/>
  <c r="C686" i="64"/>
  <c r="B686" i="64"/>
  <c r="A686" i="64"/>
  <c r="C685" i="64"/>
  <c r="B685" i="64"/>
  <c r="A685" i="64"/>
  <c r="C684" i="64"/>
  <c r="A684" i="64"/>
  <c r="B684" i="64" s="1"/>
  <c r="C683" i="64"/>
  <c r="B683" i="64"/>
  <c r="A683" i="64"/>
  <c r="C682" i="64"/>
  <c r="B682" i="64"/>
  <c r="A682" i="64"/>
  <c r="C681" i="64"/>
  <c r="A681" i="64"/>
  <c r="B681" i="64" s="1"/>
  <c r="C680" i="64"/>
  <c r="A680" i="64"/>
  <c r="B680" i="64" s="1"/>
  <c r="C679" i="64"/>
  <c r="A679" i="64"/>
  <c r="B679" i="64" s="1"/>
  <c r="C678" i="64"/>
  <c r="A678" i="64"/>
  <c r="B678" i="64" s="1"/>
  <c r="C677" i="64"/>
  <c r="B677" i="64"/>
  <c r="A677" i="64"/>
  <c r="C676" i="64"/>
  <c r="A676" i="64"/>
  <c r="B676" i="64" s="1"/>
  <c r="C675" i="64"/>
  <c r="A675" i="64"/>
  <c r="B675" i="64" s="1"/>
  <c r="C674" i="64"/>
  <c r="A674" i="64"/>
  <c r="B674" i="64" s="1"/>
  <c r="C673" i="64"/>
  <c r="A673" i="64"/>
  <c r="B673" i="64" s="1"/>
  <c r="C672" i="64"/>
  <c r="A672" i="64"/>
  <c r="B672" i="64" s="1"/>
  <c r="C671" i="64"/>
  <c r="A671" i="64"/>
  <c r="B671" i="64" s="1"/>
  <c r="C670" i="64"/>
  <c r="A670" i="64"/>
  <c r="B670" i="64" s="1"/>
  <c r="C669" i="64"/>
  <c r="A669" i="64"/>
  <c r="B669" i="64" s="1"/>
  <c r="C668" i="64"/>
  <c r="A668" i="64"/>
  <c r="B668" i="64" s="1"/>
  <c r="C667" i="64"/>
  <c r="B667" i="64"/>
  <c r="A667" i="64"/>
  <c r="C666" i="64"/>
  <c r="B666" i="64"/>
  <c r="A666" i="64"/>
  <c r="C665" i="64"/>
  <c r="A665" i="64"/>
  <c r="B665" i="64" s="1"/>
  <c r="C664" i="64"/>
  <c r="A664" i="64"/>
  <c r="B664" i="64" s="1"/>
  <c r="C663" i="64"/>
  <c r="A663" i="64"/>
  <c r="B663" i="64" s="1"/>
  <c r="C662" i="64"/>
  <c r="B662" i="64"/>
  <c r="A662" i="64"/>
  <c r="C661" i="64"/>
  <c r="B661" i="64"/>
  <c r="A661" i="64"/>
  <c r="C660" i="64"/>
  <c r="B660" i="64"/>
  <c r="A660" i="64"/>
  <c r="C659" i="64"/>
  <c r="A659" i="64"/>
  <c r="B659" i="64" s="1"/>
  <c r="C658" i="64"/>
  <c r="A658" i="64"/>
  <c r="B658" i="64" s="1"/>
  <c r="C657" i="64"/>
  <c r="A657" i="64"/>
  <c r="B657" i="64" s="1"/>
  <c r="C656" i="64"/>
  <c r="B656" i="64"/>
  <c r="A656" i="64"/>
  <c r="C655" i="64"/>
  <c r="A655" i="64"/>
  <c r="B655" i="64" s="1"/>
  <c r="C654" i="64"/>
  <c r="B654" i="64"/>
  <c r="A654" i="64"/>
  <c r="C653" i="64"/>
  <c r="B653" i="64"/>
  <c r="A653" i="64"/>
  <c r="C652" i="64"/>
  <c r="A652" i="64"/>
  <c r="B652" i="64" s="1"/>
  <c r="C651" i="64"/>
  <c r="A651" i="64"/>
  <c r="B651" i="64" s="1"/>
  <c r="C650" i="64"/>
  <c r="A650" i="64"/>
  <c r="B650" i="64" s="1"/>
  <c r="C649" i="64"/>
  <c r="B649" i="64"/>
  <c r="A649" i="64"/>
  <c r="C648" i="64"/>
  <c r="B648" i="64"/>
  <c r="A648" i="64"/>
  <c r="C647" i="64"/>
  <c r="A647" i="64"/>
  <c r="B647" i="64" s="1"/>
  <c r="C646" i="64"/>
  <c r="A646" i="64"/>
  <c r="B646" i="64" s="1"/>
  <c r="C645" i="64"/>
  <c r="B645" i="64"/>
  <c r="A645" i="64"/>
  <c r="C644" i="64"/>
  <c r="A644" i="64"/>
  <c r="B644" i="64" s="1"/>
  <c r="C643" i="64"/>
  <c r="A643" i="64"/>
  <c r="B643" i="64" s="1"/>
  <c r="C642" i="64"/>
  <c r="B642" i="64"/>
  <c r="A642" i="64"/>
  <c r="C641" i="64"/>
  <c r="A641" i="64"/>
  <c r="B641" i="64" s="1"/>
  <c r="C640" i="64"/>
  <c r="A640" i="64"/>
  <c r="B640" i="64" s="1"/>
  <c r="C639" i="64"/>
  <c r="B639" i="64"/>
  <c r="A639" i="64"/>
  <c r="C638" i="64"/>
  <c r="B638" i="64"/>
  <c r="A638" i="64"/>
  <c r="C637" i="64"/>
  <c r="A637" i="64"/>
  <c r="B637" i="64" s="1"/>
  <c r="C636" i="64"/>
  <c r="A636" i="64"/>
  <c r="B636" i="64" s="1"/>
  <c r="C635" i="64"/>
  <c r="A635" i="64"/>
  <c r="B635" i="64" s="1"/>
  <c r="C634" i="64"/>
  <c r="A634" i="64"/>
  <c r="B634" i="64" s="1"/>
  <c r="C633" i="64"/>
  <c r="B633" i="64"/>
  <c r="A633" i="64"/>
  <c r="C632" i="64"/>
  <c r="A632" i="64"/>
  <c r="B632" i="64" s="1"/>
  <c r="C631" i="64"/>
  <c r="B631" i="64"/>
  <c r="A631" i="64"/>
  <c r="C630" i="64"/>
  <c r="B630" i="64"/>
  <c r="A630" i="64"/>
  <c r="C629" i="64"/>
  <c r="B629" i="64"/>
  <c r="A629" i="64"/>
  <c r="C628" i="64"/>
  <c r="B628" i="64"/>
  <c r="A628" i="64"/>
  <c r="C627" i="64"/>
  <c r="B627" i="64"/>
  <c r="A627" i="64"/>
  <c r="C626" i="64"/>
  <c r="B626" i="64"/>
  <c r="A626" i="64"/>
  <c r="C625" i="64"/>
  <c r="B625" i="64"/>
  <c r="A625" i="64"/>
  <c r="C624" i="64"/>
  <c r="B624" i="64"/>
  <c r="A624" i="64"/>
  <c r="C623" i="64"/>
  <c r="A623" i="64"/>
  <c r="B623" i="64" s="1"/>
  <c r="C622" i="64"/>
  <c r="B622" i="64"/>
  <c r="A622" i="64"/>
  <c r="C621" i="64"/>
  <c r="B621" i="64"/>
  <c r="A621" i="64"/>
  <c r="C620" i="64"/>
  <c r="A620" i="64"/>
  <c r="B620" i="64" s="1"/>
  <c r="C619" i="64"/>
  <c r="A619" i="64"/>
  <c r="B619" i="64" s="1"/>
  <c r="C618" i="64"/>
  <c r="A618" i="64"/>
  <c r="B618" i="64" s="1"/>
  <c r="C617" i="64"/>
  <c r="B617" i="64"/>
  <c r="A617" i="64"/>
  <c r="C616" i="64"/>
  <c r="B616" i="64"/>
  <c r="A616" i="64"/>
  <c r="C615" i="64"/>
  <c r="A615" i="64"/>
  <c r="B615" i="64" s="1"/>
  <c r="C614" i="64"/>
  <c r="B614" i="64"/>
  <c r="A614" i="64"/>
  <c r="C613" i="64"/>
  <c r="A613" i="64"/>
  <c r="B613" i="64" s="1"/>
  <c r="C612" i="64"/>
  <c r="A612" i="64"/>
  <c r="B612" i="64" s="1"/>
  <c r="C611" i="64"/>
  <c r="A611" i="64"/>
  <c r="B611" i="64" s="1"/>
  <c r="C610" i="64"/>
  <c r="B610" i="64"/>
  <c r="A610" i="64"/>
  <c r="C609" i="64"/>
  <c r="B609" i="64"/>
  <c r="A609" i="64"/>
  <c r="C608" i="64"/>
  <c r="A608" i="64"/>
  <c r="B608" i="64" s="1"/>
  <c r="C607" i="64"/>
  <c r="A607" i="64"/>
  <c r="B607" i="64" s="1"/>
  <c r="C606" i="64"/>
  <c r="A606" i="64"/>
  <c r="B606" i="64" s="1"/>
  <c r="C605" i="64"/>
  <c r="A605" i="64"/>
  <c r="B605" i="64" s="1"/>
  <c r="C604" i="64"/>
  <c r="B604" i="64"/>
  <c r="A604" i="64"/>
  <c r="C603" i="64"/>
  <c r="A603" i="64"/>
  <c r="B603" i="64" s="1"/>
  <c r="C602" i="64"/>
  <c r="B602" i="64"/>
  <c r="A602" i="64"/>
  <c r="C601" i="64"/>
  <c r="B601" i="64"/>
  <c r="A601" i="64"/>
  <c r="C600" i="64"/>
  <c r="B600" i="64"/>
  <c r="A600" i="64"/>
  <c r="C599" i="64"/>
  <c r="B599" i="64"/>
  <c r="A599" i="64"/>
  <c r="C598" i="64"/>
  <c r="B598" i="64"/>
  <c r="A598" i="64"/>
  <c r="C597" i="64"/>
  <c r="A597" i="64"/>
  <c r="B597" i="64" s="1"/>
  <c r="C596" i="64"/>
  <c r="B596" i="64"/>
  <c r="A596" i="64"/>
  <c r="C595" i="64"/>
  <c r="A595" i="64"/>
  <c r="B595" i="64" s="1"/>
  <c r="C594" i="64"/>
  <c r="B594" i="64"/>
  <c r="A594" i="64"/>
  <c r="C593" i="64"/>
  <c r="B593" i="64"/>
  <c r="A593" i="64"/>
  <c r="C592" i="64"/>
  <c r="B592" i="64"/>
  <c r="A592" i="64"/>
  <c r="C591" i="64"/>
  <c r="B591" i="64"/>
  <c r="A591" i="64"/>
  <c r="C590" i="64"/>
  <c r="A590" i="64"/>
  <c r="B590" i="64" s="1"/>
  <c r="C589" i="64"/>
  <c r="B589" i="64"/>
  <c r="A589" i="64"/>
  <c r="C588" i="64"/>
  <c r="B588" i="64"/>
  <c r="A588" i="64"/>
  <c r="C587" i="64"/>
  <c r="B587" i="64"/>
  <c r="A587" i="64"/>
  <c r="C586" i="64"/>
  <c r="A586" i="64"/>
  <c r="B586" i="64" s="1"/>
  <c r="C585" i="64"/>
  <c r="A585" i="64"/>
  <c r="B585" i="64" s="1"/>
  <c r="C584" i="64"/>
  <c r="A584" i="64"/>
  <c r="B584" i="64" s="1"/>
  <c r="C583" i="64"/>
  <c r="B583" i="64"/>
  <c r="A583" i="64"/>
  <c r="C582" i="64"/>
  <c r="B582" i="64"/>
  <c r="A582" i="64"/>
  <c r="C581" i="64"/>
  <c r="A581" i="64"/>
  <c r="B581" i="64" s="1"/>
  <c r="C580" i="64"/>
  <c r="A580" i="64"/>
  <c r="B580" i="64" s="1"/>
  <c r="C579" i="64"/>
  <c r="A579" i="64"/>
  <c r="B579" i="64" s="1"/>
  <c r="C578" i="64"/>
  <c r="B578" i="64"/>
  <c r="A578" i="64"/>
  <c r="C577" i="64"/>
  <c r="A577" i="64"/>
  <c r="B577" i="64" s="1"/>
  <c r="C576" i="64"/>
  <c r="A576" i="64"/>
  <c r="B576" i="64" s="1"/>
  <c r="C575" i="64"/>
  <c r="A575" i="64"/>
  <c r="B575" i="64" s="1"/>
  <c r="C574" i="64"/>
  <c r="A574" i="64"/>
  <c r="B574" i="64" s="1"/>
  <c r="C573" i="64"/>
  <c r="A573" i="64"/>
  <c r="B573" i="64" s="1"/>
  <c r="C572" i="64"/>
  <c r="A572" i="64"/>
  <c r="B572" i="64" s="1"/>
  <c r="C571" i="64"/>
  <c r="A571" i="64"/>
  <c r="B571" i="64" s="1"/>
  <c r="C570" i="64"/>
  <c r="A570" i="64"/>
  <c r="B570" i="64" s="1"/>
  <c r="C569" i="64"/>
  <c r="A569" i="64"/>
  <c r="B569" i="64" s="1"/>
  <c r="C568" i="64"/>
  <c r="B568" i="64"/>
  <c r="A568" i="64"/>
  <c r="C567" i="64"/>
  <c r="A567" i="64"/>
  <c r="B567" i="64" s="1"/>
  <c r="C566" i="64"/>
  <c r="B566" i="64"/>
  <c r="A566" i="64"/>
  <c r="C565" i="64"/>
  <c r="B565" i="64"/>
  <c r="A565" i="64"/>
  <c r="C564" i="64"/>
  <c r="B564" i="64"/>
  <c r="A564" i="64"/>
  <c r="C563" i="64"/>
  <c r="B563" i="64"/>
  <c r="A563" i="64"/>
  <c r="C562" i="64"/>
  <c r="B562" i="64"/>
  <c r="A562" i="64"/>
  <c r="C561" i="64"/>
  <c r="B561" i="64"/>
  <c r="A561" i="64"/>
  <c r="C560" i="64"/>
  <c r="B560" i="64"/>
  <c r="A560" i="64"/>
  <c r="C559" i="64"/>
  <c r="A559" i="64"/>
  <c r="B559" i="64" s="1"/>
  <c r="C558" i="64"/>
  <c r="A558" i="64"/>
  <c r="B558" i="64" s="1"/>
  <c r="C557" i="64"/>
  <c r="A557" i="64"/>
  <c r="B557" i="64" s="1"/>
  <c r="C556" i="64"/>
  <c r="A556" i="64"/>
  <c r="B556" i="64" s="1"/>
  <c r="C555" i="64"/>
  <c r="A555" i="64"/>
  <c r="B555" i="64" s="1"/>
  <c r="C554" i="64"/>
  <c r="B554" i="64"/>
  <c r="A554" i="64"/>
  <c r="C553" i="64"/>
  <c r="B553" i="64"/>
  <c r="A553" i="64"/>
  <c r="C552" i="64"/>
  <c r="A552" i="64"/>
  <c r="B552" i="64" s="1"/>
  <c r="C551" i="64"/>
  <c r="A551" i="64"/>
  <c r="B551" i="64" s="1"/>
  <c r="C550" i="64"/>
  <c r="B550" i="64"/>
  <c r="A550" i="64"/>
  <c r="C549" i="64"/>
  <c r="B549" i="64"/>
  <c r="A549" i="64"/>
  <c r="C548" i="64"/>
  <c r="B548" i="64"/>
  <c r="A548" i="64"/>
  <c r="C547" i="64"/>
  <c r="A547" i="64"/>
  <c r="B547" i="64" s="1"/>
  <c r="C546" i="64"/>
  <c r="A546" i="64"/>
  <c r="B546" i="64" s="1"/>
  <c r="C545" i="64"/>
  <c r="B545" i="64"/>
  <c r="A545" i="64"/>
  <c r="C544" i="64"/>
  <c r="A544" i="64"/>
  <c r="B544" i="64" s="1"/>
  <c r="C543" i="64"/>
  <c r="A543" i="64"/>
  <c r="B543" i="64" s="1"/>
  <c r="C542" i="64"/>
  <c r="B542" i="64"/>
  <c r="A542" i="64"/>
  <c r="C541" i="64"/>
  <c r="A541" i="64"/>
  <c r="B541" i="64" s="1"/>
  <c r="C540" i="64"/>
  <c r="A540" i="64"/>
  <c r="B540" i="64" s="1"/>
  <c r="C539" i="64"/>
  <c r="B539" i="64"/>
  <c r="A539" i="64"/>
  <c r="C538" i="64"/>
  <c r="B538" i="64"/>
  <c r="A538" i="64"/>
  <c r="C537" i="64"/>
  <c r="A537" i="64"/>
  <c r="B537" i="64" s="1"/>
  <c r="C536" i="64"/>
  <c r="B536" i="64"/>
  <c r="A536" i="64"/>
  <c r="C535" i="64"/>
  <c r="A535" i="64"/>
  <c r="B535" i="64" s="1"/>
  <c r="C534" i="64"/>
  <c r="A534" i="64"/>
  <c r="B534" i="64" s="1"/>
  <c r="C533" i="64"/>
  <c r="A533" i="64"/>
  <c r="B533" i="64" s="1"/>
  <c r="C532" i="64"/>
  <c r="B532" i="64"/>
  <c r="A532" i="64"/>
  <c r="C531" i="64"/>
  <c r="B531" i="64"/>
  <c r="A531" i="64"/>
  <c r="C530" i="64"/>
  <c r="A530" i="64"/>
  <c r="B530" i="64" s="1"/>
  <c r="C529" i="64"/>
  <c r="B529" i="64"/>
  <c r="A529" i="64"/>
  <c r="C528" i="64"/>
  <c r="B528" i="64"/>
  <c r="A528" i="64"/>
  <c r="C527" i="64"/>
  <c r="B527" i="64"/>
  <c r="A527" i="64"/>
  <c r="C526" i="64"/>
  <c r="B526" i="64"/>
  <c r="A526" i="64"/>
  <c r="C525" i="64"/>
  <c r="A525" i="64"/>
  <c r="B525" i="64" s="1"/>
  <c r="C524" i="64"/>
  <c r="A524" i="64"/>
  <c r="B524" i="64" s="1"/>
  <c r="C523" i="64"/>
  <c r="A523" i="64"/>
  <c r="B523" i="64" s="1"/>
  <c r="C522" i="64"/>
  <c r="B522" i="64"/>
  <c r="A522" i="64"/>
  <c r="C521" i="64"/>
  <c r="A521" i="64"/>
  <c r="B521" i="64" s="1"/>
  <c r="C520" i="64"/>
  <c r="A520" i="64"/>
  <c r="B520" i="64" s="1"/>
  <c r="C519" i="64"/>
  <c r="A519" i="64"/>
  <c r="B519" i="64" s="1"/>
  <c r="C518" i="64"/>
  <c r="B518" i="64"/>
  <c r="A518" i="64"/>
  <c r="C517" i="64"/>
  <c r="A517" i="64"/>
  <c r="B517" i="64" s="1"/>
  <c r="C516" i="64"/>
  <c r="B516" i="64"/>
  <c r="A516" i="64"/>
  <c r="C515" i="64"/>
  <c r="A515" i="64"/>
  <c r="B515" i="64" s="1"/>
  <c r="C514" i="64"/>
  <c r="B514" i="64"/>
  <c r="A514" i="64"/>
  <c r="C513" i="64"/>
  <c r="A513" i="64"/>
  <c r="B513" i="64" s="1"/>
  <c r="C512" i="64"/>
  <c r="A512" i="64"/>
  <c r="B512" i="64" s="1"/>
  <c r="C511" i="64"/>
  <c r="A511" i="64"/>
  <c r="B511" i="64" s="1"/>
  <c r="C510" i="64"/>
  <c r="A510" i="64"/>
  <c r="B510" i="64" s="1"/>
  <c r="C509" i="64"/>
  <c r="B509" i="64"/>
  <c r="A509" i="64"/>
  <c r="C508" i="64"/>
  <c r="A508" i="64"/>
  <c r="B508" i="64" s="1"/>
  <c r="C507" i="64"/>
  <c r="A507" i="64"/>
  <c r="B507" i="64" s="1"/>
  <c r="C506" i="64"/>
  <c r="A506" i="64"/>
  <c r="B506" i="64" s="1"/>
  <c r="C505" i="64"/>
  <c r="B505" i="64"/>
  <c r="A505" i="64"/>
  <c r="C504" i="64"/>
  <c r="B504" i="64"/>
  <c r="A504" i="64"/>
  <c r="C503" i="64"/>
  <c r="B503" i="64"/>
  <c r="A503" i="64"/>
  <c r="C502" i="64"/>
  <c r="B502" i="64"/>
  <c r="A502" i="64"/>
  <c r="C501" i="64"/>
  <c r="A501" i="64"/>
  <c r="B501" i="64" s="1"/>
  <c r="C500" i="64"/>
  <c r="B500" i="64"/>
  <c r="A500" i="64"/>
  <c r="C499" i="64"/>
  <c r="B499" i="64"/>
  <c r="A499" i="64"/>
  <c r="C498" i="64"/>
  <c r="A498" i="64"/>
  <c r="B498" i="64" s="1"/>
  <c r="C497" i="64"/>
  <c r="A497" i="64"/>
  <c r="B497" i="64" s="1"/>
  <c r="C496" i="64"/>
  <c r="A496" i="64"/>
  <c r="B496" i="64" s="1"/>
  <c r="C495" i="64"/>
  <c r="A495" i="64"/>
  <c r="B495" i="64" s="1"/>
  <c r="C494" i="64"/>
  <c r="B494" i="64"/>
  <c r="A494" i="64"/>
  <c r="C493" i="64"/>
  <c r="B493" i="64"/>
  <c r="A493" i="64"/>
  <c r="C492" i="64"/>
  <c r="B492" i="64"/>
  <c r="A492" i="64"/>
  <c r="C491" i="64"/>
  <c r="A491" i="64"/>
  <c r="B491" i="64" s="1"/>
  <c r="C490" i="64"/>
  <c r="A490" i="64"/>
  <c r="B490" i="64" s="1"/>
  <c r="C489" i="64"/>
  <c r="A489" i="64"/>
  <c r="B489" i="64" s="1"/>
  <c r="C488" i="64"/>
  <c r="B488" i="64"/>
  <c r="A488" i="64"/>
  <c r="C487" i="64"/>
  <c r="A487" i="64"/>
  <c r="B487" i="64" s="1"/>
  <c r="C486" i="64"/>
  <c r="A486" i="64"/>
  <c r="B486" i="64" s="1"/>
  <c r="C485" i="64"/>
  <c r="A485" i="64"/>
  <c r="B485" i="64" s="1"/>
  <c r="C484" i="64"/>
  <c r="A484" i="64"/>
  <c r="B484" i="64" s="1"/>
  <c r="C483" i="64"/>
  <c r="A483" i="64"/>
  <c r="B483" i="64" s="1"/>
  <c r="C482" i="64"/>
  <c r="B482" i="64"/>
  <c r="A482" i="64"/>
  <c r="C481" i="64"/>
  <c r="A481" i="64"/>
  <c r="B481" i="64" s="1"/>
  <c r="C480" i="64"/>
  <c r="B480" i="64"/>
  <c r="A480" i="64"/>
  <c r="C479" i="64"/>
  <c r="A479" i="64"/>
  <c r="B479" i="64" s="1"/>
  <c r="C478" i="64"/>
  <c r="B478" i="64"/>
  <c r="A478" i="64"/>
  <c r="C477" i="64"/>
  <c r="B477" i="64"/>
  <c r="A477" i="64"/>
  <c r="C476" i="64"/>
  <c r="A476" i="64"/>
  <c r="B476" i="64" s="1"/>
  <c r="C475" i="64"/>
  <c r="A475" i="64"/>
  <c r="B475" i="64" s="1"/>
  <c r="C474" i="64"/>
  <c r="A474" i="64"/>
  <c r="B474" i="64" s="1"/>
  <c r="C473" i="64"/>
  <c r="B473" i="64"/>
  <c r="A473" i="64"/>
  <c r="C472" i="64"/>
  <c r="A472" i="64"/>
  <c r="B472" i="64" s="1"/>
  <c r="C471" i="64"/>
  <c r="B471" i="64"/>
  <c r="A471" i="64"/>
  <c r="C470" i="64"/>
  <c r="B470" i="64"/>
  <c r="A470" i="64"/>
  <c r="C469" i="64"/>
  <c r="A469" i="64"/>
  <c r="B469" i="64" s="1"/>
  <c r="C468" i="64"/>
  <c r="A468" i="64"/>
  <c r="B468" i="64" s="1"/>
  <c r="C467" i="64"/>
  <c r="B467" i="64"/>
  <c r="A467" i="64"/>
  <c r="C466" i="64"/>
  <c r="B466" i="64"/>
  <c r="A466" i="64"/>
  <c r="C465" i="64"/>
  <c r="B465" i="64"/>
  <c r="A465" i="64"/>
  <c r="C464" i="64"/>
  <c r="A464" i="64"/>
  <c r="B464" i="64" s="1"/>
  <c r="C463" i="64"/>
  <c r="A463" i="64"/>
  <c r="B463" i="64" s="1"/>
  <c r="C462" i="64"/>
  <c r="B462" i="64"/>
  <c r="A462" i="64"/>
  <c r="C461" i="64"/>
  <c r="A461" i="64"/>
  <c r="B461" i="64" s="1"/>
  <c r="C460" i="64"/>
  <c r="A460" i="64"/>
  <c r="B460" i="64" s="1"/>
  <c r="C459" i="64"/>
  <c r="A459" i="64"/>
  <c r="B459" i="64" s="1"/>
  <c r="C458" i="64"/>
  <c r="A458" i="64"/>
  <c r="B458" i="64" s="1"/>
  <c r="C457" i="64"/>
  <c r="A457" i="64"/>
  <c r="B457" i="64" s="1"/>
  <c r="C456" i="64"/>
  <c r="B456" i="64"/>
  <c r="A456" i="64"/>
  <c r="C455" i="64"/>
  <c r="A455" i="64"/>
  <c r="B455" i="64" s="1"/>
  <c r="C454" i="64"/>
  <c r="A454" i="64"/>
  <c r="B454" i="64" s="1"/>
  <c r="C453" i="64"/>
  <c r="A453" i="64"/>
  <c r="B453" i="64" s="1"/>
  <c r="C452" i="64"/>
  <c r="A452" i="64"/>
  <c r="B452" i="64" s="1"/>
  <c r="C451" i="64"/>
  <c r="A451" i="64"/>
  <c r="B451" i="64" s="1"/>
  <c r="C450" i="64"/>
  <c r="B450" i="64"/>
  <c r="A450" i="64"/>
  <c r="C449" i="64"/>
  <c r="B449" i="64"/>
  <c r="A449" i="64"/>
  <c r="C448" i="64"/>
  <c r="A448" i="64"/>
  <c r="B448" i="64" s="1"/>
  <c r="C447" i="64"/>
  <c r="B447" i="64"/>
  <c r="A447" i="64"/>
  <c r="C446" i="64"/>
  <c r="A446" i="64"/>
  <c r="B446" i="64" s="1"/>
  <c r="C445" i="64"/>
  <c r="A445" i="64"/>
  <c r="B445" i="64" s="1"/>
  <c r="C444" i="64"/>
  <c r="B444" i="64"/>
  <c r="A444" i="64"/>
  <c r="C443" i="64"/>
  <c r="B443" i="64"/>
  <c r="A443" i="64"/>
  <c r="C442" i="64"/>
  <c r="B442" i="64"/>
  <c r="A442" i="64"/>
  <c r="C441" i="64"/>
  <c r="A441" i="64"/>
  <c r="B441" i="64" s="1"/>
  <c r="C440" i="64"/>
  <c r="A440" i="64"/>
  <c r="B440" i="64" s="1"/>
  <c r="C439" i="64"/>
  <c r="B439" i="64"/>
  <c r="A439" i="64"/>
  <c r="C438" i="64"/>
  <c r="B438" i="64"/>
  <c r="A438" i="64"/>
  <c r="C437" i="64"/>
  <c r="A437" i="64"/>
  <c r="B437" i="64" s="1"/>
  <c r="C436" i="64"/>
  <c r="A436" i="64"/>
  <c r="B436" i="64" s="1"/>
  <c r="C435" i="64"/>
  <c r="A435" i="64"/>
  <c r="B435" i="64" s="1"/>
  <c r="C434" i="64"/>
  <c r="B434" i="64"/>
  <c r="A434" i="64"/>
  <c r="C433" i="64"/>
  <c r="B433" i="64"/>
  <c r="A433" i="64"/>
  <c r="C432" i="64"/>
  <c r="B432" i="64"/>
  <c r="A432" i="64"/>
  <c r="C431" i="64"/>
  <c r="B431" i="64"/>
  <c r="A431" i="64"/>
  <c r="C430" i="64"/>
  <c r="A430" i="64"/>
  <c r="B430" i="64" s="1"/>
  <c r="C429" i="64"/>
  <c r="A429" i="64"/>
  <c r="B429" i="64" s="1"/>
  <c r="C428" i="64"/>
  <c r="A428" i="64"/>
  <c r="B428" i="64" s="1"/>
  <c r="C427" i="64"/>
  <c r="A427" i="64"/>
  <c r="B427" i="64" s="1"/>
  <c r="C426" i="64"/>
  <c r="A426" i="64"/>
  <c r="B426" i="64" s="1"/>
  <c r="C425" i="64"/>
  <c r="A425" i="64"/>
  <c r="B425" i="64" s="1"/>
  <c r="C424" i="64"/>
  <c r="A424" i="64"/>
  <c r="B424" i="64" s="1"/>
  <c r="C423" i="64"/>
  <c r="B423" i="64"/>
  <c r="A423" i="64"/>
  <c r="C422" i="64"/>
  <c r="B422" i="64"/>
  <c r="A422" i="64"/>
  <c r="C421" i="64"/>
  <c r="B421" i="64"/>
  <c r="A421" i="64"/>
  <c r="C420" i="64"/>
  <c r="B420" i="64"/>
  <c r="A420" i="64"/>
  <c r="C419" i="64"/>
  <c r="A419" i="64"/>
  <c r="B419" i="64" s="1"/>
  <c r="C418" i="64"/>
  <c r="B418" i="64"/>
  <c r="A418" i="64"/>
  <c r="C417" i="64"/>
  <c r="B417" i="64"/>
  <c r="A417" i="64"/>
  <c r="C416" i="64"/>
  <c r="B416" i="64"/>
  <c r="A416" i="64"/>
  <c r="C415" i="64"/>
  <c r="A415" i="64"/>
  <c r="B415" i="64" s="1"/>
  <c r="C414" i="64"/>
  <c r="B414" i="64"/>
  <c r="A414" i="64"/>
  <c r="C413" i="64"/>
  <c r="B413" i="64"/>
  <c r="A413" i="64"/>
  <c r="C412" i="64"/>
  <c r="A412" i="64"/>
  <c r="B412" i="64" s="1"/>
  <c r="C411" i="64"/>
  <c r="B411" i="64"/>
  <c r="A411" i="64"/>
  <c r="C410" i="64"/>
  <c r="B410" i="64"/>
  <c r="A410" i="64"/>
  <c r="C409" i="64"/>
  <c r="B409" i="64"/>
  <c r="A409" i="64"/>
  <c r="C408" i="64"/>
  <c r="B408" i="64"/>
  <c r="A408" i="64"/>
  <c r="C407" i="64"/>
  <c r="A407" i="64"/>
  <c r="B407" i="64" s="1"/>
  <c r="C406" i="64"/>
  <c r="A406" i="64"/>
  <c r="B406" i="64" s="1"/>
  <c r="C405" i="64"/>
  <c r="B405" i="64"/>
  <c r="A405" i="64"/>
  <c r="C404" i="64"/>
  <c r="B404" i="64"/>
  <c r="A404" i="64"/>
  <c r="C403" i="64"/>
  <c r="A403" i="64"/>
  <c r="B403" i="64" s="1"/>
  <c r="C402" i="64"/>
  <c r="B402" i="64"/>
  <c r="A402" i="64"/>
  <c r="C401" i="64"/>
  <c r="B401" i="64"/>
  <c r="A401" i="64"/>
  <c r="C400" i="64"/>
  <c r="A400" i="64"/>
  <c r="B400" i="64" s="1"/>
  <c r="C399" i="64"/>
  <c r="A399" i="64"/>
  <c r="B399" i="64" s="1"/>
  <c r="C398" i="64"/>
  <c r="A398" i="64"/>
  <c r="B398" i="64" s="1"/>
  <c r="C397" i="64"/>
  <c r="A397" i="64"/>
  <c r="B397" i="64" s="1"/>
  <c r="C396" i="64"/>
  <c r="B396" i="64"/>
  <c r="A396" i="64"/>
  <c r="C395" i="64"/>
  <c r="A395" i="64"/>
  <c r="B395" i="64" s="1"/>
  <c r="C394" i="64"/>
  <c r="B394" i="64"/>
  <c r="A394" i="64"/>
  <c r="C393" i="64"/>
  <c r="A393" i="64"/>
  <c r="B393" i="64" s="1"/>
  <c r="C392" i="64"/>
  <c r="B392" i="64"/>
  <c r="A392" i="64"/>
  <c r="C391" i="64"/>
  <c r="A391" i="64"/>
  <c r="B391" i="64" s="1"/>
  <c r="C390" i="64"/>
  <c r="A390" i="64"/>
  <c r="B390" i="64" s="1"/>
  <c r="C389" i="64"/>
  <c r="B389" i="64"/>
  <c r="A389" i="64"/>
  <c r="C388" i="64"/>
  <c r="A388" i="64"/>
  <c r="B388" i="64" s="1"/>
  <c r="C387" i="64"/>
  <c r="A387" i="64"/>
  <c r="B387" i="64" s="1"/>
  <c r="C386" i="64"/>
  <c r="B386" i="64"/>
  <c r="A386" i="64"/>
  <c r="C385" i="64"/>
  <c r="A385" i="64"/>
  <c r="B385" i="64" s="1"/>
  <c r="C384" i="64"/>
  <c r="A384" i="64"/>
  <c r="B384" i="64" s="1"/>
  <c r="C383" i="64"/>
  <c r="B383" i="64"/>
  <c r="A383" i="64"/>
  <c r="C382" i="64"/>
  <c r="B382" i="64"/>
  <c r="A382" i="64"/>
  <c r="C381" i="64"/>
  <c r="A381" i="64"/>
  <c r="B381" i="64" s="1"/>
  <c r="C380" i="64"/>
  <c r="B380" i="64"/>
  <c r="A380" i="64"/>
  <c r="C379" i="64"/>
  <c r="A379" i="64"/>
  <c r="B379" i="64" s="1"/>
  <c r="C378" i="64"/>
  <c r="B378" i="64"/>
  <c r="A378" i="64"/>
  <c r="C377" i="64"/>
  <c r="B377" i="64"/>
  <c r="A377" i="64"/>
  <c r="C376" i="64"/>
  <c r="A376" i="64"/>
  <c r="B376" i="64" s="1"/>
  <c r="C375" i="64"/>
  <c r="A375" i="64"/>
  <c r="B375" i="64" s="1"/>
  <c r="C374" i="64"/>
  <c r="A374" i="64"/>
  <c r="B374" i="64" s="1"/>
  <c r="C373" i="64"/>
  <c r="A373" i="64"/>
  <c r="B373" i="64" s="1"/>
  <c r="C372" i="64"/>
  <c r="B372" i="64"/>
  <c r="A372" i="64"/>
  <c r="C371" i="64"/>
  <c r="B371" i="64"/>
  <c r="A371" i="64"/>
  <c r="C370" i="64"/>
  <c r="B370" i="64"/>
  <c r="A370" i="64"/>
  <c r="C369" i="64"/>
  <c r="A369" i="64"/>
  <c r="B369" i="64" s="1"/>
  <c r="C368" i="64"/>
  <c r="A368" i="64"/>
  <c r="B368" i="64" s="1"/>
  <c r="C367" i="64"/>
  <c r="B367" i="64"/>
  <c r="A367" i="64"/>
  <c r="C366" i="64"/>
  <c r="B366" i="64"/>
  <c r="A366" i="64"/>
  <c r="C365" i="64"/>
  <c r="A365" i="64"/>
  <c r="B365" i="64" s="1"/>
  <c r="C364" i="64"/>
  <c r="A364" i="64"/>
  <c r="B364" i="64" s="1"/>
  <c r="C363" i="64"/>
  <c r="A363" i="64"/>
  <c r="B363" i="64" s="1"/>
  <c r="C362" i="64"/>
  <c r="B362" i="64"/>
  <c r="A362" i="64"/>
  <c r="C361" i="64"/>
  <c r="A361" i="64"/>
  <c r="B361" i="64" s="1"/>
  <c r="C360" i="64"/>
  <c r="A360" i="64"/>
  <c r="B360" i="64" s="1"/>
  <c r="C359" i="64"/>
  <c r="A359" i="64"/>
  <c r="B359" i="64" s="1"/>
  <c r="C358" i="64"/>
  <c r="B358" i="64"/>
  <c r="A358" i="64"/>
  <c r="C357" i="64"/>
  <c r="A357" i="64"/>
  <c r="B357" i="64" s="1"/>
  <c r="C356" i="64"/>
  <c r="B356" i="64"/>
  <c r="A356" i="64"/>
  <c r="C355" i="64"/>
  <c r="A355" i="64"/>
  <c r="B355" i="64" s="1"/>
  <c r="C354" i="64"/>
  <c r="A354" i="64"/>
  <c r="B354" i="64" s="1"/>
  <c r="C353" i="64"/>
  <c r="A353" i="64"/>
  <c r="B353" i="64" s="1"/>
  <c r="C352" i="64"/>
  <c r="B352" i="64"/>
  <c r="A352" i="64"/>
  <c r="C351" i="64"/>
  <c r="B351" i="64"/>
  <c r="A351" i="64"/>
  <c r="C350" i="64"/>
  <c r="A350" i="64"/>
  <c r="B350" i="64" s="1"/>
  <c r="C349" i="64"/>
  <c r="B349" i="64"/>
  <c r="A349" i="64"/>
  <c r="C348" i="64"/>
  <c r="B348" i="64"/>
  <c r="A348" i="64"/>
  <c r="C347" i="64"/>
  <c r="B347" i="64"/>
  <c r="A347" i="64"/>
  <c r="C346" i="64"/>
  <c r="B346" i="64"/>
  <c r="A346" i="64"/>
  <c r="C345" i="64"/>
  <c r="B345" i="64"/>
  <c r="A345" i="64"/>
  <c r="C344" i="64"/>
  <c r="B344" i="64"/>
  <c r="A344" i="64"/>
  <c r="C343" i="64"/>
  <c r="B343" i="64"/>
  <c r="A343" i="64"/>
  <c r="C342" i="64"/>
  <c r="B342" i="64"/>
  <c r="A342" i="64"/>
  <c r="C341" i="64"/>
  <c r="A341" i="64"/>
  <c r="B341" i="64" s="1"/>
  <c r="C340" i="64"/>
  <c r="B340" i="64"/>
  <c r="A340" i="64"/>
  <c r="C339" i="64"/>
  <c r="B339" i="64"/>
  <c r="A339" i="64"/>
  <c r="C338" i="64"/>
  <c r="B338" i="64"/>
  <c r="A338" i="64"/>
  <c r="C337" i="64"/>
  <c r="A337" i="64"/>
  <c r="B337" i="64" s="1"/>
  <c r="C336" i="64"/>
  <c r="A336" i="64"/>
  <c r="B336" i="64" s="1"/>
  <c r="C335" i="64"/>
  <c r="A335" i="64"/>
  <c r="B335" i="64" s="1"/>
  <c r="C334" i="64"/>
  <c r="A334" i="64"/>
  <c r="B334" i="64" s="1"/>
  <c r="C333" i="64"/>
  <c r="B333" i="64"/>
  <c r="A333" i="64"/>
  <c r="C332" i="64"/>
  <c r="B332" i="64"/>
  <c r="A332" i="64"/>
  <c r="C331" i="64"/>
  <c r="B331" i="64"/>
  <c r="A331" i="64"/>
  <c r="C330" i="64"/>
  <c r="A330" i="64"/>
  <c r="B330" i="64" s="1"/>
  <c r="C329" i="64"/>
  <c r="A329" i="64"/>
  <c r="B329" i="64" s="1"/>
  <c r="C328" i="64"/>
  <c r="B328" i="64"/>
  <c r="A328" i="64"/>
  <c r="C327" i="64"/>
  <c r="A327" i="64"/>
  <c r="B327" i="64" s="1"/>
  <c r="C326" i="64"/>
  <c r="A326" i="64"/>
  <c r="B326" i="64" s="1"/>
  <c r="C325" i="64"/>
  <c r="A325" i="64"/>
  <c r="B325" i="64" s="1"/>
  <c r="C324" i="64"/>
  <c r="A324" i="64"/>
  <c r="B324" i="64" s="1"/>
  <c r="C323" i="64"/>
  <c r="B323" i="64"/>
  <c r="A323" i="64"/>
  <c r="C322" i="64"/>
  <c r="B322" i="64"/>
  <c r="A322" i="64"/>
  <c r="C321" i="64"/>
  <c r="B321" i="64"/>
  <c r="A321" i="64"/>
  <c r="C320" i="64"/>
  <c r="B320" i="64"/>
  <c r="A320" i="64"/>
  <c r="C319" i="64"/>
  <c r="B319" i="64"/>
  <c r="A319" i="64"/>
  <c r="C318" i="64"/>
  <c r="B318" i="64"/>
  <c r="A318" i="64"/>
  <c r="C317" i="64"/>
  <c r="B317" i="64"/>
  <c r="A317" i="64"/>
  <c r="C316" i="64"/>
  <c r="B316" i="64"/>
  <c r="A316" i="64"/>
  <c r="C315" i="64"/>
  <c r="A315" i="64"/>
  <c r="B315" i="64" s="1"/>
  <c r="C314" i="64"/>
  <c r="B314" i="64"/>
  <c r="A314" i="64"/>
  <c r="C313" i="64"/>
  <c r="B313" i="64"/>
  <c r="A313" i="64"/>
  <c r="C312" i="64"/>
  <c r="B312" i="64"/>
  <c r="A312" i="64"/>
  <c r="C311" i="64"/>
  <c r="B311" i="64"/>
  <c r="A311" i="64"/>
  <c r="C310" i="64"/>
  <c r="B310" i="64"/>
  <c r="A310" i="64"/>
  <c r="C309" i="64"/>
  <c r="B309" i="64"/>
  <c r="A309" i="64"/>
  <c r="C308" i="64"/>
  <c r="A308" i="64"/>
  <c r="B308" i="64" s="1"/>
  <c r="C307" i="64"/>
  <c r="A307" i="64"/>
  <c r="B307" i="64" s="1"/>
  <c r="C306" i="64"/>
  <c r="A306" i="64"/>
  <c r="B306" i="64" s="1"/>
  <c r="C305" i="64"/>
  <c r="A305" i="64"/>
  <c r="B305" i="64" s="1"/>
  <c r="C304" i="64"/>
  <c r="A304" i="64"/>
  <c r="B304" i="64" s="1"/>
  <c r="C303" i="64"/>
  <c r="A303" i="64"/>
  <c r="B303" i="64" s="1"/>
  <c r="C302" i="64"/>
  <c r="B302" i="64"/>
  <c r="A302" i="64"/>
  <c r="C301" i="64"/>
  <c r="A301" i="64"/>
  <c r="B301" i="64" s="1"/>
  <c r="C300" i="64"/>
  <c r="B300" i="64"/>
  <c r="A300" i="64"/>
  <c r="C299" i="64"/>
  <c r="A299" i="64"/>
  <c r="B299" i="64" s="1"/>
  <c r="C298" i="64"/>
  <c r="A298" i="64"/>
  <c r="B298" i="64" s="1"/>
  <c r="C297" i="64"/>
  <c r="A297" i="64"/>
  <c r="B297" i="64" s="1"/>
  <c r="C296" i="64"/>
  <c r="A296" i="64"/>
  <c r="B296" i="64" s="1"/>
  <c r="C295" i="64"/>
  <c r="A295" i="64"/>
  <c r="B295" i="64" s="1"/>
  <c r="C294" i="64"/>
  <c r="A294" i="64"/>
  <c r="B294" i="64" s="1"/>
  <c r="C293" i="64"/>
  <c r="B293" i="64"/>
  <c r="A293" i="64"/>
  <c r="C292" i="64"/>
  <c r="A292" i="64"/>
  <c r="B292" i="64" s="1"/>
  <c r="C291" i="64"/>
  <c r="A291" i="64"/>
  <c r="B291" i="64" s="1"/>
  <c r="C290" i="64"/>
  <c r="A290" i="64"/>
  <c r="B290" i="64" s="1"/>
  <c r="C289" i="64"/>
  <c r="A289" i="64"/>
  <c r="B289" i="64" s="1"/>
  <c r="C288" i="64"/>
  <c r="B288" i="64"/>
  <c r="A288" i="64"/>
  <c r="C287" i="64"/>
  <c r="B287" i="64"/>
  <c r="A287" i="64"/>
  <c r="C286" i="64"/>
  <c r="A286" i="64"/>
  <c r="B286" i="64" s="1"/>
  <c r="C285" i="64"/>
  <c r="B285" i="64"/>
  <c r="A285" i="64"/>
  <c r="C284" i="64"/>
  <c r="B284" i="64"/>
  <c r="A284" i="64"/>
  <c r="C283" i="64"/>
  <c r="B283" i="64"/>
  <c r="A283" i="64"/>
  <c r="C282" i="64"/>
  <c r="B282" i="64"/>
  <c r="A282" i="64"/>
  <c r="C281" i="64"/>
  <c r="A281" i="64"/>
  <c r="B281" i="64" s="1"/>
  <c r="C280" i="64"/>
  <c r="A280" i="64"/>
  <c r="B280" i="64" s="1"/>
  <c r="C279" i="64"/>
  <c r="B279" i="64"/>
  <c r="A279" i="64"/>
  <c r="C278" i="64"/>
  <c r="A278" i="64"/>
  <c r="B278" i="64" s="1"/>
  <c r="C277" i="64"/>
  <c r="A277" i="64"/>
  <c r="B277" i="64" s="1"/>
  <c r="C276" i="64"/>
  <c r="A276" i="64"/>
  <c r="B276" i="64" s="1"/>
  <c r="C275" i="64"/>
  <c r="A275" i="64"/>
  <c r="B275" i="64" s="1"/>
  <c r="C274" i="64"/>
  <c r="A274" i="64"/>
  <c r="B274" i="64" s="1"/>
  <c r="C273" i="64"/>
  <c r="A273" i="64"/>
  <c r="B273" i="64" s="1"/>
  <c r="C272" i="64"/>
  <c r="A272" i="64"/>
  <c r="B272" i="64" s="1"/>
  <c r="C271" i="64"/>
  <c r="B271" i="64"/>
  <c r="A271" i="64"/>
  <c r="C270" i="64"/>
  <c r="A270" i="64"/>
  <c r="B270" i="64" s="1"/>
  <c r="C269" i="64"/>
  <c r="A269" i="64"/>
  <c r="B269" i="64" s="1"/>
  <c r="C268" i="64"/>
  <c r="A268" i="64"/>
  <c r="B268" i="64" s="1"/>
  <c r="C267" i="64"/>
  <c r="B267" i="64"/>
  <c r="A267" i="64"/>
  <c r="C266" i="64"/>
  <c r="A266" i="64"/>
  <c r="B266" i="64" s="1"/>
  <c r="C265" i="64"/>
  <c r="A265" i="64"/>
  <c r="B265" i="64" s="1"/>
  <c r="C264" i="64"/>
  <c r="B264" i="64"/>
  <c r="A264" i="64"/>
  <c r="C263" i="64"/>
  <c r="A263" i="64"/>
  <c r="B263" i="64" s="1"/>
  <c r="C262" i="64"/>
  <c r="B262" i="64"/>
  <c r="A262" i="64"/>
  <c r="C261" i="64"/>
  <c r="B261" i="64"/>
  <c r="A261" i="64"/>
  <c r="C260" i="64"/>
  <c r="B260" i="64"/>
  <c r="A260" i="64"/>
  <c r="C259" i="64"/>
  <c r="B259" i="64"/>
  <c r="A259" i="64"/>
  <c r="C258" i="64"/>
  <c r="B258" i="64"/>
  <c r="A258" i="64"/>
  <c r="C257" i="64"/>
  <c r="B257" i="64"/>
  <c r="A257" i="64"/>
  <c r="C256" i="64"/>
  <c r="B256" i="64"/>
  <c r="A256" i="64"/>
  <c r="C255" i="64"/>
  <c r="A255" i="64"/>
  <c r="B255" i="64" s="1"/>
  <c r="C254" i="64"/>
  <c r="B254" i="64"/>
  <c r="A254" i="64"/>
  <c r="C253" i="64"/>
  <c r="B253" i="64"/>
  <c r="A253" i="64"/>
  <c r="C252" i="64"/>
  <c r="B252" i="64"/>
  <c r="A252" i="64"/>
  <c r="C251" i="64"/>
  <c r="B251" i="64"/>
  <c r="A251" i="64"/>
  <c r="C250" i="64"/>
  <c r="B250" i="64"/>
  <c r="A250" i="64"/>
  <c r="C249" i="64"/>
  <c r="B249" i="64"/>
  <c r="A249" i="64"/>
  <c r="C248" i="64"/>
  <c r="B248" i="64"/>
  <c r="A248" i="64"/>
  <c r="C247" i="64"/>
  <c r="A247" i="64"/>
  <c r="B247" i="64" s="1"/>
  <c r="C246" i="64"/>
  <c r="A246" i="64"/>
  <c r="B246" i="64" s="1"/>
  <c r="C245" i="64"/>
  <c r="A245" i="64"/>
  <c r="B245" i="64" s="1"/>
  <c r="C244" i="64"/>
  <c r="A244" i="64"/>
  <c r="B244" i="64" s="1"/>
  <c r="C243" i="64"/>
  <c r="A243" i="64"/>
  <c r="B243" i="64" s="1"/>
  <c r="C242" i="64"/>
  <c r="B242" i="64"/>
  <c r="A242" i="64"/>
  <c r="C241" i="64"/>
  <c r="A241" i="64"/>
  <c r="B241" i="64" s="1"/>
  <c r="C240" i="64"/>
  <c r="A240" i="64"/>
  <c r="B240" i="64" s="1"/>
  <c r="C239" i="64"/>
  <c r="A239" i="64"/>
  <c r="B239" i="64" s="1"/>
  <c r="C238" i="64"/>
  <c r="A238" i="64"/>
  <c r="B238" i="64" s="1"/>
  <c r="C237" i="64"/>
  <c r="B237" i="64"/>
  <c r="A237" i="64"/>
  <c r="C236" i="64"/>
  <c r="A236" i="64"/>
  <c r="B236" i="64" s="1"/>
  <c r="C235" i="64"/>
  <c r="A235" i="64"/>
  <c r="B235" i="64" s="1"/>
  <c r="C234" i="64"/>
  <c r="A234" i="64"/>
  <c r="B234" i="64" s="1"/>
  <c r="C233" i="64"/>
  <c r="A233" i="64"/>
  <c r="B233" i="64" s="1"/>
  <c r="C232" i="64"/>
  <c r="A232" i="64"/>
  <c r="B232" i="64" s="1"/>
  <c r="C231" i="64"/>
  <c r="B231" i="64"/>
  <c r="A231" i="64"/>
  <c r="C230" i="64"/>
  <c r="B230" i="64"/>
  <c r="A230" i="64"/>
  <c r="C229" i="64"/>
  <c r="A229" i="64"/>
  <c r="B229" i="64" s="1"/>
  <c r="C228" i="64"/>
  <c r="A228" i="64"/>
  <c r="B228" i="64" s="1"/>
  <c r="C227" i="64"/>
  <c r="B227" i="64"/>
  <c r="A227" i="64"/>
  <c r="C226" i="64"/>
  <c r="B226" i="64"/>
  <c r="A226" i="64"/>
  <c r="C225" i="64"/>
  <c r="B225" i="64"/>
  <c r="A225" i="64"/>
  <c r="C224" i="64"/>
  <c r="B224" i="64"/>
  <c r="A224" i="64"/>
  <c r="C223" i="64"/>
  <c r="A223" i="64"/>
  <c r="B223" i="64" s="1"/>
  <c r="C222" i="64"/>
  <c r="B222" i="64"/>
  <c r="A222" i="64"/>
  <c r="C221" i="64"/>
  <c r="B221" i="64"/>
  <c r="A221" i="64"/>
  <c r="C220" i="64"/>
  <c r="A220" i="64"/>
  <c r="B220" i="64" s="1"/>
  <c r="C219" i="64"/>
  <c r="A219" i="64"/>
  <c r="B219" i="64" s="1"/>
  <c r="C218" i="64"/>
  <c r="A218" i="64"/>
  <c r="B218" i="64" s="1"/>
  <c r="C217" i="64"/>
  <c r="B217" i="64"/>
  <c r="A217" i="64"/>
  <c r="C216" i="64"/>
  <c r="B216" i="64"/>
  <c r="A216" i="64"/>
  <c r="C215" i="64"/>
  <c r="A215" i="64"/>
  <c r="B215" i="64" s="1"/>
  <c r="C214" i="64"/>
  <c r="A214" i="64"/>
  <c r="B214" i="64" s="1"/>
  <c r="C213" i="64"/>
  <c r="A213" i="64"/>
  <c r="B213" i="64" s="1"/>
  <c r="C212" i="64"/>
  <c r="A212" i="64"/>
  <c r="B212" i="64" s="1"/>
  <c r="C211" i="64"/>
  <c r="A211" i="64"/>
  <c r="B211" i="64" s="1"/>
  <c r="C210" i="64"/>
  <c r="B210" i="64"/>
  <c r="A210" i="64"/>
  <c r="C209" i="64"/>
  <c r="B209" i="64"/>
  <c r="A209" i="64"/>
  <c r="C208" i="64"/>
  <c r="B208" i="64"/>
  <c r="A208" i="64"/>
  <c r="C207" i="64"/>
  <c r="B207" i="64"/>
  <c r="A207" i="64"/>
  <c r="C206" i="64"/>
  <c r="B206" i="64"/>
  <c r="A206" i="64"/>
  <c r="C205" i="64"/>
  <c r="B205" i="64"/>
  <c r="A205" i="64"/>
  <c r="C204" i="64"/>
  <c r="B204" i="64"/>
  <c r="A204" i="64"/>
  <c r="C203" i="64"/>
  <c r="B203" i="64"/>
  <c r="A203" i="64"/>
  <c r="C202" i="64"/>
  <c r="B202" i="64"/>
  <c r="A202" i="64"/>
  <c r="C201" i="64"/>
  <c r="B201" i="64"/>
  <c r="A201" i="64"/>
  <c r="C200" i="64"/>
  <c r="A200" i="64"/>
  <c r="B200" i="64" s="1"/>
  <c r="C199" i="64"/>
  <c r="A199" i="64"/>
  <c r="B199" i="64" s="1"/>
  <c r="C198" i="64"/>
  <c r="A198" i="64"/>
  <c r="B198" i="64" s="1"/>
  <c r="C197" i="64"/>
  <c r="A197" i="64"/>
  <c r="B197" i="64" s="1"/>
  <c r="C196" i="64"/>
  <c r="B196" i="64"/>
  <c r="A196" i="64"/>
  <c r="C195" i="64"/>
  <c r="A195" i="64"/>
  <c r="B195" i="64" s="1"/>
  <c r="C194" i="64"/>
  <c r="A194" i="64"/>
  <c r="B194" i="64" s="1"/>
  <c r="C193" i="64"/>
  <c r="A193" i="64"/>
  <c r="B193" i="64" s="1"/>
  <c r="C192" i="64"/>
  <c r="A192" i="64"/>
  <c r="B192" i="64" s="1"/>
  <c r="C191" i="64"/>
  <c r="A191" i="64"/>
  <c r="B191" i="64" s="1"/>
  <c r="C190" i="64"/>
  <c r="A190" i="64"/>
  <c r="B190" i="64" s="1"/>
  <c r="C189" i="64"/>
  <c r="B189" i="64"/>
  <c r="A189" i="64"/>
  <c r="C188" i="64"/>
  <c r="B188" i="64"/>
  <c r="A188" i="64"/>
  <c r="C187" i="64"/>
  <c r="B187" i="64"/>
  <c r="A187" i="64"/>
  <c r="C186" i="64"/>
  <c r="B186" i="64"/>
  <c r="A186" i="64"/>
  <c r="C185" i="64"/>
  <c r="B185" i="64"/>
  <c r="A185" i="64"/>
  <c r="C184" i="64"/>
  <c r="B184" i="64"/>
  <c r="A184" i="64"/>
  <c r="C183" i="64"/>
  <c r="B183" i="64"/>
  <c r="A183" i="64"/>
  <c r="C182" i="64"/>
  <c r="B182" i="64"/>
  <c r="A182" i="64"/>
  <c r="C181" i="64"/>
  <c r="A181" i="64"/>
  <c r="B181" i="64" s="1"/>
  <c r="C180" i="64"/>
  <c r="A180" i="64"/>
  <c r="B180" i="64" s="1"/>
  <c r="C179" i="64"/>
  <c r="A179" i="64"/>
  <c r="B179" i="64" s="1"/>
  <c r="C178" i="64"/>
  <c r="A178" i="64"/>
  <c r="B178" i="64" s="1"/>
  <c r="C177" i="64"/>
  <c r="A177" i="64"/>
  <c r="B177" i="64" s="1"/>
  <c r="C176" i="64"/>
  <c r="A176" i="64"/>
  <c r="B176" i="64" s="1"/>
  <c r="C175" i="64"/>
  <c r="A175" i="64"/>
  <c r="B175" i="64" s="1"/>
  <c r="C174" i="64"/>
  <c r="A174" i="64"/>
  <c r="B174" i="64" s="1"/>
  <c r="C173" i="64"/>
  <c r="B173" i="64"/>
  <c r="A173" i="64"/>
  <c r="C172" i="64"/>
  <c r="A172" i="64"/>
  <c r="B172" i="64" s="1"/>
  <c r="C171" i="64"/>
  <c r="A171" i="64"/>
  <c r="B171" i="64" s="1"/>
  <c r="C170" i="64"/>
  <c r="A170" i="64"/>
  <c r="B170" i="64" s="1"/>
  <c r="C169" i="64"/>
  <c r="A169" i="64"/>
  <c r="B169" i="64" s="1"/>
  <c r="C168" i="64"/>
  <c r="A168" i="64"/>
  <c r="B168" i="64" s="1"/>
  <c r="C167" i="64"/>
  <c r="B167" i="64"/>
  <c r="A167" i="64"/>
  <c r="C166" i="64"/>
  <c r="B166" i="64"/>
  <c r="A166" i="64"/>
  <c r="C165" i="64"/>
  <c r="B165" i="64"/>
  <c r="A165" i="64"/>
  <c r="C164" i="64"/>
  <c r="B164" i="64"/>
  <c r="A164" i="64"/>
  <c r="C163" i="64"/>
  <c r="B163" i="64"/>
  <c r="A163" i="64"/>
  <c r="C162" i="64"/>
  <c r="B162" i="64"/>
  <c r="A162" i="64"/>
  <c r="C161" i="64"/>
  <c r="B161" i="64"/>
  <c r="A161" i="64"/>
  <c r="C160" i="64"/>
  <c r="A160" i="64"/>
  <c r="B160" i="64" s="1"/>
  <c r="C159" i="64"/>
  <c r="A159" i="64"/>
  <c r="B159" i="64" s="1"/>
  <c r="C158" i="64"/>
  <c r="A158" i="64"/>
  <c r="B158" i="64" s="1"/>
  <c r="C157" i="64"/>
  <c r="A157" i="64"/>
  <c r="B157" i="64" s="1"/>
  <c r="C156" i="64"/>
  <c r="A156" i="64"/>
  <c r="B156" i="64" s="1"/>
  <c r="C155" i="64"/>
  <c r="A155" i="64"/>
  <c r="B155" i="64" s="1"/>
  <c r="C154" i="64"/>
  <c r="A154" i="64"/>
  <c r="B154" i="64" s="1"/>
  <c r="C153" i="64"/>
  <c r="A153" i="64"/>
  <c r="B153" i="64" s="1"/>
  <c r="C152" i="64"/>
  <c r="A152" i="64"/>
  <c r="B152" i="64" s="1"/>
  <c r="C151" i="64"/>
  <c r="A151" i="64"/>
  <c r="B151" i="64" s="1"/>
  <c r="C150" i="64"/>
  <c r="A150" i="64"/>
  <c r="B150" i="64" s="1"/>
  <c r="C149" i="64"/>
  <c r="A149" i="64"/>
  <c r="B149" i="64" s="1"/>
  <c r="C148" i="64"/>
  <c r="A148" i="64"/>
  <c r="B148" i="64" s="1"/>
  <c r="C147" i="64"/>
  <c r="B147" i="64"/>
  <c r="A147" i="64"/>
  <c r="C146" i="64"/>
  <c r="B146" i="64"/>
  <c r="A146" i="64"/>
  <c r="C145" i="64"/>
  <c r="B145" i="64"/>
  <c r="A145" i="64"/>
  <c r="C144" i="64"/>
  <c r="A144" i="64"/>
  <c r="B144" i="64" s="1"/>
  <c r="C143" i="64"/>
  <c r="B143" i="64"/>
  <c r="A143" i="64"/>
  <c r="C142" i="64"/>
  <c r="B142" i="64"/>
  <c r="A142" i="64"/>
  <c r="C141" i="64"/>
  <c r="B141" i="64"/>
  <c r="A141" i="64"/>
  <c r="C140" i="64"/>
  <c r="A140" i="64"/>
  <c r="B140" i="64" s="1"/>
  <c r="C139" i="64"/>
  <c r="A139" i="64"/>
  <c r="B139" i="64" s="1"/>
  <c r="C138" i="64"/>
  <c r="A138" i="64"/>
  <c r="B138" i="64" s="1"/>
  <c r="C137" i="64"/>
  <c r="A137" i="64"/>
  <c r="B137" i="64" s="1"/>
  <c r="C136" i="64"/>
  <c r="A136" i="64"/>
  <c r="B136" i="64" s="1"/>
  <c r="C135" i="64"/>
  <c r="A135" i="64"/>
  <c r="B135" i="64" s="1"/>
  <c r="C134" i="64"/>
  <c r="B134" i="64"/>
  <c r="A134" i="64"/>
  <c r="C133" i="64"/>
  <c r="A133" i="64"/>
  <c r="B133" i="64" s="1"/>
  <c r="C132" i="64"/>
  <c r="A132" i="64"/>
  <c r="B132" i="64" s="1"/>
  <c r="C131" i="64"/>
  <c r="A131" i="64"/>
  <c r="B131" i="64" s="1"/>
  <c r="C130" i="64"/>
  <c r="A130" i="64"/>
  <c r="B130" i="64" s="1"/>
  <c r="C129" i="64"/>
  <c r="A129" i="64"/>
  <c r="B129" i="64" s="1"/>
  <c r="C128" i="64"/>
  <c r="A128" i="64"/>
  <c r="B128" i="64" s="1"/>
  <c r="C127" i="64"/>
  <c r="B127" i="64"/>
  <c r="A127" i="64"/>
  <c r="C126" i="64"/>
  <c r="B126" i="64"/>
  <c r="A126" i="64"/>
  <c r="C125" i="64"/>
  <c r="B125" i="64"/>
  <c r="A125" i="64"/>
  <c r="C124" i="64"/>
  <c r="B124" i="64"/>
  <c r="A124" i="64"/>
  <c r="C123" i="64"/>
  <c r="B123" i="64"/>
  <c r="A123" i="64"/>
  <c r="C122" i="64"/>
  <c r="B122" i="64"/>
  <c r="A122" i="64"/>
  <c r="C121" i="64"/>
  <c r="B121" i="64"/>
  <c r="A121" i="64"/>
  <c r="C120" i="64"/>
  <c r="A120" i="64"/>
  <c r="B120" i="64" s="1"/>
  <c r="C119" i="64"/>
  <c r="A119" i="64"/>
  <c r="B119" i="64" s="1"/>
  <c r="C118" i="64"/>
  <c r="A118" i="64"/>
  <c r="B118" i="64" s="1"/>
  <c r="C117" i="64"/>
  <c r="A117" i="64"/>
  <c r="B117" i="64" s="1"/>
  <c r="C116" i="64"/>
  <c r="A116" i="64"/>
  <c r="B116" i="64" s="1"/>
  <c r="C115" i="64"/>
  <c r="A115" i="64"/>
  <c r="B115" i="64" s="1"/>
  <c r="C114" i="64"/>
  <c r="A114" i="64"/>
  <c r="B114" i="64" s="1"/>
  <c r="C113" i="64"/>
  <c r="B113" i="64"/>
  <c r="A113" i="64"/>
  <c r="C112" i="64"/>
  <c r="A112" i="64"/>
  <c r="B112" i="64" s="1"/>
  <c r="C111" i="64"/>
  <c r="A111" i="64"/>
  <c r="B111" i="64" s="1"/>
  <c r="C110" i="64"/>
  <c r="B110" i="64"/>
  <c r="A110" i="64"/>
  <c r="C109" i="64"/>
  <c r="A109" i="64"/>
  <c r="B109" i="64" s="1"/>
  <c r="C108" i="64"/>
  <c r="A108" i="64"/>
  <c r="B108" i="64" s="1"/>
  <c r="C107" i="64"/>
  <c r="B107" i="64"/>
  <c r="A107" i="64"/>
  <c r="C106" i="64"/>
  <c r="B106" i="64"/>
  <c r="A106" i="64"/>
  <c r="C105" i="64"/>
  <c r="B105" i="64"/>
  <c r="A105" i="64"/>
  <c r="C104" i="64"/>
  <c r="B104" i="64"/>
  <c r="A104" i="64"/>
  <c r="C103" i="64"/>
  <c r="A103" i="64"/>
  <c r="B103" i="64" s="1"/>
  <c r="C102" i="64"/>
  <c r="B102" i="64"/>
  <c r="A102" i="64"/>
  <c r="C101" i="64"/>
  <c r="B101" i="64"/>
  <c r="A101" i="64"/>
  <c r="C100" i="64"/>
  <c r="A100" i="64"/>
  <c r="B100" i="64" s="1"/>
  <c r="C99" i="64"/>
  <c r="A99" i="64"/>
  <c r="B99" i="64" s="1"/>
  <c r="C98" i="64"/>
  <c r="A98" i="64"/>
  <c r="B98" i="64" s="1"/>
  <c r="C97" i="64"/>
  <c r="A97" i="64"/>
  <c r="B97" i="64" s="1"/>
  <c r="C96" i="64"/>
  <c r="A96" i="64"/>
  <c r="B96" i="64" s="1"/>
  <c r="C95" i="64"/>
  <c r="A95" i="64"/>
  <c r="B95" i="64" s="1"/>
  <c r="C94" i="64"/>
  <c r="B94" i="64"/>
  <c r="A94" i="64"/>
  <c r="C93" i="64"/>
  <c r="A93" i="64"/>
  <c r="B93" i="64" s="1"/>
  <c r="C92" i="64"/>
  <c r="B92" i="64"/>
  <c r="A92" i="64"/>
  <c r="C91" i="64"/>
  <c r="A91" i="64"/>
  <c r="B91" i="64" s="1"/>
  <c r="C90" i="64"/>
  <c r="A90" i="64"/>
  <c r="B90" i="64" s="1"/>
  <c r="C89" i="64"/>
  <c r="B89" i="64"/>
  <c r="A89" i="64"/>
  <c r="C88" i="64"/>
  <c r="A88" i="64"/>
  <c r="B88" i="64" s="1"/>
  <c r="C87" i="64"/>
  <c r="B87" i="64"/>
  <c r="A87" i="64"/>
  <c r="C86" i="64"/>
  <c r="B86" i="64"/>
  <c r="A86" i="64"/>
  <c r="C85" i="64"/>
  <c r="A85" i="64"/>
  <c r="B85" i="64" s="1"/>
  <c r="C84" i="64"/>
  <c r="B84" i="64"/>
  <c r="A84" i="64"/>
  <c r="C83" i="64"/>
  <c r="B83" i="64"/>
  <c r="A83" i="64"/>
  <c r="C82" i="64"/>
  <c r="B82" i="64"/>
  <c r="A82" i="64"/>
  <c r="C81" i="64"/>
  <c r="A81" i="64"/>
  <c r="B81" i="64" s="1"/>
  <c r="C80" i="64"/>
  <c r="A80" i="64"/>
  <c r="B80" i="64" s="1"/>
  <c r="C79" i="64"/>
  <c r="A79" i="64"/>
  <c r="B79" i="64" s="1"/>
  <c r="C78" i="64"/>
  <c r="B78" i="64"/>
  <c r="A78" i="64"/>
  <c r="C77" i="64"/>
  <c r="A77" i="64"/>
  <c r="B77" i="64" s="1"/>
  <c r="C76" i="64"/>
  <c r="A76" i="64"/>
  <c r="B76" i="64" s="1"/>
  <c r="C75" i="64"/>
  <c r="A75" i="64"/>
  <c r="B75" i="64" s="1"/>
  <c r="C74" i="64"/>
  <c r="A74" i="64"/>
  <c r="B74" i="64" s="1"/>
  <c r="C73" i="64"/>
  <c r="A73" i="64"/>
  <c r="B73" i="64" s="1"/>
  <c r="C72" i="64"/>
  <c r="B72" i="64"/>
  <c r="A72" i="64"/>
  <c r="C71" i="64"/>
  <c r="B71" i="64"/>
  <c r="A71" i="64"/>
  <c r="C70" i="64"/>
  <c r="B70" i="64"/>
  <c r="A70" i="64"/>
  <c r="C69" i="64"/>
  <c r="B69" i="64"/>
  <c r="A69" i="64"/>
  <c r="C68" i="64"/>
  <c r="B68" i="64"/>
  <c r="A68" i="64"/>
  <c r="C67" i="64"/>
  <c r="B67" i="64"/>
  <c r="A67" i="64"/>
  <c r="C66" i="64"/>
  <c r="B66" i="64"/>
  <c r="A66" i="64"/>
  <c r="C65" i="64"/>
  <c r="B65" i="64"/>
  <c r="A65" i="64"/>
  <c r="C64" i="64"/>
  <c r="B64" i="64"/>
  <c r="A64" i="64"/>
  <c r="C63" i="64"/>
  <c r="B63" i="64"/>
  <c r="A63" i="64"/>
  <c r="C62" i="64"/>
  <c r="A62" i="64"/>
  <c r="B62" i="64" s="1"/>
  <c r="C61" i="64"/>
  <c r="B61" i="64"/>
  <c r="A61" i="64"/>
  <c r="C60" i="64"/>
  <c r="A60" i="64"/>
  <c r="B60" i="64" s="1"/>
  <c r="C59" i="64"/>
  <c r="A59" i="64"/>
  <c r="B59" i="64" s="1"/>
  <c r="C58" i="64"/>
  <c r="A58" i="64"/>
  <c r="B58" i="64" s="1"/>
  <c r="C57" i="64"/>
  <c r="A57" i="64"/>
  <c r="B57" i="64" s="1"/>
  <c r="C56" i="64"/>
  <c r="B56" i="64"/>
  <c r="A56" i="64"/>
  <c r="C55" i="64"/>
  <c r="B55" i="64"/>
  <c r="A55" i="64"/>
  <c r="C54" i="64"/>
  <c r="A54" i="64"/>
  <c r="B54" i="64" s="1"/>
  <c r="C53" i="64"/>
  <c r="B53" i="64"/>
  <c r="A53" i="64"/>
  <c r="C52" i="64"/>
  <c r="B52" i="64"/>
  <c r="A52" i="64"/>
  <c r="C51" i="64"/>
  <c r="B51" i="64"/>
  <c r="A51" i="64"/>
  <c r="C50" i="64"/>
  <c r="B50" i="64"/>
  <c r="A50" i="64"/>
  <c r="C49" i="64"/>
  <c r="B49" i="64"/>
  <c r="A49" i="64"/>
  <c r="C48" i="64"/>
  <c r="A48" i="64"/>
  <c r="B48" i="64" s="1"/>
  <c r="C47" i="64"/>
  <c r="B47" i="64"/>
  <c r="A47" i="64"/>
  <c r="C46" i="64"/>
  <c r="B46" i="64"/>
  <c r="A46" i="64"/>
  <c r="C45" i="64"/>
  <c r="A45" i="64"/>
  <c r="B45" i="64" s="1"/>
  <c r="C44" i="64"/>
  <c r="A44" i="64"/>
  <c r="B44" i="64" s="1"/>
  <c r="C43" i="64"/>
  <c r="A43" i="64"/>
  <c r="B43" i="64" s="1"/>
  <c r="C42" i="64"/>
  <c r="A42" i="64"/>
  <c r="B42" i="64" s="1"/>
  <c r="C41" i="64"/>
  <c r="B41" i="64"/>
  <c r="A41" i="64"/>
  <c r="C40" i="64"/>
  <c r="A40" i="64"/>
  <c r="B40" i="64" s="1"/>
  <c r="C39" i="64"/>
  <c r="A39" i="64"/>
  <c r="B39" i="64" s="1"/>
  <c r="C38" i="64"/>
  <c r="B38" i="64"/>
  <c r="A38" i="64"/>
  <c r="C37" i="64"/>
  <c r="B37" i="64"/>
  <c r="A37" i="64"/>
  <c r="C36" i="64"/>
  <c r="B36" i="64"/>
  <c r="A36" i="64"/>
  <c r="C35" i="64"/>
  <c r="B35" i="64"/>
  <c r="A35" i="64"/>
  <c r="C34" i="64"/>
  <c r="A34" i="64"/>
  <c r="B34" i="64" s="1"/>
  <c r="C33" i="64"/>
  <c r="A33" i="64"/>
  <c r="B33" i="64" s="1"/>
  <c r="C32" i="64"/>
  <c r="B32" i="64"/>
  <c r="A32" i="64"/>
  <c r="C31" i="64"/>
  <c r="A31" i="64"/>
  <c r="B31" i="64" s="1"/>
  <c r="C30" i="64"/>
  <c r="A30" i="64"/>
  <c r="B30" i="64" s="1"/>
  <c r="C29" i="64"/>
  <c r="A29" i="64"/>
  <c r="B29" i="64" s="1"/>
  <c r="C28" i="64"/>
  <c r="A28" i="64"/>
  <c r="B28" i="64" s="1"/>
  <c r="C27" i="64"/>
  <c r="B27" i="64"/>
  <c r="A27" i="64"/>
  <c r="C26" i="64"/>
  <c r="B26" i="64"/>
  <c r="A26" i="64"/>
  <c r="C25" i="64"/>
  <c r="A25" i="64"/>
  <c r="B25" i="64" s="1"/>
  <c r="C24" i="64"/>
  <c r="B24" i="64"/>
  <c r="A24" i="64"/>
  <c r="C23" i="64"/>
  <c r="A23" i="64"/>
  <c r="B23" i="64" s="1"/>
  <c r="C22" i="64"/>
  <c r="B22" i="64"/>
  <c r="A22" i="64"/>
  <c r="C21" i="64"/>
  <c r="B21" i="64"/>
  <c r="A21" i="64"/>
  <c r="C20" i="64"/>
  <c r="A20" i="64"/>
  <c r="B20" i="64" s="1"/>
  <c r="C19" i="64"/>
  <c r="A19" i="64"/>
  <c r="B19" i="64" s="1"/>
  <c r="C18" i="64"/>
  <c r="B18" i="64"/>
  <c r="A18" i="64"/>
  <c r="C17" i="64"/>
  <c r="A17" i="64"/>
  <c r="B17" i="64" s="1"/>
  <c r="C16" i="64"/>
  <c r="A16" i="64"/>
  <c r="B16" i="64" s="1"/>
  <c r="C15" i="64"/>
  <c r="A15" i="64"/>
  <c r="B15" i="64" s="1"/>
  <c r="C14" i="64"/>
  <c r="A14" i="64"/>
  <c r="B14" i="64" s="1"/>
  <c r="C13" i="64"/>
  <c r="B13" i="64"/>
  <c r="A13" i="64"/>
  <c r="C12" i="64"/>
  <c r="B12" i="64"/>
  <c r="A12" i="64"/>
  <c r="C11" i="64"/>
  <c r="A11" i="64"/>
  <c r="B11" i="64" s="1"/>
  <c r="C10" i="64"/>
  <c r="B10" i="64"/>
  <c r="A10" i="64"/>
  <c r="C9" i="64"/>
  <c r="B9" i="64"/>
  <c r="A9" i="64"/>
  <c r="C8" i="64"/>
  <c r="B8" i="64"/>
  <c r="A8" i="64"/>
  <c r="F6361" i="34"/>
  <c r="D6361" i="34" s="1"/>
  <c r="E6361" i="34"/>
  <c r="C6361" i="34"/>
  <c r="B6361" i="34"/>
  <c r="F6360" i="34"/>
  <c r="E6360" i="34"/>
  <c r="D6360" i="34"/>
  <c r="C6360" i="34"/>
  <c r="B6360" i="34"/>
  <c r="F6359" i="34"/>
  <c r="D6359" i="34" s="1"/>
  <c r="E6359" i="34"/>
  <c r="C6359" i="34"/>
  <c r="B6359" i="34"/>
  <c r="F6358" i="34"/>
  <c r="E6358" i="34"/>
  <c r="D6358" i="34"/>
  <c r="C6358" i="34"/>
  <c r="B6358" i="34"/>
  <c r="F6357" i="34"/>
  <c r="D6357" i="34" s="1"/>
  <c r="E6357" i="34"/>
  <c r="C6357" i="34"/>
  <c r="B6357" i="34"/>
  <c r="F6356" i="34"/>
  <c r="D6356" i="34" s="1"/>
  <c r="E6356" i="34"/>
  <c r="C6356" i="34"/>
  <c r="B6356" i="34"/>
  <c r="F6355" i="34"/>
  <c r="D6355" i="34" s="1"/>
  <c r="E6355" i="34"/>
  <c r="C6355" i="34"/>
  <c r="B6355" i="34"/>
  <c r="F6354" i="34"/>
  <c r="E6354" i="34"/>
  <c r="D6354" i="34"/>
  <c r="C6354" i="34"/>
  <c r="B6354" i="34"/>
  <c r="F6353" i="34"/>
  <c r="D6353" i="34" s="1"/>
  <c r="E6353" i="34"/>
  <c r="C6353" i="34"/>
  <c r="B6353" i="34"/>
  <c r="F6352" i="34"/>
  <c r="E6352" i="34"/>
  <c r="D6352" i="34"/>
  <c r="C6352" i="34"/>
  <c r="B6352" i="34"/>
  <c r="F6351" i="34"/>
  <c r="D6351" i="34" s="1"/>
  <c r="E6351" i="34"/>
  <c r="C6351" i="34"/>
  <c r="B6351" i="34"/>
  <c r="F6350" i="34"/>
  <c r="D6350" i="34" s="1"/>
  <c r="E6350" i="34"/>
  <c r="C6350" i="34"/>
  <c r="B6350" i="34"/>
  <c r="F6349" i="34"/>
  <c r="D6349" i="34" s="1"/>
  <c r="E6349" i="34"/>
  <c r="C6349" i="34"/>
  <c r="B6349" i="34"/>
  <c r="F6348" i="34"/>
  <c r="E6348" i="34"/>
  <c r="D6348" i="34"/>
  <c r="C6348" i="34"/>
  <c r="B6348" i="34"/>
  <c r="F6347" i="34"/>
  <c r="D6347" i="34" s="1"/>
  <c r="E6347" i="34"/>
  <c r="C6347" i="34"/>
  <c r="B6347" i="34"/>
  <c r="F6346" i="34"/>
  <c r="D6346" i="34" s="1"/>
  <c r="E6346" i="34"/>
  <c r="C6346" i="34"/>
  <c r="B6346" i="34"/>
  <c r="F6345" i="34"/>
  <c r="E6345" i="34"/>
  <c r="D6345" i="34"/>
  <c r="C6345" i="34"/>
  <c r="B6345" i="34"/>
  <c r="F6344" i="34"/>
  <c r="D6344" i="34" s="1"/>
  <c r="E6344" i="34"/>
  <c r="C6344" i="34"/>
  <c r="B6344" i="34"/>
  <c r="F6343" i="34"/>
  <c r="D6343" i="34" s="1"/>
  <c r="E6343" i="34"/>
  <c r="C6343" i="34"/>
  <c r="B6343" i="34"/>
  <c r="F6342" i="34"/>
  <c r="E6342" i="34"/>
  <c r="D6342" i="34"/>
  <c r="C6342" i="34"/>
  <c r="B6342" i="34"/>
  <c r="F6341" i="34"/>
  <c r="D6341" i="34" s="1"/>
  <c r="E6341" i="34"/>
  <c r="C6341" i="34"/>
  <c r="B6341" i="34"/>
  <c r="F6340" i="34"/>
  <c r="E6340" i="34"/>
  <c r="D6340" i="34"/>
  <c r="C6340" i="34"/>
  <c r="B6340" i="34"/>
  <c r="F6339" i="34"/>
  <c r="D6339" i="34" s="1"/>
  <c r="E6339" i="34"/>
  <c r="C6339" i="34"/>
  <c r="B6339" i="34"/>
  <c r="F6338" i="34"/>
  <c r="D6338" i="34" s="1"/>
  <c r="E6338" i="34"/>
  <c r="C6338" i="34"/>
  <c r="B6338" i="34"/>
  <c r="F6337" i="34"/>
  <c r="D6337" i="34" s="1"/>
  <c r="E6337" i="34"/>
  <c r="C6337" i="34"/>
  <c r="B6337" i="34"/>
  <c r="F6336" i="34"/>
  <c r="D6336" i="34" s="1"/>
  <c r="E6336" i="34"/>
  <c r="C6336" i="34"/>
  <c r="B6336" i="34"/>
  <c r="F6335" i="34"/>
  <c r="D6335" i="34" s="1"/>
  <c r="E6335" i="34"/>
  <c r="C6335" i="34"/>
  <c r="B6335" i="34"/>
  <c r="F6334" i="34"/>
  <c r="D6334" i="34" s="1"/>
  <c r="E6334" i="34"/>
  <c r="C6334" i="34"/>
  <c r="B6334" i="34"/>
  <c r="F6333" i="34"/>
  <c r="D6333" i="34" s="1"/>
  <c r="E6333" i="34"/>
  <c r="C6333" i="34"/>
  <c r="B6333" i="34"/>
  <c r="F6332" i="34"/>
  <c r="D6332" i="34" s="1"/>
  <c r="E6332" i="34"/>
  <c r="C6332" i="34"/>
  <c r="B6332" i="34"/>
  <c r="F6331" i="34"/>
  <c r="D6331" i="34" s="1"/>
  <c r="E6331" i="34"/>
  <c r="C6331" i="34"/>
  <c r="B6331" i="34"/>
  <c r="F6330" i="34"/>
  <c r="E6330" i="34"/>
  <c r="D6330" i="34"/>
  <c r="C6330" i="34"/>
  <c r="B6330" i="34"/>
  <c r="F6329" i="34"/>
  <c r="D6329" i="34" s="1"/>
  <c r="E6329" i="34"/>
  <c r="C6329" i="34"/>
  <c r="B6329" i="34"/>
  <c r="F6328" i="34"/>
  <c r="E6328" i="34"/>
  <c r="D6328" i="34"/>
  <c r="C6328" i="34"/>
  <c r="B6328" i="34"/>
  <c r="F6327" i="34"/>
  <c r="E6327" i="34"/>
  <c r="D6327" i="34"/>
  <c r="C6327" i="34"/>
  <c r="B6327" i="34"/>
  <c r="F6326" i="34"/>
  <c r="D6326" i="34" s="1"/>
  <c r="E6326" i="34"/>
  <c r="C6326" i="34"/>
  <c r="B6326" i="34"/>
  <c r="F6325" i="34"/>
  <c r="D6325" i="34" s="1"/>
  <c r="E6325" i="34"/>
  <c r="C6325" i="34"/>
  <c r="B6325" i="34"/>
  <c r="F6324" i="34"/>
  <c r="D6324" i="34" s="1"/>
  <c r="E6324" i="34"/>
  <c r="C6324" i="34"/>
  <c r="B6324" i="34"/>
  <c r="F6323" i="34"/>
  <c r="D6323" i="34" s="1"/>
  <c r="E6323" i="34"/>
  <c r="C6323" i="34"/>
  <c r="B6323" i="34"/>
  <c r="F6322" i="34"/>
  <c r="D6322" i="34" s="1"/>
  <c r="E6322" i="34"/>
  <c r="C6322" i="34"/>
  <c r="B6322" i="34"/>
  <c r="F6321" i="34"/>
  <c r="D6321" i="34" s="1"/>
  <c r="E6321" i="34"/>
  <c r="C6321" i="34"/>
  <c r="B6321" i="34"/>
  <c r="F6320" i="34"/>
  <c r="D6320" i="34" s="1"/>
  <c r="E6320" i="34"/>
  <c r="C6320" i="34"/>
  <c r="B6320" i="34"/>
  <c r="F6319" i="34"/>
  <c r="E6319" i="34"/>
  <c r="D6319" i="34"/>
  <c r="C6319" i="34"/>
  <c r="B6319" i="34"/>
  <c r="F6318" i="34"/>
  <c r="D6318" i="34" s="1"/>
  <c r="E6318" i="34"/>
  <c r="C6318" i="34"/>
  <c r="B6318" i="34"/>
  <c r="F6317" i="34"/>
  <c r="D6317" i="34" s="1"/>
  <c r="E6317" i="34"/>
  <c r="C6317" i="34"/>
  <c r="B6317" i="34"/>
  <c r="F6316" i="34"/>
  <c r="D6316" i="34" s="1"/>
  <c r="E6316" i="34"/>
  <c r="C6316" i="34"/>
  <c r="B6316" i="34"/>
  <c r="F6315" i="34"/>
  <c r="D6315" i="34" s="1"/>
  <c r="E6315" i="34"/>
  <c r="C6315" i="34"/>
  <c r="B6315" i="34"/>
  <c r="F6314" i="34"/>
  <c r="D6314" i="34" s="1"/>
  <c r="E6314" i="34"/>
  <c r="C6314" i="34"/>
  <c r="B6314" i="34"/>
  <c r="F6313" i="34"/>
  <c r="D6313" i="34" s="1"/>
  <c r="E6313" i="34"/>
  <c r="C6313" i="34"/>
  <c r="B6313" i="34"/>
  <c r="F6312" i="34"/>
  <c r="D6312" i="34" s="1"/>
  <c r="E6312" i="34"/>
  <c r="C6312" i="34"/>
  <c r="B6312" i="34"/>
  <c r="F6311" i="34"/>
  <c r="D6311" i="34" s="1"/>
  <c r="E6311" i="34"/>
  <c r="C6311" i="34"/>
  <c r="B6311" i="34"/>
  <c r="F6310" i="34"/>
  <c r="E6310" i="34"/>
  <c r="D6310" i="34"/>
  <c r="C6310" i="34"/>
  <c r="B6310" i="34"/>
  <c r="F6309" i="34"/>
  <c r="E6309" i="34"/>
  <c r="D6309" i="34"/>
  <c r="C6309" i="34"/>
  <c r="B6309" i="34"/>
  <c r="F6308" i="34"/>
  <c r="D6308" i="34" s="1"/>
  <c r="E6308" i="34"/>
  <c r="C6308" i="34"/>
  <c r="B6308" i="34"/>
  <c r="F6307" i="34"/>
  <c r="E6307" i="34"/>
  <c r="D6307" i="34"/>
  <c r="C6307" i="34"/>
  <c r="B6307" i="34"/>
  <c r="F6306" i="34"/>
  <c r="E6306" i="34"/>
  <c r="D6306" i="34"/>
  <c r="C6306" i="34"/>
  <c r="B6306" i="34"/>
  <c r="F6305" i="34"/>
  <c r="D6305" i="34" s="1"/>
  <c r="E6305" i="34"/>
  <c r="C6305" i="34"/>
  <c r="B6305" i="34"/>
  <c r="F6304" i="34"/>
  <c r="E6304" i="34"/>
  <c r="D6304" i="34"/>
  <c r="C6304" i="34"/>
  <c r="B6304" i="34"/>
  <c r="F6303" i="34"/>
  <c r="D6303" i="34" s="1"/>
  <c r="E6303" i="34"/>
  <c r="C6303" i="34"/>
  <c r="B6303" i="34"/>
  <c r="F6302" i="34"/>
  <c r="D6302" i="34" s="1"/>
  <c r="E6302" i="34"/>
  <c r="C6302" i="34"/>
  <c r="B6302" i="34"/>
  <c r="F6301" i="34"/>
  <c r="D6301" i="34" s="1"/>
  <c r="E6301" i="34"/>
  <c r="C6301" i="34"/>
  <c r="B6301" i="34"/>
  <c r="F6300" i="34"/>
  <c r="E6300" i="34"/>
  <c r="D6300" i="34"/>
  <c r="C6300" i="34"/>
  <c r="B6300" i="34"/>
  <c r="F6299" i="34"/>
  <c r="D6299" i="34" s="1"/>
  <c r="E6299" i="34"/>
  <c r="C6299" i="34"/>
  <c r="B6299" i="34"/>
  <c r="F6298" i="34"/>
  <c r="D6298" i="34" s="1"/>
  <c r="E6298" i="34"/>
  <c r="C6298" i="34"/>
  <c r="B6298" i="34"/>
  <c r="F6297" i="34"/>
  <c r="D6297" i="34" s="1"/>
  <c r="E6297" i="34"/>
  <c r="C6297" i="34"/>
  <c r="B6297" i="34"/>
  <c r="F6296" i="34"/>
  <c r="D6296" i="34" s="1"/>
  <c r="E6296" i="34"/>
  <c r="C6296" i="34"/>
  <c r="B6296" i="34"/>
  <c r="F6295" i="34"/>
  <c r="D6295" i="34" s="1"/>
  <c r="E6295" i="34"/>
  <c r="C6295" i="34"/>
  <c r="B6295" i="34"/>
  <c r="F6294" i="34"/>
  <c r="D6294" i="34" s="1"/>
  <c r="E6294" i="34"/>
  <c r="C6294" i="34"/>
  <c r="B6294" i="34"/>
  <c r="F6293" i="34"/>
  <c r="D6293" i="34" s="1"/>
  <c r="E6293" i="34"/>
  <c r="C6293" i="34"/>
  <c r="B6293" i="34"/>
  <c r="F6292" i="34"/>
  <c r="D6292" i="34" s="1"/>
  <c r="E6292" i="34"/>
  <c r="C6292" i="34"/>
  <c r="B6292" i="34"/>
  <c r="F6291" i="34"/>
  <c r="E6291" i="34"/>
  <c r="D6291" i="34"/>
  <c r="C6291" i="34"/>
  <c r="B6291" i="34"/>
  <c r="F6290" i="34"/>
  <c r="D6290" i="34" s="1"/>
  <c r="E6290" i="34"/>
  <c r="C6290" i="34"/>
  <c r="B6290" i="34"/>
  <c r="F6289" i="34"/>
  <c r="D6289" i="34" s="1"/>
  <c r="E6289" i="34"/>
  <c r="C6289" i="34"/>
  <c r="B6289" i="34"/>
  <c r="F6288" i="34"/>
  <c r="D6288" i="34" s="1"/>
  <c r="E6288" i="34"/>
  <c r="C6288" i="34"/>
  <c r="B6288" i="34"/>
  <c r="F6287" i="34"/>
  <c r="D6287" i="34" s="1"/>
  <c r="E6287" i="34"/>
  <c r="C6287" i="34"/>
  <c r="B6287" i="34"/>
  <c r="F6286" i="34"/>
  <c r="E6286" i="34"/>
  <c r="D6286" i="34"/>
  <c r="C6286" i="34"/>
  <c r="B6286" i="34"/>
  <c r="F6285" i="34"/>
  <c r="D6285" i="34" s="1"/>
  <c r="E6285" i="34"/>
  <c r="C6285" i="34"/>
  <c r="B6285" i="34"/>
  <c r="F6284" i="34"/>
  <c r="D6284" i="34" s="1"/>
  <c r="E6284" i="34"/>
  <c r="C6284" i="34"/>
  <c r="B6284" i="34"/>
  <c r="F6283" i="34"/>
  <c r="D6283" i="34" s="1"/>
  <c r="E6283" i="34"/>
  <c r="C6283" i="34"/>
  <c r="B6283" i="34"/>
  <c r="F6282" i="34"/>
  <c r="E6282" i="34"/>
  <c r="D6282" i="34"/>
  <c r="C6282" i="34"/>
  <c r="B6282" i="34"/>
  <c r="F6281" i="34"/>
  <c r="D6281" i="34" s="1"/>
  <c r="E6281" i="34"/>
  <c r="C6281" i="34"/>
  <c r="B6281" i="34"/>
  <c r="F6280" i="34"/>
  <c r="D6280" i="34" s="1"/>
  <c r="E6280" i="34"/>
  <c r="C6280" i="34"/>
  <c r="B6280" i="34"/>
  <c r="F6279" i="34"/>
  <c r="D6279" i="34" s="1"/>
  <c r="E6279" i="34"/>
  <c r="C6279" i="34"/>
  <c r="B6279" i="34"/>
  <c r="F6278" i="34"/>
  <c r="D6278" i="34" s="1"/>
  <c r="E6278" i="34"/>
  <c r="C6278" i="34"/>
  <c r="B6278" i="34"/>
  <c r="F6277" i="34"/>
  <c r="D6277" i="34" s="1"/>
  <c r="E6277" i="34"/>
  <c r="C6277" i="34"/>
  <c r="B6277" i="34"/>
  <c r="F6276" i="34"/>
  <c r="D6276" i="34" s="1"/>
  <c r="E6276" i="34"/>
  <c r="C6276" i="34"/>
  <c r="B6276" i="34"/>
  <c r="F6275" i="34"/>
  <c r="D6275" i="34" s="1"/>
  <c r="E6275" i="34"/>
  <c r="C6275" i="34"/>
  <c r="B6275" i="34"/>
  <c r="F6274" i="34"/>
  <c r="D6274" i="34" s="1"/>
  <c r="E6274" i="34"/>
  <c r="C6274" i="34"/>
  <c r="B6274" i="34"/>
  <c r="F6273" i="34"/>
  <c r="E6273" i="34"/>
  <c r="D6273" i="34"/>
  <c r="C6273" i="34"/>
  <c r="B6273" i="34"/>
  <c r="F6272" i="34"/>
  <c r="D6272" i="34" s="1"/>
  <c r="E6272" i="34"/>
  <c r="C6272" i="34"/>
  <c r="B6272" i="34"/>
  <c r="F6271" i="34"/>
  <c r="D6271" i="34" s="1"/>
  <c r="E6271" i="34"/>
  <c r="C6271" i="34"/>
  <c r="B6271" i="34"/>
  <c r="F6270" i="34"/>
  <c r="D6270" i="34" s="1"/>
  <c r="E6270" i="34"/>
  <c r="C6270" i="34"/>
  <c r="B6270" i="34"/>
  <c r="F6269" i="34"/>
  <c r="D6269" i="34" s="1"/>
  <c r="E6269" i="34"/>
  <c r="C6269" i="34"/>
  <c r="B6269" i="34"/>
  <c r="F6268" i="34"/>
  <c r="E6268" i="34"/>
  <c r="D6268" i="34"/>
  <c r="C6268" i="34"/>
  <c r="B6268" i="34"/>
  <c r="F6267" i="34"/>
  <c r="D6267" i="34" s="1"/>
  <c r="E6267" i="34"/>
  <c r="C6267" i="34"/>
  <c r="B6267" i="34"/>
  <c r="F6266" i="34"/>
  <c r="D6266" i="34" s="1"/>
  <c r="E6266" i="34"/>
  <c r="C6266" i="34"/>
  <c r="B6266" i="34"/>
  <c r="F6265" i="34"/>
  <c r="D6265" i="34" s="1"/>
  <c r="E6265" i="34"/>
  <c r="C6265" i="34"/>
  <c r="B6265" i="34"/>
  <c r="F6264" i="34"/>
  <c r="E6264" i="34"/>
  <c r="D6264" i="34"/>
  <c r="C6264" i="34"/>
  <c r="B6264" i="34"/>
  <c r="F6263" i="34"/>
  <c r="D6263" i="34" s="1"/>
  <c r="E6263" i="34"/>
  <c r="C6263" i="34"/>
  <c r="B6263" i="34"/>
  <c r="F6262" i="34"/>
  <c r="D6262" i="34" s="1"/>
  <c r="E6262" i="34"/>
  <c r="C6262" i="34"/>
  <c r="B6262" i="34"/>
  <c r="F6261" i="34"/>
  <c r="D6261" i="34" s="1"/>
  <c r="E6261" i="34"/>
  <c r="C6261" i="34"/>
  <c r="B6261" i="34"/>
  <c r="F6260" i="34"/>
  <c r="D6260" i="34" s="1"/>
  <c r="E6260" i="34"/>
  <c r="C6260" i="34"/>
  <c r="B6260" i="34"/>
  <c r="F6259" i="34"/>
  <c r="D6259" i="34" s="1"/>
  <c r="E6259" i="34"/>
  <c r="C6259" i="34"/>
  <c r="B6259" i="34"/>
  <c r="F6258" i="34"/>
  <c r="D6258" i="34" s="1"/>
  <c r="E6258" i="34"/>
  <c r="C6258" i="34"/>
  <c r="B6258" i="34"/>
  <c r="F6257" i="34"/>
  <c r="D6257" i="34" s="1"/>
  <c r="E6257" i="34"/>
  <c r="C6257" i="34"/>
  <c r="B6257" i="34"/>
  <c r="F6256" i="34"/>
  <c r="D6256" i="34" s="1"/>
  <c r="E6256" i="34"/>
  <c r="C6256" i="34"/>
  <c r="B6256" i="34"/>
  <c r="F6255" i="34"/>
  <c r="D6255" i="34" s="1"/>
  <c r="E6255" i="34"/>
  <c r="C6255" i="34"/>
  <c r="B6255" i="34"/>
  <c r="F6254" i="34"/>
  <c r="D6254" i="34" s="1"/>
  <c r="E6254" i="34"/>
  <c r="C6254" i="34"/>
  <c r="B6254" i="34"/>
  <c r="F6253" i="34"/>
  <c r="D6253" i="34" s="1"/>
  <c r="E6253" i="34"/>
  <c r="C6253" i="34"/>
  <c r="B6253" i="34"/>
  <c r="F6252" i="34"/>
  <c r="D6252" i="34" s="1"/>
  <c r="E6252" i="34"/>
  <c r="C6252" i="34"/>
  <c r="B6252" i="34"/>
  <c r="F6251" i="34"/>
  <c r="D6251" i="34" s="1"/>
  <c r="E6251" i="34"/>
  <c r="C6251" i="34"/>
  <c r="B6251" i="34"/>
  <c r="F6250" i="34"/>
  <c r="E6250" i="34"/>
  <c r="D6250" i="34"/>
  <c r="C6250" i="34"/>
  <c r="B6250" i="34"/>
  <c r="F6249" i="34"/>
  <c r="D6249" i="34" s="1"/>
  <c r="E6249" i="34"/>
  <c r="C6249" i="34"/>
  <c r="B6249" i="34"/>
  <c r="F6248" i="34"/>
  <c r="D6248" i="34" s="1"/>
  <c r="E6248" i="34"/>
  <c r="C6248" i="34"/>
  <c r="B6248" i="34"/>
  <c r="F6247" i="34"/>
  <c r="D6247" i="34" s="1"/>
  <c r="E6247" i="34"/>
  <c r="C6247" i="34"/>
  <c r="B6247" i="34"/>
  <c r="F6246" i="34"/>
  <c r="D6246" i="34" s="1"/>
  <c r="E6246" i="34"/>
  <c r="C6246" i="34"/>
  <c r="B6246" i="34"/>
  <c r="F6245" i="34"/>
  <c r="D6245" i="34" s="1"/>
  <c r="E6245" i="34"/>
  <c r="C6245" i="34"/>
  <c r="B6245" i="34"/>
  <c r="F6244" i="34"/>
  <c r="D6244" i="34" s="1"/>
  <c r="E6244" i="34"/>
  <c r="C6244" i="34"/>
  <c r="B6244" i="34"/>
  <c r="F6243" i="34"/>
  <c r="D6243" i="34" s="1"/>
  <c r="E6243" i="34"/>
  <c r="C6243" i="34"/>
  <c r="B6243" i="34"/>
  <c r="F6242" i="34"/>
  <c r="D6242" i="34" s="1"/>
  <c r="E6242" i="34"/>
  <c r="C6242" i="34"/>
  <c r="B6242" i="34"/>
  <c r="F6241" i="34"/>
  <c r="D6241" i="34" s="1"/>
  <c r="E6241" i="34"/>
  <c r="C6241" i="34"/>
  <c r="B6241" i="34"/>
  <c r="F6240" i="34"/>
  <c r="E6240" i="34"/>
  <c r="D6240" i="34"/>
  <c r="C6240" i="34"/>
  <c r="B6240" i="34"/>
  <c r="F6239" i="34"/>
  <c r="D6239" i="34" s="1"/>
  <c r="E6239" i="34"/>
  <c r="C6239" i="34"/>
  <c r="B6239" i="34"/>
  <c r="F6238" i="34"/>
  <c r="E6238" i="34"/>
  <c r="D6238" i="34"/>
  <c r="C6238" i="34"/>
  <c r="B6238" i="34"/>
  <c r="F6237" i="34"/>
  <c r="E6237" i="34"/>
  <c r="D6237" i="34"/>
  <c r="C6237" i="34"/>
  <c r="B6237" i="34"/>
  <c r="F6236" i="34"/>
  <c r="D6236" i="34" s="1"/>
  <c r="E6236" i="34"/>
  <c r="C6236" i="34"/>
  <c r="B6236" i="34"/>
  <c r="F6235" i="34"/>
  <c r="D6235" i="34" s="1"/>
  <c r="E6235" i="34"/>
  <c r="C6235" i="34"/>
  <c r="B6235" i="34"/>
  <c r="F6234" i="34"/>
  <c r="D6234" i="34" s="1"/>
  <c r="E6234" i="34"/>
  <c r="C6234" i="34"/>
  <c r="B6234" i="34"/>
  <c r="F6233" i="34"/>
  <c r="D6233" i="34" s="1"/>
  <c r="E6233" i="34"/>
  <c r="C6233" i="34"/>
  <c r="B6233" i="34"/>
  <c r="F6232" i="34"/>
  <c r="D6232" i="34" s="1"/>
  <c r="E6232" i="34"/>
  <c r="C6232" i="34"/>
  <c r="B6232" i="34"/>
  <c r="F6231" i="34"/>
  <c r="D6231" i="34" s="1"/>
  <c r="E6231" i="34"/>
  <c r="C6231" i="34"/>
  <c r="B6231" i="34"/>
  <c r="F6230" i="34"/>
  <c r="D6230" i="34" s="1"/>
  <c r="E6230" i="34"/>
  <c r="C6230" i="34"/>
  <c r="B6230" i="34"/>
  <c r="F6229" i="34"/>
  <c r="D6229" i="34" s="1"/>
  <c r="E6229" i="34"/>
  <c r="C6229" i="34"/>
  <c r="B6229" i="34"/>
  <c r="F6228" i="34"/>
  <c r="E6228" i="34"/>
  <c r="D6228" i="34"/>
  <c r="C6228" i="34"/>
  <c r="B6228" i="34"/>
  <c r="F6227" i="34"/>
  <c r="D6227" i="34" s="1"/>
  <c r="E6227" i="34"/>
  <c r="C6227" i="34"/>
  <c r="B6227" i="34"/>
  <c r="F6226" i="34"/>
  <c r="D6226" i="34" s="1"/>
  <c r="E6226" i="34"/>
  <c r="C6226" i="34"/>
  <c r="B6226" i="34"/>
  <c r="F6225" i="34"/>
  <c r="E6225" i="34"/>
  <c r="D6225" i="34"/>
  <c r="C6225" i="34"/>
  <c r="B6225" i="34"/>
  <c r="F6224" i="34"/>
  <c r="D6224" i="34" s="1"/>
  <c r="E6224" i="34"/>
  <c r="C6224" i="34"/>
  <c r="B6224" i="34"/>
  <c r="F6223" i="34"/>
  <c r="D6223" i="34" s="1"/>
  <c r="E6223" i="34"/>
  <c r="C6223" i="34"/>
  <c r="B6223" i="34"/>
  <c r="F6222" i="34"/>
  <c r="D6222" i="34" s="1"/>
  <c r="E6222" i="34"/>
  <c r="C6222" i="34"/>
  <c r="B6222" i="34"/>
  <c r="F6221" i="34"/>
  <c r="D6221" i="34" s="1"/>
  <c r="E6221" i="34"/>
  <c r="C6221" i="34"/>
  <c r="B6221" i="34"/>
  <c r="F6220" i="34"/>
  <c r="E6220" i="34"/>
  <c r="D6220" i="34"/>
  <c r="C6220" i="34"/>
  <c r="B6220" i="34"/>
  <c r="F6219" i="34"/>
  <c r="E6219" i="34"/>
  <c r="D6219" i="34"/>
  <c r="C6219" i="34"/>
  <c r="B6219" i="34"/>
  <c r="F6218" i="34"/>
  <c r="D6218" i="34" s="1"/>
  <c r="E6218" i="34"/>
  <c r="C6218" i="34"/>
  <c r="B6218" i="34"/>
  <c r="F6217" i="34"/>
  <c r="D6217" i="34" s="1"/>
  <c r="E6217" i="34"/>
  <c r="C6217" i="34"/>
  <c r="B6217" i="34"/>
  <c r="F6216" i="34"/>
  <c r="D6216" i="34" s="1"/>
  <c r="E6216" i="34"/>
  <c r="C6216" i="34"/>
  <c r="B6216" i="34"/>
  <c r="F6215" i="34"/>
  <c r="D6215" i="34" s="1"/>
  <c r="E6215" i="34"/>
  <c r="C6215" i="34"/>
  <c r="B6215" i="34"/>
  <c r="F6214" i="34"/>
  <c r="D6214" i="34" s="1"/>
  <c r="E6214" i="34"/>
  <c r="C6214" i="34"/>
  <c r="B6214" i="34"/>
  <c r="F6213" i="34"/>
  <c r="D6213" i="34" s="1"/>
  <c r="E6213" i="34"/>
  <c r="C6213" i="34"/>
  <c r="B6213" i="34"/>
  <c r="F6212" i="34"/>
  <c r="D6212" i="34" s="1"/>
  <c r="E6212" i="34"/>
  <c r="C6212" i="34"/>
  <c r="B6212" i="34"/>
  <c r="F6211" i="34"/>
  <c r="E6211" i="34"/>
  <c r="D6211" i="34"/>
  <c r="C6211" i="34"/>
  <c r="B6211" i="34"/>
  <c r="F6210" i="34"/>
  <c r="D6210" i="34" s="1"/>
  <c r="E6210" i="34"/>
  <c r="C6210" i="34"/>
  <c r="B6210" i="34"/>
  <c r="F6209" i="34"/>
  <c r="D6209" i="34" s="1"/>
  <c r="E6209" i="34"/>
  <c r="C6209" i="34"/>
  <c r="B6209" i="34"/>
  <c r="F6208" i="34"/>
  <c r="D6208" i="34" s="1"/>
  <c r="E6208" i="34"/>
  <c r="C6208" i="34"/>
  <c r="B6208" i="34"/>
  <c r="F6207" i="34"/>
  <c r="E6207" i="34"/>
  <c r="D6207" i="34"/>
  <c r="C6207" i="34"/>
  <c r="B6207" i="34"/>
  <c r="F6206" i="34"/>
  <c r="D6206" i="34" s="1"/>
  <c r="E6206" i="34"/>
  <c r="C6206" i="34"/>
  <c r="B6206" i="34"/>
  <c r="F6205" i="34"/>
  <c r="D6205" i="34" s="1"/>
  <c r="E6205" i="34"/>
  <c r="C6205" i="34"/>
  <c r="B6205" i="34"/>
  <c r="F6204" i="34"/>
  <c r="D6204" i="34" s="1"/>
  <c r="E6204" i="34"/>
  <c r="C6204" i="34"/>
  <c r="B6204" i="34"/>
  <c r="F6203" i="34"/>
  <c r="D6203" i="34" s="1"/>
  <c r="E6203" i="34"/>
  <c r="C6203" i="34"/>
  <c r="B6203" i="34"/>
  <c r="F6202" i="34"/>
  <c r="D6202" i="34" s="1"/>
  <c r="E6202" i="34"/>
  <c r="C6202" i="34"/>
  <c r="B6202" i="34"/>
  <c r="F6201" i="34"/>
  <c r="D6201" i="34" s="1"/>
  <c r="E6201" i="34"/>
  <c r="C6201" i="34"/>
  <c r="B6201" i="34"/>
  <c r="F6200" i="34"/>
  <c r="D6200" i="34" s="1"/>
  <c r="E6200" i="34"/>
  <c r="C6200" i="34"/>
  <c r="B6200" i="34"/>
  <c r="F6199" i="34"/>
  <c r="D6199" i="34" s="1"/>
  <c r="E6199" i="34"/>
  <c r="C6199" i="34"/>
  <c r="B6199" i="34"/>
  <c r="F6198" i="34"/>
  <c r="D6198" i="34" s="1"/>
  <c r="E6198" i="34"/>
  <c r="C6198" i="34"/>
  <c r="B6198" i="34"/>
  <c r="F6197" i="34"/>
  <c r="D6197" i="34" s="1"/>
  <c r="E6197" i="34"/>
  <c r="C6197" i="34"/>
  <c r="B6197" i="34"/>
  <c r="F6196" i="34"/>
  <c r="D6196" i="34" s="1"/>
  <c r="E6196" i="34"/>
  <c r="C6196" i="34"/>
  <c r="B6196" i="34"/>
  <c r="F6195" i="34"/>
  <c r="D6195" i="34" s="1"/>
  <c r="E6195" i="34"/>
  <c r="C6195" i="34"/>
  <c r="B6195" i="34"/>
  <c r="F6194" i="34"/>
  <c r="D6194" i="34" s="1"/>
  <c r="E6194" i="34"/>
  <c r="C6194" i="34"/>
  <c r="B6194" i="34"/>
  <c r="F6193" i="34"/>
  <c r="D6193" i="34" s="1"/>
  <c r="E6193" i="34"/>
  <c r="C6193" i="34"/>
  <c r="B6193" i="34"/>
  <c r="F6192" i="34"/>
  <c r="E6192" i="34"/>
  <c r="D6192" i="34"/>
  <c r="C6192" i="34"/>
  <c r="B6192" i="34"/>
  <c r="F6191" i="34"/>
  <c r="D6191" i="34" s="1"/>
  <c r="E6191" i="34"/>
  <c r="C6191" i="34"/>
  <c r="B6191" i="34"/>
  <c r="F6190" i="34"/>
  <c r="E6190" i="34"/>
  <c r="D6190" i="34"/>
  <c r="C6190" i="34"/>
  <c r="B6190" i="34"/>
  <c r="F6189" i="34"/>
  <c r="D6189" i="34" s="1"/>
  <c r="E6189" i="34"/>
  <c r="C6189" i="34"/>
  <c r="B6189" i="34"/>
  <c r="F6188" i="34"/>
  <c r="D6188" i="34" s="1"/>
  <c r="E6188" i="34"/>
  <c r="C6188" i="34"/>
  <c r="B6188" i="34"/>
  <c r="F6187" i="34"/>
  <c r="D6187" i="34" s="1"/>
  <c r="E6187" i="34"/>
  <c r="C6187" i="34"/>
  <c r="B6187" i="34"/>
  <c r="F6186" i="34"/>
  <c r="D6186" i="34" s="1"/>
  <c r="E6186" i="34"/>
  <c r="C6186" i="34"/>
  <c r="B6186" i="34"/>
  <c r="F6185" i="34"/>
  <c r="D6185" i="34" s="1"/>
  <c r="E6185" i="34"/>
  <c r="C6185" i="34"/>
  <c r="B6185" i="34"/>
  <c r="F6184" i="34"/>
  <c r="E6184" i="34"/>
  <c r="D6184" i="34"/>
  <c r="C6184" i="34"/>
  <c r="B6184" i="34"/>
  <c r="F6183" i="34"/>
  <c r="E6183" i="34"/>
  <c r="D6183" i="34"/>
  <c r="C6183" i="34"/>
  <c r="B6183" i="34"/>
  <c r="F6182" i="34"/>
  <c r="D6182" i="34" s="1"/>
  <c r="E6182" i="34"/>
  <c r="C6182" i="34"/>
  <c r="B6182" i="34"/>
  <c r="F6181" i="34"/>
  <c r="D6181" i="34" s="1"/>
  <c r="E6181" i="34"/>
  <c r="C6181" i="34"/>
  <c r="B6181" i="34"/>
  <c r="F6180" i="34"/>
  <c r="D6180" i="34" s="1"/>
  <c r="E6180" i="34"/>
  <c r="C6180" i="34"/>
  <c r="B6180" i="34"/>
  <c r="F6179" i="34"/>
  <c r="D6179" i="34" s="1"/>
  <c r="E6179" i="34"/>
  <c r="C6179" i="34"/>
  <c r="B6179" i="34"/>
  <c r="F6178" i="34"/>
  <c r="D6178" i="34" s="1"/>
  <c r="E6178" i="34"/>
  <c r="C6178" i="34"/>
  <c r="B6178" i="34"/>
  <c r="F6177" i="34"/>
  <c r="E6177" i="34"/>
  <c r="D6177" i="34"/>
  <c r="C6177" i="34"/>
  <c r="B6177" i="34"/>
  <c r="F6176" i="34"/>
  <c r="D6176" i="34" s="1"/>
  <c r="E6176" i="34"/>
  <c r="C6176" i="34"/>
  <c r="B6176" i="34"/>
  <c r="F6175" i="34"/>
  <c r="D6175" i="34" s="1"/>
  <c r="E6175" i="34"/>
  <c r="C6175" i="34"/>
  <c r="B6175" i="34"/>
  <c r="F6174" i="34"/>
  <c r="E6174" i="34"/>
  <c r="D6174" i="34"/>
  <c r="C6174" i="34"/>
  <c r="B6174" i="34"/>
  <c r="F6173" i="34"/>
  <c r="D6173" i="34" s="1"/>
  <c r="E6173" i="34"/>
  <c r="C6173" i="34"/>
  <c r="B6173" i="34"/>
  <c r="F6172" i="34"/>
  <c r="E6172" i="34"/>
  <c r="D6172" i="34"/>
  <c r="C6172" i="34"/>
  <c r="B6172" i="34"/>
  <c r="F6171" i="34"/>
  <c r="D6171" i="34" s="1"/>
  <c r="E6171" i="34"/>
  <c r="C6171" i="34"/>
  <c r="B6171" i="34"/>
  <c r="F6170" i="34"/>
  <c r="D6170" i="34" s="1"/>
  <c r="E6170" i="34"/>
  <c r="C6170" i="34"/>
  <c r="B6170" i="34"/>
  <c r="F6169" i="34"/>
  <c r="D6169" i="34" s="1"/>
  <c r="E6169" i="34"/>
  <c r="C6169" i="34"/>
  <c r="B6169" i="34"/>
  <c r="F6168" i="34"/>
  <c r="D6168" i="34" s="1"/>
  <c r="E6168" i="34"/>
  <c r="C6168" i="34"/>
  <c r="B6168" i="34"/>
  <c r="F6167" i="34"/>
  <c r="D6167" i="34" s="1"/>
  <c r="E6167" i="34"/>
  <c r="C6167" i="34"/>
  <c r="B6167" i="34"/>
  <c r="F6166" i="34"/>
  <c r="E6166" i="34"/>
  <c r="D6166" i="34"/>
  <c r="C6166" i="34"/>
  <c r="B6166" i="34"/>
  <c r="F6165" i="34"/>
  <c r="D6165" i="34" s="1"/>
  <c r="E6165" i="34"/>
  <c r="C6165" i="34"/>
  <c r="B6165" i="34"/>
  <c r="F6164" i="34"/>
  <c r="D6164" i="34" s="1"/>
  <c r="E6164" i="34"/>
  <c r="C6164" i="34"/>
  <c r="B6164" i="34"/>
  <c r="F6163" i="34"/>
  <c r="E6163" i="34"/>
  <c r="D6163" i="34"/>
  <c r="C6163" i="34"/>
  <c r="B6163" i="34"/>
  <c r="F6162" i="34"/>
  <c r="D6162" i="34" s="1"/>
  <c r="E6162" i="34"/>
  <c r="C6162" i="34"/>
  <c r="B6162" i="34"/>
  <c r="F6161" i="34"/>
  <c r="D6161" i="34" s="1"/>
  <c r="E6161" i="34"/>
  <c r="C6161" i="34"/>
  <c r="B6161" i="34"/>
  <c r="F6160" i="34"/>
  <c r="D6160" i="34" s="1"/>
  <c r="E6160" i="34"/>
  <c r="C6160" i="34"/>
  <c r="B6160" i="34"/>
  <c r="F6159" i="34"/>
  <c r="D6159" i="34" s="1"/>
  <c r="E6159" i="34"/>
  <c r="C6159" i="34"/>
  <c r="B6159" i="34"/>
  <c r="F6158" i="34"/>
  <c r="D6158" i="34" s="1"/>
  <c r="E6158" i="34"/>
  <c r="C6158" i="34"/>
  <c r="B6158" i="34"/>
  <c r="F6157" i="34"/>
  <c r="D6157" i="34" s="1"/>
  <c r="E6157" i="34"/>
  <c r="C6157" i="34"/>
  <c r="B6157" i="34"/>
  <c r="F6156" i="34"/>
  <c r="D6156" i="34" s="1"/>
  <c r="E6156" i="34"/>
  <c r="C6156" i="34"/>
  <c r="B6156" i="34"/>
  <c r="F6155" i="34"/>
  <c r="D6155" i="34" s="1"/>
  <c r="E6155" i="34"/>
  <c r="C6155" i="34"/>
  <c r="B6155" i="34"/>
  <c r="F6154" i="34"/>
  <c r="D6154" i="34" s="1"/>
  <c r="E6154" i="34"/>
  <c r="C6154" i="34"/>
  <c r="B6154" i="34"/>
  <c r="F6153" i="34"/>
  <c r="E6153" i="34"/>
  <c r="D6153" i="34"/>
  <c r="C6153" i="34"/>
  <c r="B6153" i="34"/>
  <c r="F6152" i="34"/>
  <c r="D6152" i="34" s="1"/>
  <c r="E6152" i="34"/>
  <c r="C6152" i="34"/>
  <c r="B6152" i="34"/>
  <c r="F6151" i="34"/>
  <c r="D6151" i="34" s="1"/>
  <c r="E6151" i="34"/>
  <c r="C6151" i="34"/>
  <c r="B6151" i="34"/>
  <c r="F6150" i="34"/>
  <c r="D6150" i="34" s="1"/>
  <c r="E6150" i="34"/>
  <c r="C6150" i="34"/>
  <c r="B6150" i="34"/>
  <c r="F6149" i="34"/>
  <c r="D6149" i="34" s="1"/>
  <c r="E6149" i="34"/>
  <c r="C6149" i="34"/>
  <c r="B6149" i="34"/>
  <c r="F6148" i="34"/>
  <c r="E6148" i="34"/>
  <c r="D6148" i="34"/>
  <c r="C6148" i="34"/>
  <c r="B6148" i="34"/>
  <c r="F6147" i="34"/>
  <c r="D6147" i="34" s="1"/>
  <c r="E6147" i="34"/>
  <c r="C6147" i="34"/>
  <c r="B6147" i="34"/>
  <c r="F6146" i="34"/>
  <c r="D6146" i="34" s="1"/>
  <c r="E6146" i="34"/>
  <c r="C6146" i="34"/>
  <c r="B6146" i="34"/>
  <c r="F6145" i="34"/>
  <c r="D6145" i="34" s="1"/>
  <c r="E6145" i="34"/>
  <c r="C6145" i="34"/>
  <c r="B6145" i="34"/>
  <c r="F6144" i="34"/>
  <c r="E6144" i="34"/>
  <c r="D6144" i="34"/>
  <c r="C6144" i="34"/>
  <c r="B6144" i="34"/>
  <c r="F6143" i="34"/>
  <c r="D6143" i="34" s="1"/>
  <c r="E6143" i="34"/>
  <c r="C6143" i="34"/>
  <c r="B6143" i="34"/>
  <c r="F6142" i="34"/>
  <c r="E6142" i="34"/>
  <c r="D6142" i="34"/>
  <c r="C6142" i="34"/>
  <c r="B6142" i="34"/>
  <c r="F6141" i="34"/>
  <c r="D6141" i="34" s="1"/>
  <c r="E6141" i="34"/>
  <c r="C6141" i="34"/>
  <c r="B6141" i="34"/>
  <c r="F6140" i="34"/>
  <c r="D6140" i="34" s="1"/>
  <c r="E6140" i="34"/>
  <c r="C6140" i="34"/>
  <c r="B6140" i="34"/>
  <c r="F6139" i="34"/>
  <c r="E6139" i="34"/>
  <c r="D6139" i="34"/>
  <c r="C6139" i="34"/>
  <c r="B6139" i="34"/>
  <c r="F6138" i="34"/>
  <c r="D6138" i="34" s="1"/>
  <c r="E6138" i="34"/>
  <c r="C6138" i="34"/>
  <c r="B6138" i="34"/>
  <c r="F6137" i="34"/>
  <c r="D6137" i="34" s="1"/>
  <c r="E6137" i="34"/>
  <c r="C6137" i="34"/>
  <c r="B6137" i="34"/>
  <c r="F6136" i="34"/>
  <c r="D6136" i="34" s="1"/>
  <c r="E6136" i="34"/>
  <c r="C6136" i="34"/>
  <c r="B6136" i="34"/>
  <c r="F6135" i="34"/>
  <c r="E6135" i="34"/>
  <c r="D6135" i="34"/>
  <c r="C6135" i="34"/>
  <c r="B6135" i="34"/>
  <c r="F6134" i="34"/>
  <c r="D6134" i="34" s="1"/>
  <c r="E6134" i="34"/>
  <c r="C6134" i="34"/>
  <c r="B6134" i="34"/>
  <c r="F6133" i="34"/>
  <c r="D6133" i="34" s="1"/>
  <c r="E6133" i="34"/>
  <c r="C6133" i="34"/>
  <c r="B6133" i="34"/>
  <c r="F6132" i="34"/>
  <c r="D6132" i="34" s="1"/>
  <c r="E6132" i="34"/>
  <c r="C6132" i="34"/>
  <c r="B6132" i="34"/>
  <c r="F6131" i="34"/>
  <c r="D6131" i="34" s="1"/>
  <c r="E6131" i="34"/>
  <c r="C6131" i="34"/>
  <c r="B6131" i="34"/>
  <c r="F6130" i="34"/>
  <c r="D6130" i="34" s="1"/>
  <c r="E6130" i="34"/>
  <c r="C6130" i="34"/>
  <c r="B6130" i="34"/>
  <c r="F6129" i="34"/>
  <c r="E6129" i="34"/>
  <c r="D6129" i="34"/>
  <c r="C6129" i="34"/>
  <c r="B6129" i="34"/>
  <c r="F6128" i="34"/>
  <c r="D6128" i="34" s="1"/>
  <c r="E6128" i="34"/>
  <c r="C6128" i="34"/>
  <c r="B6128" i="34"/>
  <c r="F6127" i="34"/>
  <c r="D6127" i="34" s="1"/>
  <c r="E6127" i="34"/>
  <c r="C6127" i="34"/>
  <c r="B6127" i="34"/>
  <c r="F6126" i="34"/>
  <c r="D6126" i="34" s="1"/>
  <c r="E6126" i="34"/>
  <c r="C6126" i="34"/>
  <c r="B6126" i="34"/>
  <c r="F6125" i="34"/>
  <c r="D6125" i="34" s="1"/>
  <c r="E6125" i="34"/>
  <c r="C6125" i="34"/>
  <c r="B6125" i="34"/>
  <c r="F6124" i="34"/>
  <c r="D6124" i="34" s="1"/>
  <c r="E6124" i="34"/>
  <c r="C6124" i="34"/>
  <c r="B6124" i="34"/>
  <c r="F6123" i="34"/>
  <c r="D6123" i="34" s="1"/>
  <c r="E6123" i="34"/>
  <c r="C6123" i="34"/>
  <c r="B6123" i="34"/>
  <c r="F6122" i="34"/>
  <c r="D6122" i="34" s="1"/>
  <c r="E6122" i="34"/>
  <c r="C6122" i="34"/>
  <c r="B6122" i="34"/>
  <c r="F6121" i="34"/>
  <c r="D6121" i="34" s="1"/>
  <c r="E6121" i="34"/>
  <c r="C6121" i="34"/>
  <c r="B6121" i="34"/>
  <c r="F6120" i="34"/>
  <c r="E6120" i="34"/>
  <c r="D6120" i="34"/>
  <c r="C6120" i="34"/>
  <c r="B6120" i="34"/>
  <c r="F6119" i="34"/>
  <c r="D6119" i="34" s="1"/>
  <c r="E6119" i="34"/>
  <c r="C6119" i="34"/>
  <c r="B6119" i="34"/>
  <c r="F6118" i="34"/>
  <c r="D6118" i="34" s="1"/>
  <c r="E6118" i="34"/>
  <c r="C6118" i="34"/>
  <c r="B6118" i="34"/>
  <c r="F6117" i="34"/>
  <c r="D6117" i="34" s="1"/>
  <c r="E6117" i="34"/>
  <c r="C6117" i="34"/>
  <c r="B6117" i="34"/>
  <c r="F6116" i="34"/>
  <c r="D6116" i="34" s="1"/>
  <c r="E6116" i="34"/>
  <c r="C6116" i="34"/>
  <c r="B6116" i="34"/>
  <c r="F6115" i="34"/>
  <c r="E6115" i="34"/>
  <c r="D6115" i="34"/>
  <c r="C6115" i="34"/>
  <c r="B6115" i="34"/>
  <c r="F6114" i="34"/>
  <c r="D6114" i="34" s="1"/>
  <c r="E6114" i="34"/>
  <c r="C6114" i="34"/>
  <c r="B6114" i="34"/>
  <c r="F6113" i="34"/>
  <c r="D6113" i="34" s="1"/>
  <c r="E6113" i="34"/>
  <c r="C6113" i="34"/>
  <c r="B6113" i="34"/>
  <c r="F6112" i="34"/>
  <c r="D6112" i="34" s="1"/>
  <c r="E6112" i="34"/>
  <c r="C6112" i="34"/>
  <c r="B6112" i="34"/>
  <c r="F6111" i="34"/>
  <c r="E6111" i="34"/>
  <c r="D6111" i="34"/>
  <c r="C6111" i="34"/>
  <c r="B6111" i="34"/>
  <c r="F6110" i="34"/>
  <c r="D6110" i="34" s="1"/>
  <c r="E6110" i="34"/>
  <c r="C6110" i="34"/>
  <c r="B6110" i="34"/>
  <c r="F6109" i="34"/>
  <c r="D6109" i="34" s="1"/>
  <c r="E6109" i="34"/>
  <c r="C6109" i="34"/>
  <c r="B6109" i="34"/>
  <c r="F6108" i="34"/>
  <c r="D6108" i="34" s="1"/>
  <c r="E6108" i="34"/>
  <c r="C6108" i="34"/>
  <c r="B6108" i="34"/>
  <c r="F6107" i="34"/>
  <c r="D6107" i="34" s="1"/>
  <c r="E6107" i="34"/>
  <c r="C6107" i="34"/>
  <c r="B6107" i="34"/>
  <c r="F6106" i="34"/>
  <c r="D6106" i="34" s="1"/>
  <c r="E6106" i="34"/>
  <c r="C6106" i="34"/>
  <c r="B6106" i="34"/>
  <c r="F6105" i="34"/>
  <c r="D6105" i="34" s="1"/>
  <c r="E6105" i="34"/>
  <c r="C6105" i="34"/>
  <c r="B6105" i="34"/>
  <c r="F6104" i="34"/>
  <c r="D6104" i="34" s="1"/>
  <c r="E6104" i="34"/>
  <c r="C6104" i="34"/>
  <c r="B6104" i="34"/>
  <c r="F6103" i="34"/>
  <c r="E6103" i="34"/>
  <c r="D6103" i="34"/>
  <c r="C6103" i="34"/>
  <c r="B6103" i="34"/>
  <c r="F6102" i="34"/>
  <c r="E6102" i="34"/>
  <c r="D6102" i="34"/>
  <c r="C6102" i="34"/>
  <c r="B6102" i="34"/>
  <c r="F6101" i="34"/>
  <c r="D6101" i="34" s="1"/>
  <c r="E6101" i="34"/>
  <c r="C6101" i="34"/>
  <c r="B6101" i="34"/>
  <c r="F6100" i="34"/>
  <c r="D6100" i="34" s="1"/>
  <c r="E6100" i="34"/>
  <c r="C6100" i="34"/>
  <c r="B6100" i="34"/>
  <c r="F6099" i="34"/>
  <c r="D6099" i="34" s="1"/>
  <c r="E6099" i="34"/>
  <c r="C6099" i="34"/>
  <c r="B6099" i="34"/>
  <c r="F6098" i="34"/>
  <c r="D6098" i="34" s="1"/>
  <c r="E6098" i="34"/>
  <c r="C6098" i="34"/>
  <c r="B6098" i="34"/>
  <c r="F6097" i="34"/>
  <c r="D6097" i="34" s="1"/>
  <c r="E6097" i="34"/>
  <c r="C6097" i="34"/>
  <c r="B6097" i="34"/>
  <c r="F6096" i="34"/>
  <c r="E6096" i="34"/>
  <c r="D6096" i="34"/>
  <c r="C6096" i="34"/>
  <c r="B6096" i="34"/>
  <c r="F6095" i="34"/>
  <c r="D6095" i="34" s="1"/>
  <c r="E6095" i="34"/>
  <c r="C6095" i="34"/>
  <c r="B6095" i="34"/>
  <c r="F6094" i="34"/>
  <c r="E6094" i="34"/>
  <c r="D6094" i="34"/>
  <c r="C6094" i="34"/>
  <c r="B6094" i="34"/>
  <c r="F6093" i="34"/>
  <c r="D6093" i="34" s="1"/>
  <c r="E6093" i="34"/>
  <c r="C6093" i="34"/>
  <c r="B6093" i="34"/>
  <c r="F6092" i="34"/>
  <c r="D6092" i="34" s="1"/>
  <c r="E6092" i="34"/>
  <c r="C6092" i="34"/>
  <c r="B6092" i="34"/>
  <c r="F6091" i="34"/>
  <c r="D6091" i="34" s="1"/>
  <c r="E6091" i="34"/>
  <c r="C6091" i="34"/>
  <c r="B6091" i="34"/>
  <c r="F6090" i="34"/>
  <c r="E6090" i="34"/>
  <c r="D6090" i="34"/>
  <c r="C6090" i="34"/>
  <c r="B6090" i="34"/>
  <c r="F6089" i="34"/>
  <c r="D6089" i="34" s="1"/>
  <c r="E6089" i="34"/>
  <c r="C6089" i="34"/>
  <c r="B6089" i="34"/>
  <c r="F6088" i="34"/>
  <c r="E6088" i="34"/>
  <c r="D6088" i="34"/>
  <c r="C6088" i="34"/>
  <c r="B6088" i="34"/>
  <c r="F6087" i="34"/>
  <c r="E6087" i="34"/>
  <c r="D6087" i="34"/>
  <c r="C6087" i="34"/>
  <c r="B6087" i="34"/>
  <c r="F6086" i="34"/>
  <c r="D6086" i="34" s="1"/>
  <c r="E6086" i="34"/>
  <c r="C6086" i="34"/>
  <c r="B6086" i="34"/>
  <c r="F6085" i="34"/>
  <c r="D6085" i="34" s="1"/>
  <c r="E6085" i="34"/>
  <c r="C6085" i="34"/>
  <c r="B6085" i="34"/>
  <c r="F6084" i="34"/>
  <c r="D6084" i="34" s="1"/>
  <c r="E6084" i="34"/>
  <c r="C6084" i="34"/>
  <c r="B6084" i="34"/>
  <c r="F6083" i="34"/>
  <c r="D6083" i="34" s="1"/>
  <c r="E6083" i="34"/>
  <c r="C6083" i="34"/>
  <c r="B6083" i="34"/>
  <c r="F6082" i="34"/>
  <c r="D6082" i="34" s="1"/>
  <c r="E6082" i="34"/>
  <c r="C6082" i="34"/>
  <c r="B6082" i="34"/>
  <c r="F6081" i="34"/>
  <c r="E6081" i="34"/>
  <c r="D6081" i="34"/>
  <c r="C6081" i="34"/>
  <c r="B6081" i="34"/>
  <c r="F6080" i="34"/>
  <c r="D6080" i="34" s="1"/>
  <c r="E6080" i="34"/>
  <c r="C6080" i="34"/>
  <c r="B6080" i="34"/>
  <c r="F6079" i="34"/>
  <c r="D6079" i="34" s="1"/>
  <c r="E6079" i="34"/>
  <c r="C6079" i="34"/>
  <c r="B6079" i="34"/>
  <c r="F6078" i="34"/>
  <c r="D6078" i="34" s="1"/>
  <c r="E6078" i="34"/>
  <c r="C6078" i="34"/>
  <c r="B6078" i="34"/>
  <c r="F6077" i="34"/>
  <c r="D6077" i="34" s="1"/>
  <c r="E6077" i="34"/>
  <c r="C6077" i="34"/>
  <c r="B6077" i="34"/>
  <c r="F6076" i="34"/>
  <c r="E6076" i="34"/>
  <c r="D6076" i="34"/>
  <c r="C6076" i="34"/>
  <c r="B6076" i="34"/>
  <c r="F6075" i="34"/>
  <c r="D6075" i="34" s="1"/>
  <c r="E6075" i="34"/>
  <c r="C6075" i="34"/>
  <c r="B6075" i="34"/>
  <c r="F6074" i="34"/>
  <c r="D6074" i="34" s="1"/>
  <c r="E6074" i="34"/>
  <c r="C6074" i="34"/>
  <c r="B6074" i="34"/>
  <c r="F6073" i="34"/>
  <c r="D6073" i="34" s="1"/>
  <c r="E6073" i="34"/>
  <c r="C6073" i="34"/>
  <c r="B6073" i="34"/>
  <c r="F6072" i="34"/>
  <c r="D6072" i="34" s="1"/>
  <c r="E6072" i="34"/>
  <c r="C6072" i="34"/>
  <c r="B6072" i="34"/>
  <c r="F6071" i="34"/>
  <c r="D6071" i="34" s="1"/>
  <c r="E6071" i="34"/>
  <c r="C6071" i="34"/>
  <c r="B6071" i="34"/>
  <c r="F6070" i="34"/>
  <c r="E6070" i="34"/>
  <c r="D6070" i="34"/>
  <c r="C6070" i="34"/>
  <c r="B6070" i="34"/>
  <c r="F6069" i="34"/>
  <c r="D6069" i="34" s="1"/>
  <c r="E6069" i="34"/>
  <c r="C6069" i="34"/>
  <c r="B6069" i="34"/>
  <c r="F6068" i="34"/>
  <c r="D6068" i="34" s="1"/>
  <c r="E6068" i="34"/>
  <c r="C6068" i="34"/>
  <c r="B6068" i="34"/>
  <c r="F6067" i="34"/>
  <c r="E6067" i="34"/>
  <c r="D6067" i="34"/>
  <c r="C6067" i="34"/>
  <c r="B6067" i="34"/>
  <c r="F6066" i="34"/>
  <c r="D6066" i="34" s="1"/>
  <c r="E6066" i="34"/>
  <c r="C6066" i="34"/>
  <c r="B6066" i="34"/>
  <c r="F6065" i="34"/>
  <c r="D6065" i="34" s="1"/>
  <c r="E6065" i="34"/>
  <c r="C6065" i="34"/>
  <c r="B6065" i="34"/>
  <c r="F6064" i="34"/>
  <c r="D6064" i="34" s="1"/>
  <c r="E6064" i="34"/>
  <c r="C6064" i="34"/>
  <c r="B6064" i="34"/>
  <c r="F6063" i="34"/>
  <c r="D6063" i="34" s="1"/>
  <c r="E6063" i="34"/>
  <c r="C6063" i="34"/>
  <c r="B6063" i="34"/>
  <c r="F6062" i="34"/>
  <c r="D6062" i="34" s="1"/>
  <c r="E6062" i="34"/>
  <c r="C6062" i="34"/>
  <c r="B6062" i="34"/>
  <c r="F6061" i="34"/>
  <c r="D6061" i="34" s="1"/>
  <c r="E6061" i="34"/>
  <c r="C6061" i="34"/>
  <c r="B6061" i="34"/>
  <c r="F6060" i="34"/>
  <c r="D6060" i="34" s="1"/>
  <c r="E6060" i="34"/>
  <c r="C6060" i="34"/>
  <c r="B6060" i="34"/>
  <c r="F6059" i="34"/>
  <c r="D6059" i="34" s="1"/>
  <c r="E6059" i="34"/>
  <c r="C6059" i="34"/>
  <c r="B6059" i="34"/>
  <c r="F6058" i="34"/>
  <c r="E6058" i="34"/>
  <c r="D6058" i="34"/>
  <c r="C6058" i="34"/>
  <c r="B6058" i="34"/>
  <c r="F6057" i="34"/>
  <c r="E6057" i="34"/>
  <c r="D6057" i="34"/>
  <c r="C6057" i="34"/>
  <c r="B6057" i="34"/>
  <c r="F6056" i="34"/>
  <c r="D6056" i="34" s="1"/>
  <c r="E6056" i="34"/>
  <c r="C6056" i="34"/>
  <c r="B6056" i="34"/>
  <c r="F6055" i="34"/>
  <c r="D6055" i="34" s="1"/>
  <c r="E6055" i="34"/>
  <c r="C6055" i="34"/>
  <c r="B6055" i="34"/>
  <c r="F6054" i="34"/>
  <c r="D6054" i="34" s="1"/>
  <c r="E6054" i="34"/>
  <c r="C6054" i="34"/>
  <c r="B6054" i="34"/>
  <c r="F6053" i="34"/>
  <c r="D6053" i="34" s="1"/>
  <c r="E6053" i="34"/>
  <c r="C6053" i="34"/>
  <c r="B6053" i="34"/>
  <c r="F6052" i="34"/>
  <c r="E6052" i="34"/>
  <c r="D6052" i="34"/>
  <c r="C6052" i="34"/>
  <c r="B6052" i="34"/>
  <c r="F6051" i="34"/>
  <c r="D6051" i="34" s="1"/>
  <c r="E6051" i="34"/>
  <c r="C6051" i="34"/>
  <c r="B6051" i="34"/>
  <c r="F6050" i="34"/>
  <c r="D6050" i="34" s="1"/>
  <c r="E6050" i="34"/>
  <c r="C6050" i="34"/>
  <c r="B6050" i="34"/>
  <c r="F6049" i="34"/>
  <c r="D6049" i="34" s="1"/>
  <c r="E6049" i="34"/>
  <c r="C6049" i="34"/>
  <c r="B6049" i="34"/>
  <c r="F6048" i="34"/>
  <c r="E6048" i="34"/>
  <c r="D6048" i="34"/>
  <c r="C6048" i="34"/>
  <c r="B6048" i="34"/>
  <c r="F6047" i="34"/>
  <c r="D6047" i="34" s="1"/>
  <c r="E6047" i="34"/>
  <c r="C6047" i="34"/>
  <c r="B6047" i="34"/>
  <c r="F6046" i="34"/>
  <c r="E6046" i="34"/>
  <c r="D6046" i="34"/>
  <c r="C6046" i="34"/>
  <c r="B6046" i="34"/>
  <c r="F6045" i="34"/>
  <c r="D6045" i="34" s="1"/>
  <c r="E6045" i="34"/>
  <c r="C6045" i="34"/>
  <c r="B6045" i="34"/>
  <c r="F6044" i="34"/>
  <c r="D6044" i="34" s="1"/>
  <c r="E6044" i="34"/>
  <c r="C6044" i="34"/>
  <c r="B6044" i="34"/>
  <c r="F6043" i="34"/>
  <c r="E6043" i="34"/>
  <c r="D6043" i="34"/>
  <c r="C6043" i="34"/>
  <c r="B6043" i="34"/>
  <c r="F6042" i="34"/>
  <c r="E6042" i="34"/>
  <c r="D6042" i="34"/>
  <c r="C6042" i="34"/>
  <c r="B6042" i="34"/>
  <c r="F6041" i="34"/>
  <c r="D6041" i="34" s="1"/>
  <c r="E6041" i="34"/>
  <c r="C6041" i="34"/>
  <c r="B6041" i="34"/>
  <c r="F6040" i="34"/>
  <c r="D6040" i="34" s="1"/>
  <c r="E6040" i="34"/>
  <c r="C6040" i="34"/>
  <c r="B6040" i="34"/>
  <c r="F6039" i="34"/>
  <c r="D6039" i="34" s="1"/>
  <c r="E6039" i="34"/>
  <c r="C6039" i="34"/>
  <c r="B6039" i="34"/>
  <c r="F6038" i="34"/>
  <c r="D6038" i="34" s="1"/>
  <c r="E6038" i="34"/>
  <c r="C6038" i="34"/>
  <c r="B6038" i="34"/>
  <c r="F6037" i="34"/>
  <c r="D6037" i="34" s="1"/>
  <c r="E6037" i="34"/>
  <c r="C6037" i="34"/>
  <c r="B6037" i="34"/>
  <c r="F6036" i="34"/>
  <c r="E6036" i="34"/>
  <c r="D6036" i="34"/>
  <c r="C6036" i="34"/>
  <c r="B6036" i="34"/>
  <c r="F6035" i="34"/>
  <c r="D6035" i="34" s="1"/>
  <c r="E6035" i="34"/>
  <c r="C6035" i="34"/>
  <c r="B6035" i="34"/>
  <c r="F6034" i="34"/>
  <c r="D6034" i="34" s="1"/>
  <c r="E6034" i="34"/>
  <c r="C6034" i="34"/>
  <c r="B6034" i="34"/>
  <c r="F6033" i="34"/>
  <c r="E6033" i="34"/>
  <c r="D6033" i="34"/>
  <c r="C6033" i="34"/>
  <c r="B6033" i="34"/>
  <c r="F6032" i="34"/>
  <c r="D6032" i="34" s="1"/>
  <c r="E6032" i="34"/>
  <c r="C6032" i="34"/>
  <c r="B6032" i="34"/>
  <c r="F6031" i="34"/>
  <c r="D6031" i="34" s="1"/>
  <c r="E6031" i="34"/>
  <c r="C6031" i="34"/>
  <c r="B6031" i="34"/>
  <c r="F6030" i="34"/>
  <c r="D6030" i="34" s="1"/>
  <c r="E6030" i="34"/>
  <c r="C6030" i="34"/>
  <c r="B6030" i="34"/>
  <c r="F6029" i="34"/>
  <c r="D6029" i="34" s="1"/>
  <c r="E6029" i="34"/>
  <c r="C6029" i="34"/>
  <c r="B6029" i="34"/>
  <c r="F6028" i="34"/>
  <c r="E6028" i="34"/>
  <c r="D6028" i="34"/>
  <c r="C6028" i="34"/>
  <c r="B6028" i="34"/>
  <c r="F6027" i="34"/>
  <c r="E6027" i="34"/>
  <c r="D6027" i="34"/>
  <c r="C6027" i="34"/>
  <c r="B6027" i="34"/>
  <c r="F6026" i="34"/>
  <c r="D6026" i="34" s="1"/>
  <c r="E6026" i="34"/>
  <c r="C6026" i="34"/>
  <c r="B6026" i="34"/>
  <c r="F6025" i="34"/>
  <c r="D6025" i="34" s="1"/>
  <c r="E6025" i="34"/>
  <c r="C6025" i="34"/>
  <c r="B6025" i="34"/>
  <c r="F6024" i="34"/>
  <c r="E6024" i="34"/>
  <c r="D6024" i="34"/>
  <c r="C6024" i="34"/>
  <c r="B6024" i="34"/>
  <c r="F6023" i="34"/>
  <c r="D6023" i="34" s="1"/>
  <c r="E6023" i="34"/>
  <c r="C6023" i="34"/>
  <c r="B6023" i="34"/>
  <c r="F6022" i="34"/>
  <c r="E6022" i="34"/>
  <c r="D6022" i="34"/>
  <c r="C6022" i="34"/>
  <c r="B6022" i="34"/>
  <c r="F6021" i="34"/>
  <c r="D6021" i="34" s="1"/>
  <c r="E6021" i="34"/>
  <c r="C6021" i="34"/>
  <c r="B6021" i="34"/>
  <c r="F6020" i="34"/>
  <c r="D6020" i="34" s="1"/>
  <c r="E6020" i="34"/>
  <c r="C6020" i="34"/>
  <c r="B6020" i="34"/>
  <c r="F6019" i="34"/>
  <c r="E6019" i="34"/>
  <c r="D6019" i="34"/>
  <c r="C6019" i="34"/>
  <c r="B6019" i="34"/>
  <c r="F6018" i="34"/>
  <c r="D6018" i="34" s="1"/>
  <c r="E6018" i="34"/>
  <c r="C6018" i="34"/>
  <c r="B6018" i="34"/>
  <c r="F6017" i="34"/>
  <c r="D6017" i="34" s="1"/>
  <c r="E6017" i="34"/>
  <c r="C6017" i="34"/>
  <c r="B6017" i="34"/>
  <c r="F6016" i="34"/>
  <c r="D6016" i="34" s="1"/>
  <c r="E6016" i="34"/>
  <c r="C6016" i="34"/>
  <c r="B6016" i="34"/>
  <c r="F6015" i="34"/>
  <c r="D6015" i="34" s="1"/>
  <c r="E6015" i="34"/>
  <c r="C6015" i="34"/>
  <c r="B6015" i="34"/>
  <c r="F6014" i="34"/>
  <c r="D6014" i="34" s="1"/>
  <c r="E6014" i="34"/>
  <c r="C6014" i="34"/>
  <c r="B6014" i="34"/>
  <c r="F6013" i="34"/>
  <c r="D6013" i="34" s="1"/>
  <c r="E6013" i="34"/>
  <c r="C6013" i="34"/>
  <c r="B6013" i="34"/>
  <c r="F6012" i="34"/>
  <c r="D6012" i="34" s="1"/>
  <c r="E6012" i="34"/>
  <c r="C6012" i="34"/>
  <c r="B6012" i="34"/>
  <c r="F6011" i="34"/>
  <c r="D6011" i="34" s="1"/>
  <c r="E6011" i="34"/>
  <c r="C6011" i="34"/>
  <c r="B6011" i="34"/>
  <c r="F6010" i="34"/>
  <c r="D6010" i="34" s="1"/>
  <c r="E6010" i="34"/>
  <c r="C6010" i="34"/>
  <c r="B6010" i="34"/>
  <c r="F6009" i="34"/>
  <c r="E6009" i="34"/>
  <c r="D6009" i="34"/>
  <c r="C6009" i="34"/>
  <c r="B6009" i="34"/>
  <c r="F6008" i="34"/>
  <c r="D6008" i="34" s="1"/>
  <c r="E6008" i="34"/>
  <c r="C6008" i="34"/>
  <c r="B6008" i="34"/>
  <c r="F6007" i="34"/>
  <c r="E6007" i="34"/>
  <c r="D6007" i="34"/>
  <c r="C6007" i="34"/>
  <c r="B6007" i="34"/>
  <c r="F6006" i="34"/>
  <c r="E6006" i="34"/>
  <c r="D6006" i="34"/>
  <c r="C6006" i="34"/>
  <c r="B6006" i="34"/>
  <c r="F6005" i="34"/>
  <c r="D6005" i="34" s="1"/>
  <c r="E6005" i="34"/>
  <c r="C6005" i="34"/>
  <c r="B6005" i="34"/>
  <c r="F6004" i="34"/>
  <c r="D6004" i="34" s="1"/>
  <c r="E6004" i="34"/>
  <c r="C6004" i="34"/>
  <c r="B6004" i="34"/>
  <c r="F6003" i="34"/>
  <c r="D6003" i="34" s="1"/>
  <c r="E6003" i="34"/>
  <c r="C6003" i="34"/>
  <c r="B6003" i="34"/>
  <c r="F6002" i="34"/>
  <c r="D6002" i="34" s="1"/>
  <c r="E6002" i="34"/>
  <c r="C6002" i="34"/>
  <c r="B6002" i="34"/>
  <c r="F6001" i="34"/>
  <c r="D6001" i="34" s="1"/>
  <c r="E6001" i="34"/>
  <c r="C6001" i="34"/>
  <c r="B6001" i="34"/>
  <c r="F6000" i="34"/>
  <c r="E6000" i="34"/>
  <c r="D6000" i="34"/>
  <c r="C6000" i="34"/>
  <c r="B6000" i="34"/>
  <c r="F5999" i="34"/>
  <c r="D5999" i="34" s="1"/>
  <c r="E5999" i="34"/>
  <c r="C5999" i="34"/>
  <c r="B5999" i="34"/>
  <c r="F5998" i="34"/>
  <c r="E5998" i="34"/>
  <c r="D5998" i="34"/>
  <c r="C5998" i="34"/>
  <c r="B5998" i="34"/>
  <c r="F5997" i="34"/>
  <c r="E5997" i="34"/>
  <c r="D5997" i="34"/>
  <c r="C5997" i="34"/>
  <c r="B5997" i="34"/>
  <c r="F5996" i="34"/>
  <c r="D5996" i="34" s="1"/>
  <c r="E5996" i="34"/>
  <c r="C5996" i="34"/>
  <c r="B5996" i="34"/>
  <c r="F5995" i="34"/>
  <c r="D5995" i="34" s="1"/>
  <c r="E5995" i="34"/>
  <c r="C5995" i="34"/>
  <c r="B5995" i="34"/>
  <c r="F5994" i="34"/>
  <c r="E5994" i="34"/>
  <c r="D5994" i="34"/>
  <c r="C5994" i="34"/>
  <c r="B5994" i="34"/>
  <c r="F5993" i="34"/>
  <c r="D5993" i="34" s="1"/>
  <c r="E5993" i="34"/>
  <c r="C5993" i="34"/>
  <c r="B5993" i="34"/>
  <c r="F5992" i="34"/>
  <c r="E5992" i="34"/>
  <c r="D5992" i="34"/>
  <c r="C5992" i="34"/>
  <c r="B5992" i="34"/>
  <c r="F5991" i="34"/>
  <c r="D5991" i="34" s="1"/>
  <c r="E5991" i="34"/>
  <c r="C5991" i="34"/>
  <c r="B5991" i="34"/>
  <c r="F5990" i="34"/>
  <c r="D5990" i="34" s="1"/>
  <c r="E5990" i="34"/>
  <c r="C5990" i="34"/>
  <c r="B5990" i="34"/>
  <c r="F5989" i="34"/>
  <c r="D5989" i="34" s="1"/>
  <c r="E5989" i="34"/>
  <c r="C5989" i="34"/>
  <c r="B5989" i="34"/>
  <c r="F5988" i="34"/>
  <c r="D5988" i="34" s="1"/>
  <c r="E5988" i="34"/>
  <c r="C5988" i="34"/>
  <c r="B5988" i="34"/>
  <c r="F5987" i="34"/>
  <c r="D5987" i="34" s="1"/>
  <c r="E5987" i="34"/>
  <c r="C5987" i="34"/>
  <c r="B5987" i="34"/>
  <c r="F5986" i="34"/>
  <c r="D5986" i="34" s="1"/>
  <c r="E5986" i="34"/>
  <c r="C5986" i="34"/>
  <c r="B5986" i="34"/>
  <c r="F5985" i="34"/>
  <c r="E5985" i="34"/>
  <c r="D5985" i="34"/>
  <c r="C5985" i="34"/>
  <c r="B5985" i="34"/>
  <c r="F5984" i="34"/>
  <c r="D5984" i="34" s="1"/>
  <c r="E5984" i="34"/>
  <c r="C5984" i="34"/>
  <c r="B5984" i="34"/>
  <c r="F5983" i="34"/>
  <c r="D5983" i="34" s="1"/>
  <c r="E5983" i="34"/>
  <c r="C5983" i="34"/>
  <c r="B5983" i="34"/>
  <c r="F5982" i="34"/>
  <c r="E5982" i="34"/>
  <c r="D5982" i="34"/>
  <c r="C5982" i="34"/>
  <c r="B5982" i="34"/>
  <c r="F5981" i="34"/>
  <c r="D5981" i="34" s="1"/>
  <c r="E5981" i="34"/>
  <c r="C5981" i="34"/>
  <c r="B5981" i="34"/>
  <c r="F5980" i="34"/>
  <c r="E5980" i="34"/>
  <c r="D5980" i="34"/>
  <c r="C5980" i="34"/>
  <c r="B5980" i="34"/>
  <c r="F5979" i="34"/>
  <c r="D5979" i="34" s="1"/>
  <c r="E5979" i="34"/>
  <c r="C5979" i="34"/>
  <c r="B5979" i="34"/>
  <c r="F5978" i="34"/>
  <c r="D5978" i="34" s="1"/>
  <c r="E5978" i="34"/>
  <c r="C5978" i="34"/>
  <c r="B5978" i="34"/>
  <c r="F5977" i="34"/>
  <c r="D5977" i="34" s="1"/>
  <c r="E5977" i="34"/>
  <c r="C5977" i="34"/>
  <c r="B5977" i="34"/>
  <c r="F5976" i="34"/>
  <c r="D5976" i="34" s="1"/>
  <c r="E5976" i="34"/>
  <c r="C5976" i="34"/>
  <c r="B5976" i="34"/>
  <c r="F5975" i="34"/>
  <c r="D5975" i="34" s="1"/>
  <c r="E5975" i="34"/>
  <c r="C5975" i="34"/>
  <c r="B5975" i="34"/>
  <c r="F5974" i="34"/>
  <c r="E5974" i="34"/>
  <c r="D5974" i="34"/>
  <c r="C5974" i="34"/>
  <c r="B5974" i="34"/>
  <c r="F5973" i="34"/>
  <c r="D5973" i="34" s="1"/>
  <c r="E5973" i="34"/>
  <c r="C5973" i="34"/>
  <c r="B5973" i="34"/>
  <c r="F5972" i="34"/>
  <c r="D5972" i="34" s="1"/>
  <c r="E5972" i="34"/>
  <c r="C5972" i="34"/>
  <c r="B5972" i="34"/>
  <c r="F5971" i="34"/>
  <c r="E5971" i="34"/>
  <c r="D5971" i="34"/>
  <c r="C5971" i="34"/>
  <c r="B5971" i="34"/>
  <c r="F5970" i="34"/>
  <c r="D5970" i="34" s="1"/>
  <c r="E5970" i="34"/>
  <c r="C5970" i="34"/>
  <c r="B5970" i="34"/>
  <c r="F5969" i="34"/>
  <c r="D5969" i="34" s="1"/>
  <c r="E5969" i="34"/>
  <c r="C5969" i="34"/>
  <c r="B5969" i="34"/>
  <c r="F5968" i="34"/>
  <c r="D5968" i="34" s="1"/>
  <c r="E5968" i="34"/>
  <c r="C5968" i="34"/>
  <c r="B5968" i="34"/>
  <c r="F5967" i="34"/>
  <c r="D5967" i="34" s="1"/>
  <c r="E5967" i="34"/>
  <c r="C5967" i="34"/>
  <c r="B5967" i="34"/>
  <c r="F5966" i="34"/>
  <c r="D5966" i="34" s="1"/>
  <c r="E5966" i="34"/>
  <c r="C5966" i="34"/>
  <c r="B5966" i="34"/>
  <c r="F5965" i="34"/>
  <c r="D5965" i="34" s="1"/>
  <c r="E5965" i="34"/>
  <c r="C5965" i="34"/>
  <c r="B5965" i="34"/>
  <c r="F5964" i="34"/>
  <c r="E5964" i="34"/>
  <c r="D5964" i="34"/>
  <c r="C5964" i="34"/>
  <c r="B5964" i="34"/>
  <c r="F5963" i="34"/>
  <c r="D5963" i="34" s="1"/>
  <c r="E5963" i="34"/>
  <c r="C5963" i="34"/>
  <c r="B5963" i="34"/>
  <c r="F5962" i="34"/>
  <c r="E5962" i="34"/>
  <c r="D5962" i="34"/>
  <c r="C5962" i="34"/>
  <c r="B5962" i="34"/>
  <c r="F5961" i="34"/>
  <c r="E5961" i="34"/>
  <c r="D5961" i="34"/>
  <c r="C5961" i="34"/>
  <c r="B5961" i="34"/>
  <c r="F5960" i="34"/>
  <c r="D5960" i="34" s="1"/>
  <c r="E5960" i="34"/>
  <c r="C5960" i="34"/>
  <c r="B5960" i="34"/>
  <c r="F5959" i="34"/>
  <c r="E5959" i="34"/>
  <c r="D5959" i="34"/>
  <c r="C5959" i="34"/>
  <c r="B5959" i="34"/>
  <c r="F5958" i="34"/>
  <c r="E5958" i="34"/>
  <c r="D5958" i="34"/>
  <c r="C5958" i="34"/>
  <c r="B5958" i="34"/>
  <c r="F5957" i="34"/>
  <c r="D5957" i="34" s="1"/>
  <c r="E5957" i="34"/>
  <c r="C5957" i="34"/>
  <c r="B5957" i="34"/>
  <c r="F5956" i="34"/>
  <c r="E5956" i="34"/>
  <c r="D5956" i="34"/>
  <c r="C5956" i="34"/>
  <c r="B5956" i="34"/>
  <c r="F5955" i="34"/>
  <c r="D5955" i="34" s="1"/>
  <c r="E5955" i="34"/>
  <c r="C5955" i="34"/>
  <c r="B5955" i="34"/>
  <c r="F5954" i="34"/>
  <c r="D5954" i="34" s="1"/>
  <c r="E5954" i="34"/>
  <c r="C5954" i="34"/>
  <c r="B5954" i="34"/>
  <c r="F5953" i="34"/>
  <c r="D5953" i="34" s="1"/>
  <c r="E5953" i="34"/>
  <c r="C5953" i="34"/>
  <c r="B5953" i="34"/>
  <c r="F5952" i="34"/>
  <c r="E5952" i="34"/>
  <c r="D5952" i="34"/>
  <c r="C5952" i="34"/>
  <c r="B5952" i="34"/>
  <c r="F5951" i="34"/>
  <c r="D5951" i="34" s="1"/>
  <c r="E5951" i="34"/>
  <c r="C5951" i="34"/>
  <c r="B5951" i="34"/>
  <c r="F5950" i="34"/>
  <c r="E5950" i="34"/>
  <c r="D5950" i="34"/>
  <c r="C5950" i="34"/>
  <c r="B5950" i="34"/>
  <c r="F5949" i="34"/>
  <c r="E5949" i="34"/>
  <c r="D5949" i="34"/>
  <c r="C5949" i="34"/>
  <c r="B5949" i="34"/>
  <c r="F5948" i="34"/>
  <c r="D5948" i="34" s="1"/>
  <c r="E5948" i="34"/>
  <c r="C5948" i="34"/>
  <c r="B5948" i="34"/>
  <c r="F5947" i="34"/>
  <c r="E5947" i="34"/>
  <c r="D5947" i="34"/>
  <c r="C5947" i="34"/>
  <c r="B5947" i="34"/>
  <c r="F5946" i="34"/>
  <c r="E5946" i="34"/>
  <c r="D5946" i="34"/>
  <c r="C5946" i="34"/>
  <c r="B5946" i="34"/>
  <c r="F5945" i="34"/>
  <c r="D5945" i="34" s="1"/>
  <c r="E5945" i="34"/>
  <c r="C5945" i="34"/>
  <c r="B5945" i="34"/>
  <c r="F5944" i="34"/>
  <c r="D5944" i="34" s="1"/>
  <c r="E5944" i="34"/>
  <c r="C5944" i="34"/>
  <c r="B5944" i="34"/>
  <c r="F5943" i="34"/>
  <c r="E5943" i="34"/>
  <c r="D5943" i="34"/>
  <c r="C5943" i="34"/>
  <c r="B5943" i="34"/>
  <c r="F5942" i="34"/>
  <c r="D5942" i="34" s="1"/>
  <c r="E5942" i="34"/>
  <c r="C5942" i="34"/>
  <c r="B5942" i="34"/>
  <c r="F5941" i="34"/>
  <c r="D5941" i="34" s="1"/>
  <c r="E5941" i="34"/>
  <c r="C5941" i="34"/>
  <c r="B5941" i="34"/>
  <c r="F5940" i="34"/>
  <c r="E5940" i="34"/>
  <c r="D5940" i="34"/>
  <c r="C5940" i="34"/>
  <c r="B5940" i="34"/>
  <c r="F5939" i="34"/>
  <c r="D5939" i="34" s="1"/>
  <c r="E5939" i="34"/>
  <c r="C5939" i="34"/>
  <c r="B5939" i="34"/>
  <c r="F5938" i="34"/>
  <c r="D5938" i="34" s="1"/>
  <c r="E5938" i="34"/>
  <c r="C5938" i="34"/>
  <c r="B5938" i="34"/>
  <c r="F5937" i="34"/>
  <c r="E5937" i="34"/>
  <c r="D5937" i="34"/>
  <c r="C5937" i="34"/>
  <c r="B5937" i="34"/>
  <c r="F5936" i="34"/>
  <c r="D5936" i="34" s="1"/>
  <c r="E5936" i="34"/>
  <c r="C5936" i="34"/>
  <c r="B5936" i="34"/>
  <c r="F5935" i="34"/>
  <c r="D5935" i="34" s="1"/>
  <c r="E5935" i="34"/>
  <c r="C5935" i="34"/>
  <c r="B5935" i="34"/>
  <c r="F5934" i="34"/>
  <c r="D5934" i="34" s="1"/>
  <c r="E5934" i="34"/>
  <c r="C5934" i="34"/>
  <c r="B5934" i="34"/>
  <c r="F5933" i="34"/>
  <c r="D5933" i="34" s="1"/>
  <c r="E5933" i="34"/>
  <c r="C5933" i="34"/>
  <c r="B5933" i="34"/>
  <c r="F5932" i="34"/>
  <c r="E5932" i="34"/>
  <c r="D5932" i="34"/>
  <c r="C5932" i="34"/>
  <c r="B5932" i="34"/>
  <c r="F5931" i="34"/>
  <c r="E5931" i="34"/>
  <c r="D5931" i="34"/>
  <c r="C5931" i="34"/>
  <c r="B5931" i="34"/>
  <c r="F5930" i="34"/>
  <c r="D5930" i="34" s="1"/>
  <c r="E5930" i="34"/>
  <c r="C5930" i="34"/>
  <c r="B5930" i="34"/>
  <c r="F5929" i="34"/>
  <c r="D5929" i="34" s="1"/>
  <c r="E5929" i="34"/>
  <c r="C5929" i="34"/>
  <c r="B5929" i="34"/>
  <c r="F5928" i="34"/>
  <c r="E5928" i="34"/>
  <c r="D5928" i="34"/>
  <c r="C5928" i="34"/>
  <c r="B5928" i="34"/>
  <c r="F5927" i="34"/>
  <c r="D5927" i="34" s="1"/>
  <c r="E5927" i="34"/>
  <c r="C5927" i="34"/>
  <c r="B5927" i="34"/>
  <c r="F5926" i="34"/>
  <c r="D5926" i="34" s="1"/>
  <c r="E5926" i="34"/>
  <c r="C5926" i="34"/>
  <c r="B5926" i="34"/>
  <c r="F5925" i="34"/>
  <c r="D5925" i="34" s="1"/>
  <c r="E5925" i="34"/>
  <c r="C5925" i="34"/>
  <c r="B5925" i="34"/>
  <c r="F5924" i="34"/>
  <c r="D5924" i="34" s="1"/>
  <c r="E5924" i="34"/>
  <c r="C5924" i="34"/>
  <c r="B5924" i="34"/>
  <c r="F5923" i="34"/>
  <c r="E5923" i="34"/>
  <c r="D5923" i="34"/>
  <c r="C5923" i="34"/>
  <c r="B5923" i="34"/>
  <c r="F5922" i="34"/>
  <c r="D5922" i="34" s="1"/>
  <c r="E5922" i="34"/>
  <c r="C5922" i="34"/>
  <c r="B5922" i="34"/>
  <c r="F5921" i="34"/>
  <c r="D5921" i="34" s="1"/>
  <c r="E5921" i="34"/>
  <c r="C5921" i="34"/>
  <c r="B5921" i="34"/>
  <c r="F5920" i="34"/>
  <c r="D5920" i="34" s="1"/>
  <c r="E5920" i="34"/>
  <c r="C5920" i="34"/>
  <c r="B5920" i="34"/>
  <c r="F5919" i="34"/>
  <c r="E5919" i="34"/>
  <c r="D5919" i="34"/>
  <c r="C5919" i="34"/>
  <c r="B5919" i="34"/>
  <c r="F5918" i="34"/>
  <c r="D5918" i="34" s="1"/>
  <c r="E5918" i="34"/>
  <c r="C5918" i="34"/>
  <c r="B5918" i="34"/>
  <c r="F5917" i="34"/>
  <c r="D5917" i="34" s="1"/>
  <c r="E5917" i="34"/>
  <c r="C5917" i="34"/>
  <c r="B5917" i="34"/>
  <c r="F5916" i="34"/>
  <c r="E5916" i="34"/>
  <c r="D5916" i="34"/>
  <c r="C5916" i="34"/>
  <c r="B5916" i="34"/>
  <c r="F5915" i="34"/>
  <c r="D5915" i="34" s="1"/>
  <c r="E5915" i="34"/>
  <c r="C5915" i="34"/>
  <c r="B5915" i="34"/>
  <c r="F5914" i="34"/>
  <c r="E5914" i="34"/>
  <c r="D5914" i="34"/>
  <c r="C5914" i="34"/>
  <c r="B5914" i="34"/>
  <c r="F5913" i="34"/>
  <c r="D5913" i="34" s="1"/>
  <c r="E5913" i="34"/>
  <c r="C5913" i="34"/>
  <c r="B5913" i="34"/>
  <c r="F5912" i="34"/>
  <c r="D5912" i="34" s="1"/>
  <c r="E5912" i="34"/>
  <c r="C5912" i="34"/>
  <c r="B5912" i="34"/>
  <c r="F5911" i="34"/>
  <c r="E5911" i="34"/>
  <c r="D5911" i="34"/>
  <c r="C5911" i="34"/>
  <c r="B5911" i="34"/>
  <c r="F5910" i="34"/>
  <c r="D5910" i="34" s="1"/>
  <c r="E5910" i="34"/>
  <c r="C5910" i="34"/>
  <c r="B5910" i="34"/>
  <c r="F5909" i="34"/>
  <c r="D5909" i="34" s="1"/>
  <c r="E5909" i="34"/>
  <c r="C5909" i="34"/>
  <c r="B5909" i="34"/>
  <c r="F5908" i="34"/>
  <c r="D5908" i="34" s="1"/>
  <c r="E5908" i="34"/>
  <c r="C5908" i="34"/>
  <c r="B5908" i="34"/>
  <c r="F5907" i="34"/>
  <c r="D5907" i="34" s="1"/>
  <c r="E5907" i="34"/>
  <c r="C5907" i="34"/>
  <c r="B5907" i="34"/>
  <c r="F5906" i="34"/>
  <c r="D5906" i="34" s="1"/>
  <c r="E5906" i="34"/>
  <c r="C5906" i="34"/>
  <c r="B5906" i="34"/>
  <c r="F5905" i="34"/>
  <c r="D5905" i="34" s="1"/>
  <c r="E5905" i="34"/>
  <c r="C5905" i="34"/>
  <c r="B5905" i="34"/>
  <c r="F5904" i="34"/>
  <c r="E5904" i="34"/>
  <c r="D5904" i="34"/>
  <c r="C5904" i="34"/>
  <c r="B5904" i="34"/>
  <c r="F5903" i="34"/>
  <c r="D5903" i="34" s="1"/>
  <c r="E5903" i="34"/>
  <c r="C5903" i="34"/>
  <c r="B5903" i="34"/>
  <c r="F5902" i="34"/>
  <c r="E5902" i="34"/>
  <c r="D5902" i="34"/>
  <c r="C5902" i="34"/>
  <c r="B5902" i="34"/>
  <c r="F5901" i="34"/>
  <c r="E5901" i="34"/>
  <c r="D5901" i="34"/>
  <c r="C5901" i="34"/>
  <c r="B5901" i="34"/>
  <c r="F5900" i="34"/>
  <c r="D5900" i="34" s="1"/>
  <c r="E5900" i="34"/>
  <c r="C5900" i="34"/>
  <c r="B5900" i="34"/>
  <c r="F5899" i="34"/>
  <c r="D5899" i="34" s="1"/>
  <c r="E5899" i="34"/>
  <c r="C5899" i="34"/>
  <c r="B5899" i="34"/>
  <c r="F5898" i="34"/>
  <c r="E5898" i="34"/>
  <c r="D5898" i="34"/>
  <c r="C5898" i="34"/>
  <c r="B5898" i="34"/>
  <c r="F5897" i="34"/>
  <c r="D5897" i="34" s="1"/>
  <c r="E5897" i="34"/>
  <c r="C5897" i="34"/>
  <c r="B5897" i="34"/>
  <c r="F5896" i="34"/>
  <c r="E5896" i="34"/>
  <c r="D5896" i="34"/>
  <c r="C5896" i="34"/>
  <c r="B5896" i="34"/>
  <c r="F5895" i="34"/>
  <c r="D5895" i="34" s="1"/>
  <c r="E5895" i="34"/>
  <c r="C5895" i="34"/>
  <c r="B5895" i="34"/>
  <c r="F5894" i="34"/>
  <c r="D5894" i="34" s="1"/>
  <c r="E5894" i="34"/>
  <c r="C5894" i="34"/>
  <c r="B5894" i="34"/>
  <c r="F5893" i="34"/>
  <c r="D5893" i="34" s="1"/>
  <c r="E5893" i="34"/>
  <c r="C5893" i="34"/>
  <c r="B5893" i="34"/>
  <c r="F5892" i="34"/>
  <c r="E5892" i="34"/>
  <c r="D5892" i="34"/>
  <c r="C5892" i="34"/>
  <c r="B5892" i="34"/>
  <c r="F5891" i="34"/>
  <c r="D5891" i="34" s="1"/>
  <c r="E5891" i="34"/>
  <c r="C5891" i="34"/>
  <c r="B5891" i="34"/>
  <c r="F5890" i="34"/>
  <c r="D5890" i="34" s="1"/>
  <c r="E5890" i="34"/>
  <c r="C5890" i="34"/>
  <c r="B5890" i="34"/>
  <c r="F5889" i="34"/>
  <c r="E5889" i="34"/>
  <c r="D5889" i="34"/>
  <c r="C5889" i="34"/>
  <c r="B5889" i="34"/>
  <c r="F5888" i="34"/>
  <c r="D5888" i="34" s="1"/>
  <c r="E5888" i="34"/>
  <c r="C5888" i="34"/>
  <c r="B5888" i="34"/>
  <c r="F5887" i="34"/>
  <c r="D5887" i="34" s="1"/>
  <c r="E5887" i="34"/>
  <c r="C5887" i="34"/>
  <c r="B5887" i="34"/>
  <c r="F5886" i="34"/>
  <c r="E5886" i="34"/>
  <c r="D5886" i="34"/>
  <c r="C5886" i="34"/>
  <c r="B5886" i="34"/>
  <c r="F5885" i="34"/>
  <c r="D5885" i="34" s="1"/>
  <c r="E5885" i="34"/>
  <c r="C5885" i="34"/>
  <c r="B5885" i="34"/>
  <c r="F5884" i="34"/>
  <c r="E5884" i="34"/>
  <c r="D5884" i="34"/>
  <c r="C5884" i="34"/>
  <c r="B5884" i="34"/>
  <c r="F5883" i="34"/>
  <c r="E5883" i="34"/>
  <c r="D5883" i="34"/>
  <c r="C5883" i="34"/>
  <c r="B5883" i="34"/>
  <c r="F5882" i="34"/>
  <c r="D5882" i="34" s="1"/>
  <c r="E5882" i="34"/>
  <c r="C5882" i="34"/>
  <c r="B5882" i="34"/>
  <c r="F5881" i="34"/>
  <c r="D5881" i="34" s="1"/>
  <c r="E5881" i="34"/>
  <c r="C5881" i="34"/>
  <c r="B5881" i="34"/>
  <c r="F5880" i="34"/>
  <c r="E5880" i="34"/>
  <c r="D5880" i="34"/>
  <c r="C5880" i="34"/>
  <c r="B5880" i="34"/>
  <c r="F5879" i="34"/>
  <c r="D5879" i="34" s="1"/>
  <c r="E5879" i="34"/>
  <c r="C5879" i="34"/>
  <c r="B5879" i="34"/>
  <c r="F5878" i="34"/>
  <c r="E5878" i="34"/>
  <c r="D5878" i="34"/>
  <c r="C5878" i="34"/>
  <c r="B5878" i="34"/>
  <c r="F5877" i="34"/>
  <c r="D5877" i="34" s="1"/>
  <c r="E5877" i="34"/>
  <c r="C5877" i="34"/>
  <c r="B5877" i="34"/>
  <c r="F5876" i="34"/>
  <c r="D5876" i="34" s="1"/>
  <c r="E5876" i="34"/>
  <c r="C5876" i="34"/>
  <c r="B5876" i="34"/>
  <c r="F5875" i="34"/>
  <c r="E5875" i="34"/>
  <c r="D5875" i="34"/>
  <c r="C5875" i="34"/>
  <c r="B5875" i="34"/>
  <c r="F5874" i="34"/>
  <c r="D5874" i="34" s="1"/>
  <c r="E5874" i="34"/>
  <c r="C5874" i="34"/>
  <c r="B5874" i="34"/>
  <c r="F5873" i="34"/>
  <c r="D5873" i="34" s="1"/>
  <c r="E5873" i="34"/>
  <c r="C5873" i="34"/>
  <c r="B5873" i="34"/>
  <c r="F5872" i="34"/>
  <c r="D5872" i="34" s="1"/>
  <c r="E5872" i="34"/>
  <c r="C5872" i="34"/>
  <c r="B5872" i="34"/>
  <c r="F5871" i="34"/>
  <c r="D5871" i="34" s="1"/>
  <c r="E5871" i="34"/>
  <c r="C5871" i="34"/>
  <c r="B5871" i="34"/>
  <c r="F5870" i="34"/>
  <c r="D5870" i="34" s="1"/>
  <c r="E5870" i="34"/>
  <c r="C5870" i="34"/>
  <c r="B5870" i="34"/>
  <c r="F5869" i="34"/>
  <c r="D5869" i="34" s="1"/>
  <c r="E5869" i="34"/>
  <c r="C5869" i="34"/>
  <c r="B5869" i="34"/>
  <c r="F5868" i="34"/>
  <c r="E5868" i="34"/>
  <c r="D5868" i="34"/>
  <c r="C5868" i="34"/>
  <c r="B5868" i="34"/>
  <c r="F5867" i="34"/>
  <c r="D5867" i="34" s="1"/>
  <c r="E5867" i="34"/>
  <c r="C5867" i="34"/>
  <c r="B5867" i="34"/>
  <c r="F5866" i="34"/>
  <c r="E5866" i="34"/>
  <c r="D5866" i="34"/>
  <c r="C5866" i="34"/>
  <c r="B5866" i="34"/>
  <c r="F5865" i="34"/>
  <c r="E5865" i="34"/>
  <c r="D5865" i="34"/>
  <c r="C5865" i="34"/>
  <c r="B5865" i="34"/>
  <c r="F5864" i="34"/>
  <c r="D5864" i="34" s="1"/>
  <c r="E5864" i="34"/>
  <c r="C5864" i="34"/>
  <c r="B5864" i="34"/>
  <c r="F5863" i="34"/>
  <c r="D5863" i="34" s="1"/>
  <c r="E5863" i="34"/>
  <c r="C5863" i="34"/>
  <c r="B5863" i="34"/>
  <c r="F5862" i="34"/>
  <c r="D5862" i="34" s="1"/>
  <c r="E5862" i="34"/>
  <c r="C5862" i="34"/>
  <c r="B5862" i="34"/>
  <c r="F5861" i="34"/>
  <c r="D5861" i="34" s="1"/>
  <c r="E5861" i="34"/>
  <c r="C5861" i="34"/>
  <c r="B5861" i="34"/>
  <c r="F5860" i="34"/>
  <c r="E5860" i="34"/>
  <c r="D5860" i="34"/>
  <c r="C5860" i="34"/>
  <c r="B5860" i="34"/>
  <c r="F5859" i="34"/>
  <c r="D5859" i="34" s="1"/>
  <c r="E5859" i="34"/>
  <c r="C5859" i="34"/>
  <c r="B5859" i="34"/>
  <c r="F5858" i="34"/>
  <c r="D5858" i="34" s="1"/>
  <c r="E5858" i="34"/>
  <c r="C5858" i="34"/>
  <c r="B5858" i="34"/>
  <c r="F5857" i="34"/>
  <c r="D5857" i="34" s="1"/>
  <c r="E5857" i="34"/>
  <c r="C5857" i="34"/>
  <c r="B5857" i="34"/>
  <c r="F5856" i="34"/>
  <c r="E5856" i="34"/>
  <c r="D5856" i="34"/>
  <c r="C5856" i="34"/>
  <c r="B5856" i="34"/>
  <c r="F5855" i="34"/>
  <c r="D5855" i="34" s="1"/>
  <c r="E5855" i="34"/>
  <c r="C5855" i="34"/>
  <c r="B5855" i="34"/>
  <c r="F5854" i="34"/>
  <c r="E5854" i="34"/>
  <c r="D5854" i="34"/>
  <c r="C5854" i="34"/>
  <c r="B5854" i="34"/>
  <c r="F5853" i="34"/>
  <c r="D5853" i="34" s="1"/>
  <c r="E5853" i="34"/>
  <c r="C5853" i="34"/>
  <c r="B5853" i="34"/>
  <c r="F5852" i="34"/>
  <c r="D5852" i="34" s="1"/>
  <c r="E5852" i="34"/>
  <c r="C5852" i="34"/>
  <c r="B5852" i="34"/>
  <c r="F5851" i="34"/>
  <c r="E5851" i="34"/>
  <c r="D5851" i="34"/>
  <c r="C5851" i="34"/>
  <c r="B5851" i="34"/>
  <c r="F5850" i="34"/>
  <c r="E5850" i="34"/>
  <c r="D5850" i="34"/>
  <c r="C5850" i="34"/>
  <c r="B5850" i="34"/>
  <c r="F5849" i="34"/>
  <c r="D5849" i="34" s="1"/>
  <c r="E5849" i="34"/>
  <c r="C5849" i="34"/>
  <c r="B5849" i="34"/>
  <c r="F5848" i="34"/>
  <c r="D5848" i="34" s="1"/>
  <c r="E5848" i="34"/>
  <c r="C5848" i="34"/>
  <c r="B5848" i="34"/>
  <c r="F5847" i="34"/>
  <c r="E5847" i="34"/>
  <c r="D5847" i="34"/>
  <c r="C5847" i="34"/>
  <c r="B5847" i="34"/>
  <c r="F5846" i="34"/>
  <c r="D5846" i="34" s="1"/>
  <c r="E5846" i="34"/>
  <c r="C5846" i="34"/>
  <c r="B5846" i="34"/>
  <c r="F5845" i="34"/>
  <c r="D5845" i="34" s="1"/>
  <c r="E5845" i="34"/>
  <c r="C5845" i="34"/>
  <c r="B5845" i="34"/>
  <c r="F5844" i="34"/>
  <c r="E5844" i="34"/>
  <c r="D5844" i="34"/>
  <c r="C5844" i="34"/>
  <c r="B5844" i="34"/>
  <c r="F5843" i="34"/>
  <c r="D5843" i="34" s="1"/>
  <c r="E5843" i="34"/>
  <c r="C5843" i="34"/>
  <c r="B5843" i="34"/>
  <c r="F5842" i="34"/>
  <c r="D5842" i="34" s="1"/>
  <c r="E5842" i="34"/>
  <c r="C5842" i="34"/>
  <c r="B5842" i="34"/>
  <c r="F5841" i="34"/>
  <c r="E5841" i="34"/>
  <c r="D5841" i="34"/>
  <c r="C5841" i="34"/>
  <c r="B5841" i="34"/>
  <c r="F5840" i="34"/>
  <c r="D5840" i="34" s="1"/>
  <c r="E5840" i="34"/>
  <c r="C5840" i="34"/>
  <c r="B5840" i="34"/>
  <c r="F5839" i="34"/>
  <c r="D5839" i="34" s="1"/>
  <c r="E5839" i="34"/>
  <c r="C5839" i="34"/>
  <c r="B5839" i="34"/>
  <c r="F5838" i="34"/>
  <c r="E5838" i="34"/>
  <c r="D5838" i="34"/>
  <c r="C5838" i="34"/>
  <c r="B5838" i="34"/>
  <c r="F5837" i="34"/>
  <c r="D5837" i="34" s="1"/>
  <c r="E5837" i="34"/>
  <c r="C5837" i="34"/>
  <c r="B5837" i="34"/>
  <c r="F5836" i="34"/>
  <c r="D5836" i="34" s="1"/>
  <c r="E5836" i="34"/>
  <c r="C5836" i="34"/>
  <c r="B5836" i="34"/>
  <c r="F5835" i="34"/>
  <c r="E5835" i="34"/>
  <c r="D5835" i="34"/>
  <c r="C5835" i="34"/>
  <c r="B5835" i="34"/>
  <c r="F5834" i="34"/>
  <c r="D5834" i="34" s="1"/>
  <c r="E5834" i="34"/>
  <c r="C5834" i="34"/>
  <c r="B5834" i="34"/>
  <c r="F5833" i="34"/>
  <c r="D5833" i="34" s="1"/>
  <c r="E5833" i="34"/>
  <c r="C5833" i="34"/>
  <c r="B5833" i="34"/>
  <c r="F5832" i="34"/>
  <c r="E5832" i="34"/>
  <c r="D5832" i="34"/>
  <c r="C5832" i="34"/>
  <c r="B5832" i="34"/>
  <c r="F5831" i="34"/>
  <c r="D5831" i="34" s="1"/>
  <c r="E5831" i="34"/>
  <c r="C5831" i="34"/>
  <c r="B5831" i="34"/>
  <c r="F5830" i="34"/>
  <c r="D5830" i="34" s="1"/>
  <c r="E5830" i="34"/>
  <c r="C5830" i="34"/>
  <c r="B5830" i="34"/>
  <c r="F5829" i="34"/>
  <c r="D5829" i="34" s="1"/>
  <c r="E5829" i="34"/>
  <c r="C5829" i="34"/>
  <c r="B5829" i="34"/>
  <c r="F5828" i="34"/>
  <c r="D5828" i="34" s="1"/>
  <c r="E5828" i="34"/>
  <c r="C5828" i="34"/>
  <c r="B5828" i="34"/>
  <c r="F5827" i="34"/>
  <c r="D5827" i="34" s="1"/>
  <c r="E5827" i="34"/>
  <c r="C5827" i="34"/>
  <c r="B5827" i="34"/>
  <c r="F5826" i="34"/>
  <c r="D5826" i="34" s="1"/>
  <c r="E5826" i="34"/>
  <c r="C5826" i="34"/>
  <c r="B5826" i="34"/>
  <c r="F5825" i="34"/>
  <c r="D5825" i="34" s="1"/>
  <c r="E5825" i="34"/>
  <c r="C5825" i="34"/>
  <c r="B5825" i="34"/>
  <c r="F5824" i="34"/>
  <c r="D5824" i="34" s="1"/>
  <c r="E5824" i="34"/>
  <c r="C5824" i="34"/>
  <c r="B5824" i="34"/>
  <c r="F5823" i="34"/>
  <c r="E5823" i="34"/>
  <c r="D5823" i="34"/>
  <c r="C5823" i="34"/>
  <c r="B5823" i="34"/>
  <c r="F5822" i="34"/>
  <c r="D5822" i="34" s="1"/>
  <c r="E5822" i="34"/>
  <c r="C5822" i="34"/>
  <c r="B5822" i="34"/>
  <c r="F5821" i="34"/>
  <c r="D5821" i="34" s="1"/>
  <c r="E5821" i="34"/>
  <c r="C5821" i="34"/>
  <c r="B5821" i="34"/>
  <c r="F5820" i="34"/>
  <c r="E5820" i="34"/>
  <c r="D5820" i="34"/>
  <c r="C5820" i="34"/>
  <c r="B5820" i="34"/>
  <c r="F5819" i="34"/>
  <c r="D5819" i="34" s="1"/>
  <c r="E5819" i="34"/>
  <c r="C5819" i="34"/>
  <c r="B5819" i="34"/>
  <c r="F5818" i="34"/>
  <c r="D5818" i="34" s="1"/>
  <c r="E5818" i="34"/>
  <c r="C5818" i="34"/>
  <c r="B5818" i="34"/>
  <c r="F5817" i="34"/>
  <c r="E5817" i="34"/>
  <c r="D5817" i="34"/>
  <c r="C5817" i="34"/>
  <c r="B5817" i="34"/>
  <c r="F5816" i="34"/>
  <c r="D5816" i="34" s="1"/>
  <c r="E5816" i="34"/>
  <c r="C5816" i="34"/>
  <c r="B5816" i="34"/>
  <c r="F5815" i="34"/>
  <c r="E5815" i="34"/>
  <c r="D5815" i="34"/>
  <c r="C5815" i="34"/>
  <c r="B5815" i="34"/>
  <c r="F5814" i="34"/>
  <c r="E5814" i="34"/>
  <c r="D5814" i="34"/>
  <c r="C5814" i="34"/>
  <c r="B5814" i="34"/>
  <c r="F5813" i="34"/>
  <c r="D5813" i="34" s="1"/>
  <c r="E5813" i="34"/>
  <c r="C5813" i="34"/>
  <c r="B5813" i="34"/>
  <c r="F5812" i="34"/>
  <c r="D5812" i="34" s="1"/>
  <c r="E5812" i="34"/>
  <c r="C5812" i="34"/>
  <c r="B5812" i="34"/>
  <c r="F5811" i="34"/>
  <c r="D5811" i="34" s="1"/>
  <c r="E5811" i="34"/>
  <c r="C5811" i="34"/>
  <c r="B5811" i="34"/>
  <c r="F5810" i="34"/>
  <c r="D5810" i="34" s="1"/>
  <c r="E5810" i="34"/>
  <c r="C5810" i="34"/>
  <c r="B5810" i="34"/>
  <c r="F5809" i="34"/>
  <c r="D5809" i="34" s="1"/>
  <c r="E5809" i="34"/>
  <c r="C5809" i="34"/>
  <c r="B5809" i="34"/>
  <c r="F5808" i="34"/>
  <c r="E5808" i="34"/>
  <c r="D5808" i="34"/>
  <c r="C5808" i="34"/>
  <c r="B5808" i="34"/>
  <c r="F5807" i="34"/>
  <c r="D5807" i="34" s="1"/>
  <c r="E5807" i="34"/>
  <c r="C5807" i="34"/>
  <c r="B5807" i="34"/>
  <c r="F5806" i="34"/>
  <c r="E5806" i="34"/>
  <c r="D5806" i="34"/>
  <c r="C5806" i="34"/>
  <c r="B5806" i="34"/>
  <c r="F5805" i="34"/>
  <c r="D5805" i="34" s="1"/>
  <c r="E5805" i="34"/>
  <c r="C5805" i="34"/>
  <c r="B5805" i="34"/>
  <c r="F5804" i="34"/>
  <c r="D5804" i="34" s="1"/>
  <c r="E5804" i="34"/>
  <c r="C5804" i="34"/>
  <c r="B5804" i="34"/>
  <c r="F5803" i="34"/>
  <c r="D5803" i="34" s="1"/>
  <c r="E5803" i="34"/>
  <c r="C5803" i="34"/>
  <c r="B5803" i="34"/>
  <c r="F5802" i="34"/>
  <c r="D5802" i="34" s="1"/>
  <c r="E5802" i="34"/>
  <c r="C5802" i="34"/>
  <c r="B5802" i="34"/>
  <c r="F5801" i="34"/>
  <c r="D5801" i="34" s="1"/>
  <c r="E5801" i="34"/>
  <c r="C5801" i="34"/>
  <c r="B5801" i="34"/>
  <c r="F5800" i="34"/>
  <c r="D5800" i="34" s="1"/>
  <c r="E5800" i="34"/>
  <c r="C5800" i="34"/>
  <c r="B5800" i="34"/>
  <c r="F5799" i="34"/>
  <c r="E5799" i="34"/>
  <c r="D5799" i="34"/>
  <c r="C5799" i="34"/>
  <c r="B5799" i="34"/>
  <c r="F5798" i="34"/>
  <c r="D5798" i="34" s="1"/>
  <c r="E5798" i="34"/>
  <c r="C5798" i="34"/>
  <c r="B5798" i="34"/>
  <c r="F5797" i="34"/>
  <c r="D5797" i="34" s="1"/>
  <c r="E5797" i="34"/>
  <c r="C5797" i="34"/>
  <c r="B5797" i="34"/>
  <c r="F5796" i="34"/>
  <c r="D5796" i="34" s="1"/>
  <c r="E5796" i="34"/>
  <c r="C5796" i="34"/>
  <c r="B5796" i="34"/>
  <c r="F5795" i="34"/>
  <c r="D5795" i="34" s="1"/>
  <c r="E5795" i="34"/>
  <c r="C5795" i="34"/>
  <c r="B5795" i="34"/>
  <c r="F5794" i="34"/>
  <c r="D5794" i="34" s="1"/>
  <c r="E5794" i="34"/>
  <c r="C5794" i="34"/>
  <c r="B5794" i="34"/>
  <c r="F5793" i="34"/>
  <c r="E5793" i="34"/>
  <c r="D5793" i="34"/>
  <c r="C5793" i="34"/>
  <c r="B5793" i="34"/>
  <c r="F5792" i="34"/>
  <c r="D5792" i="34" s="1"/>
  <c r="E5792" i="34"/>
  <c r="C5792" i="34"/>
  <c r="B5792" i="34"/>
  <c r="F5791" i="34"/>
  <c r="D5791" i="34" s="1"/>
  <c r="E5791" i="34"/>
  <c r="C5791" i="34"/>
  <c r="B5791" i="34"/>
  <c r="F5790" i="34"/>
  <c r="E5790" i="34"/>
  <c r="D5790" i="34"/>
  <c r="C5790" i="34"/>
  <c r="B5790" i="34"/>
  <c r="F5789" i="34"/>
  <c r="D5789" i="34" s="1"/>
  <c r="E5789" i="34"/>
  <c r="C5789" i="34"/>
  <c r="B5789" i="34"/>
  <c r="F5788" i="34"/>
  <c r="D5788" i="34" s="1"/>
  <c r="E5788" i="34"/>
  <c r="C5788" i="34"/>
  <c r="B5788" i="34"/>
  <c r="F5787" i="34"/>
  <c r="D5787" i="34" s="1"/>
  <c r="E5787" i="34"/>
  <c r="C5787" i="34"/>
  <c r="B5787" i="34"/>
  <c r="F5786" i="34"/>
  <c r="D5786" i="34" s="1"/>
  <c r="E5786" i="34"/>
  <c r="C5786" i="34"/>
  <c r="B5786" i="34"/>
  <c r="F5785" i="34"/>
  <c r="D5785" i="34" s="1"/>
  <c r="E5785" i="34"/>
  <c r="C5785" i="34"/>
  <c r="B5785" i="34"/>
  <c r="F5784" i="34"/>
  <c r="D5784" i="34" s="1"/>
  <c r="E5784" i="34"/>
  <c r="C5784" i="34"/>
  <c r="B5784" i="34"/>
  <c r="F5783" i="34"/>
  <c r="D5783" i="34" s="1"/>
  <c r="E5783" i="34"/>
  <c r="C5783" i="34"/>
  <c r="B5783" i="34"/>
  <c r="F5782" i="34"/>
  <c r="D5782" i="34" s="1"/>
  <c r="E5782" i="34"/>
  <c r="C5782" i="34"/>
  <c r="B5782" i="34"/>
  <c r="F5781" i="34"/>
  <c r="E5781" i="34"/>
  <c r="D5781" i="34"/>
  <c r="C5781" i="34"/>
  <c r="B5781" i="34"/>
  <c r="F5780" i="34"/>
  <c r="D5780" i="34" s="1"/>
  <c r="E5780" i="34"/>
  <c r="C5780" i="34"/>
  <c r="B5780" i="34"/>
  <c r="F5779" i="34"/>
  <c r="D5779" i="34" s="1"/>
  <c r="E5779" i="34"/>
  <c r="C5779" i="34"/>
  <c r="B5779" i="34"/>
  <c r="F5778" i="34"/>
  <c r="D5778" i="34" s="1"/>
  <c r="E5778" i="34"/>
  <c r="C5778" i="34"/>
  <c r="B5778" i="34"/>
  <c r="F5777" i="34"/>
  <c r="D5777" i="34" s="1"/>
  <c r="E5777" i="34"/>
  <c r="C5777" i="34"/>
  <c r="B5777" i="34"/>
  <c r="F5776" i="34"/>
  <c r="E5776" i="34"/>
  <c r="D5776" i="34"/>
  <c r="C5776" i="34"/>
  <c r="B5776" i="34"/>
  <c r="F5775" i="34"/>
  <c r="D5775" i="34" s="1"/>
  <c r="E5775" i="34"/>
  <c r="C5775" i="34"/>
  <c r="B5775" i="34"/>
  <c r="F5774" i="34"/>
  <c r="D5774" i="34" s="1"/>
  <c r="E5774" i="34"/>
  <c r="C5774" i="34"/>
  <c r="B5774" i="34"/>
  <c r="F5773" i="34"/>
  <c r="D5773" i="34" s="1"/>
  <c r="E5773" i="34"/>
  <c r="C5773" i="34"/>
  <c r="B5773" i="34"/>
  <c r="F5772" i="34"/>
  <c r="D5772" i="34" s="1"/>
  <c r="E5772" i="34"/>
  <c r="C5772" i="34"/>
  <c r="B5772" i="34"/>
  <c r="F5771" i="34"/>
  <c r="D5771" i="34" s="1"/>
  <c r="E5771" i="34"/>
  <c r="C5771" i="34"/>
  <c r="B5771" i="34"/>
  <c r="F5770" i="34"/>
  <c r="D5770" i="34" s="1"/>
  <c r="E5770" i="34"/>
  <c r="C5770" i="34"/>
  <c r="B5770" i="34"/>
  <c r="F5769" i="34"/>
  <c r="E5769" i="34"/>
  <c r="D5769" i="34"/>
  <c r="C5769" i="34"/>
  <c r="B5769" i="34"/>
  <c r="F5768" i="34"/>
  <c r="D5768" i="34" s="1"/>
  <c r="E5768" i="34"/>
  <c r="C5768" i="34"/>
  <c r="B5768" i="34"/>
  <c r="F5767" i="34"/>
  <c r="E5767" i="34"/>
  <c r="D5767" i="34"/>
  <c r="C5767" i="34"/>
  <c r="B5767" i="34"/>
  <c r="F5766" i="34"/>
  <c r="D5766" i="34" s="1"/>
  <c r="E5766" i="34"/>
  <c r="C5766" i="34"/>
  <c r="B5766" i="34"/>
  <c r="F5765" i="34"/>
  <c r="D5765" i="34" s="1"/>
  <c r="E5765" i="34"/>
  <c r="C5765" i="34"/>
  <c r="B5765" i="34"/>
  <c r="F5764" i="34"/>
  <c r="E5764" i="34"/>
  <c r="D5764" i="34"/>
  <c r="C5764" i="34"/>
  <c r="B5764" i="34"/>
  <c r="F5763" i="34"/>
  <c r="E5763" i="34"/>
  <c r="D5763" i="34"/>
  <c r="C5763" i="34"/>
  <c r="B5763" i="34"/>
  <c r="F5762" i="34"/>
  <c r="D5762" i="34" s="1"/>
  <c r="E5762" i="34"/>
  <c r="C5762" i="34"/>
  <c r="B5762" i="34"/>
  <c r="F5761" i="34"/>
  <c r="D5761" i="34" s="1"/>
  <c r="E5761" i="34"/>
  <c r="C5761" i="34"/>
  <c r="B5761" i="34"/>
  <c r="F5760" i="34"/>
  <c r="D5760" i="34" s="1"/>
  <c r="E5760" i="34"/>
  <c r="C5760" i="34"/>
  <c r="B5760" i="34"/>
  <c r="F5759" i="34"/>
  <c r="D5759" i="34" s="1"/>
  <c r="E5759" i="34"/>
  <c r="C5759" i="34"/>
  <c r="B5759" i="34"/>
  <c r="F5758" i="34"/>
  <c r="D5758" i="34" s="1"/>
  <c r="E5758" i="34"/>
  <c r="C5758" i="34"/>
  <c r="B5758" i="34"/>
  <c r="F5757" i="34"/>
  <c r="D5757" i="34" s="1"/>
  <c r="E5757" i="34"/>
  <c r="C5757" i="34"/>
  <c r="B5757" i="34"/>
  <c r="F5756" i="34"/>
  <c r="D5756" i="34" s="1"/>
  <c r="E5756" i="34"/>
  <c r="C5756" i="34"/>
  <c r="B5756" i="34"/>
  <c r="F5755" i="34"/>
  <c r="D5755" i="34" s="1"/>
  <c r="E5755" i="34"/>
  <c r="C5755" i="34"/>
  <c r="B5755" i="34"/>
  <c r="F5754" i="34"/>
  <c r="E5754" i="34"/>
  <c r="D5754" i="34"/>
  <c r="C5754" i="34"/>
  <c r="B5754" i="34"/>
  <c r="F5753" i="34"/>
  <c r="D5753" i="34" s="1"/>
  <c r="E5753" i="34"/>
  <c r="C5753" i="34"/>
  <c r="B5753" i="34"/>
  <c r="F5752" i="34"/>
  <c r="D5752" i="34" s="1"/>
  <c r="E5752" i="34"/>
  <c r="C5752" i="34"/>
  <c r="B5752" i="34"/>
  <c r="F5751" i="34"/>
  <c r="E5751" i="34"/>
  <c r="D5751" i="34"/>
  <c r="C5751" i="34"/>
  <c r="B5751" i="34"/>
  <c r="F5750" i="34"/>
  <c r="D5750" i="34" s="1"/>
  <c r="E5750" i="34"/>
  <c r="C5750" i="34"/>
  <c r="B5750" i="34"/>
  <c r="F5749" i="34"/>
  <c r="D5749" i="34" s="1"/>
  <c r="E5749" i="34"/>
  <c r="C5749" i="34"/>
  <c r="B5749" i="34"/>
  <c r="F5748" i="34"/>
  <c r="D5748" i="34" s="1"/>
  <c r="E5748" i="34"/>
  <c r="C5748" i="34"/>
  <c r="B5748" i="34"/>
  <c r="F5747" i="34"/>
  <c r="D5747" i="34" s="1"/>
  <c r="E5747" i="34"/>
  <c r="C5747" i="34"/>
  <c r="B5747" i="34"/>
  <c r="F5746" i="34"/>
  <c r="D5746" i="34" s="1"/>
  <c r="E5746" i="34"/>
  <c r="C5746" i="34"/>
  <c r="B5746" i="34"/>
  <c r="F5745" i="34"/>
  <c r="D5745" i="34" s="1"/>
  <c r="E5745" i="34"/>
  <c r="C5745" i="34"/>
  <c r="B5745" i="34"/>
  <c r="F5744" i="34"/>
  <c r="D5744" i="34" s="1"/>
  <c r="E5744" i="34"/>
  <c r="C5744" i="34"/>
  <c r="B5744" i="34"/>
  <c r="F5743" i="34"/>
  <c r="D5743" i="34" s="1"/>
  <c r="E5743" i="34"/>
  <c r="C5743" i="34"/>
  <c r="B5743" i="34"/>
  <c r="F5742" i="34"/>
  <c r="D5742" i="34" s="1"/>
  <c r="E5742" i="34"/>
  <c r="C5742" i="34"/>
  <c r="B5742" i="34"/>
  <c r="F5741" i="34"/>
  <c r="D5741" i="34" s="1"/>
  <c r="E5741" i="34"/>
  <c r="C5741" i="34"/>
  <c r="B5741" i="34"/>
  <c r="F5740" i="34"/>
  <c r="D5740" i="34" s="1"/>
  <c r="E5740" i="34"/>
  <c r="C5740" i="34"/>
  <c r="B5740" i="34"/>
  <c r="F5739" i="34"/>
  <c r="E5739" i="34"/>
  <c r="D5739" i="34"/>
  <c r="C5739" i="34"/>
  <c r="B5739" i="34"/>
  <c r="F5738" i="34"/>
  <c r="D5738" i="34" s="1"/>
  <c r="E5738" i="34"/>
  <c r="C5738" i="34"/>
  <c r="B5738" i="34"/>
  <c r="F5737" i="34"/>
  <c r="D5737" i="34" s="1"/>
  <c r="E5737" i="34"/>
  <c r="C5737" i="34"/>
  <c r="B5737" i="34"/>
  <c r="F5736" i="34"/>
  <c r="E5736" i="34"/>
  <c r="D5736" i="34"/>
  <c r="C5736" i="34"/>
  <c r="B5736" i="34"/>
  <c r="F5735" i="34"/>
  <c r="D5735" i="34" s="1"/>
  <c r="E5735" i="34"/>
  <c r="C5735" i="34"/>
  <c r="B5735" i="34"/>
  <c r="F5734" i="34"/>
  <c r="D5734" i="34" s="1"/>
  <c r="E5734" i="34"/>
  <c r="C5734" i="34"/>
  <c r="B5734" i="34"/>
  <c r="F5733" i="34"/>
  <c r="D5733" i="34" s="1"/>
  <c r="E5733" i="34"/>
  <c r="C5733" i="34"/>
  <c r="B5733" i="34"/>
  <c r="F5732" i="34"/>
  <c r="D5732" i="34" s="1"/>
  <c r="E5732" i="34"/>
  <c r="C5732" i="34"/>
  <c r="B5732" i="34"/>
  <c r="F5731" i="34"/>
  <c r="E5731" i="34"/>
  <c r="D5731" i="34"/>
  <c r="C5731" i="34"/>
  <c r="B5731" i="34"/>
  <c r="F5730" i="34"/>
  <c r="D5730" i="34" s="1"/>
  <c r="E5730" i="34"/>
  <c r="C5730" i="34"/>
  <c r="B5730" i="34"/>
  <c r="F5729" i="34"/>
  <c r="D5729" i="34" s="1"/>
  <c r="E5729" i="34"/>
  <c r="C5729" i="34"/>
  <c r="B5729" i="34"/>
  <c r="F5728" i="34"/>
  <c r="D5728" i="34" s="1"/>
  <c r="E5728" i="34"/>
  <c r="C5728" i="34"/>
  <c r="B5728" i="34"/>
  <c r="F5727" i="34"/>
  <c r="E5727" i="34"/>
  <c r="D5727" i="34"/>
  <c r="C5727" i="34"/>
  <c r="B5727" i="34"/>
  <c r="F5726" i="34"/>
  <c r="D5726" i="34" s="1"/>
  <c r="E5726" i="34"/>
  <c r="C5726" i="34"/>
  <c r="B5726" i="34"/>
  <c r="F5725" i="34"/>
  <c r="D5725" i="34" s="1"/>
  <c r="E5725" i="34"/>
  <c r="C5725" i="34"/>
  <c r="B5725" i="34"/>
  <c r="F5724" i="34"/>
  <c r="D5724" i="34" s="1"/>
  <c r="E5724" i="34"/>
  <c r="C5724" i="34"/>
  <c r="B5724" i="34"/>
  <c r="F5723" i="34"/>
  <c r="D5723" i="34" s="1"/>
  <c r="E5723" i="34"/>
  <c r="C5723" i="34"/>
  <c r="B5723" i="34"/>
  <c r="F5722" i="34"/>
  <c r="E5722" i="34"/>
  <c r="D5722" i="34"/>
  <c r="C5722" i="34"/>
  <c r="B5722" i="34"/>
  <c r="F5721" i="34"/>
  <c r="E5721" i="34"/>
  <c r="D5721" i="34"/>
  <c r="C5721" i="34"/>
  <c r="B5721" i="34"/>
  <c r="F5720" i="34"/>
  <c r="D5720" i="34" s="1"/>
  <c r="E5720" i="34"/>
  <c r="C5720" i="34"/>
  <c r="B5720" i="34"/>
  <c r="F5719" i="34"/>
  <c r="E5719" i="34"/>
  <c r="D5719" i="34"/>
  <c r="C5719" i="34"/>
  <c r="B5719" i="34"/>
  <c r="F5718" i="34"/>
  <c r="D5718" i="34" s="1"/>
  <c r="E5718" i="34"/>
  <c r="C5718" i="34"/>
  <c r="B5718" i="34"/>
  <c r="F5717" i="34"/>
  <c r="D5717" i="34" s="1"/>
  <c r="E5717" i="34"/>
  <c r="C5717" i="34"/>
  <c r="B5717" i="34"/>
  <c r="F5716" i="34"/>
  <c r="E5716" i="34"/>
  <c r="D5716" i="34"/>
  <c r="C5716" i="34"/>
  <c r="B5716" i="34"/>
  <c r="F5715" i="34"/>
  <c r="D5715" i="34" s="1"/>
  <c r="E5715" i="34"/>
  <c r="C5715" i="34"/>
  <c r="B5715" i="34"/>
  <c r="F5714" i="34"/>
  <c r="D5714" i="34" s="1"/>
  <c r="E5714" i="34"/>
  <c r="C5714" i="34"/>
  <c r="B5714" i="34"/>
  <c r="F5713" i="34"/>
  <c r="D5713" i="34" s="1"/>
  <c r="E5713" i="34"/>
  <c r="C5713" i="34"/>
  <c r="B5713" i="34"/>
  <c r="F5712" i="34"/>
  <c r="D5712" i="34" s="1"/>
  <c r="E5712" i="34"/>
  <c r="C5712" i="34"/>
  <c r="B5712" i="34"/>
  <c r="F5711" i="34"/>
  <c r="D5711" i="34" s="1"/>
  <c r="E5711" i="34"/>
  <c r="C5711" i="34"/>
  <c r="B5711" i="34"/>
  <c r="F5710" i="34"/>
  <c r="D5710" i="34" s="1"/>
  <c r="E5710" i="34"/>
  <c r="C5710" i="34"/>
  <c r="B5710" i="34"/>
  <c r="F5709" i="34"/>
  <c r="E5709" i="34"/>
  <c r="D5709" i="34"/>
  <c r="C5709" i="34"/>
  <c r="B5709" i="34"/>
  <c r="F5708" i="34"/>
  <c r="D5708" i="34" s="1"/>
  <c r="E5708" i="34"/>
  <c r="C5708" i="34"/>
  <c r="B5708" i="34"/>
  <c r="F5707" i="34"/>
  <c r="D5707" i="34" s="1"/>
  <c r="E5707" i="34"/>
  <c r="C5707" i="34"/>
  <c r="B5707" i="34"/>
  <c r="F5706" i="34"/>
  <c r="E5706" i="34"/>
  <c r="D5706" i="34"/>
  <c r="C5706" i="34"/>
  <c r="B5706" i="34"/>
  <c r="F5705" i="34"/>
  <c r="D5705" i="34" s="1"/>
  <c r="E5705" i="34"/>
  <c r="C5705" i="34"/>
  <c r="B5705" i="34"/>
  <c r="F5704" i="34"/>
  <c r="E5704" i="34"/>
  <c r="D5704" i="34"/>
  <c r="C5704" i="34"/>
  <c r="B5704" i="34"/>
  <c r="F5703" i="34"/>
  <c r="E5703" i="34"/>
  <c r="D5703" i="34"/>
  <c r="C5703" i="34"/>
  <c r="B5703" i="34"/>
  <c r="F5702" i="34"/>
  <c r="D5702" i="34" s="1"/>
  <c r="E5702" i="34"/>
  <c r="C5702" i="34"/>
  <c r="B5702" i="34"/>
  <c r="F5701" i="34"/>
  <c r="D5701" i="34" s="1"/>
  <c r="E5701" i="34"/>
  <c r="C5701" i="34"/>
  <c r="B5701" i="34"/>
  <c r="F5700" i="34"/>
  <c r="D5700" i="34" s="1"/>
  <c r="E5700" i="34"/>
  <c r="C5700" i="34"/>
  <c r="B5700" i="34"/>
  <c r="F5699" i="34"/>
  <c r="D5699" i="34" s="1"/>
  <c r="E5699" i="34"/>
  <c r="C5699" i="34"/>
  <c r="B5699" i="34"/>
  <c r="F5698" i="34"/>
  <c r="E5698" i="34"/>
  <c r="D5698" i="34"/>
  <c r="C5698" i="34"/>
  <c r="B5698" i="34"/>
  <c r="F5697" i="34"/>
  <c r="D5697" i="34" s="1"/>
  <c r="E5697" i="34"/>
  <c r="C5697" i="34"/>
  <c r="B5697" i="34"/>
  <c r="F5696" i="34"/>
  <c r="D5696" i="34" s="1"/>
  <c r="E5696" i="34"/>
  <c r="C5696" i="34"/>
  <c r="B5696" i="34"/>
  <c r="F5695" i="34"/>
  <c r="D5695" i="34" s="1"/>
  <c r="E5695" i="34"/>
  <c r="C5695" i="34"/>
  <c r="B5695" i="34"/>
  <c r="F5694" i="34"/>
  <c r="D5694" i="34" s="1"/>
  <c r="E5694" i="34"/>
  <c r="C5694" i="34"/>
  <c r="B5694" i="34"/>
  <c r="F5693" i="34"/>
  <c r="D5693" i="34" s="1"/>
  <c r="E5693" i="34"/>
  <c r="C5693" i="34"/>
  <c r="B5693" i="34"/>
  <c r="F5692" i="34"/>
  <c r="E5692" i="34"/>
  <c r="D5692" i="34"/>
  <c r="C5692" i="34"/>
  <c r="B5692" i="34"/>
  <c r="F5691" i="34"/>
  <c r="D5691" i="34" s="1"/>
  <c r="E5691" i="34"/>
  <c r="C5691" i="34"/>
  <c r="B5691" i="34"/>
  <c r="F5690" i="34"/>
  <c r="D5690" i="34" s="1"/>
  <c r="E5690" i="34"/>
  <c r="C5690" i="34"/>
  <c r="B5690" i="34"/>
  <c r="F5689" i="34"/>
  <c r="D5689" i="34" s="1"/>
  <c r="E5689" i="34"/>
  <c r="C5689" i="34"/>
  <c r="B5689" i="34"/>
  <c r="F5688" i="34"/>
  <c r="D5688" i="34" s="1"/>
  <c r="E5688" i="34"/>
  <c r="C5688" i="34"/>
  <c r="B5688" i="34"/>
  <c r="F5687" i="34"/>
  <c r="D5687" i="34" s="1"/>
  <c r="E5687" i="34"/>
  <c r="C5687" i="34"/>
  <c r="B5687" i="34"/>
  <c r="F5686" i="34"/>
  <c r="D5686" i="34" s="1"/>
  <c r="E5686" i="34"/>
  <c r="C5686" i="34"/>
  <c r="B5686" i="34"/>
  <c r="F5685" i="34"/>
  <c r="E5685" i="34"/>
  <c r="D5685" i="34"/>
  <c r="C5685" i="34"/>
  <c r="B5685" i="34"/>
  <c r="F5684" i="34"/>
  <c r="D5684" i="34" s="1"/>
  <c r="E5684" i="34"/>
  <c r="C5684" i="34"/>
  <c r="B5684" i="34"/>
  <c r="F5683" i="34"/>
  <c r="E5683" i="34"/>
  <c r="D5683" i="34"/>
  <c r="C5683" i="34"/>
  <c r="B5683" i="34"/>
  <c r="F5682" i="34"/>
  <c r="D5682" i="34" s="1"/>
  <c r="E5682" i="34"/>
  <c r="C5682" i="34"/>
  <c r="B5682" i="34"/>
  <c r="F5681" i="34"/>
  <c r="D5681" i="34" s="1"/>
  <c r="E5681" i="34"/>
  <c r="C5681" i="34"/>
  <c r="B5681" i="34"/>
  <c r="F5680" i="34"/>
  <c r="D5680" i="34" s="1"/>
  <c r="E5680" i="34"/>
  <c r="C5680" i="34"/>
  <c r="B5680" i="34"/>
  <c r="F5679" i="34"/>
  <c r="E5679" i="34"/>
  <c r="D5679" i="34"/>
  <c r="C5679" i="34"/>
  <c r="B5679" i="34"/>
  <c r="F5678" i="34"/>
  <c r="D5678" i="34" s="1"/>
  <c r="E5678" i="34"/>
  <c r="C5678" i="34"/>
  <c r="B5678" i="34"/>
  <c r="F5677" i="34"/>
  <c r="D5677" i="34" s="1"/>
  <c r="E5677" i="34"/>
  <c r="C5677" i="34"/>
  <c r="B5677" i="34"/>
  <c r="F5676" i="34"/>
  <c r="D5676" i="34" s="1"/>
  <c r="E5676" i="34"/>
  <c r="C5676" i="34"/>
  <c r="B5676" i="34"/>
  <c r="F5675" i="34"/>
  <c r="D5675" i="34" s="1"/>
  <c r="E5675" i="34"/>
  <c r="C5675" i="34"/>
  <c r="B5675" i="34"/>
  <c r="F5674" i="34"/>
  <c r="E5674" i="34"/>
  <c r="D5674" i="34"/>
  <c r="C5674" i="34"/>
  <c r="B5674" i="34"/>
  <c r="F5673" i="34"/>
  <c r="D5673" i="34" s="1"/>
  <c r="E5673" i="34"/>
  <c r="C5673" i="34"/>
  <c r="B5673" i="34"/>
  <c r="F5672" i="34"/>
  <c r="D5672" i="34" s="1"/>
  <c r="E5672" i="34"/>
  <c r="C5672" i="34"/>
  <c r="B5672" i="34"/>
  <c r="F5671" i="34"/>
  <c r="D5671" i="34" s="1"/>
  <c r="E5671" i="34"/>
  <c r="C5671" i="34"/>
  <c r="B5671" i="34"/>
  <c r="F5670" i="34"/>
  <c r="D5670" i="34" s="1"/>
  <c r="E5670" i="34"/>
  <c r="C5670" i="34"/>
  <c r="B5670" i="34"/>
  <c r="F5669" i="34"/>
  <c r="D5669" i="34" s="1"/>
  <c r="E5669" i="34"/>
  <c r="C5669" i="34"/>
  <c r="B5669" i="34"/>
  <c r="F5668" i="34"/>
  <c r="E5668" i="34"/>
  <c r="D5668" i="34"/>
  <c r="C5668" i="34"/>
  <c r="B5668" i="34"/>
  <c r="F5667" i="34"/>
  <c r="D5667" i="34" s="1"/>
  <c r="E5667" i="34"/>
  <c r="C5667" i="34"/>
  <c r="B5667" i="34"/>
  <c r="F5666" i="34"/>
  <c r="D5666" i="34" s="1"/>
  <c r="E5666" i="34"/>
  <c r="C5666" i="34"/>
  <c r="B5666" i="34"/>
  <c r="F5665" i="34"/>
  <c r="E5665" i="34"/>
  <c r="D5665" i="34"/>
  <c r="C5665" i="34"/>
  <c r="B5665" i="34"/>
  <c r="F5664" i="34"/>
  <c r="D5664" i="34" s="1"/>
  <c r="E5664" i="34"/>
  <c r="C5664" i="34"/>
  <c r="B5664" i="34"/>
  <c r="F5663" i="34"/>
  <c r="D5663" i="34" s="1"/>
  <c r="E5663" i="34"/>
  <c r="C5663" i="34"/>
  <c r="B5663" i="34"/>
  <c r="F5662" i="34"/>
  <c r="D5662" i="34" s="1"/>
  <c r="E5662" i="34"/>
  <c r="C5662" i="34"/>
  <c r="B5662" i="34"/>
  <c r="F5661" i="34"/>
  <c r="D5661" i="34" s="1"/>
  <c r="E5661" i="34"/>
  <c r="C5661" i="34"/>
  <c r="B5661" i="34"/>
  <c r="F5660" i="34"/>
  <c r="D5660" i="34" s="1"/>
  <c r="E5660" i="34"/>
  <c r="C5660" i="34"/>
  <c r="B5660" i="34"/>
  <c r="F5659" i="34"/>
  <c r="D5659" i="34" s="1"/>
  <c r="E5659" i="34"/>
  <c r="C5659" i="34"/>
  <c r="B5659" i="34"/>
  <c r="F5658" i="34"/>
  <c r="E5658" i="34"/>
  <c r="D5658" i="34"/>
  <c r="C5658" i="34"/>
  <c r="B5658" i="34"/>
  <c r="F5657" i="34"/>
  <c r="D5657" i="34" s="1"/>
  <c r="E5657" i="34"/>
  <c r="C5657" i="34"/>
  <c r="B5657" i="34"/>
  <c r="F5656" i="34"/>
  <c r="D5656" i="34" s="1"/>
  <c r="E5656" i="34"/>
  <c r="C5656" i="34"/>
  <c r="B5656" i="34"/>
  <c r="F5655" i="34"/>
  <c r="E5655" i="34"/>
  <c r="D5655" i="34"/>
  <c r="C5655" i="34"/>
  <c r="B5655" i="34"/>
  <c r="F5654" i="34"/>
  <c r="D5654" i="34" s="1"/>
  <c r="E5654" i="34"/>
  <c r="C5654" i="34"/>
  <c r="B5654" i="34"/>
  <c r="F5653" i="34"/>
  <c r="D5653" i="34" s="1"/>
  <c r="E5653" i="34"/>
  <c r="C5653" i="34"/>
  <c r="B5653" i="34"/>
  <c r="F5652" i="34"/>
  <c r="D5652" i="34" s="1"/>
  <c r="E5652" i="34"/>
  <c r="C5652" i="34"/>
  <c r="B5652" i="34"/>
  <c r="F5651" i="34"/>
  <c r="D5651" i="34" s="1"/>
  <c r="E5651" i="34"/>
  <c r="C5651" i="34"/>
  <c r="B5651" i="34"/>
  <c r="F5650" i="34"/>
  <c r="D5650" i="34" s="1"/>
  <c r="E5650" i="34"/>
  <c r="C5650" i="34"/>
  <c r="B5650" i="34"/>
  <c r="F5649" i="34"/>
  <c r="E5649" i="34"/>
  <c r="D5649" i="34"/>
  <c r="C5649" i="34"/>
  <c r="B5649" i="34"/>
  <c r="F5648" i="34"/>
  <c r="D5648" i="34" s="1"/>
  <c r="E5648" i="34"/>
  <c r="C5648" i="34"/>
  <c r="B5648" i="34"/>
  <c r="F5647" i="34"/>
  <c r="E5647" i="34"/>
  <c r="D5647" i="34"/>
  <c r="C5647" i="34"/>
  <c r="B5647" i="34"/>
  <c r="F5646" i="34"/>
  <c r="E5646" i="34"/>
  <c r="D5646" i="34"/>
  <c r="C5646" i="34"/>
  <c r="B5646" i="34"/>
  <c r="F5645" i="34"/>
  <c r="D5645" i="34" s="1"/>
  <c r="E5645" i="34"/>
  <c r="C5645" i="34"/>
  <c r="B5645" i="34"/>
  <c r="F5644" i="34"/>
  <c r="D5644" i="34" s="1"/>
  <c r="E5644" i="34"/>
  <c r="C5644" i="34"/>
  <c r="B5644" i="34"/>
  <c r="F5643" i="34"/>
  <c r="D5643" i="34" s="1"/>
  <c r="E5643" i="34"/>
  <c r="C5643" i="34"/>
  <c r="B5643" i="34"/>
  <c r="F5642" i="34"/>
  <c r="D5642" i="34" s="1"/>
  <c r="E5642" i="34"/>
  <c r="C5642" i="34"/>
  <c r="B5642" i="34"/>
  <c r="F5641" i="34"/>
  <c r="D5641" i="34" s="1"/>
  <c r="E5641" i="34"/>
  <c r="C5641" i="34"/>
  <c r="B5641" i="34"/>
  <c r="F5640" i="34"/>
  <c r="E5640" i="34"/>
  <c r="D5640" i="34"/>
  <c r="C5640" i="34"/>
  <c r="B5640" i="34"/>
  <c r="F5639" i="34"/>
  <c r="D5639" i="34" s="1"/>
  <c r="E5639" i="34"/>
  <c r="C5639" i="34"/>
  <c r="B5639" i="34"/>
  <c r="F5638" i="34"/>
  <c r="E5638" i="34"/>
  <c r="D5638" i="34"/>
  <c r="C5638" i="34"/>
  <c r="B5638" i="34"/>
  <c r="F5637" i="34"/>
  <c r="E5637" i="34"/>
  <c r="D5637" i="34"/>
  <c r="C5637" i="34"/>
  <c r="B5637" i="34"/>
  <c r="F5636" i="34"/>
  <c r="D5636" i="34" s="1"/>
  <c r="E5636" i="34"/>
  <c r="C5636" i="34"/>
  <c r="B5636" i="34"/>
  <c r="F5635" i="34"/>
  <c r="E5635" i="34"/>
  <c r="D5635" i="34"/>
  <c r="C5635" i="34"/>
  <c r="B5635" i="34"/>
  <c r="F5634" i="34"/>
  <c r="D5634" i="34" s="1"/>
  <c r="E5634" i="34"/>
  <c r="C5634" i="34"/>
  <c r="B5634" i="34"/>
  <c r="F5633" i="34"/>
  <c r="D5633" i="34" s="1"/>
  <c r="E5633" i="34"/>
  <c r="C5633" i="34"/>
  <c r="B5633" i="34"/>
  <c r="F5632" i="34"/>
  <c r="D5632" i="34" s="1"/>
  <c r="E5632" i="34"/>
  <c r="C5632" i="34"/>
  <c r="B5632" i="34"/>
  <c r="F5631" i="34"/>
  <c r="D5631" i="34" s="1"/>
  <c r="E5631" i="34"/>
  <c r="C5631" i="34"/>
  <c r="B5631" i="34"/>
  <c r="F5630" i="34"/>
  <c r="D5630" i="34" s="1"/>
  <c r="E5630" i="34"/>
  <c r="C5630" i="34"/>
  <c r="B5630" i="34"/>
  <c r="F5629" i="34"/>
  <c r="E5629" i="34"/>
  <c r="D5629" i="34"/>
  <c r="C5629" i="34"/>
  <c r="B5629" i="34"/>
  <c r="F5628" i="34"/>
  <c r="E5628" i="34"/>
  <c r="D5628" i="34"/>
  <c r="C5628" i="34"/>
  <c r="B5628" i="34"/>
  <c r="F5627" i="34"/>
  <c r="D5627" i="34" s="1"/>
  <c r="E5627" i="34"/>
  <c r="C5627" i="34"/>
  <c r="B5627" i="34"/>
  <c r="F5626" i="34"/>
  <c r="E5626" i="34"/>
  <c r="D5626" i="34"/>
  <c r="C5626" i="34"/>
  <c r="B5626" i="34"/>
  <c r="F5625" i="34"/>
  <c r="D5625" i="34" s="1"/>
  <c r="E5625" i="34"/>
  <c r="C5625" i="34"/>
  <c r="B5625" i="34"/>
  <c r="F5624" i="34"/>
  <c r="D5624" i="34" s="1"/>
  <c r="E5624" i="34"/>
  <c r="C5624" i="34"/>
  <c r="B5624" i="34"/>
  <c r="F5623" i="34"/>
  <c r="D5623" i="34" s="1"/>
  <c r="E5623" i="34"/>
  <c r="C5623" i="34"/>
  <c r="B5623" i="34"/>
  <c r="F5622" i="34"/>
  <c r="D5622" i="34" s="1"/>
  <c r="E5622" i="34"/>
  <c r="C5622" i="34"/>
  <c r="B5622" i="34"/>
  <c r="F5621" i="34"/>
  <c r="D5621" i="34" s="1"/>
  <c r="E5621" i="34"/>
  <c r="C5621" i="34"/>
  <c r="B5621" i="34"/>
  <c r="F5620" i="34"/>
  <c r="E5620" i="34"/>
  <c r="D5620" i="34"/>
  <c r="C5620" i="34"/>
  <c r="B5620" i="34"/>
  <c r="F5619" i="34"/>
  <c r="D5619" i="34" s="1"/>
  <c r="E5619" i="34"/>
  <c r="C5619" i="34"/>
  <c r="B5619" i="34"/>
  <c r="F5618" i="34"/>
  <c r="D5618" i="34" s="1"/>
  <c r="E5618" i="34"/>
  <c r="C5618" i="34"/>
  <c r="B5618" i="34"/>
  <c r="F5617" i="34"/>
  <c r="D5617" i="34" s="1"/>
  <c r="E5617" i="34"/>
  <c r="C5617" i="34"/>
  <c r="B5617" i="34"/>
  <c r="F5616" i="34"/>
  <c r="E5616" i="34"/>
  <c r="D5616" i="34"/>
  <c r="C5616" i="34"/>
  <c r="B5616" i="34"/>
  <c r="F5615" i="34"/>
  <c r="D5615" i="34" s="1"/>
  <c r="E5615" i="34"/>
  <c r="C5615" i="34"/>
  <c r="B5615" i="34"/>
  <c r="F5614" i="34"/>
  <c r="E5614" i="34"/>
  <c r="D5614" i="34"/>
  <c r="C5614" i="34"/>
  <c r="B5614" i="34"/>
  <c r="F5613" i="34"/>
  <c r="D5613" i="34" s="1"/>
  <c r="E5613" i="34"/>
  <c r="C5613" i="34"/>
  <c r="B5613" i="34"/>
  <c r="F5612" i="34"/>
  <c r="D5612" i="34" s="1"/>
  <c r="E5612" i="34"/>
  <c r="C5612" i="34"/>
  <c r="B5612" i="34"/>
  <c r="F5611" i="34"/>
  <c r="E5611" i="34"/>
  <c r="D5611" i="34"/>
  <c r="C5611" i="34"/>
  <c r="B5611" i="34"/>
  <c r="F5610" i="34"/>
  <c r="E5610" i="34"/>
  <c r="D5610" i="34"/>
  <c r="C5610" i="34"/>
  <c r="B5610" i="34"/>
  <c r="F5609" i="34"/>
  <c r="D5609" i="34" s="1"/>
  <c r="E5609" i="34"/>
  <c r="C5609" i="34"/>
  <c r="B5609" i="34"/>
  <c r="F5608" i="34"/>
  <c r="D5608" i="34" s="1"/>
  <c r="E5608" i="34"/>
  <c r="C5608" i="34"/>
  <c r="B5608" i="34"/>
  <c r="F5607" i="34"/>
  <c r="D5607" i="34" s="1"/>
  <c r="E5607" i="34"/>
  <c r="C5607" i="34"/>
  <c r="B5607" i="34"/>
  <c r="F5606" i="34"/>
  <c r="D5606" i="34" s="1"/>
  <c r="E5606" i="34"/>
  <c r="C5606" i="34"/>
  <c r="B5606" i="34"/>
  <c r="F5605" i="34"/>
  <c r="D5605" i="34" s="1"/>
  <c r="E5605" i="34"/>
  <c r="C5605" i="34"/>
  <c r="B5605" i="34"/>
  <c r="F5604" i="34"/>
  <c r="E5604" i="34"/>
  <c r="D5604" i="34"/>
  <c r="C5604" i="34"/>
  <c r="B5604" i="34"/>
  <c r="F5603" i="34"/>
  <c r="D5603" i="34" s="1"/>
  <c r="E5603" i="34"/>
  <c r="C5603" i="34"/>
  <c r="B5603" i="34"/>
  <c r="F5602" i="34"/>
  <c r="D5602" i="34" s="1"/>
  <c r="E5602" i="34"/>
  <c r="C5602" i="34"/>
  <c r="B5602" i="34"/>
  <c r="F5601" i="34"/>
  <c r="E5601" i="34"/>
  <c r="D5601" i="34"/>
  <c r="C5601" i="34"/>
  <c r="B5601" i="34"/>
  <c r="F5600" i="34"/>
  <c r="D5600" i="34" s="1"/>
  <c r="E5600" i="34"/>
  <c r="C5600" i="34"/>
  <c r="B5600" i="34"/>
  <c r="F5599" i="34"/>
  <c r="D5599" i="34" s="1"/>
  <c r="E5599" i="34"/>
  <c r="C5599" i="34"/>
  <c r="B5599" i="34"/>
  <c r="F5598" i="34"/>
  <c r="E5598" i="34"/>
  <c r="D5598" i="34"/>
  <c r="C5598" i="34"/>
  <c r="B5598" i="34"/>
  <c r="F5597" i="34"/>
  <c r="D5597" i="34" s="1"/>
  <c r="E5597" i="34"/>
  <c r="C5597" i="34"/>
  <c r="B5597" i="34"/>
  <c r="F5596" i="34"/>
  <c r="E5596" i="34"/>
  <c r="D5596" i="34"/>
  <c r="C5596" i="34"/>
  <c r="B5596" i="34"/>
  <c r="F5595" i="34"/>
  <c r="D5595" i="34" s="1"/>
  <c r="E5595" i="34"/>
  <c r="C5595" i="34"/>
  <c r="B5595" i="34"/>
  <c r="F5594" i="34"/>
  <c r="D5594" i="34" s="1"/>
  <c r="E5594" i="34"/>
  <c r="C5594" i="34"/>
  <c r="B5594" i="34"/>
  <c r="F5593" i="34"/>
  <c r="D5593" i="34" s="1"/>
  <c r="E5593" i="34"/>
  <c r="C5593" i="34"/>
  <c r="B5593" i="34"/>
  <c r="F5592" i="34"/>
  <c r="E5592" i="34"/>
  <c r="D5592" i="34"/>
  <c r="C5592" i="34"/>
  <c r="B5592" i="34"/>
  <c r="F5591" i="34"/>
  <c r="D5591" i="34" s="1"/>
  <c r="E5591" i="34"/>
  <c r="C5591" i="34"/>
  <c r="B5591" i="34"/>
  <c r="F5590" i="34"/>
  <c r="E5590" i="34"/>
  <c r="D5590" i="34"/>
  <c r="C5590" i="34"/>
  <c r="B5590" i="34"/>
  <c r="F5589" i="34"/>
  <c r="D5589" i="34" s="1"/>
  <c r="E5589" i="34"/>
  <c r="C5589" i="34"/>
  <c r="B5589" i="34"/>
  <c r="F5588" i="34"/>
  <c r="D5588" i="34" s="1"/>
  <c r="E5588" i="34"/>
  <c r="C5588" i="34"/>
  <c r="B5588" i="34"/>
  <c r="F5587" i="34"/>
  <c r="D5587" i="34" s="1"/>
  <c r="E5587" i="34"/>
  <c r="C5587" i="34"/>
  <c r="B5587" i="34"/>
  <c r="F5586" i="34"/>
  <c r="D5586" i="34" s="1"/>
  <c r="E5586" i="34"/>
  <c r="C5586" i="34"/>
  <c r="B5586" i="34"/>
  <c r="F5585" i="34"/>
  <c r="D5585" i="34" s="1"/>
  <c r="E5585" i="34"/>
  <c r="C5585" i="34"/>
  <c r="B5585" i="34"/>
  <c r="F5584" i="34"/>
  <c r="E5584" i="34"/>
  <c r="D5584" i="34"/>
  <c r="C5584" i="34"/>
  <c r="B5584" i="34"/>
  <c r="F5583" i="34"/>
  <c r="E5583" i="34"/>
  <c r="D5583" i="34"/>
  <c r="C5583" i="34"/>
  <c r="B5583" i="34"/>
  <c r="F5582" i="34"/>
  <c r="D5582" i="34" s="1"/>
  <c r="E5582" i="34"/>
  <c r="C5582" i="34"/>
  <c r="B5582" i="34"/>
  <c r="F5581" i="34"/>
  <c r="D5581" i="34" s="1"/>
  <c r="E5581" i="34"/>
  <c r="C5581" i="34"/>
  <c r="B5581" i="34"/>
  <c r="F5580" i="34"/>
  <c r="D5580" i="34" s="1"/>
  <c r="E5580" i="34"/>
  <c r="C5580" i="34"/>
  <c r="B5580" i="34"/>
  <c r="F5579" i="34"/>
  <c r="D5579" i="34" s="1"/>
  <c r="E5579" i="34"/>
  <c r="C5579" i="34"/>
  <c r="B5579" i="34"/>
  <c r="F5578" i="34"/>
  <c r="D5578" i="34" s="1"/>
  <c r="E5578" i="34"/>
  <c r="C5578" i="34"/>
  <c r="B5578" i="34"/>
  <c r="F5577" i="34"/>
  <c r="D5577" i="34" s="1"/>
  <c r="E5577" i="34"/>
  <c r="C5577" i="34"/>
  <c r="B5577" i="34"/>
  <c r="F5576" i="34"/>
  <c r="D5576" i="34" s="1"/>
  <c r="E5576" i="34"/>
  <c r="C5576" i="34"/>
  <c r="B5576" i="34"/>
  <c r="F5575" i="34"/>
  <c r="D5575" i="34" s="1"/>
  <c r="E5575" i="34"/>
  <c r="C5575" i="34"/>
  <c r="B5575" i="34"/>
  <c r="F5574" i="34"/>
  <c r="E5574" i="34"/>
  <c r="D5574" i="34"/>
  <c r="C5574" i="34"/>
  <c r="B5574" i="34"/>
  <c r="F5573" i="34"/>
  <c r="D5573" i="34" s="1"/>
  <c r="E5573" i="34"/>
  <c r="C5573" i="34"/>
  <c r="B5573" i="34"/>
  <c r="F5572" i="34"/>
  <c r="E5572" i="34"/>
  <c r="D5572" i="34"/>
  <c r="C5572" i="34"/>
  <c r="B5572" i="34"/>
  <c r="F5571" i="34"/>
  <c r="E5571" i="34"/>
  <c r="D5571" i="34"/>
  <c r="C5571" i="34"/>
  <c r="B5571" i="34"/>
  <c r="F5570" i="34"/>
  <c r="D5570" i="34" s="1"/>
  <c r="E5570" i="34"/>
  <c r="C5570" i="34"/>
  <c r="B5570" i="34"/>
  <c r="F5569" i="34"/>
  <c r="D5569" i="34" s="1"/>
  <c r="E5569" i="34"/>
  <c r="C5569" i="34"/>
  <c r="B5569" i="34"/>
  <c r="F5568" i="34"/>
  <c r="E5568" i="34"/>
  <c r="D5568" i="34"/>
  <c r="C5568" i="34"/>
  <c r="B5568" i="34"/>
  <c r="F5567" i="34"/>
  <c r="D5567" i="34" s="1"/>
  <c r="E5567" i="34"/>
  <c r="C5567" i="34"/>
  <c r="B5567" i="34"/>
  <c r="F5566" i="34"/>
  <c r="D5566" i="34" s="1"/>
  <c r="E5566" i="34"/>
  <c r="C5566" i="34"/>
  <c r="B5566" i="34"/>
  <c r="F5565" i="34"/>
  <c r="E5565" i="34"/>
  <c r="D5565" i="34"/>
  <c r="C5565" i="34"/>
  <c r="B5565" i="34"/>
  <c r="F5564" i="34"/>
  <c r="D5564" i="34" s="1"/>
  <c r="E5564" i="34"/>
  <c r="C5564" i="34"/>
  <c r="B5564" i="34"/>
  <c r="F5563" i="34"/>
  <c r="D5563" i="34" s="1"/>
  <c r="E5563" i="34"/>
  <c r="C5563" i="34"/>
  <c r="B5563" i="34"/>
  <c r="F5562" i="34"/>
  <c r="D5562" i="34" s="1"/>
  <c r="E5562" i="34"/>
  <c r="C5562" i="34"/>
  <c r="B5562" i="34"/>
  <c r="F5561" i="34"/>
  <c r="D5561" i="34" s="1"/>
  <c r="E5561" i="34"/>
  <c r="C5561" i="34"/>
  <c r="B5561" i="34"/>
  <c r="F5560" i="34"/>
  <c r="D5560" i="34" s="1"/>
  <c r="E5560" i="34"/>
  <c r="C5560" i="34"/>
  <c r="B5560" i="34"/>
  <c r="F5559" i="34"/>
  <c r="E5559" i="34"/>
  <c r="D5559" i="34"/>
  <c r="C5559" i="34"/>
  <c r="B5559" i="34"/>
  <c r="F5558" i="34"/>
  <c r="D5558" i="34" s="1"/>
  <c r="E5558" i="34"/>
  <c r="C5558" i="34"/>
  <c r="B5558" i="34"/>
  <c r="F5557" i="34"/>
  <c r="D5557" i="34" s="1"/>
  <c r="E5557" i="34"/>
  <c r="C5557" i="34"/>
  <c r="B5557" i="34"/>
  <c r="F5556" i="34"/>
  <c r="E5556" i="34"/>
  <c r="D5556" i="34"/>
  <c r="C5556" i="34"/>
  <c r="B5556" i="34"/>
  <c r="F5555" i="34"/>
  <c r="D5555" i="34" s="1"/>
  <c r="E5555" i="34"/>
  <c r="C5555" i="34"/>
  <c r="B5555" i="34"/>
  <c r="F5554" i="34"/>
  <c r="E5554" i="34"/>
  <c r="D5554" i="34"/>
  <c r="C5554" i="34"/>
  <c r="B5554" i="34"/>
  <c r="F5553" i="34"/>
  <c r="D5553" i="34" s="1"/>
  <c r="E5553" i="34"/>
  <c r="C5553" i="34"/>
  <c r="B5553" i="34"/>
  <c r="F5552" i="34"/>
  <c r="D5552" i="34" s="1"/>
  <c r="E5552" i="34"/>
  <c r="C5552" i="34"/>
  <c r="B5552" i="34"/>
  <c r="F5551" i="34"/>
  <c r="D5551" i="34" s="1"/>
  <c r="E5551" i="34"/>
  <c r="C5551" i="34"/>
  <c r="B5551" i="34"/>
  <c r="F5550" i="34"/>
  <c r="E5550" i="34"/>
  <c r="D5550" i="34"/>
  <c r="C5550" i="34"/>
  <c r="B5550" i="34"/>
  <c r="F5549" i="34"/>
  <c r="D5549" i="34" s="1"/>
  <c r="E5549" i="34"/>
  <c r="C5549" i="34"/>
  <c r="B5549" i="34"/>
  <c r="F5548" i="34"/>
  <c r="E5548" i="34"/>
  <c r="D5548" i="34"/>
  <c r="C5548" i="34"/>
  <c r="B5548" i="34"/>
  <c r="F5547" i="34"/>
  <c r="E5547" i="34"/>
  <c r="D5547" i="34"/>
  <c r="C5547" i="34"/>
  <c r="B5547" i="34"/>
  <c r="F5546" i="34"/>
  <c r="D5546" i="34" s="1"/>
  <c r="E5546" i="34"/>
  <c r="C5546" i="34"/>
  <c r="B5546" i="34"/>
  <c r="F5545" i="34"/>
  <c r="D5545" i="34" s="1"/>
  <c r="E5545" i="34"/>
  <c r="C5545" i="34"/>
  <c r="B5545" i="34"/>
  <c r="F5544" i="34"/>
  <c r="D5544" i="34" s="1"/>
  <c r="E5544" i="34"/>
  <c r="C5544" i="34"/>
  <c r="B5544" i="34"/>
  <c r="F5543" i="34"/>
  <c r="D5543" i="34" s="1"/>
  <c r="E5543" i="34"/>
  <c r="C5543" i="34"/>
  <c r="B5543" i="34"/>
  <c r="F5542" i="34"/>
  <c r="D5542" i="34" s="1"/>
  <c r="E5542" i="34"/>
  <c r="C5542" i="34"/>
  <c r="B5542" i="34"/>
  <c r="F5541" i="34"/>
  <c r="E5541" i="34"/>
  <c r="D5541" i="34"/>
  <c r="C5541" i="34"/>
  <c r="B5541" i="34"/>
  <c r="F5540" i="34"/>
  <c r="D5540" i="34" s="1"/>
  <c r="E5540" i="34"/>
  <c r="C5540" i="34"/>
  <c r="B5540" i="34"/>
  <c r="F5539" i="34"/>
  <c r="D5539" i="34" s="1"/>
  <c r="E5539" i="34"/>
  <c r="C5539" i="34"/>
  <c r="B5539" i="34"/>
  <c r="F5538" i="34"/>
  <c r="D5538" i="34" s="1"/>
  <c r="E5538" i="34"/>
  <c r="C5538" i="34"/>
  <c r="B5538" i="34"/>
  <c r="F5537" i="34"/>
  <c r="D5537" i="34" s="1"/>
  <c r="E5537" i="34"/>
  <c r="C5537" i="34"/>
  <c r="B5537" i="34"/>
  <c r="F5536" i="34"/>
  <c r="D5536" i="34" s="1"/>
  <c r="E5536" i="34"/>
  <c r="C5536" i="34"/>
  <c r="B5536" i="34"/>
  <c r="F5535" i="34"/>
  <c r="D5535" i="34" s="1"/>
  <c r="E5535" i="34"/>
  <c r="C5535" i="34"/>
  <c r="B5535" i="34"/>
  <c r="F5534" i="34"/>
  <c r="D5534" i="34" s="1"/>
  <c r="E5534" i="34"/>
  <c r="C5534" i="34"/>
  <c r="B5534" i="34"/>
  <c r="F5533" i="34"/>
  <c r="D5533" i="34" s="1"/>
  <c r="E5533" i="34"/>
  <c r="C5533" i="34"/>
  <c r="B5533" i="34"/>
  <c r="F5532" i="34"/>
  <c r="E5532" i="34"/>
  <c r="D5532" i="34"/>
  <c r="C5532" i="34"/>
  <c r="B5532" i="34"/>
  <c r="F5531" i="34"/>
  <c r="D5531" i="34" s="1"/>
  <c r="E5531" i="34"/>
  <c r="C5531" i="34"/>
  <c r="B5531" i="34"/>
  <c r="F5530" i="34"/>
  <c r="E5530" i="34"/>
  <c r="D5530" i="34"/>
  <c r="C5530" i="34"/>
  <c r="B5530" i="34"/>
  <c r="F5529" i="34"/>
  <c r="E5529" i="34"/>
  <c r="D5529" i="34"/>
  <c r="C5529" i="34"/>
  <c r="B5529" i="34"/>
  <c r="F5528" i="34"/>
  <c r="D5528" i="34" s="1"/>
  <c r="E5528" i="34"/>
  <c r="C5528" i="34"/>
  <c r="B5528" i="34"/>
  <c r="F5527" i="34"/>
  <c r="D5527" i="34" s="1"/>
  <c r="E5527" i="34"/>
  <c r="C5527" i="34"/>
  <c r="B5527" i="34"/>
  <c r="F5526" i="34"/>
  <c r="D5526" i="34" s="1"/>
  <c r="E5526" i="34"/>
  <c r="C5526" i="34"/>
  <c r="B5526" i="34"/>
  <c r="F5525" i="34"/>
  <c r="D5525" i="34" s="1"/>
  <c r="E5525" i="34"/>
  <c r="C5525" i="34"/>
  <c r="B5525" i="34"/>
  <c r="F5524" i="34"/>
  <c r="D5524" i="34" s="1"/>
  <c r="E5524" i="34"/>
  <c r="C5524" i="34"/>
  <c r="B5524" i="34"/>
  <c r="F5523" i="34"/>
  <c r="E5523" i="34"/>
  <c r="D5523" i="34"/>
  <c r="C5523" i="34"/>
  <c r="B5523" i="34"/>
  <c r="F5522" i="34"/>
  <c r="D5522" i="34" s="1"/>
  <c r="E5522" i="34"/>
  <c r="C5522" i="34"/>
  <c r="B5522" i="34"/>
  <c r="F5521" i="34"/>
  <c r="D5521" i="34" s="1"/>
  <c r="E5521" i="34"/>
  <c r="C5521" i="34"/>
  <c r="B5521" i="34"/>
  <c r="F5520" i="34"/>
  <c r="E5520" i="34"/>
  <c r="D5520" i="34"/>
  <c r="C5520" i="34"/>
  <c r="B5520" i="34"/>
  <c r="F5519" i="34"/>
  <c r="D5519" i="34" s="1"/>
  <c r="E5519" i="34"/>
  <c r="C5519" i="34"/>
  <c r="B5519" i="34"/>
  <c r="F5518" i="34"/>
  <c r="D5518" i="34" s="1"/>
  <c r="E5518" i="34"/>
  <c r="C5518" i="34"/>
  <c r="B5518" i="34"/>
  <c r="F5517" i="34"/>
  <c r="D5517" i="34" s="1"/>
  <c r="E5517" i="34"/>
  <c r="C5517" i="34"/>
  <c r="B5517" i="34"/>
  <c r="F5516" i="34"/>
  <c r="D5516" i="34" s="1"/>
  <c r="E5516" i="34"/>
  <c r="C5516" i="34"/>
  <c r="B5516" i="34"/>
  <c r="F5515" i="34"/>
  <c r="D5515" i="34" s="1"/>
  <c r="E5515" i="34"/>
  <c r="C5515" i="34"/>
  <c r="B5515" i="34"/>
  <c r="F5514" i="34"/>
  <c r="E5514" i="34"/>
  <c r="D5514" i="34"/>
  <c r="C5514" i="34"/>
  <c r="B5514" i="34"/>
  <c r="F5513" i="34"/>
  <c r="E5513" i="34"/>
  <c r="D5513" i="34"/>
  <c r="C5513" i="34"/>
  <c r="B5513" i="34"/>
  <c r="F5512" i="34"/>
  <c r="D5512" i="34" s="1"/>
  <c r="E5512" i="34"/>
  <c r="C5512" i="34"/>
  <c r="B5512" i="34"/>
  <c r="F5511" i="34"/>
  <c r="E5511" i="34"/>
  <c r="D5511" i="34"/>
  <c r="C5511" i="34"/>
  <c r="B5511" i="34"/>
  <c r="F5510" i="34"/>
  <c r="D5510" i="34" s="1"/>
  <c r="E5510" i="34"/>
  <c r="C5510" i="34"/>
  <c r="B5510" i="34"/>
  <c r="F5509" i="34"/>
  <c r="D5509" i="34" s="1"/>
  <c r="E5509" i="34"/>
  <c r="C5509" i="34"/>
  <c r="B5509" i="34"/>
  <c r="F5508" i="34"/>
  <c r="E5508" i="34"/>
  <c r="D5508" i="34"/>
  <c r="C5508" i="34"/>
  <c r="B5508" i="34"/>
  <c r="F5507" i="34"/>
  <c r="D5507" i="34" s="1"/>
  <c r="E5507" i="34"/>
  <c r="C5507" i="34"/>
  <c r="B5507" i="34"/>
  <c r="F5506" i="34"/>
  <c r="D5506" i="34" s="1"/>
  <c r="E5506" i="34"/>
  <c r="C5506" i="34"/>
  <c r="B5506" i="34"/>
  <c r="F5505" i="34"/>
  <c r="E5505" i="34"/>
  <c r="D5505" i="34"/>
  <c r="C5505" i="34"/>
  <c r="B5505" i="34"/>
  <c r="F5504" i="34"/>
  <c r="D5504" i="34" s="1"/>
  <c r="E5504" i="34"/>
  <c r="C5504" i="34"/>
  <c r="B5504" i="34"/>
  <c r="F5503" i="34"/>
  <c r="D5503" i="34" s="1"/>
  <c r="E5503" i="34"/>
  <c r="C5503" i="34"/>
  <c r="B5503" i="34"/>
  <c r="F5502" i="34"/>
  <c r="D5502" i="34" s="1"/>
  <c r="E5502" i="34"/>
  <c r="C5502" i="34"/>
  <c r="B5502" i="34"/>
  <c r="F5501" i="34"/>
  <c r="D5501" i="34" s="1"/>
  <c r="E5501" i="34"/>
  <c r="C5501" i="34"/>
  <c r="B5501" i="34"/>
  <c r="F5500" i="34"/>
  <c r="D5500" i="34" s="1"/>
  <c r="E5500" i="34"/>
  <c r="C5500" i="34"/>
  <c r="B5500" i="34"/>
  <c r="F5499" i="34"/>
  <c r="E5499" i="34"/>
  <c r="D5499" i="34"/>
  <c r="C5499" i="34"/>
  <c r="B5499" i="34"/>
  <c r="F5498" i="34"/>
  <c r="D5498" i="34" s="1"/>
  <c r="E5498" i="34"/>
  <c r="C5498" i="34"/>
  <c r="B5498" i="34"/>
  <c r="F5497" i="34"/>
  <c r="D5497" i="34" s="1"/>
  <c r="E5497" i="34"/>
  <c r="C5497" i="34"/>
  <c r="B5497" i="34"/>
  <c r="F5496" i="34"/>
  <c r="D5496" i="34" s="1"/>
  <c r="E5496" i="34"/>
  <c r="C5496" i="34"/>
  <c r="B5496" i="34"/>
  <c r="F5495" i="34"/>
  <c r="D5495" i="34" s="1"/>
  <c r="E5495" i="34"/>
  <c r="C5495" i="34"/>
  <c r="B5495" i="34"/>
  <c r="F5494" i="34"/>
  <c r="D5494" i="34" s="1"/>
  <c r="E5494" i="34"/>
  <c r="C5494" i="34"/>
  <c r="B5494" i="34"/>
  <c r="F5493" i="34"/>
  <c r="D5493" i="34" s="1"/>
  <c r="E5493" i="34"/>
  <c r="C5493" i="34"/>
  <c r="B5493" i="34"/>
  <c r="F5492" i="34"/>
  <c r="D5492" i="34" s="1"/>
  <c r="E5492" i="34"/>
  <c r="C5492" i="34"/>
  <c r="B5492" i="34"/>
  <c r="F5491" i="34"/>
  <c r="D5491" i="34" s="1"/>
  <c r="E5491" i="34"/>
  <c r="C5491" i="34"/>
  <c r="B5491" i="34"/>
  <c r="F5490" i="34"/>
  <c r="D5490" i="34" s="1"/>
  <c r="E5490" i="34"/>
  <c r="C5490" i="34"/>
  <c r="B5490" i="34"/>
  <c r="F5489" i="34"/>
  <c r="E5489" i="34"/>
  <c r="D5489" i="34"/>
  <c r="C5489" i="34"/>
  <c r="B5489" i="34"/>
  <c r="F5488" i="34"/>
  <c r="E5488" i="34"/>
  <c r="D5488" i="34"/>
  <c r="C5488" i="34"/>
  <c r="B5488" i="34"/>
  <c r="F5487" i="34"/>
  <c r="E5487" i="34"/>
  <c r="D5487" i="34"/>
  <c r="C5487" i="34"/>
  <c r="B5487" i="34"/>
  <c r="F5486" i="34"/>
  <c r="D5486" i="34" s="1"/>
  <c r="E5486" i="34"/>
  <c r="C5486" i="34"/>
  <c r="B5486" i="34"/>
  <c r="F5485" i="34"/>
  <c r="E5485" i="34"/>
  <c r="D5485" i="34"/>
  <c r="C5485" i="34"/>
  <c r="B5485" i="34"/>
  <c r="F5484" i="34"/>
  <c r="E5484" i="34"/>
  <c r="D5484" i="34"/>
  <c r="C5484" i="34"/>
  <c r="B5484" i="34"/>
  <c r="F5483" i="34"/>
  <c r="D5483" i="34" s="1"/>
  <c r="E5483" i="34"/>
  <c r="C5483" i="34"/>
  <c r="B5483" i="34"/>
  <c r="F5482" i="34"/>
  <c r="D5482" i="34" s="1"/>
  <c r="E5482" i="34"/>
  <c r="C5482" i="34"/>
  <c r="B5482" i="34"/>
  <c r="F5481" i="34"/>
  <c r="D5481" i="34" s="1"/>
  <c r="E5481" i="34"/>
  <c r="C5481" i="34"/>
  <c r="B5481" i="34"/>
  <c r="F5480" i="34"/>
  <c r="D5480" i="34" s="1"/>
  <c r="E5480" i="34"/>
  <c r="C5480" i="34"/>
  <c r="B5480" i="34"/>
  <c r="F5479" i="34"/>
  <c r="E5479" i="34"/>
  <c r="D5479" i="34"/>
  <c r="C5479" i="34"/>
  <c r="B5479" i="34"/>
  <c r="F5478" i="34"/>
  <c r="E5478" i="34"/>
  <c r="D5478" i="34"/>
  <c r="C5478" i="34"/>
  <c r="B5478" i="34"/>
  <c r="F5477" i="34"/>
  <c r="D5477" i="34" s="1"/>
  <c r="E5477" i="34"/>
  <c r="C5477" i="34"/>
  <c r="B5477" i="34"/>
  <c r="F5476" i="34"/>
  <c r="E5476" i="34"/>
  <c r="D5476" i="34"/>
  <c r="C5476" i="34"/>
  <c r="B5476" i="34"/>
  <c r="F5475" i="34"/>
  <c r="E5475" i="34"/>
  <c r="D5475" i="34"/>
  <c r="C5475" i="34"/>
  <c r="B5475" i="34"/>
  <c r="F5474" i="34"/>
  <c r="D5474" i="34" s="1"/>
  <c r="E5474" i="34"/>
  <c r="C5474" i="34"/>
  <c r="B5474" i="34"/>
  <c r="F5473" i="34"/>
  <c r="D5473" i="34" s="1"/>
  <c r="E5473" i="34"/>
  <c r="C5473" i="34"/>
  <c r="B5473" i="34"/>
  <c r="F5472" i="34"/>
  <c r="D5472" i="34" s="1"/>
  <c r="E5472" i="34"/>
  <c r="C5472" i="34"/>
  <c r="B5472" i="34"/>
  <c r="F5471" i="34"/>
  <c r="D5471" i="34" s="1"/>
  <c r="E5471" i="34"/>
  <c r="C5471" i="34"/>
  <c r="B5471" i="34"/>
  <c r="F5470" i="34"/>
  <c r="D5470" i="34" s="1"/>
  <c r="E5470" i="34"/>
  <c r="C5470" i="34"/>
  <c r="B5470" i="34"/>
  <c r="F5469" i="34"/>
  <c r="E5469" i="34"/>
  <c r="D5469" i="34"/>
  <c r="C5469" i="34"/>
  <c r="B5469" i="34"/>
  <c r="F5468" i="34"/>
  <c r="D5468" i="34" s="1"/>
  <c r="E5468" i="34"/>
  <c r="C5468" i="34"/>
  <c r="B5468" i="34"/>
  <c r="F5467" i="34"/>
  <c r="D5467" i="34" s="1"/>
  <c r="E5467" i="34"/>
  <c r="C5467" i="34"/>
  <c r="B5467" i="34"/>
  <c r="F5466" i="34"/>
  <c r="E5466" i="34"/>
  <c r="D5466" i="34"/>
  <c r="C5466" i="34"/>
  <c r="B5466" i="34"/>
  <c r="F5465" i="34"/>
  <c r="E5465" i="34"/>
  <c r="D5465" i="34"/>
  <c r="C5465" i="34"/>
  <c r="B5465" i="34"/>
  <c r="F5464" i="34"/>
  <c r="D5464" i="34" s="1"/>
  <c r="E5464" i="34"/>
  <c r="C5464" i="34"/>
  <c r="B5464" i="34"/>
  <c r="F5463" i="34"/>
  <c r="E5463" i="34"/>
  <c r="D5463" i="34"/>
  <c r="C5463" i="34"/>
  <c r="B5463" i="34"/>
  <c r="F5462" i="34"/>
  <c r="D5462" i="34" s="1"/>
  <c r="E5462" i="34"/>
  <c r="C5462" i="34"/>
  <c r="B5462" i="34"/>
  <c r="F5461" i="34"/>
  <c r="E5461" i="34"/>
  <c r="D5461" i="34"/>
  <c r="C5461" i="34"/>
  <c r="B5461" i="34"/>
  <c r="F5460" i="34"/>
  <c r="D5460" i="34" s="1"/>
  <c r="E5460" i="34"/>
  <c r="C5460" i="34"/>
  <c r="B5460" i="34"/>
  <c r="F5459" i="34"/>
  <c r="D5459" i="34" s="1"/>
  <c r="E5459" i="34"/>
  <c r="C5459" i="34"/>
  <c r="B5459" i="34"/>
  <c r="F5458" i="34"/>
  <c r="E5458" i="34"/>
  <c r="D5458" i="34"/>
  <c r="C5458" i="34"/>
  <c r="B5458" i="34"/>
  <c r="F5457" i="34"/>
  <c r="D5457" i="34" s="1"/>
  <c r="E5457" i="34"/>
  <c r="C5457" i="34"/>
  <c r="B5457" i="34"/>
  <c r="F5456" i="34"/>
  <c r="D5456" i="34" s="1"/>
  <c r="E5456" i="34"/>
  <c r="C5456" i="34"/>
  <c r="B5456" i="34"/>
  <c r="F5455" i="34"/>
  <c r="D5455" i="34" s="1"/>
  <c r="E5455" i="34"/>
  <c r="C5455" i="34"/>
  <c r="B5455" i="34"/>
  <c r="F5454" i="34"/>
  <c r="E5454" i="34"/>
  <c r="D5454" i="34"/>
  <c r="C5454" i="34"/>
  <c r="B5454" i="34"/>
  <c r="F5453" i="34"/>
  <c r="D5453" i="34" s="1"/>
  <c r="E5453" i="34"/>
  <c r="C5453" i="34"/>
  <c r="B5453" i="34"/>
  <c r="F5452" i="34"/>
  <c r="D5452" i="34" s="1"/>
  <c r="E5452" i="34"/>
  <c r="C5452" i="34"/>
  <c r="B5452" i="34"/>
  <c r="F5451" i="34"/>
  <c r="D5451" i="34" s="1"/>
  <c r="E5451" i="34"/>
  <c r="C5451" i="34"/>
  <c r="B5451" i="34"/>
  <c r="F5450" i="34"/>
  <c r="D5450" i="34" s="1"/>
  <c r="E5450" i="34"/>
  <c r="C5450" i="34"/>
  <c r="B5450" i="34"/>
  <c r="F5449" i="34"/>
  <c r="D5449" i="34" s="1"/>
  <c r="E5449" i="34"/>
  <c r="C5449" i="34"/>
  <c r="B5449" i="34"/>
  <c r="F5448" i="34"/>
  <c r="E5448" i="34"/>
  <c r="D5448" i="34"/>
  <c r="C5448" i="34"/>
  <c r="B5448" i="34"/>
  <c r="F5447" i="34"/>
  <c r="D5447" i="34" s="1"/>
  <c r="E5447" i="34"/>
  <c r="C5447" i="34"/>
  <c r="B5447" i="34"/>
  <c r="F5446" i="34"/>
  <c r="D5446" i="34" s="1"/>
  <c r="E5446" i="34"/>
  <c r="C5446" i="34"/>
  <c r="B5446" i="34"/>
  <c r="F5445" i="34"/>
  <c r="D5445" i="34" s="1"/>
  <c r="E5445" i="34"/>
  <c r="C5445" i="34"/>
  <c r="B5445" i="34"/>
  <c r="F5444" i="34"/>
  <c r="D5444" i="34" s="1"/>
  <c r="E5444" i="34"/>
  <c r="C5444" i="34"/>
  <c r="B5444" i="34"/>
  <c r="F5443" i="34"/>
  <c r="D5443" i="34" s="1"/>
  <c r="E5443" i="34"/>
  <c r="C5443" i="34"/>
  <c r="B5443" i="34"/>
  <c r="F5442" i="34"/>
  <c r="E5442" i="34"/>
  <c r="D5442" i="34"/>
  <c r="C5442" i="34"/>
  <c r="B5442" i="34"/>
  <c r="F5441" i="34"/>
  <c r="D5441" i="34" s="1"/>
  <c r="E5441" i="34"/>
  <c r="C5441" i="34"/>
  <c r="B5441" i="34"/>
  <c r="F5440" i="34"/>
  <c r="D5440" i="34" s="1"/>
  <c r="E5440" i="34"/>
  <c r="C5440" i="34"/>
  <c r="B5440" i="34"/>
  <c r="F5439" i="34"/>
  <c r="E5439" i="34"/>
  <c r="D5439" i="34"/>
  <c r="C5439" i="34"/>
  <c r="B5439" i="34"/>
  <c r="F5438" i="34"/>
  <c r="D5438" i="34" s="1"/>
  <c r="E5438" i="34"/>
  <c r="C5438" i="34"/>
  <c r="B5438" i="34"/>
  <c r="F5437" i="34"/>
  <c r="D5437" i="34" s="1"/>
  <c r="E5437" i="34"/>
  <c r="C5437" i="34"/>
  <c r="B5437" i="34"/>
  <c r="F5436" i="34"/>
  <c r="D5436" i="34" s="1"/>
  <c r="E5436" i="34"/>
  <c r="C5436" i="34"/>
  <c r="B5436" i="34"/>
  <c r="F5435" i="34"/>
  <c r="D5435" i="34" s="1"/>
  <c r="E5435" i="34"/>
  <c r="C5435" i="34"/>
  <c r="B5435" i="34"/>
  <c r="F5434" i="34"/>
  <c r="D5434" i="34" s="1"/>
  <c r="E5434" i="34"/>
  <c r="C5434" i="34"/>
  <c r="B5434" i="34"/>
  <c r="F5433" i="34"/>
  <c r="D5433" i="34" s="1"/>
  <c r="E5433" i="34"/>
  <c r="C5433" i="34"/>
  <c r="B5433" i="34"/>
  <c r="F5432" i="34"/>
  <c r="D5432" i="34" s="1"/>
  <c r="E5432" i="34"/>
  <c r="C5432" i="34"/>
  <c r="B5432" i="34"/>
  <c r="F5431" i="34"/>
  <c r="D5431" i="34" s="1"/>
  <c r="E5431" i="34"/>
  <c r="C5431" i="34"/>
  <c r="B5431" i="34"/>
  <c r="F5430" i="34"/>
  <c r="D5430" i="34" s="1"/>
  <c r="E5430" i="34"/>
  <c r="C5430" i="34"/>
  <c r="B5430" i="34"/>
  <c r="F5429" i="34"/>
  <c r="D5429" i="34" s="1"/>
  <c r="E5429" i="34"/>
  <c r="C5429" i="34"/>
  <c r="B5429" i="34"/>
  <c r="F5428" i="34"/>
  <c r="D5428" i="34" s="1"/>
  <c r="E5428" i="34"/>
  <c r="C5428" i="34"/>
  <c r="B5428" i="34"/>
  <c r="F5427" i="34"/>
  <c r="D5427" i="34" s="1"/>
  <c r="E5427" i="34"/>
  <c r="C5427" i="34"/>
  <c r="B5427" i="34"/>
  <c r="F5426" i="34"/>
  <c r="D5426" i="34" s="1"/>
  <c r="E5426" i="34"/>
  <c r="C5426" i="34"/>
  <c r="B5426" i="34"/>
  <c r="F5425" i="34"/>
  <c r="D5425" i="34" s="1"/>
  <c r="E5425" i="34"/>
  <c r="C5425" i="34"/>
  <c r="B5425" i="34"/>
  <c r="F5424" i="34"/>
  <c r="D5424" i="34" s="1"/>
  <c r="E5424" i="34"/>
  <c r="C5424" i="34"/>
  <c r="B5424" i="34"/>
  <c r="F5423" i="34"/>
  <c r="D5423" i="34" s="1"/>
  <c r="E5423" i="34"/>
  <c r="C5423" i="34"/>
  <c r="B5423" i="34"/>
  <c r="F5422" i="34"/>
  <c r="D5422" i="34" s="1"/>
  <c r="E5422" i="34"/>
  <c r="C5422" i="34"/>
  <c r="B5422" i="34"/>
  <c r="F5421" i="34"/>
  <c r="D5421" i="34" s="1"/>
  <c r="E5421" i="34"/>
  <c r="C5421" i="34"/>
  <c r="B5421" i="34"/>
  <c r="F5420" i="34"/>
  <c r="D5420" i="34" s="1"/>
  <c r="E5420" i="34"/>
  <c r="C5420" i="34"/>
  <c r="B5420" i="34"/>
  <c r="F5419" i="34"/>
  <c r="E5419" i="34"/>
  <c r="D5419" i="34"/>
  <c r="C5419" i="34"/>
  <c r="B5419" i="34"/>
  <c r="F5418" i="34"/>
  <c r="D5418" i="34" s="1"/>
  <c r="E5418" i="34"/>
  <c r="C5418" i="34"/>
  <c r="B5418" i="34"/>
  <c r="F5417" i="34"/>
  <c r="D5417" i="34" s="1"/>
  <c r="E5417" i="34"/>
  <c r="C5417" i="34"/>
  <c r="B5417" i="34"/>
  <c r="F5416" i="34"/>
  <c r="D5416" i="34" s="1"/>
  <c r="E5416" i="34"/>
  <c r="C5416" i="34"/>
  <c r="B5416" i="34"/>
  <c r="F5415" i="34"/>
  <c r="E5415" i="34"/>
  <c r="D5415" i="34"/>
  <c r="C5415" i="34"/>
  <c r="B5415" i="34"/>
  <c r="F5414" i="34"/>
  <c r="D5414" i="34" s="1"/>
  <c r="E5414" i="34"/>
  <c r="C5414" i="34"/>
  <c r="B5414" i="34"/>
  <c r="F5413" i="34"/>
  <c r="D5413" i="34" s="1"/>
  <c r="E5413" i="34"/>
  <c r="C5413" i="34"/>
  <c r="B5413" i="34"/>
  <c r="F5412" i="34"/>
  <c r="E5412" i="34"/>
  <c r="D5412" i="34"/>
  <c r="C5412" i="34"/>
  <c r="B5412" i="34"/>
  <c r="F5411" i="34"/>
  <c r="D5411" i="34" s="1"/>
  <c r="E5411" i="34"/>
  <c r="C5411" i="34"/>
  <c r="B5411" i="34"/>
  <c r="F5410" i="34"/>
  <c r="D5410" i="34" s="1"/>
  <c r="E5410" i="34"/>
  <c r="C5410" i="34"/>
  <c r="B5410" i="34"/>
  <c r="F5409" i="34"/>
  <c r="E5409" i="34"/>
  <c r="D5409" i="34"/>
  <c r="C5409" i="34"/>
  <c r="B5409" i="34"/>
  <c r="F5408" i="34"/>
  <c r="D5408" i="34" s="1"/>
  <c r="E5408" i="34"/>
  <c r="C5408" i="34"/>
  <c r="B5408" i="34"/>
  <c r="F5407" i="34"/>
  <c r="D5407" i="34" s="1"/>
  <c r="E5407" i="34"/>
  <c r="C5407" i="34"/>
  <c r="B5407" i="34"/>
  <c r="F5406" i="34"/>
  <c r="E5406" i="34"/>
  <c r="D5406" i="34"/>
  <c r="C5406" i="34"/>
  <c r="B5406" i="34"/>
  <c r="F5405" i="34"/>
  <c r="D5405" i="34" s="1"/>
  <c r="E5405" i="34"/>
  <c r="C5405" i="34"/>
  <c r="B5405" i="34"/>
  <c r="F5404" i="34"/>
  <c r="D5404" i="34" s="1"/>
  <c r="E5404" i="34"/>
  <c r="C5404" i="34"/>
  <c r="B5404" i="34"/>
  <c r="F5403" i="34"/>
  <c r="E5403" i="34"/>
  <c r="D5403" i="34"/>
  <c r="C5403" i="34"/>
  <c r="B5403" i="34"/>
  <c r="F5402" i="34"/>
  <c r="D5402" i="34" s="1"/>
  <c r="E5402" i="34"/>
  <c r="C5402" i="34"/>
  <c r="B5402" i="34"/>
  <c r="F5401" i="34"/>
  <c r="D5401" i="34" s="1"/>
  <c r="E5401" i="34"/>
  <c r="C5401" i="34"/>
  <c r="B5401" i="34"/>
  <c r="F5400" i="34"/>
  <c r="E5400" i="34"/>
  <c r="D5400" i="34"/>
  <c r="C5400" i="34"/>
  <c r="B5400" i="34"/>
  <c r="F5399" i="34"/>
  <c r="D5399" i="34" s="1"/>
  <c r="E5399" i="34"/>
  <c r="C5399" i="34"/>
  <c r="B5399" i="34"/>
  <c r="F5398" i="34"/>
  <c r="D5398" i="34" s="1"/>
  <c r="E5398" i="34"/>
  <c r="C5398" i="34"/>
  <c r="B5398" i="34"/>
  <c r="F5397" i="34"/>
  <c r="D5397" i="34" s="1"/>
  <c r="E5397" i="34"/>
  <c r="C5397" i="34"/>
  <c r="B5397" i="34"/>
  <c r="F5396" i="34"/>
  <c r="D5396" i="34" s="1"/>
  <c r="E5396" i="34"/>
  <c r="C5396" i="34"/>
  <c r="B5396" i="34"/>
  <c r="F5395" i="34"/>
  <c r="D5395" i="34" s="1"/>
  <c r="E5395" i="34"/>
  <c r="C5395" i="34"/>
  <c r="B5395" i="34"/>
  <c r="F5394" i="34"/>
  <c r="E5394" i="34"/>
  <c r="D5394" i="34"/>
  <c r="C5394" i="34"/>
  <c r="B5394" i="34"/>
  <c r="F5393" i="34"/>
  <c r="D5393" i="34" s="1"/>
  <c r="E5393" i="34"/>
  <c r="C5393" i="34"/>
  <c r="B5393" i="34"/>
  <c r="F5392" i="34"/>
  <c r="D5392" i="34" s="1"/>
  <c r="E5392" i="34"/>
  <c r="C5392" i="34"/>
  <c r="B5392" i="34"/>
  <c r="F5391" i="34"/>
  <c r="D5391" i="34" s="1"/>
  <c r="E5391" i="34"/>
  <c r="C5391" i="34"/>
  <c r="B5391" i="34"/>
  <c r="F5390" i="34"/>
  <c r="D5390" i="34" s="1"/>
  <c r="E5390" i="34"/>
  <c r="C5390" i="34"/>
  <c r="B5390" i="34"/>
  <c r="F5389" i="34"/>
  <c r="D5389" i="34" s="1"/>
  <c r="E5389" i="34"/>
  <c r="C5389" i="34"/>
  <c r="B5389" i="34"/>
  <c r="F5388" i="34"/>
  <c r="D5388" i="34" s="1"/>
  <c r="E5388" i="34"/>
  <c r="C5388" i="34"/>
  <c r="B5388" i="34"/>
  <c r="F5387" i="34"/>
  <c r="D5387" i="34" s="1"/>
  <c r="E5387" i="34"/>
  <c r="C5387" i="34"/>
  <c r="B5387" i="34"/>
  <c r="F5386" i="34"/>
  <c r="D5386" i="34" s="1"/>
  <c r="E5386" i="34"/>
  <c r="C5386" i="34"/>
  <c r="B5386" i="34"/>
  <c r="F5385" i="34"/>
  <c r="D5385" i="34" s="1"/>
  <c r="E5385" i="34"/>
  <c r="C5385" i="34"/>
  <c r="B5385" i="34"/>
  <c r="F5384" i="34"/>
  <c r="D5384" i="34" s="1"/>
  <c r="E5384" i="34"/>
  <c r="C5384" i="34"/>
  <c r="B5384" i="34"/>
  <c r="F5383" i="34"/>
  <c r="D5383" i="34" s="1"/>
  <c r="E5383" i="34"/>
  <c r="C5383" i="34"/>
  <c r="B5383" i="34"/>
  <c r="F5382" i="34"/>
  <c r="E5382" i="34"/>
  <c r="D5382" i="34"/>
  <c r="C5382" i="34"/>
  <c r="B5382" i="34"/>
  <c r="F5381" i="34"/>
  <c r="D5381" i="34" s="1"/>
  <c r="E5381" i="34"/>
  <c r="C5381" i="34"/>
  <c r="B5381" i="34"/>
  <c r="F5380" i="34"/>
  <c r="D5380" i="34" s="1"/>
  <c r="E5380" i="34"/>
  <c r="C5380" i="34"/>
  <c r="B5380" i="34"/>
  <c r="F5379" i="34"/>
  <c r="D5379" i="34" s="1"/>
  <c r="E5379" i="34"/>
  <c r="C5379" i="34"/>
  <c r="B5379" i="34"/>
  <c r="F5378" i="34"/>
  <c r="D5378" i="34" s="1"/>
  <c r="E5378" i="34"/>
  <c r="C5378" i="34"/>
  <c r="B5378" i="34"/>
  <c r="F5377" i="34"/>
  <c r="D5377" i="34" s="1"/>
  <c r="E5377" i="34"/>
  <c r="C5377" i="34"/>
  <c r="B5377" i="34"/>
  <c r="F5376" i="34"/>
  <c r="E5376" i="34"/>
  <c r="D5376" i="34"/>
  <c r="C5376" i="34"/>
  <c r="B5376" i="34"/>
  <c r="F5375" i="34"/>
  <c r="D5375" i="34" s="1"/>
  <c r="E5375" i="34"/>
  <c r="C5375" i="34"/>
  <c r="B5375" i="34"/>
  <c r="F5374" i="34"/>
  <c r="D5374" i="34" s="1"/>
  <c r="E5374" i="34"/>
  <c r="C5374" i="34"/>
  <c r="B5374" i="34"/>
  <c r="F5373" i="34"/>
  <c r="E5373" i="34"/>
  <c r="D5373" i="34"/>
  <c r="C5373" i="34"/>
  <c r="B5373" i="34"/>
  <c r="F5372" i="34"/>
  <c r="D5372" i="34" s="1"/>
  <c r="E5372" i="34"/>
  <c r="C5372" i="34"/>
  <c r="B5372" i="34"/>
  <c r="F5371" i="34"/>
  <c r="D5371" i="34" s="1"/>
  <c r="E5371" i="34"/>
  <c r="C5371" i="34"/>
  <c r="B5371" i="34"/>
  <c r="F5370" i="34"/>
  <c r="D5370" i="34" s="1"/>
  <c r="E5370" i="34"/>
  <c r="C5370" i="34"/>
  <c r="B5370" i="34"/>
  <c r="F5369" i="34"/>
  <c r="D5369" i="34" s="1"/>
  <c r="E5369" i="34"/>
  <c r="C5369" i="34"/>
  <c r="B5369" i="34"/>
  <c r="F5368" i="34"/>
  <c r="D5368" i="34" s="1"/>
  <c r="E5368" i="34"/>
  <c r="C5368" i="34"/>
  <c r="B5368" i="34"/>
  <c r="F5367" i="34"/>
  <c r="E5367" i="34"/>
  <c r="D5367" i="34"/>
  <c r="C5367" i="34"/>
  <c r="B5367" i="34"/>
  <c r="F5366" i="34"/>
  <c r="D5366" i="34" s="1"/>
  <c r="E5366" i="34"/>
  <c r="C5366" i="34"/>
  <c r="B5366" i="34"/>
  <c r="F5365" i="34"/>
  <c r="D5365" i="34" s="1"/>
  <c r="E5365" i="34"/>
  <c r="C5365" i="34"/>
  <c r="B5365" i="34"/>
  <c r="F5364" i="34"/>
  <c r="E5364" i="34"/>
  <c r="D5364" i="34"/>
  <c r="C5364" i="34"/>
  <c r="B5364" i="34"/>
  <c r="F5363" i="34"/>
  <c r="D5363" i="34" s="1"/>
  <c r="E5363" i="34"/>
  <c r="C5363" i="34"/>
  <c r="B5363" i="34"/>
  <c r="F5362" i="34"/>
  <c r="D5362" i="34" s="1"/>
  <c r="E5362" i="34"/>
  <c r="C5362" i="34"/>
  <c r="B5362" i="34"/>
  <c r="F5361" i="34"/>
  <c r="E5361" i="34"/>
  <c r="D5361" i="34"/>
  <c r="C5361" i="34"/>
  <c r="B5361" i="34"/>
  <c r="F5360" i="34"/>
  <c r="D5360" i="34" s="1"/>
  <c r="E5360" i="34"/>
  <c r="C5360" i="34"/>
  <c r="B5360" i="34"/>
  <c r="F5359" i="34"/>
  <c r="D5359" i="34" s="1"/>
  <c r="E5359" i="34"/>
  <c r="C5359" i="34"/>
  <c r="B5359" i="34"/>
  <c r="F5358" i="34"/>
  <c r="D5358" i="34" s="1"/>
  <c r="E5358" i="34"/>
  <c r="C5358" i="34"/>
  <c r="B5358" i="34"/>
  <c r="F5357" i="34"/>
  <c r="D5357" i="34" s="1"/>
  <c r="E5357" i="34"/>
  <c r="C5357" i="34"/>
  <c r="B5357" i="34"/>
  <c r="F5356" i="34"/>
  <c r="D5356" i="34" s="1"/>
  <c r="E5356" i="34"/>
  <c r="C5356" i="34"/>
  <c r="B5356" i="34"/>
  <c r="F5355" i="34"/>
  <c r="D5355" i="34" s="1"/>
  <c r="E5355" i="34"/>
  <c r="C5355" i="34"/>
  <c r="B5355" i="34"/>
  <c r="F5354" i="34"/>
  <c r="D5354" i="34" s="1"/>
  <c r="E5354" i="34"/>
  <c r="C5354" i="34"/>
  <c r="B5354" i="34"/>
  <c r="F5353" i="34"/>
  <c r="D5353" i="34" s="1"/>
  <c r="E5353" i="34"/>
  <c r="C5353" i="34"/>
  <c r="B5353" i="34"/>
  <c r="F5352" i="34"/>
  <c r="E5352" i="34"/>
  <c r="D5352" i="34"/>
  <c r="C5352" i="34"/>
  <c r="B5352" i="34"/>
  <c r="F5351" i="34"/>
  <c r="D5351" i="34" s="1"/>
  <c r="E5351" i="34"/>
  <c r="C5351" i="34"/>
  <c r="B5351" i="34"/>
  <c r="F5350" i="34"/>
  <c r="D5350" i="34" s="1"/>
  <c r="E5350" i="34"/>
  <c r="C5350" i="34"/>
  <c r="B5350" i="34"/>
  <c r="F5349" i="34"/>
  <c r="D5349" i="34" s="1"/>
  <c r="E5349" i="34"/>
  <c r="C5349" i="34"/>
  <c r="B5349" i="34"/>
  <c r="F5348" i="34"/>
  <c r="E5348" i="34"/>
  <c r="D5348" i="34"/>
  <c r="C5348" i="34"/>
  <c r="B5348" i="34"/>
  <c r="F5347" i="34"/>
  <c r="D5347" i="34" s="1"/>
  <c r="E5347" i="34"/>
  <c r="C5347" i="34"/>
  <c r="B5347" i="34"/>
  <c r="F5346" i="34"/>
  <c r="D5346" i="34" s="1"/>
  <c r="E5346" i="34"/>
  <c r="C5346" i="34"/>
  <c r="B5346" i="34"/>
  <c r="F5345" i="34"/>
  <c r="E5345" i="34"/>
  <c r="D5345" i="34"/>
  <c r="C5345" i="34"/>
  <c r="B5345" i="34"/>
  <c r="F5344" i="34"/>
  <c r="D5344" i="34" s="1"/>
  <c r="E5344" i="34"/>
  <c r="C5344" i="34"/>
  <c r="B5344" i="34"/>
  <c r="F5343" i="34"/>
  <c r="E5343" i="34"/>
  <c r="D5343" i="34"/>
  <c r="C5343" i="34"/>
  <c r="B5343" i="34"/>
  <c r="F5342" i="34"/>
  <c r="D5342" i="34" s="1"/>
  <c r="E5342" i="34"/>
  <c r="C5342" i="34"/>
  <c r="B5342" i="34"/>
  <c r="F5341" i="34"/>
  <c r="D5341" i="34" s="1"/>
  <c r="E5341" i="34"/>
  <c r="C5341" i="34"/>
  <c r="B5341" i="34"/>
  <c r="F5340" i="34"/>
  <c r="D5340" i="34" s="1"/>
  <c r="E5340" i="34"/>
  <c r="C5340" i="34"/>
  <c r="B5340" i="34"/>
  <c r="F5339" i="34"/>
  <c r="D5339" i="34" s="1"/>
  <c r="E5339" i="34"/>
  <c r="C5339" i="34"/>
  <c r="B5339" i="34"/>
  <c r="F5338" i="34"/>
  <c r="D5338" i="34" s="1"/>
  <c r="E5338" i="34"/>
  <c r="C5338" i="34"/>
  <c r="B5338" i="34"/>
  <c r="F5337" i="34"/>
  <c r="D5337" i="34" s="1"/>
  <c r="E5337" i="34"/>
  <c r="C5337" i="34"/>
  <c r="B5337" i="34"/>
  <c r="F5336" i="34"/>
  <c r="E5336" i="34"/>
  <c r="D5336" i="34"/>
  <c r="C5336" i="34"/>
  <c r="B5336" i="34"/>
  <c r="F5335" i="34"/>
  <c r="D5335" i="34" s="1"/>
  <c r="E5335" i="34"/>
  <c r="C5335" i="34"/>
  <c r="B5335" i="34"/>
  <c r="F5334" i="34"/>
  <c r="D5334" i="34" s="1"/>
  <c r="E5334" i="34"/>
  <c r="C5334" i="34"/>
  <c r="B5334" i="34"/>
  <c r="F5333" i="34"/>
  <c r="E5333" i="34"/>
  <c r="D5333" i="34"/>
  <c r="C5333" i="34"/>
  <c r="B5333" i="34"/>
  <c r="F5332" i="34"/>
  <c r="E5332" i="34"/>
  <c r="D5332" i="34"/>
  <c r="C5332" i="34"/>
  <c r="B5332" i="34"/>
  <c r="F5331" i="34"/>
  <c r="D5331" i="34" s="1"/>
  <c r="E5331" i="34"/>
  <c r="C5331" i="34"/>
  <c r="B5331" i="34"/>
  <c r="F5330" i="34"/>
  <c r="E5330" i="34"/>
  <c r="D5330" i="34"/>
  <c r="C5330" i="34"/>
  <c r="B5330" i="34"/>
  <c r="F5329" i="34"/>
  <c r="E5329" i="34"/>
  <c r="D5329" i="34"/>
  <c r="C5329" i="34"/>
  <c r="B5329" i="34"/>
  <c r="F5328" i="34"/>
  <c r="D5328" i="34" s="1"/>
  <c r="E5328" i="34"/>
  <c r="C5328" i="34"/>
  <c r="B5328" i="34"/>
  <c r="F5327" i="34"/>
  <c r="E5327" i="34"/>
  <c r="D5327" i="34"/>
  <c r="C5327" i="34"/>
  <c r="B5327" i="34"/>
  <c r="F5326" i="34"/>
  <c r="D5326" i="34" s="1"/>
  <c r="E5326" i="34"/>
  <c r="C5326" i="34"/>
  <c r="B5326" i="34"/>
  <c r="F5325" i="34"/>
  <c r="E5325" i="34"/>
  <c r="D5325" i="34"/>
  <c r="C5325" i="34"/>
  <c r="B5325" i="34"/>
  <c r="F5324" i="34"/>
  <c r="D5324" i="34" s="1"/>
  <c r="E5324" i="34"/>
  <c r="C5324" i="34"/>
  <c r="B5324" i="34"/>
  <c r="F5323" i="34"/>
  <c r="D5323" i="34" s="1"/>
  <c r="E5323" i="34"/>
  <c r="C5323" i="34"/>
  <c r="B5323" i="34"/>
  <c r="F5322" i="34"/>
  <c r="D5322" i="34" s="1"/>
  <c r="E5322" i="34"/>
  <c r="C5322" i="34"/>
  <c r="B5322" i="34"/>
  <c r="F5321" i="34"/>
  <c r="D5321" i="34" s="1"/>
  <c r="E5321" i="34"/>
  <c r="C5321" i="34"/>
  <c r="B5321" i="34"/>
  <c r="F5320" i="34"/>
  <c r="D5320" i="34" s="1"/>
  <c r="E5320" i="34"/>
  <c r="C5320" i="34"/>
  <c r="B5320" i="34"/>
  <c r="F5319" i="34"/>
  <c r="D5319" i="34" s="1"/>
  <c r="E5319" i="34"/>
  <c r="C5319" i="34"/>
  <c r="B5319" i="34"/>
  <c r="F5318" i="34"/>
  <c r="D5318" i="34" s="1"/>
  <c r="E5318" i="34"/>
  <c r="C5318" i="34"/>
  <c r="B5318" i="34"/>
  <c r="F5317" i="34"/>
  <c r="E5317" i="34"/>
  <c r="D5317" i="34"/>
  <c r="C5317" i="34"/>
  <c r="B5317" i="34"/>
  <c r="F5316" i="34"/>
  <c r="D5316" i="34" s="1"/>
  <c r="E5316" i="34"/>
  <c r="C5316" i="34"/>
  <c r="B5316" i="34"/>
  <c r="F5315" i="34"/>
  <c r="D5315" i="34" s="1"/>
  <c r="E5315" i="34"/>
  <c r="C5315" i="34"/>
  <c r="B5315" i="34"/>
  <c r="F5314" i="34"/>
  <c r="E5314" i="34"/>
  <c r="D5314" i="34"/>
  <c r="C5314" i="34"/>
  <c r="B5314" i="34"/>
  <c r="F5313" i="34"/>
  <c r="E5313" i="34"/>
  <c r="D5313" i="34"/>
  <c r="C5313" i="34"/>
  <c r="B5313" i="34"/>
  <c r="F5312" i="34"/>
  <c r="E5312" i="34"/>
  <c r="D5312" i="34"/>
  <c r="C5312" i="34"/>
  <c r="B5312" i="34"/>
  <c r="F5311" i="34"/>
  <c r="D5311" i="34" s="1"/>
  <c r="E5311" i="34"/>
  <c r="C5311" i="34"/>
  <c r="B5311" i="34"/>
  <c r="F5310" i="34"/>
  <c r="D5310" i="34" s="1"/>
  <c r="E5310" i="34"/>
  <c r="C5310" i="34"/>
  <c r="B5310" i="34"/>
  <c r="F5309" i="34"/>
  <c r="E5309" i="34"/>
  <c r="D5309" i="34"/>
  <c r="C5309" i="34"/>
  <c r="B5309" i="34"/>
  <c r="F5308" i="34"/>
  <c r="E5308" i="34"/>
  <c r="D5308" i="34"/>
  <c r="C5308" i="34"/>
  <c r="B5308" i="34"/>
  <c r="F5307" i="34"/>
  <c r="D5307" i="34" s="1"/>
  <c r="E5307" i="34"/>
  <c r="C5307" i="34"/>
  <c r="B5307" i="34"/>
  <c r="F5306" i="34"/>
  <c r="E5306" i="34"/>
  <c r="D5306" i="34"/>
  <c r="C5306" i="34"/>
  <c r="B5306" i="34"/>
  <c r="F5305" i="34"/>
  <c r="D5305" i="34" s="1"/>
  <c r="E5305" i="34"/>
  <c r="C5305" i="34"/>
  <c r="B5305" i="34"/>
  <c r="F5304" i="34"/>
  <c r="D5304" i="34" s="1"/>
  <c r="E5304" i="34"/>
  <c r="C5304" i="34"/>
  <c r="B5304" i="34"/>
  <c r="F5303" i="34"/>
  <c r="D5303" i="34" s="1"/>
  <c r="E5303" i="34"/>
  <c r="C5303" i="34"/>
  <c r="B5303" i="34"/>
  <c r="F5302" i="34"/>
  <c r="E5302" i="34"/>
  <c r="D5302" i="34"/>
  <c r="C5302" i="34"/>
  <c r="B5302" i="34"/>
  <c r="F5301" i="34"/>
  <c r="E5301" i="34"/>
  <c r="D5301" i="34"/>
  <c r="C5301" i="34"/>
  <c r="B5301" i="34"/>
  <c r="F5300" i="34"/>
  <c r="D5300" i="34" s="1"/>
  <c r="E5300" i="34"/>
  <c r="C5300" i="34"/>
  <c r="B5300" i="34"/>
  <c r="F5299" i="34"/>
  <c r="E5299" i="34"/>
  <c r="D5299" i="34"/>
  <c r="C5299" i="34"/>
  <c r="B5299" i="34"/>
  <c r="F5298" i="34"/>
  <c r="D5298" i="34" s="1"/>
  <c r="E5298" i="34"/>
  <c r="C5298" i="34"/>
  <c r="B5298" i="34"/>
  <c r="F5297" i="34"/>
  <c r="D5297" i="34" s="1"/>
  <c r="E5297" i="34"/>
  <c r="C5297" i="34"/>
  <c r="B5297" i="34"/>
  <c r="F5296" i="34"/>
  <c r="E5296" i="34"/>
  <c r="D5296" i="34"/>
  <c r="C5296" i="34"/>
  <c r="B5296" i="34"/>
  <c r="F5295" i="34"/>
  <c r="D5295" i="34" s="1"/>
  <c r="E5295" i="34"/>
  <c r="C5295" i="34"/>
  <c r="B5295" i="34"/>
  <c r="F5294" i="34"/>
  <c r="E5294" i="34"/>
  <c r="D5294" i="34"/>
  <c r="C5294" i="34"/>
  <c r="B5294" i="34"/>
  <c r="F5293" i="34"/>
  <c r="E5293" i="34"/>
  <c r="D5293" i="34"/>
  <c r="C5293" i="34"/>
  <c r="B5293" i="34"/>
  <c r="F5292" i="34"/>
  <c r="D5292" i="34" s="1"/>
  <c r="E5292" i="34"/>
  <c r="C5292" i="34"/>
  <c r="B5292" i="34"/>
  <c r="F5291" i="34"/>
  <c r="E5291" i="34"/>
  <c r="D5291" i="34"/>
  <c r="C5291" i="34"/>
  <c r="B5291" i="34"/>
  <c r="F5290" i="34"/>
  <c r="D5290" i="34" s="1"/>
  <c r="E5290" i="34"/>
  <c r="C5290" i="34"/>
  <c r="B5290" i="34"/>
  <c r="F5289" i="34"/>
  <c r="D5289" i="34" s="1"/>
  <c r="E5289" i="34"/>
  <c r="C5289" i="34"/>
  <c r="B5289" i="34"/>
  <c r="F5288" i="34"/>
  <c r="D5288" i="34" s="1"/>
  <c r="E5288" i="34"/>
  <c r="C5288" i="34"/>
  <c r="B5288" i="34"/>
  <c r="F5287" i="34"/>
  <c r="D5287" i="34" s="1"/>
  <c r="E5287" i="34"/>
  <c r="C5287" i="34"/>
  <c r="B5287" i="34"/>
  <c r="F5286" i="34"/>
  <c r="D5286" i="34" s="1"/>
  <c r="E5286" i="34"/>
  <c r="C5286" i="34"/>
  <c r="B5286" i="34"/>
  <c r="F5285" i="34"/>
  <c r="D5285" i="34" s="1"/>
  <c r="E5285" i="34"/>
  <c r="C5285" i="34"/>
  <c r="B5285" i="34"/>
  <c r="F5284" i="34"/>
  <c r="E5284" i="34"/>
  <c r="D5284" i="34"/>
  <c r="C5284" i="34"/>
  <c r="B5284" i="34"/>
  <c r="F5283" i="34"/>
  <c r="D5283" i="34" s="1"/>
  <c r="E5283" i="34"/>
  <c r="C5283" i="34"/>
  <c r="B5283" i="34"/>
  <c r="F5282" i="34"/>
  <c r="D5282" i="34" s="1"/>
  <c r="E5282" i="34"/>
  <c r="C5282" i="34"/>
  <c r="B5282" i="34"/>
  <c r="F5281" i="34"/>
  <c r="E5281" i="34"/>
  <c r="D5281" i="34"/>
  <c r="C5281" i="34"/>
  <c r="B5281" i="34"/>
  <c r="F5280" i="34"/>
  <c r="D5280" i="34" s="1"/>
  <c r="E5280" i="34"/>
  <c r="C5280" i="34"/>
  <c r="B5280" i="34"/>
  <c r="F5279" i="34"/>
  <c r="D5279" i="34" s="1"/>
  <c r="E5279" i="34"/>
  <c r="C5279" i="34"/>
  <c r="B5279" i="34"/>
  <c r="F5278" i="34"/>
  <c r="E5278" i="34"/>
  <c r="D5278" i="34"/>
  <c r="C5278" i="34"/>
  <c r="B5278" i="34"/>
  <c r="F5277" i="34"/>
  <c r="D5277" i="34" s="1"/>
  <c r="E5277" i="34"/>
  <c r="C5277" i="34"/>
  <c r="B5277" i="34"/>
  <c r="F5276" i="34"/>
  <c r="D5276" i="34" s="1"/>
  <c r="E5276" i="34"/>
  <c r="C5276" i="34"/>
  <c r="B5276" i="34"/>
  <c r="F5275" i="34"/>
  <c r="D5275" i="34" s="1"/>
  <c r="E5275" i="34"/>
  <c r="C5275" i="34"/>
  <c r="B5275" i="34"/>
  <c r="F5274" i="34"/>
  <c r="D5274" i="34" s="1"/>
  <c r="E5274" i="34"/>
  <c r="C5274" i="34"/>
  <c r="B5274" i="34"/>
  <c r="F5273" i="34"/>
  <c r="D5273" i="34" s="1"/>
  <c r="E5273" i="34"/>
  <c r="C5273" i="34"/>
  <c r="B5273" i="34"/>
  <c r="F5272" i="34"/>
  <c r="D5272" i="34" s="1"/>
  <c r="E5272" i="34"/>
  <c r="C5272" i="34"/>
  <c r="B5272" i="34"/>
  <c r="F5271" i="34"/>
  <c r="E5271" i="34"/>
  <c r="D5271" i="34"/>
  <c r="C5271" i="34"/>
  <c r="B5271" i="34"/>
  <c r="F5270" i="34"/>
  <c r="E5270" i="34"/>
  <c r="D5270" i="34"/>
  <c r="C5270" i="34"/>
  <c r="B5270" i="34"/>
  <c r="F5269" i="34"/>
  <c r="D5269" i="34" s="1"/>
  <c r="E5269" i="34"/>
  <c r="C5269" i="34"/>
  <c r="B5269" i="34"/>
  <c r="F5268" i="34"/>
  <c r="D5268" i="34" s="1"/>
  <c r="E5268" i="34"/>
  <c r="C5268" i="34"/>
  <c r="B5268" i="34"/>
  <c r="F5267" i="34"/>
  <c r="D5267" i="34" s="1"/>
  <c r="E5267" i="34"/>
  <c r="C5267" i="34"/>
  <c r="B5267" i="34"/>
  <c r="F5266" i="34"/>
  <c r="D5266" i="34" s="1"/>
  <c r="E5266" i="34"/>
  <c r="C5266" i="34"/>
  <c r="B5266" i="34"/>
  <c r="F5265" i="34"/>
  <c r="E5265" i="34"/>
  <c r="D5265" i="34"/>
  <c r="C5265" i="34"/>
  <c r="B5265" i="34"/>
  <c r="F5264" i="34"/>
  <c r="E5264" i="34"/>
  <c r="D5264" i="34"/>
  <c r="C5264" i="34"/>
  <c r="B5264" i="34"/>
  <c r="F5263" i="34"/>
  <c r="D5263" i="34" s="1"/>
  <c r="E5263" i="34"/>
  <c r="C5263" i="34"/>
  <c r="B5263" i="34"/>
  <c r="F5262" i="34"/>
  <c r="D5262" i="34" s="1"/>
  <c r="E5262" i="34"/>
  <c r="C5262" i="34"/>
  <c r="B5262" i="34"/>
  <c r="F5261" i="34"/>
  <c r="E5261" i="34"/>
  <c r="D5261" i="34"/>
  <c r="C5261" i="34"/>
  <c r="B5261" i="34"/>
  <c r="F5260" i="34"/>
  <c r="D5260" i="34" s="1"/>
  <c r="E5260" i="34"/>
  <c r="C5260" i="34"/>
  <c r="B5260" i="34"/>
  <c r="F5259" i="34"/>
  <c r="D5259" i="34" s="1"/>
  <c r="E5259" i="34"/>
  <c r="C5259" i="34"/>
  <c r="B5259" i="34"/>
  <c r="F5258" i="34"/>
  <c r="E5258" i="34"/>
  <c r="D5258" i="34"/>
  <c r="C5258" i="34"/>
  <c r="B5258" i="34"/>
  <c r="F5257" i="34"/>
  <c r="D5257" i="34" s="1"/>
  <c r="E5257" i="34"/>
  <c r="C5257" i="34"/>
  <c r="B5257" i="34"/>
  <c r="F5256" i="34"/>
  <c r="D5256" i="34" s="1"/>
  <c r="E5256" i="34"/>
  <c r="C5256" i="34"/>
  <c r="B5256" i="34"/>
  <c r="F5255" i="34"/>
  <c r="D5255" i="34" s="1"/>
  <c r="E5255" i="34"/>
  <c r="C5255" i="34"/>
  <c r="B5255" i="34"/>
  <c r="F5254" i="34"/>
  <c r="D5254" i="34" s="1"/>
  <c r="E5254" i="34"/>
  <c r="C5254" i="34"/>
  <c r="B5254" i="34"/>
  <c r="F5253" i="34"/>
  <c r="D5253" i="34" s="1"/>
  <c r="E5253" i="34"/>
  <c r="C5253" i="34"/>
  <c r="B5253" i="34"/>
  <c r="F5252" i="34"/>
  <c r="E5252" i="34"/>
  <c r="D5252" i="34"/>
  <c r="C5252" i="34"/>
  <c r="B5252" i="34"/>
  <c r="F5251" i="34"/>
  <c r="E5251" i="34"/>
  <c r="D5251" i="34"/>
  <c r="C5251" i="34"/>
  <c r="B5251" i="34"/>
  <c r="F5250" i="34"/>
  <c r="D5250" i="34" s="1"/>
  <c r="E5250" i="34"/>
  <c r="C5250" i="34"/>
  <c r="B5250" i="34"/>
  <c r="F5249" i="34"/>
  <c r="D5249" i="34" s="1"/>
  <c r="E5249" i="34"/>
  <c r="C5249" i="34"/>
  <c r="B5249" i="34"/>
  <c r="F5248" i="34"/>
  <c r="D5248" i="34" s="1"/>
  <c r="E5248" i="34"/>
  <c r="C5248" i="34"/>
  <c r="B5248" i="34"/>
  <c r="F5247" i="34"/>
  <c r="E5247" i="34"/>
  <c r="D5247" i="34"/>
  <c r="C5247" i="34"/>
  <c r="B5247" i="34"/>
  <c r="F5246" i="34"/>
  <c r="D5246" i="34" s="1"/>
  <c r="E5246" i="34"/>
  <c r="C5246" i="34"/>
  <c r="B5246" i="34"/>
  <c r="F5245" i="34"/>
  <c r="E5245" i="34"/>
  <c r="D5245" i="34"/>
  <c r="C5245" i="34"/>
  <c r="B5245" i="34"/>
  <c r="F5244" i="34"/>
  <c r="D5244" i="34" s="1"/>
  <c r="E5244" i="34"/>
  <c r="C5244" i="34"/>
  <c r="B5244" i="34"/>
  <c r="F5243" i="34"/>
  <c r="D5243" i="34" s="1"/>
  <c r="E5243" i="34"/>
  <c r="C5243" i="34"/>
  <c r="B5243" i="34"/>
  <c r="F5242" i="34"/>
  <c r="E5242" i="34"/>
  <c r="D5242" i="34"/>
  <c r="C5242" i="34"/>
  <c r="B5242" i="34"/>
  <c r="F5241" i="34"/>
  <c r="D5241" i="34" s="1"/>
  <c r="E5241" i="34"/>
  <c r="C5241" i="34"/>
  <c r="B5241" i="34"/>
  <c r="F5240" i="34"/>
  <c r="E5240" i="34"/>
  <c r="D5240" i="34"/>
  <c r="C5240" i="34"/>
  <c r="B5240" i="34"/>
  <c r="F5239" i="34"/>
  <c r="D5239" i="34" s="1"/>
  <c r="E5239" i="34"/>
  <c r="C5239" i="34"/>
  <c r="B5239" i="34"/>
  <c r="F5238" i="34"/>
  <c r="D5238" i="34" s="1"/>
  <c r="E5238" i="34"/>
  <c r="C5238" i="34"/>
  <c r="B5238" i="34"/>
  <c r="F5237" i="34"/>
  <c r="D5237" i="34" s="1"/>
  <c r="E5237" i="34"/>
  <c r="C5237" i="34"/>
  <c r="B5237" i="34"/>
  <c r="F5236" i="34"/>
  <c r="E5236" i="34"/>
  <c r="D5236" i="34"/>
  <c r="C5236" i="34"/>
  <c r="B5236" i="34"/>
  <c r="F5235" i="34"/>
  <c r="D5235" i="34" s="1"/>
  <c r="E5235" i="34"/>
  <c r="C5235" i="34"/>
  <c r="B5235" i="34"/>
  <c r="F5234" i="34"/>
  <c r="E5234" i="34"/>
  <c r="D5234" i="34"/>
  <c r="C5234" i="34"/>
  <c r="B5234" i="34"/>
  <c r="F5233" i="34"/>
  <c r="D5233" i="34" s="1"/>
  <c r="E5233" i="34"/>
  <c r="C5233" i="34"/>
  <c r="B5233" i="34"/>
  <c r="F5232" i="34"/>
  <c r="D5232" i="34" s="1"/>
  <c r="E5232" i="34"/>
  <c r="C5232" i="34"/>
  <c r="B5232" i="34"/>
  <c r="F5231" i="34"/>
  <c r="D5231" i="34" s="1"/>
  <c r="E5231" i="34"/>
  <c r="C5231" i="34"/>
  <c r="B5231" i="34"/>
  <c r="F5230" i="34"/>
  <c r="E5230" i="34"/>
  <c r="D5230" i="34"/>
  <c r="C5230" i="34"/>
  <c r="B5230" i="34"/>
  <c r="F5229" i="34"/>
  <c r="D5229" i="34" s="1"/>
  <c r="E5229" i="34"/>
  <c r="C5229" i="34"/>
  <c r="B5229" i="34"/>
  <c r="F5228" i="34"/>
  <c r="D5228" i="34" s="1"/>
  <c r="E5228" i="34"/>
  <c r="C5228" i="34"/>
  <c r="B5228" i="34"/>
  <c r="F5227" i="34"/>
  <c r="D5227" i="34" s="1"/>
  <c r="E5227" i="34"/>
  <c r="C5227" i="34"/>
  <c r="B5227" i="34"/>
  <c r="F5226" i="34"/>
  <c r="D5226" i="34" s="1"/>
  <c r="E5226" i="34"/>
  <c r="C5226" i="34"/>
  <c r="B5226" i="34"/>
  <c r="F5225" i="34"/>
  <c r="E5225" i="34"/>
  <c r="D5225" i="34"/>
  <c r="C5225" i="34"/>
  <c r="B5225" i="34"/>
  <c r="F5224" i="34"/>
  <c r="D5224" i="34" s="1"/>
  <c r="E5224" i="34"/>
  <c r="C5224" i="34"/>
  <c r="B5224" i="34"/>
  <c r="F5223" i="34"/>
  <c r="D5223" i="34" s="1"/>
  <c r="E5223" i="34"/>
  <c r="C5223" i="34"/>
  <c r="B5223" i="34"/>
  <c r="F5222" i="34"/>
  <c r="D5222" i="34" s="1"/>
  <c r="E5222" i="34"/>
  <c r="C5222" i="34"/>
  <c r="B5222" i="34"/>
  <c r="F5221" i="34"/>
  <c r="D5221" i="34" s="1"/>
  <c r="E5221" i="34"/>
  <c r="C5221" i="34"/>
  <c r="B5221" i="34"/>
  <c r="F5220" i="34"/>
  <c r="D5220" i="34" s="1"/>
  <c r="E5220" i="34"/>
  <c r="C5220" i="34"/>
  <c r="B5220" i="34"/>
  <c r="F5219" i="34"/>
  <c r="D5219" i="34" s="1"/>
  <c r="E5219" i="34"/>
  <c r="C5219" i="34"/>
  <c r="B5219" i="34"/>
  <c r="F5218" i="34"/>
  <c r="D5218" i="34" s="1"/>
  <c r="E5218" i="34"/>
  <c r="C5218" i="34"/>
  <c r="B5218" i="34"/>
  <c r="F5217" i="34"/>
  <c r="D5217" i="34" s="1"/>
  <c r="E5217" i="34"/>
  <c r="C5217" i="34"/>
  <c r="B5217" i="34"/>
  <c r="F5216" i="34"/>
  <c r="D5216" i="34" s="1"/>
  <c r="E5216" i="34"/>
  <c r="C5216" i="34"/>
  <c r="B5216" i="34"/>
  <c r="F5215" i="34"/>
  <c r="D5215" i="34" s="1"/>
  <c r="E5215" i="34"/>
  <c r="C5215" i="34"/>
  <c r="B5215" i="34"/>
  <c r="F5214" i="34"/>
  <c r="D5214" i="34" s="1"/>
  <c r="E5214" i="34"/>
  <c r="C5214" i="34"/>
  <c r="B5214" i="34"/>
  <c r="F5213" i="34"/>
  <c r="D5213" i="34" s="1"/>
  <c r="E5213" i="34"/>
  <c r="C5213" i="34"/>
  <c r="B5213" i="34"/>
  <c r="F5212" i="34"/>
  <c r="D5212" i="34" s="1"/>
  <c r="E5212" i="34"/>
  <c r="C5212" i="34"/>
  <c r="B5212" i="34"/>
  <c r="F5211" i="34"/>
  <c r="E5211" i="34"/>
  <c r="D5211" i="34"/>
  <c r="C5211" i="34"/>
  <c r="B5211" i="34"/>
  <c r="F5210" i="34"/>
  <c r="D5210" i="34" s="1"/>
  <c r="E5210" i="34"/>
  <c r="C5210" i="34"/>
  <c r="B5210" i="34"/>
  <c r="F5209" i="34"/>
  <c r="D5209" i="34" s="1"/>
  <c r="E5209" i="34"/>
  <c r="C5209" i="34"/>
  <c r="B5209" i="34"/>
  <c r="F5208" i="34"/>
  <c r="D5208" i="34" s="1"/>
  <c r="E5208" i="34"/>
  <c r="C5208" i="34"/>
  <c r="B5208" i="34"/>
  <c r="F5207" i="34"/>
  <c r="D5207" i="34" s="1"/>
  <c r="E5207" i="34"/>
  <c r="C5207" i="34"/>
  <c r="B5207" i="34"/>
  <c r="F5206" i="34"/>
  <c r="E5206" i="34"/>
  <c r="D5206" i="34"/>
  <c r="C5206" i="34"/>
  <c r="B5206" i="34"/>
  <c r="F5205" i="34"/>
  <c r="D5205" i="34" s="1"/>
  <c r="E5205" i="34"/>
  <c r="C5205" i="34"/>
  <c r="B5205" i="34"/>
  <c r="F5204" i="34"/>
  <c r="D5204" i="34" s="1"/>
  <c r="E5204" i="34"/>
  <c r="C5204" i="34"/>
  <c r="B5204" i="34"/>
  <c r="F5203" i="34"/>
  <c r="E5203" i="34"/>
  <c r="D5203" i="34"/>
  <c r="C5203" i="34"/>
  <c r="B5203" i="34"/>
  <c r="F5202" i="34"/>
  <c r="D5202" i="34" s="1"/>
  <c r="E5202" i="34"/>
  <c r="C5202" i="34"/>
  <c r="B5202" i="34"/>
  <c r="F5201" i="34"/>
  <c r="D5201" i="34" s="1"/>
  <c r="E5201" i="34"/>
  <c r="C5201" i="34"/>
  <c r="B5201" i="34"/>
  <c r="F5200" i="34"/>
  <c r="D5200" i="34" s="1"/>
  <c r="E5200" i="34"/>
  <c r="C5200" i="34"/>
  <c r="B5200" i="34"/>
  <c r="F5199" i="34"/>
  <c r="D5199" i="34" s="1"/>
  <c r="E5199" i="34"/>
  <c r="C5199" i="34"/>
  <c r="B5199" i="34"/>
  <c r="F5198" i="34"/>
  <c r="D5198" i="34" s="1"/>
  <c r="E5198" i="34"/>
  <c r="C5198" i="34"/>
  <c r="B5198" i="34"/>
  <c r="F5197" i="34"/>
  <c r="D5197" i="34" s="1"/>
  <c r="E5197" i="34"/>
  <c r="C5197" i="34"/>
  <c r="B5197" i="34"/>
  <c r="F5196" i="34"/>
  <c r="D5196" i="34" s="1"/>
  <c r="E5196" i="34"/>
  <c r="C5196" i="34"/>
  <c r="B5196" i="34"/>
  <c r="F5195" i="34"/>
  <c r="D5195" i="34" s="1"/>
  <c r="E5195" i="34"/>
  <c r="C5195" i="34"/>
  <c r="B5195" i="34"/>
  <c r="F5194" i="34"/>
  <c r="E5194" i="34"/>
  <c r="D5194" i="34"/>
  <c r="C5194" i="34"/>
  <c r="B5194" i="34"/>
  <c r="F5193" i="34"/>
  <c r="E5193" i="34"/>
  <c r="D5193" i="34"/>
  <c r="C5193" i="34"/>
  <c r="B5193" i="34"/>
  <c r="F5192" i="34"/>
  <c r="E5192" i="34"/>
  <c r="D5192" i="34"/>
  <c r="C5192" i="34"/>
  <c r="B5192" i="34"/>
  <c r="F5191" i="34"/>
  <c r="D5191" i="34" s="1"/>
  <c r="E5191" i="34"/>
  <c r="C5191" i="34"/>
  <c r="B5191" i="34"/>
  <c r="F5190" i="34"/>
  <c r="D5190" i="34" s="1"/>
  <c r="E5190" i="34"/>
  <c r="C5190" i="34"/>
  <c r="B5190" i="34"/>
  <c r="F5189" i="34"/>
  <c r="D5189" i="34" s="1"/>
  <c r="E5189" i="34"/>
  <c r="C5189" i="34"/>
  <c r="B5189" i="34"/>
  <c r="F5188" i="34"/>
  <c r="E5188" i="34"/>
  <c r="D5188" i="34"/>
  <c r="C5188" i="34"/>
  <c r="B5188" i="34"/>
  <c r="F5187" i="34"/>
  <c r="D5187" i="34" s="1"/>
  <c r="E5187" i="34"/>
  <c r="C5187" i="34"/>
  <c r="B5187" i="34"/>
  <c r="F5186" i="34"/>
  <c r="D5186" i="34" s="1"/>
  <c r="E5186" i="34"/>
  <c r="C5186" i="34"/>
  <c r="B5186" i="34"/>
  <c r="F5185" i="34"/>
  <c r="D5185" i="34" s="1"/>
  <c r="E5185" i="34"/>
  <c r="C5185" i="34"/>
  <c r="B5185" i="34"/>
  <c r="F5184" i="34"/>
  <c r="D5184" i="34" s="1"/>
  <c r="E5184" i="34"/>
  <c r="C5184" i="34"/>
  <c r="B5184" i="34"/>
  <c r="F5183" i="34"/>
  <c r="E5183" i="34"/>
  <c r="D5183" i="34"/>
  <c r="C5183" i="34"/>
  <c r="B5183" i="34"/>
  <c r="F5182" i="34"/>
  <c r="D5182" i="34" s="1"/>
  <c r="E5182" i="34"/>
  <c r="C5182" i="34"/>
  <c r="B5182" i="34"/>
  <c r="F5181" i="34"/>
  <c r="D5181" i="34" s="1"/>
  <c r="E5181" i="34"/>
  <c r="C5181" i="34"/>
  <c r="B5181" i="34"/>
  <c r="F5180" i="34"/>
  <c r="E5180" i="34"/>
  <c r="D5180" i="34"/>
  <c r="C5180" i="34"/>
  <c r="B5180" i="34"/>
  <c r="F5179" i="34"/>
  <c r="D5179" i="34" s="1"/>
  <c r="E5179" i="34"/>
  <c r="C5179" i="34"/>
  <c r="B5179" i="34"/>
  <c r="F5178" i="34"/>
  <c r="D5178" i="34" s="1"/>
  <c r="E5178" i="34"/>
  <c r="C5178" i="34"/>
  <c r="B5178" i="34"/>
  <c r="F5177" i="34"/>
  <c r="D5177" i="34" s="1"/>
  <c r="E5177" i="34"/>
  <c r="C5177" i="34"/>
  <c r="B5177" i="34"/>
  <c r="F5176" i="34"/>
  <c r="D5176" i="34" s="1"/>
  <c r="E5176" i="34"/>
  <c r="C5176" i="34"/>
  <c r="B5176" i="34"/>
  <c r="F5175" i="34"/>
  <c r="D5175" i="34" s="1"/>
  <c r="E5175" i="34"/>
  <c r="C5175" i="34"/>
  <c r="B5175" i="34"/>
  <c r="F5174" i="34"/>
  <c r="D5174" i="34" s="1"/>
  <c r="E5174" i="34"/>
  <c r="C5174" i="34"/>
  <c r="B5174" i="34"/>
  <c r="F5173" i="34"/>
  <c r="E5173" i="34"/>
  <c r="D5173" i="34"/>
  <c r="C5173" i="34"/>
  <c r="B5173" i="34"/>
  <c r="F5172" i="34"/>
  <c r="D5172" i="34" s="1"/>
  <c r="E5172" i="34"/>
  <c r="C5172" i="34"/>
  <c r="B5172" i="34"/>
  <c r="F5171" i="34"/>
  <c r="D5171" i="34" s="1"/>
  <c r="E5171" i="34"/>
  <c r="C5171" i="34"/>
  <c r="B5171" i="34"/>
  <c r="F5170" i="34"/>
  <c r="D5170" i="34" s="1"/>
  <c r="E5170" i="34"/>
  <c r="C5170" i="34"/>
  <c r="B5170" i="34"/>
  <c r="F5169" i="34"/>
  <c r="D5169" i="34" s="1"/>
  <c r="E5169" i="34"/>
  <c r="C5169" i="34"/>
  <c r="B5169" i="34"/>
  <c r="F5168" i="34"/>
  <c r="D5168" i="34" s="1"/>
  <c r="E5168" i="34"/>
  <c r="C5168" i="34"/>
  <c r="B5168" i="34"/>
  <c r="F5167" i="34"/>
  <c r="E5167" i="34"/>
  <c r="D5167" i="34"/>
  <c r="C5167" i="34"/>
  <c r="B5167" i="34"/>
  <c r="F5166" i="34"/>
  <c r="D5166" i="34" s="1"/>
  <c r="E5166" i="34"/>
  <c r="C5166" i="34"/>
  <c r="B5166" i="34"/>
  <c r="F5165" i="34"/>
  <c r="E5165" i="34"/>
  <c r="D5165" i="34"/>
  <c r="C5165" i="34"/>
  <c r="B5165" i="34"/>
  <c r="F5164" i="34"/>
  <c r="D5164" i="34" s="1"/>
  <c r="E5164" i="34"/>
  <c r="C5164" i="34"/>
  <c r="B5164" i="34"/>
  <c r="F5163" i="34"/>
  <c r="E5163" i="34"/>
  <c r="D5163" i="34"/>
  <c r="C5163" i="34"/>
  <c r="B5163" i="34"/>
  <c r="F5162" i="34"/>
  <c r="D5162" i="34" s="1"/>
  <c r="E5162" i="34"/>
  <c r="C5162" i="34"/>
  <c r="B5162" i="34"/>
  <c r="F5161" i="34"/>
  <c r="D5161" i="34" s="1"/>
  <c r="E5161" i="34"/>
  <c r="C5161" i="34"/>
  <c r="B5161" i="34"/>
  <c r="F5160" i="34"/>
  <c r="D5160" i="34" s="1"/>
  <c r="E5160" i="34"/>
  <c r="C5160" i="34"/>
  <c r="B5160" i="34"/>
  <c r="F5159" i="34"/>
  <c r="D5159" i="34" s="1"/>
  <c r="E5159" i="34"/>
  <c r="C5159" i="34"/>
  <c r="B5159" i="34"/>
  <c r="F5158" i="34"/>
  <c r="E5158" i="34"/>
  <c r="D5158" i="34"/>
  <c r="C5158" i="34"/>
  <c r="B5158" i="34"/>
  <c r="F5157" i="34"/>
  <c r="E5157" i="34"/>
  <c r="D5157" i="34"/>
  <c r="C5157" i="34"/>
  <c r="B5157" i="34"/>
  <c r="F5156" i="34"/>
  <c r="D5156" i="34" s="1"/>
  <c r="E5156" i="34"/>
  <c r="C5156" i="34"/>
  <c r="B5156" i="34"/>
  <c r="F5155" i="34"/>
  <c r="D5155" i="34" s="1"/>
  <c r="E5155" i="34"/>
  <c r="C5155" i="34"/>
  <c r="B5155" i="34"/>
  <c r="F5154" i="34"/>
  <c r="D5154" i="34" s="1"/>
  <c r="E5154" i="34"/>
  <c r="C5154" i="34"/>
  <c r="B5154" i="34"/>
  <c r="F5153" i="34"/>
  <c r="D5153" i="34" s="1"/>
  <c r="E5153" i="34"/>
  <c r="C5153" i="34"/>
  <c r="B5153" i="34"/>
  <c r="F5152" i="34"/>
  <c r="D5152" i="34" s="1"/>
  <c r="E5152" i="34"/>
  <c r="C5152" i="34"/>
  <c r="B5152" i="34"/>
  <c r="F5151" i="34"/>
  <c r="D5151" i="34" s="1"/>
  <c r="E5151" i="34"/>
  <c r="C5151" i="34"/>
  <c r="B5151" i="34"/>
  <c r="F5150" i="34"/>
  <c r="D5150" i="34" s="1"/>
  <c r="E5150" i="34"/>
  <c r="C5150" i="34"/>
  <c r="B5150" i="34"/>
  <c r="F5149" i="34"/>
  <c r="D5149" i="34" s="1"/>
  <c r="E5149" i="34"/>
  <c r="C5149" i="34"/>
  <c r="B5149" i="34"/>
  <c r="F5148" i="34"/>
  <c r="D5148" i="34" s="1"/>
  <c r="E5148" i="34"/>
  <c r="C5148" i="34"/>
  <c r="B5148" i="34"/>
  <c r="F5147" i="34"/>
  <c r="D5147" i="34" s="1"/>
  <c r="E5147" i="34"/>
  <c r="C5147" i="34"/>
  <c r="B5147" i="34"/>
  <c r="F5146" i="34"/>
  <c r="D5146" i="34" s="1"/>
  <c r="E5146" i="34"/>
  <c r="C5146" i="34"/>
  <c r="B5146" i="34"/>
  <c r="F5145" i="34"/>
  <c r="D5145" i="34" s="1"/>
  <c r="E5145" i="34"/>
  <c r="C5145" i="34"/>
  <c r="B5145" i="34"/>
  <c r="F5144" i="34"/>
  <c r="D5144" i="34" s="1"/>
  <c r="E5144" i="34"/>
  <c r="C5144" i="34"/>
  <c r="B5144" i="34"/>
  <c r="F5143" i="34"/>
  <c r="D5143" i="34" s="1"/>
  <c r="E5143" i="34"/>
  <c r="C5143" i="34"/>
  <c r="B5143" i="34"/>
  <c r="F5142" i="34"/>
  <c r="D5142" i="34" s="1"/>
  <c r="E5142" i="34"/>
  <c r="C5142" i="34"/>
  <c r="B5142" i="34"/>
  <c r="F5141" i="34"/>
  <c r="D5141" i="34" s="1"/>
  <c r="E5141" i="34"/>
  <c r="C5141" i="34"/>
  <c r="B5141" i="34"/>
  <c r="F5140" i="34"/>
  <c r="D5140" i="34" s="1"/>
  <c r="E5140" i="34"/>
  <c r="C5140" i="34"/>
  <c r="B5140" i="34"/>
  <c r="F5139" i="34"/>
  <c r="E5139" i="34"/>
  <c r="D5139" i="34"/>
  <c r="C5139" i="34"/>
  <c r="B5139" i="34"/>
  <c r="F5138" i="34"/>
  <c r="D5138" i="34" s="1"/>
  <c r="E5138" i="34"/>
  <c r="C5138" i="34"/>
  <c r="B5138" i="34"/>
  <c r="F5137" i="34"/>
  <c r="D5137" i="34" s="1"/>
  <c r="E5137" i="34"/>
  <c r="C5137" i="34"/>
  <c r="B5137" i="34"/>
  <c r="F5136" i="34"/>
  <c r="D5136" i="34" s="1"/>
  <c r="E5136" i="34"/>
  <c r="C5136" i="34"/>
  <c r="B5136" i="34"/>
  <c r="F5135" i="34"/>
  <c r="E5135" i="34"/>
  <c r="D5135" i="34"/>
  <c r="C5135" i="34"/>
  <c r="B5135" i="34"/>
  <c r="F5134" i="34"/>
  <c r="D5134" i="34" s="1"/>
  <c r="E5134" i="34"/>
  <c r="C5134" i="34"/>
  <c r="B5134" i="34"/>
  <c r="F5133" i="34"/>
  <c r="D5133" i="34" s="1"/>
  <c r="E5133" i="34"/>
  <c r="C5133" i="34"/>
  <c r="B5133" i="34"/>
  <c r="F5132" i="34"/>
  <c r="E5132" i="34"/>
  <c r="D5132" i="34"/>
  <c r="C5132" i="34"/>
  <c r="B5132" i="34"/>
  <c r="F5131" i="34"/>
  <c r="D5131" i="34" s="1"/>
  <c r="E5131" i="34"/>
  <c r="C5131" i="34"/>
  <c r="B5131" i="34"/>
  <c r="F5130" i="34"/>
  <c r="D5130" i="34" s="1"/>
  <c r="E5130" i="34"/>
  <c r="C5130" i="34"/>
  <c r="B5130" i="34"/>
  <c r="F5129" i="34"/>
  <c r="D5129" i="34" s="1"/>
  <c r="E5129" i="34"/>
  <c r="C5129" i="34"/>
  <c r="B5129" i="34"/>
  <c r="F5128" i="34"/>
  <c r="D5128" i="34" s="1"/>
  <c r="E5128" i="34"/>
  <c r="C5128" i="34"/>
  <c r="B5128" i="34"/>
  <c r="F5127" i="34"/>
  <c r="D5127" i="34" s="1"/>
  <c r="E5127" i="34"/>
  <c r="C5127" i="34"/>
  <c r="B5127" i="34"/>
  <c r="F5126" i="34"/>
  <c r="E5126" i="34"/>
  <c r="D5126" i="34"/>
  <c r="C5126" i="34"/>
  <c r="B5126" i="34"/>
  <c r="F5125" i="34"/>
  <c r="D5125" i="34" s="1"/>
  <c r="E5125" i="34"/>
  <c r="C5125" i="34"/>
  <c r="B5125" i="34"/>
  <c r="F5124" i="34"/>
  <c r="D5124" i="34" s="1"/>
  <c r="E5124" i="34"/>
  <c r="C5124" i="34"/>
  <c r="B5124" i="34"/>
  <c r="F5123" i="34"/>
  <c r="D5123" i="34" s="1"/>
  <c r="E5123" i="34"/>
  <c r="C5123" i="34"/>
  <c r="B5123" i="34"/>
  <c r="F5122" i="34"/>
  <c r="D5122" i="34" s="1"/>
  <c r="E5122" i="34"/>
  <c r="C5122" i="34"/>
  <c r="B5122" i="34"/>
  <c r="F5121" i="34"/>
  <c r="E5121" i="34"/>
  <c r="D5121" i="34"/>
  <c r="C5121" i="34"/>
  <c r="B5121" i="34"/>
  <c r="F5120" i="34"/>
  <c r="D5120" i="34" s="1"/>
  <c r="E5120" i="34"/>
  <c r="C5120" i="34"/>
  <c r="B5120" i="34"/>
  <c r="F5119" i="34"/>
  <c r="D5119" i="34" s="1"/>
  <c r="E5119" i="34"/>
  <c r="C5119" i="34"/>
  <c r="B5119" i="34"/>
  <c r="F5118" i="34"/>
  <c r="D5118" i="34" s="1"/>
  <c r="E5118" i="34"/>
  <c r="C5118" i="34"/>
  <c r="B5118" i="34"/>
  <c r="F5117" i="34"/>
  <c r="D5117" i="34" s="1"/>
  <c r="E5117" i="34"/>
  <c r="C5117" i="34"/>
  <c r="B5117" i="34"/>
  <c r="F5116" i="34"/>
  <c r="D5116" i="34" s="1"/>
  <c r="E5116" i="34"/>
  <c r="C5116" i="34"/>
  <c r="B5116" i="34"/>
  <c r="F5115" i="34"/>
  <c r="D5115" i="34" s="1"/>
  <c r="E5115" i="34"/>
  <c r="C5115" i="34"/>
  <c r="B5115" i="34"/>
  <c r="F5114" i="34"/>
  <c r="D5114" i="34" s="1"/>
  <c r="E5114" i="34"/>
  <c r="C5114" i="34"/>
  <c r="B5114" i="34"/>
  <c r="F5113" i="34"/>
  <c r="E5113" i="34"/>
  <c r="D5113" i="34"/>
  <c r="C5113" i="34"/>
  <c r="B5113" i="34"/>
  <c r="F5112" i="34"/>
  <c r="D5112" i="34" s="1"/>
  <c r="E5112" i="34"/>
  <c r="C5112" i="34"/>
  <c r="B5112" i="34"/>
  <c r="F5111" i="34"/>
  <c r="D5111" i="34" s="1"/>
  <c r="E5111" i="34"/>
  <c r="C5111" i="34"/>
  <c r="B5111" i="34"/>
  <c r="F5110" i="34"/>
  <c r="D5110" i="34" s="1"/>
  <c r="E5110" i="34"/>
  <c r="C5110" i="34"/>
  <c r="B5110" i="34"/>
  <c r="F5109" i="34"/>
  <c r="D5109" i="34" s="1"/>
  <c r="E5109" i="34"/>
  <c r="C5109" i="34"/>
  <c r="B5109" i="34"/>
  <c r="F5108" i="34"/>
  <c r="D5108" i="34" s="1"/>
  <c r="E5108" i="34"/>
  <c r="C5108" i="34"/>
  <c r="B5108" i="34"/>
  <c r="F5107" i="34"/>
  <c r="E5107" i="34"/>
  <c r="D5107" i="34"/>
  <c r="C5107" i="34"/>
  <c r="B5107" i="34"/>
  <c r="F5106" i="34"/>
  <c r="D5106" i="34" s="1"/>
  <c r="E5106" i="34"/>
  <c r="C5106" i="34"/>
  <c r="B5106" i="34"/>
  <c r="F5105" i="34"/>
  <c r="D5105" i="34" s="1"/>
  <c r="E5105" i="34"/>
  <c r="C5105" i="34"/>
  <c r="B5105" i="34"/>
  <c r="F5104" i="34"/>
  <c r="D5104" i="34" s="1"/>
  <c r="E5104" i="34"/>
  <c r="C5104" i="34"/>
  <c r="B5104" i="34"/>
  <c r="F5103" i="34"/>
  <c r="D5103" i="34" s="1"/>
  <c r="E5103" i="34"/>
  <c r="C5103" i="34"/>
  <c r="B5103" i="34"/>
  <c r="F5102" i="34"/>
  <c r="E5102" i="34"/>
  <c r="D5102" i="34"/>
  <c r="C5102" i="34"/>
  <c r="B5102" i="34"/>
  <c r="F5101" i="34"/>
  <c r="D5101" i="34" s="1"/>
  <c r="E5101" i="34"/>
  <c r="C5101" i="34"/>
  <c r="B5101" i="34"/>
  <c r="F5100" i="34"/>
  <c r="D5100" i="34" s="1"/>
  <c r="E5100" i="34"/>
  <c r="C5100" i="34"/>
  <c r="B5100" i="34"/>
  <c r="F5099" i="34"/>
  <c r="D5099" i="34" s="1"/>
  <c r="E5099" i="34"/>
  <c r="C5099" i="34"/>
  <c r="B5099" i="34"/>
  <c r="F5098" i="34"/>
  <c r="E5098" i="34"/>
  <c r="D5098" i="34"/>
  <c r="C5098" i="34"/>
  <c r="B5098" i="34"/>
  <c r="F5097" i="34"/>
  <c r="D5097" i="34" s="1"/>
  <c r="E5097" i="34"/>
  <c r="C5097" i="34"/>
  <c r="B5097" i="34"/>
  <c r="F5096" i="34"/>
  <c r="D5096" i="34" s="1"/>
  <c r="E5096" i="34"/>
  <c r="C5096" i="34"/>
  <c r="B5096" i="34"/>
  <c r="F5095" i="34"/>
  <c r="D5095" i="34" s="1"/>
  <c r="E5095" i="34"/>
  <c r="C5095" i="34"/>
  <c r="B5095" i="34"/>
  <c r="F5094" i="34"/>
  <c r="D5094" i="34" s="1"/>
  <c r="E5094" i="34"/>
  <c r="C5094" i="34"/>
  <c r="B5094" i="34"/>
  <c r="F5093" i="34"/>
  <c r="D5093" i="34" s="1"/>
  <c r="E5093" i="34"/>
  <c r="C5093" i="34"/>
  <c r="B5093" i="34"/>
  <c r="F5092" i="34"/>
  <c r="E5092" i="34"/>
  <c r="D5092" i="34"/>
  <c r="C5092" i="34"/>
  <c r="B5092" i="34"/>
  <c r="F5091" i="34"/>
  <c r="D5091" i="34" s="1"/>
  <c r="E5091" i="34"/>
  <c r="C5091" i="34"/>
  <c r="B5091" i="34"/>
  <c r="F5090" i="34"/>
  <c r="D5090" i="34" s="1"/>
  <c r="E5090" i="34"/>
  <c r="C5090" i="34"/>
  <c r="B5090" i="34"/>
  <c r="F5089" i="34"/>
  <c r="D5089" i="34" s="1"/>
  <c r="E5089" i="34"/>
  <c r="C5089" i="34"/>
  <c r="B5089" i="34"/>
  <c r="F5088" i="34"/>
  <c r="D5088" i="34" s="1"/>
  <c r="E5088" i="34"/>
  <c r="C5088" i="34"/>
  <c r="B5088" i="34"/>
  <c r="F5087" i="34"/>
  <c r="D5087" i="34" s="1"/>
  <c r="E5087" i="34"/>
  <c r="C5087" i="34"/>
  <c r="B5087" i="34"/>
  <c r="F5086" i="34"/>
  <c r="D5086" i="34" s="1"/>
  <c r="E5086" i="34"/>
  <c r="C5086" i="34"/>
  <c r="B5086" i="34"/>
  <c r="F5085" i="34"/>
  <c r="D5085" i="34" s="1"/>
  <c r="E5085" i="34"/>
  <c r="C5085" i="34"/>
  <c r="B5085" i="34"/>
  <c r="F5084" i="34"/>
  <c r="E5084" i="34"/>
  <c r="D5084" i="34"/>
  <c r="C5084" i="34"/>
  <c r="B5084" i="34"/>
  <c r="F5083" i="34"/>
  <c r="E5083" i="34"/>
  <c r="D5083" i="34"/>
  <c r="C5083" i="34"/>
  <c r="B5083" i="34"/>
  <c r="F5082" i="34"/>
  <c r="D5082" i="34" s="1"/>
  <c r="E5082" i="34"/>
  <c r="C5082" i="34"/>
  <c r="B5082" i="34"/>
  <c r="F5081" i="34"/>
  <c r="D5081" i="34" s="1"/>
  <c r="E5081" i="34"/>
  <c r="C5081" i="34"/>
  <c r="B5081" i="34"/>
  <c r="F5080" i="34"/>
  <c r="E5080" i="34"/>
  <c r="D5080" i="34"/>
  <c r="C5080" i="34"/>
  <c r="B5080" i="34"/>
  <c r="F5079" i="34"/>
  <c r="D5079" i="34" s="1"/>
  <c r="E5079" i="34"/>
  <c r="C5079" i="34"/>
  <c r="B5079" i="34"/>
  <c r="F5078" i="34"/>
  <c r="D5078" i="34" s="1"/>
  <c r="E5078" i="34"/>
  <c r="C5078" i="34"/>
  <c r="B5078" i="34"/>
  <c r="F5077" i="34"/>
  <c r="D5077" i="34" s="1"/>
  <c r="E5077" i="34"/>
  <c r="C5077" i="34"/>
  <c r="B5077" i="34"/>
  <c r="F5076" i="34"/>
  <c r="D5076" i="34" s="1"/>
  <c r="E5076" i="34"/>
  <c r="C5076" i="34"/>
  <c r="B5076" i="34"/>
  <c r="F5075" i="34"/>
  <c r="E5075" i="34"/>
  <c r="D5075" i="34"/>
  <c r="C5075" i="34"/>
  <c r="B5075" i="34"/>
  <c r="F5074" i="34"/>
  <c r="D5074" i="34" s="1"/>
  <c r="E5074" i="34"/>
  <c r="C5074" i="34"/>
  <c r="B5074" i="34"/>
  <c r="F5073" i="34"/>
  <c r="D5073" i="34" s="1"/>
  <c r="E5073" i="34"/>
  <c r="C5073" i="34"/>
  <c r="B5073" i="34"/>
  <c r="F5072" i="34"/>
  <c r="D5072" i="34" s="1"/>
  <c r="E5072" i="34"/>
  <c r="C5072" i="34"/>
  <c r="B5072" i="34"/>
  <c r="F5071" i="34"/>
  <c r="D5071" i="34" s="1"/>
  <c r="E5071" i="34"/>
  <c r="C5071" i="34"/>
  <c r="B5071" i="34"/>
  <c r="F5070" i="34"/>
  <c r="D5070" i="34" s="1"/>
  <c r="E5070" i="34"/>
  <c r="C5070" i="34"/>
  <c r="B5070" i="34"/>
  <c r="F5069" i="34"/>
  <c r="D5069" i="34" s="1"/>
  <c r="E5069" i="34"/>
  <c r="C5069" i="34"/>
  <c r="B5069" i="34"/>
  <c r="F5068" i="34"/>
  <c r="E5068" i="34"/>
  <c r="D5068" i="34"/>
  <c r="C5068" i="34"/>
  <c r="B5068" i="34"/>
  <c r="F5067" i="34"/>
  <c r="D5067" i="34" s="1"/>
  <c r="E5067" i="34"/>
  <c r="C5067" i="34"/>
  <c r="B5067" i="34"/>
  <c r="F5066" i="34"/>
  <c r="E5066" i="34"/>
  <c r="D5066" i="34"/>
  <c r="C5066" i="34"/>
  <c r="B5066" i="34"/>
  <c r="F5065" i="34"/>
  <c r="D5065" i="34" s="1"/>
  <c r="E5065" i="34"/>
  <c r="C5065" i="34"/>
  <c r="B5065" i="34"/>
  <c r="F5064" i="34"/>
  <c r="D5064" i="34" s="1"/>
  <c r="E5064" i="34"/>
  <c r="C5064" i="34"/>
  <c r="B5064" i="34"/>
  <c r="F5063" i="34"/>
  <c r="E5063" i="34"/>
  <c r="D5063" i="34"/>
  <c r="C5063" i="34"/>
  <c r="B5063" i="34"/>
  <c r="F5062" i="34"/>
  <c r="E5062" i="34"/>
  <c r="D5062" i="34"/>
  <c r="C5062" i="34"/>
  <c r="B5062" i="34"/>
  <c r="F5061" i="34"/>
  <c r="D5061" i="34" s="1"/>
  <c r="E5061" i="34"/>
  <c r="C5061" i="34"/>
  <c r="B5061" i="34"/>
  <c r="F5060" i="34"/>
  <c r="D5060" i="34" s="1"/>
  <c r="E5060" i="34"/>
  <c r="C5060" i="34"/>
  <c r="B5060" i="34"/>
  <c r="F5059" i="34"/>
  <c r="E5059" i="34"/>
  <c r="D5059" i="34"/>
  <c r="C5059" i="34"/>
  <c r="B5059" i="34"/>
  <c r="F5058" i="34"/>
  <c r="D5058" i="34" s="1"/>
  <c r="E5058" i="34"/>
  <c r="C5058" i="34"/>
  <c r="B5058" i="34"/>
  <c r="F5057" i="34"/>
  <c r="E5057" i="34"/>
  <c r="D5057" i="34"/>
  <c r="C5057" i="34"/>
  <c r="B5057" i="34"/>
  <c r="F5056" i="34"/>
  <c r="D5056" i="34" s="1"/>
  <c r="E5056" i="34"/>
  <c r="C5056" i="34"/>
  <c r="B5056" i="34"/>
  <c r="F5055" i="34"/>
  <c r="E5055" i="34"/>
  <c r="D5055" i="34"/>
  <c r="C5055" i="34"/>
  <c r="B5055" i="34"/>
  <c r="F5054" i="34"/>
  <c r="D5054" i="34" s="1"/>
  <c r="E5054" i="34"/>
  <c r="C5054" i="34"/>
  <c r="B5054" i="34"/>
  <c r="F5053" i="34"/>
  <c r="D5053" i="34" s="1"/>
  <c r="E5053" i="34"/>
  <c r="C5053" i="34"/>
  <c r="B5053" i="34"/>
  <c r="F5052" i="34"/>
  <c r="D5052" i="34" s="1"/>
  <c r="E5052" i="34"/>
  <c r="C5052" i="34"/>
  <c r="B5052" i="34"/>
  <c r="F5051" i="34"/>
  <c r="D5051" i="34" s="1"/>
  <c r="E5051" i="34"/>
  <c r="C5051" i="34"/>
  <c r="B5051" i="34"/>
  <c r="F5050" i="34"/>
  <c r="E5050" i="34"/>
  <c r="D5050" i="34"/>
  <c r="C5050" i="34"/>
  <c r="B5050" i="34"/>
  <c r="F5049" i="34"/>
  <c r="D5049" i="34" s="1"/>
  <c r="E5049" i="34"/>
  <c r="C5049" i="34"/>
  <c r="B5049" i="34"/>
  <c r="F5048" i="34"/>
  <c r="E5048" i="34"/>
  <c r="D5048" i="34"/>
  <c r="C5048" i="34"/>
  <c r="B5048" i="34"/>
  <c r="F5047" i="34"/>
  <c r="D5047" i="34" s="1"/>
  <c r="E5047" i="34"/>
  <c r="C5047" i="34"/>
  <c r="B5047" i="34"/>
  <c r="F5046" i="34"/>
  <c r="D5046" i="34" s="1"/>
  <c r="E5046" i="34"/>
  <c r="C5046" i="34"/>
  <c r="B5046" i="34"/>
  <c r="F5045" i="34"/>
  <c r="E5045" i="34"/>
  <c r="D5045" i="34"/>
  <c r="C5045" i="34"/>
  <c r="B5045" i="34"/>
  <c r="F5044" i="34"/>
  <c r="D5044" i="34" s="1"/>
  <c r="E5044" i="34"/>
  <c r="C5044" i="34"/>
  <c r="B5044" i="34"/>
  <c r="F5043" i="34"/>
  <c r="D5043" i="34" s="1"/>
  <c r="E5043" i="34"/>
  <c r="C5043" i="34"/>
  <c r="B5043" i="34"/>
  <c r="F5042" i="34"/>
  <c r="D5042" i="34" s="1"/>
  <c r="E5042" i="34"/>
  <c r="C5042" i="34"/>
  <c r="B5042" i="34"/>
  <c r="F5041" i="34"/>
  <c r="D5041" i="34" s="1"/>
  <c r="E5041" i="34"/>
  <c r="C5041" i="34"/>
  <c r="B5041" i="34"/>
  <c r="F5040" i="34"/>
  <c r="D5040" i="34" s="1"/>
  <c r="E5040" i="34"/>
  <c r="C5040" i="34"/>
  <c r="B5040" i="34"/>
  <c r="F5039" i="34"/>
  <c r="E5039" i="34"/>
  <c r="D5039" i="34"/>
  <c r="C5039" i="34"/>
  <c r="B5039" i="34"/>
  <c r="F5038" i="34"/>
  <c r="D5038" i="34" s="1"/>
  <c r="E5038" i="34"/>
  <c r="C5038" i="34"/>
  <c r="B5038" i="34"/>
  <c r="F5037" i="34"/>
  <c r="E5037" i="34"/>
  <c r="D5037" i="34"/>
  <c r="C5037" i="34"/>
  <c r="B5037" i="34"/>
  <c r="F5036" i="34"/>
  <c r="D5036" i="34" s="1"/>
  <c r="E5036" i="34"/>
  <c r="C5036" i="34"/>
  <c r="B5036" i="34"/>
  <c r="F5035" i="34"/>
  <c r="E5035" i="34"/>
  <c r="D5035" i="34"/>
  <c r="C5035" i="34"/>
  <c r="B5035" i="34"/>
  <c r="F5034" i="34"/>
  <c r="D5034" i="34" s="1"/>
  <c r="E5034" i="34"/>
  <c r="C5034" i="34"/>
  <c r="B5034" i="34"/>
  <c r="F5033" i="34"/>
  <c r="D5033" i="34" s="1"/>
  <c r="E5033" i="34"/>
  <c r="C5033" i="34"/>
  <c r="B5033" i="34"/>
  <c r="F5032" i="34"/>
  <c r="D5032" i="34" s="1"/>
  <c r="E5032" i="34"/>
  <c r="C5032" i="34"/>
  <c r="B5032" i="34"/>
  <c r="F5031" i="34"/>
  <c r="E5031" i="34"/>
  <c r="D5031" i="34"/>
  <c r="C5031" i="34"/>
  <c r="B5031" i="34"/>
  <c r="F5030" i="34"/>
  <c r="E5030" i="34"/>
  <c r="D5030" i="34"/>
  <c r="C5030" i="34"/>
  <c r="B5030" i="34"/>
  <c r="F5029" i="34"/>
  <c r="D5029" i="34" s="1"/>
  <c r="E5029" i="34"/>
  <c r="C5029" i="34"/>
  <c r="B5029" i="34"/>
  <c r="F5028" i="34"/>
  <c r="D5028" i="34" s="1"/>
  <c r="E5028" i="34"/>
  <c r="C5028" i="34"/>
  <c r="B5028" i="34"/>
  <c r="F5027" i="34"/>
  <c r="D5027" i="34" s="1"/>
  <c r="E5027" i="34"/>
  <c r="C5027" i="34"/>
  <c r="B5027" i="34"/>
  <c r="F5026" i="34"/>
  <c r="E5026" i="34"/>
  <c r="D5026" i="34"/>
  <c r="C5026" i="34"/>
  <c r="B5026" i="34"/>
  <c r="F5025" i="34"/>
  <c r="E5025" i="34"/>
  <c r="D5025" i="34"/>
  <c r="C5025" i="34"/>
  <c r="B5025" i="34"/>
  <c r="F5024" i="34"/>
  <c r="E5024" i="34"/>
  <c r="D5024" i="34"/>
  <c r="C5024" i="34"/>
  <c r="B5024" i="34"/>
  <c r="F5023" i="34"/>
  <c r="D5023" i="34" s="1"/>
  <c r="E5023" i="34"/>
  <c r="C5023" i="34"/>
  <c r="B5023" i="34"/>
  <c r="F5022" i="34"/>
  <c r="D5022" i="34" s="1"/>
  <c r="E5022" i="34"/>
  <c r="C5022" i="34"/>
  <c r="B5022" i="34"/>
  <c r="F5021" i="34"/>
  <c r="E5021" i="34"/>
  <c r="D5021" i="34"/>
  <c r="C5021" i="34"/>
  <c r="B5021" i="34"/>
  <c r="F5020" i="34"/>
  <c r="D5020" i="34" s="1"/>
  <c r="E5020" i="34"/>
  <c r="C5020" i="34"/>
  <c r="B5020" i="34"/>
  <c r="F5019" i="34"/>
  <c r="D5019" i="34" s="1"/>
  <c r="E5019" i="34"/>
  <c r="C5019" i="34"/>
  <c r="B5019" i="34"/>
  <c r="F5018" i="34"/>
  <c r="E5018" i="34"/>
  <c r="D5018" i="34"/>
  <c r="C5018" i="34"/>
  <c r="B5018" i="34"/>
  <c r="F5017" i="34"/>
  <c r="D5017" i="34" s="1"/>
  <c r="E5017" i="34"/>
  <c r="C5017" i="34"/>
  <c r="B5017" i="34"/>
  <c r="F5016" i="34"/>
  <c r="D5016" i="34" s="1"/>
  <c r="E5016" i="34"/>
  <c r="C5016" i="34"/>
  <c r="B5016" i="34"/>
  <c r="F5015" i="34"/>
  <c r="D5015" i="34" s="1"/>
  <c r="E5015" i="34"/>
  <c r="C5015" i="34"/>
  <c r="B5015" i="34"/>
  <c r="F5014" i="34"/>
  <c r="E5014" i="34"/>
  <c r="D5014" i="34"/>
  <c r="C5014" i="34"/>
  <c r="B5014" i="34"/>
  <c r="F5013" i="34"/>
  <c r="D5013" i="34" s="1"/>
  <c r="E5013" i="34"/>
  <c r="C5013" i="34"/>
  <c r="B5013" i="34"/>
  <c r="F5012" i="34"/>
  <c r="D5012" i="34" s="1"/>
  <c r="E5012" i="34"/>
  <c r="C5012" i="34"/>
  <c r="B5012" i="34"/>
  <c r="F5011" i="34"/>
  <c r="E5011" i="34"/>
  <c r="D5011" i="34"/>
  <c r="C5011" i="34"/>
  <c r="B5011" i="34"/>
  <c r="F5010" i="34"/>
  <c r="D5010" i="34" s="1"/>
  <c r="E5010" i="34"/>
  <c r="C5010" i="34"/>
  <c r="B5010" i="34"/>
  <c r="F5009" i="34"/>
  <c r="E5009" i="34"/>
  <c r="D5009" i="34"/>
  <c r="C5009" i="34"/>
  <c r="B5009" i="34"/>
  <c r="F5008" i="34"/>
  <c r="E5008" i="34"/>
  <c r="D5008" i="34"/>
  <c r="C5008" i="34"/>
  <c r="B5008" i="34"/>
  <c r="F5007" i="34"/>
  <c r="D5007" i="34" s="1"/>
  <c r="E5007" i="34"/>
  <c r="C5007" i="34"/>
  <c r="B5007" i="34"/>
  <c r="F5006" i="34"/>
  <c r="D5006" i="34" s="1"/>
  <c r="E5006" i="34"/>
  <c r="C5006" i="34"/>
  <c r="B5006" i="34"/>
  <c r="F5005" i="34"/>
  <c r="D5005" i="34" s="1"/>
  <c r="E5005" i="34"/>
  <c r="C5005" i="34"/>
  <c r="B5005" i="34"/>
  <c r="F5004" i="34"/>
  <c r="D5004" i="34" s="1"/>
  <c r="E5004" i="34"/>
  <c r="C5004" i="34"/>
  <c r="B5004" i="34"/>
  <c r="F5003" i="34"/>
  <c r="D5003" i="34" s="1"/>
  <c r="E5003" i="34"/>
  <c r="C5003" i="34"/>
  <c r="B5003" i="34"/>
  <c r="F5002" i="34"/>
  <c r="D5002" i="34" s="1"/>
  <c r="E5002" i="34"/>
  <c r="C5002" i="34"/>
  <c r="B5002" i="34"/>
  <c r="F5001" i="34"/>
  <c r="E5001" i="34"/>
  <c r="D5001" i="34"/>
  <c r="C5001" i="34"/>
  <c r="B5001" i="34"/>
  <c r="F5000" i="34"/>
  <c r="D5000" i="34" s="1"/>
  <c r="E5000" i="34"/>
  <c r="C5000" i="34"/>
  <c r="B5000" i="34"/>
  <c r="F4999" i="34"/>
  <c r="D4999" i="34" s="1"/>
  <c r="E4999" i="34"/>
  <c r="C4999" i="34"/>
  <c r="B4999" i="34"/>
  <c r="F4998" i="34"/>
  <c r="D4998" i="34" s="1"/>
  <c r="E4998" i="34"/>
  <c r="C4998" i="34"/>
  <c r="B4998" i="34"/>
  <c r="F4997" i="34"/>
  <c r="D4997" i="34" s="1"/>
  <c r="E4997" i="34"/>
  <c r="C4997" i="34"/>
  <c r="B4997" i="34"/>
  <c r="F4996" i="34"/>
  <c r="E4996" i="34"/>
  <c r="D4996" i="34"/>
  <c r="C4996" i="34"/>
  <c r="B4996" i="34"/>
  <c r="F4995" i="34"/>
  <c r="E4995" i="34"/>
  <c r="D4995" i="34"/>
  <c r="C4995" i="34"/>
  <c r="B4995" i="34"/>
  <c r="F4994" i="34"/>
  <c r="D4994" i="34" s="1"/>
  <c r="E4994" i="34"/>
  <c r="C4994" i="34"/>
  <c r="B4994" i="34"/>
  <c r="F4993" i="34"/>
  <c r="E4993" i="34"/>
  <c r="D4993" i="34"/>
  <c r="C4993" i="34"/>
  <c r="B4993" i="34"/>
  <c r="F4992" i="34"/>
  <c r="D4992" i="34" s="1"/>
  <c r="E4992" i="34"/>
  <c r="C4992" i="34"/>
  <c r="B4992" i="34"/>
  <c r="F4991" i="34"/>
  <c r="D4991" i="34" s="1"/>
  <c r="E4991" i="34"/>
  <c r="C4991" i="34"/>
  <c r="B4991" i="34"/>
  <c r="F4990" i="34"/>
  <c r="D4990" i="34" s="1"/>
  <c r="E4990" i="34"/>
  <c r="C4990" i="34"/>
  <c r="B4990" i="34"/>
  <c r="F4989" i="34"/>
  <c r="D4989" i="34" s="1"/>
  <c r="E4989" i="34"/>
  <c r="C4989" i="34"/>
  <c r="B4989" i="34"/>
  <c r="F4988" i="34"/>
  <c r="E4988" i="34"/>
  <c r="D4988" i="34"/>
  <c r="C4988" i="34"/>
  <c r="B4988" i="34"/>
  <c r="F4987" i="34"/>
  <c r="E4987" i="34"/>
  <c r="D4987" i="34"/>
  <c r="C4987" i="34"/>
  <c r="B4987" i="34"/>
  <c r="F4986" i="34"/>
  <c r="D4986" i="34" s="1"/>
  <c r="E4986" i="34"/>
  <c r="C4986" i="34"/>
  <c r="B4986" i="34"/>
  <c r="F4985" i="34"/>
  <c r="E4985" i="34"/>
  <c r="D4985" i="34"/>
  <c r="C4985" i="34"/>
  <c r="B4985" i="34"/>
  <c r="F4984" i="34"/>
  <c r="D4984" i="34" s="1"/>
  <c r="E4984" i="34"/>
  <c r="C4984" i="34"/>
  <c r="B4984" i="34"/>
  <c r="F4983" i="34"/>
  <c r="E4983" i="34"/>
  <c r="D4983" i="34"/>
  <c r="C4983" i="34"/>
  <c r="B4983" i="34"/>
  <c r="F4982" i="34"/>
  <c r="E4982" i="34"/>
  <c r="D4982" i="34"/>
  <c r="C4982" i="34"/>
  <c r="B4982" i="34"/>
  <c r="F4981" i="34"/>
  <c r="D4981" i="34" s="1"/>
  <c r="E4981" i="34"/>
  <c r="C4981" i="34"/>
  <c r="B4981" i="34"/>
  <c r="F4980" i="34"/>
  <c r="D4980" i="34" s="1"/>
  <c r="E4980" i="34"/>
  <c r="C4980" i="34"/>
  <c r="B4980" i="34"/>
  <c r="F4979" i="34"/>
  <c r="D4979" i="34" s="1"/>
  <c r="E4979" i="34"/>
  <c r="C4979" i="34"/>
  <c r="B4979" i="34"/>
  <c r="F4978" i="34"/>
  <c r="E4978" i="34"/>
  <c r="D4978" i="34"/>
  <c r="C4978" i="34"/>
  <c r="B4978" i="34"/>
  <c r="F4977" i="34"/>
  <c r="D4977" i="34" s="1"/>
  <c r="E4977" i="34"/>
  <c r="C4977" i="34"/>
  <c r="B4977" i="34"/>
  <c r="F4976" i="34"/>
  <c r="E4976" i="34"/>
  <c r="D4976" i="34"/>
  <c r="C4976" i="34"/>
  <c r="B4976" i="34"/>
  <c r="F4975" i="34"/>
  <c r="D4975" i="34" s="1"/>
  <c r="E4975" i="34"/>
  <c r="C4975" i="34"/>
  <c r="B4975" i="34"/>
  <c r="F4974" i="34"/>
  <c r="D4974" i="34" s="1"/>
  <c r="E4974" i="34"/>
  <c r="C4974" i="34"/>
  <c r="B4974" i="34"/>
  <c r="F4973" i="34"/>
  <c r="E4973" i="34"/>
  <c r="D4973" i="34"/>
  <c r="C4973" i="34"/>
  <c r="B4973" i="34"/>
  <c r="F4972" i="34"/>
  <c r="D4972" i="34" s="1"/>
  <c r="E4972" i="34"/>
  <c r="C4972" i="34"/>
  <c r="B4972" i="34"/>
  <c r="F4971" i="34"/>
  <c r="D4971" i="34" s="1"/>
  <c r="E4971" i="34"/>
  <c r="C4971" i="34"/>
  <c r="B4971" i="34"/>
  <c r="F4970" i="34"/>
  <c r="D4970" i="34" s="1"/>
  <c r="E4970" i="34"/>
  <c r="C4970" i="34"/>
  <c r="B4970" i="34"/>
  <c r="F4969" i="34"/>
  <c r="E4969" i="34"/>
  <c r="D4969" i="34"/>
  <c r="C4969" i="34"/>
  <c r="B4969" i="34"/>
  <c r="F4968" i="34"/>
  <c r="D4968" i="34" s="1"/>
  <c r="E4968" i="34"/>
  <c r="C4968" i="34"/>
  <c r="B4968" i="34"/>
  <c r="F4967" i="34"/>
  <c r="E4967" i="34"/>
  <c r="D4967" i="34"/>
  <c r="C4967" i="34"/>
  <c r="B4967" i="34"/>
  <c r="F4966" i="34"/>
  <c r="D4966" i="34" s="1"/>
  <c r="E4966" i="34"/>
  <c r="C4966" i="34"/>
  <c r="B4966" i="34"/>
  <c r="F4965" i="34"/>
  <c r="E4965" i="34"/>
  <c r="D4965" i="34"/>
  <c r="C4965" i="34"/>
  <c r="B4965" i="34"/>
  <c r="F4964" i="34"/>
  <c r="D4964" i="34" s="1"/>
  <c r="E4964" i="34"/>
  <c r="C4964" i="34"/>
  <c r="B4964" i="34"/>
  <c r="F4963" i="34"/>
  <c r="E4963" i="34"/>
  <c r="D4963" i="34"/>
  <c r="C4963" i="34"/>
  <c r="B4963" i="34"/>
  <c r="F4962" i="34"/>
  <c r="D4962" i="34" s="1"/>
  <c r="E4962" i="34"/>
  <c r="C4962" i="34"/>
  <c r="B4962" i="34"/>
  <c r="F4961" i="34"/>
  <c r="D4961" i="34" s="1"/>
  <c r="E4961" i="34"/>
  <c r="C4961" i="34"/>
  <c r="B4961" i="34"/>
  <c r="F4960" i="34"/>
  <c r="D4960" i="34" s="1"/>
  <c r="E4960" i="34"/>
  <c r="C4960" i="34"/>
  <c r="B4960" i="34"/>
  <c r="F4959" i="34"/>
  <c r="D4959" i="34" s="1"/>
  <c r="E4959" i="34"/>
  <c r="C4959" i="34"/>
  <c r="B4959" i="34"/>
  <c r="F4958" i="34"/>
  <c r="E4958" i="34"/>
  <c r="D4958" i="34"/>
  <c r="C4958" i="34"/>
  <c r="B4958" i="34"/>
  <c r="F4957" i="34"/>
  <c r="D4957" i="34" s="1"/>
  <c r="E4957" i="34"/>
  <c r="C4957" i="34"/>
  <c r="B4957" i="34"/>
  <c r="F4956" i="34"/>
  <c r="D4956" i="34" s="1"/>
  <c r="E4956" i="34"/>
  <c r="C4956" i="34"/>
  <c r="B4956" i="34"/>
  <c r="F4955" i="34"/>
  <c r="D4955" i="34" s="1"/>
  <c r="E4955" i="34"/>
  <c r="C4955" i="34"/>
  <c r="B4955" i="34"/>
  <c r="F4954" i="34"/>
  <c r="D4954" i="34" s="1"/>
  <c r="E4954" i="34"/>
  <c r="C4954" i="34"/>
  <c r="B4954" i="34"/>
  <c r="F4953" i="34"/>
  <c r="E4953" i="34"/>
  <c r="D4953" i="34"/>
  <c r="C4953" i="34"/>
  <c r="B4953" i="34"/>
  <c r="F4952" i="34"/>
  <c r="D4952" i="34" s="1"/>
  <c r="E4952" i="34"/>
  <c r="C4952" i="34"/>
  <c r="B4952" i="34"/>
  <c r="F4951" i="34"/>
  <c r="E4951" i="34"/>
  <c r="D4951" i="34"/>
  <c r="C4951" i="34"/>
  <c r="B4951" i="34"/>
  <c r="F4950" i="34"/>
  <c r="D4950" i="34" s="1"/>
  <c r="E4950" i="34"/>
  <c r="C4950" i="34"/>
  <c r="B4950" i="34"/>
  <c r="F4949" i="34"/>
  <c r="D4949" i="34" s="1"/>
  <c r="E4949" i="34"/>
  <c r="C4949" i="34"/>
  <c r="B4949" i="34"/>
  <c r="F4948" i="34"/>
  <c r="D4948" i="34" s="1"/>
  <c r="E4948" i="34"/>
  <c r="C4948" i="34"/>
  <c r="B4948" i="34"/>
  <c r="F4947" i="34"/>
  <c r="E4947" i="34"/>
  <c r="D4947" i="34"/>
  <c r="C4947" i="34"/>
  <c r="B4947" i="34"/>
  <c r="F4946" i="34"/>
  <c r="E4946" i="34"/>
  <c r="D4946" i="34"/>
  <c r="C4946" i="34"/>
  <c r="B4946" i="34"/>
  <c r="F4945" i="34"/>
  <c r="D4945" i="34" s="1"/>
  <c r="E4945" i="34"/>
  <c r="C4945" i="34"/>
  <c r="B4945" i="34"/>
  <c r="F4944" i="34"/>
  <c r="D4944" i="34" s="1"/>
  <c r="E4944" i="34"/>
  <c r="C4944" i="34"/>
  <c r="B4944" i="34"/>
  <c r="F4943" i="34"/>
  <c r="D4943" i="34" s="1"/>
  <c r="E4943" i="34"/>
  <c r="C4943" i="34"/>
  <c r="B4943" i="34"/>
  <c r="F4942" i="34"/>
  <c r="D4942" i="34" s="1"/>
  <c r="E4942" i="34"/>
  <c r="C4942" i="34"/>
  <c r="B4942" i="34"/>
  <c r="F4941" i="34"/>
  <c r="E4941" i="34"/>
  <c r="D4941" i="34"/>
  <c r="C4941" i="34"/>
  <c r="B4941" i="34"/>
  <c r="F4940" i="34"/>
  <c r="D4940" i="34" s="1"/>
  <c r="E4940" i="34"/>
  <c r="C4940" i="34"/>
  <c r="B4940" i="34"/>
  <c r="F4939" i="34"/>
  <c r="D4939" i="34" s="1"/>
  <c r="E4939" i="34"/>
  <c r="C4939" i="34"/>
  <c r="B4939" i="34"/>
  <c r="F4938" i="34"/>
  <c r="D4938" i="34" s="1"/>
  <c r="E4938" i="34"/>
  <c r="C4938" i="34"/>
  <c r="B4938" i="34"/>
  <c r="F4937" i="34"/>
  <c r="E4937" i="34"/>
  <c r="D4937" i="34"/>
  <c r="C4937" i="34"/>
  <c r="B4937" i="34"/>
  <c r="F4936" i="34"/>
  <c r="E4936" i="34"/>
  <c r="D4936" i="34"/>
  <c r="C4936" i="34"/>
  <c r="B4936" i="34"/>
  <c r="F4935" i="34"/>
  <c r="D4935" i="34" s="1"/>
  <c r="E4935" i="34"/>
  <c r="C4935" i="34"/>
  <c r="B4935" i="34"/>
  <c r="F4934" i="34"/>
  <c r="D4934" i="34" s="1"/>
  <c r="E4934" i="34"/>
  <c r="C4934" i="34"/>
  <c r="B4934" i="34"/>
  <c r="F4933" i="34"/>
  <c r="E4933" i="34"/>
  <c r="D4933" i="34"/>
  <c r="C4933" i="34"/>
  <c r="B4933" i="34"/>
  <c r="F4932" i="34"/>
  <c r="D4932" i="34" s="1"/>
  <c r="E4932" i="34"/>
  <c r="C4932" i="34"/>
  <c r="B4932" i="34"/>
  <c r="F4931" i="34"/>
  <c r="E4931" i="34"/>
  <c r="D4931" i="34"/>
  <c r="C4931" i="34"/>
  <c r="B4931" i="34"/>
  <c r="F4930" i="34"/>
  <c r="D4930" i="34" s="1"/>
  <c r="E4930" i="34"/>
  <c r="C4930" i="34"/>
  <c r="B4930" i="34"/>
  <c r="F4929" i="34"/>
  <c r="D4929" i="34" s="1"/>
  <c r="E4929" i="34"/>
  <c r="C4929" i="34"/>
  <c r="B4929" i="34"/>
  <c r="F4928" i="34"/>
  <c r="D4928" i="34" s="1"/>
  <c r="E4928" i="34"/>
  <c r="C4928" i="34"/>
  <c r="B4928" i="34"/>
  <c r="F4927" i="34"/>
  <c r="D4927" i="34" s="1"/>
  <c r="E4927" i="34"/>
  <c r="C4927" i="34"/>
  <c r="B4927" i="34"/>
  <c r="F4926" i="34"/>
  <c r="D4926" i="34" s="1"/>
  <c r="E4926" i="34"/>
  <c r="C4926" i="34"/>
  <c r="B4926" i="34"/>
  <c r="F4925" i="34"/>
  <c r="D4925" i="34" s="1"/>
  <c r="E4925" i="34"/>
  <c r="C4925" i="34"/>
  <c r="B4925" i="34"/>
  <c r="F4924" i="34"/>
  <c r="E4924" i="34"/>
  <c r="D4924" i="34"/>
  <c r="C4924" i="34"/>
  <c r="B4924" i="34"/>
  <c r="F4923" i="34"/>
  <c r="E4923" i="34"/>
  <c r="D4923" i="34"/>
  <c r="C4923" i="34"/>
  <c r="B4923" i="34"/>
  <c r="F4922" i="34"/>
  <c r="E4922" i="34"/>
  <c r="D4922" i="34"/>
  <c r="C4922" i="34"/>
  <c r="B4922" i="34"/>
  <c r="F4921" i="34"/>
  <c r="D4921" i="34" s="1"/>
  <c r="E4921" i="34"/>
  <c r="C4921" i="34"/>
  <c r="B4921" i="34"/>
  <c r="F4920" i="34"/>
  <c r="D4920" i="34" s="1"/>
  <c r="E4920" i="34"/>
  <c r="C4920" i="34"/>
  <c r="B4920" i="34"/>
  <c r="F4919" i="34"/>
  <c r="D4919" i="34" s="1"/>
  <c r="E4919" i="34"/>
  <c r="C4919" i="34"/>
  <c r="B4919" i="34"/>
  <c r="F4918" i="34"/>
  <c r="E4918" i="34"/>
  <c r="D4918" i="34"/>
  <c r="C4918" i="34"/>
  <c r="B4918" i="34"/>
  <c r="F4917" i="34"/>
  <c r="D4917" i="34" s="1"/>
  <c r="E4917" i="34"/>
  <c r="C4917" i="34"/>
  <c r="B4917" i="34"/>
  <c r="F4916" i="34"/>
  <c r="D4916" i="34" s="1"/>
  <c r="E4916" i="34"/>
  <c r="C4916" i="34"/>
  <c r="B4916" i="34"/>
  <c r="F4915" i="34"/>
  <c r="D4915" i="34" s="1"/>
  <c r="E4915" i="34"/>
  <c r="C4915" i="34"/>
  <c r="B4915" i="34"/>
  <c r="F4914" i="34"/>
  <c r="D4914" i="34" s="1"/>
  <c r="E4914" i="34"/>
  <c r="C4914" i="34"/>
  <c r="B4914" i="34"/>
  <c r="F4913" i="34"/>
  <c r="E4913" i="34"/>
  <c r="D4913" i="34"/>
  <c r="C4913" i="34"/>
  <c r="B4913" i="34"/>
  <c r="F4912" i="34"/>
  <c r="D4912" i="34" s="1"/>
  <c r="E4912" i="34"/>
  <c r="C4912" i="34"/>
  <c r="B4912" i="34"/>
  <c r="F4911" i="34"/>
  <c r="D4911" i="34" s="1"/>
  <c r="E4911" i="34"/>
  <c r="C4911" i="34"/>
  <c r="B4911" i="34"/>
  <c r="F4910" i="34"/>
  <c r="E4910" i="34"/>
  <c r="D4910" i="34"/>
  <c r="C4910" i="34"/>
  <c r="B4910" i="34"/>
  <c r="F4909" i="34"/>
  <c r="D4909" i="34" s="1"/>
  <c r="E4909" i="34"/>
  <c r="C4909" i="34"/>
  <c r="B4909" i="34"/>
  <c r="F4908" i="34"/>
  <c r="D4908" i="34" s="1"/>
  <c r="E4908" i="34"/>
  <c r="C4908" i="34"/>
  <c r="B4908" i="34"/>
  <c r="F4907" i="34"/>
  <c r="D4907" i="34" s="1"/>
  <c r="E4907" i="34"/>
  <c r="C4907" i="34"/>
  <c r="B4907" i="34"/>
  <c r="F4906" i="34"/>
  <c r="D4906" i="34" s="1"/>
  <c r="E4906" i="34"/>
  <c r="C4906" i="34"/>
  <c r="B4906" i="34"/>
  <c r="F4905" i="34"/>
  <c r="D4905" i="34" s="1"/>
  <c r="E4905" i="34"/>
  <c r="C4905" i="34"/>
  <c r="B4905" i="34"/>
  <c r="F4904" i="34"/>
  <c r="D4904" i="34" s="1"/>
  <c r="E4904" i="34"/>
  <c r="C4904" i="34"/>
  <c r="B4904" i="34"/>
  <c r="F4903" i="34"/>
  <c r="D4903" i="34" s="1"/>
  <c r="E4903" i="34"/>
  <c r="C4903" i="34"/>
  <c r="B4903" i="34"/>
  <c r="F4902" i="34"/>
  <c r="D4902" i="34" s="1"/>
  <c r="E4902" i="34"/>
  <c r="C4902" i="34"/>
  <c r="B4902" i="34"/>
  <c r="F4901" i="34"/>
  <c r="E4901" i="34"/>
  <c r="D4901" i="34"/>
  <c r="C4901" i="34"/>
  <c r="B4901" i="34"/>
  <c r="F4900" i="34"/>
  <c r="E4900" i="34"/>
  <c r="D4900" i="34"/>
  <c r="C4900" i="34"/>
  <c r="B4900" i="34"/>
  <c r="F4899" i="34"/>
  <c r="D4899" i="34" s="1"/>
  <c r="E4899" i="34"/>
  <c r="C4899" i="34"/>
  <c r="B4899" i="34"/>
  <c r="F4898" i="34"/>
  <c r="E4898" i="34"/>
  <c r="D4898" i="34"/>
  <c r="C4898" i="34"/>
  <c r="B4898" i="34"/>
  <c r="F4897" i="34"/>
  <c r="D4897" i="34" s="1"/>
  <c r="E4897" i="34"/>
  <c r="C4897" i="34"/>
  <c r="B4897" i="34"/>
  <c r="F4896" i="34"/>
  <c r="D4896" i="34" s="1"/>
  <c r="E4896" i="34"/>
  <c r="C4896" i="34"/>
  <c r="B4896" i="34"/>
  <c r="F4895" i="34"/>
  <c r="D4895" i="34" s="1"/>
  <c r="E4895" i="34"/>
  <c r="C4895" i="34"/>
  <c r="B4895" i="34"/>
  <c r="F4894" i="34"/>
  <c r="D4894" i="34" s="1"/>
  <c r="E4894" i="34"/>
  <c r="C4894" i="34"/>
  <c r="B4894" i="34"/>
  <c r="F4893" i="34"/>
  <c r="D4893" i="34" s="1"/>
  <c r="E4893" i="34"/>
  <c r="C4893" i="34"/>
  <c r="B4893" i="34"/>
  <c r="F4892" i="34"/>
  <c r="D4892" i="34" s="1"/>
  <c r="E4892" i="34"/>
  <c r="C4892" i="34"/>
  <c r="B4892" i="34"/>
  <c r="F4891" i="34"/>
  <c r="E4891" i="34"/>
  <c r="D4891" i="34"/>
  <c r="C4891" i="34"/>
  <c r="B4891" i="34"/>
  <c r="F4890" i="34"/>
  <c r="D4890" i="34" s="1"/>
  <c r="E4890" i="34"/>
  <c r="C4890" i="34"/>
  <c r="B4890" i="34"/>
  <c r="F4889" i="34"/>
  <c r="D4889" i="34" s="1"/>
  <c r="E4889" i="34"/>
  <c r="C4889" i="34"/>
  <c r="B4889" i="34"/>
  <c r="F4888" i="34"/>
  <c r="D4888" i="34" s="1"/>
  <c r="E4888" i="34"/>
  <c r="C4888" i="34"/>
  <c r="B4888" i="34"/>
  <c r="F4887" i="34"/>
  <c r="D4887" i="34" s="1"/>
  <c r="E4887" i="34"/>
  <c r="C4887" i="34"/>
  <c r="B4887" i="34"/>
  <c r="F4886" i="34"/>
  <c r="D4886" i="34" s="1"/>
  <c r="E4886" i="34"/>
  <c r="C4886" i="34"/>
  <c r="B4886" i="34"/>
  <c r="F4885" i="34"/>
  <c r="E4885" i="34"/>
  <c r="D4885" i="34"/>
  <c r="C4885" i="34"/>
  <c r="B4885" i="34"/>
  <c r="F4884" i="34"/>
  <c r="D4884" i="34" s="1"/>
  <c r="E4884" i="34"/>
  <c r="C4884" i="34"/>
  <c r="B4884" i="34"/>
  <c r="F4883" i="34"/>
  <c r="D4883" i="34" s="1"/>
  <c r="E4883" i="34"/>
  <c r="C4883" i="34"/>
  <c r="B4883" i="34"/>
  <c r="F4882" i="34"/>
  <c r="D4882" i="34" s="1"/>
  <c r="E4882" i="34"/>
  <c r="C4882" i="34"/>
  <c r="B4882" i="34"/>
  <c r="F4881" i="34"/>
  <c r="D4881" i="34" s="1"/>
  <c r="E4881" i="34"/>
  <c r="C4881" i="34"/>
  <c r="B4881" i="34"/>
  <c r="F4880" i="34"/>
  <c r="D4880" i="34" s="1"/>
  <c r="E4880" i="34"/>
  <c r="C4880" i="34"/>
  <c r="B4880" i="34"/>
  <c r="F4879" i="34"/>
  <c r="E4879" i="34"/>
  <c r="D4879" i="34"/>
  <c r="C4879" i="34"/>
  <c r="B4879" i="34"/>
  <c r="F4878" i="34"/>
  <c r="D4878" i="34" s="1"/>
  <c r="E4878" i="34"/>
  <c r="C4878" i="34"/>
  <c r="B4878" i="34"/>
  <c r="F4877" i="34"/>
  <c r="E4877" i="34"/>
  <c r="D4877" i="34"/>
  <c r="C4877" i="34"/>
  <c r="B4877" i="34"/>
  <c r="F4876" i="34"/>
  <c r="D4876" i="34" s="1"/>
  <c r="E4876" i="34"/>
  <c r="C4876" i="34"/>
  <c r="B4876" i="34"/>
  <c r="F4875" i="34"/>
  <c r="D4875" i="34" s="1"/>
  <c r="E4875" i="34"/>
  <c r="C4875" i="34"/>
  <c r="B4875" i="34"/>
  <c r="F4874" i="34"/>
  <c r="E4874" i="34"/>
  <c r="D4874" i="34"/>
  <c r="C4874" i="34"/>
  <c r="B4874" i="34"/>
  <c r="F4873" i="34"/>
  <c r="D4873" i="34" s="1"/>
  <c r="E4873" i="34"/>
  <c r="C4873" i="34"/>
  <c r="B4873" i="34"/>
  <c r="F4872" i="34"/>
  <c r="D4872" i="34" s="1"/>
  <c r="E4872" i="34"/>
  <c r="C4872" i="34"/>
  <c r="B4872" i="34"/>
  <c r="F4871" i="34"/>
  <c r="D4871" i="34" s="1"/>
  <c r="E4871" i="34"/>
  <c r="C4871" i="34"/>
  <c r="B4871" i="34"/>
  <c r="F4870" i="34"/>
  <c r="E4870" i="34"/>
  <c r="D4870" i="34"/>
  <c r="C4870" i="34"/>
  <c r="B4870" i="34"/>
  <c r="F4869" i="34"/>
  <c r="D4869" i="34" s="1"/>
  <c r="E4869" i="34"/>
  <c r="C4869" i="34"/>
  <c r="B4869" i="34"/>
  <c r="F4868" i="34"/>
  <c r="D4868" i="34" s="1"/>
  <c r="E4868" i="34"/>
  <c r="C4868" i="34"/>
  <c r="B4868" i="34"/>
  <c r="F4867" i="34"/>
  <c r="D4867" i="34" s="1"/>
  <c r="E4867" i="34"/>
  <c r="C4867" i="34"/>
  <c r="B4867" i="34"/>
  <c r="F4866" i="34"/>
  <c r="D4866" i="34" s="1"/>
  <c r="E4866" i="34"/>
  <c r="C4866" i="34"/>
  <c r="B4866" i="34"/>
  <c r="F4865" i="34"/>
  <c r="D4865" i="34" s="1"/>
  <c r="E4865" i="34"/>
  <c r="C4865" i="34"/>
  <c r="B4865" i="34"/>
  <c r="F4864" i="34"/>
  <c r="D4864" i="34" s="1"/>
  <c r="E4864" i="34"/>
  <c r="C4864" i="34"/>
  <c r="B4864" i="34"/>
  <c r="F4863" i="34"/>
  <c r="D4863" i="34" s="1"/>
  <c r="E4863" i="34"/>
  <c r="C4863" i="34"/>
  <c r="B4863" i="34"/>
  <c r="F4862" i="34"/>
  <c r="D4862" i="34" s="1"/>
  <c r="E4862" i="34"/>
  <c r="C4862" i="34"/>
  <c r="B4862" i="34"/>
  <c r="F4861" i="34"/>
  <c r="E4861" i="34"/>
  <c r="D4861" i="34"/>
  <c r="C4861" i="34"/>
  <c r="B4861" i="34"/>
  <c r="F4860" i="34"/>
  <c r="D4860" i="34" s="1"/>
  <c r="E4860" i="34"/>
  <c r="C4860" i="34"/>
  <c r="B4860" i="34"/>
  <c r="F4859" i="34"/>
  <c r="D4859" i="34" s="1"/>
  <c r="E4859" i="34"/>
  <c r="C4859" i="34"/>
  <c r="B4859" i="34"/>
  <c r="F4858" i="34"/>
  <c r="D4858" i="34" s="1"/>
  <c r="E4858" i="34"/>
  <c r="C4858" i="34"/>
  <c r="B4858" i="34"/>
  <c r="F4857" i="34"/>
  <c r="D4857" i="34" s="1"/>
  <c r="E4857" i="34"/>
  <c r="C4857" i="34"/>
  <c r="B4857" i="34"/>
  <c r="F4856" i="34"/>
  <c r="E4856" i="34"/>
  <c r="D4856" i="34"/>
  <c r="C4856" i="34"/>
  <c r="B4856" i="34"/>
  <c r="F4855" i="34"/>
  <c r="D4855" i="34" s="1"/>
  <c r="E4855" i="34"/>
  <c r="C4855" i="34"/>
  <c r="B4855" i="34"/>
  <c r="F4854" i="34"/>
  <c r="D4854" i="34" s="1"/>
  <c r="E4854" i="34"/>
  <c r="C4854" i="34"/>
  <c r="B4854" i="34"/>
  <c r="F4853" i="34"/>
  <c r="D4853" i="34" s="1"/>
  <c r="E4853" i="34"/>
  <c r="C4853" i="34"/>
  <c r="B4853" i="34"/>
  <c r="F4852" i="34"/>
  <c r="E4852" i="34"/>
  <c r="D4852" i="34"/>
  <c r="C4852" i="34"/>
  <c r="B4852" i="34"/>
  <c r="F4851" i="34"/>
  <c r="D4851" i="34" s="1"/>
  <c r="E4851" i="34"/>
  <c r="C4851" i="34"/>
  <c r="B4851" i="34"/>
  <c r="F4850" i="34"/>
  <c r="D4850" i="34" s="1"/>
  <c r="E4850" i="34"/>
  <c r="C4850" i="34"/>
  <c r="B4850" i="34"/>
  <c r="F4849" i="34"/>
  <c r="D4849" i="34" s="1"/>
  <c r="E4849" i="34"/>
  <c r="C4849" i="34"/>
  <c r="B4849" i="34"/>
  <c r="F4848" i="34"/>
  <c r="D4848" i="34" s="1"/>
  <c r="E4848" i="34"/>
  <c r="C4848" i="34"/>
  <c r="B4848" i="34"/>
  <c r="F4847" i="34"/>
  <c r="E4847" i="34"/>
  <c r="D4847" i="34"/>
  <c r="C4847" i="34"/>
  <c r="B4847" i="34"/>
  <c r="F4846" i="34"/>
  <c r="E4846" i="34"/>
  <c r="D4846" i="34"/>
  <c r="C4846" i="34"/>
  <c r="B4846" i="34"/>
  <c r="F4845" i="34"/>
  <c r="D4845" i="34" s="1"/>
  <c r="E4845" i="34"/>
  <c r="C4845" i="34"/>
  <c r="B4845" i="34"/>
  <c r="F4844" i="34"/>
  <c r="E4844" i="34"/>
  <c r="D4844" i="34"/>
  <c r="C4844" i="34"/>
  <c r="B4844" i="34"/>
  <c r="F4843" i="34"/>
  <c r="D4843" i="34" s="1"/>
  <c r="E4843" i="34"/>
  <c r="C4843" i="34"/>
  <c r="B4843" i="34"/>
  <c r="F4842" i="34"/>
  <c r="D4842" i="34" s="1"/>
  <c r="E4842" i="34"/>
  <c r="C4842" i="34"/>
  <c r="B4842" i="34"/>
  <c r="F4841" i="34"/>
  <c r="D4841" i="34" s="1"/>
  <c r="E4841" i="34"/>
  <c r="C4841" i="34"/>
  <c r="B4841" i="34"/>
  <c r="F4840" i="34"/>
  <c r="D4840" i="34" s="1"/>
  <c r="E4840" i="34"/>
  <c r="C4840" i="34"/>
  <c r="B4840" i="34"/>
  <c r="F4839" i="34"/>
  <c r="E4839" i="34"/>
  <c r="D4839" i="34"/>
  <c r="C4839" i="34"/>
  <c r="B4839" i="34"/>
  <c r="F4838" i="34"/>
  <c r="D4838" i="34" s="1"/>
  <c r="E4838" i="34"/>
  <c r="C4838" i="34"/>
  <c r="B4838" i="34"/>
  <c r="F4837" i="34"/>
  <c r="D4837" i="34" s="1"/>
  <c r="E4837" i="34"/>
  <c r="C4837" i="34"/>
  <c r="B4837" i="34"/>
  <c r="F4836" i="34"/>
  <c r="D4836" i="34" s="1"/>
  <c r="E4836" i="34"/>
  <c r="C4836" i="34"/>
  <c r="B4836" i="34"/>
  <c r="F4835" i="34"/>
  <c r="D4835" i="34" s="1"/>
  <c r="E4835" i="34"/>
  <c r="C4835" i="34"/>
  <c r="B4835" i="34"/>
  <c r="F4834" i="34"/>
  <c r="E4834" i="34"/>
  <c r="D4834" i="34"/>
  <c r="C4834" i="34"/>
  <c r="B4834" i="34"/>
  <c r="F4833" i="34"/>
  <c r="E4833" i="34"/>
  <c r="D4833" i="34"/>
  <c r="C4833" i="34"/>
  <c r="B4833" i="34"/>
  <c r="F4832" i="34"/>
  <c r="D4832" i="34" s="1"/>
  <c r="E4832" i="34"/>
  <c r="C4832" i="34"/>
  <c r="B4832" i="34"/>
  <c r="F4831" i="34"/>
  <c r="D4831" i="34" s="1"/>
  <c r="E4831" i="34"/>
  <c r="C4831" i="34"/>
  <c r="B4831" i="34"/>
  <c r="F4830" i="34"/>
  <c r="D4830" i="34" s="1"/>
  <c r="E4830" i="34"/>
  <c r="C4830" i="34"/>
  <c r="B4830" i="34"/>
  <c r="F4829" i="34"/>
  <c r="D4829" i="34" s="1"/>
  <c r="E4829" i="34"/>
  <c r="C4829" i="34"/>
  <c r="B4829" i="34"/>
  <c r="F4828" i="34"/>
  <c r="D4828" i="34" s="1"/>
  <c r="E4828" i="34"/>
  <c r="C4828" i="34"/>
  <c r="B4828" i="34"/>
  <c r="F4827" i="34"/>
  <c r="D4827" i="34" s="1"/>
  <c r="E4827" i="34"/>
  <c r="C4827" i="34"/>
  <c r="B4827" i="34"/>
  <c r="F4826" i="34"/>
  <c r="D4826" i="34" s="1"/>
  <c r="E4826" i="34"/>
  <c r="C4826" i="34"/>
  <c r="B4826" i="34"/>
  <c r="F4825" i="34"/>
  <c r="E4825" i="34"/>
  <c r="D4825" i="34"/>
  <c r="C4825" i="34"/>
  <c r="B4825" i="34"/>
  <c r="F4824" i="34"/>
  <c r="D4824" i="34" s="1"/>
  <c r="E4824" i="34"/>
  <c r="C4824" i="34"/>
  <c r="B4824" i="34"/>
  <c r="F4823" i="34"/>
  <c r="E4823" i="34"/>
  <c r="D4823" i="34"/>
  <c r="C4823" i="34"/>
  <c r="B4823" i="34"/>
  <c r="F4822" i="34"/>
  <c r="D4822" i="34" s="1"/>
  <c r="E4822" i="34"/>
  <c r="C4822" i="34"/>
  <c r="B4822" i="34"/>
  <c r="F4821" i="34"/>
  <c r="D4821" i="34" s="1"/>
  <c r="E4821" i="34"/>
  <c r="C4821" i="34"/>
  <c r="B4821" i="34"/>
  <c r="F4820" i="34"/>
  <c r="E4820" i="34"/>
  <c r="D4820" i="34"/>
  <c r="C4820" i="34"/>
  <c r="B4820" i="34"/>
  <c r="F4819" i="34"/>
  <c r="D4819" i="34" s="1"/>
  <c r="E4819" i="34"/>
  <c r="C4819" i="34"/>
  <c r="B4819" i="34"/>
  <c r="F4818" i="34"/>
  <c r="D4818" i="34" s="1"/>
  <c r="E4818" i="34"/>
  <c r="C4818" i="34"/>
  <c r="B4818" i="34"/>
  <c r="F4817" i="34"/>
  <c r="D4817" i="34" s="1"/>
  <c r="E4817" i="34"/>
  <c r="C4817" i="34"/>
  <c r="B4817" i="34"/>
  <c r="F4816" i="34"/>
  <c r="D4816" i="34" s="1"/>
  <c r="E4816" i="34"/>
  <c r="C4816" i="34"/>
  <c r="B4816" i="34"/>
  <c r="F4815" i="34"/>
  <c r="E4815" i="34"/>
  <c r="D4815" i="34"/>
  <c r="C4815" i="34"/>
  <c r="B4815" i="34"/>
  <c r="F4814" i="34"/>
  <c r="D4814" i="34" s="1"/>
  <c r="E4814" i="34"/>
  <c r="C4814" i="34"/>
  <c r="B4814" i="34"/>
  <c r="F4813" i="34"/>
  <c r="D4813" i="34" s="1"/>
  <c r="E4813" i="34"/>
  <c r="C4813" i="34"/>
  <c r="B4813" i="34"/>
  <c r="F4812" i="34"/>
  <c r="D4812" i="34" s="1"/>
  <c r="E4812" i="34"/>
  <c r="C4812" i="34"/>
  <c r="B4812" i="34"/>
  <c r="F4811" i="34"/>
  <c r="D4811" i="34" s="1"/>
  <c r="E4811" i="34"/>
  <c r="C4811" i="34"/>
  <c r="B4811" i="34"/>
  <c r="F4810" i="34"/>
  <c r="E4810" i="34"/>
  <c r="D4810" i="34"/>
  <c r="C4810" i="34"/>
  <c r="B4810" i="34"/>
  <c r="F4809" i="34"/>
  <c r="E4809" i="34"/>
  <c r="D4809" i="34"/>
  <c r="C4809" i="34"/>
  <c r="B4809" i="34"/>
  <c r="F4808" i="34"/>
  <c r="D4808" i="34" s="1"/>
  <c r="E4808" i="34"/>
  <c r="C4808" i="34"/>
  <c r="B4808" i="34"/>
  <c r="F4807" i="34"/>
  <c r="E4807" i="34"/>
  <c r="D4807" i="34"/>
  <c r="C4807" i="34"/>
  <c r="B4807" i="34"/>
  <c r="F4806" i="34"/>
  <c r="D4806" i="34" s="1"/>
  <c r="E4806" i="34"/>
  <c r="C4806" i="34"/>
  <c r="B4806" i="34"/>
  <c r="F4805" i="34"/>
  <c r="E4805" i="34"/>
  <c r="D4805" i="34"/>
  <c r="C4805" i="34"/>
  <c r="B4805" i="34"/>
  <c r="F4804" i="34"/>
  <c r="E4804" i="34"/>
  <c r="D4804" i="34"/>
  <c r="C4804" i="34"/>
  <c r="B4804" i="34"/>
  <c r="F4803" i="34"/>
  <c r="D4803" i="34" s="1"/>
  <c r="E4803" i="34"/>
  <c r="C4803" i="34"/>
  <c r="B4803" i="34"/>
  <c r="F4802" i="34"/>
  <c r="D4802" i="34" s="1"/>
  <c r="E4802" i="34"/>
  <c r="C4802" i="34"/>
  <c r="B4802" i="34"/>
  <c r="F4801" i="34"/>
  <c r="D4801" i="34" s="1"/>
  <c r="E4801" i="34"/>
  <c r="C4801" i="34"/>
  <c r="B4801" i="34"/>
  <c r="F4800" i="34"/>
  <c r="D4800" i="34" s="1"/>
  <c r="E4800" i="34"/>
  <c r="C4800" i="34"/>
  <c r="B4800" i="34"/>
  <c r="F4799" i="34"/>
  <c r="D4799" i="34" s="1"/>
  <c r="E4799" i="34"/>
  <c r="C4799" i="34"/>
  <c r="B4799" i="34"/>
  <c r="F4798" i="34"/>
  <c r="E4798" i="34"/>
  <c r="D4798" i="34"/>
  <c r="C4798" i="34"/>
  <c r="B4798" i="34"/>
  <c r="F4797" i="34"/>
  <c r="E4797" i="34"/>
  <c r="D4797" i="34"/>
  <c r="C4797" i="34"/>
  <c r="B4797" i="34"/>
  <c r="F4796" i="34"/>
  <c r="D4796" i="34" s="1"/>
  <c r="E4796" i="34"/>
  <c r="C4796" i="34"/>
  <c r="B4796" i="34"/>
  <c r="F4795" i="34"/>
  <c r="D4795" i="34" s="1"/>
  <c r="E4795" i="34"/>
  <c r="C4795" i="34"/>
  <c r="B4795" i="34"/>
  <c r="F4794" i="34"/>
  <c r="D4794" i="34" s="1"/>
  <c r="E4794" i="34"/>
  <c r="C4794" i="34"/>
  <c r="B4794" i="34"/>
  <c r="F4793" i="34"/>
  <c r="D4793" i="34" s="1"/>
  <c r="E4793" i="34"/>
  <c r="C4793" i="34"/>
  <c r="B4793" i="34"/>
  <c r="F4792" i="34"/>
  <c r="E4792" i="34"/>
  <c r="D4792" i="34"/>
  <c r="C4792" i="34"/>
  <c r="B4792" i="34"/>
  <c r="F4791" i="34"/>
  <c r="D4791" i="34" s="1"/>
  <c r="E4791" i="34"/>
  <c r="C4791" i="34"/>
  <c r="B4791" i="34"/>
  <c r="F4790" i="34"/>
  <c r="E4790" i="34"/>
  <c r="D4790" i="34"/>
  <c r="C4790" i="34"/>
  <c r="B4790" i="34"/>
  <c r="F4789" i="34"/>
  <c r="D4789" i="34" s="1"/>
  <c r="E4789" i="34"/>
  <c r="C4789" i="34"/>
  <c r="B4789" i="34"/>
  <c r="F4788" i="34"/>
  <c r="D4788" i="34" s="1"/>
  <c r="E4788" i="34"/>
  <c r="C4788" i="34"/>
  <c r="B4788" i="34"/>
  <c r="F4787" i="34"/>
  <c r="D4787" i="34" s="1"/>
  <c r="E4787" i="34"/>
  <c r="C4787" i="34"/>
  <c r="B4787" i="34"/>
  <c r="F4786" i="34"/>
  <c r="D4786" i="34" s="1"/>
  <c r="E4786" i="34"/>
  <c r="C4786" i="34"/>
  <c r="B4786" i="34"/>
  <c r="F4785" i="34"/>
  <c r="E4785" i="34"/>
  <c r="D4785" i="34"/>
  <c r="C4785" i="34"/>
  <c r="B4785" i="34"/>
  <c r="F4784" i="34"/>
  <c r="D4784" i="34" s="1"/>
  <c r="E4784" i="34"/>
  <c r="C4784" i="34"/>
  <c r="B4784" i="34"/>
  <c r="F4783" i="34"/>
  <c r="D4783" i="34" s="1"/>
  <c r="E4783" i="34"/>
  <c r="C4783" i="34"/>
  <c r="B4783" i="34"/>
  <c r="F4782" i="34"/>
  <c r="D4782" i="34" s="1"/>
  <c r="E4782" i="34"/>
  <c r="C4782" i="34"/>
  <c r="B4782" i="34"/>
  <c r="F4781" i="34"/>
  <c r="D4781" i="34" s="1"/>
  <c r="E4781" i="34"/>
  <c r="C4781" i="34"/>
  <c r="B4781" i="34"/>
  <c r="F4780" i="34"/>
  <c r="D4780" i="34" s="1"/>
  <c r="E4780" i="34"/>
  <c r="C4780" i="34"/>
  <c r="B4780" i="34"/>
  <c r="F4779" i="34"/>
  <c r="E4779" i="34"/>
  <c r="D4779" i="34"/>
  <c r="C4779" i="34"/>
  <c r="B4779" i="34"/>
  <c r="F4778" i="34"/>
  <c r="D4778" i="34" s="1"/>
  <c r="E4778" i="34"/>
  <c r="C4778" i="34"/>
  <c r="B4778" i="34"/>
  <c r="F4777" i="34"/>
  <c r="D4777" i="34" s="1"/>
  <c r="E4777" i="34"/>
  <c r="C4777" i="34"/>
  <c r="B4777" i="34"/>
  <c r="F4776" i="34"/>
  <c r="D4776" i="34" s="1"/>
  <c r="E4776" i="34"/>
  <c r="C4776" i="34"/>
  <c r="B4776" i="34"/>
  <c r="F4775" i="34"/>
  <c r="E4775" i="34"/>
  <c r="D4775" i="34"/>
  <c r="C4775" i="34"/>
  <c r="B4775" i="34"/>
  <c r="F4774" i="34"/>
  <c r="E4774" i="34"/>
  <c r="D4774" i="34"/>
  <c r="C4774" i="34"/>
  <c r="B4774" i="34"/>
  <c r="F4773" i="34"/>
  <c r="D4773" i="34" s="1"/>
  <c r="E4773" i="34"/>
  <c r="C4773" i="34"/>
  <c r="B4773" i="34"/>
  <c r="F4772" i="34"/>
  <c r="E4772" i="34"/>
  <c r="D4772" i="34"/>
  <c r="C4772" i="34"/>
  <c r="B4772" i="34"/>
  <c r="F4771" i="34"/>
  <c r="D4771" i="34" s="1"/>
  <c r="E4771" i="34"/>
  <c r="C4771" i="34"/>
  <c r="B4771" i="34"/>
  <c r="F4770" i="34"/>
  <c r="D4770" i="34" s="1"/>
  <c r="E4770" i="34"/>
  <c r="C4770" i="34"/>
  <c r="B4770" i="34"/>
  <c r="F4769" i="34"/>
  <c r="D4769" i="34" s="1"/>
  <c r="E4769" i="34"/>
  <c r="C4769" i="34"/>
  <c r="B4769" i="34"/>
  <c r="F4768" i="34"/>
  <c r="D4768" i="34" s="1"/>
  <c r="E4768" i="34"/>
  <c r="C4768" i="34"/>
  <c r="B4768" i="34"/>
  <c r="F4767" i="34"/>
  <c r="D4767" i="34" s="1"/>
  <c r="E4767" i="34"/>
  <c r="C4767" i="34"/>
  <c r="B4767" i="34"/>
  <c r="F4766" i="34"/>
  <c r="D4766" i="34" s="1"/>
  <c r="E4766" i="34"/>
  <c r="C4766" i="34"/>
  <c r="B4766" i="34"/>
  <c r="F4765" i="34"/>
  <c r="D4765" i="34" s="1"/>
  <c r="E4765" i="34"/>
  <c r="C4765" i="34"/>
  <c r="B4765" i="34"/>
  <c r="F4764" i="34"/>
  <c r="D4764" i="34" s="1"/>
  <c r="E4764" i="34"/>
  <c r="C4764" i="34"/>
  <c r="B4764" i="34"/>
  <c r="F4763" i="34"/>
  <c r="D4763" i="34" s="1"/>
  <c r="E4763" i="34"/>
  <c r="C4763" i="34"/>
  <c r="B4763" i="34"/>
  <c r="F4762" i="34"/>
  <c r="D4762" i="34" s="1"/>
  <c r="E4762" i="34"/>
  <c r="C4762" i="34"/>
  <c r="B4762" i="34"/>
  <c r="F4761" i="34"/>
  <c r="D4761" i="34" s="1"/>
  <c r="E4761" i="34"/>
  <c r="C4761" i="34"/>
  <c r="B4761" i="34"/>
  <c r="F4760" i="34"/>
  <c r="D4760" i="34" s="1"/>
  <c r="E4760" i="34"/>
  <c r="C4760" i="34"/>
  <c r="B4760" i="34"/>
  <c r="F4759" i="34"/>
  <c r="D4759" i="34" s="1"/>
  <c r="E4759" i="34"/>
  <c r="C4759" i="34"/>
  <c r="B4759" i="34"/>
  <c r="F4758" i="34"/>
  <c r="D4758" i="34" s="1"/>
  <c r="E4758" i="34"/>
  <c r="C4758" i="34"/>
  <c r="B4758" i="34"/>
  <c r="F4757" i="34"/>
  <c r="E4757" i="34"/>
  <c r="D4757" i="34"/>
  <c r="C4757" i="34"/>
  <c r="B4757" i="34"/>
  <c r="F4756" i="34"/>
  <c r="E4756" i="34"/>
  <c r="D4756" i="34"/>
  <c r="C4756" i="34"/>
  <c r="B4756" i="34"/>
  <c r="F4755" i="34"/>
  <c r="D4755" i="34" s="1"/>
  <c r="E4755" i="34"/>
  <c r="C4755" i="34"/>
  <c r="B4755" i="34"/>
  <c r="F4754" i="34"/>
  <c r="D4754" i="34" s="1"/>
  <c r="E4754" i="34"/>
  <c r="C4754" i="34"/>
  <c r="B4754" i="34"/>
  <c r="F4753" i="34"/>
  <c r="E4753" i="34"/>
  <c r="D4753" i="34"/>
  <c r="C4753" i="34"/>
  <c r="B4753" i="34"/>
  <c r="F4752" i="34"/>
  <c r="D4752" i="34" s="1"/>
  <c r="E4752" i="34"/>
  <c r="C4752" i="34"/>
  <c r="B4752" i="34"/>
  <c r="F4751" i="34"/>
  <c r="D4751" i="34" s="1"/>
  <c r="E4751" i="34"/>
  <c r="C4751" i="34"/>
  <c r="B4751" i="34"/>
  <c r="F4750" i="34"/>
  <c r="D4750" i="34" s="1"/>
  <c r="E4750" i="34"/>
  <c r="C4750" i="34"/>
  <c r="B4750" i="34"/>
  <c r="F4749" i="34"/>
  <c r="D4749" i="34" s="1"/>
  <c r="E4749" i="34"/>
  <c r="C4749" i="34"/>
  <c r="B4749" i="34"/>
  <c r="F4748" i="34"/>
  <c r="D4748" i="34" s="1"/>
  <c r="E4748" i="34"/>
  <c r="C4748" i="34"/>
  <c r="B4748" i="34"/>
  <c r="F4747" i="34"/>
  <c r="E4747" i="34"/>
  <c r="D4747" i="34"/>
  <c r="C4747" i="34"/>
  <c r="B4747" i="34"/>
  <c r="F4746" i="34"/>
  <c r="D4746" i="34" s="1"/>
  <c r="E4746" i="34"/>
  <c r="C4746" i="34"/>
  <c r="B4746" i="34"/>
  <c r="F4745" i="34"/>
  <c r="D4745" i="34" s="1"/>
  <c r="E4745" i="34"/>
  <c r="C4745" i="34"/>
  <c r="B4745" i="34"/>
  <c r="F4744" i="34"/>
  <c r="D4744" i="34" s="1"/>
  <c r="E4744" i="34"/>
  <c r="C4744" i="34"/>
  <c r="B4744" i="34"/>
  <c r="F4743" i="34"/>
  <c r="D4743" i="34" s="1"/>
  <c r="E4743" i="34"/>
  <c r="C4743" i="34"/>
  <c r="B4743" i="34"/>
  <c r="F4742" i="34"/>
  <c r="D4742" i="34" s="1"/>
  <c r="E4742" i="34"/>
  <c r="C4742" i="34"/>
  <c r="B4742" i="34"/>
  <c r="F4741" i="34"/>
  <c r="D4741" i="34" s="1"/>
  <c r="E4741" i="34"/>
  <c r="C4741" i="34"/>
  <c r="B4741" i="34"/>
  <c r="F4740" i="34"/>
  <c r="D4740" i="34" s="1"/>
  <c r="E4740" i="34"/>
  <c r="C4740" i="34"/>
  <c r="B4740" i="34"/>
  <c r="F4739" i="34"/>
  <c r="D4739" i="34" s="1"/>
  <c r="E4739" i="34"/>
  <c r="C4739" i="34"/>
  <c r="B4739" i="34"/>
  <c r="F4738" i="34"/>
  <c r="D4738" i="34" s="1"/>
  <c r="E4738" i="34"/>
  <c r="C4738" i="34"/>
  <c r="B4738" i="34"/>
  <c r="F4737" i="34"/>
  <c r="D4737" i="34" s="1"/>
  <c r="E4737" i="34"/>
  <c r="C4737" i="34"/>
  <c r="B4737" i="34"/>
  <c r="F4736" i="34"/>
  <c r="D4736" i="34" s="1"/>
  <c r="E4736" i="34"/>
  <c r="C4736" i="34"/>
  <c r="B4736" i="34"/>
  <c r="F4735" i="34"/>
  <c r="E4735" i="34"/>
  <c r="D4735" i="34"/>
  <c r="C4735" i="34"/>
  <c r="B4735" i="34"/>
  <c r="F4734" i="34"/>
  <c r="D4734" i="34" s="1"/>
  <c r="E4734" i="34"/>
  <c r="C4734" i="34"/>
  <c r="B4734" i="34"/>
  <c r="F4733" i="34"/>
  <c r="D4733" i="34" s="1"/>
  <c r="E4733" i="34"/>
  <c r="C4733" i="34"/>
  <c r="B4733" i="34"/>
  <c r="F4732" i="34"/>
  <c r="E4732" i="34"/>
  <c r="D4732" i="34"/>
  <c r="C4732" i="34"/>
  <c r="B4732" i="34"/>
  <c r="F4731" i="34"/>
  <c r="E4731" i="34"/>
  <c r="D4731" i="34"/>
  <c r="C4731" i="34"/>
  <c r="B4731" i="34"/>
  <c r="F4730" i="34"/>
  <c r="E4730" i="34"/>
  <c r="D4730" i="34"/>
  <c r="C4730" i="34"/>
  <c r="B4730" i="34"/>
  <c r="F4729" i="34"/>
  <c r="D4729" i="34" s="1"/>
  <c r="E4729" i="34"/>
  <c r="C4729" i="34"/>
  <c r="B4729" i="34"/>
  <c r="F4728" i="34"/>
  <c r="D4728" i="34" s="1"/>
  <c r="E4728" i="34"/>
  <c r="C4728" i="34"/>
  <c r="B4728" i="34"/>
  <c r="F4727" i="34"/>
  <c r="D4727" i="34" s="1"/>
  <c r="E4727" i="34"/>
  <c r="C4727" i="34"/>
  <c r="B4727" i="34"/>
  <c r="F4726" i="34"/>
  <c r="E4726" i="34"/>
  <c r="D4726" i="34"/>
  <c r="C4726" i="34"/>
  <c r="B4726" i="34"/>
  <c r="F4725" i="34"/>
  <c r="D4725" i="34" s="1"/>
  <c r="E4725" i="34"/>
  <c r="C4725" i="34"/>
  <c r="B4725" i="34"/>
  <c r="F4724" i="34"/>
  <c r="E4724" i="34"/>
  <c r="D4724" i="34"/>
  <c r="C4724" i="34"/>
  <c r="B4724" i="34"/>
  <c r="F4723" i="34"/>
  <c r="D4723" i="34" s="1"/>
  <c r="E4723" i="34"/>
  <c r="C4723" i="34"/>
  <c r="B4723" i="34"/>
  <c r="F4722" i="34"/>
  <c r="D4722" i="34" s="1"/>
  <c r="E4722" i="34"/>
  <c r="C4722" i="34"/>
  <c r="B4722" i="34"/>
  <c r="F4721" i="34"/>
  <c r="E4721" i="34"/>
  <c r="D4721" i="34"/>
  <c r="C4721" i="34"/>
  <c r="B4721" i="34"/>
  <c r="F4720" i="34"/>
  <c r="D4720" i="34" s="1"/>
  <c r="E4720" i="34"/>
  <c r="C4720" i="34"/>
  <c r="B4720" i="34"/>
  <c r="F4719" i="34"/>
  <c r="D4719" i="34" s="1"/>
  <c r="E4719" i="34"/>
  <c r="C4719" i="34"/>
  <c r="B4719" i="34"/>
  <c r="F4718" i="34"/>
  <c r="D4718" i="34" s="1"/>
  <c r="E4718" i="34"/>
  <c r="C4718" i="34"/>
  <c r="B4718" i="34"/>
  <c r="F4717" i="34"/>
  <c r="E4717" i="34"/>
  <c r="D4717" i="34"/>
  <c r="C4717" i="34"/>
  <c r="B4717" i="34"/>
  <c r="F4716" i="34"/>
  <c r="D4716" i="34" s="1"/>
  <c r="E4716" i="34"/>
  <c r="C4716" i="34"/>
  <c r="B4716" i="34"/>
  <c r="F4715" i="34"/>
  <c r="D4715" i="34" s="1"/>
  <c r="E4715" i="34"/>
  <c r="C4715" i="34"/>
  <c r="B4715" i="34"/>
  <c r="F4714" i="34"/>
  <c r="D4714" i="34" s="1"/>
  <c r="E4714" i="34"/>
  <c r="C4714" i="34"/>
  <c r="B4714" i="34"/>
  <c r="F4713" i="34"/>
  <c r="E4713" i="34"/>
  <c r="D4713" i="34"/>
  <c r="C4713" i="34"/>
  <c r="B4713" i="34"/>
  <c r="F4712" i="34"/>
  <c r="D4712" i="34" s="1"/>
  <c r="E4712" i="34"/>
  <c r="C4712" i="34"/>
  <c r="B4712" i="34"/>
  <c r="F4711" i="34"/>
  <c r="D4711" i="34" s="1"/>
  <c r="E4711" i="34"/>
  <c r="C4711" i="34"/>
  <c r="B4711" i="34"/>
  <c r="F4710" i="34"/>
  <c r="D4710" i="34" s="1"/>
  <c r="E4710" i="34"/>
  <c r="C4710" i="34"/>
  <c r="B4710" i="34"/>
  <c r="F4709" i="34"/>
  <c r="D4709" i="34" s="1"/>
  <c r="E4709" i="34"/>
  <c r="C4709" i="34"/>
  <c r="B4709" i="34"/>
  <c r="F4708" i="34"/>
  <c r="D4708" i="34" s="1"/>
  <c r="E4708" i="34"/>
  <c r="C4708" i="34"/>
  <c r="B4708" i="34"/>
  <c r="F4707" i="34"/>
  <c r="E4707" i="34"/>
  <c r="D4707" i="34"/>
  <c r="C4707" i="34"/>
  <c r="B4707" i="34"/>
  <c r="F4706" i="34"/>
  <c r="E4706" i="34"/>
  <c r="D4706" i="34"/>
  <c r="C4706" i="34"/>
  <c r="B4706" i="34"/>
  <c r="F4705" i="34"/>
  <c r="D4705" i="34" s="1"/>
  <c r="E4705" i="34"/>
  <c r="C4705" i="34"/>
  <c r="B4705" i="34"/>
  <c r="F4704" i="34"/>
  <c r="D4704" i="34" s="1"/>
  <c r="E4704" i="34"/>
  <c r="C4704" i="34"/>
  <c r="B4704" i="34"/>
  <c r="F4703" i="34"/>
  <c r="E4703" i="34"/>
  <c r="D4703" i="34"/>
  <c r="C4703" i="34"/>
  <c r="B4703" i="34"/>
  <c r="F4702" i="34"/>
  <c r="D4702" i="34" s="1"/>
  <c r="E4702" i="34"/>
  <c r="C4702" i="34"/>
  <c r="B4702" i="34"/>
  <c r="F4701" i="34"/>
  <c r="D4701" i="34" s="1"/>
  <c r="E4701" i="34"/>
  <c r="C4701" i="34"/>
  <c r="B4701" i="34"/>
  <c r="F4700" i="34"/>
  <c r="D4700" i="34" s="1"/>
  <c r="E4700" i="34"/>
  <c r="C4700" i="34"/>
  <c r="B4700" i="34"/>
  <c r="F4699" i="34"/>
  <c r="D4699" i="34" s="1"/>
  <c r="E4699" i="34"/>
  <c r="C4699" i="34"/>
  <c r="B4699" i="34"/>
  <c r="F4698" i="34"/>
  <c r="D4698" i="34" s="1"/>
  <c r="E4698" i="34"/>
  <c r="C4698" i="34"/>
  <c r="B4698" i="34"/>
  <c r="F4697" i="34"/>
  <c r="E4697" i="34"/>
  <c r="D4697" i="34"/>
  <c r="C4697" i="34"/>
  <c r="B4697" i="34"/>
  <c r="F4696" i="34"/>
  <c r="D4696" i="34" s="1"/>
  <c r="E4696" i="34"/>
  <c r="C4696" i="34"/>
  <c r="B4696" i="34"/>
  <c r="F4695" i="34"/>
  <c r="E4695" i="34"/>
  <c r="D4695" i="34"/>
  <c r="C4695" i="34"/>
  <c r="B4695" i="34"/>
  <c r="F4694" i="34"/>
  <c r="D4694" i="34" s="1"/>
  <c r="E4694" i="34"/>
  <c r="C4694" i="34"/>
  <c r="B4694" i="34"/>
  <c r="F4693" i="34"/>
  <c r="D4693" i="34" s="1"/>
  <c r="E4693" i="34"/>
  <c r="C4693" i="34"/>
  <c r="B4693" i="34"/>
  <c r="F4692" i="34"/>
  <c r="D4692" i="34" s="1"/>
  <c r="E4692" i="34"/>
  <c r="C4692" i="34"/>
  <c r="B4692" i="34"/>
  <c r="F4691" i="34"/>
  <c r="D4691" i="34" s="1"/>
  <c r="E4691" i="34"/>
  <c r="C4691" i="34"/>
  <c r="B4691" i="34"/>
  <c r="F4690" i="34"/>
  <c r="D4690" i="34" s="1"/>
  <c r="E4690" i="34"/>
  <c r="C4690" i="34"/>
  <c r="B4690" i="34"/>
  <c r="F4689" i="34"/>
  <c r="D4689" i="34" s="1"/>
  <c r="E4689" i="34"/>
  <c r="C4689" i="34"/>
  <c r="B4689" i="34"/>
  <c r="F4688" i="34"/>
  <c r="E4688" i="34"/>
  <c r="D4688" i="34"/>
  <c r="C4688" i="34"/>
  <c r="B4688" i="34"/>
  <c r="F4687" i="34"/>
  <c r="D4687" i="34" s="1"/>
  <c r="E4687" i="34"/>
  <c r="C4687" i="34"/>
  <c r="B4687" i="34"/>
  <c r="F4686" i="34"/>
  <c r="D4686" i="34" s="1"/>
  <c r="E4686" i="34"/>
  <c r="C4686" i="34"/>
  <c r="B4686" i="34"/>
  <c r="F4685" i="34"/>
  <c r="E4685" i="34"/>
  <c r="D4685" i="34"/>
  <c r="C4685" i="34"/>
  <c r="B4685" i="34"/>
  <c r="F4684" i="34"/>
  <c r="D4684" i="34" s="1"/>
  <c r="E4684" i="34"/>
  <c r="C4684" i="34"/>
  <c r="B4684" i="34"/>
  <c r="F4683" i="34"/>
  <c r="D4683" i="34" s="1"/>
  <c r="E4683" i="34"/>
  <c r="C4683" i="34"/>
  <c r="B4683" i="34"/>
  <c r="F4682" i="34"/>
  <c r="E4682" i="34"/>
  <c r="D4682" i="34"/>
  <c r="C4682" i="34"/>
  <c r="B4682" i="34"/>
  <c r="F4681" i="34"/>
  <c r="D4681" i="34" s="1"/>
  <c r="E4681" i="34"/>
  <c r="C4681" i="34"/>
  <c r="B4681" i="34"/>
  <c r="F4680" i="34"/>
  <c r="D4680" i="34" s="1"/>
  <c r="E4680" i="34"/>
  <c r="C4680" i="34"/>
  <c r="B4680" i="34"/>
  <c r="F4679" i="34"/>
  <c r="E4679" i="34"/>
  <c r="D4679" i="34"/>
  <c r="C4679" i="34"/>
  <c r="B4679" i="34"/>
  <c r="F4678" i="34"/>
  <c r="D4678" i="34" s="1"/>
  <c r="E4678" i="34"/>
  <c r="C4678" i="34"/>
  <c r="B4678" i="34"/>
  <c r="F4677" i="34"/>
  <c r="D4677" i="34" s="1"/>
  <c r="E4677" i="34"/>
  <c r="C4677" i="34"/>
  <c r="B4677" i="34"/>
  <c r="F4676" i="34"/>
  <c r="D4676" i="34" s="1"/>
  <c r="E4676" i="34"/>
  <c r="C4676" i="34"/>
  <c r="B4676" i="34"/>
  <c r="F4675" i="34"/>
  <c r="E4675" i="34"/>
  <c r="D4675" i="34"/>
  <c r="C4675" i="34"/>
  <c r="B4675" i="34"/>
  <c r="F4674" i="34"/>
  <c r="D4674" i="34" s="1"/>
  <c r="E4674" i="34"/>
  <c r="C4674" i="34"/>
  <c r="B4674" i="34"/>
  <c r="F4673" i="34"/>
  <c r="D4673" i="34" s="1"/>
  <c r="E4673" i="34"/>
  <c r="C4673" i="34"/>
  <c r="B4673" i="34"/>
  <c r="F4672" i="34"/>
  <c r="D4672" i="34" s="1"/>
  <c r="E4672" i="34"/>
  <c r="C4672" i="34"/>
  <c r="B4672" i="34"/>
  <c r="F4671" i="34"/>
  <c r="E4671" i="34"/>
  <c r="D4671" i="34"/>
  <c r="C4671" i="34"/>
  <c r="B4671" i="34"/>
  <c r="F4670" i="34"/>
  <c r="E4670" i="34"/>
  <c r="D4670" i="34"/>
  <c r="C4670" i="34"/>
  <c r="B4670" i="34"/>
  <c r="F4669" i="34"/>
  <c r="E4669" i="34"/>
  <c r="D4669" i="34"/>
  <c r="C4669" i="34"/>
  <c r="B4669" i="34"/>
  <c r="F4668" i="34"/>
  <c r="D4668" i="34" s="1"/>
  <c r="E4668" i="34"/>
  <c r="C4668" i="34"/>
  <c r="B4668" i="34"/>
  <c r="F4667" i="34"/>
  <c r="D4667" i="34" s="1"/>
  <c r="E4667" i="34"/>
  <c r="C4667" i="34"/>
  <c r="B4667" i="34"/>
  <c r="F4666" i="34"/>
  <c r="E4666" i="34"/>
  <c r="D4666" i="34"/>
  <c r="C4666" i="34"/>
  <c r="B4666" i="34"/>
  <c r="F4665" i="34"/>
  <c r="D4665" i="34" s="1"/>
  <c r="E4665" i="34"/>
  <c r="C4665" i="34"/>
  <c r="B4665" i="34"/>
  <c r="F4664" i="34"/>
  <c r="D4664" i="34" s="1"/>
  <c r="E4664" i="34"/>
  <c r="C4664" i="34"/>
  <c r="B4664" i="34"/>
  <c r="F4663" i="34"/>
  <c r="D4663" i="34" s="1"/>
  <c r="E4663" i="34"/>
  <c r="C4663" i="34"/>
  <c r="B4663" i="34"/>
  <c r="F4662" i="34"/>
  <c r="D4662" i="34" s="1"/>
  <c r="E4662" i="34"/>
  <c r="C4662" i="34"/>
  <c r="B4662" i="34"/>
  <c r="F4661" i="34"/>
  <c r="E4661" i="34"/>
  <c r="D4661" i="34"/>
  <c r="C4661" i="34"/>
  <c r="B4661" i="34"/>
  <c r="F4660" i="34"/>
  <c r="D4660" i="34" s="1"/>
  <c r="E4660" i="34"/>
  <c r="C4660" i="34"/>
  <c r="B4660" i="34"/>
  <c r="F4659" i="34"/>
  <c r="D4659" i="34" s="1"/>
  <c r="E4659" i="34"/>
  <c r="C4659" i="34"/>
  <c r="B4659" i="34"/>
  <c r="F4658" i="34"/>
  <c r="E4658" i="34"/>
  <c r="D4658" i="34"/>
  <c r="C4658" i="34"/>
  <c r="B4658" i="34"/>
  <c r="F4657" i="34"/>
  <c r="D4657" i="34" s="1"/>
  <c r="E4657" i="34"/>
  <c r="C4657" i="34"/>
  <c r="B4657" i="34"/>
  <c r="F4656" i="34"/>
  <c r="D4656" i="34" s="1"/>
  <c r="E4656" i="34"/>
  <c r="C4656" i="34"/>
  <c r="B4656" i="34"/>
  <c r="F4655" i="34"/>
  <c r="D4655" i="34" s="1"/>
  <c r="E4655" i="34"/>
  <c r="C4655" i="34"/>
  <c r="B4655" i="34"/>
  <c r="F4654" i="34"/>
  <c r="E4654" i="34"/>
  <c r="D4654" i="34"/>
  <c r="C4654" i="34"/>
  <c r="B4654" i="34"/>
  <c r="F4653" i="34"/>
  <c r="D4653" i="34" s="1"/>
  <c r="E4653" i="34"/>
  <c r="C4653" i="34"/>
  <c r="B4653" i="34"/>
  <c r="F4652" i="34"/>
  <c r="E4652" i="34"/>
  <c r="D4652" i="34"/>
  <c r="C4652" i="34"/>
  <c r="B4652" i="34"/>
  <c r="F4651" i="34"/>
  <c r="E4651" i="34"/>
  <c r="D4651" i="34"/>
  <c r="C4651" i="34"/>
  <c r="B4651" i="34"/>
  <c r="F4650" i="34"/>
  <c r="D4650" i="34" s="1"/>
  <c r="E4650" i="34"/>
  <c r="C4650" i="34"/>
  <c r="B4650" i="34"/>
  <c r="F4649" i="34"/>
  <c r="E4649" i="34"/>
  <c r="D4649" i="34"/>
  <c r="C4649" i="34"/>
  <c r="B4649" i="34"/>
  <c r="F4648" i="34"/>
  <c r="E4648" i="34"/>
  <c r="D4648" i="34"/>
  <c r="C4648" i="34"/>
  <c r="B4648" i="34"/>
  <c r="F4647" i="34"/>
  <c r="D4647" i="34" s="1"/>
  <c r="E4647" i="34"/>
  <c r="C4647" i="34"/>
  <c r="B4647" i="34"/>
  <c r="F4646" i="34"/>
  <c r="D4646" i="34" s="1"/>
  <c r="E4646" i="34"/>
  <c r="C4646" i="34"/>
  <c r="B4646" i="34"/>
  <c r="F4645" i="34"/>
  <c r="D4645" i="34" s="1"/>
  <c r="E4645" i="34"/>
  <c r="C4645" i="34"/>
  <c r="B4645" i="34"/>
  <c r="F4644" i="34"/>
  <c r="D4644" i="34" s="1"/>
  <c r="E4644" i="34"/>
  <c r="C4644" i="34"/>
  <c r="B4644" i="34"/>
  <c r="F4643" i="34"/>
  <c r="D4643" i="34" s="1"/>
  <c r="E4643" i="34"/>
  <c r="C4643" i="34"/>
  <c r="B4643" i="34"/>
  <c r="F4642" i="34"/>
  <c r="D4642" i="34" s="1"/>
  <c r="E4642" i="34"/>
  <c r="C4642" i="34"/>
  <c r="B4642" i="34"/>
  <c r="F4641" i="34"/>
  <c r="E4641" i="34"/>
  <c r="D4641" i="34"/>
  <c r="C4641" i="34"/>
  <c r="B4641" i="34"/>
  <c r="F4640" i="34"/>
  <c r="D4640" i="34" s="1"/>
  <c r="E4640" i="34"/>
  <c r="C4640" i="34"/>
  <c r="B4640" i="34"/>
  <c r="F4639" i="34"/>
  <c r="D4639" i="34" s="1"/>
  <c r="E4639" i="34"/>
  <c r="C4639" i="34"/>
  <c r="B4639" i="34"/>
  <c r="F4638" i="34"/>
  <c r="D4638" i="34" s="1"/>
  <c r="E4638" i="34"/>
  <c r="C4638" i="34"/>
  <c r="B4638" i="34"/>
  <c r="F4637" i="34"/>
  <c r="D4637" i="34" s="1"/>
  <c r="E4637" i="34"/>
  <c r="C4637" i="34"/>
  <c r="B4637" i="34"/>
  <c r="F4636" i="34"/>
  <c r="D4636" i="34" s="1"/>
  <c r="E4636" i="34"/>
  <c r="C4636" i="34"/>
  <c r="B4636" i="34"/>
  <c r="F4635" i="34"/>
  <c r="D4635" i="34" s="1"/>
  <c r="E4635" i="34"/>
  <c r="C4635" i="34"/>
  <c r="B4635" i="34"/>
  <c r="F4634" i="34"/>
  <c r="D4634" i="34" s="1"/>
  <c r="E4634" i="34"/>
  <c r="C4634" i="34"/>
  <c r="B4634" i="34"/>
  <c r="F4633" i="34"/>
  <c r="E4633" i="34"/>
  <c r="D4633" i="34"/>
  <c r="C4633" i="34"/>
  <c r="B4633" i="34"/>
  <c r="F4632" i="34"/>
  <c r="D4632" i="34" s="1"/>
  <c r="E4632" i="34"/>
  <c r="C4632" i="34"/>
  <c r="B4632" i="34"/>
  <c r="F4631" i="34"/>
  <c r="D4631" i="34" s="1"/>
  <c r="E4631" i="34"/>
  <c r="C4631" i="34"/>
  <c r="B4631" i="34"/>
  <c r="F4630" i="34"/>
  <c r="D4630" i="34" s="1"/>
  <c r="E4630" i="34"/>
  <c r="C4630" i="34"/>
  <c r="B4630" i="34"/>
  <c r="F4629" i="34"/>
  <c r="D4629" i="34" s="1"/>
  <c r="E4629" i="34"/>
  <c r="C4629" i="34"/>
  <c r="B4629" i="34"/>
  <c r="F4628" i="34"/>
  <c r="E4628" i="34"/>
  <c r="D4628" i="34"/>
  <c r="C4628" i="34"/>
  <c r="B4628" i="34"/>
  <c r="F4627" i="34"/>
  <c r="D4627" i="34" s="1"/>
  <c r="E4627" i="34"/>
  <c r="C4627" i="34"/>
  <c r="B4627" i="34"/>
  <c r="F4626" i="34"/>
  <c r="D4626" i="34" s="1"/>
  <c r="E4626" i="34"/>
  <c r="C4626" i="34"/>
  <c r="B4626" i="34"/>
  <c r="F4625" i="34"/>
  <c r="E4625" i="34"/>
  <c r="D4625" i="34"/>
  <c r="C4625" i="34"/>
  <c r="B4625" i="34"/>
  <c r="F4624" i="34"/>
  <c r="D4624" i="34" s="1"/>
  <c r="E4624" i="34"/>
  <c r="C4624" i="34"/>
  <c r="B4624" i="34"/>
  <c r="F4623" i="34"/>
  <c r="E4623" i="34"/>
  <c r="D4623" i="34"/>
  <c r="C4623" i="34"/>
  <c r="B4623" i="34"/>
  <c r="F4622" i="34"/>
  <c r="D4622" i="34" s="1"/>
  <c r="E4622" i="34"/>
  <c r="C4622" i="34"/>
  <c r="B4622" i="34"/>
  <c r="F4621" i="34"/>
  <c r="D4621" i="34" s="1"/>
  <c r="E4621" i="34"/>
  <c r="C4621" i="34"/>
  <c r="B4621" i="34"/>
  <c r="F4620" i="34"/>
  <c r="D4620" i="34" s="1"/>
  <c r="E4620" i="34"/>
  <c r="C4620" i="34"/>
  <c r="B4620" i="34"/>
  <c r="F4619" i="34"/>
  <c r="D4619" i="34" s="1"/>
  <c r="E4619" i="34"/>
  <c r="C4619" i="34"/>
  <c r="B4619" i="34"/>
  <c r="F4618" i="34"/>
  <c r="D4618" i="34" s="1"/>
  <c r="E4618" i="34"/>
  <c r="C4618" i="34"/>
  <c r="B4618" i="34"/>
  <c r="F4617" i="34"/>
  <c r="E4617" i="34"/>
  <c r="D4617" i="34"/>
  <c r="C4617" i="34"/>
  <c r="B4617" i="34"/>
  <c r="F4616" i="34"/>
  <c r="D4616" i="34" s="1"/>
  <c r="E4616" i="34"/>
  <c r="C4616" i="34"/>
  <c r="B4616" i="34"/>
  <c r="F4615" i="34"/>
  <c r="D4615" i="34" s="1"/>
  <c r="E4615" i="34"/>
  <c r="C4615" i="34"/>
  <c r="B4615" i="34"/>
  <c r="F4614" i="34"/>
  <c r="D4614" i="34" s="1"/>
  <c r="E4614" i="34"/>
  <c r="C4614" i="34"/>
  <c r="B4614" i="34"/>
  <c r="F4613" i="34"/>
  <c r="E4613" i="34"/>
  <c r="D4613" i="34"/>
  <c r="C4613" i="34"/>
  <c r="B4613" i="34"/>
  <c r="F4612" i="34"/>
  <c r="E4612" i="34"/>
  <c r="D4612" i="34"/>
  <c r="C4612" i="34"/>
  <c r="B4612" i="34"/>
  <c r="F4611" i="34"/>
  <c r="D4611" i="34" s="1"/>
  <c r="E4611" i="34"/>
  <c r="C4611" i="34"/>
  <c r="B4611" i="34"/>
  <c r="F4610" i="34"/>
  <c r="D4610" i="34" s="1"/>
  <c r="E4610" i="34"/>
  <c r="C4610" i="34"/>
  <c r="B4610" i="34"/>
  <c r="F4609" i="34"/>
  <c r="D4609" i="34" s="1"/>
  <c r="E4609" i="34"/>
  <c r="C4609" i="34"/>
  <c r="B4609" i="34"/>
  <c r="F4608" i="34"/>
  <c r="D4608" i="34" s="1"/>
  <c r="E4608" i="34"/>
  <c r="C4608" i="34"/>
  <c r="B4608" i="34"/>
  <c r="F4607" i="34"/>
  <c r="E4607" i="34"/>
  <c r="D4607" i="34"/>
  <c r="C4607" i="34"/>
  <c r="B4607" i="34"/>
  <c r="F4606" i="34"/>
  <c r="D4606" i="34" s="1"/>
  <c r="E4606" i="34"/>
  <c r="C4606" i="34"/>
  <c r="B4606" i="34"/>
  <c r="F4605" i="34"/>
  <c r="D4605" i="34" s="1"/>
  <c r="E4605" i="34"/>
  <c r="C4605" i="34"/>
  <c r="B4605" i="34"/>
  <c r="F4604" i="34"/>
  <c r="E4604" i="34"/>
  <c r="D4604" i="34"/>
  <c r="C4604" i="34"/>
  <c r="B4604" i="34"/>
  <c r="F4603" i="34"/>
  <c r="E4603" i="34"/>
  <c r="D4603" i="34"/>
  <c r="C4603" i="34"/>
  <c r="B4603" i="34"/>
  <c r="F4602" i="34"/>
  <c r="D4602" i="34" s="1"/>
  <c r="E4602" i="34"/>
  <c r="C4602" i="34"/>
  <c r="B4602" i="34"/>
  <c r="F4601" i="34"/>
  <c r="D4601" i="34" s="1"/>
  <c r="E4601" i="34"/>
  <c r="C4601" i="34"/>
  <c r="B4601" i="34"/>
  <c r="F4600" i="34"/>
  <c r="D4600" i="34" s="1"/>
  <c r="E4600" i="34"/>
  <c r="C4600" i="34"/>
  <c r="B4600" i="34"/>
  <c r="F4599" i="34"/>
  <c r="D4599" i="34" s="1"/>
  <c r="E4599" i="34"/>
  <c r="C4599" i="34"/>
  <c r="B4599" i="34"/>
  <c r="F4598" i="34"/>
  <c r="E4598" i="34"/>
  <c r="D4598" i="34"/>
  <c r="C4598" i="34"/>
  <c r="B4598" i="34"/>
  <c r="F4597" i="34"/>
  <c r="E4597" i="34"/>
  <c r="D4597" i="34"/>
  <c r="C4597" i="34"/>
  <c r="B4597" i="34"/>
  <c r="F4596" i="34"/>
  <c r="D4596" i="34" s="1"/>
  <c r="E4596" i="34"/>
  <c r="C4596" i="34"/>
  <c r="B4596" i="34"/>
  <c r="F4595" i="34"/>
  <c r="D4595" i="34" s="1"/>
  <c r="E4595" i="34"/>
  <c r="C4595" i="34"/>
  <c r="B4595" i="34"/>
  <c r="F4594" i="34"/>
  <c r="D4594" i="34" s="1"/>
  <c r="E4594" i="34"/>
  <c r="C4594" i="34"/>
  <c r="B4594" i="34"/>
  <c r="F4593" i="34"/>
  <c r="E4593" i="34"/>
  <c r="D4593" i="34"/>
  <c r="C4593" i="34"/>
  <c r="B4593" i="34"/>
  <c r="F4592" i="34"/>
  <c r="D4592" i="34" s="1"/>
  <c r="E4592" i="34"/>
  <c r="C4592" i="34"/>
  <c r="B4592" i="34"/>
  <c r="F4591" i="34"/>
  <c r="E4591" i="34"/>
  <c r="D4591" i="34"/>
  <c r="C4591" i="34"/>
  <c r="B4591" i="34"/>
  <c r="F4590" i="34"/>
  <c r="D4590" i="34" s="1"/>
  <c r="E4590" i="34"/>
  <c r="C4590" i="34"/>
  <c r="B4590" i="34"/>
  <c r="F4589" i="34"/>
  <c r="E4589" i="34"/>
  <c r="D4589" i="34"/>
  <c r="C4589" i="34"/>
  <c r="B4589" i="34"/>
  <c r="F4588" i="34"/>
  <c r="D4588" i="34" s="1"/>
  <c r="E4588" i="34"/>
  <c r="C4588" i="34"/>
  <c r="B4588" i="34"/>
  <c r="F4587" i="34"/>
  <c r="D4587" i="34" s="1"/>
  <c r="E4587" i="34"/>
  <c r="C4587" i="34"/>
  <c r="B4587" i="34"/>
  <c r="F4586" i="34"/>
  <c r="E4586" i="34"/>
  <c r="D4586" i="34"/>
  <c r="C4586" i="34"/>
  <c r="B4586" i="34"/>
  <c r="F4585" i="34"/>
  <c r="D4585" i="34" s="1"/>
  <c r="E4585" i="34"/>
  <c r="C4585" i="34"/>
  <c r="B4585" i="34"/>
  <c r="F4584" i="34"/>
  <c r="D4584" i="34" s="1"/>
  <c r="E4584" i="34"/>
  <c r="C4584" i="34"/>
  <c r="B4584" i="34"/>
  <c r="F4583" i="34"/>
  <c r="D4583" i="34" s="1"/>
  <c r="E4583" i="34"/>
  <c r="C4583" i="34"/>
  <c r="B4583" i="34"/>
  <c r="F4582" i="34"/>
  <c r="E4582" i="34"/>
  <c r="D4582" i="34"/>
  <c r="C4582" i="34"/>
  <c r="B4582" i="34"/>
  <c r="F4581" i="34"/>
  <c r="E4581" i="34"/>
  <c r="D4581" i="34"/>
  <c r="C4581" i="34"/>
  <c r="B4581" i="34"/>
  <c r="F4580" i="34"/>
  <c r="D4580" i="34" s="1"/>
  <c r="E4580" i="34"/>
  <c r="C4580" i="34"/>
  <c r="B4580" i="34"/>
  <c r="F4579" i="34"/>
  <c r="D4579" i="34" s="1"/>
  <c r="E4579" i="34"/>
  <c r="C4579" i="34"/>
  <c r="B4579" i="34"/>
  <c r="F4578" i="34"/>
  <c r="D4578" i="34" s="1"/>
  <c r="E4578" i="34"/>
  <c r="C4578" i="34"/>
  <c r="B4578" i="34"/>
  <c r="F4577" i="34"/>
  <c r="E4577" i="34"/>
  <c r="D4577" i="34"/>
  <c r="C4577" i="34"/>
  <c r="B4577" i="34"/>
  <c r="F4576" i="34"/>
  <c r="E4576" i="34"/>
  <c r="D4576" i="34"/>
  <c r="C4576" i="34"/>
  <c r="B4576" i="34"/>
  <c r="F4575" i="34"/>
  <c r="D4575" i="34" s="1"/>
  <c r="E4575" i="34"/>
  <c r="C4575" i="34"/>
  <c r="B4575" i="34"/>
  <c r="F4574" i="34"/>
  <c r="D4574" i="34" s="1"/>
  <c r="E4574" i="34"/>
  <c r="C4574" i="34"/>
  <c r="B4574" i="34"/>
  <c r="F4573" i="34"/>
  <c r="E4573" i="34"/>
  <c r="D4573" i="34"/>
  <c r="C4573" i="34"/>
  <c r="B4573" i="34"/>
  <c r="F4572" i="34"/>
  <c r="D4572" i="34" s="1"/>
  <c r="E4572" i="34"/>
  <c r="C4572" i="34"/>
  <c r="B4572" i="34"/>
  <c r="F4571" i="34"/>
  <c r="E4571" i="34"/>
  <c r="D4571" i="34"/>
  <c r="C4571" i="34"/>
  <c r="B4571" i="34"/>
  <c r="F4570" i="34"/>
  <c r="D4570" i="34" s="1"/>
  <c r="E4570" i="34"/>
  <c r="C4570" i="34"/>
  <c r="B4570" i="34"/>
  <c r="F4569" i="34"/>
  <c r="D4569" i="34" s="1"/>
  <c r="E4569" i="34"/>
  <c r="C4569" i="34"/>
  <c r="B4569" i="34"/>
  <c r="F4568" i="34"/>
  <c r="D4568" i="34" s="1"/>
  <c r="E4568" i="34"/>
  <c r="C4568" i="34"/>
  <c r="B4568" i="34"/>
  <c r="F4567" i="34"/>
  <c r="D4567" i="34" s="1"/>
  <c r="E4567" i="34"/>
  <c r="C4567" i="34"/>
  <c r="B4567" i="34"/>
  <c r="F4566" i="34"/>
  <c r="D4566" i="34" s="1"/>
  <c r="E4566" i="34"/>
  <c r="C4566" i="34"/>
  <c r="B4566" i="34"/>
  <c r="F4565" i="34"/>
  <c r="D4565" i="34" s="1"/>
  <c r="E4565" i="34"/>
  <c r="C4565" i="34"/>
  <c r="B4565" i="34"/>
  <c r="F4564" i="34"/>
  <c r="E4564" i="34"/>
  <c r="D4564" i="34"/>
  <c r="C4564" i="34"/>
  <c r="B4564" i="34"/>
  <c r="F4563" i="34"/>
  <c r="E4563" i="34"/>
  <c r="D4563" i="34"/>
  <c r="C4563" i="34"/>
  <c r="B4563" i="34"/>
  <c r="F4562" i="34"/>
  <c r="E4562" i="34"/>
  <c r="D4562" i="34"/>
  <c r="C4562" i="34"/>
  <c r="B4562" i="34"/>
  <c r="F4561" i="34"/>
  <c r="E4561" i="34"/>
  <c r="D4561" i="34"/>
  <c r="C4561" i="34"/>
  <c r="B4561" i="34"/>
  <c r="F4560" i="34"/>
  <c r="D4560" i="34" s="1"/>
  <c r="E4560" i="34"/>
  <c r="C4560" i="34"/>
  <c r="B4560" i="34"/>
  <c r="F4559" i="34"/>
  <c r="D4559" i="34" s="1"/>
  <c r="E4559" i="34"/>
  <c r="C4559" i="34"/>
  <c r="B4559" i="34"/>
  <c r="F4558" i="34"/>
  <c r="E4558" i="34"/>
  <c r="D4558" i="34"/>
  <c r="C4558" i="34"/>
  <c r="B4558" i="34"/>
  <c r="F4557" i="34"/>
  <c r="D4557" i="34" s="1"/>
  <c r="E4557" i="34"/>
  <c r="C4557" i="34"/>
  <c r="B4557" i="34"/>
  <c r="F4556" i="34"/>
  <c r="D4556" i="34" s="1"/>
  <c r="E4556" i="34"/>
  <c r="C4556" i="34"/>
  <c r="B4556" i="34"/>
  <c r="F4555" i="34"/>
  <c r="D4555" i="34" s="1"/>
  <c r="E4555" i="34"/>
  <c r="C4555" i="34"/>
  <c r="B4555" i="34"/>
  <c r="F4554" i="34"/>
  <c r="D4554" i="34" s="1"/>
  <c r="E4554" i="34"/>
  <c r="C4554" i="34"/>
  <c r="B4554" i="34"/>
  <c r="F4553" i="34"/>
  <c r="E4553" i="34"/>
  <c r="D4553" i="34"/>
  <c r="C4553" i="34"/>
  <c r="B4553" i="34"/>
  <c r="F4552" i="34"/>
  <c r="D4552" i="34" s="1"/>
  <c r="E4552" i="34"/>
  <c r="C4552" i="34"/>
  <c r="B4552" i="34"/>
  <c r="F4551" i="34"/>
  <c r="E4551" i="34"/>
  <c r="D4551" i="34"/>
  <c r="C4551" i="34"/>
  <c r="B4551" i="34"/>
  <c r="F4550" i="34"/>
  <c r="E4550" i="34"/>
  <c r="D4550" i="34"/>
  <c r="C4550" i="34"/>
  <c r="B4550" i="34"/>
  <c r="F4549" i="34"/>
  <c r="D4549" i="34" s="1"/>
  <c r="E4549" i="34"/>
  <c r="C4549" i="34"/>
  <c r="B4549" i="34"/>
  <c r="F4548" i="34"/>
  <c r="D4548" i="34" s="1"/>
  <c r="E4548" i="34"/>
  <c r="C4548" i="34"/>
  <c r="B4548" i="34"/>
  <c r="F4547" i="34"/>
  <c r="D4547" i="34" s="1"/>
  <c r="E4547" i="34"/>
  <c r="C4547" i="34"/>
  <c r="B4547" i="34"/>
  <c r="F4546" i="34"/>
  <c r="D4546" i="34" s="1"/>
  <c r="E4546" i="34"/>
  <c r="C4546" i="34"/>
  <c r="B4546" i="34"/>
  <c r="F4545" i="34"/>
  <c r="E4545" i="34"/>
  <c r="D4545" i="34"/>
  <c r="C4545" i="34"/>
  <c r="B4545" i="34"/>
  <c r="F4544" i="34"/>
  <c r="D4544" i="34" s="1"/>
  <c r="E4544" i="34"/>
  <c r="C4544" i="34"/>
  <c r="B4544" i="34"/>
  <c r="F4543" i="34"/>
  <c r="D4543" i="34" s="1"/>
  <c r="E4543" i="34"/>
  <c r="C4543" i="34"/>
  <c r="B4543" i="34"/>
  <c r="F4542" i="34"/>
  <c r="D4542" i="34" s="1"/>
  <c r="E4542" i="34"/>
  <c r="C4542" i="34"/>
  <c r="B4542" i="34"/>
  <c r="F4541" i="34"/>
  <c r="E4541" i="34"/>
  <c r="D4541" i="34"/>
  <c r="C4541" i="34"/>
  <c r="B4541" i="34"/>
  <c r="F4540" i="34"/>
  <c r="D4540" i="34" s="1"/>
  <c r="E4540" i="34"/>
  <c r="C4540" i="34"/>
  <c r="B4540" i="34"/>
  <c r="F4539" i="34"/>
  <c r="D4539" i="34" s="1"/>
  <c r="E4539" i="34"/>
  <c r="C4539" i="34"/>
  <c r="B4539" i="34"/>
  <c r="F4538" i="34"/>
  <c r="E4538" i="34"/>
  <c r="D4538" i="34"/>
  <c r="C4538" i="34"/>
  <c r="B4538" i="34"/>
  <c r="F4537" i="34"/>
  <c r="D4537" i="34" s="1"/>
  <c r="E4537" i="34"/>
  <c r="C4537" i="34"/>
  <c r="B4537" i="34"/>
  <c r="F4536" i="34"/>
  <c r="D4536" i="34" s="1"/>
  <c r="E4536" i="34"/>
  <c r="C4536" i="34"/>
  <c r="B4536" i="34"/>
  <c r="F4535" i="34"/>
  <c r="D4535" i="34" s="1"/>
  <c r="E4535" i="34"/>
  <c r="C4535" i="34"/>
  <c r="B4535" i="34"/>
  <c r="F4534" i="34"/>
  <c r="D4534" i="34" s="1"/>
  <c r="E4534" i="34"/>
  <c r="C4534" i="34"/>
  <c r="B4534" i="34"/>
  <c r="F4533" i="34"/>
  <c r="E4533" i="34"/>
  <c r="D4533" i="34"/>
  <c r="C4533" i="34"/>
  <c r="B4533" i="34"/>
  <c r="F4532" i="34"/>
  <c r="E4532" i="34"/>
  <c r="D4532" i="34"/>
  <c r="C4532" i="34"/>
  <c r="B4532" i="34"/>
  <c r="F4531" i="34"/>
  <c r="D4531" i="34" s="1"/>
  <c r="E4531" i="34"/>
  <c r="C4531" i="34"/>
  <c r="B4531" i="34"/>
  <c r="F4530" i="34"/>
  <c r="D4530" i="34" s="1"/>
  <c r="E4530" i="34"/>
  <c r="C4530" i="34"/>
  <c r="B4530" i="34"/>
  <c r="F4529" i="34"/>
  <c r="D4529" i="34" s="1"/>
  <c r="E4529" i="34"/>
  <c r="C4529" i="34"/>
  <c r="B4529" i="34"/>
  <c r="F4528" i="34"/>
  <c r="D4528" i="34" s="1"/>
  <c r="E4528" i="34"/>
  <c r="C4528" i="34"/>
  <c r="B4528" i="34"/>
  <c r="F4527" i="34"/>
  <c r="D4527" i="34" s="1"/>
  <c r="E4527" i="34"/>
  <c r="C4527" i="34"/>
  <c r="B4527" i="34"/>
  <c r="F4526" i="34"/>
  <c r="D4526" i="34" s="1"/>
  <c r="E4526" i="34"/>
  <c r="C4526" i="34"/>
  <c r="B4526" i="34"/>
  <c r="F4525" i="34"/>
  <c r="E4525" i="34"/>
  <c r="D4525" i="34"/>
  <c r="C4525" i="34"/>
  <c r="B4525" i="34"/>
  <c r="F4524" i="34"/>
  <c r="D4524" i="34" s="1"/>
  <c r="E4524" i="34"/>
  <c r="C4524" i="34"/>
  <c r="B4524" i="34"/>
  <c r="F4523" i="34"/>
  <c r="D4523" i="34" s="1"/>
  <c r="E4523" i="34"/>
  <c r="C4523" i="34"/>
  <c r="B4523" i="34"/>
  <c r="F4522" i="34"/>
  <c r="E4522" i="34"/>
  <c r="D4522" i="34"/>
  <c r="C4522" i="34"/>
  <c r="B4522" i="34"/>
  <c r="F4521" i="34"/>
  <c r="D4521" i="34" s="1"/>
  <c r="E4521" i="34"/>
  <c r="C4521" i="34"/>
  <c r="B4521" i="34"/>
  <c r="F4520" i="34"/>
  <c r="D4520" i="34" s="1"/>
  <c r="E4520" i="34"/>
  <c r="C4520" i="34"/>
  <c r="B4520" i="34"/>
  <c r="F4519" i="34"/>
  <c r="D4519" i="34" s="1"/>
  <c r="E4519" i="34"/>
  <c r="C4519" i="34"/>
  <c r="B4519" i="34"/>
  <c r="F4518" i="34"/>
  <c r="D4518" i="34" s="1"/>
  <c r="E4518" i="34"/>
  <c r="C4518" i="34"/>
  <c r="B4518" i="34"/>
  <c r="F4517" i="34"/>
  <c r="D4517" i="34" s="1"/>
  <c r="E4517" i="34"/>
  <c r="C4517" i="34"/>
  <c r="B4517" i="34"/>
  <c r="F4516" i="34"/>
  <c r="E4516" i="34"/>
  <c r="D4516" i="34"/>
  <c r="C4516" i="34"/>
  <c r="B4516" i="34"/>
  <c r="F4515" i="34"/>
  <c r="D4515" i="34" s="1"/>
  <c r="E4515" i="34"/>
  <c r="C4515" i="34"/>
  <c r="B4515" i="34"/>
  <c r="F4514" i="34"/>
  <c r="D4514" i="34" s="1"/>
  <c r="E4514" i="34"/>
  <c r="C4514" i="34"/>
  <c r="B4514" i="34"/>
  <c r="F4513" i="34"/>
  <c r="D4513" i="34" s="1"/>
  <c r="E4513" i="34"/>
  <c r="C4513" i="34"/>
  <c r="B4513" i="34"/>
  <c r="F4512" i="34"/>
  <c r="D4512" i="34" s="1"/>
  <c r="E4512" i="34"/>
  <c r="C4512" i="34"/>
  <c r="B4512" i="34"/>
  <c r="F4511" i="34"/>
  <c r="D4511" i="34" s="1"/>
  <c r="E4511" i="34"/>
  <c r="C4511" i="34"/>
  <c r="B4511" i="34"/>
  <c r="F4510" i="34"/>
  <c r="E4510" i="34"/>
  <c r="D4510" i="34"/>
  <c r="C4510" i="34"/>
  <c r="B4510" i="34"/>
  <c r="F4509" i="34"/>
  <c r="E4509" i="34"/>
  <c r="D4509" i="34"/>
  <c r="C4509" i="34"/>
  <c r="B4509" i="34"/>
  <c r="F4508" i="34"/>
  <c r="D4508" i="34" s="1"/>
  <c r="E4508" i="34"/>
  <c r="C4508" i="34"/>
  <c r="B4508" i="34"/>
  <c r="F4507" i="34"/>
  <c r="D4507" i="34" s="1"/>
  <c r="E4507" i="34"/>
  <c r="C4507" i="34"/>
  <c r="B4507" i="34"/>
  <c r="F4506" i="34"/>
  <c r="D4506" i="34" s="1"/>
  <c r="E4506" i="34"/>
  <c r="C4506" i="34"/>
  <c r="B4506" i="34"/>
  <c r="F4505" i="34"/>
  <c r="D4505" i="34" s="1"/>
  <c r="E4505" i="34"/>
  <c r="C4505" i="34"/>
  <c r="B4505" i="34"/>
  <c r="F4504" i="34"/>
  <c r="D4504" i="34" s="1"/>
  <c r="E4504" i="34"/>
  <c r="C4504" i="34"/>
  <c r="B4504" i="34"/>
  <c r="F4503" i="34"/>
  <c r="D4503" i="34" s="1"/>
  <c r="E4503" i="34"/>
  <c r="C4503" i="34"/>
  <c r="B4503" i="34"/>
  <c r="F4502" i="34"/>
  <c r="D4502" i="34" s="1"/>
  <c r="E4502" i="34"/>
  <c r="C4502" i="34"/>
  <c r="B4502" i="34"/>
  <c r="F4501" i="34"/>
  <c r="E4501" i="34"/>
  <c r="D4501" i="34"/>
  <c r="C4501" i="34"/>
  <c r="B4501" i="34"/>
  <c r="F4500" i="34"/>
  <c r="D4500" i="34" s="1"/>
  <c r="E4500" i="34"/>
  <c r="C4500" i="34"/>
  <c r="B4500" i="34"/>
  <c r="F4499" i="34"/>
  <c r="D4499" i="34" s="1"/>
  <c r="E4499" i="34"/>
  <c r="C4499" i="34"/>
  <c r="B4499" i="34"/>
  <c r="F4498" i="34"/>
  <c r="D4498" i="34" s="1"/>
  <c r="E4498" i="34"/>
  <c r="C4498" i="34"/>
  <c r="B4498" i="34"/>
  <c r="F4497" i="34"/>
  <c r="D4497" i="34" s="1"/>
  <c r="E4497" i="34"/>
  <c r="C4497" i="34"/>
  <c r="B4497" i="34"/>
  <c r="F4496" i="34"/>
  <c r="D4496" i="34" s="1"/>
  <c r="E4496" i="34"/>
  <c r="C4496" i="34"/>
  <c r="B4496" i="34"/>
  <c r="F4495" i="34"/>
  <c r="D4495" i="34" s="1"/>
  <c r="E4495" i="34"/>
  <c r="C4495" i="34"/>
  <c r="B4495" i="34"/>
  <c r="F4494" i="34"/>
  <c r="D4494" i="34" s="1"/>
  <c r="E4494" i="34"/>
  <c r="C4494" i="34"/>
  <c r="B4494" i="34"/>
  <c r="F4493" i="34"/>
  <c r="D4493" i="34" s="1"/>
  <c r="E4493" i="34"/>
  <c r="C4493" i="34"/>
  <c r="B4493" i="34"/>
  <c r="F4492" i="34"/>
  <c r="E4492" i="34"/>
  <c r="D4492" i="34"/>
  <c r="C4492" i="34"/>
  <c r="B4492" i="34"/>
  <c r="F4491" i="34"/>
  <c r="E4491" i="34"/>
  <c r="D4491" i="34"/>
  <c r="C4491" i="34"/>
  <c r="B4491" i="34"/>
  <c r="F4490" i="34"/>
  <c r="D4490" i="34" s="1"/>
  <c r="E4490" i="34"/>
  <c r="C4490" i="34"/>
  <c r="B4490" i="34"/>
  <c r="F4489" i="34"/>
  <c r="D4489" i="34" s="1"/>
  <c r="E4489" i="34"/>
  <c r="C4489" i="34"/>
  <c r="B4489" i="34"/>
  <c r="F4488" i="34"/>
  <c r="D4488" i="34" s="1"/>
  <c r="E4488" i="34"/>
  <c r="C4488" i="34"/>
  <c r="B4488" i="34"/>
  <c r="F4487" i="34"/>
  <c r="D4487" i="34" s="1"/>
  <c r="E4487" i="34"/>
  <c r="C4487" i="34"/>
  <c r="B4487" i="34"/>
  <c r="F4486" i="34"/>
  <c r="E4486" i="34"/>
  <c r="D4486" i="34"/>
  <c r="C4486" i="34"/>
  <c r="B4486" i="34"/>
  <c r="F4485" i="34"/>
  <c r="D4485" i="34" s="1"/>
  <c r="E4485" i="34"/>
  <c r="C4485" i="34"/>
  <c r="B4485" i="34"/>
  <c r="F4484" i="34"/>
  <c r="E4484" i="34"/>
  <c r="D4484" i="34"/>
  <c r="C4484" i="34"/>
  <c r="B4484" i="34"/>
  <c r="F4483" i="34"/>
  <c r="E4483" i="34"/>
  <c r="D4483" i="34"/>
  <c r="C4483" i="34"/>
  <c r="B4483" i="34"/>
  <c r="F4482" i="34"/>
  <c r="D4482" i="34" s="1"/>
  <c r="E4482" i="34"/>
  <c r="C4482" i="34"/>
  <c r="B4482" i="34"/>
  <c r="F4481" i="34"/>
  <c r="D4481" i="34" s="1"/>
  <c r="E4481" i="34"/>
  <c r="C4481" i="34"/>
  <c r="B4481" i="34"/>
  <c r="F4480" i="34"/>
  <c r="D4480" i="34" s="1"/>
  <c r="E4480" i="34"/>
  <c r="C4480" i="34"/>
  <c r="B4480" i="34"/>
  <c r="F4479" i="34"/>
  <c r="E4479" i="34"/>
  <c r="D4479" i="34"/>
  <c r="C4479" i="34"/>
  <c r="B4479" i="34"/>
  <c r="F4478" i="34"/>
  <c r="D4478" i="34" s="1"/>
  <c r="E4478" i="34"/>
  <c r="C4478" i="34"/>
  <c r="B4478" i="34"/>
  <c r="F4477" i="34"/>
  <c r="D4477" i="34" s="1"/>
  <c r="E4477" i="34"/>
  <c r="C4477" i="34"/>
  <c r="B4477" i="34"/>
  <c r="F4476" i="34"/>
  <c r="D4476" i="34" s="1"/>
  <c r="E4476" i="34"/>
  <c r="C4476" i="34"/>
  <c r="B4476" i="34"/>
  <c r="F4475" i="34"/>
  <c r="D4475" i="34" s="1"/>
  <c r="E4475" i="34"/>
  <c r="C4475" i="34"/>
  <c r="B4475" i="34"/>
  <c r="F4474" i="34"/>
  <c r="E4474" i="34"/>
  <c r="D4474" i="34"/>
  <c r="C4474" i="34"/>
  <c r="B4474" i="34"/>
  <c r="F4473" i="34"/>
  <c r="E4473" i="34"/>
  <c r="D4473" i="34"/>
  <c r="C4473" i="34"/>
  <c r="B4473" i="34"/>
  <c r="F4472" i="34"/>
  <c r="D4472" i="34" s="1"/>
  <c r="E4472" i="34"/>
  <c r="C4472" i="34"/>
  <c r="B4472" i="34"/>
  <c r="F4471" i="34"/>
  <c r="D4471" i="34" s="1"/>
  <c r="E4471" i="34"/>
  <c r="C4471" i="34"/>
  <c r="B4471" i="34"/>
  <c r="F4470" i="34"/>
  <c r="D4470" i="34" s="1"/>
  <c r="E4470" i="34"/>
  <c r="C4470" i="34"/>
  <c r="B4470" i="34"/>
  <c r="F4469" i="34"/>
  <c r="D4469" i="34" s="1"/>
  <c r="E4469" i="34"/>
  <c r="C4469" i="34"/>
  <c r="B4469" i="34"/>
  <c r="F4468" i="34"/>
  <c r="D4468" i="34" s="1"/>
  <c r="E4468" i="34"/>
  <c r="C4468" i="34"/>
  <c r="B4468" i="34"/>
  <c r="F4467" i="34"/>
  <c r="D4467" i="34" s="1"/>
  <c r="E4467" i="34"/>
  <c r="C4467" i="34"/>
  <c r="B4467" i="34"/>
  <c r="F4466" i="34"/>
  <c r="E4466" i="34"/>
  <c r="D4466" i="34"/>
  <c r="C4466" i="34"/>
  <c r="B4466" i="34"/>
  <c r="F4465" i="34"/>
  <c r="D4465" i="34" s="1"/>
  <c r="E4465" i="34"/>
  <c r="C4465" i="34"/>
  <c r="B4465" i="34"/>
  <c r="F4464" i="34"/>
  <c r="D4464" i="34" s="1"/>
  <c r="E4464" i="34"/>
  <c r="C4464" i="34"/>
  <c r="B4464" i="34"/>
  <c r="F4463" i="34"/>
  <c r="E4463" i="34"/>
  <c r="D4463" i="34"/>
  <c r="C4463" i="34"/>
  <c r="B4463" i="34"/>
  <c r="F4462" i="34"/>
  <c r="D4462" i="34" s="1"/>
  <c r="E4462" i="34"/>
  <c r="C4462" i="34"/>
  <c r="B4462" i="34"/>
  <c r="F4461" i="34"/>
  <c r="E4461" i="34"/>
  <c r="D4461" i="34"/>
  <c r="C4461" i="34"/>
  <c r="B4461" i="34"/>
  <c r="F4460" i="34"/>
  <c r="D4460" i="34" s="1"/>
  <c r="E4460" i="34"/>
  <c r="C4460" i="34"/>
  <c r="B4460" i="34"/>
  <c r="F4459" i="34"/>
  <c r="D4459" i="34" s="1"/>
  <c r="E4459" i="34"/>
  <c r="C4459" i="34"/>
  <c r="B4459" i="34"/>
  <c r="F4458" i="34"/>
  <c r="D4458" i="34" s="1"/>
  <c r="E4458" i="34"/>
  <c r="C4458" i="34"/>
  <c r="B4458" i="34"/>
  <c r="F4457" i="34"/>
  <c r="D4457" i="34" s="1"/>
  <c r="E4457" i="34"/>
  <c r="C4457" i="34"/>
  <c r="B4457" i="34"/>
  <c r="F4456" i="34"/>
  <c r="D4456" i="34" s="1"/>
  <c r="E4456" i="34"/>
  <c r="C4456" i="34"/>
  <c r="B4456" i="34"/>
  <c r="F4455" i="34"/>
  <c r="E4455" i="34"/>
  <c r="D4455" i="34"/>
  <c r="C4455" i="34"/>
  <c r="B4455" i="34"/>
  <c r="F4454" i="34"/>
  <c r="D4454" i="34" s="1"/>
  <c r="E4454" i="34"/>
  <c r="C4454" i="34"/>
  <c r="B4454" i="34"/>
  <c r="F4453" i="34"/>
  <c r="E4453" i="34"/>
  <c r="D4453" i="34"/>
  <c r="C4453" i="34"/>
  <c r="B4453" i="34"/>
  <c r="F4452" i="34"/>
  <c r="D4452" i="34" s="1"/>
  <c r="E4452" i="34"/>
  <c r="C4452" i="34"/>
  <c r="B4452" i="34"/>
  <c r="F4451" i="34"/>
  <c r="D4451" i="34" s="1"/>
  <c r="E4451" i="34"/>
  <c r="C4451" i="34"/>
  <c r="B4451" i="34"/>
  <c r="F4450" i="34"/>
  <c r="E4450" i="34"/>
  <c r="D4450" i="34"/>
  <c r="C4450" i="34"/>
  <c r="B4450" i="34"/>
  <c r="F4449" i="34"/>
  <c r="D4449" i="34" s="1"/>
  <c r="E4449" i="34"/>
  <c r="C4449" i="34"/>
  <c r="B4449" i="34"/>
  <c r="F4448" i="34"/>
  <c r="E4448" i="34"/>
  <c r="D4448" i="34"/>
  <c r="C4448" i="34"/>
  <c r="B4448" i="34"/>
  <c r="F4447" i="34"/>
  <c r="D4447" i="34" s="1"/>
  <c r="E4447" i="34"/>
  <c r="C4447" i="34"/>
  <c r="B4447" i="34"/>
  <c r="F4446" i="34"/>
  <c r="D4446" i="34" s="1"/>
  <c r="E4446" i="34"/>
  <c r="C4446" i="34"/>
  <c r="B4446" i="34"/>
  <c r="F4445" i="34"/>
  <c r="D4445" i="34" s="1"/>
  <c r="E4445" i="34"/>
  <c r="C4445" i="34"/>
  <c r="B4445" i="34"/>
  <c r="F4444" i="34"/>
  <c r="E4444" i="34"/>
  <c r="D4444" i="34"/>
  <c r="C4444" i="34"/>
  <c r="B4444" i="34"/>
  <c r="F4443" i="34"/>
  <c r="E4443" i="34"/>
  <c r="D4443" i="34"/>
  <c r="C4443" i="34"/>
  <c r="B4443" i="34"/>
  <c r="F4442" i="34"/>
  <c r="D4442" i="34" s="1"/>
  <c r="E4442" i="34"/>
  <c r="C4442" i="34"/>
  <c r="B4442" i="34"/>
  <c r="F4441" i="34"/>
  <c r="D4441" i="34" s="1"/>
  <c r="E4441" i="34"/>
  <c r="C4441" i="34"/>
  <c r="B4441" i="34"/>
  <c r="F4440" i="34"/>
  <c r="D4440" i="34" s="1"/>
  <c r="E4440" i="34"/>
  <c r="C4440" i="34"/>
  <c r="B4440" i="34"/>
  <c r="F4439" i="34"/>
  <c r="D4439" i="34" s="1"/>
  <c r="E4439" i="34"/>
  <c r="C4439" i="34"/>
  <c r="B4439" i="34"/>
  <c r="F4438" i="34"/>
  <c r="D4438" i="34" s="1"/>
  <c r="E4438" i="34"/>
  <c r="C4438" i="34"/>
  <c r="B4438" i="34"/>
  <c r="F4437" i="34"/>
  <c r="E4437" i="34"/>
  <c r="D4437" i="34"/>
  <c r="C4437" i="34"/>
  <c r="B4437" i="34"/>
  <c r="F4436" i="34"/>
  <c r="D4436" i="34" s="1"/>
  <c r="E4436" i="34"/>
  <c r="C4436" i="34"/>
  <c r="B4436" i="34"/>
  <c r="F4435" i="34"/>
  <c r="E4435" i="34"/>
  <c r="D4435" i="34"/>
  <c r="C4435" i="34"/>
  <c r="B4435" i="34"/>
  <c r="F4434" i="34"/>
  <c r="D4434" i="34" s="1"/>
  <c r="E4434" i="34"/>
  <c r="C4434" i="34"/>
  <c r="B4434" i="34"/>
  <c r="F4433" i="34"/>
  <c r="D4433" i="34" s="1"/>
  <c r="E4433" i="34"/>
  <c r="C4433" i="34"/>
  <c r="B4433" i="34"/>
  <c r="F4432" i="34"/>
  <c r="E4432" i="34"/>
  <c r="D4432" i="34"/>
  <c r="C4432" i="34"/>
  <c r="B4432" i="34"/>
  <c r="F4431" i="34"/>
  <c r="D4431" i="34" s="1"/>
  <c r="E4431" i="34"/>
  <c r="C4431" i="34"/>
  <c r="B4431" i="34"/>
  <c r="F4430" i="34"/>
  <c r="E4430" i="34"/>
  <c r="D4430" i="34"/>
  <c r="C4430" i="34"/>
  <c r="B4430" i="34"/>
  <c r="F4429" i="34"/>
  <c r="D4429" i="34" s="1"/>
  <c r="E4429" i="34"/>
  <c r="C4429" i="34"/>
  <c r="B4429" i="34"/>
  <c r="F4428" i="34"/>
  <c r="D4428" i="34" s="1"/>
  <c r="E4428" i="34"/>
  <c r="C4428" i="34"/>
  <c r="B4428" i="34"/>
  <c r="F4427" i="34"/>
  <c r="D4427" i="34" s="1"/>
  <c r="E4427" i="34"/>
  <c r="C4427" i="34"/>
  <c r="B4427" i="34"/>
  <c r="F4426" i="34"/>
  <c r="D4426" i="34" s="1"/>
  <c r="E4426" i="34"/>
  <c r="C4426" i="34"/>
  <c r="B4426" i="34"/>
  <c r="F4425" i="34"/>
  <c r="E4425" i="34"/>
  <c r="D4425" i="34"/>
  <c r="C4425" i="34"/>
  <c r="B4425" i="34"/>
  <c r="F4424" i="34"/>
  <c r="D4424" i="34" s="1"/>
  <c r="E4424" i="34"/>
  <c r="C4424" i="34"/>
  <c r="B4424" i="34"/>
  <c r="F4423" i="34"/>
  <c r="D4423" i="34" s="1"/>
  <c r="E4423" i="34"/>
  <c r="C4423" i="34"/>
  <c r="B4423" i="34"/>
  <c r="F4422" i="34"/>
  <c r="D4422" i="34" s="1"/>
  <c r="E4422" i="34"/>
  <c r="C4422" i="34"/>
  <c r="B4422" i="34"/>
  <c r="F4421" i="34"/>
  <c r="D4421" i="34" s="1"/>
  <c r="E4421" i="34"/>
  <c r="C4421" i="34"/>
  <c r="B4421" i="34"/>
  <c r="F4420" i="34"/>
  <c r="D4420" i="34" s="1"/>
  <c r="E4420" i="34"/>
  <c r="C4420" i="34"/>
  <c r="B4420" i="34"/>
  <c r="F4419" i="34"/>
  <c r="D4419" i="34" s="1"/>
  <c r="E4419" i="34"/>
  <c r="C4419" i="34"/>
  <c r="B4419" i="34"/>
  <c r="F4418" i="34"/>
  <c r="D4418" i="34" s="1"/>
  <c r="E4418" i="34"/>
  <c r="C4418" i="34"/>
  <c r="B4418" i="34"/>
  <c r="F4417" i="34"/>
  <c r="D4417" i="34" s="1"/>
  <c r="E4417" i="34"/>
  <c r="C4417" i="34"/>
  <c r="B4417" i="34"/>
  <c r="F4416" i="34"/>
  <c r="D4416" i="34" s="1"/>
  <c r="E4416" i="34"/>
  <c r="C4416" i="34"/>
  <c r="B4416" i="34"/>
  <c r="F4415" i="34"/>
  <c r="D4415" i="34" s="1"/>
  <c r="E4415" i="34"/>
  <c r="C4415" i="34"/>
  <c r="B4415" i="34"/>
  <c r="F4414" i="34"/>
  <c r="D4414" i="34" s="1"/>
  <c r="E4414" i="34"/>
  <c r="C4414" i="34"/>
  <c r="B4414" i="34"/>
  <c r="F4413" i="34"/>
  <c r="D4413" i="34" s="1"/>
  <c r="E4413" i="34"/>
  <c r="C4413" i="34"/>
  <c r="B4413" i="34"/>
  <c r="F4412" i="34"/>
  <c r="E4412" i="34"/>
  <c r="D4412" i="34"/>
  <c r="C4412" i="34"/>
  <c r="B4412" i="34"/>
  <c r="F4411" i="34"/>
  <c r="D4411" i="34" s="1"/>
  <c r="E4411" i="34"/>
  <c r="C4411" i="34"/>
  <c r="B4411" i="34"/>
  <c r="F4410" i="34"/>
  <c r="D4410" i="34" s="1"/>
  <c r="E4410" i="34"/>
  <c r="C4410" i="34"/>
  <c r="B4410" i="34"/>
  <c r="F4409" i="34"/>
  <c r="D4409" i="34" s="1"/>
  <c r="E4409" i="34"/>
  <c r="C4409" i="34"/>
  <c r="B4409" i="34"/>
  <c r="F4408" i="34"/>
  <c r="D4408" i="34" s="1"/>
  <c r="E4408" i="34"/>
  <c r="C4408" i="34"/>
  <c r="B4408" i="34"/>
  <c r="F4407" i="34"/>
  <c r="D4407" i="34" s="1"/>
  <c r="E4407" i="34"/>
  <c r="C4407" i="34"/>
  <c r="B4407" i="34"/>
  <c r="F4406" i="34"/>
  <c r="D4406" i="34" s="1"/>
  <c r="E4406" i="34"/>
  <c r="C4406" i="34"/>
  <c r="B4406" i="34"/>
  <c r="F4405" i="34"/>
  <c r="D4405" i="34" s="1"/>
  <c r="E4405" i="34"/>
  <c r="C4405" i="34"/>
  <c r="B4405" i="34"/>
  <c r="F4404" i="34"/>
  <c r="D4404" i="34" s="1"/>
  <c r="E4404" i="34"/>
  <c r="C4404" i="34"/>
  <c r="B4404" i="34"/>
  <c r="F4403" i="34"/>
  <c r="D4403" i="34" s="1"/>
  <c r="E4403" i="34"/>
  <c r="C4403" i="34"/>
  <c r="B4403" i="34"/>
  <c r="F4402" i="34"/>
  <c r="D4402" i="34" s="1"/>
  <c r="E4402" i="34"/>
  <c r="C4402" i="34"/>
  <c r="B4402" i="34"/>
  <c r="F4401" i="34"/>
  <c r="D4401" i="34" s="1"/>
  <c r="E4401" i="34"/>
  <c r="C4401" i="34"/>
  <c r="B4401" i="34"/>
  <c r="F4400" i="34"/>
  <c r="D4400" i="34" s="1"/>
  <c r="E4400" i="34"/>
  <c r="C4400" i="34"/>
  <c r="B4400" i="34"/>
  <c r="F4399" i="34"/>
  <c r="D4399" i="34" s="1"/>
  <c r="E4399" i="34"/>
  <c r="C4399" i="34"/>
  <c r="B4399" i="34"/>
  <c r="F4398" i="34"/>
  <c r="D4398" i="34" s="1"/>
  <c r="E4398" i="34"/>
  <c r="C4398" i="34"/>
  <c r="B4398" i="34"/>
  <c r="F4397" i="34"/>
  <c r="E4397" i="34"/>
  <c r="D4397" i="34"/>
  <c r="C4397" i="34"/>
  <c r="B4397" i="34"/>
  <c r="F4396" i="34"/>
  <c r="E4396" i="34"/>
  <c r="D4396" i="34"/>
  <c r="C4396" i="34"/>
  <c r="B4396" i="34"/>
  <c r="F4395" i="34"/>
  <c r="D4395" i="34" s="1"/>
  <c r="E4395" i="34"/>
  <c r="C4395" i="34"/>
  <c r="B4395" i="34"/>
  <c r="F4394" i="34"/>
  <c r="D4394" i="34" s="1"/>
  <c r="E4394" i="34"/>
  <c r="C4394" i="34"/>
  <c r="B4394" i="34"/>
  <c r="F4393" i="34"/>
  <c r="E4393" i="34"/>
  <c r="D4393" i="34"/>
  <c r="C4393" i="34"/>
  <c r="B4393" i="34"/>
  <c r="F4392" i="34"/>
  <c r="D4392" i="34" s="1"/>
  <c r="E4392" i="34"/>
  <c r="C4392" i="34"/>
  <c r="B4392" i="34"/>
  <c r="F4391" i="34"/>
  <c r="D4391" i="34" s="1"/>
  <c r="E4391" i="34"/>
  <c r="C4391" i="34"/>
  <c r="B4391" i="34"/>
  <c r="F4390" i="34"/>
  <c r="D4390" i="34" s="1"/>
  <c r="E4390" i="34"/>
  <c r="C4390" i="34"/>
  <c r="B4390" i="34"/>
  <c r="F4389" i="34"/>
  <c r="D4389" i="34" s="1"/>
  <c r="E4389" i="34"/>
  <c r="C4389" i="34"/>
  <c r="B4389" i="34"/>
  <c r="F4388" i="34"/>
  <c r="E4388" i="34"/>
  <c r="D4388" i="34"/>
  <c r="C4388" i="34"/>
  <c r="B4388" i="34"/>
  <c r="F4387" i="34"/>
  <c r="E4387" i="34"/>
  <c r="D4387" i="34"/>
  <c r="C4387" i="34"/>
  <c r="B4387" i="34"/>
  <c r="F4386" i="34"/>
  <c r="D4386" i="34" s="1"/>
  <c r="E4386" i="34"/>
  <c r="C4386" i="34"/>
  <c r="B4386" i="34"/>
  <c r="F4385" i="34"/>
  <c r="D4385" i="34" s="1"/>
  <c r="E4385" i="34"/>
  <c r="C4385" i="34"/>
  <c r="B4385" i="34"/>
  <c r="F4384" i="34"/>
  <c r="D4384" i="34" s="1"/>
  <c r="E4384" i="34"/>
  <c r="C4384" i="34"/>
  <c r="B4384" i="34"/>
  <c r="F4383" i="34"/>
  <c r="D4383" i="34" s="1"/>
  <c r="E4383" i="34"/>
  <c r="C4383" i="34"/>
  <c r="B4383" i="34"/>
  <c r="F4382" i="34"/>
  <c r="D4382" i="34" s="1"/>
  <c r="E4382" i="34"/>
  <c r="C4382" i="34"/>
  <c r="B4382" i="34"/>
  <c r="F4381" i="34"/>
  <c r="D4381" i="34" s="1"/>
  <c r="E4381" i="34"/>
  <c r="C4381" i="34"/>
  <c r="B4381" i="34"/>
  <c r="F4380" i="34"/>
  <c r="D4380" i="34" s="1"/>
  <c r="E4380" i="34"/>
  <c r="C4380" i="34"/>
  <c r="B4380" i="34"/>
  <c r="F4379" i="34"/>
  <c r="D4379" i="34" s="1"/>
  <c r="E4379" i="34"/>
  <c r="C4379" i="34"/>
  <c r="B4379" i="34"/>
  <c r="F4378" i="34"/>
  <c r="E4378" i="34"/>
  <c r="D4378" i="34"/>
  <c r="C4378" i="34"/>
  <c r="B4378" i="34"/>
  <c r="F4377" i="34"/>
  <c r="D4377" i="34" s="1"/>
  <c r="E4377" i="34"/>
  <c r="C4377" i="34"/>
  <c r="B4377" i="34"/>
  <c r="F4376" i="34"/>
  <c r="E4376" i="34"/>
  <c r="D4376" i="34"/>
  <c r="C4376" i="34"/>
  <c r="B4376" i="34"/>
  <c r="F4375" i="34"/>
  <c r="E4375" i="34"/>
  <c r="D4375" i="34"/>
  <c r="C4375" i="34"/>
  <c r="B4375" i="34"/>
  <c r="F4374" i="34"/>
  <c r="D4374" i="34" s="1"/>
  <c r="E4374" i="34"/>
  <c r="C4374" i="34"/>
  <c r="B4374" i="34"/>
  <c r="F4373" i="34"/>
  <c r="E4373" i="34"/>
  <c r="D4373" i="34"/>
  <c r="C4373" i="34"/>
  <c r="B4373" i="34"/>
  <c r="F4372" i="34"/>
  <c r="E4372" i="34"/>
  <c r="D4372" i="34"/>
  <c r="C4372" i="34"/>
  <c r="B4372" i="34"/>
  <c r="F4371" i="34"/>
  <c r="D4371" i="34" s="1"/>
  <c r="E4371" i="34"/>
  <c r="C4371" i="34"/>
  <c r="B4371" i="34"/>
  <c r="F4370" i="34"/>
  <c r="D4370" i="34" s="1"/>
  <c r="E4370" i="34"/>
  <c r="C4370" i="34"/>
  <c r="B4370" i="34"/>
  <c r="F4369" i="34"/>
  <c r="D4369" i="34" s="1"/>
  <c r="E4369" i="34"/>
  <c r="C4369" i="34"/>
  <c r="B4369" i="34"/>
  <c r="F4368" i="34"/>
  <c r="D4368" i="34" s="1"/>
  <c r="E4368" i="34"/>
  <c r="C4368" i="34"/>
  <c r="B4368" i="34"/>
  <c r="F4367" i="34"/>
  <c r="D4367" i="34" s="1"/>
  <c r="E4367" i="34"/>
  <c r="C4367" i="34"/>
  <c r="B4367" i="34"/>
  <c r="F4366" i="34"/>
  <c r="D4366" i="34" s="1"/>
  <c r="E4366" i="34"/>
  <c r="C4366" i="34"/>
  <c r="B4366" i="34"/>
  <c r="F4365" i="34"/>
  <c r="E4365" i="34"/>
  <c r="D4365" i="34"/>
  <c r="C4365" i="34"/>
  <c r="B4365" i="34"/>
  <c r="F4364" i="34"/>
  <c r="D4364" i="34" s="1"/>
  <c r="E4364" i="34"/>
  <c r="C4364" i="34"/>
  <c r="B4364" i="34"/>
  <c r="F4363" i="34"/>
  <c r="D4363" i="34" s="1"/>
  <c r="E4363" i="34"/>
  <c r="C4363" i="34"/>
  <c r="B4363" i="34"/>
  <c r="F4362" i="34"/>
  <c r="D4362" i="34" s="1"/>
  <c r="E4362" i="34"/>
  <c r="C4362" i="34"/>
  <c r="B4362" i="34"/>
  <c r="F4361" i="34"/>
  <c r="D4361" i="34" s="1"/>
  <c r="E4361" i="34"/>
  <c r="C4361" i="34"/>
  <c r="B4361" i="34"/>
  <c r="F4360" i="34"/>
  <c r="D4360" i="34" s="1"/>
  <c r="E4360" i="34"/>
  <c r="C4360" i="34"/>
  <c r="B4360" i="34"/>
  <c r="F4359" i="34"/>
  <c r="D4359" i="34" s="1"/>
  <c r="E4359" i="34"/>
  <c r="C4359" i="34"/>
  <c r="B4359" i="34"/>
  <c r="F4358" i="34"/>
  <c r="D4358" i="34" s="1"/>
  <c r="E4358" i="34"/>
  <c r="C4358" i="34"/>
  <c r="B4358" i="34"/>
  <c r="F4357" i="34"/>
  <c r="D4357" i="34" s="1"/>
  <c r="E4357" i="34"/>
  <c r="C4357" i="34"/>
  <c r="B4357" i="34"/>
  <c r="F4356" i="34"/>
  <c r="E4356" i="34"/>
  <c r="D4356" i="34"/>
  <c r="C4356" i="34"/>
  <c r="B4356" i="34"/>
  <c r="F4355" i="34"/>
  <c r="D4355" i="34" s="1"/>
  <c r="E4355" i="34"/>
  <c r="C4355" i="34"/>
  <c r="B4355" i="34"/>
  <c r="F4354" i="34"/>
  <c r="D4354" i="34" s="1"/>
  <c r="E4354" i="34"/>
  <c r="C4354" i="34"/>
  <c r="B4354" i="34"/>
  <c r="F4353" i="34"/>
  <c r="E4353" i="34"/>
  <c r="D4353" i="34"/>
  <c r="C4353" i="34"/>
  <c r="B4353" i="34"/>
  <c r="F4352" i="34"/>
  <c r="D4352" i="34" s="1"/>
  <c r="E4352" i="34"/>
  <c r="C4352" i="34"/>
  <c r="B4352" i="34"/>
  <c r="F4351" i="34"/>
  <c r="D4351" i="34" s="1"/>
  <c r="E4351" i="34"/>
  <c r="C4351" i="34"/>
  <c r="B4351" i="34"/>
  <c r="F4350" i="34"/>
  <c r="D4350" i="34" s="1"/>
  <c r="E4350" i="34"/>
  <c r="C4350" i="34"/>
  <c r="B4350" i="34"/>
  <c r="F4349" i="34"/>
  <c r="D4349" i="34" s="1"/>
  <c r="E4349" i="34"/>
  <c r="C4349" i="34"/>
  <c r="B4349" i="34"/>
  <c r="F4348" i="34"/>
  <c r="D4348" i="34" s="1"/>
  <c r="E4348" i="34"/>
  <c r="C4348" i="34"/>
  <c r="B4348" i="34"/>
  <c r="F4347" i="34"/>
  <c r="E4347" i="34"/>
  <c r="D4347" i="34"/>
  <c r="C4347" i="34"/>
  <c r="B4347" i="34"/>
  <c r="F4346" i="34"/>
  <c r="D4346" i="34" s="1"/>
  <c r="E4346" i="34"/>
  <c r="C4346" i="34"/>
  <c r="B4346" i="34"/>
  <c r="F4345" i="34"/>
  <c r="D4345" i="34" s="1"/>
  <c r="E4345" i="34"/>
  <c r="C4345" i="34"/>
  <c r="B4345" i="34"/>
  <c r="F4344" i="34"/>
  <c r="E4344" i="34"/>
  <c r="D4344" i="34"/>
  <c r="C4344" i="34"/>
  <c r="B4344" i="34"/>
  <c r="F4343" i="34"/>
  <c r="E4343" i="34"/>
  <c r="D4343" i="34"/>
  <c r="C4343" i="34"/>
  <c r="B4343" i="34"/>
  <c r="F4342" i="34"/>
  <c r="D4342" i="34" s="1"/>
  <c r="E4342" i="34"/>
  <c r="C4342" i="34"/>
  <c r="B4342" i="34"/>
  <c r="F4341" i="34"/>
  <c r="D4341" i="34" s="1"/>
  <c r="E4341" i="34"/>
  <c r="C4341" i="34"/>
  <c r="B4341" i="34"/>
  <c r="F4340" i="34"/>
  <c r="D4340" i="34" s="1"/>
  <c r="E4340" i="34"/>
  <c r="C4340" i="34"/>
  <c r="B4340" i="34"/>
  <c r="F4339" i="34"/>
  <c r="D4339" i="34" s="1"/>
  <c r="E4339" i="34"/>
  <c r="C4339" i="34"/>
  <c r="B4339" i="34"/>
  <c r="F4338" i="34"/>
  <c r="D4338" i="34" s="1"/>
  <c r="E4338" i="34"/>
  <c r="C4338" i="34"/>
  <c r="B4338" i="34"/>
  <c r="F4337" i="34"/>
  <c r="D4337" i="34" s="1"/>
  <c r="E4337" i="34"/>
  <c r="C4337" i="34"/>
  <c r="B4337" i="34"/>
  <c r="F4336" i="34"/>
  <c r="D4336" i="34" s="1"/>
  <c r="E4336" i="34"/>
  <c r="C4336" i="34"/>
  <c r="B4336" i="34"/>
  <c r="F4335" i="34"/>
  <c r="E4335" i="34"/>
  <c r="D4335" i="34"/>
  <c r="C4335" i="34"/>
  <c r="B4335" i="34"/>
  <c r="F4334" i="34"/>
  <c r="E4334" i="34"/>
  <c r="D4334" i="34"/>
  <c r="C4334" i="34"/>
  <c r="B4334" i="34"/>
  <c r="F4333" i="34"/>
  <c r="D4333" i="34" s="1"/>
  <c r="E4333" i="34"/>
  <c r="C4333" i="34"/>
  <c r="B4333" i="34"/>
  <c r="F4332" i="34"/>
  <c r="D4332" i="34" s="1"/>
  <c r="E4332" i="34"/>
  <c r="C4332" i="34"/>
  <c r="B4332" i="34"/>
  <c r="F4331" i="34"/>
  <c r="E4331" i="34"/>
  <c r="D4331" i="34"/>
  <c r="C4331" i="34"/>
  <c r="B4331" i="34"/>
  <c r="F4330" i="34"/>
  <c r="D4330" i="34" s="1"/>
  <c r="E4330" i="34"/>
  <c r="C4330" i="34"/>
  <c r="B4330" i="34"/>
  <c r="F4329" i="34"/>
  <c r="E4329" i="34"/>
  <c r="D4329" i="34"/>
  <c r="C4329" i="34"/>
  <c r="B4329" i="34"/>
  <c r="F4328" i="34"/>
  <c r="D4328" i="34" s="1"/>
  <c r="E4328" i="34"/>
  <c r="C4328" i="34"/>
  <c r="B4328" i="34"/>
  <c r="F4327" i="34"/>
  <c r="D4327" i="34" s="1"/>
  <c r="E4327" i="34"/>
  <c r="C4327" i="34"/>
  <c r="B4327" i="34"/>
  <c r="F4326" i="34"/>
  <c r="D4326" i="34" s="1"/>
  <c r="E4326" i="34"/>
  <c r="C4326" i="34"/>
  <c r="B4326" i="34"/>
  <c r="F4325" i="34"/>
  <c r="E4325" i="34"/>
  <c r="D4325" i="34"/>
  <c r="C4325" i="34"/>
  <c r="B4325" i="34"/>
  <c r="F4324" i="34"/>
  <c r="E4324" i="34"/>
  <c r="D4324" i="34"/>
  <c r="C4324" i="34"/>
  <c r="B4324" i="34"/>
  <c r="F4323" i="34"/>
  <c r="D4323" i="34" s="1"/>
  <c r="E4323" i="34"/>
  <c r="C4323" i="34"/>
  <c r="B4323" i="34"/>
  <c r="F4322" i="34"/>
  <c r="E4322" i="34"/>
  <c r="D4322" i="34"/>
  <c r="C4322" i="34"/>
  <c r="B4322" i="34"/>
  <c r="F4321" i="34"/>
  <c r="D4321" i="34" s="1"/>
  <c r="E4321" i="34"/>
  <c r="C4321" i="34"/>
  <c r="B4321" i="34"/>
  <c r="F4320" i="34"/>
  <c r="D4320" i="34" s="1"/>
  <c r="E4320" i="34"/>
  <c r="C4320" i="34"/>
  <c r="B4320" i="34"/>
  <c r="F4319" i="34"/>
  <c r="D4319" i="34" s="1"/>
  <c r="E4319" i="34"/>
  <c r="C4319" i="34"/>
  <c r="B4319" i="34"/>
  <c r="F4318" i="34"/>
  <c r="D4318" i="34" s="1"/>
  <c r="E4318" i="34"/>
  <c r="C4318" i="34"/>
  <c r="B4318" i="34"/>
  <c r="F4317" i="34"/>
  <c r="D4317" i="34" s="1"/>
  <c r="E4317" i="34"/>
  <c r="C4317" i="34"/>
  <c r="B4317" i="34"/>
  <c r="F4316" i="34"/>
  <c r="D4316" i="34" s="1"/>
  <c r="E4316" i="34"/>
  <c r="C4316" i="34"/>
  <c r="B4316" i="34"/>
  <c r="F4315" i="34"/>
  <c r="D4315" i="34" s="1"/>
  <c r="E4315" i="34"/>
  <c r="C4315" i="34"/>
  <c r="B4315" i="34"/>
  <c r="F4314" i="34"/>
  <c r="D4314" i="34" s="1"/>
  <c r="E4314" i="34"/>
  <c r="C4314" i="34"/>
  <c r="B4314" i="34"/>
  <c r="F4313" i="34"/>
  <c r="E4313" i="34"/>
  <c r="D4313" i="34"/>
  <c r="C4313" i="34"/>
  <c r="B4313" i="34"/>
  <c r="F4312" i="34"/>
  <c r="D4312" i="34" s="1"/>
  <c r="E4312" i="34"/>
  <c r="C4312" i="34"/>
  <c r="B4312" i="34"/>
  <c r="F4311" i="34"/>
  <c r="D4311" i="34" s="1"/>
  <c r="E4311" i="34"/>
  <c r="C4311" i="34"/>
  <c r="B4311" i="34"/>
  <c r="F4310" i="34"/>
  <c r="D4310" i="34" s="1"/>
  <c r="E4310" i="34"/>
  <c r="C4310" i="34"/>
  <c r="B4310" i="34"/>
  <c r="F4309" i="34"/>
  <c r="D4309" i="34" s="1"/>
  <c r="E4309" i="34"/>
  <c r="C4309" i="34"/>
  <c r="B4309" i="34"/>
  <c r="F4308" i="34"/>
  <c r="E4308" i="34"/>
  <c r="D4308" i="34"/>
  <c r="C4308" i="34"/>
  <c r="B4308" i="34"/>
  <c r="F4307" i="34"/>
  <c r="D4307" i="34" s="1"/>
  <c r="E4307" i="34"/>
  <c r="C4307" i="34"/>
  <c r="B4307" i="34"/>
  <c r="F4306" i="34"/>
  <c r="D4306" i="34" s="1"/>
  <c r="E4306" i="34"/>
  <c r="C4306" i="34"/>
  <c r="B4306" i="34"/>
  <c r="F4305" i="34"/>
  <c r="E4305" i="34"/>
  <c r="D4305" i="34"/>
  <c r="C4305" i="34"/>
  <c r="B4305" i="34"/>
  <c r="F4304" i="34"/>
  <c r="D4304" i="34" s="1"/>
  <c r="E4304" i="34"/>
  <c r="C4304" i="34"/>
  <c r="B4304" i="34"/>
  <c r="F4303" i="34"/>
  <c r="D4303" i="34" s="1"/>
  <c r="E4303" i="34"/>
  <c r="C4303" i="34"/>
  <c r="B4303" i="34"/>
  <c r="F4302" i="34"/>
  <c r="D4302" i="34" s="1"/>
  <c r="E4302" i="34"/>
  <c r="C4302" i="34"/>
  <c r="B4302" i="34"/>
  <c r="F4301" i="34"/>
  <c r="E4301" i="34"/>
  <c r="D4301" i="34"/>
  <c r="C4301" i="34"/>
  <c r="B4301" i="34"/>
  <c r="F4300" i="34"/>
  <c r="E4300" i="34"/>
  <c r="D4300" i="34"/>
  <c r="C4300" i="34"/>
  <c r="B4300" i="34"/>
  <c r="F4299" i="34"/>
  <c r="E4299" i="34"/>
  <c r="D4299" i="34"/>
  <c r="C4299" i="34"/>
  <c r="B4299" i="34"/>
  <c r="F4298" i="34"/>
  <c r="D4298" i="34" s="1"/>
  <c r="E4298" i="34"/>
  <c r="C4298" i="34"/>
  <c r="B4298" i="34"/>
  <c r="F4297" i="34"/>
  <c r="D4297" i="34" s="1"/>
  <c r="E4297" i="34"/>
  <c r="C4297" i="34"/>
  <c r="B4297" i="34"/>
  <c r="F4296" i="34"/>
  <c r="D4296" i="34" s="1"/>
  <c r="E4296" i="34"/>
  <c r="C4296" i="34"/>
  <c r="B4296" i="34"/>
  <c r="F4295" i="34"/>
  <c r="E4295" i="34"/>
  <c r="D4295" i="34"/>
  <c r="C4295" i="34"/>
  <c r="B4295" i="34"/>
  <c r="F4294" i="34"/>
  <c r="D4294" i="34" s="1"/>
  <c r="E4294" i="34"/>
  <c r="C4294" i="34"/>
  <c r="B4294" i="34"/>
  <c r="F4293" i="34"/>
  <c r="D4293" i="34" s="1"/>
  <c r="E4293" i="34"/>
  <c r="C4293" i="34"/>
  <c r="B4293" i="34"/>
  <c r="F4292" i="34"/>
  <c r="D4292" i="34" s="1"/>
  <c r="E4292" i="34"/>
  <c r="C4292" i="34"/>
  <c r="B4292" i="34"/>
  <c r="F4291" i="34"/>
  <c r="D4291" i="34" s="1"/>
  <c r="E4291" i="34"/>
  <c r="C4291" i="34"/>
  <c r="B4291" i="34"/>
  <c r="F4290" i="34"/>
  <c r="D4290" i="34" s="1"/>
  <c r="E4290" i="34"/>
  <c r="C4290" i="34"/>
  <c r="B4290" i="34"/>
  <c r="F4289" i="34"/>
  <c r="E4289" i="34"/>
  <c r="D4289" i="34"/>
  <c r="C4289" i="34"/>
  <c r="B4289" i="34"/>
  <c r="F4288" i="34"/>
  <c r="D4288" i="34" s="1"/>
  <c r="E4288" i="34"/>
  <c r="C4288" i="34"/>
  <c r="B4288" i="34"/>
  <c r="F4287" i="34"/>
  <c r="E4287" i="34"/>
  <c r="D4287" i="34"/>
  <c r="C4287" i="34"/>
  <c r="B4287" i="34"/>
  <c r="F4286" i="34"/>
  <c r="E4286" i="34"/>
  <c r="D4286" i="34"/>
  <c r="C4286" i="34"/>
  <c r="B4286" i="34"/>
  <c r="F4285" i="34"/>
  <c r="D4285" i="34" s="1"/>
  <c r="E4285" i="34"/>
  <c r="C4285" i="34"/>
  <c r="B4285" i="34"/>
  <c r="F4284" i="34"/>
  <c r="D4284" i="34" s="1"/>
  <c r="E4284" i="34"/>
  <c r="C4284" i="34"/>
  <c r="B4284" i="34"/>
  <c r="F4283" i="34"/>
  <c r="D4283" i="34" s="1"/>
  <c r="E4283" i="34"/>
  <c r="C4283" i="34"/>
  <c r="B4283" i="34"/>
  <c r="F4282" i="34"/>
  <c r="D4282" i="34" s="1"/>
  <c r="E4282" i="34"/>
  <c r="C4282" i="34"/>
  <c r="B4282" i="34"/>
  <c r="F4281" i="34"/>
  <c r="D4281" i="34" s="1"/>
  <c r="E4281" i="34"/>
  <c r="C4281" i="34"/>
  <c r="B4281" i="34"/>
  <c r="F4280" i="34"/>
  <c r="D4280" i="34" s="1"/>
  <c r="E4280" i="34"/>
  <c r="C4280" i="34"/>
  <c r="B4280" i="34"/>
  <c r="F4279" i="34"/>
  <c r="D4279" i="34" s="1"/>
  <c r="E4279" i="34"/>
  <c r="C4279" i="34"/>
  <c r="B4279" i="34"/>
  <c r="F4278" i="34"/>
  <c r="E4278" i="34"/>
  <c r="D4278" i="34"/>
  <c r="C4278" i="34"/>
  <c r="B4278" i="34"/>
  <c r="F4277" i="34"/>
  <c r="D4277" i="34" s="1"/>
  <c r="E4277" i="34"/>
  <c r="C4277" i="34"/>
  <c r="B4277" i="34"/>
  <c r="F4276" i="34"/>
  <c r="E4276" i="34"/>
  <c r="D4276" i="34"/>
  <c r="C4276" i="34"/>
  <c r="B4276" i="34"/>
  <c r="F4275" i="34"/>
  <c r="D4275" i="34" s="1"/>
  <c r="E4275" i="34"/>
  <c r="C4275" i="34"/>
  <c r="B4275" i="34"/>
  <c r="F4274" i="34"/>
  <c r="D4274" i="34" s="1"/>
  <c r="E4274" i="34"/>
  <c r="C4274" i="34"/>
  <c r="B4274" i="34"/>
  <c r="F4273" i="34"/>
  <c r="D4273" i="34" s="1"/>
  <c r="E4273" i="34"/>
  <c r="C4273" i="34"/>
  <c r="B4273" i="34"/>
  <c r="F4272" i="34"/>
  <c r="D4272" i="34" s="1"/>
  <c r="E4272" i="34"/>
  <c r="C4272" i="34"/>
  <c r="B4272" i="34"/>
  <c r="F4271" i="34"/>
  <c r="E4271" i="34"/>
  <c r="D4271" i="34"/>
  <c r="C4271" i="34"/>
  <c r="B4271" i="34"/>
  <c r="F4270" i="34"/>
  <c r="D4270" i="34" s="1"/>
  <c r="E4270" i="34"/>
  <c r="C4270" i="34"/>
  <c r="B4270" i="34"/>
  <c r="F4269" i="34"/>
  <c r="D4269" i="34" s="1"/>
  <c r="E4269" i="34"/>
  <c r="C4269" i="34"/>
  <c r="B4269" i="34"/>
  <c r="F4268" i="34"/>
  <c r="E4268" i="34"/>
  <c r="D4268" i="34"/>
  <c r="C4268" i="34"/>
  <c r="B4268" i="34"/>
  <c r="F4267" i="34"/>
  <c r="D4267" i="34" s="1"/>
  <c r="E4267" i="34"/>
  <c r="C4267" i="34"/>
  <c r="B4267" i="34"/>
  <c r="F4266" i="34"/>
  <c r="D4266" i="34" s="1"/>
  <c r="E4266" i="34"/>
  <c r="C4266" i="34"/>
  <c r="B4266" i="34"/>
  <c r="F4265" i="34"/>
  <c r="E4265" i="34"/>
  <c r="D4265" i="34"/>
  <c r="C4265" i="34"/>
  <c r="B4265" i="34"/>
  <c r="F4264" i="34"/>
  <c r="D4264" i="34" s="1"/>
  <c r="E4264" i="34"/>
  <c r="C4264" i="34"/>
  <c r="B4264" i="34"/>
  <c r="F4263" i="34"/>
  <c r="E4263" i="34"/>
  <c r="D4263" i="34"/>
  <c r="C4263" i="34"/>
  <c r="B4263" i="34"/>
  <c r="F4262" i="34"/>
  <c r="D4262" i="34" s="1"/>
  <c r="E4262" i="34"/>
  <c r="C4262" i="34"/>
  <c r="B4262" i="34"/>
  <c r="F4261" i="34"/>
  <c r="D4261" i="34" s="1"/>
  <c r="E4261" i="34"/>
  <c r="C4261" i="34"/>
  <c r="B4261" i="34"/>
  <c r="F4260" i="34"/>
  <c r="E4260" i="34"/>
  <c r="D4260" i="34"/>
  <c r="C4260" i="34"/>
  <c r="B4260" i="34"/>
  <c r="F4259" i="34"/>
  <c r="D4259" i="34" s="1"/>
  <c r="E4259" i="34"/>
  <c r="C4259" i="34"/>
  <c r="B4259" i="34"/>
  <c r="F4258" i="34"/>
  <c r="E4258" i="34"/>
  <c r="D4258" i="34"/>
  <c r="C4258" i="34"/>
  <c r="B4258" i="34"/>
  <c r="F4257" i="34"/>
  <c r="D4257" i="34" s="1"/>
  <c r="E4257" i="34"/>
  <c r="C4257" i="34"/>
  <c r="B4257" i="34"/>
  <c r="F4256" i="34"/>
  <c r="D4256" i="34" s="1"/>
  <c r="E4256" i="34"/>
  <c r="C4256" i="34"/>
  <c r="B4256" i="34"/>
  <c r="F4255" i="34"/>
  <c r="D4255" i="34" s="1"/>
  <c r="E4255" i="34"/>
  <c r="C4255" i="34"/>
  <c r="B4255" i="34"/>
  <c r="F4254" i="34"/>
  <c r="D4254" i="34" s="1"/>
  <c r="E4254" i="34"/>
  <c r="C4254" i="34"/>
  <c r="B4254" i="34"/>
  <c r="F4253" i="34"/>
  <c r="D4253" i="34" s="1"/>
  <c r="E4253" i="34"/>
  <c r="C4253" i="34"/>
  <c r="B4253" i="34"/>
  <c r="F4252" i="34"/>
  <c r="D4252" i="34" s="1"/>
  <c r="E4252" i="34"/>
  <c r="C4252" i="34"/>
  <c r="B4252" i="34"/>
  <c r="F4251" i="34"/>
  <c r="E4251" i="34"/>
  <c r="D4251" i="34"/>
  <c r="C4251" i="34"/>
  <c r="B4251" i="34"/>
  <c r="F4250" i="34"/>
  <c r="D4250" i="34" s="1"/>
  <c r="E4250" i="34"/>
  <c r="C4250" i="34"/>
  <c r="B4250" i="34"/>
  <c r="F4249" i="34"/>
  <c r="D4249" i="34" s="1"/>
  <c r="E4249" i="34"/>
  <c r="C4249" i="34"/>
  <c r="B4249" i="34"/>
  <c r="F4248" i="34"/>
  <c r="D4248" i="34" s="1"/>
  <c r="E4248" i="34"/>
  <c r="C4248" i="34"/>
  <c r="B4248" i="34"/>
  <c r="F4247" i="34"/>
  <c r="E4247" i="34"/>
  <c r="D4247" i="34"/>
  <c r="C4247" i="34"/>
  <c r="B4247" i="34"/>
  <c r="F4246" i="34"/>
  <c r="D4246" i="34" s="1"/>
  <c r="E4246" i="34"/>
  <c r="C4246" i="34"/>
  <c r="B4246" i="34"/>
  <c r="F4245" i="34"/>
  <c r="E4245" i="34"/>
  <c r="D4245" i="34"/>
  <c r="C4245" i="34"/>
  <c r="B4245" i="34"/>
  <c r="F4244" i="34"/>
  <c r="D4244" i="34" s="1"/>
  <c r="E4244" i="34"/>
  <c r="C4244" i="34"/>
  <c r="B4244" i="34"/>
  <c r="F4243" i="34"/>
  <c r="D4243" i="34" s="1"/>
  <c r="E4243" i="34"/>
  <c r="C4243" i="34"/>
  <c r="B4243" i="34"/>
  <c r="F4242" i="34"/>
  <c r="D4242" i="34" s="1"/>
  <c r="E4242" i="34"/>
  <c r="C4242" i="34"/>
  <c r="B4242" i="34"/>
  <c r="F4241" i="34"/>
  <c r="D4241" i="34" s="1"/>
  <c r="E4241" i="34"/>
  <c r="C4241" i="34"/>
  <c r="B4241" i="34"/>
  <c r="F4240" i="34"/>
  <c r="D4240" i="34" s="1"/>
  <c r="E4240" i="34"/>
  <c r="C4240" i="34"/>
  <c r="B4240" i="34"/>
  <c r="F4239" i="34"/>
  <c r="E4239" i="34"/>
  <c r="D4239" i="34"/>
  <c r="C4239" i="34"/>
  <c r="B4239" i="34"/>
  <c r="F4238" i="34"/>
  <c r="D4238" i="34" s="1"/>
  <c r="E4238" i="34"/>
  <c r="C4238" i="34"/>
  <c r="B4238" i="34"/>
  <c r="F4237" i="34"/>
  <c r="D4237" i="34" s="1"/>
  <c r="E4237" i="34"/>
  <c r="C4237" i="34"/>
  <c r="B4237" i="34"/>
  <c r="F4236" i="34"/>
  <c r="D4236" i="34" s="1"/>
  <c r="E4236" i="34"/>
  <c r="C4236" i="34"/>
  <c r="B4236" i="34"/>
  <c r="F4235" i="34"/>
  <c r="E4235" i="34"/>
  <c r="D4235" i="34"/>
  <c r="C4235" i="34"/>
  <c r="B4235" i="34"/>
  <c r="F4234" i="34"/>
  <c r="D4234" i="34" s="1"/>
  <c r="E4234" i="34"/>
  <c r="C4234" i="34"/>
  <c r="B4234" i="34"/>
  <c r="F4233" i="34"/>
  <c r="D4233" i="34" s="1"/>
  <c r="E4233" i="34"/>
  <c r="C4233" i="34"/>
  <c r="B4233" i="34"/>
  <c r="F4232" i="34"/>
  <c r="E4232" i="34"/>
  <c r="D4232" i="34"/>
  <c r="C4232" i="34"/>
  <c r="B4232" i="34"/>
  <c r="F4231" i="34"/>
  <c r="D4231" i="34" s="1"/>
  <c r="E4231" i="34"/>
  <c r="C4231" i="34"/>
  <c r="B4231" i="34"/>
  <c r="F4230" i="34"/>
  <c r="E4230" i="34"/>
  <c r="D4230" i="34"/>
  <c r="C4230" i="34"/>
  <c r="B4230" i="34"/>
  <c r="F4229" i="34"/>
  <c r="D4229" i="34" s="1"/>
  <c r="E4229" i="34"/>
  <c r="C4229" i="34"/>
  <c r="B4229" i="34"/>
  <c r="F4228" i="34"/>
  <c r="D4228" i="34" s="1"/>
  <c r="E4228" i="34"/>
  <c r="C4228" i="34"/>
  <c r="B4228" i="34"/>
  <c r="F4227" i="34"/>
  <c r="E4227" i="34"/>
  <c r="D4227" i="34"/>
  <c r="C4227" i="34"/>
  <c r="B4227" i="34"/>
  <c r="F4226" i="34"/>
  <c r="D4226" i="34" s="1"/>
  <c r="E4226" i="34"/>
  <c r="C4226" i="34"/>
  <c r="B4226" i="34"/>
  <c r="F4225" i="34"/>
  <c r="D4225" i="34" s="1"/>
  <c r="E4225" i="34"/>
  <c r="C4225" i="34"/>
  <c r="B4225" i="34"/>
  <c r="F4224" i="34"/>
  <c r="D4224" i="34" s="1"/>
  <c r="E4224" i="34"/>
  <c r="C4224" i="34"/>
  <c r="B4224" i="34"/>
  <c r="F4223" i="34"/>
  <c r="D4223" i="34" s="1"/>
  <c r="E4223" i="34"/>
  <c r="C4223" i="34"/>
  <c r="B4223" i="34"/>
  <c r="F4222" i="34"/>
  <c r="D4222" i="34" s="1"/>
  <c r="E4222" i="34"/>
  <c r="C4222" i="34"/>
  <c r="B4222" i="34"/>
  <c r="F4221" i="34"/>
  <c r="D4221" i="34" s="1"/>
  <c r="E4221" i="34"/>
  <c r="C4221" i="34"/>
  <c r="B4221" i="34"/>
  <c r="F4220" i="34"/>
  <c r="D4220" i="34" s="1"/>
  <c r="E4220" i="34"/>
  <c r="C4220" i="34"/>
  <c r="B4220" i="34"/>
  <c r="F4219" i="34"/>
  <c r="D4219" i="34" s="1"/>
  <c r="E4219" i="34"/>
  <c r="C4219" i="34"/>
  <c r="B4219" i="34"/>
  <c r="F4218" i="34"/>
  <c r="D4218" i="34" s="1"/>
  <c r="E4218" i="34"/>
  <c r="C4218" i="34"/>
  <c r="B4218" i="34"/>
  <c r="F4217" i="34"/>
  <c r="D4217" i="34" s="1"/>
  <c r="E4217" i="34"/>
  <c r="C4217" i="34"/>
  <c r="B4217" i="34"/>
  <c r="F4216" i="34"/>
  <c r="E4216" i="34"/>
  <c r="D4216" i="34"/>
  <c r="C4216" i="34"/>
  <c r="B4216" i="34"/>
  <c r="F4215" i="34"/>
  <c r="E4215" i="34"/>
  <c r="D4215" i="34"/>
  <c r="C4215" i="34"/>
  <c r="B4215" i="34"/>
  <c r="F4214" i="34"/>
  <c r="E4214" i="34"/>
  <c r="D4214" i="34"/>
  <c r="C4214" i="34"/>
  <c r="B4214" i="34"/>
  <c r="F4213" i="34"/>
  <c r="D4213" i="34" s="1"/>
  <c r="E4213" i="34"/>
  <c r="C4213" i="34"/>
  <c r="B4213" i="34"/>
  <c r="F4212" i="34"/>
  <c r="D4212" i="34" s="1"/>
  <c r="E4212" i="34"/>
  <c r="C4212" i="34"/>
  <c r="B4212" i="34"/>
  <c r="F4211" i="34"/>
  <c r="D4211" i="34" s="1"/>
  <c r="E4211" i="34"/>
  <c r="C4211" i="34"/>
  <c r="B4211" i="34"/>
  <c r="F4210" i="34"/>
  <c r="D4210" i="34" s="1"/>
  <c r="E4210" i="34"/>
  <c r="C4210" i="34"/>
  <c r="B4210" i="34"/>
  <c r="F4209" i="34"/>
  <c r="E4209" i="34"/>
  <c r="D4209" i="34"/>
  <c r="C4209" i="34"/>
  <c r="B4209" i="34"/>
  <c r="F4208" i="34"/>
  <c r="E4208" i="34"/>
  <c r="D4208" i="34"/>
  <c r="C4208" i="34"/>
  <c r="B4208" i="34"/>
  <c r="F4207" i="34"/>
  <c r="D4207" i="34" s="1"/>
  <c r="E4207" i="34"/>
  <c r="C4207" i="34"/>
  <c r="B4207" i="34"/>
  <c r="F4206" i="34"/>
  <c r="E4206" i="34"/>
  <c r="D4206" i="34"/>
  <c r="C4206" i="34"/>
  <c r="B4206" i="34"/>
  <c r="F4205" i="34"/>
  <c r="D4205" i="34" s="1"/>
  <c r="E4205" i="34"/>
  <c r="C4205" i="34"/>
  <c r="B4205" i="34"/>
  <c r="F4204" i="34"/>
  <c r="D4204" i="34" s="1"/>
  <c r="E4204" i="34"/>
  <c r="C4204" i="34"/>
  <c r="B4204" i="34"/>
  <c r="F4203" i="34"/>
  <c r="D4203" i="34" s="1"/>
  <c r="E4203" i="34"/>
  <c r="C4203" i="34"/>
  <c r="B4203" i="34"/>
  <c r="F4202" i="34"/>
  <c r="D4202" i="34" s="1"/>
  <c r="E4202" i="34"/>
  <c r="C4202" i="34"/>
  <c r="B4202" i="34"/>
  <c r="F4201" i="34"/>
  <c r="D4201" i="34" s="1"/>
  <c r="E4201" i="34"/>
  <c r="C4201" i="34"/>
  <c r="B4201" i="34"/>
  <c r="F4200" i="34"/>
  <c r="D4200" i="34" s="1"/>
  <c r="E4200" i="34"/>
  <c r="C4200" i="34"/>
  <c r="B4200" i="34"/>
  <c r="F4199" i="34"/>
  <c r="E4199" i="34"/>
  <c r="D4199" i="34"/>
  <c r="C4199" i="34"/>
  <c r="B4199" i="34"/>
  <c r="F4198" i="34"/>
  <c r="E4198" i="34"/>
  <c r="D4198" i="34"/>
  <c r="C4198" i="34"/>
  <c r="B4198" i="34"/>
  <c r="F4197" i="34"/>
  <c r="E4197" i="34"/>
  <c r="D4197" i="34"/>
  <c r="C4197" i="34"/>
  <c r="B4197" i="34"/>
  <c r="F4196" i="34"/>
  <c r="E4196" i="34"/>
  <c r="D4196" i="34"/>
  <c r="C4196" i="34"/>
  <c r="B4196" i="34"/>
  <c r="F4195" i="34"/>
  <c r="D4195" i="34" s="1"/>
  <c r="E4195" i="34"/>
  <c r="C4195" i="34"/>
  <c r="B4195" i="34"/>
  <c r="F4194" i="34"/>
  <c r="E4194" i="34"/>
  <c r="D4194" i="34"/>
  <c r="C4194" i="34"/>
  <c r="B4194" i="34"/>
  <c r="F4193" i="34"/>
  <c r="E4193" i="34"/>
  <c r="D4193" i="34"/>
  <c r="C4193" i="34"/>
  <c r="B4193" i="34"/>
  <c r="F4192" i="34"/>
  <c r="D4192" i="34" s="1"/>
  <c r="E4192" i="34"/>
  <c r="C4192" i="34"/>
  <c r="B4192" i="34"/>
  <c r="F4191" i="34"/>
  <c r="D4191" i="34" s="1"/>
  <c r="E4191" i="34"/>
  <c r="C4191" i="34"/>
  <c r="B4191" i="34"/>
  <c r="F4190" i="34"/>
  <c r="D4190" i="34" s="1"/>
  <c r="E4190" i="34"/>
  <c r="C4190" i="34"/>
  <c r="B4190" i="34"/>
  <c r="F4189" i="34"/>
  <c r="D4189" i="34" s="1"/>
  <c r="E4189" i="34"/>
  <c r="C4189" i="34"/>
  <c r="B4189" i="34"/>
  <c r="F4188" i="34"/>
  <c r="E4188" i="34"/>
  <c r="D4188" i="34"/>
  <c r="C4188" i="34"/>
  <c r="B4188" i="34"/>
  <c r="F4187" i="34"/>
  <c r="D4187" i="34" s="1"/>
  <c r="E4187" i="34"/>
  <c r="C4187" i="34"/>
  <c r="B4187" i="34"/>
  <c r="F4186" i="34"/>
  <c r="E4186" i="34"/>
  <c r="D4186" i="34"/>
  <c r="C4186" i="34"/>
  <c r="B4186" i="34"/>
  <c r="F4185" i="34"/>
  <c r="D4185" i="34" s="1"/>
  <c r="E4185" i="34"/>
  <c r="C4185" i="34"/>
  <c r="B4185" i="34"/>
  <c r="F4184" i="34"/>
  <c r="D4184" i="34" s="1"/>
  <c r="E4184" i="34"/>
  <c r="C4184" i="34"/>
  <c r="B4184" i="34"/>
  <c r="F4183" i="34"/>
  <c r="D4183" i="34" s="1"/>
  <c r="E4183" i="34"/>
  <c r="C4183" i="34"/>
  <c r="B4183" i="34"/>
  <c r="F4182" i="34"/>
  <c r="D4182" i="34" s="1"/>
  <c r="E4182" i="34"/>
  <c r="C4182" i="34"/>
  <c r="B4182" i="34"/>
  <c r="F4181" i="34"/>
  <c r="D4181" i="34" s="1"/>
  <c r="E4181" i="34"/>
  <c r="C4181" i="34"/>
  <c r="B4181" i="34"/>
  <c r="F4180" i="34"/>
  <c r="D4180" i="34" s="1"/>
  <c r="E4180" i="34"/>
  <c r="C4180" i="34"/>
  <c r="B4180" i="34"/>
  <c r="F4179" i="34"/>
  <c r="D4179" i="34" s="1"/>
  <c r="E4179" i="34"/>
  <c r="C4179" i="34"/>
  <c r="B4179" i="34"/>
  <c r="F4178" i="34"/>
  <c r="E4178" i="34"/>
  <c r="D4178" i="34"/>
  <c r="C4178" i="34"/>
  <c r="B4178" i="34"/>
  <c r="F4177" i="34"/>
  <c r="D4177" i="34" s="1"/>
  <c r="E4177" i="34"/>
  <c r="C4177" i="34"/>
  <c r="B4177" i="34"/>
  <c r="F4176" i="34"/>
  <c r="D4176" i="34" s="1"/>
  <c r="E4176" i="34"/>
  <c r="C4176" i="34"/>
  <c r="B4176" i="34"/>
  <c r="F4175" i="34"/>
  <c r="D4175" i="34" s="1"/>
  <c r="E4175" i="34"/>
  <c r="C4175" i="34"/>
  <c r="B4175" i="34"/>
  <c r="F4174" i="34"/>
  <c r="D4174" i="34" s="1"/>
  <c r="E4174" i="34"/>
  <c r="C4174" i="34"/>
  <c r="B4174" i="34"/>
  <c r="F4173" i="34"/>
  <c r="D4173" i="34" s="1"/>
  <c r="E4173" i="34"/>
  <c r="C4173" i="34"/>
  <c r="B4173" i="34"/>
  <c r="F4172" i="34"/>
  <c r="E4172" i="34"/>
  <c r="D4172" i="34"/>
  <c r="C4172" i="34"/>
  <c r="B4172" i="34"/>
  <c r="F4171" i="34"/>
  <c r="D4171" i="34" s="1"/>
  <c r="E4171" i="34"/>
  <c r="C4171" i="34"/>
  <c r="B4171" i="34"/>
  <c r="F4170" i="34"/>
  <c r="D4170" i="34" s="1"/>
  <c r="E4170" i="34"/>
  <c r="C4170" i="34"/>
  <c r="B4170" i="34"/>
  <c r="F4169" i="34"/>
  <c r="D4169" i="34" s="1"/>
  <c r="E4169" i="34"/>
  <c r="C4169" i="34"/>
  <c r="B4169" i="34"/>
  <c r="F4168" i="34"/>
  <c r="E4168" i="34"/>
  <c r="D4168" i="34"/>
  <c r="C4168" i="34"/>
  <c r="B4168" i="34"/>
  <c r="F4167" i="34"/>
  <c r="D4167" i="34" s="1"/>
  <c r="E4167" i="34"/>
  <c r="C4167" i="34"/>
  <c r="B4167" i="34"/>
  <c r="F4166" i="34"/>
  <c r="D4166" i="34" s="1"/>
  <c r="E4166" i="34"/>
  <c r="C4166" i="34"/>
  <c r="B4166" i="34"/>
  <c r="F4165" i="34"/>
  <c r="D4165" i="34" s="1"/>
  <c r="E4165" i="34"/>
  <c r="C4165" i="34"/>
  <c r="B4165" i="34"/>
  <c r="F4164" i="34"/>
  <c r="D4164" i="34" s="1"/>
  <c r="E4164" i="34"/>
  <c r="C4164" i="34"/>
  <c r="B4164" i="34"/>
  <c r="F4163" i="34"/>
  <c r="D4163" i="34" s="1"/>
  <c r="E4163" i="34"/>
  <c r="C4163" i="34"/>
  <c r="B4163" i="34"/>
  <c r="F4162" i="34"/>
  <c r="D4162" i="34" s="1"/>
  <c r="E4162" i="34"/>
  <c r="C4162" i="34"/>
  <c r="B4162" i="34"/>
  <c r="F4161" i="34"/>
  <c r="D4161" i="34" s="1"/>
  <c r="E4161" i="34"/>
  <c r="C4161" i="34"/>
  <c r="B4161" i="34"/>
  <c r="F4160" i="34"/>
  <c r="D4160" i="34" s="1"/>
  <c r="E4160" i="34"/>
  <c r="C4160" i="34"/>
  <c r="B4160" i="34"/>
  <c r="F4159" i="34"/>
  <c r="D4159" i="34" s="1"/>
  <c r="E4159" i="34"/>
  <c r="C4159" i="34"/>
  <c r="B4159" i="34"/>
  <c r="F4158" i="34"/>
  <c r="D4158" i="34" s="1"/>
  <c r="E4158" i="34"/>
  <c r="C4158" i="34"/>
  <c r="B4158" i="34"/>
  <c r="F4157" i="34"/>
  <c r="E4157" i="34"/>
  <c r="D4157" i="34"/>
  <c r="C4157" i="34"/>
  <c r="B4157" i="34"/>
  <c r="F4156" i="34"/>
  <c r="D4156" i="34" s="1"/>
  <c r="E4156" i="34"/>
  <c r="C4156" i="34"/>
  <c r="B4156" i="34"/>
  <c r="F4155" i="34"/>
  <c r="E4155" i="34"/>
  <c r="D4155" i="34"/>
  <c r="C4155" i="34"/>
  <c r="B4155" i="34"/>
  <c r="F4154" i="34"/>
  <c r="E4154" i="34"/>
  <c r="D4154" i="34"/>
  <c r="C4154" i="34"/>
  <c r="B4154" i="34"/>
  <c r="F4153" i="34"/>
  <c r="D4153" i="34" s="1"/>
  <c r="E4153" i="34"/>
  <c r="C4153" i="34"/>
  <c r="B4153" i="34"/>
  <c r="F4152" i="34"/>
  <c r="D4152" i="34" s="1"/>
  <c r="E4152" i="34"/>
  <c r="C4152" i="34"/>
  <c r="B4152" i="34"/>
  <c r="F4151" i="34"/>
  <c r="D4151" i="34" s="1"/>
  <c r="E4151" i="34"/>
  <c r="C4151" i="34"/>
  <c r="B4151" i="34"/>
  <c r="F4150" i="34"/>
  <c r="D4150" i="34" s="1"/>
  <c r="E4150" i="34"/>
  <c r="C4150" i="34"/>
  <c r="B4150" i="34"/>
  <c r="F4149" i="34"/>
  <c r="E4149" i="34"/>
  <c r="D4149" i="34"/>
  <c r="C4149" i="34"/>
  <c r="B4149" i="34"/>
  <c r="F4148" i="34"/>
  <c r="D4148" i="34" s="1"/>
  <c r="E4148" i="34"/>
  <c r="C4148" i="34"/>
  <c r="B4148" i="34"/>
  <c r="F4147" i="34"/>
  <c r="D4147" i="34" s="1"/>
  <c r="E4147" i="34"/>
  <c r="C4147" i="34"/>
  <c r="B4147" i="34"/>
  <c r="F4146" i="34"/>
  <c r="D4146" i="34" s="1"/>
  <c r="E4146" i="34"/>
  <c r="C4146" i="34"/>
  <c r="B4146" i="34"/>
  <c r="F4145" i="34"/>
  <c r="E4145" i="34"/>
  <c r="D4145" i="34"/>
  <c r="C4145" i="34"/>
  <c r="B4145" i="34"/>
  <c r="F4144" i="34"/>
  <c r="D4144" i="34" s="1"/>
  <c r="E4144" i="34"/>
  <c r="C4144" i="34"/>
  <c r="B4144" i="34"/>
  <c r="F4143" i="34"/>
  <c r="E4143" i="34"/>
  <c r="D4143" i="34"/>
  <c r="C4143" i="34"/>
  <c r="B4143" i="34"/>
  <c r="F4142" i="34"/>
  <c r="D4142" i="34" s="1"/>
  <c r="E4142" i="34"/>
  <c r="C4142" i="34"/>
  <c r="B4142" i="34"/>
  <c r="F4141" i="34"/>
  <c r="D4141" i="34" s="1"/>
  <c r="E4141" i="34"/>
  <c r="C4141" i="34"/>
  <c r="B4141" i="34"/>
  <c r="F4140" i="34"/>
  <c r="D4140" i="34" s="1"/>
  <c r="E4140" i="34"/>
  <c r="C4140" i="34"/>
  <c r="B4140" i="34"/>
  <c r="F4139" i="34"/>
  <c r="D4139" i="34" s="1"/>
  <c r="E4139" i="34"/>
  <c r="C4139" i="34"/>
  <c r="B4139" i="34"/>
  <c r="F4138" i="34"/>
  <c r="D4138" i="34" s="1"/>
  <c r="E4138" i="34"/>
  <c r="C4138" i="34"/>
  <c r="B4138" i="34"/>
  <c r="F4137" i="34"/>
  <c r="D4137" i="34" s="1"/>
  <c r="E4137" i="34"/>
  <c r="C4137" i="34"/>
  <c r="B4137" i="34"/>
  <c r="F4136" i="34"/>
  <c r="E4136" i="34"/>
  <c r="D4136" i="34"/>
  <c r="C4136" i="34"/>
  <c r="B4136" i="34"/>
  <c r="F4135" i="34"/>
  <c r="D4135" i="34" s="1"/>
  <c r="E4135" i="34"/>
  <c r="C4135" i="34"/>
  <c r="B4135" i="34"/>
  <c r="F4134" i="34"/>
  <c r="E4134" i="34"/>
  <c r="D4134" i="34"/>
  <c r="C4134" i="34"/>
  <c r="B4134" i="34"/>
  <c r="F4133" i="34"/>
  <c r="D4133" i="34" s="1"/>
  <c r="E4133" i="34"/>
  <c r="C4133" i="34"/>
  <c r="B4133" i="34"/>
  <c r="F4132" i="34"/>
  <c r="D4132" i="34" s="1"/>
  <c r="E4132" i="34"/>
  <c r="C4132" i="34"/>
  <c r="B4132" i="34"/>
  <c r="F4131" i="34"/>
  <c r="D4131" i="34" s="1"/>
  <c r="E4131" i="34"/>
  <c r="C4131" i="34"/>
  <c r="B4131" i="34"/>
  <c r="F4130" i="34"/>
  <c r="D4130" i="34" s="1"/>
  <c r="E4130" i="34"/>
  <c r="C4130" i="34"/>
  <c r="B4130" i="34"/>
  <c r="F4129" i="34"/>
  <c r="D4129" i="34" s="1"/>
  <c r="E4129" i="34"/>
  <c r="C4129" i="34"/>
  <c r="B4129" i="34"/>
  <c r="F4128" i="34"/>
  <c r="D4128" i="34" s="1"/>
  <c r="E4128" i="34"/>
  <c r="C4128" i="34"/>
  <c r="B4128" i="34"/>
  <c r="F4127" i="34"/>
  <c r="E4127" i="34"/>
  <c r="D4127" i="34"/>
  <c r="C4127" i="34"/>
  <c r="B4127" i="34"/>
  <c r="F4126" i="34"/>
  <c r="E4126" i="34"/>
  <c r="D4126" i="34"/>
  <c r="C4126" i="34"/>
  <c r="B4126" i="34"/>
  <c r="F4125" i="34"/>
  <c r="E4125" i="34"/>
  <c r="D4125" i="34"/>
  <c r="C4125" i="34"/>
  <c r="B4125" i="34"/>
  <c r="F4124" i="34"/>
  <c r="E4124" i="34"/>
  <c r="D4124" i="34"/>
  <c r="C4124" i="34"/>
  <c r="B4124" i="34"/>
  <c r="F4123" i="34"/>
  <c r="D4123" i="34" s="1"/>
  <c r="E4123" i="34"/>
  <c r="C4123" i="34"/>
  <c r="B4123" i="34"/>
  <c r="F4122" i="34"/>
  <c r="D4122" i="34" s="1"/>
  <c r="E4122" i="34"/>
  <c r="C4122" i="34"/>
  <c r="B4122" i="34"/>
  <c r="F4121" i="34"/>
  <c r="E4121" i="34"/>
  <c r="D4121" i="34"/>
  <c r="C4121" i="34"/>
  <c r="B4121" i="34"/>
  <c r="F4120" i="34"/>
  <c r="D4120" i="34" s="1"/>
  <c r="E4120" i="34"/>
  <c r="C4120" i="34"/>
  <c r="B4120" i="34"/>
  <c r="F4119" i="34"/>
  <c r="D4119" i="34" s="1"/>
  <c r="E4119" i="34"/>
  <c r="C4119" i="34"/>
  <c r="B4119" i="34"/>
  <c r="F4118" i="34"/>
  <c r="D4118" i="34" s="1"/>
  <c r="E4118" i="34"/>
  <c r="C4118" i="34"/>
  <c r="B4118" i="34"/>
  <c r="F4117" i="34"/>
  <c r="D4117" i="34" s="1"/>
  <c r="E4117" i="34"/>
  <c r="C4117" i="34"/>
  <c r="B4117" i="34"/>
  <c r="F4116" i="34"/>
  <c r="E4116" i="34"/>
  <c r="D4116" i="34"/>
  <c r="C4116" i="34"/>
  <c r="B4116" i="34"/>
  <c r="F4115" i="34"/>
  <c r="D4115" i="34" s="1"/>
  <c r="E4115" i="34"/>
  <c r="C4115" i="34"/>
  <c r="B4115" i="34"/>
  <c r="F4114" i="34"/>
  <c r="E4114" i="34"/>
  <c r="D4114" i="34"/>
  <c r="C4114" i="34"/>
  <c r="B4114" i="34"/>
  <c r="F4113" i="34"/>
  <c r="D4113" i="34" s="1"/>
  <c r="E4113" i="34"/>
  <c r="C4113" i="34"/>
  <c r="B4113" i="34"/>
  <c r="F4112" i="34"/>
  <c r="D4112" i="34" s="1"/>
  <c r="E4112" i="34"/>
  <c r="C4112" i="34"/>
  <c r="B4112" i="34"/>
  <c r="F4111" i="34"/>
  <c r="D4111" i="34" s="1"/>
  <c r="E4111" i="34"/>
  <c r="C4111" i="34"/>
  <c r="B4111" i="34"/>
  <c r="F4110" i="34"/>
  <c r="D4110" i="34" s="1"/>
  <c r="E4110" i="34"/>
  <c r="C4110" i="34"/>
  <c r="B4110" i="34"/>
  <c r="F4109" i="34"/>
  <c r="D4109" i="34" s="1"/>
  <c r="E4109" i="34"/>
  <c r="C4109" i="34"/>
  <c r="B4109" i="34"/>
  <c r="F4108" i="34"/>
  <c r="E4108" i="34"/>
  <c r="D4108" i="34"/>
  <c r="C4108" i="34"/>
  <c r="B4108" i="34"/>
  <c r="F4107" i="34"/>
  <c r="E4107" i="34"/>
  <c r="D4107" i="34"/>
  <c r="C4107" i="34"/>
  <c r="B4107" i="34"/>
  <c r="F4106" i="34"/>
  <c r="D4106" i="34" s="1"/>
  <c r="E4106" i="34"/>
  <c r="C4106" i="34"/>
  <c r="B4106" i="34"/>
  <c r="F4105" i="34"/>
  <c r="D4105" i="34" s="1"/>
  <c r="E4105" i="34"/>
  <c r="C4105" i="34"/>
  <c r="B4105" i="34"/>
  <c r="F4104" i="34"/>
  <c r="D4104" i="34" s="1"/>
  <c r="E4104" i="34"/>
  <c r="C4104" i="34"/>
  <c r="B4104" i="34"/>
  <c r="F4103" i="34"/>
  <c r="D4103" i="34" s="1"/>
  <c r="E4103" i="34"/>
  <c r="C4103" i="34"/>
  <c r="B4103" i="34"/>
  <c r="F4102" i="34"/>
  <c r="D4102" i="34" s="1"/>
  <c r="E4102" i="34"/>
  <c r="C4102" i="34"/>
  <c r="B4102" i="34"/>
  <c r="F4101" i="34"/>
  <c r="E4101" i="34"/>
  <c r="D4101" i="34"/>
  <c r="C4101" i="34"/>
  <c r="B4101" i="34"/>
  <c r="F4100" i="34"/>
  <c r="D4100" i="34" s="1"/>
  <c r="E4100" i="34"/>
  <c r="C4100" i="34"/>
  <c r="B4100" i="34"/>
  <c r="F4099" i="34"/>
  <c r="D4099" i="34" s="1"/>
  <c r="E4099" i="34"/>
  <c r="C4099" i="34"/>
  <c r="B4099" i="34"/>
  <c r="F4098" i="34"/>
  <c r="D4098" i="34" s="1"/>
  <c r="E4098" i="34"/>
  <c r="C4098" i="34"/>
  <c r="B4098" i="34"/>
  <c r="F4097" i="34"/>
  <c r="D4097" i="34" s="1"/>
  <c r="E4097" i="34"/>
  <c r="C4097" i="34"/>
  <c r="B4097" i="34"/>
  <c r="F4096" i="34"/>
  <c r="E4096" i="34"/>
  <c r="D4096" i="34"/>
  <c r="C4096" i="34"/>
  <c r="B4096" i="34"/>
  <c r="F4095" i="34"/>
  <c r="E4095" i="34"/>
  <c r="D4095" i="34"/>
  <c r="C4095" i="34"/>
  <c r="B4095" i="34"/>
  <c r="F4094" i="34"/>
  <c r="D4094" i="34" s="1"/>
  <c r="E4094" i="34"/>
  <c r="C4094" i="34"/>
  <c r="B4094" i="34"/>
  <c r="F4093" i="34"/>
  <c r="D4093" i="34" s="1"/>
  <c r="E4093" i="34"/>
  <c r="C4093" i="34"/>
  <c r="B4093" i="34"/>
  <c r="F4092" i="34"/>
  <c r="D4092" i="34" s="1"/>
  <c r="E4092" i="34"/>
  <c r="C4092" i="34"/>
  <c r="B4092" i="34"/>
  <c r="F4091" i="34"/>
  <c r="D4091" i="34" s="1"/>
  <c r="E4091" i="34"/>
  <c r="C4091" i="34"/>
  <c r="B4091" i="34"/>
  <c r="F4090" i="34"/>
  <c r="E4090" i="34"/>
  <c r="D4090" i="34"/>
  <c r="C4090" i="34"/>
  <c r="B4090" i="34"/>
  <c r="F4089" i="34"/>
  <c r="E4089" i="34"/>
  <c r="D4089" i="34"/>
  <c r="C4089" i="34"/>
  <c r="B4089" i="34"/>
  <c r="F4088" i="34"/>
  <c r="E4088" i="34"/>
  <c r="D4088" i="34"/>
  <c r="C4088" i="34"/>
  <c r="B4088" i="34"/>
  <c r="F4087" i="34"/>
  <c r="D4087" i="34" s="1"/>
  <c r="E4087" i="34"/>
  <c r="C4087" i="34"/>
  <c r="B4087" i="34"/>
  <c r="F4086" i="34"/>
  <c r="E4086" i="34"/>
  <c r="D4086" i="34"/>
  <c r="C4086" i="34"/>
  <c r="B4086" i="34"/>
  <c r="F4085" i="34"/>
  <c r="D4085" i="34" s="1"/>
  <c r="E4085" i="34"/>
  <c r="C4085" i="34"/>
  <c r="B4085" i="34"/>
  <c r="F4084" i="34"/>
  <c r="D4084" i="34" s="1"/>
  <c r="E4084" i="34"/>
  <c r="C4084" i="34"/>
  <c r="B4084" i="34"/>
  <c r="F4083" i="34"/>
  <c r="E4083" i="34"/>
  <c r="D4083" i="34"/>
  <c r="C4083" i="34"/>
  <c r="B4083" i="34"/>
  <c r="F4082" i="34"/>
  <c r="D4082" i="34" s="1"/>
  <c r="E4082" i="34"/>
  <c r="C4082" i="34"/>
  <c r="B4082" i="34"/>
  <c r="F4081" i="34"/>
  <c r="D4081" i="34" s="1"/>
  <c r="E4081" i="34"/>
  <c r="C4081" i="34"/>
  <c r="B4081" i="34"/>
  <c r="F4080" i="34"/>
  <c r="D4080" i="34" s="1"/>
  <c r="E4080" i="34"/>
  <c r="C4080" i="34"/>
  <c r="B4080" i="34"/>
  <c r="F4079" i="34"/>
  <c r="E4079" i="34"/>
  <c r="D4079" i="34"/>
  <c r="C4079" i="34"/>
  <c r="B4079" i="34"/>
  <c r="F4078" i="34"/>
  <c r="D4078" i="34" s="1"/>
  <c r="E4078" i="34"/>
  <c r="C4078" i="34"/>
  <c r="B4078" i="34"/>
  <c r="F4077" i="34"/>
  <c r="E4077" i="34"/>
  <c r="D4077" i="34"/>
  <c r="C4077" i="34"/>
  <c r="B4077" i="34"/>
  <c r="F4076" i="34"/>
  <c r="E4076" i="34"/>
  <c r="D4076" i="34"/>
  <c r="C4076" i="34"/>
  <c r="B4076" i="34"/>
  <c r="F4075" i="34"/>
  <c r="D4075" i="34" s="1"/>
  <c r="E4075" i="34"/>
  <c r="C4075" i="34"/>
  <c r="B4075" i="34"/>
  <c r="F4074" i="34"/>
  <c r="D4074" i="34" s="1"/>
  <c r="E4074" i="34"/>
  <c r="C4074" i="34"/>
  <c r="B4074" i="34"/>
  <c r="F4073" i="34"/>
  <c r="E4073" i="34"/>
  <c r="D4073" i="34"/>
  <c r="C4073" i="34"/>
  <c r="B4073" i="34"/>
  <c r="F4072" i="34"/>
  <c r="D4072" i="34" s="1"/>
  <c r="E4072" i="34"/>
  <c r="C4072" i="34"/>
  <c r="B4072" i="34"/>
  <c r="F4071" i="34"/>
  <c r="D4071" i="34" s="1"/>
  <c r="E4071" i="34"/>
  <c r="C4071" i="34"/>
  <c r="B4071" i="34"/>
  <c r="F4070" i="34"/>
  <c r="E4070" i="34"/>
  <c r="D4070" i="34"/>
  <c r="C4070" i="34"/>
  <c r="B4070" i="34"/>
  <c r="F4069" i="34"/>
  <c r="D4069" i="34" s="1"/>
  <c r="E4069" i="34"/>
  <c r="C4069" i="34"/>
  <c r="B4069" i="34"/>
  <c r="F4068" i="34"/>
  <c r="D4068" i="34" s="1"/>
  <c r="E4068" i="34"/>
  <c r="C4068" i="34"/>
  <c r="B4068" i="34"/>
  <c r="F4067" i="34"/>
  <c r="D4067" i="34" s="1"/>
  <c r="E4067" i="34"/>
  <c r="C4067" i="34"/>
  <c r="B4067" i="34"/>
  <c r="F4066" i="34"/>
  <c r="D4066" i="34" s="1"/>
  <c r="E4066" i="34"/>
  <c r="C4066" i="34"/>
  <c r="B4066" i="34"/>
  <c r="F4065" i="34"/>
  <c r="E4065" i="34"/>
  <c r="D4065" i="34"/>
  <c r="C4065" i="34"/>
  <c r="B4065" i="34"/>
  <c r="F4064" i="34"/>
  <c r="D4064" i="34" s="1"/>
  <c r="E4064" i="34"/>
  <c r="C4064" i="34"/>
  <c r="B4064" i="34"/>
  <c r="F4063" i="34"/>
  <c r="D4063" i="34" s="1"/>
  <c r="E4063" i="34"/>
  <c r="C4063" i="34"/>
  <c r="B4063" i="34"/>
  <c r="F4062" i="34"/>
  <c r="E4062" i="34"/>
  <c r="D4062" i="34"/>
  <c r="C4062" i="34"/>
  <c r="B4062" i="34"/>
  <c r="F4061" i="34"/>
  <c r="D4061" i="34" s="1"/>
  <c r="E4061" i="34"/>
  <c r="C4061" i="34"/>
  <c r="B4061" i="34"/>
  <c r="F4060" i="34"/>
  <c r="D4060" i="34" s="1"/>
  <c r="E4060" i="34"/>
  <c r="C4060" i="34"/>
  <c r="B4060" i="34"/>
  <c r="F4059" i="34"/>
  <c r="D4059" i="34" s="1"/>
  <c r="E4059" i="34"/>
  <c r="C4059" i="34"/>
  <c r="B4059" i="34"/>
  <c r="F4058" i="34"/>
  <c r="D4058" i="34" s="1"/>
  <c r="E4058" i="34"/>
  <c r="C4058" i="34"/>
  <c r="B4058" i="34"/>
  <c r="F4057" i="34"/>
  <c r="D4057" i="34" s="1"/>
  <c r="E4057" i="34"/>
  <c r="C4057" i="34"/>
  <c r="B4057" i="34"/>
  <c r="F4056" i="34"/>
  <c r="E4056" i="34"/>
  <c r="D4056" i="34"/>
  <c r="C4056" i="34"/>
  <c r="B4056" i="34"/>
  <c r="F4055" i="34"/>
  <c r="E4055" i="34"/>
  <c r="D4055" i="34"/>
  <c r="C4055" i="34"/>
  <c r="B4055" i="34"/>
  <c r="F4054" i="34"/>
  <c r="D4054" i="34" s="1"/>
  <c r="E4054" i="34"/>
  <c r="C4054" i="34"/>
  <c r="B4054" i="34"/>
  <c r="F4053" i="34"/>
  <c r="E4053" i="34"/>
  <c r="D4053" i="34"/>
  <c r="C4053" i="34"/>
  <c r="B4053" i="34"/>
  <c r="F4052" i="34"/>
  <c r="D4052" i="34" s="1"/>
  <c r="E4052" i="34"/>
  <c r="C4052" i="34"/>
  <c r="B4052" i="34"/>
  <c r="F4051" i="34"/>
  <c r="D4051" i="34" s="1"/>
  <c r="E4051" i="34"/>
  <c r="C4051" i="34"/>
  <c r="B4051" i="34"/>
  <c r="F4050" i="34"/>
  <c r="D4050" i="34" s="1"/>
  <c r="E4050" i="34"/>
  <c r="C4050" i="34"/>
  <c r="B4050" i="34"/>
  <c r="F4049" i="34"/>
  <c r="E4049" i="34"/>
  <c r="D4049" i="34"/>
  <c r="C4049" i="34"/>
  <c r="B4049" i="34"/>
  <c r="F4048" i="34"/>
  <c r="D4048" i="34" s="1"/>
  <c r="E4048" i="34"/>
  <c r="C4048" i="34"/>
  <c r="B4048" i="34"/>
  <c r="F4047" i="34"/>
  <c r="D4047" i="34" s="1"/>
  <c r="E4047" i="34"/>
  <c r="C4047" i="34"/>
  <c r="B4047" i="34"/>
  <c r="F4046" i="34"/>
  <c r="D4046" i="34" s="1"/>
  <c r="E4046" i="34"/>
  <c r="C4046" i="34"/>
  <c r="B4046" i="34"/>
  <c r="F4045" i="34"/>
  <c r="D4045" i="34" s="1"/>
  <c r="E4045" i="34"/>
  <c r="C4045" i="34"/>
  <c r="B4045" i="34"/>
  <c r="F4044" i="34"/>
  <c r="D4044" i="34" s="1"/>
  <c r="E4044" i="34"/>
  <c r="C4044" i="34"/>
  <c r="B4044" i="34"/>
  <c r="F4043" i="34"/>
  <c r="D4043" i="34" s="1"/>
  <c r="E4043" i="34"/>
  <c r="C4043" i="34"/>
  <c r="B4043" i="34"/>
  <c r="F4042" i="34"/>
  <c r="D4042" i="34" s="1"/>
  <c r="E4042" i="34"/>
  <c r="C4042" i="34"/>
  <c r="B4042" i="34"/>
  <c r="F4041" i="34"/>
  <c r="E4041" i="34"/>
  <c r="D4041" i="34"/>
  <c r="C4041" i="34"/>
  <c r="B4041" i="34"/>
  <c r="F4040" i="34"/>
  <c r="E4040" i="34"/>
  <c r="D4040" i="34"/>
  <c r="C4040" i="34"/>
  <c r="B4040" i="34"/>
  <c r="F4039" i="34"/>
  <c r="D4039" i="34" s="1"/>
  <c r="E4039" i="34"/>
  <c r="C4039" i="34"/>
  <c r="B4039" i="34"/>
  <c r="F4038" i="34"/>
  <c r="E4038" i="34"/>
  <c r="D4038" i="34"/>
  <c r="C4038" i="34"/>
  <c r="B4038" i="34"/>
  <c r="F4037" i="34"/>
  <c r="E4037" i="34"/>
  <c r="D4037" i="34"/>
  <c r="C4037" i="34"/>
  <c r="B4037" i="34"/>
  <c r="F4036" i="34"/>
  <c r="D4036" i="34" s="1"/>
  <c r="E4036" i="34"/>
  <c r="C4036" i="34"/>
  <c r="B4036" i="34"/>
  <c r="F4035" i="34"/>
  <c r="E4035" i="34"/>
  <c r="D4035" i="34"/>
  <c r="C4035" i="34"/>
  <c r="B4035" i="34"/>
  <c r="F4034" i="34"/>
  <c r="D4034" i="34" s="1"/>
  <c r="E4034" i="34"/>
  <c r="C4034" i="34"/>
  <c r="B4034" i="34"/>
  <c r="F4033" i="34"/>
  <c r="D4033" i="34" s="1"/>
  <c r="E4033" i="34"/>
  <c r="C4033" i="34"/>
  <c r="B4033" i="34"/>
  <c r="F4032" i="34"/>
  <c r="D4032" i="34" s="1"/>
  <c r="E4032" i="34"/>
  <c r="C4032" i="34"/>
  <c r="B4032" i="34"/>
  <c r="F4031" i="34"/>
  <c r="E4031" i="34"/>
  <c r="D4031" i="34"/>
  <c r="C4031" i="34"/>
  <c r="B4031" i="34"/>
  <c r="F4030" i="34"/>
  <c r="D4030" i="34" s="1"/>
  <c r="E4030" i="34"/>
  <c r="C4030" i="34"/>
  <c r="B4030" i="34"/>
  <c r="F4029" i="34"/>
  <c r="E4029" i="34"/>
  <c r="D4029" i="34"/>
  <c r="C4029" i="34"/>
  <c r="B4029" i="34"/>
  <c r="F4028" i="34"/>
  <c r="D4028" i="34" s="1"/>
  <c r="E4028" i="34"/>
  <c r="C4028" i="34"/>
  <c r="B4028" i="34"/>
  <c r="F4027" i="34"/>
  <c r="D4027" i="34" s="1"/>
  <c r="E4027" i="34"/>
  <c r="C4027" i="34"/>
  <c r="B4027" i="34"/>
  <c r="F4026" i="34"/>
  <c r="D4026" i="34" s="1"/>
  <c r="E4026" i="34"/>
  <c r="C4026" i="34"/>
  <c r="B4026" i="34"/>
  <c r="F4025" i="34"/>
  <c r="D4025" i="34" s="1"/>
  <c r="E4025" i="34"/>
  <c r="C4025" i="34"/>
  <c r="B4025" i="34"/>
  <c r="F4024" i="34"/>
  <c r="D4024" i="34" s="1"/>
  <c r="E4024" i="34"/>
  <c r="C4024" i="34"/>
  <c r="B4024" i="34"/>
  <c r="F4023" i="34"/>
  <c r="E4023" i="34"/>
  <c r="D4023" i="34"/>
  <c r="C4023" i="34"/>
  <c r="B4023" i="34"/>
  <c r="F4022" i="34"/>
  <c r="E4022" i="34"/>
  <c r="D4022" i="34"/>
  <c r="C4022" i="34"/>
  <c r="B4022" i="34"/>
  <c r="F4021" i="34"/>
  <c r="D4021" i="34" s="1"/>
  <c r="E4021" i="34"/>
  <c r="C4021" i="34"/>
  <c r="B4021" i="34"/>
  <c r="F4020" i="34"/>
  <c r="E4020" i="34"/>
  <c r="D4020" i="34"/>
  <c r="C4020" i="34"/>
  <c r="B4020" i="34"/>
  <c r="F4019" i="34"/>
  <c r="D4019" i="34" s="1"/>
  <c r="E4019" i="34"/>
  <c r="C4019" i="34"/>
  <c r="B4019" i="34"/>
  <c r="F4018" i="34"/>
  <c r="D4018" i="34" s="1"/>
  <c r="E4018" i="34"/>
  <c r="C4018" i="34"/>
  <c r="B4018" i="34"/>
  <c r="F4017" i="34"/>
  <c r="D4017" i="34" s="1"/>
  <c r="E4017" i="34"/>
  <c r="C4017" i="34"/>
  <c r="B4017" i="34"/>
  <c r="F4016" i="34"/>
  <c r="E4016" i="34"/>
  <c r="D4016" i="34"/>
  <c r="C4016" i="34"/>
  <c r="B4016" i="34"/>
  <c r="F4015" i="34"/>
  <c r="D4015" i="34" s="1"/>
  <c r="E4015" i="34"/>
  <c r="C4015" i="34"/>
  <c r="B4015" i="34"/>
  <c r="F4014" i="34"/>
  <c r="D4014" i="34" s="1"/>
  <c r="E4014" i="34"/>
  <c r="C4014" i="34"/>
  <c r="B4014" i="34"/>
  <c r="F4013" i="34"/>
  <c r="D4013" i="34" s="1"/>
  <c r="E4013" i="34"/>
  <c r="C4013" i="34"/>
  <c r="B4013" i="34"/>
  <c r="F4012" i="34"/>
  <c r="D4012" i="34" s="1"/>
  <c r="E4012" i="34"/>
  <c r="C4012" i="34"/>
  <c r="B4012" i="34"/>
  <c r="F4011" i="34"/>
  <c r="D4011" i="34" s="1"/>
  <c r="E4011" i="34"/>
  <c r="C4011" i="34"/>
  <c r="B4011" i="34"/>
  <c r="F4010" i="34"/>
  <c r="E4010" i="34"/>
  <c r="D4010" i="34"/>
  <c r="C4010" i="34"/>
  <c r="B4010" i="34"/>
  <c r="F4009" i="34"/>
  <c r="D4009" i="34" s="1"/>
  <c r="E4009" i="34"/>
  <c r="C4009" i="34"/>
  <c r="B4009" i="34"/>
  <c r="F4008" i="34"/>
  <c r="E4008" i="34"/>
  <c r="D4008" i="34"/>
  <c r="C4008" i="34"/>
  <c r="B4008" i="34"/>
  <c r="F4007" i="34"/>
  <c r="D4007" i="34" s="1"/>
  <c r="E4007" i="34"/>
  <c r="C4007" i="34"/>
  <c r="B4007" i="34"/>
  <c r="F4006" i="34"/>
  <c r="D4006" i="34" s="1"/>
  <c r="E4006" i="34"/>
  <c r="C4006" i="34"/>
  <c r="B4006" i="34"/>
  <c r="F4005" i="34"/>
  <c r="E4005" i="34"/>
  <c r="D4005" i="34"/>
  <c r="C4005" i="34"/>
  <c r="B4005" i="34"/>
  <c r="F4004" i="34"/>
  <c r="D4004" i="34" s="1"/>
  <c r="E4004" i="34"/>
  <c r="C4004" i="34"/>
  <c r="B4004" i="34"/>
  <c r="F4003" i="34"/>
  <c r="D4003" i="34" s="1"/>
  <c r="E4003" i="34"/>
  <c r="C4003" i="34"/>
  <c r="B4003" i="34"/>
  <c r="F4002" i="34"/>
  <c r="D4002" i="34" s="1"/>
  <c r="E4002" i="34"/>
  <c r="C4002" i="34"/>
  <c r="B4002" i="34"/>
  <c r="F4001" i="34"/>
  <c r="D4001" i="34" s="1"/>
  <c r="E4001" i="34"/>
  <c r="C4001" i="34"/>
  <c r="B4001" i="34"/>
  <c r="F4000" i="34"/>
  <c r="D4000" i="34" s="1"/>
  <c r="E4000" i="34"/>
  <c r="C4000" i="34"/>
  <c r="B4000" i="34"/>
  <c r="F3999" i="34"/>
  <c r="D3999" i="34" s="1"/>
  <c r="E3999" i="34"/>
  <c r="C3999" i="34"/>
  <c r="B3999" i="34"/>
  <c r="F3998" i="34"/>
  <c r="E3998" i="34"/>
  <c r="D3998" i="34"/>
  <c r="C3998" i="34"/>
  <c r="B3998" i="34"/>
  <c r="F3997" i="34"/>
  <c r="D3997" i="34" s="1"/>
  <c r="E3997" i="34"/>
  <c r="C3997" i="34"/>
  <c r="B3997" i="34"/>
  <c r="F3996" i="34"/>
  <c r="D3996" i="34" s="1"/>
  <c r="E3996" i="34"/>
  <c r="C3996" i="34"/>
  <c r="B3996" i="34"/>
  <c r="F3995" i="34"/>
  <c r="D3995" i="34" s="1"/>
  <c r="E3995" i="34"/>
  <c r="C3995" i="34"/>
  <c r="B3995" i="34"/>
  <c r="F3994" i="34"/>
  <c r="D3994" i="34" s="1"/>
  <c r="E3994" i="34"/>
  <c r="C3994" i="34"/>
  <c r="B3994" i="34"/>
  <c r="F3993" i="34"/>
  <c r="E3993" i="34"/>
  <c r="D3993" i="34"/>
  <c r="C3993" i="34"/>
  <c r="B3993" i="34"/>
  <c r="F3992" i="34"/>
  <c r="D3992" i="34" s="1"/>
  <c r="E3992" i="34"/>
  <c r="C3992" i="34"/>
  <c r="B3992" i="34"/>
  <c r="F3991" i="34"/>
  <c r="D3991" i="34" s="1"/>
  <c r="E3991" i="34"/>
  <c r="C3991" i="34"/>
  <c r="B3991" i="34"/>
  <c r="F3990" i="34"/>
  <c r="D3990" i="34" s="1"/>
  <c r="E3990" i="34"/>
  <c r="C3990" i="34"/>
  <c r="B3990" i="34"/>
  <c r="F3989" i="34"/>
  <c r="D3989" i="34" s="1"/>
  <c r="E3989" i="34"/>
  <c r="C3989" i="34"/>
  <c r="B3989" i="34"/>
  <c r="F3988" i="34"/>
  <c r="D3988" i="34" s="1"/>
  <c r="E3988" i="34"/>
  <c r="C3988" i="34"/>
  <c r="B3988" i="34"/>
  <c r="F3987" i="34"/>
  <c r="D3987" i="34" s="1"/>
  <c r="E3987" i="34"/>
  <c r="C3987" i="34"/>
  <c r="B3987" i="34"/>
  <c r="F3986" i="34"/>
  <c r="D3986" i="34" s="1"/>
  <c r="E3986" i="34"/>
  <c r="C3986" i="34"/>
  <c r="B3986" i="34"/>
  <c r="F3985" i="34"/>
  <c r="D3985" i="34" s="1"/>
  <c r="E3985" i="34"/>
  <c r="C3985" i="34"/>
  <c r="B3985" i="34"/>
  <c r="F3984" i="34"/>
  <c r="D3984" i="34" s="1"/>
  <c r="E3984" i="34"/>
  <c r="C3984" i="34"/>
  <c r="B3984" i="34"/>
  <c r="F3983" i="34"/>
  <c r="E3983" i="34"/>
  <c r="D3983" i="34"/>
  <c r="C3983" i="34"/>
  <c r="B3983" i="34"/>
  <c r="F3982" i="34"/>
  <c r="D3982" i="34" s="1"/>
  <c r="E3982" i="34"/>
  <c r="C3982" i="34"/>
  <c r="B3982" i="34"/>
  <c r="F3981" i="34"/>
  <c r="D3981" i="34" s="1"/>
  <c r="E3981" i="34"/>
  <c r="C3981" i="34"/>
  <c r="B3981" i="34"/>
  <c r="F3980" i="34"/>
  <c r="E3980" i="34"/>
  <c r="D3980" i="34"/>
  <c r="C3980" i="34"/>
  <c r="B3980" i="34"/>
  <c r="F3979" i="34"/>
  <c r="D3979" i="34" s="1"/>
  <c r="E3979" i="34"/>
  <c r="C3979" i="34"/>
  <c r="B3979" i="34"/>
  <c r="F3978" i="34"/>
  <c r="D3978" i="34" s="1"/>
  <c r="E3978" i="34"/>
  <c r="C3978" i="34"/>
  <c r="B3978" i="34"/>
  <c r="F3977" i="34"/>
  <c r="D3977" i="34" s="1"/>
  <c r="E3977" i="34"/>
  <c r="C3977" i="34"/>
  <c r="B3977" i="34"/>
  <c r="F3976" i="34"/>
  <c r="D3976" i="34" s="1"/>
  <c r="E3976" i="34"/>
  <c r="C3976" i="34"/>
  <c r="B3976" i="34"/>
  <c r="F3975" i="34"/>
  <c r="E3975" i="34"/>
  <c r="D3975" i="34"/>
  <c r="C3975" i="34"/>
  <c r="B3975" i="34"/>
  <c r="F3974" i="34"/>
  <c r="E3974" i="34"/>
  <c r="D3974" i="34"/>
  <c r="C3974" i="34"/>
  <c r="B3974" i="34"/>
  <c r="F3973" i="34"/>
  <c r="D3973" i="34" s="1"/>
  <c r="E3973" i="34"/>
  <c r="C3973" i="34"/>
  <c r="B3973" i="34"/>
  <c r="F3972" i="34"/>
  <c r="D3972" i="34" s="1"/>
  <c r="E3972" i="34"/>
  <c r="C3972" i="34"/>
  <c r="B3972" i="34"/>
  <c r="F3971" i="34"/>
  <c r="E3971" i="34"/>
  <c r="D3971" i="34"/>
  <c r="C3971" i="34"/>
  <c r="B3971" i="34"/>
  <c r="F3970" i="34"/>
  <c r="D3970" i="34" s="1"/>
  <c r="E3970" i="34"/>
  <c r="C3970" i="34"/>
  <c r="B3970" i="34"/>
  <c r="F3969" i="34"/>
  <c r="D3969" i="34" s="1"/>
  <c r="E3969" i="34"/>
  <c r="C3969" i="34"/>
  <c r="B3969" i="34"/>
  <c r="F3968" i="34"/>
  <c r="D3968" i="34" s="1"/>
  <c r="E3968" i="34"/>
  <c r="C3968" i="34"/>
  <c r="B3968" i="34"/>
  <c r="F3967" i="34"/>
  <c r="D3967" i="34" s="1"/>
  <c r="E3967" i="34"/>
  <c r="C3967" i="34"/>
  <c r="B3967" i="34"/>
  <c r="F3966" i="34"/>
  <c r="D3966" i="34" s="1"/>
  <c r="E3966" i="34"/>
  <c r="C3966" i="34"/>
  <c r="B3966" i="34"/>
  <c r="F3965" i="34"/>
  <c r="E3965" i="34"/>
  <c r="D3965" i="34"/>
  <c r="C3965" i="34"/>
  <c r="B3965" i="34"/>
  <c r="F3964" i="34"/>
  <c r="D3964" i="34" s="1"/>
  <c r="E3964" i="34"/>
  <c r="C3964" i="34"/>
  <c r="B3964" i="34"/>
  <c r="F3963" i="34"/>
  <c r="E3963" i="34"/>
  <c r="D3963" i="34"/>
  <c r="C3963" i="34"/>
  <c r="B3963" i="34"/>
  <c r="F3962" i="34"/>
  <c r="D3962" i="34" s="1"/>
  <c r="E3962" i="34"/>
  <c r="C3962" i="34"/>
  <c r="B3962" i="34"/>
  <c r="F3961" i="34"/>
  <c r="D3961" i="34" s="1"/>
  <c r="E3961" i="34"/>
  <c r="C3961" i="34"/>
  <c r="B3961" i="34"/>
  <c r="F3960" i="34"/>
  <c r="E3960" i="34"/>
  <c r="D3960" i="34"/>
  <c r="C3960" i="34"/>
  <c r="B3960" i="34"/>
  <c r="F3959" i="34"/>
  <c r="D3959" i="34" s="1"/>
  <c r="E3959" i="34"/>
  <c r="C3959" i="34"/>
  <c r="B3959" i="34"/>
  <c r="F3958" i="34"/>
  <c r="D3958" i="34" s="1"/>
  <c r="E3958" i="34"/>
  <c r="C3958" i="34"/>
  <c r="B3958" i="34"/>
  <c r="F3957" i="34"/>
  <c r="D3957" i="34" s="1"/>
  <c r="E3957" i="34"/>
  <c r="C3957" i="34"/>
  <c r="B3957" i="34"/>
  <c r="F3956" i="34"/>
  <c r="D3956" i="34" s="1"/>
  <c r="E3956" i="34"/>
  <c r="C3956" i="34"/>
  <c r="B3956" i="34"/>
  <c r="F3955" i="34"/>
  <c r="D3955" i="34" s="1"/>
  <c r="E3955" i="34"/>
  <c r="C3955" i="34"/>
  <c r="B3955" i="34"/>
  <c r="F3954" i="34"/>
  <c r="E3954" i="34"/>
  <c r="D3954" i="34"/>
  <c r="C3954" i="34"/>
  <c r="B3954" i="34"/>
  <c r="F3953" i="34"/>
  <c r="E3953" i="34"/>
  <c r="D3953" i="34"/>
  <c r="C3953" i="34"/>
  <c r="B3953" i="34"/>
  <c r="F3952" i="34"/>
  <c r="D3952" i="34" s="1"/>
  <c r="E3952" i="34"/>
  <c r="C3952" i="34"/>
  <c r="B3952" i="34"/>
  <c r="F3951" i="34"/>
  <c r="D3951" i="34" s="1"/>
  <c r="E3951" i="34"/>
  <c r="C3951" i="34"/>
  <c r="B3951" i="34"/>
  <c r="F3950" i="34"/>
  <c r="E3950" i="34"/>
  <c r="D3950" i="34"/>
  <c r="C3950" i="34"/>
  <c r="B3950" i="34"/>
  <c r="F3949" i="34"/>
  <c r="D3949" i="34" s="1"/>
  <c r="E3949" i="34"/>
  <c r="C3949" i="34"/>
  <c r="B3949" i="34"/>
  <c r="F3948" i="34"/>
  <c r="E3948" i="34"/>
  <c r="D3948" i="34"/>
  <c r="C3948" i="34"/>
  <c r="B3948" i="34"/>
  <c r="F3947" i="34"/>
  <c r="D3947" i="34" s="1"/>
  <c r="E3947" i="34"/>
  <c r="C3947" i="34"/>
  <c r="B3947" i="34"/>
  <c r="F3946" i="34"/>
  <c r="D3946" i="34" s="1"/>
  <c r="E3946" i="34"/>
  <c r="C3946" i="34"/>
  <c r="B3946" i="34"/>
  <c r="F3945" i="34"/>
  <c r="D3945" i="34" s="1"/>
  <c r="E3945" i="34"/>
  <c r="C3945" i="34"/>
  <c r="B3945" i="34"/>
  <c r="F3944" i="34"/>
  <c r="D3944" i="34" s="1"/>
  <c r="E3944" i="34"/>
  <c r="C3944" i="34"/>
  <c r="B3944" i="34"/>
  <c r="F3943" i="34"/>
  <c r="D3943" i="34" s="1"/>
  <c r="E3943" i="34"/>
  <c r="C3943" i="34"/>
  <c r="B3943" i="34"/>
  <c r="F3942" i="34"/>
  <c r="D3942" i="34" s="1"/>
  <c r="E3942" i="34"/>
  <c r="C3942" i="34"/>
  <c r="B3942" i="34"/>
  <c r="F3941" i="34"/>
  <c r="E3941" i="34"/>
  <c r="D3941" i="34"/>
  <c r="C3941" i="34"/>
  <c r="B3941" i="34"/>
  <c r="F3940" i="34"/>
  <c r="D3940" i="34" s="1"/>
  <c r="E3940" i="34"/>
  <c r="C3940" i="34"/>
  <c r="B3940" i="34"/>
  <c r="F3939" i="34"/>
  <c r="E3939" i="34"/>
  <c r="D3939" i="34"/>
  <c r="C3939" i="34"/>
  <c r="B3939" i="34"/>
  <c r="F3938" i="34"/>
  <c r="D3938" i="34" s="1"/>
  <c r="E3938" i="34"/>
  <c r="C3938" i="34"/>
  <c r="B3938" i="34"/>
  <c r="F3937" i="34"/>
  <c r="D3937" i="34" s="1"/>
  <c r="E3937" i="34"/>
  <c r="C3937" i="34"/>
  <c r="B3937" i="34"/>
  <c r="F3936" i="34"/>
  <c r="E3936" i="34"/>
  <c r="D3936" i="34"/>
  <c r="C3936" i="34"/>
  <c r="B3936" i="34"/>
  <c r="F3935" i="34"/>
  <c r="D3935" i="34" s="1"/>
  <c r="E3935" i="34"/>
  <c r="C3935" i="34"/>
  <c r="B3935" i="34"/>
  <c r="F3934" i="34"/>
  <c r="D3934" i="34" s="1"/>
  <c r="E3934" i="34"/>
  <c r="C3934" i="34"/>
  <c r="B3934" i="34"/>
  <c r="F3933" i="34"/>
  <c r="D3933" i="34" s="1"/>
  <c r="E3933" i="34"/>
  <c r="C3933" i="34"/>
  <c r="B3933" i="34"/>
  <c r="F3932" i="34"/>
  <c r="D3932" i="34" s="1"/>
  <c r="E3932" i="34"/>
  <c r="C3932" i="34"/>
  <c r="B3932" i="34"/>
  <c r="F3931" i="34"/>
  <c r="D3931" i="34" s="1"/>
  <c r="E3931" i="34"/>
  <c r="C3931" i="34"/>
  <c r="B3931" i="34"/>
  <c r="F3930" i="34"/>
  <c r="E3930" i="34"/>
  <c r="D3930" i="34"/>
  <c r="C3930" i="34"/>
  <c r="B3930" i="34"/>
  <c r="F3929" i="34"/>
  <c r="D3929" i="34" s="1"/>
  <c r="E3929" i="34"/>
  <c r="C3929" i="34"/>
  <c r="B3929" i="34"/>
  <c r="F3928" i="34"/>
  <c r="D3928" i="34" s="1"/>
  <c r="E3928" i="34"/>
  <c r="C3928" i="34"/>
  <c r="B3928" i="34"/>
  <c r="F3927" i="34"/>
  <c r="D3927" i="34" s="1"/>
  <c r="E3927" i="34"/>
  <c r="C3927" i="34"/>
  <c r="B3927" i="34"/>
  <c r="F3926" i="34"/>
  <c r="D3926" i="34" s="1"/>
  <c r="E3926" i="34"/>
  <c r="C3926" i="34"/>
  <c r="B3926" i="34"/>
  <c r="F3925" i="34"/>
  <c r="D3925" i="34" s="1"/>
  <c r="E3925" i="34"/>
  <c r="C3925" i="34"/>
  <c r="B3925" i="34"/>
  <c r="F3924" i="34"/>
  <c r="E3924" i="34"/>
  <c r="D3924" i="34"/>
  <c r="C3924" i="34"/>
  <c r="B3924" i="34"/>
  <c r="F3923" i="34"/>
  <c r="E3923" i="34"/>
  <c r="D3923" i="34"/>
  <c r="C3923" i="34"/>
  <c r="B3923" i="34"/>
  <c r="F3922" i="34"/>
  <c r="D3922" i="34" s="1"/>
  <c r="E3922" i="34"/>
  <c r="C3922" i="34"/>
  <c r="B3922" i="34"/>
  <c r="F3921" i="34"/>
  <c r="D3921" i="34" s="1"/>
  <c r="E3921" i="34"/>
  <c r="C3921" i="34"/>
  <c r="B3921" i="34"/>
  <c r="F3920" i="34"/>
  <c r="D3920" i="34" s="1"/>
  <c r="E3920" i="34"/>
  <c r="C3920" i="34"/>
  <c r="B3920" i="34"/>
  <c r="F3919" i="34"/>
  <c r="D3919" i="34" s="1"/>
  <c r="E3919" i="34"/>
  <c r="C3919" i="34"/>
  <c r="B3919" i="34"/>
  <c r="F3918" i="34"/>
  <c r="D3918" i="34" s="1"/>
  <c r="E3918" i="34"/>
  <c r="C3918" i="34"/>
  <c r="B3918" i="34"/>
  <c r="F3917" i="34"/>
  <c r="D3917" i="34" s="1"/>
  <c r="E3917" i="34"/>
  <c r="C3917" i="34"/>
  <c r="B3917" i="34"/>
  <c r="F3916" i="34"/>
  <c r="D3916" i="34" s="1"/>
  <c r="E3916" i="34"/>
  <c r="C3916" i="34"/>
  <c r="B3916" i="34"/>
  <c r="F3915" i="34"/>
  <c r="D3915" i="34" s="1"/>
  <c r="E3915" i="34"/>
  <c r="C3915" i="34"/>
  <c r="B3915" i="34"/>
  <c r="F3914" i="34"/>
  <c r="E3914" i="34"/>
  <c r="D3914" i="34"/>
  <c r="C3914" i="34"/>
  <c r="B3914" i="34"/>
  <c r="F3913" i="34"/>
  <c r="D3913" i="34" s="1"/>
  <c r="E3913" i="34"/>
  <c r="C3913" i="34"/>
  <c r="B3913" i="34"/>
  <c r="F3912" i="34"/>
  <c r="E3912" i="34"/>
  <c r="D3912" i="34"/>
  <c r="C3912" i="34"/>
  <c r="B3912" i="34"/>
  <c r="F3911" i="34"/>
  <c r="E3911" i="34"/>
  <c r="D3911" i="34"/>
  <c r="C3911" i="34"/>
  <c r="B3911" i="34"/>
  <c r="F3910" i="34"/>
  <c r="D3910" i="34" s="1"/>
  <c r="E3910" i="34"/>
  <c r="C3910" i="34"/>
  <c r="B3910" i="34"/>
  <c r="F3909" i="34"/>
  <c r="D3909" i="34" s="1"/>
  <c r="E3909" i="34"/>
  <c r="C3909" i="34"/>
  <c r="B3909" i="34"/>
  <c r="F3908" i="34"/>
  <c r="D3908" i="34" s="1"/>
  <c r="E3908" i="34"/>
  <c r="C3908" i="34"/>
  <c r="B3908" i="34"/>
  <c r="F3907" i="34"/>
  <c r="D3907" i="34" s="1"/>
  <c r="E3907" i="34"/>
  <c r="C3907" i="34"/>
  <c r="B3907" i="34"/>
  <c r="F3906" i="34"/>
  <c r="D3906" i="34" s="1"/>
  <c r="E3906" i="34"/>
  <c r="C3906" i="34"/>
  <c r="B3906" i="34"/>
  <c r="F3905" i="34"/>
  <c r="E3905" i="34"/>
  <c r="D3905" i="34"/>
  <c r="C3905" i="34"/>
  <c r="B3905" i="34"/>
  <c r="F3904" i="34"/>
  <c r="D3904" i="34" s="1"/>
  <c r="E3904" i="34"/>
  <c r="C3904" i="34"/>
  <c r="B3904" i="34"/>
  <c r="F3903" i="34"/>
  <c r="E3903" i="34"/>
  <c r="D3903" i="34"/>
  <c r="C3903" i="34"/>
  <c r="B3903" i="34"/>
  <c r="F3902" i="34"/>
  <c r="E3902" i="34"/>
  <c r="D3902" i="34"/>
  <c r="C3902" i="34"/>
  <c r="B3902" i="34"/>
  <c r="F3901" i="34"/>
  <c r="D3901" i="34" s="1"/>
  <c r="E3901" i="34"/>
  <c r="C3901" i="34"/>
  <c r="B3901" i="34"/>
  <c r="F3900" i="34"/>
  <c r="D3900" i="34" s="1"/>
  <c r="E3900" i="34"/>
  <c r="C3900" i="34"/>
  <c r="B3900" i="34"/>
  <c r="F3899" i="34"/>
  <c r="D3899" i="34" s="1"/>
  <c r="E3899" i="34"/>
  <c r="C3899" i="34"/>
  <c r="B3899" i="34"/>
  <c r="F3898" i="34"/>
  <c r="D3898" i="34" s="1"/>
  <c r="E3898" i="34"/>
  <c r="C3898" i="34"/>
  <c r="B3898" i="34"/>
  <c r="F3897" i="34"/>
  <c r="D3897" i="34" s="1"/>
  <c r="E3897" i="34"/>
  <c r="C3897" i="34"/>
  <c r="B3897" i="34"/>
  <c r="F3896" i="34"/>
  <c r="E3896" i="34"/>
  <c r="D3896" i="34"/>
  <c r="C3896" i="34"/>
  <c r="B3896" i="34"/>
  <c r="F3895" i="34"/>
  <c r="D3895" i="34" s="1"/>
  <c r="E3895" i="34"/>
  <c r="C3895" i="34"/>
  <c r="B3895" i="34"/>
  <c r="F3894" i="34"/>
  <c r="E3894" i="34"/>
  <c r="D3894" i="34"/>
  <c r="C3894" i="34"/>
  <c r="B3894" i="34"/>
  <c r="F3893" i="34"/>
  <c r="D3893" i="34" s="1"/>
  <c r="E3893" i="34"/>
  <c r="C3893" i="34"/>
  <c r="B3893" i="34"/>
  <c r="F3892" i="34"/>
  <c r="D3892" i="34" s="1"/>
  <c r="E3892" i="34"/>
  <c r="C3892" i="34"/>
  <c r="B3892" i="34"/>
  <c r="F3891" i="34"/>
  <c r="D3891" i="34" s="1"/>
  <c r="E3891" i="34"/>
  <c r="C3891" i="34"/>
  <c r="B3891" i="34"/>
  <c r="F3890" i="34"/>
  <c r="D3890" i="34" s="1"/>
  <c r="E3890" i="34"/>
  <c r="C3890" i="34"/>
  <c r="B3890" i="34"/>
  <c r="F3889" i="34"/>
  <c r="D3889" i="34" s="1"/>
  <c r="E3889" i="34"/>
  <c r="C3889" i="34"/>
  <c r="B3889" i="34"/>
  <c r="F3888" i="34"/>
  <c r="D3888" i="34" s="1"/>
  <c r="E3888" i="34"/>
  <c r="C3888" i="34"/>
  <c r="B3888" i="34"/>
  <c r="F3887" i="34"/>
  <c r="E3887" i="34"/>
  <c r="D3887" i="34"/>
  <c r="C3887" i="34"/>
  <c r="B3887" i="34"/>
  <c r="F3886" i="34"/>
  <c r="D3886" i="34" s="1"/>
  <c r="E3886" i="34"/>
  <c r="C3886" i="34"/>
  <c r="B3886" i="34"/>
  <c r="F3885" i="34"/>
  <c r="D3885" i="34" s="1"/>
  <c r="E3885" i="34"/>
  <c r="C3885" i="34"/>
  <c r="B3885" i="34"/>
  <c r="F3884" i="34"/>
  <c r="E3884" i="34"/>
  <c r="D3884" i="34"/>
  <c r="C3884" i="34"/>
  <c r="B3884" i="34"/>
  <c r="F3883" i="34"/>
  <c r="D3883" i="34" s="1"/>
  <c r="E3883" i="34"/>
  <c r="C3883" i="34"/>
  <c r="B3883" i="34"/>
  <c r="F3882" i="34"/>
  <c r="D3882" i="34" s="1"/>
  <c r="E3882" i="34"/>
  <c r="C3882" i="34"/>
  <c r="B3882" i="34"/>
  <c r="F3881" i="34"/>
  <c r="D3881" i="34" s="1"/>
  <c r="E3881" i="34"/>
  <c r="C3881" i="34"/>
  <c r="B3881" i="34"/>
  <c r="F3880" i="34"/>
  <c r="D3880" i="34" s="1"/>
  <c r="E3880" i="34"/>
  <c r="C3880" i="34"/>
  <c r="B3880" i="34"/>
  <c r="F3879" i="34"/>
  <c r="E3879" i="34"/>
  <c r="D3879" i="34"/>
  <c r="C3879" i="34"/>
  <c r="B3879" i="34"/>
  <c r="F3878" i="34"/>
  <c r="D3878" i="34" s="1"/>
  <c r="E3878" i="34"/>
  <c r="C3878" i="34"/>
  <c r="B3878" i="34"/>
  <c r="F3877" i="34"/>
  <c r="D3877" i="34" s="1"/>
  <c r="E3877" i="34"/>
  <c r="C3877" i="34"/>
  <c r="B3877" i="34"/>
  <c r="F3876" i="34"/>
  <c r="D3876" i="34" s="1"/>
  <c r="E3876" i="34"/>
  <c r="C3876" i="34"/>
  <c r="B3876" i="34"/>
  <c r="F3875" i="34"/>
  <c r="D3875" i="34" s="1"/>
  <c r="E3875" i="34"/>
  <c r="C3875" i="34"/>
  <c r="B3875" i="34"/>
  <c r="F3874" i="34"/>
  <c r="D3874" i="34" s="1"/>
  <c r="E3874" i="34"/>
  <c r="C3874" i="34"/>
  <c r="B3874" i="34"/>
  <c r="F3873" i="34"/>
  <c r="D3873" i="34" s="1"/>
  <c r="E3873" i="34"/>
  <c r="C3873" i="34"/>
  <c r="B3873" i="34"/>
  <c r="F3872" i="34"/>
  <c r="D3872" i="34" s="1"/>
  <c r="E3872" i="34"/>
  <c r="C3872" i="34"/>
  <c r="B3872" i="34"/>
  <c r="F3871" i="34"/>
  <c r="D3871" i="34" s="1"/>
  <c r="E3871" i="34"/>
  <c r="C3871" i="34"/>
  <c r="B3871" i="34"/>
  <c r="F3870" i="34"/>
  <c r="E3870" i="34"/>
  <c r="D3870" i="34"/>
  <c r="C3870" i="34"/>
  <c r="B3870" i="34"/>
  <c r="F3869" i="34"/>
  <c r="E3869" i="34"/>
  <c r="D3869" i="34"/>
  <c r="C3869" i="34"/>
  <c r="B3869" i="34"/>
  <c r="F3868" i="34"/>
  <c r="D3868" i="34" s="1"/>
  <c r="E3868" i="34"/>
  <c r="C3868" i="34"/>
  <c r="B3868" i="34"/>
  <c r="F3867" i="34"/>
  <c r="E3867" i="34"/>
  <c r="D3867" i="34"/>
  <c r="C3867" i="34"/>
  <c r="B3867" i="34"/>
  <c r="F3866" i="34"/>
  <c r="D3866" i="34" s="1"/>
  <c r="E3866" i="34"/>
  <c r="C3866" i="34"/>
  <c r="B3866" i="34"/>
  <c r="F3865" i="34"/>
  <c r="D3865" i="34" s="1"/>
  <c r="E3865" i="34"/>
  <c r="C3865" i="34"/>
  <c r="B3865" i="34"/>
  <c r="F3864" i="34"/>
  <c r="D3864" i="34" s="1"/>
  <c r="E3864" i="34"/>
  <c r="C3864" i="34"/>
  <c r="B3864" i="34"/>
  <c r="F3863" i="34"/>
  <c r="D3863" i="34" s="1"/>
  <c r="E3863" i="34"/>
  <c r="C3863" i="34"/>
  <c r="B3863" i="34"/>
  <c r="F3862" i="34"/>
  <c r="D3862" i="34" s="1"/>
  <c r="E3862" i="34"/>
  <c r="C3862" i="34"/>
  <c r="B3862" i="34"/>
  <c r="F3861" i="34"/>
  <c r="D3861" i="34" s="1"/>
  <c r="E3861" i="34"/>
  <c r="C3861" i="34"/>
  <c r="B3861" i="34"/>
  <c r="F3860" i="34"/>
  <c r="D3860" i="34" s="1"/>
  <c r="E3860" i="34"/>
  <c r="C3860" i="34"/>
  <c r="B3860" i="34"/>
  <c r="F3859" i="34"/>
  <c r="D3859" i="34" s="1"/>
  <c r="E3859" i="34"/>
  <c r="C3859" i="34"/>
  <c r="B3859" i="34"/>
  <c r="F3858" i="34"/>
  <c r="D3858" i="34" s="1"/>
  <c r="E3858" i="34"/>
  <c r="C3858" i="34"/>
  <c r="B3858" i="34"/>
  <c r="F3857" i="34"/>
  <c r="E3857" i="34"/>
  <c r="D3857" i="34"/>
  <c r="C3857" i="34"/>
  <c r="B3857" i="34"/>
  <c r="F3856" i="34"/>
  <c r="D3856" i="34" s="1"/>
  <c r="E3856" i="34"/>
  <c r="C3856" i="34"/>
  <c r="B3856" i="34"/>
  <c r="F3855" i="34"/>
  <c r="D3855" i="34" s="1"/>
  <c r="E3855" i="34"/>
  <c r="C3855" i="34"/>
  <c r="B3855" i="34"/>
  <c r="F3854" i="34"/>
  <c r="D3854" i="34" s="1"/>
  <c r="E3854" i="34"/>
  <c r="C3854" i="34"/>
  <c r="B3854" i="34"/>
  <c r="F3853" i="34"/>
  <c r="D3853" i="34" s="1"/>
  <c r="E3853" i="34"/>
  <c r="C3853" i="34"/>
  <c r="B3853" i="34"/>
  <c r="F3852" i="34"/>
  <c r="D3852" i="34" s="1"/>
  <c r="E3852" i="34"/>
  <c r="C3852" i="34"/>
  <c r="B3852" i="34"/>
  <c r="F3851" i="34"/>
  <c r="D3851" i="34" s="1"/>
  <c r="E3851" i="34"/>
  <c r="C3851" i="34"/>
  <c r="B3851" i="34"/>
  <c r="F3850" i="34"/>
  <c r="D3850" i="34" s="1"/>
  <c r="E3850" i="34"/>
  <c r="C3850" i="34"/>
  <c r="B3850" i="34"/>
  <c r="F3849" i="34"/>
  <c r="D3849" i="34" s="1"/>
  <c r="E3849" i="34"/>
  <c r="C3849" i="34"/>
  <c r="B3849" i="34"/>
  <c r="F3848" i="34"/>
  <c r="D3848" i="34" s="1"/>
  <c r="E3848" i="34"/>
  <c r="C3848" i="34"/>
  <c r="B3848" i="34"/>
  <c r="F3847" i="34"/>
  <c r="D3847" i="34" s="1"/>
  <c r="E3847" i="34"/>
  <c r="C3847" i="34"/>
  <c r="B3847" i="34"/>
  <c r="F3846" i="34"/>
  <c r="E3846" i="34"/>
  <c r="D3846" i="34"/>
  <c r="C3846" i="34"/>
  <c r="B3846" i="34"/>
  <c r="F3845" i="34"/>
  <c r="E3845" i="34"/>
  <c r="D3845" i="34"/>
  <c r="C3845" i="34"/>
  <c r="B3845" i="34"/>
  <c r="F3844" i="34"/>
  <c r="D3844" i="34" s="1"/>
  <c r="E3844" i="34"/>
  <c r="C3844" i="34"/>
  <c r="B3844" i="34"/>
  <c r="F3843" i="34"/>
  <c r="E3843" i="34"/>
  <c r="D3843" i="34"/>
  <c r="C3843" i="34"/>
  <c r="B3843" i="34"/>
  <c r="F3842" i="34"/>
  <c r="E3842" i="34"/>
  <c r="D3842" i="34"/>
  <c r="C3842" i="34"/>
  <c r="B3842" i="34"/>
  <c r="F3841" i="34"/>
  <c r="D3841" i="34" s="1"/>
  <c r="E3841" i="34"/>
  <c r="C3841" i="34"/>
  <c r="B3841" i="34"/>
  <c r="F3840" i="34"/>
  <c r="D3840" i="34" s="1"/>
  <c r="E3840" i="34"/>
  <c r="C3840" i="34"/>
  <c r="B3840" i="34"/>
  <c r="F3839" i="34"/>
  <c r="D3839" i="34" s="1"/>
  <c r="E3839" i="34"/>
  <c r="C3839" i="34"/>
  <c r="B3839" i="34"/>
  <c r="F3838" i="34"/>
  <c r="D3838" i="34" s="1"/>
  <c r="E3838" i="34"/>
  <c r="C3838" i="34"/>
  <c r="B3838" i="34"/>
  <c r="F3837" i="34"/>
  <c r="D3837" i="34" s="1"/>
  <c r="E3837" i="34"/>
  <c r="C3837" i="34"/>
  <c r="B3837" i="34"/>
  <c r="F3836" i="34"/>
  <c r="D3836" i="34" s="1"/>
  <c r="E3836" i="34"/>
  <c r="C3836" i="34"/>
  <c r="B3836" i="34"/>
  <c r="F3835" i="34"/>
  <c r="D3835" i="34" s="1"/>
  <c r="E3835" i="34"/>
  <c r="C3835" i="34"/>
  <c r="B3835" i="34"/>
  <c r="F3834" i="34"/>
  <c r="E3834" i="34"/>
  <c r="D3834" i="34"/>
  <c r="C3834" i="34"/>
  <c r="B3834" i="34"/>
  <c r="F3833" i="34"/>
  <c r="E3833" i="34"/>
  <c r="D3833" i="34"/>
  <c r="C3833" i="34"/>
  <c r="B3833" i="34"/>
  <c r="F3832" i="34"/>
  <c r="D3832" i="34" s="1"/>
  <c r="E3832" i="34"/>
  <c r="C3832" i="34"/>
  <c r="B3832" i="34"/>
  <c r="F3831" i="34"/>
  <c r="D3831" i="34" s="1"/>
  <c r="E3831" i="34"/>
  <c r="C3831" i="34"/>
  <c r="B3831" i="34"/>
  <c r="F3830" i="34"/>
  <c r="D3830" i="34" s="1"/>
  <c r="E3830" i="34"/>
  <c r="C3830" i="34"/>
  <c r="B3830" i="34"/>
  <c r="F3829" i="34"/>
  <c r="D3829" i="34" s="1"/>
  <c r="E3829" i="34"/>
  <c r="C3829" i="34"/>
  <c r="B3829" i="34"/>
  <c r="F3828" i="34"/>
  <c r="E3828" i="34"/>
  <c r="D3828" i="34"/>
  <c r="C3828" i="34"/>
  <c r="B3828" i="34"/>
  <c r="F3827" i="34"/>
  <c r="E3827" i="34"/>
  <c r="D3827" i="34"/>
  <c r="C3827" i="34"/>
  <c r="B3827" i="34"/>
  <c r="F3826" i="34"/>
  <c r="D3826" i="34" s="1"/>
  <c r="E3826" i="34"/>
  <c r="C3826" i="34"/>
  <c r="B3826" i="34"/>
  <c r="F3825" i="34"/>
  <c r="D3825" i="34" s="1"/>
  <c r="E3825" i="34"/>
  <c r="C3825" i="34"/>
  <c r="B3825" i="34"/>
  <c r="F3824" i="34"/>
  <c r="E3824" i="34"/>
  <c r="D3824" i="34"/>
  <c r="C3824" i="34"/>
  <c r="B3824" i="34"/>
  <c r="F3823" i="34"/>
  <c r="D3823" i="34" s="1"/>
  <c r="E3823" i="34"/>
  <c r="C3823" i="34"/>
  <c r="B3823" i="34"/>
  <c r="F3822" i="34"/>
  <c r="D3822" i="34" s="1"/>
  <c r="E3822" i="34"/>
  <c r="C3822" i="34"/>
  <c r="B3822" i="34"/>
  <c r="F3821" i="34"/>
  <c r="E3821" i="34"/>
  <c r="D3821" i="34"/>
  <c r="C3821" i="34"/>
  <c r="B3821" i="34"/>
  <c r="F3820" i="34"/>
  <c r="D3820" i="34" s="1"/>
  <c r="E3820" i="34"/>
  <c r="C3820" i="34"/>
  <c r="B3820" i="34"/>
  <c r="F3819" i="34"/>
  <c r="E3819" i="34"/>
  <c r="D3819" i="34"/>
  <c r="C3819" i="34"/>
  <c r="B3819" i="34"/>
  <c r="F3818" i="34"/>
  <c r="D3818" i="34" s="1"/>
  <c r="E3818" i="34"/>
  <c r="C3818" i="34"/>
  <c r="B3818" i="34"/>
  <c r="F3817" i="34"/>
  <c r="D3817" i="34" s="1"/>
  <c r="E3817" i="34"/>
  <c r="C3817" i="34"/>
  <c r="B3817" i="34"/>
  <c r="F3816" i="34"/>
  <c r="E3816" i="34"/>
  <c r="D3816" i="34"/>
  <c r="C3816" i="34"/>
  <c r="B3816" i="34"/>
  <c r="F3815" i="34"/>
  <c r="E3815" i="34"/>
  <c r="D3815" i="34"/>
  <c r="C3815" i="34"/>
  <c r="B3815" i="34"/>
  <c r="F3814" i="34"/>
  <c r="D3814" i="34" s="1"/>
  <c r="E3814" i="34"/>
  <c r="C3814" i="34"/>
  <c r="B3814" i="34"/>
  <c r="F3813" i="34"/>
  <c r="D3813" i="34" s="1"/>
  <c r="E3813" i="34"/>
  <c r="C3813" i="34"/>
  <c r="B3813" i="34"/>
  <c r="F3812" i="34"/>
  <c r="D3812" i="34" s="1"/>
  <c r="E3812" i="34"/>
  <c r="C3812" i="34"/>
  <c r="B3812" i="34"/>
  <c r="F3811" i="34"/>
  <c r="D3811" i="34" s="1"/>
  <c r="E3811" i="34"/>
  <c r="C3811" i="34"/>
  <c r="B3811" i="34"/>
  <c r="F3810" i="34"/>
  <c r="D3810" i="34" s="1"/>
  <c r="E3810" i="34"/>
  <c r="C3810" i="34"/>
  <c r="B3810" i="34"/>
  <c r="F3809" i="34"/>
  <c r="D3809" i="34" s="1"/>
  <c r="E3809" i="34"/>
  <c r="C3809" i="34"/>
  <c r="B3809" i="34"/>
  <c r="F3808" i="34"/>
  <c r="D3808" i="34" s="1"/>
  <c r="E3808" i="34"/>
  <c r="C3808" i="34"/>
  <c r="B3808" i="34"/>
  <c r="F3807" i="34"/>
  <c r="D3807" i="34" s="1"/>
  <c r="E3807" i="34"/>
  <c r="C3807" i="34"/>
  <c r="B3807" i="34"/>
  <c r="F3806" i="34"/>
  <c r="E3806" i="34"/>
  <c r="D3806" i="34"/>
  <c r="C3806" i="34"/>
  <c r="B3806" i="34"/>
  <c r="F3805" i="34"/>
  <c r="D3805" i="34" s="1"/>
  <c r="E3805" i="34"/>
  <c r="C3805" i="34"/>
  <c r="B3805" i="34"/>
  <c r="F3804" i="34"/>
  <c r="E3804" i="34"/>
  <c r="D3804" i="34"/>
  <c r="C3804" i="34"/>
  <c r="B3804" i="34"/>
  <c r="F3803" i="34"/>
  <c r="D3803" i="34" s="1"/>
  <c r="E3803" i="34"/>
  <c r="C3803" i="34"/>
  <c r="B3803" i="34"/>
  <c r="F3802" i="34"/>
  <c r="D3802" i="34" s="1"/>
  <c r="E3802" i="34"/>
  <c r="C3802" i="34"/>
  <c r="B3802" i="34"/>
  <c r="F3801" i="34"/>
  <c r="D3801" i="34" s="1"/>
  <c r="E3801" i="34"/>
  <c r="C3801" i="34"/>
  <c r="B3801" i="34"/>
  <c r="F3800" i="34"/>
  <c r="D3800" i="34" s="1"/>
  <c r="E3800" i="34"/>
  <c r="C3800" i="34"/>
  <c r="B3800" i="34"/>
  <c r="F3799" i="34"/>
  <c r="D3799" i="34" s="1"/>
  <c r="E3799" i="34"/>
  <c r="C3799" i="34"/>
  <c r="B3799" i="34"/>
  <c r="F3798" i="34"/>
  <c r="D3798" i="34" s="1"/>
  <c r="E3798" i="34"/>
  <c r="C3798" i="34"/>
  <c r="B3798" i="34"/>
  <c r="F3797" i="34"/>
  <c r="D3797" i="34" s="1"/>
  <c r="E3797" i="34"/>
  <c r="C3797" i="34"/>
  <c r="B3797" i="34"/>
  <c r="F3796" i="34"/>
  <c r="D3796" i="34" s="1"/>
  <c r="E3796" i="34"/>
  <c r="C3796" i="34"/>
  <c r="B3796" i="34"/>
  <c r="F3795" i="34"/>
  <c r="D3795" i="34" s="1"/>
  <c r="E3795" i="34"/>
  <c r="C3795" i="34"/>
  <c r="B3795" i="34"/>
  <c r="F3794" i="34"/>
  <c r="D3794" i="34" s="1"/>
  <c r="E3794" i="34"/>
  <c r="C3794" i="34"/>
  <c r="B3794" i="34"/>
  <c r="F3793" i="34"/>
  <c r="D3793" i="34" s="1"/>
  <c r="E3793" i="34"/>
  <c r="C3793" i="34"/>
  <c r="B3793" i="34"/>
  <c r="F3792" i="34"/>
  <c r="E3792" i="34"/>
  <c r="D3792" i="34"/>
  <c r="C3792" i="34"/>
  <c r="B3792" i="34"/>
  <c r="F3791" i="34"/>
  <c r="E3791" i="34"/>
  <c r="D3791" i="34"/>
  <c r="C3791" i="34"/>
  <c r="B3791" i="34"/>
  <c r="F3790" i="34"/>
  <c r="D3790" i="34" s="1"/>
  <c r="E3790" i="34"/>
  <c r="C3790" i="34"/>
  <c r="B3790" i="34"/>
  <c r="F3789" i="34"/>
  <c r="D3789" i="34" s="1"/>
  <c r="E3789" i="34"/>
  <c r="C3789" i="34"/>
  <c r="B3789" i="34"/>
  <c r="F3788" i="34"/>
  <c r="D3788" i="34" s="1"/>
  <c r="E3788" i="34"/>
  <c r="C3788" i="34"/>
  <c r="B3788" i="34"/>
  <c r="F3787" i="34"/>
  <c r="D3787" i="34" s="1"/>
  <c r="E3787" i="34"/>
  <c r="C3787" i="34"/>
  <c r="B3787" i="34"/>
  <c r="F3786" i="34"/>
  <c r="D3786" i="34" s="1"/>
  <c r="E3786" i="34"/>
  <c r="C3786" i="34"/>
  <c r="B3786" i="34"/>
  <c r="F3785" i="34"/>
  <c r="D3785" i="34" s="1"/>
  <c r="E3785" i="34"/>
  <c r="C3785" i="34"/>
  <c r="B3785" i="34"/>
  <c r="F3784" i="34"/>
  <c r="D3784" i="34" s="1"/>
  <c r="E3784" i="34"/>
  <c r="C3784" i="34"/>
  <c r="B3784" i="34"/>
  <c r="F3783" i="34"/>
  <c r="D3783" i="34" s="1"/>
  <c r="E3783" i="34"/>
  <c r="C3783" i="34"/>
  <c r="B3783" i="34"/>
  <c r="F3782" i="34"/>
  <c r="E3782" i="34"/>
  <c r="D3782" i="34"/>
  <c r="C3782" i="34"/>
  <c r="B3782" i="34"/>
  <c r="F3781" i="34"/>
  <c r="D3781" i="34" s="1"/>
  <c r="E3781" i="34"/>
  <c r="C3781" i="34"/>
  <c r="B3781" i="34"/>
  <c r="F3780" i="34"/>
  <c r="E3780" i="34"/>
  <c r="D3780" i="34"/>
  <c r="C3780" i="34"/>
  <c r="B3780" i="34"/>
  <c r="F3779" i="34"/>
  <c r="E3779" i="34"/>
  <c r="D3779" i="34"/>
  <c r="C3779" i="34"/>
  <c r="B3779" i="34"/>
  <c r="F3778" i="34"/>
  <c r="D3778" i="34" s="1"/>
  <c r="E3778" i="34"/>
  <c r="C3778" i="34"/>
  <c r="B3778" i="34"/>
  <c r="F3777" i="34"/>
  <c r="D3777" i="34" s="1"/>
  <c r="E3777" i="34"/>
  <c r="C3777" i="34"/>
  <c r="B3777" i="34"/>
  <c r="F3776" i="34"/>
  <c r="D3776" i="34" s="1"/>
  <c r="E3776" i="34"/>
  <c r="C3776" i="34"/>
  <c r="B3776" i="34"/>
  <c r="F3775" i="34"/>
  <c r="D3775" i="34" s="1"/>
  <c r="E3775" i="34"/>
  <c r="C3775" i="34"/>
  <c r="B3775" i="34"/>
  <c r="F3774" i="34"/>
  <c r="D3774" i="34" s="1"/>
  <c r="E3774" i="34"/>
  <c r="C3774" i="34"/>
  <c r="B3774" i="34"/>
  <c r="F3773" i="34"/>
  <c r="D3773" i="34" s="1"/>
  <c r="E3773" i="34"/>
  <c r="C3773" i="34"/>
  <c r="B3773" i="34"/>
  <c r="F3772" i="34"/>
  <c r="D3772" i="34" s="1"/>
  <c r="E3772" i="34"/>
  <c r="C3772" i="34"/>
  <c r="B3772" i="34"/>
  <c r="F3771" i="34"/>
  <c r="E3771" i="34"/>
  <c r="D3771" i="34"/>
  <c r="C3771" i="34"/>
  <c r="B3771" i="34"/>
  <c r="F3770" i="34"/>
  <c r="E3770" i="34"/>
  <c r="D3770" i="34"/>
  <c r="C3770" i="34"/>
  <c r="B3770" i="34"/>
  <c r="F3769" i="34"/>
  <c r="D3769" i="34" s="1"/>
  <c r="E3769" i="34"/>
  <c r="C3769" i="34"/>
  <c r="B3769" i="34"/>
  <c r="F3768" i="34"/>
  <c r="E3768" i="34"/>
  <c r="D3768" i="34"/>
  <c r="C3768" i="34"/>
  <c r="B3768" i="34"/>
  <c r="F3767" i="34"/>
  <c r="E3767" i="34"/>
  <c r="D3767" i="34"/>
  <c r="C3767" i="34"/>
  <c r="B3767" i="34"/>
  <c r="F3766" i="34"/>
  <c r="D3766" i="34" s="1"/>
  <c r="E3766" i="34"/>
  <c r="C3766" i="34"/>
  <c r="B3766" i="34"/>
  <c r="F3765" i="34"/>
  <c r="D3765" i="34" s="1"/>
  <c r="E3765" i="34"/>
  <c r="C3765" i="34"/>
  <c r="B3765" i="34"/>
  <c r="F3764" i="34"/>
  <c r="D3764" i="34" s="1"/>
  <c r="E3764" i="34"/>
  <c r="C3764" i="34"/>
  <c r="B3764" i="34"/>
  <c r="F3763" i="34"/>
  <c r="D3763" i="34" s="1"/>
  <c r="E3763" i="34"/>
  <c r="C3763" i="34"/>
  <c r="B3763" i="34"/>
  <c r="F3762" i="34"/>
  <c r="E3762" i="34"/>
  <c r="D3762" i="34"/>
  <c r="C3762" i="34"/>
  <c r="B3762" i="34"/>
  <c r="F3761" i="34"/>
  <c r="E3761" i="34"/>
  <c r="D3761" i="34"/>
  <c r="C3761" i="34"/>
  <c r="B3761" i="34"/>
  <c r="F3760" i="34"/>
  <c r="D3760" i="34" s="1"/>
  <c r="E3760" i="34"/>
  <c r="C3760" i="34"/>
  <c r="B3760" i="34"/>
  <c r="F3759" i="34"/>
  <c r="E3759" i="34"/>
  <c r="D3759" i="34"/>
  <c r="C3759" i="34"/>
  <c r="B3759" i="34"/>
  <c r="F3758" i="34"/>
  <c r="E3758" i="34"/>
  <c r="D3758" i="34"/>
  <c r="C3758" i="34"/>
  <c r="B3758" i="34"/>
  <c r="F3757" i="34"/>
  <c r="D3757" i="34" s="1"/>
  <c r="E3757" i="34"/>
  <c r="C3757" i="34"/>
  <c r="B3757" i="34"/>
  <c r="F3756" i="34"/>
  <c r="D3756" i="34" s="1"/>
  <c r="E3756" i="34"/>
  <c r="C3756" i="34"/>
  <c r="B3756" i="34"/>
  <c r="F3755" i="34"/>
  <c r="E3755" i="34"/>
  <c r="D3755" i="34"/>
  <c r="C3755" i="34"/>
  <c r="B3755" i="34"/>
  <c r="F3754" i="34"/>
  <c r="D3754" i="34" s="1"/>
  <c r="E3754" i="34"/>
  <c r="C3754" i="34"/>
  <c r="B3754" i="34"/>
  <c r="F3753" i="34"/>
  <c r="D3753" i="34" s="1"/>
  <c r="E3753" i="34"/>
  <c r="C3753" i="34"/>
  <c r="B3753" i="34"/>
  <c r="F3752" i="34"/>
  <c r="E3752" i="34"/>
  <c r="D3752" i="34"/>
  <c r="C3752" i="34"/>
  <c r="B3752" i="34"/>
  <c r="F3751" i="34"/>
  <c r="D3751" i="34" s="1"/>
  <c r="E3751" i="34"/>
  <c r="C3751" i="34"/>
  <c r="B3751" i="34"/>
  <c r="F3750" i="34"/>
  <c r="D3750" i="34" s="1"/>
  <c r="E3750" i="34"/>
  <c r="C3750" i="34"/>
  <c r="B3750" i="34"/>
  <c r="F3749" i="34"/>
  <c r="E3749" i="34"/>
  <c r="D3749" i="34"/>
  <c r="C3749" i="34"/>
  <c r="B3749" i="34"/>
  <c r="F3748" i="34"/>
  <c r="D3748" i="34" s="1"/>
  <c r="E3748" i="34"/>
  <c r="C3748" i="34"/>
  <c r="B3748" i="34"/>
  <c r="F3747" i="34"/>
  <c r="E3747" i="34"/>
  <c r="D3747" i="34"/>
  <c r="C3747" i="34"/>
  <c r="B3747" i="34"/>
  <c r="F3746" i="34"/>
  <c r="E3746" i="34"/>
  <c r="D3746" i="34"/>
  <c r="C3746" i="34"/>
  <c r="B3746" i="34"/>
  <c r="F3745" i="34"/>
  <c r="D3745" i="34" s="1"/>
  <c r="E3745" i="34"/>
  <c r="C3745" i="34"/>
  <c r="B3745" i="34"/>
  <c r="F3744" i="34"/>
  <c r="E3744" i="34"/>
  <c r="D3744" i="34"/>
  <c r="C3744" i="34"/>
  <c r="B3744" i="34"/>
  <c r="F3743" i="34"/>
  <c r="D3743" i="34" s="1"/>
  <c r="E3743" i="34"/>
  <c r="C3743" i="34"/>
  <c r="B3743" i="34"/>
  <c r="F3742" i="34"/>
  <c r="D3742" i="34" s="1"/>
  <c r="E3742" i="34"/>
  <c r="C3742" i="34"/>
  <c r="B3742" i="34"/>
  <c r="F3741" i="34"/>
  <c r="D3741" i="34" s="1"/>
  <c r="E3741" i="34"/>
  <c r="C3741" i="34"/>
  <c r="B3741" i="34"/>
  <c r="F3740" i="34"/>
  <c r="E3740" i="34"/>
  <c r="D3740" i="34"/>
  <c r="C3740" i="34"/>
  <c r="B3740" i="34"/>
  <c r="F3739" i="34"/>
  <c r="D3739" i="34" s="1"/>
  <c r="E3739" i="34"/>
  <c r="C3739" i="34"/>
  <c r="B3739" i="34"/>
  <c r="F3738" i="34"/>
  <c r="E3738" i="34"/>
  <c r="D3738" i="34"/>
  <c r="C3738" i="34"/>
  <c r="B3738" i="34"/>
  <c r="F3737" i="34"/>
  <c r="E3737" i="34"/>
  <c r="D3737" i="34"/>
  <c r="C3737" i="34"/>
  <c r="B3737" i="34"/>
  <c r="F3736" i="34"/>
  <c r="D3736" i="34" s="1"/>
  <c r="E3736" i="34"/>
  <c r="C3736" i="34"/>
  <c r="B3736" i="34"/>
  <c r="F3735" i="34"/>
  <c r="E3735" i="34"/>
  <c r="D3735" i="34"/>
  <c r="C3735" i="34"/>
  <c r="B3735" i="34"/>
  <c r="F3734" i="34"/>
  <c r="D3734" i="34" s="1"/>
  <c r="E3734" i="34"/>
  <c r="C3734" i="34"/>
  <c r="B3734" i="34"/>
  <c r="F3733" i="34"/>
  <c r="D3733" i="34" s="1"/>
  <c r="E3733" i="34"/>
  <c r="C3733" i="34"/>
  <c r="B3733" i="34"/>
  <c r="F3732" i="34"/>
  <c r="D3732" i="34" s="1"/>
  <c r="E3732" i="34"/>
  <c r="C3732" i="34"/>
  <c r="B3732" i="34"/>
  <c r="F3731" i="34"/>
  <c r="D3731" i="34" s="1"/>
  <c r="E3731" i="34"/>
  <c r="C3731" i="34"/>
  <c r="B3731" i="34"/>
  <c r="F3730" i="34"/>
  <c r="D3730" i="34" s="1"/>
  <c r="E3730" i="34"/>
  <c r="C3730" i="34"/>
  <c r="B3730" i="34"/>
  <c r="F3729" i="34"/>
  <c r="D3729" i="34" s="1"/>
  <c r="E3729" i="34"/>
  <c r="C3729" i="34"/>
  <c r="B3729" i="34"/>
  <c r="F3728" i="34"/>
  <c r="D3728" i="34" s="1"/>
  <c r="E3728" i="34"/>
  <c r="C3728" i="34"/>
  <c r="B3728" i="34"/>
  <c r="F3727" i="34"/>
  <c r="D3727" i="34" s="1"/>
  <c r="E3727" i="34"/>
  <c r="C3727" i="34"/>
  <c r="B3727" i="34"/>
  <c r="F3726" i="34"/>
  <c r="E3726" i="34"/>
  <c r="D3726" i="34"/>
  <c r="C3726" i="34"/>
  <c r="B3726" i="34"/>
  <c r="F3725" i="34"/>
  <c r="D3725" i="34" s="1"/>
  <c r="E3725" i="34"/>
  <c r="C3725" i="34"/>
  <c r="B3725" i="34"/>
  <c r="F3724" i="34"/>
  <c r="D3724" i="34" s="1"/>
  <c r="E3724" i="34"/>
  <c r="C3724" i="34"/>
  <c r="B3724" i="34"/>
  <c r="F3723" i="34"/>
  <c r="D3723" i="34" s="1"/>
  <c r="E3723" i="34"/>
  <c r="C3723" i="34"/>
  <c r="B3723" i="34"/>
  <c r="F3722" i="34"/>
  <c r="D3722" i="34" s="1"/>
  <c r="E3722" i="34"/>
  <c r="C3722" i="34"/>
  <c r="B3722" i="34"/>
  <c r="F3721" i="34"/>
  <c r="D3721" i="34" s="1"/>
  <c r="E3721" i="34"/>
  <c r="C3721" i="34"/>
  <c r="B3721" i="34"/>
  <c r="F3720" i="34"/>
  <c r="D3720" i="34" s="1"/>
  <c r="E3720" i="34"/>
  <c r="C3720" i="34"/>
  <c r="B3720" i="34"/>
  <c r="F3719" i="34"/>
  <c r="D3719" i="34" s="1"/>
  <c r="E3719" i="34"/>
  <c r="C3719" i="34"/>
  <c r="B3719" i="34"/>
  <c r="F3718" i="34"/>
  <c r="D3718" i="34" s="1"/>
  <c r="E3718" i="34"/>
  <c r="C3718" i="34"/>
  <c r="B3718" i="34"/>
  <c r="F3717" i="34"/>
  <c r="D3717" i="34" s="1"/>
  <c r="E3717" i="34"/>
  <c r="C3717" i="34"/>
  <c r="B3717" i="34"/>
  <c r="F3716" i="34"/>
  <c r="E3716" i="34"/>
  <c r="D3716" i="34"/>
  <c r="C3716" i="34"/>
  <c r="B3716" i="34"/>
  <c r="F3715" i="34"/>
  <c r="D3715" i="34" s="1"/>
  <c r="E3715" i="34"/>
  <c r="C3715" i="34"/>
  <c r="B3715" i="34"/>
  <c r="F3714" i="34"/>
  <c r="D3714" i="34" s="1"/>
  <c r="E3714" i="34"/>
  <c r="C3714" i="34"/>
  <c r="B3714" i="34"/>
  <c r="F3713" i="34"/>
  <c r="E3713" i="34"/>
  <c r="D3713" i="34"/>
  <c r="C3713" i="34"/>
  <c r="B3713" i="34"/>
  <c r="F3712" i="34"/>
  <c r="D3712" i="34" s="1"/>
  <c r="E3712" i="34"/>
  <c r="C3712" i="34"/>
  <c r="B3712" i="34"/>
  <c r="F3711" i="34"/>
  <c r="D3711" i="34" s="1"/>
  <c r="E3711" i="34"/>
  <c r="C3711" i="34"/>
  <c r="B3711" i="34"/>
  <c r="F3710" i="34"/>
  <c r="E3710" i="34"/>
  <c r="D3710" i="34"/>
  <c r="C3710" i="34"/>
  <c r="B3710" i="34"/>
  <c r="F3709" i="34"/>
  <c r="D3709" i="34" s="1"/>
  <c r="E3709" i="34"/>
  <c r="C3709" i="34"/>
  <c r="B3709" i="34"/>
  <c r="F3708" i="34"/>
  <c r="E3708" i="34"/>
  <c r="D3708" i="34"/>
  <c r="C3708" i="34"/>
  <c r="B3708" i="34"/>
  <c r="F3707" i="34"/>
  <c r="D3707" i="34" s="1"/>
  <c r="E3707" i="34"/>
  <c r="C3707" i="34"/>
  <c r="B3707" i="34"/>
  <c r="F3706" i="34"/>
  <c r="D3706" i="34" s="1"/>
  <c r="E3706" i="34"/>
  <c r="C3706" i="34"/>
  <c r="B3706" i="34"/>
  <c r="F3705" i="34"/>
  <c r="D3705" i="34" s="1"/>
  <c r="E3705" i="34"/>
  <c r="C3705" i="34"/>
  <c r="B3705" i="34"/>
  <c r="F3704" i="34"/>
  <c r="D3704" i="34" s="1"/>
  <c r="E3704" i="34"/>
  <c r="C3704" i="34"/>
  <c r="B3704" i="34"/>
  <c r="F3703" i="34"/>
  <c r="D3703" i="34" s="1"/>
  <c r="E3703" i="34"/>
  <c r="C3703" i="34"/>
  <c r="B3703" i="34"/>
  <c r="F3702" i="34"/>
  <c r="E3702" i="34"/>
  <c r="D3702" i="34"/>
  <c r="C3702" i="34"/>
  <c r="B3702" i="34"/>
  <c r="F3701" i="34"/>
  <c r="D3701" i="34" s="1"/>
  <c r="E3701" i="34"/>
  <c r="C3701" i="34"/>
  <c r="B3701" i="34"/>
  <c r="F3700" i="34"/>
  <c r="D3700" i="34" s="1"/>
  <c r="E3700" i="34"/>
  <c r="C3700" i="34"/>
  <c r="B3700" i="34"/>
  <c r="F3699" i="34"/>
  <c r="D3699" i="34" s="1"/>
  <c r="E3699" i="34"/>
  <c r="C3699" i="34"/>
  <c r="B3699" i="34"/>
  <c r="F3698" i="34"/>
  <c r="E3698" i="34"/>
  <c r="D3698" i="34"/>
  <c r="C3698" i="34"/>
  <c r="B3698" i="34"/>
  <c r="F3697" i="34"/>
  <c r="D3697" i="34" s="1"/>
  <c r="E3697" i="34"/>
  <c r="C3697" i="34"/>
  <c r="B3697" i="34"/>
  <c r="F3696" i="34"/>
  <c r="D3696" i="34" s="1"/>
  <c r="E3696" i="34"/>
  <c r="C3696" i="34"/>
  <c r="B3696" i="34"/>
  <c r="F3695" i="34"/>
  <c r="D3695" i="34" s="1"/>
  <c r="E3695" i="34"/>
  <c r="C3695" i="34"/>
  <c r="B3695" i="34"/>
  <c r="F3694" i="34"/>
  <c r="D3694" i="34" s="1"/>
  <c r="E3694" i="34"/>
  <c r="C3694" i="34"/>
  <c r="B3694" i="34"/>
  <c r="F3693" i="34"/>
  <c r="D3693" i="34" s="1"/>
  <c r="E3693" i="34"/>
  <c r="C3693" i="34"/>
  <c r="B3693" i="34"/>
  <c r="F3692" i="34"/>
  <c r="D3692" i="34" s="1"/>
  <c r="E3692" i="34"/>
  <c r="C3692" i="34"/>
  <c r="B3692" i="34"/>
  <c r="F3691" i="34"/>
  <c r="D3691" i="34" s="1"/>
  <c r="E3691" i="34"/>
  <c r="C3691" i="34"/>
  <c r="B3691" i="34"/>
  <c r="F3690" i="34"/>
  <c r="E3690" i="34"/>
  <c r="D3690" i="34"/>
  <c r="C3690" i="34"/>
  <c r="B3690" i="34"/>
  <c r="F3689" i="34"/>
  <c r="D3689" i="34" s="1"/>
  <c r="E3689" i="34"/>
  <c r="C3689" i="34"/>
  <c r="B3689" i="34"/>
  <c r="F3688" i="34"/>
  <c r="D3688" i="34" s="1"/>
  <c r="E3688" i="34"/>
  <c r="C3688" i="34"/>
  <c r="B3688" i="34"/>
  <c r="F3687" i="34"/>
  <c r="D3687" i="34" s="1"/>
  <c r="E3687" i="34"/>
  <c r="C3687" i="34"/>
  <c r="B3687" i="34"/>
  <c r="F3686" i="34"/>
  <c r="E3686" i="34"/>
  <c r="D3686" i="34"/>
  <c r="C3686" i="34"/>
  <c r="B3686" i="34"/>
  <c r="F3685" i="34"/>
  <c r="D3685" i="34" s="1"/>
  <c r="E3685" i="34"/>
  <c r="C3685" i="34"/>
  <c r="B3685" i="34"/>
  <c r="F3684" i="34"/>
  <c r="E3684" i="34"/>
  <c r="D3684" i="34"/>
  <c r="C3684" i="34"/>
  <c r="B3684" i="34"/>
  <c r="F3683" i="34"/>
  <c r="E3683" i="34"/>
  <c r="D3683" i="34"/>
  <c r="C3683" i="34"/>
  <c r="B3683" i="34"/>
  <c r="F3682" i="34"/>
  <c r="D3682" i="34" s="1"/>
  <c r="E3682" i="34"/>
  <c r="C3682" i="34"/>
  <c r="B3682" i="34"/>
  <c r="F3681" i="34"/>
  <c r="D3681" i="34" s="1"/>
  <c r="E3681" i="34"/>
  <c r="C3681" i="34"/>
  <c r="B3681" i="34"/>
  <c r="F3680" i="34"/>
  <c r="D3680" i="34" s="1"/>
  <c r="E3680" i="34"/>
  <c r="C3680" i="34"/>
  <c r="B3680" i="34"/>
  <c r="F3679" i="34"/>
  <c r="D3679" i="34" s="1"/>
  <c r="E3679" i="34"/>
  <c r="C3679" i="34"/>
  <c r="B3679" i="34"/>
  <c r="F3678" i="34"/>
  <c r="D3678" i="34" s="1"/>
  <c r="E3678" i="34"/>
  <c r="C3678" i="34"/>
  <c r="B3678" i="34"/>
  <c r="F3677" i="34"/>
  <c r="E3677" i="34"/>
  <c r="D3677" i="34"/>
  <c r="C3677" i="34"/>
  <c r="B3677" i="34"/>
  <c r="F3676" i="34"/>
  <c r="D3676" i="34" s="1"/>
  <c r="E3676" i="34"/>
  <c r="C3676" i="34"/>
  <c r="B3676" i="34"/>
  <c r="F3675" i="34"/>
  <c r="E3675" i="34"/>
  <c r="D3675" i="34"/>
  <c r="C3675" i="34"/>
  <c r="B3675" i="34"/>
  <c r="F3674" i="34"/>
  <c r="D3674" i="34" s="1"/>
  <c r="E3674" i="34"/>
  <c r="C3674" i="34"/>
  <c r="B3674" i="34"/>
  <c r="F3673" i="34"/>
  <c r="D3673" i="34" s="1"/>
  <c r="E3673" i="34"/>
  <c r="C3673" i="34"/>
  <c r="B3673" i="34"/>
  <c r="F3672" i="34"/>
  <c r="D3672" i="34" s="1"/>
  <c r="E3672" i="34"/>
  <c r="C3672" i="34"/>
  <c r="B3672" i="34"/>
  <c r="F3671" i="34"/>
  <c r="D3671" i="34" s="1"/>
  <c r="E3671" i="34"/>
  <c r="C3671" i="34"/>
  <c r="B3671" i="34"/>
  <c r="F3670" i="34"/>
  <c r="D3670" i="34" s="1"/>
  <c r="E3670" i="34"/>
  <c r="C3670" i="34"/>
  <c r="B3670" i="34"/>
  <c r="F3669" i="34"/>
  <c r="D3669" i="34" s="1"/>
  <c r="E3669" i="34"/>
  <c r="C3669" i="34"/>
  <c r="B3669" i="34"/>
  <c r="F3668" i="34"/>
  <c r="E3668" i="34"/>
  <c r="D3668" i="34"/>
  <c r="C3668" i="34"/>
  <c r="B3668" i="34"/>
  <c r="F3667" i="34"/>
  <c r="D3667" i="34" s="1"/>
  <c r="E3667" i="34"/>
  <c r="C3667" i="34"/>
  <c r="B3667" i="34"/>
  <c r="F3666" i="34"/>
  <c r="E3666" i="34"/>
  <c r="D3666" i="34"/>
  <c r="C3666" i="34"/>
  <c r="B3666" i="34"/>
  <c r="F3665" i="34"/>
  <c r="E3665" i="34"/>
  <c r="D3665" i="34"/>
  <c r="C3665" i="34"/>
  <c r="B3665" i="34"/>
  <c r="F3664" i="34"/>
  <c r="D3664" i="34" s="1"/>
  <c r="E3664" i="34"/>
  <c r="C3664" i="34"/>
  <c r="B3664" i="34"/>
  <c r="F3663" i="34"/>
  <c r="D3663" i="34" s="1"/>
  <c r="E3663" i="34"/>
  <c r="C3663" i="34"/>
  <c r="B3663" i="34"/>
  <c r="F3662" i="34"/>
  <c r="E3662" i="34"/>
  <c r="D3662" i="34"/>
  <c r="C3662" i="34"/>
  <c r="B3662" i="34"/>
  <c r="F3661" i="34"/>
  <c r="D3661" i="34" s="1"/>
  <c r="E3661" i="34"/>
  <c r="C3661" i="34"/>
  <c r="B3661" i="34"/>
  <c r="F3660" i="34"/>
  <c r="D3660" i="34" s="1"/>
  <c r="E3660" i="34"/>
  <c r="C3660" i="34"/>
  <c r="B3660" i="34"/>
  <c r="F3659" i="34"/>
  <c r="D3659" i="34" s="1"/>
  <c r="E3659" i="34"/>
  <c r="C3659" i="34"/>
  <c r="B3659" i="34"/>
  <c r="F3658" i="34"/>
  <c r="D3658" i="34" s="1"/>
  <c r="E3658" i="34"/>
  <c r="C3658" i="34"/>
  <c r="B3658" i="34"/>
  <c r="F3657" i="34"/>
  <c r="D3657" i="34" s="1"/>
  <c r="E3657" i="34"/>
  <c r="C3657" i="34"/>
  <c r="B3657" i="34"/>
  <c r="F3656" i="34"/>
  <c r="D3656" i="34" s="1"/>
  <c r="E3656" i="34"/>
  <c r="C3656" i="34"/>
  <c r="B3656" i="34"/>
  <c r="F3655" i="34"/>
  <c r="D3655" i="34" s="1"/>
  <c r="E3655" i="34"/>
  <c r="C3655" i="34"/>
  <c r="B3655" i="34"/>
  <c r="F3654" i="34"/>
  <c r="E3654" i="34"/>
  <c r="D3654" i="34"/>
  <c r="C3654" i="34"/>
  <c r="B3654" i="34"/>
  <c r="F3653" i="34"/>
  <c r="E3653" i="34"/>
  <c r="D3653" i="34"/>
  <c r="C3653" i="34"/>
  <c r="B3653" i="34"/>
  <c r="F3652" i="34"/>
  <c r="D3652" i="34" s="1"/>
  <c r="E3652" i="34"/>
  <c r="C3652" i="34"/>
  <c r="B3652" i="34"/>
  <c r="F3651" i="34"/>
  <c r="D3651" i="34" s="1"/>
  <c r="E3651" i="34"/>
  <c r="C3651" i="34"/>
  <c r="B3651" i="34"/>
  <c r="F3650" i="34"/>
  <c r="D3650" i="34" s="1"/>
  <c r="E3650" i="34"/>
  <c r="C3650" i="34"/>
  <c r="B3650" i="34"/>
  <c r="F3649" i="34"/>
  <c r="D3649" i="34" s="1"/>
  <c r="E3649" i="34"/>
  <c r="C3649" i="34"/>
  <c r="B3649" i="34"/>
  <c r="F3648" i="34"/>
  <c r="D3648" i="34" s="1"/>
  <c r="E3648" i="34"/>
  <c r="C3648" i="34"/>
  <c r="B3648" i="34"/>
  <c r="F3647" i="34"/>
  <c r="D3647" i="34" s="1"/>
  <c r="E3647" i="34"/>
  <c r="C3647" i="34"/>
  <c r="B3647" i="34"/>
  <c r="F3646" i="34"/>
  <c r="D3646" i="34" s="1"/>
  <c r="E3646" i="34"/>
  <c r="C3646" i="34"/>
  <c r="B3646" i="34"/>
  <c r="F3645" i="34"/>
  <c r="D3645" i="34" s="1"/>
  <c r="E3645" i="34"/>
  <c r="C3645" i="34"/>
  <c r="B3645" i="34"/>
  <c r="F3644" i="34"/>
  <c r="E3644" i="34"/>
  <c r="D3644" i="34"/>
  <c r="C3644" i="34"/>
  <c r="B3644" i="34"/>
  <c r="F3643" i="34"/>
  <c r="D3643" i="34" s="1"/>
  <c r="E3643" i="34"/>
  <c r="C3643" i="34"/>
  <c r="B3643" i="34"/>
  <c r="F3642" i="34"/>
  <c r="D3642" i="34" s="1"/>
  <c r="E3642" i="34"/>
  <c r="C3642" i="34"/>
  <c r="B3642" i="34"/>
  <c r="F3641" i="34"/>
  <c r="E3641" i="34"/>
  <c r="D3641" i="34"/>
  <c r="C3641" i="34"/>
  <c r="B3641" i="34"/>
  <c r="F3640" i="34"/>
  <c r="D3640" i="34" s="1"/>
  <c r="E3640" i="34"/>
  <c r="C3640" i="34"/>
  <c r="B3640" i="34"/>
  <c r="F3639" i="34"/>
  <c r="E3639" i="34"/>
  <c r="D3639" i="34"/>
  <c r="C3639" i="34"/>
  <c r="B3639" i="34"/>
  <c r="F3638" i="34"/>
  <c r="D3638" i="34" s="1"/>
  <c r="E3638" i="34"/>
  <c r="C3638" i="34"/>
  <c r="B3638" i="34"/>
  <c r="F3637" i="34"/>
  <c r="D3637" i="34" s="1"/>
  <c r="E3637" i="34"/>
  <c r="C3637" i="34"/>
  <c r="B3637" i="34"/>
  <c r="F3636" i="34"/>
  <c r="D3636" i="34" s="1"/>
  <c r="E3636" i="34"/>
  <c r="C3636" i="34"/>
  <c r="B3636" i="34"/>
  <c r="F3635" i="34"/>
  <c r="D3635" i="34" s="1"/>
  <c r="E3635" i="34"/>
  <c r="C3635" i="34"/>
  <c r="B3635" i="34"/>
  <c r="F3634" i="34"/>
  <c r="D3634" i="34" s="1"/>
  <c r="E3634" i="34"/>
  <c r="C3634" i="34"/>
  <c r="B3634" i="34"/>
  <c r="F3633" i="34"/>
  <c r="D3633" i="34" s="1"/>
  <c r="E3633" i="34"/>
  <c r="C3633" i="34"/>
  <c r="B3633" i="34"/>
  <c r="F3632" i="34"/>
  <c r="E3632" i="34"/>
  <c r="D3632" i="34"/>
  <c r="C3632" i="34"/>
  <c r="B3632" i="34"/>
  <c r="F3631" i="34"/>
  <c r="D3631" i="34" s="1"/>
  <c r="E3631" i="34"/>
  <c r="C3631" i="34"/>
  <c r="B3631" i="34"/>
  <c r="F3630" i="34"/>
  <c r="D3630" i="34" s="1"/>
  <c r="E3630" i="34"/>
  <c r="C3630" i="34"/>
  <c r="B3630" i="34"/>
  <c r="F3629" i="34"/>
  <c r="E3629" i="34"/>
  <c r="D3629" i="34"/>
  <c r="C3629" i="34"/>
  <c r="B3629" i="34"/>
  <c r="F3628" i="34"/>
  <c r="D3628" i="34" s="1"/>
  <c r="E3628" i="34"/>
  <c r="C3628" i="34"/>
  <c r="B3628" i="34"/>
  <c r="F3627" i="34"/>
  <c r="D3627" i="34" s="1"/>
  <c r="E3627" i="34"/>
  <c r="C3627" i="34"/>
  <c r="B3627" i="34"/>
  <c r="F3626" i="34"/>
  <c r="D3626" i="34" s="1"/>
  <c r="E3626" i="34"/>
  <c r="C3626" i="34"/>
  <c r="B3626" i="34"/>
  <c r="F3625" i="34"/>
  <c r="D3625" i="34" s="1"/>
  <c r="E3625" i="34"/>
  <c r="C3625" i="34"/>
  <c r="B3625" i="34"/>
  <c r="F3624" i="34"/>
  <c r="D3624" i="34" s="1"/>
  <c r="E3624" i="34"/>
  <c r="C3624" i="34"/>
  <c r="B3624" i="34"/>
  <c r="F3623" i="34"/>
  <c r="E3623" i="34"/>
  <c r="D3623" i="34"/>
  <c r="C3623" i="34"/>
  <c r="B3623" i="34"/>
  <c r="F3622" i="34"/>
  <c r="D3622" i="34" s="1"/>
  <c r="E3622" i="34"/>
  <c r="C3622" i="34"/>
  <c r="B3622" i="34"/>
  <c r="F3621" i="34"/>
  <c r="D3621" i="34" s="1"/>
  <c r="E3621" i="34"/>
  <c r="C3621" i="34"/>
  <c r="B3621" i="34"/>
  <c r="F3620" i="34"/>
  <c r="D3620" i="34" s="1"/>
  <c r="E3620" i="34"/>
  <c r="C3620" i="34"/>
  <c r="B3620" i="34"/>
  <c r="F3619" i="34"/>
  <c r="D3619" i="34" s="1"/>
  <c r="E3619" i="34"/>
  <c r="C3619" i="34"/>
  <c r="B3619" i="34"/>
  <c r="F3618" i="34"/>
  <c r="D3618" i="34" s="1"/>
  <c r="E3618" i="34"/>
  <c r="C3618" i="34"/>
  <c r="B3618" i="34"/>
  <c r="F3617" i="34"/>
  <c r="D3617" i="34" s="1"/>
  <c r="E3617" i="34"/>
  <c r="C3617" i="34"/>
  <c r="B3617" i="34"/>
  <c r="F3616" i="34"/>
  <c r="D3616" i="34" s="1"/>
  <c r="E3616" i="34"/>
  <c r="C3616" i="34"/>
  <c r="B3616" i="34"/>
  <c r="F3615" i="34"/>
  <c r="E3615" i="34"/>
  <c r="D3615" i="34"/>
  <c r="C3615" i="34"/>
  <c r="B3615" i="34"/>
  <c r="F3614" i="34"/>
  <c r="E3614" i="34"/>
  <c r="D3614" i="34"/>
  <c r="C3614" i="34"/>
  <c r="B3614" i="34"/>
  <c r="F3613" i="34"/>
  <c r="D3613" i="34" s="1"/>
  <c r="E3613" i="34"/>
  <c r="C3613" i="34"/>
  <c r="B3613" i="34"/>
  <c r="F3612" i="34"/>
  <c r="E3612" i="34"/>
  <c r="D3612" i="34"/>
  <c r="C3612" i="34"/>
  <c r="B3612" i="34"/>
  <c r="F3611" i="34"/>
  <c r="E3611" i="34"/>
  <c r="D3611" i="34"/>
  <c r="C3611" i="34"/>
  <c r="B3611" i="34"/>
  <c r="F3610" i="34"/>
  <c r="D3610" i="34" s="1"/>
  <c r="E3610" i="34"/>
  <c r="C3610" i="34"/>
  <c r="B3610" i="34"/>
  <c r="F3609" i="34"/>
  <c r="D3609" i="34" s="1"/>
  <c r="E3609" i="34"/>
  <c r="C3609" i="34"/>
  <c r="B3609" i="34"/>
  <c r="F3608" i="34"/>
  <c r="D3608" i="34" s="1"/>
  <c r="E3608" i="34"/>
  <c r="C3608" i="34"/>
  <c r="B3608" i="34"/>
  <c r="F3607" i="34"/>
  <c r="D3607" i="34" s="1"/>
  <c r="E3607" i="34"/>
  <c r="C3607" i="34"/>
  <c r="B3607" i="34"/>
  <c r="F3606" i="34"/>
  <c r="E3606" i="34"/>
  <c r="D3606" i="34"/>
  <c r="C3606" i="34"/>
  <c r="B3606" i="34"/>
  <c r="F3605" i="34"/>
  <c r="E3605" i="34"/>
  <c r="D3605" i="34"/>
  <c r="C3605" i="34"/>
  <c r="B3605" i="34"/>
  <c r="F3604" i="34"/>
  <c r="D3604" i="34" s="1"/>
  <c r="E3604" i="34"/>
  <c r="C3604" i="34"/>
  <c r="B3604" i="34"/>
  <c r="F3603" i="34"/>
  <c r="E3603" i="34"/>
  <c r="D3603" i="34"/>
  <c r="C3603" i="34"/>
  <c r="B3603" i="34"/>
  <c r="F3602" i="34"/>
  <c r="E3602" i="34"/>
  <c r="D3602" i="34"/>
  <c r="C3602" i="34"/>
  <c r="B3602" i="34"/>
  <c r="F3601" i="34"/>
  <c r="D3601" i="34" s="1"/>
  <c r="E3601" i="34"/>
  <c r="C3601" i="34"/>
  <c r="B3601" i="34"/>
  <c r="F3600" i="34"/>
  <c r="E3600" i="34"/>
  <c r="D3600" i="34"/>
  <c r="C3600" i="34"/>
  <c r="B3600" i="34"/>
  <c r="F3599" i="34"/>
  <c r="E3599" i="34"/>
  <c r="D3599" i="34"/>
  <c r="C3599" i="34"/>
  <c r="B3599" i="34"/>
  <c r="F3598" i="34"/>
  <c r="D3598" i="34" s="1"/>
  <c r="E3598" i="34"/>
  <c r="C3598" i="34"/>
  <c r="B3598" i="34"/>
  <c r="F3597" i="34"/>
  <c r="D3597" i="34" s="1"/>
  <c r="E3597" i="34"/>
  <c r="C3597" i="34"/>
  <c r="B3597" i="34"/>
  <c r="F3596" i="34"/>
  <c r="D3596" i="34" s="1"/>
  <c r="E3596" i="34"/>
  <c r="C3596" i="34"/>
  <c r="B3596" i="34"/>
  <c r="F3595" i="34"/>
  <c r="D3595" i="34" s="1"/>
  <c r="E3595" i="34"/>
  <c r="C3595" i="34"/>
  <c r="B3595" i="34"/>
  <c r="F3594" i="34"/>
  <c r="E3594" i="34"/>
  <c r="D3594" i="34"/>
  <c r="C3594" i="34"/>
  <c r="B3594" i="34"/>
  <c r="F3593" i="34"/>
  <c r="E3593" i="34"/>
  <c r="D3593" i="34"/>
  <c r="C3593" i="34"/>
  <c r="B3593" i="34"/>
  <c r="F3592" i="34"/>
  <c r="D3592" i="34" s="1"/>
  <c r="E3592" i="34"/>
  <c r="C3592" i="34"/>
  <c r="B3592" i="34"/>
  <c r="F3591" i="34"/>
  <c r="D3591" i="34" s="1"/>
  <c r="E3591" i="34"/>
  <c r="C3591" i="34"/>
  <c r="B3591" i="34"/>
  <c r="F3590" i="34"/>
  <c r="D3590" i="34" s="1"/>
  <c r="E3590" i="34"/>
  <c r="C3590" i="34"/>
  <c r="B3590" i="34"/>
  <c r="F3589" i="34"/>
  <c r="D3589" i="34" s="1"/>
  <c r="E3589" i="34"/>
  <c r="C3589" i="34"/>
  <c r="B3589" i="34"/>
  <c r="F3588" i="34"/>
  <c r="E3588" i="34"/>
  <c r="D3588" i="34"/>
  <c r="C3588" i="34"/>
  <c r="B3588" i="34"/>
  <c r="F3587" i="34"/>
  <c r="E3587" i="34"/>
  <c r="D3587" i="34"/>
  <c r="C3587" i="34"/>
  <c r="B3587" i="34"/>
  <c r="F3586" i="34"/>
  <c r="D3586" i="34" s="1"/>
  <c r="E3586" i="34"/>
  <c r="C3586" i="34"/>
  <c r="B3586" i="34"/>
  <c r="F3585" i="34"/>
  <c r="D3585" i="34" s="1"/>
  <c r="E3585" i="34"/>
  <c r="C3585" i="34"/>
  <c r="B3585" i="34"/>
  <c r="F3584" i="34"/>
  <c r="D3584" i="34" s="1"/>
  <c r="E3584" i="34"/>
  <c r="C3584" i="34"/>
  <c r="B3584" i="34"/>
  <c r="F3583" i="34"/>
  <c r="D3583" i="34" s="1"/>
  <c r="E3583" i="34"/>
  <c r="C3583" i="34"/>
  <c r="B3583" i="34"/>
  <c r="F3582" i="34"/>
  <c r="D3582" i="34" s="1"/>
  <c r="E3582" i="34"/>
  <c r="C3582" i="34"/>
  <c r="B3582" i="34"/>
  <c r="F3581" i="34"/>
  <c r="D3581" i="34" s="1"/>
  <c r="E3581" i="34"/>
  <c r="C3581" i="34"/>
  <c r="B3581" i="34"/>
  <c r="F3580" i="34"/>
  <c r="D3580" i="34" s="1"/>
  <c r="E3580" i="34"/>
  <c r="C3580" i="34"/>
  <c r="B3580" i="34"/>
  <c r="F3579" i="34"/>
  <c r="E3579" i="34"/>
  <c r="D3579" i="34"/>
  <c r="C3579" i="34"/>
  <c r="B3579" i="34"/>
  <c r="F3578" i="34"/>
  <c r="E3578" i="34"/>
  <c r="D3578" i="34"/>
  <c r="C3578" i="34"/>
  <c r="B3578" i="34"/>
  <c r="F3577" i="34"/>
  <c r="D3577" i="34" s="1"/>
  <c r="E3577" i="34"/>
  <c r="C3577" i="34"/>
  <c r="B3577" i="34"/>
  <c r="F3576" i="34"/>
  <c r="E3576" i="34"/>
  <c r="D3576" i="34"/>
  <c r="C3576" i="34"/>
  <c r="B3576" i="34"/>
  <c r="F3575" i="34"/>
  <c r="D3575" i="34" s="1"/>
  <c r="E3575" i="34"/>
  <c r="C3575" i="34"/>
  <c r="B3575" i="34"/>
  <c r="F3574" i="34"/>
  <c r="D3574" i="34" s="1"/>
  <c r="E3574" i="34"/>
  <c r="C3574" i="34"/>
  <c r="B3574" i="34"/>
  <c r="F3573" i="34"/>
  <c r="D3573" i="34" s="1"/>
  <c r="E3573" i="34"/>
  <c r="C3573" i="34"/>
  <c r="B3573" i="34"/>
  <c r="F3572" i="34"/>
  <c r="D3572" i="34" s="1"/>
  <c r="E3572" i="34"/>
  <c r="C3572" i="34"/>
  <c r="B3572" i="34"/>
  <c r="F3571" i="34"/>
  <c r="D3571" i="34" s="1"/>
  <c r="E3571" i="34"/>
  <c r="C3571" i="34"/>
  <c r="B3571" i="34"/>
  <c r="F3570" i="34"/>
  <c r="E3570" i="34"/>
  <c r="D3570" i="34"/>
  <c r="C3570" i="34"/>
  <c r="B3570" i="34"/>
  <c r="F3569" i="34"/>
  <c r="E3569" i="34"/>
  <c r="D3569" i="34"/>
  <c r="C3569" i="34"/>
  <c r="B3569" i="34"/>
  <c r="F3568" i="34"/>
  <c r="D3568" i="34" s="1"/>
  <c r="E3568" i="34"/>
  <c r="C3568" i="34"/>
  <c r="B3568" i="34"/>
  <c r="F3567" i="34"/>
  <c r="D3567" i="34" s="1"/>
  <c r="E3567" i="34"/>
  <c r="C3567" i="34"/>
  <c r="B3567" i="34"/>
  <c r="F3566" i="34"/>
  <c r="D3566" i="34" s="1"/>
  <c r="E3566" i="34"/>
  <c r="C3566" i="34"/>
  <c r="B3566" i="34"/>
  <c r="F3565" i="34"/>
  <c r="D3565" i="34" s="1"/>
  <c r="E3565" i="34"/>
  <c r="C3565" i="34"/>
  <c r="B3565" i="34"/>
  <c r="F3564" i="34"/>
  <c r="E3564" i="34"/>
  <c r="D3564" i="34"/>
  <c r="C3564" i="34"/>
  <c r="B3564" i="34"/>
  <c r="F3563" i="34"/>
  <c r="E3563" i="34"/>
  <c r="D3563" i="34"/>
  <c r="C3563" i="34"/>
  <c r="B3563" i="34"/>
  <c r="F3562" i="34"/>
  <c r="D3562" i="34" s="1"/>
  <c r="E3562" i="34"/>
  <c r="C3562" i="34"/>
  <c r="B3562" i="34"/>
  <c r="F3561" i="34"/>
  <c r="D3561" i="34" s="1"/>
  <c r="E3561" i="34"/>
  <c r="C3561" i="34"/>
  <c r="B3561" i="34"/>
  <c r="F3560" i="34"/>
  <c r="D3560" i="34" s="1"/>
  <c r="E3560" i="34"/>
  <c r="C3560" i="34"/>
  <c r="B3560" i="34"/>
  <c r="F3559" i="34"/>
  <c r="D3559" i="34" s="1"/>
  <c r="E3559" i="34"/>
  <c r="C3559" i="34"/>
  <c r="B3559" i="34"/>
  <c r="F3558" i="34"/>
  <c r="E3558" i="34"/>
  <c r="D3558" i="34"/>
  <c r="C3558" i="34"/>
  <c r="B3558" i="34"/>
  <c r="F3557" i="34"/>
  <c r="E3557" i="34"/>
  <c r="D3557" i="34"/>
  <c r="C3557" i="34"/>
  <c r="B3557" i="34"/>
  <c r="F3556" i="34"/>
  <c r="D3556" i="34" s="1"/>
  <c r="E3556" i="34"/>
  <c r="C3556" i="34"/>
  <c r="B3556" i="34"/>
  <c r="F3555" i="34"/>
  <c r="E3555" i="34"/>
  <c r="D3555" i="34"/>
  <c r="C3555" i="34"/>
  <c r="B3555" i="34"/>
  <c r="F3554" i="34"/>
  <c r="D3554" i="34" s="1"/>
  <c r="E3554" i="34"/>
  <c r="C3554" i="34"/>
  <c r="B3554" i="34"/>
  <c r="F3553" i="34"/>
  <c r="D3553" i="34" s="1"/>
  <c r="E3553" i="34"/>
  <c r="C3553" i="34"/>
  <c r="B3553" i="34"/>
  <c r="F3552" i="34"/>
  <c r="E3552" i="34"/>
  <c r="D3552" i="34"/>
  <c r="C3552" i="34"/>
  <c r="B3552" i="34"/>
  <c r="F3551" i="34"/>
  <c r="E3551" i="34"/>
  <c r="D3551" i="34"/>
  <c r="C3551" i="34"/>
  <c r="B3551" i="34"/>
  <c r="F3550" i="34"/>
  <c r="D3550" i="34" s="1"/>
  <c r="E3550" i="34"/>
  <c r="C3550" i="34"/>
  <c r="B3550" i="34"/>
  <c r="F3549" i="34"/>
  <c r="D3549" i="34" s="1"/>
  <c r="E3549" i="34"/>
  <c r="C3549" i="34"/>
  <c r="B3549" i="34"/>
  <c r="F3548" i="34"/>
  <c r="D3548" i="34" s="1"/>
  <c r="E3548" i="34"/>
  <c r="C3548" i="34"/>
  <c r="B3548" i="34"/>
  <c r="F3547" i="34"/>
  <c r="D3547" i="34" s="1"/>
  <c r="E3547" i="34"/>
  <c r="C3547" i="34"/>
  <c r="B3547" i="34"/>
  <c r="F3546" i="34"/>
  <c r="E3546" i="34"/>
  <c r="D3546" i="34"/>
  <c r="C3546" i="34"/>
  <c r="B3546" i="34"/>
  <c r="F3545" i="34"/>
  <c r="D3545" i="34" s="1"/>
  <c r="E3545" i="34"/>
  <c r="C3545" i="34"/>
  <c r="B3545" i="34"/>
  <c r="F3544" i="34"/>
  <c r="D3544" i="34" s="1"/>
  <c r="E3544" i="34"/>
  <c r="C3544" i="34"/>
  <c r="B3544" i="34"/>
  <c r="F3543" i="34"/>
  <c r="E3543" i="34"/>
  <c r="D3543" i="34"/>
  <c r="C3543" i="34"/>
  <c r="B3543" i="34"/>
  <c r="F3542" i="34"/>
  <c r="E3542" i="34"/>
  <c r="D3542" i="34"/>
  <c r="C3542" i="34"/>
  <c r="B3542" i="34"/>
  <c r="F3541" i="34"/>
  <c r="D3541" i="34" s="1"/>
  <c r="E3541" i="34"/>
  <c r="C3541" i="34"/>
  <c r="B3541" i="34"/>
  <c r="F3540" i="34"/>
  <c r="E3540" i="34"/>
  <c r="D3540" i="34"/>
  <c r="C3540" i="34"/>
  <c r="B3540" i="34"/>
  <c r="F3539" i="34"/>
  <c r="D3539" i="34" s="1"/>
  <c r="E3539" i="34"/>
  <c r="C3539" i="34"/>
  <c r="B3539" i="34"/>
  <c r="F3538" i="34"/>
  <c r="D3538" i="34" s="1"/>
  <c r="E3538" i="34"/>
  <c r="C3538" i="34"/>
  <c r="B3538" i="34"/>
  <c r="F3537" i="34"/>
  <c r="D3537" i="34" s="1"/>
  <c r="E3537" i="34"/>
  <c r="C3537" i="34"/>
  <c r="B3537" i="34"/>
  <c r="F3536" i="34"/>
  <c r="D3536" i="34" s="1"/>
  <c r="E3536" i="34"/>
  <c r="C3536" i="34"/>
  <c r="B3536" i="34"/>
  <c r="F3535" i="34"/>
  <c r="D3535" i="34" s="1"/>
  <c r="E3535" i="34"/>
  <c r="C3535" i="34"/>
  <c r="B3535" i="34"/>
  <c r="F3534" i="34"/>
  <c r="E3534" i="34"/>
  <c r="D3534" i="34"/>
  <c r="C3534" i="34"/>
  <c r="B3534" i="34"/>
  <c r="F3533" i="34"/>
  <c r="E3533" i="34"/>
  <c r="D3533" i="34"/>
  <c r="C3533" i="34"/>
  <c r="B3533" i="34"/>
  <c r="F3532" i="34"/>
  <c r="D3532" i="34" s="1"/>
  <c r="E3532" i="34"/>
  <c r="C3532" i="34"/>
  <c r="B3532" i="34"/>
  <c r="F3531" i="34"/>
  <c r="D3531" i="34" s="1"/>
  <c r="E3531" i="34"/>
  <c r="C3531" i="34"/>
  <c r="B3531" i="34"/>
  <c r="F3530" i="34"/>
  <c r="D3530" i="34" s="1"/>
  <c r="E3530" i="34"/>
  <c r="C3530" i="34"/>
  <c r="B3530" i="34"/>
  <c r="F3529" i="34"/>
  <c r="D3529" i="34" s="1"/>
  <c r="E3529" i="34"/>
  <c r="C3529" i="34"/>
  <c r="B3529" i="34"/>
  <c r="F3528" i="34"/>
  <c r="E3528" i="34"/>
  <c r="D3528" i="34"/>
  <c r="C3528" i="34"/>
  <c r="B3528" i="34"/>
  <c r="F3527" i="34"/>
  <c r="D3527" i="34" s="1"/>
  <c r="E3527" i="34"/>
  <c r="C3527" i="34"/>
  <c r="B3527" i="34"/>
  <c r="F3526" i="34"/>
  <c r="D3526" i="34" s="1"/>
  <c r="E3526" i="34"/>
  <c r="C3526" i="34"/>
  <c r="B3526" i="34"/>
  <c r="F3525" i="34"/>
  <c r="D3525" i="34" s="1"/>
  <c r="E3525" i="34"/>
  <c r="C3525" i="34"/>
  <c r="B3525" i="34"/>
  <c r="F3524" i="34"/>
  <c r="E3524" i="34"/>
  <c r="D3524" i="34"/>
  <c r="C3524" i="34"/>
  <c r="B3524" i="34"/>
  <c r="F3523" i="34"/>
  <c r="D3523" i="34" s="1"/>
  <c r="E3523" i="34"/>
  <c r="C3523" i="34"/>
  <c r="B3523" i="34"/>
  <c r="F3522" i="34"/>
  <c r="D3522" i="34" s="1"/>
  <c r="E3522" i="34"/>
  <c r="C3522" i="34"/>
  <c r="B3522" i="34"/>
  <c r="F3521" i="34"/>
  <c r="E3521" i="34"/>
  <c r="D3521" i="34"/>
  <c r="C3521" i="34"/>
  <c r="B3521" i="34"/>
  <c r="F3520" i="34"/>
  <c r="D3520" i="34" s="1"/>
  <c r="E3520" i="34"/>
  <c r="C3520" i="34"/>
  <c r="B3520" i="34"/>
  <c r="F3519" i="34"/>
  <c r="D3519" i="34" s="1"/>
  <c r="E3519" i="34"/>
  <c r="C3519" i="34"/>
  <c r="B3519" i="34"/>
  <c r="F3518" i="34"/>
  <c r="D3518" i="34" s="1"/>
  <c r="E3518" i="34"/>
  <c r="C3518" i="34"/>
  <c r="B3518" i="34"/>
  <c r="F3517" i="34"/>
  <c r="D3517" i="34" s="1"/>
  <c r="E3517" i="34"/>
  <c r="C3517" i="34"/>
  <c r="B3517" i="34"/>
  <c r="F3516" i="34"/>
  <c r="D3516" i="34" s="1"/>
  <c r="E3516" i="34"/>
  <c r="C3516" i="34"/>
  <c r="B3516" i="34"/>
  <c r="F3515" i="34"/>
  <c r="E3515" i="34"/>
  <c r="D3515" i="34"/>
  <c r="C3515" i="34"/>
  <c r="B3515" i="34"/>
  <c r="F3514" i="34"/>
  <c r="D3514" i="34" s="1"/>
  <c r="E3514" i="34"/>
  <c r="C3514" i="34"/>
  <c r="B3514" i="34"/>
  <c r="F3513" i="34"/>
  <c r="D3513" i="34" s="1"/>
  <c r="E3513" i="34"/>
  <c r="C3513" i="34"/>
  <c r="B3513" i="34"/>
  <c r="F3512" i="34"/>
  <c r="D3512" i="34" s="1"/>
  <c r="E3512" i="34"/>
  <c r="C3512" i="34"/>
  <c r="B3512" i="34"/>
  <c r="F3511" i="34"/>
  <c r="D3511" i="34" s="1"/>
  <c r="E3511" i="34"/>
  <c r="C3511" i="34"/>
  <c r="B3511" i="34"/>
  <c r="F3510" i="34"/>
  <c r="E3510" i="34"/>
  <c r="D3510" i="34"/>
  <c r="C3510" i="34"/>
  <c r="B3510" i="34"/>
  <c r="F3509" i="34"/>
  <c r="D3509" i="34" s="1"/>
  <c r="E3509" i="34"/>
  <c r="C3509" i="34"/>
  <c r="B3509" i="34"/>
  <c r="F3508" i="34"/>
  <c r="D3508" i="34" s="1"/>
  <c r="E3508" i="34"/>
  <c r="C3508" i="34"/>
  <c r="B3508" i="34"/>
  <c r="F3507" i="34"/>
  <c r="D3507" i="34" s="1"/>
  <c r="E3507" i="34"/>
  <c r="C3507" i="34"/>
  <c r="B3507" i="34"/>
  <c r="F3506" i="34"/>
  <c r="D3506" i="34" s="1"/>
  <c r="E3506" i="34"/>
  <c r="C3506" i="34"/>
  <c r="B3506" i="34"/>
  <c r="F3505" i="34"/>
  <c r="D3505" i="34" s="1"/>
  <c r="E3505" i="34"/>
  <c r="C3505" i="34"/>
  <c r="B3505" i="34"/>
  <c r="F3504" i="34"/>
  <c r="E3504" i="34"/>
  <c r="D3504" i="34"/>
  <c r="C3504" i="34"/>
  <c r="B3504" i="34"/>
  <c r="F3503" i="34"/>
  <c r="E3503" i="34"/>
  <c r="D3503" i="34"/>
  <c r="C3503" i="34"/>
  <c r="B3503" i="34"/>
  <c r="F3502" i="34"/>
  <c r="D3502" i="34" s="1"/>
  <c r="E3502" i="34"/>
  <c r="C3502" i="34"/>
  <c r="B3502" i="34"/>
  <c r="F3501" i="34"/>
  <c r="D3501" i="34" s="1"/>
  <c r="E3501" i="34"/>
  <c r="C3501" i="34"/>
  <c r="B3501" i="34"/>
  <c r="F3500" i="34"/>
  <c r="D3500" i="34" s="1"/>
  <c r="E3500" i="34"/>
  <c r="C3500" i="34"/>
  <c r="B3500" i="34"/>
  <c r="F3499" i="34"/>
  <c r="D3499" i="34" s="1"/>
  <c r="E3499" i="34"/>
  <c r="C3499" i="34"/>
  <c r="B3499" i="34"/>
  <c r="F3498" i="34"/>
  <c r="E3498" i="34"/>
  <c r="D3498" i="34"/>
  <c r="C3498" i="34"/>
  <c r="B3498" i="34"/>
  <c r="F3497" i="34"/>
  <c r="E3497" i="34"/>
  <c r="D3497" i="34"/>
  <c r="C3497" i="34"/>
  <c r="B3497" i="34"/>
  <c r="F3496" i="34"/>
  <c r="D3496" i="34" s="1"/>
  <c r="E3496" i="34"/>
  <c r="C3496" i="34"/>
  <c r="B3496" i="34"/>
  <c r="F3495" i="34"/>
  <c r="E3495" i="34"/>
  <c r="D3495" i="34"/>
  <c r="C3495" i="34"/>
  <c r="B3495" i="34"/>
  <c r="F3494" i="34"/>
  <c r="D3494" i="34" s="1"/>
  <c r="E3494" i="34"/>
  <c r="C3494" i="34"/>
  <c r="B3494" i="34"/>
  <c r="F3493" i="34"/>
  <c r="D3493" i="34" s="1"/>
  <c r="E3493" i="34"/>
  <c r="C3493" i="34"/>
  <c r="B3493" i="34"/>
  <c r="F3492" i="34"/>
  <c r="E3492" i="34"/>
  <c r="D3492" i="34"/>
  <c r="C3492" i="34"/>
  <c r="B3492" i="34"/>
  <c r="F3491" i="34"/>
  <c r="D3491" i="34" s="1"/>
  <c r="E3491" i="34"/>
  <c r="C3491" i="34"/>
  <c r="B3491" i="34"/>
  <c r="F3490" i="34"/>
  <c r="D3490" i="34" s="1"/>
  <c r="E3490" i="34"/>
  <c r="C3490" i="34"/>
  <c r="B3490" i="34"/>
  <c r="F3489" i="34"/>
  <c r="D3489" i="34" s="1"/>
  <c r="E3489" i="34"/>
  <c r="C3489" i="34"/>
  <c r="B3489" i="34"/>
  <c r="F3488" i="34"/>
  <c r="D3488" i="34" s="1"/>
  <c r="E3488" i="34"/>
  <c r="C3488" i="34"/>
  <c r="B3488" i="34"/>
  <c r="F3487" i="34"/>
  <c r="D3487" i="34" s="1"/>
  <c r="E3487" i="34"/>
  <c r="C3487" i="34"/>
  <c r="B3487" i="34"/>
  <c r="F3486" i="34"/>
  <c r="E3486" i="34"/>
  <c r="D3486" i="34"/>
  <c r="C3486" i="34"/>
  <c r="B3486" i="34"/>
  <c r="F3485" i="34"/>
  <c r="D3485" i="34" s="1"/>
  <c r="E3485" i="34"/>
  <c r="C3485" i="34"/>
  <c r="B3485" i="34"/>
  <c r="F3484" i="34"/>
  <c r="D3484" i="34" s="1"/>
  <c r="E3484" i="34"/>
  <c r="C3484" i="34"/>
  <c r="B3484" i="34"/>
  <c r="F3483" i="34"/>
  <c r="E3483" i="34"/>
  <c r="D3483" i="34"/>
  <c r="C3483" i="34"/>
  <c r="B3483" i="34"/>
  <c r="F3482" i="34"/>
  <c r="D3482" i="34" s="1"/>
  <c r="E3482" i="34"/>
  <c r="C3482" i="34"/>
  <c r="B3482" i="34"/>
  <c r="F3481" i="34"/>
  <c r="D3481" i="34" s="1"/>
  <c r="E3481" i="34"/>
  <c r="C3481" i="34"/>
  <c r="B3481" i="34"/>
  <c r="F3480" i="34"/>
  <c r="E3480" i="34"/>
  <c r="D3480" i="34"/>
  <c r="C3480" i="34"/>
  <c r="B3480" i="34"/>
  <c r="F3479" i="34"/>
  <c r="D3479" i="34" s="1"/>
  <c r="E3479" i="34"/>
  <c r="C3479" i="34"/>
  <c r="B3479" i="34"/>
  <c r="F3478" i="34"/>
  <c r="D3478" i="34" s="1"/>
  <c r="E3478" i="34"/>
  <c r="C3478" i="34"/>
  <c r="B3478" i="34"/>
  <c r="F3477" i="34"/>
  <c r="D3477" i="34" s="1"/>
  <c r="E3477" i="34"/>
  <c r="C3477" i="34"/>
  <c r="B3477" i="34"/>
  <c r="F3476" i="34"/>
  <c r="D3476" i="34" s="1"/>
  <c r="E3476" i="34"/>
  <c r="C3476" i="34"/>
  <c r="B3476" i="34"/>
  <c r="F3475" i="34"/>
  <c r="D3475" i="34" s="1"/>
  <c r="E3475" i="34"/>
  <c r="C3475" i="34"/>
  <c r="B3475" i="34"/>
  <c r="F3474" i="34"/>
  <c r="E3474" i="34"/>
  <c r="D3474" i="34"/>
  <c r="C3474" i="34"/>
  <c r="B3474" i="34"/>
  <c r="F3473" i="34"/>
  <c r="D3473" i="34" s="1"/>
  <c r="E3473" i="34"/>
  <c r="C3473" i="34"/>
  <c r="B3473" i="34"/>
  <c r="F3472" i="34"/>
  <c r="D3472" i="34" s="1"/>
  <c r="E3472" i="34"/>
  <c r="C3472" i="34"/>
  <c r="B3472" i="34"/>
  <c r="F3471" i="34"/>
  <c r="E3471" i="34"/>
  <c r="D3471" i="34"/>
  <c r="C3471" i="34"/>
  <c r="B3471" i="34"/>
  <c r="F3470" i="34"/>
  <c r="D3470" i="34" s="1"/>
  <c r="E3470" i="34"/>
  <c r="C3470" i="34"/>
  <c r="B3470" i="34"/>
  <c r="F3469" i="34"/>
  <c r="D3469" i="34" s="1"/>
  <c r="E3469" i="34"/>
  <c r="C3469" i="34"/>
  <c r="B3469" i="34"/>
  <c r="F3468" i="34"/>
  <c r="D3468" i="34" s="1"/>
  <c r="E3468" i="34"/>
  <c r="C3468" i="34"/>
  <c r="B3468" i="34"/>
  <c r="F3467" i="34"/>
  <c r="D3467" i="34" s="1"/>
  <c r="E3467" i="34"/>
  <c r="C3467" i="34"/>
  <c r="B3467" i="34"/>
  <c r="F3466" i="34"/>
  <c r="D3466" i="34" s="1"/>
  <c r="E3466" i="34"/>
  <c r="C3466" i="34"/>
  <c r="B3466" i="34"/>
  <c r="F3465" i="34"/>
  <c r="D3465" i="34" s="1"/>
  <c r="E3465" i="34"/>
  <c r="C3465" i="34"/>
  <c r="B3465" i="34"/>
  <c r="F3464" i="34"/>
  <c r="E3464" i="34"/>
  <c r="D3464" i="34"/>
  <c r="C3464" i="34"/>
  <c r="B3464" i="34"/>
  <c r="F3463" i="34"/>
  <c r="D3463" i="34" s="1"/>
  <c r="E3463" i="34"/>
  <c r="C3463" i="34"/>
  <c r="B3463" i="34"/>
  <c r="F3462" i="34"/>
  <c r="E3462" i="34"/>
  <c r="D3462" i="34"/>
  <c r="C3462" i="34"/>
  <c r="B3462" i="34"/>
  <c r="F3461" i="34"/>
  <c r="D3461" i="34" s="1"/>
  <c r="E3461" i="34"/>
  <c r="C3461" i="34"/>
  <c r="B3461" i="34"/>
  <c r="F3460" i="34"/>
  <c r="D3460" i="34" s="1"/>
  <c r="E3460" i="34"/>
  <c r="C3460" i="34"/>
  <c r="B3460" i="34"/>
  <c r="F3459" i="34"/>
  <c r="E3459" i="34"/>
  <c r="D3459" i="34"/>
  <c r="C3459" i="34"/>
  <c r="B3459" i="34"/>
  <c r="F3458" i="34"/>
  <c r="E3458" i="34"/>
  <c r="D3458" i="34"/>
  <c r="C3458" i="34"/>
  <c r="B3458" i="34"/>
  <c r="F3457" i="34"/>
  <c r="D3457" i="34" s="1"/>
  <c r="E3457" i="34"/>
  <c r="C3457" i="34"/>
  <c r="B3457" i="34"/>
  <c r="F3456" i="34"/>
  <c r="E3456" i="34"/>
  <c r="D3456" i="34"/>
  <c r="C3456" i="34"/>
  <c r="B3456" i="34"/>
  <c r="F3455" i="34"/>
  <c r="D3455" i="34" s="1"/>
  <c r="E3455" i="34"/>
  <c r="C3455" i="34"/>
  <c r="B3455" i="34"/>
  <c r="F3454" i="34"/>
  <c r="D3454" i="34" s="1"/>
  <c r="E3454" i="34"/>
  <c r="C3454" i="34"/>
  <c r="B3454" i="34"/>
  <c r="F3453" i="34"/>
  <c r="D3453" i="34" s="1"/>
  <c r="E3453" i="34"/>
  <c r="C3453" i="34"/>
  <c r="B3453" i="34"/>
  <c r="F3452" i="34"/>
  <c r="D3452" i="34" s="1"/>
  <c r="E3452" i="34"/>
  <c r="C3452" i="34"/>
  <c r="B3452" i="34"/>
  <c r="F3451" i="34"/>
  <c r="D3451" i="34" s="1"/>
  <c r="E3451" i="34"/>
  <c r="C3451" i="34"/>
  <c r="B3451" i="34"/>
  <c r="F3450" i="34"/>
  <c r="D3450" i="34" s="1"/>
  <c r="E3450" i="34"/>
  <c r="C3450" i="34"/>
  <c r="B3450" i="34"/>
  <c r="F3449" i="34"/>
  <c r="D3449" i="34" s="1"/>
  <c r="E3449" i="34"/>
  <c r="C3449" i="34"/>
  <c r="B3449" i="34"/>
  <c r="F3448" i="34"/>
  <c r="D3448" i="34" s="1"/>
  <c r="E3448" i="34"/>
  <c r="C3448" i="34"/>
  <c r="B3448" i="34"/>
  <c r="F3447" i="34"/>
  <c r="D3447" i="34" s="1"/>
  <c r="E3447" i="34"/>
  <c r="C3447" i="34"/>
  <c r="B3447" i="34"/>
  <c r="F3446" i="34"/>
  <c r="D3446" i="34" s="1"/>
  <c r="E3446" i="34"/>
  <c r="C3446" i="34"/>
  <c r="B3446" i="34"/>
  <c r="F3445" i="34"/>
  <c r="D3445" i="34" s="1"/>
  <c r="E3445" i="34"/>
  <c r="C3445" i="34"/>
  <c r="B3445" i="34"/>
  <c r="F3444" i="34"/>
  <c r="E3444" i="34"/>
  <c r="D3444" i="34"/>
  <c r="C3444" i="34"/>
  <c r="B3444" i="34"/>
  <c r="F3443" i="34"/>
  <c r="E3443" i="34"/>
  <c r="D3443" i="34"/>
  <c r="C3443" i="34"/>
  <c r="B3443" i="34"/>
  <c r="F3442" i="34"/>
  <c r="D3442" i="34" s="1"/>
  <c r="E3442" i="34"/>
  <c r="C3442" i="34"/>
  <c r="B3442" i="34"/>
  <c r="F3441" i="34"/>
  <c r="D3441" i="34" s="1"/>
  <c r="E3441" i="34"/>
  <c r="C3441" i="34"/>
  <c r="B3441" i="34"/>
  <c r="F3440" i="34"/>
  <c r="D3440" i="34" s="1"/>
  <c r="E3440" i="34"/>
  <c r="C3440" i="34"/>
  <c r="B3440" i="34"/>
  <c r="F3439" i="34"/>
  <c r="D3439" i="34" s="1"/>
  <c r="E3439" i="34"/>
  <c r="C3439" i="34"/>
  <c r="B3439" i="34"/>
  <c r="F3438" i="34"/>
  <c r="D3438" i="34" s="1"/>
  <c r="E3438" i="34"/>
  <c r="C3438" i="34"/>
  <c r="B3438" i="34"/>
  <c r="F3437" i="34"/>
  <c r="D3437" i="34" s="1"/>
  <c r="E3437" i="34"/>
  <c r="C3437" i="34"/>
  <c r="B3437" i="34"/>
  <c r="F3436" i="34"/>
  <c r="D3436" i="34" s="1"/>
  <c r="E3436" i="34"/>
  <c r="C3436" i="34"/>
  <c r="B3436" i="34"/>
  <c r="F3435" i="34"/>
  <c r="E3435" i="34"/>
  <c r="D3435" i="34"/>
  <c r="C3435" i="34"/>
  <c r="B3435" i="34"/>
  <c r="F3434" i="34"/>
  <c r="E3434" i="34"/>
  <c r="D3434" i="34"/>
  <c r="C3434" i="34"/>
  <c r="B3434" i="34"/>
  <c r="F3433" i="34"/>
  <c r="D3433" i="34" s="1"/>
  <c r="E3433" i="34"/>
  <c r="C3433" i="34"/>
  <c r="B3433" i="34"/>
  <c r="F3432" i="34"/>
  <c r="E3432" i="34"/>
  <c r="D3432" i="34"/>
  <c r="C3432" i="34"/>
  <c r="B3432" i="34"/>
  <c r="F3431" i="34"/>
  <c r="D3431" i="34" s="1"/>
  <c r="E3431" i="34"/>
  <c r="C3431" i="34"/>
  <c r="B3431" i="34"/>
  <c r="F3430" i="34"/>
  <c r="D3430" i="34" s="1"/>
  <c r="E3430" i="34"/>
  <c r="C3430" i="34"/>
  <c r="B3430" i="34"/>
  <c r="F3429" i="34"/>
  <c r="D3429" i="34" s="1"/>
  <c r="E3429" i="34"/>
  <c r="C3429" i="34"/>
  <c r="B3429" i="34"/>
  <c r="F3428" i="34"/>
  <c r="D3428" i="34" s="1"/>
  <c r="E3428" i="34"/>
  <c r="C3428" i="34"/>
  <c r="B3428" i="34"/>
  <c r="F3427" i="34"/>
  <c r="D3427" i="34" s="1"/>
  <c r="E3427" i="34"/>
  <c r="C3427" i="34"/>
  <c r="B3427" i="34"/>
  <c r="F3426" i="34"/>
  <c r="E3426" i="34"/>
  <c r="D3426" i="34"/>
  <c r="C3426" i="34"/>
  <c r="B3426" i="34"/>
  <c r="F3425" i="34"/>
  <c r="E3425" i="34"/>
  <c r="D3425" i="34"/>
  <c r="C3425" i="34"/>
  <c r="B3425" i="34"/>
  <c r="F3424" i="34"/>
  <c r="D3424" i="34" s="1"/>
  <c r="E3424" i="34"/>
  <c r="C3424" i="34"/>
  <c r="B3424" i="34"/>
  <c r="F3423" i="34"/>
  <c r="E3423" i="34"/>
  <c r="D3423" i="34"/>
  <c r="C3423" i="34"/>
  <c r="B3423" i="34"/>
  <c r="F3422" i="34"/>
  <c r="D3422" i="34" s="1"/>
  <c r="E3422" i="34"/>
  <c r="C3422" i="34"/>
  <c r="B3422" i="34"/>
  <c r="F3421" i="34"/>
  <c r="D3421" i="34" s="1"/>
  <c r="E3421" i="34"/>
  <c r="C3421" i="34"/>
  <c r="B3421" i="34"/>
  <c r="F3420" i="34"/>
  <c r="E3420" i="34"/>
  <c r="D3420" i="34"/>
  <c r="C3420" i="34"/>
  <c r="B3420" i="34"/>
  <c r="F3419" i="34"/>
  <c r="E3419" i="34"/>
  <c r="D3419" i="34"/>
  <c r="C3419" i="34"/>
  <c r="B3419" i="34"/>
  <c r="F3418" i="34"/>
  <c r="D3418" i="34" s="1"/>
  <c r="E3418" i="34"/>
  <c r="C3418" i="34"/>
  <c r="B3418" i="34"/>
  <c r="F3417" i="34"/>
  <c r="D3417" i="34" s="1"/>
  <c r="E3417" i="34"/>
  <c r="C3417" i="34"/>
  <c r="B3417" i="34"/>
  <c r="F3416" i="34"/>
  <c r="E3416" i="34"/>
  <c r="D3416" i="34"/>
  <c r="C3416" i="34"/>
  <c r="B3416" i="34"/>
  <c r="F3415" i="34"/>
  <c r="D3415" i="34" s="1"/>
  <c r="E3415" i="34"/>
  <c r="C3415" i="34"/>
  <c r="B3415" i="34"/>
  <c r="F3414" i="34"/>
  <c r="E3414" i="34"/>
  <c r="D3414" i="34"/>
  <c r="C3414" i="34"/>
  <c r="B3414" i="34"/>
  <c r="F3413" i="34"/>
  <c r="E3413" i="34"/>
  <c r="D3413" i="34"/>
  <c r="C3413" i="34"/>
  <c r="B3413" i="34"/>
  <c r="F3412" i="34"/>
  <c r="D3412" i="34" s="1"/>
  <c r="E3412" i="34"/>
  <c r="C3412" i="34"/>
  <c r="B3412" i="34"/>
  <c r="F3411" i="34"/>
  <c r="E3411" i="34"/>
  <c r="D3411" i="34"/>
  <c r="C3411" i="34"/>
  <c r="B3411" i="34"/>
  <c r="F3410" i="34"/>
  <c r="E3410" i="34"/>
  <c r="D3410" i="34"/>
  <c r="C3410" i="34"/>
  <c r="B3410" i="34"/>
  <c r="F3409" i="34"/>
  <c r="D3409" i="34" s="1"/>
  <c r="E3409" i="34"/>
  <c r="C3409" i="34"/>
  <c r="B3409" i="34"/>
  <c r="F3408" i="34"/>
  <c r="D3408" i="34" s="1"/>
  <c r="E3408" i="34"/>
  <c r="C3408" i="34"/>
  <c r="B3408" i="34"/>
  <c r="F3407" i="34"/>
  <c r="E3407" i="34"/>
  <c r="D3407" i="34"/>
  <c r="C3407" i="34"/>
  <c r="B3407" i="34"/>
  <c r="F3406" i="34"/>
  <c r="D3406" i="34" s="1"/>
  <c r="E3406" i="34"/>
  <c r="C3406" i="34"/>
  <c r="B3406" i="34"/>
  <c r="F3405" i="34"/>
  <c r="D3405" i="34" s="1"/>
  <c r="E3405" i="34"/>
  <c r="C3405" i="34"/>
  <c r="B3405" i="34"/>
  <c r="F3404" i="34"/>
  <c r="D3404" i="34" s="1"/>
  <c r="E3404" i="34"/>
  <c r="C3404" i="34"/>
  <c r="B3404" i="34"/>
  <c r="F3403" i="34"/>
  <c r="D3403" i="34" s="1"/>
  <c r="E3403" i="34"/>
  <c r="C3403" i="34"/>
  <c r="B3403" i="34"/>
  <c r="F3402" i="34"/>
  <c r="E3402" i="34"/>
  <c r="D3402" i="34"/>
  <c r="C3402" i="34"/>
  <c r="B3402" i="34"/>
  <c r="F3401" i="34"/>
  <c r="E3401" i="34"/>
  <c r="D3401" i="34"/>
  <c r="C3401" i="34"/>
  <c r="B3401" i="34"/>
  <c r="F3400" i="34"/>
  <c r="D3400" i="34" s="1"/>
  <c r="E3400" i="34"/>
  <c r="C3400" i="34"/>
  <c r="B3400" i="34"/>
  <c r="F3399" i="34"/>
  <c r="D3399" i="34" s="1"/>
  <c r="E3399" i="34"/>
  <c r="C3399" i="34"/>
  <c r="B3399" i="34"/>
  <c r="F3398" i="34"/>
  <c r="E3398" i="34"/>
  <c r="D3398" i="34"/>
  <c r="C3398" i="34"/>
  <c r="B3398" i="34"/>
  <c r="F3397" i="34"/>
  <c r="D3397" i="34" s="1"/>
  <c r="E3397" i="34"/>
  <c r="C3397" i="34"/>
  <c r="B3397" i="34"/>
  <c r="F3396" i="34"/>
  <c r="E3396" i="34"/>
  <c r="D3396" i="34"/>
  <c r="C3396" i="34"/>
  <c r="B3396" i="34"/>
  <c r="F3395" i="34"/>
  <c r="E3395" i="34"/>
  <c r="D3395" i="34"/>
  <c r="C3395" i="34"/>
  <c r="B3395" i="34"/>
  <c r="F3394" i="34"/>
  <c r="D3394" i="34" s="1"/>
  <c r="E3394" i="34"/>
  <c r="C3394" i="34"/>
  <c r="B3394" i="34"/>
  <c r="F3393" i="34"/>
  <c r="D3393" i="34" s="1"/>
  <c r="E3393" i="34"/>
  <c r="C3393" i="34"/>
  <c r="B3393" i="34"/>
  <c r="F3392" i="34"/>
  <c r="D3392" i="34" s="1"/>
  <c r="E3392" i="34"/>
  <c r="C3392" i="34"/>
  <c r="B3392" i="34"/>
  <c r="F3391" i="34"/>
  <c r="D3391" i="34" s="1"/>
  <c r="E3391" i="34"/>
  <c r="C3391" i="34"/>
  <c r="B3391" i="34"/>
  <c r="F3390" i="34"/>
  <c r="E3390" i="34"/>
  <c r="D3390" i="34"/>
  <c r="C3390" i="34"/>
  <c r="B3390" i="34"/>
  <c r="F3389" i="34"/>
  <c r="E3389" i="34"/>
  <c r="D3389" i="34"/>
  <c r="C3389" i="34"/>
  <c r="B3389" i="34"/>
  <c r="F3388" i="34"/>
  <c r="D3388" i="34" s="1"/>
  <c r="E3388" i="34"/>
  <c r="C3388" i="34"/>
  <c r="B3388" i="34"/>
  <c r="F3387" i="34"/>
  <c r="D3387" i="34" s="1"/>
  <c r="E3387" i="34"/>
  <c r="C3387" i="34"/>
  <c r="B3387" i="34"/>
  <c r="F3386" i="34"/>
  <c r="D3386" i="34" s="1"/>
  <c r="E3386" i="34"/>
  <c r="C3386" i="34"/>
  <c r="B3386" i="34"/>
  <c r="F3385" i="34"/>
  <c r="D3385" i="34" s="1"/>
  <c r="E3385" i="34"/>
  <c r="C3385" i="34"/>
  <c r="B3385" i="34"/>
  <c r="F3384" i="34"/>
  <c r="D3384" i="34" s="1"/>
  <c r="E3384" i="34"/>
  <c r="C3384" i="34"/>
  <c r="B3384" i="34"/>
  <c r="F3383" i="34"/>
  <c r="D3383" i="34" s="1"/>
  <c r="E3383" i="34"/>
  <c r="C3383" i="34"/>
  <c r="B3383" i="34"/>
  <c r="F3382" i="34"/>
  <c r="D3382" i="34" s="1"/>
  <c r="E3382" i="34"/>
  <c r="C3382" i="34"/>
  <c r="B3382" i="34"/>
  <c r="F3381" i="34"/>
  <c r="D3381" i="34" s="1"/>
  <c r="E3381" i="34"/>
  <c r="C3381" i="34"/>
  <c r="B3381" i="34"/>
  <c r="F3380" i="34"/>
  <c r="E3380" i="34"/>
  <c r="D3380" i="34"/>
  <c r="C3380" i="34"/>
  <c r="B3380" i="34"/>
  <c r="F3379" i="34"/>
  <c r="D3379" i="34" s="1"/>
  <c r="E3379" i="34"/>
  <c r="C3379" i="34"/>
  <c r="B3379" i="34"/>
  <c r="F3378" i="34"/>
  <c r="D3378" i="34" s="1"/>
  <c r="E3378" i="34"/>
  <c r="C3378" i="34"/>
  <c r="B3378" i="34"/>
  <c r="F3377" i="34"/>
  <c r="D3377" i="34" s="1"/>
  <c r="E3377" i="34"/>
  <c r="C3377" i="34"/>
  <c r="B3377" i="34"/>
  <c r="F3376" i="34"/>
  <c r="D3376" i="34" s="1"/>
  <c r="E3376" i="34"/>
  <c r="C3376" i="34"/>
  <c r="B3376" i="34"/>
  <c r="F3375" i="34"/>
  <c r="D3375" i="34" s="1"/>
  <c r="E3375" i="34"/>
  <c r="C3375" i="34"/>
  <c r="B3375" i="34"/>
  <c r="F3374" i="34"/>
  <c r="D3374" i="34" s="1"/>
  <c r="E3374" i="34"/>
  <c r="C3374" i="34"/>
  <c r="B3374" i="34"/>
  <c r="F3373" i="34"/>
  <c r="D3373" i="34" s="1"/>
  <c r="E3373" i="34"/>
  <c r="C3373" i="34"/>
  <c r="B3373" i="34"/>
  <c r="F3372" i="34"/>
  <c r="D3372" i="34" s="1"/>
  <c r="E3372" i="34"/>
  <c r="C3372" i="34"/>
  <c r="B3372" i="34"/>
  <c r="F3371" i="34"/>
  <c r="D3371" i="34" s="1"/>
  <c r="E3371" i="34"/>
  <c r="C3371" i="34"/>
  <c r="B3371" i="34"/>
  <c r="F3370" i="34"/>
  <c r="D3370" i="34" s="1"/>
  <c r="E3370" i="34"/>
  <c r="C3370" i="34"/>
  <c r="B3370" i="34"/>
  <c r="F3369" i="34"/>
  <c r="D3369" i="34" s="1"/>
  <c r="E3369" i="34"/>
  <c r="C3369" i="34"/>
  <c r="B3369" i="34"/>
  <c r="F3368" i="34"/>
  <c r="D3368" i="34" s="1"/>
  <c r="E3368" i="34"/>
  <c r="C3368" i="34"/>
  <c r="B3368" i="34"/>
  <c r="F3367" i="34"/>
  <c r="D3367" i="34" s="1"/>
  <c r="E3367" i="34"/>
  <c r="C3367" i="34"/>
  <c r="B3367" i="34"/>
  <c r="F3366" i="34"/>
  <c r="E3366" i="34"/>
  <c r="D3366" i="34"/>
  <c r="C3366" i="34"/>
  <c r="B3366" i="34"/>
  <c r="F3365" i="34"/>
  <c r="D3365" i="34" s="1"/>
  <c r="E3365" i="34"/>
  <c r="C3365" i="34"/>
  <c r="B3365" i="34"/>
  <c r="F3364" i="34"/>
  <c r="D3364" i="34" s="1"/>
  <c r="E3364" i="34"/>
  <c r="C3364" i="34"/>
  <c r="B3364" i="34"/>
  <c r="F3363" i="34"/>
  <c r="D3363" i="34" s="1"/>
  <c r="E3363" i="34"/>
  <c r="C3363" i="34"/>
  <c r="B3363" i="34"/>
  <c r="F3362" i="34"/>
  <c r="D3362" i="34" s="1"/>
  <c r="E3362" i="34"/>
  <c r="C3362" i="34"/>
  <c r="B3362" i="34"/>
  <c r="F3361" i="34"/>
  <c r="D3361" i="34" s="1"/>
  <c r="E3361" i="34"/>
  <c r="C3361" i="34"/>
  <c r="B3361" i="34"/>
  <c r="F3360" i="34"/>
  <c r="E3360" i="34"/>
  <c r="D3360" i="34"/>
  <c r="C3360" i="34"/>
  <c r="B3360" i="34"/>
  <c r="F3359" i="34"/>
  <c r="D3359" i="34" s="1"/>
  <c r="E3359" i="34"/>
  <c r="C3359" i="34"/>
  <c r="B3359" i="34"/>
  <c r="F3358" i="34"/>
  <c r="D3358" i="34" s="1"/>
  <c r="E3358" i="34"/>
  <c r="C3358" i="34"/>
  <c r="B3358" i="34"/>
  <c r="F3357" i="34"/>
  <c r="D3357" i="34" s="1"/>
  <c r="E3357" i="34"/>
  <c r="C3357" i="34"/>
  <c r="B3357" i="34"/>
  <c r="F3356" i="34"/>
  <c r="D3356" i="34" s="1"/>
  <c r="E3356" i="34"/>
  <c r="C3356" i="34"/>
  <c r="B3356" i="34"/>
  <c r="F3355" i="34"/>
  <c r="D3355" i="34" s="1"/>
  <c r="E3355" i="34"/>
  <c r="C3355" i="34"/>
  <c r="B3355" i="34"/>
  <c r="F3354" i="34"/>
  <c r="D3354" i="34" s="1"/>
  <c r="E3354" i="34"/>
  <c r="C3354" i="34"/>
  <c r="B3354" i="34"/>
  <c r="F3353" i="34"/>
  <c r="E3353" i="34"/>
  <c r="D3353" i="34"/>
  <c r="C3353" i="34"/>
  <c r="B3353" i="34"/>
  <c r="F3352" i="34"/>
  <c r="E3352" i="34"/>
  <c r="D3352" i="34"/>
  <c r="C3352" i="34"/>
  <c r="B3352" i="34"/>
  <c r="F3351" i="34"/>
  <c r="E3351" i="34"/>
  <c r="D3351" i="34"/>
  <c r="C3351" i="34"/>
  <c r="B3351" i="34"/>
  <c r="F3350" i="34"/>
  <c r="D3350" i="34" s="1"/>
  <c r="E3350" i="34"/>
  <c r="C3350" i="34"/>
  <c r="B3350" i="34"/>
  <c r="F3349" i="34"/>
  <c r="D3349" i="34" s="1"/>
  <c r="E3349" i="34"/>
  <c r="C3349" i="34"/>
  <c r="B3349" i="34"/>
  <c r="F3348" i="34"/>
  <c r="D3348" i="34" s="1"/>
  <c r="E3348" i="34"/>
  <c r="C3348" i="34"/>
  <c r="B3348" i="34"/>
  <c r="F3347" i="34"/>
  <c r="D3347" i="34" s="1"/>
  <c r="E3347" i="34"/>
  <c r="C3347" i="34"/>
  <c r="B3347" i="34"/>
  <c r="F3346" i="34"/>
  <c r="D3346" i="34" s="1"/>
  <c r="E3346" i="34"/>
  <c r="C3346" i="34"/>
  <c r="B3346" i="34"/>
  <c r="F3345" i="34"/>
  <c r="D3345" i="34" s="1"/>
  <c r="E3345" i="34"/>
  <c r="C3345" i="34"/>
  <c r="B3345" i="34"/>
  <c r="F3344" i="34"/>
  <c r="D3344" i="34" s="1"/>
  <c r="E3344" i="34"/>
  <c r="C3344" i="34"/>
  <c r="B3344" i="34"/>
  <c r="F3343" i="34"/>
  <c r="E3343" i="34"/>
  <c r="D3343" i="34"/>
  <c r="C3343" i="34"/>
  <c r="B3343" i="34"/>
  <c r="F3342" i="34"/>
  <c r="E3342" i="34"/>
  <c r="D3342" i="34"/>
  <c r="C3342" i="34"/>
  <c r="B3342" i="34"/>
  <c r="F3341" i="34"/>
  <c r="D3341" i="34" s="1"/>
  <c r="E3341" i="34"/>
  <c r="C3341" i="34"/>
  <c r="B3341" i="34"/>
  <c r="F3340" i="34"/>
  <c r="E3340" i="34"/>
  <c r="D3340" i="34"/>
  <c r="C3340" i="34"/>
  <c r="B3340" i="34"/>
  <c r="F3339" i="34"/>
  <c r="D3339" i="34" s="1"/>
  <c r="E3339" i="34"/>
  <c r="C3339" i="34"/>
  <c r="B3339" i="34"/>
  <c r="F3338" i="34"/>
  <c r="D3338" i="34" s="1"/>
  <c r="E3338" i="34"/>
  <c r="C3338" i="34"/>
  <c r="B3338" i="34"/>
  <c r="F3337" i="34"/>
  <c r="D3337" i="34" s="1"/>
  <c r="E3337" i="34"/>
  <c r="C3337" i="34"/>
  <c r="B3337" i="34"/>
  <c r="F3336" i="34"/>
  <c r="D3336" i="34" s="1"/>
  <c r="E3336" i="34"/>
  <c r="C3336" i="34"/>
  <c r="B3336" i="34"/>
  <c r="F3335" i="34"/>
  <c r="E3335" i="34"/>
  <c r="D3335" i="34"/>
  <c r="C3335" i="34"/>
  <c r="B3335" i="34"/>
  <c r="F3334" i="34"/>
  <c r="D3334" i="34" s="1"/>
  <c r="E3334" i="34"/>
  <c r="C3334" i="34"/>
  <c r="B3334" i="34"/>
  <c r="F3333" i="34"/>
  <c r="D3333" i="34" s="1"/>
  <c r="E3333" i="34"/>
  <c r="C3333" i="34"/>
  <c r="B3333" i="34"/>
  <c r="F3332" i="34"/>
  <c r="D3332" i="34" s="1"/>
  <c r="E3332" i="34"/>
  <c r="C3332" i="34"/>
  <c r="B3332" i="34"/>
  <c r="F3331" i="34"/>
  <c r="E3331" i="34"/>
  <c r="D3331" i="34"/>
  <c r="C3331" i="34"/>
  <c r="B3331" i="34"/>
  <c r="F3330" i="34"/>
  <c r="D3330" i="34" s="1"/>
  <c r="E3330" i="34"/>
  <c r="C3330" i="34"/>
  <c r="B3330" i="34"/>
  <c r="F3329" i="34"/>
  <c r="D3329" i="34" s="1"/>
  <c r="E3329" i="34"/>
  <c r="C3329" i="34"/>
  <c r="B3329" i="34"/>
  <c r="F3328" i="34"/>
  <c r="D3328" i="34" s="1"/>
  <c r="E3328" i="34"/>
  <c r="C3328" i="34"/>
  <c r="B3328" i="34"/>
  <c r="F3327" i="34"/>
  <c r="E3327" i="34"/>
  <c r="D3327" i="34"/>
  <c r="C3327" i="34"/>
  <c r="B3327" i="34"/>
  <c r="F3326" i="34"/>
  <c r="D3326" i="34" s="1"/>
  <c r="E3326" i="34"/>
  <c r="C3326" i="34"/>
  <c r="B3326" i="34"/>
  <c r="F3325" i="34"/>
  <c r="D3325" i="34" s="1"/>
  <c r="E3325" i="34"/>
  <c r="C3325" i="34"/>
  <c r="B3325" i="34"/>
  <c r="F3324" i="34"/>
  <c r="D3324" i="34" s="1"/>
  <c r="E3324" i="34"/>
  <c r="C3324" i="34"/>
  <c r="B3324" i="34"/>
  <c r="F3323" i="34"/>
  <c r="D3323" i="34" s="1"/>
  <c r="E3323" i="34"/>
  <c r="C3323" i="34"/>
  <c r="B3323" i="34"/>
  <c r="F3322" i="34"/>
  <c r="D3322" i="34" s="1"/>
  <c r="E3322" i="34"/>
  <c r="C3322" i="34"/>
  <c r="B3322" i="34"/>
  <c r="F3321" i="34"/>
  <c r="D3321" i="34" s="1"/>
  <c r="E3321" i="34"/>
  <c r="C3321" i="34"/>
  <c r="B3321" i="34"/>
  <c r="F3320" i="34"/>
  <c r="D3320" i="34" s="1"/>
  <c r="E3320" i="34"/>
  <c r="C3320" i="34"/>
  <c r="B3320" i="34"/>
  <c r="F3319" i="34"/>
  <c r="E3319" i="34"/>
  <c r="D3319" i="34"/>
  <c r="C3319" i="34"/>
  <c r="B3319" i="34"/>
  <c r="F3318" i="34"/>
  <c r="E3318" i="34"/>
  <c r="D3318" i="34"/>
  <c r="C3318" i="34"/>
  <c r="B3318" i="34"/>
  <c r="F3317" i="34"/>
  <c r="D3317" i="34" s="1"/>
  <c r="E3317" i="34"/>
  <c r="C3317" i="34"/>
  <c r="B3317" i="34"/>
  <c r="F3316" i="34"/>
  <c r="E3316" i="34"/>
  <c r="D3316" i="34"/>
  <c r="C3316" i="34"/>
  <c r="B3316" i="34"/>
  <c r="F3315" i="34"/>
  <c r="E3315" i="34"/>
  <c r="D3315" i="34"/>
  <c r="C3315" i="34"/>
  <c r="B3315" i="34"/>
  <c r="F3314" i="34"/>
  <c r="D3314" i="34" s="1"/>
  <c r="E3314" i="34"/>
  <c r="C3314" i="34"/>
  <c r="B3314" i="34"/>
  <c r="F3313" i="34"/>
  <c r="D3313" i="34" s="1"/>
  <c r="E3313" i="34"/>
  <c r="C3313" i="34"/>
  <c r="B3313" i="34"/>
  <c r="F3312" i="34"/>
  <c r="D3312" i="34" s="1"/>
  <c r="E3312" i="34"/>
  <c r="C3312" i="34"/>
  <c r="B3312" i="34"/>
  <c r="F3311" i="34"/>
  <c r="E3311" i="34"/>
  <c r="D3311" i="34"/>
  <c r="C3311" i="34"/>
  <c r="B3311" i="34"/>
  <c r="F3310" i="34"/>
  <c r="D3310" i="34" s="1"/>
  <c r="E3310" i="34"/>
  <c r="C3310" i="34"/>
  <c r="B3310" i="34"/>
  <c r="F3309" i="34"/>
  <c r="D3309" i="34" s="1"/>
  <c r="E3309" i="34"/>
  <c r="C3309" i="34"/>
  <c r="B3309" i="34"/>
  <c r="F3308" i="34"/>
  <c r="D3308" i="34" s="1"/>
  <c r="E3308" i="34"/>
  <c r="C3308" i="34"/>
  <c r="B3308" i="34"/>
  <c r="F3307" i="34"/>
  <c r="E3307" i="34"/>
  <c r="D3307" i="34"/>
  <c r="C3307" i="34"/>
  <c r="B3307" i="34"/>
  <c r="F3306" i="34"/>
  <c r="E3306" i="34"/>
  <c r="D3306" i="34"/>
  <c r="C3306" i="34"/>
  <c r="B3306" i="34"/>
  <c r="F3305" i="34"/>
  <c r="E3305" i="34"/>
  <c r="D3305" i="34"/>
  <c r="C3305" i="34"/>
  <c r="B3305" i="34"/>
  <c r="F3304" i="34"/>
  <c r="D3304" i="34" s="1"/>
  <c r="E3304" i="34"/>
  <c r="C3304" i="34"/>
  <c r="B3304" i="34"/>
  <c r="F3303" i="34"/>
  <c r="E3303" i="34"/>
  <c r="D3303" i="34"/>
  <c r="C3303" i="34"/>
  <c r="B3303" i="34"/>
  <c r="F3302" i="34"/>
  <c r="D3302" i="34" s="1"/>
  <c r="E3302" i="34"/>
  <c r="C3302" i="34"/>
  <c r="B3302" i="34"/>
  <c r="F3301" i="34"/>
  <c r="D3301" i="34" s="1"/>
  <c r="E3301" i="34"/>
  <c r="C3301" i="34"/>
  <c r="B3301" i="34"/>
  <c r="F3300" i="34"/>
  <c r="E3300" i="34"/>
  <c r="D3300" i="34"/>
  <c r="C3300" i="34"/>
  <c r="B3300" i="34"/>
  <c r="F3299" i="34"/>
  <c r="D3299" i="34" s="1"/>
  <c r="E3299" i="34"/>
  <c r="C3299" i="34"/>
  <c r="B3299" i="34"/>
  <c r="F3298" i="34"/>
  <c r="D3298" i="34" s="1"/>
  <c r="E3298" i="34"/>
  <c r="C3298" i="34"/>
  <c r="B3298" i="34"/>
  <c r="F3297" i="34"/>
  <c r="D3297" i="34" s="1"/>
  <c r="E3297" i="34"/>
  <c r="C3297" i="34"/>
  <c r="B3297" i="34"/>
  <c r="F3296" i="34"/>
  <c r="D3296" i="34" s="1"/>
  <c r="E3296" i="34"/>
  <c r="C3296" i="34"/>
  <c r="B3296" i="34"/>
  <c r="F3295" i="34"/>
  <c r="D3295" i="34" s="1"/>
  <c r="E3295" i="34"/>
  <c r="C3295" i="34"/>
  <c r="B3295" i="34"/>
  <c r="F3294" i="34"/>
  <c r="E3294" i="34"/>
  <c r="D3294" i="34"/>
  <c r="C3294" i="34"/>
  <c r="B3294" i="34"/>
  <c r="F3293" i="34"/>
  <c r="E3293" i="34"/>
  <c r="D3293" i="34"/>
  <c r="C3293" i="34"/>
  <c r="B3293" i="34"/>
  <c r="F3292" i="34"/>
  <c r="E3292" i="34"/>
  <c r="D3292" i="34"/>
  <c r="C3292" i="34"/>
  <c r="B3292" i="34"/>
  <c r="F3291" i="34"/>
  <c r="D3291" i="34" s="1"/>
  <c r="E3291" i="34"/>
  <c r="C3291" i="34"/>
  <c r="B3291" i="34"/>
  <c r="F3290" i="34"/>
  <c r="D3290" i="34" s="1"/>
  <c r="E3290" i="34"/>
  <c r="C3290" i="34"/>
  <c r="B3290" i="34"/>
  <c r="F3289" i="34"/>
  <c r="D3289" i="34" s="1"/>
  <c r="E3289" i="34"/>
  <c r="C3289" i="34"/>
  <c r="B3289" i="34"/>
  <c r="F3288" i="34"/>
  <c r="D3288" i="34" s="1"/>
  <c r="E3288" i="34"/>
  <c r="C3288" i="34"/>
  <c r="B3288" i="34"/>
  <c r="F3287" i="34"/>
  <c r="E3287" i="34"/>
  <c r="D3287" i="34"/>
  <c r="C3287" i="34"/>
  <c r="B3287" i="34"/>
  <c r="F3286" i="34"/>
  <c r="D3286" i="34" s="1"/>
  <c r="E3286" i="34"/>
  <c r="C3286" i="34"/>
  <c r="B3286" i="34"/>
  <c r="F3285" i="34"/>
  <c r="D3285" i="34" s="1"/>
  <c r="E3285" i="34"/>
  <c r="C3285" i="34"/>
  <c r="B3285" i="34"/>
  <c r="F3284" i="34"/>
  <c r="D3284" i="34" s="1"/>
  <c r="E3284" i="34"/>
  <c r="C3284" i="34"/>
  <c r="B3284" i="34"/>
  <c r="F3283" i="34"/>
  <c r="E3283" i="34"/>
  <c r="D3283" i="34"/>
  <c r="C3283" i="34"/>
  <c r="B3283" i="34"/>
  <c r="F3282" i="34"/>
  <c r="E3282" i="34"/>
  <c r="D3282" i="34"/>
  <c r="C3282" i="34"/>
  <c r="B3282" i="34"/>
  <c r="F3281" i="34"/>
  <c r="D3281" i="34" s="1"/>
  <c r="E3281" i="34"/>
  <c r="C3281" i="34"/>
  <c r="B3281" i="34"/>
  <c r="F3280" i="34"/>
  <c r="D3280" i="34" s="1"/>
  <c r="E3280" i="34"/>
  <c r="C3280" i="34"/>
  <c r="B3280" i="34"/>
  <c r="F3279" i="34"/>
  <c r="E3279" i="34"/>
  <c r="D3279" i="34"/>
  <c r="C3279" i="34"/>
  <c r="B3279" i="34"/>
  <c r="F3278" i="34"/>
  <c r="D3278" i="34" s="1"/>
  <c r="E3278" i="34"/>
  <c r="C3278" i="34"/>
  <c r="B3278" i="34"/>
  <c r="F3277" i="34"/>
  <c r="D3277" i="34" s="1"/>
  <c r="E3277" i="34"/>
  <c r="C3277" i="34"/>
  <c r="B3277" i="34"/>
  <c r="F3276" i="34"/>
  <c r="E3276" i="34"/>
  <c r="D3276" i="34"/>
  <c r="C3276" i="34"/>
  <c r="B3276" i="34"/>
  <c r="F3275" i="34"/>
  <c r="D3275" i="34" s="1"/>
  <c r="E3275" i="34"/>
  <c r="C3275" i="34"/>
  <c r="B3275" i="34"/>
  <c r="F3274" i="34"/>
  <c r="D3274" i="34" s="1"/>
  <c r="E3274" i="34"/>
  <c r="C3274" i="34"/>
  <c r="B3274" i="34"/>
  <c r="F3273" i="34"/>
  <c r="D3273" i="34" s="1"/>
  <c r="E3273" i="34"/>
  <c r="C3273" i="34"/>
  <c r="B3273" i="34"/>
  <c r="F3272" i="34"/>
  <c r="D3272" i="34" s="1"/>
  <c r="E3272" i="34"/>
  <c r="C3272" i="34"/>
  <c r="B3272" i="34"/>
  <c r="F3271" i="34"/>
  <c r="E3271" i="34"/>
  <c r="D3271" i="34"/>
  <c r="C3271" i="34"/>
  <c r="B3271" i="34"/>
  <c r="F3270" i="34"/>
  <c r="E3270" i="34"/>
  <c r="D3270" i="34"/>
  <c r="C3270" i="34"/>
  <c r="B3270" i="34"/>
  <c r="F3269" i="34"/>
  <c r="E3269" i="34"/>
  <c r="D3269" i="34"/>
  <c r="C3269" i="34"/>
  <c r="B3269" i="34"/>
  <c r="F3268" i="34"/>
  <c r="E3268" i="34"/>
  <c r="D3268" i="34"/>
  <c r="C3268" i="34"/>
  <c r="B3268" i="34"/>
  <c r="F3267" i="34"/>
  <c r="E3267" i="34"/>
  <c r="D3267" i="34"/>
  <c r="C3267" i="34"/>
  <c r="B3267" i="34"/>
  <c r="F3266" i="34"/>
  <c r="D3266" i="34" s="1"/>
  <c r="E3266" i="34"/>
  <c r="C3266" i="34"/>
  <c r="B3266" i="34"/>
  <c r="F3265" i="34"/>
  <c r="D3265" i="34" s="1"/>
  <c r="E3265" i="34"/>
  <c r="C3265" i="34"/>
  <c r="B3265" i="34"/>
  <c r="F3264" i="34"/>
  <c r="D3264" i="34" s="1"/>
  <c r="E3264" i="34"/>
  <c r="C3264" i="34"/>
  <c r="B3264" i="34"/>
  <c r="F3263" i="34"/>
  <c r="D3263" i="34" s="1"/>
  <c r="E3263" i="34"/>
  <c r="C3263" i="34"/>
  <c r="B3263" i="34"/>
  <c r="F3262" i="34"/>
  <c r="D3262" i="34" s="1"/>
  <c r="E3262" i="34"/>
  <c r="C3262" i="34"/>
  <c r="B3262" i="34"/>
  <c r="F3261" i="34"/>
  <c r="D3261" i="34" s="1"/>
  <c r="E3261" i="34"/>
  <c r="C3261" i="34"/>
  <c r="B3261" i="34"/>
  <c r="F3260" i="34"/>
  <c r="D3260" i="34" s="1"/>
  <c r="E3260" i="34"/>
  <c r="C3260" i="34"/>
  <c r="B3260" i="34"/>
  <c r="F3259" i="34"/>
  <c r="E3259" i="34"/>
  <c r="D3259" i="34"/>
  <c r="C3259" i="34"/>
  <c r="B3259" i="34"/>
  <c r="F3258" i="34"/>
  <c r="E3258" i="34"/>
  <c r="D3258" i="34"/>
  <c r="C3258" i="34"/>
  <c r="B3258" i="34"/>
  <c r="F3257" i="34"/>
  <c r="D3257" i="34" s="1"/>
  <c r="E3257" i="34"/>
  <c r="C3257" i="34"/>
  <c r="B3257" i="34"/>
  <c r="F3256" i="34"/>
  <c r="D3256" i="34" s="1"/>
  <c r="E3256" i="34"/>
  <c r="C3256" i="34"/>
  <c r="B3256" i="34"/>
  <c r="F3255" i="34"/>
  <c r="D3255" i="34" s="1"/>
  <c r="E3255" i="34"/>
  <c r="C3255" i="34"/>
  <c r="B3255" i="34"/>
  <c r="F3254" i="34"/>
  <c r="D3254" i="34" s="1"/>
  <c r="E3254" i="34"/>
  <c r="C3254" i="34"/>
  <c r="B3254" i="34"/>
  <c r="F3253" i="34"/>
  <c r="D3253" i="34" s="1"/>
  <c r="E3253" i="34"/>
  <c r="C3253" i="34"/>
  <c r="B3253" i="34"/>
  <c r="F3252" i="34"/>
  <c r="D3252" i="34" s="1"/>
  <c r="E3252" i="34"/>
  <c r="C3252" i="34"/>
  <c r="B3252" i="34"/>
  <c r="F3251" i="34"/>
  <c r="D3251" i="34" s="1"/>
  <c r="E3251" i="34"/>
  <c r="C3251" i="34"/>
  <c r="B3251" i="34"/>
  <c r="F3250" i="34"/>
  <c r="D3250" i="34" s="1"/>
  <c r="E3250" i="34"/>
  <c r="C3250" i="34"/>
  <c r="B3250" i="34"/>
  <c r="F3249" i="34"/>
  <c r="D3249" i="34" s="1"/>
  <c r="E3249" i="34"/>
  <c r="C3249" i="34"/>
  <c r="B3249" i="34"/>
  <c r="F3248" i="34"/>
  <c r="D3248" i="34" s="1"/>
  <c r="E3248" i="34"/>
  <c r="C3248" i="34"/>
  <c r="B3248" i="34"/>
  <c r="F3247" i="34"/>
  <c r="D3247" i="34" s="1"/>
  <c r="E3247" i="34"/>
  <c r="C3247" i="34"/>
  <c r="B3247" i="34"/>
  <c r="F3246" i="34"/>
  <c r="D3246" i="34" s="1"/>
  <c r="E3246" i="34"/>
  <c r="C3246" i="34"/>
  <c r="B3246" i="34"/>
  <c r="F3245" i="34"/>
  <c r="D3245" i="34" s="1"/>
  <c r="E3245" i="34"/>
  <c r="C3245" i="34"/>
  <c r="B3245" i="34"/>
  <c r="F3244" i="34"/>
  <c r="D3244" i="34" s="1"/>
  <c r="E3244" i="34"/>
  <c r="C3244" i="34"/>
  <c r="B3244" i="34"/>
  <c r="F3243" i="34"/>
  <c r="D3243" i="34" s="1"/>
  <c r="E3243" i="34"/>
  <c r="C3243" i="34"/>
  <c r="B3243" i="34"/>
  <c r="F3242" i="34"/>
  <c r="D3242" i="34" s="1"/>
  <c r="E3242" i="34"/>
  <c r="C3242" i="34"/>
  <c r="B3242" i="34"/>
  <c r="F3241" i="34"/>
  <c r="D3241" i="34" s="1"/>
  <c r="E3241" i="34"/>
  <c r="C3241" i="34"/>
  <c r="B3241" i="34"/>
  <c r="F3240" i="34"/>
  <c r="E3240" i="34"/>
  <c r="D3240" i="34"/>
  <c r="C3240" i="34"/>
  <c r="B3240" i="34"/>
  <c r="F3239" i="34"/>
  <c r="E3239" i="34"/>
  <c r="D3239" i="34"/>
  <c r="C3239" i="34"/>
  <c r="B3239" i="34"/>
  <c r="F3238" i="34"/>
  <c r="D3238" i="34" s="1"/>
  <c r="E3238" i="34"/>
  <c r="C3238" i="34"/>
  <c r="B3238" i="34"/>
  <c r="F3237" i="34"/>
  <c r="D3237" i="34" s="1"/>
  <c r="E3237" i="34"/>
  <c r="C3237" i="34"/>
  <c r="B3237" i="34"/>
  <c r="F3236" i="34"/>
  <c r="D3236" i="34" s="1"/>
  <c r="E3236" i="34"/>
  <c r="C3236" i="34"/>
  <c r="B3236" i="34"/>
  <c r="F3235" i="34"/>
  <c r="D3235" i="34" s="1"/>
  <c r="E3235" i="34"/>
  <c r="C3235" i="34"/>
  <c r="B3235" i="34"/>
  <c r="F3234" i="34"/>
  <c r="E3234" i="34"/>
  <c r="D3234" i="34"/>
  <c r="C3234" i="34"/>
  <c r="B3234" i="34"/>
  <c r="F3233" i="34"/>
  <c r="D3233" i="34" s="1"/>
  <c r="E3233" i="34"/>
  <c r="C3233" i="34"/>
  <c r="B3233" i="34"/>
  <c r="F3232" i="34"/>
  <c r="E3232" i="34"/>
  <c r="D3232" i="34"/>
  <c r="C3232" i="34"/>
  <c r="B3232" i="34"/>
  <c r="F3231" i="34"/>
  <c r="E3231" i="34"/>
  <c r="D3231" i="34"/>
  <c r="C3231" i="34"/>
  <c r="B3231" i="34"/>
  <c r="F3230" i="34"/>
  <c r="D3230" i="34" s="1"/>
  <c r="E3230" i="34"/>
  <c r="C3230" i="34"/>
  <c r="B3230" i="34"/>
  <c r="F3229" i="34"/>
  <c r="D3229" i="34" s="1"/>
  <c r="E3229" i="34"/>
  <c r="C3229" i="34"/>
  <c r="B3229" i="34"/>
  <c r="F3228" i="34"/>
  <c r="E3228" i="34"/>
  <c r="D3228" i="34"/>
  <c r="C3228" i="34"/>
  <c r="B3228" i="34"/>
  <c r="F3227" i="34"/>
  <c r="D3227" i="34" s="1"/>
  <c r="E3227" i="34"/>
  <c r="C3227" i="34"/>
  <c r="B3227" i="34"/>
  <c r="F3226" i="34"/>
  <c r="D3226" i="34" s="1"/>
  <c r="E3226" i="34"/>
  <c r="C3226" i="34"/>
  <c r="B3226" i="34"/>
  <c r="F3225" i="34"/>
  <c r="D3225" i="34" s="1"/>
  <c r="E3225" i="34"/>
  <c r="C3225" i="34"/>
  <c r="B3225" i="34"/>
  <c r="F3224" i="34"/>
  <c r="D3224" i="34" s="1"/>
  <c r="E3224" i="34"/>
  <c r="C3224" i="34"/>
  <c r="B3224" i="34"/>
  <c r="F3223" i="34"/>
  <c r="D3223" i="34" s="1"/>
  <c r="E3223" i="34"/>
  <c r="C3223" i="34"/>
  <c r="B3223" i="34"/>
  <c r="F3222" i="34"/>
  <c r="E3222" i="34"/>
  <c r="D3222" i="34"/>
  <c r="C3222" i="34"/>
  <c r="B3222" i="34"/>
  <c r="F3221" i="34"/>
  <c r="D3221" i="34" s="1"/>
  <c r="E3221" i="34"/>
  <c r="C3221" i="34"/>
  <c r="B3221" i="34"/>
  <c r="F3220" i="34"/>
  <c r="E3220" i="34"/>
  <c r="D3220" i="34"/>
  <c r="C3220" i="34"/>
  <c r="B3220" i="34"/>
  <c r="F3219" i="34"/>
  <c r="E3219" i="34"/>
  <c r="D3219" i="34"/>
  <c r="C3219" i="34"/>
  <c r="B3219" i="34"/>
  <c r="F3218" i="34"/>
  <c r="D3218" i="34" s="1"/>
  <c r="E3218" i="34"/>
  <c r="C3218" i="34"/>
  <c r="B3218" i="34"/>
  <c r="F3217" i="34"/>
  <c r="D3217" i="34" s="1"/>
  <c r="E3217" i="34"/>
  <c r="C3217" i="34"/>
  <c r="B3217" i="34"/>
  <c r="F3216" i="34"/>
  <c r="D3216" i="34" s="1"/>
  <c r="E3216" i="34"/>
  <c r="C3216" i="34"/>
  <c r="B3216" i="34"/>
  <c r="F3215" i="34"/>
  <c r="D3215" i="34" s="1"/>
  <c r="E3215" i="34"/>
  <c r="C3215" i="34"/>
  <c r="B3215" i="34"/>
  <c r="F3214" i="34"/>
  <c r="D3214" i="34" s="1"/>
  <c r="E3214" i="34"/>
  <c r="C3214" i="34"/>
  <c r="B3214" i="34"/>
  <c r="F3213" i="34"/>
  <c r="D3213" i="34" s="1"/>
  <c r="E3213" i="34"/>
  <c r="C3213" i="34"/>
  <c r="B3213" i="34"/>
  <c r="F3212" i="34"/>
  <c r="E3212" i="34"/>
  <c r="D3212" i="34"/>
  <c r="C3212" i="34"/>
  <c r="B3212" i="34"/>
  <c r="F3211" i="34"/>
  <c r="D3211" i="34" s="1"/>
  <c r="E3211" i="34"/>
  <c r="C3211" i="34"/>
  <c r="B3211" i="34"/>
  <c r="F3210" i="34"/>
  <c r="D3210" i="34" s="1"/>
  <c r="E3210" i="34"/>
  <c r="C3210" i="34"/>
  <c r="B3210" i="34"/>
  <c r="F3209" i="34"/>
  <c r="D3209" i="34" s="1"/>
  <c r="E3209" i="34"/>
  <c r="C3209" i="34"/>
  <c r="B3209" i="34"/>
  <c r="F3208" i="34"/>
  <c r="D3208" i="34" s="1"/>
  <c r="E3208" i="34"/>
  <c r="C3208" i="34"/>
  <c r="B3208" i="34"/>
  <c r="F3207" i="34"/>
  <c r="E3207" i="34"/>
  <c r="D3207" i="34"/>
  <c r="C3207" i="34"/>
  <c r="B3207" i="34"/>
  <c r="F3206" i="34"/>
  <c r="D3206" i="34" s="1"/>
  <c r="E3206" i="34"/>
  <c r="C3206" i="34"/>
  <c r="B3206" i="34"/>
  <c r="F3205" i="34"/>
  <c r="D3205" i="34" s="1"/>
  <c r="E3205" i="34"/>
  <c r="C3205" i="34"/>
  <c r="B3205" i="34"/>
  <c r="F3204" i="34"/>
  <c r="D3204" i="34" s="1"/>
  <c r="E3204" i="34"/>
  <c r="C3204" i="34"/>
  <c r="B3204" i="34"/>
  <c r="F3203" i="34"/>
  <c r="D3203" i="34" s="1"/>
  <c r="E3203" i="34"/>
  <c r="C3203" i="34"/>
  <c r="B3203" i="34"/>
  <c r="F3202" i="34"/>
  <c r="D3202" i="34" s="1"/>
  <c r="E3202" i="34"/>
  <c r="C3202" i="34"/>
  <c r="B3202" i="34"/>
  <c r="F3201" i="34"/>
  <c r="D3201" i="34" s="1"/>
  <c r="E3201" i="34"/>
  <c r="C3201" i="34"/>
  <c r="B3201" i="34"/>
  <c r="F3200" i="34"/>
  <c r="D3200" i="34" s="1"/>
  <c r="E3200" i="34"/>
  <c r="C3200" i="34"/>
  <c r="B3200" i="34"/>
  <c r="F3199" i="34"/>
  <c r="E3199" i="34"/>
  <c r="D3199" i="34"/>
  <c r="C3199" i="34"/>
  <c r="B3199" i="34"/>
  <c r="F3198" i="34"/>
  <c r="D3198" i="34" s="1"/>
  <c r="E3198" i="34"/>
  <c r="C3198" i="34"/>
  <c r="B3198" i="34"/>
  <c r="F3197" i="34"/>
  <c r="D3197" i="34" s="1"/>
  <c r="E3197" i="34"/>
  <c r="C3197" i="34"/>
  <c r="B3197" i="34"/>
  <c r="F3196" i="34"/>
  <c r="D3196" i="34" s="1"/>
  <c r="E3196" i="34"/>
  <c r="C3196" i="34"/>
  <c r="B3196" i="34"/>
  <c r="F3195" i="34"/>
  <c r="D3195" i="34" s="1"/>
  <c r="E3195" i="34"/>
  <c r="C3195" i="34"/>
  <c r="B3195" i="34"/>
  <c r="F3194" i="34"/>
  <c r="D3194" i="34" s="1"/>
  <c r="E3194" i="34"/>
  <c r="C3194" i="34"/>
  <c r="B3194" i="34"/>
  <c r="F3193" i="34"/>
  <c r="D3193" i="34" s="1"/>
  <c r="E3193" i="34"/>
  <c r="C3193" i="34"/>
  <c r="B3193" i="34"/>
  <c r="F3192" i="34"/>
  <c r="D3192" i="34" s="1"/>
  <c r="E3192" i="34"/>
  <c r="C3192" i="34"/>
  <c r="B3192" i="34"/>
  <c r="F3191" i="34"/>
  <c r="D3191" i="34" s="1"/>
  <c r="E3191" i="34"/>
  <c r="C3191" i="34"/>
  <c r="B3191" i="34"/>
  <c r="F3190" i="34"/>
  <c r="D3190" i="34" s="1"/>
  <c r="E3190" i="34"/>
  <c r="C3190" i="34"/>
  <c r="B3190" i="34"/>
  <c r="F3189" i="34"/>
  <c r="D3189" i="34" s="1"/>
  <c r="E3189" i="34"/>
  <c r="C3189" i="34"/>
  <c r="B3189" i="34"/>
  <c r="F3188" i="34"/>
  <c r="D3188" i="34" s="1"/>
  <c r="E3188" i="34"/>
  <c r="C3188" i="34"/>
  <c r="B3188" i="34"/>
  <c r="F3187" i="34"/>
  <c r="D3187" i="34" s="1"/>
  <c r="E3187" i="34"/>
  <c r="C3187" i="34"/>
  <c r="B3187" i="34"/>
  <c r="F3186" i="34"/>
  <c r="D3186" i="34" s="1"/>
  <c r="E3186" i="34"/>
  <c r="C3186" i="34"/>
  <c r="B3186" i="34"/>
  <c r="F3185" i="34"/>
  <c r="E3185" i="34"/>
  <c r="D3185" i="34"/>
  <c r="C3185" i="34"/>
  <c r="B3185" i="34"/>
  <c r="F3184" i="34"/>
  <c r="E3184" i="34"/>
  <c r="D3184" i="34"/>
  <c r="C3184" i="34"/>
  <c r="B3184" i="34"/>
  <c r="F3183" i="34"/>
  <c r="D3183" i="34" s="1"/>
  <c r="E3183" i="34"/>
  <c r="C3183" i="34"/>
  <c r="B3183" i="34"/>
  <c r="F3182" i="34"/>
  <c r="D3182" i="34" s="1"/>
  <c r="E3182" i="34"/>
  <c r="C3182" i="34"/>
  <c r="B3182" i="34"/>
  <c r="F3181" i="34"/>
  <c r="D3181" i="34" s="1"/>
  <c r="E3181" i="34"/>
  <c r="C3181" i="34"/>
  <c r="B3181" i="34"/>
  <c r="F3180" i="34"/>
  <c r="D3180" i="34" s="1"/>
  <c r="E3180" i="34"/>
  <c r="C3180" i="34"/>
  <c r="B3180" i="34"/>
  <c r="F3179" i="34"/>
  <c r="D3179" i="34" s="1"/>
  <c r="E3179" i="34"/>
  <c r="C3179" i="34"/>
  <c r="B3179" i="34"/>
  <c r="F3178" i="34"/>
  <c r="E3178" i="34"/>
  <c r="D3178" i="34"/>
  <c r="C3178" i="34"/>
  <c r="B3178" i="34"/>
  <c r="F3177" i="34"/>
  <c r="D3177" i="34" s="1"/>
  <c r="E3177" i="34"/>
  <c r="C3177" i="34"/>
  <c r="B3177" i="34"/>
  <c r="F3176" i="34"/>
  <c r="D3176" i="34" s="1"/>
  <c r="E3176" i="34"/>
  <c r="C3176" i="34"/>
  <c r="B3176" i="34"/>
  <c r="F3175" i="34"/>
  <c r="E3175" i="34"/>
  <c r="D3175" i="34"/>
  <c r="C3175" i="34"/>
  <c r="B3175" i="34"/>
  <c r="F3174" i="34"/>
  <c r="D3174" i="34" s="1"/>
  <c r="E3174" i="34"/>
  <c r="C3174" i="34"/>
  <c r="B3174" i="34"/>
  <c r="F3173" i="34"/>
  <c r="E3173" i="34"/>
  <c r="D3173" i="34"/>
  <c r="C3173" i="34"/>
  <c r="B3173" i="34"/>
  <c r="F3172" i="34"/>
  <c r="D3172" i="34" s="1"/>
  <c r="E3172" i="34"/>
  <c r="C3172" i="34"/>
  <c r="B3172" i="34"/>
  <c r="F3171" i="34"/>
  <c r="D3171" i="34" s="1"/>
  <c r="E3171" i="34"/>
  <c r="C3171" i="34"/>
  <c r="B3171" i="34"/>
  <c r="F3170" i="34"/>
  <c r="D3170" i="34" s="1"/>
  <c r="E3170" i="34"/>
  <c r="C3170" i="34"/>
  <c r="B3170" i="34"/>
  <c r="F3169" i="34"/>
  <c r="D3169" i="34" s="1"/>
  <c r="E3169" i="34"/>
  <c r="C3169" i="34"/>
  <c r="B3169" i="34"/>
  <c r="F3168" i="34"/>
  <c r="D3168" i="34" s="1"/>
  <c r="E3168" i="34"/>
  <c r="C3168" i="34"/>
  <c r="B3168" i="34"/>
  <c r="F3167" i="34"/>
  <c r="E3167" i="34"/>
  <c r="D3167" i="34"/>
  <c r="C3167" i="34"/>
  <c r="B3167" i="34"/>
  <c r="F3166" i="34"/>
  <c r="E3166" i="34"/>
  <c r="D3166" i="34"/>
  <c r="C3166" i="34"/>
  <c r="B3166" i="34"/>
  <c r="F3165" i="34"/>
  <c r="D3165" i="34" s="1"/>
  <c r="E3165" i="34"/>
  <c r="C3165" i="34"/>
  <c r="B3165" i="34"/>
  <c r="F3164" i="34"/>
  <c r="D3164" i="34" s="1"/>
  <c r="E3164" i="34"/>
  <c r="C3164" i="34"/>
  <c r="B3164" i="34"/>
  <c r="F3163" i="34"/>
  <c r="D3163" i="34" s="1"/>
  <c r="E3163" i="34"/>
  <c r="C3163" i="34"/>
  <c r="B3163" i="34"/>
  <c r="F3162" i="34"/>
  <c r="D3162" i="34" s="1"/>
  <c r="E3162" i="34"/>
  <c r="C3162" i="34"/>
  <c r="B3162" i="34"/>
  <c r="F3161" i="34"/>
  <c r="D3161" i="34" s="1"/>
  <c r="E3161" i="34"/>
  <c r="C3161" i="34"/>
  <c r="B3161" i="34"/>
  <c r="F3160" i="34"/>
  <c r="E3160" i="34"/>
  <c r="D3160" i="34"/>
  <c r="C3160" i="34"/>
  <c r="B3160" i="34"/>
  <c r="F3159" i="34"/>
  <c r="D3159" i="34" s="1"/>
  <c r="E3159" i="34"/>
  <c r="C3159" i="34"/>
  <c r="B3159" i="34"/>
  <c r="F3158" i="34"/>
  <c r="E3158" i="34"/>
  <c r="D3158" i="34"/>
  <c r="C3158" i="34"/>
  <c r="B3158" i="34"/>
  <c r="F3157" i="34"/>
  <c r="E3157" i="34"/>
  <c r="D3157" i="34"/>
  <c r="C3157" i="34"/>
  <c r="B3157" i="34"/>
  <c r="F3156" i="34"/>
  <c r="D3156" i="34" s="1"/>
  <c r="E3156" i="34"/>
  <c r="C3156" i="34"/>
  <c r="B3156" i="34"/>
  <c r="F3155" i="34"/>
  <c r="D3155" i="34" s="1"/>
  <c r="E3155" i="34"/>
  <c r="C3155" i="34"/>
  <c r="B3155" i="34"/>
  <c r="F3154" i="34"/>
  <c r="E3154" i="34"/>
  <c r="D3154" i="34"/>
  <c r="C3154" i="34"/>
  <c r="B3154" i="34"/>
  <c r="F3153" i="34"/>
  <c r="D3153" i="34" s="1"/>
  <c r="E3153" i="34"/>
  <c r="C3153" i="34"/>
  <c r="B3153" i="34"/>
  <c r="F3152" i="34"/>
  <c r="E3152" i="34"/>
  <c r="D3152" i="34"/>
  <c r="C3152" i="34"/>
  <c r="B3152" i="34"/>
  <c r="F3151" i="34"/>
  <c r="D3151" i="34" s="1"/>
  <c r="E3151" i="34"/>
  <c r="C3151" i="34"/>
  <c r="B3151" i="34"/>
  <c r="F3150" i="34"/>
  <c r="D3150" i="34" s="1"/>
  <c r="E3150" i="34"/>
  <c r="C3150" i="34"/>
  <c r="B3150" i="34"/>
  <c r="F3149" i="34"/>
  <c r="E3149" i="34"/>
  <c r="D3149" i="34"/>
  <c r="C3149" i="34"/>
  <c r="B3149" i="34"/>
  <c r="F3148" i="34"/>
  <c r="D3148" i="34" s="1"/>
  <c r="E3148" i="34"/>
  <c r="C3148" i="34"/>
  <c r="B3148" i="34"/>
  <c r="F3147" i="34"/>
  <c r="D3147" i="34" s="1"/>
  <c r="E3147" i="34"/>
  <c r="C3147" i="34"/>
  <c r="B3147" i="34"/>
  <c r="F3146" i="34"/>
  <c r="E3146" i="34"/>
  <c r="D3146" i="34"/>
  <c r="C3146" i="34"/>
  <c r="B3146" i="34"/>
  <c r="F3145" i="34"/>
  <c r="E3145" i="34"/>
  <c r="D3145" i="34"/>
  <c r="C3145" i="34"/>
  <c r="B3145" i="34"/>
  <c r="F3144" i="34"/>
  <c r="D3144" i="34" s="1"/>
  <c r="E3144" i="34"/>
  <c r="C3144" i="34"/>
  <c r="B3144" i="34"/>
  <c r="F3143" i="34"/>
  <c r="D3143" i="34" s="1"/>
  <c r="E3143" i="34"/>
  <c r="C3143" i="34"/>
  <c r="B3143" i="34"/>
  <c r="F3142" i="34"/>
  <c r="E3142" i="34"/>
  <c r="D3142" i="34"/>
  <c r="C3142" i="34"/>
  <c r="B3142" i="34"/>
  <c r="F3141" i="34"/>
  <c r="D3141" i="34" s="1"/>
  <c r="E3141" i="34"/>
  <c r="C3141" i="34"/>
  <c r="B3141" i="34"/>
  <c r="F3140" i="34"/>
  <c r="D3140" i="34" s="1"/>
  <c r="E3140" i="34"/>
  <c r="C3140" i="34"/>
  <c r="B3140" i="34"/>
  <c r="F3139" i="34"/>
  <c r="D3139" i="34" s="1"/>
  <c r="E3139" i="34"/>
  <c r="C3139" i="34"/>
  <c r="B3139" i="34"/>
  <c r="F3138" i="34"/>
  <c r="D3138" i="34" s="1"/>
  <c r="E3138" i="34"/>
  <c r="C3138" i="34"/>
  <c r="B3138" i="34"/>
  <c r="F3137" i="34"/>
  <c r="D3137" i="34" s="1"/>
  <c r="E3137" i="34"/>
  <c r="C3137" i="34"/>
  <c r="B3137" i="34"/>
  <c r="F3136" i="34"/>
  <c r="E3136" i="34"/>
  <c r="D3136" i="34"/>
  <c r="C3136" i="34"/>
  <c r="B3136" i="34"/>
  <c r="F3135" i="34"/>
  <c r="D3135" i="34" s="1"/>
  <c r="E3135" i="34"/>
  <c r="C3135" i="34"/>
  <c r="B3135" i="34"/>
  <c r="F3134" i="34"/>
  <c r="D3134" i="34" s="1"/>
  <c r="E3134" i="34"/>
  <c r="C3134" i="34"/>
  <c r="B3134" i="34"/>
  <c r="F3133" i="34"/>
  <c r="D3133" i="34" s="1"/>
  <c r="E3133" i="34"/>
  <c r="C3133" i="34"/>
  <c r="B3133" i="34"/>
  <c r="F3132" i="34"/>
  <c r="D3132" i="34" s="1"/>
  <c r="E3132" i="34"/>
  <c r="C3132" i="34"/>
  <c r="B3132" i="34"/>
  <c r="F3131" i="34"/>
  <c r="E3131" i="34"/>
  <c r="D3131" i="34"/>
  <c r="C3131" i="34"/>
  <c r="B3131" i="34"/>
  <c r="F3130" i="34"/>
  <c r="E3130" i="34"/>
  <c r="D3130" i="34"/>
  <c r="C3130" i="34"/>
  <c r="B3130" i="34"/>
  <c r="F3129" i="34"/>
  <c r="D3129" i="34" s="1"/>
  <c r="E3129" i="34"/>
  <c r="C3129" i="34"/>
  <c r="B3129" i="34"/>
  <c r="F3128" i="34"/>
  <c r="E3128" i="34"/>
  <c r="D3128" i="34"/>
  <c r="C3128" i="34"/>
  <c r="B3128" i="34"/>
  <c r="F3127" i="34"/>
  <c r="D3127" i="34" s="1"/>
  <c r="E3127" i="34"/>
  <c r="C3127" i="34"/>
  <c r="B3127" i="34"/>
  <c r="F3126" i="34"/>
  <c r="D3126" i="34" s="1"/>
  <c r="E3126" i="34"/>
  <c r="C3126" i="34"/>
  <c r="B3126" i="34"/>
  <c r="F3125" i="34"/>
  <c r="E3125" i="34"/>
  <c r="D3125" i="34"/>
  <c r="C3125" i="34"/>
  <c r="B3125" i="34"/>
  <c r="F3124" i="34"/>
  <c r="D3124" i="34" s="1"/>
  <c r="E3124" i="34"/>
  <c r="C3124" i="34"/>
  <c r="B3124" i="34"/>
  <c r="F3123" i="34"/>
  <c r="D3123" i="34" s="1"/>
  <c r="E3123" i="34"/>
  <c r="C3123" i="34"/>
  <c r="B3123" i="34"/>
  <c r="F3122" i="34"/>
  <c r="E3122" i="34"/>
  <c r="D3122" i="34"/>
  <c r="C3122" i="34"/>
  <c r="B3122" i="34"/>
  <c r="F3121" i="34"/>
  <c r="D3121" i="34" s="1"/>
  <c r="E3121" i="34"/>
  <c r="C3121" i="34"/>
  <c r="B3121" i="34"/>
  <c r="F3120" i="34"/>
  <c r="D3120" i="34" s="1"/>
  <c r="E3120" i="34"/>
  <c r="C3120" i="34"/>
  <c r="B3120" i="34"/>
  <c r="F3119" i="34"/>
  <c r="E3119" i="34"/>
  <c r="D3119" i="34"/>
  <c r="C3119" i="34"/>
  <c r="B3119" i="34"/>
  <c r="F3118" i="34"/>
  <c r="E3118" i="34"/>
  <c r="D3118" i="34"/>
  <c r="C3118" i="34"/>
  <c r="B3118" i="34"/>
  <c r="F3117" i="34"/>
  <c r="D3117" i="34" s="1"/>
  <c r="E3117" i="34"/>
  <c r="C3117" i="34"/>
  <c r="B3117" i="34"/>
  <c r="F3116" i="34"/>
  <c r="D3116" i="34" s="1"/>
  <c r="E3116" i="34"/>
  <c r="C3116" i="34"/>
  <c r="B3116" i="34"/>
  <c r="F3115" i="34"/>
  <c r="E3115" i="34"/>
  <c r="D3115" i="34"/>
  <c r="C3115" i="34"/>
  <c r="B3115" i="34"/>
  <c r="F3114" i="34"/>
  <c r="D3114" i="34" s="1"/>
  <c r="E3114" i="34"/>
  <c r="C3114" i="34"/>
  <c r="B3114" i="34"/>
  <c r="F3113" i="34"/>
  <c r="D3113" i="34" s="1"/>
  <c r="E3113" i="34"/>
  <c r="C3113" i="34"/>
  <c r="B3113" i="34"/>
  <c r="F3112" i="34"/>
  <c r="D3112" i="34" s="1"/>
  <c r="E3112" i="34"/>
  <c r="C3112" i="34"/>
  <c r="B3112" i="34"/>
  <c r="F3111" i="34"/>
  <c r="D3111" i="34" s="1"/>
  <c r="E3111" i="34"/>
  <c r="C3111" i="34"/>
  <c r="B3111" i="34"/>
  <c r="F3110" i="34"/>
  <c r="E3110" i="34"/>
  <c r="D3110" i="34"/>
  <c r="C3110" i="34"/>
  <c r="B3110" i="34"/>
  <c r="F3109" i="34"/>
  <c r="E3109" i="34"/>
  <c r="D3109" i="34"/>
  <c r="C3109" i="34"/>
  <c r="B3109" i="34"/>
  <c r="F3108" i="34"/>
  <c r="D3108" i="34" s="1"/>
  <c r="E3108" i="34"/>
  <c r="C3108" i="34"/>
  <c r="B3108" i="34"/>
  <c r="F3107" i="34"/>
  <c r="E3107" i="34"/>
  <c r="D3107" i="34"/>
  <c r="C3107" i="34"/>
  <c r="B3107" i="34"/>
  <c r="F3106" i="34"/>
  <c r="E3106" i="34"/>
  <c r="D3106" i="34"/>
  <c r="C3106" i="34"/>
  <c r="B3106" i="34"/>
  <c r="F3105" i="34"/>
  <c r="D3105" i="34" s="1"/>
  <c r="E3105" i="34"/>
  <c r="C3105" i="34"/>
  <c r="B3105" i="34"/>
  <c r="F3104" i="34"/>
  <c r="E3104" i="34"/>
  <c r="D3104" i="34"/>
  <c r="C3104" i="34"/>
  <c r="B3104" i="34"/>
  <c r="F3103" i="34"/>
  <c r="D3103" i="34" s="1"/>
  <c r="E3103" i="34"/>
  <c r="C3103" i="34"/>
  <c r="B3103" i="34"/>
  <c r="F3102" i="34"/>
  <c r="D3102" i="34" s="1"/>
  <c r="E3102" i="34"/>
  <c r="C3102" i="34"/>
  <c r="B3102" i="34"/>
  <c r="F3101" i="34"/>
  <c r="E3101" i="34"/>
  <c r="D3101" i="34"/>
  <c r="C3101" i="34"/>
  <c r="B3101" i="34"/>
  <c r="F3100" i="34"/>
  <c r="E3100" i="34"/>
  <c r="D3100" i="34"/>
  <c r="C3100" i="34"/>
  <c r="B3100" i="34"/>
  <c r="F3099" i="34"/>
  <c r="D3099" i="34" s="1"/>
  <c r="E3099" i="34"/>
  <c r="C3099" i="34"/>
  <c r="B3099" i="34"/>
  <c r="F3098" i="34"/>
  <c r="D3098" i="34" s="1"/>
  <c r="E3098" i="34"/>
  <c r="C3098" i="34"/>
  <c r="B3098" i="34"/>
  <c r="F3097" i="34"/>
  <c r="E3097" i="34"/>
  <c r="D3097" i="34"/>
  <c r="C3097" i="34"/>
  <c r="B3097" i="34"/>
  <c r="F3096" i="34"/>
  <c r="D3096" i="34" s="1"/>
  <c r="E3096" i="34"/>
  <c r="C3096" i="34"/>
  <c r="B3096" i="34"/>
  <c r="F3095" i="34"/>
  <c r="D3095" i="34" s="1"/>
  <c r="E3095" i="34"/>
  <c r="C3095" i="34"/>
  <c r="B3095" i="34"/>
  <c r="F3094" i="34"/>
  <c r="D3094" i="34" s="1"/>
  <c r="E3094" i="34"/>
  <c r="C3094" i="34"/>
  <c r="B3094" i="34"/>
  <c r="F3093" i="34"/>
  <c r="D3093" i="34" s="1"/>
  <c r="E3093" i="34"/>
  <c r="C3093" i="34"/>
  <c r="B3093" i="34"/>
  <c r="F3092" i="34"/>
  <c r="E3092" i="34"/>
  <c r="D3092" i="34"/>
  <c r="C3092" i="34"/>
  <c r="B3092" i="34"/>
  <c r="F3091" i="34"/>
  <c r="D3091" i="34" s="1"/>
  <c r="E3091" i="34"/>
  <c r="C3091" i="34"/>
  <c r="B3091" i="34"/>
  <c r="F3090" i="34"/>
  <c r="D3090" i="34" s="1"/>
  <c r="E3090" i="34"/>
  <c r="C3090" i="34"/>
  <c r="B3090" i="34"/>
  <c r="F3089" i="34"/>
  <c r="D3089" i="34" s="1"/>
  <c r="E3089" i="34"/>
  <c r="C3089" i="34"/>
  <c r="B3089" i="34"/>
  <c r="F3088" i="34"/>
  <c r="D3088" i="34" s="1"/>
  <c r="E3088" i="34"/>
  <c r="C3088" i="34"/>
  <c r="B3088" i="34"/>
  <c r="F3087" i="34"/>
  <c r="D3087" i="34" s="1"/>
  <c r="E3087" i="34"/>
  <c r="C3087" i="34"/>
  <c r="B3087" i="34"/>
  <c r="F3086" i="34"/>
  <c r="D3086" i="34" s="1"/>
  <c r="E3086" i="34"/>
  <c r="C3086" i="34"/>
  <c r="B3086" i="34"/>
  <c r="F3085" i="34"/>
  <c r="D3085" i="34" s="1"/>
  <c r="E3085" i="34"/>
  <c r="C3085" i="34"/>
  <c r="B3085" i="34"/>
  <c r="F3084" i="34"/>
  <c r="D3084" i="34" s="1"/>
  <c r="E3084" i="34"/>
  <c r="C3084" i="34"/>
  <c r="B3084" i="34"/>
  <c r="F3083" i="34"/>
  <c r="E3083" i="34"/>
  <c r="D3083" i="34"/>
  <c r="C3083" i="34"/>
  <c r="B3083" i="34"/>
  <c r="F3082" i="34"/>
  <c r="E3082" i="34"/>
  <c r="D3082" i="34"/>
  <c r="C3082" i="34"/>
  <c r="B3082" i="34"/>
  <c r="F3081" i="34"/>
  <c r="D3081" i="34" s="1"/>
  <c r="E3081" i="34"/>
  <c r="C3081" i="34"/>
  <c r="B3081" i="34"/>
  <c r="F3080" i="34"/>
  <c r="D3080" i="34" s="1"/>
  <c r="E3080" i="34"/>
  <c r="C3080" i="34"/>
  <c r="B3080" i="34"/>
  <c r="F3079" i="34"/>
  <c r="E3079" i="34"/>
  <c r="D3079" i="34"/>
  <c r="C3079" i="34"/>
  <c r="B3079" i="34"/>
  <c r="F3078" i="34"/>
  <c r="D3078" i="34" s="1"/>
  <c r="E3078" i="34"/>
  <c r="C3078" i="34"/>
  <c r="B3078" i="34"/>
  <c r="F3077" i="34"/>
  <c r="D3077" i="34" s="1"/>
  <c r="E3077" i="34"/>
  <c r="C3077" i="34"/>
  <c r="B3077" i="34"/>
  <c r="F3076" i="34"/>
  <c r="E3076" i="34"/>
  <c r="D3076" i="34"/>
  <c r="C3076" i="34"/>
  <c r="B3076" i="34"/>
  <c r="F3075" i="34"/>
  <c r="D3075" i="34" s="1"/>
  <c r="E3075" i="34"/>
  <c r="C3075" i="34"/>
  <c r="B3075" i="34"/>
  <c r="F3074" i="34"/>
  <c r="D3074" i="34" s="1"/>
  <c r="E3074" i="34"/>
  <c r="C3074" i="34"/>
  <c r="B3074" i="34"/>
  <c r="F3073" i="34"/>
  <c r="D3073" i="34" s="1"/>
  <c r="E3073" i="34"/>
  <c r="C3073" i="34"/>
  <c r="B3073" i="34"/>
  <c r="F3072" i="34"/>
  <c r="D3072" i="34" s="1"/>
  <c r="E3072" i="34"/>
  <c r="C3072" i="34"/>
  <c r="B3072" i="34"/>
  <c r="F3071" i="34"/>
  <c r="D3071" i="34" s="1"/>
  <c r="E3071" i="34"/>
  <c r="C3071" i="34"/>
  <c r="B3071" i="34"/>
  <c r="F3070" i="34"/>
  <c r="D3070" i="34" s="1"/>
  <c r="E3070" i="34"/>
  <c r="C3070" i="34"/>
  <c r="B3070" i="34"/>
  <c r="F3069" i="34"/>
  <c r="D3069" i="34" s="1"/>
  <c r="E3069" i="34"/>
  <c r="C3069" i="34"/>
  <c r="B3069" i="34"/>
  <c r="F3068" i="34"/>
  <c r="E3068" i="34"/>
  <c r="D3068" i="34"/>
  <c r="C3068" i="34"/>
  <c r="B3068" i="34"/>
  <c r="F3067" i="34"/>
  <c r="D3067" i="34" s="1"/>
  <c r="E3067" i="34"/>
  <c r="C3067" i="34"/>
  <c r="B3067" i="34"/>
  <c r="F3066" i="34"/>
  <c r="D3066" i="34" s="1"/>
  <c r="E3066" i="34"/>
  <c r="C3066" i="34"/>
  <c r="B3066" i="34"/>
  <c r="F3065" i="34"/>
  <c r="E3065" i="34"/>
  <c r="D3065" i="34"/>
  <c r="C3065" i="34"/>
  <c r="B3065" i="34"/>
  <c r="F3064" i="34"/>
  <c r="E3064" i="34"/>
  <c r="D3064" i="34"/>
  <c r="C3064" i="34"/>
  <c r="B3064" i="34"/>
  <c r="F3063" i="34"/>
  <c r="D3063" i="34" s="1"/>
  <c r="E3063" i="34"/>
  <c r="C3063" i="34"/>
  <c r="B3063" i="34"/>
  <c r="F3062" i="34"/>
  <c r="D3062" i="34" s="1"/>
  <c r="E3062" i="34"/>
  <c r="C3062" i="34"/>
  <c r="B3062" i="34"/>
  <c r="F3061" i="34"/>
  <c r="E3061" i="34"/>
  <c r="D3061" i="34"/>
  <c r="C3061" i="34"/>
  <c r="B3061" i="34"/>
  <c r="F3060" i="34"/>
  <c r="D3060" i="34" s="1"/>
  <c r="E3060" i="34"/>
  <c r="C3060" i="34"/>
  <c r="B3060" i="34"/>
  <c r="F3059" i="34"/>
  <c r="D3059" i="34" s="1"/>
  <c r="E3059" i="34"/>
  <c r="C3059" i="34"/>
  <c r="B3059" i="34"/>
  <c r="F3058" i="34"/>
  <c r="E3058" i="34"/>
  <c r="D3058" i="34"/>
  <c r="C3058" i="34"/>
  <c r="B3058" i="34"/>
  <c r="F3057" i="34"/>
  <c r="D3057" i="34" s="1"/>
  <c r="E3057" i="34"/>
  <c r="C3057" i="34"/>
  <c r="B3057" i="34"/>
  <c r="F3056" i="34"/>
  <c r="D3056" i="34" s="1"/>
  <c r="E3056" i="34"/>
  <c r="C3056" i="34"/>
  <c r="B3056" i="34"/>
  <c r="F3055" i="34"/>
  <c r="D3055" i="34" s="1"/>
  <c r="E3055" i="34"/>
  <c r="C3055" i="34"/>
  <c r="B3055" i="34"/>
  <c r="F3054" i="34"/>
  <c r="D3054" i="34" s="1"/>
  <c r="E3054" i="34"/>
  <c r="C3054" i="34"/>
  <c r="B3054" i="34"/>
  <c r="F3053" i="34"/>
  <c r="D3053" i="34" s="1"/>
  <c r="E3053" i="34"/>
  <c r="C3053" i="34"/>
  <c r="B3053" i="34"/>
  <c r="F3052" i="34"/>
  <c r="E3052" i="34"/>
  <c r="D3052" i="34"/>
  <c r="C3052" i="34"/>
  <c r="B3052" i="34"/>
  <c r="F3051" i="34"/>
  <c r="D3051" i="34" s="1"/>
  <c r="E3051" i="34"/>
  <c r="C3051" i="34"/>
  <c r="B3051" i="34"/>
  <c r="F3050" i="34"/>
  <c r="D3050" i="34" s="1"/>
  <c r="E3050" i="34"/>
  <c r="C3050" i="34"/>
  <c r="B3050" i="34"/>
  <c r="F3049" i="34"/>
  <c r="D3049" i="34" s="1"/>
  <c r="E3049" i="34"/>
  <c r="C3049" i="34"/>
  <c r="B3049" i="34"/>
  <c r="F3048" i="34"/>
  <c r="D3048" i="34" s="1"/>
  <c r="E3048" i="34"/>
  <c r="C3048" i="34"/>
  <c r="B3048" i="34"/>
  <c r="F3047" i="34"/>
  <c r="E3047" i="34"/>
  <c r="D3047" i="34"/>
  <c r="C3047" i="34"/>
  <c r="B3047" i="34"/>
  <c r="F3046" i="34"/>
  <c r="D3046" i="34" s="1"/>
  <c r="E3046" i="34"/>
  <c r="C3046" i="34"/>
  <c r="B3046" i="34"/>
  <c r="F3045" i="34"/>
  <c r="D3045" i="34" s="1"/>
  <c r="E3045" i="34"/>
  <c r="C3045" i="34"/>
  <c r="B3045" i="34"/>
  <c r="F3044" i="34"/>
  <c r="D3044" i="34" s="1"/>
  <c r="E3044" i="34"/>
  <c r="C3044" i="34"/>
  <c r="B3044" i="34"/>
  <c r="F3043" i="34"/>
  <c r="E3043" i="34"/>
  <c r="D3043" i="34"/>
  <c r="C3043" i="34"/>
  <c r="B3043" i="34"/>
  <c r="F3042" i="34"/>
  <c r="D3042" i="34" s="1"/>
  <c r="E3042" i="34"/>
  <c r="C3042" i="34"/>
  <c r="B3042" i="34"/>
  <c r="F3041" i="34"/>
  <c r="E3041" i="34"/>
  <c r="D3041" i="34"/>
  <c r="C3041" i="34"/>
  <c r="B3041" i="34"/>
  <c r="F3040" i="34"/>
  <c r="D3040" i="34" s="1"/>
  <c r="E3040" i="34"/>
  <c r="C3040" i="34"/>
  <c r="B3040" i="34"/>
  <c r="F3039" i="34"/>
  <c r="D3039" i="34" s="1"/>
  <c r="E3039" i="34"/>
  <c r="C3039" i="34"/>
  <c r="B3039" i="34"/>
  <c r="F3038" i="34"/>
  <c r="D3038" i="34" s="1"/>
  <c r="E3038" i="34"/>
  <c r="C3038" i="34"/>
  <c r="B3038" i="34"/>
  <c r="F3037" i="34"/>
  <c r="D3037" i="34" s="1"/>
  <c r="E3037" i="34"/>
  <c r="C3037" i="34"/>
  <c r="B3037" i="34"/>
  <c r="F3036" i="34"/>
  <c r="D3036" i="34" s="1"/>
  <c r="E3036" i="34"/>
  <c r="C3036" i="34"/>
  <c r="B3036" i="34"/>
  <c r="F3035" i="34"/>
  <c r="E3035" i="34"/>
  <c r="D3035" i="34"/>
  <c r="C3035" i="34"/>
  <c r="B3035" i="34"/>
  <c r="F3034" i="34"/>
  <c r="D3034" i="34" s="1"/>
  <c r="E3034" i="34"/>
  <c r="C3034" i="34"/>
  <c r="B3034" i="34"/>
  <c r="F3033" i="34"/>
  <c r="D3033" i="34" s="1"/>
  <c r="E3033" i="34"/>
  <c r="C3033" i="34"/>
  <c r="B3033" i="34"/>
  <c r="F3032" i="34"/>
  <c r="E3032" i="34"/>
  <c r="D3032" i="34"/>
  <c r="C3032" i="34"/>
  <c r="B3032" i="34"/>
  <c r="F3031" i="34"/>
  <c r="D3031" i="34" s="1"/>
  <c r="E3031" i="34"/>
  <c r="C3031" i="34"/>
  <c r="B3031" i="34"/>
  <c r="F3030" i="34"/>
  <c r="D3030" i="34" s="1"/>
  <c r="E3030" i="34"/>
  <c r="C3030" i="34"/>
  <c r="B3030" i="34"/>
  <c r="F3029" i="34"/>
  <c r="E3029" i="34"/>
  <c r="D3029" i="34"/>
  <c r="C3029" i="34"/>
  <c r="B3029" i="34"/>
  <c r="F3028" i="34"/>
  <c r="D3028" i="34" s="1"/>
  <c r="E3028" i="34"/>
  <c r="C3028" i="34"/>
  <c r="B3028" i="34"/>
  <c r="F3027" i="34"/>
  <c r="D3027" i="34" s="1"/>
  <c r="E3027" i="34"/>
  <c r="C3027" i="34"/>
  <c r="B3027" i="34"/>
  <c r="F3026" i="34"/>
  <c r="E3026" i="34"/>
  <c r="D3026" i="34"/>
  <c r="C3026" i="34"/>
  <c r="B3026" i="34"/>
  <c r="F3025" i="34"/>
  <c r="E3025" i="34"/>
  <c r="D3025" i="34"/>
  <c r="C3025" i="34"/>
  <c r="B3025" i="34"/>
  <c r="F3024" i="34"/>
  <c r="D3024" i="34" s="1"/>
  <c r="E3024" i="34"/>
  <c r="C3024" i="34"/>
  <c r="B3024" i="34"/>
  <c r="F3023" i="34"/>
  <c r="D3023" i="34" s="1"/>
  <c r="E3023" i="34"/>
  <c r="C3023" i="34"/>
  <c r="B3023" i="34"/>
  <c r="F3022" i="34"/>
  <c r="D3022" i="34" s="1"/>
  <c r="E3022" i="34"/>
  <c r="C3022" i="34"/>
  <c r="B3022" i="34"/>
  <c r="F3021" i="34"/>
  <c r="D3021" i="34" s="1"/>
  <c r="E3021" i="34"/>
  <c r="C3021" i="34"/>
  <c r="B3021" i="34"/>
  <c r="F3020" i="34"/>
  <c r="D3020" i="34" s="1"/>
  <c r="E3020" i="34"/>
  <c r="C3020" i="34"/>
  <c r="B3020" i="34"/>
  <c r="F3019" i="34"/>
  <c r="D3019" i="34" s="1"/>
  <c r="E3019" i="34"/>
  <c r="C3019" i="34"/>
  <c r="B3019" i="34"/>
  <c r="F3018" i="34"/>
  <c r="D3018" i="34" s="1"/>
  <c r="E3018" i="34"/>
  <c r="C3018" i="34"/>
  <c r="B3018" i="34"/>
  <c r="F3017" i="34"/>
  <c r="E3017" i="34"/>
  <c r="D3017" i="34"/>
  <c r="C3017" i="34"/>
  <c r="B3017" i="34"/>
  <c r="F3016" i="34"/>
  <c r="E3016" i="34"/>
  <c r="D3016" i="34"/>
  <c r="C3016" i="34"/>
  <c r="B3016" i="34"/>
  <c r="F3015" i="34"/>
  <c r="D3015" i="34" s="1"/>
  <c r="E3015" i="34"/>
  <c r="C3015" i="34"/>
  <c r="B3015" i="34"/>
  <c r="F3014" i="34"/>
  <c r="D3014" i="34" s="1"/>
  <c r="E3014" i="34"/>
  <c r="C3014" i="34"/>
  <c r="B3014" i="34"/>
  <c r="F3013" i="34"/>
  <c r="D3013" i="34" s="1"/>
  <c r="E3013" i="34"/>
  <c r="C3013" i="34"/>
  <c r="B3013" i="34"/>
  <c r="F3012" i="34"/>
  <c r="D3012" i="34" s="1"/>
  <c r="E3012" i="34"/>
  <c r="C3012" i="34"/>
  <c r="B3012" i="34"/>
  <c r="F3011" i="34"/>
  <c r="E3011" i="34"/>
  <c r="D3011" i="34"/>
  <c r="C3011" i="34"/>
  <c r="B3011" i="34"/>
  <c r="F3010" i="34"/>
  <c r="E3010" i="34"/>
  <c r="D3010" i="34"/>
  <c r="C3010" i="34"/>
  <c r="B3010" i="34"/>
  <c r="F3009" i="34"/>
  <c r="D3009" i="34" s="1"/>
  <c r="E3009" i="34"/>
  <c r="C3009" i="34"/>
  <c r="B3009" i="34"/>
  <c r="F3008" i="34"/>
  <c r="D3008" i="34" s="1"/>
  <c r="E3008" i="34"/>
  <c r="C3008" i="34"/>
  <c r="B3008" i="34"/>
  <c r="F3007" i="34"/>
  <c r="D3007" i="34" s="1"/>
  <c r="E3007" i="34"/>
  <c r="C3007" i="34"/>
  <c r="B3007" i="34"/>
  <c r="F3006" i="34"/>
  <c r="D3006" i="34" s="1"/>
  <c r="E3006" i="34"/>
  <c r="C3006" i="34"/>
  <c r="B3006" i="34"/>
  <c r="F3005" i="34"/>
  <c r="D3005" i="34" s="1"/>
  <c r="E3005" i="34"/>
  <c r="C3005" i="34"/>
  <c r="B3005" i="34"/>
  <c r="F3004" i="34"/>
  <c r="E3004" i="34"/>
  <c r="D3004" i="34"/>
  <c r="C3004" i="34"/>
  <c r="B3004" i="34"/>
  <c r="F3003" i="34"/>
  <c r="D3003" i="34" s="1"/>
  <c r="E3003" i="34"/>
  <c r="C3003" i="34"/>
  <c r="B3003" i="34"/>
  <c r="F3002" i="34"/>
  <c r="D3002" i="34" s="1"/>
  <c r="E3002" i="34"/>
  <c r="C3002" i="34"/>
  <c r="B3002" i="34"/>
  <c r="F3001" i="34"/>
  <c r="D3001" i="34" s="1"/>
  <c r="E3001" i="34"/>
  <c r="C3001" i="34"/>
  <c r="B3001" i="34"/>
  <c r="F3000" i="34"/>
  <c r="D3000" i="34" s="1"/>
  <c r="E3000" i="34"/>
  <c r="C3000" i="34"/>
  <c r="B3000" i="34"/>
  <c r="F2999" i="34"/>
  <c r="D2999" i="34" s="1"/>
  <c r="E2999" i="34"/>
  <c r="C2999" i="34"/>
  <c r="B2999" i="34"/>
  <c r="F2998" i="34"/>
  <c r="E2998" i="34"/>
  <c r="D2998" i="34"/>
  <c r="C2998" i="34"/>
  <c r="B2998" i="34"/>
  <c r="F2997" i="34"/>
  <c r="D2997" i="34" s="1"/>
  <c r="E2997" i="34"/>
  <c r="C2997" i="34"/>
  <c r="B2997" i="34"/>
  <c r="F2996" i="34"/>
  <c r="D2996" i="34" s="1"/>
  <c r="E2996" i="34"/>
  <c r="C2996" i="34"/>
  <c r="B2996" i="34"/>
  <c r="F2995" i="34"/>
  <c r="D2995" i="34" s="1"/>
  <c r="E2995" i="34"/>
  <c r="C2995" i="34"/>
  <c r="B2995" i="34"/>
  <c r="F2994" i="34"/>
  <c r="D2994" i="34" s="1"/>
  <c r="E2994" i="34"/>
  <c r="C2994" i="34"/>
  <c r="B2994" i="34"/>
  <c r="F2993" i="34"/>
  <c r="D2993" i="34" s="1"/>
  <c r="E2993" i="34"/>
  <c r="C2993" i="34"/>
  <c r="B2993" i="34"/>
  <c r="F2992" i="34"/>
  <c r="E2992" i="34"/>
  <c r="D2992" i="34"/>
  <c r="C2992" i="34"/>
  <c r="B2992" i="34"/>
  <c r="F2991" i="34"/>
  <c r="D2991" i="34" s="1"/>
  <c r="E2991" i="34"/>
  <c r="C2991" i="34"/>
  <c r="B2991" i="34"/>
  <c r="F2990" i="34"/>
  <c r="E2990" i="34"/>
  <c r="D2990" i="34"/>
  <c r="C2990" i="34"/>
  <c r="B2990" i="34"/>
  <c r="F2989" i="34"/>
  <c r="D2989" i="34" s="1"/>
  <c r="E2989" i="34"/>
  <c r="C2989" i="34"/>
  <c r="B2989" i="34"/>
  <c r="F2988" i="34"/>
  <c r="D2988" i="34" s="1"/>
  <c r="E2988" i="34"/>
  <c r="C2988" i="34"/>
  <c r="B2988" i="34"/>
  <c r="F2987" i="34"/>
  <c r="D2987" i="34" s="1"/>
  <c r="E2987" i="34"/>
  <c r="C2987" i="34"/>
  <c r="B2987" i="34"/>
  <c r="F2986" i="34"/>
  <c r="E2986" i="34"/>
  <c r="D2986" i="34"/>
  <c r="C2986" i="34"/>
  <c r="B2986" i="34"/>
  <c r="F2985" i="34"/>
  <c r="D2985" i="34" s="1"/>
  <c r="E2985" i="34"/>
  <c r="C2985" i="34"/>
  <c r="B2985" i="34"/>
  <c r="F2984" i="34"/>
  <c r="D2984" i="34" s="1"/>
  <c r="E2984" i="34"/>
  <c r="C2984" i="34"/>
  <c r="B2984" i="34"/>
  <c r="F2983" i="34"/>
  <c r="D2983" i="34" s="1"/>
  <c r="E2983" i="34"/>
  <c r="C2983" i="34"/>
  <c r="B2983" i="34"/>
  <c r="F2982" i="34"/>
  <c r="D2982" i="34" s="1"/>
  <c r="E2982" i="34"/>
  <c r="C2982" i="34"/>
  <c r="B2982" i="34"/>
  <c r="F2981" i="34"/>
  <c r="D2981" i="34" s="1"/>
  <c r="E2981" i="34"/>
  <c r="C2981" i="34"/>
  <c r="B2981" i="34"/>
  <c r="F2980" i="34"/>
  <c r="D2980" i="34" s="1"/>
  <c r="E2980" i="34"/>
  <c r="C2980" i="34"/>
  <c r="B2980" i="34"/>
  <c r="F2979" i="34"/>
  <c r="D2979" i="34" s="1"/>
  <c r="E2979" i="34"/>
  <c r="C2979" i="34"/>
  <c r="B2979" i="34"/>
  <c r="F2978" i="34"/>
  <c r="E2978" i="34"/>
  <c r="D2978" i="34"/>
  <c r="C2978" i="34"/>
  <c r="B2978" i="34"/>
  <c r="F2977" i="34"/>
  <c r="E2977" i="34"/>
  <c r="D2977" i="34"/>
  <c r="C2977" i="34"/>
  <c r="B2977" i="34"/>
  <c r="F2976" i="34"/>
  <c r="D2976" i="34" s="1"/>
  <c r="E2976" i="34"/>
  <c r="C2976" i="34"/>
  <c r="B2976" i="34"/>
  <c r="F2975" i="34"/>
  <c r="D2975" i="34" s="1"/>
  <c r="E2975" i="34"/>
  <c r="C2975" i="34"/>
  <c r="B2975" i="34"/>
  <c r="F2974" i="34"/>
  <c r="D2974" i="34" s="1"/>
  <c r="E2974" i="34"/>
  <c r="C2974" i="34"/>
  <c r="B2974" i="34"/>
  <c r="F2973" i="34"/>
  <c r="D2973" i="34" s="1"/>
  <c r="E2973" i="34"/>
  <c r="C2973" i="34"/>
  <c r="B2973" i="34"/>
  <c r="F2972" i="34"/>
  <c r="D2972" i="34" s="1"/>
  <c r="E2972" i="34"/>
  <c r="C2972" i="34"/>
  <c r="B2972" i="34"/>
  <c r="F2971" i="34"/>
  <c r="D2971" i="34" s="1"/>
  <c r="E2971" i="34"/>
  <c r="C2971" i="34"/>
  <c r="B2971" i="34"/>
  <c r="F2970" i="34"/>
  <c r="D2970" i="34" s="1"/>
  <c r="E2970" i="34"/>
  <c r="C2970" i="34"/>
  <c r="B2970" i="34"/>
  <c r="F2969" i="34"/>
  <c r="E2969" i="34"/>
  <c r="D2969" i="34"/>
  <c r="C2969" i="34"/>
  <c r="B2969" i="34"/>
  <c r="F2968" i="34"/>
  <c r="E2968" i="34"/>
  <c r="D2968" i="34"/>
  <c r="C2968" i="34"/>
  <c r="B2968" i="34"/>
  <c r="F2967" i="34"/>
  <c r="D2967" i="34" s="1"/>
  <c r="E2967" i="34"/>
  <c r="C2967" i="34"/>
  <c r="B2967" i="34"/>
  <c r="F2966" i="34"/>
  <c r="E2966" i="34"/>
  <c r="D2966" i="34"/>
  <c r="C2966" i="34"/>
  <c r="B2966" i="34"/>
  <c r="F2965" i="34"/>
  <c r="E2965" i="34"/>
  <c r="D2965" i="34"/>
  <c r="C2965" i="34"/>
  <c r="B2965" i="34"/>
  <c r="F2964" i="34"/>
  <c r="D2964" i="34" s="1"/>
  <c r="E2964" i="34"/>
  <c r="C2964" i="34"/>
  <c r="B2964" i="34"/>
  <c r="F2963" i="34"/>
  <c r="E2963" i="34"/>
  <c r="D2963" i="34"/>
  <c r="C2963" i="34"/>
  <c r="B2963" i="34"/>
  <c r="F2962" i="34"/>
  <c r="D2962" i="34" s="1"/>
  <c r="E2962" i="34"/>
  <c r="C2962" i="34"/>
  <c r="B2962" i="34"/>
  <c r="F2961" i="34"/>
  <c r="D2961" i="34" s="1"/>
  <c r="E2961" i="34"/>
  <c r="C2961" i="34"/>
  <c r="B2961" i="34"/>
  <c r="F2960" i="34"/>
  <c r="D2960" i="34" s="1"/>
  <c r="E2960" i="34"/>
  <c r="C2960" i="34"/>
  <c r="B2960" i="34"/>
  <c r="F2959" i="34"/>
  <c r="E2959" i="34"/>
  <c r="D2959" i="34"/>
  <c r="C2959" i="34"/>
  <c r="B2959" i="34"/>
  <c r="F2958" i="34"/>
  <c r="D2958" i="34" s="1"/>
  <c r="E2958" i="34"/>
  <c r="C2958" i="34"/>
  <c r="B2958" i="34"/>
  <c r="F2957" i="34"/>
  <c r="E2957" i="34"/>
  <c r="D2957" i="34"/>
  <c r="C2957" i="34"/>
  <c r="B2957" i="34"/>
  <c r="F2956" i="34"/>
  <c r="E2956" i="34"/>
  <c r="D2956" i="34"/>
  <c r="C2956" i="34"/>
  <c r="B2956" i="34"/>
  <c r="F2955" i="34"/>
  <c r="D2955" i="34" s="1"/>
  <c r="E2955" i="34"/>
  <c r="C2955" i="34"/>
  <c r="B2955" i="34"/>
  <c r="F2954" i="34"/>
  <c r="E2954" i="34"/>
  <c r="D2954" i="34"/>
  <c r="C2954" i="34"/>
  <c r="B2954" i="34"/>
  <c r="F2953" i="34"/>
  <c r="E2953" i="34"/>
  <c r="D2953" i="34"/>
  <c r="C2953" i="34"/>
  <c r="B2953" i="34"/>
  <c r="F2952" i="34"/>
  <c r="D2952" i="34" s="1"/>
  <c r="E2952" i="34"/>
  <c r="C2952" i="34"/>
  <c r="B2952" i="34"/>
  <c r="F2951" i="34"/>
  <c r="E2951" i="34"/>
  <c r="D2951" i="34"/>
  <c r="C2951" i="34"/>
  <c r="B2951" i="34"/>
  <c r="F2950" i="34"/>
  <c r="D2950" i="34" s="1"/>
  <c r="E2950" i="34"/>
  <c r="C2950" i="34"/>
  <c r="B2950" i="34"/>
  <c r="F2949" i="34"/>
  <c r="D2949" i="34" s="1"/>
  <c r="E2949" i="34"/>
  <c r="C2949" i="34"/>
  <c r="B2949" i="34"/>
  <c r="F2948" i="34"/>
  <c r="E2948" i="34"/>
  <c r="D2948" i="34"/>
  <c r="C2948" i="34"/>
  <c r="B2948" i="34"/>
  <c r="F2947" i="34"/>
  <c r="D2947" i="34" s="1"/>
  <c r="E2947" i="34"/>
  <c r="C2947" i="34"/>
  <c r="B2947" i="34"/>
  <c r="F2946" i="34"/>
  <c r="D2946" i="34" s="1"/>
  <c r="E2946" i="34"/>
  <c r="C2946" i="34"/>
  <c r="B2946" i="34"/>
  <c r="F2945" i="34"/>
  <c r="D2945" i="34" s="1"/>
  <c r="E2945" i="34"/>
  <c r="C2945" i="34"/>
  <c r="B2945" i="34"/>
  <c r="F2944" i="34"/>
  <c r="E2944" i="34"/>
  <c r="D2944" i="34"/>
  <c r="C2944" i="34"/>
  <c r="B2944" i="34"/>
  <c r="F2943" i="34"/>
  <c r="D2943" i="34" s="1"/>
  <c r="E2943" i="34"/>
  <c r="C2943" i="34"/>
  <c r="B2943" i="34"/>
  <c r="F2942" i="34"/>
  <c r="D2942" i="34" s="1"/>
  <c r="E2942" i="34"/>
  <c r="C2942" i="34"/>
  <c r="B2942" i="34"/>
  <c r="F2941" i="34"/>
  <c r="E2941" i="34"/>
  <c r="D2941" i="34"/>
  <c r="C2941" i="34"/>
  <c r="B2941" i="34"/>
  <c r="F2940" i="34"/>
  <c r="D2940" i="34" s="1"/>
  <c r="E2940" i="34"/>
  <c r="C2940" i="34"/>
  <c r="B2940" i="34"/>
  <c r="F2939" i="34"/>
  <c r="D2939" i="34" s="1"/>
  <c r="E2939" i="34"/>
  <c r="C2939" i="34"/>
  <c r="B2939" i="34"/>
  <c r="F2938" i="34"/>
  <c r="E2938" i="34"/>
  <c r="D2938" i="34"/>
  <c r="C2938" i="34"/>
  <c r="B2938" i="34"/>
  <c r="F2937" i="34"/>
  <c r="D2937" i="34" s="1"/>
  <c r="E2937" i="34"/>
  <c r="C2937" i="34"/>
  <c r="B2937" i="34"/>
  <c r="F2936" i="34"/>
  <c r="D2936" i="34" s="1"/>
  <c r="E2936" i="34"/>
  <c r="C2936" i="34"/>
  <c r="B2936" i="34"/>
  <c r="F2935" i="34"/>
  <c r="E2935" i="34"/>
  <c r="D2935" i="34"/>
  <c r="C2935" i="34"/>
  <c r="B2935" i="34"/>
  <c r="F2934" i="34"/>
  <c r="D2934" i="34" s="1"/>
  <c r="E2934" i="34"/>
  <c r="C2934" i="34"/>
  <c r="B2934" i="34"/>
  <c r="F2933" i="34"/>
  <c r="E2933" i="34"/>
  <c r="D2933" i="34"/>
  <c r="C2933" i="34"/>
  <c r="B2933" i="34"/>
  <c r="F2932" i="34"/>
  <c r="D2932" i="34" s="1"/>
  <c r="E2932" i="34"/>
  <c r="C2932" i="34"/>
  <c r="B2932" i="34"/>
  <c r="F2931" i="34"/>
  <c r="D2931" i="34" s="1"/>
  <c r="E2931" i="34"/>
  <c r="C2931" i="34"/>
  <c r="B2931" i="34"/>
  <c r="F2930" i="34"/>
  <c r="D2930" i="34" s="1"/>
  <c r="E2930" i="34"/>
  <c r="C2930" i="34"/>
  <c r="B2930" i="34"/>
  <c r="F2929" i="34"/>
  <c r="D2929" i="34" s="1"/>
  <c r="E2929" i="34"/>
  <c r="C2929" i="34"/>
  <c r="B2929" i="34"/>
  <c r="F2928" i="34"/>
  <c r="D2928" i="34" s="1"/>
  <c r="E2928" i="34"/>
  <c r="C2928" i="34"/>
  <c r="B2928" i="34"/>
  <c r="F2927" i="34"/>
  <c r="D2927" i="34" s="1"/>
  <c r="E2927" i="34"/>
  <c r="C2927" i="34"/>
  <c r="B2927" i="34"/>
  <c r="F2926" i="34"/>
  <c r="D2926" i="34" s="1"/>
  <c r="E2926" i="34"/>
  <c r="C2926" i="34"/>
  <c r="B2926" i="34"/>
  <c r="F2925" i="34"/>
  <c r="D2925" i="34" s="1"/>
  <c r="E2925" i="34"/>
  <c r="C2925" i="34"/>
  <c r="B2925" i="34"/>
  <c r="F2924" i="34"/>
  <c r="D2924" i="34" s="1"/>
  <c r="E2924" i="34"/>
  <c r="C2924" i="34"/>
  <c r="B2924" i="34"/>
  <c r="F2923" i="34"/>
  <c r="E2923" i="34"/>
  <c r="D2923" i="34"/>
  <c r="C2923" i="34"/>
  <c r="B2923" i="34"/>
  <c r="F2922" i="34"/>
  <c r="D2922" i="34" s="1"/>
  <c r="E2922" i="34"/>
  <c r="C2922" i="34"/>
  <c r="B2922" i="34"/>
  <c r="F2921" i="34"/>
  <c r="D2921" i="34" s="1"/>
  <c r="E2921" i="34"/>
  <c r="C2921" i="34"/>
  <c r="B2921" i="34"/>
  <c r="F2920" i="34"/>
  <c r="E2920" i="34"/>
  <c r="D2920" i="34"/>
  <c r="C2920" i="34"/>
  <c r="B2920" i="34"/>
  <c r="F2919" i="34"/>
  <c r="D2919" i="34" s="1"/>
  <c r="E2919" i="34"/>
  <c r="C2919" i="34"/>
  <c r="B2919" i="34"/>
  <c r="F2918" i="34"/>
  <c r="D2918" i="34" s="1"/>
  <c r="E2918" i="34"/>
  <c r="C2918" i="34"/>
  <c r="B2918" i="34"/>
  <c r="F2917" i="34"/>
  <c r="E2917" i="34"/>
  <c r="D2917" i="34"/>
  <c r="C2917" i="34"/>
  <c r="B2917" i="34"/>
  <c r="F2916" i="34"/>
  <c r="D2916" i="34" s="1"/>
  <c r="E2916" i="34"/>
  <c r="C2916" i="34"/>
  <c r="B2916" i="34"/>
  <c r="F2915" i="34"/>
  <c r="E2915" i="34"/>
  <c r="D2915" i="34"/>
  <c r="C2915" i="34"/>
  <c r="B2915" i="34"/>
  <c r="F2914" i="34"/>
  <c r="D2914" i="34" s="1"/>
  <c r="E2914" i="34"/>
  <c r="C2914" i="34"/>
  <c r="B2914" i="34"/>
  <c r="F2913" i="34"/>
  <c r="D2913" i="34" s="1"/>
  <c r="E2913" i="34"/>
  <c r="C2913" i="34"/>
  <c r="B2913" i="34"/>
  <c r="F2912" i="34"/>
  <c r="E2912" i="34"/>
  <c r="D2912" i="34"/>
  <c r="C2912" i="34"/>
  <c r="B2912" i="34"/>
  <c r="F2911" i="34"/>
  <c r="D2911" i="34" s="1"/>
  <c r="E2911" i="34"/>
  <c r="C2911" i="34"/>
  <c r="B2911" i="34"/>
  <c r="F2910" i="34"/>
  <c r="D2910" i="34" s="1"/>
  <c r="E2910" i="34"/>
  <c r="C2910" i="34"/>
  <c r="B2910" i="34"/>
  <c r="F2909" i="34"/>
  <c r="E2909" i="34"/>
  <c r="D2909" i="34"/>
  <c r="C2909" i="34"/>
  <c r="B2909" i="34"/>
  <c r="F2908" i="34"/>
  <c r="D2908" i="34" s="1"/>
  <c r="E2908" i="34"/>
  <c r="C2908" i="34"/>
  <c r="B2908" i="34"/>
  <c r="F2907" i="34"/>
  <c r="D2907" i="34" s="1"/>
  <c r="E2907" i="34"/>
  <c r="C2907" i="34"/>
  <c r="B2907" i="34"/>
  <c r="F2906" i="34"/>
  <c r="D2906" i="34" s="1"/>
  <c r="E2906" i="34"/>
  <c r="C2906" i="34"/>
  <c r="B2906" i="34"/>
  <c r="F2905" i="34"/>
  <c r="D2905" i="34" s="1"/>
  <c r="E2905" i="34"/>
  <c r="C2905" i="34"/>
  <c r="B2905" i="34"/>
  <c r="F2904" i="34"/>
  <c r="D2904" i="34" s="1"/>
  <c r="E2904" i="34"/>
  <c r="C2904" i="34"/>
  <c r="B2904" i="34"/>
  <c r="F2903" i="34"/>
  <c r="E2903" i="34"/>
  <c r="D2903" i="34"/>
  <c r="C2903" i="34"/>
  <c r="B2903" i="34"/>
  <c r="F2902" i="34"/>
  <c r="E2902" i="34"/>
  <c r="D2902" i="34"/>
  <c r="C2902" i="34"/>
  <c r="B2902" i="34"/>
  <c r="F2901" i="34"/>
  <c r="D2901" i="34" s="1"/>
  <c r="E2901" i="34"/>
  <c r="C2901" i="34"/>
  <c r="B2901" i="34"/>
  <c r="F2900" i="34"/>
  <c r="E2900" i="34"/>
  <c r="D2900" i="34"/>
  <c r="C2900" i="34"/>
  <c r="B2900" i="34"/>
  <c r="F2899" i="34"/>
  <c r="E2899" i="34"/>
  <c r="D2899" i="34"/>
  <c r="C2899" i="34"/>
  <c r="B2899" i="34"/>
  <c r="F2898" i="34"/>
  <c r="D2898" i="34" s="1"/>
  <c r="E2898" i="34"/>
  <c r="C2898" i="34"/>
  <c r="B2898" i="34"/>
  <c r="F2897" i="34"/>
  <c r="E2897" i="34"/>
  <c r="D2897" i="34"/>
  <c r="C2897" i="34"/>
  <c r="B2897" i="34"/>
  <c r="F2896" i="34"/>
  <c r="D2896" i="34" s="1"/>
  <c r="E2896" i="34"/>
  <c r="C2896" i="34"/>
  <c r="B2896" i="34"/>
  <c r="F2895" i="34"/>
  <c r="D2895" i="34" s="1"/>
  <c r="E2895" i="34"/>
  <c r="C2895" i="34"/>
  <c r="B2895" i="34"/>
  <c r="F2894" i="34"/>
  <c r="D2894" i="34" s="1"/>
  <c r="E2894" i="34"/>
  <c r="C2894" i="34"/>
  <c r="B2894" i="34"/>
  <c r="F2893" i="34"/>
  <c r="D2893" i="34" s="1"/>
  <c r="E2893" i="34"/>
  <c r="C2893" i="34"/>
  <c r="B2893" i="34"/>
  <c r="F2892" i="34"/>
  <c r="D2892" i="34" s="1"/>
  <c r="E2892" i="34"/>
  <c r="C2892" i="34"/>
  <c r="B2892" i="34"/>
  <c r="F2891" i="34"/>
  <c r="D2891" i="34" s="1"/>
  <c r="E2891" i="34"/>
  <c r="C2891" i="34"/>
  <c r="B2891" i="34"/>
  <c r="F2890" i="34"/>
  <c r="D2890" i="34" s="1"/>
  <c r="E2890" i="34"/>
  <c r="C2890" i="34"/>
  <c r="B2890" i="34"/>
  <c r="F2889" i="34"/>
  <c r="D2889" i="34" s="1"/>
  <c r="E2889" i="34"/>
  <c r="C2889" i="34"/>
  <c r="B2889" i="34"/>
  <c r="F2888" i="34"/>
  <c r="D2888" i="34" s="1"/>
  <c r="E2888" i="34"/>
  <c r="C2888" i="34"/>
  <c r="B2888" i="34"/>
  <c r="F2887" i="34"/>
  <c r="E2887" i="34"/>
  <c r="D2887" i="34"/>
  <c r="C2887" i="34"/>
  <c r="B2887" i="34"/>
  <c r="F2886" i="34"/>
  <c r="D2886" i="34" s="1"/>
  <c r="E2886" i="34"/>
  <c r="C2886" i="34"/>
  <c r="B2886" i="34"/>
  <c r="F2885" i="34"/>
  <c r="E2885" i="34"/>
  <c r="D2885" i="34"/>
  <c r="C2885" i="34"/>
  <c r="B2885" i="34"/>
  <c r="F2884" i="34"/>
  <c r="E2884" i="34"/>
  <c r="D2884" i="34"/>
  <c r="C2884" i="34"/>
  <c r="B2884" i="34"/>
  <c r="F2883" i="34"/>
  <c r="D2883" i="34" s="1"/>
  <c r="E2883" i="34"/>
  <c r="C2883" i="34"/>
  <c r="B2883" i="34"/>
  <c r="F2882" i="34"/>
  <c r="D2882" i="34" s="1"/>
  <c r="E2882" i="34"/>
  <c r="C2882" i="34"/>
  <c r="B2882" i="34"/>
  <c r="F2881" i="34"/>
  <c r="D2881" i="34" s="1"/>
  <c r="E2881" i="34"/>
  <c r="C2881" i="34"/>
  <c r="B2881" i="34"/>
  <c r="F2880" i="34"/>
  <c r="D2880" i="34" s="1"/>
  <c r="E2880" i="34"/>
  <c r="C2880" i="34"/>
  <c r="B2880" i="34"/>
  <c r="F2879" i="34"/>
  <c r="D2879" i="34" s="1"/>
  <c r="E2879" i="34"/>
  <c r="C2879" i="34"/>
  <c r="B2879" i="34"/>
  <c r="F2878" i="34"/>
  <c r="D2878" i="34" s="1"/>
  <c r="E2878" i="34"/>
  <c r="C2878" i="34"/>
  <c r="B2878" i="34"/>
  <c r="F2877" i="34"/>
  <c r="D2877" i="34" s="1"/>
  <c r="E2877" i="34"/>
  <c r="C2877" i="34"/>
  <c r="B2877" i="34"/>
  <c r="F2876" i="34"/>
  <c r="D2876" i="34" s="1"/>
  <c r="E2876" i="34"/>
  <c r="C2876" i="34"/>
  <c r="B2876" i="34"/>
  <c r="F2875" i="34"/>
  <c r="D2875" i="34" s="1"/>
  <c r="E2875" i="34"/>
  <c r="C2875" i="34"/>
  <c r="B2875" i="34"/>
  <c r="F2874" i="34"/>
  <c r="D2874" i="34" s="1"/>
  <c r="E2874" i="34"/>
  <c r="C2874" i="34"/>
  <c r="B2874" i="34"/>
  <c r="F2873" i="34"/>
  <c r="D2873" i="34" s="1"/>
  <c r="E2873" i="34"/>
  <c r="C2873" i="34"/>
  <c r="B2873" i="34"/>
  <c r="F2872" i="34"/>
  <c r="D2872" i="34" s="1"/>
  <c r="E2872" i="34"/>
  <c r="C2872" i="34"/>
  <c r="B2872" i="34"/>
  <c r="F2871" i="34"/>
  <c r="D2871" i="34" s="1"/>
  <c r="E2871" i="34"/>
  <c r="C2871" i="34"/>
  <c r="B2871" i="34"/>
  <c r="F2870" i="34"/>
  <c r="D2870" i="34" s="1"/>
  <c r="E2870" i="34"/>
  <c r="C2870" i="34"/>
  <c r="B2870" i="34"/>
  <c r="F2869" i="34"/>
  <c r="E2869" i="34"/>
  <c r="D2869" i="34"/>
  <c r="C2869" i="34"/>
  <c r="B2869" i="34"/>
  <c r="F2868" i="34"/>
  <c r="D2868" i="34" s="1"/>
  <c r="E2868" i="34"/>
  <c r="C2868" i="34"/>
  <c r="B2868" i="34"/>
  <c r="F2867" i="34"/>
  <c r="E2867" i="34"/>
  <c r="D2867" i="34"/>
  <c r="C2867" i="34"/>
  <c r="B2867" i="34"/>
  <c r="F2866" i="34"/>
  <c r="E2866" i="34"/>
  <c r="D2866" i="34"/>
  <c r="C2866" i="34"/>
  <c r="B2866" i="34"/>
  <c r="F2865" i="34"/>
  <c r="D2865" i="34" s="1"/>
  <c r="E2865" i="34"/>
  <c r="C2865" i="34"/>
  <c r="B2865" i="34"/>
  <c r="F2864" i="34"/>
  <c r="E2864" i="34"/>
  <c r="D2864" i="34"/>
  <c r="C2864" i="34"/>
  <c r="B2864" i="34"/>
  <c r="F2863" i="34"/>
  <c r="D2863" i="34" s="1"/>
  <c r="E2863" i="34"/>
  <c r="C2863" i="34"/>
  <c r="B2863" i="34"/>
  <c r="F2862" i="34"/>
  <c r="D2862" i="34" s="1"/>
  <c r="E2862" i="34"/>
  <c r="C2862" i="34"/>
  <c r="B2862" i="34"/>
  <c r="F2861" i="34"/>
  <c r="D2861" i="34" s="1"/>
  <c r="E2861" i="34"/>
  <c r="C2861" i="34"/>
  <c r="B2861" i="34"/>
  <c r="F2860" i="34"/>
  <c r="D2860" i="34" s="1"/>
  <c r="E2860" i="34"/>
  <c r="C2860" i="34"/>
  <c r="B2860" i="34"/>
  <c r="F2859" i="34"/>
  <c r="D2859" i="34" s="1"/>
  <c r="E2859" i="34"/>
  <c r="C2859" i="34"/>
  <c r="B2859" i="34"/>
  <c r="F2858" i="34"/>
  <c r="E2858" i="34"/>
  <c r="D2858" i="34"/>
  <c r="C2858" i="34"/>
  <c r="B2858" i="34"/>
  <c r="F2857" i="34"/>
  <c r="E2857" i="34"/>
  <c r="D2857" i="34"/>
  <c r="C2857" i="34"/>
  <c r="B2857" i="34"/>
  <c r="F2856" i="34"/>
  <c r="D2856" i="34" s="1"/>
  <c r="E2856" i="34"/>
  <c r="C2856" i="34"/>
  <c r="B2856" i="34"/>
  <c r="F2855" i="34"/>
  <c r="D2855" i="34" s="1"/>
  <c r="E2855" i="34"/>
  <c r="C2855" i="34"/>
  <c r="B2855" i="34"/>
  <c r="F2854" i="34"/>
  <c r="E2854" i="34"/>
  <c r="D2854" i="34"/>
  <c r="C2854" i="34"/>
  <c r="B2854" i="34"/>
  <c r="F2853" i="34"/>
  <c r="D2853" i="34" s="1"/>
  <c r="E2853" i="34"/>
  <c r="C2853" i="34"/>
  <c r="B2853" i="34"/>
  <c r="F2852" i="34"/>
  <c r="D2852" i="34" s="1"/>
  <c r="E2852" i="34"/>
  <c r="C2852" i="34"/>
  <c r="B2852" i="34"/>
  <c r="F2851" i="34"/>
  <c r="E2851" i="34"/>
  <c r="D2851" i="34"/>
  <c r="C2851" i="34"/>
  <c r="B2851" i="34"/>
  <c r="F2850" i="34"/>
  <c r="D2850" i="34" s="1"/>
  <c r="E2850" i="34"/>
  <c r="C2850" i="34"/>
  <c r="B2850" i="34"/>
  <c r="F2849" i="34"/>
  <c r="E2849" i="34"/>
  <c r="D2849" i="34"/>
  <c r="C2849" i="34"/>
  <c r="B2849" i="34"/>
  <c r="F2848" i="34"/>
  <c r="D2848" i="34" s="1"/>
  <c r="E2848" i="34"/>
  <c r="C2848" i="34"/>
  <c r="B2848" i="34"/>
  <c r="F2847" i="34"/>
  <c r="D2847" i="34" s="1"/>
  <c r="E2847" i="34"/>
  <c r="C2847" i="34"/>
  <c r="B2847" i="34"/>
  <c r="F2846" i="34"/>
  <c r="E2846" i="34"/>
  <c r="D2846" i="34"/>
  <c r="C2846" i="34"/>
  <c r="B2846" i="34"/>
  <c r="F2845" i="34"/>
  <c r="E2845" i="34"/>
  <c r="D2845" i="34"/>
  <c r="C2845" i="34"/>
  <c r="B2845" i="34"/>
  <c r="F2844" i="34"/>
  <c r="D2844" i="34" s="1"/>
  <c r="E2844" i="34"/>
  <c r="C2844" i="34"/>
  <c r="B2844" i="34"/>
  <c r="F2843" i="34"/>
  <c r="E2843" i="34"/>
  <c r="D2843" i="34"/>
  <c r="C2843" i="34"/>
  <c r="B2843" i="34"/>
  <c r="F2842" i="34"/>
  <c r="E2842" i="34"/>
  <c r="D2842" i="34"/>
  <c r="C2842" i="34"/>
  <c r="B2842" i="34"/>
  <c r="F2841" i="34"/>
  <c r="D2841" i="34" s="1"/>
  <c r="E2841" i="34"/>
  <c r="C2841" i="34"/>
  <c r="B2841" i="34"/>
  <c r="F2840" i="34"/>
  <c r="D2840" i="34" s="1"/>
  <c r="E2840" i="34"/>
  <c r="C2840" i="34"/>
  <c r="B2840" i="34"/>
  <c r="F2839" i="34"/>
  <c r="D2839" i="34" s="1"/>
  <c r="E2839" i="34"/>
  <c r="C2839" i="34"/>
  <c r="B2839" i="34"/>
  <c r="F2838" i="34"/>
  <c r="D2838" i="34" s="1"/>
  <c r="E2838" i="34"/>
  <c r="C2838" i="34"/>
  <c r="B2838" i="34"/>
  <c r="F2837" i="34"/>
  <c r="D2837" i="34" s="1"/>
  <c r="E2837" i="34"/>
  <c r="C2837" i="34"/>
  <c r="B2837" i="34"/>
  <c r="F2836" i="34"/>
  <c r="E2836" i="34"/>
  <c r="D2836" i="34"/>
  <c r="C2836" i="34"/>
  <c r="B2836" i="34"/>
  <c r="F2835" i="34"/>
  <c r="D2835" i="34" s="1"/>
  <c r="E2835" i="34"/>
  <c r="C2835" i="34"/>
  <c r="B2835" i="34"/>
  <c r="F2834" i="34"/>
  <c r="E2834" i="34"/>
  <c r="D2834" i="34"/>
  <c r="C2834" i="34"/>
  <c r="B2834" i="34"/>
  <c r="F2833" i="34"/>
  <c r="E2833" i="34"/>
  <c r="D2833" i="34"/>
  <c r="C2833" i="34"/>
  <c r="B2833" i="34"/>
  <c r="F2832" i="34"/>
  <c r="D2832" i="34" s="1"/>
  <c r="E2832" i="34"/>
  <c r="C2832" i="34"/>
  <c r="B2832" i="34"/>
  <c r="F2831" i="34"/>
  <c r="D2831" i="34" s="1"/>
  <c r="E2831" i="34"/>
  <c r="C2831" i="34"/>
  <c r="B2831" i="34"/>
  <c r="F2830" i="34"/>
  <c r="E2830" i="34"/>
  <c r="D2830" i="34"/>
  <c r="C2830" i="34"/>
  <c r="B2830" i="34"/>
  <c r="F2829" i="34"/>
  <c r="D2829" i="34" s="1"/>
  <c r="E2829" i="34"/>
  <c r="C2829" i="34"/>
  <c r="B2829" i="34"/>
  <c r="F2828" i="34"/>
  <c r="E2828" i="34"/>
  <c r="D2828" i="34"/>
  <c r="C2828" i="34"/>
  <c r="B2828" i="34"/>
  <c r="F2827" i="34"/>
  <c r="D2827" i="34" s="1"/>
  <c r="E2827" i="34"/>
  <c r="C2827" i="34"/>
  <c r="B2827" i="34"/>
  <c r="F2826" i="34"/>
  <c r="D2826" i="34" s="1"/>
  <c r="E2826" i="34"/>
  <c r="C2826" i="34"/>
  <c r="B2826" i="34"/>
  <c r="F2825" i="34"/>
  <c r="E2825" i="34"/>
  <c r="D2825" i="34"/>
  <c r="C2825" i="34"/>
  <c r="B2825" i="34"/>
  <c r="F2824" i="34"/>
  <c r="E2824" i="34"/>
  <c r="D2824" i="34"/>
  <c r="C2824" i="34"/>
  <c r="B2824" i="34"/>
  <c r="F2823" i="34"/>
  <c r="D2823" i="34" s="1"/>
  <c r="E2823" i="34"/>
  <c r="C2823" i="34"/>
  <c r="B2823" i="34"/>
  <c r="F2822" i="34"/>
  <c r="E2822" i="34"/>
  <c r="D2822" i="34"/>
  <c r="C2822" i="34"/>
  <c r="B2822" i="34"/>
  <c r="F2821" i="34"/>
  <c r="D2821" i="34" s="1"/>
  <c r="E2821" i="34"/>
  <c r="C2821" i="34"/>
  <c r="B2821" i="34"/>
  <c r="F2820" i="34"/>
  <c r="D2820" i="34" s="1"/>
  <c r="E2820" i="34"/>
  <c r="C2820" i="34"/>
  <c r="B2820" i="34"/>
  <c r="F2819" i="34"/>
  <c r="D2819" i="34" s="1"/>
  <c r="E2819" i="34"/>
  <c r="C2819" i="34"/>
  <c r="B2819" i="34"/>
  <c r="F2818" i="34"/>
  <c r="D2818" i="34" s="1"/>
  <c r="E2818" i="34"/>
  <c r="C2818" i="34"/>
  <c r="B2818" i="34"/>
  <c r="F2817" i="34"/>
  <c r="D2817" i="34" s="1"/>
  <c r="E2817" i="34"/>
  <c r="C2817" i="34"/>
  <c r="B2817" i="34"/>
  <c r="F2816" i="34"/>
  <c r="D2816" i="34" s="1"/>
  <c r="E2816" i="34"/>
  <c r="C2816" i="34"/>
  <c r="B2816" i="34"/>
  <c r="F2815" i="34"/>
  <c r="E2815" i="34"/>
  <c r="D2815" i="34"/>
  <c r="C2815" i="34"/>
  <c r="B2815" i="34"/>
  <c r="F2814" i="34"/>
  <c r="D2814" i="34" s="1"/>
  <c r="E2814" i="34"/>
  <c r="C2814" i="34"/>
  <c r="B2814" i="34"/>
  <c r="F2813" i="34"/>
  <c r="E2813" i="34"/>
  <c r="D2813" i="34"/>
  <c r="C2813" i="34"/>
  <c r="B2813" i="34"/>
  <c r="F2812" i="34"/>
  <c r="E2812" i="34"/>
  <c r="D2812" i="34"/>
  <c r="C2812" i="34"/>
  <c r="B2812" i="34"/>
  <c r="F2811" i="34"/>
  <c r="D2811" i="34" s="1"/>
  <c r="E2811" i="34"/>
  <c r="C2811" i="34"/>
  <c r="B2811" i="34"/>
  <c r="F2810" i="34"/>
  <c r="E2810" i="34"/>
  <c r="D2810" i="34"/>
  <c r="C2810" i="34"/>
  <c r="B2810" i="34"/>
  <c r="F2809" i="34"/>
  <c r="E2809" i="34"/>
  <c r="D2809" i="34"/>
  <c r="C2809" i="34"/>
  <c r="B2809" i="34"/>
  <c r="F2808" i="34"/>
  <c r="D2808" i="34" s="1"/>
  <c r="E2808" i="34"/>
  <c r="C2808" i="34"/>
  <c r="B2808" i="34"/>
  <c r="F2807" i="34"/>
  <c r="D2807" i="34" s="1"/>
  <c r="E2807" i="34"/>
  <c r="C2807" i="34"/>
  <c r="B2807" i="34"/>
  <c r="F2806" i="34"/>
  <c r="D2806" i="34" s="1"/>
  <c r="E2806" i="34"/>
  <c r="C2806" i="34"/>
  <c r="B2806" i="34"/>
  <c r="F2805" i="34"/>
  <c r="D2805" i="34" s="1"/>
  <c r="E2805" i="34"/>
  <c r="C2805" i="34"/>
  <c r="B2805" i="34"/>
  <c r="F2804" i="34"/>
  <c r="D2804" i="34" s="1"/>
  <c r="E2804" i="34"/>
  <c r="C2804" i="34"/>
  <c r="B2804" i="34"/>
  <c r="F2803" i="34"/>
  <c r="D2803" i="34" s="1"/>
  <c r="E2803" i="34"/>
  <c r="C2803" i="34"/>
  <c r="B2803" i="34"/>
  <c r="F2802" i="34"/>
  <c r="D2802" i="34" s="1"/>
  <c r="E2802" i="34"/>
  <c r="C2802" i="34"/>
  <c r="B2802" i="34"/>
  <c r="F2801" i="34"/>
  <c r="D2801" i="34" s="1"/>
  <c r="E2801" i="34"/>
  <c r="C2801" i="34"/>
  <c r="B2801" i="34"/>
  <c r="F2800" i="34"/>
  <c r="D2800" i="34" s="1"/>
  <c r="E2800" i="34"/>
  <c r="C2800" i="34"/>
  <c r="B2800" i="34"/>
  <c r="F2799" i="34"/>
  <c r="D2799" i="34" s="1"/>
  <c r="E2799" i="34"/>
  <c r="C2799" i="34"/>
  <c r="B2799" i="34"/>
  <c r="F2798" i="34"/>
  <c r="E2798" i="34"/>
  <c r="D2798" i="34"/>
  <c r="C2798" i="34"/>
  <c r="B2798" i="34"/>
  <c r="F2797" i="34"/>
  <c r="D2797" i="34" s="1"/>
  <c r="E2797" i="34"/>
  <c r="C2797" i="34"/>
  <c r="B2797" i="34"/>
  <c r="F2796" i="34"/>
  <c r="D2796" i="34" s="1"/>
  <c r="E2796" i="34"/>
  <c r="C2796" i="34"/>
  <c r="B2796" i="34"/>
  <c r="F2795" i="34"/>
  <c r="D2795" i="34" s="1"/>
  <c r="E2795" i="34"/>
  <c r="C2795" i="34"/>
  <c r="B2795" i="34"/>
  <c r="F2794" i="34"/>
  <c r="D2794" i="34" s="1"/>
  <c r="E2794" i="34"/>
  <c r="C2794" i="34"/>
  <c r="B2794" i="34"/>
  <c r="F2793" i="34"/>
  <c r="D2793" i="34" s="1"/>
  <c r="E2793" i="34"/>
  <c r="C2793" i="34"/>
  <c r="B2793" i="34"/>
  <c r="F2792" i="34"/>
  <c r="E2792" i="34"/>
  <c r="D2792" i="34"/>
  <c r="C2792" i="34"/>
  <c r="B2792" i="34"/>
  <c r="F2791" i="34"/>
  <c r="E2791" i="34"/>
  <c r="D2791" i="34"/>
  <c r="C2791" i="34"/>
  <c r="B2791" i="34"/>
  <c r="F2790" i="34"/>
  <c r="D2790" i="34" s="1"/>
  <c r="E2790" i="34"/>
  <c r="C2790" i="34"/>
  <c r="B2790" i="34"/>
  <c r="F2789" i="34"/>
  <c r="E2789" i="34"/>
  <c r="D2789" i="34"/>
  <c r="C2789" i="34"/>
  <c r="B2789" i="34"/>
  <c r="F2788" i="34"/>
  <c r="D2788" i="34" s="1"/>
  <c r="E2788" i="34"/>
  <c r="C2788" i="34"/>
  <c r="B2788" i="34"/>
  <c r="F2787" i="34"/>
  <c r="D2787" i="34" s="1"/>
  <c r="E2787" i="34"/>
  <c r="C2787" i="34"/>
  <c r="B2787" i="34"/>
  <c r="F2786" i="34"/>
  <c r="D2786" i="34" s="1"/>
  <c r="E2786" i="34"/>
  <c r="C2786" i="34"/>
  <c r="B2786" i="34"/>
  <c r="F2785" i="34"/>
  <c r="E2785" i="34"/>
  <c r="D2785" i="34"/>
  <c r="C2785" i="34"/>
  <c r="B2785" i="34"/>
  <c r="F2784" i="34"/>
  <c r="D2784" i="34" s="1"/>
  <c r="E2784" i="34"/>
  <c r="C2784" i="34"/>
  <c r="B2784" i="34"/>
  <c r="F2783" i="34"/>
  <c r="E2783" i="34"/>
  <c r="D2783" i="34"/>
  <c r="C2783" i="34"/>
  <c r="B2783" i="34"/>
  <c r="F2782" i="34"/>
  <c r="D2782" i="34" s="1"/>
  <c r="E2782" i="34"/>
  <c r="C2782" i="34"/>
  <c r="B2782" i="34"/>
  <c r="F2781" i="34"/>
  <c r="D2781" i="34" s="1"/>
  <c r="E2781" i="34"/>
  <c r="C2781" i="34"/>
  <c r="B2781" i="34"/>
  <c r="F2780" i="34"/>
  <c r="E2780" i="34"/>
  <c r="D2780" i="34"/>
  <c r="C2780" i="34"/>
  <c r="B2780" i="34"/>
  <c r="F2779" i="34"/>
  <c r="D2779" i="34" s="1"/>
  <c r="E2779" i="34"/>
  <c r="C2779" i="34"/>
  <c r="B2779" i="34"/>
  <c r="F2778" i="34"/>
  <c r="D2778" i="34" s="1"/>
  <c r="E2778" i="34"/>
  <c r="C2778" i="34"/>
  <c r="B2778" i="34"/>
  <c r="F2777" i="34"/>
  <c r="E2777" i="34"/>
  <c r="D2777" i="34"/>
  <c r="C2777" i="34"/>
  <c r="B2777" i="34"/>
  <c r="F2776" i="34"/>
  <c r="D2776" i="34" s="1"/>
  <c r="E2776" i="34"/>
  <c r="C2776" i="34"/>
  <c r="B2776" i="34"/>
  <c r="F2775" i="34"/>
  <c r="D2775" i="34" s="1"/>
  <c r="E2775" i="34"/>
  <c r="C2775" i="34"/>
  <c r="B2775" i="34"/>
  <c r="F2774" i="34"/>
  <c r="E2774" i="34"/>
  <c r="D2774" i="34"/>
  <c r="C2774" i="34"/>
  <c r="B2774" i="34"/>
  <c r="F2773" i="34"/>
  <c r="E2773" i="34"/>
  <c r="D2773" i="34"/>
  <c r="C2773" i="34"/>
  <c r="B2773" i="34"/>
  <c r="F2772" i="34"/>
  <c r="D2772" i="34" s="1"/>
  <c r="E2772" i="34"/>
  <c r="C2772" i="34"/>
  <c r="B2772" i="34"/>
  <c r="F2771" i="34"/>
  <c r="E2771" i="34"/>
  <c r="D2771" i="34"/>
  <c r="C2771" i="34"/>
  <c r="B2771" i="34"/>
  <c r="F2770" i="34"/>
  <c r="E2770" i="34"/>
  <c r="D2770" i="34"/>
  <c r="C2770" i="34"/>
  <c r="B2770" i="34"/>
  <c r="F2769" i="34"/>
  <c r="D2769" i="34" s="1"/>
  <c r="E2769" i="34"/>
  <c r="C2769" i="34"/>
  <c r="B2769" i="34"/>
  <c r="F2768" i="34"/>
  <c r="D2768" i="34" s="1"/>
  <c r="E2768" i="34"/>
  <c r="C2768" i="34"/>
  <c r="B2768" i="34"/>
  <c r="F2767" i="34"/>
  <c r="D2767" i="34" s="1"/>
  <c r="E2767" i="34"/>
  <c r="C2767" i="34"/>
  <c r="B2767" i="34"/>
  <c r="F2766" i="34"/>
  <c r="D2766" i="34" s="1"/>
  <c r="E2766" i="34"/>
  <c r="C2766" i="34"/>
  <c r="B2766" i="34"/>
  <c r="F2765" i="34"/>
  <c r="E2765" i="34"/>
  <c r="D2765" i="34"/>
  <c r="C2765" i="34"/>
  <c r="B2765" i="34"/>
  <c r="F2764" i="34"/>
  <c r="E2764" i="34"/>
  <c r="D2764" i="34"/>
  <c r="C2764" i="34"/>
  <c r="B2764" i="34"/>
  <c r="F2763" i="34"/>
  <c r="D2763" i="34" s="1"/>
  <c r="E2763" i="34"/>
  <c r="C2763" i="34"/>
  <c r="B2763" i="34"/>
  <c r="F2762" i="34"/>
  <c r="E2762" i="34"/>
  <c r="D2762" i="34"/>
  <c r="C2762" i="34"/>
  <c r="B2762" i="34"/>
  <c r="F2761" i="34"/>
  <c r="E2761" i="34"/>
  <c r="D2761" i="34"/>
  <c r="C2761" i="34"/>
  <c r="B2761" i="34"/>
  <c r="F2760" i="34"/>
  <c r="D2760" i="34" s="1"/>
  <c r="E2760" i="34"/>
  <c r="C2760" i="34"/>
  <c r="B2760" i="34"/>
  <c r="F2759" i="34"/>
  <c r="E2759" i="34"/>
  <c r="D2759" i="34"/>
  <c r="C2759" i="34"/>
  <c r="B2759" i="34"/>
  <c r="F2758" i="34"/>
  <c r="D2758" i="34" s="1"/>
  <c r="E2758" i="34"/>
  <c r="C2758" i="34"/>
  <c r="B2758" i="34"/>
  <c r="F2757" i="34"/>
  <c r="D2757" i="34" s="1"/>
  <c r="E2757" i="34"/>
  <c r="C2757" i="34"/>
  <c r="B2757" i="34"/>
  <c r="F2756" i="34"/>
  <c r="D2756" i="34" s="1"/>
  <c r="E2756" i="34"/>
  <c r="C2756" i="34"/>
  <c r="B2756" i="34"/>
  <c r="F2755" i="34"/>
  <c r="D2755" i="34" s="1"/>
  <c r="E2755" i="34"/>
  <c r="C2755" i="34"/>
  <c r="B2755" i="34"/>
  <c r="F2754" i="34"/>
  <c r="D2754" i="34" s="1"/>
  <c r="E2754" i="34"/>
  <c r="C2754" i="34"/>
  <c r="B2754" i="34"/>
  <c r="F2753" i="34"/>
  <c r="E2753" i="34"/>
  <c r="D2753" i="34"/>
  <c r="C2753" i="34"/>
  <c r="B2753" i="34"/>
  <c r="F2752" i="34"/>
  <c r="E2752" i="34"/>
  <c r="D2752" i="34"/>
  <c r="C2752" i="34"/>
  <c r="B2752" i="34"/>
  <c r="F2751" i="34"/>
  <c r="D2751" i="34" s="1"/>
  <c r="E2751" i="34"/>
  <c r="C2751" i="34"/>
  <c r="B2751" i="34"/>
  <c r="F2750" i="34"/>
  <c r="D2750" i="34" s="1"/>
  <c r="E2750" i="34"/>
  <c r="C2750" i="34"/>
  <c r="B2750" i="34"/>
  <c r="F2749" i="34"/>
  <c r="D2749" i="34" s="1"/>
  <c r="E2749" i="34"/>
  <c r="C2749" i="34"/>
  <c r="B2749" i="34"/>
  <c r="F2748" i="34"/>
  <c r="D2748" i="34" s="1"/>
  <c r="E2748" i="34"/>
  <c r="C2748" i="34"/>
  <c r="B2748" i="34"/>
  <c r="F2747" i="34"/>
  <c r="E2747" i="34"/>
  <c r="D2747" i="34"/>
  <c r="C2747" i="34"/>
  <c r="B2747" i="34"/>
  <c r="F2746" i="34"/>
  <c r="E2746" i="34"/>
  <c r="D2746" i="34"/>
  <c r="C2746" i="34"/>
  <c r="B2746" i="34"/>
  <c r="F2745" i="34"/>
  <c r="D2745" i="34" s="1"/>
  <c r="E2745" i="34"/>
  <c r="C2745" i="34"/>
  <c r="B2745" i="34"/>
  <c r="F2744" i="34"/>
  <c r="D2744" i="34" s="1"/>
  <c r="E2744" i="34"/>
  <c r="C2744" i="34"/>
  <c r="B2744" i="34"/>
  <c r="F2743" i="34"/>
  <c r="D2743" i="34" s="1"/>
  <c r="E2743" i="34"/>
  <c r="C2743" i="34"/>
  <c r="B2743" i="34"/>
  <c r="F2742" i="34"/>
  <c r="D2742" i="34" s="1"/>
  <c r="E2742" i="34"/>
  <c r="C2742" i="34"/>
  <c r="B2742" i="34"/>
  <c r="F2741" i="34"/>
  <c r="D2741" i="34" s="1"/>
  <c r="E2741" i="34"/>
  <c r="C2741" i="34"/>
  <c r="B2741" i="34"/>
  <c r="F2740" i="34"/>
  <c r="E2740" i="34"/>
  <c r="D2740" i="34"/>
  <c r="C2740" i="34"/>
  <c r="B2740" i="34"/>
  <c r="F2739" i="34"/>
  <c r="D2739" i="34" s="1"/>
  <c r="E2739" i="34"/>
  <c r="C2739" i="34"/>
  <c r="B2739" i="34"/>
  <c r="F2738" i="34"/>
  <c r="D2738" i="34" s="1"/>
  <c r="E2738" i="34"/>
  <c r="C2738" i="34"/>
  <c r="B2738" i="34"/>
  <c r="F2737" i="34"/>
  <c r="E2737" i="34"/>
  <c r="D2737" i="34"/>
  <c r="C2737" i="34"/>
  <c r="B2737" i="34"/>
  <c r="F2736" i="34"/>
  <c r="D2736" i="34" s="1"/>
  <c r="E2736" i="34"/>
  <c r="C2736" i="34"/>
  <c r="B2736" i="34"/>
  <c r="F2735" i="34"/>
  <c r="D2735" i="34" s="1"/>
  <c r="E2735" i="34"/>
  <c r="C2735" i="34"/>
  <c r="B2735" i="34"/>
  <c r="F2734" i="34"/>
  <c r="D2734" i="34" s="1"/>
  <c r="E2734" i="34"/>
  <c r="C2734" i="34"/>
  <c r="B2734" i="34"/>
  <c r="F2733" i="34"/>
  <c r="D2733" i="34" s="1"/>
  <c r="E2733" i="34"/>
  <c r="C2733" i="34"/>
  <c r="B2733" i="34"/>
  <c r="F2732" i="34"/>
  <c r="E2732" i="34"/>
  <c r="D2732" i="34"/>
  <c r="C2732" i="34"/>
  <c r="B2732" i="34"/>
  <c r="F2731" i="34"/>
  <c r="D2731" i="34" s="1"/>
  <c r="E2731" i="34"/>
  <c r="C2731" i="34"/>
  <c r="B2731" i="34"/>
  <c r="F2730" i="34"/>
  <c r="D2730" i="34" s="1"/>
  <c r="E2730" i="34"/>
  <c r="C2730" i="34"/>
  <c r="B2730" i="34"/>
  <c r="F2729" i="34"/>
  <c r="E2729" i="34"/>
  <c r="D2729" i="34"/>
  <c r="C2729" i="34"/>
  <c r="B2729" i="34"/>
  <c r="F2728" i="34"/>
  <c r="D2728" i="34" s="1"/>
  <c r="E2728" i="34"/>
  <c r="C2728" i="34"/>
  <c r="B2728" i="34"/>
  <c r="F2727" i="34"/>
  <c r="D2727" i="34" s="1"/>
  <c r="E2727" i="34"/>
  <c r="C2727" i="34"/>
  <c r="B2727" i="34"/>
  <c r="F2726" i="34"/>
  <c r="D2726" i="34" s="1"/>
  <c r="E2726" i="34"/>
  <c r="C2726" i="34"/>
  <c r="B2726" i="34"/>
  <c r="F2725" i="34"/>
  <c r="D2725" i="34" s="1"/>
  <c r="E2725" i="34"/>
  <c r="C2725" i="34"/>
  <c r="B2725" i="34"/>
  <c r="F2724" i="34"/>
  <c r="D2724" i="34" s="1"/>
  <c r="E2724" i="34"/>
  <c r="C2724" i="34"/>
  <c r="B2724" i="34"/>
  <c r="F2723" i="34"/>
  <c r="E2723" i="34"/>
  <c r="D2723" i="34"/>
  <c r="C2723" i="34"/>
  <c r="B2723" i="34"/>
  <c r="F2722" i="34"/>
  <c r="E2722" i="34"/>
  <c r="D2722" i="34"/>
  <c r="C2722" i="34"/>
  <c r="B2722" i="34"/>
  <c r="F2721" i="34"/>
  <c r="D2721" i="34" s="1"/>
  <c r="E2721" i="34"/>
  <c r="C2721" i="34"/>
  <c r="B2721" i="34"/>
  <c r="F2720" i="34"/>
  <c r="E2720" i="34"/>
  <c r="D2720" i="34"/>
  <c r="C2720" i="34"/>
  <c r="B2720" i="34"/>
  <c r="F2719" i="34"/>
  <c r="D2719" i="34" s="1"/>
  <c r="E2719" i="34"/>
  <c r="C2719" i="34"/>
  <c r="B2719" i="34"/>
  <c r="F2718" i="34"/>
  <c r="D2718" i="34" s="1"/>
  <c r="E2718" i="34"/>
  <c r="C2718" i="34"/>
  <c r="B2718" i="34"/>
  <c r="F2717" i="34"/>
  <c r="E2717" i="34"/>
  <c r="D2717" i="34"/>
  <c r="C2717" i="34"/>
  <c r="B2717" i="34"/>
  <c r="F2716" i="34"/>
  <c r="E2716" i="34"/>
  <c r="D2716" i="34"/>
  <c r="C2716" i="34"/>
  <c r="B2716" i="34"/>
  <c r="F2715" i="34"/>
  <c r="D2715" i="34" s="1"/>
  <c r="E2715" i="34"/>
  <c r="C2715" i="34"/>
  <c r="B2715" i="34"/>
  <c r="F2714" i="34"/>
  <c r="E2714" i="34"/>
  <c r="D2714" i="34"/>
  <c r="C2714" i="34"/>
  <c r="B2714" i="34"/>
  <c r="F2713" i="34"/>
  <c r="D2713" i="34" s="1"/>
  <c r="E2713" i="34"/>
  <c r="C2713" i="34"/>
  <c r="B2713" i="34"/>
  <c r="F2712" i="34"/>
  <c r="D2712" i="34" s="1"/>
  <c r="E2712" i="34"/>
  <c r="C2712" i="34"/>
  <c r="B2712" i="34"/>
  <c r="F2711" i="34"/>
  <c r="D2711" i="34" s="1"/>
  <c r="E2711" i="34"/>
  <c r="C2711" i="34"/>
  <c r="B2711" i="34"/>
  <c r="F2710" i="34"/>
  <c r="D2710" i="34" s="1"/>
  <c r="E2710" i="34"/>
  <c r="C2710" i="34"/>
  <c r="B2710" i="34"/>
  <c r="F2709" i="34"/>
  <c r="D2709" i="34" s="1"/>
  <c r="E2709" i="34"/>
  <c r="C2709" i="34"/>
  <c r="B2709" i="34"/>
  <c r="F2708" i="34"/>
  <c r="D2708" i="34" s="1"/>
  <c r="E2708" i="34"/>
  <c r="C2708" i="34"/>
  <c r="B2708" i="34"/>
  <c r="F2707" i="34"/>
  <c r="E2707" i="34"/>
  <c r="D2707" i="34"/>
  <c r="C2707" i="34"/>
  <c r="B2707" i="34"/>
  <c r="F2706" i="34"/>
  <c r="D2706" i="34" s="1"/>
  <c r="E2706" i="34"/>
  <c r="C2706" i="34"/>
  <c r="B2706" i="34"/>
  <c r="F2705" i="34"/>
  <c r="D2705" i="34" s="1"/>
  <c r="E2705" i="34"/>
  <c r="C2705" i="34"/>
  <c r="B2705" i="34"/>
  <c r="F2704" i="34"/>
  <c r="E2704" i="34"/>
  <c r="D2704" i="34"/>
  <c r="C2704" i="34"/>
  <c r="B2704" i="34"/>
  <c r="F2703" i="34"/>
  <c r="D2703" i="34" s="1"/>
  <c r="E2703" i="34"/>
  <c r="C2703" i="34"/>
  <c r="B2703" i="34"/>
  <c r="F2702" i="34"/>
  <c r="E2702" i="34"/>
  <c r="D2702" i="34"/>
  <c r="C2702" i="34"/>
  <c r="B2702" i="34"/>
  <c r="F2701" i="34"/>
  <c r="E2701" i="34"/>
  <c r="D2701" i="34"/>
  <c r="C2701" i="34"/>
  <c r="B2701" i="34"/>
  <c r="F2700" i="34"/>
  <c r="D2700" i="34" s="1"/>
  <c r="E2700" i="34"/>
  <c r="C2700" i="34"/>
  <c r="B2700" i="34"/>
  <c r="F2699" i="34"/>
  <c r="E2699" i="34"/>
  <c r="D2699" i="34"/>
  <c r="C2699" i="34"/>
  <c r="B2699" i="34"/>
  <c r="F2698" i="34"/>
  <c r="D2698" i="34" s="1"/>
  <c r="E2698" i="34"/>
  <c r="C2698" i="34"/>
  <c r="B2698" i="34"/>
  <c r="F2697" i="34"/>
  <c r="D2697" i="34" s="1"/>
  <c r="E2697" i="34"/>
  <c r="C2697" i="34"/>
  <c r="B2697" i="34"/>
  <c r="F2696" i="34"/>
  <c r="E2696" i="34"/>
  <c r="D2696" i="34"/>
  <c r="C2696" i="34"/>
  <c r="B2696" i="34"/>
  <c r="F2695" i="34"/>
  <c r="D2695" i="34" s="1"/>
  <c r="E2695" i="34"/>
  <c r="C2695" i="34"/>
  <c r="B2695" i="34"/>
  <c r="F2694" i="34"/>
  <c r="D2694" i="34" s="1"/>
  <c r="E2694" i="34"/>
  <c r="C2694" i="34"/>
  <c r="B2694" i="34"/>
  <c r="F2693" i="34"/>
  <c r="D2693" i="34" s="1"/>
  <c r="E2693" i="34"/>
  <c r="C2693" i="34"/>
  <c r="B2693" i="34"/>
  <c r="F2692" i="34"/>
  <c r="D2692" i="34" s="1"/>
  <c r="E2692" i="34"/>
  <c r="C2692" i="34"/>
  <c r="B2692" i="34"/>
  <c r="F2691" i="34"/>
  <c r="D2691" i="34" s="1"/>
  <c r="E2691" i="34"/>
  <c r="C2691" i="34"/>
  <c r="B2691" i="34"/>
  <c r="F2690" i="34"/>
  <c r="E2690" i="34"/>
  <c r="D2690" i="34"/>
  <c r="C2690" i="34"/>
  <c r="B2690" i="34"/>
  <c r="F2689" i="34"/>
  <c r="E2689" i="34"/>
  <c r="D2689" i="34"/>
  <c r="C2689" i="34"/>
  <c r="B2689" i="34"/>
  <c r="F2688" i="34"/>
  <c r="D2688" i="34" s="1"/>
  <c r="E2688" i="34"/>
  <c r="C2688" i="34"/>
  <c r="B2688" i="34"/>
  <c r="F2687" i="34"/>
  <c r="D2687" i="34" s="1"/>
  <c r="E2687" i="34"/>
  <c r="C2687" i="34"/>
  <c r="B2687" i="34"/>
  <c r="F2686" i="34"/>
  <c r="E2686" i="34"/>
  <c r="D2686" i="34"/>
  <c r="C2686" i="34"/>
  <c r="B2686" i="34"/>
  <c r="F2685" i="34"/>
  <c r="D2685" i="34" s="1"/>
  <c r="E2685" i="34"/>
  <c r="C2685" i="34"/>
  <c r="B2685" i="34"/>
  <c r="F2684" i="34"/>
  <c r="E2684" i="34"/>
  <c r="D2684" i="34"/>
  <c r="C2684" i="34"/>
  <c r="B2684" i="34"/>
  <c r="F2683" i="34"/>
  <c r="E2683" i="34"/>
  <c r="D2683" i="34"/>
  <c r="C2683" i="34"/>
  <c r="B2683" i="34"/>
  <c r="F2682" i="34"/>
  <c r="D2682" i="34" s="1"/>
  <c r="E2682" i="34"/>
  <c r="C2682" i="34"/>
  <c r="B2682" i="34"/>
  <c r="F2681" i="34"/>
  <c r="E2681" i="34"/>
  <c r="D2681" i="34"/>
  <c r="C2681" i="34"/>
  <c r="B2681" i="34"/>
  <c r="F2680" i="34"/>
  <c r="D2680" i="34" s="1"/>
  <c r="E2680" i="34"/>
  <c r="C2680" i="34"/>
  <c r="B2680" i="34"/>
  <c r="F2679" i="34"/>
  <c r="D2679" i="34" s="1"/>
  <c r="E2679" i="34"/>
  <c r="C2679" i="34"/>
  <c r="B2679" i="34"/>
  <c r="F2678" i="34"/>
  <c r="E2678" i="34"/>
  <c r="D2678" i="34"/>
  <c r="C2678" i="34"/>
  <c r="B2678" i="34"/>
  <c r="F2677" i="34"/>
  <c r="E2677" i="34"/>
  <c r="D2677" i="34"/>
  <c r="C2677" i="34"/>
  <c r="B2677" i="34"/>
  <c r="F2676" i="34"/>
  <c r="D2676" i="34" s="1"/>
  <c r="E2676" i="34"/>
  <c r="C2676" i="34"/>
  <c r="B2676" i="34"/>
  <c r="F2675" i="34"/>
  <c r="E2675" i="34"/>
  <c r="D2675" i="34"/>
  <c r="C2675" i="34"/>
  <c r="B2675" i="34"/>
  <c r="F2674" i="34"/>
  <c r="D2674" i="34" s="1"/>
  <c r="E2674" i="34"/>
  <c r="C2674" i="34"/>
  <c r="B2674" i="34"/>
  <c r="F2673" i="34"/>
  <c r="D2673" i="34" s="1"/>
  <c r="E2673" i="34"/>
  <c r="C2673" i="34"/>
  <c r="B2673" i="34"/>
  <c r="F2672" i="34"/>
  <c r="D2672" i="34" s="1"/>
  <c r="E2672" i="34"/>
  <c r="C2672" i="34"/>
  <c r="B2672" i="34"/>
  <c r="F2671" i="34"/>
  <c r="D2671" i="34" s="1"/>
  <c r="E2671" i="34"/>
  <c r="C2671" i="34"/>
  <c r="B2671" i="34"/>
  <c r="F2670" i="34"/>
  <c r="D2670" i="34" s="1"/>
  <c r="E2670" i="34"/>
  <c r="C2670" i="34"/>
  <c r="B2670" i="34"/>
  <c r="F2669" i="34"/>
  <c r="D2669" i="34" s="1"/>
  <c r="E2669" i="34"/>
  <c r="C2669" i="34"/>
  <c r="B2669" i="34"/>
  <c r="F2668" i="34"/>
  <c r="E2668" i="34"/>
  <c r="D2668" i="34"/>
  <c r="C2668" i="34"/>
  <c r="B2668" i="34"/>
  <c r="F2667" i="34"/>
  <c r="D2667" i="34" s="1"/>
  <c r="E2667" i="34"/>
  <c r="C2667" i="34"/>
  <c r="B2667" i="34"/>
  <c r="F2666" i="34"/>
  <c r="D2666" i="34" s="1"/>
  <c r="E2666" i="34"/>
  <c r="C2666" i="34"/>
  <c r="B2666" i="34"/>
  <c r="F2665" i="34"/>
  <c r="E2665" i="34"/>
  <c r="D2665" i="34"/>
  <c r="C2665" i="34"/>
  <c r="B2665" i="34"/>
  <c r="F2664" i="34"/>
  <c r="D2664" i="34" s="1"/>
  <c r="E2664" i="34"/>
  <c r="C2664" i="34"/>
  <c r="B2664" i="34"/>
  <c r="F2663" i="34"/>
  <c r="E2663" i="34"/>
  <c r="D2663" i="34"/>
  <c r="C2663" i="34"/>
  <c r="B2663" i="34"/>
  <c r="F2662" i="34"/>
  <c r="E2662" i="34"/>
  <c r="D2662" i="34"/>
  <c r="C2662" i="34"/>
  <c r="B2662" i="34"/>
  <c r="F2661" i="34"/>
  <c r="D2661" i="34" s="1"/>
  <c r="E2661" i="34"/>
  <c r="C2661" i="34"/>
  <c r="B2661" i="34"/>
  <c r="F2660" i="34"/>
  <c r="E2660" i="34"/>
  <c r="D2660" i="34"/>
  <c r="C2660" i="34"/>
  <c r="B2660" i="34"/>
  <c r="F2659" i="34"/>
  <c r="D2659" i="34" s="1"/>
  <c r="E2659" i="34"/>
  <c r="C2659" i="34"/>
  <c r="B2659" i="34"/>
  <c r="F2658" i="34"/>
  <c r="D2658" i="34" s="1"/>
  <c r="E2658" i="34"/>
  <c r="C2658" i="34"/>
  <c r="B2658" i="34"/>
  <c r="F2657" i="34"/>
  <c r="E2657" i="34"/>
  <c r="D2657" i="34"/>
  <c r="C2657" i="34"/>
  <c r="B2657" i="34"/>
  <c r="F2656" i="34"/>
  <c r="D2656" i="34" s="1"/>
  <c r="E2656" i="34"/>
  <c r="C2656" i="34"/>
  <c r="B2656" i="34"/>
  <c r="F2655" i="34"/>
  <c r="D2655" i="34" s="1"/>
  <c r="E2655" i="34"/>
  <c r="C2655" i="34"/>
  <c r="B2655" i="34"/>
  <c r="F2654" i="34"/>
  <c r="E2654" i="34"/>
  <c r="D2654" i="34"/>
  <c r="C2654" i="34"/>
  <c r="B2654" i="34"/>
  <c r="F2653" i="34"/>
  <c r="E2653" i="34"/>
  <c r="D2653" i="34"/>
  <c r="C2653" i="34"/>
  <c r="B2653" i="34"/>
  <c r="F2652" i="34"/>
  <c r="D2652" i="34" s="1"/>
  <c r="E2652" i="34"/>
  <c r="C2652" i="34"/>
  <c r="B2652" i="34"/>
  <c r="F2651" i="34"/>
  <c r="E2651" i="34"/>
  <c r="D2651" i="34"/>
  <c r="C2651" i="34"/>
  <c r="B2651" i="34"/>
  <c r="F2650" i="34"/>
  <c r="D2650" i="34" s="1"/>
  <c r="E2650" i="34"/>
  <c r="C2650" i="34"/>
  <c r="B2650" i="34"/>
  <c r="F2649" i="34"/>
  <c r="D2649" i="34" s="1"/>
  <c r="E2649" i="34"/>
  <c r="C2649" i="34"/>
  <c r="B2649" i="34"/>
  <c r="F2648" i="34"/>
  <c r="E2648" i="34"/>
  <c r="D2648" i="34"/>
  <c r="C2648" i="34"/>
  <c r="B2648" i="34"/>
  <c r="F2647" i="34"/>
  <c r="E2647" i="34"/>
  <c r="D2647" i="34"/>
  <c r="C2647" i="34"/>
  <c r="B2647" i="34"/>
  <c r="F2646" i="34"/>
  <c r="D2646" i="34" s="1"/>
  <c r="E2646" i="34"/>
  <c r="C2646" i="34"/>
  <c r="B2646" i="34"/>
  <c r="F2645" i="34"/>
  <c r="D2645" i="34" s="1"/>
  <c r="E2645" i="34"/>
  <c r="C2645" i="34"/>
  <c r="B2645" i="34"/>
  <c r="F2644" i="34"/>
  <c r="E2644" i="34"/>
  <c r="D2644" i="34"/>
  <c r="C2644" i="34"/>
  <c r="B2644" i="34"/>
  <c r="F2643" i="34"/>
  <c r="D2643" i="34" s="1"/>
  <c r="E2643" i="34"/>
  <c r="C2643" i="34"/>
  <c r="B2643" i="34"/>
  <c r="F2642" i="34"/>
  <c r="E2642" i="34"/>
  <c r="D2642" i="34"/>
  <c r="C2642" i="34"/>
  <c r="B2642" i="34"/>
  <c r="F2641" i="34"/>
  <c r="D2641" i="34" s="1"/>
  <c r="E2641" i="34"/>
  <c r="C2641" i="34"/>
  <c r="B2641" i="34"/>
  <c r="F2640" i="34"/>
  <c r="D2640" i="34" s="1"/>
  <c r="E2640" i="34"/>
  <c r="C2640" i="34"/>
  <c r="B2640" i="34"/>
  <c r="F2639" i="34"/>
  <c r="D2639" i="34" s="1"/>
  <c r="E2639" i="34"/>
  <c r="C2639" i="34"/>
  <c r="B2639" i="34"/>
  <c r="F2638" i="34"/>
  <c r="E2638" i="34"/>
  <c r="D2638" i="34"/>
  <c r="C2638" i="34"/>
  <c r="B2638" i="34"/>
  <c r="F2637" i="34"/>
  <c r="D2637" i="34" s="1"/>
  <c r="E2637" i="34"/>
  <c r="C2637" i="34"/>
  <c r="B2637" i="34"/>
  <c r="F2636" i="34"/>
  <c r="D2636" i="34" s="1"/>
  <c r="E2636" i="34"/>
  <c r="C2636" i="34"/>
  <c r="B2636" i="34"/>
  <c r="F2635" i="34"/>
  <c r="D2635" i="34" s="1"/>
  <c r="E2635" i="34"/>
  <c r="C2635" i="34"/>
  <c r="B2635" i="34"/>
  <c r="F2634" i="34"/>
  <c r="D2634" i="34" s="1"/>
  <c r="E2634" i="34"/>
  <c r="C2634" i="34"/>
  <c r="B2634" i="34"/>
  <c r="F2633" i="34"/>
  <c r="D2633" i="34" s="1"/>
  <c r="E2633" i="34"/>
  <c r="C2633" i="34"/>
  <c r="B2633" i="34"/>
  <c r="F2632" i="34"/>
  <c r="D2632" i="34" s="1"/>
  <c r="E2632" i="34"/>
  <c r="C2632" i="34"/>
  <c r="B2632" i="34"/>
  <c r="F2631" i="34"/>
  <c r="D2631" i="34" s="1"/>
  <c r="E2631" i="34"/>
  <c r="C2631" i="34"/>
  <c r="B2631" i="34"/>
  <c r="F2630" i="34"/>
  <c r="D2630" i="34" s="1"/>
  <c r="E2630" i="34"/>
  <c r="C2630" i="34"/>
  <c r="B2630" i="34"/>
  <c r="F2629" i="34"/>
  <c r="D2629" i="34" s="1"/>
  <c r="E2629" i="34"/>
  <c r="C2629" i="34"/>
  <c r="B2629" i="34"/>
  <c r="F2628" i="34"/>
  <c r="D2628" i="34" s="1"/>
  <c r="E2628" i="34"/>
  <c r="C2628" i="34"/>
  <c r="B2628" i="34"/>
  <c r="F2627" i="34"/>
  <c r="D2627" i="34" s="1"/>
  <c r="E2627" i="34"/>
  <c r="C2627" i="34"/>
  <c r="B2627" i="34"/>
  <c r="F2626" i="34"/>
  <c r="D2626" i="34" s="1"/>
  <c r="E2626" i="34"/>
  <c r="C2626" i="34"/>
  <c r="B2626" i="34"/>
  <c r="F2625" i="34"/>
  <c r="D2625" i="34" s="1"/>
  <c r="E2625" i="34"/>
  <c r="C2625" i="34"/>
  <c r="B2625" i="34"/>
  <c r="F2624" i="34"/>
  <c r="D2624" i="34" s="1"/>
  <c r="E2624" i="34"/>
  <c r="C2624" i="34"/>
  <c r="B2624" i="34"/>
  <c r="F2623" i="34"/>
  <c r="D2623" i="34" s="1"/>
  <c r="E2623" i="34"/>
  <c r="C2623" i="34"/>
  <c r="B2623" i="34"/>
  <c r="F2622" i="34"/>
  <c r="D2622" i="34" s="1"/>
  <c r="E2622" i="34"/>
  <c r="C2622" i="34"/>
  <c r="B2622" i="34"/>
  <c r="F2621" i="34"/>
  <c r="E2621" i="34"/>
  <c r="D2621" i="34"/>
  <c r="C2621" i="34"/>
  <c r="B2621" i="34"/>
  <c r="F2620" i="34"/>
  <c r="D2620" i="34" s="1"/>
  <c r="E2620" i="34"/>
  <c r="C2620" i="34"/>
  <c r="B2620" i="34"/>
  <c r="F2619" i="34"/>
  <c r="D2619" i="34" s="1"/>
  <c r="E2619" i="34"/>
  <c r="C2619" i="34"/>
  <c r="B2619" i="34"/>
  <c r="F2618" i="34"/>
  <c r="E2618" i="34"/>
  <c r="D2618" i="34"/>
  <c r="C2618" i="34"/>
  <c r="B2618" i="34"/>
  <c r="F2617" i="34"/>
  <c r="E2617" i="34"/>
  <c r="D2617" i="34"/>
  <c r="C2617" i="34"/>
  <c r="B2617" i="34"/>
  <c r="F2616" i="34"/>
  <c r="D2616" i="34" s="1"/>
  <c r="E2616" i="34"/>
  <c r="C2616" i="34"/>
  <c r="B2616" i="34"/>
  <c r="F2615" i="34"/>
  <c r="E2615" i="34"/>
  <c r="D2615" i="34"/>
  <c r="C2615" i="34"/>
  <c r="B2615" i="34"/>
  <c r="F2614" i="34"/>
  <c r="D2614" i="34" s="1"/>
  <c r="E2614" i="34"/>
  <c r="C2614" i="34"/>
  <c r="B2614" i="34"/>
  <c r="F2613" i="34"/>
  <c r="D2613" i="34" s="1"/>
  <c r="E2613" i="34"/>
  <c r="C2613" i="34"/>
  <c r="B2613" i="34"/>
  <c r="F2612" i="34"/>
  <c r="E2612" i="34"/>
  <c r="D2612" i="34"/>
  <c r="C2612" i="34"/>
  <c r="B2612" i="34"/>
  <c r="F2611" i="34"/>
  <c r="D2611" i="34" s="1"/>
  <c r="E2611" i="34"/>
  <c r="C2611" i="34"/>
  <c r="B2611" i="34"/>
  <c r="F2610" i="34"/>
  <c r="D2610" i="34" s="1"/>
  <c r="E2610" i="34"/>
  <c r="C2610" i="34"/>
  <c r="B2610" i="34"/>
  <c r="F2609" i="34"/>
  <c r="D2609" i="34" s="1"/>
  <c r="E2609" i="34"/>
  <c r="C2609" i="34"/>
  <c r="B2609" i="34"/>
  <c r="F2608" i="34"/>
  <c r="D2608" i="34" s="1"/>
  <c r="E2608" i="34"/>
  <c r="C2608" i="34"/>
  <c r="B2608" i="34"/>
  <c r="F2607" i="34"/>
  <c r="D2607" i="34" s="1"/>
  <c r="E2607" i="34"/>
  <c r="C2607" i="34"/>
  <c r="B2607" i="34"/>
  <c r="F2606" i="34"/>
  <c r="D2606" i="34" s="1"/>
  <c r="E2606" i="34"/>
  <c r="C2606" i="34"/>
  <c r="B2606" i="34"/>
  <c r="F2605" i="34"/>
  <c r="E2605" i="34"/>
  <c r="D2605" i="34"/>
  <c r="C2605" i="34"/>
  <c r="B2605" i="34"/>
  <c r="F2604" i="34"/>
  <c r="D2604" i="34" s="1"/>
  <c r="E2604" i="34"/>
  <c r="C2604" i="34"/>
  <c r="B2604" i="34"/>
  <c r="F2603" i="34"/>
  <c r="E2603" i="34"/>
  <c r="D2603" i="34"/>
  <c r="C2603" i="34"/>
  <c r="B2603" i="34"/>
  <c r="F2602" i="34"/>
  <c r="E2602" i="34"/>
  <c r="D2602" i="34"/>
  <c r="C2602" i="34"/>
  <c r="B2602" i="34"/>
  <c r="F2601" i="34"/>
  <c r="D2601" i="34" s="1"/>
  <c r="E2601" i="34"/>
  <c r="C2601" i="34"/>
  <c r="B2601" i="34"/>
  <c r="F2600" i="34"/>
  <c r="D2600" i="34" s="1"/>
  <c r="E2600" i="34"/>
  <c r="C2600" i="34"/>
  <c r="B2600" i="34"/>
  <c r="F2599" i="34"/>
  <c r="E2599" i="34"/>
  <c r="D2599" i="34"/>
  <c r="C2599" i="34"/>
  <c r="B2599" i="34"/>
  <c r="F2598" i="34"/>
  <c r="D2598" i="34" s="1"/>
  <c r="E2598" i="34"/>
  <c r="C2598" i="34"/>
  <c r="B2598" i="34"/>
  <c r="F2597" i="34"/>
  <c r="D2597" i="34" s="1"/>
  <c r="E2597" i="34"/>
  <c r="C2597" i="34"/>
  <c r="B2597" i="34"/>
  <c r="F2596" i="34"/>
  <c r="D2596" i="34" s="1"/>
  <c r="E2596" i="34"/>
  <c r="C2596" i="34"/>
  <c r="B2596" i="34"/>
  <c r="F2595" i="34"/>
  <c r="D2595" i="34" s="1"/>
  <c r="E2595" i="34"/>
  <c r="C2595" i="34"/>
  <c r="B2595" i="34"/>
  <c r="F2594" i="34"/>
  <c r="E2594" i="34"/>
  <c r="D2594" i="34"/>
  <c r="C2594" i="34"/>
  <c r="B2594" i="34"/>
  <c r="F2593" i="34"/>
  <c r="D2593" i="34" s="1"/>
  <c r="E2593" i="34"/>
  <c r="C2593" i="34"/>
  <c r="B2593" i="34"/>
  <c r="F2592" i="34"/>
  <c r="D2592" i="34" s="1"/>
  <c r="E2592" i="34"/>
  <c r="C2592" i="34"/>
  <c r="B2592" i="34"/>
  <c r="F2591" i="34"/>
  <c r="E2591" i="34"/>
  <c r="D2591" i="34"/>
  <c r="C2591" i="34"/>
  <c r="B2591" i="34"/>
  <c r="F2590" i="34"/>
  <c r="E2590" i="34"/>
  <c r="D2590" i="34"/>
  <c r="C2590" i="34"/>
  <c r="B2590" i="34"/>
  <c r="F2589" i="34"/>
  <c r="D2589" i="34" s="1"/>
  <c r="E2589" i="34"/>
  <c r="C2589" i="34"/>
  <c r="B2589" i="34"/>
  <c r="F2588" i="34"/>
  <c r="D2588" i="34" s="1"/>
  <c r="E2588" i="34"/>
  <c r="C2588" i="34"/>
  <c r="B2588" i="34"/>
  <c r="F2587" i="34"/>
  <c r="D2587" i="34" s="1"/>
  <c r="E2587" i="34"/>
  <c r="C2587" i="34"/>
  <c r="B2587" i="34"/>
  <c r="F2586" i="34"/>
  <c r="D2586" i="34" s="1"/>
  <c r="E2586" i="34"/>
  <c r="C2586" i="34"/>
  <c r="B2586" i="34"/>
  <c r="F2585" i="34"/>
  <c r="D2585" i="34" s="1"/>
  <c r="E2585" i="34"/>
  <c r="C2585" i="34"/>
  <c r="B2585" i="34"/>
  <c r="F2584" i="34"/>
  <c r="D2584" i="34" s="1"/>
  <c r="E2584" i="34"/>
  <c r="C2584" i="34"/>
  <c r="B2584" i="34"/>
  <c r="F2583" i="34"/>
  <c r="D2583" i="34" s="1"/>
  <c r="E2583" i="34"/>
  <c r="C2583" i="34"/>
  <c r="B2583" i="34"/>
  <c r="F2582" i="34"/>
  <c r="D2582" i="34" s="1"/>
  <c r="E2582" i="34"/>
  <c r="C2582" i="34"/>
  <c r="B2582" i="34"/>
  <c r="F2581" i="34"/>
  <c r="E2581" i="34"/>
  <c r="D2581" i="34"/>
  <c r="C2581" i="34"/>
  <c r="B2581" i="34"/>
  <c r="F2580" i="34"/>
  <c r="D2580" i="34" s="1"/>
  <c r="E2580" i="34"/>
  <c r="C2580" i="34"/>
  <c r="B2580" i="34"/>
  <c r="F2579" i="34"/>
  <c r="D2579" i="34" s="1"/>
  <c r="E2579" i="34"/>
  <c r="C2579" i="34"/>
  <c r="B2579" i="34"/>
  <c r="F2578" i="34"/>
  <c r="E2578" i="34"/>
  <c r="D2578" i="34"/>
  <c r="C2578" i="34"/>
  <c r="B2578" i="34"/>
  <c r="F2577" i="34"/>
  <c r="D2577" i="34" s="1"/>
  <c r="E2577" i="34"/>
  <c r="C2577" i="34"/>
  <c r="B2577" i="34"/>
  <c r="F2576" i="34"/>
  <c r="D2576" i="34" s="1"/>
  <c r="E2576" i="34"/>
  <c r="C2576" i="34"/>
  <c r="B2576" i="34"/>
  <c r="F2575" i="34"/>
  <c r="D2575" i="34" s="1"/>
  <c r="E2575" i="34"/>
  <c r="C2575" i="34"/>
  <c r="B2575" i="34"/>
  <c r="F2574" i="34"/>
  <c r="D2574" i="34" s="1"/>
  <c r="E2574" i="34"/>
  <c r="C2574" i="34"/>
  <c r="B2574" i="34"/>
  <c r="F2573" i="34"/>
  <c r="E2573" i="34"/>
  <c r="D2573" i="34"/>
  <c r="C2573" i="34"/>
  <c r="B2573" i="34"/>
  <c r="F2572" i="34"/>
  <c r="E2572" i="34"/>
  <c r="D2572" i="34"/>
  <c r="C2572" i="34"/>
  <c r="B2572" i="34"/>
  <c r="F2571" i="34"/>
  <c r="D2571" i="34" s="1"/>
  <c r="E2571" i="34"/>
  <c r="C2571" i="34"/>
  <c r="B2571" i="34"/>
  <c r="F2570" i="34"/>
  <c r="D2570" i="34" s="1"/>
  <c r="E2570" i="34"/>
  <c r="C2570" i="34"/>
  <c r="B2570" i="34"/>
  <c r="F2569" i="34"/>
  <c r="E2569" i="34"/>
  <c r="D2569" i="34"/>
  <c r="C2569" i="34"/>
  <c r="B2569" i="34"/>
  <c r="F2568" i="34"/>
  <c r="D2568" i="34" s="1"/>
  <c r="E2568" i="34"/>
  <c r="C2568" i="34"/>
  <c r="B2568" i="34"/>
  <c r="F2567" i="34"/>
  <c r="E2567" i="34"/>
  <c r="D2567" i="34"/>
  <c r="C2567" i="34"/>
  <c r="B2567" i="34"/>
  <c r="F2566" i="34"/>
  <c r="D2566" i="34" s="1"/>
  <c r="E2566" i="34"/>
  <c r="C2566" i="34"/>
  <c r="B2566" i="34"/>
  <c r="F2565" i="34"/>
  <c r="D2565" i="34" s="1"/>
  <c r="E2565" i="34"/>
  <c r="C2565" i="34"/>
  <c r="B2565" i="34"/>
  <c r="F2564" i="34"/>
  <c r="D2564" i="34" s="1"/>
  <c r="E2564" i="34"/>
  <c r="C2564" i="34"/>
  <c r="B2564" i="34"/>
  <c r="F2563" i="34"/>
  <c r="D2563" i="34" s="1"/>
  <c r="E2563" i="34"/>
  <c r="C2563" i="34"/>
  <c r="B2563" i="34"/>
  <c r="F2562" i="34"/>
  <c r="D2562" i="34" s="1"/>
  <c r="E2562" i="34"/>
  <c r="C2562" i="34"/>
  <c r="B2562" i="34"/>
  <c r="F2561" i="34"/>
  <c r="D2561" i="34" s="1"/>
  <c r="E2561" i="34"/>
  <c r="C2561" i="34"/>
  <c r="B2561" i="34"/>
  <c r="F2560" i="34"/>
  <c r="D2560" i="34" s="1"/>
  <c r="E2560" i="34"/>
  <c r="C2560" i="34"/>
  <c r="B2560" i="34"/>
  <c r="F2559" i="34"/>
  <c r="D2559" i="34" s="1"/>
  <c r="E2559" i="34"/>
  <c r="C2559" i="34"/>
  <c r="B2559" i="34"/>
  <c r="F2558" i="34"/>
  <c r="E2558" i="34"/>
  <c r="D2558" i="34"/>
  <c r="C2558" i="34"/>
  <c r="B2558" i="34"/>
  <c r="F2557" i="34"/>
  <c r="D2557" i="34" s="1"/>
  <c r="E2557" i="34"/>
  <c r="C2557" i="34"/>
  <c r="B2557" i="34"/>
  <c r="F2556" i="34"/>
  <c r="D2556" i="34" s="1"/>
  <c r="E2556" i="34"/>
  <c r="C2556" i="34"/>
  <c r="B2556" i="34"/>
  <c r="F2555" i="34"/>
  <c r="E2555" i="34"/>
  <c r="D2555" i="34"/>
  <c r="C2555" i="34"/>
  <c r="B2555" i="34"/>
  <c r="F2554" i="34"/>
  <c r="E2554" i="34"/>
  <c r="D2554" i="34"/>
  <c r="C2554" i="34"/>
  <c r="B2554" i="34"/>
  <c r="F2553" i="34"/>
  <c r="D2553" i="34" s="1"/>
  <c r="E2553" i="34"/>
  <c r="C2553" i="34"/>
  <c r="B2553" i="34"/>
  <c r="F2552" i="34"/>
  <c r="D2552" i="34" s="1"/>
  <c r="E2552" i="34"/>
  <c r="C2552" i="34"/>
  <c r="B2552" i="34"/>
  <c r="F2551" i="34"/>
  <c r="D2551" i="34" s="1"/>
  <c r="E2551" i="34"/>
  <c r="C2551" i="34"/>
  <c r="B2551" i="34"/>
  <c r="F2550" i="34"/>
  <c r="D2550" i="34" s="1"/>
  <c r="E2550" i="34"/>
  <c r="C2550" i="34"/>
  <c r="B2550" i="34"/>
  <c r="F2549" i="34"/>
  <c r="E2549" i="34"/>
  <c r="D2549" i="34"/>
  <c r="C2549" i="34"/>
  <c r="B2549" i="34"/>
  <c r="F2548" i="34"/>
  <c r="D2548" i="34" s="1"/>
  <c r="E2548" i="34"/>
  <c r="C2548" i="34"/>
  <c r="B2548" i="34"/>
  <c r="F2547" i="34"/>
  <c r="D2547" i="34" s="1"/>
  <c r="E2547" i="34"/>
  <c r="C2547" i="34"/>
  <c r="B2547" i="34"/>
  <c r="F2546" i="34"/>
  <c r="E2546" i="34"/>
  <c r="D2546" i="34"/>
  <c r="C2546" i="34"/>
  <c r="B2546" i="34"/>
  <c r="F2545" i="34"/>
  <c r="E2545" i="34"/>
  <c r="D2545" i="34"/>
  <c r="C2545" i="34"/>
  <c r="B2545" i="34"/>
  <c r="F2544" i="34"/>
  <c r="D2544" i="34" s="1"/>
  <c r="E2544" i="34"/>
  <c r="C2544" i="34"/>
  <c r="B2544" i="34"/>
  <c r="F2543" i="34"/>
  <c r="D2543" i="34" s="1"/>
  <c r="E2543" i="34"/>
  <c r="C2543" i="34"/>
  <c r="B2543" i="34"/>
  <c r="F2542" i="34"/>
  <c r="D2542" i="34" s="1"/>
  <c r="E2542" i="34"/>
  <c r="C2542" i="34"/>
  <c r="B2542" i="34"/>
  <c r="F2541" i="34"/>
  <c r="D2541" i="34" s="1"/>
  <c r="E2541" i="34"/>
  <c r="C2541" i="34"/>
  <c r="B2541" i="34"/>
  <c r="F2540" i="34"/>
  <c r="D2540" i="34" s="1"/>
  <c r="E2540" i="34"/>
  <c r="C2540" i="34"/>
  <c r="B2540" i="34"/>
  <c r="F2539" i="34"/>
  <c r="E2539" i="34"/>
  <c r="D2539" i="34"/>
  <c r="C2539" i="34"/>
  <c r="B2539" i="34"/>
  <c r="F2538" i="34"/>
  <c r="D2538" i="34" s="1"/>
  <c r="E2538" i="34"/>
  <c r="C2538" i="34"/>
  <c r="B2538" i="34"/>
  <c r="F2537" i="34"/>
  <c r="E2537" i="34"/>
  <c r="D2537" i="34"/>
  <c r="C2537" i="34"/>
  <c r="B2537" i="34"/>
  <c r="F2536" i="34"/>
  <c r="E2536" i="34"/>
  <c r="D2536" i="34"/>
  <c r="C2536" i="34"/>
  <c r="B2536" i="34"/>
  <c r="F2535" i="34"/>
  <c r="D2535" i="34" s="1"/>
  <c r="E2535" i="34"/>
  <c r="C2535" i="34"/>
  <c r="B2535" i="34"/>
  <c r="F2534" i="34"/>
  <c r="E2534" i="34"/>
  <c r="D2534" i="34"/>
  <c r="C2534" i="34"/>
  <c r="B2534" i="34"/>
  <c r="F2533" i="34"/>
  <c r="E2533" i="34"/>
  <c r="D2533" i="34"/>
  <c r="C2533" i="34"/>
  <c r="B2533" i="34"/>
  <c r="F2532" i="34"/>
  <c r="D2532" i="34" s="1"/>
  <c r="E2532" i="34"/>
  <c r="C2532" i="34"/>
  <c r="B2532" i="34"/>
  <c r="F2531" i="34"/>
  <c r="D2531" i="34" s="1"/>
  <c r="E2531" i="34"/>
  <c r="C2531" i="34"/>
  <c r="B2531" i="34"/>
  <c r="F2530" i="34"/>
  <c r="D2530" i="34" s="1"/>
  <c r="E2530" i="34"/>
  <c r="C2530" i="34"/>
  <c r="B2530" i="34"/>
  <c r="F2529" i="34"/>
  <c r="D2529" i="34" s="1"/>
  <c r="E2529" i="34"/>
  <c r="C2529" i="34"/>
  <c r="B2529" i="34"/>
  <c r="F2528" i="34"/>
  <c r="E2528" i="34"/>
  <c r="D2528" i="34"/>
  <c r="C2528" i="34"/>
  <c r="B2528" i="34"/>
  <c r="F2527" i="34"/>
  <c r="E2527" i="34"/>
  <c r="D2527" i="34"/>
  <c r="C2527" i="34"/>
  <c r="B2527" i="34"/>
  <c r="F2526" i="34"/>
  <c r="D2526" i="34" s="1"/>
  <c r="E2526" i="34"/>
  <c r="C2526" i="34"/>
  <c r="B2526" i="34"/>
  <c r="F2525" i="34"/>
  <c r="D2525" i="34" s="1"/>
  <c r="E2525" i="34"/>
  <c r="C2525" i="34"/>
  <c r="B2525" i="34"/>
  <c r="F2524" i="34"/>
  <c r="E2524" i="34"/>
  <c r="D2524" i="34"/>
  <c r="C2524" i="34"/>
  <c r="B2524" i="34"/>
  <c r="F2523" i="34"/>
  <c r="D2523" i="34" s="1"/>
  <c r="E2523" i="34"/>
  <c r="C2523" i="34"/>
  <c r="B2523" i="34"/>
  <c r="F2522" i="34"/>
  <c r="E2522" i="34"/>
  <c r="D2522" i="34"/>
  <c r="C2522" i="34"/>
  <c r="B2522" i="34"/>
  <c r="F2521" i="34"/>
  <c r="E2521" i="34"/>
  <c r="D2521" i="34"/>
  <c r="C2521" i="34"/>
  <c r="B2521" i="34"/>
  <c r="F2520" i="34"/>
  <c r="D2520" i="34" s="1"/>
  <c r="E2520" i="34"/>
  <c r="C2520" i="34"/>
  <c r="B2520" i="34"/>
  <c r="F2519" i="34"/>
  <c r="D2519" i="34" s="1"/>
  <c r="E2519" i="34"/>
  <c r="C2519" i="34"/>
  <c r="B2519" i="34"/>
  <c r="F2518" i="34"/>
  <c r="D2518" i="34" s="1"/>
  <c r="E2518" i="34"/>
  <c r="C2518" i="34"/>
  <c r="B2518" i="34"/>
  <c r="F2517" i="34"/>
  <c r="D2517" i="34" s="1"/>
  <c r="E2517" i="34"/>
  <c r="C2517" i="34"/>
  <c r="B2517" i="34"/>
  <c r="F2516" i="34"/>
  <c r="D2516" i="34" s="1"/>
  <c r="E2516" i="34"/>
  <c r="C2516" i="34"/>
  <c r="B2516" i="34"/>
  <c r="F2515" i="34"/>
  <c r="D2515" i="34" s="1"/>
  <c r="E2515" i="34"/>
  <c r="C2515" i="34"/>
  <c r="B2515" i="34"/>
  <c r="F2514" i="34"/>
  <c r="D2514" i="34" s="1"/>
  <c r="E2514" i="34"/>
  <c r="C2514" i="34"/>
  <c r="B2514" i="34"/>
  <c r="F2513" i="34"/>
  <c r="E2513" i="34"/>
  <c r="D2513" i="34"/>
  <c r="C2513" i="34"/>
  <c r="B2513" i="34"/>
  <c r="F2512" i="34"/>
  <c r="E2512" i="34"/>
  <c r="D2512" i="34"/>
  <c r="C2512" i="34"/>
  <c r="B2512" i="34"/>
  <c r="F2511" i="34"/>
  <c r="D2511" i="34" s="1"/>
  <c r="E2511" i="34"/>
  <c r="C2511" i="34"/>
  <c r="B2511" i="34"/>
  <c r="F2510" i="34"/>
  <c r="E2510" i="34"/>
  <c r="D2510" i="34"/>
  <c r="C2510" i="34"/>
  <c r="B2510" i="34"/>
  <c r="F2509" i="34"/>
  <c r="E2509" i="34"/>
  <c r="D2509" i="34"/>
  <c r="C2509" i="34"/>
  <c r="B2509" i="34"/>
  <c r="F2508" i="34"/>
  <c r="D2508" i="34" s="1"/>
  <c r="E2508" i="34"/>
  <c r="C2508" i="34"/>
  <c r="B2508" i="34"/>
  <c r="F2507" i="34"/>
  <c r="E2507" i="34"/>
  <c r="D2507" i="34"/>
  <c r="C2507" i="34"/>
  <c r="B2507" i="34"/>
  <c r="F2506" i="34"/>
  <c r="E2506" i="34"/>
  <c r="D2506" i="34"/>
  <c r="C2506" i="34"/>
  <c r="B2506" i="34"/>
  <c r="F2505" i="34"/>
  <c r="D2505" i="34" s="1"/>
  <c r="E2505" i="34"/>
  <c r="C2505" i="34"/>
  <c r="B2505" i="34"/>
  <c r="F2504" i="34"/>
  <c r="D2504" i="34" s="1"/>
  <c r="E2504" i="34"/>
  <c r="C2504" i="34"/>
  <c r="B2504" i="34"/>
  <c r="F2503" i="34"/>
  <c r="D2503" i="34" s="1"/>
  <c r="E2503" i="34"/>
  <c r="C2503" i="34"/>
  <c r="B2503" i="34"/>
  <c r="F2502" i="34"/>
  <c r="D2502" i="34" s="1"/>
  <c r="E2502" i="34"/>
  <c r="C2502" i="34"/>
  <c r="B2502" i="34"/>
  <c r="F2501" i="34"/>
  <c r="D2501" i="34" s="1"/>
  <c r="E2501" i="34"/>
  <c r="C2501" i="34"/>
  <c r="B2501" i="34"/>
  <c r="F2500" i="34"/>
  <c r="E2500" i="34"/>
  <c r="D2500" i="34"/>
  <c r="C2500" i="34"/>
  <c r="B2500" i="34"/>
  <c r="F2499" i="34"/>
  <c r="D2499" i="34" s="1"/>
  <c r="E2499" i="34"/>
  <c r="C2499" i="34"/>
  <c r="B2499" i="34"/>
  <c r="F2498" i="34"/>
  <c r="E2498" i="34"/>
  <c r="D2498" i="34"/>
  <c r="C2498" i="34"/>
  <c r="B2498" i="34"/>
  <c r="F2497" i="34"/>
  <c r="E2497" i="34"/>
  <c r="D2497" i="34"/>
  <c r="C2497" i="34"/>
  <c r="B2497" i="34"/>
  <c r="F2496" i="34"/>
  <c r="D2496" i="34" s="1"/>
  <c r="E2496" i="34"/>
  <c r="C2496" i="34"/>
  <c r="B2496" i="34"/>
  <c r="F2495" i="34"/>
  <c r="E2495" i="34"/>
  <c r="D2495" i="34"/>
  <c r="C2495" i="34"/>
  <c r="B2495" i="34"/>
  <c r="F2494" i="34"/>
  <c r="E2494" i="34"/>
  <c r="D2494" i="34"/>
  <c r="C2494" i="34"/>
  <c r="B2494" i="34"/>
  <c r="F2493" i="34"/>
  <c r="D2493" i="34" s="1"/>
  <c r="E2493" i="34"/>
  <c r="C2493" i="34"/>
  <c r="B2493" i="34"/>
  <c r="F2492" i="34"/>
  <c r="E2492" i="34"/>
  <c r="D2492" i="34"/>
  <c r="C2492" i="34"/>
  <c r="B2492" i="34"/>
  <c r="F2491" i="34"/>
  <c r="D2491" i="34" s="1"/>
  <c r="E2491" i="34"/>
  <c r="C2491" i="34"/>
  <c r="B2491" i="34"/>
  <c r="F2490" i="34"/>
  <c r="D2490" i="34" s="1"/>
  <c r="E2490" i="34"/>
  <c r="C2490" i="34"/>
  <c r="B2490" i="34"/>
  <c r="F2489" i="34"/>
  <c r="E2489" i="34"/>
  <c r="D2489" i="34"/>
  <c r="C2489" i="34"/>
  <c r="B2489" i="34"/>
  <c r="F2488" i="34"/>
  <c r="D2488" i="34" s="1"/>
  <c r="E2488" i="34"/>
  <c r="C2488" i="34"/>
  <c r="B2488" i="34"/>
  <c r="F2487" i="34"/>
  <c r="D2487" i="34" s="1"/>
  <c r="E2487" i="34"/>
  <c r="C2487" i="34"/>
  <c r="B2487" i="34"/>
  <c r="F2486" i="34"/>
  <c r="D2486" i="34" s="1"/>
  <c r="E2486" i="34"/>
  <c r="C2486" i="34"/>
  <c r="B2486" i="34"/>
  <c r="F2485" i="34"/>
  <c r="E2485" i="34"/>
  <c r="D2485" i="34"/>
  <c r="C2485" i="34"/>
  <c r="B2485" i="34"/>
  <c r="F2484" i="34"/>
  <c r="D2484" i="34" s="1"/>
  <c r="E2484" i="34"/>
  <c r="C2484" i="34"/>
  <c r="B2484" i="34"/>
  <c r="F2483" i="34"/>
  <c r="D2483" i="34" s="1"/>
  <c r="E2483" i="34"/>
  <c r="C2483" i="34"/>
  <c r="B2483" i="34"/>
  <c r="F2482" i="34"/>
  <c r="E2482" i="34"/>
  <c r="D2482" i="34"/>
  <c r="C2482" i="34"/>
  <c r="B2482" i="34"/>
  <c r="F2481" i="34"/>
  <c r="D2481" i="34" s="1"/>
  <c r="E2481" i="34"/>
  <c r="C2481" i="34"/>
  <c r="B2481" i="34"/>
  <c r="F2480" i="34"/>
  <c r="D2480" i="34" s="1"/>
  <c r="E2480" i="34"/>
  <c r="C2480" i="34"/>
  <c r="B2480" i="34"/>
  <c r="F2479" i="34"/>
  <c r="D2479" i="34" s="1"/>
  <c r="E2479" i="34"/>
  <c r="C2479" i="34"/>
  <c r="B2479" i="34"/>
  <c r="F2478" i="34"/>
  <c r="D2478" i="34" s="1"/>
  <c r="E2478" i="34"/>
  <c r="C2478" i="34"/>
  <c r="B2478" i="34"/>
  <c r="F2477" i="34"/>
  <c r="D2477" i="34" s="1"/>
  <c r="E2477" i="34"/>
  <c r="C2477" i="34"/>
  <c r="B2477" i="34"/>
  <c r="F2476" i="34"/>
  <c r="D2476" i="34" s="1"/>
  <c r="E2476" i="34"/>
  <c r="C2476" i="34"/>
  <c r="B2476" i="34"/>
  <c r="F2475" i="34"/>
  <c r="D2475" i="34" s="1"/>
  <c r="E2475" i="34"/>
  <c r="C2475" i="34"/>
  <c r="B2475" i="34"/>
  <c r="F2474" i="34"/>
  <c r="D2474" i="34" s="1"/>
  <c r="E2474" i="34"/>
  <c r="C2474" i="34"/>
  <c r="B2474" i="34"/>
  <c r="F2473" i="34"/>
  <c r="E2473" i="34"/>
  <c r="D2473" i="34"/>
  <c r="C2473" i="34"/>
  <c r="B2473" i="34"/>
  <c r="F2472" i="34"/>
  <c r="D2472" i="34" s="1"/>
  <c r="E2472" i="34"/>
  <c r="C2472" i="34"/>
  <c r="B2472" i="34"/>
  <c r="F2471" i="34"/>
  <c r="E2471" i="34"/>
  <c r="D2471" i="34"/>
  <c r="C2471" i="34"/>
  <c r="B2471" i="34"/>
  <c r="F2470" i="34"/>
  <c r="E2470" i="34"/>
  <c r="D2470" i="34"/>
  <c r="C2470" i="34"/>
  <c r="B2470" i="34"/>
  <c r="F2469" i="34"/>
  <c r="D2469" i="34" s="1"/>
  <c r="E2469" i="34"/>
  <c r="C2469" i="34"/>
  <c r="B2469" i="34"/>
  <c r="F2468" i="34"/>
  <c r="D2468" i="34" s="1"/>
  <c r="E2468" i="34"/>
  <c r="C2468" i="34"/>
  <c r="B2468" i="34"/>
  <c r="F2467" i="34"/>
  <c r="D2467" i="34" s="1"/>
  <c r="E2467" i="34"/>
  <c r="C2467" i="34"/>
  <c r="B2467" i="34"/>
  <c r="F2466" i="34"/>
  <c r="D2466" i="34" s="1"/>
  <c r="E2466" i="34"/>
  <c r="C2466" i="34"/>
  <c r="B2466" i="34"/>
  <c r="F2465" i="34"/>
  <c r="D2465" i="34" s="1"/>
  <c r="E2465" i="34"/>
  <c r="C2465" i="34"/>
  <c r="B2465" i="34"/>
  <c r="F2464" i="34"/>
  <c r="D2464" i="34" s="1"/>
  <c r="E2464" i="34"/>
  <c r="C2464" i="34"/>
  <c r="B2464" i="34"/>
  <c r="F2463" i="34"/>
  <c r="D2463" i="34" s="1"/>
  <c r="E2463" i="34"/>
  <c r="C2463" i="34"/>
  <c r="B2463" i="34"/>
  <c r="F2462" i="34"/>
  <c r="D2462" i="34" s="1"/>
  <c r="E2462" i="34"/>
  <c r="C2462" i="34"/>
  <c r="B2462" i="34"/>
  <c r="F2461" i="34"/>
  <c r="D2461" i="34" s="1"/>
  <c r="E2461" i="34"/>
  <c r="C2461" i="34"/>
  <c r="B2461" i="34"/>
  <c r="F2460" i="34"/>
  <c r="D2460" i="34" s="1"/>
  <c r="E2460" i="34"/>
  <c r="C2460" i="34"/>
  <c r="B2460" i="34"/>
  <c r="F2459" i="34"/>
  <c r="D2459" i="34" s="1"/>
  <c r="E2459" i="34"/>
  <c r="C2459" i="34"/>
  <c r="B2459" i="34"/>
  <c r="F2458" i="34"/>
  <c r="D2458" i="34" s="1"/>
  <c r="E2458" i="34"/>
  <c r="C2458" i="34"/>
  <c r="B2458" i="34"/>
  <c r="F2457" i="34"/>
  <c r="D2457" i="34" s="1"/>
  <c r="E2457" i="34"/>
  <c r="C2457" i="34"/>
  <c r="B2457" i="34"/>
  <c r="F2456" i="34"/>
  <c r="E2456" i="34"/>
  <c r="D2456" i="34"/>
  <c r="C2456" i="34"/>
  <c r="B2456" i="34"/>
  <c r="F2455" i="34"/>
  <c r="D2455" i="34" s="1"/>
  <c r="E2455" i="34"/>
  <c r="C2455" i="34"/>
  <c r="B2455" i="34"/>
  <c r="F2454" i="34"/>
  <c r="D2454" i="34" s="1"/>
  <c r="E2454" i="34"/>
  <c r="C2454" i="34"/>
  <c r="B2454" i="34"/>
  <c r="F2453" i="34"/>
  <c r="E2453" i="34"/>
  <c r="D2453" i="34"/>
  <c r="C2453" i="34"/>
  <c r="B2453" i="34"/>
  <c r="F2452" i="34"/>
  <c r="D2452" i="34" s="1"/>
  <c r="E2452" i="34"/>
  <c r="C2452" i="34"/>
  <c r="B2452" i="34"/>
  <c r="F2451" i="34"/>
  <c r="D2451" i="34" s="1"/>
  <c r="E2451" i="34"/>
  <c r="C2451" i="34"/>
  <c r="B2451" i="34"/>
  <c r="F2450" i="34"/>
  <c r="E2450" i="34"/>
  <c r="D2450" i="34"/>
  <c r="C2450" i="34"/>
  <c r="B2450" i="34"/>
  <c r="F2449" i="34"/>
  <c r="E2449" i="34"/>
  <c r="D2449" i="34"/>
  <c r="C2449" i="34"/>
  <c r="B2449" i="34"/>
  <c r="F2448" i="34"/>
  <c r="D2448" i="34" s="1"/>
  <c r="E2448" i="34"/>
  <c r="C2448" i="34"/>
  <c r="B2448" i="34"/>
  <c r="F2447" i="34"/>
  <c r="E2447" i="34"/>
  <c r="D2447" i="34"/>
  <c r="C2447" i="34"/>
  <c r="B2447" i="34"/>
  <c r="F2446" i="34"/>
  <c r="D2446" i="34" s="1"/>
  <c r="E2446" i="34"/>
  <c r="C2446" i="34"/>
  <c r="B2446" i="34"/>
  <c r="F2445" i="34"/>
  <c r="D2445" i="34" s="1"/>
  <c r="E2445" i="34"/>
  <c r="C2445" i="34"/>
  <c r="B2445" i="34"/>
  <c r="F2444" i="34"/>
  <c r="D2444" i="34" s="1"/>
  <c r="E2444" i="34"/>
  <c r="C2444" i="34"/>
  <c r="B2444" i="34"/>
  <c r="F2443" i="34"/>
  <c r="D2443" i="34" s="1"/>
  <c r="E2443" i="34"/>
  <c r="C2443" i="34"/>
  <c r="B2443" i="34"/>
  <c r="F2442" i="34"/>
  <c r="D2442" i="34" s="1"/>
  <c r="E2442" i="34"/>
  <c r="C2442" i="34"/>
  <c r="B2442" i="34"/>
  <c r="F2441" i="34"/>
  <c r="E2441" i="34"/>
  <c r="D2441" i="34"/>
  <c r="C2441" i="34"/>
  <c r="B2441" i="34"/>
  <c r="F2440" i="34"/>
  <c r="E2440" i="34"/>
  <c r="D2440" i="34"/>
  <c r="C2440" i="34"/>
  <c r="B2440" i="34"/>
  <c r="F2439" i="34"/>
  <c r="D2439" i="34" s="1"/>
  <c r="E2439" i="34"/>
  <c r="C2439" i="34"/>
  <c r="B2439" i="34"/>
  <c r="F2438" i="34"/>
  <c r="E2438" i="34"/>
  <c r="D2438" i="34"/>
  <c r="C2438" i="34"/>
  <c r="B2438" i="34"/>
  <c r="F2437" i="34"/>
  <c r="D2437" i="34" s="1"/>
  <c r="E2437" i="34"/>
  <c r="C2437" i="34"/>
  <c r="B2437" i="34"/>
  <c r="F2436" i="34"/>
  <c r="D2436" i="34" s="1"/>
  <c r="E2436" i="34"/>
  <c r="C2436" i="34"/>
  <c r="B2436" i="34"/>
  <c r="F2435" i="34"/>
  <c r="E2435" i="34"/>
  <c r="D2435" i="34"/>
  <c r="C2435" i="34"/>
  <c r="B2435" i="34"/>
  <c r="F2434" i="34"/>
  <c r="E2434" i="34"/>
  <c r="D2434" i="34"/>
  <c r="C2434" i="34"/>
  <c r="B2434" i="34"/>
  <c r="F2433" i="34"/>
  <c r="D2433" i="34" s="1"/>
  <c r="E2433" i="34"/>
  <c r="C2433" i="34"/>
  <c r="B2433" i="34"/>
  <c r="F2432" i="34"/>
  <c r="E2432" i="34"/>
  <c r="D2432" i="34"/>
  <c r="C2432" i="34"/>
  <c r="B2432" i="34"/>
  <c r="F2431" i="34"/>
  <c r="D2431" i="34" s="1"/>
  <c r="E2431" i="34"/>
  <c r="C2431" i="34"/>
  <c r="B2431" i="34"/>
  <c r="F2430" i="34"/>
  <c r="D2430" i="34" s="1"/>
  <c r="E2430" i="34"/>
  <c r="C2430" i="34"/>
  <c r="B2430" i="34"/>
  <c r="F2429" i="34"/>
  <c r="E2429" i="34"/>
  <c r="D2429" i="34"/>
  <c r="C2429" i="34"/>
  <c r="B2429" i="34"/>
  <c r="F2428" i="34"/>
  <c r="D2428" i="34" s="1"/>
  <c r="E2428" i="34"/>
  <c r="C2428" i="34"/>
  <c r="B2428" i="34"/>
  <c r="F2427" i="34"/>
  <c r="D2427" i="34" s="1"/>
  <c r="E2427" i="34"/>
  <c r="C2427" i="34"/>
  <c r="B2427" i="34"/>
  <c r="F2426" i="34"/>
  <c r="D2426" i="34" s="1"/>
  <c r="E2426" i="34"/>
  <c r="C2426" i="34"/>
  <c r="B2426" i="34"/>
  <c r="F2425" i="34"/>
  <c r="E2425" i="34"/>
  <c r="D2425" i="34"/>
  <c r="C2425" i="34"/>
  <c r="B2425" i="34"/>
  <c r="F2424" i="34"/>
  <c r="D2424" i="34" s="1"/>
  <c r="E2424" i="34"/>
  <c r="C2424" i="34"/>
  <c r="B2424" i="34"/>
  <c r="F2423" i="34"/>
  <c r="D2423" i="34" s="1"/>
  <c r="E2423" i="34"/>
  <c r="C2423" i="34"/>
  <c r="B2423" i="34"/>
  <c r="F2422" i="34"/>
  <c r="D2422" i="34" s="1"/>
  <c r="E2422" i="34"/>
  <c r="C2422" i="34"/>
  <c r="B2422" i="34"/>
  <c r="F2421" i="34"/>
  <c r="D2421" i="34" s="1"/>
  <c r="E2421" i="34"/>
  <c r="C2421" i="34"/>
  <c r="B2421" i="34"/>
  <c r="F2420" i="34"/>
  <c r="E2420" i="34"/>
  <c r="D2420" i="34"/>
  <c r="C2420" i="34"/>
  <c r="B2420" i="34"/>
  <c r="F2419" i="34"/>
  <c r="D2419" i="34" s="1"/>
  <c r="E2419" i="34"/>
  <c r="C2419" i="34"/>
  <c r="B2419" i="34"/>
  <c r="F2418" i="34"/>
  <c r="D2418" i="34" s="1"/>
  <c r="E2418" i="34"/>
  <c r="C2418" i="34"/>
  <c r="B2418" i="34"/>
  <c r="F2417" i="34"/>
  <c r="E2417" i="34"/>
  <c r="D2417" i="34"/>
  <c r="C2417" i="34"/>
  <c r="B2417" i="34"/>
  <c r="F2416" i="34"/>
  <c r="E2416" i="34"/>
  <c r="D2416" i="34"/>
  <c r="C2416" i="34"/>
  <c r="B2416" i="34"/>
  <c r="F2415" i="34"/>
  <c r="D2415" i="34" s="1"/>
  <c r="E2415" i="34"/>
  <c r="C2415" i="34"/>
  <c r="B2415" i="34"/>
  <c r="F2414" i="34"/>
  <c r="D2414" i="34" s="1"/>
  <c r="E2414" i="34"/>
  <c r="C2414" i="34"/>
  <c r="B2414" i="34"/>
  <c r="F2413" i="34"/>
  <c r="D2413" i="34" s="1"/>
  <c r="E2413" i="34"/>
  <c r="C2413" i="34"/>
  <c r="B2413" i="34"/>
  <c r="F2412" i="34"/>
  <c r="D2412" i="34" s="1"/>
  <c r="E2412" i="34"/>
  <c r="C2412" i="34"/>
  <c r="B2412" i="34"/>
  <c r="F2411" i="34"/>
  <c r="D2411" i="34" s="1"/>
  <c r="E2411" i="34"/>
  <c r="C2411" i="34"/>
  <c r="B2411" i="34"/>
  <c r="F2410" i="34"/>
  <c r="E2410" i="34"/>
  <c r="D2410" i="34"/>
  <c r="C2410" i="34"/>
  <c r="B2410" i="34"/>
  <c r="F2409" i="34"/>
  <c r="D2409" i="34" s="1"/>
  <c r="E2409" i="34"/>
  <c r="C2409" i="34"/>
  <c r="B2409" i="34"/>
  <c r="F2408" i="34"/>
  <c r="E2408" i="34"/>
  <c r="D2408" i="34"/>
  <c r="C2408" i="34"/>
  <c r="B2408" i="34"/>
  <c r="F2407" i="34"/>
  <c r="D2407" i="34" s="1"/>
  <c r="E2407" i="34"/>
  <c r="C2407" i="34"/>
  <c r="B2407" i="34"/>
  <c r="F2406" i="34"/>
  <c r="D2406" i="34" s="1"/>
  <c r="E2406" i="34"/>
  <c r="C2406" i="34"/>
  <c r="B2406" i="34"/>
  <c r="F2405" i="34"/>
  <c r="D2405" i="34" s="1"/>
  <c r="E2405" i="34"/>
  <c r="C2405" i="34"/>
  <c r="B2405" i="34"/>
  <c r="F2404" i="34"/>
  <c r="E2404" i="34"/>
  <c r="D2404" i="34"/>
  <c r="C2404" i="34"/>
  <c r="B2404" i="34"/>
  <c r="F2403" i="34"/>
  <c r="D2403" i="34" s="1"/>
  <c r="E2403" i="34"/>
  <c r="C2403" i="34"/>
  <c r="B2403" i="34"/>
  <c r="F2402" i="34"/>
  <c r="D2402" i="34" s="1"/>
  <c r="E2402" i="34"/>
  <c r="C2402" i="34"/>
  <c r="B2402" i="34"/>
  <c r="F2401" i="34"/>
  <c r="D2401" i="34" s="1"/>
  <c r="E2401" i="34"/>
  <c r="C2401" i="34"/>
  <c r="B2401" i="34"/>
  <c r="F2400" i="34"/>
  <c r="D2400" i="34" s="1"/>
  <c r="E2400" i="34"/>
  <c r="C2400" i="34"/>
  <c r="B2400" i="34"/>
  <c r="F2399" i="34"/>
  <c r="E2399" i="34"/>
  <c r="D2399" i="34"/>
  <c r="C2399" i="34"/>
  <c r="B2399" i="34"/>
  <c r="F2398" i="34"/>
  <c r="E2398" i="34"/>
  <c r="D2398" i="34"/>
  <c r="C2398" i="34"/>
  <c r="B2398" i="34"/>
  <c r="F2397" i="34"/>
  <c r="D2397" i="34" s="1"/>
  <c r="E2397" i="34"/>
  <c r="C2397" i="34"/>
  <c r="B2397" i="34"/>
  <c r="F2396" i="34"/>
  <c r="D2396" i="34" s="1"/>
  <c r="E2396" i="34"/>
  <c r="C2396" i="34"/>
  <c r="B2396" i="34"/>
  <c r="F2395" i="34"/>
  <c r="E2395" i="34"/>
  <c r="D2395" i="34"/>
  <c r="C2395" i="34"/>
  <c r="B2395" i="34"/>
  <c r="F2394" i="34"/>
  <c r="D2394" i="34" s="1"/>
  <c r="E2394" i="34"/>
  <c r="C2394" i="34"/>
  <c r="B2394" i="34"/>
  <c r="F2393" i="34"/>
  <c r="D2393" i="34" s="1"/>
  <c r="E2393" i="34"/>
  <c r="C2393" i="34"/>
  <c r="B2393" i="34"/>
  <c r="F2392" i="34"/>
  <c r="D2392" i="34" s="1"/>
  <c r="E2392" i="34"/>
  <c r="C2392" i="34"/>
  <c r="B2392" i="34"/>
  <c r="F2391" i="34"/>
  <c r="D2391" i="34" s="1"/>
  <c r="E2391" i="34"/>
  <c r="C2391" i="34"/>
  <c r="B2391" i="34"/>
  <c r="F2390" i="34"/>
  <c r="E2390" i="34"/>
  <c r="D2390" i="34"/>
  <c r="C2390" i="34"/>
  <c r="B2390" i="34"/>
  <c r="F2389" i="34"/>
  <c r="D2389" i="34" s="1"/>
  <c r="E2389" i="34"/>
  <c r="C2389" i="34"/>
  <c r="B2389" i="34"/>
  <c r="F2388" i="34"/>
  <c r="D2388" i="34" s="1"/>
  <c r="E2388" i="34"/>
  <c r="C2388" i="34"/>
  <c r="B2388" i="34"/>
  <c r="F2387" i="34"/>
  <c r="D2387" i="34" s="1"/>
  <c r="E2387" i="34"/>
  <c r="C2387" i="34"/>
  <c r="B2387" i="34"/>
  <c r="F2386" i="34"/>
  <c r="E2386" i="34"/>
  <c r="D2386" i="34"/>
  <c r="C2386" i="34"/>
  <c r="B2386" i="34"/>
  <c r="F2385" i="34"/>
  <c r="D2385" i="34" s="1"/>
  <c r="E2385" i="34"/>
  <c r="C2385" i="34"/>
  <c r="B2385" i="34"/>
  <c r="F2384" i="34"/>
  <c r="E2384" i="34"/>
  <c r="D2384" i="34"/>
  <c r="C2384" i="34"/>
  <c r="B2384" i="34"/>
  <c r="F2383" i="34"/>
  <c r="E2383" i="34"/>
  <c r="D2383" i="34"/>
  <c r="C2383" i="34"/>
  <c r="B2383" i="34"/>
  <c r="F2382" i="34"/>
  <c r="D2382" i="34" s="1"/>
  <c r="E2382" i="34"/>
  <c r="C2382" i="34"/>
  <c r="B2382" i="34"/>
  <c r="F2381" i="34"/>
  <c r="D2381" i="34" s="1"/>
  <c r="E2381" i="34"/>
  <c r="C2381" i="34"/>
  <c r="B2381" i="34"/>
  <c r="F2380" i="34"/>
  <c r="E2380" i="34"/>
  <c r="D2380" i="34"/>
  <c r="C2380" i="34"/>
  <c r="B2380" i="34"/>
  <c r="F2379" i="34"/>
  <c r="D2379" i="34" s="1"/>
  <c r="E2379" i="34"/>
  <c r="C2379" i="34"/>
  <c r="B2379" i="34"/>
  <c r="F2378" i="34"/>
  <c r="E2378" i="34"/>
  <c r="D2378" i="34"/>
  <c r="C2378" i="34"/>
  <c r="B2378" i="34"/>
  <c r="F2377" i="34"/>
  <c r="E2377" i="34"/>
  <c r="D2377" i="34"/>
  <c r="C2377" i="34"/>
  <c r="B2377" i="34"/>
  <c r="F2376" i="34"/>
  <c r="D2376" i="34" s="1"/>
  <c r="E2376" i="34"/>
  <c r="C2376" i="34"/>
  <c r="B2376" i="34"/>
  <c r="F2375" i="34"/>
  <c r="D2375" i="34" s="1"/>
  <c r="E2375" i="34"/>
  <c r="C2375" i="34"/>
  <c r="B2375" i="34"/>
  <c r="F2374" i="34"/>
  <c r="D2374" i="34" s="1"/>
  <c r="E2374" i="34"/>
  <c r="C2374" i="34"/>
  <c r="B2374" i="34"/>
  <c r="F2373" i="34"/>
  <c r="D2373" i="34" s="1"/>
  <c r="E2373" i="34"/>
  <c r="C2373" i="34"/>
  <c r="B2373" i="34"/>
  <c r="F2372" i="34"/>
  <c r="D2372" i="34" s="1"/>
  <c r="E2372" i="34"/>
  <c r="C2372" i="34"/>
  <c r="B2372" i="34"/>
  <c r="F2371" i="34"/>
  <c r="D2371" i="34" s="1"/>
  <c r="E2371" i="34"/>
  <c r="C2371" i="34"/>
  <c r="B2371" i="34"/>
  <c r="F2370" i="34"/>
  <c r="D2370" i="34" s="1"/>
  <c r="E2370" i="34"/>
  <c r="C2370" i="34"/>
  <c r="B2370" i="34"/>
  <c r="F2369" i="34"/>
  <c r="E2369" i="34"/>
  <c r="D2369" i="34"/>
  <c r="C2369" i="34"/>
  <c r="B2369" i="34"/>
  <c r="F2368" i="34"/>
  <c r="E2368" i="34"/>
  <c r="D2368" i="34"/>
  <c r="C2368" i="34"/>
  <c r="B2368" i="34"/>
  <c r="F2367" i="34"/>
  <c r="D2367" i="34" s="1"/>
  <c r="E2367" i="34"/>
  <c r="C2367" i="34"/>
  <c r="B2367" i="34"/>
  <c r="F2366" i="34"/>
  <c r="D2366" i="34" s="1"/>
  <c r="E2366" i="34"/>
  <c r="C2366" i="34"/>
  <c r="B2366" i="34"/>
  <c r="F2365" i="34"/>
  <c r="E2365" i="34"/>
  <c r="D2365" i="34"/>
  <c r="C2365" i="34"/>
  <c r="B2365" i="34"/>
  <c r="F2364" i="34"/>
  <c r="D2364" i="34" s="1"/>
  <c r="E2364" i="34"/>
  <c r="C2364" i="34"/>
  <c r="B2364" i="34"/>
  <c r="F2363" i="34"/>
  <c r="D2363" i="34" s="1"/>
  <c r="E2363" i="34"/>
  <c r="C2363" i="34"/>
  <c r="B2363" i="34"/>
  <c r="F2362" i="34"/>
  <c r="D2362" i="34" s="1"/>
  <c r="E2362" i="34"/>
  <c r="C2362" i="34"/>
  <c r="B2362" i="34"/>
  <c r="F2361" i="34"/>
  <c r="D2361" i="34" s="1"/>
  <c r="E2361" i="34"/>
  <c r="C2361" i="34"/>
  <c r="B2361" i="34"/>
  <c r="F2360" i="34"/>
  <c r="E2360" i="34"/>
  <c r="D2360" i="34"/>
  <c r="C2360" i="34"/>
  <c r="B2360" i="34"/>
  <c r="F2359" i="34"/>
  <c r="E2359" i="34"/>
  <c r="D2359" i="34"/>
  <c r="C2359" i="34"/>
  <c r="B2359" i="34"/>
  <c r="F2358" i="34"/>
  <c r="D2358" i="34" s="1"/>
  <c r="E2358" i="34"/>
  <c r="C2358" i="34"/>
  <c r="B2358" i="34"/>
  <c r="F2357" i="34"/>
  <c r="E2357" i="34"/>
  <c r="D2357" i="34"/>
  <c r="C2357" i="34"/>
  <c r="B2357" i="34"/>
  <c r="F2356" i="34"/>
  <c r="E2356" i="34"/>
  <c r="D2356" i="34"/>
  <c r="C2356" i="34"/>
  <c r="B2356" i="34"/>
  <c r="F2355" i="34"/>
  <c r="D2355" i="34" s="1"/>
  <c r="E2355" i="34"/>
  <c r="C2355" i="34"/>
  <c r="B2355" i="34"/>
  <c r="F2354" i="34"/>
  <c r="E2354" i="34"/>
  <c r="D2354" i="34"/>
  <c r="C2354" i="34"/>
  <c r="B2354" i="34"/>
  <c r="F2353" i="34"/>
  <c r="D2353" i="34" s="1"/>
  <c r="E2353" i="34"/>
  <c r="C2353" i="34"/>
  <c r="B2353" i="34"/>
  <c r="F2352" i="34"/>
  <c r="D2352" i="34" s="1"/>
  <c r="E2352" i="34"/>
  <c r="C2352" i="34"/>
  <c r="B2352" i="34"/>
  <c r="F2351" i="34"/>
  <c r="D2351" i="34" s="1"/>
  <c r="E2351" i="34"/>
  <c r="C2351" i="34"/>
  <c r="B2351" i="34"/>
  <c r="F2350" i="34"/>
  <c r="D2350" i="34" s="1"/>
  <c r="E2350" i="34"/>
  <c r="C2350" i="34"/>
  <c r="B2350" i="34"/>
  <c r="F2349" i="34"/>
  <c r="D2349" i="34" s="1"/>
  <c r="E2349" i="34"/>
  <c r="C2349" i="34"/>
  <c r="B2349" i="34"/>
  <c r="F2348" i="34"/>
  <c r="E2348" i="34"/>
  <c r="D2348" i="34"/>
  <c r="C2348" i="34"/>
  <c r="B2348" i="34"/>
  <c r="F2347" i="34"/>
  <c r="E2347" i="34"/>
  <c r="D2347" i="34"/>
  <c r="C2347" i="34"/>
  <c r="B2347" i="34"/>
  <c r="F2346" i="34"/>
  <c r="D2346" i="34" s="1"/>
  <c r="E2346" i="34"/>
  <c r="C2346" i="34"/>
  <c r="B2346" i="34"/>
  <c r="F2345" i="34"/>
  <c r="E2345" i="34"/>
  <c r="D2345" i="34"/>
  <c r="C2345" i="34"/>
  <c r="B2345" i="34"/>
  <c r="F2344" i="34"/>
  <c r="E2344" i="34"/>
  <c r="D2344" i="34"/>
  <c r="C2344" i="34"/>
  <c r="B2344" i="34"/>
  <c r="F2343" i="34"/>
  <c r="D2343" i="34" s="1"/>
  <c r="E2343" i="34"/>
  <c r="C2343" i="34"/>
  <c r="B2343" i="34"/>
  <c r="F2342" i="34"/>
  <c r="E2342" i="34"/>
  <c r="D2342" i="34"/>
  <c r="C2342" i="34"/>
  <c r="B2342" i="34"/>
  <c r="F2341" i="34"/>
  <c r="E2341" i="34"/>
  <c r="D2341" i="34"/>
  <c r="C2341" i="34"/>
  <c r="B2341" i="34"/>
  <c r="F2340" i="34"/>
  <c r="D2340" i="34" s="1"/>
  <c r="E2340" i="34"/>
  <c r="C2340" i="34"/>
  <c r="B2340" i="34"/>
  <c r="F2339" i="34"/>
  <c r="E2339" i="34"/>
  <c r="D2339" i="34"/>
  <c r="C2339" i="34"/>
  <c r="B2339" i="34"/>
  <c r="F2338" i="34"/>
  <c r="D2338" i="34" s="1"/>
  <c r="E2338" i="34"/>
  <c r="C2338" i="34"/>
  <c r="B2338" i="34"/>
  <c r="F2337" i="34"/>
  <c r="D2337" i="34" s="1"/>
  <c r="E2337" i="34"/>
  <c r="C2337" i="34"/>
  <c r="B2337" i="34"/>
  <c r="F2336" i="34"/>
  <c r="E2336" i="34"/>
  <c r="D2336" i="34"/>
  <c r="C2336" i="34"/>
  <c r="B2336" i="34"/>
  <c r="F2335" i="34"/>
  <c r="D2335" i="34" s="1"/>
  <c r="E2335" i="34"/>
  <c r="C2335" i="34"/>
  <c r="B2335" i="34"/>
  <c r="F2334" i="34"/>
  <c r="D2334" i="34" s="1"/>
  <c r="E2334" i="34"/>
  <c r="C2334" i="34"/>
  <c r="B2334" i="34"/>
  <c r="F2333" i="34"/>
  <c r="E2333" i="34"/>
  <c r="D2333" i="34"/>
  <c r="C2333" i="34"/>
  <c r="B2333" i="34"/>
  <c r="F2332" i="34"/>
  <c r="E2332" i="34"/>
  <c r="D2332" i="34"/>
  <c r="C2332" i="34"/>
  <c r="B2332" i="34"/>
  <c r="F2331" i="34"/>
  <c r="D2331" i="34" s="1"/>
  <c r="E2331" i="34"/>
  <c r="C2331" i="34"/>
  <c r="B2331" i="34"/>
  <c r="F2330" i="34"/>
  <c r="D2330" i="34" s="1"/>
  <c r="E2330" i="34"/>
  <c r="C2330" i="34"/>
  <c r="B2330" i="34"/>
  <c r="F2329" i="34"/>
  <c r="E2329" i="34"/>
  <c r="D2329" i="34"/>
  <c r="C2329" i="34"/>
  <c r="B2329" i="34"/>
  <c r="F2328" i="34"/>
  <c r="D2328" i="34" s="1"/>
  <c r="E2328" i="34"/>
  <c r="C2328" i="34"/>
  <c r="B2328" i="34"/>
  <c r="F2327" i="34"/>
  <c r="D2327" i="34" s="1"/>
  <c r="E2327" i="34"/>
  <c r="C2327" i="34"/>
  <c r="B2327" i="34"/>
  <c r="F2326" i="34"/>
  <c r="D2326" i="34" s="1"/>
  <c r="E2326" i="34"/>
  <c r="C2326" i="34"/>
  <c r="B2326" i="34"/>
  <c r="F2325" i="34"/>
  <c r="D2325" i="34" s="1"/>
  <c r="E2325" i="34"/>
  <c r="C2325" i="34"/>
  <c r="B2325" i="34"/>
  <c r="F2324" i="34"/>
  <c r="D2324" i="34" s="1"/>
  <c r="E2324" i="34"/>
  <c r="C2324" i="34"/>
  <c r="B2324" i="34"/>
  <c r="F2323" i="34"/>
  <c r="E2323" i="34"/>
  <c r="D2323" i="34"/>
  <c r="C2323" i="34"/>
  <c r="B2323" i="34"/>
  <c r="F2322" i="34"/>
  <c r="D2322" i="34" s="1"/>
  <c r="E2322" i="34"/>
  <c r="C2322" i="34"/>
  <c r="B2322" i="34"/>
  <c r="F2321" i="34"/>
  <c r="D2321" i="34" s="1"/>
  <c r="E2321" i="34"/>
  <c r="C2321" i="34"/>
  <c r="B2321" i="34"/>
  <c r="F2320" i="34"/>
  <c r="E2320" i="34"/>
  <c r="D2320" i="34"/>
  <c r="C2320" i="34"/>
  <c r="B2320" i="34"/>
  <c r="F2319" i="34"/>
  <c r="D2319" i="34" s="1"/>
  <c r="E2319" i="34"/>
  <c r="C2319" i="34"/>
  <c r="B2319" i="34"/>
  <c r="F2318" i="34"/>
  <c r="E2318" i="34"/>
  <c r="D2318" i="34"/>
  <c r="C2318" i="34"/>
  <c r="B2318" i="34"/>
  <c r="F2317" i="34"/>
  <c r="E2317" i="34"/>
  <c r="D2317" i="34"/>
  <c r="C2317" i="34"/>
  <c r="B2317" i="34"/>
  <c r="F2316" i="34"/>
  <c r="D2316" i="34" s="1"/>
  <c r="E2316" i="34"/>
  <c r="C2316" i="34"/>
  <c r="B2316" i="34"/>
  <c r="F2315" i="34"/>
  <c r="E2315" i="34"/>
  <c r="D2315" i="34"/>
  <c r="C2315" i="34"/>
  <c r="B2315" i="34"/>
  <c r="F2314" i="34"/>
  <c r="D2314" i="34" s="1"/>
  <c r="E2314" i="34"/>
  <c r="C2314" i="34"/>
  <c r="B2314" i="34"/>
  <c r="F2313" i="34"/>
  <c r="D2313" i="34" s="1"/>
  <c r="E2313" i="34"/>
  <c r="C2313" i="34"/>
  <c r="B2313" i="34"/>
  <c r="F2312" i="34"/>
  <c r="E2312" i="34"/>
  <c r="D2312" i="34"/>
  <c r="C2312" i="34"/>
  <c r="B2312" i="34"/>
  <c r="F2311" i="34"/>
  <c r="E2311" i="34"/>
  <c r="D2311" i="34"/>
  <c r="C2311" i="34"/>
  <c r="B2311" i="34"/>
  <c r="F2310" i="34"/>
  <c r="D2310" i="34" s="1"/>
  <c r="E2310" i="34"/>
  <c r="C2310" i="34"/>
  <c r="B2310" i="34"/>
  <c r="F2309" i="34"/>
  <c r="D2309" i="34" s="1"/>
  <c r="E2309" i="34"/>
  <c r="C2309" i="34"/>
  <c r="B2309" i="34"/>
  <c r="F2308" i="34"/>
  <c r="D2308" i="34" s="1"/>
  <c r="E2308" i="34"/>
  <c r="C2308" i="34"/>
  <c r="B2308" i="34"/>
  <c r="F2307" i="34"/>
  <c r="D2307" i="34" s="1"/>
  <c r="E2307" i="34"/>
  <c r="C2307" i="34"/>
  <c r="B2307" i="34"/>
  <c r="F2306" i="34"/>
  <c r="E2306" i="34"/>
  <c r="D2306" i="34"/>
  <c r="C2306" i="34"/>
  <c r="B2306" i="34"/>
  <c r="F2305" i="34"/>
  <c r="E2305" i="34"/>
  <c r="D2305" i="34"/>
  <c r="C2305" i="34"/>
  <c r="B2305" i="34"/>
  <c r="F2304" i="34"/>
  <c r="D2304" i="34" s="1"/>
  <c r="E2304" i="34"/>
  <c r="C2304" i="34"/>
  <c r="B2304" i="34"/>
  <c r="F2303" i="34"/>
  <c r="D2303" i="34" s="1"/>
  <c r="E2303" i="34"/>
  <c r="C2303" i="34"/>
  <c r="B2303" i="34"/>
  <c r="F2302" i="34"/>
  <c r="D2302" i="34" s="1"/>
  <c r="E2302" i="34"/>
  <c r="C2302" i="34"/>
  <c r="B2302" i="34"/>
  <c r="F2301" i="34"/>
  <c r="D2301" i="34" s="1"/>
  <c r="E2301" i="34"/>
  <c r="C2301" i="34"/>
  <c r="B2301" i="34"/>
  <c r="F2300" i="34"/>
  <c r="E2300" i="34"/>
  <c r="D2300" i="34"/>
  <c r="C2300" i="34"/>
  <c r="B2300" i="34"/>
  <c r="F2299" i="34"/>
  <c r="D2299" i="34" s="1"/>
  <c r="E2299" i="34"/>
  <c r="C2299" i="34"/>
  <c r="B2299" i="34"/>
  <c r="F2298" i="34"/>
  <c r="D2298" i="34" s="1"/>
  <c r="E2298" i="34"/>
  <c r="C2298" i="34"/>
  <c r="B2298" i="34"/>
  <c r="F2297" i="34"/>
  <c r="E2297" i="34"/>
  <c r="D2297" i="34"/>
  <c r="C2297" i="34"/>
  <c r="B2297" i="34"/>
  <c r="F2296" i="34"/>
  <c r="D2296" i="34" s="1"/>
  <c r="E2296" i="34"/>
  <c r="C2296" i="34"/>
  <c r="B2296" i="34"/>
  <c r="F2295" i="34"/>
  <c r="D2295" i="34" s="1"/>
  <c r="E2295" i="34"/>
  <c r="C2295" i="34"/>
  <c r="B2295" i="34"/>
  <c r="F2294" i="34"/>
  <c r="D2294" i="34" s="1"/>
  <c r="E2294" i="34"/>
  <c r="C2294" i="34"/>
  <c r="B2294" i="34"/>
  <c r="F2293" i="34"/>
  <c r="E2293" i="34"/>
  <c r="D2293" i="34"/>
  <c r="C2293" i="34"/>
  <c r="B2293" i="34"/>
  <c r="F2292" i="34"/>
  <c r="D2292" i="34" s="1"/>
  <c r="E2292" i="34"/>
  <c r="C2292" i="34"/>
  <c r="B2292" i="34"/>
  <c r="F2291" i="34"/>
  <c r="D2291" i="34" s="1"/>
  <c r="E2291" i="34"/>
  <c r="C2291" i="34"/>
  <c r="B2291" i="34"/>
  <c r="F2290" i="34"/>
  <c r="D2290" i="34" s="1"/>
  <c r="E2290" i="34"/>
  <c r="C2290" i="34"/>
  <c r="B2290" i="34"/>
  <c r="F2289" i="34"/>
  <c r="D2289" i="34" s="1"/>
  <c r="E2289" i="34"/>
  <c r="C2289" i="34"/>
  <c r="B2289" i="34"/>
  <c r="F2288" i="34"/>
  <c r="D2288" i="34" s="1"/>
  <c r="E2288" i="34"/>
  <c r="C2288" i="34"/>
  <c r="B2288" i="34"/>
  <c r="F2287" i="34"/>
  <c r="D2287" i="34" s="1"/>
  <c r="E2287" i="34"/>
  <c r="C2287" i="34"/>
  <c r="B2287" i="34"/>
  <c r="F2286" i="34"/>
  <c r="D2286" i="34" s="1"/>
  <c r="E2286" i="34"/>
  <c r="C2286" i="34"/>
  <c r="B2286" i="34"/>
  <c r="F2285" i="34"/>
  <c r="E2285" i="34"/>
  <c r="D2285" i="34"/>
  <c r="C2285" i="34"/>
  <c r="B2285" i="34"/>
  <c r="F2284" i="34"/>
  <c r="E2284" i="34"/>
  <c r="D2284" i="34"/>
  <c r="C2284" i="34"/>
  <c r="B2284" i="34"/>
  <c r="F2283" i="34"/>
  <c r="D2283" i="34" s="1"/>
  <c r="E2283" i="34"/>
  <c r="C2283" i="34"/>
  <c r="B2283" i="34"/>
  <c r="F2282" i="34"/>
  <c r="E2282" i="34"/>
  <c r="D2282" i="34"/>
  <c r="C2282" i="34"/>
  <c r="B2282" i="34"/>
  <c r="F2281" i="34"/>
  <c r="D2281" i="34" s="1"/>
  <c r="E2281" i="34"/>
  <c r="C2281" i="34"/>
  <c r="B2281" i="34"/>
  <c r="F2280" i="34"/>
  <c r="D2280" i="34" s="1"/>
  <c r="E2280" i="34"/>
  <c r="C2280" i="34"/>
  <c r="B2280" i="34"/>
  <c r="F2279" i="34"/>
  <c r="D2279" i="34" s="1"/>
  <c r="E2279" i="34"/>
  <c r="C2279" i="34"/>
  <c r="B2279" i="34"/>
  <c r="F2278" i="34"/>
  <c r="E2278" i="34"/>
  <c r="D2278" i="34"/>
  <c r="C2278" i="34"/>
  <c r="B2278" i="34"/>
  <c r="F2277" i="34"/>
  <c r="D2277" i="34" s="1"/>
  <c r="E2277" i="34"/>
  <c r="C2277" i="34"/>
  <c r="B2277" i="34"/>
  <c r="F2276" i="34"/>
  <c r="D2276" i="34" s="1"/>
  <c r="E2276" i="34"/>
  <c r="C2276" i="34"/>
  <c r="B2276" i="34"/>
  <c r="F2275" i="34"/>
  <c r="D2275" i="34" s="1"/>
  <c r="E2275" i="34"/>
  <c r="C2275" i="34"/>
  <c r="B2275" i="34"/>
  <c r="F2274" i="34"/>
  <c r="D2274" i="34" s="1"/>
  <c r="E2274" i="34"/>
  <c r="C2274" i="34"/>
  <c r="B2274" i="34"/>
  <c r="F2273" i="34"/>
  <c r="D2273" i="34" s="1"/>
  <c r="E2273" i="34"/>
  <c r="C2273" i="34"/>
  <c r="B2273" i="34"/>
  <c r="F2272" i="34"/>
  <c r="E2272" i="34"/>
  <c r="D2272" i="34"/>
  <c r="C2272" i="34"/>
  <c r="B2272" i="34"/>
  <c r="F2271" i="34"/>
  <c r="D2271" i="34" s="1"/>
  <c r="E2271" i="34"/>
  <c r="C2271" i="34"/>
  <c r="B2271" i="34"/>
  <c r="F2270" i="34"/>
  <c r="D2270" i="34" s="1"/>
  <c r="E2270" i="34"/>
  <c r="C2270" i="34"/>
  <c r="B2270" i="34"/>
  <c r="F2269" i="34"/>
  <c r="E2269" i="34"/>
  <c r="D2269" i="34"/>
  <c r="C2269" i="34"/>
  <c r="B2269" i="34"/>
  <c r="F2268" i="34"/>
  <c r="D2268" i="34" s="1"/>
  <c r="E2268" i="34"/>
  <c r="C2268" i="34"/>
  <c r="B2268" i="34"/>
  <c r="F2267" i="34"/>
  <c r="E2267" i="34"/>
  <c r="D2267" i="34"/>
  <c r="C2267" i="34"/>
  <c r="B2267" i="34"/>
  <c r="F2266" i="34"/>
  <c r="E2266" i="34"/>
  <c r="D2266" i="34"/>
  <c r="C2266" i="34"/>
  <c r="B2266" i="34"/>
  <c r="F2265" i="34"/>
  <c r="D2265" i="34" s="1"/>
  <c r="E2265" i="34"/>
  <c r="C2265" i="34"/>
  <c r="B2265" i="34"/>
  <c r="F2264" i="34"/>
  <c r="D2264" i="34" s="1"/>
  <c r="E2264" i="34"/>
  <c r="C2264" i="34"/>
  <c r="B2264" i="34"/>
  <c r="F2263" i="34"/>
  <c r="D2263" i="34" s="1"/>
  <c r="E2263" i="34"/>
  <c r="C2263" i="34"/>
  <c r="B2263" i="34"/>
  <c r="F2262" i="34"/>
  <c r="D2262" i="34" s="1"/>
  <c r="E2262" i="34"/>
  <c r="C2262" i="34"/>
  <c r="B2262" i="34"/>
  <c r="F2261" i="34"/>
  <c r="E2261" i="34"/>
  <c r="D2261" i="34"/>
  <c r="C2261" i="34"/>
  <c r="B2261" i="34"/>
  <c r="F2260" i="34"/>
  <c r="D2260" i="34" s="1"/>
  <c r="E2260" i="34"/>
  <c r="C2260" i="34"/>
  <c r="B2260" i="34"/>
  <c r="F2259" i="34"/>
  <c r="D2259" i="34" s="1"/>
  <c r="E2259" i="34"/>
  <c r="C2259" i="34"/>
  <c r="B2259" i="34"/>
  <c r="F2258" i="34"/>
  <c r="E2258" i="34"/>
  <c r="D2258" i="34"/>
  <c r="C2258" i="34"/>
  <c r="B2258" i="34"/>
  <c r="F2257" i="34"/>
  <c r="D2257" i="34" s="1"/>
  <c r="E2257" i="34"/>
  <c r="C2257" i="34"/>
  <c r="B2257" i="34"/>
  <c r="F2256" i="34"/>
  <c r="D2256" i="34" s="1"/>
  <c r="E2256" i="34"/>
  <c r="C2256" i="34"/>
  <c r="B2256" i="34"/>
  <c r="F2255" i="34"/>
  <c r="D2255" i="34" s="1"/>
  <c r="E2255" i="34"/>
  <c r="C2255" i="34"/>
  <c r="B2255" i="34"/>
  <c r="F2254" i="34"/>
  <c r="E2254" i="34"/>
  <c r="D2254" i="34"/>
  <c r="C2254" i="34"/>
  <c r="B2254" i="34"/>
  <c r="F2253" i="34"/>
  <c r="D2253" i="34" s="1"/>
  <c r="E2253" i="34"/>
  <c r="C2253" i="34"/>
  <c r="B2253" i="34"/>
  <c r="F2252" i="34"/>
  <c r="E2252" i="34"/>
  <c r="D2252" i="34"/>
  <c r="C2252" i="34"/>
  <c r="B2252" i="34"/>
  <c r="F2251" i="34"/>
  <c r="E2251" i="34"/>
  <c r="D2251" i="34"/>
  <c r="C2251" i="34"/>
  <c r="B2251" i="34"/>
  <c r="F2250" i="34"/>
  <c r="D2250" i="34" s="1"/>
  <c r="E2250" i="34"/>
  <c r="C2250" i="34"/>
  <c r="B2250" i="34"/>
  <c r="F2249" i="34"/>
  <c r="D2249" i="34" s="1"/>
  <c r="E2249" i="34"/>
  <c r="C2249" i="34"/>
  <c r="B2249" i="34"/>
  <c r="F2248" i="34"/>
  <c r="E2248" i="34"/>
  <c r="D2248" i="34"/>
  <c r="C2248" i="34"/>
  <c r="B2248" i="34"/>
  <c r="F2247" i="34"/>
  <c r="D2247" i="34" s="1"/>
  <c r="E2247" i="34"/>
  <c r="C2247" i="34"/>
  <c r="B2247" i="34"/>
  <c r="F2246" i="34"/>
  <c r="E2246" i="34"/>
  <c r="D2246" i="34"/>
  <c r="C2246" i="34"/>
  <c r="B2246" i="34"/>
  <c r="F2245" i="34"/>
  <c r="E2245" i="34"/>
  <c r="D2245" i="34"/>
  <c r="C2245" i="34"/>
  <c r="B2245" i="34"/>
  <c r="F2244" i="34"/>
  <c r="D2244" i="34" s="1"/>
  <c r="E2244" i="34"/>
  <c r="C2244" i="34"/>
  <c r="B2244" i="34"/>
  <c r="F2243" i="34"/>
  <c r="D2243" i="34" s="1"/>
  <c r="E2243" i="34"/>
  <c r="C2243" i="34"/>
  <c r="B2243" i="34"/>
  <c r="F2242" i="34"/>
  <c r="E2242" i="34"/>
  <c r="D2242" i="34"/>
  <c r="C2242" i="34"/>
  <c r="B2242" i="34"/>
  <c r="F2241" i="34"/>
  <c r="D2241" i="34" s="1"/>
  <c r="E2241" i="34"/>
  <c r="C2241" i="34"/>
  <c r="B2241" i="34"/>
  <c r="F2240" i="34"/>
  <c r="E2240" i="34"/>
  <c r="D2240" i="34"/>
  <c r="C2240" i="34"/>
  <c r="B2240" i="34"/>
  <c r="F2239" i="34"/>
  <c r="D2239" i="34" s="1"/>
  <c r="E2239" i="34"/>
  <c r="C2239" i="34"/>
  <c r="B2239" i="34"/>
  <c r="F2238" i="34"/>
  <c r="D2238" i="34" s="1"/>
  <c r="E2238" i="34"/>
  <c r="C2238" i="34"/>
  <c r="B2238" i="34"/>
  <c r="F2237" i="34"/>
  <c r="D2237" i="34" s="1"/>
  <c r="E2237" i="34"/>
  <c r="C2237" i="34"/>
  <c r="B2237" i="34"/>
  <c r="F2236" i="34"/>
  <c r="D2236" i="34" s="1"/>
  <c r="E2236" i="34"/>
  <c r="C2236" i="34"/>
  <c r="B2236" i="34"/>
  <c r="F2235" i="34"/>
  <c r="D2235" i="34" s="1"/>
  <c r="E2235" i="34"/>
  <c r="C2235" i="34"/>
  <c r="B2235" i="34"/>
  <c r="F2234" i="34"/>
  <c r="D2234" i="34" s="1"/>
  <c r="E2234" i="34"/>
  <c r="C2234" i="34"/>
  <c r="B2234" i="34"/>
  <c r="F2233" i="34"/>
  <c r="E2233" i="34"/>
  <c r="D2233" i="34"/>
  <c r="C2233" i="34"/>
  <c r="B2233" i="34"/>
  <c r="F2232" i="34"/>
  <c r="D2232" i="34" s="1"/>
  <c r="E2232" i="34"/>
  <c r="C2232" i="34"/>
  <c r="B2232" i="34"/>
  <c r="F2231" i="34"/>
  <c r="E2231" i="34"/>
  <c r="D2231" i="34"/>
  <c r="C2231" i="34"/>
  <c r="B2231" i="34"/>
  <c r="F2230" i="34"/>
  <c r="D2230" i="34" s="1"/>
  <c r="E2230" i="34"/>
  <c r="C2230" i="34"/>
  <c r="B2230" i="34"/>
  <c r="F2229" i="34"/>
  <c r="D2229" i="34" s="1"/>
  <c r="E2229" i="34"/>
  <c r="C2229" i="34"/>
  <c r="B2229" i="34"/>
  <c r="F2228" i="34"/>
  <c r="E2228" i="34"/>
  <c r="D2228" i="34"/>
  <c r="C2228" i="34"/>
  <c r="B2228" i="34"/>
  <c r="F2227" i="34"/>
  <c r="D2227" i="34" s="1"/>
  <c r="E2227" i="34"/>
  <c r="C2227" i="34"/>
  <c r="B2227" i="34"/>
  <c r="F2226" i="34"/>
  <c r="D2226" i="34" s="1"/>
  <c r="E2226" i="34"/>
  <c r="C2226" i="34"/>
  <c r="B2226" i="34"/>
  <c r="F2225" i="34"/>
  <c r="E2225" i="34"/>
  <c r="D2225" i="34"/>
  <c r="C2225" i="34"/>
  <c r="B2225" i="34"/>
  <c r="F2224" i="34"/>
  <c r="D2224" i="34" s="1"/>
  <c r="E2224" i="34"/>
  <c r="C2224" i="34"/>
  <c r="B2224" i="34"/>
  <c r="F2223" i="34"/>
  <c r="D2223" i="34" s="1"/>
  <c r="E2223" i="34"/>
  <c r="C2223" i="34"/>
  <c r="B2223" i="34"/>
  <c r="F2222" i="34"/>
  <c r="E2222" i="34"/>
  <c r="D2222" i="34"/>
  <c r="C2222" i="34"/>
  <c r="B2222" i="34"/>
  <c r="F2221" i="34"/>
  <c r="D2221" i="34" s="1"/>
  <c r="E2221" i="34"/>
  <c r="C2221" i="34"/>
  <c r="B2221" i="34"/>
  <c r="F2220" i="34"/>
  <c r="D2220" i="34" s="1"/>
  <c r="E2220" i="34"/>
  <c r="C2220" i="34"/>
  <c r="B2220" i="34"/>
  <c r="F2219" i="34"/>
  <c r="D2219" i="34" s="1"/>
  <c r="E2219" i="34"/>
  <c r="C2219" i="34"/>
  <c r="B2219" i="34"/>
  <c r="F2218" i="34"/>
  <c r="D2218" i="34" s="1"/>
  <c r="E2218" i="34"/>
  <c r="C2218" i="34"/>
  <c r="B2218" i="34"/>
  <c r="F2217" i="34"/>
  <c r="D2217" i="34" s="1"/>
  <c r="E2217" i="34"/>
  <c r="C2217" i="34"/>
  <c r="B2217" i="34"/>
  <c r="F2216" i="34"/>
  <c r="D2216" i="34" s="1"/>
  <c r="E2216" i="34"/>
  <c r="C2216" i="34"/>
  <c r="B2216" i="34"/>
  <c r="F2215" i="34"/>
  <c r="E2215" i="34"/>
  <c r="D2215" i="34"/>
  <c r="C2215" i="34"/>
  <c r="B2215" i="34"/>
  <c r="F2214" i="34"/>
  <c r="D2214" i="34" s="1"/>
  <c r="E2214" i="34"/>
  <c r="C2214" i="34"/>
  <c r="B2214" i="34"/>
  <c r="F2213" i="34"/>
  <c r="D2213" i="34" s="1"/>
  <c r="E2213" i="34"/>
  <c r="C2213" i="34"/>
  <c r="B2213" i="34"/>
  <c r="F2212" i="34"/>
  <c r="D2212" i="34" s="1"/>
  <c r="E2212" i="34"/>
  <c r="C2212" i="34"/>
  <c r="B2212" i="34"/>
  <c r="F2211" i="34"/>
  <c r="D2211" i="34" s="1"/>
  <c r="E2211" i="34"/>
  <c r="C2211" i="34"/>
  <c r="B2211" i="34"/>
  <c r="F2210" i="34"/>
  <c r="E2210" i="34"/>
  <c r="D2210" i="34"/>
  <c r="C2210" i="34"/>
  <c r="B2210" i="34"/>
  <c r="F2209" i="34"/>
  <c r="E2209" i="34"/>
  <c r="D2209" i="34"/>
  <c r="C2209" i="34"/>
  <c r="B2209" i="34"/>
  <c r="F2208" i="34"/>
  <c r="D2208" i="34" s="1"/>
  <c r="E2208" i="34"/>
  <c r="C2208" i="34"/>
  <c r="B2208" i="34"/>
  <c r="F2207" i="34"/>
  <c r="E2207" i="34"/>
  <c r="D2207" i="34"/>
  <c r="C2207" i="34"/>
  <c r="B2207" i="34"/>
  <c r="F2206" i="34"/>
  <c r="D2206" i="34" s="1"/>
  <c r="E2206" i="34"/>
  <c r="C2206" i="34"/>
  <c r="B2206" i="34"/>
  <c r="F2205" i="34"/>
  <c r="D2205" i="34" s="1"/>
  <c r="E2205" i="34"/>
  <c r="C2205" i="34"/>
  <c r="B2205" i="34"/>
  <c r="F2204" i="34"/>
  <c r="E2204" i="34"/>
  <c r="D2204" i="34"/>
  <c r="C2204" i="34"/>
  <c r="B2204" i="34"/>
  <c r="F2203" i="34"/>
  <c r="E2203" i="34"/>
  <c r="D2203" i="34"/>
  <c r="C2203" i="34"/>
  <c r="B2203" i="34"/>
  <c r="F2202" i="34"/>
  <c r="D2202" i="34" s="1"/>
  <c r="E2202" i="34"/>
  <c r="C2202" i="34"/>
  <c r="B2202" i="34"/>
  <c r="F2201" i="34"/>
  <c r="E2201" i="34"/>
  <c r="D2201" i="34"/>
  <c r="C2201" i="34"/>
  <c r="B2201" i="34"/>
  <c r="F2200" i="34"/>
  <c r="D2200" i="34" s="1"/>
  <c r="E2200" i="34"/>
  <c r="C2200" i="34"/>
  <c r="B2200" i="34"/>
  <c r="F2199" i="34"/>
  <c r="D2199" i="34" s="1"/>
  <c r="E2199" i="34"/>
  <c r="C2199" i="34"/>
  <c r="B2199" i="34"/>
  <c r="F2198" i="34"/>
  <c r="D2198" i="34" s="1"/>
  <c r="E2198" i="34"/>
  <c r="C2198" i="34"/>
  <c r="B2198" i="34"/>
  <c r="F2197" i="34"/>
  <c r="D2197" i="34" s="1"/>
  <c r="E2197" i="34"/>
  <c r="C2197" i="34"/>
  <c r="B2197" i="34"/>
  <c r="F2196" i="34"/>
  <c r="D2196" i="34" s="1"/>
  <c r="E2196" i="34"/>
  <c r="C2196" i="34"/>
  <c r="B2196" i="34"/>
  <c r="F2195" i="34"/>
  <c r="D2195" i="34" s="1"/>
  <c r="E2195" i="34"/>
  <c r="C2195" i="34"/>
  <c r="B2195" i="34"/>
  <c r="F2194" i="34"/>
  <c r="D2194" i="34" s="1"/>
  <c r="E2194" i="34"/>
  <c r="C2194" i="34"/>
  <c r="B2194" i="34"/>
  <c r="F2193" i="34"/>
  <c r="D2193" i="34" s="1"/>
  <c r="E2193" i="34"/>
  <c r="C2193" i="34"/>
  <c r="B2193" i="34"/>
  <c r="F2192" i="34"/>
  <c r="E2192" i="34"/>
  <c r="D2192" i="34"/>
  <c r="C2192" i="34"/>
  <c r="B2192" i="34"/>
  <c r="F2191" i="34"/>
  <c r="D2191" i="34" s="1"/>
  <c r="E2191" i="34"/>
  <c r="C2191" i="34"/>
  <c r="B2191" i="34"/>
  <c r="F2190" i="34"/>
  <c r="D2190" i="34" s="1"/>
  <c r="E2190" i="34"/>
  <c r="C2190" i="34"/>
  <c r="B2190" i="34"/>
  <c r="F2189" i="34"/>
  <c r="D2189" i="34" s="1"/>
  <c r="E2189" i="34"/>
  <c r="C2189" i="34"/>
  <c r="B2189" i="34"/>
  <c r="F2188" i="34"/>
  <c r="E2188" i="34"/>
  <c r="D2188" i="34"/>
  <c r="C2188" i="34"/>
  <c r="B2188" i="34"/>
  <c r="F2187" i="34"/>
  <c r="D2187" i="34" s="1"/>
  <c r="E2187" i="34"/>
  <c r="C2187" i="34"/>
  <c r="B2187" i="34"/>
  <c r="F2186" i="34"/>
  <c r="D2186" i="34" s="1"/>
  <c r="E2186" i="34"/>
  <c r="C2186" i="34"/>
  <c r="B2186" i="34"/>
  <c r="F2185" i="34"/>
  <c r="D2185" i="34" s="1"/>
  <c r="E2185" i="34"/>
  <c r="C2185" i="34"/>
  <c r="B2185" i="34"/>
  <c r="F2184" i="34"/>
  <c r="D2184" i="34" s="1"/>
  <c r="E2184" i="34"/>
  <c r="C2184" i="34"/>
  <c r="B2184" i="34"/>
  <c r="F2183" i="34"/>
  <c r="E2183" i="34"/>
  <c r="D2183" i="34"/>
  <c r="C2183" i="34"/>
  <c r="B2183" i="34"/>
  <c r="F2182" i="34"/>
  <c r="D2182" i="34" s="1"/>
  <c r="E2182" i="34"/>
  <c r="C2182" i="34"/>
  <c r="B2182" i="34"/>
  <c r="F2181" i="34"/>
  <c r="D2181" i="34" s="1"/>
  <c r="E2181" i="34"/>
  <c r="C2181" i="34"/>
  <c r="B2181" i="34"/>
  <c r="F2180" i="34"/>
  <c r="E2180" i="34"/>
  <c r="D2180" i="34"/>
  <c r="C2180" i="34"/>
  <c r="B2180" i="34"/>
  <c r="F2179" i="34"/>
  <c r="E2179" i="34"/>
  <c r="D2179" i="34"/>
  <c r="C2179" i="34"/>
  <c r="B2179" i="34"/>
  <c r="F2178" i="34"/>
  <c r="D2178" i="34" s="1"/>
  <c r="E2178" i="34"/>
  <c r="C2178" i="34"/>
  <c r="B2178" i="34"/>
  <c r="F2177" i="34"/>
  <c r="E2177" i="34"/>
  <c r="D2177" i="34"/>
  <c r="C2177" i="34"/>
  <c r="B2177" i="34"/>
  <c r="F2176" i="34"/>
  <c r="D2176" i="34" s="1"/>
  <c r="E2176" i="34"/>
  <c r="C2176" i="34"/>
  <c r="B2176" i="34"/>
  <c r="F2175" i="34"/>
  <c r="D2175" i="34" s="1"/>
  <c r="E2175" i="34"/>
  <c r="C2175" i="34"/>
  <c r="B2175" i="34"/>
  <c r="F2174" i="34"/>
  <c r="D2174" i="34" s="1"/>
  <c r="E2174" i="34"/>
  <c r="C2174" i="34"/>
  <c r="B2174" i="34"/>
  <c r="F2173" i="34"/>
  <c r="E2173" i="34"/>
  <c r="D2173" i="34"/>
  <c r="C2173" i="34"/>
  <c r="B2173" i="34"/>
  <c r="F2172" i="34"/>
  <c r="D2172" i="34" s="1"/>
  <c r="E2172" i="34"/>
  <c r="C2172" i="34"/>
  <c r="B2172" i="34"/>
  <c r="F2171" i="34"/>
  <c r="D2171" i="34" s="1"/>
  <c r="E2171" i="34"/>
  <c r="C2171" i="34"/>
  <c r="B2171" i="34"/>
  <c r="F2170" i="34"/>
  <c r="D2170" i="34" s="1"/>
  <c r="E2170" i="34"/>
  <c r="C2170" i="34"/>
  <c r="B2170" i="34"/>
  <c r="F2169" i="34"/>
  <c r="D2169" i="34" s="1"/>
  <c r="E2169" i="34"/>
  <c r="C2169" i="34"/>
  <c r="B2169" i="34"/>
  <c r="F2168" i="34"/>
  <c r="E2168" i="34"/>
  <c r="D2168" i="34"/>
  <c r="C2168" i="34"/>
  <c r="B2168" i="34"/>
  <c r="F2167" i="34"/>
  <c r="E2167" i="34"/>
  <c r="D2167" i="34"/>
  <c r="C2167" i="34"/>
  <c r="B2167" i="34"/>
  <c r="F2166" i="34"/>
  <c r="D2166" i="34" s="1"/>
  <c r="E2166" i="34"/>
  <c r="C2166" i="34"/>
  <c r="B2166" i="34"/>
  <c r="F2165" i="34"/>
  <c r="E2165" i="34"/>
  <c r="D2165" i="34"/>
  <c r="C2165" i="34"/>
  <c r="B2165" i="34"/>
  <c r="F2164" i="34"/>
  <c r="D2164" i="34" s="1"/>
  <c r="E2164" i="34"/>
  <c r="C2164" i="34"/>
  <c r="B2164" i="34"/>
  <c r="F2163" i="34"/>
  <c r="D2163" i="34" s="1"/>
  <c r="E2163" i="34"/>
  <c r="C2163" i="34"/>
  <c r="B2163" i="34"/>
  <c r="F2162" i="34"/>
  <c r="E2162" i="34"/>
  <c r="D2162" i="34"/>
  <c r="C2162" i="34"/>
  <c r="B2162" i="34"/>
  <c r="F2161" i="34"/>
  <c r="E2161" i="34"/>
  <c r="D2161" i="34"/>
  <c r="C2161" i="34"/>
  <c r="B2161" i="34"/>
  <c r="F2160" i="34"/>
  <c r="D2160" i="34" s="1"/>
  <c r="E2160" i="34"/>
  <c r="C2160" i="34"/>
  <c r="B2160" i="34"/>
  <c r="F2159" i="34"/>
  <c r="D2159" i="34" s="1"/>
  <c r="E2159" i="34"/>
  <c r="C2159" i="34"/>
  <c r="B2159" i="34"/>
  <c r="F2158" i="34"/>
  <c r="D2158" i="34" s="1"/>
  <c r="E2158" i="34"/>
  <c r="C2158" i="34"/>
  <c r="B2158" i="34"/>
  <c r="F2157" i="34"/>
  <c r="D2157" i="34" s="1"/>
  <c r="E2157" i="34"/>
  <c r="C2157" i="34"/>
  <c r="B2157" i="34"/>
  <c r="F2156" i="34"/>
  <c r="D2156" i="34" s="1"/>
  <c r="E2156" i="34"/>
  <c r="C2156" i="34"/>
  <c r="B2156" i="34"/>
  <c r="F2155" i="34"/>
  <c r="D2155" i="34" s="1"/>
  <c r="E2155" i="34"/>
  <c r="C2155" i="34"/>
  <c r="B2155" i="34"/>
  <c r="F2154" i="34"/>
  <c r="D2154" i="34" s="1"/>
  <c r="E2154" i="34"/>
  <c r="C2154" i="34"/>
  <c r="B2154" i="34"/>
  <c r="F2153" i="34"/>
  <c r="D2153" i="34" s="1"/>
  <c r="E2153" i="34"/>
  <c r="C2153" i="34"/>
  <c r="B2153" i="34"/>
  <c r="F2152" i="34"/>
  <c r="D2152" i="34" s="1"/>
  <c r="E2152" i="34"/>
  <c r="C2152" i="34"/>
  <c r="B2152" i="34"/>
  <c r="F2151" i="34"/>
  <c r="D2151" i="34" s="1"/>
  <c r="E2151" i="34"/>
  <c r="C2151" i="34"/>
  <c r="B2151" i="34"/>
  <c r="F2150" i="34"/>
  <c r="D2150" i="34" s="1"/>
  <c r="E2150" i="34"/>
  <c r="C2150" i="34"/>
  <c r="B2150" i="34"/>
  <c r="F2149" i="34"/>
  <c r="D2149" i="34" s="1"/>
  <c r="E2149" i="34"/>
  <c r="C2149" i="34"/>
  <c r="B2149" i="34"/>
  <c r="F2148" i="34"/>
  <c r="D2148" i="34" s="1"/>
  <c r="E2148" i="34"/>
  <c r="C2148" i="34"/>
  <c r="B2148" i="34"/>
  <c r="F2147" i="34"/>
  <c r="D2147" i="34" s="1"/>
  <c r="E2147" i="34"/>
  <c r="C2147" i="34"/>
  <c r="B2147" i="34"/>
  <c r="F2146" i="34"/>
  <c r="E2146" i="34"/>
  <c r="D2146" i="34"/>
  <c r="C2146" i="34"/>
  <c r="B2146" i="34"/>
  <c r="F2145" i="34"/>
  <c r="D2145" i="34" s="1"/>
  <c r="E2145" i="34"/>
  <c r="C2145" i="34"/>
  <c r="B2145" i="34"/>
  <c r="F2144" i="34"/>
  <c r="D2144" i="34" s="1"/>
  <c r="E2144" i="34"/>
  <c r="C2144" i="34"/>
  <c r="B2144" i="34"/>
  <c r="F2143" i="34"/>
  <c r="D2143" i="34" s="1"/>
  <c r="E2143" i="34"/>
  <c r="C2143" i="34"/>
  <c r="B2143" i="34"/>
  <c r="F2142" i="34"/>
  <c r="D2142" i="34" s="1"/>
  <c r="E2142" i="34"/>
  <c r="C2142" i="34"/>
  <c r="B2142" i="34"/>
  <c r="F2141" i="34"/>
  <c r="D2141" i="34" s="1"/>
  <c r="E2141" i="34"/>
  <c r="C2141" i="34"/>
  <c r="B2141" i="34"/>
  <c r="F2140" i="34"/>
  <c r="E2140" i="34"/>
  <c r="D2140" i="34"/>
  <c r="C2140" i="34"/>
  <c r="B2140" i="34"/>
  <c r="F2139" i="34"/>
  <c r="D2139" i="34" s="1"/>
  <c r="E2139" i="34"/>
  <c r="C2139" i="34"/>
  <c r="B2139" i="34"/>
  <c r="F2138" i="34"/>
  <c r="E2138" i="34"/>
  <c r="D2138" i="34"/>
  <c r="C2138" i="34"/>
  <c r="B2138" i="34"/>
  <c r="F2137" i="34"/>
  <c r="D2137" i="34" s="1"/>
  <c r="E2137" i="34"/>
  <c r="C2137" i="34"/>
  <c r="B2137" i="34"/>
  <c r="F2136" i="34"/>
  <c r="D2136" i="34" s="1"/>
  <c r="E2136" i="34"/>
  <c r="C2136" i="34"/>
  <c r="B2136" i="34"/>
  <c r="F2135" i="34"/>
  <c r="D2135" i="34" s="1"/>
  <c r="E2135" i="34"/>
  <c r="C2135" i="34"/>
  <c r="B2135" i="34"/>
  <c r="F2134" i="34"/>
  <c r="E2134" i="34"/>
  <c r="D2134" i="34"/>
  <c r="C2134" i="34"/>
  <c r="B2134" i="34"/>
  <c r="F2133" i="34"/>
  <c r="D2133" i="34" s="1"/>
  <c r="E2133" i="34"/>
  <c r="C2133" i="34"/>
  <c r="B2133" i="34"/>
  <c r="F2132" i="34"/>
  <c r="E2132" i="34"/>
  <c r="D2132" i="34"/>
  <c r="C2132" i="34"/>
  <c r="B2132" i="34"/>
  <c r="F2131" i="34"/>
  <c r="E2131" i="34"/>
  <c r="D2131" i="34"/>
  <c r="C2131" i="34"/>
  <c r="B2131" i="34"/>
  <c r="F2130" i="34"/>
  <c r="D2130" i="34" s="1"/>
  <c r="E2130" i="34"/>
  <c r="C2130" i="34"/>
  <c r="B2130" i="34"/>
  <c r="F2129" i="34"/>
  <c r="E2129" i="34"/>
  <c r="D2129" i="34"/>
  <c r="C2129" i="34"/>
  <c r="B2129" i="34"/>
  <c r="F2128" i="34"/>
  <c r="E2128" i="34"/>
  <c r="D2128" i="34"/>
  <c r="C2128" i="34"/>
  <c r="B2128" i="34"/>
  <c r="F2127" i="34"/>
  <c r="D2127" i="34" s="1"/>
  <c r="E2127" i="34"/>
  <c r="C2127" i="34"/>
  <c r="B2127" i="34"/>
  <c r="F2126" i="34"/>
  <c r="E2126" i="34"/>
  <c r="D2126" i="34"/>
  <c r="C2126" i="34"/>
  <c r="B2126" i="34"/>
  <c r="F2125" i="34"/>
  <c r="E2125" i="34"/>
  <c r="D2125" i="34"/>
  <c r="C2125" i="34"/>
  <c r="B2125" i="34"/>
  <c r="F2124" i="34"/>
  <c r="D2124" i="34" s="1"/>
  <c r="E2124" i="34"/>
  <c r="C2124" i="34"/>
  <c r="B2124" i="34"/>
  <c r="F2123" i="34"/>
  <c r="D2123" i="34" s="1"/>
  <c r="E2123" i="34"/>
  <c r="C2123" i="34"/>
  <c r="B2123" i="34"/>
  <c r="F2122" i="34"/>
  <c r="D2122" i="34" s="1"/>
  <c r="E2122" i="34"/>
  <c r="C2122" i="34"/>
  <c r="B2122" i="34"/>
  <c r="F2121" i="34"/>
  <c r="D2121" i="34" s="1"/>
  <c r="E2121" i="34"/>
  <c r="C2121" i="34"/>
  <c r="B2121" i="34"/>
  <c r="F2120" i="34"/>
  <c r="D2120" i="34" s="1"/>
  <c r="E2120" i="34"/>
  <c r="C2120" i="34"/>
  <c r="B2120" i="34"/>
  <c r="F2119" i="34"/>
  <c r="D2119" i="34" s="1"/>
  <c r="E2119" i="34"/>
  <c r="C2119" i="34"/>
  <c r="B2119" i="34"/>
  <c r="F2118" i="34"/>
  <c r="D2118" i="34" s="1"/>
  <c r="E2118" i="34"/>
  <c r="C2118" i="34"/>
  <c r="B2118" i="34"/>
  <c r="F2117" i="34"/>
  <c r="D2117" i="34" s="1"/>
  <c r="E2117" i="34"/>
  <c r="C2117" i="34"/>
  <c r="B2117" i="34"/>
  <c r="F2116" i="34"/>
  <c r="D2116" i="34" s="1"/>
  <c r="E2116" i="34"/>
  <c r="C2116" i="34"/>
  <c r="B2116" i="34"/>
  <c r="F2115" i="34"/>
  <c r="D2115" i="34" s="1"/>
  <c r="E2115" i="34"/>
  <c r="C2115" i="34"/>
  <c r="B2115" i="34"/>
  <c r="F2114" i="34"/>
  <c r="D2114" i="34" s="1"/>
  <c r="E2114" i="34"/>
  <c r="C2114" i="34"/>
  <c r="B2114" i="34"/>
  <c r="F2113" i="34"/>
  <c r="E2113" i="34"/>
  <c r="D2113" i="34"/>
  <c r="C2113" i="34"/>
  <c r="B2113" i="34"/>
  <c r="F2112" i="34"/>
  <c r="D2112" i="34" s="1"/>
  <c r="E2112" i="34"/>
  <c r="C2112" i="34"/>
  <c r="B2112" i="34"/>
  <c r="F2111" i="34"/>
  <c r="E2111" i="34"/>
  <c r="D2111" i="34"/>
  <c r="C2111" i="34"/>
  <c r="B2111" i="34"/>
  <c r="F2110" i="34"/>
  <c r="D2110" i="34" s="1"/>
  <c r="E2110" i="34"/>
  <c r="C2110" i="34"/>
  <c r="B2110" i="34"/>
  <c r="F2109" i="34"/>
  <c r="D2109" i="34" s="1"/>
  <c r="E2109" i="34"/>
  <c r="C2109" i="34"/>
  <c r="B2109" i="34"/>
  <c r="F2108" i="34"/>
  <c r="E2108" i="34"/>
  <c r="D2108" i="34"/>
  <c r="C2108" i="34"/>
  <c r="B2108" i="34"/>
  <c r="F2107" i="34"/>
  <c r="E2107" i="34"/>
  <c r="D2107" i="34"/>
  <c r="C2107" i="34"/>
  <c r="B2107" i="34"/>
  <c r="F2106" i="34"/>
  <c r="D2106" i="34" s="1"/>
  <c r="E2106" i="34"/>
  <c r="C2106" i="34"/>
  <c r="B2106" i="34"/>
  <c r="F2105" i="34"/>
  <c r="E2105" i="34"/>
  <c r="D2105" i="34"/>
  <c r="C2105" i="34"/>
  <c r="B2105" i="34"/>
  <c r="F2104" i="34"/>
  <c r="D2104" i="34" s="1"/>
  <c r="E2104" i="34"/>
  <c r="C2104" i="34"/>
  <c r="B2104" i="34"/>
  <c r="F2103" i="34"/>
  <c r="D2103" i="34" s="1"/>
  <c r="E2103" i="34"/>
  <c r="C2103" i="34"/>
  <c r="B2103" i="34"/>
  <c r="F2102" i="34"/>
  <c r="D2102" i="34" s="1"/>
  <c r="E2102" i="34"/>
  <c r="C2102" i="34"/>
  <c r="B2102" i="34"/>
  <c r="F2101" i="34"/>
  <c r="D2101" i="34" s="1"/>
  <c r="E2101" i="34"/>
  <c r="C2101" i="34"/>
  <c r="B2101" i="34"/>
  <c r="F2100" i="34"/>
  <c r="D2100" i="34" s="1"/>
  <c r="E2100" i="34"/>
  <c r="C2100" i="34"/>
  <c r="B2100" i="34"/>
  <c r="F2099" i="34"/>
  <c r="E2099" i="34"/>
  <c r="D2099" i="34"/>
  <c r="C2099" i="34"/>
  <c r="B2099" i="34"/>
  <c r="F2098" i="34"/>
  <c r="D2098" i="34" s="1"/>
  <c r="E2098" i="34"/>
  <c r="C2098" i="34"/>
  <c r="B2098" i="34"/>
  <c r="F2097" i="34"/>
  <c r="D2097" i="34" s="1"/>
  <c r="E2097" i="34"/>
  <c r="C2097" i="34"/>
  <c r="B2097" i="34"/>
  <c r="F2096" i="34"/>
  <c r="D2096" i="34" s="1"/>
  <c r="E2096" i="34"/>
  <c r="C2096" i="34"/>
  <c r="B2096" i="34"/>
  <c r="F2095" i="34"/>
  <c r="E2095" i="34"/>
  <c r="D2095" i="34"/>
  <c r="C2095" i="34"/>
  <c r="B2095" i="34"/>
  <c r="F2094" i="34"/>
  <c r="D2094" i="34" s="1"/>
  <c r="E2094" i="34"/>
  <c r="C2094" i="34"/>
  <c r="B2094" i="34"/>
  <c r="F2093" i="34"/>
  <c r="E2093" i="34"/>
  <c r="D2093" i="34"/>
  <c r="C2093" i="34"/>
  <c r="B2093" i="34"/>
  <c r="F2092" i="34"/>
  <c r="E2092" i="34"/>
  <c r="D2092" i="34"/>
  <c r="C2092" i="34"/>
  <c r="B2092" i="34"/>
  <c r="F2091" i="34"/>
  <c r="D2091" i="34" s="1"/>
  <c r="E2091" i="34"/>
  <c r="C2091" i="34"/>
  <c r="B2091" i="34"/>
  <c r="F2090" i="34"/>
  <c r="D2090" i="34" s="1"/>
  <c r="E2090" i="34"/>
  <c r="C2090" i="34"/>
  <c r="B2090" i="34"/>
  <c r="F2089" i="34"/>
  <c r="E2089" i="34"/>
  <c r="D2089" i="34"/>
  <c r="C2089" i="34"/>
  <c r="B2089" i="34"/>
  <c r="F2088" i="34"/>
  <c r="D2088" i="34" s="1"/>
  <c r="E2088" i="34"/>
  <c r="C2088" i="34"/>
  <c r="B2088" i="34"/>
  <c r="F2087" i="34"/>
  <c r="D2087" i="34" s="1"/>
  <c r="E2087" i="34"/>
  <c r="C2087" i="34"/>
  <c r="B2087" i="34"/>
  <c r="F2086" i="34"/>
  <c r="E2086" i="34"/>
  <c r="D2086" i="34"/>
  <c r="C2086" i="34"/>
  <c r="B2086" i="34"/>
  <c r="F2085" i="34"/>
  <c r="D2085" i="34" s="1"/>
  <c r="E2085" i="34"/>
  <c r="C2085" i="34"/>
  <c r="B2085" i="34"/>
  <c r="F2084" i="34"/>
  <c r="D2084" i="34" s="1"/>
  <c r="E2084" i="34"/>
  <c r="C2084" i="34"/>
  <c r="B2084" i="34"/>
  <c r="F2083" i="34"/>
  <c r="D2083" i="34" s="1"/>
  <c r="E2083" i="34"/>
  <c r="C2083" i="34"/>
  <c r="B2083" i="34"/>
  <c r="F2082" i="34"/>
  <c r="D2082" i="34" s="1"/>
  <c r="E2082" i="34"/>
  <c r="C2082" i="34"/>
  <c r="B2082" i="34"/>
  <c r="F2081" i="34"/>
  <c r="D2081" i="34" s="1"/>
  <c r="E2081" i="34"/>
  <c r="C2081" i="34"/>
  <c r="B2081" i="34"/>
  <c r="F2080" i="34"/>
  <c r="E2080" i="34"/>
  <c r="D2080" i="34"/>
  <c r="C2080" i="34"/>
  <c r="B2080" i="34"/>
  <c r="F2079" i="34"/>
  <c r="D2079" i="34" s="1"/>
  <c r="E2079" i="34"/>
  <c r="C2079" i="34"/>
  <c r="B2079" i="34"/>
  <c r="F2078" i="34"/>
  <c r="E2078" i="34"/>
  <c r="D2078" i="34"/>
  <c r="C2078" i="34"/>
  <c r="B2078" i="34"/>
  <c r="F2077" i="34"/>
  <c r="E2077" i="34"/>
  <c r="D2077" i="34"/>
  <c r="C2077" i="34"/>
  <c r="B2077" i="34"/>
  <c r="F2076" i="34"/>
  <c r="D2076" i="34" s="1"/>
  <c r="E2076" i="34"/>
  <c r="C2076" i="34"/>
  <c r="B2076" i="34"/>
  <c r="F2075" i="34"/>
  <c r="D2075" i="34" s="1"/>
  <c r="E2075" i="34"/>
  <c r="C2075" i="34"/>
  <c r="B2075" i="34"/>
  <c r="F2074" i="34"/>
  <c r="D2074" i="34" s="1"/>
  <c r="E2074" i="34"/>
  <c r="C2074" i="34"/>
  <c r="B2074" i="34"/>
  <c r="F2073" i="34"/>
  <c r="D2073" i="34" s="1"/>
  <c r="E2073" i="34"/>
  <c r="C2073" i="34"/>
  <c r="B2073" i="34"/>
  <c r="F2072" i="34"/>
  <c r="D2072" i="34" s="1"/>
  <c r="E2072" i="34"/>
  <c r="C2072" i="34"/>
  <c r="B2072" i="34"/>
  <c r="F2071" i="34"/>
  <c r="E2071" i="34"/>
  <c r="D2071" i="34"/>
  <c r="C2071" i="34"/>
  <c r="B2071" i="34"/>
  <c r="F2070" i="34"/>
  <c r="D2070" i="34" s="1"/>
  <c r="E2070" i="34"/>
  <c r="C2070" i="34"/>
  <c r="B2070" i="34"/>
  <c r="F2069" i="34"/>
  <c r="E2069" i="34"/>
  <c r="D2069" i="34"/>
  <c r="C2069" i="34"/>
  <c r="B2069" i="34"/>
  <c r="F2068" i="34"/>
  <c r="E2068" i="34"/>
  <c r="D2068" i="34"/>
  <c r="C2068" i="34"/>
  <c r="B2068" i="34"/>
  <c r="F2067" i="34"/>
  <c r="D2067" i="34" s="1"/>
  <c r="E2067" i="34"/>
  <c r="C2067" i="34"/>
  <c r="B2067" i="34"/>
  <c r="F2066" i="34"/>
  <c r="D2066" i="34" s="1"/>
  <c r="E2066" i="34"/>
  <c r="C2066" i="34"/>
  <c r="B2066" i="34"/>
  <c r="F2065" i="34"/>
  <c r="E2065" i="34"/>
  <c r="D2065" i="34"/>
  <c r="C2065" i="34"/>
  <c r="B2065" i="34"/>
  <c r="F2064" i="34"/>
  <c r="D2064" i="34" s="1"/>
  <c r="E2064" i="34"/>
  <c r="C2064" i="34"/>
  <c r="B2064" i="34"/>
  <c r="F2063" i="34"/>
  <c r="D2063" i="34" s="1"/>
  <c r="E2063" i="34"/>
  <c r="C2063" i="34"/>
  <c r="B2063" i="34"/>
  <c r="F2062" i="34"/>
  <c r="D2062" i="34" s="1"/>
  <c r="E2062" i="34"/>
  <c r="C2062" i="34"/>
  <c r="B2062" i="34"/>
  <c r="F2061" i="34"/>
  <c r="D2061" i="34" s="1"/>
  <c r="E2061" i="34"/>
  <c r="C2061" i="34"/>
  <c r="B2061" i="34"/>
  <c r="F2060" i="34"/>
  <c r="E2060" i="34"/>
  <c r="D2060" i="34"/>
  <c r="C2060" i="34"/>
  <c r="B2060" i="34"/>
  <c r="F2059" i="34"/>
  <c r="E2059" i="34"/>
  <c r="D2059" i="34"/>
  <c r="C2059" i="34"/>
  <c r="B2059" i="34"/>
  <c r="F2058" i="34"/>
  <c r="D2058" i="34" s="1"/>
  <c r="E2058" i="34"/>
  <c r="C2058" i="34"/>
  <c r="B2058" i="34"/>
  <c r="F2057" i="34"/>
  <c r="D2057" i="34" s="1"/>
  <c r="E2057" i="34"/>
  <c r="C2057" i="34"/>
  <c r="B2057" i="34"/>
  <c r="F2056" i="34"/>
  <c r="E2056" i="34"/>
  <c r="D2056" i="34"/>
  <c r="C2056" i="34"/>
  <c r="B2056" i="34"/>
  <c r="F2055" i="34"/>
  <c r="D2055" i="34" s="1"/>
  <c r="E2055" i="34"/>
  <c r="C2055" i="34"/>
  <c r="B2055" i="34"/>
  <c r="F2054" i="34"/>
  <c r="E2054" i="34"/>
  <c r="D2054" i="34"/>
  <c r="C2054" i="34"/>
  <c r="B2054" i="34"/>
  <c r="F2053" i="34"/>
  <c r="E2053" i="34"/>
  <c r="D2053" i="34"/>
  <c r="C2053" i="34"/>
  <c r="B2053" i="34"/>
  <c r="F2052" i="34"/>
  <c r="D2052" i="34" s="1"/>
  <c r="E2052" i="34"/>
  <c r="C2052" i="34"/>
  <c r="B2052" i="34"/>
  <c r="F2051" i="34"/>
  <c r="D2051" i="34" s="1"/>
  <c r="E2051" i="34"/>
  <c r="C2051" i="34"/>
  <c r="B2051" i="34"/>
  <c r="F2050" i="34"/>
  <c r="D2050" i="34" s="1"/>
  <c r="E2050" i="34"/>
  <c r="C2050" i="34"/>
  <c r="B2050" i="34"/>
  <c r="F2049" i="34"/>
  <c r="D2049" i="34" s="1"/>
  <c r="E2049" i="34"/>
  <c r="C2049" i="34"/>
  <c r="B2049" i="34"/>
  <c r="F2048" i="34"/>
  <c r="D2048" i="34" s="1"/>
  <c r="E2048" i="34"/>
  <c r="C2048" i="34"/>
  <c r="B2048" i="34"/>
  <c r="F2047" i="34"/>
  <c r="D2047" i="34" s="1"/>
  <c r="E2047" i="34"/>
  <c r="C2047" i="34"/>
  <c r="B2047" i="34"/>
  <c r="F2046" i="34"/>
  <c r="D2046" i="34" s="1"/>
  <c r="E2046" i="34"/>
  <c r="C2046" i="34"/>
  <c r="B2046" i="34"/>
  <c r="F2045" i="34"/>
  <c r="E2045" i="34"/>
  <c r="D2045" i="34"/>
  <c r="C2045" i="34"/>
  <c r="B2045" i="34"/>
  <c r="F2044" i="34"/>
  <c r="D2044" i="34" s="1"/>
  <c r="E2044" i="34"/>
  <c r="C2044" i="34"/>
  <c r="B2044" i="34"/>
  <c r="F2043" i="34"/>
  <c r="D2043" i="34" s="1"/>
  <c r="E2043" i="34"/>
  <c r="C2043" i="34"/>
  <c r="B2043" i="34"/>
  <c r="F2042" i="34"/>
  <c r="E2042" i="34"/>
  <c r="D2042" i="34"/>
  <c r="C2042" i="34"/>
  <c r="B2042" i="34"/>
  <c r="F2041" i="34"/>
  <c r="E2041" i="34"/>
  <c r="D2041" i="34"/>
  <c r="C2041" i="34"/>
  <c r="B2041" i="34"/>
  <c r="F2040" i="34"/>
  <c r="D2040" i="34" s="1"/>
  <c r="E2040" i="34"/>
  <c r="C2040" i="34"/>
  <c r="B2040" i="34"/>
  <c r="F2039" i="34"/>
  <c r="E2039" i="34"/>
  <c r="D2039" i="34"/>
  <c r="C2039" i="34"/>
  <c r="B2039" i="34"/>
  <c r="F2038" i="34"/>
  <c r="D2038" i="34" s="1"/>
  <c r="E2038" i="34"/>
  <c r="C2038" i="34"/>
  <c r="B2038" i="34"/>
  <c r="F2037" i="34"/>
  <c r="D2037" i="34" s="1"/>
  <c r="E2037" i="34"/>
  <c r="C2037" i="34"/>
  <c r="B2037" i="34"/>
  <c r="F2036" i="34"/>
  <c r="D2036" i="34" s="1"/>
  <c r="E2036" i="34"/>
  <c r="C2036" i="34"/>
  <c r="B2036" i="34"/>
  <c r="F2035" i="34"/>
  <c r="E2035" i="34"/>
  <c r="D2035" i="34"/>
  <c r="C2035" i="34"/>
  <c r="B2035" i="34"/>
  <c r="F2034" i="34"/>
  <c r="D2034" i="34" s="1"/>
  <c r="E2034" i="34"/>
  <c r="C2034" i="34"/>
  <c r="B2034" i="34"/>
  <c r="F2033" i="34"/>
  <c r="E2033" i="34"/>
  <c r="D2033" i="34"/>
  <c r="C2033" i="34"/>
  <c r="B2033" i="34"/>
  <c r="F2032" i="34"/>
  <c r="E2032" i="34"/>
  <c r="D2032" i="34"/>
  <c r="C2032" i="34"/>
  <c r="B2032" i="34"/>
  <c r="F2031" i="34"/>
  <c r="D2031" i="34" s="1"/>
  <c r="E2031" i="34"/>
  <c r="C2031" i="34"/>
  <c r="B2031" i="34"/>
  <c r="F2030" i="34"/>
  <c r="D2030" i="34" s="1"/>
  <c r="E2030" i="34"/>
  <c r="C2030" i="34"/>
  <c r="B2030" i="34"/>
  <c r="F2029" i="34"/>
  <c r="E2029" i="34"/>
  <c r="D2029" i="34"/>
  <c r="C2029" i="34"/>
  <c r="B2029" i="34"/>
  <c r="F2028" i="34"/>
  <c r="D2028" i="34" s="1"/>
  <c r="E2028" i="34"/>
  <c r="C2028" i="34"/>
  <c r="B2028" i="34"/>
  <c r="F2027" i="34"/>
  <c r="E2027" i="34"/>
  <c r="D2027" i="34"/>
  <c r="C2027" i="34"/>
  <c r="B2027" i="34"/>
  <c r="F2026" i="34"/>
  <c r="E2026" i="34"/>
  <c r="D2026" i="34"/>
  <c r="C2026" i="34"/>
  <c r="B2026" i="34"/>
  <c r="F2025" i="34"/>
  <c r="D2025" i="34" s="1"/>
  <c r="E2025" i="34"/>
  <c r="C2025" i="34"/>
  <c r="B2025" i="34"/>
  <c r="F2024" i="34"/>
  <c r="D2024" i="34" s="1"/>
  <c r="E2024" i="34"/>
  <c r="C2024" i="34"/>
  <c r="B2024" i="34"/>
  <c r="F2023" i="34"/>
  <c r="E2023" i="34"/>
  <c r="D2023" i="34"/>
  <c r="C2023" i="34"/>
  <c r="B2023" i="34"/>
  <c r="F2022" i="34"/>
  <c r="D2022" i="34" s="1"/>
  <c r="E2022" i="34"/>
  <c r="C2022" i="34"/>
  <c r="B2022" i="34"/>
  <c r="F2021" i="34"/>
  <c r="E2021" i="34"/>
  <c r="D2021" i="34"/>
  <c r="C2021" i="34"/>
  <c r="B2021" i="34"/>
  <c r="F2020" i="34"/>
  <c r="D2020" i="34" s="1"/>
  <c r="E2020" i="34"/>
  <c r="C2020" i="34"/>
  <c r="B2020" i="34"/>
  <c r="F2019" i="34"/>
  <c r="D2019" i="34" s="1"/>
  <c r="E2019" i="34"/>
  <c r="C2019" i="34"/>
  <c r="B2019" i="34"/>
  <c r="F2018" i="34"/>
  <c r="D2018" i="34" s="1"/>
  <c r="E2018" i="34"/>
  <c r="C2018" i="34"/>
  <c r="B2018" i="34"/>
  <c r="F2017" i="34"/>
  <c r="E2017" i="34"/>
  <c r="D2017" i="34"/>
  <c r="C2017" i="34"/>
  <c r="B2017" i="34"/>
  <c r="F2016" i="34"/>
  <c r="D2016" i="34" s="1"/>
  <c r="E2016" i="34"/>
  <c r="C2016" i="34"/>
  <c r="B2016" i="34"/>
  <c r="F2015" i="34"/>
  <c r="E2015" i="34"/>
  <c r="D2015" i="34"/>
  <c r="C2015" i="34"/>
  <c r="B2015" i="34"/>
  <c r="F2014" i="34"/>
  <c r="E2014" i="34"/>
  <c r="D2014" i="34"/>
  <c r="C2014" i="34"/>
  <c r="B2014" i="34"/>
  <c r="F2013" i="34"/>
  <c r="D2013" i="34" s="1"/>
  <c r="E2013" i="34"/>
  <c r="C2013" i="34"/>
  <c r="B2013" i="34"/>
  <c r="F2012" i="34"/>
  <c r="E2012" i="34"/>
  <c r="D2012" i="34"/>
  <c r="C2012" i="34"/>
  <c r="B2012" i="34"/>
  <c r="F2011" i="34"/>
  <c r="D2011" i="34" s="1"/>
  <c r="E2011" i="34"/>
  <c r="C2011" i="34"/>
  <c r="B2011" i="34"/>
  <c r="F2010" i="34"/>
  <c r="D2010" i="34" s="1"/>
  <c r="E2010" i="34"/>
  <c r="C2010" i="34"/>
  <c r="B2010" i="34"/>
  <c r="F2009" i="34"/>
  <c r="D2009" i="34" s="1"/>
  <c r="E2009" i="34"/>
  <c r="C2009" i="34"/>
  <c r="B2009" i="34"/>
  <c r="F2008" i="34"/>
  <c r="D2008" i="34" s="1"/>
  <c r="E2008" i="34"/>
  <c r="C2008" i="34"/>
  <c r="B2008" i="34"/>
  <c r="F2007" i="34"/>
  <c r="D2007" i="34" s="1"/>
  <c r="E2007" i="34"/>
  <c r="C2007" i="34"/>
  <c r="B2007" i="34"/>
  <c r="F2006" i="34"/>
  <c r="D2006" i="34" s="1"/>
  <c r="E2006" i="34"/>
  <c r="C2006" i="34"/>
  <c r="B2006" i="34"/>
  <c r="F2005" i="34"/>
  <c r="D2005" i="34" s="1"/>
  <c r="E2005" i="34"/>
  <c r="C2005" i="34"/>
  <c r="B2005" i="34"/>
  <c r="F2004" i="34"/>
  <c r="D2004" i="34" s="1"/>
  <c r="E2004" i="34"/>
  <c r="C2004" i="34"/>
  <c r="B2004" i="34"/>
  <c r="F2003" i="34"/>
  <c r="E2003" i="34"/>
  <c r="D2003" i="34"/>
  <c r="C2003" i="34"/>
  <c r="B2003" i="34"/>
  <c r="F2002" i="34"/>
  <c r="E2002" i="34"/>
  <c r="D2002" i="34"/>
  <c r="C2002" i="34"/>
  <c r="B2002" i="34"/>
  <c r="F2001" i="34"/>
  <c r="D2001" i="34" s="1"/>
  <c r="E2001" i="34"/>
  <c r="C2001" i="34"/>
  <c r="B2001" i="34"/>
  <c r="F2000" i="34"/>
  <c r="D2000" i="34" s="1"/>
  <c r="E2000" i="34"/>
  <c r="C2000" i="34"/>
  <c r="B2000" i="34"/>
  <c r="F1999" i="34"/>
  <c r="E1999" i="34"/>
  <c r="D1999" i="34"/>
  <c r="C1999" i="34"/>
  <c r="B1999" i="34"/>
  <c r="F1998" i="34"/>
  <c r="D1998" i="34" s="1"/>
  <c r="E1998" i="34"/>
  <c r="C1998" i="34"/>
  <c r="B1998" i="34"/>
  <c r="F1997" i="34"/>
  <c r="E1997" i="34"/>
  <c r="D1997" i="34"/>
  <c r="C1997" i="34"/>
  <c r="B1997" i="34"/>
  <c r="F1996" i="34"/>
  <c r="E1996" i="34"/>
  <c r="D1996" i="34"/>
  <c r="C1996" i="34"/>
  <c r="B1996" i="34"/>
  <c r="F1995" i="34"/>
  <c r="D1995" i="34" s="1"/>
  <c r="E1995" i="34"/>
  <c r="C1995" i="34"/>
  <c r="B1995" i="34"/>
  <c r="F1994" i="34"/>
  <c r="D1994" i="34" s="1"/>
  <c r="E1994" i="34"/>
  <c r="C1994" i="34"/>
  <c r="B1994" i="34"/>
  <c r="F1993" i="34"/>
  <c r="D1993" i="34" s="1"/>
  <c r="E1993" i="34"/>
  <c r="C1993" i="34"/>
  <c r="B1993" i="34"/>
  <c r="F1992" i="34"/>
  <c r="D1992" i="34" s="1"/>
  <c r="E1992" i="34"/>
  <c r="C1992" i="34"/>
  <c r="B1992" i="34"/>
  <c r="F1991" i="34"/>
  <c r="D1991" i="34" s="1"/>
  <c r="E1991" i="34"/>
  <c r="C1991" i="34"/>
  <c r="B1991" i="34"/>
  <c r="F1990" i="34"/>
  <c r="D1990" i="34" s="1"/>
  <c r="E1990" i="34"/>
  <c r="C1990" i="34"/>
  <c r="B1990" i="34"/>
  <c r="F1989" i="34"/>
  <c r="D1989" i="34" s="1"/>
  <c r="E1989" i="34"/>
  <c r="C1989" i="34"/>
  <c r="B1989" i="34"/>
  <c r="F1988" i="34"/>
  <c r="D1988" i="34" s="1"/>
  <c r="E1988" i="34"/>
  <c r="C1988" i="34"/>
  <c r="B1988" i="34"/>
  <c r="F1987" i="34"/>
  <c r="E1987" i="34"/>
  <c r="D1987" i="34"/>
  <c r="C1987" i="34"/>
  <c r="B1987" i="34"/>
  <c r="F1986" i="34"/>
  <c r="D1986" i="34" s="1"/>
  <c r="E1986" i="34"/>
  <c r="C1986" i="34"/>
  <c r="B1986" i="34"/>
  <c r="F1985" i="34"/>
  <c r="D1985" i="34" s="1"/>
  <c r="E1985" i="34"/>
  <c r="C1985" i="34"/>
  <c r="B1985" i="34"/>
  <c r="F1984" i="34"/>
  <c r="D1984" i="34" s="1"/>
  <c r="E1984" i="34"/>
  <c r="C1984" i="34"/>
  <c r="B1984" i="34"/>
  <c r="F1983" i="34"/>
  <c r="D1983" i="34" s="1"/>
  <c r="E1983" i="34"/>
  <c r="C1983" i="34"/>
  <c r="B1983" i="34"/>
  <c r="F1982" i="34"/>
  <c r="D1982" i="34" s="1"/>
  <c r="E1982" i="34"/>
  <c r="C1982" i="34"/>
  <c r="B1982" i="34"/>
  <c r="F1981" i="34"/>
  <c r="D1981" i="34" s="1"/>
  <c r="E1981" i="34"/>
  <c r="C1981" i="34"/>
  <c r="B1981" i="34"/>
  <c r="F1980" i="34"/>
  <c r="D1980" i="34" s="1"/>
  <c r="E1980" i="34"/>
  <c r="C1980" i="34"/>
  <c r="B1980" i="34"/>
  <c r="F1979" i="34"/>
  <c r="D1979" i="34" s="1"/>
  <c r="E1979" i="34"/>
  <c r="C1979" i="34"/>
  <c r="B1979" i="34"/>
  <c r="F1978" i="34"/>
  <c r="E1978" i="34"/>
  <c r="D1978" i="34"/>
  <c r="C1978" i="34"/>
  <c r="B1978" i="34"/>
  <c r="F1977" i="34"/>
  <c r="D1977" i="34" s="1"/>
  <c r="E1977" i="34"/>
  <c r="C1977" i="34"/>
  <c r="B1977" i="34"/>
  <c r="F1976" i="34"/>
  <c r="E1976" i="34"/>
  <c r="D1976" i="34"/>
  <c r="C1976" i="34"/>
  <c r="B1976" i="34"/>
  <c r="F1975" i="34"/>
  <c r="D1975" i="34" s="1"/>
  <c r="E1975" i="34"/>
  <c r="C1975" i="34"/>
  <c r="B1975" i="34"/>
  <c r="F1974" i="34"/>
  <c r="D1974" i="34" s="1"/>
  <c r="E1974" i="34"/>
  <c r="C1974" i="34"/>
  <c r="B1974" i="34"/>
  <c r="F1973" i="34"/>
  <c r="E1973" i="34"/>
  <c r="D1973" i="34"/>
  <c r="C1973" i="34"/>
  <c r="B1973" i="34"/>
  <c r="F1972" i="34"/>
  <c r="D1972" i="34" s="1"/>
  <c r="E1972" i="34"/>
  <c r="C1972" i="34"/>
  <c r="B1972" i="34"/>
  <c r="F1971" i="34"/>
  <c r="D1971" i="34" s="1"/>
  <c r="E1971" i="34"/>
  <c r="C1971" i="34"/>
  <c r="B1971" i="34"/>
  <c r="F1970" i="34"/>
  <c r="E1970" i="34"/>
  <c r="D1970" i="34"/>
  <c r="C1970" i="34"/>
  <c r="B1970" i="34"/>
  <c r="F1969" i="34"/>
  <c r="E1969" i="34"/>
  <c r="D1969" i="34"/>
  <c r="C1969" i="34"/>
  <c r="B1969" i="34"/>
  <c r="F1968" i="34"/>
  <c r="D1968" i="34" s="1"/>
  <c r="E1968" i="34"/>
  <c r="C1968" i="34"/>
  <c r="B1968" i="34"/>
  <c r="F1967" i="34"/>
  <c r="E1967" i="34"/>
  <c r="D1967" i="34"/>
  <c r="C1967" i="34"/>
  <c r="B1967" i="34"/>
  <c r="F1966" i="34"/>
  <c r="E1966" i="34"/>
  <c r="D1966" i="34"/>
  <c r="C1966" i="34"/>
  <c r="B1966" i="34"/>
  <c r="F1965" i="34"/>
  <c r="D1965" i="34" s="1"/>
  <c r="E1965" i="34"/>
  <c r="C1965" i="34"/>
  <c r="B1965" i="34"/>
  <c r="F1964" i="34"/>
  <c r="D1964" i="34" s="1"/>
  <c r="E1964" i="34"/>
  <c r="C1964" i="34"/>
  <c r="B1964" i="34"/>
  <c r="F1963" i="34"/>
  <c r="E1963" i="34"/>
  <c r="D1963" i="34"/>
  <c r="C1963" i="34"/>
  <c r="B1963" i="34"/>
  <c r="F1962" i="34"/>
  <c r="D1962" i="34" s="1"/>
  <c r="E1962" i="34"/>
  <c r="C1962" i="34"/>
  <c r="B1962" i="34"/>
  <c r="F1961" i="34"/>
  <c r="E1961" i="34"/>
  <c r="D1961" i="34"/>
  <c r="C1961" i="34"/>
  <c r="B1961" i="34"/>
  <c r="F1960" i="34"/>
  <c r="E1960" i="34"/>
  <c r="D1960" i="34"/>
  <c r="C1960" i="34"/>
  <c r="B1960" i="34"/>
  <c r="F1959" i="34"/>
  <c r="D1959" i="34" s="1"/>
  <c r="E1959" i="34"/>
  <c r="C1959" i="34"/>
  <c r="B1959" i="34"/>
  <c r="F1958" i="34"/>
  <c r="D1958" i="34" s="1"/>
  <c r="E1958" i="34"/>
  <c r="C1958" i="34"/>
  <c r="B1958" i="34"/>
  <c r="F1957" i="34"/>
  <c r="D1957" i="34" s="1"/>
  <c r="E1957" i="34"/>
  <c r="C1957" i="34"/>
  <c r="B1957" i="34"/>
  <c r="F1956" i="34"/>
  <c r="D1956" i="34" s="1"/>
  <c r="E1956" i="34"/>
  <c r="C1956" i="34"/>
  <c r="B1956" i="34"/>
  <c r="F1955" i="34"/>
  <c r="E1955" i="34"/>
  <c r="D1955" i="34"/>
  <c r="C1955" i="34"/>
  <c r="B1955" i="34"/>
  <c r="F1954" i="34"/>
  <c r="E1954" i="34"/>
  <c r="D1954" i="34"/>
  <c r="C1954" i="34"/>
  <c r="B1954" i="34"/>
  <c r="F1953" i="34"/>
  <c r="D1953" i="34" s="1"/>
  <c r="E1953" i="34"/>
  <c r="C1953" i="34"/>
  <c r="B1953" i="34"/>
  <c r="F1952" i="34"/>
  <c r="D1952" i="34" s="1"/>
  <c r="E1952" i="34"/>
  <c r="C1952" i="34"/>
  <c r="B1952" i="34"/>
  <c r="F1951" i="34"/>
  <c r="D1951" i="34" s="1"/>
  <c r="E1951" i="34"/>
  <c r="C1951" i="34"/>
  <c r="B1951" i="34"/>
  <c r="F1950" i="34"/>
  <c r="D1950" i="34" s="1"/>
  <c r="E1950" i="34"/>
  <c r="C1950" i="34"/>
  <c r="B1950" i="34"/>
  <c r="F1949" i="34"/>
  <c r="D1949" i="34" s="1"/>
  <c r="E1949" i="34"/>
  <c r="C1949" i="34"/>
  <c r="B1949" i="34"/>
  <c r="F1948" i="34"/>
  <c r="E1948" i="34"/>
  <c r="D1948" i="34"/>
  <c r="C1948" i="34"/>
  <c r="B1948" i="34"/>
  <c r="F1947" i="34"/>
  <c r="D1947" i="34" s="1"/>
  <c r="E1947" i="34"/>
  <c r="C1947" i="34"/>
  <c r="B1947" i="34"/>
  <c r="F1946" i="34"/>
  <c r="D1946" i="34" s="1"/>
  <c r="E1946" i="34"/>
  <c r="C1946" i="34"/>
  <c r="B1946" i="34"/>
  <c r="F1945" i="34"/>
  <c r="D1945" i="34" s="1"/>
  <c r="E1945" i="34"/>
  <c r="C1945" i="34"/>
  <c r="B1945" i="34"/>
  <c r="F1944" i="34"/>
  <c r="D1944" i="34" s="1"/>
  <c r="E1944" i="34"/>
  <c r="C1944" i="34"/>
  <c r="B1944" i="34"/>
  <c r="F1943" i="34"/>
  <c r="E1943" i="34"/>
  <c r="D1943" i="34"/>
  <c r="C1943" i="34"/>
  <c r="B1943" i="34"/>
  <c r="F1942" i="34"/>
  <c r="E1942" i="34"/>
  <c r="D1942" i="34"/>
  <c r="C1942" i="34"/>
  <c r="B1942" i="34"/>
  <c r="F1941" i="34"/>
  <c r="D1941" i="34" s="1"/>
  <c r="E1941" i="34"/>
  <c r="C1941" i="34"/>
  <c r="B1941" i="34"/>
  <c r="F1940" i="34"/>
  <c r="E1940" i="34"/>
  <c r="D1940" i="34"/>
  <c r="C1940" i="34"/>
  <c r="B1940" i="34"/>
  <c r="F1939" i="34"/>
  <c r="D1939" i="34" s="1"/>
  <c r="E1939" i="34"/>
  <c r="C1939" i="34"/>
  <c r="B1939" i="34"/>
  <c r="F1938" i="34"/>
  <c r="D1938" i="34" s="1"/>
  <c r="E1938" i="34"/>
  <c r="C1938" i="34"/>
  <c r="B1938" i="34"/>
  <c r="F1937" i="34"/>
  <c r="E1937" i="34"/>
  <c r="D1937" i="34"/>
  <c r="C1937" i="34"/>
  <c r="B1937" i="34"/>
  <c r="F1936" i="34"/>
  <c r="D1936" i="34" s="1"/>
  <c r="E1936" i="34"/>
  <c r="C1936" i="34"/>
  <c r="B1936" i="34"/>
  <c r="F1935" i="34"/>
  <c r="D1935" i="34" s="1"/>
  <c r="E1935" i="34"/>
  <c r="C1935" i="34"/>
  <c r="B1935" i="34"/>
  <c r="F1934" i="34"/>
  <c r="E1934" i="34"/>
  <c r="D1934" i="34"/>
  <c r="C1934" i="34"/>
  <c r="B1934" i="34"/>
  <c r="F1933" i="34"/>
  <c r="E1933" i="34"/>
  <c r="D1933" i="34"/>
  <c r="C1933" i="34"/>
  <c r="B1933" i="34"/>
  <c r="F1932" i="34"/>
  <c r="D1932" i="34" s="1"/>
  <c r="E1932" i="34"/>
  <c r="C1932" i="34"/>
  <c r="B1932" i="34"/>
  <c r="F1931" i="34"/>
  <c r="D1931" i="34" s="1"/>
  <c r="E1931" i="34"/>
  <c r="C1931" i="34"/>
  <c r="B1931" i="34"/>
  <c r="F1930" i="34"/>
  <c r="E1930" i="34"/>
  <c r="D1930" i="34"/>
  <c r="C1930" i="34"/>
  <c r="B1930" i="34"/>
  <c r="F1929" i="34"/>
  <c r="D1929" i="34" s="1"/>
  <c r="E1929" i="34"/>
  <c r="C1929" i="34"/>
  <c r="B1929" i="34"/>
  <c r="F1928" i="34"/>
  <c r="E1928" i="34"/>
  <c r="D1928" i="34"/>
  <c r="C1928" i="34"/>
  <c r="B1928" i="34"/>
  <c r="F1927" i="34"/>
  <c r="E1927" i="34"/>
  <c r="D1927" i="34"/>
  <c r="C1927" i="34"/>
  <c r="B1927" i="34"/>
  <c r="F1926" i="34"/>
  <c r="D1926" i="34" s="1"/>
  <c r="E1926" i="34"/>
  <c r="C1926" i="34"/>
  <c r="B1926" i="34"/>
  <c r="F1925" i="34"/>
  <c r="D1925" i="34" s="1"/>
  <c r="E1925" i="34"/>
  <c r="C1925" i="34"/>
  <c r="B1925" i="34"/>
  <c r="F1924" i="34"/>
  <c r="E1924" i="34"/>
  <c r="D1924" i="34"/>
  <c r="C1924" i="34"/>
  <c r="B1924" i="34"/>
  <c r="F1923" i="34"/>
  <c r="D1923" i="34" s="1"/>
  <c r="E1923" i="34"/>
  <c r="C1923" i="34"/>
  <c r="B1923" i="34"/>
  <c r="F1922" i="34"/>
  <c r="E1922" i="34"/>
  <c r="D1922" i="34"/>
  <c r="C1922" i="34"/>
  <c r="B1922" i="34"/>
  <c r="F1921" i="34"/>
  <c r="D1921" i="34" s="1"/>
  <c r="E1921" i="34"/>
  <c r="C1921" i="34"/>
  <c r="B1921" i="34"/>
  <c r="F1920" i="34"/>
  <c r="D1920" i="34" s="1"/>
  <c r="E1920" i="34"/>
  <c r="C1920" i="34"/>
  <c r="B1920" i="34"/>
  <c r="F1919" i="34"/>
  <c r="D1919" i="34" s="1"/>
  <c r="E1919" i="34"/>
  <c r="C1919" i="34"/>
  <c r="B1919" i="34"/>
  <c r="F1918" i="34"/>
  <c r="D1918" i="34" s="1"/>
  <c r="E1918" i="34"/>
  <c r="C1918" i="34"/>
  <c r="B1918" i="34"/>
  <c r="F1917" i="34"/>
  <c r="D1917" i="34" s="1"/>
  <c r="E1917" i="34"/>
  <c r="C1917" i="34"/>
  <c r="B1917" i="34"/>
  <c r="F1916" i="34"/>
  <c r="D1916" i="34" s="1"/>
  <c r="E1916" i="34"/>
  <c r="C1916" i="34"/>
  <c r="B1916" i="34"/>
  <c r="F1915" i="34"/>
  <c r="D1915" i="34" s="1"/>
  <c r="E1915" i="34"/>
  <c r="C1915" i="34"/>
  <c r="B1915" i="34"/>
  <c r="F1914" i="34"/>
  <c r="D1914" i="34" s="1"/>
  <c r="E1914" i="34"/>
  <c r="C1914" i="34"/>
  <c r="B1914" i="34"/>
  <c r="F1913" i="34"/>
  <c r="D1913" i="34" s="1"/>
  <c r="E1913" i="34"/>
  <c r="C1913" i="34"/>
  <c r="B1913" i="34"/>
  <c r="F1912" i="34"/>
  <c r="E1912" i="34"/>
  <c r="D1912" i="34"/>
  <c r="C1912" i="34"/>
  <c r="B1912" i="34"/>
  <c r="F1911" i="34"/>
  <c r="D1911" i="34" s="1"/>
  <c r="E1911" i="34"/>
  <c r="C1911" i="34"/>
  <c r="B1911" i="34"/>
  <c r="F1910" i="34"/>
  <c r="E1910" i="34"/>
  <c r="D1910" i="34"/>
  <c r="C1910" i="34"/>
  <c r="B1910" i="34"/>
  <c r="F1909" i="34"/>
  <c r="E1909" i="34"/>
  <c r="D1909" i="34"/>
  <c r="C1909" i="34"/>
  <c r="B1909" i="34"/>
  <c r="F1908" i="34"/>
  <c r="D1908" i="34" s="1"/>
  <c r="E1908" i="34"/>
  <c r="C1908" i="34"/>
  <c r="B1908" i="34"/>
  <c r="F1907" i="34"/>
  <c r="D1907" i="34" s="1"/>
  <c r="E1907" i="34"/>
  <c r="C1907" i="34"/>
  <c r="B1907" i="34"/>
  <c r="F1906" i="34"/>
  <c r="D1906" i="34" s="1"/>
  <c r="E1906" i="34"/>
  <c r="C1906" i="34"/>
  <c r="B1906" i="34"/>
  <c r="F1905" i="34"/>
  <c r="D1905" i="34" s="1"/>
  <c r="E1905" i="34"/>
  <c r="C1905" i="34"/>
  <c r="B1905" i="34"/>
  <c r="F1904" i="34"/>
  <c r="D1904" i="34" s="1"/>
  <c r="E1904" i="34"/>
  <c r="C1904" i="34"/>
  <c r="B1904" i="34"/>
  <c r="F1903" i="34"/>
  <c r="D1903" i="34" s="1"/>
  <c r="E1903" i="34"/>
  <c r="C1903" i="34"/>
  <c r="B1903" i="34"/>
  <c r="F1902" i="34"/>
  <c r="D1902" i="34" s="1"/>
  <c r="E1902" i="34"/>
  <c r="C1902" i="34"/>
  <c r="B1902" i="34"/>
  <c r="F1901" i="34"/>
  <c r="E1901" i="34"/>
  <c r="D1901" i="34"/>
  <c r="C1901" i="34"/>
  <c r="B1901" i="34"/>
  <c r="F1900" i="34"/>
  <c r="E1900" i="34"/>
  <c r="D1900" i="34"/>
  <c r="C1900" i="34"/>
  <c r="B1900" i="34"/>
  <c r="F1899" i="34"/>
  <c r="D1899" i="34" s="1"/>
  <c r="E1899" i="34"/>
  <c r="C1899" i="34"/>
  <c r="B1899" i="34"/>
  <c r="F1898" i="34"/>
  <c r="D1898" i="34" s="1"/>
  <c r="E1898" i="34"/>
  <c r="C1898" i="34"/>
  <c r="B1898" i="34"/>
  <c r="F1897" i="34"/>
  <c r="D1897" i="34" s="1"/>
  <c r="E1897" i="34"/>
  <c r="C1897" i="34"/>
  <c r="B1897" i="34"/>
  <c r="F1896" i="34"/>
  <c r="D1896" i="34" s="1"/>
  <c r="E1896" i="34"/>
  <c r="C1896" i="34"/>
  <c r="B1896" i="34"/>
  <c r="F1895" i="34"/>
  <c r="E1895" i="34"/>
  <c r="D1895" i="34"/>
  <c r="C1895" i="34"/>
  <c r="B1895" i="34"/>
  <c r="F1894" i="34"/>
  <c r="D1894" i="34" s="1"/>
  <c r="E1894" i="34"/>
  <c r="C1894" i="34"/>
  <c r="B1894" i="34"/>
  <c r="F1893" i="34"/>
  <c r="D1893" i="34" s="1"/>
  <c r="E1893" i="34"/>
  <c r="C1893" i="34"/>
  <c r="B1893" i="34"/>
  <c r="F1892" i="34"/>
  <c r="E1892" i="34"/>
  <c r="D1892" i="34"/>
  <c r="C1892" i="34"/>
  <c r="B1892" i="34"/>
  <c r="F1891" i="34"/>
  <c r="E1891" i="34"/>
  <c r="D1891" i="34"/>
  <c r="C1891" i="34"/>
  <c r="B1891" i="34"/>
  <c r="F1890" i="34"/>
  <c r="D1890" i="34" s="1"/>
  <c r="E1890" i="34"/>
  <c r="C1890" i="34"/>
  <c r="B1890" i="34"/>
  <c r="F1889" i="34"/>
  <c r="E1889" i="34"/>
  <c r="D1889" i="34"/>
  <c r="C1889" i="34"/>
  <c r="B1889" i="34"/>
  <c r="F1888" i="34"/>
  <c r="E1888" i="34"/>
  <c r="D1888" i="34"/>
  <c r="C1888" i="34"/>
  <c r="B1888" i="34"/>
  <c r="F1887" i="34"/>
  <c r="D1887" i="34" s="1"/>
  <c r="E1887" i="34"/>
  <c r="C1887" i="34"/>
  <c r="B1887" i="34"/>
  <c r="F1886" i="34"/>
  <c r="D1886" i="34" s="1"/>
  <c r="E1886" i="34"/>
  <c r="C1886" i="34"/>
  <c r="B1886" i="34"/>
  <c r="F1885" i="34"/>
  <c r="D1885" i="34" s="1"/>
  <c r="E1885" i="34"/>
  <c r="C1885" i="34"/>
  <c r="B1885" i="34"/>
  <c r="F1884" i="34"/>
  <c r="D1884" i="34" s="1"/>
  <c r="E1884" i="34"/>
  <c r="C1884" i="34"/>
  <c r="B1884" i="34"/>
  <c r="F1883" i="34"/>
  <c r="E1883" i="34"/>
  <c r="D1883" i="34"/>
  <c r="C1883" i="34"/>
  <c r="B1883" i="34"/>
  <c r="F1882" i="34"/>
  <c r="D1882" i="34" s="1"/>
  <c r="E1882" i="34"/>
  <c r="C1882" i="34"/>
  <c r="B1882" i="34"/>
  <c r="F1881" i="34"/>
  <c r="D1881" i="34" s="1"/>
  <c r="E1881" i="34"/>
  <c r="C1881" i="34"/>
  <c r="B1881" i="34"/>
  <c r="F1880" i="34"/>
  <c r="E1880" i="34"/>
  <c r="D1880" i="34"/>
  <c r="C1880" i="34"/>
  <c r="B1880" i="34"/>
  <c r="F1879" i="34"/>
  <c r="E1879" i="34"/>
  <c r="D1879" i="34"/>
  <c r="C1879" i="34"/>
  <c r="B1879" i="34"/>
  <c r="F1878" i="34"/>
  <c r="D1878" i="34" s="1"/>
  <c r="E1878" i="34"/>
  <c r="C1878" i="34"/>
  <c r="B1878" i="34"/>
  <c r="F1877" i="34"/>
  <c r="D1877" i="34" s="1"/>
  <c r="E1877" i="34"/>
  <c r="C1877" i="34"/>
  <c r="B1877" i="34"/>
  <c r="F1876" i="34"/>
  <c r="D1876" i="34" s="1"/>
  <c r="E1876" i="34"/>
  <c r="C1876" i="34"/>
  <c r="B1876" i="34"/>
  <c r="F1875" i="34"/>
  <c r="D1875" i="34" s="1"/>
  <c r="E1875" i="34"/>
  <c r="C1875" i="34"/>
  <c r="B1875" i="34"/>
  <c r="F1874" i="34"/>
  <c r="D1874" i="34" s="1"/>
  <c r="E1874" i="34"/>
  <c r="C1874" i="34"/>
  <c r="B1874" i="34"/>
  <c r="F1873" i="34"/>
  <c r="E1873" i="34"/>
  <c r="D1873" i="34"/>
  <c r="C1873" i="34"/>
  <c r="B1873" i="34"/>
  <c r="F1872" i="34"/>
  <c r="D1872" i="34" s="1"/>
  <c r="E1872" i="34"/>
  <c r="C1872" i="34"/>
  <c r="B1872" i="34"/>
  <c r="F1871" i="34"/>
  <c r="D1871" i="34" s="1"/>
  <c r="E1871" i="34"/>
  <c r="C1871" i="34"/>
  <c r="B1871" i="34"/>
  <c r="F1870" i="34"/>
  <c r="D1870" i="34" s="1"/>
  <c r="E1870" i="34"/>
  <c r="C1870" i="34"/>
  <c r="B1870" i="34"/>
  <c r="F1869" i="34"/>
  <c r="D1869" i="34" s="1"/>
  <c r="E1869" i="34"/>
  <c r="C1869" i="34"/>
  <c r="B1869" i="34"/>
  <c r="F1868" i="34"/>
  <c r="D1868" i="34" s="1"/>
  <c r="E1868" i="34"/>
  <c r="C1868" i="34"/>
  <c r="B1868" i="34"/>
  <c r="F1867" i="34"/>
  <c r="D1867" i="34" s="1"/>
  <c r="E1867" i="34"/>
  <c r="C1867" i="34"/>
  <c r="B1867" i="34"/>
  <c r="F1866" i="34"/>
  <c r="D1866" i="34" s="1"/>
  <c r="E1866" i="34"/>
  <c r="C1866" i="34"/>
  <c r="B1866" i="34"/>
  <c r="F1865" i="34"/>
  <c r="D1865" i="34" s="1"/>
  <c r="E1865" i="34"/>
  <c r="C1865" i="34"/>
  <c r="B1865" i="34"/>
  <c r="F1864" i="34"/>
  <c r="E1864" i="34"/>
  <c r="D1864" i="34"/>
  <c r="C1864" i="34"/>
  <c r="B1864" i="34"/>
  <c r="F1863" i="34"/>
  <c r="D1863" i="34" s="1"/>
  <c r="E1863" i="34"/>
  <c r="C1863" i="34"/>
  <c r="B1863" i="34"/>
  <c r="F1862" i="34"/>
  <c r="E1862" i="34"/>
  <c r="D1862" i="34"/>
  <c r="C1862" i="34"/>
  <c r="B1862" i="34"/>
  <c r="F1861" i="34"/>
  <c r="D1861" i="34" s="1"/>
  <c r="E1861" i="34"/>
  <c r="C1861" i="34"/>
  <c r="B1861" i="34"/>
  <c r="F1860" i="34"/>
  <c r="D1860" i="34" s="1"/>
  <c r="E1860" i="34"/>
  <c r="C1860" i="34"/>
  <c r="B1860" i="34"/>
  <c r="F1859" i="34"/>
  <c r="E1859" i="34"/>
  <c r="D1859" i="34"/>
  <c r="C1859" i="34"/>
  <c r="B1859" i="34"/>
  <c r="F1858" i="34"/>
  <c r="E1858" i="34"/>
  <c r="D1858" i="34"/>
  <c r="C1858" i="34"/>
  <c r="B1858" i="34"/>
  <c r="F1857" i="34"/>
  <c r="D1857" i="34" s="1"/>
  <c r="E1857" i="34"/>
  <c r="C1857" i="34"/>
  <c r="B1857" i="34"/>
  <c r="F1856" i="34"/>
  <c r="E1856" i="34"/>
  <c r="D1856" i="34"/>
  <c r="C1856" i="34"/>
  <c r="B1856" i="34"/>
  <c r="F1855" i="34"/>
  <c r="D1855" i="34" s="1"/>
  <c r="E1855" i="34"/>
  <c r="C1855" i="34"/>
  <c r="B1855" i="34"/>
  <c r="F1854" i="34"/>
  <c r="D1854" i="34" s="1"/>
  <c r="E1854" i="34"/>
  <c r="C1854" i="34"/>
  <c r="B1854" i="34"/>
  <c r="F1853" i="34"/>
  <c r="D1853" i="34" s="1"/>
  <c r="E1853" i="34"/>
  <c r="C1853" i="34"/>
  <c r="B1853" i="34"/>
  <c r="F1852" i="34"/>
  <c r="D1852" i="34" s="1"/>
  <c r="E1852" i="34"/>
  <c r="C1852" i="34"/>
  <c r="B1852" i="34"/>
  <c r="F1851" i="34"/>
  <c r="D1851" i="34" s="1"/>
  <c r="E1851" i="34"/>
  <c r="C1851" i="34"/>
  <c r="B1851" i="34"/>
  <c r="F1850" i="34"/>
  <c r="D1850" i="34" s="1"/>
  <c r="E1850" i="34"/>
  <c r="C1850" i="34"/>
  <c r="B1850" i="34"/>
  <c r="F1849" i="34"/>
  <c r="D1849" i="34" s="1"/>
  <c r="E1849" i="34"/>
  <c r="C1849" i="34"/>
  <c r="B1849" i="34"/>
  <c r="F1848" i="34"/>
  <c r="D1848" i="34" s="1"/>
  <c r="E1848" i="34"/>
  <c r="C1848" i="34"/>
  <c r="B1848" i="34"/>
  <c r="F1847" i="34"/>
  <c r="D1847" i="34" s="1"/>
  <c r="E1847" i="34"/>
  <c r="C1847" i="34"/>
  <c r="B1847" i="34"/>
  <c r="F1846" i="34"/>
  <c r="E1846" i="34"/>
  <c r="D1846" i="34"/>
  <c r="C1846" i="34"/>
  <c r="B1846" i="34"/>
  <c r="F1845" i="34"/>
  <c r="D1845" i="34" s="1"/>
  <c r="E1845" i="34"/>
  <c r="C1845" i="34"/>
  <c r="B1845" i="34"/>
  <c r="F1844" i="34"/>
  <c r="E1844" i="34"/>
  <c r="D1844" i="34"/>
  <c r="C1844" i="34"/>
  <c r="B1844" i="34"/>
  <c r="F1843" i="34"/>
  <c r="E1843" i="34"/>
  <c r="D1843" i="34"/>
  <c r="C1843" i="34"/>
  <c r="B1843" i="34"/>
  <c r="F1842" i="34"/>
  <c r="D1842" i="34" s="1"/>
  <c r="E1842" i="34"/>
  <c r="C1842" i="34"/>
  <c r="B1842" i="34"/>
  <c r="F1841" i="34"/>
  <c r="D1841" i="34" s="1"/>
  <c r="E1841" i="34"/>
  <c r="C1841" i="34"/>
  <c r="B1841" i="34"/>
  <c r="F1840" i="34"/>
  <c r="D1840" i="34" s="1"/>
  <c r="E1840" i="34"/>
  <c r="C1840" i="34"/>
  <c r="B1840" i="34"/>
  <c r="F1839" i="34"/>
  <c r="D1839" i="34" s="1"/>
  <c r="E1839" i="34"/>
  <c r="C1839" i="34"/>
  <c r="B1839" i="34"/>
  <c r="F1838" i="34"/>
  <c r="D1838" i="34" s="1"/>
  <c r="E1838" i="34"/>
  <c r="C1838" i="34"/>
  <c r="B1838" i="34"/>
  <c r="F1837" i="34"/>
  <c r="D1837" i="34" s="1"/>
  <c r="E1837" i="34"/>
  <c r="C1837" i="34"/>
  <c r="B1837" i="34"/>
  <c r="F1836" i="34"/>
  <c r="D1836" i="34" s="1"/>
  <c r="E1836" i="34"/>
  <c r="C1836" i="34"/>
  <c r="B1836" i="34"/>
  <c r="F1835" i="34"/>
  <c r="E1835" i="34"/>
  <c r="D1835" i="34"/>
  <c r="C1835" i="34"/>
  <c r="B1835" i="34"/>
  <c r="F1834" i="34"/>
  <c r="D1834" i="34" s="1"/>
  <c r="E1834" i="34"/>
  <c r="C1834" i="34"/>
  <c r="B1834" i="34"/>
  <c r="F1833" i="34"/>
  <c r="D1833" i="34" s="1"/>
  <c r="E1833" i="34"/>
  <c r="C1833" i="34"/>
  <c r="B1833" i="34"/>
  <c r="F1832" i="34"/>
  <c r="E1832" i="34"/>
  <c r="D1832" i="34"/>
  <c r="C1832" i="34"/>
  <c r="B1832" i="34"/>
  <c r="F1831" i="34"/>
  <c r="D1831" i="34" s="1"/>
  <c r="E1831" i="34"/>
  <c r="C1831" i="34"/>
  <c r="B1831" i="34"/>
  <c r="F1830" i="34"/>
  <c r="D1830" i="34" s="1"/>
  <c r="E1830" i="34"/>
  <c r="C1830" i="34"/>
  <c r="B1830" i="34"/>
  <c r="F1829" i="34"/>
  <c r="D1829" i="34" s="1"/>
  <c r="E1829" i="34"/>
  <c r="C1829" i="34"/>
  <c r="B1829" i="34"/>
  <c r="F1828" i="34"/>
  <c r="D1828" i="34" s="1"/>
  <c r="E1828" i="34"/>
  <c r="C1828" i="34"/>
  <c r="B1828" i="34"/>
  <c r="F1827" i="34"/>
  <c r="D1827" i="34" s="1"/>
  <c r="E1827" i="34"/>
  <c r="C1827" i="34"/>
  <c r="B1827" i="34"/>
  <c r="F1826" i="34"/>
  <c r="E1826" i="34"/>
  <c r="D1826" i="34"/>
  <c r="C1826" i="34"/>
  <c r="B1826" i="34"/>
  <c r="F1825" i="34"/>
  <c r="E1825" i="34"/>
  <c r="D1825" i="34"/>
  <c r="C1825" i="34"/>
  <c r="B1825" i="34"/>
  <c r="F1824" i="34"/>
  <c r="D1824" i="34" s="1"/>
  <c r="E1824" i="34"/>
  <c r="C1824" i="34"/>
  <c r="B1824" i="34"/>
  <c r="F1823" i="34"/>
  <c r="D1823" i="34" s="1"/>
  <c r="E1823" i="34"/>
  <c r="C1823" i="34"/>
  <c r="B1823" i="34"/>
  <c r="F1822" i="34"/>
  <c r="E1822" i="34"/>
  <c r="D1822" i="34"/>
  <c r="C1822" i="34"/>
  <c r="B1822" i="34"/>
  <c r="F1821" i="34"/>
  <c r="D1821" i="34" s="1"/>
  <c r="E1821" i="34"/>
  <c r="C1821" i="34"/>
  <c r="B1821" i="34"/>
  <c r="F1820" i="34"/>
  <c r="E1820" i="34"/>
  <c r="D1820" i="34"/>
  <c r="C1820" i="34"/>
  <c r="B1820" i="34"/>
  <c r="F1819" i="34"/>
  <c r="E1819" i="34"/>
  <c r="D1819" i="34"/>
  <c r="C1819" i="34"/>
  <c r="B1819" i="34"/>
  <c r="F1818" i="34"/>
  <c r="D1818" i="34" s="1"/>
  <c r="E1818" i="34"/>
  <c r="C1818" i="34"/>
  <c r="B1818" i="34"/>
  <c r="F1817" i="34"/>
  <c r="D1817" i="34" s="1"/>
  <c r="E1817" i="34"/>
  <c r="C1817" i="34"/>
  <c r="B1817" i="34"/>
  <c r="F1816" i="34"/>
  <c r="D1816" i="34" s="1"/>
  <c r="E1816" i="34"/>
  <c r="C1816" i="34"/>
  <c r="B1816" i="34"/>
  <c r="F1815" i="34"/>
  <c r="D1815" i="34" s="1"/>
  <c r="E1815" i="34"/>
  <c r="C1815" i="34"/>
  <c r="B1815" i="34"/>
  <c r="F1814" i="34"/>
  <c r="E1814" i="34"/>
  <c r="D1814" i="34"/>
  <c r="C1814" i="34"/>
  <c r="B1814" i="34"/>
  <c r="F1813" i="34"/>
  <c r="E1813" i="34"/>
  <c r="D1813" i="34"/>
  <c r="C1813" i="34"/>
  <c r="B1813" i="34"/>
  <c r="F1812" i="34"/>
  <c r="D1812" i="34" s="1"/>
  <c r="E1812" i="34"/>
  <c r="C1812" i="34"/>
  <c r="B1812" i="34"/>
  <c r="F1811" i="34"/>
  <c r="D1811" i="34" s="1"/>
  <c r="E1811" i="34"/>
  <c r="C1811" i="34"/>
  <c r="B1811" i="34"/>
  <c r="F1810" i="34"/>
  <c r="E1810" i="34"/>
  <c r="D1810" i="34"/>
  <c r="C1810" i="34"/>
  <c r="B1810" i="34"/>
  <c r="F1809" i="34"/>
  <c r="D1809" i="34" s="1"/>
  <c r="E1809" i="34"/>
  <c r="C1809" i="34"/>
  <c r="B1809" i="34"/>
  <c r="F1808" i="34"/>
  <c r="E1808" i="34"/>
  <c r="D1808" i="34"/>
  <c r="C1808" i="34"/>
  <c r="B1808" i="34"/>
  <c r="F1807" i="34"/>
  <c r="D1807" i="34" s="1"/>
  <c r="E1807" i="34"/>
  <c r="C1807" i="34"/>
  <c r="B1807" i="34"/>
  <c r="F1806" i="34"/>
  <c r="D1806" i="34" s="1"/>
  <c r="E1806" i="34"/>
  <c r="C1806" i="34"/>
  <c r="B1806" i="34"/>
  <c r="F1805" i="34"/>
  <c r="D1805" i="34" s="1"/>
  <c r="E1805" i="34"/>
  <c r="C1805" i="34"/>
  <c r="B1805" i="34"/>
  <c r="F1804" i="34"/>
  <c r="D1804" i="34" s="1"/>
  <c r="E1804" i="34"/>
  <c r="C1804" i="34"/>
  <c r="B1804" i="34"/>
  <c r="F1803" i="34"/>
  <c r="D1803" i="34" s="1"/>
  <c r="E1803" i="34"/>
  <c r="C1803" i="34"/>
  <c r="B1803" i="34"/>
  <c r="F1802" i="34"/>
  <c r="D1802" i="34" s="1"/>
  <c r="E1802" i="34"/>
  <c r="C1802" i="34"/>
  <c r="B1802" i="34"/>
  <c r="F1801" i="34"/>
  <c r="D1801" i="34" s="1"/>
  <c r="E1801" i="34"/>
  <c r="C1801" i="34"/>
  <c r="B1801" i="34"/>
  <c r="F1800" i="34"/>
  <c r="D1800" i="34" s="1"/>
  <c r="E1800" i="34"/>
  <c r="C1800" i="34"/>
  <c r="B1800" i="34"/>
  <c r="F1799" i="34"/>
  <c r="D1799" i="34" s="1"/>
  <c r="E1799" i="34"/>
  <c r="C1799" i="34"/>
  <c r="B1799" i="34"/>
  <c r="F1798" i="34"/>
  <c r="D1798" i="34" s="1"/>
  <c r="E1798" i="34"/>
  <c r="C1798" i="34"/>
  <c r="B1798" i="34"/>
  <c r="F1797" i="34"/>
  <c r="D1797" i="34" s="1"/>
  <c r="E1797" i="34"/>
  <c r="C1797" i="34"/>
  <c r="B1797" i="34"/>
  <c r="F1796" i="34"/>
  <c r="D1796" i="34" s="1"/>
  <c r="E1796" i="34"/>
  <c r="C1796" i="34"/>
  <c r="B1796" i="34"/>
  <c r="F1795" i="34"/>
  <c r="D1795" i="34" s="1"/>
  <c r="E1795" i="34"/>
  <c r="C1795" i="34"/>
  <c r="B1795" i="34"/>
  <c r="F1794" i="34"/>
  <c r="D1794" i="34" s="1"/>
  <c r="E1794" i="34"/>
  <c r="C1794" i="34"/>
  <c r="B1794" i="34"/>
  <c r="F1793" i="34"/>
  <c r="E1793" i="34"/>
  <c r="D1793" i="34"/>
  <c r="C1793" i="34"/>
  <c r="B1793" i="34"/>
  <c r="F1792" i="34"/>
  <c r="E1792" i="34"/>
  <c r="D1792" i="34"/>
  <c r="C1792" i="34"/>
  <c r="B1792" i="34"/>
  <c r="F1791" i="34"/>
  <c r="D1791" i="34" s="1"/>
  <c r="E1791" i="34"/>
  <c r="C1791" i="34"/>
  <c r="B1791" i="34"/>
  <c r="F1790" i="34"/>
  <c r="E1790" i="34"/>
  <c r="D1790" i="34"/>
  <c r="C1790" i="34"/>
  <c r="B1790" i="34"/>
  <c r="F1789" i="34"/>
  <c r="D1789" i="34" s="1"/>
  <c r="E1789" i="34"/>
  <c r="C1789" i="34"/>
  <c r="B1789" i="34"/>
  <c r="F1788" i="34"/>
  <c r="D1788" i="34" s="1"/>
  <c r="E1788" i="34"/>
  <c r="C1788" i="34"/>
  <c r="B1788" i="34"/>
  <c r="F1787" i="34"/>
  <c r="E1787" i="34"/>
  <c r="D1787" i="34"/>
  <c r="C1787" i="34"/>
  <c r="B1787" i="34"/>
  <c r="F1786" i="34"/>
  <c r="D1786" i="34" s="1"/>
  <c r="E1786" i="34"/>
  <c r="C1786" i="34"/>
  <c r="B1786" i="34"/>
  <c r="F1785" i="34"/>
  <c r="D1785" i="34" s="1"/>
  <c r="E1785" i="34"/>
  <c r="C1785" i="34"/>
  <c r="B1785" i="34"/>
  <c r="F1784" i="34"/>
  <c r="D1784" i="34" s="1"/>
  <c r="E1784" i="34"/>
  <c r="C1784" i="34"/>
  <c r="B1784" i="34"/>
  <c r="F1783" i="34"/>
  <c r="D1783" i="34" s="1"/>
  <c r="E1783" i="34"/>
  <c r="C1783" i="34"/>
  <c r="B1783" i="34"/>
  <c r="F1782" i="34"/>
  <c r="D1782" i="34" s="1"/>
  <c r="E1782" i="34"/>
  <c r="C1782" i="34"/>
  <c r="B1782" i="34"/>
  <c r="F1781" i="34"/>
  <c r="D1781" i="34" s="1"/>
  <c r="E1781" i="34"/>
  <c r="C1781" i="34"/>
  <c r="B1781" i="34"/>
  <c r="F1780" i="34"/>
  <c r="E1780" i="34"/>
  <c r="D1780" i="34"/>
  <c r="C1780" i="34"/>
  <c r="B1780" i="34"/>
  <c r="F1779" i="34"/>
  <c r="D1779" i="34" s="1"/>
  <c r="E1779" i="34"/>
  <c r="C1779" i="34"/>
  <c r="B1779" i="34"/>
  <c r="F1778" i="34"/>
  <c r="E1778" i="34"/>
  <c r="D1778" i="34"/>
  <c r="C1778" i="34"/>
  <c r="B1778" i="34"/>
  <c r="F1777" i="34"/>
  <c r="E1777" i="34"/>
  <c r="D1777" i="34"/>
  <c r="C1777" i="34"/>
  <c r="B1777" i="34"/>
  <c r="F1776" i="34"/>
  <c r="D1776" i="34" s="1"/>
  <c r="E1776" i="34"/>
  <c r="C1776" i="34"/>
  <c r="B1776" i="34"/>
  <c r="F1775" i="34"/>
  <c r="D1775" i="34" s="1"/>
  <c r="E1775" i="34"/>
  <c r="C1775" i="34"/>
  <c r="B1775" i="34"/>
  <c r="F1774" i="34"/>
  <c r="E1774" i="34"/>
  <c r="D1774" i="34"/>
  <c r="C1774" i="34"/>
  <c r="B1774" i="34"/>
  <c r="F1773" i="34"/>
  <c r="D1773" i="34" s="1"/>
  <c r="E1773" i="34"/>
  <c r="C1773" i="34"/>
  <c r="B1773" i="34"/>
  <c r="F1772" i="34"/>
  <c r="D1772" i="34" s="1"/>
  <c r="E1772" i="34"/>
  <c r="C1772" i="34"/>
  <c r="B1772" i="34"/>
  <c r="F1771" i="34"/>
  <c r="D1771" i="34" s="1"/>
  <c r="E1771" i="34"/>
  <c r="C1771" i="34"/>
  <c r="B1771" i="34"/>
  <c r="F1770" i="34"/>
  <c r="D1770" i="34" s="1"/>
  <c r="E1770" i="34"/>
  <c r="C1770" i="34"/>
  <c r="B1770" i="34"/>
  <c r="F1769" i="34"/>
  <c r="E1769" i="34"/>
  <c r="D1769" i="34"/>
  <c r="C1769" i="34"/>
  <c r="B1769" i="34"/>
  <c r="F1768" i="34"/>
  <c r="D1768" i="34" s="1"/>
  <c r="E1768" i="34"/>
  <c r="C1768" i="34"/>
  <c r="B1768" i="34"/>
  <c r="F1767" i="34"/>
  <c r="D1767" i="34" s="1"/>
  <c r="E1767" i="34"/>
  <c r="C1767" i="34"/>
  <c r="B1767" i="34"/>
  <c r="F1766" i="34"/>
  <c r="E1766" i="34"/>
  <c r="D1766" i="34"/>
  <c r="C1766" i="34"/>
  <c r="B1766" i="34"/>
  <c r="F1765" i="34"/>
  <c r="E1765" i="34"/>
  <c r="D1765" i="34"/>
  <c r="C1765" i="34"/>
  <c r="B1765" i="34"/>
  <c r="F1764" i="34"/>
  <c r="D1764" i="34" s="1"/>
  <c r="E1764" i="34"/>
  <c r="C1764" i="34"/>
  <c r="B1764" i="34"/>
  <c r="F1763" i="34"/>
  <c r="E1763" i="34"/>
  <c r="D1763" i="34"/>
  <c r="C1763" i="34"/>
  <c r="B1763" i="34"/>
  <c r="F1762" i="34"/>
  <c r="D1762" i="34" s="1"/>
  <c r="E1762" i="34"/>
  <c r="C1762" i="34"/>
  <c r="B1762" i="34"/>
  <c r="F1761" i="34"/>
  <c r="D1761" i="34" s="1"/>
  <c r="E1761" i="34"/>
  <c r="C1761" i="34"/>
  <c r="B1761" i="34"/>
  <c r="F1760" i="34"/>
  <c r="D1760" i="34" s="1"/>
  <c r="E1760" i="34"/>
  <c r="C1760" i="34"/>
  <c r="B1760" i="34"/>
  <c r="F1759" i="34"/>
  <c r="D1759" i="34" s="1"/>
  <c r="E1759" i="34"/>
  <c r="C1759" i="34"/>
  <c r="B1759" i="34"/>
  <c r="F1758" i="34"/>
  <c r="D1758" i="34" s="1"/>
  <c r="E1758" i="34"/>
  <c r="C1758" i="34"/>
  <c r="B1758" i="34"/>
  <c r="F1757" i="34"/>
  <c r="E1757" i="34"/>
  <c r="D1757" i="34"/>
  <c r="C1757" i="34"/>
  <c r="B1757" i="34"/>
  <c r="F1756" i="34"/>
  <c r="E1756" i="34"/>
  <c r="D1756" i="34"/>
  <c r="C1756" i="34"/>
  <c r="B1756" i="34"/>
  <c r="F1755" i="34"/>
  <c r="D1755" i="34" s="1"/>
  <c r="E1755" i="34"/>
  <c r="C1755" i="34"/>
  <c r="B1755" i="34"/>
  <c r="F1754" i="34"/>
  <c r="D1754" i="34" s="1"/>
  <c r="E1754" i="34"/>
  <c r="C1754" i="34"/>
  <c r="B1754" i="34"/>
  <c r="F1753" i="34"/>
  <c r="E1753" i="34"/>
  <c r="D1753" i="34"/>
  <c r="C1753" i="34"/>
  <c r="B1753" i="34"/>
  <c r="F1752" i="34"/>
  <c r="D1752" i="34" s="1"/>
  <c r="E1752" i="34"/>
  <c r="C1752" i="34"/>
  <c r="B1752" i="34"/>
  <c r="F1751" i="34"/>
  <c r="E1751" i="34"/>
  <c r="D1751" i="34"/>
  <c r="C1751" i="34"/>
  <c r="B1751" i="34"/>
  <c r="F1750" i="34"/>
  <c r="E1750" i="34"/>
  <c r="D1750" i="34"/>
  <c r="C1750" i="34"/>
  <c r="B1750" i="34"/>
  <c r="F1749" i="34"/>
  <c r="D1749" i="34" s="1"/>
  <c r="E1749" i="34"/>
  <c r="C1749" i="34"/>
  <c r="B1749" i="34"/>
  <c r="F1748" i="34"/>
  <c r="D1748" i="34" s="1"/>
  <c r="E1748" i="34"/>
  <c r="C1748" i="34"/>
  <c r="B1748" i="34"/>
  <c r="F1747" i="34"/>
  <c r="D1747" i="34" s="1"/>
  <c r="E1747" i="34"/>
  <c r="C1747" i="34"/>
  <c r="B1747" i="34"/>
  <c r="F1746" i="34"/>
  <c r="D1746" i="34" s="1"/>
  <c r="E1746" i="34"/>
  <c r="C1746" i="34"/>
  <c r="B1746" i="34"/>
  <c r="F1745" i="34"/>
  <c r="D1745" i="34" s="1"/>
  <c r="E1745" i="34"/>
  <c r="C1745" i="34"/>
  <c r="B1745" i="34"/>
  <c r="F1744" i="34"/>
  <c r="D1744" i="34" s="1"/>
  <c r="E1744" i="34"/>
  <c r="C1744" i="34"/>
  <c r="B1744" i="34"/>
  <c r="F1743" i="34"/>
  <c r="D1743" i="34" s="1"/>
  <c r="E1743" i="34"/>
  <c r="C1743" i="34"/>
  <c r="B1743" i="34"/>
  <c r="F1742" i="34"/>
  <c r="D1742" i="34" s="1"/>
  <c r="E1742" i="34"/>
  <c r="C1742" i="34"/>
  <c r="B1742" i="34"/>
  <c r="F1741" i="34"/>
  <c r="E1741" i="34"/>
  <c r="D1741" i="34"/>
  <c r="C1741" i="34"/>
  <c r="B1741" i="34"/>
  <c r="F1740" i="34"/>
  <c r="D1740" i="34" s="1"/>
  <c r="E1740" i="34"/>
  <c r="C1740" i="34"/>
  <c r="B1740" i="34"/>
  <c r="F1739" i="34"/>
  <c r="E1739" i="34"/>
  <c r="D1739" i="34"/>
  <c r="C1739" i="34"/>
  <c r="B1739" i="34"/>
  <c r="F1738" i="34"/>
  <c r="E1738" i="34"/>
  <c r="D1738" i="34"/>
  <c r="C1738" i="34"/>
  <c r="B1738" i="34"/>
  <c r="F1737" i="34"/>
  <c r="D1737" i="34" s="1"/>
  <c r="E1737" i="34"/>
  <c r="C1737" i="34"/>
  <c r="B1737" i="34"/>
  <c r="F1736" i="34"/>
  <c r="D1736" i="34" s="1"/>
  <c r="E1736" i="34"/>
  <c r="C1736" i="34"/>
  <c r="B1736" i="34"/>
  <c r="F1735" i="34"/>
  <c r="E1735" i="34"/>
  <c r="D1735" i="34"/>
  <c r="C1735" i="34"/>
  <c r="B1735" i="34"/>
  <c r="F1734" i="34"/>
  <c r="D1734" i="34" s="1"/>
  <c r="E1734" i="34"/>
  <c r="C1734" i="34"/>
  <c r="B1734" i="34"/>
  <c r="F1733" i="34"/>
  <c r="E1733" i="34"/>
  <c r="D1733" i="34"/>
  <c r="C1733" i="34"/>
  <c r="B1733" i="34"/>
  <c r="F1732" i="34"/>
  <c r="D1732" i="34" s="1"/>
  <c r="E1732" i="34"/>
  <c r="C1732" i="34"/>
  <c r="B1732" i="34"/>
  <c r="F1731" i="34"/>
  <c r="D1731" i="34" s="1"/>
  <c r="E1731" i="34"/>
  <c r="C1731" i="34"/>
  <c r="B1731" i="34"/>
  <c r="F1730" i="34"/>
  <c r="E1730" i="34"/>
  <c r="D1730" i="34"/>
  <c r="C1730" i="34"/>
  <c r="B1730" i="34"/>
  <c r="F1729" i="34"/>
  <c r="D1729" i="34" s="1"/>
  <c r="E1729" i="34"/>
  <c r="C1729" i="34"/>
  <c r="B1729" i="34"/>
  <c r="F1728" i="34"/>
  <c r="D1728" i="34" s="1"/>
  <c r="E1728" i="34"/>
  <c r="C1728" i="34"/>
  <c r="B1728" i="34"/>
  <c r="F1727" i="34"/>
  <c r="E1727" i="34"/>
  <c r="D1727" i="34"/>
  <c r="C1727" i="34"/>
  <c r="B1727" i="34"/>
  <c r="F1726" i="34"/>
  <c r="E1726" i="34"/>
  <c r="D1726" i="34"/>
  <c r="C1726" i="34"/>
  <c r="B1726" i="34"/>
  <c r="F1725" i="34"/>
  <c r="D1725" i="34" s="1"/>
  <c r="E1725" i="34"/>
  <c r="C1725" i="34"/>
  <c r="B1725" i="34"/>
  <c r="F1724" i="34"/>
  <c r="E1724" i="34"/>
  <c r="D1724" i="34"/>
  <c r="C1724" i="34"/>
  <c r="B1724" i="34"/>
  <c r="F1723" i="34"/>
  <c r="D1723" i="34" s="1"/>
  <c r="E1723" i="34"/>
  <c r="C1723" i="34"/>
  <c r="B1723" i="34"/>
  <c r="F1722" i="34"/>
  <c r="D1722" i="34" s="1"/>
  <c r="E1722" i="34"/>
  <c r="C1722" i="34"/>
  <c r="B1722" i="34"/>
  <c r="F1721" i="34"/>
  <c r="D1721" i="34" s="1"/>
  <c r="E1721" i="34"/>
  <c r="C1721" i="34"/>
  <c r="B1721" i="34"/>
  <c r="F1720" i="34"/>
  <c r="D1720" i="34" s="1"/>
  <c r="E1720" i="34"/>
  <c r="C1720" i="34"/>
  <c r="B1720" i="34"/>
  <c r="F1719" i="34"/>
  <c r="D1719" i="34" s="1"/>
  <c r="E1719" i="34"/>
  <c r="C1719" i="34"/>
  <c r="B1719" i="34"/>
  <c r="F1718" i="34"/>
  <c r="D1718" i="34" s="1"/>
  <c r="E1718" i="34"/>
  <c r="C1718" i="34"/>
  <c r="B1718" i="34"/>
  <c r="F1717" i="34"/>
  <c r="E1717" i="34"/>
  <c r="D1717" i="34"/>
  <c r="C1717" i="34"/>
  <c r="B1717" i="34"/>
  <c r="F1716" i="34"/>
  <c r="D1716" i="34" s="1"/>
  <c r="E1716" i="34"/>
  <c r="C1716" i="34"/>
  <c r="B1716" i="34"/>
  <c r="F1715" i="34"/>
  <c r="E1715" i="34"/>
  <c r="D1715" i="34"/>
  <c r="C1715" i="34"/>
  <c r="B1715" i="34"/>
  <c r="F1714" i="34"/>
  <c r="E1714" i="34"/>
  <c r="D1714" i="34"/>
  <c r="C1714" i="34"/>
  <c r="B1714" i="34"/>
  <c r="F1713" i="34"/>
  <c r="D1713" i="34" s="1"/>
  <c r="E1713" i="34"/>
  <c r="C1713" i="34"/>
  <c r="B1713" i="34"/>
  <c r="F1712" i="34"/>
  <c r="E1712" i="34"/>
  <c r="D1712" i="34"/>
  <c r="C1712" i="34"/>
  <c r="B1712" i="34"/>
  <c r="F1711" i="34"/>
  <c r="E1711" i="34"/>
  <c r="D1711" i="34"/>
  <c r="C1711" i="34"/>
  <c r="B1711" i="34"/>
  <c r="F1710" i="34"/>
  <c r="D1710" i="34" s="1"/>
  <c r="E1710" i="34"/>
  <c r="C1710" i="34"/>
  <c r="B1710" i="34"/>
  <c r="F1709" i="34"/>
  <c r="E1709" i="34"/>
  <c r="D1709" i="34"/>
  <c r="C1709" i="34"/>
  <c r="B1709" i="34"/>
  <c r="F1708" i="34"/>
  <c r="E1708" i="34"/>
  <c r="D1708" i="34"/>
  <c r="C1708" i="34"/>
  <c r="B1708" i="34"/>
  <c r="F1707" i="34"/>
  <c r="D1707" i="34" s="1"/>
  <c r="E1707" i="34"/>
  <c r="C1707" i="34"/>
  <c r="B1707" i="34"/>
  <c r="F1706" i="34"/>
  <c r="D1706" i="34" s="1"/>
  <c r="E1706" i="34"/>
  <c r="C1706" i="34"/>
  <c r="B1706" i="34"/>
  <c r="F1705" i="34"/>
  <c r="E1705" i="34"/>
  <c r="D1705" i="34"/>
  <c r="C1705" i="34"/>
  <c r="B1705" i="34"/>
  <c r="F1704" i="34"/>
  <c r="D1704" i="34" s="1"/>
  <c r="E1704" i="34"/>
  <c r="C1704" i="34"/>
  <c r="B1704" i="34"/>
  <c r="F1703" i="34"/>
  <c r="E1703" i="34"/>
  <c r="D1703" i="34"/>
  <c r="C1703" i="34"/>
  <c r="B1703" i="34"/>
  <c r="F1702" i="34"/>
  <c r="D1702" i="34" s="1"/>
  <c r="E1702" i="34"/>
  <c r="C1702" i="34"/>
  <c r="B1702" i="34"/>
  <c r="F1701" i="34"/>
  <c r="D1701" i="34" s="1"/>
  <c r="E1701" i="34"/>
  <c r="C1701" i="34"/>
  <c r="B1701" i="34"/>
  <c r="F1700" i="34"/>
  <c r="D1700" i="34" s="1"/>
  <c r="E1700" i="34"/>
  <c r="C1700" i="34"/>
  <c r="B1700" i="34"/>
  <c r="F1699" i="34"/>
  <c r="E1699" i="34"/>
  <c r="D1699" i="34"/>
  <c r="C1699" i="34"/>
  <c r="B1699" i="34"/>
  <c r="F1698" i="34"/>
  <c r="D1698" i="34" s="1"/>
  <c r="E1698" i="34"/>
  <c r="C1698" i="34"/>
  <c r="B1698" i="34"/>
  <c r="F1697" i="34"/>
  <c r="D1697" i="34" s="1"/>
  <c r="E1697" i="34"/>
  <c r="C1697" i="34"/>
  <c r="B1697" i="34"/>
  <c r="F1696" i="34"/>
  <c r="D1696" i="34" s="1"/>
  <c r="E1696" i="34"/>
  <c r="C1696" i="34"/>
  <c r="B1696" i="34"/>
  <c r="F1695" i="34"/>
  <c r="D1695" i="34" s="1"/>
  <c r="E1695" i="34"/>
  <c r="C1695" i="34"/>
  <c r="B1695" i="34"/>
  <c r="F1694" i="34"/>
  <c r="D1694" i="34" s="1"/>
  <c r="E1694" i="34"/>
  <c r="C1694" i="34"/>
  <c r="B1694" i="34"/>
  <c r="F1693" i="34"/>
  <c r="D1693" i="34" s="1"/>
  <c r="E1693" i="34"/>
  <c r="C1693" i="34"/>
  <c r="B1693" i="34"/>
  <c r="F1692" i="34"/>
  <c r="D1692" i="34" s="1"/>
  <c r="E1692" i="34"/>
  <c r="C1692" i="34"/>
  <c r="B1692" i="34"/>
  <c r="F1691" i="34"/>
  <c r="D1691" i="34" s="1"/>
  <c r="E1691" i="34"/>
  <c r="C1691" i="34"/>
  <c r="B1691" i="34"/>
  <c r="F1690" i="34"/>
  <c r="E1690" i="34"/>
  <c r="D1690" i="34"/>
  <c r="C1690" i="34"/>
  <c r="B1690" i="34"/>
  <c r="F1689" i="34"/>
  <c r="D1689" i="34" s="1"/>
  <c r="E1689" i="34"/>
  <c r="C1689" i="34"/>
  <c r="B1689" i="34"/>
  <c r="F1688" i="34"/>
  <c r="D1688" i="34" s="1"/>
  <c r="E1688" i="34"/>
  <c r="C1688" i="34"/>
  <c r="B1688" i="34"/>
  <c r="F1687" i="34"/>
  <c r="D1687" i="34" s="1"/>
  <c r="E1687" i="34"/>
  <c r="C1687" i="34"/>
  <c r="B1687" i="34"/>
  <c r="F1686" i="34"/>
  <c r="D1686" i="34" s="1"/>
  <c r="E1686" i="34"/>
  <c r="C1686" i="34"/>
  <c r="B1686" i="34"/>
  <c r="F1685" i="34"/>
  <c r="D1685" i="34" s="1"/>
  <c r="E1685" i="34"/>
  <c r="C1685" i="34"/>
  <c r="B1685" i="34"/>
  <c r="F1684" i="34"/>
  <c r="D1684" i="34" s="1"/>
  <c r="E1684" i="34"/>
  <c r="C1684" i="34"/>
  <c r="B1684" i="34"/>
  <c r="F1683" i="34"/>
  <c r="D1683" i="34" s="1"/>
  <c r="E1683" i="34"/>
  <c r="C1683" i="34"/>
  <c r="B1683" i="34"/>
  <c r="F1682" i="34"/>
  <c r="D1682" i="34" s="1"/>
  <c r="E1682" i="34"/>
  <c r="C1682" i="34"/>
  <c r="B1682" i="34"/>
  <c r="F1681" i="34"/>
  <c r="D1681" i="34" s="1"/>
  <c r="E1681" i="34"/>
  <c r="C1681" i="34"/>
  <c r="B1681" i="34"/>
  <c r="F1680" i="34"/>
  <c r="D1680" i="34" s="1"/>
  <c r="E1680" i="34"/>
  <c r="C1680" i="34"/>
  <c r="B1680" i="34"/>
  <c r="F1679" i="34"/>
  <c r="E1679" i="34"/>
  <c r="D1679" i="34"/>
  <c r="C1679" i="34"/>
  <c r="B1679" i="34"/>
  <c r="F1678" i="34"/>
  <c r="D1678" i="34" s="1"/>
  <c r="E1678" i="34"/>
  <c r="C1678" i="34"/>
  <c r="B1678" i="34"/>
  <c r="F1677" i="34"/>
  <c r="D1677" i="34" s="1"/>
  <c r="E1677" i="34"/>
  <c r="C1677" i="34"/>
  <c r="B1677" i="34"/>
  <c r="F1676" i="34"/>
  <c r="E1676" i="34"/>
  <c r="D1676" i="34"/>
  <c r="C1676" i="34"/>
  <c r="B1676" i="34"/>
  <c r="F1675" i="34"/>
  <c r="D1675" i="34" s="1"/>
  <c r="E1675" i="34"/>
  <c r="C1675" i="34"/>
  <c r="B1675" i="34"/>
  <c r="F1674" i="34"/>
  <c r="D1674" i="34" s="1"/>
  <c r="E1674" i="34"/>
  <c r="C1674" i="34"/>
  <c r="B1674" i="34"/>
  <c r="F1673" i="34"/>
  <c r="D1673" i="34" s="1"/>
  <c r="E1673" i="34"/>
  <c r="C1673" i="34"/>
  <c r="B1673" i="34"/>
  <c r="F1672" i="34"/>
  <c r="E1672" i="34"/>
  <c r="D1672" i="34"/>
  <c r="C1672" i="34"/>
  <c r="B1672" i="34"/>
  <c r="F1671" i="34"/>
  <c r="D1671" i="34" s="1"/>
  <c r="E1671" i="34"/>
  <c r="C1671" i="34"/>
  <c r="B1671" i="34"/>
  <c r="F1670" i="34"/>
  <c r="D1670" i="34" s="1"/>
  <c r="E1670" i="34"/>
  <c r="C1670" i="34"/>
  <c r="B1670" i="34"/>
  <c r="F1669" i="34"/>
  <c r="D1669" i="34" s="1"/>
  <c r="E1669" i="34"/>
  <c r="C1669" i="34"/>
  <c r="B1669" i="34"/>
  <c r="F1668" i="34"/>
  <c r="D1668" i="34" s="1"/>
  <c r="E1668" i="34"/>
  <c r="C1668" i="34"/>
  <c r="B1668" i="34"/>
  <c r="F1667" i="34"/>
  <c r="E1667" i="34"/>
  <c r="D1667" i="34"/>
  <c r="C1667" i="34"/>
  <c r="B1667" i="34"/>
  <c r="F1666" i="34"/>
  <c r="D1666" i="34" s="1"/>
  <c r="E1666" i="34"/>
  <c r="C1666" i="34"/>
  <c r="B1666" i="34"/>
  <c r="F1665" i="34"/>
  <c r="D1665" i="34" s="1"/>
  <c r="E1665" i="34"/>
  <c r="C1665" i="34"/>
  <c r="B1665" i="34"/>
  <c r="F1664" i="34"/>
  <c r="E1664" i="34"/>
  <c r="D1664" i="34"/>
  <c r="C1664" i="34"/>
  <c r="B1664" i="34"/>
  <c r="F1663" i="34"/>
  <c r="E1663" i="34"/>
  <c r="D1663" i="34"/>
  <c r="C1663" i="34"/>
  <c r="B1663" i="34"/>
  <c r="F1662" i="34"/>
  <c r="D1662" i="34" s="1"/>
  <c r="E1662" i="34"/>
  <c r="C1662" i="34"/>
  <c r="B1662" i="34"/>
  <c r="F1661" i="34"/>
  <c r="E1661" i="34"/>
  <c r="D1661" i="34"/>
  <c r="C1661" i="34"/>
  <c r="B1661" i="34"/>
  <c r="F1660" i="34"/>
  <c r="D1660" i="34" s="1"/>
  <c r="E1660" i="34"/>
  <c r="C1660" i="34"/>
  <c r="B1660" i="34"/>
  <c r="F1659" i="34"/>
  <c r="D1659" i="34" s="1"/>
  <c r="E1659" i="34"/>
  <c r="C1659" i="34"/>
  <c r="B1659" i="34"/>
  <c r="F1658" i="34"/>
  <c r="D1658" i="34" s="1"/>
  <c r="E1658" i="34"/>
  <c r="C1658" i="34"/>
  <c r="B1658" i="34"/>
  <c r="F1657" i="34"/>
  <c r="E1657" i="34"/>
  <c r="D1657" i="34"/>
  <c r="C1657" i="34"/>
  <c r="B1657" i="34"/>
  <c r="F1656" i="34"/>
  <c r="D1656" i="34" s="1"/>
  <c r="E1656" i="34"/>
  <c r="C1656" i="34"/>
  <c r="B1656" i="34"/>
  <c r="F1655" i="34"/>
  <c r="E1655" i="34"/>
  <c r="D1655" i="34"/>
  <c r="C1655" i="34"/>
  <c r="B1655" i="34"/>
  <c r="F1654" i="34"/>
  <c r="D1654" i="34" s="1"/>
  <c r="E1654" i="34"/>
  <c r="C1654" i="34"/>
  <c r="B1654" i="34"/>
  <c r="F1653" i="34"/>
  <c r="D1653" i="34" s="1"/>
  <c r="E1653" i="34"/>
  <c r="C1653" i="34"/>
  <c r="B1653" i="34"/>
  <c r="F1652" i="34"/>
  <c r="D1652" i="34" s="1"/>
  <c r="E1652" i="34"/>
  <c r="C1652" i="34"/>
  <c r="B1652" i="34"/>
  <c r="F1651" i="34"/>
  <c r="D1651" i="34" s="1"/>
  <c r="E1651" i="34"/>
  <c r="C1651" i="34"/>
  <c r="B1651" i="34"/>
  <c r="F1650" i="34"/>
  <c r="D1650" i="34" s="1"/>
  <c r="E1650" i="34"/>
  <c r="C1650" i="34"/>
  <c r="B1650" i="34"/>
  <c r="F1649" i="34"/>
  <c r="E1649" i="34"/>
  <c r="D1649" i="34"/>
  <c r="C1649" i="34"/>
  <c r="B1649" i="34"/>
  <c r="F1648" i="34"/>
  <c r="D1648" i="34" s="1"/>
  <c r="E1648" i="34"/>
  <c r="C1648" i="34"/>
  <c r="B1648" i="34"/>
  <c r="F1647" i="34"/>
  <c r="D1647" i="34" s="1"/>
  <c r="E1647" i="34"/>
  <c r="C1647" i="34"/>
  <c r="B1647" i="34"/>
  <c r="F1646" i="34"/>
  <c r="E1646" i="34"/>
  <c r="D1646" i="34"/>
  <c r="C1646" i="34"/>
  <c r="B1646" i="34"/>
  <c r="F1645" i="34"/>
  <c r="D1645" i="34" s="1"/>
  <c r="E1645" i="34"/>
  <c r="C1645" i="34"/>
  <c r="B1645" i="34"/>
  <c r="F1644" i="34"/>
  <c r="D1644" i="34" s="1"/>
  <c r="E1644" i="34"/>
  <c r="C1644" i="34"/>
  <c r="B1644" i="34"/>
  <c r="F1643" i="34"/>
  <c r="E1643" i="34"/>
  <c r="D1643" i="34"/>
  <c r="C1643" i="34"/>
  <c r="B1643" i="34"/>
  <c r="F1642" i="34"/>
  <c r="D1642" i="34" s="1"/>
  <c r="E1642" i="34"/>
  <c r="C1642" i="34"/>
  <c r="B1642" i="34"/>
  <c r="F1641" i="34"/>
  <c r="D1641" i="34" s="1"/>
  <c r="E1641" i="34"/>
  <c r="C1641" i="34"/>
  <c r="B1641" i="34"/>
  <c r="F1640" i="34"/>
  <c r="E1640" i="34"/>
  <c r="D1640" i="34"/>
  <c r="C1640" i="34"/>
  <c r="B1640" i="34"/>
  <c r="F1639" i="34"/>
  <c r="E1639" i="34"/>
  <c r="D1639" i="34"/>
  <c r="C1639" i="34"/>
  <c r="B1639" i="34"/>
  <c r="F1638" i="34"/>
  <c r="D1638" i="34" s="1"/>
  <c r="E1638" i="34"/>
  <c r="C1638" i="34"/>
  <c r="B1638" i="34"/>
  <c r="F1637" i="34"/>
  <c r="D1637" i="34" s="1"/>
  <c r="E1637" i="34"/>
  <c r="C1637" i="34"/>
  <c r="B1637" i="34"/>
  <c r="F1636" i="34"/>
  <c r="E1636" i="34"/>
  <c r="D1636" i="34"/>
  <c r="C1636" i="34"/>
  <c r="B1636" i="34"/>
  <c r="F1635" i="34"/>
  <c r="D1635" i="34" s="1"/>
  <c r="E1635" i="34"/>
  <c r="C1635" i="34"/>
  <c r="B1635" i="34"/>
  <c r="F1634" i="34"/>
  <c r="E1634" i="34"/>
  <c r="D1634" i="34"/>
  <c r="C1634" i="34"/>
  <c r="B1634" i="34"/>
  <c r="F1633" i="34"/>
  <c r="D1633" i="34" s="1"/>
  <c r="E1633" i="34"/>
  <c r="C1633" i="34"/>
  <c r="B1633" i="34"/>
  <c r="F1632" i="34"/>
  <c r="D1632" i="34" s="1"/>
  <c r="E1632" i="34"/>
  <c r="C1632" i="34"/>
  <c r="B1632" i="34"/>
  <c r="F1631" i="34"/>
  <c r="D1631" i="34" s="1"/>
  <c r="E1631" i="34"/>
  <c r="C1631" i="34"/>
  <c r="B1631" i="34"/>
  <c r="F1630" i="34"/>
  <c r="D1630" i="34" s="1"/>
  <c r="E1630" i="34"/>
  <c r="C1630" i="34"/>
  <c r="B1630" i="34"/>
  <c r="F1629" i="34"/>
  <c r="D1629" i="34" s="1"/>
  <c r="E1629" i="34"/>
  <c r="C1629" i="34"/>
  <c r="B1629" i="34"/>
  <c r="F1628" i="34"/>
  <c r="D1628" i="34" s="1"/>
  <c r="E1628" i="34"/>
  <c r="C1628" i="34"/>
  <c r="B1628" i="34"/>
  <c r="F1627" i="34"/>
  <c r="E1627" i="34"/>
  <c r="D1627" i="34"/>
  <c r="C1627" i="34"/>
  <c r="B1627" i="34"/>
  <c r="F1626" i="34"/>
  <c r="D1626" i="34" s="1"/>
  <c r="E1626" i="34"/>
  <c r="C1626" i="34"/>
  <c r="B1626" i="34"/>
  <c r="F1625" i="34"/>
  <c r="D1625" i="34" s="1"/>
  <c r="E1625" i="34"/>
  <c r="C1625" i="34"/>
  <c r="B1625" i="34"/>
  <c r="F1624" i="34"/>
  <c r="D1624" i="34" s="1"/>
  <c r="E1624" i="34"/>
  <c r="C1624" i="34"/>
  <c r="B1624" i="34"/>
  <c r="F1623" i="34"/>
  <c r="D1623" i="34" s="1"/>
  <c r="E1623" i="34"/>
  <c r="C1623" i="34"/>
  <c r="B1623" i="34"/>
  <c r="F1622" i="34"/>
  <c r="D1622" i="34" s="1"/>
  <c r="E1622" i="34"/>
  <c r="C1622" i="34"/>
  <c r="B1622" i="34"/>
  <c r="F1621" i="34"/>
  <c r="D1621" i="34" s="1"/>
  <c r="E1621" i="34"/>
  <c r="C1621" i="34"/>
  <c r="B1621" i="34"/>
  <c r="F1620" i="34"/>
  <c r="D1620" i="34" s="1"/>
  <c r="E1620" i="34"/>
  <c r="C1620" i="34"/>
  <c r="B1620" i="34"/>
  <c r="F1619" i="34"/>
  <c r="E1619" i="34"/>
  <c r="D1619" i="34"/>
  <c r="C1619" i="34"/>
  <c r="B1619" i="34"/>
  <c r="F1618" i="34"/>
  <c r="E1618" i="34"/>
  <c r="D1618" i="34"/>
  <c r="C1618" i="34"/>
  <c r="B1618" i="34"/>
  <c r="F1617" i="34"/>
  <c r="D1617" i="34" s="1"/>
  <c r="E1617" i="34"/>
  <c r="C1617" i="34"/>
  <c r="B1617" i="34"/>
  <c r="F1616" i="34"/>
  <c r="D1616" i="34" s="1"/>
  <c r="E1616" i="34"/>
  <c r="C1616" i="34"/>
  <c r="B1616" i="34"/>
  <c r="F1615" i="34"/>
  <c r="D1615" i="34" s="1"/>
  <c r="E1615" i="34"/>
  <c r="C1615" i="34"/>
  <c r="B1615" i="34"/>
  <c r="F1614" i="34"/>
  <c r="D1614" i="34" s="1"/>
  <c r="E1614" i="34"/>
  <c r="C1614" i="34"/>
  <c r="B1614" i="34"/>
  <c r="F1613" i="34"/>
  <c r="D1613" i="34" s="1"/>
  <c r="E1613" i="34"/>
  <c r="C1613" i="34"/>
  <c r="B1613" i="34"/>
  <c r="F1612" i="34"/>
  <c r="E1612" i="34"/>
  <c r="D1612" i="34"/>
  <c r="C1612" i="34"/>
  <c r="B1612" i="34"/>
  <c r="F1611" i="34"/>
  <c r="D1611" i="34" s="1"/>
  <c r="E1611" i="34"/>
  <c r="C1611" i="34"/>
  <c r="B1611" i="34"/>
  <c r="F1610" i="34"/>
  <c r="E1610" i="34"/>
  <c r="D1610" i="34"/>
  <c r="C1610" i="34"/>
  <c r="B1610" i="34"/>
  <c r="F1609" i="34"/>
  <c r="D1609" i="34" s="1"/>
  <c r="E1609" i="34"/>
  <c r="C1609" i="34"/>
  <c r="B1609" i="34"/>
  <c r="F1608" i="34"/>
  <c r="D1608" i="34" s="1"/>
  <c r="E1608" i="34"/>
  <c r="C1608" i="34"/>
  <c r="B1608" i="34"/>
  <c r="F1607" i="34"/>
  <c r="E1607" i="34"/>
  <c r="D1607" i="34"/>
  <c r="C1607" i="34"/>
  <c r="B1607" i="34"/>
  <c r="F1606" i="34"/>
  <c r="D1606" i="34" s="1"/>
  <c r="E1606" i="34"/>
  <c r="C1606" i="34"/>
  <c r="B1606" i="34"/>
  <c r="F1605" i="34"/>
  <c r="D1605" i="34" s="1"/>
  <c r="E1605" i="34"/>
  <c r="C1605" i="34"/>
  <c r="B1605" i="34"/>
  <c r="F1604" i="34"/>
  <c r="E1604" i="34"/>
  <c r="D1604" i="34"/>
  <c r="C1604" i="34"/>
  <c r="B1604" i="34"/>
  <c r="F1603" i="34"/>
  <c r="D1603" i="34" s="1"/>
  <c r="E1603" i="34"/>
  <c r="C1603" i="34"/>
  <c r="B1603" i="34"/>
  <c r="F1602" i="34"/>
  <c r="D1602" i="34" s="1"/>
  <c r="E1602" i="34"/>
  <c r="C1602" i="34"/>
  <c r="B1602" i="34"/>
  <c r="F1601" i="34"/>
  <c r="E1601" i="34"/>
  <c r="D1601" i="34"/>
  <c r="C1601" i="34"/>
  <c r="B1601" i="34"/>
  <c r="F1600" i="34"/>
  <c r="D1600" i="34" s="1"/>
  <c r="E1600" i="34"/>
  <c r="C1600" i="34"/>
  <c r="B1600" i="34"/>
  <c r="F1599" i="34"/>
  <c r="D1599" i="34" s="1"/>
  <c r="E1599" i="34"/>
  <c r="C1599" i="34"/>
  <c r="B1599" i="34"/>
  <c r="F1598" i="34"/>
  <c r="D1598" i="34" s="1"/>
  <c r="E1598" i="34"/>
  <c r="C1598" i="34"/>
  <c r="B1598" i="34"/>
  <c r="F1597" i="34"/>
  <c r="D1597" i="34" s="1"/>
  <c r="E1597" i="34"/>
  <c r="C1597" i="34"/>
  <c r="B1597" i="34"/>
  <c r="F1596" i="34"/>
  <c r="D1596" i="34" s="1"/>
  <c r="E1596" i="34"/>
  <c r="C1596" i="34"/>
  <c r="B1596" i="34"/>
  <c r="F1595" i="34"/>
  <c r="E1595" i="34"/>
  <c r="D1595" i="34"/>
  <c r="C1595" i="34"/>
  <c r="B1595" i="34"/>
  <c r="F1594" i="34"/>
  <c r="E1594" i="34"/>
  <c r="D1594" i="34"/>
  <c r="C1594" i="34"/>
  <c r="B1594" i="34"/>
  <c r="F1593" i="34"/>
  <c r="D1593" i="34" s="1"/>
  <c r="E1593" i="34"/>
  <c r="C1593" i="34"/>
  <c r="B1593" i="34"/>
  <c r="F1592" i="34"/>
  <c r="D1592" i="34" s="1"/>
  <c r="E1592" i="34"/>
  <c r="C1592" i="34"/>
  <c r="B1592" i="34"/>
  <c r="F1591" i="34"/>
  <c r="D1591" i="34" s="1"/>
  <c r="E1591" i="34"/>
  <c r="C1591" i="34"/>
  <c r="B1591" i="34"/>
  <c r="F1590" i="34"/>
  <c r="D1590" i="34" s="1"/>
  <c r="E1590" i="34"/>
  <c r="C1590" i="34"/>
  <c r="B1590" i="34"/>
  <c r="F1589" i="34"/>
  <c r="E1589" i="34"/>
  <c r="D1589" i="34"/>
  <c r="C1589" i="34"/>
  <c r="B1589" i="34"/>
  <c r="F1588" i="34"/>
  <c r="D1588" i="34" s="1"/>
  <c r="E1588" i="34"/>
  <c r="C1588" i="34"/>
  <c r="B1588" i="34"/>
  <c r="F1587" i="34"/>
  <c r="D1587" i="34" s="1"/>
  <c r="E1587" i="34"/>
  <c r="C1587" i="34"/>
  <c r="B1587" i="34"/>
  <c r="F1586" i="34"/>
  <c r="D1586" i="34" s="1"/>
  <c r="E1586" i="34"/>
  <c r="C1586" i="34"/>
  <c r="B1586" i="34"/>
  <c r="F1585" i="34"/>
  <c r="E1585" i="34"/>
  <c r="D1585" i="34"/>
  <c r="C1585" i="34"/>
  <c r="B1585" i="34"/>
  <c r="F1584" i="34"/>
  <c r="D1584" i="34" s="1"/>
  <c r="E1584" i="34"/>
  <c r="C1584" i="34"/>
  <c r="B1584" i="34"/>
  <c r="F1583" i="34"/>
  <c r="D1583" i="34" s="1"/>
  <c r="E1583" i="34"/>
  <c r="C1583" i="34"/>
  <c r="B1583" i="34"/>
  <c r="F1582" i="34"/>
  <c r="E1582" i="34"/>
  <c r="D1582" i="34"/>
  <c r="C1582" i="34"/>
  <c r="B1582" i="34"/>
  <c r="F1581" i="34"/>
  <c r="D1581" i="34" s="1"/>
  <c r="E1581" i="34"/>
  <c r="C1581" i="34"/>
  <c r="B1581" i="34"/>
  <c r="F1580" i="34"/>
  <c r="E1580" i="34"/>
  <c r="D1580" i="34"/>
  <c r="C1580" i="34"/>
  <c r="B1580" i="34"/>
  <c r="F1579" i="34"/>
  <c r="D1579" i="34" s="1"/>
  <c r="E1579" i="34"/>
  <c r="C1579" i="34"/>
  <c r="B1579" i="34"/>
  <c r="F1578" i="34"/>
  <c r="D1578" i="34" s="1"/>
  <c r="E1578" i="34"/>
  <c r="C1578" i="34"/>
  <c r="B1578" i="34"/>
  <c r="F1577" i="34"/>
  <c r="D1577" i="34" s="1"/>
  <c r="E1577" i="34"/>
  <c r="C1577" i="34"/>
  <c r="B1577" i="34"/>
  <c r="F1576" i="34"/>
  <c r="D1576" i="34" s="1"/>
  <c r="E1576" i="34"/>
  <c r="C1576" i="34"/>
  <c r="B1576" i="34"/>
  <c r="F1575" i="34"/>
  <c r="D1575" i="34" s="1"/>
  <c r="E1575" i="34"/>
  <c r="C1575" i="34"/>
  <c r="B1575" i="34"/>
  <c r="F1574" i="34"/>
  <c r="D1574" i="34" s="1"/>
  <c r="E1574" i="34"/>
  <c r="C1574" i="34"/>
  <c r="B1574" i="34"/>
  <c r="F1573" i="34"/>
  <c r="D1573" i="34" s="1"/>
  <c r="E1573" i="34"/>
  <c r="C1573" i="34"/>
  <c r="B1573" i="34"/>
  <c r="F1572" i="34"/>
  <c r="D1572" i="34" s="1"/>
  <c r="E1572" i="34"/>
  <c r="C1572" i="34"/>
  <c r="B1572" i="34"/>
  <c r="F1571" i="34"/>
  <c r="E1571" i="34"/>
  <c r="D1571" i="34"/>
  <c r="C1571" i="34"/>
  <c r="B1571" i="34"/>
  <c r="F1570" i="34"/>
  <c r="D1570" i="34" s="1"/>
  <c r="E1570" i="34"/>
  <c r="C1570" i="34"/>
  <c r="B1570" i="34"/>
  <c r="F1569" i="34"/>
  <c r="D1569" i="34" s="1"/>
  <c r="E1569" i="34"/>
  <c r="C1569" i="34"/>
  <c r="B1569" i="34"/>
  <c r="F1568" i="34"/>
  <c r="D1568" i="34" s="1"/>
  <c r="E1568" i="34"/>
  <c r="C1568" i="34"/>
  <c r="B1568" i="34"/>
  <c r="F1567" i="34"/>
  <c r="D1567" i="34" s="1"/>
  <c r="E1567" i="34"/>
  <c r="C1567" i="34"/>
  <c r="B1567" i="34"/>
  <c r="F1566" i="34"/>
  <c r="E1566" i="34"/>
  <c r="D1566" i="34"/>
  <c r="C1566" i="34"/>
  <c r="B1566" i="34"/>
  <c r="F1565" i="34"/>
  <c r="E1565" i="34"/>
  <c r="D1565" i="34"/>
  <c r="C1565" i="34"/>
  <c r="B1565" i="34"/>
  <c r="F1564" i="34"/>
  <c r="D1564" i="34" s="1"/>
  <c r="E1564" i="34"/>
  <c r="C1564" i="34"/>
  <c r="B1564" i="34"/>
  <c r="F1563" i="34"/>
  <c r="D1563" i="34" s="1"/>
  <c r="E1563" i="34"/>
  <c r="C1563" i="34"/>
  <c r="B1563" i="34"/>
  <c r="F1562" i="34"/>
  <c r="E1562" i="34"/>
  <c r="D1562" i="34"/>
  <c r="C1562" i="34"/>
  <c r="B1562" i="34"/>
  <c r="F1561" i="34"/>
  <c r="D1561" i="34" s="1"/>
  <c r="E1561" i="34"/>
  <c r="C1561" i="34"/>
  <c r="B1561" i="34"/>
  <c r="F1560" i="34"/>
  <c r="D1560" i="34" s="1"/>
  <c r="E1560" i="34"/>
  <c r="C1560" i="34"/>
  <c r="B1560" i="34"/>
  <c r="F1559" i="34"/>
  <c r="E1559" i="34"/>
  <c r="D1559" i="34"/>
  <c r="C1559" i="34"/>
  <c r="B1559" i="34"/>
  <c r="F1558" i="34"/>
  <c r="E1558" i="34"/>
  <c r="D1558" i="34"/>
  <c r="C1558" i="34"/>
  <c r="B1558" i="34"/>
  <c r="F1557" i="34"/>
  <c r="D1557" i="34" s="1"/>
  <c r="E1557" i="34"/>
  <c r="C1557" i="34"/>
  <c r="B1557" i="34"/>
  <c r="F1556" i="34"/>
  <c r="D1556" i="34" s="1"/>
  <c r="E1556" i="34"/>
  <c r="C1556" i="34"/>
  <c r="B1556" i="34"/>
  <c r="F1555" i="34"/>
  <c r="D1555" i="34" s="1"/>
  <c r="E1555" i="34"/>
  <c r="C1555" i="34"/>
  <c r="B1555" i="34"/>
  <c r="F1554" i="34"/>
  <c r="D1554" i="34" s="1"/>
  <c r="E1554" i="34"/>
  <c r="C1554" i="34"/>
  <c r="B1554" i="34"/>
  <c r="F1553" i="34"/>
  <c r="D1553" i="34" s="1"/>
  <c r="E1553" i="34"/>
  <c r="C1553" i="34"/>
  <c r="B1553" i="34"/>
  <c r="F1552" i="34"/>
  <c r="D1552" i="34" s="1"/>
  <c r="E1552" i="34"/>
  <c r="C1552" i="34"/>
  <c r="B1552" i="34"/>
  <c r="F1551" i="34"/>
  <c r="D1551" i="34" s="1"/>
  <c r="E1551" i="34"/>
  <c r="C1551" i="34"/>
  <c r="B1551" i="34"/>
  <c r="F1550" i="34"/>
  <c r="E1550" i="34"/>
  <c r="D1550" i="34"/>
  <c r="C1550" i="34"/>
  <c r="B1550" i="34"/>
  <c r="F1549" i="34"/>
  <c r="E1549" i="34"/>
  <c r="D1549" i="34"/>
  <c r="C1549" i="34"/>
  <c r="B1549" i="34"/>
  <c r="F1548" i="34"/>
  <c r="D1548" i="34" s="1"/>
  <c r="E1548" i="34"/>
  <c r="C1548" i="34"/>
  <c r="B1548" i="34"/>
  <c r="F1547" i="34"/>
  <c r="D1547" i="34" s="1"/>
  <c r="E1547" i="34"/>
  <c r="C1547" i="34"/>
  <c r="B1547" i="34"/>
  <c r="F1546" i="34"/>
  <c r="D1546" i="34" s="1"/>
  <c r="E1546" i="34"/>
  <c r="C1546" i="34"/>
  <c r="B1546" i="34"/>
  <c r="F1545" i="34"/>
  <c r="D1545" i="34" s="1"/>
  <c r="E1545" i="34"/>
  <c r="C1545" i="34"/>
  <c r="B1545" i="34"/>
  <c r="F1544" i="34"/>
  <c r="D1544" i="34" s="1"/>
  <c r="E1544" i="34"/>
  <c r="C1544" i="34"/>
  <c r="B1544" i="34"/>
  <c r="F1543" i="34"/>
  <c r="D1543" i="34" s="1"/>
  <c r="E1543" i="34"/>
  <c r="C1543" i="34"/>
  <c r="B1543" i="34"/>
  <c r="F1542" i="34"/>
  <c r="E1542" i="34"/>
  <c r="D1542" i="34"/>
  <c r="C1542" i="34"/>
  <c r="B1542" i="34"/>
  <c r="F1541" i="34"/>
  <c r="E1541" i="34"/>
  <c r="D1541" i="34"/>
  <c r="C1541" i="34"/>
  <c r="B1541" i="34"/>
  <c r="F1540" i="34"/>
  <c r="D1540" i="34" s="1"/>
  <c r="E1540" i="34"/>
  <c r="C1540" i="34"/>
  <c r="B1540" i="34"/>
  <c r="F1539" i="34"/>
  <c r="D1539" i="34" s="1"/>
  <c r="E1539" i="34"/>
  <c r="C1539" i="34"/>
  <c r="B1539" i="34"/>
  <c r="F1538" i="34"/>
  <c r="D1538" i="34" s="1"/>
  <c r="E1538" i="34"/>
  <c r="C1538" i="34"/>
  <c r="B1538" i="34"/>
  <c r="F1537" i="34"/>
  <c r="E1537" i="34"/>
  <c r="D1537" i="34"/>
  <c r="C1537" i="34"/>
  <c r="B1537" i="34"/>
  <c r="F1536" i="34"/>
  <c r="D1536" i="34" s="1"/>
  <c r="E1536" i="34"/>
  <c r="C1536" i="34"/>
  <c r="B1536" i="34"/>
  <c r="F1535" i="34"/>
  <c r="D1535" i="34" s="1"/>
  <c r="E1535" i="34"/>
  <c r="C1535" i="34"/>
  <c r="B1535" i="34"/>
  <c r="F1534" i="34"/>
  <c r="E1534" i="34"/>
  <c r="D1534" i="34"/>
  <c r="C1534" i="34"/>
  <c r="B1534" i="34"/>
  <c r="F1533" i="34"/>
  <c r="D1533" i="34" s="1"/>
  <c r="E1533" i="34"/>
  <c r="C1533" i="34"/>
  <c r="B1533" i="34"/>
  <c r="F1532" i="34"/>
  <c r="E1532" i="34"/>
  <c r="D1532" i="34"/>
  <c r="C1532" i="34"/>
  <c r="B1532" i="34"/>
  <c r="F1531" i="34"/>
  <c r="D1531" i="34" s="1"/>
  <c r="E1531" i="34"/>
  <c r="C1531" i="34"/>
  <c r="B1531" i="34"/>
  <c r="F1530" i="34"/>
  <c r="D1530" i="34" s="1"/>
  <c r="E1530" i="34"/>
  <c r="C1530" i="34"/>
  <c r="B1530" i="34"/>
  <c r="F1529" i="34"/>
  <c r="D1529" i="34" s="1"/>
  <c r="E1529" i="34"/>
  <c r="C1529" i="34"/>
  <c r="B1529" i="34"/>
  <c r="F1528" i="34"/>
  <c r="D1528" i="34" s="1"/>
  <c r="E1528" i="34"/>
  <c r="C1528" i="34"/>
  <c r="B1528" i="34"/>
  <c r="F1527" i="34"/>
  <c r="D1527" i="34" s="1"/>
  <c r="E1527" i="34"/>
  <c r="C1527" i="34"/>
  <c r="B1527" i="34"/>
  <c r="F1526" i="34"/>
  <c r="E1526" i="34"/>
  <c r="D1526" i="34"/>
  <c r="C1526" i="34"/>
  <c r="B1526" i="34"/>
  <c r="F1525" i="34"/>
  <c r="D1525" i="34" s="1"/>
  <c r="E1525" i="34"/>
  <c r="C1525" i="34"/>
  <c r="B1525" i="34"/>
  <c r="F1524" i="34"/>
  <c r="D1524" i="34" s="1"/>
  <c r="E1524" i="34"/>
  <c r="C1524" i="34"/>
  <c r="B1524" i="34"/>
  <c r="F1523" i="34"/>
  <c r="D1523" i="34" s="1"/>
  <c r="E1523" i="34"/>
  <c r="C1523" i="34"/>
  <c r="B1523" i="34"/>
  <c r="F1522" i="34"/>
  <c r="D1522" i="34" s="1"/>
  <c r="E1522" i="34"/>
  <c r="C1522" i="34"/>
  <c r="B1522" i="34"/>
  <c r="F1521" i="34"/>
  <c r="D1521" i="34" s="1"/>
  <c r="E1521" i="34"/>
  <c r="C1521" i="34"/>
  <c r="B1521" i="34"/>
  <c r="F1520" i="34"/>
  <c r="D1520" i="34" s="1"/>
  <c r="E1520" i="34"/>
  <c r="C1520" i="34"/>
  <c r="B1520" i="34"/>
  <c r="F1519" i="34"/>
  <c r="D1519" i="34" s="1"/>
  <c r="E1519" i="34"/>
  <c r="C1519" i="34"/>
  <c r="B1519" i="34"/>
  <c r="F1518" i="34"/>
  <c r="E1518" i="34"/>
  <c r="D1518" i="34"/>
  <c r="C1518" i="34"/>
  <c r="B1518" i="34"/>
  <c r="F1517" i="34"/>
  <c r="E1517" i="34"/>
  <c r="D1517" i="34"/>
  <c r="C1517" i="34"/>
  <c r="B1517" i="34"/>
  <c r="F1516" i="34"/>
  <c r="D1516" i="34" s="1"/>
  <c r="E1516" i="34"/>
  <c r="C1516" i="34"/>
  <c r="B1516" i="34"/>
  <c r="F1515" i="34"/>
  <c r="D1515" i="34" s="1"/>
  <c r="E1515" i="34"/>
  <c r="C1515" i="34"/>
  <c r="B1515" i="34"/>
  <c r="F1514" i="34"/>
  <c r="D1514" i="34" s="1"/>
  <c r="E1514" i="34"/>
  <c r="C1514" i="34"/>
  <c r="B1514" i="34"/>
  <c r="F1513" i="34"/>
  <c r="D1513" i="34" s="1"/>
  <c r="E1513" i="34"/>
  <c r="C1513" i="34"/>
  <c r="B1513" i="34"/>
  <c r="F1512" i="34"/>
  <c r="D1512" i="34" s="1"/>
  <c r="E1512" i="34"/>
  <c r="C1512" i="34"/>
  <c r="B1512" i="34"/>
  <c r="F1511" i="34"/>
  <c r="D1511" i="34" s="1"/>
  <c r="E1511" i="34"/>
  <c r="C1511" i="34"/>
  <c r="B1511" i="34"/>
  <c r="F1510" i="34"/>
  <c r="D1510" i="34" s="1"/>
  <c r="E1510" i="34"/>
  <c r="C1510" i="34"/>
  <c r="B1510" i="34"/>
  <c r="F1509" i="34"/>
  <c r="D1509" i="34" s="1"/>
  <c r="E1509" i="34"/>
  <c r="C1509" i="34"/>
  <c r="B1509" i="34"/>
  <c r="F1508" i="34"/>
  <c r="D1508" i="34" s="1"/>
  <c r="E1508" i="34"/>
  <c r="C1508" i="34"/>
  <c r="B1508" i="34"/>
  <c r="F1507" i="34"/>
  <c r="D1507" i="34" s="1"/>
  <c r="E1507" i="34"/>
  <c r="C1507" i="34"/>
  <c r="B1507" i="34"/>
  <c r="F1506" i="34"/>
  <c r="E1506" i="34"/>
  <c r="D1506" i="34"/>
  <c r="C1506" i="34"/>
  <c r="B1506" i="34"/>
  <c r="F1505" i="34"/>
  <c r="E1505" i="34"/>
  <c r="D1505" i="34"/>
  <c r="C1505" i="34"/>
  <c r="B1505" i="34"/>
  <c r="F1504" i="34"/>
  <c r="D1504" i="34" s="1"/>
  <c r="E1504" i="34"/>
  <c r="C1504" i="34"/>
  <c r="B1504" i="34"/>
  <c r="F1503" i="34"/>
  <c r="D1503" i="34" s="1"/>
  <c r="E1503" i="34"/>
  <c r="C1503" i="34"/>
  <c r="B1503" i="34"/>
  <c r="F1502" i="34"/>
  <c r="D1502" i="34" s="1"/>
  <c r="E1502" i="34"/>
  <c r="C1502" i="34"/>
  <c r="B1502" i="34"/>
  <c r="F1501" i="34"/>
  <c r="D1501" i="34" s="1"/>
  <c r="E1501" i="34"/>
  <c r="C1501" i="34"/>
  <c r="B1501" i="34"/>
  <c r="F1500" i="34"/>
  <c r="D1500" i="34" s="1"/>
  <c r="E1500" i="34"/>
  <c r="C1500" i="34"/>
  <c r="B1500" i="34"/>
  <c r="F1499" i="34"/>
  <c r="D1499" i="34" s="1"/>
  <c r="E1499" i="34"/>
  <c r="C1499" i="34"/>
  <c r="B1499" i="34"/>
  <c r="F1498" i="34"/>
  <c r="D1498" i="34" s="1"/>
  <c r="E1498" i="34"/>
  <c r="C1498" i="34"/>
  <c r="B1498" i="34"/>
  <c r="F1497" i="34"/>
  <c r="D1497" i="34" s="1"/>
  <c r="E1497" i="34"/>
  <c r="C1497" i="34"/>
  <c r="B1497" i="34"/>
  <c r="F1496" i="34"/>
  <c r="E1496" i="34"/>
  <c r="D1496" i="34"/>
  <c r="C1496" i="34"/>
  <c r="B1496" i="34"/>
  <c r="F1495" i="34"/>
  <c r="D1495" i="34" s="1"/>
  <c r="E1495" i="34"/>
  <c r="C1495" i="34"/>
  <c r="B1495" i="34"/>
  <c r="F1494" i="34"/>
  <c r="D1494" i="34" s="1"/>
  <c r="E1494" i="34"/>
  <c r="C1494" i="34"/>
  <c r="B1494" i="34"/>
  <c r="F1493" i="34"/>
  <c r="E1493" i="34"/>
  <c r="D1493" i="34"/>
  <c r="C1493" i="34"/>
  <c r="B1493" i="34"/>
  <c r="F1492" i="34"/>
  <c r="E1492" i="34"/>
  <c r="D1492" i="34"/>
  <c r="C1492" i="34"/>
  <c r="B1492" i="34"/>
  <c r="F1491" i="34"/>
  <c r="D1491" i="34" s="1"/>
  <c r="E1491" i="34"/>
  <c r="C1491" i="34"/>
  <c r="B1491" i="34"/>
  <c r="F1490" i="34"/>
  <c r="D1490" i="34" s="1"/>
  <c r="E1490" i="34"/>
  <c r="C1490" i="34"/>
  <c r="B1490" i="34"/>
  <c r="F1489" i="34"/>
  <c r="D1489" i="34" s="1"/>
  <c r="E1489" i="34"/>
  <c r="C1489" i="34"/>
  <c r="B1489" i="34"/>
  <c r="F1488" i="34"/>
  <c r="D1488" i="34" s="1"/>
  <c r="E1488" i="34"/>
  <c r="C1488" i="34"/>
  <c r="B1488" i="34"/>
  <c r="F1487" i="34"/>
  <c r="E1487" i="34"/>
  <c r="D1487" i="34"/>
  <c r="C1487" i="34"/>
  <c r="B1487" i="34"/>
  <c r="F1486" i="34"/>
  <c r="D1486" i="34" s="1"/>
  <c r="E1486" i="34"/>
  <c r="C1486" i="34"/>
  <c r="B1486" i="34"/>
  <c r="F1485" i="34"/>
  <c r="D1485" i="34" s="1"/>
  <c r="E1485" i="34"/>
  <c r="C1485" i="34"/>
  <c r="B1485" i="34"/>
  <c r="F1484" i="34"/>
  <c r="D1484" i="34" s="1"/>
  <c r="E1484" i="34"/>
  <c r="C1484" i="34"/>
  <c r="B1484" i="34"/>
  <c r="F1483" i="34"/>
  <c r="E1483" i="34"/>
  <c r="D1483" i="34"/>
  <c r="C1483" i="34"/>
  <c r="B1483" i="34"/>
  <c r="F1482" i="34"/>
  <c r="E1482" i="34"/>
  <c r="D1482" i="34"/>
  <c r="C1482" i="34"/>
  <c r="B1482" i="34"/>
  <c r="F1481" i="34"/>
  <c r="D1481" i="34" s="1"/>
  <c r="E1481" i="34"/>
  <c r="C1481" i="34"/>
  <c r="B1481" i="34"/>
  <c r="F1480" i="34"/>
  <c r="D1480" i="34" s="1"/>
  <c r="E1480" i="34"/>
  <c r="C1480" i="34"/>
  <c r="B1480" i="34"/>
  <c r="F1479" i="34"/>
  <c r="D1479" i="34" s="1"/>
  <c r="E1479" i="34"/>
  <c r="C1479" i="34"/>
  <c r="B1479" i="34"/>
  <c r="F1478" i="34"/>
  <c r="E1478" i="34"/>
  <c r="D1478" i="34"/>
  <c r="C1478" i="34"/>
  <c r="B1478" i="34"/>
  <c r="F1477" i="34"/>
  <c r="D1477" i="34" s="1"/>
  <c r="E1477" i="34"/>
  <c r="C1477" i="34"/>
  <c r="B1477" i="34"/>
  <c r="F1476" i="34"/>
  <c r="D1476" i="34" s="1"/>
  <c r="E1476" i="34"/>
  <c r="C1476" i="34"/>
  <c r="B1476" i="34"/>
  <c r="F1475" i="34"/>
  <c r="D1475" i="34" s="1"/>
  <c r="E1475" i="34"/>
  <c r="C1475" i="34"/>
  <c r="B1475" i="34"/>
  <c r="F1474" i="34"/>
  <c r="D1474" i="34" s="1"/>
  <c r="E1474" i="34"/>
  <c r="C1474" i="34"/>
  <c r="B1474" i="34"/>
  <c r="F1473" i="34"/>
  <c r="D1473" i="34" s="1"/>
  <c r="E1473" i="34"/>
  <c r="C1473" i="34"/>
  <c r="B1473" i="34"/>
  <c r="F1472" i="34"/>
  <c r="D1472" i="34" s="1"/>
  <c r="E1472" i="34"/>
  <c r="C1472" i="34"/>
  <c r="B1472" i="34"/>
  <c r="F1471" i="34"/>
  <c r="D1471" i="34" s="1"/>
  <c r="E1471" i="34"/>
  <c r="C1471" i="34"/>
  <c r="B1471" i="34"/>
  <c r="F1470" i="34"/>
  <c r="E1470" i="34"/>
  <c r="D1470" i="34"/>
  <c r="C1470" i="34"/>
  <c r="B1470" i="34"/>
  <c r="F1469" i="34"/>
  <c r="D1469" i="34" s="1"/>
  <c r="E1469" i="34"/>
  <c r="C1469" i="34"/>
  <c r="B1469" i="34"/>
  <c r="F1468" i="34"/>
  <c r="D1468" i="34" s="1"/>
  <c r="E1468" i="34"/>
  <c r="C1468" i="34"/>
  <c r="B1468" i="34"/>
  <c r="F1467" i="34"/>
  <c r="D1467" i="34" s="1"/>
  <c r="E1467" i="34"/>
  <c r="C1467" i="34"/>
  <c r="B1467" i="34"/>
  <c r="F1466" i="34"/>
  <c r="D1466" i="34" s="1"/>
  <c r="E1466" i="34"/>
  <c r="C1466" i="34"/>
  <c r="B1466" i="34"/>
  <c r="F1465" i="34"/>
  <c r="E1465" i="34"/>
  <c r="D1465" i="34"/>
  <c r="C1465" i="34"/>
  <c r="B1465" i="34"/>
  <c r="F1464" i="34"/>
  <c r="E1464" i="34"/>
  <c r="D1464" i="34"/>
  <c r="C1464" i="34"/>
  <c r="B1464" i="34"/>
  <c r="F1463" i="34"/>
  <c r="E1463" i="34"/>
  <c r="D1463" i="34"/>
  <c r="C1463" i="34"/>
  <c r="B1463" i="34"/>
  <c r="F1462" i="34"/>
  <c r="D1462" i="34" s="1"/>
  <c r="E1462" i="34"/>
  <c r="C1462" i="34"/>
  <c r="B1462" i="34"/>
  <c r="F1461" i="34"/>
  <c r="D1461" i="34" s="1"/>
  <c r="E1461" i="34"/>
  <c r="C1461" i="34"/>
  <c r="B1461" i="34"/>
  <c r="F1460" i="34"/>
  <c r="E1460" i="34"/>
  <c r="D1460" i="34"/>
  <c r="C1460" i="34"/>
  <c r="B1460" i="34"/>
  <c r="F1459" i="34"/>
  <c r="D1459" i="34" s="1"/>
  <c r="E1459" i="34"/>
  <c r="C1459" i="34"/>
  <c r="B1459" i="34"/>
  <c r="F1458" i="34"/>
  <c r="D1458" i="34" s="1"/>
  <c r="E1458" i="34"/>
  <c r="C1458" i="34"/>
  <c r="B1458" i="34"/>
  <c r="F1457" i="34"/>
  <c r="D1457" i="34" s="1"/>
  <c r="E1457" i="34"/>
  <c r="C1457" i="34"/>
  <c r="B1457" i="34"/>
  <c r="F1456" i="34"/>
  <c r="D1456" i="34" s="1"/>
  <c r="E1456" i="34"/>
  <c r="C1456" i="34"/>
  <c r="B1456" i="34"/>
  <c r="F1455" i="34"/>
  <c r="D1455" i="34" s="1"/>
  <c r="E1455" i="34"/>
  <c r="C1455" i="34"/>
  <c r="B1455" i="34"/>
  <c r="F1454" i="34"/>
  <c r="D1454" i="34" s="1"/>
  <c r="E1454" i="34"/>
  <c r="C1454" i="34"/>
  <c r="B1454" i="34"/>
  <c r="F1453" i="34"/>
  <c r="D1453" i="34" s="1"/>
  <c r="E1453" i="34"/>
  <c r="C1453" i="34"/>
  <c r="B1453" i="34"/>
  <c r="F1452" i="34"/>
  <c r="E1452" i="34"/>
  <c r="D1452" i="34"/>
  <c r="C1452" i="34"/>
  <c r="B1452" i="34"/>
  <c r="F1451" i="34"/>
  <c r="D1451" i="34" s="1"/>
  <c r="E1451" i="34"/>
  <c r="C1451" i="34"/>
  <c r="B1451" i="34"/>
  <c r="F1450" i="34"/>
  <c r="D1450" i="34" s="1"/>
  <c r="E1450" i="34"/>
  <c r="C1450" i="34"/>
  <c r="B1450" i="34"/>
  <c r="F1449" i="34"/>
  <c r="D1449" i="34" s="1"/>
  <c r="E1449" i="34"/>
  <c r="C1449" i="34"/>
  <c r="B1449" i="34"/>
  <c r="F1448" i="34"/>
  <c r="D1448" i="34" s="1"/>
  <c r="E1448" i="34"/>
  <c r="C1448" i="34"/>
  <c r="B1448" i="34"/>
  <c r="F1447" i="34"/>
  <c r="D1447" i="34" s="1"/>
  <c r="E1447" i="34"/>
  <c r="C1447" i="34"/>
  <c r="B1447" i="34"/>
  <c r="F1446" i="34"/>
  <c r="E1446" i="34"/>
  <c r="D1446" i="34"/>
  <c r="C1446" i="34"/>
  <c r="B1446" i="34"/>
  <c r="F1445" i="34"/>
  <c r="E1445" i="34"/>
  <c r="D1445" i="34"/>
  <c r="C1445" i="34"/>
  <c r="B1445" i="34"/>
  <c r="F1444" i="34"/>
  <c r="D1444" i="34" s="1"/>
  <c r="E1444" i="34"/>
  <c r="C1444" i="34"/>
  <c r="B1444" i="34"/>
  <c r="F1443" i="34"/>
  <c r="D1443" i="34" s="1"/>
  <c r="E1443" i="34"/>
  <c r="C1443" i="34"/>
  <c r="B1443" i="34"/>
  <c r="F1442" i="34"/>
  <c r="D1442" i="34" s="1"/>
  <c r="E1442" i="34"/>
  <c r="C1442" i="34"/>
  <c r="B1442" i="34"/>
  <c r="F1441" i="34"/>
  <c r="E1441" i="34"/>
  <c r="D1441" i="34"/>
  <c r="C1441" i="34"/>
  <c r="B1441" i="34"/>
  <c r="F1440" i="34"/>
  <c r="D1440" i="34" s="1"/>
  <c r="E1440" i="34"/>
  <c r="C1440" i="34"/>
  <c r="B1440" i="34"/>
  <c r="F1439" i="34"/>
  <c r="E1439" i="34"/>
  <c r="D1439" i="34"/>
  <c r="C1439" i="34"/>
  <c r="B1439" i="34"/>
  <c r="F1438" i="34"/>
  <c r="D1438" i="34" s="1"/>
  <c r="E1438" i="34"/>
  <c r="C1438" i="34"/>
  <c r="B1438" i="34"/>
  <c r="F1437" i="34"/>
  <c r="D1437" i="34" s="1"/>
  <c r="E1437" i="34"/>
  <c r="C1437" i="34"/>
  <c r="B1437" i="34"/>
  <c r="F1436" i="34"/>
  <c r="D1436" i="34" s="1"/>
  <c r="E1436" i="34"/>
  <c r="C1436" i="34"/>
  <c r="B1436" i="34"/>
  <c r="F1435" i="34"/>
  <c r="D1435" i="34" s="1"/>
  <c r="E1435" i="34"/>
  <c r="C1435" i="34"/>
  <c r="B1435" i="34"/>
  <c r="F1434" i="34"/>
  <c r="D1434" i="34" s="1"/>
  <c r="E1434" i="34"/>
  <c r="C1434" i="34"/>
  <c r="B1434" i="34"/>
  <c r="F1433" i="34"/>
  <c r="D1433" i="34" s="1"/>
  <c r="E1433" i="34"/>
  <c r="C1433" i="34"/>
  <c r="B1433" i="34"/>
  <c r="F1432" i="34"/>
  <c r="D1432" i="34" s="1"/>
  <c r="E1432" i="34"/>
  <c r="C1432" i="34"/>
  <c r="B1432" i="34"/>
  <c r="F1431" i="34"/>
  <c r="D1431" i="34" s="1"/>
  <c r="E1431" i="34"/>
  <c r="C1431" i="34"/>
  <c r="B1431" i="34"/>
  <c r="F1430" i="34"/>
  <c r="D1430" i="34" s="1"/>
  <c r="E1430" i="34"/>
  <c r="C1430" i="34"/>
  <c r="B1430" i="34"/>
  <c r="F1429" i="34"/>
  <c r="D1429" i="34" s="1"/>
  <c r="E1429" i="34"/>
  <c r="C1429" i="34"/>
  <c r="B1429" i="34"/>
  <c r="F1428" i="34"/>
  <c r="D1428" i="34" s="1"/>
  <c r="E1428" i="34"/>
  <c r="C1428" i="34"/>
  <c r="B1428" i="34"/>
  <c r="F1427" i="34"/>
  <c r="E1427" i="34"/>
  <c r="D1427" i="34"/>
  <c r="C1427" i="34"/>
  <c r="B1427" i="34"/>
  <c r="F1426" i="34"/>
  <c r="E1426" i="34"/>
  <c r="D1426" i="34"/>
  <c r="C1426" i="34"/>
  <c r="B1426" i="34"/>
  <c r="F1425" i="34"/>
  <c r="D1425" i="34" s="1"/>
  <c r="E1425" i="34"/>
  <c r="C1425" i="34"/>
  <c r="B1425" i="34"/>
  <c r="F1424" i="34"/>
  <c r="E1424" i="34"/>
  <c r="D1424" i="34"/>
  <c r="C1424" i="34"/>
  <c r="B1424" i="34"/>
  <c r="F1423" i="34"/>
  <c r="D1423" i="34" s="1"/>
  <c r="E1423" i="34"/>
  <c r="C1423" i="34"/>
  <c r="B1423" i="34"/>
  <c r="F1422" i="34"/>
  <c r="D1422" i="34" s="1"/>
  <c r="E1422" i="34"/>
  <c r="C1422" i="34"/>
  <c r="B1422" i="34"/>
  <c r="F1421" i="34"/>
  <c r="D1421" i="34" s="1"/>
  <c r="E1421" i="34"/>
  <c r="C1421" i="34"/>
  <c r="B1421" i="34"/>
  <c r="F1420" i="34"/>
  <c r="D1420" i="34" s="1"/>
  <c r="E1420" i="34"/>
  <c r="C1420" i="34"/>
  <c r="B1420" i="34"/>
  <c r="F1419" i="34"/>
  <c r="D1419" i="34" s="1"/>
  <c r="E1419" i="34"/>
  <c r="C1419" i="34"/>
  <c r="B1419" i="34"/>
  <c r="F1418" i="34"/>
  <c r="E1418" i="34"/>
  <c r="D1418" i="34"/>
  <c r="C1418" i="34"/>
  <c r="B1418" i="34"/>
  <c r="F1417" i="34"/>
  <c r="D1417" i="34" s="1"/>
  <c r="E1417" i="34"/>
  <c r="C1417" i="34"/>
  <c r="B1417" i="34"/>
  <c r="F1416" i="34"/>
  <c r="D1416" i="34" s="1"/>
  <c r="E1416" i="34"/>
  <c r="C1416" i="34"/>
  <c r="B1416" i="34"/>
  <c r="F1415" i="34"/>
  <c r="E1415" i="34"/>
  <c r="D1415" i="34"/>
  <c r="C1415" i="34"/>
  <c r="B1415" i="34"/>
  <c r="F1414" i="34"/>
  <c r="D1414" i="34" s="1"/>
  <c r="E1414" i="34"/>
  <c r="C1414" i="34"/>
  <c r="B1414" i="34"/>
  <c r="F1413" i="34"/>
  <c r="D1413" i="34" s="1"/>
  <c r="E1413" i="34"/>
  <c r="C1413" i="34"/>
  <c r="B1413" i="34"/>
  <c r="F1412" i="34"/>
  <c r="D1412" i="34" s="1"/>
  <c r="E1412" i="34"/>
  <c r="C1412" i="34"/>
  <c r="B1412" i="34"/>
  <c r="F1411" i="34"/>
  <c r="D1411" i="34" s="1"/>
  <c r="E1411" i="34"/>
  <c r="C1411" i="34"/>
  <c r="B1411" i="34"/>
  <c r="F1410" i="34"/>
  <c r="D1410" i="34" s="1"/>
  <c r="E1410" i="34"/>
  <c r="C1410" i="34"/>
  <c r="B1410" i="34"/>
  <c r="F1409" i="34"/>
  <c r="D1409" i="34" s="1"/>
  <c r="E1409" i="34"/>
  <c r="C1409" i="34"/>
  <c r="B1409" i="34"/>
  <c r="F1408" i="34"/>
  <c r="D1408" i="34" s="1"/>
  <c r="E1408" i="34"/>
  <c r="C1408" i="34"/>
  <c r="B1408" i="34"/>
  <c r="F1407" i="34"/>
  <c r="D1407" i="34" s="1"/>
  <c r="E1407" i="34"/>
  <c r="C1407" i="34"/>
  <c r="B1407" i="34"/>
  <c r="F1406" i="34"/>
  <c r="E1406" i="34"/>
  <c r="D1406" i="34"/>
  <c r="C1406" i="34"/>
  <c r="B1406" i="34"/>
  <c r="F1405" i="34"/>
  <c r="D1405" i="34" s="1"/>
  <c r="E1405" i="34"/>
  <c r="C1405" i="34"/>
  <c r="B1405" i="34"/>
  <c r="F1404" i="34"/>
  <c r="D1404" i="34" s="1"/>
  <c r="E1404" i="34"/>
  <c r="C1404" i="34"/>
  <c r="B1404" i="34"/>
  <c r="F1403" i="34"/>
  <c r="D1403" i="34" s="1"/>
  <c r="E1403" i="34"/>
  <c r="C1403" i="34"/>
  <c r="B1403" i="34"/>
  <c r="F1402" i="34"/>
  <c r="E1402" i="34"/>
  <c r="D1402" i="34"/>
  <c r="C1402" i="34"/>
  <c r="B1402" i="34"/>
  <c r="F1401" i="34"/>
  <c r="D1401" i="34" s="1"/>
  <c r="E1401" i="34"/>
  <c r="C1401" i="34"/>
  <c r="B1401" i="34"/>
  <c r="F1400" i="34"/>
  <c r="E1400" i="34"/>
  <c r="D1400" i="34"/>
  <c r="C1400" i="34"/>
  <c r="B1400" i="34"/>
  <c r="F1399" i="34"/>
  <c r="D1399" i="34" s="1"/>
  <c r="E1399" i="34"/>
  <c r="C1399" i="34"/>
  <c r="B1399" i="34"/>
  <c r="F1398" i="34"/>
  <c r="E1398" i="34"/>
  <c r="D1398" i="34"/>
  <c r="C1398" i="34"/>
  <c r="B1398" i="34"/>
  <c r="F1397" i="34"/>
  <c r="D1397" i="34" s="1"/>
  <c r="E1397" i="34"/>
  <c r="C1397" i="34"/>
  <c r="B1397" i="34"/>
  <c r="F1396" i="34"/>
  <c r="D1396" i="34" s="1"/>
  <c r="E1396" i="34"/>
  <c r="C1396" i="34"/>
  <c r="B1396" i="34"/>
  <c r="F1395" i="34"/>
  <c r="D1395" i="34" s="1"/>
  <c r="E1395" i="34"/>
  <c r="C1395" i="34"/>
  <c r="B1395" i="34"/>
  <c r="F1394" i="34"/>
  <c r="D1394" i="34" s="1"/>
  <c r="E1394" i="34"/>
  <c r="C1394" i="34"/>
  <c r="B1394" i="34"/>
  <c r="F1393" i="34"/>
  <c r="D1393" i="34" s="1"/>
  <c r="E1393" i="34"/>
  <c r="C1393" i="34"/>
  <c r="B1393" i="34"/>
  <c r="F1392" i="34"/>
  <c r="E1392" i="34"/>
  <c r="D1392" i="34"/>
  <c r="C1392" i="34"/>
  <c r="B1392" i="34"/>
  <c r="F1391" i="34"/>
  <c r="E1391" i="34"/>
  <c r="D1391" i="34"/>
  <c r="C1391" i="34"/>
  <c r="B1391" i="34"/>
  <c r="F1390" i="34"/>
  <c r="D1390" i="34" s="1"/>
  <c r="E1390" i="34"/>
  <c r="C1390" i="34"/>
  <c r="B1390" i="34"/>
  <c r="F1389" i="34"/>
  <c r="D1389" i="34" s="1"/>
  <c r="E1389" i="34"/>
  <c r="C1389" i="34"/>
  <c r="B1389" i="34"/>
  <c r="F1388" i="34"/>
  <c r="E1388" i="34"/>
  <c r="D1388" i="34"/>
  <c r="C1388" i="34"/>
  <c r="B1388" i="34"/>
  <c r="F1387" i="34"/>
  <c r="E1387" i="34"/>
  <c r="D1387" i="34"/>
  <c r="C1387" i="34"/>
  <c r="B1387" i="34"/>
  <c r="F1386" i="34"/>
  <c r="D1386" i="34" s="1"/>
  <c r="E1386" i="34"/>
  <c r="C1386" i="34"/>
  <c r="B1386" i="34"/>
  <c r="F1385" i="34"/>
  <c r="E1385" i="34"/>
  <c r="D1385" i="34"/>
  <c r="C1385" i="34"/>
  <c r="B1385" i="34"/>
  <c r="F1384" i="34"/>
  <c r="D1384" i="34" s="1"/>
  <c r="E1384" i="34"/>
  <c r="C1384" i="34"/>
  <c r="B1384" i="34"/>
  <c r="F1383" i="34"/>
  <c r="D1383" i="34" s="1"/>
  <c r="E1383" i="34"/>
  <c r="C1383" i="34"/>
  <c r="B1383" i="34"/>
  <c r="F1382" i="34"/>
  <c r="D1382" i="34" s="1"/>
  <c r="E1382" i="34"/>
  <c r="C1382" i="34"/>
  <c r="B1382" i="34"/>
  <c r="F1381" i="34"/>
  <c r="D1381" i="34" s="1"/>
  <c r="E1381" i="34"/>
  <c r="C1381" i="34"/>
  <c r="B1381" i="34"/>
  <c r="F1380" i="34"/>
  <c r="E1380" i="34"/>
  <c r="D1380" i="34"/>
  <c r="C1380" i="34"/>
  <c r="B1380" i="34"/>
  <c r="F1379" i="34"/>
  <c r="E1379" i="34"/>
  <c r="D1379" i="34"/>
  <c r="C1379" i="34"/>
  <c r="B1379" i="34"/>
  <c r="F1378" i="34"/>
  <c r="D1378" i="34" s="1"/>
  <c r="E1378" i="34"/>
  <c r="C1378" i="34"/>
  <c r="B1378" i="34"/>
  <c r="F1377" i="34"/>
  <c r="D1377" i="34" s="1"/>
  <c r="E1377" i="34"/>
  <c r="C1377" i="34"/>
  <c r="B1377" i="34"/>
  <c r="F1376" i="34"/>
  <c r="D1376" i="34" s="1"/>
  <c r="E1376" i="34"/>
  <c r="C1376" i="34"/>
  <c r="B1376" i="34"/>
  <c r="F1375" i="34"/>
  <c r="D1375" i="34" s="1"/>
  <c r="E1375" i="34"/>
  <c r="C1375" i="34"/>
  <c r="B1375" i="34"/>
  <c r="F1374" i="34"/>
  <c r="D1374" i="34" s="1"/>
  <c r="E1374" i="34"/>
  <c r="C1374" i="34"/>
  <c r="B1374" i="34"/>
  <c r="F1373" i="34"/>
  <c r="D1373" i="34" s="1"/>
  <c r="E1373" i="34"/>
  <c r="C1373" i="34"/>
  <c r="B1373" i="34"/>
  <c r="F1372" i="34"/>
  <c r="D1372" i="34" s="1"/>
  <c r="E1372" i="34"/>
  <c r="C1372" i="34"/>
  <c r="B1372" i="34"/>
  <c r="F1371" i="34"/>
  <c r="D1371" i="34" s="1"/>
  <c r="E1371" i="34"/>
  <c r="C1371" i="34"/>
  <c r="B1371" i="34"/>
  <c r="F1370" i="34"/>
  <c r="D1370" i="34" s="1"/>
  <c r="E1370" i="34"/>
  <c r="C1370" i="34"/>
  <c r="B1370" i="34"/>
  <c r="F1369" i="34"/>
  <c r="D1369" i="34" s="1"/>
  <c r="E1369" i="34"/>
  <c r="C1369" i="34"/>
  <c r="B1369" i="34"/>
  <c r="F1368" i="34"/>
  <c r="D1368" i="34" s="1"/>
  <c r="E1368" i="34"/>
  <c r="C1368" i="34"/>
  <c r="B1368" i="34"/>
  <c r="F1367" i="34"/>
  <c r="E1367" i="34"/>
  <c r="D1367" i="34"/>
  <c r="C1367" i="34"/>
  <c r="B1367" i="34"/>
  <c r="F1366" i="34"/>
  <c r="E1366" i="34"/>
  <c r="D1366" i="34"/>
  <c r="C1366" i="34"/>
  <c r="B1366" i="34"/>
  <c r="F1365" i="34"/>
  <c r="D1365" i="34" s="1"/>
  <c r="E1365" i="34"/>
  <c r="C1365" i="34"/>
  <c r="B1365" i="34"/>
  <c r="F1364" i="34"/>
  <c r="D1364" i="34" s="1"/>
  <c r="E1364" i="34"/>
  <c r="C1364" i="34"/>
  <c r="B1364" i="34"/>
  <c r="F1363" i="34"/>
  <c r="D1363" i="34" s="1"/>
  <c r="E1363" i="34"/>
  <c r="C1363" i="34"/>
  <c r="B1363" i="34"/>
  <c r="F1362" i="34"/>
  <c r="D1362" i="34" s="1"/>
  <c r="E1362" i="34"/>
  <c r="C1362" i="34"/>
  <c r="B1362" i="34"/>
  <c r="F1361" i="34"/>
  <c r="D1361" i="34" s="1"/>
  <c r="E1361" i="34"/>
  <c r="C1361" i="34"/>
  <c r="B1361" i="34"/>
  <c r="F1360" i="34"/>
  <c r="D1360" i="34" s="1"/>
  <c r="E1360" i="34"/>
  <c r="C1360" i="34"/>
  <c r="B1360" i="34"/>
  <c r="F1359" i="34"/>
  <c r="D1359" i="34" s="1"/>
  <c r="E1359" i="34"/>
  <c r="C1359" i="34"/>
  <c r="B1359" i="34"/>
  <c r="F1358" i="34"/>
  <c r="E1358" i="34"/>
  <c r="D1358" i="34"/>
  <c r="C1358" i="34"/>
  <c r="B1358" i="34"/>
  <c r="F1357" i="34"/>
  <c r="E1357" i="34"/>
  <c r="D1357" i="34"/>
  <c r="C1357" i="34"/>
  <c r="B1357" i="34"/>
  <c r="F1356" i="34"/>
  <c r="D1356" i="34" s="1"/>
  <c r="E1356" i="34"/>
  <c r="C1356" i="34"/>
  <c r="B1356" i="34"/>
  <c r="F1355" i="34"/>
  <c r="D1355" i="34" s="1"/>
  <c r="E1355" i="34"/>
  <c r="C1355" i="34"/>
  <c r="B1355" i="34"/>
  <c r="F1354" i="34"/>
  <c r="E1354" i="34"/>
  <c r="D1354" i="34"/>
  <c r="C1354" i="34"/>
  <c r="B1354" i="34"/>
  <c r="F1353" i="34"/>
  <c r="D1353" i="34" s="1"/>
  <c r="E1353" i="34"/>
  <c r="C1353" i="34"/>
  <c r="B1353" i="34"/>
  <c r="F1352" i="34"/>
  <c r="E1352" i="34"/>
  <c r="D1352" i="34"/>
  <c r="C1352" i="34"/>
  <c r="B1352" i="34"/>
  <c r="F1351" i="34"/>
  <c r="D1351" i="34" s="1"/>
  <c r="E1351" i="34"/>
  <c r="C1351" i="34"/>
  <c r="B1351" i="34"/>
  <c r="F1350" i="34"/>
  <c r="D1350" i="34" s="1"/>
  <c r="E1350" i="34"/>
  <c r="C1350" i="34"/>
  <c r="B1350" i="34"/>
  <c r="F1349" i="34"/>
  <c r="D1349" i="34" s="1"/>
  <c r="E1349" i="34"/>
  <c r="C1349" i="34"/>
  <c r="B1349" i="34"/>
  <c r="F1348" i="34"/>
  <c r="D1348" i="34" s="1"/>
  <c r="E1348" i="34"/>
  <c r="C1348" i="34"/>
  <c r="B1348" i="34"/>
  <c r="F1347" i="34"/>
  <c r="D1347" i="34" s="1"/>
  <c r="E1347" i="34"/>
  <c r="C1347" i="34"/>
  <c r="B1347" i="34"/>
  <c r="F1346" i="34"/>
  <c r="E1346" i="34"/>
  <c r="D1346" i="34"/>
  <c r="C1346" i="34"/>
  <c r="B1346" i="34"/>
  <c r="F1345" i="34"/>
  <c r="E1345" i="34"/>
  <c r="D1345" i="34"/>
  <c r="C1345" i="34"/>
  <c r="B1345" i="34"/>
  <c r="F1344" i="34"/>
  <c r="D1344" i="34" s="1"/>
  <c r="E1344" i="34"/>
  <c r="C1344" i="34"/>
  <c r="B1344" i="34"/>
  <c r="F1343" i="34"/>
  <c r="D1343" i="34" s="1"/>
  <c r="E1343" i="34"/>
  <c r="C1343" i="34"/>
  <c r="B1343" i="34"/>
  <c r="F1342" i="34"/>
  <c r="D1342" i="34" s="1"/>
  <c r="E1342" i="34"/>
  <c r="C1342" i="34"/>
  <c r="B1342" i="34"/>
  <c r="F1341" i="34"/>
  <c r="D1341" i="34" s="1"/>
  <c r="E1341" i="34"/>
  <c r="C1341" i="34"/>
  <c r="B1341" i="34"/>
  <c r="F1340" i="34"/>
  <c r="E1340" i="34"/>
  <c r="D1340" i="34"/>
  <c r="C1340" i="34"/>
  <c r="B1340" i="34"/>
  <c r="F1339" i="34"/>
  <c r="E1339" i="34"/>
  <c r="D1339" i="34"/>
  <c r="C1339" i="34"/>
  <c r="B1339" i="34"/>
  <c r="F1338" i="34"/>
  <c r="D1338" i="34" s="1"/>
  <c r="E1338" i="34"/>
  <c r="C1338" i="34"/>
  <c r="B1338" i="34"/>
  <c r="F1337" i="34"/>
  <c r="E1337" i="34"/>
  <c r="D1337" i="34"/>
  <c r="C1337" i="34"/>
  <c r="B1337" i="34"/>
  <c r="F1336" i="34"/>
  <c r="D1336" i="34" s="1"/>
  <c r="E1336" i="34"/>
  <c r="C1336" i="34"/>
  <c r="B1336" i="34"/>
  <c r="F1335" i="34"/>
  <c r="D1335" i="34" s="1"/>
  <c r="E1335" i="34"/>
  <c r="C1335" i="34"/>
  <c r="B1335" i="34"/>
  <c r="F1334" i="34"/>
  <c r="D1334" i="34" s="1"/>
  <c r="E1334" i="34"/>
  <c r="C1334" i="34"/>
  <c r="B1334" i="34"/>
  <c r="F1333" i="34"/>
  <c r="D1333" i="34" s="1"/>
  <c r="E1333" i="34"/>
  <c r="C1333" i="34"/>
  <c r="B1333" i="34"/>
  <c r="F1332" i="34"/>
  <c r="D1332" i="34" s="1"/>
  <c r="E1332" i="34"/>
  <c r="C1332" i="34"/>
  <c r="B1332" i="34"/>
  <c r="F1331" i="34"/>
  <c r="D1331" i="34" s="1"/>
  <c r="E1331" i="34"/>
  <c r="C1331" i="34"/>
  <c r="B1331" i="34"/>
  <c r="F1330" i="34"/>
  <c r="D1330" i="34" s="1"/>
  <c r="E1330" i="34"/>
  <c r="C1330" i="34"/>
  <c r="B1330" i="34"/>
  <c r="F1329" i="34"/>
  <c r="D1329" i="34" s="1"/>
  <c r="E1329" i="34"/>
  <c r="C1329" i="34"/>
  <c r="B1329" i="34"/>
  <c r="F1328" i="34"/>
  <c r="E1328" i="34"/>
  <c r="D1328" i="34"/>
  <c r="C1328" i="34"/>
  <c r="B1328" i="34"/>
  <c r="F1327" i="34"/>
  <c r="E1327" i="34"/>
  <c r="D1327" i="34"/>
  <c r="C1327" i="34"/>
  <c r="B1327" i="34"/>
  <c r="F1326" i="34"/>
  <c r="D1326" i="34" s="1"/>
  <c r="E1326" i="34"/>
  <c r="C1326" i="34"/>
  <c r="B1326" i="34"/>
  <c r="F1325" i="34"/>
  <c r="D1325" i="34" s="1"/>
  <c r="E1325" i="34"/>
  <c r="C1325" i="34"/>
  <c r="B1325" i="34"/>
  <c r="F1324" i="34"/>
  <c r="D1324" i="34" s="1"/>
  <c r="E1324" i="34"/>
  <c r="C1324" i="34"/>
  <c r="B1324" i="34"/>
  <c r="F1323" i="34"/>
  <c r="D1323" i="34" s="1"/>
  <c r="E1323" i="34"/>
  <c r="C1323" i="34"/>
  <c r="B1323" i="34"/>
  <c r="F1322" i="34"/>
  <c r="D1322" i="34" s="1"/>
  <c r="E1322" i="34"/>
  <c r="C1322" i="34"/>
  <c r="B1322" i="34"/>
  <c r="F1321" i="34"/>
  <c r="E1321" i="34"/>
  <c r="D1321" i="34"/>
  <c r="C1321" i="34"/>
  <c r="B1321" i="34"/>
  <c r="F1320" i="34"/>
  <c r="D1320" i="34" s="1"/>
  <c r="E1320" i="34"/>
  <c r="C1320" i="34"/>
  <c r="B1320" i="34"/>
  <c r="F1319" i="34"/>
  <c r="E1319" i="34"/>
  <c r="D1319" i="34"/>
  <c r="C1319" i="34"/>
  <c r="B1319" i="34"/>
  <c r="F1318" i="34"/>
  <c r="D1318" i="34" s="1"/>
  <c r="E1318" i="34"/>
  <c r="C1318" i="34"/>
  <c r="B1318" i="34"/>
  <c r="F1317" i="34"/>
  <c r="D1317" i="34" s="1"/>
  <c r="E1317" i="34"/>
  <c r="C1317" i="34"/>
  <c r="B1317" i="34"/>
  <c r="F1316" i="34"/>
  <c r="D1316" i="34" s="1"/>
  <c r="E1316" i="34"/>
  <c r="C1316" i="34"/>
  <c r="B1316" i="34"/>
  <c r="F1315" i="34"/>
  <c r="D1315" i="34" s="1"/>
  <c r="E1315" i="34"/>
  <c r="C1315" i="34"/>
  <c r="B1315" i="34"/>
  <c r="F1314" i="34"/>
  <c r="D1314" i="34" s="1"/>
  <c r="E1314" i="34"/>
  <c r="C1314" i="34"/>
  <c r="B1314" i="34"/>
  <c r="F1313" i="34"/>
  <c r="E1313" i="34"/>
  <c r="D1313" i="34"/>
  <c r="C1313" i="34"/>
  <c r="B1313" i="34"/>
  <c r="F1312" i="34"/>
  <c r="D1312" i="34" s="1"/>
  <c r="E1312" i="34"/>
  <c r="C1312" i="34"/>
  <c r="B1312" i="34"/>
  <c r="F1311" i="34"/>
  <c r="D1311" i="34" s="1"/>
  <c r="E1311" i="34"/>
  <c r="C1311" i="34"/>
  <c r="B1311" i="34"/>
  <c r="F1310" i="34"/>
  <c r="D1310" i="34" s="1"/>
  <c r="E1310" i="34"/>
  <c r="C1310" i="34"/>
  <c r="B1310" i="34"/>
  <c r="F1309" i="34"/>
  <c r="D1309" i="34" s="1"/>
  <c r="E1309" i="34"/>
  <c r="C1309" i="34"/>
  <c r="B1309" i="34"/>
  <c r="F1308" i="34"/>
  <c r="D1308" i="34" s="1"/>
  <c r="E1308" i="34"/>
  <c r="C1308" i="34"/>
  <c r="B1308" i="34"/>
  <c r="F1307" i="34"/>
  <c r="E1307" i="34"/>
  <c r="D1307" i="34"/>
  <c r="C1307" i="34"/>
  <c r="B1307" i="34"/>
  <c r="F1306" i="34"/>
  <c r="E1306" i="34"/>
  <c r="D1306" i="34"/>
  <c r="C1306" i="34"/>
  <c r="B1306" i="34"/>
  <c r="F1305" i="34"/>
  <c r="D1305" i="34" s="1"/>
  <c r="E1305" i="34"/>
  <c r="C1305" i="34"/>
  <c r="B1305" i="34"/>
  <c r="F1304" i="34"/>
  <c r="E1304" i="34"/>
  <c r="D1304" i="34"/>
  <c r="C1304" i="34"/>
  <c r="B1304" i="34"/>
  <c r="F1303" i="34"/>
  <c r="D1303" i="34" s="1"/>
  <c r="E1303" i="34"/>
  <c r="C1303" i="34"/>
  <c r="B1303" i="34"/>
  <c r="F1302" i="34"/>
  <c r="D1302" i="34" s="1"/>
  <c r="E1302" i="34"/>
  <c r="C1302" i="34"/>
  <c r="B1302" i="34"/>
  <c r="F1301" i="34"/>
  <c r="E1301" i="34"/>
  <c r="D1301" i="34"/>
  <c r="C1301" i="34"/>
  <c r="B1301" i="34"/>
  <c r="F1300" i="34"/>
  <c r="E1300" i="34"/>
  <c r="D1300" i="34"/>
  <c r="C1300" i="34"/>
  <c r="B1300" i="34"/>
  <c r="F1299" i="34"/>
  <c r="D1299" i="34" s="1"/>
  <c r="E1299" i="34"/>
  <c r="C1299" i="34"/>
  <c r="B1299" i="34"/>
  <c r="F1298" i="34"/>
  <c r="E1298" i="34"/>
  <c r="D1298" i="34"/>
  <c r="C1298" i="34"/>
  <c r="B1298" i="34"/>
  <c r="F1297" i="34"/>
  <c r="D1297" i="34" s="1"/>
  <c r="E1297" i="34"/>
  <c r="C1297" i="34"/>
  <c r="B1297" i="34"/>
  <c r="F1296" i="34"/>
  <c r="D1296" i="34" s="1"/>
  <c r="E1296" i="34"/>
  <c r="C1296" i="34"/>
  <c r="B1296" i="34"/>
  <c r="F1295" i="34"/>
  <c r="E1295" i="34"/>
  <c r="D1295" i="34"/>
  <c r="C1295" i="34"/>
  <c r="B1295" i="34"/>
  <c r="F1294" i="34"/>
  <c r="D1294" i="34" s="1"/>
  <c r="E1294" i="34"/>
  <c r="C1294" i="34"/>
  <c r="B1294" i="34"/>
  <c r="F1293" i="34"/>
  <c r="D1293" i="34" s="1"/>
  <c r="E1293" i="34"/>
  <c r="C1293" i="34"/>
  <c r="B1293" i="34"/>
  <c r="F1292" i="34"/>
  <c r="D1292" i="34" s="1"/>
  <c r="E1292" i="34"/>
  <c r="C1292" i="34"/>
  <c r="B1292" i="34"/>
  <c r="F1291" i="34"/>
  <c r="D1291" i="34" s="1"/>
  <c r="E1291" i="34"/>
  <c r="C1291" i="34"/>
  <c r="B1291" i="34"/>
  <c r="F1290" i="34"/>
  <c r="D1290" i="34" s="1"/>
  <c r="E1290" i="34"/>
  <c r="C1290" i="34"/>
  <c r="B1290" i="34"/>
  <c r="F1289" i="34"/>
  <c r="D1289" i="34" s="1"/>
  <c r="E1289" i="34"/>
  <c r="C1289" i="34"/>
  <c r="B1289" i="34"/>
  <c r="F1288" i="34"/>
  <c r="D1288" i="34" s="1"/>
  <c r="E1288" i="34"/>
  <c r="C1288" i="34"/>
  <c r="B1288" i="34"/>
  <c r="F1287" i="34"/>
  <c r="D1287" i="34" s="1"/>
  <c r="E1287" i="34"/>
  <c r="C1287" i="34"/>
  <c r="B1287" i="34"/>
  <c r="F1286" i="34"/>
  <c r="E1286" i="34"/>
  <c r="D1286" i="34"/>
  <c r="C1286" i="34"/>
  <c r="B1286" i="34"/>
  <c r="F1285" i="34"/>
  <c r="E1285" i="34"/>
  <c r="D1285" i="34"/>
  <c r="C1285" i="34"/>
  <c r="B1285" i="34"/>
  <c r="F1284" i="34"/>
  <c r="D1284" i="34" s="1"/>
  <c r="E1284" i="34"/>
  <c r="C1284" i="34"/>
  <c r="B1284" i="34"/>
  <c r="F1283" i="34"/>
  <c r="D1283" i="34" s="1"/>
  <c r="E1283" i="34"/>
  <c r="C1283" i="34"/>
  <c r="B1283" i="34"/>
  <c r="F1282" i="34"/>
  <c r="D1282" i="34" s="1"/>
  <c r="E1282" i="34"/>
  <c r="C1282" i="34"/>
  <c r="B1282" i="34"/>
  <c r="F1281" i="34"/>
  <c r="D1281" i="34" s="1"/>
  <c r="E1281" i="34"/>
  <c r="C1281" i="34"/>
  <c r="B1281" i="34"/>
  <c r="F1280" i="34"/>
  <c r="E1280" i="34"/>
  <c r="D1280" i="34"/>
  <c r="C1280" i="34"/>
  <c r="B1280" i="34"/>
  <c r="F1279" i="34"/>
  <c r="E1279" i="34"/>
  <c r="D1279" i="34"/>
  <c r="C1279" i="34"/>
  <c r="B1279" i="34"/>
  <c r="F1278" i="34"/>
  <c r="D1278" i="34" s="1"/>
  <c r="E1278" i="34"/>
  <c r="C1278" i="34"/>
  <c r="B1278" i="34"/>
  <c r="F1277" i="34"/>
  <c r="D1277" i="34" s="1"/>
  <c r="E1277" i="34"/>
  <c r="C1277" i="34"/>
  <c r="B1277" i="34"/>
  <c r="F1276" i="34"/>
  <c r="D1276" i="34" s="1"/>
  <c r="E1276" i="34"/>
  <c r="C1276" i="34"/>
  <c r="B1276" i="34"/>
  <c r="F1275" i="34"/>
  <c r="D1275" i="34" s="1"/>
  <c r="E1275" i="34"/>
  <c r="C1275" i="34"/>
  <c r="B1275" i="34"/>
  <c r="F1274" i="34"/>
  <c r="D1274" i="34" s="1"/>
  <c r="E1274" i="34"/>
  <c r="C1274" i="34"/>
  <c r="B1274" i="34"/>
  <c r="F1273" i="34"/>
  <c r="E1273" i="34"/>
  <c r="D1273" i="34"/>
  <c r="C1273" i="34"/>
  <c r="B1273" i="34"/>
  <c r="F1272" i="34"/>
  <c r="D1272" i="34" s="1"/>
  <c r="E1272" i="34"/>
  <c r="C1272" i="34"/>
  <c r="B1272" i="34"/>
  <c r="F1271" i="34"/>
  <c r="D1271" i="34" s="1"/>
  <c r="E1271" i="34"/>
  <c r="C1271" i="34"/>
  <c r="B1271" i="34"/>
  <c r="F1270" i="34"/>
  <c r="D1270" i="34" s="1"/>
  <c r="E1270" i="34"/>
  <c r="C1270" i="34"/>
  <c r="B1270" i="34"/>
  <c r="F1269" i="34"/>
  <c r="D1269" i="34" s="1"/>
  <c r="E1269" i="34"/>
  <c r="C1269" i="34"/>
  <c r="B1269" i="34"/>
  <c r="F1268" i="34"/>
  <c r="E1268" i="34"/>
  <c r="D1268" i="34"/>
  <c r="C1268" i="34"/>
  <c r="B1268" i="34"/>
  <c r="F1267" i="34"/>
  <c r="E1267" i="34"/>
  <c r="D1267" i="34"/>
  <c r="C1267" i="34"/>
  <c r="B1267" i="34"/>
  <c r="F1266" i="34"/>
  <c r="D1266" i="34" s="1"/>
  <c r="E1266" i="34"/>
  <c r="C1266" i="34"/>
  <c r="B1266" i="34"/>
  <c r="F1265" i="34"/>
  <c r="D1265" i="34" s="1"/>
  <c r="E1265" i="34"/>
  <c r="C1265" i="34"/>
  <c r="B1265" i="34"/>
  <c r="F1264" i="34"/>
  <c r="D1264" i="34" s="1"/>
  <c r="E1264" i="34"/>
  <c r="C1264" i="34"/>
  <c r="B1264" i="34"/>
  <c r="F1263" i="34"/>
  <c r="D1263" i="34" s="1"/>
  <c r="E1263" i="34"/>
  <c r="C1263" i="34"/>
  <c r="B1263" i="34"/>
  <c r="F1262" i="34"/>
  <c r="E1262" i="34"/>
  <c r="D1262" i="34"/>
  <c r="C1262" i="34"/>
  <c r="B1262" i="34"/>
  <c r="F1261" i="34"/>
  <c r="E1261" i="34"/>
  <c r="D1261" i="34"/>
  <c r="C1261" i="34"/>
  <c r="B1261" i="34"/>
  <c r="F1260" i="34"/>
  <c r="D1260" i="34" s="1"/>
  <c r="E1260" i="34"/>
  <c r="C1260" i="34"/>
  <c r="B1260" i="34"/>
  <c r="F1259" i="34"/>
  <c r="E1259" i="34"/>
  <c r="D1259" i="34"/>
  <c r="C1259" i="34"/>
  <c r="B1259" i="34"/>
  <c r="F1258" i="34"/>
  <c r="D1258" i="34" s="1"/>
  <c r="E1258" i="34"/>
  <c r="C1258" i="34"/>
  <c r="B1258" i="34"/>
  <c r="F1257" i="34"/>
  <c r="D1257" i="34" s="1"/>
  <c r="E1257" i="34"/>
  <c r="C1257" i="34"/>
  <c r="B1257" i="34"/>
  <c r="F1256" i="34"/>
  <c r="D1256" i="34" s="1"/>
  <c r="E1256" i="34"/>
  <c r="C1256" i="34"/>
  <c r="B1256" i="34"/>
  <c r="F1255" i="34"/>
  <c r="D1255" i="34" s="1"/>
  <c r="E1255" i="34"/>
  <c r="C1255" i="34"/>
  <c r="B1255" i="34"/>
  <c r="F1254" i="34"/>
  <c r="D1254" i="34" s="1"/>
  <c r="E1254" i="34"/>
  <c r="C1254" i="34"/>
  <c r="B1254" i="34"/>
  <c r="F1253" i="34"/>
  <c r="D1253" i="34" s="1"/>
  <c r="E1253" i="34"/>
  <c r="C1253" i="34"/>
  <c r="B1253" i="34"/>
  <c r="F1252" i="34"/>
  <c r="D1252" i="34" s="1"/>
  <c r="E1252" i="34"/>
  <c r="C1252" i="34"/>
  <c r="B1252" i="34"/>
  <c r="F1251" i="34"/>
  <c r="D1251" i="34" s="1"/>
  <c r="E1251" i="34"/>
  <c r="C1251" i="34"/>
  <c r="B1251" i="34"/>
  <c r="F1250" i="34"/>
  <c r="D1250" i="34" s="1"/>
  <c r="E1250" i="34"/>
  <c r="C1250" i="34"/>
  <c r="B1250" i="34"/>
  <c r="F1249" i="34"/>
  <c r="E1249" i="34"/>
  <c r="D1249" i="34"/>
  <c r="C1249" i="34"/>
  <c r="B1249" i="34"/>
  <c r="F1248" i="34"/>
  <c r="D1248" i="34" s="1"/>
  <c r="E1248" i="34"/>
  <c r="C1248" i="34"/>
  <c r="B1248" i="34"/>
  <c r="F1247" i="34"/>
  <c r="E1247" i="34"/>
  <c r="D1247" i="34"/>
  <c r="C1247" i="34"/>
  <c r="B1247" i="34"/>
  <c r="F1246" i="34"/>
  <c r="E1246" i="34"/>
  <c r="D1246" i="34"/>
  <c r="C1246" i="34"/>
  <c r="B1246" i="34"/>
  <c r="F1245" i="34"/>
  <c r="D1245" i="34" s="1"/>
  <c r="E1245" i="34"/>
  <c r="C1245" i="34"/>
  <c r="B1245" i="34"/>
  <c r="F1244" i="34"/>
  <c r="D1244" i="34" s="1"/>
  <c r="E1244" i="34"/>
  <c r="C1244" i="34"/>
  <c r="B1244" i="34"/>
  <c r="F1243" i="34"/>
  <c r="D1243" i="34" s="1"/>
  <c r="E1243" i="34"/>
  <c r="C1243" i="34"/>
  <c r="B1243" i="34"/>
  <c r="F1242" i="34"/>
  <c r="D1242" i="34" s="1"/>
  <c r="E1242" i="34"/>
  <c r="C1242" i="34"/>
  <c r="B1242" i="34"/>
  <c r="F1241" i="34"/>
  <c r="E1241" i="34"/>
  <c r="D1241" i="34"/>
  <c r="C1241" i="34"/>
  <c r="B1241" i="34"/>
  <c r="F1240" i="34"/>
  <c r="D1240" i="34" s="1"/>
  <c r="E1240" i="34"/>
  <c r="C1240" i="34"/>
  <c r="B1240" i="34"/>
  <c r="F1239" i="34"/>
  <c r="D1239" i="34" s="1"/>
  <c r="E1239" i="34"/>
  <c r="C1239" i="34"/>
  <c r="B1239" i="34"/>
  <c r="F1238" i="34"/>
  <c r="D1238" i="34" s="1"/>
  <c r="E1238" i="34"/>
  <c r="C1238" i="34"/>
  <c r="B1238" i="34"/>
  <c r="F1237" i="34"/>
  <c r="D1237" i="34" s="1"/>
  <c r="E1237" i="34"/>
  <c r="C1237" i="34"/>
  <c r="B1237" i="34"/>
  <c r="F1236" i="34"/>
  <c r="D1236" i="34" s="1"/>
  <c r="E1236" i="34"/>
  <c r="C1236" i="34"/>
  <c r="B1236" i="34"/>
  <c r="F1235" i="34"/>
  <c r="E1235" i="34"/>
  <c r="D1235" i="34"/>
  <c r="C1235" i="34"/>
  <c r="B1235" i="34"/>
  <c r="F1234" i="34"/>
  <c r="E1234" i="34"/>
  <c r="D1234" i="34"/>
  <c r="C1234" i="34"/>
  <c r="B1234" i="34"/>
  <c r="F1233" i="34"/>
  <c r="D1233" i="34" s="1"/>
  <c r="E1233" i="34"/>
  <c r="C1233" i="34"/>
  <c r="B1233" i="34"/>
  <c r="F1232" i="34"/>
  <c r="D1232" i="34" s="1"/>
  <c r="E1232" i="34"/>
  <c r="C1232" i="34"/>
  <c r="B1232" i="34"/>
  <c r="F1231" i="34"/>
  <c r="D1231" i="34" s="1"/>
  <c r="E1231" i="34"/>
  <c r="C1231" i="34"/>
  <c r="B1231" i="34"/>
  <c r="F1230" i="34"/>
  <c r="D1230" i="34" s="1"/>
  <c r="E1230" i="34"/>
  <c r="C1230" i="34"/>
  <c r="B1230" i="34"/>
  <c r="F1229" i="34"/>
  <c r="E1229" i="34"/>
  <c r="D1229" i="34"/>
  <c r="C1229" i="34"/>
  <c r="B1229" i="34"/>
  <c r="F1228" i="34"/>
  <c r="E1228" i="34"/>
  <c r="D1228" i="34"/>
  <c r="C1228" i="34"/>
  <c r="B1228" i="34"/>
  <c r="F1227" i="34"/>
  <c r="D1227" i="34" s="1"/>
  <c r="E1227" i="34"/>
  <c r="C1227" i="34"/>
  <c r="B1227" i="34"/>
  <c r="F1226" i="34"/>
  <c r="E1226" i="34"/>
  <c r="D1226" i="34"/>
  <c r="C1226" i="34"/>
  <c r="B1226" i="34"/>
  <c r="F1225" i="34"/>
  <c r="D1225" i="34" s="1"/>
  <c r="E1225" i="34"/>
  <c r="C1225" i="34"/>
  <c r="B1225" i="34"/>
  <c r="F1224" i="34"/>
  <c r="D1224" i="34" s="1"/>
  <c r="E1224" i="34"/>
  <c r="C1224" i="34"/>
  <c r="B1224" i="34"/>
  <c r="F1223" i="34"/>
  <c r="E1223" i="34"/>
  <c r="D1223" i="34"/>
  <c r="C1223" i="34"/>
  <c r="B1223" i="34"/>
  <c r="F1222" i="34"/>
  <c r="E1222" i="34"/>
  <c r="D1222" i="34"/>
  <c r="C1222" i="34"/>
  <c r="B1222" i="34"/>
  <c r="F1221" i="34"/>
  <c r="D1221" i="34" s="1"/>
  <c r="E1221" i="34"/>
  <c r="C1221" i="34"/>
  <c r="B1221" i="34"/>
  <c r="F1220" i="34"/>
  <c r="E1220" i="34"/>
  <c r="D1220" i="34"/>
  <c r="C1220" i="34"/>
  <c r="B1220" i="34"/>
  <c r="F1219" i="34"/>
  <c r="E1219" i="34"/>
  <c r="D1219" i="34"/>
  <c r="C1219" i="34"/>
  <c r="B1219" i="34"/>
  <c r="F1218" i="34"/>
  <c r="D1218" i="34" s="1"/>
  <c r="E1218" i="34"/>
  <c r="C1218" i="34"/>
  <c r="B1218" i="34"/>
  <c r="F1217" i="34"/>
  <c r="D1217" i="34" s="1"/>
  <c r="E1217" i="34"/>
  <c r="C1217" i="34"/>
  <c r="B1217" i="34"/>
  <c r="F1216" i="34"/>
  <c r="D1216" i="34" s="1"/>
  <c r="E1216" i="34"/>
  <c r="C1216" i="34"/>
  <c r="B1216" i="34"/>
  <c r="F1215" i="34"/>
  <c r="D1215" i="34" s="1"/>
  <c r="E1215" i="34"/>
  <c r="C1215" i="34"/>
  <c r="B1215" i="34"/>
  <c r="F1214" i="34"/>
  <c r="E1214" i="34"/>
  <c r="D1214" i="34"/>
  <c r="C1214" i="34"/>
  <c r="B1214" i="34"/>
  <c r="F1213" i="34"/>
  <c r="E1213" i="34"/>
  <c r="D1213" i="34"/>
  <c r="C1213" i="34"/>
  <c r="B1213" i="34"/>
  <c r="F1212" i="34"/>
  <c r="D1212" i="34" s="1"/>
  <c r="E1212" i="34"/>
  <c r="C1212" i="34"/>
  <c r="B1212" i="34"/>
  <c r="F1211" i="34"/>
  <c r="D1211" i="34" s="1"/>
  <c r="E1211" i="34"/>
  <c r="C1211" i="34"/>
  <c r="B1211" i="34"/>
  <c r="F1210" i="34"/>
  <c r="E1210" i="34"/>
  <c r="D1210" i="34"/>
  <c r="C1210" i="34"/>
  <c r="B1210" i="34"/>
  <c r="F1209" i="34"/>
  <c r="D1209" i="34" s="1"/>
  <c r="E1209" i="34"/>
  <c r="C1209" i="34"/>
  <c r="B1209" i="34"/>
  <c r="F1208" i="34"/>
  <c r="E1208" i="34"/>
  <c r="D1208" i="34"/>
  <c r="C1208" i="34"/>
  <c r="B1208" i="34"/>
  <c r="F1207" i="34"/>
  <c r="E1207" i="34"/>
  <c r="D1207" i="34"/>
  <c r="C1207" i="34"/>
  <c r="B1207" i="34"/>
  <c r="F1206" i="34"/>
  <c r="D1206" i="34" s="1"/>
  <c r="E1206" i="34"/>
  <c r="C1206" i="34"/>
  <c r="B1206" i="34"/>
  <c r="F1205" i="34"/>
  <c r="D1205" i="34" s="1"/>
  <c r="E1205" i="34"/>
  <c r="C1205" i="34"/>
  <c r="B1205" i="34"/>
  <c r="F1204" i="34"/>
  <c r="D1204" i="34" s="1"/>
  <c r="E1204" i="34"/>
  <c r="C1204" i="34"/>
  <c r="B1204" i="34"/>
  <c r="F1203" i="34"/>
  <c r="D1203" i="34" s="1"/>
  <c r="E1203" i="34"/>
  <c r="C1203" i="34"/>
  <c r="B1203" i="34"/>
  <c r="F1202" i="34"/>
  <c r="D1202" i="34" s="1"/>
  <c r="E1202" i="34"/>
  <c r="C1202" i="34"/>
  <c r="B1202" i="34"/>
  <c r="F1201" i="34"/>
  <c r="E1201" i="34"/>
  <c r="D1201" i="34"/>
  <c r="C1201" i="34"/>
  <c r="B1201" i="34"/>
  <c r="F1200" i="34"/>
  <c r="D1200" i="34" s="1"/>
  <c r="E1200" i="34"/>
  <c r="C1200" i="34"/>
  <c r="B1200" i="34"/>
  <c r="F1199" i="34"/>
  <c r="D1199" i="34" s="1"/>
  <c r="E1199" i="34"/>
  <c r="C1199" i="34"/>
  <c r="B1199" i="34"/>
  <c r="F1198" i="34"/>
  <c r="D1198" i="34" s="1"/>
  <c r="E1198" i="34"/>
  <c r="C1198" i="34"/>
  <c r="B1198" i="34"/>
  <c r="F1197" i="34"/>
  <c r="D1197" i="34" s="1"/>
  <c r="E1197" i="34"/>
  <c r="C1197" i="34"/>
  <c r="B1197" i="34"/>
  <c r="F1196" i="34"/>
  <c r="D1196" i="34" s="1"/>
  <c r="E1196" i="34"/>
  <c r="C1196" i="34"/>
  <c r="B1196" i="34"/>
  <c r="F1195" i="34"/>
  <c r="E1195" i="34"/>
  <c r="D1195" i="34"/>
  <c r="C1195" i="34"/>
  <c r="B1195" i="34"/>
  <c r="F1194" i="34"/>
  <c r="D1194" i="34" s="1"/>
  <c r="E1194" i="34"/>
  <c r="C1194" i="34"/>
  <c r="B1194" i="34"/>
  <c r="F1193" i="34"/>
  <c r="D1193" i="34" s="1"/>
  <c r="E1193" i="34"/>
  <c r="C1193" i="34"/>
  <c r="B1193" i="34"/>
  <c r="F1192" i="34"/>
  <c r="D1192" i="34" s="1"/>
  <c r="E1192" i="34"/>
  <c r="C1192" i="34"/>
  <c r="B1192" i="34"/>
  <c r="F1191" i="34"/>
  <c r="D1191" i="34" s="1"/>
  <c r="E1191" i="34"/>
  <c r="C1191" i="34"/>
  <c r="B1191" i="34"/>
  <c r="F1190" i="34"/>
  <c r="E1190" i="34"/>
  <c r="D1190" i="34"/>
  <c r="C1190" i="34"/>
  <c r="B1190" i="34"/>
  <c r="F1189" i="34"/>
  <c r="E1189" i="34"/>
  <c r="D1189" i="34"/>
  <c r="C1189" i="34"/>
  <c r="B1189" i="34"/>
  <c r="F1188" i="34"/>
  <c r="D1188" i="34" s="1"/>
  <c r="E1188" i="34"/>
  <c r="C1188" i="34"/>
  <c r="B1188" i="34"/>
  <c r="F1187" i="34"/>
  <c r="D1187" i="34" s="1"/>
  <c r="E1187" i="34"/>
  <c r="C1187" i="34"/>
  <c r="B1187" i="34"/>
  <c r="F1186" i="34"/>
  <c r="D1186" i="34" s="1"/>
  <c r="E1186" i="34"/>
  <c r="C1186" i="34"/>
  <c r="B1186" i="34"/>
  <c r="F1185" i="34"/>
  <c r="D1185" i="34" s="1"/>
  <c r="E1185" i="34"/>
  <c r="C1185" i="34"/>
  <c r="B1185" i="34"/>
  <c r="F1184" i="34"/>
  <c r="E1184" i="34"/>
  <c r="D1184" i="34"/>
  <c r="C1184" i="34"/>
  <c r="B1184" i="34"/>
  <c r="F1183" i="34"/>
  <c r="E1183" i="34"/>
  <c r="D1183" i="34"/>
  <c r="C1183" i="34"/>
  <c r="B1183" i="34"/>
  <c r="F1182" i="34"/>
  <c r="D1182" i="34" s="1"/>
  <c r="E1182" i="34"/>
  <c r="C1182" i="34"/>
  <c r="B1182" i="34"/>
  <c r="F1181" i="34"/>
  <c r="E1181" i="34"/>
  <c r="D1181" i="34"/>
  <c r="C1181" i="34"/>
  <c r="B1181" i="34"/>
  <c r="F1180" i="34"/>
  <c r="D1180" i="34" s="1"/>
  <c r="E1180" i="34"/>
  <c r="C1180" i="34"/>
  <c r="B1180" i="34"/>
  <c r="F1179" i="34"/>
  <c r="D1179" i="34" s="1"/>
  <c r="E1179" i="34"/>
  <c r="C1179" i="34"/>
  <c r="B1179" i="34"/>
  <c r="F1178" i="34"/>
  <c r="D1178" i="34" s="1"/>
  <c r="E1178" i="34"/>
  <c r="C1178" i="34"/>
  <c r="B1178" i="34"/>
  <c r="F1177" i="34"/>
  <c r="E1177" i="34"/>
  <c r="D1177" i="34"/>
  <c r="C1177" i="34"/>
  <c r="B1177" i="34"/>
  <c r="F1176" i="34"/>
  <c r="D1176" i="34" s="1"/>
  <c r="E1176" i="34"/>
  <c r="C1176" i="34"/>
  <c r="B1176" i="34"/>
  <c r="F1175" i="34"/>
  <c r="D1175" i="34" s="1"/>
  <c r="E1175" i="34"/>
  <c r="C1175" i="34"/>
  <c r="B1175" i="34"/>
  <c r="F1174" i="34"/>
  <c r="E1174" i="34"/>
  <c r="D1174" i="34"/>
  <c r="C1174" i="34"/>
  <c r="B1174" i="34"/>
  <c r="F1173" i="34"/>
  <c r="D1173" i="34" s="1"/>
  <c r="E1173" i="34"/>
  <c r="C1173" i="34"/>
  <c r="B1173" i="34"/>
  <c r="F1172" i="34"/>
  <c r="D1172" i="34" s="1"/>
  <c r="E1172" i="34"/>
  <c r="C1172" i="34"/>
  <c r="B1172" i="34"/>
  <c r="F1171" i="34"/>
  <c r="E1171" i="34"/>
  <c r="D1171" i="34"/>
  <c r="C1171" i="34"/>
  <c r="B1171" i="34"/>
  <c r="F1170" i="34"/>
  <c r="D1170" i="34" s="1"/>
  <c r="E1170" i="34"/>
  <c r="C1170" i="34"/>
  <c r="B1170" i="34"/>
  <c r="F1169" i="34"/>
  <c r="E1169" i="34"/>
  <c r="D1169" i="34"/>
  <c r="C1169" i="34"/>
  <c r="B1169" i="34"/>
  <c r="F1168" i="34"/>
  <c r="D1168" i="34" s="1"/>
  <c r="E1168" i="34"/>
  <c r="C1168" i="34"/>
  <c r="B1168" i="34"/>
  <c r="F1167" i="34"/>
  <c r="D1167" i="34" s="1"/>
  <c r="E1167" i="34"/>
  <c r="C1167" i="34"/>
  <c r="B1167" i="34"/>
  <c r="F1166" i="34"/>
  <c r="D1166" i="34" s="1"/>
  <c r="E1166" i="34"/>
  <c r="C1166" i="34"/>
  <c r="B1166" i="34"/>
  <c r="F1165" i="34"/>
  <c r="D1165" i="34" s="1"/>
  <c r="E1165" i="34"/>
  <c r="C1165" i="34"/>
  <c r="B1165" i="34"/>
  <c r="F1164" i="34"/>
  <c r="D1164" i="34" s="1"/>
  <c r="E1164" i="34"/>
  <c r="C1164" i="34"/>
  <c r="B1164" i="34"/>
  <c r="F1163" i="34"/>
  <c r="E1163" i="34"/>
  <c r="D1163" i="34"/>
  <c r="C1163" i="34"/>
  <c r="B1163" i="34"/>
  <c r="F1162" i="34"/>
  <c r="E1162" i="34"/>
  <c r="D1162" i="34"/>
  <c r="C1162" i="34"/>
  <c r="B1162" i="34"/>
  <c r="F1161" i="34"/>
  <c r="D1161" i="34" s="1"/>
  <c r="E1161" i="34"/>
  <c r="C1161" i="34"/>
  <c r="B1161" i="34"/>
  <c r="F1160" i="34"/>
  <c r="D1160" i="34" s="1"/>
  <c r="E1160" i="34"/>
  <c r="C1160" i="34"/>
  <c r="B1160" i="34"/>
  <c r="F1159" i="34"/>
  <c r="D1159" i="34" s="1"/>
  <c r="E1159" i="34"/>
  <c r="C1159" i="34"/>
  <c r="B1159" i="34"/>
  <c r="F1158" i="34"/>
  <c r="D1158" i="34" s="1"/>
  <c r="E1158" i="34"/>
  <c r="C1158" i="34"/>
  <c r="B1158" i="34"/>
  <c r="F1157" i="34"/>
  <c r="E1157" i="34"/>
  <c r="D1157" i="34"/>
  <c r="C1157" i="34"/>
  <c r="B1157" i="34"/>
  <c r="F1156" i="34"/>
  <c r="E1156" i="34"/>
  <c r="D1156" i="34"/>
  <c r="C1156" i="34"/>
  <c r="B1156" i="34"/>
  <c r="F1155" i="34"/>
  <c r="D1155" i="34" s="1"/>
  <c r="E1155" i="34"/>
  <c r="C1155" i="34"/>
  <c r="B1155" i="34"/>
  <c r="F1154" i="34"/>
  <c r="D1154" i="34" s="1"/>
  <c r="E1154" i="34"/>
  <c r="C1154" i="34"/>
  <c r="B1154" i="34"/>
  <c r="F1153" i="34"/>
  <c r="D1153" i="34" s="1"/>
  <c r="E1153" i="34"/>
  <c r="C1153" i="34"/>
  <c r="B1153" i="34"/>
  <c r="F1152" i="34"/>
  <c r="D1152" i="34" s="1"/>
  <c r="E1152" i="34"/>
  <c r="C1152" i="34"/>
  <c r="B1152" i="34"/>
  <c r="F1151" i="34"/>
  <c r="E1151" i="34"/>
  <c r="D1151" i="34"/>
  <c r="C1151" i="34"/>
  <c r="B1151" i="34"/>
  <c r="F1150" i="34"/>
  <c r="E1150" i="34"/>
  <c r="D1150" i="34"/>
  <c r="C1150" i="34"/>
  <c r="B1150" i="34"/>
  <c r="F1149" i="34"/>
  <c r="D1149" i="34" s="1"/>
  <c r="E1149" i="34"/>
  <c r="C1149" i="34"/>
  <c r="B1149" i="34"/>
  <c r="F1148" i="34"/>
  <c r="E1148" i="34"/>
  <c r="D1148" i="34"/>
  <c r="C1148" i="34"/>
  <c r="B1148" i="34"/>
  <c r="F1147" i="34"/>
  <c r="D1147" i="34" s="1"/>
  <c r="E1147" i="34"/>
  <c r="C1147" i="34"/>
  <c r="B1147" i="34"/>
  <c r="F1146" i="34"/>
  <c r="D1146" i="34" s="1"/>
  <c r="E1146" i="34"/>
  <c r="C1146" i="34"/>
  <c r="B1146" i="34"/>
  <c r="F1145" i="34"/>
  <c r="E1145" i="34"/>
  <c r="D1145" i="34"/>
  <c r="C1145" i="34"/>
  <c r="B1145" i="34"/>
  <c r="F1144" i="34"/>
  <c r="D1144" i="34" s="1"/>
  <c r="E1144" i="34"/>
  <c r="C1144" i="34"/>
  <c r="B1144" i="34"/>
  <c r="F1143" i="34"/>
  <c r="D1143" i="34" s="1"/>
  <c r="E1143" i="34"/>
  <c r="C1143" i="34"/>
  <c r="B1143" i="34"/>
  <c r="F1142" i="34"/>
  <c r="D1142" i="34" s="1"/>
  <c r="E1142" i="34"/>
  <c r="C1142" i="34"/>
  <c r="B1142" i="34"/>
  <c r="F1141" i="34"/>
  <c r="D1141" i="34" s="1"/>
  <c r="E1141" i="34"/>
  <c r="C1141" i="34"/>
  <c r="B1141" i="34"/>
  <c r="F1140" i="34"/>
  <c r="D1140" i="34" s="1"/>
  <c r="E1140" i="34"/>
  <c r="C1140" i="34"/>
  <c r="B1140" i="34"/>
  <c r="F1139" i="34"/>
  <c r="D1139" i="34" s="1"/>
  <c r="E1139" i="34"/>
  <c r="C1139" i="34"/>
  <c r="B1139" i="34"/>
  <c r="F1138" i="34"/>
  <c r="E1138" i="34"/>
  <c r="D1138" i="34"/>
  <c r="C1138" i="34"/>
  <c r="B1138" i="34"/>
  <c r="F1137" i="34"/>
  <c r="D1137" i="34" s="1"/>
  <c r="E1137" i="34"/>
  <c r="C1137" i="34"/>
  <c r="B1137" i="34"/>
  <c r="F1136" i="34"/>
  <c r="D1136" i="34" s="1"/>
  <c r="E1136" i="34"/>
  <c r="C1136" i="34"/>
  <c r="B1136" i="34"/>
  <c r="F1135" i="34"/>
  <c r="D1135" i="34" s="1"/>
  <c r="E1135" i="34"/>
  <c r="C1135" i="34"/>
  <c r="B1135" i="34"/>
  <c r="F1134" i="34"/>
  <c r="D1134" i="34" s="1"/>
  <c r="E1134" i="34"/>
  <c r="C1134" i="34"/>
  <c r="B1134" i="34"/>
  <c r="F1133" i="34"/>
  <c r="D1133" i="34" s="1"/>
  <c r="E1133" i="34"/>
  <c r="C1133" i="34"/>
  <c r="B1133" i="34"/>
  <c r="F1132" i="34"/>
  <c r="D1132" i="34" s="1"/>
  <c r="E1132" i="34"/>
  <c r="C1132" i="34"/>
  <c r="B1132" i="34"/>
  <c r="F1131" i="34"/>
  <c r="D1131" i="34" s="1"/>
  <c r="E1131" i="34"/>
  <c r="C1131" i="34"/>
  <c r="B1131" i="34"/>
  <c r="F1130" i="34"/>
  <c r="D1130" i="34" s="1"/>
  <c r="E1130" i="34"/>
  <c r="C1130" i="34"/>
  <c r="B1130" i="34"/>
  <c r="F1129" i="34"/>
  <c r="D1129" i="34" s="1"/>
  <c r="E1129" i="34"/>
  <c r="C1129" i="34"/>
  <c r="B1129" i="34"/>
  <c r="F1128" i="34"/>
  <c r="D1128" i="34" s="1"/>
  <c r="E1128" i="34"/>
  <c r="C1128" i="34"/>
  <c r="B1128" i="34"/>
  <c r="F1127" i="34"/>
  <c r="D1127" i="34" s="1"/>
  <c r="E1127" i="34"/>
  <c r="C1127" i="34"/>
  <c r="B1127" i="34"/>
  <c r="F1126" i="34"/>
  <c r="D1126" i="34" s="1"/>
  <c r="E1126" i="34"/>
  <c r="C1126" i="34"/>
  <c r="B1126" i="34"/>
  <c r="F1125" i="34"/>
  <c r="D1125" i="34" s="1"/>
  <c r="E1125" i="34"/>
  <c r="C1125" i="34"/>
  <c r="B1125" i="34"/>
  <c r="F1124" i="34"/>
  <c r="D1124" i="34" s="1"/>
  <c r="E1124" i="34"/>
  <c r="C1124" i="34"/>
  <c r="B1124" i="34"/>
  <c r="F1123" i="34"/>
  <c r="E1123" i="34"/>
  <c r="D1123" i="34"/>
  <c r="C1123" i="34"/>
  <c r="B1123" i="34"/>
  <c r="F1122" i="34"/>
  <c r="D1122" i="34" s="1"/>
  <c r="E1122" i="34"/>
  <c r="C1122" i="34"/>
  <c r="B1122" i="34"/>
  <c r="F1121" i="34"/>
  <c r="D1121" i="34" s="1"/>
  <c r="E1121" i="34"/>
  <c r="C1121" i="34"/>
  <c r="B1121" i="34"/>
  <c r="F1120" i="34"/>
  <c r="D1120" i="34" s="1"/>
  <c r="E1120" i="34"/>
  <c r="C1120" i="34"/>
  <c r="B1120" i="34"/>
  <c r="F1119" i="34"/>
  <c r="D1119" i="34" s="1"/>
  <c r="E1119" i="34"/>
  <c r="C1119" i="34"/>
  <c r="B1119" i="34"/>
  <c r="F1118" i="34"/>
  <c r="D1118" i="34" s="1"/>
  <c r="E1118" i="34"/>
  <c r="C1118" i="34"/>
  <c r="B1118" i="34"/>
  <c r="F1117" i="34"/>
  <c r="E1117" i="34"/>
  <c r="D1117" i="34"/>
  <c r="C1117" i="34"/>
  <c r="B1117" i="34"/>
  <c r="F1116" i="34"/>
  <c r="D1116" i="34" s="1"/>
  <c r="E1116" i="34"/>
  <c r="C1116" i="34"/>
  <c r="B1116" i="34"/>
  <c r="F1115" i="34"/>
  <c r="D1115" i="34" s="1"/>
  <c r="E1115" i="34"/>
  <c r="C1115" i="34"/>
  <c r="B1115" i="34"/>
  <c r="F1114" i="34"/>
  <c r="D1114" i="34" s="1"/>
  <c r="E1114" i="34"/>
  <c r="C1114" i="34"/>
  <c r="B1114" i="34"/>
  <c r="F1113" i="34"/>
  <c r="D1113" i="34" s="1"/>
  <c r="E1113" i="34"/>
  <c r="C1113" i="34"/>
  <c r="B1113" i="34"/>
  <c r="F1112" i="34"/>
  <c r="E1112" i="34"/>
  <c r="D1112" i="34"/>
  <c r="C1112" i="34"/>
  <c r="B1112" i="34"/>
  <c r="F1111" i="34"/>
  <c r="E1111" i="34"/>
  <c r="D1111" i="34"/>
  <c r="C1111" i="34"/>
  <c r="B1111" i="34"/>
  <c r="F1110" i="34"/>
  <c r="D1110" i="34" s="1"/>
  <c r="E1110" i="34"/>
  <c r="C1110" i="34"/>
  <c r="B1110" i="34"/>
  <c r="F1109" i="34"/>
  <c r="D1109" i="34" s="1"/>
  <c r="E1109" i="34"/>
  <c r="C1109" i="34"/>
  <c r="B1109" i="34"/>
  <c r="F1108" i="34"/>
  <c r="D1108" i="34" s="1"/>
  <c r="E1108" i="34"/>
  <c r="C1108" i="34"/>
  <c r="B1108" i="34"/>
  <c r="F1107" i="34"/>
  <c r="D1107" i="34" s="1"/>
  <c r="E1107" i="34"/>
  <c r="C1107" i="34"/>
  <c r="B1107" i="34"/>
  <c r="F1106" i="34"/>
  <c r="E1106" i="34"/>
  <c r="D1106" i="34"/>
  <c r="C1106" i="34"/>
  <c r="B1106" i="34"/>
  <c r="F1105" i="34"/>
  <c r="E1105" i="34"/>
  <c r="D1105" i="34"/>
  <c r="C1105" i="34"/>
  <c r="B1105" i="34"/>
  <c r="F1104" i="34"/>
  <c r="D1104" i="34" s="1"/>
  <c r="E1104" i="34"/>
  <c r="C1104" i="34"/>
  <c r="B1104" i="34"/>
  <c r="F1103" i="34"/>
  <c r="D1103" i="34" s="1"/>
  <c r="E1103" i="34"/>
  <c r="C1103" i="34"/>
  <c r="B1103" i="34"/>
  <c r="F1102" i="34"/>
  <c r="D1102" i="34" s="1"/>
  <c r="E1102" i="34"/>
  <c r="C1102" i="34"/>
  <c r="B1102" i="34"/>
  <c r="F1101" i="34"/>
  <c r="D1101" i="34" s="1"/>
  <c r="E1101" i="34"/>
  <c r="C1101" i="34"/>
  <c r="B1101" i="34"/>
  <c r="F1100" i="34"/>
  <c r="D1100" i="34" s="1"/>
  <c r="E1100" i="34"/>
  <c r="C1100" i="34"/>
  <c r="B1100" i="34"/>
  <c r="F1099" i="34"/>
  <c r="E1099" i="34"/>
  <c r="D1099" i="34"/>
  <c r="C1099" i="34"/>
  <c r="B1099" i="34"/>
  <c r="F1098" i="34"/>
  <c r="D1098" i="34" s="1"/>
  <c r="E1098" i="34"/>
  <c r="C1098" i="34"/>
  <c r="B1098" i="34"/>
  <c r="F1097" i="34"/>
  <c r="E1097" i="34"/>
  <c r="D1097" i="34"/>
  <c r="C1097" i="34"/>
  <c r="B1097" i="34"/>
  <c r="F1096" i="34"/>
  <c r="D1096" i="34" s="1"/>
  <c r="E1096" i="34"/>
  <c r="C1096" i="34"/>
  <c r="B1096" i="34"/>
  <c r="F1095" i="34"/>
  <c r="D1095" i="34" s="1"/>
  <c r="E1095" i="34"/>
  <c r="C1095" i="34"/>
  <c r="B1095" i="34"/>
  <c r="F1094" i="34"/>
  <c r="E1094" i="34"/>
  <c r="D1094" i="34"/>
  <c r="C1094" i="34"/>
  <c r="B1094" i="34"/>
  <c r="F1093" i="34"/>
  <c r="D1093" i="34" s="1"/>
  <c r="E1093" i="34"/>
  <c r="C1093" i="34"/>
  <c r="B1093" i="34"/>
  <c r="F1092" i="34"/>
  <c r="D1092" i="34" s="1"/>
  <c r="E1092" i="34"/>
  <c r="C1092" i="34"/>
  <c r="B1092" i="34"/>
  <c r="F1091" i="34"/>
  <c r="E1091" i="34"/>
  <c r="D1091" i="34"/>
  <c r="C1091" i="34"/>
  <c r="B1091" i="34"/>
  <c r="F1090" i="34"/>
  <c r="D1090" i="34" s="1"/>
  <c r="E1090" i="34"/>
  <c r="C1090" i="34"/>
  <c r="B1090" i="34"/>
  <c r="F1089" i="34"/>
  <c r="D1089" i="34" s="1"/>
  <c r="E1089" i="34"/>
  <c r="C1089" i="34"/>
  <c r="B1089" i="34"/>
  <c r="F1088" i="34"/>
  <c r="E1088" i="34"/>
  <c r="D1088" i="34"/>
  <c r="C1088" i="34"/>
  <c r="B1088" i="34"/>
  <c r="F1087" i="34"/>
  <c r="D1087" i="34" s="1"/>
  <c r="E1087" i="34"/>
  <c r="C1087" i="34"/>
  <c r="B1087" i="34"/>
  <c r="F1086" i="34"/>
  <c r="D1086" i="34" s="1"/>
  <c r="E1086" i="34"/>
  <c r="C1086" i="34"/>
  <c r="B1086" i="34"/>
  <c r="F1085" i="34"/>
  <c r="D1085" i="34" s="1"/>
  <c r="E1085" i="34"/>
  <c r="C1085" i="34"/>
  <c r="B1085" i="34"/>
  <c r="F1084" i="34"/>
  <c r="D1084" i="34" s="1"/>
  <c r="E1084" i="34"/>
  <c r="C1084" i="34"/>
  <c r="B1084" i="34"/>
  <c r="F1083" i="34"/>
  <c r="D1083" i="34" s="1"/>
  <c r="E1083" i="34"/>
  <c r="C1083" i="34"/>
  <c r="B1083" i="34"/>
  <c r="F1082" i="34"/>
  <c r="D1082" i="34" s="1"/>
  <c r="E1082" i="34"/>
  <c r="C1082" i="34"/>
  <c r="B1082" i="34"/>
  <c r="F1081" i="34"/>
  <c r="D1081" i="34" s="1"/>
  <c r="E1081" i="34"/>
  <c r="C1081" i="34"/>
  <c r="B1081" i="34"/>
  <c r="F1080" i="34"/>
  <c r="D1080" i="34" s="1"/>
  <c r="E1080" i="34"/>
  <c r="C1080" i="34"/>
  <c r="B1080" i="34"/>
  <c r="F1079" i="34"/>
  <c r="D1079" i="34" s="1"/>
  <c r="E1079" i="34"/>
  <c r="C1079" i="34"/>
  <c r="B1079" i="34"/>
  <c r="F1078" i="34"/>
  <c r="E1078" i="34"/>
  <c r="D1078" i="34"/>
  <c r="C1078" i="34"/>
  <c r="B1078" i="34"/>
  <c r="F1077" i="34"/>
  <c r="D1077" i="34" s="1"/>
  <c r="E1077" i="34"/>
  <c r="C1077" i="34"/>
  <c r="B1077" i="34"/>
  <c r="F1076" i="34"/>
  <c r="D1076" i="34" s="1"/>
  <c r="E1076" i="34"/>
  <c r="C1076" i="34"/>
  <c r="B1076" i="34"/>
  <c r="F1075" i="34"/>
  <c r="D1075" i="34" s="1"/>
  <c r="E1075" i="34"/>
  <c r="C1075" i="34"/>
  <c r="B1075" i="34"/>
  <c r="F1074" i="34"/>
  <c r="D1074" i="34" s="1"/>
  <c r="E1074" i="34"/>
  <c r="C1074" i="34"/>
  <c r="B1074" i="34"/>
  <c r="F1073" i="34"/>
  <c r="E1073" i="34"/>
  <c r="D1073" i="34"/>
  <c r="C1073" i="34"/>
  <c r="B1073" i="34"/>
  <c r="F1072" i="34"/>
  <c r="D1072" i="34" s="1"/>
  <c r="E1072" i="34"/>
  <c r="C1072" i="34"/>
  <c r="B1072" i="34"/>
  <c r="F1071" i="34"/>
  <c r="D1071" i="34" s="1"/>
  <c r="E1071" i="34"/>
  <c r="C1071" i="34"/>
  <c r="B1071" i="34"/>
  <c r="F1070" i="34"/>
  <c r="E1070" i="34"/>
  <c r="D1070" i="34"/>
  <c r="C1070" i="34"/>
  <c r="B1070" i="34"/>
  <c r="F1069" i="34"/>
  <c r="D1069" i="34" s="1"/>
  <c r="E1069" i="34"/>
  <c r="C1069" i="34"/>
  <c r="B1069" i="34"/>
  <c r="F1068" i="34"/>
  <c r="D1068" i="34" s="1"/>
  <c r="E1068" i="34"/>
  <c r="C1068" i="34"/>
  <c r="B1068" i="34"/>
  <c r="F1067" i="34"/>
  <c r="E1067" i="34"/>
  <c r="D1067" i="34"/>
  <c r="C1067" i="34"/>
  <c r="B1067" i="34"/>
  <c r="F1066" i="34"/>
  <c r="D1066" i="34" s="1"/>
  <c r="E1066" i="34"/>
  <c r="C1066" i="34"/>
  <c r="B1066" i="34"/>
  <c r="F1065" i="34"/>
  <c r="D1065" i="34" s="1"/>
  <c r="E1065" i="34"/>
  <c r="C1065" i="34"/>
  <c r="B1065" i="34"/>
  <c r="F1064" i="34"/>
  <c r="D1064" i="34" s="1"/>
  <c r="E1064" i="34"/>
  <c r="C1064" i="34"/>
  <c r="B1064" i="34"/>
  <c r="F1063" i="34"/>
  <c r="D1063" i="34" s="1"/>
  <c r="E1063" i="34"/>
  <c r="C1063" i="34"/>
  <c r="B1063" i="34"/>
  <c r="F1062" i="34"/>
  <c r="D1062" i="34" s="1"/>
  <c r="E1062" i="34"/>
  <c r="C1062" i="34"/>
  <c r="B1062" i="34"/>
  <c r="F1061" i="34"/>
  <c r="D1061" i="34" s="1"/>
  <c r="E1061" i="34"/>
  <c r="C1061" i="34"/>
  <c r="B1061" i="34"/>
  <c r="F1060" i="34"/>
  <c r="D1060" i="34" s="1"/>
  <c r="E1060" i="34"/>
  <c r="C1060" i="34"/>
  <c r="B1060" i="34"/>
  <c r="F1059" i="34"/>
  <c r="D1059" i="34" s="1"/>
  <c r="E1059" i="34"/>
  <c r="C1059" i="34"/>
  <c r="B1059" i="34"/>
  <c r="F1058" i="34"/>
  <c r="E1058" i="34"/>
  <c r="D1058" i="34"/>
  <c r="C1058" i="34"/>
  <c r="B1058" i="34"/>
  <c r="F1057" i="34"/>
  <c r="E1057" i="34"/>
  <c r="D1057" i="34"/>
  <c r="C1057" i="34"/>
  <c r="B1057" i="34"/>
  <c r="F1056" i="34"/>
  <c r="D1056" i="34" s="1"/>
  <c r="E1056" i="34"/>
  <c r="C1056" i="34"/>
  <c r="B1056" i="34"/>
  <c r="F1055" i="34"/>
  <c r="E1055" i="34"/>
  <c r="D1055" i="34"/>
  <c r="C1055" i="34"/>
  <c r="B1055" i="34"/>
  <c r="F1054" i="34"/>
  <c r="D1054" i="34" s="1"/>
  <c r="E1054" i="34"/>
  <c r="C1054" i="34"/>
  <c r="B1054" i="34"/>
  <c r="F1053" i="34"/>
  <c r="D1053" i="34" s="1"/>
  <c r="E1053" i="34"/>
  <c r="C1053" i="34"/>
  <c r="B1053" i="34"/>
  <c r="F1052" i="34"/>
  <c r="D1052" i="34" s="1"/>
  <c r="E1052" i="34"/>
  <c r="C1052" i="34"/>
  <c r="B1052" i="34"/>
  <c r="F1051" i="34"/>
  <c r="D1051" i="34" s="1"/>
  <c r="E1051" i="34"/>
  <c r="C1051" i="34"/>
  <c r="B1051" i="34"/>
  <c r="F1050" i="34"/>
  <c r="D1050" i="34" s="1"/>
  <c r="E1050" i="34"/>
  <c r="C1050" i="34"/>
  <c r="B1050" i="34"/>
  <c r="F1049" i="34"/>
  <c r="D1049" i="34" s="1"/>
  <c r="E1049" i="34"/>
  <c r="C1049" i="34"/>
  <c r="B1049" i="34"/>
  <c r="F1048" i="34"/>
  <c r="D1048" i="34" s="1"/>
  <c r="E1048" i="34"/>
  <c r="C1048" i="34"/>
  <c r="B1048" i="34"/>
  <c r="F1047" i="34"/>
  <c r="D1047" i="34" s="1"/>
  <c r="E1047" i="34"/>
  <c r="C1047" i="34"/>
  <c r="B1047" i="34"/>
  <c r="F1046" i="34"/>
  <c r="D1046" i="34" s="1"/>
  <c r="E1046" i="34"/>
  <c r="C1046" i="34"/>
  <c r="B1046" i="34"/>
  <c r="F1045" i="34"/>
  <c r="E1045" i="34"/>
  <c r="D1045" i="34"/>
  <c r="C1045" i="34"/>
  <c r="B1045" i="34"/>
  <c r="F1044" i="34"/>
  <c r="D1044" i="34" s="1"/>
  <c r="E1044" i="34"/>
  <c r="C1044" i="34"/>
  <c r="B1044" i="34"/>
  <c r="F1043" i="34"/>
  <c r="D1043" i="34" s="1"/>
  <c r="E1043" i="34"/>
  <c r="C1043" i="34"/>
  <c r="B1043" i="34"/>
  <c r="F1042" i="34"/>
  <c r="D1042" i="34" s="1"/>
  <c r="E1042" i="34"/>
  <c r="C1042" i="34"/>
  <c r="B1042" i="34"/>
  <c r="F1041" i="34"/>
  <c r="D1041" i="34" s="1"/>
  <c r="E1041" i="34"/>
  <c r="C1041" i="34"/>
  <c r="B1041" i="34"/>
  <c r="F1040" i="34"/>
  <c r="D1040" i="34" s="1"/>
  <c r="E1040" i="34"/>
  <c r="C1040" i="34"/>
  <c r="B1040" i="34"/>
  <c r="F1039" i="34"/>
  <c r="E1039" i="34"/>
  <c r="D1039" i="34"/>
  <c r="C1039" i="34"/>
  <c r="B1039" i="34"/>
  <c r="F1038" i="34"/>
  <c r="D1038" i="34" s="1"/>
  <c r="E1038" i="34"/>
  <c r="C1038" i="34"/>
  <c r="B1038" i="34"/>
  <c r="F1037" i="34"/>
  <c r="D1037" i="34" s="1"/>
  <c r="E1037" i="34"/>
  <c r="C1037" i="34"/>
  <c r="B1037" i="34"/>
  <c r="F1036" i="34"/>
  <c r="D1036" i="34" s="1"/>
  <c r="E1036" i="34"/>
  <c r="C1036" i="34"/>
  <c r="B1036" i="34"/>
  <c r="F1035" i="34"/>
  <c r="D1035" i="34" s="1"/>
  <c r="E1035" i="34"/>
  <c r="C1035" i="34"/>
  <c r="B1035" i="34"/>
  <c r="F1034" i="34"/>
  <c r="D1034" i="34" s="1"/>
  <c r="E1034" i="34"/>
  <c r="C1034" i="34"/>
  <c r="B1034" i="34"/>
  <c r="F1033" i="34"/>
  <c r="D1033" i="34" s="1"/>
  <c r="E1033" i="34"/>
  <c r="C1033" i="34"/>
  <c r="B1033" i="34"/>
  <c r="F1032" i="34"/>
  <c r="D1032" i="34" s="1"/>
  <c r="E1032" i="34"/>
  <c r="C1032" i="34"/>
  <c r="B1032" i="34"/>
  <c r="F1031" i="34"/>
  <c r="E1031" i="34"/>
  <c r="D1031" i="34"/>
  <c r="C1031" i="34"/>
  <c r="B1031" i="34"/>
  <c r="F1030" i="34"/>
  <c r="D1030" i="34" s="1"/>
  <c r="E1030" i="34"/>
  <c r="C1030" i="34"/>
  <c r="B1030" i="34"/>
  <c r="F1029" i="34"/>
  <c r="D1029" i="34" s="1"/>
  <c r="E1029" i="34"/>
  <c r="C1029" i="34"/>
  <c r="B1029" i="34"/>
  <c r="F1028" i="34"/>
  <c r="E1028" i="34"/>
  <c r="D1028" i="34"/>
  <c r="C1028" i="34"/>
  <c r="B1028" i="34"/>
  <c r="F1027" i="34"/>
  <c r="E1027" i="34"/>
  <c r="D1027" i="34"/>
  <c r="C1027" i="34"/>
  <c r="B1027" i="34"/>
  <c r="F1026" i="34"/>
  <c r="D1026" i="34" s="1"/>
  <c r="E1026" i="34"/>
  <c r="C1026" i="34"/>
  <c r="B1026" i="34"/>
  <c r="F1025" i="34"/>
  <c r="D1025" i="34" s="1"/>
  <c r="E1025" i="34"/>
  <c r="C1025" i="34"/>
  <c r="B1025" i="34"/>
  <c r="F1024" i="34"/>
  <c r="D1024" i="34" s="1"/>
  <c r="E1024" i="34"/>
  <c r="C1024" i="34"/>
  <c r="B1024" i="34"/>
  <c r="F1023" i="34"/>
  <c r="D1023" i="34" s="1"/>
  <c r="E1023" i="34"/>
  <c r="C1023" i="34"/>
  <c r="B1023" i="34"/>
  <c r="F1022" i="34"/>
  <c r="E1022" i="34"/>
  <c r="D1022" i="34"/>
  <c r="C1022" i="34"/>
  <c r="B1022" i="34"/>
  <c r="F1021" i="34"/>
  <c r="D1021" i="34" s="1"/>
  <c r="E1021" i="34"/>
  <c r="C1021" i="34"/>
  <c r="B1021" i="34"/>
  <c r="F1020" i="34"/>
  <c r="D1020" i="34" s="1"/>
  <c r="E1020" i="34"/>
  <c r="C1020" i="34"/>
  <c r="B1020" i="34"/>
  <c r="F1019" i="34"/>
  <c r="E1019" i="34"/>
  <c r="D1019" i="34"/>
  <c r="C1019" i="34"/>
  <c r="B1019" i="34"/>
  <c r="F1018" i="34"/>
  <c r="E1018" i="34"/>
  <c r="D1018" i="34"/>
  <c r="C1018" i="34"/>
  <c r="B1018" i="34"/>
  <c r="F1017" i="34"/>
  <c r="D1017" i="34" s="1"/>
  <c r="E1017" i="34"/>
  <c r="C1017" i="34"/>
  <c r="B1017" i="34"/>
  <c r="F1016" i="34"/>
  <c r="E1016" i="34"/>
  <c r="D1016" i="34"/>
  <c r="C1016" i="34"/>
  <c r="B1016" i="34"/>
  <c r="F1015" i="34"/>
  <c r="D1015" i="34" s="1"/>
  <c r="E1015" i="34"/>
  <c r="C1015" i="34"/>
  <c r="B1015" i="34"/>
  <c r="F1014" i="34"/>
  <c r="D1014" i="34" s="1"/>
  <c r="E1014" i="34"/>
  <c r="C1014" i="34"/>
  <c r="B1014" i="34"/>
  <c r="F1013" i="34"/>
  <c r="E1013" i="34"/>
  <c r="D1013" i="34"/>
  <c r="C1013" i="34"/>
  <c r="B1013" i="34"/>
  <c r="F1012" i="34"/>
  <c r="D1012" i="34" s="1"/>
  <c r="E1012" i="34"/>
  <c r="C1012" i="34"/>
  <c r="B1012" i="34"/>
  <c r="F1011" i="34"/>
  <c r="D1011" i="34" s="1"/>
  <c r="E1011" i="34"/>
  <c r="C1011" i="34"/>
  <c r="B1011" i="34"/>
  <c r="F1010" i="34"/>
  <c r="E1010" i="34"/>
  <c r="D1010" i="34"/>
  <c r="C1010" i="34"/>
  <c r="B1010" i="34"/>
  <c r="F1009" i="34"/>
  <c r="D1009" i="34" s="1"/>
  <c r="E1009" i="34"/>
  <c r="C1009" i="34"/>
  <c r="B1009" i="34"/>
  <c r="F1008" i="34"/>
  <c r="D1008" i="34" s="1"/>
  <c r="E1008" i="34"/>
  <c r="C1008" i="34"/>
  <c r="B1008" i="34"/>
  <c r="F1007" i="34"/>
  <c r="D1007" i="34" s="1"/>
  <c r="E1007" i="34"/>
  <c r="C1007" i="34"/>
  <c r="B1007" i="34"/>
  <c r="F1006" i="34"/>
  <c r="D1006" i="34" s="1"/>
  <c r="E1006" i="34"/>
  <c r="C1006" i="34"/>
  <c r="B1006" i="34"/>
  <c r="F1005" i="34"/>
  <c r="D1005" i="34" s="1"/>
  <c r="E1005" i="34"/>
  <c r="C1005" i="34"/>
  <c r="B1005" i="34"/>
  <c r="F1004" i="34"/>
  <c r="D1004" i="34" s="1"/>
  <c r="E1004" i="34"/>
  <c r="C1004" i="34"/>
  <c r="B1004" i="34"/>
  <c r="F1003" i="34"/>
  <c r="D1003" i="34" s="1"/>
  <c r="E1003" i="34"/>
  <c r="C1003" i="34"/>
  <c r="B1003" i="34"/>
  <c r="F1002" i="34"/>
  <c r="D1002" i="34" s="1"/>
  <c r="E1002" i="34"/>
  <c r="C1002" i="34"/>
  <c r="B1002" i="34"/>
  <c r="F1001" i="34"/>
  <c r="D1001" i="34" s="1"/>
  <c r="E1001" i="34"/>
  <c r="C1001" i="34"/>
  <c r="B1001" i="34"/>
  <c r="F1000" i="34"/>
  <c r="D1000" i="34" s="1"/>
  <c r="E1000" i="34"/>
  <c r="C1000" i="34"/>
  <c r="B1000" i="34"/>
  <c r="F999" i="34"/>
  <c r="D999" i="34" s="1"/>
  <c r="E999" i="34"/>
  <c r="C999" i="34"/>
  <c r="B999" i="34"/>
  <c r="F998" i="34"/>
  <c r="E998" i="34"/>
  <c r="D998" i="34"/>
  <c r="C998" i="34"/>
  <c r="B998" i="34"/>
  <c r="F997" i="34"/>
  <c r="E997" i="34"/>
  <c r="D997" i="34"/>
  <c r="C997" i="34"/>
  <c r="B997" i="34"/>
  <c r="F996" i="34"/>
  <c r="D996" i="34" s="1"/>
  <c r="E996" i="34"/>
  <c r="C996" i="34"/>
  <c r="B996" i="34"/>
  <c r="F995" i="34"/>
  <c r="D995" i="34" s="1"/>
  <c r="E995" i="34"/>
  <c r="C995" i="34"/>
  <c r="B995" i="34"/>
  <c r="F994" i="34"/>
  <c r="E994" i="34"/>
  <c r="D994" i="34"/>
  <c r="C994" i="34"/>
  <c r="B994" i="34"/>
  <c r="F993" i="34"/>
  <c r="D993" i="34" s="1"/>
  <c r="E993" i="34"/>
  <c r="C993" i="34"/>
  <c r="B993" i="34"/>
  <c r="F992" i="34"/>
  <c r="E992" i="34"/>
  <c r="D992" i="34"/>
  <c r="C992" i="34"/>
  <c r="B992" i="34"/>
  <c r="F991" i="34"/>
  <c r="D991" i="34" s="1"/>
  <c r="E991" i="34"/>
  <c r="C991" i="34"/>
  <c r="B991" i="34"/>
  <c r="F990" i="34"/>
  <c r="D990" i="34" s="1"/>
  <c r="E990" i="34"/>
  <c r="C990" i="34"/>
  <c r="B990" i="34"/>
  <c r="F989" i="34"/>
  <c r="E989" i="34"/>
  <c r="D989" i="34"/>
  <c r="C989" i="34"/>
  <c r="B989" i="34"/>
  <c r="F988" i="34"/>
  <c r="D988" i="34" s="1"/>
  <c r="G990" i="2" s="1"/>
  <c r="E988" i="34"/>
  <c r="C988" i="34"/>
  <c r="B988" i="34"/>
  <c r="F987" i="34"/>
  <c r="D987" i="34" s="1"/>
  <c r="E987" i="34"/>
  <c r="C987" i="34"/>
  <c r="B987" i="34"/>
  <c r="F986" i="34"/>
  <c r="E986" i="34"/>
  <c r="H988" i="2" s="1"/>
  <c r="D986" i="34"/>
  <c r="C986" i="34"/>
  <c r="B986" i="34"/>
  <c r="F985" i="34"/>
  <c r="E985" i="34"/>
  <c r="D985" i="34"/>
  <c r="G987" i="2" s="1"/>
  <c r="C985" i="34"/>
  <c r="B985" i="34"/>
  <c r="F984" i="34"/>
  <c r="D984" i="34" s="1"/>
  <c r="G986" i="2" s="1"/>
  <c r="E984" i="34"/>
  <c r="C984" i="34"/>
  <c r="B984" i="34"/>
  <c r="F983" i="34"/>
  <c r="D983" i="34" s="1"/>
  <c r="E983" i="34"/>
  <c r="C983" i="34"/>
  <c r="B983" i="34"/>
  <c r="F982" i="34"/>
  <c r="D982" i="34" s="1"/>
  <c r="E982" i="34"/>
  <c r="C982" i="34"/>
  <c r="B982" i="34"/>
  <c r="F981" i="34"/>
  <c r="D981" i="34" s="1"/>
  <c r="E981" i="34"/>
  <c r="H983" i="2" s="1"/>
  <c r="C981" i="34"/>
  <c r="B981" i="34"/>
  <c r="F980" i="34"/>
  <c r="E980" i="34"/>
  <c r="D980" i="34"/>
  <c r="C980" i="34"/>
  <c r="B980" i="34"/>
  <c r="F979" i="34"/>
  <c r="E979" i="34"/>
  <c r="D979" i="34"/>
  <c r="C979" i="34"/>
  <c r="B979" i="34"/>
  <c r="F978" i="34"/>
  <c r="D978" i="34" s="1"/>
  <c r="E978" i="34"/>
  <c r="C978" i="34"/>
  <c r="B978" i="34"/>
  <c r="F977" i="34"/>
  <c r="E977" i="34"/>
  <c r="H979" i="2" s="1"/>
  <c r="D977" i="34"/>
  <c r="C977" i="34"/>
  <c r="B977" i="34"/>
  <c r="F976" i="34"/>
  <c r="E976" i="34"/>
  <c r="D976" i="34"/>
  <c r="G978" i="2" s="1"/>
  <c r="C976" i="34"/>
  <c r="B976" i="34"/>
  <c r="F975" i="34"/>
  <c r="D975" i="34" s="1"/>
  <c r="G977" i="2" s="1"/>
  <c r="E975" i="34"/>
  <c r="C975" i="34"/>
  <c r="B975" i="34"/>
  <c r="F974" i="34"/>
  <c r="E974" i="34"/>
  <c r="D974" i="34"/>
  <c r="G976" i="2" s="1"/>
  <c r="C974" i="34"/>
  <c r="B974" i="34"/>
  <c r="F973" i="34"/>
  <c r="D973" i="34" s="1"/>
  <c r="E973" i="34"/>
  <c r="C973" i="34"/>
  <c r="B973" i="34"/>
  <c r="F972" i="34"/>
  <c r="D972" i="34" s="1"/>
  <c r="E972" i="34"/>
  <c r="C972" i="34"/>
  <c r="B972" i="34"/>
  <c r="F971" i="34"/>
  <c r="D971" i="34" s="1"/>
  <c r="E971" i="34"/>
  <c r="C971" i="34"/>
  <c r="B971" i="34"/>
  <c r="F970" i="34"/>
  <c r="D970" i="34" s="1"/>
  <c r="E970" i="34"/>
  <c r="C970" i="34"/>
  <c r="B970" i="34"/>
  <c r="F969" i="34"/>
  <c r="D969" i="34" s="1"/>
  <c r="E969" i="34"/>
  <c r="C969" i="34"/>
  <c r="B969" i="34"/>
  <c r="F968" i="34"/>
  <c r="E968" i="34"/>
  <c r="H970" i="2" s="1"/>
  <c r="D968" i="34"/>
  <c r="C968" i="34"/>
  <c r="B968" i="34"/>
  <c r="F967" i="34"/>
  <c r="E967" i="34"/>
  <c r="D967" i="34"/>
  <c r="G969" i="2" s="1"/>
  <c r="C967" i="34"/>
  <c r="B967" i="34"/>
  <c r="F966" i="34"/>
  <c r="D966" i="34" s="1"/>
  <c r="G968" i="2" s="1"/>
  <c r="E966" i="34"/>
  <c r="C966" i="34"/>
  <c r="B966" i="34"/>
  <c r="F965" i="34"/>
  <c r="D965" i="34" s="1"/>
  <c r="E965" i="34"/>
  <c r="C965" i="34"/>
  <c r="B965" i="34"/>
  <c r="F964" i="34"/>
  <c r="D964" i="34" s="1"/>
  <c r="G966" i="2" s="1"/>
  <c r="E964" i="34"/>
  <c r="C964" i="34"/>
  <c r="B964" i="34"/>
  <c r="F963" i="34"/>
  <c r="D963" i="34" s="1"/>
  <c r="E963" i="34"/>
  <c r="C963" i="34"/>
  <c r="B963" i="34"/>
  <c r="F962" i="34"/>
  <c r="D962" i="34" s="1"/>
  <c r="E962" i="34"/>
  <c r="C962" i="34"/>
  <c r="B962" i="34"/>
  <c r="F961" i="34"/>
  <c r="E961" i="34"/>
  <c r="D961" i="34"/>
  <c r="C961" i="34"/>
  <c r="B961" i="34"/>
  <c r="F960" i="34"/>
  <c r="D960" i="34" s="1"/>
  <c r="E960" i="34"/>
  <c r="C960" i="34"/>
  <c r="B960" i="34"/>
  <c r="F959" i="34"/>
  <c r="E959" i="34"/>
  <c r="D959" i="34"/>
  <c r="C959" i="34"/>
  <c r="B959" i="34"/>
  <c r="F958" i="34"/>
  <c r="E958" i="34"/>
  <c r="D958" i="34"/>
  <c r="C958" i="34"/>
  <c r="B958" i="34"/>
  <c r="F957" i="34"/>
  <c r="D957" i="34" s="1"/>
  <c r="E957" i="34"/>
  <c r="C957" i="34"/>
  <c r="B957" i="34"/>
  <c r="F956" i="34"/>
  <c r="D956" i="34" s="1"/>
  <c r="E956" i="34"/>
  <c r="C956" i="34"/>
  <c r="B956" i="34"/>
  <c r="F955" i="34"/>
  <c r="D955" i="34" s="1"/>
  <c r="E955" i="34"/>
  <c r="C955" i="34"/>
  <c r="B955" i="34"/>
  <c r="F954" i="34"/>
  <c r="D954" i="34" s="1"/>
  <c r="E954" i="34"/>
  <c r="C954" i="34"/>
  <c r="B954" i="34"/>
  <c r="F953" i="34"/>
  <c r="E953" i="34"/>
  <c r="D953" i="34"/>
  <c r="C953" i="34"/>
  <c r="B953" i="34"/>
  <c r="F952" i="34"/>
  <c r="D952" i="34" s="1"/>
  <c r="E952" i="34"/>
  <c r="C952" i="34"/>
  <c r="B952" i="34"/>
  <c r="F951" i="34"/>
  <c r="D951" i="34" s="1"/>
  <c r="E951" i="34"/>
  <c r="C951" i="34"/>
  <c r="B951" i="34"/>
  <c r="F950" i="34"/>
  <c r="D950" i="34" s="1"/>
  <c r="E950" i="34"/>
  <c r="C950" i="34"/>
  <c r="B950" i="34"/>
  <c r="F949" i="34"/>
  <c r="D949" i="34" s="1"/>
  <c r="E949" i="34"/>
  <c r="C949" i="34"/>
  <c r="B949" i="34"/>
  <c r="F948" i="34"/>
  <c r="D948" i="34" s="1"/>
  <c r="E948" i="34"/>
  <c r="C948" i="34"/>
  <c r="B948" i="34"/>
  <c r="F947" i="34"/>
  <c r="E947" i="34"/>
  <c r="D947" i="34"/>
  <c r="C947" i="34"/>
  <c r="B947" i="34"/>
  <c r="F946" i="34"/>
  <c r="E946" i="34"/>
  <c r="D946" i="34"/>
  <c r="C946" i="34"/>
  <c r="B946" i="34"/>
  <c r="F945" i="34"/>
  <c r="D945" i="34" s="1"/>
  <c r="E945" i="34"/>
  <c r="C945" i="34"/>
  <c r="B945" i="34"/>
  <c r="F944" i="34"/>
  <c r="E944" i="34"/>
  <c r="D944" i="34"/>
  <c r="C944" i="34"/>
  <c r="B944" i="34"/>
  <c r="F943" i="34"/>
  <c r="D943" i="34" s="1"/>
  <c r="E943" i="34"/>
  <c r="C943" i="34"/>
  <c r="B943" i="34"/>
  <c r="F942" i="34"/>
  <c r="D942" i="34" s="1"/>
  <c r="E942" i="34"/>
  <c r="C942" i="34"/>
  <c r="B942" i="34"/>
  <c r="F941" i="34"/>
  <c r="E941" i="34"/>
  <c r="D941" i="34"/>
  <c r="C941" i="34"/>
  <c r="B941" i="34"/>
  <c r="F940" i="34"/>
  <c r="E940" i="34"/>
  <c r="D940" i="34"/>
  <c r="C940" i="34"/>
  <c r="B940" i="34"/>
  <c r="F939" i="34"/>
  <c r="D939" i="34" s="1"/>
  <c r="E939" i="34"/>
  <c r="C939" i="34"/>
  <c r="B939" i="34"/>
  <c r="F938" i="34"/>
  <c r="E938" i="34"/>
  <c r="D938" i="34"/>
  <c r="C938" i="34"/>
  <c r="B938" i="34"/>
  <c r="F937" i="34"/>
  <c r="D937" i="34" s="1"/>
  <c r="E937" i="34"/>
  <c r="C937" i="34"/>
  <c r="B937" i="34"/>
  <c r="F936" i="34"/>
  <c r="D936" i="34" s="1"/>
  <c r="E936" i="34"/>
  <c r="C936" i="34"/>
  <c r="B936" i="34"/>
  <c r="F935" i="34"/>
  <c r="D935" i="34" s="1"/>
  <c r="E935" i="34"/>
  <c r="C935" i="34"/>
  <c r="B935" i="34"/>
  <c r="F934" i="34"/>
  <c r="D934" i="34" s="1"/>
  <c r="E934" i="34"/>
  <c r="C934" i="34"/>
  <c r="B934" i="34"/>
  <c r="F933" i="34"/>
  <c r="D933" i="34" s="1"/>
  <c r="E933" i="34"/>
  <c r="C933" i="34"/>
  <c r="B933" i="34"/>
  <c r="F932" i="34"/>
  <c r="E932" i="34"/>
  <c r="D932" i="34"/>
  <c r="C932" i="34"/>
  <c r="B932" i="34"/>
  <c r="F931" i="34"/>
  <c r="D931" i="34" s="1"/>
  <c r="E931" i="34"/>
  <c r="C931" i="34"/>
  <c r="B931" i="34"/>
  <c r="F930" i="34"/>
  <c r="D930" i="34" s="1"/>
  <c r="E930" i="34"/>
  <c r="C930" i="34"/>
  <c r="B930" i="34"/>
  <c r="F929" i="34"/>
  <c r="E929" i="34"/>
  <c r="D929" i="34"/>
  <c r="C929" i="34"/>
  <c r="B929" i="34"/>
  <c r="F928" i="34"/>
  <c r="D928" i="34" s="1"/>
  <c r="E928" i="34"/>
  <c r="C928" i="34"/>
  <c r="B928" i="34"/>
  <c r="F927" i="34"/>
  <c r="D927" i="34" s="1"/>
  <c r="E927" i="34"/>
  <c r="C927" i="34"/>
  <c r="B927" i="34"/>
  <c r="F926" i="34"/>
  <c r="E926" i="34"/>
  <c r="D926" i="34"/>
  <c r="C926" i="34"/>
  <c r="B926" i="34"/>
  <c r="F925" i="34"/>
  <c r="E925" i="34"/>
  <c r="D925" i="34"/>
  <c r="C925" i="34"/>
  <c r="B925" i="34"/>
  <c r="F924" i="34"/>
  <c r="D924" i="34" s="1"/>
  <c r="E924" i="34"/>
  <c r="C924" i="34"/>
  <c r="B924" i="34"/>
  <c r="F923" i="34"/>
  <c r="D923" i="34" s="1"/>
  <c r="E923" i="34"/>
  <c r="H925" i="2" s="1"/>
  <c r="C923" i="34"/>
  <c r="B923" i="34"/>
  <c r="F922" i="34"/>
  <c r="D922" i="34" s="1"/>
  <c r="G924" i="2" s="1"/>
  <c r="E922" i="34"/>
  <c r="C922" i="34"/>
  <c r="B922" i="34"/>
  <c r="F921" i="34"/>
  <c r="D921" i="34" s="1"/>
  <c r="G923" i="2" s="1"/>
  <c r="E921" i="34"/>
  <c r="C921" i="34"/>
  <c r="B921" i="34"/>
  <c r="F920" i="34"/>
  <c r="E920" i="34"/>
  <c r="D920" i="34"/>
  <c r="C920" i="34"/>
  <c r="B920" i="34"/>
  <c r="F919" i="34"/>
  <c r="D919" i="34" s="1"/>
  <c r="E919" i="34"/>
  <c r="C919" i="34"/>
  <c r="B919" i="34"/>
  <c r="F918" i="34"/>
  <c r="D918" i="34" s="1"/>
  <c r="E918" i="34"/>
  <c r="C918" i="34"/>
  <c r="B918" i="34"/>
  <c r="F917" i="34"/>
  <c r="D917" i="34" s="1"/>
  <c r="E917" i="34"/>
  <c r="C917" i="34"/>
  <c r="B917" i="34"/>
  <c r="F916" i="34"/>
  <c r="D916" i="34" s="1"/>
  <c r="E916" i="34"/>
  <c r="C916" i="34"/>
  <c r="B916" i="34"/>
  <c r="F915" i="34"/>
  <c r="D915" i="34" s="1"/>
  <c r="G917" i="2" s="1"/>
  <c r="E915" i="34"/>
  <c r="C915" i="34"/>
  <c r="B915" i="34"/>
  <c r="F914" i="34"/>
  <c r="E914" i="34"/>
  <c r="D914" i="34"/>
  <c r="C914" i="34"/>
  <c r="B914" i="34"/>
  <c r="F913" i="34"/>
  <c r="E913" i="34"/>
  <c r="D913" i="34"/>
  <c r="C913" i="34"/>
  <c r="B913" i="34"/>
  <c r="F912" i="34"/>
  <c r="D912" i="34" s="1"/>
  <c r="E912" i="34"/>
  <c r="C912" i="34"/>
  <c r="B912" i="34"/>
  <c r="F911" i="34"/>
  <c r="D911" i="34" s="1"/>
  <c r="E911" i="34"/>
  <c r="C911" i="34"/>
  <c r="B911" i="34"/>
  <c r="F910" i="34"/>
  <c r="D910" i="34" s="1"/>
  <c r="E910" i="34"/>
  <c r="C910" i="34"/>
  <c r="B910" i="34"/>
  <c r="F909" i="34"/>
  <c r="D909" i="34" s="1"/>
  <c r="E909" i="34"/>
  <c r="C909" i="34"/>
  <c r="B909" i="34"/>
  <c r="F908" i="34"/>
  <c r="E908" i="34"/>
  <c r="D908" i="34"/>
  <c r="C908" i="34"/>
  <c r="B908" i="34"/>
  <c r="F907" i="34"/>
  <c r="E907" i="34"/>
  <c r="D907" i="34"/>
  <c r="C907" i="34"/>
  <c r="B907" i="34"/>
  <c r="F906" i="34"/>
  <c r="D906" i="34" s="1"/>
  <c r="E906" i="34"/>
  <c r="C906" i="34"/>
  <c r="B906" i="34"/>
  <c r="F905" i="34"/>
  <c r="E905" i="34"/>
  <c r="D905" i="34"/>
  <c r="C905" i="34"/>
  <c r="B905" i="34"/>
  <c r="F904" i="34"/>
  <c r="D904" i="34" s="1"/>
  <c r="E904" i="34"/>
  <c r="C904" i="34"/>
  <c r="B904" i="34"/>
  <c r="F903" i="34"/>
  <c r="D903" i="34" s="1"/>
  <c r="E903" i="34"/>
  <c r="C903" i="34"/>
  <c r="B903" i="34"/>
  <c r="F902" i="34"/>
  <c r="D902" i="34" s="1"/>
  <c r="E902" i="34"/>
  <c r="C902" i="34"/>
  <c r="B902" i="34"/>
  <c r="F901" i="34"/>
  <c r="E901" i="34"/>
  <c r="D901" i="34"/>
  <c r="C901" i="34"/>
  <c r="B901" i="34"/>
  <c r="F900" i="34"/>
  <c r="D900" i="34" s="1"/>
  <c r="E900" i="34"/>
  <c r="C900" i="34"/>
  <c r="B900" i="34"/>
  <c r="F899" i="34"/>
  <c r="E899" i="34"/>
  <c r="D899" i="34"/>
  <c r="C899" i="34"/>
  <c r="B899" i="34"/>
  <c r="F898" i="34"/>
  <c r="D898" i="34" s="1"/>
  <c r="E898" i="34"/>
  <c r="C898" i="34"/>
  <c r="B898" i="34"/>
  <c r="F897" i="34"/>
  <c r="D897" i="34" s="1"/>
  <c r="G899" i="2" s="1"/>
  <c r="E897" i="34"/>
  <c r="C897" i="34"/>
  <c r="B897" i="34"/>
  <c r="F896" i="34"/>
  <c r="E896" i="34"/>
  <c r="D896" i="34"/>
  <c r="C896" i="34"/>
  <c r="B896" i="34"/>
  <c r="F895" i="34"/>
  <c r="D895" i="34" s="1"/>
  <c r="E895" i="34"/>
  <c r="C895" i="34"/>
  <c r="B895" i="34"/>
  <c r="F894" i="34"/>
  <c r="D894" i="34" s="1"/>
  <c r="E894" i="34"/>
  <c r="C894" i="34"/>
  <c r="B894" i="34"/>
  <c r="F893" i="34"/>
  <c r="D893" i="34" s="1"/>
  <c r="E893" i="34"/>
  <c r="C893" i="34"/>
  <c r="B893" i="34"/>
  <c r="F892" i="34"/>
  <c r="D892" i="34" s="1"/>
  <c r="E892" i="34"/>
  <c r="C892" i="34"/>
  <c r="B892" i="34"/>
  <c r="F891" i="34"/>
  <c r="D891" i="34" s="1"/>
  <c r="E891" i="34"/>
  <c r="C891" i="34"/>
  <c r="B891" i="34"/>
  <c r="F890" i="34"/>
  <c r="D890" i="34" s="1"/>
  <c r="E890" i="34"/>
  <c r="C890" i="34"/>
  <c r="B890" i="34"/>
  <c r="F889" i="34"/>
  <c r="E889" i="34"/>
  <c r="D889" i="34"/>
  <c r="C889" i="34"/>
  <c r="B889" i="34"/>
  <c r="F888" i="34"/>
  <c r="D888" i="34" s="1"/>
  <c r="E888" i="34"/>
  <c r="C888" i="34"/>
  <c r="B888" i="34"/>
  <c r="F887" i="34"/>
  <c r="E887" i="34"/>
  <c r="D887" i="34"/>
  <c r="C887" i="34"/>
  <c r="B887" i="34"/>
  <c r="F886" i="34"/>
  <c r="E886" i="34"/>
  <c r="D886" i="34"/>
  <c r="C886" i="34"/>
  <c r="B886" i="34"/>
  <c r="F885" i="34"/>
  <c r="D885" i="34" s="1"/>
  <c r="E885" i="34"/>
  <c r="C885" i="34"/>
  <c r="B885" i="34"/>
  <c r="F884" i="34"/>
  <c r="D884" i="34" s="1"/>
  <c r="E884" i="34"/>
  <c r="C884" i="34"/>
  <c r="B884" i="34"/>
  <c r="F883" i="34"/>
  <c r="D883" i="34" s="1"/>
  <c r="E883" i="34"/>
  <c r="C883" i="34"/>
  <c r="B883" i="34"/>
  <c r="F882" i="34"/>
  <c r="D882" i="34" s="1"/>
  <c r="E882" i="34"/>
  <c r="C882" i="34"/>
  <c r="B882" i="34"/>
  <c r="F881" i="34"/>
  <c r="E881" i="34"/>
  <c r="D881" i="34"/>
  <c r="C881" i="34"/>
  <c r="B881" i="34"/>
  <c r="F880" i="34"/>
  <c r="D880" i="34" s="1"/>
  <c r="G882" i="2" s="1"/>
  <c r="E880" i="34"/>
  <c r="C880" i="34"/>
  <c r="B880" i="34"/>
  <c r="F879" i="34"/>
  <c r="D879" i="34" s="1"/>
  <c r="E879" i="34"/>
  <c r="C879" i="34"/>
  <c r="B879" i="34"/>
  <c r="F878" i="34"/>
  <c r="D878" i="34" s="1"/>
  <c r="E878" i="34"/>
  <c r="H880" i="2" s="1"/>
  <c r="C878" i="34"/>
  <c r="B878" i="34"/>
  <c r="F877" i="34"/>
  <c r="D877" i="34" s="1"/>
  <c r="G879" i="2" s="1"/>
  <c r="E877" i="34"/>
  <c r="C877" i="34"/>
  <c r="B877" i="34"/>
  <c r="F876" i="34"/>
  <c r="D876" i="34" s="1"/>
  <c r="G878" i="2" s="1"/>
  <c r="E876" i="34"/>
  <c r="C876" i="34"/>
  <c r="B876" i="34"/>
  <c r="F875" i="34"/>
  <c r="E875" i="34"/>
  <c r="D875" i="34"/>
  <c r="C875" i="34"/>
  <c r="B875" i="34"/>
  <c r="F874" i="34"/>
  <c r="E874" i="34"/>
  <c r="D874" i="34"/>
  <c r="C874" i="34"/>
  <c r="B874" i="34"/>
  <c r="F873" i="34"/>
  <c r="D873" i="34" s="1"/>
  <c r="E873" i="34"/>
  <c r="H875" i="2" s="1"/>
  <c r="C873" i="34"/>
  <c r="B873" i="34"/>
  <c r="F872" i="34"/>
  <c r="E872" i="34"/>
  <c r="D872" i="34"/>
  <c r="C872" i="34"/>
  <c r="B872" i="34"/>
  <c r="F871" i="34"/>
  <c r="D871" i="34" s="1"/>
  <c r="E871" i="34"/>
  <c r="C871" i="34"/>
  <c r="B871" i="34"/>
  <c r="F870" i="34"/>
  <c r="D870" i="34" s="1"/>
  <c r="E870" i="34"/>
  <c r="C870" i="34"/>
  <c r="B870" i="34"/>
  <c r="F869" i="34"/>
  <c r="E869" i="34"/>
  <c r="H871" i="2" s="1"/>
  <c r="D869" i="34"/>
  <c r="C869" i="34"/>
  <c r="B869" i="34"/>
  <c r="F868" i="34"/>
  <c r="E868" i="34"/>
  <c r="D868" i="34"/>
  <c r="G870" i="2" s="1"/>
  <c r="C868" i="34"/>
  <c r="B868" i="34"/>
  <c r="F867" i="34"/>
  <c r="D867" i="34" s="1"/>
  <c r="G869" i="2" s="1"/>
  <c r="E867" i="34"/>
  <c r="C867" i="34"/>
  <c r="B867" i="34"/>
  <c r="F866" i="34"/>
  <c r="D866" i="34" s="1"/>
  <c r="G868" i="2" s="1"/>
  <c r="E866" i="34"/>
  <c r="C866" i="34"/>
  <c r="B866" i="34"/>
  <c r="F865" i="34"/>
  <c r="D865" i="34" s="1"/>
  <c r="E865" i="34"/>
  <c r="C865" i="34"/>
  <c r="B865" i="34"/>
  <c r="F864" i="34"/>
  <c r="D864" i="34" s="1"/>
  <c r="E864" i="34"/>
  <c r="C864" i="34"/>
  <c r="B864" i="34"/>
  <c r="F863" i="34"/>
  <c r="E863" i="34"/>
  <c r="D863" i="34"/>
  <c r="C863" i="34"/>
  <c r="B863" i="34"/>
  <c r="F862" i="34"/>
  <c r="E862" i="34"/>
  <c r="D862" i="34"/>
  <c r="C862" i="34"/>
  <c r="B862" i="34"/>
  <c r="F861" i="34"/>
  <c r="D861" i="34" s="1"/>
  <c r="E861" i="34"/>
  <c r="C861" i="34"/>
  <c r="B861" i="34"/>
  <c r="F860" i="34"/>
  <c r="E860" i="34"/>
  <c r="H862" i="2" s="1"/>
  <c r="D860" i="34"/>
  <c r="C860" i="34"/>
  <c r="B860" i="34"/>
  <c r="F859" i="34"/>
  <c r="E859" i="34"/>
  <c r="D859" i="34"/>
  <c r="G861" i="2" s="1"/>
  <c r="C859" i="34"/>
  <c r="B859" i="34"/>
  <c r="F858" i="34"/>
  <c r="D858" i="34" s="1"/>
  <c r="G860" i="2" s="1"/>
  <c r="E858" i="34"/>
  <c r="C858" i="34"/>
  <c r="B858" i="34"/>
  <c r="F857" i="34"/>
  <c r="D857" i="34" s="1"/>
  <c r="E857" i="34"/>
  <c r="C857" i="34"/>
  <c r="B857" i="34"/>
  <c r="F856" i="34"/>
  <c r="D856" i="34" s="1"/>
  <c r="G858" i="2" s="1"/>
  <c r="E856" i="34"/>
  <c r="C856" i="34"/>
  <c r="B856" i="34"/>
  <c r="F855" i="34"/>
  <c r="D855" i="34" s="1"/>
  <c r="E855" i="34"/>
  <c r="C855" i="34"/>
  <c r="B855" i="34"/>
  <c r="F854" i="34"/>
  <c r="E854" i="34"/>
  <c r="D854" i="34"/>
  <c r="C854" i="34"/>
  <c r="B854" i="34"/>
  <c r="F853" i="34"/>
  <c r="E853" i="34"/>
  <c r="D853" i="34"/>
  <c r="C853" i="34"/>
  <c r="B853" i="34"/>
  <c r="F852" i="34"/>
  <c r="D852" i="34" s="1"/>
  <c r="E852" i="34"/>
  <c r="C852" i="34"/>
  <c r="B852" i="34"/>
  <c r="F851" i="34"/>
  <c r="D851" i="34" s="1"/>
  <c r="E851" i="34"/>
  <c r="C851" i="34"/>
  <c r="B851" i="34"/>
  <c r="F850" i="34"/>
  <c r="E850" i="34"/>
  <c r="D850" i="34"/>
  <c r="C850" i="34"/>
  <c r="B850" i="34"/>
  <c r="F849" i="34"/>
  <c r="D849" i="34" s="1"/>
  <c r="E849" i="34"/>
  <c r="C849" i="34"/>
  <c r="B849" i="34"/>
  <c r="F848" i="34"/>
  <c r="E848" i="34"/>
  <c r="D848" i="34"/>
  <c r="C848" i="34"/>
  <c r="B848" i="34"/>
  <c r="F847" i="34"/>
  <c r="E847" i="34"/>
  <c r="D847" i="34"/>
  <c r="C847" i="34"/>
  <c r="B847" i="34"/>
  <c r="F846" i="34"/>
  <c r="D846" i="34" s="1"/>
  <c r="E846" i="34"/>
  <c r="C846" i="34"/>
  <c r="B846" i="34"/>
  <c r="F845" i="34"/>
  <c r="D845" i="34" s="1"/>
  <c r="E845" i="34"/>
  <c r="C845" i="34"/>
  <c r="B845" i="34"/>
  <c r="F844" i="34"/>
  <c r="D844" i="34" s="1"/>
  <c r="E844" i="34"/>
  <c r="C844" i="34"/>
  <c r="B844" i="34"/>
  <c r="F843" i="34"/>
  <c r="D843" i="34" s="1"/>
  <c r="E843" i="34"/>
  <c r="C843" i="34"/>
  <c r="B843" i="34"/>
  <c r="F842" i="34"/>
  <c r="E842" i="34"/>
  <c r="D842" i="34"/>
  <c r="C842" i="34"/>
  <c r="B842" i="34"/>
  <c r="F841" i="34"/>
  <c r="E841" i="34"/>
  <c r="D841" i="34"/>
  <c r="C841" i="34"/>
  <c r="B841" i="34"/>
  <c r="F840" i="34"/>
  <c r="D840" i="34" s="1"/>
  <c r="E840" i="34"/>
  <c r="C840" i="34"/>
  <c r="B840" i="34"/>
  <c r="F839" i="34"/>
  <c r="D839" i="34" s="1"/>
  <c r="E839" i="34"/>
  <c r="C839" i="34"/>
  <c r="B839" i="34"/>
  <c r="F838" i="34"/>
  <c r="D838" i="34" s="1"/>
  <c r="E838" i="34"/>
  <c r="C838" i="34"/>
  <c r="B838" i="34"/>
  <c r="F837" i="34"/>
  <c r="D837" i="34" s="1"/>
  <c r="E837" i="34"/>
  <c r="C837" i="34"/>
  <c r="B837" i="34"/>
  <c r="F836" i="34"/>
  <c r="E836" i="34"/>
  <c r="D836" i="34"/>
  <c r="C836" i="34"/>
  <c r="B836" i="34"/>
  <c r="F835" i="34"/>
  <c r="E835" i="34"/>
  <c r="D835" i="34"/>
  <c r="C835" i="34"/>
  <c r="B835" i="34"/>
  <c r="F834" i="34"/>
  <c r="D834" i="34" s="1"/>
  <c r="E834" i="34"/>
  <c r="C834" i="34"/>
  <c r="B834" i="34"/>
  <c r="F833" i="34"/>
  <c r="E833" i="34"/>
  <c r="D833" i="34"/>
  <c r="C833" i="34"/>
  <c r="B833" i="34"/>
  <c r="F832" i="34"/>
  <c r="D832" i="34" s="1"/>
  <c r="E832" i="34"/>
  <c r="C832" i="34"/>
  <c r="B832" i="34"/>
  <c r="F831" i="34"/>
  <c r="D831" i="34" s="1"/>
  <c r="E831" i="34"/>
  <c r="C831" i="34"/>
  <c r="B831" i="34"/>
  <c r="F830" i="34"/>
  <c r="E830" i="34"/>
  <c r="D830" i="34"/>
  <c r="C830" i="34"/>
  <c r="B830" i="34"/>
  <c r="F829" i="34"/>
  <c r="E829" i="34"/>
  <c r="D829" i="34"/>
  <c r="C829" i="34"/>
  <c r="B829" i="34"/>
  <c r="F828" i="34"/>
  <c r="D828" i="34" s="1"/>
  <c r="E828" i="34"/>
  <c r="C828" i="34"/>
  <c r="B828" i="34"/>
  <c r="F827" i="34"/>
  <c r="E827" i="34"/>
  <c r="D827" i="34"/>
  <c r="C827" i="34"/>
  <c r="B827" i="34"/>
  <c r="F826" i="34"/>
  <c r="D826" i="34" s="1"/>
  <c r="E826" i="34"/>
  <c r="C826" i="34"/>
  <c r="B826" i="34"/>
  <c r="F825" i="34"/>
  <c r="D825" i="34" s="1"/>
  <c r="E825" i="34"/>
  <c r="C825" i="34"/>
  <c r="B825" i="34"/>
  <c r="F824" i="34"/>
  <c r="E824" i="34"/>
  <c r="D824" i="34"/>
  <c r="C824" i="34"/>
  <c r="B824" i="34"/>
  <c r="F823" i="34"/>
  <c r="E823" i="34"/>
  <c r="D823" i="34"/>
  <c r="C823" i="34"/>
  <c r="B823" i="34"/>
  <c r="F822" i="34"/>
  <c r="D822" i="34" s="1"/>
  <c r="E822" i="34"/>
  <c r="C822" i="34"/>
  <c r="B822" i="34"/>
  <c r="F821" i="34"/>
  <c r="D821" i="34" s="1"/>
  <c r="E821" i="34"/>
  <c r="C821" i="34"/>
  <c r="B821" i="34"/>
  <c r="F820" i="34"/>
  <c r="D820" i="34" s="1"/>
  <c r="E820" i="34"/>
  <c r="C820" i="34"/>
  <c r="B820" i="34"/>
  <c r="F819" i="34"/>
  <c r="D819" i="34" s="1"/>
  <c r="E819" i="34"/>
  <c r="C819" i="34"/>
  <c r="B819" i="34"/>
  <c r="F818" i="34"/>
  <c r="D818" i="34" s="1"/>
  <c r="E818" i="34"/>
  <c r="C818" i="34"/>
  <c r="B818" i="34"/>
  <c r="F817" i="34"/>
  <c r="E817" i="34"/>
  <c r="D817" i="34"/>
  <c r="C817" i="34"/>
  <c r="B817" i="34"/>
  <c r="F816" i="34"/>
  <c r="D816" i="34" s="1"/>
  <c r="E816" i="34"/>
  <c r="C816" i="34"/>
  <c r="B816" i="34"/>
  <c r="F815" i="34"/>
  <c r="E815" i="34"/>
  <c r="H817" i="2" s="1"/>
  <c r="D815" i="34"/>
  <c r="C815" i="34"/>
  <c r="B815" i="34"/>
  <c r="F814" i="34"/>
  <c r="E814" i="34"/>
  <c r="D814" i="34"/>
  <c r="G816" i="2" s="1"/>
  <c r="C814" i="34"/>
  <c r="B814" i="34"/>
  <c r="F813" i="34"/>
  <c r="D813" i="34" s="1"/>
  <c r="G815" i="2" s="1"/>
  <c r="E813" i="34"/>
  <c r="C813" i="34"/>
  <c r="B813" i="34"/>
  <c r="F812" i="34"/>
  <c r="D812" i="34" s="1"/>
  <c r="E812" i="34"/>
  <c r="C812" i="34"/>
  <c r="B812" i="34"/>
  <c r="F811" i="34"/>
  <c r="D811" i="34" s="1"/>
  <c r="E811" i="34"/>
  <c r="C811" i="34"/>
  <c r="B811" i="34"/>
  <c r="F810" i="34"/>
  <c r="D810" i="34" s="1"/>
  <c r="E810" i="34"/>
  <c r="C810" i="34"/>
  <c r="B810" i="34"/>
  <c r="F809" i="34"/>
  <c r="E809" i="34"/>
  <c r="D809" i="34"/>
  <c r="C809" i="34"/>
  <c r="B809" i="34"/>
  <c r="F808" i="34"/>
  <c r="D808" i="34" s="1"/>
  <c r="E808" i="34"/>
  <c r="C808" i="34"/>
  <c r="B808" i="34"/>
  <c r="F807" i="34"/>
  <c r="D807" i="34" s="1"/>
  <c r="G809" i="2" s="1"/>
  <c r="E807" i="34"/>
  <c r="C807" i="34"/>
  <c r="B807" i="34"/>
  <c r="F806" i="34"/>
  <c r="E806" i="34"/>
  <c r="D806" i="34"/>
  <c r="C806" i="34"/>
  <c r="B806" i="34"/>
  <c r="F805" i="34"/>
  <c r="D805" i="34" s="1"/>
  <c r="E805" i="34"/>
  <c r="C805" i="34"/>
  <c r="B805" i="34"/>
  <c r="F804" i="34"/>
  <c r="D804" i="34" s="1"/>
  <c r="E804" i="34"/>
  <c r="C804" i="34"/>
  <c r="B804" i="34"/>
  <c r="F803" i="34"/>
  <c r="E803" i="34"/>
  <c r="D803" i="34"/>
  <c r="C803" i="34"/>
  <c r="B803" i="34"/>
  <c r="F802" i="34"/>
  <c r="D802" i="34" s="1"/>
  <c r="E802" i="34"/>
  <c r="C802" i="34"/>
  <c r="B802" i="34"/>
  <c r="F801" i="34"/>
  <c r="D801" i="34" s="1"/>
  <c r="E801" i="34"/>
  <c r="C801" i="34"/>
  <c r="B801" i="34"/>
  <c r="F800" i="34"/>
  <c r="D800" i="34" s="1"/>
  <c r="E800" i="34"/>
  <c r="C800" i="34"/>
  <c r="B800" i="34"/>
  <c r="F799" i="34"/>
  <c r="D799" i="34" s="1"/>
  <c r="E799" i="34"/>
  <c r="C799" i="34"/>
  <c r="B799" i="34"/>
  <c r="F798" i="34"/>
  <c r="D798" i="34" s="1"/>
  <c r="E798" i="34"/>
  <c r="C798" i="34"/>
  <c r="B798" i="34"/>
  <c r="F797" i="34"/>
  <c r="E797" i="34"/>
  <c r="D797" i="34"/>
  <c r="C797" i="34"/>
  <c r="B797" i="34"/>
  <c r="F796" i="34"/>
  <c r="E796" i="34"/>
  <c r="D796" i="34"/>
  <c r="C796" i="34"/>
  <c r="B796" i="34"/>
  <c r="F795" i="34"/>
  <c r="D795" i="34" s="1"/>
  <c r="E795" i="34"/>
  <c r="C795" i="34"/>
  <c r="B795" i="34"/>
  <c r="F794" i="34"/>
  <c r="D794" i="34" s="1"/>
  <c r="E794" i="34"/>
  <c r="C794" i="34"/>
  <c r="B794" i="34"/>
  <c r="F793" i="34"/>
  <c r="D793" i="34" s="1"/>
  <c r="E793" i="34"/>
  <c r="C793" i="34"/>
  <c r="B793" i="34"/>
  <c r="F792" i="34"/>
  <c r="D792" i="34" s="1"/>
  <c r="E792" i="34"/>
  <c r="C792" i="34"/>
  <c r="B792" i="34"/>
  <c r="F791" i="34"/>
  <c r="E791" i="34"/>
  <c r="D791" i="34"/>
  <c r="C791" i="34"/>
  <c r="B791" i="34"/>
  <c r="F790" i="34"/>
  <c r="E790" i="34"/>
  <c r="D790" i="34"/>
  <c r="C790" i="34"/>
  <c r="B790" i="34"/>
  <c r="F789" i="34"/>
  <c r="D789" i="34" s="1"/>
  <c r="G791" i="2" s="1"/>
  <c r="E789" i="34"/>
  <c r="C789" i="34"/>
  <c r="B789" i="34"/>
  <c r="F788" i="34"/>
  <c r="E788" i="34"/>
  <c r="D788" i="34"/>
  <c r="C788" i="34"/>
  <c r="B788" i="34"/>
  <c r="F787" i="34"/>
  <c r="E787" i="34"/>
  <c r="D787" i="34"/>
  <c r="C787" i="34"/>
  <c r="B787" i="34"/>
  <c r="F786" i="34"/>
  <c r="D786" i="34" s="1"/>
  <c r="E786" i="34"/>
  <c r="C786" i="34"/>
  <c r="B786" i="34"/>
  <c r="F785" i="34"/>
  <c r="E785" i="34"/>
  <c r="D785" i="34"/>
  <c r="C785" i="34"/>
  <c r="B785" i="34"/>
  <c r="F784" i="34"/>
  <c r="D784" i="34" s="1"/>
  <c r="E784" i="34"/>
  <c r="C784" i="34"/>
  <c r="B784" i="34"/>
  <c r="F783" i="34"/>
  <c r="D783" i="34" s="1"/>
  <c r="E783" i="34"/>
  <c r="C783" i="34"/>
  <c r="B783" i="34"/>
  <c r="F782" i="34"/>
  <c r="D782" i="34" s="1"/>
  <c r="E782" i="34"/>
  <c r="C782" i="34"/>
  <c r="B782" i="34"/>
  <c r="F781" i="34"/>
  <c r="E781" i="34"/>
  <c r="D781" i="34"/>
  <c r="C781" i="34"/>
  <c r="B781" i="34"/>
  <c r="F780" i="34"/>
  <c r="D780" i="34" s="1"/>
  <c r="E780" i="34"/>
  <c r="C780" i="34"/>
  <c r="B780" i="34"/>
  <c r="F779" i="34"/>
  <c r="D779" i="34" s="1"/>
  <c r="E779" i="34"/>
  <c r="C779" i="34"/>
  <c r="B779" i="34"/>
  <c r="F778" i="34"/>
  <c r="E778" i="34"/>
  <c r="D778" i="34"/>
  <c r="C778" i="34"/>
  <c r="B778" i="34"/>
  <c r="F777" i="34"/>
  <c r="D777" i="34" s="1"/>
  <c r="E777" i="34"/>
  <c r="C777" i="34"/>
  <c r="B777" i="34"/>
  <c r="F776" i="34"/>
  <c r="D776" i="34" s="1"/>
  <c r="E776" i="34"/>
  <c r="C776" i="34"/>
  <c r="B776" i="34"/>
  <c r="F775" i="34"/>
  <c r="D775" i="34" s="1"/>
  <c r="E775" i="34"/>
  <c r="C775" i="34"/>
  <c r="B775" i="34"/>
  <c r="F774" i="34"/>
  <c r="D774" i="34" s="1"/>
  <c r="E774" i="34"/>
  <c r="C774" i="34"/>
  <c r="B774" i="34"/>
  <c r="F773" i="34"/>
  <c r="D773" i="34" s="1"/>
  <c r="E773" i="34"/>
  <c r="C773" i="34"/>
  <c r="B773" i="34"/>
  <c r="F772" i="34"/>
  <c r="D772" i="34" s="1"/>
  <c r="G774" i="2" s="1"/>
  <c r="E772" i="34"/>
  <c r="C772" i="34"/>
  <c r="B772" i="34"/>
  <c r="F771" i="34"/>
  <c r="D771" i="34" s="1"/>
  <c r="E771" i="34"/>
  <c r="C771" i="34"/>
  <c r="B771" i="34"/>
  <c r="F770" i="34"/>
  <c r="E770" i="34"/>
  <c r="H772" i="2" s="1"/>
  <c r="D770" i="34"/>
  <c r="C770" i="34"/>
  <c r="B770" i="34"/>
  <c r="F769" i="34"/>
  <c r="D769" i="34" s="1"/>
  <c r="G771" i="2" s="1"/>
  <c r="E769" i="34"/>
  <c r="C769" i="34"/>
  <c r="B769" i="34"/>
  <c r="F768" i="34"/>
  <c r="D768" i="34" s="1"/>
  <c r="G770" i="2" s="1"/>
  <c r="E768" i="34"/>
  <c r="C768" i="34"/>
  <c r="B768" i="34"/>
  <c r="F767" i="34"/>
  <c r="E767" i="34"/>
  <c r="D767" i="34"/>
  <c r="C767" i="34"/>
  <c r="B767" i="34"/>
  <c r="F766" i="34"/>
  <c r="D766" i="34" s="1"/>
  <c r="E766" i="34"/>
  <c r="C766" i="34"/>
  <c r="B766" i="34"/>
  <c r="F765" i="34"/>
  <c r="D765" i="34" s="1"/>
  <c r="E765" i="34"/>
  <c r="H767" i="2" s="1"/>
  <c r="C765" i="34"/>
  <c r="B765" i="34"/>
  <c r="F764" i="34"/>
  <c r="E764" i="34"/>
  <c r="D764" i="34"/>
  <c r="C764" i="34"/>
  <c r="B764" i="34"/>
  <c r="F763" i="34"/>
  <c r="E763" i="34"/>
  <c r="D763" i="34"/>
  <c r="C763" i="34"/>
  <c r="B763" i="34"/>
  <c r="F762" i="34"/>
  <c r="D762" i="34" s="1"/>
  <c r="E762" i="34"/>
  <c r="C762" i="34"/>
  <c r="B762" i="34"/>
  <c r="F761" i="34"/>
  <c r="D761" i="34" s="1"/>
  <c r="E761" i="34"/>
  <c r="H763" i="2" s="1"/>
  <c r="C761" i="34"/>
  <c r="B761" i="34"/>
  <c r="F760" i="34"/>
  <c r="D760" i="34" s="1"/>
  <c r="G762" i="2" s="1"/>
  <c r="E760" i="34"/>
  <c r="C760" i="34"/>
  <c r="B760" i="34"/>
  <c r="F759" i="34"/>
  <c r="D759" i="34" s="1"/>
  <c r="G761" i="2" s="1"/>
  <c r="E759" i="34"/>
  <c r="C759" i="34"/>
  <c r="B759" i="34"/>
  <c r="F758" i="34"/>
  <c r="D758" i="34" s="1"/>
  <c r="G760" i="2" s="1"/>
  <c r="E758" i="34"/>
  <c r="C758" i="34"/>
  <c r="B758" i="34"/>
  <c r="F757" i="34"/>
  <c r="E757" i="34"/>
  <c r="D757" i="34"/>
  <c r="C757" i="34"/>
  <c r="B757" i="34"/>
  <c r="F756" i="34"/>
  <c r="D756" i="34" s="1"/>
  <c r="E756" i="34"/>
  <c r="C756" i="34"/>
  <c r="B756" i="34"/>
  <c r="F755" i="34"/>
  <c r="E755" i="34"/>
  <c r="D755" i="34"/>
  <c r="C755" i="34"/>
  <c r="B755" i="34"/>
  <c r="F754" i="34"/>
  <c r="D754" i="34" s="1"/>
  <c r="E754" i="34"/>
  <c r="C754" i="34"/>
  <c r="B754" i="34"/>
  <c r="F753" i="34"/>
  <c r="D753" i="34" s="1"/>
  <c r="E753" i="34"/>
  <c r="C753" i="34"/>
  <c r="B753" i="34"/>
  <c r="F752" i="34"/>
  <c r="E752" i="34"/>
  <c r="H754" i="2" s="1"/>
  <c r="D752" i="34"/>
  <c r="C752" i="34"/>
  <c r="B752" i="34"/>
  <c r="F751" i="34"/>
  <c r="E751" i="34"/>
  <c r="D751" i="34"/>
  <c r="G753" i="2" s="1"/>
  <c r="C751" i="34"/>
  <c r="B751" i="34"/>
  <c r="F750" i="34"/>
  <c r="D750" i="34" s="1"/>
  <c r="G752" i="2" s="1"/>
  <c r="E750" i="34"/>
  <c r="C750" i="34"/>
  <c r="B750" i="34"/>
  <c r="F749" i="34"/>
  <c r="E749" i="34"/>
  <c r="D749" i="34"/>
  <c r="C749" i="34"/>
  <c r="B749" i="34"/>
  <c r="F748" i="34"/>
  <c r="D748" i="34" s="1"/>
  <c r="G750" i="2" s="1"/>
  <c r="E748" i="34"/>
  <c r="C748" i="34"/>
  <c r="B748" i="34"/>
  <c r="F747" i="34"/>
  <c r="D747" i="34" s="1"/>
  <c r="E747" i="34"/>
  <c r="C747" i="34"/>
  <c r="B747" i="34"/>
  <c r="F746" i="34"/>
  <c r="E746" i="34"/>
  <c r="D746" i="34"/>
  <c r="C746" i="34"/>
  <c r="B746" i="34"/>
  <c r="F745" i="34"/>
  <c r="E745" i="34"/>
  <c r="D745" i="34"/>
  <c r="C745" i="34"/>
  <c r="B745" i="34"/>
  <c r="F744" i="34"/>
  <c r="D744" i="34" s="1"/>
  <c r="E744" i="34"/>
  <c r="C744" i="34"/>
  <c r="B744" i="34"/>
  <c r="F743" i="34"/>
  <c r="D743" i="34" s="1"/>
  <c r="E743" i="34"/>
  <c r="C743" i="34"/>
  <c r="B743" i="34"/>
  <c r="F742" i="34"/>
  <c r="D742" i="34" s="1"/>
  <c r="E742" i="34"/>
  <c r="C742" i="34"/>
  <c r="B742" i="34"/>
  <c r="F741" i="34"/>
  <c r="D741" i="34" s="1"/>
  <c r="E741" i="34"/>
  <c r="C741" i="34"/>
  <c r="B741" i="34"/>
  <c r="F740" i="34"/>
  <c r="D740" i="34" s="1"/>
  <c r="E740" i="34"/>
  <c r="C740" i="34"/>
  <c r="B740" i="34"/>
  <c r="F739" i="34"/>
  <c r="E739" i="34"/>
  <c r="D739" i="34"/>
  <c r="C739" i="34"/>
  <c r="B739" i="34"/>
  <c r="F738" i="34"/>
  <c r="D738" i="34" s="1"/>
  <c r="E738" i="34"/>
  <c r="C738" i="34"/>
  <c r="B738" i="34"/>
  <c r="F737" i="34"/>
  <c r="E737" i="34"/>
  <c r="D737" i="34"/>
  <c r="C737" i="34"/>
  <c r="B737" i="34"/>
  <c r="F736" i="34"/>
  <c r="D736" i="34" s="1"/>
  <c r="E736" i="34"/>
  <c r="C736" i="34"/>
  <c r="B736" i="34"/>
  <c r="F735" i="34"/>
  <c r="D735" i="34" s="1"/>
  <c r="E735" i="34"/>
  <c r="C735" i="34"/>
  <c r="B735" i="34"/>
  <c r="F734" i="34"/>
  <c r="D734" i="34" s="1"/>
  <c r="E734" i="34"/>
  <c r="C734" i="34"/>
  <c r="B734" i="34"/>
  <c r="F733" i="34"/>
  <c r="D733" i="34" s="1"/>
  <c r="E733" i="34"/>
  <c r="C733" i="34"/>
  <c r="B733" i="34"/>
  <c r="F732" i="34"/>
  <c r="D732" i="34" s="1"/>
  <c r="E732" i="34"/>
  <c r="C732" i="34"/>
  <c r="B732" i="34"/>
  <c r="F731" i="34"/>
  <c r="E731" i="34"/>
  <c r="D731" i="34"/>
  <c r="C731" i="34"/>
  <c r="B731" i="34"/>
  <c r="F730" i="34"/>
  <c r="D730" i="34" s="1"/>
  <c r="E730" i="34"/>
  <c r="C730" i="34"/>
  <c r="B730" i="34"/>
  <c r="F729" i="34"/>
  <c r="D729" i="34" s="1"/>
  <c r="E729" i="34"/>
  <c r="C729" i="34"/>
  <c r="B729" i="34"/>
  <c r="F728" i="34"/>
  <c r="E728" i="34"/>
  <c r="D728" i="34"/>
  <c r="C728" i="34"/>
  <c r="B728" i="34"/>
  <c r="F727" i="34"/>
  <c r="D727" i="34" s="1"/>
  <c r="E727" i="34"/>
  <c r="C727" i="34"/>
  <c r="B727" i="34"/>
  <c r="F726" i="34"/>
  <c r="D726" i="34" s="1"/>
  <c r="E726" i="34"/>
  <c r="C726" i="34"/>
  <c r="B726" i="34"/>
  <c r="F725" i="34"/>
  <c r="D725" i="34" s="1"/>
  <c r="E725" i="34"/>
  <c r="C725" i="34"/>
  <c r="B725" i="34"/>
  <c r="F724" i="34"/>
  <c r="D724" i="34" s="1"/>
  <c r="E724" i="34"/>
  <c r="C724" i="34"/>
  <c r="B724" i="34"/>
  <c r="F723" i="34"/>
  <c r="D723" i="34" s="1"/>
  <c r="E723" i="34"/>
  <c r="C723" i="34"/>
  <c r="B723" i="34"/>
  <c r="F722" i="34"/>
  <c r="D722" i="34" s="1"/>
  <c r="E722" i="34"/>
  <c r="C722" i="34"/>
  <c r="B722" i="34"/>
  <c r="F721" i="34"/>
  <c r="D721" i="34" s="1"/>
  <c r="E721" i="34"/>
  <c r="C721" i="34"/>
  <c r="B721" i="34"/>
  <c r="F720" i="34"/>
  <c r="D720" i="34" s="1"/>
  <c r="E720" i="34"/>
  <c r="C720" i="34"/>
  <c r="B720" i="34"/>
  <c r="F719" i="34"/>
  <c r="D719" i="34" s="1"/>
  <c r="E719" i="34"/>
  <c r="C719" i="34"/>
  <c r="B719" i="34"/>
  <c r="F718" i="34"/>
  <c r="E718" i="34"/>
  <c r="D718" i="34"/>
  <c r="C718" i="34"/>
  <c r="B718" i="34"/>
  <c r="F717" i="34"/>
  <c r="D717" i="34" s="1"/>
  <c r="E717" i="34"/>
  <c r="C717" i="34"/>
  <c r="B717" i="34"/>
  <c r="F716" i="34"/>
  <c r="D716" i="34" s="1"/>
  <c r="E716" i="34"/>
  <c r="C716" i="34"/>
  <c r="B716" i="34"/>
  <c r="F715" i="34"/>
  <c r="D715" i="34" s="1"/>
  <c r="E715" i="34"/>
  <c r="C715" i="34"/>
  <c r="B715" i="34"/>
  <c r="F714" i="34"/>
  <c r="D714" i="34" s="1"/>
  <c r="E714" i="34"/>
  <c r="C714" i="34"/>
  <c r="B714" i="34"/>
  <c r="F713" i="34"/>
  <c r="E713" i="34"/>
  <c r="D713" i="34"/>
  <c r="C713" i="34"/>
  <c r="B713" i="34"/>
  <c r="F712" i="34"/>
  <c r="D712" i="34" s="1"/>
  <c r="E712" i="34"/>
  <c r="C712" i="34"/>
  <c r="B712" i="34"/>
  <c r="F711" i="34"/>
  <c r="D711" i="34" s="1"/>
  <c r="E711" i="34"/>
  <c r="C711" i="34"/>
  <c r="B711" i="34"/>
  <c r="F710" i="34"/>
  <c r="E710" i="34"/>
  <c r="D710" i="34"/>
  <c r="C710" i="34"/>
  <c r="B710" i="34"/>
  <c r="F709" i="34"/>
  <c r="D709" i="34" s="1"/>
  <c r="E709" i="34"/>
  <c r="C709" i="34"/>
  <c r="B709" i="34"/>
  <c r="F708" i="34"/>
  <c r="D708" i="34" s="1"/>
  <c r="E708" i="34"/>
  <c r="C708" i="34"/>
  <c r="B708" i="34"/>
  <c r="F707" i="34"/>
  <c r="D707" i="34" s="1"/>
  <c r="E707" i="34"/>
  <c r="H709" i="2" s="1"/>
  <c r="C707" i="34"/>
  <c r="B707" i="34"/>
  <c r="F706" i="34"/>
  <c r="D706" i="34" s="1"/>
  <c r="G708" i="2" s="1"/>
  <c r="E706" i="34"/>
  <c r="C706" i="34"/>
  <c r="B706" i="34"/>
  <c r="F705" i="34"/>
  <c r="D705" i="34" s="1"/>
  <c r="G707" i="2" s="1"/>
  <c r="E705" i="34"/>
  <c r="C705" i="34"/>
  <c r="B705" i="34"/>
  <c r="F704" i="34"/>
  <c r="D704" i="34" s="1"/>
  <c r="E704" i="34"/>
  <c r="C704" i="34"/>
  <c r="B704" i="34"/>
  <c r="F703" i="34"/>
  <c r="D703" i="34" s="1"/>
  <c r="E703" i="34"/>
  <c r="C703" i="34"/>
  <c r="B703" i="34"/>
  <c r="F702" i="34"/>
  <c r="D702" i="34" s="1"/>
  <c r="E702" i="34"/>
  <c r="C702" i="34"/>
  <c r="B702" i="34"/>
  <c r="F701" i="34"/>
  <c r="D701" i="34" s="1"/>
  <c r="E701" i="34"/>
  <c r="C701" i="34"/>
  <c r="B701" i="34"/>
  <c r="F700" i="34"/>
  <c r="D700" i="34" s="1"/>
  <c r="E700" i="34"/>
  <c r="C700" i="34"/>
  <c r="B700" i="34"/>
  <c r="F699" i="34"/>
  <c r="D699" i="34" s="1"/>
  <c r="G701" i="2" s="1"/>
  <c r="E699" i="34"/>
  <c r="C699" i="34"/>
  <c r="B699" i="34"/>
  <c r="F698" i="34"/>
  <c r="D698" i="34" s="1"/>
  <c r="E698" i="34"/>
  <c r="C698" i="34"/>
  <c r="B698" i="34"/>
  <c r="F697" i="34"/>
  <c r="E697" i="34"/>
  <c r="D697" i="34"/>
  <c r="C697" i="34"/>
  <c r="B697" i="34"/>
  <c r="F696" i="34"/>
  <c r="D696" i="34" s="1"/>
  <c r="E696" i="34"/>
  <c r="C696" i="34"/>
  <c r="B696" i="34"/>
  <c r="F695" i="34"/>
  <c r="D695" i="34" s="1"/>
  <c r="E695" i="34"/>
  <c r="C695" i="34"/>
  <c r="B695" i="34"/>
  <c r="F694" i="34"/>
  <c r="D694" i="34" s="1"/>
  <c r="E694" i="34"/>
  <c r="C694" i="34"/>
  <c r="B694" i="34"/>
  <c r="F693" i="34"/>
  <c r="D693" i="34" s="1"/>
  <c r="E693" i="34"/>
  <c r="C693" i="34"/>
  <c r="B693" i="34"/>
  <c r="F692" i="34"/>
  <c r="D692" i="34" s="1"/>
  <c r="E692" i="34"/>
  <c r="C692" i="34"/>
  <c r="B692" i="34"/>
  <c r="F691" i="34"/>
  <c r="D691" i="34" s="1"/>
  <c r="E691" i="34"/>
  <c r="C691" i="34"/>
  <c r="B691" i="34"/>
  <c r="F690" i="34"/>
  <c r="D690" i="34" s="1"/>
  <c r="E690" i="34"/>
  <c r="C690" i="34"/>
  <c r="B690" i="34"/>
  <c r="F689" i="34"/>
  <c r="D689" i="34" s="1"/>
  <c r="E689" i="34"/>
  <c r="C689" i="34"/>
  <c r="B689" i="34"/>
  <c r="F688" i="34"/>
  <c r="D688" i="34" s="1"/>
  <c r="E688" i="34"/>
  <c r="C688" i="34"/>
  <c r="B688" i="34"/>
  <c r="F687" i="34"/>
  <c r="D687" i="34" s="1"/>
  <c r="E687" i="34"/>
  <c r="C687" i="34"/>
  <c r="B687" i="34"/>
  <c r="F686" i="34"/>
  <c r="E686" i="34"/>
  <c r="D686" i="34"/>
  <c r="C686" i="34"/>
  <c r="B686" i="34"/>
  <c r="F685" i="34"/>
  <c r="E685" i="34"/>
  <c r="D685" i="34"/>
  <c r="C685" i="34"/>
  <c r="B685" i="34"/>
  <c r="F684" i="34"/>
  <c r="D684" i="34" s="1"/>
  <c r="E684" i="34"/>
  <c r="C684" i="34"/>
  <c r="B684" i="34"/>
  <c r="F683" i="34"/>
  <c r="D683" i="34" s="1"/>
  <c r="E683" i="34"/>
  <c r="C683" i="34"/>
  <c r="B683" i="34"/>
  <c r="F682" i="34"/>
  <c r="D682" i="34" s="1"/>
  <c r="E682" i="34"/>
  <c r="C682" i="34"/>
  <c r="B682" i="34"/>
  <c r="F681" i="34"/>
  <c r="D681" i="34" s="1"/>
  <c r="G683" i="2" s="1"/>
  <c r="E681" i="34"/>
  <c r="C681" i="34"/>
  <c r="B681" i="34"/>
  <c r="F680" i="34"/>
  <c r="E680" i="34"/>
  <c r="D680" i="34"/>
  <c r="C680" i="34"/>
  <c r="B680" i="34"/>
  <c r="F679" i="34"/>
  <c r="E679" i="34"/>
  <c r="D679" i="34"/>
  <c r="C679" i="34"/>
  <c r="B679" i="34"/>
  <c r="F678" i="34"/>
  <c r="D678" i="34" s="1"/>
  <c r="E678" i="34"/>
  <c r="C678" i="34"/>
  <c r="B678" i="34"/>
  <c r="F677" i="34"/>
  <c r="E677" i="34"/>
  <c r="D677" i="34"/>
  <c r="C677" i="34"/>
  <c r="B677" i="34"/>
  <c r="F676" i="34"/>
  <c r="D676" i="34" s="1"/>
  <c r="E676" i="34"/>
  <c r="C676" i="34"/>
  <c r="B676" i="34"/>
  <c r="F675" i="34"/>
  <c r="D675" i="34" s="1"/>
  <c r="E675" i="34"/>
  <c r="C675" i="34"/>
  <c r="B675" i="34"/>
  <c r="F674" i="34"/>
  <c r="D674" i="34" s="1"/>
  <c r="E674" i="34"/>
  <c r="C674" i="34"/>
  <c r="B674" i="34"/>
  <c r="F673" i="34"/>
  <c r="D673" i="34" s="1"/>
  <c r="E673" i="34"/>
  <c r="C673" i="34"/>
  <c r="B673" i="34"/>
  <c r="F672" i="34"/>
  <c r="D672" i="34" s="1"/>
  <c r="E672" i="34"/>
  <c r="C672" i="34"/>
  <c r="B672" i="34"/>
  <c r="F671" i="34"/>
  <c r="E671" i="34"/>
  <c r="D671" i="34"/>
  <c r="C671" i="34"/>
  <c r="B671" i="34"/>
  <c r="F670" i="34"/>
  <c r="D670" i="34" s="1"/>
  <c r="E670" i="34"/>
  <c r="C670" i="34"/>
  <c r="B670" i="34"/>
  <c r="F669" i="34"/>
  <c r="D669" i="34" s="1"/>
  <c r="E669" i="34"/>
  <c r="C669" i="34"/>
  <c r="B669" i="34"/>
  <c r="F668" i="34"/>
  <c r="E668" i="34"/>
  <c r="D668" i="34"/>
  <c r="C668" i="34"/>
  <c r="B668" i="34"/>
  <c r="F667" i="34"/>
  <c r="D667" i="34" s="1"/>
  <c r="E667" i="34"/>
  <c r="C667" i="34"/>
  <c r="B667" i="34"/>
  <c r="F666" i="34"/>
  <c r="D666" i="34" s="1"/>
  <c r="E666" i="34"/>
  <c r="C666" i="34"/>
  <c r="B666" i="34"/>
  <c r="F665" i="34"/>
  <c r="D665" i="34" s="1"/>
  <c r="E665" i="34"/>
  <c r="C665" i="34"/>
  <c r="B665" i="34"/>
  <c r="F664" i="34"/>
  <c r="D664" i="34" s="1"/>
  <c r="G666" i="2" s="1"/>
  <c r="E664" i="34"/>
  <c r="C664" i="34"/>
  <c r="B664" i="34"/>
  <c r="F663" i="34"/>
  <c r="D663" i="34" s="1"/>
  <c r="E663" i="34"/>
  <c r="C663" i="34"/>
  <c r="B663" i="34"/>
  <c r="F662" i="34"/>
  <c r="D662" i="34" s="1"/>
  <c r="E662" i="34"/>
  <c r="H664" i="2" s="1"/>
  <c r="C662" i="34"/>
  <c r="B662" i="34"/>
  <c r="F661" i="34"/>
  <c r="E661" i="34"/>
  <c r="D661" i="34"/>
  <c r="G663" i="2" s="1"/>
  <c r="C661" i="34"/>
  <c r="B661" i="34"/>
  <c r="F660" i="34"/>
  <c r="D660" i="34" s="1"/>
  <c r="G662" i="2" s="1"/>
  <c r="E660" i="34"/>
  <c r="C660" i="34"/>
  <c r="B660" i="34"/>
  <c r="F659" i="34"/>
  <c r="D659" i="34" s="1"/>
  <c r="E659" i="34"/>
  <c r="C659" i="34"/>
  <c r="B659" i="34"/>
  <c r="F658" i="34"/>
  <c r="E658" i="34"/>
  <c r="D658" i="34"/>
  <c r="C658" i="34"/>
  <c r="B658" i="34"/>
  <c r="F657" i="34"/>
  <c r="D657" i="34" s="1"/>
  <c r="E657" i="34"/>
  <c r="H659" i="2" s="1"/>
  <c r="C657" i="34"/>
  <c r="B657" i="34"/>
  <c r="F656" i="34"/>
  <c r="E656" i="34"/>
  <c r="D656" i="34"/>
  <c r="C656" i="34"/>
  <c r="B656" i="34"/>
  <c r="F655" i="34"/>
  <c r="D655" i="34" s="1"/>
  <c r="E655" i="34"/>
  <c r="C655" i="34"/>
  <c r="B655" i="34"/>
  <c r="F654" i="34"/>
  <c r="D654" i="34" s="1"/>
  <c r="E654" i="34"/>
  <c r="C654" i="34"/>
  <c r="B654" i="34"/>
  <c r="F653" i="34"/>
  <c r="E653" i="34"/>
  <c r="H655" i="2" s="1"/>
  <c r="D653" i="34"/>
  <c r="C653" i="34"/>
  <c r="B653" i="34"/>
  <c r="F652" i="34"/>
  <c r="D652" i="34" s="1"/>
  <c r="G654" i="2" s="1"/>
  <c r="E652" i="34"/>
  <c r="C652" i="34"/>
  <c r="B652" i="34"/>
  <c r="F651" i="34"/>
  <c r="D651" i="34" s="1"/>
  <c r="G653" i="2" s="1"/>
  <c r="E651" i="34"/>
  <c r="C651" i="34"/>
  <c r="B651" i="34"/>
  <c r="F650" i="34"/>
  <c r="E650" i="34"/>
  <c r="D650" i="34"/>
  <c r="G652" i="2" s="1"/>
  <c r="C650" i="34"/>
  <c r="B650" i="34"/>
  <c r="F649" i="34"/>
  <c r="D649" i="34" s="1"/>
  <c r="E649" i="34"/>
  <c r="C649" i="34"/>
  <c r="B649" i="34"/>
  <c r="F648" i="34"/>
  <c r="D648" i="34" s="1"/>
  <c r="E648" i="34"/>
  <c r="C648" i="34"/>
  <c r="B648" i="34"/>
  <c r="F647" i="34"/>
  <c r="E647" i="34"/>
  <c r="D647" i="34"/>
  <c r="C647" i="34"/>
  <c r="B647" i="34"/>
  <c r="F646" i="34"/>
  <c r="D646" i="34" s="1"/>
  <c r="E646" i="34"/>
  <c r="C646" i="34"/>
  <c r="B646" i="34"/>
  <c r="F645" i="34"/>
  <c r="D645" i="34" s="1"/>
  <c r="E645" i="34"/>
  <c r="C645" i="34"/>
  <c r="B645" i="34"/>
  <c r="F644" i="34"/>
  <c r="D644" i="34" s="1"/>
  <c r="E644" i="34"/>
  <c r="H646" i="2" s="1"/>
  <c r="C644" i="34"/>
  <c r="B644" i="34"/>
  <c r="F643" i="34"/>
  <c r="D643" i="34" s="1"/>
  <c r="G645" i="2" s="1"/>
  <c r="E643" i="34"/>
  <c r="C643" i="34"/>
  <c r="B643" i="34"/>
  <c r="F642" i="34"/>
  <c r="D642" i="34" s="1"/>
  <c r="G644" i="2" s="1"/>
  <c r="E642" i="34"/>
  <c r="C642" i="34"/>
  <c r="B642" i="34"/>
  <c r="F641" i="34"/>
  <c r="D641" i="34" s="1"/>
  <c r="E641" i="34"/>
  <c r="C641" i="34"/>
  <c r="B641" i="34"/>
  <c r="F640" i="34"/>
  <c r="D640" i="34" s="1"/>
  <c r="G642" i="2" s="1"/>
  <c r="E640" i="34"/>
  <c r="C640" i="34"/>
  <c r="B640" i="34"/>
  <c r="F639" i="34"/>
  <c r="D639" i="34" s="1"/>
  <c r="E639" i="34"/>
  <c r="C639" i="34"/>
  <c r="B639" i="34"/>
  <c r="F638" i="34"/>
  <c r="E638" i="34"/>
  <c r="D638" i="34"/>
  <c r="C638" i="34"/>
  <c r="B638" i="34"/>
  <c r="F637" i="34"/>
  <c r="D637" i="34" s="1"/>
  <c r="E637" i="34"/>
  <c r="C637" i="34"/>
  <c r="B637" i="34"/>
  <c r="F636" i="34"/>
  <c r="D636" i="34" s="1"/>
  <c r="E636" i="34"/>
  <c r="C636" i="34"/>
  <c r="B636" i="34"/>
  <c r="F635" i="34"/>
  <c r="E635" i="34"/>
  <c r="D635" i="34"/>
  <c r="C635" i="34"/>
  <c r="B635" i="34"/>
  <c r="F634" i="34"/>
  <c r="D634" i="34" s="1"/>
  <c r="E634" i="34"/>
  <c r="C634" i="34"/>
  <c r="B634" i="34"/>
  <c r="F633" i="34"/>
  <c r="D633" i="34" s="1"/>
  <c r="E633" i="34"/>
  <c r="C633" i="34"/>
  <c r="B633" i="34"/>
  <c r="F632" i="34"/>
  <c r="E632" i="34"/>
  <c r="D632" i="34"/>
  <c r="C632" i="34"/>
  <c r="B632" i="34"/>
  <c r="F631" i="34"/>
  <c r="D631" i="34" s="1"/>
  <c r="E631" i="34"/>
  <c r="C631" i="34"/>
  <c r="B631" i="34"/>
  <c r="F630" i="34"/>
  <c r="D630" i="34" s="1"/>
  <c r="E630" i="34"/>
  <c r="C630" i="34"/>
  <c r="B630" i="34"/>
  <c r="F629" i="34"/>
  <c r="E629" i="34"/>
  <c r="D629" i="34"/>
  <c r="C629" i="34"/>
  <c r="B629" i="34"/>
  <c r="F628" i="34"/>
  <c r="D628" i="34" s="1"/>
  <c r="E628" i="34"/>
  <c r="C628" i="34"/>
  <c r="B628" i="34"/>
  <c r="F627" i="34"/>
  <c r="D627" i="34" s="1"/>
  <c r="E627" i="34"/>
  <c r="C627" i="34"/>
  <c r="B627" i="34"/>
  <c r="F626" i="34"/>
  <c r="E626" i="34"/>
  <c r="D626" i="34"/>
  <c r="C626" i="34"/>
  <c r="B626" i="34"/>
  <c r="F625" i="34"/>
  <c r="E625" i="34"/>
  <c r="D625" i="34"/>
  <c r="C625" i="34"/>
  <c r="B625" i="34"/>
  <c r="F624" i="34"/>
  <c r="D624" i="34" s="1"/>
  <c r="E624" i="34"/>
  <c r="C624" i="34"/>
  <c r="B624" i="34"/>
  <c r="F623" i="34"/>
  <c r="D623" i="34" s="1"/>
  <c r="E623" i="34"/>
  <c r="C623" i="34"/>
  <c r="B623" i="34"/>
  <c r="F622" i="34"/>
  <c r="D622" i="34" s="1"/>
  <c r="E622" i="34"/>
  <c r="C622" i="34"/>
  <c r="B622" i="34"/>
  <c r="F621" i="34"/>
  <c r="D621" i="34" s="1"/>
  <c r="E621" i="34"/>
  <c r="C621" i="34"/>
  <c r="B621" i="34"/>
  <c r="F620" i="34"/>
  <c r="D620" i="34" s="1"/>
  <c r="E620" i="34"/>
  <c r="C620" i="34"/>
  <c r="B620" i="34"/>
  <c r="F619" i="34"/>
  <c r="E619" i="34"/>
  <c r="D619" i="34"/>
  <c r="C619" i="34"/>
  <c r="B619" i="34"/>
  <c r="F618" i="34"/>
  <c r="D618" i="34" s="1"/>
  <c r="E618" i="34"/>
  <c r="C618" i="34"/>
  <c r="B618" i="34"/>
  <c r="F617" i="34"/>
  <c r="E617" i="34"/>
  <c r="D617" i="34"/>
  <c r="C617" i="34"/>
  <c r="B617" i="34"/>
  <c r="F616" i="34"/>
  <c r="E616" i="34"/>
  <c r="D616" i="34"/>
  <c r="C616" i="34"/>
  <c r="B616" i="34"/>
  <c r="F615" i="34"/>
  <c r="D615" i="34" s="1"/>
  <c r="E615" i="34"/>
  <c r="C615" i="34"/>
  <c r="B615" i="34"/>
  <c r="F614" i="34"/>
  <c r="E614" i="34"/>
  <c r="D614" i="34"/>
  <c r="C614" i="34"/>
  <c r="B614" i="34"/>
  <c r="F613" i="34"/>
  <c r="E613" i="34"/>
  <c r="D613" i="34"/>
  <c r="C613" i="34"/>
  <c r="B613" i="34"/>
  <c r="F612" i="34"/>
  <c r="D612" i="34" s="1"/>
  <c r="E612" i="34"/>
  <c r="C612" i="34"/>
  <c r="B612" i="34"/>
  <c r="F611" i="34"/>
  <c r="D611" i="34" s="1"/>
  <c r="E611" i="34"/>
  <c r="C611" i="34"/>
  <c r="B611" i="34"/>
  <c r="F610" i="34"/>
  <c r="D610" i="34" s="1"/>
  <c r="E610" i="34"/>
  <c r="C610" i="34"/>
  <c r="B610" i="34"/>
  <c r="F609" i="34"/>
  <c r="D609" i="34" s="1"/>
  <c r="E609" i="34"/>
  <c r="C609" i="34"/>
  <c r="B609" i="34"/>
  <c r="F608" i="34"/>
  <c r="E608" i="34"/>
  <c r="D608" i="34"/>
  <c r="C608" i="34"/>
  <c r="B608" i="34"/>
  <c r="F607" i="34"/>
  <c r="D607" i="34" s="1"/>
  <c r="E607" i="34"/>
  <c r="C607" i="34"/>
  <c r="B607" i="34"/>
  <c r="F606" i="34"/>
  <c r="D606" i="34" s="1"/>
  <c r="E606" i="34"/>
  <c r="C606" i="34"/>
  <c r="B606" i="34"/>
  <c r="F605" i="34"/>
  <c r="D605" i="34" s="1"/>
  <c r="E605" i="34"/>
  <c r="C605" i="34"/>
  <c r="B605" i="34"/>
  <c r="F604" i="34"/>
  <c r="D604" i="34" s="1"/>
  <c r="E604" i="34"/>
  <c r="C604" i="34"/>
  <c r="B604" i="34"/>
  <c r="F603" i="34"/>
  <c r="D603" i="34" s="1"/>
  <c r="E603" i="34"/>
  <c r="C603" i="34"/>
  <c r="B603" i="34"/>
  <c r="F602" i="34"/>
  <c r="D602" i="34" s="1"/>
  <c r="E602" i="34"/>
  <c r="C602" i="34"/>
  <c r="B602" i="34"/>
  <c r="F601" i="34"/>
  <c r="D601" i="34" s="1"/>
  <c r="E601" i="34"/>
  <c r="C601" i="34"/>
  <c r="B601" i="34"/>
  <c r="F600" i="34"/>
  <c r="D600" i="34" s="1"/>
  <c r="E600" i="34"/>
  <c r="C600" i="34"/>
  <c r="B600" i="34"/>
  <c r="F599" i="34"/>
  <c r="E599" i="34"/>
  <c r="H601" i="2" s="1"/>
  <c r="D599" i="34"/>
  <c r="C599" i="34"/>
  <c r="B599" i="34"/>
  <c r="F598" i="34"/>
  <c r="E598" i="34"/>
  <c r="D598" i="34"/>
  <c r="G600" i="2" s="1"/>
  <c r="C598" i="34"/>
  <c r="B598" i="34"/>
  <c r="F597" i="34"/>
  <c r="D597" i="34" s="1"/>
  <c r="G599" i="2" s="1"/>
  <c r="E597" i="34"/>
  <c r="C597" i="34"/>
  <c r="B597" i="34"/>
  <c r="F596" i="34"/>
  <c r="E596" i="34"/>
  <c r="D596" i="34"/>
  <c r="C596" i="34"/>
  <c r="B596" i="34"/>
  <c r="F595" i="34"/>
  <c r="E595" i="34"/>
  <c r="D595" i="34"/>
  <c r="C595" i="34"/>
  <c r="B595" i="34"/>
  <c r="F594" i="34"/>
  <c r="D594" i="34" s="1"/>
  <c r="E594" i="34"/>
  <c r="C594" i="34"/>
  <c r="B594" i="34"/>
  <c r="F593" i="34"/>
  <c r="E593" i="34"/>
  <c r="D593" i="34"/>
  <c r="C593" i="34"/>
  <c r="B593" i="34"/>
  <c r="F592" i="34"/>
  <c r="D592" i="34" s="1"/>
  <c r="E592" i="34"/>
  <c r="C592" i="34"/>
  <c r="B592" i="34"/>
  <c r="F591" i="34"/>
  <c r="D591" i="34" s="1"/>
  <c r="G593" i="2" s="1"/>
  <c r="E591" i="34"/>
  <c r="C591" i="34"/>
  <c r="B591" i="34"/>
  <c r="F590" i="34"/>
  <c r="E590" i="34"/>
  <c r="D590" i="34"/>
  <c r="C590" i="34"/>
  <c r="B590" i="34"/>
  <c r="F589" i="34"/>
  <c r="D589" i="34" s="1"/>
  <c r="E589" i="34"/>
  <c r="C589" i="34"/>
  <c r="B589" i="34"/>
  <c r="F588" i="34"/>
  <c r="D588" i="34" s="1"/>
  <c r="E588" i="34"/>
  <c r="C588" i="34"/>
  <c r="B588" i="34"/>
  <c r="F587" i="34"/>
  <c r="E587" i="34"/>
  <c r="D587" i="34"/>
  <c r="C587" i="34"/>
  <c r="B587" i="34"/>
  <c r="F586" i="34"/>
  <c r="E586" i="34"/>
  <c r="D586" i="34"/>
  <c r="C586" i="34"/>
  <c r="B586" i="34"/>
  <c r="F585" i="34"/>
  <c r="D585" i="34" s="1"/>
  <c r="E585" i="34"/>
  <c r="C585" i="34"/>
  <c r="B585" i="34"/>
  <c r="F584" i="34"/>
  <c r="D584" i="34" s="1"/>
  <c r="E584" i="34"/>
  <c r="C584" i="34"/>
  <c r="B584" i="34"/>
  <c r="F583" i="34"/>
  <c r="D583" i="34" s="1"/>
  <c r="E583" i="34"/>
  <c r="C583" i="34"/>
  <c r="B583" i="34"/>
  <c r="F582" i="34"/>
  <c r="D582" i="34" s="1"/>
  <c r="E582" i="34"/>
  <c r="C582" i="34"/>
  <c r="B582" i="34"/>
  <c r="F581" i="34"/>
  <c r="D581" i="34" s="1"/>
  <c r="E581" i="34"/>
  <c r="C581" i="34"/>
  <c r="B581" i="34"/>
  <c r="F580" i="34"/>
  <c r="E580" i="34"/>
  <c r="D580" i="34"/>
  <c r="C580" i="34"/>
  <c r="B580" i="34"/>
  <c r="F579" i="34"/>
  <c r="D579" i="34" s="1"/>
  <c r="E579" i="34"/>
  <c r="C579" i="34"/>
  <c r="B579" i="34"/>
  <c r="F578" i="34"/>
  <c r="D578" i="34" s="1"/>
  <c r="E578" i="34"/>
  <c r="C578" i="34"/>
  <c r="B578" i="34"/>
  <c r="F577" i="34"/>
  <c r="D577" i="34" s="1"/>
  <c r="E577" i="34"/>
  <c r="C577" i="34"/>
  <c r="B577" i="34"/>
  <c r="F576" i="34"/>
  <c r="D576" i="34" s="1"/>
  <c r="E576" i="34"/>
  <c r="C576" i="34"/>
  <c r="B576" i="34"/>
  <c r="F575" i="34"/>
  <c r="D575" i="34" s="1"/>
  <c r="E575" i="34"/>
  <c r="C575" i="34"/>
  <c r="B575" i="34"/>
  <c r="F574" i="34"/>
  <c r="D574" i="34" s="1"/>
  <c r="E574" i="34"/>
  <c r="C574" i="34"/>
  <c r="B574" i="34"/>
  <c r="F573" i="34"/>
  <c r="D573" i="34" s="1"/>
  <c r="G575" i="2" s="1"/>
  <c r="E573" i="34"/>
  <c r="C573" i="34"/>
  <c r="B573" i="34"/>
  <c r="F572" i="34"/>
  <c r="E572" i="34"/>
  <c r="D572" i="34"/>
  <c r="C572" i="34"/>
  <c r="B572" i="34"/>
  <c r="F571" i="34"/>
  <c r="D571" i="34" s="1"/>
  <c r="E571" i="34"/>
  <c r="C571" i="34"/>
  <c r="B571" i="34"/>
  <c r="F570" i="34"/>
  <c r="D570" i="34" s="1"/>
  <c r="E570" i="34"/>
  <c r="C570" i="34"/>
  <c r="B570" i="34"/>
  <c r="F569" i="34"/>
  <c r="D569" i="34" s="1"/>
  <c r="E569" i="34"/>
  <c r="C569" i="34"/>
  <c r="B569" i="34"/>
  <c r="F568" i="34"/>
  <c r="D568" i="34" s="1"/>
  <c r="E568" i="34"/>
  <c r="C568" i="34"/>
  <c r="B568" i="34"/>
  <c r="F567" i="34"/>
  <c r="D567" i="34" s="1"/>
  <c r="E567" i="34"/>
  <c r="C567" i="34"/>
  <c r="B567" i="34"/>
  <c r="F566" i="34"/>
  <c r="E566" i="34"/>
  <c r="D566" i="34"/>
  <c r="C566" i="34"/>
  <c r="B566" i="34"/>
  <c r="F565" i="34"/>
  <c r="D565" i="34" s="1"/>
  <c r="E565" i="34"/>
  <c r="C565" i="34"/>
  <c r="B565" i="34"/>
  <c r="F564" i="34"/>
  <c r="D564" i="34" s="1"/>
  <c r="E564" i="34"/>
  <c r="C564" i="34"/>
  <c r="B564" i="34"/>
  <c r="F563" i="34"/>
  <c r="D563" i="34" s="1"/>
  <c r="E563" i="34"/>
  <c r="C563" i="34"/>
  <c r="B563" i="34"/>
  <c r="F562" i="34"/>
  <c r="E562" i="34"/>
  <c r="D562" i="34"/>
  <c r="C562" i="34"/>
  <c r="B562" i="34"/>
  <c r="F561" i="34"/>
  <c r="D561" i="34" s="1"/>
  <c r="E561" i="34"/>
  <c r="C561" i="34"/>
  <c r="B561" i="34"/>
  <c r="F560" i="34"/>
  <c r="E560" i="34"/>
  <c r="D560" i="34"/>
  <c r="C560" i="34"/>
  <c r="B560" i="34"/>
  <c r="F559" i="34"/>
  <c r="D559" i="34" s="1"/>
  <c r="E559" i="34"/>
  <c r="C559" i="34"/>
  <c r="B559" i="34"/>
  <c r="F558" i="34"/>
  <c r="D558" i="34" s="1"/>
  <c r="E558" i="34"/>
  <c r="C558" i="34"/>
  <c r="B558" i="34"/>
  <c r="F557" i="34"/>
  <c r="E557" i="34"/>
  <c r="D557" i="34"/>
  <c r="C557" i="34"/>
  <c r="B557" i="34"/>
  <c r="F556" i="34"/>
  <c r="D556" i="34" s="1"/>
  <c r="G558" i="2" s="1"/>
  <c r="E556" i="34"/>
  <c r="C556" i="34"/>
  <c r="B556" i="34"/>
  <c r="F555" i="34"/>
  <c r="D555" i="34" s="1"/>
  <c r="E555" i="34"/>
  <c r="C555" i="34"/>
  <c r="B555" i="34"/>
  <c r="F554" i="34"/>
  <c r="E554" i="34"/>
  <c r="H556" i="2" s="1"/>
  <c r="D554" i="34"/>
  <c r="C554" i="34"/>
  <c r="B554" i="34"/>
  <c r="F553" i="34"/>
  <c r="E553" i="34"/>
  <c r="D553" i="34"/>
  <c r="G555" i="2" s="1"/>
  <c r="C553" i="34"/>
  <c r="B553" i="34"/>
  <c r="F552" i="34"/>
  <c r="D552" i="34" s="1"/>
  <c r="G554" i="2" s="1"/>
  <c r="E552" i="34"/>
  <c r="C552" i="34"/>
  <c r="B552" i="34"/>
  <c r="F551" i="34"/>
  <c r="E551" i="34"/>
  <c r="D551" i="34"/>
  <c r="C551" i="34"/>
  <c r="B551" i="34"/>
  <c r="F550" i="34"/>
  <c r="D550" i="34" s="1"/>
  <c r="E550" i="34"/>
  <c r="C550" i="34"/>
  <c r="B550" i="34"/>
  <c r="F549" i="34"/>
  <c r="D549" i="34" s="1"/>
  <c r="E549" i="34"/>
  <c r="H551" i="2" s="1"/>
  <c r="C549" i="34"/>
  <c r="B549" i="34"/>
  <c r="F548" i="34"/>
  <c r="E548" i="34"/>
  <c r="D548" i="34"/>
  <c r="C548" i="34"/>
  <c r="B548" i="34"/>
  <c r="F547" i="34"/>
  <c r="E547" i="34"/>
  <c r="D547" i="34"/>
  <c r="C547" i="34"/>
  <c r="B547" i="34"/>
  <c r="F546" i="34"/>
  <c r="D546" i="34" s="1"/>
  <c r="E546" i="34"/>
  <c r="C546" i="34"/>
  <c r="B546" i="34"/>
  <c r="F545" i="34"/>
  <c r="E545" i="34"/>
  <c r="H547" i="2" s="1"/>
  <c r="D545" i="34"/>
  <c r="C545" i="34"/>
  <c r="B545" i="34"/>
  <c r="F544" i="34"/>
  <c r="D544" i="34" s="1"/>
  <c r="G546" i="2" s="1"/>
  <c r="E544" i="34"/>
  <c r="C544" i="34"/>
  <c r="B544" i="34"/>
  <c r="F543" i="34"/>
  <c r="D543" i="34" s="1"/>
  <c r="G545" i="2" s="1"/>
  <c r="E543" i="34"/>
  <c r="C543" i="34"/>
  <c r="B543" i="34"/>
  <c r="F542" i="34"/>
  <c r="E542" i="34"/>
  <c r="D542" i="34"/>
  <c r="G544" i="2" s="1"/>
  <c r="C542" i="34"/>
  <c r="B542" i="34"/>
  <c r="F541" i="34"/>
  <c r="E541" i="34"/>
  <c r="D541" i="34"/>
  <c r="C541" i="34"/>
  <c r="B541" i="34"/>
  <c r="F540" i="34"/>
  <c r="D540" i="34" s="1"/>
  <c r="E540" i="34"/>
  <c r="C540" i="34"/>
  <c r="B540" i="34"/>
  <c r="F539" i="34"/>
  <c r="D539" i="34" s="1"/>
  <c r="E539" i="34"/>
  <c r="C539" i="34"/>
  <c r="B539" i="34"/>
  <c r="F538" i="34"/>
  <c r="E538" i="34"/>
  <c r="D538" i="34"/>
  <c r="C538" i="34"/>
  <c r="B538" i="34"/>
  <c r="F537" i="34"/>
  <c r="D537" i="34" s="1"/>
  <c r="E537" i="34"/>
  <c r="C537" i="34"/>
  <c r="B537" i="34"/>
  <c r="F536" i="34"/>
  <c r="D536" i="34" s="1"/>
  <c r="E536" i="34"/>
  <c r="H538" i="2" s="1"/>
  <c r="C536" i="34"/>
  <c r="B536" i="34"/>
  <c r="F535" i="34"/>
  <c r="D535" i="34" s="1"/>
  <c r="G537" i="2" s="1"/>
  <c r="E535" i="34"/>
  <c r="C535" i="34"/>
  <c r="B535" i="34"/>
  <c r="F534" i="34"/>
  <c r="D534" i="34" s="1"/>
  <c r="G536" i="2" s="1"/>
  <c r="E534" i="34"/>
  <c r="C534" i="34"/>
  <c r="B534" i="34"/>
  <c r="F533" i="34"/>
  <c r="D533" i="34" s="1"/>
  <c r="E533" i="34"/>
  <c r="C533" i="34"/>
  <c r="B533" i="34"/>
  <c r="F532" i="34"/>
  <c r="D532" i="34" s="1"/>
  <c r="G534" i="2" s="1"/>
  <c r="E532" i="34"/>
  <c r="C532" i="34"/>
  <c r="B532" i="34"/>
  <c r="F531" i="34"/>
  <c r="D531" i="34" s="1"/>
  <c r="E531" i="34"/>
  <c r="C531" i="34"/>
  <c r="B531" i="34"/>
  <c r="F530" i="34"/>
  <c r="D530" i="34" s="1"/>
  <c r="E530" i="34"/>
  <c r="C530" i="34"/>
  <c r="B530" i="34"/>
  <c r="F529" i="34"/>
  <c r="E529" i="34"/>
  <c r="D529" i="34"/>
  <c r="C529" i="34"/>
  <c r="B529" i="34"/>
  <c r="F528" i="34"/>
  <c r="D528" i="34" s="1"/>
  <c r="E528" i="34"/>
  <c r="C528" i="34"/>
  <c r="B528" i="34"/>
  <c r="F527" i="34"/>
  <c r="E527" i="34"/>
  <c r="D527" i="34"/>
  <c r="C527" i="34"/>
  <c r="B527" i="34"/>
  <c r="F526" i="34"/>
  <c r="D526" i="34" s="1"/>
  <c r="E526" i="34"/>
  <c r="C526" i="34"/>
  <c r="B526" i="34"/>
  <c r="F525" i="34"/>
  <c r="D525" i="34" s="1"/>
  <c r="E525" i="34"/>
  <c r="C525" i="34"/>
  <c r="B525" i="34"/>
  <c r="F524" i="34"/>
  <c r="D524" i="34" s="1"/>
  <c r="E524" i="34"/>
  <c r="C524" i="34"/>
  <c r="B524" i="34"/>
  <c r="F523" i="34"/>
  <c r="D523" i="34" s="1"/>
  <c r="E523" i="34"/>
  <c r="C523" i="34"/>
  <c r="B523" i="34"/>
  <c r="F522" i="34"/>
  <c r="D522" i="34" s="1"/>
  <c r="E522" i="34"/>
  <c r="C522" i="34"/>
  <c r="B522" i="34"/>
  <c r="F521" i="34"/>
  <c r="D521" i="34" s="1"/>
  <c r="E521" i="34"/>
  <c r="C521" i="34"/>
  <c r="B521" i="34"/>
  <c r="F520" i="34"/>
  <c r="D520" i="34" s="1"/>
  <c r="G522" i="2" s="1"/>
  <c r="E520" i="34"/>
  <c r="C520" i="34"/>
  <c r="B520" i="34"/>
  <c r="F519" i="34"/>
  <c r="D519" i="34" s="1"/>
  <c r="E519" i="34"/>
  <c r="C519" i="34"/>
  <c r="B519" i="34"/>
  <c r="F518" i="34"/>
  <c r="E518" i="34"/>
  <c r="H520" i="2" s="1"/>
  <c r="D518" i="34"/>
  <c r="C518" i="34"/>
  <c r="B518" i="34"/>
  <c r="F517" i="34"/>
  <c r="E517" i="34"/>
  <c r="D517" i="34"/>
  <c r="G519" i="2" s="1"/>
  <c r="C517" i="34"/>
  <c r="B517" i="34"/>
  <c r="F516" i="34"/>
  <c r="D516" i="34" s="1"/>
  <c r="G518" i="2" s="1"/>
  <c r="E516" i="34"/>
  <c r="C516" i="34"/>
  <c r="B516" i="34"/>
  <c r="F515" i="34"/>
  <c r="D515" i="34" s="1"/>
  <c r="E515" i="34"/>
  <c r="C515" i="34"/>
  <c r="B515" i="34"/>
  <c r="F514" i="34"/>
  <c r="E514" i="34"/>
  <c r="D514" i="34"/>
  <c r="C514" i="34"/>
  <c r="B514" i="34"/>
  <c r="F513" i="34"/>
  <c r="D513" i="34" s="1"/>
  <c r="E513" i="34"/>
  <c r="H515" i="2" s="1"/>
  <c r="C513" i="34"/>
  <c r="B513" i="34"/>
  <c r="F512" i="34"/>
  <c r="E512" i="34"/>
  <c r="D512" i="34"/>
  <c r="C512" i="34"/>
  <c r="B512" i="34"/>
  <c r="F511" i="34"/>
  <c r="D511" i="34" s="1"/>
  <c r="E511" i="34"/>
  <c r="C511" i="34"/>
  <c r="B511" i="34"/>
  <c r="F510" i="34"/>
  <c r="D510" i="34" s="1"/>
  <c r="E510" i="34"/>
  <c r="C510" i="34"/>
  <c r="B510" i="34"/>
  <c r="F509" i="34"/>
  <c r="D509" i="34" s="1"/>
  <c r="G511" i="2" s="1"/>
  <c r="E509" i="34"/>
  <c r="C509" i="34"/>
  <c r="B509" i="34"/>
  <c r="F508" i="34"/>
  <c r="D508" i="34" s="1"/>
  <c r="E508" i="34"/>
  <c r="C508" i="34"/>
  <c r="B508" i="34"/>
  <c r="F507" i="34"/>
  <c r="D507" i="34" s="1"/>
  <c r="E507" i="34"/>
  <c r="C507" i="34"/>
  <c r="B507" i="34"/>
  <c r="F506" i="34"/>
  <c r="E506" i="34"/>
  <c r="D506" i="34"/>
  <c r="C506" i="34"/>
  <c r="B506" i="34"/>
  <c r="F505" i="34"/>
  <c r="E505" i="34"/>
  <c r="D505" i="34"/>
  <c r="C505" i="34"/>
  <c r="B505" i="34"/>
  <c r="F504" i="34"/>
  <c r="D504" i="34" s="1"/>
  <c r="E504" i="34"/>
  <c r="C504" i="34"/>
  <c r="B504" i="34"/>
  <c r="F503" i="34"/>
  <c r="D503" i="34" s="1"/>
  <c r="E503" i="34"/>
  <c r="C503" i="34"/>
  <c r="B503" i="34"/>
  <c r="F502" i="34"/>
  <c r="D502" i="34" s="1"/>
  <c r="E502" i="34"/>
  <c r="C502" i="34"/>
  <c r="B502" i="34"/>
  <c r="F501" i="34"/>
  <c r="D501" i="34" s="1"/>
  <c r="G503" i="2" s="1"/>
  <c r="E501" i="34"/>
  <c r="C501" i="34"/>
  <c r="B501" i="34"/>
  <c r="F500" i="34"/>
  <c r="E500" i="34"/>
  <c r="D500" i="34"/>
  <c r="C500" i="34"/>
  <c r="B500" i="34"/>
  <c r="F499" i="34"/>
  <c r="E499" i="34"/>
  <c r="D499" i="34"/>
  <c r="C499" i="34"/>
  <c r="B499" i="34"/>
  <c r="F498" i="34"/>
  <c r="D498" i="34" s="1"/>
  <c r="E498" i="34"/>
  <c r="C498" i="34"/>
  <c r="B498" i="34"/>
  <c r="F497" i="34"/>
  <c r="E497" i="34"/>
  <c r="D497" i="34"/>
  <c r="C497" i="34"/>
  <c r="B497" i="34"/>
  <c r="F496" i="34"/>
  <c r="D496" i="34" s="1"/>
  <c r="E496" i="34"/>
  <c r="C496" i="34"/>
  <c r="B496" i="34"/>
  <c r="F495" i="34"/>
  <c r="D495" i="34" s="1"/>
  <c r="E495" i="34"/>
  <c r="C495" i="34"/>
  <c r="B495" i="34"/>
  <c r="F494" i="34"/>
  <c r="D494" i="34" s="1"/>
  <c r="E494" i="34"/>
  <c r="C494" i="34"/>
  <c r="B494" i="34"/>
  <c r="F493" i="34"/>
  <c r="D493" i="34" s="1"/>
  <c r="E493" i="34"/>
  <c r="C493" i="34"/>
  <c r="B493" i="34"/>
  <c r="F492" i="34"/>
  <c r="D492" i="34" s="1"/>
  <c r="E492" i="34"/>
  <c r="C492" i="34"/>
  <c r="B492" i="34"/>
  <c r="F491" i="34"/>
  <c r="E491" i="34"/>
  <c r="D491" i="34"/>
  <c r="C491" i="34"/>
  <c r="B491" i="34"/>
  <c r="F490" i="34"/>
  <c r="D490" i="34" s="1"/>
  <c r="E490" i="34"/>
  <c r="C490" i="34"/>
  <c r="B490" i="34"/>
  <c r="F489" i="34"/>
  <c r="D489" i="34" s="1"/>
  <c r="E489" i="34"/>
  <c r="C489" i="34"/>
  <c r="B489" i="34"/>
  <c r="F488" i="34"/>
  <c r="D488" i="34" s="1"/>
  <c r="E488" i="34"/>
  <c r="C488" i="34"/>
  <c r="B488" i="34"/>
  <c r="F487" i="34"/>
  <c r="D487" i="34" s="1"/>
  <c r="E487" i="34"/>
  <c r="C487" i="34"/>
  <c r="B487" i="34"/>
  <c r="F486" i="34"/>
  <c r="D486" i="34" s="1"/>
  <c r="E486" i="34"/>
  <c r="C486" i="34"/>
  <c r="B486" i="34"/>
  <c r="F485" i="34"/>
  <c r="E485" i="34"/>
  <c r="D485" i="34"/>
  <c r="C485" i="34"/>
  <c r="B485" i="34"/>
  <c r="F484" i="34"/>
  <c r="D484" i="34" s="1"/>
  <c r="E484" i="34"/>
  <c r="C484" i="34"/>
  <c r="B484" i="34"/>
  <c r="F483" i="34"/>
  <c r="D483" i="34" s="1"/>
  <c r="G485" i="2" s="1"/>
  <c r="E483" i="34"/>
  <c r="C483" i="34"/>
  <c r="B483" i="34"/>
  <c r="F482" i="34"/>
  <c r="E482" i="34"/>
  <c r="D482" i="34"/>
  <c r="C482" i="34"/>
  <c r="B482" i="34"/>
  <c r="F481" i="34"/>
  <c r="E481" i="34"/>
  <c r="D481" i="34"/>
  <c r="C481" i="34"/>
  <c r="B481" i="34"/>
  <c r="F480" i="34"/>
  <c r="D480" i="34" s="1"/>
  <c r="E480" i="34"/>
  <c r="C480" i="34"/>
  <c r="B480" i="34"/>
  <c r="F479" i="34"/>
  <c r="D479" i="34" s="1"/>
  <c r="E479" i="34"/>
  <c r="C479" i="34"/>
  <c r="B479" i="34"/>
  <c r="F478" i="34"/>
  <c r="E478" i="34"/>
  <c r="D478" i="34"/>
  <c r="C478" i="34"/>
  <c r="B478" i="34"/>
  <c r="F477" i="34"/>
  <c r="D477" i="34" s="1"/>
  <c r="E477" i="34"/>
  <c r="C477" i="34"/>
  <c r="B477" i="34"/>
  <c r="F476" i="34"/>
  <c r="E476" i="34"/>
  <c r="D476" i="34"/>
  <c r="C476" i="34"/>
  <c r="B476" i="34"/>
  <c r="F475" i="34"/>
  <c r="D475" i="34" s="1"/>
  <c r="E475" i="34"/>
  <c r="C475" i="34"/>
  <c r="B475" i="34"/>
  <c r="F474" i="34"/>
  <c r="D474" i="34" s="1"/>
  <c r="E474" i="34"/>
  <c r="C474" i="34"/>
  <c r="B474" i="34"/>
  <c r="F473" i="34"/>
  <c r="E473" i="34"/>
  <c r="D473" i="34"/>
  <c r="C473" i="34"/>
  <c r="B473" i="34"/>
  <c r="F472" i="34"/>
  <c r="E472" i="34"/>
  <c r="D472" i="34"/>
  <c r="C472" i="34"/>
  <c r="B472" i="34"/>
  <c r="F471" i="34"/>
  <c r="D471" i="34" s="1"/>
  <c r="E471" i="34"/>
  <c r="C471" i="34"/>
  <c r="B471" i="34"/>
  <c r="F470" i="34"/>
  <c r="E470" i="34"/>
  <c r="D470" i="34"/>
  <c r="C470" i="34"/>
  <c r="B470" i="34"/>
  <c r="F469" i="34"/>
  <c r="E469" i="34"/>
  <c r="D469" i="34"/>
  <c r="C469" i="34"/>
  <c r="B469" i="34"/>
  <c r="F468" i="34"/>
  <c r="D468" i="34" s="1"/>
  <c r="E468" i="34"/>
  <c r="C468" i="34"/>
  <c r="B468" i="34"/>
  <c r="F467" i="34"/>
  <c r="D467" i="34" s="1"/>
  <c r="E467" i="34"/>
  <c r="C467" i="34"/>
  <c r="B467" i="34"/>
  <c r="F466" i="34"/>
  <c r="D466" i="34" s="1"/>
  <c r="E466" i="34"/>
  <c r="C466" i="34"/>
  <c r="B466" i="34"/>
  <c r="F465" i="34"/>
  <c r="D465" i="34" s="1"/>
  <c r="E465" i="34"/>
  <c r="C465" i="34"/>
  <c r="B465" i="34"/>
  <c r="F464" i="34"/>
  <c r="E464" i="34"/>
  <c r="D464" i="34"/>
  <c r="C464" i="34"/>
  <c r="B464" i="34"/>
  <c r="F463" i="34"/>
  <c r="D463" i="34" s="1"/>
  <c r="E463" i="34"/>
  <c r="C463" i="34"/>
  <c r="B463" i="34"/>
  <c r="F462" i="34"/>
  <c r="D462" i="34" s="1"/>
  <c r="E462" i="34"/>
  <c r="C462" i="34"/>
  <c r="B462" i="34"/>
  <c r="F461" i="34"/>
  <c r="D461" i="34" s="1"/>
  <c r="E461" i="34"/>
  <c r="C461" i="34"/>
  <c r="B461" i="34"/>
  <c r="F460" i="34"/>
  <c r="D460" i="34" s="1"/>
  <c r="E460" i="34"/>
  <c r="C460" i="34"/>
  <c r="B460" i="34"/>
  <c r="F459" i="34"/>
  <c r="D459" i="34" s="1"/>
  <c r="E459" i="34"/>
  <c r="C459" i="34"/>
  <c r="B459" i="34"/>
  <c r="F458" i="34"/>
  <c r="D458" i="34" s="1"/>
  <c r="E458" i="34"/>
  <c r="C458" i="34"/>
  <c r="B458" i="34"/>
  <c r="F457" i="34"/>
  <c r="D457" i="34" s="1"/>
  <c r="E457" i="34"/>
  <c r="C457" i="34"/>
  <c r="B457" i="34"/>
  <c r="F456" i="34"/>
  <c r="D456" i="34" s="1"/>
  <c r="E456" i="34"/>
  <c r="C456" i="34"/>
  <c r="B456" i="34"/>
  <c r="F455" i="34"/>
  <c r="E455" i="34"/>
  <c r="H457" i="2" s="1"/>
  <c r="D455" i="34"/>
  <c r="C455" i="34"/>
  <c r="B455" i="34"/>
  <c r="F454" i="34"/>
  <c r="E454" i="34"/>
  <c r="D454" i="34"/>
  <c r="G456" i="2" s="1"/>
  <c r="C454" i="34"/>
  <c r="B454" i="34"/>
  <c r="F453" i="34"/>
  <c r="D453" i="34" s="1"/>
  <c r="G455" i="2" s="1"/>
  <c r="E453" i="34"/>
  <c r="C453" i="34"/>
  <c r="B453" i="34"/>
  <c r="F452" i="34"/>
  <c r="E452" i="34"/>
  <c r="D452" i="34"/>
  <c r="C452" i="34"/>
  <c r="B452" i="34"/>
  <c r="F451" i="34"/>
  <c r="D451" i="34" s="1"/>
  <c r="G453" i="2" s="1"/>
  <c r="E451" i="34"/>
  <c r="C451" i="34"/>
  <c r="B451" i="34"/>
  <c r="F450" i="34"/>
  <c r="D450" i="34" s="1"/>
  <c r="E450" i="34"/>
  <c r="C450" i="34"/>
  <c r="B450" i="34"/>
  <c r="F449" i="34"/>
  <c r="D449" i="34" s="1"/>
  <c r="E449" i="34"/>
  <c r="C449" i="34"/>
  <c r="B449" i="34"/>
  <c r="F448" i="34"/>
  <c r="D448" i="34" s="1"/>
  <c r="E448" i="34"/>
  <c r="C448" i="34"/>
  <c r="B448" i="34"/>
  <c r="F447" i="34"/>
  <c r="D447" i="34" s="1"/>
  <c r="G449" i="2" s="1"/>
  <c r="E447" i="34"/>
  <c r="C447" i="34"/>
  <c r="B447" i="34"/>
  <c r="F446" i="34"/>
  <c r="D446" i="34" s="1"/>
  <c r="E446" i="34"/>
  <c r="C446" i="34"/>
  <c r="B446" i="34"/>
  <c r="F445" i="34"/>
  <c r="D445" i="34" s="1"/>
  <c r="E445" i="34"/>
  <c r="C445" i="34"/>
  <c r="B445" i="34"/>
  <c r="F444" i="34"/>
  <c r="D444" i="34" s="1"/>
  <c r="E444" i="34"/>
  <c r="C444" i="34"/>
  <c r="B444" i="34"/>
  <c r="F443" i="34"/>
  <c r="E443" i="34"/>
  <c r="D443" i="34"/>
  <c r="C443" i="34"/>
  <c r="B443" i="34"/>
  <c r="F442" i="34"/>
  <c r="E442" i="34"/>
  <c r="D442" i="34"/>
  <c r="C442" i="34"/>
  <c r="B442" i="34"/>
  <c r="F441" i="34"/>
  <c r="D441" i="34" s="1"/>
  <c r="E441" i="34"/>
  <c r="C441" i="34"/>
  <c r="B441" i="34"/>
  <c r="F440" i="34"/>
  <c r="D440" i="34" s="1"/>
  <c r="E440" i="34"/>
  <c r="C440" i="34"/>
  <c r="B440" i="34"/>
  <c r="F439" i="34"/>
  <c r="D439" i="34" s="1"/>
  <c r="E439" i="34"/>
  <c r="C439" i="34"/>
  <c r="B439" i="34"/>
  <c r="F438" i="34"/>
  <c r="D438" i="34" s="1"/>
  <c r="E438" i="34"/>
  <c r="C438" i="34"/>
  <c r="B438" i="34"/>
  <c r="F437" i="34"/>
  <c r="D437" i="34" s="1"/>
  <c r="E437" i="34"/>
  <c r="C437" i="34"/>
  <c r="B437" i="34"/>
  <c r="F436" i="34"/>
  <c r="E436" i="34"/>
  <c r="D436" i="34"/>
  <c r="C436" i="34"/>
  <c r="B436" i="34"/>
  <c r="F435" i="34"/>
  <c r="D435" i="34" s="1"/>
  <c r="E435" i="34"/>
  <c r="C435" i="34"/>
  <c r="B435" i="34"/>
  <c r="F434" i="34"/>
  <c r="D434" i="34" s="1"/>
  <c r="E434" i="34"/>
  <c r="C434" i="34"/>
  <c r="B434" i="34"/>
  <c r="F433" i="34"/>
  <c r="E433" i="34"/>
  <c r="D433" i="34"/>
  <c r="C433" i="34"/>
  <c r="B433" i="34"/>
  <c r="F432" i="34"/>
  <c r="D432" i="34" s="1"/>
  <c r="E432" i="34"/>
  <c r="C432" i="34"/>
  <c r="B432" i="34"/>
  <c r="F431" i="34"/>
  <c r="E431" i="34"/>
  <c r="D431" i="34"/>
  <c r="C431" i="34"/>
  <c r="B431" i="34"/>
  <c r="F430" i="34"/>
  <c r="E430" i="34"/>
  <c r="D430" i="34"/>
  <c r="C430" i="34"/>
  <c r="B430" i="34"/>
  <c r="F429" i="34"/>
  <c r="D429" i="34" s="1"/>
  <c r="E429" i="34"/>
  <c r="C429" i="34"/>
  <c r="B429" i="34"/>
  <c r="F428" i="34"/>
  <c r="E428" i="34"/>
  <c r="D428" i="34"/>
  <c r="C428" i="34"/>
  <c r="B428" i="34"/>
  <c r="F427" i="34"/>
  <c r="D427" i="34" s="1"/>
  <c r="E427" i="34"/>
  <c r="C427" i="34"/>
  <c r="B427" i="34"/>
  <c r="F426" i="34"/>
  <c r="D426" i="34" s="1"/>
  <c r="E426" i="34"/>
  <c r="C426" i="34"/>
  <c r="B426" i="34"/>
  <c r="F425" i="34"/>
  <c r="D425" i="34" s="1"/>
  <c r="E425" i="34"/>
  <c r="C425" i="34"/>
  <c r="B425" i="34"/>
  <c r="F424" i="34"/>
  <c r="D424" i="34" s="1"/>
  <c r="E424" i="34"/>
  <c r="C424" i="34"/>
  <c r="B424" i="34"/>
  <c r="F423" i="34"/>
  <c r="D423" i="34" s="1"/>
  <c r="E423" i="34"/>
  <c r="C423" i="34"/>
  <c r="B423" i="34"/>
  <c r="F422" i="34"/>
  <c r="E422" i="34"/>
  <c r="D422" i="34"/>
  <c r="C422" i="34"/>
  <c r="B422" i="34"/>
  <c r="F421" i="34"/>
  <c r="E421" i="34"/>
  <c r="D421" i="34"/>
  <c r="C421" i="34"/>
  <c r="B421" i="34"/>
  <c r="F420" i="34"/>
  <c r="D420" i="34" s="1"/>
  <c r="E420" i="34"/>
  <c r="C420" i="34"/>
  <c r="B420" i="34"/>
  <c r="F419" i="34"/>
  <c r="E419" i="34"/>
  <c r="H421" i="2" s="1"/>
  <c r="D419" i="34"/>
  <c r="C419" i="34"/>
  <c r="B419" i="34"/>
  <c r="F418" i="34"/>
  <c r="D418" i="34" s="1"/>
  <c r="G420" i="2" s="1"/>
  <c r="E418" i="34"/>
  <c r="C418" i="34"/>
  <c r="B418" i="34"/>
  <c r="F417" i="34"/>
  <c r="D417" i="34" s="1"/>
  <c r="G419" i="2" s="1"/>
  <c r="E417" i="34"/>
  <c r="C417" i="34"/>
  <c r="B417" i="34"/>
  <c r="F416" i="34"/>
  <c r="D416" i="34" s="1"/>
  <c r="E416" i="34"/>
  <c r="C416" i="34"/>
  <c r="B416" i="34"/>
  <c r="F415" i="34"/>
  <c r="D415" i="34" s="1"/>
  <c r="G417" i="2" s="1"/>
  <c r="E415" i="34"/>
  <c r="C415" i="34"/>
  <c r="B415" i="34"/>
  <c r="F414" i="34"/>
  <c r="D414" i="34" s="1"/>
  <c r="E414" i="34"/>
  <c r="C414" i="34"/>
  <c r="B414" i="34"/>
  <c r="F413" i="34"/>
  <c r="E413" i="34"/>
  <c r="D413" i="34"/>
  <c r="C413" i="34"/>
  <c r="B413" i="34"/>
  <c r="F412" i="34"/>
  <c r="D412" i="34" s="1"/>
  <c r="E412" i="34"/>
  <c r="C412" i="34"/>
  <c r="B412" i="34"/>
  <c r="F411" i="34"/>
  <c r="D411" i="34" s="1"/>
  <c r="E411" i="34"/>
  <c r="C411" i="34"/>
  <c r="B411" i="34"/>
  <c r="F410" i="34"/>
  <c r="E410" i="34"/>
  <c r="D410" i="34"/>
  <c r="C410" i="34"/>
  <c r="B410" i="34"/>
  <c r="F409" i="34"/>
  <c r="E409" i="34"/>
  <c r="D409" i="34"/>
  <c r="C409" i="34"/>
  <c r="B409" i="34"/>
  <c r="F408" i="34"/>
  <c r="D408" i="34" s="1"/>
  <c r="E408" i="34"/>
  <c r="C408" i="34"/>
  <c r="B408" i="34"/>
  <c r="F407" i="34"/>
  <c r="D407" i="34" s="1"/>
  <c r="E407" i="34"/>
  <c r="C407" i="34"/>
  <c r="B407" i="34"/>
  <c r="F406" i="34"/>
  <c r="E406" i="34"/>
  <c r="D406" i="34"/>
  <c r="C406" i="34"/>
  <c r="B406" i="34"/>
  <c r="F405" i="34"/>
  <c r="D405" i="34" s="1"/>
  <c r="E405" i="34"/>
  <c r="C405" i="34"/>
  <c r="B405" i="34"/>
  <c r="F404" i="34"/>
  <c r="D404" i="34" s="1"/>
  <c r="E404" i="34"/>
  <c r="C404" i="34"/>
  <c r="B404" i="34"/>
  <c r="F403" i="34"/>
  <c r="D403" i="34" s="1"/>
  <c r="G405" i="2" s="1"/>
  <c r="E403" i="34"/>
  <c r="C403" i="34"/>
  <c r="B403" i="34"/>
  <c r="F402" i="34"/>
  <c r="D402" i="34" s="1"/>
  <c r="E402" i="34"/>
  <c r="C402" i="34"/>
  <c r="B402" i="34"/>
  <c r="F401" i="34"/>
  <c r="D401" i="34" s="1"/>
  <c r="E401" i="34"/>
  <c r="H403" i="2" s="1"/>
  <c r="C401" i="34"/>
  <c r="B401" i="34"/>
  <c r="F400" i="34"/>
  <c r="E400" i="34"/>
  <c r="D400" i="34"/>
  <c r="G402" i="2" s="1"/>
  <c r="C400" i="34"/>
  <c r="B400" i="34"/>
  <c r="F399" i="34"/>
  <c r="D399" i="34" s="1"/>
  <c r="G401" i="2" s="1"/>
  <c r="E399" i="34"/>
  <c r="C399" i="34"/>
  <c r="B399" i="34"/>
  <c r="F398" i="34"/>
  <c r="E398" i="34"/>
  <c r="D398" i="34"/>
  <c r="G400" i="2" s="1"/>
  <c r="C398" i="34"/>
  <c r="B398" i="34"/>
  <c r="F397" i="34"/>
  <c r="E397" i="34"/>
  <c r="D397" i="34"/>
  <c r="C397" i="34"/>
  <c r="B397" i="34"/>
  <c r="F396" i="34"/>
  <c r="D396" i="34" s="1"/>
  <c r="E396" i="34"/>
  <c r="H398" i="2" s="1"/>
  <c r="C396" i="34"/>
  <c r="B396" i="34"/>
  <c r="F395" i="34"/>
  <c r="D395" i="34" s="1"/>
  <c r="E395" i="34"/>
  <c r="C395" i="34"/>
  <c r="B395" i="34"/>
  <c r="F394" i="34"/>
  <c r="D394" i="34" s="1"/>
  <c r="E394" i="34"/>
  <c r="C394" i="34"/>
  <c r="B394" i="34"/>
  <c r="F393" i="34"/>
  <c r="D393" i="34" s="1"/>
  <c r="E393" i="34"/>
  <c r="C393" i="34"/>
  <c r="B393" i="34"/>
  <c r="F392" i="34"/>
  <c r="E392" i="34"/>
  <c r="H394" i="2" s="1"/>
  <c r="D392" i="34"/>
  <c r="C392" i="34"/>
  <c r="B392" i="34"/>
  <c r="F391" i="34"/>
  <c r="D391" i="34" s="1"/>
  <c r="G393" i="2" s="1"/>
  <c r="E391" i="34"/>
  <c r="C391" i="34"/>
  <c r="B391" i="34"/>
  <c r="F390" i="34"/>
  <c r="D390" i="34" s="1"/>
  <c r="G392" i="2" s="1"/>
  <c r="E390" i="34"/>
  <c r="C390" i="34"/>
  <c r="B390" i="34"/>
  <c r="F389" i="34"/>
  <c r="D389" i="34" s="1"/>
  <c r="G391" i="2" s="1"/>
  <c r="E389" i="34"/>
  <c r="C389" i="34"/>
  <c r="B389" i="34"/>
  <c r="F388" i="34"/>
  <c r="D388" i="34" s="1"/>
  <c r="G390" i="2" s="1"/>
  <c r="E388" i="34"/>
  <c r="C388" i="34"/>
  <c r="B388" i="34"/>
  <c r="F387" i="34"/>
  <c r="D387" i="34" s="1"/>
  <c r="E387" i="34"/>
  <c r="C387" i="34"/>
  <c r="B387" i="34"/>
  <c r="F386" i="34"/>
  <c r="E386" i="34"/>
  <c r="D386" i="34"/>
  <c r="C386" i="34"/>
  <c r="B386" i="34"/>
  <c r="F385" i="34"/>
  <c r="E385" i="34"/>
  <c r="D385" i="34"/>
  <c r="C385" i="34"/>
  <c r="B385" i="34"/>
  <c r="F384" i="34"/>
  <c r="D384" i="34" s="1"/>
  <c r="E384" i="34"/>
  <c r="C384" i="34"/>
  <c r="B384" i="34"/>
  <c r="F383" i="34"/>
  <c r="D383" i="34" s="1"/>
  <c r="E383" i="34"/>
  <c r="C383" i="34"/>
  <c r="B383" i="34"/>
  <c r="F382" i="34"/>
  <c r="E382" i="34"/>
  <c r="D382" i="34"/>
  <c r="C382" i="34"/>
  <c r="B382" i="34"/>
  <c r="F381" i="34"/>
  <c r="D381" i="34" s="1"/>
  <c r="E381" i="34"/>
  <c r="C381" i="34"/>
  <c r="B381" i="34"/>
  <c r="F380" i="34"/>
  <c r="E380" i="34"/>
  <c r="D380" i="34"/>
  <c r="C380" i="34"/>
  <c r="B380" i="34"/>
  <c r="F379" i="34"/>
  <c r="D379" i="34" s="1"/>
  <c r="E379" i="34"/>
  <c r="C379" i="34"/>
  <c r="B379" i="34"/>
  <c r="F378" i="34"/>
  <c r="D378" i="34" s="1"/>
  <c r="E378" i="34"/>
  <c r="C378" i="34"/>
  <c r="B378" i="34"/>
  <c r="F377" i="34"/>
  <c r="D377" i="34" s="1"/>
  <c r="E377" i="34"/>
  <c r="C377" i="34"/>
  <c r="B377" i="34"/>
  <c r="F376" i="34"/>
  <c r="D376" i="34" s="1"/>
  <c r="G378" i="2" s="1"/>
  <c r="E376" i="34"/>
  <c r="C376" i="34"/>
  <c r="B376" i="34"/>
  <c r="F375" i="34"/>
  <c r="D375" i="34" s="1"/>
  <c r="E375" i="34"/>
  <c r="C375" i="34"/>
  <c r="B375" i="34"/>
  <c r="F374" i="34"/>
  <c r="E374" i="34"/>
  <c r="H376" i="2" s="1"/>
  <c r="D374" i="34"/>
  <c r="C374" i="34"/>
  <c r="B374" i="34"/>
  <c r="F373" i="34"/>
  <c r="D373" i="34" s="1"/>
  <c r="G375" i="2" s="1"/>
  <c r="E373" i="34"/>
  <c r="C373" i="34"/>
  <c r="B373" i="34"/>
  <c r="F372" i="34"/>
  <c r="D372" i="34" s="1"/>
  <c r="G374" i="2" s="1"/>
  <c r="E372" i="34"/>
  <c r="C372" i="34"/>
  <c r="B372" i="34"/>
  <c r="F371" i="34"/>
  <c r="E371" i="34"/>
  <c r="D371" i="34"/>
  <c r="C371" i="34"/>
  <c r="B371" i="34"/>
  <c r="F370" i="34"/>
  <c r="D370" i="34" s="1"/>
  <c r="E370" i="34"/>
  <c r="C370" i="34"/>
  <c r="B370" i="34"/>
  <c r="F369" i="34"/>
  <c r="D369" i="34" s="1"/>
  <c r="E369" i="34"/>
  <c r="H371" i="2" s="1"/>
  <c r="C369" i="34"/>
  <c r="B369" i="34"/>
  <c r="F368" i="34"/>
  <c r="E368" i="34"/>
  <c r="D368" i="34"/>
  <c r="C368" i="34"/>
  <c r="B368" i="34"/>
  <c r="F367" i="34"/>
  <c r="D367" i="34" s="1"/>
  <c r="E367" i="34"/>
  <c r="C367" i="34"/>
  <c r="B367" i="34"/>
  <c r="F366" i="34"/>
  <c r="D366" i="34" s="1"/>
  <c r="E366" i="34"/>
  <c r="C366" i="34"/>
  <c r="B366" i="34"/>
  <c r="F365" i="34"/>
  <c r="D365" i="34" s="1"/>
  <c r="G367" i="2" s="1"/>
  <c r="E365" i="34"/>
  <c r="C365" i="34"/>
  <c r="B365" i="34"/>
  <c r="F364" i="34"/>
  <c r="E364" i="34"/>
  <c r="D364" i="34"/>
  <c r="C364" i="34"/>
  <c r="B364" i="34"/>
  <c r="F363" i="34"/>
  <c r="D363" i="34" s="1"/>
  <c r="E363" i="34"/>
  <c r="C363" i="34"/>
  <c r="B363" i="34"/>
  <c r="F362" i="34"/>
  <c r="E362" i="34"/>
  <c r="D362" i="34"/>
  <c r="C362" i="34"/>
  <c r="B362" i="34"/>
  <c r="F361" i="34"/>
  <c r="E361" i="34"/>
  <c r="D361" i="34"/>
  <c r="C361" i="34"/>
  <c r="B361" i="34"/>
  <c r="F360" i="34"/>
  <c r="D360" i="34" s="1"/>
  <c r="E360" i="34"/>
  <c r="C360" i="34"/>
  <c r="B360" i="34"/>
  <c r="F359" i="34"/>
  <c r="D359" i="34" s="1"/>
  <c r="E359" i="34"/>
  <c r="C359" i="34"/>
  <c r="B359" i="34"/>
  <c r="F358" i="34"/>
  <c r="D358" i="34" s="1"/>
  <c r="E358" i="34"/>
  <c r="C358" i="34"/>
  <c r="B358" i="34"/>
  <c r="F357" i="34"/>
  <c r="D357" i="34" s="1"/>
  <c r="G359" i="2" s="1"/>
  <c r="E357" i="34"/>
  <c r="C357" i="34"/>
  <c r="B357" i="34"/>
  <c r="F356" i="34"/>
  <c r="D356" i="34" s="1"/>
  <c r="E356" i="34"/>
  <c r="C356" i="34"/>
  <c r="B356" i="34"/>
  <c r="F355" i="34"/>
  <c r="D355" i="34" s="1"/>
  <c r="E355" i="34"/>
  <c r="C355" i="34"/>
  <c r="B355" i="34"/>
  <c r="F354" i="34"/>
  <c r="D354" i="34" s="1"/>
  <c r="E354" i="34"/>
  <c r="C354" i="34"/>
  <c r="B354" i="34"/>
  <c r="F353" i="34"/>
  <c r="D353" i="34" s="1"/>
  <c r="E353" i="34"/>
  <c r="C353" i="34"/>
  <c r="B353" i="34"/>
  <c r="F352" i="34"/>
  <c r="D352" i="34" s="1"/>
  <c r="E352" i="34"/>
  <c r="C352" i="34"/>
  <c r="B352" i="34"/>
  <c r="F351" i="34"/>
  <c r="D351" i="34" s="1"/>
  <c r="E351" i="34"/>
  <c r="C351" i="34"/>
  <c r="B351" i="34"/>
  <c r="F350" i="34"/>
  <c r="E350" i="34"/>
  <c r="D350" i="34"/>
  <c r="C350" i="34"/>
  <c r="B350" i="34"/>
  <c r="F349" i="34"/>
  <c r="E349" i="34"/>
  <c r="D349" i="34"/>
  <c r="C349" i="34"/>
  <c r="B349" i="34"/>
  <c r="F348" i="34"/>
  <c r="D348" i="34" s="1"/>
  <c r="E348" i="34"/>
  <c r="C348" i="34"/>
  <c r="B348" i="34"/>
  <c r="F347" i="34"/>
  <c r="E347" i="34"/>
  <c r="D347" i="34"/>
  <c r="C347" i="34"/>
  <c r="B347" i="34"/>
  <c r="F346" i="34"/>
  <c r="E346" i="34"/>
  <c r="D346" i="34"/>
  <c r="C346" i="34"/>
  <c r="B346" i="34"/>
  <c r="F345" i="34"/>
  <c r="D345" i="34" s="1"/>
  <c r="E345" i="34"/>
  <c r="C345" i="34"/>
  <c r="B345" i="34"/>
  <c r="F344" i="34"/>
  <c r="E344" i="34"/>
  <c r="D344" i="34"/>
  <c r="C344" i="34"/>
  <c r="B344" i="34"/>
  <c r="F343" i="34"/>
  <c r="D343" i="34" s="1"/>
  <c r="E343" i="34"/>
  <c r="C343" i="34"/>
  <c r="B343" i="34"/>
  <c r="F342" i="34"/>
  <c r="D342" i="34" s="1"/>
  <c r="E342" i="34"/>
  <c r="C342" i="34"/>
  <c r="B342" i="34"/>
  <c r="F341" i="34"/>
  <c r="E341" i="34"/>
  <c r="D341" i="34"/>
  <c r="C341" i="34"/>
  <c r="B341" i="34"/>
  <c r="F340" i="34"/>
  <c r="D340" i="34" s="1"/>
  <c r="G342" i="2" s="1"/>
  <c r="E340" i="34"/>
  <c r="C340" i="34"/>
  <c r="B340" i="34"/>
  <c r="F339" i="34"/>
  <c r="D339" i="34" s="1"/>
  <c r="E339" i="34"/>
  <c r="C339" i="34"/>
  <c r="B339" i="34"/>
  <c r="F338" i="34"/>
  <c r="E338" i="34"/>
  <c r="H340" i="2" s="1"/>
  <c r="D338" i="34"/>
  <c r="C338" i="34"/>
  <c r="B338" i="34"/>
  <c r="F337" i="34"/>
  <c r="E337" i="34"/>
  <c r="D337" i="34"/>
  <c r="G339" i="2" s="1"/>
  <c r="C337" i="34"/>
  <c r="B337" i="34"/>
  <c r="F336" i="34"/>
  <c r="D336" i="34" s="1"/>
  <c r="G338" i="2" s="1"/>
  <c r="E336" i="34"/>
  <c r="C336" i="34"/>
  <c r="B336" i="34"/>
  <c r="F335" i="34"/>
  <c r="E335" i="34"/>
  <c r="D335" i="34"/>
  <c r="C335" i="34"/>
  <c r="B335" i="34"/>
  <c r="F334" i="34"/>
  <c r="D334" i="34" s="1"/>
  <c r="E334" i="34"/>
  <c r="C334" i="34"/>
  <c r="B334" i="34"/>
  <c r="F333" i="34"/>
  <c r="D333" i="34" s="1"/>
  <c r="E333" i="34"/>
  <c r="H335" i="2" s="1"/>
  <c r="C333" i="34"/>
  <c r="B333" i="34"/>
  <c r="F332" i="34"/>
  <c r="E332" i="34"/>
  <c r="D332" i="34"/>
  <c r="C332" i="34"/>
  <c r="B332" i="34"/>
  <c r="F331" i="34"/>
  <c r="D331" i="34" s="1"/>
  <c r="E331" i="34"/>
  <c r="C331" i="34"/>
  <c r="B331" i="34"/>
  <c r="F330" i="34"/>
  <c r="D330" i="34" s="1"/>
  <c r="E330" i="34"/>
  <c r="C330" i="34"/>
  <c r="B330" i="34"/>
  <c r="F329" i="34"/>
  <c r="E329" i="34"/>
  <c r="D329" i="34"/>
  <c r="G331" i="2" s="1"/>
  <c r="C329" i="34"/>
  <c r="B329" i="34"/>
  <c r="F328" i="34"/>
  <c r="E328" i="34"/>
  <c r="D328" i="34"/>
  <c r="C328" i="34"/>
  <c r="B328" i="34"/>
  <c r="F327" i="34"/>
  <c r="D327" i="34" s="1"/>
  <c r="E327" i="34"/>
  <c r="C327" i="34"/>
  <c r="B327" i="34"/>
  <c r="F326" i="34"/>
  <c r="E326" i="34"/>
  <c r="D326" i="34"/>
  <c r="C326" i="34"/>
  <c r="B326" i="34"/>
  <c r="F325" i="34"/>
  <c r="D325" i="34" s="1"/>
  <c r="E325" i="34"/>
  <c r="C325" i="34"/>
  <c r="B325" i="34"/>
  <c r="F324" i="34"/>
  <c r="D324" i="34" s="1"/>
  <c r="E324" i="34"/>
  <c r="C324" i="34"/>
  <c r="B324" i="34"/>
  <c r="F323" i="34"/>
  <c r="D323" i="34" s="1"/>
  <c r="E323" i="34"/>
  <c r="C323" i="34"/>
  <c r="B323" i="34"/>
  <c r="F322" i="34"/>
  <c r="D322" i="34" s="1"/>
  <c r="E322" i="34"/>
  <c r="C322" i="34"/>
  <c r="B322" i="34"/>
  <c r="F321" i="34"/>
  <c r="D321" i="34" s="1"/>
  <c r="G323" i="2" s="1"/>
  <c r="E321" i="34"/>
  <c r="C321" i="34"/>
  <c r="B321" i="34"/>
  <c r="F320" i="34"/>
  <c r="D320" i="34" s="1"/>
  <c r="E320" i="34"/>
  <c r="C320" i="34"/>
  <c r="B320" i="34"/>
  <c r="F319" i="34"/>
  <c r="E319" i="34"/>
  <c r="D319" i="34"/>
  <c r="C319" i="34"/>
  <c r="B319" i="34"/>
  <c r="F318" i="34"/>
  <c r="D318" i="34" s="1"/>
  <c r="E318" i="34"/>
  <c r="C318" i="34"/>
  <c r="B318" i="34"/>
  <c r="F317" i="34"/>
  <c r="E317" i="34"/>
  <c r="D317" i="34"/>
  <c r="C317" i="34"/>
  <c r="B317" i="34"/>
  <c r="F316" i="34"/>
  <c r="D316" i="34" s="1"/>
  <c r="E316" i="34"/>
  <c r="C316" i="34"/>
  <c r="B316" i="34"/>
  <c r="F315" i="34"/>
  <c r="D315" i="34" s="1"/>
  <c r="E315" i="34"/>
  <c r="C315" i="34"/>
  <c r="B315" i="34"/>
  <c r="F314" i="34"/>
  <c r="E314" i="34"/>
  <c r="D314" i="34"/>
  <c r="C314" i="34"/>
  <c r="B314" i="34"/>
  <c r="F313" i="34"/>
  <c r="D313" i="34" s="1"/>
  <c r="E313" i="34"/>
  <c r="C313" i="34"/>
  <c r="B313" i="34"/>
  <c r="F312" i="34"/>
  <c r="D312" i="34" s="1"/>
  <c r="E312" i="34"/>
  <c r="C312" i="34"/>
  <c r="B312" i="34"/>
  <c r="F311" i="34"/>
  <c r="E311" i="34"/>
  <c r="D311" i="34"/>
  <c r="C311" i="34"/>
  <c r="B311" i="34"/>
  <c r="F310" i="34"/>
  <c r="D310" i="34" s="1"/>
  <c r="E310" i="34"/>
  <c r="C310" i="34"/>
  <c r="B310" i="34"/>
  <c r="F309" i="34"/>
  <c r="D309" i="34" s="1"/>
  <c r="E309" i="34"/>
  <c r="C309" i="34"/>
  <c r="B309" i="34"/>
  <c r="F308" i="34"/>
  <c r="D308" i="34" s="1"/>
  <c r="E308" i="34"/>
  <c r="C308" i="34"/>
  <c r="B308" i="34"/>
  <c r="F307" i="34"/>
  <c r="D307" i="34" s="1"/>
  <c r="E307" i="34"/>
  <c r="C307" i="34"/>
  <c r="B307" i="34"/>
  <c r="F306" i="34"/>
  <c r="D306" i="34" s="1"/>
  <c r="E306" i="34"/>
  <c r="C306" i="34"/>
  <c r="B306" i="34"/>
  <c r="F305" i="34"/>
  <c r="E305" i="34"/>
  <c r="D305" i="34"/>
  <c r="C305" i="34"/>
  <c r="B305" i="34"/>
  <c r="F304" i="34"/>
  <c r="D304" i="34" s="1"/>
  <c r="G306" i="2" s="1"/>
  <c r="E304" i="34"/>
  <c r="C304" i="34"/>
  <c r="B304" i="34"/>
  <c r="F303" i="34"/>
  <c r="D303" i="34" s="1"/>
  <c r="E303" i="34"/>
  <c r="C303" i="34"/>
  <c r="B303" i="34"/>
  <c r="F302" i="34"/>
  <c r="D302" i="34" s="1"/>
  <c r="E302" i="34"/>
  <c r="H304" i="2" s="1"/>
  <c r="C302" i="34"/>
  <c r="B302" i="34"/>
  <c r="F301" i="34"/>
  <c r="D301" i="34" s="1"/>
  <c r="G303" i="2" s="1"/>
  <c r="E301" i="34"/>
  <c r="C301" i="34"/>
  <c r="B301" i="34"/>
  <c r="F300" i="34"/>
  <c r="D300" i="34" s="1"/>
  <c r="G302" i="2" s="1"/>
  <c r="E300" i="34"/>
  <c r="C300" i="34"/>
  <c r="B300" i="34"/>
  <c r="F299" i="34"/>
  <c r="D299" i="34" s="1"/>
  <c r="E299" i="34"/>
  <c r="C299" i="34"/>
  <c r="B299" i="34"/>
  <c r="F298" i="34"/>
  <c r="D298" i="34" s="1"/>
  <c r="E298" i="34"/>
  <c r="C298" i="34"/>
  <c r="B298" i="34"/>
  <c r="F297" i="34"/>
  <c r="D297" i="34" s="1"/>
  <c r="E297" i="34"/>
  <c r="H299" i="2" s="1"/>
  <c r="C297" i="34"/>
  <c r="B297" i="34"/>
  <c r="F296" i="34"/>
  <c r="D296" i="34" s="1"/>
  <c r="E296" i="34"/>
  <c r="C296" i="34"/>
  <c r="B296" i="34"/>
  <c r="F295" i="34"/>
  <c r="D295" i="34" s="1"/>
  <c r="E295" i="34"/>
  <c r="C295" i="34"/>
  <c r="B295" i="34"/>
  <c r="F294" i="34"/>
  <c r="D294" i="34" s="1"/>
  <c r="E294" i="34"/>
  <c r="C294" i="34"/>
  <c r="B294" i="34"/>
  <c r="F293" i="34"/>
  <c r="E293" i="34"/>
  <c r="D293" i="34"/>
  <c r="G295" i="2" s="1"/>
  <c r="C293" i="34"/>
  <c r="B293" i="34"/>
  <c r="F292" i="34"/>
  <c r="E292" i="34"/>
  <c r="D292" i="34"/>
  <c r="C292" i="34"/>
  <c r="B292" i="34"/>
  <c r="F291" i="34"/>
  <c r="D291" i="34" s="1"/>
  <c r="E291" i="34"/>
  <c r="C291" i="34"/>
  <c r="B291" i="34"/>
  <c r="F290" i="34"/>
  <c r="E290" i="34"/>
  <c r="D290" i="34"/>
  <c r="C290" i="34"/>
  <c r="B290" i="34"/>
  <c r="F289" i="34"/>
  <c r="E289" i="34"/>
  <c r="D289" i="34"/>
  <c r="C289" i="34"/>
  <c r="B289" i="34"/>
  <c r="F288" i="34"/>
  <c r="D288" i="34" s="1"/>
  <c r="E288" i="34"/>
  <c r="C288" i="34"/>
  <c r="B288" i="34"/>
  <c r="F287" i="34"/>
  <c r="E287" i="34"/>
  <c r="D287" i="34"/>
  <c r="C287" i="34"/>
  <c r="B287" i="34"/>
  <c r="F286" i="34"/>
  <c r="D286" i="34" s="1"/>
  <c r="E286" i="34"/>
  <c r="C286" i="34"/>
  <c r="B286" i="34"/>
  <c r="F285" i="34"/>
  <c r="D285" i="34" s="1"/>
  <c r="G287" i="2" s="1"/>
  <c r="E285" i="34"/>
  <c r="C285" i="34"/>
  <c r="B285" i="34"/>
  <c r="F284" i="34"/>
  <c r="D284" i="34" s="1"/>
  <c r="E284" i="34"/>
  <c r="C284" i="34"/>
  <c r="B284" i="34"/>
  <c r="F283" i="34"/>
  <c r="D283" i="34" s="1"/>
  <c r="E283" i="34"/>
  <c r="C283" i="34"/>
  <c r="B283" i="34"/>
  <c r="F282" i="34"/>
  <c r="D282" i="34" s="1"/>
  <c r="E282" i="34"/>
  <c r="C282" i="34"/>
  <c r="B282" i="34"/>
  <c r="F281" i="34"/>
  <c r="D281" i="34" s="1"/>
  <c r="E281" i="34"/>
  <c r="C281" i="34"/>
  <c r="B281" i="34"/>
  <c r="F280" i="34"/>
  <c r="D280" i="34" s="1"/>
  <c r="E280" i="34"/>
  <c r="C280" i="34"/>
  <c r="B280" i="34"/>
  <c r="F279" i="34"/>
  <c r="D279" i="34" s="1"/>
  <c r="E279" i="34"/>
  <c r="C279" i="34"/>
  <c r="B279" i="34"/>
  <c r="F278" i="34"/>
  <c r="E278" i="34"/>
  <c r="D278" i="34"/>
  <c r="C278" i="34"/>
  <c r="B278" i="34"/>
  <c r="F277" i="34"/>
  <c r="E277" i="34"/>
  <c r="D277" i="34"/>
  <c r="C277" i="34"/>
  <c r="B277" i="34"/>
  <c r="F276" i="34"/>
  <c r="D276" i="34" s="1"/>
  <c r="E276" i="34"/>
  <c r="C276" i="34"/>
  <c r="B276" i="34"/>
  <c r="F275" i="34"/>
  <c r="E275" i="34"/>
  <c r="D275" i="34"/>
  <c r="C275" i="34"/>
  <c r="B275" i="34"/>
  <c r="F274" i="34"/>
  <c r="D274" i="34" s="1"/>
  <c r="E274" i="34"/>
  <c r="C274" i="34"/>
  <c r="B274" i="34"/>
  <c r="F273" i="34"/>
  <c r="D273" i="34" s="1"/>
  <c r="E273" i="34"/>
  <c r="C273" i="34"/>
  <c r="B273" i="34"/>
  <c r="F272" i="34"/>
  <c r="D272" i="34" s="1"/>
  <c r="E272" i="34"/>
  <c r="C272" i="34"/>
  <c r="B272" i="34"/>
  <c r="F271" i="34"/>
  <c r="D271" i="34" s="1"/>
  <c r="E271" i="34"/>
  <c r="C271" i="34"/>
  <c r="B271" i="34"/>
  <c r="F270" i="34"/>
  <c r="D270" i="34" s="1"/>
  <c r="E270" i="34"/>
  <c r="C270" i="34"/>
  <c r="B270" i="34"/>
  <c r="F269" i="34"/>
  <c r="E269" i="34"/>
  <c r="D269" i="34"/>
  <c r="C269" i="34"/>
  <c r="B269" i="34"/>
  <c r="F268" i="34"/>
  <c r="D268" i="34" s="1"/>
  <c r="E268" i="34"/>
  <c r="C268" i="34"/>
  <c r="B268" i="34"/>
  <c r="F267" i="34"/>
  <c r="D267" i="34" s="1"/>
  <c r="E267" i="34"/>
  <c r="C267" i="34"/>
  <c r="B267" i="34"/>
  <c r="F266" i="34"/>
  <c r="E266" i="34"/>
  <c r="D266" i="34"/>
  <c r="C266" i="34"/>
  <c r="B266" i="34"/>
  <c r="F265" i="34"/>
  <c r="D265" i="34" s="1"/>
  <c r="E265" i="34"/>
  <c r="C265" i="34"/>
  <c r="B265" i="34"/>
  <c r="F264" i="34"/>
  <c r="D264" i="34" s="1"/>
  <c r="E264" i="34"/>
  <c r="C264" i="34"/>
  <c r="B264" i="34"/>
  <c r="F263" i="34"/>
  <c r="D263" i="34" s="1"/>
  <c r="E263" i="34"/>
  <c r="C263" i="34"/>
  <c r="B263" i="34"/>
  <c r="F262" i="34"/>
  <c r="D262" i="34" s="1"/>
  <c r="E262" i="34"/>
  <c r="C262" i="34"/>
  <c r="B262" i="34"/>
  <c r="F261" i="34"/>
  <c r="D261" i="34" s="1"/>
  <c r="E261" i="34"/>
  <c r="C261" i="34"/>
  <c r="B261" i="34"/>
  <c r="F260" i="34"/>
  <c r="E260" i="34"/>
  <c r="D260" i="34"/>
  <c r="C260" i="34"/>
  <c r="B260" i="34"/>
  <c r="F259" i="34"/>
  <c r="D259" i="34" s="1"/>
  <c r="E259" i="34"/>
  <c r="C259" i="34"/>
  <c r="B259" i="34"/>
  <c r="F258" i="34"/>
  <c r="D258" i="34" s="1"/>
  <c r="E258" i="34"/>
  <c r="C258" i="34"/>
  <c r="B258" i="34"/>
  <c r="F257" i="34"/>
  <c r="E257" i="34"/>
  <c r="D257" i="34"/>
  <c r="C257" i="34"/>
  <c r="B257" i="34"/>
  <c r="F256" i="34"/>
  <c r="D256" i="34" s="1"/>
  <c r="E256" i="34"/>
  <c r="C256" i="34"/>
  <c r="B256" i="34"/>
  <c r="F255" i="34"/>
  <c r="D255" i="34" s="1"/>
  <c r="E255" i="34"/>
  <c r="C255" i="34"/>
  <c r="B255" i="34"/>
  <c r="F254" i="34"/>
  <c r="E254" i="34"/>
  <c r="D254" i="34"/>
  <c r="C254" i="34"/>
  <c r="B254" i="34"/>
  <c r="F253" i="34"/>
  <c r="D253" i="34" s="1"/>
  <c r="E253" i="34"/>
  <c r="C253" i="34"/>
  <c r="B253" i="34"/>
  <c r="F252" i="34"/>
  <c r="D252" i="34" s="1"/>
  <c r="E252" i="34"/>
  <c r="C252" i="34"/>
  <c r="B252" i="34"/>
  <c r="F251" i="34"/>
  <c r="E251" i="34"/>
  <c r="D251" i="34"/>
  <c r="C251" i="34"/>
  <c r="B251" i="34"/>
  <c r="F250" i="34"/>
  <c r="D250" i="34" s="1"/>
  <c r="E250" i="34"/>
  <c r="C250" i="34"/>
  <c r="B250" i="34"/>
  <c r="F249" i="34"/>
  <c r="D249" i="34" s="1"/>
  <c r="E249" i="34"/>
  <c r="C249" i="34"/>
  <c r="B249" i="34"/>
  <c r="F248" i="34"/>
  <c r="E248" i="34"/>
  <c r="D248" i="34"/>
  <c r="C248" i="34"/>
  <c r="B248" i="34"/>
  <c r="F247" i="34"/>
  <c r="E247" i="34"/>
  <c r="D247" i="34"/>
  <c r="C247" i="34"/>
  <c r="B247" i="34"/>
  <c r="F246" i="34"/>
  <c r="D246" i="34" s="1"/>
  <c r="E246" i="34"/>
  <c r="C246" i="34"/>
  <c r="B246" i="34"/>
  <c r="F245" i="34"/>
  <c r="D245" i="34" s="1"/>
  <c r="E245" i="34"/>
  <c r="C245" i="34"/>
  <c r="B245" i="34"/>
  <c r="F244" i="34"/>
  <c r="D244" i="34" s="1"/>
  <c r="E244" i="34"/>
  <c r="C244" i="34"/>
  <c r="B244" i="34"/>
  <c r="F243" i="34"/>
  <c r="D243" i="34" s="1"/>
  <c r="E243" i="34"/>
  <c r="C243" i="34"/>
  <c r="B243" i="34"/>
  <c r="F242" i="34"/>
  <c r="D242" i="34" s="1"/>
  <c r="E242" i="34"/>
  <c r="C242" i="34"/>
  <c r="B242" i="34"/>
  <c r="F241" i="34"/>
  <c r="E241" i="34"/>
  <c r="D241" i="34"/>
  <c r="C241" i="34"/>
  <c r="B241" i="34"/>
  <c r="F240" i="34"/>
  <c r="D240" i="34" s="1"/>
  <c r="E240" i="34"/>
  <c r="C240" i="34"/>
  <c r="B240" i="34"/>
  <c r="F239" i="34"/>
  <c r="D239" i="34" s="1"/>
  <c r="E239" i="34"/>
  <c r="C239" i="34"/>
  <c r="B239" i="34"/>
  <c r="F238" i="34"/>
  <c r="E238" i="34"/>
  <c r="D238" i="34"/>
  <c r="C238" i="34"/>
  <c r="B238" i="34"/>
  <c r="F237" i="34"/>
  <c r="D237" i="34" s="1"/>
  <c r="E237" i="34"/>
  <c r="C237" i="34"/>
  <c r="B237" i="34"/>
  <c r="F236" i="34"/>
  <c r="E236" i="34"/>
  <c r="D236" i="34"/>
  <c r="C236" i="34"/>
  <c r="B236" i="34"/>
  <c r="F235" i="34"/>
  <c r="D235" i="34" s="1"/>
  <c r="E235" i="34"/>
  <c r="C235" i="34"/>
  <c r="B235" i="34"/>
  <c r="F234" i="34"/>
  <c r="D234" i="34" s="1"/>
  <c r="E234" i="34"/>
  <c r="C234" i="34"/>
  <c r="B234" i="34"/>
  <c r="F233" i="34"/>
  <c r="D233" i="34" s="1"/>
  <c r="E233" i="34"/>
  <c r="C233" i="34"/>
  <c r="B233" i="34"/>
  <c r="F232" i="34"/>
  <c r="D232" i="34" s="1"/>
  <c r="E232" i="34"/>
  <c r="C232" i="34"/>
  <c r="B232" i="34"/>
  <c r="F231" i="34"/>
  <c r="D231" i="34" s="1"/>
  <c r="E231" i="34"/>
  <c r="C231" i="34"/>
  <c r="B231" i="34"/>
  <c r="F230" i="34"/>
  <c r="E230" i="34"/>
  <c r="D230" i="34"/>
  <c r="C230" i="34"/>
  <c r="B230" i="34"/>
  <c r="F229" i="34"/>
  <c r="E229" i="34"/>
  <c r="D229" i="34"/>
  <c r="C229" i="34"/>
  <c r="B229" i="34"/>
  <c r="F228" i="34"/>
  <c r="D228" i="34" s="1"/>
  <c r="E228" i="34"/>
  <c r="C228" i="34"/>
  <c r="B228" i="34"/>
  <c r="F227" i="34"/>
  <c r="E227" i="34"/>
  <c r="D227" i="34"/>
  <c r="C227" i="34"/>
  <c r="B227" i="34"/>
  <c r="F226" i="34"/>
  <c r="E226" i="34"/>
  <c r="D226" i="34"/>
  <c r="C226" i="34"/>
  <c r="B226" i="34"/>
  <c r="F225" i="34"/>
  <c r="D225" i="34" s="1"/>
  <c r="E225" i="34"/>
  <c r="C225" i="34"/>
  <c r="B225" i="34"/>
  <c r="F224" i="34"/>
  <c r="E224" i="34"/>
  <c r="D224" i="34"/>
  <c r="C224" i="34"/>
  <c r="B224" i="34"/>
  <c r="F223" i="34"/>
  <c r="D223" i="34" s="1"/>
  <c r="E223" i="34"/>
  <c r="C223" i="34"/>
  <c r="B223" i="34"/>
  <c r="F222" i="34"/>
  <c r="D222" i="34" s="1"/>
  <c r="E222" i="34"/>
  <c r="C222" i="34"/>
  <c r="B222" i="34"/>
  <c r="F221" i="34"/>
  <c r="D221" i="34" s="1"/>
  <c r="E221" i="34"/>
  <c r="C221" i="34"/>
  <c r="B221" i="34"/>
  <c r="F220" i="34"/>
  <c r="E220" i="34"/>
  <c r="D220" i="34"/>
  <c r="C220" i="34"/>
  <c r="B220" i="34"/>
  <c r="F219" i="34"/>
  <c r="D219" i="34" s="1"/>
  <c r="E219" i="34"/>
  <c r="C219" i="34"/>
  <c r="B219" i="34"/>
  <c r="F218" i="34"/>
  <c r="E218" i="34"/>
  <c r="D218" i="34"/>
  <c r="C218" i="34"/>
  <c r="B218" i="34"/>
  <c r="F217" i="34"/>
  <c r="E217" i="34"/>
  <c r="D217" i="34"/>
  <c r="C217" i="34"/>
  <c r="B217" i="34"/>
  <c r="F216" i="34"/>
  <c r="D216" i="34" s="1"/>
  <c r="E216" i="34"/>
  <c r="C216" i="34"/>
  <c r="B216" i="34"/>
  <c r="F215" i="34"/>
  <c r="E215" i="34"/>
  <c r="D215" i="34"/>
  <c r="C215" i="34"/>
  <c r="B215" i="34"/>
  <c r="F214" i="34"/>
  <c r="D214" i="34" s="1"/>
  <c r="E214" i="34"/>
  <c r="C214" i="34"/>
  <c r="B214" i="34"/>
  <c r="F213" i="34"/>
  <c r="D213" i="34" s="1"/>
  <c r="E213" i="34"/>
  <c r="C213" i="34"/>
  <c r="B213" i="34"/>
  <c r="F212" i="34"/>
  <c r="E212" i="34"/>
  <c r="D212" i="34"/>
  <c r="C212" i="34"/>
  <c r="B212" i="34"/>
  <c r="F211" i="34"/>
  <c r="D211" i="34" s="1"/>
  <c r="E211" i="34"/>
  <c r="C211" i="34"/>
  <c r="B211" i="34"/>
  <c r="F210" i="34"/>
  <c r="D210" i="34" s="1"/>
  <c r="E210" i="34"/>
  <c r="C210" i="34"/>
  <c r="B210" i="34"/>
  <c r="F209" i="34"/>
  <c r="E209" i="34"/>
  <c r="D209" i="34"/>
  <c r="C209" i="34"/>
  <c r="B209" i="34"/>
  <c r="F208" i="34"/>
  <c r="D208" i="34" s="1"/>
  <c r="E208" i="34"/>
  <c r="C208" i="34"/>
  <c r="B208" i="34"/>
  <c r="F207" i="34"/>
  <c r="D207" i="34" s="1"/>
  <c r="E207" i="34"/>
  <c r="H209" i="2" s="1"/>
  <c r="C207" i="34"/>
  <c r="B207" i="34"/>
  <c r="F206" i="34"/>
  <c r="E206" i="34"/>
  <c r="D206" i="34"/>
  <c r="C206" i="34"/>
  <c r="B206" i="34"/>
  <c r="F205" i="34"/>
  <c r="E205" i="34"/>
  <c r="D205" i="34"/>
  <c r="C205" i="34"/>
  <c r="B205" i="34"/>
  <c r="F204" i="34"/>
  <c r="D204" i="34" s="1"/>
  <c r="E204" i="34"/>
  <c r="C204" i="34"/>
  <c r="B204" i="34"/>
  <c r="F203" i="34"/>
  <c r="E203" i="34"/>
  <c r="H205" i="2" s="1"/>
  <c r="D203" i="34"/>
  <c r="C203" i="34"/>
  <c r="B203" i="34"/>
  <c r="F202" i="34"/>
  <c r="D202" i="34" s="1"/>
  <c r="G204" i="2" s="1"/>
  <c r="E202" i="34"/>
  <c r="C202" i="34"/>
  <c r="B202" i="34"/>
  <c r="F201" i="34"/>
  <c r="D201" i="34" s="1"/>
  <c r="G203" i="2" s="1"/>
  <c r="E201" i="34"/>
  <c r="C201" i="34"/>
  <c r="B201" i="34"/>
  <c r="F200" i="34"/>
  <c r="D200" i="34" s="1"/>
  <c r="G202" i="2" s="1"/>
  <c r="E200" i="34"/>
  <c r="C200" i="34"/>
  <c r="B200" i="34"/>
  <c r="F199" i="34"/>
  <c r="D199" i="34" s="1"/>
  <c r="G201" i="2" s="1"/>
  <c r="E199" i="34"/>
  <c r="C199" i="34"/>
  <c r="B199" i="34"/>
  <c r="F198" i="34"/>
  <c r="D198" i="34" s="1"/>
  <c r="E198" i="34"/>
  <c r="C198" i="34"/>
  <c r="B198" i="34"/>
  <c r="F197" i="34"/>
  <c r="E197" i="34"/>
  <c r="D197" i="34"/>
  <c r="C197" i="34"/>
  <c r="B197" i="34"/>
  <c r="F196" i="34"/>
  <c r="D196" i="34" s="1"/>
  <c r="E196" i="34"/>
  <c r="C196" i="34"/>
  <c r="B196" i="34"/>
  <c r="F195" i="34"/>
  <c r="D195" i="34" s="1"/>
  <c r="E195" i="34"/>
  <c r="H197" i="2" s="1"/>
  <c r="C195" i="34"/>
  <c r="B195" i="34"/>
  <c r="F194" i="34"/>
  <c r="E194" i="34"/>
  <c r="D194" i="34"/>
  <c r="C194" i="34"/>
  <c r="B194" i="34"/>
  <c r="F193" i="34"/>
  <c r="D193" i="34" s="1"/>
  <c r="E193" i="34"/>
  <c r="C193" i="34"/>
  <c r="B193" i="34"/>
  <c r="F192" i="34"/>
  <c r="D192" i="34" s="1"/>
  <c r="E192" i="34"/>
  <c r="C192" i="34"/>
  <c r="B192" i="34"/>
  <c r="F191" i="34"/>
  <c r="D191" i="34" s="1"/>
  <c r="E191" i="34"/>
  <c r="C191" i="34"/>
  <c r="B191" i="34"/>
  <c r="F190" i="34"/>
  <c r="D190" i="34" s="1"/>
  <c r="G192" i="2" s="1"/>
  <c r="E190" i="34"/>
  <c r="C190" i="34"/>
  <c r="B190" i="34"/>
  <c r="F189" i="34"/>
  <c r="D189" i="34" s="1"/>
  <c r="E189" i="34"/>
  <c r="C189" i="34"/>
  <c r="B189" i="34"/>
  <c r="F188" i="34"/>
  <c r="D188" i="34" s="1"/>
  <c r="E188" i="34"/>
  <c r="C188" i="34"/>
  <c r="B188" i="34"/>
  <c r="F187" i="34"/>
  <c r="D187" i="34" s="1"/>
  <c r="G189" i="2" s="1"/>
  <c r="E187" i="34"/>
  <c r="C187" i="34"/>
  <c r="B187" i="34"/>
  <c r="F186" i="34"/>
  <c r="D186" i="34" s="1"/>
  <c r="E186" i="34"/>
  <c r="C186" i="34"/>
  <c r="B186" i="34"/>
  <c r="F185" i="34"/>
  <c r="D185" i="34" s="1"/>
  <c r="E185" i="34"/>
  <c r="H187" i="2" s="1"/>
  <c r="C185" i="34"/>
  <c r="B185" i="34"/>
  <c r="F184" i="34"/>
  <c r="E184" i="34"/>
  <c r="D184" i="34"/>
  <c r="G186" i="2" s="1"/>
  <c r="C184" i="34"/>
  <c r="B184" i="34"/>
  <c r="F183" i="34"/>
  <c r="D183" i="34" s="1"/>
  <c r="G185" i="2" s="1"/>
  <c r="E183" i="34"/>
  <c r="C183" i="34"/>
  <c r="B183" i="34"/>
  <c r="F182" i="34"/>
  <c r="D182" i="34" s="1"/>
  <c r="G184" i="2" s="1"/>
  <c r="E182" i="34"/>
  <c r="C182" i="34"/>
  <c r="B182" i="34"/>
  <c r="F181" i="34"/>
  <c r="D181" i="34" s="1"/>
  <c r="E181" i="34"/>
  <c r="C181" i="34"/>
  <c r="B181" i="34"/>
  <c r="F180" i="34"/>
  <c r="D180" i="34" s="1"/>
  <c r="E180" i="34"/>
  <c r="H182" i="2" s="1"/>
  <c r="C180" i="34"/>
  <c r="B180" i="34"/>
  <c r="F179" i="34"/>
  <c r="D179" i="34" s="1"/>
  <c r="E179" i="34"/>
  <c r="C179" i="34"/>
  <c r="B179" i="34"/>
  <c r="F178" i="34"/>
  <c r="D178" i="34" s="1"/>
  <c r="E178" i="34"/>
  <c r="C178" i="34"/>
  <c r="B178" i="34"/>
  <c r="F177" i="34"/>
  <c r="D177" i="34" s="1"/>
  <c r="G179" i="2" s="1"/>
  <c r="E177" i="34"/>
  <c r="C177" i="34"/>
  <c r="B177" i="34"/>
  <c r="F176" i="34"/>
  <c r="D176" i="34" s="1"/>
  <c r="E176" i="34"/>
  <c r="C176" i="34"/>
  <c r="B176" i="34"/>
  <c r="F175" i="34"/>
  <c r="D175" i="34" s="1"/>
  <c r="E175" i="34"/>
  <c r="C175" i="34"/>
  <c r="B175" i="34"/>
  <c r="F174" i="34"/>
  <c r="D174" i="34" s="1"/>
  <c r="E174" i="34"/>
  <c r="C174" i="34"/>
  <c r="B174" i="34"/>
  <c r="F173" i="34"/>
  <c r="D173" i="34" s="1"/>
  <c r="E173" i="34"/>
  <c r="C173" i="34"/>
  <c r="B173" i="34"/>
  <c r="F172" i="34"/>
  <c r="E172" i="34"/>
  <c r="D172" i="34"/>
  <c r="C172" i="34"/>
  <c r="B172" i="34"/>
  <c r="F171" i="34"/>
  <c r="D171" i="34" s="1"/>
  <c r="E171" i="34"/>
  <c r="C171" i="34"/>
  <c r="B171" i="34"/>
  <c r="F170" i="34"/>
  <c r="D170" i="34" s="1"/>
  <c r="E170" i="34"/>
  <c r="C170" i="34"/>
  <c r="B170" i="34"/>
  <c r="F169" i="34"/>
  <c r="E169" i="34"/>
  <c r="D169" i="34"/>
  <c r="C169" i="34"/>
  <c r="B169" i="34"/>
  <c r="F168" i="34"/>
  <c r="D168" i="34" s="1"/>
  <c r="E168" i="34"/>
  <c r="C168" i="34"/>
  <c r="B168" i="34"/>
  <c r="F167" i="34"/>
  <c r="D167" i="34" s="1"/>
  <c r="E167" i="34"/>
  <c r="C167" i="34"/>
  <c r="B167" i="34"/>
  <c r="F166" i="34"/>
  <c r="D166" i="34" s="1"/>
  <c r="E166" i="34"/>
  <c r="C166" i="34"/>
  <c r="B166" i="34"/>
  <c r="F165" i="34"/>
  <c r="D165" i="34" s="1"/>
  <c r="E165" i="34"/>
  <c r="C165" i="34"/>
  <c r="B165" i="34"/>
  <c r="F164" i="34"/>
  <c r="D164" i="34" s="1"/>
  <c r="E164" i="34"/>
  <c r="C164" i="34"/>
  <c r="B164" i="34"/>
  <c r="F163" i="34"/>
  <c r="D163" i="34" s="1"/>
  <c r="E163" i="34"/>
  <c r="C163" i="34"/>
  <c r="B163" i="34"/>
  <c r="F162" i="34"/>
  <c r="D162" i="34" s="1"/>
  <c r="E162" i="34"/>
  <c r="C162" i="34"/>
  <c r="B162" i="34"/>
  <c r="F161" i="34"/>
  <c r="E161" i="34"/>
  <c r="D161" i="34"/>
  <c r="C161" i="34"/>
  <c r="B161" i="34"/>
  <c r="F160" i="34"/>
  <c r="D160" i="34" s="1"/>
  <c r="G162" i="2" s="1"/>
  <c r="E160" i="34"/>
  <c r="C160" i="34"/>
  <c r="B160" i="34"/>
  <c r="F159" i="34"/>
  <c r="D159" i="34" s="1"/>
  <c r="E159" i="34"/>
  <c r="C159" i="34"/>
  <c r="B159" i="34"/>
  <c r="F158" i="34"/>
  <c r="D158" i="34" s="1"/>
  <c r="E158" i="34"/>
  <c r="H160" i="2" s="1"/>
  <c r="C158" i="34"/>
  <c r="B158" i="34"/>
  <c r="F157" i="34"/>
  <c r="D157" i="34" s="1"/>
  <c r="G159" i="2" s="1"/>
  <c r="E157" i="34"/>
  <c r="C157" i="34"/>
  <c r="B157" i="34"/>
  <c r="F156" i="34"/>
  <c r="D156" i="34" s="1"/>
  <c r="G158" i="2" s="1"/>
  <c r="E156" i="34"/>
  <c r="C156" i="34"/>
  <c r="B156" i="34"/>
  <c r="F155" i="34"/>
  <c r="D155" i="34" s="1"/>
  <c r="E155" i="34"/>
  <c r="C155" i="34"/>
  <c r="B155" i="34"/>
  <c r="F154" i="34"/>
  <c r="D154" i="34" s="1"/>
  <c r="G156" i="2" s="1"/>
  <c r="E154" i="34"/>
  <c r="C154" i="34"/>
  <c r="B154" i="34"/>
  <c r="F153" i="34"/>
  <c r="D153" i="34" s="1"/>
  <c r="E153" i="34"/>
  <c r="C153" i="34"/>
  <c r="B153" i="34"/>
  <c r="F152" i="34"/>
  <c r="E152" i="34"/>
  <c r="D152" i="34"/>
  <c r="C152" i="34"/>
  <c r="B152" i="34"/>
  <c r="F151" i="34"/>
  <c r="D151" i="34" s="1"/>
  <c r="E151" i="34"/>
  <c r="C151" i="34"/>
  <c r="B151" i="34"/>
  <c r="F150" i="34"/>
  <c r="D150" i="34" s="1"/>
  <c r="E150" i="34"/>
  <c r="C150" i="34"/>
  <c r="B150" i="34"/>
  <c r="F149" i="34"/>
  <c r="D149" i="34" s="1"/>
  <c r="E149" i="34"/>
  <c r="C149" i="34"/>
  <c r="B149" i="34"/>
  <c r="F148" i="34"/>
  <c r="D148" i="34" s="1"/>
  <c r="E148" i="34"/>
  <c r="C148" i="34"/>
  <c r="B148" i="34"/>
  <c r="F147" i="34"/>
  <c r="D147" i="34" s="1"/>
  <c r="E147" i="34"/>
  <c r="C147" i="34"/>
  <c r="B147" i="34"/>
  <c r="F146" i="34"/>
  <c r="E146" i="34"/>
  <c r="D146" i="34"/>
  <c r="C146" i="34"/>
  <c r="B146" i="34"/>
  <c r="F145" i="34"/>
  <c r="D145" i="34" s="1"/>
  <c r="E145" i="34"/>
  <c r="C145" i="34"/>
  <c r="B145" i="34"/>
  <c r="F144" i="34"/>
  <c r="D144" i="34" s="1"/>
  <c r="E144" i="34"/>
  <c r="C144" i="34"/>
  <c r="B144" i="34"/>
  <c r="F143" i="34"/>
  <c r="E143" i="34"/>
  <c r="D143" i="34"/>
  <c r="C143" i="34"/>
  <c r="B143" i="34"/>
  <c r="F142" i="34"/>
  <c r="D142" i="34" s="1"/>
  <c r="E142" i="34"/>
  <c r="C142" i="34"/>
  <c r="B142" i="34"/>
  <c r="F141" i="34"/>
  <c r="D141" i="34" s="1"/>
  <c r="E141" i="34"/>
  <c r="C141" i="34"/>
  <c r="B141" i="34"/>
  <c r="F140" i="34"/>
  <c r="D140" i="34" s="1"/>
  <c r="E140" i="34"/>
  <c r="C140" i="34"/>
  <c r="B140" i="34"/>
  <c r="F139" i="34"/>
  <c r="D139" i="34" s="1"/>
  <c r="E139" i="34"/>
  <c r="C139" i="34"/>
  <c r="B139" i="34"/>
  <c r="F138" i="34"/>
  <c r="D138" i="34" s="1"/>
  <c r="E138" i="34"/>
  <c r="C138" i="34"/>
  <c r="B138" i="34"/>
  <c r="F137" i="34"/>
  <c r="E137" i="34"/>
  <c r="D137" i="34"/>
  <c r="C137" i="34"/>
  <c r="B137" i="34"/>
  <c r="F136" i="34"/>
  <c r="D136" i="34" s="1"/>
  <c r="E136" i="34"/>
  <c r="C136" i="34"/>
  <c r="B136" i="34"/>
  <c r="F135" i="34"/>
  <c r="D135" i="34" s="1"/>
  <c r="E135" i="34"/>
  <c r="C135" i="34"/>
  <c r="B135" i="34"/>
  <c r="F134" i="34"/>
  <c r="E134" i="34"/>
  <c r="D134" i="34"/>
  <c r="C134" i="34"/>
  <c r="B134" i="34"/>
  <c r="F133" i="34"/>
  <c r="D133" i="34" s="1"/>
  <c r="E133" i="34"/>
  <c r="C133" i="34"/>
  <c r="B133" i="34"/>
  <c r="F132" i="34"/>
  <c r="D132" i="34" s="1"/>
  <c r="E132" i="34"/>
  <c r="C132" i="34"/>
  <c r="B132" i="34"/>
  <c r="F131" i="34"/>
  <c r="D131" i="34" s="1"/>
  <c r="E131" i="34"/>
  <c r="C131" i="34"/>
  <c r="B131" i="34"/>
  <c r="F130" i="34"/>
  <c r="D130" i="34" s="1"/>
  <c r="E130" i="34"/>
  <c r="C130" i="34"/>
  <c r="B130" i="34"/>
  <c r="F129" i="34"/>
  <c r="D129" i="34" s="1"/>
  <c r="E129" i="34"/>
  <c r="C129" i="34"/>
  <c r="B129" i="34"/>
  <c r="F128" i="34"/>
  <c r="D128" i="34" s="1"/>
  <c r="E128" i="34"/>
  <c r="C128" i="34"/>
  <c r="B128" i="34"/>
  <c r="F127" i="34"/>
  <c r="D127" i="34" s="1"/>
  <c r="E127" i="34"/>
  <c r="C127" i="34"/>
  <c r="B127" i="34"/>
  <c r="F126" i="34"/>
  <c r="D126" i="34" s="1"/>
  <c r="E126" i="34"/>
  <c r="C126" i="34"/>
  <c r="B126" i="34"/>
  <c r="F125" i="34"/>
  <c r="E125" i="34"/>
  <c r="D125" i="34"/>
  <c r="C125" i="34"/>
  <c r="B125" i="34"/>
  <c r="F124" i="34"/>
  <c r="D124" i="34" s="1"/>
  <c r="E124" i="34"/>
  <c r="C124" i="34"/>
  <c r="B124" i="34"/>
  <c r="F123" i="34"/>
  <c r="D123" i="34" s="1"/>
  <c r="E123" i="34"/>
  <c r="C123" i="34"/>
  <c r="B123" i="34"/>
  <c r="F122" i="34"/>
  <c r="D122" i="34" s="1"/>
  <c r="E122" i="34"/>
  <c r="C122" i="34"/>
  <c r="B122" i="34"/>
  <c r="F121" i="34"/>
  <c r="D121" i="34" s="1"/>
  <c r="E121" i="34"/>
  <c r="C121" i="34"/>
  <c r="B121" i="34"/>
  <c r="F120" i="34"/>
  <c r="D120" i="34" s="1"/>
  <c r="E120" i="34"/>
  <c r="C120" i="34"/>
  <c r="B120" i="34"/>
  <c r="F119" i="34"/>
  <c r="E119" i="34"/>
  <c r="D119" i="34"/>
  <c r="C119" i="34"/>
  <c r="B119" i="34"/>
  <c r="F118" i="34"/>
  <c r="D118" i="34" s="1"/>
  <c r="E118" i="34"/>
  <c r="C118" i="34"/>
  <c r="B118" i="34"/>
  <c r="F117" i="34"/>
  <c r="D117" i="34" s="1"/>
  <c r="E117" i="34"/>
  <c r="H119" i="2" s="1"/>
  <c r="C117" i="34"/>
  <c r="B117" i="34"/>
  <c r="F116" i="34"/>
  <c r="E116" i="34"/>
  <c r="D116" i="34"/>
  <c r="C116" i="34"/>
  <c r="B116" i="34"/>
  <c r="F115" i="34"/>
  <c r="D115" i="34" s="1"/>
  <c r="E115" i="34"/>
  <c r="C115" i="34"/>
  <c r="B115" i="34"/>
  <c r="F114" i="34"/>
  <c r="D114" i="34" s="1"/>
  <c r="E114" i="34"/>
  <c r="C114" i="34"/>
  <c r="B114" i="34"/>
  <c r="F113" i="34"/>
  <c r="D113" i="34" s="1"/>
  <c r="G115" i="2" s="1"/>
  <c r="E113" i="34"/>
  <c r="C113" i="34"/>
  <c r="B113" i="34"/>
  <c r="F112" i="34"/>
  <c r="D112" i="34" s="1"/>
  <c r="E112" i="34"/>
  <c r="C112" i="34"/>
  <c r="B112" i="34"/>
  <c r="F111" i="34"/>
  <c r="D111" i="34" s="1"/>
  <c r="E111" i="34"/>
  <c r="C111" i="34"/>
  <c r="B111" i="34"/>
  <c r="F110" i="34"/>
  <c r="E110" i="34"/>
  <c r="D110" i="34"/>
  <c r="C110" i="34"/>
  <c r="B110" i="34"/>
  <c r="F109" i="34"/>
  <c r="D109" i="34" s="1"/>
  <c r="E109" i="34"/>
  <c r="C109" i="34"/>
  <c r="B109" i="34"/>
  <c r="F108" i="34"/>
  <c r="D108" i="34" s="1"/>
  <c r="G110" i="2" s="1"/>
  <c r="E108" i="34"/>
  <c r="C108" i="34"/>
  <c r="B108" i="34"/>
  <c r="F107" i="34"/>
  <c r="E107" i="34"/>
  <c r="D107" i="34"/>
  <c r="G109" i="2" s="1"/>
  <c r="C107" i="34"/>
  <c r="B107" i="34"/>
  <c r="F106" i="34"/>
  <c r="D106" i="34" s="1"/>
  <c r="G108" i="2" s="1"/>
  <c r="E106" i="34"/>
  <c r="C106" i="34"/>
  <c r="B106" i="34"/>
  <c r="F105" i="34"/>
  <c r="D105" i="34" s="1"/>
  <c r="E105" i="34"/>
  <c r="C105" i="34"/>
  <c r="B105" i="34"/>
  <c r="F104" i="34"/>
  <c r="D104" i="34" s="1"/>
  <c r="E104" i="34"/>
  <c r="H106" i="2" s="1"/>
  <c r="C104" i="34"/>
  <c r="B104" i="34"/>
  <c r="F103" i="34"/>
  <c r="D103" i="34" s="1"/>
  <c r="G105" i="2" s="1"/>
  <c r="E103" i="34"/>
  <c r="C103" i="34"/>
  <c r="B103" i="34"/>
  <c r="F102" i="34"/>
  <c r="D102" i="34" s="1"/>
  <c r="G104" i="2" s="1"/>
  <c r="E102" i="34"/>
  <c r="C102" i="34"/>
  <c r="B102" i="34"/>
  <c r="F101" i="34"/>
  <c r="D101" i="34" s="1"/>
  <c r="G103" i="2" s="1"/>
  <c r="E101" i="34"/>
  <c r="C101" i="34"/>
  <c r="B101" i="34"/>
  <c r="F100" i="34"/>
  <c r="D100" i="34" s="1"/>
  <c r="G102" i="2" s="1"/>
  <c r="E100" i="34"/>
  <c r="C100" i="34"/>
  <c r="B100" i="34"/>
  <c r="F99" i="34"/>
  <c r="D99" i="34" s="1"/>
  <c r="E99" i="34"/>
  <c r="C99" i="34"/>
  <c r="B99" i="34"/>
  <c r="F98" i="34"/>
  <c r="E98" i="34"/>
  <c r="D98" i="34"/>
  <c r="C98" i="34"/>
  <c r="B98" i="34"/>
  <c r="F97" i="34"/>
  <c r="D97" i="34" s="1"/>
  <c r="E97" i="34"/>
  <c r="C97" i="34"/>
  <c r="B97" i="34"/>
  <c r="F96" i="34"/>
  <c r="D96" i="34" s="1"/>
  <c r="E96" i="34"/>
  <c r="C96" i="34"/>
  <c r="B96" i="34"/>
  <c r="F95" i="34"/>
  <c r="D95" i="34" s="1"/>
  <c r="E95" i="34"/>
  <c r="C95" i="34"/>
  <c r="B95" i="34"/>
  <c r="F94" i="34"/>
  <c r="D94" i="34" s="1"/>
  <c r="E94" i="34"/>
  <c r="C94" i="34"/>
  <c r="B94" i="34"/>
  <c r="F93" i="34"/>
  <c r="D93" i="34" s="1"/>
  <c r="E93" i="34"/>
  <c r="C93" i="34"/>
  <c r="B93" i="34"/>
  <c r="F92" i="34"/>
  <c r="E92" i="34"/>
  <c r="D92" i="34"/>
  <c r="C92" i="34"/>
  <c r="B92" i="34"/>
  <c r="F91" i="34"/>
  <c r="D91" i="34" s="1"/>
  <c r="E91" i="34"/>
  <c r="C91" i="34"/>
  <c r="B91" i="34"/>
  <c r="F90" i="34"/>
  <c r="D90" i="34" s="1"/>
  <c r="E90" i="34"/>
  <c r="C90" i="34"/>
  <c r="B90" i="34"/>
  <c r="F89" i="34"/>
  <c r="E89" i="34"/>
  <c r="D89" i="34"/>
  <c r="C89" i="34"/>
  <c r="B89" i="34"/>
  <c r="F88" i="34"/>
  <c r="D88" i="34" s="1"/>
  <c r="E88" i="34"/>
  <c r="C88" i="34"/>
  <c r="B88" i="34"/>
  <c r="F87" i="34"/>
  <c r="D87" i="34" s="1"/>
  <c r="E87" i="34"/>
  <c r="C87" i="34"/>
  <c r="B87" i="34"/>
  <c r="F86" i="34"/>
  <c r="D86" i="34" s="1"/>
  <c r="G88" i="2" s="1"/>
  <c r="E86" i="34"/>
  <c r="C86" i="34"/>
  <c r="B86" i="34"/>
  <c r="F85" i="34"/>
  <c r="D85" i="34" s="1"/>
  <c r="E85" i="34"/>
  <c r="C85" i="34"/>
  <c r="B85" i="34"/>
  <c r="F84" i="34"/>
  <c r="D84" i="34" s="1"/>
  <c r="E84" i="34"/>
  <c r="C84" i="34"/>
  <c r="B84" i="34"/>
  <c r="F83" i="34"/>
  <c r="E83" i="34"/>
  <c r="D83" i="34"/>
  <c r="C83" i="34"/>
  <c r="B83" i="34"/>
  <c r="F82" i="34"/>
  <c r="D82" i="34" s="1"/>
  <c r="E82" i="34"/>
  <c r="C82" i="34"/>
  <c r="B82" i="34"/>
  <c r="F81" i="34"/>
  <c r="D81" i="34" s="1"/>
  <c r="E81" i="34"/>
  <c r="C81" i="34"/>
  <c r="B81" i="34"/>
  <c r="F80" i="34"/>
  <c r="E80" i="34"/>
  <c r="D80" i="34"/>
  <c r="C80" i="34"/>
  <c r="B80" i="34"/>
  <c r="F79" i="34"/>
  <c r="D79" i="34" s="1"/>
  <c r="E79" i="34"/>
  <c r="C79" i="34"/>
  <c r="B79" i="34"/>
  <c r="F78" i="34"/>
  <c r="D78" i="34" s="1"/>
  <c r="E78" i="34"/>
  <c r="C78" i="34"/>
  <c r="B78" i="34"/>
  <c r="F77" i="34"/>
  <c r="D77" i="34" s="1"/>
  <c r="E77" i="34"/>
  <c r="C77" i="34"/>
  <c r="B77" i="34"/>
  <c r="F76" i="34"/>
  <c r="D76" i="34" s="1"/>
  <c r="E76" i="34"/>
  <c r="C76" i="34"/>
  <c r="B76" i="34"/>
  <c r="F75" i="34"/>
  <c r="D75" i="34" s="1"/>
  <c r="E75" i="34"/>
  <c r="C75" i="34"/>
  <c r="B75" i="34"/>
  <c r="F74" i="34"/>
  <c r="D74" i="34" s="1"/>
  <c r="E74" i="34"/>
  <c r="C74" i="34"/>
  <c r="B74" i="34"/>
  <c r="F73" i="34"/>
  <c r="D73" i="34" s="1"/>
  <c r="E73" i="34"/>
  <c r="C73" i="34"/>
  <c r="B73" i="34"/>
  <c r="F72" i="34"/>
  <c r="D72" i="34" s="1"/>
  <c r="E72" i="34"/>
  <c r="C72" i="34"/>
  <c r="B72" i="34"/>
  <c r="F71" i="34"/>
  <c r="E71" i="34"/>
  <c r="D71" i="34"/>
  <c r="C71" i="34"/>
  <c r="B71" i="34"/>
  <c r="F70" i="34"/>
  <c r="D70" i="34" s="1"/>
  <c r="E70" i="34"/>
  <c r="C70" i="34"/>
  <c r="B70" i="34"/>
  <c r="F69" i="34"/>
  <c r="D69" i="34" s="1"/>
  <c r="E69" i="34"/>
  <c r="C69" i="34"/>
  <c r="B69" i="34"/>
  <c r="F68" i="34"/>
  <c r="D68" i="34" s="1"/>
  <c r="E68" i="34"/>
  <c r="C68" i="34"/>
  <c r="B68" i="34"/>
  <c r="F67" i="34"/>
  <c r="D67" i="34" s="1"/>
  <c r="E67" i="34"/>
  <c r="C67" i="34"/>
  <c r="B67" i="34"/>
  <c r="F66" i="34"/>
  <c r="D66" i="34" s="1"/>
  <c r="E66" i="34"/>
  <c r="C66" i="34"/>
  <c r="B66" i="34"/>
  <c r="F65" i="34"/>
  <c r="E65" i="34"/>
  <c r="D65" i="34"/>
  <c r="C65" i="34"/>
  <c r="B65" i="34"/>
  <c r="F64" i="34"/>
  <c r="D64" i="34" s="1"/>
  <c r="E64" i="34"/>
  <c r="C64" i="34"/>
  <c r="B64" i="34"/>
  <c r="F63" i="34"/>
  <c r="D63" i="34" s="1"/>
  <c r="E63" i="34"/>
  <c r="H65" i="2" s="1"/>
  <c r="C63" i="34"/>
  <c r="B63" i="34"/>
  <c r="F62" i="34"/>
  <c r="E62" i="34"/>
  <c r="D62" i="34"/>
  <c r="C62" i="34"/>
  <c r="B62" i="34"/>
  <c r="F61" i="34"/>
  <c r="D61" i="34" s="1"/>
  <c r="E61" i="34"/>
  <c r="C61" i="34"/>
  <c r="B61" i="34"/>
  <c r="F60" i="34"/>
  <c r="D60" i="34" s="1"/>
  <c r="G62" i="2" s="1"/>
  <c r="E60" i="34"/>
  <c r="C60" i="34"/>
  <c r="B60" i="34"/>
  <c r="F59" i="34"/>
  <c r="D59" i="34" s="1"/>
  <c r="G61" i="2" s="1"/>
  <c r="E59" i="34"/>
  <c r="C59" i="34"/>
  <c r="B59" i="34"/>
  <c r="F58" i="34"/>
  <c r="D58" i="34" s="1"/>
  <c r="E58" i="34"/>
  <c r="C58" i="34"/>
  <c r="B58" i="34"/>
  <c r="F57" i="34"/>
  <c r="D57" i="34" s="1"/>
  <c r="E57" i="34"/>
  <c r="C57" i="34"/>
  <c r="B57" i="34"/>
  <c r="F56" i="34"/>
  <c r="E56" i="34"/>
  <c r="D56" i="34"/>
  <c r="C56" i="34"/>
  <c r="B56" i="34"/>
  <c r="F55" i="34"/>
  <c r="D55" i="34" s="1"/>
  <c r="E55" i="34"/>
  <c r="C55" i="34"/>
  <c r="B55" i="34"/>
  <c r="F54" i="34"/>
  <c r="D54" i="34" s="1"/>
  <c r="G56" i="2" s="1"/>
  <c r="E54" i="34"/>
  <c r="C54" i="34"/>
  <c r="B54" i="34"/>
  <c r="F53" i="34"/>
  <c r="E53" i="34"/>
  <c r="D53" i="34"/>
  <c r="G55" i="2" s="1"/>
  <c r="C53" i="34"/>
  <c r="B53" i="34"/>
  <c r="F52" i="34"/>
  <c r="D52" i="34" s="1"/>
  <c r="G54" i="2" s="1"/>
  <c r="E52" i="34"/>
  <c r="C52" i="34"/>
  <c r="B52" i="34"/>
  <c r="F51" i="34"/>
  <c r="D51" i="34" s="1"/>
  <c r="E51" i="34"/>
  <c r="C51" i="34"/>
  <c r="B51" i="34"/>
  <c r="F50" i="34"/>
  <c r="D50" i="34" s="1"/>
  <c r="E50" i="34"/>
  <c r="H52" i="2" s="1"/>
  <c r="C50" i="34"/>
  <c r="B50" i="34"/>
  <c r="F49" i="34"/>
  <c r="D49" i="34" s="1"/>
  <c r="G51" i="2" s="1"/>
  <c r="E49" i="34"/>
  <c r="C49" i="34"/>
  <c r="B49" i="34"/>
  <c r="F48" i="34"/>
  <c r="D48" i="34" s="1"/>
  <c r="G50" i="2" s="1"/>
  <c r="E48" i="34"/>
  <c r="C48" i="34"/>
  <c r="B48" i="34"/>
  <c r="F47" i="34"/>
  <c r="D47" i="34" s="1"/>
  <c r="G49" i="2" s="1"/>
  <c r="E47" i="34"/>
  <c r="C47" i="34"/>
  <c r="B47" i="34"/>
  <c r="F46" i="34"/>
  <c r="D46" i="34" s="1"/>
  <c r="G48" i="2" s="1"/>
  <c r="E46" i="34"/>
  <c r="C46" i="34"/>
  <c r="B46" i="34"/>
  <c r="F45" i="34"/>
  <c r="D45" i="34" s="1"/>
  <c r="E45" i="34"/>
  <c r="C45" i="34"/>
  <c r="B45" i="34"/>
  <c r="F44" i="34"/>
  <c r="E44" i="34"/>
  <c r="D44" i="34"/>
  <c r="C44" i="34"/>
  <c r="B44" i="34"/>
  <c r="F43" i="34"/>
  <c r="D43" i="34" s="1"/>
  <c r="E43" i="34"/>
  <c r="C43" i="34"/>
  <c r="B43" i="34"/>
  <c r="F42" i="34"/>
  <c r="D42" i="34" s="1"/>
  <c r="E42" i="34"/>
  <c r="H44" i="2" s="1"/>
  <c r="C42" i="34"/>
  <c r="B42" i="34"/>
  <c r="F41" i="34"/>
  <c r="D41" i="34" s="1"/>
  <c r="E41" i="34"/>
  <c r="C41" i="34"/>
  <c r="B41" i="34"/>
  <c r="F40" i="34"/>
  <c r="D40" i="34" s="1"/>
  <c r="E40" i="34"/>
  <c r="H42" i="2" s="1"/>
  <c r="C40" i="34"/>
  <c r="B40" i="34"/>
  <c r="F39" i="34"/>
  <c r="D39" i="34" s="1"/>
  <c r="E39" i="34"/>
  <c r="C39" i="34"/>
  <c r="B39" i="34"/>
  <c r="F38" i="34"/>
  <c r="E38" i="34"/>
  <c r="D38" i="34"/>
  <c r="C38" i="34"/>
  <c r="B38" i="34"/>
  <c r="F37" i="34"/>
  <c r="D37" i="34" s="1"/>
  <c r="E37" i="34"/>
  <c r="C37" i="34"/>
  <c r="B37" i="34"/>
  <c r="F36" i="34"/>
  <c r="D36" i="34" s="1"/>
  <c r="E36" i="34"/>
  <c r="H38" i="2" s="1"/>
  <c r="C36" i="34"/>
  <c r="B36" i="34"/>
  <c r="F35" i="34"/>
  <c r="E35" i="34"/>
  <c r="D35" i="34"/>
  <c r="C35" i="34"/>
  <c r="B35" i="34"/>
  <c r="F34" i="34"/>
  <c r="D34" i="34" s="1"/>
  <c r="E34" i="34"/>
  <c r="C34" i="34"/>
  <c r="B34" i="34"/>
  <c r="F33" i="34"/>
  <c r="D33" i="34" s="1"/>
  <c r="E33" i="34"/>
  <c r="C33" i="34"/>
  <c r="B33" i="34"/>
  <c r="F32" i="34"/>
  <c r="D32" i="34" s="1"/>
  <c r="E32" i="34"/>
  <c r="C32" i="34"/>
  <c r="B32" i="34"/>
  <c r="F31" i="34"/>
  <c r="E31" i="34"/>
  <c r="H33" i="2" s="1"/>
  <c r="D31" i="34"/>
  <c r="C31" i="34"/>
  <c r="B31" i="34"/>
  <c r="F30" i="34"/>
  <c r="E30" i="34"/>
  <c r="D30" i="34"/>
  <c r="G32" i="2" s="1"/>
  <c r="C30" i="34"/>
  <c r="B30" i="34"/>
  <c r="F29" i="34"/>
  <c r="E29" i="34"/>
  <c r="D29" i="34"/>
  <c r="C29" i="34"/>
  <c r="B29" i="34"/>
  <c r="F28" i="34"/>
  <c r="E28" i="34"/>
  <c r="D28" i="34"/>
  <c r="C28" i="34"/>
  <c r="B28" i="34"/>
  <c r="F27" i="34"/>
  <c r="D27" i="34" s="1"/>
  <c r="E27" i="34"/>
  <c r="C27" i="34"/>
  <c r="B27" i="34"/>
  <c r="F26" i="34"/>
  <c r="D26" i="34" s="1"/>
  <c r="E26" i="34"/>
  <c r="C26" i="34"/>
  <c r="B26" i="34"/>
  <c r="F25" i="34"/>
  <c r="D25" i="34" s="1"/>
  <c r="G27" i="2" s="1"/>
  <c r="E25" i="34"/>
  <c r="C25" i="34"/>
  <c r="B25" i="34"/>
  <c r="F24" i="34"/>
  <c r="E24" i="34"/>
  <c r="D24" i="34"/>
  <c r="C24" i="34"/>
  <c r="B24" i="34"/>
  <c r="F23" i="34"/>
  <c r="E23" i="34"/>
  <c r="D23" i="34"/>
  <c r="C23" i="34"/>
  <c r="B23" i="34"/>
  <c r="F22" i="34"/>
  <c r="D22" i="34" s="1"/>
  <c r="E22" i="34"/>
  <c r="C22" i="34"/>
  <c r="B22" i="34"/>
  <c r="F21" i="34"/>
  <c r="D21" i="34" s="1"/>
  <c r="E21" i="34"/>
  <c r="H23" i="2" s="1"/>
  <c r="C21" i="34"/>
  <c r="B21" i="34"/>
  <c r="F20" i="34"/>
  <c r="D20" i="34" s="1"/>
  <c r="E20" i="34"/>
  <c r="C20" i="34"/>
  <c r="B20" i="34"/>
  <c r="F19" i="34"/>
  <c r="D19" i="34" s="1"/>
  <c r="E19" i="34"/>
  <c r="H21" i="2" s="1"/>
  <c r="C19" i="34"/>
  <c r="B19" i="34"/>
  <c r="F18" i="34"/>
  <c r="D18" i="34" s="1"/>
  <c r="E18" i="34"/>
  <c r="C18" i="34"/>
  <c r="B18" i="34"/>
  <c r="F17" i="34"/>
  <c r="E17" i="34"/>
  <c r="D17" i="34"/>
  <c r="C17" i="34"/>
  <c r="B17" i="34"/>
  <c r="F16" i="34"/>
  <c r="D16" i="34" s="1"/>
  <c r="E16" i="34"/>
  <c r="C16" i="34"/>
  <c r="B16" i="34"/>
  <c r="F15" i="34"/>
  <c r="D15" i="34" s="1"/>
  <c r="E15" i="34"/>
  <c r="C15" i="34"/>
  <c r="B15" i="34"/>
  <c r="F14" i="34"/>
  <c r="D14" i="34" s="1"/>
  <c r="E14" i="34"/>
  <c r="C14" i="34"/>
  <c r="B14" i="34"/>
  <c r="F13" i="34"/>
  <c r="D13" i="34" s="1"/>
  <c r="E13" i="34"/>
  <c r="H15" i="2" s="1"/>
  <c r="C13" i="34"/>
  <c r="B13" i="34"/>
  <c r="F12" i="34"/>
  <c r="D12" i="34" s="1"/>
  <c r="E12" i="34"/>
  <c r="C12" i="34"/>
  <c r="B12" i="34"/>
  <c r="F11" i="34"/>
  <c r="D11" i="34" s="1"/>
  <c r="E11" i="34"/>
  <c r="C11" i="34"/>
  <c r="B11" i="34"/>
  <c r="F10" i="34"/>
  <c r="E10" i="34"/>
  <c r="D10" i="34"/>
  <c r="C10" i="34"/>
  <c r="B10" i="34"/>
  <c r="F9" i="34"/>
  <c r="D9" i="34" s="1"/>
  <c r="E9" i="34"/>
  <c r="C9" i="34"/>
  <c r="B9" i="34"/>
  <c r="F8" i="34"/>
  <c r="D8" i="34" s="1"/>
  <c r="E8" i="34"/>
  <c r="C8" i="34"/>
  <c r="B8" i="34"/>
  <c r="F7" i="34"/>
  <c r="D7" i="34" s="1"/>
  <c r="E7" i="34"/>
  <c r="H9" i="2" s="1"/>
  <c r="C7" i="34"/>
  <c r="B7" i="34"/>
  <c r="F6" i="34"/>
  <c r="D6" i="34" s="1"/>
  <c r="G8" i="2" s="1"/>
  <c r="E6" i="34"/>
  <c r="C6" i="34"/>
  <c r="B6" i="34"/>
  <c r="F5" i="34"/>
  <c r="D5" i="34" s="1"/>
  <c r="G7" i="2" s="1"/>
  <c r="E5" i="34"/>
  <c r="C5" i="34"/>
  <c r="B5" i="34"/>
  <c r="F4" i="34"/>
  <c r="D4" i="34" s="1"/>
  <c r="G6" i="2" s="1"/>
  <c r="E4" i="34"/>
  <c r="C4" i="34"/>
  <c r="B4" i="34"/>
  <c r="F3" i="34"/>
  <c r="D3" i="34" s="1"/>
  <c r="G5" i="2" s="1"/>
  <c r="E3" i="34"/>
  <c r="C3" i="34"/>
  <c r="B3" i="34"/>
  <c r="S1000" i="33"/>
  <c r="R1000" i="33"/>
  <c r="Q1000" i="33"/>
  <c r="P1000" i="33"/>
  <c r="O1000" i="33"/>
  <c r="S999" i="33"/>
  <c r="R999" i="33"/>
  <c r="Q999" i="33"/>
  <c r="P999" i="33"/>
  <c r="O999" i="33"/>
  <c r="S998" i="33"/>
  <c r="R998" i="33"/>
  <c r="Q998" i="33"/>
  <c r="P998" i="33"/>
  <c r="O998" i="33"/>
  <c r="S997" i="33"/>
  <c r="R997" i="33"/>
  <c r="Q997" i="33"/>
  <c r="P997" i="33"/>
  <c r="O997" i="33"/>
  <c r="S996" i="33"/>
  <c r="R996" i="33"/>
  <c r="Q996" i="33"/>
  <c r="P996" i="33"/>
  <c r="O996" i="33"/>
  <c r="S995" i="33"/>
  <c r="R995" i="33"/>
  <c r="Q995" i="33"/>
  <c r="P995" i="33"/>
  <c r="O995" i="33"/>
  <c r="S994" i="33"/>
  <c r="R994" i="33"/>
  <c r="Q994" i="33"/>
  <c r="P994" i="33"/>
  <c r="O994" i="33"/>
  <c r="S993" i="33"/>
  <c r="R993" i="33"/>
  <c r="Q993" i="33"/>
  <c r="P993" i="33"/>
  <c r="O993" i="33"/>
  <c r="S992" i="33"/>
  <c r="R992" i="33"/>
  <c r="Q992" i="33"/>
  <c r="P992" i="33"/>
  <c r="O992" i="33"/>
  <c r="S991" i="33"/>
  <c r="R991" i="33"/>
  <c r="Q991" i="33"/>
  <c r="P991" i="33"/>
  <c r="O991" i="33"/>
  <c r="S990" i="33"/>
  <c r="R990" i="33"/>
  <c r="Q990" i="33"/>
  <c r="P990" i="33"/>
  <c r="O990" i="33"/>
  <c r="S989" i="33"/>
  <c r="R989" i="33"/>
  <c r="Q989" i="33"/>
  <c r="P989" i="33"/>
  <c r="O989" i="33"/>
  <c r="S988" i="33"/>
  <c r="R988" i="33"/>
  <c r="Q988" i="33"/>
  <c r="P988" i="33"/>
  <c r="O988" i="33"/>
  <c r="S987" i="33"/>
  <c r="R987" i="33"/>
  <c r="Q987" i="33"/>
  <c r="P987" i="33"/>
  <c r="O987" i="33"/>
  <c r="S986" i="33"/>
  <c r="R986" i="33"/>
  <c r="Q986" i="33"/>
  <c r="P986" i="33"/>
  <c r="O986" i="33"/>
  <c r="S985" i="33"/>
  <c r="R985" i="33"/>
  <c r="Q985" i="33"/>
  <c r="P985" i="33"/>
  <c r="O985" i="33"/>
  <c r="S984" i="33"/>
  <c r="R984" i="33"/>
  <c r="Q984" i="33"/>
  <c r="P984" i="33"/>
  <c r="O984" i="33"/>
  <c r="S983" i="33"/>
  <c r="R983" i="33"/>
  <c r="Q983" i="33"/>
  <c r="P983" i="33"/>
  <c r="O983" i="33"/>
  <c r="S982" i="33"/>
  <c r="R982" i="33"/>
  <c r="Q982" i="33"/>
  <c r="P982" i="33"/>
  <c r="O982" i="33"/>
  <c r="S981" i="33"/>
  <c r="R981" i="33"/>
  <c r="Q981" i="33"/>
  <c r="P981" i="33"/>
  <c r="O981" i="33"/>
  <c r="S980" i="33"/>
  <c r="R980" i="33"/>
  <c r="Q980" i="33"/>
  <c r="P980" i="33"/>
  <c r="O980" i="33"/>
  <c r="S979" i="33"/>
  <c r="R979" i="33"/>
  <c r="Q979" i="33"/>
  <c r="P979" i="33"/>
  <c r="O979" i="33"/>
  <c r="S978" i="33"/>
  <c r="R978" i="33"/>
  <c r="Q978" i="33"/>
  <c r="P978" i="33"/>
  <c r="O978" i="33"/>
  <c r="S977" i="33"/>
  <c r="R977" i="33"/>
  <c r="Q977" i="33"/>
  <c r="P977" i="33"/>
  <c r="O977" i="33"/>
  <c r="S976" i="33"/>
  <c r="R976" i="33"/>
  <c r="Q976" i="33"/>
  <c r="P976" i="33"/>
  <c r="O976" i="33"/>
  <c r="S975" i="33"/>
  <c r="R975" i="33"/>
  <c r="Q975" i="33"/>
  <c r="P975" i="33"/>
  <c r="O975" i="33"/>
  <c r="S974" i="33"/>
  <c r="R974" i="33"/>
  <c r="Q974" i="33"/>
  <c r="P974" i="33"/>
  <c r="O974" i="33"/>
  <c r="S973" i="33"/>
  <c r="R973" i="33"/>
  <c r="Q973" i="33"/>
  <c r="P973" i="33"/>
  <c r="O973" i="33"/>
  <c r="S972" i="33"/>
  <c r="R972" i="33"/>
  <c r="Q972" i="33"/>
  <c r="P972" i="33"/>
  <c r="O972" i="33"/>
  <c r="S971" i="33"/>
  <c r="R971" i="33"/>
  <c r="Q971" i="33"/>
  <c r="P971" i="33"/>
  <c r="O971" i="33"/>
  <c r="S970" i="33"/>
  <c r="R970" i="33"/>
  <c r="Q970" i="33"/>
  <c r="P970" i="33"/>
  <c r="O970" i="33"/>
  <c r="S969" i="33"/>
  <c r="R969" i="33"/>
  <c r="Q969" i="33"/>
  <c r="P969" i="33"/>
  <c r="O969" i="33"/>
  <c r="S968" i="33"/>
  <c r="R968" i="33"/>
  <c r="Q968" i="33"/>
  <c r="P968" i="33"/>
  <c r="O968" i="33"/>
  <c r="S967" i="33"/>
  <c r="R967" i="33"/>
  <c r="Q967" i="33"/>
  <c r="P967" i="33"/>
  <c r="O967" i="33"/>
  <c r="S966" i="33"/>
  <c r="R966" i="33"/>
  <c r="Q966" i="33"/>
  <c r="P966" i="33"/>
  <c r="O966" i="33"/>
  <c r="S965" i="33"/>
  <c r="R965" i="33"/>
  <c r="Q965" i="33"/>
  <c r="P965" i="33"/>
  <c r="O965" i="33"/>
  <c r="S964" i="33"/>
  <c r="R964" i="33"/>
  <c r="Q964" i="33"/>
  <c r="P964" i="33"/>
  <c r="O964" i="33"/>
  <c r="S963" i="33"/>
  <c r="R963" i="33"/>
  <c r="Q963" i="33"/>
  <c r="P963" i="33"/>
  <c r="O963" i="33"/>
  <c r="S962" i="33"/>
  <c r="R962" i="33"/>
  <c r="Q962" i="33"/>
  <c r="P962" i="33"/>
  <c r="O962" i="33"/>
  <c r="S961" i="33"/>
  <c r="R961" i="33"/>
  <c r="Q961" i="33"/>
  <c r="P961" i="33"/>
  <c r="O961" i="33"/>
  <c r="S960" i="33"/>
  <c r="R960" i="33"/>
  <c r="Q960" i="33"/>
  <c r="P960" i="33"/>
  <c r="O960" i="33"/>
  <c r="S959" i="33"/>
  <c r="R959" i="33"/>
  <c r="Q959" i="33"/>
  <c r="P959" i="33"/>
  <c r="O959" i="33"/>
  <c r="S958" i="33"/>
  <c r="R958" i="33"/>
  <c r="Q958" i="33"/>
  <c r="P958" i="33"/>
  <c r="O958" i="33"/>
  <c r="S957" i="33"/>
  <c r="R957" i="33"/>
  <c r="Q957" i="33"/>
  <c r="P957" i="33"/>
  <c r="O957" i="33"/>
  <c r="S956" i="33"/>
  <c r="R956" i="33"/>
  <c r="Q956" i="33"/>
  <c r="P956" i="33"/>
  <c r="O956" i="33"/>
  <c r="S955" i="33"/>
  <c r="R955" i="33"/>
  <c r="Q955" i="33"/>
  <c r="P955" i="33"/>
  <c r="O955" i="33"/>
  <c r="S954" i="33"/>
  <c r="R954" i="33"/>
  <c r="Q954" i="33"/>
  <c r="P954" i="33"/>
  <c r="O954" i="33"/>
  <c r="S953" i="33"/>
  <c r="R953" i="33"/>
  <c r="Q953" i="33"/>
  <c r="P953" i="33"/>
  <c r="O953" i="33"/>
  <c r="S952" i="33"/>
  <c r="R952" i="33"/>
  <c r="Q952" i="33"/>
  <c r="P952" i="33"/>
  <c r="O952" i="33"/>
  <c r="S951" i="33"/>
  <c r="R951" i="33"/>
  <c r="Q951" i="33"/>
  <c r="P951" i="33"/>
  <c r="O951" i="33"/>
  <c r="S950" i="33"/>
  <c r="R950" i="33"/>
  <c r="Q950" i="33"/>
  <c r="P950" i="33"/>
  <c r="O950" i="33"/>
  <c r="S949" i="33"/>
  <c r="R949" i="33"/>
  <c r="Q949" i="33"/>
  <c r="P949" i="33"/>
  <c r="O949" i="33"/>
  <c r="S948" i="33"/>
  <c r="R948" i="33"/>
  <c r="Q948" i="33"/>
  <c r="P948" i="33"/>
  <c r="O948" i="33"/>
  <c r="S947" i="33"/>
  <c r="R947" i="33"/>
  <c r="Q947" i="33"/>
  <c r="P947" i="33"/>
  <c r="O947" i="33"/>
  <c r="S946" i="33"/>
  <c r="R946" i="33"/>
  <c r="Q946" i="33"/>
  <c r="P946" i="33"/>
  <c r="O946" i="33"/>
  <c r="S945" i="33"/>
  <c r="R945" i="33"/>
  <c r="Q945" i="33"/>
  <c r="P945" i="33"/>
  <c r="O945" i="33"/>
  <c r="S944" i="33"/>
  <c r="R944" i="33"/>
  <c r="Q944" i="33"/>
  <c r="P944" i="33"/>
  <c r="O944" i="33"/>
  <c r="S943" i="33"/>
  <c r="R943" i="33"/>
  <c r="Q943" i="33"/>
  <c r="P943" i="33"/>
  <c r="O943" i="33"/>
  <c r="S942" i="33"/>
  <c r="R942" i="33"/>
  <c r="Q942" i="33"/>
  <c r="P942" i="33"/>
  <c r="O942" i="33"/>
  <c r="S941" i="33"/>
  <c r="R941" i="33"/>
  <c r="Q941" i="33"/>
  <c r="P941" i="33"/>
  <c r="O941" i="33"/>
  <c r="S940" i="33"/>
  <c r="R940" i="33"/>
  <c r="Q940" i="33"/>
  <c r="P940" i="33"/>
  <c r="O940" i="33"/>
  <c r="S939" i="33"/>
  <c r="R939" i="33"/>
  <c r="Q939" i="33"/>
  <c r="P939" i="33"/>
  <c r="O939" i="33"/>
  <c r="S938" i="33"/>
  <c r="R938" i="33"/>
  <c r="Q938" i="33"/>
  <c r="P938" i="33"/>
  <c r="O938" i="33"/>
  <c r="S937" i="33"/>
  <c r="R937" i="33"/>
  <c r="Q937" i="33"/>
  <c r="P937" i="33"/>
  <c r="O937" i="33"/>
  <c r="S936" i="33"/>
  <c r="R936" i="33"/>
  <c r="Q936" i="33"/>
  <c r="P936" i="33"/>
  <c r="O936" i="33"/>
  <c r="S935" i="33"/>
  <c r="R935" i="33"/>
  <c r="Q935" i="33"/>
  <c r="P935" i="33"/>
  <c r="O935" i="33"/>
  <c r="S934" i="33"/>
  <c r="R934" i="33"/>
  <c r="Q934" i="33"/>
  <c r="P934" i="33"/>
  <c r="O934" i="33"/>
  <c r="S933" i="33"/>
  <c r="R933" i="33"/>
  <c r="Q933" i="33"/>
  <c r="P933" i="33"/>
  <c r="O933" i="33"/>
  <c r="S932" i="33"/>
  <c r="R932" i="33"/>
  <c r="Q932" i="33"/>
  <c r="P932" i="33"/>
  <c r="O932" i="33"/>
  <c r="S931" i="33"/>
  <c r="R931" i="33"/>
  <c r="Q931" i="33"/>
  <c r="P931" i="33"/>
  <c r="O931" i="33"/>
  <c r="S930" i="33"/>
  <c r="R930" i="33"/>
  <c r="Q930" i="33"/>
  <c r="P930" i="33"/>
  <c r="O930" i="33"/>
  <c r="S929" i="33"/>
  <c r="R929" i="33"/>
  <c r="Q929" i="33"/>
  <c r="P929" i="33"/>
  <c r="O929" i="33"/>
  <c r="S928" i="33"/>
  <c r="R928" i="33"/>
  <c r="Q928" i="33"/>
  <c r="P928" i="33"/>
  <c r="O928" i="33"/>
  <c r="S927" i="33"/>
  <c r="R927" i="33"/>
  <c r="Q927" i="33"/>
  <c r="P927" i="33"/>
  <c r="O927" i="33"/>
  <c r="S926" i="33"/>
  <c r="R926" i="33"/>
  <c r="Q926" i="33"/>
  <c r="P926" i="33"/>
  <c r="O926" i="33"/>
  <c r="S925" i="33"/>
  <c r="R925" i="33"/>
  <c r="Q925" i="33"/>
  <c r="P925" i="33"/>
  <c r="O925" i="33"/>
  <c r="S924" i="33"/>
  <c r="R924" i="33"/>
  <c r="Q924" i="33"/>
  <c r="P924" i="33"/>
  <c r="O924" i="33"/>
  <c r="S923" i="33"/>
  <c r="R923" i="33"/>
  <c r="Q923" i="33"/>
  <c r="P923" i="33"/>
  <c r="O923" i="33"/>
  <c r="S922" i="33"/>
  <c r="R922" i="33"/>
  <c r="Q922" i="33"/>
  <c r="P922" i="33"/>
  <c r="O922" i="33"/>
  <c r="S921" i="33"/>
  <c r="R921" i="33"/>
  <c r="Q921" i="33"/>
  <c r="P921" i="33"/>
  <c r="O921" i="33"/>
  <c r="S920" i="33"/>
  <c r="R920" i="33"/>
  <c r="Q920" i="33"/>
  <c r="P920" i="33"/>
  <c r="O920" i="33"/>
  <c r="S919" i="33"/>
  <c r="R919" i="33"/>
  <c r="Q919" i="33"/>
  <c r="P919" i="33"/>
  <c r="O919" i="33"/>
  <c r="S918" i="33"/>
  <c r="R918" i="33"/>
  <c r="Q918" i="33"/>
  <c r="P918" i="33"/>
  <c r="O918" i="33"/>
  <c r="S917" i="33"/>
  <c r="R917" i="33"/>
  <c r="Q917" i="33"/>
  <c r="P917" i="33"/>
  <c r="O917" i="33"/>
  <c r="S916" i="33"/>
  <c r="R916" i="33"/>
  <c r="Q916" i="33"/>
  <c r="P916" i="33"/>
  <c r="O916" i="33"/>
  <c r="S915" i="33"/>
  <c r="R915" i="33"/>
  <c r="Q915" i="33"/>
  <c r="P915" i="33"/>
  <c r="O915" i="33"/>
  <c r="S914" i="33"/>
  <c r="R914" i="33"/>
  <c r="Q914" i="33"/>
  <c r="P914" i="33"/>
  <c r="O914" i="33"/>
  <c r="S913" i="33"/>
  <c r="R913" i="33"/>
  <c r="Q913" i="33"/>
  <c r="P913" i="33"/>
  <c r="O913" i="33"/>
  <c r="S912" i="33"/>
  <c r="R912" i="33"/>
  <c r="Q912" i="33"/>
  <c r="P912" i="33"/>
  <c r="O912" i="33"/>
  <c r="S911" i="33"/>
  <c r="R911" i="33"/>
  <c r="Q911" i="33"/>
  <c r="P911" i="33"/>
  <c r="O911" i="33"/>
  <c r="S910" i="33"/>
  <c r="R910" i="33"/>
  <c r="Q910" i="33"/>
  <c r="P910" i="33"/>
  <c r="O910" i="33"/>
  <c r="S909" i="33"/>
  <c r="R909" i="33"/>
  <c r="Q909" i="33"/>
  <c r="P909" i="33"/>
  <c r="O909" i="33"/>
  <c r="S908" i="33"/>
  <c r="R908" i="33"/>
  <c r="Q908" i="33"/>
  <c r="P908" i="33"/>
  <c r="O908" i="33"/>
  <c r="S907" i="33"/>
  <c r="R907" i="33"/>
  <c r="Q907" i="33"/>
  <c r="P907" i="33"/>
  <c r="O907" i="33"/>
  <c r="S906" i="33"/>
  <c r="R906" i="33"/>
  <c r="Q906" i="33"/>
  <c r="P906" i="33"/>
  <c r="O906" i="33"/>
  <c r="S905" i="33"/>
  <c r="R905" i="33"/>
  <c r="Q905" i="33"/>
  <c r="P905" i="33"/>
  <c r="O905" i="33"/>
  <c r="S904" i="33"/>
  <c r="R904" i="33"/>
  <c r="Q904" i="33"/>
  <c r="P904" i="33"/>
  <c r="O904" i="33"/>
  <c r="S903" i="33"/>
  <c r="R903" i="33"/>
  <c r="Q903" i="33"/>
  <c r="P903" i="33"/>
  <c r="O903" i="33"/>
  <c r="S902" i="33"/>
  <c r="R902" i="33"/>
  <c r="Q902" i="33"/>
  <c r="P902" i="33"/>
  <c r="O902" i="33"/>
  <c r="S901" i="33"/>
  <c r="R901" i="33"/>
  <c r="Q901" i="33"/>
  <c r="P901" i="33"/>
  <c r="O901" i="33"/>
  <c r="S900" i="33"/>
  <c r="R900" i="33"/>
  <c r="Q900" i="33"/>
  <c r="P900" i="33"/>
  <c r="O900" i="33"/>
  <c r="S899" i="33"/>
  <c r="R899" i="33"/>
  <c r="Q899" i="33"/>
  <c r="P899" i="33"/>
  <c r="O899" i="33"/>
  <c r="S898" i="33"/>
  <c r="R898" i="33"/>
  <c r="Q898" i="33"/>
  <c r="P898" i="33"/>
  <c r="O898" i="33"/>
  <c r="S897" i="33"/>
  <c r="R897" i="33"/>
  <c r="Q897" i="33"/>
  <c r="P897" i="33"/>
  <c r="O897" i="33"/>
  <c r="S896" i="33"/>
  <c r="R896" i="33"/>
  <c r="Q896" i="33"/>
  <c r="P896" i="33"/>
  <c r="O896" i="33"/>
  <c r="S895" i="33"/>
  <c r="R895" i="33"/>
  <c r="Q895" i="33"/>
  <c r="P895" i="33"/>
  <c r="O895" i="33"/>
  <c r="S894" i="33"/>
  <c r="R894" i="33"/>
  <c r="Q894" i="33"/>
  <c r="P894" i="33"/>
  <c r="O894" i="33"/>
  <c r="S893" i="33"/>
  <c r="R893" i="33"/>
  <c r="Q893" i="33"/>
  <c r="P893" i="33"/>
  <c r="O893" i="33"/>
  <c r="S892" i="33"/>
  <c r="R892" i="33"/>
  <c r="Q892" i="33"/>
  <c r="P892" i="33"/>
  <c r="O892" i="33"/>
  <c r="S891" i="33"/>
  <c r="R891" i="33"/>
  <c r="Q891" i="33"/>
  <c r="P891" i="33"/>
  <c r="O891" i="33"/>
  <c r="S890" i="33"/>
  <c r="R890" i="33"/>
  <c r="Q890" i="33"/>
  <c r="P890" i="33"/>
  <c r="O890" i="33"/>
  <c r="S889" i="33"/>
  <c r="R889" i="33"/>
  <c r="Q889" i="33"/>
  <c r="P889" i="33"/>
  <c r="O889" i="33"/>
  <c r="S888" i="33"/>
  <c r="R888" i="33"/>
  <c r="Q888" i="33"/>
  <c r="P888" i="33"/>
  <c r="O888" i="33"/>
  <c r="S887" i="33"/>
  <c r="R887" i="33"/>
  <c r="Q887" i="33"/>
  <c r="P887" i="33"/>
  <c r="O887" i="33"/>
  <c r="S886" i="33"/>
  <c r="R886" i="33"/>
  <c r="Q886" i="33"/>
  <c r="P886" i="33"/>
  <c r="O886" i="33"/>
  <c r="S885" i="33"/>
  <c r="R885" i="33"/>
  <c r="Q885" i="33"/>
  <c r="P885" i="33"/>
  <c r="O885" i="33"/>
  <c r="S884" i="33"/>
  <c r="R884" i="33"/>
  <c r="Q884" i="33"/>
  <c r="P884" i="33"/>
  <c r="O884" i="33"/>
  <c r="S883" i="33"/>
  <c r="R883" i="33"/>
  <c r="Q883" i="33"/>
  <c r="P883" i="33"/>
  <c r="O883" i="33"/>
  <c r="S882" i="33"/>
  <c r="R882" i="33"/>
  <c r="Q882" i="33"/>
  <c r="P882" i="33"/>
  <c r="O882" i="33"/>
  <c r="S881" i="33"/>
  <c r="R881" i="33"/>
  <c r="Q881" i="33"/>
  <c r="P881" i="33"/>
  <c r="O881" i="33"/>
  <c r="S880" i="33"/>
  <c r="R880" i="33"/>
  <c r="Q880" i="33"/>
  <c r="P880" i="33"/>
  <c r="O880" i="33"/>
  <c r="S879" i="33"/>
  <c r="R879" i="33"/>
  <c r="Q879" i="33"/>
  <c r="P879" i="33"/>
  <c r="O879" i="33"/>
  <c r="S878" i="33"/>
  <c r="R878" i="33"/>
  <c r="Q878" i="33"/>
  <c r="P878" i="33"/>
  <c r="O878" i="33"/>
  <c r="S877" i="33"/>
  <c r="R877" i="33"/>
  <c r="Q877" i="33"/>
  <c r="P877" i="33"/>
  <c r="O877" i="33"/>
  <c r="S876" i="33"/>
  <c r="R876" i="33"/>
  <c r="Q876" i="33"/>
  <c r="P876" i="33"/>
  <c r="O876" i="33"/>
  <c r="S875" i="33"/>
  <c r="R875" i="33"/>
  <c r="Q875" i="33"/>
  <c r="P875" i="33"/>
  <c r="O875" i="33"/>
  <c r="S874" i="33"/>
  <c r="R874" i="33"/>
  <c r="Q874" i="33"/>
  <c r="P874" i="33"/>
  <c r="O874" i="33"/>
  <c r="S873" i="33"/>
  <c r="R873" i="33"/>
  <c r="Q873" i="33"/>
  <c r="P873" i="33"/>
  <c r="O873" i="33"/>
  <c r="S872" i="33"/>
  <c r="R872" i="33"/>
  <c r="Q872" i="33"/>
  <c r="P872" i="33"/>
  <c r="O872" i="33"/>
  <c r="S871" i="33"/>
  <c r="R871" i="33"/>
  <c r="Q871" i="33"/>
  <c r="P871" i="33"/>
  <c r="O871" i="33"/>
  <c r="S870" i="33"/>
  <c r="R870" i="33"/>
  <c r="Q870" i="33"/>
  <c r="P870" i="33"/>
  <c r="O870" i="33"/>
  <c r="S869" i="33"/>
  <c r="R869" i="33"/>
  <c r="Q869" i="33"/>
  <c r="P869" i="33"/>
  <c r="O869" i="33"/>
  <c r="S868" i="33"/>
  <c r="R868" i="33"/>
  <c r="Q868" i="33"/>
  <c r="P868" i="33"/>
  <c r="O868" i="33"/>
  <c r="S867" i="33"/>
  <c r="R867" i="33"/>
  <c r="Q867" i="33"/>
  <c r="P867" i="33"/>
  <c r="O867" i="33"/>
  <c r="S866" i="33"/>
  <c r="R866" i="33"/>
  <c r="Q866" i="33"/>
  <c r="P866" i="33"/>
  <c r="O866" i="33"/>
  <c r="S865" i="33"/>
  <c r="R865" i="33"/>
  <c r="Q865" i="33"/>
  <c r="P865" i="33"/>
  <c r="O865" i="33"/>
  <c r="S864" i="33"/>
  <c r="R864" i="33"/>
  <c r="Q864" i="33"/>
  <c r="P864" i="33"/>
  <c r="O864" i="33"/>
  <c r="S863" i="33"/>
  <c r="R863" i="33"/>
  <c r="Q863" i="33"/>
  <c r="P863" i="33"/>
  <c r="O863" i="33"/>
  <c r="S862" i="33"/>
  <c r="R862" i="33"/>
  <c r="Q862" i="33"/>
  <c r="P862" i="33"/>
  <c r="O862" i="33"/>
  <c r="S861" i="33"/>
  <c r="R861" i="33"/>
  <c r="Q861" i="33"/>
  <c r="P861" i="33"/>
  <c r="O861" i="33"/>
  <c r="S860" i="33"/>
  <c r="R860" i="33"/>
  <c r="Q860" i="33"/>
  <c r="P860" i="33"/>
  <c r="O860" i="33"/>
  <c r="S859" i="33"/>
  <c r="R859" i="33"/>
  <c r="Q859" i="33"/>
  <c r="P859" i="33"/>
  <c r="O859" i="33"/>
  <c r="S858" i="33"/>
  <c r="R858" i="33"/>
  <c r="Q858" i="33"/>
  <c r="P858" i="33"/>
  <c r="O858" i="33"/>
  <c r="S857" i="33"/>
  <c r="R857" i="33"/>
  <c r="Q857" i="33"/>
  <c r="P857" i="33"/>
  <c r="O857" i="33"/>
  <c r="S856" i="33"/>
  <c r="R856" i="33"/>
  <c r="Q856" i="33"/>
  <c r="P856" i="33"/>
  <c r="O856" i="33"/>
  <c r="S855" i="33"/>
  <c r="R855" i="33"/>
  <c r="Q855" i="33"/>
  <c r="P855" i="33"/>
  <c r="O855" i="33"/>
  <c r="S854" i="33"/>
  <c r="R854" i="33"/>
  <c r="Q854" i="33"/>
  <c r="P854" i="33"/>
  <c r="O854" i="33"/>
  <c r="S853" i="33"/>
  <c r="R853" i="33"/>
  <c r="Q853" i="33"/>
  <c r="P853" i="33"/>
  <c r="O853" i="33"/>
  <c r="S852" i="33"/>
  <c r="R852" i="33"/>
  <c r="Q852" i="33"/>
  <c r="P852" i="33"/>
  <c r="O852" i="33"/>
  <c r="S851" i="33"/>
  <c r="R851" i="33"/>
  <c r="Q851" i="33"/>
  <c r="P851" i="33"/>
  <c r="O851" i="33"/>
  <c r="S850" i="33"/>
  <c r="R850" i="33"/>
  <c r="Q850" i="33"/>
  <c r="P850" i="33"/>
  <c r="O850" i="33"/>
  <c r="S849" i="33"/>
  <c r="R849" i="33"/>
  <c r="Q849" i="33"/>
  <c r="P849" i="33"/>
  <c r="O849" i="33"/>
  <c r="S848" i="33"/>
  <c r="R848" i="33"/>
  <c r="Q848" i="33"/>
  <c r="P848" i="33"/>
  <c r="O848" i="33"/>
  <c r="S847" i="33"/>
  <c r="R847" i="33"/>
  <c r="Q847" i="33"/>
  <c r="P847" i="33"/>
  <c r="O847" i="33"/>
  <c r="S846" i="33"/>
  <c r="R846" i="33"/>
  <c r="Q846" i="33"/>
  <c r="P846" i="33"/>
  <c r="O846" i="33"/>
  <c r="S845" i="33"/>
  <c r="R845" i="33"/>
  <c r="Q845" i="33"/>
  <c r="P845" i="33"/>
  <c r="O845" i="33"/>
  <c r="S844" i="33"/>
  <c r="R844" i="33"/>
  <c r="Q844" i="33"/>
  <c r="P844" i="33"/>
  <c r="O844" i="33"/>
  <c r="S843" i="33"/>
  <c r="R843" i="33"/>
  <c r="Q843" i="33"/>
  <c r="P843" i="33"/>
  <c r="O843" i="33"/>
  <c r="S842" i="33"/>
  <c r="R842" i="33"/>
  <c r="Q842" i="33"/>
  <c r="P842" i="33"/>
  <c r="O842" i="33"/>
  <c r="S841" i="33"/>
  <c r="R841" i="33"/>
  <c r="Q841" i="33"/>
  <c r="P841" i="33"/>
  <c r="O841" i="33"/>
  <c r="S840" i="33"/>
  <c r="R840" i="33"/>
  <c r="Q840" i="33"/>
  <c r="P840" i="33"/>
  <c r="O840" i="33"/>
  <c r="S839" i="33"/>
  <c r="R839" i="33"/>
  <c r="Q839" i="33"/>
  <c r="P839" i="33"/>
  <c r="O839" i="33"/>
  <c r="S838" i="33"/>
  <c r="R838" i="33"/>
  <c r="Q838" i="33"/>
  <c r="P838" i="33"/>
  <c r="O838" i="33"/>
  <c r="S837" i="33"/>
  <c r="R837" i="33"/>
  <c r="Q837" i="33"/>
  <c r="P837" i="33"/>
  <c r="O837" i="33"/>
  <c r="S836" i="33"/>
  <c r="R836" i="33"/>
  <c r="Q836" i="33"/>
  <c r="P836" i="33"/>
  <c r="O836" i="33"/>
  <c r="S835" i="33"/>
  <c r="R835" i="33"/>
  <c r="Q835" i="33"/>
  <c r="P835" i="33"/>
  <c r="O835" i="33"/>
  <c r="S834" i="33"/>
  <c r="R834" i="33"/>
  <c r="Q834" i="33"/>
  <c r="P834" i="33"/>
  <c r="O834" i="33"/>
  <c r="S833" i="33"/>
  <c r="R833" i="33"/>
  <c r="Q833" i="33"/>
  <c r="P833" i="33"/>
  <c r="O833" i="33"/>
  <c r="S832" i="33"/>
  <c r="R832" i="33"/>
  <c r="Q832" i="33"/>
  <c r="P832" i="33"/>
  <c r="O832" i="33"/>
  <c r="S831" i="33"/>
  <c r="R831" i="33"/>
  <c r="Q831" i="33"/>
  <c r="P831" i="33"/>
  <c r="O831" i="33"/>
  <c r="S830" i="33"/>
  <c r="R830" i="33"/>
  <c r="Q830" i="33"/>
  <c r="P830" i="33"/>
  <c r="O830" i="33"/>
  <c r="S829" i="33"/>
  <c r="R829" i="33"/>
  <c r="Q829" i="33"/>
  <c r="P829" i="33"/>
  <c r="O829" i="33"/>
  <c r="S828" i="33"/>
  <c r="R828" i="33"/>
  <c r="Q828" i="33"/>
  <c r="P828" i="33"/>
  <c r="O828" i="33"/>
  <c r="S827" i="33"/>
  <c r="R827" i="33"/>
  <c r="Q827" i="33"/>
  <c r="P827" i="33"/>
  <c r="O827" i="33"/>
  <c r="S826" i="33"/>
  <c r="R826" i="33"/>
  <c r="Q826" i="33"/>
  <c r="P826" i="33"/>
  <c r="O826" i="33"/>
  <c r="S825" i="33"/>
  <c r="R825" i="33"/>
  <c r="Q825" i="33"/>
  <c r="P825" i="33"/>
  <c r="O825" i="33"/>
  <c r="S824" i="33"/>
  <c r="R824" i="33"/>
  <c r="Q824" i="33"/>
  <c r="P824" i="33"/>
  <c r="O824" i="33"/>
  <c r="S823" i="33"/>
  <c r="R823" i="33"/>
  <c r="Q823" i="33"/>
  <c r="P823" i="33"/>
  <c r="O823" i="33"/>
  <c r="S822" i="33"/>
  <c r="R822" i="33"/>
  <c r="Q822" i="33"/>
  <c r="P822" i="33"/>
  <c r="O822" i="33"/>
  <c r="S821" i="33"/>
  <c r="R821" i="33"/>
  <c r="Q821" i="33"/>
  <c r="P821" i="33"/>
  <c r="O821" i="33"/>
  <c r="S820" i="33"/>
  <c r="R820" i="33"/>
  <c r="Q820" i="33"/>
  <c r="P820" i="33"/>
  <c r="O820" i="33"/>
  <c r="S819" i="33"/>
  <c r="R819" i="33"/>
  <c r="Q819" i="33"/>
  <c r="P819" i="33"/>
  <c r="O819" i="33"/>
  <c r="S818" i="33"/>
  <c r="R818" i="33"/>
  <c r="Q818" i="33"/>
  <c r="P818" i="33"/>
  <c r="O818" i="33"/>
  <c r="S817" i="33"/>
  <c r="R817" i="33"/>
  <c r="Q817" i="33"/>
  <c r="P817" i="33"/>
  <c r="O817" i="33"/>
  <c r="S816" i="33"/>
  <c r="R816" i="33"/>
  <c r="Q816" i="33"/>
  <c r="P816" i="33"/>
  <c r="O816" i="33"/>
  <c r="S815" i="33"/>
  <c r="R815" i="33"/>
  <c r="Q815" i="33"/>
  <c r="P815" i="33"/>
  <c r="O815" i="33"/>
  <c r="S814" i="33"/>
  <c r="R814" i="33"/>
  <c r="Q814" i="33"/>
  <c r="P814" i="33"/>
  <c r="O814" i="33"/>
  <c r="S813" i="33"/>
  <c r="R813" i="33"/>
  <c r="Q813" i="33"/>
  <c r="P813" i="33"/>
  <c r="O813" i="33"/>
  <c r="S812" i="33"/>
  <c r="R812" i="33"/>
  <c r="Q812" i="33"/>
  <c r="P812" i="33"/>
  <c r="O812" i="33"/>
  <c r="S811" i="33"/>
  <c r="R811" i="33"/>
  <c r="Q811" i="33"/>
  <c r="P811" i="33"/>
  <c r="O811" i="33"/>
  <c r="S810" i="33"/>
  <c r="R810" i="33"/>
  <c r="Q810" i="33"/>
  <c r="P810" i="33"/>
  <c r="O810" i="33"/>
  <c r="S809" i="33"/>
  <c r="R809" i="33"/>
  <c r="Q809" i="33"/>
  <c r="P809" i="33"/>
  <c r="O809" i="33"/>
  <c r="S808" i="33"/>
  <c r="R808" i="33"/>
  <c r="Q808" i="33"/>
  <c r="P808" i="33"/>
  <c r="O808" i="33"/>
  <c r="S807" i="33"/>
  <c r="R807" i="33"/>
  <c r="Q807" i="33"/>
  <c r="P807" i="33"/>
  <c r="O807" i="33"/>
  <c r="S806" i="33"/>
  <c r="R806" i="33"/>
  <c r="Q806" i="33"/>
  <c r="P806" i="33"/>
  <c r="O806" i="33"/>
  <c r="S805" i="33"/>
  <c r="R805" i="33"/>
  <c r="Q805" i="33"/>
  <c r="P805" i="33"/>
  <c r="O805" i="33"/>
  <c r="S804" i="33"/>
  <c r="R804" i="33"/>
  <c r="Q804" i="33"/>
  <c r="P804" i="33"/>
  <c r="O804" i="33"/>
  <c r="S803" i="33"/>
  <c r="R803" i="33"/>
  <c r="Q803" i="33"/>
  <c r="P803" i="33"/>
  <c r="O803" i="33"/>
  <c r="S802" i="33"/>
  <c r="R802" i="33"/>
  <c r="Q802" i="33"/>
  <c r="P802" i="33"/>
  <c r="O802" i="33"/>
  <c r="S801" i="33"/>
  <c r="R801" i="33"/>
  <c r="Q801" i="33"/>
  <c r="P801" i="33"/>
  <c r="O801" i="33"/>
  <c r="S800" i="33"/>
  <c r="R800" i="33"/>
  <c r="Q800" i="33"/>
  <c r="P800" i="33"/>
  <c r="O800" i="33"/>
  <c r="S799" i="33"/>
  <c r="R799" i="33"/>
  <c r="Q799" i="33"/>
  <c r="P799" i="33"/>
  <c r="O799" i="33"/>
  <c r="S798" i="33"/>
  <c r="R798" i="33"/>
  <c r="Q798" i="33"/>
  <c r="P798" i="33"/>
  <c r="O798" i="33"/>
  <c r="S797" i="33"/>
  <c r="R797" i="33"/>
  <c r="Q797" i="33"/>
  <c r="P797" i="33"/>
  <c r="O797" i="33"/>
  <c r="S796" i="33"/>
  <c r="R796" i="33"/>
  <c r="Q796" i="33"/>
  <c r="P796" i="33"/>
  <c r="O796" i="33"/>
  <c r="S795" i="33"/>
  <c r="R795" i="33"/>
  <c r="Q795" i="33"/>
  <c r="P795" i="33"/>
  <c r="O795" i="33"/>
  <c r="S794" i="33"/>
  <c r="R794" i="33"/>
  <c r="Q794" i="33"/>
  <c r="P794" i="33"/>
  <c r="O794" i="33"/>
  <c r="S793" i="33"/>
  <c r="R793" i="33"/>
  <c r="Q793" i="33"/>
  <c r="P793" i="33"/>
  <c r="O793" i="33"/>
  <c r="S792" i="33"/>
  <c r="R792" i="33"/>
  <c r="Q792" i="33"/>
  <c r="P792" i="33"/>
  <c r="O792" i="33"/>
  <c r="S791" i="33"/>
  <c r="R791" i="33"/>
  <c r="Q791" i="33"/>
  <c r="P791" i="33"/>
  <c r="O791" i="33"/>
  <c r="S790" i="33"/>
  <c r="R790" i="33"/>
  <c r="Q790" i="33"/>
  <c r="P790" i="33"/>
  <c r="O790" i="33"/>
  <c r="S789" i="33"/>
  <c r="R789" i="33"/>
  <c r="Q789" i="33"/>
  <c r="P789" i="33"/>
  <c r="O789" i="33"/>
  <c r="S788" i="33"/>
  <c r="R788" i="33"/>
  <c r="Q788" i="33"/>
  <c r="P788" i="33"/>
  <c r="O788" i="33"/>
  <c r="S787" i="33"/>
  <c r="R787" i="33"/>
  <c r="Q787" i="33"/>
  <c r="P787" i="33"/>
  <c r="O787" i="33"/>
  <c r="S786" i="33"/>
  <c r="R786" i="33"/>
  <c r="Q786" i="33"/>
  <c r="P786" i="33"/>
  <c r="O786" i="33"/>
  <c r="S785" i="33"/>
  <c r="R785" i="33"/>
  <c r="Q785" i="33"/>
  <c r="P785" i="33"/>
  <c r="O785" i="33"/>
  <c r="S784" i="33"/>
  <c r="R784" i="33"/>
  <c r="Q784" i="33"/>
  <c r="P784" i="33"/>
  <c r="O784" i="33"/>
  <c r="S783" i="33"/>
  <c r="R783" i="33"/>
  <c r="Q783" i="33"/>
  <c r="P783" i="33"/>
  <c r="O783" i="33"/>
  <c r="S782" i="33"/>
  <c r="R782" i="33"/>
  <c r="Q782" i="33"/>
  <c r="P782" i="33"/>
  <c r="O782" i="33"/>
  <c r="S781" i="33"/>
  <c r="R781" i="33"/>
  <c r="Q781" i="33"/>
  <c r="P781" i="33"/>
  <c r="O781" i="33"/>
  <c r="S780" i="33"/>
  <c r="R780" i="33"/>
  <c r="Q780" i="33"/>
  <c r="P780" i="33"/>
  <c r="O780" i="33"/>
  <c r="S779" i="33"/>
  <c r="R779" i="33"/>
  <c r="Q779" i="33"/>
  <c r="P779" i="33"/>
  <c r="O779" i="33"/>
  <c r="S778" i="33"/>
  <c r="R778" i="33"/>
  <c r="Q778" i="33"/>
  <c r="P778" i="33"/>
  <c r="O778" i="33"/>
  <c r="S777" i="33"/>
  <c r="R777" i="33"/>
  <c r="Q777" i="33"/>
  <c r="P777" i="33"/>
  <c r="O777" i="33"/>
  <c r="S776" i="33"/>
  <c r="R776" i="33"/>
  <c r="Q776" i="33"/>
  <c r="P776" i="33"/>
  <c r="O776" i="33"/>
  <c r="S775" i="33"/>
  <c r="R775" i="33"/>
  <c r="Q775" i="33"/>
  <c r="P775" i="33"/>
  <c r="O775" i="33"/>
  <c r="S774" i="33"/>
  <c r="R774" i="33"/>
  <c r="Q774" i="33"/>
  <c r="P774" i="33"/>
  <c r="O774" i="33"/>
  <c r="S773" i="33"/>
  <c r="R773" i="33"/>
  <c r="Q773" i="33"/>
  <c r="P773" i="33"/>
  <c r="O773" i="33"/>
  <c r="S772" i="33"/>
  <c r="R772" i="33"/>
  <c r="Q772" i="33"/>
  <c r="P772" i="33"/>
  <c r="O772" i="33"/>
  <c r="S771" i="33"/>
  <c r="R771" i="33"/>
  <c r="Q771" i="33"/>
  <c r="P771" i="33"/>
  <c r="O771" i="33"/>
  <c r="S770" i="33"/>
  <c r="R770" i="33"/>
  <c r="Q770" i="33"/>
  <c r="P770" i="33"/>
  <c r="O770" i="33"/>
  <c r="S769" i="33"/>
  <c r="R769" i="33"/>
  <c r="Q769" i="33"/>
  <c r="P769" i="33"/>
  <c r="O769" i="33"/>
  <c r="S768" i="33"/>
  <c r="R768" i="33"/>
  <c r="Q768" i="33"/>
  <c r="P768" i="33"/>
  <c r="O768" i="33"/>
  <c r="S767" i="33"/>
  <c r="R767" i="33"/>
  <c r="Q767" i="33"/>
  <c r="P767" i="33"/>
  <c r="O767" i="33"/>
  <c r="S766" i="33"/>
  <c r="R766" i="33"/>
  <c r="Q766" i="33"/>
  <c r="P766" i="33"/>
  <c r="O766" i="33"/>
  <c r="S765" i="33"/>
  <c r="R765" i="33"/>
  <c r="Q765" i="33"/>
  <c r="P765" i="33"/>
  <c r="O765" i="33"/>
  <c r="S764" i="33"/>
  <c r="R764" i="33"/>
  <c r="Q764" i="33"/>
  <c r="P764" i="33"/>
  <c r="O764" i="33"/>
  <c r="S763" i="33"/>
  <c r="R763" i="33"/>
  <c r="Q763" i="33"/>
  <c r="P763" i="33"/>
  <c r="O763" i="33"/>
  <c r="S762" i="33"/>
  <c r="R762" i="33"/>
  <c r="Q762" i="33"/>
  <c r="P762" i="33"/>
  <c r="O762" i="33"/>
  <c r="S761" i="33"/>
  <c r="R761" i="33"/>
  <c r="Q761" i="33"/>
  <c r="P761" i="33"/>
  <c r="O761" i="33"/>
  <c r="S760" i="33"/>
  <c r="R760" i="33"/>
  <c r="Q760" i="33"/>
  <c r="P760" i="33"/>
  <c r="O760" i="33"/>
  <c r="S759" i="33"/>
  <c r="R759" i="33"/>
  <c r="Q759" i="33"/>
  <c r="P759" i="33"/>
  <c r="O759" i="33"/>
  <c r="S758" i="33"/>
  <c r="R758" i="33"/>
  <c r="Q758" i="33"/>
  <c r="P758" i="33"/>
  <c r="O758" i="33"/>
  <c r="S757" i="33"/>
  <c r="R757" i="33"/>
  <c r="Q757" i="33"/>
  <c r="P757" i="33"/>
  <c r="O757" i="33"/>
  <c r="S756" i="33"/>
  <c r="R756" i="33"/>
  <c r="Q756" i="33"/>
  <c r="P756" i="33"/>
  <c r="O756" i="33"/>
  <c r="S755" i="33"/>
  <c r="R755" i="33"/>
  <c r="Q755" i="33"/>
  <c r="P755" i="33"/>
  <c r="O755" i="33"/>
  <c r="S754" i="33"/>
  <c r="R754" i="33"/>
  <c r="Q754" i="33"/>
  <c r="P754" i="33"/>
  <c r="O754" i="33"/>
  <c r="S753" i="33"/>
  <c r="R753" i="33"/>
  <c r="Q753" i="33"/>
  <c r="P753" i="33"/>
  <c r="O753" i="33"/>
  <c r="S752" i="33"/>
  <c r="R752" i="33"/>
  <c r="Q752" i="33"/>
  <c r="P752" i="33"/>
  <c r="O752" i="33"/>
  <c r="S751" i="33"/>
  <c r="R751" i="33"/>
  <c r="Q751" i="33"/>
  <c r="P751" i="33"/>
  <c r="O751" i="33"/>
  <c r="S750" i="33"/>
  <c r="R750" i="33"/>
  <c r="Q750" i="33"/>
  <c r="P750" i="33"/>
  <c r="O750" i="33"/>
  <c r="S749" i="33"/>
  <c r="R749" i="33"/>
  <c r="Q749" i="33"/>
  <c r="P749" i="33"/>
  <c r="O749" i="33"/>
  <c r="S748" i="33"/>
  <c r="R748" i="33"/>
  <c r="Q748" i="33"/>
  <c r="P748" i="33"/>
  <c r="O748" i="33"/>
  <c r="S747" i="33"/>
  <c r="R747" i="33"/>
  <c r="Q747" i="33"/>
  <c r="P747" i="33"/>
  <c r="O747" i="33"/>
  <c r="S746" i="33"/>
  <c r="R746" i="33"/>
  <c r="Q746" i="33"/>
  <c r="P746" i="33"/>
  <c r="O746" i="33"/>
  <c r="S745" i="33"/>
  <c r="R745" i="33"/>
  <c r="Q745" i="33"/>
  <c r="P745" i="33"/>
  <c r="O745" i="33"/>
  <c r="S744" i="33"/>
  <c r="R744" i="33"/>
  <c r="Q744" i="33"/>
  <c r="P744" i="33"/>
  <c r="O744" i="33"/>
  <c r="S743" i="33"/>
  <c r="R743" i="33"/>
  <c r="Q743" i="33"/>
  <c r="P743" i="33"/>
  <c r="O743" i="33"/>
  <c r="S742" i="33"/>
  <c r="R742" i="33"/>
  <c r="Q742" i="33"/>
  <c r="P742" i="33"/>
  <c r="O742" i="33"/>
  <c r="S741" i="33"/>
  <c r="R741" i="33"/>
  <c r="Q741" i="33"/>
  <c r="P741" i="33"/>
  <c r="O741" i="33"/>
  <c r="S740" i="33"/>
  <c r="R740" i="33"/>
  <c r="Q740" i="33"/>
  <c r="P740" i="33"/>
  <c r="O740" i="33"/>
  <c r="S739" i="33"/>
  <c r="R739" i="33"/>
  <c r="Q739" i="33"/>
  <c r="P739" i="33"/>
  <c r="O739" i="33"/>
  <c r="S738" i="33"/>
  <c r="R738" i="33"/>
  <c r="Q738" i="33"/>
  <c r="P738" i="33"/>
  <c r="O738" i="33"/>
  <c r="S737" i="33"/>
  <c r="R737" i="33"/>
  <c r="Q737" i="33"/>
  <c r="P737" i="33"/>
  <c r="O737" i="33"/>
  <c r="S736" i="33"/>
  <c r="R736" i="33"/>
  <c r="Q736" i="33"/>
  <c r="P736" i="33"/>
  <c r="O736" i="33"/>
  <c r="S735" i="33"/>
  <c r="R735" i="33"/>
  <c r="Q735" i="33"/>
  <c r="P735" i="33"/>
  <c r="O735" i="33"/>
  <c r="S734" i="33"/>
  <c r="R734" i="33"/>
  <c r="Q734" i="33"/>
  <c r="P734" i="33"/>
  <c r="O734" i="33"/>
  <c r="S733" i="33"/>
  <c r="R733" i="33"/>
  <c r="Q733" i="33"/>
  <c r="P733" i="33"/>
  <c r="O733" i="33"/>
  <c r="S732" i="33"/>
  <c r="R732" i="33"/>
  <c r="Q732" i="33"/>
  <c r="P732" i="33"/>
  <c r="O732" i="33"/>
  <c r="S731" i="33"/>
  <c r="R731" i="33"/>
  <c r="Q731" i="33"/>
  <c r="P731" i="33"/>
  <c r="O731" i="33"/>
  <c r="S730" i="33"/>
  <c r="R730" i="33"/>
  <c r="Q730" i="33"/>
  <c r="P730" i="33"/>
  <c r="O730" i="33"/>
  <c r="S729" i="33"/>
  <c r="R729" i="33"/>
  <c r="Q729" i="33"/>
  <c r="P729" i="33"/>
  <c r="O729" i="33"/>
  <c r="S728" i="33"/>
  <c r="R728" i="33"/>
  <c r="Q728" i="33"/>
  <c r="P728" i="33"/>
  <c r="O728" i="33"/>
  <c r="S727" i="33"/>
  <c r="R727" i="33"/>
  <c r="Q727" i="33"/>
  <c r="P727" i="33"/>
  <c r="O727" i="33"/>
  <c r="S726" i="33"/>
  <c r="R726" i="33"/>
  <c r="Q726" i="33"/>
  <c r="P726" i="33"/>
  <c r="O726" i="33"/>
  <c r="S725" i="33"/>
  <c r="R725" i="33"/>
  <c r="Q725" i="33"/>
  <c r="P725" i="33"/>
  <c r="O725" i="33"/>
  <c r="S724" i="33"/>
  <c r="R724" i="33"/>
  <c r="Q724" i="33"/>
  <c r="P724" i="33"/>
  <c r="O724" i="33"/>
  <c r="S723" i="33"/>
  <c r="R723" i="33"/>
  <c r="Q723" i="33"/>
  <c r="P723" i="33"/>
  <c r="O723" i="33"/>
  <c r="S722" i="33"/>
  <c r="R722" i="33"/>
  <c r="Q722" i="33"/>
  <c r="P722" i="33"/>
  <c r="O722" i="33"/>
  <c r="S721" i="33"/>
  <c r="R721" i="33"/>
  <c r="Q721" i="33"/>
  <c r="P721" i="33"/>
  <c r="O721" i="33"/>
  <c r="S720" i="33"/>
  <c r="R720" i="33"/>
  <c r="Q720" i="33"/>
  <c r="P720" i="33"/>
  <c r="O720" i="33"/>
  <c r="S719" i="33"/>
  <c r="R719" i="33"/>
  <c r="Q719" i="33"/>
  <c r="P719" i="33"/>
  <c r="O719" i="33"/>
  <c r="S718" i="33"/>
  <c r="R718" i="33"/>
  <c r="Q718" i="33"/>
  <c r="P718" i="33"/>
  <c r="O718" i="33"/>
  <c r="S717" i="33"/>
  <c r="R717" i="33"/>
  <c r="Q717" i="33"/>
  <c r="P717" i="33"/>
  <c r="O717" i="33"/>
  <c r="S716" i="33"/>
  <c r="R716" i="33"/>
  <c r="Q716" i="33"/>
  <c r="P716" i="33"/>
  <c r="O716" i="33"/>
  <c r="S715" i="33"/>
  <c r="R715" i="33"/>
  <c r="Q715" i="33"/>
  <c r="P715" i="33"/>
  <c r="O715" i="33"/>
  <c r="S714" i="33"/>
  <c r="R714" i="33"/>
  <c r="Q714" i="33"/>
  <c r="P714" i="33"/>
  <c r="O714" i="33"/>
  <c r="S713" i="33"/>
  <c r="R713" i="33"/>
  <c r="Q713" i="33"/>
  <c r="P713" i="33"/>
  <c r="O713" i="33"/>
  <c r="S712" i="33"/>
  <c r="R712" i="33"/>
  <c r="Q712" i="33"/>
  <c r="P712" i="33"/>
  <c r="O712" i="33"/>
  <c r="S711" i="33"/>
  <c r="R711" i="33"/>
  <c r="Q711" i="33"/>
  <c r="P711" i="33"/>
  <c r="O711" i="33"/>
  <c r="S710" i="33"/>
  <c r="R710" i="33"/>
  <c r="Q710" i="33"/>
  <c r="P710" i="33"/>
  <c r="O710" i="33"/>
  <c r="S709" i="33"/>
  <c r="R709" i="33"/>
  <c r="Q709" i="33"/>
  <c r="P709" i="33"/>
  <c r="O709" i="33"/>
  <c r="S708" i="33"/>
  <c r="R708" i="33"/>
  <c r="Q708" i="33"/>
  <c r="P708" i="33"/>
  <c r="O708" i="33"/>
  <c r="S707" i="33"/>
  <c r="R707" i="33"/>
  <c r="Q707" i="33"/>
  <c r="P707" i="33"/>
  <c r="O707" i="33"/>
  <c r="S706" i="33"/>
  <c r="R706" i="33"/>
  <c r="Q706" i="33"/>
  <c r="P706" i="33"/>
  <c r="O706" i="33"/>
  <c r="S705" i="33"/>
  <c r="R705" i="33"/>
  <c r="Q705" i="33"/>
  <c r="P705" i="33"/>
  <c r="O705" i="33"/>
  <c r="S704" i="33"/>
  <c r="R704" i="33"/>
  <c r="Q704" i="33"/>
  <c r="P704" i="33"/>
  <c r="O704" i="33"/>
  <c r="S703" i="33"/>
  <c r="R703" i="33"/>
  <c r="Q703" i="33"/>
  <c r="P703" i="33"/>
  <c r="O703" i="33"/>
  <c r="S702" i="33"/>
  <c r="R702" i="33"/>
  <c r="Q702" i="33"/>
  <c r="P702" i="33"/>
  <c r="O702" i="33"/>
  <c r="S701" i="33"/>
  <c r="R701" i="33"/>
  <c r="Q701" i="33"/>
  <c r="P701" i="33"/>
  <c r="O701" i="33"/>
  <c r="S700" i="33"/>
  <c r="R700" i="33"/>
  <c r="Q700" i="33"/>
  <c r="P700" i="33"/>
  <c r="O700" i="33"/>
  <c r="S699" i="33"/>
  <c r="R699" i="33"/>
  <c r="Q699" i="33"/>
  <c r="P699" i="33"/>
  <c r="O699" i="33"/>
  <c r="S698" i="33"/>
  <c r="R698" i="33"/>
  <c r="Q698" i="33"/>
  <c r="P698" i="33"/>
  <c r="O698" i="33"/>
  <c r="S697" i="33"/>
  <c r="R697" i="33"/>
  <c r="Q697" i="33"/>
  <c r="P697" i="33"/>
  <c r="O697" i="33"/>
  <c r="S696" i="33"/>
  <c r="R696" i="33"/>
  <c r="Q696" i="33"/>
  <c r="P696" i="33"/>
  <c r="O696" i="33"/>
  <c r="S695" i="33"/>
  <c r="R695" i="33"/>
  <c r="Q695" i="33"/>
  <c r="P695" i="33"/>
  <c r="O695" i="33"/>
  <c r="S694" i="33"/>
  <c r="R694" i="33"/>
  <c r="Q694" i="33"/>
  <c r="P694" i="33"/>
  <c r="O694" i="33"/>
  <c r="S693" i="33"/>
  <c r="R693" i="33"/>
  <c r="Q693" i="33"/>
  <c r="P693" i="33"/>
  <c r="O693" i="33"/>
  <c r="S692" i="33"/>
  <c r="R692" i="33"/>
  <c r="Q692" i="33"/>
  <c r="P692" i="33"/>
  <c r="O692" i="33"/>
  <c r="S691" i="33"/>
  <c r="R691" i="33"/>
  <c r="Q691" i="33"/>
  <c r="P691" i="33"/>
  <c r="O691" i="33"/>
  <c r="S690" i="33"/>
  <c r="R690" i="33"/>
  <c r="Q690" i="33"/>
  <c r="P690" i="33"/>
  <c r="O690" i="33"/>
  <c r="S689" i="33"/>
  <c r="R689" i="33"/>
  <c r="Q689" i="33"/>
  <c r="P689" i="33"/>
  <c r="O689" i="33"/>
  <c r="S688" i="33"/>
  <c r="R688" i="33"/>
  <c r="Q688" i="33"/>
  <c r="P688" i="33"/>
  <c r="O688" i="33"/>
  <c r="S687" i="33"/>
  <c r="R687" i="33"/>
  <c r="Q687" i="33"/>
  <c r="P687" i="33"/>
  <c r="O687" i="33"/>
  <c r="S686" i="33"/>
  <c r="R686" i="33"/>
  <c r="Q686" i="33"/>
  <c r="P686" i="33"/>
  <c r="O686" i="33"/>
  <c r="S685" i="33"/>
  <c r="R685" i="33"/>
  <c r="Q685" i="33"/>
  <c r="P685" i="33"/>
  <c r="O685" i="33"/>
  <c r="S684" i="33"/>
  <c r="R684" i="33"/>
  <c r="Q684" i="33"/>
  <c r="P684" i="33"/>
  <c r="O684" i="33"/>
  <c r="S683" i="33"/>
  <c r="R683" i="33"/>
  <c r="Q683" i="33"/>
  <c r="P683" i="33"/>
  <c r="O683" i="33"/>
  <c r="S682" i="33"/>
  <c r="R682" i="33"/>
  <c r="Q682" i="33"/>
  <c r="P682" i="33"/>
  <c r="O682" i="33"/>
  <c r="S681" i="33"/>
  <c r="R681" i="33"/>
  <c r="Q681" i="33"/>
  <c r="P681" i="33"/>
  <c r="O681" i="33"/>
  <c r="S680" i="33"/>
  <c r="R680" i="33"/>
  <c r="Q680" i="33"/>
  <c r="P680" i="33"/>
  <c r="O680" i="33"/>
  <c r="S679" i="33"/>
  <c r="R679" i="33"/>
  <c r="Q679" i="33"/>
  <c r="P679" i="33"/>
  <c r="O679" i="33"/>
  <c r="S678" i="33"/>
  <c r="R678" i="33"/>
  <c r="Q678" i="33"/>
  <c r="P678" i="33"/>
  <c r="O678" i="33"/>
  <c r="S677" i="33"/>
  <c r="R677" i="33"/>
  <c r="Q677" i="33"/>
  <c r="P677" i="33"/>
  <c r="O677" i="33"/>
  <c r="S676" i="33"/>
  <c r="R676" i="33"/>
  <c r="Q676" i="33"/>
  <c r="P676" i="33"/>
  <c r="O676" i="33"/>
  <c r="S675" i="33"/>
  <c r="R675" i="33"/>
  <c r="Q675" i="33"/>
  <c r="P675" i="33"/>
  <c r="O675" i="33"/>
  <c r="S674" i="33"/>
  <c r="R674" i="33"/>
  <c r="Q674" i="33"/>
  <c r="P674" i="33"/>
  <c r="O674" i="33"/>
  <c r="S673" i="33"/>
  <c r="R673" i="33"/>
  <c r="Q673" i="33"/>
  <c r="P673" i="33"/>
  <c r="O673" i="33"/>
  <c r="S672" i="33"/>
  <c r="R672" i="33"/>
  <c r="Q672" i="33"/>
  <c r="P672" i="33"/>
  <c r="O672" i="33"/>
  <c r="S671" i="33"/>
  <c r="R671" i="33"/>
  <c r="Q671" i="33"/>
  <c r="P671" i="33"/>
  <c r="O671" i="33"/>
  <c r="S670" i="33"/>
  <c r="R670" i="33"/>
  <c r="Q670" i="33"/>
  <c r="P670" i="33"/>
  <c r="O670" i="33"/>
  <c r="S669" i="33"/>
  <c r="R669" i="33"/>
  <c r="Q669" i="33"/>
  <c r="P669" i="33"/>
  <c r="O669" i="33"/>
  <c r="S668" i="33"/>
  <c r="R668" i="33"/>
  <c r="Q668" i="33"/>
  <c r="P668" i="33"/>
  <c r="O668" i="33"/>
  <c r="S667" i="33"/>
  <c r="R667" i="33"/>
  <c r="Q667" i="33"/>
  <c r="P667" i="33"/>
  <c r="O667" i="33"/>
  <c r="S666" i="33"/>
  <c r="R666" i="33"/>
  <c r="Q666" i="33"/>
  <c r="P666" i="33"/>
  <c r="O666" i="33"/>
  <c r="S665" i="33"/>
  <c r="R665" i="33"/>
  <c r="Q665" i="33"/>
  <c r="P665" i="33"/>
  <c r="O665" i="33"/>
  <c r="S664" i="33"/>
  <c r="R664" i="33"/>
  <c r="Q664" i="33"/>
  <c r="P664" i="33"/>
  <c r="O664" i="33"/>
  <c r="S663" i="33"/>
  <c r="R663" i="33"/>
  <c r="Q663" i="33"/>
  <c r="P663" i="33"/>
  <c r="O663" i="33"/>
  <c r="S662" i="33"/>
  <c r="R662" i="33"/>
  <c r="Q662" i="33"/>
  <c r="P662" i="33"/>
  <c r="O662" i="33"/>
  <c r="S661" i="33"/>
  <c r="R661" i="33"/>
  <c r="Q661" i="33"/>
  <c r="P661" i="33"/>
  <c r="O661" i="33"/>
  <c r="S660" i="33"/>
  <c r="R660" i="33"/>
  <c r="Q660" i="33"/>
  <c r="P660" i="33"/>
  <c r="O660" i="33"/>
  <c r="S659" i="33"/>
  <c r="R659" i="33"/>
  <c r="Q659" i="33"/>
  <c r="P659" i="33"/>
  <c r="O659" i="33"/>
  <c r="S658" i="33"/>
  <c r="R658" i="33"/>
  <c r="Q658" i="33"/>
  <c r="P658" i="33"/>
  <c r="O658" i="33"/>
  <c r="S657" i="33"/>
  <c r="R657" i="33"/>
  <c r="Q657" i="33"/>
  <c r="P657" i="33"/>
  <c r="O657" i="33"/>
  <c r="S656" i="33"/>
  <c r="R656" i="33"/>
  <c r="Q656" i="33"/>
  <c r="P656" i="33"/>
  <c r="O656" i="33"/>
  <c r="S655" i="33"/>
  <c r="R655" i="33"/>
  <c r="Q655" i="33"/>
  <c r="P655" i="33"/>
  <c r="O655" i="33"/>
  <c r="S654" i="33"/>
  <c r="R654" i="33"/>
  <c r="Q654" i="33"/>
  <c r="P654" i="33"/>
  <c r="O654" i="33"/>
  <c r="S653" i="33"/>
  <c r="R653" i="33"/>
  <c r="Q653" i="33"/>
  <c r="P653" i="33"/>
  <c r="O653" i="33"/>
  <c r="S652" i="33"/>
  <c r="R652" i="33"/>
  <c r="Q652" i="33"/>
  <c r="P652" i="33"/>
  <c r="O652" i="33"/>
  <c r="S651" i="33"/>
  <c r="R651" i="33"/>
  <c r="Q651" i="33"/>
  <c r="P651" i="33"/>
  <c r="O651" i="33"/>
  <c r="S650" i="33"/>
  <c r="R650" i="33"/>
  <c r="Q650" i="33"/>
  <c r="P650" i="33"/>
  <c r="O650" i="33"/>
  <c r="S649" i="33"/>
  <c r="R649" i="33"/>
  <c r="Q649" i="33"/>
  <c r="P649" i="33"/>
  <c r="O649" i="33"/>
  <c r="S648" i="33"/>
  <c r="R648" i="33"/>
  <c r="Q648" i="33"/>
  <c r="P648" i="33"/>
  <c r="O648" i="33"/>
  <c r="S647" i="33"/>
  <c r="R647" i="33"/>
  <c r="Q647" i="33"/>
  <c r="P647" i="33"/>
  <c r="O647" i="33"/>
  <c r="S646" i="33"/>
  <c r="R646" i="33"/>
  <c r="Q646" i="33"/>
  <c r="P646" i="33"/>
  <c r="O646" i="33"/>
  <c r="S645" i="33"/>
  <c r="R645" i="33"/>
  <c r="Q645" i="33"/>
  <c r="P645" i="33"/>
  <c r="O645" i="33"/>
  <c r="S644" i="33"/>
  <c r="R644" i="33"/>
  <c r="Q644" i="33"/>
  <c r="P644" i="33"/>
  <c r="O644" i="33"/>
  <c r="S643" i="33"/>
  <c r="R643" i="33"/>
  <c r="Q643" i="33"/>
  <c r="P643" i="33"/>
  <c r="O643" i="33"/>
  <c r="S642" i="33"/>
  <c r="R642" i="33"/>
  <c r="Q642" i="33"/>
  <c r="P642" i="33"/>
  <c r="O642" i="33"/>
  <c r="S641" i="33"/>
  <c r="R641" i="33"/>
  <c r="Q641" i="33"/>
  <c r="P641" i="33"/>
  <c r="O641" i="33"/>
  <c r="S640" i="33"/>
  <c r="R640" i="33"/>
  <c r="Q640" i="33"/>
  <c r="P640" i="33"/>
  <c r="O640" i="33"/>
  <c r="S639" i="33"/>
  <c r="R639" i="33"/>
  <c r="Q639" i="33"/>
  <c r="P639" i="33"/>
  <c r="O639" i="33"/>
  <c r="S638" i="33"/>
  <c r="R638" i="33"/>
  <c r="Q638" i="33"/>
  <c r="P638" i="33"/>
  <c r="O638" i="33"/>
  <c r="S637" i="33"/>
  <c r="R637" i="33"/>
  <c r="Q637" i="33"/>
  <c r="P637" i="33"/>
  <c r="O637" i="33"/>
  <c r="S636" i="33"/>
  <c r="R636" i="33"/>
  <c r="Q636" i="33"/>
  <c r="P636" i="33"/>
  <c r="O636" i="33"/>
  <c r="S635" i="33"/>
  <c r="R635" i="33"/>
  <c r="Q635" i="33"/>
  <c r="P635" i="33"/>
  <c r="O635" i="33"/>
  <c r="S634" i="33"/>
  <c r="R634" i="33"/>
  <c r="Q634" i="33"/>
  <c r="P634" i="33"/>
  <c r="O634" i="33"/>
  <c r="S633" i="33"/>
  <c r="R633" i="33"/>
  <c r="Q633" i="33"/>
  <c r="P633" i="33"/>
  <c r="O633" i="33"/>
  <c r="S632" i="33"/>
  <c r="R632" i="33"/>
  <c r="Q632" i="33"/>
  <c r="P632" i="33"/>
  <c r="O632" i="33"/>
  <c r="S631" i="33"/>
  <c r="R631" i="33"/>
  <c r="Q631" i="33"/>
  <c r="P631" i="33"/>
  <c r="O631" i="33"/>
  <c r="S630" i="33"/>
  <c r="R630" i="33"/>
  <c r="Q630" i="33"/>
  <c r="P630" i="33"/>
  <c r="O630" i="33"/>
  <c r="S629" i="33"/>
  <c r="R629" i="33"/>
  <c r="Q629" i="33"/>
  <c r="P629" i="33"/>
  <c r="O629" i="33"/>
  <c r="S628" i="33"/>
  <c r="R628" i="33"/>
  <c r="Q628" i="33"/>
  <c r="P628" i="33"/>
  <c r="O628" i="33"/>
  <c r="S627" i="33"/>
  <c r="R627" i="33"/>
  <c r="Q627" i="33"/>
  <c r="P627" i="33"/>
  <c r="O627" i="33"/>
  <c r="S626" i="33"/>
  <c r="R626" i="33"/>
  <c r="Q626" i="33"/>
  <c r="P626" i="33"/>
  <c r="O626" i="33"/>
  <c r="S625" i="33"/>
  <c r="R625" i="33"/>
  <c r="Q625" i="33"/>
  <c r="P625" i="33"/>
  <c r="O625" i="33"/>
  <c r="S624" i="33"/>
  <c r="R624" i="33"/>
  <c r="Q624" i="33"/>
  <c r="P624" i="33"/>
  <c r="O624" i="33"/>
  <c r="S623" i="33"/>
  <c r="R623" i="33"/>
  <c r="Q623" i="33"/>
  <c r="P623" i="33"/>
  <c r="O623" i="33"/>
  <c r="S622" i="33"/>
  <c r="R622" i="33"/>
  <c r="Q622" i="33"/>
  <c r="P622" i="33"/>
  <c r="O622" i="33"/>
  <c r="S621" i="33"/>
  <c r="R621" i="33"/>
  <c r="Q621" i="33"/>
  <c r="P621" i="33"/>
  <c r="O621" i="33"/>
  <c r="S620" i="33"/>
  <c r="R620" i="33"/>
  <c r="Q620" i="33"/>
  <c r="P620" i="33"/>
  <c r="O620" i="33"/>
  <c r="S619" i="33"/>
  <c r="R619" i="33"/>
  <c r="Q619" i="33"/>
  <c r="P619" i="33"/>
  <c r="O619" i="33"/>
  <c r="S618" i="33"/>
  <c r="R618" i="33"/>
  <c r="Q618" i="33"/>
  <c r="P618" i="33"/>
  <c r="O618" i="33"/>
  <c r="S617" i="33"/>
  <c r="R617" i="33"/>
  <c r="Q617" i="33"/>
  <c r="P617" i="33"/>
  <c r="O617" i="33"/>
  <c r="S616" i="33"/>
  <c r="R616" i="33"/>
  <c r="Q616" i="33"/>
  <c r="P616" i="33"/>
  <c r="O616" i="33"/>
  <c r="S615" i="33"/>
  <c r="R615" i="33"/>
  <c r="Q615" i="33"/>
  <c r="P615" i="33"/>
  <c r="O615" i="33"/>
  <c r="S614" i="33"/>
  <c r="R614" i="33"/>
  <c r="Q614" i="33"/>
  <c r="P614" i="33"/>
  <c r="O614" i="33"/>
  <c r="S613" i="33"/>
  <c r="R613" i="33"/>
  <c r="Q613" i="33"/>
  <c r="P613" i="33"/>
  <c r="O613" i="33"/>
  <c r="S612" i="33"/>
  <c r="R612" i="33"/>
  <c r="Q612" i="33"/>
  <c r="P612" i="33"/>
  <c r="O612" i="33"/>
  <c r="S611" i="33"/>
  <c r="R611" i="33"/>
  <c r="Q611" i="33"/>
  <c r="P611" i="33"/>
  <c r="O611" i="33"/>
  <c r="S610" i="33"/>
  <c r="R610" i="33"/>
  <c r="Q610" i="33"/>
  <c r="P610" i="33"/>
  <c r="O610" i="33"/>
  <c r="S609" i="33"/>
  <c r="R609" i="33"/>
  <c r="Q609" i="33"/>
  <c r="P609" i="33"/>
  <c r="O609" i="33"/>
  <c r="S608" i="33"/>
  <c r="R608" i="33"/>
  <c r="Q608" i="33"/>
  <c r="P608" i="33"/>
  <c r="O608" i="33"/>
  <c r="S607" i="33"/>
  <c r="R607" i="33"/>
  <c r="Q607" i="33"/>
  <c r="P607" i="33"/>
  <c r="O607" i="33"/>
  <c r="S606" i="33"/>
  <c r="R606" i="33"/>
  <c r="Q606" i="33"/>
  <c r="P606" i="33"/>
  <c r="O606" i="33"/>
  <c r="S605" i="33"/>
  <c r="R605" i="33"/>
  <c r="Q605" i="33"/>
  <c r="P605" i="33"/>
  <c r="O605" i="33"/>
  <c r="S604" i="33"/>
  <c r="R604" i="33"/>
  <c r="Q604" i="33"/>
  <c r="P604" i="33"/>
  <c r="O604" i="33"/>
  <c r="S603" i="33"/>
  <c r="R603" i="33"/>
  <c r="Q603" i="33"/>
  <c r="P603" i="33"/>
  <c r="O603" i="33"/>
  <c r="S602" i="33"/>
  <c r="R602" i="33"/>
  <c r="Q602" i="33"/>
  <c r="P602" i="33"/>
  <c r="O602" i="33"/>
  <c r="S601" i="33"/>
  <c r="R601" i="33"/>
  <c r="Q601" i="33"/>
  <c r="P601" i="33"/>
  <c r="O601" i="33"/>
  <c r="S600" i="33"/>
  <c r="R600" i="33"/>
  <c r="Q600" i="33"/>
  <c r="P600" i="33"/>
  <c r="O600" i="33"/>
  <c r="S599" i="33"/>
  <c r="R599" i="33"/>
  <c r="Q599" i="33"/>
  <c r="P599" i="33"/>
  <c r="O599" i="33"/>
  <c r="S598" i="33"/>
  <c r="R598" i="33"/>
  <c r="Q598" i="33"/>
  <c r="P598" i="33"/>
  <c r="O598" i="33"/>
  <c r="S597" i="33"/>
  <c r="R597" i="33"/>
  <c r="Q597" i="33"/>
  <c r="P597" i="33"/>
  <c r="O597" i="33"/>
  <c r="S596" i="33"/>
  <c r="R596" i="33"/>
  <c r="Q596" i="33"/>
  <c r="P596" i="33"/>
  <c r="O596" i="33"/>
  <c r="S595" i="33"/>
  <c r="R595" i="33"/>
  <c r="Q595" i="33"/>
  <c r="P595" i="33"/>
  <c r="O595" i="33"/>
  <c r="S594" i="33"/>
  <c r="R594" i="33"/>
  <c r="Q594" i="33"/>
  <c r="P594" i="33"/>
  <c r="O594" i="33"/>
  <c r="S593" i="33"/>
  <c r="R593" i="33"/>
  <c r="Q593" i="33"/>
  <c r="P593" i="33"/>
  <c r="O593" i="33"/>
  <c r="S592" i="33"/>
  <c r="R592" i="33"/>
  <c r="Q592" i="33"/>
  <c r="P592" i="33"/>
  <c r="O592" i="33"/>
  <c r="S591" i="33"/>
  <c r="R591" i="33"/>
  <c r="Q591" i="33"/>
  <c r="P591" i="33"/>
  <c r="O591" i="33"/>
  <c r="S590" i="33"/>
  <c r="R590" i="33"/>
  <c r="Q590" i="33"/>
  <c r="P590" i="33"/>
  <c r="O590" i="33"/>
  <c r="S589" i="33"/>
  <c r="R589" i="33"/>
  <c r="Q589" i="33"/>
  <c r="P589" i="33"/>
  <c r="O589" i="33"/>
  <c r="S588" i="33"/>
  <c r="R588" i="33"/>
  <c r="Q588" i="33"/>
  <c r="P588" i="33"/>
  <c r="O588" i="33"/>
  <c r="S587" i="33"/>
  <c r="R587" i="33"/>
  <c r="Q587" i="33"/>
  <c r="P587" i="33"/>
  <c r="O587" i="33"/>
  <c r="S586" i="33"/>
  <c r="R586" i="33"/>
  <c r="Q586" i="33"/>
  <c r="P586" i="33"/>
  <c r="O586" i="33"/>
  <c r="S585" i="33"/>
  <c r="R585" i="33"/>
  <c r="Q585" i="33"/>
  <c r="P585" i="33"/>
  <c r="O585" i="33"/>
  <c r="S584" i="33"/>
  <c r="R584" i="33"/>
  <c r="Q584" i="33"/>
  <c r="P584" i="33"/>
  <c r="O584" i="33"/>
  <c r="S583" i="33"/>
  <c r="R583" i="33"/>
  <c r="Q583" i="33"/>
  <c r="P583" i="33"/>
  <c r="O583" i="33"/>
  <c r="S582" i="33"/>
  <c r="R582" i="33"/>
  <c r="Q582" i="33"/>
  <c r="P582" i="33"/>
  <c r="O582" i="33"/>
  <c r="S581" i="33"/>
  <c r="R581" i="33"/>
  <c r="Q581" i="33"/>
  <c r="P581" i="33"/>
  <c r="O581" i="33"/>
  <c r="S580" i="33"/>
  <c r="R580" i="33"/>
  <c r="Q580" i="33"/>
  <c r="P580" i="33"/>
  <c r="O580" i="33"/>
  <c r="S579" i="33"/>
  <c r="R579" i="33"/>
  <c r="Q579" i="33"/>
  <c r="P579" i="33"/>
  <c r="O579" i="33"/>
  <c r="S578" i="33"/>
  <c r="R578" i="33"/>
  <c r="Q578" i="33"/>
  <c r="P578" i="33"/>
  <c r="O578" i="33"/>
  <c r="S577" i="33"/>
  <c r="R577" i="33"/>
  <c r="Q577" i="33"/>
  <c r="P577" i="33"/>
  <c r="O577" i="33"/>
  <c r="S576" i="33"/>
  <c r="R576" i="33"/>
  <c r="Q576" i="33"/>
  <c r="P576" i="33"/>
  <c r="O576" i="33"/>
  <c r="S575" i="33"/>
  <c r="R575" i="33"/>
  <c r="Q575" i="33"/>
  <c r="P575" i="33"/>
  <c r="O575" i="33"/>
  <c r="S574" i="33"/>
  <c r="R574" i="33"/>
  <c r="Q574" i="33"/>
  <c r="P574" i="33"/>
  <c r="O574" i="33"/>
  <c r="S573" i="33"/>
  <c r="R573" i="33"/>
  <c r="Q573" i="33"/>
  <c r="P573" i="33"/>
  <c r="O573" i="33"/>
  <c r="S572" i="33"/>
  <c r="R572" i="33"/>
  <c r="Q572" i="33"/>
  <c r="P572" i="33"/>
  <c r="O572" i="33"/>
  <c r="S571" i="33"/>
  <c r="R571" i="33"/>
  <c r="Q571" i="33"/>
  <c r="P571" i="33"/>
  <c r="O571" i="33"/>
  <c r="S570" i="33"/>
  <c r="R570" i="33"/>
  <c r="Q570" i="33"/>
  <c r="P570" i="33"/>
  <c r="O570" i="33"/>
  <c r="S569" i="33"/>
  <c r="R569" i="33"/>
  <c r="Q569" i="33"/>
  <c r="P569" i="33"/>
  <c r="O569" i="33"/>
  <c r="S568" i="33"/>
  <c r="R568" i="33"/>
  <c r="Q568" i="33"/>
  <c r="P568" i="33"/>
  <c r="O568" i="33"/>
  <c r="S567" i="33"/>
  <c r="R567" i="33"/>
  <c r="Q567" i="33"/>
  <c r="P567" i="33"/>
  <c r="O567" i="33"/>
  <c r="S566" i="33"/>
  <c r="R566" i="33"/>
  <c r="Q566" i="33"/>
  <c r="P566" i="33"/>
  <c r="O566" i="33"/>
  <c r="S565" i="33"/>
  <c r="R565" i="33"/>
  <c r="Q565" i="33"/>
  <c r="P565" i="33"/>
  <c r="O565" i="33"/>
  <c r="S564" i="33"/>
  <c r="R564" i="33"/>
  <c r="Q564" i="33"/>
  <c r="P564" i="33"/>
  <c r="O564" i="33"/>
  <c r="S563" i="33"/>
  <c r="R563" i="33"/>
  <c r="Q563" i="33"/>
  <c r="P563" i="33"/>
  <c r="O563" i="33"/>
  <c r="S562" i="33"/>
  <c r="R562" i="33"/>
  <c r="Q562" i="33"/>
  <c r="P562" i="33"/>
  <c r="O562" i="33"/>
  <c r="S561" i="33"/>
  <c r="R561" i="33"/>
  <c r="Q561" i="33"/>
  <c r="P561" i="33"/>
  <c r="O561" i="33"/>
  <c r="S560" i="33"/>
  <c r="R560" i="33"/>
  <c r="Q560" i="33"/>
  <c r="P560" i="33"/>
  <c r="O560" i="33"/>
  <c r="S559" i="33"/>
  <c r="R559" i="33"/>
  <c r="Q559" i="33"/>
  <c r="P559" i="33"/>
  <c r="O559" i="33"/>
  <c r="S558" i="33"/>
  <c r="R558" i="33"/>
  <c r="Q558" i="33"/>
  <c r="P558" i="33"/>
  <c r="O558" i="33"/>
  <c r="S557" i="33"/>
  <c r="R557" i="33"/>
  <c r="Q557" i="33"/>
  <c r="P557" i="33"/>
  <c r="O557" i="33"/>
  <c r="S556" i="33"/>
  <c r="R556" i="33"/>
  <c r="Q556" i="33"/>
  <c r="P556" i="33"/>
  <c r="O556" i="33"/>
  <c r="S555" i="33"/>
  <c r="R555" i="33"/>
  <c r="Q555" i="33"/>
  <c r="P555" i="33"/>
  <c r="O555" i="33"/>
  <c r="S554" i="33"/>
  <c r="R554" i="33"/>
  <c r="Q554" i="33"/>
  <c r="P554" i="33"/>
  <c r="O554" i="33"/>
  <c r="S553" i="33"/>
  <c r="R553" i="33"/>
  <c r="Q553" i="33"/>
  <c r="P553" i="33"/>
  <c r="O553" i="33"/>
  <c r="S552" i="33"/>
  <c r="R552" i="33"/>
  <c r="Q552" i="33"/>
  <c r="P552" i="33"/>
  <c r="O552" i="33"/>
  <c r="S551" i="33"/>
  <c r="R551" i="33"/>
  <c r="Q551" i="33"/>
  <c r="P551" i="33"/>
  <c r="O551" i="33"/>
  <c r="S550" i="33"/>
  <c r="R550" i="33"/>
  <c r="Q550" i="33"/>
  <c r="P550" i="33"/>
  <c r="O550" i="33"/>
  <c r="S549" i="33"/>
  <c r="R549" i="33"/>
  <c r="Q549" i="33"/>
  <c r="P549" i="33"/>
  <c r="O549" i="33"/>
  <c r="S548" i="33"/>
  <c r="R548" i="33"/>
  <c r="Q548" i="33"/>
  <c r="P548" i="33"/>
  <c r="O548" i="33"/>
  <c r="S547" i="33"/>
  <c r="R547" i="33"/>
  <c r="Q547" i="33"/>
  <c r="P547" i="33"/>
  <c r="O547" i="33"/>
  <c r="S546" i="33"/>
  <c r="R546" i="33"/>
  <c r="Q546" i="33"/>
  <c r="P546" i="33"/>
  <c r="O546" i="33"/>
  <c r="S545" i="33"/>
  <c r="R545" i="33"/>
  <c r="Q545" i="33"/>
  <c r="P545" i="33"/>
  <c r="O545" i="33"/>
  <c r="S544" i="33"/>
  <c r="R544" i="33"/>
  <c r="Q544" i="33"/>
  <c r="P544" i="33"/>
  <c r="O544" i="33"/>
  <c r="S543" i="33"/>
  <c r="R543" i="33"/>
  <c r="Q543" i="33"/>
  <c r="P543" i="33"/>
  <c r="O543" i="33"/>
  <c r="S542" i="33"/>
  <c r="R542" i="33"/>
  <c r="Q542" i="33"/>
  <c r="P542" i="33"/>
  <c r="O542" i="33"/>
  <c r="S541" i="33"/>
  <c r="R541" i="33"/>
  <c r="Q541" i="33"/>
  <c r="P541" i="33"/>
  <c r="O541" i="33"/>
  <c r="S540" i="33"/>
  <c r="R540" i="33"/>
  <c r="Q540" i="33"/>
  <c r="P540" i="33"/>
  <c r="O540" i="33"/>
  <c r="S539" i="33"/>
  <c r="R539" i="33"/>
  <c r="Q539" i="33"/>
  <c r="P539" i="33"/>
  <c r="O539" i="33"/>
  <c r="S538" i="33"/>
  <c r="R538" i="33"/>
  <c r="Q538" i="33"/>
  <c r="P538" i="33"/>
  <c r="O538" i="33"/>
  <c r="S537" i="33"/>
  <c r="R537" i="33"/>
  <c r="Q537" i="33"/>
  <c r="P537" i="33"/>
  <c r="O537" i="33"/>
  <c r="S536" i="33"/>
  <c r="R536" i="33"/>
  <c r="Q536" i="33"/>
  <c r="P536" i="33"/>
  <c r="O536" i="33"/>
  <c r="S535" i="33"/>
  <c r="R535" i="33"/>
  <c r="Q535" i="33"/>
  <c r="P535" i="33"/>
  <c r="O535" i="33"/>
  <c r="S534" i="33"/>
  <c r="R534" i="33"/>
  <c r="Q534" i="33"/>
  <c r="P534" i="33"/>
  <c r="O534" i="33"/>
  <c r="S533" i="33"/>
  <c r="R533" i="33"/>
  <c r="Q533" i="33"/>
  <c r="P533" i="33"/>
  <c r="O533" i="33"/>
  <c r="S532" i="33"/>
  <c r="R532" i="33"/>
  <c r="Q532" i="33"/>
  <c r="P532" i="33"/>
  <c r="O532" i="33"/>
  <c r="S531" i="33"/>
  <c r="R531" i="33"/>
  <c r="Q531" i="33"/>
  <c r="P531" i="33"/>
  <c r="O531" i="33"/>
  <c r="S530" i="33"/>
  <c r="R530" i="33"/>
  <c r="Q530" i="33"/>
  <c r="P530" i="33"/>
  <c r="O530" i="33"/>
  <c r="S529" i="33"/>
  <c r="R529" i="33"/>
  <c r="Q529" i="33"/>
  <c r="P529" i="33"/>
  <c r="O529" i="33"/>
  <c r="S528" i="33"/>
  <c r="R528" i="33"/>
  <c r="Q528" i="33"/>
  <c r="P528" i="33"/>
  <c r="O528" i="33"/>
  <c r="S527" i="33"/>
  <c r="R527" i="33"/>
  <c r="Q527" i="33"/>
  <c r="P527" i="33"/>
  <c r="O527" i="33"/>
  <c r="S526" i="33"/>
  <c r="R526" i="33"/>
  <c r="Q526" i="33"/>
  <c r="P526" i="33"/>
  <c r="O526" i="33"/>
  <c r="S525" i="33"/>
  <c r="R525" i="33"/>
  <c r="Q525" i="33"/>
  <c r="P525" i="33"/>
  <c r="O525" i="33"/>
  <c r="S524" i="33"/>
  <c r="R524" i="33"/>
  <c r="Q524" i="33"/>
  <c r="P524" i="33"/>
  <c r="O524" i="33"/>
  <c r="S523" i="33"/>
  <c r="R523" i="33"/>
  <c r="Q523" i="33"/>
  <c r="P523" i="33"/>
  <c r="O523" i="33"/>
  <c r="S522" i="33"/>
  <c r="R522" i="33"/>
  <c r="Q522" i="33"/>
  <c r="P522" i="33"/>
  <c r="O522" i="33"/>
  <c r="S521" i="33"/>
  <c r="R521" i="33"/>
  <c r="Q521" i="33"/>
  <c r="P521" i="33"/>
  <c r="O521" i="33"/>
  <c r="S520" i="33"/>
  <c r="R520" i="33"/>
  <c r="Q520" i="33"/>
  <c r="P520" i="33"/>
  <c r="O520" i="33"/>
  <c r="S519" i="33"/>
  <c r="R519" i="33"/>
  <c r="Q519" i="33"/>
  <c r="P519" i="33"/>
  <c r="O519" i="33"/>
  <c r="S518" i="33"/>
  <c r="R518" i="33"/>
  <c r="Q518" i="33"/>
  <c r="P518" i="33"/>
  <c r="O518" i="33"/>
  <c r="S517" i="33"/>
  <c r="R517" i="33"/>
  <c r="Q517" i="33"/>
  <c r="P517" i="33"/>
  <c r="O517" i="33"/>
  <c r="S516" i="33"/>
  <c r="R516" i="33"/>
  <c r="Q516" i="33"/>
  <c r="P516" i="33"/>
  <c r="O516" i="33"/>
  <c r="S515" i="33"/>
  <c r="R515" i="33"/>
  <c r="Q515" i="33"/>
  <c r="P515" i="33"/>
  <c r="O515" i="33"/>
  <c r="S514" i="33"/>
  <c r="R514" i="33"/>
  <c r="Q514" i="33"/>
  <c r="P514" i="33"/>
  <c r="O514" i="33"/>
  <c r="S513" i="33"/>
  <c r="R513" i="33"/>
  <c r="Q513" i="33"/>
  <c r="P513" i="33"/>
  <c r="O513" i="33"/>
  <c r="S512" i="33"/>
  <c r="R512" i="33"/>
  <c r="Q512" i="33"/>
  <c r="P512" i="33"/>
  <c r="O512" i="33"/>
  <c r="S511" i="33"/>
  <c r="R511" i="33"/>
  <c r="Q511" i="33"/>
  <c r="P511" i="33"/>
  <c r="O511" i="33"/>
  <c r="S510" i="33"/>
  <c r="R510" i="33"/>
  <c r="Q510" i="33"/>
  <c r="P510" i="33"/>
  <c r="O510" i="33"/>
  <c r="S509" i="33"/>
  <c r="R509" i="33"/>
  <c r="Q509" i="33"/>
  <c r="P509" i="33"/>
  <c r="O509" i="33"/>
  <c r="S508" i="33"/>
  <c r="R508" i="33"/>
  <c r="Q508" i="33"/>
  <c r="P508" i="33"/>
  <c r="O508" i="33"/>
  <c r="S507" i="33"/>
  <c r="R507" i="33"/>
  <c r="Q507" i="33"/>
  <c r="P507" i="33"/>
  <c r="O507" i="33"/>
  <c r="S506" i="33"/>
  <c r="R506" i="33"/>
  <c r="Q506" i="33"/>
  <c r="P506" i="33"/>
  <c r="O506" i="33"/>
  <c r="S505" i="33"/>
  <c r="R505" i="33"/>
  <c r="Q505" i="33"/>
  <c r="P505" i="33"/>
  <c r="O505" i="33"/>
  <c r="S504" i="33"/>
  <c r="R504" i="33"/>
  <c r="Q504" i="33"/>
  <c r="P504" i="33"/>
  <c r="O504" i="33"/>
  <c r="S503" i="33"/>
  <c r="R503" i="33"/>
  <c r="Q503" i="33"/>
  <c r="P503" i="33"/>
  <c r="O503" i="33"/>
  <c r="S502" i="33"/>
  <c r="R502" i="33"/>
  <c r="Q502" i="33"/>
  <c r="P502" i="33"/>
  <c r="O502" i="33"/>
  <c r="S501" i="33"/>
  <c r="R501" i="33"/>
  <c r="Q501" i="33"/>
  <c r="P501" i="33"/>
  <c r="O501" i="33"/>
  <c r="S500" i="33"/>
  <c r="R500" i="33"/>
  <c r="Q500" i="33"/>
  <c r="P500" i="33"/>
  <c r="O500" i="33"/>
  <c r="S499" i="33"/>
  <c r="R499" i="33"/>
  <c r="Q499" i="33"/>
  <c r="P499" i="33"/>
  <c r="O499" i="33"/>
  <c r="S498" i="33"/>
  <c r="R498" i="33"/>
  <c r="Q498" i="33"/>
  <c r="P498" i="33"/>
  <c r="O498" i="33"/>
  <c r="S497" i="33"/>
  <c r="R497" i="33"/>
  <c r="Q497" i="33"/>
  <c r="P497" i="33"/>
  <c r="O497" i="33"/>
  <c r="S496" i="33"/>
  <c r="R496" i="33"/>
  <c r="Q496" i="33"/>
  <c r="P496" i="33"/>
  <c r="O496" i="33"/>
  <c r="S495" i="33"/>
  <c r="R495" i="33"/>
  <c r="Q495" i="33"/>
  <c r="P495" i="33"/>
  <c r="O495" i="33"/>
  <c r="S494" i="33"/>
  <c r="R494" i="33"/>
  <c r="Q494" i="33"/>
  <c r="P494" i="33"/>
  <c r="O494" i="33"/>
  <c r="S493" i="33"/>
  <c r="R493" i="33"/>
  <c r="Q493" i="33"/>
  <c r="P493" i="33"/>
  <c r="O493" i="33"/>
  <c r="S492" i="33"/>
  <c r="R492" i="33"/>
  <c r="Q492" i="33"/>
  <c r="P492" i="33"/>
  <c r="O492" i="33"/>
  <c r="S491" i="33"/>
  <c r="R491" i="33"/>
  <c r="Q491" i="33"/>
  <c r="P491" i="33"/>
  <c r="O491" i="33"/>
  <c r="S490" i="33"/>
  <c r="R490" i="33"/>
  <c r="Q490" i="33"/>
  <c r="P490" i="33"/>
  <c r="O490" i="33"/>
  <c r="S489" i="33"/>
  <c r="R489" i="33"/>
  <c r="Q489" i="33"/>
  <c r="P489" i="33"/>
  <c r="O489" i="33"/>
  <c r="S488" i="33"/>
  <c r="R488" i="33"/>
  <c r="Q488" i="33"/>
  <c r="P488" i="33"/>
  <c r="O488" i="33"/>
  <c r="S487" i="33"/>
  <c r="R487" i="33"/>
  <c r="Q487" i="33"/>
  <c r="P487" i="33"/>
  <c r="O487" i="33"/>
  <c r="S486" i="33"/>
  <c r="R486" i="33"/>
  <c r="Q486" i="33"/>
  <c r="P486" i="33"/>
  <c r="O486" i="33"/>
  <c r="S485" i="33"/>
  <c r="R485" i="33"/>
  <c r="Q485" i="33"/>
  <c r="P485" i="33"/>
  <c r="O485" i="33"/>
  <c r="S484" i="33"/>
  <c r="R484" i="33"/>
  <c r="Q484" i="33"/>
  <c r="P484" i="33"/>
  <c r="O484" i="33"/>
  <c r="S483" i="33"/>
  <c r="R483" i="33"/>
  <c r="Q483" i="33"/>
  <c r="P483" i="33"/>
  <c r="O483" i="33"/>
  <c r="S482" i="33"/>
  <c r="R482" i="33"/>
  <c r="Q482" i="33"/>
  <c r="P482" i="33"/>
  <c r="O482" i="33"/>
  <c r="S481" i="33"/>
  <c r="R481" i="33"/>
  <c r="Q481" i="33"/>
  <c r="P481" i="33"/>
  <c r="O481" i="33"/>
  <c r="S480" i="33"/>
  <c r="R480" i="33"/>
  <c r="Q480" i="33"/>
  <c r="P480" i="33"/>
  <c r="O480" i="33"/>
  <c r="S479" i="33"/>
  <c r="R479" i="33"/>
  <c r="Q479" i="33"/>
  <c r="P479" i="33"/>
  <c r="O479" i="33"/>
  <c r="S478" i="33"/>
  <c r="R478" i="33"/>
  <c r="Q478" i="33"/>
  <c r="P478" i="33"/>
  <c r="O478" i="33"/>
  <c r="S477" i="33"/>
  <c r="R477" i="33"/>
  <c r="Q477" i="33"/>
  <c r="P477" i="33"/>
  <c r="O477" i="33"/>
  <c r="S476" i="33"/>
  <c r="R476" i="33"/>
  <c r="Q476" i="33"/>
  <c r="P476" i="33"/>
  <c r="O476" i="33"/>
  <c r="S475" i="33"/>
  <c r="R475" i="33"/>
  <c r="Q475" i="33"/>
  <c r="P475" i="33"/>
  <c r="O475" i="33"/>
  <c r="S474" i="33"/>
  <c r="R474" i="33"/>
  <c r="Q474" i="33"/>
  <c r="P474" i="33"/>
  <c r="O474" i="33"/>
  <c r="S473" i="33"/>
  <c r="R473" i="33"/>
  <c r="Q473" i="33"/>
  <c r="P473" i="33"/>
  <c r="O473" i="33"/>
  <c r="S472" i="33"/>
  <c r="R472" i="33"/>
  <c r="Q472" i="33"/>
  <c r="P472" i="33"/>
  <c r="O472" i="33"/>
  <c r="S471" i="33"/>
  <c r="R471" i="33"/>
  <c r="Q471" i="33"/>
  <c r="P471" i="33"/>
  <c r="O471" i="33"/>
  <c r="S470" i="33"/>
  <c r="R470" i="33"/>
  <c r="Q470" i="33"/>
  <c r="P470" i="33"/>
  <c r="O470" i="33"/>
  <c r="S469" i="33"/>
  <c r="R469" i="33"/>
  <c r="Q469" i="33"/>
  <c r="P469" i="33"/>
  <c r="O469" i="33"/>
  <c r="S468" i="33"/>
  <c r="R468" i="33"/>
  <c r="Q468" i="33"/>
  <c r="P468" i="33"/>
  <c r="O468" i="33"/>
  <c r="S467" i="33"/>
  <c r="R467" i="33"/>
  <c r="Q467" i="33"/>
  <c r="P467" i="33"/>
  <c r="O467" i="33"/>
  <c r="S466" i="33"/>
  <c r="R466" i="33"/>
  <c r="Q466" i="33"/>
  <c r="P466" i="33"/>
  <c r="O466" i="33"/>
  <c r="S465" i="33"/>
  <c r="R465" i="33"/>
  <c r="Q465" i="33"/>
  <c r="P465" i="33"/>
  <c r="O465" i="33"/>
  <c r="S464" i="33"/>
  <c r="R464" i="33"/>
  <c r="Q464" i="33"/>
  <c r="P464" i="33"/>
  <c r="O464" i="33"/>
  <c r="S463" i="33"/>
  <c r="R463" i="33"/>
  <c r="Q463" i="33"/>
  <c r="P463" i="33"/>
  <c r="O463" i="33"/>
  <c r="S462" i="33"/>
  <c r="R462" i="33"/>
  <c r="Q462" i="33"/>
  <c r="P462" i="33"/>
  <c r="O462" i="33"/>
  <c r="S461" i="33"/>
  <c r="R461" i="33"/>
  <c r="Q461" i="33"/>
  <c r="P461" i="33"/>
  <c r="O461" i="33"/>
  <c r="S460" i="33"/>
  <c r="R460" i="33"/>
  <c r="Q460" i="33"/>
  <c r="P460" i="33"/>
  <c r="O460" i="33"/>
  <c r="S459" i="33"/>
  <c r="R459" i="33"/>
  <c r="Q459" i="33"/>
  <c r="P459" i="33"/>
  <c r="O459" i="33"/>
  <c r="S458" i="33"/>
  <c r="R458" i="33"/>
  <c r="Q458" i="33"/>
  <c r="P458" i="33"/>
  <c r="O458" i="33"/>
  <c r="S457" i="33"/>
  <c r="R457" i="33"/>
  <c r="Q457" i="33"/>
  <c r="P457" i="33"/>
  <c r="O457" i="33"/>
  <c r="S456" i="33"/>
  <c r="R456" i="33"/>
  <c r="Q456" i="33"/>
  <c r="P456" i="33"/>
  <c r="O456" i="33"/>
  <c r="S455" i="33"/>
  <c r="R455" i="33"/>
  <c r="Q455" i="33"/>
  <c r="P455" i="33"/>
  <c r="O455" i="33"/>
  <c r="S454" i="33"/>
  <c r="R454" i="33"/>
  <c r="Q454" i="33"/>
  <c r="P454" i="33"/>
  <c r="O454" i="33"/>
  <c r="S453" i="33"/>
  <c r="R453" i="33"/>
  <c r="Q453" i="33"/>
  <c r="P453" i="33"/>
  <c r="O453" i="33"/>
  <c r="S452" i="33"/>
  <c r="R452" i="33"/>
  <c r="Q452" i="33"/>
  <c r="P452" i="33"/>
  <c r="O452" i="33"/>
  <c r="S451" i="33"/>
  <c r="R451" i="33"/>
  <c r="Q451" i="33"/>
  <c r="P451" i="33"/>
  <c r="O451" i="33"/>
  <c r="S450" i="33"/>
  <c r="R450" i="33"/>
  <c r="Q450" i="33"/>
  <c r="P450" i="33"/>
  <c r="O450" i="33"/>
  <c r="S449" i="33"/>
  <c r="R449" i="33"/>
  <c r="Q449" i="33"/>
  <c r="P449" i="33"/>
  <c r="O449" i="33"/>
  <c r="S448" i="33"/>
  <c r="R448" i="33"/>
  <c r="Q448" i="33"/>
  <c r="P448" i="33"/>
  <c r="O448" i="33"/>
  <c r="S447" i="33"/>
  <c r="R447" i="33"/>
  <c r="Q447" i="33"/>
  <c r="P447" i="33"/>
  <c r="O447" i="33"/>
  <c r="S446" i="33"/>
  <c r="R446" i="33"/>
  <c r="Q446" i="33"/>
  <c r="P446" i="33"/>
  <c r="O446" i="33"/>
  <c r="S445" i="33"/>
  <c r="R445" i="33"/>
  <c r="Q445" i="33"/>
  <c r="P445" i="33"/>
  <c r="O445" i="33"/>
  <c r="S444" i="33"/>
  <c r="R444" i="33"/>
  <c r="Q444" i="33"/>
  <c r="P444" i="33"/>
  <c r="O444" i="33"/>
  <c r="S443" i="33"/>
  <c r="R443" i="33"/>
  <c r="Q443" i="33"/>
  <c r="P443" i="33"/>
  <c r="O443" i="33"/>
  <c r="S442" i="33"/>
  <c r="R442" i="33"/>
  <c r="Q442" i="33"/>
  <c r="P442" i="33"/>
  <c r="O442" i="33"/>
  <c r="S441" i="33"/>
  <c r="R441" i="33"/>
  <c r="Q441" i="33"/>
  <c r="P441" i="33"/>
  <c r="O441" i="33"/>
  <c r="S440" i="33"/>
  <c r="R440" i="33"/>
  <c r="Q440" i="33"/>
  <c r="P440" i="33"/>
  <c r="O440" i="33"/>
  <c r="S439" i="33"/>
  <c r="R439" i="33"/>
  <c r="Q439" i="33"/>
  <c r="P439" i="33"/>
  <c r="O439" i="33"/>
  <c r="S438" i="33"/>
  <c r="R438" i="33"/>
  <c r="Q438" i="33"/>
  <c r="P438" i="33"/>
  <c r="O438" i="33"/>
  <c r="S437" i="33"/>
  <c r="R437" i="33"/>
  <c r="Q437" i="33"/>
  <c r="P437" i="33"/>
  <c r="O437" i="33"/>
  <c r="S436" i="33"/>
  <c r="R436" i="33"/>
  <c r="Q436" i="33"/>
  <c r="P436" i="33"/>
  <c r="O436" i="33"/>
  <c r="S435" i="33"/>
  <c r="R435" i="33"/>
  <c r="Q435" i="33"/>
  <c r="P435" i="33"/>
  <c r="O435" i="33"/>
  <c r="S434" i="33"/>
  <c r="R434" i="33"/>
  <c r="Q434" i="33"/>
  <c r="P434" i="33"/>
  <c r="O434" i="33"/>
  <c r="S433" i="33"/>
  <c r="R433" i="33"/>
  <c r="Q433" i="33"/>
  <c r="P433" i="33"/>
  <c r="O433" i="33"/>
  <c r="S432" i="33"/>
  <c r="R432" i="33"/>
  <c r="Q432" i="33"/>
  <c r="P432" i="33"/>
  <c r="O432" i="33"/>
  <c r="S431" i="33"/>
  <c r="R431" i="33"/>
  <c r="Q431" i="33"/>
  <c r="P431" i="33"/>
  <c r="O431" i="33"/>
  <c r="S430" i="33"/>
  <c r="R430" i="33"/>
  <c r="Q430" i="33"/>
  <c r="P430" i="33"/>
  <c r="O430" i="33"/>
  <c r="S429" i="33"/>
  <c r="R429" i="33"/>
  <c r="Q429" i="33"/>
  <c r="P429" i="33"/>
  <c r="O429" i="33"/>
  <c r="S428" i="33"/>
  <c r="R428" i="33"/>
  <c r="Q428" i="33"/>
  <c r="P428" i="33"/>
  <c r="O428" i="33"/>
  <c r="S427" i="33"/>
  <c r="R427" i="33"/>
  <c r="Q427" i="33"/>
  <c r="P427" i="33"/>
  <c r="O427" i="33"/>
  <c r="S426" i="33"/>
  <c r="R426" i="33"/>
  <c r="Q426" i="33"/>
  <c r="P426" i="33"/>
  <c r="O426" i="33"/>
  <c r="S425" i="33"/>
  <c r="R425" i="33"/>
  <c r="Q425" i="33"/>
  <c r="P425" i="33"/>
  <c r="O425" i="33"/>
  <c r="S424" i="33"/>
  <c r="R424" i="33"/>
  <c r="Q424" i="33"/>
  <c r="P424" i="33"/>
  <c r="O424" i="33"/>
  <c r="S423" i="33"/>
  <c r="R423" i="33"/>
  <c r="Q423" i="33"/>
  <c r="P423" i="33"/>
  <c r="O423" i="33"/>
  <c r="S422" i="33"/>
  <c r="R422" i="33"/>
  <c r="Q422" i="33"/>
  <c r="P422" i="33"/>
  <c r="O422" i="33"/>
  <c r="S421" i="33"/>
  <c r="R421" i="33"/>
  <c r="Q421" i="33"/>
  <c r="P421" i="33"/>
  <c r="O421" i="33"/>
  <c r="S420" i="33"/>
  <c r="R420" i="33"/>
  <c r="Q420" i="33"/>
  <c r="P420" i="33"/>
  <c r="O420" i="33"/>
  <c r="S419" i="33"/>
  <c r="R419" i="33"/>
  <c r="Q419" i="33"/>
  <c r="P419" i="33"/>
  <c r="O419" i="33"/>
  <c r="S418" i="33"/>
  <c r="R418" i="33"/>
  <c r="Q418" i="33"/>
  <c r="P418" i="33"/>
  <c r="O418" i="33"/>
  <c r="S417" i="33"/>
  <c r="R417" i="33"/>
  <c r="Q417" i="33"/>
  <c r="P417" i="33"/>
  <c r="O417" i="33"/>
  <c r="S416" i="33"/>
  <c r="R416" i="33"/>
  <c r="Q416" i="33"/>
  <c r="P416" i="33"/>
  <c r="O416" i="33"/>
  <c r="S415" i="33"/>
  <c r="R415" i="33"/>
  <c r="Q415" i="33"/>
  <c r="P415" i="33"/>
  <c r="O415" i="33"/>
  <c r="S414" i="33"/>
  <c r="R414" i="33"/>
  <c r="Q414" i="33"/>
  <c r="P414" i="33"/>
  <c r="O414" i="33"/>
  <c r="S413" i="33"/>
  <c r="R413" i="33"/>
  <c r="Q413" i="33"/>
  <c r="P413" i="33"/>
  <c r="O413" i="33"/>
  <c r="S412" i="33"/>
  <c r="R412" i="33"/>
  <c r="Q412" i="33"/>
  <c r="P412" i="33"/>
  <c r="O412" i="33"/>
  <c r="S411" i="33"/>
  <c r="R411" i="33"/>
  <c r="Q411" i="33"/>
  <c r="P411" i="33"/>
  <c r="O411" i="33"/>
  <c r="S410" i="33"/>
  <c r="R410" i="33"/>
  <c r="Q410" i="33"/>
  <c r="P410" i="33"/>
  <c r="O410" i="33"/>
  <c r="S409" i="33"/>
  <c r="R409" i="33"/>
  <c r="Q409" i="33"/>
  <c r="P409" i="33"/>
  <c r="O409" i="33"/>
  <c r="S408" i="33"/>
  <c r="R408" i="33"/>
  <c r="Q408" i="33"/>
  <c r="P408" i="33"/>
  <c r="O408" i="33"/>
  <c r="S407" i="33"/>
  <c r="R407" i="33"/>
  <c r="Q407" i="33"/>
  <c r="P407" i="33"/>
  <c r="O407" i="33"/>
  <c r="S406" i="33"/>
  <c r="R406" i="33"/>
  <c r="Q406" i="33"/>
  <c r="P406" i="33"/>
  <c r="O406" i="33"/>
  <c r="S405" i="33"/>
  <c r="R405" i="33"/>
  <c r="Q405" i="33"/>
  <c r="P405" i="33"/>
  <c r="O405" i="33"/>
  <c r="S404" i="33"/>
  <c r="R404" i="33"/>
  <c r="Q404" i="33"/>
  <c r="P404" i="33"/>
  <c r="O404" i="33"/>
  <c r="S403" i="33"/>
  <c r="R403" i="33"/>
  <c r="Q403" i="33"/>
  <c r="P403" i="33"/>
  <c r="O403" i="33"/>
  <c r="S402" i="33"/>
  <c r="R402" i="33"/>
  <c r="Q402" i="33"/>
  <c r="P402" i="33"/>
  <c r="O402" i="33"/>
  <c r="S401" i="33"/>
  <c r="R401" i="33"/>
  <c r="Q401" i="33"/>
  <c r="P401" i="33"/>
  <c r="O401" i="33"/>
  <c r="S400" i="33"/>
  <c r="R400" i="33"/>
  <c r="Q400" i="33"/>
  <c r="P400" i="33"/>
  <c r="O400" i="33"/>
  <c r="S399" i="33"/>
  <c r="R399" i="33"/>
  <c r="Q399" i="33"/>
  <c r="P399" i="33"/>
  <c r="O399" i="33"/>
  <c r="S398" i="33"/>
  <c r="R398" i="33"/>
  <c r="Q398" i="33"/>
  <c r="P398" i="33"/>
  <c r="O398" i="33"/>
  <c r="S397" i="33"/>
  <c r="R397" i="33"/>
  <c r="Q397" i="33"/>
  <c r="P397" i="33"/>
  <c r="O397" i="33"/>
  <c r="S396" i="33"/>
  <c r="R396" i="33"/>
  <c r="Q396" i="33"/>
  <c r="P396" i="33"/>
  <c r="O396" i="33"/>
  <c r="S395" i="33"/>
  <c r="R395" i="33"/>
  <c r="Q395" i="33"/>
  <c r="P395" i="33"/>
  <c r="O395" i="33"/>
  <c r="S394" i="33"/>
  <c r="R394" i="33"/>
  <c r="Q394" i="33"/>
  <c r="P394" i="33"/>
  <c r="O394" i="33"/>
  <c r="S393" i="33"/>
  <c r="R393" i="33"/>
  <c r="Q393" i="33"/>
  <c r="P393" i="33"/>
  <c r="O393" i="33"/>
  <c r="S392" i="33"/>
  <c r="R392" i="33"/>
  <c r="Q392" i="33"/>
  <c r="P392" i="33"/>
  <c r="O392" i="33"/>
  <c r="S391" i="33"/>
  <c r="R391" i="33"/>
  <c r="Q391" i="33"/>
  <c r="P391" i="33"/>
  <c r="O391" i="33"/>
  <c r="S390" i="33"/>
  <c r="R390" i="33"/>
  <c r="Q390" i="33"/>
  <c r="P390" i="33"/>
  <c r="O390" i="33"/>
  <c r="S389" i="33"/>
  <c r="R389" i="33"/>
  <c r="Q389" i="33"/>
  <c r="P389" i="33"/>
  <c r="O389" i="33"/>
  <c r="S388" i="33"/>
  <c r="R388" i="33"/>
  <c r="Q388" i="33"/>
  <c r="P388" i="33"/>
  <c r="O388" i="33"/>
  <c r="S387" i="33"/>
  <c r="R387" i="33"/>
  <c r="Q387" i="33"/>
  <c r="P387" i="33"/>
  <c r="O387" i="33"/>
  <c r="S386" i="33"/>
  <c r="R386" i="33"/>
  <c r="Q386" i="33"/>
  <c r="P386" i="33"/>
  <c r="O386" i="33"/>
  <c r="S385" i="33"/>
  <c r="R385" i="33"/>
  <c r="Q385" i="33"/>
  <c r="P385" i="33"/>
  <c r="O385" i="33"/>
  <c r="S384" i="33"/>
  <c r="R384" i="33"/>
  <c r="Q384" i="33"/>
  <c r="P384" i="33"/>
  <c r="O384" i="33"/>
  <c r="S383" i="33"/>
  <c r="R383" i="33"/>
  <c r="Q383" i="33"/>
  <c r="P383" i="33"/>
  <c r="O383" i="33"/>
  <c r="S382" i="33"/>
  <c r="R382" i="33"/>
  <c r="Q382" i="33"/>
  <c r="P382" i="33"/>
  <c r="O382" i="33"/>
  <c r="S381" i="33"/>
  <c r="R381" i="33"/>
  <c r="Q381" i="33"/>
  <c r="P381" i="33"/>
  <c r="O381" i="33"/>
  <c r="S380" i="33"/>
  <c r="R380" i="33"/>
  <c r="Q380" i="33"/>
  <c r="P380" i="33"/>
  <c r="O380" i="33"/>
  <c r="S379" i="33"/>
  <c r="R379" i="33"/>
  <c r="Q379" i="33"/>
  <c r="P379" i="33"/>
  <c r="O379" i="33"/>
  <c r="S378" i="33"/>
  <c r="R378" i="33"/>
  <c r="Q378" i="33"/>
  <c r="P378" i="33"/>
  <c r="O378" i="33"/>
  <c r="S377" i="33"/>
  <c r="R377" i="33"/>
  <c r="Q377" i="33"/>
  <c r="P377" i="33"/>
  <c r="O377" i="33"/>
  <c r="S376" i="33"/>
  <c r="R376" i="33"/>
  <c r="Q376" i="33"/>
  <c r="P376" i="33"/>
  <c r="O376" i="33"/>
  <c r="S375" i="33"/>
  <c r="R375" i="33"/>
  <c r="Q375" i="33"/>
  <c r="P375" i="33"/>
  <c r="O375" i="33"/>
  <c r="S374" i="33"/>
  <c r="R374" i="33"/>
  <c r="Q374" i="33"/>
  <c r="P374" i="33"/>
  <c r="O374" i="33"/>
  <c r="S373" i="33"/>
  <c r="R373" i="33"/>
  <c r="Q373" i="33"/>
  <c r="P373" i="33"/>
  <c r="O373" i="33"/>
  <c r="S372" i="33"/>
  <c r="R372" i="33"/>
  <c r="Q372" i="33"/>
  <c r="P372" i="33"/>
  <c r="O372" i="33"/>
  <c r="S371" i="33"/>
  <c r="R371" i="33"/>
  <c r="Q371" i="33"/>
  <c r="P371" i="33"/>
  <c r="O371" i="33"/>
  <c r="S370" i="33"/>
  <c r="R370" i="33"/>
  <c r="Q370" i="33"/>
  <c r="P370" i="33"/>
  <c r="O370" i="33"/>
  <c r="S369" i="33"/>
  <c r="R369" i="33"/>
  <c r="Q369" i="33"/>
  <c r="P369" i="33"/>
  <c r="O369" i="33"/>
  <c r="S368" i="33"/>
  <c r="R368" i="33"/>
  <c r="Q368" i="33"/>
  <c r="P368" i="33"/>
  <c r="O368" i="33"/>
  <c r="S367" i="33"/>
  <c r="R367" i="33"/>
  <c r="Q367" i="33"/>
  <c r="P367" i="33"/>
  <c r="O367" i="33"/>
  <c r="S366" i="33"/>
  <c r="R366" i="33"/>
  <c r="Q366" i="33"/>
  <c r="P366" i="33"/>
  <c r="O366" i="33"/>
  <c r="S365" i="33"/>
  <c r="R365" i="33"/>
  <c r="Q365" i="33"/>
  <c r="P365" i="33"/>
  <c r="O365" i="33"/>
  <c r="S364" i="33"/>
  <c r="R364" i="33"/>
  <c r="Q364" i="33"/>
  <c r="P364" i="33"/>
  <c r="O364" i="33"/>
  <c r="S363" i="33"/>
  <c r="R363" i="33"/>
  <c r="Q363" i="33"/>
  <c r="P363" i="33"/>
  <c r="O363" i="33"/>
  <c r="S362" i="33"/>
  <c r="R362" i="33"/>
  <c r="Q362" i="33"/>
  <c r="P362" i="33"/>
  <c r="O362" i="33"/>
  <c r="S361" i="33"/>
  <c r="R361" i="33"/>
  <c r="Q361" i="33"/>
  <c r="P361" i="33"/>
  <c r="O361" i="33"/>
  <c r="S360" i="33"/>
  <c r="R360" i="33"/>
  <c r="Q360" i="33"/>
  <c r="P360" i="33"/>
  <c r="O360" i="33"/>
  <c r="S359" i="33"/>
  <c r="R359" i="33"/>
  <c r="Q359" i="33"/>
  <c r="P359" i="33"/>
  <c r="O359" i="33"/>
  <c r="S358" i="33"/>
  <c r="R358" i="33"/>
  <c r="Q358" i="33"/>
  <c r="P358" i="33"/>
  <c r="O358" i="33"/>
  <c r="S357" i="33"/>
  <c r="R357" i="33"/>
  <c r="Q357" i="33"/>
  <c r="P357" i="33"/>
  <c r="O357" i="33"/>
  <c r="S356" i="33"/>
  <c r="R356" i="33"/>
  <c r="Q356" i="33"/>
  <c r="P356" i="33"/>
  <c r="O356" i="33"/>
  <c r="S355" i="33"/>
  <c r="R355" i="33"/>
  <c r="Q355" i="33"/>
  <c r="P355" i="33"/>
  <c r="O355" i="33"/>
  <c r="S354" i="33"/>
  <c r="R354" i="33"/>
  <c r="Q354" i="33"/>
  <c r="P354" i="33"/>
  <c r="O354" i="33"/>
  <c r="S353" i="33"/>
  <c r="R353" i="33"/>
  <c r="Q353" i="33"/>
  <c r="P353" i="33"/>
  <c r="O353" i="33"/>
  <c r="S352" i="33"/>
  <c r="R352" i="33"/>
  <c r="Q352" i="33"/>
  <c r="P352" i="33"/>
  <c r="O352" i="33"/>
  <c r="S351" i="33"/>
  <c r="R351" i="33"/>
  <c r="Q351" i="33"/>
  <c r="P351" i="33"/>
  <c r="O351" i="33"/>
  <c r="S350" i="33"/>
  <c r="R350" i="33"/>
  <c r="Q350" i="33"/>
  <c r="P350" i="33"/>
  <c r="O350" i="33"/>
  <c r="S349" i="33"/>
  <c r="R349" i="33"/>
  <c r="Q349" i="33"/>
  <c r="P349" i="33"/>
  <c r="O349" i="33"/>
  <c r="S348" i="33"/>
  <c r="R348" i="33"/>
  <c r="Q348" i="33"/>
  <c r="P348" i="33"/>
  <c r="O348" i="33"/>
  <c r="S347" i="33"/>
  <c r="R347" i="33"/>
  <c r="Q347" i="33"/>
  <c r="P347" i="33"/>
  <c r="O347" i="33"/>
  <c r="S346" i="33"/>
  <c r="R346" i="33"/>
  <c r="Q346" i="33"/>
  <c r="P346" i="33"/>
  <c r="O346" i="33"/>
  <c r="S345" i="33"/>
  <c r="R345" i="33"/>
  <c r="Q345" i="33"/>
  <c r="P345" i="33"/>
  <c r="O345" i="33"/>
  <c r="S344" i="33"/>
  <c r="R344" i="33"/>
  <c r="Q344" i="33"/>
  <c r="P344" i="33"/>
  <c r="O344" i="33"/>
  <c r="S343" i="33"/>
  <c r="R343" i="33"/>
  <c r="Q343" i="33"/>
  <c r="P343" i="33"/>
  <c r="O343" i="33"/>
  <c r="S342" i="33"/>
  <c r="R342" i="33"/>
  <c r="Q342" i="33"/>
  <c r="P342" i="33"/>
  <c r="O342" i="33"/>
  <c r="S341" i="33"/>
  <c r="R341" i="33"/>
  <c r="Q341" i="33"/>
  <c r="P341" i="33"/>
  <c r="O341" i="33"/>
  <c r="S340" i="33"/>
  <c r="R340" i="33"/>
  <c r="Q340" i="33"/>
  <c r="P340" i="33"/>
  <c r="O340" i="33"/>
  <c r="S339" i="33"/>
  <c r="R339" i="33"/>
  <c r="Q339" i="33"/>
  <c r="P339" i="33"/>
  <c r="O339" i="33"/>
  <c r="S338" i="33"/>
  <c r="R338" i="33"/>
  <c r="Q338" i="33"/>
  <c r="P338" i="33"/>
  <c r="O338" i="33"/>
  <c r="S337" i="33"/>
  <c r="R337" i="33"/>
  <c r="Q337" i="33"/>
  <c r="P337" i="33"/>
  <c r="O337" i="33"/>
  <c r="S336" i="33"/>
  <c r="R336" i="33"/>
  <c r="Q336" i="33"/>
  <c r="P336" i="33"/>
  <c r="O336" i="33"/>
  <c r="S335" i="33"/>
  <c r="R335" i="33"/>
  <c r="Q335" i="33"/>
  <c r="P335" i="33"/>
  <c r="O335" i="33"/>
  <c r="S334" i="33"/>
  <c r="R334" i="33"/>
  <c r="Q334" i="33"/>
  <c r="P334" i="33"/>
  <c r="O334" i="33"/>
  <c r="S333" i="33"/>
  <c r="R333" i="33"/>
  <c r="Q333" i="33"/>
  <c r="P333" i="33"/>
  <c r="O333" i="33"/>
  <c r="S332" i="33"/>
  <c r="R332" i="33"/>
  <c r="Q332" i="33"/>
  <c r="P332" i="33"/>
  <c r="O332" i="33"/>
  <c r="S331" i="33"/>
  <c r="R331" i="33"/>
  <c r="Q331" i="33"/>
  <c r="P331" i="33"/>
  <c r="O331" i="33"/>
  <c r="S330" i="33"/>
  <c r="R330" i="33"/>
  <c r="Q330" i="33"/>
  <c r="P330" i="33"/>
  <c r="O330" i="33"/>
  <c r="S329" i="33"/>
  <c r="R329" i="33"/>
  <c r="Q329" i="33"/>
  <c r="P329" i="33"/>
  <c r="O329" i="33"/>
  <c r="S328" i="33"/>
  <c r="R328" i="33"/>
  <c r="Q328" i="33"/>
  <c r="P328" i="33"/>
  <c r="O328" i="33"/>
  <c r="S327" i="33"/>
  <c r="R327" i="33"/>
  <c r="Q327" i="33"/>
  <c r="P327" i="33"/>
  <c r="O327" i="33"/>
  <c r="S326" i="33"/>
  <c r="R326" i="33"/>
  <c r="Q326" i="33"/>
  <c r="P326" i="33"/>
  <c r="O326" i="33"/>
  <c r="S325" i="33"/>
  <c r="R325" i="33"/>
  <c r="Q325" i="33"/>
  <c r="P325" i="33"/>
  <c r="O325" i="33"/>
  <c r="S324" i="33"/>
  <c r="R324" i="33"/>
  <c r="Q324" i="33"/>
  <c r="P324" i="33"/>
  <c r="O324" i="33"/>
  <c r="S323" i="33"/>
  <c r="R323" i="33"/>
  <c r="Q323" i="33"/>
  <c r="P323" i="33"/>
  <c r="O323" i="33"/>
  <c r="S322" i="33"/>
  <c r="R322" i="33"/>
  <c r="Q322" i="33"/>
  <c r="P322" i="33"/>
  <c r="O322" i="33"/>
  <c r="S321" i="33"/>
  <c r="R321" i="33"/>
  <c r="Q321" i="33"/>
  <c r="P321" i="33"/>
  <c r="O321" i="33"/>
  <c r="S320" i="33"/>
  <c r="R320" i="33"/>
  <c r="Q320" i="33"/>
  <c r="P320" i="33"/>
  <c r="O320" i="33"/>
  <c r="S319" i="33"/>
  <c r="R319" i="33"/>
  <c r="Q319" i="33"/>
  <c r="P319" i="33"/>
  <c r="O319" i="33"/>
  <c r="S318" i="33"/>
  <c r="R318" i="33"/>
  <c r="Q318" i="33"/>
  <c r="P318" i="33"/>
  <c r="O318" i="33"/>
  <c r="S317" i="33"/>
  <c r="R317" i="33"/>
  <c r="Q317" i="33"/>
  <c r="P317" i="33"/>
  <c r="O317" i="33"/>
  <c r="S316" i="33"/>
  <c r="R316" i="33"/>
  <c r="Q316" i="33"/>
  <c r="P316" i="33"/>
  <c r="O316" i="33"/>
  <c r="S315" i="33"/>
  <c r="R315" i="33"/>
  <c r="Q315" i="33"/>
  <c r="P315" i="33"/>
  <c r="O315" i="33"/>
  <c r="S314" i="33"/>
  <c r="R314" i="33"/>
  <c r="Q314" i="33"/>
  <c r="P314" i="33"/>
  <c r="O314" i="33"/>
  <c r="S313" i="33"/>
  <c r="R313" i="33"/>
  <c r="Q313" i="33"/>
  <c r="P313" i="33"/>
  <c r="O313" i="33"/>
  <c r="S312" i="33"/>
  <c r="R312" i="33"/>
  <c r="Q312" i="33"/>
  <c r="P312" i="33"/>
  <c r="O312" i="33"/>
  <c r="S311" i="33"/>
  <c r="R311" i="33"/>
  <c r="Q311" i="33"/>
  <c r="P311" i="33"/>
  <c r="O311" i="33"/>
  <c r="S310" i="33"/>
  <c r="R310" i="33"/>
  <c r="Q310" i="33"/>
  <c r="P310" i="33"/>
  <c r="O310" i="33"/>
  <c r="S309" i="33"/>
  <c r="R309" i="33"/>
  <c r="Q309" i="33"/>
  <c r="P309" i="33"/>
  <c r="O309" i="33"/>
  <c r="S308" i="33"/>
  <c r="R308" i="33"/>
  <c r="Q308" i="33"/>
  <c r="P308" i="33"/>
  <c r="O308" i="33"/>
  <c r="S307" i="33"/>
  <c r="R307" i="33"/>
  <c r="Q307" i="33"/>
  <c r="P307" i="33"/>
  <c r="O307" i="33"/>
  <c r="S306" i="33"/>
  <c r="R306" i="33"/>
  <c r="Q306" i="33"/>
  <c r="P306" i="33"/>
  <c r="O306" i="33"/>
  <c r="S305" i="33"/>
  <c r="R305" i="33"/>
  <c r="Q305" i="33"/>
  <c r="P305" i="33"/>
  <c r="O305" i="33"/>
  <c r="S304" i="33"/>
  <c r="R304" i="33"/>
  <c r="Q304" i="33"/>
  <c r="P304" i="33"/>
  <c r="O304" i="33"/>
  <c r="S303" i="33"/>
  <c r="R303" i="33"/>
  <c r="Q303" i="33"/>
  <c r="P303" i="33"/>
  <c r="O303" i="33"/>
  <c r="S302" i="33"/>
  <c r="R302" i="33"/>
  <c r="Q302" i="33"/>
  <c r="P302" i="33"/>
  <c r="O302" i="33"/>
  <c r="S301" i="33"/>
  <c r="R301" i="33"/>
  <c r="Q301" i="33"/>
  <c r="P301" i="33"/>
  <c r="O301" i="33"/>
  <c r="S300" i="33"/>
  <c r="R300" i="33"/>
  <c r="Q300" i="33"/>
  <c r="P300" i="33"/>
  <c r="O300" i="33"/>
  <c r="S299" i="33"/>
  <c r="R299" i="33"/>
  <c r="Q299" i="33"/>
  <c r="P299" i="33"/>
  <c r="O299" i="33"/>
  <c r="S298" i="33"/>
  <c r="R298" i="33"/>
  <c r="Q298" i="33"/>
  <c r="P298" i="33"/>
  <c r="O298" i="33"/>
  <c r="S297" i="33"/>
  <c r="R297" i="33"/>
  <c r="Q297" i="33"/>
  <c r="P297" i="33"/>
  <c r="O297" i="33"/>
  <c r="S296" i="33"/>
  <c r="R296" i="33"/>
  <c r="Q296" i="33"/>
  <c r="P296" i="33"/>
  <c r="O296" i="33"/>
  <c r="S295" i="33"/>
  <c r="R295" i="33"/>
  <c r="Q295" i="33"/>
  <c r="P295" i="33"/>
  <c r="O295" i="33"/>
  <c r="S294" i="33"/>
  <c r="R294" i="33"/>
  <c r="Q294" i="33"/>
  <c r="P294" i="33"/>
  <c r="O294" i="33"/>
  <c r="S293" i="33"/>
  <c r="R293" i="33"/>
  <c r="Q293" i="33"/>
  <c r="P293" i="33"/>
  <c r="O293" i="33"/>
  <c r="S292" i="33"/>
  <c r="R292" i="33"/>
  <c r="Q292" i="33"/>
  <c r="P292" i="33"/>
  <c r="O292" i="33"/>
  <c r="S291" i="33"/>
  <c r="R291" i="33"/>
  <c r="Q291" i="33"/>
  <c r="P291" i="33"/>
  <c r="O291" i="33"/>
  <c r="S290" i="33"/>
  <c r="R290" i="33"/>
  <c r="Q290" i="33"/>
  <c r="P290" i="33"/>
  <c r="O290" i="33"/>
  <c r="S289" i="33"/>
  <c r="R289" i="33"/>
  <c r="Q289" i="33"/>
  <c r="P289" i="33"/>
  <c r="O289" i="33"/>
  <c r="S288" i="33"/>
  <c r="R288" i="33"/>
  <c r="Q288" i="33"/>
  <c r="P288" i="33"/>
  <c r="O288" i="33"/>
  <c r="S287" i="33"/>
  <c r="R287" i="33"/>
  <c r="Q287" i="33"/>
  <c r="P287" i="33"/>
  <c r="O287" i="33"/>
  <c r="S286" i="33"/>
  <c r="R286" i="33"/>
  <c r="Q286" i="33"/>
  <c r="P286" i="33"/>
  <c r="O286" i="33"/>
  <c r="S285" i="33"/>
  <c r="R285" i="33"/>
  <c r="Q285" i="33"/>
  <c r="P285" i="33"/>
  <c r="O285" i="33"/>
  <c r="S284" i="33"/>
  <c r="R284" i="33"/>
  <c r="Q284" i="33"/>
  <c r="P284" i="33"/>
  <c r="O284" i="33"/>
  <c r="S283" i="33"/>
  <c r="R283" i="33"/>
  <c r="Q283" i="33"/>
  <c r="P283" i="33"/>
  <c r="O283" i="33"/>
  <c r="S282" i="33"/>
  <c r="R282" i="33"/>
  <c r="Q282" i="33"/>
  <c r="P282" i="33"/>
  <c r="O282" i="33"/>
  <c r="S281" i="33"/>
  <c r="R281" i="33"/>
  <c r="Q281" i="33"/>
  <c r="P281" i="33"/>
  <c r="O281" i="33"/>
  <c r="S280" i="33"/>
  <c r="R280" i="33"/>
  <c r="Q280" i="33"/>
  <c r="P280" i="33"/>
  <c r="O280" i="33"/>
  <c r="S279" i="33"/>
  <c r="R279" i="33"/>
  <c r="Q279" i="33"/>
  <c r="P279" i="33"/>
  <c r="O279" i="33"/>
  <c r="S278" i="33"/>
  <c r="R278" i="33"/>
  <c r="Q278" i="33"/>
  <c r="P278" i="33"/>
  <c r="O278" i="33"/>
  <c r="S277" i="33"/>
  <c r="R277" i="33"/>
  <c r="Q277" i="33"/>
  <c r="P277" i="33"/>
  <c r="O277" i="33"/>
  <c r="S276" i="33"/>
  <c r="R276" i="33"/>
  <c r="Q276" i="33"/>
  <c r="P276" i="33"/>
  <c r="O276" i="33"/>
  <c r="S275" i="33"/>
  <c r="R275" i="33"/>
  <c r="Q275" i="33"/>
  <c r="P275" i="33"/>
  <c r="O275" i="33"/>
  <c r="S274" i="33"/>
  <c r="R274" i="33"/>
  <c r="Q274" i="33"/>
  <c r="P274" i="33"/>
  <c r="O274" i="33"/>
  <c r="S273" i="33"/>
  <c r="R273" i="33"/>
  <c r="Q273" i="33"/>
  <c r="P273" i="33"/>
  <c r="O273" i="33"/>
  <c r="S272" i="33"/>
  <c r="R272" i="33"/>
  <c r="Q272" i="33"/>
  <c r="P272" i="33"/>
  <c r="O272" i="33"/>
  <c r="S271" i="33"/>
  <c r="R271" i="33"/>
  <c r="Q271" i="33"/>
  <c r="P271" i="33"/>
  <c r="O271" i="33"/>
  <c r="S270" i="33"/>
  <c r="R270" i="33"/>
  <c r="Q270" i="33"/>
  <c r="P270" i="33"/>
  <c r="O270" i="33"/>
  <c r="S269" i="33"/>
  <c r="R269" i="33"/>
  <c r="Q269" i="33"/>
  <c r="P269" i="33"/>
  <c r="O269" i="33"/>
  <c r="S268" i="33"/>
  <c r="R268" i="33"/>
  <c r="Q268" i="33"/>
  <c r="P268" i="33"/>
  <c r="O268" i="33"/>
  <c r="S267" i="33"/>
  <c r="R267" i="33"/>
  <c r="Q267" i="33"/>
  <c r="P267" i="33"/>
  <c r="O267" i="33"/>
  <c r="S266" i="33"/>
  <c r="R266" i="33"/>
  <c r="Q266" i="33"/>
  <c r="P266" i="33"/>
  <c r="O266" i="33"/>
  <c r="S265" i="33"/>
  <c r="R265" i="33"/>
  <c r="Q265" i="33"/>
  <c r="P265" i="33"/>
  <c r="O265" i="33"/>
  <c r="S264" i="33"/>
  <c r="R264" i="33"/>
  <c r="Q264" i="33"/>
  <c r="P264" i="33"/>
  <c r="O264" i="33"/>
  <c r="S263" i="33"/>
  <c r="R263" i="33"/>
  <c r="Q263" i="33"/>
  <c r="P263" i="33"/>
  <c r="O263" i="33"/>
  <c r="S262" i="33"/>
  <c r="R262" i="33"/>
  <c r="Q262" i="33"/>
  <c r="P262" i="33"/>
  <c r="O262" i="33"/>
  <c r="S261" i="33"/>
  <c r="R261" i="33"/>
  <c r="Q261" i="33"/>
  <c r="P261" i="33"/>
  <c r="O261" i="33"/>
  <c r="S260" i="33"/>
  <c r="R260" i="33"/>
  <c r="Q260" i="33"/>
  <c r="P260" i="33"/>
  <c r="O260" i="33"/>
  <c r="S259" i="33"/>
  <c r="R259" i="33"/>
  <c r="Q259" i="33"/>
  <c r="P259" i="33"/>
  <c r="O259" i="33"/>
  <c r="S258" i="33"/>
  <c r="R258" i="33"/>
  <c r="Q258" i="33"/>
  <c r="P258" i="33"/>
  <c r="O258" i="33"/>
  <c r="S257" i="33"/>
  <c r="R257" i="33"/>
  <c r="Q257" i="33"/>
  <c r="P257" i="33"/>
  <c r="O257" i="33"/>
  <c r="S256" i="33"/>
  <c r="R256" i="33"/>
  <c r="Q256" i="33"/>
  <c r="P256" i="33"/>
  <c r="O256" i="33"/>
  <c r="S255" i="33"/>
  <c r="R255" i="33"/>
  <c r="Q255" i="33"/>
  <c r="P255" i="33"/>
  <c r="O255" i="33"/>
  <c r="S254" i="33"/>
  <c r="R254" i="33"/>
  <c r="Q254" i="33"/>
  <c r="P254" i="33"/>
  <c r="O254" i="33"/>
  <c r="S253" i="33"/>
  <c r="R253" i="33"/>
  <c r="Q253" i="33"/>
  <c r="P253" i="33"/>
  <c r="O253" i="33"/>
  <c r="S252" i="33"/>
  <c r="R252" i="33"/>
  <c r="Q252" i="33"/>
  <c r="P252" i="33"/>
  <c r="O252" i="33"/>
  <c r="S251" i="33"/>
  <c r="R251" i="33"/>
  <c r="Q251" i="33"/>
  <c r="P251" i="33"/>
  <c r="O251" i="33"/>
  <c r="S250" i="33"/>
  <c r="R250" i="33"/>
  <c r="Q250" i="33"/>
  <c r="P250" i="33"/>
  <c r="O250" i="33"/>
  <c r="S249" i="33"/>
  <c r="R249" i="33"/>
  <c r="Q249" i="33"/>
  <c r="P249" i="33"/>
  <c r="O249" i="33"/>
  <c r="S248" i="33"/>
  <c r="R248" i="33"/>
  <c r="Q248" i="33"/>
  <c r="P248" i="33"/>
  <c r="O248" i="33"/>
  <c r="S247" i="33"/>
  <c r="R247" i="33"/>
  <c r="Q247" i="33"/>
  <c r="P247" i="33"/>
  <c r="O247" i="33"/>
  <c r="S246" i="33"/>
  <c r="R246" i="33"/>
  <c r="Q246" i="33"/>
  <c r="P246" i="33"/>
  <c r="O246" i="33"/>
  <c r="S245" i="33"/>
  <c r="R245" i="33"/>
  <c r="Q245" i="33"/>
  <c r="P245" i="33"/>
  <c r="O245" i="33"/>
  <c r="S244" i="33"/>
  <c r="R244" i="33"/>
  <c r="Q244" i="33"/>
  <c r="P244" i="33"/>
  <c r="O244" i="33"/>
  <c r="S243" i="33"/>
  <c r="R243" i="33"/>
  <c r="Q243" i="33"/>
  <c r="P243" i="33"/>
  <c r="O243" i="33"/>
  <c r="S242" i="33"/>
  <c r="R242" i="33"/>
  <c r="Q242" i="33"/>
  <c r="P242" i="33"/>
  <c r="O242" i="33"/>
  <c r="S241" i="33"/>
  <c r="R241" i="33"/>
  <c r="Q241" i="33"/>
  <c r="P241" i="33"/>
  <c r="O241" i="33"/>
  <c r="S240" i="33"/>
  <c r="R240" i="33"/>
  <c r="Q240" i="33"/>
  <c r="P240" i="33"/>
  <c r="O240" i="33"/>
  <c r="S239" i="33"/>
  <c r="R239" i="33"/>
  <c r="Q239" i="33"/>
  <c r="P239" i="33"/>
  <c r="O239" i="33"/>
  <c r="S238" i="33"/>
  <c r="R238" i="33"/>
  <c r="Q238" i="33"/>
  <c r="P238" i="33"/>
  <c r="O238" i="33"/>
  <c r="S237" i="33"/>
  <c r="R237" i="33"/>
  <c r="Q237" i="33"/>
  <c r="P237" i="33"/>
  <c r="O237" i="33"/>
  <c r="S236" i="33"/>
  <c r="R236" i="33"/>
  <c r="Q236" i="33"/>
  <c r="P236" i="33"/>
  <c r="O236" i="33"/>
  <c r="S235" i="33"/>
  <c r="R235" i="33"/>
  <c r="Q235" i="33"/>
  <c r="P235" i="33"/>
  <c r="O235" i="33"/>
  <c r="S234" i="33"/>
  <c r="R234" i="33"/>
  <c r="Q234" i="33"/>
  <c r="P234" i="33"/>
  <c r="O234" i="33"/>
  <c r="S233" i="33"/>
  <c r="R233" i="33"/>
  <c r="Q233" i="33"/>
  <c r="P233" i="33"/>
  <c r="O233" i="33"/>
  <c r="S232" i="33"/>
  <c r="R232" i="33"/>
  <c r="Q232" i="33"/>
  <c r="P232" i="33"/>
  <c r="O232" i="33"/>
  <c r="S231" i="33"/>
  <c r="R231" i="33"/>
  <c r="Q231" i="33"/>
  <c r="P231" i="33"/>
  <c r="O231" i="33"/>
  <c r="S230" i="33"/>
  <c r="R230" i="33"/>
  <c r="Q230" i="33"/>
  <c r="P230" i="33"/>
  <c r="O230" i="33"/>
  <c r="S229" i="33"/>
  <c r="R229" i="33"/>
  <c r="Q229" i="33"/>
  <c r="P229" i="33"/>
  <c r="O229" i="33"/>
  <c r="S228" i="33"/>
  <c r="R228" i="33"/>
  <c r="Q228" i="33"/>
  <c r="P228" i="33"/>
  <c r="O228" i="33"/>
  <c r="S227" i="33"/>
  <c r="R227" i="33"/>
  <c r="Q227" i="33"/>
  <c r="P227" i="33"/>
  <c r="O227" i="33"/>
  <c r="S226" i="33"/>
  <c r="R226" i="33"/>
  <c r="Q226" i="33"/>
  <c r="P226" i="33"/>
  <c r="O226" i="33"/>
  <c r="S225" i="33"/>
  <c r="R225" i="33"/>
  <c r="Q225" i="33"/>
  <c r="P225" i="33"/>
  <c r="O225" i="33"/>
  <c r="S224" i="33"/>
  <c r="R224" i="33"/>
  <c r="Q224" i="33"/>
  <c r="P224" i="33"/>
  <c r="O224" i="33"/>
  <c r="S223" i="33"/>
  <c r="R223" i="33"/>
  <c r="Q223" i="33"/>
  <c r="P223" i="33"/>
  <c r="O223" i="33"/>
  <c r="S222" i="33"/>
  <c r="R222" i="33"/>
  <c r="Q222" i="33"/>
  <c r="P222" i="33"/>
  <c r="O222" i="33"/>
  <c r="S221" i="33"/>
  <c r="R221" i="33"/>
  <c r="Q221" i="33"/>
  <c r="P221" i="33"/>
  <c r="O221" i="33"/>
  <c r="S220" i="33"/>
  <c r="R220" i="33"/>
  <c r="Q220" i="33"/>
  <c r="P220" i="33"/>
  <c r="O220" i="33"/>
  <c r="S219" i="33"/>
  <c r="R219" i="33"/>
  <c r="Q219" i="33"/>
  <c r="P219" i="33"/>
  <c r="O219" i="33"/>
  <c r="S218" i="33"/>
  <c r="R218" i="33"/>
  <c r="Q218" i="33"/>
  <c r="P218" i="33"/>
  <c r="O218" i="33"/>
  <c r="S217" i="33"/>
  <c r="R217" i="33"/>
  <c r="Q217" i="33"/>
  <c r="P217" i="33"/>
  <c r="O217" i="33"/>
  <c r="S216" i="33"/>
  <c r="R216" i="33"/>
  <c r="Q216" i="33"/>
  <c r="P216" i="33"/>
  <c r="O216" i="33"/>
  <c r="S215" i="33"/>
  <c r="R215" i="33"/>
  <c r="Q215" i="33"/>
  <c r="P215" i="33"/>
  <c r="O215" i="33"/>
  <c r="S214" i="33"/>
  <c r="R214" i="33"/>
  <c r="Q214" i="33"/>
  <c r="P214" i="33"/>
  <c r="O214" i="33"/>
  <c r="S213" i="33"/>
  <c r="R213" i="33"/>
  <c r="Q213" i="33"/>
  <c r="P213" i="33"/>
  <c r="O213" i="33"/>
  <c r="S212" i="33"/>
  <c r="R212" i="33"/>
  <c r="Q212" i="33"/>
  <c r="P212" i="33"/>
  <c r="O212" i="33"/>
  <c r="S211" i="33"/>
  <c r="R211" i="33"/>
  <c r="Q211" i="33"/>
  <c r="P211" i="33"/>
  <c r="O211" i="33"/>
  <c r="S210" i="33"/>
  <c r="R210" i="33"/>
  <c r="Q210" i="33"/>
  <c r="P210" i="33"/>
  <c r="O210" i="33"/>
  <c r="S209" i="33"/>
  <c r="R209" i="33"/>
  <c r="Q209" i="33"/>
  <c r="P209" i="33"/>
  <c r="O209" i="33"/>
  <c r="S208" i="33"/>
  <c r="R208" i="33"/>
  <c r="Q208" i="33"/>
  <c r="P208" i="33"/>
  <c r="O208" i="33"/>
  <c r="S207" i="33"/>
  <c r="R207" i="33"/>
  <c r="Q207" i="33"/>
  <c r="P207" i="33"/>
  <c r="O207" i="33"/>
  <c r="S206" i="33"/>
  <c r="R206" i="33"/>
  <c r="Q206" i="33"/>
  <c r="P206" i="33"/>
  <c r="O206" i="33"/>
  <c r="S205" i="33"/>
  <c r="R205" i="33"/>
  <c r="Q205" i="33"/>
  <c r="P205" i="33"/>
  <c r="O205" i="33"/>
  <c r="S204" i="33"/>
  <c r="R204" i="33"/>
  <c r="Q204" i="33"/>
  <c r="P204" i="33"/>
  <c r="O204" i="33"/>
  <c r="S203" i="33"/>
  <c r="R203" i="33"/>
  <c r="Q203" i="33"/>
  <c r="P203" i="33"/>
  <c r="O203" i="33"/>
  <c r="S202" i="33"/>
  <c r="R202" i="33"/>
  <c r="Q202" i="33"/>
  <c r="P202" i="33"/>
  <c r="O202" i="33"/>
  <c r="S201" i="33"/>
  <c r="R201" i="33"/>
  <c r="Q201" i="33"/>
  <c r="P201" i="33"/>
  <c r="O201" i="33"/>
  <c r="S200" i="33"/>
  <c r="R200" i="33"/>
  <c r="Q200" i="33"/>
  <c r="P200" i="33"/>
  <c r="O200" i="33"/>
  <c r="S199" i="33"/>
  <c r="R199" i="33"/>
  <c r="Q199" i="33"/>
  <c r="P199" i="33"/>
  <c r="O199" i="33"/>
  <c r="S198" i="33"/>
  <c r="R198" i="33"/>
  <c r="Q198" i="33"/>
  <c r="P198" i="33"/>
  <c r="O198" i="33"/>
  <c r="S197" i="33"/>
  <c r="R197" i="33"/>
  <c r="Q197" i="33"/>
  <c r="P197" i="33"/>
  <c r="O197" i="33"/>
  <c r="S196" i="33"/>
  <c r="R196" i="33"/>
  <c r="Q196" i="33"/>
  <c r="P196" i="33"/>
  <c r="O196" i="33"/>
  <c r="S195" i="33"/>
  <c r="R195" i="33"/>
  <c r="Q195" i="33"/>
  <c r="P195" i="33"/>
  <c r="O195" i="33"/>
  <c r="S194" i="33"/>
  <c r="R194" i="33"/>
  <c r="Q194" i="33"/>
  <c r="P194" i="33"/>
  <c r="O194" i="33"/>
  <c r="S193" i="33"/>
  <c r="R193" i="33"/>
  <c r="Q193" i="33"/>
  <c r="P193" i="33"/>
  <c r="O193" i="33"/>
  <c r="S192" i="33"/>
  <c r="R192" i="33"/>
  <c r="Q192" i="33"/>
  <c r="P192" i="33"/>
  <c r="O192" i="33"/>
  <c r="S191" i="33"/>
  <c r="R191" i="33"/>
  <c r="Q191" i="33"/>
  <c r="P191" i="33"/>
  <c r="O191" i="33"/>
  <c r="S190" i="33"/>
  <c r="R190" i="33"/>
  <c r="Q190" i="33"/>
  <c r="P190" i="33"/>
  <c r="O190" i="33"/>
  <c r="S189" i="33"/>
  <c r="R189" i="33"/>
  <c r="Q189" i="33"/>
  <c r="P189" i="33"/>
  <c r="O189" i="33"/>
  <c r="S188" i="33"/>
  <c r="R188" i="33"/>
  <c r="Q188" i="33"/>
  <c r="P188" i="33"/>
  <c r="O188" i="33"/>
  <c r="S187" i="33"/>
  <c r="R187" i="33"/>
  <c r="Q187" i="33"/>
  <c r="P187" i="33"/>
  <c r="O187" i="33"/>
  <c r="S186" i="33"/>
  <c r="R186" i="33"/>
  <c r="Q186" i="33"/>
  <c r="P186" i="33"/>
  <c r="O186" i="33"/>
  <c r="S185" i="33"/>
  <c r="R185" i="33"/>
  <c r="Q185" i="33"/>
  <c r="P185" i="33"/>
  <c r="O185" i="33"/>
  <c r="S184" i="33"/>
  <c r="R184" i="33"/>
  <c r="Q184" i="33"/>
  <c r="P184" i="33"/>
  <c r="O184" i="33"/>
  <c r="S183" i="33"/>
  <c r="R183" i="33"/>
  <c r="Q183" i="33"/>
  <c r="P183" i="33"/>
  <c r="O183" i="33"/>
  <c r="S182" i="33"/>
  <c r="R182" i="33"/>
  <c r="Q182" i="33"/>
  <c r="P182" i="33"/>
  <c r="O182" i="33"/>
  <c r="S181" i="33"/>
  <c r="R181" i="33"/>
  <c r="Q181" i="33"/>
  <c r="P181" i="33"/>
  <c r="O181" i="33"/>
  <c r="S180" i="33"/>
  <c r="R180" i="33"/>
  <c r="Q180" i="33"/>
  <c r="P180" i="33"/>
  <c r="O180" i="33"/>
  <c r="S179" i="33"/>
  <c r="R179" i="33"/>
  <c r="Q179" i="33"/>
  <c r="P179" i="33"/>
  <c r="O179" i="33"/>
  <c r="S178" i="33"/>
  <c r="R178" i="33"/>
  <c r="Q178" i="33"/>
  <c r="P178" i="33"/>
  <c r="O178" i="33"/>
  <c r="S177" i="33"/>
  <c r="R177" i="33"/>
  <c r="Q177" i="33"/>
  <c r="P177" i="33"/>
  <c r="O177" i="33"/>
  <c r="S176" i="33"/>
  <c r="R176" i="33"/>
  <c r="Q176" i="33"/>
  <c r="P176" i="33"/>
  <c r="O176" i="33"/>
  <c r="S175" i="33"/>
  <c r="R175" i="33"/>
  <c r="Q175" i="33"/>
  <c r="P175" i="33"/>
  <c r="O175" i="33"/>
  <c r="S174" i="33"/>
  <c r="R174" i="33"/>
  <c r="Q174" i="33"/>
  <c r="P174" i="33"/>
  <c r="O174" i="33"/>
  <c r="S173" i="33"/>
  <c r="R173" i="33"/>
  <c r="Q173" i="33"/>
  <c r="P173" i="33"/>
  <c r="O173" i="33"/>
  <c r="S172" i="33"/>
  <c r="R172" i="33"/>
  <c r="Q172" i="33"/>
  <c r="P172" i="33"/>
  <c r="O172" i="33"/>
  <c r="S171" i="33"/>
  <c r="R171" i="33"/>
  <c r="Q171" i="33"/>
  <c r="P171" i="33"/>
  <c r="O171" i="33"/>
  <c r="S170" i="33"/>
  <c r="R170" i="33"/>
  <c r="Q170" i="33"/>
  <c r="P170" i="33"/>
  <c r="O170" i="33"/>
  <c r="S169" i="33"/>
  <c r="R169" i="33"/>
  <c r="Q169" i="33"/>
  <c r="P169" i="33"/>
  <c r="O169" i="33"/>
  <c r="S168" i="33"/>
  <c r="R168" i="33"/>
  <c r="Q168" i="33"/>
  <c r="P168" i="33"/>
  <c r="O168" i="33"/>
  <c r="S167" i="33"/>
  <c r="R167" i="33"/>
  <c r="Q167" i="33"/>
  <c r="P167" i="33"/>
  <c r="O167" i="33"/>
  <c r="S166" i="33"/>
  <c r="R166" i="33"/>
  <c r="Q166" i="33"/>
  <c r="P166" i="33"/>
  <c r="O166" i="33"/>
  <c r="S165" i="33"/>
  <c r="R165" i="33"/>
  <c r="Q165" i="33"/>
  <c r="P165" i="33"/>
  <c r="O165" i="33"/>
  <c r="S164" i="33"/>
  <c r="R164" i="33"/>
  <c r="Q164" i="33"/>
  <c r="P164" i="33"/>
  <c r="O164" i="33"/>
  <c r="S163" i="33"/>
  <c r="R163" i="33"/>
  <c r="Q163" i="33"/>
  <c r="P163" i="33"/>
  <c r="O163" i="33"/>
  <c r="S162" i="33"/>
  <c r="R162" i="33"/>
  <c r="Q162" i="33"/>
  <c r="P162" i="33"/>
  <c r="O162" i="33"/>
  <c r="S161" i="33"/>
  <c r="R161" i="33"/>
  <c r="Q161" i="33"/>
  <c r="P161" i="33"/>
  <c r="O161" i="33"/>
  <c r="S160" i="33"/>
  <c r="R160" i="33"/>
  <c r="Q160" i="33"/>
  <c r="P160" i="33"/>
  <c r="O160" i="33"/>
  <c r="S159" i="33"/>
  <c r="R159" i="33"/>
  <c r="Q159" i="33"/>
  <c r="P159" i="33"/>
  <c r="O159" i="33"/>
  <c r="S158" i="33"/>
  <c r="R158" i="33"/>
  <c r="Q158" i="33"/>
  <c r="P158" i="33"/>
  <c r="O158" i="33"/>
  <c r="S157" i="33"/>
  <c r="R157" i="33"/>
  <c r="Q157" i="33"/>
  <c r="P157" i="33"/>
  <c r="O157" i="33"/>
  <c r="S156" i="33"/>
  <c r="R156" i="33"/>
  <c r="Q156" i="33"/>
  <c r="P156" i="33"/>
  <c r="O156" i="33"/>
  <c r="S155" i="33"/>
  <c r="R155" i="33"/>
  <c r="Q155" i="33"/>
  <c r="P155" i="33"/>
  <c r="O155" i="33"/>
  <c r="S154" i="33"/>
  <c r="R154" i="33"/>
  <c r="Q154" i="33"/>
  <c r="P154" i="33"/>
  <c r="O154" i="33"/>
  <c r="S153" i="33"/>
  <c r="R153" i="33"/>
  <c r="Q153" i="33"/>
  <c r="P153" i="33"/>
  <c r="O153" i="33"/>
  <c r="S152" i="33"/>
  <c r="R152" i="33"/>
  <c r="Q152" i="33"/>
  <c r="P152" i="33"/>
  <c r="O152" i="33"/>
  <c r="S151" i="33"/>
  <c r="R151" i="33"/>
  <c r="Q151" i="33"/>
  <c r="P151" i="33"/>
  <c r="O151" i="33"/>
  <c r="S150" i="33"/>
  <c r="R150" i="33"/>
  <c r="Q150" i="33"/>
  <c r="P150" i="33"/>
  <c r="O150" i="33"/>
  <c r="S149" i="33"/>
  <c r="R149" i="33"/>
  <c r="Q149" i="33"/>
  <c r="P149" i="33"/>
  <c r="O149" i="33"/>
  <c r="S148" i="33"/>
  <c r="R148" i="33"/>
  <c r="Q148" i="33"/>
  <c r="P148" i="33"/>
  <c r="O148" i="33"/>
  <c r="S147" i="33"/>
  <c r="R147" i="33"/>
  <c r="Q147" i="33"/>
  <c r="P147" i="33"/>
  <c r="O147" i="33"/>
  <c r="S146" i="33"/>
  <c r="R146" i="33"/>
  <c r="Q146" i="33"/>
  <c r="P146" i="33"/>
  <c r="O146" i="33"/>
  <c r="S145" i="33"/>
  <c r="R145" i="33"/>
  <c r="Q145" i="33"/>
  <c r="P145" i="33"/>
  <c r="O145" i="33"/>
  <c r="S144" i="33"/>
  <c r="R144" i="33"/>
  <c r="Q144" i="33"/>
  <c r="P144" i="33"/>
  <c r="O144" i="33"/>
  <c r="S143" i="33"/>
  <c r="R143" i="33"/>
  <c r="Q143" i="33"/>
  <c r="P143" i="33"/>
  <c r="O143" i="33"/>
  <c r="S142" i="33"/>
  <c r="R142" i="33"/>
  <c r="Q142" i="33"/>
  <c r="P142" i="33"/>
  <c r="O142" i="33"/>
  <c r="S141" i="33"/>
  <c r="R141" i="33"/>
  <c r="Q141" i="33"/>
  <c r="P141" i="33"/>
  <c r="O141" i="33"/>
  <c r="S140" i="33"/>
  <c r="R140" i="33"/>
  <c r="Q140" i="33"/>
  <c r="P140" i="33"/>
  <c r="O140" i="33"/>
  <c r="S139" i="33"/>
  <c r="R139" i="33"/>
  <c r="Q139" i="33"/>
  <c r="P139" i="33"/>
  <c r="O139" i="33"/>
  <c r="S138" i="33"/>
  <c r="R138" i="33"/>
  <c r="Q138" i="33"/>
  <c r="P138" i="33"/>
  <c r="O138" i="33"/>
  <c r="S137" i="33"/>
  <c r="R137" i="33"/>
  <c r="Q137" i="33"/>
  <c r="P137" i="33"/>
  <c r="O137" i="33"/>
  <c r="S136" i="33"/>
  <c r="R136" i="33"/>
  <c r="Q136" i="33"/>
  <c r="P136" i="33"/>
  <c r="O136" i="33"/>
  <c r="S135" i="33"/>
  <c r="R135" i="33"/>
  <c r="Q135" i="33"/>
  <c r="P135" i="33"/>
  <c r="O135" i="33"/>
  <c r="S134" i="33"/>
  <c r="R134" i="33"/>
  <c r="Q134" i="33"/>
  <c r="P134" i="33"/>
  <c r="O134" i="33"/>
  <c r="S133" i="33"/>
  <c r="R133" i="33"/>
  <c r="Q133" i="33"/>
  <c r="P133" i="33"/>
  <c r="O133" i="33"/>
  <c r="S132" i="33"/>
  <c r="R132" i="33"/>
  <c r="Q132" i="33"/>
  <c r="P132" i="33"/>
  <c r="O132" i="33"/>
  <c r="S131" i="33"/>
  <c r="R131" i="33"/>
  <c r="Q131" i="33"/>
  <c r="P131" i="33"/>
  <c r="O131" i="33"/>
  <c r="S130" i="33"/>
  <c r="R130" i="33"/>
  <c r="Q130" i="33"/>
  <c r="P130" i="33"/>
  <c r="O130" i="33"/>
  <c r="S129" i="33"/>
  <c r="R129" i="33"/>
  <c r="Q129" i="33"/>
  <c r="P129" i="33"/>
  <c r="O129" i="33"/>
  <c r="S128" i="33"/>
  <c r="R128" i="33"/>
  <c r="Q128" i="33"/>
  <c r="P128" i="33"/>
  <c r="O128" i="33"/>
  <c r="S127" i="33"/>
  <c r="R127" i="33"/>
  <c r="Q127" i="33"/>
  <c r="P127" i="33"/>
  <c r="O127" i="33"/>
  <c r="S126" i="33"/>
  <c r="R126" i="33"/>
  <c r="Q126" i="33"/>
  <c r="P126" i="33"/>
  <c r="O126" i="33"/>
  <c r="S125" i="33"/>
  <c r="R125" i="33"/>
  <c r="Q125" i="33"/>
  <c r="P125" i="33"/>
  <c r="O125" i="33"/>
  <c r="S124" i="33"/>
  <c r="R124" i="33"/>
  <c r="Q124" i="33"/>
  <c r="P124" i="33"/>
  <c r="O124" i="33"/>
  <c r="S123" i="33"/>
  <c r="R123" i="33"/>
  <c r="Q123" i="33"/>
  <c r="P123" i="33"/>
  <c r="O123" i="33"/>
  <c r="S122" i="33"/>
  <c r="R122" i="33"/>
  <c r="Q122" i="33"/>
  <c r="P122" i="33"/>
  <c r="O122" i="33"/>
  <c r="S121" i="33"/>
  <c r="R121" i="33"/>
  <c r="Q121" i="33"/>
  <c r="P121" i="33"/>
  <c r="O121" i="33"/>
  <c r="S120" i="33"/>
  <c r="R120" i="33"/>
  <c r="Q120" i="33"/>
  <c r="P120" i="33"/>
  <c r="O120" i="33"/>
  <c r="S119" i="33"/>
  <c r="R119" i="33"/>
  <c r="Q119" i="33"/>
  <c r="P119" i="33"/>
  <c r="O119" i="33"/>
  <c r="S118" i="33"/>
  <c r="R118" i="33"/>
  <c r="Q118" i="33"/>
  <c r="P118" i="33"/>
  <c r="O118" i="33"/>
  <c r="S117" i="33"/>
  <c r="R117" i="33"/>
  <c r="Q117" i="33"/>
  <c r="P117" i="33"/>
  <c r="O117" i="33"/>
  <c r="S116" i="33"/>
  <c r="R116" i="33"/>
  <c r="Q116" i="33"/>
  <c r="P116" i="33"/>
  <c r="O116" i="33"/>
  <c r="S115" i="33"/>
  <c r="R115" i="33"/>
  <c r="Q115" i="33"/>
  <c r="P115" i="33"/>
  <c r="O115" i="33"/>
  <c r="S114" i="33"/>
  <c r="R114" i="33"/>
  <c r="Q114" i="33"/>
  <c r="P114" i="33"/>
  <c r="O114" i="33"/>
  <c r="S113" i="33"/>
  <c r="R113" i="33"/>
  <c r="Q113" i="33"/>
  <c r="P113" i="33"/>
  <c r="O113" i="33"/>
  <c r="S112" i="33"/>
  <c r="R112" i="33"/>
  <c r="Q112" i="33"/>
  <c r="P112" i="33"/>
  <c r="O112" i="33"/>
  <c r="S111" i="33"/>
  <c r="R111" i="33"/>
  <c r="Q111" i="33"/>
  <c r="P111" i="33"/>
  <c r="O111" i="33"/>
  <c r="S110" i="33"/>
  <c r="R110" i="33"/>
  <c r="Q110" i="33"/>
  <c r="P110" i="33"/>
  <c r="O110" i="33"/>
  <c r="S109" i="33"/>
  <c r="R109" i="33"/>
  <c r="Q109" i="33"/>
  <c r="P109" i="33"/>
  <c r="O109" i="33"/>
  <c r="S108" i="33"/>
  <c r="R108" i="33"/>
  <c r="Q108" i="33"/>
  <c r="P108" i="33"/>
  <c r="O108" i="33"/>
  <c r="S107" i="33"/>
  <c r="R107" i="33"/>
  <c r="Q107" i="33"/>
  <c r="P107" i="33"/>
  <c r="O107" i="33"/>
  <c r="S106" i="33"/>
  <c r="R106" i="33"/>
  <c r="Q106" i="33"/>
  <c r="P106" i="33"/>
  <c r="O106" i="33"/>
  <c r="S105" i="33"/>
  <c r="R105" i="33"/>
  <c r="Q105" i="33"/>
  <c r="P105" i="33"/>
  <c r="O105" i="33"/>
  <c r="S104" i="33"/>
  <c r="R104" i="33"/>
  <c r="Q104" i="33"/>
  <c r="P104" i="33"/>
  <c r="O104" i="33"/>
  <c r="S103" i="33"/>
  <c r="R103" i="33"/>
  <c r="Q103" i="33"/>
  <c r="P103" i="33"/>
  <c r="O103" i="33"/>
  <c r="S102" i="33"/>
  <c r="R102" i="33"/>
  <c r="Q102" i="33"/>
  <c r="P102" i="33"/>
  <c r="O102" i="33"/>
  <c r="S101" i="33"/>
  <c r="R101" i="33"/>
  <c r="Q101" i="33"/>
  <c r="P101" i="33"/>
  <c r="O101" i="33"/>
  <c r="S100" i="33"/>
  <c r="R100" i="33"/>
  <c r="Q100" i="33"/>
  <c r="P100" i="33"/>
  <c r="O100" i="33"/>
  <c r="S99" i="33"/>
  <c r="R99" i="33"/>
  <c r="Q99" i="33"/>
  <c r="P99" i="33"/>
  <c r="O99" i="33"/>
  <c r="S98" i="33"/>
  <c r="R98" i="33"/>
  <c r="Q98" i="33"/>
  <c r="P98" i="33"/>
  <c r="O98" i="33"/>
  <c r="S97" i="33"/>
  <c r="R97" i="33"/>
  <c r="Q97" i="33"/>
  <c r="P97" i="33"/>
  <c r="O97" i="33"/>
  <c r="S96" i="33"/>
  <c r="R96" i="33"/>
  <c r="Q96" i="33"/>
  <c r="P96" i="33"/>
  <c r="O96" i="33"/>
  <c r="S95" i="33"/>
  <c r="R95" i="33"/>
  <c r="Q95" i="33"/>
  <c r="P95" i="33"/>
  <c r="O95" i="33"/>
  <c r="S94" i="33"/>
  <c r="R94" i="33"/>
  <c r="Q94" i="33"/>
  <c r="P94" i="33"/>
  <c r="O94" i="33"/>
  <c r="S93" i="33"/>
  <c r="R93" i="33"/>
  <c r="Q93" i="33"/>
  <c r="P93" i="33"/>
  <c r="O93" i="33"/>
  <c r="S92" i="33"/>
  <c r="R92" i="33"/>
  <c r="Q92" i="33"/>
  <c r="P92" i="33"/>
  <c r="O92" i="33"/>
  <c r="S91" i="33"/>
  <c r="R91" i="33"/>
  <c r="Q91" i="33"/>
  <c r="P91" i="33"/>
  <c r="O91" i="33"/>
  <c r="S90" i="33"/>
  <c r="R90" i="33"/>
  <c r="Q90" i="33"/>
  <c r="P90" i="33"/>
  <c r="O90" i="33"/>
  <c r="S89" i="33"/>
  <c r="R89" i="33"/>
  <c r="Q89" i="33"/>
  <c r="P89" i="33"/>
  <c r="O89" i="33"/>
  <c r="S88" i="33"/>
  <c r="R88" i="33"/>
  <c r="Q88" i="33"/>
  <c r="P88" i="33"/>
  <c r="O88" i="33"/>
  <c r="S87" i="33"/>
  <c r="R87" i="33"/>
  <c r="Q87" i="33"/>
  <c r="P87" i="33"/>
  <c r="O87" i="33"/>
  <c r="S86" i="33"/>
  <c r="R86" i="33"/>
  <c r="Q86" i="33"/>
  <c r="P86" i="33"/>
  <c r="O86" i="33"/>
  <c r="S85" i="33"/>
  <c r="R85" i="33"/>
  <c r="Q85" i="33"/>
  <c r="P85" i="33"/>
  <c r="O85" i="33"/>
  <c r="S84" i="33"/>
  <c r="R84" i="33"/>
  <c r="Q84" i="33"/>
  <c r="P84" i="33"/>
  <c r="O84" i="33"/>
  <c r="S83" i="33"/>
  <c r="R83" i="33"/>
  <c r="Q83" i="33"/>
  <c r="P83" i="33"/>
  <c r="O83" i="33"/>
  <c r="S82" i="33"/>
  <c r="R82" i="33"/>
  <c r="Q82" i="33"/>
  <c r="P82" i="33"/>
  <c r="O82" i="33"/>
  <c r="S81" i="33"/>
  <c r="R81" i="33"/>
  <c r="Q81" i="33"/>
  <c r="P81" i="33"/>
  <c r="O81" i="33"/>
  <c r="S80" i="33"/>
  <c r="R80" i="33"/>
  <c r="Q80" i="33"/>
  <c r="P80" i="33"/>
  <c r="O80" i="33"/>
  <c r="S79" i="33"/>
  <c r="R79" i="33"/>
  <c r="Q79" i="33"/>
  <c r="P79" i="33"/>
  <c r="O79" i="33"/>
  <c r="S78" i="33"/>
  <c r="R78" i="33"/>
  <c r="Q78" i="33"/>
  <c r="P78" i="33"/>
  <c r="O78" i="33"/>
  <c r="S77" i="33"/>
  <c r="R77" i="33"/>
  <c r="Q77" i="33"/>
  <c r="P77" i="33"/>
  <c r="O77" i="33"/>
  <c r="S76" i="33"/>
  <c r="R76" i="33"/>
  <c r="Q76" i="33"/>
  <c r="P76" i="33"/>
  <c r="O76" i="33"/>
  <c r="S75" i="33"/>
  <c r="R75" i="33"/>
  <c r="Q75" i="33"/>
  <c r="P75" i="33"/>
  <c r="O75" i="33"/>
  <c r="S74" i="33"/>
  <c r="R74" i="33"/>
  <c r="Q74" i="33"/>
  <c r="P74" i="33"/>
  <c r="O74" i="33"/>
  <c r="S73" i="33"/>
  <c r="R73" i="33"/>
  <c r="Q73" i="33"/>
  <c r="P73" i="33"/>
  <c r="O73" i="33"/>
  <c r="S72" i="33"/>
  <c r="R72" i="33"/>
  <c r="Q72" i="33"/>
  <c r="P72" i="33"/>
  <c r="O72" i="33"/>
  <c r="S71" i="33"/>
  <c r="R71" i="33"/>
  <c r="Q71" i="33"/>
  <c r="P71" i="33"/>
  <c r="O71" i="33"/>
  <c r="S70" i="33"/>
  <c r="R70" i="33"/>
  <c r="Q70" i="33"/>
  <c r="P70" i="33"/>
  <c r="O70" i="33"/>
  <c r="S69" i="33"/>
  <c r="R69" i="33"/>
  <c r="Q69" i="33"/>
  <c r="P69" i="33"/>
  <c r="O69" i="33"/>
  <c r="S68" i="33"/>
  <c r="R68" i="33"/>
  <c r="Q68" i="33"/>
  <c r="P68" i="33"/>
  <c r="O68" i="33"/>
  <c r="S67" i="33"/>
  <c r="R67" i="33"/>
  <c r="Q67" i="33"/>
  <c r="P67" i="33"/>
  <c r="O67" i="33"/>
  <c r="S66" i="33"/>
  <c r="R66" i="33"/>
  <c r="Q66" i="33"/>
  <c r="P66" i="33"/>
  <c r="O66" i="33"/>
  <c r="S65" i="33"/>
  <c r="R65" i="33"/>
  <c r="Q65" i="33"/>
  <c r="P65" i="33"/>
  <c r="O65" i="33"/>
  <c r="S64" i="33"/>
  <c r="R64" i="33"/>
  <c r="Q64" i="33"/>
  <c r="P64" i="33"/>
  <c r="O64" i="33"/>
  <c r="S63" i="33"/>
  <c r="R63" i="33"/>
  <c r="Q63" i="33"/>
  <c r="P63" i="33"/>
  <c r="O63" i="33"/>
  <c r="S62" i="33"/>
  <c r="R62" i="33"/>
  <c r="Q62" i="33"/>
  <c r="P62" i="33"/>
  <c r="O62" i="33"/>
  <c r="S61" i="33"/>
  <c r="R61" i="33"/>
  <c r="Q61" i="33"/>
  <c r="P61" i="33"/>
  <c r="O61" i="33"/>
  <c r="S60" i="33"/>
  <c r="R60" i="33"/>
  <c r="Q60" i="33"/>
  <c r="P60" i="33"/>
  <c r="O60" i="33"/>
  <c r="S59" i="33"/>
  <c r="R59" i="33"/>
  <c r="Q59" i="33"/>
  <c r="P59" i="33"/>
  <c r="O59" i="33"/>
  <c r="S58" i="33"/>
  <c r="R58" i="33"/>
  <c r="Q58" i="33"/>
  <c r="P58" i="33"/>
  <c r="O58" i="33"/>
  <c r="S57" i="33"/>
  <c r="R57" i="33"/>
  <c r="Q57" i="33"/>
  <c r="P57" i="33"/>
  <c r="O57" i="33"/>
  <c r="S56" i="33"/>
  <c r="R56" i="33"/>
  <c r="Q56" i="33"/>
  <c r="P56" i="33"/>
  <c r="O56" i="33"/>
  <c r="S55" i="33"/>
  <c r="R55" i="33"/>
  <c r="Q55" i="33"/>
  <c r="P55" i="33"/>
  <c r="O55" i="33"/>
  <c r="S54" i="33"/>
  <c r="R54" i="33"/>
  <c r="Q54" i="33"/>
  <c r="P54" i="33"/>
  <c r="O54" i="33"/>
  <c r="S53" i="33"/>
  <c r="R53" i="33"/>
  <c r="Q53" i="33"/>
  <c r="P53" i="33"/>
  <c r="O53" i="33"/>
  <c r="S52" i="33"/>
  <c r="R52" i="33"/>
  <c r="Q52" i="33"/>
  <c r="P52" i="33"/>
  <c r="O52" i="33"/>
  <c r="S51" i="33"/>
  <c r="R51" i="33"/>
  <c r="Q51" i="33"/>
  <c r="P51" i="33"/>
  <c r="O51" i="33"/>
  <c r="S50" i="33"/>
  <c r="R50" i="33"/>
  <c r="Q50" i="33"/>
  <c r="P50" i="33"/>
  <c r="O50" i="33"/>
  <c r="S49" i="33"/>
  <c r="R49" i="33"/>
  <c r="Q49" i="33"/>
  <c r="P49" i="33"/>
  <c r="O49" i="33"/>
  <c r="S48" i="33"/>
  <c r="R48" i="33"/>
  <c r="Q48" i="33"/>
  <c r="P48" i="33"/>
  <c r="O48" i="33"/>
  <c r="S47" i="33"/>
  <c r="R47" i="33"/>
  <c r="Q47" i="33"/>
  <c r="P47" i="33"/>
  <c r="O47" i="33"/>
  <c r="S46" i="33"/>
  <c r="R46" i="33"/>
  <c r="Q46" i="33"/>
  <c r="P46" i="33"/>
  <c r="O46" i="33"/>
  <c r="S45" i="33"/>
  <c r="R45" i="33"/>
  <c r="Q45" i="33"/>
  <c r="P45" i="33"/>
  <c r="O45" i="33"/>
  <c r="S44" i="33"/>
  <c r="R44" i="33"/>
  <c r="Q44" i="33"/>
  <c r="P44" i="33"/>
  <c r="O44" i="33"/>
  <c r="S43" i="33"/>
  <c r="R43" i="33"/>
  <c r="Q43" i="33"/>
  <c r="P43" i="33"/>
  <c r="O43" i="33"/>
  <c r="S42" i="33"/>
  <c r="R42" i="33"/>
  <c r="Q42" i="33"/>
  <c r="P42" i="33"/>
  <c r="O42" i="33"/>
  <c r="S41" i="33"/>
  <c r="R41" i="33"/>
  <c r="Q41" i="33"/>
  <c r="P41" i="33"/>
  <c r="O41" i="33"/>
  <c r="S40" i="33"/>
  <c r="R40" i="33"/>
  <c r="Q40" i="33"/>
  <c r="P40" i="33"/>
  <c r="O40" i="33"/>
  <c r="S39" i="33"/>
  <c r="R39" i="33"/>
  <c r="Q39" i="33"/>
  <c r="P39" i="33"/>
  <c r="O39" i="33"/>
  <c r="S38" i="33"/>
  <c r="R38" i="33"/>
  <c r="Q38" i="33"/>
  <c r="P38" i="33"/>
  <c r="O38" i="33"/>
  <c r="S37" i="33"/>
  <c r="R37" i="33"/>
  <c r="Q37" i="33"/>
  <c r="P37" i="33"/>
  <c r="O37" i="33"/>
  <c r="S36" i="33"/>
  <c r="R36" i="33"/>
  <c r="Q36" i="33"/>
  <c r="P36" i="33"/>
  <c r="O36" i="33"/>
  <c r="S35" i="33"/>
  <c r="R35" i="33"/>
  <c r="Q35" i="33"/>
  <c r="P35" i="33"/>
  <c r="O35" i="33"/>
  <c r="S34" i="33"/>
  <c r="R34" i="33"/>
  <c r="Q34" i="33"/>
  <c r="P34" i="33"/>
  <c r="O34" i="33"/>
  <c r="S33" i="33"/>
  <c r="R33" i="33"/>
  <c r="Q33" i="33"/>
  <c r="P33" i="33"/>
  <c r="O33" i="33"/>
  <c r="S32" i="33"/>
  <c r="R32" i="33"/>
  <c r="Q32" i="33"/>
  <c r="P32" i="33"/>
  <c r="O32" i="33"/>
  <c r="S31" i="33"/>
  <c r="R31" i="33"/>
  <c r="Q31" i="33"/>
  <c r="P31" i="33"/>
  <c r="O31" i="33"/>
  <c r="S30" i="33"/>
  <c r="R30" i="33"/>
  <c r="Q30" i="33"/>
  <c r="P30" i="33"/>
  <c r="O30" i="33"/>
  <c r="S29" i="33"/>
  <c r="R29" i="33"/>
  <c r="Q29" i="33"/>
  <c r="P29" i="33"/>
  <c r="O29" i="33"/>
  <c r="S28" i="33"/>
  <c r="R28" i="33"/>
  <c r="Q28" i="33"/>
  <c r="P28" i="33"/>
  <c r="O28" i="33"/>
  <c r="S27" i="33"/>
  <c r="R27" i="33"/>
  <c r="Q27" i="33"/>
  <c r="P27" i="33"/>
  <c r="O27" i="33"/>
  <c r="S26" i="33"/>
  <c r="R26" i="33"/>
  <c r="Q26" i="33"/>
  <c r="P26" i="33"/>
  <c r="O26" i="33"/>
  <c r="S25" i="33"/>
  <c r="R25" i="33"/>
  <c r="Q25" i="33"/>
  <c r="P25" i="33"/>
  <c r="O25" i="33"/>
  <c r="S24" i="33"/>
  <c r="R24" i="33"/>
  <c r="Q24" i="33"/>
  <c r="P24" i="33"/>
  <c r="O24" i="33"/>
  <c r="S23" i="33"/>
  <c r="R23" i="33"/>
  <c r="Q23" i="33"/>
  <c r="P23" i="33"/>
  <c r="O23" i="33"/>
  <c r="S22" i="33"/>
  <c r="R22" i="33"/>
  <c r="Q22" i="33"/>
  <c r="P22" i="33"/>
  <c r="O22" i="33"/>
  <c r="S21" i="33"/>
  <c r="R21" i="33"/>
  <c r="Q21" i="33"/>
  <c r="P21" i="33"/>
  <c r="O21" i="33"/>
  <c r="S20" i="33"/>
  <c r="R20" i="33"/>
  <c r="Q20" i="33"/>
  <c r="P20" i="33"/>
  <c r="O20" i="33"/>
  <c r="S19" i="33"/>
  <c r="R19" i="33"/>
  <c r="Q19" i="33"/>
  <c r="P19" i="33"/>
  <c r="O19" i="33"/>
  <c r="S18" i="33"/>
  <c r="R18" i="33"/>
  <c r="Q18" i="33"/>
  <c r="P18" i="33"/>
  <c r="O18" i="33"/>
  <c r="S17" i="33"/>
  <c r="R17" i="33"/>
  <c r="Q17" i="33"/>
  <c r="P17" i="33"/>
  <c r="O17" i="33"/>
  <c r="S16" i="33"/>
  <c r="R16" i="33"/>
  <c r="Q16" i="33"/>
  <c r="P16" i="33"/>
  <c r="O16" i="33"/>
  <c r="S15" i="33"/>
  <c r="R15" i="33"/>
  <c r="Q15" i="33"/>
  <c r="P15" i="33"/>
  <c r="O15" i="33"/>
  <c r="S14" i="33"/>
  <c r="R14" i="33"/>
  <c r="Q14" i="33"/>
  <c r="P14" i="33"/>
  <c r="O14" i="33"/>
  <c r="S13" i="33"/>
  <c r="R13" i="33"/>
  <c r="Q13" i="33"/>
  <c r="P13" i="33"/>
  <c r="O13" i="33"/>
  <c r="S12" i="33"/>
  <c r="R12" i="33"/>
  <c r="Q12" i="33"/>
  <c r="P12" i="33"/>
  <c r="O12" i="33"/>
  <c r="S11" i="33"/>
  <c r="R11" i="33"/>
  <c r="Q11" i="33"/>
  <c r="P11" i="33"/>
  <c r="O11" i="33"/>
  <c r="S10" i="33"/>
  <c r="R10" i="33"/>
  <c r="Q10" i="33"/>
  <c r="P10" i="33"/>
  <c r="O10" i="33"/>
  <c r="S9" i="33"/>
  <c r="R9" i="33"/>
  <c r="Q9" i="33"/>
  <c r="P9" i="33"/>
  <c r="O9" i="33"/>
  <c r="S8" i="33"/>
  <c r="R8" i="33"/>
  <c r="Q8" i="33"/>
  <c r="P8" i="33"/>
  <c r="O8" i="33"/>
  <c r="S7" i="33"/>
  <c r="R7" i="33"/>
  <c r="Q7" i="33"/>
  <c r="P7" i="33"/>
  <c r="O7" i="33"/>
  <c r="S6" i="33"/>
  <c r="R6" i="33"/>
  <c r="Q6" i="33"/>
  <c r="P6" i="33"/>
  <c r="O6" i="33"/>
  <c r="S5" i="33"/>
  <c r="R5" i="33"/>
  <c r="Q5" i="33"/>
  <c r="P5" i="33"/>
  <c r="O5" i="33"/>
  <c r="S4" i="33"/>
  <c r="R4" i="33"/>
  <c r="Q4" i="33"/>
  <c r="P4" i="33"/>
  <c r="O4" i="33"/>
  <c r="S3" i="33"/>
  <c r="R3" i="33"/>
  <c r="Q3" i="33"/>
  <c r="P3" i="33"/>
  <c r="O3" i="33"/>
  <c r="D3" i="33" a="1"/>
  <c r="S2" i="33"/>
  <c r="R2" i="33"/>
  <c r="Q2" i="33"/>
  <c r="P2" i="33"/>
  <c r="O2" i="33"/>
  <c r="L2" i="33" a="1"/>
  <c r="J2" i="33" a="1"/>
  <c r="J2" i="33" s="1"/>
  <c r="H2" i="33" a="1"/>
  <c r="H2" i="33" s="1"/>
  <c r="D2" i="33" a="1"/>
  <c r="D2" i="33" s="1"/>
  <c r="I1" i="47"/>
  <c r="H1000" i="2"/>
  <c r="G1000" i="2"/>
  <c r="F1000" i="2"/>
  <c r="E1000" i="2"/>
  <c r="D1000" i="2"/>
  <c r="C1000" i="2"/>
  <c r="B1000" i="2"/>
  <c r="H999" i="2"/>
  <c r="G999" i="2"/>
  <c r="F999" i="2"/>
  <c r="E999" i="2"/>
  <c r="D999" i="2"/>
  <c r="C999" i="2"/>
  <c r="B999" i="2"/>
  <c r="H998" i="2"/>
  <c r="G998" i="2"/>
  <c r="F998" i="2"/>
  <c r="E998" i="2"/>
  <c r="D998" i="2"/>
  <c r="C998" i="2"/>
  <c r="B998" i="2"/>
  <c r="H997" i="2"/>
  <c r="G997" i="2"/>
  <c r="F997" i="2"/>
  <c r="E997" i="2"/>
  <c r="D997" i="2"/>
  <c r="C997" i="2"/>
  <c r="B997" i="2"/>
  <c r="H996" i="2"/>
  <c r="G996" i="2"/>
  <c r="F996" i="2"/>
  <c r="E996" i="2"/>
  <c r="D996" i="2"/>
  <c r="C996" i="2"/>
  <c r="B996" i="2"/>
  <c r="H995" i="2"/>
  <c r="G995" i="2"/>
  <c r="F995" i="2"/>
  <c r="E995" i="2"/>
  <c r="D995" i="2"/>
  <c r="C995" i="2"/>
  <c r="B995" i="2"/>
  <c r="H994" i="2"/>
  <c r="G994" i="2"/>
  <c r="F994" i="2"/>
  <c r="E994" i="2"/>
  <c r="D994" i="2"/>
  <c r="C994" i="2"/>
  <c r="B994" i="2"/>
  <c r="H993" i="2"/>
  <c r="G993" i="2"/>
  <c r="F993" i="2"/>
  <c r="E993" i="2"/>
  <c r="D993" i="2"/>
  <c r="C993" i="2"/>
  <c r="B993" i="2"/>
  <c r="H992" i="2"/>
  <c r="G992" i="2"/>
  <c r="F992" i="2"/>
  <c r="E992" i="2"/>
  <c r="D992" i="2"/>
  <c r="C992" i="2"/>
  <c r="B992" i="2"/>
  <c r="H991" i="2"/>
  <c r="G991" i="2"/>
  <c r="F991" i="2"/>
  <c r="E991" i="2"/>
  <c r="D991" i="2"/>
  <c r="C991" i="2"/>
  <c r="B991" i="2"/>
  <c r="H990" i="2"/>
  <c r="F990" i="2"/>
  <c r="E990" i="2"/>
  <c r="D990" i="2"/>
  <c r="C990" i="2"/>
  <c r="B990" i="2"/>
  <c r="H989" i="2"/>
  <c r="G989" i="2"/>
  <c r="F989" i="2"/>
  <c r="E989" i="2"/>
  <c r="D989" i="2"/>
  <c r="C989" i="2"/>
  <c r="B989" i="2"/>
  <c r="G988" i="2"/>
  <c r="F988" i="2"/>
  <c r="E988" i="2"/>
  <c r="D988" i="2"/>
  <c r="C988" i="2"/>
  <c r="B988" i="2"/>
  <c r="H987" i="2"/>
  <c r="F987" i="2"/>
  <c r="E987" i="2"/>
  <c r="D987" i="2"/>
  <c r="C987" i="2"/>
  <c r="B987" i="2"/>
  <c r="H986" i="2"/>
  <c r="F986" i="2"/>
  <c r="E986" i="2"/>
  <c r="D986" i="2"/>
  <c r="C986" i="2"/>
  <c r="B986" i="2"/>
  <c r="H985" i="2"/>
  <c r="G985" i="2"/>
  <c r="F985" i="2"/>
  <c r="E985" i="2"/>
  <c r="D985" i="2"/>
  <c r="C985" i="2"/>
  <c r="B985" i="2"/>
  <c r="H984" i="2"/>
  <c r="G984" i="2"/>
  <c r="F984" i="2"/>
  <c r="E984" i="2"/>
  <c r="D984" i="2"/>
  <c r="C984" i="2"/>
  <c r="B984" i="2"/>
  <c r="G983" i="2"/>
  <c r="F983" i="2"/>
  <c r="E983" i="2"/>
  <c r="D983" i="2"/>
  <c r="C983" i="2"/>
  <c r="B983" i="2"/>
  <c r="H982" i="2"/>
  <c r="G982" i="2"/>
  <c r="F982" i="2"/>
  <c r="E982" i="2"/>
  <c r="D982" i="2"/>
  <c r="C982" i="2"/>
  <c r="B982" i="2"/>
  <c r="H981" i="2"/>
  <c r="G981" i="2"/>
  <c r="F981" i="2"/>
  <c r="E981" i="2"/>
  <c r="D981" i="2"/>
  <c r="C981" i="2"/>
  <c r="B981" i="2"/>
  <c r="H980" i="2"/>
  <c r="G980" i="2"/>
  <c r="F980" i="2"/>
  <c r="E980" i="2"/>
  <c r="D980" i="2"/>
  <c r="C980" i="2"/>
  <c r="B980" i="2"/>
  <c r="G979" i="2"/>
  <c r="F979" i="2"/>
  <c r="E979" i="2"/>
  <c r="D979" i="2"/>
  <c r="C979" i="2"/>
  <c r="B979" i="2"/>
  <c r="H978" i="2"/>
  <c r="F978" i="2"/>
  <c r="E978" i="2"/>
  <c r="D978" i="2"/>
  <c r="C978" i="2"/>
  <c r="B978" i="2"/>
  <c r="H977" i="2"/>
  <c r="F977" i="2"/>
  <c r="E977" i="2"/>
  <c r="D977" i="2"/>
  <c r="C977" i="2"/>
  <c r="B977" i="2"/>
  <c r="H976" i="2"/>
  <c r="F976" i="2"/>
  <c r="E976" i="2"/>
  <c r="D976" i="2"/>
  <c r="C976" i="2"/>
  <c r="B976" i="2"/>
  <c r="H975" i="2"/>
  <c r="G975" i="2"/>
  <c r="F975" i="2"/>
  <c r="E975" i="2"/>
  <c r="D975" i="2"/>
  <c r="C975" i="2"/>
  <c r="B975" i="2"/>
  <c r="H974" i="2"/>
  <c r="G974" i="2"/>
  <c r="F974" i="2"/>
  <c r="E974" i="2"/>
  <c r="D974" i="2"/>
  <c r="C974" i="2"/>
  <c r="B974" i="2"/>
  <c r="H973" i="2"/>
  <c r="G973" i="2"/>
  <c r="F973" i="2"/>
  <c r="E973" i="2"/>
  <c r="D973" i="2"/>
  <c r="C973" i="2"/>
  <c r="B973" i="2"/>
  <c r="H972" i="2"/>
  <c r="G972" i="2"/>
  <c r="F972" i="2"/>
  <c r="E972" i="2"/>
  <c r="D972" i="2"/>
  <c r="C972" i="2"/>
  <c r="B972" i="2"/>
  <c r="H971" i="2"/>
  <c r="G971" i="2"/>
  <c r="F971" i="2"/>
  <c r="E971" i="2"/>
  <c r="D971" i="2"/>
  <c r="C971" i="2"/>
  <c r="B971" i="2"/>
  <c r="G970" i="2"/>
  <c r="F970" i="2"/>
  <c r="E970" i="2"/>
  <c r="D970" i="2"/>
  <c r="C970" i="2"/>
  <c r="B970" i="2"/>
  <c r="H969" i="2"/>
  <c r="F969" i="2"/>
  <c r="E969" i="2"/>
  <c r="D969" i="2"/>
  <c r="C969" i="2"/>
  <c r="B969" i="2"/>
  <c r="H968" i="2"/>
  <c r="F968" i="2"/>
  <c r="E968" i="2"/>
  <c r="D968" i="2"/>
  <c r="C968" i="2"/>
  <c r="B968" i="2"/>
  <c r="H967" i="2"/>
  <c r="G967" i="2"/>
  <c r="F967" i="2"/>
  <c r="E967" i="2"/>
  <c r="D967" i="2"/>
  <c r="C967" i="2"/>
  <c r="B967" i="2"/>
  <c r="H966" i="2"/>
  <c r="F966" i="2"/>
  <c r="E966" i="2"/>
  <c r="D966" i="2"/>
  <c r="C966" i="2"/>
  <c r="B966" i="2"/>
  <c r="H965" i="2"/>
  <c r="G965" i="2"/>
  <c r="F965" i="2"/>
  <c r="E965" i="2"/>
  <c r="D965" i="2"/>
  <c r="C965" i="2"/>
  <c r="B965" i="2"/>
  <c r="H964" i="2"/>
  <c r="G964" i="2"/>
  <c r="F964" i="2"/>
  <c r="E964" i="2"/>
  <c r="D964" i="2"/>
  <c r="C964" i="2"/>
  <c r="B964" i="2"/>
  <c r="H963" i="2"/>
  <c r="G963" i="2"/>
  <c r="F963" i="2"/>
  <c r="E963" i="2"/>
  <c r="D963" i="2"/>
  <c r="C963" i="2"/>
  <c r="B963" i="2"/>
  <c r="H962" i="2"/>
  <c r="G962" i="2"/>
  <c r="F962" i="2"/>
  <c r="E962" i="2"/>
  <c r="D962" i="2"/>
  <c r="C962" i="2"/>
  <c r="B962" i="2"/>
  <c r="H961" i="2"/>
  <c r="G961" i="2"/>
  <c r="F961" i="2"/>
  <c r="E961" i="2"/>
  <c r="D961" i="2"/>
  <c r="C961" i="2"/>
  <c r="B961" i="2"/>
  <c r="H960" i="2"/>
  <c r="G960" i="2"/>
  <c r="F960" i="2"/>
  <c r="E960" i="2"/>
  <c r="D960" i="2"/>
  <c r="C960" i="2"/>
  <c r="B960" i="2"/>
  <c r="H959" i="2"/>
  <c r="G959" i="2"/>
  <c r="F959" i="2"/>
  <c r="E959" i="2"/>
  <c r="D959" i="2"/>
  <c r="C959" i="2"/>
  <c r="B959" i="2"/>
  <c r="H958" i="2"/>
  <c r="G958" i="2"/>
  <c r="F958" i="2"/>
  <c r="E958" i="2"/>
  <c r="D958" i="2"/>
  <c r="C958" i="2"/>
  <c r="B958" i="2"/>
  <c r="H957" i="2"/>
  <c r="G957" i="2"/>
  <c r="F957" i="2"/>
  <c r="E957" i="2"/>
  <c r="D957" i="2"/>
  <c r="C957" i="2"/>
  <c r="B957" i="2"/>
  <c r="H956" i="2"/>
  <c r="G956" i="2"/>
  <c r="F956" i="2"/>
  <c r="E956" i="2"/>
  <c r="D956" i="2"/>
  <c r="C956" i="2"/>
  <c r="B956" i="2"/>
  <c r="H955" i="2"/>
  <c r="G955" i="2"/>
  <c r="F955" i="2"/>
  <c r="E955" i="2"/>
  <c r="D955" i="2"/>
  <c r="C955" i="2"/>
  <c r="B955" i="2"/>
  <c r="H954" i="2"/>
  <c r="G954" i="2"/>
  <c r="F954" i="2"/>
  <c r="E954" i="2"/>
  <c r="D954" i="2"/>
  <c r="C954" i="2"/>
  <c r="B954" i="2"/>
  <c r="H953" i="2"/>
  <c r="G953" i="2"/>
  <c r="F953" i="2"/>
  <c r="E953" i="2"/>
  <c r="D953" i="2"/>
  <c r="C953" i="2"/>
  <c r="B953" i="2"/>
  <c r="H952" i="2"/>
  <c r="G952" i="2"/>
  <c r="F952" i="2"/>
  <c r="E952" i="2"/>
  <c r="D952" i="2"/>
  <c r="C952" i="2"/>
  <c r="B952" i="2"/>
  <c r="H951" i="2"/>
  <c r="G951" i="2"/>
  <c r="F951" i="2"/>
  <c r="E951" i="2"/>
  <c r="D951" i="2"/>
  <c r="C951" i="2"/>
  <c r="B951" i="2"/>
  <c r="H950" i="2"/>
  <c r="G950" i="2"/>
  <c r="F950" i="2"/>
  <c r="E950" i="2"/>
  <c r="D950" i="2"/>
  <c r="C950" i="2"/>
  <c r="B950" i="2"/>
  <c r="H949" i="2"/>
  <c r="G949" i="2"/>
  <c r="F949" i="2"/>
  <c r="E949" i="2"/>
  <c r="D949" i="2"/>
  <c r="C949" i="2"/>
  <c r="B949" i="2"/>
  <c r="H948" i="2"/>
  <c r="G948" i="2"/>
  <c r="F948" i="2"/>
  <c r="E948" i="2"/>
  <c r="D948" i="2"/>
  <c r="C948" i="2"/>
  <c r="B948" i="2"/>
  <c r="H947" i="2"/>
  <c r="G947" i="2"/>
  <c r="F947" i="2"/>
  <c r="E947" i="2"/>
  <c r="D947" i="2"/>
  <c r="C947" i="2"/>
  <c r="B947" i="2"/>
  <c r="H946" i="2"/>
  <c r="G946" i="2"/>
  <c r="F946" i="2"/>
  <c r="E946" i="2"/>
  <c r="D946" i="2"/>
  <c r="C946" i="2"/>
  <c r="B946" i="2"/>
  <c r="H945" i="2"/>
  <c r="G945" i="2"/>
  <c r="F945" i="2"/>
  <c r="E945" i="2"/>
  <c r="D945" i="2"/>
  <c r="C945" i="2"/>
  <c r="B945" i="2"/>
  <c r="H944" i="2"/>
  <c r="G944" i="2"/>
  <c r="F944" i="2"/>
  <c r="E944" i="2"/>
  <c r="D944" i="2"/>
  <c r="C944" i="2"/>
  <c r="B944" i="2"/>
  <c r="H943" i="2"/>
  <c r="G943" i="2"/>
  <c r="F943" i="2"/>
  <c r="E943" i="2"/>
  <c r="D943" i="2"/>
  <c r="C943" i="2"/>
  <c r="B943" i="2"/>
  <c r="H942" i="2"/>
  <c r="G942" i="2"/>
  <c r="F942" i="2"/>
  <c r="E942" i="2"/>
  <c r="D942" i="2"/>
  <c r="C942" i="2"/>
  <c r="B942" i="2"/>
  <c r="H941" i="2"/>
  <c r="G941" i="2"/>
  <c r="F941" i="2"/>
  <c r="E941" i="2"/>
  <c r="D941" i="2"/>
  <c r="C941" i="2"/>
  <c r="B941" i="2"/>
  <c r="H940" i="2"/>
  <c r="G940" i="2"/>
  <c r="F940" i="2"/>
  <c r="E940" i="2"/>
  <c r="D940" i="2"/>
  <c r="C940" i="2"/>
  <c r="B940" i="2"/>
  <c r="H939" i="2"/>
  <c r="G939" i="2"/>
  <c r="F939" i="2"/>
  <c r="E939" i="2"/>
  <c r="D939" i="2"/>
  <c r="C939" i="2"/>
  <c r="B939" i="2"/>
  <c r="H938" i="2"/>
  <c r="G938" i="2"/>
  <c r="F938" i="2"/>
  <c r="E938" i="2"/>
  <c r="D938" i="2"/>
  <c r="C938" i="2"/>
  <c r="B938" i="2"/>
  <c r="H937" i="2"/>
  <c r="G937" i="2"/>
  <c r="F937" i="2"/>
  <c r="E937" i="2"/>
  <c r="D937" i="2"/>
  <c r="C937" i="2"/>
  <c r="B937" i="2"/>
  <c r="H936" i="2"/>
  <c r="G936" i="2"/>
  <c r="F936" i="2"/>
  <c r="E936" i="2"/>
  <c r="D936" i="2"/>
  <c r="C936" i="2"/>
  <c r="B936" i="2"/>
  <c r="H935" i="2"/>
  <c r="G935" i="2"/>
  <c r="F935" i="2"/>
  <c r="E935" i="2"/>
  <c r="D935" i="2"/>
  <c r="C935" i="2"/>
  <c r="B935" i="2"/>
  <c r="H934" i="2"/>
  <c r="G934" i="2"/>
  <c r="F934" i="2"/>
  <c r="E934" i="2"/>
  <c r="D934" i="2"/>
  <c r="C934" i="2"/>
  <c r="B934" i="2"/>
  <c r="H933" i="2"/>
  <c r="G933" i="2"/>
  <c r="F933" i="2"/>
  <c r="E933" i="2"/>
  <c r="D933" i="2"/>
  <c r="C933" i="2"/>
  <c r="B933" i="2"/>
  <c r="H932" i="2"/>
  <c r="G932" i="2"/>
  <c r="F932" i="2"/>
  <c r="E932" i="2"/>
  <c r="D932" i="2"/>
  <c r="C932" i="2"/>
  <c r="B932" i="2"/>
  <c r="H931" i="2"/>
  <c r="G931" i="2"/>
  <c r="F931" i="2"/>
  <c r="E931" i="2"/>
  <c r="D931" i="2"/>
  <c r="C931" i="2"/>
  <c r="B931" i="2"/>
  <c r="H930" i="2"/>
  <c r="G930" i="2"/>
  <c r="F930" i="2"/>
  <c r="E930" i="2"/>
  <c r="D930" i="2"/>
  <c r="C930" i="2"/>
  <c r="B930" i="2"/>
  <c r="H929" i="2"/>
  <c r="G929" i="2"/>
  <c r="F929" i="2"/>
  <c r="E929" i="2"/>
  <c r="D929" i="2"/>
  <c r="C929" i="2"/>
  <c r="B929" i="2"/>
  <c r="H928" i="2"/>
  <c r="G928" i="2"/>
  <c r="F928" i="2"/>
  <c r="E928" i="2"/>
  <c r="D928" i="2"/>
  <c r="C928" i="2"/>
  <c r="B928" i="2"/>
  <c r="H927" i="2"/>
  <c r="G927" i="2"/>
  <c r="F927" i="2"/>
  <c r="E927" i="2"/>
  <c r="D927" i="2"/>
  <c r="C927" i="2"/>
  <c r="B927" i="2"/>
  <c r="H926" i="2"/>
  <c r="G926" i="2"/>
  <c r="F926" i="2"/>
  <c r="E926" i="2"/>
  <c r="D926" i="2"/>
  <c r="C926" i="2"/>
  <c r="B926" i="2"/>
  <c r="G925" i="2"/>
  <c r="F925" i="2"/>
  <c r="E925" i="2"/>
  <c r="D925" i="2"/>
  <c r="C925" i="2"/>
  <c r="B925" i="2"/>
  <c r="H924" i="2"/>
  <c r="F924" i="2"/>
  <c r="E924" i="2"/>
  <c r="D924" i="2"/>
  <c r="C924" i="2"/>
  <c r="B924" i="2"/>
  <c r="H923" i="2"/>
  <c r="F923" i="2"/>
  <c r="E923" i="2"/>
  <c r="D923" i="2"/>
  <c r="C923" i="2"/>
  <c r="B923" i="2"/>
  <c r="H922" i="2"/>
  <c r="G922" i="2"/>
  <c r="F922" i="2"/>
  <c r="E922" i="2"/>
  <c r="D922" i="2"/>
  <c r="C922" i="2"/>
  <c r="B922" i="2"/>
  <c r="H921" i="2"/>
  <c r="G921" i="2"/>
  <c r="F921" i="2"/>
  <c r="E921" i="2"/>
  <c r="D921" i="2"/>
  <c r="C921" i="2"/>
  <c r="B921" i="2"/>
  <c r="H920" i="2"/>
  <c r="G920" i="2"/>
  <c r="F920" i="2"/>
  <c r="E920" i="2"/>
  <c r="D920" i="2"/>
  <c r="C920" i="2"/>
  <c r="B920" i="2"/>
  <c r="H919" i="2"/>
  <c r="G919" i="2"/>
  <c r="F919" i="2"/>
  <c r="E919" i="2"/>
  <c r="D919" i="2"/>
  <c r="C919" i="2"/>
  <c r="B919" i="2"/>
  <c r="H918" i="2"/>
  <c r="G918" i="2"/>
  <c r="F918" i="2"/>
  <c r="E918" i="2"/>
  <c r="D918" i="2"/>
  <c r="C918" i="2"/>
  <c r="B918" i="2"/>
  <c r="H917" i="2"/>
  <c r="F917" i="2"/>
  <c r="E917" i="2"/>
  <c r="D917" i="2"/>
  <c r="C917" i="2"/>
  <c r="B917" i="2"/>
  <c r="H916" i="2"/>
  <c r="G916" i="2"/>
  <c r="F916" i="2"/>
  <c r="E916" i="2"/>
  <c r="D916" i="2"/>
  <c r="C916" i="2"/>
  <c r="B916" i="2"/>
  <c r="H915" i="2"/>
  <c r="G915" i="2"/>
  <c r="F915" i="2"/>
  <c r="E915" i="2"/>
  <c r="D915" i="2"/>
  <c r="C915" i="2"/>
  <c r="B915" i="2"/>
  <c r="H914" i="2"/>
  <c r="G914" i="2"/>
  <c r="F914" i="2"/>
  <c r="E914" i="2"/>
  <c r="D914" i="2"/>
  <c r="C914" i="2"/>
  <c r="B914" i="2"/>
  <c r="H913" i="2"/>
  <c r="G913" i="2"/>
  <c r="F913" i="2"/>
  <c r="E913" i="2"/>
  <c r="D913" i="2"/>
  <c r="C913" i="2"/>
  <c r="B913" i="2"/>
  <c r="H912" i="2"/>
  <c r="G912" i="2"/>
  <c r="F912" i="2"/>
  <c r="E912" i="2"/>
  <c r="D912" i="2"/>
  <c r="C912" i="2"/>
  <c r="B912" i="2"/>
  <c r="H911" i="2"/>
  <c r="G911" i="2"/>
  <c r="F911" i="2"/>
  <c r="E911" i="2"/>
  <c r="D911" i="2"/>
  <c r="C911" i="2"/>
  <c r="B911" i="2"/>
  <c r="H910" i="2"/>
  <c r="G910" i="2"/>
  <c r="F910" i="2"/>
  <c r="E910" i="2"/>
  <c r="D910" i="2"/>
  <c r="C910" i="2"/>
  <c r="B910" i="2"/>
  <c r="H909" i="2"/>
  <c r="G909" i="2"/>
  <c r="F909" i="2"/>
  <c r="E909" i="2"/>
  <c r="D909" i="2"/>
  <c r="C909" i="2"/>
  <c r="B909" i="2"/>
  <c r="H908" i="2"/>
  <c r="G908" i="2"/>
  <c r="F908" i="2"/>
  <c r="E908" i="2"/>
  <c r="D908" i="2"/>
  <c r="C908" i="2"/>
  <c r="B908" i="2"/>
  <c r="H907" i="2"/>
  <c r="G907" i="2"/>
  <c r="F907" i="2"/>
  <c r="E907" i="2"/>
  <c r="D907" i="2"/>
  <c r="C907" i="2"/>
  <c r="B907" i="2"/>
  <c r="H906" i="2"/>
  <c r="G906" i="2"/>
  <c r="F906" i="2"/>
  <c r="E906" i="2"/>
  <c r="D906" i="2"/>
  <c r="C906" i="2"/>
  <c r="B906" i="2"/>
  <c r="H905" i="2"/>
  <c r="G905" i="2"/>
  <c r="F905" i="2"/>
  <c r="E905" i="2"/>
  <c r="D905" i="2"/>
  <c r="C905" i="2"/>
  <c r="B905" i="2"/>
  <c r="H904" i="2"/>
  <c r="G904" i="2"/>
  <c r="F904" i="2"/>
  <c r="E904" i="2"/>
  <c r="D904" i="2"/>
  <c r="C904" i="2"/>
  <c r="B904" i="2"/>
  <c r="H903" i="2"/>
  <c r="G903" i="2"/>
  <c r="F903" i="2"/>
  <c r="E903" i="2"/>
  <c r="D903" i="2"/>
  <c r="C903" i="2"/>
  <c r="B903" i="2"/>
  <c r="H902" i="2"/>
  <c r="G902" i="2"/>
  <c r="F902" i="2"/>
  <c r="E902" i="2"/>
  <c r="D902" i="2"/>
  <c r="C902" i="2"/>
  <c r="B902" i="2"/>
  <c r="H901" i="2"/>
  <c r="G901" i="2"/>
  <c r="F901" i="2"/>
  <c r="E901" i="2"/>
  <c r="D901" i="2"/>
  <c r="C901" i="2"/>
  <c r="B901" i="2"/>
  <c r="H900" i="2"/>
  <c r="G900" i="2"/>
  <c r="F900" i="2"/>
  <c r="E900" i="2"/>
  <c r="D900" i="2"/>
  <c r="C900" i="2"/>
  <c r="B900" i="2"/>
  <c r="H899" i="2"/>
  <c r="F899" i="2"/>
  <c r="E899" i="2"/>
  <c r="D899" i="2"/>
  <c r="C899" i="2"/>
  <c r="B899" i="2"/>
  <c r="H898" i="2"/>
  <c r="G898" i="2"/>
  <c r="F898" i="2"/>
  <c r="E898" i="2"/>
  <c r="D898" i="2"/>
  <c r="C898" i="2"/>
  <c r="B898" i="2"/>
  <c r="H897" i="2"/>
  <c r="G897" i="2"/>
  <c r="F897" i="2"/>
  <c r="E897" i="2"/>
  <c r="D897" i="2"/>
  <c r="C897" i="2"/>
  <c r="B897" i="2"/>
  <c r="H896" i="2"/>
  <c r="G896" i="2"/>
  <c r="F896" i="2"/>
  <c r="E896" i="2"/>
  <c r="D896" i="2"/>
  <c r="C896" i="2"/>
  <c r="B896" i="2"/>
  <c r="H895" i="2"/>
  <c r="G895" i="2"/>
  <c r="F895" i="2"/>
  <c r="E895" i="2"/>
  <c r="D895" i="2"/>
  <c r="C895" i="2"/>
  <c r="B895" i="2"/>
  <c r="H894" i="2"/>
  <c r="G894" i="2"/>
  <c r="F894" i="2"/>
  <c r="E894" i="2"/>
  <c r="D894" i="2"/>
  <c r="C894" i="2"/>
  <c r="B894" i="2"/>
  <c r="H893" i="2"/>
  <c r="G893" i="2"/>
  <c r="F893" i="2"/>
  <c r="E893" i="2"/>
  <c r="D893" i="2"/>
  <c r="C893" i="2"/>
  <c r="B893" i="2"/>
  <c r="H892" i="2"/>
  <c r="G892" i="2"/>
  <c r="F892" i="2"/>
  <c r="E892" i="2"/>
  <c r="D892" i="2"/>
  <c r="C892" i="2"/>
  <c r="B892" i="2"/>
  <c r="H891" i="2"/>
  <c r="G891" i="2"/>
  <c r="F891" i="2"/>
  <c r="E891" i="2"/>
  <c r="D891" i="2"/>
  <c r="C891" i="2"/>
  <c r="B891" i="2"/>
  <c r="H890" i="2"/>
  <c r="G890" i="2"/>
  <c r="F890" i="2"/>
  <c r="E890" i="2"/>
  <c r="D890" i="2"/>
  <c r="C890" i="2"/>
  <c r="B890" i="2"/>
  <c r="H889" i="2"/>
  <c r="G889" i="2"/>
  <c r="F889" i="2"/>
  <c r="E889" i="2"/>
  <c r="D889" i="2"/>
  <c r="C889" i="2"/>
  <c r="B889" i="2"/>
  <c r="H888" i="2"/>
  <c r="G888" i="2"/>
  <c r="F888" i="2"/>
  <c r="E888" i="2"/>
  <c r="D888" i="2"/>
  <c r="C888" i="2"/>
  <c r="B888" i="2"/>
  <c r="H887" i="2"/>
  <c r="G887" i="2"/>
  <c r="F887" i="2"/>
  <c r="E887" i="2"/>
  <c r="D887" i="2"/>
  <c r="C887" i="2"/>
  <c r="B887" i="2"/>
  <c r="H886" i="2"/>
  <c r="G886" i="2"/>
  <c r="F886" i="2"/>
  <c r="E886" i="2"/>
  <c r="D886" i="2"/>
  <c r="C886" i="2"/>
  <c r="B886" i="2"/>
  <c r="H885" i="2"/>
  <c r="G885" i="2"/>
  <c r="F885" i="2"/>
  <c r="E885" i="2"/>
  <c r="D885" i="2"/>
  <c r="C885" i="2"/>
  <c r="B885" i="2"/>
  <c r="H884" i="2"/>
  <c r="G884" i="2"/>
  <c r="F884" i="2"/>
  <c r="E884" i="2"/>
  <c r="D884" i="2"/>
  <c r="C884" i="2"/>
  <c r="B884" i="2"/>
  <c r="H883" i="2"/>
  <c r="G883" i="2"/>
  <c r="F883" i="2"/>
  <c r="E883" i="2"/>
  <c r="D883" i="2"/>
  <c r="C883" i="2"/>
  <c r="B883" i="2"/>
  <c r="H882" i="2"/>
  <c r="F882" i="2"/>
  <c r="E882" i="2"/>
  <c r="D882" i="2"/>
  <c r="C882" i="2"/>
  <c r="B882" i="2"/>
  <c r="H881" i="2"/>
  <c r="G881" i="2"/>
  <c r="F881" i="2"/>
  <c r="E881" i="2"/>
  <c r="D881" i="2"/>
  <c r="C881" i="2"/>
  <c r="B881" i="2"/>
  <c r="G880" i="2"/>
  <c r="F880" i="2"/>
  <c r="E880" i="2"/>
  <c r="D880" i="2"/>
  <c r="C880" i="2"/>
  <c r="B880" i="2"/>
  <c r="H879" i="2"/>
  <c r="F879" i="2"/>
  <c r="E879" i="2"/>
  <c r="D879" i="2"/>
  <c r="C879" i="2"/>
  <c r="B879" i="2"/>
  <c r="H878" i="2"/>
  <c r="F878" i="2"/>
  <c r="E878" i="2"/>
  <c r="D878" i="2"/>
  <c r="C878" i="2"/>
  <c r="B878" i="2"/>
  <c r="H877" i="2"/>
  <c r="G877" i="2"/>
  <c r="F877" i="2"/>
  <c r="E877" i="2"/>
  <c r="D877" i="2"/>
  <c r="C877" i="2"/>
  <c r="B877" i="2"/>
  <c r="H876" i="2"/>
  <c r="G876" i="2"/>
  <c r="F876" i="2"/>
  <c r="E876" i="2"/>
  <c r="D876" i="2"/>
  <c r="C876" i="2"/>
  <c r="B876" i="2"/>
  <c r="G875" i="2"/>
  <c r="F875" i="2"/>
  <c r="E875" i="2"/>
  <c r="D875" i="2"/>
  <c r="C875" i="2"/>
  <c r="B875" i="2"/>
  <c r="H874" i="2"/>
  <c r="G874" i="2"/>
  <c r="F874" i="2"/>
  <c r="E874" i="2"/>
  <c r="D874" i="2"/>
  <c r="C874" i="2"/>
  <c r="B874" i="2"/>
  <c r="H873" i="2"/>
  <c r="G873" i="2"/>
  <c r="F873" i="2"/>
  <c r="E873" i="2"/>
  <c r="D873" i="2"/>
  <c r="C873" i="2"/>
  <c r="B873" i="2"/>
  <c r="H872" i="2"/>
  <c r="G872" i="2"/>
  <c r="F872" i="2"/>
  <c r="E872" i="2"/>
  <c r="D872" i="2"/>
  <c r="C872" i="2"/>
  <c r="B872" i="2"/>
  <c r="G871" i="2"/>
  <c r="F871" i="2"/>
  <c r="E871" i="2"/>
  <c r="D871" i="2"/>
  <c r="C871" i="2"/>
  <c r="B871" i="2"/>
  <c r="H870" i="2"/>
  <c r="F870" i="2"/>
  <c r="E870" i="2"/>
  <c r="D870" i="2"/>
  <c r="C870" i="2"/>
  <c r="B870" i="2"/>
  <c r="H869" i="2"/>
  <c r="F869" i="2"/>
  <c r="E869" i="2"/>
  <c r="D869" i="2"/>
  <c r="C869" i="2"/>
  <c r="B869" i="2"/>
  <c r="H868" i="2"/>
  <c r="F868" i="2"/>
  <c r="E868" i="2"/>
  <c r="D868" i="2"/>
  <c r="C868" i="2"/>
  <c r="B868" i="2"/>
  <c r="H867" i="2"/>
  <c r="G867" i="2"/>
  <c r="F867" i="2"/>
  <c r="E867" i="2"/>
  <c r="D867" i="2"/>
  <c r="C867" i="2"/>
  <c r="B867" i="2"/>
  <c r="H866" i="2"/>
  <c r="G866" i="2"/>
  <c r="F866" i="2"/>
  <c r="E866" i="2"/>
  <c r="D866" i="2"/>
  <c r="C866" i="2"/>
  <c r="B866" i="2"/>
  <c r="H865" i="2"/>
  <c r="G865" i="2"/>
  <c r="F865" i="2"/>
  <c r="E865" i="2"/>
  <c r="D865" i="2"/>
  <c r="C865" i="2"/>
  <c r="B865" i="2"/>
  <c r="H864" i="2"/>
  <c r="G864" i="2"/>
  <c r="F864" i="2"/>
  <c r="E864" i="2"/>
  <c r="D864" i="2"/>
  <c r="C864" i="2"/>
  <c r="B864" i="2"/>
  <c r="H863" i="2"/>
  <c r="G863" i="2"/>
  <c r="F863" i="2"/>
  <c r="E863" i="2"/>
  <c r="D863" i="2"/>
  <c r="C863" i="2"/>
  <c r="B863" i="2"/>
  <c r="G862" i="2"/>
  <c r="F862" i="2"/>
  <c r="E862" i="2"/>
  <c r="D862" i="2"/>
  <c r="C862" i="2"/>
  <c r="B862" i="2"/>
  <c r="H861" i="2"/>
  <c r="F861" i="2"/>
  <c r="E861" i="2"/>
  <c r="D861" i="2"/>
  <c r="C861" i="2"/>
  <c r="B861" i="2"/>
  <c r="H860" i="2"/>
  <c r="F860" i="2"/>
  <c r="E860" i="2"/>
  <c r="D860" i="2"/>
  <c r="C860" i="2"/>
  <c r="B860" i="2"/>
  <c r="H859" i="2"/>
  <c r="G859" i="2"/>
  <c r="F859" i="2"/>
  <c r="E859" i="2"/>
  <c r="D859" i="2"/>
  <c r="C859" i="2"/>
  <c r="B859" i="2"/>
  <c r="H858" i="2"/>
  <c r="F858" i="2"/>
  <c r="E858" i="2"/>
  <c r="D858" i="2"/>
  <c r="C858" i="2"/>
  <c r="B858" i="2"/>
  <c r="H857" i="2"/>
  <c r="G857" i="2"/>
  <c r="F857" i="2"/>
  <c r="E857" i="2"/>
  <c r="D857" i="2"/>
  <c r="C857" i="2"/>
  <c r="B857" i="2"/>
  <c r="H856" i="2"/>
  <c r="G856" i="2"/>
  <c r="F856" i="2"/>
  <c r="E856" i="2"/>
  <c r="D856" i="2"/>
  <c r="C856" i="2"/>
  <c r="B856" i="2"/>
  <c r="H855" i="2"/>
  <c r="G855" i="2"/>
  <c r="F855" i="2"/>
  <c r="E855" i="2"/>
  <c r="D855" i="2"/>
  <c r="C855" i="2"/>
  <c r="B855" i="2"/>
  <c r="H854" i="2"/>
  <c r="G854" i="2"/>
  <c r="F854" i="2"/>
  <c r="E854" i="2"/>
  <c r="D854" i="2"/>
  <c r="C854" i="2"/>
  <c r="B854" i="2"/>
  <c r="H853" i="2"/>
  <c r="G853" i="2"/>
  <c r="F853" i="2"/>
  <c r="E853" i="2"/>
  <c r="D853" i="2"/>
  <c r="C853" i="2"/>
  <c r="B853" i="2"/>
  <c r="H852" i="2"/>
  <c r="G852" i="2"/>
  <c r="F852" i="2"/>
  <c r="E852" i="2"/>
  <c r="D852" i="2"/>
  <c r="C852" i="2"/>
  <c r="B852" i="2"/>
  <c r="H851" i="2"/>
  <c r="G851" i="2"/>
  <c r="F851" i="2"/>
  <c r="E851" i="2"/>
  <c r="D851" i="2"/>
  <c r="C851" i="2"/>
  <c r="B851" i="2"/>
  <c r="H850" i="2"/>
  <c r="G850" i="2"/>
  <c r="F850" i="2"/>
  <c r="E850" i="2"/>
  <c r="D850" i="2"/>
  <c r="C850" i="2"/>
  <c r="B850" i="2"/>
  <c r="H849" i="2"/>
  <c r="G849" i="2"/>
  <c r="F849" i="2"/>
  <c r="E849" i="2"/>
  <c r="D849" i="2"/>
  <c r="C849" i="2"/>
  <c r="B849" i="2"/>
  <c r="H848" i="2"/>
  <c r="G848" i="2"/>
  <c r="F848" i="2"/>
  <c r="E848" i="2"/>
  <c r="D848" i="2"/>
  <c r="C848" i="2"/>
  <c r="B848" i="2"/>
  <c r="H847" i="2"/>
  <c r="G847" i="2"/>
  <c r="F847" i="2"/>
  <c r="E847" i="2"/>
  <c r="D847" i="2"/>
  <c r="C847" i="2"/>
  <c r="B847" i="2"/>
  <c r="H846" i="2"/>
  <c r="G846" i="2"/>
  <c r="F846" i="2"/>
  <c r="E846" i="2"/>
  <c r="D846" i="2"/>
  <c r="C846" i="2"/>
  <c r="B846" i="2"/>
  <c r="H845" i="2"/>
  <c r="G845" i="2"/>
  <c r="F845" i="2"/>
  <c r="E845" i="2"/>
  <c r="D845" i="2"/>
  <c r="C845" i="2"/>
  <c r="B845" i="2"/>
  <c r="H844" i="2"/>
  <c r="G844" i="2"/>
  <c r="F844" i="2"/>
  <c r="E844" i="2"/>
  <c r="D844" i="2"/>
  <c r="C844" i="2"/>
  <c r="B844" i="2"/>
  <c r="H843" i="2"/>
  <c r="G843" i="2"/>
  <c r="F843" i="2"/>
  <c r="E843" i="2"/>
  <c r="D843" i="2"/>
  <c r="C843" i="2"/>
  <c r="B843" i="2"/>
  <c r="H842" i="2"/>
  <c r="G842" i="2"/>
  <c r="F842" i="2"/>
  <c r="E842" i="2"/>
  <c r="D842" i="2"/>
  <c r="C842" i="2"/>
  <c r="B842" i="2"/>
  <c r="H841" i="2"/>
  <c r="G841" i="2"/>
  <c r="F841" i="2"/>
  <c r="E841" i="2"/>
  <c r="D841" i="2"/>
  <c r="C841" i="2"/>
  <c r="B841" i="2"/>
  <c r="H840" i="2"/>
  <c r="G840" i="2"/>
  <c r="F840" i="2"/>
  <c r="E840" i="2"/>
  <c r="D840" i="2"/>
  <c r="C840" i="2"/>
  <c r="B840" i="2"/>
  <c r="H839" i="2"/>
  <c r="G839" i="2"/>
  <c r="F839" i="2"/>
  <c r="E839" i="2"/>
  <c r="D839" i="2"/>
  <c r="C839" i="2"/>
  <c r="B839" i="2"/>
  <c r="H838" i="2"/>
  <c r="G838" i="2"/>
  <c r="F838" i="2"/>
  <c r="E838" i="2"/>
  <c r="D838" i="2"/>
  <c r="C838" i="2"/>
  <c r="B838" i="2"/>
  <c r="H837" i="2"/>
  <c r="G837" i="2"/>
  <c r="F837" i="2"/>
  <c r="E837" i="2"/>
  <c r="D837" i="2"/>
  <c r="C837" i="2"/>
  <c r="B837" i="2"/>
  <c r="H836" i="2"/>
  <c r="G836" i="2"/>
  <c r="F836" i="2"/>
  <c r="E836" i="2"/>
  <c r="D836" i="2"/>
  <c r="C836" i="2"/>
  <c r="B836" i="2"/>
  <c r="H835" i="2"/>
  <c r="G835" i="2"/>
  <c r="F835" i="2"/>
  <c r="E835" i="2"/>
  <c r="D835" i="2"/>
  <c r="C835" i="2"/>
  <c r="B835" i="2"/>
  <c r="H834" i="2"/>
  <c r="G834" i="2"/>
  <c r="F834" i="2"/>
  <c r="E834" i="2"/>
  <c r="D834" i="2"/>
  <c r="C834" i="2"/>
  <c r="B834" i="2"/>
  <c r="H833" i="2"/>
  <c r="G833" i="2"/>
  <c r="F833" i="2"/>
  <c r="E833" i="2"/>
  <c r="D833" i="2"/>
  <c r="C833" i="2"/>
  <c r="B833" i="2"/>
  <c r="H832" i="2"/>
  <c r="G832" i="2"/>
  <c r="F832" i="2"/>
  <c r="E832" i="2"/>
  <c r="D832" i="2"/>
  <c r="C832" i="2"/>
  <c r="B832" i="2"/>
  <c r="H831" i="2"/>
  <c r="G831" i="2"/>
  <c r="F831" i="2"/>
  <c r="E831" i="2"/>
  <c r="D831" i="2"/>
  <c r="C831" i="2"/>
  <c r="B831" i="2"/>
  <c r="H830" i="2"/>
  <c r="G830" i="2"/>
  <c r="F830" i="2"/>
  <c r="E830" i="2"/>
  <c r="D830" i="2"/>
  <c r="C830" i="2"/>
  <c r="B830" i="2"/>
  <c r="H829" i="2"/>
  <c r="G829" i="2"/>
  <c r="F829" i="2"/>
  <c r="E829" i="2"/>
  <c r="D829" i="2"/>
  <c r="C829" i="2"/>
  <c r="B829" i="2"/>
  <c r="H828" i="2"/>
  <c r="G828" i="2"/>
  <c r="F828" i="2"/>
  <c r="E828" i="2"/>
  <c r="D828" i="2"/>
  <c r="C828" i="2"/>
  <c r="B828" i="2"/>
  <c r="H827" i="2"/>
  <c r="G827" i="2"/>
  <c r="F827" i="2"/>
  <c r="E827" i="2"/>
  <c r="D827" i="2"/>
  <c r="C827" i="2"/>
  <c r="B827" i="2"/>
  <c r="H826" i="2"/>
  <c r="G826" i="2"/>
  <c r="F826" i="2"/>
  <c r="E826" i="2"/>
  <c r="D826" i="2"/>
  <c r="C826" i="2"/>
  <c r="B826" i="2"/>
  <c r="H825" i="2"/>
  <c r="G825" i="2"/>
  <c r="F825" i="2"/>
  <c r="E825" i="2"/>
  <c r="D825" i="2"/>
  <c r="C825" i="2"/>
  <c r="B825" i="2"/>
  <c r="H824" i="2"/>
  <c r="G824" i="2"/>
  <c r="F824" i="2"/>
  <c r="E824" i="2"/>
  <c r="D824" i="2"/>
  <c r="C824" i="2"/>
  <c r="B824" i="2"/>
  <c r="H823" i="2"/>
  <c r="G823" i="2"/>
  <c r="F823" i="2"/>
  <c r="E823" i="2"/>
  <c r="D823" i="2"/>
  <c r="C823" i="2"/>
  <c r="B823" i="2"/>
  <c r="H822" i="2"/>
  <c r="G822" i="2"/>
  <c r="F822" i="2"/>
  <c r="E822" i="2"/>
  <c r="D822" i="2"/>
  <c r="C822" i="2"/>
  <c r="B822" i="2"/>
  <c r="H821" i="2"/>
  <c r="G821" i="2"/>
  <c r="F821" i="2"/>
  <c r="E821" i="2"/>
  <c r="D821" i="2"/>
  <c r="C821" i="2"/>
  <c r="B821" i="2"/>
  <c r="H820" i="2"/>
  <c r="G820" i="2"/>
  <c r="F820" i="2"/>
  <c r="E820" i="2"/>
  <c r="D820" i="2"/>
  <c r="C820" i="2"/>
  <c r="B820" i="2"/>
  <c r="H819" i="2"/>
  <c r="G819" i="2"/>
  <c r="F819" i="2"/>
  <c r="E819" i="2"/>
  <c r="D819" i="2"/>
  <c r="C819" i="2"/>
  <c r="B819" i="2"/>
  <c r="H818" i="2"/>
  <c r="G818" i="2"/>
  <c r="F818" i="2"/>
  <c r="E818" i="2"/>
  <c r="D818" i="2"/>
  <c r="C818" i="2"/>
  <c r="B818" i="2"/>
  <c r="G817" i="2"/>
  <c r="F817" i="2"/>
  <c r="E817" i="2"/>
  <c r="D817" i="2"/>
  <c r="C817" i="2"/>
  <c r="B817" i="2"/>
  <c r="H816" i="2"/>
  <c r="F816" i="2"/>
  <c r="E816" i="2"/>
  <c r="D816" i="2"/>
  <c r="C816" i="2"/>
  <c r="B816" i="2"/>
  <c r="H815" i="2"/>
  <c r="F815" i="2"/>
  <c r="E815" i="2"/>
  <c r="D815" i="2"/>
  <c r="C815" i="2"/>
  <c r="B815" i="2"/>
  <c r="H814" i="2"/>
  <c r="G814" i="2"/>
  <c r="F814" i="2"/>
  <c r="E814" i="2"/>
  <c r="D814" i="2"/>
  <c r="C814" i="2"/>
  <c r="B814" i="2"/>
  <c r="H813" i="2"/>
  <c r="G813" i="2"/>
  <c r="F813" i="2"/>
  <c r="E813" i="2"/>
  <c r="D813" i="2"/>
  <c r="C813" i="2"/>
  <c r="B813" i="2"/>
  <c r="H812" i="2"/>
  <c r="G812" i="2"/>
  <c r="F812" i="2"/>
  <c r="E812" i="2"/>
  <c r="D812" i="2"/>
  <c r="C812" i="2"/>
  <c r="B812" i="2"/>
  <c r="H811" i="2"/>
  <c r="G811" i="2"/>
  <c r="F811" i="2"/>
  <c r="E811" i="2"/>
  <c r="D811" i="2"/>
  <c r="C811" i="2"/>
  <c r="B811" i="2"/>
  <c r="H810" i="2"/>
  <c r="G810" i="2"/>
  <c r="F810" i="2"/>
  <c r="E810" i="2"/>
  <c r="D810" i="2"/>
  <c r="C810" i="2"/>
  <c r="B810" i="2"/>
  <c r="H809" i="2"/>
  <c r="F809" i="2"/>
  <c r="E809" i="2"/>
  <c r="D809" i="2"/>
  <c r="C809" i="2"/>
  <c r="B809" i="2"/>
  <c r="H808" i="2"/>
  <c r="G808" i="2"/>
  <c r="F808" i="2"/>
  <c r="E808" i="2"/>
  <c r="D808" i="2"/>
  <c r="C808" i="2"/>
  <c r="B808" i="2"/>
  <c r="H807" i="2"/>
  <c r="G807" i="2"/>
  <c r="F807" i="2"/>
  <c r="E807" i="2"/>
  <c r="D807" i="2"/>
  <c r="C807" i="2"/>
  <c r="B807" i="2"/>
  <c r="H806" i="2"/>
  <c r="G806" i="2"/>
  <c r="F806" i="2"/>
  <c r="E806" i="2"/>
  <c r="D806" i="2"/>
  <c r="C806" i="2"/>
  <c r="B806" i="2"/>
  <c r="H805" i="2"/>
  <c r="G805" i="2"/>
  <c r="F805" i="2"/>
  <c r="E805" i="2"/>
  <c r="D805" i="2"/>
  <c r="C805" i="2"/>
  <c r="B805" i="2"/>
  <c r="H804" i="2"/>
  <c r="G804" i="2"/>
  <c r="F804" i="2"/>
  <c r="E804" i="2"/>
  <c r="D804" i="2"/>
  <c r="C804" i="2"/>
  <c r="B804" i="2"/>
  <c r="H803" i="2"/>
  <c r="G803" i="2"/>
  <c r="F803" i="2"/>
  <c r="E803" i="2"/>
  <c r="D803" i="2"/>
  <c r="C803" i="2"/>
  <c r="B803" i="2"/>
  <c r="H802" i="2"/>
  <c r="G802" i="2"/>
  <c r="F802" i="2"/>
  <c r="E802" i="2"/>
  <c r="D802" i="2"/>
  <c r="C802" i="2"/>
  <c r="B802" i="2"/>
  <c r="H801" i="2"/>
  <c r="G801" i="2"/>
  <c r="F801" i="2"/>
  <c r="E801" i="2"/>
  <c r="D801" i="2"/>
  <c r="C801" i="2"/>
  <c r="B801" i="2"/>
  <c r="H800" i="2"/>
  <c r="G800" i="2"/>
  <c r="F800" i="2"/>
  <c r="E800" i="2"/>
  <c r="D800" i="2"/>
  <c r="C800" i="2"/>
  <c r="B800" i="2"/>
  <c r="H799" i="2"/>
  <c r="G799" i="2"/>
  <c r="F799" i="2"/>
  <c r="E799" i="2"/>
  <c r="D799" i="2"/>
  <c r="C799" i="2"/>
  <c r="B799" i="2"/>
  <c r="H798" i="2"/>
  <c r="G798" i="2"/>
  <c r="F798" i="2"/>
  <c r="E798" i="2"/>
  <c r="D798" i="2"/>
  <c r="C798" i="2"/>
  <c r="B798" i="2"/>
  <c r="H797" i="2"/>
  <c r="G797" i="2"/>
  <c r="F797" i="2"/>
  <c r="E797" i="2"/>
  <c r="D797" i="2"/>
  <c r="C797" i="2"/>
  <c r="B797" i="2"/>
  <c r="H796" i="2"/>
  <c r="G796" i="2"/>
  <c r="F796" i="2"/>
  <c r="E796" i="2"/>
  <c r="D796" i="2"/>
  <c r="C796" i="2"/>
  <c r="B796" i="2"/>
  <c r="H795" i="2"/>
  <c r="G795" i="2"/>
  <c r="F795" i="2"/>
  <c r="E795" i="2"/>
  <c r="D795" i="2"/>
  <c r="C795" i="2"/>
  <c r="B795" i="2"/>
  <c r="H794" i="2"/>
  <c r="G794" i="2"/>
  <c r="F794" i="2"/>
  <c r="E794" i="2"/>
  <c r="D794" i="2"/>
  <c r="C794" i="2"/>
  <c r="B794" i="2"/>
  <c r="H793" i="2"/>
  <c r="G793" i="2"/>
  <c r="F793" i="2"/>
  <c r="E793" i="2"/>
  <c r="D793" i="2"/>
  <c r="C793" i="2"/>
  <c r="B793" i="2"/>
  <c r="H792" i="2"/>
  <c r="G792" i="2"/>
  <c r="F792" i="2"/>
  <c r="E792" i="2"/>
  <c r="D792" i="2"/>
  <c r="C792" i="2"/>
  <c r="B792" i="2"/>
  <c r="H791" i="2"/>
  <c r="F791" i="2"/>
  <c r="E791" i="2"/>
  <c r="D791" i="2"/>
  <c r="C791" i="2"/>
  <c r="B791" i="2"/>
  <c r="H790" i="2"/>
  <c r="G790" i="2"/>
  <c r="F790" i="2"/>
  <c r="E790" i="2"/>
  <c r="D790" i="2"/>
  <c r="C790" i="2"/>
  <c r="B790" i="2"/>
  <c r="H789" i="2"/>
  <c r="G789" i="2"/>
  <c r="F789" i="2"/>
  <c r="E789" i="2"/>
  <c r="D789" i="2"/>
  <c r="C789" i="2"/>
  <c r="B789" i="2"/>
  <c r="H788" i="2"/>
  <c r="G788" i="2"/>
  <c r="F788" i="2"/>
  <c r="E788" i="2"/>
  <c r="D788" i="2"/>
  <c r="C788" i="2"/>
  <c r="B788" i="2"/>
  <c r="H787" i="2"/>
  <c r="G787" i="2"/>
  <c r="F787" i="2"/>
  <c r="E787" i="2"/>
  <c r="D787" i="2"/>
  <c r="C787" i="2"/>
  <c r="B787" i="2"/>
  <c r="H786" i="2"/>
  <c r="G786" i="2"/>
  <c r="F786" i="2"/>
  <c r="E786" i="2"/>
  <c r="D786" i="2"/>
  <c r="C786" i="2"/>
  <c r="B786" i="2"/>
  <c r="H785" i="2"/>
  <c r="G785" i="2"/>
  <c r="F785" i="2"/>
  <c r="E785" i="2"/>
  <c r="D785" i="2"/>
  <c r="C785" i="2"/>
  <c r="B785" i="2"/>
  <c r="H784" i="2"/>
  <c r="G784" i="2"/>
  <c r="F784" i="2"/>
  <c r="E784" i="2"/>
  <c r="D784" i="2"/>
  <c r="C784" i="2"/>
  <c r="B784" i="2"/>
  <c r="H783" i="2"/>
  <c r="G783" i="2"/>
  <c r="F783" i="2"/>
  <c r="E783" i="2"/>
  <c r="D783" i="2"/>
  <c r="C783" i="2"/>
  <c r="B783" i="2"/>
  <c r="H782" i="2"/>
  <c r="G782" i="2"/>
  <c r="F782" i="2"/>
  <c r="E782" i="2"/>
  <c r="D782" i="2"/>
  <c r="C782" i="2"/>
  <c r="B782" i="2"/>
  <c r="H781" i="2"/>
  <c r="G781" i="2"/>
  <c r="F781" i="2"/>
  <c r="E781" i="2"/>
  <c r="D781" i="2"/>
  <c r="C781" i="2"/>
  <c r="B781" i="2"/>
  <c r="H780" i="2"/>
  <c r="G780" i="2"/>
  <c r="F780" i="2"/>
  <c r="E780" i="2"/>
  <c r="D780" i="2"/>
  <c r="C780" i="2"/>
  <c r="B780" i="2"/>
  <c r="H779" i="2"/>
  <c r="G779" i="2"/>
  <c r="F779" i="2"/>
  <c r="E779" i="2"/>
  <c r="D779" i="2"/>
  <c r="C779" i="2"/>
  <c r="B779" i="2"/>
  <c r="H778" i="2"/>
  <c r="G778" i="2"/>
  <c r="F778" i="2"/>
  <c r="E778" i="2"/>
  <c r="D778" i="2"/>
  <c r="C778" i="2"/>
  <c r="B778" i="2"/>
  <c r="H777" i="2"/>
  <c r="G777" i="2"/>
  <c r="F777" i="2"/>
  <c r="E777" i="2"/>
  <c r="D777" i="2"/>
  <c r="C777" i="2"/>
  <c r="B777" i="2"/>
  <c r="H776" i="2"/>
  <c r="G776" i="2"/>
  <c r="F776" i="2"/>
  <c r="E776" i="2"/>
  <c r="D776" i="2"/>
  <c r="C776" i="2"/>
  <c r="B776" i="2"/>
  <c r="H775" i="2"/>
  <c r="G775" i="2"/>
  <c r="F775" i="2"/>
  <c r="E775" i="2"/>
  <c r="D775" i="2"/>
  <c r="C775" i="2"/>
  <c r="B775" i="2"/>
  <c r="H774" i="2"/>
  <c r="F774" i="2"/>
  <c r="E774" i="2"/>
  <c r="D774" i="2"/>
  <c r="C774" i="2"/>
  <c r="B774" i="2"/>
  <c r="H773" i="2"/>
  <c r="G773" i="2"/>
  <c r="F773" i="2"/>
  <c r="E773" i="2"/>
  <c r="D773" i="2"/>
  <c r="C773" i="2"/>
  <c r="B773" i="2"/>
  <c r="G772" i="2"/>
  <c r="F772" i="2"/>
  <c r="E772" i="2"/>
  <c r="D772" i="2"/>
  <c r="C772" i="2"/>
  <c r="B772" i="2"/>
  <c r="H771" i="2"/>
  <c r="F771" i="2"/>
  <c r="E771" i="2"/>
  <c r="D771" i="2"/>
  <c r="C771" i="2"/>
  <c r="B771" i="2"/>
  <c r="H770" i="2"/>
  <c r="F770" i="2"/>
  <c r="E770" i="2"/>
  <c r="D770" i="2"/>
  <c r="C770" i="2"/>
  <c r="B770" i="2"/>
  <c r="H769" i="2"/>
  <c r="G769" i="2"/>
  <c r="F769" i="2"/>
  <c r="E769" i="2"/>
  <c r="D769" i="2"/>
  <c r="C769" i="2"/>
  <c r="B769" i="2"/>
  <c r="H768" i="2"/>
  <c r="G768" i="2"/>
  <c r="F768" i="2"/>
  <c r="E768" i="2"/>
  <c r="D768" i="2"/>
  <c r="C768" i="2"/>
  <c r="B768" i="2"/>
  <c r="G767" i="2"/>
  <c r="F767" i="2"/>
  <c r="E767" i="2"/>
  <c r="D767" i="2"/>
  <c r="C767" i="2"/>
  <c r="B767" i="2"/>
  <c r="H766" i="2"/>
  <c r="G766" i="2"/>
  <c r="F766" i="2"/>
  <c r="E766" i="2"/>
  <c r="D766" i="2"/>
  <c r="C766" i="2"/>
  <c r="B766" i="2"/>
  <c r="H765" i="2"/>
  <c r="G765" i="2"/>
  <c r="F765" i="2"/>
  <c r="E765" i="2"/>
  <c r="D765" i="2"/>
  <c r="C765" i="2"/>
  <c r="B765" i="2"/>
  <c r="H764" i="2"/>
  <c r="G764" i="2"/>
  <c r="F764" i="2"/>
  <c r="E764" i="2"/>
  <c r="D764" i="2"/>
  <c r="C764" i="2"/>
  <c r="B764" i="2"/>
  <c r="G763" i="2"/>
  <c r="F763" i="2"/>
  <c r="E763" i="2"/>
  <c r="D763" i="2"/>
  <c r="C763" i="2"/>
  <c r="B763" i="2"/>
  <c r="H762" i="2"/>
  <c r="F762" i="2"/>
  <c r="E762" i="2"/>
  <c r="D762" i="2"/>
  <c r="C762" i="2"/>
  <c r="B762" i="2"/>
  <c r="H761" i="2"/>
  <c r="F761" i="2"/>
  <c r="E761" i="2"/>
  <c r="D761" i="2"/>
  <c r="C761" i="2"/>
  <c r="B761" i="2"/>
  <c r="H760" i="2"/>
  <c r="F760" i="2"/>
  <c r="E760" i="2"/>
  <c r="D760" i="2"/>
  <c r="C760" i="2"/>
  <c r="B760" i="2"/>
  <c r="H759" i="2"/>
  <c r="G759" i="2"/>
  <c r="F759" i="2"/>
  <c r="E759" i="2"/>
  <c r="D759" i="2"/>
  <c r="C759" i="2"/>
  <c r="B759" i="2"/>
  <c r="H758" i="2"/>
  <c r="G758" i="2"/>
  <c r="F758" i="2"/>
  <c r="E758" i="2"/>
  <c r="D758" i="2"/>
  <c r="C758" i="2"/>
  <c r="B758" i="2"/>
  <c r="H757" i="2"/>
  <c r="G757" i="2"/>
  <c r="F757" i="2"/>
  <c r="E757" i="2"/>
  <c r="D757" i="2"/>
  <c r="C757" i="2"/>
  <c r="B757" i="2"/>
  <c r="H756" i="2"/>
  <c r="G756" i="2"/>
  <c r="F756" i="2"/>
  <c r="E756" i="2"/>
  <c r="D756" i="2"/>
  <c r="C756" i="2"/>
  <c r="B756" i="2"/>
  <c r="H755" i="2"/>
  <c r="G755" i="2"/>
  <c r="F755" i="2"/>
  <c r="E755" i="2"/>
  <c r="D755" i="2"/>
  <c r="C755" i="2"/>
  <c r="B755" i="2"/>
  <c r="G754" i="2"/>
  <c r="F754" i="2"/>
  <c r="E754" i="2"/>
  <c r="D754" i="2"/>
  <c r="C754" i="2"/>
  <c r="B754" i="2"/>
  <c r="H753" i="2"/>
  <c r="F753" i="2"/>
  <c r="E753" i="2"/>
  <c r="D753" i="2"/>
  <c r="C753" i="2"/>
  <c r="B753" i="2"/>
  <c r="H752" i="2"/>
  <c r="F752" i="2"/>
  <c r="E752" i="2"/>
  <c r="D752" i="2"/>
  <c r="C752" i="2"/>
  <c r="B752" i="2"/>
  <c r="H751" i="2"/>
  <c r="G751" i="2"/>
  <c r="F751" i="2"/>
  <c r="E751" i="2"/>
  <c r="D751" i="2"/>
  <c r="C751" i="2"/>
  <c r="B751" i="2"/>
  <c r="H750" i="2"/>
  <c r="F750" i="2"/>
  <c r="E750" i="2"/>
  <c r="D750" i="2"/>
  <c r="C750" i="2"/>
  <c r="B750" i="2"/>
  <c r="H749" i="2"/>
  <c r="G749" i="2"/>
  <c r="F749" i="2"/>
  <c r="E749" i="2"/>
  <c r="D749" i="2"/>
  <c r="C749" i="2"/>
  <c r="B749" i="2"/>
  <c r="H748" i="2"/>
  <c r="G748" i="2"/>
  <c r="F748" i="2"/>
  <c r="E748" i="2"/>
  <c r="D748" i="2"/>
  <c r="C748" i="2"/>
  <c r="B748" i="2"/>
  <c r="H747" i="2"/>
  <c r="G747" i="2"/>
  <c r="F747" i="2"/>
  <c r="E747" i="2"/>
  <c r="D747" i="2"/>
  <c r="C747" i="2"/>
  <c r="B747" i="2"/>
  <c r="H746" i="2"/>
  <c r="G746" i="2"/>
  <c r="F746" i="2"/>
  <c r="E746" i="2"/>
  <c r="D746" i="2"/>
  <c r="C746" i="2"/>
  <c r="B746" i="2"/>
  <c r="H745" i="2"/>
  <c r="G745" i="2"/>
  <c r="F745" i="2"/>
  <c r="E745" i="2"/>
  <c r="D745" i="2"/>
  <c r="C745" i="2"/>
  <c r="B745" i="2"/>
  <c r="H744" i="2"/>
  <c r="G744" i="2"/>
  <c r="F744" i="2"/>
  <c r="E744" i="2"/>
  <c r="D744" i="2"/>
  <c r="C744" i="2"/>
  <c r="B744" i="2"/>
  <c r="H743" i="2"/>
  <c r="G743" i="2"/>
  <c r="F743" i="2"/>
  <c r="E743" i="2"/>
  <c r="D743" i="2"/>
  <c r="C743" i="2"/>
  <c r="B743" i="2"/>
  <c r="H742" i="2"/>
  <c r="G742" i="2"/>
  <c r="F742" i="2"/>
  <c r="E742" i="2"/>
  <c r="D742" i="2"/>
  <c r="C742" i="2"/>
  <c r="B742" i="2"/>
  <c r="H741" i="2"/>
  <c r="G741" i="2"/>
  <c r="F741" i="2"/>
  <c r="E741" i="2"/>
  <c r="D741" i="2"/>
  <c r="C741" i="2"/>
  <c r="B741" i="2"/>
  <c r="H740" i="2"/>
  <c r="G740" i="2"/>
  <c r="F740" i="2"/>
  <c r="E740" i="2"/>
  <c r="D740" i="2"/>
  <c r="C740" i="2"/>
  <c r="B740" i="2"/>
  <c r="H739" i="2"/>
  <c r="G739" i="2"/>
  <c r="F739" i="2"/>
  <c r="E739" i="2"/>
  <c r="D739" i="2"/>
  <c r="C739" i="2"/>
  <c r="B739" i="2"/>
  <c r="H738" i="2"/>
  <c r="G738" i="2"/>
  <c r="F738" i="2"/>
  <c r="E738" i="2"/>
  <c r="D738" i="2"/>
  <c r="C738" i="2"/>
  <c r="B738" i="2"/>
  <c r="H737" i="2"/>
  <c r="G737" i="2"/>
  <c r="F737" i="2"/>
  <c r="E737" i="2"/>
  <c r="D737" i="2"/>
  <c r="C737" i="2"/>
  <c r="B737" i="2"/>
  <c r="H736" i="2"/>
  <c r="G736" i="2"/>
  <c r="F736" i="2"/>
  <c r="E736" i="2"/>
  <c r="D736" i="2"/>
  <c r="C736" i="2"/>
  <c r="B736" i="2"/>
  <c r="H735" i="2"/>
  <c r="G735" i="2"/>
  <c r="F735" i="2"/>
  <c r="E735" i="2"/>
  <c r="D735" i="2"/>
  <c r="C735" i="2"/>
  <c r="B735" i="2"/>
  <c r="H734" i="2"/>
  <c r="G734" i="2"/>
  <c r="F734" i="2"/>
  <c r="E734" i="2"/>
  <c r="D734" i="2"/>
  <c r="C734" i="2"/>
  <c r="B734" i="2"/>
  <c r="H733" i="2"/>
  <c r="G733" i="2"/>
  <c r="F733" i="2"/>
  <c r="E733" i="2"/>
  <c r="D733" i="2"/>
  <c r="C733" i="2"/>
  <c r="B733" i="2"/>
  <c r="H732" i="2"/>
  <c r="G732" i="2"/>
  <c r="F732" i="2"/>
  <c r="E732" i="2"/>
  <c r="D732" i="2"/>
  <c r="C732" i="2"/>
  <c r="B732" i="2"/>
  <c r="H731" i="2"/>
  <c r="G731" i="2"/>
  <c r="F731" i="2"/>
  <c r="E731" i="2"/>
  <c r="D731" i="2"/>
  <c r="C731" i="2"/>
  <c r="B731" i="2"/>
  <c r="H730" i="2"/>
  <c r="G730" i="2"/>
  <c r="F730" i="2"/>
  <c r="E730" i="2"/>
  <c r="D730" i="2"/>
  <c r="C730" i="2"/>
  <c r="B730" i="2"/>
  <c r="H729" i="2"/>
  <c r="G729" i="2"/>
  <c r="F729" i="2"/>
  <c r="E729" i="2"/>
  <c r="D729" i="2"/>
  <c r="C729" i="2"/>
  <c r="B729" i="2"/>
  <c r="H728" i="2"/>
  <c r="G728" i="2"/>
  <c r="F728" i="2"/>
  <c r="E728" i="2"/>
  <c r="D728" i="2"/>
  <c r="C728" i="2"/>
  <c r="B728" i="2"/>
  <c r="H727" i="2"/>
  <c r="G727" i="2"/>
  <c r="F727" i="2"/>
  <c r="E727" i="2"/>
  <c r="D727" i="2"/>
  <c r="C727" i="2"/>
  <c r="B727" i="2"/>
  <c r="H726" i="2"/>
  <c r="G726" i="2"/>
  <c r="F726" i="2"/>
  <c r="E726" i="2"/>
  <c r="D726" i="2"/>
  <c r="C726" i="2"/>
  <c r="B726" i="2"/>
  <c r="H725" i="2"/>
  <c r="G725" i="2"/>
  <c r="F725" i="2"/>
  <c r="E725" i="2"/>
  <c r="D725" i="2"/>
  <c r="C725" i="2"/>
  <c r="B725" i="2"/>
  <c r="H724" i="2"/>
  <c r="G724" i="2"/>
  <c r="F724" i="2"/>
  <c r="E724" i="2"/>
  <c r="D724" i="2"/>
  <c r="C724" i="2"/>
  <c r="B724" i="2"/>
  <c r="H723" i="2"/>
  <c r="G723" i="2"/>
  <c r="F723" i="2"/>
  <c r="E723" i="2"/>
  <c r="D723" i="2"/>
  <c r="C723" i="2"/>
  <c r="B723" i="2"/>
  <c r="H722" i="2"/>
  <c r="G722" i="2"/>
  <c r="F722" i="2"/>
  <c r="E722" i="2"/>
  <c r="D722" i="2"/>
  <c r="C722" i="2"/>
  <c r="B722" i="2"/>
  <c r="H721" i="2"/>
  <c r="G721" i="2"/>
  <c r="F721" i="2"/>
  <c r="E721" i="2"/>
  <c r="D721" i="2"/>
  <c r="C721" i="2"/>
  <c r="B721" i="2"/>
  <c r="H720" i="2"/>
  <c r="G720" i="2"/>
  <c r="F720" i="2"/>
  <c r="E720" i="2"/>
  <c r="D720" i="2"/>
  <c r="C720" i="2"/>
  <c r="B720" i="2"/>
  <c r="H719" i="2"/>
  <c r="G719" i="2"/>
  <c r="F719" i="2"/>
  <c r="E719" i="2"/>
  <c r="D719" i="2"/>
  <c r="C719" i="2"/>
  <c r="B719" i="2"/>
  <c r="H718" i="2"/>
  <c r="G718" i="2"/>
  <c r="F718" i="2"/>
  <c r="E718" i="2"/>
  <c r="D718" i="2"/>
  <c r="C718" i="2"/>
  <c r="B718" i="2"/>
  <c r="H717" i="2"/>
  <c r="G717" i="2"/>
  <c r="F717" i="2"/>
  <c r="E717" i="2"/>
  <c r="D717" i="2"/>
  <c r="C717" i="2"/>
  <c r="B717" i="2"/>
  <c r="H716" i="2"/>
  <c r="G716" i="2"/>
  <c r="F716" i="2"/>
  <c r="E716" i="2"/>
  <c r="D716" i="2"/>
  <c r="C716" i="2"/>
  <c r="B716" i="2"/>
  <c r="H715" i="2"/>
  <c r="G715" i="2"/>
  <c r="F715" i="2"/>
  <c r="E715" i="2"/>
  <c r="D715" i="2"/>
  <c r="C715" i="2"/>
  <c r="B715" i="2"/>
  <c r="H714" i="2"/>
  <c r="G714" i="2"/>
  <c r="F714" i="2"/>
  <c r="E714" i="2"/>
  <c r="D714" i="2"/>
  <c r="C714" i="2"/>
  <c r="B714" i="2"/>
  <c r="H713" i="2"/>
  <c r="G713" i="2"/>
  <c r="F713" i="2"/>
  <c r="E713" i="2"/>
  <c r="D713" i="2"/>
  <c r="C713" i="2"/>
  <c r="B713" i="2"/>
  <c r="H712" i="2"/>
  <c r="G712" i="2"/>
  <c r="F712" i="2"/>
  <c r="E712" i="2"/>
  <c r="D712" i="2"/>
  <c r="C712" i="2"/>
  <c r="B712" i="2"/>
  <c r="H711" i="2"/>
  <c r="G711" i="2"/>
  <c r="F711" i="2"/>
  <c r="E711" i="2"/>
  <c r="D711" i="2"/>
  <c r="C711" i="2"/>
  <c r="B711" i="2"/>
  <c r="H710" i="2"/>
  <c r="G710" i="2"/>
  <c r="F710" i="2"/>
  <c r="E710" i="2"/>
  <c r="D710" i="2"/>
  <c r="C710" i="2"/>
  <c r="B710" i="2"/>
  <c r="G709" i="2"/>
  <c r="F709" i="2"/>
  <c r="E709" i="2"/>
  <c r="D709" i="2"/>
  <c r="C709" i="2"/>
  <c r="B709" i="2"/>
  <c r="H708" i="2"/>
  <c r="F708" i="2"/>
  <c r="E708" i="2"/>
  <c r="D708" i="2"/>
  <c r="C708" i="2"/>
  <c r="B708" i="2"/>
  <c r="H707" i="2"/>
  <c r="F707" i="2"/>
  <c r="E707" i="2"/>
  <c r="D707" i="2"/>
  <c r="C707" i="2"/>
  <c r="B707" i="2"/>
  <c r="H706" i="2"/>
  <c r="G706" i="2"/>
  <c r="F706" i="2"/>
  <c r="E706" i="2"/>
  <c r="D706" i="2"/>
  <c r="C706" i="2"/>
  <c r="B706" i="2"/>
  <c r="H705" i="2"/>
  <c r="G705" i="2"/>
  <c r="F705" i="2"/>
  <c r="E705" i="2"/>
  <c r="D705" i="2"/>
  <c r="C705" i="2"/>
  <c r="B705" i="2"/>
  <c r="H704" i="2"/>
  <c r="G704" i="2"/>
  <c r="F704" i="2"/>
  <c r="E704" i="2"/>
  <c r="D704" i="2"/>
  <c r="C704" i="2"/>
  <c r="B704" i="2"/>
  <c r="H703" i="2"/>
  <c r="G703" i="2"/>
  <c r="F703" i="2"/>
  <c r="E703" i="2"/>
  <c r="D703" i="2"/>
  <c r="C703" i="2"/>
  <c r="B703" i="2"/>
  <c r="H702" i="2"/>
  <c r="G702" i="2"/>
  <c r="F702" i="2"/>
  <c r="E702" i="2"/>
  <c r="D702" i="2"/>
  <c r="C702" i="2"/>
  <c r="B702" i="2"/>
  <c r="H701" i="2"/>
  <c r="F701" i="2"/>
  <c r="E701" i="2"/>
  <c r="D701" i="2"/>
  <c r="C701" i="2"/>
  <c r="B701" i="2"/>
  <c r="H700" i="2"/>
  <c r="G700" i="2"/>
  <c r="F700" i="2"/>
  <c r="E700" i="2"/>
  <c r="D700" i="2"/>
  <c r="C700" i="2"/>
  <c r="B700" i="2"/>
  <c r="H699" i="2"/>
  <c r="G699" i="2"/>
  <c r="F699" i="2"/>
  <c r="E699" i="2"/>
  <c r="D699" i="2"/>
  <c r="C699" i="2"/>
  <c r="B699" i="2"/>
  <c r="H698" i="2"/>
  <c r="G698" i="2"/>
  <c r="F698" i="2"/>
  <c r="E698" i="2"/>
  <c r="D698" i="2"/>
  <c r="C698" i="2"/>
  <c r="B698" i="2"/>
  <c r="H697" i="2"/>
  <c r="G697" i="2"/>
  <c r="F697" i="2"/>
  <c r="E697" i="2"/>
  <c r="D697" i="2"/>
  <c r="C697" i="2"/>
  <c r="B697" i="2"/>
  <c r="H696" i="2"/>
  <c r="G696" i="2"/>
  <c r="F696" i="2"/>
  <c r="E696" i="2"/>
  <c r="D696" i="2"/>
  <c r="C696" i="2"/>
  <c r="B696" i="2"/>
  <c r="H695" i="2"/>
  <c r="G695" i="2"/>
  <c r="F695" i="2"/>
  <c r="E695" i="2"/>
  <c r="D695" i="2"/>
  <c r="C695" i="2"/>
  <c r="B695" i="2"/>
  <c r="H694" i="2"/>
  <c r="G694" i="2"/>
  <c r="F694" i="2"/>
  <c r="E694" i="2"/>
  <c r="D694" i="2"/>
  <c r="C694" i="2"/>
  <c r="B694" i="2"/>
  <c r="H693" i="2"/>
  <c r="G693" i="2"/>
  <c r="F693" i="2"/>
  <c r="E693" i="2"/>
  <c r="D693" i="2"/>
  <c r="C693" i="2"/>
  <c r="B693" i="2"/>
  <c r="H692" i="2"/>
  <c r="G692" i="2"/>
  <c r="F692" i="2"/>
  <c r="E692" i="2"/>
  <c r="D692" i="2"/>
  <c r="C692" i="2"/>
  <c r="B692" i="2"/>
  <c r="H691" i="2"/>
  <c r="G691" i="2"/>
  <c r="F691" i="2"/>
  <c r="E691" i="2"/>
  <c r="D691" i="2"/>
  <c r="C691" i="2"/>
  <c r="B691" i="2"/>
  <c r="H690" i="2"/>
  <c r="G690" i="2"/>
  <c r="F690" i="2"/>
  <c r="E690" i="2"/>
  <c r="D690" i="2"/>
  <c r="C690" i="2"/>
  <c r="B690" i="2"/>
  <c r="H689" i="2"/>
  <c r="G689" i="2"/>
  <c r="F689" i="2"/>
  <c r="E689" i="2"/>
  <c r="D689" i="2"/>
  <c r="C689" i="2"/>
  <c r="B689" i="2"/>
  <c r="H688" i="2"/>
  <c r="G688" i="2"/>
  <c r="F688" i="2"/>
  <c r="E688" i="2"/>
  <c r="D688" i="2"/>
  <c r="C688" i="2"/>
  <c r="B688" i="2"/>
  <c r="H687" i="2"/>
  <c r="G687" i="2"/>
  <c r="F687" i="2"/>
  <c r="E687" i="2"/>
  <c r="D687" i="2"/>
  <c r="C687" i="2"/>
  <c r="B687" i="2"/>
  <c r="H686" i="2"/>
  <c r="G686" i="2"/>
  <c r="F686" i="2"/>
  <c r="E686" i="2"/>
  <c r="D686" i="2"/>
  <c r="C686" i="2"/>
  <c r="B686" i="2"/>
  <c r="H685" i="2"/>
  <c r="G685" i="2"/>
  <c r="F685" i="2"/>
  <c r="E685" i="2"/>
  <c r="D685" i="2"/>
  <c r="C685" i="2"/>
  <c r="B685" i="2"/>
  <c r="H684" i="2"/>
  <c r="G684" i="2"/>
  <c r="F684" i="2"/>
  <c r="E684" i="2"/>
  <c r="D684" i="2"/>
  <c r="C684" i="2"/>
  <c r="B684" i="2"/>
  <c r="H683" i="2"/>
  <c r="F683" i="2"/>
  <c r="E683" i="2"/>
  <c r="D683" i="2"/>
  <c r="C683" i="2"/>
  <c r="B683" i="2"/>
  <c r="H682" i="2"/>
  <c r="G682" i="2"/>
  <c r="F682" i="2"/>
  <c r="E682" i="2"/>
  <c r="D682" i="2"/>
  <c r="C682" i="2"/>
  <c r="B682" i="2"/>
  <c r="H681" i="2"/>
  <c r="G681" i="2"/>
  <c r="F681" i="2"/>
  <c r="E681" i="2"/>
  <c r="D681" i="2"/>
  <c r="C681" i="2"/>
  <c r="B681" i="2"/>
  <c r="H680" i="2"/>
  <c r="G680" i="2"/>
  <c r="F680" i="2"/>
  <c r="E680" i="2"/>
  <c r="D680" i="2"/>
  <c r="C680" i="2"/>
  <c r="B680" i="2"/>
  <c r="H679" i="2"/>
  <c r="G679" i="2"/>
  <c r="F679" i="2"/>
  <c r="E679" i="2"/>
  <c r="D679" i="2"/>
  <c r="C679" i="2"/>
  <c r="B679" i="2"/>
  <c r="H678" i="2"/>
  <c r="G678" i="2"/>
  <c r="F678" i="2"/>
  <c r="E678" i="2"/>
  <c r="D678" i="2"/>
  <c r="C678" i="2"/>
  <c r="B678" i="2"/>
  <c r="H677" i="2"/>
  <c r="G677" i="2"/>
  <c r="F677" i="2"/>
  <c r="E677" i="2"/>
  <c r="D677" i="2"/>
  <c r="C677" i="2"/>
  <c r="B677" i="2"/>
  <c r="H676" i="2"/>
  <c r="G676" i="2"/>
  <c r="F676" i="2"/>
  <c r="E676" i="2"/>
  <c r="D676" i="2"/>
  <c r="C676" i="2"/>
  <c r="B676" i="2"/>
  <c r="H675" i="2"/>
  <c r="G675" i="2"/>
  <c r="F675" i="2"/>
  <c r="E675" i="2"/>
  <c r="D675" i="2"/>
  <c r="C675" i="2"/>
  <c r="B675" i="2"/>
  <c r="H674" i="2"/>
  <c r="G674" i="2"/>
  <c r="F674" i="2"/>
  <c r="E674" i="2"/>
  <c r="D674" i="2"/>
  <c r="C674" i="2"/>
  <c r="B674" i="2"/>
  <c r="H673" i="2"/>
  <c r="G673" i="2"/>
  <c r="F673" i="2"/>
  <c r="E673" i="2"/>
  <c r="D673" i="2"/>
  <c r="C673" i="2"/>
  <c r="B673" i="2"/>
  <c r="H672" i="2"/>
  <c r="G672" i="2"/>
  <c r="F672" i="2"/>
  <c r="E672" i="2"/>
  <c r="D672" i="2"/>
  <c r="C672" i="2"/>
  <c r="B672" i="2"/>
  <c r="H671" i="2"/>
  <c r="G671" i="2"/>
  <c r="F671" i="2"/>
  <c r="E671" i="2"/>
  <c r="D671" i="2"/>
  <c r="C671" i="2"/>
  <c r="B671" i="2"/>
  <c r="H670" i="2"/>
  <c r="G670" i="2"/>
  <c r="F670" i="2"/>
  <c r="E670" i="2"/>
  <c r="D670" i="2"/>
  <c r="C670" i="2"/>
  <c r="B670" i="2"/>
  <c r="H669" i="2"/>
  <c r="G669" i="2"/>
  <c r="F669" i="2"/>
  <c r="E669" i="2"/>
  <c r="D669" i="2"/>
  <c r="C669" i="2"/>
  <c r="B669" i="2"/>
  <c r="H668" i="2"/>
  <c r="G668" i="2"/>
  <c r="F668" i="2"/>
  <c r="E668" i="2"/>
  <c r="D668" i="2"/>
  <c r="C668" i="2"/>
  <c r="B668" i="2"/>
  <c r="H667" i="2"/>
  <c r="G667" i="2"/>
  <c r="F667" i="2"/>
  <c r="E667" i="2"/>
  <c r="D667" i="2"/>
  <c r="C667" i="2"/>
  <c r="B667" i="2"/>
  <c r="H666" i="2"/>
  <c r="F666" i="2"/>
  <c r="E666" i="2"/>
  <c r="D666" i="2"/>
  <c r="C666" i="2"/>
  <c r="B666" i="2"/>
  <c r="H665" i="2"/>
  <c r="G665" i="2"/>
  <c r="F665" i="2"/>
  <c r="E665" i="2"/>
  <c r="D665" i="2"/>
  <c r="C665" i="2"/>
  <c r="B665" i="2"/>
  <c r="G664" i="2"/>
  <c r="F664" i="2"/>
  <c r="E664" i="2"/>
  <c r="D664" i="2"/>
  <c r="C664" i="2"/>
  <c r="B664" i="2"/>
  <c r="H663" i="2"/>
  <c r="F663" i="2"/>
  <c r="E663" i="2"/>
  <c r="D663" i="2"/>
  <c r="C663" i="2"/>
  <c r="B663" i="2"/>
  <c r="H662" i="2"/>
  <c r="F662" i="2"/>
  <c r="E662" i="2"/>
  <c r="D662" i="2"/>
  <c r="C662" i="2"/>
  <c r="B662" i="2"/>
  <c r="H661" i="2"/>
  <c r="G661" i="2"/>
  <c r="F661" i="2"/>
  <c r="E661" i="2"/>
  <c r="D661" i="2"/>
  <c r="C661" i="2"/>
  <c r="B661" i="2"/>
  <c r="H660" i="2"/>
  <c r="G660" i="2"/>
  <c r="F660" i="2"/>
  <c r="E660" i="2"/>
  <c r="D660" i="2"/>
  <c r="C660" i="2"/>
  <c r="B660" i="2"/>
  <c r="G659" i="2"/>
  <c r="F659" i="2"/>
  <c r="E659" i="2"/>
  <c r="D659" i="2"/>
  <c r="C659" i="2"/>
  <c r="B659" i="2"/>
  <c r="H658" i="2"/>
  <c r="G658" i="2"/>
  <c r="F658" i="2"/>
  <c r="E658" i="2"/>
  <c r="D658" i="2"/>
  <c r="C658" i="2"/>
  <c r="B658" i="2"/>
  <c r="H657" i="2"/>
  <c r="G657" i="2"/>
  <c r="F657" i="2"/>
  <c r="E657" i="2"/>
  <c r="D657" i="2"/>
  <c r="C657" i="2"/>
  <c r="B657" i="2"/>
  <c r="H656" i="2"/>
  <c r="G656" i="2"/>
  <c r="F656" i="2"/>
  <c r="E656" i="2"/>
  <c r="D656" i="2"/>
  <c r="C656" i="2"/>
  <c r="B656" i="2"/>
  <c r="G655" i="2"/>
  <c r="F655" i="2"/>
  <c r="E655" i="2"/>
  <c r="D655" i="2"/>
  <c r="C655" i="2"/>
  <c r="B655" i="2"/>
  <c r="H654" i="2"/>
  <c r="F654" i="2"/>
  <c r="E654" i="2"/>
  <c r="D654" i="2"/>
  <c r="C654" i="2"/>
  <c r="B654" i="2"/>
  <c r="H653" i="2"/>
  <c r="F653" i="2"/>
  <c r="E653" i="2"/>
  <c r="D653" i="2"/>
  <c r="C653" i="2"/>
  <c r="B653" i="2"/>
  <c r="H652" i="2"/>
  <c r="F652" i="2"/>
  <c r="E652" i="2"/>
  <c r="D652" i="2"/>
  <c r="C652" i="2"/>
  <c r="B652" i="2"/>
  <c r="H651" i="2"/>
  <c r="G651" i="2"/>
  <c r="F651" i="2"/>
  <c r="E651" i="2"/>
  <c r="D651" i="2"/>
  <c r="C651" i="2"/>
  <c r="B651" i="2"/>
  <c r="H650" i="2"/>
  <c r="G650" i="2"/>
  <c r="F650" i="2"/>
  <c r="E650" i="2"/>
  <c r="D650" i="2"/>
  <c r="C650" i="2"/>
  <c r="B650" i="2"/>
  <c r="H649" i="2"/>
  <c r="G649" i="2"/>
  <c r="F649" i="2"/>
  <c r="E649" i="2"/>
  <c r="D649" i="2"/>
  <c r="C649" i="2"/>
  <c r="B649" i="2"/>
  <c r="H648" i="2"/>
  <c r="G648" i="2"/>
  <c r="F648" i="2"/>
  <c r="E648" i="2"/>
  <c r="D648" i="2"/>
  <c r="C648" i="2"/>
  <c r="B648" i="2"/>
  <c r="H647" i="2"/>
  <c r="G647" i="2"/>
  <c r="F647" i="2"/>
  <c r="E647" i="2"/>
  <c r="D647" i="2"/>
  <c r="C647" i="2"/>
  <c r="B647" i="2"/>
  <c r="G646" i="2"/>
  <c r="F646" i="2"/>
  <c r="E646" i="2"/>
  <c r="D646" i="2"/>
  <c r="C646" i="2"/>
  <c r="B646" i="2"/>
  <c r="H645" i="2"/>
  <c r="F645" i="2"/>
  <c r="E645" i="2"/>
  <c r="D645" i="2"/>
  <c r="C645" i="2"/>
  <c r="B645" i="2"/>
  <c r="H644" i="2"/>
  <c r="F644" i="2"/>
  <c r="E644" i="2"/>
  <c r="D644" i="2"/>
  <c r="C644" i="2"/>
  <c r="B644" i="2"/>
  <c r="H643" i="2"/>
  <c r="G643" i="2"/>
  <c r="F643" i="2"/>
  <c r="E643" i="2"/>
  <c r="D643" i="2"/>
  <c r="C643" i="2"/>
  <c r="B643" i="2"/>
  <c r="H642" i="2"/>
  <c r="F642" i="2"/>
  <c r="E642" i="2"/>
  <c r="D642" i="2"/>
  <c r="C642" i="2"/>
  <c r="B642" i="2"/>
  <c r="H641" i="2"/>
  <c r="G641" i="2"/>
  <c r="F641" i="2"/>
  <c r="E641" i="2"/>
  <c r="D641" i="2"/>
  <c r="C641" i="2"/>
  <c r="B641" i="2"/>
  <c r="H640" i="2"/>
  <c r="G640" i="2"/>
  <c r="F640" i="2"/>
  <c r="E640" i="2"/>
  <c r="D640" i="2"/>
  <c r="C640" i="2"/>
  <c r="B640" i="2"/>
  <c r="H639" i="2"/>
  <c r="G639" i="2"/>
  <c r="F639" i="2"/>
  <c r="E639" i="2"/>
  <c r="D639" i="2"/>
  <c r="C639" i="2"/>
  <c r="B639" i="2"/>
  <c r="H638" i="2"/>
  <c r="G638" i="2"/>
  <c r="F638" i="2"/>
  <c r="E638" i="2"/>
  <c r="D638" i="2"/>
  <c r="C638" i="2"/>
  <c r="B638" i="2"/>
  <c r="H637" i="2"/>
  <c r="G637" i="2"/>
  <c r="F637" i="2"/>
  <c r="E637" i="2"/>
  <c r="D637" i="2"/>
  <c r="C637" i="2"/>
  <c r="B637" i="2"/>
  <c r="H636" i="2"/>
  <c r="G636" i="2"/>
  <c r="F636" i="2"/>
  <c r="E636" i="2"/>
  <c r="D636" i="2"/>
  <c r="C636" i="2"/>
  <c r="B636" i="2"/>
  <c r="H635" i="2"/>
  <c r="G635" i="2"/>
  <c r="F635" i="2"/>
  <c r="E635" i="2"/>
  <c r="D635" i="2"/>
  <c r="C635" i="2"/>
  <c r="B635" i="2"/>
  <c r="H634" i="2"/>
  <c r="G634" i="2"/>
  <c r="F634" i="2"/>
  <c r="E634" i="2"/>
  <c r="D634" i="2"/>
  <c r="C634" i="2"/>
  <c r="B634" i="2"/>
  <c r="H633" i="2"/>
  <c r="G633" i="2"/>
  <c r="F633" i="2"/>
  <c r="E633" i="2"/>
  <c r="D633" i="2"/>
  <c r="C633" i="2"/>
  <c r="B633" i="2"/>
  <c r="H632" i="2"/>
  <c r="G632" i="2"/>
  <c r="F632" i="2"/>
  <c r="E632" i="2"/>
  <c r="D632" i="2"/>
  <c r="C632" i="2"/>
  <c r="B632" i="2"/>
  <c r="H631" i="2"/>
  <c r="G631" i="2"/>
  <c r="F631" i="2"/>
  <c r="E631" i="2"/>
  <c r="D631" i="2"/>
  <c r="C631" i="2"/>
  <c r="B631" i="2"/>
  <c r="H630" i="2"/>
  <c r="G630" i="2"/>
  <c r="F630" i="2"/>
  <c r="E630" i="2"/>
  <c r="D630" i="2"/>
  <c r="C630" i="2"/>
  <c r="B630" i="2"/>
  <c r="H629" i="2"/>
  <c r="G629" i="2"/>
  <c r="F629" i="2"/>
  <c r="E629" i="2"/>
  <c r="D629" i="2"/>
  <c r="C629" i="2"/>
  <c r="B629" i="2"/>
  <c r="H628" i="2"/>
  <c r="G628" i="2"/>
  <c r="F628" i="2"/>
  <c r="E628" i="2"/>
  <c r="D628" i="2"/>
  <c r="C628" i="2"/>
  <c r="B628" i="2"/>
  <c r="H627" i="2"/>
  <c r="G627" i="2"/>
  <c r="F627" i="2"/>
  <c r="E627" i="2"/>
  <c r="D627" i="2"/>
  <c r="C627" i="2"/>
  <c r="B627" i="2"/>
  <c r="H626" i="2"/>
  <c r="G626" i="2"/>
  <c r="F626" i="2"/>
  <c r="E626" i="2"/>
  <c r="D626" i="2"/>
  <c r="C626" i="2"/>
  <c r="B626" i="2"/>
  <c r="H625" i="2"/>
  <c r="G625" i="2"/>
  <c r="F625" i="2"/>
  <c r="E625" i="2"/>
  <c r="D625" i="2"/>
  <c r="C625" i="2"/>
  <c r="B625" i="2"/>
  <c r="H624" i="2"/>
  <c r="G624" i="2"/>
  <c r="F624" i="2"/>
  <c r="E624" i="2"/>
  <c r="D624" i="2"/>
  <c r="C624" i="2"/>
  <c r="B624" i="2"/>
  <c r="H623" i="2"/>
  <c r="G623" i="2"/>
  <c r="F623" i="2"/>
  <c r="E623" i="2"/>
  <c r="D623" i="2"/>
  <c r="C623" i="2"/>
  <c r="B623" i="2"/>
  <c r="H622" i="2"/>
  <c r="G622" i="2"/>
  <c r="F622" i="2"/>
  <c r="E622" i="2"/>
  <c r="D622" i="2"/>
  <c r="C622" i="2"/>
  <c r="B622" i="2"/>
  <c r="H621" i="2"/>
  <c r="G621" i="2"/>
  <c r="F621" i="2"/>
  <c r="E621" i="2"/>
  <c r="D621" i="2"/>
  <c r="C621" i="2"/>
  <c r="B621" i="2"/>
  <c r="H620" i="2"/>
  <c r="G620" i="2"/>
  <c r="F620" i="2"/>
  <c r="E620" i="2"/>
  <c r="D620" i="2"/>
  <c r="C620" i="2"/>
  <c r="B620" i="2"/>
  <c r="H619" i="2"/>
  <c r="G619" i="2"/>
  <c r="F619" i="2"/>
  <c r="E619" i="2"/>
  <c r="D619" i="2"/>
  <c r="C619" i="2"/>
  <c r="B619" i="2"/>
  <c r="H618" i="2"/>
  <c r="G618" i="2"/>
  <c r="F618" i="2"/>
  <c r="E618" i="2"/>
  <c r="D618" i="2"/>
  <c r="C618" i="2"/>
  <c r="B618" i="2"/>
  <c r="H617" i="2"/>
  <c r="G617" i="2"/>
  <c r="F617" i="2"/>
  <c r="E617" i="2"/>
  <c r="D617" i="2"/>
  <c r="C617" i="2"/>
  <c r="B617" i="2"/>
  <c r="H616" i="2"/>
  <c r="G616" i="2"/>
  <c r="F616" i="2"/>
  <c r="E616" i="2"/>
  <c r="D616" i="2"/>
  <c r="C616" i="2"/>
  <c r="B616" i="2"/>
  <c r="H615" i="2"/>
  <c r="G615" i="2"/>
  <c r="F615" i="2"/>
  <c r="E615" i="2"/>
  <c r="D615" i="2"/>
  <c r="C615" i="2"/>
  <c r="B615" i="2"/>
  <c r="H614" i="2"/>
  <c r="G614" i="2"/>
  <c r="F614" i="2"/>
  <c r="E614" i="2"/>
  <c r="D614" i="2"/>
  <c r="C614" i="2"/>
  <c r="B614" i="2"/>
  <c r="H613" i="2"/>
  <c r="G613" i="2"/>
  <c r="F613" i="2"/>
  <c r="E613" i="2"/>
  <c r="D613" i="2"/>
  <c r="C613" i="2"/>
  <c r="B613" i="2"/>
  <c r="H612" i="2"/>
  <c r="G612" i="2"/>
  <c r="F612" i="2"/>
  <c r="E612" i="2"/>
  <c r="D612" i="2"/>
  <c r="C612" i="2"/>
  <c r="B612" i="2"/>
  <c r="H611" i="2"/>
  <c r="G611" i="2"/>
  <c r="F611" i="2"/>
  <c r="E611" i="2"/>
  <c r="D611" i="2"/>
  <c r="C611" i="2"/>
  <c r="B611" i="2"/>
  <c r="H610" i="2"/>
  <c r="G610" i="2"/>
  <c r="F610" i="2"/>
  <c r="E610" i="2"/>
  <c r="D610" i="2"/>
  <c r="C610" i="2"/>
  <c r="B610" i="2"/>
  <c r="H609" i="2"/>
  <c r="G609" i="2"/>
  <c r="F609" i="2"/>
  <c r="E609" i="2"/>
  <c r="D609" i="2"/>
  <c r="C609" i="2"/>
  <c r="B609" i="2"/>
  <c r="H608" i="2"/>
  <c r="G608" i="2"/>
  <c r="F608" i="2"/>
  <c r="E608" i="2"/>
  <c r="D608" i="2"/>
  <c r="C608" i="2"/>
  <c r="B608" i="2"/>
  <c r="H607" i="2"/>
  <c r="G607" i="2"/>
  <c r="F607" i="2"/>
  <c r="E607" i="2"/>
  <c r="D607" i="2"/>
  <c r="C607" i="2"/>
  <c r="B607" i="2"/>
  <c r="H606" i="2"/>
  <c r="G606" i="2"/>
  <c r="F606" i="2"/>
  <c r="E606" i="2"/>
  <c r="D606" i="2"/>
  <c r="C606" i="2"/>
  <c r="B606" i="2"/>
  <c r="H605" i="2"/>
  <c r="G605" i="2"/>
  <c r="F605" i="2"/>
  <c r="E605" i="2"/>
  <c r="D605" i="2"/>
  <c r="C605" i="2"/>
  <c r="B605" i="2"/>
  <c r="H604" i="2"/>
  <c r="G604" i="2"/>
  <c r="F604" i="2"/>
  <c r="E604" i="2"/>
  <c r="D604" i="2"/>
  <c r="C604" i="2"/>
  <c r="B604" i="2"/>
  <c r="H603" i="2"/>
  <c r="G603" i="2"/>
  <c r="F603" i="2"/>
  <c r="E603" i="2"/>
  <c r="D603" i="2"/>
  <c r="C603" i="2"/>
  <c r="B603" i="2"/>
  <c r="H602" i="2"/>
  <c r="G602" i="2"/>
  <c r="F602" i="2"/>
  <c r="E602" i="2"/>
  <c r="D602" i="2"/>
  <c r="C602" i="2"/>
  <c r="B602" i="2"/>
  <c r="G601" i="2"/>
  <c r="F601" i="2"/>
  <c r="E601" i="2"/>
  <c r="D601" i="2"/>
  <c r="C601" i="2"/>
  <c r="B601" i="2"/>
  <c r="H600" i="2"/>
  <c r="F600" i="2"/>
  <c r="E600" i="2"/>
  <c r="D600" i="2"/>
  <c r="C600" i="2"/>
  <c r="B600" i="2"/>
  <c r="H599" i="2"/>
  <c r="F599" i="2"/>
  <c r="E599" i="2"/>
  <c r="D599" i="2"/>
  <c r="C599" i="2"/>
  <c r="B599" i="2"/>
  <c r="H598" i="2"/>
  <c r="G598" i="2"/>
  <c r="F598" i="2"/>
  <c r="E598" i="2"/>
  <c r="D598" i="2"/>
  <c r="C598" i="2"/>
  <c r="B598" i="2"/>
  <c r="H597" i="2"/>
  <c r="G597" i="2"/>
  <c r="F597" i="2"/>
  <c r="E597" i="2"/>
  <c r="D597" i="2"/>
  <c r="C597" i="2"/>
  <c r="B597" i="2"/>
  <c r="H596" i="2"/>
  <c r="G596" i="2"/>
  <c r="F596" i="2"/>
  <c r="E596" i="2"/>
  <c r="D596" i="2"/>
  <c r="C596" i="2"/>
  <c r="B596" i="2"/>
  <c r="H595" i="2"/>
  <c r="G595" i="2"/>
  <c r="F595" i="2"/>
  <c r="E595" i="2"/>
  <c r="D595" i="2"/>
  <c r="C595" i="2"/>
  <c r="B595" i="2"/>
  <c r="H594" i="2"/>
  <c r="G594" i="2"/>
  <c r="F594" i="2"/>
  <c r="E594" i="2"/>
  <c r="D594" i="2"/>
  <c r="C594" i="2"/>
  <c r="B594" i="2"/>
  <c r="H593" i="2"/>
  <c r="F593" i="2"/>
  <c r="E593" i="2"/>
  <c r="D593" i="2"/>
  <c r="C593" i="2"/>
  <c r="B593" i="2"/>
  <c r="H592" i="2"/>
  <c r="G592" i="2"/>
  <c r="F592" i="2"/>
  <c r="E592" i="2"/>
  <c r="D592" i="2"/>
  <c r="C592" i="2"/>
  <c r="B592" i="2"/>
  <c r="H591" i="2"/>
  <c r="G591" i="2"/>
  <c r="F591" i="2"/>
  <c r="E591" i="2"/>
  <c r="D591" i="2"/>
  <c r="C591" i="2"/>
  <c r="B591" i="2"/>
  <c r="H590" i="2"/>
  <c r="G590" i="2"/>
  <c r="F590" i="2"/>
  <c r="E590" i="2"/>
  <c r="D590" i="2"/>
  <c r="C590" i="2"/>
  <c r="B590" i="2"/>
  <c r="H589" i="2"/>
  <c r="G589" i="2"/>
  <c r="F589" i="2"/>
  <c r="E589" i="2"/>
  <c r="D589" i="2"/>
  <c r="C589" i="2"/>
  <c r="B589" i="2"/>
  <c r="H588" i="2"/>
  <c r="G588" i="2"/>
  <c r="F588" i="2"/>
  <c r="E588" i="2"/>
  <c r="D588" i="2"/>
  <c r="C588" i="2"/>
  <c r="B588" i="2"/>
  <c r="H587" i="2"/>
  <c r="G587" i="2"/>
  <c r="F587" i="2"/>
  <c r="E587" i="2"/>
  <c r="D587" i="2"/>
  <c r="C587" i="2"/>
  <c r="B587" i="2"/>
  <c r="H586" i="2"/>
  <c r="G586" i="2"/>
  <c r="F586" i="2"/>
  <c r="E586" i="2"/>
  <c r="D586" i="2"/>
  <c r="C586" i="2"/>
  <c r="B586" i="2"/>
  <c r="H585" i="2"/>
  <c r="G585" i="2"/>
  <c r="F585" i="2"/>
  <c r="E585" i="2"/>
  <c r="D585" i="2"/>
  <c r="C585" i="2"/>
  <c r="B585" i="2"/>
  <c r="H584" i="2"/>
  <c r="G584" i="2"/>
  <c r="F584" i="2"/>
  <c r="E584" i="2"/>
  <c r="D584" i="2"/>
  <c r="C584" i="2"/>
  <c r="B584" i="2"/>
  <c r="H583" i="2"/>
  <c r="G583" i="2"/>
  <c r="F583" i="2"/>
  <c r="E583" i="2"/>
  <c r="D583" i="2"/>
  <c r="C583" i="2"/>
  <c r="B583" i="2"/>
  <c r="H582" i="2"/>
  <c r="G582" i="2"/>
  <c r="F582" i="2"/>
  <c r="E582" i="2"/>
  <c r="D582" i="2"/>
  <c r="C582" i="2"/>
  <c r="B582" i="2"/>
  <c r="H581" i="2"/>
  <c r="G581" i="2"/>
  <c r="F581" i="2"/>
  <c r="E581" i="2"/>
  <c r="D581" i="2"/>
  <c r="C581" i="2"/>
  <c r="B581" i="2"/>
  <c r="H580" i="2"/>
  <c r="G580" i="2"/>
  <c r="F580" i="2"/>
  <c r="E580" i="2"/>
  <c r="D580" i="2"/>
  <c r="C580" i="2"/>
  <c r="B580" i="2"/>
  <c r="H579" i="2"/>
  <c r="G579" i="2"/>
  <c r="F579" i="2"/>
  <c r="E579" i="2"/>
  <c r="D579" i="2"/>
  <c r="C579" i="2"/>
  <c r="B579" i="2"/>
  <c r="H578" i="2"/>
  <c r="G578" i="2"/>
  <c r="F578" i="2"/>
  <c r="E578" i="2"/>
  <c r="D578" i="2"/>
  <c r="C578" i="2"/>
  <c r="B578" i="2"/>
  <c r="H577" i="2"/>
  <c r="G577" i="2"/>
  <c r="F577" i="2"/>
  <c r="E577" i="2"/>
  <c r="D577" i="2"/>
  <c r="C577" i="2"/>
  <c r="B577" i="2"/>
  <c r="H576" i="2"/>
  <c r="G576" i="2"/>
  <c r="F576" i="2"/>
  <c r="E576" i="2"/>
  <c r="D576" i="2"/>
  <c r="C576" i="2"/>
  <c r="B576" i="2"/>
  <c r="H575" i="2"/>
  <c r="F575" i="2"/>
  <c r="E575" i="2"/>
  <c r="D575" i="2"/>
  <c r="C575" i="2"/>
  <c r="B575" i="2"/>
  <c r="H574" i="2"/>
  <c r="G574" i="2"/>
  <c r="F574" i="2"/>
  <c r="E574" i="2"/>
  <c r="D574" i="2"/>
  <c r="C574" i="2"/>
  <c r="B574" i="2"/>
  <c r="H573" i="2"/>
  <c r="G573" i="2"/>
  <c r="F573" i="2"/>
  <c r="E573" i="2"/>
  <c r="D573" i="2"/>
  <c r="C573" i="2"/>
  <c r="B573" i="2"/>
  <c r="H572" i="2"/>
  <c r="G572" i="2"/>
  <c r="F572" i="2"/>
  <c r="E572" i="2"/>
  <c r="D572" i="2"/>
  <c r="C572" i="2"/>
  <c r="B572" i="2"/>
  <c r="H571" i="2"/>
  <c r="G571" i="2"/>
  <c r="F571" i="2"/>
  <c r="E571" i="2"/>
  <c r="D571" i="2"/>
  <c r="C571" i="2"/>
  <c r="B571" i="2"/>
  <c r="H570" i="2"/>
  <c r="G570" i="2"/>
  <c r="F570" i="2"/>
  <c r="E570" i="2"/>
  <c r="D570" i="2"/>
  <c r="C570" i="2"/>
  <c r="B570" i="2"/>
  <c r="H569" i="2"/>
  <c r="G569" i="2"/>
  <c r="F569" i="2"/>
  <c r="E569" i="2"/>
  <c r="D569" i="2"/>
  <c r="C569" i="2"/>
  <c r="B569" i="2"/>
  <c r="H568" i="2"/>
  <c r="G568" i="2"/>
  <c r="F568" i="2"/>
  <c r="E568" i="2"/>
  <c r="D568" i="2"/>
  <c r="C568" i="2"/>
  <c r="B568" i="2"/>
  <c r="H567" i="2"/>
  <c r="G567" i="2"/>
  <c r="F567" i="2"/>
  <c r="E567" i="2"/>
  <c r="D567" i="2"/>
  <c r="C567" i="2"/>
  <c r="B567" i="2"/>
  <c r="H566" i="2"/>
  <c r="G566" i="2"/>
  <c r="F566" i="2"/>
  <c r="E566" i="2"/>
  <c r="D566" i="2"/>
  <c r="C566" i="2"/>
  <c r="B566" i="2"/>
  <c r="H565" i="2"/>
  <c r="G565" i="2"/>
  <c r="F565" i="2"/>
  <c r="E565" i="2"/>
  <c r="D565" i="2"/>
  <c r="C565" i="2"/>
  <c r="B565" i="2"/>
  <c r="H564" i="2"/>
  <c r="G564" i="2"/>
  <c r="F564" i="2"/>
  <c r="E564" i="2"/>
  <c r="D564" i="2"/>
  <c r="C564" i="2"/>
  <c r="B564" i="2"/>
  <c r="H563" i="2"/>
  <c r="G563" i="2"/>
  <c r="F563" i="2"/>
  <c r="E563" i="2"/>
  <c r="D563" i="2"/>
  <c r="C563" i="2"/>
  <c r="B563" i="2"/>
  <c r="H562" i="2"/>
  <c r="G562" i="2"/>
  <c r="F562" i="2"/>
  <c r="E562" i="2"/>
  <c r="D562" i="2"/>
  <c r="C562" i="2"/>
  <c r="B562" i="2"/>
  <c r="H561" i="2"/>
  <c r="G561" i="2"/>
  <c r="F561" i="2"/>
  <c r="E561" i="2"/>
  <c r="D561" i="2"/>
  <c r="C561" i="2"/>
  <c r="B561" i="2"/>
  <c r="H560" i="2"/>
  <c r="G560" i="2"/>
  <c r="F560" i="2"/>
  <c r="E560" i="2"/>
  <c r="D560" i="2"/>
  <c r="C560" i="2"/>
  <c r="B560" i="2"/>
  <c r="H559" i="2"/>
  <c r="G559" i="2"/>
  <c r="F559" i="2"/>
  <c r="E559" i="2"/>
  <c r="D559" i="2"/>
  <c r="C559" i="2"/>
  <c r="B559" i="2"/>
  <c r="H558" i="2"/>
  <c r="F558" i="2"/>
  <c r="E558" i="2"/>
  <c r="D558" i="2"/>
  <c r="C558" i="2"/>
  <c r="B558" i="2"/>
  <c r="H557" i="2"/>
  <c r="G557" i="2"/>
  <c r="F557" i="2"/>
  <c r="E557" i="2"/>
  <c r="D557" i="2"/>
  <c r="C557" i="2"/>
  <c r="B557" i="2"/>
  <c r="G556" i="2"/>
  <c r="F556" i="2"/>
  <c r="E556" i="2"/>
  <c r="D556" i="2"/>
  <c r="C556" i="2"/>
  <c r="B556" i="2"/>
  <c r="H555" i="2"/>
  <c r="F555" i="2"/>
  <c r="E555" i="2"/>
  <c r="D555" i="2"/>
  <c r="C555" i="2"/>
  <c r="B555" i="2"/>
  <c r="H554" i="2"/>
  <c r="F554" i="2"/>
  <c r="E554" i="2"/>
  <c r="D554" i="2"/>
  <c r="C554" i="2"/>
  <c r="B554" i="2"/>
  <c r="H553" i="2"/>
  <c r="G553" i="2"/>
  <c r="F553" i="2"/>
  <c r="E553" i="2"/>
  <c r="D553" i="2"/>
  <c r="C553" i="2"/>
  <c r="B553" i="2"/>
  <c r="H552" i="2"/>
  <c r="G552" i="2"/>
  <c r="F552" i="2"/>
  <c r="E552" i="2"/>
  <c r="D552" i="2"/>
  <c r="C552" i="2"/>
  <c r="B552" i="2"/>
  <c r="G551" i="2"/>
  <c r="F551" i="2"/>
  <c r="E551" i="2"/>
  <c r="D551" i="2"/>
  <c r="C551" i="2"/>
  <c r="B551" i="2"/>
  <c r="H550" i="2"/>
  <c r="G550" i="2"/>
  <c r="F550" i="2"/>
  <c r="E550" i="2"/>
  <c r="D550" i="2"/>
  <c r="C550" i="2"/>
  <c r="B550" i="2"/>
  <c r="H549" i="2"/>
  <c r="G549" i="2"/>
  <c r="F549" i="2"/>
  <c r="E549" i="2"/>
  <c r="D549" i="2"/>
  <c r="C549" i="2"/>
  <c r="B549" i="2"/>
  <c r="H548" i="2"/>
  <c r="G548" i="2"/>
  <c r="F548" i="2"/>
  <c r="E548" i="2"/>
  <c r="D548" i="2"/>
  <c r="C548" i="2"/>
  <c r="B548" i="2"/>
  <c r="G547" i="2"/>
  <c r="F547" i="2"/>
  <c r="E547" i="2"/>
  <c r="D547" i="2"/>
  <c r="C547" i="2"/>
  <c r="B547" i="2"/>
  <c r="H546" i="2"/>
  <c r="F546" i="2"/>
  <c r="E546" i="2"/>
  <c r="D546" i="2"/>
  <c r="C546" i="2"/>
  <c r="B546" i="2"/>
  <c r="H545" i="2"/>
  <c r="F545" i="2"/>
  <c r="E545" i="2"/>
  <c r="D545" i="2"/>
  <c r="C545" i="2"/>
  <c r="B545" i="2"/>
  <c r="H544" i="2"/>
  <c r="F544" i="2"/>
  <c r="E544" i="2"/>
  <c r="D544" i="2"/>
  <c r="C544" i="2"/>
  <c r="B544" i="2"/>
  <c r="H543" i="2"/>
  <c r="G543" i="2"/>
  <c r="F543" i="2"/>
  <c r="E543" i="2"/>
  <c r="D543" i="2"/>
  <c r="C543" i="2"/>
  <c r="B543" i="2"/>
  <c r="H542" i="2"/>
  <c r="G542" i="2"/>
  <c r="F542" i="2"/>
  <c r="E542" i="2"/>
  <c r="D542" i="2"/>
  <c r="C542" i="2"/>
  <c r="B542" i="2"/>
  <c r="H541" i="2"/>
  <c r="G541" i="2"/>
  <c r="F541" i="2"/>
  <c r="E541" i="2"/>
  <c r="D541" i="2"/>
  <c r="C541" i="2"/>
  <c r="B541" i="2"/>
  <c r="H540" i="2"/>
  <c r="G540" i="2"/>
  <c r="F540" i="2"/>
  <c r="E540" i="2"/>
  <c r="D540" i="2"/>
  <c r="C540" i="2"/>
  <c r="B540" i="2"/>
  <c r="H539" i="2"/>
  <c r="G539" i="2"/>
  <c r="F539" i="2"/>
  <c r="E539" i="2"/>
  <c r="D539" i="2"/>
  <c r="C539" i="2"/>
  <c r="B539" i="2"/>
  <c r="G538" i="2"/>
  <c r="F538" i="2"/>
  <c r="E538" i="2"/>
  <c r="D538" i="2"/>
  <c r="C538" i="2"/>
  <c r="B538" i="2"/>
  <c r="H537" i="2"/>
  <c r="F537" i="2"/>
  <c r="E537" i="2"/>
  <c r="D537" i="2"/>
  <c r="C537" i="2"/>
  <c r="B537" i="2"/>
  <c r="H536" i="2"/>
  <c r="F536" i="2"/>
  <c r="E536" i="2"/>
  <c r="D536" i="2"/>
  <c r="C536" i="2"/>
  <c r="B536" i="2"/>
  <c r="H535" i="2"/>
  <c r="G535" i="2"/>
  <c r="F535" i="2"/>
  <c r="E535" i="2"/>
  <c r="D535" i="2"/>
  <c r="C535" i="2"/>
  <c r="B535" i="2"/>
  <c r="H534" i="2"/>
  <c r="F534" i="2"/>
  <c r="E534" i="2"/>
  <c r="D534" i="2"/>
  <c r="C534" i="2"/>
  <c r="B534" i="2"/>
  <c r="H533" i="2"/>
  <c r="G533" i="2"/>
  <c r="F533" i="2"/>
  <c r="E533" i="2"/>
  <c r="D533" i="2"/>
  <c r="C533" i="2"/>
  <c r="B533" i="2"/>
  <c r="H532" i="2"/>
  <c r="G532" i="2"/>
  <c r="F532" i="2"/>
  <c r="E532" i="2"/>
  <c r="D532" i="2"/>
  <c r="C532" i="2"/>
  <c r="B532" i="2"/>
  <c r="H531" i="2"/>
  <c r="G531" i="2"/>
  <c r="F531" i="2"/>
  <c r="E531" i="2"/>
  <c r="D531" i="2"/>
  <c r="C531" i="2"/>
  <c r="B531" i="2"/>
  <c r="H530" i="2"/>
  <c r="G530" i="2"/>
  <c r="F530" i="2"/>
  <c r="E530" i="2"/>
  <c r="D530" i="2"/>
  <c r="C530" i="2"/>
  <c r="B530" i="2"/>
  <c r="H529" i="2"/>
  <c r="G529" i="2"/>
  <c r="F529" i="2"/>
  <c r="E529" i="2"/>
  <c r="D529" i="2"/>
  <c r="C529" i="2"/>
  <c r="B529" i="2"/>
  <c r="H528" i="2"/>
  <c r="G528" i="2"/>
  <c r="F528" i="2"/>
  <c r="E528" i="2"/>
  <c r="D528" i="2"/>
  <c r="C528" i="2"/>
  <c r="B528" i="2"/>
  <c r="H527" i="2"/>
  <c r="G527" i="2"/>
  <c r="F527" i="2"/>
  <c r="E527" i="2"/>
  <c r="D527" i="2"/>
  <c r="C527" i="2"/>
  <c r="B527" i="2"/>
  <c r="H526" i="2"/>
  <c r="G526" i="2"/>
  <c r="F526" i="2"/>
  <c r="E526" i="2"/>
  <c r="D526" i="2"/>
  <c r="C526" i="2"/>
  <c r="B526" i="2"/>
  <c r="H525" i="2"/>
  <c r="G525" i="2"/>
  <c r="F525" i="2"/>
  <c r="E525" i="2"/>
  <c r="D525" i="2"/>
  <c r="C525" i="2"/>
  <c r="B525" i="2"/>
  <c r="H524" i="2"/>
  <c r="G524" i="2"/>
  <c r="F524" i="2"/>
  <c r="E524" i="2"/>
  <c r="D524" i="2"/>
  <c r="C524" i="2"/>
  <c r="B524" i="2"/>
  <c r="H523" i="2"/>
  <c r="G523" i="2"/>
  <c r="F523" i="2"/>
  <c r="E523" i="2"/>
  <c r="D523" i="2"/>
  <c r="C523" i="2"/>
  <c r="B523" i="2"/>
  <c r="H522" i="2"/>
  <c r="F522" i="2"/>
  <c r="E522" i="2"/>
  <c r="D522" i="2"/>
  <c r="C522" i="2"/>
  <c r="B522" i="2"/>
  <c r="H521" i="2"/>
  <c r="G521" i="2"/>
  <c r="F521" i="2"/>
  <c r="E521" i="2"/>
  <c r="D521" i="2"/>
  <c r="C521" i="2"/>
  <c r="B521" i="2"/>
  <c r="G520" i="2"/>
  <c r="F520" i="2"/>
  <c r="E520" i="2"/>
  <c r="D520" i="2"/>
  <c r="C520" i="2"/>
  <c r="B520" i="2"/>
  <c r="H519" i="2"/>
  <c r="F519" i="2"/>
  <c r="E519" i="2"/>
  <c r="D519" i="2"/>
  <c r="C519" i="2"/>
  <c r="B519" i="2"/>
  <c r="H518" i="2"/>
  <c r="F518" i="2"/>
  <c r="E518" i="2"/>
  <c r="D518" i="2"/>
  <c r="C518" i="2"/>
  <c r="B518" i="2"/>
  <c r="H517" i="2"/>
  <c r="G517" i="2"/>
  <c r="F517" i="2"/>
  <c r="E517" i="2"/>
  <c r="D517" i="2"/>
  <c r="C517" i="2"/>
  <c r="B517" i="2"/>
  <c r="H516" i="2"/>
  <c r="G516" i="2"/>
  <c r="F516" i="2"/>
  <c r="E516" i="2"/>
  <c r="D516" i="2"/>
  <c r="C516" i="2"/>
  <c r="B516" i="2"/>
  <c r="G515" i="2"/>
  <c r="F515" i="2"/>
  <c r="E515" i="2"/>
  <c r="D515" i="2"/>
  <c r="C515" i="2"/>
  <c r="B515" i="2"/>
  <c r="H514" i="2"/>
  <c r="G514" i="2"/>
  <c r="F514" i="2"/>
  <c r="E514" i="2"/>
  <c r="D514" i="2"/>
  <c r="C514" i="2"/>
  <c r="B514" i="2"/>
  <c r="H513" i="2"/>
  <c r="G513" i="2"/>
  <c r="F513" i="2"/>
  <c r="E513" i="2"/>
  <c r="D513" i="2"/>
  <c r="C513" i="2"/>
  <c r="B513" i="2"/>
  <c r="H512" i="2"/>
  <c r="G512" i="2"/>
  <c r="F512" i="2"/>
  <c r="E512" i="2"/>
  <c r="D512" i="2"/>
  <c r="C512" i="2"/>
  <c r="B512" i="2"/>
  <c r="H511" i="2"/>
  <c r="F511" i="2"/>
  <c r="E511" i="2"/>
  <c r="D511" i="2"/>
  <c r="C511" i="2"/>
  <c r="B511" i="2"/>
  <c r="H510" i="2"/>
  <c r="G510" i="2"/>
  <c r="F510" i="2"/>
  <c r="E510" i="2"/>
  <c r="D510" i="2"/>
  <c r="C510" i="2"/>
  <c r="B510" i="2"/>
  <c r="H509" i="2"/>
  <c r="G509" i="2"/>
  <c r="F509" i="2"/>
  <c r="E509" i="2"/>
  <c r="D509" i="2"/>
  <c r="C509" i="2"/>
  <c r="B509" i="2"/>
  <c r="H508" i="2"/>
  <c r="G508" i="2"/>
  <c r="F508" i="2"/>
  <c r="E508" i="2"/>
  <c r="D508" i="2"/>
  <c r="C508" i="2"/>
  <c r="B508" i="2"/>
  <c r="H507" i="2"/>
  <c r="G507" i="2"/>
  <c r="F507" i="2"/>
  <c r="E507" i="2"/>
  <c r="D507" i="2"/>
  <c r="C507" i="2"/>
  <c r="B507" i="2"/>
  <c r="H506" i="2"/>
  <c r="G506" i="2"/>
  <c r="F506" i="2"/>
  <c r="E506" i="2"/>
  <c r="D506" i="2"/>
  <c r="C506" i="2"/>
  <c r="B506" i="2"/>
  <c r="H505" i="2"/>
  <c r="G505" i="2"/>
  <c r="F505" i="2"/>
  <c r="E505" i="2"/>
  <c r="D505" i="2"/>
  <c r="C505" i="2"/>
  <c r="B505" i="2"/>
  <c r="H504" i="2"/>
  <c r="G504" i="2"/>
  <c r="F504" i="2"/>
  <c r="E504" i="2"/>
  <c r="D504" i="2"/>
  <c r="C504" i="2"/>
  <c r="B504" i="2"/>
  <c r="H503" i="2"/>
  <c r="F503" i="2"/>
  <c r="E503" i="2"/>
  <c r="D503" i="2"/>
  <c r="C503" i="2"/>
  <c r="B503" i="2"/>
  <c r="H502" i="2"/>
  <c r="G502" i="2"/>
  <c r="F502" i="2"/>
  <c r="E502" i="2"/>
  <c r="D502" i="2"/>
  <c r="C502" i="2"/>
  <c r="B502" i="2"/>
  <c r="H501" i="2"/>
  <c r="G501" i="2"/>
  <c r="F501" i="2"/>
  <c r="E501" i="2"/>
  <c r="D501" i="2"/>
  <c r="C501" i="2"/>
  <c r="B501" i="2"/>
  <c r="H500" i="2"/>
  <c r="G500" i="2"/>
  <c r="F500" i="2"/>
  <c r="E500" i="2"/>
  <c r="D500" i="2"/>
  <c r="C500" i="2"/>
  <c r="B500" i="2"/>
  <c r="H499" i="2"/>
  <c r="G499" i="2"/>
  <c r="F499" i="2"/>
  <c r="E499" i="2"/>
  <c r="D499" i="2"/>
  <c r="C499" i="2"/>
  <c r="B499" i="2"/>
  <c r="H498" i="2"/>
  <c r="G498" i="2"/>
  <c r="F498" i="2"/>
  <c r="E498" i="2"/>
  <c r="D498" i="2"/>
  <c r="C498" i="2"/>
  <c r="B498" i="2"/>
  <c r="H497" i="2"/>
  <c r="G497" i="2"/>
  <c r="F497" i="2"/>
  <c r="E497" i="2"/>
  <c r="D497" i="2"/>
  <c r="C497" i="2"/>
  <c r="B497" i="2"/>
  <c r="H496" i="2"/>
  <c r="G496" i="2"/>
  <c r="F496" i="2"/>
  <c r="E496" i="2"/>
  <c r="D496" i="2"/>
  <c r="C496" i="2"/>
  <c r="B496" i="2"/>
  <c r="H495" i="2"/>
  <c r="G495" i="2"/>
  <c r="F495" i="2"/>
  <c r="E495" i="2"/>
  <c r="D495" i="2"/>
  <c r="C495" i="2"/>
  <c r="B495" i="2"/>
  <c r="H494" i="2"/>
  <c r="G494" i="2"/>
  <c r="F494" i="2"/>
  <c r="E494" i="2"/>
  <c r="D494" i="2"/>
  <c r="C494" i="2"/>
  <c r="B494" i="2"/>
  <c r="H493" i="2"/>
  <c r="G493" i="2"/>
  <c r="F493" i="2"/>
  <c r="E493" i="2"/>
  <c r="D493" i="2"/>
  <c r="C493" i="2"/>
  <c r="B493" i="2"/>
  <c r="H492" i="2"/>
  <c r="G492" i="2"/>
  <c r="F492" i="2"/>
  <c r="E492" i="2"/>
  <c r="D492" i="2"/>
  <c r="C492" i="2"/>
  <c r="B492" i="2"/>
  <c r="H491" i="2"/>
  <c r="G491" i="2"/>
  <c r="F491" i="2"/>
  <c r="E491" i="2"/>
  <c r="D491" i="2"/>
  <c r="C491" i="2"/>
  <c r="B491" i="2"/>
  <c r="H490" i="2"/>
  <c r="G490" i="2"/>
  <c r="F490" i="2"/>
  <c r="E490" i="2"/>
  <c r="D490" i="2"/>
  <c r="C490" i="2"/>
  <c r="B490" i="2"/>
  <c r="H489" i="2"/>
  <c r="G489" i="2"/>
  <c r="F489" i="2"/>
  <c r="E489" i="2"/>
  <c r="D489" i="2"/>
  <c r="C489" i="2"/>
  <c r="B489" i="2"/>
  <c r="H488" i="2"/>
  <c r="G488" i="2"/>
  <c r="F488" i="2"/>
  <c r="E488" i="2"/>
  <c r="D488" i="2"/>
  <c r="C488" i="2"/>
  <c r="B488" i="2"/>
  <c r="H487" i="2"/>
  <c r="G487" i="2"/>
  <c r="F487" i="2"/>
  <c r="E487" i="2"/>
  <c r="D487" i="2"/>
  <c r="C487" i="2"/>
  <c r="B487" i="2"/>
  <c r="H486" i="2"/>
  <c r="G486" i="2"/>
  <c r="F486" i="2"/>
  <c r="E486" i="2"/>
  <c r="D486" i="2"/>
  <c r="C486" i="2"/>
  <c r="B486" i="2"/>
  <c r="H485" i="2"/>
  <c r="F485" i="2"/>
  <c r="E485" i="2"/>
  <c r="D485" i="2"/>
  <c r="C485" i="2"/>
  <c r="B485" i="2"/>
  <c r="H484" i="2"/>
  <c r="G484" i="2"/>
  <c r="F484" i="2"/>
  <c r="E484" i="2"/>
  <c r="D484" i="2"/>
  <c r="C484" i="2"/>
  <c r="B484" i="2"/>
  <c r="H483" i="2"/>
  <c r="G483" i="2"/>
  <c r="F483" i="2"/>
  <c r="E483" i="2"/>
  <c r="D483" i="2"/>
  <c r="C483" i="2"/>
  <c r="B483" i="2"/>
  <c r="H482" i="2"/>
  <c r="G482" i="2"/>
  <c r="F482" i="2"/>
  <c r="E482" i="2"/>
  <c r="D482" i="2"/>
  <c r="C482" i="2"/>
  <c r="B482" i="2"/>
  <c r="H481" i="2"/>
  <c r="G481" i="2"/>
  <c r="F481" i="2"/>
  <c r="E481" i="2"/>
  <c r="D481" i="2"/>
  <c r="C481" i="2"/>
  <c r="B481" i="2"/>
  <c r="H480" i="2"/>
  <c r="G480" i="2"/>
  <c r="F480" i="2"/>
  <c r="E480" i="2"/>
  <c r="D480" i="2"/>
  <c r="C480" i="2"/>
  <c r="B480" i="2"/>
  <c r="H479" i="2"/>
  <c r="G479" i="2"/>
  <c r="F479" i="2"/>
  <c r="E479" i="2"/>
  <c r="D479" i="2"/>
  <c r="C479" i="2"/>
  <c r="B479" i="2"/>
  <c r="H478" i="2"/>
  <c r="G478" i="2"/>
  <c r="F478" i="2"/>
  <c r="E478" i="2"/>
  <c r="D478" i="2"/>
  <c r="C478" i="2"/>
  <c r="B478" i="2"/>
  <c r="H477" i="2"/>
  <c r="G477" i="2"/>
  <c r="F477" i="2"/>
  <c r="E477" i="2"/>
  <c r="D477" i="2"/>
  <c r="C477" i="2"/>
  <c r="B477" i="2"/>
  <c r="H476" i="2"/>
  <c r="G476" i="2"/>
  <c r="F476" i="2"/>
  <c r="E476" i="2"/>
  <c r="D476" i="2"/>
  <c r="C476" i="2"/>
  <c r="B476" i="2"/>
  <c r="H475" i="2"/>
  <c r="G475" i="2"/>
  <c r="F475" i="2"/>
  <c r="E475" i="2"/>
  <c r="D475" i="2"/>
  <c r="C475" i="2"/>
  <c r="B475" i="2"/>
  <c r="H474" i="2"/>
  <c r="G474" i="2"/>
  <c r="F474" i="2"/>
  <c r="E474" i="2"/>
  <c r="D474" i="2"/>
  <c r="C474" i="2"/>
  <c r="B474" i="2"/>
  <c r="H473" i="2"/>
  <c r="G473" i="2"/>
  <c r="F473" i="2"/>
  <c r="E473" i="2"/>
  <c r="D473" i="2"/>
  <c r="C473" i="2"/>
  <c r="B473" i="2"/>
  <c r="H472" i="2"/>
  <c r="G472" i="2"/>
  <c r="F472" i="2"/>
  <c r="E472" i="2"/>
  <c r="D472" i="2"/>
  <c r="C472" i="2"/>
  <c r="B472" i="2"/>
  <c r="H471" i="2"/>
  <c r="G471" i="2"/>
  <c r="F471" i="2"/>
  <c r="E471" i="2"/>
  <c r="D471" i="2"/>
  <c r="C471" i="2"/>
  <c r="B471" i="2"/>
  <c r="H470" i="2"/>
  <c r="G470" i="2"/>
  <c r="F470" i="2"/>
  <c r="E470" i="2"/>
  <c r="D470" i="2"/>
  <c r="C470" i="2"/>
  <c r="B470" i="2"/>
  <c r="H469" i="2"/>
  <c r="G469" i="2"/>
  <c r="F469" i="2"/>
  <c r="E469" i="2"/>
  <c r="D469" i="2"/>
  <c r="C469" i="2"/>
  <c r="B469" i="2"/>
  <c r="H468" i="2"/>
  <c r="G468" i="2"/>
  <c r="F468" i="2"/>
  <c r="E468" i="2"/>
  <c r="D468" i="2"/>
  <c r="C468" i="2"/>
  <c r="B468" i="2"/>
  <c r="H467" i="2"/>
  <c r="G467" i="2"/>
  <c r="F467" i="2"/>
  <c r="E467" i="2"/>
  <c r="D467" i="2"/>
  <c r="C467" i="2"/>
  <c r="B467" i="2"/>
  <c r="H466" i="2"/>
  <c r="G466" i="2"/>
  <c r="F466" i="2"/>
  <c r="E466" i="2"/>
  <c r="D466" i="2"/>
  <c r="C466" i="2"/>
  <c r="B466" i="2"/>
  <c r="H465" i="2"/>
  <c r="G465" i="2"/>
  <c r="F465" i="2"/>
  <c r="E465" i="2"/>
  <c r="D465" i="2"/>
  <c r="C465" i="2"/>
  <c r="B465" i="2"/>
  <c r="H464" i="2"/>
  <c r="G464" i="2"/>
  <c r="F464" i="2"/>
  <c r="E464" i="2"/>
  <c r="D464" i="2"/>
  <c r="C464" i="2"/>
  <c r="B464" i="2"/>
  <c r="H463" i="2"/>
  <c r="G463" i="2"/>
  <c r="F463" i="2"/>
  <c r="E463" i="2"/>
  <c r="D463" i="2"/>
  <c r="C463" i="2"/>
  <c r="B463" i="2"/>
  <c r="H462" i="2"/>
  <c r="G462" i="2"/>
  <c r="F462" i="2"/>
  <c r="E462" i="2"/>
  <c r="D462" i="2"/>
  <c r="C462" i="2"/>
  <c r="B462" i="2"/>
  <c r="H461" i="2"/>
  <c r="G461" i="2"/>
  <c r="F461" i="2"/>
  <c r="E461" i="2"/>
  <c r="D461" i="2"/>
  <c r="C461" i="2"/>
  <c r="B461" i="2"/>
  <c r="H460" i="2"/>
  <c r="G460" i="2"/>
  <c r="F460" i="2"/>
  <c r="E460" i="2"/>
  <c r="D460" i="2"/>
  <c r="C460" i="2"/>
  <c r="B460" i="2"/>
  <c r="H459" i="2"/>
  <c r="G459" i="2"/>
  <c r="F459" i="2"/>
  <c r="E459" i="2"/>
  <c r="D459" i="2"/>
  <c r="C459" i="2"/>
  <c r="B459" i="2"/>
  <c r="H458" i="2"/>
  <c r="G458" i="2"/>
  <c r="F458" i="2"/>
  <c r="E458" i="2"/>
  <c r="D458" i="2"/>
  <c r="C458" i="2"/>
  <c r="B458" i="2"/>
  <c r="G457" i="2"/>
  <c r="F457" i="2"/>
  <c r="E457" i="2"/>
  <c r="D457" i="2"/>
  <c r="C457" i="2"/>
  <c r="B457" i="2"/>
  <c r="H456" i="2"/>
  <c r="F456" i="2"/>
  <c r="E456" i="2"/>
  <c r="D456" i="2"/>
  <c r="C456" i="2"/>
  <c r="B456" i="2"/>
  <c r="H455" i="2"/>
  <c r="F455" i="2"/>
  <c r="E455" i="2"/>
  <c r="D455" i="2"/>
  <c r="C455" i="2"/>
  <c r="B455" i="2"/>
  <c r="H454" i="2"/>
  <c r="G454" i="2"/>
  <c r="F454" i="2"/>
  <c r="E454" i="2"/>
  <c r="D454" i="2"/>
  <c r="C454" i="2"/>
  <c r="B454" i="2"/>
  <c r="H453" i="2"/>
  <c r="F453" i="2"/>
  <c r="E453" i="2"/>
  <c r="D453" i="2"/>
  <c r="C453" i="2"/>
  <c r="B453" i="2"/>
  <c r="H452" i="2"/>
  <c r="G452" i="2"/>
  <c r="F452" i="2"/>
  <c r="E452" i="2"/>
  <c r="D452" i="2"/>
  <c r="C452" i="2"/>
  <c r="B452" i="2"/>
  <c r="H451" i="2"/>
  <c r="G451" i="2"/>
  <c r="F451" i="2"/>
  <c r="E451" i="2"/>
  <c r="D451" i="2"/>
  <c r="C451" i="2"/>
  <c r="B451" i="2"/>
  <c r="H450" i="2"/>
  <c r="G450" i="2"/>
  <c r="F450" i="2"/>
  <c r="E450" i="2"/>
  <c r="D450" i="2"/>
  <c r="C450" i="2"/>
  <c r="B450" i="2"/>
  <c r="H449" i="2"/>
  <c r="F449" i="2"/>
  <c r="E449" i="2"/>
  <c r="D449" i="2"/>
  <c r="C449" i="2"/>
  <c r="B449" i="2"/>
  <c r="H448" i="2"/>
  <c r="G448" i="2"/>
  <c r="F448" i="2"/>
  <c r="E448" i="2"/>
  <c r="D448" i="2"/>
  <c r="C448" i="2"/>
  <c r="B448" i="2"/>
  <c r="H447" i="2"/>
  <c r="G447" i="2"/>
  <c r="F447" i="2"/>
  <c r="E447" i="2"/>
  <c r="D447" i="2"/>
  <c r="C447" i="2"/>
  <c r="B447" i="2"/>
  <c r="H446" i="2"/>
  <c r="G446" i="2"/>
  <c r="F446" i="2"/>
  <c r="E446" i="2"/>
  <c r="D446" i="2"/>
  <c r="C446" i="2"/>
  <c r="B446" i="2"/>
  <c r="H445" i="2"/>
  <c r="G445" i="2"/>
  <c r="F445" i="2"/>
  <c r="E445" i="2"/>
  <c r="D445" i="2"/>
  <c r="C445" i="2"/>
  <c r="B445" i="2"/>
  <c r="H444" i="2"/>
  <c r="G444" i="2"/>
  <c r="F444" i="2"/>
  <c r="E444" i="2"/>
  <c r="D444" i="2"/>
  <c r="C444" i="2"/>
  <c r="B444" i="2"/>
  <c r="H443" i="2"/>
  <c r="G443" i="2"/>
  <c r="F443" i="2"/>
  <c r="E443" i="2"/>
  <c r="D443" i="2"/>
  <c r="C443" i="2"/>
  <c r="B443" i="2"/>
  <c r="H442" i="2"/>
  <c r="G442" i="2"/>
  <c r="F442" i="2"/>
  <c r="E442" i="2"/>
  <c r="D442" i="2"/>
  <c r="C442" i="2"/>
  <c r="B442" i="2"/>
  <c r="H441" i="2"/>
  <c r="G441" i="2"/>
  <c r="F441" i="2"/>
  <c r="E441" i="2"/>
  <c r="D441" i="2"/>
  <c r="C441" i="2"/>
  <c r="B441" i="2"/>
  <c r="H440" i="2"/>
  <c r="G440" i="2"/>
  <c r="F440" i="2"/>
  <c r="E440" i="2"/>
  <c r="D440" i="2"/>
  <c r="C440" i="2"/>
  <c r="B440" i="2"/>
  <c r="H439" i="2"/>
  <c r="G439" i="2"/>
  <c r="F439" i="2"/>
  <c r="E439" i="2"/>
  <c r="D439" i="2"/>
  <c r="C439" i="2"/>
  <c r="B439" i="2"/>
  <c r="H438" i="2"/>
  <c r="G438" i="2"/>
  <c r="F438" i="2"/>
  <c r="E438" i="2"/>
  <c r="D438" i="2"/>
  <c r="C438" i="2"/>
  <c r="B438" i="2"/>
  <c r="H437" i="2"/>
  <c r="G437" i="2"/>
  <c r="F437" i="2"/>
  <c r="E437" i="2"/>
  <c r="D437" i="2"/>
  <c r="C437" i="2"/>
  <c r="B437" i="2"/>
  <c r="H436" i="2"/>
  <c r="G436" i="2"/>
  <c r="F436" i="2"/>
  <c r="E436" i="2"/>
  <c r="D436" i="2"/>
  <c r="C436" i="2"/>
  <c r="B436" i="2"/>
  <c r="H435" i="2"/>
  <c r="G435" i="2"/>
  <c r="F435" i="2"/>
  <c r="E435" i="2"/>
  <c r="D435" i="2"/>
  <c r="C435" i="2"/>
  <c r="B435" i="2"/>
  <c r="H434" i="2"/>
  <c r="G434" i="2"/>
  <c r="F434" i="2"/>
  <c r="E434" i="2"/>
  <c r="D434" i="2"/>
  <c r="C434" i="2"/>
  <c r="B434" i="2"/>
  <c r="H433" i="2"/>
  <c r="G433" i="2"/>
  <c r="F433" i="2"/>
  <c r="E433" i="2"/>
  <c r="D433" i="2"/>
  <c r="C433" i="2"/>
  <c r="B433" i="2"/>
  <c r="H432" i="2"/>
  <c r="G432" i="2"/>
  <c r="F432" i="2"/>
  <c r="E432" i="2"/>
  <c r="D432" i="2"/>
  <c r="C432" i="2"/>
  <c r="B432" i="2"/>
  <c r="H431" i="2"/>
  <c r="G431" i="2"/>
  <c r="F431" i="2"/>
  <c r="E431" i="2"/>
  <c r="D431" i="2"/>
  <c r="C431" i="2"/>
  <c r="B431" i="2"/>
  <c r="H430" i="2"/>
  <c r="G430" i="2"/>
  <c r="F430" i="2"/>
  <c r="E430" i="2"/>
  <c r="D430" i="2"/>
  <c r="C430" i="2"/>
  <c r="B430" i="2"/>
  <c r="H429" i="2"/>
  <c r="G429" i="2"/>
  <c r="F429" i="2"/>
  <c r="E429" i="2"/>
  <c r="D429" i="2"/>
  <c r="C429" i="2"/>
  <c r="B429" i="2"/>
  <c r="H428" i="2"/>
  <c r="G428" i="2"/>
  <c r="F428" i="2"/>
  <c r="E428" i="2"/>
  <c r="D428" i="2"/>
  <c r="C428" i="2"/>
  <c r="B428" i="2"/>
  <c r="H427" i="2"/>
  <c r="G427" i="2"/>
  <c r="F427" i="2"/>
  <c r="E427" i="2"/>
  <c r="D427" i="2"/>
  <c r="C427" i="2"/>
  <c r="B427" i="2"/>
  <c r="H426" i="2"/>
  <c r="G426" i="2"/>
  <c r="F426" i="2"/>
  <c r="E426" i="2"/>
  <c r="D426" i="2"/>
  <c r="C426" i="2"/>
  <c r="B426" i="2"/>
  <c r="H425" i="2"/>
  <c r="G425" i="2"/>
  <c r="F425" i="2"/>
  <c r="E425" i="2"/>
  <c r="D425" i="2"/>
  <c r="C425" i="2"/>
  <c r="B425" i="2"/>
  <c r="H424" i="2"/>
  <c r="G424" i="2"/>
  <c r="F424" i="2"/>
  <c r="E424" i="2"/>
  <c r="D424" i="2"/>
  <c r="C424" i="2"/>
  <c r="B424" i="2"/>
  <c r="H423" i="2"/>
  <c r="G423" i="2"/>
  <c r="F423" i="2"/>
  <c r="E423" i="2"/>
  <c r="D423" i="2"/>
  <c r="C423" i="2"/>
  <c r="B423" i="2"/>
  <c r="H422" i="2"/>
  <c r="G422" i="2"/>
  <c r="F422" i="2"/>
  <c r="E422" i="2"/>
  <c r="D422" i="2"/>
  <c r="C422" i="2"/>
  <c r="B422" i="2"/>
  <c r="G421" i="2"/>
  <c r="F421" i="2"/>
  <c r="E421" i="2"/>
  <c r="D421" i="2"/>
  <c r="C421" i="2"/>
  <c r="B421" i="2"/>
  <c r="H420" i="2"/>
  <c r="F420" i="2"/>
  <c r="E420" i="2"/>
  <c r="D420" i="2"/>
  <c r="C420" i="2"/>
  <c r="B420" i="2"/>
  <c r="H419" i="2"/>
  <c r="F419" i="2"/>
  <c r="E419" i="2"/>
  <c r="D419" i="2"/>
  <c r="C419" i="2"/>
  <c r="B419" i="2"/>
  <c r="H418" i="2"/>
  <c r="G418" i="2"/>
  <c r="F418" i="2"/>
  <c r="E418" i="2"/>
  <c r="D418" i="2"/>
  <c r="C418" i="2"/>
  <c r="B418" i="2"/>
  <c r="H417" i="2"/>
  <c r="F417" i="2"/>
  <c r="E417" i="2"/>
  <c r="D417" i="2"/>
  <c r="C417" i="2"/>
  <c r="B417" i="2"/>
  <c r="H416" i="2"/>
  <c r="G416" i="2"/>
  <c r="F416" i="2"/>
  <c r="E416" i="2"/>
  <c r="D416" i="2"/>
  <c r="C416" i="2"/>
  <c r="B416" i="2"/>
  <c r="H415" i="2"/>
  <c r="G415" i="2"/>
  <c r="F415" i="2"/>
  <c r="E415" i="2"/>
  <c r="D415" i="2"/>
  <c r="C415" i="2"/>
  <c r="B415" i="2"/>
  <c r="H414" i="2"/>
  <c r="G414" i="2"/>
  <c r="F414" i="2"/>
  <c r="E414" i="2"/>
  <c r="D414" i="2"/>
  <c r="C414" i="2"/>
  <c r="B414" i="2"/>
  <c r="H413" i="2"/>
  <c r="G413" i="2"/>
  <c r="F413" i="2"/>
  <c r="E413" i="2"/>
  <c r="D413" i="2"/>
  <c r="C413" i="2"/>
  <c r="B413" i="2"/>
  <c r="H412" i="2"/>
  <c r="G412" i="2"/>
  <c r="F412" i="2"/>
  <c r="E412" i="2"/>
  <c r="D412" i="2"/>
  <c r="C412" i="2"/>
  <c r="B412" i="2"/>
  <c r="H411" i="2"/>
  <c r="G411" i="2"/>
  <c r="F411" i="2"/>
  <c r="E411" i="2"/>
  <c r="D411" i="2"/>
  <c r="C411" i="2"/>
  <c r="B411" i="2"/>
  <c r="H410" i="2"/>
  <c r="G410" i="2"/>
  <c r="F410" i="2"/>
  <c r="E410" i="2"/>
  <c r="D410" i="2"/>
  <c r="C410" i="2"/>
  <c r="B410" i="2"/>
  <c r="H409" i="2"/>
  <c r="G409" i="2"/>
  <c r="F409" i="2"/>
  <c r="E409" i="2"/>
  <c r="D409" i="2"/>
  <c r="C409" i="2"/>
  <c r="B409" i="2"/>
  <c r="H408" i="2"/>
  <c r="G408" i="2"/>
  <c r="F408" i="2"/>
  <c r="E408" i="2"/>
  <c r="D408" i="2"/>
  <c r="C408" i="2"/>
  <c r="B408" i="2"/>
  <c r="H407" i="2"/>
  <c r="G407" i="2"/>
  <c r="F407" i="2"/>
  <c r="E407" i="2"/>
  <c r="D407" i="2"/>
  <c r="C407" i="2"/>
  <c r="B407" i="2"/>
  <c r="H406" i="2"/>
  <c r="G406" i="2"/>
  <c r="F406" i="2"/>
  <c r="E406" i="2"/>
  <c r="D406" i="2"/>
  <c r="C406" i="2"/>
  <c r="B406" i="2"/>
  <c r="H405" i="2"/>
  <c r="F405" i="2"/>
  <c r="E405" i="2"/>
  <c r="D405" i="2"/>
  <c r="C405" i="2"/>
  <c r="B405" i="2"/>
  <c r="H404" i="2"/>
  <c r="G404" i="2"/>
  <c r="F404" i="2"/>
  <c r="E404" i="2"/>
  <c r="D404" i="2"/>
  <c r="C404" i="2"/>
  <c r="B404" i="2"/>
  <c r="G403" i="2"/>
  <c r="F403" i="2"/>
  <c r="E403" i="2"/>
  <c r="D403" i="2"/>
  <c r="C403" i="2"/>
  <c r="B403" i="2"/>
  <c r="H402" i="2"/>
  <c r="F402" i="2"/>
  <c r="E402" i="2"/>
  <c r="D402" i="2"/>
  <c r="C402" i="2"/>
  <c r="B402" i="2"/>
  <c r="H401" i="2"/>
  <c r="F401" i="2"/>
  <c r="E401" i="2"/>
  <c r="D401" i="2"/>
  <c r="C401" i="2"/>
  <c r="B401" i="2"/>
  <c r="H400" i="2"/>
  <c r="F400" i="2"/>
  <c r="E400" i="2"/>
  <c r="D400" i="2"/>
  <c r="C400" i="2"/>
  <c r="B400" i="2"/>
  <c r="H399" i="2"/>
  <c r="G399" i="2"/>
  <c r="F399" i="2"/>
  <c r="E399" i="2"/>
  <c r="D399" i="2"/>
  <c r="C399" i="2"/>
  <c r="B399" i="2"/>
  <c r="G398" i="2"/>
  <c r="F398" i="2"/>
  <c r="E398" i="2"/>
  <c r="D398" i="2"/>
  <c r="C398" i="2"/>
  <c r="B398" i="2"/>
  <c r="H397" i="2"/>
  <c r="G397" i="2"/>
  <c r="F397" i="2"/>
  <c r="E397" i="2"/>
  <c r="D397" i="2"/>
  <c r="C397" i="2"/>
  <c r="B397" i="2"/>
  <c r="H396" i="2"/>
  <c r="G396" i="2"/>
  <c r="F396" i="2"/>
  <c r="E396" i="2"/>
  <c r="D396" i="2"/>
  <c r="C396" i="2"/>
  <c r="B396" i="2"/>
  <c r="H395" i="2"/>
  <c r="G395" i="2"/>
  <c r="F395" i="2"/>
  <c r="E395" i="2"/>
  <c r="D395" i="2"/>
  <c r="C395" i="2"/>
  <c r="B395" i="2"/>
  <c r="G394" i="2"/>
  <c r="F394" i="2"/>
  <c r="E394" i="2"/>
  <c r="D394" i="2"/>
  <c r="C394" i="2"/>
  <c r="B394" i="2"/>
  <c r="H393" i="2"/>
  <c r="F393" i="2"/>
  <c r="E393" i="2"/>
  <c r="D393" i="2"/>
  <c r="C393" i="2"/>
  <c r="B393" i="2"/>
  <c r="H392" i="2"/>
  <c r="F392" i="2"/>
  <c r="E392" i="2"/>
  <c r="D392" i="2"/>
  <c r="C392" i="2"/>
  <c r="B392" i="2"/>
  <c r="H391" i="2"/>
  <c r="F391" i="2"/>
  <c r="E391" i="2"/>
  <c r="D391" i="2"/>
  <c r="C391" i="2"/>
  <c r="B391" i="2"/>
  <c r="H390" i="2"/>
  <c r="F390" i="2"/>
  <c r="E390" i="2"/>
  <c r="D390" i="2"/>
  <c r="C390" i="2"/>
  <c r="B390" i="2"/>
  <c r="H389" i="2"/>
  <c r="G389" i="2"/>
  <c r="F389" i="2"/>
  <c r="E389" i="2"/>
  <c r="D389" i="2"/>
  <c r="C389" i="2"/>
  <c r="B389" i="2"/>
  <c r="H388" i="2"/>
  <c r="G388" i="2"/>
  <c r="F388" i="2"/>
  <c r="E388" i="2"/>
  <c r="D388" i="2"/>
  <c r="C388" i="2"/>
  <c r="B388" i="2"/>
  <c r="H387" i="2"/>
  <c r="G387" i="2"/>
  <c r="F387" i="2"/>
  <c r="E387" i="2"/>
  <c r="D387" i="2"/>
  <c r="C387" i="2"/>
  <c r="B387" i="2"/>
  <c r="H386" i="2"/>
  <c r="G386" i="2"/>
  <c r="F386" i="2"/>
  <c r="E386" i="2"/>
  <c r="D386" i="2"/>
  <c r="C386" i="2"/>
  <c r="B386" i="2"/>
  <c r="H385" i="2"/>
  <c r="G385" i="2"/>
  <c r="F385" i="2"/>
  <c r="E385" i="2"/>
  <c r="D385" i="2"/>
  <c r="C385" i="2"/>
  <c r="B385" i="2"/>
  <c r="H384" i="2"/>
  <c r="G384" i="2"/>
  <c r="F384" i="2"/>
  <c r="E384" i="2"/>
  <c r="D384" i="2"/>
  <c r="C384" i="2"/>
  <c r="B384" i="2"/>
  <c r="H383" i="2"/>
  <c r="G383" i="2"/>
  <c r="F383" i="2"/>
  <c r="E383" i="2"/>
  <c r="D383" i="2"/>
  <c r="C383" i="2"/>
  <c r="B383" i="2"/>
  <c r="H382" i="2"/>
  <c r="G382" i="2"/>
  <c r="F382" i="2"/>
  <c r="E382" i="2"/>
  <c r="D382" i="2"/>
  <c r="C382" i="2"/>
  <c r="B382" i="2"/>
  <c r="H381" i="2"/>
  <c r="G381" i="2"/>
  <c r="F381" i="2"/>
  <c r="E381" i="2"/>
  <c r="D381" i="2"/>
  <c r="C381" i="2"/>
  <c r="B381" i="2"/>
  <c r="H380" i="2"/>
  <c r="G380" i="2"/>
  <c r="F380" i="2"/>
  <c r="E380" i="2"/>
  <c r="D380" i="2"/>
  <c r="C380" i="2"/>
  <c r="B380" i="2"/>
  <c r="H379" i="2"/>
  <c r="G379" i="2"/>
  <c r="F379" i="2"/>
  <c r="E379" i="2"/>
  <c r="D379" i="2"/>
  <c r="C379" i="2"/>
  <c r="B379" i="2"/>
  <c r="H378" i="2"/>
  <c r="F378" i="2"/>
  <c r="E378" i="2"/>
  <c r="D378" i="2"/>
  <c r="C378" i="2"/>
  <c r="B378" i="2"/>
  <c r="H377" i="2"/>
  <c r="G377" i="2"/>
  <c r="F377" i="2"/>
  <c r="E377" i="2"/>
  <c r="D377" i="2"/>
  <c r="C377" i="2"/>
  <c r="B377" i="2"/>
  <c r="G376" i="2"/>
  <c r="F376" i="2"/>
  <c r="E376" i="2"/>
  <c r="D376" i="2"/>
  <c r="C376" i="2"/>
  <c r="B376" i="2"/>
  <c r="H375" i="2"/>
  <c r="F375" i="2"/>
  <c r="E375" i="2"/>
  <c r="D375" i="2"/>
  <c r="C375" i="2"/>
  <c r="B375" i="2"/>
  <c r="H374" i="2"/>
  <c r="F374" i="2"/>
  <c r="E374" i="2"/>
  <c r="D374" i="2"/>
  <c r="C374" i="2"/>
  <c r="B374" i="2"/>
  <c r="H373" i="2"/>
  <c r="G373" i="2"/>
  <c r="F373" i="2"/>
  <c r="E373" i="2"/>
  <c r="D373" i="2"/>
  <c r="C373" i="2"/>
  <c r="B373" i="2"/>
  <c r="H372" i="2"/>
  <c r="G372" i="2"/>
  <c r="F372" i="2"/>
  <c r="E372" i="2"/>
  <c r="D372" i="2"/>
  <c r="C372" i="2"/>
  <c r="B372" i="2"/>
  <c r="G371" i="2"/>
  <c r="F371" i="2"/>
  <c r="E371" i="2"/>
  <c r="D371" i="2"/>
  <c r="C371" i="2"/>
  <c r="B371" i="2"/>
  <c r="H370" i="2"/>
  <c r="G370" i="2"/>
  <c r="F370" i="2"/>
  <c r="E370" i="2"/>
  <c r="D370" i="2"/>
  <c r="C370" i="2"/>
  <c r="B370" i="2"/>
  <c r="H369" i="2"/>
  <c r="G369" i="2"/>
  <c r="F369" i="2"/>
  <c r="E369" i="2"/>
  <c r="D369" i="2"/>
  <c r="C369" i="2"/>
  <c r="B369" i="2"/>
  <c r="H368" i="2"/>
  <c r="G368" i="2"/>
  <c r="F368" i="2"/>
  <c r="E368" i="2"/>
  <c r="D368" i="2"/>
  <c r="C368" i="2"/>
  <c r="B368" i="2"/>
  <c r="H367" i="2"/>
  <c r="F367" i="2"/>
  <c r="E367" i="2"/>
  <c r="D367" i="2"/>
  <c r="C367" i="2"/>
  <c r="B367" i="2"/>
  <c r="H366" i="2"/>
  <c r="G366" i="2"/>
  <c r="F366" i="2"/>
  <c r="E366" i="2"/>
  <c r="D366" i="2"/>
  <c r="C366" i="2"/>
  <c r="B366" i="2"/>
  <c r="H365" i="2"/>
  <c r="G365" i="2"/>
  <c r="F365" i="2"/>
  <c r="E365" i="2"/>
  <c r="D365" i="2"/>
  <c r="C365" i="2"/>
  <c r="B365" i="2"/>
  <c r="H364" i="2"/>
  <c r="G364" i="2"/>
  <c r="F364" i="2"/>
  <c r="E364" i="2"/>
  <c r="D364" i="2"/>
  <c r="C364" i="2"/>
  <c r="B364" i="2"/>
  <c r="H363" i="2"/>
  <c r="G363" i="2"/>
  <c r="F363" i="2"/>
  <c r="E363" i="2"/>
  <c r="D363" i="2"/>
  <c r="C363" i="2"/>
  <c r="B363" i="2"/>
  <c r="H362" i="2"/>
  <c r="G362" i="2"/>
  <c r="F362" i="2"/>
  <c r="E362" i="2"/>
  <c r="D362" i="2"/>
  <c r="C362" i="2"/>
  <c r="B362" i="2"/>
  <c r="H361" i="2"/>
  <c r="G361" i="2"/>
  <c r="F361" i="2"/>
  <c r="E361" i="2"/>
  <c r="D361" i="2"/>
  <c r="C361" i="2"/>
  <c r="B361" i="2"/>
  <c r="H360" i="2"/>
  <c r="G360" i="2"/>
  <c r="F360" i="2"/>
  <c r="E360" i="2"/>
  <c r="D360" i="2"/>
  <c r="C360" i="2"/>
  <c r="B360" i="2"/>
  <c r="H359" i="2"/>
  <c r="F359" i="2"/>
  <c r="E359" i="2"/>
  <c r="D359" i="2"/>
  <c r="C359" i="2"/>
  <c r="B359" i="2"/>
  <c r="H358" i="2"/>
  <c r="G358" i="2"/>
  <c r="F358" i="2"/>
  <c r="E358" i="2"/>
  <c r="D358" i="2"/>
  <c r="C358" i="2"/>
  <c r="B358" i="2"/>
  <c r="H357" i="2"/>
  <c r="G357" i="2"/>
  <c r="F357" i="2"/>
  <c r="E357" i="2"/>
  <c r="D357" i="2"/>
  <c r="C357" i="2"/>
  <c r="B357" i="2"/>
  <c r="H356" i="2"/>
  <c r="G356" i="2"/>
  <c r="F356" i="2"/>
  <c r="E356" i="2"/>
  <c r="D356" i="2"/>
  <c r="C356" i="2"/>
  <c r="B356" i="2"/>
  <c r="H355" i="2"/>
  <c r="G355" i="2"/>
  <c r="F355" i="2"/>
  <c r="E355" i="2"/>
  <c r="D355" i="2"/>
  <c r="C355" i="2"/>
  <c r="B355" i="2"/>
  <c r="H354" i="2"/>
  <c r="G354" i="2"/>
  <c r="F354" i="2"/>
  <c r="E354" i="2"/>
  <c r="D354" i="2"/>
  <c r="C354" i="2"/>
  <c r="B354" i="2"/>
  <c r="H353" i="2"/>
  <c r="G353" i="2"/>
  <c r="F353" i="2"/>
  <c r="E353" i="2"/>
  <c r="D353" i="2"/>
  <c r="C353" i="2"/>
  <c r="B353" i="2"/>
  <c r="H352" i="2"/>
  <c r="G352" i="2"/>
  <c r="F352" i="2"/>
  <c r="E352" i="2"/>
  <c r="D352" i="2"/>
  <c r="C352" i="2"/>
  <c r="B352" i="2"/>
  <c r="H351" i="2"/>
  <c r="G351" i="2"/>
  <c r="F351" i="2"/>
  <c r="E351" i="2"/>
  <c r="D351" i="2"/>
  <c r="C351" i="2"/>
  <c r="B351" i="2"/>
  <c r="H350" i="2"/>
  <c r="G350" i="2"/>
  <c r="F350" i="2"/>
  <c r="E350" i="2"/>
  <c r="D350" i="2"/>
  <c r="C350" i="2"/>
  <c r="B350" i="2"/>
  <c r="H349" i="2"/>
  <c r="G349" i="2"/>
  <c r="F349" i="2"/>
  <c r="E349" i="2"/>
  <c r="D349" i="2"/>
  <c r="C349" i="2"/>
  <c r="B349" i="2"/>
  <c r="H348" i="2"/>
  <c r="G348" i="2"/>
  <c r="F348" i="2"/>
  <c r="E348" i="2"/>
  <c r="D348" i="2"/>
  <c r="C348" i="2"/>
  <c r="B348" i="2"/>
  <c r="H347" i="2"/>
  <c r="G347" i="2"/>
  <c r="F347" i="2"/>
  <c r="E347" i="2"/>
  <c r="D347" i="2"/>
  <c r="C347" i="2"/>
  <c r="B347" i="2"/>
  <c r="H346" i="2"/>
  <c r="G346" i="2"/>
  <c r="F346" i="2"/>
  <c r="E346" i="2"/>
  <c r="D346" i="2"/>
  <c r="C346" i="2"/>
  <c r="B346" i="2"/>
  <c r="H345" i="2"/>
  <c r="G345" i="2"/>
  <c r="F345" i="2"/>
  <c r="E345" i="2"/>
  <c r="D345" i="2"/>
  <c r="C345" i="2"/>
  <c r="B345" i="2"/>
  <c r="H344" i="2"/>
  <c r="G344" i="2"/>
  <c r="F344" i="2"/>
  <c r="E344" i="2"/>
  <c r="D344" i="2"/>
  <c r="C344" i="2"/>
  <c r="B344" i="2"/>
  <c r="H343" i="2"/>
  <c r="G343" i="2"/>
  <c r="F343" i="2"/>
  <c r="E343" i="2"/>
  <c r="D343" i="2"/>
  <c r="C343" i="2"/>
  <c r="B343" i="2"/>
  <c r="H342" i="2"/>
  <c r="F342" i="2"/>
  <c r="E342" i="2"/>
  <c r="D342" i="2"/>
  <c r="C342" i="2"/>
  <c r="B342" i="2"/>
  <c r="H341" i="2"/>
  <c r="G341" i="2"/>
  <c r="F341" i="2"/>
  <c r="E341" i="2"/>
  <c r="D341" i="2"/>
  <c r="C341" i="2"/>
  <c r="B341" i="2"/>
  <c r="G340" i="2"/>
  <c r="F340" i="2"/>
  <c r="E340" i="2"/>
  <c r="D340" i="2"/>
  <c r="C340" i="2"/>
  <c r="B340" i="2"/>
  <c r="H339" i="2"/>
  <c r="F339" i="2"/>
  <c r="E339" i="2"/>
  <c r="D339" i="2"/>
  <c r="C339" i="2"/>
  <c r="B339" i="2"/>
  <c r="H338" i="2"/>
  <c r="F338" i="2"/>
  <c r="E338" i="2"/>
  <c r="D338" i="2"/>
  <c r="C338" i="2"/>
  <c r="B338" i="2"/>
  <c r="H337" i="2"/>
  <c r="G337" i="2"/>
  <c r="F337" i="2"/>
  <c r="E337" i="2"/>
  <c r="D337" i="2"/>
  <c r="C337" i="2"/>
  <c r="B337" i="2"/>
  <c r="H336" i="2"/>
  <c r="G336" i="2"/>
  <c r="F336" i="2"/>
  <c r="E336" i="2"/>
  <c r="D336" i="2"/>
  <c r="C336" i="2"/>
  <c r="B336" i="2"/>
  <c r="G335" i="2"/>
  <c r="F335" i="2"/>
  <c r="E335" i="2"/>
  <c r="D335" i="2"/>
  <c r="C335" i="2"/>
  <c r="B335" i="2"/>
  <c r="H334" i="2"/>
  <c r="G334" i="2"/>
  <c r="F334" i="2"/>
  <c r="E334" i="2"/>
  <c r="D334" i="2"/>
  <c r="C334" i="2"/>
  <c r="B334" i="2"/>
  <c r="H333" i="2"/>
  <c r="G333" i="2"/>
  <c r="F333" i="2"/>
  <c r="E333" i="2"/>
  <c r="D333" i="2"/>
  <c r="C333" i="2"/>
  <c r="B333" i="2"/>
  <c r="H332" i="2"/>
  <c r="G332" i="2"/>
  <c r="F332" i="2"/>
  <c r="E332" i="2"/>
  <c r="D332" i="2"/>
  <c r="C332" i="2"/>
  <c r="B332" i="2"/>
  <c r="H331" i="2"/>
  <c r="F331" i="2"/>
  <c r="E331" i="2"/>
  <c r="D331" i="2"/>
  <c r="C331" i="2"/>
  <c r="B331" i="2"/>
  <c r="H330" i="2"/>
  <c r="G330" i="2"/>
  <c r="F330" i="2"/>
  <c r="E330" i="2"/>
  <c r="D330" i="2"/>
  <c r="C330" i="2"/>
  <c r="B330" i="2"/>
  <c r="H329" i="2"/>
  <c r="G329" i="2"/>
  <c r="F329" i="2"/>
  <c r="E329" i="2"/>
  <c r="D329" i="2"/>
  <c r="C329" i="2"/>
  <c r="B329" i="2"/>
  <c r="H328" i="2"/>
  <c r="G328" i="2"/>
  <c r="F328" i="2"/>
  <c r="E328" i="2"/>
  <c r="D328" i="2"/>
  <c r="C328" i="2"/>
  <c r="B328" i="2"/>
  <c r="H327" i="2"/>
  <c r="G327" i="2"/>
  <c r="F327" i="2"/>
  <c r="E327" i="2"/>
  <c r="D327" i="2"/>
  <c r="C327" i="2"/>
  <c r="B327" i="2"/>
  <c r="H326" i="2"/>
  <c r="G326" i="2"/>
  <c r="F326" i="2"/>
  <c r="E326" i="2"/>
  <c r="D326" i="2"/>
  <c r="C326" i="2"/>
  <c r="B326" i="2"/>
  <c r="H325" i="2"/>
  <c r="G325" i="2"/>
  <c r="F325" i="2"/>
  <c r="E325" i="2"/>
  <c r="D325" i="2"/>
  <c r="C325" i="2"/>
  <c r="B325" i="2"/>
  <c r="H324" i="2"/>
  <c r="G324" i="2"/>
  <c r="F324" i="2"/>
  <c r="E324" i="2"/>
  <c r="D324" i="2"/>
  <c r="C324" i="2"/>
  <c r="B324" i="2"/>
  <c r="H323" i="2"/>
  <c r="F323" i="2"/>
  <c r="E323" i="2"/>
  <c r="D323" i="2"/>
  <c r="C323" i="2"/>
  <c r="B323" i="2"/>
  <c r="H322" i="2"/>
  <c r="G322" i="2"/>
  <c r="F322" i="2"/>
  <c r="E322" i="2"/>
  <c r="D322" i="2"/>
  <c r="C322" i="2"/>
  <c r="B322" i="2"/>
  <c r="H321" i="2"/>
  <c r="G321" i="2"/>
  <c r="F321" i="2"/>
  <c r="E321" i="2"/>
  <c r="D321" i="2"/>
  <c r="C321" i="2"/>
  <c r="B321" i="2"/>
  <c r="H320" i="2"/>
  <c r="G320" i="2"/>
  <c r="F320" i="2"/>
  <c r="E320" i="2"/>
  <c r="D320" i="2"/>
  <c r="C320" i="2"/>
  <c r="B320" i="2"/>
  <c r="H319" i="2"/>
  <c r="G319" i="2"/>
  <c r="F319" i="2"/>
  <c r="E319" i="2"/>
  <c r="D319" i="2"/>
  <c r="C319" i="2"/>
  <c r="B319" i="2"/>
  <c r="H318" i="2"/>
  <c r="G318" i="2"/>
  <c r="F318" i="2"/>
  <c r="E318" i="2"/>
  <c r="D318" i="2"/>
  <c r="C318" i="2"/>
  <c r="B318" i="2"/>
  <c r="H317" i="2"/>
  <c r="G317" i="2"/>
  <c r="F317" i="2"/>
  <c r="E317" i="2"/>
  <c r="D317" i="2"/>
  <c r="C317" i="2"/>
  <c r="B317" i="2"/>
  <c r="H316" i="2"/>
  <c r="G316" i="2"/>
  <c r="F316" i="2"/>
  <c r="E316" i="2"/>
  <c r="D316" i="2"/>
  <c r="C316" i="2"/>
  <c r="B316" i="2"/>
  <c r="H315" i="2"/>
  <c r="G315" i="2"/>
  <c r="F315" i="2"/>
  <c r="E315" i="2"/>
  <c r="D315" i="2"/>
  <c r="C315" i="2"/>
  <c r="B315" i="2"/>
  <c r="H314" i="2"/>
  <c r="G314" i="2"/>
  <c r="F314" i="2"/>
  <c r="E314" i="2"/>
  <c r="D314" i="2"/>
  <c r="C314" i="2"/>
  <c r="B314" i="2"/>
  <c r="H313" i="2"/>
  <c r="G313" i="2"/>
  <c r="F313" i="2"/>
  <c r="E313" i="2"/>
  <c r="D313" i="2"/>
  <c r="C313" i="2"/>
  <c r="B313" i="2"/>
  <c r="H312" i="2"/>
  <c r="G312" i="2"/>
  <c r="F312" i="2"/>
  <c r="E312" i="2"/>
  <c r="D312" i="2"/>
  <c r="C312" i="2"/>
  <c r="B312" i="2"/>
  <c r="H311" i="2"/>
  <c r="G311" i="2"/>
  <c r="F311" i="2"/>
  <c r="E311" i="2"/>
  <c r="D311" i="2"/>
  <c r="C311" i="2"/>
  <c r="B311" i="2"/>
  <c r="H310" i="2"/>
  <c r="G310" i="2"/>
  <c r="F310" i="2"/>
  <c r="E310" i="2"/>
  <c r="D310" i="2"/>
  <c r="C310" i="2"/>
  <c r="B310" i="2"/>
  <c r="H309" i="2"/>
  <c r="G309" i="2"/>
  <c r="F309" i="2"/>
  <c r="E309" i="2"/>
  <c r="D309" i="2"/>
  <c r="C309" i="2"/>
  <c r="B309" i="2"/>
  <c r="H308" i="2"/>
  <c r="G308" i="2"/>
  <c r="F308" i="2"/>
  <c r="E308" i="2"/>
  <c r="D308" i="2"/>
  <c r="C308" i="2"/>
  <c r="B308" i="2"/>
  <c r="H307" i="2"/>
  <c r="G307" i="2"/>
  <c r="F307" i="2"/>
  <c r="E307" i="2"/>
  <c r="D307" i="2"/>
  <c r="C307" i="2"/>
  <c r="B307" i="2"/>
  <c r="H306" i="2"/>
  <c r="F306" i="2"/>
  <c r="E306" i="2"/>
  <c r="D306" i="2"/>
  <c r="C306" i="2"/>
  <c r="B306" i="2"/>
  <c r="H305" i="2"/>
  <c r="G305" i="2"/>
  <c r="F305" i="2"/>
  <c r="E305" i="2"/>
  <c r="D305" i="2"/>
  <c r="C305" i="2"/>
  <c r="B305" i="2"/>
  <c r="G304" i="2"/>
  <c r="F304" i="2"/>
  <c r="E304" i="2"/>
  <c r="D304" i="2"/>
  <c r="C304" i="2"/>
  <c r="B304" i="2"/>
  <c r="H303" i="2"/>
  <c r="F303" i="2"/>
  <c r="E303" i="2"/>
  <c r="D303" i="2"/>
  <c r="C303" i="2"/>
  <c r="B303" i="2"/>
  <c r="H302" i="2"/>
  <c r="F302" i="2"/>
  <c r="E302" i="2"/>
  <c r="D302" i="2"/>
  <c r="C302" i="2"/>
  <c r="B302" i="2"/>
  <c r="H301" i="2"/>
  <c r="G301" i="2"/>
  <c r="F301" i="2"/>
  <c r="E301" i="2"/>
  <c r="D301" i="2"/>
  <c r="C301" i="2"/>
  <c r="B301" i="2"/>
  <c r="H300" i="2"/>
  <c r="G300" i="2"/>
  <c r="F300" i="2"/>
  <c r="E300" i="2"/>
  <c r="D300" i="2"/>
  <c r="C300" i="2"/>
  <c r="B300" i="2"/>
  <c r="G299" i="2"/>
  <c r="F299" i="2"/>
  <c r="E299" i="2"/>
  <c r="D299" i="2"/>
  <c r="C299" i="2"/>
  <c r="B299" i="2"/>
  <c r="H298" i="2"/>
  <c r="G298" i="2"/>
  <c r="F298" i="2"/>
  <c r="E298" i="2"/>
  <c r="D298" i="2"/>
  <c r="C298" i="2"/>
  <c r="B298" i="2"/>
  <c r="H297" i="2"/>
  <c r="G297" i="2"/>
  <c r="F297" i="2"/>
  <c r="E297" i="2"/>
  <c r="D297" i="2"/>
  <c r="C297" i="2"/>
  <c r="B297" i="2"/>
  <c r="H296" i="2"/>
  <c r="G296" i="2"/>
  <c r="F296" i="2"/>
  <c r="E296" i="2"/>
  <c r="D296" i="2"/>
  <c r="C296" i="2"/>
  <c r="B296" i="2"/>
  <c r="H295" i="2"/>
  <c r="F295" i="2"/>
  <c r="E295" i="2"/>
  <c r="D295" i="2"/>
  <c r="C295" i="2"/>
  <c r="B295" i="2"/>
  <c r="H294" i="2"/>
  <c r="G294" i="2"/>
  <c r="F294" i="2"/>
  <c r="E294" i="2"/>
  <c r="D294" i="2"/>
  <c r="C294" i="2"/>
  <c r="B294" i="2"/>
  <c r="H293" i="2"/>
  <c r="G293" i="2"/>
  <c r="F293" i="2"/>
  <c r="E293" i="2"/>
  <c r="D293" i="2"/>
  <c r="C293" i="2"/>
  <c r="B293" i="2"/>
  <c r="H292" i="2"/>
  <c r="G292" i="2"/>
  <c r="F292" i="2"/>
  <c r="E292" i="2"/>
  <c r="D292" i="2"/>
  <c r="C292" i="2"/>
  <c r="B292" i="2"/>
  <c r="H291" i="2"/>
  <c r="G291" i="2"/>
  <c r="F291" i="2"/>
  <c r="E291" i="2"/>
  <c r="D291" i="2"/>
  <c r="C291" i="2"/>
  <c r="B291" i="2"/>
  <c r="H290" i="2"/>
  <c r="G290" i="2"/>
  <c r="F290" i="2"/>
  <c r="E290" i="2"/>
  <c r="D290" i="2"/>
  <c r="C290" i="2"/>
  <c r="B290" i="2"/>
  <c r="H289" i="2"/>
  <c r="G289" i="2"/>
  <c r="F289" i="2"/>
  <c r="E289" i="2"/>
  <c r="D289" i="2"/>
  <c r="C289" i="2"/>
  <c r="B289" i="2"/>
  <c r="H288" i="2"/>
  <c r="G288" i="2"/>
  <c r="F288" i="2"/>
  <c r="E288" i="2"/>
  <c r="D288" i="2"/>
  <c r="C288" i="2"/>
  <c r="B288" i="2"/>
  <c r="H287" i="2"/>
  <c r="F287" i="2"/>
  <c r="E287" i="2"/>
  <c r="D287" i="2"/>
  <c r="C287" i="2"/>
  <c r="B287" i="2"/>
  <c r="H286" i="2"/>
  <c r="G286" i="2"/>
  <c r="F286" i="2"/>
  <c r="E286" i="2"/>
  <c r="D286" i="2"/>
  <c r="C286" i="2"/>
  <c r="B286" i="2"/>
  <c r="H285" i="2"/>
  <c r="G285" i="2"/>
  <c r="F285" i="2"/>
  <c r="E285" i="2"/>
  <c r="D285" i="2"/>
  <c r="C285" i="2"/>
  <c r="B285" i="2"/>
  <c r="H284" i="2"/>
  <c r="G284" i="2"/>
  <c r="F284" i="2"/>
  <c r="E284" i="2"/>
  <c r="D284" i="2"/>
  <c r="C284" i="2"/>
  <c r="B284" i="2"/>
  <c r="H283" i="2"/>
  <c r="G283" i="2"/>
  <c r="F283" i="2"/>
  <c r="E283" i="2"/>
  <c r="D283" i="2"/>
  <c r="C283" i="2"/>
  <c r="B283" i="2"/>
  <c r="H282" i="2"/>
  <c r="G282" i="2"/>
  <c r="F282" i="2"/>
  <c r="E282" i="2"/>
  <c r="D282" i="2"/>
  <c r="C282" i="2"/>
  <c r="B282" i="2"/>
  <c r="H281" i="2"/>
  <c r="G281" i="2"/>
  <c r="F281" i="2"/>
  <c r="E281" i="2"/>
  <c r="D281" i="2"/>
  <c r="C281" i="2"/>
  <c r="B281" i="2"/>
  <c r="H280" i="2"/>
  <c r="G280" i="2"/>
  <c r="F280" i="2"/>
  <c r="E280" i="2"/>
  <c r="D280" i="2"/>
  <c r="C280" i="2"/>
  <c r="B280" i="2"/>
  <c r="H279" i="2"/>
  <c r="G279" i="2"/>
  <c r="F279" i="2"/>
  <c r="E279" i="2"/>
  <c r="D279" i="2"/>
  <c r="C279" i="2"/>
  <c r="B279" i="2"/>
  <c r="H278" i="2"/>
  <c r="G278" i="2"/>
  <c r="F278" i="2"/>
  <c r="E278" i="2"/>
  <c r="D278" i="2"/>
  <c r="C278" i="2"/>
  <c r="B278" i="2"/>
  <c r="H277" i="2"/>
  <c r="G277" i="2"/>
  <c r="F277" i="2"/>
  <c r="E277" i="2"/>
  <c r="D277" i="2"/>
  <c r="C277" i="2"/>
  <c r="B277" i="2"/>
  <c r="H276" i="2"/>
  <c r="G276" i="2"/>
  <c r="F276" i="2"/>
  <c r="E276" i="2"/>
  <c r="D276" i="2"/>
  <c r="C276" i="2"/>
  <c r="B276" i="2"/>
  <c r="H275" i="2"/>
  <c r="G275" i="2"/>
  <c r="F275" i="2"/>
  <c r="E275" i="2"/>
  <c r="D275" i="2"/>
  <c r="C275" i="2"/>
  <c r="B275" i="2"/>
  <c r="H274" i="2"/>
  <c r="G274" i="2"/>
  <c r="F274" i="2"/>
  <c r="E274" i="2"/>
  <c r="D274" i="2"/>
  <c r="C274" i="2"/>
  <c r="B274" i="2"/>
  <c r="H273" i="2"/>
  <c r="G273" i="2"/>
  <c r="F273" i="2"/>
  <c r="E273" i="2"/>
  <c r="D273" i="2"/>
  <c r="C273" i="2"/>
  <c r="B273" i="2"/>
  <c r="H272" i="2"/>
  <c r="G272" i="2"/>
  <c r="F272" i="2"/>
  <c r="E272" i="2"/>
  <c r="D272" i="2"/>
  <c r="C272" i="2"/>
  <c r="B272" i="2"/>
  <c r="H271" i="2"/>
  <c r="G271" i="2"/>
  <c r="F271" i="2"/>
  <c r="E271" i="2"/>
  <c r="D271" i="2"/>
  <c r="C271" i="2"/>
  <c r="B271" i="2"/>
  <c r="H270" i="2"/>
  <c r="G270" i="2"/>
  <c r="F270" i="2"/>
  <c r="E270" i="2"/>
  <c r="D270" i="2"/>
  <c r="C270" i="2"/>
  <c r="B270" i="2"/>
  <c r="H269" i="2"/>
  <c r="G269" i="2"/>
  <c r="F269" i="2"/>
  <c r="E269" i="2"/>
  <c r="D269" i="2"/>
  <c r="C269" i="2"/>
  <c r="B269" i="2"/>
  <c r="H268" i="2"/>
  <c r="G268" i="2"/>
  <c r="F268" i="2"/>
  <c r="E268" i="2"/>
  <c r="D268" i="2"/>
  <c r="C268" i="2"/>
  <c r="B268" i="2"/>
  <c r="H267" i="2"/>
  <c r="G267" i="2"/>
  <c r="F267" i="2"/>
  <c r="E267" i="2"/>
  <c r="D267" i="2"/>
  <c r="C267" i="2"/>
  <c r="B267" i="2"/>
  <c r="H266" i="2"/>
  <c r="G266" i="2"/>
  <c r="F266" i="2"/>
  <c r="E266" i="2"/>
  <c r="D266" i="2"/>
  <c r="C266" i="2"/>
  <c r="B266" i="2"/>
  <c r="H265" i="2"/>
  <c r="G265" i="2"/>
  <c r="F265" i="2"/>
  <c r="E265" i="2"/>
  <c r="D265" i="2"/>
  <c r="C265" i="2"/>
  <c r="B265" i="2"/>
  <c r="H264" i="2"/>
  <c r="G264" i="2"/>
  <c r="F264" i="2"/>
  <c r="E264" i="2"/>
  <c r="D264" i="2"/>
  <c r="C264" i="2"/>
  <c r="B264" i="2"/>
  <c r="H263" i="2"/>
  <c r="G263" i="2"/>
  <c r="F263" i="2"/>
  <c r="E263" i="2"/>
  <c r="D263" i="2"/>
  <c r="C263" i="2"/>
  <c r="B263" i="2"/>
  <c r="H262" i="2"/>
  <c r="G262" i="2"/>
  <c r="F262" i="2"/>
  <c r="E262" i="2"/>
  <c r="D262" i="2"/>
  <c r="C262" i="2"/>
  <c r="B262" i="2"/>
  <c r="H261" i="2"/>
  <c r="G261" i="2"/>
  <c r="F261" i="2"/>
  <c r="E261" i="2"/>
  <c r="D261" i="2"/>
  <c r="C261" i="2"/>
  <c r="B261" i="2"/>
  <c r="H260" i="2"/>
  <c r="G260" i="2"/>
  <c r="F260" i="2"/>
  <c r="E260" i="2"/>
  <c r="D260" i="2"/>
  <c r="C260" i="2"/>
  <c r="B260" i="2"/>
  <c r="H259" i="2"/>
  <c r="G259" i="2"/>
  <c r="F259" i="2"/>
  <c r="E259" i="2"/>
  <c r="D259" i="2"/>
  <c r="C259" i="2"/>
  <c r="B259" i="2"/>
  <c r="H258" i="2"/>
  <c r="G258" i="2"/>
  <c r="F258" i="2"/>
  <c r="E258" i="2"/>
  <c r="D258" i="2"/>
  <c r="C258" i="2"/>
  <c r="B258" i="2"/>
  <c r="H257" i="2"/>
  <c r="G257" i="2"/>
  <c r="F257" i="2"/>
  <c r="E257" i="2"/>
  <c r="D257" i="2"/>
  <c r="C257" i="2"/>
  <c r="B257" i="2"/>
  <c r="H256" i="2"/>
  <c r="G256" i="2"/>
  <c r="F256" i="2"/>
  <c r="E256" i="2"/>
  <c r="D256" i="2"/>
  <c r="C256" i="2"/>
  <c r="B256" i="2"/>
  <c r="H255" i="2"/>
  <c r="G255" i="2"/>
  <c r="F255" i="2"/>
  <c r="E255" i="2"/>
  <c r="D255" i="2"/>
  <c r="C255" i="2"/>
  <c r="B255" i="2"/>
  <c r="H254" i="2"/>
  <c r="G254" i="2"/>
  <c r="F254" i="2"/>
  <c r="E254" i="2"/>
  <c r="D254" i="2"/>
  <c r="C254" i="2"/>
  <c r="B254" i="2"/>
  <c r="H253" i="2"/>
  <c r="G253" i="2"/>
  <c r="F253" i="2"/>
  <c r="E253" i="2"/>
  <c r="D253" i="2"/>
  <c r="C253" i="2"/>
  <c r="B253" i="2"/>
  <c r="H252" i="2"/>
  <c r="G252" i="2"/>
  <c r="F252" i="2"/>
  <c r="E252" i="2"/>
  <c r="D252" i="2"/>
  <c r="C252" i="2"/>
  <c r="B252" i="2"/>
  <c r="H251" i="2"/>
  <c r="G251" i="2"/>
  <c r="F251" i="2"/>
  <c r="E251" i="2"/>
  <c r="D251" i="2"/>
  <c r="C251" i="2"/>
  <c r="B251" i="2"/>
  <c r="H250" i="2"/>
  <c r="G250" i="2"/>
  <c r="F250" i="2"/>
  <c r="E250" i="2"/>
  <c r="D250" i="2"/>
  <c r="C250" i="2"/>
  <c r="B250" i="2"/>
  <c r="H249" i="2"/>
  <c r="G249" i="2"/>
  <c r="F249" i="2"/>
  <c r="E249" i="2"/>
  <c r="D249" i="2"/>
  <c r="C249" i="2"/>
  <c r="B249" i="2"/>
  <c r="H248" i="2"/>
  <c r="G248" i="2"/>
  <c r="F248" i="2"/>
  <c r="E248" i="2"/>
  <c r="D248" i="2"/>
  <c r="C248" i="2"/>
  <c r="B248" i="2"/>
  <c r="H247" i="2"/>
  <c r="G247" i="2"/>
  <c r="F247" i="2"/>
  <c r="E247" i="2"/>
  <c r="D247" i="2"/>
  <c r="C247" i="2"/>
  <c r="B247" i="2"/>
  <c r="H246" i="2"/>
  <c r="G246" i="2"/>
  <c r="F246" i="2"/>
  <c r="E246" i="2"/>
  <c r="D246" i="2"/>
  <c r="C246" i="2"/>
  <c r="B246" i="2"/>
  <c r="H245" i="2"/>
  <c r="G245" i="2"/>
  <c r="F245" i="2"/>
  <c r="E245" i="2"/>
  <c r="D245" i="2"/>
  <c r="C245" i="2"/>
  <c r="B245" i="2"/>
  <c r="H244" i="2"/>
  <c r="G244" i="2"/>
  <c r="F244" i="2"/>
  <c r="E244" i="2"/>
  <c r="D244" i="2"/>
  <c r="C244" i="2"/>
  <c r="B244" i="2"/>
  <c r="H243" i="2"/>
  <c r="G243" i="2"/>
  <c r="F243" i="2"/>
  <c r="E243" i="2"/>
  <c r="D243" i="2"/>
  <c r="C243" i="2"/>
  <c r="B243" i="2"/>
  <c r="H242" i="2"/>
  <c r="G242" i="2"/>
  <c r="F242" i="2"/>
  <c r="E242" i="2"/>
  <c r="D242" i="2"/>
  <c r="C242" i="2"/>
  <c r="B242" i="2"/>
  <c r="H241" i="2"/>
  <c r="G241" i="2"/>
  <c r="F241" i="2"/>
  <c r="E241" i="2"/>
  <c r="D241" i="2"/>
  <c r="C241" i="2"/>
  <c r="B241" i="2"/>
  <c r="H240" i="2"/>
  <c r="G240" i="2"/>
  <c r="F240" i="2"/>
  <c r="E240" i="2"/>
  <c r="D240" i="2"/>
  <c r="C240" i="2"/>
  <c r="B240" i="2"/>
  <c r="H239" i="2"/>
  <c r="G239" i="2"/>
  <c r="F239" i="2"/>
  <c r="E239" i="2"/>
  <c r="D239" i="2"/>
  <c r="C239" i="2"/>
  <c r="B239" i="2"/>
  <c r="H238" i="2"/>
  <c r="G238" i="2"/>
  <c r="F238" i="2"/>
  <c r="E238" i="2"/>
  <c r="D238" i="2"/>
  <c r="C238" i="2"/>
  <c r="B238" i="2"/>
  <c r="H237" i="2"/>
  <c r="G237" i="2"/>
  <c r="F237" i="2"/>
  <c r="E237" i="2"/>
  <c r="D237" i="2"/>
  <c r="C237" i="2"/>
  <c r="B237" i="2"/>
  <c r="H236" i="2"/>
  <c r="G236" i="2"/>
  <c r="F236" i="2"/>
  <c r="E236" i="2"/>
  <c r="D236" i="2"/>
  <c r="C236" i="2"/>
  <c r="B236" i="2"/>
  <c r="H235" i="2"/>
  <c r="G235" i="2"/>
  <c r="F235" i="2"/>
  <c r="E235" i="2"/>
  <c r="D235" i="2"/>
  <c r="C235" i="2"/>
  <c r="B235" i="2"/>
  <c r="H234" i="2"/>
  <c r="G234" i="2"/>
  <c r="F234" i="2"/>
  <c r="E234" i="2"/>
  <c r="D234" i="2"/>
  <c r="C234" i="2"/>
  <c r="B234" i="2"/>
  <c r="H233" i="2"/>
  <c r="G233" i="2"/>
  <c r="F233" i="2"/>
  <c r="E233" i="2"/>
  <c r="D233" i="2"/>
  <c r="C233" i="2"/>
  <c r="B233" i="2"/>
  <c r="H232" i="2"/>
  <c r="G232" i="2"/>
  <c r="F232" i="2"/>
  <c r="E232" i="2"/>
  <c r="D232" i="2"/>
  <c r="C232" i="2"/>
  <c r="B232" i="2"/>
  <c r="H231" i="2"/>
  <c r="G231" i="2"/>
  <c r="F231" i="2"/>
  <c r="E231" i="2"/>
  <c r="D231" i="2"/>
  <c r="C231" i="2"/>
  <c r="B231" i="2"/>
  <c r="H230" i="2"/>
  <c r="G230" i="2"/>
  <c r="F230" i="2"/>
  <c r="E230" i="2"/>
  <c r="D230" i="2"/>
  <c r="C230" i="2"/>
  <c r="B230" i="2"/>
  <c r="H229" i="2"/>
  <c r="G229" i="2"/>
  <c r="F229" i="2"/>
  <c r="E229" i="2"/>
  <c r="D229" i="2"/>
  <c r="C229" i="2"/>
  <c r="B229" i="2"/>
  <c r="H228" i="2"/>
  <c r="G228" i="2"/>
  <c r="F228" i="2"/>
  <c r="E228" i="2"/>
  <c r="D228" i="2"/>
  <c r="C228" i="2"/>
  <c r="B228" i="2"/>
  <c r="H227" i="2"/>
  <c r="G227" i="2"/>
  <c r="F227" i="2"/>
  <c r="E227" i="2"/>
  <c r="D227" i="2"/>
  <c r="C227" i="2"/>
  <c r="B227" i="2"/>
  <c r="H226" i="2"/>
  <c r="G226" i="2"/>
  <c r="F226" i="2"/>
  <c r="E226" i="2"/>
  <c r="D226" i="2"/>
  <c r="C226" i="2"/>
  <c r="B226" i="2"/>
  <c r="H225" i="2"/>
  <c r="G225" i="2"/>
  <c r="F225" i="2"/>
  <c r="E225" i="2"/>
  <c r="D225" i="2"/>
  <c r="C225" i="2"/>
  <c r="B225" i="2"/>
  <c r="H224" i="2"/>
  <c r="G224" i="2"/>
  <c r="F224" i="2"/>
  <c r="E224" i="2"/>
  <c r="D224" i="2"/>
  <c r="C224" i="2"/>
  <c r="B224" i="2"/>
  <c r="H223" i="2"/>
  <c r="G223" i="2"/>
  <c r="F223" i="2"/>
  <c r="E223" i="2"/>
  <c r="D223" i="2"/>
  <c r="C223" i="2"/>
  <c r="B223" i="2"/>
  <c r="H222" i="2"/>
  <c r="G222" i="2"/>
  <c r="F222" i="2"/>
  <c r="E222" i="2"/>
  <c r="D222" i="2"/>
  <c r="C222" i="2"/>
  <c r="B222" i="2"/>
  <c r="H221" i="2"/>
  <c r="G221" i="2"/>
  <c r="F221" i="2"/>
  <c r="E221" i="2"/>
  <c r="D221" i="2"/>
  <c r="C221" i="2"/>
  <c r="B221" i="2"/>
  <c r="H220" i="2"/>
  <c r="G220" i="2"/>
  <c r="F220" i="2"/>
  <c r="E220" i="2"/>
  <c r="D220" i="2"/>
  <c r="C220" i="2"/>
  <c r="B220" i="2"/>
  <c r="H219" i="2"/>
  <c r="G219" i="2"/>
  <c r="F219" i="2"/>
  <c r="E219" i="2"/>
  <c r="D219" i="2"/>
  <c r="C219" i="2"/>
  <c r="B219" i="2"/>
  <c r="H218" i="2"/>
  <c r="G218" i="2"/>
  <c r="F218" i="2"/>
  <c r="E218" i="2"/>
  <c r="D218" i="2"/>
  <c r="C218" i="2"/>
  <c r="B218" i="2"/>
  <c r="H217" i="2"/>
  <c r="G217" i="2"/>
  <c r="F217" i="2"/>
  <c r="E217" i="2"/>
  <c r="D217" i="2"/>
  <c r="C217" i="2"/>
  <c r="B217" i="2"/>
  <c r="H216" i="2"/>
  <c r="G216" i="2"/>
  <c r="F216" i="2"/>
  <c r="E216" i="2"/>
  <c r="D216" i="2"/>
  <c r="C216" i="2"/>
  <c r="B216" i="2"/>
  <c r="H215" i="2"/>
  <c r="G215" i="2"/>
  <c r="F215" i="2"/>
  <c r="E215" i="2"/>
  <c r="D215" i="2"/>
  <c r="C215" i="2"/>
  <c r="B215" i="2"/>
  <c r="H214" i="2"/>
  <c r="G214" i="2"/>
  <c r="F214" i="2"/>
  <c r="E214" i="2"/>
  <c r="D214" i="2"/>
  <c r="C214" i="2"/>
  <c r="B214" i="2"/>
  <c r="H213" i="2"/>
  <c r="G213" i="2"/>
  <c r="F213" i="2"/>
  <c r="E213" i="2"/>
  <c r="D213" i="2"/>
  <c r="C213" i="2"/>
  <c r="B213" i="2"/>
  <c r="H212" i="2"/>
  <c r="G212" i="2"/>
  <c r="F212" i="2"/>
  <c r="E212" i="2"/>
  <c r="D212" i="2"/>
  <c r="C212" i="2"/>
  <c r="B212" i="2"/>
  <c r="H211" i="2"/>
  <c r="G211" i="2"/>
  <c r="F211" i="2"/>
  <c r="E211" i="2"/>
  <c r="D211" i="2"/>
  <c r="C211" i="2"/>
  <c r="B211" i="2"/>
  <c r="H210" i="2"/>
  <c r="G210" i="2"/>
  <c r="F210" i="2"/>
  <c r="E210" i="2"/>
  <c r="D210" i="2"/>
  <c r="C210" i="2"/>
  <c r="B210" i="2"/>
  <c r="G209" i="2"/>
  <c r="F209" i="2"/>
  <c r="E209" i="2"/>
  <c r="D209" i="2"/>
  <c r="C209" i="2"/>
  <c r="B209" i="2"/>
  <c r="H208" i="2"/>
  <c r="G208" i="2"/>
  <c r="F208" i="2"/>
  <c r="E208" i="2"/>
  <c r="D208" i="2"/>
  <c r="C208" i="2"/>
  <c r="B208" i="2"/>
  <c r="H207" i="2"/>
  <c r="G207" i="2"/>
  <c r="F207" i="2"/>
  <c r="E207" i="2"/>
  <c r="D207" i="2"/>
  <c r="C207" i="2"/>
  <c r="B207" i="2"/>
  <c r="H206" i="2"/>
  <c r="G206" i="2"/>
  <c r="F206" i="2"/>
  <c r="E206" i="2"/>
  <c r="D206" i="2"/>
  <c r="C206" i="2"/>
  <c r="B206" i="2"/>
  <c r="G205" i="2"/>
  <c r="F205" i="2"/>
  <c r="E205" i="2"/>
  <c r="D205" i="2"/>
  <c r="C205" i="2"/>
  <c r="B205" i="2"/>
  <c r="H204" i="2"/>
  <c r="F204" i="2"/>
  <c r="E204" i="2"/>
  <c r="D204" i="2"/>
  <c r="C204" i="2"/>
  <c r="B204" i="2"/>
  <c r="H203" i="2"/>
  <c r="F203" i="2"/>
  <c r="E203" i="2"/>
  <c r="D203" i="2"/>
  <c r="C203" i="2"/>
  <c r="B203" i="2"/>
  <c r="H202" i="2"/>
  <c r="F202" i="2"/>
  <c r="E202" i="2"/>
  <c r="D202" i="2"/>
  <c r="C202" i="2"/>
  <c r="B202" i="2"/>
  <c r="H201" i="2"/>
  <c r="F201" i="2"/>
  <c r="E201" i="2"/>
  <c r="D201" i="2"/>
  <c r="C201" i="2"/>
  <c r="B201" i="2"/>
  <c r="H200" i="2"/>
  <c r="G200" i="2"/>
  <c r="F200" i="2"/>
  <c r="E200" i="2"/>
  <c r="D200" i="2"/>
  <c r="C200" i="2"/>
  <c r="B200" i="2"/>
  <c r="H199" i="2"/>
  <c r="G199" i="2"/>
  <c r="F199" i="2"/>
  <c r="E199" i="2"/>
  <c r="D199" i="2"/>
  <c r="C199" i="2"/>
  <c r="B199" i="2"/>
  <c r="H198" i="2"/>
  <c r="G198" i="2"/>
  <c r="F198" i="2"/>
  <c r="E198" i="2"/>
  <c r="D198" i="2"/>
  <c r="C198" i="2"/>
  <c r="B198" i="2"/>
  <c r="G197" i="2"/>
  <c r="F197" i="2"/>
  <c r="E197" i="2"/>
  <c r="D197" i="2"/>
  <c r="C197" i="2"/>
  <c r="B197" i="2"/>
  <c r="H196" i="2"/>
  <c r="G196" i="2"/>
  <c r="F196" i="2"/>
  <c r="E196" i="2"/>
  <c r="D196" i="2"/>
  <c r="C196" i="2"/>
  <c r="B196" i="2"/>
  <c r="H195" i="2"/>
  <c r="G195" i="2"/>
  <c r="F195" i="2"/>
  <c r="E195" i="2"/>
  <c r="D195" i="2"/>
  <c r="C195" i="2"/>
  <c r="B195" i="2"/>
  <c r="H194" i="2"/>
  <c r="G194" i="2"/>
  <c r="F194" i="2"/>
  <c r="E194" i="2"/>
  <c r="D194" i="2"/>
  <c r="C194" i="2"/>
  <c r="B194" i="2"/>
  <c r="H193" i="2"/>
  <c r="G193" i="2"/>
  <c r="F193" i="2"/>
  <c r="E193" i="2"/>
  <c r="D193" i="2"/>
  <c r="C193" i="2"/>
  <c r="B193" i="2"/>
  <c r="H192" i="2"/>
  <c r="F192" i="2"/>
  <c r="E192" i="2"/>
  <c r="D192" i="2"/>
  <c r="C192" i="2"/>
  <c r="B192" i="2"/>
  <c r="H191" i="2"/>
  <c r="G191" i="2"/>
  <c r="F191" i="2"/>
  <c r="E191" i="2"/>
  <c r="D191" i="2"/>
  <c r="C191" i="2"/>
  <c r="B191" i="2"/>
  <c r="H190" i="2"/>
  <c r="G190" i="2"/>
  <c r="F190" i="2"/>
  <c r="E190" i="2"/>
  <c r="D190" i="2"/>
  <c r="C190" i="2"/>
  <c r="B190" i="2"/>
  <c r="H189" i="2"/>
  <c r="F189" i="2"/>
  <c r="E189" i="2"/>
  <c r="D189" i="2"/>
  <c r="C189" i="2"/>
  <c r="B189" i="2"/>
  <c r="H188" i="2"/>
  <c r="G188" i="2"/>
  <c r="F188" i="2"/>
  <c r="E188" i="2"/>
  <c r="D188" i="2"/>
  <c r="C188" i="2"/>
  <c r="B188" i="2"/>
  <c r="G187" i="2"/>
  <c r="F187" i="2"/>
  <c r="E187" i="2"/>
  <c r="D187" i="2"/>
  <c r="C187" i="2"/>
  <c r="B187" i="2"/>
  <c r="H186" i="2"/>
  <c r="F186" i="2"/>
  <c r="E186" i="2"/>
  <c r="D186" i="2"/>
  <c r="C186" i="2"/>
  <c r="B186" i="2"/>
  <c r="H185" i="2"/>
  <c r="F185" i="2"/>
  <c r="E185" i="2"/>
  <c r="D185" i="2"/>
  <c r="C185" i="2"/>
  <c r="B185" i="2"/>
  <c r="H184" i="2"/>
  <c r="F184" i="2"/>
  <c r="E184" i="2"/>
  <c r="D184" i="2"/>
  <c r="C184" i="2"/>
  <c r="B184" i="2"/>
  <c r="H183" i="2"/>
  <c r="G183" i="2"/>
  <c r="F183" i="2"/>
  <c r="E183" i="2"/>
  <c r="D183" i="2"/>
  <c r="C183" i="2"/>
  <c r="B183" i="2"/>
  <c r="G182" i="2"/>
  <c r="F182" i="2"/>
  <c r="E182" i="2"/>
  <c r="D182" i="2"/>
  <c r="C182" i="2"/>
  <c r="B182" i="2"/>
  <c r="H181" i="2"/>
  <c r="G181" i="2"/>
  <c r="F181" i="2"/>
  <c r="E181" i="2"/>
  <c r="D181" i="2"/>
  <c r="C181" i="2"/>
  <c r="B181" i="2"/>
  <c r="H180" i="2"/>
  <c r="G180" i="2"/>
  <c r="F180" i="2"/>
  <c r="E180" i="2"/>
  <c r="D180" i="2"/>
  <c r="C180" i="2"/>
  <c r="B180" i="2"/>
  <c r="H179" i="2"/>
  <c r="F179" i="2"/>
  <c r="E179" i="2"/>
  <c r="D179" i="2"/>
  <c r="C179" i="2"/>
  <c r="B179" i="2"/>
  <c r="H178" i="2"/>
  <c r="G178" i="2"/>
  <c r="F178" i="2"/>
  <c r="E178" i="2"/>
  <c r="D178" i="2"/>
  <c r="C178" i="2"/>
  <c r="B178" i="2"/>
  <c r="H177" i="2"/>
  <c r="G177" i="2"/>
  <c r="F177" i="2"/>
  <c r="E177" i="2"/>
  <c r="D177" i="2"/>
  <c r="C177" i="2"/>
  <c r="B177" i="2"/>
  <c r="H176" i="2"/>
  <c r="G176" i="2"/>
  <c r="F176" i="2"/>
  <c r="E176" i="2"/>
  <c r="D176" i="2"/>
  <c r="C176" i="2"/>
  <c r="B176" i="2"/>
  <c r="H175" i="2"/>
  <c r="G175" i="2"/>
  <c r="F175" i="2"/>
  <c r="E175" i="2"/>
  <c r="D175" i="2"/>
  <c r="C175" i="2"/>
  <c r="B175" i="2"/>
  <c r="H174" i="2"/>
  <c r="G174" i="2"/>
  <c r="F174" i="2"/>
  <c r="E174" i="2"/>
  <c r="D174" i="2"/>
  <c r="C174" i="2"/>
  <c r="B174" i="2"/>
  <c r="H173" i="2"/>
  <c r="G173" i="2"/>
  <c r="F173" i="2"/>
  <c r="E173" i="2"/>
  <c r="D173" i="2"/>
  <c r="C173" i="2"/>
  <c r="B173" i="2"/>
  <c r="H172" i="2"/>
  <c r="G172" i="2"/>
  <c r="F172" i="2"/>
  <c r="E172" i="2"/>
  <c r="D172" i="2"/>
  <c r="C172" i="2"/>
  <c r="B172" i="2"/>
  <c r="H171" i="2"/>
  <c r="G171" i="2"/>
  <c r="F171" i="2"/>
  <c r="E171" i="2"/>
  <c r="D171" i="2"/>
  <c r="C171" i="2"/>
  <c r="B171" i="2"/>
  <c r="H170" i="2"/>
  <c r="G170" i="2"/>
  <c r="F170" i="2"/>
  <c r="E170" i="2"/>
  <c r="D170" i="2"/>
  <c r="C170" i="2"/>
  <c r="B170" i="2"/>
  <c r="H169" i="2"/>
  <c r="G169" i="2"/>
  <c r="F169" i="2"/>
  <c r="E169" i="2"/>
  <c r="D169" i="2"/>
  <c r="C169" i="2"/>
  <c r="B169" i="2"/>
  <c r="H168" i="2"/>
  <c r="G168" i="2"/>
  <c r="F168" i="2"/>
  <c r="E168" i="2"/>
  <c r="D168" i="2"/>
  <c r="C168" i="2"/>
  <c r="B168" i="2"/>
  <c r="H167" i="2"/>
  <c r="G167" i="2"/>
  <c r="F167" i="2"/>
  <c r="E167" i="2"/>
  <c r="D167" i="2"/>
  <c r="C167" i="2"/>
  <c r="B167" i="2"/>
  <c r="H166" i="2"/>
  <c r="G166" i="2"/>
  <c r="F166" i="2"/>
  <c r="E166" i="2"/>
  <c r="D166" i="2"/>
  <c r="C166" i="2"/>
  <c r="B166" i="2"/>
  <c r="H165" i="2"/>
  <c r="G165" i="2"/>
  <c r="F165" i="2"/>
  <c r="E165" i="2"/>
  <c r="D165" i="2"/>
  <c r="C165" i="2"/>
  <c r="B165" i="2"/>
  <c r="H164" i="2"/>
  <c r="G164" i="2"/>
  <c r="F164" i="2"/>
  <c r="E164" i="2"/>
  <c r="D164" i="2"/>
  <c r="C164" i="2"/>
  <c r="B164" i="2"/>
  <c r="H163" i="2"/>
  <c r="G163" i="2"/>
  <c r="F163" i="2"/>
  <c r="E163" i="2"/>
  <c r="D163" i="2"/>
  <c r="C163" i="2"/>
  <c r="B163" i="2"/>
  <c r="H162" i="2"/>
  <c r="F162" i="2"/>
  <c r="E162" i="2"/>
  <c r="D162" i="2"/>
  <c r="C162" i="2"/>
  <c r="B162" i="2"/>
  <c r="H161" i="2"/>
  <c r="G161" i="2"/>
  <c r="F161" i="2"/>
  <c r="E161" i="2"/>
  <c r="D161" i="2"/>
  <c r="C161" i="2"/>
  <c r="B161" i="2"/>
  <c r="G160" i="2"/>
  <c r="F160" i="2"/>
  <c r="E160" i="2"/>
  <c r="D160" i="2"/>
  <c r="C160" i="2"/>
  <c r="B160" i="2"/>
  <c r="H159" i="2"/>
  <c r="F159" i="2"/>
  <c r="E159" i="2"/>
  <c r="D159" i="2"/>
  <c r="C159" i="2"/>
  <c r="B159" i="2"/>
  <c r="H158" i="2"/>
  <c r="F158" i="2"/>
  <c r="E158" i="2"/>
  <c r="D158" i="2"/>
  <c r="C158" i="2"/>
  <c r="B158" i="2"/>
  <c r="H157" i="2"/>
  <c r="G157" i="2"/>
  <c r="F157" i="2"/>
  <c r="E157" i="2"/>
  <c r="D157" i="2"/>
  <c r="C157" i="2"/>
  <c r="B157" i="2"/>
  <c r="H156" i="2"/>
  <c r="F156" i="2"/>
  <c r="E156" i="2"/>
  <c r="D156" i="2"/>
  <c r="C156" i="2"/>
  <c r="B156" i="2"/>
  <c r="H155" i="2"/>
  <c r="G155" i="2"/>
  <c r="F155" i="2"/>
  <c r="E155" i="2"/>
  <c r="D155" i="2"/>
  <c r="C155" i="2"/>
  <c r="B155" i="2"/>
  <c r="H154" i="2"/>
  <c r="G154" i="2"/>
  <c r="F154" i="2"/>
  <c r="E154" i="2"/>
  <c r="D154" i="2"/>
  <c r="C154" i="2"/>
  <c r="B154" i="2"/>
  <c r="H153" i="2"/>
  <c r="G153" i="2"/>
  <c r="F153" i="2"/>
  <c r="E153" i="2"/>
  <c r="D153" i="2"/>
  <c r="C153" i="2"/>
  <c r="B153" i="2"/>
  <c r="H152" i="2"/>
  <c r="G152" i="2"/>
  <c r="F152" i="2"/>
  <c r="E152" i="2"/>
  <c r="D152" i="2"/>
  <c r="C152" i="2"/>
  <c r="B152" i="2"/>
  <c r="H151" i="2"/>
  <c r="G151" i="2"/>
  <c r="F151" i="2"/>
  <c r="E151" i="2"/>
  <c r="D151" i="2"/>
  <c r="C151" i="2"/>
  <c r="B151" i="2"/>
  <c r="H150" i="2"/>
  <c r="G150" i="2"/>
  <c r="F150" i="2"/>
  <c r="E150" i="2"/>
  <c r="D150" i="2"/>
  <c r="C150" i="2"/>
  <c r="B150" i="2"/>
  <c r="H149" i="2"/>
  <c r="G149" i="2"/>
  <c r="F149" i="2"/>
  <c r="E149" i="2"/>
  <c r="D149" i="2"/>
  <c r="C149" i="2"/>
  <c r="B149" i="2"/>
  <c r="H148" i="2"/>
  <c r="G148" i="2"/>
  <c r="F148" i="2"/>
  <c r="E148" i="2"/>
  <c r="D148" i="2"/>
  <c r="C148" i="2"/>
  <c r="B148" i="2"/>
  <c r="H147" i="2"/>
  <c r="G147" i="2"/>
  <c r="F147" i="2"/>
  <c r="E147" i="2"/>
  <c r="D147" i="2"/>
  <c r="C147" i="2"/>
  <c r="B147" i="2"/>
  <c r="H146" i="2"/>
  <c r="G146" i="2"/>
  <c r="F146" i="2"/>
  <c r="E146" i="2"/>
  <c r="D146" i="2"/>
  <c r="C146" i="2"/>
  <c r="B146" i="2"/>
  <c r="H145" i="2"/>
  <c r="G145" i="2"/>
  <c r="F145" i="2"/>
  <c r="E145" i="2"/>
  <c r="D145" i="2"/>
  <c r="C145" i="2"/>
  <c r="B145" i="2"/>
  <c r="H144" i="2"/>
  <c r="G144" i="2"/>
  <c r="F144" i="2"/>
  <c r="E144" i="2"/>
  <c r="D144" i="2"/>
  <c r="C144" i="2"/>
  <c r="B144" i="2"/>
  <c r="H143" i="2"/>
  <c r="G143" i="2"/>
  <c r="F143" i="2"/>
  <c r="E143" i="2"/>
  <c r="D143" i="2"/>
  <c r="C143" i="2"/>
  <c r="B143" i="2"/>
  <c r="H142" i="2"/>
  <c r="G142" i="2"/>
  <c r="F142" i="2"/>
  <c r="E142" i="2"/>
  <c r="D142" i="2"/>
  <c r="C142" i="2"/>
  <c r="B142" i="2"/>
  <c r="H141" i="2"/>
  <c r="G141" i="2"/>
  <c r="F141" i="2"/>
  <c r="E141" i="2"/>
  <c r="D141" i="2"/>
  <c r="C141" i="2"/>
  <c r="B141" i="2"/>
  <c r="H140" i="2"/>
  <c r="G140" i="2"/>
  <c r="F140" i="2"/>
  <c r="E140" i="2"/>
  <c r="D140" i="2"/>
  <c r="C140" i="2"/>
  <c r="B140" i="2"/>
  <c r="H139" i="2"/>
  <c r="G139" i="2"/>
  <c r="F139" i="2"/>
  <c r="E139" i="2"/>
  <c r="D139" i="2"/>
  <c r="C139" i="2"/>
  <c r="B139" i="2"/>
  <c r="H138" i="2"/>
  <c r="G138" i="2"/>
  <c r="F138" i="2"/>
  <c r="E138" i="2"/>
  <c r="D138" i="2"/>
  <c r="C138" i="2"/>
  <c r="B138" i="2"/>
  <c r="H137" i="2"/>
  <c r="G137" i="2"/>
  <c r="F137" i="2"/>
  <c r="E137" i="2"/>
  <c r="D137" i="2"/>
  <c r="C137" i="2"/>
  <c r="B137" i="2"/>
  <c r="H136" i="2"/>
  <c r="G136" i="2"/>
  <c r="F136" i="2"/>
  <c r="E136" i="2"/>
  <c r="D136" i="2"/>
  <c r="C136" i="2"/>
  <c r="B136" i="2"/>
  <c r="H135" i="2"/>
  <c r="G135" i="2"/>
  <c r="F135" i="2"/>
  <c r="E135" i="2"/>
  <c r="D135" i="2"/>
  <c r="C135" i="2"/>
  <c r="B135" i="2"/>
  <c r="H134" i="2"/>
  <c r="G134" i="2"/>
  <c r="F134" i="2"/>
  <c r="E134" i="2"/>
  <c r="D134" i="2"/>
  <c r="C134" i="2"/>
  <c r="B134" i="2"/>
  <c r="H133" i="2"/>
  <c r="G133" i="2"/>
  <c r="F133" i="2"/>
  <c r="E133" i="2"/>
  <c r="D133" i="2"/>
  <c r="C133" i="2"/>
  <c r="B133" i="2"/>
  <c r="H132" i="2"/>
  <c r="G132" i="2"/>
  <c r="F132" i="2"/>
  <c r="E132" i="2"/>
  <c r="D132" i="2"/>
  <c r="C132" i="2"/>
  <c r="B132" i="2"/>
  <c r="H131" i="2"/>
  <c r="G131" i="2"/>
  <c r="F131" i="2"/>
  <c r="E131" i="2"/>
  <c r="D131" i="2"/>
  <c r="C131" i="2"/>
  <c r="B131" i="2"/>
  <c r="H130" i="2"/>
  <c r="G130" i="2"/>
  <c r="F130" i="2"/>
  <c r="E130" i="2"/>
  <c r="D130" i="2"/>
  <c r="C130" i="2"/>
  <c r="B130" i="2"/>
  <c r="H129" i="2"/>
  <c r="G129" i="2"/>
  <c r="F129" i="2"/>
  <c r="E129" i="2"/>
  <c r="D129" i="2"/>
  <c r="C129" i="2"/>
  <c r="B129" i="2"/>
  <c r="H128" i="2"/>
  <c r="G128" i="2"/>
  <c r="F128" i="2"/>
  <c r="E128" i="2"/>
  <c r="D128" i="2"/>
  <c r="C128" i="2"/>
  <c r="B128" i="2"/>
  <c r="H127" i="2"/>
  <c r="G127" i="2"/>
  <c r="F127" i="2"/>
  <c r="E127" i="2"/>
  <c r="D127" i="2"/>
  <c r="C127" i="2"/>
  <c r="B127" i="2"/>
  <c r="H126" i="2"/>
  <c r="G126" i="2"/>
  <c r="F126" i="2"/>
  <c r="E126" i="2"/>
  <c r="D126" i="2"/>
  <c r="C126" i="2"/>
  <c r="B126" i="2"/>
  <c r="H125" i="2"/>
  <c r="G125" i="2"/>
  <c r="F125" i="2"/>
  <c r="E125" i="2"/>
  <c r="D125" i="2"/>
  <c r="C125" i="2"/>
  <c r="B125" i="2"/>
  <c r="H124" i="2"/>
  <c r="G124" i="2"/>
  <c r="F124" i="2"/>
  <c r="E124" i="2"/>
  <c r="D124" i="2"/>
  <c r="C124" i="2"/>
  <c r="B124" i="2"/>
  <c r="H123" i="2"/>
  <c r="G123" i="2"/>
  <c r="F123" i="2"/>
  <c r="E123" i="2"/>
  <c r="D123" i="2"/>
  <c r="C123" i="2"/>
  <c r="B123" i="2"/>
  <c r="H122" i="2"/>
  <c r="G122" i="2"/>
  <c r="F122" i="2"/>
  <c r="E122" i="2"/>
  <c r="D122" i="2"/>
  <c r="C122" i="2"/>
  <c r="B122" i="2"/>
  <c r="H121" i="2"/>
  <c r="G121" i="2"/>
  <c r="F121" i="2"/>
  <c r="E121" i="2"/>
  <c r="D121" i="2"/>
  <c r="C121" i="2"/>
  <c r="B121" i="2"/>
  <c r="H120" i="2"/>
  <c r="G120" i="2"/>
  <c r="F120" i="2"/>
  <c r="E120" i="2"/>
  <c r="D120" i="2"/>
  <c r="C120" i="2"/>
  <c r="B120" i="2"/>
  <c r="G119" i="2"/>
  <c r="F119" i="2"/>
  <c r="E119" i="2"/>
  <c r="D119" i="2"/>
  <c r="C119" i="2"/>
  <c r="B119" i="2"/>
  <c r="H118" i="2"/>
  <c r="G118" i="2"/>
  <c r="F118" i="2"/>
  <c r="E118" i="2"/>
  <c r="D118" i="2"/>
  <c r="C118" i="2"/>
  <c r="B118" i="2"/>
  <c r="H117" i="2"/>
  <c r="G117" i="2"/>
  <c r="F117" i="2"/>
  <c r="E117" i="2"/>
  <c r="D117" i="2"/>
  <c r="C117" i="2"/>
  <c r="B117" i="2"/>
  <c r="H116" i="2"/>
  <c r="G116" i="2"/>
  <c r="F116" i="2"/>
  <c r="E116" i="2"/>
  <c r="D116" i="2"/>
  <c r="C116" i="2"/>
  <c r="B116" i="2"/>
  <c r="H115" i="2"/>
  <c r="F115" i="2"/>
  <c r="E115" i="2"/>
  <c r="D115" i="2"/>
  <c r="C115" i="2"/>
  <c r="B115" i="2"/>
  <c r="H114" i="2"/>
  <c r="G114" i="2"/>
  <c r="F114" i="2"/>
  <c r="E114" i="2"/>
  <c r="D114" i="2"/>
  <c r="C114" i="2"/>
  <c r="B114" i="2"/>
  <c r="H113" i="2"/>
  <c r="G113" i="2"/>
  <c r="F113" i="2"/>
  <c r="E113" i="2"/>
  <c r="D113" i="2"/>
  <c r="C113" i="2"/>
  <c r="B113" i="2"/>
  <c r="H112" i="2"/>
  <c r="G112" i="2"/>
  <c r="F112" i="2"/>
  <c r="E112" i="2"/>
  <c r="D112" i="2"/>
  <c r="C112" i="2"/>
  <c r="B112" i="2"/>
  <c r="H111" i="2"/>
  <c r="G111" i="2"/>
  <c r="F111" i="2"/>
  <c r="E111" i="2"/>
  <c r="D111" i="2"/>
  <c r="C111" i="2"/>
  <c r="B111" i="2"/>
  <c r="H110" i="2"/>
  <c r="F110" i="2"/>
  <c r="E110" i="2"/>
  <c r="D110" i="2"/>
  <c r="C110" i="2"/>
  <c r="B110" i="2"/>
  <c r="H109" i="2"/>
  <c r="F109" i="2"/>
  <c r="E109" i="2"/>
  <c r="D109" i="2"/>
  <c r="C109" i="2"/>
  <c r="B109" i="2"/>
  <c r="H108" i="2"/>
  <c r="F108" i="2"/>
  <c r="E108" i="2"/>
  <c r="D108" i="2"/>
  <c r="C108" i="2"/>
  <c r="B108" i="2"/>
  <c r="H107" i="2"/>
  <c r="G107" i="2"/>
  <c r="F107" i="2"/>
  <c r="E107" i="2"/>
  <c r="D107" i="2"/>
  <c r="C107" i="2"/>
  <c r="B107" i="2"/>
  <c r="G106" i="2"/>
  <c r="F106" i="2"/>
  <c r="E106" i="2"/>
  <c r="D106" i="2"/>
  <c r="C106" i="2"/>
  <c r="B106" i="2"/>
  <c r="H105" i="2"/>
  <c r="F105" i="2"/>
  <c r="E105" i="2"/>
  <c r="D105" i="2"/>
  <c r="C105" i="2"/>
  <c r="B105" i="2"/>
  <c r="H104" i="2"/>
  <c r="F104" i="2"/>
  <c r="E104" i="2"/>
  <c r="D104" i="2"/>
  <c r="C104" i="2"/>
  <c r="B104" i="2"/>
  <c r="H103" i="2"/>
  <c r="F103" i="2"/>
  <c r="E103" i="2"/>
  <c r="D103" i="2"/>
  <c r="C103" i="2"/>
  <c r="B103" i="2"/>
  <c r="H102" i="2"/>
  <c r="F102" i="2"/>
  <c r="E102" i="2"/>
  <c r="D102" i="2"/>
  <c r="C102" i="2"/>
  <c r="B102" i="2"/>
  <c r="H101" i="2"/>
  <c r="G101" i="2"/>
  <c r="F101" i="2"/>
  <c r="E101" i="2"/>
  <c r="D101" i="2"/>
  <c r="C101" i="2"/>
  <c r="B101" i="2"/>
  <c r="H100" i="2"/>
  <c r="G100" i="2"/>
  <c r="F100" i="2"/>
  <c r="E100" i="2"/>
  <c r="D100" i="2"/>
  <c r="C100" i="2"/>
  <c r="B100" i="2"/>
  <c r="H99" i="2"/>
  <c r="G99" i="2"/>
  <c r="F99" i="2"/>
  <c r="E99" i="2"/>
  <c r="D99" i="2"/>
  <c r="C99" i="2"/>
  <c r="B99" i="2"/>
  <c r="H98" i="2"/>
  <c r="G98" i="2"/>
  <c r="F98" i="2"/>
  <c r="E98" i="2"/>
  <c r="D98" i="2"/>
  <c r="C98" i="2"/>
  <c r="B98" i="2"/>
  <c r="H97" i="2"/>
  <c r="G97" i="2"/>
  <c r="F97" i="2"/>
  <c r="E97" i="2"/>
  <c r="D97" i="2"/>
  <c r="C97" i="2"/>
  <c r="B97" i="2"/>
  <c r="H96" i="2"/>
  <c r="G96" i="2"/>
  <c r="F96" i="2"/>
  <c r="E96" i="2"/>
  <c r="D96" i="2"/>
  <c r="C96" i="2"/>
  <c r="B96" i="2"/>
  <c r="H95" i="2"/>
  <c r="G95" i="2"/>
  <c r="F95" i="2"/>
  <c r="E95" i="2"/>
  <c r="D95" i="2"/>
  <c r="C95" i="2"/>
  <c r="B95" i="2"/>
  <c r="H94" i="2"/>
  <c r="G94" i="2"/>
  <c r="F94" i="2"/>
  <c r="E94" i="2"/>
  <c r="D94" i="2"/>
  <c r="C94" i="2"/>
  <c r="B94" i="2"/>
  <c r="H93" i="2"/>
  <c r="G93" i="2"/>
  <c r="F93" i="2"/>
  <c r="E93" i="2"/>
  <c r="D93" i="2"/>
  <c r="C93" i="2"/>
  <c r="B93" i="2"/>
  <c r="H92" i="2"/>
  <c r="G92" i="2"/>
  <c r="F92" i="2"/>
  <c r="E92" i="2"/>
  <c r="D92" i="2"/>
  <c r="C92" i="2"/>
  <c r="B92" i="2"/>
  <c r="H91" i="2"/>
  <c r="G91" i="2"/>
  <c r="F91" i="2"/>
  <c r="E91" i="2"/>
  <c r="D91" i="2"/>
  <c r="C91" i="2"/>
  <c r="B91" i="2"/>
  <c r="H90" i="2"/>
  <c r="G90" i="2"/>
  <c r="F90" i="2"/>
  <c r="E90" i="2"/>
  <c r="D90" i="2"/>
  <c r="C90" i="2"/>
  <c r="B90" i="2"/>
  <c r="H89" i="2"/>
  <c r="G89" i="2"/>
  <c r="F89" i="2"/>
  <c r="E89" i="2"/>
  <c r="D89" i="2"/>
  <c r="C89" i="2"/>
  <c r="B89" i="2"/>
  <c r="H88" i="2"/>
  <c r="F88" i="2"/>
  <c r="E88" i="2"/>
  <c r="D88" i="2"/>
  <c r="C88" i="2"/>
  <c r="B88" i="2"/>
  <c r="H87" i="2"/>
  <c r="G87" i="2"/>
  <c r="F87" i="2"/>
  <c r="E87" i="2"/>
  <c r="D87" i="2"/>
  <c r="C87" i="2"/>
  <c r="B87" i="2"/>
  <c r="H86" i="2"/>
  <c r="G86" i="2"/>
  <c r="F86" i="2"/>
  <c r="E86" i="2"/>
  <c r="D86" i="2"/>
  <c r="C86" i="2"/>
  <c r="B86" i="2"/>
  <c r="H85" i="2"/>
  <c r="G85" i="2"/>
  <c r="F85" i="2"/>
  <c r="E85" i="2"/>
  <c r="D85" i="2"/>
  <c r="C85" i="2"/>
  <c r="B85" i="2"/>
  <c r="H84" i="2"/>
  <c r="G84" i="2"/>
  <c r="F84" i="2"/>
  <c r="E84" i="2"/>
  <c r="D84" i="2"/>
  <c r="C84" i="2"/>
  <c r="B84" i="2"/>
  <c r="H83" i="2"/>
  <c r="G83" i="2"/>
  <c r="F83" i="2"/>
  <c r="E83" i="2"/>
  <c r="D83" i="2"/>
  <c r="C83" i="2"/>
  <c r="B83" i="2"/>
  <c r="H82" i="2"/>
  <c r="G82" i="2"/>
  <c r="F82" i="2"/>
  <c r="E82" i="2"/>
  <c r="D82" i="2"/>
  <c r="C82" i="2"/>
  <c r="B82" i="2"/>
  <c r="H81" i="2"/>
  <c r="G81" i="2"/>
  <c r="F81" i="2"/>
  <c r="E81" i="2"/>
  <c r="D81" i="2"/>
  <c r="C81" i="2"/>
  <c r="B81" i="2"/>
  <c r="H80" i="2"/>
  <c r="G80" i="2"/>
  <c r="F80" i="2"/>
  <c r="E80" i="2"/>
  <c r="D80" i="2"/>
  <c r="C80" i="2"/>
  <c r="B80" i="2"/>
  <c r="H79" i="2"/>
  <c r="G79" i="2"/>
  <c r="F79" i="2"/>
  <c r="E79" i="2"/>
  <c r="D79" i="2"/>
  <c r="C79" i="2"/>
  <c r="B79" i="2"/>
  <c r="H78" i="2"/>
  <c r="G78" i="2"/>
  <c r="F78" i="2"/>
  <c r="E78" i="2"/>
  <c r="D78" i="2"/>
  <c r="C78" i="2"/>
  <c r="B78" i="2"/>
  <c r="H77" i="2"/>
  <c r="G77" i="2"/>
  <c r="F77" i="2"/>
  <c r="E77" i="2"/>
  <c r="D77" i="2"/>
  <c r="C77" i="2"/>
  <c r="B77" i="2"/>
  <c r="H76" i="2"/>
  <c r="G76" i="2"/>
  <c r="F76" i="2"/>
  <c r="E76" i="2"/>
  <c r="D76" i="2"/>
  <c r="C76" i="2"/>
  <c r="B76" i="2"/>
  <c r="H75" i="2"/>
  <c r="G75" i="2"/>
  <c r="F75" i="2"/>
  <c r="E75" i="2"/>
  <c r="D75" i="2"/>
  <c r="C75" i="2"/>
  <c r="B75" i="2"/>
  <c r="H74" i="2"/>
  <c r="G74" i="2"/>
  <c r="F74" i="2"/>
  <c r="E74" i="2"/>
  <c r="D74" i="2"/>
  <c r="C74" i="2"/>
  <c r="B74" i="2"/>
  <c r="H73" i="2"/>
  <c r="G73" i="2"/>
  <c r="F73" i="2"/>
  <c r="E73" i="2"/>
  <c r="D73" i="2"/>
  <c r="C73" i="2"/>
  <c r="B73" i="2"/>
  <c r="H72" i="2"/>
  <c r="G72" i="2"/>
  <c r="F72" i="2"/>
  <c r="E72" i="2"/>
  <c r="D72" i="2"/>
  <c r="C72" i="2"/>
  <c r="B72" i="2"/>
  <c r="H71" i="2"/>
  <c r="G71" i="2"/>
  <c r="F71" i="2"/>
  <c r="E71" i="2"/>
  <c r="D71" i="2"/>
  <c r="C71" i="2"/>
  <c r="B71" i="2"/>
  <c r="H70" i="2"/>
  <c r="G70" i="2"/>
  <c r="F70" i="2"/>
  <c r="E70" i="2"/>
  <c r="D70" i="2"/>
  <c r="C70" i="2"/>
  <c r="B70" i="2"/>
  <c r="H69" i="2"/>
  <c r="G69" i="2"/>
  <c r="F69" i="2"/>
  <c r="E69" i="2"/>
  <c r="D69" i="2"/>
  <c r="C69" i="2"/>
  <c r="B69" i="2"/>
  <c r="H68" i="2"/>
  <c r="G68" i="2"/>
  <c r="F68" i="2"/>
  <c r="E68" i="2"/>
  <c r="D68" i="2"/>
  <c r="C68" i="2"/>
  <c r="B68" i="2"/>
  <c r="H67" i="2"/>
  <c r="G67" i="2"/>
  <c r="F67" i="2"/>
  <c r="E67" i="2"/>
  <c r="D67" i="2"/>
  <c r="C67" i="2"/>
  <c r="B67" i="2"/>
  <c r="H66" i="2"/>
  <c r="G66" i="2"/>
  <c r="F66" i="2"/>
  <c r="E66" i="2"/>
  <c r="D66" i="2"/>
  <c r="C66" i="2"/>
  <c r="B66" i="2"/>
  <c r="G65" i="2"/>
  <c r="F65" i="2"/>
  <c r="E65" i="2"/>
  <c r="D65" i="2"/>
  <c r="C65" i="2"/>
  <c r="B65" i="2"/>
  <c r="H64" i="2"/>
  <c r="G64" i="2"/>
  <c r="F64" i="2"/>
  <c r="E64" i="2"/>
  <c r="D64" i="2"/>
  <c r="C64" i="2"/>
  <c r="B64" i="2"/>
  <c r="H63" i="2"/>
  <c r="G63" i="2"/>
  <c r="F63" i="2"/>
  <c r="E63" i="2"/>
  <c r="D63" i="2"/>
  <c r="C63" i="2"/>
  <c r="B63" i="2"/>
  <c r="H62" i="2"/>
  <c r="F62" i="2"/>
  <c r="E62" i="2"/>
  <c r="D62" i="2"/>
  <c r="C62" i="2"/>
  <c r="B62" i="2"/>
  <c r="H61" i="2"/>
  <c r="F61" i="2"/>
  <c r="E61" i="2"/>
  <c r="D61" i="2"/>
  <c r="C61" i="2"/>
  <c r="B61" i="2"/>
  <c r="H60" i="2"/>
  <c r="G60" i="2"/>
  <c r="F60" i="2"/>
  <c r="E60" i="2"/>
  <c r="D60" i="2"/>
  <c r="C60" i="2"/>
  <c r="B60" i="2"/>
  <c r="H59" i="2"/>
  <c r="G59" i="2"/>
  <c r="F59" i="2"/>
  <c r="E59" i="2"/>
  <c r="D59" i="2"/>
  <c r="C59" i="2"/>
  <c r="B59" i="2"/>
  <c r="H58" i="2"/>
  <c r="G58" i="2"/>
  <c r="F58" i="2"/>
  <c r="E58" i="2"/>
  <c r="D58" i="2"/>
  <c r="C58" i="2"/>
  <c r="B58" i="2"/>
  <c r="H57" i="2"/>
  <c r="G57" i="2"/>
  <c r="F57" i="2"/>
  <c r="E57" i="2"/>
  <c r="D57" i="2"/>
  <c r="C57" i="2"/>
  <c r="B57" i="2"/>
  <c r="H56" i="2"/>
  <c r="F56" i="2"/>
  <c r="E56" i="2"/>
  <c r="D56" i="2"/>
  <c r="C56" i="2"/>
  <c r="B56" i="2"/>
  <c r="H55" i="2"/>
  <c r="F55" i="2"/>
  <c r="E55" i="2"/>
  <c r="D55" i="2"/>
  <c r="C55" i="2"/>
  <c r="B55" i="2"/>
  <c r="H54" i="2"/>
  <c r="F54" i="2"/>
  <c r="E54" i="2"/>
  <c r="D54" i="2"/>
  <c r="C54" i="2"/>
  <c r="B54" i="2"/>
  <c r="H53" i="2"/>
  <c r="G53" i="2"/>
  <c r="F53" i="2"/>
  <c r="E53" i="2"/>
  <c r="D53" i="2"/>
  <c r="C53" i="2"/>
  <c r="B53" i="2"/>
  <c r="G52" i="2"/>
  <c r="F52" i="2"/>
  <c r="E52" i="2"/>
  <c r="D52" i="2"/>
  <c r="C52" i="2"/>
  <c r="B52" i="2"/>
  <c r="H51" i="2"/>
  <c r="F51" i="2"/>
  <c r="E51" i="2"/>
  <c r="D51" i="2"/>
  <c r="C51" i="2"/>
  <c r="B51" i="2"/>
  <c r="H50" i="2"/>
  <c r="F50" i="2"/>
  <c r="E50" i="2"/>
  <c r="D50" i="2"/>
  <c r="C50" i="2"/>
  <c r="B50" i="2"/>
  <c r="H49" i="2"/>
  <c r="F49" i="2"/>
  <c r="E49" i="2"/>
  <c r="D49" i="2"/>
  <c r="C49" i="2"/>
  <c r="B49" i="2"/>
  <c r="H48" i="2"/>
  <c r="F48" i="2"/>
  <c r="E48" i="2"/>
  <c r="D48" i="2"/>
  <c r="C48" i="2"/>
  <c r="B48" i="2"/>
  <c r="H47" i="2"/>
  <c r="G47" i="2"/>
  <c r="F47" i="2"/>
  <c r="E47" i="2"/>
  <c r="D47" i="2"/>
  <c r="C47" i="2"/>
  <c r="B47" i="2"/>
  <c r="H46" i="2"/>
  <c r="G46" i="2"/>
  <c r="F46" i="2"/>
  <c r="E46" i="2"/>
  <c r="D46" i="2"/>
  <c r="C46" i="2"/>
  <c r="B46" i="2"/>
  <c r="H45" i="2"/>
  <c r="G45" i="2"/>
  <c r="F45" i="2"/>
  <c r="E45" i="2"/>
  <c r="D45" i="2"/>
  <c r="C45" i="2"/>
  <c r="B45" i="2"/>
  <c r="G44" i="2"/>
  <c r="F44" i="2"/>
  <c r="E44" i="2"/>
  <c r="D44" i="2"/>
  <c r="C44" i="2"/>
  <c r="B44" i="2"/>
  <c r="H43" i="2"/>
  <c r="G43" i="2"/>
  <c r="F43" i="2"/>
  <c r="E43" i="2"/>
  <c r="D43" i="2"/>
  <c r="C43" i="2"/>
  <c r="B43" i="2"/>
  <c r="G42" i="2"/>
  <c r="F42" i="2"/>
  <c r="E42" i="2"/>
  <c r="D42" i="2"/>
  <c r="C42" i="2"/>
  <c r="B42" i="2"/>
  <c r="H41" i="2"/>
  <c r="G41" i="2"/>
  <c r="F41" i="2"/>
  <c r="E41" i="2"/>
  <c r="D41" i="2"/>
  <c r="C41" i="2"/>
  <c r="B41" i="2"/>
  <c r="H40" i="2"/>
  <c r="G40" i="2"/>
  <c r="F40" i="2"/>
  <c r="E40" i="2"/>
  <c r="D40" i="2"/>
  <c r="C40" i="2"/>
  <c r="B40" i="2"/>
  <c r="H39" i="2"/>
  <c r="G39" i="2"/>
  <c r="F39" i="2"/>
  <c r="E39" i="2"/>
  <c r="D39" i="2"/>
  <c r="C39" i="2"/>
  <c r="B39" i="2"/>
  <c r="G38" i="2"/>
  <c r="F38" i="2"/>
  <c r="E38" i="2"/>
  <c r="D38" i="2"/>
  <c r="C38" i="2"/>
  <c r="B38" i="2"/>
  <c r="H37" i="2"/>
  <c r="G37" i="2"/>
  <c r="F37" i="2"/>
  <c r="E37" i="2"/>
  <c r="D37" i="2"/>
  <c r="C37" i="2"/>
  <c r="B37" i="2"/>
  <c r="H36" i="2"/>
  <c r="G36" i="2"/>
  <c r="F36" i="2"/>
  <c r="E36" i="2"/>
  <c r="D36" i="2"/>
  <c r="C36" i="2"/>
  <c r="B36" i="2"/>
  <c r="H35" i="2"/>
  <c r="G35" i="2"/>
  <c r="F35" i="2"/>
  <c r="E35" i="2"/>
  <c r="D35" i="2"/>
  <c r="C35" i="2"/>
  <c r="B35" i="2"/>
  <c r="H34" i="2"/>
  <c r="G34" i="2"/>
  <c r="F34" i="2"/>
  <c r="E34" i="2"/>
  <c r="D34" i="2"/>
  <c r="C34" i="2"/>
  <c r="B34" i="2"/>
  <c r="G33" i="2"/>
  <c r="F33" i="2"/>
  <c r="E33" i="2"/>
  <c r="D33" i="2"/>
  <c r="C33" i="2"/>
  <c r="B33" i="2"/>
  <c r="H32" i="2"/>
  <c r="F32" i="2"/>
  <c r="E32" i="2"/>
  <c r="D32" i="2"/>
  <c r="C32" i="2"/>
  <c r="B32" i="2"/>
  <c r="H31" i="2"/>
  <c r="G31" i="2"/>
  <c r="F31" i="2"/>
  <c r="E31" i="2"/>
  <c r="D31" i="2"/>
  <c r="C31" i="2"/>
  <c r="B31" i="2"/>
  <c r="H30" i="2"/>
  <c r="G30" i="2"/>
  <c r="F30" i="2"/>
  <c r="E30" i="2"/>
  <c r="D30" i="2"/>
  <c r="C30" i="2"/>
  <c r="B30" i="2"/>
  <c r="H29" i="2"/>
  <c r="G29" i="2"/>
  <c r="F29" i="2"/>
  <c r="E29" i="2"/>
  <c r="D29" i="2"/>
  <c r="C29" i="2"/>
  <c r="B29" i="2"/>
  <c r="H28" i="2"/>
  <c r="G28" i="2"/>
  <c r="F28" i="2"/>
  <c r="E28" i="2"/>
  <c r="D28" i="2"/>
  <c r="C28" i="2"/>
  <c r="B28" i="2"/>
  <c r="H27" i="2"/>
  <c r="F27" i="2"/>
  <c r="E27" i="2"/>
  <c r="D27" i="2"/>
  <c r="C27" i="2"/>
  <c r="B27" i="2"/>
  <c r="H26" i="2"/>
  <c r="G26" i="2"/>
  <c r="F26" i="2"/>
  <c r="E26" i="2"/>
  <c r="D26" i="2"/>
  <c r="C26" i="2"/>
  <c r="B26" i="2"/>
  <c r="H25" i="2"/>
  <c r="G25" i="2"/>
  <c r="F25" i="2"/>
  <c r="E25" i="2"/>
  <c r="D25" i="2"/>
  <c r="C25" i="2"/>
  <c r="B25" i="2"/>
  <c r="H24" i="2"/>
  <c r="G24" i="2"/>
  <c r="F24" i="2"/>
  <c r="E24" i="2"/>
  <c r="D24" i="2"/>
  <c r="C24" i="2"/>
  <c r="B24" i="2"/>
  <c r="G23" i="2"/>
  <c r="F23" i="2"/>
  <c r="E23" i="2"/>
  <c r="D23" i="2"/>
  <c r="C23" i="2"/>
  <c r="B23" i="2"/>
  <c r="H22" i="2"/>
  <c r="G22" i="2"/>
  <c r="F22" i="2"/>
  <c r="E22" i="2"/>
  <c r="D22" i="2"/>
  <c r="C22" i="2"/>
  <c r="B22" i="2"/>
  <c r="G21" i="2"/>
  <c r="F21" i="2"/>
  <c r="E21" i="2"/>
  <c r="D21" i="2"/>
  <c r="C21" i="2"/>
  <c r="B21" i="2"/>
  <c r="H20" i="2"/>
  <c r="G20" i="2"/>
  <c r="F20" i="2"/>
  <c r="E20" i="2"/>
  <c r="D20" i="2"/>
  <c r="C20" i="2"/>
  <c r="B20" i="2"/>
  <c r="H19" i="2"/>
  <c r="G19" i="2"/>
  <c r="F19" i="2"/>
  <c r="E19" i="2"/>
  <c r="D19" i="2"/>
  <c r="C19" i="2"/>
  <c r="B19" i="2"/>
  <c r="H18" i="2"/>
  <c r="G18" i="2"/>
  <c r="F18" i="2"/>
  <c r="E18" i="2"/>
  <c r="D18" i="2"/>
  <c r="C18" i="2"/>
  <c r="B18" i="2"/>
  <c r="H17" i="2"/>
  <c r="G17" i="2"/>
  <c r="F17" i="2"/>
  <c r="E17" i="2"/>
  <c r="D17" i="2"/>
  <c r="C17" i="2"/>
  <c r="B17" i="2"/>
  <c r="H16" i="2"/>
  <c r="G16" i="2"/>
  <c r="F16" i="2"/>
  <c r="E16" i="2"/>
  <c r="D16" i="2"/>
  <c r="C16" i="2"/>
  <c r="B16" i="2"/>
  <c r="G15" i="2"/>
  <c r="F15" i="2"/>
  <c r="E15" i="2"/>
  <c r="D15" i="2"/>
  <c r="C15" i="2"/>
  <c r="B15" i="2"/>
  <c r="H14" i="2"/>
  <c r="G14" i="2"/>
  <c r="F14" i="2"/>
  <c r="E14" i="2"/>
  <c r="D14" i="2"/>
  <c r="C14" i="2"/>
  <c r="B14" i="2"/>
  <c r="H13" i="2"/>
  <c r="G13" i="2"/>
  <c r="F13" i="2"/>
  <c r="E13" i="2"/>
  <c r="D13" i="2"/>
  <c r="C13" i="2"/>
  <c r="B13" i="2"/>
  <c r="H12" i="2"/>
  <c r="G12" i="2"/>
  <c r="F12" i="2"/>
  <c r="E12" i="2"/>
  <c r="D12" i="2"/>
  <c r="C12" i="2"/>
  <c r="B12" i="2"/>
  <c r="H11" i="2"/>
  <c r="G11" i="2"/>
  <c r="F11" i="2"/>
  <c r="E11" i="2"/>
  <c r="D11" i="2"/>
  <c r="C11" i="2"/>
  <c r="B11" i="2"/>
  <c r="H10" i="2"/>
  <c r="G10" i="2"/>
  <c r="F10" i="2"/>
  <c r="E10" i="2"/>
  <c r="D10" i="2"/>
  <c r="C10" i="2"/>
  <c r="B10" i="2"/>
  <c r="G9" i="2"/>
  <c r="F9" i="2"/>
  <c r="E9" i="2"/>
  <c r="D9" i="2"/>
  <c r="C9" i="2"/>
  <c r="B9" i="2"/>
  <c r="H8" i="2"/>
  <c r="F8" i="2"/>
  <c r="E8" i="2"/>
  <c r="D8" i="2"/>
  <c r="C8" i="2"/>
  <c r="B8" i="2"/>
  <c r="H7" i="2"/>
  <c r="F7" i="2"/>
  <c r="E7" i="2"/>
  <c r="D7" i="2"/>
  <c r="C7" i="2"/>
  <c r="B7" i="2"/>
  <c r="H6" i="2"/>
  <c r="F6" i="2"/>
  <c r="E6" i="2"/>
  <c r="D6" i="2"/>
  <c r="C6" i="2"/>
  <c r="B6" i="2"/>
  <c r="H5" i="2"/>
  <c r="F5" i="2"/>
  <c r="E5" i="2"/>
  <c r="D5" i="2"/>
  <c r="C5" i="2"/>
  <c r="B5" i="2"/>
  <c r="I1" i="1"/>
  <c r="B5" i="5"/>
  <c r="E5" i="5" s="1"/>
  <c r="D5" i="1" s="1"/>
  <c r="I1" i="5"/>
  <c r="D11" i="62"/>
  <c r="D10" i="62"/>
  <c r="D7" i="62"/>
  <c r="E1" i="5" s="1"/>
  <c r="E4" i="62"/>
  <c r="C4" i="62"/>
  <c r="C2" i="5" s="1"/>
  <c r="C3" i="62"/>
  <c r="C1" i="5" s="1"/>
  <c r="F2" i="33" l="1" a="1"/>
  <c r="F2" i="33" s="1"/>
  <c r="C1" i="2"/>
  <c r="C1" i="47"/>
  <c r="C1" i="1"/>
  <c r="C2" i="2"/>
  <c r="C2" i="47"/>
  <c r="C2" i="1"/>
  <c r="O5" i="5"/>
  <c r="N5" i="5" s="1"/>
  <c r="C5" i="5"/>
  <c r="C5" i="1" s="1"/>
  <c r="B5" i="1"/>
  <c r="B6" i="5"/>
  <c r="D5" i="5"/>
  <c r="B5" i="47"/>
  <c r="E1" i="2"/>
  <c r="E1" i="1"/>
  <c r="F5" i="5"/>
  <c r="F1" i="47"/>
  <c r="C12" i="62"/>
  <c r="G5" i="5"/>
  <c r="E2" i="33"/>
  <c r="D3" i="33"/>
  <c r="L2" i="33"/>
  <c r="J3" i="33" l="1" a="1"/>
  <c r="H3" i="33" a="1"/>
  <c r="L3" i="33" a="1"/>
  <c r="F3" i="33" a="1"/>
  <c r="D4" i="33" a="1"/>
  <c r="E5" i="1"/>
  <c r="J5" i="1"/>
  <c r="M5" i="1"/>
  <c r="I5" i="1"/>
  <c r="G5" i="1"/>
  <c r="F5" i="1"/>
  <c r="K5" i="1"/>
  <c r="H5" i="1"/>
  <c r="L5" i="1"/>
  <c r="J3" i="33"/>
  <c r="F3" i="33"/>
  <c r="E3" i="33"/>
  <c r="D4" i="33"/>
  <c r="H3" i="33"/>
  <c r="L3" i="33"/>
  <c r="G2" i="33"/>
  <c r="K2" i="33"/>
  <c r="I2" i="33"/>
  <c r="M2" i="33"/>
  <c r="J5" i="5"/>
  <c r="K5" i="5"/>
  <c r="H5" i="5"/>
  <c r="H5" i="47"/>
  <c r="B6" i="47"/>
  <c r="G5" i="47"/>
  <c r="F5" i="47"/>
  <c r="D5" i="47"/>
  <c r="E5" i="47"/>
  <c r="C5" i="47"/>
  <c r="L5" i="5"/>
  <c r="B6" i="1"/>
  <c r="F6" i="5"/>
  <c r="J6" i="5" s="1"/>
  <c r="D6" i="5"/>
  <c r="C6" i="5"/>
  <c r="C6" i="1" s="1"/>
  <c r="O6" i="5"/>
  <c r="N6" i="5" s="1"/>
  <c r="L6" i="5"/>
  <c r="B7" i="5"/>
  <c r="B7" i="47" s="1"/>
  <c r="K6" i="5"/>
  <c r="E6" i="5"/>
  <c r="D6" i="1" s="1"/>
  <c r="B8" i="5"/>
  <c r="M5" i="5"/>
  <c r="M6" i="5" l="1"/>
  <c r="D5" i="33" a="1"/>
  <c r="I5" i="47"/>
  <c r="J4" i="33" a="1"/>
  <c r="H4" i="33" a="1"/>
  <c r="L4" i="33" a="1"/>
  <c r="F4" i="33" a="1"/>
  <c r="H6" i="5"/>
  <c r="G7" i="47"/>
  <c r="H7" i="47"/>
  <c r="F7" i="47"/>
  <c r="E7" i="47"/>
  <c r="G6" i="5"/>
  <c r="I6" i="5"/>
  <c r="J4" i="33"/>
  <c r="F4" i="33"/>
  <c r="L4" i="33"/>
  <c r="H4" i="33"/>
  <c r="E4" i="33"/>
  <c r="D5" i="33"/>
  <c r="C6" i="47"/>
  <c r="G6" i="47"/>
  <c r="F6" i="47"/>
  <c r="D6" i="47"/>
  <c r="E6" i="47"/>
  <c r="H6" i="47"/>
  <c r="B8" i="47"/>
  <c r="G3" i="33"/>
  <c r="K3" i="33"/>
  <c r="I3" i="33"/>
  <c r="M3" i="33"/>
  <c r="B8" i="1"/>
  <c r="K8" i="5"/>
  <c r="F8" i="5"/>
  <c r="J8" i="5" s="1"/>
  <c r="D8" i="5"/>
  <c r="C8" i="5"/>
  <c r="C8" i="1" s="1"/>
  <c r="O8" i="5"/>
  <c r="N8" i="5" s="1"/>
  <c r="L8" i="5"/>
  <c r="M8" i="5"/>
  <c r="E8" i="5"/>
  <c r="D8" i="1" s="1"/>
  <c r="F6" i="1"/>
  <c r="L6" i="1"/>
  <c r="K6" i="1"/>
  <c r="I6" i="1"/>
  <c r="H6" i="1"/>
  <c r="E6" i="1"/>
  <c r="M6" i="1"/>
  <c r="J6" i="1"/>
  <c r="G6" i="1"/>
  <c r="L7" i="5"/>
  <c r="B7" i="1"/>
  <c r="G7" i="5"/>
  <c r="D7" i="47" s="1"/>
  <c r="F7" i="5"/>
  <c r="J7" i="5" s="1"/>
  <c r="D7" i="5"/>
  <c r="C7" i="5"/>
  <c r="C7" i="1" s="1"/>
  <c r="O7" i="5"/>
  <c r="N7" i="5" s="1"/>
  <c r="E7" i="5"/>
  <c r="D7" i="1" s="1"/>
  <c r="B9" i="5"/>
  <c r="M7" i="5" l="1"/>
  <c r="D6" i="33" a="1"/>
  <c r="J5" i="33" a="1"/>
  <c r="L5" i="33" a="1"/>
  <c r="F5" i="33" a="1"/>
  <c r="H5" i="33" a="1"/>
  <c r="G8" i="5"/>
  <c r="I7" i="47"/>
  <c r="I6" i="47"/>
  <c r="E5" i="33"/>
  <c r="F5" i="33"/>
  <c r="J5" i="33"/>
  <c r="H5" i="33"/>
  <c r="L5" i="33"/>
  <c r="G7" i="1"/>
  <c r="E7" i="1"/>
  <c r="J7" i="1"/>
  <c r="F7" i="1"/>
  <c r="M7" i="1"/>
  <c r="L7" i="1"/>
  <c r="K7" i="1"/>
  <c r="H7" i="1"/>
  <c r="I7" i="1"/>
  <c r="H7" i="5"/>
  <c r="K7" i="5"/>
  <c r="H8" i="5"/>
  <c r="I8" i="5"/>
  <c r="H8" i="47"/>
  <c r="F8" i="47"/>
  <c r="I8" i="47" s="1"/>
  <c r="D8" i="47"/>
  <c r="E8" i="47"/>
  <c r="G8" i="47"/>
  <c r="C8" i="47"/>
  <c r="C7" i="47"/>
  <c r="F9" i="5"/>
  <c r="J9" i="5" s="1"/>
  <c r="D9" i="5"/>
  <c r="C9" i="5"/>
  <c r="C9" i="1" s="1"/>
  <c r="O9" i="5"/>
  <c r="N9" i="5" s="1"/>
  <c r="E9" i="5"/>
  <c r="D9" i="1" s="1"/>
  <c r="B9" i="1"/>
  <c r="D6" i="33"/>
  <c r="B10" i="5"/>
  <c r="M4" i="33"/>
  <c r="I4" i="33"/>
  <c r="G4" i="33"/>
  <c r="K4" i="33"/>
  <c r="B9" i="47"/>
  <c r="E8" i="1"/>
  <c r="H8" i="1"/>
  <c r="F8" i="1"/>
  <c r="J8" i="1"/>
  <c r="L8" i="1"/>
  <c r="I8" i="1"/>
  <c r="G8" i="1"/>
  <c r="M8" i="1"/>
  <c r="K8" i="1"/>
  <c r="F6" i="33" l="1" a="1"/>
  <c r="L6" i="33" a="1"/>
  <c r="J6" i="33" a="1"/>
  <c r="H6" i="33" a="1"/>
  <c r="D7" i="33" a="1"/>
  <c r="M9" i="5"/>
  <c r="L9" i="5"/>
  <c r="I9" i="5"/>
  <c r="J6" i="33"/>
  <c r="E6" i="33"/>
  <c r="L6" i="33"/>
  <c r="H6" i="33"/>
  <c r="F6" i="33"/>
  <c r="D7" i="33"/>
  <c r="K9" i="5"/>
  <c r="G9" i="47"/>
  <c r="H9" i="47"/>
  <c r="E9" i="47"/>
  <c r="F9" i="47"/>
  <c r="I9" i="47" s="1"/>
  <c r="C9" i="47"/>
  <c r="E10" i="5"/>
  <c r="D10" i="1" s="1"/>
  <c r="B12" i="5"/>
  <c r="F10" i="5"/>
  <c r="J10" i="5" s="1"/>
  <c r="B10" i="1"/>
  <c r="H10" i="5"/>
  <c r="D10" i="5"/>
  <c r="C10" i="5"/>
  <c r="C10" i="1" s="1"/>
  <c r="O10" i="5"/>
  <c r="N10" i="5" s="1"/>
  <c r="B11" i="5"/>
  <c r="H9" i="5"/>
  <c r="B10" i="47"/>
  <c r="B11" i="47" s="1"/>
  <c r="G5" i="33"/>
  <c r="M5" i="33"/>
  <c r="I5" i="33"/>
  <c r="K5" i="33"/>
  <c r="F9" i="1"/>
  <c r="I9" i="1"/>
  <c r="G9" i="1"/>
  <c r="M9" i="1"/>
  <c r="K9" i="1"/>
  <c r="J9" i="1"/>
  <c r="E9" i="1"/>
  <c r="H9" i="1"/>
  <c r="L9" i="1"/>
  <c r="G9" i="5"/>
  <c r="D9" i="47" s="1"/>
  <c r="D8" i="33" l="1" a="1"/>
  <c r="J7" i="33" a="1"/>
  <c r="H7" i="33" a="1"/>
  <c r="L7" i="33" a="1"/>
  <c r="F7" i="33" a="1"/>
  <c r="L10" i="5"/>
  <c r="H11" i="47"/>
  <c r="E11" i="47"/>
  <c r="G11" i="47"/>
  <c r="F11" i="47"/>
  <c r="I10" i="5"/>
  <c r="D8" i="33"/>
  <c r="O11" i="5"/>
  <c r="N11" i="5" s="1"/>
  <c r="C11" i="5"/>
  <c r="C11" i="47" s="1"/>
  <c r="D11" i="5"/>
  <c r="C11" i="1"/>
  <c r="B11" i="1"/>
  <c r="K11" i="5"/>
  <c r="I11" i="5"/>
  <c r="F11" i="5"/>
  <c r="J11" i="5" s="1"/>
  <c r="E11" i="5"/>
  <c r="D11" i="1" s="1"/>
  <c r="B13" i="5"/>
  <c r="L11" i="5"/>
  <c r="K10" i="5"/>
  <c r="G10" i="1"/>
  <c r="J10" i="1"/>
  <c r="H10" i="1"/>
  <c r="L10" i="1"/>
  <c r="F10" i="1"/>
  <c r="M10" i="1"/>
  <c r="I10" i="1"/>
  <c r="E10" i="1"/>
  <c r="K10" i="1"/>
  <c r="G6" i="33"/>
  <c r="I6" i="33"/>
  <c r="M6" i="33"/>
  <c r="K6" i="33"/>
  <c r="G10" i="5"/>
  <c r="B12" i="1"/>
  <c r="F12" i="5"/>
  <c r="J12" i="5" s="1"/>
  <c r="E12" i="5"/>
  <c r="D12" i="1" s="1"/>
  <c r="C12" i="5"/>
  <c r="C12" i="1" s="1"/>
  <c r="B14" i="5"/>
  <c r="O12" i="5"/>
  <c r="N12" i="5" s="1"/>
  <c r="D12" i="5"/>
  <c r="M10" i="5"/>
  <c r="J7" i="33"/>
  <c r="F7" i="33"/>
  <c r="E7" i="33"/>
  <c r="L7" i="33"/>
  <c r="H7" i="33"/>
  <c r="D10" i="47"/>
  <c r="F10" i="47"/>
  <c r="H10" i="47"/>
  <c r="B12" i="47"/>
  <c r="B13" i="47" s="1"/>
  <c r="E10" i="47"/>
  <c r="C10" i="47"/>
  <c r="G10" i="47"/>
  <c r="L12" i="5" l="1"/>
  <c r="H12" i="5"/>
  <c r="H8" i="33" a="1"/>
  <c r="H8" i="33" s="1"/>
  <c r="F8" i="33" a="1"/>
  <c r="F8" i="33" s="1"/>
  <c r="L8" i="33" a="1"/>
  <c r="L8" i="33" s="1"/>
  <c r="J8" i="33" a="1"/>
  <c r="J8" i="33" s="1"/>
  <c r="H11" i="5"/>
  <c r="D9" i="33" a="1"/>
  <c r="D9" i="33" s="1"/>
  <c r="I11" i="47"/>
  <c r="I10" i="47"/>
  <c r="G13" i="47"/>
  <c r="E13" i="47"/>
  <c r="H13" i="47"/>
  <c r="F13" i="47"/>
  <c r="I12" i="5"/>
  <c r="K12" i="5"/>
  <c r="G11" i="5"/>
  <c r="D11" i="47" s="1"/>
  <c r="I12" i="1"/>
  <c r="L12" i="1"/>
  <c r="J12" i="1"/>
  <c r="F12" i="1"/>
  <c r="M12" i="1"/>
  <c r="K12" i="1"/>
  <c r="G12" i="1"/>
  <c r="E12" i="1"/>
  <c r="H12" i="1"/>
  <c r="M11" i="5"/>
  <c r="E8" i="33"/>
  <c r="G12" i="5"/>
  <c r="D12" i="47" s="1"/>
  <c r="M12" i="5"/>
  <c r="B13" i="1"/>
  <c r="F13" i="5"/>
  <c r="J13" i="5" s="1"/>
  <c r="E13" i="5"/>
  <c r="D13" i="1" s="1"/>
  <c r="C13" i="5"/>
  <c r="C13" i="47" s="1"/>
  <c r="B15" i="5"/>
  <c r="O13" i="5"/>
  <c r="N13" i="5" s="1"/>
  <c r="D13" i="5"/>
  <c r="M7" i="33"/>
  <c r="I7" i="33"/>
  <c r="K7" i="33"/>
  <c r="G7" i="33"/>
  <c r="B14" i="1"/>
  <c r="F14" i="5"/>
  <c r="J14" i="5" s="1"/>
  <c r="E14" i="5"/>
  <c r="D14" i="1" s="1"/>
  <c r="C14" i="5"/>
  <c r="C14" i="1" s="1"/>
  <c r="B16" i="5"/>
  <c r="O14" i="5"/>
  <c r="N14" i="5" s="1"/>
  <c r="L14" i="5"/>
  <c r="D14" i="5"/>
  <c r="G14" i="5"/>
  <c r="F12" i="47"/>
  <c r="E12" i="47"/>
  <c r="B14" i="47"/>
  <c r="B15" i="47" s="1"/>
  <c r="C12" i="47"/>
  <c r="H12" i="47"/>
  <c r="G12" i="47"/>
  <c r="H11" i="1"/>
  <c r="K11" i="1"/>
  <c r="I11" i="1"/>
  <c r="G11" i="1"/>
  <c r="L11" i="1"/>
  <c r="J11" i="1"/>
  <c r="E11" i="1"/>
  <c r="M11" i="1"/>
  <c r="F11" i="1"/>
  <c r="H14" i="5" l="1"/>
  <c r="C13" i="1"/>
  <c r="K14" i="5"/>
  <c r="M14" i="5"/>
  <c r="J9" i="33" a="1"/>
  <c r="J9" i="33" s="1"/>
  <c r="L9" i="33" a="1"/>
  <c r="L9" i="33" s="1"/>
  <c r="F9" i="33" a="1"/>
  <c r="F9" i="33" s="1"/>
  <c r="G9" i="33" s="1"/>
  <c r="H9" i="33" a="1"/>
  <c r="H9" i="33" s="1"/>
  <c r="I9" i="33" s="1"/>
  <c r="D10" i="33" a="1"/>
  <c r="D10" i="33" s="1"/>
  <c r="I14" i="5"/>
  <c r="E9" i="33"/>
  <c r="K9" i="33" s="1"/>
  <c r="I13" i="47"/>
  <c r="I12" i="47"/>
  <c r="H15" i="47"/>
  <c r="F15" i="47"/>
  <c r="G15" i="47"/>
  <c r="E15" i="47"/>
  <c r="K14" i="1"/>
  <c r="L14" i="1"/>
  <c r="G14" i="1"/>
  <c r="M14" i="1"/>
  <c r="J14" i="1"/>
  <c r="H14" i="1"/>
  <c r="F14" i="1"/>
  <c r="E14" i="1"/>
  <c r="I14" i="1"/>
  <c r="I13" i="5"/>
  <c r="G8" i="33"/>
  <c r="K8" i="33"/>
  <c r="M8" i="33"/>
  <c r="I8" i="33"/>
  <c r="E16" i="5"/>
  <c r="D16" i="1" s="1"/>
  <c r="F16" i="5"/>
  <c r="J16" i="5" s="1"/>
  <c r="B16" i="1"/>
  <c r="M16" i="5"/>
  <c r="K16" i="5"/>
  <c r="H16" i="5"/>
  <c r="G16" i="5"/>
  <c r="C16" i="5"/>
  <c r="C16" i="1" s="1"/>
  <c r="O16" i="5"/>
  <c r="N16" i="5" s="1"/>
  <c r="I16" i="5"/>
  <c r="D16" i="5"/>
  <c r="J13" i="1"/>
  <c r="M13" i="1"/>
  <c r="K13" i="1"/>
  <c r="H13" i="1"/>
  <c r="F13" i="1"/>
  <c r="E13" i="1"/>
  <c r="I13" i="1"/>
  <c r="G13" i="1"/>
  <c r="L13" i="1"/>
  <c r="H13" i="5"/>
  <c r="M13" i="5"/>
  <c r="L13" i="5"/>
  <c r="G13" i="5"/>
  <c r="D13" i="47" s="1"/>
  <c r="K13" i="5"/>
  <c r="B15" i="1"/>
  <c r="C15" i="1"/>
  <c r="F15" i="5"/>
  <c r="J15" i="5" s="1"/>
  <c r="E15" i="5"/>
  <c r="D15" i="1" s="1"/>
  <c r="C15" i="5"/>
  <c r="C15" i="47" s="1"/>
  <c r="B17" i="5"/>
  <c r="O15" i="5"/>
  <c r="N15" i="5" s="1"/>
  <c r="D15" i="5"/>
  <c r="H14" i="47"/>
  <c r="C14" i="47"/>
  <c r="E14" i="47"/>
  <c r="G14" i="47"/>
  <c r="F14" i="47"/>
  <c r="I14" i="47" s="1"/>
  <c r="B16" i="47"/>
  <c r="B17" i="47" s="1"/>
  <c r="D14" i="47"/>
  <c r="M9" i="33" l="1"/>
  <c r="J10" i="33" a="1"/>
  <c r="J10" i="33" s="1"/>
  <c r="H10" i="33" a="1"/>
  <c r="H10" i="33" s="1"/>
  <c r="F10" i="33" a="1"/>
  <c r="F10" i="33" s="1"/>
  <c r="L10" i="33" a="1"/>
  <c r="L10" i="33" s="1"/>
  <c r="D11" i="33" a="1"/>
  <c r="D11" i="33" s="1"/>
  <c r="E10" i="33"/>
  <c r="I15" i="47"/>
  <c r="H17" i="47"/>
  <c r="E17" i="47"/>
  <c r="F17" i="47"/>
  <c r="G17" i="47"/>
  <c r="M15" i="5"/>
  <c r="H15" i="5"/>
  <c r="L15" i="5"/>
  <c r="G15" i="5"/>
  <c r="D15" i="47" s="1"/>
  <c r="I15" i="5"/>
  <c r="M16" i="1"/>
  <c r="J16" i="1"/>
  <c r="H16" i="1"/>
  <c r="G16" i="1"/>
  <c r="E16" i="1"/>
  <c r="K16" i="1"/>
  <c r="I16" i="1"/>
  <c r="L16" i="1"/>
  <c r="F16" i="1"/>
  <c r="K15" i="5"/>
  <c r="L15" i="1"/>
  <c r="M15" i="1"/>
  <c r="K15" i="1"/>
  <c r="H15" i="1"/>
  <c r="E15" i="1"/>
  <c r="I15" i="1"/>
  <c r="F15" i="1"/>
  <c r="J15" i="1"/>
  <c r="G15" i="1"/>
  <c r="O17" i="5"/>
  <c r="N17" i="5" s="1"/>
  <c r="C17" i="5"/>
  <c r="C17" i="47" s="1"/>
  <c r="B17" i="1"/>
  <c r="D17" i="5"/>
  <c r="C17" i="1"/>
  <c r="K17" i="5"/>
  <c r="H17" i="5"/>
  <c r="G17" i="5"/>
  <c r="D17" i="47" s="1"/>
  <c r="E17" i="5"/>
  <c r="D17" i="1" s="1"/>
  <c r="B19" i="5"/>
  <c r="L17" i="5"/>
  <c r="F17" i="5"/>
  <c r="J17" i="5" s="1"/>
  <c r="B18" i="5"/>
  <c r="D16" i="47"/>
  <c r="H16" i="47"/>
  <c r="E16" i="47"/>
  <c r="F16" i="47"/>
  <c r="B18" i="47"/>
  <c r="G16" i="47"/>
  <c r="C16" i="47"/>
  <c r="L16" i="5"/>
  <c r="I17" i="47" l="1"/>
  <c r="I10" i="33"/>
  <c r="G10" i="33"/>
  <c r="M10" i="33"/>
  <c r="K10" i="33"/>
  <c r="J11" i="33" a="1"/>
  <c r="J11" i="33" s="1"/>
  <c r="H11" i="33" a="1"/>
  <c r="H11" i="33" s="1"/>
  <c r="F11" i="33" a="1"/>
  <c r="F11" i="33" s="1"/>
  <c r="L11" i="33" a="1"/>
  <c r="L11" i="33" s="1"/>
  <c r="D12" i="33" a="1"/>
  <c r="D12" i="33" s="1"/>
  <c r="E11" i="33"/>
  <c r="I16" i="47"/>
  <c r="F18" i="47"/>
  <c r="H18" i="47"/>
  <c r="I18" i="47" s="1"/>
  <c r="E18" i="47"/>
  <c r="G18" i="47"/>
  <c r="B18" i="1"/>
  <c r="O18" i="5"/>
  <c r="E18" i="5"/>
  <c r="D18" i="1" s="1"/>
  <c r="D18" i="5"/>
  <c r="B20" i="5"/>
  <c r="B21" i="5" s="1"/>
  <c r="C18" i="5"/>
  <c r="C18" i="1" s="1"/>
  <c r="F18" i="5"/>
  <c r="J18" i="5" s="1"/>
  <c r="E17" i="1"/>
  <c r="G17" i="1"/>
  <c r="M17" i="1"/>
  <c r="L17" i="1"/>
  <c r="J17" i="1"/>
  <c r="I17" i="1"/>
  <c r="H17" i="1"/>
  <c r="F17" i="1"/>
  <c r="K17" i="1"/>
  <c r="C19" i="1"/>
  <c r="B19" i="1"/>
  <c r="O19" i="5"/>
  <c r="N19" i="5" s="1"/>
  <c r="E19" i="5"/>
  <c r="D19" i="1" s="1"/>
  <c r="D19" i="5"/>
  <c r="F19" i="5"/>
  <c r="J19" i="5" s="1"/>
  <c r="C19" i="5"/>
  <c r="M17" i="5"/>
  <c r="I17" i="5"/>
  <c r="B19" i="47"/>
  <c r="B20" i="47" s="1"/>
  <c r="G11" i="33" l="1"/>
  <c r="K11" i="33"/>
  <c r="I11" i="33"/>
  <c r="M11" i="33"/>
  <c r="L12" i="33" a="1"/>
  <c r="L12" i="33" s="1"/>
  <c r="J12" i="33" a="1"/>
  <c r="J12" i="33" s="1"/>
  <c r="H12" i="33" a="1"/>
  <c r="H12" i="33" s="1"/>
  <c r="F12" i="33" a="1"/>
  <c r="F12" i="33" s="1"/>
  <c r="D13" i="33" a="1"/>
  <c r="D13" i="33" s="1"/>
  <c r="E12" i="33"/>
  <c r="H18" i="5"/>
  <c r="G19" i="5"/>
  <c r="D19" i="47" s="1"/>
  <c r="K18" i="5"/>
  <c r="G18" i="5"/>
  <c r="D18" i="47" s="1"/>
  <c r="H20" i="47"/>
  <c r="G20" i="47"/>
  <c r="F20" i="47"/>
  <c r="E20" i="47"/>
  <c r="I19" i="5"/>
  <c r="F19" i="47"/>
  <c r="B21" i="47"/>
  <c r="H19" i="47"/>
  <c r="G19" i="47"/>
  <c r="C19" i="47"/>
  <c r="E19" i="47"/>
  <c r="G21" i="5"/>
  <c r="C21" i="1"/>
  <c r="O21" i="5"/>
  <c r="N21" i="5" s="1"/>
  <c r="M21" i="5"/>
  <c r="L21" i="5"/>
  <c r="I21" i="5"/>
  <c r="B21" i="1"/>
  <c r="E21" i="5"/>
  <c r="D21" i="1" s="1"/>
  <c r="D21" i="5"/>
  <c r="C21" i="5"/>
  <c r="F21" i="5"/>
  <c r="J21" i="5" s="1"/>
  <c r="B20" i="1"/>
  <c r="O20" i="5"/>
  <c r="N20" i="5" s="1"/>
  <c r="E20" i="5"/>
  <c r="D20" i="1" s="1"/>
  <c r="D20" i="5"/>
  <c r="B22" i="5"/>
  <c r="B23" i="5" s="1"/>
  <c r="C20" i="5"/>
  <c r="C20" i="47" s="1"/>
  <c r="F20" i="5"/>
  <c r="J20" i="5" s="1"/>
  <c r="C18" i="47"/>
  <c r="H19" i="5"/>
  <c r="M18" i="5"/>
  <c r="M19" i="5"/>
  <c r="G19" i="1"/>
  <c r="E19" i="1"/>
  <c r="L19" i="1"/>
  <c r="J19" i="1"/>
  <c r="I19" i="1"/>
  <c r="F19" i="1"/>
  <c r="M19" i="1"/>
  <c r="K19" i="1"/>
  <c r="H19" i="1"/>
  <c r="L19" i="5"/>
  <c r="K19" i="5"/>
  <c r="L18" i="5"/>
  <c r="F18" i="1"/>
  <c r="K18" i="1"/>
  <c r="J18" i="1"/>
  <c r="G18" i="1"/>
  <c r="L18" i="1"/>
  <c r="H18" i="1"/>
  <c r="E18" i="1"/>
  <c r="M18" i="1"/>
  <c r="I18" i="1"/>
  <c r="I20" i="47" l="1"/>
  <c r="G12" i="33"/>
  <c r="I12" i="33"/>
  <c r="K12" i="33"/>
  <c r="M12" i="33"/>
  <c r="J13" i="33" a="1"/>
  <c r="J13" i="33" s="1"/>
  <c r="L13" i="33" a="1"/>
  <c r="L13" i="33" s="1"/>
  <c r="H13" i="33" a="1"/>
  <c r="H13" i="33" s="1"/>
  <c r="F13" i="33" a="1"/>
  <c r="F13" i="33" s="1"/>
  <c r="D14" i="33" a="1"/>
  <c r="D14" i="33" s="1"/>
  <c r="E13" i="33"/>
  <c r="C20" i="1"/>
  <c r="K21" i="5"/>
  <c r="I19" i="47"/>
  <c r="O23" i="5"/>
  <c r="N23" i="5" s="1"/>
  <c r="C23" i="5"/>
  <c r="C23" i="1" s="1"/>
  <c r="D23" i="5"/>
  <c r="B23" i="1"/>
  <c r="F23" i="5"/>
  <c r="J23" i="5" s="1"/>
  <c r="E23" i="5"/>
  <c r="D23" i="1" s="1"/>
  <c r="G20" i="5"/>
  <c r="D20" i="47" s="1"/>
  <c r="H20" i="5"/>
  <c r="L20" i="5"/>
  <c r="F21" i="1"/>
  <c r="I21" i="1"/>
  <c r="G21" i="1"/>
  <c r="K21" i="1"/>
  <c r="L21" i="1"/>
  <c r="J21" i="1"/>
  <c r="E21" i="1"/>
  <c r="M21" i="1"/>
  <c r="H21" i="1"/>
  <c r="M20" i="5"/>
  <c r="E21" i="47"/>
  <c r="C21" i="47"/>
  <c r="D21" i="47"/>
  <c r="H21" i="47"/>
  <c r="I21" i="47" s="1"/>
  <c r="F21" i="47"/>
  <c r="G21" i="47"/>
  <c r="E20" i="1"/>
  <c r="H20" i="1"/>
  <c r="F20" i="1"/>
  <c r="I20" i="1"/>
  <c r="M20" i="1"/>
  <c r="L20" i="1"/>
  <c r="K20" i="1"/>
  <c r="J20" i="1"/>
  <c r="G20" i="1"/>
  <c r="I20" i="5"/>
  <c r="E22" i="5"/>
  <c r="D22" i="1" s="1"/>
  <c r="B24" i="5"/>
  <c r="F22" i="5"/>
  <c r="J22" i="5" s="1"/>
  <c r="O22" i="5"/>
  <c r="N22" i="5" s="1"/>
  <c r="B22" i="1"/>
  <c r="D22" i="5"/>
  <c r="C22" i="5"/>
  <c r="C22" i="1" s="1"/>
  <c r="K20" i="5"/>
  <c r="B22" i="47"/>
  <c r="B23" i="47" s="1"/>
  <c r="H21" i="5"/>
  <c r="K13" i="33" l="1"/>
  <c r="M13" i="33"/>
  <c r="G13" i="33"/>
  <c r="I13" i="33"/>
  <c r="L14" i="33" a="1"/>
  <c r="L14" i="33" s="1"/>
  <c r="J14" i="33" a="1"/>
  <c r="J14" i="33" s="1"/>
  <c r="H14" i="33" a="1"/>
  <c r="H14" i="33" s="1"/>
  <c r="F14" i="33" a="1"/>
  <c r="F14" i="33" s="1"/>
  <c r="D15" i="33" a="1"/>
  <c r="D15" i="33" s="1"/>
  <c r="E14" i="33"/>
  <c r="H23" i="5"/>
  <c r="H22" i="5"/>
  <c r="G23" i="5"/>
  <c r="D23" i="47" s="1"/>
  <c r="K22" i="5"/>
  <c r="I23" i="5"/>
  <c r="G22" i="5"/>
  <c r="D22" i="47" s="1"/>
  <c r="L23" i="5"/>
  <c r="I22" i="5"/>
  <c r="M23" i="5"/>
  <c r="C24" i="5"/>
  <c r="C24" i="1" s="1"/>
  <c r="B24" i="1"/>
  <c r="O24" i="5"/>
  <c r="N24" i="5" s="1"/>
  <c r="I24" i="5"/>
  <c r="F24" i="5"/>
  <c r="J24" i="5" s="1"/>
  <c r="D24" i="5"/>
  <c r="E24" i="5"/>
  <c r="D24" i="1" s="1"/>
  <c r="H23" i="47"/>
  <c r="E23" i="47"/>
  <c r="F23" i="47"/>
  <c r="G23" i="47"/>
  <c r="C23" i="47"/>
  <c r="G22" i="1"/>
  <c r="J22" i="1"/>
  <c r="H22" i="1"/>
  <c r="E22" i="1"/>
  <c r="L22" i="1"/>
  <c r="K22" i="1"/>
  <c r="F22" i="1"/>
  <c r="M22" i="1"/>
  <c r="I22" i="1"/>
  <c r="H23" i="1"/>
  <c r="K23" i="1"/>
  <c r="I23" i="1"/>
  <c r="L23" i="1"/>
  <c r="F23" i="1"/>
  <c r="J23" i="1"/>
  <c r="E23" i="1"/>
  <c r="M23" i="1"/>
  <c r="G23" i="1"/>
  <c r="L22" i="5"/>
  <c r="M22" i="5"/>
  <c r="K23" i="5"/>
  <c r="B24" i="47"/>
  <c r="E22" i="47"/>
  <c r="C22" i="47"/>
  <c r="F22" i="47"/>
  <c r="H22" i="47"/>
  <c r="I22" i="47" s="1"/>
  <c r="G22" i="47"/>
  <c r="B25" i="5"/>
  <c r="B26" i="5" s="1"/>
  <c r="G24" i="5" l="1"/>
  <c r="D24" i="47" s="1"/>
  <c r="G14" i="33"/>
  <c r="M14" i="33"/>
  <c r="K14" i="33"/>
  <c r="I14" i="33"/>
  <c r="J15" i="33" a="1"/>
  <c r="J15" i="33" s="1"/>
  <c r="L15" i="33" a="1"/>
  <c r="L15" i="33" s="1"/>
  <c r="H15" i="33" a="1"/>
  <c r="H15" i="33" s="1"/>
  <c r="F15" i="33" a="1"/>
  <c r="F15" i="33" s="1"/>
  <c r="D16" i="33" a="1"/>
  <c r="D16" i="33" s="1"/>
  <c r="E15" i="33"/>
  <c r="I23" i="47"/>
  <c r="B26" i="1"/>
  <c r="C26" i="5"/>
  <c r="C26" i="1" s="1"/>
  <c r="O26" i="5"/>
  <c r="N26" i="5" s="1"/>
  <c r="F26" i="5"/>
  <c r="J26" i="5" s="1"/>
  <c r="D26" i="5"/>
  <c r="E26" i="5"/>
  <c r="D26" i="1" s="1"/>
  <c r="H26" i="5"/>
  <c r="B25" i="47"/>
  <c r="B26" i="47" s="1"/>
  <c r="L24" i="5"/>
  <c r="I24" i="1"/>
  <c r="L24" i="1"/>
  <c r="J24" i="1"/>
  <c r="H24" i="1"/>
  <c r="K24" i="1"/>
  <c r="G24" i="1"/>
  <c r="F24" i="1"/>
  <c r="E24" i="1"/>
  <c r="M24" i="1"/>
  <c r="H24" i="5"/>
  <c r="H24" i="47"/>
  <c r="E24" i="47"/>
  <c r="F24" i="47"/>
  <c r="I24" i="47" s="1"/>
  <c r="C24" i="47"/>
  <c r="G24" i="47"/>
  <c r="M24" i="5"/>
  <c r="K25" i="5"/>
  <c r="B25" i="1"/>
  <c r="C25" i="5"/>
  <c r="C25" i="1" s="1"/>
  <c r="O25" i="5"/>
  <c r="N25" i="5" s="1"/>
  <c r="F25" i="5"/>
  <c r="J25" i="5" s="1"/>
  <c r="D25" i="5"/>
  <c r="M25" i="5"/>
  <c r="H25" i="5"/>
  <c r="E25" i="5"/>
  <c r="D25" i="1" s="1"/>
  <c r="B27" i="5"/>
  <c r="K24" i="5"/>
  <c r="L25" i="5" l="1"/>
  <c r="G15" i="33"/>
  <c r="I15" i="33"/>
  <c r="K15" i="33"/>
  <c r="M15" i="33"/>
  <c r="L16" i="33" a="1"/>
  <c r="L16" i="33" s="1"/>
  <c r="J16" i="33" a="1"/>
  <c r="J16" i="33" s="1"/>
  <c r="H16" i="33" a="1"/>
  <c r="H16" i="33" s="1"/>
  <c r="F16" i="33" a="1"/>
  <c r="F16" i="33" s="1"/>
  <c r="D17" i="33" a="1"/>
  <c r="D17" i="33" s="1"/>
  <c r="E16" i="33"/>
  <c r="J25" i="1"/>
  <c r="M25" i="1"/>
  <c r="K25" i="1"/>
  <c r="F25" i="1"/>
  <c r="H25" i="1"/>
  <c r="E25" i="1"/>
  <c r="I25" i="1"/>
  <c r="G25" i="1"/>
  <c r="L25" i="1"/>
  <c r="B27" i="1"/>
  <c r="C27" i="5"/>
  <c r="C27" i="1" s="1"/>
  <c r="O27" i="5"/>
  <c r="N27" i="5" s="1"/>
  <c r="F27" i="5"/>
  <c r="J27" i="5" s="1"/>
  <c r="D27" i="5"/>
  <c r="M27" i="5"/>
  <c r="E27" i="5"/>
  <c r="D27" i="1" s="1"/>
  <c r="G26" i="5"/>
  <c r="D26" i="47" s="1"/>
  <c r="K26" i="5"/>
  <c r="L26" i="5"/>
  <c r="G25" i="5"/>
  <c r="D25" i="47" s="1"/>
  <c r="G25" i="47"/>
  <c r="H25" i="47"/>
  <c r="C25" i="47"/>
  <c r="B27" i="47"/>
  <c r="B28" i="47" s="1"/>
  <c r="E25" i="47"/>
  <c r="F25" i="47"/>
  <c r="K26" i="1"/>
  <c r="L26" i="1"/>
  <c r="M26" i="1"/>
  <c r="H26" i="1"/>
  <c r="I26" i="1"/>
  <c r="G26" i="1"/>
  <c r="E26" i="1"/>
  <c r="F26" i="1"/>
  <c r="J26" i="1"/>
  <c r="I25" i="5"/>
  <c r="M26" i="5"/>
  <c r="H26" i="47"/>
  <c r="C26" i="47"/>
  <c r="G26" i="47"/>
  <c r="F26" i="47"/>
  <c r="I26" i="47" s="1"/>
  <c r="E26" i="47"/>
  <c r="B28" i="5"/>
  <c r="I26" i="5"/>
  <c r="M16" i="33" l="1"/>
  <c r="K16" i="33"/>
  <c r="I16" i="33"/>
  <c r="G16" i="33"/>
  <c r="J17" i="33" a="1"/>
  <c r="J17" i="33" s="1"/>
  <c r="L17" i="33" a="1"/>
  <c r="L17" i="33" s="1"/>
  <c r="H17" i="33" a="1"/>
  <c r="H17" i="33" s="1"/>
  <c r="F17" i="33" a="1"/>
  <c r="F17" i="33" s="1"/>
  <c r="D18" i="33" a="1"/>
  <c r="D18" i="33" s="1"/>
  <c r="E17" i="33"/>
  <c r="H27" i="5"/>
  <c r="I27" i="5"/>
  <c r="G27" i="5"/>
  <c r="D27" i="47" s="1"/>
  <c r="I25" i="47"/>
  <c r="E28" i="5"/>
  <c r="D28" i="1" s="1"/>
  <c r="F28" i="5"/>
  <c r="J28" i="5" s="1"/>
  <c r="B28" i="1"/>
  <c r="C28" i="5"/>
  <c r="C28" i="1" s="1"/>
  <c r="O28" i="5"/>
  <c r="N28" i="5" s="1"/>
  <c r="D28" i="5"/>
  <c r="B29" i="5"/>
  <c r="L27" i="1"/>
  <c r="M27" i="1"/>
  <c r="H27" i="1"/>
  <c r="K27" i="1"/>
  <c r="G27" i="1"/>
  <c r="E27" i="1"/>
  <c r="I27" i="1"/>
  <c r="F27" i="1"/>
  <c r="J27" i="1"/>
  <c r="C28" i="47"/>
  <c r="G28" i="47"/>
  <c r="H28" i="47"/>
  <c r="F28" i="47"/>
  <c r="I28" i="47" s="1"/>
  <c r="E28" i="47"/>
  <c r="F27" i="47"/>
  <c r="C27" i="47"/>
  <c r="E27" i="47"/>
  <c r="G27" i="47"/>
  <c r="H27" i="47"/>
  <c r="B29" i="47"/>
  <c r="K27" i="5"/>
  <c r="L27" i="5"/>
  <c r="L28" i="5" l="1"/>
  <c r="I17" i="33"/>
  <c r="G17" i="33"/>
  <c r="M17" i="33"/>
  <c r="K17" i="33"/>
  <c r="L18" i="33" a="1"/>
  <c r="L18" i="33" s="1"/>
  <c r="J18" i="33" a="1"/>
  <c r="J18" i="33" s="1"/>
  <c r="H18" i="33" a="1"/>
  <c r="H18" i="33" s="1"/>
  <c r="F18" i="33" a="1"/>
  <c r="F18" i="33" s="1"/>
  <c r="D19" i="33" a="1"/>
  <c r="D19" i="33" s="1"/>
  <c r="E18" i="33"/>
  <c r="M28" i="5"/>
  <c r="H28" i="5"/>
  <c r="I28" i="5"/>
  <c r="K28" i="5"/>
  <c r="I27" i="47"/>
  <c r="H29" i="47"/>
  <c r="G29" i="47"/>
  <c r="E29" i="47"/>
  <c r="F29" i="47"/>
  <c r="O29" i="5"/>
  <c r="N29" i="5" s="1"/>
  <c r="C29" i="5"/>
  <c r="C29" i="47" s="1"/>
  <c r="B29" i="1"/>
  <c r="D29" i="5"/>
  <c r="C29" i="1"/>
  <c r="E29" i="5"/>
  <c r="D29" i="1" s="1"/>
  <c r="H29" i="5"/>
  <c r="F29" i="5"/>
  <c r="J29" i="5" s="1"/>
  <c r="M29" i="5"/>
  <c r="M28" i="1"/>
  <c r="L28" i="1"/>
  <c r="H28" i="1"/>
  <c r="E28" i="1"/>
  <c r="K28" i="1"/>
  <c r="I28" i="1"/>
  <c r="G28" i="1"/>
  <c r="F28" i="1"/>
  <c r="J28" i="1"/>
  <c r="B30" i="5"/>
  <c r="B30" i="47" s="1"/>
  <c r="G28" i="5"/>
  <c r="D28" i="47" s="1"/>
  <c r="I29" i="47" l="1"/>
  <c r="G29" i="5"/>
  <c r="D29" i="47" s="1"/>
  <c r="I29" i="5"/>
  <c r="K29" i="5"/>
  <c r="L29" i="5"/>
  <c r="B31" i="5"/>
  <c r="I18" i="33"/>
  <c r="M18" i="33"/>
  <c r="G18" i="33"/>
  <c r="K18" i="33"/>
  <c r="J19" i="33" a="1"/>
  <c r="J19" i="33" s="1"/>
  <c r="H19" i="33" a="1"/>
  <c r="H19" i="33" s="1"/>
  <c r="F19" i="33" a="1"/>
  <c r="F19" i="33" s="1"/>
  <c r="L19" i="33" a="1"/>
  <c r="L19" i="33" s="1"/>
  <c r="D20" i="33" a="1"/>
  <c r="D20" i="33" s="1"/>
  <c r="E19" i="33"/>
  <c r="F30" i="47"/>
  <c r="E30" i="47"/>
  <c r="G30" i="47"/>
  <c r="H30" i="47"/>
  <c r="I30" i="47" s="1"/>
  <c r="C31" i="1"/>
  <c r="B31" i="1"/>
  <c r="E31" i="5"/>
  <c r="D31" i="1" s="1"/>
  <c r="C31" i="5"/>
  <c r="F31" i="5"/>
  <c r="J31" i="5" s="1"/>
  <c r="O31" i="5"/>
  <c r="N31" i="5" s="1"/>
  <c r="D31" i="5"/>
  <c r="E29" i="1"/>
  <c r="M29" i="1"/>
  <c r="J29" i="1"/>
  <c r="K29" i="1"/>
  <c r="G29" i="1"/>
  <c r="L29" i="1"/>
  <c r="H29" i="1"/>
  <c r="F29" i="1"/>
  <c r="I29" i="1"/>
  <c r="B31" i="47"/>
  <c r="B32" i="47" s="1"/>
  <c r="B30" i="1"/>
  <c r="E30" i="5"/>
  <c r="D30" i="1" s="1"/>
  <c r="C30" i="5"/>
  <c r="C30" i="1" s="1"/>
  <c r="B32" i="5"/>
  <c r="B33" i="5" s="1"/>
  <c r="F30" i="5"/>
  <c r="J30" i="5" s="1"/>
  <c r="O30" i="5"/>
  <c r="N30" i="5" s="1"/>
  <c r="G30" i="5"/>
  <c r="D30" i="47" s="1"/>
  <c r="D30" i="5"/>
  <c r="G19" i="33" l="1"/>
  <c r="I19" i="33"/>
  <c r="M19" i="33"/>
  <c r="K19" i="33"/>
  <c r="L20" i="33" a="1"/>
  <c r="L20" i="33" s="1"/>
  <c r="F20" i="33" a="1"/>
  <c r="F20" i="33" s="1"/>
  <c r="J20" i="33" a="1"/>
  <c r="J20" i="33" s="1"/>
  <c r="H20" i="33" a="1"/>
  <c r="H20" i="33" s="1"/>
  <c r="D21" i="33" a="1"/>
  <c r="D21" i="33" s="1"/>
  <c r="E20" i="33"/>
  <c r="M30" i="5"/>
  <c r="C33" i="1"/>
  <c r="B33" i="1"/>
  <c r="E33" i="5"/>
  <c r="D33" i="1" s="1"/>
  <c r="C33" i="5"/>
  <c r="F33" i="5"/>
  <c r="J33" i="5" s="1"/>
  <c r="O33" i="5"/>
  <c r="N33" i="5" s="1"/>
  <c r="I33" i="5"/>
  <c r="D33" i="5"/>
  <c r="F32" i="47"/>
  <c r="C30" i="47"/>
  <c r="H31" i="5"/>
  <c r="I31" i="5"/>
  <c r="M31" i="5"/>
  <c r="F30" i="1"/>
  <c r="H30" i="1"/>
  <c r="L30" i="1"/>
  <c r="K30" i="1"/>
  <c r="I30" i="1"/>
  <c r="G30" i="1"/>
  <c r="M30" i="1"/>
  <c r="J30" i="1"/>
  <c r="E30" i="1"/>
  <c r="D31" i="47"/>
  <c r="C31" i="47"/>
  <c r="E31" i="47"/>
  <c r="B33" i="47"/>
  <c r="H31" i="47"/>
  <c r="F31" i="47"/>
  <c r="I31" i="47" s="1"/>
  <c r="G31" i="47"/>
  <c r="G31" i="1"/>
  <c r="E31" i="1"/>
  <c r="L31" i="1"/>
  <c r="J31" i="1"/>
  <c r="F31" i="1"/>
  <c r="K31" i="1"/>
  <c r="M31" i="1"/>
  <c r="H31" i="1"/>
  <c r="I31" i="1"/>
  <c r="H30" i="5"/>
  <c r="I30" i="5"/>
  <c r="L31" i="5"/>
  <c r="K30" i="5"/>
  <c r="K31" i="5"/>
  <c r="C32" i="1"/>
  <c r="B32" i="1"/>
  <c r="E32" i="5"/>
  <c r="D32" i="1" s="1"/>
  <c r="B34" i="5"/>
  <c r="B35" i="5" s="1"/>
  <c r="F32" i="5"/>
  <c r="J32" i="5" s="1"/>
  <c r="O32" i="5"/>
  <c r="N32" i="5" s="1"/>
  <c r="D32" i="5"/>
  <c r="L30" i="5"/>
  <c r="G31" i="5"/>
  <c r="M20" i="33" l="1"/>
  <c r="K20" i="33"/>
  <c r="I20" i="33"/>
  <c r="G20" i="33"/>
  <c r="J21" i="33" a="1"/>
  <c r="J21" i="33" s="1"/>
  <c r="H21" i="33" a="1"/>
  <c r="H21" i="33" s="1"/>
  <c r="L21" i="33" a="1"/>
  <c r="L21" i="33" s="1"/>
  <c r="F21" i="33" a="1"/>
  <c r="F21" i="33" s="1"/>
  <c r="D22" i="33" a="1"/>
  <c r="D22" i="33" s="1"/>
  <c r="E21" i="33"/>
  <c r="O35" i="5"/>
  <c r="N35" i="5" s="1"/>
  <c r="C35" i="5"/>
  <c r="D35" i="5"/>
  <c r="C35" i="1"/>
  <c r="B35" i="1"/>
  <c r="G35" i="5"/>
  <c r="E35" i="5"/>
  <c r="D35" i="1" s="1"/>
  <c r="M35" i="5"/>
  <c r="K35" i="5"/>
  <c r="H35" i="5"/>
  <c r="F35" i="5"/>
  <c r="J35" i="5" s="1"/>
  <c r="E32" i="1"/>
  <c r="H32" i="1"/>
  <c r="F32" i="1"/>
  <c r="L32" i="1"/>
  <c r="K32" i="1"/>
  <c r="J32" i="1"/>
  <c r="G32" i="1"/>
  <c r="M32" i="1"/>
  <c r="I32" i="1"/>
  <c r="H33" i="47"/>
  <c r="I33" i="47" s="1"/>
  <c r="C33" i="47"/>
  <c r="G33" i="47"/>
  <c r="E33" i="47"/>
  <c r="F33" i="47"/>
  <c r="B34" i="47"/>
  <c r="K33" i="5"/>
  <c r="M33" i="5"/>
  <c r="F33" i="1"/>
  <c r="I33" i="1"/>
  <c r="G33" i="1"/>
  <c r="E33" i="1"/>
  <c r="K33" i="1"/>
  <c r="L33" i="1"/>
  <c r="H33" i="1"/>
  <c r="J33" i="1"/>
  <c r="M33" i="1"/>
  <c r="L33" i="5"/>
  <c r="H33" i="5"/>
  <c r="E34" i="5"/>
  <c r="D34" i="1" s="1"/>
  <c r="B36" i="5"/>
  <c r="F34" i="5"/>
  <c r="J34" i="5" s="1"/>
  <c r="C34" i="1"/>
  <c r="B34" i="1"/>
  <c r="G34" i="5"/>
  <c r="C34" i="5"/>
  <c r="M34" i="5"/>
  <c r="K34" i="5"/>
  <c r="O34" i="5"/>
  <c r="N34" i="5" s="1"/>
  <c r="L34" i="5"/>
  <c r="I34" i="5"/>
  <c r="D34" i="5"/>
  <c r="G33" i="5"/>
  <c r="D33" i="47" s="1"/>
  <c r="G21" i="33" l="1"/>
  <c r="K21" i="33"/>
  <c r="I21" i="33"/>
  <c r="M21" i="33"/>
  <c r="H22" i="33" a="1"/>
  <c r="H22" i="33" s="1"/>
  <c r="J22" i="33" a="1"/>
  <c r="J22" i="33" s="1"/>
  <c r="L22" i="33" a="1"/>
  <c r="L22" i="33" s="1"/>
  <c r="F22" i="33" a="1"/>
  <c r="F22" i="33" s="1"/>
  <c r="D23" i="33" a="1"/>
  <c r="D23" i="33" s="1"/>
  <c r="E22" i="33"/>
  <c r="L35" i="5"/>
  <c r="I35" i="5"/>
  <c r="B36" i="1"/>
  <c r="C36" i="1"/>
  <c r="E36" i="5"/>
  <c r="D36" i="1" s="1"/>
  <c r="D36" i="5"/>
  <c r="O36" i="5"/>
  <c r="N36" i="5" s="1"/>
  <c r="F36" i="5"/>
  <c r="J36" i="5" s="1"/>
  <c r="C36" i="5"/>
  <c r="D34" i="47"/>
  <c r="G34" i="47"/>
  <c r="C34" i="47"/>
  <c r="F34" i="47"/>
  <c r="H34" i="47"/>
  <c r="E34" i="47"/>
  <c r="B37" i="5"/>
  <c r="G34" i="1"/>
  <c r="J34" i="1"/>
  <c r="H34" i="1"/>
  <c r="L34" i="1"/>
  <c r="M34" i="1"/>
  <c r="F34" i="1"/>
  <c r="K34" i="1"/>
  <c r="I34" i="1"/>
  <c r="E34" i="1"/>
  <c r="H34" i="5"/>
  <c r="H35" i="1"/>
  <c r="K35" i="1"/>
  <c r="I35" i="1"/>
  <c r="G35" i="1"/>
  <c r="M35" i="1"/>
  <c r="L35" i="1"/>
  <c r="J35" i="1"/>
  <c r="E35" i="1"/>
  <c r="F35" i="1"/>
  <c r="B35" i="47"/>
  <c r="B36" i="47" s="1"/>
  <c r="I22" i="33" l="1"/>
  <c r="M22" i="33"/>
  <c r="K22" i="33"/>
  <c r="G22" i="33"/>
  <c r="J23" i="33" a="1"/>
  <c r="J23" i="33" s="1"/>
  <c r="L23" i="33" a="1"/>
  <c r="L23" i="33" s="1"/>
  <c r="H23" i="33" a="1"/>
  <c r="H23" i="33" s="1"/>
  <c r="F23" i="33" a="1"/>
  <c r="F23" i="33" s="1"/>
  <c r="D24" i="33" a="1"/>
  <c r="D24" i="33" s="1"/>
  <c r="E23" i="33"/>
  <c r="I34" i="47"/>
  <c r="E36" i="47"/>
  <c r="F36" i="47"/>
  <c r="G36" i="47"/>
  <c r="H36" i="47"/>
  <c r="C36" i="47"/>
  <c r="B37" i="1"/>
  <c r="C37" i="1"/>
  <c r="E37" i="5"/>
  <c r="D37" i="1" s="1"/>
  <c r="D37" i="5"/>
  <c r="O37" i="5"/>
  <c r="N37" i="5" s="1"/>
  <c r="C37" i="5"/>
  <c r="F37" i="5"/>
  <c r="J37" i="5" s="1"/>
  <c r="I36" i="5"/>
  <c r="H36" i="5"/>
  <c r="K36" i="5"/>
  <c r="B38" i="5"/>
  <c r="B39" i="5" s="1"/>
  <c r="G36" i="5"/>
  <c r="D36" i="47" s="1"/>
  <c r="I36" i="1"/>
  <c r="L36" i="1"/>
  <c r="J36" i="1"/>
  <c r="E36" i="1"/>
  <c r="G36" i="1"/>
  <c r="K36" i="1"/>
  <c r="H36" i="1"/>
  <c r="M36" i="1"/>
  <c r="F36" i="1"/>
  <c r="H35" i="47"/>
  <c r="B37" i="47"/>
  <c r="B38" i="47" s="1"/>
  <c r="E35" i="47"/>
  <c r="C35" i="47"/>
  <c r="D35" i="47"/>
  <c r="F35" i="47"/>
  <c r="G35" i="47"/>
  <c r="L36" i="5"/>
  <c r="M36" i="5"/>
  <c r="I37" i="5" l="1"/>
  <c r="I23" i="33"/>
  <c r="K23" i="33"/>
  <c r="G23" i="33"/>
  <c r="M23" i="33"/>
  <c r="J24" i="33" a="1"/>
  <c r="J24" i="33" s="1"/>
  <c r="F24" i="33" a="1"/>
  <c r="F24" i="33" s="1"/>
  <c r="L24" i="33" a="1"/>
  <c r="L24" i="33" s="1"/>
  <c r="H24" i="33" a="1"/>
  <c r="H24" i="33" s="1"/>
  <c r="D25" i="33" a="1"/>
  <c r="D25" i="33" s="1"/>
  <c r="E24" i="33"/>
  <c r="M37" i="5"/>
  <c r="G37" i="5"/>
  <c r="D37" i="47" s="1"/>
  <c r="I36" i="47"/>
  <c r="I35" i="47"/>
  <c r="H38" i="47"/>
  <c r="G38" i="47"/>
  <c r="F38" i="47"/>
  <c r="I38" i="47" s="1"/>
  <c r="E38" i="47"/>
  <c r="B39" i="1"/>
  <c r="E39" i="5"/>
  <c r="D39" i="1" s="1"/>
  <c r="D39" i="5"/>
  <c r="O39" i="5"/>
  <c r="N39" i="5" s="1"/>
  <c r="C39" i="1"/>
  <c r="F39" i="5"/>
  <c r="J39" i="5" s="1"/>
  <c r="C39" i="5"/>
  <c r="J37" i="1"/>
  <c r="M37" i="1"/>
  <c r="K37" i="1"/>
  <c r="I37" i="1"/>
  <c r="H37" i="1"/>
  <c r="F37" i="1"/>
  <c r="G37" i="1"/>
  <c r="L37" i="1"/>
  <c r="E37" i="1"/>
  <c r="C38" i="1"/>
  <c r="B38" i="1"/>
  <c r="G38" i="5"/>
  <c r="D38" i="47" s="1"/>
  <c r="E38" i="5"/>
  <c r="D38" i="1" s="1"/>
  <c r="D38" i="5"/>
  <c r="B40" i="5"/>
  <c r="B41" i="5" s="1"/>
  <c r="O38" i="5"/>
  <c r="N38" i="5" s="1"/>
  <c r="C38" i="5"/>
  <c r="C38" i="47" s="1"/>
  <c r="F38" i="5"/>
  <c r="J38" i="5" s="1"/>
  <c r="L37" i="5"/>
  <c r="H37" i="47"/>
  <c r="B39" i="47"/>
  <c r="F37" i="47"/>
  <c r="I37" i="47" s="1"/>
  <c r="G37" i="47"/>
  <c r="C37" i="47"/>
  <c r="E37" i="47"/>
  <c r="K37" i="5"/>
  <c r="H37" i="5"/>
  <c r="M24" i="33" l="1"/>
  <c r="G24" i="33"/>
  <c r="I24" i="33"/>
  <c r="K24" i="33"/>
  <c r="J25" i="33" a="1"/>
  <c r="J25" i="33" s="1"/>
  <c r="F25" i="33" a="1"/>
  <c r="F25" i="33" s="1"/>
  <c r="L25" i="33" a="1"/>
  <c r="L25" i="33" s="1"/>
  <c r="H25" i="33" a="1"/>
  <c r="H25" i="33" s="1"/>
  <c r="D26" i="33" a="1"/>
  <c r="D26" i="33" s="1"/>
  <c r="E25" i="33"/>
  <c r="M38" i="5"/>
  <c r="I39" i="5"/>
  <c r="H39" i="5"/>
  <c r="O41" i="5"/>
  <c r="N41" i="5" s="1"/>
  <c r="C41" i="5"/>
  <c r="B41" i="1"/>
  <c r="D41" i="5"/>
  <c r="F41" i="5"/>
  <c r="J41" i="5" s="1"/>
  <c r="C41" i="1"/>
  <c r="E41" i="5"/>
  <c r="D41" i="1" s="1"/>
  <c r="G39" i="47"/>
  <c r="H39" i="47"/>
  <c r="E39" i="47"/>
  <c r="C39" i="47"/>
  <c r="F39" i="47"/>
  <c r="I39" i="47" s="1"/>
  <c r="B41" i="47"/>
  <c r="L39" i="1"/>
  <c r="M39" i="1"/>
  <c r="E39" i="1"/>
  <c r="I39" i="1"/>
  <c r="F39" i="1"/>
  <c r="G39" i="1"/>
  <c r="K39" i="1"/>
  <c r="J39" i="1"/>
  <c r="H39" i="1"/>
  <c r="G39" i="5"/>
  <c r="D39" i="47" s="1"/>
  <c r="I38" i="5"/>
  <c r="K39" i="5"/>
  <c r="B40" i="47"/>
  <c r="K38" i="5"/>
  <c r="L39" i="5"/>
  <c r="H38" i="5"/>
  <c r="M39" i="5"/>
  <c r="K38" i="1"/>
  <c r="L38" i="1"/>
  <c r="J38" i="1"/>
  <c r="H38" i="1"/>
  <c r="G38" i="1"/>
  <c r="E38" i="1"/>
  <c r="M38" i="1"/>
  <c r="I38" i="1"/>
  <c r="F38" i="1"/>
  <c r="L38" i="5"/>
  <c r="E40" i="5"/>
  <c r="D40" i="1" s="1"/>
  <c r="C40" i="1"/>
  <c r="B42" i="5"/>
  <c r="B43" i="5" s="1"/>
  <c r="F40" i="5"/>
  <c r="J40" i="5" s="1"/>
  <c r="B40" i="1"/>
  <c r="G40" i="5"/>
  <c r="D40" i="5"/>
  <c r="O40" i="5"/>
  <c r="N40" i="5" s="1"/>
  <c r="M40" i="5"/>
  <c r="L40" i="5"/>
  <c r="K40" i="5"/>
  <c r="C40" i="5"/>
  <c r="M41" i="5" l="1"/>
  <c r="I40" i="5"/>
  <c r="G25" i="33"/>
  <c r="I25" i="33"/>
  <c r="M25" i="33"/>
  <c r="K25" i="33"/>
  <c r="L26" i="33" a="1"/>
  <c r="L26" i="33" s="1"/>
  <c r="H26" i="33" a="1"/>
  <c r="H26" i="33" s="1"/>
  <c r="J26" i="33" a="1"/>
  <c r="J26" i="33" s="1"/>
  <c r="F26" i="33" a="1"/>
  <c r="F26" i="33" s="1"/>
  <c r="D27" i="33" a="1"/>
  <c r="D27" i="33" s="1"/>
  <c r="E26" i="33"/>
  <c r="K41" i="5"/>
  <c r="H40" i="5"/>
  <c r="L41" i="5"/>
  <c r="H41" i="47"/>
  <c r="G41" i="47"/>
  <c r="F41" i="47"/>
  <c r="E41" i="47"/>
  <c r="C41" i="47"/>
  <c r="G41" i="5"/>
  <c r="D41" i="47" s="1"/>
  <c r="C43" i="1"/>
  <c r="B43" i="1"/>
  <c r="F43" i="5"/>
  <c r="J43" i="5" s="1"/>
  <c r="D43" i="5"/>
  <c r="C43" i="5"/>
  <c r="O43" i="5"/>
  <c r="N43" i="5" s="1"/>
  <c r="M43" i="5"/>
  <c r="E43" i="5"/>
  <c r="D43" i="1" s="1"/>
  <c r="I41" i="5"/>
  <c r="D40" i="47"/>
  <c r="B42" i="47"/>
  <c r="E40" i="47"/>
  <c r="C40" i="47"/>
  <c r="F40" i="47"/>
  <c r="G40" i="47"/>
  <c r="H40" i="47"/>
  <c r="E41" i="1"/>
  <c r="M41" i="1"/>
  <c r="F41" i="1"/>
  <c r="G41" i="1"/>
  <c r="K41" i="1"/>
  <c r="J41" i="1"/>
  <c r="H41" i="1"/>
  <c r="L41" i="1"/>
  <c r="I41" i="1"/>
  <c r="M40" i="1"/>
  <c r="I40" i="1"/>
  <c r="K40" i="1"/>
  <c r="J40" i="1"/>
  <c r="G40" i="1"/>
  <c r="F40" i="1"/>
  <c r="L40" i="1"/>
  <c r="H40" i="1"/>
  <c r="E40" i="1"/>
  <c r="B42" i="1"/>
  <c r="C42" i="1"/>
  <c r="F42" i="5"/>
  <c r="J42" i="5" s="1"/>
  <c r="D42" i="5"/>
  <c r="C42" i="5"/>
  <c r="O42" i="5"/>
  <c r="N42" i="5" s="1"/>
  <c r="B44" i="5"/>
  <c r="E42" i="5"/>
  <c r="D42" i="1" s="1"/>
  <c r="H41" i="5"/>
  <c r="G26" i="33" l="1"/>
  <c r="I26" i="33"/>
  <c r="M26" i="33"/>
  <c r="K26" i="33"/>
  <c r="J27" i="33" a="1"/>
  <c r="J27" i="33" s="1"/>
  <c r="F27" i="33" a="1"/>
  <c r="F27" i="33" s="1"/>
  <c r="L27" i="33" a="1"/>
  <c r="L27" i="33" s="1"/>
  <c r="H27" i="33" a="1"/>
  <c r="H27" i="33" s="1"/>
  <c r="D28" i="33" a="1"/>
  <c r="D28" i="33" s="1"/>
  <c r="E27" i="33"/>
  <c r="I41" i="47"/>
  <c r="I40" i="47"/>
  <c r="H42" i="47"/>
  <c r="G42" i="47"/>
  <c r="F42" i="47"/>
  <c r="C42" i="47"/>
  <c r="E42" i="47"/>
  <c r="I43" i="5"/>
  <c r="F42" i="1"/>
  <c r="K42" i="1"/>
  <c r="H42" i="1"/>
  <c r="J42" i="1"/>
  <c r="G42" i="1"/>
  <c r="E42" i="1"/>
  <c r="L42" i="1"/>
  <c r="I42" i="1"/>
  <c r="M42" i="1"/>
  <c r="G43" i="5"/>
  <c r="K42" i="5"/>
  <c r="G43" i="1"/>
  <c r="E43" i="1"/>
  <c r="I43" i="1"/>
  <c r="M43" i="1"/>
  <c r="K43" i="1"/>
  <c r="J43" i="1"/>
  <c r="H43" i="1"/>
  <c r="F43" i="1"/>
  <c r="L43" i="1"/>
  <c r="I42" i="5"/>
  <c r="C44" i="1"/>
  <c r="B44" i="1"/>
  <c r="F44" i="5"/>
  <c r="J44" i="5" s="1"/>
  <c r="D44" i="5"/>
  <c r="C44" i="5"/>
  <c r="O44" i="5"/>
  <c r="N44" i="5" s="1"/>
  <c r="E44" i="5"/>
  <c r="D44" i="1" s="1"/>
  <c r="L43" i="5"/>
  <c r="H43" i="5"/>
  <c r="K43" i="5"/>
  <c r="G42" i="5"/>
  <c r="D42" i="47" s="1"/>
  <c r="M42" i="5"/>
  <c r="H42" i="5"/>
  <c r="L42" i="5"/>
  <c r="B45" i="5"/>
  <c r="B46" i="5" s="1"/>
  <c r="B43" i="47"/>
  <c r="B44" i="47" s="1"/>
  <c r="I42" i="47" l="1"/>
  <c r="G27" i="33"/>
  <c r="I27" i="33"/>
  <c r="M27" i="33"/>
  <c r="K27" i="33"/>
  <c r="J28" i="33" a="1"/>
  <c r="J28" i="33" s="1"/>
  <c r="F28" i="33" a="1"/>
  <c r="F28" i="33" s="1"/>
  <c r="L28" i="33" a="1"/>
  <c r="L28" i="33" s="1"/>
  <c r="H28" i="33" a="1"/>
  <c r="H28" i="33" s="1"/>
  <c r="D29" i="33" a="1"/>
  <c r="D29" i="33" s="1"/>
  <c r="E28" i="33"/>
  <c r="H44" i="47"/>
  <c r="G44" i="47"/>
  <c r="E44" i="47"/>
  <c r="C44" i="47"/>
  <c r="F44" i="47"/>
  <c r="I44" i="47" s="1"/>
  <c r="K44" i="5"/>
  <c r="E44" i="1"/>
  <c r="H44" i="1"/>
  <c r="F44" i="1"/>
  <c r="M44" i="1"/>
  <c r="G44" i="1"/>
  <c r="J44" i="1"/>
  <c r="K44" i="1"/>
  <c r="I44" i="1"/>
  <c r="L44" i="1"/>
  <c r="H44" i="5"/>
  <c r="I44" i="5"/>
  <c r="M44" i="5"/>
  <c r="B45" i="1"/>
  <c r="C45" i="1"/>
  <c r="F45" i="5"/>
  <c r="J45" i="5" s="1"/>
  <c r="D45" i="5"/>
  <c r="C45" i="5"/>
  <c r="O45" i="5"/>
  <c r="N45" i="5" s="1"/>
  <c r="B47" i="5"/>
  <c r="B48" i="5" s="1"/>
  <c r="E45" i="5"/>
  <c r="D45" i="1" s="1"/>
  <c r="L44" i="5"/>
  <c r="D43" i="47"/>
  <c r="G43" i="47"/>
  <c r="F43" i="47"/>
  <c r="H43" i="47"/>
  <c r="B45" i="47"/>
  <c r="B46" i="47" s="1"/>
  <c r="C43" i="47"/>
  <c r="E43" i="47"/>
  <c r="G44" i="5"/>
  <c r="D44" i="47" s="1"/>
  <c r="E46" i="5"/>
  <c r="D46" i="1" s="1"/>
  <c r="F46" i="5"/>
  <c r="J46" i="5" s="1"/>
  <c r="C46" i="1"/>
  <c r="B46" i="1"/>
  <c r="D46" i="5"/>
  <c r="C46" i="5"/>
  <c r="O46" i="5"/>
  <c r="N46" i="5" s="1"/>
  <c r="K28" i="33" l="1"/>
  <c r="I28" i="33"/>
  <c r="M28" i="33"/>
  <c r="G28" i="33"/>
  <c r="J29" i="33" a="1"/>
  <c r="J29" i="33" s="1"/>
  <c r="H29" i="33" a="1"/>
  <c r="H29" i="33" s="1"/>
  <c r="F29" i="33" a="1"/>
  <c r="F29" i="33" s="1"/>
  <c r="L29" i="33" a="1"/>
  <c r="L29" i="33" s="1"/>
  <c r="D30" i="33" a="1"/>
  <c r="D30" i="33" s="1"/>
  <c r="E29" i="33"/>
  <c r="H46" i="5"/>
  <c r="I46" i="5"/>
  <c r="K46" i="5"/>
  <c r="I43" i="47"/>
  <c r="G46" i="47"/>
  <c r="H46" i="47"/>
  <c r="E46" i="47"/>
  <c r="C46" i="47"/>
  <c r="F46" i="47"/>
  <c r="I46" i="47" s="1"/>
  <c r="H45" i="5"/>
  <c r="G46" i="1"/>
  <c r="J46" i="1"/>
  <c r="H46" i="1"/>
  <c r="F46" i="1"/>
  <c r="M46" i="1"/>
  <c r="I46" i="1"/>
  <c r="K46" i="1"/>
  <c r="E46" i="1"/>
  <c r="L46" i="1"/>
  <c r="M45" i="5"/>
  <c r="G45" i="5"/>
  <c r="D45" i="47" s="1"/>
  <c r="K45" i="5"/>
  <c r="F45" i="1"/>
  <c r="I45" i="1"/>
  <c r="G45" i="1"/>
  <c r="M45" i="1"/>
  <c r="J45" i="1"/>
  <c r="K45" i="1"/>
  <c r="H45" i="1"/>
  <c r="L45" i="1"/>
  <c r="E45" i="1"/>
  <c r="G46" i="5"/>
  <c r="D46" i="47" s="1"/>
  <c r="M48" i="5"/>
  <c r="C48" i="1"/>
  <c r="B48" i="1"/>
  <c r="F48" i="5"/>
  <c r="J48" i="5" s="1"/>
  <c r="E48" i="5"/>
  <c r="D48" i="1" s="1"/>
  <c r="C48" i="5"/>
  <c r="O48" i="5"/>
  <c r="N48" i="5" s="1"/>
  <c r="D48" i="5"/>
  <c r="M46" i="5"/>
  <c r="L46" i="5"/>
  <c r="O47" i="5"/>
  <c r="N47" i="5" s="1"/>
  <c r="C47" i="5"/>
  <c r="D47" i="5"/>
  <c r="C47" i="1"/>
  <c r="B47" i="1"/>
  <c r="F47" i="5"/>
  <c r="J47" i="5" s="1"/>
  <c r="E47" i="5"/>
  <c r="D47" i="1" s="1"/>
  <c r="B49" i="5"/>
  <c r="B50" i="5" s="1"/>
  <c r="L45" i="5"/>
  <c r="I45" i="5"/>
  <c r="E45" i="47"/>
  <c r="G45" i="47"/>
  <c r="C45" i="47"/>
  <c r="H45" i="47"/>
  <c r="F45" i="47"/>
  <c r="B47" i="47"/>
  <c r="B48" i="47" s="1"/>
  <c r="L48" i="5" l="1"/>
  <c r="G29" i="33"/>
  <c r="K29" i="33"/>
  <c r="M29" i="33"/>
  <c r="I29" i="33"/>
  <c r="L30" i="33" a="1"/>
  <c r="L30" i="33" s="1"/>
  <c r="H30" i="33" a="1"/>
  <c r="H30" i="33" s="1"/>
  <c r="F30" i="33" a="1"/>
  <c r="F30" i="33" s="1"/>
  <c r="J30" i="33" a="1"/>
  <c r="J30" i="33" s="1"/>
  <c r="D31" i="33" a="1"/>
  <c r="D31" i="33" s="1"/>
  <c r="E30" i="33"/>
  <c r="I45" i="47"/>
  <c r="F48" i="47"/>
  <c r="G48" i="47"/>
  <c r="E48" i="47"/>
  <c r="C48" i="47"/>
  <c r="H48" i="47"/>
  <c r="H47" i="5"/>
  <c r="I47" i="5"/>
  <c r="K47" i="5"/>
  <c r="B50" i="1"/>
  <c r="C50" i="1"/>
  <c r="F50" i="5"/>
  <c r="J50" i="5" s="1"/>
  <c r="E50" i="5"/>
  <c r="D50" i="1" s="1"/>
  <c r="C50" i="5"/>
  <c r="B52" i="5"/>
  <c r="O50" i="5"/>
  <c r="N50" i="5" s="1"/>
  <c r="D50" i="5"/>
  <c r="H47" i="1"/>
  <c r="K47" i="1"/>
  <c r="I47" i="1"/>
  <c r="M47" i="1"/>
  <c r="G47" i="1"/>
  <c r="J47" i="1"/>
  <c r="F47" i="1"/>
  <c r="E47" i="1"/>
  <c r="L47" i="1"/>
  <c r="H48" i="5"/>
  <c r="I48" i="5"/>
  <c r="M47" i="5"/>
  <c r="L47" i="5"/>
  <c r="K48" i="5"/>
  <c r="G47" i="5"/>
  <c r="D47" i="47" s="1"/>
  <c r="H47" i="47"/>
  <c r="C47" i="47"/>
  <c r="F47" i="47"/>
  <c r="B49" i="47"/>
  <c r="B50" i="47" s="1"/>
  <c r="G47" i="47"/>
  <c r="E47" i="47"/>
  <c r="K49" i="5"/>
  <c r="C49" i="1"/>
  <c r="B49" i="1"/>
  <c r="F49" i="5"/>
  <c r="J49" i="5" s="1"/>
  <c r="E49" i="5"/>
  <c r="D49" i="1" s="1"/>
  <c r="C49" i="5"/>
  <c r="B51" i="5"/>
  <c r="O49" i="5"/>
  <c r="N49" i="5" s="1"/>
  <c r="G49" i="5"/>
  <c r="D49" i="5"/>
  <c r="I48" i="1"/>
  <c r="L48" i="1"/>
  <c r="J48" i="1"/>
  <c r="K48" i="1"/>
  <c r="M48" i="1"/>
  <c r="F48" i="1"/>
  <c r="G48" i="1"/>
  <c r="E48" i="1"/>
  <c r="H48" i="1"/>
  <c r="G48" i="5"/>
  <c r="D48" i="47" s="1"/>
  <c r="G30" i="33" l="1"/>
  <c r="I30" i="33"/>
  <c r="K30" i="33"/>
  <c r="M30" i="33"/>
  <c r="J31" i="33" a="1"/>
  <c r="J31" i="33" s="1"/>
  <c r="L31" i="33" a="1"/>
  <c r="L31" i="33" s="1"/>
  <c r="H31" i="33" a="1"/>
  <c r="H31" i="33" s="1"/>
  <c r="F31" i="33" a="1"/>
  <c r="F31" i="33" s="1"/>
  <c r="D32" i="33" a="1"/>
  <c r="D32" i="33" s="1"/>
  <c r="E31" i="33"/>
  <c r="I49" i="5"/>
  <c r="M49" i="5"/>
  <c r="L49" i="5"/>
  <c r="I47" i="47"/>
  <c r="I48" i="47"/>
  <c r="H50" i="47"/>
  <c r="C50" i="47"/>
  <c r="G50" i="47"/>
  <c r="F50" i="47"/>
  <c r="I50" i="47"/>
  <c r="E50" i="47"/>
  <c r="K50" i="5"/>
  <c r="E52" i="5"/>
  <c r="D52" i="1" s="1"/>
  <c r="C52" i="1"/>
  <c r="F52" i="5"/>
  <c r="J52" i="5" s="1"/>
  <c r="B52" i="1"/>
  <c r="M52" i="5"/>
  <c r="K52" i="5"/>
  <c r="H52" i="5"/>
  <c r="C52" i="5"/>
  <c r="O52" i="5"/>
  <c r="N52" i="5" s="1"/>
  <c r="I52" i="5"/>
  <c r="D52" i="5"/>
  <c r="J49" i="1"/>
  <c r="M49" i="1"/>
  <c r="K49" i="1"/>
  <c r="F49" i="1"/>
  <c r="L49" i="1"/>
  <c r="H49" i="1"/>
  <c r="G49" i="1"/>
  <c r="I49" i="1"/>
  <c r="E49" i="1"/>
  <c r="H50" i="5"/>
  <c r="M50" i="5"/>
  <c r="G51" i="5"/>
  <c r="B51" i="1"/>
  <c r="C51" i="1"/>
  <c r="F51" i="5"/>
  <c r="J51" i="5" s="1"/>
  <c r="E51" i="5"/>
  <c r="D51" i="1" s="1"/>
  <c r="C51" i="5"/>
  <c r="B53" i="5"/>
  <c r="B54" i="5" s="1"/>
  <c r="O51" i="5"/>
  <c r="N51" i="5" s="1"/>
  <c r="L51" i="5"/>
  <c r="D51" i="5"/>
  <c r="I51" i="5"/>
  <c r="L50" i="5"/>
  <c r="K50" i="1"/>
  <c r="L50" i="1"/>
  <c r="J50" i="1"/>
  <c r="I50" i="1"/>
  <c r="F50" i="1"/>
  <c r="M50" i="1"/>
  <c r="E50" i="1"/>
  <c r="G50" i="1"/>
  <c r="H50" i="1"/>
  <c r="I50" i="5"/>
  <c r="D49" i="47"/>
  <c r="F49" i="47"/>
  <c r="C49" i="47"/>
  <c r="G49" i="47"/>
  <c r="E49" i="47"/>
  <c r="B51" i="47"/>
  <c r="B52" i="47" s="1"/>
  <c r="H49" i="47"/>
  <c r="H49" i="5"/>
  <c r="G50" i="5"/>
  <c r="D50" i="47" s="1"/>
  <c r="L52" i="5" l="1"/>
  <c r="I49" i="47"/>
  <c r="G52" i="5"/>
  <c r="M31" i="33"/>
  <c r="G31" i="33"/>
  <c r="I31" i="33"/>
  <c r="K31" i="33"/>
  <c r="J32" i="33" a="1"/>
  <c r="J32" i="33" s="1"/>
  <c r="H32" i="33" a="1"/>
  <c r="H32" i="33" s="1"/>
  <c r="F32" i="33" a="1"/>
  <c r="F32" i="33" s="1"/>
  <c r="L32" i="33" a="1"/>
  <c r="L32" i="33" s="1"/>
  <c r="D33" i="33" a="1"/>
  <c r="D33" i="33" s="1"/>
  <c r="E32" i="33"/>
  <c r="D52" i="47"/>
  <c r="F52" i="47"/>
  <c r="G52" i="47"/>
  <c r="E52" i="47"/>
  <c r="H52" i="47"/>
  <c r="C52" i="47"/>
  <c r="B54" i="1"/>
  <c r="C54" i="1"/>
  <c r="O54" i="5"/>
  <c r="N54" i="5" s="1"/>
  <c r="E54" i="5"/>
  <c r="D54" i="1" s="1"/>
  <c r="D54" i="5"/>
  <c r="C54" i="5"/>
  <c r="F54" i="5"/>
  <c r="J54" i="5" s="1"/>
  <c r="L51" i="1"/>
  <c r="M51" i="1"/>
  <c r="K51" i="1"/>
  <c r="J51" i="1"/>
  <c r="I51" i="1"/>
  <c r="G51" i="1"/>
  <c r="F51" i="1"/>
  <c r="E51" i="1"/>
  <c r="H51" i="1"/>
  <c r="H51" i="47"/>
  <c r="I51" i="47" s="1"/>
  <c r="E51" i="47"/>
  <c r="F51" i="47"/>
  <c r="G51" i="47"/>
  <c r="C51" i="47"/>
  <c r="D51" i="47"/>
  <c r="B53" i="47"/>
  <c r="B54" i="47" s="1"/>
  <c r="O53" i="5"/>
  <c r="N53" i="5" s="1"/>
  <c r="C53" i="5"/>
  <c r="B53" i="1"/>
  <c r="D53" i="5"/>
  <c r="C53" i="1"/>
  <c r="E53" i="5"/>
  <c r="D53" i="1" s="1"/>
  <c r="B55" i="5"/>
  <c r="F53" i="5"/>
  <c r="J53" i="5" s="1"/>
  <c r="K51" i="5"/>
  <c r="M51" i="5"/>
  <c r="M52" i="1"/>
  <c r="F52" i="1"/>
  <c r="G52" i="1"/>
  <c r="J52" i="1"/>
  <c r="E52" i="1"/>
  <c r="K52" i="1"/>
  <c r="H52" i="1"/>
  <c r="L52" i="1"/>
  <c r="I52" i="1"/>
  <c r="H51" i="5"/>
  <c r="I52" i="47" l="1"/>
  <c r="L53" i="5"/>
  <c r="G53" i="5"/>
  <c r="G32" i="33"/>
  <c r="K32" i="33"/>
  <c r="M32" i="33"/>
  <c r="I32" i="33"/>
  <c r="J33" i="33" a="1"/>
  <c r="J33" i="33" s="1"/>
  <c r="L33" i="33" a="1"/>
  <c r="L33" i="33" s="1"/>
  <c r="H33" i="33" a="1"/>
  <c r="H33" i="33" s="1"/>
  <c r="F33" i="33" a="1"/>
  <c r="F33" i="33" s="1"/>
  <c r="D34" i="33" a="1"/>
  <c r="D34" i="33" s="1"/>
  <c r="E33" i="33"/>
  <c r="F54" i="47"/>
  <c r="C54" i="47"/>
  <c r="H54" i="47"/>
  <c r="I54" i="47" s="1"/>
  <c r="E54" i="47"/>
  <c r="G54" i="47"/>
  <c r="E53" i="1"/>
  <c r="J53" i="1"/>
  <c r="L53" i="1"/>
  <c r="H53" i="1"/>
  <c r="K53" i="1"/>
  <c r="I53" i="1"/>
  <c r="F53" i="1"/>
  <c r="M53" i="1"/>
  <c r="G53" i="1"/>
  <c r="I54" i="5"/>
  <c r="M54" i="5"/>
  <c r="F54" i="1"/>
  <c r="M54" i="1"/>
  <c r="I54" i="1"/>
  <c r="E54" i="1"/>
  <c r="L54" i="1"/>
  <c r="K54" i="1"/>
  <c r="J54" i="1"/>
  <c r="G54" i="1"/>
  <c r="H54" i="1"/>
  <c r="L54" i="5"/>
  <c r="I53" i="5"/>
  <c r="H53" i="47"/>
  <c r="B55" i="47"/>
  <c r="E53" i="47"/>
  <c r="D53" i="47"/>
  <c r="C53" i="47"/>
  <c r="F53" i="47"/>
  <c r="G53" i="47"/>
  <c r="C55" i="1"/>
  <c r="B55" i="1"/>
  <c r="O55" i="5"/>
  <c r="N55" i="5" s="1"/>
  <c r="E55" i="5"/>
  <c r="D55" i="1" s="1"/>
  <c r="D55" i="5"/>
  <c r="C55" i="5"/>
  <c r="F55" i="5"/>
  <c r="J55" i="5" s="1"/>
  <c r="B56" i="5"/>
  <c r="B57" i="5" s="1"/>
  <c r="H53" i="5"/>
  <c r="G54" i="5"/>
  <c r="D54" i="47" s="1"/>
  <c r="K53" i="5"/>
  <c r="H54" i="5"/>
  <c r="M53" i="5"/>
  <c r="K54" i="5"/>
  <c r="L55" i="5" l="1"/>
  <c r="I53" i="47"/>
  <c r="G33" i="33"/>
  <c r="I33" i="33"/>
  <c r="K33" i="33"/>
  <c r="M33" i="33"/>
  <c r="L34" i="33" a="1"/>
  <c r="L34" i="33" s="1"/>
  <c r="J34" i="33" a="1"/>
  <c r="J34" i="33" s="1"/>
  <c r="H34" i="33" a="1"/>
  <c r="H34" i="33" s="1"/>
  <c r="F34" i="33" a="1"/>
  <c r="F34" i="33" s="1"/>
  <c r="D35" i="33" a="1"/>
  <c r="D35" i="33" s="1"/>
  <c r="E34" i="33"/>
  <c r="G55" i="5"/>
  <c r="H55" i="5"/>
  <c r="M55" i="5"/>
  <c r="I55" i="5"/>
  <c r="B57" i="1"/>
  <c r="C57" i="1"/>
  <c r="O57" i="5"/>
  <c r="N57" i="5" s="1"/>
  <c r="E57" i="5"/>
  <c r="D57" i="1" s="1"/>
  <c r="D57" i="5"/>
  <c r="C57" i="5"/>
  <c r="F57" i="5"/>
  <c r="J57" i="5" s="1"/>
  <c r="D55" i="47"/>
  <c r="E55" i="47"/>
  <c r="F55" i="47"/>
  <c r="G55" i="47"/>
  <c r="C55" i="47"/>
  <c r="H55" i="47"/>
  <c r="G55" i="1"/>
  <c r="E55" i="1"/>
  <c r="I55" i="1"/>
  <c r="M55" i="1"/>
  <c r="K55" i="1"/>
  <c r="J55" i="1"/>
  <c r="F55" i="1"/>
  <c r="L55" i="1"/>
  <c r="H55" i="1"/>
  <c r="B56" i="1"/>
  <c r="O56" i="5"/>
  <c r="N56" i="5" s="1"/>
  <c r="M56" i="5"/>
  <c r="C56" i="1"/>
  <c r="E56" i="5"/>
  <c r="D56" i="1" s="1"/>
  <c r="D56" i="5"/>
  <c r="B58" i="5"/>
  <c r="B59" i="5" s="1"/>
  <c r="F56" i="5"/>
  <c r="J56" i="5" s="1"/>
  <c r="C56" i="5"/>
  <c r="K55" i="5"/>
  <c r="B56" i="47"/>
  <c r="M57" i="5" l="1"/>
  <c r="I34" i="33"/>
  <c r="M34" i="33"/>
  <c r="G34" i="33"/>
  <c r="K34" i="33"/>
  <c r="J35" i="33" a="1"/>
  <c r="J35" i="33" s="1"/>
  <c r="F35" i="33" a="1"/>
  <c r="F35" i="33" s="1"/>
  <c r="L35" i="33" a="1"/>
  <c r="L35" i="33" s="1"/>
  <c r="H35" i="33" a="1"/>
  <c r="H35" i="33" s="1"/>
  <c r="D36" i="33" a="1"/>
  <c r="D36" i="33" s="1"/>
  <c r="E35" i="33"/>
  <c r="K57" i="5"/>
  <c r="I57" i="5"/>
  <c r="L57" i="5"/>
  <c r="I55" i="47"/>
  <c r="O59" i="5"/>
  <c r="N59" i="5" s="1"/>
  <c r="C59" i="5"/>
  <c r="D59" i="5"/>
  <c r="B59" i="1"/>
  <c r="C59" i="1"/>
  <c r="F59" i="5"/>
  <c r="J59" i="5" s="1"/>
  <c r="K59" i="5"/>
  <c r="H59" i="5"/>
  <c r="E59" i="5"/>
  <c r="D59" i="1" s="1"/>
  <c r="K56" i="5"/>
  <c r="H56" i="47"/>
  <c r="G56" i="47"/>
  <c r="E56" i="47"/>
  <c r="C56" i="47"/>
  <c r="F56" i="47"/>
  <c r="G56" i="5"/>
  <c r="D56" i="47" s="1"/>
  <c r="B57" i="47"/>
  <c r="B58" i="47" s="1"/>
  <c r="E56" i="1"/>
  <c r="H56" i="1"/>
  <c r="F56" i="1"/>
  <c r="J56" i="1"/>
  <c r="K56" i="1"/>
  <c r="G56" i="1"/>
  <c r="M56" i="1"/>
  <c r="I56" i="1"/>
  <c r="L56" i="1"/>
  <c r="I56" i="5"/>
  <c r="E58" i="5"/>
  <c r="D58" i="1" s="1"/>
  <c r="B60" i="5"/>
  <c r="F58" i="5"/>
  <c r="J58" i="5" s="1"/>
  <c r="B58" i="1"/>
  <c r="O58" i="5"/>
  <c r="N58" i="5" s="1"/>
  <c r="M58" i="5"/>
  <c r="C58" i="1"/>
  <c r="D58" i="5"/>
  <c r="K58" i="5"/>
  <c r="C58" i="5"/>
  <c r="H56" i="5"/>
  <c r="L56" i="5"/>
  <c r="F57" i="1"/>
  <c r="I57" i="1"/>
  <c r="G57" i="1"/>
  <c r="L57" i="1"/>
  <c r="J57" i="1"/>
  <c r="H57" i="1"/>
  <c r="M57" i="1"/>
  <c r="K57" i="1"/>
  <c r="E57" i="1"/>
  <c r="H57" i="5"/>
  <c r="G57" i="5"/>
  <c r="I56" i="47" l="1"/>
  <c r="G58" i="5"/>
  <c r="I58" i="5"/>
  <c r="L58" i="5"/>
  <c r="G35" i="33"/>
  <c r="K35" i="33"/>
  <c r="I35" i="33"/>
  <c r="M35" i="33"/>
  <c r="L36" i="33" a="1"/>
  <c r="L36" i="33" s="1"/>
  <c r="J36" i="33" a="1"/>
  <c r="J36" i="33" s="1"/>
  <c r="H36" i="33" a="1"/>
  <c r="H36" i="33" s="1"/>
  <c r="F36" i="33" a="1"/>
  <c r="F36" i="33" s="1"/>
  <c r="D37" i="33" a="1"/>
  <c r="D37" i="33" s="1"/>
  <c r="E36" i="33"/>
  <c r="D58" i="47"/>
  <c r="E58" i="47"/>
  <c r="F58" i="47"/>
  <c r="G58" i="47"/>
  <c r="H58" i="47"/>
  <c r="I58" i="47" s="1"/>
  <c r="C58" i="47"/>
  <c r="G59" i="5"/>
  <c r="I59" i="5"/>
  <c r="G58" i="1"/>
  <c r="J58" i="1"/>
  <c r="H58" i="1"/>
  <c r="K58" i="1"/>
  <c r="E58" i="1"/>
  <c r="F58" i="1"/>
  <c r="M58" i="1"/>
  <c r="L58" i="1"/>
  <c r="I58" i="1"/>
  <c r="L59" i="5"/>
  <c r="H58" i="5"/>
  <c r="B60" i="1"/>
  <c r="C60" i="5"/>
  <c r="O60" i="5"/>
  <c r="N60" i="5" s="1"/>
  <c r="C60" i="1"/>
  <c r="F60" i="5"/>
  <c r="J60" i="5" s="1"/>
  <c r="D60" i="5"/>
  <c r="E60" i="5"/>
  <c r="D60" i="1" s="1"/>
  <c r="H60" i="5"/>
  <c r="K60" i="5"/>
  <c r="B62" i="5"/>
  <c r="H57" i="47"/>
  <c r="D57" i="47"/>
  <c r="G57" i="47"/>
  <c r="E57" i="47"/>
  <c r="F57" i="47"/>
  <c r="C57" i="47"/>
  <c r="B59" i="47"/>
  <c r="B60" i="47" s="1"/>
  <c r="M59" i="5"/>
  <c r="H59" i="1"/>
  <c r="K59" i="1"/>
  <c r="I59" i="1"/>
  <c r="G59" i="1"/>
  <c r="M59" i="1"/>
  <c r="L59" i="1"/>
  <c r="F59" i="1"/>
  <c r="E59" i="1"/>
  <c r="J59" i="1"/>
  <c r="B61" i="5"/>
  <c r="M36" i="33" l="1"/>
  <c r="K36" i="33"/>
  <c r="G36" i="33"/>
  <c r="I36" i="33"/>
  <c r="J37" i="33" a="1"/>
  <c r="J37" i="33" s="1"/>
  <c r="H37" i="33" a="1"/>
  <c r="H37" i="33" s="1"/>
  <c r="F37" i="33" a="1"/>
  <c r="F37" i="33" s="1"/>
  <c r="L37" i="33" a="1"/>
  <c r="L37" i="33" s="1"/>
  <c r="D38" i="33" a="1"/>
  <c r="D38" i="33" s="1"/>
  <c r="E37" i="33"/>
  <c r="M60" i="5"/>
  <c r="I57" i="47"/>
  <c r="E60" i="47"/>
  <c r="H60" i="47"/>
  <c r="F60" i="47"/>
  <c r="I60" i="47" s="1"/>
  <c r="G60" i="47"/>
  <c r="C60" i="47"/>
  <c r="B62" i="1"/>
  <c r="C62" i="1"/>
  <c r="C62" i="5"/>
  <c r="O62" i="5"/>
  <c r="N62" i="5" s="1"/>
  <c r="F62" i="5"/>
  <c r="J62" i="5" s="1"/>
  <c r="D62" i="5"/>
  <c r="M62" i="5"/>
  <c r="E62" i="5"/>
  <c r="D62" i="1" s="1"/>
  <c r="I60" i="1"/>
  <c r="L60" i="1"/>
  <c r="J60" i="1"/>
  <c r="E60" i="1"/>
  <c r="F60" i="1"/>
  <c r="M60" i="1"/>
  <c r="K60" i="1"/>
  <c r="G60" i="1"/>
  <c r="H60" i="1"/>
  <c r="H59" i="47"/>
  <c r="F59" i="47"/>
  <c r="B61" i="47"/>
  <c r="C59" i="47"/>
  <c r="D59" i="47"/>
  <c r="E59" i="47"/>
  <c r="G59" i="47"/>
  <c r="G60" i="5"/>
  <c r="D60" i="47" s="1"/>
  <c r="I60" i="5"/>
  <c r="B61" i="1"/>
  <c r="C61" i="5"/>
  <c r="O61" i="5"/>
  <c r="N61" i="5" s="1"/>
  <c r="F61" i="5"/>
  <c r="J61" i="5" s="1"/>
  <c r="D61" i="5"/>
  <c r="C61" i="1"/>
  <c r="E61" i="5"/>
  <c r="D61" i="1" s="1"/>
  <c r="B63" i="5"/>
  <c r="L60" i="5"/>
  <c r="H62" i="5" l="1"/>
  <c r="K37" i="33"/>
  <c r="M37" i="33"/>
  <c r="G37" i="33"/>
  <c r="I37" i="33"/>
  <c r="F38" i="33" a="1"/>
  <c r="F38" i="33" s="1"/>
  <c r="L38" i="33" a="1"/>
  <c r="L38" i="33" s="1"/>
  <c r="J38" i="33" a="1"/>
  <c r="J38" i="33" s="1"/>
  <c r="H38" i="33" a="1"/>
  <c r="H38" i="33" s="1"/>
  <c r="D39" i="33" a="1"/>
  <c r="D39" i="33" s="1"/>
  <c r="E38" i="33"/>
  <c r="I59" i="47"/>
  <c r="M61" i="5"/>
  <c r="K62" i="5"/>
  <c r="D61" i="47"/>
  <c r="G61" i="47"/>
  <c r="E61" i="47"/>
  <c r="H61" i="47"/>
  <c r="C61" i="47"/>
  <c r="F61" i="47"/>
  <c r="L62" i="5"/>
  <c r="B62" i="47"/>
  <c r="B63" i="47" s="1"/>
  <c r="I61" i="5"/>
  <c r="G61" i="5"/>
  <c r="H61" i="5"/>
  <c r="L61" i="5"/>
  <c r="G62" i="5"/>
  <c r="J61" i="1"/>
  <c r="M61" i="1"/>
  <c r="K61" i="1"/>
  <c r="L61" i="1"/>
  <c r="G61" i="1"/>
  <c r="I61" i="1"/>
  <c r="F61" i="1"/>
  <c r="E61" i="1"/>
  <c r="H61" i="1"/>
  <c r="B63" i="1"/>
  <c r="C63" i="1"/>
  <c r="C63" i="5"/>
  <c r="O63" i="5"/>
  <c r="N63" i="5" s="1"/>
  <c r="F63" i="5"/>
  <c r="J63" i="5" s="1"/>
  <c r="D63" i="5"/>
  <c r="E63" i="5"/>
  <c r="D63" i="1" s="1"/>
  <c r="K61" i="5"/>
  <c r="B64" i="5"/>
  <c r="B65" i="5" s="1"/>
  <c r="K62" i="1"/>
  <c r="L62" i="1"/>
  <c r="G62" i="1"/>
  <c r="E62" i="1"/>
  <c r="J62" i="1"/>
  <c r="I62" i="1"/>
  <c r="H62" i="1"/>
  <c r="F62" i="1"/>
  <c r="M62" i="1"/>
  <c r="I62" i="5"/>
  <c r="M63" i="5" l="1"/>
  <c r="G38" i="33"/>
  <c r="K38" i="33"/>
  <c r="I38" i="33"/>
  <c r="M38" i="33"/>
  <c r="J39" i="33" a="1"/>
  <c r="J39" i="33" s="1"/>
  <c r="L39" i="33" a="1"/>
  <c r="L39" i="33" s="1"/>
  <c r="H39" i="33" a="1"/>
  <c r="H39" i="33" s="1"/>
  <c r="F39" i="33" a="1"/>
  <c r="F39" i="33" s="1"/>
  <c r="D40" i="33" a="1"/>
  <c r="D40" i="33" s="1"/>
  <c r="E39" i="33"/>
  <c r="H63" i="5"/>
  <c r="G63" i="5"/>
  <c r="D63" i="47" s="1"/>
  <c r="L63" i="5"/>
  <c r="I61" i="47"/>
  <c r="O65" i="5"/>
  <c r="N65" i="5" s="1"/>
  <c r="C65" i="5"/>
  <c r="B65" i="1"/>
  <c r="D65" i="5"/>
  <c r="C65" i="1"/>
  <c r="E65" i="5"/>
  <c r="D65" i="1" s="1"/>
  <c r="K65" i="5"/>
  <c r="H65" i="5"/>
  <c r="F65" i="5"/>
  <c r="J65" i="5" s="1"/>
  <c r="M65" i="5"/>
  <c r="C63" i="47"/>
  <c r="E63" i="47"/>
  <c r="G63" i="47"/>
  <c r="H63" i="47"/>
  <c r="F63" i="47"/>
  <c r="E64" i="5"/>
  <c r="D64" i="1" s="1"/>
  <c r="C64" i="1"/>
  <c r="B66" i="5"/>
  <c r="B67" i="5" s="1"/>
  <c r="F64" i="5"/>
  <c r="J64" i="5" s="1"/>
  <c r="C64" i="5"/>
  <c r="O64" i="5"/>
  <c r="N64" i="5" s="1"/>
  <c r="D64" i="5"/>
  <c r="B64" i="1"/>
  <c r="H62" i="47"/>
  <c r="D62" i="47"/>
  <c r="B64" i="47"/>
  <c r="F62" i="47"/>
  <c r="I62" i="47" s="1"/>
  <c r="E62" i="47"/>
  <c r="C62" i="47"/>
  <c r="G62" i="47"/>
  <c r="L63" i="1"/>
  <c r="M63" i="1"/>
  <c r="K63" i="1"/>
  <c r="G63" i="1"/>
  <c r="I63" i="1"/>
  <c r="F63" i="1"/>
  <c r="E63" i="1"/>
  <c r="J63" i="1"/>
  <c r="H63" i="1"/>
  <c r="I63" i="5"/>
  <c r="K63" i="5"/>
  <c r="G39" i="33" l="1"/>
  <c r="K39" i="33"/>
  <c r="M39" i="33"/>
  <c r="I39" i="33"/>
  <c r="H40" i="33" a="1"/>
  <c r="H40" i="33" s="1"/>
  <c r="L40" i="33" a="1"/>
  <c r="L40" i="33" s="1"/>
  <c r="J40" i="33" a="1"/>
  <c r="J40" i="33" s="1"/>
  <c r="F40" i="33" a="1"/>
  <c r="F40" i="33" s="1"/>
  <c r="D41" i="33" a="1"/>
  <c r="D41" i="33" s="1"/>
  <c r="E40" i="33"/>
  <c r="M64" i="5"/>
  <c r="L64" i="5"/>
  <c r="I63" i="47"/>
  <c r="C67" i="1"/>
  <c r="B67" i="1"/>
  <c r="E67" i="5"/>
  <c r="D67" i="1" s="1"/>
  <c r="C67" i="5"/>
  <c r="F67" i="5"/>
  <c r="J67" i="5" s="1"/>
  <c r="O67" i="5"/>
  <c r="N67" i="5" s="1"/>
  <c r="D67" i="5"/>
  <c r="H64" i="5"/>
  <c r="I64" i="5"/>
  <c r="K64" i="5"/>
  <c r="I65" i="5"/>
  <c r="L65" i="5"/>
  <c r="D64" i="47"/>
  <c r="C64" i="47"/>
  <c r="E64" i="47"/>
  <c r="G64" i="47"/>
  <c r="F64" i="47"/>
  <c r="I64" i="47" s="1"/>
  <c r="H64" i="47"/>
  <c r="B66" i="1"/>
  <c r="M66" i="5"/>
  <c r="C66" i="1"/>
  <c r="E66" i="5"/>
  <c r="D66" i="1" s="1"/>
  <c r="C66" i="5"/>
  <c r="B68" i="5"/>
  <c r="B69" i="5" s="1"/>
  <c r="F66" i="5"/>
  <c r="J66" i="5" s="1"/>
  <c r="G66" i="5"/>
  <c r="O66" i="5"/>
  <c r="N66" i="5" s="1"/>
  <c r="D66" i="5"/>
  <c r="G64" i="5"/>
  <c r="B65" i="47"/>
  <c r="B66" i="47" s="1"/>
  <c r="E65" i="1"/>
  <c r="G65" i="1"/>
  <c r="L65" i="1"/>
  <c r="I65" i="1"/>
  <c r="F65" i="1"/>
  <c r="M65" i="1"/>
  <c r="J65" i="1"/>
  <c r="H65" i="1"/>
  <c r="K65" i="1"/>
  <c r="M64" i="1"/>
  <c r="L64" i="1"/>
  <c r="I64" i="1"/>
  <c r="E64" i="1"/>
  <c r="J64" i="1"/>
  <c r="H64" i="1"/>
  <c r="F64" i="1"/>
  <c r="K64" i="1"/>
  <c r="G64" i="1"/>
  <c r="G65" i="5"/>
  <c r="L67" i="5" l="1"/>
  <c r="I40" i="33"/>
  <c r="G40" i="33"/>
  <c r="K40" i="33"/>
  <c r="M40" i="33"/>
  <c r="J41" i="33" a="1"/>
  <c r="J41" i="33" s="1"/>
  <c r="L41" i="33" a="1"/>
  <c r="L41" i="33" s="1"/>
  <c r="F41" i="33" a="1"/>
  <c r="F41" i="33" s="1"/>
  <c r="H41" i="33" a="1"/>
  <c r="H41" i="33" s="1"/>
  <c r="D42" i="33" a="1"/>
  <c r="D42" i="33" s="1"/>
  <c r="E41" i="33"/>
  <c r="H66" i="5"/>
  <c r="L66" i="5"/>
  <c r="K66" i="5"/>
  <c r="F66" i="47"/>
  <c r="H66" i="47"/>
  <c r="B68" i="47"/>
  <c r="C66" i="47"/>
  <c r="I66" i="47"/>
  <c r="E66" i="47"/>
  <c r="D66" i="47"/>
  <c r="G66" i="47"/>
  <c r="C69" i="1"/>
  <c r="B69" i="1"/>
  <c r="E69" i="5"/>
  <c r="D69" i="1" s="1"/>
  <c r="C69" i="5"/>
  <c r="F69" i="5"/>
  <c r="J69" i="5" s="1"/>
  <c r="I69" i="5"/>
  <c r="O69" i="5"/>
  <c r="N69" i="5" s="1"/>
  <c r="D69" i="5"/>
  <c r="H67" i="5"/>
  <c r="F66" i="1"/>
  <c r="K66" i="1"/>
  <c r="I66" i="1"/>
  <c r="E66" i="1"/>
  <c r="M66" i="1"/>
  <c r="J66" i="1"/>
  <c r="H66" i="1"/>
  <c r="G66" i="1"/>
  <c r="L66" i="1"/>
  <c r="M67" i="5"/>
  <c r="I67" i="5"/>
  <c r="H65" i="47"/>
  <c r="B67" i="47"/>
  <c r="C65" i="47"/>
  <c r="F65" i="47"/>
  <c r="G65" i="47"/>
  <c r="E65" i="47"/>
  <c r="D65" i="47"/>
  <c r="I66" i="5"/>
  <c r="G67" i="1"/>
  <c r="E67" i="1"/>
  <c r="K67" i="1"/>
  <c r="L67" i="1"/>
  <c r="H67" i="1"/>
  <c r="M67" i="1"/>
  <c r="I67" i="1"/>
  <c r="F67" i="1"/>
  <c r="J67" i="1"/>
  <c r="K67" i="5"/>
  <c r="C68" i="1"/>
  <c r="B68" i="1"/>
  <c r="E68" i="5"/>
  <c r="D68" i="1" s="1"/>
  <c r="C68" i="5"/>
  <c r="B70" i="5"/>
  <c r="B71" i="5" s="1"/>
  <c r="F68" i="5"/>
  <c r="J68" i="5" s="1"/>
  <c r="O68" i="5"/>
  <c r="N68" i="5" s="1"/>
  <c r="D68" i="5"/>
  <c r="G67" i="5"/>
  <c r="I68" i="5" l="1"/>
  <c r="K69" i="5"/>
  <c r="G41" i="33"/>
  <c r="M41" i="33"/>
  <c r="K41" i="33"/>
  <c r="I41" i="33"/>
  <c r="G68" i="5"/>
  <c r="D68" i="47" s="1"/>
  <c r="G69" i="5"/>
  <c r="L68" i="5"/>
  <c r="J42" i="33" a="1"/>
  <c r="J42" i="33" s="1"/>
  <c r="L42" i="33" a="1"/>
  <c r="L42" i="33" s="1"/>
  <c r="H42" i="33" a="1"/>
  <c r="H42" i="33" s="1"/>
  <c r="F42" i="33" a="1"/>
  <c r="F42" i="33" s="1"/>
  <c r="D43" i="33" a="1"/>
  <c r="D43" i="33" s="1"/>
  <c r="E42" i="33"/>
  <c r="I65" i="47"/>
  <c r="F69" i="1"/>
  <c r="I69" i="1"/>
  <c r="G69" i="1"/>
  <c r="K69" i="1"/>
  <c r="L69" i="1"/>
  <c r="E69" i="1"/>
  <c r="M69" i="1"/>
  <c r="H69" i="1"/>
  <c r="J69" i="1"/>
  <c r="H68" i="5"/>
  <c r="K68" i="5"/>
  <c r="M68" i="5"/>
  <c r="H69" i="5"/>
  <c r="L69" i="5"/>
  <c r="H68" i="47"/>
  <c r="C68" i="47"/>
  <c r="F68" i="47"/>
  <c r="I68" i="47" s="1"/>
  <c r="B70" i="47"/>
  <c r="G68" i="47"/>
  <c r="E68" i="47"/>
  <c r="E70" i="5"/>
  <c r="D70" i="1" s="1"/>
  <c r="B72" i="5"/>
  <c r="B73" i="5" s="1"/>
  <c r="F70" i="5"/>
  <c r="J70" i="5" s="1"/>
  <c r="C70" i="1"/>
  <c r="B70" i="1"/>
  <c r="G70" i="5"/>
  <c r="C70" i="5"/>
  <c r="M70" i="5"/>
  <c r="K70" i="5"/>
  <c r="H70" i="5"/>
  <c r="O70" i="5"/>
  <c r="N70" i="5" s="1"/>
  <c r="D70" i="5"/>
  <c r="O71" i="5"/>
  <c r="N71" i="5" s="1"/>
  <c r="C71" i="5"/>
  <c r="D71" i="5"/>
  <c r="C71" i="1"/>
  <c r="B71" i="1"/>
  <c r="E71" i="5"/>
  <c r="D71" i="1" s="1"/>
  <c r="I71" i="5"/>
  <c r="F71" i="5"/>
  <c r="J71" i="5" s="1"/>
  <c r="E68" i="1"/>
  <c r="H68" i="1"/>
  <c r="F68" i="1"/>
  <c r="M68" i="1"/>
  <c r="L68" i="1"/>
  <c r="J68" i="1"/>
  <c r="I68" i="1"/>
  <c r="K68" i="1"/>
  <c r="G68" i="1"/>
  <c r="D67" i="47"/>
  <c r="B69" i="47"/>
  <c r="H67" i="47"/>
  <c r="C67" i="47"/>
  <c r="G67" i="47"/>
  <c r="E67" i="47"/>
  <c r="F67" i="47"/>
  <c r="M69" i="5"/>
  <c r="J43" i="33" l="1" a="1"/>
  <c r="J43" i="33" s="1"/>
  <c r="H43" i="33" a="1"/>
  <c r="H43" i="33" s="1"/>
  <c r="L43" i="33" a="1"/>
  <c r="L43" i="33" s="1"/>
  <c r="F43" i="33" a="1"/>
  <c r="F43" i="33" s="1"/>
  <c r="D44" i="33" a="1"/>
  <c r="D44" i="33" s="1"/>
  <c r="E43" i="33"/>
  <c r="H71" i="5"/>
  <c r="M71" i="5"/>
  <c r="I42" i="33"/>
  <c r="G42" i="33"/>
  <c r="M42" i="33"/>
  <c r="K42" i="33"/>
  <c r="I67" i="47"/>
  <c r="G71" i="5"/>
  <c r="H71" i="1"/>
  <c r="K71" i="1"/>
  <c r="I71" i="1"/>
  <c r="F71" i="1"/>
  <c r="L71" i="1"/>
  <c r="E71" i="1"/>
  <c r="M71" i="1"/>
  <c r="G71" i="1"/>
  <c r="J71" i="1"/>
  <c r="G70" i="1"/>
  <c r="J70" i="1"/>
  <c r="H70" i="1"/>
  <c r="M70" i="1"/>
  <c r="L70" i="1"/>
  <c r="K70" i="1"/>
  <c r="F70" i="1"/>
  <c r="E70" i="1"/>
  <c r="I70" i="1"/>
  <c r="D70" i="47"/>
  <c r="E70" i="47"/>
  <c r="C70" i="47"/>
  <c r="H70" i="47"/>
  <c r="F70" i="47"/>
  <c r="I70" i="47" s="1"/>
  <c r="G70" i="47"/>
  <c r="H69" i="47"/>
  <c r="E69" i="47"/>
  <c r="F69" i="47"/>
  <c r="B71" i="47"/>
  <c r="G69" i="47"/>
  <c r="D69" i="47"/>
  <c r="C69" i="47"/>
  <c r="L71" i="5"/>
  <c r="L70" i="5"/>
  <c r="C72" i="1"/>
  <c r="E72" i="5"/>
  <c r="D72" i="1" s="1"/>
  <c r="D72" i="5"/>
  <c r="B74" i="5"/>
  <c r="B75" i="5" s="1"/>
  <c r="O72" i="5"/>
  <c r="N72" i="5" s="1"/>
  <c r="B72" i="1"/>
  <c r="C72" i="5"/>
  <c r="F72" i="5"/>
  <c r="J72" i="5" s="1"/>
  <c r="B73" i="1"/>
  <c r="C73" i="1"/>
  <c r="E73" i="5"/>
  <c r="D73" i="1" s="1"/>
  <c r="D73" i="5"/>
  <c r="O73" i="5"/>
  <c r="N73" i="5" s="1"/>
  <c r="F73" i="5"/>
  <c r="J73" i="5" s="1"/>
  <c r="C73" i="5"/>
  <c r="K71" i="5"/>
  <c r="I70" i="5"/>
  <c r="I73" i="5" l="1"/>
  <c r="I69" i="47"/>
  <c r="H73" i="5"/>
  <c r="M73" i="5"/>
  <c r="G73" i="5"/>
  <c r="M43" i="33"/>
  <c r="G43" i="33"/>
  <c r="I43" i="33"/>
  <c r="K43" i="33"/>
  <c r="L44" i="33" a="1"/>
  <c r="L44" i="33" s="1"/>
  <c r="H44" i="33" a="1"/>
  <c r="H44" i="33" s="1"/>
  <c r="F44" i="33" a="1"/>
  <c r="F44" i="33" s="1"/>
  <c r="J44" i="33" a="1"/>
  <c r="J44" i="33" s="1"/>
  <c r="D45" i="33" a="1"/>
  <c r="D45" i="33" s="1"/>
  <c r="E44" i="33"/>
  <c r="I72" i="1"/>
  <c r="L72" i="1"/>
  <c r="J72" i="1"/>
  <c r="H72" i="1"/>
  <c r="G72" i="1"/>
  <c r="M72" i="1"/>
  <c r="K72" i="1"/>
  <c r="E72" i="1"/>
  <c r="F72" i="1"/>
  <c r="K72" i="5"/>
  <c r="L72" i="5"/>
  <c r="H71" i="47"/>
  <c r="B73" i="47"/>
  <c r="E71" i="47"/>
  <c r="G71" i="47"/>
  <c r="D71" i="47"/>
  <c r="C71" i="47"/>
  <c r="F71" i="47"/>
  <c r="C74" i="1"/>
  <c r="B74" i="1"/>
  <c r="E74" i="5"/>
  <c r="D74" i="1" s="1"/>
  <c r="D74" i="5"/>
  <c r="B76" i="5"/>
  <c r="O74" i="5"/>
  <c r="N74" i="5" s="1"/>
  <c r="C74" i="5"/>
  <c r="F74" i="5"/>
  <c r="J74" i="5" s="1"/>
  <c r="B72" i="47"/>
  <c r="M72" i="5"/>
  <c r="H72" i="5"/>
  <c r="L73" i="5"/>
  <c r="I72" i="5"/>
  <c r="B75" i="1"/>
  <c r="C75" i="1"/>
  <c r="E75" i="5"/>
  <c r="D75" i="1" s="1"/>
  <c r="D75" i="5"/>
  <c r="O75" i="5"/>
  <c r="N75" i="5" s="1"/>
  <c r="C75" i="5"/>
  <c r="F75" i="5"/>
  <c r="J75" i="5" s="1"/>
  <c r="J73" i="1"/>
  <c r="M73" i="1"/>
  <c r="K73" i="1"/>
  <c r="H73" i="1"/>
  <c r="E73" i="1"/>
  <c r="L73" i="1"/>
  <c r="I73" i="1"/>
  <c r="F73" i="1"/>
  <c r="G73" i="1"/>
  <c r="K73" i="5"/>
  <c r="G72" i="5"/>
  <c r="J45" i="33" l="1" a="1"/>
  <c r="J45" i="33" s="1"/>
  <c r="L45" i="33" a="1"/>
  <c r="L45" i="33" s="1"/>
  <c r="F45" i="33" a="1"/>
  <c r="F45" i="33" s="1"/>
  <c r="H45" i="33" a="1"/>
  <c r="H45" i="33" s="1"/>
  <c r="D46" i="33" a="1"/>
  <c r="D46" i="33" s="1"/>
  <c r="E45" i="33"/>
  <c r="L74" i="5"/>
  <c r="M74" i="5"/>
  <c r="M44" i="33"/>
  <c r="G44" i="33"/>
  <c r="I44" i="33"/>
  <c r="K44" i="33"/>
  <c r="K74" i="5"/>
  <c r="H74" i="5"/>
  <c r="I74" i="5"/>
  <c r="I75" i="5"/>
  <c r="H75" i="5"/>
  <c r="I71" i="47"/>
  <c r="K75" i="5"/>
  <c r="E76" i="5"/>
  <c r="D76" i="1" s="1"/>
  <c r="C76" i="1"/>
  <c r="F76" i="5"/>
  <c r="J76" i="5" s="1"/>
  <c r="B76" i="1"/>
  <c r="I76" i="5"/>
  <c r="D76" i="5"/>
  <c r="O76" i="5"/>
  <c r="N76" i="5" s="1"/>
  <c r="M76" i="5"/>
  <c r="L76" i="5"/>
  <c r="K76" i="5"/>
  <c r="H76" i="5"/>
  <c r="C76" i="5"/>
  <c r="G75" i="5"/>
  <c r="L75" i="5"/>
  <c r="D73" i="47"/>
  <c r="E73" i="47"/>
  <c r="C73" i="47"/>
  <c r="H73" i="47"/>
  <c r="F73" i="47"/>
  <c r="G73" i="47"/>
  <c r="M75" i="5"/>
  <c r="G74" i="5"/>
  <c r="B77" i="5"/>
  <c r="C72" i="47"/>
  <c r="H72" i="47"/>
  <c r="B74" i="47"/>
  <c r="B75" i="47" s="1"/>
  <c r="F72" i="47"/>
  <c r="G72" i="47"/>
  <c r="E72" i="47"/>
  <c r="D72" i="47"/>
  <c r="I72" i="47"/>
  <c r="K74" i="1"/>
  <c r="L74" i="1"/>
  <c r="H74" i="1"/>
  <c r="E74" i="1"/>
  <c r="J74" i="1"/>
  <c r="I74" i="1"/>
  <c r="F74" i="1"/>
  <c r="M74" i="1"/>
  <c r="G74" i="1"/>
  <c r="L75" i="1"/>
  <c r="M75" i="1"/>
  <c r="H75" i="1"/>
  <c r="J75" i="1"/>
  <c r="G75" i="1"/>
  <c r="I75" i="1"/>
  <c r="E75" i="1"/>
  <c r="K75" i="1"/>
  <c r="F75" i="1"/>
  <c r="I45" i="33" l="1"/>
  <c r="G45" i="33"/>
  <c r="M45" i="33"/>
  <c r="K45" i="33"/>
  <c r="F46" i="33" a="1"/>
  <c r="F46" i="33" s="1"/>
  <c r="L46" i="33" a="1"/>
  <c r="L46" i="33" s="1"/>
  <c r="J46" i="33" a="1"/>
  <c r="J46" i="33" s="1"/>
  <c r="H46" i="33" a="1"/>
  <c r="H46" i="33" s="1"/>
  <c r="D47" i="33" a="1"/>
  <c r="D47" i="33" s="1"/>
  <c r="E46" i="33"/>
  <c r="I73" i="47"/>
  <c r="G75" i="47"/>
  <c r="H75" i="47"/>
  <c r="F75" i="47"/>
  <c r="I75" i="47" s="1"/>
  <c r="D75" i="47"/>
  <c r="E75" i="47"/>
  <c r="C75" i="47"/>
  <c r="G76" i="5"/>
  <c r="M76" i="1"/>
  <c r="L76" i="1"/>
  <c r="E76" i="1"/>
  <c r="K76" i="1"/>
  <c r="I76" i="1"/>
  <c r="H76" i="1"/>
  <c r="F76" i="1"/>
  <c r="J76" i="1"/>
  <c r="G76" i="1"/>
  <c r="H74" i="47"/>
  <c r="G74" i="47"/>
  <c r="E74" i="47"/>
  <c r="F74" i="47"/>
  <c r="I74" i="47" s="1"/>
  <c r="D74" i="47"/>
  <c r="B76" i="47"/>
  <c r="B77" i="47" s="1"/>
  <c r="C74" i="47"/>
  <c r="O77" i="5"/>
  <c r="N77" i="5" s="1"/>
  <c r="C77" i="5"/>
  <c r="B77" i="1"/>
  <c r="D77" i="5"/>
  <c r="C77" i="1"/>
  <c r="F77" i="5"/>
  <c r="J77" i="5" s="1"/>
  <c r="M77" i="5"/>
  <c r="L77" i="5"/>
  <c r="K77" i="5"/>
  <c r="E77" i="5"/>
  <c r="D77" i="1" s="1"/>
  <c r="H77" i="5"/>
  <c r="B78" i="5"/>
  <c r="M46" i="33" l="1"/>
  <c r="K46" i="33"/>
  <c r="I46" i="33"/>
  <c r="G46" i="33"/>
  <c r="J47" i="33" a="1"/>
  <c r="J47" i="33" s="1"/>
  <c r="H47" i="33" a="1"/>
  <c r="H47" i="33" s="1"/>
  <c r="L47" i="33" a="1"/>
  <c r="L47" i="33" s="1"/>
  <c r="F47" i="33" a="1"/>
  <c r="F47" i="33" s="1"/>
  <c r="D48" i="33" a="1"/>
  <c r="D48" i="33" s="1"/>
  <c r="E47" i="33"/>
  <c r="G77" i="5"/>
  <c r="I77" i="5"/>
  <c r="B78" i="1"/>
  <c r="C78" i="1"/>
  <c r="F78" i="5"/>
  <c r="J78" i="5" s="1"/>
  <c r="D78" i="5"/>
  <c r="C78" i="5"/>
  <c r="O78" i="5"/>
  <c r="N78" i="5" s="1"/>
  <c r="L78" i="5"/>
  <c r="E78" i="5"/>
  <c r="D78" i="1" s="1"/>
  <c r="E77" i="1"/>
  <c r="J77" i="1"/>
  <c r="G77" i="1"/>
  <c r="H77" i="1"/>
  <c r="M77" i="1"/>
  <c r="L77" i="1"/>
  <c r="K77" i="1"/>
  <c r="I77" i="1"/>
  <c r="F77" i="1"/>
  <c r="B79" i="5"/>
  <c r="B80" i="5" s="1"/>
  <c r="D76" i="47"/>
  <c r="B78" i="47"/>
  <c r="E76" i="47"/>
  <c r="H76" i="47"/>
  <c r="C76" i="47"/>
  <c r="F76" i="47"/>
  <c r="I76" i="47" s="1"/>
  <c r="G76" i="47"/>
  <c r="H77" i="47"/>
  <c r="E77" i="47"/>
  <c r="C77" i="47"/>
  <c r="G77" i="47"/>
  <c r="F77" i="47"/>
  <c r="D77" i="47"/>
  <c r="H48" i="33" l="1" a="1"/>
  <c r="H48" i="33" s="1"/>
  <c r="F48" i="33" a="1"/>
  <c r="F48" i="33" s="1"/>
  <c r="L48" i="33" a="1"/>
  <c r="L48" i="33" s="1"/>
  <c r="J48" i="33" a="1"/>
  <c r="J48" i="33" s="1"/>
  <c r="D49" i="33" a="1"/>
  <c r="D49" i="33" s="1"/>
  <c r="E48" i="33"/>
  <c r="G47" i="33"/>
  <c r="K47" i="33"/>
  <c r="I47" i="33"/>
  <c r="M47" i="33"/>
  <c r="G78" i="5"/>
  <c r="K78" i="5"/>
  <c r="I77" i="47"/>
  <c r="C80" i="1"/>
  <c r="B80" i="1"/>
  <c r="F80" i="5"/>
  <c r="J80" i="5" s="1"/>
  <c r="D80" i="5"/>
  <c r="C80" i="5"/>
  <c r="O80" i="5"/>
  <c r="N80" i="5" s="1"/>
  <c r="E80" i="5"/>
  <c r="D80" i="1" s="1"/>
  <c r="F78" i="1"/>
  <c r="H78" i="1"/>
  <c r="L78" i="1"/>
  <c r="K78" i="1"/>
  <c r="I78" i="1"/>
  <c r="G78" i="1"/>
  <c r="M78" i="1"/>
  <c r="J78" i="1"/>
  <c r="E78" i="1"/>
  <c r="C79" i="1"/>
  <c r="B79" i="1"/>
  <c r="F79" i="5"/>
  <c r="J79" i="5" s="1"/>
  <c r="D79" i="5"/>
  <c r="C79" i="5"/>
  <c r="O79" i="5"/>
  <c r="N79" i="5" s="1"/>
  <c r="B81" i="5"/>
  <c r="B82" i="5" s="1"/>
  <c r="E79" i="5"/>
  <c r="D79" i="1" s="1"/>
  <c r="B79" i="47"/>
  <c r="G78" i="47"/>
  <c r="E78" i="47"/>
  <c r="H78" i="47"/>
  <c r="F78" i="47"/>
  <c r="I78" i="47" s="1"/>
  <c r="C78" i="47"/>
  <c r="B80" i="47"/>
  <c r="D78" i="47"/>
  <c r="I78" i="5"/>
  <c r="H78" i="5"/>
  <c r="M78" i="5"/>
  <c r="G79" i="5" l="1"/>
  <c r="I79" i="5"/>
  <c r="K79" i="5"/>
  <c r="I80" i="5"/>
  <c r="H80" i="5"/>
  <c r="G48" i="33"/>
  <c r="I48" i="33"/>
  <c r="K48" i="33"/>
  <c r="M48" i="33"/>
  <c r="J49" i="33" a="1"/>
  <c r="J49" i="33" s="1"/>
  <c r="L49" i="33" a="1"/>
  <c r="L49" i="33" s="1"/>
  <c r="F49" i="33" a="1"/>
  <c r="F49" i="33" s="1"/>
  <c r="H49" i="33" a="1"/>
  <c r="H49" i="33" s="1"/>
  <c r="D50" i="33" a="1"/>
  <c r="D50" i="33" s="1"/>
  <c r="E49" i="33"/>
  <c r="G80" i="5"/>
  <c r="D80" i="47" s="1"/>
  <c r="G79" i="1"/>
  <c r="E79" i="1"/>
  <c r="L79" i="1"/>
  <c r="F79" i="1"/>
  <c r="H79" i="1"/>
  <c r="M79" i="1"/>
  <c r="K79" i="1"/>
  <c r="I79" i="1"/>
  <c r="J79" i="1"/>
  <c r="K80" i="5"/>
  <c r="H80" i="47"/>
  <c r="F80" i="47"/>
  <c r="C80" i="47"/>
  <c r="E80" i="47"/>
  <c r="G80" i="47"/>
  <c r="E80" i="1"/>
  <c r="H80" i="1"/>
  <c r="F80" i="1"/>
  <c r="M80" i="1"/>
  <c r="L80" i="1"/>
  <c r="I80" i="1"/>
  <c r="K80" i="1"/>
  <c r="G80" i="1"/>
  <c r="J80" i="1"/>
  <c r="D79" i="47"/>
  <c r="G79" i="47"/>
  <c r="B81" i="47"/>
  <c r="B82" i="47" s="1"/>
  <c r="C79" i="47"/>
  <c r="F79" i="47"/>
  <c r="H79" i="47"/>
  <c r="E79" i="47"/>
  <c r="L79" i="5"/>
  <c r="H79" i="5"/>
  <c r="E82" i="5"/>
  <c r="D82" i="1" s="1"/>
  <c r="F82" i="5"/>
  <c r="J82" i="5" s="1"/>
  <c r="B82" i="1"/>
  <c r="D82" i="5"/>
  <c r="C82" i="5"/>
  <c r="O82" i="5"/>
  <c r="N82" i="5" s="1"/>
  <c r="C82" i="1"/>
  <c r="M79" i="5"/>
  <c r="M80" i="5"/>
  <c r="B81" i="1"/>
  <c r="F81" i="5"/>
  <c r="J81" i="5" s="1"/>
  <c r="D81" i="5"/>
  <c r="C81" i="5"/>
  <c r="O81" i="5"/>
  <c r="N81" i="5" s="1"/>
  <c r="C81" i="1"/>
  <c r="L81" i="5"/>
  <c r="E81" i="5"/>
  <c r="D81" i="1" s="1"/>
  <c r="B83" i="5"/>
  <c r="B84" i="5" s="1"/>
  <c r="L80" i="5"/>
  <c r="J50" i="33" l="1" a="1"/>
  <c r="J50" i="33" s="1"/>
  <c r="H50" i="33" a="1"/>
  <c r="H50" i="33" s="1"/>
  <c r="F50" i="33" a="1"/>
  <c r="F50" i="33" s="1"/>
  <c r="L50" i="33" a="1"/>
  <c r="L50" i="33" s="1"/>
  <c r="D51" i="33" a="1"/>
  <c r="D51" i="33" s="1"/>
  <c r="E50" i="33"/>
  <c r="H81" i="5"/>
  <c r="G81" i="5"/>
  <c r="I82" i="5"/>
  <c r="I79" i="47"/>
  <c r="G49" i="33"/>
  <c r="I49" i="33"/>
  <c r="K49" i="33"/>
  <c r="M49" i="33"/>
  <c r="K82" i="5"/>
  <c r="M81" i="5"/>
  <c r="I80" i="47"/>
  <c r="C84" i="1"/>
  <c r="B84" i="1"/>
  <c r="F84" i="5"/>
  <c r="J84" i="5" s="1"/>
  <c r="E84" i="5"/>
  <c r="D84" i="1" s="1"/>
  <c r="C84" i="5"/>
  <c r="L84" i="5"/>
  <c r="O84" i="5"/>
  <c r="N84" i="5" s="1"/>
  <c r="D84" i="5"/>
  <c r="H82" i="47"/>
  <c r="F82" i="47"/>
  <c r="I82" i="47" s="1"/>
  <c r="C82" i="47"/>
  <c r="E82" i="47"/>
  <c r="G82" i="47"/>
  <c r="M82" i="5"/>
  <c r="I81" i="5"/>
  <c r="L82" i="5"/>
  <c r="K81" i="5"/>
  <c r="G82" i="1"/>
  <c r="J82" i="1"/>
  <c r="H82" i="1"/>
  <c r="L82" i="1"/>
  <c r="I82" i="1"/>
  <c r="F82" i="1"/>
  <c r="K82" i="1"/>
  <c r="E82" i="1"/>
  <c r="M82" i="1"/>
  <c r="F81" i="1"/>
  <c r="I81" i="1"/>
  <c r="G81" i="1"/>
  <c r="E81" i="1"/>
  <c r="H81" i="1"/>
  <c r="M81" i="1"/>
  <c r="L81" i="1"/>
  <c r="K81" i="1"/>
  <c r="J81" i="1"/>
  <c r="H82" i="5"/>
  <c r="O83" i="5"/>
  <c r="N83" i="5" s="1"/>
  <c r="C83" i="5"/>
  <c r="D83" i="5"/>
  <c r="B83" i="1"/>
  <c r="C83" i="1"/>
  <c r="F83" i="5"/>
  <c r="J83" i="5" s="1"/>
  <c r="E83" i="5"/>
  <c r="D83" i="1" s="1"/>
  <c r="B85" i="5"/>
  <c r="L83" i="5"/>
  <c r="M83" i="5"/>
  <c r="D81" i="47"/>
  <c r="H81" i="47"/>
  <c r="G81" i="47"/>
  <c r="B83" i="47"/>
  <c r="B84" i="47" s="1"/>
  <c r="F81" i="47"/>
  <c r="E81" i="47"/>
  <c r="C81" i="47"/>
  <c r="G82" i="5"/>
  <c r="D82" i="47" s="1"/>
  <c r="I84" i="5" l="1"/>
  <c r="G50" i="33"/>
  <c r="M50" i="33"/>
  <c r="I50" i="33"/>
  <c r="K50" i="33"/>
  <c r="J51" i="33" a="1"/>
  <c r="J51" i="33" s="1"/>
  <c r="H51" i="33" a="1"/>
  <c r="H51" i="33" s="1"/>
  <c r="F51" i="33" a="1"/>
  <c r="F51" i="33" s="1"/>
  <c r="L51" i="33" a="1"/>
  <c r="L51" i="33" s="1"/>
  <c r="D52" i="33" a="1"/>
  <c r="D52" i="33" s="1"/>
  <c r="E51" i="33"/>
  <c r="I81" i="47"/>
  <c r="F84" i="47"/>
  <c r="G84" i="47"/>
  <c r="E84" i="47"/>
  <c r="C84" i="47"/>
  <c r="H84" i="47"/>
  <c r="H83" i="5"/>
  <c r="C85" i="1"/>
  <c r="K85" i="5"/>
  <c r="B85" i="1"/>
  <c r="F85" i="5"/>
  <c r="J85" i="5" s="1"/>
  <c r="E85" i="5"/>
  <c r="D85" i="1" s="1"/>
  <c r="C85" i="5"/>
  <c r="O85" i="5"/>
  <c r="N85" i="5" s="1"/>
  <c r="D85" i="5"/>
  <c r="G85" i="5"/>
  <c r="H83" i="1"/>
  <c r="K83" i="1"/>
  <c r="I83" i="1"/>
  <c r="J83" i="1"/>
  <c r="F83" i="1"/>
  <c r="M83" i="1"/>
  <c r="G83" i="1"/>
  <c r="L83" i="1"/>
  <c r="E83" i="1"/>
  <c r="B86" i="5"/>
  <c r="G83" i="5"/>
  <c r="H84" i="5"/>
  <c r="K84" i="5"/>
  <c r="I84" i="1"/>
  <c r="L84" i="1"/>
  <c r="J84" i="1"/>
  <c r="E84" i="1"/>
  <c r="K84" i="1"/>
  <c r="H84" i="1"/>
  <c r="F84" i="1"/>
  <c r="M84" i="1"/>
  <c r="G84" i="1"/>
  <c r="H83" i="47"/>
  <c r="G83" i="47"/>
  <c r="E83" i="47"/>
  <c r="B85" i="47"/>
  <c r="C83" i="47"/>
  <c r="F83" i="47"/>
  <c r="D83" i="47"/>
  <c r="I83" i="5"/>
  <c r="K83" i="5"/>
  <c r="G84" i="5"/>
  <c r="D84" i="47" s="1"/>
  <c r="M84" i="5"/>
  <c r="L52" i="33" l="1" a="1"/>
  <c r="L52" i="33" s="1"/>
  <c r="J52" i="33" a="1"/>
  <c r="J52" i="33" s="1"/>
  <c r="H52" i="33" a="1"/>
  <c r="H52" i="33" s="1"/>
  <c r="F52" i="33" a="1"/>
  <c r="F52" i="33" s="1"/>
  <c r="D53" i="33" a="1"/>
  <c r="D53" i="33" s="1"/>
  <c r="E52" i="33"/>
  <c r="G51" i="33"/>
  <c r="I51" i="33"/>
  <c r="K51" i="33"/>
  <c r="M51" i="33"/>
  <c r="I84" i="47"/>
  <c r="I83" i="47"/>
  <c r="D85" i="47"/>
  <c r="G85" i="47"/>
  <c r="E85" i="47"/>
  <c r="F85" i="47"/>
  <c r="C85" i="47"/>
  <c r="H85" i="47"/>
  <c r="C86" i="1"/>
  <c r="B86" i="1"/>
  <c r="F86" i="5"/>
  <c r="J86" i="5" s="1"/>
  <c r="E86" i="5"/>
  <c r="D86" i="1" s="1"/>
  <c r="C86" i="5"/>
  <c r="O86" i="5"/>
  <c r="N86" i="5" s="1"/>
  <c r="D86" i="5"/>
  <c r="J85" i="1"/>
  <c r="L85" i="1"/>
  <c r="M85" i="1"/>
  <c r="K85" i="1"/>
  <c r="I85" i="1"/>
  <c r="F85" i="1"/>
  <c r="H85" i="1"/>
  <c r="E85" i="1"/>
  <c r="G85" i="1"/>
  <c r="L85" i="5"/>
  <c r="B87" i="5"/>
  <c r="B86" i="47"/>
  <c r="B87" i="47" s="1"/>
  <c r="H85" i="5"/>
  <c r="I85" i="5"/>
  <c r="M85" i="5"/>
  <c r="M52" i="33" l="1"/>
  <c r="I52" i="33"/>
  <c r="G52" i="33"/>
  <c r="K52" i="33"/>
  <c r="J53" i="33" a="1"/>
  <c r="J53" i="33" s="1"/>
  <c r="L53" i="33" a="1"/>
  <c r="L53" i="33" s="1"/>
  <c r="H53" i="33" a="1"/>
  <c r="H53" i="33" s="1"/>
  <c r="F53" i="33" a="1"/>
  <c r="F53" i="33" s="1"/>
  <c r="D54" i="33" a="1"/>
  <c r="D54" i="33" s="1"/>
  <c r="E53" i="33"/>
  <c r="I85" i="47"/>
  <c r="H87" i="47"/>
  <c r="F87" i="47"/>
  <c r="E87" i="47"/>
  <c r="G87" i="47"/>
  <c r="M86" i="5"/>
  <c r="K86" i="5"/>
  <c r="E86" i="1"/>
  <c r="K86" i="1"/>
  <c r="M86" i="1"/>
  <c r="L86" i="1"/>
  <c r="I86" i="1"/>
  <c r="H86" i="1"/>
  <c r="G86" i="1"/>
  <c r="F86" i="1"/>
  <c r="J86" i="1"/>
  <c r="L86" i="5"/>
  <c r="I86" i="5"/>
  <c r="G86" i="5"/>
  <c r="D86" i="47" s="1"/>
  <c r="C87" i="1"/>
  <c r="B87" i="1"/>
  <c r="F87" i="5"/>
  <c r="J87" i="5" s="1"/>
  <c r="E87" i="5"/>
  <c r="D87" i="1" s="1"/>
  <c r="C87" i="5"/>
  <c r="C87" i="47" s="1"/>
  <c r="O87" i="5"/>
  <c r="N87" i="5" s="1"/>
  <c r="D87" i="5"/>
  <c r="B88" i="5"/>
  <c r="B89" i="5" s="1"/>
  <c r="H86" i="47"/>
  <c r="C86" i="47"/>
  <c r="E86" i="47"/>
  <c r="F86" i="47"/>
  <c r="G86" i="47"/>
  <c r="H86" i="5"/>
  <c r="F54" i="33" l="1" a="1"/>
  <c r="F54" i="33" s="1"/>
  <c r="L54" i="33" a="1"/>
  <c r="L54" i="33" s="1"/>
  <c r="J54" i="33" a="1"/>
  <c r="J54" i="33" s="1"/>
  <c r="H54" i="33" a="1"/>
  <c r="H54" i="33" s="1"/>
  <c r="D55" i="33" a="1"/>
  <c r="D55" i="33" s="1"/>
  <c r="E54" i="33"/>
  <c r="M87" i="5"/>
  <c r="M53" i="33"/>
  <c r="I53" i="33"/>
  <c r="G53" i="33"/>
  <c r="K53" i="33"/>
  <c r="K87" i="5"/>
  <c r="H87" i="5"/>
  <c r="I86" i="47"/>
  <c r="I87" i="47"/>
  <c r="O89" i="5"/>
  <c r="N89" i="5" s="1"/>
  <c r="C89" i="5"/>
  <c r="D89" i="5"/>
  <c r="C89" i="1"/>
  <c r="B89" i="1"/>
  <c r="E89" i="5"/>
  <c r="D89" i="1" s="1"/>
  <c r="B91" i="5"/>
  <c r="F89" i="5"/>
  <c r="J89" i="5" s="1"/>
  <c r="E88" i="5"/>
  <c r="D88" i="1" s="1"/>
  <c r="B90" i="5"/>
  <c r="F88" i="5"/>
  <c r="J88" i="5" s="1"/>
  <c r="B88" i="1"/>
  <c r="M88" i="5"/>
  <c r="K88" i="5"/>
  <c r="C88" i="1"/>
  <c r="H88" i="5"/>
  <c r="C88" i="5"/>
  <c r="O88" i="5"/>
  <c r="N88" i="5" s="1"/>
  <c r="D88" i="5"/>
  <c r="B88" i="47"/>
  <c r="F87" i="1"/>
  <c r="L87" i="1"/>
  <c r="H87" i="1"/>
  <c r="E87" i="1"/>
  <c r="J87" i="1"/>
  <c r="M87" i="1"/>
  <c r="K87" i="1"/>
  <c r="I87" i="1"/>
  <c r="G87" i="1"/>
  <c r="L87" i="5"/>
  <c r="G87" i="5"/>
  <c r="D87" i="47" s="1"/>
  <c r="I87" i="5"/>
  <c r="G54" i="33" l="1"/>
  <c r="I54" i="33"/>
  <c r="M54" i="33"/>
  <c r="K54" i="33"/>
  <c r="J55" i="33" a="1"/>
  <c r="J55" i="33" s="1"/>
  <c r="L55" i="33" a="1"/>
  <c r="L55" i="33" s="1"/>
  <c r="H55" i="33" a="1"/>
  <c r="H55" i="33" s="1"/>
  <c r="F55" i="33" a="1"/>
  <c r="F55" i="33" s="1"/>
  <c r="D56" i="33" a="1"/>
  <c r="D56" i="33" s="1"/>
  <c r="E55" i="33"/>
  <c r="G88" i="1"/>
  <c r="M88" i="1"/>
  <c r="H88" i="1"/>
  <c r="K88" i="1"/>
  <c r="I88" i="1"/>
  <c r="E88" i="1"/>
  <c r="L88" i="1"/>
  <c r="F88" i="1"/>
  <c r="J88" i="1"/>
  <c r="L88" i="5"/>
  <c r="I89" i="5"/>
  <c r="C88" i="47"/>
  <c r="F88" i="47"/>
  <c r="G88" i="47"/>
  <c r="E88" i="47"/>
  <c r="H88" i="47"/>
  <c r="B89" i="47"/>
  <c r="B90" i="47" s="1"/>
  <c r="C91" i="1"/>
  <c r="B91" i="1"/>
  <c r="O91" i="5"/>
  <c r="N91" i="5" s="1"/>
  <c r="E91" i="5"/>
  <c r="D91" i="1" s="1"/>
  <c r="D91" i="5"/>
  <c r="B93" i="5"/>
  <c r="C91" i="5"/>
  <c r="F91" i="5"/>
  <c r="J91" i="5" s="1"/>
  <c r="I91" i="5"/>
  <c r="G88" i="5"/>
  <c r="D88" i="47" s="1"/>
  <c r="G89" i="5"/>
  <c r="H89" i="5"/>
  <c r="K89" i="5"/>
  <c r="M89" i="5"/>
  <c r="H89" i="1"/>
  <c r="K89" i="1"/>
  <c r="L89" i="1"/>
  <c r="F89" i="1"/>
  <c r="J89" i="1"/>
  <c r="I89" i="1"/>
  <c r="M89" i="1"/>
  <c r="G89" i="1"/>
  <c r="E89" i="1"/>
  <c r="I88" i="5"/>
  <c r="B90" i="1"/>
  <c r="C90" i="1"/>
  <c r="O90" i="5"/>
  <c r="N90" i="5" s="1"/>
  <c r="E90" i="5"/>
  <c r="D90" i="1" s="1"/>
  <c r="D90" i="5"/>
  <c r="B92" i="5"/>
  <c r="F90" i="5"/>
  <c r="J90" i="5" s="1"/>
  <c r="C90" i="5"/>
  <c r="L90" i="5"/>
  <c r="L89" i="5"/>
  <c r="H56" i="33" l="1" a="1"/>
  <c r="H56" i="33" s="1"/>
  <c r="L56" i="33" a="1"/>
  <c r="L56" i="33" s="1"/>
  <c r="J56" i="33" a="1"/>
  <c r="J56" i="33" s="1"/>
  <c r="F56" i="33" a="1"/>
  <c r="F56" i="33" s="1"/>
  <c r="D57" i="33" a="1"/>
  <c r="D57" i="33" s="1"/>
  <c r="E56" i="33"/>
  <c r="H91" i="5"/>
  <c r="M90" i="5"/>
  <c r="G90" i="5"/>
  <c r="L91" i="5"/>
  <c r="H90" i="5"/>
  <c r="K91" i="5"/>
  <c r="K90" i="5"/>
  <c r="M55" i="33"/>
  <c r="K55" i="33"/>
  <c r="G55" i="33"/>
  <c r="I55" i="33"/>
  <c r="I88" i="47"/>
  <c r="E90" i="47"/>
  <c r="H90" i="47"/>
  <c r="D90" i="47"/>
  <c r="G90" i="47"/>
  <c r="F90" i="47"/>
  <c r="I90" i="47" s="1"/>
  <c r="C90" i="47"/>
  <c r="I90" i="1"/>
  <c r="M90" i="1"/>
  <c r="L90" i="1"/>
  <c r="J90" i="1"/>
  <c r="F90" i="1"/>
  <c r="K90" i="1"/>
  <c r="G90" i="1"/>
  <c r="E90" i="1"/>
  <c r="H90" i="1"/>
  <c r="I90" i="5"/>
  <c r="J91" i="1"/>
  <c r="G91" i="1"/>
  <c r="E91" i="1"/>
  <c r="K91" i="1"/>
  <c r="I91" i="1"/>
  <c r="L91" i="1"/>
  <c r="H91" i="1"/>
  <c r="F91" i="1"/>
  <c r="M91" i="1"/>
  <c r="C92" i="1"/>
  <c r="B92" i="1"/>
  <c r="O92" i="5"/>
  <c r="N92" i="5" s="1"/>
  <c r="E92" i="5"/>
  <c r="D92" i="1" s="1"/>
  <c r="D92" i="5"/>
  <c r="B94" i="5"/>
  <c r="B95" i="5" s="1"/>
  <c r="C92" i="5"/>
  <c r="F92" i="5"/>
  <c r="J92" i="5" s="1"/>
  <c r="H89" i="47"/>
  <c r="B91" i="47"/>
  <c r="E89" i="47"/>
  <c r="F89" i="47"/>
  <c r="I89" i="47" s="1"/>
  <c r="C89" i="47"/>
  <c r="D89" i="47"/>
  <c r="G89" i="47"/>
  <c r="B93" i="1"/>
  <c r="O93" i="5"/>
  <c r="N93" i="5" s="1"/>
  <c r="M93" i="5"/>
  <c r="E93" i="5"/>
  <c r="D93" i="1" s="1"/>
  <c r="D93" i="5"/>
  <c r="C93" i="1"/>
  <c r="F93" i="5"/>
  <c r="J93" i="5" s="1"/>
  <c r="C93" i="5"/>
  <c r="G91" i="5"/>
  <c r="M91" i="5"/>
  <c r="J57" i="33" l="1" a="1"/>
  <c r="J57" i="33" s="1"/>
  <c r="F57" i="33" a="1"/>
  <c r="F57" i="33" s="1"/>
  <c r="L57" i="33" a="1"/>
  <c r="L57" i="33" s="1"/>
  <c r="H57" i="33" a="1"/>
  <c r="H57" i="33" s="1"/>
  <c r="D58" i="33" a="1"/>
  <c r="D58" i="33" s="1"/>
  <c r="E57" i="33"/>
  <c r="K92" i="5"/>
  <c r="K93" i="5"/>
  <c r="G92" i="5"/>
  <c r="L92" i="5"/>
  <c r="L93" i="5"/>
  <c r="M92" i="5"/>
  <c r="H93" i="5"/>
  <c r="I56" i="33"/>
  <c r="G56" i="33"/>
  <c r="K56" i="33"/>
  <c r="M56" i="33"/>
  <c r="I93" i="5"/>
  <c r="L93" i="1"/>
  <c r="F93" i="1"/>
  <c r="J93" i="1"/>
  <c r="K93" i="1"/>
  <c r="H93" i="1"/>
  <c r="G93" i="1"/>
  <c r="E93" i="1"/>
  <c r="I93" i="1"/>
  <c r="M93" i="1"/>
  <c r="I92" i="5"/>
  <c r="D91" i="47"/>
  <c r="H91" i="47"/>
  <c r="F91" i="47"/>
  <c r="C91" i="47"/>
  <c r="G91" i="47"/>
  <c r="I91" i="47"/>
  <c r="E91" i="47"/>
  <c r="K92" i="1"/>
  <c r="E92" i="1"/>
  <c r="G92" i="1"/>
  <c r="J92" i="1"/>
  <c r="H92" i="1"/>
  <c r="M92" i="1"/>
  <c r="I92" i="1"/>
  <c r="L92" i="1"/>
  <c r="F92" i="1"/>
  <c r="G93" i="5"/>
  <c r="E94" i="5"/>
  <c r="D94" i="1" s="1"/>
  <c r="B94" i="1"/>
  <c r="B96" i="5"/>
  <c r="F94" i="5"/>
  <c r="J94" i="5" s="1"/>
  <c r="C94" i="1"/>
  <c r="O94" i="5"/>
  <c r="N94" i="5" s="1"/>
  <c r="L94" i="5"/>
  <c r="D94" i="5"/>
  <c r="C94" i="5"/>
  <c r="B92" i="47"/>
  <c r="B95" i="1"/>
  <c r="O95" i="5"/>
  <c r="N95" i="5" s="1"/>
  <c r="C95" i="5"/>
  <c r="C95" i="1"/>
  <c r="D95" i="5"/>
  <c r="F95" i="5"/>
  <c r="J95" i="5" s="1"/>
  <c r="B97" i="5"/>
  <c r="E95" i="5"/>
  <c r="D95" i="1" s="1"/>
  <c r="H92" i="5"/>
  <c r="G57" i="33" l="1"/>
  <c r="M57" i="33"/>
  <c r="I57" i="33"/>
  <c r="K57" i="33"/>
  <c r="J58" i="33" a="1"/>
  <c r="J58" i="33" s="1"/>
  <c r="L58" i="33" a="1"/>
  <c r="L58" i="33" s="1"/>
  <c r="H58" i="33" a="1"/>
  <c r="H58" i="33" s="1"/>
  <c r="F58" i="33" a="1"/>
  <c r="F58" i="33" s="1"/>
  <c r="D59" i="33" a="1"/>
  <c r="D59" i="33" s="1"/>
  <c r="E58" i="33"/>
  <c r="B96" i="1"/>
  <c r="C96" i="1"/>
  <c r="C96" i="5"/>
  <c r="O96" i="5"/>
  <c r="N96" i="5" s="1"/>
  <c r="F96" i="5"/>
  <c r="J96" i="5" s="1"/>
  <c r="D96" i="5"/>
  <c r="K96" i="5"/>
  <c r="H96" i="5"/>
  <c r="E96" i="5"/>
  <c r="D96" i="1" s="1"/>
  <c r="B98" i="5"/>
  <c r="I95" i="5"/>
  <c r="M95" i="5"/>
  <c r="K94" i="5"/>
  <c r="M94" i="1"/>
  <c r="G94" i="1"/>
  <c r="I94" i="1"/>
  <c r="K94" i="1"/>
  <c r="J94" i="1"/>
  <c r="H94" i="1"/>
  <c r="E94" i="1"/>
  <c r="L94" i="1"/>
  <c r="F94" i="1"/>
  <c r="H94" i="5"/>
  <c r="H95" i="5"/>
  <c r="G95" i="5"/>
  <c r="L95" i="5"/>
  <c r="H95" i="1"/>
  <c r="F95" i="1"/>
  <c r="I95" i="1"/>
  <c r="G95" i="1"/>
  <c r="L95" i="1"/>
  <c r="E95" i="1"/>
  <c r="M95" i="1"/>
  <c r="J95" i="1"/>
  <c r="K95" i="1"/>
  <c r="G94" i="5"/>
  <c r="K95" i="5"/>
  <c r="H92" i="47"/>
  <c r="G92" i="47"/>
  <c r="D92" i="47"/>
  <c r="E92" i="47"/>
  <c r="C92" i="47"/>
  <c r="F92" i="47"/>
  <c r="I94" i="5"/>
  <c r="B93" i="47"/>
  <c r="C97" i="1"/>
  <c r="B97" i="1"/>
  <c r="C97" i="5"/>
  <c r="O97" i="5"/>
  <c r="N97" i="5" s="1"/>
  <c r="F97" i="5"/>
  <c r="J97" i="5" s="1"/>
  <c r="D97" i="5"/>
  <c r="E97" i="5"/>
  <c r="D97" i="1" s="1"/>
  <c r="B99" i="5"/>
  <c r="M94" i="5"/>
  <c r="K58" i="33" l="1"/>
  <c r="M58" i="33"/>
  <c r="I58" i="33"/>
  <c r="G58" i="33"/>
  <c r="I96" i="5"/>
  <c r="I92" i="47"/>
  <c r="J59" i="33" a="1"/>
  <c r="J59" i="33" s="1"/>
  <c r="H59" i="33" a="1"/>
  <c r="H59" i="33" s="1"/>
  <c r="F59" i="33" a="1"/>
  <c r="F59" i="33" s="1"/>
  <c r="L59" i="33" a="1"/>
  <c r="L59" i="33" s="1"/>
  <c r="D60" i="33" a="1"/>
  <c r="D60" i="33" s="1"/>
  <c r="E59" i="33"/>
  <c r="J97" i="1"/>
  <c r="I97" i="1"/>
  <c r="M97" i="1"/>
  <c r="K97" i="1"/>
  <c r="F97" i="1"/>
  <c r="E97" i="1"/>
  <c r="L97" i="1"/>
  <c r="G97" i="1"/>
  <c r="H97" i="1"/>
  <c r="H97" i="5"/>
  <c r="F93" i="47"/>
  <c r="E93" i="47"/>
  <c r="G93" i="47"/>
  <c r="H93" i="47"/>
  <c r="C93" i="47"/>
  <c r="D93" i="47"/>
  <c r="G97" i="5"/>
  <c r="I97" i="5"/>
  <c r="B94" i="47"/>
  <c r="B95" i="47" s="1"/>
  <c r="G96" i="5"/>
  <c r="L96" i="5"/>
  <c r="L97" i="5"/>
  <c r="M97" i="5"/>
  <c r="K97" i="5"/>
  <c r="B99" i="1"/>
  <c r="C99" i="1"/>
  <c r="C99" i="5"/>
  <c r="O99" i="5"/>
  <c r="N99" i="5" s="1"/>
  <c r="F99" i="5"/>
  <c r="J99" i="5" s="1"/>
  <c r="D99" i="5"/>
  <c r="M99" i="5"/>
  <c r="E99" i="5"/>
  <c r="D99" i="1" s="1"/>
  <c r="C98" i="1"/>
  <c r="B98" i="1"/>
  <c r="C98" i="5"/>
  <c r="O98" i="5"/>
  <c r="N98" i="5" s="1"/>
  <c r="F98" i="5"/>
  <c r="J98" i="5" s="1"/>
  <c r="D98" i="5"/>
  <c r="B100" i="5"/>
  <c r="E98" i="5"/>
  <c r="D98" i="1" s="1"/>
  <c r="M96" i="5"/>
  <c r="I96" i="1"/>
  <c r="F96" i="1"/>
  <c r="J96" i="1"/>
  <c r="G96" i="1"/>
  <c r="E96" i="1"/>
  <c r="L96" i="1"/>
  <c r="K96" i="1"/>
  <c r="H96" i="1"/>
  <c r="M96" i="1"/>
  <c r="L60" i="33" l="1" a="1"/>
  <c r="L60" i="33" s="1"/>
  <c r="J60" i="33" a="1"/>
  <c r="J60" i="33" s="1"/>
  <c r="F60" i="33" a="1"/>
  <c r="F60" i="33" s="1"/>
  <c r="H60" i="33" a="1"/>
  <c r="H60" i="33" s="1"/>
  <c r="D61" i="33" a="1"/>
  <c r="D61" i="33" s="1"/>
  <c r="E60" i="33"/>
  <c r="L99" i="5"/>
  <c r="G59" i="33"/>
  <c r="K59" i="33"/>
  <c r="I59" i="33"/>
  <c r="M59" i="33"/>
  <c r="I93" i="47"/>
  <c r="G99" i="5"/>
  <c r="H95" i="47"/>
  <c r="D95" i="47"/>
  <c r="E95" i="47"/>
  <c r="C95" i="47"/>
  <c r="F95" i="47"/>
  <c r="I95" i="47" s="1"/>
  <c r="G95" i="47"/>
  <c r="K98" i="5"/>
  <c r="I99" i="5"/>
  <c r="G98" i="5"/>
  <c r="L98" i="5"/>
  <c r="K99" i="5"/>
  <c r="E98" i="1"/>
  <c r="K98" i="1"/>
  <c r="M98" i="1"/>
  <c r="I98" i="1"/>
  <c r="G98" i="1"/>
  <c r="L98" i="1"/>
  <c r="H98" i="1"/>
  <c r="J98" i="1"/>
  <c r="F98" i="1"/>
  <c r="H98" i="5"/>
  <c r="E100" i="5"/>
  <c r="D100" i="1" s="1"/>
  <c r="F100" i="5"/>
  <c r="J100" i="5" s="1"/>
  <c r="C100" i="1"/>
  <c r="B100" i="1"/>
  <c r="C100" i="5"/>
  <c r="O100" i="5"/>
  <c r="N100" i="5" s="1"/>
  <c r="D100" i="5"/>
  <c r="M100" i="5"/>
  <c r="I98" i="5"/>
  <c r="H99" i="5"/>
  <c r="D94" i="47"/>
  <c r="B96" i="47"/>
  <c r="E94" i="47"/>
  <c r="C94" i="47"/>
  <c r="G94" i="47"/>
  <c r="H94" i="47"/>
  <c r="F94" i="47"/>
  <c r="M98" i="5"/>
  <c r="B101" i="5"/>
  <c r="F99" i="1"/>
  <c r="L99" i="1"/>
  <c r="E99" i="1"/>
  <c r="K99" i="1"/>
  <c r="G99" i="1"/>
  <c r="M99" i="1"/>
  <c r="J99" i="1"/>
  <c r="H99" i="1"/>
  <c r="I99" i="1"/>
  <c r="G100" i="5" l="1"/>
  <c r="I100" i="5"/>
  <c r="L100" i="5"/>
  <c r="I94" i="47"/>
  <c r="I60" i="33"/>
  <c r="K60" i="33"/>
  <c r="M60" i="33"/>
  <c r="G60" i="33"/>
  <c r="J61" i="33" a="1"/>
  <c r="J61" i="33" s="1"/>
  <c r="L61" i="33" a="1"/>
  <c r="L61" i="33" s="1"/>
  <c r="H61" i="33" a="1"/>
  <c r="H61" i="33" s="1"/>
  <c r="F61" i="33" a="1"/>
  <c r="F61" i="33" s="1"/>
  <c r="D62" i="33" a="1"/>
  <c r="D62" i="33" s="1"/>
  <c r="E61" i="33"/>
  <c r="G100" i="1"/>
  <c r="M100" i="1"/>
  <c r="E100" i="1"/>
  <c r="I100" i="1"/>
  <c r="F100" i="1"/>
  <c r="J100" i="1"/>
  <c r="L100" i="1"/>
  <c r="H100" i="1"/>
  <c r="K100" i="1"/>
  <c r="O101" i="5"/>
  <c r="N101" i="5" s="1"/>
  <c r="C101" i="5"/>
  <c r="D101" i="5"/>
  <c r="C101" i="1"/>
  <c r="B101" i="1"/>
  <c r="E101" i="5"/>
  <c r="D101" i="1" s="1"/>
  <c r="F101" i="5"/>
  <c r="J101" i="5" s="1"/>
  <c r="M101" i="5"/>
  <c r="G101" i="5"/>
  <c r="B102" i="5"/>
  <c r="H100" i="5"/>
  <c r="D96" i="47"/>
  <c r="E96" i="47"/>
  <c r="H96" i="47"/>
  <c r="G96" i="47"/>
  <c r="F96" i="47"/>
  <c r="C96" i="47"/>
  <c r="K100" i="5"/>
  <c r="B97" i="47"/>
  <c r="M61" i="33" l="1"/>
  <c r="G61" i="33"/>
  <c r="K61" i="33"/>
  <c r="I61" i="33"/>
  <c r="L62" i="33" a="1"/>
  <c r="L62" i="33" s="1"/>
  <c r="H62" i="33" a="1"/>
  <c r="H62" i="33" s="1"/>
  <c r="J62" i="33" a="1"/>
  <c r="J62" i="33" s="1"/>
  <c r="F62" i="33" a="1"/>
  <c r="F62" i="33" s="1"/>
  <c r="D63" i="33" a="1"/>
  <c r="D63" i="33" s="1"/>
  <c r="E62" i="33"/>
  <c r="I101" i="5"/>
  <c r="I96" i="47"/>
  <c r="D97" i="47"/>
  <c r="G97" i="47"/>
  <c r="E97" i="47"/>
  <c r="F97" i="47"/>
  <c r="H97" i="47"/>
  <c r="I97" i="47" s="1"/>
  <c r="C97" i="47"/>
  <c r="B98" i="47"/>
  <c r="H101" i="5"/>
  <c r="B102" i="1"/>
  <c r="E102" i="5"/>
  <c r="D102" i="1" s="1"/>
  <c r="C102" i="1"/>
  <c r="C102" i="5"/>
  <c r="F102" i="5"/>
  <c r="J102" i="5" s="1"/>
  <c r="O102" i="5"/>
  <c r="N102" i="5" s="1"/>
  <c r="D102" i="5"/>
  <c r="K101" i="5"/>
  <c r="L101" i="5"/>
  <c r="B103" i="5"/>
  <c r="H101" i="1"/>
  <c r="I101" i="1"/>
  <c r="L101" i="1"/>
  <c r="J101" i="1"/>
  <c r="G101" i="1"/>
  <c r="M101" i="1"/>
  <c r="K101" i="1"/>
  <c r="F101" i="1"/>
  <c r="E101" i="1"/>
  <c r="J63" i="33" l="1" a="1"/>
  <c r="J63" i="33" s="1"/>
  <c r="L63" i="33" a="1"/>
  <c r="L63" i="33" s="1"/>
  <c r="H63" i="33" a="1"/>
  <c r="H63" i="33" s="1"/>
  <c r="F63" i="33" a="1"/>
  <c r="F63" i="33" s="1"/>
  <c r="D64" i="33" a="1"/>
  <c r="D64" i="33" s="1"/>
  <c r="E63" i="33"/>
  <c r="L102" i="5"/>
  <c r="M62" i="33"/>
  <c r="K62" i="33"/>
  <c r="G62" i="33"/>
  <c r="I62" i="33"/>
  <c r="M102" i="5"/>
  <c r="G102" i="5"/>
  <c r="I102" i="1"/>
  <c r="L102" i="1"/>
  <c r="M102" i="1"/>
  <c r="K102" i="1"/>
  <c r="G102" i="1"/>
  <c r="J102" i="1"/>
  <c r="F102" i="1"/>
  <c r="E102" i="1"/>
  <c r="H102" i="1"/>
  <c r="H98" i="47"/>
  <c r="C98" i="47"/>
  <c r="D98" i="47"/>
  <c r="G98" i="47"/>
  <c r="E98" i="47"/>
  <c r="F98" i="47"/>
  <c r="B99" i="47"/>
  <c r="H102" i="5"/>
  <c r="C103" i="1"/>
  <c r="K103" i="5"/>
  <c r="B103" i="1"/>
  <c r="E103" i="5"/>
  <c r="D103" i="1" s="1"/>
  <c r="C103" i="5"/>
  <c r="B105" i="5"/>
  <c r="F103" i="5"/>
  <c r="J103" i="5" s="1"/>
  <c r="G103" i="5"/>
  <c r="D103" i="5"/>
  <c r="O103" i="5"/>
  <c r="N103" i="5" s="1"/>
  <c r="I102" i="5"/>
  <c r="K102" i="5"/>
  <c r="B104" i="5"/>
  <c r="G63" i="33" l="1"/>
  <c r="I63" i="33"/>
  <c r="K63" i="33"/>
  <c r="M63" i="33"/>
  <c r="I98" i="47"/>
  <c r="J64" i="33" a="1"/>
  <c r="J64" i="33" s="1"/>
  <c r="F64" i="33" a="1"/>
  <c r="F64" i="33" s="1"/>
  <c r="L64" i="33" a="1"/>
  <c r="L64" i="33" s="1"/>
  <c r="H64" i="33" a="1"/>
  <c r="H64" i="33" s="1"/>
  <c r="D65" i="33" a="1"/>
  <c r="D65" i="33" s="1"/>
  <c r="E64" i="33"/>
  <c r="H103" i="5"/>
  <c r="C104" i="1"/>
  <c r="B104" i="1"/>
  <c r="E104" i="5"/>
  <c r="D104" i="1" s="1"/>
  <c r="C104" i="5"/>
  <c r="B106" i="5"/>
  <c r="B107" i="5" s="1"/>
  <c r="F104" i="5"/>
  <c r="J104" i="5" s="1"/>
  <c r="O104" i="5"/>
  <c r="N104" i="5" s="1"/>
  <c r="D104" i="5"/>
  <c r="D99" i="47"/>
  <c r="E99" i="47"/>
  <c r="H99" i="47"/>
  <c r="C99" i="47"/>
  <c r="F99" i="47"/>
  <c r="I99" i="47" s="1"/>
  <c r="G99" i="47"/>
  <c r="I103" i="5"/>
  <c r="M103" i="5"/>
  <c r="B105" i="1"/>
  <c r="C105" i="1"/>
  <c r="E105" i="5"/>
  <c r="D105" i="1" s="1"/>
  <c r="C105" i="5"/>
  <c r="F105" i="5"/>
  <c r="J105" i="5" s="1"/>
  <c r="O105" i="5"/>
  <c r="N105" i="5" s="1"/>
  <c r="L105" i="5"/>
  <c r="I105" i="5"/>
  <c r="D105" i="5"/>
  <c r="B100" i="47"/>
  <c r="B101" i="47" s="1"/>
  <c r="J103" i="1"/>
  <c r="E103" i="1"/>
  <c r="G103" i="1"/>
  <c r="I103" i="1"/>
  <c r="M103" i="1"/>
  <c r="K103" i="1"/>
  <c r="F103" i="1"/>
  <c r="L103" i="1"/>
  <c r="H103" i="1"/>
  <c r="L103" i="5"/>
  <c r="J65" i="33" l="1" a="1"/>
  <c r="J65" i="33" s="1"/>
  <c r="L65" i="33" a="1"/>
  <c r="L65" i="33" s="1"/>
  <c r="H65" i="33" a="1"/>
  <c r="H65" i="33" s="1"/>
  <c r="F65" i="33" a="1"/>
  <c r="F65" i="33" s="1"/>
  <c r="D66" i="33" a="1"/>
  <c r="D66" i="33" s="1"/>
  <c r="E65" i="33"/>
  <c r="I104" i="5"/>
  <c r="M64" i="33"/>
  <c r="G64" i="33"/>
  <c r="K64" i="33"/>
  <c r="I64" i="33"/>
  <c r="L104" i="5"/>
  <c r="G105" i="5"/>
  <c r="H101" i="47"/>
  <c r="D101" i="47"/>
  <c r="E101" i="47"/>
  <c r="F101" i="47"/>
  <c r="I101" i="47" s="1"/>
  <c r="G101" i="47"/>
  <c r="C101" i="47"/>
  <c r="K104" i="1"/>
  <c r="E104" i="1"/>
  <c r="H104" i="1"/>
  <c r="F104" i="1"/>
  <c r="M104" i="1"/>
  <c r="L104" i="1"/>
  <c r="G104" i="1"/>
  <c r="J104" i="1"/>
  <c r="I104" i="1"/>
  <c r="H105" i="5"/>
  <c r="G104" i="5"/>
  <c r="O107" i="5"/>
  <c r="N107" i="5" s="1"/>
  <c r="C107" i="5"/>
  <c r="C107" i="1"/>
  <c r="D107" i="5"/>
  <c r="B107" i="1"/>
  <c r="E107" i="5"/>
  <c r="D107" i="1" s="1"/>
  <c r="F107" i="5"/>
  <c r="J107" i="5" s="1"/>
  <c r="L107" i="5"/>
  <c r="H104" i="5"/>
  <c r="K104" i="5"/>
  <c r="K105" i="5"/>
  <c r="M104" i="5"/>
  <c r="M105" i="5"/>
  <c r="E106" i="5"/>
  <c r="D106" i="1" s="1"/>
  <c r="B108" i="5"/>
  <c r="B109" i="5" s="1"/>
  <c r="F106" i="5"/>
  <c r="J106" i="5" s="1"/>
  <c r="B106" i="1"/>
  <c r="C106" i="1"/>
  <c r="C106" i="5"/>
  <c r="D106" i="5"/>
  <c r="O106" i="5"/>
  <c r="N106" i="5" s="1"/>
  <c r="D100" i="47"/>
  <c r="G100" i="47"/>
  <c r="B102" i="47"/>
  <c r="F100" i="47"/>
  <c r="H100" i="47"/>
  <c r="C100" i="47"/>
  <c r="E100" i="47"/>
  <c r="L105" i="1"/>
  <c r="F105" i="1"/>
  <c r="H105" i="1"/>
  <c r="K105" i="1"/>
  <c r="I105" i="1"/>
  <c r="G105" i="1"/>
  <c r="J105" i="1"/>
  <c r="E105" i="1"/>
  <c r="M105" i="1"/>
  <c r="K65" i="33" l="1"/>
  <c r="I65" i="33"/>
  <c r="M65" i="33"/>
  <c r="G65" i="33"/>
  <c r="L66" i="33" a="1"/>
  <c r="L66" i="33" s="1"/>
  <c r="H66" i="33" a="1"/>
  <c r="H66" i="33" s="1"/>
  <c r="J66" i="33" a="1"/>
  <c r="J66" i="33" s="1"/>
  <c r="F66" i="33" a="1"/>
  <c r="F66" i="33" s="1"/>
  <c r="D67" i="33" a="1"/>
  <c r="D67" i="33" s="1"/>
  <c r="E66" i="33"/>
  <c r="I100" i="47"/>
  <c r="C109" i="1"/>
  <c r="K109" i="5"/>
  <c r="L109" i="5"/>
  <c r="G109" i="5"/>
  <c r="E109" i="5"/>
  <c r="D109" i="1" s="1"/>
  <c r="D109" i="5"/>
  <c r="O109" i="5"/>
  <c r="N109" i="5" s="1"/>
  <c r="M109" i="5"/>
  <c r="H109" i="5"/>
  <c r="B109" i="1"/>
  <c r="F109" i="5"/>
  <c r="J109" i="5" s="1"/>
  <c r="C109" i="5"/>
  <c r="I107" i="5"/>
  <c r="H107" i="5"/>
  <c r="M106" i="1"/>
  <c r="G106" i="1"/>
  <c r="K106" i="1"/>
  <c r="L106" i="1"/>
  <c r="J106" i="1"/>
  <c r="I106" i="1"/>
  <c r="E106" i="1"/>
  <c r="H106" i="1"/>
  <c r="F106" i="1"/>
  <c r="I106" i="5"/>
  <c r="K107" i="5"/>
  <c r="M106" i="5"/>
  <c r="B108" i="1"/>
  <c r="C108" i="1"/>
  <c r="E108" i="5"/>
  <c r="D108" i="1" s="1"/>
  <c r="D108" i="5"/>
  <c r="B110" i="5"/>
  <c r="O108" i="5"/>
  <c r="N108" i="5" s="1"/>
  <c r="K108" i="5"/>
  <c r="C108" i="5"/>
  <c r="F108" i="5"/>
  <c r="J108" i="5" s="1"/>
  <c r="H106" i="5"/>
  <c r="M107" i="5"/>
  <c r="K106" i="5"/>
  <c r="G107" i="5"/>
  <c r="F102" i="47"/>
  <c r="E102" i="47"/>
  <c r="G102" i="47"/>
  <c r="C102" i="47"/>
  <c r="H102" i="47"/>
  <c r="D102" i="47"/>
  <c r="G106" i="5"/>
  <c r="H107" i="1"/>
  <c r="M107" i="1"/>
  <c r="K107" i="1"/>
  <c r="I107" i="1"/>
  <c r="G107" i="1"/>
  <c r="E107" i="1"/>
  <c r="L107" i="1"/>
  <c r="J107" i="1"/>
  <c r="F107" i="1"/>
  <c r="B103" i="47"/>
  <c r="L106" i="5"/>
  <c r="I102" i="47" l="1"/>
  <c r="J67" i="33" a="1"/>
  <c r="J67" i="33" s="1"/>
  <c r="L67" i="33" a="1"/>
  <c r="L67" i="33" s="1"/>
  <c r="H67" i="33" a="1"/>
  <c r="H67" i="33" s="1"/>
  <c r="F67" i="33" a="1"/>
  <c r="F67" i="33" s="1"/>
  <c r="D68" i="33" a="1"/>
  <c r="D68" i="33" s="1"/>
  <c r="E67" i="33"/>
  <c r="G66" i="33"/>
  <c r="I66" i="33"/>
  <c r="K66" i="33"/>
  <c r="M66" i="33"/>
  <c r="M108" i="5"/>
  <c r="B110" i="1"/>
  <c r="C110" i="1"/>
  <c r="E110" i="5"/>
  <c r="D110" i="1" s="1"/>
  <c r="D110" i="5"/>
  <c r="O110" i="5"/>
  <c r="N110" i="5" s="1"/>
  <c r="M110" i="5"/>
  <c r="L110" i="5"/>
  <c r="H110" i="5"/>
  <c r="K110" i="5"/>
  <c r="F110" i="5"/>
  <c r="J110" i="5" s="1"/>
  <c r="C110" i="5"/>
  <c r="G108" i="5"/>
  <c r="I109" i="5"/>
  <c r="J109" i="1"/>
  <c r="G109" i="1"/>
  <c r="K109" i="1"/>
  <c r="H109" i="1"/>
  <c r="M109" i="1"/>
  <c r="L109" i="1"/>
  <c r="F109" i="1"/>
  <c r="E109" i="1"/>
  <c r="I109" i="1"/>
  <c r="D103" i="47"/>
  <c r="C103" i="47"/>
  <c r="H103" i="47"/>
  <c r="G103" i="47"/>
  <c r="E103" i="47"/>
  <c r="F103" i="47"/>
  <c r="I108" i="1"/>
  <c r="G108" i="1"/>
  <c r="E108" i="1"/>
  <c r="J108" i="1"/>
  <c r="L108" i="1"/>
  <c r="K108" i="1"/>
  <c r="H108" i="1"/>
  <c r="M108" i="1"/>
  <c r="F108" i="1"/>
  <c r="I108" i="5"/>
  <c r="B104" i="47"/>
  <c r="L108" i="5"/>
  <c r="B111" i="5"/>
  <c r="B112" i="5" s="1"/>
  <c r="H108" i="5"/>
  <c r="K67" i="33" l="1"/>
  <c r="I67" i="33"/>
  <c r="M67" i="33"/>
  <c r="G67" i="33"/>
  <c r="J68" i="33" a="1"/>
  <c r="J68" i="33" s="1"/>
  <c r="F68" i="33" a="1"/>
  <c r="F68" i="33" s="1"/>
  <c r="L68" i="33" a="1"/>
  <c r="L68" i="33" s="1"/>
  <c r="H68" i="33" a="1"/>
  <c r="H68" i="33" s="1"/>
  <c r="D69" i="33" a="1"/>
  <c r="D69" i="33" s="1"/>
  <c r="E68" i="33"/>
  <c r="G110" i="5"/>
  <c r="I103" i="47"/>
  <c r="B112" i="1"/>
  <c r="E112" i="5"/>
  <c r="D112" i="1" s="1"/>
  <c r="C112" i="1"/>
  <c r="F112" i="5"/>
  <c r="J112" i="5" s="1"/>
  <c r="D112" i="5"/>
  <c r="O112" i="5"/>
  <c r="N112" i="5" s="1"/>
  <c r="M112" i="5"/>
  <c r="C112" i="5"/>
  <c r="H104" i="47"/>
  <c r="C104" i="47"/>
  <c r="D104" i="47"/>
  <c r="F104" i="47"/>
  <c r="G104" i="47"/>
  <c r="E104" i="47"/>
  <c r="B105" i="47"/>
  <c r="B106" i="47" s="1"/>
  <c r="B111" i="1"/>
  <c r="I111" i="5"/>
  <c r="E111" i="5"/>
  <c r="D111" i="1" s="1"/>
  <c r="D111" i="5"/>
  <c r="C111" i="1"/>
  <c r="B113" i="5"/>
  <c r="B114" i="5" s="1"/>
  <c r="O111" i="5"/>
  <c r="N111" i="5" s="1"/>
  <c r="M111" i="5"/>
  <c r="L111" i="5"/>
  <c r="K111" i="5"/>
  <c r="C111" i="5"/>
  <c r="F111" i="5"/>
  <c r="J111" i="5" s="1"/>
  <c r="E110" i="1"/>
  <c r="K110" i="1"/>
  <c r="J110" i="1"/>
  <c r="L110" i="1"/>
  <c r="F110" i="1"/>
  <c r="I110" i="1"/>
  <c r="H110" i="1"/>
  <c r="G110" i="1"/>
  <c r="M110" i="1"/>
  <c r="I110" i="5"/>
  <c r="G68" i="33" l="1"/>
  <c r="K68" i="33"/>
  <c r="I68" i="33"/>
  <c r="M68" i="33"/>
  <c r="H111" i="5"/>
  <c r="J69" i="33" a="1"/>
  <c r="J69" i="33" s="1"/>
  <c r="L69" i="33" a="1"/>
  <c r="L69" i="33" s="1"/>
  <c r="H69" i="33" a="1"/>
  <c r="H69" i="33" s="1"/>
  <c r="F69" i="33" a="1"/>
  <c r="F69" i="33" s="1"/>
  <c r="D70" i="33" a="1"/>
  <c r="D70" i="33" s="1"/>
  <c r="E69" i="33"/>
  <c r="I104" i="47"/>
  <c r="L112" i="5"/>
  <c r="D106" i="47"/>
  <c r="F106" i="47"/>
  <c r="G106" i="47"/>
  <c r="H106" i="47"/>
  <c r="C106" i="47"/>
  <c r="E106" i="47"/>
  <c r="B114" i="1"/>
  <c r="C114" i="1"/>
  <c r="F114" i="5"/>
  <c r="J114" i="5" s="1"/>
  <c r="D114" i="5"/>
  <c r="C114" i="5"/>
  <c r="O114" i="5"/>
  <c r="N114" i="5" s="1"/>
  <c r="E114" i="5"/>
  <c r="D114" i="1" s="1"/>
  <c r="H114" i="5"/>
  <c r="F111" i="1"/>
  <c r="L111" i="1"/>
  <c r="M111" i="1"/>
  <c r="K111" i="1"/>
  <c r="E111" i="1"/>
  <c r="J111" i="1"/>
  <c r="I111" i="1"/>
  <c r="H111" i="1"/>
  <c r="G111" i="1"/>
  <c r="H112" i="5"/>
  <c r="G112" i="1"/>
  <c r="M112" i="1"/>
  <c r="F112" i="1"/>
  <c r="J112" i="1"/>
  <c r="I112" i="1"/>
  <c r="K112" i="1"/>
  <c r="H112" i="1"/>
  <c r="L112" i="1"/>
  <c r="E112" i="1"/>
  <c r="G111" i="5"/>
  <c r="K112" i="5"/>
  <c r="O113" i="5"/>
  <c r="N113" i="5" s="1"/>
  <c r="C113" i="5"/>
  <c r="D113" i="5"/>
  <c r="B113" i="1"/>
  <c r="C113" i="1"/>
  <c r="F113" i="5"/>
  <c r="J113" i="5" s="1"/>
  <c r="L113" i="5"/>
  <c r="B115" i="5"/>
  <c r="K113" i="5"/>
  <c r="H113" i="5"/>
  <c r="E113" i="5"/>
  <c r="D113" i="1" s="1"/>
  <c r="G112" i="5"/>
  <c r="I112" i="5"/>
  <c r="H105" i="47"/>
  <c r="B107" i="47"/>
  <c r="B108" i="47" s="1"/>
  <c r="C105" i="47"/>
  <c r="D105" i="47"/>
  <c r="E105" i="47"/>
  <c r="F105" i="47"/>
  <c r="G105" i="47"/>
  <c r="L70" i="33" l="1" a="1"/>
  <c r="L70" i="33" s="1"/>
  <c r="H70" i="33" a="1"/>
  <c r="H70" i="33" s="1"/>
  <c r="F70" i="33" a="1"/>
  <c r="F70" i="33" s="1"/>
  <c r="J70" i="33" a="1"/>
  <c r="J70" i="33" s="1"/>
  <c r="D71" i="33" a="1"/>
  <c r="D71" i="33" s="1"/>
  <c r="E70" i="33"/>
  <c r="M113" i="5"/>
  <c r="I114" i="5"/>
  <c r="I69" i="33"/>
  <c r="G69" i="33"/>
  <c r="K69" i="33"/>
  <c r="M69" i="33"/>
  <c r="M114" i="5"/>
  <c r="I113" i="5"/>
  <c r="I106" i="47"/>
  <c r="I105" i="47"/>
  <c r="H108" i="47"/>
  <c r="E108" i="47"/>
  <c r="C108" i="47"/>
  <c r="F108" i="47"/>
  <c r="D108" i="47"/>
  <c r="G108" i="47"/>
  <c r="K114" i="5"/>
  <c r="H107" i="47"/>
  <c r="B109" i="47"/>
  <c r="E107" i="47"/>
  <c r="F107" i="47"/>
  <c r="I107" i="47" s="1"/>
  <c r="G107" i="47"/>
  <c r="C107" i="47"/>
  <c r="D107" i="47"/>
  <c r="G113" i="5"/>
  <c r="L114" i="5"/>
  <c r="H113" i="1"/>
  <c r="F113" i="1"/>
  <c r="J113" i="1"/>
  <c r="G113" i="1"/>
  <c r="L113" i="1"/>
  <c r="M113" i="1"/>
  <c r="I113" i="1"/>
  <c r="K113" i="1"/>
  <c r="E113" i="1"/>
  <c r="G114" i="5"/>
  <c r="C115" i="1"/>
  <c r="B115" i="1"/>
  <c r="F115" i="5"/>
  <c r="J115" i="5" s="1"/>
  <c r="D115" i="5"/>
  <c r="C115" i="5"/>
  <c r="O115" i="5"/>
  <c r="N115" i="5" s="1"/>
  <c r="E115" i="5"/>
  <c r="D115" i="1" s="1"/>
  <c r="B116" i="5"/>
  <c r="B117" i="5" s="1"/>
  <c r="I114" i="1"/>
  <c r="J114" i="1"/>
  <c r="M114" i="1"/>
  <c r="K114" i="1"/>
  <c r="G114" i="1"/>
  <c r="F114" i="1"/>
  <c r="H114" i="1"/>
  <c r="E114" i="1"/>
  <c r="L114" i="1"/>
  <c r="K115" i="5" l="1"/>
  <c r="M70" i="33"/>
  <c r="I70" i="33"/>
  <c r="G70" i="33"/>
  <c r="K70" i="33"/>
  <c r="J71" i="33" a="1"/>
  <c r="J71" i="33" s="1"/>
  <c r="L71" i="33" a="1"/>
  <c r="L71" i="33" s="1"/>
  <c r="H71" i="33" a="1"/>
  <c r="H71" i="33" s="1"/>
  <c r="F71" i="33" a="1"/>
  <c r="F71" i="33" s="1"/>
  <c r="D72" i="33" a="1"/>
  <c r="D72" i="33" s="1"/>
  <c r="E71" i="33"/>
  <c r="L115" i="5"/>
  <c r="I108" i="47"/>
  <c r="C117" i="1"/>
  <c r="F117" i="5"/>
  <c r="J117" i="5" s="1"/>
  <c r="D117" i="5"/>
  <c r="C117" i="5"/>
  <c r="O117" i="5"/>
  <c r="N117" i="5" s="1"/>
  <c r="B117" i="1"/>
  <c r="E117" i="5"/>
  <c r="D117" i="1" s="1"/>
  <c r="D109" i="47"/>
  <c r="G109" i="47"/>
  <c r="H109" i="47"/>
  <c r="E109" i="47"/>
  <c r="F109" i="47"/>
  <c r="I109" i="47" s="1"/>
  <c r="C109" i="47"/>
  <c r="G115" i="5"/>
  <c r="I115" i="5"/>
  <c r="B110" i="47"/>
  <c r="B111" i="47" s="1"/>
  <c r="J115" i="1"/>
  <c r="M115" i="1"/>
  <c r="H115" i="1"/>
  <c r="K115" i="1"/>
  <c r="G115" i="1"/>
  <c r="E115" i="1"/>
  <c r="I115" i="1"/>
  <c r="F115" i="1"/>
  <c r="L115" i="1"/>
  <c r="B116" i="1"/>
  <c r="C116" i="1"/>
  <c r="F116" i="5"/>
  <c r="J116" i="5" s="1"/>
  <c r="D116" i="5"/>
  <c r="C116" i="5"/>
  <c r="O116" i="5"/>
  <c r="N116" i="5" s="1"/>
  <c r="B118" i="5"/>
  <c r="B119" i="5" s="1"/>
  <c r="E116" i="5"/>
  <c r="D116" i="1" s="1"/>
  <c r="H115" i="5"/>
  <c r="M115" i="5"/>
  <c r="J72" i="33" l="1" a="1"/>
  <c r="J72" i="33" s="1"/>
  <c r="H72" i="33" a="1"/>
  <c r="H72" i="33" s="1"/>
  <c r="F72" i="33" a="1"/>
  <c r="F72" i="33" s="1"/>
  <c r="L72" i="33" a="1"/>
  <c r="L72" i="33" s="1"/>
  <c r="D73" i="33" a="1"/>
  <c r="D73" i="33" s="1"/>
  <c r="E72" i="33"/>
  <c r="K117" i="5"/>
  <c r="I71" i="33"/>
  <c r="M71" i="33"/>
  <c r="G71" i="33"/>
  <c r="K71" i="33"/>
  <c r="H117" i="5"/>
  <c r="I117" i="5"/>
  <c r="I116" i="5"/>
  <c r="G117" i="5"/>
  <c r="M117" i="5"/>
  <c r="H116" i="5"/>
  <c r="L117" i="5"/>
  <c r="M116" i="5"/>
  <c r="O119" i="5"/>
  <c r="N119" i="5" s="1"/>
  <c r="C119" i="5"/>
  <c r="D119" i="5"/>
  <c r="C119" i="1"/>
  <c r="B119" i="1"/>
  <c r="F119" i="5"/>
  <c r="J119" i="5" s="1"/>
  <c r="E119" i="5"/>
  <c r="D119" i="1" s="1"/>
  <c r="M119" i="5"/>
  <c r="G119" i="5"/>
  <c r="E111" i="47"/>
  <c r="H111" i="47"/>
  <c r="F111" i="47"/>
  <c r="D111" i="47"/>
  <c r="C111" i="47"/>
  <c r="G111" i="47"/>
  <c r="K116" i="1"/>
  <c r="E116" i="1"/>
  <c r="F116" i="1"/>
  <c r="H116" i="1"/>
  <c r="G116" i="1"/>
  <c r="M116" i="1"/>
  <c r="L116" i="1"/>
  <c r="J116" i="1"/>
  <c r="I116" i="1"/>
  <c r="L117" i="1"/>
  <c r="F117" i="1"/>
  <c r="E117" i="1"/>
  <c r="I117" i="1"/>
  <c r="G117" i="1"/>
  <c r="K117" i="1"/>
  <c r="J117" i="1"/>
  <c r="H117" i="1"/>
  <c r="M117" i="1"/>
  <c r="G116" i="5"/>
  <c r="K116" i="5"/>
  <c r="E118" i="5"/>
  <c r="D118" i="1" s="1"/>
  <c r="B120" i="5"/>
  <c r="F118" i="5"/>
  <c r="J118" i="5" s="1"/>
  <c r="C118" i="1"/>
  <c r="B118" i="1"/>
  <c r="D118" i="5"/>
  <c r="C118" i="5"/>
  <c r="O118" i="5"/>
  <c r="N118" i="5" s="1"/>
  <c r="L116" i="5"/>
  <c r="H110" i="47"/>
  <c r="G110" i="47"/>
  <c r="D110" i="47"/>
  <c r="E110" i="47"/>
  <c r="F110" i="47"/>
  <c r="B112" i="47"/>
  <c r="C110" i="47"/>
  <c r="I110" i="47" l="1"/>
  <c r="G72" i="33"/>
  <c r="M72" i="33"/>
  <c r="I72" i="33"/>
  <c r="K72" i="33"/>
  <c r="J73" i="33" a="1"/>
  <c r="J73" i="33" s="1"/>
  <c r="L73" i="33" a="1"/>
  <c r="L73" i="33" s="1"/>
  <c r="H73" i="33" a="1"/>
  <c r="H73" i="33" s="1"/>
  <c r="F73" i="33" a="1"/>
  <c r="F73" i="33" s="1"/>
  <c r="D74" i="33" a="1"/>
  <c r="D74" i="33" s="1"/>
  <c r="E73" i="33"/>
  <c r="I111" i="47"/>
  <c r="L119" i="5"/>
  <c r="M118" i="5"/>
  <c r="B120" i="1"/>
  <c r="C120" i="1"/>
  <c r="F120" i="5"/>
  <c r="J120" i="5" s="1"/>
  <c r="E120" i="5"/>
  <c r="D120" i="1" s="1"/>
  <c r="C120" i="5"/>
  <c r="L120" i="5"/>
  <c r="O120" i="5"/>
  <c r="N120" i="5" s="1"/>
  <c r="G120" i="5"/>
  <c r="D120" i="5"/>
  <c r="M118" i="1"/>
  <c r="G118" i="1"/>
  <c r="I118" i="1"/>
  <c r="L118" i="1"/>
  <c r="J118" i="1"/>
  <c r="E118" i="1"/>
  <c r="K118" i="1"/>
  <c r="F118" i="1"/>
  <c r="H118" i="1"/>
  <c r="D112" i="47"/>
  <c r="E112" i="47"/>
  <c r="C112" i="47"/>
  <c r="H112" i="47"/>
  <c r="G112" i="47"/>
  <c r="F112" i="47"/>
  <c r="L118" i="5"/>
  <c r="B121" i="5"/>
  <c r="B122" i="5" s="1"/>
  <c r="H118" i="5"/>
  <c r="B113" i="47"/>
  <c r="B114" i="47" s="1"/>
  <c r="H119" i="5"/>
  <c r="I118" i="5"/>
  <c r="I119" i="5"/>
  <c r="K118" i="5"/>
  <c r="K119" i="5"/>
  <c r="H119" i="1"/>
  <c r="L119" i="1"/>
  <c r="M119" i="1"/>
  <c r="I119" i="1"/>
  <c r="K119" i="1"/>
  <c r="G119" i="1"/>
  <c r="F119" i="1"/>
  <c r="J119" i="1"/>
  <c r="E119" i="1"/>
  <c r="G118" i="5"/>
  <c r="I73" i="33" l="1"/>
  <c r="M73" i="33"/>
  <c r="G73" i="33"/>
  <c r="K73" i="33"/>
  <c r="L74" i="33" a="1"/>
  <c r="L74" i="33" s="1"/>
  <c r="J74" i="33" a="1"/>
  <c r="J74" i="33" s="1"/>
  <c r="H74" i="33" a="1"/>
  <c r="H74" i="33" s="1"/>
  <c r="F74" i="33" a="1"/>
  <c r="F74" i="33" s="1"/>
  <c r="D75" i="33" a="1"/>
  <c r="D75" i="33" s="1"/>
  <c r="E74" i="33"/>
  <c r="M120" i="5"/>
  <c r="I112" i="47"/>
  <c r="H114" i="47"/>
  <c r="F114" i="47"/>
  <c r="I114" i="47" s="1"/>
  <c r="C114" i="47"/>
  <c r="E114" i="47"/>
  <c r="G114" i="47"/>
  <c r="D114" i="47"/>
  <c r="H120" i="5"/>
  <c r="I120" i="5"/>
  <c r="K120" i="5"/>
  <c r="I120" i="1"/>
  <c r="E120" i="1"/>
  <c r="K120" i="1"/>
  <c r="F120" i="1"/>
  <c r="J120" i="1"/>
  <c r="G120" i="1"/>
  <c r="L120" i="1"/>
  <c r="H120" i="1"/>
  <c r="M120" i="1"/>
  <c r="H113" i="47"/>
  <c r="C113" i="47"/>
  <c r="G113" i="47"/>
  <c r="F113" i="47"/>
  <c r="D113" i="47"/>
  <c r="E113" i="47"/>
  <c r="B115" i="47"/>
  <c r="B116" i="47" s="1"/>
  <c r="B122" i="1"/>
  <c r="C122" i="1"/>
  <c r="F122" i="5"/>
  <c r="J122" i="5" s="1"/>
  <c r="E122" i="5"/>
  <c r="D122" i="1" s="1"/>
  <c r="C122" i="5"/>
  <c r="O122" i="5"/>
  <c r="N122" i="5" s="1"/>
  <c r="L122" i="5"/>
  <c r="D122" i="5"/>
  <c r="G122" i="5"/>
  <c r="C121" i="1"/>
  <c r="L121" i="5"/>
  <c r="B121" i="1"/>
  <c r="F121" i="5"/>
  <c r="J121" i="5" s="1"/>
  <c r="E121" i="5"/>
  <c r="D121" i="1" s="1"/>
  <c r="C121" i="5"/>
  <c r="B123" i="5"/>
  <c r="O121" i="5"/>
  <c r="N121" i="5" s="1"/>
  <c r="G121" i="5"/>
  <c r="D121" i="5"/>
  <c r="G74" i="33" l="1"/>
  <c r="K74" i="33"/>
  <c r="M74" i="33"/>
  <c r="I74" i="33"/>
  <c r="J75" i="33" a="1"/>
  <c r="J75" i="33" s="1"/>
  <c r="L75" i="33" a="1"/>
  <c r="L75" i="33" s="1"/>
  <c r="H75" i="33" a="1"/>
  <c r="H75" i="33" s="1"/>
  <c r="F75" i="33" a="1"/>
  <c r="F75" i="33" s="1"/>
  <c r="D76" i="33" a="1"/>
  <c r="D76" i="33" s="1"/>
  <c r="E75" i="33"/>
  <c r="I122" i="5"/>
  <c r="H121" i="5"/>
  <c r="I121" i="5"/>
  <c r="M121" i="5"/>
  <c r="I113" i="47"/>
  <c r="H116" i="47"/>
  <c r="G116" i="47"/>
  <c r="E116" i="47"/>
  <c r="D116" i="47"/>
  <c r="F116" i="47"/>
  <c r="I116" i="47" s="1"/>
  <c r="C116" i="47"/>
  <c r="C123" i="1"/>
  <c r="B123" i="1"/>
  <c r="F123" i="5"/>
  <c r="J123" i="5" s="1"/>
  <c r="E123" i="5"/>
  <c r="D123" i="1" s="1"/>
  <c r="C123" i="5"/>
  <c r="O123" i="5"/>
  <c r="N123" i="5" s="1"/>
  <c r="I123" i="5"/>
  <c r="L123" i="5"/>
  <c r="D123" i="5"/>
  <c r="B124" i="5"/>
  <c r="J121" i="1"/>
  <c r="E121" i="1"/>
  <c r="H121" i="1"/>
  <c r="F121" i="1"/>
  <c r="M121" i="1"/>
  <c r="I121" i="1"/>
  <c r="L121" i="1"/>
  <c r="K121" i="1"/>
  <c r="G121" i="1"/>
  <c r="K122" i="5"/>
  <c r="H122" i="5"/>
  <c r="K121" i="5"/>
  <c r="M122" i="5"/>
  <c r="E122" i="1"/>
  <c r="K122" i="1"/>
  <c r="H122" i="1"/>
  <c r="L122" i="1"/>
  <c r="I122" i="1"/>
  <c r="G122" i="1"/>
  <c r="M122" i="1"/>
  <c r="J122" i="1"/>
  <c r="F122" i="1"/>
  <c r="D115" i="47"/>
  <c r="G115" i="47"/>
  <c r="H115" i="47"/>
  <c r="B117" i="47"/>
  <c r="E115" i="47"/>
  <c r="F115" i="47"/>
  <c r="C115" i="47"/>
  <c r="F76" i="33" l="1" a="1"/>
  <c r="F76" i="33" s="1"/>
  <c r="L76" i="33" a="1"/>
  <c r="L76" i="33" s="1"/>
  <c r="J76" i="33" a="1"/>
  <c r="J76" i="33" s="1"/>
  <c r="H76" i="33" a="1"/>
  <c r="H76" i="33" s="1"/>
  <c r="D77" i="33" a="1"/>
  <c r="D77" i="33" s="1"/>
  <c r="E76" i="33"/>
  <c r="G75" i="33"/>
  <c r="K75" i="33"/>
  <c r="M75" i="33"/>
  <c r="I75" i="33"/>
  <c r="H123" i="5"/>
  <c r="G123" i="5"/>
  <c r="I115" i="47"/>
  <c r="K123" i="5"/>
  <c r="M123" i="5"/>
  <c r="F123" i="1"/>
  <c r="L123" i="1"/>
  <c r="K123" i="1"/>
  <c r="M123" i="1"/>
  <c r="J123" i="1"/>
  <c r="G123" i="1"/>
  <c r="I123" i="1"/>
  <c r="E123" i="1"/>
  <c r="H123" i="1"/>
  <c r="E124" i="5"/>
  <c r="D124" i="1" s="1"/>
  <c r="C124" i="1"/>
  <c r="F124" i="5"/>
  <c r="J124" i="5" s="1"/>
  <c r="B124" i="1"/>
  <c r="M124" i="5"/>
  <c r="K124" i="5"/>
  <c r="C124" i="5"/>
  <c r="O124" i="5"/>
  <c r="N124" i="5" s="1"/>
  <c r="D124" i="5"/>
  <c r="D117" i="47"/>
  <c r="G117" i="47"/>
  <c r="F117" i="47"/>
  <c r="C117" i="47"/>
  <c r="E117" i="47"/>
  <c r="H117" i="47"/>
  <c r="B125" i="5"/>
  <c r="B118" i="47"/>
  <c r="J77" i="33" l="1" a="1"/>
  <c r="J77" i="33" s="1"/>
  <c r="L77" i="33" a="1"/>
  <c r="L77" i="33" s="1"/>
  <c r="F77" i="33" a="1"/>
  <c r="F77" i="33" s="1"/>
  <c r="H77" i="33" a="1"/>
  <c r="H77" i="33" s="1"/>
  <c r="D78" i="33" a="1"/>
  <c r="D78" i="33" s="1"/>
  <c r="E77" i="33"/>
  <c r="L124" i="5"/>
  <c r="K76" i="33"/>
  <c r="I76" i="33"/>
  <c r="M76" i="33"/>
  <c r="G76" i="33"/>
  <c r="I124" i="5"/>
  <c r="G124" i="5"/>
  <c r="H124" i="5"/>
  <c r="I117" i="47"/>
  <c r="D118" i="47"/>
  <c r="F118" i="47"/>
  <c r="H118" i="47"/>
  <c r="G118" i="47"/>
  <c r="E118" i="47"/>
  <c r="C118" i="47"/>
  <c r="C125" i="1"/>
  <c r="O125" i="5"/>
  <c r="N125" i="5" s="1"/>
  <c r="C125" i="5"/>
  <c r="D125" i="5"/>
  <c r="B125" i="1"/>
  <c r="E125" i="5"/>
  <c r="D125" i="1" s="1"/>
  <c r="F125" i="5"/>
  <c r="J125" i="5" s="1"/>
  <c r="I125" i="5"/>
  <c r="B119" i="47"/>
  <c r="B120" i="47" s="1"/>
  <c r="G124" i="1"/>
  <c r="M124" i="1"/>
  <c r="F124" i="1"/>
  <c r="L124" i="1"/>
  <c r="J124" i="1"/>
  <c r="I124" i="1"/>
  <c r="E124" i="1"/>
  <c r="K124" i="1"/>
  <c r="H124" i="1"/>
  <c r="B126" i="5"/>
  <c r="G125" i="5" l="1"/>
  <c r="G77" i="33"/>
  <c r="I77" i="33"/>
  <c r="M77" i="33"/>
  <c r="K77" i="33"/>
  <c r="H78" i="33" a="1"/>
  <c r="H78" i="33" s="1"/>
  <c r="F78" i="33" a="1"/>
  <c r="F78" i="33" s="1"/>
  <c r="L78" i="33" a="1"/>
  <c r="L78" i="33" s="1"/>
  <c r="J78" i="33" a="1"/>
  <c r="J78" i="33" s="1"/>
  <c r="D79" i="33" a="1"/>
  <c r="D79" i="33" s="1"/>
  <c r="E78" i="33"/>
  <c r="I118" i="47"/>
  <c r="F120" i="47"/>
  <c r="D120" i="47"/>
  <c r="H120" i="47"/>
  <c r="E120" i="47"/>
  <c r="G120" i="47"/>
  <c r="C120" i="47"/>
  <c r="I120" i="47"/>
  <c r="K125" i="5"/>
  <c r="M125" i="5"/>
  <c r="B126" i="1"/>
  <c r="C126" i="1"/>
  <c r="O126" i="5"/>
  <c r="N126" i="5" s="1"/>
  <c r="E126" i="5"/>
  <c r="D126" i="1" s="1"/>
  <c r="D126" i="5"/>
  <c r="C126" i="5"/>
  <c r="F126" i="5"/>
  <c r="J126" i="5" s="1"/>
  <c r="H125" i="1"/>
  <c r="G125" i="1"/>
  <c r="E125" i="1"/>
  <c r="M125" i="1"/>
  <c r="L125" i="1"/>
  <c r="K125" i="1"/>
  <c r="F125" i="1"/>
  <c r="J125" i="1"/>
  <c r="I125" i="1"/>
  <c r="L125" i="5"/>
  <c r="B127" i="5"/>
  <c r="B128" i="5" s="1"/>
  <c r="H125" i="5"/>
  <c r="H119" i="47"/>
  <c r="F119" i="47"/>
  <c r="D119" i="47"/>
  <c r="C119" i="47"/>
  <c r="E119" i="47"/>
  <c r="B121" i="47"/>
  <c r="B122" i="47" s="1"/>
  <c r="G119" i="47"/>
  <c r="G126" i="5" l="1"/>
  <c r="H126" i="5"/>
  <c r="M78" i="33"/>
  <c r="K78" i="33"/>
  <c r="G78" i="33"/>
  <c r="I78" i="33"/>
  <c r="K126" i="5"/>
  <c r="J79" i="33" a="1"/>
  <c r="J79" i="33" s="1"/>
  <c r="H79" i="33" a="1"/>
  <c r="H79" i="33" s="1"/>
  <c r="L79" i="33" a="1"/>
  <c r="L79" i="33" s="1"/>
  <c r="F79" i="33" a="1"/>
  <c r="F79" i="33" s="1"/>
  <c r="D80" i="33" a="1"/>
  <c r="D80" i="33" s="1"/>
  <c r="E79" i="33"/>
  <c r="I119" i="47"/>
  <c r="B128" i="1"/>
  <c r="C128" i="1"/>
  <c r="O128" i="5"/>
  <c r="N128" i="5" s="1"/>
  <c r="M128" i="5"/>
  <c r="E128" i="5"/>
  <c r="D128" i="1" s="1"/>
  <c r="D128" i="5"/>
  <c r="C128" i="5"/>
  <c r="F128" i="5"/>
  <c r="J128" i="5" s="1"/>
  <c r="K128" i="5"/>
  <c r="H122" i="47"/>
  <c r="C122" i="47"/>
  <c r="G122" i="47"/>
  <c r="D122" i="47"/>
  <c r="F122" i="47"/>
  <c r="E122" i="47"/>
  <c r="M126" i="5"/>
  <c r="L126" i="5"/>
  <c r="I126" i="1"/>
  <c r="G126" i="1"/>
  <c r="K126" i="1"/>
  <c r="H126" i="1"/>
  <c r="F126" i="1"/>
  <c r="M126" i="1"/>
  <c r="L126" i="1"/>
  <c r="J126" i="1"/>
  <c r="E126" i="1"/>
  <c r="I126" i="5"/>
  <c r="C127" i="1"/>
  <c r="B127" i="1"/>
  <c r="O127" i="5"/>
  <c r="N127" i="5" s="1"/>
  <c r="E127" i="5"/>
  <c r="D127" i="1" s="1"/>
  <c r="D127" i="5"/>
  <c r="B129" i="5"/>
  <c r="B130" i="5" s="1"/>
  <c r="F127" i="5"/>
  <c r="J127" i="5" s="1"/>
  <c r="C127" i="5"/>
  <c r="D121" i="47"/>
  <c r="F121" i="47"/>
  <c r="G121" i="47"/>
  <c r="B123" i="47"/>
  <c r="H121" i="47"/>
  <c r="C121" i="47"/>
  <c r="E121" i="47"/>
  <c r="J80" i="33" l="1" a="1"/>
  <c r="J80" i="33" s="1"/>
  <c r="H80" i="33" a="1"/>
  <c r="H80" i="33" s="1"/>
  <c r="F80" i="33" a="1"/>
  <c r="F80" i="33" s="1"/>
  <c r="L80" i="33" a="1"/>
  <c r="L80" i="33" s="1"/>
  <c r="D81" i="33" a="1"/>
  <c r="D81" i="33" s="1"/>
  <c r="E80" i="33"/>
  <c r="I122" i="47"/>
  <c r="I79" i="33"/>
  <c r="K79" i="33"/>
  <c r="G79" i="33"/>
  <c r="M79" i="33"/>
  <c r="I121" i="47"/>
  <c r="B129" i="1"/>
  <c r="C129" i="1"/>
  <c r="H129" i="5"/>
  <c r="O129" i="5"/>
  <c r="N129" i="5" s="1"/>
  <c r="L129" i="5"/>
  <c r="I129" i="5"/>
  <c r="E129" i="5"/>
  <c r="D129" i="1" s="1"/>
  <c r="D129" i="5"/>
  <c r="B131" i="5"/>
  <c r="B132" i="5" s="1"/>
  <c r="C129" i="5"/>
  <c r="F129" i="5"/>
  <c r="J129" i="5" s="1"/>
  <c r="I128" i="5"/>
  <c r="G127" i="5"/>
  <c r="I127" i="5"/>
  <c r="H127" i="5"/>
  <c r="E130" i="5"/>
  <c r="D130" i="1" s="1"/>
  <c r="F130" i="5"/>
  <c r="J130" i="5" s="1"/>
  <c r="C130" i="1"/>
  <c r="O130" i="5"/>
  <c r="N130" i="5" s="1"/>
  <c r="M130" i="5"/>
  <c r="L130" i="5"/>
  <c r="G130" i="5"/>
  <c r="D130" i="5"/>
  <c r="K130" i="5"/>
  <c r="C130" i="5"/>
  <c r="B130" i="1"/>
  <c r="H123" i="47"/>
  <c r="E123" i="47"/>
  <c r="F123" i="47"/>
  <c r="I123" i="47" s="1"/>
  <c r="G123" i="47"/>
  <c r="C123" i="47"/>
  <c r="D123" i="47"/>
  <c r="M127" i="5"/>
  <c r="J127" i="1"/>
  <c r="K127" i="1"/>
  <c r="L127" i="1"/>
  <c r="I127" i="1"/>
  <c r="M127" i="1"/>
  <c r="H127" i="1"/>
  <c r="E127" i="1"/>
  <c r="G127" i="1"/>
  <c r="F127" i="1"/>
  <c r="G128" i="5"/>
  <c r="L127" i="5"/>
  <c r="H128" i="5"/>
  <c r="K127" i="5"/>
  <c r="B124" i="47"/>
  <c r="B125" i="47" s="1"/>
  <c r="L128" i="5"/>
  <c r="K128" i="1"/>
  <c r="E128" i="1"/>
  <c r="M128" i="1"/>
  <c r="J128" i="1"/>
  <c r="G128" i="1"/>
  <c r="L128" i="1"/>
  <c r="H128" i="1"/>
  <c r="F128" i="1"/>
  <c r="I128" i="1"/>
  <c r="J81" i="33" l="1" a="1"/>
  <c r="J81" i="33" s="1"/>
  <c r="L81" i="33" a="1"/>
  <c r="L81" i="33" s="1"/>
  <c r="F81" i="33" a="1"/>
  <c r="F81" i="33" s="1"/>
  <c r="H81" i="33" a="1"/>
  <c r="H81" i="33" s="1"/>
  <c r="D82" i="33" a="1"/>
  <c r="D82" i="33" s="1"/>
  <c r="E81" i="33"/>
  <c r="G80" i="33"/>
  <c r="I80" i="33"/>
  <c r="M80" i="33"/>
  <c r="K80" i="33"/>
  <c r="H130" i="5"/>
  <c r="H125" i="47"/>
  <c r="B127" i="47"/>
  <c r="E125" i="47"/>
  <c r="G125" i="47"/>
  <c r="D125" i="47"/>
  <c r="F125" i="47"/>
  <c r="I125" i="47"/>
  <c r="C125" i="47"/>
  <c r="B132" i="1"/>
  <c r="C132" i="1"/>
  <c r="C132" i="5"/>
  <c r="O132" i="5"/>
  <c r="N132" i="5" s="1"/>
  <c r="F132" i="5"/>
  <c r="J132" i="5" s="1"/>
  <c r="D132" i="5"/>
  <c r="E132" i="5"/>
  <c r="D132" i="1" s="1"/>
  <c r="G129" i="5"/>
  <c r="L129" i="1"/>
  <c r="F129" i="1"/>
  <c r="G129" i="1"/>
  <c r="I129" i="1"/>
  <c r="K129" i="1"/>
  <c r="J129" i="1"/>
  <c r="M129" i="1"/>
  <c r="H129" i="1"/>
  <c r="E129" i="1"/>
  <c r="M130" i="1"/>
  <c r="G130" i="1"/>
  <c r="F130" i="1"/>
  <c r="J130" i="1"/>
  <c r="H130" i="1"/>
  <c r="K130" i="1"/>
  <c r="E130" i="1"/>
  <c r="L130" i="1"/>
  <c r="I130" i="1"/>
  <c r="K129" i="5"/>
  <c r="O131" i="5"/>
  <c r="N131" i="5" s="1"/>
  <c r="C131" i="5"/>
  <c r="D131" i="5"/>
  <c r="B131" i="1"/>
  <c r="C131" i="1"/>
  <c r="F131" i="5"/>
  <c r="J131" i="5" s="1"/>
  <c r="E131" i="5"/>
  <c r="D131" i="1" s="1"/>
  <c r="B133" i="5"/>
  <c r="I130" i="5"/>
  <c r="M129" i="5"/>
  <c r="D124" i="47"/>
  <c r="G124" i="47"/>
  <c r="E124" i="47"/>
  <c r="H124" i="47"/>
  <c r="C124" i="47"/>
  <c r="F124" i="47"/>
  <c r="I124" i="47" s="1"/>
  <c r="B126" i="47"/>
  <c r="I81" i="33" l="1"/>
  <c r="K81" i="33"/>
  <c r="M81" i="33"/>
  <c r="G81" i="33"/>
  <c r="L82" i="33" a="1"/>
  <c r="L82" i="33" s="1"/>
  <c r="J82" i="33" a="1"/>
  <c r="J82" i="33" s="1"/>
  <c r="H82" i="33" a="1"/>
  <c r="H82" i="33" s="1"/>
  <c r="F82" i="33" a="1"/>
  <c r="F82" i="33" s="1"/>
  <c r="D83" i="33" a="1"/>
  <c r="D83" i="33" s="1"/>
  <c r="E82" i="33"/>
  <c r="M131" i="5"/>
  <c r="G132" i="5"/>
  <c r="I132" i="5"/>
  <c r="F126" i="47"/>
  <c r="D126" i="47"/>
  <c r="B128" i="47"/>
  <c r="B129" i="47" s="1"/>
  <c r="H126" i="47"/>
  <c r="G126" i="47"/>
  <c r="E126" i="47"/>
  <c r="I126" i="47"/>
  <c r="C126" i="47"/>
  <c r="L131" i="5"/>
  <c r="H131" i="1"/>
  <c r="J131" i="1"/>
  <c r="M131" i="1"/>
  <c r="K131" i="1"/>
  <c r="E131" i="1"/>
  <c r="I131" i="1"/>
  <c r="G131" i="1"/>
  <c r="F131" i="1"/>
  <c r="L131" i="1"/>
  <c r="M132" i="5"/>
  <c r="H132" i="5"/>
  <c r="I132" i="1"/>
  <c r="M132" i="1"/>
  <c r="L132" i="1"/>
  <c r="K132" i="1"/>
  <c r="J132" i="1"/>
  <c r="H132" i="1"/>
  <c r="F132" i="1"/>
  <c r="E132" i="1"/>
  <c r="G132" i="1"/>
  <c r="K131" i="5"/>
  <c r="K132" i="5"/>
  <c r="C133" i="1"/>
  <c r="B133" i="1"/>
  <c r="C133" i="5"/>
  <c r="O133" i="5"/>
  <c r="N133" i="5" s="1"/>
  <c r="F133" i="5"/>
  <c r="J133" i="5" s="1"/>
  <c r="D133" i="5"/>
  <c r="E133" i="5"/>
  <c r="D133" i="1" s="1"/>
  <c r="B134" i="5"/>
  <c r="H131" i="5"/>
  <c r="G131" i="5"/>
  <c r="L132" i="5"/>
  <c r="D127" i="47"/>
  <c r="F127" i="47"/>
  <c r="E127" i="47"/>
  <c r="C127" i="47"/>
  <c r="G127" i="47"/>
  <c r="H127" i="47"/>
  <c r="I131" i="5"/>
  <c r="J83" i="33" l="1" a="1"/>
  <c r="J83" i="33" s="1"/>
  <c r="H83" i="33" a="1"/>
  <c r="H83" i="33" s="1"/>
  <c r="L83" i="33" a="1"/>
  <c r="L83" i="33" s="1"/>
  <c r="F83" i="33" a="1"/>
  <c r="F83" i="33" s="1"/>
  <c r="D84" i="33" a="1"/>
  <c r="D84" i="33" s="1"/>
  <c r="E83" i="33"/>
  <c r="G82" i="33"/>
  <c r="M82" i="33"/>
  <c r="K82" i="33"/>
  <c r="I82" i="33"/>
  <c r="I127" i="47"/>
  <c r="H128" i="47"/>
  <c r="G128" i="47"/>
  <c r="E128" i="47"/>
  <c r="F128" i="47"/>
  <c r="I128" i="47" s="1"/>
  <c r="C128" i="47"/>
  <c r="D128" i="47"/>
  <c r="B130" i="47"/>
  <c r="B131" i="47" s="1"/>
  <c r="B134" i="1"/>
  <c r="C134" i="5"/>
  <c r="O134" i="5"/>
  <c r="N134" i="5" s="1"/>
  <c r="C134" i="1"/>
  <c r="F134" i="5"/>
  <c r="J134" i="5" s="1"/>
  <c r="D134" i="5"/>
  <c r="E134" i="5"/>
  <c r="D134" i="1" s="1"/>
  <c r="J133" i="1"/>
  <c r="F133" i="1"/>
  <c r="I133" i="1"/>
  <c r="H133" i="1"/>
  <c r="M133" i="1"/>
  <c r="G133" i="1"/>
  <c r="K133" i="1"/>
  <c r="E133" i="1"/>
  <c r="L133" i="1"/>
  <c r="K133" i="5"/>
  <c r="H133" i="5"/>
  <c r="M133" i="5"/>
  <c r="D129" i="47"/>
  <c r="E129" i="47"/>
  <c r="F129" i="47"/>
  <c r="H129" i="47"/>
  <c r="I129" i="47" s="1"/>
  <c r="G129" i="47"/>
  <c r="C129" i="47"/>
  <c r="G133" i="5"/>
  <c r="I133" i="5"/>
  <c r="L133" i="5"/>
  <c r="B135" i="5"/>
  <c r="B136" i="5" s="1"/>
  <c r="L84" i="33" l="1" a="1"/>
  <c r="L84" i="33" s="1"/>
  <c r="J84" i="33" a="1"/>
  <c r="J84" i="33" s="1"/>
  <c r="H84" i="33" a="1"/>
  <c r="H84" i="33" s="1"/>
  <c r="F84" i="33" a="1"/>
  <c r="F84" i="33" s="1"/>
  <c r="D85" i="33" a="1"/>
  <c r="D85" i="33" s="1"/>
  <c r="E84" i="33"/>
  <c r="G83" i="33"/>
  <c r="K83" i="33"/>
  <c r="I83" i="33"/>
  <c r="M83" i="33"/>
  <c r="E136" i="5"/>
  <c r="D136" i="1" s="1"/>
  <c r="F136" i="5"/>
  <c r="J136" i="5" s="1"/>
  <c r="B136" i="1"/>
  <c r="C136" i="1"/>
  <c r="C136" i="5"/>
  <c r="O136" i="5"/>
  <c r="N136" i="5" s="1"/>
  <c r="K136" i="5"/>
  <c r="I136" i="5"/>
  <c r="H136" i="5"/>
  <c r="D136" i="5"/>
  <c r="H131" i="47"/>
  <c r="D131" i="47"/>
  <c r="B133" i="47"/>
  <c r="E131" i="47"/>
  <c r="F131" i="47"/>
  <c r="G131" i="47"/>
  <c r="C131" i="47"/>
  <c r="M134" i="5"/>
  <c r="E134" i="1"/>
  <c r="K134" i="1"/>
  <c r="F134" i="1"/>
  <c r="I134" i="1"/>
  <c r="G134" i="1"/>
  <c r="L134" i="1"/>
  <c r="M134" i="1"/>
  <c r="J134" i="1"/>
  <c r="H134" i="1"/>
  <c r="I134" i="5"/>
  <c r="H134" i="5"/>
  <c r="D130" i="47"/>
  <c r="B132" i="47"/>
  <c r="E130" i="47"/>
  <c r="F130" i="47"/>
  <c r="G130" i="47"/>
  <c r="C130" i="47"/>
  <c r="H130" i="47"/>
  <c r="C135" i="1"/>
  <c r="C135" i="5"/>
  <c r="O135" i="5"/>
  <c r="N135" i="5" s="1"/>
  <c r="B135" i="1"/>
  <c r="F135" i="5"/>
  <c r="J135" i="5" s="1"/>
  <c r="D135" i="5"/>
  <c r="B137" i="5"/>
  <c r="B138" i="5" s="1"/>
  <c r="E135" i="5"/>
  <c r="D135" i="1" s="1"/>
  <c r="G134" i="5"/>
  <c r="K134" i="5"/>
  <c r="L134" i="5"/>
  <c r="I131" i="47" l="1"/>
  <c r="K84" i="33"/>
  <c r="G84" i="33"/>
  <c r="I84" i="33"/>
  <c r="M84" i="33"/>
  <c r="J85" i="33" a="1"/>
  <c r="J85" i="33" s="1"/>
  <c r="L85" i="33" a="1"/>
  <c r="L85" i="33" s="1"/>
  <c r="F85" i="33" a="1"/>
  <c r="F85" i="33" s="1"/>
  <c r="H85" i="33" a="1"/>
  <c r="H85" i="33" s="1"/>
  <c r="D86" i="33" a="1"/>
  <c r="D86" i="33" s="1"/>
  <c r="E85" i="33"/>
  <c r="I130" i="47"/>
  <c r="H135" i="5"/>
  <c r="G136" i="5"/>
  <c r="B138" i="1"/>
  <c r="C138" i="1"/>
  <c r="E138" i="5"/>
  <c r="D138" i="1" s="1"/>
  <c r="C138" i="5"/>
  <c r="F138" i="5"/>
  <c r="J138" i="5" s="1"/>
  <c r="O138" i="5"/>
  <c r="N138" i="5" s="1"/>
  <c r="D138" i="5"/>
  <c r="M135" i="5"/>
  <c r="G135" i="5"/>
  <c r="M136" i="5"/>
  <c r="O137" i="5"/>
  <c r="N137" i="5" s="1"/>
  <c r="C137" i="5"/>
  <c r="B137" i="1"/>
  <c r="D137" i="5"/>
  <c r="C137" i="1"/>
  <c r="E137" i="5"/>
  <c r="D137" i="1" s="1"/>
  <c r="B139" i="5"/>
  <c r="B140" i="5" s="1"/>
  <c r="F137" i="5"/>
  <c r="J137" i="5" s="1"/>
  <c r="D133" i="47"/>
  <c r="G133" i="47"/>
  <c r="C133" i="47"/>
  <c r="E133" i="47"/>
  <c r="F133" i="47"/>
  <c r="H133" i="47"/>
  <c r="I133" i="47" s="1"/>
  <c r="L136" i="5"/>
  <c r="L135" i="5"/>
  <c r="I135" i="5"/>
  <c r="K135" i="5"/>
  <c r="F135" i="1"/>
  <c r="L135" i="1"/>
  <c r="I135" i="1"/>
  <c r="M135" i="1"/>
  <c r="J135" i="1"/>
  <c r="G135" i="1"/>
  <c r="E135" i="1"/>
  <c r="H135" i="1"/>
  <c r="K135" i="1"/>
  <c r="H132" i="47"/>
  <c r="E132" i="47"/>
  <c r="G132" i="47"/>
  <c r="B134" i="47"/>
  <c r="C132" i="47"/>
  <c r="F132" i="47"/>
  <c r="I132" i="47" s="1"/>
  <c r="D132" i="47"/>
  <c r="G136" i="1"/>
  <c r="M136" i="1"/>
  <c r="L136" i="1"/>
  <c r="H136" i="1"/>
  <c r="J136" i="1"/>
  <c r="F136" i="1"/>
  <c r="K136" i="1"/>
  <c r="I136" i="1"/>
  <c r="E136" i="1"/>
  <c r="K85" i="33" l="1"/>
  <c r="M85" i="33"/>
  <c r="G85" i="33"/>
  <c r="I85" i="33"/>
  <c r="L86" i="33" a="1"/>
  <c r="L86" i="33" s="1"/>
  <c r="J86" i="33" a="1"/>
  <c r="J86" i="33" s="1"/>
  <c r="H86" i="33" a="1"/>
  <c r="H86" i="33" s="1"/>
  <c r="F86" i="33" a="1"/>
  <c r="F86" i="33" s="1"/>
  <c r="D87" i="33" a="1"/>
  <c r="D87" i="33" s="1"/>
  <c r="E86" i="33"/>
  <c r="B140" i="1"/>
  <c r="C140" i="1"/>
  <c r="E140" i="5"/>
  <c r="D140" i="1" s="1"/>
  <c r="C140" i="5"/>
  <c r="F140" i="5"/>
  <c r="J140" i="5" s="1"/>
  <c r="G140" i="5"/>
  <c r="D140" i="5"/>
  <c r="O140" i="5"/>
  <c r="N140" i="5" s="1"/>
  <c r="G137" i="5"/>
  <c r="M138" i="5"/>
  <c r="H137" i="5"/>
  <c r="I137" i="5"/>
  <c r="H134" i="47"/>
  <c r="F134" i="47"/>
  <c r="I134" i="47" s="1"/>
  <c r="D134" i="47"/>
  <c r="E134" i="47"/>
  <c r="G134" i="47"/>
  <c r="C134" i="47"/>
  <c r="B135" i="47"/>
  <c r="K137" i="5"/>
  <c r="L137" i="5"/>
  <c r="G138" i="5"/>
  <c r="I138" i="1"/>
  <c r="E138" i="1"/>
  <c r="H138" i="1"/>
  <c r="F138" i="1"/>
  <c r="K138" i="1"/>
  <c r="M138" i="1"/>
  <c r="G138" i="1"/>
  <c r="J138" i="1"/>
  <c r="L138" i="1"/>
  <c r="C139" i="1"/>
  <c r="B139" i="1"/>
  <c r="E139" i="5"/>
  <c r="D139" i="1" s="1"/>
  <c r="C139" i="5"/>
  <c r="B141" i="5"/>
  <c r="F139" i="5"/>
  <c r="J139" i="5" s="1"/>
  <c r="O139" i="5"/>
  <c r="N139" i="5" s="1"/>
  <c r="G139" i="5"/>
  <c r="D139" i="5"/>
  <c r="H138" i="5"/>
  <c r="H137" i="1"/>
  <c r="E137" i="1"/>
  <c r="G137" i="1"/>
  <c r="F137" i="1"/>
  <c r="L137" i="1"/>
  <c r="K137" i="1"/>
  <c r="I137" i="1"/>
  <c r="M137" i="1"/>
  <c r="J137" i="1"/>
  <c r="K138" i="5"/>
  <c r="I138" i="5"/>
  <c r="M137" i="5"/>
  <c r="L138" i="5"/>
  <c r="H139" i="5" l="1"/>
  <c r="I139" i="5"/>
  <c r="M139" i="5"/>
  <c r="I86" i="33"/>
  <c r="G86" i="33"/>
  <c r="K86" i="33"/>
  <c r="M86" i="33"/>
  <c r="L139" i="5"/>
  <c r="J87" i="33" a="1"/>
  <c r="J87" i="33" s="1"/>
  <c r="H87" i="33" a="1"/>
  <c r="H87" i="33" s="1"/>
  <c r="F87" i="33" a="1"/>
  <c r="F87" i="33" s="1"/>
  <c r="L87" i="33" a="1"/>
  <c r="L87" i="33" s="1"/>
  <c r="D88" i="33" a="1"/>
  <c r="D88" i="33" s="1"/>
  <c r="E87" i="33"/>
  <c r="K139" i="5"/>
  <c r="D135" i="47"/>
  <c r="C135" i="47"/>
  <c r="G135" i="47"/>
  <c r="H135" i="47"/>
  <c r="B137" i="47"/>
  <c r="E135" i="47"/>
  <c r="F135" i="47"/>
  <c r="C141" i="1"/>
  <c r="B141" i="1"/>
  <c r="E141" i="5"/>
  <c r="D141" i="1" s="1"/>
  <c r="C141" i="5"/>
  <c r="F141" i="5"/>
  <c r="J141" i="5" s="1"/>
  <c r="O141" i="5"/>
  <c r="N141" i="5" s="1"/>
  <c r="I141" i="5"/>
  <c r="D141" i="5"/>
  <c r="L141" i="5"/>
  <c r="H140" i="5"/>
  <c r="K140" i="5"/>
  <c r="J139" i="1"/>
  <c r="H139" i="1"/>
  <c r="L139" i="1"/>
  <c r="I139" i="1"/>
  <c r="E139" i="1"/>
  <c r="M139" i="1"/>
  <c r="K139" i="1"/>
  <c r="F139" i="1"/>
  <c r="G139" i="1"/>
  <c r="M140" i="5"/>
  <c r="B142" i="5"/>
  <c r="K140" i="1"/>
  <c r="E140" i="1"/>
  <c r="L140" i="1"/>
  <c r="M140" i="1"/>
  <c r="H140" i="1"/>
  <c r="J140" i="1"/>
  <c r="G140" i="1"/>
  <c r="F140" i="1"/>
  <c r="I140" i="1"/>
  <c r="B136" i="47"/>
  <c r="L140" i="5"/>
  <c r="I140" i="5"/>
  <c r="L88" i="33" l="1" a="1"/>
  <c r="L88" i="33" s="1"/>
  <c r="J88" i="33" a="1"/>
  <c r="J88" i="33" s="1"/>
  <c r="H88" i="33" a="1"/>
  <c r="H88" i="33" s="1"/>
  <c r="F88" i="33" a="1"/>
  <c r="F88" i="33" s="1"/>
  <c r="D89" i="33" a="1"/>
  <c r="D89" i="33" s="1"/>
  <c r="E88" i="33"/>
  <c r="K141" i="5"/>
  <c r="G87" i="33"/>
  <c r="I87" i="33"/>
  <c r="K87" i="33"/>
  <c r="M87" i="33"/>
  <c r="M141" i="5"/>
  <c r="H141" i="5"/>
  <c r="G141" i="5"/>
  <c r="I135" i="47"/>
  <c r="C142" i="1"/>
  <c r="E142" i="5"/>
  <c r="D142" i="1" s="1"/>
  <c r="F142" i="5"/>
  <c r="J142" i="5" s="1"/>
  <c r="B142" i="1"/>
  <c r="C142" i="5"/>
  <c r="O142" i="5"/>
  <c r="N142" i="5" s="1"/>
  <c r="D142" i="5"/>
  <c r="L141" i="1"/>
  <c r="F141" i="1"/>
  <c r="J141" i="1"/>
  <c r="E141" i="1"/>
  <c r="I141" i="1"/>
  <c r="M141" i="1"/>
  <c r="K141" i="1"/>
  <c r="G141" i="1"/>
  <c r="H141" i="1"/>
  <c r="D136" i="47"/>
  <c r="E136" i="47"/>
  <c r="C136" i="47"/>
  <c r="G136" i="47"/>
  <c r="H136" i="47"/>
  <c r="B138" i="47"/>
  <c r="F136" i="47"/>
  <c r="H137" i="47"/>
  <c r="B139" i="47"/>
  <c r="C137" i="47"/>
  <c r="D137" i="47"/>
  <c r="G137" i="47"/>
  <c r="E137" i="47"/>
  <c r="F137" i="47"/>
  <c r="B143" i="5"/>
  <c r="B144" i="5" s="1"/>
  <c r="M88" i="33" l="1"/>
  <c r="I88" i="33"/>
  <c r="G88" i="33"/>
  <c r="K88" i="33"/>
  <c r="J89" i="33" a="1"/>
  <c r="J89" i="33" s="1"/>
  <c r="L89" i="33" a="1"/>
  <c r="L89" i="33" s="1"/>
  <c r="H89" i="33" a="1"/>
  <c r="H89" i="33" s="1"/>
  <c r="F89" i="33" a="1"/>
  <c r="F89" i="33" s="1"/>
  <c r="D90" i="33" a="1"/>
  <c r="D90" i="33" s="1"/>
  <c r="E89" i="33"/>
  <c r="I136" i="47"/>
  <c r="I137" i="47"/>
  <c r="H142" i="5"/>
  <c r="K142" i="5"/>
  <c r="O143" i="5"/>
  <c r="N143" i="5" s="1"/>
  <c r="C143" i="5"/>
  <c r="D143" i="5"/>
  <c r="B143" i="1"/>
  <c r="C143" i="1"/>
  <c r="E143" i="5"/>
  <c r="D143" i="1" s="1"/>
  <c r="B145" i="5"/>
  <c r="B146" i="5" s="1"/>
  <c r="F143" i="5"/>
  <c r="J143" i="5" s="1"/>
  <c r="L143" i="5"/>
  <c r="M142" i="5"/>
  <c r="F138" i="47"/>
  <c r="C138" i="47"/>
  <c r="D138" i="47"/>
  <c r="E138" i="47"/>
  <c r="B140" i="47"/>
  <c r="B141" i="47" s="1"/>
  <c r="G138" i="47"/>
  <c r="H138" i="47"/>
  <c r="G142" i="5"/>
  <c r="M142" i="1"/>
  <c r="G142" i="1"/>
  <c r="H142" i="1"/>
  <c r="E142" i="1"/>
  <c r="L142" i="1"/>
  <c r="I142" i="1"/>
  <c r="K142" i="1"/>
  <c r="F142" i="1"/>
  <c r="J142" i="1"/>
  <c r="D139" i="47"/>
  <c r="F139" i="47"/>
  <c r="H139" i="47"/>
  <c r="I139" i="47" s="1"/>
  <c r="G139" i="47"/>
  <c r="E139" i="47"/>
  <c r="C139" i="47"/>
  <c r="I142" i="5"/>
  <c r="B144" i="1"/>
  <c r="C144" i="1"/>
  <c r="E144" i="5"/>
  <c r="D144" i="1" s="1"/>
  <c r="D144" i="5"/>
  <c r="O144" i="5"/>
  <c r="N144" i="5" s="1"/>
  <c r="F144" i="5"/>
  <c r="J144" i="5" s="1"/>
  <c r="C144" i="5"/>
  <c r="L142" i="5"/>
  <c r="G89" i="33" l="1"/>
  <c r="M89" i="33"/>
  <c r="K89" i="33"/>
  <c r="I89" i="33"/>
  <c r="L90" i="33" a="1"/>
  <c r="L90" i="33" s="1"/>
  <c r="J90" i="33" a="1"/>
  <c r="J90" i="33" s="1"/>
  <c r="H90" i="33" a="1"/>
  <c r="H90" i="33" s="1"/>
  <c r="F90" i="33" a="1"/>
  <c r="F90" i="33" s="1"/>
  <c r="D91" i="33" a="1"/>
  <c r="D91" i="33" s="1"/>
  <c r="E90" i="33"/>
  <c r="M143" i="5"/>
  <c r="I138" i="47"/>
  <c r="H141" i="47"/>
  <c r="G141" i="47"/>
  <c r="D141" i="47"/>
  <c r="C141" i="47"/>
  <c r="E141" i="47"/>
  <c r="F141" i="47"/>
  <c r="I141" i="47" s="1"/>
  <c r="B146" i="1"/>
  <c r="I146" i="5"/>
  <c r="C146" i="1"/>
  <c r="E146" i="5"/>
  <c r="D146" i="1" s="1"/>
  <c r="D146" i="5"/>
  <c r="O146" i="5"/>
  <c r="N146" i="5" s="1"/>
  <c r="F146" i="5"/>
  <c r="J146" i="5" s="1"/>
  <c r="C146" i="5"/>
  <c r="I143" i="5"/>
  <c r="H143" i="5"/>
  <c r="K143" i="5"/>
  <c r="I144" i="5"/>
  <c r="L144" i="5"/>
  <c r="M144" i="5"/>
  <c r="G143" i="5"/>
  <c r="G144" i="5"/>
  <c r="C145" i="1"/>
  <c r="B145" i="1"/>
  <c r="E145" i="5"/>
  <c r="D145" i="1" s="1"/>
  <c r="D145" i="5"/>
  <c r="B147" i="5"/>
  <c r="B148" i="5" s="1"/>
  <c r="O145" i="5"/>
  <c r="N145" i="5" s="1"/>
  <c r="C145" i="5"/>
  <c r="F145" i="5"/>
  <c r="J145" i="5" s="1"/>
  <c r="I144" i="1"/>
  <c r="K144" i="1"/>
  <c r="L144" i="1"/>
  <c r="M144" i="1"/>
  <c r="J144" i="1"/>
  <c r="F144" i="1"/>
  <c r="H144" i="1"/>
  <c r="E144" i="1"/>
  <c r="G144" i="1"/>
  <c r="H143" i="1"/>
  <c r="G143" i="1"/>
  <c r="K143" i="1"/>
  <c r="I143" i="1"/>
  <c r="F143" i="1"/>
  <c r="J143" i="1"/>
  <c r="L143" i="1"/>
  <c r="E143" i="1"/>
  <c r="M143" i="1"/>
  <c r="H144" i="5"/>
  <c r="K144" i="5"/>
  <c r="H140" i="47"/>
  <c r="C140" i="47"/>
  <c r="D140" i="47"/>
  <c r="E140" i="47"/>
  <c r="B142" i="47"/>
  <c r="F140" i="47"/>
  <c r="G140" i="47"/>
  <c r="M146" i="5" l="1"/>
  <c r="I145" i="5"/>
  <c r="H145" i="5"/>
  <c r="K90" i="33"/>
  <c r="M90" i="33"/>
  <c r="G90" i="33"/>
  <c r="I90" i="33"/>
  <c r="M145" i="5"/>
  <c r="J91" i="33" a="1"/>
  <c r="J91" i="33" s="1"/>
  <c r="L91" i="33" a="1"/>
  <c r="L91" i="33" s="1"/>
  <c r="H91" i="33" a="1"/>
  <c r="H91" i="33" s="1"/>
  <c r="F91" i="33" a="1"/>
  <c r="F91" i="33" s="1"/>
  <c r="D92" i="33" a="1"/>
  <c r="D92" i="33" s="1"/>
  <c r="E91" i="33"/>
  <c r="G145" i="5"/>
  <c r="L145" i="5"/>
  <c r="I140" i="47"/>
  <c r="E148" i="5"/>
  <c r="D148" i="1" s="1"/>
  <c r="F148" i="5"/>
  <c r="J148" i="5" s="1"/>
  <c r="C148" i="1"/>
  <c r="B148" i="1"/>
  <c r="D148" i="5"/>
  <c r="O148" i="5"/>
  <c r="N148" i="5" s="1"/>
  <c r="L148" i="5"/>
  <c r="K148" i="5"/>
  <c r="C148" i="5"/>
  <c r="J145" i="1"/>
  <c r="F145" i="1"/>
  <c r="L145" i="1"/>
  <c r="I145" i="1"/>
  <c r="H145" i="1"/>
  <c r="E145" i="1"/>
  <c r="M145" i="1"/>
  <c r="K145" i="1"/>
  <c r="G145" i="1"/>
  <c r="K145" i="5"/>
  <c r="G146" i="5"/>
  <c r="E146" i="1"/>
  <c r="K146" i="1"/>
  <c r="G146" i="1"/>
  <c r="M146" i="1"/>
  <c r="L146" i="1"/>
  <c r="J146" i="1"/>
  <c r="F146" i="1"/>
  <c r="I146" i="1"/>
  <c r="H146" i="1"/>
  <c r="D142" i="47"/>
  <c r="C142" i="47"/>
  <c r="G142" i="47"/>
  <c r="E142" i="47"/>
  <c r="F142" i="47"/>
  <c r="H142" i="47"/>
  <c r="K146" i="5"/>
  <c r="H146" i="5"/>
  <c r="B143" i="47"/>
  <c r="B144" i="47" s="1"/>
  <c r="C147" i="1"/>
  <c r="B147" i="1"/>
  <c r="E147" i="5"/>
  <c r="D147" i="1" s="1"/>
  <c r="D147" i="5"/>
  <c r="B149" i="5"/>
  <c r="O147" i="5"/>
  <c r="N147" i="5" s="1"/>
  <c r="F147" i="5"/>
  <c r="J147" i="5" s="1"/>
  <c r="C147" i="5"/>
  <c r="L146" i="5"/>
  <c r="L147" i="5" l="1"/>
  <c r="M147" i="5"/>
  <c r="H147" i="5"/>
  <c r="I91" i="33"/>
  <c r="G91" i="33"/>
  <c r="M91" i="33"/>
  <c r="K91" i="33"/>
  <c r="L92" i="33" a="1"/>
  <c r="L92" i="33" s="1"/>
  <c r="J92" i="33" a="1"/>
  <c r="J92" i="33" s="1"/>
  <c r="H92" i="33" a="1"/>
  <c r="H92" i="33" s="1"/>
  <c r="F92" i="33" a="1"/>
  <c r="F92" i="33" s="1"/>
  <c r="D93" i="33" a="1"/>
  <c r="D93" i="33" s="1"/>
  <c r="E92" i="33"/>
  <c r="I142" i="47"/>
  <c r="H144" i="47"/>
  <c r="C144" i="47"/>
  <c r="F144" i="47"/>
  <c r="I144" i="47" s="1"/>
  <c r="E144" i="47"/>
  <c r="G144" i="47"/>
  <c r="D144" i="47"/>
  <c r="M148" i="5"/>
  <c r="O149" i="5"/>
  <c r="N149" i="5" s="1"/>
  <c r="C149" i="5"/>
  <c r="B149" i="1"/>
  <c r="D149" i="5"/>
  <c r="C149" i="1"/>
  <c r="F149" i="5"/>
  <c r="J149" i="5" s="1"/>
  <c r="E149" i="5"/>
  <c r="D149" i="1" s="1"/>
  <c r="G148" i="5"/>
  <c r="I147" i="5"/>
  <c r="I148" i="5"/>
  <c r="G148" i="1"/>
  <c r="M148" i="1"/>
  <c r="J148" i="1"/>
  <c r="K148" i="1"/>
  <c r="I148" i="1"/>
  <c r="L148" i="1"/>
  <c r="H148" i="1"/>
  <c r="E148" i="1"/>
  <c r="F148" i="1"/>
  <c r="F147" i="1"/>
  <c r="L147" i="1"/>
  <c r="G147" i="1"/>
  <c r="J147" i="1"/>
  <c r="H147" i="1"/>
  <c r="E147" i="1"/>
  <c r="K147" i="1"/>
  <c r="I147" i="1"/>
  <c r="M147" i="1"/>
  <c r="G147" i="5"/>
  <c r="H148" i="5"/>
  <c r="B150" i="5"/>
  <c r="B151" i="5" s="1"/>
  <c r="K147" i="5"/>
  <c r="H143" i="47"/>
  <c r="B145" i="47"/>
  <c r="B146" i="47" s="1"/>
  <c r="E143" i="47"/>
  <c r="F143" i="47"/>
  <c r="D143" i="47"/>
  <c r="C143" i="47"/>
  <c r="G143" i="47"/>
  <c r="J93" i="33" l="1" a="1"/>
  <c r="J93" i="33" s="1"/>
  <c r="L93" i="33" a="1"/>
  <c r="L93" i="33" s="1"/>
  <c r="H93" i="33" a="1"/>
  <c r="H93" i="33" s="1"/>
  <c r="F93" i="33" a="1"/>
  <c r="F93" i="33" s="1"/>
  <c r="D94" i="33" a="1"/>
  <c r="D94" i="33" s="1"/>
  <c r="E93" i="33"/>
  <c r="I143" i="47"/>
  <c r="M92" i="33"/>
  <c r="G92" i="33"/>
  <c r="K92" i="33"/>
  <c r="I92" i="33"/>
  <c r="H149" i="1"/>
  <c r="M149" i="1"/>
  <c r="L149" i="1"/>
  <c r="F149" i="1"/>
  <c r="I149" i="1"/>
  <c r="J149" i="1"/>
  <c r="E149" i="1"/>
  <c r="K149" i="1"/>
  <c r="G149" i="1"/>
  <c r="C151" i="1"/>
  <c r="K151" i="5"/>
  <c r="B151" i="1"/>
  <c r="F151" i="5"/>
  <c r="J151" i="5" s="1"/>
  <c r="D151" i="5"/>
  <c r="C151" i="5"/>
  <c r="O151" i="5"/>
  <c r="N151" i="5" s="1"/>
  <c r="E151" i="5"/>
  <c r="D151" i="1" s="1"/>
  <c r="H151" i="5"/>
  <c r="H149" i="5"/>
  <c r="K149" i="5"/>
  <c r="L149" i="5"/>
  <c r="D145" i="47"/>
  <c r="E145" i="47"/>
  <c r="C145" i="47"/>
  <c r="B147" i="47"/>
  <c r="B148" i="47" s="1"/>
  <c r="H145" i="47"/>
  <c r="G145" i="47"/>
  <c r="F145" i="47"/>
  <c r="M149" i="5"/>
  <c r="G149" i="5"/>
  <c r="B150" i="1"/>
  <c r="C150" i="1"/>
  <c r="F150" i="5"/>
  <c r="J150" i="5" s="1"/>
  <c r="D150" i="5"/>
  <c r="C150" i="5"/>
  <c r="O150" i="5"/>
  <c r="N150" i="5" s="1"/>
  <c r="L150" i="5"/>
  <c r="B152" i="5"/>
  <c r="B153" i="5" s="1"/>
  <c r="K150" i="5"/>
  <c r="H150" i="5"/>
  <c r="E150" i="5"/>
  <c r="D150" i="1" s="1"/>
  <c r="I149" i="5"/>
  <c r="H146" i="47"/>
  <c r="G146" i="47"/>
  <c r="E146" i="47"/>
  <c r="F146" i="47"/>
  <c r="C146" i="47"/>
  <c r="D146" i="47"/>
  <c r="K93" i="33" l="1"/>
  <c r="I93" i="33"/>
  <c r="M93" i="33"/>
  <c r="G93" i="33"/>
  <c r="L94" i="33" a="1"/>
  <c r="L94" i="33" s="1"/>
  <c r="J94" i="33" a="1"/>
  <c r="J94" i="33" s="1"/>
  <c r="H94" i="33" a="1"/>
  <c r="H94" i="33" s="1"/>
  <c r="F94" i="33" a="1"/>
  <c r="F94" i="33" s="1"/>
  <c r="D95" i="33" a="1"/>
  <c r="D95" i="33" s="1"/>
  <c r="E94" i="33"/>
  <c r="G150" i="5"/>
  <c r="I150" i="5"/>
  <c r="M150" i="5"/>
  <c r="I146" i="47"/>
  <c r="I145" i="47"/>
  <c r="C153" i="1"/>
  <c r="B153" i="1"/>
  <c r="F153" i="5"/>
  <c r="J153" i="5" s="1"/>
  <c r="D153" i="5"/>
  <c r="C153" i="5"/>
  <c r="O153" i="5"/>
  <c r="N153" i="5" s="1"/>
  <c r="E153" i="5"/>
  <c r="D153" i="1" s="1"/>
  <c r="G151" i="5"/>
  <c r="I151" i="5"/>
  <c r="D148" i="47"/>
  <c r="E148" i="47"/>
  <c r="H148" i="47"/>
  <c r="F148" i="47"/>
  <c r="I148" i="47" s="1"/>
  <c r="G148" i="47"/>
  <c r="C148" i="47"/>
  <c r="C147" i="47"/>
  <c r="E147" i="47"/>
  <c r="D147" i="47"/>
  <c r="H147" i="47"/>
  <c r="F147" i="47"/>
  <c r="G147" i="47"/>
  <c r="B149" i="47"/>
  <c r="J151" i="1"/>
  <c r="F151" i="1"/>
  <c r="I151" i="1"/>
  <c r="G151" i="1"/>
  <c r="M151" i="1"/>
  <c r="K151" i="1"/>
  <c r="E151" i="1"/>
  <c r="L151" i="1"/>
  <c r="H151" i="1"/>
  <c r="L151" i="5"/>
  <c r="M151" i="5"/>
  <c r="I150" i="1"/>
  <c r="F150" i="1"/>
  <c r="H150" i="1"/>
  <c r="K150" i="1"/>
  <c r="J150" i="1"/>
  <c r="M150" i="1"/>
  <c r="G150" i="1"/>
  <c r="E150" i="1"/>
  <c r="L150" i="1"/>
  <c r="C152" i="1"/>
  <c r="F152" i="5"/>
  <c r="J152" i="5" s="1"/>
  <c r="D152" i="5"/>
  <c r="C152" i="5"/>
  <c r="O152" i="5"/>
  <c r="N152" i="5" s="1"/>
  <c r="B152" i="1"/>
  <c r="E152" i="5"/>
  <c r="D152" i="1" s="1"/>
  <c r="B154" i="5"/>
  <c r="B155" i="5" s="1"/>
  <c r="J95" i="33" l="1" a="1"/>
  <c r="J95" i="33" s="1"/>
  <c r="L95" i="33" a="1"/>
  <c r="L95" i="33" s="1"/>
  <c r="H95" i="33" a="1"/>
  <c r="H95" i="33" s="1"/>
  <c r="F95" i="33" a="1"/>
  <c r="F95" i="33" s="1"/>
  <c r="D96" i="33" a="1"/>
  <c r="D96" i="33" s="1"/>
  <c r="E95" i="33"/>
  <c r="I94" i="33"/>
  <c r="G94" i="33"/>
  <c r="M94" i="33"/>
  <c r="K94" i="33"/>
  <c r="I152" i="5"/>
  <c r="K153" i="5"/>
  <c r="H153" i="5"/>
  <c r="L153" i="5"/>
  <c r="I147" i="47"/>
  <c r="O155" i="5"/>
  <c r="N155" i="5" s="1"/>
  <c r="C155" i="5"/>
  <c r="D155" i="5"/>
  <c r="C155" i="1"/>
  <c r="K155" i="5"/>
  <c r="F155" i="5"/>
  <c r="J155" i="5" s="1"/>
  <c r="E155" i="5"/>
  <c r="D155" i="1" s="1"/>
  <c r="B155" i="1"/>
  <c r="E154" i="5"/>
  <c r="D154" i="1" s="1"/>
  <c r="B154" i="1"/>
  <c r="B156" i="5"/>
  <c r="F154" i="5"/>
  <c r="J154" i="5" s="1"/>
  <c r="C154" i="1"/>
  <c r="K154" i="5"/>
  <c r="I154" i="5"/>
  <c r="H154" i="5"/>
  <c r="D154" i="5"/>
  <c r="C154" i="5"/>
  <c r="O154" i="5"/>
  <c r="N154" i="5" s="1"/>
  <c r="H152" i="5"/>
  <c r="H149" i="47"/>
  <c r="F149" i="47"/>
  <c r="G149" i="47"/>
  <c r="C149" i="47"/>
  <c r="D149" i="47"/>
  <c r="E149" i="47"/>
  <c r="L152" i="5"/>
  <c r="K152" i="1"/>
  <c r="E152" i="1"/>
  <c r="I152" i="1"/>
  <c r="M152" i="1"/>
  <c r="J152" i="1"/>
  <c r="H152" i="1"/>
  <c r="G152" i="1"/>
  <c r="F152" i="1"/>
  <c r="L152" i="1"/>
  <c r="M152" i="5"/>
  <c r="B150" i="47"/>
  <c r="I153" i="5"/>
  <c r="L153" i="1"/>
  <c r="F153" i="1"/>
  <c r="M153" i="1"/>
  <c r="K153" i="1"/>
  <c r="J153" i="1"/>
  <c r="I153" i="1"/>
  <c r="G153" i="1"/>
  <c r="E153" i="1"/>
  <c r="H153" i="1"/>
  <c r="G152" i="5"/>
  <c r="K152" i="5"/>
  <c r="M153" i="5"/>
  <c r="G153" i="5"/>
  <c r="F96" i="33" l="1" a="1"/>
  <c r="F96" i="33" s="1"/>
  <c r="L96" i="33" a="1"/>
  <c r="L96" i="33" s="1"/>
  <c r="J96" i="33" a="1"/>
  <c r="J96" i="33" s="1"/>
  <c r="H96" i="33" a="1"/>
  <c r="H96" i="33" s="1"/>
  <c r="D97" i="33" a="1"/>
  <c r="D97" i="33" s="1"/>
  <c r="E96" i="33"/>
  <c r="G154" i="5"/>
  <c r="G155" i="5"/>
  <c r="M154" i="5"/>
  <c r="L154" i="5"/>
  <c r="G95" i="33"/>
  <c r="I95" i="33"/>
  <c r="K95" i="33"/>
  <c r="M95" i="33"/>
  <c r="I149" i="47"/>
  <c r="L155" i="5"/>
  <c r="B156" i="1"/>
  <c r="C156" i="1"/>
  <c r="F156" i="5"/>
  <c r="J156" i="5" s="1"/>
  <c r="E156" i="5"/>
  <c r="D156" i="1" s="1"/>
  <c r="C156" i="5"/>
  <c r="B158" i="5"/>
  <c r="O156" i="5"/>
  <c r="N156" i="5" s="1"/>
  <c r="D156" i="5"/>
  <c r="G156" i="5"/>
  <c r="H155" i="1"/>
  <c r="E155" i="1"/>
  <c r="I155" i="1"/>
  <c r="F155" i="1"/>
  <c r="K155" i="1"/>
  <c r="L155" i="1"/>
  <c r="M155" i="1"/>
  <c r="G155" i="1"/>
  <c r="J155" i="1"/>
  <c r="G150" i="47"/>
  <c r="H150" i="47"/>
  <c r="E150" i="47"/>
  <c r="C150" i="47"/>
  <c r="F150" i="47"/>
  <c r="D150" i="47"/>
  <c r="M154" i="1"/>
  <c r="G154" i="1"/>
  <c r="E154" i="1"/>
  <c r="I154" i="1"/>
  <c r="H154" i="1"/>
  <c r="L154" i="1"/>
  <c r="J154" i="1"/>
  <c r="K154" i="1"/>
  <c r="F154" i="1"/>
  <c r="B157" i="5"/>
  <c r="B151" i="47"/>
  <c r="B152" i="47" s="1"/>
  <c r="H155" i="5"/>
  <c r="I155" i="5"/>
  <c r="M155" i="5"/>
  <c r="J97" i="33" l="1" a="1"/>
  <c r="J97" i="33" s="1"/>
  <c r="F97" i="33" a="1"/>
  <c r="F97" i="33" s="1"/>
  <c r="L97" i="33" a="1"/>
  <c r="L97" i="33" s="1"/>
  <c r="H97" i="33" a="1"/>
  <c r="H97" i="33" s="1"/>
  <c r="D98" i="33" a="1"/>
  <c r="D98" i="33" s="1"/>
  <c r="E97" i="33"/>
  <c r="K156" i="5"/>
  <c r="I150" i="47"/>
  <c r="M156" i="5"/>
  <c r="G96" i="33"/>
  <c r="I96" i="33"/>
  <c r="K96" i="33"/>
  <c r="M96" i="33"/>
  <c r="L156" i="5"/>
  <c r="H152" i="47"/>
  <c r="E152" i="47"/>
  <c r="G152" i="47"/>
  <c r="D152" i="47"/>
  <c r="C152" i="47"/>
  <c r="F152" i="47"/>
  <c r="D151" i="47"/>
  <c r="G151" i="47"/>
  <c r="C151" i="47"/>
  <c r="E151" i="47"/>
  <c r="H151" i="47"/>
  <c r="F151" i="47"/>
  <c r="B153" i="47"/>
  <c r="B154" i="47" s="1"/>
  <c r="I156" i="1"/>
  <c r="H156" i="1"/>
  <c r="L156" i="1"/>
  <c r="J156" i="1"/>
  <c r="F156" i="1"/>
  <c r="E156" i="1"/>
  <c r="M156" i="1"/>
  <c r="K156" i="1"/>
  <c r="G156" i="1"/>
  <c r="I158" i="5"/>
  <c r="C158" i="1"/>
  <c r="B158" i="1"/>
  <c r="F158" i="5"/>
  <c r="J158" i="5" s="1"/>
  <c r="E158" i="5"/>
  <c r="D158" i="1" s="1"/>
  <c r="C158" i="5"/>
  <c r="B160" i="5"/>
  <c r="O158" i="5"/>
  <c r="N158" i="5" s="1"/>
  <c r="L158" i="5"/>
  <c r="G158" i="5"/>
  <c r="D158" i="5"/>
  <c r="H156" i="5"/>
  <c r="C157" i="1"/>
  <c r="L157" i="5"/>
  <c r="B157" i="1"/>
  <c r="F157" i="5"/>
  <c r="J157" i="5" s="1"/>
  <c r="E157" i="5"/>
  <c r="D157" i="1" s="1"/>
  <c r="C157" i="5"/>
  <c r="B159" i="5"/>
  <c r="O157" i="5"/>
  <c r="N157" i="5" s="1"/>
  <c r="D157" i="5"/>
  <c r="I156" i="5"/>
  <c r="I151" i="47" l="1"/>
  <c r="I97" i="33"/>
  <c r="K97" i="33"/>
  <c r="G97" i="33"/>
  <c r="M97" i="33"/>
  <c r="H98" i="33" a="1"/>
  <c r="H98" i="33" s="1"/>
  <c r="L98" i="33" a="1"/>
  <c r="L98" i="33" s="1"/>
  <c r="J98" i="33" a="1"/>
  <c r="J98" i="33" s="1"/>
  <c r="F98" i="33" a="1"/>
  <c r="F98" i="33" s="1"/>
  <c r="D99" i="33" a="1"/>
  <c r="D99" i="33" s="1"/>
  <c r="E98" i="33"/>
  <c r="H157" i="5"/>
  <c r="I157" i="5"/>
  <c r="M157" i="5"/>
  <c r="I152" i="47"/>
  <c r="D154" i="47"/>
  <c r="C154" i="47"/>
  <c r="G154" i="47"/>
  <c r="E154" i="47"/>
  <c r="H154" i="47"/>
  <c r="F154" i="47"/>
  <c r="C159" i="1"/>
  <c r="B159" i="1"/>
  <c r="F159" i="5"/>
  <c r="J159" i="5" s="1"/>
  <c r="E159" i="5"/>
  <c r="D159" i="1" s="1"/>
  <c r="C159" i="5"/>
  <c r="B161" i="5"/>
  <c r="O159" i="5"/>
  <c r="N159" i="5" s="1"/>
  <c r="D159" i="5"/>
  <c r="K158" i="5"/>
  <c r="M158" i="5"/>
  <c r="E160" i="5"/>
  <c r="D160" i="1" s="1"/>
  <c r="B162" i="5"/>
  <c r="F160" i="5"/>
  <c r="J160" i="5" s="1"/>
  <c r="C160" i="1"/>
  <c r="B160" i="1"/>
  <c r="G160" i="5"/>
  <c r="C160" i="5"/>
  <c r="O160" i="5"/>
  <c r="N160" i="5" s="1"/>
  <c r="D160" i="5"/>
  <c r="E158" i="1"/>
  <c r="K158" i="1"/>
  <c r="G158" i="1"/>
  <c r="F158" i="1"/>
  <c r="J158" i="1"/>
  <c r="M158" i="1"/>
  <c r="L158" i="1"/>
  <c r="I158" i="1"/>
  <c r="H158" i="1"/>
  <c r="D153" i="47"/>
  <c r="H153" i="47"/>
  <c r="F153" i="47"/>
  <c r="I153" i="47" s="1"/>
  <c r="B155" i="47"/>
  <c r="B156" i="47" s="1"/>
  <c r="G153" i="47"/>
  <c r="C153" i="47"/>
  <c r="E153" i="47"/>
  <c r="K157" i="5"/>
  <c r="J157" i="1"/>
  <c r="L157" i="1"/>
  <c r="M157" i="1"/>
  <c r="G157" i="1"/>
  <c r="I157" i="1"/>
  <c r="F157" i="1"/>
  <c r="H157" i="1"/>
  <c r="E157" i="1"/>
  <c r="K157" i="1"/>
  <c r="G157" i="5"/>
  <c r="H158" i="5"/>
  <c r="G98" i="33" l="1"/>
  <c r="K98" i="33"/>
  <c r="M98" i="33"/>
  <c r="I98" i="33"/>
  <c r="J99" i="33" a="1"/>
  <c r="J99" i="33" s="1"/>
  <c r="H99" i="33" a="1"/>
  <c r="H99" i="33" s="1"/>
  <c r="F99" i="33" a="1"/>
  <c r="F99" i="33" s="1"/>
  <c r="L99" i="33" a="1"/>
  <c r="L99" i="33" s="1"/>
  <c r="D100" i="33" a="1"/>
  <c r="D100" i="33" s="1"/>
  <c r="E99" i="33"/>
  <c r="I154" i="47"/>
  <c r="F156" i="47"/>
  <c r="G156" i="47"/>
  <c r="H156" i="47"/>
  <c r="C156" i="47"/>
  <c r="E156" i="47"/>
  <c r="D156" i="47"/>
  <c r="M159" i="5"/>
  <c r="I160" i="5"/>
  <c r="F159" i="1"/>
  <c r="L159" i="1"/>
  <c r="H159" i="1"/>
  <c r="E159" i="1"/>
  <c r="J159" i="1"/>
  <c r="K159" i="1"/>
  <c r="I159" i="1"/>
  <c r="M159" i="1"/>
  <c r="G159" i="1"/>
  <c r="H159" i="5"/>
  <c r="I159" i="5"/>
  <c r="G159" i="5"/>
  <c r="H160" i="5"/>
  <c r="L159" i="5"/>
  <c r="K160" i="5"/>
  <c r="M160" i="5"/>
  <c r="O161" i="5"/>
  <c r="N161" i="5" s="1"/>
  <c r="C161" i="5"/>
  <c r="D161" i="5"/>
  <c r="B161" i="1"/>
  <c r="C161" i="1"/>
  <c r="E161" i="5"/>
  <c r="D161" i="1" s="1"/>
  <c r="B163" i="5"/>
  <c r="F161" i="5"/>
  <c r="J161" i="5" s="1"/>
  <c r="G160" i="1"/>
  <c r="M160" i="1"/>
  <c r="H160" i="1"/>
  <c r="K160" i="1"/>
  <c r="I160" i="1"/>
  <c r="J160" i="1"/>
  <c r="E160" i="1"/>
  <c r="F160" i="1"/>
  <c r="L160" i="1"/>
  <c r="H155" i="47"/>
  <c r="G155" i="47"/>
  <c r="B157" i="47"/>
  <c r="C155" i="47"/>
  <c r="E155" i="47"/>
  <c r="D155" i="47"/>
  <c r="F155" i="47"/>
  <c r="B162" i="1"/>
  <c r="C162" i="1"/>
  <c r="O162" i="5"/>
  <c r="N162" i="5" s="1"/>
  <c r="E162" i="5"/>
  <c r="D162" i="1" s="1"/>
  <c r="D162" i="5"/>
  <c r="B164" i="5"/>
  <c r="C162" i="5"/>
  <c r="F162" i="5"/>
  <c r="J162" i="5" s="1"/>
  <c r="K159" i="5"/>
  <c r="L160" i="5"/>
  <c r="H162" i="5" l="1"/>
  <c r="J100" i="33" a="1"/>
  <c r="J100" i="33" s="1"/>
  <c r="L100" i="33" a="1"/>
  <c r="L100" i="33" s="1"/>
  <c r="F100" i="33" a="1"/>
  <c r="F100" i="33" s="1"/>
  <c r="H100" i="33" a="1"/>
  <c r="H100" i="33" s="1"/>
  <c r="D101" i="33" a="1"/>
  <c r="D101" i="33" s="1"/>
  <c r="E100" i="33"/>
  <c r="M162" i="5"/>
  <c r="G99" i="33"/>
  <c r="M99" i="33"/>
  <c r="K99" i="33"/>
  <c r="I99" i="33"/>
  <c r="I155" i="47"/>
  <c r="G162" i="5"/>
  <c r="I162" i="5"/>
  <c r="I156" i="47"/>
  <c r="K162" i="5"/>
  <c r="L161" i="5"/>
  <c r="C163" i="1"/>
  <c r="B163" i="1"/>
  <c r="O163" i="5"/>
  <c r="N163" i="5" s="1"/>
  <c r="E163" i="5"/>
  <c r="D163" i="1" s="1"/>
  <c r="D163" i="5"/>
  <c r="B165" i="5"/>
  <c r="B166" i="5" s="1"/>
  <c r="C163" i="5"/>
  <c r="F163" i="5"/>
  <c r="J163" i="5" s="1"/>
  <c r="D157" i="47"/>
  <c r="H157" i="47"/>
  <c r="G157" i="47"/>
  <c r="E157" i="47"/>
  <c r="C157" i="47"/>
  <c r="F157" i="47"/>
  <c r="G161" i="5"/>
  <c r="I162" i="1"/>
  <c r="J162" i="1"/>
  <c r="E162" i="1"/>
  <c r="H162" i="1"/>
  <c r="M162" i="1"/>
  <c r="K162" i="1"/>
  <c r="G162" i="1"/>
  <c r="L162" i="1"/>
  <c r="F162" i="1"/>
  <c r="H161" i="5"/>
  <c r="L162" i="5"/>
  <c r="K161" i="5"/>
  <c r="M161" i="5"/>
  <c r="B158" i="47"/>
  <c r="B159" i="47" s="1"/>
  <c r="C164" i="1"/>
  <c r="B164" i="1"/>
  <c r="O164" i="5"/>
  <c r="N164" i="5" s="1"/>
  <c r="L164" i="5"/>
  <c r="H164" i="5"/>
  <c r="G164" i="5"/>
  <c r="E164" i="5"/>
  <c r="D164" i="1" s="1"/>
  <c r="D164" i="5"/>
  <c r="F164" i="5"/>
  <c r="J164" i="5" s="1"/>
  <c r="C164" i="5"/>
  <c r="H161" i="1"/>
  <c r="K161" i="1"/>
  <c r="L161" i="1"/>
  <c r="M161" i="1"/>
  <c r="G161" i="1"/>
  <c r="J161" i="1"/>
  <c r="I161" i="1"/>
  <c r="E161" i="1"/>
  <c r="F161" i="1"/>
  <c r="I161" i="5"/>
  <c r="G163" i="5" l="1"/>
  <c r="H163" i="5"/>
  <c r="M100" i="33"/>
  <c r="I100" i="33"/>
  <c r="G100" i="33"/>
  <c r="K100" i="33"/>
  <c r="J101" i="33" a="1"/>
  <c r="J101" i="33" s="1"/>
  <c r="L101" i="33" a="1"/>
  <c r="L101" i="33" s="1"/>
  <c r="H101" i="33" a="1"/>
  <c r="H101" i="33" s="1"/>
  <c r="F101" i="33" a="1"/>
  <c r="F101" i="33" s="1"/>
  <c r="D102" i="33" a="1"/>
  <c r="D102" i="33" s="1"/>
  <c r="E101" i="33"/>
  <c r="L163" i="5"/>
  <c r="K163" i="5"/>
  <c r="I157" i="47"/>
  <c r="H159" i="47"/>
  <c r="F159" i="47"/>
  <c r="G159" i="47"/>
  <c r="I159" i="47"/>
  <c r="E159" i="47"/>
  <c r="D159" i="47"/>
  <c r="C159" i="47"/>
  <c r="E166" i="5"/>
  <c r="D166" i="1" s="1"/>
  <c r="B166" i="1"/>
  <c r="F166" i="5"/>
  <c r="J166" i="5" s="1"/>
  <c r="C166" i="1"/>
  <c r="O166" i="5"/>
  <c r="N166" i="5" s="1"/>
  <c r="M166" i="5"/>
  <c r="L166" i="5"/>
  <c r="I166" i="5"/>
  <c r="G166" i="5"/>
  <c r="D166" i="5"/>
  <c r="K166" i="5"/>
  <c r="C166" i="5"/>
  <c r="H166" i="5"/>
  <c r="M164" i="5"/>
  <c r="M163" i="5"/>
  <c r="K164" i="1"/>
  <c r="E164" i="1"/>
  <c r="G164" i="1"/>
  <c r="J164" i="1"/>
  <c r="H164" i="1"/>
  <c r="F164" i="1"/>
  <c r="I164" i="1"/>
  <c r="M164" i="1"/>
  <c r="L164" i="1"/>
  <c r="I164" i="5"/>
  <c r="J163" i="1"/>
  <c r="G163" i="1"/>
  <c r="E163" i="1"/>
  <c r="M163" i="1"/>
  <c r="L163" i="1"/>
  <c r="H163" i="1"/>
  <c r="K163" i="1"/>
  <c r="F163" i="1"/>
  <c r="I163" i="1"/>
  <c r="K164" i="5"/>
  <c r="H158" i="47"/>
  <c r="C158" i="47"/>
  <c r="F158" i="47"/>
  <c r="G158" i="47"/>
  <c r="B160" i="47"/>
  <c r="D158" i="47"/>
  <c r="E158" i="47"/>
  <c r="I163" i="5"/>
  <c r="C165" i="1"/>
  <c r="O165" i="5"/>
  <c r="N165" i="5" s="1"/>
  <c r="B165" i="1"/>
  <c r="E165" i="5"/>
  <c r="D165" i="1" s="1"/>
  <c r="D165" i="5"/>
  <c r="B167" i="5"/>
  <c r="B168" i="5" s="1"/>
  <c r="C165" i="5"/>
  <c r="F165" i="5"/>
  <c r="J165" i="5" s="1"/>
  <c r="L102" i="33" l="1" a="1"/>
  <c r="L102" i="33" s="1"/>
  <c r="H102" i="33" a="1"/>
  <c r="H102" i="33" s="1"/>
  <c r="F102" i="33" a="1"/>
  <c r="F102" i="33" s="1"/>
  <c r="J102" i="33" a="1"/>
  <c r="J102" i="33" s="1"/>
  <c r="D103" i="33" a="1"/>
  <c r="D103" i="33" s="1"/>
  <c r="E102" i="33"/>
  <c r="M101" i="33"/>
  <c r="G101" i="33"/>
  <c r="I101" i="33"/>
  <c r="K101" i="33"/>
  <c r="I158" i="47"/>
  <c r="B168" i="1"/>
  <c r="C168" i="1"/>
  <c r="C168" i="5"/>
  <c r="O168" i="5"/>
  <c r="N168" i="5" s="1"/>
  <c r="F168" i="5"/>
  <c r="J168" i="5" s="1"/>
  <c r="D168" i="5"/>
  <c r="E168" i="5"/>
  <c r="D168" i="1" s="1"/>
  <c r="M166" i="1"/>
  <c r="G166" i="1"/>
  <c r="E166" i="1"/>
  <c r="H166" i="1"/>
  <c r="J166" i="1"/>
  <c r="K166" i="1"/>
  <c r="F166" i="1"/>
  <c r="L166" i="1"/>
  <c r="I166" i="1"/>
  <c r="I165" i="5"/>
  <c r="L165" i="5"/>
  <c r="H165" i="5"/>
  <c r="D160" i="47"/>
  <c r="F160" i="47"/>
  <c r="E160" i="47"/>
  <c r="G160" i="47"/>
  <c r="H160" i="47"/>
  <c r="C160" i="47"/>
  <c r="M165" i="5"/>
  <c r="L165" i="1"/>
  <c r="F165" i="1"/>
  <c r="J165" i="1"/>
  <c r="K165" i="1"/>
  <c r="M165" i="1"/>
  <c r="I165" i="1"/>
  <c r="E165" i="1"/>
  <c r="G165" i="1"/>
  <c r="H165" i="1"/>
  <c r="K165" i="5"/>
  <c r="B161" i="47"/>
  <c r="B162" i="47" s="1"/>
  <c r="G165" i="5"/>
  <c r="B167" i="1"/>
  <c r="O167" i="5"/>
  <c r="N167" i="5" s="1"/>
  <c r="C167" i="5"/>
  <c r="C167" i="1"/>
  <c r="D167" i="5"/>
  <c r="M167" i="5"/>
  <c r="L167" i="5"/>
  <c r="F167" i="5"/>
  <c r="J167" i="5" s="1"/>
  <c r="K167" i="5"/>
  <c r="H167" i="5"/>
  <c r="E167" i="5"/>
  <c r="D167" i="1" s="1"/>
  <c r="B169" i="5"/>
  <c r="B170" i="5" s="1"/>
  <c r="I167" i="5" l="1"/>
  <c r="G102" i="33"/>
  <c r="M102" i="33"/>
  <c r="K102" i="33"/>
  <c r="I102" i="33"/>
  <c r="J103" i="33" a="1"/>
  <c r="J103" i="33" s="1"/>
  <c r="L103" i="33" a="1"/>
  <c r="L103" i="33" s="1"/>
  <c r="H103" i="33" a="1"/>
  <c r="H103" i="33" s="1"/>
  <c r="F103" i="33" a="1"/>
  <c r="F103" i="33" s="1"/>
  <c r="D104" i="33" a="1"/>
  <c r="D104" i="33" s="1"/>
  <c r="E103" i="33"/>
  <c r="I160" i="47"/>
  <c r="C170" i="1"/>
  <c r="B170" i="1"/>
  <c r="C170" i="5"/>
  <c r="O170" i="5"/>
  <c r="N170" i="5" s="1"/>
  <c r="F170" i="5"/>
  <c r="J170" i="5" s="1"/>
  <c r="D170" i="5"/>
  <c r="E170" i="5"/>
  <c r="D170" i="1" s="1"/>
  <c r="B172" i="5"/>
  <c r="E162" i="47"/>
  <c r="F162" i="47"/>
  <c r="I162" i="47" s="1"/>
  <c r="B164" i="47"/>
  <c r="C162" i="47"/>
  <c r="G162" i="47"/>
  <c r="D162" i="47"/>
  <c r="H162" i="47"/>
  <c r="K168" i="5"/>
  <c r="M168" i="5"/>
  <c r="I168" i="1"/>
  <c r="F168" i="1"/>
  <c r="J168" i="1"/>
  <c r="G168" i="1"/>
  <c r="E168" i="1"/>
  <c r="L168" i="1"/>
  <c r="H168" i="1"/>
  <c r="M168" i="1"/>
  <c r="K168" i="1"/>
  <c r="H168" i="5"/>
  <c r="H161" i="47"/>
  <c r="B163" i="47"/>
  <c r="E161" i="47"/>
  <c r="D161" i="47"/>
  <c r="G161" i="47"/>
  <c r="C161" i="47"/>
  <c r="F161" i="47"/>
  <c r="G168" i="5"/>
  <c r="I168" i="5"/>
  <c r="G167" i="5"/>
  <c r="L168" i="5"/>
  <c r="C169" i="1"/>
  <c r="B169" i="1"/>
  <c r="C169" i="5"/>
  <c r="O169" i="5"/>
  <c r="N169" i="5" s="1"/>
  <c r="F169" i="5"/>
  <c r="J169" i="5" s="1"/>
  <c r="D169" i="5"/>
  <c r="B171" i="5"/>
  <c r="E169" i="5"/>
  <c r="D169" i="1" s="1"/>
  <c r="H167" i="1"/>
  <c r="F167" i="1"/>
  <c r="L167" i="1"/>
  <c r="K167" i="1"/>
  <c r="J167" i="1"/>
  <c r="E167" i="1"/>
  <c r="I167" i="1"/>
  <c r="G167" i="1"/>
  <c r="M167" i="1"/>
  <c r="M103" i="33" l="1"/>
  <c r="G103" i="33"/>
  <c r="K103" i="33"/>
  <c r="I103" i="33"/>
  <c r="J104" i="33" a="1"/>
  <c r="J104" i="33" s="1"/>
  <c r="F104" i="33" a="1"/>
  <c r="F104" i="33" s="1"/>
  <c r="L104" i="33" a="1"/>
  <c r="L104" i="33" s="1"/>
  <c r="H104" i="33" a="1"/>
  <c r="H104" i="33" s="1"/>
  <c r="D105" i="33" a="1"/>
  <c r="D105" i="33" s="1"/>
  <c r="E104" i="33"/>
  <c r="I161" i="47"/>
  <c r="M170" i="5"/>
  <c r="E172" i="5"/>
  <c r="D172" i="1" s="1"/>
  <c r="F172" i="5"/>
  <c r="J172" i="5" s="1"/>
  <c r="B172" i="1"/>
  <c r="C172" i="5"/>
  <c r="O172" i="5"/>
  <c r="N172" i="5" s="1"/>
  <c r="C172" i="1"/>
  <c r="D172" i="5"/>
  <c r="I170" i="5"/>
  <c r="J169" i="1"/>
  <c r="I169" i="1"/>
  <c r="M169" i="1"/>
  <c r="K169" i="1"/>
  <c r="H169" i="1"/>
  <c r="L169" i="1"/>
  <c r="G169" i="1"/>
  <c r="F169" i="1"/>
  <c r="E169" i="1"/>
  <c r="H170" i="5"/>
  <c r="L169" i="5"/>
  <c r="K169" i="5"/>
  <c r="H164" i="47"/>
  <c r="G164" i="47"/>
  <c r="D164" i="47"/>
  <c r="F164" i="47"/>
  <c r="I164" i="47" s="1"/>
  <c r="C164" i="47"/>
  <c r="E164" i="47"/>
  <c r="H169" i="5"/>
  <c r="M169" i="5"/>
  <c r="G170" i="5"/>
  <c r="B171" i="1"/>
  <c r="C171" i="1"/>
  <c r="C171" i="5"/>
  <c r="O171" i="5"/>
  <c r="N171" i="5" s="1"/>
  <c r="F171" i="5"/>
  <c r="J171" i="5" s="1"/>
  <c r="D171" i="5"/>
  <c r="E171" i="5"/>
  <c r="D171" i="1" s="1"/>
  <c r="B173" i="5"/>
  <c r="B174" i="5" s="1"/>
  <c r="K170" i="5"/>
  <c r="L170" i="5"/>
  <c r="G169" i="5"/>
  <c r="D163" i="47"/>
  <c r="B165" i="47"/>
  <c r="B166" i="47" s="1"/>
  <c r="C163" i="47"/>
  <c r="G163" i="47"/>
  <c r="H163" i="47"/>
  <c r="E163" i="47"/>
  <c r="F163" i="47"/>
  <c r="I163" i="47" s="1"/>
  <c r="I169" i="5"/>
  <c r="E170" i="1"/>
  <c r="K170" i="1"/>
  <c r="M170" i="1"/>
  <c r="L170" i="1"/>
  <c r="F170" i="1"/>
  <c r="J170" i="1"/>
  <c r="H170" i="1"/>
  <c r="G170" i="1"/>
  <c r="I170" i="1"/>
  <c r="J105" i="33" l="1" a="1"/>
  <c r="J105" i="33" s="1"/>
  <c r="L105" i="33" a="1"/>
  <c r="L105" i="33" s="1"/>
  <c r="H105" i="33" a="1"/>
  <c r="H105" i="33" s="1"/>
  <c r="F105" i="33" a="1"/>
  <c r="F105" i="33" s="1"/>
  <c r="D106" i="33" a="1"/>
  <c r="D106" i="33" s="1"/>
  <c r="E105" i="33"/>
  <c r="L171" i="5"/>
  <c r="I104" i="33"/>
  <c r="K104" i="33"/>
  <c r="M104" i="33"/>
  <c r="G104" i="33"/>
  <c r="G172" i="5"/>
  <c r="M172" i="5"/>
  <c r="H172" i="5"/>
  <c r="I172" i="5"/>
  <c r="F171" i="1"/>
  <c r="L171" i="1"/>
  <c r="E171" i="1"/>
  <c r="H171" i="1"/>
  <c r="J171" i="1"/>
  <c r="I171" i="1"/>
  <c r="K171" i="1"/>
  <c r="M171" i="1"/>
  <c r="G171" i="1"/>
  <c r="K172" i="5"/>
  <c r="H171" i="5"/>
  <c r="M171" i="5"/>
  <c r="F165" i="47"/>
  <c r="C165" i="47"/>
  <c r="B167" i="47"/>
  <c r="B168" i="47" s="1"/>
  <c r="E165" i="47"/>
  <c r="G165" i="47"/>
  <c r="H165" i="47"/>
  <c r="I165" i="47" s="1"/>
  <c r="D165" i="47"/>
  <c r="O173" i="5"/>
  <c r="N173" i="5" s="1"/>
  <c r="C173" i="5"/>
  <c r="D173" i="5"/>
  <c r="C173" i="1"/>
  <c r="B173" i="1"/>
  <c r="E173" i="5"/>
  <c r="D173" i="1" s="1"/>
  <c r="B175" i="5"/>
  <c r="F173" i="5"/>
  <c r="J173" i="5" s="1"/>
  <c r="M173" i="5"/>
  <c r="G173" i="5"/>
  <c r="G171" i="5"/>
  <c r="L172" i="5"/>
  <c r="G172" i="1"/>
  <c r="M172" i="1"/>
  <c r="E172" i="1"/>
  <c r="I172" i="1"/>
  <c r="F172" i="1"/>
  <c r="L172" i="1"/>
  <c r="H172" i="1"/>
  <c r="J172" i="1"/>
  <c r="K172" i="1"/>
  <c r="I171" i="5"/>
  <c r="D166" i="47"/>
  <c r="E166" i="47"/>
  <c r="H166" i="47"/>
  <c r="C166" i="47"/>
  <c r="F166" i="47"/>
  <c r="I166" i="47" s="1"/>
  <c r="G166" i="47"/>
  <c r="K171" i="5"/>
  <c r="B174" i="1"/>
  <c r="M174" i="5"/>
  <c r="C174" i="1"/>
  <c r="E174" i="5"/>
  <c r="D174" i="1" s="1"/>
  <c r="C174" i="5"/>
  <c r="B176" i="5"/>
  <c r="L174" i="5"/>
  <c r="K174" i="5"/>
  <c r="I174" i="5"/>
  <c r="H174" i="5"/>
  <c r="F174" i="5"/>
  <c r="J174" i="5" s="1"/>
  <c r="G174" i="5"/>
  <c r="D174" i="5"/>
  <c r="O174" i="5"/>
  <c r="N174" i="5" s="1"/>
  <c r="K173" i="5" l="1"/>
  <c r="K105" i="33"/>
  <c r="M105" i="33"/>
  <c r="I105" i="33"/>
  <c r="G105" i="33"/>
  <c r="L106" i="33" a="1"/>
  <c r="L106" i="33" s="1"/>
  <c r="H106" i="33" a="1"/>
  <c r="H106" i="33" s="1"/>
  <c r="F106" i="33" a="1"/>
  <c r="F106" i="33" s="1"/>
  <c r="J106" i="33" a="1"/>
  <c r="J106" i="33" s="1"/>
  <c r="D107" i="33" a="1"/>
  <c r="D107" i="33" s="1"/>
  <c r="E106" i="33"/>
  <c r="I173" i="5"/>
  <c r="F168" i="47"/>
  <c r="I168" i="47" s="1"/>
  <c r="D168" i="47"/>
  <c r="E168" i="47"/>
  <c r="G168" i="47"/>
  <c r="C168" i="47"/>
  <c r="H168" i="47"/>
  <c r="I174" i="1"/>
  <c r="L174" i="1"/>
  <c r="M174" i="1"/>
  <c r="K174" i="1"/>
  <c r="J174" i="1"/>
  <c r="G174" i="1"/>
  <c r="E174" i="1"/>
  <c r="H174" i="1"/>
  <c r="F174" i="1"/>
  <c r="L173" i="5"/>
  <c r="H167" i="47"/>
  <c r="E167" i="47"/>
  <c r="F167" i="47"/>
  <c r="C167" i="47"/>
  <c r="D167" i="47"/>
  <c r="G167" i="47"/>
  <c r="B169" i="47"/>
  <c r="C175" i="1"/>
  <c r="E175" i="5"/>
  <c r="D175" i="1" s="1"/>
  <c r="C175" i="5"/>
  <c r="B177" i="5"/>
  <c r="B175" i="1"/>
  <c r="F175" i="5"/>
  <c r="J175" i="5" s="1"/>
  <c r="O175" i="5"/>
  <c r="N175" i="5" s="1"/>
  <c r="G175" i="5"/>
  <c r="D175" i="5"/>
  <c r="H173" i="1"/>
  <c r="I173" i="1"/>
  <c r="L173" i="1"/>
  <c r="J173" i="1"/>
  <c r="G173" i="1"/>
  <c r="F173" i="1"/>
  <c r="M173" i="1"/>
  <c r="E173" i="1"/>
  <c r="K173" i="1"/>
  <c r="C176" i="1"/>
  <c r="B176" i="1"/>
  <c r="E176" i="5"/>
  <c r="D176" i="1" s="1"/>
  <c r="C176" i="5"/>
  <c r="B178" i="5"/>
  <c r="F176" i="5"/>
  <c r="J176" i="5" s="1"/>
  <c r="O176" i="5"/>
  <c r="N176" i="5" s="1"/>
  <c r="D176" i="5"/>
  <c r="H173" i="5"/>
  <c r="J107" i="33" l="1" a="1"/>
  <c r="J107" i="33" s="1"/>
  <c r="L107" i="33" a="1"/>
  <c r="L107" i="33" s="1"/>
  <c r="H107" i="33" a="1"/>
  <c r="H107" i="33" s="1"/>
  <c r="F107" i="33" a="1"/>
  <c r="F107" i="33" s="1"/>
  <c r="D108" i="33" a="1"/>
  <c r="D108" i="33" s="1"/>
  <c r="E107" i="33"/>
  <c r="L175" i="5"/>
  <c r="K175" i="5"/>
  <c r="I106" i="33"/>
  <c r="M106" i="33"/>
  <c r="K106" i="33"/>
  <c r="G106" i="33"/>
  <c r="H175" i="5"/>
  <c r="I175" i="5"/>
  <c r="M175" i="5"/>
  <c r="I167" i="47"/>
  <c r="D169" i="47"/>
  <c r="G169" i="47"/>
  <c r="E169" i="47"/>
  <c r="F169" i="47"/>
  <c r="B171" i="47"/>
  <c r="H169" i="47"/>
  <c r="C169" i="47"/>
  <c r="L176" i="5"/>
  <c r="B170" i="47"/>
  <c r="H176" i="5"/>
  <c r="K176" i="5"/>
  <c r="J175" i="1"/>
  <c r="E175" i="1"/>
  <c r="H175" i="1"/>
  <c r="G175" i="1"/>
  <c r="L175" i="1"/>
  <c r="F175" i="1"/>
  <c r="M175" i="1"/>
  <c r="K175" i="1"/>
  <c r="I175" i="1"/>
  <c r="M176" i="5"/>
  <c r="G177" i="5"/>
  <c r="C177" i="1"/>
  <c r="B177" i="1"/>
  <c r="E177" i="5"/>
  <c r="D177" i="1" s="1"/>
  <c r="C177" i="5"/>
  <c r="B179" i="5"/>
  <c r="B180" i="5" s="1"/>
  <c r="F177" i="5"/>
  <c r="J177" i="5" s="1"/>
  <c r="I177" i="5"/>
  <c r="D177" i="5"/>
  <c r="L177" i="5"/>
  <c r="O177" i="5"/>
  <c r="N177" i="5" s="1"/>
  <c r="E178" i="5"/>
  <c r="D178" i="1" s="1"/>
  <c r="F178" i="5"/>
  <c r="J178" i="5" s="1"/>
  <c r="C178" i="1"/>
  <c r="C178" i="5"/>
  <c r="B178" i="1"/>
  <c r="O178" i="5"/>
  <c r="N178" i="5" s="1"/>
  <c r="I178" i="5"/>
  <c r="D178" i="5"/>
  <c r="K176" i="1"/>
  <c r="E176" i="1"/>
  <c r="H176" i="1"/>
  <c r="F176" i="1"/>
  <c r="J176" i="1"/>
  <c r="L176" i="1"/>
  <c r="M176" i="1"/>
  <c r="I176" i="1"/>
  <c r="G176" i="1"/>
  <c r="I176" i="5"/>
  <c r="G176" i="5"/>
  <c r="H178" i="5" l="1"/>
  <c r="K177" i="5"/>
  <c r="K178" i="5"/>
  <c r="M177" i="5"/>
  <c r="M178" i="5"/>
  <c r="K107" i="33"/>
  <c r="M107" i="33"/>
  <c r="G107" i="33"/>
  <c r="I107" i="33"/>
  <c r="J108" i="33" a="1"/>
  <c r="J108" i="33" s="1"/>
  <c r="H108" i="33" a="1"/>
  <c r="H108" i="33" s="1"/>
  <c r="F108" i="33" a="1"/>
  <c r="F108" i="33" s="1"/>
  <c r="L108" i="33" a="1"/>
  <c r="L108" i="33" s="1"/>
  <c r="D109" i="33" a="1"/>
  <c r="D109" i="33" s="1"/>
  <c r="E108" i="33"/>
  <c r="G178" i="5"/>
  <c r="I169" i="47"/>
  <c r="B180" i="1"/>
  <c r="C180" i="1"/>
  <c r="M180" i="5"/>
  <c r="G180" i="5"/>
  <c r="E180" i="5"/>
  <c r="D180" i="1" s="1"/>
  <c r="D180" i="5"/>
  <c r="O180" i="5"/>
  <c r="N180" i="5" s="1"/>
  <c r="F180" i="5"/>
  <c r="J180" i="5" s="1"/>
  <c r="C180" i="5"/>
  <c r="L180" i="5"/>
  <c r="D171" i="47"/>
  <c r="E171" i="47"/>
  <c r="F171" i="47"/>
  <c r="C171" i="47"/>
  <c r="G171" i="47"/>
  <c r="H171" i="47"/>
  <c r="I171" i="47" s="1"/>
  <c r="H170" i="47"/>
  <c r="I170" i="47" s="1"/>
  <c r="B172" i="47"/>
  <c r="B173" i="47" s="1"/>
  <c r="D170" i="47"/>
  <c r="C170" i="47"/>
  <c r="G170" i="47"/>
  <c r="F170" i="47"/>
  <c r="E170" i="47"/>
  <c r="L178" i="5"/>
  <c r="O179" i="5"/>
  <c r="N179" i="5" s="1"/>
  <c r="C179" i="5"/>
  <c r="C179" i="1"/>
  <c r="D179" i="5"/>
  <c r="B179" i="1"/>
  <c r="E179" i="5"/>
  <c r="D179" i="1" s="1"/>
  <c r="B181" i="5"/>
  <c r="F179" i="5"/>
  <c r="J179" i="5" s="1"/>
  <c r="L177" i="1"/>
  <c r="F177" i="1"/>
  <c r="H177" i="1"/>
  <c r="K177" i="1"/>
  <c r="I177" i="1"/>
  <c r="E177" i="1"/>
  <c r="M177" i="1"/>
  <c r="G177" i="1"/>
  <c r="J177" i="1"/>
  <c r="M178" i="1"/>
  <c r="G178" i="1"/>
  <c r="K178" i="1"/>
  <c r="L178" i="1"/>
  <c r="F178" i="1"/>
  <c r="I178" i="1"/>
  <c r="J178" i="1"/>
  <c r="E178" i="1"/>
  <c r="H178" i="1"/>
  <c r="H177" i="5"/>
  <c r="J109" i="33" l="1" a="1"/>
  <c r="J109" i="33" s="1"/>
  <c r="L109" i="33" a="1"/>
  <c r="L109" i="33" s="1"/>
  <c r="H109" i="33" a="1"/>
  <c r="H109" i="33" s="1"/>
  <c r="F109" i="33" a="1"/>
  <c r="F109" i="33" s="1"/>
  <c r="D110" i="33" a="1"/>
  <c r="D110" i="33" s="1"/>
  <c r="E109" i="33"/>
  <c r="I180" i="5"/>
  <c r="H180" i="5"/>
  <c r="G108" i="33"/>
  <c r="I108" i="33"/>
  <c r="M108" i="33"/>
  <c r="K108" i="33"/>
  <c r="K180" i="5"/>
  <c r="I180" i="1"/>
  <c r="G180" i="1"/>
  <c r="E180" i="1"/>
  <c r="M180" i="1"/>
  <c r="J180" i="1"/>
  <c r="L180" i="1"/>
  <c r="F180" i="1"/>
  <c r="H180" i="1"/>
  <c r="K180" i="1"/>
  <c r="H179" i="5"/>
  <c r="D172" i="47"/>
  <c r="C172" i="47"/>
  <c r="B174" i="47"/>
  <c r="B175" i="47" s="1"/>
  <c r="G172" i="47"/>
  <c r="F172" i="47"/>
  <c r="H172" i="47"/>
  <c r="E172" i="47"/>
  <c r="H173" i="47"/>
  <c r="D173" i="47"/>
  <c r="G173" i="47"/>
  <c r="E173" i="47"/>
  <c r="F173" i="47"/>
  <c r="C173" i="47"/>
  <c r="K179" i="5"/>
  <c r="M179" i="5"/>
  <c r="C181" i="1"/>
  <c r="B181" i="1"/>
  <c r="E181" i="5"/>
  <c r="D181" i="1" s="1"/>
  <c r="D181" i="5"/>
  <c r="O181" i="5"/>
  <c r="N181" i="5" s="1"/>
  <c r="F181" i="5"/>
  <c r="J181" i="5" s="1"/>
  <c r="C181" i="5"/>
  <c r="G179" i="5"/>
  <c r="B182" i="5"/>
  <c r="B183" i="5" s="1"/>
  <c r="H179" i="1"/>
  <c r="M179" i="1"/>
  <c r="F179" i="1"/>
  <c r="E179" i="1"/>
  <c r="J179" i="1"/>
  <c r="K179" i="1"/>
  <c r="I179" i="1"/>
  <c r="L179" i="1"/>
  <c r="G179" i="1"/>
  <c r="I179" i="5"/>
  <c r="L179" i="5"/>
  <c r="G181" i="5" l="1"/>
  <c r="L181" i="5"/>
  <c r="L110" i="33" a="1"/>
  <c r="L110" i="33" s="1"/>
  <c r="J110" i="33" a="1"/>
  <c r="J110" i="33" s="1"/>
  <c r="H110" i="33" a="1"/>
  <c r="H110" i="33" s="1"/>
  <c r="F110" i="33" a="1"/>
  <c r="F110" i="33" s="1"/>
  <c r="D111" i="33" a="1"/>
  <c r="D111" i="33" s="1"/>
  <c r="E110" i="33"/>
  <c r="K181" i="5"/>
  <c r="G109" i="33"/>
  <c r="M109" i="33"/>
  <c r="K109" i="33"/>
  <c r="I109" i="33"/>
  <c r="I173" i="47"/>
  <c r="I172" i="47"/>
  <c r="D175" i="47"/>
  <c r="G175" i="47"/>
  <c r="C175" i="47"/>
  <c r="E175" i="47"/>
  <c r="H175" i="47"/>
  <c r="F175" i="47"/>
  <c r="J181" i="1"/>
  <c r="G181" i="1"/>
  <c r="K181" i="1"/>
  <c r="H181" i="1"/>
  <c r="M181" i="1"/>
  <c r="I181" i="1"/>
  <c r="L181" i="1"/>
  <c r="F181" i="1"/>
  <c r="E181" i="1"/>
  <c r="I181" i="5"/>
  <c r="H181" i="5"/>
  <c r="M181" i="5"/>
  <c r="F174" i="47"/>
  <c r="B176" i="47"/>
  <c r="C174" i="47"/>
  <c r="G174" i="47"/>
  <c r="D174" i="47"/>
  <c r="H174" i="47"/>
  <c r="E174" i="47"/>
  <c r="B183" i="1"/>
  <c r="C183" i="1"/>
  <c r="E183" i="5"/>
  <c r="D183" i="1" s="1"/>
  <c r="D183" i="5"/>
  <c r="O183" i="5"/>
  <c r="N183" i="5" s="1"/>
  <c r="F183" i="5"/>
  <c r="J183" i="5" s="1"/>
  <c r="C183" i="5"/>
  <c r="I182" i="5"/>
  <c r="B182" i="1"/>
  <c r="E182" i="5"/>
  <c r="D182" i="1" s="1"/>
  <c r="D182" i="5"/>
  <c r="B184" i="5"/>
  <c r="O182" i="5"/>
  <c r="N182" i="5" s="1"/>
  <c r="C182" i="1"/>
  <c r="C182" i="5"/>
  <c r="F182" i="5"/>
  <c r="J182" i="5" s="1"/>
  <c r="J111" i="33" l="1" a="1"/>
  <c r="J111" i="33" s="1"/>
  <c r="L111" i="33" a="1"/>
  <c r="L111" i="33" s="1"/>
  <c r="H111" i="33" a="1"/>
  <c r="H111" i="33" s="1"/>
  <c r="F111" i="33" a="1"/>
  <c r="F111" i="33" s="1"/>
  <c r="D112" i="33" a="1"/>
  <c r="D112" i="33" s="1"/>
  <c r="E111" i="33"/>
  <c r="L182" i="5"/>
  <c r="H183" i="5"/>
  <c r="K182" i="5"/>
  <c r="H182" i="5"/>
  <c r="G110" i="33"/>
  <c r="K110" i="33"/>
  <c r="M110" i="33"/>
  <c r="I110" i="33"/>
  <c r="G182" i="5"/>
  <c r="I175" i="47"/>
  <c r="I174" i="47"/>
  <c r="H176" i="47"/>
  <c r="C176" i="47"/>
  <c r="F176" i="47"/>
  <c r="G176" i="47"/>
  <c r="D176" i="47"/>
  <c r="E176" i="47"/>
  <c r="L183" i="5"/>
  <c r="M182" i="5"/>
  <c r="M183" i="5"/>
  <c r="B184" i="1"/>
  <c r="E184" i="5"/>
  <c r="D184" i="1" s="1"/>
  <c r="C184" i="1"/>
  <c r="B186" i="5"/>
  <c r="F184" i="5"/>
  <c r="J184" i="5" s="1"/>
  <c r="I184" i="5"/>
  <c r="G184" i="5"/>
  <c r="D184" i="5"/>
  <c r="O184" i="5"/>
  <c r="N184" i="5" s="1"/>
  <c r="C184" i="5"/>
  <c r="B185" i="5"/>
  <c r="I183" i="5"/>
  <c r="E182" i="1"/>
  <c r="K182" i="1"/>
  <c r="J182" i="1"/>
  <c r="L182" i="1"/>
  <c r="M182" i="1"/>
  <c r="G182" i="1"/>
  <c r="H182" i="1"/>
  <c r="F182" i="1"/>
  <c r="I182" i="1"/>
  <c r="B177" i="47"/>
  <c r="F183" i="1"/>
  <c r="L183" i="1"/>
  <c r="I183" i="1"/>
  <c r="H183" i="1"/>
  <c r="K183" i="1"/>
  <c r="E183" i="1"/>
  <c r="M183" i="1"/>
  <c r="G183" i="1"/>
  <c r="J183" i="1"/>
  <c r="G183" i="5"/>
  <c r="K183" i="5"/>
  <c r="H184" i="5" l="1"/>
  <c r="K184" i="5"/>
  <c r="L184" i="5"/>
  <c r="M184" i="5"/>
  <c r="I176" i="47"/>
  <c r="K111" i="33"/>
  <c r="I111" i="33"/>
  <c r="M111" i="33"/>
  <c r="G111" i="33"/>
  <c r="L112" i="33" a="1"/>
  <c r="L112" i="33" s="1"/>
  <c r="J112" i="33" a="1"/>
  <c r="J112" i="33" s="1"/>
  <c r="H112" i="33" a="1"/>
  <c r="H112" i="33" s="1"/>
  <c r="F112" i="33" a="1"/>
  <c r="F112" i="33" s="1"/>
  <c r="D113" i="33" a="1"/>
  <c r="D113" i="33" s="1"/>
  <c r="E112" i="33"/>
  <c r="B186" i="1"/>
  <c r="C186" i="1"/>
  <c r="F186" i="5"/>
  <c r="J186" i="5" s="1"/>
  <c r="D186" i="5"/>
  <c r="C186" i="5"/>
  <c r="O186" i="5"/>
  <c r="N186" i="5" s="1"/>
  <c r="E186" i="5"/>
  <c r="D186" i="1" s="1"/>
  <c r="O185" i="5"/>
  <c r="N185" i="5" s="1"/>
  <c r="C185" i="5"/>
  <c r="D185" i="5"/>
  <c r="C185" i="1"/>
  <c r="F185" i="5"/>
  <c r="J185" i="5" s="1"/>
  <c r="B185" i="1"/>
  <c r="M185" i="5"/>
  <c r="L185" i="5"/>
  <c r="K185" i="5"/>
  <c r="E185" i="5"/>
  <c r="D185" i="1" s="1"/>
  <c r="B187" i="5"/>
  <c r="H185" i="5"/>
  <c r="H177" i="47"/>
  <c r="E177" i="47"/>
  <c r="C177" i="47"/>
  <c r="G177" i="47"/>
  <c r="D177" i="47"/>
  <c r="F177" i="47"/>
  <c r="B178" i="47"/>
  <c r="G184" i="1"/>
  <c r="M184" i="1"/>
  <c r="F184" i="1"/>
  <c r="L184" i="1"/>
  <c r="K184" i="1"/>
  <c r="H184" i="1"/>
  <c r="J184" i="1"/>
  <c r="I184" i="1"/>
  <c r="E184" i="1"/>
  <c r="K112" i="33" l="1"/>
  <c r="G112" i="33"/>
  <c r="I112" i="33"/>
  <c r="M112" i="33"/>
  <c r="I185" i="5"/>
  <c r="J113" i="33" a="1"/>
  <c r="J113" i="33" s="1"/>
  <c r="L113" i="33" a="1"/>
  <c r="L113" i="33" s="1"/>
  <c r="H113" i="33" a="1"/>
  <c r="H113" i="33" s="1"/>
  <c r="F113" i="33" a="1"/>
  <c r="F113" i="33" s="1"/>
  <c r="D114" i="33" a="1"/>
  <c r="D114" i="33" s="1"/>
  <c r="E113" i="33"/>
  <c r="I177" i="47"/>
  <c r="H186" i="5"/>
  <c r="K186" i="5"/>
  <c r="L186" i="5"/>
  <c r="G185" i="5"/>
  <c r="G186" i="5"/>
  <c r="I186" i="5"/>
  <c r="C187" i="1"/>
  <c r="B187" i="1"/>
  <c r="F187" i="5"/>
  <c r="J187" i="5" s="1"/>
  <c r="D187" i="5"/>
  <c r="C187" i="5"/>
  <c r="O187" i="5"/>
  <c r="N187" i="5" s="1"/>
  <c r="E187" i="5"/>
  <c r="D187" i="1" s="1"/>
  <c r="B188" i="5"/>
  <c r="B189" i="5" s="1"/>
  <c r="M186" i="5"/>
  <c r="I186" i="1"/>
  <c r="J186" i="1"/>
  <c r="M186" i="1"/>
  <c r="K186" i="1"/>
  <c r="L186" i="1"/>
  <c r="H186" i="1"/>
  <c r="E186" i="1"/>
  <c r="G186" i="1"/>
  <c r="F186" i="1"/>
  <c r="D178" i="47"/>
  <c r="G178" i="47"/>
  <c r="C178" i="47"/>
  <c r="H178" i="47"/>
  <c r="F178" i="47"/>
  <c r="E178" i="47"/>
  <c r="B179" i="47"/>
  <c r="H185" i="1"/>
  <c r="F185" i="1"/>
  <c r="J185" i="1"/>
  <c r="G185" i="1"/>
  <c r="E185" i="1"/>
  <c r="I185" i="1"/>
  <c r="M185" i="1"/>
  <c r="K185" i="1"/>
  <c r="L185" i="1"/>
  <c r="L114" i="33" l="1" a="1"/>
  <c r="L114" i="33" s="1"/>
  <c r="J114" i="33" a="1"/>
  <c r="J114" i="33" s="1"/>
  <c r="H114" i="33" a="1"/>
  <c r="H114" i="33" s="1"/>
  <c r="F114" i="33" a="1"/>
  <c r="F114" i="33" s="1"/>
  <c r="D115" i="33" a="1"/>
  <c r="D115" i="33" s="1"/>
  <c r="E114" i="33"/>
  <c r="G113" i="33"/>
  <c r="K113" i="33"/>
  <c r="I113" i="33"/>
  <c r="M113" i="33"/>
  <c r="I178" i="47"/>
  <c r="C189" i="1"/>
  <c r="B189" i="1"/>
  <c r="F189" i="5"/>
  <c r="J189" i="5" s="1"/>
  <c r="D189" i="5"/>
  <c r="C189" i="5"/>
  <c r="O189" i="5"/>
  <c r="N189" i="5" s="1"/>
  <c r="L189" i="5"/>
  <c r="E189" i="5"/>
  <c r="D189" i="1" s="1"/>
  <c r="K187" i="5"/>
  <c r="H187" i="5"/>
  <c r="M187" i="5"/>
  <c r="H179" i="47"/>
  <c r="E179" i="47"/>
  <c r="C179" i="47"/>
  <c r="D179" i="47"/>
  <c r="F179" i="47"/>
  <c r="G179" i="47"/>
  <c r="G187" i="5"/>
  <c r="I187" i="5"/>
  <c r="J187" i="1"/>
  <c r="M187" i="1"/>
  <c r="E187" i="1"/>
  <c r="G187" i="1"/>
  <c r="L187" i="1"/>
  <c r="I187" i="1"/>
  <c r="H187" i="1"/>
  <c r="F187" i="1"/>
  <c r="K187" i="1"/>
  <c r="B188" i="1"/>
  <c r="C188" i="1"/>
  <c r="F188" i="5"/>
  <c r="J188" i="5" s="1"/>
  <c r="D188" i="5"/>
  <c r="C188" i="5"/>
  <c r="O188" i="5"/>
  <c r="N188" i="5" s="1"/>
  <c r="L188" i="5"/>
  <c r="M188" i="5"/>
  <c r="E188" i="5"/>
  <c r="D188" i="1" s="1"/>
  <c r="B190" i="5"/>
  <c r="B191" i="5" s="1"/>
  <c r="L187" i="5"/>
  <c r="B180" i="47"/>
  <c r="B181" i="47" s="1"/>
  <c r="K189" i="5" l="1"/>
  <c r="I188" i="5"/>
  <c r="H189" i="5"/>
  <c r="I179" i="47"/>
  <c r="G114" i="33"/>
  <c r="I114" i="33"/>
  <c r="K114" i="33"/>
  <c r="M114" i="33"/>
  <c r="J115" i="33" a="1"/>
  <c r="J115" i="33" s="1"/>
  <c r="L115" i="33" a="1"/>
  <c r="L115" i="33" s="1"/>
  <c r="H115" i="33" a="1"/>
  <c r="H115" i="33" s="1"/>
  <c r="F115" i="33" a="1"/>
  <c r="F115" i="33" s="1"/>
  <c r="D116" i="33" a="1"/>
  <c r="D116" i="33" s="1"/>
  <c r="E115" i="33"/>
  <c r="O191" i="5"/>
  <c r="N191" i="5" s="1"/>
  <c r="C191" i="5"/>
  <c r="D191" i="5"/>
  <c r="C191" i="1"/>
  <c r="K191" i="5"/>
  <c r="B191" i="1"/>
  <c r="F191" i="5"/>
  <c r="J191" i="5" s="1"/>
  <c r="E191" i="5"/>
  <c r="D191" i="1" s="1"/>
  <c r="B193" i="5"/>
  <c r="G191" i="5"/>
  <c r="D181" i="47"/>
  <c r="C181" i="47"/>
  <c r="G181" i="47"/>
  <c r="H181" i="47"/>
  <c r="E181" i="47"/>
  <c r="F181" i="47"/>
  <c r="I181" i="47" s="1"/>
  <c r="G188" i="5"/>
  <c r="G189" i="5"/>
  <c r="H188" i="5"/>
  <c r="K188" i="1"/>
  <c r="E188" i="1"/>
  <c r="F188" i="1"/>
  <c r="L188" i="1"/>
  <c r="J188" i="1"/>
  <c r="I188" i="1"/>
  <c r="M188" i="1"/>
  <c r="G188" i="1"/>
  <c r="H188" i="1"/>
  <c r="M189" i="5"/>
  <c r="I189" i="5"/>
  <c r="E190" i="5"/>
  <c r="D190" i="1" s="1"/>
  <c r="B192" i="5"/>
  <c r="F190" i="5"/>
  <c r="J190" i="5" s="1"/>
  <c r="B190" i="1"/>
  <c r="C190" i="1"/>
  <c r="D190" i="5"/>
  <c r="C190" i="5"/>
  <c r="O190" i="5"/>
  <c r="N190" i="5" s="1"/>
  <c r="L189" i="1"/>
  <c r="F189" i="1"/>
  <c r="E189" i="1"/>
  <c r="I189" i="1"/>
  <c r="G189" i="1"/>
  <c r="J189" i="1"/>
  <c r="K189" i="1"/>
  <c r="M189" i="1"/>
  <c r="H189" i="1"/>
  <c r="C180" i="47"/>
  <c r="E180" i="47"/>
  <c r="F180" i="47"/>
  <c r="G180" i="47"/>
  <c r="B182" i="47"/>
  <c r="B183" i="47" s="1"/>
  <c r="H180" i="47"/>
  <c r="D180" i="47"/>
  <c r="K188" i="5"/>
  <c r="F116" i="33" l="1" a="1"/>
  <c r="F116" i="33" s="1"/>
  <c r="L116" i="33" a="1"/>
  <c r="L116" i="33" s="1"/>
  <c r="J116" i="33" a="1"/>
  <c r="J116" i="33" s="1"/>
  <c r="H116" i="33" a="1"/>
  <c r="H116" i="33" s="1"/>
  <c r="D117" i="33" a="1"/>
  <c r="D117" i="33" s="1"/>
  <c r="E116" i="33"/>
  <c r="M190" i="5"/>
  <c r="K115" i="33"/>
  <c r="G115" i="33"/>
  <c r="M115" i="33"/>
  <c r="I115" i="33"/>
  <c r="L190" i="5"/>
  <c r="I180" i="47"/>
  <c r="I190" i="5"/>
  <c r="K190" i="5"/>
  <c r="H183" i="47"/>
  <c r="C183" i="47"/>
  <c r="G183" i="47"/>
  <c r="E183" i="47"/>
  <c r="F183" i="47"/>
  <c r="I183" i="47" s="1"/>
  <c r="D183" i="47"/>
  <c r="G190" i="5"/>
  <c r="B192" i="1"/>
  <c r="C192" i="1"/>
  <c r="F192" i="5"/>
  <c r="J192" i="5" s="1"/>
  <c r="E192" i="5"/>
  <c r="D192" i="1" s="1"/>
  <c r="C192" i="5"/>
  <c r="B194" i="5"/>
  <c r="O192" i="5"/>
  <c r="N192" i="5" s="1"/>
  <c r="D192" i="5"/>
  <c r="L191" i="5"/>
  <c r="C193" i="1"/>
  <c r="B193" i="1"/>
  <c r="F193" i="5"/>
  <c r="J193" i="5" s="1"/>
  <c r="E193" i="5"/>
  <c r="D193" i="1" s="1"/>
  <c r="C193" i="5"/>
  <c r="B195" i="5"/>
  <c r="O193" i="5"/>
  <c r="N193" i="5" s="1"/>
  <c r="D193" i="5"/>
  <c r="G193" i="5"/>
  <c r="H191" i="5"/>
  <c r="H191" i="1"/>
  <c r="L191" i="1"/>
  <c r="M191" i="1"/>
  <c r="K191" i="1"/>
  <c r="E191" i="1"/>
  <c r="I191" i="1"/>
  <c r="F191" i="1"/>
  <c r="J191" i="1"/>
  <c r="G191" i="1"/>
  <c r="H190" i="5"/>
  <c r="I191" i="5"/>
  <c r="H182" i="47"/>
  <c r="G182" i="47"/>
  <c r="D182" i="47"/>
  <c r="B184" i="47"/>
  <c r="B185" i="47" s="1"/>
  <c r="C182" i="47"/>
  <c r="E182" i="47"/>
  <c r="F182" i="47"/>
  <c r="M190" i="1"/>
  <c r="G190" i="1"/>
  <c r="I190" i="1"/>
  <c r="L190" i="1"/>
  <c r="J190" i="1"/>
  <c r="H190" i="1"/>
  <c r="K190" i="1"/>
  <c r="F190" i="1"/>
  <c r="E190" i="1"/>
  <c r="M191" i="5"/>
  <c r="L193" i="5" l="1"/>
  <c r="K193" i="5"/>
  <c r="G116" i="33"/>
  <c r="M116" i="33"/>
  <c r="K116" i="33"/>
  <c r="I116" i="33"/>
  <c r="J117" i="33" a="1"/>
  <c r="J117" i="33" s="1"/>
  <c r="F117" i="33" a="1"/>
  <c r="F117" i="33" s="1"/>
  <c r="L117" i="33" a="1"/>
  <c r="L117" i="33" s="1"/>
  <c r="H117" i="33" a="1"/>
  <c r="H117" i="33" s="1"/>
  <c r="D118" i="33" a="1"/>
  <c r="D118" i="33" s="1"/>
  <c r="E117" i="33"/>
  <c r="M193" i="5"/>
  <c r="I182" i="47"/>
  <c r="H185" i="47"/>
  <c r="G185" i="47"/>
  <c r="E185" i="47"/>
  <c r="C185" i="47"/>
  <c r="D185" i="47"/>
  <c r="F185" i="47"/>
  <c r="I185" i="47" s="1"/>
  <c r="K192" i="5"/>
  <c r="M192" i="5"/>
  <c r="G192" i="5"/>
  <c r="I192" i="1"/>
  <c r="E192" i="1"/>
  <c r="G192" i="1"/>
  <c r="J192" i="1"/>
  <c r="H192" i="1"/>
  <c r="M192" i="1"/>
  <c r="F192" i="1"/>
  <c r="L192" i="1"/>
  <c r="K192" i="1"/>
  <c r="B195" i="1"/>
  <c r="C195" i="1"/>
  <c r="F195" i="5"/>
  <c r="J195" i="5" s="1"/>
  <c r="E195" i="5"/>
  <c r="D195" i="1" s="1"/>
  <c r="C195" i="5"/>
  <c r="O195" i="5"/>
  <c r="N195" i="5" s="1"/>
  <c r="D195" i="5"/>
  <c r="L192" i="5"/>
  <c r="H193" i="5"/>
  <c r="B194" i="1"/>
  <c r="C194" i="1"/>
  <c r="F194" i="5"/>
  <c r="J194" i="5" s="1"/>
  <c r="E194" i="5"/>
  <c r="D194" i="1" s="1"/>
  <c r="C194" i="5"/>
  <c r="B196" i="5"/>
  <c r="O194" i="5"/>
  <c r="N194" i="5" s="1"/>
  <c r="D194" i="5"/>
  <c r="I193" i="5"/>
  <c r="J193" i="1"/>
  <c r="E193" i="1"/>
  <c r="H193" i="1"/>
  <c r="F193" i="1"/>
  <c r="L193" i="1"/>
  <c r="M193" i="1"/>
  <c r="K193" i="1"/>
  <c r="G193" i="1"/>
  <c r="I193" i="1"/>
  <c r="H192" i="5"/>
  <c r="I192" i="5"/>
  <c r="D184" i="47"/>
  <c r="B186" i="47"/>
  <c r="B187" i="47" s="1"/>
  <c r="E184" i="47"/>
  <c r="G184" i="47"/>
  <c r="H184" i="47"/>
  <c r="F184" i="47"/>
  <c r="C184" i="47"/>
  <c r="H118" i="33" l="1" a="1"/>
  <c r="H118" i="33" s="1"/>
  <c r="F118" i="33" a="1"/>
  <c r="F118" i="33" s="1"/>
  <c r="L118" i="33" a="1"/>
  <c r="L118" i="33" s="1"/>
  <c r="J118" i="33" a="1"/>
  <c r="J118" i="33" s="1"/>
  <c r="D119" i="33" a="1"/>
  <c r="D119" i="33" s="1"/>
  <c r="E118" i="33"/>
  <c r="H195" i="5"/>
  <c r="G195" i="5"/>
  <c r="M194" i="5"/>
  <c r="K194" i="5"/>
  <c r="I194" i="5"/>
  <c r="L194" i="5"/>
  <c r="I195" i="5"/>
  <c r="G117" i="33"/>
  <c r="I117" i="33"/>
  <c r="M117" i="33"/>
  <c r="K117" i="33"/>
  <c r="L195" i="5"/>
  <c r="I184" i="47"/>
  <c r="D187" i="47"/>
  <c r="G187" i="47"/>
  <c r="H187" i="47"/>
  <c r="C187" i="47"/>
  <c r="E187" i="47"/>
  <c r="F187" i="47"/>
  <c r="I187" i="47" s="1"/>
  <c r="E196" i="5"/>
  <c r="D196" i="1" s="1"/>
  <c r="C196" i="1"/>
  <c r="B198" i="5"/>
  <c r="F196" i="5"/>
  <c r="J196" i="5" s="1"/>
  <c r="B196" i="1"/>
  <c r="M196" i="5"/>
  <c r="K196" i="5"/>
  <c r="H196" i="5"/>
  <c r="G196" i="5"/>
  <c r="C196" i="5"/>
  <c r="O196" i="5"/>
  <c r="N196" i="5" s="1"/>
  <c r="L196" i="5"/>
  <c r="D196" i="5"/>
  <c r="I196" i="5"/>
  <c r="K195" i="5"/>
  <c r="M195" i="5"/>
  <c r="H194" i="5"/>
  <c r="F195" i="1"/>
  <c r="L195" i="1"/>
  <c r="K195" i="1"/>
  <c r="M195" i="1"/>
  <c r="J195" i="1"/>
  <c r="I195" i="1"/>
  <c r="E195" i="1"/>
  <c r="G195" i="1"/>
  <c r="H195" i="1"/>
  <c r="E194" i="1"/>
  <c r="K194" i="1"/>
  <c r="H194" i="1"/>
  <c r="L194" i="1"/>
  <c r="I194" i="1"/>
  <c r="G194" i="1"/>
  <c r="F194" i="1"/>
  <c r="J194" i="1"/>
  <c r="M194" i="1"/>
  <c r="G194" i="5"/>
  <c r="B197" i="5"/>
  <c r="E186" i="47"/>
  <c r="G186" i="47"/>
  <c r="B188" i="47"/>
  <c r="F186" i="47"/>
  <c r="H186" i="47"/>
  <c r="C186" i="47"/>
  <c r="D186" i="47"/>
  <c r="J119" i="33" l="1" a="1"/>
  <c r="J119" i="33" s="1"/>
  <c r="H119" i="33" a="1"/>
  <c r="H119" i="33" s="1"/>
  <c r="L119" i="33" a="1"/>
  <c r="L119" i="33" s="1"/>
  <c r="F119" i="33" a="1"/>
  <c r="F119" i="33" s="1"/>
  <c r="D120" i="33" a="1"/>
  <c r="D120" i="33" s="1"/>
  <c r="E119" i="33"/>
  <c r="G118" i="33"/>
  <c r="M118" i="33"/>
  <c r="K118" i="33"/>
  <c r="I118" i="33"/>
  <c r="I186" i="47"/>
  <c r="C197" i="1"/>
  <c r="O197" i="5"/>
  <c r="N197" i="5" s="1"/>
  <c r="C197" i="5"/>
  <c r="D197" i="5"/>
  <c r="B197" i="1"/>
  <c r="E197" i="5"/>
  <c r="D197" i="1" s="1"/>
  <c r="B199" i="5"/>
  <c r="F197" i="5"/>
  <c r="J197" i="5" s="1"/>
  <c r="G196" i="1"/>
  <c r="M196" i="1"/>
  <c r="H196" i="1"/>
  <c r="F196" i="1"/>
  <c r="K196" i="1"/>
  <c r="L196" i="1"/>
  <c r="J196" i="1"/>
  <c r="E196" i="1"/>
  <c r="I196" i="1"/>
  <c r="H188" i="47"/>
  <c r="C188" i="47"/>
  <c r="D188" i="47"/>
  <c r="E188" i="47"/>
  <c r="F188" i="47"/>
  <c r="I188" i="47" s="1"/>
  <c r="G188" i="47"/>
  <c r="B198" i="1"/>
  <c r="C198" i="1"/>
  <c r="O198" i="5"/>
  <c r="N198" i="5" s="1"/>
  <c r="K198" i="5"/>
  <c r="H198" i="5"/>
  <c r="G198" i="5"/>
  <c r="E198" i="5"/>
  <c r="D198" i="1" s="1"/>
  <c r="D198" i="5"/>
  <c r="B200" i="5"/>
  <c r="F198" i="5"/>
  <c r="J198" i="5" s="1"/>
  <c r="C198" i="5"/>
  <c r="B189" i="47"/>
  <c r="B190" i="47" s="1"/>
  <c r="I198" i="5" l="1"/>
  <c r="L198" i="5"/>
  <c r="J120" i="33" a="1"/>
  <c r="J120" i="33" s="1"/>
  <c r="H120" i="33" a="1"/>
  <c r="H120" i="33" s="1"/>
  <c r="F120" i="33" a="1"/>
  <c r="F120" i="33" s="1"/>
  <c r="L120" i="33" a="1"/>
  <c r="L120" i="33" s="1"/>
  <c r="D121" i="33" a="1"/>
  <c r="D121" i="33" s="1"/>
  <c r="E120" i="33"/>
  <c r="M198" i="5"/>
  <c r="K197" i="5"/>
  <c r="G119" i="33"/>
  <c r="I119" i="33"/>
  <c r="K119" i="33"/>
  <c r="M119" i="33"/>
  <c r="L197" i="5"/>
  <c r="M197" i="5"/>
  <c r="D190" i="47"/>
  <c r="H190" i="47"/>
  <c r="F190" i="47"/>
  <c r="I190" i="47" s="1"/>
  <c r="E190" i="47"/>
  <c r="G190" i="47"/>
  <c r="C190" i="47"/>
  <c r="I197" i="5"/>
  <c r="C199" i="1"/>
  <c r="B199" i="1"/>
  <c r="O199" i="5"/>
  <c r="N199" i="5" s="1"/>
  <c r="E199" i="5"/>
  <c r="D199" i="1" s="1"/>
  <c r="D199" i="5"/>
  <c r="B201" i="5"/>
  <c r="C199" i="5"/>
  <c r="F199" i="5"/>
  <c r="J199" i="5" s="1"/>
  <c r="G197" i="5"/>
  <c r="I198" i="1"/>
  <c r="G198" i="1"/>
  <c r="K198" i="1"/>
  <c r="H198" i="1"/>
  <c r="E198" i="1"/>
  <c r="L198" i="1"/>
  <c r="M198" i="1"/>
  <c r="J198" i="1"/>
  <c r="F198" i="1"/>
  <c r="H197" i="5"/>
  <c r="H197" i="1"/>
  <c r="G197" i="1"/>
  <c r="E197" i="1"/>
  <c r="J197" i="1"/>
  <c r="K197" i="1"/>
  <c r="M197" i="1"/>
  <c r="F197" i="1"/>
  <c r="I197" i="1"/>
  <c r="L197" i="1"/>
  <c r="D189" i="47"/>
  <c r="G189" i="47"/>
  <c r="E189" i="47"/>
  <c r="C189" i="47"/>
  <c r="B191" i="47"/>
  <c r="B192" i="47" s="1"/>
  <c r="H189" i="47"/>
  <c r="F189" i="47"/>
  <c r="B200" i="1"/>
  <c r="C200" i="1"/>
  <c r="O200" i="5"/>
  <c r="N200" i="5" s="1"/>
  <c r="E200" i="5"/>
  <c r="D200" i="1" s="1"/>
  <c r="D200" i="5"/>
  <c r="C200" i="5"/>
  <c r="F200" i="5"/>
  <c r="J200" i="5" s="1"/>
  <c r="G199" i="5" l="1"/>
  <c r="H199" i="5"/>
  <c r="M120" i="33"/>
  <c r="G120" i="33"/>
  <c r="I120" i="33"/>
  <c r="K120" i="33"/>
  <c r="J121" i="33" a="1"/>
  <c r="J121" i="33" s="1"/>
  <c r="L121" i="33" a="1"/>
  <c r="L121" i="33" s="1"/>
  <c r="F121" i="33" a="1"/>
  <c r="F121" i="33" s="1"/>
  <c r="H121" i="33" a="1"/>
  <c r="H121" i="33" s="1"/>
  <c r="D122" i="33" a="1"/>
  <c r="D122" i="33" s="1"/>
  <c r="E121" i="33"/>
  <c r="I189" i="47"/>
  <c r="L200" i="5"/>
  <c r="H191" i="47"/>
  <c r="G191" i="47"/>
  <c r="F191" i="47"/>
  <c r="I191" i="47" s="1"/>
  <c r="B193" i="47"/>
  <c r="B194" i="47" s="1"/>
  <c r="D191" i="47"/>
  <c r="E191" i="47"/>
  <c r="C191" i="47"/>
  <c r="J199" i="1"/>
  <c r="K199" i="1"/>
  <c r="L199" i="1"/>
  <c r="F199" i="1"/>
  <c r="H199" i="1"/>
  <c r="I199" i="1"/>
  <c r="G199" i="1"/>
  <c r="M199" i="1"/>
  <c r="E199" i="1"/>
  <c r="M200" i="5"/>
  <c r="L199" i="5"/>
  <c r="I199" i="5"/>
  <c r="K199" i="5"/>
  <c r="K200" i="1"/>
  <c r="E200" i="1"/>
  <c r="M200" i="1"/>
  <c r="F200" i="1"/>
  <c r="I200" i="1"/>
  <c r="L200" i="1"/>
  <c r="G200" i="1"/>
  <c r="H200" i="1"/>
  <c r="J200" i="1"/>
  <c r="I200" i="5"/>
  <c r="B201" i="1"/>
  <c r="C201" i="1"/>
  <c r="O201" i="5"/>
  <c r="N201" i="5" s="1"/>
  <c r="E201" i="5"/>
  <c r="D201" i="1" s="1"/>
  <c r="D201" i="5"/>
  <c r="B203" i="5"/>
  <c r="F201" i="5"/>
  <c r="J201" i="5" s="1"/>
  <c r="C201" i="5"/>
  <c r="K200" i="5"/>
  <c r="B202" i="5"/>
  <c r="F192" i="47"/>
  <c r="H192" i="47"/>
  <c r="D192" i="47"/>
  <c r="G192" i="47"/>
  <c r="I192" i="47"/>
  <c r="C192" i="47"/>
  <c r="E192" i="47"/>
  <c r="G200" i="5"/>
  <c r="M199" i="5"/>
  <c r="H200" i="5"/>
  <c r="L122" i="33" l="1" a="1"/>
  <c r="L122" i="33" s="1"/>
  <c r="J122" i="33" a="1"/>
  <c r="J122" i="33" s="1"/>
  <c r="H122" i="33" a="1"/>
  <c r="H122" i="33" s="1"/>
  <c r="F122" i="33" a="1"/>
  <c r="F122" i="33" s="1"/>
  <c r="D123" i="33" a="1"/>
  <c r="D123" i="33" s="1"/>
  <c r="E122" i="33"/>
  <c r="H201" i="5"/>
  <c r="I201" i="5"/>
  <c r="K121" i="33"/>
  <c r="G121" i="33"/>
  <c r="M121" i="33"/>
  <c r="I121" i="33"/>
  <c r="G201" i="5"/>
  <c r="O203" i="5"/>
  <c r="N203" i="5" s="1"/>
  <c r="C203" i="5"/>
  <c r="D203" i="5"/>
  <c r="C203" i="1"/>
  <c r="B203" i="1"/>
  <c r="F203" i="5"/>
  <c r="J203" i="5" s="1"/>
  <c r="E203" i="5"/>
  <c r="D203" i="1" s="1"/>
  <c r="L201" i="1"/>
  <c r="F201" i="1"/>
  <c r="G201" i="1"/>
  <c r="M201" i="1"/>
  <c r="I201" i="1"/>
  <c r="K201" i="1"/>
  <c r="J201" i="1"/>
  <c r="E201" i="1"/>
  <c r="H201" i="1"/>
  <c r="K201" i="5"/>
  <c r="H194" i="47"/>
  <c r="C194" i="47"/>
  <c r="G194" i="47"/>
  <c r="E194" i="47"/>
  <c r="D194" i="47"/>
  <c r="B196" i="47"/>
  <c r="F194" i="47"/>
  <c r="L201" i="5"/>
  <c r="M201" i="5"/>
  <c r="D193" i="47"/>
  <c r="F193" i="47"/>
  <c r="I193" i="47" s="1"/>
  <c r="G193" i="47"/>
  <c r="H193" i="47"/>
  <c r="C193" i="47"/>
  <c r="E193" i="47"/>
  <c r="B195" i="47"/>
  <c r="E202" i="5"/>
  <c r="D202" i="1" s="1"/>
  <c r="B204" i="5"/>
  <c r="B205" i="5" s="1"/>
  <c r="F202" i="5"/>
  <c r="J202" i="5" s="1"/>
  <c r="B202" i="1"/>
  <c r="O202" i="5"/>
  <c r="N202" i="5" s="1"/>
  <c r="C202" i="1"/>
  <c r="D202" i="5"/>
  <c r="C202" i="5"/>
  <c r="J123" i="33" l="1" a="1"/>
  <c r="J123" i="33" s="1"/>
  <c r="H123" i="33" a="1"/>
  <c r="H123" i="33" s="1"/>
  <c r="L123" i="33" a="1"/>
  <c r="L123" i="33" s="1"/>
  <c r="F123" i="33" a="1"/>
  <c r="F123" i="33" s="1"/>
  <c r="D124" i="33" a="1"/>
  <c r="D124" i="33" s="1"/>
  <c r="E123" i="33"/>
  <c r="I194" i="47"/>
  <c r="G122" i="33"/>
  <c r="M122" i="33"/>
  <c r="K122" i="33"/>
  <c r="I122" i="33"/>
  <c r="H203" i="5"/>
  <c r="C205" i="1"/>
  <c r="B205" i="1"/>
  <c r="C205" i="5"/>
  <c r="O205" i="5"/>
  <c r="N205" i="5" s="1"/>
  <c r="F205" i="5"/>
  <c r="J205" i="5" s="1"/>
  <c r="D205" i="5"/>
  <c r="E205" i="5"/>
  <c r="D205" i="1" s="1"/>
  <c r="H195" i="47"/>
  <c r="B197" i="47"/>
  <c r="D195" i="47"/>
  <c r="F195" i="47"/>
  <c r="G195" i="47"/>
  <c r="E195" i="47"/>
  <c r="C195" i="47"/>
  <c r="K203" i="5"/>
  <c r="H202" i="5"/>
  <c r="D196" i="47"/>
  <c r="G196" i="47"/>
  <c r="E196" i="47"/>
  <c r="F196" i="47"/>
  <c r="B198" i="47"/>
  <c r="H196" i="47"/>
  <c r="C196" i="47"/>
  <c r="G203" i="5"/>
  <c r="G202" i="5"/>
  <c r="I203" i="5"/>
  <c r="K202" i="5"/>
  <c r="I202" i="5"/>
  <c r="L202" i="5"/>
  <c r="L203" i="5"/>
  <c r="M203" i="5"/>
  <c r="H203" i="1"/>
  <c r="J203" i="1"/>
  <c r="M203" i="1"/>
  <c r="K203" i="1"/>
  <c r="L203" i="1"/>
  <c r="F203" i="1"/>
  <c r="I203" i="1"/>
  <c r="E203" i="1"/>
  <c r="G203" i="1"/>
  <c r="M202" i="5"/>
  <c r="M202" i="1"/>
  <c r="G202" i="1"/>
  <c r="F202" i="1"/>
  <c r="J202" i="1"/>
  <c r="H202" i="1"/>
  <c r="L202" i="1"/>
  <c r="I202" i="1"/>
  <c r="K202" i="1"/>
  <c r="E202" i="1"/>
  <c r="B204" i="1"/>
  <c r="C204" i="1"/>
  <c r="C204" i="5"/>
  <c r="O204" i="5"/>
  <c r="N204" i="5" s="1"/>
  <c r="F204" i="5"/>
  <c r="J204" i="5" s="1"/>
  <c r="D204" i="5"/>
  <c r="K204" i="5"/>
  <c r="H204" i="5"/>
  <c r="E204" i="5"/>
  <c r="D204" i="1" s="1"/>
  <c r="B206" i="5"/>
  <c r="B207" i="5" s="1"/>
  <c r="M204" i="5" l="1"/>
  <c r="L124" i="33" a="1"/>
  <c r="L124" i="33" s="1"/>
  <c r="J124" i="33" a="1"/>
  <c r="J124" i="33" s="1"/>
  <c r="H124" i="33" a="1"/>
  <c r="H124" i="33" s="1"/>
  <c r="F124" i="33" a="1"/>
  <c r="F124" i="33" s="1"/>
  <c r="D125" i="33" a="1"/>
  <c r="D125" i="33" s="1"/>
  <c r="E124" i="33"/>
  <c r="I195" i="47"/>
  <c r="L204" i="5"/>
  <c r="G123" i="33"/>
  <c r="I123" i="33"/>
  <c r="K123" i="33"/>
  <c r="M123" i="33"/>
  <c r="I196" i="47"/>
  <c r="C207" i="1"/>
  <c r="C207" i="5"/>
  <c r="O207" i="5"/>
  <c r="N207" i="5" s="1"/>
  <c r="F207" i="5"/>
  <c r="J207" i="5" s="1"/>
  <c r="D207" i="5"/>
  <c r="B207" i="1"/>
  <c r="E207" i="5"/>
  <c r="D207" i="1" s="1"/>
  <c r="J205" i="1"/>
  <c r="F205" i="1"/>
  <c r="L205" i="1"/>
  <c r="K205" i="1"/>
  <c r="G205" i="1"/>
  <c r="M205" i="1"/>
  <c r="H205" i="1"/>
  <c r="E205" i="1"/>
  <c r="I205" i="1"/>
  <c r="M205" i="5"/>
  <c r="K205" i="5"/>
  <c r="G204" i="5"/>
  <c r="I204" i="5"/>
  <c r="H205" i="5"/>
  <c r="G205" i="5"/>
  <c r="C206" i="1"/>
  <c r="B206" i="1"/>
  <c r="C206" i="5"/>
  <c r="O206" i="5"/>
  <c r="N206" i="5" s="1"/>
  <c r="F206" i="5"/>
  <c r="J206" i="5" s="1"/>
  <c r="D206" i="5"/>
  <c r="B208" i="5"/>
  <c r="B209" i="5" s="1"/>
  <c r="M206" i="5"/>
  <c r="E206" i="5"/>
  <c r="D206" i="1" s="1"/>
  <c r="I205" i="5"/>
  <c r="H198" i="47"/>
  <c r="F198" i="47"/>
  <c r="G198" i="47"/>
  <c r="C198" i="47"/>
  <c r="E198" i="47"/>
  <c r="D198" i="47"/>
  <c r="I204" i="1"/>
  <c r="M204" i="1"/>
  <c r="H204" i="1"/>
  <c r="G204" i="1"/>
  <c r="K204" i="1"/>
  <c r="J204" i="1"/>
  <c r="F204" i="1"/>
  <c r="E204" i="1"/>
  <c r="L204" i="1"/>
  <c r="H197" i="47"/>
  <c r="B199" i="47"/>
  <c r="E197" i="47"/>
  <c r="F197" i="47"/>
  <c r="C197" i="47"/>
  <c r="D197" i="47"/>
  <c r="G197" i="47"/>
  <c r="L205" i="5"/>
  <c r="J125" i="33" l="1" a="1"/>
  <c r="J125" i="33" s="1"/>
  <c r="L125" i="33" a="1"/>
  <c r="L125" i="33" s="1"/>
  <c r="F125" i="33" a="1"/>
  <c r="F125" i="33" s="1"/>
  <c r="H125" i="33" a="1"/>
  <c r="H125" i="33" s="1"/>
  <c r="D126" i="33" a="1"/>
  <c r="D126" i="33" s="1"/>
  <c r="E125" i="33"/>
  <c r="K124" i="33"/>
  <c r="I124" i="33"/>
  <c r="G124" i="33"/>
  <c r="M124" i="33"/>
  <c r="L206" i="5"/>
  <c r="I198" i="47"/>
  <c r="I197" i="47"/>
  <c r="O209" i="5"/>
  <c r="N209" i="5" s="1"/>
  <c r="C209" i="5"/>
  <c r="B209" i="1"/>
  <c r="D209" i="5"/>
  <c r="C209" i="1"/>
  <c r="E209" i="5"/>
  <c r="D209" i="1" s="1"/>
  <c r="L209" i="5"/>
  <c r="H209" i="5"/>
  <c r="F209" i="5"/>
  <c r="J209" i="5" s="1"/>
  <c r="M209" i="5"/>
  <c r="G209" i="5"/>
  <c r="H207" i="5"/>
  <c r="G207" i="5"/>
  <c r="K206" i="5"/>
  <c r="M207" i="5"/>
  <c r="F207" i="1"/>
  <c r="L207" i="1"/>
  <c r="I207" i="1"/>
  <c r="M207" i="1"/>
  <c r="J207" i="1"/>
  <c r="K207" i="1"/>
  <c r="H207" i="1"/>
  <c r="G207" i="1"/>
  <c r="E207" i="1"/>
  <c r="E206" i="1"/>
  <c r="K206" i="1"/>
  <c r="F206" i="1"/>
  <c r="I206" i="1"/>
  <c r="G206" i="1"/>
  <c r="H206" i="1"/>
  <c r="L206" i="1"/>
  <c r="M206" i="1"/>
  <c r="J206" i="1"/>
  <c r="K207" i="5"/>
  <c r="I207" i="5"/>
  <c r="H206" i="5"/>
  <c r="I206" i="5"/>
  <c r="L207" i="5"/>
  <c r="E208" i="5"/>
  <c r="D208" i="1" s="1"/>
  <c r="B210" i="5"/>
  <c r="B211" i="5" s="1"/>
  <c r="F208" i="5"/>
  <c r="J208" i="5" s="1"/>
  <c r="C208" i="1"/>
  <c r="B208" i="1"/>
  <c r="C208" i="5"/>
  <c r="O208" i="5"/>
  <c r="N208" i="5" s="1"/>
  <c r="L208" i="5"/>
  <c r="I208" i="5"/>
  <c r="H208" i="5"/>
  <c r="D208" i="5"/>
  <c r="G208" i="5"/>
  <c r="M208" i="5"/>
  <c r="D199" i="47"/>
  <c r="F199" i="47"/>
  <c r="G199" i="47"/>
  <c r="H199" i="47"/>
  <c r="I199" i="47" s="1"/>
  <c r="C199" i="47"/>
  <c r="E199" i="47"/>
  <c r="B200" i="47"/>
  <c r="B201" i="47" s="1"/>
  <c r="G206" i="5"/>
  <c r="G125" i="33" l="1"/>
  <c r="I125" i="33"/>
  <c r="M125" i="33"/>
  <c r="K125" i="33"/>
  <c r="L126" i="33" a="1"/>
  <c r="L126" i="33" s="1"/>
  <c r="J126" i="33" a="1"/>
  <c r="J126" i="33" s="1"/>
  <c r="H126" i="33" a="1"/>
  <c r="H126" i="33" s="1"/>
  <c r="F126" i="33" a="1"/>
  <c r="F126" i="33" s="1"/>
  <c r="D127" i="33" a="1"/>
  <c r="D127" i="33" s="1"/>
  <c r="E126" i="33"/>
  <c r="I209" i="5"/>
  <c r="K209" i="5"/>
  <c r="C211" i="1"/>
  <c r="B211" i="1"/>
  <c r="E211" i="5"/>
  <c r="D211" i="1" s="1"/>
  <c r="C211" i="5"/>
  <c r="B213" i="5"/>
  <c r="F211" i="5"/>
  <c r="J211" i="5" s="1"/>
  <c r="D211" i="5"/>
  <c r="O211" i="5"/>
  <c r="N211" i="5" s="1"/>
  <c r="E201" i="47"/>
  <c r="C201" i="47"/>
  <c r="F201" i="47"/>
  <c r="D201" i="47"/>
  <c r="G201" i="47"/>
  <c r="H201" i="47"/>
  <c r="K208" i="5"/>
  <c r="G208" i="1"/>
  <c r="M208" i="1"/>
  <c r="L208" i="1"/>
  <c r="F208" i="1"/>
  <c r="J208" i="1"/>
  <c r="H208" i="1"/>
  <c r="E208" i="1"/>
  <c r="K208" i="1"/>
  <c r="I208" i="1"/>
  <c r="B210" i="1"/>
  <c r="C210" i="1"/>
  <c r="E210" i="5"/>
  <c r="D210" i="1" s="1"/>
  <c r="C210" i="5"/>
  <c r="B212" i="5"/>
  <c r="F210" i="5"/>
  <c r="J210" i="5" s="1"/>
  <c r="O210" i="5"/>
  <c r="N210" i="5" s="1"/>
  <c r="D210" i="5"/>
  <c r="H209" i="1"/>
  <c r="E209" i="1"/>
  <c r="K209" i="1"/>
  <c r="J209" i="1"/>
  <c r="I209" i="1"/>
  <c r="G209" i="1"/>
  <c r="M209" i="1"/>
  <c r="L209" i="1"/>
  <c r="F209" i="1"/>
  <c r="H200" i="47"/>
  <c r="G200" i="47"/>
  <c r="F200" i="47"/>
  <c r="I200" i="47" s="1"/>
  <c r="E200" i="47"/>
  <c r="D200" i="47"/>
  <c r="B202" i="47"/>
  <c r="C200" i="47"/>
  <c r="J127" i="33" l="1" a="1"/>
  <c r="J127" i="33" s="1"/>
  <c r="H127" i="33" a="1"/>
  <c r="H127" i="33" s="1"/>
  <c r="F127" i="33" a="1"/>
  <c r="F127" i="33" s="1"/>
  <c r="L127" i="33" a="1"/>
  <c r="L127" i="33" s="1"/>
  <c r="D128" i="33" a="1"/>
  <c r="D128" i="33" s="1"/>
  <c r="E127" i="33"/>
  <c r="I201" i="47"/>
  <c r="G126" i="33"/>
  <c r="I126" i="33"/>
  <c r="M126" i="33"/>
  <c r="K126" i="33"/>
  <c r="K210" i="5"/>
  <c r="L210" i="5"/>
  <c r="D202" i="47"/>
  <c r="E202" i="47"/>
  <c r="F202" i="47"/>
  <c r="G202" i="47"/>
  <c r="H202" i="47"/>
  <c r="C202" i="47"/>
  <c r="C212" i="1"/>
  <c r="B212" i="1"/>
  <c r="E212" i="5"/>
  <c r="D212" i="1" s="1"/>
  <c r="C212" i="5"/>
  <c r="B214" i="5"/>
  <c r="F212" i="5"/>
  <c r="J212" i="5" s="1"/>
  <c r="O212" i="5"/>
  <c r="N212" i="5" s="1"/>
  <c r="G212" i="5"/>
  <c r="D212" i="5"/>
  <c r="L212" i="5"/>
  <c r="G211" i="5"/>
  <c r="H211" i="5"/>
  <c r="I211" i="5"/>
  <c r="M211" i="5"/>
  <c r="M210" i="5"/>
  <c r="G210" i="5"/>
  <c r="I210" i="1"/>
  <c r="E210" i="1"/>
  <c r="H210" i="1"/>
  <c r="F210" i="1"/>
  <c r="M210" i="1"/>
  <c r="L210" i="1"/>
  <c r="J210" i="1"/>
  <c r="G210" i="1"/>
  <c r="K210" i="1"/>
  <c r="C213" i="1"/>
  <c r="B213" i="1"/>
  <c r="E213" i="5"/>
  <c r="D213" i="1" s="1"/>
  <c r="C213" i="5"/>
  <c r="B215" i="5"/>
  <c r="F213" i="5"/>
  <c r="J213" i="5" s="1"/>
  <c r="O213" i="5"/>
  <c r="N213" i="5" s="1"/>
  <c r="D213" i="5"/>
  <c r="B203" i="47"/>
  <c r="H210" i="5"/>
  <c r="J211" i="1"/>
  <c r="H211" i="1"/>
  <c r="L211" i="1"/>
  <c r="I211" i="1"/>
  <c r="G211" i="1"/>
  <c r="K211" i="1"/>
  <c r="F211" i="1"/>
  <c r="M211" i="1"/>
  <c r="E211" i="1"/>
  <c r="L211" i="5"/>
  <c r="I210" i="5"/>
  <c r="K211" i="5"/>
  <c r="H212" i="5" l="1"/>
  <c r="L128" i="33" a="1"/>
  <c r="L128" i="33" s="1"/>
  <c r="J128" i="33" a="1"/>
  <c r="J128" i="33" s="1"/>
  <c r="H128" i="33" a="1"/>
  <c r="H128" i="33" s="1"/>
  <c r="F128" i="33" a="1"/>
  <c r="F128" i="33" s="1"/>
  <c r="D129" i="33" a="1"/>
  <c r="D129" i="33" s="1"/>
  <c r="E128" i="33"/>
  <c r="G127" i="33"/>
  <c r="K127" i="33"/>
  <c r="M127" i="33"/>
  <c r="I127" i="33"/>
  <c r="I212" i="5"/>
  <c r="K212" i="5"/>
  <c r="M212" i="5"/>
  <c r="I202" i="47"/>
  <c r="L213" i="1"/>
  <c r="F213" i="1"/>
  <c r="G213" i="1"/>
  <c r="I213" i="1"/>
  <c r="H213" i="1"/>
  <c r="M213" i="1"/>
  <c r="K213" i="1"/>
  <c r="E213" i="1"/>
  <c r="J213" i="1"/>
  <c r="H203" i="47"/>
  <c r="D203" i="47"/>
  <c r="E203" i="47"/>
  <c r="C203" i="47"/>
  <c r="F203" i="47"/>
  <c r="G203" i="47"/>
  <c r="H213" i="5"/>
  <c r="I213" i="5"/>
  <c r="G213" i="5"/>
  <c r="C214" i="1"/>
  <c r="E214" i="5"/>
  <c r="D214" i="1" s="1"/>
  <c r="B216" i="5"/>
  <c r="F214" i="5"/>
  <c r="J214" i="5" s="1"/>
  <c r="B214" i="1"/>
  <c r="G214" i="5"/>
  <c r="C214" i="5"/>
  <c r="D214" i="5"/>
  <c r="O214" i="5"/>
  <c r="N214" i="5" s="1"/>
  <c r="B204" i="47"/>
  <c r="L213" i="5"/>
  <c r="K212" i="1"/>
  <c r="E212" i="1"/>
  <c r="L212" i="1"/>
  <c r="M212" i="1"/>
  <c r="J212" i="1"/>
  <c r="G212" i="1"/>
  <c r="H212" i="1"/>
  <c r="I212" i="1"/>
  <c r="F212" i="1"/>
  <c r="K213" i="5"/>
  <c r="M213" i="5"/>
  <c r="O215" i="5"/>
  <c r="N215" i="5" s="1"/>
  <c r="C215" i="5"/>
  <c r="D215" i="5"/>
  <c r="B215" i="1"/>
  <c r="C215" i="1"/>
  <c r="E215" i="5"/>
  <c r="D215" i="1" s="1"/>
  <c r="B217" i="5"/>
  <c r="F215" i="5"/>
  <c r="J215" i="5" s="1"/>
  <c r="L215" i="5"/>
  <c r="J129" i="33" l="1" a="1"/>
  <c r="J129" i="33" s="1"/>
  <c r="L129" i="33" a="1"/>
  <c r="L129" i="33" s="1"/>
  <c r="H129" i="33" a="1"/>
  <c r="H129" i="33" s="1"/>
  <c r="F129" i="33" a="1"/>
  <c r="F129" i="33" s="1"/>
  <c r="D130" i="33" a="1"/>
  <c r="D130" i="33" s="1"/>
  <c r="E129" i="33"/>
  <c r="I214" i="5"/>
  <c r="M128" i="33"/>
  <c r="I128" i="33"/>
  <c r="G128" i="33"/>
  <c r="K128" i="33"/>
  <c r="L214" i="5"/>
  <c r="K214" i="5"/>
  <c r="M214" i="5"/>
  <c r="I203" i="47"/>
  <c r="C217" i="1"/>
  <c r="K217" i="5"/>
  <c r="B217" i="1"/>
  <c r="L217" i="5"/>
  <c r="G217" i="5"/>
  <c r="E217" i="5"/>
  <c r="D217" i="1" s="1"/>
  <c r="D217" i="5"/>
  <c r="O217" i="5"/>
  <c r="N217" i="5" s="1"/>
  <c r="F217" i="5"/>
  <c r="J217" i="5" s="1"/>
  <c r="C217" i="5"/>
  <c r="H215" i="1"/>
  <c r="G215" i="1"/>
  <c r="K215" i="1"/>
  <c r="I215" i="1"/>
  <c r="F215" i="1"/>
  <c r="E215" i="1"/>
  <c r="M215" i="1"/>
  <c r="L215" i="1"/>
  <c r="J215" i="1"/>
  <c r="M214" i="1"/>
  <c r="G214" i="1"/>
  <c r="H214" i="1"/>
  <c r="E214" i="1"/>
  <c r="K214" i="1"/>
  <c r="I214" i="1"/>
  <c r="J214" i="1"/>
  <c r="F214" i="1"/>
  <c r="L214" i="1"/>
  <c r="D204" i="47"/>
  <c r="F204" i="47"/>
  <c r="G204" i="47"/>
  <c r="H204" i="47"/>
  <c r="I204" i="47" s="1"/>
  <c r="C204" i="47"/>
  <c r="E204" i="47"/>
  <c r="B216" i="1"/>
  <c r="C216" i="1"/>
  <c r="E216" i="5"/>
  <c r="D216" i="1" s="1"/>
  <c r="D216" i="5"/>
  <c r="B218" i="5"/>
  <c r="B219" i="5" s="1"/>
  <c r="O216" i="5"/>
  <c r="N216" i="5" s="1"/>
  <c r="C216" i="5"/>
  <c r="F216" i="5"/>
  <c r="J216" i="5" s="1"/>
  <c r="I215" i="5"/>
  <c r="H215" i="5"/>
  <c r="K215" i="5"/>
  <c r="M215" i="5"/>
  <c r="H214" i="5"/>
  <c r="B205" i="47"/>
  <c r="B206" i="47" s="1"/>
  <c r="G215" i="5"/>
  <c r="G129" i="33" l="1"/>
  <c r="K129" i="33"/>
  <c r="I129" i="33"/>
  <c r="M129" i="33"/>
  <c r="H217" i="5"/>
  <c r="L130" i="33" a="1"/>
  <c r="L130" i="33" s="1"/>
  <c r="J130" i="33" a="1"/>
  <c r="J130" i="33" s="1"/>
  <c r="H130" i="33" a="1"/>
  <c r="H130" i="33" s="1"/>
  <c r="F130" i="33" a="1"/>
  <c r="F130" i="33" s="1"/>
  <c r="D131" i="33" a="1"/>
  <c r="D131" i="33" s="1"/>
  <c r="E130" i="33"/>
  <c r="M217" i="5"/>
  <c r="H206" i="47"/>
  <c r="E206" i="47"/>
  <c r="D206" i="47"/>
  <c r="G206" i="47"/>
  <c r="C206" i="47"/>
  <c r="F206" i="47"/>
  <c r="I206" i="47" s="1"/>
  <c r="C219" i="1"/>
  <c r="B219" i="1"/>
  <c r="E219" i="5"/>
  <c r="D219" i="1" s="1"/>
  <c r="D219" i="5"/>
  <c r="O219" i="5"/>
  <c r="N219" i="5" s="1"/>
  <c r="C219" i="5"/>
  <c r="F219" i="5"/>
  <c r="J219" i="5" s="1"/>
  <c r="G216" i="5"/>
  <c r="I217" i="5"/>
  <c r="I216" i="1"/>
  <c r="K216" i="1"/>
  <c r="L216" i="1"/>
  <c r="J216" i="1"/>
  <c r="H216" i="1"/>
  <c r="M216" i="1"/>
  <c r="G216" i="1"/>
  <c r="E216" i="1"/>
  <c r="F216" i="1"/>
  <c r="D205" i="47"/>
  <c r="G205" i="47"/>
  <c r="C205" i="47"/>
  <c r="H205" i="47"/>
  <c r="B207" i="47"/>
  <c r="B208" i="47" s="1"/>
  <c r="F205" i="47"/>
  <c r="E205" i="47"/>
  <c r="M216" i="5"/>
  <c r="I216" i="5"/>
  <c r="H216" i="5"/>
  <c r="B218" i="1"/>
  <c r="C218" i="1"/>
  <c r="E218" i="5"/>
  <c r="D218" i="1" s="1"/>
  <c r="D218" i="5"/>
  <c r="B220" i="5"/>
  <c r="O218" i="5"/>
  <c r="N218" i="5" s="1"/>
  <c r="F218" i="5"/>
  <c r="J218" i="5" s="1"/>
  <c r="C218" i="5"/>
  <c r="L216" i="5"/>
  <c r="K216" i="5"/>
  <c r="J217" i="1"/>
  <c r="G217" i="1"/>
  <c r="F217" i="1"/>
  <c r="K217" i="1"/>
  <c r="M217" i="1"/>
  <c r="H217" i="1"/>
  <c r="I217" i="1"/>
  <c r="E217" i="1"/>
  <c r="L217" i="1"/>
  <c r="J131" i="33" l="1" a="1"/>
  <c r="J131" i="33" s="1"/>
  <c r="L131" i="33" a="1"/>
  <c r="L131" i="33" s="1"/>
  <c r="H131" i="33" a="1"/>
  <c r="H131" i="33" s="1"/>
  <c r="F131" i="33" a="1"/>
  <c r="F131" i="33" s="1"/>
  <c r="D132" i="33" a="1"/>
  <c r="D132" i="33" s="1"/>
  <c r="E131" i="33"/>
  <c r="I218" i="5"/>
  <c r="M130" i="33"/>
  <c r="K130" i="33"/>
  <c r="G130" i="33"/>
  <c r="I130" i="33"/>
  <c r="I205" i="47"/>
  <c r="D208" i="47"/>
  <c r="E208" i="47"/>
  <c r="F208" i="47"/>
  <c r="B210" i="47"/>
  <c r="C208" i="47"/>
  <c r="G208" i="47"/>
  <c r="H208" i="47"/>
  <c r="I219" i="5"/>
  <c r="L218" i="5"/>
  <c r="F219" i="1"/>
  <c r="L219" i="1"/>
  <c r="G219" i="1"/>
  <c r="J219" i="1"/>
  <c r="H219" i="1"/>
  <c r="K219" i="1"/>
  <c r="M219" i="1"/>
  <c r="I219" i="1"/>
  <c r="E219" i="1"/>
  <c r="H219" i="5"/>
  <c r="M218" i="5"/>
  <c r="G219" i="5"/>
  <c r="E220" i="5"/>
  <c r="D220" i="1" s="1"/>
  <c r="F220" i="5"/>
  <c r="J220" i="5" s="1"/>
  <c r="C220" i="1"/>
  <c r="B220" i="1"/>
  <c r="D220" i="5"/>
  <c r="O220" i="5"/>
  <c r="N220" i="5" s="1"/>
  <c r="C220" i="5"/>
  <c r="K219" i="5"/>
  <c r="L219" i="5"/>
  <c r="G218" i="5"/>
  <c r="M219" i="5"/>
  <c r="B221" i="5"/>
  <c r="B222" i="5" s="1"/>
  <c r="E218" i="1"/>
  <c r="K218" i="1"/>
  <c r="G218" i="1"/>
  <c r="I218" i="1"/>
  <c r="J218" i="1"/>
  <c r="M218" i="1"/>
  <c r="L218" i="1"/>
  <c r="F218" i="1"/>
  <c r="H218" i="1"/>
  <c r="K218" i="5"/>
  <c r="D207" i="47"/>
  <c r="H207" i="47"/>
  <c r="C207" i="47"/>
  <c r="E207" i="47"/>
  <c r="F207" i="47"/>
  <c r="I207" i="47" s="1"/>
  <c r="B209" i="47"/>
  <c r="G207" i="47"/>
  <c r="H218" i="5"/>
  <c r="G131" i="33" l="1"/>
  <c r="M131" i="33"/>
  <c r="K131" i="33"/>
  <c r="I131" i="33"/>
  <c r="L132" i="33" a="1"/>
  <c r="L132" i="33" s="1"/>
  <c r="J132" i="33" a="1"/>
  <c r="J132" i="33" s="1"/>
  <c r="H132" i="33" a="1"/>
  <c r="H132" i="33" s="1"/>
  <c r="F132" i="33" a="1"/>
  <c r="F132" i="33" s="1"/>
  <c r="D133" i="33" a="1"/>
  <c r="D133" i="33" s="1"/>
  <c r="E132" i="33"/>
  <c r="I208" i="47"/>
  <c r="B222" i="1"/>
  <c r="C222" i="1"/>
  <c r="F222" i="5"/>
  <c r="J222" i="5" s="1"/>
  <c r="D222" i="5"/>
  <c r="C222" i="5"/>
  <c r="O222" i="5"/>
  <c r="N222" i="5" s="1"/>
  <c r="E222" i="5"/>
  <c r="D222" i="1" s="1"/>
  <c r="G220" i="1"/>
  <c r="M220" i="1"/>
  <c r="J220" i="1"/>
  <c r="K220" i="1"/>
  <c r="E220" i="1"/>
  <c r="H220" i="1"/>
  <c r="L220" i="1"/>
  <c r="F220" i="1"/>
  <c r="I220" i="1"/>
  <c r="H220" i="5"/>
  <c r="H209" i="47"/>
  <c r="F209" i="47"/>
  <c r="B211" i="47"/>
  <c r="C209" i="47"/>
  <c r="G209" i="47"/>
  <c r="D209" i="47"/>
  <c r="E209" i="47"/>
  <c r="K220" i="5"/>
  <c r="L220" i="5"/>
  <c r="M220" i="5"/>
  <c r="F210" i="47"/>
  <c r="D210" i="47"/>
  <c r="E210" i="47"/>
  <c r="B212" i="47"/>
  <c r="G210" i="47"/>
  <c r="H210" i="47"/>
  <c r="C210" i="47"/>
  <c r="O221" i="5"/>
  <c r="N221" i="5" s="1"/>
  <c r="C221" i="5"/>
  <c r="B221" i="1"/>
  <c r="D221" i="5"/>
  <c r="C221" i="1"/>
  <c r="F221" i="5"/>
  <c r="J221" i="5" s="1"/>
  <c r="M221" i="5"/>
  <c r="L221" i="5"/>
  <c r="B223" i="5"/>
  <c r="K221" i="5"/>
  <c r="H221" i="5"/>
  <c r="E221" i="5"/>
  <c r="D221" i="1" s="1"/>
  <c r="G220" i="5"/>
  <c r="I220" i="5"/>
  <c r="J133" i="33" l="1" a="1"/>
  <c r="J133" i="33" s="1"/>
  <c r="L133" i="33" a="1"/>
  <c r="L133" i="33" s="1"/>
  <c r="H133" i="33" a="1"/>
  <c r="H133" i="33" s="1"/>
  <c r="F133" i="33" a="1"/>
  <c r="F133" i="33" s="1"/>
  <c r="D134" i="33" a="1"/>
  <c r="D134" i="33" s="1"/>
  <c r="E133" i="33"/>
  <c r="I221" i="5"/>
  <c r="G222" i="5"/>
  <c r="I210" i="47"/>
  <c r="I222" i="5"/>
  <c r="M222" i="5"/>
  <c r="M132" i="33"/>
  <c r="K132" i="33"/>
  <c r="G132" i="33"/>
  <c r="I132" i="33"/>
  <c r="H222" i="5"/>
  <c r="K222" i="5"/>
  <c r="L222" i="5"/>
  <c r="I209" i="47"/>
  <c r="H221" i="1"/>
  <c r="M221" i="1"/>
  <c r="L221" i="1"/>
  <c r="E221" i="1"/>
  <c r="I221" i="1"/>
  <c r="K221" i="1"/>
  <c r="J221" i="1"/>
  <c r="G221" i="1"/>
  <c r="F221" i="1"/>
  <c r="C223" i="1"/>
  <c r="B223" i="1"/>
  <c r="F223" i="5"/>
  <c r="J223" i="5" s="1"/>
  <c r="D223" i="5"/>
  <c r="C223" i="5"/>
  <c r="O223" i="5"/>
  <c r="N223" i="5" s="1"/>
  <c r="H223" i="5"/>
  <c r="E223" i="5"/>
  <c r="D223" i="1" s="1"/>
  <c r="D211" i="47"/>
  <c r="E211" i="47"/>
  <c r="B213" i="47"/>
  <c r="F211" i="47"/>
  <c r="H211" i="47"/>
  <c r="G211" i="47"/>
  <c r="C211" i="47"/>
  <c r="B224" i="5"/>
  <c r="B225" i="5" s="1"/>
  <c r="G221" i="5"/>
  <c r="H212" i="47"/>
  <c r="C212" i="47"/>
  <c r="D212" i="47"/>
  <c r="G212" i="47"/>
  <c r="E212" i="47"/>
  <c r="F212" i="47"/>
  <c r="I222" i="1"/>
  <c r="F222" i="1"/>
  <c r="M222" i="1"/>
  <c r="L222" i="1"/>
  <c r="H222" i="1"/>
  <c r="J222" i="1"/>
  <c r="G222" i="1"/>
  <c r="K222" i="1"/>
  <c r="E222" i="1"/>
  <c r="L134" i="33" l="1" a="1"/>
  <c r="L134" i="33" s="1"/>
  <c r="J134" i="33" a="1"/>
  <c r="J134" i="33" s="1"/>
  <c r="H134" i="33" a="1"/>
  <c r="H134" i="33" s="1"/>
  <c r="F134" i="33" a="1"/>
  <c r="F134" i="33" s="1"/>
  <c r="D135" i="33" a="1"/>
  <c r="D135" i="33" s="1"/>
  <c r="E134" i="33"/>
  <c r="M133" i="33"/>
  <c r="I133" i="33"/>
  <c r="G133" i="33"/>
  <c r="K133" i="33"/>
  <c r="I211" i="47"/>
  <c r="I212" i="47"/>
  <c r="B225" i="1"/>
  <c r="F225" i="5"/>
  <c r="J225" i="5" s="1"/>
  <c r="D225" i="5"/>
  <c r="C225" i="5"/>
  <c r="O225" i="5"/>
  <c r="N225" i="5" s="1"/>
  <c r="C225" i="1"/>
  <c r="L225" i="5"/>
  <c r="M225" i="5"/>
  <c r="E225" i="5"/>
  <c r="D225" i="1" s="1"/>
  <c r="G223" i="5"/>
  <c r="H213" i="47"/>
  <c r="C213" i="47"/>
  <c r="F213" i="47"/>
  <c r="I213" i="47" s="1"/>
  <c r="E213" i="47"/>
  <c r="G213" i="47"/>
  <c r="D213" i="47"/>
  <c r="I223" i="5"/>
  <c r="B214" i="47"/>
  <c r="B215" i="47" s="1"/>
  <c r="J223" i="1"/>
  <c r="F223" i="1"/>
  <c r="I223" i="1"/>
  <c r="G223" i="1"/>
  <c r="L223" i="1"/>
  <c r="H223" i="1"/>
  <c r="M223" i="1"/>
  <c r="E223" i="1"/>
  <c r="K223" i="1"/>
  <c r="L223" i="5"/>
  <c r="K223" i="5"/>
  <c r="B224" i="1"/>
  <c r="F224" i="5"/>
  <c r="J224" i="5" s="1"/>
  <c r="D224" i="5"/>
  <c r="C224" i="5"/>
  <c r="O224" i="5"/>
  <c r="N224" i="5" s="1"/>
  <c r="L224" i="5"/>
  <c r="B226" i="5"/>
  <c r="M224" i="5"/>
  <c r="H224" i="5"/>
  <c r="E224" i="5"/>
  <c r="D224" i="1" s="1"/>
  <c r="C224" i="1"/>
  <c r="M223" i="5"/>
  <c r="I225" i="5" l="1"/>
  <c r="I224" i="5"/>
  <c r="K225" i="5"/>
  <c r="H225" i="5"/>
  <c r="G225" i="5"/>
  <c r="G134" i="33"/>
  <c r="M134" i="33"/>
  <c r="K134" i="33"/>
  <c r="I134" i="33"/>
  <c r="J135" i="33" a="1"/>
  <c r="J135" i="33" s="1"/>
  <c r="L135" i="33" a="1"/>
  <c r="L135" i="33" s="1"/>
  <c r="H135" i="33" a="1"/>
  <c r="H135" i="33" s="1"/>
  <c r="F135" i="33" a="1"/>
  <c r="F135" i="33" s="1"/>
  <c r="D136" i="33" a="1"/>
  <c r="D136" i="33" s="1"/>
  <c r="E135" i="33"/>
  <c r="H215" i="47"/>
  <c r="E215" i="47"/>
  <c r="C215" i="47"/>
  <c r="F215" i="47"/>
  <c r="I215" i="47" s="1"/>
  <c r="D215" i="47"/>
  <c r="G215" i="47"/>
  <c r="E226" i="5"/>
  <c r="D226" i="1" s="1"/>
  <c r="B226" i="1"/>
  <c r="B228" i="5"/>
  <c r="F226" i="5"/>
  <c r="J226" i="5" s="1"/>
  <c r="C226" i="1"/>
  <c r="K226" i="5"/>
  <c r="I226" i="5"/>
  <c r="H226" i="5"/>
  <c r="D226" i="5"/>
  <c r="C226" i="5"/>
  <c r="O226" i="5"/>
  <c r="N226" i="5" s="1"/>
  <c r="L226" i="5"/>
  <c r="M226" i="5"/>
  <c r="G226" i="5"/>
  <c r="G224" i="5"/>
  <c r="B227" i="5"/>
  <c r="K224" i="5"/>
  <c r="K224" i="1"/>
  <c r="E224" i="1"/>
  <c r="I224" i="1"/>
  <c r="M224" i="1"/>
  <c r="J224" i="1"/>
  <c r="L224" i="1"/>
  <c r="F224" i="1"/>
  <c r="H224" i="1"/>
  <c r="G224" i="1"/>
  <c r="D214" i="47"/>
  <c r="C214" i="47"/>
  <c r="G214" i="47"/>
  <c r="B216" i="47"/>
  <c r="F214" i="47"/>
  <c r="H214" i="47"/>
  <c r="E214" i="47"/>
  <c r="L225" i="1"/>
  <c r="F225" i="1"/>
  <c r="M225" i="1"/>
  <c r="H225" i="1"/>
  <c r="G225" i="1"/>
  <c r="K225" i="1"/>
  <c r="I225" i="1"/>
  <c r="E225" i="1"/>
  <c r="J225" i="1"/>
  <c r="I135" i="33" l="1"/>
  <c r="K135" i="33"/>
  <c r="M135" i="33"/>
  <c r="G135" i="33"/>
  <c r="L136" i="33" a="1"/>
  <c r="L136" i="33" s="1"/>
  <c r="J136" i="33" a="1"/>
  <c r="J136" i="33" s="1"/>
  <c r="H136" i="33" a="1"/>
  <c r="H136" i="33" s="1"/>
  <c r="F136" i="33" a="1"/>
  <c r="F136" i="33" s="1"/>
  <c r="D137" i="33" a="1"/>
  <c r="D137" i="33" s="1"/>
  <c r="E136" i="33"/>
  <c r="I214" i="47"/>
  <c r="O227" i="5"/>
  <c r="N227" i="5" s="1"/>
  <c r="C227" i="5"/>
  <c r="D227" i="5"/>
  <c r="C227" i="1"/>
  <c r="B227" i="1"/>
  <c r="F227" i="5"/>
  <c r="J227" i="5" s="1"/>
  <c r="E227" i="5"/>
  <c r="D227" i="1" s="1"/>
  <c r="B229" i="5"/>
  <c r="L227" i="5"/>
  <c r="M227" i="5"/>
  <c r="G227" i="5"/>
  <c r="B228" i="1"/>
  <c r="C228" i="1"/>
  <c r="F228" i="5"/>
  <c r="J228" i="5" s="1"/>
  <c r="E228" i="5"/>
  <c r="D228" i="1" s="1"/>
  <c r="C228" i="5"/>
  <c r="B230" i="5"/>
  <c r="L228" i="5"/>
  <c r="O228" i="5"/>
  <c r="N228" i="5" s="1"/>
  <c r="G228" i="5"/>
  <c r="D228" i="5"/>
  <c r="M226" i="1"/>
  <c r="G226" i="1"/>
  <c r="E226" i="1"/>
  <c r="K226" i="1"/>
  <c r="J226" i="1"/>
  <c r="F226" i="1"/>
  <c r="I226" i="1"/>
  <c r="L226" i="1"/>
  <c r="H226" i="1"/>
  <c r="G216" i="47"/>
  <c r="C216" i="47"/>
  <c r="F216" i="47"/>
  <c r="H216" i="47"/>
  <c r="E216" i="47"/>
  <c r="D216" i="47"/>
  <c r="B217" i="47"/>
  <c r="B218" i="47" s="1"/>
  <c r="J137" i="33" l="1" a="1"/>
  <c r="J137" i="33" s="1"/>
  <c r="F137" i="33" a="1"/>
  <c r="F137" i="33" s="1"/>
  <c r="L137" i="33" a="1"/>
  <c r="L137" i="33" s="1"/>
  <c r="H137" i="33" a="1"/>
  <c r="H137" i="33" s="1"/>
  <c r="D138" i="33" a="1"/>
  <c r="D138" i="33" s="1"/>
  <c r="E137" i="33"/>
  <c r="M228" i="5"/>
  <c r="G136" i="33"/>
  <c r="M136" i="33"/>
  <c r="K136" i="33"/>
  <c r="I136" i="33"/>
  <c r="I216" i="47"/>
  <c r="H218" i="47"/>
  <c r="G218" i="47"/>
  <c r="E218" i="47"/>
  <c r="F218" i="47"/>
  <c r="I218" i="47" s="1"/>
  <c r="D218" i="47"/>
  <c r="C218" i="47"/>
  <c r="H228" i="5"/>
  <c r="H227" i="5"/>
  <c r="I228" i="5"/>
  <c r="I227" i="5"/>
  <c r="K228" i="5"/>
  <c r="K227" i="5"/>
  <c r="H227" i="1"/>
  <c r="E227" i="1"/>
  <c r="I227" i="1"/>
  <c r="F227" i="1"/>
  <c r="G227" i="1"/>
  <c r="M227" i="1"/>
  <c r="K227" i="1"/>
  <c r="J227" i="1"/>
  <c r="L227" i="1"/>
  <c r="D217" i="47"/>
  <c r="B219" i="47"/>
  <c r="F217" i="47"/>
  <c r="E217" i="47"/>
  <c r="C217" i="47"/>
  <c r="G217" i="47"/>
  <c r="H217" i="47"/>
  <c r="C230" i="1"/>
  <c r="B230" i="1"/>
  <c r="F230" i="5"/>
  <c r="J230" i="5" s="1"/>
  <c r="E230" i="5"/>
  <c r="D230" i="1" s="1"/>
  <c r="C230" i="5"/>
  <c r="B232" i="5"/>
  <c r="O230" i="5"/>
  <c r="N230" i="5" s="1"/>
  <c r="D230" i="5"/>
  <c r="C229" i="1"/>
  <c r="B229" i="1"/>
  <c r="F229" i="5"/>
  <c r="J229" i="5" s="1"/>
  <c r="E229" i="5"/>
  <c r="D229" i="1" s="1"/>
  <c r="C229" i="5"/>
  <c r="B231" i="5"/>
  <c r="O229" i="5"/>
  <c r="N229" i="5" s="1"/>
  <c r="D229" i="5"/>
  <c r="I228" i="1"/>
  <c r="H228" i="1"/>
  <c r="L228" i="1"/>
  <c r="J228" i="1"/>
  <c r="K228" i="1"/>
  <c r="G228" i="1"/>
  <c r="M228" i="1"/>
  <c r="E228" i="1"/>
  <c r="F228" i="1"/>
  <c r="L138" i="33" l="1" a="1"/>
  <c r="L138" i="33" s="1"/>
  <c r="J138" i="33" a="1"/>
  <c r="J138" i="33" s="1"/>
  <c r="H138" i="33" a="1"/>
  <c r="H138" i="33" s="1"/>
  <c r="F138" i="33" a="1"/>
  <c r="F138" i="33" s="1"/>
  <c r="D139" i="33" a="1"/>
  <c r="D139" i="33" s="1"/>
  <c r="E138" i="33"/>
  <c r="K230" i="5"/>
  <c r="G137" i="33"/>
  <c r="K137" i="33"/>
  <c r="I137" i="33"/>
  <c r="M137" i="33"/>
  <c r="L229" i="5"/>
  <c r="G230" i="5"/>
  <c r="H230" i="5"/>
  <c r="M230" i="5"/>
  <c r="L230" i="5"/>
  <c r="I217" i="47"/>
  <c r="E232" i="5"/>
  <c r="D232" i="1" s="1"/>
  <c r="F232" i="5"/>
  <c r="J232" i="5" s="1"/>
  <c r="C232" i="1"/>
  <c r="B232" i="1"/>
  <c r="C232" i="5"/>
  <c r="O232" i="5"/>
  <c r="N232" i="5" s="1"/>
  <c r="D232" i="5"/>
  <c r="H229" i="5"/>
  <c r="M229" i="5"/>
  <c r="G219" i="47"/>
  <c r="H219" i="47"/>
  <c r="F219" i="47"/>
  <c r="I219" i="47" s="1"/>
  <c r="C219" i="47"/>
  <c r="D219" i="47"/>
  <c r="E219" i="47"/>
  <c r="J229" i="1"/>
  <c r="L229" i="1"/>
  <c r="M229" i="1"/>
  <c r="F229" i="1"/>
  <c r="H229" i="1"/>
  <c r="I229" i="1"/>
  <c r="E229" i="1"/>
  <c r="K229" i="1"/>
  <c r="G229" i="1"/>
  <c r="K229" i="5"/>
  <c r="G229" i="5"/>
  <c r="E230" i="1"/>
  <c r="K230" i="1"/>
  <c r="J230" i="1"/>
  <c r="I230" i="1"/>
  <c r="H230" i="1"/>
  <c r="M230" i="1"/>
  <c r="G230" i="1"/>
  <c r="F230" i="1"/>
  <c r="L230" i="1"/>
  <c r="C231" i="1"/>
  <c r="B231" i="1"/>
  <c r="F231" i="5"/>
  <c r="J231" i="5" s="1"/>
  <c r="E231" i="5"/>
  <c r="D231" i="1" s="1"/>
  <c r="C231" i="5"/>
  <c r="B233" i="5"/>
  <c r="O231" i="5"/>
  <c r="N231" i="5" s="1"/>
  <c r="D231" i="5"/>
  <c r="I230" i="5"/>
  <c r="B220" i="47"/>
  <c r="I229" i="5"/>
  <c r="J139" i="33" l="1" a="1"/>
  <c r="J139" i="33" s="1"/>
  <c r="H139" i="33" a="1"/>
  <c r="H139" i="33" s="1"/>
  <c r="F139" i="33" a="1"/>
  <c r="F139" i="33" s="1"/>
  <c r="L139" i="33" a="1"/>
  <c r="L139" i="33" s="1"/>
  <c r="D140" i="33" a="1"/>
  <c r="D140" i="33" s="1"/>
  <c r="E139" i="33"/>
  <c r="M231" i="5"/>
  <c r="G138" i="33"/>
  <c r="K138" i="33"/>
  <c r="I138" i="33"/>
  <c r="M138" i="33"/>
  <c r="K231" i="5"/>
  <c r="L232" i="5"/>
  <c r="O233" i="5"/>
  <c r="N233" i="5" s="1"/>
  <c r="C233" i="5"/>
  <c r="D233" i="5"/>
  <c r="C233" i="1"/>
  <c r="B233" i="1"/>
  <c r="E233" i="5"/>
  <c r="D233" i="1" s="1"/>
  <c r="F233" i="5"/>
  <c r="J233" i="5" s="1"/>
  <c r="I233" i="5"/>
  <c r="D220" i="47"/>
  <c r="E220" i="47"/>
  <c r="C220" i="47"/>
  <c r="G220" i="47"/>
  <c r="H220" i="47"/>
  <c r="F220" i="47"/>
  <c r="F231" i="1"/>
  <c r="L231" i="1"/>
  <c r="H231" i="1"/>
  <c r="E231" i="1"/>
  <c r="M231" i="1"/>
  <c r="J231" i="1"/>
  <c r="G231" i="1"/>
  <c r="K231" i="1"/>
  <c r="I231" i="1"/>
  <c r="H231" i="5"/>
  <c r="B221" i="47"/>
  <c r="B222" i="47" s="1"/>
  <c r="G232" i="5"/>
  <c r="G231" i="5"/>
  <c r="H232" i="5"/>
  <c r="L231" i="5"/>
  <c r="G232" i="1"/>
  <c r="M232" i="1"/>
  <c r="H232" i="1"/>
  <c r="K232" i="1"/>
  <c r="I232" i="1"/>
  <c r="F232" i="1"/>
  <c r="J232" i="1"/>
  <c r="E232" i="1"/>
  <c r="L232" i="1"/>
  <c r="I231" i="5"/>
  <c r="K232" i="5"/>
  <c r="M232" i="5"/>
  <c r="B234" i="5"/>
  <c r="B235" i="5" s="1"/>
  <c r="I232" i="5"/>
  <c r="L140" i="33" l="1" a="1"/>
  <c r="L140" i="33" s="1"/>
  <c r="J140" i="33" a="1"/>
  <c r="J140" i="33" s="1"/>
  <c r="F140" i="33" a="1"/>
  <c r="F140" i="33" s="1"/>
  <c r="H140" i="33" a="1"/>
  <c r="H140" i="33" s="1"/>
  <c r="D141" i="33" a="1"/>
  <c r="D141" i="33" s="1"/>
  <c r="E140" i="33"/>
  <c r="H233" i="5"/>
  <c r="K233" i="5"/>
  <c r="K139" i="33"/>
  <c r="I139" i="33"/>
  <c r="G139" i="33"/>
  <c r="M139" i="33"/>
  <c r="G233" i="5"/>
  <c r="I220" i="47"/>
  <c r="C222" i="47"/>
  <c r="H222" i="47"/>
  <c r="D222" i="47"/>
  <c r="F222" i="47"/>
  <c r="I222" i="47" s="1"/>
  <c r="E222" i="47"/>
  <c r="G222" i="47"/>
  <c r="C235" i="1"/>
  <c r="B235" i="1"/>
  <c r="O235" i="5"/>
  <c r="N235" i="5" s="1"/>
  <c r="F235" i="5"/>
  <c r="J235" i="5" s="1"/>
  <c r="E235" i="5"/>
  <c r="D235" i="1" s="1"/>
  <c r="C235" i="5"/>
  <c r="G235" i="5"/>
  <c r="D235" i="5"/>
  <c r="M233" i="5"/>
  <c r="H233" i="1"/>
  <c r="K233" i="1"/>
  <c r="L233" i="1"/>
  <c r="J233" i="1"/>
  <c r="M233" i="1"/>
  <c r="I233" i="1"/>
  <c r="F233" i="1"/>
  <c r="E233" i="1"/>
  <c r="G233" i="1"/>
  <c r="L233" i="5"/>
  <c r="H221" i="47"/>
  <c r="C221" i="47"/>
  <c r="E221" i="47"/>
  <c r="D221" i="47"/>
  <c r="G221" i="47"/>
  <c r="B223" i="47"/>
  <c r="B224" i="47" s="1"/>
  <c r="F221" i="47"/>
  <c r="I221" i="47" s="1"/>
  <c r="B234" i="1"/>
  <c r="C234" i="1"/>
  <c r="O234" i="5"/>
  <c r="N234" i="5" s="1"/>
  <c r="E234" i="5"/>
  <c r="D234" i="1" s="1"/>
  <c r="D234" i="5"/>
  <c r="B236" i="5"/>
  <c r="C234" i="5"/>
  <c r="F234" i="5"/>
  <c r="J234" i="5" s="1"/>
  <c r="J141" i="33" l="1" a="1"/>
  <c r="J141" i="33" s="1"/>
  <c r="L141" i="33" a="1"/>
  <c r="L141" i="33" s="1"/>
  <c r="H141" i="33" a="1"/>
  <c r="H141" i="33" s="1"/>
  <c r="F141" i="33" a="1"/>
  <c r="F141" i="33" s="1"/>
  <c r="D142" i="33" a="1"/>
  <c r="D142" i="33" s="1"/>
  <c r="E141" i="33"/>
  <c r="H235" i="5"/>
  <c r="I235" i="5"/>
  <c r="G140" i="33"/>
  <c r="I140" i="33"/>
  <c r="K140" i="33"/>
  <c r="M140" i="33"/>
  <c r="M235" i="5"/>
  <c r="K235" i="5"/>
  <c r="H224" i="47"/>
  <c r="G224" i="47"/>
  <c r="E224" i="47"/>
  <c r="F224" i="47"/>
  <c r="I224" i="47" s="1"/>
  <c r="C224" i="47"/>
  <c r="D224" i="47"/>
  <c r="C236" i="1"/>
  <c r="B236" i="1"/>
  <c r="C236" i="5"/>
  <c r="O236" i="5"/>
  <c r="N236" i="5" s="1"/>
  <c r="F236" i="5"/>
  <c r="J236" i="5" s="1"/>
  <c r="D236" i="5"/>
  <c r="E236" i="5"/>
  <c r="D236" i="1" s="1"/>
  <c r="H236" i="5"/>
  <c r="L235" i="5"/>
  <c r="J235" i="1"/>
  <c r="G235" i="1"/>
  <c r="E235" i="1"/>
  <c r="M235" i="1"/>
  <c r="K235" i="1"/>
  <c r="F235" i="1"/>
  <c r="L235" i="1"/>
  <c r="H235" i="1"/>
  <c r="I235" i="1"/>
  <c r="H234" i="5"/>
  <c r="G234" i="5"/>
  <c r="K234" i="5"/>
  <c r="M234" i="5"/>
  <c r="L234" i="5"/>
  <c r="I234" i="1"/>
  <c r="F234" i="1"/>
  <c r="H234" i="1"/>
  <c r="G234" i="1"/>
  <c r="L234" i="1"/>
  <c r="J234" i="1"/>
  <c r="K234" i="1"/>
  <c r="E234" i="1"/>
  <c r="M234" i="1"/>
  <c r="I234" i="5"/>
  <c r="D223" i="47"/>
  <c r="G223" i="47"/>
  <c r="B225" i="47"/>
  <c r="F223" i="47"/>
  <c r="I223" i="47" s="1"/>
  <c r="H223" i="47"/>
  <c r="C223" i="47"/>
  <c r="E223" i="47"/>
  <c r="B237" i="5"/>
  <c r="B238" i="5" s="1"/>
  <c r="L142" i="33" l="1" a="1"/>
  <c r="L142" i="33" s="1"/>
  <c r="H142" i="33" a="1"/>
  <c r="H142" i="33" s="1"/>
  <c r="J142" i="33" a="1"/>
  <c r="J142" i="33" s="1"/>
  <c r="F142" i="33" a="1"/>
  <c r="F142" i="33" s="1"/>
  <c r="D143" i="33" a="1"/>
  <c r="D143" i="33" s="1"/>
  <c r="E142" i="33"/>
  <c r="K141" i="33"/>
  <c r="M141" i="33"/>
  <c r="G141" i="33"/>
  <c r="I141" i="33"/>
  <c r="L236" i="5"/>
  <c r="K236" i="5"/>
  <c r="M236" i="5"/>
  <c r="I236" i="5"/>
  <c r="E238" i="5"/>
  <c r="D238" i="1" s="1"/>
  <c r="B238" i="1"/>
  <c r="B240" i="5"/>
  <c r="F238" i="5"/>
  <c r="J238" i="5" s="1"/>
  <c r="C238" i="1"/>
  <c r="O238" i="5"/>
  <c r="N238" i="5" s="1"/>
  <c r="C238" i="5"/>
  <c r="D238" i="5"/>
  <c r="D225" i="47"/>
  <c r="G225" i="47"/>
  <c r="F225" i="47"/>
  <c r="H225" i="47"/>
  <c r="C225" i="47"/>
  <c r="E225" i="47"/>
  <c r="K236" i="1"/>
  <c r="E236" i="1"/>
  <c r="G236" i="1"/>
  <c r="J236" i="1"/>
  <c r="H236" i="1"/>
  <c r="F236" i="1"/>
  <c r="M236" i="1"/>
  <c r="L236" i="1"/>
  <c r="I236" i="1"/>
  <c r="B226" i="47"/>
  <c r="B227" i="47" s="1"/>
  <c r="B237" i="1"/>
  <c r="C237" i="1"/>
  <c r="D237" i="5"/>
  <c r="B239" i="5"/>
  <c r="E237" i="5"/>
  <c r="D237" i="1" s="1"/>
  <c r="O237" i="5"/>
  <c r="N237" i="5" s="1"/>
  <c r="F237" i="5"/>
  <c r="J237" i="5" s="1"/>
  <c r="C237" i="5"/>
  <c r="L237" i="5"/>
  <c r="G236" i="5"/>
  <c r="J143" i="33" l="1" a="1"/>
  <c r="J143" i="33" s="1"/>
  <c r="L143" i="33" a="1"/>
  <c r="L143" i="33" s="1"/>
  <c r="H143" i="33" a="1"/>
  <c r="H143" i="33" s="1"/>
  <c r="F143" i="33" a="1"/>
  <c r="F143" i="33" s="1"/>
  <c r="D144" i="33" a="1"/>
  <c r="D144" i="33" s="1"/>
  <c r="E143" i="33"/>
  <c r="H237" i="5"/>
  <c r="G237" i="5"/>
  <c r="M238" i="5"/>
  <c r="M142" i="33"/>
  <c r="I142" i="33"/>
  <c r="K142" i="33"/>
  <c r="G142" i="33"/>
  <c r="I225" i="47"/>
  <c r="I238" i="5"/>
  <c r="I237" i="5"/>
  <c r="K238" i="5"/>
  <c r="K237" i="5"/>
  <c r="L238" i="5"/>
  <c r="M237" i="5"/>
  <c r="B239" i="1"/>
  <c r="O239" i="5"/>
  <c r="N239" i="5" s="1"/>
  <c r="C239" i="5"/>
  <c r="B241" i="5"/>
  <c r="F239" i="5"/>
  <c r="J239" i="5" s="1"/>
  <c r="C239" i="1"/>
  <c r="D239" i="5"/>
  <c r="G239" i="5"/>
  <c r="E239" i="5"/>
  <c r="D239" i="1" s="1"/>
  <c r="M239" i="5"/>
  <c r="L239" i="5"/>
  <c r="G238" i="5"/>
  <c r="L237" i="1"/>
  <c r="F237" i="1"/>
  <c r="J237" i="1"/>
  <c r="K237" i="1"/>
  <c r="I237" i="1"/>
  <c r="H237" i="1"/>
  <c r="E237" i="1"/>
  <c r="G237" i="1"/>
  <c r="M237" i="1"/>
  <c r="H227" i="47"/>
  <c r="E227" i="47"/>
  <c r="F227" i="47"/>
  <c r="G227" i="47"/>
  <c r="C227" i="47"/>
  <c r="D227" i="47"/>
  <c r="B240" i="1"/>
  <c r="D240" i="5"/>
  <c r="C240" i="1"/>
  <c r="E240" i="5"/>
  <c r="D240" i="1" s="1"/>
  <c r="C240" i="5"/>
  <c r="O240" i="5"/>
  <c r="N240" i="5" s="1"/>
  <c r="F240" i="5"/>
  <c r="J240" i="5" s="1"/>
  <c r="H238" i="5"/>
  <c r="D226" i="47"/>
  <c r="G226" i="47"/>
  <c r="H226" i="47"/>
  <c r="C226" i="47"/>
  <c r="F226" i="47"/>
  <c r="I226" i="47" s="1"/>
  <c r="B228" i="47"/>
  <c r="E226" i="47"/>
  <c r="M238" i="1"/>
  <c r="G238" i="1"/>
  <c r="F238" i="1"/>
  <c r="E238" i="1"/>
  <c r="J238" i="1"/>
  <c r="L238" i="1"/>
  <c r="K238" i="1"/>
  <c r="I238" i="1"/>
  <c r="H238" i="1"/>
  <c r="J144" i="33" l="1" a="1"/>
  <c r="J144" i="33" s="1"/>
  <c r="F144" i="33" a="1"/>
  <c r="F144" i="33" s="1"/>
  <c r="L144" i="33" a="1"/>
  <c r="L144" i="33" s="1"/>
  <c r="H144" i="33" a="1"/>
  <c r="H144" i="33" s="1"/>
  <c r="D145" i="33" a="1"/>
  <c r="D145" i="33" s="1"/>
  <c r="E144" i="33"/>
  <c r="G143" i="33"/>
  <c r="I143" i="33"/>
  <c r="K143" i="33"/>
  <c r="M143" i="33"/>
  <c r="K240" i="5"/>
  <c r="I227" i="47"/>
  <c r="G240" i="5"/>
  <c r="H240" i="5"/>
  <c r="C241" i="1"/>
  <c r="B241" i="1"/>
  <c r="F241" i="5"/>
  <c r="J241" i="5" s="1"/>
  <c r="E241" i="5"/>
  <c r="D241" i="1" s="1"/>
  <c r="C241" i="5"/>
  <c r="O241" i="5"/>
  <c r="N241" i="5" s="1"/>
  <c r="D241" i="5"/>
  <c r="F228" i="47"/>
  <c r="G228" i="47"/>
  <c r="H228" i="47"/>
  <c r="C228" i="47"/>
  <c r="E228" i="47"/>
  <c r="D228" i="47"/>
  <c r="L240" i="5"/>
  <c r="M240" i="5"/>
  <c r="H239" i="5"/>
  <c r="B242" i="5"/>
  <c r="B243" i="5" s="1"/>
  <c r="I240" i="1"/>
  <c r="F240" i="1"/>
  <c r="J240" i="1"/>
  <c r="G240" i="1"/>
  <c r="K240" i="1"/>
  <c r="M240" i="1"/>
  <c r="E240" i="1"/>
  <c r="H240" i="1"/>
  <c r="L240" i="1"/>
  <c r="K239" i="5"/>
  <c r="H239" i="1"/>
  <c r="F239" i="1"/>
  <c r="I239" i="1"/>
  <c r="M239" i="1"/>
  <c r="J239" i="1"/>
  <c r="K239" i="1"/>
  <c r="G239" i="1"/>
  <c r="L239" i="1"/>
  <c r="E239" i="1"/>
  <c r="I240" i="5"/>
  <c r="I239" i="5"/>
  <c r="B229" i="47"/>
  <c r="J145" i="33" l="1" a="1"/>
  <c r="J145" i="33" s="1"/>
  <c r="L145" i="33" a="1"/>
  <c r="L145" i="33" s="1"/>
  <c r="H145" i="33" a="1"/>
  <c r="H145" i="33" s="1"/>
  <c r="F145" i="33" a="1"/>
  <c r="F145" i="33" s="1"/>
  <c r="D146" i="33" a="1"/>
  <c r="D146" i="33" s="1"/>
  <c r="E145" i="33"/>
  <c r="M144" i="33"/>
  <c r="G144" i="33"/>
  <c r="I144" i="33"/>
  <c r="K144" i="33"/>
  <c r="I228" i="47"/>
  <c r="B243" i="1"/>
  <c r="C243" i="1"/>
  <c r="E243" i="5"/>
  <c r="D243" i="1" s="1"/>
  <c r="D243" i="5"/>
  <c r="F243" i="5"/>
  <c r="J243" i="5" s="1"/>
  <c r="O243" i="5"/>
  <c r="N243" i="5" s="1"/>
  <c r="C243" i="5"/>
  <c r="D229" i="47"/>
  <c r="C229" i="47"/>
  <c r="H229" i="47"/>
  <c r="F229" i="47"/>
  <c r="I229" i="47" s="1"/>
  <c r="G229" i="47"/>
  <c r="E229" i="47"/>
  <c r="H241" i="5"/>
  <c r="B230" i="47"/>
  <c r="B231" i="47" s="1"/>
  <c r="I241" i="5"/>
  <c r="J241" i="1"/>
  <c r="I241" i="1"/>
  <c r="M241" i="1"/>
  <c r="K241" i="1"/>
  <c r="E241" i="1"/>
  <c r="G241" i="1"/>
  <c r="L241" i="1"/>
  <c r="H241" i="1"/>
  <c r="F241" i="1"/>
  <c r="L241" i="5"/>
  <c r="K241" i="5"/>
  <c r="C242" i="1"/>
  <c r="B242" i="1"/>
  <c r="F242" i="5"/>
  <c r="J242" i="5" s="1"/>
  <c r="D242" i="5"/>
  <c r="C242" i="5"/>
  <c r="E242" i="5"/>
  <c r="D242" i="1" s="1"/>
  <c r="B244" i="5"/>
  <c r="B245" i="5" s="1"/>
  <c r="O242" i="5"/>
  <c r="N242" i="5" s="1"/>
  <c r="G241" i="5"/>
  <c r="M241" i="5"/>
  <c r="G242" i="5" l="1"/>
  <c r="M242" i="5"/>
  <c r="I242" i="5"/>
  <c r="G145" i="33"/>
  <c r="K145" i="33"/>
  <c r="M145" i="33"/>
  <c r="I145" i="33"/>
  <c r="L146" i="33" a="1"/>
  <c r="L146" i="33" s="1"/>
  <c r="H146" i="33" a="1"/>
  <c r="H146" i="33" s="1"/>
  <c r="F146" i="33" a="1"/>
  <c r="F146" i="33" s="1"/>
  <c r="J146" i="33" a="1"/>
  <c r="J146" i="33" s="1"/>
  <c r="D147" i="33" a="1"/>
  <c r="D147" i="33" s="1"/>
  <c r="E146" i="33"/>
  <c r="L243" i="5"/>
  <c r="K242" i="5"/>
  <c r="M243" i="5"/>
  <c r="H243" i="5"/>
  <c r="O245" i="5"/>
  <c r="N245" i="5" s="1"/>
  <c r="C245" i="5"/>
  <c r="F245" i="5"/>
  <c r="J245" i="5" s="1"/>
  <c r="D245" i="5"/>
  <c r="C245" i="1"/>
  <c r="B245" i="1"/>
  <c r="E245" i="5"/>
  <c r="D245" i="1" s="1"/>
  <c r="G243" i="5"/>
  <c r="H242" i="5"/>
  <c r="L242" i="5"/>
  <c r="H230" i="47"/>
  <c r="C230" i="47"/>
  <c r="F230" i="47"/>
  <c r="G230" i="47"/>
  <c r="E230" i="47"/>
  <c r="B232" i="47"/>
  <c r="D230" i="47"/>
  <c r="E244" i="5"/>
  <c r="D244" i="1" s="1"/>
  <c r="B246" i="5"/>
  <c r="F244" i="5"/>
  <c r="J244" i="5" s="1"/>
  <c r="O244" i="5"/>
  <c r="N244" i="5" s="1"/>
  <c r="C244" i="1"/>
  <c r="B244" i="1"/>
  <c r="C244" i="5"/>
  <c r="D244" i="5"/>
  <c r="I243" i="5"/>
  <c r="K243" i="5"/>
  <c r="H231" i="47"/>
  <c r="G231" i="47"/>
  <c r="E231" i="47"/>
  <c r="D231" i="47"/>
  <c r="F231" i="47"/>
  <c r="B233" i="47"/>
  <c r="C231" i="47"/>
  <c r="F243" i="1"/>
  <c r="L243" i="1"/>
  <c r="E243" i="1"/>
  <c r="M243" i="1"/>
  <c r="K243" i="1"/>
  <c r="H243" i="1"/>
  <c r="J243" i="1"/>
  <c r="G243" i="1"/>
  <c r="I243" i="1"/>
  <c r="E242" i="1"/>
  <c r="K242" i="1"/>
  <c r="M242" i="1"/>
  <c r="L242" i="1"/>
  <c r="H242" i="1"/>
  <c r="I242" i="1"/>
  <c r="G242" i="1"/>
  <c r="J242" i="1"/>
  <c r="F242" i="1"/>
  <c r="J147" i="33" l="1" a="1"/>
  <c r="J147" i="33" s="1"/>
  <c r="L147" i="33" a="1"/>
  <c r="L147" i="33" s="1"/>
  <c r="H147" i="33" a="1"/>
  <c r="H147" i="33" s="1"/>
  <c r="F147" i="33" a="1"/>
  <c r="F147" i="33" s="1"/>
  <c r="D148" i="33" a="1"/>
  <c r="D148" i="33" s="1"/>
  <c r="E147" i="33"/>
  <c r="H245" i="5"/>
  <c r="G146" i="33"/>
  <c r="I146" i="33"/>
  <c r="K146" i="33"/>
  <c r="M146" i="33"/>
  <c r="I230" i="47"/>
  <c r="I231" i="47"/>
  <c r="G244" i="5"/>
  <c r="D232" i="47"/>
  <c r="H232" i="47"/>
  <c r="F232" i="47"/>
  <c r="G232" i="47"/>
  <c r="B234" i="47"/>
  <c r="C232" i="47"/>
  <c r="E232" i="47"/>
  <c r="G245" i="5"/>
  <c r="M244" i="5"/>
  <c r="I244" i="5"/>
  <c r="K245" i="5"/>
  <c r="K244" i="5"/>
  <c r="H245" i="1"/>
  <c r="I245" i="1"/>
  <c r="L245" i="1"/>
  <c r="J245" i="1"/>
  <c r="M245" i="1"/>
  <c r="K245" i="1"/>
  <c r="E245" i="1"/>
  <c r="F245" i="1"/>
  <c r="G245" i="1"/>
  <c r="G244" i="1"/>
  <c r="M244" i="1"/>
  <c r="E244" i="1"/>
  <c r="I244" i="1"/>
  <c r="F244" i="1"/>
  <c r="K244" i="1"/>
  <c r="H244" i="1"/>
  <c r="L244" i="1"/>
  <c r="J244" i="1"/>
  <c r="I245" i="5"/>
  <c r="L244" i="5"/>
  <c r="L245" i="5"/>
  <c r="M245" i="5"/>
  <c r="H233" i="47"/>
  <c r="B235" i="47"/>
  <c r="E233" i="47"/>
  <c r="G233" i="47"/>
  <c r="F233" i="47"/>
  <c r="C233" i="47"/>
  <c r="D233" i="47"/>
  <c r="B246" i="1"/>
  <c r="D246" i="5"/>
  <c r="C246" i="1"/>
  <c r="E246" i="5"/>
  <c r="D246" i="1" s="1"/>
  <c r="C246" i="5"/>
  <c r="O246" i="5"/>
  <c r="N246" i="5" s="1"/>
  <c r="F246" i="5"/>
  <c r="J246" i="5" s="1"/>
  <c r="H244" i="5"/>
  <c r="B247" i="5"/>
  <c r="J148" i="33" l="1" a="1"/>
  <c r="J148" i="33" s="1"/>
  <c r="H148" i="33" a="1"/>
  <c r="H148" i="33" s="1"/>
  <c r="F148" i="33" a="1"/>
  <c r="F148" i="33" s="1"/>
  <c r="L148" i="33" a="1"/>
  <c r="L148" i="33" s="1"/>
  <c r="D149" i="33" a="1"/>
  <c r="D149" i="33" s="1"/>
  <c r="E148" i="33"/>
  <c r="G246" i="5"/>
  <c r="H246" i="5"/>
  <c r="L246" i="5"/>
  <c r="K246" i="5"/>
  <c r="M147" i="33"/>
  <c r="I147" i="33"/>
  <c r="G147" i="33"/>
  <c r="K147" i="33"/>
  <c r="I232" i="47"/>
  <c r="I233" i="47"/>
  <c r="D235" i="47"/>
  <c r="G235" i="47"/>
  <c r="C235" i="47"/>
  <c r="B237" i="47"/>
  <c r="F235" i="47"/>
  <c r="E235" i="47"/>
  <c r="H235" i="47"/>
  <c r="C247" i="1"/>
  <c r="K247" i="5"/>
  <c r="L247" i="5"/>
  <c r="F247" i="5"/>
  <c r="J247" i="5" s="1"/>
  <c r="E247" i="5"/>
  <c r="D247" i="1" s="1"/>
  <c r="C247" i="5"/>
  <c r="O247" i="5"/>
  <c r="N247" i="5" s="1"/>
  <c r="M247" i="5"/>
  <c r="B247" i="1"/>
  <c r="I247" i="5"/>
  <c r="H247" i="5"/>
  <c r="D247" i="5"/>
  <c r="G247" i="5"/>
  <c r="M246" i="5"/>
  <c r="I246" i="5"/>
  <c r="I246" i="1"/>
  <c r="L246" i="1"/>
  <c r="M246" i="1"/>
  <c r="G246" i="1"/>
  <c r="F246" i="1"/>
  <c r="J246" i="1"/>
  <c r="K246" i="1"/>
  <c r="E246" i="1"/>
  <c r="H246" i="1"/>
  <c r="B248" i="5"/>
  <c r="B249" i="5" s="1"/>
  <c r="F234" i="47"/>
  <c r="E234" i="47"/>
  <c r="B236" i="47"/>
  <c r="C234" i="47"/>
  <c r="H234" i="47"/>
  <c r="D234" i="47"/>
  <c r="G234" i="47"/>
  <c r="M148" i="33" l="1"/>
  <c r="G148" i="33"/>
  <c r="K148" i="33"/>
  <c r="I148" i="33"/>
  <c r="J149" i="33" a="1"/>
  <c r="J149" i="33" s="1"/>
  <c r="L149" i="33" a="1"/>
  <c r="L149" i="33" s="1"/>
  <c r="H149" i="33" a="1"/>
  <c r="H149" i="33" s="1"/>
  <c r="F149" i="33" a="1"/>
  <c r="F149" i="33" s="1"/>
  <c r="D150" i="33" a="1"/>
  <c r="D150" i="33" s="1"/>
  <c r="E149" i="33"/>
  <c r="I235" i="47"/>
  <c r="I234" i="47"/>
  <c r="G249" i="5"/>
  <c r="H249" i="5"/>
  <c r="B249" i="1"/>
  <c r="K249" i="5"/>
  <c r="I249" i="5"/>
  <c r="E249" i="5"/>
  <c r="D249" i="1" s="1"/>
  <c r="D249" i="5"/>
  <c r="C249" i="1"/>
  <c r="C249" i="5"/>
  <c r="M249" i="5"/>
  <c r="F249" i="5"/>
  <c r="J249" i="5" s="1"/>
  <c r="O249" i="5"/>
  <c r="N249" i="5" s="1"/>
  <c r="C248" i="1"/>
  <c r="B248" i="1"/>
  <c r="F248" i="5"/>
  <c r="J248" i="5" s="1"/>
  <c r="D248" i="5"/>
  <c r="C248" i="5"/>
  <c r="B250" i="5"/>
  <c r="B251" i="5" s="1"/>
  <c r="O248" i="5"/>
  <c r="N248" i="5" s="1"/>
  <c r="M248" i="5"/>
  <c r="K248" i="5"/>
  <c r="E248" i="5"/>
  <c r="D248" i="1" s="1"/>
  <c r="H236" i="47"/>
  <c r="G236" i="47"/>
  <c r="B238" i="47"/>
  <c r="B239" i="47" s="1"/>
  <c r="D236" i="47"/>
  <c r="E236" i="47"/>
  <c r="F236" i="47"/>
  <c r="C236" i="47"/>
  <c r="J247" i="1"/>
  <c r="E247" i="1"/>
  <c r="K247" i="1"/>
  <c r="I247" i="1"/>
  <c r="F247" i="1"/>
  <c r="M247" i="1"/>
  <c r="H247" i="1"/>
  <c r="G247" i="1"/>
  <c r="L247" i="1"/>
  <c r="F237" i="47"/>
  <c r="G237" i="47"/>
  <c r="D237" i="47"/>
  <c r="E237" i="47"/>
  <c r="C237" i="47"/>
  <c r="H237" i="47"/>
  <c r="L248" i="5" l="1"/>
  <c r="I248" i="5"/>
  <c r="G149" i="33"/>
  <c r="M149" i="33"/>
  <c r="K149" i="33"/>
  <c r="I149" i="33"/>
  <c r="I237" i="47"/>
  <c r="H248" i="5"/>
  <c r="L249" i="5"/>
  <c r="L150" i="33" a="1"/>
  <c r="L150" i="33" s="1"/>
  <c r="J150" i="33" a="1"/>
  <c r="J150" i="33" s="1"/>
  <c r="H150" i="33" a="1"/>
  <c r="H150" i="33" s="1"/>
  <c r="F150" i="33" a="1"/>
  <c r="F150" i="33" s="1"/>
  <c r="D151" i="33" a="1"/>
  <c r="D151" i="33" s="1"/>
  <c r="E150" i="33"/>
  <c r="I236" i="47"/>
  <c r="O251" i="5"/>
  <c r="N251" i="5" s="1"/>
  <c r="C251" i="5"/>
  <c r="C251" i="1"/>
  <c r="F251" i="5"/>
  <c r="J251" i="5" s="1"/>
  <c r="D251" i="5"/>
  <c r="B251" i="1"/>
  <c r="E251" i="5"/>
  <c r="D251" i="1" s="1"/>
  <c r="D238" i="47"/>
  <c r="B240" i="47"/>
  <c r="B241" i="47" s="1"/>
  <c r="E238" i="47"/>
  <c r="F238" i="47"/>
  <c r="G238" i="47"/>
  <c r="C238" i="47"/>
  <c r="H238" i="47"/>
  <c r="G248" i="5"/>
  <c r="K248" i="1"/>
  <c r="E248" i="1"/>
  <c r="H248" i="1"/>
  <c r="F248" i="1"/>
  <c r="G248" i="1"/>
  <c r="L248" i="1"/>
  <c r="I248" i="1"/>
  <c r="M248" i="1"/>
  <c r="J248" i="1"/>
  <c r="E250" i="5"/>
  <c r="D250" i="1" s="1"/>
  <c r="B252" i="5"/>
  <c r="F250" i="5"/>
  <c r="J250" i="5" s="1"/>
  <c r="B250" i="1"/>
  <c r="C250" i="1"/>
  <c r="I250" i="5"/>
  <c r="G250" i="5"/>
  <c r="C250" i="5"/>
  <c r="O250" i="5"/>
  <c r="N250" i="5" s="1"/>
  <c r="D250" i="5"/>
  <c r="M250" i="5"/>
  <c r="L249" i="1"/>
  <c r="F249" i="1"/>
  <c r="H249" i="1"/>
  <c r="K249" i="1"/>
  <c r="I249" i="1"/>
  <c r="J249" i="1"/>
  <c r="G249" i="1"/>
  <c r="E249" i="1"/>
  <c r="M249" i="1"/>
  <c r="H239" i="47"/>
  <c r="E239" i="47"/>
  <c r="G239" i="47"/>
  <c r="C239" i="47"/>
  <c r="F239" i="47"/>
  <c r="D239" i="47"/>
  <c r="J151" i="33" l="1" a="1"/>
  <c r="J151" i="33" s="1"/>
  <c r="L151" i="33" a="1"/>
  <c r="L151" i="33" s="1"/>
  <c r="H151" i="33" a="1"/>
  <c r="H151" i="33" s="1"/>
  <c r="F151" i="33" a="1"/>
  <c r="F151" i="33" s="1"/>
  <c r="D152" i="33" a="1"/>
  <c r="D152" i="33" s="1"/>
  <c r="E151" i="33"/>
  <c r="K250" i="5"/>
  <c r="L250" i="5"/>
  <c r="G150" i="33"/>
  <c r="M150" i="33"/>
  <c r="K150" i="33"/>
  <c r="I150" i="33"/>
  <c r="H250" i="5"/>
  <c r="I238" i="47"/>
  <c r="I239" i="47"/>
  <c r="D241" i="47"/>
  <c r="G241" i="47"/>
  <c r="H241" i="47"/>
  <c r="E241" i="47"/>
  <c r="F241" i="47"/>
  <c r="C241" i="47"/>
  <c r="H251" i="5"/>
  <c r="K251" i="5"/>
  <c r="G251" i="5"/>
  <c r="I251" i="5"/>
  <c r="L251" i="5"/>
  <c r="M251" i="5"/>
  <c r="M250" i="1"/>
  <c r="G250" i="1"/>
  <c r="K250" i="1"/>
  <c r="L250" i="1"/>
  <c r="E250" i="1"/>
  <c r="J250" i="1"/>
  <c r="H250" i="1"/>
  <c r="F250" i="1"/>
  <c r="I250" i="1"/>
  <c r="H251" i="1"/>
  <c r="J251" i="1"/>
  <c r="I251" i="1"/>
  <c r="G251" i="1"/>
  <c r="M251" i="1"/>
  <c r="K251" i="1"/>
  <c r="E251" i="1"/>
  <c r="L251" i="1"/>
  <c r="F251" i="1"/>
  <c r="B252" i="1"/>
  <c r="C252" i="1"/>
  <c r="M252" i="5"/>
  <c r="D252" i="5"/>
  <c r="C252" i="5"/>
  <c r="O252" i="5"/>
  <c r="N252" i="5" s="1"/>
  <c r="F252" i="5"/>
  <c r="J252" i="5" s="1"/>
  <c r="L252" i="5"/>
  <c r="E252" i="5"/>
  <c r="D252" i="1" s="1"/>
  <c r="E240" i="47"/>
  <c r="H240" i="47"/>
  <c r="D240" i="47"/>
  <c r="G240" i="47"/>
  <c r="C240" i="47"/>
  <c r="B242" i="47"/>
  <c r="B243" i="47" s="1"/>
  <c r="F240" i="47"/>
  <c r="B253" i="5"/>
  <c r="L152" i="33" l="1" a="1"/>
  <c r="L152" i="33" s="1"/>
  <c r="J152" i="33" a="1"/>
  <c r="J152" i="33" s="1"/>
  <c r="H152" i="33" a="1"/>
  <c r="H152" i="33" s="1"/>
  <c r="F152" i="33" a="1"/>
  <c r="F152" i="33" s="1"/>
  <c r="D153" i="33" a="1"/>
  <c r="D153" i="33" s="1"/>
  <c r="E152" i="33"/>
  <c r="G252" i="5"/>
  <c r="H252" i="5"/>
  <c r="K252" i="5"/>
  <c r="I151" i="33"/>
  <c r="M151" i="33"/>
  <c r="K151" i="33"/>
  <c r="G151" i="33"/>
  <c r="I252" i="5"/>
  <c r="I241" i="47"/>
  <c r="I240" i="47"/>
  <c r="D243" i="47"/>
  <c r="F243" i="47"/>
  <c r="E243" i="47"/>
  <c r="G243" i="47"/>
  <c r="H243" i="47"/>
  <c r="I243" i="47" s="1"/>
  <c r="B245" i="47"/>
  <c r="C243" i="47"/>
  <c r="C253" i="1"/>
  <c r="K253" i="5"/>
  <c r="L253" i="5"/>
  <c r="B253" i="1"/>
  <c r="E253" i="5"/>
  <c r="D253" i="1" s="1"/>
  <c r="C253" i="5"/>
  <c r="O253" i="5"/>
  <c r="N253" i="5" s="1"/>
  <c r="F253" i="5"/>
  <c r="J253" i="5" s="1"/>
  <c r="D253" i="5"/>
  <c r="G253" i="5"/>
  <c r="B254" i="5"/>
  <c r="I252" i="1"/>
  <c r="G252" i="1"/>
  <c r="E252" i="1"/>
  <c r="L252" i="1"/>
  <c r="H252" i="1"/>
  <c r="M252" i="1"/>
  <c r="J252" i="1"/>
  <c r="K252" i="1"/>
  <c r="F252" i="1"/>
  <c r="H242" i="47"/>
  <c r="D242" i="47"/>
  <c r="G242" i="47"/>
  <c r="B244" i="47"/>
  <c r="C242" i="47"/>
  <c r="F242" i="47"/>
  <c r="I242" i="47" s="1"/>
  <c r="E242" i="47"/>
  <c r="G152" i="33" l="1"/>
  <c r="M152" i="33"/>
  <c r="I152" i="33"/>
  <c r="K152" i="33"/>
  <c r="M253" i="5"/>
  <c r="J153" i="33" a="1"/>
  <c r="J153" i="33" s="1"/>
  <c r="L153" i="33" a="1"/>
  <c r="L153" i="33" s="1"/>
  <c r="H153" i="33" a="1"/>
  <c r="H153" i="33" s="1"/>
  <c r="F153" i="33" a="1"/>
  <c r="F153" i="33" s="1"/>
  <c r="D154" i="33" a="1"/>
  <c r="D154" i="33" s="1"/>
  <c r="E153" i="33"/>
  <c r="J253" i="1"/>
  <c r="G253" i="1"/>
  <c r="K253" i="1"/>
  <c r="H253" i="1"/>
  <c r="F253" i="1"/>
  <c r="I253" i="1"/>
  <c r="E253" i="1"/>
  <c r="M253" i="1"/>
  <c r="L253" i="1"/>
  <c r="I254" i="5"/>
  <c r="L254" i="5"/>
  <c r="B254" i="1"/>
  <c r="C254" i="1"/>
  <c r="F254" i="5"/>
  <c r="J254" i="5" s="1"/>
  <c r="D254" i="5"/>
  <c r="C254" i="5"/>
  <c r="O254" i="5"/>
  <c r="N254" i="5" s="1"/>
  <c r="M254" i="5"/>
  <c r="K254" i="5"/>
  <c r="G254" i="5"/>
  <c r="H254" i="5"/>
  <c r="E254" i="5"/>
  <c r="D254" i="1" s="1"/>
  <c r="H253" i="5"/>
  <c r="H245" i="47"/>
  <c r="B247" i="47"/>
  <c r="D245" i="47"/>
  <c r="E245" i="47"/>
  <c r="F245" i="47"/>
  <c r="C245" i="47"/>
  <c r="G245" i="47"/>
  <c r="D244" i="47"/>
  <c r="C244" i="47"/>
  <c r="B246" i="47"/>
  <c r="G244" i="47"/>
  <c r="E244" i="47"/>
  <c r="H244" i="47"/>
  <c r="F244" i="47"/>
  <c r="I244" i="47" s="1"/>
  <c r="I253" i="5"/>
  <c r="B255" i="5"/>
  <c r="L154" i="33" l="1" a="1"/>
  <c r="L154" i="33" s="1"/>
  <c r="J154" i="33" a="1"/>
  <c r="J154" i="33" s="1"/>
  <c r="H154" i="33" a="1"/>
  <c r="H154" i="33" s="1"/>
  <c r="F154" i="33" a="1"/>
  <c r="F154" i="33" s="1"/>
  <c r="D155" i="33" a="1"/>
  <c r="D155" i="33" s="1"/>
  <c r="E154" i="33"/>
  <c r="I153" i="33"/>
  <c r="M153" i="33"/>
  <c r="K153" i="33"/>
  <c r="G153" i="33"/>
  <c r="I245" i="47"/>
  <c r="E254" i="1"/>
  <c r="K254" i="1"/>
  <c r="J254" i="1"/>
  <c r="L254" i="1"/>
  <c r="I254" i="1"/>
  <c r="G254" i="1"/>
  <c r="H254" i="1"/>
  <c r="F254" i="1"/>
  <c r="M254" i="1"/>
  <c r="B255" i="1"/>
  <c r="C255" i="1"/>
  <c r="E255" i="5"/>
  <c r="D255" i="1" s="1"/>
  <c r="D255" i="5"/>
  <c r="O255" i="5"/>
  <c r="N255" i="5" s="1"/>
  <c r="F255" i="5"/>
  <c r="J255" i="5" s="1"/>
  <c r="C255" i="5"/>
  <c r="K255" i="5"/>
  <c r="B256" i="5"/>
  <c r="B257" i="5" s="1"/>
  <c r="D247" i="47"/>
  <c r="E247" i="47"/>
  <c r="H247" i="47"/>
  <c r="B249" i="47"/>
  <c r="C247" i="47"/>
  <c r="F247" i="47"/>
  <c r="G247" i="47"/>
  <c r="F246" i="47"/>
  <c r="B248" i="47"/>
  <c r="C246" i="47"/>
  <c r="G246" i="47"/>
  <c r="H246" i="47"/>
  <c r="E246" i="47"/>
  <c r="D246" i="47"/>
  <c r="J155" i="33" l="1" a="1"/>
  <c r="J155" i="33" s="1"/>
  <c r="L155" i="33" a="1"/>
  <c r="L155" i="33" s="1"/>
  <c r="H155" i="33" a="1"/>
  <c r="H155" i="33" s="1"/>
  <c r="F155" i="33" a="1"/>
  <c r="F155" i="33" s="1"/>
  <c r="D156" i="33" a="1"/>
  <c r="D156" i="33" s="1"/>
  <c r="E155" i="33"/>
  <c r="H255" i="5"/>
  <c r="G255" i="5"/>
  <c r="I246" i="47"/>
  <c r="I247" i="47"/>
  <c r="M255" i="5"/>
  <c r="K154" i="33"/>
  <c r="I154" i="33"/>
  <c r="G154" i="33"/>
  <c r="M154" i="33"/>
  <c r="C257" i="1"/>
  <c r="O257" i="5"/>
  <c r="N257" i="5" s="1"/>
  <c r="C257" i="5"/>
  <c r="F257" i="5"/>
  <c r="J257" i="5" s="1"/>
  <c r="D257" i="5"/>
  <c r="B257" i="1"/>
  <c r="E257" i="5"/>
  <c r="D257" i="1" s="1"/>
  <c r="H248" i="47"/>
  <c r="C248" i="47"/>
  <c r="B250" i="47"/>
  <c r="D248" i="47"/>
  <c r="E248" i="47"/>
  <c r="G248" i="47"/>
  <c r="F248" i="47"/>
  <c r="I248" i="47" s="1"/>
  <c r="G255" i="1"/>
  <c r="M255" i="1"/>
  <c r="F255" i="1"/>
  <c r="I255" i="1"/>
  <c r="H255" i="1"/>
  <c r="L255" i="1"/>
  <c r="E255" i="1"/>
  <c r="K255" i="1"/>
  <c r="J255" i="1"/>
  <c r="L255" i="5"/>
  <c r="I255" i="5"/>
  <c r="C256" i="1"/>
  <c r="E256" i="5"/>
  <c r="D256" i="1" s="1"/>
  <c r="B258" i="5"/>
  <c r="B259" i="5" s="1"/>
  <c r="F256" i="5"/>
  <c r="J256" i="5" s="1"/>
  <c r="B256" i="1"/>
  <c r="K256" i="5"/>
  <c r="I256" i="5"/>
  <c r="G256" i="5"/>
  <c r="C256" i="5"/>
  <c r="O256" i="5"/>
  <c r="N256" i="5" s="1"/>
  <c r="D256" i="5"/>
  <c r="H249" i="47"/>
  <c r="D249" i="47"/>
  <c r="C249" i="47"/>
  <c r="G249" i="47"/>
  <c r="F249" i="47"/>
  <c r="I249" i="47" s="1"/>
  <c r="E249" i="47"/>
  <c r="B251" i="47"/>
  <c r="H256" i="5" l="1"/>
  <c r="F156" i="33" a="1"/>
  <c r="F156" i="33" s="1"/>
  <c r="L156" i="33" a="1"/>
  <c r="L156" i="33" s="1"/>
  <c r="J156" i="33" a="1"/>
  <c r="J156" i="33" s="1"/>
  <c r="H156" i="33" a="1"/>
  <c r="H156" i="33" s="1"/>
  <c r="D157" i="33" a="1"/>
  <c r="D157" i="33" s="1"/>
  <c r="E156" i="33"/>
  <c r="G155" i="33"/>
  <c r="K155" i="33"/>
  <c r="I155" i="33"/>
  <c r="M155" i="33"/>
  <c r="M256" i="5"/>
  <c r="L256" i="5"/>
  <c r="B259" i="1"/>
  <c r="C259" i="1"/>
  <c r="O259" i="5"/>
  <c r="N259" i="5" s="1"/>
  <c r="F259" i="5"/>
  <c r="J259" i="5" s="1"/>
  <c r="E259" i="5"/>
  <c r="D259" i="1" s="1"/>
  <c r="D259" i="5"/>
  <c r="C259" i="5"/>
  <c r="I256" i="1"/>
  <c r="E256" i="1"/>
  <c r="H256" i="1"/>
  <c r="F256" i="1"/>
  <c r="L256" i="1"/>
  <c r="M256" i="1"/>
  <c r="K256" i="1"/>
  <c r="G256" i="1"/>
  <c r="J256" i="1"/>
  <c r="H257" i="5"/>
  <c r="D250" i="47"/>
  <c r="G250" i="47"/>
  <c r="B252" i="47"/>
  <c r="B253" i="47" s="1"/>
  <c r="C250" i="47"/>
  <c r="F250" i="47"/>
  <c r="H250" i="47"/>
  <c r="E250" i="47"/>
  <c r="M257" i="5"/>
  <c r="G257" i="5"/>
  <c r="I257" i="5"/>
  <c r="L257" i="5"/>
  <c r="E257" i="1"/>
  <c r="K257" i="1"/>
  <c r="I257" i="1"/>
  <c r="M257" i="1"/>
  <c r="J257" i="1"/>
  <c r="H257" i="1"/>
  <c r="G257" i="1"/>
  <c r="L257" i="1"/>
  <c r="F257" i="1"/>
  <c r="H251" i="47"/>
  <c r="E251" i="47"/>
  <c r="C251" i="47"/>
  <c r="G251" i="47"/>
  <c r="D251" i="47"/>
  <c r="F251" i="47"/>
  <c r="D258" i="5"/>
  <c r="C258" i="1"/>
  <c r="O258" i="5"/>
  <c r="N258" i="5" s="1"/>
  <c r="B258" i="1"/>
  <c r="E258" i="5"/>
  <c r="D258" i="1" s="1"/>
  <c r="C258" i="5"/>
  <c r="B260" i="5"/>
  <c r="B261" i="5" s="1"/>
  <c r="F258" i="5"/>
  <c r="J258" i="5" s="1"/>
  <c r="K257" i="5"/>
  <c r="G258" i="5" l="1"/>
  <c r="G156" i="33"/>
  <c r="I156" i="33"/>
  <c r="K156" i="33"/>
  <c r="M156" i="33"/>
  <c r="J157" i="33" a="1"/>
  <c r="J157" i="33" s="1"/>
  <c r="L157" i="33" a="1"/>
  <c r="L157" i="33" s="1"/>
  <c r="H157" i="33" a="1"/>
  <c r="H157" i="33" s="1"/>
  <c r="F157" i="33" a="1"/>
  <c r="F157" i="33" s="1"/>
  <c r="D158" i="33" a="1"/>
  <c r="D158" i="33" s="1"/>
  <c r="E157" i="33"/>
  <c r="I251" i="47"/>
  <c r="I250" i="47"/>
  <c r="B261" i="1"/>
  <c r="C261" i="1"/>
  <c r="D261" i="5"/>
  <c r="O261" i="5"/>
  <c r="N261" i="5" s="1"/>
  <c r="F261" i="5"/>
  <c r="J261" i="5" s="1"/>
  <c r="E261" i="5"/>
  <c r="D261" i="1" s="1"/>
  <c r="C261" i="5"/>
  <c r="G259" i="5"/>
  <c r="H258" i="5"/>
  <c r="K258" i="5"/>
  <c r="H259" i="5"/>
  <c r="D253" i="47"/>
  <c r="C253" i="47"/>
  <c r="H253" i="47"/>
  <c r="F253" i="47"/>
  <c r="I253" i="47" s="1"/>
  <c r="E253" i="47"/>
  <c r="G253" i="47"/>
  <c r="F258" i="1"/>
  <c r="M258" i="1"/>
  <c r="G258" i="1"/>
  <c r="L258" i="1"/>
  <c r="K258" i="1"/>
  <c r="H258" i="1"/>
  <c r="I258" i="1"/>
  <c r="J258" i="1"/>
  <c r="E258" i="1"/>
  <c r="I259" i="5"/>
  <c r="M259" i="5"/>
  <c r="L259" i="5"/>
  <c r="M258" i="5"/>
  <c r="L258" i="5"/>
  <c r="E252" i="47"/>
  <c r="F252" i="47"/>
  <c r="C252" i="47"/>
  <c r="B254" i="47"/>
  <c r="D252" i="47"/>
  <c r="H252" i="47"/>
  <c r="I252" i="47" s="1"/>
  <c r="G252" i="47"/>
  <c r="I258" i="5"/>
  <c r="C260" i="1"/>
  <c r="B260" i="1"/>
  <c r="C260" i="5"/>
  <c r="B262" i="5"/>
  <c r="B263" i="5" s="1"/>
  <c r="O260" i="5"/>
  <c r="N260" i="5" s="1"/>
  <c r="F260" i="5"/>
  <c r="J260" i="5" s="1"/>
  <c r="H260" i="5"/>
  <c r="D260" i="5"/>
  <c r="E260" i="5"/>
  <c r="D260" i="1" s="1"/>
  <c r="K259" i="5"/>
  <c r="G259" i="1"/>
  <c r="I259" i="1"/>
  <c r="F259" i="1"/>
  <c r="K259" i="1"/>
  <c r="J259" i="1"/>
  <c r="M259" i="1"/>
  <c r="H259" i="1"/>
  <c r="E259" i="1"/>
  <c r="L259" i="1"/>
  <c r="H158" i="33" l="1" a="1"/>
  <c r="H158" i="33" s="1"/>
  <c r="F158" i="33" a="1"/>
  <c r="F158" i="33" s="1"/>
  <c r="L158" i="33" a="1"/>
  <c r="L158" i="33" s="1"/>
  <c r="J158" i="33" a="1"/>
  <c r="J158" i="33" s="1"/>
  <c r="D159" i="33" a="1"/>
  <c r="D159" i="33" s="1"/>
  <c r="E158" i="33"/>
  <c r="I157" i="33"/>
  <c r="G157" i="33"/>
  <c r="M157" i="33"/>
  <c r="K157" i="33"/>
  <c r="C263" i="1"/>
  <c r="O263" i="5"/>
  <c r="N263" i="5" s="1"/>
  <c r="C263" i="5"/>
  <c r="F263" i="5"/>
  <c r="J263" i="5" s="1"/>
  <c r="D263" i="5"/>
  <c r="B263" i="1"/>
  <c r="E263" i="5"/>
  <c r="D263" i="1" s="1"/>
  <c r="K263" i="5"/>
  <c r="L260" i="5"/>
  <c r="H261" i="5"/>
  <c r="H254" i="47"/>
  <c r="G254" i="47"/>
  <c r="C254" i="47"/>
  <c r="D254" i="47"/>
  <c r="F254" i="47"/>
  <c r="I254" i="47" s="1"/>
  <c r="E254" i="47"/>
  <c r="G261" i="5"/>
  <c r="B255" i="47"/>
  <c r="B256" i="47" s="1"/>
  <c r="I261" i="5"/>
  <c r="G260" i="5"/>
  <c r="K260" i="5"/>
  <c r="M260" i="5"/>
  <c r="K261" i="5"/>
  <c r="M261" i="5"/>
  <c r="E262" i="5"/>
  <c r="D262" i="1" s="1"/>
  <c r="B262" i="1"/>
  <c r="B264" i="5"/>
  <c r="F262" i="5"/>
  <c r="J262" i="5" s="1"/>
  <c r="C262" i="5"/>
  <c r="C262" i="1"/>
  <c r="O262" i="5"/>
  <c r="N262" i="5" s="1"/>
  <c r="D262" i="5"/>
  <c r="I262" i="5"/>
  <c r="I261" i="1"/>
  <c r="F261" i="1"/>
  <c r="M261" i="1"/>
  <c r="L261" i="1"/>
  <c r="J261" i="1"/>
  <c r="H261" i="1"/>
  <c r="G261" i="1"/>
  <c r="K261" i="1"/>
  <c r="E261" i="1"/>
  <c r="H260" i="1"/>
  <c r="K260" i="1"/>
  <c r="G260" i="1"/>
  <c r="L260" i="1"/>
  <c r="I260" i="1"/>
  <c r="J260" i="1"/>
  <c r="E260" i="1"/>
  <c r="M260" i="1"/>
  <c r="F260" i="1"/>
  <c r="I260" i="5"/>
  <c r="L261" i="5"/>
  <c r="J159" i="33" l="1" a="1"/>
  <c r="J159" i="33" s="1"/>
  <c r="L159" i="33" a="1"/>
  <c r="L159" i="33" s="1"/>
  <c r="H159" i="33" a="1"/>
  <c r="H159" i="33" s="1"/>
  <c r="F159" i="33" a="1"/>
  <c r="F159" i="33" s="1"/>
  <c r="D160" i="33" a="1"/>
  <c r="D160" i="33" s="1"/>
  <c r="E159" i="33"/>
  <c r="G158" i="33"/>
  <c r="M158" i="33"/>
  <c r="K158" i="33"/>
  <c r="I158" i="33"/>
  <c r="H263" i="5"/>
  <c r="L263" i="5"/>
  <c r="K262" i="5"/>
  <c r="M263" i="5"/>
  <c r="J262" i="1"/>
  <c r="H262" i="1"/>
  <c r="E262" i="1"/>
  <c r="L262" i="1"/>
  <c r="F262" i="1"/>
  <c r="M262" i="1"/>
  <c r="I262" i="1"/>
  <c r="G262" i="1"/>
  <c r="K262" i="1"/>
  <c r="G263" i="5"/>
  <c r="L262" i="5"/>
  <c r="K263" i="1"/>
  <c r="J263" i="1"/>
  <c r="F263" i="1"/>
  <c r="I263" i="1"/>
  <c r="G263" i="1"/>
  <c r="M263" i="1"/>
  <c r="L263" i="1"/>
  <c r="E263" i="1"/>
  <c r="H263" i="1"/>
  <c r="I263" i="5"/>
  <c r="G262" i="5"/>
  <c r="H255" i="47"/>
  <c r="B257" i="47"/>
  <c r="C255" i="47"/>
  <c r="F255" i="47"/>
  <c r="D255" i="47"/>
  <c r="G255" i="47"/>
  <c r="E255" i="47"/>
  <c r="D264" i="5"/>
  <c r="B264" i="1"/>
  <c r="C264" i="1"/>
  <c r="E264" i="5"/>
  <c r="D264" i="1" s="1"/>
  <c r="C264" i="5"/>
  <c r="O264" i="5"/>
  <c r="N264" i="5" s="1"/>
  <c r="F264" i="5"/>
  <c r="J264" i="5" s="1"/>
  <c r="B266" i="5"/>
  <c r="B265" i="5"/>
  <c r="D256" i="47"/>
  <c r="B258" i="47"/>
  <c r="E256" i="47"/>
  <c r="H256" i="47"/>
  <c r="G256" i="47"/>
  <c r="F256" i="47"/>
  <c r="C256" i="47"/>
  <c r="H262" i="5"/>
  <c r="M262" i="5"/>
  <c r="J160" i="33" l="1" a="1"/>
  <c r="J160" i="33" s="1"/>
  <c r="H160" i="33" a="1"/>
  <c r="H160" i="33" s="1"/>
  <c r="F160" i="33" a="1"/>
  <c r="F160" i="33" s="1"/>
  <c r="L160" i="33" a="1"/>
  <c r="L160" i="33" s="1"/>
  <c r="D161" i="33" a="1"/>
  <c r="D161" i="33" s="1"/>
  <c r="E160" i="33"/>
  <c r="G159" i="33"/>
  <c r="I159" i="33"/>
  <c r="K159" i="33"/>
  <c r="M159" i="33"/>
  <c r="I255" i="47"/>
  <c r="I256" i="47"/>
  <c r="D258" i="47"/>
  <c r="E258" i="47"/>
  <c r="C258" i="47"/>
  <c r="G258" i="47"/>
  <c r="H258" i="47"/>
  <c r="F258" i="47"/>
  <c r="H264" i="5"/>
  <c r="L264" i="1"/>
  <c r="M264" i="1"/>
  <c r="F264" i="1"/>
  <c r="J264" i="1"/>
  <c r="K264" i="1"/>
  <c r="I264" i="1"/>
  <c r="E264" i="1"/>
  <c r="H264" i="1"/>
  <c r="G264" i="1"/>
  <c r="I264" i="5"/>
  <c r="C266" i="1"/>
  <c r="B266" i="1"/>
  <c r="O266" i="5"/>
  <c r="N266" i="5" s="1"/>
  <c r="F266" i="5"/>
  <c r="J266" i="5" s="1"/>
  <c r="D266" i="5"/>
  <c r="C266" i="5"/>
  <c r="E266" i="5"/>
  <c r="D266" i="1" s="1"/>
  <c r="M264" i="5"/>
  <c r="L264" i="5"/>
  <c r="H257" i="47"/>
  <c r="G257" i="47"/>
  <c r="C257" i="47"/>
  <c r="D257" i="47"/>
  <c r="E257" i="47"/>
  <c r="F257" i="47"/>
  <c r="B259" i="47"/>
  <c r="B260" i="47" s="1"/>
  <c r="G264" i="5"/>
  <c r="K264" i="5"/>
  <c r="C265" i="1"/>
  <c r="L265" i="5"/>
  <c r="B265" i="1"/>
  <c r="F265" i="5"/>
  <c r="J265" i="5" s="1"/>
  <c r="E265" i="5"/>
  <c r="D265" i="1" s="1"/>
  <c r="C265" i="5"/>
  <c r="B267" i="5"/>
  <c r="B268" i="5" s="1"/>
  <c r="O265" i="5"/>
  <c r="N265" i="5" s="1"/>
  <c r="D265" i="5"/>
  <c r="J161" i="33" l="1" a="1"/>
  <c r="J161" i="33" s="1"/>
  <c r="L161" i="33" a="1"/>
  <c r="L161" i="33" s="1"/>
  <c r="F161" i="33" a="1"/>
  <c r="F161" i="33" s="1"/>
  <c r="H161" i="33" a="1"/>
  <c r="H161" i="33" s="1"/>
  <c r="D162" i="33" a="1"/>
  <c r="D162" i="33" s="1"/>
  <c r="E161" i="33"/>
  <c r="M160" i="33"/>
  <c r="I160" i="33"/>
  <c r="G160" i="33"/>
  <c r="K160" i="33"/>
  <c r="I257" i="47"/>
  <c r="I258" i="47"/>
  <c r="H260" i="47"/>
  <c r="F260" i="47"/>
  <c r="I260" i="47" s="1"/>
  <c r="E260" i="47"/>
  <c r="C260" i="47"/>
  <c r="G260" i="47"/>
  <c r="D260" i="47"/>
  <c r="C268" i="1"/>
  <c r="E268" i="5"/>
  <c r="D268" i="1" s="1"/>
  <c r="F268" i="5"/>
  <c r="J268" i="5" s="1"/>
  <c r="B268" i="1"/>
  <c r="O268" i="5"/>
  <c r="N268" i="5" s="1"/>
  <c r="L268" i="5"/>
  <c r="K268" i="5"/>
  <c r="G268" i="5"/>
  <c r="C268" i="5"/>
  <c r="M268" i="5"/>
  <c r="D268" i="5"/>
  <c r="M265" i="5"/>
  <c r="J266" i="1"/>
  <c r="E266" i="1"/>
  <c r="H266" i="1"/>
  <c r="F266" i="1"/>
  <c r="K266" i="1"/>
  <c r="G266" i="1"/>
  <c r="M266" i="1"/>
  <c r="I266" i="1"/>
  <c r="L266" i="1"/>
  <c r="L266" i="5"/>
  <c r="H266" i="5"/>
  <c r="I266" i="5"/>
  <c r="K265" i="5"/>
  <c r="B267" i="1"/>
  <c r="C267" i="1"/>
  <c r="E267" i="5"/>
  <c r="D267" i="1" s="1"/>
  <c r="D267" i="5"/>
  <c r="F267" i="5"/>
  <c r="J267" i="5" s="1"/>
  <c r="B269" i="5"/>
  <c r="B270" i="5" s="1"/>
  <c r="C267" i="5"/>
  <c r="O267" i="5"/>
  <c r="N267" i="5" s="1"/>
  <c r="G265" i="5"/>
  <c r="G266" i="5"/>
  <c r="M265" i="1"/>
  <c r="H265" i="1"/>
  <c r="K265" i="1"/>
  <c r="J265" i="1"/>
  <c r="F265" i="1"/>
  <c r="I265" i="1"/>
  <c r="G265" i="1"/>
  <c r="E265" i="1"/>
  <c r="L265" i="1"/>
  <c r="K266" i="5"/>
  <c r="H265" i="5"/>
  <c r="M266" i="5"/>
  <c r="I265" i="5"/>
  <c r="D259" i="47"/>
  <c r="G259" i="47"/>
  <c r="F259" i="47"/>
  <c r="E259" i="47"/>
  <c r="C259" i="47"/>
  <c r="B261" i="47"/>
  <c r="H259" i="47"/>
  <c r="L162" i="33" l="1" a="1"/>
  <c r="L162" i="33" s="1"/>
  <c r="J162" i="33" a="1"/>
  <c r="J162" i="33" s="1"/>
  <c r="H162" i="33" a="1"/>
  <c r="H162" i="33" s="1"/>
  <c r="F162" i="33" a="1"/>
  <c r="F162" i="33" s="1"/>
  <c r="D163" i="33" a="1"/>
  <c r="D163" i="33" s="1"/>
  <c r="E162" i="33"/>
  <c r="I161" i="33"/>
  <c r="G161" i="33"/>
  <c r="M161" i="33"/>
  <c r="K161" i="33"/>
  <c r="I267" i="5"/>
  <c r="I259" i="47"/>
  <c r="H268" i="5"/>
  <c r="M270" i="5"/>
  <c r="D270" i="5"/>
  <c r="B270" i="1"/>
  <c r="G270" i="5"/>
  <c r="C270" i="1"/>
  <c r="E270" i="5"/>
  <c r="D270" i="1" s="1"/>
  <c r="C270" i="5"/>
  <c r="O270" i="5"/>
  <c r="N270" i="5" s="1"/>
  <c r="K270" i="5"/>
  <c r="F270" i="5"/>
  <c r="J270" i="5" s="1"/>
  <c r="I270" i="5"/>
  <c r="K267" i="5"/>
  <c r="D261" i="47"/>
  <c r="E261" i="47"/>
  <c r="H261" i="47"/>
  <c r="C261" i="47"/>
  <c r="F261" i="47"/>
  <c r="I261" i="47" s="1"/>
  <c r="G261" i="47"/>
  <c r="M267" i="5"/>
  <c r="H267" i="5"/>
  <c r="G267" i="5"/>
  <c r="I268" i="5"/>
  <c r="F267" i="1"/>
  <c r="L267" i="1"/>
  <c r="I267" i="1"/>
  <c r="M267" i="1"/>
  <c r="J267" i="1"/>
  <c r="K267" i="1"/>
  <c r="E267" i="1"/>
  <c r="H267" i="1"/>
  <c r="G267" i="1"/>
  <c r="B269" i="1"/>
  <c r="O269" i="5"/>
  <c r="N269" i="5" s="1"/>
  <c r="C269" i="5"/>
  <c r="B271" i="5"/>
  <c r="F269" i="5"/>
  <c r="J269" i="5" s="1"/>
  <c r="C269" i="1"/>
  <c r="D269" i="5"/>
  <c r="E269" i="5"/>
  <c r="D269" i="1" s="1"/>
  <c r="M269" i="5"/>
  <c r="L269" i="5"/>
  <c r="B262" i="47"/>
  <c r="B263" i="47" s="1"/>
  <c r="L267" i="5"/>
  <c r="H268" i="1"/>
  <c r="M268" i="1"/>
  <c r="I268" i="1"/>
  <c r="G268" i="1"/>
  <c r="K268" i="1"/>
  <c r="J268" i="1"/>
  <c r="F268" i="1"/>
  <c r="E268" i="1"/>
  <c r="L268" i="1"/>
  <c r="M162" i="33" l="1"/>
  <c r="G162" i="33"/>
  <c r="I162" i="33"/>
  <c r="K162" i="33"/>
  <c r="J163" i="33" a="1"/>
  <c r="J163" i="33" s="1"/>
  <c r="H163" i="33" a="1"/>
  <c r="H163" i="33" s="1"/>
  <c r="L163" i="33" a="1"/>
  <c r="L163" i="33" s="1"/>
  <c r="F163" i="33" a="1"/>
  <c r="F163" i="33" s="1"/>
  <c r="D164" i="33" a="1"/>
  <c r="D164" i="33" s="1"/>
  <c r="E163" i="33"/>
  <c r="H270" i="5"/>
  <c r="L270" i="5"/>
  <c r="H263" i="47"/>
  <c r="C263" i="47"/>
  <c r="G263" i="47"/>
  <c r="D263" i="47"/>
  <c r="E263" i="47"/>
  <c r="B265" i="47"/>
  <c r="F263" i="47"/>
  <c r="I263" i="47" s="1"/>
  <c r="H269" i="5"/>
  <c r="E269" i="1"/>
  <c r="J269" i="1"/>
  <c r="G269" i="1"/>
  <c r="M269" i="1"/>
  <c r="L269" i="1"/>
  <c r="H269" i="1"/>
  <c r="I269" i="1"/>
  <c r="F269" i="1"/>
  <c r="K269" i="1"/>
  <c r="K269" i="5"/>
  <c r="B271" i="1"/>
  <c r="C271" i="1"/>
  <c r="F271" i="5"/>
  <c r="J271" i="5" s="1"/>
  <c r="E271" i="5"/>
  <c r="D271" i="1" s="1"/>
  <c r="C271" i="5"/>
  <c r="O271" i="5"/>
  <c r="N271" i="5" s="1"/>
  <c r="I271" i="5"/>
  <c r="D271" i="5"/>
  <c r="I269" i="5"/>
  <c r="D262" i="47"/>
  <c r="H262" i="47"/>
  <c r="B264" i="47"/>
  <c r="E262" i="47"/>
  <c r="F262" i="47"/>
  <c r="C262" i="47"/>
  <c r="G262" i="47"/>
  <c r="F270" i="1"/>
  <c r="L270" i="1"/>
  <c r="E270" i="1"/>
  <c r="H270" i="1"/>
  <c r="K270" i="1"/>
  <c r="I270" i="1"/>
  <c r="G270" i="1"/>
  <c r="J270" i="1"/>
  <c r="M270" i="1"/>
  <c r="G269" i="5"/>
  <c r="B272" i="5"/>
  <c r="K271" i="5" l="1"/>
  <c r="L271" i="5"/>
  <c r="M163" i="33"/>
  <c r="G163" i="33"/>
  <c r="K163" i="33"/>
  <c r="I163" i="33"/>
  <c r="I262" i="47"/>
  <c r="L164" i="33" a="1"/>
  <c r="L164" i="33" s="1"/>
  <c r="J164" i="33" a="1"/>
  <c r="J164" i="33" s="1"/>
  <c r="H164" i="33" a="1"/>
  <c r="H164" i="33" s="1"/>
  <c r="F164" i="33" a="1"/>
  <c r="F164" i="33" s="1"/>
  <c r="D165" i="33" a="1"/>
  <c r="D165" i="33" s="1"/>
  <c r="E164" i="33"/>
  <c r="G271" i="5"/>
  <c r="H271" i="5"/>
  <c r="G271" i="1"/>
  <c r="H271" i="1"/>
  <c r="L271" i="1"/>
  <c r="M271" i="1"/>
  <c r="K271" i="1"/>
  <c r="F271" i="1"/>
  <c r="J271" i="1"/>
  <c r="I271" i="1"/>
  <c r="E271" i="1"/>
  <c r="B272" i="1"/>
  <c r="C272" i="1"/>
  <c r="F272" i="5"/>
  <c r="J272" i="5" s="1"/>
  <c r="D272" i="5"/>
  <c r="C272" i="5"/>
  <c r="O272" i="5"/>
  <c r="N272" i="5" s="1"/>
  <c r="E272" i="5"/>
  <c r="D272" i="1" s="1"/>
  <c r="M272" i="5"/>
  <c r="D265" i="47"/>
  <c r="G265" i="47"/>
  <c r="H265" i="47"/>
  <c r="F265" i="47"/>
  <c r="C265" i="47"/>
  <c r="E265" i="47"/>
  <c r="F264" i="47"/>
  <c r="H264" i="47"/>
  <c r="I264" i="47" s="1"/>
  <c r="C264" i="47"/>
  <c r="E264" i="47"/>
  <c r="D264" i="47"/>
  <c r="B266" i="47"/>
  <c r="B267" i="47" s="1"/>
  <c r="G264" i="47"/>
  <c r="M271" i="5"/>
  <c r="B273" i="5"/>
  <c r="B274" i="5" s="1"/>
  <c r="J165" i="33" l="1" a="1"/>
  <c r="J165" i="33" s="1"/>
  <c r="L165" i="33" a="1"/>
  <c r="L165" i="33" s="1"/>
  <c r="F165" i="33" a="1"/>
  <c r="F165" i="33" s="1"/>
  <c r="H165" i="33" a="1"/>
  <c r="H165" i="33" s="1"/>
  <c r="D166" i="33" a="1"/>
  <c r="D166" i="33" s="1"/>
  <c r="E165" i="33"/>
  <c r="G164" i="33"/>
  <c r="K164" i="33"/>
  <c r="M164" i="33"/>
  <c r="I164" i="33"/>
  <c r="I272" i="5"/>
  <c r="I265" i="47"/>
  <c r="E274" i="5"/>
  <c r="D274" i="1" s="1"/>
  <c r="F274" i="5"/>
  <c r="J274" i="5" s="1"/>
  <c r="C274" i="1"/>
  <c r="B274" i="1"/>
  <c r="C274" i="5"/>
  <c r="O274" i="5"/>
  <c r="N274" i="5" s="1"/>
  <c r="D274" i="5"/>
  <c r="H266" i="47"/>
  <c r="C266" i="47"/>
  <c r="G266" i="47"/>
  <c r="E266" i="47"/>
  <c r="F266" i="47"/>
  <c r="B268" i="47"/>
  <c r="D266" i="47"/>
  <c r="G272" i="5"/>
  <c r="K272" i="5"/>
  <c r="L272" i="5"/>
  <c r="H272" i="1"/>
  <c r="J272" i="1"/>
  <c r="E272" i="1"/>
  <c r="G272" i="1"/>
  <c r="K272" i="1"/>
  <c r="L272" i="1"/>
  <c r="I272" i="1"/>
  <c r="M272" i="1"/>
  <c r="F272" i="1"/>
  <c r="B273" i="1"/>
  <c r="E273" i="5"/>
  <c r="D273" i="1" s="1"/>
  <c r="D273" i="5"/>
  <c r="C273" i="1"/>
  <c r="C273" i="5"/>
  <c r="B275" i="5"/>
  <c r="O273" i="5"/>
  <c r="N273" i="5" s="1"/>
  <c r="F273" i="5"/>
  <c r="J273" i="5" s="1"/>
  <c r="H272" i="5"/>
  <c r="H267" i="47"/>
  <c r="F267" i="47"/>
  <c r="C267" i="47"/>
  <c r="E267" i="47"/>
  <c r="D267" i="47"/>
  <c r="G267" i="47"/>
  <c r="L166" i="33" l="1" a="1"/>
  <c r="L166" i="33" s="1"/>
  <c r="J166" i="33" a="1"/>
  <c r="J166" i="33" s="1"/>
  <c r="H166" i="33" a="1"/>
  <c r="H166" i="33" s="1"/>
  <c r="F166" i="33" a="1"/>
  <c r="F166" i="33" s="1"/>
  <c r="D167" i="33" a="1"/>
  <c r="D167" i="33" s="1"/>
  <c r="E166" i="33"/>
  <c r="K273" i="5"/>
  <c r="M273" i="5"/>
  <c r="G165" i="33"/>
  <c r="K165" i="33"/>
  <c r="I165" i="33"/>
  <c r="M165" i="33"/>
  <c r="I266" i="47"/>
  <c r="I267" i="47"/>
  <c r="I273" i="1"/>
  <c r="E273" i="1"/>
  <c r="L273" i="1"/>
  <c r="F273" i="1"/>
  <c r="J273" i="1"/>
  <c r="G273" i="1"/>
  <c r="H273" i="1"/>
  <c r="M273" i="1"/>
  <c r="K273" i="1"/>
  <c r="H273" i="5"/>
  <c r="G274" i="5"/>
  <c r="G273" i="5"/>
  <c r="D268" i="47"/>
  <c r="F268" i="47"/>
  <c r="H268" i="47"/>
  <c r="I268" i="47" s="1"/>
  <c r="C268" i="47"/>
  <c r="G268" i="47"/>
  <c r="E268" i="47"/>
  <c r="I274" i="5"/>
  <c r="B275" i="1"/>
  <c r="O275" i="5"/>
  <c r="N275" i="5" s="1"/>
  <c r="C275" i="5"/>
  <c r="C275" i="1"/>
  <c r="F275" i="5"/>
  <c r="J275" i="5" s="1"/>
  <c r="D275" i="5"/>
  <c r="M275" i="5"/>
  <c r="I275" i="5"/>
  <c r="E275" i="5"/>
  <c r="D275" i="1" s="1"/>
  <c r="K274" i="5"/>
  <c r="L274" i="5"/>
  <c r="B269" i="47"/>
  <c r="B270" i="47" s="1"/>
  <c r="L273" i="5"/>
  <c r="J274" i="1"/>
  <c r="G274" i="1"/>
  <c r="K274" i="1"/>
  <c r="L274" i="1"/>
  <c r="E274" i="1"/>
  <c r="I274" i="1"/>
  <c r="M274" i="1"/>
  <c r="H274" i="1"/>
  <c r="F274" i="1"/>
  <c r="B276" i="5"/>
  <c r="B277" i="5" s="1"/>
  <c r="I273" i="5"/>
  <c r="M274" i="5"/>
  <c r="H274" i="5"/>
  <c r="J167" i="33" l="1" a="1"/>
  <c r="J167" i="33" s="1"/>
  <c r="H167" i="33" a="1"/>
  <c r="H167" i="33" s="1"/>
  <c r="F167" i="33" a="1"/>
  <c r="F167" i="33" s="1"/>
  <c r="L167" i="33" a="1"/>
  <c r="L167" i="33" s="1"/>
  <c r="D168" i="33" a="1"/>
  <c r="D168" i="33" s="1"/>
  <c r="E167" i="33"/>
  <c r="M166" i="33"/>
  <c r="K166" i="33"/>
  <c r="G166" i="33"/>
  <c r="I166" i="33"/>
  <c r="H275" i="5"/>
  <c r="K275" i="5"/>
  <c r="G275" i="5"/>
  <c r="D270" i="47"/>
  <c r="G270" i="47"/>
  <c r="H270" i="47"/>
  <c r="E270" i="47"/>
  <c r="F270" i="47"/>
  <c r="C270" i="47"/>
  <c r="K277" i="5"/>
  <c r="C277" i="1"/>
  <c r="E277" i="5"/>
  <c r="D277" i="1" s="1"/>
  <c r="C277" i="5"/>
  <c r="O277" i="5"/>
  <c r="N277" i="5" s="1"/>
  <c r="B277" i="1"/>
  <c r="F277" i="5"/>
  <c r="J277" i="5" s="1"/>
  <c r="D277" i="5"/>
  <c r="K275" i="1"/>
  <c r="I275" i="1"/>
  <c r="M275" i="1"/>
  <c r="H275" i="1"/>
  <c r="J275" i="1"/>
  <c r="G275" i="1"/>
  <c r="E275" i="1"/>
  <c r="L275" i="1"/>
  <c r="F275" i="1"/>
  <c r="C276" i="1"/>
  <c r="D276" i="5"/>
  <c r="B276" i="1"/>
  <c r="C276" i="5"/>
  <c r="O276" i="5"/>
  <c r="N276" i="5" s="1"/>
  <c r="F276" i="5"/>
  <c r="J276" i="5" s="1"/>
  <c r="B278" i="5"/>
  <c r="E276" i="5"/>
  <c r="D276" i="1" s="1"/>
  <c r="L275" i="5"/>
  <c r="H269" i="47"/>
  <c r="I269" i="47" s="1"/>
  <c r="B271" i="47"/>
  <c r="E269" i="47"/>
  <c r="F269" i="47"/>
  <c r="G269" i="47"/>
  <c r="C269" i="47"/>
  <c r="D269" i="47"/>
  <c r="I276" i="5" l="1"/>
  <c r="G277" i="5"/>
  <c r="I277" i="5"/>
  <c r="M167" i="33"/>
  <c r="K167" i="33"/>
  <c r="G167" i="33"/>
  <c r="I167" i="33"/>
  <c r="L168" i="33" a="1"/>
  <c r="L168" i="33" s="1"/>
  <c r="J168" i="33" a="1"/>
  <c r="J168" i="33" s="1"/>
  <c r="H168" i="33" a="1"/>
  <c r="H168" i="33" s="1"/>
  <c r="F168" i="33" a="1"/>
  <c r="F168" i="33" s="1"/>
  <c r="D169" i="33" a="1"/>
  <c r="D169" i="33" s="1"/>
  <c r="E168" i="33"/>
  <c r="M277" i="5"/>
  <c r="L277" i="5"/>
  <c r="I270" i="47"/>
  <c r="M276" i="5"/>
  <c r="L276" i="5"/>
  <c r="D271" i="47"/>
  <c r="F271" i="47"/>
  <c r="C271" i="47"/>
  <c r="G271" i="47"/>
  <c r="H271" i="47"/>
  <c r="E271" i="47"/>
  <c r="B278" i="1"/>
  <c r="C278" i="1"/>
  <c r="F278" i="5"/>
  <c r="J278" i="5" s="1"/>
  <c r="D278" i="5"/>
  <c r="C278" i="5"/>
  <c r="O278" i="5"/>
  <c r="N278" i="5" s="1"/>
  <c r="H278" i="5"/>
  <c r="G278" i="5"/>
  <c r="E278" i="5"/>
  <c r="D278" i="1" s="1"/>
  <c r="G276" i="5"/>
  <c r="H276" i="5"/>
  <c r="M277" i="1"/>
  <c r="G277" i="1"/>
  <c r="I277" i="1"/>
  <c r="L277" i="1"/>
  <c r="J277" i="1"/>
  <c r="H277" i="1"/>
  <c r="K277" i="1"/>
  <c r="E277" i="1"/>
  <c r="F277" i="1"/>
  <c r="K276" i="5"/>
  <c r="H277" i="5"/>
  <c r="L276" i="1"/>
  <c r="K276" i="1"/>
  <c r="E276" i="1"/>
  <c r="H276" i="1"/>
  <c r="F276" i="1"/>
  <c r="G276" i="1"/>
  <c r="M276" i="1"/>
  <c r="I276" i="1"/>
  <c r="J276" i="1"/>
  <c r="B279" i="5"/>
  <c r="B272" i="47"/>
  <c r="B273" i="47" s="1"/>
  <c r="J169" i="33" l="1" a="1"/>
  <c r="J169" i="33" s="1"/>
  <c r="L169" i="33" a="1"/>
  <c r="L169" i="33" s="1"/>
  <c r="H169" i="33" a="1"/>
  <c r="H169" i="33" s="1"/>
  <c r="F169" i="33" a="1"/>
  <c r="F169" i="33" s="1"/>
  <c r="D170" i="33" a="1"/>
  <c r="D170" i="33" s="1"/>
  <c r="E169" i="33"/>
  <c r="L278" i="5"/>
  <c r="G168" i="33"/>
  <c r="I168" i="33"/>
  <c r="M168" i="33"/>
  <c r="K168" i="33"/>
  <c r="I271" i="47"/>
  <c r="H273" i="47"/>
  <c r="E273" i="47"/>
  <c r="F273" i="47"/>
  <c r="I273" i="47" s="1"/>
  <c r="D273" i="47"/>
  <c r="G273" i="47"/>
  <c r="C273" i="47"/>
  <c r="I278" i="5"/>
  <c r="I278" i="1"/>
  <c r="M278" i="1"/>
  <c r="E278" i="1"/>
  <c r="G278" i="1"/>
  <c r="F278" i="1"/>
  <c r="K278" i="1"/>
  <c r="L278" i="1"/>
  <c r="J278" i="1"/>
  <c r="H278" i="1"/>
  <c r="B279" i="1"/>
  <c r="C279" i="1"/>
  <c r="E279" i="5"/>
  <c r="D279" i="1" s="1"/>
  <c r="D279" i="5"/>
  <c r="C279" i="5"/>
  <c r="B281" i="5"/>
  <c r="O279" i="5"/>
  <c r="N279" i="5" s="1"/>
  <c r="F279" i="5"/>
  <c r="J279" i="5" s="1"/>
  <c r="K279" i="5"/>
  <c r="K278" i="5"/>
  <c r="H272" i="47"/>
  <c r="G272" i="47"/>
  <c r="F272" i="47"/>
  <c r="I272" i="47" s="1"/>
  <c r="C272" i="47"/>
  <c r="B274" i="47"/>
  <c r="D272" i="47"/>
  <c r="E272" i="47"/>
  <c r="M278" i="5"/>
  <c r="B280" i="5"/>
  <c r="L170" i="33" l="1" a="1"/>
  <c r="L170" i="33" s="1"/>
  <c r="J170" i="33" a="1"/>
  <c r="J170" i="33" s="1"/>
  <c r="H170" i="33" a="1"/>
  <c r="H170" i="33" s="1"/>
  <c r="F170" i="33" a="1"/>
  <c r="F170" i="33" s="1"/>
  <c r="D171" i="33" a="1"/>
  <c r="D171" i="33" s="1"/>
  <c r="E170" i="33"/>
  <c r="M279" i="5"/>
  <c r="I279" i="5"/>
  <c r="H279" i="5"/>
  <c r="G279" i="5"/>
  <c r="M169" i="33"/>
  <c r="K169" i="33"/>
  <c r="I169" i="33"/>
  <c r="G169" i="33"/>
  <c r="D274" i="47"/>
  <c r="E274" i="47"/>
  <c r="G274" i="47"/>
  <c r="H274" i="47"/>
  <c r="C274" i="47"/>
  <c r="F274" i="47"/>
  <c r="O281" i="5"/>
  <c r="N281" i="5" s="1"/>
  <c r="C281" i="5"/>
  <c r="F281" i="5"/>
  <c r="J281" i="5" s="1"/>
  <c r="D281" i="5"/>
  <c r="B281" i="1"/>
  <c r="C281" i="1"/>
  <c r="E281" i="5"/>
  <c r="D281" i="1" s="1"/>
  <c r="C280" i="1"/>
  <c r="E280" i="5"/>
  <c r="D280" i="1" s="1"/>
  <c r="B282" i="5"/>
  <c r="F280" i="5"/>
  <c r="J280" i="5" s="1"/>
  <c r="B280" i="1"/>
  <c r="C280" i="5"/>
  <c r="O280" i="5"/>
  <c r="N280" i="5" s="1"/>
  <c r="D280" i="5"/>
  <c r="E279" i="1"/>
  <c r="K279" i="1"/>
  <c r="G279" i="1"/>
  <c r="M279" i="1"/>
  <c r="J279" i="1"/>
  <c r="H279" i="1"/>
  <c r="I279" i="1"/>
  <c r="F279" i="1"/>
  <c r="L279" i="1"/>
  <c r="B275" i="47"/>
  <c r="L279" i="5"/>
  <c r="H280" i="5" l="1"/>
  <c r="J171" i="33" a="1"/>
  <c r="J171" i="33" s="1"/>
  <c r="L171" i="33" a="1"/>
  <c r="L171" i="33" s="1"/>
  <c r="H171" i="33" a="1"/>
  <c r="H171" i="33" s="1"/>
  <c r="F171" i="33" a="1"/>
  <c r="F171" i="33" s="1"/>
  <c r="D172" i="33" a="1"/>
  <c r="D172" i="33" s="1"/>
  <c r="E171" i="33"/>
  <c r="G170" i="33"/>
  <c r="M170" i="33"/>
  <c r="I170" i="33"/>
  <c r="K170" i="33"/>
  <c r="I274" i="47"/>
  <c r="I280" i="5"/>
  <c r="G281" i="5"/>
  <c r="K280" i="5"/>
  <c r="I281" i="5"/>
  <c r="G280" i="1"/>
  <c r="M280" i="1"/>
  <c r="H280" i="1"/>
  <c r="K280" i="1"/>
  <c r="I280" i="1"/>
  <c r="F280" i="1"/>
  <c r="E280" i="1"/>
  <c r="L280" i="1"/>
  <c r="J280" i="1"/>
  <c r="L281" i="5"/>
  <c r="H275" i="47"/>
  <c r="F275" i="47"/>
  <c r="I275" i="47" s="1"/>
  <c r="D275" i="47"/>
  <c r="C275" i="47"/>
  <c r="G275" i="47"/>
  <c r="E275" i="47"/>
  <c r="C282" i="1"/>
  <c r="D282" i="5"/>
  <c r="B282" i="1"/>
  <c r="O282" i="5"/>
  <c r="N282" i="5" s="1"/>
  <c r="K282" i="5"/>
  <c r="H282" i="5"/>
  <c r="E282" i="5"/>
  <c r="D282" i="1" s="1"/>
  <c r="C282" i="5"/>
  <c r="F282" i="5"/>
  <c r="J282" i="5" s="1"/>
  <c r="E281" i="1"/>
  <c r="I281" i="1"/>
  <c r="L281" i="1"/>
  <c r="M281" i="1"/>
  <c r="K281" i="1"/>
  <c r="J281" i="1"/>
  <c r="H281" i="1"/>
  <c r="F281" i="1"/>
  <c r="G281" i="1"/>
  <c r="B276" i="47"/>
  <c r="M280" i="5"/>
  <c r="B283" i="5"/>
  <c r="B284" i="5" s="1"/>
  <c r="L280" i="5"/>
  <c r="K281" i="5"/>
  <c r="H281" i="5"/>
  <c r="M281" i="5"/>
  <c r="G280" i="5"/>
  <c r="G171" i="33" l="1"/>
  <c r="I171" i="33"/>
  <c r="K171" i="33"/>
  <c r="M171" i="33"/>
  <c r="L172" i="33" a="1"/>
  <c r="L172" i="33" s="1"/>
  <c r="J172" i="33" a="1"/>
  <c r="J172" i="33" s="1"/>
  <c r="H172" i="33" a="1"/>
  <c r="H172" i="33" s="1"/>
  <c r="F172" i="33" a="1"/>
  <c r="F172" i="33" s="1"/>
  <c r="D173" i="33" a="1"/>
  <c r="D173" i="33" s="1"/>
  <c r="E172" i="33"/>
  <c r="I282" i="5"/>
  <c r="L282" i="5"/>
  <c r="F282" i="1"/>
  <c r="K282" i="1"/>
  <c r="E282" i="1"/>
  <c r="I282" i="1"/>
  <c r="H282" i="1"/>
  <c r="M282" i="1"/>
  <c r="J282" i="1"/>
  <c r="L282" i="1"/>
  <c r="G282" i="1"/>
  <c r="M282" i="5"/>
  <c r="B284" i="1"/>
  <c r="C284" i="1"/>
  <c r="C284" i="5"/>
  <c r="O284" i="5"/>
  <c r="N284" i="5" s="1"/>
  <c r="F284" i="5"/>
  <c r="J284" i="5" s="1"/>
  <c r="H284" i="5"/>
  <c r="D284" i="5"/>
  <c r="E284" i="5"/>
  <c r="D284" i="1" s="1"/>
  <c r="F276" i="47"/>
  <c r="C276" i="47"/>
  <c r="G276" i="47"/>
  <c r="H276" i="47"/>
  <c r="E276" i="47"/>
  <c r="D276" i="47"/>
  <c r="B277" i="47"/>
  <c r="B278" i="47" s="1"/>
  <c r="C283" i="1"/>
  <c r="B285" i="5"/>
  <c r="B286" i="5" s="1"/>
  <c r="O283" i="5"/>
  <c r="N283" i="5" s="1"/>
  <c r="F283" i="5"/>
  <c r="J283" i="5" s="1"/>
  <c r="E283" i="5"/>
  <c r="D283" i="1" s="1"/>
  <c r="D283" i="5"/>
  <c r="B283" i="1"/>
  <c r="C283" i="5"/>
  <c r="G282" i="5"/>
  <c r="K284" i="5" l="1"/>
  <c r="M284" i="5"/>
  <c r="G172" i="33"/>
  <c r="M172" i="33"/>
  <c r="K172" i="33"/>
  <c r="I172" i="33"/>
  <c r="J173" i="33" a="1"/>
  <c r="J173" i="33" s="1"/>
  <c r="L173" i="33" a="1"/>
  <c r="L173" i="33" s="1"/>
  <c r="H173" i="33" a="1"/>
  <c r="H173" i="33" s="1"/>
  <c r="F173" i="33" a="1"/>
  <c r="F173" i="33" s="1"/>
  <c r="D174" i="33" a="1"/>
  <c r="D174" i="33" s="1"/>
  <c r="E173" i="33"/>
  <c r="L284" i="5"/>
  <c r="I284" i="5"/>
  <c r="I276" i="47"/>
  <c r="C286" i="1"/>
  <c r="E286" i="5"/>
  <c r="D286" i="1" s="1"/>
  <c r="B288" i="5"/>
  <c r="F286" i="5"/>
  <c r="J286" i="5" s="1"/>
  <c r="C286" i="5"/>
  <c r="O286" i="5"/>
  <c r="N286" i="5" s="1"/>
  <c r="D286" i="5"/>
  <c r="B286" i="1"/>
  <c r="D277" i="47"/>
  <c r="G277" i="47"/>
  <c r="E277" i="47"/>
  <c r="C277" i="47"/>
  <c r="F277" i="47"/>
  <c r="H277" i="47"/>
  <c r="I277" i="47" s="1"/>
  <c r="B279" i="47"/>
  <c r="B280" i="47" s="1"/>
  <c r="G283" i="5"/>
  <c r="G284" i="5"/>
  <c r="H283" i="5"/>
  <c r="I283" i="5"/>
  <c r="H278" i="47"/>
  <c r="E278" i="47"/>
  <c r="C278" i="47"/>
  <c r="F278" i="47"/>
  <c r="D278" i="47"/>
  <c r="G278" i="47"/>
  <c r="M283" i="5"/>
  <c r="G283" i="1"/>
  <c r="M283" i="1"/>
  <c r="F283" i="1"/>
  <c r="E283" i="1"/>
  <c r="J283" i="1"/>
  <c r="H283" i="1"/>
  <c r="L283" i="1"/>
  <c r="I283" i="1"/>
  <c r="K283" i="1"/>
  <c r="C285" i="1"/>
  <c r="B285" i="1"/>
  <c r="D285" i="5"/>
  <c r="O285" i="5"/>
  <c r="N285" i="5" s="1"/>
  <c r="F285" i="5"/>
  <c r="J285" i="5" s="1"/>
  <c r="E285" i="5"/>
  <c r="D285" i="1" s="1"/>
  <c r="B287" i="5"/>
  <c r="C285" i="5"/>
  <c r="H284" i="1"/>
  <c r="I284" i="1"/>
  <c r="K284" i="1"/>
  <c r="L284" i="1"/>
  <c r="G284" i="1"/>
  <c r="F284" i="1"/>
  <c r="M284" i="1"/>
  <c r="E284" i="1"/>
  <c r="J284" i="1"/>
  <c r="L283" i="5"/>
  <c r="K283" i="5"/>
  <c r="I173" i="33" l="1"/>
  <c r="G173" i="33"/>
  <c r="K173" i="33"/>
  <c r="M173" i="33"/>
  <c r="L174" i="33" a="1"/>
  <c r="L174" i="33" s="1"/>
  <c r="J174" i="33" a="1"/>
  <c r="J174" i="33" s="1"/>
  <c r="H174" i="33" a="1"/>
  <c r="H174" i="33" s="1"/>
  <c r="F174" i="33" a="1"/>
  <c r="F174" i="33" s="1"/>
  <c r="D175" i="33" a="1"/>
  <c r="D175" i="33" s="1"/>
  <c r="E174" i="33"/>
  <c r="H285" i="5"/>
  <c r="I278" i="47"/>
  <c r="D280" i="47"/>
  <c r="E280" i="47"/>
  <c r="F280" i="47"/>
  <c r="G280" i="47"/>
  <c r="H280" i="47"/>
  <c r="C280" i="47"/>
  <c r="I285" i="5"/>
  <c r="I286" i="5"/>
  <c r="K285" i="5"/>
  <c r="M285" i="5"/>
  <c r="M286" i="5"/>
  <c r="D279" i="47"/>
  <c r="B281" i="47"/>
  <c r="C279" i="47"/>
  <c r="E279" i="47"/>
  <c r="H279" i="47"/>
  <c r="G279" i="47"/>
  <c r="F279" i="47"/>
  <c r="K286" i="5"/>
  <c r="L286" i="5"/>
  <c r="I285" i="1"/>
  <c r="K285" i="1"/>
  <c r="J285" i="1"/>
  <c r="M285" i="1"/>
  <c r="E285" i="1"/>
  <c r="H285" i="1"/>
  <c r="F285" i="1"/>
  <c r="L285" i="1"/>
  <c r="G285" i="1"/>
  <c r="G285" i="5"/>
  <c r="L285" i="5"/>
  <c r="O287" i="5"/>
  <c r="N287" i="5" s="1"/>
  <c r="C287" i="5"/>
  <c r="B289" i="5"/>
  <c r="B290" i="5" s="1"/>
  <c r="F287" i="5"/>
  <c r="J287" i="5" s="1"/>
  <c r="D287" i="5"/>
  <c r="C287" i="1"/>
  <c r="I287" i="5"/>
  <c r="E287" i="5"/>
  <c r="D287" i="1" s="1"/>
  <c r="B287" i="1"/>
  <c r="M287" i="5"/>
  <c r="L287" i="5"/>
  <c r="G286" i="5"/>
  <c r="C288" i="1"/>
  <c r="D288" i="5"/>
  <c r="B288" i="1"/>
  <c r="E288" i="5"/>
  <c r="D288" i="1" s="1"/>
  <c r="C288" i="5"/>
  <c r="O288" i="5"/>
  <c r="N288" i="5" s="1"/>
  <c r="F288" i="5"/>
  <c r="J288" i="5" s="1"/>
  <c r="H286" i="5"/>
  <c r="J286" i="1"/>
  <c r="F286" i="1"/>
  <c r="M286" i="1"/>
  <c r="H286" i="1"/>
  <c r="E286" i="1"/>
  <c r="K286" i="1"/>
  <c r="I286" i="1"/>
  <c r="G286" i="1"/>
  <c r="L286" i="1"/>
  <c r="J175" i="33" l="1" a="1"/>
  <c r="J175" i="33" s="1"/>
  <c r="L175" i="33" a="1"/>
  <c r="L175" i="33" s="1"/>
  <c r="H175" i="33" a="1"/>
  <c r="H175" i="33" s="1"/>
  <c r="F175" i="33" a="1"/>
  <c r="F175" i="33" s="1"/>
  <c r="D176" i="33" a="1"/>
  <c r="D176" i="33" s="1"/>
  <c r="E175" i="33"/>
  <c r="G288" i="5"/>
  <c r="H288" i="5"/>
  <c r="I174" i="33"/>
  <c r="M174" i="33"/>
  <c r="K174" i="33"/>
  <c r="G174" i="33"/>
  <c r="K288" i="5"/>
  <c r="H287" i="5"/>
  <c r="I279" i="47"/>
  <c r="I280" i="47"/>
  <c r="L290" i="5"/>
  <c r="E290" i="5"/>
  <c r="D290" i="1" s="1"/>
  <c r="C290" i="1"/>
  <c r="O290" i="5"/>
  <c r="N290" i="5" s="1"/>
  <c r="F290" i="5"/>
  <c r="J290" i="5" s="1"/>
  <c r="D290" i="5"/>
  <c r="C290" i="5"/>
  <c r="B290" i="1"/>
  <c r="M290" i="5"/>
  <c r="L288" i="1"/>
  <c r="J288" i="1"/>
  <c r="I288" i="1"/>
  <c r="H288" i="1"/>
  <c r="E288" i="1"/>
  <c r="K288" i="1"/>
  <c r="F288" i="1"/>
  <c r="M288" i="1"/>
  <c r="G288" i="1"/>
  <c r="H281" i="47"/>
  <c r="D281" i="47"/>
  <c r="C281" i="47"/>
  <c r="F281" i="47"/>
  <c r="I281" i="47" s="1"/>
  <c r="B283" i="47"/>
  <c r="E281" i="47"/>
  <c r="G281" i="47"/>
  <c r="K287" i="1"/>
  <c r="H287" i="1"/>
  <c r="I287" i="1"/>
  <c r="M287" i="1"/>
  <c r="J287" i="1"/>
  <c r="G287" i="1"/>
  <c r="F287" i="1"/>
  <c r="E287" i="1"/>
  <c r="L287" i="1"/>
  <c r="G287" i="5"/>
  <c r="L288" i="5"/>
  <c r="B289" i="1"/>
  <c r="C289" i="1"/>
  <c r="L289" i="5"/>
  <c r="D289" i="5"/>
  <c r="O289" i="5"/>
  <c r="N289" i="5" s="1"/>
  <c r="F289" i="5"/>
  <c r="J289" i="5" s="1"/>
  <c r="C289" i="5"/>
  <c r="M289" i="5"/>
  <c r="H289" i="5"/>
  <c r="B291" i="5"/>
  <c r="E289" i="5"/>
  <c r="D289" i="1" s="1"/>
  <c r="B282" i="47"/>
  <c r="K287" i="5"/>
  <c r="I288" i="5"/>
  <c r="M288" i="5"/>
  <c r="L176" i="33" l="1" a="1"/>
  <c r="L176" i="33" s="1"/>
  <c r="J176" i="33" a="1"/>
  <c r="J176" i="33" s="1"/>
  <c r="H176" i="33" a="1"/>
  <c r="H176" i="33" s="1"/>
  <c r="F176" i="33" a="1"/>
  <c r="F176" i="33" s="1"/>
  <c r="D177" i="33" a="1"/>
  <c r="D177" i="33" s="1"/>
  <c r="E176" i="33"/>
  <c r="K175" i="33"/>
  <c r="I175" i="33"/>
  <c r="G175" i="33"/>
  <c r="M175" i="33"/>
  <c r="I289" i="5"/>
  <c r="K289" i="5"/>
  <c r="H290" i="1"/>
  <c r="G290" i="1"/>
  <c r="K290" i="1"/>
  <c r="I290" i="1"/>
  <c r="L290" i="1"/>
  <c r="J290" i="1"/>
  <c r="F290" i="1"/>
  <c r="E290" i="1"/>
  <c r="M290" i="1"/>
  <c r="M289" i="1"/>
  <c r="L289" i="1"/>
  <c r="F289" i="1"/>
  <c r="G289" i="1"/>
  <c r="I289" i="1"/>
  <c r="E289" i="1"/>
  <c r="J289" i="1"/>
  <c r="K289" i="1"/>
  <c r="H289" i="1"/>
  <c r="B291" i="1"/>
  <c r="C291" i="1"/>
  <c r="F291" i="5"/>
  <c r="J291" i="5" s="1"/>
  <c r="C291" i="5"/>
  <c r="M291" i="5"/>
  <c r="K291" i="5"/>
  <c r="I291" i="5"/>
  <c r="O291" i="5"/>
  <c r="N291" i="5" s="1"/>
  <c r="D291" i="5"/>
  <c r="E291" i="5"/>
  <c r="D291" i="1" s="1"/>
  <c r="H290" i="5"/>
  <c r="K290" i="5"/>
  <c r="G289" i="5"/>
  <c r="B292" i="5"/>
  <c r="B293" i="5" s="1"/>
  <c r="D283" i="47"/>
  <c r="C283" i="47"/>
  <c r="G283" i="47"/>
  <c r="F283" i="47"/>
  <c r="H283" i="47"/>
  <c r="E283" i="47"/>
  <c r="F282" i="47"/>
  <c r="H282" i="47"/>
  <c r="D282" i="47"/>
  <c r="C282" i="47"/>
  <c r="G282" i="47"/>
  <c r="B284" i="47"/>
  <c r="E282" i="47"/>
  <c r="G290" i="5"/>
  <c r="I290" i="5"/>
  <c r="H291" i="5" l="1"/>
  <c r="G291" i="5"/>
  <c r="G176" i="33"/>
  <c r="I176" i="33"/>
  <c r="M176" i="33"/>
  <c r="K176" i="33"/>
  <c r="J177" i="33" a="1"/>
  <c r="J177" i="33" s="1"/>
  <c r="F177" i="33" a="1"/>
  <c r="F177" i="33" s="1"/>
  <c r="L177" i="33" a="1"/>
  <c r="L177" i="33" s="1"/>
  <c r="H177" i="33" a="1"/>
  <c r="H177" i="33" s="1"/>
  <c r="D178" i="33" a="1"/>
  <c r="D178" i="33" s="1"/>
  <c r="E177" i="33"/>
  <c r="L291" i="5"/>
  <c r="I282" i="47"/>
  <c r="I283" i="47"/>
  <c r="O293" i="5"/>
  <c r="N293" i="5" s="1"/>
  <c r="C293" i="5"/>
  <c r="F293" i="5"/>
  <c r="J293" i="5" s="1"/>
  <c r="D293" i="5"/>
  <c r="C293" i="1"/>
  <c r="B293" i="1"/>
  <c r="E293" i="5"/>
  <c r="D293" i="1" s="1"/>
  <c r="H284" i="47"/>
  <c r="C284" i="47"/>
  <c r="F284" i="47"/>
  <c r="I284" i="47" s="1"/>
  <c r="D284" i="47"/>
  <c r="G284" i="47"/>
  <c r="E284" i="47"/>
  <c r="B285" i="47"/>
  <c r="J291" i="1"/>
  <c r="L291" i="1"/>
  <c r="M291" i="1"/>
  <c r="G291" i="1"/>
  <c r="F291" i="1"/>
  <c r="K291" i="1"/>
  <c r="H291" i="1"/>
  <c r="E291" i="1"/>
  <c r="I291" i="1"/>
  <c r="C292" i="1"/>
  <c r="E292" i="5"/>
  <c r="D292" i="1" s="1"/>
  <c r="B294" i="5"/>
  <c r="F292" i="5"/>
  <c r="J292" i="5" s="1"/>
  <c r="C292" i="5"/>
  <c r="O292" i="5"/>
  <c r="N292" i="5" s="1"/>
  <c r="B292" i="1"/>
  <c r="D292" i="5"/>
  <c r="L178" i="33" l="1" a="1"/>
  <c r="L178" i="33" s="1"/>
  <c r="J178" i="33" a="1"/>
  <c r="J178" i="33" s="1"/>
  <c r="H178" i="33" a="1"/>
  <c r="H178" i="33" s="1"/>
  <c r="F178" i="33" a="1"/>
  <c r="F178" i="33" s="1"/>
  <c r="D179" i="33" a="1"/>
  <c r="D179" i="33" s="1"/>
  <c r="E178" i="33"/>
  <c r="G177" i="33"/>
  <c r="I177" i="33"/>
  <c r="M177" i="33"/>
  <c r="K177" i="33"/>
  <c r="G292" i="5"/>
  <c r="M293" i="5"/>
  <c r="E293" i="1"/>
  <c r="H293" i="1"/>
  <c r="F293" i="1"/>
  <c r="J293" i="1"/>
  <c r="G293" i="1"/>
  <c r="I293" i="1"/>
  <c r="L293" i="1"/>
  <c r="K293" i="1"/>
  <c r="M293" i="1"/>
  <c r="B294" i="1"/>
  <c r="D294" i="5"/>
  <c r="B296" i="5"/>
  <c r="C294" i="1"/>
  <c r="O294" i="5"/>
  <c r="N294" i="5" s="1"/>
  <c r="F294" i="5"/>
  <c r="J294" i="5" s="1"/>
  <c r="C294" i="5"/>
  <c r="E294" i="5"/>
  <c r="D294" i="1" s="1"/>
  <c r="G293" i="5"/>
  <c r="H292" i="5"/>
  <c r="H293" i="5"/>
  <c r="I292" i="5"/>
  <c r="K293" i="5"/>
  <c r="K292" i="5"/>
  <c r="M292" i="5"/>
  <c r="H285" i="47"/>
  <c r="C285" i="47"/>
  <c r="D285" i="47"/>
  <c r="G285" i="47"/>
  <c r="F285" i="47"/>
  <c r="E285" i="47"/>
  <c r="L292" i="5"/>
  <c r="F292" i="1"/>
  <c r="L292" i="1"/>
  <c r="E292" i="1"/>
  <c r="K292" i="1"/>
  <c r="J292" i="1"/>
  <c r="G292" i="1"/>
  <c r="I292" i="1"/>
  <c r="M292" i="1"/>
  <c r="H292" i="1"/>
  <c r="B295" i="5"/>
  <c r="L293" i="5"/>
  <c r="B286" i="47"/>
  <c r="I293" i="5"/>
  <c r="M178" i="33" l="1"/>
  <c r="K178" i="33"/>
  <c r="G178" i="33"/>
  <c r="I178" i="33"/>
  <c r="J179" i="33" a="1"/>
  <c r="J179" i="33" s="1"/>
  <c r="H179" i="33" a="1"/>
  <c r="H179" i="33" s="1"/>
  <c r="F179" i="33" a="1"/>
  <c r="F179" i="33" s="1"/>
  <c r="L179" i="33" a="1"/>
  <c r="L179" i="33" s="1"/>
  <c r="D180" i="33" a="1"/>
  <c r="D180" i="33" s="1"/>
  <c r="E179" i="33"/>
  <c r="I285" i="47"/>
  <c r="D286" i="47"/>
  <c r="E286" i="47"/>
  <c r="C286" i="47"/>
  <c r="H286" i="47"/>
  <c r="F286" i="47"/>
  <c r="I286" i="47" s="1"/>
  <c r="G286" i="47"/>
  <c r="C296" i="1"/>
  <c r="I296" i="5"/>
  <c r="L296" i="5"/>
  <c r="D296" i="5"/>
  <c r="E296" i="5"/>
  <c r="D296" i="1" s="1"/>
  <c r="O296" i="5"/>
  <c r="N296" i="5" s="1"/>
  <c r="F296" i="5"/>
  <c r="J296" i="5" s="1"/>
  <c r="K296" i="5"/>
  <c r="C296" i="5"/>
  <c r="B296" i="1"/>
  <c r="B295" i="1"/>
  <c r="C295" i="1"/>
  <c r="O295" i="5"/>
  <c r="N295" i="5" s="1"/>
  <c r="B297" i="5"/>
  <c r="F295" i="5"/>
  <c r="J295" i="5" s="1"/>
  <c r="E295" i="5"/>
  <c r="D295" i="1" s="1"/>
  <c r="G295" i="5"/>
  <c r="C295" i="5"/>
  <c r="D295" i="5"/>
  <c r="H294" i="5"/>
  <c r="M294" i="5"/>
  <c r="F294" i="1"/>
  <c r="J294" i="1"/>
  <c r="K294" i="1"/>
  <c r="L294" i="1"/>
  <c r="M294" i="1"/>
  <c r="I294" i="1"/>
  <c r="E294" i="1"/>
  <c r="G294" i="1"/>
  <c r="H294" i="1"/>
  <c r="K294" i="5"/>
  <c r="G294" i="5"/>
  <c r="B287" i="47"/>
  <c r="I294" i="5"/>
  <c r="L294" i="5"/>
  <c r="L180" i="33" l="1" a="1"/>
  <c r="L180" i="33" s="1"/>
  <c r="J180" i="33" a="1"/>
  <c r="J180" i="33" s="1"/>
  <c r="F180" i="33" a="1"/>
  <c r="F180" i="33" s="1"/>
  <c r="H180" i="33" a="1"/>
  <c r="H180" i="33" s="1"/>
  <c r="D181" i="33" a="1"/>
  <c r="D181" i="33" s="1"/>
  <c r="E180" i="33"/>
  <c r="I295" i="5"/>
  <c r="M295" i="5"/>
  <c r="K179" i="33"/>
  <c r="I179" i="33"/>
  <c r="M179" i="33"/>
  <c r="G179" i="33"/>
  <c r="G296" i="5"/>
  <c r="H296" i="5"/>
  <c r="M296" i="5"/>
  <c r="G295" i="1"/>
  <c r="L295" i="1"/>
  <c r="E295" i="1"/>
  <c r="F295" i="1"/>
  <c r="I295" i="1"/>
  <c r="K295" i="1"/>
  <c r="M295" i="1"/>
  <c r="H295" i="1"/>
  <c r="J295" i="1"/>
  <c r="K295" i="5"/>
  <c r="H296" i="1"/>
  <c r="G296" i="1"/>
  <c r="I296" i="1"/>
  <c r="E296" i="1"/>
  <c r="M296" i="1"/>
  <c r="L296" i="1"/>
  <c r="F296" i="1"/>
  <c r="K296" i="1"/>
  <c r="J296" i="1"/>
  <c r="H287" i="47"/>
  <c r="E287" i="47"/>
  <c r="F287" i="47"/>
  <c r="I287" i="47" s="1"/>
  <c r="D287" i="47"/>
  <c r="C287" i="47"/>
  <c r="G287" i="47"/>
  <c r="H295" i="5"/>
  <c r="B288" i="47"/>
  <c r="B297" i="1"/>
  <c r="C297" i="1"/>
  <c r="C297" i="5"/>
  <c r="F297" i="5"/>
  <c r="J297" i="5" s="1"/>
  <c r="D297" i="5"/>
  <c r="O297" i="5"/>
  <c r="N297" i="5" s="1"/>
  <c r="B299" i="5"/>
  <c r="E297" i="5"/>
  <c r="D297" i="1" s="1"/>
  <c r="L295" i="5"/>
  <c r="B298" i="5"/>
  <c r="G297" i="5" l="1"/>
  <c r="G180" i="33"/>
  <c r="I180" i="33"/>
  <c r="M180" i="33"/>
  <c r="K180" i="33"/>
  <c r="J181" i="33" a="1"/>
  <c r="J181" i="33" s="1"/>
  <c r="L181" i="33" a="1"/>
  <c r="L181" i="33" s="1"/>
  <c r="H181" i="33" a="1"/>
  <c r="H181" i="33" s="1"/>
  <c r="F181" i="33" a="1"/>
  <c r="F181" i="33" s="1"/>
  <c r="D182" i="33" a="1"/>
  <c r="D182" i="33" s="1"/>
  <c r="E181" i="33"/>
  <c r="I297" i="5"/>
  <c r="I297" i="1"/>
  <c r="J297" i="1"/>
  <c r="H297" i="1"/>
  <c r="M297" i="1"/>
  <c r="K297" i="1"/>
  <c r="G297" i="1"/>
  <c r="L297" i="1"/>
  <c r="F297" i="1"/>
  <c r="E297" i="1"/>
  <c r="K297" i="5"/>
  <c r="C288" i="47"/>
  <c r="D288" i="47"/>
  <c r="G288" i="47"/>
  <c r="H288" i="47"/>
  <c r="F288" i="47"/>
  <c r="E288" i="47"/>
  <c r="B299" i="1"/>
  <c r="O299" i="5"/>
  <c r="N299" i="5" s="1"/>
  <c r="C299" i="5"/>
  <c r="F299" i="5"/>
  <c r="J299" i="5" s="1"/>
  <c r="C299" i="1"/>
  <c r="D299" i="5"/>
  <c r="E299" i="5"/>
  <c r="D299" i="1" s="1"/>
  <c r="I299" i="5"/>
  <c r="L299" i="5"/>
  <c r="L297" i="5"/>
  <c r="M297" i="5"/>
  <c r="E298" i="5"/>
  <c r="D298" i="1" s="1"/>
  <c r="B300" i="5"/>
  <c r="B301" i="5" s="1"/>
  <c r="F298" i="5"/>
  <c r="J298" i="5" s="1"/>
  <c r="D298" i="5"/>
  <c r="C298" i="1"/>
  <c r="K298" i="5"/>
  <c r="I298" i="5"/>
  <c r="G298" i="5"/>
  <c r="O298" i="5"/>
  <c r="N298" i="5" s="1"/>
  <c r="B298" i="1"/>
  <c r="L298" i="5"/>
  <c r="M298" i="5"/>
  <c r="C298" i="5"/>
  <c r="B289" i="47"/>
  <c r="B290" i="47" s="1"/>
  <c r="H297" i="5"/>
  <c r="L182" i="33" l="1" a="1"/>
  <c r="L182" i="33" s="1"/>
  <c r="H182" i="33" a="1"/>
  <c r="H182" i="33" s="1"/>
  <c r="J182" i="33" a="1"/>
  <c r="J182" i="33" s="1"/>
  <c r="F182" i="33" a="1"/>
  <c r="F182" i="33" s="1"/>
  <c r="D183" i="33" a="1"/>
  <c r="D183" i="33" s="1"/>
  <c r="E182" i="33"/>
  <c r="I288" i="47"/>
  <c r="H298" i="5"/>
  <c r="G181" i="33"/>
  <c r="K181" i="33"/>
  <c r="M181" i="33"/>
  <c r="I181" i="33"/>
  <c r="H290" i="47"/>
  <c r="G290" i="47"/>
  <c r="C290" i="47"/>
  <c r="F290" i="47"/>
  <c r="D290" i="47"/>
  <c r="E290" i="47"/>
  <c r="K301" i="5"/>
  <c r="L301" i="5"/>
  <c r="B301" i="1"/>
  <c r="C301" i="1"/>
  <c r="D301" i="5"/>
  <c r="O301" i="5"/>
  <c r="N301" i="5" s="1"/>
  <c r="F301" i="5"/>
  <c r="J301" i="5" s="1"/>
  <c r="C301" i="5"/>
  <c r="E301" i="5"/>
  <c r="D301" i="1" s="1"/>
  <c r="J298" i="1"/>
  <c r="E298" i="1"/>
  <c r="L298" i="1"/>
  <c r="M298" i="1"/>
  <c r="K298" i="1"/>
  <c r="G298" i="1"/>
  <c r="I298" i="1"/>
  <c r="F298" i="1"/>
  <c r="H298" i="1"/>
  <c r="K299" i="1"/>
  <c r="G299" i="1"/>
  <c r="F299" i="1"/>
  <c r="E299" i="1"/>
  <c r="J299" i="1"/>
  <c r="M299" i="1"/>
  <c r="L299" i="1"/>
  <c r="I299" i="1"/>
  <c r="H299" i="1"/>
  <c r="G299" i="5"/>
  <c r="K299" i="5"/>
  <c r="M299" i="5"/>
  <c r="H299" i="5"/>
  <c r="D289" i="47"/>
  <c r="B291" i="47"/>
  <c r="H289" i="47"/>
  <c r="C289" i="47"/>
  <c r="G289" i="47"/>
  <c r="E289" i="47"/>
  <c r="F289" i="47"/>
  <c r="I289" i="47" s="1"/>
  <c r="B300" i="1"/>
  <c r="D300" i="5"/>
  <c r="O300" i="5"/>
  <c r="N300" i="5" s="1"/>
  <c r="F300" i="5"/>
  <c r="J300" i="5" s="1"/>
  <c r="E300" i="5"/>
  <c r="D300" i="1" s="1"/>
  <c r="C300" i="5"/>
  <c r="C300" i="1"/>
  <c r="B302" i="5"/>
  <c r="G300" i="5"/>
  <c r="M300" i="5" l="1"/>
  <c r="J183" i="33" a="1"/>
  <c r="J183" i="33" s="1"/>
  <c r="L183" i="33" a="1"/>
  <c r="L183" i="33" s="1"/>
  <c r="H183" i="33" a="1"/>
  <c r="H183" i="33" s="1"/>
  <c r="F183" i="33" a="1"/>
  <c r="F183" i="33" s="1"/>
  <c r="D184" i="33" a="1"/>
  <c r="D184" i="33" s="1"/>
  <c r="E183" i="33"/>
  <c r="I290" i="47"/>
  <c r="H301" i="5"/>
  <c r="G182" i="33"/>
  <c r="K182" i="33"/>
  <c r="M182" i="33"/>
  <c r="I182" i="33"/>
  <c r="M301" i="5"/>
  <c r="B302" i="1"/>
  <c r="C302" i="1"/>
  <c r="F302" i="5"/>
  <c r="J302" i="5" s="1"/>
  <c r="D302" i="5"/>
  <c r="C302" i="5"/>
  <c r="E302" i="5"/>
  <c r="D302" i="1" s="1"/>
  <c r="O302" i="5"/>
  <c r="N302" i="5" s="1"/>
  <c r="K300" i="5"/>
  <c r="M301" i="1"/>
  <c r="K301" i="1"/>
  <c r="E301" i="1"/>
  <c r="L301" i="1"/>
  <c r="F301" i="1"/>
  <c r="I301" i="1"/>
  <c r="G301" i="1"/>
  <c r="H301" i="1"/>
  <c r="J301" i="1"/>
  <c r="H300" i="5"/>
  <c r="L300" i="5"/>
  <c r="G291" i="47"/>
  <c r="D291" i="47"/>
  <c r="H291" i="47"/>
  <c r="E291" i="47"/>
  <c r="C291" i="47"/>
  <c r="F291" i="47"/>
  <c r="I301" i="5"/>
  <c r="I300" i="5"/>
  <c r="G301" i="5"/>
  <c r="B303" i="5"/>
  <c r="B292" i="47"/>
  <c r="B293" i="47" s="1"/>
  <c r="L300" i="1"/>
  <c r="I300" i="1"/>
  <c r="G300" i="1"/>
  <c r="K300" i="1"/>
  <c r="H300" i="1"/>
  <c r="F300" i="1"/>
  <c r="J300" i="1"/>
  <c r="E300" i="1"/>
  <c r="M300" i="1"/>
  <c r="M183" i="33" l="1"/>
  <c r="I183" i="33"/>
  <c r="G183" i="33"/>
  <c r="K183" i="33"/>
  <c r="J184" i="33" a="1"/>
  <c r="J184" i="33" s="1"/>
  <c r="F184" i="33" a="1"/>
  <c r="F184" i="33" s="1"/>
  <c r="L184" i="33" a="1"/>
  <c r="L184" i="33" s="1"/>
  <c r="H184" i="33" a="1"/>
  <c r="H184" i="33" s="1"/>
  <c r="D185" i="33" a="1"/>
  <c r="D185" i="33" s="1"/>
  <c r="E184" i="33"/>
  <c r="I291" i="47"/>
  <c r="H293" i="47"/>
  <c r="E293" i="47"/>
  <c r="G293" i="47"/>
  <c r="B295" i="47"/>
  <c r="D293" i="47"/>
  <c r="F293" i="47"/>
  <c r="I293" i="47" s="1"/>
  <c r="C293" i="47"/>
  <c r="B303" i="1"/>
  <c r="O303" i="5"/>
  <c r="N303" i="5" s="1"/>
  <c r="C303" i="1"/>
  <c r="F303" i="5"/>
  <c r="J303" i="5" s="1"/>
  <c r="E303" i="5"/>
  <c r="D303" i="1" s="1"/>
  <c r="C303" i="5"/>
  <c r="D303" i="5"/>
  <c r="B304" i="5"/>
  <c r="B305" i="5" s="1"/>
  <c r="K302" i="5"/>
  <c r="M302" i="5"/>
  <c r="M302" i="1"/>
  <c r="G302" i="1"/>
  <c r="E302" i="1"/>
  <c r="K302" i="1"/>
  <c r="I302" i="1"/>
  <c r="L302" i="1"/>
  <c r="J302" i="1"/>
  <c r="F302" i="1"/>
  <c r="H302" i="1"/>
  <c r="H302" i="5"/>
  <c r="L302" i="5"/>
  <c r="D292" i="47"/>
  <c r="B294" i="47"/>
  <c r="E292" i="47"/>
  <c r="C292" i="47"/>
  <c r="G292" i="47"/>
  <c r="F292" i="47"/>
  <c r="H292" i="47"/>
  <c r="G302" i="5"/>
  <c r="I302" i="5"/>
  <c r="J185" i="33" l="1" a="1"/>
  <c r="J185" i="33" s="1"/>
  <c r="L185" i="33" a="1"/>
  <c r="L185" i="33" s="1"/>
  <c r="H185" i="33" a="1"/>
  <c r="H185" i="33" s="1"/>
  <c r="F185" i="33" a="1"/>
  <c r="F185" i="33" s="1"/>
  <c r="D186" i="33" a="1"/>
  <c r="D186" i="33" s="1"/>
  <c r="E185" i="33"/>
  <c r="I292" i="47"/>
  <c r="K184" i="33"/>
  <c r="G184" i="33"/>
  <c r="I184" i="33"/>
  <c r="M184" i="33"/>
  <c r="O305" i="5"/>
  <c r="N305" i="5" s="1"/>
  <c r="C305" i="5"/>
  <c r="B305" i="1"/>
  <c r="F305" i="5"/>
  <c r="J305" i="5" s="1"/>
  <c r="D305" i="5"/>
  <c r="C305" i="1"/>
  <c r="E305" i="5"/>
  <c r="D305" i="1" s="1"/>
  <c r="H294" i="47"/>
  <c r="B296" i="47"/>
  <c r="B297" i="47" s="1"/>
  <c r="C294" i="47"/>
  <c r="F294" i="47"/>
  <c r="G294" i="47"/>
  <c r="D294" i="47"/>
  <c r="E294" i="47"/>
  <c r="I303" i="5"/>
  <c r="G303" i="5"/>
  <c r="H303" i="5"/>
  <c r="I303" i="1"/>
  <c r="F303" i="1"/>
  <c r="J303" i="1"/>
  <c r="G303" i="1"/>
  <c r="E303" i="1"/>
  <c r="L303" i="1"/>
  <c r="M303" i="1"/>
  <c r="K303" i="1"/>
  <c r="H303" i="1"/>
  <c r="L303" i="5"/>
  <c r="M303" i="5"/>
  <c r="D295" i="47"/>
  <c r="G295" i="47"/>
  <c r="C295" i="47"/>
  <c r="F295" i="47"/>
  <c r="H295" i="47"/>
  <c r="E295" i="47"/>
  <c r="K303" i="5"/>
  <c r="C304" i="1"/>
  <c r="E304" i="5"/>
  <c r="D304" i="1" s="1"/>
  <c r="H304" i="5"/>
  <c r="B306" i="5"/>
  <c r="F304" i="5"/>
  <c r="J304" i="5" s="1"/>
  <c r="D304" i="5"/>
  <c r="B304" i="1"/>
  <c r="O304" i="5"/>
  <c r="N304" i="5" s="1"/>
  <c r="C304" i="5"/>
  <c r="L186" i="33" l="1" a="1"/>
  <c r="L186" i="33" s="1"/>
  <c r="H186" i="33" a="1"/>
  <c r="H186" i="33" s="1"/>
  <c r="F186" i="33" a="1"/>
  <c r="F186" i="33" s="1"/>
  <c r="J186" i="33" a="1"/>
  <c r="J186" i="33" s="1"/>
  <c r="D187" i="33" a="1"/>
  <c r="D187" i="33" s="1"/>
  <c r="E186" i="33"/>
  <c r="I304" i="5"/>
  <c r="L304" i="5"/>
  <c r="G185" i="33"/>
  <c r="M185" i="33"/>
  <c r="K185" i="33"/>
  <c r="I185" i="33"/>
  <c r="G304" i="5"/>
  <c r="K304" i="5"/>
  <c r="M304" i="5"/>
  <c r="I294" i="47"/>
  <c r="I295" i="47"/>
  <c r="D297" i="47"/>
  <c r="B299" i="47"/>
  <c r="G297" i="47"/>
  <c r="E297" i="47"/>
  <c r="F297" i="47"/>
  <c r="C297" i="47"/>
  <c r="H297" i="47"/>
  <c r="K305" i="5"/>
  <c r="H305" i="5"/>
  <c r="C306" i="1"/>
  <c r="D306" i="5"/>
  <c r="F306" i="5"/>
  <c r="J306" i="5" s="1"/>
  <c r="B306" i="1"/>
  <c r="C306" i="5"/>
  <c r="L306" i="5"/>
  <c r="K306" i="5"/>
  <c r="H306" i="5"/>
  <c r="O306" i="5"/>
  <c r="N306" i="5" s="1"/>
  <c r="E306" i="5"/>
  <c r="D306" i="1" s="1"/>
  <c r="G306" i="5"/>
  <c r="G305" i="5"/>
  <c r="I305" i="5"/>
  <c r="L305" i="5"/>
  <c r="M305" i="5"/>
  <c r="H296" i="47"/>
  <c r="G296" i="47"/>
  <c r="D296" i="47"/>
  <c r="B298" i="47"/>
  <c r="F296" i="47"/>
  <c r="I296" i="47" s="1"/>
  <c r="C296" i="47"/>
  <c r="E296" i="47"/>
  <c r="B307" i="5"/>
  <c r="E304" i="1"/>
  <c r="K304" i="1"/>
  <c r="J304" i="1"/>
  <c r="L304" i="1"/>
  <c r="I304" i="1"/>
  <c r="H304" i="1"/>
  <c r="F304" i="1"/>
  <c r="G304" i="1"/>
  <c r="M304" i="1"/>
  <c r="E305" i="1"/>
  <c r="G305" i="1"/>
  <c r="M305" i="1"/>
  <c r="H305" i="1"/>
  <c r="F305" i="1"/>
  <c r="K305" i="1"/>
  <c r="L305" i="1"/>
  <c r="J305" i="1"/>
  <c r="I305" i="1"/>
  <c r="J187" i="33" l="1" a="1"/>
  <c r="J187" i="33" s="1"/>
  <c r="L187" i="33" a="1"/>
  <c r="L187" i="33" s="1"/>
  <c r="H187" i="33" a="1"/>
  <c r="H187" i="33" s="1"/>
  <c r="F187" i="33" a="1"/>
  <c r="F187" i="33" s="1"/>
  <c r="D188" i="33" a="1"/>
  <c r="D188" i="33" s="1"/>
  <c r="E187" i="33"/>
  <c r="M306" i="5"/>
  <c r="G186" i="33"/>
  <c r="I186" i="33"/>
  <c r="M186" i="33"/>
  <c r="K186" i="33"/>
  <c r="I297" i="47"/>
  <c r="D298" i="47"/>
  <c r="H298" i="47"/>
  <c r="G298" i="47"/>
  <c r="B300" i="47"/>
  <c r="C298" i="47"/>
  <c r="F298" i="47"/>
  <c r="E298" i="47"/>
  <c r="I306" i="5"/>
  <c r="C307" i="1"/>
  <c r="F307" i="5"/>
  <c r="J307" i="5" s="1"/>
  <c r="D307" i="5"/>
  <c r="B307" i="1"/>
  <c r="C307" i="5"/>
  <c r="M307" i="5"/>
  <c r="H307" i="5"/>
  <c r="O307" i="5"/>
  <c r="N307" i="5" s="1"/>
  <c r="E307" i="5"/>
  <c r="D307" i="1" s="1"/>
  <c r="B308" i="5"/>
  <c r="B309" i="5" s="1"/>
  <c r="F306" i="1"/>
  <c r="I306" i="1"/>
  <c r="H306" i="1"/>
  <c r="E306" i="1"/>
  <c r="K306" i="1"/>
  <c r="L306" i="1"/>
  <c r="M306" i="1"/>
  <c r="J306" i="1"/>
  <c r="G306" i="1"/>
  <c r="H299" i="47"/>
  <c r="D299" i="47"/>
  <c r="E299" i="47"/>
  <c r="C299" i="47"/>
  <c r="F299" i="47"/>
  <c r="I299" i="47" s="1"/>
  <c r="G299" i="47"/>
  <c r="G307" i="5" l="1"/>
  <c r="L307" i="5"/>
  <c r="K307" i="5"/>
  <c r="M187" i="33"/>
  <c r="K187" i="33"/>
  <c r="I187" i="33"/>
  <c r="G187" i="33"/>
  <c r="J188" i="33" a="1"/>
  <c r="J188" i="33" s="1"/>
  <c r="H188" i="33" a="1"/>
  <c r="H188" i="33" s="1"/>
  <c r="F188" i="33" a="1"/>
  <c r="F188" i="33" s="1"/>
  <c r="L188" i="33" a="1"/>
  <c r="L188" i="33" s="1"/>
  <c r="D189" i="33" a="1"/>
  <c r="D189" i="33" s="1"/>
  <c r="E188" i="33"/>
  <c r="I298" i="47"/>
  <c r="B309" i="1"/>
  <c r="C309" i="1"/>
  <c r="H309" i="5"/>
  <c r="L309" i="5"/>
  <c r="E309" i="5"/>
  <c r="D309" i="1" s="1"/>
  <c r="D309" i="5"/>
  <c r="O309" i="5"/>
  <c r="N309" i="5" s="1"/>
  <c r="C309" i="5"/>
  <c r="F309" i="5"/>
  <c r="J309" i="5" s="1"/>
  <c r="G307" i="1"/>
  <c r="K307" i="1"/>
  <c r="I307" i="1"/>
  <c r="M307" i="1"/>
  <c r="J307" i="1"/>
  <c r="F307" i="1"/>
  <c r="E307" i="1"/>
  <c r="H307" i="1"/>
  <c r="L307" i="1"/>
  <c r="F300" i="47"/>
  <c r="G300" i="47"/>
  <c r="H300" i="47"/>
  <c r="C300" i="47"/>
  <c r="E300" i="47"/>
  <c r="D300" i="47"/>
  <c r="I308" i="5"/>
  <c r="L308" i="5"/>
  <c r="H308" i="5"/>
  <c r="B308" i="1"/>
  <c r="F308" i="5"/>
  <c r="J308" i="5" s="1"/>
  <c r="E308" i="5"/>
  <c r="D308" i="1" s="1"/>
  <c r="C308" i="5"/>
  <c r="O308" i="5"/>
  <c r="N308" i="5" s="1"/>
  <c r="D308" i="5"/>
  <c r="B310" i="5"/>
  <c r="M308" i="5"/>
  <c r="C308" i="1"/>
  <c r="I307" i="5"/>
  <c r="B301" i="47"/>
  <c r="K188" i="33" l="1"/>
  <c r="G188" i="33"/>
  <c r="M188" i="33"/>
  <c r="I188" i="33"/>
  <c r="J189" i="33" a="1"/>
  <c r="J189" i="33" s="1"/>
  <c r="L189" i="33" a="1"/>
  <c r="L189" i="33" s="1"/>
  <c r="H189" i="33" a="1"/>
  <c r="H189" i="33" s="1"/>
  <c r="F189" i="33" a="1"/>
  <c r="F189" i="33" s="1"/>
  <c r="D190" i="33" a="1"/>
  <c r="D190" i="33" s="1"/>
  <c r="E189" i="33"/>
  <c r="I300" i="47"/>
  <c r="G309" i="5"/>
  <c r="I309" i="1"/>
  <c r="H309" i="1"/>
  <c r="F309" i="1"/>
  <c r="J309" i="1"/>
  <c r="G309" i="1"/>
  <c r="M309" i="1"/>
  <c r="L309" i="1"/>
  <c r="E309" i="1"/>
  <c r="K309" i="1"/>
  <c r="K308" i="5"/>
  <c r="M309" i="5"/>
  <c r="H308" i="1"/>
  <c r="M308" i="1"/>
  <c r="F308" i="1"/>
  <c r="I308" i="1"/>
  <c r="K308" i="1"/>
  <c r="E308" i="1"/>
  <c r="L308" i="1"/>
  <c r="G308" i="1"/>
  <c r="J308" i="1"/>
  <c r="D301" i="47"/>
  <c r="H301" i="47"/>
  <c r="F301" i="47"/>
  <c r="I301" i="47" s="1"/>
  <c r="E301" i="47"/>
  <c r="G301" i="47"/>
  <c r="C301" i="47"/>
  <c r="I309" i="5"/>
  <c r="C310" i="1"/>
  <c r="E310" i="5"/>
  <c r="D310" i="1" s="1"/>
  <c r="F310" i="5"/>
  <c r="J310" i="5" s="1"/>
  <c r="B310" i="1"/>
  <c r="D310" i="5"/>
  <c r="C310" i="5"/>
  <c r="O310" i="5"/>
  <c r="N310" i="5" s="1"/>
  <c r="K309" i="5"/>
  <c r="G308" i="5"/>
  <c r="B302" i="47"/>
  <c r="B303" i="47" s="1"/>
  <c r="B311" i="5"/>
  <c r="L190" i="33" l="1" a="1"/>
  <c r="L190" i="33" s="1"/>
  <c r="J190" i="33" a="1"/>
  <c r="J190" i="33" s="1"/>
  <c r="H190" i="33" a="1"/>
  <c r="H190" i="33" s="1"/>
  <c r="F190" i="33" a="1"/>
  <c r="F190" i="33" s="1"/>
  <c r="D191" i="33" a="1"/>
  <c r="D191" i="33" s="1"/>
  <c r="E190" i="33"/>
  <c r="G189" i="33"/>
  <c r="K189" i="33"/>
  <c r="I189" i="33"/>
  <c r="M189" i="33"/>
  <c r="H303" i="47"/>
  <c r="G303" i="47"/>
  <c r="F303" i="47"/>
  <c r="I303" i="47" s="1"/>
  <c r="D303" i="47"/>
  <c r="C303" i="47"/>
  <c r="E303" i="47"/>
  <c r="J310" i="1"/>
  <c r="K310" i="1"/>
  <c r="G310" i="1"/>
  <c r="L310" i="1"/>
  <c r="H310" i="1"/>
  <c r="F310" i="1"/>
  <c r="I310" i="1"/>
  <c r="M310" i="1"/>
  <c r="E310" i="1"/>
  <c r="O311" i="5"/>
  <c r="N311" i="5" s="1"/>
  <c r="C311" i="5"/>
  <c r="F311" i="5"/>
  <c r="J311" i="5" s="1"/>
  <c r="D311" i="5"/>
  <c r="B311" i="1"/>
  <c r="I311" i="5"/>
  <c r="E311" i="5"/>
  <c r="D311" i="1" s="1"/>
  <c r="C311" i="1"/>
  <c r="G310" i="5"/>
  <c r="K310" i="5"/>
  <c r="I310" i="5"/>
  <c r="L310" i="5"/>
  <c r="M310" i="5"/>
  <c r="H302" i="47"/>
  <c r="C302" i="47"/>
  <c r="E302" i="47"/>
  <c r="G302" i="47"/>
  <c r="B304" i="47"/>
  <c r="D302" i="47"/>
  <c r="F302" i="47"/>
  <c r="I302" i="47" s="1"/>
  <c r="B312" i="5"/>
  <c r="B313" i="5" s="1"/>
  <c r="H310" i="5"/>
  <c r="J191" i="33" l="1" a="1"/>
  <c r="J191" i="33" s="1"/>
  <c r="L191" i="33" a="1"/>
  <c r="L191" i="33" s="1"/>
  <c r="H191" i="33" a="1"/>
  <c r="H191" i="33" s="1"/>
  <c r="F191" i="33" a="1"/>
  <c r="F191" i="33" s="1"/>
  <c r="D192" i="33" a="1"/>
  <c r="D192" i="33" s="1"/>
  <c r="E191" i="33"/>
  <c r="G190" i="33"/>
  <c r="K190" i="33"/>
  <c r="I190" i="33"/>
  <c r="M190" i="33"/>
  <c r="C313" i="1"/>
  <c r="D313" i="5"/>
  <c r="B313" i="1"/>
  <c r="F313" i="5"/>
  <c r="J313" i="5" s="1"/>
  <c r="C313" i="5"/>
  <c r="O313" i="5"/>
  <c r="N313" i="5" s="1"/>
  <c r="H313" i="5"/>
  <c r="M313" i="5"/>
  <c r="E313" i="5"/>
  <c r="D313" i="1" s="1"/>
  <c r="D304" i="47"/>
  <c r="C304" i="47"/>
  <c r="G304" i="47"/>
  <c r="E304" i="47"/>
  <c r="F304" i="47"/>
  <c r="H304" i="47"/>
  <c r="L311" i="5"/>
  <c r="K311" i="1"/>
  <c r="F311" i="1"/>
  <c r="M311" i="1"/>
  <c r="L311" i="1"/>
  <c r="H311" i="1"/>
  <c r="G311" i="1"/>
  <c r="E311" i="1"/>
  <c r="J311" i="1"/>
  <c r="I311" i="1"/>
  <c r="D312" i="5"/>
  <c r="B312" i="1"/>
  <c r="C312" i="1"/>
  <c r="E312" i="5"/>
  <c r="D312" i="1" s="1"/>
  <c r="C312" i="5"/>
  <c r="O312" i="5"/>
  <c r="N312" i="5" s="1"/>
  <c r="B314" i="5"/>
  <c r="B315" i="5" s="1"/>
  <c r="F312" i="5"/>
  <c r="J312" i="5" s="1"/>
  <c r="H312" i="5"/>
  <c r="G311" i="5"/>
  <c r="B305" i="47"/>
  <c r="M311" i="5"/>
  <c r="H311" i="5"/>
  <c r="K311" i="5"/>
  <c r="K191" i="33" l="1"/>
  <c r="M191" i="33"/>
  <c r="G191" i="33"/>
  <c r="I191" i="33"/>
  <c r="L192" i="33" a="1"/>
  <c r="L192" i="33" s="1"/>
  <c r="J192" i="33" a="1"/>
  <c r="J192" i="33" s="1"/>
  <c r="H192" i="33" a="1"/>
  <c r="H192" i="33" s="1"/>
  <c r="F192" i="33" a="1"/>
  <c r="F192" i="33" s="1"/>
  <c r="D193" i="33" a="1"/>
  <c r="D193" i="33" s="1"/>
  <c r="E192" i="33"/>
  <c r="I313" i="5"/>
  <c r="L313" i="5"/>
  <c r="K313" i="5"/>
  <c r="K312" i="5"/>
  <c r="I304" i="47"/>
  <c r="B315" i="1"/>
  <c r="C315" i="1"/>
  <c r="F315" i="5"/>
  <c r="J315" i="5" s="1"/>
  <c r="D315" i="5"/>
  <c r="C315" i="5"/>
  <c r="O315" i="5"/>
  <c r="N315" i="5" s="1"/>
  <c r="E315" i="5"/>
  <c r="D315" i="1" s="1"/>
  <c r="G312" i="5"/>
  <c r="H305" i="47"/>
  <c r="E305" i="47"/>
  <c r="G305" i="47"/>
  <c r="C305" i="47"/>
  <c r="F305" i="47"/>
  <c r="D305" i="47"/>
  <c r="B306" i="47"/>
  <c r="B307" i="47" s="1"/>
  <c r="L312" i="1"/>
  <c r="H312" i="1"/>
  <c r="E312" i="1"/>
  <c r="G312" i="1"/>
  <c r="M312" i="1"/>
  <c r="K312" i="1"/>
  <c r="I312" i="1"/>
  <c r="F312" i="1"/>
  <c r="J312" i="1"/>
  <c r="M312" i="5"/>
  <c r="I312" i="5"/>
  <c r="L312" i="5"/>
  <c r="G313" i="5"/>
  <c r="E314" i="5"/>
  <c r="D314" i="1" s="1"/>
  <c r="C314" i="1"/>
  <c r="B316" i="5"/>
  <c r="B317" i="5" s="1"/>
  <c r="B314" i="1"/>
  <c r="F314" i="5"/>
  <c r="J314" i="5" s="1"/>
  <c r="D314" i="5"/>
  <c r="C314" i="5"/>
  <c r="O314" i="5"/>
  <c r="N314" i="5" s="1"/>
  <c r="M313" i="1"/>
  <c r="J313" i="1"/>
  <c r="F313" i="1"/>
  <c r="I313" i="1"/>
  <c r="G313" i="1"/>
  <c r="K313" i="1"/>
  <c r="H313" i="1"/>
  <c r="L313" i="1"/>
  <c r="E313" i="1"/>
  <c r="J193" i="33" l="1" a="1"/>
  <c r="J193" i="33" s="1"/>
  <c r="L193" i="33" a="1"/>
  <c r="L193" i="33" s="1"/>
  <c r="H193" i="33" a="1"/>
  <c r="H193" i="33" s="1"/>
  <c r="F193" i="33" a="1"/>
  <c r="F193" i="33" s="1"/>
  <c r="D194" i="33" a="1"/>
  <c r="D194" i="33" s="1"/>
  <c r="E193" i="33"/>
  <c r="L314" i="5"/>
  <c r="I314" i="5"/>
  <c r="M314" i="5"/>
  <c r="G192" i="33"/>
  <c r="I192" i="33"/>
  <c r="M192" i="33"/>
  <c r="K192" i="33"/>
  <c r="G314" i="5"/>
  <c r="I305" i="47"/>
  <c r="O317" i="5"/>
  <c r="N317" i="5" s="1"/>
  <c r="C317" i="5"/>
  <c r="F317" i="5"/>
  <c r="J317" i="5" s="1"/>
  <c r="D317" i="5"/>
  <c r="K317" i="5"/>
  <c r="B317" i="1"/>
  <c r="E317" i="5"/>
  <c r="D317" i="1" s="1"/>
  <c r="C317" i="1"/>
  <c r="L314" i="1"/>
  <c r="F314" i="1"/>
  <c r="J314" i="1"/>
  <c r="K314" i="1"/>
  <c r="E314" i="1"/>
  <c r="H314" i="1"/>
  <c r="I314" i="1"/>
  <c r="G314" i="1"/>
  <c r="M314" i="1"/>
  <c r="I315" i="5"/>
  <c r="F306" i="47"/>
  <c r="D306" i="47"/>
  <c r="G306" i="47"/>
  <c r="H306" i="47"/>
  <c r="B308" i="47"/>
  <c r="B309" i="47" s="1"/>
  <c r="C306" i="47"/>
  <c r="E306" i="47"/>
  <c r="K315" i="5"/>
  <c r="H314" i="5"/>
  <c r="M315" i="5"/>
  <c r="K314" i="5"/>
  <c r="D307" i="47"/>
  <c r="H307" i="47"/>
  <c r="G307" i="47"/>
  <c r="C307" i="47"/>
  <c r="E307" i="47"/>
  <c r="F307" i="47"/>
  <c r="I307" i="47" s="1"/>
  <c r="C316" i="1"/>
  <c r="B316" i="1"/>
  <c r="E316" i="5"/>
  <c r="D316" i="1" s="1"/>
  <c r="B318" i="5"/>
  <c r="B319" i="5" s="1"/>
  <c r="F316" i="5"/>
  <c r="J316" i="5" s="1"/>
  <c r="O316" i="5"/>
  <c r="N316" i="5" s="1"/>
  <c r="M316" i="5"/>
  <c r="L316" i="5"/>
  <c r="D316" i="5"/>
  <c r="C316" i="5"/>
  <c r="H315" i="5"/>
  <c r="G315" i="5"/>
  <c r="L315" i="5"/>
  <c r="H315" i="1"/>
  <c r="M315" i="1"/>
  <c r="J315" i="1"/>
  <c r="I315" i="1"/>
  <c r="E315" i="1"/>
  <c r="L315" i="1"/>
  <c r="G315" i="1"/>
  <c r="F315" i="1"/>
  <c r="K315" i="1"/>
  <c r="I193" i="33" l="1"/>
  <c r="G193" i="33"/>
  <c r="M193" i="33"/>
  <c r="K193" i="33"/>
  <c r="L194" i="33" a="1"/>
  <c r="L194" i="33" s="1"/>
  <c r="J194" i="33" a="1"/>
  <c r="J194" i="33" s="1"/>
  <c r="H194" i="33" a="1"/>
  <c r="H194" i="33" s="1"/>
  <c r="F194" i="33" a="1"/>
  <c r="F194" i="33" s="1"/>
  <c r="D195" i="33" a="1"/>
  <c r="D195" i="33" s="1"/>
  <c r="E194" i="33"/>
  <c r="I317" i="5"/>
  <c r="I306" i="47"/>
  <c r="B319" i="1"/>
  <c r="C319" i="5"/>
  <c r="C319" i="1"/>
  <c r="O319" i="5"/>
  <c r="N319" i="5" s="1"/>
  <c r="F319" i="5"/>
  <c r="J319" i="5" s="1"/>
  <c r="D319" i="5"/>
  <c r="E319" i="5"/>
  <c r="D319" i="1" s="1"/>
  <c r="H316" i="5"/>
  <c r="M317" i="5"/>
  <c r="J316" i="1"/>
  <c r="E316" i="1"/>
  <c r="H316" i="1"/>
  <c r="F316" i="1"/>
  <c r="G316" i="1"/>
  <c r="L316" i="1"/>
  <c r="I316" i="1"/>
  <c r="M316" i="1"/>
  <c r="K316" i="1"/>
  <c r="K316" i="5"/>
  <c r="F309" i="47"/>
  <c r="G309" i="47"/>
  <c r="C309" i="47"/>
  <c r="H309" i="47"/>
  <c r="E309" i="47"/>
  <c r="D309" i="47"/>
  <c r="L317" i="5"/>
  <c r="G316" i="5"/>
  <c r="G317" i="5"/>
  <c r="I316" i="5"/>
  <c r="H308" i="47"/>
  <c r="G308" i="47"/>
  <c r="E308" i="47"/>
  <c r="F308" i="47"/>
  <c r="I308" i="47" s="1"/>
  <c r="B310" i="47"/>
  <c r="C308" i="47"/>
  <c r="D308" i="47"/>
  <c r="E317" i="1"/>
  <c r="F317" i="1"/>
  <c r="L317" i="1"/>
  <c r="I317" i="1"/>
  <c r="M317" i="1"/>
  <c r="J317" i="1"/>
  <c r="K317" i="1"/>
  <c r="H317" i="1"/>
  <c r="G317" i="1"/>
  <c r="B320" i="5"/>
  <c r="B321" i="5" s="1"/>
  <c r="D318" i="5"/>
  <c r="O318" i="5"/>
  <c r="N318" i="5" s="1"/>
  <c r="C318" i="1"/>
  <c r="F318" i="5"/>
  <c r="J318" i="5" s="1"/>
  <c r="C318" i="5"/>
  <c r="B318" i="1"/>
  <c r="L318" i="5"/>
  <c r="K318" i="5"/>
  <c r="E318" i="5"/>
  <c r="D318" i="1" s="1"/>
  <c r="H318" i="5"/>
  <c r="H317" i="5"/>
  <c r="J195" i="33" l="1" a="1"/>
  <c r="J195" i="33" s="1"/>
  <c r="L195" i="33" a="1"/>
  <c r="L195" i="33" s="1"/>
  <c r="H195" i="33" a="1"/>
  <c r="H195" i="33" s="1"/>
  <c r="F195" i="33" a="1"/>
  <c r="F195" i="33" s="1"/>
  <c r="D196" i="33" a="1"/>
  <c r="D196" i="33" s="1"/>
  <c r="E195" i="33"/>
  <c r="I309" i="47"/>
  <c r="M318" i="5"/>
  <c r="K194" i="33"/>
  <c r="I194" i="33"/>
  <c r="G194" i="33"/>
  <c r="M194" i="33"/>
  <c r="I318" i="5"/>
  <c r="D321" i="5"/>
  <c r="B321" i="1"/>
  <c r="F321" i="5"/>
  <c r="J321" i="5" s="1"/>
  <c r="C321" i="5"/>
  <c r="M321" i="5"/>
  <c r="C321" i="1"/>
  <c r="O321" i="5"/>
  <c r="N321" i="5" s="1"/>
  <c r="E321" i="5"/>
  <c r="D321" i="1" s="1"/>
  <c r="F318" i="1"/>
  <c r="H318" i="1"/>
  <c r="M318" i="1"/>
  <c r="G318" i="1"/>
  <c r="L318" i="1"/>
  <c r="J318" i="1"/>
  <c r="I318" i="1"/>
  <c r="E318" i="1"/>
  <c r="K318" i="1"/>
  <c r="G319" i="1"/>
  <c r="J319" i="1"/>
  <c r="F319" i="1"/>
  <c r="M319" i="1"/>
  <c r="L319" i="1"/>
  <c r="K319" i="1"/>
  <c r="E319" i="1"/>
  <c r="H319" i="1"/>
  <c r="I319" i="1"/>
  <c r="I319" i="5"/>
  <c r="H319" i="5"/>
  <c r="G318" i="5"/>
  <c r="L319" i="5"/>
  <c r="G319" i="5"/>
  <c r="K319" i="5"/>
  <c r="D310" i="47"/>
  <c r="E310" i="47"/>
  <c r="F310" i="47"/>
  <c r="C310" i="47"/>
  <c r="H310" i="47"/>
  <c r="I310" i="47" s="1"/>
  <c r="G310" i="47"/>
  <c r="B311" i="47"/>
  <c r="B312" i="47" s="1"/>
  <c r="B322" i="5"/>
  <c r="B323" i="5" s="1"/>
  <c r="F320" i="5"/>
  <c r="J320" i="5" s="1"/>
  <c r="O320" i="5"/>
  <c r="N320" i="5" s="1"/>
  <c r="D320" i="5"/>
  <c r="B320" i="1"/>
  <c r="C320" i="1"/>
  <c r="E320" i="5"/>
  <c r="D320" i="1" s="1"/>
  <c r="C320" i="5"/>
  <c r="M319" i="5"/>
  <c r="F196" i="33" l="1" a="1"/>
  <c r="F196" i="33" s="1"/>
  <c r="L196" i="33" a="1"/>
  <c r="L196" i="33" s="1"/>
  <c r="J196" i="33" a="1"/>
  <c r="J196" i="33" s="1"/>
  <c r="H196" i="33" a="1"/>
  <c r="H196" i="33" s="1"/>
  <c r="D197" i="33" a="1"/>
  <c r="D197" i="33" s="1"/>
  <c r="E196" i="33"/>
  <c r="H320" i="5"/>
  <c r="K320" i="5"/>
  <c r="K195" i="33"/>
  <c r="M195" i="33"/>
  <c r="G195" i="33"/>
  <c r="I195" i="33"/>
  <c r="M320" i="5"/>
  <c r="H321" i="5"/>
  <c r="O323" i="5"/>
  <c r="N323" i="5" s="1"/>
  <c r="C323" i="1"/>
  <c r="F323" i="5"/>
  <c r="J323" i="5" s="1"/>
  <c r="B323" i="1"/>
  <c r="D323" i="5"/>
  <c r="C323" i="5"/>
  <c r="E323" i="5"/>
  <c r="D323" i="1" s="1"/>
  <c r="H320" i="1"/>
  <c r="L320" i="1"/>
  <c r="E320" i="1"/>
  <c r="G320" i="1"/>
  <c r="K320" i="1"/>
  <c r="I320" i="1"/>
  <c r="F320" i="1"/>
  <c r="M320" i="1"/>
  <c r="J320" i="1"/>
  <c r="E312" i="47"/>
  <c r="H312" i="47"/>
  <c r="D312" i="47"/>
  <c r="G312" i="47"/>
  <c r="C312" i="47"/>
  <c r="F312" i="47"/>
  <c r="L320" i="5"/>
  <c r="I321" i="1"/>
  <c r="G321" i="1"/>
  <c r="L321" i="1"/>
  <c r="M321" i="1"/>
  <c r="K321" i="1"/>
  <c r="J321" i="1"/>
  <c r="E321" i="1"/>
  <c r="H321" i="1"/>
  <c r="F321" i="1"/>
  <c r="I320" i="5"/>
  <c r="G321" i="5"/>
  <c r="B322" i="1"/>
  <c r="K322" i="5"/>
  <c r="C322" i="1"/>
  <c r="F322" i="5"/>
  <c r="J322" i="5" s="1"/>
  <c r="D322" i="5"/>
  <c r="C322" i="5"/>
  <c r="O322" i="5"/>
  <c r="N322" i="5" s="1"/>
  <c r="E322" i="5"/>
  <c r="D322" i="1" s="1"/>
  <c r="B324" i="5"/>
  <c r="H311" i="47"/>
  <c r="B313" i="47"/>
  <c r="D311" i="47"/>
  <c r="F311" i="47"/>
  <c r="G311" i="47"/>
  <c r="E311" i="47"/>
  <c r="C311" i="47"/>
  <c r="L321" i="5"/>
  <c r="G320" i="5"/>
  <c r="I321" i="5"/>
  <c r="K321" i="5"/>
  <c r="I311" i="47" l="1"/>
  <c r="K196" i="33"/>
  <c r="M196" i="33"/>
  <c r="I196" i="33"/>
  <c r="G196" i="33"/>
  <c r="J197" i="33" a="1"/>
  <c r="J197" i="33" s="1"/>
  <c r="L197" i="33" a="1"/>
  <c r="L197" i="33" s="1"/>
  <c r="H197" i="33" a="1"/>
  <c r="H197" i="33" s="1"/>
  <c r="F197" i="33" a="1"/>
  <c r="F197" i="33" s="1"/>
  <c r="D198" i="33" a="1"/>
  <c r="D198" i="33" s="1"/>
  <c r="E197" i="33"/>
  <c r="L322" i="5"/>
  <c r="I322" i="5"/>
  <c r="I312" i="47"/>
  <c r="L323" i="5"/>
  <c r="G322" i="5"/>
  <c r="K323" i="1"/>
  <c r="E323" i="1"/>
  <c r="L323" i="1"/>
  <c r="F323" i="1"/>
  <c r="I323" i="1"/>
  <c r="G323" i="1"/>
  <c r="M323" i="1"/>
  <c r="J323" i="1"/>
  <c r="H323" i="1"/>
  <c r="G323" i="5"/>
  <c r="D313" i="47"/>
  <c r="G313" i="47"/>
  <c r="F313" i="47"/>
  <c r="C313" i="47"/>
  <c r="E313" i="47"/>
  <c r="H313" i="47"/>
  <c r="B314" i="47"/>
  <c r="B315" i="47" s="1"/>
  <c r="H322" i="5"/>
  <c r="M322" i="5"/>
  <c r="K323" i="5"/>
  <c r="H324" i="5"/>
  <c r="C324" i="1"/>
  <c r="B324" i="1"/>
  <c r="C324" i="5"/>
  <c r="F324" i="5"/>
  <c r="J324" i="5" s="1"/>
  <c r="K324" i="5"/>
  <c r="E324" i="5"/>
  <c r="D324" i="1" s="1"/>
  <c r="D324" i="5"/>
  <c r="O324" i="5"/>
  <c r="N324" i="5" s="1"/>
  <c r="J322" i="1"/>
  <c r="I322" i="1"/>
  <c r="E322" i="1"/>
  <c r="H322" i="1"/>
  <c r="M322" i="1"/>
  <c r="K322" i="1"/>
  <c r="G322" i="1"/>
  <c r="L322" i="1"/>
  <c r="F322" i="1"/>
  <c r="B325" i="5"/>
  <c r="B326" i="5" s="1"/>
  <c r="M323" i="5"/>
  <c r="I323" i="5"/>
  <c r="H323" i="5"/>
  <c r="H198" i="33" l="1" a="1"/>
  <c r="H198" i="33" s="1"/>
  <c r="F198" i="33" a="1"/>
  <c r="F198" i="33" s="1"/>
  <c r="L198" i="33" a="1"/>
  <c r="L198" i="33" s="1"/>
  <c r="J198" i="33" a="1"/>
  <c r="J198" i="33" s="1"/>
  <c r="D199" i="33" a="1"/>
  <c r="D199" i="33" s="1"/>
  <c r="E198" i="33"/>
  <c r="M197" i="33"/>
  <c r="G197" i="33"/>
  <c r="K197" i="33"/>
  <c r="I197" i="33"/>
  <c r="I324" i="5"/>
  <c r="I313" i="47"/>
  <c r="G324" i="5"/>
  <c r="H314" i="47"/>
  <c r="D314" i="47"/>
  <c r="C314" i="47"/>
  <c r="G314" i="47"/>
  <c r="E314" i="47"/>
  <c r="F314" i="47"/>
  <c r="B316" i="47"/>
  <c r="B317" i="47" s="1"/>
  <c r="M324" i="5"/>
  <c r="D315" i="47"/>
  <c r="F315" i="47"/>
  <c r="G315" i="47"/>
  <c r="E315" i="47"/>
  <c r="H315" i="47"/>
  <c r="C315" i="47"/>
  <c r="F326" i="5"/>
  <c r="J326" i="5" s="1"/>
  <c r="C326" i="1"/>
  <c r="E326" i="5"/>
  <c r="D326" i="1" s="1"/>
  <c r="B326" i="1"/>
  <c r="C326" i="5"/>
  <c r="D326" i="5"/>
  <c r="O326" i="5"/>
  <c r="N326" i="5" s="1"/>
  <c r="L324" i="5"/>
  <c r="L324" i="1"/>
  <c r="G324" i="1"/>
  <c r="J324" i="1"/>
  <c r="K324" i="1"/>
  <c r="H324" i="1"/>
  <c r="M324" i="1"/>
  <c r="I324" i="1"/>
  <c r="F324" i="1"/>
  <c r="E324" i="1"/>
  <c r="B325" i="1"/>
  <c r="C325" i="1"/>
  <c r="C325" i="5"/>
  <c r="F325" i="5"/>
  <c r="J325" i="5" s="1"/>
  <c r="D325" i="5"/>
  <c r="B327" i="5"/>
  <c r="O325" i="5"/>
  <c r="N325" i="5" s="1"/>
  <c r="E325" i="5"/>
  <c r="D325" i="1" s="1"/>
  <c r="M325" i="5" l="1"/>
  <c r="J199" i="33" a="1"/>
  <c r="J199" i="33" s="1"/>
  <c r="L199" i="33" a="1"/>
  <c r="L199" i="33" s="1"/>
  <c r="H199" i="33" a="1"/>
  <c r="H199" i="33" s="1"/>
  <c r="F199" i="33" a="1"/>
  <c r="F199" i="33" s="1"/>
  <c r="D200" i="33" a="1"/>
  <c r="D200" i="33" s="1"/>
  <c r="E199" i="33"/>
  <c r="L326" i="5"/>
  <c r="K326" i="5"/>
  <c r="G198" i="33"/>
  <c r="I198" i="33"/>
  <c r="M198" i="33"/>
  <c r="K198" i="33"/>
  <c r="M326" i="5"/>
  <c r="I326" i="5"/>
  <c r="H325" i="5"/>
  <c r="H326" i="5"/>
  <c r="G326" i="5"/>
  <c r="I315" i="47"/>
  <c r="I314" i="47"/>
  <c r="I325" i="5"/>
  <c r="D327" i="5"/>
  <c r="B327" i="1"/>
  <c r="F327" i="5"/>
  <c r="J327" i="5" s="1"/>
  <c r="C327" i="1"/>
  <c r="C327" i="5"/>
  <c r="O327" i="5"/>
  <c r="N327" i="5" s="1"/>
  <c r="B329" i="5"/>
  <c r="E327" i="5"/>
  <c r="D327" i="1" s="1"/>
  <c r="K326" i="1"/>
  <c r="E326" i="1"/>
  <c r="H326" i="1"/>
  <c r="F326" i="1"/>
  <c r="J326" i="1"/>
  <c r="M326" i="1"/>
  <c r="G326" i="1"/>
  <c r="I326" i="1"/>
  <c r="L326" i="1"/>
  <c r="K325" i="5"/>
  <c r="D316" i="47"/>
  <c r="G316" i="47"/>
  <c r="C316" i="47"/>
  <c r="H316" i="47"/>
  <c r="B318" i="47"/>
  <c r="B319" i="47" s="1"/>
  <c r="E316" i="47"/>
  <c r="F316" i="47"/>
  <c r="G325" i="5"/>
  <c r="L325" i="5"/>
  <c r="M325" i="1"/>
  <c r="I325" i="1"/>
  <c r="J325" i="1"/>
  <c r="L325" i="1"/>
  <c r="G325" i="1"/>
  <c r="H325" i="1"/>
  <c r="F325" i="1"/>
  <c r="K325" i="1"/>
  <c r="E325" i="1"/>
  <c r="B328" i="5"/>
  <c r="H317" i="47"/>
  <c r="E317" i="47"/>
  <c r="D317" i="47"/>
  <c r="F317" i="47"/>
  <c r="I317" i="47" s="1"/>
  <c r="C317" i="47"/>
  <c r="G317" i="47"/>
  <c r="J200" i="33" l="1" a="1"/>
  <c r="J200" i="33" s="1"/>
  <c r="H200" i="33" a="1"/>
  <c r="H200" i="33" s="1"/>
  <c r="F200" i="33" a="1"/>
  <c r="F200" i="33" s="1"/>
  <c r="L200" i="33" a="1"/>
  <c r="L200" i="33" s="1"/>
  <c r="D201" i="33" a="1"/>
  <c r="D201" i="33" s="1"/>
  <c r="E200" i="33"/>
  <c r="G199" i="33"/>
  <c r="M199" i="33"/>
  <c r="K199" i="33"/>
  <c r="I199" i="33"/>
  <c r="I316" i="47"/>
  <c r="D319" i="47"/>
  <c r="E319" i="47"/>
  <c r="C319" i="47"/>
  <c r="F319" i="47"/>
  <c r="H319" i="47"/>
  <c r="G319" i="47"/>
  <c r="H327" i="5"/>
  <c r="M327" i="5"/>
  <c r="K327" i="5"/>
  <c r="G327" i="5"/>
  <c r="I327" i="5"/>
  <c r="M327" i="1"/>
  <c r="G327" i="1"/>
  <c r="I327" i="1"/>
  <c r="L327" i="1"/>
  <c r="J327" i="1"/>
  <c r="H327" i="1"/>
  <c r="F327" i="1"/>
  <c r="K327" i="1"/>
  <c r="E327" i="1"/>
  <c r="C328" i="1"/>
  <c r="E328" i="5"/>
  <c r="D328" i="1" s="1"/>
  <c r="F328" i="5"/>
  <c r="J328" i="5" s="1"/>
  <c r="B330" i="5"/>
  <c r="B331" i="5" s="1"/>
  <c r="B328" i="1"/>
  <c r="C328" i="5"/>
  <c r="O328" i="5"/>
  <c r="N328" i="5" s="1"/>
  <c r="D328" i="5"/>
  <c r="L327" i="5"/>
  <c r="F318" i="47"/>
  <c r="I318" i="47" s="1"/>
  <c r="E318" i="47"/>
  <c r="B320" i="47"/>
  <c r="C318" i="47"/>
  <c r="D318" i="47"/>
  <c r="H318" i="47"/>
  <c r="G318" i="47"/>
  <c r="C329" i="1"/>
  <c r="D329" i="5"/>
  <c r="B329" i="1"/>
  <c r="E329" i="5"/>
  <c r="D329" i="1" s="1"/>
  <c r="F329" i="5"/>
  <c r="J329" i="5" s="1"/>
  <c r="C329" i="5"/>
  <c r="O329" i="5"/>
  <c r="N329" i="5" s="1"/>
  <c r="H328" i="5" l="1"/>
  <c r="K329" i="5"/>
  <c r="G328" i="5"/>
  <c r="K328" i="5"/>
  <c r="I328" i="5"/>
  <c r="K200" i="33"/>
  <c r="M200" i="33"/>
  <c r="G200" i="33"/>
  <c r="I200" i="33"/>
  <c r="L328" i="5"/>
  <c r="J201" i="33" a="1"/>
  <c r="J201" i="33" s="1"/>
  <c r="L201" i="33" a="1"/>
  <c r="L201" i="33" s="1"/>
  <c r="H201" i="33" a="1"/>
  <c r="H201" i="33" s="1"/>
  <c r="F201" i="33" a="1"/>
  <c r="F201" i="33" s="1"/>
  <c r="D202" i="33" a="1"/>
  <c r="D202" i="33" s="1"/>
  <c r="E201" i="33"/>
  <c r="M328" i="5"/>
  <c r="I319" i="47"/>
  <c r="H320" i="47"/>
  <c r="C320" i="47"/>
  <c r="D320" i="47"/>
  <c r="E320" i="47"/>
  <c r="G320" i="47"/>
  <c r="F320" i="47"/>
  <c r="E329" i="1"/>
  <c r="K329" i="1"/>
  <c r="G329" i="1"/>
  <c r="I329" i="1"/>
  <c r="J329" i="1"/>
  <c r="M329" i="1"/>
  <c r="F329" i="1"/>
  <c r="H329" i="1"/>
  <c r="L329" i="1"/>
  <c r="G329" i="5"/>
  <c r="I328" i="1"/>
  <c r="M328" i="1"/>
  <c r="F328" i="1"/>
  <c r="E328" i="1"/>
  <c r="J328" i="1"/>
  <c r="K328" i="1"/>
  <c r="H328" i="1"/>
  <c r="L328" i="1"/>
  <c r="G328" i="1"/>
  <c r="H329" i="5"/>
  <c r="L329" i="5"/>
  <c r="C330" i="5"/>
  <c r="F330" i="5"/>
  <c r="J330" i="5" s="1"/>
  <c r="B332" i="5"/>
  <c r="B333" i="5" s="1"/>
  <c r="D330" i="5"/>
  <c r="C330" i="1"/>
  <c r="B330" i="1"/>
  <c r="E330" i="5"/>
  <c r="D330" i="1" s="1"/>
  <c r="O330" i="5"/>
  <c r="N330" i="5" s="1"/>
  <c r="M329" i="5"/>
  <c r="B321" i="47"/>
  <c r="B322" i="47" s="1"/>
  <c r="O331" i="5"/>
  <c r="N331" i="5" s="1"/>
  <c r="E331" i="5"/>
  <c r="D331" i="1" s="1"/>
  <c r="C331" i="5"/>
  <c r="C331" i="1"/>
  <c r="B331" i="1"/>
  <c r="F331" i="5"/>
  <c r="J331" i="5" s="1"/>
  <c r="D331" i="5"/>
  <c r="I329" i="5"/>
  <c r="H331" i="5" l="1"/>
  <c r="L202" i="33" a="1"/>
  <c r="L202" i="33" s="1"/>
  <c r="J202" i="33" a="1"/>
  <c r="J202" i="33" s="1"/>
  <c r="H202" i="33" a="1"/>
  <c r="H202" i="33" s="1"/>
  <c r="F202" i="33" a="1"/>
  <c r="F202" i="33" s="1"/>
  <c r="D203" i="33" a="1"/>
  <c r="D203" i="33" s="1"/>
  <c r="E202" i="33"/>
  <c r="G331" i="5"/>
  <c r="M331" i="5"/>
  <c r="I320" i="47"/>
  <c r="K331" i="5"/>
  <c r="K201" i="33"/>
  <c r="M201" i="33"/>
  <c r="G201" i="33"/>
  <c r="I201" i="33"/>
  <c r="L330" i="5"/>
  <c r="H330" i="5"/>
  <c r="I331" i="5"/>
  <c r="L331" i="5"/>
  <c r="D333" i="5"/>
  <c r="C333" i="5"/>
  <c r="C333" i="1"/>
  <c r="B333" i="1"/>
  <c r="F333" i="5"/>
  <c r="J333" i="5" s="1"/>
  <c r="O333" i="5"/>
  <c r="N333" i="5" s="1"/>
  <c r="H333" i="5"/>
  <c r="K333" i="5"/>
  <c r="E333" i="5"/>
  <c r="D333" i="1" s="1"/>
  <c r="K330" i="5"/>
  <c r="M330" i="5"/>
  <c r="I330" i="5"/>
  <c r="F330" i="1"/>
  <c r="G330" i="1"/>
  <c r="M330" i="1"/>
  <c r="H330" i="1"/>
  <c r="K330" i="1"/>
  <c r="I330" i="1"/>
  <c r="L330" i="1"/>
  <c r="J330" i="1"/>
  <c r="E330" i="1"/>
  <c r="H321" i="47"/>
  <c r="D321" i="47"/>
  <c r="G321" i="47"/>
  <c r="B323" i="47"/>
  <c r="E321" i="47"/>
  <c r="C321" i="47"/>
  <c r="F321" i="47"/>
  <c r="B334" i="5"/>
  <c r="F332" i="5"/>
  <c r="J332" i="5" s="1"/>
  <c r="C332" i="1"/>
  <c r="D332" i="5"/>
  <c r="O332" i="5"/>
  <c r="N332" i="5" s="1"/>
  <c r="E332" i="5"/>
  <c r="D332" i="1" s="1"/>
  <c r="B332" i="1"/>
  <c r="C332" i="5"/>
  <c r="D322" i="47"/>
  <c r="C322" i="47"/>
  <c r="G322" i="47"/>
  <c r="F322" i="47"/>
  <c r="B324" i="47"/>
  <c r="E322" i="47"/>
  <c r="H322" i="47"/>
  <c r="I322" i="47" s="1"/>
  <c r="G331" i="1"/>
  <c r="I331" i="1"/>
  <c r="L331" i="1"/>
  <c r="M331" i="1"/>
  <c r="F331" i="1"/>
  <c r="J331" i="1"/>
  <c r="K331" i="1"/>
  <c r="H331" i="1"/>
  <c r="E331" i="1"/>
  <c r="G330" i="5"/>
  <c r="J203" i="33" l="1" a="1"/>
  <c r="J203" i="33" s="1"/>
  <c r="L203" i="33" a="1"/>
  <c r="L203" i="33" s="1"/>
  <c r="H203" i="33" a="1"/>
  <c r="H203" i="33" s="1"/>
  <c r="F203" i="33" a="1"/>
  <c r="F203" i="33" s="1"/>
  <c r="D204" i="33" a="1"/>
  <c r="D204" i="33" s="1"/>
  <c r="E203" i="33"/>
  <c r="H332" i="5"/>
  <c r="G333" i="5"/>
  <c r="L332" i="5"/>
  <c r="I332" i="5"/>
  <c r="K332" i="5"/>
  <c r="M202" i="33"/>
  <c r="K202" i="33"/>
  <c r="G202" i="33"/>
  <c r="I202" i="33"/>
  <c r="M332" i="5"/>
  <c r="G332" i="5"/>
  <c r="I321" i="47"/>
  <c r="I333" i="1"/>
  <c r="M333" i="1"/>
  <c r="F333" i="1"/>
  <c r="E333" i="1"/>
  <c r="J333" i="1"/>
  <c r="G333" i="1"/>
  <c r="L333" i="1"/>
  <c r="H333" i="1"/>
  <c r="K333" i="1"/>
  <c r="L333" i="5"/>
  <c r="C334" i="5"/>
  <c r="C334" i="1"/>
  <c r="B334" i="1"/>
  <c r="O334" i="5"/>
  <c r="N334" i="5" s="1"/>
  <c r="F334" i="5"/>
  <c r="J334" i="5" s="1"/>
  <c r="D334" i="5"/>
  <c r="H334" i="5"/>
  <c r="E334" i="5"/>
  <c r="D334" i="1" s="1"/>
  <c r="B335" i="5"/>
  <c r="B336" i="5" s="1"/>
  <c r="M333" i="5"/>
  <c r="H323" i="47"/>
  <c r="B325" i="47"/>
  <c r="B326" i="47" s="1"/>
  <c r="E323" i="47"/>
  <c r="C323" i="47"/>
  <c r="F323" i="47"/>
  <c r="I323" i="47" s="1"/>
  <c r="G323" i="47"/>
  <c r="D323" i="47"/>
  <c r="C324" i="47"/>
  <c r="H324" i="47"/>
  <c r="E324" i="47"/>
  <c r="G324" i="47"/>
  <c r="D324" i="47"/>
  <c r="F324" i="47"/>
  <c r="I324" i="47" s="1"/>
  <c r="H332" i="1"/>
  <c r="K332" i="1"/>
  <c r="E332" i="1"/>
  <c r="G332" i="1"/>
  <c r="F332" i="1"/>
  <c r="L332" i="1"/>
  <c r="I332" i="1"/>
  <c r="J332" i="1"/>
  <c r="M332" i="1"/>
  <c r="I333" i="5"/>
  <c r="L204" i="33" l="1" a="1"/>
  <c r="L204" i="33" s="1"/>
  <c r="J204" i="33" a="1"/>
  <c r="J204" i="33" s="1"/>
  <c r="H204" i="33" a="1"/>
  <c r="H204" i="33" s="1"/>
  <c r="F204" i="33" a="1"/>
  <c r="F204" i="33" s="1"/>
  <c r="D205" i="33" a="1"/>
  <c r="D205" i="33" s="1"/>
  <c r="E204" i="33"/>
  <c r="L334" i="5"/>
  <c r="G203" i="33"/>
  <c r="I203" i="33"/>
  <c r="M203" i="33"/>
  <c r="K203" i="33"/>
  <c r="H326" i="47"/>
  <c r="G326" i="47"/>
  <c r="F326" i="47"/>
  <c r="I326" i="47" s="1"/>
  <c r="D326" i="47"/>
  <c r="C326" i="47"/>
  <c r="E326" i="47"/>
  <c r="C335" i="1"/>
  <c r="B335" i="1"/>
  <c r="O335" i="5"/>
  <c r="N335" i="5" s="1"/>
  <c r="D335" i="5"/>
  <c r="B337" i="5"/>
  <c r="F335" i="5"/>
  <c r="J335" i="5" s="1"/>
  <c r="E335" i="5"/>
  <c r="D335" i="1" s="1"/>
  <c r="C335" i="5"/>
  <c r="M334" i="5"/>
  <c r="K334" i="5"/>
  <c r="D325" i="47"/>
  <c r="G325" i="47"/>
  <c r="C325" i="47"/>
  <c r="H325" i="47"/>
  <c r="F325" i="47"/>
  <c r="B327" i="47"/>
  <c r="E325" i="47"/>
  <c r="G334" i="5"/>
  <c r="I334" i="5"/>
  <c r="J334" i="1"/>
  <c r="H334" i="1"/>
  <c r="K334" i="1"/>
  <c r="L334" i="1"/>
  <c r="F334" i="1"/>
  <c r="E334" i="1"/>
  <c r="M334" i="1"/>
  <c r="I334" i="1"/>
  <c r="G334" i="1"/>
  <c r="C336" i="1"/>
  <c r="F336" i="5"/>
  <c r="J336" i="5" s="1"/>
  <c r="B336" i="1"/>
  <c r="E336" i="5"/>
  <c r="D336" i="1" s="1"/>
  <c r="C336" i="5"/>
  <c r="B338" i="5"/>
  <c r="D336" i="5"/>
  <c r="O336" i="5"/>
  <c r="N336" i="5" s="1"/>
  <c r="G336" i="5" l="1"/>
  <c r="M204" i="33"/>
  <c r="K204" i="33"/>
  <c r="G204" i="33"/>
  <c r="I204" i="33"/>
  <c r="J205" i="33" a="1"/>
  <c r="J205" i="33" s="1"/>
  <c r="L205" i="33" a="1"/>
  <c r="L205" i="33" s="1"/>
  <c r="H205" i="33" a="1"/>
  <c r="H205" i="33" s="1"/>
  <c r="F205" i="33" a="1"/>
  <c r="F205" i="33" s="1"/>
  <c r="D206" i="33" a="1"/>
  <c r="D206" i="33" s="1"/>
  <c r="E205" i="33"/>
  <c r="L336" i="5"/>
  <c r="K336" i="5"/>
  <c r="H336" i="5"/>
  <c r="I325" i="47"/>
  <c r="M336" i="5"/>
  <c r="L336" i="1"/>
  <c r="F336" i="1"/>
  <c r="M336" i="1"/>
  <c r="H336" i="1"/>
  <c r="E336" i="1"/>
  <c r="I336" i="1"/>
  <c r="G336" i="1"/>
  <c r="K336" i="1"/>
  <c r="J336" i="1"/>
  <c r="E327" i="47"/>
  <c r="C327" i="47"/>
  <c r="D327" i="47"/>
  <c r="F327" i="47"/>
  <c r="G327" i="47"/>
  <c r="H327" i="47"/>
  <c r="G335" i="5"/>
  <c r="I335" i="5"/>
  <c r="C337" i="1"/>
  <c r="B337" i="1"/>
  <c r="B339" i="5"/>
  <c r="B340" i="5" s="1"/>
  <c r="F337" i="5"/>
  <c r="J337" i="5" s="1"/>
  <c r="E337" i="5"/>
  <c r="D337" i="1" s="1"/>
  <c r="C337" i="5"/>
  <c r="D337" i="5"/>
  <c r="O337" i="5"/>
  <c r="N337" i="5" s="1"/>
  <c r="M335" i="5"/>
  <c r="B328" i="47"/>
  <c r="B329" i="47" s="1"/>
  <c r="K335" i="1"/>
  <c r="J335" i="1"/>
  <c r="F335" i="1"/>
  <c r="L335" i="1"/>
  <c r="H335" i="1"/>
  <c r="E335" i="1"/>
  <c r="I335" i="1"/>
  <c r="G335" i="1"/>
  <c r="M335" i="1"/>
  <c r="I336" i="5"/>
  <c r="K335" i="5"/>
  <c r="F338" i="5"/>
  <c r="J338" i="5" s="1"/>
  <c r="C338" i="1"/>
  <c r="I338" i="5"/>
  <c r="L338" i="5"/>
  <c r="B338" i="1"/>
  <c r="E338" i="5"/>
  <c r="D338" i="1" s="1"/>
  <c r="C338" i="5"/>
  <c r="H338" i="5"/>
  <c r="D338" i="5"/>
  <c r="O338" i="5"/>
  <c r="N338" i="5" s="1"/>
  <c r="H335" i="5"/>
  <c r="L335" i="5"/>
  <c r="L206" i="33" l="1" a="1"/>
  <c r="L206" i="33" s="1"/>
  <c r="J206" i="33" a="1"/>
  <c r="J206" i="33" s="1"/>
  <c r="H206" i="33" a="1"/>
  <c r="H206" i="33" s="1"/>
  <c r="F206" i="33" a="1"/>
  <c r="F206" i="33" s="1"/>
  <c r="D207" i="33" a="1"/>
  <c r="D207" i="33" s="1"/>
  <c r="E206" i="33"/>
  <c r="K337" i="5"/>
  <c r="H337" i="5"/>
  <c r="M337" i="5"/>
  <c r="I205" i="33"/>
  <c r="G205" i="33"/>
  <c r="K205" i="33"/>
  <c r="M205" i="33"/>
  <c r="G337" i="5"/>
  <c r="I327" i="47"/>
  <c r="H329" i="47"/>
  <c r="C329" i="47"/>
  <c r="F329" i="47"/>
  <c r="I329" i="47" s="1"/>
  <c r="E329" i="47"/>
  <c r="D329" i="47"/>
  <c r="G329" i="47"/>
  <c r="D339" i="5"/>
  <c r="B339" i="1"/>
  <c r="C339" i="1"/>
  <c r="O339" i="5"/>
  <c r="N339" i="5" s="1"/>
  <c r="B341" i="5"/>
  <c r="B342" i="5" s="1"/>
  <c r="F339" i="5"/>
  <c r="J339" i="5" s="1"/>
  <c r="E339" i="5"/>
  <c r="D339" i="1" s="1"/>
  <c r="C339" i="5"/>
  <c r="G338" i="5"/>
  <c r="M337" i="1"/>
  <c r="H337" i="1"/>
  <c r="I337" i="1"/>
  <c r="L337" i="1"/>
  <c r="J337" i="1"/>
  <c r="K337" i="1"/>
  <c r="F337" i="1"/>
  <c r="E337" i="1"/>
  <c r="G337" i="1"/>
  <c r="K338" i="5"/>
  <c r="I337" i="5"/>
  <c r="M338" i="5"/>
  <c r="C340" i="1"/>
  <c r="C340" i="5"/>
  <c r="B340" i="1"/>
  <c r="F340" i="5"/>
  <c r="J340" i="5" s="1"/>
  <c r="D340" i="5"/>
  <c r="M340" i="5"/>
  <c r="O340" i="5"/>
  <c r="N340" i="5" s="1"/>
  <c r="E340" i="5"/>
  <c r="D340" i="1" s="1"/>
  <c r="I340" i="5"/>
  <c r="D328" i="47"/>
  <c r="B330" i="47"/>
  <c r="E328" i="47"/>
  <c r="C328" i="47"/>
  <c r="G328" i="47"/>
  <c r="F328" i="47"/>
  <c r="H328" i="47"/>
  <c r="J338" i="1"/>
  <c r="M338" i="1"/>
  <c r="L338" i="1"/>
  <c r="H338" i="1"/>
  <c r="G338" i="1"/>
  <c r="I338" i="1"/>
  <c r="E338" i="1"/>
  <c r="K338" i="1"/>
  <c r="F338" i="1"/>
  <c r="L337" i="5"/>
  <c r="G339" i="5" l="1"/>
  <c r="L339" i="5"/>
  <c r="G340" i="5"/>
  <c r="M339" i="5"/>
  <c r="K339" i="5"/>
  <c r="H339" i="5"/>
  <c r="G206" i="33"/>
  <c r="M206" i="33"/>
  <c r="I206" i="33"/>
  <c r="K206" i="33"/>
  <c r="J207" i="33" a="1"/>
  <c r="J207" i="33" s="1"/>
  <c r="L207" i="33" a="1"/>
  <c r="L207" i="33" s="1"/>
  <c r="H207" i="33" a="1"/>
  <c r="H207" i="33" s="1"/>
  <c r="F207" i="33" a="1"/>
  <c r="F207" i="33" s="1"/>
  <c r="D208" i="33" a="1"/>
  <c r="D208" i="33" s="1"/>
  <c r="E207" i="33"/>
  <c r="I328" i="47"/>
  <c r="E342" i="5"/>
  <c r="D342" i="1" s="1"/>
  <c r="C342" i="1"/>
  <c r="F342" i="5"/>
  <c r="J342" i="5" s="1"/>
  <c r="B342" i="1"/>
  <c r="C342" i="5"/>
  <c r="D342" i="5"/>
  <c r="O342" i="5"/>
  <c r="N342" i="5" s="1"/>
  <c r="L340" i="5"/>
  <c r="B341" i="1"/>
  <c r="F341" i="5"/>
  <c r="J341" i="5" s="1"/>
  <c r="I341" i="5"/>
  <c r="G341" i="5"/>
  <c r="E341" i="5"/>
  <c r="D341" i="1" s="1"/>
  <c r="C341" i="1"/>
  <c r="B343" i="5"/>
  <c r="M341" i="5"/>
  <c r="H341" i="5"/>
  <c r="C341" i="5"/>
  <c r="K341" i="5"/>
  <c r="O341" i="5"/>
  <c r="N341" i="5" s="1"/>
  <c r="D341" i="5"/>
  <c r="H340" i="1"/>
  <c r="G340" i="1"/>
  <c r="K340" i="1"/>
  <c r="I340" i="1"/>
  <c r="M340" i="1"/>
  <c r="J340" i="1"/>
  <c r="F340" i="1"/>
  <c r="E340" i="1"/>
  <c r="L340" i="1"/>
  <c r="B332" i="47"/>
  <c r="G330" i="47"/>
  <c r="F330" i="47"/>
  <c r="D330" i="47"/>
  <c r="H330" i="47"/>
  <c r="C330" i="47"/>
  <c r="E330" i="47"/>
  <c r="H340" i="5"/>
  <c r="I339" i="5"/>
  <c r="B331" i="47"/>
  <c r="K340" i="5"/>
  <c r="L339" i="1"/>
  <c r="F339" i="1"/>
  <c r="G339" i="1"/>
  <c r="M339" i="1"/>
  <c r="E339" i="1"/>
  <c r="I339" i="1"/>
  <c r="J339" i="1"/>
  <c r="H339" i="1"/>
  <c r="K339" i="1"/>
  <c r="M207" i="33" l="1"/>
  <c r="I207" i="33"/>
  <c r="G207" i="33"/>
  <c r="K207" i="33"/>
  <c r="L341" i="5"/>
  <c r="L208" i="33" a="1"/>
  <c r="L208" i="33" s="1"/>
  <c r="J208" i="33" a="1"/>
  <c r="J208" i="33" s="1"/>
  <c r="H208" i="33" a="1"/>
  <c r="H208" i="33" s="1"/>
  <c r="F208" i="33" a="1"/>
  <c r="F208" i="33" s="1"/>
  <c r="D209" i="33" a="1"/>
  <c r="D209" i="33" s="1"/>
  <c r="E208" i="33"/>
  <c r="I330" i="47"/>
  <c r="L342" i="5"/>
  <c r="D343" i="5"/>
  <c r="E343" i="5"/>
  <c r="D343" i="1" s="1"/>
  <c r="C343" i="1"/>
  <c r="B343" i="1"/>
  <c r="C343" i="5"/>
  <c r="O343" i="5"/>
  <c r="N343" i="5" s="1"/>
  <c r="F343" i="5"/>
  <c r="J343" i="5" s="1"/>
  <c r="G342" i="5"/>
  <c r="H332" i="47"/>
  <c r="G332" i="47"/>
  <c r="C332" i="47"/>
  <c r="E332" i="47"/>
  <c r="D332" i="47"/>
  <c r="F332" i="47"/>
  <c r="I342" i="5"/>
  <c r="M342" i="5"/>
  <c r="D331" i="47"/>
  <c r="G331" i="47"/>
  <c r="B333" i="47"/>
  <c r="B334" i="47" s="1"/>
  <c r="F331" i="47"/>
  <c r="E331" i="47"/>
  <c r="H331" i="47"/>
  <c r="C331" i="47"/>
  <c r="B344" i="5"/>
  <c r="F342" i="1"/>
  <c r="E342" i="1"/>
  <c r="L342" i="1"/>
  <c r="K342" i="1"/>
  <c r="J342" i="1"/>
  <c r="I342" i="1"/>
  <c r="H342" i="1"/>
  <c r="M342" i="1"/>
  <c r="G342" i="1"/>
  <c r="E341" i="1"/>
  <c r="J341" i="1"/>
  <c r="L341" i="1"/>
  <c r="M341" i="1"/>
  <c r="F341" i="1"/>
  <c r="I341" i="1"/>
  <c r="G341" i="1"/>
  <c r="K341" i="1"/>
  <c r="H341" i="1"/>
  <c r="K342" i="5"/>
  <c r="H342" i="5"/>
  <c r="J209" i="33" l="1" a="1"/>
  <c r="J209" i="33" s="1"/>
  <c r="L209" i="33" a="1"/>
  <c r="L209" i="33" s="1"/>
  <c r="H209" i="33" a="1"/>
  <c r="H209" i="33" s="1"/>
  <c r="F209" i="33" a="1"/>
  <c r="F209" i="33" s="1"/>
  <c r="D210" i="33" a="1"/>
  <c r="D210" i="33" s="1"/>
  <c r="E209" i="33"/>
  <c r="K208" i="33"/>
  <c r="I208" i="33"/>
  <c r="G208" i="33"/>
  <c r="M208" i="33"/>
  <c r="I331" i="47"/>
  <c r="I332" i="47"/>
  <c r="D333" i="47"/>
  <c r="H333" i="47"/>
  <c r="B335" i="47"/>
  <c r="E333" i="47"/>
  <c r="F333" i="47"/>
  <c r="I333" i="47" s="1"/>
  <c r="G333" i="47"/>
  <c r="C333" i="47"/>
  <c r="I343" i="5"/>
  <c r="L343" i="5"/>
  <c r="G343" i="1"/>
  <c r="H343" i="1"/>
  <c r="E343" i="1"/>
  <c r="J343" i="1"/>
  <c r="F343" i="1"/>
  <c r="M343" i="1"/>
  <c r="K343" i="1"/>
  <c r="I343" i="1"/>
  <c r="L343" i="1"/>
  <c r="D334" i="47"/>
  <c r="F334" i="47"/>
  <c r="C334" i="47"/>
  <c r="G334" i="47"/>
  <c r="H334" i="47"/>
  <c r="E334" i="47"/>
  <c r="M343" i="5"/>
  <c r="F344" i="5"/>
  <c r="J344" i="5" s="1"/>
  <c r="B344" i="1"/>
  <c r="C344" i="5"/>
  <c r="G344" i="5"/>
  <c r="D344" i="5"/>
  <c r="O344" i="5"/>
  <c r="N344" i="5" s="1"/>
  <c r="C344" i="1"/>
  <c r="I344" i="5"/>
  <c r="E344" i="5"/>
  <c r="D344" i="1" s="1"/>
  <c r="M344" i="5"/>
  <c r="L344" i="5"/>
  <c r="K344" i="5"/>
  <c r="H344" i="5"/>
  <c r="G343" i="5"/>
  <c r="K343" i="5"/>
  <c r="B345" i="5"/>
  <c r="B346" i="5" s="1"/>
  <c r="H343" i="5"/>
  <c r="G209" i="33" l="1"/>
  <c r="K209" i="33"/>
  <c r="I209" i="33"/>
  <c r="M209" i="33"/>
  <c r="L210" i="33" a="1"/>
  <c r="L210" i="33" s="1"/>
  <c r="J210" i="33" a="1"/>
  <c r="J210" i="33" s="1"/>
  <c r="H210" i="33" a="1"/>
  <c r="H210" i="33" s="1"/>
  <c r="F210" i="33" a="1"/>
  <c r="F210" i="33" s="1"/>
  <c r="D211" i="33" a="1"/>
  <c r="D211" i="33" s="1"/>
  <c r="E210" i="33"/>
  <c r="I334" i="47"/>
  <c r="D345" i="5"/>
  <c r="O345" i="5"/>
  <c r="N345" i="5" s="1"/>
  <c r="B345" i="1"/>
  <c r="F345" i="5"/>
  <c r="J345" i="5" s="1"/>
  <c r="B347" i="5"/>
  <c r="B348" i="5" s="1"/>
  <c r="C345" i="5"/>
  <c r="C345" i="1"/>
  <c r="E345" i="5"/>
  <c r="D345" i="1" s="1"/>
  <c r="H335" i="47"/>
  <c r="G335" i="47"/>
  <c r="I335" i="47"/>
  <c r="C335" i="47"/>
  <c r="D335" i="47"/>
  <c r="E335" i="47"/>
  <c r="F335" i="47"/>
  <c r="B336" i="47"/>
  <c r="H344" i="1"/>
  <c r="J344" i="1"/>
  <c r="K344" i="1"/>
  <c r="L344" i="1"/>
  <c r="I344" i="1"/>
  <c r="M344" i="1"/>
  <c r="G344" i="1"/>
  <c r="E344" i="1"/>
  <c r="F344" i="1"/>
  <c r="C346" i="1"/>
  <c r="O346" i="5"/>
  <c r="N346" i="5" s="1"/>
  <c r="E346" i="5"/>
  <c r="D346" i="1" s="1"/>
  <c r="C346" i="5"/>
  <c r="G346" i="5"/>
  <c r="B346" i="1"/>
  <c r="M346" i="5"/>
  <c r="L346" i="5"/>
  <c r="F346" i="5"/>
  <c r="J346" i="5" s="1"/>
  <c r="D346" i="5"/>
  <c r="H346" i="5"/>
  <c r="K346" i="5"/>
  <c r="G210" i="33" l="1"/>
  <c r="I210" i="33"/>
  <c r="M210" i="33"/>
  <c r="K210" i="33"/>
  <c r="J211" i="33" a="1"/>
  <c r="J211" i="33" s="1"/>
  <c r="L211" i="33" a="1"/>
  <c r="L211" i="33" s="1"/>
  <c r="H211" i="33" a="1"/>
  <c r="H211" i="33" s="1"/>
  <c r="F211" i="33" a="1"/>
  <c r="F211" i="33" s="1"/>
  <c r="D212" i="33" a="1"/>
  <c r="D212" i="33" s="1"/>
  <c r="E211" i="33"/>
  <c r="K345" i="5"/>
  <c r="M345" i="5"/>
  <c r="C348" i="5"/>
  <c r="B348" i="1"/>
  <c r="F348" i="5"/>
  <c r="J348" i="5" s="1"/>
  <c r="E348" i="5"/>
  <c r="D348" i="1" s="1"/>
  <c r="C348" i="1"/>
  <c r="O348" i="5"/>
  <c r="N348" i="5" s="1"/>
  <c r="D348" i="5"/>
  <c r="F336" i="47"/>
  <c r="D336" i="47"/>
  <c r="G336" i="47"/>
  <c r="H336" i="47"/>
  <c r="E336" i="47"/>
  <c r="C336" i="47"/>
  <c r="G345" i="5"/>
  <c r="I345" i="5"/>
  <c r="L345" i="5"/>
  <c r="B337" i="47"/>
  <c r="B338" i="47" s="1"/>
  <c r="I346" i="5"/>
  <c r="B347" i="1"/>
  <c r="B349" i="5"/>
  <c r="B350" i="5" s="1"/>
  <c r="D347" i="5"/>
  <c r="O347" i="5"/>
  <c r="N347" i="5" s="1"/>
  <c r="E347" i="5"/>
  <c r="D347" i="1" s="1"/>
  <c r="C347" i="1"/>
  <c r="F347" i="5"/>
  <c r="J347" i="5" s="1"/>
  <c r="C347" i="5"/>
  <c r="I345" i="1"/>
  <c r="L345" i="1"/>
  <c r="E345" i="1"/>
  <c r="G345" i="1"/>
  <c r="J345" i="1"/>
  <c r="K345" i="1"/>
  <c r="F345" i="1"/>
  <c r="M345" i="1"/>
  <c r="H345" i="1"/>
  <c r="J346" i="1"/>
  <c r="G346" i="1"/>
  <c r="H346" i="1"/>
  <c r="E346" i="1"/>
  <c r="K346" i="1"/>
  <c r="M346" i="1"/>
  <c r="L346" i="1"/>
  <c r="I346" i="1"/>
  <c r="F346" i="1"/>
  <c r="H345" i="5"/>
  <c r="L212" i="33" l="1" a="1"/>
  <c r="L212" i="33" s="1"/>
  <c r="J212" i="33" a="1"/>
  <c r="J212" i="33" s="1"/>
  <c r="H212" i="33" a="1"/>
  <c r="H212" i="33" s="1"/>
  <c r="F212" i="33" a="1"/>
  <c r="F212" i="33" s="1"/>
  <c r="D213" i="33" a="1"/>
  <c r="D213" i="33" s="1"/>
  <c r="E212" i="33"/>
  <c r="L348" i="5"/>
  <c r="M348" i="5"/>
  <c r="K211" i="33"/>
  <c r="I211" i="33"/>
  <c r="G211" i="33"/>
  <c r="M211" i="33"/>
  <c r="I348" i="5"/>
  <c r="G348" i="5"/>
  <c r="I336" i="47"/>
  <c r="H338" i="47"/>
  <c r="C338" i="47"/>
  <c r="E338" i="47"/>
  <c r="D338" i="47"/>
  <c r="F338" i="47"/>
  <c r="I338" i="47" s="1"/>
  <c r="G338" i="47"/>
  <c r="M347" i="5"/>
  <c r="K348" i="5"/>
  <c r="I347" i="5"/>
  <c r="B349" i="1"/>
  <c r="O349" i="5"/>
  <c r="N349" i="5" s="1"/>
  <c r="C349" i="1"/>
  <c r="M349" i="5"/>
  <c r="B351" i="5"/>
  <c r="F349" i="5"/>
  <c r="J349" i="5" s="1"/>
  <c r="E349" i="5"/>
  <c r="D349" i="1" s="1"/>
  <c r="C349" i="5"/>
  <c r="K349" i="5"/>
  <c r="D349" i="5"/>
  <c r="K347" i="5"/>
  <c r="K347" i="1"/>
  <c r="I347" i="1"/>
  <c r="H347" i="1"/>
  <c r="M347" i="1"/>
  <c r="J347" i="1"/>
  <c r="F347" i="1"/>
  <c r="G347" i="1"/>
  <c r="E347" i="1"/>
  <c r="L347" i="1"/>
  <c r="H348" i="5"/>
  <c r="L347" i="5"/>
  <c r="L348" i="1"/>
  <c r="E348" i="1"/>
  <c r="K348" i="1"/>
  <c r="H348" i="1"/>
  <c r="M348" i="1"/>
  <c r="J348" i="1"/>
  <c r="F348" i="1"/>
  <c r="I348" i="1"/>
  <c r="G348" i="1"/>
  <c r="G347" i="5"/>
  <c r="H347" i="5"/>
  <c r="D337" i="47"/>
  <c r="G337" i="47"/>
  <c r="B339" i="47"/>
  <c r="C337" i="47"/>
  <c r="H337" i="47"/>
  <c r="E337" i="47"/>
  <c r="F337" i="47"/>
  <c r="B352" i="5"/>
  <c r="F350" i="5"/>
  <c r="J350" i="5" s="1"/>
  <c r="B350" i="1"/>
  <c r="K350" i="5"/>
  <c r="L350" i="5"/>
  <c r="C350" i="5"/>
  <c r="C350" i="1"/>
  <c r="O350" i="5"/>
  <c r="N350" i="5" s="1"/>
  <c r="E350" i="5"/>
  <c r="D350" i="1" s="1"/>
  <c r="D350" i="5"/>
  <c r="L349" i="5" l="1"/>
  <c r="M212" i="33"/>
  <c r="G212" i="33"/>
  <c r="I212" i="33"/>
  <c r="K212" i="33"/>
  <c r="G350" i="5"/>
  <c r="J213" i="33" a="1"/>
  <c r="J213" i="33" s="1"/>
  <c r="L213" i="33" a="1"/>
  <c r="L213" i="33" s="1"/>
  <c r="H213" i="33" a="1"/>
  <c r="H213" i="33" s="1"/>
  <c r="F213" i="33" a="1"/>
  <c r="F213" i="33" s="1"/>
  <c r="D214" i="33" a="1"/>
  <c r="D214" i="33" s="1"/>
  <c r="E213" i="33"/>
  <c r="I350" i="5"/>
  <c r="I337" i="47"/>
  <c r="H339" i="47"/>
  <c r="F339" i="47"/>
  <c r="I339" i="47" s="1"/>
  <c r="G339" i="47"/>
  <c r="C339" i="47"/>
  <c r="D339" i="47"/>
  <c r="E339" i="47"/>
  <c r="I349" i="5"/>
  <c r="D351" i="5"/>
  <c r="B351" i="1"/>
  <c r="F351" i="5"/>
  <c r="J351" i="5" s="1"/>
  <c r="C351" i="1"/>
  <c r="E351" i="5"/>
  <c r="D351" i="1" s="1"/>
  <c r="O351" i="5"/>
  <c r="N351" i="5" s="1"/>
  <c r="B353" i="5"/>
  <c r="C351" i="5"/>
  <c r="I350" i="1"/>
  <c r="G350" i="1"/>
  <c r="K350" i="1"/>
  <c r="H350" i="1"/>
  <c r="F350" i="1"/>
  <c r="M350" i="1"/>
  <c r="E350" i="1"/>
  <c r="J350" i="1"/>
  <c r="L350" i="1"/>
  <c r="H350" i="5"/>
  <c r="G349" i="5"/>
  <c r="C352" i="1"/>
  <c r="B352" i="1"/>
  <c r="B354" i="5"/>
  <c r="F352" i="5"/>
  <c r="J352" i="5" s="1"/>
  <c r="E352" i="5"/>
  <c r="D352" i="1" s="1"/>
  <c r="C352" i="5"/>
  <c r="O352" i="5"/>
  <c r="N352" i="5" s="1"/>
  <c r="G352" i="5"/>
  <c r="D352" i="5"/>
  <c r="M352" i="5"/>
  <c r="M349" i="1"/>
  <c r="G349" i="1"/>
  <c r="F349" i="1"/>
  <c r="I349" i="1"/>
  <c r="K349" i="1"/>
  <c r="J349" i="1"/>
  <c r="H349" i="1"/>
  <c r="E349" i="1"/>
  <c r="L349" i="1"/>
  <c r="M350" i="5"/>
  <c r="H349" i="5"/>
  <c r="B340" i="47"/>
  <c r="B341" i="47" s="1"/>
  <c r="L352" i="5" l="1"/>
  <c r="G213" i="33"/>
  <c r="I213" i="33"/>
  <c r="K213" i="33"/>
  <c r="M213" i="33"/>
  <c r="L214" i="33" a="1"/>
  <c r="L214" i="33" s="1"/>
  <c r="J214" i="33" a="1"/>
  <c r="J214" i="33" s="1"/>
  <c r="H214" i="33" a="1"/>
  <c r="H214" i="33" s="1"/>
  <c r="F214" i="33" a="1"/>
  <c r="F214" i="33" s="1"/>
  <c r="D215" i="33" a="1"/>
  <c r="D215" i="33" s="1"/>
  <c r="E214" i="33"/>
  <c r="I352" i="5"/>
  <c r="H341" i="47"/>
  <c r="E341" i="47"/>
  <c r="G341" i="47"/>
  <c r="F341" i="47"/>
  <c r="I341" i="47" s="1"/>
  <c r="C341" i="47"/>
  <c r="D341" i="47"/>
  <c r="K351" i="5"/>
  <c r="M351" i="5"/>
  <c r="K351" i="1"/>
  <c r="E351" i="1"/>
  <c r="L351" i="1"/>
  <c r="M351" i="1"/>
  <c r="H351" i="1"/>
  <c r="J351" i="1"/>
  <c r="F351" i="1"/>
  <c r="G351" i="1"/>
  <c r="I351" i="1"/>
  <c r="G351" i="5"/>
  <c r="H351" i="5"/>
  <c r="K352" i="5"/>
  <c r="C354" i="1"/>
  <c r="B354" i="1"/>
  <c r="O354" i="5"/>
  <c r="N354" i="5" s="1"/>
  <c r="F354" i="5"/>
  <c r="J354" i="5" s="1"/>
  <c r="E354" i="5"/>
  <c r="D354" i="1" s="1"/>
  <c r="C354" i="5"/>
  <c r="D354" i="5"/>
  <c r="I351" i="5"/>
  <c r="M352" i="1"/>
  <c r="G352" i="1"/>
  <c r="E352" i="1"/>
  <c r="H352" i="1"/>
  <c r="L352" i="1"/>
  <c r="I352" i="1"/>
  <c r="K352" i="1"/>
  <c r="J352" i="1"/>
  <c r="F352" i="1"/>
  <c r="L353" i="5"/>
  <c r="H353" i="5"/>
  <c r="K353" i="5"/>
  <c r="I353" i="5"/>
  <c r="B355" i="5"/>
  <c r="B356" i="5" s="1"/>
  <c r="B353" i="1"/>
  <c r="F353" i="5"/>
  <c r="J353" i="5" s="1"/>
  <c r="E353" i="5"/>
  <c r="D353" i="1" s="1"/>
  <c r="C353" i="5"/>
  <c r="C353" i="1"/>
  <c r="O353" i="5"/>
  <c r="N353" i="5" s="1"/>
  <c r="D353" i="5"/>
  <c r="G353" i="5"/>
  <c r="H352" i="5"/>
  <c r="L351" i="5"/>
  <c r="D340" i="47"/>
  <c r="H340" i="47"/>
  <c r="G340" i="47"/>
  <c r="F340" i="47"/>
  <c r="C340" i="47"/>
  <c r="E340" i="47"/>
  <c r="B342" i="47"/>
  <c r="J215" i="33" l="1" a="1"/>
  <c r="J215" i="33" s="1"/>
  <c r="L215" i="33" a="1"/>
  <c r="L215" i="33" s="1"/>
  <c r="H215" i="33" a="1"/>
  <c r="H215" i="33" s="1"/>
  <c r="F215" i="33" a="1"/>
  <c r="F215" i="33" s="1"/>
  <c r="D216" i="33" a="1"/>
  <c r="D216" i="33" s="1"/>
  <c r="E215" i="33"/>
  <c r="I354" i="5"/>
  <c r="M353" i="5"/>
  <c r="K214" i="33"/>
  <c r="G214" i="33"/>
  <c r="I214" i="33"/>
  <c r="M214" i="33"/>
  <c r="I340" i="47"/>
  <c r="M354" i="5"/>
  <c r="F355" i="5"/>
  <c r="J355" i="5" s="1"/>
  <c r="B355" i="1"/>
  <c r="C355" i="1"/>
  <c r="E355" i="5"/>
  <c r="D355" i="1" s="1"/>
  <c r="C355" i="5"/>
  <c r="O355" i="5"/>
  <c r="N355" i="5" s="1"/>
  <c r="B357" i="5"/>
  <c r="B358" i="5" s="1"/>
  <c r="D355" i="5"/>
  <c r="F356" i="5"/>
  <c r="J356" i="5" s="1"/>
  <c r="C356" i="1"/>
  <c r="E356" i="5"/>
  <c r="D356" i="1" s="1"/>
  <c r="G356" i="5"/>
  <c r="B356" i="1"/>
  <c r="D356" i="5"/>
  <c r="L356" i="5"/>
  <c r="O356" i="5"/>
  <c r="N356" i="5" s="1"/>
  <c r="C356" i="5"/>
  <c r="K356" i="5"/>
  <c r="M356" i="5"/>
  <c r="E353" i="1"/>
  <c r="I353" i="1"/>
  <c r="F353" i="1"/>
  <c r="J353" i="1"/>
  <c r="G353" i="1"/>
  <c r="K353" i="1"/>
  <c r="L353" i="1"/>
  <c r="H353" i="1"/>
  <c r="M353" i="1"/>
  <c r="G342" i="47"/>
  <c r="D342" i="47"/>
  <c r="E342" i="47"/>
  <c r="H342" i="47"/>
  <c r="F342" i="47"/>
  <c r="C342" i="47"/>
  <c r="F354" i="1"/>
  <c r="K354" i="1"/>
  <c r="J354" i="1"/>
  <c r="L354" i="1"/>
  <c r="E354" i="1"/>
  <c r="H354" i="1"/>
  <c r="M354" i="1"/>
  <c r="G354" i="1"/>
  <c r="I354" i="1"/>
  <c r="H354" i="5"/>
  <c r="K354" i="5"/>
  <c r="G354" i="5"/>
  <c r="B343" i="47"/>
  <c r="L354" i="5"/>
  <c r="L216" i="33" l="1" a="1"/>
  <c r="L216" i="33" s="1"/>
  <c r="J216" i="33" a="1"/>
  <c r="J216" i="33" s="1"/>
  <c r="H216" i="33" a="1"/>
  <c r="H216" i="33" s="1"/>
  <c r="F216" i="33" a="1"/>
  <c r="F216" i="33" s="1"/>
  <c r="D217" i="33" a="1"/>
  <c r="D217" i="33" s="1"/>
  <c r="E216" i="33"/>
  <c r="L355" i="5"/>
  <c r="M355" i="5"/>
  <c r="G215" i="33"/>
  <c r="K215" i="33"/>
  <c r="I215" i="33"/>
  <c r="M215" i="33"/>
  <c r="I342" i="47"/>
  <c r="D358" i="5"/>
  <c r="E358" i="5"/>
  <c r="D358" i="1" s="1"/>
  <c r="C358" i="1"/>
  <c r="O358" i="5"/>
  <c r="N358" i="5" s="1"/>
  <c r="C358" i="5"/>
  <c r="B358" i="1"/>
  <c r="F358" i="5"/>
  <c r="J358" i="5" s="1"/>
  <c r="I356" i="5"/>
  <c r="D343" i="47"/>
  <c r="F343" i="47"/>
  <c r="G343" i="47"/>
  <c r="H343" i="47"/>
  <c r="E343" i="47"/>
  <c r="C343" i="47"/>
  <c r="B344" i="47"/>
  <c r="B345" i="47" s="1"/>
  <c r="G355" i="5"/>
  <c r="G355" i="1"/>
  <c r="F355" i="1"/>
  <c r="M355" i="1"/>
  <c r="E355" i="1"/>
  <c r="J355" i="1"/>
  <c r="L355" i="1"/>
  <c r="K355" i="1"/>
  <c r="I355" i="1"/>
  <c r="H355" i="1"/>
  <c r="H355" i="5"/>
  <c r="I355" i="5"/>
  <c r="H356" i="5"/>
  <c r="K355" i="5"/>
  <c r="H356" i="1"/>
  <c r="I356" i="1"/>
  <c r="G356" i="1"/>
  <c r="E356" i="1"/>
  <c r="K356" i="1"/>
  <c r="L356" i="1"/>
  <c r="J356" i="1"/>
  <c r="M356" i="1"/>
  <c r="F356" i="1"/>
  <c r="D357" i="5"/>
  <c r="C357" i="1"/>
  <c r="E357" i="5"/>
  <c r="D357" i="1" s="1"/>
  <c r="F357" i="5"/>
  <c r="J357" i="5" s="1"/>
  <c r="B357" i="1"/>
  <c r="O357" i="5"/>
  <c r="N357" i="5" s="1"/>
  <c r="M357" i="5"/>
  <c r="B359" i="5"/>
  <c r="B360" i="5" s="1"/>
  <c r="C357" i="5"/>
  <c r="K357" i="5" l="1"/>
  <c r="I216" i="33"/>
  <c r="M216" i="33"/>
  <c r="G216" i="33"/>
  <c r="K216" i="33"/>
  <c r="I343" i="47"/>
  <c r="J217" i="33" a="1"/>
  <c r="J217" i="33" s="1"/>
  <c r="F217" i="33" a="1"/>
  <c r="F217" i="33" s="1"/>
  <c r="L217" i="33" a="1"/>
  <c r="L217" i="33" s="1"/>
  <c r="H217" i="33" a="1"/>
  <c r="H217" i="33" s="1"/>
  <c r="D218" i="33" a="1"/>
  <c r="D218" i="33" s="1"/>
  <c r="E217" i="33"/>
  <c r="H344" i="47"/>
  <c r="G344" i="47"/>
  <c r="F344" i="47"/>
  <c r="I344" i="47" s="1"/>
  <c r="B346" i="47"/>
  <c r="B347" i="47" s="1"/>
  <c r="C344" i="47"/>
  <c r="D344" i="47"/>
  <c r="E344" i="47"/>
  <c r="D345" i="47"/>
  <c r="F345" i="47"/>
  <c r="G345" i="47"/>
  <c r="H345" i="47"/>
  <c r="C345" i="47"/>
  <c r="E345" i="47"/>
  <c r="H358" i="5"/>
  <c r="I358" i="5"/>
  <c r="G357" i="5"/>
  <c r="I357" i="5"/>
  <c r="K358" i="5"/>
  <c r="L357" i="5"/>
  <c r="M358" i="5"/>
  <c r="B359" i="1"/>
  <c r="C359" i="5"/>
  <c r="F359" i="5"/>
  <c r="J359" i="5" s="1"/>
  <c r="C359" i="1"/>
  <c r="B361" i="5"/>
  <c r="D359" i="5"/>
  <c r="O359" i="5"/>
  <c r="N359" i="5" s="1"/>
  <c r="E359" i="5"/>
  <c r="D359" i="1" s="1"/>
  <c r="L358" i="5"/>
  <c r="G358" i="5"/>
  <c r="I357" i="1"/>
  <c r="K357" i="1"/>
  <c r="H357" i="1"/>
  <c r="M357" i="1"/>
  <c r="J357" i="1"/>
  <c r="E357" i="1"/>
  <c r="L357" i="1"/>
  <c r="F357" i="1"/>
  <c r="G357" i="1"/>
  <c r="H357" i="5"/>
  <c r="J358" i="1"/>
  <c r="M358" i="1"/>
  <c r="F358" i="1"/>
  <c r="I358" i="1"/>
  <c r="E358" i="1"/>
  <c r="L358" i="1"/>
  <c r="K358" i="1"/>
  <c r="G358" i="1"/>
  <c r="H358" i="1"/>
  <c r="C360" i="1"/>
  <c r="O360" i="5"/>
  <c r="N360" i="5" s="1"/>
  <c r="E360" i="5"/>
  <c r="D360" i="1" s="1"/>
  <c r="C360" i="5"/>
  <c r="B360" i="1"/>
  <c r="F360" i="5"/>
  <c r="J360" i="5" s="1"/>
  <c r="D360" i="5"/>
  <c r="L218" i="33" l="1" a="1"/>
  <c r="L218" i="33" s="1"/>
  <c r="J218" i="33" a="1"/>
  <c r="J218" i="33" s="1"/>
  <c r="H218" i="33" a="1"/>
  <c r="H218" i="33" s="1"/>
  <c r="F218" i="33" a="1"/>
  <c r="F218" i="33" s="1"/>
  <c r="D219" i="33" a="1"/>
  <c r="D219" i="33" s="1"/>
  <c r="E218" i="33"/>
  <c r="K359" i="5"/>
  <c r="M359" i="5"/>
  <c r="K217" i="33"/>
  <c r="I217" i="33"/>
  <c r="G217" i="33"/>
  <c r="M217" i="33"/>
  <c r="I345" i="47"/>
  <c r="H347" i="47"/>
  <c r="E347" i="47"/>
  <c r="D347" i="47"/>
  <c r="F347" i="47"/>
  <c r="I347" i="47" s="1"/>
  <c r="G347" i="47"/>
  <c r="C347" i="47"/>
  <c r="H361" i="5"/>
  <c r="D361" i="5"/>
  <c r="O361" i="5"/>
  <c r="N361" i="5" s="1"/>
  <c r="F361" i="5"/>
  <c r="J361" i="5" s="1"/>
  <c r="C361" i="1"/>
  <c r="M361" i="5"/>
  <c r="L361" i="5"/>
  <c r="I361" i="5"/>
  <c r="E361" i="5"/>
  <c r="D361" i="1" s="1"/>
  <c r="C361" i="5"/>
  <c r="G361" i="5"/>
  <c r="B361" i="1"/>
  <c r="K361" i="5"/>
  <c r="G360" i="5"/>
  <c r="K360" i="5"/>
  <c r="B362" i="5"/>
  <c r="B363" i="5" s="1"/>
  <c r="M360" i="5"/>
  <c r="G359" i="5"/>
  <c r="K359" i="1"/>
  <c r="H359" i="1"/>
  <c r="F359" i="1"/>
  <c r="M359" i="1"/>
  <c r="G359" i="1"/>
  <c r="E359" i="1"/>
  <c r="L359" i="1"/>
  <c r="J359" i="1"/>
  <c r="I359" i="1"/>
  <c r="I359" i="5"/>
  <c r="L359" i="5"/>
  <c r="D346" i="47"/>
  <c r="B348" i="47"/>
  <c r="B349" i="47" s="1"/>
  <c r="E346" i="47"/>
  <c r="G346" i="47"/>
  <c r="H346" i="47"/>
  <c r="C346" i="47"/>
  <c r="F346" i="47"/>
  <c r="I346" i="47" s="1"/>
  <c r="H360" i="5"/>
  <c r="I360" i="5"/>
  <c r="L360" i="5"/>
  <c r="H359" i="5"/>
  <c r="L360" i="1"/>
  <c r="J360" i="1"/>
  <c r="G360" i="1"/>
  <c r="K360" i="1"/>
  <c r="H360" i="1"/>
  <c r="M360" i="1"/>
  <c r="F360" i="1"/>
  <c r="I360" i="1"/>
  <c r="E360" i="1"/>
  <c r="J219" i="33" l="1" a="1"/>
  <c r="J219" i="33" s="1"/>
  <c r="H219" i="33" a="1"/>
  <c r="H219" i="33" s="1"/>
  <c r="F219" i="33" a="1"/>
  <c r="F219" i="33" s="1"/>
  <c r="L219" i="33" a="1"/>
  <c r="L219" i="33" s="1"/>
  <c r="D220" i="33" a="1"/>
  <c r="D220" i="33" s="1"/>
  <c r="E219" i="33"/>
  <c r="I218" i="33"/>
  <c r="G218" i="33"/>
  <c r="K218" i="33"/>
  <c r="M218" i="33"/>
  <c r="D349" i="47"/>
  <c r="G349" i="47"/>
  <c r="E349" i="47"/>
  <c r="F349" i="47"/>
  <c r="C349" i="47"/>
  <c r="H349" i="47"/>
  <c r="D363" i="5"/>
  <c r="B363" i="1"/>
  <c r="C363" i="1"/>
  <c r="O363" i="5"/>
  <c r="N363" i="5" s="1"/>
  <c r="M363" i="5"/>
  <c r="F363" i="5"/>
  <c r="J363" i="5" s="1"/>
  <c r="E363" i="5"/>
  <c r="D363" i="1" s="1"/>
  <c r="C363" i="5"/>
  <c r="H348" i="47"/>
  <c r="F348" i="47"/>
  <c r="D348" i="47"/>
  <c r="G348" i="47"/>
  <c r="B350" i="47"/>
  <c r="C348" i="47"/>
  <c r="E348" i="47"/>
  <c r="M361" i="1"/>
  <c r="F361" i="1"/>
  <c r="L361" i="1"/>
  <c r="K361" i="1"/>
  <c r="J361" i="1"/>
  <c r="G361" i="1"/>
  <c r="E361" i="1"/>
  <c r="I361" i="1"/>
  <c r="H361" i="1"/>
  <c r="B364" i="5"/>
  <c r="B365" i="5" s="1"/>
  <c r="F362" i="5"/>
  <c r="J362" i="5" s="1"/>
  <c r="M362" i="5"/>
  <c r="C362" i="5"/>
  <c r="B362" i="1"/>
  <c r="C362" i="1"/>
  <c r="D362" i="5"/>
  <c r="O362" i="5"/>
  <c r="N362" i="5" s="1"/>
  <c r="E362" i="5"/>
  <c r="D362" i="1" s="1"/>
  <c r="L220" i="33" l="1" a="1"/>
  <c r="L220" i="33" s="1"/>
  <c r="J220" i="33" a="1"/>
  <c r="J220" i="33" s="1"/>
  <c r="H220" i="33" a="1"/>
  <c r="H220" i="33" s="1"/>
  <c r="F220" i="33" a="1"/>
  <c r="F220" i="33" s="1"/>
  <c r="D221" i="33" a="1"/>
  <c r="D221" i="33" s="1"/>
  <c r="E220" i="33"/>
  <c r="H363" i="5"/>
  <c r="G219" i="33"/>
  <c r="K219" i="33"/>
  <c r="M219" i="33"/>
  <c r="I219" i="33"/>
  <c r="G362" i="5"/>
  <c r="K363" i="5"/>
  <c r="I349" i="47"/>
  <c r="I348" i="47"/>
  <c r="B365" i="1"/>
  <c r="C365" i="5"/>
  <c r="C365" i="1"/>
  <c r="O365" i="5"/>
  <c r="N365" i="5" s="1"/>
  <c r="F365" i="5"/>
  <c r="J365" i="5" s="1"/>
  <c r="E365" i="5"/>
  <c r="D365" i="1" s="1"/>
  <c r="D365" i="5"/>
  <c r="H362" i="5"/>
  <c r="L363" i="5"/>
  <c r="L362" i="5"/>
  <c r="J363" i="1"/>
  <c r="F363" i="1"/>
  <c r="I363" i="1"/>
  <c r="G363" i="1"/>
  <c r="L363" i="1"/>
  <c r="H363" i="1"/>
  <c r="E363" i="1"/>
  <c r="K363" i="1"/>
  <c r="M363" i="1"/>
  <c r="H350" i="47"/>
  <c r="F350" i="47"/>
  <c r="I350" i="47" s="1"/>
  <c r="E350" i="47"/>
  <c r="G350" i="47"/>
  <c r="C350" i="47"/>
  <c r="D350" i="47"/>
  <c r="G363" i="5"/>
  <c r="I362" i="5"/>
  <c r="I363" i="5"/>
  <c r="H362" i="1"/>
  <c r="E362" i="1"/>
  <c r="K362" i="1"/>
  <c r="L362" i="1"/>
  <c r="J362" i="1"/>
  <c r="G362" i="1"/>
  <c r="F362" i="1"/>
  <c r="M362" i="1"/>
  <c r="I362" i="1"/>
  <c r="B351" i="47"/>
  <c r="B352" i="47" s="1"/>
  <c r="C364" i="1"/>
  <c r="O364" i="5"/>
  <c r="N364" i="5" s="1"/>
  <c r="B364" i="1"/>
  <c r="B366" i="5"/>
  <c r="B367" i="5" s="1"/>
  <c r="F364" i="5"/>
  <c r="J364" i="5" s="1"/>
  <c r="E364" i="5"/>
  <c r="D364" i="1" s="1"/>
  <c r="C364" i="5"/>
  <c r="G364" i="5"/>
  <c r="D364" i="5"/>
  <c r="K362" i="5"/>
  <c r="J221" i="33" l="1" a="1"/>
  <c r="J221" i="33" s="1"/>
  <c r="L221" i="33" a="1"/>
  <c r="L221" i="33" s="1"/>
  <c r="H221" i="33" a="1"/>
  <c r="H221" i="33" s="1"/>
  <c r="F221" i="33" a="1"/>
  <c r="F221" i="33" s="1"/>
  <c r="D222" i="33" a="1"/>
  <c r="D222" i="33" s="1"/>
  <c r="E221" i="33"/>
  <c r="M365" i="5"/>
  <c r="H364" i="5"/>
  <c r="L364" i="5"/>
  <c r="K364" i="5"/>
  <c r="G220" i="33"/>
  <c r="I220" i="33"/>
  <c r="M220" i="33"/>
  <c r="K220" i="33"/>
  <c r="I364" i="5"/>
  <c r="M364" i="5"/>
  <c r="L367" i="5"/>
  <c r="G367" i="5"/>
  <c r="C367" i="1"/>
  <c r="E367" i="5"/>
  <c r="D367" i="1" s="1"/>
  <c r="D367" i="5"/>
  <c r="O367" i="5"/>
  <c r="N367" i="5" s="1"/>
  <c r="C367" i="5"/>
  <c r="B367" i="1"/>
  <c r="F367" i="5"/>
  <c r="J367" i="5" s="1"/>
  <c r="D352" i="47"/>
  <c r="E352" i="47"/>
  <c r="F352" i="47"/>
  <c r="C352" i="47"/>
  <c r="B354" i="47"/>
  <c r="H352" i="47"/>
  <c r="I352" i="47" s="1"/>
  <c r="G352" i="47"/>
  <c r="G365" i="5"/>
  <c r="H365" i="5"/>
  <c r="I365" i="5"/>
  <c r="B366" i="1"/>
  <c r="C366" i="1"/>
  <c r="E366" i="5"/>
  <c r="D366" i="1" s="1"/>
  <c r="D366" i="5"/>
  <c r="O366" i="5"/>
  <c r="N366" i="5" s="1"/>
  <c r="B368" i="5"/>
  <c r="B369" i="5" s="1"/>
  <c r="C366" i="5"/>
  <c r="F366" i="5"/>
  <c r="J366" i="5" s="1"/>
  <c r="G366" i="5"/>
  <c r="D351" i="47"/>
  <c r="E351" i="47"/>
  <c r="B353" i="47"/>
  <c r="C351" i="47"/>
  <c r="G351" i="47"/>
  <c r="F351" i="47"/>
  <c r="H351" i="47"/>
  <c r="I351" i="47" s="1"/>
  <c r="K365" i="5"/>
  <c r="L364" i="1"/>
  <c r="F364" i="1"/>
  <c r="J364" i="1"/>
  <c r="K364" i="1"/>
  <c r="M364" i="1"/>
  <c r="G364" i="1"/>
  <c r="H364" i="1"/>
  <c r="I364" i="1"/>
  <c r="E364" i="1"/>
  <c r="E365" i="1"/>
  <c r="H365" i="1"/>
  <c r="J365" i="1"/>
  <c r="I365" i="1"/>
  <c r="G365" i="1"/>
  <c r="M365" i="1"/>
  <c r="L365" i="1"/>
  <c r="F365" i="1"/>
  <c r="K365" i="1"/>
  <c r="L365" i="5"/>
  <c r="F222" i="33" l="1" a="1"/>
  <c r="F222" i="33" s="1"/>
  <c r="L222" i="33" a="1"/>
  <c r="L222" i="33" s="1"/>
  <c r="J222" i="33" a="1"/>
  <c r="J222" i="33" s="1"/>
  <c r="H222" i="33" a="1"/>
  <c r="H222" i="33" s="1"/>
  <c r="D223" i="33" a="1"/>
  <c r="D223" i="33" s="1"/>
  <c r="E222" i="33"/>
  <c r="H366" i="5"/>
  <c r="L366" i="5"/>
  <c r="K366" i="5"/>
  <c r="M366" i="5"/>
  <c r="I366" i="5"/>
  <c r="G221" i="33"/>
  <c r="I221" i="33"/>
  <c r="M221" i="33"/>
  <c r="K221" i="33"/>
  <c r="M367" i="5"/>
  <c r="D369" i="5"/>
  <c r="B369" i="1"/>
  <c r="G369" i="5"/>
  <c r="C369" i="1"/>
  <c r="O369" i="5"/>
  <c r="N369" i="5" s="1"/>
  <c r="F369" i="5"/>
  <c r="J369" i="5" s="1"/>
  <c r="E369" i="5"/>
  <c r="D369" i="1" s="1"/>
  <c r="C369" i="5"/>
  <c r="M369" i="5"/>
  <c r="I367" i="5"/>
  <c r="H367" i="5"/>
  <c r="F366" i="1"/>
  <c r="J366" i="1"/>
  <c r="H366" i="1"/>
  <c r="E366" i="1"/>
  <c r="M366" i="1"/>
  <c r="K366" i="1"/>
  <c r="G366" i="1"/>
  <c r="L366" i="1"/>
  <c r="I366" i="1"/>
  <c r="G367" i="1"/>
  <c r="E367" i="1"/>
  <c r="L367" i="1"/>
  <c r="I367" i="1"/>
  <c r="M367" i="1"/>
  <c r="J367" i="1"/>
  <c r="H367" i="1"/>
  <c r="F367" i="1"/>
  <c r="K367" i="1"/>
  <c r="K367" i="5"/>
  <c r="F354" i="47"/>
  <c r="C354" i="47"/>
  <c r="E354" i="47"/>
  <c r="H354" i="47"/>
  <c r="D354" i="47"/>
  <c r="G354" i="47"/>
  <c r="B370" i="5"/>
  <c r="B371" i="5" s="1"/>
  <c r="F368" i="5"/>
  <c r="J368" i="5" s="1"/>
  <c r="H368" i="5"/>
  <c r="K368" i="5"/>
  <c r="I368" i="5"/>
  <c r="M368" i="5"/>
  <c r="B368" i="1"/>
  <c r="O368" i="5"/>
  <c r="N368" i="5" s="1"/>
  <c r="L368" i="5"/>
  <c r="E368" i="5"/>
  <c r="D368" i="1" s="1"/>
  <c r="C368" i="1"/>
  <c r="D368" i="5"/>
  <c r="G368" i="5"/>
  <c r="C368" i="5"/>
  <c r="H353" i="47"/>
  <c r="D353" i="47"/>
  <c r="G353" i="47"/>
  <c r="C353" i="47"/>
  <c r="F353" i="47"/>
  <c r="E353" i="47"/>
  <c r="B355" i="47"/>
  <c r="L223" i="33" l="1" a="1"/>
  <c r="L223" i="33" s="1"/>
  <c r="F223" i="33" a="1"/>
  <c r="F223" i="33" s="1"/>
  <c r="J223" i="33" a="1"/>
  <c r="J223" i="33" s="1"/>
  <c r="H223" i="33" a="1"/>
  <c r="H223" i="33" s="1"/>
  <c r="D224" i="33" a="1"/>
  <c r="D224" i="33" s="1"/>
  <c r="E223" i="33"/>
  <c r="G222" i="33"/>
  <c r="K222" i="33"/>
  <c r="I222" i="33"/>
  <c r="M222" i="33"/>
  <c r="I353" i="47"/>
  <c r="K369" i="5"/>
  <c r="I354" i="47"/>
  <c r="E371" i="5"/>
  <c r="D371" i="1" s="1"/>
  <c r="F371" i="5"/>
  <c r="J371" i="5" s="1"/>
  <c r="D371" i="5"/>
  <c r="B371" i="1"/>
  <c r="C371" i="1"/>
  <c r="O371" i="5"/>
  <c r="N371" i="5" s="1"/>
  <c r="C371" i="5"/>
  <c r="H368" i="1"/>
  <c r="G368" i="1"/>
  <c r="M368" i="1"/>
  <c r="F368" i="1"/>
  <c r="L368" i="1"/>
  <c r="J368" i="1"/>
  <c r="I368" i="1"/>
  <c r="E368" i="1"/>
  <c r="K368" i="1"/>
  <c r="L369" i="5"/>
  <c r="F370" i="5"/>
  <c r="J370" i="5" s="1"/>
  <c r="I370" i="5"/>
  <c r="G370" i="5"/>
  <c r="B370" i="1"/>
  <c r="C370" i="1"/>
  <c r="E370" i="5"/>
  <c r="D370" i="1" s="1"/>
  <c r="C370" i="5"/>
  <c r="O370" i="5"/>
  <c r="N370" i="5" s="1"/>
  <c r="B372" i="5"/>
  <c r="D370" i="5"/>
  <c r="H369" i="5"/>
  <c r="D355" i="47"/>
  <c r="C355" i="47"/>
  <c r="E355" i="47"/>
  <c r="B357" i="47"/>
  <c r="H355" i="47"/>
  <c r="G355" i="47"/>
  <c r="F355" i="47"/>
  <c r="I355" i="47" s="1"/>
  <c r="I369" i="1"/>
  <c r="J369" i="1"/>
  <c r="F369" i="1"/>
  <c r="H369" i="1"/>
  <c r="K369" i="1"/>
  <c r="M369" i="1"/>
  <c r="E369" i="1"/>
  <c r="G369" i="1"/>
  <c r="L369" i="1"/>
  <c r="B356" i="47"/>
  <c r="I369" i="5"/>
  <c r="F224" i="33" l="1" a="1"/>
  <c r="F224" i="33" s="1"/>
  <c r="L224" i="33" a="1"/>
  <c r="L224" i="33" s="1"/>
  <c r="J224" i="33" a="1"/>
  <c r="J224" i="33" s="1"/>
  <c r="H224" i="33" a="1"/>
  <c r="H224" i="33" s="1"/>
  <c r="D225" i="33" a="1"/>
  <c r="D225" i="33" s="1"/>
  <c r="E224" i="33"/>
  <c r="H370" i="5"/>
  <c r="M223" i="33"/>
  <c r="K223" i="33"/>
  <c r="I223" i="33"/>
  <c r="G223" i="33"/>
  <c r="L370" i="5"/>
  <c r="K370" i="5"/>
  <c r="B372" i="1"/>
  <c r="D372" i="5"/>
  <c r="E372" i="5"/>
  <c r="D372" i="1" s="1"/>
  <c r="C372" i="1"/>
  <c r="O372" i="5"/>
  <c r="N372" i="5" s="1"/>
  <c r="F372" i="5"/>
  <c r="J372" i="5" s="1"/>
  <c r="C372" i="5"/>
  <c r="M371" i="5"/>
  <c r="J370" i="1"/>
  <c r="L370" i="1"/>
  <c r="E370" i="1"/>
  <c r="G370" i="1"/>
  <c r="K370" i="1"/>
  <c r="H370" i="1"/>
  <c r="I370" i="1"/>
  <c r="F370" i="1"/>
  <c r="M370" i="1"/>
  <c r="G371" i="5"/>
  <c r="I371" i="5"/>
  <c r="H357" i="47"/>
  <c r="G357" i="47"/>
  <c r="B359" i="47"/>
  <c r="C357" i="47"/>
  <c r="F357" i="47"/>
  <c r="I357" i="47" s="1"/>
  <c r="E357" i="47"/>
  <c r="D357" i="47"/>
  <c r="K371" i="5"/>
  <c r="H356" i="47"/>
  <c r="C356" i="47"/>
  <c r="E356" i="47"/>
  <c r="D356" i="47"/>
  <c r="F356" i="47"/>
  <c r="I356" i="47" s="1"/>
  <c r="G356" i="47"/>
  <c r="B358" i="47"/>
  <c r="M370" i="5"/>
  <c r="K371" i="1"/>
  <c r="G371" i="1"/>
  <c r="L371" i="1"/>
  <c r="M371" i="1"/>
  <c r="F371" i="1"/>
  <c r="I371" i="1"/>
  <c r="H371" i="1"/>
  <c r="J371" i="1"/>
  <c r="E371" i="1"/>
  <c r="H371" i="5"/>
  <c r="B373" i="5"/>
  <c r="L371" i="5"/>
  <c r="H225" i="33" l="1" a="1"/>
  <c r="H225" i="33" s="1"/>
  <c r="L225" i="33" a="1"/>
  <c r="L225" i="33" s="1"/>
  <c r="J225" i="33" a="1"/>
  <c r="J225" i="33" s="1"/>
  <c r="F225" i="33" a="1"/>
  <c r="F225" i="33" s="1"/>
  <c r="D226" i="33" a="1"/>
  <c r="D226" i="33" s="1"/>
  <c r="E225" i="33"/>
  <c r="G224" i="33"/>
  <c r="I224" i="33"/>
  <c r="K224" i="33"/>
  <c r="M224" i="33"/>
  <c r="H372" i="5"/>
  <c r="L372" i="5"/>
  <c r="M372" i="5"/>
  <c r="D358" i="47"/>
  <c r="E358" i="47"/>
  <c r="B360" i="47"/>
  <c r="H358" i="47"/>
  <c r="C358" i="47"/>
  <c r="G358" i="47"/>
  <c r="F358" i="47"/>
  <c r="I358" i="47" s="1"/>
  <c r="I372" i="5"/>
  <c r="H359" i="47"/>
  <c r="B361" i="47"/>
  <c r="E359" i="47"/>
  <c r="F359" i="47"/>
  <c r="C359" i="47"/>
  <c r="D359" i="47"/>
  <c r="G359" i="47"/>
  <c r="G372" i="5"/>
  <c r="C373" i="5"/>
  <c r="F373" i="5"/>
  <c r="J373" i="5" s="1"/>
  <c r="D373" i="5"/>
  <c r="C373" i="1"/>
  <c r="O373" i="5"/>
  <c r="N373" i="5" s="1"/>
  <c r="B373" i="1"/>
  <c r="E373" i="5"/>
  <c r="D373" i="1" s="1"/>
  <c r="B374" i="5"/>
  <c r="K372" i="5"/>
  <c r="L372" i="1"/>
  <c r="I372" i="1"/>
  <c r="E372" i="1"/>
  <c r="G372" i="1"/>
  <c r="F372" i="1"/>
  <c r="K372" i="1"/>
  <c r="M372" i="1"/>
  <c r="J372" i="1"/>
  <c r="H372" i="1"/>
  <c r="F226" i="33" l="1" a="1"/>
  <c r="F226" i="33" s="1"/>
  <c r="L226" i="33" a="1"/>
  <c r="L226" i="33" s="1"/>
  <c r="J226" i="33" a="1"/>
  <c r="J226" i="33" s="1"/>
  <c r="H226" i="33" a="1"/>
  <c r="H226" i="33" s="1"/>
  <c r="D227" i="33" a="1"/>
  <c r="D227" i="33" s="1"/>
  <c r="E226" i="33"/>
  <c r="G225" i="33"/>
  <c r="I225" i="33"/>
  <c r="K225" i="33"/>
  <c r="M225" i="33"/>
  <c r="I359" i="47"/>
  <c r="F374" i="5"/>
  <c r="J374" i="5" s="1"/>
  <c r="O374" i="5"/>
  <c r="N374" i="5" s="1"/>
  <c r="E374" i="5"/>
  <c r="D374" i="1" s="1"/>
  <c r="C374" i="5"/>
  <c r="B374" i="1"/>
  <c r="D374" i="5"/>
  <c r="C374" i="1"/>
  <c r="K373" i="5"/>
  <c r="M373" i="5"/>
  <c r="D361" i="47"/>
  <c r="E361" i="47"/>
  <c r="F361" i="47"/>
  <c r="G361" i="47"/>
  <c r="C361" i="47"/>
  <c r="H361" i="47"/>
  <c r="I361" i="47" s="1"/>
  <c r="D360" i="47"/>
  <c r="C360" i="47"/>
  <c r="B362" i="47"/>
  <c r="G360" i="47"/>
  <c r="E360" i="47"/>
  <c r="H360" i="47"/>
  <c r="F360" i="47"/>
  <c r="I360" i="47" s="1"/>
  <c r="H373" i="5"/>
  <c r="G373" i="5"/>
  <c r="M373" i="1"/>
  <c r="E373" i="1"/>
  <c r="K373" i="1"/>
  <c r="F373" i="1"/>
  <c r="I373" i="1"/>
  <c r="G373" i="1"/>
  <c r="L373" i="1"/>
  <c r="H373" i="1"/>
  <c r="J373" i="1"/>
  <c r="I373" i="5"/>
  <c r="B375" i="5"/>
  <c r="B376" i="5" s="1"/>
  <c r="L373" i="5"/>
  <c r="J227" i="33" l="1" a="1"/>
  <c r="J227" i="33" s="1"/>
  <c r="L227" i="33" a="1"/>
  <c r="L227" i="33" s="1"/>
  <c r="H227" i="33" a="1"/>
  <c r="H227" i="33" s="1"/>
  <c r="F227" i="33" a="1"/>
  <c r="F227" i="33" s="1"/>
  <c r="D228" i="33" a="1"/>
  <c r="D228" i="33" s="1"/>
  <c r="E227" i="33"/>
  <c r="I226" i="33"/>
  <c r="K226" i="33"/>
  <c r="G226" i="33"/>
  <c r="M226" i="33"/>
  <c r="C376" i="1"/>
  <c r="B376" i="1"/>
  <c r="D376" i="5"/>
  <c r="O376" i="5"/>
  <c r="N376" i="5" s="1"/>
  <c r="F376" i="5"/>
  <c r="J376" i="5" s="1"/>
  <c r="L376" i="5"/>
  <c r="K376" i="5"/>
  <c r="I376" i="5"/>
  <c r="H376" i="5"/>
  <c r="E376" i="5"/>
  <c r="D376" i="1" s="1"/>
  <c r="C376" i="5"/>
  <c r="H362" i="47"/>
  <c r="G362" i="47"/>
  <c r="C362" i="47"/>
  <c r="D362" i="47"/>
  <c r="F362" i="47"/>
  <c r="E362" i="47"/>
  <c r="G374" i="5"/>
  <c r="I374" i="5"/>
  <c r="M374" i="5"/>
  <c r="K374" i="5"/>
  <c r="L374" i="5"/>
  <c r="D375" i="5"/>
  <c r="B375" i="1"/>
  <c r="C375" i="1"/>
  <c r="E375" i="5"/>
  <c r="D375" i="1" s="1"/>
  <c r="O375" i="5"/>
  <c r="N375" i="5" s="1"/>
  <c r="F375" i="5"/>
  <c r="J375" i="5" s="1"/>
  <c r="C375" i="5"/>
  <c r="L375" i="5"/>
  <c r="B377" i="5"/>
  <c r="M375" i="5"/>
  <c r="B363" i="47"/>
  <c r="H374" i="5"/>
  <c r="G374" i="1"/>
  <c r="M374" i="1"/>
  <c r="J374" i="1"/>
  <c r="K374" i="1"/>
  <c r="H374" i="1"/>
  <c r="F374" i="1"/>
  <c r="E374" i="1"/>
  <c r="L374" i="1"/>
  <c r="I374" i="1"/>
  <c r="K227" i="33" l="1"/>
  <c r="I227" i="33"/>
  <c r="M227" i="33"/>
  <c r="G227" i="33"/>
  <c r="F228" i="33" a="1"/>
  <c r="F228" i="33" s="1"/>
  <c r="J228" i="33" a="1"/>
  <c r="J228" i="33" s="1"/>
  <c r="H228" i="33" a="1"/>
  <c r="H228" i="33" s="1"/>
  <c r="L228" i="33" a="1"/>
  <c r="L228" i="33" s="1"/>
  <c r="D229" i="33" a="1"/>
  <c r="D229" i="33" s="1"/>
  <c r="E228" i="33"/>
  <c r="G376" i="5"/>
  <c r="M376" i="5"/>
  <c r="I362" i="47"/>
  <c r="C363" i="47"/>
  <c r="H363" i="47"/>
  <c r="F363" i="47"/>
  <c r="G363" i="47"/>
  <c r="D363" i="47"/>
  <c r="E363" i="47"/>
  <c r="I375" i="1"/>
  <c r="L375" i="1"/>
  <c r="F375" i="1"/>
  <c r="K375" i="1"/>
  <c r="E375" i="1"/>
  <c r="M375" i="1"/>
  <c r="H375" i="1"/>
  <c r="G375" i="1"/>
  <c r="J375" i="1"/>
  <c r="M377" i="5"/>
  <c r="C377" i="5"/>
  <c r="C377" i="1"/>
  <c r="H377" i="5"/>
  <c r="B377" i="1"/>
  <c r="D377" i="5"/>
  <c r="O377" i="5"/>
  <c r="N377" i="5" s="1"/>
  <c r="K377" i="5"/>
  <c r="B379" i="5"/>
  <c r="F377" i="5"/>
  <c r="J377" i="5" s="1"/>
  <c r="E377" i="5"/>
  <c r="D377" i="1" s="1"/>
  <c r="G375" i="5"/>
  <c r="B378" i="5"/>
  <c r="B364" i="47"/>
  <c r="I375" i="5"/>
  <c r="K376" i="1"/>
  <c r="E376" i="1"/>
  <c r="H376" i="1"/>
  <c r="F376" i="1"/>
  <c r="M376" i="1"/>
  <c r="L376" i="1"/>
  <c r="G376" i="1"/>
  <c r="I376" i="1"/>
  <c r="J376" i="1"/>
  <c r="H375" i="5"/>
  <c r="K375" i="5"/>
  <c r="G377" i="5" l="1"/>
  <c r="I377" i="5"/>
  <c r="L229" i="33" a="1"/>
  <c r="L229" i="33" s="1"/>
  <c r="J229" i="33" a="1"/>
  <c r="J229" i="33" s="1"/>
  <c r="H229" i="33" a="1"/>
  <c r="H229" i="33" s="1"/>
  <c r="F229" i="33" a="1"/>
  <c r="F229" i="33" s="1"/>
  <c r="D230" i="33" a="1"/>
  <c r="D230" i="33" s="1"/>
  <c r="E229" i="33"/>
  <c r="M228" i="33"/>
  <c r="K228" i="33"/>
  <c r="G228" i="33"/>
  <c r="I228" i="33"/>
  <c r="I363" i="47"/>
  <c r="E377" i="1"/>
  <c r="M377" i="1"/>
  <c r="G377" i="1"/>
  <c r="I377" i="1"/>
  <c r="F377" i="1"/>
  <c r="L377" i="1"/>
  <c r="J377" i="1"/>
  <c r="K377" i="1"/>
  <c r="H377" i="1"/>
  <c r="D364" i="47"/>
  <c r="E364" i="47"/>
  <c r="G364" i="47"/>
  <c r="H364" i="47"/>
  <c r="C364" i="47"/>
  <c r="F364" i="47"/>
  <c r="I364" i="47" s="1"/>
  <c r="C379" i="1"/>
  <c r="B379" i="1"/>
  <c r="E379" i="5"/>
  <c r="D379" i="1" s="1"/>
  <c r="D379" i="5"/>
  <c r="C379" i="5"/>
  <c r="O379" i="5"/>
  <c r="N379" i="5" s="1"/>
  <c r="F379" i="5"/>
  <c r="J379" i="5" s="1"/>
  <c r="O378" i="5"/>
  <c r="N378" i="5" s="1"/>
  <c r="B380" i="5"/>
  <c r="B381" i="5" s="1"/>
  <c r="C378" i="1"/>
  <c r="E378" i="5"/>
  <c r="D378" i="1" s="1"/>
  <c r="D378" i="5"/>
  <c r="F378" i="5"/>
  <c r="J378" i="5" s="1"/>
  <c r="B378" i="1"/>
  <c r="C378" i="5"/>
  <c r="L377" i="5"/>
  <c r="B365" i="47"/>
  <c r="B366" i="47" s="1"/>
  <c r="F230" i="33" l="1" a="1"/>
  <c r="F230" i="33" s="1"/>
  <c r="L230" i="33" a="1"/>
  <c r="L230" i="33" s="1"/>
  <c r="J230" i="33" a="1"/>
  <c r="J230" i="33" s="1"/>
  <c r="H230" i="33" a="1"/>
  <c r="H230" i="33" s="1"/>
  <c r="D231" i="33" a="1"/>
  <c r="D231" i="33" s="1"/>
  <c r="E230" i="33"/>
  <c r="I378" i="5"/>
  <c r="K229" i="33"/>
  <c r="I229" i="33"/>
  <c r="G229" i="33"/>
  <c r="M229" i="33"/>
  <c r="G366" i="47"/>
  <c r="C366" i="47"/>
  <c r="E366" i="47"/>
  <c r="H366" i="47"/>
  <c r="D366" i="47"/>
  <c r="F366" i="47"/>
  <c r="G379" i="5"/>
  <c r="K378" i="5"/>
  <c r="I379" i="5"/>
  <c r="H378" i="5"/>
  <c r="B382" i="5"/>
  <c r="F380" i="5"/>
  <c r="J380" i="5" s="1"/>
  <c r="C380" i="1"/>
  <c r="M380" i="5"/>
  <c r="K380" i="5"/>
  <c r="B380" i="1"/>
  <c r="O380" i="5"/>
  <c r="N380" i="5" s="1"/>
  <c r="H380" i="5"/>
  <c r="E380" i="5"/>
  <c r="D380" i="1" s="1"/>
  <c r="D380" i="5"/>
  <c r="L380" i="5"/>
  <c r="C380" i="5"/>
  <c r="G380" i="5"/>
  <c r="M379" i="5"/>
  <c r="M378" i="5"/>
  <c r="L379" i="5"/>
  <c r="G379" i="1"/>
  <c r="K379" i="1"/>
  <c r="F379" i="1"/>
  <c r="I379" i="1"/>
  <c r="J379" i="1"/>
  <c r="H379" i="1"/>
  <c r="M379" i="1"/>
  <c r="E379" i="1"/>
  <c r="L379" i="1"/>
  <c r="L378" i="5"/>
  <c r="K379" i="5"/>
  <c r="F378" i="1"/>
  <c r="I378" i="1"/>
  <c r="M378" i="1"/>
  <c r="K378" i="1"/>
  <c r="E378" i="1"/>
  <c r="J378" i="1"/>
  <c r="L378" i="1"/>
  <c r="G378" i="1"/>
  <c r="H378" i="1"/>
  <c r="H379" i="5"/>
  <c r="H365" i="47"/>
  <c r="B367" i="47"/>
  <c r="D365" i="47"/>
  <c r="E365" i="47"/>
  <c r="C365" i="47"/>
  <c r="F365" i="47"/>
  <c r="I365" i="47" s="1"/>
  <c r="G365" i="47"/>
  <c r="D381" i="5"/>
  <c r="E381" i="5"/>
  <c r="D381" i="1" s="1"/>
  <c r="B381" i="1"/>
  <c r="C381" i="5"/>
  <c r="O381" i="5"/>
  <c r="N381" i="5" s="1"/>
  <c r="C381" i="1"/>
  <c r="B383" i="5"/>
  <c r="F381" i="5"/>
  <c r="J381" i="5" s="1"/>
  <c r="G378" i="5"/>
  <c r="I366" i="47" l="1"/>
  <c r="L381" i="5"/>
  <c r="G230" i="33"/>
  <c r="K230" i="33"/>
  <c r="M230" i="33"/>
  <c r="I230" i="33"/>
  <c r="L231" i="33" a="1"/>
  <c r="L231" i="33" s="1"/>
  <c r="J231" i="33" a="1"/>
  <c r="J231" i="33" s="1"/>
  <c r="H231" i="33" a="1"/>
  <c r="H231" i="33" s="1"/>
  <c r="F231" i="33" a="1"/>
  <c r="F231" i="33" s="1"/>
  <c r="D232" i="33" a="1"/>
  <c r="D232" i="33" s="1"/>
  <c r="E231" i="33"/>
  <c r="M381" i="5"/>
  <c r="H381" i="5"/>
  <c r="K381" i="5"/>
  <c r="I380" i="5"/>
  <c r="H380" i="1"/>
  <c r="F380" i="1"/>
  <c r="M380" i="1"/>
  <c r="G380" i="1"/>
  <c r="K380" i="1"/>
  <c r="I380" i="1"/>
  <c r="J380" i="1"/>
  <c r="E380" i="1"/>
  <c r="L380" i="1"/>
  <c r="D367" i="47"/>
  <c r="G367" i="47"/>
  <c r="H367" i="47"/>
  <c r="E367" i="47"/>
  <c r="F367" i="47"/>
  <c r="I367" i="47" s="1"/>
  <c r="C367" i="47"/>
  <c r="I381" i="1"/>
  <c r="H381" i="1"/>
  <c r="L381" i="1"/>
  <c r="J381" i="1"/>
  <c r="M381" i="1"/>
  <c r="G381" i="1"/>
  <c r="E381" i="1"/>
  <c r="K381" i="1"/>
  <c r="F381" i="1"/>
  <c r="B383" i="1"/>
  <c r="C383" i="1"/>
  <c r="O383" i="5"/>
  <c r="N383" i="5" s="1"/>
  <c r="E383" i="5"/>
  <c r="D383" i="1" s="1"/>
  <c r="D383" i="5"/>
  <c r="F383" i="5"/>
  <c r="J383" i="5" s="1"/>
  <c r="C383" i="5"/>
  <c r="C382" i="1"/>
  <c r="B382" i="1"/>
  <c r="E382" i="5"/>
  <c r="D382" i="1" s="1"/>
  <c r="D382" i="5"/>
  <c r="O382" i="5"/>
  <c r="N382" i="5" s="1"/>
  <c r="F382" i="5"/>
  <c r="J382" i="5" s="1"/>
  <c r="B384" i="5"/>
  <c r="B385" i="5" s="1"/>
  <c r="M382" i="5"/>
  <c r="C382" i="5"/>
  <c r="B368" i="47"/>
  <c r="B369" i="47" s="1"/>
  <c r="I381" i="5"/>
  <c r="G381" i="5"/>
  <c r="F232" i="33" l="1" a="1"/>
  <c r="F232" i="33" s="1"/>
  <c r="H232" i="33" a="1"/>
  <c r="H232" i="33" s="1"/>
  <c r="L232" i="33" a="1"/>
  <c r="L232" i="33" s="1"/>
  <c r="J232" i="33" a="1"/>
  <c r="J232" i="33" s="1"/>
  <c r="D233" i="33" a="1"/>
  <c r="D233" i="33" s="1"/>
  <c r="E232" i="33"/>
  <c r="G382" i="5"/>
  <c r="I382" i="5"/>
  <c r="I231" i="33"/>
  <c r="G231" i="33"/>
  <c r="K231" i="33"/>
  <c r="M231" i="33"/>
  <c r="K383" i="5"/>
  <c r="M383" i="5"/>
  <c r="K382" i="5"/>
  <c r="I383" i="5"/>
  <c r="H382" i="5"/>
  <c r="D369" i="47"/>
  <c r="E369" i="47"/>
  <c r="B371" i="47"/>
  <c r="H369" i="47"/>
  <c r="G369" i="47"/>
  <c r="F369" i="47"/>
  <c r="C369" i="47"/>
  <c r="C385" i="1"/>
  <c r="E385" i="5"/>
  <c r="D385" i="1" s="1"/>
  <c r="B385" i="1"/>
  <c r="F385" i="5"/>
  <c r="J385" i="5" s="1"/>
  <c r="D385" i="5"/>
  <c r="O385" i="5"/>
  <c r="N385" i="5" s="1"/>
  <c r="L385" i="5"/>
  <c r="C385" i="5"/>
  <c r="G385" i="5"/>
  <c r="J382" i="1"/>
  <c r="K382" i="1"/>
  <c r="E382" i="1"/>
  <c r="L382" i="1"/>
  <c r="F382" i="1"/>
  <c r="I382" i="1"/>
  <c r="M382" i="1"/>
  <c r="H382" i="1"/>
  <c r="G382" i="1"/>
  <c r="H368" i="47"/>
  <c r="E368" i="47"/>
  <c r="D368" i="47"/>
  <c r="B370" i="47"/>
  <c r="C368" i="47"/>
  <c r="F368" i="47"/>
  <c r="I368" i="47" s="1"/>
  <c r="G368" i="47"/>
  <c r="L382" i="5"/>
  <c r="H383" i="5"/>
  <c r="K383" i="1"/>
  <c r="M383" i="1"/>
  <c r="F383" i="1"/>
  <c r="E383" i="1"/>
  <c r="I383" i="1"/>
  <c r="G383" i="1"/>
  <c r="L383" i="1"/>
  <c r="J383" i="1"/>
  <c r="H383" i="1"/>
  <c r="F384" i="5"/>
  <c r="J384" i="5" s="1"/>
  <c r="I384" i="5"/>
  <c r="G384" i="5"/>
  <c r="O384" i="5"/>
  <c r="N384" i="5" s="1"/>
  <c r="B384" i="1"/>
  <c r="C384" i="1"/>
  <c r="K384" i="5"/>
  <c r="E384" i="5"/>
  <c r="D384" i="1" s="1"/>
  <c r="D384" i="5"/>
  <c r="M384" i="5"/>
  <c r="C384" i="5"/>
  <c r="B386" i="5"/>
  <c r="G383" i="5"/>
  <c r="L383" i="5"/>
  <c r="L233" i="33" l="1" a="1"/>
  <c r="L233" i="33" s="1"/>
  <c r="J233" i="33" a="1"/>
  <c r="J233" i="33" s="1"/>
  <c r="H233" i="33" a="1"/>
  <c r="H233" i="33" s="1"/>
  <c r="F233" i="33" a="1"/>
  <c r="F233" i="33" s="1"/>
  <c r="D234" i="33" a="1"/>
  <c r="D234" i="33" s="1"/>
  <c r="E233" i="33"/>
  <c r="M232" i="33"/>
  <c r="I232" i="33"/>
  <c r="G232" i="33"/>
  <c r="K232" i="33"/>
  <c r="H384" i="5"/>
  <c r="I369" i="47"/>
  <c r="F386" i="5"/>
  <c r="J386" i="5" s="1"/>
  <c r="C386" i="1"/>
  <c r="D386" i="5"/>
  <c r="H386" i="5"/>
  <c r="E386" i="5"/>
  <c r="D386" i="1" s="1"/>
  <c r="C386" i="5"/>
  <c r="B386" i="1"/>
  <c r="O386" i="5"/>
  <c r="N386" i="5" s="1"/>
  <c r="I385" i="5"/>
  <c r="D370" i="47"/>
  <c r="B372" i="47"/>
  <c r="B373" i="47" s="1"/>
  <c r="C370" i="47"/>
  <c r="H370" i="47"/>
  <c r="E370" i="47"/>
  <c r="G370" i="47"/>
  <c r="F370" i="47"/>
  <c r="M385" i="1"/>
  <c r="J385" i="1"/>
  <c r="L385" i="1"/>
  <c r="K385" i="1"/>
  <c r="F385" i="1"/>
  <c r="G385" i="1"/>
  <c r="I385" i="1"/>
  <c r="E385" i="1"/>
  <c r="H385" i="1"/>
  <c r="H385" i="5"/>
  <c r="M385" i="5"/>
  <c r="B387" i="5"/>
  <c r="L384" i="5"/>
  <c r="K385" i="5"/>
  <c r="L384" i="1"/>
  <c r="H384" i="1"/>
  <c r="J384" i="1"/>
  <c r="G384" i="1"/>
  <c r="K384" i="1"/>
  <c r="I384" i="1"/>
  <c r="F384" i="1"/>
  <c r="M384" i="1"/>
  <c r="E384" i="1"/>
  <c r="H371" i="47"/>
  <c r="F371" i="47"/>
  <c r="E371" i="47"/>
  <c r="D371" i="47"/>
  <c r="G371" i="47"/>
  <c r="C371" i="47"/>
  <c r="F234" i="33" l="1" a="1"/>
  <c r="F234" i="33" s="1"/>
  <c r="J234" i="33" a="1"/>
  <c r="J234" i="33" s="1"/>
  <c r="L234" i="33" a="1"/>
  <c r="L234" i="33" s="1"/>
  <c r="H234" i="33" a="1"/>
  <c r="H234" i="33" s="1"/>
  <c r="D235" i="33" a="1"/>
  <c r="D235" i="33" s="1"/>
  <c r="E234" i="33"/>
  <c r="M386" i="5"/>
  <c r="L386" i="5"/>
  <c r="G386" i="5"/>
  <c r="G233" i="33"/>
  <c r="M233" i="33"/>
  <c r="K233" i="33"/>
  <c r="I233" i="33"/>
  <c r="I386" i="5"/>
  <c r="K386" i="5"/>
  <c r="I371" i="47"/>
  <c r="I370" i="47"/>
  <c r="D373" i="47"/>
  <c r="H373" i="47"/>
  <c r="G373" i="47"/>
  <c r="E373" i="47"/>
  <c r="F373" i="47"/>
  <c r="I373" i="47" s="1"/>
  <c r="C373" i="47"/>
  <c r="F386" i="1"/>
  <c r="L386" i="1"/>
  <c r="H386" i="1"/>
  <c r="E386" i="1"/>
  <c r="M386" i="1"/>
  <c r="I386" i="1"/>
  <c r="K386" i="1"/>
  <c r="J386" i="1"/>
  <c r="G386" i="1"/>
  <c r="D387" i="5"/>
  <c r="B387" i="1"/>
  <c r="C387" i="5"/>
  <c r="E387" i="5"/>
  <c r="D387" i="1" s="1"/>
  <c r="C387" i="1"/>
  <c r="F387" i="5"/>
  <c r="J387" i="5" s="1"/>
  <c r="O387" i="5"/>
  <c r="N387" i="5" s="1"/>
  <c r="F372" i="47"/>
  <c r="I372" i="47" s="1"/>
  <c r="H372" i="47"/>
  <c r="B374" i="47"/>
  <c r="B375" i="47" s="1"/>
  <c r="E372" i="47"/>
  <c r="C372" i="47"/>
  <c r="D372" i="47"/>
  <c r="G372" i="47"/>
  <c r="B388" i="5"/>
  <c r="B389" i="5" s="1"/>
  <c r="G234" i="33" l="1"/>
  <c r="I234" i="33"/>
  <c r="M234" i="33"/>
  <c r="K234" i="33"/>
  <c r="L235" i="33" a="1"/>
  <c r="L235" i="33" s="1"/>
  <c r="J235" i="33" a="1"/>
  <c r="J235" i="33" s="1"/>
  <c r="H235" i="33" a="1"/>
  <c r="H235" i="33" s="1"/>
  <c r="F235" i="33" a="1"/>
  <c r="F235" i="33" s="1"/>
  <c r="D236" i="33" a="1"/>
  <c r="D236" i="33" s="1"/>
  <c r="E235" i="33"/>
  <c r="C389" i="1"/>
  <c r="O389" i="5"/>
  <c r="N389" i="5" s="1"/>
  <c r="E389" i="5"/>
  <c r="D389" i="1" s="1"/>
  <c r="C389" i="5"/>
  <c r="B389" i="1"/>
  <c r="D389" i="5"/>
  <c r="F389" i="5"/>
  <c r="J389" i="5" s="1"/>
  <c r="H389" i="5"/>
  <c r="H375" i="47"/>
  <c r="F375" i="47"/>
  <c r="D375" i="47"/>
  <c r="G375" i="47"/>
  <c r="E375" i="47"/>
  <c r="C375" i="47"/>
  <c r="I387" i="5"/>
  <c r="G387" i="5"/>
  <c r="M387" i="5"/>
  <c r="J387" i="1"/>
  <c r="H387" i="1"/>
  <c r="I387" i="1"/>
  <c r="F387" i="1"/>
  <c r="M387" i="1"/>
  <c r="K387" i="1"/>
  <c r="G387" i="1"/>
  <c r="L387" i="1"/>
  <c r="E387" i="1"/>
  <c r="H374" i="47"/>
  <c r="C374" i="47"/>
  <c r="G374" i="47"/>
  <c r="D374" i="47"/>
  <c r="F374" i="47"/>
  <c r="E374" i="47"/>
  <c r="B376" i="47"/>
  <c r="B377" i="47" s="1"/>
  <c r="K387" i="5"/>
  <c r="H387" i="5"/>
  <c r="C388" i="1"/>
  <c r="C388" i="5"/>
  <c r="F388" i="5"/>
  <c r="J388" i="5" s="1"/>
  <c r="B390" i="5"/>
  <c r="D388" i="5"/>
  <c r="B388" i="1"/>
  <c r="O388" i="5"/>
  <c r="N388" i="5" s="1"/>
  <c r="E388" i="5"/>
  <c r="D388" i="1" s="1"/>
  <c r="L387" i="5"/>
  <c r="F236" i="33" l="1" a="1"/>
  <c r="F236" i="33" s="1"/>
  <c r="L236" i="33" a="1"/>
  <c r="L236" i="33" s="1"/>
  <c r="J236" i="33" a="1"/>
  <c r="J236" i="33" s="1"/>
  <c r="H236" i="33" a="1"/>
  <c r="H236" i="33" s="1"/>
  <c r="D237" i="33" a="1"/>
  <c r="D237" i="33" s="1"/>
  <c r="E236" i="33"/>
  <c r="G388" i="5"/>
  <c r="H388" i="5"/>
  <c r="M389" i="5"/>
  <c r="K389" i="5"/>
  <c r="G235" i="33"/>
  <c r="M235" i="33"/>
  <c r="K235" i="33"/>
  <c r="I235" i="33"/>
  <c r="I375" i="47"/>
  <c r="I374" i="47"/>
  <c r="H377" i="47"/>
  <c r="E377" i="47"/>
  <c r="D377" i="47"/>
  <c r="F377" i="47"/>
  <c r="I377" i="47" s="1"/>
  <c r="C377" i="47"/>
  <c r="G377" i="47"/>
  <c r="L389" i="5"/>
  <c r="K388" i="5"/>
  <c r="I389" i="5"/>
  <c r="C390" i="1"/>
  <c r="D390" i="5"/>
  <c r="O390" i="5"/>
  <c r="N390" i="5" s="1"/>
  <c r="B390" i="1"/>
  <c r="E390" i="5"/>
  <c r="D390" i="1" s="1"/>
  <c r="C390" i="5"/>
  <c r="F390" i="5"/>
  <c r="J390" i="5" s="1"/>
  <c r="B391" i="5"/>
  <c r="B392" i="5" s="1"/>
  <c r="I388" i="5"/>
  <c r="G389" i="5"/>
  <c r="M388" i="5"/>
  <c r="J389" i="1"/>
  <c r="F389" i="1"/>
  <c r="G389" i="1"/>
  <c r="H389" i="1"/>
  <c r="I389" i="1"/>
  <c r="M389" i="1"/>
  <c r="L389" i="1"/>
  <c r="K389" i="1"/>
  <c r="E389" i="1"/>
  <c r="L388" i="5"/>
  <c r="D376" i="47"/>
  <c r="G376" i="47"/>
  <c r="E376" i="47"/>
  <c r="B378" i="47"/>
  <c r="H376" i="47"/>
  <c r="F376" i="47"/>
  <c r="C376" i="47"/>
  <c r="J388" i="1"/>
  <c r="E388" i="1"/>
  <c r="L388" i="1"/>
  <c r="M388" i="1"/>
  <c r="F388" i="1"/>
  <c r="I388" i="1"/>
  <c r="G388" i="1"/>
  <c r="K388" i="1"/>
  <c r="H388" i="1"/>
  <c r="J237" i="33" l="1" a="1"/>
  <c r="J237" i="33" s="1"/>
  <c r="H237" i="33" a="1"/>
  <c r="H237" i="33" s="1"/>
  <c r="F237" i="33" a="1"/>
  <c r="F237" i="33" s="1"/>
  <c r="L237" i="33" a="1"/>
  <c r="L237" i="33" s="1"/>
  <c r="D238" i="33" a="1"/>
  <c r="D238" i="33" s="1"/>
  <c r="E237" i="33"/>
  <c r="G236" i="33"/>
  <c r="K236" i="33"/>
  <c r="M236" i="33"/>
  <c r="I236" i="33"/>
  <c r="I376" i="47"/>
  <c r="G390" i="5"/>
  <c r="H390" i="5"/>
  <c r="K390" i="5"/>
  <c r="J390" i="1"/>
  <c r="G390" i="1"/>
  <c r="I390" i="1"/>
  <c r="L390" i="1"/>
  <c r="K390" i="1"/>
  <c r="F390" i="1"/>
  <c r="M390" i="1"/>
  <c r="E390" i="1"/>
  <c r="H390" i="1"/>
  <c r="C391" i="1"/>
  <c r="C391" i="5"/>
  <c r="E391" i="5"/>
  <c r="D391" i="1" s="1"/>
  <c r="B391" i="1"/>
  <c r="D391" i="5"/>
  <c r="F391" i="5"/>
  <c r="J391" i="5" s="1"/>
  <c r="B393" i="5"/>
  <c r="O391" i="5"/>
  <c r="N391" i="5" s="1"/>
  <c r="F392" i="5"/>
  <c r="J392" i="5" s="1"/>
  <c r="C392" i="1"/>
  <c r="B392" i="1"/>
  <c r="O392" i="5"/>
  <c r="N392" i="5" s="1"/>
  <c r="C392" i="5"/>
  <c r="K392" i="5"/>
  <c r="G392" i="5"/>
  <c r="D392" i="5"/>
  <c r="E392" i="5"/>
  <c r="D392" i="1" s="1"/>
  <c r="M390" i="5"/>
  <c r="I390" i="5"/>
  <c r="F378" i="47"/>
  <c r="G378" i="47"/>
  <c r="D378" i="47"/>
  <c r="H378" i="47"/>
  <c r="I378" i="47" s="1"/>
  <c r="C378" i="47"/>
  <c r="E378" i="47"/>
  <c r="L390" i="5"/>
  <c r="B379" i="47"/>
  <c r="K391" i="5" l="1"/>
  <c r="G237" i="33"/>
  <c r="K237" i="33"/>
  <c r="I237" i="33"/>
  <c r="M237" i="33"/>
  <c r="F238" i="33" a="1"/>
  <c r="F238" i="33" s="1"/>
  <c r="H238" i="33" a="1"/>
  <c r="H238" i="33" s="1"/>
  <c r="L238" i="33" a="1"/>
  <c r="L238" i="33" s="1"/>
  <c r="J238" i="33" a="1"/>
  <c r="J238" i="33" s="1"/>
  <c r="D239" i="33" a="1"/>
  <c r="D239" i="33" s="1"/>
  <c r="E238" i="33"/>
  <c r="M391" i="5"/>
  <c r="I392" i="5"/>
  <c r="D393" i="5"/>
  <c r="B393" i="1"/>
  <c r="K393" i="5"/>
  <c r="C393" i="1"/>
  <c r="E393" i="5"/>
  <c r="D393" i="1" s="1"/>
  <c r="C393" i="5"/>
  <c r="O393" i="5"/>
  <c r="N393" i="5" s="1"/>
  <c r="F393" i="5"/>
  <c r="J393" i="5" s="1"/>
  <c r="H391" i="5"/>
  <c r="H392" i="5"/>
  <c r="D379" i="47"/>
  <c r="C379" i="47"/>
  <c r="H379" i="47"/>
  <c r="E379" i="47"/>
  <c r="G379" i="47"/>
  <c r="F379" i="47"/>
  <c r="I379" i="47" s="1"/>
  <c r="G391" i="5"/>
  <c r="B380" i="47"/>
  <c r="M392" i="5"/>
  <c r="I391" i="5"/>
  <c r="L391" i="5"/>
  <c r="J392" i="1"/>
  <c r="I392" i="1"/>
  <c r="K392" i="1"/>
  <c r="E392" i="1"/>
  <c r="H392" i="1"/>
  <c r="F392" i="1"/>
  <c r="M392" i="1"/>
  <c r="L392" i="1"/>
  <c r="G392" i="1"/>
  <c r="L392" i="5"/>
  <c r="J391" i="1"/>
  <c r="H391" i="1"/>
  <c r="L391" i="1"/>
  <c r="F391" i="1"/>
  <c r="K391" i="1"/>
  <c r="M391" i="1"/>
  <c r="I391" i="1"/>
  <c r="E391" i="1"/>
  <c r="G391" i="1"/>
  <c r="B394" i="5"/>
  <c r="B395" i="5" s="1"/>
  <c r="M238" i="33" l="1"/>
  <c r="K238" i="33"/>
  <c r="G238" i="33"/>
  <c r="I238" i="33"/>
  <c r="L239" i="33" a="1"/>
  <c r="L239" i="33" s="1"/>
  <c r="J239" i="33" a="1"/>
  <c r="J239" i="33" s="1"/>
  <c r="H239" i="33" a="1"/>
  <c r="H239" i="33" s="1"/>
  <c r="F239" i="33" a="1"/>
  <c r="F239" i="33" s="1"/>
  <c r="D240" i="33" a="1"/>
  <c r="D240" i="33" s="1"/>
  <c r="E239" i="33"/>
  <c r="H393" i="5"/>
  <c r="C395" i="1"/>
  <c r="B395" i="1"/>
  <c r="O395" i="5"/>
  <c r="N395" i="5" s="1"/>
  <c r="E395" i="5"/>
  <c r="D395" i="1" s="1"/>
  <c r="D395" i="5"/>
  <c r="F395" i="5"/>
  <c r="J395" i="5" s="1"/>
  <c r="C395" i="5"/>
  <c r="I393" i="5"/>
  <c r="H380" i="47"/>
  <c r="I380" i="47" s="1"/>
  <c r="G380" i="47"/>
  <c r="E380" i="47"/>
  <c r="D380" i="47"/>
  <c r="F380" i="47"/>
  <c r="C380" i="47"/>
  <c r="G393" i="5"/>
  <c r="B381" i="47"/>
  <c r="L393" i="5"/>
  <c r="J393" i="1"/>
  <c r="K393" i="1"/>
  <c r="F393" i="1"/>
  <c r="L393" i="1"/>
  <c r="H393" i="1"/>
  <c r="M393" i="1"/>
  <c r="G393" i="1"/>
  <c r="E393" i="1"/>
  <c r="I393" i="1"/>
  <c r="B394" i="1"/>
  <c r="C394" i="1"/>
  <c r="E394" i="5"/>
  <c r="D394" i="1" s="1"/>
  <c r="D394" i="5"/>
  <c r="O394" i="5"/>
  <c r="N394" i="5" s="1"/>
  <c r="C394" i="5"/>
  <c r="B396" i="5"/>
  <c r="B397" i="5" s="1"/>
  <c r="F394" i="5"/>
  <c r="J394" i="5" s="1"/>
  <c r="M393" i="5"/>
  <c r="F240" i="33" l="1" a="1"/>
  <c r="F240" i="33" s="1"/>
  <c r="J240" i="33" a="1"/>
  <c r="J240" i="33" s="1"/>
  <c r="L240" i="33" a="1"/>
  <c r="L240" i="33" s="1"/>
  <c r="H240" i="33" a="1"/>
  <c r="H240" i="33" s="1"/>
  <c r="D241" i="33" a="1"/>
  <c r="D241" i="33" s="1"/>
  <c r="E240" i="33"/>
  <c r="G239" i="33"/>
  <c r="I239" i="33"/>
  <c r="M239" i="33"/>
  <c r="K239" i="33"/>
  <c r="B397" i="1"/>
  <c r="C397" i="1"/>
  <c r="F397" i="5"/>
  <c r="J397" i="5" s="1"/>
  <c r="D397" i="5"/>
  <c r="C397" i="5"/>
  <c r="O397" i="5"/>
  <c r="N397" i="5" s="1"/>
  <c r="M397" i="5"/>
  <c r="E397" i="5"/>
  <c r="D397" i="1" s="1"/>
  <c r="L397" i="5"/>
  <c r="J395" i="1"/>
  <c r="M395" i="1"/>
  <c r="F395" i="1"/>
  <c r="E395" i="1"/>
  <c r="G395" i="1"/>
  <c r="K395" i="1"/>
  <c r="H395" i="1"/>
  <c r="L395" i="1"/>
  <c r="I395" i="1"/>
  <c r="G394" i="5"/>
  <c r="M395" i="5"/>
  <c r="H394" i="5"/>
  <c r="L394" i="5"/>
  <c r="I395" i="5"/>
  <c r="K395" i="5"/>
  <c r="L395" i="5"/>
  <c r="K394" i="5"/>
  <c r="G381" i="47"/>
  <c r="C381" i="47"/>
  <c r="H381" i="47"/>
  <c r="F381" i="47"/>
  <c r="I381" i="47" s="1"/>
  <c r="D381" i="47"/>
  <c r="E381" i="47"/>
  <c r="B382" i="47"/>
  <c r="B383" i="47" s="1"/>
  <c r="M394" i="5"/>
  <c r="G395" i="5"/>
  <c r="H395" i="5"/>
  <c r="B396" i="1"/>
  <c r="L396" i="5"/>
  <c r="D396" i="5"/>
  <c r="C396" i="5"/>
  <c r="O396" i="5"/>
  <c r="N396" i="5" s="1"/>
  <c r="B398" i="5"/>
  <c r="C396" i="1"/>
  <c r="F396" i="5"/>
  <c r="J396" i="5" s="1"/>
  <c r="E396" i="5"/>
  <c r="D396" i="1" s="1"/>
  <c r="J394" i="1"/>
  <c r="L394" i="1"/>
  <c r="I394" i="1"/>
  <c r="E394" i="1"/>
  <c r="H394" i="1"/>
  <c r="M394" i="1"/>
  <c r="K394" i="1"/>
  <c r="F394" i="1"/>
  <c r="G394" i="1"/>
  <c r="I394" i="5"/>
  <c r="L241" i="33" l="1" a="1"/>
  <c r="L241" i="33" s="1"/>
  <c r="J241" i="33" a="1"/>
  <c r="J241" i="33" s="1"/>
  <c r="H241" i="33" a="1"/>
  <c r="H241" i="33" s="1"/>
  <c r="F241" i="33" a="1"/>
  <c r="F241" i="33" s="1"/>
  <c r="D242" i="33" a="1"/>
  <c r="D242" i="33" s="1"/>
  <c r="E241" i="33"/>
  <c r="K397" i="5"/>
  <c r="H397" i="5"/>
  <c r="G240" i="33"/>
  <c r="I240" i="33"/>
  <c r="M240" i="33"/>
  <c r="K240" i="33"/>
  <c r="I396" i="5"/>
  <c r="M396" i="5"/>
  <c r="H396" i="5"/>
  <c r="H383" i="47"/>
  <c r="F383" i="47"/>
  <c r="D383" i="47"/>
  <c r="G383" i="47"/>
  <c r="E383" i="47"/>
  <c r="C383" i="47"/>
  <c r="J396" i="1"/>
  <c r="H396" i="1"/>
  <c r="I396" i="1"/>
  <c r="M396" i="1"/>
  <c r="K396" i="1"/>
  <c r="E396" i="1"/>
  <c r="L396" i="1"/>
  <c r="F396" i="1"/>
  <c r="G396" i="1"/>
  <c r="I397" i="5"/>
  <c r="C398" i="1"/>
  <c r="F398" i="5"/>
  <c r="J398" i="5" s="1"/>
  <c r="B398" i="1"/>
  <c r="D398" i="5"/>
  <c r="C398" i="5"/>
  <c r="O398" i="5"/>
  <c r="N398" i="5" s="1"/>
  <c r="E398" i="5"/>
  <c r="D398" i="1" s="1"/>
  <c r="G397" i="5"/>
  <c r="D382" i="47"/>
  <c r="B384" i="47"/>
  <c r="B385" i="47" s="1"/>
  <c r="E382" i="47"/>
  <c r="H382" i="47"/>
  <c r="F382" i="47"/>
  <c r="C382" i="47"/>
  <c r="G382" i="47"/>
  <c r="G396" i="5"/>
  <c r="K396" i="5"/>
  <c r="B399" i="5"/>
  <c r="J397" i="1"/>
  <c r="K397" i="1"/>
  <c r="M397" i="1"/>
  <c r="E397" i="1"/>
  <c r="F397" i="1"/>
  <c r="H397" i="1"/>
  <c r="L397" i="1"/>
  <c r="G397" i="1"/>
  <c r="I397" i="1"/>
  <c r="M241" i="33" l="1"/>
  <c r="K241" i="33"/>
  <c r="I241" i="33"/>
  <c r="G241" i="33"/>
  <c r="F242" i="33" a="1"/>
  <c r="F242" i="33" s="1"/>
  <c r="L242" i="33" a="1"/>
  <c r="L242" i="33" s="1"/>
  <c r="J242" i="33" a="1"/>
  <c r="J242" i="33" s="1"/>
  <c r="H242" i="33" a="1"/>
  <c r="H242" i="33" s="1"/>
  <c r="D243" i="33" a="1"/>
  <c r="D243" i="33" s="1"/>
  <c r="E242" i="33"/>
  <c r="I383" i="47"/>
  <c r="I382" i="47"/>
  <c r="I398" i="5"/>
  <c r="D385" i="47"/>
  <c r="G385" i="47"/>
  <c r="F385" i="47"/>
  <c r="H385" i="47"/>
  <c r="E385" i="47"/>
  <c r="C385" i="47"/>
  <c r="K398" i="5"/>
  <c r="J398" i="1"/>
  <c r="M398" i="1"/>
  <c r="H398" i="1"/>
  <c r="G398" i="1"/>
  <c r="E398" i="1"/>
  <c r="L398" i="1"/>
  <c r="I398" i="1"/>
  <c r="F398" i="1"/>
  <c r="K398" i="1"/>
  <c r="L398" i="5"/>
  <c r="F384" i="47"/>
  <c r="E384" i="47"/>
  <c r="D384" i="47"/>
  <c r="C384" i="47"/>
  <c r="G384" i="47"/>
  <c r="B386" i="47"/>
  <c r="B387" i="47" s="1"/>
  <c r="H384" i="47"/>
  <c r="H398" i="5"/>
  <c r="M398" i="5"/>
  <c r="G398" i="5"/>
  <c r="D399" i="5"/>
  <c r="F399" i="5"/>
  <c r="J399" i="5" s="1"/>
  <c r="I399" i="5"/>
  <c r="G399" i="5"/>
  <c r="C399" i="1"/>
  <c r="O399" i="5"/>
  <c r="N399" i="5" s="1"/>
  <c r="M399" i="5"/>
  <c r="B399" i="1"/>
  <c r="K399" i="5"/>
  <c r="E399" i="5"/>
  <c r="D399" i="1" s="1"/>
  <c r="C399" i="5"/>
  <c r="B400" i="5"/>
  <c r="B401" i="5" s="1"/>
  <c r="L243" i="33" l="1" a="1"/>
  <c r="L243" i="33" s="1"/>
  <c r="J243" i="33" a="1"/>
  <c r="J243" i="33" s="1"/>
  <c r="H243" i="33" a="1"/>
  <c r="H243" i="33" s="1"/>
  <c r="F243" i="33" a="1"/>
  <c r="F243" i="33" s="1"/>
  <c r="D244" i="33" a="1"/>
  <c r="D244" i="33" s="1"/>
  <c r="E243" i="33"/>
  <c r="I384" i="47"/>
  <c r="M242" i="33"/>
  <c r="I242" i="33"/>
  <c r="G242" i="33"/>
  <c r="K242" i="33"/>
  <c r="H399" i="5"/>
  <c r="I385" i="47"/>
  <c r="D387" i="47"/>
  <c r="F387" i="47"/>
  <c r="E387" i="47"/>
  <c r="G387" i="47"/>
  <c r="C387" i="47"/>
  <c r="H387" i="47"/>
  <c r="C401" i="1"/>
  <c r="B403" i="5"/>
  <c r="D401" i="5"/>
  <c r="E401" i="5"/>
  <c r="D401" i="1" s="1"/>
  <c r="C401" i="5"/>
  <c r="B401" i="1"/>
  <c r="F401" i="5"/>
  <c r="J401" i="5" s="1"/>
  <c r="O401" i="5"/>
  <c r="N401" i="5" s="1"/>
  <c r="C400" i="1"/>
  <c r="B400" i="1"/>
  <c r="E400" i="5"/>
  <c r="D400" i="1" s="1"/>
  <c r="F400" i="5"/>
  <c r="J400" i="5" s="1"/>
  <c r="D400" i="5"/>
  <c r="O400" i="5"/>
  <c r="N400" i="5" s="1"/>
  <c r="M400" i="5"/>
  <c r="K400" i="5"/>
  <c r="B402" i="5"/>
  <c r="C400" i="5"/>
  <c r="L399" i="5"/>
  <c r="H386" i="47"/>
  <c r="B388" i="47"/>
  <c r="B389" i="47" s="1"/>
  <c r="D386" i="47"/>
  <c r="E386" i="47"/>
  <c r="G386" i="47"/>
  <c r="C386" i="47"/>
  <c r="F386" i="47"/>
  <c r="I386" i="47" s="1"/>
  <c r="J399" i="1"/>
  <c r="E399" i="1"/>
  <c r="L399" i="1"/>
  <c r="K399" i="1"/>
  <c r="I399" i="1"/>
  <c r="M399" i="1"/>
  <c r="G399" i="1"/>
  <c r="F399" i="1"/>
  <c r="H399" i="1"/>
  <c r="F244" i="33" l="1" a="1"/>
  <c r="F244" i="33" s="1"/>
  <c r="H244" i="33" a="1"/>
  <c r="H244" i="33" s="1"/>
  <c r="L244" i="33" a="1"/>
  <c r="L244" i="33" s="1"/>
  <c r="J244" i="33" a="1"/>
  <c r="J244" i="33" s="1"/>
  <c r="D245" i="33" a="1"/>
  <c r="D245" i="33" s="1"/>
  <c r="E244" i="33"/>
  <c r="G243" i="33"/>
  <c r="I243" i="33"/>
  <c r="K243" i="33"/>
  <c r="M243" i="33"/>
  <c r="I387" i="47"/>
  <c r="H389" i="47"/>
  <c r="E389" i="47"/>
  <c r="D389" i="47"/>
  <c r="G389" i="47"/>
  <c r="C389" i="47"/>
  <c r="F389" i="47"/>
  <c r="I389" i="47" s="1"/>
  <c r="H400" i="5"/>
  <c r="H401" i="5"/>
  <c r="J400" i="1"/>
  <c r="E400" i="1"/>
  <c r="H400" i="1"/>
  <c r="G400" i="1"/>
  <c r="I400" i="1"/>
  <c r="M400" i="1"/>
  <c r="F400" i="1"/>
  <c r="K400" i="1"/>
  <c r="L400" i="1"/>
  <c r="G401" i="5"/>
  <c r="L400" i="5"/>
  <c r="H403" i="5"/>
  <c r="C403" i="1"/>
  <c r="O403" i="5"/>
  <c r="N403" i="5" s="1"/>
  <c r="E403" i="5"/>
  <c r="D403" i="1" s="1"/>
  <c r="C403" i="5"/>
  <c r="B403" i="1"/>
  <c r="F403" i="5"/>
  <c r="J403" i="5" s="1"/>
  <c r="M403" i="5"/>
  <c r="I403" i="5"/>
  <c r="D403" i="5"/>
  <c r="C402" i="5"/>
  <c r="B402" i="1"/>
  <c r="F402" i="5"/>
  <c r="J402" i="5" s="1"/>
  <c r="B404" i="5"/>
  <c r="B405" i="5" s="1"/>
  <c r="D402" i="5"/>
  <c r="H402" i="5"/>
  <c r="L402" i="5"/>
  <c r="K402" i="5"/>
  <c r="E402" i="5"/>
  <c r="D402" i="1" s="1"/>
  <c r="C402" i="1"/>
  <c r="O402" i="5"/>
  <c r="N402" i="5" s="1"/>
  <c r="K401" i="5"/>
  <c r="G400" i="5"/>
  <c r="I401" i="5"/>
  <c r="L401" i="5"/>
  <c r="I400" i="5"/>
  <c r="M401" i="5"/>
  <c r="J401" i="1"/>
  <c r="F401" i="1"/>
  <c r="E401" i="1"/>
  <c r="L401" i="1"/>
  <c r="I401" i="1"/>
  <c r="G401" i="1"/>
  <c r="K401" i="1"/>
  <c r="M401" i="1"/>
  <c r="H401" i="1"/>
  <c r="D388" i="47"/>
  <c r="E388" i="47"/>
  <c r="C388" i="47"/>
  <c r="F388" i="47"/>
  <c r="H388" i="47"/>
  <c r="G388" i="47"/>
  <c r="B390" i="47"/>
  <c r="G403" i="5" l="1"/>
  <c r="L403" i="5"/>
  <c r="I402" i="5"/>
  <c r="I388" i="47"/>
  <c r="M402" i="5"/>
  <c r="K403" i="5"/>
  <c r="G244" i="33"/>
  <c r="M244" i="33"/>
  <c r="K244" i="33"/>
  <c r="I244" i="33"/>
  <c r="L245" i="33" a="1"/>
  <c r="L245" i="33" s="1"/>
  <c r="J245" i="33" a="1"/>
  <c r="J245" i="33" s="1"/>
  <c r="H245" i="33" a="1"/>
  <c r="H245" i="33" s="1"/>
  <c r="F245" i="33" a="1"/>
  <c r="F245" i="33" s="1"/>
  <c r="D246" i="33" a="1"/>
  <c r="D246" i="33" s="1"/>
  <c r="E245" i="33"/>
  <c r="B406" i="5"/>
  <c r="F404" i="5"/>
  <c r="J404" i="5" s="1"/>
  <c r="D404" i="5"/>
  <c r="O404" i="5"/>
  <c r="N404" i="5" s="1"/>
  <c r="M404" i="5"/>
  <c r="B404" i="1"/>
  <c r="C404" i="5"/>
  <c r="L404" i="5"/>
  <c r="C404" i="1"/>
  <c r="E404" i="5"/>
  <c r="D404" i="1" s="1"/>
  <c r="F390" i="47"/>
  <c r="D390" i="47"/>
  <c r="E390" i="47"/>
  <c r="H390" i="47"/>
  <c r="C390" i="47"/>
  <c r="G390" i="47"/>
  <c r="J402" i="1"/>
  <c r="G402" i="1"/>
  <c r="H402" i="1"/>
  <c r="F402" i="1"/>
  <c r="M402" i="1"/>
  <c r="L402" i="1"/>
  <c r="E402" i="1"/>
  <c r="I402" i="1"/>
  <c r="K402" i="1"/>
  <c r="G402" i="5"/>
  <c r="B391" i="47"/>
  <c r="B392" i="47" s="1"/>
  <c r="D405" i="5"/>
  <c r="C405" i="1"/>
  <c r="B407" i="5"/>
  <c r="C405" i="5"/>
  <c r="B405" i="1"/>
  <c r="E405" i="5"/>
  <c r="D405" i="1" s="1"/>
  <c r="O405" i="5"/>
  <c r="N405" i="5" s="1"/>
  <c r="F405" i="5"/>
  <c r="J405" i="5" s="1"/>
  <c r="J403" i="1"/>
  <c r="H403" i="1"/>
  <c r="K403" i="1"/>
  <c r="L403" i="1"/>
  <c r="G403" i="1"/>
  <c r="E403" i="1"/>
  <c r="M403" i="1"/>
  <c r="I403" i="1"/>
  <c r="F403" i="1"/>
  <c r="M405" i="5" l="1"/>
  <c r="G245" i="33"/>
  <c r="K245" i="33"/>
  <c r="I245" i="33"/>
  <c r="M245" i="33"/>
  <c r="F246" i="33" a="1"/>
  <c r="F246" i="33" s="1"/>
  <c r="J246" i="33" a="1"/>
  <c r="J246" i="33" s="1"/>
  <c r="L246" i="33" a="1"/>
  <c r="L246" i="33" s="1"/>
  <c r="H246" i="33" a="1"/>
  <c r="H246" i="33" s="1"/>
  <c r="D247" i="33" a="1"/>
  <c r="D247" i="33" s="1"/>
  <c r="E246" i="33"/>
  <c r="K405" i="5"/>
  <c r="I405" i="5"/>
  <c r="I390" i="47"/>
  <c r="H392" i="47"/>
  <c r="D392" i="47"/>
  <c r="E392" i="47"/>
  <c r="F392" i="47"/>
  <c r="I392" i="47" s="1"/>
  <c r="C392" i="47"/>
  <c r="G392" i="47"/>
  <c r="I404" i="5"/>
  <c r="G405" i="5"/>
  <c r="K404" i="5"/>
  <c r="H405" i="5"/>
  <c r="J405" i="1"/>
  <c r="K405" i="1"/>
  <c r="I405" i="1"/>
  <c r="H405" i="1"/>
  <c r="G405" i="1"/>
  <c r="M405" i="1"/>
  <c r="F405" i="1"/>
  <c r="L405" i="1"/>
  <c r="E405" i="1"/>
  <c r="G404" i="5"/>
  <c r="J404" i="1"/>
  <c r="I404" i="1"/>
  <c r="M404" i="1"/>
  <c r="F404" i="1"/>
  <c r="K404" i="1"/>
  <c r="G404" i="1"/>
  <c r="L404" i="1"/>
  <c r="E404" i="1"/>
  <c r="H404" i="1"/>
  <c r="L405" i="5"/>
  <c r="D391" i="47"/>
  <c r="G391" i="47"/>
  <c r="H391" i="47"/>
  <c r="E391" i="47"/>
  <c r="B393" i="47"/>
  <c r="B394" i="47" s="1"/>
  <c r="F391" i="47"/>
  <c r="C391" i="47"/>
  <c r="C406" i="1"/>
  <c r="L406" i="5"/>
  <c r="B406" i="1"/>
  <c r="C406" i="5"/>
  <c r="E406" i="5"/>
  <c r="D406" i="1" s="1"/>
  <c r="D406" i="5"/>
  <c r="B408" i="5"/>
  <c r="O406" i="5"/>
  <c r="N406" i="5" s="1"/>
  <c r="F406" i="5"/>
  <c r="J406" i="5" s="1"/>
  <c r="B407" i="1"/>
  <c r="O407" i="5"/>
  <c r="N407" i="5" s="1"/>
  <c r="C407" i="1"/>
  <c r="C407" i="5"/>
  <c r="F407" i="5"/>
  <c r="J407" i="5" s="1"/>
  <c r="I407" i="5"/>
  <c r="D407" i="5"/>
  <c r="B409" i="5"/>
  <c r="E407" i="5"/>
  <c r="D407" i="1" s="1"/>
  <c r="H404" i="5"/>
  <c r="K407" i="5" l="1"/>
  <c r="L247" i="33" a="1"/>
  <c r="L247" i="33" s="1"/>
  <c r="J247" i="33" a="1"/>
  <c r="J247" i="33" s="1"/>
  <c r="H247" i="33" a="1"/>
  <c r="H247" i="33" s="1"/>
  <c r="F247" i="33" a="1"/>
  <c r="F247" i="33" s="1"/>
  <c r="D248" i="33" a="1"/>
  <c r="D248" i="33" s="1"/>
  <c r="E247" i="33"/>
  <c r="I406" i="5"/>
  <c r="G407" i="5"/>
  <c r="M407" i="5"/>
  <c r="L407" i="5"/>
  <c r="M246" i="33"/>
  <c r="G246" i="33"/>
  <c r="I246" i="33"/>
  <c r="K246" i="33"/>
  <c r="I391" i="47"/>
  <c r="D394" i="47"/>
  <c r="F394" i="47"/>
  <c r="H394" i="47"/>
  <c r="E394" i="47"/>
  <c r="G394" i="47"/>
  <c r="C394" i="47"/>
  <c r="K406" i="5"/>
  <c r="H407" i="5"/>
  <c r="M406" i="5"/>
  <c r="J406" i="1"/>
  <c r="L406" i="1"/>
  <c r="F406" i="1"/>
  <c r="E406" i="1"/>
  <c r="I406" i="1"/>
  <c r="G406" i="1"/>
  <c r="M406" i="1"/>
  <c r="K406" i="1"/>
  <c r="H406" i="1"/>
  <c r="K408" i="5"/>
  <c r="B408" i="1"/>
  <c r="C408" i="1"/>
  <c r="F408" i="5"/>
  <c r="J408" i="5" s="1"/>
  <c r="D408" i="5"/>
  <c r="C408" i="5"/>
  <c r="O408" i="5"/>
  <c r="N408" i="5" s="1"/>
  <c r="B410" i="5"/>
  <c r="B411" i="5" s="1"/>
  <c r="H408" i="5"/>
  <c r="E408" i="5"/>
  <c r="D408" i="1" s="1"/>
  <c r="J407" i="1"/>
  <c r="M407" i="1"/>
  <c r="E407" i="1"/>
  <c r="I407" i="1"/>
  <c r="L407" i="1"/>
  <c r="H407" i="1"/>
  <c r="G407" i="1"/>
  <c r="K407" i="1"/>
  <c r="F407" i="1"/>
  <c r="G406" i="5"/>
  <c r="B409" i="1"/>
  <c r="C409" i="1"/>
  <c r="O409" i="5"/>
  <c r="N409" i="5" s="1"/>
  <c r="F409" i="5"/>
  <c r="J409" i="5" s="1"/>
  <c r="D409" i="5"/>
  <c r="C409" i="5"/>
  <c r="I409" i="5"/>
  <c r="E409" i="5"/>
  <c r="D409" i="1" s="1"/>
  <c r="D393" i="47"/>
  <c r="G393" i="47"/>
  <c r="F393" i="47"/>
  <c r="E393" i="47"/>
  <c r="H393" i="47"/>
  <c r="C393" i="47"/>
  <c r="B395" i="47"/>
  <c r="H406" i="5"/>
  <c r="F248" i="33" l="1" a="1"/>
  <c r="F248" i="33" s="1"/>
  <c r="L248" i="33" a="1"/>
  <c r="L248" i="33" s="1"/>
  <c r="J248" i="33" a="1"/>
  <c r="J248" i="33" s="1"/>
  <c r="H248" i="33" a="1"/>
  <c r="H248" i="33" s="1"/>
  <c r="D249" i="33" a="1"/>
  <c r="D249" i="33" s="1"/>
  <c r="E248" i="33"/>
  <c r="G409" i="5"/>
  <c r="L409" i="5"/>
  <c r="M409" i="5"/>
  <c r="K247" i="33"/>
  <c r="I247" i="33"/>
  <c r="G247" i="33"/>
  <c r="M247" i="33"/>
  <c r="H409" i="5"/>
  <c r="L408" i="5"/>
  <c r="I393" i="47"/>
  <c r="I394" i="47"/>
  <c r="J408" i="1"/>
  <c r="G408" i="1"/>
  <c r="E408" i="1"/>
  <c r="M408" i="1"/>
  <c r="F408" i="1"/>
  <c r="L408" i="1"/>
  <c r="K408" i="1"/>
  <c r="H408" i="1"/>
  <c r="I408" i="1"/>
  <c r="C410" i="1"/>
  <c r="B412" i="5"/>
  <c r="F410" i="5"/>
  <c r="J410" i="5" s="1"/>
  <c r="I410" i="5"/>
  <c r="L410" i="5"/>
  <c r="B410" i="1"/>
  <c r="M410" i="5"/>
  <c r="H410" i="5"/>
  <c r="G410" i="5"/>
  <c r="D410" i="5"/>
  <c r="C410" i="5"/>
  <c r="O410" i="5"/>
  <c r="N410" i="5" s="1"/>
  <c r="E410" i="5"/>
  <c r="D410" i="1" s="1"/>
  <c r="K410" i="5"/>
  <c r="G408" i="5"/>
  <c r="H395" i="47"/>
  <c r="F395" i="47"/>
  <c r="G395" i="47"/>
  <c r="D395" i="47"/>
  <c r="C395" i="47"/>
  <c r="E395" i="47"/>
  <c r="M408" i="5"/>
  <c r="D411" i="5"/>
  <c r="B411" i="1"/>
  <c r="C411" i="1"/>
  <c r="C411" i="5"/>
  <c r="E411" i="5"/>
  <c r="D411" i="1" s="1"/>
  <c r="O411" i="5"/>
  <c r="N411" i="5" s="1"/>
  <c r="F411" i="5"/>
  <c r="J411" i="5" s="1"/>
  <c r="B413" i="5"/>
  <c r="B396" i="47"/>
  <c r="B397" i="47" s="1"/>
  <c r="K409" i="5"/>
  <c r="I408" i="5"/>
  <c r="J409" i="1"/>
  <c r="I409" i="1"/>
  <c r="H409" i="1"/>
  <c r="F409" i="1"/>
  <c r="L409" i="1"/>
  <c r="G409" i="1"/>
  <c r="M409" i="1"/>
  <c r="E409" i="1"/>
  <c r="K409" i="1"/>
  <c r="L249" i="33" l="1" a="1"/>
  <c r="L249" i="33" s="1"/>
  <c r="J249" i="33" a="1"/>
  <c r="J249" i="33" s="1"/>
  <c r="H249" i="33" a="1"/>
  <c r="H249" i="33" s="1"/>
  <c r="F249" i="33" a="1"/>
  <c r="F249" i="33" s="1"/>
  <c r="D250" i="33" a="1"/>
  <c r="D250" i="33" s="1"/>
  <c r="E249" i="33"/>
  <c r="G248" i="33"/>
  <c r="K248" i="33"/>
  <c r="I248" i="33"/>
  <c r="M248" i="33"/>
  <c r="I395" i="47"/>
  <c r="D397" i="47"/>
  <c r="G397" i="47"/>
  <c r="F397" i="47"/>
  <c r="B399" i="47"/>
  <c r="E397" i="47"/>
  <c r="C397" i="47"/>
  <c r="H397" i="47"/>
  <c r="I397" i="47" s="1"/>
  <c r="M411" i="5"/>
  <c r="I411" i="5"/>
  <c r="J410" i="1"/>
  <c r="L410" i="1"/>
  <c r="M410" i="1"/>
  <c r="E410" i="1"/>
  <c r="I410" i="1"/>
  <c r="H410" i="1"/>
  <c r="G410" i="1"/>
  <c r="K410" i="1"/>
  <c r="F410" i="1"/>
  <c r="K411" i="5"/>
  <c r="H411" i="5"/>
  <c r="B412" i="1"/>
  <c r="F412" i="5"/>
  <c r="J412" i="5" s="1"/>
  <c r="C412" i="1"/>
  <c r="D412" i="5"/>
  <c r="C412" i="5"/>
  <c r="O412" i="5"/>
  <c r="N412" i="5" s="1"/>
  <c r="B414" i="5"/>
  <c r="E412" i="5"/>
  <c r="D412" i="1" s="1"/>
  <c r="L411" i="5"/>
  <c r="G411" i="5"/>
  <c r="J411" i="1"/>
  <c r="H411" i="1"/>
  <c r="F411" i="1"/>
  <c r="I411" i="1"/>
  <c r="M411" i="1"/>
  <c r="G411" i="1"/>
  <c r="K411" i="1"/>
  <c r="L411" i="1"/>
  <c r="E411" i="1"/>
  <c r="F413" i="5"/>
  <c r="J413" i="5" s="1"/>
  <c r="I413" i="5"/>
  <c r="C413" i="1"/>
  <c r="B413" i="1"/>
  <c r="D413" i="5"/>
  <c r="C413" i="5"/>
  <c r="B415" i="5"/>
  <c r="E413" i="5"/>
  <c r="D413" i="1" s="1"/>
  <c r="O413" i="5"/>
  <c r="N413" i="5" s="1"/>
  <c r="F396" i="47"/>
  <c r="G396" i="47"/>
  <c r="B398" i="47"/>
  <c r="D396" i="47"/>
  <c r="E396" i="47"/>
  <c r="C396" i="47"/>
  <c r="H396" i="47"/>
  <c r="F250" i="33" l="1" a="1"/>
  <c r="F250" i="33" s="1"/>
  <c r="L250" i="33" a="1"/>
  <c r="L250" i="33" s="1"/>
  <c r="J250" i="33" a="1"/>
  <c r="J250" i="33" s="1"/>
  <c r="H250" i="33" a="1"/>
  <c r="H250" i="33" s="1"/>
  <c r="D251" i="33" a="1"/>
  <c r="D251" i="33" s="1"/>
  <c r="E250" i="33"/>
  <c r="G249" i="33"/>
  <c r="I249" i="33"/>
  <c r="K249" i="33"/>
  <c r="M249" i="33"/>
  <c r="I396" i="47"/>
  <c r="G412" i="5"/>
  <c r="M413" i="5"/>
  <c r="K412" i="5"/>
  <c r="J412" i="1"/>
  <c r="E412" i="1"/>
  <c r="L412" i="1"/>
  <c r="H412" i="1"/>
  <c r="F412" i="1"/>
  <c r="M412" i="1"/>
  <c r="I412" i="1"/>
  <c r="K412" i="1"/>
  <c r="G412" i="1"/>
  <c r="H398" i="47"/>
  <c r="C398" i="47"/>
  <c r="G398" i="47"/>
  <c r="B400" i="47"/>
  <c r="D398" i="47"/>
  <c r="E398" i="47"/>
  <c r="F398" i="47"/>
  <c r="I398" i="47" s="1"/>
  <c r="D415" i="5"/>
  <c r="E415" i="5"/>
  <c r="D415" i="1" s="1"/>
  <c r="B415" i="1"/>
  <c r="C415" i="5"/>
  <c r="O415" i="5"/>
  <c r="N415" i="5" s="1"/>
  <c r="F415" i="5"/>
  <c r="J415" i="5" s="1"/>
  <c r="C415" i="1"/>
  <c r="L412" i="5"/>
  <c r="C414" i="1"/>
  <c r="B414" i="1"/>
  <c r="E414" i="5"/>
  <c r="D414" i="1" s="1"/>
  <c r="F414" i="5"/>
  <c r="J414" i="5" s="1"/>
  <c r="B416" i="5"/>
  <c r="B417" i="5" s="1"/>
  <c r="O414" i="5"/>
  <c r="N414" i="5" s="1"/>
  <c r="K414" i="5"/>
  <c r="D414" i="5"/>
  <c r="C414" i="5"/>
  <c r="H413" i="5"/>
  <c r="M412" i="5"/>
  <c r="J413" i="1"/>
  <c r="F413" i="1"/>
  <c r="H413" i="1"/>
  <c r="L413" i="1"/>
  <c r="K413" i="1"/>
  <c r="E413" i="1"/>
  <c r="M413" i="1"/>
  <c r="I413" i="1"/>
  <c r="G413" i="1"/>
  <c r="K413" i="5"/>
  <c r="I412" i="5"/>
  <c r="G413" i="5"/>
  <c r="H399" i="47"/>
  <c r="E399" i="47"/>
  <c r="F399" i="47"/>
  <c r="G399" i="47"/>
  <c r="B401" i="47"/>
  <c r="C399" i="47"/>
  <c r="D399" i="47"/>
  <c r="I399" i="47"/>
  <c r="H412" i="5"/>
  <c r="L413" i="5"/>
  <c r="K415" i="5" l="1"/>
  <c r="M250" i="33"/>
  <c r="I250" i="33"/>
  <c r="K250" i="33"/>
  <c r="G250" i="33"/>
  <c r="F251" i="33" a="1"/>
  <c r="F251" i="33" s="1"/>
  <c r="L251" i="33" a="1"/>
  <c r="L251" i="33" s="1"/>
  <c r="J251" i="33" a="1"/>
  <c r="J251" i="33" s="1"/>
  <c r="H251" i="33" a="1"/>
  <c r="H251" i="33" s="1"/>
  <c r="D252" i="33" a="1"/>
  <c r="D252" i="33" s="1"/>
  <c r="E251" i="33"/>
  <c r="D417" i="5"/>
  <c r="O417" i="5"/>
  <c r="N417" i="5" s="1"/>
  <c r="B417" i="1"/>
  <c r="F417" i="5"/>
  <c r="J417" i="5" s="1"/>
  <c r="C417" i="5"/>
  <c r="C417" i="1"/>
  <c r="E417" i="5"/>
  <c r="D417" i="1" s="1"/>
  <c r="L417" i="5"/>
  <c r="I417" i="5"/>
  <c r="J415" i="1"/>
  <c r="H415" i="1"/>
  <c r="I415" i="1"/>
  <c r="F415" i="1"/>
  <c r="K415" i="1"/>
  <c r="E415" i="1"/>
  <c r="L415" i="1"/>
  <c r="M415" i="1"/>
  <c r="G415" i="1"/>
  <c r="L414" i="5"/>
  <c r="G414" i="5"/>
  <c r="G415" i="5"/>
  <c r="I414" i="5"/>
  <c r="I415" i="5"/>
  <c r="H415" i="5"/>
  <c r="M414" i="5"/>
  <c r="L415" i="5"/>
  <c r="B418" i="5"/>
  <c r="F416" i="5"/>
  <c r="J416" i="5" s="1"/>
  <c r="C416" i="1"/>
  <c r="C416" i="5"/>
  <c r="B416" i="1"/>
  <c r="D416" i="5"/>
  <c r="E416" i="5"/>
  <c r="D416" i="1" s="1"/>
  <c r="M416" i="5"/>
  <c r="O416" i="5"/>
  <c r="N416" i="5" s="1"/>
  <c r="L416" i="5"/>
  <c r="K416" i="5"/>
  <c r="I416" i="5"/>
  <c r="H401" i="47"/>
  <c r="E401" i="47"/>
  <c r="C401" i="47"/>
  <c r="F401" i="47"/>
  <c r="G401" i="47"/>
  <c r="D401" i="47"/>
  <c r="M415" i="5"/>
  <c r="D400" i="47"/>
  <c r="H400" i="47"/>
  <c r="F400" i="47"/>
  <c r="I400" i="47" s="1"/>
  <c r="E400" i="47"/>
  <c r="B402" i="47"/>
  <c r="C400" i="47"/>
  <c r="G400" i="47"/>
  <c r="H414" i="5"/>
  <c r="J414" i="1"/>
  <c r="G414" i="1"/>
  <c r="F414" i="1"/>
  <c r="L414" i="1"/>
  <c r="H414" i="1"/>
  <c r="K414" i="1"/>
  <c r="E414" i="1"/>
  <c r="M414" i="1"/>
  <c r="I414" i="1"/>
  <c r="F252" i="33" l="1" a="1"/>
  <c r="F252" i="33" s="1"/>
  <c r="L252" i="33" a="1"/>
  <c r="L252" i="33" s="1"/>
  <c r="J252" i="33" a="1"/>
  <c r="J252" i="33" s="1"/>
  <c r="H252" i="33" a="1"/>
  <c r="H252" i="33" s="1"/>
  <c r="D253" i="33" a="1"/>
  <c r="D253" i="33" s="1"/>
  <c r="E252" i="33"/>
  <c r="K251" i="33"/>
  <c r="I251" i="33"/>
  <c r="M251" i="33"/>
  <c r="G251" i="33"/>
  <c r="I401" i="47"/>
  <c r="G417" i="5"/>
  <c r="K417" i="5"/>
  <c r="H416" i="5"/>
  <c r="M417" i="5"/>
  <c r="B418" i="1"/>
  <c r="C418" i="1"/>
  <c r="O418" i="5"/>
  <c r="N418" i="5" s="1"/>
  <c r="E418" i="5"/>
  <c r="D418" i="1" s="1"/>
  <c r="C418" i="5"/>
  <c r="F418" i="5"/>
  <c r="J418" i="5" s="1"/>
  <c r="D418" i="5"/>
  <c r="H418" i="5"/>
  <c r="L418" i="5"/>
  <c r="G416" i="5"/>
  <c r="H417" i="5"/>
  <c r="J416" i="1"/>
  <c r="I416" i="1"/>
  <c r="L416" i="1"/>
  <c r="K416" i="1"/>
  <c r="E416" i="1"/>
  <c r="F416" i="1"/>
  <c r="M416" i="1"/>
  <c r="H416" i="1"/>
  <c r="G416" i="1"/>
  <c r="H402" i="47"/>
  <c r="C402" i="47"/>
  <c r="G402" i="47"/>
  <c r="E402" i="47"/>
  <c r="F402" i="47"/>
  <c r="I402" i="47" s="1"/>
  <c r="D402" i="47"/>
  <c r="B403" i="47"/>
  <c r="B404" i="47" s="1"/>
  <c r="B419" i="5"/>
  <c r="B420" i="5" s="1"/>
  <c r="J417" i="1"/>
  <c r="K417" i="1"/>
  <c r="F417" i="1"/>
  <c r="H417" i="1"/>
  <c r="E417" i="1"/>
  <c r="M417" i="1"/>
  <c r="L417" i="1"/>
  <c r="G417" i="1"/>
  <c r="I417" i="1"/>
  <c r="H253" i="33" l="1" a="1"/>
  <c r="H253" i="33" s="1"/>
  <c r="J253" i="33" a="1"/>
  <c r="J253" i="33" s="1"/>
  <c r="F253" i="33" a="1"/>
  <c r="F253" i="33" s="1"/>
  <c r="L253" i="33" a="1"/>
  <c r="L253" i="33" s="1"/>
  <c r="D254" i="33" a="1"/>
  <c r="D254" i="33" s="1"/>
  <c r="E253" i="33"/>
  <c r="I418" i="5"/>
  <c r="K418" i="5"/>
  <c r="M418" i="5"/>
  <c r="M252" i="33"/>
  <c r="G252" i="33"/>
  <c r="I252" i="33"/>
  <c r="K252" i="33"/>
  <c r="C419" i="1"/>
  <c r="B421" i="5"/>
  <c r="D419" i="5"/>
  <c r="O419" i="5"/>
  <c r="N419" i="5" s="1"/>
  <c r="F419" i="5"/>
  <c r="J419" i="5" s="1"/>
  <c r="C419" i="5"/>
  <c r="B419" i="1"/>
  <c r="E419" i="5"/>
  <c r="D419" i="1" s="1"/>
  <c r="D403" i="47"/>
  <c r="F403" i="47"/>
  <c r="C403" i="47"/>
  <c r="E403" i="47"/>
  <c r="H403" i="47"/>
  <c r="G403" i="47"/>
  <c r="B405" i="47"/>
  <c r="G418" i="5"/>
  <c r="B420" i="1"/>
  <c r="C420" i="1"/>
  <c r="C420" i="5"/>
  <c r="B422" i="5"/>
  <c r="F420" i="5"/>
  <c r="J420" i="5" s="1"/>
  <c r="D420" i="5"/>
  <c r="O420" i="5"/>
  <c r="N420" i="5" s="1"/>
  <c r="E420" i="5"/>
  <c r="D420" i="1" s="1"/>
  <c r="H404" i="47"/>
  <c r="G404" i="47"/>
  <c r="C404" i="47"/>
  <c r="E404" i="47"/>
  <c r="F404" i="47"/>
  <c r="I404" i="47" s="1"/>
  <c r="D404" i="47"/>
  <c r="J418" i="1"/>
  <c r="L418" i="1"/>
  <c r="I418" i="1"/>
  <c r="K418" i="1"/>
  <c r="G418" i="1"/>
  <c r="M418" i="1"/>
  <c r="F418" i="1"/>
  <c r="E418" i="1"/>
  <c r="H418" i="1"/>
  <c r="F254" i="33" l="1" a="1"/>
  <c r="F254" i="33" s="1"/>
  <c r="H254" i="33" a="1"/>
  <c r="H254" i="33" s="1"/>
  <c r="L254" i="33" a="1"/>
  <c r="L254" i="33" s="1"/>
  <c r="J254" i="33" a="1"/>
  <c r="J254" i="33" s="1"/>
  <c r="D255" i="33" a="1"/>
  <c r="D255" i="33" s="1"/>
  <c r="E254" i="33"/>
  <c r="K420" i="5"/>
  <c r="I420" i="5"/>
  <c r="M420" i="5"/>
  <c r="L419" i="5"/>
  <c r="G253" i="33"/>
  <c r="I253" i="33"/>
  <c r="K253" i="33"/>
  <c r="M253" i="33"/>
  <c r="H419" i="5"/>
  <c r="L420" i="5"/>
  <c r="K419" i="5"/>
  <c r="I419" i="5"/>
  <c r="I403" i="47"/>
  <c r="H420" i="5"/>
  <c r="J420" i="1"/>
  <c r="F420" i="1"/>
  <c r="I420" i="1"/>
  <c r="E420" i="1"/>
  <c r="K420" i="1"/>
  <c r="G420" i="1"/>
  <c r="M420" i="1"/>
  <c r="L420" i="1"/>
  <c r="H420" i="1"/>
  <c r="G419" i="5"/>
  <c r="E405" i="47"/>
  <c r="C405" i="47"/>
  <c r="G405" i="47"/>
  <c r="D405" i="47"/>
  <c r="F405" i="47"/>
  <c r="H405" i="47"/>
  <c r="J419" i="1"/>
  <c r="M419" i="1"/>
  <c r="F419" i="1"/>
  <c r="G419" i="1"/>
  <c r="E419" i="1"/>
  <c r="K419" i="1"/>
  <c r="H419" i="1"/>
  <c r="I419" i="1"/>
  <c r="L419" i="1"/>
  <c r="G420" i="5"/>
  <c r="M419" i="5"/>
  <c r="B421" i="1"/>
  <c r="O421" i="5"/>
  <c r="N421" i="5" s="1"/>
  <c r="D421" i="5"/>
  <c r="C421" i="1"/>
  <c r="B423" i="5"/>
  <c r="B424" i="5" s="1"/>
  <c r="F421" i="5"/>
  <c r="J421" i="5" s="1"/>
  <c r="C421" i="5"/>
  <c r="E421" i="5"/>
  <c r="D421" i="1" s="1"/>
  <c r="C422" i="1"/>
  <c r="F422" i="5"/>
  <c r="J422" i="5" s="1"/>
  <c r="K422" i="5"/>
  <c r="B422" i="1"/>
  <c r="L422" i="5"/>
  <c r="G422" i="5"/>
  <c r="M422" i="5"/>
  <c r="H422" i="5"/>
  <c r="E422" i="5"/>
  <c r="D422" i="1" s="1"/>
  <c r="I422" i="5"/>
  <c r="D422" i="5"/>
  <c r="O422" i="5"/>
  <c r="N422" i="5" s="1"/>
  <c r="C422" i="5"/>
  <c r="B406" i="47"/>
  <c r="B407" i="47" s="1"/>
  <c r="J255" i="33" l="1" a="1"/>
  <c r="J255" i="33" s="1"/>
  <c r="F255" i="33" a="1"/>
  <c r="F255" i="33" s="1"/>
  <c r="L255" i="33" a="1"/>
  <c r="L255" i="33" s="1"/>
  <c r="H255" i="33" a="1"/>
  <c r="H255" i="33" s="1"/>
  <c r="D256" i="33" a="1"/>
  <c r="D256" i="33" s="1"/>
  <c r="E255" i="33"/>
  <c r="H421" i="5"/>
  <c r="K254" i="33"/>
  <c r="G254" i="33"/>
  <c r="M254" i="33"/>
  <c r="I254" i="33"/>
  <c r="L421" i="5"/>
  <c r="I405" i="47"/>
  <c r="I421" i="5"/>
  <c r="J421" i="1"/>
  <c r="H421" i="1"/>
  <c r="E421" i="1"/>
  <c r="M421" i="1"/>
  <c r="L421" i="1"/>
  <c r="I421" i="1"/>
  <c r="F421" i="1"/>
  <c r="K421" i="1"/>
  <c r="G421" i="1"/>
  <c r="O424" i="5"/>
  <c r="N424" i="5" s="1"/>
  <c r="C424" i="1"/>
  <c r="F424" i="5"/>
  <c r="J424" i="5" s="1"/>
  <c r="D424" i="5"/>
  <c r="C424" i="5"/>
  <c r="B424" i="1"/>
  <c r="E424" i="5"/>
  <c r="D424" i="1" s="1"/>
  <c r="G421" i="5"/>
  <c r="D423" i="5"/>
  <c r="C423" i="1"/>
  <c r="B423" i="1"/>
  <c r="F423" i="5"/>
  <c r="J423" i="5" s="1"/>
  <c r="C423" i="5"/>
  <c r="L423" i="5"/>
  <c r="O423" i="5"/>
  <c r="N423" i="5" s="1"/>
  <c r="E423" i="5"/>
  <c r="D423" i="1" s="1"/>
  <c r="B425" i="5"/>
  <c r="K421" i="5"/>
  <c r="J422" i="1"/>
  <c r="K422" i="1"/>
  <c r="H422" i="1"/>
  <c r="E422" i="1"/>
  <c r="F422" i="1"/>
  <c r="L422" i="1"/>
  <c r="M422" i="1"/>
  <c r="I422" i="1"/>
  <c r="G422" i="1"/>
  <c r="H407" i="47"/>
  <c r="D407" i="47"/>
  <c r="C407" i="47"/>
  <c r="E407" i="47"/>
  <c r="G407" i="47"/>
  <c r="F407" i="47"/>
  <c r="D406" i="47"/>
  <c r="B408" i="47"/>
  <c r="E406" i="47"/>
  <c r="G406" i="47"/>
  <c r="C406" i="47"/>
  <c r="F406" i="47"/>
  <c r="H406" i="47"/>
  <c r="M421" i="5"/>
  <c r="F256" i="33" l="1" a="1"/>
  <c r="F256" i="33" s="1"/>
  <c r="J256" i="33" a="1"/>
  <c r="J256" i="33" s="1"/>
  <c r="L256" i="33" a="1"/>
  <c r="L256" i="33" s="1"/>
  <c r="H256" i="33" a="1"/>
  <c r="H256" i="33" s="1"/>
  <c r="D257" i="33" a="1"/>
  <c r="D257" i="33" s="1"/>
  <c r="E256" i="33"/>
  <c r="M423" i="5"/>
  <c r="M424" i="5"/>
  <c r="I407" i="47"/>
  <c r="G424" i="5"/>
  <c r="I424" i="5"/>
  <c r="K424" i="5"/>
  <c r="K255" i="33"/>
  <c r="M255" i="33"/>
  <c r="I255" i="33"/>
  <c r="G255" i="33"/>
  <c r="K423" i="5"/>
  <c r="I406" i="47"/>
  <c r="J423" i="1"/>
  <c r="M423" i="1"/>
  <c r="L423" i="1"/>
  <c r="E423" i="1"/>
  <c r="G423" i="1"/>
  <c r="K423" i="1"/>
  <c r="H423" i="1"/>
  <c r="I423" i="1"/>
  <c r="F423" i="1"/>
  <c r="H424" i="5"/>
  <c r="L424" i="5"/>
  <c r="E408" i="47"/>
  <c r="F408" i="47"/>
  <c r="C408" i="47"/>
  <c r="H408" i="47"/>
  <c r="I408" i="47" s="1"/>
  <c r="D408" i="47"/>
  <c r="G408" i="47"/>
  <c r="C425" i="1"/>
  <c r="B425" i="1"/>
  <c r="F425" i="5"/>
  <c r="J425" i="5" s="1"/>
  <c r="D425" i="5"/>
  <c r="C425" i="5"/>
  <c r="O425" i="5"/>
  <c r="N425" i="5" s="1"/>
  <c r="E425" i="5"/>
  <c r="D425" i="1" s="1"/>
  <c r="J424" i="1"/>
  <c r="E424" i="1"/>
  <c r="H424" i="1"/>
  <c r="M424" i="1"/>
  <c r="K424" i="1"/>
  <c r="L424" i="1"/>
  <c r="F424" i="1"/>
  <c r="I424" i="1"/>
  <c r="G424" i="1"/>
  <c r="G423" i="5"/>
  <c r="H423" i="5"/>
  <c r="B409" i="47"/>
  <c r="B426" i="5"/>
  <c r="B427" i="5" s="1"/>
  <c r="I423" i="5"/>
  <c r="M256" i="33" l="1"/>
  <c r="K256" i="33"/>
  <c r="G256" i="33"/>
  <c r="I256" i="33"/>
  <c r="L257" i="33" a="1"/>
  <c r="L257" i="33" s="1"/>
  <c r="H257" i="33" a="1"/>
  <c r="H257" i="33" s="1"/>
  <c r="F257" i="33" a="1"/>
  <c r="F257" i="33" s="1"/>
  <c r="J257" i="33" a="1"/>
  <c r="J257" i="33" s="1"/>
  <c r="D258" i="33" a="1"/>
  <c r="D258" i="33" s="1"/>
  <c r="E257" i="33"/>
  <c r="I425" i="5"/>
  <c r="J425" i="1"/>
  <c r="F425" i="1"/>
  <c r="L425" i="1"/>
  <c r="G425" i="1"/>
  <c r="I425" i="1"/>
  <c r="M425" i="1"/>
  <c r="E425" i="1"/>
  <c r="K425" i="1"/>
  <c r="H425" i="1"/>
  <c r="K425" i="5"/>
  <c r="H425" i="5"/>
  <c r="C426" i="5"/>
  <c r="B426" i="1"/>
  <c r="C426" i="1"/>
  <c r="B428" i="5"/>
  <c r="F426" i="5"/>
  <c r="J426" i="5" s="1"/>
  <c r="O426" i="5"/>
  <c r="N426" i="5" s="1"/>
  <c r="E426" i="5"/>
  <c r="D426" i="1" s="1"/>
  <c r="D426" i="5"/>
  <c r="L425" i="5"/>
  <c r="D409" i="47"/>
  <c r="G409" i="47"/>
  <c r="C409" i="47"/>
  <c r="E409" i="47"/>
  <c r="H409" i="47"/>
  <c r="F409" i="47"/>
  <c r="B411" i="47"/>
  <c r="C427" i="1"/>
  <c r="F427" i="5"/>
  <c r="J427" i="5" s="1"/>
  <c r="G427" i="5"/>
  <c r="E427" i="5"/>
  <c r="D427" i="1" s="1"/>
  <c r="I427" i="5"/>
  <c r="C427" i="5"/>
  <c r="B429" i="5"/>
  <c r="O427" i="5"/>
  <c r="N427" i="5" s="1"/>
  <c r="D427" i="5"/>
  <c r="B427" i="1"/>
  <c r="G425" i="5"/>
  <c r="M425" i="5"/>
  <c r="B410" i="47"/>
  <c r="F258" i="33" l="1" a="1"/>
  <c r="F258" i="33" s="1"/>
  <c r="L258" i="33" a="1"/>
  <c r="L258" i="33" s="1"/>
  <c r="H258" i="33" a="1"/>
  <c r="H258" i="33" s="1"/>
  <c r="J258" i="33" a="1"/>
  <c r="J258" i="33" s="1"/>
  <c r="D259" i="33" a="1"/>
  <c r="D259" i="33" s="1"/>
  <c r="E258" i="33"/>
  <c r="L427" i="5"/>
  <c r="K427" i="5"/>
  <c r="H427" i="5"/>
  <c r="G426" i="5"/>
  <c r="I257" i="33"/>
  <c r="M257" i="33"/>
  <c r="G257" i="33"/>
  <c r="K257" i="33"/>
  <c r="L426" i="5"/>
  <c r="I426" i="5"/>
  <c r="M426" i="5"/>
  <c r="M427" i="5"/>
  <c r="I409" i="47"/>
  <c r="K426" i="5"/>
  <c r="J427" i="1"/>
  <c r="H427" i="1"/>
  <c r="G427" i="1"/>
  <c r="L427" i="1"/>
  <c r="M427" i="1"/>
  <c r="K427" i="1"/>
  <c r="E427" i="1"/>
  <c r="F427" i="1"/>
  <c r="I427" i="1"/>
  <c r="D411" i="47"/>
  <c r="C411" i="47"/>
  <c r="F411" i="47"/>
  <c r="G411" i="47"/>
  <c r="H411" i="47"/>
  <c r="E411" i="47"/>
  <c r="D429" i="5"/>
  <c r="C429" i="1"/>
  <c r="E429" i="5"/>
  <c r="D429" i="1" s="1"/>
  <c r="F429" i="5"/>
  <c r="J429" i="5" s="1"/>
  <c r="B429" i="1"/>
  <c r="C429" i="5"/>
  <c r="O429" i="5"/>
  <c r="N429" i="5" s="1"/>
  <c r="J426" i="1"/>
  <c r="G426" i="1"/>
  <c r="E426" i="1"/>
  <c r="H426" i="1"/>
  <c r="I426" i="1"/>
  <c r="M426" i="1"/>
  <c r="K426" i="1"/>
  <c r="L426" i="1"/>
  <c r="F426" i="1"/>
  <c r="B430" i="5"/>
  <c r="F428" i="5"/>
  <c r="J428" i="5" s="1"/>
  <c r="C428" i="1"/>
  <c r="E428" i="5"/>
  <c r="D428" i="1" s="1"/>
  <c r="B428" i="1"/>
  <c r="C428" i="5"/>
  <c r="O428" i="5"/>
  <c r="N428" i="5" s="1"/>
  <c r="D428" i="5"/>
  <c r="H410" i="47"/>
  <c r="C410" i="47"/>
  <c r="F410" i="47"/>
  <c r="G410" i="47"/>
  <c r="B412" i="47"/>
  <c r="B413" i="47" s="1"/>
  <c r="E410" i="47"/>
  <c r="D410" i="47"/>
  <c r="H426" i="5"/>
  <c r="J259" i="33" l="1" a="1"/>
  <c r="J259" i="33" s="1"/>
  <c r="H259" i="33" a="1"/>
  <c r="H259" i="33" s="1"/>
  <c r="L259" i="33" a="1"/>
  <c r="L259" i="33" s="1"/>
  <c r="F259" i="33" a="1"/>
  <c r="F259" i="33" s="1"/>
  <c r="D260" i="33" a="1"/>
  <c r="D260" i="33" s="1"/>
  <c r="E259" i="33"/>
  <c r="L428" i="5"/>
  <c r="G258" i="33"/>
  <c r="M258" i="33"/>
  <c r="K258" i="33"/>
  <c r="I258" i="33"/>
  <c r="G428" i="5"/>
  <c r="I428" i="5"/>
  <c r="I411" i="47"/>
  <c r="I410" i="47"/>
  <c r="G429" i="5"/>
  <c r="K429" i="5"/>
  <c r="D430" i="5"/>
  <c r="C430" i="1"/>
  <c r="E430" i="5"/>
  <c r="D430" i="1" s="1"/>
  <c r="B430" i="1"/>
  <c r="C430" i="5"/>
  <c r="F430" i="5"/>
  <c r="J430" i="5" s="1"/>
  <c r="O430" i="5"/>
  <c r="N430" i="5" s="1"/>
  <c r="I429" i="5"/>
  <c r="H428" i="5"/>
  <c r="L429" i="5"/>
  <c r="M428" i="5"/>
  <c r="J429" i="1"/>
  <c r="K429" i="1"/>
  <c r="M429" i="1"/>
  <c r="I429" i="1"/>
  <c r="H429" i="1"/>
  <c r="F429" i="1"/>
  <c r="L429" i="1"/>
  <c r="G429" i="1"/>
  <c r="E429" i="1"/>
  <c r="J428" i="1"/>
  <c r="I428" i="1"/>
  <c r="K428" i="1"/>
  <c r="F428" i="1"/>
  <c r="G428" i="1"/>
  <c r="L428" i="1"/>
  <c r="H428" i="1"/>
  <c r="E428" i="1"/>
  <c r="M428" i="1"/>
  <c r="M429" i="5"/>
  <c r="D412" i="47"/>
  <c r="G412" i="47"/>
  <c r="H412" i="47"/>
  <c r="E412" i="47"/>
  <c r="F412" i="47"/>
  <c r="B414" i="47"/>
  <c r="C412" i="47"/>
  <c r="K428" i="5"/>
  <c r="B431" i="5"/>
  <c r="H429" i="5"/>
  <c r="H413" i="47"/>
  <c r="G413" i="47"/>
  <c r="B415" i="47"/>
  <c r="C413" i="47"/>
  <c r="F413" i="47"/>
  <c r="I413" i="47" s="1"/>
  <c r="D413" i="47"/>
  <c r="E413" i="47"/>
  <c r="F260" i="33" l="1" a="1"/>
  <c r="F260" i="33" s="1"/>
  <c r="J260" i="33" a="1"/>
  <c r="J260" i="33" s="1"/>
  <c r="H260" i="33" a="1"/>
  <c r="H260" i="33" s="1"/>
  <c r="L260" i="33" a="1"/>
  <c r="L260" i="33" s="1"/>
  <c r="D261" i="33" a="1"/>
  <c r="D261" i="33" s="1"/>
  <c r="E260" i="33"/>
  <c r="I430" i="5"/>
  <c r="M430" i="5"/>
  <c r="M259" i="33"/>
  <c r="K259" i="33"/>
  <c r="I259" i="33"/>
  <c r="G259" i="33"/>
  <c r="I412" i="47"/>
  <c r="G430" i="5"/>
  <c r="C431" i="1"/>
  <c r="B431" i="1"/>
  <c r="C431" i="5"/>
  <c r="F431" i="5"/>
  <c r="J431" i="5" s="1"/>
  <c r="D431" i="5"/>
  <c r="E431" i="5"/>
  <c r="D431" i="1" s="1"/>
  <c r="O431" i="5"/>
  <c r="N431" i="5" s="1"/>
  <c r="B432" i="5"/>
  <c r="B433" i="5" s="1"/>
  <c r="F414" i="47"/>
  <c r="H414" i="47"/>
  <c r="D414" i="47"/>
  <c r="E414" i="47"/>
  <c r="B416" i="47"/>
  <c r="C414" i="47"/>
  <c r="G414" i="47"/>
  <c r="H430" i="5"/>
  <c r="K430" i="5"/>
  <c r="L430" i="5"/>
  <c r="D415" i="47"/>
  <c r="F415" i="47"/>
  <c r="H415" i="47"/>
  <c r="G415" i="47"/>
  <c r="E415" i="47"/>
  <c r="C415" i="47"/>
  <c r="J430" i="1"/>
  <c r="L430" i="1"/>
  <c r="F430" i="1"/>
  <c r="M430" i="1"/>
  <c r="E430" i="1"/>
  <c r="K430" i="1"/>
  <c r="G430" i="1"/>
  <c r="I430" i="1"/>
  <c r="H430" i="1"/>
  <c r="L431" i="5" l="1"/>
  <c r="H431" i="5"/>
  <c r="M260" i="33"/>
  <c r="G260" i="33"/>
  <c r="K260" i="33"/>
  <c r="I260" i="33"/>
  <c r="K431" i="5"/>
  <c r="L261" i="33" a="1"/>
  <c r="L261" i="33" s="1"/>
  <c r="J261" i="33" a="1"/>
  <c r="J261" i="33" s="1"/>
  <c r="H261" i="33" a="1"/>
  <c r="H261" i="33" s="1"/>
  <c r="F261" i="33" a="1"/>
  <c r="F261" i="33" s="1"/>
  <c r="D262" i="33" a="1"/>
  <c r="D262" i="33" s="1"/>
  <c r="E261" i="33"/>
  <c r="M431" i="5"/>
  <c r="G431" i="5"/>
  <c r="I431" i="5"/>
  <c r="I415" i="47"/>
  <c r="I414" i="47"/>
  <c r="B433" i="1"/>
  <c r="B435" i="5"/>
  <c r="D433" i="5"/>
  <c r="O433" i="5"/>
  <c r="N433" i="5" s="1"/>
  <c r="C433" i="1"/>
  <c r="F433" i="5"/>
  <c r="J433" i="5" s="1"/>
  <c r="E433" i="5"/>
  <c r="D433" i="1" s="1"/>
  <c r="C433" i="5"/>
  <c r="H416" i="47"/>
  <c r="C416" i="47"/>
  <c r="E416" i="47"/>
  <c r="D416" i="47"/>
  <c r="F416" i="47"/>
  <c r="I416" i="47" s="1"/>
  <c r="G416" i="47"/>
  <c r="O432" i="5"/>
  <c r="N432" i="5" s="1"/>
  <c r="E432" i="5"/>
  <c r="D432" i="1" s="1"/>
  <c r="C432" i="5"/>
  <c r="C432" i="1"/>
  <c r="B432" i="1"/>
  <c r="B434" i="5"/>
  <c r="F432" i="5"/>
  <c r="J432" i="5" s="1"/>
  <c r="D432" i="5"/>
  <c r="H432" i="5"/>
  <c r="B417" i="47"/>
  <c r="J431" i="1"/>
  <c r="M431" i="1"/>
  <c r="I431" i="1"/>
  <c r="E431" i="1"/>
  <c r="H431" i="1"/>
  <c r="F431" i="1"/>
  <c r="K431" i="1"/>
  <c r="G431" i="1"/>
  <c r="L431" i="1"/>
  <c r="F262" i="33" l="1" a="1"/>
  <c r="F262" i="33" s="1"/>
  <c r="L262" i="33" a="1"/>
  <c r="L262" i="33" s="1"/>
  <c r="J262" i="33" a="1"/>
  <c r="J262" i="33" s="1"/>
  <c r="H262" i="33" a="1"/>
  <c r="H262" i="33" s="1"/>
  <c r="D263" i="33" a="1"/>
  <c r="D263" i="33" s="1"/>
  <c r="E262" i="33"/>
  <c r="M432" i="5"/>
  <c r="I433" i="5"/>
  <c r="K261" i="33"/>
  <c r="G261" i="33"/>
  <c r="I261" i="33"/>
  <c r="M261" i="33"/>
  <c r="G432" i="5"/>
  <c r="I432" i="5"/>
  <c r="H433" i="5"/>
  <c r="K432" i="5"/>
  <c r="G433" i="5"/>
  <c r="J433" i="1"/>
  <c r="G433" i="1"/>
  <c r="I433" i="1"/>
  <c r="K433" i="1"/>
  <c r="H433" i="1"/>
  <c r="F433" i="1"/>
  <c r="M433" i="1"/>
  <c r="E433" i="1"/>
  <c r="L433" i="1"/>
  <c r="C434" i="1"/>
  <c r="B436" i="5"/>
  <c r="F434" i="5"/>
  <c r="J434" i="5" s="1"/>
  <c r="M434" i="5"/>
  <c r="B434" i="1"/>
  <c r="C434" i="5"/>
  <c r="E434" i="5"/>
  <c r="D434" i="1" s="1"/>
  <c r="O434" i="5"/>
  <c r="N434" i="5" s="1"/>
  <c r="D434" i="5"/>
  <c r="L433" i="5"/>
  <c r="H417" i="47"/>
  <c r="I417" i="47" s="1"/>
  <c r="D417" i="47"/>
  <c r="C417" i="47"/>
  <c r="E417" i="47"/>
  <c r="G417" i="47"/>
  <c r="F417" i="47"/>
  <c r="J432" i="1"/>
  <c r="E432" i="1"/>
  <c r="M432" i="1"/>
  <c r="F432" i="1"/>
  <c r="K432" i="1"/>
  <c r="H432" i="1"/>
  <c r="L432" i="1"/>
  <c r="G432" i="1"/>
  <c r="I432" i="1"/>
  <c r="K433" i="5"/>
  <c r="M433" i="5"/>
  <c r="L432" i="5"/>
  <c r="D435" i="5"/>
  <c r="O435" i="5"/>
  <c r="N435" i="5" s="1"/>
  <c r="B435" i="1"/>
  <c r="B437" i="5"/>
  <c r="F435" i="5"/>
  <c r="J435" i="5" s="1"/>
  <c r="C435" i="1"/>
  <c r="C435" i="5"/>
  <c r="H435" i="5"/>
  <c r="K435" i="5"/>
  <c r="E435" i="5"/>
  <c r="D435" i="1" s="1"/>
  <c r="B418" i="47"/>
  <c r="I435" i="5" l="1"/>
  <c r="M435" i="5"/>
  <c r="L263" i="33" a="1"/>
  <c r="L263" i="33" s="1"/>
  <c r="F263" i="33" a="1"/>
  <c r="F263" i="33" s="1"/>
  <c r="J263" i="33" a="1"/>
  <c r="J263" i="33" s="1"/>
  <c r="H263" i="33" a="1"/>
  <c r="H263" i="33" s="1"/>
  <c r="D264" i="33" a="1"/>
  <c r="D264" i="33" s="1"/>
  <c r="E263" i="33"/>
  <c r="I262" i="33"/>
  <c r="G262" i="33"/>
  <c r="K262" i="33"/>
  <c r="M262" i="33"/>
  <c r="L435" i="5"/>
  <c r="H434" i="5"/>
  <c r="D418" i="47"/>
  <c r="E418" i="47"/>
  <c r="F418" i="47"/>
  <c r="G418" i="47"/>
  <c r="H418" i="47"/>
  <c r="C418" i="47"/>
  <c r="I434" i="5"/>
  <c r="L434" i="5"/>
  <c r="G435" i="5"/>
  <c r="B419" i="47"/>
  <c r="B420" i="47" s="1"/>
  <c r="J434" i="1"/>
  <c r="I434" i="1"/>
  <c r="E434" i="1"/>
  <c r="M434" i="1"/>
  <c r="F434" i="1"/>
  <c r="K434" i="1"/>
  <c r="G434" i="1"/>
  <c r="H434" i="1"/>
  <c r="L434" i="1"/>
  <c r="J435" i="1"/>
  <c r="L435" i="1"/>
  <c r="H435" i="1"/>
  <c r="M435" i="1"/>
  <c r="I435" i="1"/>
  <c r="E435" i="1"/>
  <c r="G435" i="1"/>
  <c r="F435" i="1"/>
  <c r="K435" i="1"/>
  <c r="G434" i="5"/>
  <c r="B437" i="1"/>
  <c r="C437" i="1"/>
  <c r="F437" i="5"/>
  <c r="J437" i="5" s="1"/>
  <c r="M437" i="5"/>
  <c r="E437" i="5"/>
  <c r="D437" i="1" s="1"/>
  <c r="O437" i="5"/>
  <c r="N437" i="5" s="1"/>
  <c r="D437" i="5"/>
  <c r="C437" i="5"/>
  <c r="O436" i="5"/>
  <c r="N436" i="5" s="1"/>
  <c r="B436" i="1"/>
  <c r="D436" i="5"/>
  <c r="C436" i="1"/>
  <c r="B438" i="5"/>
  <c r="B439" i="5" s="1"/>
  <c r="F436" i="5"/>
  <c r="J436" i="5" s="1"/>
  <c r="C436" i="5"/>
  <c r="M436" i="5"/>
  <c r="E436" i="5"/>
  <c r="D436" i="1" s="1"/>
  <c r="K434" i="5"/>
  <c r="K437" i="5" l="1"/>
  <c r="F264" i="33" a="1"/>
  <c r="F264" i="33" s="1"/>
  <c r="L264" i="33" a="1"/>
  <c r="L264" i="33" s="1"/>
  <c r="H264" i="33" a="1"/>
  <c r="H264" i="33" s="1"/>
  <c r="J264" i="33" a="1"/>
  <c r="J264" i="33" s="1"/>
  <c r="D265" i="33" a="1"/>
  <c r="D265" i="33" s="1"/>
  <c r="E264" i="33"/>
  <c r="K263" i="33"/>
  <c r="M263" i="33"/>
  <c r="I263" i="33"/>
  <c r="G263" i="33"/>
  <c r="H437" i="5"/>
  <c r="L437" i="5"/>
  <c r="G437" i="5"/>
  <c r="I437" i="5"/>
  <c r="I418" i="47"/>
  <c r="B439" i="1"/>
  <c r="C439" i="1"/>
  <c r="F439" i="5"/>
  <c r="J439" i="5" s="1"/>
  <c r="E439" i="5"/>
  <c r="D439" i="1" s="1"/>
  <c r="C439" i="5"/>
  <c r="O439" i="5"/>
  <c r="N439" i="5" s="1"/>
  <c r="D439" i="5"/>
  <c r="L436" i="5"/>
  <c r="J436" i="1"/>
  <c r="E436" i="1"/>
  <c r="L436" i="1"/>
  <c r="F436" i="1"/>
  <c r="G436" i="1"/>
  <c r="I436" i="1"/>
  <c r="K436" i="1"/>
  <c r="H436" i="1"/>
  <c r="M436" i="1"/>
  <c r="H419" i="47"/>
  <c r="B421" i="47"/>
  <c r="B422" i="47" s="1"/>
  <c r="E419" i="47"/>
  <c r="C419" i="47"/>
  <c r="G419" i="47"/>
  <c r="D419" i="47"/>
  <c r="F419" i="47"/>
  <c r="H436" i="5"/>
  <c r="K436" i="5"/>
  <c r="J437" i="1"/>
  <c r="F437" i="1"/>
  <c r="H437" i="1"/>
  <c r="G437" i="1"/>
  <c r="L437" i="1"/>
  <c r="I437" i="1"/>
  <c r="K437" i="1"/>
  <c r="E437" i="1"/>
  <c r="M437" i="1"/>
  <c r="I436" i="5"/>
  <c r="C438" i="1"/>
  <c r="E438" i="5"/>
  <c r="D438" i="1" s="1"/>
  <c r="B438" i="1"/>
  <c r="C438" i="5"/>
  <c r="B440" i="5"/>
  <c r="B441" i="5" s="1"/>
  <c r="O438" i="5"/>
  <c r="N438" i="5" s="1"/>
  <c r="D438" i="5"/>
  <c r="F438" i="5"/>
  <c r="J438" i="5" s="1"/>
  <c r="G436" i="5"/>
  <c r="H420" i="47"/>
  <c r="G420" i="47"/>
  <c r="C420" i="47"/>
  <c r="F420" i="47"/>
  <c r="I420" i="47" s="1"/>
  <c r="D420" i="47"/>
  <c r="E420" i="47"/>
  <c r="H265" i="33" l="1" a="1"/>
  <c r="H265" i="33" s="1"/>
  <c r="L265" i="33" a="1"/>
  <c r="L265" i="33" s="1"/>
  <c r="J265" i="33" a="1"/>
  <c r="J265" i="33" s="1"/>
  <c r="F265" i="33" a="1"/>
  <c r="F265" i="33" s="1"/>
  <c r="D266" i="33" a="1"/>
  <c r="D266" i="33" s="1"/>
  <c r="E265" i="33"/>
  <c r="L439" i="5"/>
  <c r="I419" i="47"/>
  <c r="L438" i="5"/>
  <c r="H438" i="5"/>
  <c r="M264" i="33"/>
  <c r="I264" i="33"/>
  <c r="G264" i="33"/>
  <c r="K264" i="33"/>
  <c r="K438" i="5"/>
  <c r="M438" i="5"/>
  <c r="D441" i="5"/>
  <c r="B441" i="1"/>
  <c r="C441" i="1"/>
  <c r="O441" i="5"/>
  <c r="N441" i="5" s="1"/>
  <c r="F441" i="5"/>
  <c r="J441" i="5" s="1"/>
  <c r="C441" i="5"/>
  <c r="E441" i="5"/>
  <c r="D441" i="1" s="1"/>
  <c r="H422" i="47"/>
  <c r="G422" i="47"/>
  <c r="F422" i="47"/>
  <c r="I422" i="47" s="1"/>
  <c r="E422" i="47"/>
  <c r="C422" i="47"/>
  <c r="D422" i="47"/>
  <c r="M439" i="5"/>
  <c r="I438" i="5"/>
  <c r="K439" i="5"/>
  <c r="G438" i="5"/>
  <c r="B442" i="5"/>
  <c r="F440" i="5"/>
  <c r="J440" i="5" s="1"/>
  <c r="C440" i="1"/>
  <c r="B440" i="1"/>
  <c r="O440" i="5"/>
  <c r="N440" i="5" s="1"/>
  <c r="E440" i="5"/>
  <c r="D440" i="1" s="1"/>
  <c r="C440" i="5"/>
  <c r="D440" i="5"/>
  <c r="I439" i="5"/>
  <c r="J439" i="1"/>
  <c r="H439" i="1"/>
  <c r="F439" i="1"/>
  <c r="G439" i="1"/>
  <c r="E439" i="1"/>
  <c r="K439" i="1"/>
  <c r="L439" i="1"/>
  <c r="M439" i="1"/>
  <c r="I439" i="1"/>
  <c r="D421" i="47"/>
  <c r="B423" i="47"/>
  <c r="E421" i="47"/>
  <c r="F421" i="47"/>
  <c r="I421" i="47" s="1"/>
  <c r="H421" i="47"/>
  <c r="G421" i="47"/>
  <c r="C421" i="47"/>
  <c r="J438" i="1"/>
  <c r="G438" i="1"/>
  <c r="L438" i="1"/>
  <c r="K438" i="1"/>
  <c r="I438" i="1"/>
  <c r="H438" i="1"/>
  <c r="E438" i="1"/>
  <c r="M438" i="1"/>
  <c r="F438" i="1"/>
  <c r="G439" i="5"/>
  <c r="H439" i="5"/>
  <c r="F266" i="33" l="1" a="1"/>
  <c r="F266" i="33" s="1"/>
  <c r="L266" i="33" a="1"/>
  <c r="L266" i="33" s="1"/>
  <c r="J266" i="33" a="1"/>
  <c r="J266" i="33" s="1"/>
  <c r="H266" i="33" a="1"/>
  <c r="H266" i="33" s="1"/>
  <c r="D267" i="33" a="1"/>
  <c r="D267" i="33" s="1"/>
  <c r="E266" i="33"/>
  <c r="L441" i="5"/>
  <c r="H441" i="5"/>
  <c r="L440" i="5"/>
  <c r="M440" i="5"/>
  <c r="M265" i="33"/>
  <c r="I265" i="33"/>
  <c r="K265" i="33"/>
  <c r="G265" i="33"/>
  <c r="E423" i="47"/>
  <c r="F423" i="47"/>
  <c r="C423" i="47"/>
  <c r="G423" i="47"/>
  <c r="H423" i="47"/>
  <c r="D423" i="47"/>
  <c r="K440" i="5"/>
  <c r="H440" i="5"/>
  <c r="I441" i="5"/>
  <c r="C442" i="1"/>
  <c r="F442" i="5"/>
  <c r="J442" i="5" s="1"/>
  <c r="I442" i="5"/>
  <c r="G442" i="5"/>
  <c r="E442" i="5"/>
  <c r="D442" i="1" s="1"/>
  <c r="H442" i="5"/>
  <c r="C442" i="5"/>
  <c r="B442" i="1"/>
  <c r="B444" i="5"/>
  <c r="L442" i="5"/>
  <c r="O442" i="5"/>
  <c r="N442" i="5" s="1"/>
  <c r="D442" i="5"/>
  <c r="B443" i="5"/>
  <c r="G440" i="5"/>
  <c r="M441" i="5"/>
  <c r="B424" i="47"/>
  <c r="B425" i="47" s="1"/>
  <c r="J441" i="1"/>
  <c r="K441" i="1"/>
  <c r="L441" i="1"/>
  <c r="F441" i="1"/>
  <c r="M441" i="1"/>
  <c r="I441" i="1"/>
  <c r="E441" i="1"/>
  <c r="G441" i="1"/>
  <c r="H441" i="1"/>
  <c r="J440" i="1"/>
  <c r="I440" i="1"/>
  <c r="H440" i="1"/>
  <c r="L440" i="1"/>
  <c r="G440" i="1"/>
  <c r="E440" i="1"/>
  <c r="K440" i="1"/>
  <c r="F440" i="1"/>
  <c r="M440" i="1"/>
  <c r="I440" i="5"/>
  <c r="K441" i="5"/>
  <c r="G441" i="5"/>
  <c r="G266" i="33" l="1"/>
  <c r="M266" i="33"/>
  <c r="I266" i="33"/>
  <c r="K266" i="33"/>
  <c r="J267" i="33" a="1"/>
  <c r="J267" i="33" s="1"/>
  <c r="L267" i="33" a="1"/>
  <c r="L267" i="33" s="1"/>
  <c r="H267" i="33" a="1"/>
  <c r="H267" i="33" s="1"/>
  <c r="F267" i="33" a="1"/>
  <c r="F267" i="33" s="1"/>
  <c r="D268" i="33" a="1"/>
  <c r="D268" i="33" s="1"/>
  <c r="E267" i="33"/>
  <c r="I423" i="47"/>
  <c r="H425" i="47"/>
  <c r="E425" i="47"/>
  <c r="D425" i="47"/>
  <c r="C425" i="47"/>
  <c r="F425" i="47"/>
  <c r="I425" i="47" s="1"/>
  <c r="G425" i="47"/>
  <c r="K442" i="5"/>
  <c r="B444" i="1"/>
  <c r="B446" i="5"/>
  <c r="D444" i="5"/>
  <c r="C444" i="1"/>
  <c r="E444" i="5"/>
  <c r="D444" i="1" s="1"/>
  <c r="C444" i="5"/>
  <c r="F444" i="5"/>
  <c r="J444" i="5" s="1"/>
  <c r="K444" i="5"/>
  <c r="O444" i="5"/>
  <c r="N444" i="5" s="1"/>
  <c r="B443" i="1"/>
  <c r="E443" i="5"/>
  <c r="D443" i="1" s="1"/>
  <c r="F443" i="5"/>
  <c r="J443" i="5" s="1"/>
  <c r="C443" i="1"/>
  <c r="B445" i="5"/>
  <c r="C443" i="5"/>
  <c r="D443" i="5"/>
  <c r="O443" i="5"/>
  <c r="N443" i="5" s="1"/>
  <c r="J442" i="1"/>
  <c r="L442" i="1"/>
  <c r="I442" i="1"/>
  <c r="G442" i="1"/>
  <c r="E442" i="1"/>
  <c r="K442" i="1"/>
  <c r="F442" i="1"/>
  <c r="H442" i="1"/>
  <c r="M442" i="1"/>
  <c r="M442" i="5"/>
  <c r="D424" i="47"/>
  <c r="B426" i="47"/>
  <c r="E424" i="47"/>
  <c r="F424" i="47"/>
  <c r="G424" i="47"/>
  <c r="H424" i="47"/>
  <c r="C424" i="47"/>
  <c r="F268" i="33" l="1" a="1"/>
  <c r="F268" i="33" s="1"/>
  <c r="L268" i="33" a="1"/>
  <c r="L268" i="33" s="1"/>
  <c r="J268" i="33" a="1"/>
  <c r="J268" i="33" s="1"/>
  <c r="H268" i="33" a="1"/>
  <c r="H268" i="33" s="1"/>
  <c r="D269" i="33" a="1"/>
  <c r="D269" i="33" s="1"/>
  <c r="E268" i="33"/>
  <c r="L444" i="5"/>
  <c r="G267" i="33"/>
  <c r="I267" i="33"/>
  <c r="K267" i="33"/>
  <c r="M267" i="33"/>
  <c r="M444" i="5"/>
  <c r="G444" i="5"/>
  <c r="I424" i="47"/>
  <c r="L443" i="5"/>
  <c r="D426" i="47"/>
  <c r="H426" i="47"/>
  <c r="E426" i="47"/>
  <c r="F426" i="47"/>
  <c r="I426" i="47" s="1"/>
  <c r="G426" i="47"/>
  <c r="C426" i="47"/>
  <c r="K443" i="5"/>
  <c r="C446" i="1"/>
  <c r="F446" i="5"/>
  <c r="J446" i="5" s="1"/>
  <c r="O446" i="5"/>
  <c r="N446" i="5" s="1"/>
  <c r="E446" i="5"/>
  <c r="D446" i="1" s="1"/>
  <c r="C446" i="5"/>
  <c r="I446" i="5"/>
  <c r="B446" i="1"/>
  <c r="D446" i="5"/>
  <c r="K446" i="5"/>
  <c r="H446" i="5"/>
  <c r="J444" i="1"/>
  <c r="I444" i="1"/>
  <c r="M444" i="1"/>
  <c r="F444" i="1"/>
  <c r="H444" i="1"/>
  <c r="L444" i="1"/>
  <c r="K444" i="1"/>
  <c r="G444" i="1"/>
  <c r="E444" i="1"/>
  <c r="G443" i="5"/>
  <c r="I443" i="5"/>
  <c r="M443" i="5"/>
  <c r="H444" i="5"/>
  <c r="B445" i="1"/>
  <c r="C445" i="5"/>
  <c r="F445" i="5"/>
  <c r="J445" i="5" s="1"/>
  <c r="B447" i="5"/>
  <c r="D445" i="5"/>
  <c r="O445" i="5"/>
  <c r="N445" i="5" s="1"/>
  <c r="C445" i="1"/>
  <c r="E445" i="5"/>
  <c r="D445" i="1" s="1"/>
  <c r="K445" i="5"/>
  <c r="I444" i="5"/>
  <c r="B427" i="47"/>
  <c r="H443" i="5"/>
  <c r="J443" i="1"/>
  <c r="M443" i="1"/>
  <c r="F443" i="1"/>
  <c r="I443" i="1"/>
  <c r="G443" i="1"/>
  <c r="K443" i="1"/>
  <c r="L443" i="1"/>
  <c r="H443" i="1"/>
  <c r="E443" i="1"/>
  <c r="H445" i="5" l="1"/>
  <c r="M268" i="33"/>
  <c r="I268" i="33"/>
  <c r="K268" i="33"/>
  <c r="G268" i="33"/>
  <c r="L269" i="33" a="1"/>
  <c r="L269" i="33" s="1"/>
  <c r="J269" i="33" a="1"/>
  <c r="J269" i="33" s="1"/>
  <c r="H269" i="33" a="1"/>
  <c r="H269" i="33" s="1"/>
  <c r="F269" i="33" a="1"/>
  <c r="F269" i="33" s="1"/>
  <c r="D270" i="33" a="1"/>
  <c r="D270" i="33" s="1"/>
  <c r="E269" i="33"/>
  <c r="J446" i="1"/>
  <c r="H446" i="1"/>
  <c r="I446" i="1"/>
  <c r="L446" i="1"/>
  <c r="G446" i="1"/>
  <c r="M446" i="1"/>
  <c r="F446" i="1"/>
  <c r="E446" i="1"/>
  <c r="K446" i="1"/>
  <c r="D447" i="5"/>
  <c r="C447" i="1"/>
  <c r="E447" i="5"/>
  <c r="D447" i="1" s="1"/>
  <c r="O447" i="5"/>
  <c r="N447" i="5" s="1"/>
  <c r="B447" i="1"/>
  <c r="F447" i="5"/>
  <c r="J447" i="5" s="1"/>
  <c r="C447" i="5"/>
  <c r="K447" i="5"/>
  <c r="M447" i="5"/>
  <c r="H447" i="5"/>
  <c r="G446" i="5"/>
  <c r="D427" i="47"/>
  <c r="G427" i="47"/>
  <c r="F427" i="47"/>
  <c r="C427" i="47"/>
  <c r="E427" i="47"/>
  <c r="H427" i="47"/>
  <c r="I427" i="47" s="1"/>
  <c r="B429" i="47"/>
  <c r="J445" i="1"/>
  <c r="F445" i="1"/>
  <c r="M445" i="1"/>
  <c r="E445" i="1"/>
  <c r="I445" i="1"/>
  <c r="G445" i="1"/>
  <c r="K445" i="1"/>
  <c r="L445" i="1"/>
  <c r="H445" i="1"/>
  <c r="B428" i="47"/>
  <c r="G445" i="5"/>
  <c r="B448" i="5"/>
  <c r="B449" i="5" s="1"/>
  <c r="I445" i="5"/>
  <c r="L446" i="5"/>
  <c r="L445" i="5"/>
  <c r="M445" i="5"/>
  <c r="M446" i="5"/>
  <c r="F270" i="33" l="1" a="1"/>
  <c r="F270" i="33" s="1"/>
  <c r="L270" i="33" a="1"/>
  <c r="L270" i="33" s="1"/>
  <c r="J270" i="33" a="1"/>
  <c r="J270" i="33" s="1"/>
  <c r="H270" i="33" a="1"/>
  <c r="H270" i="33" s="1"/>
  <c r="D271" i="33" a="1"/>
  <c r="D271" i="33" s="1"/>
  <c r="E270" i="33"/>
  <c r="L447" i="5"/>
  <c r="G269" i="33"/>
  <c r="M269" i="33"/>
  <c r="K269" i="33"/>
  <c r="I269" i="33"/>
  <c r="G447" i="5"/>
  <c r="D429" i="47"/>
  <c r="H429" i="47"/>
  <c r="G429" i="47"/>
  <c r="F429" i="47"/>
  <c r="C429" i="47"/>
  <c r="E429" i="47"/>
  <c r="M448" i="5"/>
  <c r="C448" i="1"/>
  <c r="B450" i="5"/>
  <c r="D448" i="5"/>
  <c r="O448" i="5"/>
  <c r="N448" i="5" s="1"/>
  <c r="B448" i="1"/>
  <c r="F448" i="5"/>
  <c r="J448" i="5" s="1"/>
  <c r="E448" i="5"/>
  <c r="D448" i="1" s="1"/>
  <c r="K448" i="5"/>
  <c r="G448" i="5"/>
  <c r="C448" i="5"/>
  <c r="H428" i="47"/>
  <c r="G428" i="47"/>
  <c r="E428" i="47"/>
  <c r="F428" i="47"/>
  <c r="C428" i="47"/>
  <c r="D428" i="47"/>
  <c r="B430" i="47"/>
  <c r="I447" i="5"/>
  <c r="C449" i="5"/>
  <c r="B449" i="1"/>
  <c r="C449" i="1"/>
  <c r="E449" i="5"/>
  <c r="D449" i="1" s="1"/>
  <c r="O449" i="5"/>
  <c r="N449" i="5" s="1"/>
  <c r="B451" i="5"/>
  <c r="F449" i="5"/>
  <c r="J449" i="5" s="1"/>
  <c r="D449" i="5"/>
  <c r="J447" i="1"/>
  <c r="K447" i="1"/>
  <c r="E447" i="1"/>
  <c r="M447" i="1"/>
  <c r="H447" i="1"/>
  <c r="L447" i="1"/>
  <c r="F447" i="1"/>
  <c r="G447" i="1"/>
  <c r="I447" i="1"/>
  <c r="I429" i="47" l="1"/>
  <c r="G449" i="5"/>
  <c r="H449" i="5"/>
  <c r="I449" i="5"/>
  <c r="K449" i="5"/>
  <c r="H448" i="5"/>
  <c r="L448" i="5"/>
  <c r="G270" i="33"/>
  <c r="M270" i="33"/>
  <c r="K270" i="33"/>
  <c r="I270" i="33"/>
  <c r="M449" i="5"/>
  <c r="I448" i="5"/>
  <c r="F271" i="33" a="1"/>
  <c r="F271" i="33" s="1"/>
  <c r="L271" i="33" a="1"/>
  <c r="L271" i="33" s="1"/>
  <c r="J271" i="33" a="1"/>
  <c r="J271" i="33" s="1"/>
  <c r="H271" i="33" a="1"/>
  <c r="H271" i="33" s="1"/>
  <c r="D272" i="33" a="1"/>
  <c r="D272" i="33" s="1"/>
  <c r="E271" i="33"/>
  <c r="I428" i="47"/>
  <c r="L449" i="5"/>
  <c r="C450" i="1"/>
  <c r="L450" i="5"/>
  <c r="O450" i="5"/>
  <c r="N450" i="5" s="1"/>
  <c r="B450" i="1"/>
  <c r="F450" i="5"/>
  <c r="J450" i="5" s="1"/>
  <c r="E450" i="5"/>
  <c r="D450" i="1" s="1"/>
  <c r="C450" i="5"/>
  <c r="K450" i="5"/>
  <c r="D450" i="5"/>
  <c r="B452" i="5"/>
  <c r="B453" i="5" s="1"/>
  <c r="I450" i="5"/>
  <c r="D430" i="47"/>
  <c r="G430" i="47"/>
  <c r="F430" i="47"/>
  <c r="H430" i="47"/>
  <c r="C430" i="47"/>
  <c r="E430" i="47"/>
  <c r="B432" i="47"/>
  <c r="H451" i="5"/>
  <c r="C451" i="1"/>
  <c r="B451" i="1"/>
  <c r="C451" i="5"/>
  <c r="O451" i="5"/>
  <c r="N451" i="5" s="1"/>
  <c r="F451" i="5"/>
  <c r="J451" i="5" s="1"/>
  <c r="E451" i="5"/>
  <c r="D451" i="1" s="1"/>
  <c r="D451" i="5"/>
  <c r="G451" i="5"/>
  <c r="B431" i="47"/>
  <c r="J449" i="1"/>
  <c r="F449" i="1"/>
  <c r="L449" i="1"/>
  <c r="M449" i="1"/>
  <c r="I449" i="1"/>
  <c r="K449" i="1"/>
  <c r="H449" i="1"/>
  <c r="G449" i="1"/>
  <c r="E449" i="1"/>
  <c r="J448" i="1"/>
  <c r="E448" i="1"/>
  <c r="M448" i="1"/>
  <c r="H448" i="1"/>
  <c r="F448" i="1"/>
  <c r="K448" i="1"/>
  <c r="G448" i="1"/>
  <c r="L448" i="1"/>
  <c r="I448" i="1"/>
  <c r="F272" i="33" l="1" a="1"/>
  <c r="F272" i="33" s="1"/>
  <c r="H272" i="33" a="1"/>
  <c r="H272" i="33" s="1"/>
  <c r="L272" i="33" a="1"/>
  <c r="L272" i="33" s="1"/>
  <c r="J272" i="33" a="1"/>
  <c r="J272" i="33" s="1"/>
  <c r="D273" i="33" a="1"/>
  <c r="D273" i="33" s="1"/>
  <c r="E272" i="33"/>
  <c r="G271" i="33"/>
  <c r="I271" i="33"/>
  <c r="M271" i="33"/>
  <c r="K271" i="33"/>
  <c r="I430" i="47"/>
  <c r="I451" i="5"/>
  <c r="G450" i="5"/>
  <c r="D453" i="5"/>
  <c r="C453" i="1"/>
  <c r="B453" i="1"/>
  <c r="E453" i="5"/>
  <c r="D453" i="1" s="1"/>
  <c r="O453" i="5"/>
  <c r="N453" i="5" s="1"/>
  <c r="F453" i="5"/>
  <c r="J453" i="5" s="1"/>
  <c r="C453" i="5"/>
  <c r="F432" i="47"/>
  <c r="G432" i="47"/>
  <c r="H432" i="47"/>
  <c r="D432" i="47"/>
  <c r="I432" i="47"/>
  <c r="E432" i="47"/>
  <c r="C432" i="47"/>
  <c r="J451" i="1"/>
  <c r="H451" i="1"/>
  <c r="E451" i="1"/>
  <c r="L451" i="1"/>
  <c r="G451" i="1"/>
  <c r="M451" i="1"/>
  <c r="I451" i="1"/>
  <c r="K451" i="1"/>
  <c r="F451" i="1"/>
  <c r="L451" i="5"/>
  <c r="H450" i="5"/>
  <c r="H431" i="47"/>
  <c r="F431" i="47"/>
  <c r="I431" i="47" s="1"/>
  <c r="C431" i="47"/>
  <c r="B433" i="47"/>
  <c r="B434" i="47" s="1"/>
  <c r="G431" i="47"/>
  <c r="D431" i="47"/>
  <c r="E431" i="47"/>
  <c r="K451" i="5"/>
  <c r="M450" i="5"/>
  <c r="J450" i="1"/>
  <c r="G450" i="1"/>
  <c r="H450" i="1"/>
  <c r="E450" i="1"/>
  <c r="I450" i="1"/>
  <c r="M450" i="1"/>
  <c r="K450" i="1"/>
  <c r="F450" i="1"/>
  <c r="L450" i="1"/>
  <c r="M451" i="5"/>
  <c r="B454" i="5"/>
  <c r="F452" i="5"/>
  <c r="J452" i="5" s="1"/>
  <c r="M452" i="5"/>
  <c r="K452" i="5"/>
  <c r="E452" i="5"/>
  <c r="D452" i="1" s="1"/>
  <c r="C452" i="1"/>
  <c r="O452" i="5"/>
  <c r="N452" i="5" s="1"/>
  <c r="L452" i="5"/>
  <c r="I452" i="5"/>
  <c r="B452" i="1"/>
  <c r="G452" i="5"/>
  <c r="D452" i="5"/>
  <c r="H452" i="5"/>
  <c r="C452" i="5"/>
  <c r="F273" i="33" l="1" a="1"/>
  <c r="F273" i="33" s="1"/>
  <c r="L273" i="33" a="1"/>
  <c r="L273" i="33" s="1"/>
  <c r="J273" i="33" a="1"/>
  <c r="J273" i="33" s="1"/>
  <c r="H273" i="33" a="1"/>
  <c r="H273" i="33" s="1"/>
  <c r="D274" i="33" a="1"/>
  <c r="D274" i="33" s="1"/>
  <c r="E273" i="33"/>
  <c r="G272" i="33"/>
  <c r="K272" i="33"/>
  <c r="I272" i="33"/>
  <c r="M272" i="33"/>
  <c r="I453" i="5"/>
  <c r="J453" i="1"/>
  <c r="K453" i="1"/>
  <c r="I453" i="1"/>
  <c r="L453" i="1"/>
  <c r="F453" i="1"/>
  <c r="H453" i="1"/>
  <c r="G453" i="1"/>
  <c r="M453" i="1"/>
  <c r="E453" i="1"/>
  <c r="H454" i="5"/>
  <c r="I454" i="5"/>
  <c r="B456" i="5"/>
  <c r="M454" i="5"/>
  <c r="C454" i="1"/>
  <c r="B454" i="1"/>
  <c r="F454" i="5"/>
  <c r="J454" i="5" s="1"/>
  <c r="E454" i="5"/>
  <c r="D454" i="1" s="1"/>
  <c r="C454" i="5"/>
  <c r="D454" i="5"/>
  <c r="O454" i="5"/>
  <c r="N454" i="5" s="1"/>
  <c r="G454" i="5"/>
  <c r="L454" i="5"/>
  <c r="B455" i="5"/>
  <c r="J452" i="1"/>
  <c r="I452" i="1"/>
  <c r="G452" i="1"/>
  <c r="F452" i="1"/>
  <c r="L452" i="1"/>
  <c r="K452" i="1"/>
  <c r="H452" i="1"/>
  <c r="E452" i="1"/>
  <c r="M452" i="1"/>
  <c r="G453" i="5"/>
  <c r="K453" i="5"/>
  <c r="M453" i="5"/>
  <c r="H434" i="47"/>
  <c r="C434" i="47"/>
  <c r="F434" i="47"/>
  <c r="E434" i="47"/>
  <c r="G434" i="47"/>
  <c r="D434" i="47"/>
  <c r="D433" i="47"/>
  <c r="E433" i="47"/>
  <c r="G433" i="47"/>
  <c r="H433" i="47"/>
  <c r="F433" i="47"/>
  <c r="I433" i="47" s="1"/>
  <c r="C433" i="47"/>
  <c r="B435" i="47"/>
  <c r="B436" i="47" s="1"/>
  <c r="H453" i="5"/>
  <c r="L453" i="5"/>
  <c r="G273" i="33" l="1"/>
  <c r="K273" i="33"/>
  <c r="M273" i="33"/>
  <c r="I273" i="33"/>
  <c r="F274" i="33" a="1"/>
  <c r="F274" i="33" s="1"/>
  <c r="J274" i="33" a="1"/>
  <c r="J274" i="33" s="1"/>
  <c r="H274" i="33" a="1"/>
  <c r="H274" i="33" s="1"/>
  <c r="L274" i="33" a="1"/>
  <c r="L274" i="33" s="1"/>
  <c r="D275" i="33" a="1"/>
  <c r="D275" i="33" s="1"/>
  <c r="E274" i="33"/>
  <c r="I434" i="47"/>
  <c r="D436" i="47"/>
  <c r="F436" i="47"/>
  <c r="C436" i="47"/>
  <c r="G436" i="47"/>
  <c r="E436" i="47"/>
  <c r="H436" i="47"/>
  <c r="K454" i="5"/>
  <c r="J454" i="1"/>
  <c r="L454" i="1"/>
  <c r="M454" i="1"/>
  <c r="F454" i="1"/>
  <c r="H454" i="1"/>
  <c r="E454" i="1"/>
  <c r="I454" i="1"/>
  <c r="K454" i="1"/>
  <c r="G454" i="1"/>
  <c r="C456" i="1"/>
  <c r="F456" i="5"/>
  <c r="J456" i="5" s="1"/>
  <c r="I456" i="5"/>
  <c r="B456" i="1"/>
  <c r="O456" i="5"/>
  <c r="N456" i="5" s="1"/>
  <c r="E456" i="5"/>
  <c r="D456" i="1" s="1"/>
  <c r="D456" i="5"/>
  <c r="C456" i="5"/>
  <c r="H435" i="47"/>
  <c r="C435" i="47"/>
  <c r="B437" i="47"/>
  <c r="D435" i="47"/>
  <c r="E435" i="47"/>
  <c r="G435" i="47"/>
  <c r="F435" i="47"/>
  <c r="I435" i="47" s="1"/>
  <c r="L455" i="5"/>
  <c r="C455" i="1"/>
  <c r="G455" i="5"/>
  <c r="B455" i="1"/>
  <c r="H455" i="5"/>
  <c r="O455" i="5"/>
  <c r="N455" i="5" s="1"/>
  <c r="B457" i="5"/>
  <c r="B458" i="5" s="1"/>
  <c r="F455" i="5"/>
  <c r="J455" i="5" s="1"/>
  <c r="E455" i="5"/>
  <c r="D455" i="1" s="1"/>
  <c r="C455" i="5"/>
  <c r="D455" i="5"/>
  <c r="I455" i="5"/>
  <c r="G274" i="33" l="1"/>
  <c r="M274" i="33"/>
  <c r="K274" i="33"/>
  <c r="I274" i="33"/>
  <c r="K456" i="5"/>
  <c r="H456" i="5"/>
  <c r="M455" i="5"/>
  <c r="L456" i="5"/>
  <c r="H275" i="33" a="1"/>
  <c r="H275" i="33" s="1"/>
  <c r="L275" i="33" a="1"/>
  <c r="L275" i="33" s="1"/>
  <c r="J275" i="33" a="1"/>
  <c r="J275" i="33" s="1"/>
  <c r="F275" i="33" a="1"/>
  <c r="F275" i="33" s="1"/>
  <c r="D276" i="33" a="1"/>
  <c r="D276" i="33" s="1"/>
  <c r="E275" i="33"/>
  <c r="K455" i="5"/>
  <c r="G456" i="5"/>
  <c r="I436" i="47"/>
  <c r="M456" i="5"/>
  <c r="C458" i="1"/>
  <c r="F458" i="5"/>
  <c r="J458" i="5" s="1"/>
  <c r="D458" i="5"/>
  <c r="B458" i="1"/>
  <c r="H458" i="5"/>
  <c r="E458" i="5"/>
  <c r="D458" i="1" s="1"/>
  <c r="O458" i="5"/>
  <c r="N458" i="5" s="1"/>
  <c r="L458" i="5"/>
  <c r="I458" i="5"/>
  <c r="G458" i="5"/>
  <c r="K458" i="5"/>
  <c r="C458" i="5"/>
  <c r="B457" i="1"/>
  <c r="E457" i="5"/>
  <c r="D457" i="1" s="1"/>
  <c r="F457" i="5"/>
  <c r="J457" i="5" s="1"/>
  <c r="D457" i="5"/>
  <c r="O457" i="5"/>
  <c r="N457" i="5" s="1"/>
  <c r="B459" i="5"/>
  <c r="B460" i="5" s="1"/>
  <c r="C457" i="1"/>
  <c r="C457" i="5"/>
  <c r="H437" i="47"/>
  <c r="E437" i="47"/>
  <c r="F437" i="47"/>
  <c r="C437" i="47"/>
  <c r="D437" i="47"/>
  <c r="G437" i="47"/>
  <c r="J456" i="1"/>
  <c r="F456" i="1"/>
  <c r="M456" i="1"/>
  <c r="H456" i="1"/>
  <c r="E456" i="1"/>
  <c r="K456" i="1"/>
  <c r="I456" i="1"/>
  <c r="L456" i="1"/>
  <c r="G456" i="1"/>
  <c r="B438" i="47"/>
  <c r="B439" i="47" s="1"/>
  <c r="J455" i="1"/>
  <c r="M455" i="1"/>
  <c r="I455" i="1"/>
  <c r="L455" i="1"/>
  <c r="K455" i="1"/>
  <c r="H455" i="1"/>
  <c r="G455" i="1"/>
  <c r="E455" i="1"/>
  <c r="F455" i="1"/>
  <c r="F276" i="33" l="1" a="1"/>
  <c r="F276" i="33" s="1"/>
  <c r="L276" i="33" a="1"/>
  <c r="L276" i="33" s="1"/>
  <c r="J276" i="33" a="1"/>
  <c r="J276" i="33" s="1"/>
  <c r="H276" i="33" a="1"/>
  <c r="H276" i="33" s="1"/>
  <c r="D277" i="33" a="1"/>
  <c r="D277" i="33" s="1"/>
  <c r="E276" i="33"/>
  <c r="G275" i="33"/>
  <c r="M275" i="33"/>
  <c r="K275" i="33"/>
  <c r="I275" i="33"/>
  <c r="I437" i="47"/>
  <c r="C460" i="5"/>
  <c r="F460" i="5"/>
  <c r="J460" i="5" s="1"/>
  <c r="D460" i="5"/>
  <c r="O460" i="5"/>
  <c r="N460" i="5" s="1"/>
  <c r="H460" i="5"/>
  <c r="B460" i="1"/>
  <c r="E460" i="5"/>
  <c r="D460" i="1" s="1"/>
  <c r="M460" i="5"/>
  <c r="I460" i="5"/>
  <c r="C460" i="1"/>
  <c r="D439" i="47"/>
  <c r="C439" i="47"/>
  <c r="F439" i="47"/>
  <c r="H439" i="47"/>
  <c r="G439" i="47"/>
  <c r="E439" i="47"/>
  <c r="I457" i="5"/>
  <c r="J458" i="1"/>
  <c r="G458" i="1"/>
  <c r="M458" i="1"/>
  <c r="E458" i="1"/>
  <c r="F458" i="1"/>
  <c r="L458" i="1"/>
  <c r="K458" i="1"/>
  <c r="I458" i="1"/>
  <c r="H458" i="1"/>
  <c r="H457" i="5"/>
  <c r="J457" i="1"/>
  <c r="E457" i="1"/>
  <c r="I457" i="1"/>
  <c r="K457" i="1"/>
  <c r="G457" i="1"/>
  <c r="L457" i="1"/>
  <c r="M457" i="1"/>
  <c r="F457" i="1"/>
  <c r="H457" i="1"/>
  <c r="M458" i="5"/>
  <c r="L457" i="5"/>
  <c r="D459" i="5"/>
  <c r="B461" i="5"/>
  <c r="C459" i="5"/>
  <c r="B459" i="1"/>
  <c r="E459" i="5"/>
  <c r="D459" i="1" s="1"/>
  <c r="C459" i="1"/>
  <c r="O459" i="5"/>
  <c r="N459" i="5" s="1"/>
  <c r="F459" i="5"/>
  <c r="J459" i="5" s="1"/>
  <c r="M457" i="5"/>
  <c r="G438" i="47"/>
  <c r="E438" i="47"/>
  <c r="C438" i="47"/>
  <c r="H438" i="47"/>
  <c r="D438" i="47"/>
  <c r="F438" i="47"/>
  <c r="I438" i="47" s="1"/>
  <c r="B440" i="47"/>
  <c r="B441" i="47" s="1"/>
  <c r="G457" i="5"/>
  <c r="K457" i="5"/>
  <c r="J277" i="33" l="1" a="1"/>
  <c r="J277" i="33" s="1"/>
  <c r="F277" i="33" a="1"/>
  <c r="F277" i="33" s="1"/>
  <c r="L277" i="33" a="1"/>
  <c r="L277" i="33" s="1"/>
  <c r="H277" i="33" a="1"/>
  <c r="H277" i="33" s="1"/>
  <c r="D278" i="33" a="1"/>
  <c r="D278" i="33" s="1"/>
  <c r="E277" i="33"/>
  <c r="H459" i="5"/>
  <c r="G276" i="33"/>
  <c r="I276" i="33"/>
  <c r="K276" i="33"/>
  <c r="M276" i="33"/>
  <c r="G460" i="5"/>
  <c r="I459" i="5"/>
  <c r="I439" i="47"/>
  <c r="G459" i="5"/>
  <c r="L460" i="5"/>
  <c r="J459" i="1"/>
  <c r="I459" i="1"/>
  <c r="H459" i="1"/>
  <c r="E459" i="1"/>
  <c r="K459" i="1"/>
  <c r="F459" i="1"/>
  <c r="M459" i="1"/>
  <c r="L459" i="1"/>
  <c r="G459" i="1"/>
  <c r="O461" i="5"/>
  <c r="N461" i="5" s="1"/>
  <c r="E461" i="5"/>
  <c r="D461" i="1" s="1"/>
  <c r="B461" i="1"/>
  <c r="C461" i="5"/>
  <c r="F461" i="5"/>
  <c r="J461" i="5" s="1"/>
  <c r="D461" i="5"/>
  <c r="C461" i="1"/>
  <c r="M461" i="5"/>
  <c r="G461" i="5"/>
  <c r="J460" i="1"/>
  <c r="E460" i="1"/>
  <c r="L460" i="1"/>
  <c r="M460" i="1"/>
  <c r="K460" i="1"/>
  <c r="H460" i="1"/>
  <c r="G460" i="1"/>
  <c r="F460" i="1"/>
  <c r="I460" i="1"/>
  <c r="D441" i="47"/>
  <c r="E441" i="47"/>
  <c r="G441" i="47"/>
  <c r="C441" i="47"/>
  <c r="H441" i="47"/>
  <c r="F441" i="47"/>
  <c r="K459" i="5"/>
  <c r="H440" i="47"/>
  <c r="G440" i="47"/>
  <c r="E440" i="47"/>
  <c r="D440" i="47"/>
  <c r="C440" i="47"/>
  <c r="F440" i="47"/>
  <c r="B442" i="47"/>
  <c r="M459" i="5"/>
  <c r="K460" i="5"/>
  <c r="L459" i="5"/>
  <c r="B462" i="5"/>
  <c r="B463" i="5" s="1"/>
  <c r="H461" i="5" l="1"/>
  <c r="I461" i="5"/>
  <c r="K461" i="5"/>
  <c r="L461" i="5"/>
  <c r="M277" i="33"/>
  <c r="I277" i="33"/>
  <c r="G277" i="33"/>
  <c r="K277" i="33"/>
  <c r="F278" i="33" a="1"/>
  <c r="F278" i="33" s="1"/>
  <c r="L278" i="33" a="1"/>
  <c r="L278" i="33" s="1"/>
  <c r="J278" i="33" a="1"/>
  <c r="J278" i="33" s="1"/>
  <c r="H278" i="33" a="1"/>
  <c r="H278" i="33" s="1"/>
  <c r="D279" i="33" a="1"/>
  <c r="D279" i="33" s="1"/>
  <c r="E278" i="33"/>
  <c r="I441" i="47"/>
  <c r="I440" i="47"/>
  <c r="H463" i="5"/>
  <c r="M463" i="5"/>
  <c r="C463" i="5"/>
  <c r="B463" i="1"/>
  <c r="I463" i="5"/>
  <c r="C463" i="1"/>
  <c r="D463" i="5"/>
  <c r="O463" i="5"/>
  <c r="N463" i="5" s="1"/>
  <c r="F463" i="5"/>
  <c r="J463" i="5" s="1"/>
  <c r="E463" i="5"/>
  <c r="D463" i="1" s="1"/>
  <c r="B462" i="1"/>
  <c r="C462" i="1"/>
  <c r="B464" i="5"/>
  <c r="D462" i="5"/>
  <c r="O462" i="5"/>
  <c r="N462" i="5" s="1"/>
  <c r="F462" i="5"/>
  <c r="J462" i="5" s="1"/>
  <c r="C462" i="5"/>
  <c r="E462" i="5"/>
  <c r="D462" i="1" s="1"/>
  <c r="D442" i="47"/>
  <c r="B444" i="47"/>
  <c r="E442" i="47"/>
  <c r="C442" i="47"/>
  <c r="F442" i="47"/>
  <c r="G442" i="47"/>
  <c r="H442" i="47"/>
  <c r="J461" i="1"/>
  <c r="F461" i="1"/>
  <c r="H461" i="1"/>
  <c r="K461" i="1"/>
  <c r="I461" i="1"/>
  <c r="M461" i="1"/>
  <c r="E461" i="1"/>
  <c r="L461" i="1"/>
  <c r="G461" i="1"/>
  <c r="B443" i="47"/>
  <c r="G278" i="33" l="1"/>
  <c r="K278" i="33"/>
  <c r="M278" i="33"/>
  <c r="I278" i="33"/>
  <c r="L279" i="33" a="1"/>
  <c r="L279" i="33" s="1"/>
  <c r="H279" i="33" a="1"/>
  <c r="H279" i="33" s="1"/>
  <c r="F279" i="33" a="1"/>
  <c r="F279" i="33" s="1"/>
  <c r="J279" i="33" a="1"/>
  <c r="J279" i="33" s="1"/>
  <c r="D280" i="33" a="1"/>
  <c r="D280" i="33" s="1"/>
  <c r="E279" i="33"/>
  <c r="K463" i="5"/>
  <c r="G462" i="5"/>
  <c r="L463" i="5"/>
  <c r="K462" i="5"/>
  <c r="H462" i="5"/>
  <c r="I462" i="5"/>
  <c r="G463" i="5"/>
  <c r="L462" i="5"/>
  <c r="M462" i="5"/>
  <c r="I442" i="47"/>
  <c r="C444" i="47"/>
  <c r="E444" i="47"/>
  <c r="G444" i="47"/>
  <c r="H444" i="47"/>
  <c r="F444" i="47"/>
  <c r="D444" i="47"/>
  <c r="H443" i="47"/>
  <c r="D443" i="47"/>
  <c r="G443" i="47"/>
  <c r="E443" i="47"/>
  <c r="B445" i="47"/>
  <c r="B446" i="47" s="1"/>
  <c r="C443" i="47"/>
  <c r="F443" i="47"/>
  <c r="F464" i="5"/>
  <c r="J464" i="5" s="1"/>
  <c r="C464" i="1"/>
  <c r="L464" i="5"/>
  <c r="O464" i="5"/>
  <c r="N464" i="5" s="1"/>
  <c r="B464" i="1"/>
  <c r="M464" i="5"/>
  <c r="K464" i="5"/>
  <c r="H464" i="5"/>
  <c r="E464" i="5"/>
  <c r="D464" i="1" s="1"/>
  <c r="D464" i="5"/>
  <c r="C464" i="5"/>
  <c r="J462" i="1"/>
  <c r="G462" i="1"/>
  <c r="L462" i="1"/>
  <c r="F462" i="1"/>
  <c r="K462" i="1"/>
  <c r="H462" i="1"/>
  <c r="E462" i="1"/>
  <c r="M462" i="1"/>
  <c r="I462" i="1"/>
  <c r="J463" i="1"/>
  <c r="H463" i="1"/>
  <c r="G463" i="1"/>
  <c r="M463" i="1"/>
  <c r="K463" i="1"/>
  <c r="E463" i="1"/>
  <c r="I463" i="1"/>
  <c r="F463" i="1"/>
  <c r="L463" i="1"/>
  <c r="B465" i="5"/>
  <c r="G279" i="33" l="1"/>
  <c r="M279" i="33"/>
  <c r="K279" i="33"/>
  <c r="I279" i="33"/>
  <c r="G464" i="5"/>
  <c r="F280" i="33" a="1"/>
  <c r="F280" i="33" s="1"/>
  <c r="L280" i="33" a="1"/>
  <c r="L280" i="33" s="1"/>
  <c r="J280" i="33" a="1"/>
  <c r="J280" i="33" s="1"/>
  <c r="H280" i="33" a="1"/>
  <c r="H280" i="33" s="1"/>
  <c r="D281" i="33" a="1"/>
  <c r="D281" i="33" s="1"/>
  <c r="E280" i="33"/>
  <c r="I464" i="5"/>
  <c r="I444" i="47"/>
  <c r="I443" i="47"/>
  <c r="H446" i="47"/>
  <c r="D446" i="47"/>
  <c r="G446" i="47"/>
  <c r="E446" i="47"/>
  <c r="C446" i="47"/>
  <c r="F446" i="47"/>
  <c r="D465" i="5"/>
  <c r="C465" i="1"/>
  <c r="F465" i="5"/>
  <c r="J465" i="5" s="1"/>
  <c r="E465" i="5"/>
  <c r="D465" i="1" s="1"/>
  <c r="B465" i="1"/>
  <c r="O465" i="5"/>
  <c r="N465" i="5" s="1"/>
  <c r="G465" i="5"/>
  <c r="C465" i="5"/>
  <c r="J464" i="1"/>
  <c r="I464" i="1"/>
  <c r="F464" i="1"/>
  <c r="L464" i="1"/>
  <c r="E464" i="1"/>
  <c r="G464" i="1"/>
  <c r="K464" i="1"/>
  <c r="M464" i="1"/>
  <c r="H464" i="1"/>
  <c r="B466" i="5"/>
  <c r="B467" i="5" s="1"/>
  <c r="D445" i="47"/>
  <c r="G445" i="47"/>
  <c r="E445" i="47"/>
  <c r="C445" i="47"/>
  <c r="F445" i="47"/>
  <c r="H445" i="47"/>
  <c r="B447" i="47"/>
  <c r="J281" i="33" l="1" a="1"/>
  <c r="J281" i="33" s="1"/>
  <c r="H281" i="33" a="1"/>
  <c r="H281" i="33" s="1"/>
  <c r="L281" i="33" a="1"/>
  <c r="L281" i="33" s="1"/>
  <c r="F281" i="33" a="1"/>
  <c r="F281" i="33" s="1"/>
  <c r="D282" i="33" a="1"/>
  <c r="D282" i="33" s="1"/>
  <c r="E281" i="33"/>
  <c r="L465" i="5"/>
  <c r="K465" i="5"/>
  <c r="G280" i="33"/>
  <c r="K280" i="33"/>
  <c r="M280" i="33"/>
  <c r="I280" i="33"/>
  <c r="I445" i="47"/>
  <c r="I446" i="47"/>
  <c r="J465" i="1"/>
  <c r="K465" i="1"/>
  <c r="H465" i="1"/>
  <c r="F465" i="1"/>
  <c r="G465" i="1"/>
  <c r="M465" i="1"/>
  <c r="I465" i="1"/>
  <c r="L465" i="1"/>
  <c r="E465" i="1"/>
  <c r="D447" i="47"/>
  <c r="G447" i="47"/>
  <c r="F447" i="47"/>
  <c r="H447" i="47"/>
  <c r="C447" i="47"/>
  <c r="E447" i="47"/>
  <c r="H465" i="5"/>
  <c r="I465" i="5"/>
  <c r="C467" i="1"/>
  <c r="E467" i="5"/>
  <c r="D467" i="1" s="1"/>
  <c r="D467" i="5"/>
  <c r="O467" i="5"/>
  <c r="N467" i="5" s="1"/>
  <c r="F467" i="5"/>
  <c r="J467" i="5" s="1"/>
  <c r="C467" i="5"/>
  <c r="B467" i="1"/>
  <c r="B448" i="47"/>
  <c r="M465" i="5"/>
  <c r="C466" i="1"/>
  <c r="C466" i="5"/>
  <c r="B466" i="1"/>
  <c r="E466" i="5"/>
  <c r="D466" i="1" s="1"/>
  <c r="O466" i="5"/>
  <c r="N466" i="5" s="1"/>
  <c r="B468" i="5"/>
  <c r="B469" i="5" s="1"/>
  <c r="D466" i="5"/>
  <c r="F466" i="5"/>
  <c r="J466" i="5" s="1"/>
  <c r="G281" i="33" l="1"/>
  <c r="M281" i="33"/>
  <c r="I281" i="33"/>
  <c r="K281" i="33"/>
  <c r="F282" i="33" a="1"/>
  <c r="F282" i="33" s="1"/>
  <c r="L282" i="33" a="1"/>
  <c r="L282" i="33" s="1"/>
  <c r="H282" i="33" a="1"/>
  <c r="H282" i="33" s="1"/>
  <c r="J282" i="33" a="1"/>
  <c r="J282" i="33" s="1"/>
  <c r="D283" i="33" a="1"/>
  <c r="D283" i="33" s="1"/>
  <c r="E282" i="33"/>
  <c r="K467" i="5"/>
  <c r="I447" i="47"/>
  <c r="B469" i="1"/>
  <c r="C469" i="1"/>
  <c r="O469" i="5"/>
  <c r="N469" i="5" s="1"/>
  <c r="E469" i="5"/>
  <c r="D469" i="1" s="1"/>
  <c r="D469" i="5"/>
  <c r="C469" i="5"/>
  <c r="F469" i="5"/>
  <c r="J469" i="5" s="1"/>
  <c r="M466" i="5"/>
  <c r="M467" i="5"/>
  <c r="G466" i="5"/>
  <c r="D448" i="47"/>
  <c r="C448" i="47"/>
  <c r="H448" i="47"/>
  <c r="G448" i="47"/>
  <c r="E448" i="47"/>
  <c r="F448" i="47"/>
  <c r="I467" i="5"/>
  <c r="H466" i="5"/>
  <c r="J467" i="1"/>
  <c r="M467" i="1"/>
  <c r="F467" i="1"/>
  <c r="G467" i="1"/>
  <c r="I467" i="1"/>
  <c r="L467" i="1"/>
  <c r="E467" i="1"/>
  <c r="H467" i="1"/>
  <c r="K467" i="1"/>
  <c r="B449" i="47"/>
  <c r="B450" i="47" s="1"/>
  <c r="I466" i="5"/>
  <c r="L467" i="5"/>
  <c r="B468" i="1"/>
  <c r="C468" i="1"/>
  <c r="O468" i="5"/>
  <c r="N468" i="5" s="1"/>
  <c r="E468" i="5"/>
  <c r="D468" i="1" s="1"/>
  <c r="D468" i="5"/>
  <c r="C468" i="5"/>
  <c r="B470" i="5"/>
  <c r="B471" i="5" s="1"/>
  <c r="F468" i="5"/>
  <c r="J468" i="5" s="1"/>
  <c r="J466" i="1"/>
  <c r="L466" i="1"/>
  <c r="K466" i="1"/>
  <c r="I466" i="1"/>
  <c r="M466" i="1"/>
  <c r="H466" i="1"/>
  <c r="G466" i="1"/>
  <c r="F466" i="1"/>
  <c r="E466" i="1"/>
  <c r="G467" i="5"/>
  <c r="K466" i="5"/>
  <c r="H467" i="5"/>
  <c r="L466" i="5"/>
  <c r="K282" i="33" l="1"/>
  <c r="M282" i="33"/>
  <c r="G282" i="33"/>
  <c r="I282" i="33"/>
  <c r="I469" i="5"/>
  <c r="I448" i="47"/>
  <c r="L283" i="33" a="1"/>
  <c r="L283" i="33" s="1"/>
  <c r="J283" i="33" a="1"/>
  <c r="J283" i="33" s="1"/>
  <c r="H283" i="33" a="1"/>
  <c r="H283" i="33" s="1"/>
  <c r="F283" i="33" a="1"/>
  <c r="F283" i="33" s="1"/>
  <c r="D284" i="33" a="1"/>
  <c r="D284" i="33" s="1"/>
  <c r="E283" i="33"/>
  <c r="L469" i="5"/>
  <c r="K469" i="5"/>
  <c r="G469" i="5"/>
  <c r="F450" i="47"/>
  <c r="C450" i="47"/>
  <c r="E450" i="47"/>
  <c r="H450" i="47"/>
  <c r="G450" i="47"/>
  <c r="D450" i="47"/>
  <c r="D471" i="5"/>
  <c r="F471" i="5"/>
  <c r="J471" i="5" s="1"/>
  <c r="C471" i="1"/>
  <c r="E471" i="5"/>
  <c r="D471" i="1" s="1"/>
  <c r="O471" i="5"/>
  <c r="N471" i="5" s="1"/>
  <c r="M471" i="5"/>
  <c r="B471" i="1"/>
  <c r="C471" i="5"/>
  <c r="L471" i="5"/>
  <c r="K468" i="5"/>
  <c r="L468" i="5"/>
  <c r="H468" i="5"/>
  <c r="J468" i="1"/>
  <c r="I468" i="1"/>
  <c r="H468" i="1"/>
  <c r="F468" i="1"/>
  <c r="M468" i="1"/>
  <c r="K468" i="1"/>
  <c r="L468" i="1"/>
  <c r="G468" i="1"/>
  <c r="E468" i="1"/>
  <c r="M468" i="5"/>
  <c r="M469" i="5"/>
  <c r="G468" i="5"/>
  <c r="I468" i="5"/>
  <c r="H469" i="5"/>
  <c r="C470" i="1"/>
  <c r="B472" i="5"/>
  <c r="B473" i="5" s="1"/>
  <c r="F470" i="5"/>
  <c r="J470" i="5" s="1"/>
  <c r="G470" i="5"/>
  <c r="O470" i="5"/>
  <c r="N470" i="5" s="1"/>
  <c r="B470" i="1"/>
  <c r="D470" i="5"/>
  <c r="L470" i="5"/>
  <c r="K470" i="5"/>
  <c r="C470" i="5"/>
  <c r="E470" i="5"/>
  <c r="D470" i="1" s="1"/>
  <c r="H449" i="47"/>
  <c r="E449" i="47"/>
  <c r="G449" i="47"/>
  <c r="C449" i="47"/>
  <c r="D449" i="47"/>
  <c r="B451" i="47"/>
  <c r="B452" i="47" s="1"/>
  <c r="F449" i="47"/>
  <c r="J469" i="1"/>
  <c r="F469" i="1"/>
  <c r="M469" i="1"/>
  <c r="L469" i="1"/>
  <c r="K469" i="1"/>
  <c r="G469" i="1"/>
  <c r="E469" i="1"/>
  <c r="I469" i="1"/>
  <c r="H469" i="1"/>
  <c r="I450" i="47" l="1"/>
  <c r="K283" i="33"/>
  <c r="M283" i="33"/>
  <c r="G283" i="33"/>
  <c r="I283" i="33"/>
  <c r="F284" i="33" a="1"/>
  <c r="F284" i="33" s="1"/>
  <c r="H284" i="33" a="1"/>
  <c r="H284" i="33" s="1"/>
  <c r="L284" i="33" a="1"/>
  <c r="L284" i="33" s="1"/>
  <c r="J284" i="33" a="1"/>
  <c r="J284" i="33" s="1"/>
  <c r="D285" i="33" a="1"/>
  <c r="D285" i="33" s="1"/>
  <c r="E284" i="33"/>
  <c r="I449" i="47"/>
  <c r="H452" i="47"/>
  <c r="C452" i="47"/>
  <c r="F452" i="47"/>
  <c r="I452" i="47" s="1"/>
  <c r="D452" i="47"/>
  <c r="G452" i="47"/>
  <c r="E452" i="47"/>
  <c r="E472" i="5"/>
  <c r="D472" i="1" s="1"/>
  <c r="C472" i="1"/>
  <c r="F472" i="5"/>
  <c r="J472" i="5" s="1"/>
  <c r="D472" i="5"/>
  <c r="B472" i="1"/>
  <c r="O472" i="5"/>
  <c r="N472" i="5" s="1"/>
  <c r="B474" i="5"/>
  <c r="C472" i="5"/>
  <c r="K471" i="5"/>
  <c r="I470" i="5"/>
  <c r="M470" i="5"/>
  <c r="G471" i="5"/>
  <c r="I471" i="5"/>
  <c r="D451" i="47"/>
  <c r="B453" i="47"/>
  <c r="C451" i="47"/>
  <c r="H451" i="47"/>
  <c r="F451" i="47"/>
  <c r="I451" i="47" s="1"/>
  <c r="E451" i="47"/>
  <c r="G451" i="47"/>
  <c r="J470" i="1"/>
  <c r="F470" i="1"/>
  <c r="I470" i="1"/>
  <c r="H470" i="1"/>
  <c r="E470" i="1"/>
  <c r="L470" i="1"/>
  <c r="M470" i="1"/>
  <c r="G470" i="1"/>
  <c r="K470" i="1"/>
  <c r="B475" i="5"/>
  <c r="D473" i="5"/>
  <c r="B473" i="1"/>
  <c r="E473" i="5"/>
  <c r="D473" i="1" s="1"/>
  <c r="C473" i="1"/>
  <c r="O473" i="5"/>
  <c r="N473" i="5" s="1"/>
  <c r="F473" i="5"/>
  <c r="J473" i="5" s="1"/>
  <c r="C473" i="5"/>
  <c r="J471" i="1"/>
  <c r="H471" i="1"/>
  <c r="M471" i="1"/>
  <c r="E471" i="1"/>
  <c r="K471" i="1"/>
  <c r="G471" i="1"/>
  <c r="L471" i="1"/>
  <c r="I471" i="1"/>
  <c r="F471" i="1"/>
  <c r="H470" i="5"/>
  <c r="H471" i="5"/>
  <c r="L285" i="33" l="1" a="1"/>
  <c r="L285" i="33" s="1"/>
  <c r="J285" i="33" a="1"/>
  <c r="J285" i="33" s="1"/>
  <c r="H285" i="33" a="1"/>
  <c r="H285" i="33" s="1"/>
  <c r="F285" i="33" a="1"/>
  <c r="F285" i="33" s="1"/>
  <c r="D286" i="33" a="1"/>
  <c r="D286" i="33" s="1"/>
  <c r="E285" i="33"/>
  <c r="H472" i="5"/>
  <c r="K284" i="33"/>
  <c r="G284" i="33"/>
  <c r="I284" i="33"/>
  <c r="M284" i="33"/>
  <c r="M472" i="5"/>
  <c r="I472" i="5"/>
  <c r="I473" i="5"/>
  <c r="L472" i="5"/>
  <c r="K472" i="5"/>
  <c r="J473" i="1"/>
  <c r="F473" i="1"/>
  <c r="M473" i="1"/>
  <c r="L473" i="1"/>
  <c r="E473" i="1"/>
  <c r="I473" i="1"/>
  <c r="G473" i="1"/>
  <c r="H473" i="1"/>
  <c r="K473" i="1"/>
  <c r="C475" i="1"/>
  <c r="O475" i="5"/>
  <c r="N475" i="5" s="1"/>
  <c r="E475" i="5"/>
  <c r="D475" i="1" s="1"/>
  <c r="C475" i="5"/>
  <c r="B475" i="1"/>
  <c r="D475" i="5"/>
  <c r="F475" i="5"/>
  <c r="J475" i="5" s="1"/>
  <c r="L473" i="5"/>
  <c r="H473" i="5"/>
  <c r="K473" i="5"/>
  <c r="C474" i="5"/>
  <c r="F474" i="5"/>
  <c r="J474" i="5" s="1"/>
  <c r="B476" i="5"/>
  <c r="D474" i="5"/>
  <c r="L474" i="5"/>
  <c r="O474" i="5"/>
  <c r="N474" i="5" s="1"/>
  <c r="B474" i="1"/>
  <c r="M474" i="5"/>
  <c r="K474" i="5"/>
  <c r="I474" i="5"/>
  <c r="E474" i="5"/>
  <c r="D474" i="1" s="1"/>
  <c r="C474" i="1"/>
  <c r="H474" i="5"/>
  <c r="M473" i="5"/>
  <c r="G472" i="5"/>
  <c r="H453" i="47"/>
  <c r="C453" i="47"/>
  <c r="D453" i="47"/>
  <c r="F453" i="47"/>
  <c r="I453" i="47" s="1"/>
  <c r="G453" i="47"/>
  <c r="B455" i="47"/>
  <c r="E453" i="47"/>
  <c r="B454" i="47"/>
  <c r="J472" i="1"/>
  <c r="E472" i="1"/>
  <c r="K472" i="1"/>
  <c r="H472" i="1"/>
  <c r="F472" i="1"/>
  <c r="I472" i="1"/>
  <c r="G472" i="1"/>
  <c r="M472" i="1"/>
  <c r="L472" i="1"/>
  <c r="G473" i="5"/>
  <c r="F286" i="33" l="1" a="1"/>
  <c r="F286" i="33" s="1"/>
  <c r="J286" i="33" a="1"/>
  <c r="J286" i="33" s="1"/>
  <c r="L286" i="33" a="1"/>
  <c r="L286" i="33" s="1"/>
  <c r="H286" i="33" a="1"/>
  <c r="H286" i="33" s="1"/>
  <c r="D287" i="33" a="1"/>
  <c r="D287" i="33" s="1"/>
  <c r="E286" i="33"/>
  <c r="K475" i="5"/>
  <c r="I285" i="33"/>
  <c r="G285" i="33"/>
  <c r="K285" i="33"/>
  <c r="M285" i="33"/>
  <c r="I475" i="5"/>
  <c r="G474" i="5"/>
  <c r="M475" i="5"/>
  <c r="G475" i="5"/>
  <c r="F476" i="5"/>
  <c r="J476" i="5" s="1"/>
  <c r="C476" i="1"/>
  <c r="D476" i="5"/>
  <c r="O476" i="5"/>
  <c r="N476" i="5" s="1"/>
  <c r="B476" i="1"/>
  <c r="K476" i="5"/>
  <c r="H476" i="5"/>
  <c r="E476" i="5"/>
  <c r="D476" i="1" s="1"/>
  <c r="C476" i="5"/>
  <c r="M476" i="5"/>
  <c r="L476" i="5"/>
  <c r="G476" i="5"/>
  <c r="B477" i="5"/>
  <c r="B478" i="5" s="1"/>
  <c r="D454" i="47"/>
  <c r="H454" i="47"/>
  <c r="B456" i="47"/>
  <c r="C454" i="47"/>
  <c r="G454" i="47"/>
  <c r="E454" i="47"/>
  <c r="F454" i="47"/>
  <c r="J475" i="1"/>
  <c r="H475" i="1"/>
  <c r="L475" i="1"/>
  <c r="E475" i="1"/>
  <c r="K475" i="1"/>
  <c r="M475" i="1"/>
  <c r="I475" i="1"/>
  <c r="F475" i="1"/>
  <c r="G475" i="1"/>
  <c r="L475" i="5"/>
  <c r="H475" i="5"/>
  <c r="H455" i="47"/>
  <c r="B457" i="47"/>
  <c r="E455" i="47"/>
  <c r="C455" i="47"/>
  <c r="F455" i="47"/>
  <c r="G455" i="47"/>
  <c r="D455" i="47"/>
  <c r="J474" i="1"/>
  <c r="G474" i="1"/>
  <c r="H474" i="1"/>
  <c r="L474" i="1"/>
  <c r="I474" i="1"/>
  <c r="M474" i="1"/>
  <c r="F474" i="1"/>
  <c r="E474" i="1"/>
  <c r="K474" i="1"/>
  <c r="I454" i="47" l="1"/>
  <c r="G286" i="33"/>
  <c r="M286" i="33"/>
  <c r="K286" i="33"/>
  <c r="I286" i="33"/>
  <c r="L287" i="33" a="1"/>
  <c r="L287" i="33" s="1"/>
  <c r="J287" i="33" a="1"/>
  <c r="J287" i="33" s="1"/>
  <c r="H287" i="33" a="1"/>
  <c r="H287" i="33" s="1"/>
  <c r="F287" i="33" a="1"/>
  <c r="F287" i="33" s="1"/>
  <c r="D288" i="33" a="1"/>
  <c r="D288" i="33" s="1"/>
  <c r="E287" i="33"/>
  <c r="I455" i="47"/>
  <c r="D477" i="5"/>
  <c r="C477" i="1"/>
  <c r="B479" i="5"/>
  <c r="B480" i="5" s="1"/>
  <c r="C477" i="5"/>
  <c r="B477" i="1"/>
  <c r="F477" i="5"/>
  <c r="J477" i="5" s="1"/>
  <c r="L477" i="5"/>
  <c r="E477" i="5"/>
  <c r="D477" i="1" s="1"/>
  <c r="O477" i="5"/>
  <c r="N477" i="5" s="1"/>
  <c r="B478" i="1"/>
  <c r="C478" i="5"/>
  <c r="C478" i="1"/>
  <c r="D478" i="5"/>
  <c r="O478" i="5"/>
  <c r="N478" i="5" s="1"/>
  <c r="F478" i="5"/>
  <c r="J478" i="5" s="1"/>
  <c r="E478" i="5"/>
  <c r="D478" i="1" s="1"/>
  <c r="I478" i="5"/>
  <c r="F456" i="47"/>
  <c r="C456" i="47"/>
  <c r="G456" i="47"/>
  <c r="E456" i="47"/>
  <c r="D456" i="47"/>
  <c r="H456" i="47"/>
  <c r="B458" i="47"/>
  <c r="I476" i="5"/>
  <c r="D457" i="47"/>
  <c r="E457" i="47"/>
  <c r="F457" i="47"/>
  <c r="C457" i="47"/>
  <c r="H457" i="47"/>
  <c r="G457" i="47"/>
  <c r="J476" i="1"/>
  <c r="I476" i="1"/>
  <c r="E476" i="1"/>
  <c r="G476" i="1"/>
  <c r="F476" i="1"/>
  <c r="L476" i="1"/>
  <c r="H476" i="1"/>
  <c r="M476" i="1"/>
  <c r="K476" i="1"/>
  <c r="M477" i="5" l="1"/>
  <c r="M287" i="33"/>
  <c r="K287" i="33"/>
  <c r="G287" i="33"/>
  <c r="I287" i="33"/>
  <c r="F288" i="33" a="1"/>
  <c r="F288" i="33" s="1"/>
  <c r="L288" i="33" a="1"/>
  <c r="L288" i="33" s="1"/>
  <c r="J288" i="33" a="1"/>
  <c r="J288" i="33" s="1"/>
  <c r="H288" i="33" a="1"/>
  <c r="H288" i="33" s="1"/>
  <c r="D289" i="33" a="1"/>
  <c r="D289" i="33" s="1"/>
  <c r="E288" i="33"/>
  <c r="L478" i="5"/>
  <c r="H477" i="5"/>
  <c r="I456" i="47"/>
  <c r="I477" i="5"/>
  <c r="K477" i="5"/>
  <c r="I457" i="47"/>
  <c r="B480" i="1"/>
  <c r="L480" i="5"/>
  <c r="M480" i="5"/>
  <c r="H480" i="5"/>
  <c r="C480" i="1"/>
  <c r="E480" i="5"/>
  <c r="D480" i="1" s="1"/>
  <c r="D480" i="5"/>
  <c r="C480" i="5"/>
  <c r="O480" i="5"/>
  <c r="N480" i="5" s="1"/>
  <c r="F480" i="5"/>
  <c r="J480" i="5" s="1"/>
  <c r="K478" i="5"/>
  <c r="G477" i="5"/>
  <c r="H458" i="47"/>
  <c r="G458" i="47"/>
  <c r="D458" i="47"/>
  <c r="C458" i="47"/>
  <c r="E458" i="47"/>
  <c r="F458" i="47"/>
  <c r="G478" i="5"/>
  <c r="H478" i="5"/>
  <c r="B459" i="47"/>
  <c r="M478" i="5"/>
  <c r="J477" i="1"/>
  <c r="K477" i="1"/>
  <c r="G477" i="1"/>
  <c r="L477" i="1"/>
  <c r="I477" i="1"/>
  <c r="H477" i="1"/>
  <c r="M477" i="1"/>
  <c r="E477" i="1"/>
  <c r="F477" i="1"/>
  <c r="C479" i="1"/>
  <c r="K479" i="5"/>
  <c r="O479" i="5"/>
  <c r="N479" i="5" s="1"/>
  <c r="B481" i="5"/>
  <c r="B482" i="5" s="1"/>
  <c r="B479" i="1"/>
  <c r="E479" i="5"/>
  <c r="D479" i="1" s="1"/>
  <c r="D479" i="5"/>
  <c r="C479" i="5"/>
  <c r="F479" i="5"/>
  <c r="J479" i="5" s="1"/>
  <c r="J478" i="1"/>
  <c r="L478" i="1"/>
  <c r="I478" i="1"/>
  <c r="F478" i="1"/>
  <c r="E478" i="1"/>
  <c r="G478" i="1"/>
  <c r="M478" i="1"/>
  <c r="K478" i="1"/>
  <c r="H478" i="1"/>
  <c r="M288" i="33" l="1"/>
  <c r="K288" i="33"/>
  <c r="I288" i="33"/>
  <c r="G288" i="33"/>
  <c r="I479" i="5"/>
  <c r="J289" i="33" a="1"/>
  <c r="J289" i="33" s="1"/>
  <c r="H289" i="33" a="1"/>
  <c r="H289" i="33" s="1"/>
  <c r="F289" i="33" a="1"/>
  <c r="F289" i="33" s="1"/>
  <c r="L289" i="33" a="1"/>
  <c r="L289" i="33" s="1"/>
  <c r="D290" i="33" a="1"/>
  <c r="D290" i="33" s="1"/>
  <c r="E289" i="33"/>
  <c r="H479" i="5"/>
  <c r="M479" i="5"/>
  <c r="I458" i="47"/>
  <c r="C482" i="1"/>
  <c r="F482" i="5"/>
  <c r="J482" i="5" s="1"/>
  <c r="I482" i="5"/>
  <c r="L482" i="5"/>
  <c r="D482" i="5"/>
  <c r="B482" i="1"/>
  <c r="C482" i="5"/>
  <c r="O482" i="5"/>
  <c r="N482" i="5" s="1"/>
  <c r="E482" i="5"/>
  <c r="D482" i="1" s="1"/>
  <c r="J480" i="1"/>
  <c r="M480" i="1"/>
  <c r="F480" i="1"/>
  <c r="K480" i="1"/>
  <c r="I480" i="1"/>
  <c r="E480" i="1"/>
  <c r="L480" i="1"/>
  <c r="H480" i="1"/>
  <c r="G480" i="1"/>
  <c r="H459" i="47"/>
  <c r="E459" i="47"/>
  <c r="C459" i="47"/>
  <c r="G459" i="47"/>
  <c r="D459" i="47"/>
  <c r="F459" i="47"/>
  <c r="B460" i="47"/>
  <c r="I480" i="5"/>
  <c r="K480" i="5"/>
  <c r="L479" i="5"/>
  <c r="G479" i="5"/>
  <c r="J479" i="1"/>
  <c r="M479" i="1"/>
  <c r="L479" i="1"/>
  <c r="I479" i="1"/>
  <c r="G479" i="1"/>
  <c r="E479" i="1"/>
  <c r="H479" i="1"/>
  <c r="K479" i="1"/>
  <c r="F479" i="1"/>
  <c r="G480" i="5"/>
  <c r="B481" i="1"/>
  <c r="C481" i="1"/>
  <c r="D481" i="5"/>
  <c r="O481" i="5"/>
  <c r="N481" i="5" s="1"/>
  <c r="F481" i="5"/>
  <c r="J481" i="5" s="1"/>
  <c r="C481" i="5"/>
  <c r="E481" i="5"/>
  <c r="D481" i="1" s="1"/>
  <c r="B483" i="5"/>
  <c r="B484" i="5" s="1"/>
  <c r="G481" i="5" l="1"/>
  <c r="I481" i="5"/>
  <c r="G289" i="33"/>
  <c r="M289" i="33"/>
  <c r="I289" i="33"/>
  <c r="K289" i="33"/>
  <c r="F290" i="33" a="1"/>
  <c r="F290" i="33" s="1"/>
  <c r="L290" i="33" a="1"/>
  <c r="L290" i="33" s="1"/>
  <c r="J290" i="33" a="1"/>
  <c r="J290" i="33" s="1"/>
  <c r="H290" i="33" a="1"/>
  <c r="H290" i="33" s="1"/>
  <c r="D291" i="33" a="1"/>
  <c r="D291" i="33" s="1"/>
  <c r="E290" i="33"/>
  <c r="I459" i="47"/>
  <c r="K481" i="5"/>
  <c r="H481" i="5"/>
  <c r="M482" i="5"/>
  <c r="C484" i="1"/>
  <c r="O484" i="5"/>
  <c r="N484" i="5" s="1"/>
  <c r="E484" i="5"/>
  <c r="D484" i="1" s="1"/>
  <c r="D484" i="5"/>
  <c r="F484" i="5"/>
  <c r="J484" i="5" s="1"/>
  <c r="B484" i="1"/>
  <c r="C484" i="5"/>
  <c r="K482" i="5"/>
  <c r="M481" i="5"/>
  <c r="G482" i="5"/>
  <c r="D483" i="5"/>
  <c r="B483" i="1"/>
  <c r="K483" i="5"/>
  <c r="I483" i="5"/>
  <c r="G483" i="5"/>
  <c r="E483" i="5"/>
  <c r="D483" i="1" s="1"/>
  <c r="C483" i="5"/>
  <c r="B485" i="5"/>
  <c r="M483" i="5"/>
  <c r="C483" i="1"/>
  <c r="O483" i="5"/>
  <c r="N483" i="5" s="1"/>
  <c r="F483" i="5"/>
  <c r="J483" i="5" s="1"/>
  <c r="J481" i="1"/>
  <c r="I481" i="1"/>
  <c r="G481" i="1"/>
  <c r="E481" i="1"/>
  <c r="K481" i="1"/>
  <c r="M481" i="1"/>
  <c r="H481" i="1"/>
  <c r="L481" i="1"/>
  <c r="F481" i="1"/>
  <c r="D460" i="47"/>
  <c r="B462" i="47"/>
  <c r="E460" i="47"/>
  <c r="F460" i="47"/>
  <c r="C460" i="47"/>
  <c r="G460" i="47"/>
  <c r="H460" i="47"/>
  <c r="H482" i="5"/>
  <c r="J482" i="1"/>
  <c r="E482" i="1"/>
  <c r="F482" i="1"/>
  <c r="M482" i="1"/>
  <c r="I482" i="1"/>
  <c r="G482" i="1"/>
  <c r="K482" i="1"/>
  <c r="L482" i="1"/>
  <c r="H482" i="1"/>
  <c r="L481" i="5"/>
  <c r="B461" i="47"/>
  <c r="G290" i="33" l="1"/>
  <c r="I290" i="33"/>
  <c r="K290" i="33"/>
  <c r="M290" i="33"/>
  <c r="F291" i="33" a="1"/>
  <c r="F291" i="33" s="1"/>
  <c r="L291" i="33" a="1"/>
  <c r="L291" i="33" s="1"/>
  <c r="J291" i="33" a="1"/>
  <c r="J291" i="33" s="1"/>
  <c r="H291" i="33" a="1"/>
  <c r="H291" i="33" s="1"/>
  <c r="D292" i="33" a="1"/>
  <c r="D292" i="33" s="1"/>
  <c r="E291" i="33"/>
  <c r="L483" i="5"/>
  <c r="I460" i="47"/>
  <c r="J484" i="1"/>
  <c r="E484" i="1"/>
  <c r="I484" i="1"/>
  <c r="M484" i="1"/>
  <c r="H484" i="1"/>
  <c r="F484" i="1"/>
  <c r="L484" i="1"/>
  <c r="K484" i="1"/>
  <c r="G484" i="1"/>
  <c r="I484" i="5"/>
  <c r="F485" i="5"/>
  <c r="J485" i="5" s="1"/>
  <c r="I485" i="5"/>
  <c r="G485" i="5"/>
  <c r="O485" i="5"/>
  <c r="N485" i="5" s="1"/>
  <c r="C485" i="1"/>
  <c r="D485" i="5"/>
  <c r="K485" i="5"/>
  <c r="B485" i="1"/>
  <c r="H485" i="5"/>
  <c r="C485" i="5"/>
  <c r="M485" i="5"/>
  <c r="E485" i="5"/>
  <c r="D485" i="1" s="1"/>
  <c r="K484" i="5"/>
  <c r="H461" i="47"/>
  <c r="G461" i="47"/>
  <c r="E461" i="47"/>
  <c r="F461" i="47"/>
  <c r="I461" i="47" s="1"/>
  <c r="D461" i="47"/>
  <c r="B463" i="47"/>
  <c r="C461" i="47"/>
  <c r="B486" i="5"/>
  <c r="F462" i="47"/>
  <c r="H462" i="47"/>
  <c r="B464" i="47"/>
  <c r="G462" i="47"/>
  <c r="C462" i="47"/>
  <c r="E462" i="47"/>
  <c r="D462" i="47"/>
  <c r="J483" i="1"/>
  <c r="G483" i="1"/>
  <c r="I483" i="1"/>
  <c r="M483" i="1"/>
  <c r="L483" i="1"/>
  <c r="F483" i="1"/>
  <c r="E483" i="1"/>
  <c r="H483" i="1"/>
  <c r="K483" i="1"/>
  <c r="M484" i="5"/>
  <c r="G484" i="5"/>
  <c r="L484" i="5"/>
  <c r="H484" i="5"/>
  <c r="H483" i="5"/>
  <c r="F292" i="33" l="1" a="1"/>
  <c r="F292" i="33" s="1"/>
  <c r="L292" i="33" a="1"/>
  <c r="L292" i="33" s="1"/>
  <c r="J292" i="33" a="1"/>
  <c r="J292" i="33" s="1"/>
  <c r="H292" i="33" a="1"/>
  <c r="H292" i="33" s="1"/>
  <c r="D293" i="33" a="1"/>
  <c r="D293" i="33" s="1"/>
  <c r="E292" i="33"/>
  <c r="M291" i="33"/>
  <c r="I291" i="33"/>
  <c r="G291" i="33"/>
  <c r="K291" i="33"/>
  <c r="L485" i="5"/>
  <c r="I462" i="47"/>
  <c r="D463" i="47"/>
  <c r="G463" i="47"/>
  <c r="H463" i="47"/>
  <c r="F463" i="47"/>
  <c r="E463" i="47"/>
  <c r="C463" i="47"/>
  <c r="B465" i="47"/>
  <c r="B466" i="47" s="1"/>
  <c r="J485" i="1"/>
  <c r="F485" i="1"/>
  <c r="L485" i="1"/>
  <c r="H485" i="1"/>
  <c r="K485" i="1"/>
  <c r="G485" i="1"/>
  <c r="M485" i="1"/>
  <c r="I485" i="1"/>
  <c r="E485" i="1"/>
  <c r="H464" i="47"/>
  <c r="F464" i="47"/>
  <c r="D464" i="47"/>
  <c r="E464" i="47"/>
  <c r="G464" i="47"/>
  <c r="C464" i="47"/>
  <c r="E486" i="5"/>
  <c r="D486" i="1" s="1"/>
  <c r="C486" i="1"/>
  <c r="F486" i="5"/>
  <c r="J486" i="5" s="1"/>
  <c r="B486" i="1"/>
  <c r="D486" i="5"/>
  <c r="O486" i="5"/>
  <c r="N486" i="5" s="1"/>
  <c r="M486" i="5"/>
  <c r="G486" i="5"/>
  <c r="C486" i="5"/>
  <c r="B487" i="5"/>
  <c r="K486" i="5" l="1"/>
  <c r="M292" i="33"/>
  <c r="K292" i="33"/>
  <c r="I292" i="33"/>
  <c r="G292" i="33"/>
  <c r="H293" i="33" a="1"/>
  <c r="H293" i="33" s="1"/>
  <c r="F293" i="33" a="1"/>
  <c r="F293" i="33" s="1"/>
  <c r="L293" i="33" a="1"/>
  <c r="L293" i="33" s="1"/>
  <c r="J293" i="33" a="1"/>
  <c r="J293" i="33" s="1"/>
  <c r="D294" i="33" a="1"/>
  <c r="D294" i="33" s="1"/>
  <c r="E293" i="33"/>
  <c r="I463" i="47"/>
  <c r="I464" i="47"/>
  <c r="D466" i="47"/>
  <c r="G466" i="47"/>
  <c r="B468" i="47"/>
  <c r="H466" i="47"/>
  <c r="E466" i="47"/>
  <c r="F466" i="47"/>
  <c r="C466" i="47"/>
  <c r="H487" i="5"/>
  <c r="B487" i="1"/>
  <c r="D487" i="5"/>
  <c r="C487" i="1"/>
  <c r="E487" i="5"/>
  <c r="D487" i="1" s="1"/>
  <c r="C487" i="5"/>
  <c r="F487" i="5"/>
  <c r="J487" i="5" s="1"/>
  <c r="M487" i="5"/>
  <c r="L487" i="5"/>
  <c r="O487" i="5"/>
  <c r="N487" i="5" s="1"/>
  <c r="L486" i="5"/>
  <c r="I486" i="5"/>
  <c r="B488" i="5"/>
  <c r="B489" i="5" s="1"/>
  <c r="H486" i="5"/>
  <c r="D465" i="47"/>
  <c r="F465" i="47"/>
  <c r="H465" i="47"/>
  <c r="I465" i="47" s="1"/>
  <c r="G465" i="47"/>
  <c r="B467" i="47"/>
  <c r="C465" i="47"/>
  <c r="E465" i="47"/>
  <c r="J486" i="1"/>
  <c r="G486" i="1"/>
  <c r="L486" i="1"/>
  <c r="F486" i="1"/>
  <c r="M486" i="1"/>
  <c r="I486" i="1"/>
  <c r="E486" i="1"/>
  <c r="K486" i="1"/>
  <c r="H486" i="1"/>
  <c r="F294" i="33" l="1" a="1"/>
  <c r="F294" i="33" s="1"/>
  <c r="H294" i="33" a="1"/>
  <c r="H294" i="33" s="1"/>
  <c r="L294" i="33" a="1"/>
  <c r="L294" i="33" s="1"/>
  <c r="J294" i="33" a="1"/>
  <c r="J294" i="33" s="1"/>
  <c r="D295" i="33" a="1"/>
  <c r="D295" i="33" s="1"/>
  <c r="E294" i="33"/>
  <c r="K487" i="5"/>
  <c r="G487" i="5"/>
  <c r="G293" i="33"/>
  <c r="M293" i="33"/>
  <c r="I293" i="33"/>
  <c r="K293" i="33"/>
  <c r="I466" i="47"/>
  <c r="B490" i="5"/>
  <c r="B491" i="5" s="1"/>
  <c r="F488" i="5"/>
  <c r="J488" i="5" s="1"/>
  <c r="C488" i="1"/>
  <c r="C488" i="5"/>
  <c r="D488" i="5"/>
  <c r="E488" i="5"/>
  <c r="D488" i="1" s="1"/>
  <c r="B488" i="1"/>
  <c r="O488" i="5"/>
  <c r="N488" i="5" s="1"/>
  <c r="D489" i="5"/>
  <c r="O489" i="5"/>
  <c r="N489" i="5" s="1"/>
  <c r="F489" i="5"/>
  <c r="J489" i="5" s="1"/>
  <c r="B489" i="1"/>
  <c r="C489" i="5"/>
  <c r="C489" i="1"/>
  <c r="E489" i="5"/>
  <c r="D489" i="1" s="1"/>
  <c r="J487" i="1"/>
  <c r="H487" i="1"/>
  <c r="G487" i="1"/>
  <c r="E487" i="1"/>
  <c r="K487" i="1"/>
  <c r="F487" i="1"/>
  <c r="M487" i="1"/>
  <c r="I487" i="1"/>
  <c r="L487" i="1"/>
  <c r="H467" i="47"/>
  <c r="B469" i="47"/>
  <c r="B470" i="47" s="1"/>
  <c r="D467" i="47"/>
  <c r="G467" i="47"/>
  <c r="C467" i="47"/>
  <c r="E467" i="47"/>
  <c r="F467" i="47"/>
  <c r="I467" i="47" s="1"/>
  <c r="I487" i="5"/>
  <c r="F468" i="47"/>
  <c r="H468" i="47"/>
  <c r="E468" i="47"/>
  <c r="C468" i="47"/>
  <c r="G468" i="47"/>
  <c r="D468" i="47"/>
  <c r="H489" i="5" l="1"/>
  <c r="I489" i="5"/>
  <c r="G489" i="5"/>
  <c r="K294" i="33"/>
  <c r="I294" i="33"/>
  <c r="G294" i="33"/>
  <c r="M294" i="33"/>
  <c r="J295" i="33" a="1"/>
  <c r="J295" i="33" s="1"/>
  <c r="H295" i="33" a="1"/>
  <c r="H295" i="33" s="1"/>
  <c r="F295" i="33" a="1"/>
  <c r="F295" i="33" s="1"/>
  <c r="L295" i="33" a="1"/>
  <c r="L295" i="33" s="1"/>
  <c r="D296" i="33" a="1"/>
  <c r="D296" i="33" s="1"/>
  <c r="E295" i="33"/>
  <c r="M488" i="5"/>
  <c r="I468" i="47"/>
  <c r="C490" i="1"/>
  <c r="O490" i="5"/>
  <c r="N490" i="5" s="1"/>
  <c r="E490" i="5"/>
  <c r="D490" i="1" s="1"/>
  <c r="C490" i="5"/>
  <c r="M490" i="5"/>
  <c r="B490" i="1"/>
  <c r="B492" i="5"/>
  <c r="D490" i="5"/>
  <c r="L490" i="5"/>
  <c r="F490" i="5"/>
  <c r="J490" i="5" s="1"/>
  <c r="L489" i="5"/>
  <c r="J488" i="1"/>
  <c r="I488" i="1"/>
  <c r="L488" i="1"/>
  <c r="M488" i="1"/>
  <c r="H488" i="1"/>
  <c r="G488" i="1"/>
  <c r="F488" i="1"/>
  <c r="E488" i="1"/>
  <c r="K488" i="1"/>
  <c r="H488" i="5"/>
  <c r="K488" i="5"/>
  <c r="H470" i="47"/>
  <c r="C470" i="47"/>
  <c r="G470" i="47"/>
  <c r="E470" i="47"/>
  <c r="D470" i="47"/>
  <c r="F470" i="47"/>
  <c r="I470" i="47" s="1"/>
  <c r="D469" i="47"/>
  <c r="G469" i="47"/>
  <c r="B471" i="47"/>
  <c r="B472" i="47" s="1"/>
  <c r="E469" i="47"/>
  <c r="H469" i="47"/>
  <c r="F469" i="47"/>
  <c r="I469" i="47" s="1"/>
  <c r="C469" i="47"/>
  <c r="K489" i="5"/>
  <c r="L488" i="5"/>
  <c r="B493" i="5"/>
  <c r="D491" i="5"/>
  <c r="O491" i="5"/>
  <c r="N491" i="5" s="1"/>
  <c r="C491" i="1"/>
  <c r="E491" i="5"/>
  <c r="D491" i="1" s="1"/>
  <c r="B491" i="1"/>
  <c r="C491" i="5"/>
  <c r="F491" i="5"/>
  <c r="J491" i="5" s="1"/>
  <c r="I488" i="5"/>
  <c r="J489" i="1"/>
  <c r="K489" i="1"/>
  <c r="F489" i="1"/>
  <c r="G489" i="1"/>
  <c r="L489" i="1"/>
  <c r="I489" i="1"/>
  <c r="H489" i="1"/>
  <c r="E489" i="1"/>
  <c r="M489" i="1"/>
  <c r="G488" i="5"/>
  <c r="M489" i="5"/>
  <c r="I490" i="5" l="1"/>
  <c r="K491" i="5"/>
  <c r="M295" i="33"/>
  <c r="K295" i="33"/>
  <c r="I295" i="33"/>
  <c r="G295" i="33"/>
  <c r="M491" i="5"/>
  <c r="G490" i="5"/>
  <c r="F296" i="33" a="1"/>
  <c r="F296" i="33" s="1"/>
  <c r="J296" i="33" a="1"/>
  <c r="J296" i="33" s="1"/>
  <c r="H296" i="33" a="1"/>
  <c r="H296" i="33" s="1"/>
  <c r="L296" i="33" a="1"/>
  <c r="L296" i="33" s="1"/>
  <c r="D297" i="33" a="1"/>
  <c r="D297" i="33" s="1"/>
  <c r="E296" i="33"/>
  <c r="D472" i="47"/>
  <c r="G472" i="47"/>
  <c r="C472" i="47"/>
  <c r="H472" i="47"/>
  <c r="F472" i="47"/>
  <c r="E472" i="47"/>
  <c r="G491" i="5"/>
  <c r="K490" i="5"/>
  <c r="H491" i="5"/>
  <c r="H490" i="5"/>
  <c r="B493" i="1"/>
  <c r="O493" i="5"/>
  <c r="N493" i="5" s="1"/>
  <c r="F493" i="5"/>
  <c r="J493" i="5" s="1"/>
  <c r="C493" i="5"/>
  <c r="K493" i="5"/>
  <c r="E493" i="5"/>
  <c r="D493" i="1" s="1"/>
  <c r="D493" i="5"/>
  <c r="C493" i="1"/>
  <c r="I493" i="5"/>
  <c r="I491" i="5"/>
  <c r="L491" i="5"/>
  <c r="C492" i="1"/>
  <c r="B492" i="1"/>
  <c r="C492" i="5"/>
  <c r="E492" i="5"/>
  <c r="D492" i="1" s="1"/>
  <c r="L492" i="5"/>
  <c r="K492" i="5"/>
  <c r="I492" i="5"/>
  <c r="F492" i="5"/>
  <c r="J492" i="5" s="1"/>
  <c r="B494" i="5"/>
  <c r="B495" i="5" s="1"/>
  <c r="O492" i="5"/>
  <c r="N492" i="5" s="1"/>
  <c r="D492" i="5"/>
  <c r="J490" i="1"/>
  <c r="L490" i="1"/>
  <c r="H490" i="1"/>
  <c r="K490" i="1"/>
  <c r="F490" i="1"/>
  <c r="M490" i="1"/>
  <c r="G490" i="1"/>
  <c r="E490" i="1"/>
  <c r="I490" i="1"/>
  <c r="H471" i="47"/>
  <c r="F471" i="47"/>
  <c r="B473" i="47"/>
  <c r="B474" i="47" s="1"/>
  <c r="D471" i="47"/>
  <c r="G471" i="47"/>
  <c r="C471" i="47"/>
  <c r="E471" i="47"/>
  <c r="J491" i="1"/>
  <c r="M491" i="1"/>
  <c r="K491" i="1"/>
  <c r="F491" i="1"/>
  <c r="I491" i="1"/>
  <c r="H491" i="1"/>
  <c r="L491" i="1"/>
  <c r="E491" i="1"/>
  <c r="G491" i="1"/>
  <c r="L297" i="33" l="1" a="1"/>
  <c r="L297" i="33" s="1"/>
  <c r="J297" i="33" a="1"/>
  <c r="J297" i="33" s="1"/>
  <c r="H297" i="33" a="1"/>
  <c r="H297" i="33" s="1"/>
  <c r="F297" i="33" a="1"/>
  <c r="F297" i="33" s="1"/>
  <c r="D298" i="33" a="1"/>
  <c r="D298" i="33" s="1"/>
  <c r="E297" i="33"/>
  <c r="M493" i="5"/>
  <c r="L493" i="5"/>
  <c r="H493" i="5"/>
  <c r="G296" i="33"/>
  <c r="M296" i="33"/>
  <c r="K296" i="33"/>
  <c r="I296" i="33"/>
  <c r="I472" i="47"/>
  <c r="I471" i="47"/>
  <c r="E474" i="47"/>
  <c r="D474" i="47"/>
  <c r="F474" i="47"/>
  <c r="G474" i="47"/>
  <c r="H474" i="47"/>
  <c r="C474" i="47"/>
  <c r="D495" i="5"/>
  <c r="B495" i="1"/>
  <c r="C495" i="1"/>
  <c r="O495" i="5"/>
  <c r="N495" i="5" s="1"/>
  <c r="E495" i="5"/>
  <c r="D495" i="1" s="1"/>
  <c r="C495" i="5"/>
  <c r="F495" i="5"/>
  <c r="J495" i="5" s="1"/>
  <c r="B497" i="5"/>
  <c r="I495" i="5"/>
  <c r="H492" i="5"/>
  <c r="M492" i="5"/>
  <c r="J492" i="1"/>
  <c r="M492" i="1"/>
  <c r="I492" i="1"/>
  <c r="F492" i="1"/>
  <c r="G492" i="1"/>
  <c r="E492" i="1"/>
  <c r="L492" i="1"/>
  <c r="K492" i="1"/>
  <c r="H492" i="1"/>
  <c r="G493" i="5"/>
  <c r="H473" i="47"/>
  <c r="B475" i="47"/>
  <c r="E473" i="47"/>
  <c r="F473" i="47"/>
  <c r="C473" i="47"/>
  <c r="G473" i="47"/>
  <c r="D473" i="47"/>
  <c r="C494" i="1"/>
  <c r="B496" i="5"/>
  <c r="F494" i="5"/>
  <c r="J494" i="5" s="1"/>
  <c r="L494" i="5"/>
  <c r="B494" i="1"/>
  <c r="M494" i="5"/>
  <c r="D494" i="5"/>
  <c r="C494" i="5"/>
  <c r="I494" i="5"/>
  <c r="H494" i="5"/>
  <c r="O494" i="5"/>
  <c r="N494" i="5" s="1"/>
  <c r="E494" i="5"/>
  <c r="D494" i="1" s="1"/>
  <c r="G492" i="5"/>
  <c r="J493" i="1"/>
  <c r="M493" i="1"/>
  <c r="F493" i="1"/>
  <c r="H493" i="1"/>
  <c r="E493" i="1"/>
  <c r="L493" i="1"/>
  <c r="I493" i="1"/>
  <c r="K493" i="1"/>
  <c r="G493" i="1"/>
  <c r="G495" i="5" l="1"/>
  <c r="H495" i="5"/>
  <c r="L495" i="5"/>
  <c r="I297" i="33"/>
  <c r="K297" i="33"/>
  <c r="M297" i="33"/>
  <c r="G297" i="33"/>
  <c r="F298" i="33" a="1"/>
  <c r="F298" i="33" s="1"/>
  <c r="L298" i="33" a="1"/>
  <c r="L298" i="33" s="1"/>
  <c r="J298" i="33" a="1"/>
  <c r="J298" i="33" s="1"/>
  <c r="H298" i="33" a="1"/>
  <c r="H298" i="33" s="1"/>
  <c r="D299" i="33" a="1"/>
  <c r="D299" i="33" s="1"/>
  <c r="E298" i="33"/>
  <c r="M495" i="5"/>
  <c r="I473" i="47"/>
  <c r="I474" i="47"/>
  <c r="K495" i="5"/>
  <c r="G494" i="5"/>
  <c r="D475" i="47"/>
  <c r="F475" i="47"/>
  <c r="C475" i="47"/>
  <c r="G475" i="47"/>
  <c r="E475" i="47"/>
  <c r="H475" i="47"/>
  <c r="J495" i="1"/>
  <c r="F495" i="1"/>
  <c r="E495" i="1"/>
  <c r="M495" i="1"/>
  <c r="H495" i="1"/>
  <c r="K495" i="1"/>
  <c r="G495" i="1"/>
  <c r="L495" i="1"/>
  <c r="I495" i="1"/>
  <c r="K494" i="5"/>
  <c r="J494" i="1"/>
  <c r="I494" i="1"/>
  <c r="L494" i="1"/>
  <c r="K494" i="1"/>
  <c r="H494" i="1"/>
  <c r="M494" i="1"/>
  <c r="E494" i="1"/>
  <c r="F494" i="1"/>
  <c r="G494" i="1"/>
  <c r="B497" i="1"/>
  <c r="D497" i="5"/>
  <c r="C497" i="1"/>
  <c r="C497" i="5"/>
  <c r="O497" i="5"/>
  <c r="N497" i="5" s="1"/>
  <c r="B499" i="5"/>
  <c r="F497" i="5"/>
  <c r="J497" i="5" s="1"/>
  <c r="E497" i="5"/>
  <c r="D497" i="1" s="1"/>
  <c r="B476" i="47"/>
  <c r="I496" i="5"/>
  <c r="L496" i="5"/>
  <c r="C496" i="1"/>
  <c r="B496" i="1"/>
  <c r="D496" i="5"/>
  <c r="O496" i="5"/>
  <c r="N496" i="5" s="1"/>
  <c r="M496" i="5"/>
  <c r="H496" i="5"/>
  <c r="F496" i="5"/>
  <c r="J496" i="5" s="1"/>
  <c r="C496" i="5"/>
  <c r="B498" i="5"/>
  <c r="K496" i="5"/>
  <c r="E496" i="5"/>
  <c r="D496" i="1" s="1"/>
  <c r="L299" i="33" l="1" a="1"/>
  <c r="L299" i="33" s="1"/>
  <c r="J299" i="33" a="1"/>
  <c r="J299" i="33" s="1"/>
  <c r="H299" i="33" a="1"/>
  <c r="H299" i="33" s="1"/>
  <c r="F299" i="33" a="1"/>
  <c r="F299" i="33" s="1"/>
  <c r="D300" i="33" a="1"/>
  <c r="D300" i="33" s="1"/>
  <c r="E299" i="33"/>
  <c r="G497" i="5"/>
  <c r="I497" i="5"/>
  <c r="G496" i="5"/>
  <c r="K497" i="5"/>
  <c r="M497" i="5"/>
  <c r="G298" i="33"/>
  <c r="K298" i="33"/>
  <c r="M298" i="33"/>
  <c r="I298" i="33"/>
  <c r="H497" i="5"/>
  <c r="I475" i="47"/>
  <c r="J496" i="1"/>
  <c r="E496" i="1"/>
  <c r="H496" i="1"/>
  <c r="I496" i="1"/>
  <c r="K496" i="1"/>
  <c r="F496" i="1"/>
  <c r="L496" i="1"/>
  <c r="M496" i="1"/>
  <c r="G496" i="1"/>
  <c r="F499" i="5"/>
  <c r="J499" i="5" s="1"/>
  <c r="L499" i="5"/>
  <c r="C499" i="1"/>
  <c r="D499" i="5"/>
  <c r="C499" i="5"/>
  <c r="B499" i="1"/>
  <c r="O499" i="5"/>
  <c r="N499" i="5" s="1"/>
  <c r="E499" i="5"/>
  <c r="D499" i="1" s="1"/>
  <c r="H476" i="47"/>
  <c r="G476" i="47"/>
  <c r="C476" i="47"/>
  <c r="E476" i="47"/>
  <c r="D476" i="47"/>
  <c r="F476" i="47"/>
  <c r="I476" i="47" s="1"/>
  <c r="B498" i="1"/>
  <c r="H498" i="5"/>
  <c r="F498" i="5"/>
  <c r="J498" i="5" s="1"/>
  <c r="D498" i="5"/>
  <c r="C498" i="1"/>
  <c r="C498" i="5"/>
  <c r="B500" i="5"/>
  <c r="O498" i="5"/>
  <c r="N498" i="5" s="1"/>
  <c r="E498" i="5"/>
  <c r="D498" i="1" s="1"/>
  <c r="J497" i="1"/>
  <c r="F497" i="1"/>
  <c r="K497" i="1"/>
  <c r="M497" i="1"/>
  <c r="L497" i="1"/>
  <c r="G497" i="1"/>
  <c r="E497" i="1"/>
  <c r="H497" i="1"/>
  <c r="I497" i="1"/>
  <c r="L497" i="5"/>
  <c r="B477" i="47"/>
  <c r="G299" i="33" l="1"/>
  <c r="I299" i="33"/>
  <c r="M299" i="33"/>
  <c r="K299" i="33"/>
  <c r="F300" i="33" a="1"/>
  <c r="F300" i="33" s="1"/>
  <c r="L300" i="33" a="1"/>
  <c r="L300" i="33" s="1"/>
  <c r="J300" i="33" a="1"/>
  <c r="J300" i="33" s="1"/>
  <c r="H300" i="33" a="1"/>
  <c r="H300" i="33" s="1"/>
  <c r="D301" i="33" a="1"/>
  <c r="D301" i="33" s="1"/>
  <c r="E300" i="33"/>
  <c r="I498" i="5"/>
  <c r="J499" i="1"/>
  <c r="H499" i="1"/>
  <c r="L499" i="1"/>
  <c r="K499" i="1"/>
  <c r="G499" i="1"/>
  <c r="M499" i="1"/>
  <c r="I499" i="1"/>
  <c r="F499" i="1"/>
  <c r="E499" i="1"/>
  <c r="K498" i="5"/>
  <c r="I499" i="5"/>
  <c r="J498" i="1"/>
  <c r="G498" i="1"/>
  <c r="M498" i="1"/>
  <c r="H498" i="1"/>
  <c r="I498" i="1"/>
  <c r="E498" i="1"/>
  <c r="L498" i="1"/>
  <c r="K498" i="1"/>
  <c r="F498" i="1"/>
  <c r="K499" i="5"/>
  <c r="E477" i="47"/>
  <c r="D477" i="47"/>
  <c r="G477" i="47"/>
  <c r="C477" i="47"/>
  <c r="F477" i="47"/>
  <c r="H477" i="47"/>
  <c r="G498" i="5"/>
  <c r="F500" i="5"/>
  <c r="J500" i="5" s="1"/>
  <c r="C500" i="1"/>
  <c r="E500" i="5"/>
  <c r="D500" i="1" s="1"/>
  <c r="B500" i="1"/>
  <c r="C500" i="5"/>
  <c r="O500" i="5"/>
  <c r="N500" i="5" s="1"/>
  <c r="M500" i="5"/>
  <c r="D500" i="5"/>
  <c r="L498" i="5"/>
  <c r="B478" i="47"/>
  <c r="G499" i="5"/>
  <c r="M498" i="5"/>
  <c r="B501" i="5"/>
  <c r="H499" i="5"/>
  <c r="M499" i="5"/>
  <c r="K300" i="33" l="1"/>
  <c r="I300" i="33"/>
  <c r="M300" i="33"/>
  <c r="G300" i="33"/>
  <c r="L301" i="33" a="1"/>
  <c r="L301" i="33" s="1"/>
  <c r="J301" i="33" a="1"/>
  <c r="J301" i="33" s="1"/>
  <c r="H301" i="33" a="1"/>
  <c r="H301" i="33" s="1"/>
  <c r="F301" i="33" a="1"/>
  <c r="F301" i="33" s="1"/>
  <c r="D302" i="33" a="1"/>
  <c r="D302" i="33" s="1"/>
  <c r="E301" i="33"/>
  <c r="K500" i="5"/>
  <c r="L500" i="5"/>
  <c r="G500" i="5"/>
  <c r="I500" i="5"/>
  <c r="I477" i="47"/>
  <c r="D501" i="5"/>
  <c r="C501" i="1"/>
  <c r="E501" i="5"/>
  <c r="D501" i="1" s="1"/>
  <c r="B501" i="1"/>
  <c r="H501" i="5"/>
  <c r="F501" i="5"/>
  <c r="J501" i="5" s="1"/>
  <c r="C501" i="5"/>
  <c r="L501" i="5"/>
  <c r="I501" i="5"/>
  <c r="G501" i="5"/>
  <c r="B503" i="5"/>
  <c r="K501" i="5"/>
  <c r="O501" i="5"/>
  <c r="N501" i="5" s="1"/>
  <c r="J500" i="1"/>
  <c r="I500" i="1"/>
  <c r="G500" i="1"/>
  <c r="F500" i="1"/>
  <c r="H500" i="1"/>
  <c r="K500" i="1"/>
  <c r="M500" i="1"/>
  <c r="E500" i="1"/>
  <c r="L500" i="1"/>
  <c r="D478" i="47"/>
  <c r="E478" i="47"/>
  <c r="G478" i="47"/>
  <c r="C478" i="47"/>
  <c r="F478" i="47"/>
  <c r="H478" i="47"/>
  <c r="H500" i="5"/>
  <c r="B502" i="5"/>
  <c r="B479" i="47"/>
  <c r="F302" i="33" l="1" a="1"/>
  <c r="F302" i="33" s="1"/>
  <c r="L302" i="33" a="1"/>
  <c r="L302" i="33" s="1"/>
  <c r="J302" i="33" a="1"/>
  <c r="J302" i="33" s="1"/>
  <c r="H302" i="33" a="1"/>
  <c r="H302" i="33" s="1"/>
  <c r="D303" i="33" a="1"/>
  <c r="D303" i="33" s="1"/>
  <c r="E302" i="33"/>
  <c r="M301" i="33"/>
  <c r="K301" i="33"/>
  <c r="G301" i="33"/>
  <c r="I301" i="33"/>
  <c r="I478" i="47"/>
  <c r="H479" i="47"/>
  <c r="G479" i="47"/>
  <c r="D479" i="47"/>
  <c r="E479" i="47"/>
  <c r="F479" i="47"/>
  <c r="I479" i="47" s="1"/>
  <c r="C479" i="47"/>
  <c r="B504" i="5"/>
  <c r="B505" i="5" s="1"/>
  <c r="D502" i="5"/>
  <c r="E502" i="5"/>
  <c r="D502" i="1" s="1"/>
  <c r="C502" i="5"/>
  <c r="B502" i="1"/>
  <c r="F502" i="5"/>
  <c r="J502" i="5" s="1"/>
  <c r="C502" i="1"/>
  <c r="O502" i="5"/>
  <c r="N502" i="5" s="1"/>
  <c r="M501" i="5"/>
  <c r="C503" i="1"/>
  <c r="C503" i="5"/>
  <c r="F503" i="5"/>
  <c r="J503" i="5" s="1"/>
  <c r="B503" i="1"/>
  <c r="D503" i="5"/>
  <c r="K503" i="5"/>
  <c r="G503" i="5"/>
  <c r="E503" i="5"/>
  <c r="D503" i="1" s="1"/>
  <c r="O503" i="5"/>
  <c r="N503" i="5" s="1"/>
  <c r="J501" i="1"/>
  <c r="K501" i="1"/>
  <c r="E501" i="1"/>
  <c r="L501" i="1"/>
  <c r="F501" i="1"/>
  <c r="I501" i="1"/>
  <c r="G501" i="1"/>
  <c r="H501" i="1"/>
  <c r="M501" i="1"/>
  <c r="B480" i="47"/>
  <c r="K302" i="33" l="1"/>
  <c r="G302" i="33"/>
  <c r="I302" i="33"/>
  <c r="M302" i="33"/>
  <c r="L303" i="33" a="1"/>
  <c r="L303" i="33" s="1"/>
  <c r="F303" i="33" a="1"/>
  <c r="F303" i="33" s="1"/>
  <c r="J303" i="33" a="1"/>
  <c r="J303" i="33" s="1"/>
  <c r="H303" i="33" a="1"/>
  <c r="H303" i="33" s="1"/>
  <c r="D304" i="33" a="1"/>
  <c r="D304" i="33" s="1"/>
  <c r="E303" i="33"/>
  <c r="J502" i="1"/>
  <c r="L502" i="1"/>
  <c r="G502" i="1"/>
  <c r="F502" i="1"/>
  <c r="M502" i="1"/>
  <c r="I502" i="1"/>
  <c r="H502" i="1"/>
  <c r="E502" i="1"/>
  <c r="K502" i="1"/>
  <c r="M503" i="5"/>
  <c r="I503" i="5"/>
  <c r="L503" i="5"/>
  <c r="G502" i="5"/>
  <c r="I502" i="5"/>
  <c r="O504" i="5"/>
  <c r="N504" i="5" s="1"/>
  <c r="E504" i="5"/>
  <c r="D504" i="1" s="1"/>
  <c r="C504" i="5"/>
  <c r="B504" i="1"/>
  <c r="F504" i="5"/>
  <c r="J504" i="5" s="1"/>
  <c r="C504" i="1"/>
  <c r="L504" i="5"/>
  <c r="B506" i="5"/>
  <c r="B507" i="5" s="1"/>
  <c r="I504" i="5"/>
  <c r="H504" i="5"/>
  <c r="D504" i="5"/>
  <c r="M504" i="5"/>
  <c r="K502" i="5"/>
  <c r="G480" i="47"/>
  <c r="C480" i="47"/>
  <c r="D480" i="47"/>
  <c r="H480" i="47"/>
  <c r="F480" i="47"/>
  <c r="E480" i="47"/>
  <c r="H503" i="5"/>
  <c r="L502" i="5"/>
  <c r="B481" i="47"/>
  <c r="B482" i="47" s="1"/>
  <c r="H502" i="5"/>
  <c r="M502" i="5"/>
  <c r="J503" i="1"/>
  <c r="M503" i="1"/>
  <c r="I503" i="1"/>
  <c r="K503" i="1"/>
  <c r="E503" i="1"/>
  <c r="L503" i="1"/>
  <c r="H503" i="1"/>
  <c r="F503" i="1"/>
  <c r="G503" i="1"/>
  <c r="B505" i="1"/>
  <c r="C505" i="1"/>
  <c r="D505" i="5"/>
  <c r="O505" i="5"/>
  <c r="N505" i="5" s="1"/>
  <c r="F505" i="5"/>
  <c r="J505" i="5" s="1"/>
  <c r="C505" i="5"/>
  <c r="E505" i="5"/>
  <c r="D505" i="1" s="1"/>
  <c r="F304" i="33" l="1" a="1"/>
  <c r="F304" i="33" s="1"/>
  <c r="L304" i="33" a="1"/>
  <c r="L304" i="33" s="1"/>
  <c r="J304" i="33" a="1"/>
  <c r="J304" i="33" s="1"/>
  <c r="H304" i="33" a="1"/>
  <c r="H304" i="33" s="1"/>
  <c r="D305" i="33" a="1"/>
  <c r="D305" i="33" s="1"/>
  <c r="E304" i="33"/>
  <c r="G303" i="33"/>
  <c r="I303" i="33"/>
  <c r="K303" i="33"/>
  <c r="M303" i="33"/>
  <c r="G504" i="5"/>
  <c r="I480" i="47"/>
  <c r="G505" i="5"/>
  <c r="I505" i="5"/>
  <c r="H505" i="5"/>
  <c r="K505" i="5"/>
  <c r="J505" i="1"/>
  <c r="I505" i="1"/>
  <c r="M505" i="1"/>
  <c r="K505" i="1"/>
  <c r="E505" i="1"/>
  <c r="G505" i="1"/>
  <c r="F505" i="1"/>
  <c r="H505" i="1"/>
  <c r="L505" i="1"/>
  <c r="D481" i="47"/>
  <c r="G481" i="47"/>
  <c r="F481" i="47"/>
  <c r="C481" i="47"/>
  <c r="H481" i="47"/>
  <c r="B483" i="47"/>
  <c r="E481" i="47"/>
  <c r="L505" i="5"/>
  <c r="J504" i="1"/>
  <c r="L504" i="1"/>
  <c r="F504" i="1"/>
  <c r="G504" i="1"/>
  <c r="K504" i="1"/>
  <c r="H504" i="1"/>
  <c r="M504" i="1"/>
  <c r="E504" i="1"/>
  <c r="I504" i="1"/>
  <c r="K504" i="5"/>
  <c r="H482" i="47"/>
  <c r="G482" i="47"/>
  <c r="C482" i="47"/>
  <c r="E482" i="47"/>
  <c r="F482" i="47"/>
  <c r="I482" i="47" s="1"/>
  <c r="D482" i="47"/>
  <c r="B484" i="47"/>
  <c r="M505" i="5"/>
  <c r="D507" i="5"/>
  <c r="O507" i="5"/>
  <c r="N507" i="5" s="1"/>
  <c r="C507" i="1"/>
  <c r="E507" i="5"/>
  <c r="D507" i="1" s="1"/>
  <c r="B507" i="1"/>
  <c r="F507" i="5"/>
  <c r="J507" i="5" s="1"/>
  <c r="B509" i="5"/>
  <c r="C507" i="5"/>
  <c r="C506" i="1"/>
  <c r="B508" i="5"/>
  <c r="F506" i="5"/>
  <c r="J506" i="5" s="1"/>
  <c r="B506" i="1"/>
  <c r="M506" i="5"/>
  <c r="C506" i="5"/>
  <c r="O506" i="5"/>
  <c r="N506" i="5" s="1"/>
  <c r="G506" i="5"/>
  <c r="D506" i="5"/>
  <c r="L506" i="5"/>
  <c r="K506" i="5"/>
  <c r="E506" i="5"/>
  <c r="D506" i="1" s="1"/>
  <c r="I481" i="47" l="1"/>
  <c r="H305" i="33" a="1"/>
  <c r="H305" i="33" s="1"/>
  <c r="L305" i="33" a="1"/>
  <c r="L305" i="33" s="1"/>
  <c r="J305" i="33" a="1"/>
  <c r="J305" i="33" s="1"/>
  <c r="F305" i="33" a="1"/>
  <c r="F305" i="33" s="1"/>
  <c r="D306" i="33" a="1"/>
  <c r="D306" i="33" s="1"/>
  <c r="E305" i="33"/>
  <c r="I304" i="33"/>
  <c r="M304" i="33"/>
  <c r="K304" i="33"/>
  <c r="G304" i="33"/>
  <c r="H507" i="5"/>
  <c r="K507" i="5"/>
  <c r="J506" i="1"/>
  <c r="M506" i="1"/>
  <c r="F506" i="1"/>
  <c r="G506" i="1"/>
  <c r="H506" i="1"/>
  <c r="L506" i="1"/>
  <c r="I506" i="1"/>
  <c r="E506" i="1"/>
  <c r="K506" i="1"/>
  <c r="J507" i="1"/>
  <c r="E507" i="1"/>
  <c r="I507" i="1"/>
  <c r="H507" i="1"/>
  <c r="F507" i="1"/>
  <c r="M507" i="1"/>
  <c r="K507" i="1"/>
  <c r="L507" i="1"/>
  <c r="G507" i="1"/>
  <c r="I506" i="5"/>
  <c r="O508" i="5"/>
  <c r="N508" i="5" s="1"/>
  <c r="F508" i="5"/>
  <c r="J508" i="5" s="1"/>
  <c r="C508" i="5"/>
  <c r="M508" i="5"/>
  <c r="B510" i="5"/>
  <c r="B511" i="5" s="1"/>
  <c r="C508" i="1"/>
  <c r="B508" i="1"/>
  <c r="E508" i="5"/>
  <c r="D508" i="1" s="1"/>
  <c r="D508" i="5"/>
  <c r="M507" i="5"/>
  <c r="I507" i="5"/>
  <c r="L507" i="5"/>
  <c r="C509" i="1"/>
  <c r="F509" i="5"/>
  <c r="J509" i="5" s="1"/>
  <c r="D509" i="5"/>
  <c r="C509" i="5"/>
  <c r="B509" i="1"/>
  <c r="O509" i="5"/>
  <c r="N509" i="5" s="1"/>
  <c r="E509" i="5"/>
  <c r="D509" i="1" s="1"/>
  <c r="H506" i="5"/>
  <c r="G507" i="5"/>
  <c r="D484" i="47"/>
  <c r="H484" i="47"/>
  <c r="F484" i="47"/>
  <c r="G484" i="47"/>
  <c r="C484" i="47"/>
  <c r="E484" i="47"/>
  <c r="B486" i="47"/>
  <c r="D483" i="47"/>
  <c r="E483" i="47"/>
  <c r="C483" i="47"/>
  <c r="H483" i="47"/>
  <c r="B485" i="47"/>
  <c r="G483" i="47"/>
  <c r="F483" i="47"/>
  <c r="F306" i="33" l="1" a="1"/>
  <c r="F306" i="33" s="1"/>
  <c r="L306" i="33" a="1"/>
  <c r="L306" i="33" s="1"/>
  <c r="J306" i="33" a="1"/>
  <c r="J306" i="33" s="1"/>
  <c r="H306" i="33" a="1"/>
  <c r="H306" i="33" s="1"/>
  <c r="D307" i="33" a="1"/>
  <c r="D307" i="33" s="1"/>
  <c r="E306" i="33"/>
  <c r="I509" i="5"/>
  <c r="G305" i="33"/>
  <c r="M305" i="33"/>
  <c r="I305" i="33"/>
  <c r="K305" i="33"/>
  <c r="K509" i="5"/>
  <c r="L508" i="5"/>
  <c r="G509" i="5"/>
  <c r="H509" i="5"/>
  <c r="H508" i="5"/>
  <c r="I484" i="47"/>
  <c r="I483" i="47"/>
  <c r="K508" i="5"/>
  <c r="F486" i="47"/>
  <c r="E486" i="47"/>
  <c r="D486" i="47"/>
  <c r="C486" i="47"/>
  <c r="G486" i="47"/>
  <c r="H486" i="47"/>
  <c r="H511" i="5"/>
  <c r="I511" i="5"/>
  <c r="C511" i="1"/>
  <c r="B511" i="1"/>
  <c r="C511" i="5"/>
  <c r="F511" i="5"/>
  <c r="J511" i="5" s="1"/>
  <c r="K511" i="5"/>
  <c r="E511" i="5"/>
  <c r="D511" i="1" s="1"/>
  <c r="O511" i="5"/>
  <c r="N511" i="5" s="1"/>
  <c r="D511" i="5"/>
  <c r="I508" i="5"/>
  <c r="J508" i="1"/>
  <c r="E508" i="1"/>
  <c r="G508" i="1"/>
  <c r="M508" i="1"/>
  <c r="L508" i="1"/>
  <c r="K508" i="1"/>
  <c r="I508" i="1"/>
  <c r="H508" i="1"/>
  <c r="F508" i="1"/>
  <c r="J509" i="1"/>
  <c r="F509" i="1"/>
  <c r="I509" i="1"/>
  <c r="H509" i="1"/>
  <c r="G509" i="1"/>
  <c r="L509" i="1"/>
  <c r="M509" i="1"/>
  <c r="K509" i="1"/>
  <c r="E509" i="1"/>
  <c r="H485" i="47"/>
  <c r="C485" i="47"/>
  <c r="D485" i="47"/>
  <c r="B487" i="47"/>
  <c r="E485" i="47"/>
  <c r="F485" i="47"/>
  <c r="G485" i="47"/>
  <c r="M509" i="5"/>
  <c r="O510" i="5"/>
  <c r="N510" i="5" s="1"/>
  <c r="C510" i="1"/>
  <c r="B510" i="1"/>
  <c r="B512" i="5"/>
  <c r="B513" i="5" s="1"/>
  <c r="F510" i="5"/>
  <c r="J510" i="5" s="1"/>
  <c r="D510" i="5"/>
  <c r="C510" i="5"/>
  <c r="E510" i="5"/>
  <c r="D510" i="1" s="1"/>
  <c r="L509" i="5"/>
  <c r="G508" i="5"/>
  <c r="M511" i="5" l="1"/>
  <c r="L511" i="5"/>
  <c r="J307" i="33" a="1"/>
  <c r="J307" i="33" s="1"/>
  <c r="L307" i="33" a="1"/>
  <c r="L307" i="33" s="1"/>
  <c r="H307" i="33" a="1"/>
  <c r="H307" i="33" s="1"/>
  <c r="F307" i="33" a="1"/>
  <c r="F307" i="33" s="1"/>
  <c r="D308" i="33" a="1"/>
  <c r="D308" i="33" s="1"/>
  <c r="E307" i="33"/>
  <c r="K306" i="33"/>
  <c r="G306" i="33"/>
  <c r="M306" i="33"/>
  <c r="I306" i="33"/>
  <c r="I485" i="47"/>
  <c r="I486" i="47"/>
  <c r="I510" i="5"/>
  <c r="D487" i="47"/>
  <c r="C487" i="47"/>
  <c r="E487" i="47"/>
  <c r="G487" i="47"/>
  <c r="F487" i="47"/>
  <c r="H487" i="47"/>
  <c r="G510" i="5"/>
  <c r="L510" i="5"/>
  <c r="B514" i="5"/>
  <c r="F512" i="5"/>
  <c r="J512" i="5" s="1"/>
  <c r="B512" i="1"/>
  <c r="H512" i="5"/>
  <c r="K512" i="5"/>
  <c r="I512" i="5"/>
  <c r="C512" i="5"/>
  <c r="C512" i="1"/>
  <c r="G512" i="5"/>
  <c r="M512" i="5"/>
  <c r="L512" i="5"/>
  <c r="E512" i="5"/>
  <c r="D512" i="1" s="1"/>
  <c r="D512" i="5"/>
  <c r="O512" i="5"/>
  <c r="N512" i="5" s="1"/>
  <c r="J510" i="1"/>
  <c r="G510" i="1"/>
  <c r="L510" i="1"/>
  <c r="M510" i="1"/>
  <c r="I510" i="1"/>
  <c r="F510" i="1"/>
  <c r="K510" i="1"/>
  <c r="H510" i="1"/>
  <c r="E510" i="1"/>
  <c r="G511" i="5"/>
  <c r="K510" i="5"/>
  <c r="D513" i="5"/>
  <c r="F513" i="5"/>
  <c r="J513" i="5" s="1"/>
  <c r="C513" i="1"/>
  <c r="C513" i="5"/>
  <c r="B513" i="1"/>
  <c r="B515" i="5"/>
  <c r="O513" i="5"/>
  <c r="N513" i="5" s="1"/>
  <c r="E513" i="5"/>
  <c r="D513" i="1" s="1"/>
  <c r="B488" i="47"/>
  <c r="H510" i="5"/>
  <c r="M510" i="5"/>
  <c r="J511" i="1"/>
  <c r="H511" i="1"/>
  <c r="G511" i="1"/>
  <c r="M511" i="1"/>
  <c r="L511" i="1"/>
  <c r="F511" i="1"/>
  <c r="E511" i="1"/>
  <c r="I511" i="1"/>
  <c r="K511" i="1"/>
  <c r="K307" i="33" l="1"/>
  <c r="M307" i="33"/>
  <c r="I307" i="33"/>
  <c r="G307" i="33"/>
  <c r="F308" i="33" a="1"/>
  <c r="F308" i="33" s="1"/>
  <c r="H308" i="33" a="1"/>
  <c r="H308" i="33" s="1"/>
  <c r="L308" i="33" a="1"/>
  <c r="L308" i="33" s="1"/>
  <c r="J308" i="33" a="1"/>
  <c r="J308" i="33" s="1"/>
  <c r="D309" i="33" a="1"/>
  <c r="D309" i="33" s="1"/>
  <c r="E308" i="33"/>
  <c r="I487" i="47"/>
  <c r="M513" i="5"/>
  <c r="C514" i="1"/>
  <c r="F514" i="5"/>
  <c r="J514" i="5" s="1"/>
  <c r="G514" i="5"/>
  <c r="B514" i="1"/>
  <c r="D514" i="5"/>
  <c r="C514" i="5"/>
  <c r="O514" i="5"/>
  <c r="N514" i="5" s="1"/>
  <c r="E514" i="5"/>
  <c r="D514" i="1" s="1"/>
  <c r="B516" i="5"/>
  <c r="B517" i="5" s="1"/>
  <c r="H488" i="47"/>
  <c r="C488" i="47"/>
  <c r="G488" i="47"/>
  <c r="E488" i="47"/>
  <c r="F488" i="47"/>
  <c r="D488" i="47"/>
  <c r="H513" i="5"/>
  <c r="G513" i="5"/>
  <c r="L513" i="5"/>
  <c r="B489" i="47"/>
  <c r="E515" i="5"/>
  <c r="D515" i="1" s="1"/>
  <c r="C515" i="1"/>
  <c r="F515" i="5"/>
  <c r="J515" i="5" s="1"/>
  <c r="B515" i="1"/>
  <c r="C515" i="5"/>
  <c r="O515" i="5"/>
  <c r="N515" i="5" s="1"/>
  <c r="D515" i="5"/>
  <c r="K515" i="5"/>
  <c r="K513" i="5"/>
  <c r="J512" i="1"/>
  <c r="I512" i="1"/>
  <c r="L512" i="1"/>
  <c r="E512" i="1"/>
  <c r="H512" i="1"/>
  <c r="F512" i="1"/>
  <c r="M512" i="1"/>
  <c r="K512" i="1"/>
  <c r="G512" i="1"/>
  <c r="J513" i="1"/>
  <c r="K513" i="1"/>
  <c r="G513" i="1"/>
  <c r="L513" i="1"/>
  <c r="H513" i="1"/>
  <c r="M513" i="1"/>
  <c r="I513" i="1"/>
  <c r="E513" i="1"/>
  <c r="F513" i="1"/>
  <c r="I513" i="5"/>
  <c r="G515" i="5" l="1"/>
  <c r="I515" i="5"/>
  <c r="M515" i="5"/>
  <c r="I308" i="33"/>
  <c r="K308" i="33"/>
  <c r="G308" i="33"/>
  <c r="M308" i="33"/>
  <c r="H515" i="5"/>
  <c r="L309" i="33" a="1"/>
  <c r="L309" i="33" s="1"/>
  <c r="J309" i="33" a="1"/>
  <c r="J309" i="33" s="1"/>
  <c r="H309" i="33" a="1"/>
  <c r="H309" i="33" s="1"/>
  <c r="F309" i="33" a="1"/>
  <c r="F309" i="33" s="1"/>
  <c r="D310" i="33" a="1"/>
  <c r="D310" i="33" s="1"/>
  <c r="E309" i="33"/>
  <c r="L515" i="5"/>
  <c r="L514" i="5"/>
  <c r="I488" i="47"/>
  <c r="B517" i="1"/>
  <c r="C517" i="5"/>
  <c r="F517" i="5"/>
  <c r="J517" i="5" s="1"/>
  <c r="C517" i="1"/>
  <c r="D517" i="5"/>
  <c r="E517" i="5"/>
  <c r="D517" i="1" s="1"/>
  <c r="O517" i="5"/>
  <c r="N517" i="5" s="1"/>
  <c r="H514" i="5"/>
  <c r="J515" i="1"/>
  <c r="M515" i="1"/>
  <c r="H515" i="1"/>
  <c r="F515" i="1"/>
  <c r="E515" i="1"/>
  <c r="K515" i="1"/>
  <c r="G515" i="1"/>
  <c r="L515" i="1"/>
  <c r="I515" i="1"/>
  <c r="M514" i="5"/>
  <c r="H489" i="47"/>
  <c r="C489" i="47"/>
  <c r="D489" i="47"/>
  <c r="G489" i="47"/>
  <c r="E489" i="47"/>
  <c r="F489" i="47"/>
  <c r="B490" i="47"/>
  <c r="B491" i="47" s="1"/>
  <c r="J514" i="1"/>
  <c r="L514" i="1"/>
  <c r="F514" i="1"/>
  <c r="K514" i="1"/>
  <c r="G514" i="1"/>
  <c r="E514" i="1"/>
  <c r="I514" i="1"/>
  <c r="H514" i="1"/>
  <c r="M514" i="1"/>
  <c r="K514" i="5"/>
  <c r="I514" i="5"/>
  <c r="C516" i="1"/>
  <c r="B518" i="5"/>
  <c r="D516" i="5"/>
  <c r="E516" i="5"/>
  <c r="D516" i="1" s="1"/>
  <c r="C516" i="5"/>
  <c r="B516" i="1"/>
  <c r="O516" i="5"/>
  <c r="N516" i="5" s="1"/>
  <c r="F516" i="5"/>
  <c r="J516" i="5" s="1"/>
  <c r="K516" i="5"/>
  <c r="F310" i="33" l="1" a="1"/>
  <c r="F310" i="33" s="1"/>
  <c r="L310" i="33" a="1"/>
  <c r="L310" i="33" s="1"/>
  <c r="J310" i="33" a="1"/>
  <c r="J310" i="33" s="1"/>
  <c r="H310" i="33" a="1"/>
  <c r="H310" i="33" s="1"/>
  <c r="D311" i="33" a="1"/>
  <c r="D311" i="33" s="1"/>
  <c r="E310" i="33"/>
  <c r="M516" i="5"/>
  <c r="K309" i="33"/>
  <c r="G309" i="33"/>
  <c r="M309" i="33"/>
  <c r="I309" i="33"/>
  <c r="G516" i="5"/>
  <c r="I489" i="47"/>
  <c r="H491" i="47"/>
  <c r="B493" i="47"/>
  <c r="E491" i="47"/>
  <c r="D491" i="47"/>
  <c r="F491" i="47"/>
  <c r="C491" i="47"/>
  <c r="G491" i="47"/>
  <c r="L517" i="5"/>
  <c r="C518" i="1"/>
  <c r="F518" i="5"/>
  <c r="J518" i="5" s="1"/>
  <c r="B518" i="1"/>
  <c r="O518" i="5"/>
  <c r="N518" i="5" s="1"/>
  <c r="E518" i="5"/>
  <c r="D518" i="1" s="1"/>
  <c r="C518" i="5"/>
  <c r="H518" i="5"/>
  <c r="M518" i="5"/>
  <c r="K518" i="5"/>
  <c r="D518" i="5"/>
  <c r="G517" i="5"/>
  <c r="M517" i="5"/>
  <c r="H516" i="5"/>
  <c r="L516" i="5"/>
  <c r="B519" i="5"/>
  <c r="B520" i="5" s="1"/>
  <c r="D490" i="47"/>
  <c r="F490" i="47"/>
  <c r="H490" i="47"/>
  <c r="B492" i="47"/>
  <c r="C490" i="47"/>
  <c r="G490" i="47"/>
  <c r="E490" i="47"/>
  <c r="I517" i="5"/>
  <c r="H517" i="5"/>
  <c r="J516" i="1"/>
  <c r="K516" i="1"/>
  <c r="I516" i="1"/>
  <c r="M516" i="1"/>
  <c r="H516" i="1"/>
  <c r="G516" i="1"/>
  <c r="F516" i="1"/>
  <c r="L516" i="1"/>
  <c r="E516" i="1"/>
  <c r="I516" i="5"/>
  <c r="K517" i="5"/>
  <c r="J517" i="1"/>
  <c r="M517" i="1"/>
  <c r="F517" i="1"/>
  <c r="E517" i="1"/>
  <c r="K517" i="1"/>
  <c r="I517" i="1"/>
  <c r="G517" i="1"/>
  <c r="H517" i="1"/>
  <c r="L517" i="1"/>
  <c r="L311" i="33" l="1" a="1"/>
  <c r="L311" i="33" s="1"/>
  <c r="J311" i="33" a="1"/>
  <c r="J311" i="33" s="1"/>
  <c r="H311" i="33" a="1"/>
  <c r="H311" i="33" s="1"/>
  <c r="F311" i="33" a="1"/>
  <c r="F311" i="33" s="1"/>
  <c r="D312" i="33" a="1"/>
  <c r="D312" i="33" s="1"/>
  <c r="E311" i="33"/>
  <c r="M310" i="33"/>
  <c r="K310" i="33"/>
  <c r="I310" i="33"/>
  <c r="G310" i="33"/>
  <c r="I518" i="5"/>
  <c r="L518" i="5"/>
  <c r="I490" i="47"/>
  <c r="I491" i="47"/>
  <c r="B520" i="1"/>
  <c r="D520" i="5"/>
  <c r="C520" i="1"/>
  <c r="O520" i="5"/>
  <c r="N520" i="5" s="1"/>
  <c r="F520" i="5"/>
  <c r="J520" i="5" s="1"/>
  <c r="C520" i="5"/>
  <c r="K520" i="5"/>
  <c r="E520" i="5"/>
  <c r="D520" i="1" s="1"/>
  <c r="J518" i="1"/>
  <c r="I518" i="1"/>
  <c r="G518" i="1"/>
  <c r="E518" i="1"/>
  <c r="L518" i="1"/>
  <c r="H518" i="1"/>
  <c r="M518" i="1"/>
  <c r="F518" i="1"/>
  <c r="K518" i="1"/>
  <c r="B494" i="47"/>
  <c r="D492" i="47"/>
  <c r="C492" i="47"/>
  <c r="E492" i="47"/>
  <c r="G492" i="47"/>
  <c r="H492" i="47"/>
  <c r="F492" i="47"/>
  <c r="G518" i="5"/>
  <c r="D519" i="5"/>
  <c r="C519" i="1"/>
  <c r="E519" i="5"/>
  <c r="D519" i="1" s="1"/>
  <c r="O519" i="5"/>
  <c r="N519" i="5" s="1"/>
  <c r="B519" i="1"/>
  <c r="F519" i="5"/>
  <c r="J519" i="5" s="1"/>
  <c r="B521" i="5"/>
  <c r="I519" i="5"/>
  <c r="L519" i="5"/>
  <c r="C519" i="5"/>
  <c r="D493" i="47"/>
  <c r="B495" i="47"/>
  <c r="F493" i="47"/>
  <c r="G493" i="47"/>
  <c r="C493" i="47"/>
  <c r="H493" i="47"/>
  <c r="E493" i="47"/>
  <c r="K311" i="33" l="1"/>
  <c r="G311" i="33"/>
  <c r="M311" i="33"/>
  <c r="I311" i="33"/>
  <c r="F312" i="33" a="1"/>
  <c r="F312" i="33" s="1"/>
  <c r="H312" i="33" a="1"/>
  <c r="H312" i="33" s="1"/>
  <c r="L312" i="33" a="1"/>
  <c r="L312" i="33" s="1"/>
  <c r="J312" i="33" a="1"/>
  <c r="J312" i="33" s="1"/>
  <c r="D313" i="33" a="1"/>
  <c r="D313" i="33" s="1"/>
  <c r="E312" i="33"/>
  <c r="I492" i="47"/>
  <c r="I493" i="47"/>
  <c r="G519" i="5"/>
  <c r="G520" i="5"/>
  <c r="J520" i="1"/>
  <c r="E520" i="1"/>
  <c r="F520" i="1"/>
  <c r="I520" i="1"/>
  <c r="G520" i="1"/>
  <c r="H520" i="1"/>
  <c r="L520" i="1"/>
  <c r="M520" i="1"/>
  <c r="K520" i="1"/>
  <c r="H519" i="5"/>
  <c r="H520" i="5"/>
  <c r="H495" i="47"/>
  <c r="F495" i="47"/>
  <c r="I495" i="47" s="1"/>
  <c r="C495" i="47"/>
  <c r="G495" i="47"/>
  <c r="D495" i="47"/>
  <c r="E495" i="47"/>
  <c r="C521" i="5"/>
  <c r="C521" i="1"/>
  <c r="O521" i="5"/>
  <c r="N521" i="5" s="1"/>
  <c r="F521" i="5"/>
  <c r="J521" i="5" s="1"/>
  <c r="D521" i="5"/>
  <c r="E521" i="5"/>
  <c r="D521" i="1" s="1"/>
  <c r="B521" i="1"/>
  <c r="K519" i="5"/>
  <c r="I520" i="5"/>
  <c r="M519" i="5"/>
  <c r="L520" i="5"/>
  <c r="B522" i="5"/>
  <c r="J519" i="1"/>
  <c r="M519" i="1"/>
  <c r="F519" i="1"/>
  <c r="K519" i="1"/>
  <c r="E519" i="1"/>
  <c r="L519" i="1"/>
  <c r="I519" i="1"/>
  <c r="H519" i="1"/>
  <c r="G519" i="1"/>
  <c r="H494" i="47"/>
  <c r="G494" i="47"/>
  <c r="D494" i="47"/>
  <c r="B496" i="47"/>
  <c r="B497" i="47" s="1"/>
  <c r="C494" i="47"/>
  <c r="E494" i="47"/>
  <c r="F494" i="47"/>
  <c r="M520" i="5"/>
  <c r="L521" i="5" l="1"/>
  <c r="F313" i="33" a="1"/>
  <c r="F313" i="33" s="1"/>
  <c r="L313" i="33" a="1"/>
  <c r="L313" i="33" s="1"/>
  <c r="J313" i="33" a="1"/>
  <c r="J313" i="33" s="1"/>
  <c r="H313" i="33" a="1"/>
  <c r="H313" i="33" s="1"/>
  <c r="D314" i="33" a="1"/>
  <c r="D314" i="33" s="1"/>
  <c r="E313" i="33"/>
  <c r="H521" i="5"/>
  <c r="G312" i="33"/>
  <c r="M312" i="33"/>
  <c r="K312" i="33"/>
  <c r="I312" i="33"/>
  <c r="G521" i="5"/>
  <c r="I521" i="5"/>
  <c r="M521" i="5"/>
  <c r="K521" i="5"/>
  <c r="I494" i="47"/>
  <c r="H497" i="47"/>
  <c r="F497" i="47"/>
  <c r="G497" i="47"/>
  <c r="D497" i="47"/>
  <c r="B499" i="47"/>
  <c r="C497" i="47"/>
  <c r="E497" i="47"/>
  <c r="B522" i="1"/>
  <c r="O522" i="5"/>
  <c r="N522" i="5" s="1"/>
  <c r="D522" i="5"/>
  <c r="C522" i="1"/>
  <c r="B524" i="5"/>
  <c r="F522" i="5"/>
  <c r="J522" i="5" s="1"/>
  <c r="H522" i="5"/>
  <c r="E522" i="5"/>
  <c r="D522" i="1" s="1"/>
  <c r="C522" i="5"/>
  <c r="J521" i="1"/>
  <c r="F521" i="1"/>
  <c r="H521" i="1"/>
  <c r="M521" i="1"/>
  <c r="I521" i="1"/>
  <c r="E521" i="1"/>
  <c r="K521" i="1"/>
  <c r="L521" i="1"/>
  <c r="G521" i="1"/>
  <c r="D496" i="47"/>
  <c r="B498" i="47"/>
  <c r="E496" i="47"/>
  <c r="F496" i="47"/>
  <c r="C496" i="47"/>
  <c r="G496" i="47"/>
  <c r="H496" i="47"/>
  <c r="B523" i="5"/>
  <c r="F314" i="33" l="1" a="1"/>
  <c r="F314" i="33" s="1"/>
  <c r="J314" i="33" a="1"/>
  <c r="J314" i="33" s="1"/>
  <c r="H314" i="33" a="1"/>
  <c r="H314" i="33" s="1"/>
  <c r="L314" i="33" a="1"/>
  <c r="L314" i="33" s="1"/>
  <c r="D315" i="33" a="1"/>
  <c r="D315" i="33" s="1"/>
  <c r="E314" i="33"/>
  <c r="L522" i="5"/>
  <c r="I522" i="5"/>
  <c r="K522" i="5"/>
  <c r="G313" i="33"/>
  <c r="I313" i="33"/>
  <c r="K313" i="33"/>
  <c r="M313" i="33"/>
  <c r="I496" i="47"/>
  <c r="I497" i="47"/>
  <c r="C523" i="1"/>
  <c r="F523" i="5"/>
  <c r="J523" i="5" s="1"/>
  <c r="E523" i="5"/>
  <c r="D523" i="1" s="1"/>
  <c r="B525" i="5"/>
  <c r="B523" i="1"/>
  <c r="D523" i="5"/>
  <c r="C523" i="5"/>
  <c r="O523" i="5"/>
  <c r="N523" i="5" s="1"/>
  <c r="M522" i="5"/>
  <c r="H498" i="47"/>
  <c r="F498" i="47"/>
  <c r="I498" i="47" s="1"/>
  <c r="B500" i="47"/>
  <c r="G498" i="47"/>
  <c r="E498" i="47"/>
  <c r="D498" i="47"/>
  <c r="C498" i="47"/>
  <c r="J522" i="1"/>
  <c r="G522" i="1"/>
  <c r="K522" i="1"/>
  <c r="H522" i="1"/>
  <c r="M522" i="1"/>
  <c r="L522" i="1"/>
  <c r="I522" i="1"/>
  <c r="E522" i="1"/>
  <c r="F522" i="1"/>
  <c r="G522" i="5"/>
  <c r="D499" i="47"/>
  <c r="G499" i="47"/>
  <c r="E499" i="47"/>
  <c r="H499" i="47"/>
  <c r="C499" i="47"/>
  <c r="F499" i="47"/>
  <c r="I499" i="47" s="1"/>
  <c r="B526" i="5"/>
  <c r="F524" i="5"/>
  <c r="J524" i="5" s="1"/>
  <c r="C524" i="1"/>
  <c r="E524" i="5"/>
  <c r="D524" i="1" s="1"/>
  <c r="C524" i="5"/>
  <c r="O524" i="5"/>
  <c r="N524" i="5" s="1"/>
  <c r="B524" i="1"/>
  <c r="D524" i="5"/>
  <c r="H315" i="33" l="1" a="1"/>
  <c r="H315" i="33" s="1"/>
  <c r="F315" i="33" a="1"/>
  <c r="F315" i="33" s="1"/>
  <c r="L315" i="33" a="1"/>
  <c r="L315" i="33" s="1"/>
  <c r="J315" i="33" a="1"/>
  <c r="J315" i="33" s="1"/>
  <c r="D316" i="33" a="1"/>
  <c r="D316" i="33" s="1"/>
  <c r="E315" i="33"/>
  <c r="G314" i="33"/>
  <c r="I314" i="33"/>
  <c r="M314" i="33"/>
  <c r="K314" i="33"/>
  <c r="G523" i="5"/>
  <c r="H523" i="5"/>
  <c r="L524" i="5"/>
  <c r="J523" i="1"/>
  <c r="H523" i="1"/>
  <c r="M523" i="1"/>
  <c r="L523" i="1"/>
  <c r="G523" i="1"/>
  <c r="E523" i="1"/>
  <c r="K523" i="1"/>
  <c r="I523" i="1"/>
  <c r="F523" i="1"/>
  <c r="I523" i="5"/>
  <c r="I524" i="5"/>
  <c r="J524" i="1"/>
  <c r="I524" i="1"/>
  <c r="G524" i="1"/>
  <c r="K524" i="1"/>
  <c r="F524" i="1"/>
  <c r="L524" i="1"/>
  <c r="E524" i="1"/>
  <c r="H524" i="1"/>
  <c r="M524" i="1"/>
  <c r="K524" i="5"/>
  <c r="M523" i="5"/>
  <c r="H500" i="47"/>
  <c r="G500" i="47"/>
  <c r="F500" i="47"/>
  <c r="I500" i="47" s="1"/>
  <c r="E500" i="47"/>
  <c r="C500" i="47"/>
  <c r="D500" i="47"/>
  <c r="D525" i="5"/>
  <c r="C525" i="1"/>
  <c r="B525" i="1"/>
  <c r="B527" i="5"/>
  <c r="B528" i="5" s="1"/>
  <c r="K525" i="5"/>
  <c r="F525" i="5"/>
  <c r="J525" i="5" s="1"/>
  <c r="C525" i="5"/>
  <c r="O525" i="5"/>
  <c r="N525" i="5" s="1"/>
  <c r="M525" i="5"/>
  <c r="E525" i="5"/>
  <c r="D525" i="1" s="1"/>
  <c r="H525" i="5"/>
  <c r="M524" i="5"/>
  <c r="B526" i="1"/>
  <c r="C526" i="5"/>
  <c r="C526" i="1"/>
  <c r="F526" i="5"/>
  <c r="J526" i="5" s="1"/>
  <c r="E526" i="5"/>
  <c r="D526" i="1" s="1"/>
  <c r="D526" i="5"/>
  <c r="O526" i="5"/>
  <c r="N526" i="5" s="1"/>
  <c r="L523" i="5"/>
  <c r="K523" i="5"/>
  <c r="G524" i="5"/>
  <c r="H524" i="5"/>
  <c r="B501" i="47"/>
  <c r="F316" i="33" l="1" a="1"/>
  <c r="F316" i="33" s="1"/>
  <c r="L316" i="33" a="1"/>
  <c r="L316" i="33" s="1"/>
  <c r="J316" i="33" a="1"/>
  <c r="J316" i="33" s="1"/>
  <c r="H316" i="33" a="1"/>
  <c r="H316" i="33" s="1"/>
  <c r="D317" i="33" a="1"/>
  <c r="D317" i="33" s="1"/>
  <c r="E316" i="33"/>
  <c r="L526" i="5"/>
  <c r="L525" i="5"/>
  <c r="M526" i="5"/>
  <c r="I525" i="5"/>
  <c r="H526" i="5"/>
  <c r="M315" i="33"/>
  <c r="I315" i="33"/>
  <c r="G315" i="33"/>
  <c r="K315" i="33"/>
  <c r="G525" i="5"/>
  <c r="J526" i="1"/>
  <c r="L526" i="1"/>
  <c r="E526" i="1"/>
  <c r="G526" i="1"/>
  <c r="I526" i="1"/>
  <c r="F526" i="1"/>
  <c r="M526" i="1"/>
  <c r="K526" i="1"/>
  <c r="H526" i="1"/>
  <c r="C527" i="1"/>
  <c r="C527" i="5"/>
  <c r="B527" i="1"/>
  <c r="F527" i="5"/>
  <c r="J527" i="5" s="1"/>
  <c r="B529" i="5"/>
  <c r="O527" i="5"/>
  <c r="N527" i="5" s="1"/>
  <c r="E527" i="5"/>
  <c r="D527" i="1" s="1"/>
  <c r="D527" i="5"/>
  <c r="I527" i="5"/>
  <c r="G526" i="5"/>
  <c r="J525" i="1"/>
  <c r="K525" i="1"/>
  <c r="L525" i="1"/>
  <c r="M525" i="1"/>
  <c r="G525" i="1"/>
  <c r="F525" i="1"/>
  <c r="I525" i="1"/>
  <c r="H525" i="1"/>
  <c r="E525" i="1"/>
  <c r="F528" i="5"/>
  <c r="J528" i="5" s="1"/>
  <c r="I528" i="5"/>
  <c r="B528" i="1"/>
  <c r="E528" i="5"/>
  <c r="D528" i="1" s="1"/>
  <c r="C528" i="1"/>
  <c r="B530" i="5"/>
  <c r="M528" i="5"/>
  <c r="C528" i="5"/>
  <c r="O528" i="5"/>
  <c r="N528" i="5" s="1"/>
  <c r="K528" i="5"/>
  <c r="D528" i="5"/>
  <c r="D501" i="47"/>
  <c r="C501" i="47"/>
  <c r="H501" i="47"/>
  <c r="G501" i="47"/>
  <c r="E501" i="47"/>
  <c r="F501" i="47"/>
  <c r="I501" i="47" s="1"/>
  <c r="B502" i="47"/>
  <c r="B503" i="47" s="1"/>
  <c r="I526" i="5"/>
  <c r="K526" i="5"/>
  <c r="J317" i="33" l="1" a="1"/>
  <c r="J317" i="33" s="1"/>
  <c r="H317" i="33" a="1"/>
  <c r="H317" i="33" s="1"/>
  <c r="F317" i="33" a="1"/>
  <c r="F317" i="33" s="1"/>
  <c r="L317" i="33" a="1"/>
  <c r="L317" i="33" s="1"/>
  <c r="D318" i="33" a="1"/>
  <c r="D318" i="33" s="1"/>
  <c r="E317" i="33"/>
  <c r="K316" i="33"/>
  <c r="G316" i="33"/>
  <c r="I316" i="33"/>
  <c r="M316" i="33"/>
  <c r="H527" i="5"/>
  <c r="H528" i="5"/>
  <c r="G527" i="5"/>
  <c r="H503" i="47"/>
  <c r="E503" i="47"/>
  <c r="D503" i="47"/>
  <c r="G503" i="47"/>
  <c r="C503" i="47"/>
  <c r="F503" i="47"/>
  <c r="L527" i="5"/>
  <c r="C530" i="1"/>
  <c r="F530" i="5"/>
  <c r="J530" i="5" s="1"/>
  <c r="D530" i="5"/>
  <c r="E530" i="5"/>
  <c r="D530" i="1" s="1"/>
  <c r="B530" i="1"/>
  <c r="I530" i="5"/>
  <c r="K530" i="5"/>
  <c r="G530" i="5"/>
  <c r="O530" i="5"/>
  <c r="N530" i="5" s="1"/>
  <c r="C530" i="5"/>
  <c r="K527" i="5"/>
  <c r="G528" i="5"/>
  <c r="D502" i="47"/>
  <c r="G502" i="47"/>
  <c r="H502" i="47"/>
  <c r="B504" i="47"/>
  <c r="E502" i="47"/>
  <c r="C502" i="47"/>
  <c r="F502" i="47"/>
  <c r="J528" i="1"/>
  <c r="I528" i="1"/>
  <c r="F528" i="1"/>
  <c r="G528" i="1"/>
  <c r="M528" i="1"/>
  <c r="K528" i="1"/>
  <c r="E528" i="1"/>
  <c r="L528" i="1"/>
  <c r="H528" i="1"/>
  <c r="M527" i="5"/>
  <c r="B529" i="1"/>
  <c r="C529" i="1"/>
  <c r="E529" i="5"/>
  <c r="D529" i="1" s="1"/>
  <c r="F529" i="5"/>
  <c r="J529" i="5" s="1"/>
  <c r="B531" i="5"/>
  <c r="C529" i="5"/>
  <c r="O529" i="5"/>
  <c r="N529" i="5" s="1"/>
  <c r="D529" i="5"/>
  <c r="J527" i="1"/>
  <c r="M527" i="1"/>
  <c r="G527" i="1"/>
  <c r="K527" i="1"/>
  <c r="L527" i="1"/>
  <c r="H527" i="1"/>
  <c r="I527" i="1"/>
  <c r="E527" i="1"/>
  <c r="F527" i="1"/>
  <c r="L528" i="5"/>
  <c r="G317" i="33" l="1"/>
  <c r="M317" i="33"/>
  <c r="I317" i="33"/>
  <c r="K317" i="33"/>
  <c r="F318" i="33" a="1"/>
  <c r="F318" i="33" s="1"/>
  <c r="L318" i="33" a="1"/>
  <c r="L318" i="33" s="1"/>
  <c r="J318" i="33" a="1"/>
  <c r="J318" i="33" s="1"/>
  <c r="H318" i="33" a="1"/>
  <c r="H318" i="33" s="1"/>
  <c r="D319" i="33" a="1"/>
  <c r="D319" i="33" s="1"/>
  <c r="E318" i="33"/>
  <c r="I502" i="47"/>
  <c r="I503" i="47"/>
  <c r="F504" i="47"/>
  <c r="H504" i="47"/>
  <c r="G504" i="47"/>
  <c r="B506" i="47"/>
  <c r="E504" i="47"/>
  <c r="D504" i="47"/>
  <c r="C504" i="47"/>
  <c r="L530" i="5"/>
  <c r="G529" i="5"/>
  <c r="J530" i="1"/>
  <c r="F530" i="1"/>
  <c r="M530" i="1"/>
  <c r="L530" i="1"/>
  <c r="I530" i="1"/>
  <c r="H530" i="1"/>
  <c r="G530" i="1"/>
  <c r="E530" i="1"/>
  <c r="K530" i="1"/>
  <c r="D531" i="5"/>
  <c r="B531" i="1"/>
  <c r="C531" i="5"/>
  <c r="C531" i="1"/>
  <c r="E531" i="5"/>
  <c r="D531" i="1" s="1"/>
  <c r="O531" i="5"/>
  <c r="N531" i="5" s="1"/>
  <c r="F531" i="5"/>
  <c r="J531" i="5" s="1"/>
  <c r="M529" i="5"/>
  <c r="M530" i="5"/>
  <c r="K529" i="5"/>
  <c r="H530" i="5"/>
  <c r="B505" i="47"/>
  <c r="I529" i="5"/>
  <c r="B532" i="5"/>
  <c r="B533" i="5" s="1"/>
  <c r="H529" i="5"/>
  <c r="L529" i="5"/>
  <c r="J529" i="1"/>
  <c r="L529" i="1"/>
  <c r="I529" i="1"/>
  <c r="F529" i="1"/>
  <c r="K529" i="1"/>
  <c r="G529" i="1"/>
  <c r="E529" i="1"/>
  <c r="M529" i="1"/>
  <c r="H529" i="1"/>
  <c r="K318" i="33" l="1"/>
  <c r="I318" i="33"/>
  <c r="M318" i="33"/>
  <c r="G318" i="33"/>
  <c r="M531" i="5"/>
  <c r="I531" i="5"/>
  <c r="L319" i="33" a="1"/>
  <c r="L319" i="33" s="1"/>
  <c r="J319" i="33" a="1"/>
  <c r="J319" i="33" s="1"/>
  <c r="H319" i="33" a="1"/>
  <c r="H319" i="33" s="1"/>
  <c r="F319" i="33" a="1"/>
  <c r="F319" i="33" s="1"/>
  <c r="D320" i="33" a="1"/>
  <c r="D320" i="33" s="1"/>
  <c r="E319" i="33"/>
  <c r="I504" i="47"/>
  <c r="G531" i="5"/>
  <c r="J531" i="1"/>
  <c r="I531" i="1"/>
  <c r="F531" i="1"/>
  <c r="L531" i="1"/>
  <c r="E531" i="1"/>
  <c r="G531" i="1"/>
  <c r="M531" i="1"/>
  <c r="K531" i="1"/>
  <c r="H531" i="1"/>
  <c r="H531" i="5"/>
  <c r="O533" i="5"/>
  <c r="N533" i="5" s="1"/>
  <c r="E533" i="5"/>
  <c r="D533" i="1" s="1"/>
  <c r="C533" i="5"/>
  <c r="C533" i="1"/>
  <c r="B533" i="1"/>
  <c r="F533" i="5"/>
  <c r="J533" i="5" s="1"/>
  <c r="D533" i="5"/>
  <c r="K531" i="5"/>
  <c r="L531" i="5"/>
  <c r="H506" i="47"/>
  <c r="C506" i="47"/>
  <c r="F506" i="47"/>
  <c r="G506" i="47"/>
  <c r="E506" i="47"/>
  <c r="D506" i="47"/>
  <c r="D505" i="47"/>
  <c r="C505" i="47"/>
  <c r="B507" i="47"/>
  <c r="B508" i="47" s="1"/>
  <c r="F505" i="47"/>
  <c r="E505" i="47"/>
  <c r="H505" i="47"/>
  <c r="G505" i="47"/>
  <c r="C532" i="5"/>
  <c r="C532" i="1"/>
  <c r="F532" i="5"/>
  <c r="J532" i="5" s="1"/>
  <c r="B534" i="5"/>
  <c r="B535" i="5" s="1"/>
  <c r="D532" i="5"/>
  <c r="E532" i="5"/>
  <c r="D532" i="1" s="1"/>
  <c r="O532" i="5"/>
  <c r="N532" i="5" s="1"/>
  <c r="B532" i="1"/>
  <c r="F320" i="33" l="1" a="1"/>
  <c r="F320" i="33" s="1"/>
  <c r="L320" i="33" a="1"/>
  <c r="L320" i="33" s="1"/>
  <c r="J320" i="33" a="1"/>
  <c r="J320" i="33" s="1"/>
  <c r="H320" i="33" a="1"/>
  <c r="H320" i="33" s="1"/>
  <c r="D321" i="33" a="1"/>
  <c r="D321" i="33" s="1"/>
  <c r="E320" i="33"/>
  <c r="G533" i="5"/>
  <c r="I319" i="33"/>
  <c r="K319" i="33"/>
  <c r="G319" i="33"/>
  <c r="M319" i="33"/>
  <c r="L532" i="5"/>
  <c r="I505" i="47"/>
  <c r="I506" i="47"/>
  <c r="C535" i="5"/>
  <c r="E535" i="5"/>
  <c r="D535" i="1" s="1"/>
  <c r="O535" i="5"/>
  <c r="N535" i="5" s="1"/>
  <c r="B535" i="1"/>
  <c r="F535" i="5"/>
  <c r="J535" i="5" s="1"/>
  <c r="D535" i="5"/>
  <c r="C535" i="1"/>
  <c r="D508" i="47"/>
  <c r="E508" i="47"/>
  <c r="G508" i="47"/>
  <c r="C508" i="47"/>
  <c r="H508" i="47"/>
  <c r="F508" i="47"/>
  <c r="I508" i="47" s="1"/>
  <c r="G532" i="5"/>
  <c r="M533" i="5"/>
  <c r="I532" i="5"/>
  <c r="J533" i="1"/>
  <c r="F533" i="1"/>
  <c r="G533" i="1"/>
  <c r="I533" i="1"/>
  <c r="L533" i="1"/>
  <c r="K533" i="1"/>
  <c r="H533" i="1"/>
  <c r="E533" i="1"/>
  <c r="M533" i="1"/>
  <c r="J532" i="1"/>
  <c r="E532" i="1"/>
  <c r="M532" i="1"/>
  <c r="F532" i="1"/>
  <c r="H532" i="1"/>
  <c r="L532" i="1"/>
  <c r="I532" i="1"/>
  <c r="G532" i="1"/>
  <c r="K532" i="1"/>
  <c r="K533" i="5"/>
  <c r="H532" i="5"/>
  <c r="H533" i="5"/>
  <c r="L533" i="5"/>
  <c r="B534" i="1"/>
  <c r="B536" i="5"/>
  <c r="B537" i="5" s="1"/>
  <c r="D534" i="5"/>
  <c r="C534" i="1"/>
  <c r="O534" i="5"/>
  <c r="N534" i="5" s="1"/>
  <c r="E534" i="5"/>
  <c r="D534" i="1" s="1"/>
  <c r="C534" i="5"/>
  <c r="F534" i="5"/>
  <c r="J534" i="5" s="1"/>
  <c r="H507" i="47"/>
  <c r="C507" i="47"/>
  <c r="F507" i="47"/>
  <c r="I507" i="47" s="1"/>
  <c r="E507" i="47"/>
  <c r="D507" i="47"/>
  <c r="G507" i="47"/>
  <c r="B509" i="47"/>
  <c r="B510" i="47" s="1"/>
  <c r="M532" i="5"/>
  <c r="K532" i="5"/>
  <c r="I533" i="5"/>
  <c r="L321" i="33" l="1" a="1"/>
  <c r="L321" i="33" s="1"/>
  <c r="J321" i="33" a="1"/>
  <c r="J321" i="33" s="1"/>
  <c r="H321" i="33" a="1"/>
  <c r="H321" i="33" s="1"/>
  <c r="F321" i="33" a="1"/>
  <c r="F321" i="33" s="1"/>
  <c r="D322" i="33" a="1"/>
  <c r="D322" i="33" s="1"/>
  <c r="E321" i="33"/>
  <c r="M534" i="5"/>
  <c r="G320" i="33"/>
  <c r="I320" i="33"/>
  <c r="M320" i="33"/>
  <c r="K320" i="33"/>
  <c r="D537" i="5"/>
  <c r="B537" i="1"/>
  <c r="C537" i="5"/>
  <c r="C537" i="1"/>
  <c r="O537" i="5"/>
  <c r="N537" i="5" s="1"/>
  <c r="F537" i="5"/>
  <c r="J537" i="5" s="1"/>
  <c r="E537" i="5"/>
  <c r="D537" i="1" s="1"/>
  <c r="M537" i="5"/>
  <c r="B538" i="5"/>
  <c r="B539" i="5" s="1"/>
  <c r="F536" i="5"/>
  <c r="J536" i="5" s="1"/>
  <c r="B536" i="1"/>
  <c r="O536" i="5"/>
  <c r="N536" i="5" s="1"/>
  <c r="C536" i="1"/>
  <c r="E536" i="5"/>
  <c r="D536" i="1" s="1"/>
  <c r="C536" i="5"/>
  <c r="D536" i="5"/>
  <c r="G535" i="5"/>
  <c r="L534" i="5"/>
  <c r="K535" i="5"/>
  <c r="J535" i="1"/>
  <c r="H535" i="1"/>
  <c r="L535" i="1"/>
  <c r="G535" i="1"/>
  <c r="I535" i="1"/>
  <c r="E535" i="1"/>
  <c r="K535" i="1"/>
  <c r="M535" i="1"/>
  <c r="F535" i="1"/>
  <c r="J534" i="1"/>
  <c r="G534" i="1"/>
  <c r="I534" i="1"/>
  <c r="M534" i="1"/>
  <c r="F534" i="1"/>
  <c r="H534" i="1"/>
  <c r="E534" i="1"/>
  <c r="K534" i="1"/>
  <c r="L534" i="1"/>
  <c r="G534" i="5"/>
  <c r="H534" i="5"/>
  <c r="C510" i="47"/>
  <c r="F510" i="47"/>
  <c r="E510" i="47"/>
  <c r="D510" i="47"/>
  <c r="G510" i="47"/>
  <c r="H510" i="47"/>
  <c r="H509" i="47"/>
  <c r="I509" i="47" s="1"/>
  <c r="B511" i="47"/>
  <c r="B512" i="47" s="1"/>
  <c r="E509" i="47"/>
  <c r="C509" i="47"/>
  <c r="G509" i="47"/>
  <c r="D509" i="47"/>
  <c r="F509" i="47"/>
  <c r="K534" i="5"/>
  <c r="I535" i="5"/>
  <c r="L535" i="5"/>
  <c r="I534" i="5"/>
  <c r="M535" i="5"/>
  <c r="H535" i="5"/>
  <c r="I510" i="47" l="1"/>
  <c r="H536" i="5"/>
  <c r="G536" i="5"/>
  <c r="I536" i="5"/>
  <c r="G321" i="33"/>
  <c r="I321" i="33"/>
  <c r="K321" i="33"/>
  <c r="M321" i="33"/>
  <c r="F322" i="33" a="1"/>
  <c r="F322" i="33" s="1"/>
  <c r="L322" i="33" a="1"/>
  <c r="L322" i="33" s="1"/>
  <c r="J322" i="33" a="1"/>
  <c r="J322" i="33" s="1"/>
  <c r="H322" i="33" a="1"/>
  <c r="H322" i="33" s="1"/>
  <c r="D323" i="33" a="1"/>
  <c r="D323" i="33" s="1"/>
  <c r="E322" i="33"/>
  <c r="L536" i="5"/>
  <c r="H512" i="47"/>
  <c r="G512" i="47"/>
  <c r="E512" i="47"/>
  <c r="F512" i="47"/>
  <c r="I512" i="47" s="1"/>
  <c r="D512" i="47"/>
  <c r="C512" i="47"/>
  <c r="C539" i="1"/>
  <c r="E539" i="5"/>
  <c r="D539" i="1" s="1"/>
  <c r="C539" i="5"/>
  <c r="B539" i="1"/>
  <c r="O539" i="5"/>
  <c r="N539" i="5" s="1"/>
  <c r="F539" i="5"/>
  <c r="J539" i="5" s="1"/>
  <c r="D539" i="5"/>
  <c r="D511" i="47"/>
  <c r="E511" i="47"/>
  <c r="G511" i="47"/>
  <c r="H511" i="47"/>
  <c r="C511" i="47"/>
  <c r="F511" i="47"/>
  <c r="I511" i="47" s="1"/>
  <c r="B513" i="47"/>
  <c r="B514" i="47" s="1"/>
  <c r="G537" i="5"/>
  <c r="I537" i="5"/>
  <c r="M536" i="5"/>
  <c r="J536" i="1"/>
  <c r="I536" i="1"/>
  <c r="L536" i="1"/>
  <c r="M536" i="1"/>
  <c r="K536" i="1"/>
  <c r="H536" i="1"/>
  <c r="E536" i="1"/>
  <c r="F536" i="1"/>
  <c r="G536" i="1"/>
  <c r="L537" i="5"/>
  <c r="C538" i="1"/>
  <c r="F538" i="5"/>
  <c r="J538" i="5" s="1"/>
  <c r="B538" i="1"/>
  <c r="E538" i="5"/>
  <c r="D538" i="1" s="1"/>
  <c r="B540" i="5"/>
  <c r="O538" i="5"/>
  <c r="N538" i="5" s="1"/>
  <c r="D538" i="5"/>
  <c r="C538" i="5"/>
  <c r="K537" i="5"/>
  <c r="K536" i="5"/>
  <c r="H537" i="5"/>
  <c r="J537" i="1"/>
  <c r="K537" i="1"/>
  <c r="G537" i="1"/>
  <c r="H537" i="1"/>
  <c r="E537" i="1"/>
  <c r="L537" i="1"/>
  <c r="I537" i="1"/>
  <c r="M537" i="1"/>
  <c r="F537" i="1"/>
  <c r="L323" i="33" l="1" a="1"/>
  <c r="L323" i="33" s="1"/>
  <c r="J323" i="33" a="1"/>
  <c r="J323" i="33" s="1"/>
  <c r="H323" i="33" a="1"/>
  <c r="H323" i="33" s="1"/>
  <c r="F323" i="33" a="1"/>
  <c r="F323" i="33" s="1"/>
  <c r="D324" i="33" a="1"/>
  <c r="D324" i="33" s="1"/>
  <c r="E323" i="33"/>
  <c r="K539" i="5"/>
  <c r="H538" i="5"/>
  <c r="M322" i="33"/>
  <c r="G322" i="33"/>
  <c r="K322" i="33"/>
  <c r="I322" i="33"/>
  <c r="G539" i="5"/>
  <c r="I539" i="5"/>
  <c r="I538" i="5"/>
  <c r="K538" i="5"/>
  <c r="G538" i="5"/>
  <c r="M538" i="5"/>
  <c r="H539" i="5"/>
  <c r="M539" i="5"/>
  <c r="L539" i="5"/>
  <c r="C540" i="1"/>
  <c r="B540" i="1"/>
  <c r="B542" i="5"/>
  <c r="F540" i="5"/>
  <c r="J540" i="5" s="1"/>
  <c r="E540" i="5"/>
  <c r="D540" i="1" s="1"/>
  <c r="C540" i="5"/>
  <c r="O540" i="5"/>
  <c r="N540" i="5" s="1"/>
  <c r="D540" i="5"/>
  <c r="D514" i="47"/>
  <c r="E514" i="47"/>
  <c r="F514" i="47"/>
  <c r="H514" i="47"/>
  <c r="C514" i="47"/>
  <c r="G514" i="47"/>
  <c r="L538" i="5"/>
  <c r="G513" i="47"/>
  <c r="E513" i="47"/>
  <c r="C513" i="47"/>
  <c r="D513" i="47"/>
  <c r="B515" i="47"/>
  <c r="H513" i="47"/>
  <c r="F513" i="47"/>
  <c r="I513" i="47" s="1"/>
  <c r="J539" i="1"/>
  <c r="M539" i="1"/>
  <c r="F539" i="1"/>
  <c r="G539" i="1"/>
  <c r="L539" i="1"/>
  <c r="H539" i="1"/>
  <c r="E539" i="1"/>
  <c r="K539" i="1"/>
  <c r="I539" i="1"/>
  <c r="B541" i="5"/>
  <c r="J538" i="1"/>
  <c r="L538" i="1"/>
  <c r="K538" i="1"/>
  <c r="I538" i="1"/>
  <c r="G538" i="1"/>
  <c r="M538" i="1"/>
  <c r="E538" i="1"/>
  <c r="F538" i="1"/>
  <c r="H538" i="1"/>
  <c r="K540" i="5" l="1"/>
  <c r="I540" i="5"/>
  <c r="L540" i="5"/>
  <c r="G323" i="33"/>
  <c r="M323" i="33"/>
  <c r="K323" i="33"/>
  <c r="I323" i="33"/>
  <c r="G540" i="5"/>
  <c r="M540" i="5"/>
  <c r="F324" i="33" a="1"/>
  <c r="F324" i="33" s="1"/>
  <c r="L324" i="33" a="1"/>
  <c r="L324" i="33" s="1"/>
  <c r="H324" i="33" a="1"/>
  <c r="H324" i="33" s="1"/>
  <c r="J324" i="33" a="1"/>
  <c r="J324" i="33" s="1"/>
  <c r="D325" i="33" a="1"/>
  <c r="D325" i="33" s="1"/>
  <c r="E324" i="33"/>
  <c r="I514" i="47"/>
  <c r="C542" i="1"/>
  <c r="F542" i="5"/>
  <c r="J542" i="5" s="1"/>
  <c r="B542" i="1"/>
  <c r="G542" i="5"/>
  <c r="H542" i="5"/>
  <c r="E542" i="5"/>
  <c r="D542" i="1" s="1"/>
  <c r="O542" i="5"/>
  <c r="N542" i="5" s="1"/>
  <c r="M542" i="5"/>
  <c r="K542" i="5"/>
  <c r="D542" i="5"/>
  <c r="C542" i="5"/>
  <c r="H515" i="47"/>
  <c r="E515" i="47"/>
  <c r="F515" i="47"/>
  <c r="I515" i="47" s="1"/>
  <c r="C515" i="47"/>
  <c r="B517" i="47"/>
  <c r="D515" i="47"/>
  <c r="G515" i="47"/>
  <c r="B541" i="1"/>
  <c r="O541" i="5"/>
  <c r="N541" i="5" s="1"/>
  <c r="B543" i="5"/>
  <c r="F541" i="5"/>
  <c r="J541" i="5" s="1"/>
  <c r="E541" i="5"/>
  <c r="D541" i="1" s="1"/>
  <c r="D541" i="5"/>
  <c r="C541" i="1"/>
  <c r="C541" i="5"/>
  <c r="B516" i="47"/>
  <c r="J540" i="1"/>
  <c r="H540" i="1"/>
  <c r="K540" i="1"/>
  <c r="E540" i="1"/>
  <c r="I540" i="1"/>
  <c r="F540" i="1"/>
  <c r="M540" i="1"/>
  <c r="L540" i="1"/>
  <c r="G540" i="1"/>
  <c r="H540" i="5"/>
  <c r="M324" i="33" l="1"/>
  <c r="K324" i="33"/>
  <c r="G324" i="33"/>
  <c r="I324" i="33"/>
  <c r="L325" i="33" a="1"/>
  <c r="L325" i="33" s="1"/>
  <c r="H325" i="33" a="1"/>
  <c r="H325" i="33" s="1"/>
  <c r="F325" i="33" a="1"/>
  <c r="F325" i="33" s="1"/>
  <c r="J325" i="33" a="1"/>
  <c r="J325" i="33" s="1"/>
  <c r="D326" i="33" a="1"/>
  <c r="D326" i="33" s="1"/>
  <c r="E325" i="33"/>
  <c r="M541" i="5"/>
  <c r="L541" i="5"/>
  <c r="D543" i="5"/>
  <c r="F543" i="5"/>
  <c r="J543" i="5" s="1"/>
  <c r="C543" i="1"/>
  <c r="E543" i="5"/>
  <c r="D543" i="1" s="1"/>
  <c r="B543" i="1"/>
  <c r="O543" i="5"/>
  <c r="N543" i="5" s="1"/>
  <c r="K543" i="5"/>
  <c r="M543" i="5"/>
  <c r="C543" i="5"/>
  <c r="J542" i="1"/>
  <c r="M542" i="1"/>
  <c r="I542" i="1"/>
  <c r="E542" i="1"/>
  <c r="G542" i="1"/>
  <c r="K542" i="1"/>
  <c r="L542" i="1"/>
  <c r="H542" i="1"/>
  <c r="F542" i="1"/>
  <c r="I541" i="5"/>
  <c r="K541" i="5"/>
  <c r="I542" i="5"/>
  <c r="B544" i="5"/>
  <c r="B545" i="5" s="1"/>
  <c r="E516" i="47"/>
  <c r="H516" i="47"/>
  <c r="F516" i="47"/>
  <c r="B518" i="47"/>
  <c r="G516" i="47"/>
  <c r="D516" i="47"/>
  <c r="C516" i="47"/>
  <c r="G541" i="5"/>
  <c r="D517" i="47"/>
  <c r="G517" i="47"/>
  <c r="B519" i="47"/>
  <c r="C517" i="47"/>
  <c r="H517" i="47"/>
  <c r="F517" i="47"/>
  <c r="E517" i="47"/>
  <c r="H541" i="5"/>
  <c r="J541" i="1"/>
  <c r="K541" i="1"/>
  <c r="F541" i="1"/>
  <c r="L541" i="1"/>
  <c r="H541" i="1"/>
  <c r="M541" i="1"/>
  <c r="E541" i="1"/>
  <c r="I541" i="1"/>
  <c r="G541" i="1"/>
  <c r="L542" i="5"/>
  <c r="F326" i="33" l="1" a="1"/>
  <c r="F326" i="33" s="1"/>
  <c r="J326" i="33" a="1"/>
  <c r="J326" i="33" s="1"/>
  <c r="L326" i="33" a="1"/>
  <c r="L326" i="33" s="1"/>
  <c r="H326" i="33" a="1"/>
  <c r="H326" i="33" s="1"/>
  <c r="D327" i="33" a="1"/>
  <c r="D327" i="33" s="1"/>
  <c r="E326" i="33"/>
  <c r="I516" i="47"/>
  <c r="G325" i="33"/>
  <c r="M325" i="33"/>
  <c r="K325" i="33"/>
  <c r="I325" i="33"/>
  <c r="I517" i="47"/>
  <c r="L545" i="5"/>
  <c r="D545" i="5"/>
  <c r="G545" i="5"/>
  <c r="B545" i="1"/>
  <c r="E545" i="5"/>
  <c r="D545" i="1" s="1"/>
  <c r="M545" i="5"/>
  <c r="C545" i="1"/>
  <c r="K545" i="5"/>
  <c r="I545" i="5"/>
  <c r="H545" i="5"/>
  <c r="F545" i="5"/>
  <c r="J545" i="5" s="1"/>
  <c r="O545" i="5"/>
  <c r="N545" i="5" s="1"/>
  <c r="C545" i="5"/>
  <c r="H543" i="5"/>
  <c r="D519" i="47"/>
  <c r="H519" i="47"/>
  <c r="G519" i="47"/>
  <c r="C519" i="47"/>
  <c r="F519" i="47"/>
  <c r="I519" i="47" s="1"/>
  <c r="E519" i="47"/>
  <c r="L543" i="5"/>
  <c r="J543" i="1"/>
  <c r="F543" i="1"/>
  <c r="M543" i="1"/>
  <c r="G543" i="1"/>
  <c r="K543" i="1"/>
  <c r="H543" i="1"/>
  <c r="E543" i="1"/>
  <c r="L543" i="1"/>
  <c r="I543" i="1"/>
  <c r="H518" i="47"/>
  <c r="D518" i="47"/>
  <c r="F518" i="47"/>
  <c r="I518" i="47" s="1"/>
  <c r="C518" i="47"/>
  <c r="E518" i="47"/>
  <c r="B520" i="47"/>
  <c r="G518" i="47"/>
  <c r="G543" i="5"/>
  <c r="I543" i="5"/>
  <c r="C544" i="1"/>
  <c r="E544" i="5"/>
  <c r="D544" i="1" s="1"/>
  <c r="F544" i="5"/>
  <c r="J544" i="5" s="1"/>
  <c r="B544" i="1"/>
  <c r="B546" i="5"/>
  <c r="C544" i="5"/>
  <c r="O544" i="5"/>
  <c r="N544" i="5" s="1"/>
  <c r="M544" i="5"/>
  <c r="D544" i="5"/>
  <c r="G326" i="33" l="1"/>
  <c r="M326" i="33"/>
  <c r="I326" i="33"/>
  <c r="K326" i="33"/>
  <c r="L327" i="33" a="1"/>
  <c r="L327" i="33" s="1"/>
  <c r="J327" i="33" a="1"/>
  <c r="J327" i="33" s="1"/>
  <c r="H327" i="33" a="1"/>
  <c r="H327" i="33" s="1"/>
  <c r="F327" i="33" a="1"/>
  <c r="F327" i="33" s="1"/>
  <c r="D328" i="33" a="1"/>
  <c r="D328" i="33" s="1"/>
  <c r="E327" i="33"/>
  <c r="L544" i="5"/>
  <c r="D520" i="47"/>
  <c r="H520" i="47"/>
  <c r="C520" i="47"/>
  <c r="E520" i="47"/>
  <c r="F520" i="47"/>
  <c r="G520" i="47"/>
  <c r="B521" i="47"/>
  <c r="B522" i="47" s="1"/>
  <c r="J544" i="1"/>
  <c r="E544" i="1"/>
  <c r="I544" i="1"/>
  <c r="M544" i="1"/>
  <c r="K544" i="1"/>
  <c r="H544" i="1"/>
  <c r="G544" i="1"/>
  <c r="F544" i="1"/>
  <c r="L544" i="1"/>
  <c r="C546" i="5"/>
  <c r="F546" i="5"/>
  <c r="J546" i="5" s="1"/>
  <c r="D546" i="5"/>
  <c r="O546" i="5"/>
  <c r="N546" i="5" s="1"/>
  <c r="C546" i="1"/>
  <c r="B546" i="1"/>
  <c r="M546" i="5"/>
  <c r="L546" i="5"/>
  <c r="K546" i="5"/>
  <c r="G546" i="5"/>
  <c r="E546" i="5"/>
  <c r="D546" i="1" s="1"/>
  <c r="H544" i="5"/>
  <c r="K544" i="5"/>
  <c r="J545" i="1"/>
  <c r="F545" i="1"/>
  <c r="E545" i="1"/>
  <c r="M545" i="1"/>
  <c r="G545" i="1"/>
  <c r="L545" i="1"/>
  <c r="K545" i="1"/>
  <c r="H545" i="1"/>
  <c r="I545" i="1"/>
  <c r="G544" i="5"/>
  <c r="B547" i="5"/>
  <c r="B548" i="5" s="1"/>
  <c r="I544" i="5"/>
  <c r="M327" i="33" l="1"/>
  <c r="I327" i="33"/>
  <c r="G327" i="33"/>
  <c r="K327" i="33"/>
  <c r="F328" i="33" a="1"/>
  <c r="F328" i="33" s="1"/>
  <c r="L328" i="33" a="1"/>
  <c r="L328" i="33" s="1"/>
  <c r="J328" i="33" a="1"/>
  <c r="J328" i="33" s="1"/>
  <c r="H328" i="33" a="1"/>
  <c r="H328" i="33" s="1"/>
  <c r="D329" i="33" a="1"/>
  <c r="D329" i="33" s="1"/>
  <c r="E328" i="33"/>
  <c r="I546" i="5"/>
  <c r="I520" i="47"/>
  <c r="F548" i="5"/>
  <c r="J548" i="5" s="1"/>
  <c r="C548" i="1"/>
  <c r="D548" i="5"/>
  <c r="O548" i="5"/>
  <c r="N548" i="5" s="1"/>
  <c r="B548" i="1"/>
  <c r="I548" i="5"/>
  <c r="E548" i="5"/>
  <c r="D548" i="1" s="1"/>
  <c r="C548" i="5"/>
  <c r="F522" i="47"/>
  <c r="G522" i="47"/>
  <c r="C522" i="47"/>
  <c r="H522" i="47"/>
  <c r="E522" i="47"/>
  <c r="D522" i="47"/>
  <c r="O547" i="5"/>
  <c r="N547" i="5" s="1"/>
  <c r="E547" i="5"/>
  <c r="D547" i="1" s="1"/>
  <c r="C547" i="5"/>
  <c r="C547" i="1"/>
  <c r="B547" i="1"/>
  <c r="F547" i="5"/>
  <c r="J547" i="5" s="1"/>
  <c r="D547" i="5"/>
  <c r="B549" i="5"/>
  <c r="J546" i="1"/>
  <c r="G546" i="1"/>
  <c r="H546" i="1"/>
  <c r="I546" i="1"/>
  <c r="F546" i="1"/>
  <c r="M546" i="1"/>
  <c r="K546" i="1"/>
  <c r="E546" i="1"/>
  <c r="L546" i="1"/>
  <c r="H546" i="5"/>
  <c r="H521" i="47"/>
  <c r="C521" i="47"/>
  <c r="E521" i="47"/>
  <c r="G521" i="47"/>
  <c r="D521" i="47"/>
  <c r="B523" i="47"/>
  <c r="B524" i="47" s="1"/>
  <c r="F521" i="47"/>
  <c r="G328" i="33" l="1"/>
  <c r="M328" i="33"/>
  <c r="I328" i="33"/>
  <c r="K328" i="33"/>
  <c r="L329" i="33" a="1"/>
  <c r="L329" i="33" s="1"/>
  <c r="J329" i="33" a="1"/>
  <c r="J329" i="33" s="1"/>
  <c r="H329" i="33" a="1"/>
  <c r="H329" i="33" s="1"/>
  <c r="F329" i="33" a="1"/>
  <c r="F329" i="33" s="1"/>
  <c r="D330" i="33" a="1"/>
  <c r="D330" i="33" s="1"/>
  <c r="E329" i="33"/>
  <c r="I522" i="47"/>
  <c r="H548" i="5"/>
  <c r="I521" i="47"/>
  <c r="M547" i="5"/>
  <c r="D549" i="5"/>
  <c r="C549" i="5"/>
  <c r="E549" i="5"/>
  <c r="D549" i="1" s="1"/>
  <c r="O549" i="5"/>
  <c r="N549" i="5" s="1"/>
  <c r="C549" i="1"/>
  <c r="H549" i="5"/>
  <c r="B549" i="1"/>
  <c r="F549" i="5"/>
  <c r="J549" i="5" s="1"/>
  <c r="M548" i="5"/>
  <c r="I547" i="5"/>
  <c r="L547" i="5"/>
  <c r="J547" i="1"/>
  <c r="H547" i="1"/>
  <c r="K547" i="1"/>
  <c r="M547" i="1"/>
  <c r="L547" i="1"/>
  <c r="E547" i="1"/>
  <c r="I547" i="1"/>
  <c r="F547" i="1"/>
  <c r="G547" i="1"/>
  <c r="L548" i="5"/>
  <c r="J548" i="1"/>
  <c r="I548" i="1"/>
  <c r="M548" i="1"/>
  <c r="F548" i="1"/>
  <c r="H548" i="1"/>
  <c r="G548" i="1"/>
  <c r="K548" i="1"/>
  <c r="E548" i="1"/>
  <c r="L548" i="1"/>
  <c r="G548" i="5"/>
  <c r="G547" i="5"/>
  <c r="H524" i="47"/>
  <c r="C524" i="47"/>
  <c r="E524" i="47"/>
  <c r="D524" i="47"/>
  <c r="G524" i="47"/>
  <c r="F524" i="47"/>
  <c r="D523" i="47"/>
  <c r="C523" i="47"/>
  <c r="E523" i="47"/>
  <c r="G523" i="47"/>
  <c r="F523" i="47"/>
  <c r="H523" i="47"/>
  <c r="B525" i="47"/>
  <c r="B526" i="47" s="1"/>
  <c r="H547" i="5"/>
  <c r="K547" i="5"/>
  <c r="K548" i="5"/>
  <c r="B550" i="5"/>
  <c r="F330" i="33" l="1" a="1"/>
  <c r="F330" i="33" s="1"/>
  <c r="L330" i="33" a="1"/>
  <c r="L330" i="33" s="1"/>
  <c r="J330" i="33" a="1"/>
  <c r="J330" i="33" s="1"/>
  <c r="H330" i="33" a="1"/>
  <c r="H330" i="33" s="1"/>
  <c r="D331" i="33" a="1"/>
  <c r="D331" i="33" s="1"/>
  <c r="E330" i="33"/>
  <c r="M329" i="33"/>
  <c r="I329" i="33"/>
  <c r="G329" i="33"/>
  <c r="K329" i="33"/>
  <c r="I523" i="47"/>
  <c r="I524" i="47"/>
  <c r="D526" i="47"/>
  <c r="C526" i="47"/>
  <c r="E526" i="47"/>
  <c r="G526" i="47"/>
  <c r="F526" i="47"/>
  <c r="H526" i="47"/>
  <c r="G549" i="5"/>
  <c r="K549" i="5"/>
  <c r="L549" i="5"/>
  <c r="C550" i="1"/>
  <c r="B550" i="1"/>
  <c r="C550" i="5"/>
  <c r="E550" i="5"/>
  <c r="D550" i="1" s="1"/>
  <c r="O550" i="5"/>
  <c r="N550" i="5" s="1"/>
  <c r="F550" i="5"/>
  <c r="J550" i="5" s="1"/>
  <c r="I550" i="5"/>
  <c r="D550" i="5"/>
  <c r="I549" i="5"/>
  <c r="H525" i="47"/>
  <c r="D525" i="47"/>
  <c r="E525" i="47"/>
  <c r="F525" i="47"/>
  <c r="I525" i="47" s="1"/>
  <c r="C525" i="47"/>
  <c r="G525" i="47"/>
  <c r="B527" i="47"/>
  <c r="B528" i="47" s="1"/>
  <c r="B551" i="5"/>
  <c r="B552" i="5" s="1"/>
  <c r="M549" i="5"/>
  <c r="J549" i="1"/>
  <c r="K549" i="1"/>
  <c r="I549" i="1"/>
  <c r="E549" i="1"/>
  <c r="L549" i="1"/>
  <c r="G549" i="1"/>
  <c r="M549" i="1"/>
  <c r="F549" i="1"/>
  <c r="H549" i="1"/>
  <c r="G330" i="33" l="1"/>
  <c r="I330" i="33"/>
  <c r="M330" i="33"/>
  <c r="K330" i="33"/>
  <c r="G550" i="5"/>
  <c r="F331" i="33" a="1"/>
  <c r="F331" i="33" s="1"/>
  <c r="L331" i="33" a="1"/>
  <c r="L331" i="33" s="1"/>
  <c r="J331" i="33" a="1"/>
  <c r="J331" i="33" s="1"/>
  <c r="H331" i="33" a="1"/>
  <c r="H331" i="33" s="1"/>
  <c r="D332" i="33" a="1"/>
  <c r="D332" i="33" s="1"/>
  <c r="E331" i="33"/>
  <c r="I526" i="47"/>
  <c r="C552" i="1"/>
  <c r="C552" i="5"/>
  <c r="B552" i="1"/>
  <c r="O552" i="5"/>
  <c r="N552" i="5" s="1"/>
  <c r="F552" i="5"/>
  <c r="J552" i="5" s="1"/>
  <c r="E552" i="5"/>
  <c r="D552" i="1" s="1"/>
  <c r="D552" i="5"/>
  <c r="C528" i="47"/>
  <c r="E528" i="47"/>
  <c r="F528" i="47"/>
  <c r="G528" i="47"/>
  <c r="H528" i="47"/>
  <c r="D528" i="47"/>
  <c r="H550" i="5"/>
  <c r="K550" i="5"/>
  <c r="M550" i="5"/>
  <c r="L550" i="5"/>
  <c r="J550" i="1"/>
  <c r="L550" i="1"/>
  <c r="I550" i="1"/>
  <c r="E550" i="1"/>
  <c r="M550" i="1"/>
  <c r="K550" i="1"/>
  <c r="H550" i="1"/>
  <c r="G550" i="1"/>
  <c r="F550" i="1"/>
  <c r="B551" i="1"/>
  <c r="O551" i="5"/>
  <c r="N551" i="5" s="1"/>
  <c r="C551" i="1"/>
  <c r="F551" i="5"/>
  <c r="J551" i="5" s="1"/>
  <c r="E551" i="5"/>
  <c r="D551" i="1" s="1"/>
  <c r="C551" i="5"/>
  <c r="B553" i="5"/>
  <c r="D551" i="5"/>
  <c r="H527" i="47"/>
  <c r="B529" i="47"/>
  <c r="E527" i="47"/>
  <c r="D527" i="47"/>
  <c r="G527" i="47"/>
  <c r="F527" i="47"/>
  <c r="C527" i="47"/>
  <c r="M331" i="33" l="1"/>
  <c r="K331" i="33"/>
  <c r="G331" i="33"/>
  <c r="I331" i="33"/>
  <c r="F332" i="33" a="1"/>
  <c r="F332" i="33" s="1"/>
  <c r="H332" i="33" a="1"/>
  <c r="H332" i="33" s="1"/>
  <c r="L332" i="33" a="1"/>
  <c r="L332" i="33" s="1"/>
  <c r="J332" i="33" a="1"/>
  <c r="J332" i="33" s="1"/>
  <c r="D333" i="33" a="1"/>
  <c r="D333" i="33" s="1"/>
  <c r="E332" i="33"/>
  <c r="I527" i="47"/>
  <c r="I528" i="47"/>
  <c r="K551" i="5"/>
  <c r="G552" i="5"/>
  <c r="G551" i="5"/>
  <c r="L551" i="5"/>
  <c r="D529" i="47"/>
  <c r="H529" i="47"/>
  <c r="F529" i="47"/>
  <c r="G529" i="47"/>
  <c r="C529" i="47"/>
  <c r="E529" i="47"/>
  <c r="I551" i="5"/>
  <c r="H552" i="5"/>
  <c r="B553" i="1"/>
  <c r="E553" i="5"/>
  <c r="D553" i="1" s="1"/>
  <c r="D553" i="5"/>
  <c r="O553" i="5"/>
  <c r="N553" i="5" s="1"/>
  <c r="B555" i="5"/>
  <c r="C553" i="5"/>
  <c r="C553" i="1"/>
  <c r="F553" i="5"/>
  <c r="J553" i="5" s="1"/>
  <c r="I552" i="5"/>
  <c r="J551" i="1"/>
  <c r="M551" i="1"/>
  <c r="E551" i="1"/>
  <c r="G551" i="1"/>
  <c r="H551" i="1"/>
  <c r="L551" i="1"/>
  <c r="I551" i="1"/>
  <c r="K551" i="1"/>
  <c r="F551" i="1"/>
  <c r="B554" i="5"/>
  <c r="J552" i="1"/>
  <c r="G552" i="1"/>
  <c r="E552" i="1"/>
  <c r="L552" i="1"/>
  <c r="M552" i="1"/>
  <c r="I552" i="1"/>
  <c r="H552" i="1"/>
  <c r="K552" i="1"/>
  <c r="F552" i="1"/>
  <c r="H551" i="5"/>
  <c r="B530" i="47"/>
  <c r="L552" i="5"/>
  <c r="M551" i="5"/>
  <c r="M552" i="5"/>
  <c r="K552" i="5"/>
  <c r="H333" i="33" l="1" a="1"/>
  <c r="H333" i="33" s="1"/>
  <c r="F333" i="33" a="1"/>
  <c r="F333" i="33" s="1"/>
  <c r="L333" i="33" a="1"/>
  <c r="L333" i="33" s="1"/>
  <c r="J333" i="33" a="1"/>
  <c r="J333" i="33" s="1"/>
  <c r="D334" i="33" a="1"/>
  <c r="D334" i="33" s="1"/>
  <c r="E333" i="33"/>
  <c r="L553" i="5"/>
  <c r="G332" i="33"/>
  <c r="M332" i="33"/>
  <c r="K332" i="33"/>
  <c r="I332" i="33"/>
  <c r="I529" i="47"/>
  <c r="H530" i="47"/>
  <c r="G530" i="47"/>
  <c r="E530" i="47"/>
  <c r="F530" i="47"/>
  <c r="I530" i="47" s="1"/>
  <c r="B532" i="47"/>
  <c r="C530" i="47"/>
  <c r="D530" i="47"/>
  <c r="J553" i="1"/>
  <c r="I553" i="1"/>
  <c r="H553" i="1"/>
  <c r="G553" i="1"/>
  <c r="K553" i="1"/>
  <c r="E553" i="1"/>
  <c r="M553" i="1"/>
  <c r="F553" i="1"/>
  <c r="L553" i="1"/>
  <c r="G553" i="5"/>
  <c r="I553" i="5"/>
  <c r="B531" i="47"/>
  <c r="D555" i="5"/>
  <c r="B555" i="1"/>
  <c r="C555" i="1"/>
  <c r="O555" i="5"/>
  <c r="N555" i="5" s="1"/>
  <c r="F555" i="5"/>
  <c r="J555" i="5" s="1"/>
  <c r="E555" i="5"/>
  <c r="D555" i="1" s="1"/>
  <c r="C555" i="5"/>
  <c r="K553" i="5"/>
  <c r="C554" i="1"/>
  <c r="B556" i="5"/>
  <c r="B557" i="5" s="1"/>
  <c r="F554" i="5"/>
  <c r="J554" i="5" s="1"/>
  <c r="I554" i="5"/>
  <c r="L554" i="5"/>
  <c r="H554" i="5"/>
  <c r="B554" i="1"/>
  <c r="K554" i="5"/>
  <c r="D554" i="5"/>
  <c r="O554" i="5"/>
  <c r="N554" i="5" s="1"/>
  <c r="G554" i="5"/>
  <c r="E554" i="5"/>
  <c r="D554" i="1" s="1"/>
  <c r="C554" i="5"/>
  <c r="M553" i="5"/>
  <c r="H553" i="5"/>
  <c r="G333" i="33" l="1"/>
  <c r="K333" i="33"/>
  <c r="M333" i="33"/>
  <c r="I333" i="33"/>
  <c r="F334" i="33" a="1"/>
  <c r="F334" i="33" s="1"/>
  <c r="J334" i="33" a="1"/>
  <c r="J334" i="33" s="1"/>
  <c r="H334" i="33" a="1"/>
  <c r="H334" i="33" s="1"/>
  <c r="L334" i="33" a="1"/>
  <c r="L334" i="33" s="1"/>
  <c r="D335" i="33" a="1"/>
  <c r="D335" i="33" s="1"/>
  <c r="E334" i="33"/>
  <c r="M554" i="5"/>
  <c r="B557" i="1"/>
  <c r="F557" i="5"/>
  <c r="J557" i="5" s="1"/>
  <c r="E557" i="5"/>
  <c r="D557" i="1" s="1"/>
  <c r="C557" i="1"/>
  <c r="O557" i="5"/>
  <c r="N557" i="5" s="1"/>
  <c r="D557" i="5"/>
  <c r="C557" i="5"/>
  <c r="K555" i="5"/>
  <c r="L555" i="5"/>
  <c r="F531" i="47"/>
  <c r="I531" i="47" s="1"/>
  <c r="G531" i="47"/>
  <c r="B533" i="47"/>
  <c r="C531" i="47"/>
  <c r="H531" i="47"/>
  <c r="D531" i="47"/>
  <c r="E531" i="47"/>
  <c r="M555" i="5"/>
  <c r="I555" i="5"/>
  <c r="D532" i="47"/>
  <c r="B534" i="47"/>
  <c r="E532" i="47"/>
  <c r="G532" i="47"/>
  <c r="F532" i="47"/>
  <c r="H532" i="47"/>
  <c r="C532" i="47"/>
  <c r="B556" i="1"/>
  <c r="O556" i="5"/>
  <c r="N556" i="5" s="1"/>
  <c r="B558" i="5"/>
  <c r="F556" i="5"/>
  <c r="J556" i="5" s="1"/>
  <c r="E556" i="5"/>
  <c r="D556" i="1" s="1"/>
  <c r="D556" i="5"/>
  <c r="C556" i="5"/>
  <c r="I556" i="5"/>
  <c r="C556" i="1"/>
  <c r="J554" i="1"/>
  <c r="L554" i="1"/>
  <c r="M554" i="1"/>
  <c r="E554" i="1"/>
  <c r="K554" i="1"/>
  <c r="H554" i="1"/>
  <c r="G554" i="1"/>
  <c r="I554" i="1"/>
  <c r="F554" i="1"/>
  <c r="J555" i="1"/>
  <c r="I555" i="1"/>
  <c r="F555" i="1"/>
  <c r="H555" i="1"/>
  <c r="G555" i="1"/>
  <c r="K555" i="1"/>
  <c r="M555" i="1"/>
  <c r="L555" i="1"/>
  <c r="E555" i="1"/>
  <c r="H555" i="5"/>
  <c r="G555" i="5"/>
  <c r="M556" i="5" l="1"/>
  <c r="J335" i="33" a="1"/>
  <c r="J335" i="33" s="1"/>
  <c r="H335" i="33" a="1"/>
  <c r="H335" i="33" s="1"/>
  <c r="F335" i="33" a="1"/>
  <c r="F335" i="33" s="1"/>
  <c r="L335" i="33" a="1"/>
  <c r="L335" i="33" s="1"/>
  <c r="D336" i="33" a="1"/>
  <c r="D336" i="33" s="1"/>
  <c r="E335" i="33"/>
  <c r="K556" i="5"/>
  <c r="L556" i="5"/>
  <c r="H556" i="5"/>
  <c r="K334" i="33"/>
  <c r="M334" i="33"/>
  <c r="G334" i="33"/>
  <c r="I334" i="33"/>
  <c r="I532" i="47"/>
  <c r="K557" i="5"/>
  <c r="G534" i="47"/>
  <c r="C534" i="47"/>
  <c r="F534" i="47"/>
  <c r="H534" i="47"/>
  <c r="E534" i="47"/>
  <c r="D534" i="47"/>
  <c r="M557" i="5"/>
  <c r="E558" i="5"/>
  <c r="D558" i="1" s="1"/>
  <c r="B558" i="1"/>
  <c r="F558" i="5"/>
  <c r="J558" i="5" s="1"/>
  <c r="D558" i="5"/>
  <c r="C558" i="1"/>
  <c r="L558" i="5"/>
  <c r="O558" i="5"/>
  <c r="N558" i="5" s="1"/>
  <c r="K558" i="5"/>
  <c r="I558" i="5"/>
  <c r="M558" i="5"/>
  <c r="C558" i="5"/>
  <c r="B559" i="5"/>
  <c r="B560" i="5" s="1"/>
  <c r="H533" i="47"/>
  <c r="B535" i="47"/>
  <c r="B536" i="47" s="1"/>
  <c r="D533" i="47"/>
  <c r="G533" i="47"/>
  <c r="C533" i="47"/>
  <c r="F533" i="47"/>
  <c r="I533" i="47" s="1"/>
  <c r="E533" i="47"/>
  <c r="G556" i="5"/>
  <c r="J556" i="1"/>
  <c r="E556" i="1"/>
  <c r="G556" i="1"/>
  <c r="I556" i="1"/>
  <c r="F556" i="1"/>
  <c r="M556" i="1"/>
  <c r="K556" i="1"/>
  <c r="L556" i="1"/>
  <c r="H556" i="1"/>
  <c r="G557" i="5"/>
  <c r="I557" i="5"/>
  <c r="H557" i="5"/>
  <c r="J557" i="1"/>
  <c r="F557" i="1"/>
  <c r="H557" i="1"/>
  <c r="L557" i="1"/>
  <c r="E557" i="1"/>
  <c r="M557" i="1"/>
  <c r="G557" i="1"/>
  <c r="I557" i="1"/>
  <c r="K557" i="1"/>
  <c r="L557" i="5"/>
  <c r="F336" i="33" l="1" a="1"/>
  <c r="F336" i="33" s="1"/>
  <c r="L336" i="33" a="1"/>
  <c r="L336" i="33" s="1"/>
  <c r="J336" i="33" a="1"/>
  <c r="J336" i="33" s="1"/>
  <c r="H336" i="33" a="1"/>
  <c r="H336" i="33" s="1"/>
  <c r="D337" i="33" a="1"/>
  <c r="D337" i="33" s="1"/>
  <c r="E336" i="33"/>
  <c r="K335" i="33"/>
  <c r="G335" i="33"/>
  <c r="M335" i="33"/>
  <c r="I335" i="33"/>
  <c r="I534" i="47"/>
  <c r="H536" i="47"/>
  <c r="G536" i="47"/>
  <c r="F536" i="47"/>
  <c r="I536" i="47" s="1"/>
  <c r="E536" i="47"/>
  <c r="D536" i="47"/>
  <c r="C536" i="47"/>
  <c r="C559" i="1"/>
  <c r="B561" i="5"/>
  <c r="D559" i="5"/>
  <c r="E559" i="5"/>
  <c r="D559" i="1" s="1"/>
  <c r="B559" i="1"/>
  <c r="O559" i="5"/>
  <c r="N559" i="5" s="1"/>
  <c r="F559" i="5"/>
  <c r="J559" i="5" s="1"/>
  <c r="C559" i="5"/>
  <c r="H558" i="5"/>
  <c r="J558" i="1"/>
  <c r="G558" i="1"/>
  <c r="F558" i="1"/>
  <c r="L558" i="1"/>
  <c r="H558" i="1"/>
  <c r="K558" i="1"/>
  <c r="E558" i="1"/>
  <c r="I558" i="1"/>
  <c r="M558" i="1"/>
  <c r="C560" i="1"/>
  <c r="F560" i="5"/>
  <c r="J560" i="5" s="1"/>
  <c r="B560" i="1"/>
  <c r="C560" i="5"/>
  <c r="D560" i="5"/>
  <c r="L560" i="5"/>
  <c r="O560" i="5"/>
  <c r="N560" i="5" s="1"/>
  <c r="M560" i="5"/>
  <c r="K560" i="5"/>
  <c r="E560" i="5"/>
  <c r="D560" i="1" s="1"/>
  <c r="D535" i="47"/>
  <c r="G535" i="47"/>
  <c r="F535" i="47"/>
  <c r="C535" i="47"/>
  <c r="H535" i="47"/>
  <c r="B537" i="47"/>
  <c r="E535" i="47"/>
  <c r="G558" i="5"/>
  <c r="L337" i="33" l="1" a="1"/>
  <c r="L337" i="33" s="1"/>
  <c r="J337" i="33" a="1"/>
  <c r="J337" i="33" s="1"/>
  <c r="H337" i="33" a="1"/>
  <c r="H337" i="33" s="1"/>
  <c r="F337" i="33" a="1"/>
  <c r="F337" i="33" s="1"/>
  <c r="D338" i="33" a="1"/>
  <c r="D338" i="33" s="1"/>
  <c r="E337" i="33"/>
  <c r="I535" i="47"/>
  <c r="I559" i="5"/>
  <c r="I336" i="33"/>
  <c r="K336" i="33"/>
  <c r="G336" i="33"/>
  <c r="M336" i="33"/>
  <c r="G559" i="5"/>
  <c r="C561" i="1"/>
  <c r="D561" i="5"/>
  <c r="B561" i="1"/>
  <c r="O561" i="5"/>
  <c r="N561" i="5" s="1"/>
  <c r="F561" i="5"/>
  <c r="J561" i="5" s="1"/>
  <c r="C561" i="5"/>
  <c r="E561" i="5"/>
  <c r="D561" i="1" s="1"/>
  <c r="B562" i="5"/>
  <c r="B563" i="5" s="1"/>
  <c r="K559" i="5"/>
  <c r="H559" i="5"/>
  <c r="H560" i="5"/>
  <c r="I560" i="5"/>
  <c r="M559" i="5"/>
  <c r="L559" i="5"/>
  <c r="D537" i="47"/>
  <c r="H537" i="47"/>
  <c r="E537" i="47"/>
  <c r="C537" i="47"/>
  <c r="G537" i="47"/>
  <c r="F537" i="47"/>
  <c r="I537" i="47" s="1"/>
  <c r="K559" i="1"/>
  <c r="I559" i="1"/>
  <c r="J559" i="1"/>
  <c r="E559" i="1"/>
  <c r="L559" i="1"/>
  <c r="H559" i="1"/>
  <c r="G559" i="1"/>
  <c r="F559" i="1"/>
  <c r="M559" i="1"/>
  <c r="G560" i="5"/>
  <c r="B538" i="47"/>
  <c r="B539" i="47" s="1"/>
  <c r="L560" i="1"/>
  <c r="K560" i="1"/>
  <c r="E560" i="1"/>
  <c r="J560" i="1"/>
  <c r="H560" i="1"/>
  <c r="F560" i="1"/>
  <c r="I560" i="1"/>
  <c r="M560" i="1"/>
  <c r="G560" i="1"/>
  <c r="F338" i="33" l="1" a="1"/>
  <c r="F338" i="33" s="1"/>
  <c r="L338" i="33" a="1"/>
  <c r="L338" i="33" s="1"/>
  <c r="J338" i="33" a="1"/>
  <c r="J338" i="33" s="1"/>
  <c r="H338" i="33" a="1"/>
  <c r="H338" i="33" s="1"/>
  <c r="D339" i="33" a="1"/>
  <c r="D339" i="33" s="1"/>
  <c r="E338" i="33"/>
  <c r="M337" i="33"/>
  <c r="K337" i="33"/>
  <c r="I337" i="33"/>
  <c r="G337" i="33"/>
  <c r="I561" i="5"/>
  <c r="C563" i="1"/>
  <c r="B563" i="1"/>
  <c r="D563" i="5"/>
  <c r="O563" i="5"/>
  <c r="N563" i="5" s="1"/>
  <c r="F563" i="5"/>
  <c r="J563" i="5" s="1"/>
  <c r="I563" i="5"/>
  <c r="H563" i="5"/>
  <c r="E563" i="5"/>
  <c r="D563" i="1" s="1"/>
  <c r="C563" i="5"/>
  <c r="H539" i="47"/>
  <c r="G539" i="47"/>
  <c r="E539" i="47"/>
  <c r="D539" i="47"/>
  <c r="F539" i="47"/>
  <c r="C539" i="47"/>
  <c r="G561" i="5"/>
  <c r="K561" i="5"/>
  <c r="L561" i="5"/>
  <c r="H561" i="5"/>
  <c r="C562" i="1"/>
  <c r="B562" i="1"/>
  <c r="O562" i="5"/>
  <c r="N562" i="5" s="1"/>
  <c r="E562" i="5"/>
  <c r="D562" i="1" s="1"/>
  <c r="C562" i="5"/>
  <c r="F562" i="5"/>
  <c r="J562" i="5" s="1"/>
  <c r="D562" i="5"/>
  <c r="B564" i="5"/>
  <c r="M562" i="5"/>
  <c r="M561" i="1"/>
  <c r="I561" i="1"/>
  <c r="H561" i="1"/>
  <c r="L561" i="1"/>
  <c r="J561" i="1"/>
  <c r="E561" i="1"/>
  <c r="K561" i="1"/>
  <c r="G561" i="1"/>
  <c r="F561" i="1"/>
  <c r="D538" i="47"/>
  <c r="G538" i="47"/>
  <c r="C538" i="47"/>
  <c r="B540" i="47"/>
  <c r="B541" i="47" s="1"/>
  <c r="E538" i="47"/>
  <c r="H538" i="47"/>
  <c r="F538" i="47"/>
  <c r="I538" i="47" s="1"/>
  <c r="M561" i="5"/>
  <c r="L339" i="33" l="1" a="1"/>
  <c r="L339" i="33" s="1"/>
  <c r="J339" i="33" a="1"/>
  <c r="J339" i="33" s="1"/>
  <c r="H339" i="33" a="1"/>
  <c r="H339" i="33" s="1"/>
  <c r="F339" i="33" a="1"/>
  <c r="F339" i="33" s="1"/>
  <c r="D340" i="33" a="1"/>
  <c r="D340" i="33" s="1"/>
  <c r="E339" i="33"/>
  <c r="L563" i="5"/>
  <c r="H562" i="5"/>
  <c r="K562" i="5"/>
  <c r="G338" i="33"/>
  <c r="K338" i="33"/>
  <c r="M338" i="33"/>
  <c r="I338" i="33"/>
  <c r="I539" i="47"/>
  <c r="G541" i="47"/>
  <c r="C541" i="47"/>
  <c r="E541" i="47"/>
  <c r="D541" i="47"/>
  <c r="H541" i="47"/>
  <c r="F541" i="47"/>
  <c r="F562" i="1"/>
  <c r="M562" i="1"/>
  <c r="G562" i="1"/>
  <c r="H562" i="1"/>
  <c r="J562" i="1"/>
  <c r="K562" i="1"/>
  <c r="I562" i="1"/>
  <c r="E562" i="1"/>
  <c r="L562" i="1"/>
  <c r="G562" i="5"/>
  <c r="M563" i="5"/>
  <c r="I562" i="5"/>
  <c r="C564" i="1"/>
  <c r="M564" i="5"/>
  <c r="C564" i="5"/>
  <c r="H564" i="5"/>
  <c r="D564" i="5"/>
  <c r="O564" i="5"/>
  <c r="N564" i="5" s="1"/>
  <c r="B564" i="1"/>
  <c r="F564" i="5"/>
  <c r="J564" i="5" s="1"/>
  <c r="K564" i="5"/>
  <c r="E564" i="5"/>
  <c r="D564" i="1" s="1"/>
  <c r="K563" i="5"/>
  <c r="F540" i="47"/>
  <c r="E540" i="47"/>
  <c r="C540" i="47"/>
  <c r="H540" i="47"/>
  <c r="D540" i="47"/>
  <c r="G540" i="47"/>
  <c r="B542" i="47"/>
  <c r="B543" i="47" s="1"/>
  <c r="E563" i="1"/>
  <c r="I563" i="1"/>
  <c r="L563" i="1"/>
  <c r="K563" i="1"/>
  <c r="H563" i="1"/>
  <c r="M563" i="1"/>
  <c r="F563" i="1"/>
  <c r="G563" i="1"/>
  <c r="J563" i="1"/>
  <c r="B565" i="5"/>
  <c r="B566" i="5" s="1"/>
  <c r="L562" i="5"/>
  <c r="G563" i="5"/>
  <c r="F340" i="33" l="1" a="1"/>
  <c r="F340" i="33" s="1"/>
  <c r="L340" i="33" a="1"/>
  <c r="L340" i="33" s="1"/>
  <c r="J340" i="33" a="1"/>
  <c r="J340" i="33" s="1"/>
  <c r="H340" i="33" a="1"/>
  <c r="H340" i="33" s="1"/>
  <c r="D341" i="33" a="1"/>
  <c r="D341" i="33" s="1"/>
  <c r="E340" i="33"/>
  <c r="G564" i="5"/>
  <c r="G339" i="33"/>
  <c r="M339" i="33"/>
  <c r="I339" i="33"/>
  <c r="K339" i="33"/>
  <c r="I564" i="5"/>
  <c r="L564" i="5"/>
  <c r="I540" i="47"/>
  <c r="I541" i="47"/>
  <c r="C543" i="47"/>
  <c r="D543" i="47"/>
  <c r="G543" i="47"/>
  <c r="H543" i="47"/>
  <c r="F543" i="47"/>
  <c r="E543" i="47"/>
  <c r="C566" i="1"/>
  <c r="F566" i="5"/>
  <c r="J566" i="5" s="1"/>
  <c r="B566" i="1"/>
  <c r="E566" i="5"/>
  <c r="D566" i="1" s="1"/>
  <c r="D566" i="5"/>
  <c r="C566" i="5"/>
  <c r="O566" i="5"/>
  <c r="N566" i="5" s="1"/>
  <c r="G566" i="5"/>
  <c r="G564" i="1"/>
  <c r="L564" i="1"/>
  <c r="H564" i="1"/>
  <c r="J564" i="1"/>
  <c r="E564" i="1"/>
  <c r="F564" i="1"/>
  <c r="M564" i="1"/>
  <c r="I564" i="1"/>
  <c r="K564" i="1"/>
  <c r="G542" i="47"/>
  <c r="E542" i="47"/>
  <c r="F542" i="47"/>
  <c r="B544" i="47"/>
  <c r="H542" i="47"/>
  <c r="D542" i="47"/>
  <c r="C542" i="47"/>
  <c r="C565" i="1"/>
  <c r="H565" i="5"/>
  <c r="L565" i="5"/>
  <c r="O565" i="5"/>
  <c r="N565" i="5" s="1"/>
  <c r="B567" i="5"/>
  <c r="B568" i="5" s="1"/>
  <c r="B565" i="1"/>
  <c r="D565" i="5"/>
  <c r="F565" i="5"/>
  <c r="J565" i="5" s="1"/>
  <c r="E565" i="5"/>
  <c r="D565" i="1" s="1"/>
  <c r="I565" i="5"/>
  <c r="C565" i="5"/>
  <c r="L341" i="33" l="1" a="1"/>
  <c r="L341" i="33" s="1"/>
  <c r="J341" i="33" a="1"/>
  <c r="J341" i="33" s="1"/>
  <c r="H341" i="33" a="1"/>
  <c r="H341" i="33" s="1"/>
  <c r="F341" i="33" a="1"/>
  <c r="F341" i="33" s="1"/>
  <c r="D342" i="33" a="1"/>
  <c r="D342" i="33" s="1"/>
  <c r="E341" i="33"/>
  <c r="G565" i="5"/>
  <c r="I340" i="33"/>
  <c r="G340" i="33"/>
  <c r="K340" i="33"/>
  <c r="M340" i="33"/>
  <c r="K565" i="5"/>
  <c r="M565" i="5"/>
  <c r="I543" i="47"/>
  <c r="I542" i="47"/>
  <c r="F566" i="1"/>
  <c r="K566" i="1"/>
  <c r="E566" i="1"/>
  <c r="M566" i="1"/>
  <c r="L566" i="1"/>
  <c r="I566" i="1"/>
  <c r="H566" i="1"/>
  <c r="G566" i="1"/>
  <c r="J566" i="1"/>
  <c r="K566" i="5"/>
  <c r="C568" i="1"/>
  <c r="B568" i="1"/>
  <c r="E568" i="5"/>
  <c r="D568" i="1" s="1"/>
  <c r="D568" i="5"/>
  <c r="O568" i="5"/>
  <c r="N568" i="5" s="1"/>
  <c r="C568" i="5"/>
  <c r="F568" i="5"/>
  <c r="J568" i="5" s="1"/>
  <c r="E565" i="1"/>
  <c r="I565" i="1"/>
  <c r="L565" i="1"/>
  <c r="G565" i="1"/>
  <c r="J565" i="1"/>
  <c r="F565" i="1"/>
  <c r="K565" i="1"/>
  <c r="M565" i="1"/>
  <c r="H565" i="1"/>
  <c r="C567" i="1"/>
  <c r="D567" i="5"/>
  <c r="B567" i="1"/>
  <c r="B569" i="5"/>
  <c r="B570" i="5" s="1"/>
  <c r="F567" i="5"/>
  <c r="J567" i="5" s="1"/>
  <c r="E567" i="5"/>
  <c r="D567" i="1" s="1"/>
  <c r="C567" i="5"/>
  <c r="O567" i="5"/>
  <c r="N567" i="5" s="1"/>
  <c r="G567" i="5"/>
  <c r="L567" i="5"/>
  <c r="I566" i="5"/>
  <c r="G544" i="47"/>
  <c r="C544" i="47"/>
  <c r="E544" i="47"/>
  <c r="H544" i="47"/>
  <c r="B546" i="47"/>
  <c r="D544" i="47"/>
  <c r="F544" i="47"/>
  <c r="I544" i="47" s="1"/>
  <c r="M566" i="5"/>
  <c r="B545" i="47"/>
  <c r="H566" i="5"/>
  <c r="L566" i="5"/>
  <c r="F342" i="33" l="1" a="1"/>
  <c r="F342" i="33" s="1"/>
  <c r="L342" i="33" a="1"/>
  <c r="L342" i="33" s="1"/>
  <c r="J342" i="33" a="1"/>
  <c r="J342" i="33" s="1"/>
  <c r="H342" i="33" a="1"/>
  <c r="H342" i="33" s="1"/>
  <c r="D343" i="33" a="1"/>
  <c r="D343" i="33" s="1"/>
  <c r="E342" i="33"/>
  <c r="K568" i="5"/>
  <c r="H567" i="5"/>
  <c r="I567" i="5"/>
  <c r="G341" i="33"/>
  <c r="I341" i="33"/>
  <c r="M341" i="33"/>
  <c r="K341" i="33"/>
  <c r="K567" i="5"/>
  <c r="M567" i="5"/>
  <c r="C570" i="1"/>
  <c r="B570" i="1"/>
  <c r="G570" i="5"/>
  <c r="K570" i="5"/>
  <c r="H570" i="5"/>
  <c r="O570" i="5"/>
  <c r="N570" i="5" s="1"/>
  <c r="I570" i="5"/>
  <c r="E570" i="5"/>
  <c r="D570" i="1" s="1"/>
  <c r="D570" i="5"/>
  <c r="B572" i="5"/>
  <c r="F570" i="5"/>
  <c r="J570" i="5" s="1"/>
  <c r="C570" i="5"/>
  <c r="M568" i="5"/>
  <c r="H568" i="5"/>
  <c r="C546" i="47"/>
  <c r="H546" i="47"/>
  <c r="E546" i="47"/>
  <c r="F546" i="47"/>
  <c r="I546" i="47" s="1"/>
  <c r="D546" i="47"/>
  <c r="G546" i="47"/>
  <c r="C569" i="1"/>
  <c r="B569" i="1"/>
  <c r="D569" i="5"/>
  <c r="O569" i="5"/>
  <c r="N569" i="5" s="1"/>
  <c r="F569" i="5"/>
  <c r="J569" i="5" s="1"/>
  <c r="E569" i="5"/>
  <c r="D569" i="1" s="1"/>
  <c r="B571" i="5"/>
  <c r="C569" i="5"/>
  <c r="G567" i="1"/>
  <c r="M567" i="1"/>
  <c r="H567" i="1"/>
  <c r="E567" i="1"/>
  <c r="K567" i="1"/>
  <c r="I567" i="1"/>
  <c r="J567" i="1"/>
  <c r="F567" i="1"/>
  <c r="L567" i="1"/>
  <c r="L568" i="5"/>
  <c r="H568" i="1"/>
  <c r="K568" i="1"/>
  <c r="J568" i="1"/>
  <c r="G568" i="1"/>
  <c r="E568" i="1"/>
  <c r="L568" i="1"/>
  <c r="I568" i="1"/>
  <c r="M568" i="1"/>
  <c r="F568" i="1"/>
  <c r="I568" i="5"/>
  <c r="G545" i="47"/>
  <c r="D545" i="47"/>
  <c r="B547" i="47"/>
  <c r="H545" i="47"/>
  <c r="E545" i="47"/>
  <c r="C545" i="47"/>
  <c r="F545" i="47"/>
  <c r="I545" i="47" s="1"/>
  <c r="G568" i="5"/>
  <c r="I342" i="33" l="1"/>
  <c r="G342" i="33"/>
  <c r="K342" i="33"/>
  <c r="M342" i="33"/>
  <c r="L343" i="33" a="1"/>
  <c r="L343" i="33" s="1"/>
  <c r="J343" i="33" a="1"/>
  <c r="J343" i="33" s="1"/>
  <c r="F343" i="33" a="1"/>
  <c r="F343" i="33" s="1"/>
  <c r="H343" i="33" a="1"/>
  <c r="H343" i="33" s="1"/>
  <c r="D344" i="33" a="1"/>
  <c r="D344" i="33" s="1"/>
  <c r="E343" i="33"/>
  <c r="H569" i="5"/>
  <c r="M569" i="5"/>
  <c r="L569" i="5"/>
  <c r="J570" i="1"/>
  <c r="F570" i="1"/>
  <c r="L570" i="1"/>
  <c r="M570" i="1"/>
  <c r="K570" i="1"/>
  <c r="G570" i="1"/>
  <c r="H570" i="1"/>
  <c r="E570" i="1"/>
  <c r="I570" i="1"/>
  <c r="C571" i="1"/>
  <c r="F571" i="5"/>
  <c r="J571" i="5" s="1"/>
  <c r="G571" i="5"/>
  <c r="O571" i="5"/>
  <c r="N571" i="5" s="1"/>
  <c r="B571" i="1"/>
  <c r="E571" i="5"/>
  <c r="D571" i="1" s="1"/>
  <c r="D571" i="5"/>
  <c r="C571" i="5"/>
  <c r="B573" i="5"/>
  <c r="L570" i="5"/>
  <c r="C572" i="1"/>
  <c r="B574" i="5"/>
  <c r="F572" i="5"/>
  <c r="J572" i="5" s="1"/>
  <c r="E572" i="5"/>
  <c r="D572" i="1" s="1"/>
  <c r="I572" i="5"/>
  <c r="G572" i="5"/>
  <c r="B572" i="1"/>
  <c r="D572" i="5"/>
  <c r="O572" i="5"/>
  <c r="N572" i="5" s="1"/>
  <c r="C572" i="5"/>
  <c r="G569" i="5"/>
  <c r="I569" i="5"/>
  <c r="M570" i="5"/>
  <c r="I569" i="1"/>
  <c r="F569" i="1"/>
  <c r="M569" i="1"/>
  <c r="G569" i="1"/>
  <c r="K569" i="1"/>
  <c r="H569" i="1"/>
  <c r="E569" i="1"/>
  <c r="J569" i="1"/>
  <c r="L569" i="1"/>
  <c r="G547" i="47"/>
  <c r="C547" i="47"/>
  <c r="H547" i="47"/>
  <c r="F547" i="47"/>
  <c r="I547" i="47" s="1"/>
  <c r="E547" i="47"/>
  <c r="D547" i="47"/>
  <c r="B548" i="47"/>
  <c r="K569" i="5"/>
  <c r="F344" i="33" l="1" a="1"/>
  <c r="F344" i="33" s="1"/>
  <c r="L344" i="33" a="1"/>
  <c r="L344" i="33" s="1"/>
  <c r="H344" i="33" a="1"/>
  <c r="H344" i="33" s="1"/>
  <c r="J344" i="33" a="1"/>
  <c r="J344" i="33" s="1"/>
  <c r="D345" i="33" a="1"/>
  <c r="D345" i="33" s="1"/>
  <c r="E344" i="33"/>
  <c r="M572" i="5"/>
  <c r="H572" i="5"/>
  <c r="M343" i="33"/>
  <c r="K343" i="33"/>
  <c r="I343" i="33"/>
  <c r="G343" i="33"/>
  <c r="K572" i="5"/>
  <c r="L572" i="5"/>
  <c r="G548" i="47"/>
  <c r="F548" i="47"/>
  <c r="D548" i="47"/>
  <c r="H548" i="47"/>
  <c r="E548" i="47"/>
  <c r="C548" i="47"/>
  <c r="I571" i="5"/>
  <c r="L572" i="1"/>
  <c r="J572" i="1"/>
  <c r="I572" i="1"/>
  <c r="F572" i="1"/>
  <c r="K572" i="1"/>
  <c r="M572" i="1"/>
  <c r="G572" i="1"/>
  <c r="H572" i="1"/>
  <c r="E572" i="1"/>
  <c r="K571" i="5"/>
  <c r="L571" i="5"/>
  <c r="B549" i="47"/>
  <c r="K571" i="1"/>
  <c r="H571" i="1"/>
  <c r="F571" i="1"/>
  <c r="I571" i="1"/>
  <c r="J571" i="1"/>
  <c r="L571" i="1"/>
  <c r="E571" i="1"/>
  <c r="M571" i="1"/>
  <c r="G571" i="1"/>
  <c r="C574" i="1"/>
  <c r="B574" i="1"/>
  <c r="D574" i="5"/>
  <c r="E574" i="5"/>
  <c r="D574" i="1" s="1"/>
  <c r="O574" i="5"/>
  <c r="N574" i="5" s="1"/>
  <c r="F574" i="5"/>
  <c r="J574" i="5" s="1"/>
  <c r="M574" i="5"/>
  <c r="C574" i="5"/>
  <c r="M571" i="5"/>
  <c r="H571" i="5"/>
  <c r="C573" i="1"/>
  <c r="D573" i="5"/>
  <c r="B573" i="1"/>
  <c r="E573" i="5"/>
  <c r="D573" i="1" s="1"/>
  <c r="F573" i="5"/>
  <c r="J573" i="5" s="1"/>
  <c r="C573" i="5"/>
  <c r="K573" i="5"/>
  <c r="G573" i="5"/>
  <c r="O573" i="5"/>
  <c r="N573" i="5" s="1"/>
  <c r="I573" i="5"/>
  <c r="B575" i="5"/>
  <c r="L573" i="5"/>
  <c r="G574" i="5" l="1"/>
  <c r="G344" i="33"/>
  <c r="M344" i="33"/>
  <c r="I344" i="33"/>
  <c r="K344" i="33"/>
  <c r="L345" i="33" a="1"/>
  <c r="L345" i="33" s="1"/>
  <c r="H345" i="33" a="1"/>
  <c r="H345" i="33" s="1"/>
  <c r="J345" i="33" a="1"/>
  <c r="J345" i="33" s="1"/>
  <c r="F345" i="33" a="1"/>
  <c r="F345" i="33" s="1"/>
  <c r="D346" i="33" a="1"/>
  <c r="D346" i="33" s="1"/>
  <c r="E345" i="33"/>
  <c r="L574" i="5"/>
  <c r="I548" i="47"/>
  <c r="M573" i="1"/>
  <c r="L573" i="1"/>
  <c r="K573" i="1"/>
  <c r="E573" i="1"/>
  <c r="H573" i="1"/>
  <c r="F573" i="1"/>
  <c r="J573" i="1"/>
  <c r="G573" i="1"/>
  <c r="I573" i="1"/>
  <c r="I574" i="5"/>
  <c r="C575" i="1"/>
  <c r="B575" i="1"/>
  <c r="C575" i="5"/>
  <c r="F575" i="5"/>
  <c r="J575" i="5" s="1"/>
  <c r="D575" i="5"/>
  <c r="O575" i="5"/>
  <c r="N575" i="5" s="1"/>
  <c r="M575" i="5"/>
  <c r="H575" i="5"/>
  <c r="G575" i="5"/>
  <c r="E575" i="5"/>
  <c r="D575" i="1" s="1"/>
  <c r="M573" i="5"/>
  <c r="B576" i="5"/>
  <c r="B577" i="5" s="1"/>
  <c r="C549" i="47"/>
  <c r="H549" i="47"/>
  <c r="E549" i="47"/>
  <c r="G549" i="47"/>
  <c r="D549" i="47"/>
  <c r="F549" i="47"/>
  <c r="G574" i="1"/>
  <c r="J574" i="1"/>
  <c r="L574" i="1"/>
  <c r="I574" i="1"/>
  <c r="M574" i="1"/>
  <c r="K574" i="1"/>
  <c r="H574" i="1"/>
  <c r="F574" i="1"/>
  <c r="E574" i="1"/>
  <c r="B550" i="47"/>
  <c r="B551" i="47" s="1"/>
  <c r="H574" i="5"/>
  <c r="H573" i="5"/>
  <c r="K574" i="5"/>
  <c r="F346" i="33" l="1" a="1"/>
  <c r="F346" i="33" s="1"/>
  <c r="J346" i="33" a="1"/>
  <c r="J346" i="33" s="1"/>
  <c r="L346" i="33" a="1"/>
  <c r="L346" i="33" s="1"/>
  <c r="H346" i="33" a="1"/>
  <c r="H346" i="33" s="1"/>
  <c r="D347" i="33" a="1"/>
  <c r="D347" i="33" s="1"/>
  <c r="E346" i="33"/>
  <c r="K345" i="33"/>
  <c r="I345" i="33"/>
  <c r="M345" i="33"/>
  <c r="G345" i="33"/>
  <c r="I549" i="47"/>
  <c r="C576" i="1"/>
  <c r="O576" i="5"/>
  <c r="N576" i="5" s="1"/>
  <c r="E576" i="5"/>
  <c r="D576" i="1" s="1"/>
  <c r="C576" i="5"/>
  <c r="B576" i="1"/>
  <c r="B578" i="5"/>
  <c r="F576" i="5"/>
  <c r="J576" i="5" s="1"/>
  <c r="D576" i="5"/>
  <c r="H576" i="5"/>
  <c r="L575" i="5"/>
  <c r="I575" i="5"/>
  <c r="F575" i="1"/>
  <c r="K575" i="1"/>
  <c r="H575" i="1"/>
  <c r="G575" i="1"/>
  <c r="I575" i="1"/>
  <c r="J575" i="1"/>
  <c r="M575" i="1"/>
  <c r="E575" i="1"/>
  <c r="L575" i="1"/>
  <c r="G551" i="47"/>
  <c r="C551" i="47"/>
  <c r="D551" i="47"/>
  <c r="E551" i="47"/>
  <c r="H551" i="47"/>
  <c r="F551" i="47"/>
  <c r="I551" i="47" s="1"/>
  <c r="G550" i="47"/>
  <c r="C550" i="47"/>
  <c r="E550" i="47"/>
  <c r="D550" i="47"/>
  <c r="B552" i="47"/>
  <c r="B553" i="47" s="1"/>
  <c r="F550" i="47"/>
  <c r="H550" i="47"/>
  <c r="K575" i="5"/>
  <c r="C577" i="1"/>
  <c r="B579" i="5"/>
  <c r="D577" i="5"/>
  <c r="O577" i="5"/>
  <c r="N577" i="5" s="1"/>
  <c r="K577" i="5"/>
  <c r="G577" i="5"/>
  <c r="E577" i="5"/>
  <c r="D577" i="1" s="1"/>
  <c r="C577" i="5"/>
  <c r="B577" i="1"/>
  <c r="F577" i="5"/>
  <c r="J577" i="5" s="1"/>
  <c r="K346" i="33" l="1"/>
  <c r="I346" i="33"/>
  <c r="G346" i="33"/>
  <c r="M346" i="33"/>
  <c r="J347" i="33" a="1"/>
  <c r="J347" i="33" s="1"/>
  <c r="L347" i="33" a="1"/>
  <c r="L347" i="33" s="1"/>
  <c r="H347" i="33" a="1"/>
  <c r="H347" i="33" s="1"/>
  <c r="F347" i="33" a="1"/>
  <c r="F347" i="33" s="1"/>
  <c r="D348" i="33" a="1"/>
  <c r="D348" i="33" s="1"/>
  <c r="E347" i="33"/>
  <c r="I550" i="47"/>
  <c r="G553" i="47"/>
  <c r="C553" i="47"/>
  <c r="D553" i="47"/>
  <c r="F553" i="47"/>
  <c r="E553" i="47"/>
  <c r="H553" i="47"/>
  <c r="I553" i="47" s="1"/>
  <c r="C579" i="1"/>
  <c r="D579" i="5"/>
  <c r="L579" i="5"/>
  <c r="O579" i="5"/>
  <c r="N579" i="5" s="1"/>
  <c r="M579" i="5"/>
  <c r="H579" i="5"/>
  <c r="C579" i="5"/>
  <c r="F579" i="5"/>
  <c r="J579" i="5" s="1"/>
  <c r="B579" i="1"/>
  <c r="E579" i="5"/>
  <c r="D579" i="1" s="1"/>
  <c r="H577" i="5"/>
  <c r="E577" i="1"/>
  <c r="H577" i="1"/>
  <c r="L577" i="1"/>
  <c r="K577" i="1"/>
  <c r="F577" i="1"/>
  <c r="M577" i="1"/>
  <c r="J577" i="1"/>
  <c r="G577" i="1"/>
  <c r="I577" i="1"/>
  <c r="I576" i="5"/>
  <c r="L577" i="5"/>
  <c r="M576" i="5"/>
  <c r="I577" i="5"/>
  <c r="M577" i="5"/>
  <c r="G576" i="5"/>
  <c r="F576" i="1"/>
  <c r="I576" i="1"/>
  <c r="M576" i="1"/>
  <c r="E576" i="1"/>
  <c r="K576" i="1"/>
  <c r="H576" i="1"/>
  <c r="L576" i="1"/>
  <c r="G576" i="1"/>
  <c r="J576" i="1"/>
  <c r="K576" i="5"/>
  <c r="C578" i="1"/>
  <c r="B580" i="5"/>
  <c r="B581" i="5" s="1"/>
  <c r="F578" i="5"/>
  <c r="J578" i="5" s="1"/>
  <c r="C578" i="5"/>
  <c r="E578" i="5"/>
  <c r="D578" i="1" s="1"/>
  <c r="K578" i="5"/>
  <c r="B578" i="1"/>
  <c r="D578" i="5"/>
  <c r="O578" i="5"/>
  <c r="N578" i="5" s="1"/>
  <c r="L578" i="5"/>
  <c r="G578" i="5"/>
  <c r="C552" i="47"/>
  <c r="B554" i="47"/>
  <c r="B555" i="47" s="1"/>
  <c r="D552" i="47"/>
  <c r="E552" i="47"/>
  <c r="H552" i="47"/>
  <c r="F552" i="47"/>
  <c r="G552" i="47"/>
  <c r="L576" i="5"/>
  <c r="F348" i="33" l="1" a="1"/>
  <c r="F348" i="33" s="1"/>
  <c r="L348" i="33" a="1"/>
  <c r="L348" i="33" s="1"/>
  <c r="J348" i="33" a="1"/>
  <c r="J348" i="33" s="1"/>
  <c r="H348" i="33" a="1"/>
  <c r="H348" i="33" s="1"/>
  <c r="D349" i="33" a="1"/>
  <c r="D349" i="33" s="1"/>
  <c r="E348" i="33"/>
  <c r="K579" i="5"/>
  <c r="G347" i="33"/>
  <c r="M347" i="33"/>
  <c r="K347" i="33"/>
  <c r="I347" i="33"/>
  <c r="I552" i="47"/>
  <c r="C555" i="47"/>
  <c r="H555" i="47"/>
  <c r="E555" i="47"/>
  <c r="D555" i="47"/>
  <c r="G555" i="47"/>
  <c r="F555" i="47"/>
  <c r="I555" i="47" s="1"/>
  <c r="C581" i="1"/>
  <c r="B581" i="1"/>
  <c r="L581" i="5"/>
  <c r="E581" i="5"/>
  <c r="D581" i="1" s="1"/>
  <c r="D581" i="5"/>
  <c r="O581" i="5"/>
  <c r="N581" i="5" s="1"/>
  <c r="F581" i="5"/>
  <c r="J581" i="5" s="1"/>
  <c r="C581" i="5"/>
  <c r="C580" i="1"/>
  <c r="O580" i="5"/>
  <c r="N580" i="5" s="1"/>
  <c r="B582" i="5"/>
  <c r="B583" i="5" s="1"/>
  <c r="B580" i="1"/>
  <c r="D580" i="5"/>
  <c r="F580" i="5"/>
  <c r="J580" i="5" s="1"/>
  <c r="E580" i="5"/>
  <c r="D580" i="1" s="1"/>
  <c r="C580" i="5"/>
  <c r="G579" i="1"/>
  <c r="L579" i="1"/>
  <c r="J579" i="1"/>
  <c r="H579" i="1"/>
  <c r="E579" i="1"/>
  <c r="I579" i="1"/>
  <c r="K579" i="1"/>
  <c r="F579" i="1"/>
  <c r="M579" i="1"/>
  <c r="H578" i="5"/>
  <c r="I578" i="5"/>
  <c r="G579" i="5"/>
  <c r="F578" i="1"/>
  <c r="J578" i="1"/>
  <c r="G578" i="1"/>
  <c r="K578" i="1"/>
  <c r="I578" i="1"/>
  <c r="L578" i="1"/>
  <c r="E578" i="1"/>
  <c r="M578" i="1"/>
  <c r="H578" i="1"/>
  <c r="I579" i="5"/>
  <c r="G554" i="47"/>
  <c r="D554" i="47"/>
  <c r="B556" i="47"/>
  <c r="E554" i="47"/>
  <c r="C554" i="47"/>
  <c r="H554" i="47"/>
  <c r="F554" i="47"/>
  <c r="I554" i="47" s="1"/>
  <c r="M578" i="5"/>
  <c r="L349" i="33" l="1" a="1"/>
  <c r="L349" i="33" s="1"/>
  <c r="F349" i="33" a="1"/>
  <c r="F349" i="33" s="1"/>
  <c r="J349" i="33" a="1"/>
  <c r="J349" i="33" s="1"/>
  <c r="H349" i="33" a="1"/>
  <c r="H349" i="33" s="1"/>
  <c r="D350" i="33" a="1"/>
  <c r="D350" i="33" s="1"/>
  <c r="E349" i="33"/>
  <c r="K348" i="33"/>
  <c r="M348" i="33"/>
  <c r="I348" i="33"/>
  <c r="G348" i="33"/>
  <c r="G580" i="5"/>
  <c r="M581" i="5"/>
  <c r="H580" i="5"/>
  <c r="K580" i="5"/>
  <c r="K581" i="5"/>
  <c r="G556" i="47"/>
  <c r="C556" i="47"/>
  <c r="D556" i="47"/>
  <c r="F556" i="47"/>
  <c r="B558" i="47"/>
  <c r="E556" i="47"/>
  <c r="H556" i="47"/>
  <c r="B557" i="47"/>
  <c r="I581" i="1"/>
  <c r="K581" i="1"/>
  <c r="L581" i="1"/>
  <c r="E581" i="1"/>
  <c r="F581" i="1"/>
  <c r="G581" i="1"/>
  <c r="J581" i="1"/>
  <c r="H581" i="1"/>
  <c r="M581" i="1"/>
  <c r="I580" i="5"/>
  <c r="M580" i="5"/>
  <c r="H581" i="5"/>
  <c r="I581" i="5"/>
  <c r="L580" i="5"/>
  <c r="G581" i="5"/>
  <c r="H580" i="1"/>
  <c r="M580" i="1"/>
  <c r="G580" i="1"/>
  <c r="E580" i="1"/>
  <c r="F580" i="1"/>
  <c r="K580" i="1"/>
  <c r="I580" i="1"/>
  <c r="L580" i="1"/>
  <c r="J580" i="1"/>
  <c r="C583" i="1"/>
  <c r="B583" i="1"/>
  <c r="D583" i="5"/>
  <c r="C583" i="5"/>
  <c r="O583" i="5"/>
  <c r="N583" i="5" s="1"/>
  <c r="F583" i="5"/>
  <c r="J583" i="5" s="1"/>
  <c r="E583" i="5"/>
  <c r="D583" i="1" s="1"/>
  <c r="C582" i="1"/>
  <c r="B582" i="1"/>
  <c r="E582" i="5"/>
  <c r="D582" i="1" s="1"/>
  <c r="D582" i="5"/>
  <c r="O582" i="5"/>
  <c r="N582" i="5" s="1"/>
  <c r="F582" i="5"/>
  <c r="J582" i="5" s="1"/>
  <c r="C582" i="5"/>
  <c r="B584" i="5"/>
  <c r="B585" i="5" s="1"/>
  <c r="L582" i="5"/>
  <c r="F350" i="33" l="1" a="1"/>
  <c r="F350" i="33" s="1"/>
  <c r="H350" i="33" a="1"/>
  <c r="H350" i="33" s="1"/>
  <c r="L350" i="33" a="1"/>
  <c r="L350" i="33" s="1"/>
  <c r="J350" i="33" a="1"/>
  <c r="J350" i="33" s="1"/>
  <c r="D351" i="33" a="1"/>
  <c r="D351" i="33" s="1"/>
  <c r="E350" i="33"/>
  <c r="H582" i="5"/>
  <c r="I582" i="5"/>
  <c r="M349" i="33"/>
  <c r="K349" i="33"/>
  <c r="I349" i="33"/>
  <c r="G349" i="33"/>
  <c r="G582" i="5"/>
  <c r="M582" i="5"/>
  <c r="I556" i="47"/>
  <c r="C585" i="1"/>
  <c r="D585" i="5"/>
  <c r="B585" i="1"/>
  <c r="G585" i="5"/>
  <c r="H585" i="5"/>
  <c r="I585" i="5"/>
  <c r="E585" i="5"/>
  <c r="D585" i="1" s="1"/>
  <c r="C585" i="5"/>
  <c r="K585" i="5"/>
  <c r="F585" i="5"/>
  <c r="J585" i="5" s="1"/>
  <c r="O585" i="5"/>
  <c r="N585" i="5" s="1"/>
  <c r="H583" i="5"/>
  <c r="G557" i="47"/>
  <c r="F557" i="47"/>
  <c r="E557" i="47"/>
  <c r="B559" i="47"/>
  <c r="D557" i="47"/>
  <c r="C557" i="47"/>
  <c r="H557" i="47"/>
  <c r="M583" i="5"/>
  <c r="C558" i="47"/>
  <c r="D558" i="47"/>
  <c r="E558" i="47"/>
  <c r="F558" i="47"/>
  <c r="H558" i="47"/>
  <c r="G558" i="47"/>
  <c r="G583" i="5"/>
  <c r="K583" i="5"/>
  <c r="K582" i="5"/>
  <c r="J582" i="1"/>
  <c r="E582" i="1"/>
  <c r="F582" i="1"/>
  <c r="L582" i="1"/>
  <c r="K582" i="1"/>
  <c r="H582" i="1"/>
  <c r="M582" i="1"/>
  <c r="G582" i="1"/>
  <c r="I582" i="1"/>
  <c r="C584" i="1"/>
  <c r="B586" i="5"/>
  <c r="B587" i="5" s="1"/>
  <c r="F584" i="5"/>
  <c r="J584" i="5" s="1"/>
  <c r="H584" i="5"/>
  <c r="K584" i="5"/>
  <c r="B584" i="1"/>
  <c r="C584" i="5"/>
  <c r="O584" i="5"/>
  <c r="N584" i="5" s="1"/>
  <c r="M584" i="5"/>
  <c r="E584" i="5"/>
  <c r="D584" i="1" s="1"/>
  <c r="D584" i="5"/>
  <c r="K583" i="1"/>
  <c r="G583" i="1"/>
  <c r="I583" i="1"/>
  <c r="F583" i="1"/>
  <c r="L583" i="1"/>
  <c r="E583" i="1"/>
  <c r="M583" i="1"/>
  <c r="H583" i="1"/>
  <c r="J583" i="1"/>
  <c r="L583" i="5"/>
  <c r="I583" i="5"/>
  <c r="G350" i="33" l="1"/>
  <c r="M350" i="33"/>
  <c r="K350" i="33"/>
  <c r="I350" i="33"/>
  <c r="H351" i="33" a="1"/>
  <c r="H351" i="33" s="1"/>
  <c r="F351" i="33" a="1"/>
  <c r="F351" i="33" s="1"/>
  <c r="L351" i="33" a="1"/>
  <c r="L351" i="33" s="1"/>
  <c r="J351" i="33" a="1"/>
  <c r="J351" i="33" s="1"/>
  <c r="D352" i="33" a="1"/>
  <c r="D352" i="33" s="1"/>
  <c r="E351" i="33"/>
  <c r="M585" i="5"/>
  <c r="I558" i="47"/>
  <c r="I557" i="47"/>
  <c r="C587" i="1"/>
  <c r="B587" i="1"/>
  <c r="E587" i="5"/>
  <c r="D587" i="1" s="1"/>
  <c r="F587" i="5"/>
  <c r="J587" i="5" s="1"/>
  <c r="D587" i="5"/>
  <c r="O587" i="5"/>
  <c r="N587" i="5" s="1"/>
  <c r="K587" i="5"/>
  <c r="M587" i="5"/>
  <c r="I587" i="5"/>
  <c r="C587" i="5"/>
  <c r="G587" i="5"/>
  <c r="L584" i="1"/>
  <c r="I584" i="1"/>
  <c r="M584" i="1"/>
  <c r="F584" i="1"/>
  <c r="H584" i="1"/>
  <c r="K584" i="1"/>
  <c r="G584" i="1"/>
  <c r="E584" i="1"/>
  <c r="J584" i="1"/>
  <c r="G584" i="5"/>
  <c r="I584" i="5"/>
  <c r="L584" i="5"/>
  <c r="C586" i="1"/>
  <c r="F586" i="5"/>
  <c r="J586" i="5" s="1"/>
  <c r="O586" i="5"/>
  <c r="N586" i="5" s="1"/>
  <c r="B586" i="1"/>
  <c r="E586" i="5"/>
  <c r="D586" i="1" s="1"/>
  <c r="D586" i="5"/>
  <c r="C586" i="5"/>
  <c r="B588" i="5"/>
  <c r="G559" i="47"/>
  <c r="C559" i="47"/>
  <c r="E559" i="47"/>
  <c r="H559" i="47"/>
  <c r="D559" i="47"/>
  <c r="F559" i="47"/>
  <c r="I559" i="47" s="1"/>
  <c r="B560" i="47"/>
  <c r="L585" i="5"/>
  <c r="M585" i="1"/>
  <c r="K585" i="1"/>
  <c r="I585" i="1"/>
  <c r="G585" i="1"/>
  <c r="F585" i="1"/>
  <c r="J585" i="1"/>
  <c r="L585" i="1"/>
  <c r="H585" i="1"/>
  <c r="E585" i="1"/>
  <c r="G351" i="33" l="1"/>
  <c r="M351" i="33"/>
  <c r="I351" i="33"/>
  <c r="K351" i="33"/>
  <c r="L586" i="5"/>
  <c r="H587" i="5"/>
  <c r="K586" i="5"/>
  <c r="L587" i="5"/>
  <c r="M586" i="5"/>
  <c r="G586" i="5"/>
  <c r="I586" i="5"/>
  <c r="F352" i="33" a="1"/>
  <c r="F352" i="33" s="1"/>
  <c r="J352" i="33" a="1"/>
  <c r="J352" i="33" s="1"/>
  <c r="H352" i="33" a="1"/>
  <c r="H352" i="33" s="1"/>
  <c r="L352" i="33" a="1"/>
  <c r="L352" i="33" s="1"/>
  <c r="D353" i="33" a="1"/>
  <c r="D353" i="33" s="1"/>
  <c r="E352" i="33"/>
  <c r="H587" i="1"/>
  <c r="M587" i="1"/>
  <c r="E587" i="1"/>
  <c r="L587" i="1"/>
  <c r="G587" i="1"/>
  <c r="K587" i="1"/>
  <c r="J587" i="1"/>
  <c r="I587" i="1"/>
  <c r="F587" i="1"/>
  <c r="C588" i="1"/>
  <c r="D588" i="5"/>
  <c r="E588" i="5"/>
  <c r="D588" i="1" s="1"/>
  <c r="C588" i="5"/>
  <c r="F588" i="5"/>
  <c r="J588" i="5" s="1"/>
  <c r="O588" i="5"/>
  <c r="N588" i="5" s="1"/>
  <c r="B588" i="1"/>
  <c r="L588" i="5"/>
  <c r="B589" i="5"/>
  <c r="B590" i="5" s="1"/>
  <c r="H586" i="5"/>
  <c r="G560" i="47"/>
  <c r="C560" i="47"/>
  <c r="F560" i="47"/>
  <c r="I560" i="47" s="1"/>
  <c r="E560" i="47"/>
  <c r="D560" i="47"/>
  <c r="H560" i="47"/>
  <c r="M586" i="1"/>
  <c r="E586" i="1"/>
  <c r="L586" i="1"/>
  <c r="H586" i="1"/>
  <c r="F586" i="1"/>
  <c r="K586" i="1"/>
  <c r="I586" i="1"/>
  <c r="J586" i="1"/>
  <c r="G586" i="1"/>
  <c r="B561" i="47"/>
  <c r="B562" i="47" s="1"/>
  <c r="J353" i="33" l="1" a="1"/>
  <c r="J353" i="33" s="1"/>
  <c r="H353" i="33" a="1"/>
  <c r="H353" i="33" s="1"/>
  <c r="F353" i="33" a="1"/>
  <c r="F353" i="33" s="1"/>
  <c r="L353" i="33" a="1"/>
  <c r="L353" i="33" s="1"/>
  <c r="D354" i="33" a="1"/>
  <c r="D354" i="33" s="1"/>
  <c r="E353" i="33"/>
  <c r="K352" i="33"/>
  <c r="G352" i="33"/>
  <c r="I352" i="33"/>
  <c r="M352" i="33"/>
  <c r="G562" i="47"/>
  <c r="C562" i="47"/>
  <c r="D562" i="47"/>
  <c r="F562" i="47"/>
  <c r="H562" i="47"/>
  <c r="E562" i="47"/>
  <c r="G588" i="5"/>
  <c r="C589" i="1"/>
  <c r="C589" i="5"/>
  <c r="F589" i="5"/>
  <c r="J589" i="5" s="1"/>
  <c r="B589" i="1"/>
  <c r="B591" i="5"/>
  <c r="B592" i="5" s="1"/>
  <c r="D589" i="5"/>
  <c r="I589" i="5"/>
  <c r="K589" i="5"/>
  <c r="E589" i="5"/>
  <c r="D589" i="1" s="1"/>
  <c r="O589" i="5"/>
  <c r="N589" i="5" s="1"/>
  <c r="C590" i="1"/>
  <c r="F590" i="5"/>
  <c r="J590" i="5" s="1"/>
  <c r="B590" i="1"/>
  <c r="O590" i="5"/>
  <c r="N590" i="5" s="1"/>
  <c r="E590" i="5"/>
  <c r="D590" i="1" s="1"/>
  <c r="C590" i="5"/>
  <c r="K590" i="5"/>
  <c r="L590" i="5"/>
  <c r="G590" i="5"/>
  <c r="I590" i="5"/>
  <c r="D590" i="5"/>
  <c r="M590" i="5"/>
  <c r="H588" i="5"/>
  <c r="I588" i="5"/>
  <c r="E588" i="1"/>
  <c r="K588" i="1"/>
  <c r="F588" i="1"/>
  <c r="L588" i="1"/>
  <c r="M588" i="1"/>
  <c r="I588" i="1"/>
  <c r="H588" i="1"/>
  <c r="G588" i="1"/>
  <c r="J588" i="1"/>
  <c r="M588" i="5"/>
  <c r="C561" i="47"/>
  <c r="B563" i="47"/>
  <c r="B564" i="47" s="1"/>
  <c r="D561" i="47"/>
  <c r="H561" i="47"/>
  <c r="F561" i="47"/>
  <c r="G561" i="47"/>
  <c r="E561" i="47"/>
  <c r="K588" i="5"/>
  <c r="G353" i="33" l="1"/>
  <c r="I353" i="33"/>
  <c r="K353" i="33"/>
  <c r="M353" i="33"/>
  <c r="F354" i="33" a="1"/>
  <c r="F354" i="33" s="1"/>
  <c r="L354" i="33" a="1"/>
  <c r="L354" i="33" s="1"/>
  <c r="J354" i="33" a="1"/>
  <c r="J354" i="33" s="1"/>
  <c r="H354" i="33" a="1"/>
  <c r="H354" i="33" s="1"/>
  <c r="D355" i="33" a="1"/>
  <c r="D355" i="33" s="1"/>
  <c r="E354" i="33"/>
  <c r="H590" i="5"/>
  <c r="I562" i="47"/>
  <c r="I561" i="47"/>
  <c r="H589" i="5"/>
  <c r="C564" i="47"/>
  <c r="H564" i="47"/>
  <c r="D564" i="47"/>
  <c r="E564" i="47"/>
  <c r="F564" i="47"/>
  <c r="I564" i="47" s="1"/>
  <c r="G564" i="47"/>
  <c r="L589" i="5"/>
  <c r="M589" i="5"/>
  <c r="G589" i="5"/>
  <c r="G563" i="47"/>
  <c r="C563" i="47"/>
  <c r="B565" i="47"/>
  <c r="F563" i="47"/>
  <c r="D563" i="47"/>
  <c r="H563" i="47"/>
  <c r="E563" i="47"/>
  <c r="F590" i="1"/>
  <c r="I590" i="1"/>
  <c r="L590" i="1"/>
  <c r="H590" i="1"/>
  <c r="M590" i="1"/>
  <c r="J590" i="1"/>
  <c r="K590" i="1"/>
  <c r="E590" i="1"/>
  <c r="G590" i="1"/>
  <c r="C591" i="1"/>
  <c r="D591" i="5"/>
  <c r="E591" i="5"/>
  <c r="D591" i="1" s="1"/>
  <c r="B591" i="1"/>
  <c r="O591" i="5"/>
  <c r="N591" i="5" s="1"/>
  <c r="B593" i="5"/>
  <c r="B594" i="5" s="1"/>
  <c r="F591" i="5"/>
  <c r="J591" i="5" s="1"/>
  <c r="C591" i="5"/>
  <c r="E589" i="1"/>
  <c r="G589" i="1"/>
  <c r="I589" i="1"/>
  <c r="J589" i="1"/>
  <c r="K589" i="1"/>
  <c r="F589" i="1"/>
  <c r="L589" i="1"/>
  <c r="H589" i="1"/>
  <c r="M589" i="1"/>
  <c r="C592" i="1"/>
  <c r="D592" i="5"/>
  <c r="O592" i="5"/>
  <c r="N592" i="5" s="1"/>
  <c r="B592" i="1"/>
  <c r="E592" i="5"/>
  <c r="D592" i="1" s="1"/>
  <c r="C592" i="5"/>
  <c r="F592" i="5"/>
  <c r="J592" i="5" s="1"/>
  <c r="L355" i="33" l="1" a="1"/>
  <c r="L355" i="33" s="1"/>
  <c r="J355" i="33" a="1"/>
  <c r="J355" i="33" s="1"/>
  <c r="H355" i="33" a="1"/>
  <c r="H355" i="33" s="1"/>
  <c r="F355" i="33" a="1"/>
  <c r="F355" i="33" s="1"/>
  <c r="D356" i="33" a="1"/>
  <c r="D356" i="33" s="1"/>
  <c r="E355" i="33"/>
  <c r="I563" i="47"/>
  <c r="G592" i="5"/>
  <c r="I591" i="5"/>
  <c r="M354" i="33"/>
  <c r="K354" i="33"/>
  <c r="I354" i="33"/>
  <c r="G354" i="33"/>
  <c r="C594" i="1"/>
  <c r="O594" i="5"/>
  <c r="N594" i="5" s="1"/>
  <c r="C594" i="5"/>
  <c r="F594" i="5"/>
  <c r="J594" i="5" s="1"/>
  <c r="E594" i="5"/>
  <c r="D594" i="1" s="1"/>
  <c r="B594" i="1"/>
  <c r="D594" i="5"/>
  <c r="G591" i="5"/>
  <c r="I592" i="5"/>
  <c r="H591" i="5"/>
  <c r="L592" i="5"/>
  <c r="L591" i="5"/>
  <c r="G565" i="47"/>
  <c r="C565" i="47"/>
  <c r="D565" i="47"/>
  <c r="F565" i="47"/>
  <c r="E565" i="47"/>
  <c r="H565" i="47"/>
  <c r="H592" i="1"/>
  <c r="M592" i="1"/>
  <c r="J592" i="1"/>
  <c r="K592" i="1"/>
  <c r="E592" i="1"/>
  <c r="I592" i="1"/>
  <c r="L592" i="1"/>
  <c r="G592" i="1"/>
  <c r="F592" i="1"/>
  <c r="K591" i="5"/>
  <c r="C593" i="1"/>
  <c r="B593" i="1"/>
  <c r="C593" i="5"/>
  <c r="E593" i="5"/>
  <c r="D593" i="1" s="1"/>
  <c r="D593" i="5"/>
  <c r="O593" i="5"/>
  <c r="N593" i="5" s="1"/>
  <c r="F593" i="5"/>
  <c r="J593" i="5" s="1"/>
  <c r="B595" i="5"/>
  <c r="B596" i="5" s="1"/>
  <c r="B566" i="47"/>
  <c r="B567" i="47" s="1"/>
  <c r="K592" i="5"/>
  <c r="M591" i="5"/>
  <c r="M592" i="5"/>
  <c r="G591" i="1"/>
  <c r="K591" i="1"/>
  <c r="F591" i="1"/>
  <c r="H591" i="1"/>
  <c r="I591" i="1"/>
  <c r="L591" i="1"/>
  <c r="E591" i="1"/>
  <c r="M591" i="1"/>
  <c r="J591" i="1"/>
  <c r="H592" i="5"/>
  <c r="G594" i="5" l="1"/>
  <c r="I565" i="47"/>
  <c r="M594" i="5"/>
  <c r="G355" i="33"/>
  <c r="M355" i="33"/>
  <c r="K355" i="33"/>
  <c r="I355" i="33"/>
  <c r="F356" i="33" a="1"/>
  <c r="F356" i="33" s="1"/>
  <c r="L356" i="33" a="1"/>
  <c r="L356" i="33" s="1"/>
  <c r="J356" i="33" a="1"/>
  <c r="J356" i="33" s="1"/>
  <c r="H356" i="33" a="1"/>
  <c r="H356" i="33" s="1"/>
  <c r="D357" i="33" a="1"/>
  <c r="D357" i="33" s="1"/>
  <c r="E356" i="33"/>
  <c r="C567" i="47"/>
  <c r="F567" i="47"/>
  <c r="E567" i="47"/>
  <c r="G567" i="47"/>
  <c r="H567" i="47"/>
  <c r="D567" i="47"/>
  <c r="M593" i="5"/>
  <c r="I593" i="5"/>
  <c r="L593" i="5"/>
  <c r="I594" i="5"/>
  <c r="C595" i="1"/>
  <c r="H595" i="5"/>
  <c r="B595" i="1"/>
  <c r="K595" i="5"/>
  <c r="L595" i="5"/>
  <c r="F595" i="5"/>
  <c r="J595" i="5" s="1"/>
  <c r="C595" i="5"/>
  <c r="O595" i="5"/>
  <c r="N595" i="5" s="1"/>
  <c r="M595" i="5"/>
  <c r="B597" i="5"/>
  <c r="I595" i="5"/>
  <c r="E595" i="5"/>
  <c r="D595" i="1" s="1"/>
  <c r="D595" i="5"/>
  <c r="G595" i="5"/>
  <c r="J594" i="1"/>
  <c r="K594" i="1"/>
  <c r="F594" i="1"/>
  <c r="L594" i="1"/>
  <c r="I594" i="1"/>
  <c r="H594" i="1"/>
  <c r="G594" i="1"/>
  <c r="E594" i="1"/>
  <c r="M594" i="1"/>
  <c r="C596" i="1"/>
  <c r="F596" i="5"/>
  <c r="J596" i="5" s="1"/>
  <c r="B596" i="1"/>
  <c r="M596" i="5"/>
  <c r="K596" i="5"/>
  <c r="O596" i="5"/>
  <c r="N596" i="5" s="1"/>
  <c r="L596" i="5"/>
  <c r="D596" i="5"/>
  <c r="C596" i="5"/>
  <c r="I596" i="5"/>
  <c r="E596" i="5"/>
  <c r="D596" i="1" s="1"/>
  <c r="K593" i="5"/>
  <c r="H594" i="5"/>
  <c r="K594" i="5"/>
  <c r="G593" i="5"/>
  <c r="H593" i="5"/>
  <c r="L594" i="5"/>
  <c r="G566" i="47"/>
  <c r="F566" i="47"/>
  <c r="C566" i="47"/>
  <c r="H566" i="47"/>
  <c r="I566" i="47" s="1"/>
  <c r="B568" i="47"/>
  <c r="D566" i="47"/>
  <c r="E566" i="47"/>
  <c r="I593" i="1"/>
  <c r="M593" i="1"/>
  <c r="G593" i="1"/>
  <c r="L593" i="1"/>
  <c r="H593" i="1"/>
  <c r="E593" i="1"/>
  <c r="F593" i="1"/>
  <c r="K593" i="1"/>
  <c r="J593" i="1"/>
  <c r="L357" i="33" l="1" a="1"/>
  <c r="L357" i="33" s="1"/>
  <c r="J357" i="33" a="1"/>
  <c r="J357" i="33" s="1"/>
  <c r="H357" i="33" a="1"/>
  <c r="H357" i="33" s="1"/>
  <c r="F357" i="33" a="1"/>
  <c r="F357" i="33" s="1"/>
  <c r="D358" i="33" a="1"/>
  <c r="D358" i="33" s="1"/>
  <c r="E357" i="33"/>
  <c r="M356" i="33"/>
  <c r="G356" i="33"/>
  <c r="K356" i="33"/>
  <c r="I356" i="33"/>
  <c r="I567" i="47"/>
  <c r="C597" i="1"/>
  <c r="D597" i="5"/>
  <c r="B597" i="1"/>
  <c r="I597" i="5"/>
  <c r="L597" i="5"/>
  <c r="G597" i="5"/>
  <c r="E597" i="5"/>
  <c r="D597" i="1" s="1"/>
  <c r="C597" i="5"/>
  <c r="O597" i="5"/>
  <c r="N597" i="5" s="1"/>
  <c r="F597" i="5"/>
  <c r="J597" i="5" s="1"/>
  <c r="G568" i="47"/>
  <c r="C568" i="47"/>
  <c r="E568" i="47"/>
  <c r="D568" i="47"/>
  <c r="F568" i="47"/>
  <c r="H568" i="47"/>
  <c r="L596" i="1"/>
  <c r="H596" i="1"/>
  <c r="I596" i="1"/>
  <c r="G596" i="1"/>
  <c r="K596" i="1"/>
  <c r="E596" i="1"/>
  <c r="M596" i="1"/>
  <c r="F596" i="1"/>
  <c r="J596" i="1"/>
  <c r="B598" i="5"/>
  <c r="B599" i="5" s="1"/>
  <c r="H596" i="5"/>
  <c r="B569" i="47"/>
  <c r="B570" i="47" s="1"/>
  <c r="K595" i="1"/>
  <c r="F595" i="1"/>
  <c r="E595" i="1"/>
  <c r="L595" i="1"/>
  <c r="I595" i="1"/>
  <c r="H595" i="1"/>
  <c r="G595" i="1"/>
  <c r="J595" i="1"/>
  <c r="M595" i="1"/>
  <c r="G596" i="5"/>
  <c r="F358" i="33" l="1" a="1"/>
  <c r="F358" i="33" s="1"/>
  <c r="L358" i="33" a="1"/>
  <c r="L358" i="33" s="1"/>
  <c r="J358" i="33" a="1"/>
  <c r="J358" i="33" s="1"/>
  <c r="H358" i="33" a="1"/>
  <c r="H358" i="33" s="1"/>
  <c r="D359" i="33" a="1"/>
  <c r="D359" i="33" s="1"/>
  <c r="E358" i="33"/>
  <c r="M357" i="33"/>
  <c r="G357" i="33"/>
  <c r="K357" i="33"/>
  <c r="I357" i="33"/>
  <c r="I568" i="47"/>
  <c r="C570" i="47"/>
  <c r="D570" i="47"/>
  <c r="F570" i="47"/>
  <c r="H570" i="47"/>
  <c r="E570" i="47"/>
  <c r="G570" i="47"/>
  <c r="C598" i="1"/>
  <c r="B598" i="1"/>
  <c r="D598" i="5"/>
  <c r="C598" i="5"/>
  <c r="O598" i="5"/>
  <c r="N598" i="5" s="1"/>
  <c r="F598" i="5"/>
  <c r="J598" i="5" s="1"/>
  <c r="E598" i="5"/>
  <c r="D598" i="1" s="1"/>
  <c r="B600" i="5"/>
  <c r="K597" i="5"/>
  <c r="H597" i="5"/>
  <c r="M597" i="5"/>
  <c r="M597" i="1"/>
  <c r="J597" i="1"/>
  <c r="L597" i="1"/>
  <c r="F597" i="1"/>
  <c r="G597" i="1"/>
  <c r="E597" i="1"/>
  <c r="I597" i="1"/>
  <c r="K597" i="1"/>
  <c r="H597" i="1"/>
  <c r="G569" i="47"/>
  <c r="H569" i="47"/>
  <c r="C569" i="47"/>
  <c r="D569" i="47"/>
  <c r="F569" i="47"/>
  <c r="E569" i="47"/>
  <c r="B571" i="47"/>
  <c r="C599" i="1"/>
  <c r="B599" i="1"/>
  <c r="F599" i="5"/>
  <c r="J599" i="5" s="1"/>
  <c r="C599" i="5"/>
  <c r="O599" i="5"/>
  <c r="N599" i="5" s="1"/>
  <c r="E599" i="5"/>
  <c r="D599" i="1" s="1"/>
  <c r="D599" i="5"/>
  <c r="K599" i="5"/>
  <c r="G598" i="5" l="1"/>
  <c r="M598" i="5"/>
  <c r="L359" i="33" a="1"/>
  <c r="L359" i="33" s="1"/>
  <c r="J359" i="33" a="1"/>
  <c r="J359" i="33" s="1"/>
  <c r="H359" i="33" a="1"/>
  <c r="H359" i="33" s="1"/>
  <c r="F359" i="33" a="1"/>
  <c r="F359" i="33" s="1"/>
  <c r="D360" i="33" a="1"/>
  <c r="D360" i="33" s="1"/>
  <c r="E359" i="33"/>
  <c r="H598" i="5"/>
  <c r="L598" i="5"/>
  <c r="G358" i="33"/>
  <c r="M358" i="33"/>
  <c r="K358" i="33"/>
  <c r="I358" i="33"/>
  <c r="I598" i="5"/>
  <c r="K598" i="5"/>
  <c r="I569" i="47"/>
  <c r="I570" i="47"/>
  <c r="L598" i="1"/>
  <c r="I598" i="1"/>
  <c r="M598" i="1"/>
  <c r="E598" i="1"/>
  <c r="J598" i="1"/>
  <c r="K598" i="1"/>
  <c r="H598" i="1"/>
  <c r="G598" i="1"/>
  <c r="F598" i="1"/>
  <c r="G571" i="47"/>
  <c r="C571" i="47"/>
  <c r="F571" i="47"/>
  <c r="D571" i="47"/>
  <c r="H571" i="47"/>
  <c r="E571" i="47"/>
  <c r="I599" i="5"/>
  <c r="H599" i="5"/>
  <c r="G599" i="5"/>
  <c r="L599" i="5"/>
  <c r="E599" i="1"/>
  <c r="L599" i="1"/>
  <c r="K599" i="1"/>
  <c r="F599" i="1"/>
  <c r="I599" i="1"/>
  <c r="G599" i="1"/>
  <c r="J599" i="1"/>
  <c r="H599" i="1"/>
  <c r="M599" i="1"/>
  <c r="C600" i="1"/>
  <c r="B600" i="1"/>
  <c r="F600" i="5"/>
  <c r="J600" i="5" s="1"/>
  <c r="I600" i="5"/>
  <c r="G600" i="5"/>
  <c r="D600" i="5"/>
  <c r="C600" i="5"/>
  <c r="O600" i="5"/>
  <c r="N600" i="5" s="1"/>
  <c r="E600" i="5"/>
  <c r="D600" i="1" s="1"/>
  <c r="B3" i="52"/>
  <c r="B6" i="52" s="1"/>
  <c r="C32" i="5" s="1"/>
  <c r="B2" i="52"/>
  <c r="B572" i="47"/>
  <c r="B573" i="47" s="1"/>
  <c r="M599" i="5"/>
  <c r="F360" i="33" l="1" a="1"/>
  <c r="F360" i="33" s="1"/>
  <c r="L360" i="33" a="1"/>
  <c r="L360" i="33" s="1"/>
  <c r="J360" i="33" a="1"/>
  <c r="J360" i="33" s="1"/>
  <c r="H360" i="33" a="1"/>
  <c r="H360" i="33" s="1"/>
  <c r="D361" i="33" a="1"/>
  <c r="D361" i="33" s="1"/>
  <c r="E360" i="33"/>
  <c r="G359" i="33"/>
  <c r="I359" i="33"/>
  <c r="K359" i="33"/>
  <c r="M359" i="33"/>
  <c r="I571" i="47"/>
  <c r="C573" i="47"/>
  <c r="H573" i="47"/>
  <c r="D573" i="47"/>
  <c r="G573" i="47"/>
  <c r="E573" i="47"/>
  <c r="F573" i="47"/>
  <c r="I573" i="47" s="1"/>
  <c r="M600" i="5"/>
  <c r="K600" i="5"/>
  <c r="H600" i="5"/>
  <c r="L600" i="5"/>
  <c r="G572" i="47"/>
  <c r="F572" i="47"/>
  <c r="D572" i="47"/>
  <c r="B574" i="47"/>
  <c r="H572" i="47"/>
  <c r="I572" i="47" s="1"/>
  <c r="E572" i="47"/>
  <c r="C572" i="47"/>
  <c r="H600" i="1"/>
  <c r="I600" i="1"/>
  <c r="K600" i="1"/>
  <c r="L600" i="1"/>
  <c r="J600" i="1"/>
  <c r="M600" i="1"/>
  <c r="G600" i="1"/>
  <c r="F600" i="1"/>
  <c r="E600" i="1"/>
  <c r="B15" i="52"/>
  <c r="B17" i="52"/>
  <c r="B12" i="52"/>
  <c r="B10" i="52"/>
  <c r="B9" i="52"/>
  <c r="B7" i="52"/>
  <c r="B11" i="52"/>
  <c r="B8" i="52"/>
  <c r="B16" i="52"/>
  <c r="B20" i="52"/>
  <c r="B19" i="52"/>
  <c r="B18" i="52"/>
  <c r="G360" i="33" l="1"/>
  <c r="I360" i="33"/>
  <c r="M360" i="33"/>
  <c r="K360" i="33"/>
  <c r="L361" i="33" a="1"/>
  <c r="L361" i="33" s="1"/>
  <c r="J361" i="33" a="1"/>
  <c r="J361" i="33" s="1"/>
  <c r="H361" i="33" a="1"/>
  <c r="H361" i="33" s="1"/>
  <c r="F361" i="33" a="1"/>
  <c r="F361" i="33" s="1"/>
  <c r="D362" i="33" a="1"/>
  <c r="D362" i="33" s="1"/>
  <c r="E361" i="33"/>
  <c r="I32" i="47"/>
  <c r="E32" i="47"/>
  <c r="H32" i="5"/>
  <c r="L32" i="5"/>
  <c r="H32" i="47"/>
  <c r="G32" i="5"/>
  <c r="I32" i="5"/>
  <c r="K32" i="5"/>
  <c r="M32" i="5"/>
  <c r="G32" i="47"/>
  <c r="D32" i="47"/>
  <c r="G574" i="47"/>
  <c r="C574" i="47"/>
  <c r="H574" i="47"/>
  <c r="F574" i="47"/>
  <c r="I574" i="47" s="1"/>
  <c r="D574" i="47"/>
  <c r="E574" i="47"/>
  <c r="B575" i="47"/>
  <c r="B576" i="47" s="1"/>
  <c r="F362" i="33" l="1" a="1"/>
  <c r="F362" i="33" s="1"/>
  <c r="L362" i="33" a="1"/>
  <c r="L362" i="33" s="1"/>
  <c r="J362" i="33" a="1"/>
  <c r="J362" i="33" s="1"/>
  <c r="H362" i="33" a="1"/>
  <c r="H362" i="33" s="1"/>
  <c r="D363" i="33" a="1"/>
  <c r="D363" i="33" s="1"/>
  <c r="E362" i="33"/>
  <c r="K361" i="33"/>
  <c r="G361" i="33"/>
  <c r="M361" i="33"/>
  <c r="I361" i="33"/>
  <c r="C576" i="47"/>
  <c r="H576" i="47"/>
  <c r="G576" i="47"/>
  <c r="D576" i="47"/>
  <c r="F576" i="47"/>
  <c r="E576" i="47"/>
  <c r="G575" i="47"/>
  <c r="F575" i="47"/>
  <c r="H575" i="47"/>
  <c r="I575" i="47" s="1"/>
  <c r="E575" i="47"/>
  <c r="C575" i="47"/>
  <c r="B577" i="47"/>
  <c r="B578" i="47" s="1"/>
  <c r="D575" i="47"/>
  <c r="L363" i="33" l="1" a="1"/>
  <c r="L363" i="33" s="1"/>
  <c r="J363" i="33" a="1"/>
  <c r="J363" i="33" s="1"/>
  <c r="F363" i="33" a="1"/>
  <c r="F363" i="33" s="1"/>
  <c r="H363" i="33" a="1"/>
  <c r="H363" i="33" s="1"/>
  <c r="D364" i="33" a="1"/>
  <c r="D364" i="33" s="1"/>
  <c r="E363" i="33"/>
  <c r="M362" i="33"/>
  <c r="I362" i="33"/>
  <c r="G362" i="33"/>
  <c r="K362" i="33"/>
  <c r="I576" i="47"/>
  <c r="G578" i="47"/>
  <c r="D578" i="47"/>
  <c r="H578" i="47"/>
  <c r="E578" i="47"/>
  <c r="F578" i="47"/>
  <c r="C578" i="47"/>
  <c r="B580" i="47"/>
  <c r="G577" i="47"/>
  <c r="C577" i="47"/>
  <c r="E577" i="47"/>
  <c r="F577" i="47"/>
  <c r="H577" i="47"/>
  <c r="B579" i="47"/>
  <c r="D577" i="47"/>
  <c r="I363" i="33" l="1"/>
  <c r="M363" i="33"/>
  <c r="K363" i="33"/>
  <c r="G363" i="33"/>
  <c r="F364" i="33" a="1"/>
  <c r="F364" i="33" s="1"/>
  <c r="L364" i="33" a="1"/>
  <c r="L364" i="33" s="1"/>
  <c r="H364" i="33" a="1"/>
  <c r="H364" i="33" s="1"/>
  <c r="J364" i="33" a="1"/>
  <c r="J364" i="33" s="1"/>
  <c r="D365" i="33" a="1"/>
  <c r="D365" i="33" s="1"/>
  <c r="E364" i="33"/>
  <c r="I578" i="47"/>
  <c r="I577" i="47"/>
  <c r="G580" i="47"/>
  <c r="C580" i="47"/>
  <c r="H580" i="47"/>
  <c r="E580" i="47"/>
  <c r="D580" i="47"/>
  <c r="F580" i="47"/>
  <c r="I580" i="47" s="1"/>
  <c r="C579" i="47"/>
  <c r="B581" i="47"/>
  <c r="B582" i="47" s="1"/>
  <c r="D579" i="47"/>
  <c r="H579" i="47"/>
  <c r="E579" i="47"/>
  <c r="F579" i="47"/>
  <c r="G579" i="47"/>
  <c r="K364" i="33" l="1"/>
  <c r="G364" i="33"/>
  <c r="I364" i="33"/>
  <c r="M364" i="33"/>
  <c r="L365" i="33" a="1"/>
  <c r="L365" i="33" s="1"/>
  <c r="H365" i="33" a="1"/>
  <c r="H365" i="33" s="1"/>
  <c r="J365" i="33" a="1"/>
  <c r="J365" i="33" s="1"/>
  <c r="F365" i="33" a="1"/>
  <c r="F365" i="33" s="1"/>
  <c r="D366" i="33" a="1"/>
  <c r="D366" i="33" s="1"/>
  <c r="E365" i="33"/>
  <c r="I579" i="47"/>
  <c r="C582" i="47"/>
  <c r="H582" i="47"/>
  <c r="F582" i="47"/>
  <c r="I582" i="47" s="1"/>
  <c r="G582" i="47"/>
  <c r="E582" i="47"/>
  <c r="D582" i="47"/>
  <c r="G581" i="47"/>
  <c r="H581" i="47"/>
  <c r="C581" i="47"/>
  <c r="F581" i="47"/>
  <c r="B583" i="47"/>
  <c r="D581" i="47"/>
  <c r="E581" i="47"/>
  <c r="G365" i="33" l="1"/>
  <c r="M365" i="33"/>
  <c r="K365" i="33"/>
  <c r="I365" i="33"/>
  <c r="F366" i="33" a="1"/>
  <c r="F366" i="33" s="1"/>
  <c r="J366" i="33" a="1"/>
  <c r="J366" i="33" s="1"/>
  <c r="L366" i="33" a="1"/>
  <c r="L366" i="33" s="1"/>
  <c r="H366" i="33" a="1"/>
  <c r="H366" i="33" s="1"/>
  <c r="D367" i="33" a="1"/>
  <c r="D367" i="33" s="1"/>
  <c r="E366" i="33"/>
  <c r="I581" i="47"/>
  <c r="G583" i="47"/>
  <c r="C583" i="47"/>
  <c r="H583" i="47"/>
  <c r="I583" i="47" s="1"/>
  <c r="D583" i="47"/>
  <c r="E583" i="47"/>
  <c r="F583" i="47"/>
  <c r="B584" i="47"/>
  <c r="J367" i="33" l="1" a="1"/>
  <c r="J367" i="33" s="1"/>
  <c r="H367" i="33" a="1"/>
  <c r="H367" i="33" s="1"/>
  <c r="F367" i="33" a="1"/>
  <c r="F367" i="33" s="1"/>
  <c r="L367" i="33" a="1"/>
  <c r="L367" i="33" s="1"/>
  <c r="D368" i="33" a="1"/>
  <c r="D368" i="33" s="1"/>
  <c r="E367" i="33"/>
  <c r="K366" i="33"/>
  <c r="I366" i="33"/>
  <c r="M366" i="33"/>
  <c r="G366" i="33"/>
  <c r="G584" i="47"/>
  <c r="F584" i="47"/>
  <c r="E584" i="47"/>
  <c r="D584" i="47"/>
  <c r="C584" i="47"/>
  <c r="H584" i="47"/>
  <c r="I584" i="47" s="1"/>
  <c r="B585" i="47"/>
  <c r="B586" i="47" s="1"/>
  <c r="F368" i="33" l="1" a="1"/>
  <c r="F368" i="33" s="1"/>
  <c r="L368" i="33" a="1"/>
  <c r="L368" i="33" s="1"/>
  <c r="H368" i="33" a="1"/>
  <c r="H368" i="33" s="1"/>
  <c r="J368" i="33" a="1"/>
  <c r="J368" i="33" s="1"/>
  <c r="D369" i="33" a="1"/>
  <c r="D369" i="33" s="1"/>
  <c r="E368" i="33"/>
  <c r="G367" i="33"/>
  <c r="M367" i="33"/>
  <c r="K367" i="33"/>
  <c r="I367" i="33"/>
  <c r="C585" i="47"/>
  <c r="G585" i="47"/>
  <c r="E585" i="47"/>
  <c r="B587" i="47"/>
  <c r="H585" i="47"/>
  <c r="F585" i="47"/>
  <c r="D585" i="47"/>
  <c r="G586" i="47"/>
  <c r="C586" i="47"/>
  <c r="E586" i="47"/>
  <c r="D586" i="47"/>
  <c r="H586" i="47"/>
  <c r="F586" i="47"/>
  <c r="F369" i="33" l="1" a="1"/>
  <c r="F369" i="33" s="1"/>
  <c r="L369" i="33" a="1"/>
  <c r="L369" i="33" s="1"/>
  <c r="J369" i="33" a="1"/>
  <c r="J369" i="33" s="1"/>
  <c r="H369" i="33" a="1"/>
  <c r="H369" i="33" s="1"/>
  <c r="D370" i="33" a="1"/>
  <c r="D370" i="33" s="1"/>
  <c r="E369" i="33"/>
  <c r="I368" i="33"/>
  <c r="M368" i="33"/>
  <c r="G368" i="33"/>
  <c r="K368" i="33"/>
  <c r="I585" i="47"/>
  <c r="I586" i="47"/>
  <c r="G587" i="47"/>
  <c r="F587" i="47"/>
  <c r="E587" i="47"/>
  <c r="H587" i="47"/>
  <c r="I587" i="47" s="1"/>
  <c r="C587" i="47"/>
  <c r="D587" i="47"/>
  <c r="B588" i="47"/>
  <c r="F370" i="33" l="1" a="1"/>
  <c r="F370" i="33" s="1"/>
  <c r="J370" i="33" a="1"/>
  <c r="J370" i="33" s="1"/>
  <c r="H370" i="33" a="1"/>
  <c r="H370" i="33" s="1"/>
  <c r="L370" i="33" a="1"/>
  <c r="L370" i="33" s="1"/>
  <c r="D371" i="33" a="1"/>
  <c r="D371" i="33" s="1"/>
  <c r="E370" i="33"/>
  <c r="K369" i="33"/>
  <c r="M369" i="33"/>
  <c r="I369" i="33"/>
  <c r="G369" i="33"/>
  <c r="C588" i="47"/>
  <c r="D588" i="47"/>
  <c r="G588" i="47"/>
  <c r="F588" i="47"/>
  <c r="E588" i="47"/>
  <c r="H588" i="47"/>
  <c r="B589" i="47"/>
  <c r="B590" i="47" s="1"/>
  <c r="G370" i="33" l="1"/>
  <c r="K370" i="33"/>
  <c r="I370" i="33"/>
  <c r="M370" i="33"/>
  <c r="H371" i="33" a="1"/>
  <c r="H371" i="33" s="1"/>
  <c r="F371" i="33" a="1"/>
  <c r="F371" i="33" s="1"/>
  <c r="L371" i="33" a="1"/>
  <c r="L371" i="33" s="1"/>
  <c r="J371" i="33" a="1"/>
  <c r="J371" i="33" s="1"/>
  <c r="D372" i="33" a="1"/>
  <c r="D372" i="33" s="1"/>
  <c r="E371" i="33"/>
  <c r="I588" i="47"/>
  <c r="G590" i="47"/>
  <c r="H590" i="47"/>
  <c r="B592" i="47"/>
  <c r="F590" i="47"/>
  <c r="I590" i="47" s="1"/>
  <c r="E590" i="47"/>
  <c r="C590" i="47"/>
  <c r="D590" i="47"/>
  <c r="G589" i="47"/>
  <c r="C589" i="47"/>
  <c r="F589" i="47"/>
  <c r="H589" i="47"/>
  <c r="E589" i="47"/>
  <c r="B591" i="47"/>
  <c r="D589" i="47"/>
  <c r="F372" i="33" l="1" a="1"/>
  <c r="F372" i="33" s="1"/>
  <c r="L372" i="33" a="1"/>
  <c r="L372" i="33" s="1"/>
  <c r="J372" i="33" a="1"/>
  <c r="J372" i="33" s="1"/>
  <c r="H372" i="33" a="1"/>
  <c r="H372" i="33" s="1"/>
  <c r="D373" i="33" a="1"/>
  <c r="D373" i="33" s="1"/>
  <c r="E372" i="33"/>
  <c r="G371" i="33"/>
  <c r="K371" i="33"/>
  <c r="I371" i="33"/>
  <c r="M371" i="33"/>
  <c r="I589" i="47"/>
  <c r="G592" i="47"/>
  <c r="C592" i="47"/>
  <c r="D592" i="47"/>
  <c r="H592" i="47"/>
  <c r="I592" i="47" s="1"/>
  <c r="F592" i="47"/>
  <c r="E592" i="47"/>
  <c r="C591" i="47"/>
  <c r="H591" i="47"/>
  <c r="F591" i="47"/>
  <c r="G591" i="47"/>
  <c r="E591" i="47"/>
  <c r="B593" i="47"/>
  <c r="D591" i="47"/>
  <c r="J373" i="33" l="1" a="1"/>
  <c r="J373" i="33" s="1"/>
  <c r="H373" i="33" a="1"/>
  <c r="H373" i="33" s="1"/>
  <c r="F373" i="33" a="1"/>
  <c r="F373" i="33" s="1"/>
  <c r="L373" i="33" a="1"/>
  <c r="L373" i="33" s="1"/>
  <c r="D374" i="33" a="1"/>
  <c r="D374" i="33" s="1"/>
  <c r="E373" i="33"/>
  <c r="G372" i="33"/>
  <c r="M372" i="33"/>
  <c r="K372" i="33"/>
  <c r="I372" i="33"/>
  <c r="I591" i="47"/>
  <c r="G593" i="47"/>
  <c r="F593" i="47"/>
  <c r="E593" i="47"/>
  <c r="C593" i="47"/>
  <c r="H593" i="47"/>
  <c r="D593" i="47"/>
  <c r="B594" i="47"/>
  <c r="F374" i="33" l="1" a="1"/>
  <c r="F374" i="33" s="1"/>
  <c r="L374" i="33" a="1"/>
  <c r="L374" i="33" s="1"/>
  <c r="J374" i="33" a="1"/>
  <c r="J374" i="33" s="1"/>
  <c r="H374" i="33" a="1"/>
  <c r="H374" i="33" s="1"/>
  <c r="D375" i="33" a="1"/>
  <c r="D375" i="33" s="1"/>
  <c r="E374" i="33"/>
  <c r="M373" i="33"/>
  <c r="G373" i="33"/>
  <c r="K373" i="33"/>
  <c r="I373" i="33"/>
  <c r="I593" i="47"/>
  <c r="C594" i="47"/>
  <c r="G594" i="47"/>
  <c r="E594" i="47"/>
  <c r="H594" i="47"/>
  <c r="D594" i="47"/>
  <c r="F594" i="47"/>
  <c r="B595" i="47"/>
  <c r="B596" i="47" s="1"/>
  <c r="L375" i="33" l="1" a="1"/>
  <c r="L375" i="33" s="1"/>
  <c r="J375" i="33" a="1"/>
  <c r="J375" i="33" s="1"/>
  <c r="H375" i="33" a="1"/>
  <c r="H375" i="33" s="1"/>
  <c r="F375" i="33" a="1"/>
  <c r="F375" i="33" s="1"/>
  <c r="D376" i="33" a="1"/>
  <c r="D376" i="33" s="1"/>
  <c r="E375" i="33"/>
  <c r="G374" i="33"/>
  <c r="M374" i="33"/>
  <c r="K374" i="33"/>
  <c r="I374" i="33"/>
  <c r="I594" i="47"/>
  <c r="G596" i="47"/>
  <c r="C596" i="47"/>
  <c r="D596" i="47"/>
  <c r="H596" i="47"/>
  <c r="E596" i="47"/>
  <c r="B598" i="47"/>
  <c r="F596" i="47"/>
  <c r="I596" i="47" s="1"/>
  <c r="G595" i="47"/>
  <c r="C595" i="47"/>
  <c r="E595" i="47"/>
  <c r="F595" i="47"/>
  <c r="H595" i="47"/>
  <c r="B597" i="47"/>
  <c r="D595" i="47"/>
  <c r="F376" i="33" l="1" a="1"/>
  <c r="F376" i="33" s="1"/>
  <c r="L376" i="33" a="1"/>
  <c r="L376" i="33" s="1"/>
  <c r="J376" i="33" a="1"/>
  <c r="J376" i="33" s="1"/>
  <c r="H376" i="33" a="1"/>
  <c r="H376" i="33" s="1"/>
  <c r="D377" i="33" a="1"/>
  <c r="D377" i="33" s="1"/>
  <c r="E376" i="33"/>
  <c r="G375" i="33"/>
  <c r="M375" i="33"/>
  <c r="K375" i="33"/>
  <c r="I375" i="33"/>
  <c r="I595" i="47"/>
  <c r="C597" i="47"/>
  <c r="B599" i="47"/>
  <c r="B600" i="47" s="1"/>
  <c r="D597" i="47"/>
  <c r="F597" i="47"/>
  <c r="G597" i="47"/>
  <c r="H597" i="47"/>
  <c r="E597" i="47"/>
  <c r="G598" i="47"/>
  <c r="C598" i="47"/>
  <c r="D598" i="47"/>
  <c r="H598" i="47"/>
  <c r="F598" i="47"/>
  <c r="I598" i="47" s="1"/>
  <c r="E598" i="47"/>
  <c r="I376" i="33" l="1"/>
  <c r="K376" i="33"/>
  <c r="G376" i="33"/>
  <c r="M376" i="33"/>
  <c r="L377" i="33" a="1"/>
  <c r="L377" i="33" s="1"/>
  <c r="J377" i="33" a="1"/>
  <c r="J377" i="33" s="1"/>
  <c r="H377" i="33" a="1"/>
  <c r="H377" i="33" s="1"/>
  <c r="F377" i="33" a="1"/>
  <c r="F377" i="33" s="1"/>
  <c r="D378" i="33" a="1"/>
  <c r="D378" i="33" s="1"/>
  <c r="E377" i="33"/>
  <c r="I597" i="47"/>
  <c r="C600" i="47"/>
  <c r="H600" i="47"/>
  <c r="E600" i="47"/>
  <c r="D600" i="47"/>
  <c r="F600" i="47"/>
  <c r="I600" i="47" s="1"/>
  <c r="G600" i="47"/>
  <c r="G599" i="47"/>
  <c r="E599" i="47"/>
  <c r="H599" i="47"/>
  <c r="D599" i="47"/>
  <c r="C599" i="47"/>
  <c r="F599" i="47"/>
  <c r="I599" i="47" s="1"/>
  <c r="F378" i="33" l="1" a="1"/>
  <c r="F378" i="33" s="1"/>
  <c r="L378" i="33" a="1"/>
  <c r="L378" i="33" s="1"/>
  <c r="J378" i="33" a="1"/>
  <c r="J378" i="33" s="1"/>
  <c r="H378" i="33" a="1"/>
  <c r="H378" i="33" s="1"/>
  <c r="D379" i="33" a="1"/>
  <c r="D379" i="33" s="1"/>
  <c r="E378" i="33"/>
  <c r="G377" i="33"/>
  <c r="M377" i="33"/>
  <c r="K377" i="33"/>
  <c r="I377" i="33"/>
  <c r="B4" i="52"/>
  <c r="B14" i="52" s="1"/>
  <c r="C32" i="47" s="1"/>
  <c r="L379" i="33" l="1" a="1"/>
  <c r="L379" i="33" s="1"/>
  <c r="J379" i="33" a="1"/>
  <c r="J379" i="33" s="1"/>
  <c r="H379" i="33" a="1"/>
  <c r="H379" i="33" s="1"/>
  <c r="F379" i="33" a="1"/>
  <c r="F379" i="33" s="1"/>
  <c r="D380" i="33" a="1"/>
  <c r="D380" i="33" s="1"/>
  <c r="E379" i="33"/>
  <c r="I378" i="33"/>
  <c r="K378" i="33"/>
  <c r="G378" i="33"/>
  <c r="M378" i="33"/>
  <c r="F380" i="33" l="1" a="1"/>
  <c r="F380" i="33" s="1"/>
  <c r="L380" i="33" a="1"/>
  <c r="L380" i="33" s="1"/>
  <c r="J380" i="33" a="1"/>
  <c r="J380" i="33" s="1"/>
  <c r="H380" i="33" a="1"/>
  <c r="H380" i="33" s="1"/>
  <c r="D381" i="33" a="1"/>
  <c r="D381" i="33" s="1"/>
  <c r="E380" i="33"/>
  <c r="K379" i="33"/>
  <c r="G379" i="33"/>
  <c r="I379" i="33"/>
  <c r="M379" i="33"/>
  <c r="G380" i="33" l="1"/>
  <c r="K380" i="33"/>
  <c r="M380" i="33"/>
  <c r="I380" i="33"/>
  <c r="L381" i="33" a="1"/>
  <c r="L381" i="33" s="1"/>
  <c r="J381" i="33" a="1"/>
  <c r="J381" i="33" s="1"/>
  <c r="H381" i="33" a="1"/>
  <c r="H381" i="33" s="1"/>
  <c r="F381" i="33" a="1"/>
  <c r="F381" i="33" s="1"/>
  <c r="D382" i="33" a="1"/>
  <c r="D382" i="33" s="1"/>
  <c r="E381" i="33"/>
  <c r="F382" i="33" l="1" a="1"/>
  <c r="F382" i="33" s="1"/>
  <c r="L382" i="33" a="1"/>
  <c r="L382" i="33" s="1"/>
  <c r="J382" i="33" a="1"/>
  <c r="J382" i="33" s="1"/>
  <c r="H382" i="33" a="1"/>
  <c r="H382" i="33" s="1"/>
  <c r="D383" i="33" a="1"/>
  <c r="D383" i="33" s="1"/>
  <c r="E382" i="33"/>
  <c r="I381" i="33"/>
  <c r="M381" i="33"/>
  <c r="G381" i="33"/>
  <c r="K381" i="33"/>
  <c r="I382" i="33" l="1"/>
  <c r="G382" i="33"/>
  <c r="M382" i="33"/>
  <c r="K382" i="33"/>
  <c r="L383" i="33" a="1"/>
  <c r="L383" i="33" s="1"/>
  <c r="J383" i="33" a="1"/>
  <c r="J383" i="33" s="1"/>
  <c r="H383" i="33" a="1"/>
  <c r="H383" i="33" s="1"/>
  <c r="F383" i="33" a="1"/>
  <c r="F383" i="33" s="1"/>
  <c r="D384" i="33" a="1"/>
  <c r="D384" i="33" s="1"/>
  <c r="E383" i="33"/>
  <c r="G383" i="33" l="1"/>
  <c r="M383" i="33"/>
  <c r="K383" i="33"/>
  <c r="I383" i="33"/>
  <c r="F384" i="33" a="1"/>
  <c r="F384" i="33" s="1"/>
  <c r="L384" i="33" a="1"/>
  <c r="L384" i="33" s="1"/>
  <c r="H384" i="33" a="1"/>
  <c r="H384" i="33" s="1"/>
  <c r="J384" i="33" a="1"/>
  <c r="J384" i="33" s="1"/>
  <c r="D385" i="33" a="1"/>
  <c r="D385" i="33" s="1"/>
  <c r="E384" i="33"/>
  <c r="K384" i="33" l="1"/>
  <c r="I384" i="33"/>
  <c r="G384" i="33"/>
  <c r="M384" i="33"/>
  <c r="L385" i="33" a="1"/>
  <c r="L385" i="33" s="1"/>
  <c r="J385" i="33" a="1"/>
  <c r="J385" i="33" s="1"/>
  <c r="H385" i="33" a="1"/>
  <c r="H385" i="33" s="1"/>
  <c r="F385" i="33" a="1"/>
  <c r="F385" i="33" s="1"/>
  <c r="D386" i="33" a="1"/>
  <c r="D386" i="33" s="1"/>
  <c r="E385" i="33"/>
  <c r="F386" i="33" l="1" a="1"/>
  <c r="F386" i="33" s="1"/>
  <c r="J386" i="33" a="1"/>
  <c r="J386" i="33" s="1"/>
  <c r="H386" i="33" a="1"/>
  <c r="H386" i="33" s="1"/>
  <c r="L386" i="33" a="1"/>
  <c r="L386" i="33" s="1"/>
  <c r="D387" i="33" a="1"/>
  <c r="D387" i="33" s="1"/>
  <c r="E386" i="33"/>
  <c r="M385" i="33"/>
  <c r="G385" i="33"/>
  <c r="K385" i="33"/>
  <c r="I385" i="33"/>
  <c r="G386" i="33" l="1"/>
  <c r="I386" i="33"/>
  <c r="K386" i="33"/>
  <c r="M386" i="33"/>
  <c r="L387" i="33" a="1"/>
  <c r="L387" i="33" s="1"/>
  <c r="J387" i="33" a="1"/>
  <c r="J387" i="33" s="1"/>
  <c r="F387" i="33" a="1"/>
  <c r="F387" i="33" s="1"/>
  <c r="H387" i="33" a="1"/>
  <c r="H387" i="33" s="1"/>
  <c r="D388" i="33" a="1"/>
  <c r="D388" i="33" s="1"/>
  <c r="E387" i="33"/>
  <c r="F388" i="33" l="1" a="1"/>
  <c r="F388" i="33" s="1"/>
  <c r="L388" i="33" a="1"/>
  <c r="L388" i="33" s="1"/>
  <c r="J388" i="33" a="1"/>
  <c r="J388" i="33" s="1"/>
  <c r="H388" i="33" a="1"/>
  <c r="H388" i="33" s="1"/>
  <c r="D389" i="33" a="1"/>
  <c r="D389" i="33" s="1"/>
  <c r="E388" i="33"/>
  <c r="I387" i="33"/>
  <c r="G387" i="33"/>
  <c r="M387" i="33"/>
  <c r="K387" i="33"/>
  <c r="L389" i="33" l="1" a="1"/>
  <c r="L389" i="33" s="1"/>
  <c r="H389" i="33" a="1"/>
  <c r="H389" i="33" s="1"/>
  <c r="F389" i="33" a="1"/>
  <c r="F389" i="33" s="1"/>
  <c r="J389" i="33" a="1"/>
  <c r="J389" i="33" s="1"/>
  <c r="D390" i="33" a="1"/>
  <c r="D390" i="33" s="1"/>
  <c r="E389" i="33"/>
  <c r="I388" i="33"/>
  <c r="M388" i="33"/>
  <c r="K388" i="33"/>
  <c r="G388" i="33"/>
  <c r="F390" i="33" l="1" a="1"/>
  <c r="F390" i="33" s="1"/>
  <c r="H390" i="33" a="1"/>
  <c r="H390" i="33" s="1"/>
  <c r="L390" i="33" a="1"/>
  <c r="L390" i="33" s="1"/>
  <c r="J390" i="33" a="1"/>
  <c r="J390" i="33" s="1"/>
  <c r="D391" i="33" a="1"/>
  <c r="D391" i="33" s="1"/>
  <c r="E390" i="33"/>
  <c r="G389" i="33"/>
  <c r="K389" i="33"/>
  <c r="I389" i="33"/>
  <c r="M389" i="33"/>
  <c r="J391" i="33" l="1" a="1"/>
  <c r="J391" i="33" s="1"/>
  <c r="H391" i="33" a="1"/>
  <c r="H391" i="33" s="1"/>
  <c r="F391" i="33" a="1"/>
  <c r="F391" i="33" s="1"/>
  <c r="L391" i="33" a="1"/>
  <c r="L391" i="33" s="1"/>
  <c r="D392" i="33" a="1"/>
  <c r="D392" i="33" s="1"/>
  <c r="E391" i="33"/>
  <c r="M390" i="33"/>
  <c r="K390" i="33"/>
  <c r="G390" i="33"/>
  <c r="I390" i="33"/>
  <c r="F392" i="33" l="1" a="1"/>
  <c r="F392" i="33" s="1"/>
  <c r="J392" i="33" a="1"/>
  <c r="J392" i="33" s="1"/>
  <c r="H392" i="33" a="1"/>
  <c r="H392" i="33" s="1"/>
  <c r="L392" i="33" a="1"/>
  <c r="L392" i="33" s="1"/>
  <c r="D393" i="33" a="1"/>
  <c r="D393" i="33" s="1"/>
  <c r="E392" i="33"/>
  <c r="K391" i="33"/>
  <c r="I391" i="33"/>
  <c r="G391" i="33"/>
  <c r="M391" i="33"/>
  <c r="G392" i="33" l="1"/>
  <c r="M392" i="33"/>
  <c r="K392" i="33"/>
  <c r="I392" i="33"/>
  <c r="L393" i="33" a="1"/>
  <c r="L393" i="33" s="1"/>
  <c r="J393" i="33" a="1"/>
  <c r="J393" i="33" s="1"/>
  <c r="H393" i="33" a="1"/>
  <c r="H393" i="33" s="1"/>
  <c r="F393" i="33" a="1"/>
  <c r="F393" i="33" s="1"/>
  <c r="D394" i="33" a="1"/>
  <c r="D394" i="33" s="1"/>
  <c r="E393" i="33"/>
  <c r="G393" i="33" l="1"/>
  <c r="I393" i="33"/>
  <c r="K393" i="33"/>
  <c r="M393" i="33"/>
  <c r="F394" i="33" a="1"/>
  <c r="F394" i="33" s="1"/>
  <c r="L394" i="33" a="1"/>
  <c r="L394" i="33" s="1"/>
  <c r="J394" i="33" a="1"/>
  <c r="J394" i="33" s="1"/>
  <c r="H394" i="33" a="1"/>
  <c r="H394" i="33" s="1"/>
  <c r="D395" i="33" a="1"/>
  <c r="D395" i="33" s="1"/>
  <c r="E394" i="33"/>
  <c r="I394" i="33" l="1"/>
  <c r="G394" i="33"/>
  <c r="M394" i="33"/>
  <c r="K394" i="33"/>
  <c r="L395" i="33" a="1"/>
  <c r="L395" i="33" s="1"/>
  <c r="J395" i="33" a="1"/>
  <c r="J395" i="33" s="1"/>
  <c r="H395" i="33" a="1"/>
  <c r="H395" i="33" s="1"/>
  <c r="F395" i="33" a="1"/>
  <c r="F395" i="33" s="1"/>
  <c r="D396" i="33" a="1"/>
  <c r="D396" i="33" s="1"/>
  <c r="E395" i="33"/>
  <c r="F396" i="33" l="1" a="1"/>
  <c r="F396" i="33" s="1"/>
  <c r="L396" i="33" a="1"/>
  <c r="L396" i="33" s="1"/>
  <c r="J396" i="33" a="1"/>
  <c r="J396" i="33" s="1"/>
  <c r="H396" i="33" a="1"/>
  <c r="H396" i="33" s="1"/>
  <c r="D397" i="33" a="1"/>
  <c r="D397" i="33" s="1"/>
  <c r="E396" i="33"/>
  <c r="I395" i="33"/>
  <c r="G395" i="33"/>
  <c r="M395" i="33"/>
  <c r="K395" i="33"/>
  <c r="I396" i="33" l="1"/>
  <c r="G396" i="33"/>
  <c r="K396" i="33"/>
  <c r="M396" i="33"/>
  <c r="L397" i="33" a="1"/>
  <c r="L397" i="33" s="1"/>
  <c r="J397" i="33" a="1"/>
  <c r="J397" i="33" s="1"/>
  <c r="H397" i="33" a="1"/>
  <c r="H397" i="33" s="1"/>
  <c r="F397" i="33" a="1"/>
  <c r="F397" i="33" s="1"/>
  <c r="D398" i="33" a="1"/>
  <c r="D398" i="33" s="1"/>
  <c r="E397" i="33"/>
  <c r="F398" i="33" l="1" a="1"/>
  <c r="F398" i="33" s="1"/>
  <c r="L398" i="33" a="1"/>
  <c r="L398" i="33" s="1"/>
  <c r="J398" i="33" a="1"/>
  <c r="J398" i="33" s="1"/>
  <c r="H398" i="33" a="1"/>
  <c r="H398" i="33" s="1"/>
  <c r="D399" i="33" a="1"/>
  <c r="D399" i="33" s="1"/>
  <c r="E398" i="33"/>
  <c r="K397" i="33"/>
  <c r="G397" i="33"/>
  <c r="M397" i="33"/>
  <c r="I397" i="33"/>
  <c r="G398" i="33" l="1"/>
  <c r="I398" i="33"/>
  <c r="M398" i="33"/>
  <c r="K398" i="33"/>
  <c r="L399" i="33" a="1"/>
  <c r="L399" i="33" s="1"/>
  <c r="J399" i="33" a="1"/>
  <c r="J399" i="33" s="1"/>
  <c r="H399" i="33" a="1"/>
  <c r="H399" i="33" s="1"/>
  <c r="F399" i="33" a="1"/>
  <c r="F399" i="33" s="1"/>
  <c r="D400" i="33" a="1"/>
  <c r="D400" i="33" s="1"/>
  <c r="E399" i="33"/>
  <c r="F400" i="33" l="1" a="1"/>
  <c r="F400" i="33" s="1"/>
  <c r="L400" i="33" a="1"/>
  <c r="L400" i="33" s="1"/>
  <c r="J400" i="33" a="1"/>
  <c r="J400" i="33" s="1"/>
  <c r="H400" i="33" a="1"/>
  <c r="H400" i="33" s="1"/>
  <c r="D401" i="33" a="1"/>
  <c r="D401" i="33" s="1"/>
  <c r="E400" i="33"/>
  <c r="I399" i="33"/>
  <c r="M399" i="33"/>
  <c r="K399" i="33"/>
  <c r="G399" i="33"/>
  <c r="I400" i="33" l="1"/>
  <c r="G400" i="33"/>
  <c r="M400" i="33"/>
  <c r="K400" i="33"/>
  <c r="L401" i="33" a="1"/>
  <c r="L401" i="33" s="1"/>
  <c r="J401" i="33" a="1"/>
  <c r="J401" i="33" s="1"/>
  <c r="H401" i="33" a="1"/>
  <c r="H401" i="33" s="1"/>
  <c r="F401" i="33" a="1"/>
  <c r="F401" i="33" s="1"/>
  <c r="D402" i="33" a="1"/>
  <c r="D402" i="33" s="1"/>
  <c r="E401" i="33"/>
  <c r="G401" i="33" l="1"/>
  <c r="I401" i="33"/>
  <c r="M401" i="33"/>
  <c r="K401" i="33"/>
  <c r="F402" i="33" a="1"/>
  <c r="F402" i="33" s="1"/>
  <c r="L402" i="33" a="1"/>
  <c r="L402" i="33" s="1"/>
  <c r="J402" i="33" a="1"/>
  <c r="J402" i="33" s="1"/>
  <c r="H402" i="33" a="1"/>
  <c r="H402" i="33" s="1"/>
  <c r="D403" i="33" a="1"/>
  <c r="D403" i="33" s="1"/>
  <c r="E402" i="33"/>
  <c r="L403" i="33" l="1" a="1"/>
  <c r="L403" i="33" s="1"/>
  <c r="J403" i="33" a="1"/>
  <c r="J403" i="33" s="1"/>
  <c r="H403" i="33" a="1"/>
  <c r="H403" i="33" s="1"/>
  <c r="F403" i="33" a="1"/>
  <c r="F403" i="33" s="1"/>
  <c r="D404" i="33" a="1"/>
  <c r="D404" i="33" s="1"/>
  <c r="E403" i="33"/>
  <c r="K402" i="33"/>
  <c r="I402" i="33"/>
  <c r="G402" i="33"/>
  <c r="M402" i="33"/>
  <c r="F404" i="33" l="1" a="1"/>
  <c r="F404" i="33" s="1"/>
  <c r="L404" i="33" a="1"/>
  <c r="L404" i="33" s="1"/>
  <c r="J404" i="33" a="1"/>
  <c r="J404" i="33" s="1"/>
  <c r="H404" i="33" a="1"/>
  <c r="H404" i="33" s="1"/>
  <c r="D405" i="33" a="1"/>
  <c r="D405" i="33" s="1"/>
  <c r="E404" i="33"/>
  <c r="G403" i="33"/>
  <c r="M403" i="33"/>
  <c r="K403" i="33"/>
  <c r="I403" i="33"/>
  <c r="G404" i="33" l="1"/>
  <c r="I404" i="33"/>
  <c r="K404" i="33"/>
  <c r="M404" i="33"/>
  <c r="L405" i="33" a="1"/>
  <c r="L405" i="33" s="1"/>
  <c r="J405" i="33" a="1"/>
  <c r="J405" i="33" s="1"/>
  <c r="H405" i="33" a="1"/>
  <c r="H405" i="33" s="1"/>
  <c r="F405" i="33" a="1"/>
  <c r="F405" i="33" s="1"/>
  <c r="D406" i="33" a="1"/>
  <c r="D406" i="33" s="1"/>
  <c r="E405" i="33"/>
  <c r="M405" i="33" l="1"/>
  <c r="K405" i="33"/>
  <c r="I405" i="33"/>
  <c r="G405" i="33"/>
  <c r="F406" i="33" a="1"/>
  <c r="F406" i="33" s="1"/>
  <c r="L406" i="33" a="1"/>
  <c r="L406" i="33" s="1"/>
  <c r="J406" i="33" a="1"/>
  <c r="J406" i="33" s="1"/>
  <c r="H406" i="33" a="1"/>
  <c r="H406" i="33" s="1"/>
  <c r="D407" i="33" a="1"/>
  <c r="D407" i="33" s="1"/>
  <c r="E406" i="33"/>
  <c r="G406" i="33" l="1"/>
  <c r="I406" i="33"/>
  <c r="M406" i="33"/>
  <c r="K406" i="33"/>
  <c r="L407" i="33" a="1"/>
  <c r="L407" i="33" s="1"/>
  <c r="J407" i="33" a="1"/>
  <c r="J407" i="33" s="1"/>
  <c r="H407" i="33" a="1"/>
  <c r="H407" i="33" s="1"/>
  <c r="F407" i="33" a="1"/>
  <c r="F407" i="33" s="1"/>
  <c r="D408" i="33" a="1"/>
  <c r="D408" i="33" s="1"/>
  <c r="E407" i="33"/>
  <c r="G407" i="33" l="1"/>
  <c r="I407" i="33"/>
  <c r="M407" i="33"/>
  <c r="K407" i="33"/>
  <c r="J408" i="33" a="1"/>
  <c r="J408" i="33" s="1"/>
  <c r="F408" i="33" a="1"/>
  <c r="F408" i="33" s="1"/>
  <c r="H408" i="33" a="1"/>
  <c r="H408" i="33" s="1"/>
  <c r="L408" i="33" a="1"/>
  <c r="L408" i="33" s="1"/>
  <c r="D409" i="33" a="1"/>
  <c r="D409" i="33" s="1"/>
  <c r="E408" i="33"/>
  <c r="I408" i="33" l="1"/>
  <c r="G408" i="33"/>
  <c r="K408" i="33"/>
  <c r="M408" i="33"/>
  <c r="H409" i="33" a="1"/>
  <c r="H409" i="33" s="1"/>
  <c r="F409" i="33" a="1"/>
  <c r="F409" i="33" s="1"/>
  <c r="L409" i="33" a="1"/>
  <c r="L409" i="33" s="1"/>
  <c r="J409" i="33" a="1"/>
  <c r="J409" i="33" s="1"/>
  <c r="D410" i="33" a="1"/>
  <c r="D410" i="33" s="1"/>
  <c r="E409" i="33"/>
  <c r="K409" i="33" l="1"/>
  <c r="I409" i="33"/>
  <c r="G409" i="33"/>
  <c r="M409" i="33"/>
  <c r="J410" i="33" a="1"/>
  <c r="J410" i="33" s="1"/>
  <c r="H410" i="33" a="1"/>
  <c r="H410" i="33" s="1"/>
  <c r="L410" i="33" a="1"/>
  <c r="L410" i="33" s="1"/>
  <c r="F410" i="33" a="1"/>
  <c r="F410" i="33" s="1"/>
  <c r="D411" i="33" a="1"/>
  <c r="D411" i="33" s="1"/>
  <c r="E410" i="33"/>
  <c r="G410" i="33" l="1"/>
  <c r="M410" i="33"/>
  <c r="K410" i="33"/>
  <c r="I410" i="33"/>
  <c r="L411" i="33" a="1"/>
  <c r="L411" i="33" s="1"/>
  <c r="J411" i="33" a="1"/>
  <c r="J411" i="33" s="1"/>
  <c r="H411" i="33" a="1"/>
  <c r="H411" i="33" s="1"/>
  <c r="F411" i="33" a="1"/>
  <c r="F411" i="33" s="1"/>
  <c r="D412" i="33" a="1"/>
  <c r="D412" i="33" s="1"/>
  <c r="E411" i="33"/>
  <c r="I411" i="33" l="1"/>
  <c r="G411" i="33"/>
  <c r="M411" i="33"/>
  <c r="K411" i="33"/>
  <c r="J412" i="33" a="1"/>
  <c r="J412" i="33" s="1"/>
  <c r="L412" i="33" a="1"/>
  <c r="L412" i="33" s="1"/>
  <c r="F412" i="33" a="1"/>
  <c r="F412" i="33" s="1"/>
  <c r="H412" i="33" a="1"/>
  <c r="H412" i="33" s="1"/>
  <c r="D413" i="33" a="1"/>
  <c r="D413" i="33" s="1"/>
  <c r="E412" i="33"/>
  <c r="L413" i="33" l="1" a="1"/>
  <c r="L413" i="33" s="1"/>
  <c r="J413" i="33" a="1"/>
  <c r="J413" i="33" s="1"/>
  <c r="H413" i="33" a="1"/>
  <c r="H413" i="33" s="1"/>
  <c r="F413" i="33" a="1"/>
  <c r="F413" i="33" s="1"/>
  <c r="D414" i="33" a="1"/>
  <c r="D414" i="33" s="1"/>
  <c r="E413" i="33"/>
  <c r="M412" i="33"/>
  <c r="K412" i="33"/>
  <c r="I412" i="33"/>
  <c r="G412" i="33"/>
  <c r="J414" i="33" l="1" a="1"/>
  <c r="J414" i="33" s="1"/>
  <c r="H414" i="33" a="1"/>
  <c r="H414" i="33" s="1"/>
  <c r="L414" i="33" a="1"/>
  <c r="L414" i="33" s="1"/>
  <c r="F414" i="33" a="1"/>
  <c r="F414" i="33" s="1"/>
  <c r="D415" i="33" a="1"/>
  <c r="D415" i="33" s="1"/>
  <c r="E414" i="33"/>
  <c r="G413" i="33"/>
  <c r="M413" i="33"/>
  <c r="I413" i="33"/>
  <c r="K413" i="33"/>
  <c r="M414" i="33" l="1"/>
  <c r="K414" i="33"/>
  <c r="I414" i="33"/>
  <c r="G414" i="33"/>
  <c r="L415" i="33" a="1"/>
  <c r="L415" i="33" s="1"/>
  <c r="J415" i="33" a="1"/>
  <c r="J415" i="33" s="1"/>
  <c r="F415" i="33" a="1"/>
  <c r="F415" i="33" s="1"/>
  <c r="H415" i="33" a="1"/>
  <c r="H415" i="33" s="1"/>
  <c r="D416" i="33" a="1"/>
  <c r="D416" i="33" s="1"/>
  <c r="E415" i="33"/>
  <c r="J416" i="33" l="1" a="1"/>
  <c r="J416" i="33" s="1"/>
  <c r="L416" i="33" a="1"/>
  <c r="L416" i="33" s="1"/>
  <c r="H416" i="33" a="1"/>
  <c r="H416" i="33" s="1"/>
  <c r="F416" i="33" a="1"/>
  <c r="F416" i="33" s="1"/>
  <c r="D417" i="33" a="1"/>
  <c r="D417" i="33" s="1"/>
  <c r="E416" i="33"/>
  <c r="K415" i="33"/>
  <c r="M415" i="33"/>
  <c r="I415" i="33"/>
  <c r="G415" i="33"/>
  <c r="G416" i="33" l="1"/>
  <c r="M416" i="33"/>
  <c r="K416" i="33"/>
  <c r="I416" i="33"/>
  <c r="J417" i="33" a="1"/>
  <c r="J417" i="33" s="1"/>
  <c r="H417" i="33" a="1"/>
  <c r="H417" i="33" s="1"/>
  <c r="F417" i="33" a="1"/>
  <c r="F417" i="33" s="1"/>
  <c r="L417" i="33" a="1"/>
  <c r="L417" i="33" s="1"/>
  <c r="D418" i="33" a="1"/>
  <c r="D418" i="33" s="1"/>
  <c r="E417" i="33"/>
  <c r="G417" i="33" l="1"/>
  <c r="I417" i="33"/>
  <c r="K417" i="33"/>
  <c r="M417" i="33"/>
  <c r="J418" i="33" a="1"/>
  <c r="J418" i="33" s="1"/>
  <c r="H418" i="33" a="1"/>
  <c r="H418" i="33" s="1"/>
  <c r="F418" i="33" a="1"/>
  <c r="F418" i="33" s="1"/>
  <c r="L418" i="33" a="1"/>
  <c r="L418" i="33" s="1"/>
  <c r="D419" i="33" a="1"/>
  <c r="D419" i="33" s="1"/>
  <c r="E418" i="33"/>
  <c r="L419" i="33" l="1" a="1"/>
  <c r="L419" i="33" s="1"/>
  <c r="J419" i="33" a="1"/>
  <c r="J419" i="33" s="1"/>
  <c r="H419" i="33" a="1"/>
  <c r="H419" i="33" s="1"/>
  <c r="F419" i="33" a="1"/>
  <c r="F419" i="33" s="1"/>
  <c r="D420" i="33" a="1"/>
  <c r="D420" i="33" s="1"/>
  <c r="E419" i="33"/>
  <c r="M418" i="33"/>
  <c r="K418" i="33"/>
  <c r="I418" i="33"/>
  <c r="G418" i="33"/>
  <c r="G419" i="33" l="1"/>
  <c r="I419" i="33"/>
  <c r="M419" i="33"/>
  <c r="K419" i="33"/>
  <c r="J420" i="33" a="1"/>
  <c r="J420" i="33" s="1"/>
  <c r="L420" i="33" a="1"/>
  <c r="L420" i="33" s="1"/>
  <c r="H420" i="33" a="1"/>
  <c r="H420" i="33" s="1"/>
  <c r="F420" i="33" a="1"/>
  <c r="F420" i="33" s="1"/>
  <c r="D421" i="33" a="1"/>
  <c r="D421" i="33" s="1"/>
  <c r="E420" i="33"/>
  <c r="K420" i="33" l="1"/>
  <c r="M420" i="33"/>
  <c r="G420" i="33"/>
  <c r="I420" i="33"/>
  <c r="L421" i="33" a="1"/>
  <c r="L421" i="33" s="1"/>
  <c r="J421" i="33" a="1"/>
  <c r="J421" i="33" s="1"/>
  <c r="H421" i="33" a="1"/>
  <c r="H421" i="33" s="1"/>
  <c r="F421" i="33" a="1"/>
  <c r="F421" i="33" s="1"/>
  <c r="D422" i="33" a="1"/>
  <c r="D422" i="33" s="1"/>
  <c r="E421" i="33"/>
  <c r="G421" i="33" l="1"/>
  <c r="M421" i="33"/>
  <c r="K421" i="33"/>
  <c r="I421" i="33"/>
  <c r="J422" i="33" a="1"/>
  <c r="J422" i="33" s="1"/>
  <c r="L422" i="33" a="1"/>
  <c r="L422" i="33" s="1"/>
  <c r="H422" i="33" a="1"/>
  <c r="H422" i="33" s="1"/>
  <c r="F422" i="33" a="1"/>
  <c r="F422" i="33" s="1"/>
  <c r="D423" i="33" a="1"/>
  <c r="D423" i="33" s="1"/>
  <c r="E422" i="33"/>
  <c r="L423" i="33" l="1" a="1"/>
  <c r="L423" i="33" s="1"/>
  <c r="J423" i="33" a="1"/>
  <c r="J423" i="33" s="1"/>
  <c r="H423" i="33" a="1"/>
  <c r="H423" i="33" s="1"/>
  <c r="F423" i="33" a="1"/>
  <c r="F423" i="33" s="1"/>
  <c r="D424" i="33" a="1"/>
  <c r="D424" i="33" s="1"/>
  <c r="E423" i="33"/>
  <c r="G422" i="33"/>
  <c r="I422" i="33"/>
  <c r="K422" i="33"/>
  <c r="M422" i="33"/>
  <c r="M423" i="33" l="1"/>
  <c r="K423" i="33"/>
  <c r="G423" i="33"/>
  <c r="I423" i="33"/>
  <c r="J424" i="33" a="1"/>
  <c r="J424" i="33" s="1"/>
  <c r="L424" i="33" a="1"/>
  <c r="L424" i="33" s="1"/>
  <c r="H424" i="33" a="1"/>
  <c r="H424" i="33" s="1"/>
  <c r="F424" i="33" a="1"/>
  <c r="F424" i="33" s="1"/>
  <c r="D425" i="33" a="1"/>
  <c r="D425" i="33" s="1"/>
  <c r="E424" i="33"/>
  <c r="F425" i="33" l="1" a="1"/>
  <c r="F425" i="33" s="1"/>
  <c r="L425" i="33" a="1"/>
  <c r="L425" i="33" s="1"/>
  <c r="J425" i="33" a="1"/>
  <c r="J425" i="33" s="1"/>
  <c r="H425" i="33" a="1"/>
  <c r="H425" i="33" s="1"/>
  <c r="D426" i="33" a="1"/>
  <c r="D426" i="33" s="1"/>
  <c r="E425" i="33"/>
  <c r="G424" i="33"/>
  <c r="M424" i="33"/>
  <c r="K424" i="33"/>
  <c r="I424" i="33"/>
  <c r="J426" i="33" l="1" a="1"/>
  <c r="J426" i="33" s="1"/>
  <c r="L426" i="33" a="1"/>
  <c r="L426" i="33" s="1"/>
  <c r="H426" i="33" a="1"/>
  <c r="H426" i="33" s="1"/>
  <c r="F426" i="33" a="1"/>
  <c r="F426" i="33" s="1"/>
  <c r="D427" i="33" a="1"/>
  <c r="D427" i="33" s="1"/>
  <c r="E426" i="33"/>
  <c r="G425" i="33"/>
  <c r="M425" i="33"/>
  <c r="K425" i="33"/>
  <c r="I425" i="33"/>
  <c r="K426" i="33" l="1"/>
  <c r="I426" i="33"/>
  <c r="G426" i="33"/>
  <c r="M426" i="33"/>
  <c r="H427" i="33" a="1"/>
  <c r="H427" i="33" s="1"/>
  <c r="F427" i="33" a="1"/>
  <c r="F427" i="33" s="1"/>
  <c r="L427" i="33" a="1"/>
  <c r="L427" i="33" s="1"/>
  <c r="J427" i="33" a="1"/>
  <c r="J427" i="33" s="1"/>
  <c r="D428" i="33" a="1"/>
  <c r="D428" i="33" s="1"/>
  <c r="E427" i="33"/>
  <c r="J428" i="33" l="1" a="1"/>
  <c r="J428" i="33" s="1"/>
  <c r="L428" i="33" a="1"/>
  <c r="L428" i="33" s="1"/>
  <c r="H428" i="33" a="1"/>
  <c r="H428" i="33" s="1"/>
  <c r="F428" i="33" a="1"/>
  <c r="F428" i="33" s="1"/>
  <c r="D429" i="33" a="1"/>
  <c r="D429" i="33" s="1"/>
  <c r="E428" i="33"/>
  <c r="G427" i="33"/>
  <c r="M427" i="33"/>
  <c r="K427" i="33"/>
  <c r="I427" i="33"/>
  <c r="G428" i="33" l="1"/>
  <c r="I428" i="33"/>
  <c r="K428" i="33"/>
  <c r="M428" i="33"/>
  <c r="J429" i="33" a="1"/>
  <c r="J429" i="33" s="1"/>
  <c r="H429" i="33" a="1"/>
  <c r="H429" i="33" s="1"/>
  <c r="L429" i="33" a="1"/>
  <c r="L429" i="33" s="1"/>
  <c r="F429" i="33" a="1"/>
  <c r="F429" i="33" s="1"/>
  <c r="D430" i="33" a="1"/>
  <c r="D430" i="33" s="1"/>
  <c r="E429" i="33"/>
  <c r="J430" i="33" l="1" a="1"/>
  <c r="J430" i="33" s="1"/>
  <c r="L430" i="33" a="1"/>
  <c r="L430" i="33" s="1"/>
  <c r="H430" i="33" a="1"/>
  <c r="H430" i="33" s="1"/>
  <c r="F430" i="33" a="1"/>
  <c r="F430" i="33" s="1"/>
  <c r="D431" i="33" a="1"/>
  <c r="D431" i="33" s="1"/>
  <c r="E430" i="33"/>
  <c r="M429" i="33"/>
  <c r="K429" i="33"/>
  <c r="I429" i="33"/>
  <c r="G429" i="33"/>
  <c r="M430" i="33" l="1"/>
  <c r="K430" i="33"/>
  <c r="I430" i="33"/>
  <c r="G430" i="33"/>
  <c r="L431" i="33" a="1"/>
  <c r="L431" i="33" s="1"/>
  <c r="J431" i="33" a="1"/>
  <c r="J431" i="33" s="1"/>
  <c r="F431" i="33" a="1"/>
  <c r="F431" i="33" s="1"/>
  <c r="H431" i="33" a="1"/>
  <c r="H431" i="33" s="1"/>
  <c r="D432" i="33" a="1"/>
  <c r="D432" i="33" s="1"/>
  <c r="E431" i="33"/>
  <c r="J432" i="33" l="1" a="1"/>
  <c r="J432" i="33" s="1"/>
  <c r="L432" i="33" a="1"/>
  <c r="L432" i="33" s="1"/>
  <c r="H432" i="33" a="1"/>
  <c r="H432" i="33" s="1"/>
  <c r="F432" i="33" a="1"/>
  <c r="F432" i="33" s="1"/>
  <c r="D433" i="33" a="1"/>
  <c r="D433" i="33" s="1"/>
  <c r="E432" i="33"/>
  <c r="G431" i="33"/>
  <c r="M431" i="33"/>
  <c r="K431" i="33"/>
  <c r="I431" i="33"/>
  <c r="G432" i="33" l="1"/>
  <c r="M432" i="33"/>
  <c r="K432" i="33"/>
  <c r="I432" i="33"/>
  <c r="L433" i="33" a="1"/>
  <c r="L433" i="33" s="1"/>
  <c r="H433" i="33" a="1"/>
  <c r="H433" i="33" s="1"/>
  <c r="J433" i="33" a="1"/>
  <c r="J433" i="33" s="1"/>
  <c r="F433" i="33" a="1"/>
  <c r="F433" i="33" s="1"/>
  <c r="D434" i="33" a="1"/>
  <c r="D434" i="33" s="1"/>
  <c r="E433" i="33"/>
  <c r="J434" i="33" l="1" a="1"/>
  <c r="J434" i="33" s="1"/>
  <c r="L434" i="33" a="1"/>
  <c r="L434" i="33" s="1"/>
  <c r="H434" i="33" a="1"/>
  <c r="H434" i="33" s="1"/>
  <c r="F434" i="33" a="1"/>
  <c r="F434" i="33" s="1"/>
  <c r="D435" i="33" a="1"/>
  <c r="D435" i="33" s="1"/>
  <c r="E434" i="33"/>
  <c r="K433" i="33"/>
  <c r="I433" i="33"/>
  <c r="M433" i="33"/>
  <c r="G433" i="33"/>
  <c r="K434" i="33" l="1"/>
  <c r="I434" i="33"/>
  <c r="M434" i="33"/>
  <c r="G434" i="33"/>
  <c r="J435" i="33" a="1"/>
  <c r="J435" i="33" s="1"/>
  <c r="L435" i="33" a="1"/>
  <c r="L435" i="33" s="1"/>
  <c r="H435" i="33" a="1"/>
  <c r="H435" i="33" s="1"/>
  <c r="F435" i="33" a="1"/>
  <c r="F435" i="33" s="1"/>
  <c r="D436" i="33" a="1"/>
  <c r="D436" i="33" s="1"/>
  <c r="E435" i="33"/>
  <c r="I435" i="33" l="1"/>
  <c r="G435" i="33"/>
  <c r="K435" i="33"/>
  <c r="M435" i="33"/>
  <c r="J436" i="33" a="1"/>
  <c r="J436" i="33" s="1"/>
  <c r="L436" i="33" a="1"/>
  <c r="L436" i="33" s="1"/>
  <c r="H436" i="33" a="1"/>
  <c r="H436" i="33" s="1"/>
  <c r="F436" i="33" a="1"/>
  <c r="F436" i="33" s="1"/>
  <c r="D437" i="33" a="1"/>
  <c r="D437" i="33" s="1"/>
  <c r="E436" i="33"/>
  <c r="L437" i="33" l="1" a="1"/>
  <c r="L437" i="33" s="1"/>
  <c r="J437" i="33" a="1"/>
  <c r="J437" i="33" s="1"/>
  <c r="H437" i="33" a="1"/>
  <c r="H437" i="33" s="1"/>
  <c r="F437" i="33" a="1"/>
  <c r="F437" i="33" s="1"/>
  <c r="D438" i="33" a="1"/>
  <c r="D438" i="33" s="1"/>
  <c r="E437" i="33"/>
  <c r="M436" i="33"/>
  <c r="K436" i="33"/>
  <c r="I436" i="33"/>
  <c r="G436" i="33"/>
  <c r="J438" i="33" l="1" a="1"/>
  <c r="J438" i="33" s="1"/>
  <c r="L438" i="33" a="1"/>
  <c r="L438" i="33" s="1"/>
  <c r="H438" i="33" a="1"/>
  <c r="H438" i="33" s="1"/>
  <c r="F438" i="33" a="1"/>
  <c r="F438" i="33" s="1"/>
  <c r="D439" i="33" a="1"/>
  <c r="D439" i="33" s="1"/>
  <c r="E438" i="33"/>
  <c r="G437" i="33"/>
  <c r="I437" i="33"/>
  <c r="M437" i="33"/>
  <c r="K437" i="33"/>
  <c r="K438" i="33" l="1"/>
  <c r="M438" i="33"/>
  <c r="I438" i="33"/>
  <c r="G438" i="33"/>
  <c r="L439" i="33" a="1"/>
  <c r="L439" i="33" s="1"/>
  <c r="J439" i="33" a="1"/>
  <c r="J439" i="33" s="1"/>
  <c r="H439" i="33" a="1"/>
  <c r="H439" i="33" s="1"/>
  <c r="F439" i="33" a="1"/>
  <c r="F439" i="33" s="1"/>
  <c r="D440" i="33" a="1"/>
  <c r="D440" i="33" s="1"/>
  <c r="E439" i="33"/>
  <c r="J440" i="33" l="1" a="1"/>
  <c r="J440" i="33" s="1"/>
  <c r="L440" i="33" a="1"/>
  <c r="L440" i="33" s="1"/>
  <c r="H440" i="33" a="1"/>
  <c r="H440" i="33" s="1"/>
  <c r="F440" i="33" a="1"/>
  <c r="F440" i="33" s="1"/>
  <c r="D441" i="33" a="1"/>
  <c r="D441" i="33" s="1"/>
  <c r="E440" i="33"/>
  <c r="G439" i="33"/>
  <c r="M439" i="33"/>
  <c r="K439" i="33"/>
  <c r="I439" i="33"/>
  <c r="G440" i="33" l="1"/>
  <c r="I440" i="33"/>
  <c r="K440" i="33"/>
  <c r="M440" i="33"/>
  <c r="L441" i="33" a="1"/>
  <c r="L441" i="33" s="1"/>
  <c r="J441" i="33" a="1"/>
  <c r="J441" i="33" s="1"/>
  <c r="H441" i="33" a="1"/>
  <c r="H441" i="33" s="1"/>
  <c r="F441" i="33" a="1"/>
  <c r="F441" i="33" s="1"/>
  <c r="D442" i="33" a="1"/>
  <c r="D442" i="33" s="1"/>
  <c r="E441" i="33"/>
  <c r="I441" i="33" l="1"/>
  <c r="G441" i="33"/>
  <c r="K441" i="33"/>
  <c r="M441" i="33"/>
  <c r="J442" i="33" a="1"/>
  <c r="J442" i="33" s="1"/>
  <c r="L442" i="33" a="1"/>
  <c r="L442" i="33" s="1"/>
  <c r="H442" i="33" a="1"/>
  <c r="H442" i="33" s="1"/>
  <c r="F442" i="33" a="1"/>
  <c r="F442" i="33" s="1"/>
  <c r="D443" i="33" a="1"/>
  <c r="D443" i="33" s="1"/>
  <c r="E442" i="33"/>
  <c r="G442" i="33" l="1"/>
  <c r="M442" i="33"/>
  <c r="K442" i="33"/>
  <c r="I442" i="33"/>
  <c r="L443" i="33" a="1"/>
  <c r="L443" i="33" s="1"/>
  <c r="J443" i="33" a="1"/>
  <c r="J443" i="33" s="1"/>
  <c r="H443" i="33" a="1"/>
  <c r="H443" i="33" s="1"/>
  <c r="F443" i="33" a="1"/>
  <c r="F443" i="33" s="1"/>
  <c r="D444" i="33" a="1"/>
  <c r="D444" i="33" s="1"/>
  <c r="E443" i="33"/>
  <c r="G443" i="33" l="1"/>
  <c r="M443" i="33"/>
  <c r="K443" i="33"/>
  <c r="I443" i="33"/>
  <c r="J444" i="33" a="1"/>
  <c r="J444" i="33" s="1"/>
  <c r="H444" i="33" a="1"/>
  <c r="H444" i="33" s="1"/>
  <c r="F444" i="33" a="1"/>
  <c r="F444" i="33" s="1"/>
  <c r="L444" i="33" a="1"/>
  <c r="L444" i="33" s="1"/>
  <c r="D445" i="33" a="1"/>
  <c r="D445" i="33" s="1"/>
  <c r="E444" i="33"/>
  <c r="H445" i="33" l="1" a="1"/>
  <c r="H445" i="33" s="1"/>
  <c r="F445" i="33" a="1"/>
  <c r="F445" i="33" s="1"/>
  <c r="L445" i="33" a="1"/>
  <c r="L445" i="33" s="1"/>
  <c r="J445" i="33" a="1"/>
  <c r="J445" i="33" s="1"/>
  <c r="D446" i="33" a="1"/>
  <c r="D446" i="33" s="1"/>
  <c r="E445" i="33"/>
  <c r="K444" i="33"/>
  <c r="M444" i="33"/>
  <c r="G444" i="33"/>
  <c r="I444" i="33"/>
  <c r="J446" i="33" l="1" a="1"/>
  <c r="J446" i="33" s="1"/>
  <c r="F446" i="33" a="1"/>
  <c r="F446" i="33" s="1"/>
  <c r="L446" i="33" a="1"/>
  <c r="L446" i="33" s="1"/>
  <c r="H446" i="33" a="1"/>
  <c r="H446" i="33" s="1"/>
  <c r="D447" i="33" a="1"/>
  <c r="D447" i="33" s="1"/>
  <c r="E446" i="33"/>
  <c r="M445" i="33"/>
  <c r="K445" i="33"/>
  <c r="I445" i="33"/>
  <c r="G445" i="33"/>
  <c r="G446" i="33" l="1"/>
  <c r="I446" i="33"/>
  <c r="M446" i="33"/>
  <c r="K446" i="33"/>
  <c r="L447" i="33" a="1"/>
  <c r="L447" i="33" s="1"/>
  <c r="J447" i="33" a="1"/>
  <c r="J447" i="33" s="1"/>
  <c r="H447" i="33" a="1"/>
  <c r="H447" i="33" s="1"/>
  <c r="F447" i="33" a="1"/>
  <c r="F447" i="33" s="1"/>
  <c r="D448" i="33" a="1"/>
  <c r="D448" i="33" s="1"/>
  <c r="E447" i="33"/>
  <c r="J448" i="33" l="1" a="1"/>
  <c r="J448" i="33" s="1"/>
  <c r="H448" i="33" a="1"/>
  <c r="H448" i="33" s="1"/>
  <c r="F448" i="33" a="1"/>
  <c r="F448" i="33" s="1"/>
  <c r="L448" i="33" a="1"/>
  <c r="L448" i="33" s="1"/>
  <c r="D449" i="33" a="1"/>
  <c r="D449" i="33" s="1"/>
  <c r="E448" i="33"/>
  <c r="M447" i="33"/>
  <c r="K447" i="33"/>
  <c r="I447" i="33"/>
  <c r="G447" i="33"/>
  <c r="I448" i="33" l="1"/>
  <c r="G448" i="33"/>
  <c r="M448" i="33"/>
  <c r="K448" i="33"/>
  <c r="L449" i="33" a="1"/>
  <c r="L449" i="33" s="1"/>
  <c r="J449" i="33" a="1"/>
  <c r="J449" i="33" s="1"/>
  <c r="H449" i="33" a="1"/>
  <c r="H449" i="33" s="1"/>
  <c r="F449" i="33" a="1"/>
  <c r="F449" i="33" s="1"/>
  <c r="D450" i="33" a="1"/>
  <c r="D450" i="33" s="1"/>
  <c r="E449" i="33"/>
  <c r="G449" i="33" l="1"/>
  <c r="M449" i="33"/>
  <c r="K449" i="33"/>
  <c r="I449" i="33"/>
  <c r="J450" i="33" a="1"/>
  <c r="J450" i="33" s="1"/>
  <c r="L450" i="33" a="1"/>
  <c r="L450" i="33" s="1"/>
  <c r="H450" i="33" a="1"/>
  <c r="H450" i="33" s="1"/>
  <c r="F450" i="33" a="1"/>
  <c r="F450" i="33" s="1"/>
  <c r="D451" i="33" a="1"/>
  <c r="D451" i="33" s="1"/>
  <c r="E450" i="33"/>
  <c r="I450" i="33" l="1"/>
  <c r="G450" i="33"/>
  <c r="K450" i="33"/>
  <c r="M450" i="33"/>
  <c r="J451" i="33" a="1"/>
  <c r="J451" i="33" s="1"/>
  <c r="H451" i="33" a="1"/>
  <c r="H451" i="33" s="1"/>
  <c r="F451" i="33" a="1"/>
  <c r="F451" i="33" s="1"/>
  <c r="L451" i="33" a="1"/>
  <c r="L451" i="33" s="1"/>
  <c r="D452" i="33" a="1"/>
  <c r="D452" i="33" s="1"/>
  <c r="E451" i="33"/>
  <c r="J452" i="33" l="1" a="1"/>
  <c r="J452" i="33" s="1"/>
  <c r="L452" i="33" a="1"/>
  <c r="L452" i="33" s="1"/>
  <c r="F452" i="33" a="1"/>
  <c r="F452" i="33" s="1"/>
  <c r="H452" i="33" a="1"/>
  <c r="H452" i="33" s="1"/>
  <c r="D453" i="33" a="1"/>
  <c r="D453" i="33" s="1"/>
  <c r="E452" i="33"/>
  <c r="K451" i="33"/>
  <c r="M451" i="33"/>
  <c r="I451" i="33"/>
  <c r="G451" i="33"/>
  <c r="K452" i="33" l="1"/>
  <c r="G452" i="33"/>
  <c r="I452" i="33"/>
  <c r="M452" i="33"/>
  <c r="L453" i="33" a="1"/>
  <c r="L453" i="33" s="1"/>
  <c r="J453" i="33" a="1"/>
  <c r="J453" i="33" s="1"/>
  <c r="H453" i="33" a="1"/>
  <c r="H453" i="33" s="1"/>
  <c r="F453" i="33" a="1"/>
  <c r="F453" i="33" s="1"/>
  <c r="D454" i="33" a="1"/>
  <c r="D454" i="33" s="1"/>
  <c r="E453" i="33"/>
  <c r="I453" i="33" l="1"/>
  <c r="G453" i="33"/>
  <c r="K453" i="33"/>
  <c r="M453" i="33"/>
  <c r="J454" i="33" a="1"/>
  <c r="J454" i="33" s="1"/>
  <c r="H454" i="33" a="1"/>
  <c r="H454" i="33" s="1"/>
  <c r="L454" i="33" a="1"/>
  <c r="L454" i="33" s="1"/>
  <c r="F454" i="33" a="1"/>
  <c r="F454" i="33" s="1"/>
  <c r="D455" i="33" a="1"/>
  <c r="D455" i="33" s="1"/>
  <c r="E454" i="33"/>
  <c r="G454" i="33" l="1"/>
  <c r="I454" i="33"/>
  <c r="M454" i="33"/>
  <c r="K454" i="33"/>
  <c r="L455" i="33" a="1"/>
  <c r="L455" i="33" s="1"/>
  <c r="J455" i="33" a="1"/>
  <c r="J455" i="33" s="1"/>
  <c r="H455" i="33" a="1"/>
  <c r="H455" i="33" s="1"/>
  <c r="F455" i="33" a="1"/>
  <c r="F455" i="33" s="1"/>
  <c r="D456" i="33" a="1"/>
  <c r="D456" i="33" s="1"/>
  <c r="E455" i="33"/>
  <c r="J456" i="33" l="1" a="1"/>
  <c r="J456" i="33" s="1"/>
  <c r="L456" i="33" a="1"/>
  <c r="L456" i="33" s="1"/>
  <c r="H456" i="33" a="1"/>
  <c r="H456" i="33" s="1"/>
  <c r="F456" i="33" a="1"/>
  <c r="F456" i="33" s="1"/>
  <c r="D457" i="33" a="1"/>
  <c r="D457" i="33" s="1"/>
  <c r="E456" i="33"/>
  <c r="G455" i="33"/>
  <c r="M455" i="33"/>
  <c r="K455" i="33"/>
  <c r="I455" i="33"/>
  <c r="K456" i="33" l="1"/>
  <c r="G456" i="33"/>
  <c r="I456" i="33"/>
  <c r="M456" i="33"/>
  <c r="L457" i="33" a="1"/>
  <c r="L457" i="33" s="1"/>
  <c r="J457" i="33" a="1"/>
  <c r="J457" i="33" s="1"/>
  <c r="H457" i="33" a="1"/>
  <c r="H457" i="33" s="1"/>
  <c r="F457" i="33" a="1"/>
  <c r="F457" i="33" s="1"/>
  <c r="D458" i="33" a="1"/>
  <c r="D458" i="33" s="1"/>
  <c r="E457" i="33"/>
  <c r="J458" i="33" l="1" a="1"/>
  <c r="J458" i="33" s="1"/>
  <c r="L458" i="33" a="1"/>
  <c r="L458" i="33" s="1"/>
  <c r="H458" i="33" a="1"/>
  <c r="H458" i="33" s="1"/>
  <c r="F458" i="33" a="1"/>
  <c r="F458" i="33" s="1"/>
  <c r="D459" i="33" a="1"/>
  <c r="D459" i="33" s="1"/>
  <c r="E458" i="33"/>
  <c r="M457" i="33"/>
  <c r="K457" i="33"/>
  <c r="I457" i="33"/>
  <c r="G457" i="33"/>
  <c r="L459" i="33" l="1" a="1"/>
  <c r="L459" i="33" s="1"/>
  <c r="J459" i="33" a="1"/>
  <c r="J459" i="33" s="1"/>
  <c r="H459" i="33" a="1"/>
  <c r="H459" i="33" s="1"/>
  <c r="F459" i="33" a="1"/>
  <c r="F459" i="33" s="1"/>
  <c r="D460" i="33" a="1"/>
  <c r="D460" i="33" s="1"/>
  <c r="E459" i="33"/>
  <c r="G458" i="33"/>
  <c r="I458" i="33"/>
  <c r="K458" i="33"/>
  <c r="M458" i="33"/>
  <c r="I459" i="33" l="1"/>
  <c r="G459" i="33"/>
  <c r="K459" i="33"/>
  <c r="M459" i="33"/>
  <c r="J460" i="33" a="1"/>
  <c r="J460" i="33" s="1"/>
  <c r="L460" i="33" a="1"/>
  <c r="L460" i="33" s="1"/>
  <c r="F460" i="33" a="1"/>
  <c r="F460" i="33" s="1"/>
  <c r="H460" i="33" a="1"/>
  <c r="H460" i="33" s="1"/>
  <c r="D461" i="33" a="1"/>
  <c r="D461" i="33" s="1"/>
  <c r="E460" i="33"/>
  <c r="G460" i="33" l="1"/>
  <c r="I460" i="33"/>
  <c r="M460" i="33"/>
  <c r="K460" i="33"/>
  <c r="F461" i="33" a="1"/>
  <c r="F461" i="33" s="1"/>
  <c r="L461" i="33" a="1"/>
  <c r="L461" i="33" s="1"/>
  <c r="J461" i="33" a="1"/>
  <c r="J461" i="33" s="1"/>
  <c r="H461" i="33" a="1"/>
  <c r="H461" i="33" s="1"/>
  <c r="D462" i="33" a="1"/>
  <c r="D462" i="33" s="1"/>
  <c r="E461" i="33"/>
  <c r="G461" i="33" l="1"/>
  <c r="M461" i="33"/>
  <c r="K461" i="33"/>
  <c r="I461" i="33"/>
  <c r="J462" i="33" a="1"/>
  <c r="J462" i="33" s="1"/>
  <c r="H462" i="33" a="1"/>
  <c r="H462" i="33" s="1"/>
  <c r="F462" i="33" a="1"/>
  <c r="F462" i="33" s="1"/>
  <c r="L462" i="33" a="1"/>
  <c r="L462" i="33" s="1"/>
  <c r="D463" i="33" a="1"/>
  <c r="D463" i="33" s="1"/>
  <c r="E462" i="33"/>
  <c r="K462" i="33" l="1"/>
  <c r="I462" i="33"/>
  <c r="M462" i="33"/>
  <c r="G462" i="33"/>
  <c r="J463" i="33" a="1"/>
  <c r="J463" i="33" s="1"/>
  <c r="H463" i="33" a="1"/>
  <c r="H463" i="33" s="1"/>
  <c r="F463" i="33" a="1"/>
  <c r="F463" i="33" s="1"/>
  <c r="L463" i="33" a="1"/>
  <c r="L463" i="33" s="1"/>
  <c r="D464" i="33" a="1"/>
  <c r="D464" i="33" s="1"/>
  <c r="E463" i="33"/>
  <c r="G463" i="33" l="1"/>
  <c r="K463" i="33"/>
  <c r="M463" i="33"/>
  <c r="I463" i="33"/>
  <c r="J464" i="33" a="1"/>
  <c r="J464" i="33" s="1"/>
  <c r="L464" i="33" a="1"/>
  <c r="L464" i="33" s="1"/>
  <c r="H464" i="33" a="1"/>
  <c r="H464" i="33" s="1"/>
  <c r="F464" i="33" a="1"/>
  <c r="F464" i="33" s="1"/>
  <c r="D465" i="33" a="1"/>
  <c r="D465" i="33" s="1"/>
  <c r="E464" i="33"/>
  <c r="G464" i="33" l="1"/>
  <c r="K464" i="33"/>
  <c r="I464" i="33"/>
  <c r="M464" i="33"/>
  <c r="F465" i="33" a="1"/>
  <c r="F465" i="33" s="1"/>
  <c r="L465" i="33" a="1"/>
  <c r="L465" i="33" s="1"/>
  <c r="J465" i="33" a="1"/>
  <c r="J465" i="33" s="1"/>
  <c r="H465" i="33" a="1"/>
  <c r="H465" i="33" s="1"/>
  <c r="D466" i="33" a="1"/>
  <c r="D466" i="33" s="1"/>
  <c r="E465" i="33"/>
  <c r="J466" i="33" l="1" a="1"/>
  <c r="J466" i="33" s="1"/>
  <c r="L466" i="33" a="1"/>
  <c r="L466" i="33" s="1"/>
  <c r="H466" i="33" a="1"/>
  <c r="H466" i="33" s="1"/>
  <c r="F466" i="33" a="1"/>
  <c r="F466" i="33" s="1"/>
  <c r="D467" i="33" a="1"/>
  <c r="D467" i="33" s="1"/>
  <c r="E466" i="33"/>
  <c r="I465" i="33"/>
  <c r="G465" i="33"/>
  <c r="M465" i="33"/>
  <c r="K465" i="33"/>
  <c r="I466" i="33" l="1"/>
  <c r="G466" i="33"/>
  <c r="M466" i="33"/>
  <c r="K466" i="33"/>
  <c r="H467" i="33" a="1"/>
  <c r="H467" i="33" s="1"/>
  <c r="F467" i="33" a="1"/>
  <c r="F467" i="33" s="1"/>
  <c r="L467" i="33" a="1"/>
  <c r="L467" i="33" s="1"/>
  <c r="J467" i="33" a="1"/>
  <c r="J467" i="33" s="1"/>
  <c r="D468" i="33" a="1"/>
  <c r="D468" i="33" s="1"/>
  <c r="E467" i="33"/>
  <c r="G467" i="33" l="1"/>
  <c r="M467" i="33"/>
  <c r="I467" i="33"/>
  <c r="K467" i="33"/>
  <c r="J468" i="33" a="1"/>
  <c r="J468" i="33" s="1"/>
  <c r="L468" i="33" a="1"/>
  <c r="L468" i="33" s="1"/>
  <c r="H468" i="33" a="1"/>
  <c r="H468" i="33" s="1"/>
  <c r="F468" i="33" a="1"/>
  <c r="F468" i="33" s="1"/>
  <c r="D469" i="33" a="1"/>
  <c r="D469" i="33" s="1"/>
  <c r="E468" i="33"/>
  <c r="K468" i="33" l="1"/>
  <c r="M468" i="33"/>
  <c r="I468" i="33"/>
  <c r="G468" i="33"/>
  <c r="J469" i="33" a="1"/>
  <c r="J469" i="33" s="1"/>
  <c r="H469" i="33" a="1"/>
  <c r="H469" i="33" s="1"/>
  <c r="L469" i="33" a="1"/>
  <c r="L469" i="33" s="1"/>
  <c r="F469" i="33" a="1"/>
  <c r="F469" i="33" s="1"/>
  <c r="D470" i="33" a="1"/>
  <c r="D470" i="33" s="1"/>
  <c r="E469" i="33"/>
  <c r="G469" i="33" l="1"/>
  <c r="K469" i="33"/>
  <c r="I469" i="33"/>
  <c r="M469" i="33"/>
  <c r="J470" i="33" a="1"/>
  <c r="J470" i="33" s="1"/>
  <c r="L470" i="33" a="1"/>
  <c r="L470" i="33" s="1"/>
  <c r="H470" i="33" a="1"/>
  <c r="H470" i="33" s="1"/>
  <c r="F470" i="33" a="1"/>
  <c r="F470" i="33" s="1"/>
  <c r="D471" i="33" a="1"/>
  <c r="D471" i="33" s="1"/>
  <c r="E470" i="33"/>
  <c r="L471" i="33" l="1" a="1"/>
  <c r="L471" i="33" s="1"/>
  <c r="J471" i="33" a="1"/>
  <c r="J471" i="33" s="1"/>
  <c r="F471" i="33" a="1"/>
  <c r="F471" i="33" s="1"/>
  <c r="H471" i="33" a="1"/>
  <c r="H471" i="33" s="1"/>
  <c r="D472" i="33" a="1"/>
  <c r="D472" i="33" s="1"/>
  <c r="E471" i="33"/>
  <c r="G470" i="33"/>
  <c r="M470" i="33"/>
  <c r="I470" i="33"/>
  <c r="K470" i="33"/>
  <c r="I471" i="33" l="1"/>
  <c r="M471" i="33"/>
  <c r="K471" i="33"/>
  <c r="G471" i="33"/>
  <c r="J472" i="33" a="1"/>
  <c r="J472" i="33" s="1"/>
  <c r="L472" i="33" a="1"/>
  <c r="L472" i="33" s="1"/>
  <c r="H472" i="33" a="1"/>
  <c r="H472" i="33" s="1"/>
  <c r="F472" i="33" a="1"/>
  <c r="F472" i="33" s="1"/>
  <c r="D473" i="33" a="1"/>
  <c r="D473" i="33" s="1"/>
  <c r="E472" i="33"/>
  <c r="K472" i="33" l="1"/>
  <c r="G472" i="33"/>
  <c r="I472" i="33"/>
  <c r="M472" i="33"/>
  <c r="L473" i="33" a="1"/>
  <c r="L473" i="33" s="1"/>
  <c r="H473" i="33" a="1"/>
  <c r="H473" i="33" s="1"/>
  <c r="J473" i="33" a="1"/>
  <c r="J473" i="33" s="1"/>
  <c r="F473" i="33" a="1"/>
  <c r="F473" i="33" s="1"/>
  <c r="D474" i="33" a="1"/>
  <c r="D474" i="33" s="1"/>
  <c r="E473" i="33"/>
  <c r="J474" i="33" l="1" a="1"/>
  <c r="J474" i="33" s="1"/>
  <c r="L474" i="33" a="1"/>
  <c r="L474" i="33" s="1"/>
  <c r="F474" i="33" a="1"/>
  <c r="F474" i="33" s="1"/>
  <c r="H474" i="33" a="1"/>
  <c r="H474" i="33" s="1"/>
  <c r="D475" i="33" a="1"/>
  <c r="D475" i="33" s="1"/>
  <c r="E474" i="33"/>
  <c r="G473" i="33"/>
  <c r="M473" i="33"/>
  <c r="K473" i="33"/>
  <c r="I473" i="33"/>
  <c r="K474" i="33" l="1"/>
  <c r="I474" i="33"/>
  <c r="M474" i="33"/>
  <c r="G474" i="33"/>
  <c r="J475" i="33" a="1"/>
  <c r="J475" i="33" s="1"/>
  <c r="F475" i="33" a="1"/>
  <c r="F475" i="33" s="1"/>
  <c r="L475" i="33" a="1"/>
  <c r="L475" i="33" s="1"/>
  <c r="H475" i="33" a="1"/>
  <c r="H475" i="33" s="1"/>
  <c r="D476" i="33" a="1"/>
  <c r="D476" i="33" s="1"/>
  <c r="E475" i="33"/>
  <c r="I475" i="33" l="1"/>
  <c r="G475" i="33"/>
  <c r="K475" i="33"/>
  <c r="M475" i="33"/>
  <c r="J476" i="33" a="1"/>
  <c r="J476" i="33" s="1"/>
  <c r="L476" i="33" a="1"/>
  <c r="L476" i="33" s="1"/>
  <c r="H476" i="33" a="1"/>
  <c r="H476" i="33" s="1"/>
  <c r="F476" i="33" a="1"/>
  <c r="F476" i="33" s="1"/>
  <c r="D477" i="33" a="1"/>
  <c r="D477" i="33" s="1"/>
  <c r="E476" i="33"/>
  <c r="I476" i="33" l="1"/>
  <c r="M476" i="33"/>
  <c r="K476" i="33"/>
  <c r="G476" i="33"/>
  <c r="L477" i="33" a="1"/>
  <c r="L477" i="33" s="1"/>
  <c r="J477" i="33" a="1"/>
  <c r="J477" i="33" s="1"/>
  <c r="H477" i="33" a="1"/>
  <c r="H477" i="33" s="1"/>
  <c r="F477" i="33" a="1"/>
  <c r="F477" i="33" s="1"/>
  <c r="D478" i="33" a="1"/>
  <c r="D478" i="33" s="1"/>
  <c r="E477" i="33"/>
  <c r="J478" i="33" l="1" a="1"/>
  <c r="J478" i="33" s="1"/>
  <c r="L478" i="33" a="1"/>
  <c r="L478" i="33" s="1"/>
  <c r="H478" i="33" a="1"/>
  <c r="H478" i="33" s="1"/>
  <c r="F478" i="33" a="1"/>
  <c r="F478" i="33" s="1"/>
  <c r="D479" i="33" a="1"/>
  <c r="D479" i="33" s="1"/>
  <c r="E478" i="33"/>
  <c r="K477" i="33"/>
  <c r="M477" i="33"/>
  <c r="G477" i="33"/>
  <c r="I477" i="33"/>
  <c r="L479" i="33" l="1" a="1"/>
  <c r="L479" i="33" s="1"/>
  <c r="J479" i="33" a="1"/>
  <c r="J479" i="33" s="1"/>
  <c r="H479" i="33" a="1"/>
  <c r="H479" i="33" s="1"/>
  <c r="F479" i="33" a="1"/>
  <c r="F479" i="33" s="1"/>
  <c r="D480" i="33" a="1"/>
  <c r="D480" i="33" s="1"/>
  <c r="E479" i="33"/>
  <c r="K478" i="33"/>
  <c r="M478" i="33"/>
  <c r="I478" i="33"/>
  <c r="G478" i="33"/>
  <c r="J480" i="33" l="1" a="1"/>
  <c r="J480" i="33" s="1"/>
  <c r="L480" i="33" a="1"/>
  <c r="L480" i="33" s="1"/>
  <c r="H480" i="33" a="1"/>
  <c r="H480" i="33" s="1"/>
  <c r="F480" i="33" a="1"/>
  <c r="F480" i="33" s="1"/>
  <c r="D481" i="33" a="1"/>
  <c r="D481" i="33" s="1"/>
  <c r="E480" i="33"/>
  <c r="G479" i="33"/>
  <c r="I479" i="33"/>
  <c r="M479" i="33"/>
  <c r="K479" i="33"/>
  <c r="L481" i="33" l="1" a="1"/>
  <c r="L481" i="33" s="1"/>
  <c r="J481" i="33" a="1"/>
  <c r="J481" i="33" s="1"/>
  <c r="H481" i="33" a="1"/>
  <c r="H481" i="33" s="1"/>
  <c r="F481" i="33" a="1"/>
  <c r="F481" i="33" s="1"/>
  <c r="D482" i="33" a="1"/>
  <c r="D482" i="33" s="1"/>
  <c r="E481" i="33"/>
  <c r="I480" i="33"/>
  <c r="M480" i="33"/>
  <c r="K480" i="33"/>
  <c r="G480" i="33"/>
  <c r="J482" i="33" l="1" a="1"/>
  <c r="J482" i="33" s="1"/>
  <c r="L482" i="33" a="1"/>
  <c r="L482" i="33" s="1"/>
  <c r="H482" i="33" a="1"/>
  <c r="H482" i="33" s="1"/>
  <c r="F482" i="33" a="1"/>
  <c r="F482" i="33" s="1"/>
  <c r="D483" i="33" a="1"/>
  <c r="D483" i="33" s="1"/>
  <c r="E482" i="33"/>
  <c r="G481" i="33"/>
  <c r="M481" i="33"/>
  <c r="K481" i="33"/>
  <c r="I481" i="33"/>
  <c r="G482" i="33" l="1"/>
  <c r="I482" i="33"/>
  <c r="K482" i="33"/>
  <c r="M482" i="33"/>
  <c r="L483" i="33" a="1"/>
  <c r="L483" i="33" s="1"/>
  <c r="J483" i="33" a="1"/>
  <c r="J483" i="33" s="1"/>
  <c r="H483" i="33" a="1"/>
  <c r="H483" i="33" s="1"/>
  <c r="F483" i="33" a="1"/>
  <c r="F483" i="33" s="1"/>
  <c r="D484" i="33" a="1"/>
  <c r="D484" i="33" s="1"/>
  <c r="E483" i="33"/>
  <c r="J484" i="33" l="1" a="1"/>
  <c r="J484" i="33" s="1"/>
  <c r="L484" i="33" a="1"/>
  <c r="L484" i="33" s="1"/>
  <c r="H484" i="33" a="1"/>
  <c r="H484" i="33" s="1"/>
  <c r="F484" i="33" a="1"/>
  <c r="F484" i="33" s="1"/>
  <c r="D485" i="33" a="1"/>
  <c r="D485" i="33" s="1"/>
  <c r="E484" i="33"/>
  <c r="K483" i="33"/>
  <c r="I483" i="33"/>
  <c r="G483" i="33"/>
  <c r="M483" i="33"/>
  <c r="I484" i="33" l="1"/>
  <c r="G484" i="33"/>
  <c r="M484" i="33"/>
  <c r="K484" i="33"/>
  <c r="L485" i="33" a="1"/>
  <c r="L485" i="33" s="1"/>
  <c r="J485" i="33" a="1"/>
  <c r="J485" i="33" s="1"/>
  <c r="H485" i="33" a="1"/>
  <c r="H485" i="33" s="1"/>
  <c r="F485" i="33" a="1"/>
  <c r="F485" i="33" s="1"/>
  <c r="D486" i="33" a="1"/>
  <c r="D486" i="33" s="1"/>
  <c r="E485" i="33"/>
  <c r="G485" i="33" l="1"/>
  <c r="M485" i="33"/>
  <c r="I485" i="33"/>
  <c r="K485" i="33"/>
  <c r="J486" i="33" a="1"/>
  <c r="J486" i="33" s="1"/>
  <c r="F486" i="33" a="1"/>
  <c r="F486" i="33" s="1"/>
  <c r="L486" i="33" a="1"/>
  <c r="L486" i="33" s="1"/>
  <c r="H486" i="33" a="1"/>
  <c r="H486" i="33" s="1"/>
  <c r="D487" i="33" a="1"/>
  <c r="D487" i="33" s="1"/>
  <c r="E486" i="33"/>
  <c r="J487" i="33" l="1" a="1"/>
  <c r="J487" i="33" s="1"/>
  <c r="H487" i="33" a="1"/>
  <c r="H487" i="33" s="1"/>
  <c r="F487" i="33" a="1"/>
  <c r="F487" i="33" s="1"/>
  <c r="L487" i="33" a="1"/>
  <c r="L487" i="33" s="1"/>
  <c r="D488" i="33" a="1"/>
  <c r="D488" i="33" s="1"/>
  <c r="E487" i="33"/>
  <c r="M486" i="33"/>
  <c r="K486" i="33"/>
  <c r="I486" i="33"/>
  <c r="G486" i="33"/>
  <c r="K487" i="33" l="1"/>
  <c r="G487" i="33"/>
  <c r="M487" i="33"/>
  <c r="I487" i="33"/>
  <c r="J488" i="33" a="1"/>
  <c r="J488" i="33" s="1"/>
  <c r="H488" i="33" a="1"/>
  <c r="H488" i="33" s="1"/>
  <c r="F488" i="33" a="1"/>
  <c r="F488" i="33" s="1"/>
  <c r="L488" i="33" a="1"/>
  <c r="L488" i="33" s="1"/>
  <c r="D489" i="33" a="1"/>
  <c r="D489" i="33" s="1"/>
  <c r="E488" i="33"/>
  <c r="G488" i="33" l="1"/>
  <c r="M488" i="33"/>
  <c r="K488" i="33"/>
  <c r="I488" i="33"/>
  <c r="L489" i="33" a="1"/>
  <c r="L489" i="33" s="1"/>
  <c r="J489" i="33" a="1"/>
  <c r="J489" i="33" s="1"/>
  <c r="H489" i="33" a="1"/>
  <c r="H489" i="33" s="1"/>
  <c r="F489" i="33" a="1"/>
  <c r="F489" i="33" s="1"/>
  <c r="D490" i="33" a="1"/>
  <c r="D490" i="33" s="1"/>
  <c r="E489" i="33"/>
  <c r="J490" i="33" l="1" a="1"/>
  <c r="J490" i="33" s="1"/>
  <c r="L490" i="33" a="1"/>
  <c r="L490" i="33" s="1"/>
  <c r="H490" i="33" a="1"/>
  <c r="H490" i="33" s="1"/>
  <c r="F490" i="33" a="1"/>
  <c r="F490" i="33" s="1"/>
  <c r="D491" i="33" a="1"/>
  <c r="D491" i="33" s="1"/>
  <c r="E490" i="33"/>
  <c r="I489" i="33"/>
  <c r="K489" i="33"/>
  <c r="G489" i="33"/>
  <c r="M489" i="33"/>
  <c r="L491" i="33" l="1" a="1"/>
  <c r="L491" i="33" s="1"/>
  <c r="J491" i="33" a="1"/>
  <c r="J491" i="33" s="1"/>
  <c r="H491" i="33" a="1"/>
  <c r="H491" i="33" s="1"/>
  <c r="F491" i="33" a="1"/>
  <c r="F491" i="33" s="1"/>
  <c r="D492" i="33" a="1"/>
  <c r="D492" i="33" s="1"/>
  <c r="E491" i="33"/>
  <c r="K490" i="33"/>
  <c r="I490" i="33"/>
  <c r="G490" i="33"/>
  <c r="M490" i="33"/>
  <c r="G491" i="33" l="1"/>
  <c r="K491" i="33"/>
  <c r="I491" i="33"/>
  <c r="M491" i="33"/>
  <c r="J492" i="33" a="1"/>
  <c r="J492" i="33" s="1"/>
  <c r="L492" i="33" a="1"/>
  <c r="L492" i="33" s="1"/>
  <c r="F492" i="33" a="1"/>
  <c r="F492" i="33" s="1"/>
  <c r="H492" i="33" a="1"/>
  <c r="H492" i="33" s="1"/>
  <c r="D493" i="33" a="1"/>
  <c r="D493" i="33" s="1"/>
  <c r="E492" i="33"/>
  <c r="H493" i="33" l="1" a="1"/>
  <c r="H493" i="33" s="1"/>
  <c r="F493" i="33" a="1"/>
  <c r="F493" i="33" s="1"/>
  <c r="L493" i="33" a="1"/>
  <c r="L493" i="33" s="1"/>
  <c r="J493" i="33" a="1"/>
  <c r="J493" i="33" s="1"/>
  <c r="D494" i="33" a="1"/>
  <c r="D494" i="33" s="1"/>
  <c r="E493" i="33"/>
  <c r="K492" i="33"/>
  <c r="G492" i="33"/>
  <c r="M492" i="33"/>
  <c r="I492" i="33"/>
  <c r="J494" i="33" l="1" a="1"/>
  <c r="J494" i="33" s="1"/>
  <c r="H494" i="33" a="1"/>
  <c r="H494" i="33" s="1"/>
  <c r="L494" i="33" a="1"/>
  <c r="L494" i="33" s="1"/>
  <c r="F494" i="33" a="1"/>
  <c r="F494" i="33" s="1"/>
  <c r="D495" i="33" a="1"/>
  <c r="D495" i="33" s="1"/>
  <c r="E494" i="33"/>
  <c r="G493" i="33"/>
  <c r="I493" i="33"/>
  <c r="M493" i="33"/>
  <c r="K493" i="33"/>
  <c r="G494" i="33" l="1"/>
  <c r="I494" i="33"/>
  <c r="M494" i="33"/>
  <c r="K494" i="33"/>
  <c r="L495" i="33" a="1"/>
  <c r="L495" i="33" s="1"/>
  <c r="J495" i="33" a="1"/>
  <c r="J495" i="33" s="1"/>
  <c r="H495" i="33" a="1"/>
  <c r="H495" i="33" s="1"/>
  <c r="F495" i="33" a="1"/>
  <c r="F495" i="33" s="1"/>
  <c r="D496" i="33" a="1"/>
  <c r="D496" i="33" s="1"/>
  <c r="E495" i="33"/>
  <c r="K495" i="33" l="1"/>
  <c r="I495" i="33"/>
  <c r="M495" i="33"/>
  <c r="G495" i="33"/>
  <c r="J496" i="33" a="1"/>
  <c r="J496" i="33" s="1"/>
  <c r="L496" i="33" a="1"/>
  <c r="L496" i="33" s="1"/>
  <c r="H496" i="33" a="1"/>
  <c r="H496" i="33" s="1"/>
  <c r="F496" i="33" a="1"/>
  <c r="F496" i="33" s="1"/>
  <c r="D497" i="33" a="1"/>
  <c r="D497" i="33" s="1"/>
  <c r="E496" i="33"/>
  <c r="G496" i="33" l="1"/>
  <c r="K496" i="33"/>
  <c r="M496" i="33"/>
  <c r="I496" i="33"/>
  <c r="L497" i="33" a="1"/>
  <c r="L497" i="33" s="1"/>
  <c r="J497" i="33" a="1"/>
  <c r="J497" i="33" s="1"/>
  <c r="H497" i="33" a="1"/>
  <c r="H497" i="33" s="1"/>
  <c r="F497" i="33" a="1"/>
  <c r="F497" i="33" s="1"/>
  <c r="D498" i="33" a="1"/>
  <c r="D498" i="33" s="1"/>
  <c r="E497" i="33"/>
  <c r="J498" i="33" l="1" a="1"/>
  <c r="J498" i="33" s="1"/>
  <c r="L498" i="33" a="1"/>
  <c r="L498" i="33" s="1"/>
  <c r="H498" i="33" a="1"/>
  <c r="H498" i="33" s="1"/>
  <c r="F498" i="33" a="1"/>
  <c r="F498" i="33" s="1"/>
  <c r="D499" i="33" a="1"/>
  <c r="D499" i="33" s="1"/>
  <c r="E498" i="33"/>
  <c r="G497" i="33"/>
  <c r="I497" i="33"/>
  <c r="K497" i="33"/>
  <c r="M497" i="33"/>
  <c r="I498" i="33" l="1"/>
  <c r="K498" i="33"/>
  <c r="G498" i="33"/>
  <c r="M498" i="33"/>
  <c r="L499" i="33" a="1"/>
  <c r="L499" i="33" s="1"/>
  <c r="J499" i="33" a="1"/>
  <c r="J499" i="33" s="1"/>
  <c r="H499" i="33" a="1"/>
  <c r="H499" i="33" s="1"/>
  <c r="F499" i="33" a="1"/>
  <c r="F499" i="33" s="1"/>
  <c r="D500" i="33" a="1"/>
  <c r="D500" i="33" s="1"/>
  <c r="E499" i="33"/>
  <c r="J500" i="33" l="1" a="1"/>
  <c r="J500" i="33" s="1"/>
  <c r="L500" i="33" a="1"/>
  <c r="L500" i="33" s="1"/>
  <c r="H500" i="33" a="1"/>
  <c r="H500" i="33" s="1"/>
  <c r="F500" i="33" a="1"/>
  <c r="F500" i="33" s="1"/>
  <c r="D501" i="33" a="1"/>
  <c r="D501" i="33" s="1"/>
  <c r="E500" i="33"/>
  <c r="G499" i="33"/>
  <c r="M499" i="33"/>
  <c r="K499" i="33"/>
  <c r="I499" i="33"/>
  <c r="L501" i="33" l="1" a="1"/>
  <c r="L501" i="33" s="1"/>
  <c r="J501" i="33" a="1"/>
  <c r="J501" i="33" s="1"/>
  <c r="H501" i="33" a="1"/>
  <c r="H501" i="33" s="1"/>
  <c r="F501" i="33" a="1"/>
  <c r="F501" i="33" s="1"/>
  <c r="D502" i="33" a="1"/>
  <c r="D502" i="33" s="1"/>
  <c r="E501" i="33"/>
  <c r="K500" i="33"/>
  <c r="G500" i="33"/>
  <c r="M500" i="33"/>
  <c r="I500" i="33"/>
  <c r="J502" i="33" l="1" a="1"/>
  <c r="J502" i="33" s="1"/>
  <c r="L502" i="33" a="1"/>
  <c r="L502" i="33" s="1"/>
  <c r="H502" i="33" a="1"/>
  <c r="H502" i="33" s="1"/>
  <c r="F502" i="33" a="1"/>
  <c r="F502" i="33" s="1"/>
  <c r="D503" i="33" a="1"/>
  <c r="D503" i="33" s="1"/>
  <c r="E502" i="33"/>
  <c r="I501" i="33"/>
  <c r="M501" i="33"/>
  <c r="K501" i="33"/>
  <c r="G501" i="33"/>
  <c r="K502" i="33" l="1"/>
  <c r="M502" i="33"/>
  <c r="I502" i="33"/>
  <c r="G502" i="33"/>
  <c r="L503" i="33" a="1"/>
  <c r="L503" i="33" s="1"/>
  <c r="J503" i="33" a="1"/>
  <c r="J503" i="33" s="1"/>
  <c r="F503" i="33" a="1"/>
  <c r="F503" i="33" s="1"/>
  <c r="H503" i="33" a="1"/>
  <c r="H503" i="33" s="1"/>
  <c r="D504" i="33" a="1"/>
  <c r="D504" i="33" s="1"/>
  <c r="E503" i="33"/>
  <c r="J504" i="33" l="1" a="1"/>
  <c r="J504" i="33" s="1"/>
  <c r="L504" i="33" a="1"/>
  <c r="L504" i="33" s="1"/>
  <c r="H504" i="33" a="1"/>
  <c r="H504" i="33" s="1"/>
  <c r="F504" i="33" a="1"/>
  <c r="F504" i="33" s="1"/>
  <c r="D505" i="33" a="1"/>
  <c r="D505" i="33" s="1"/>
  <c r="E504" i="33"/>
  <c r="M503" i="33"/>
  <c r="G503" i="33"/>
  <c r="I503" i="33"/>
  <c r="K503" i="33"/>
  <c r="K504" i="33" l="1"/>
  <c r="G504" i="33"/>
  <c r="M504" i="33"/>
  <c r="I504" i="33"/>
  <c r="F505" i="33" a="1"/>
  <c r="F505" i="33" s="1"/>
  <c r="L505" i="33" a="1"/>
  <c r="L505" i="33" s="1"/>
  <c r="J505" i="33" a="1"/>
  <c r="J505" i="33" s="1"/>
  <c r="H505" i="33" a="1"/>
  <c r="H505" i="33" s="1"/>
  <c r="D506" i="33" a="1"/>
  <c r="D506" i="33" s="1"/>
  <c r="E505" i="33"/>
  <c r="K505" i="33" l="1"/>
  <c r="G505" i="33"/>
  <c r="I505" i="33"/>
  <c r="M505" i="33"/>
  <c r="J506" i="33" a="1"/>
  <c r="J506" i="33" s="1"/>
  <c r="L506" i="33" a="1"/>
  <c r="L506" i="33" s="1"/>
  <c r="H506" i="33" a="1"/>
  <c r="H506" i="33" s="1"/>
  <c r="F506" i="33" a="1"/>
  <c r="F506" i="33" s="1"/>
  <c r="D507" i="33" a="1"/>
  <c r="D507" i="33" s="1"/>
  <c r="E506" i="33"/>
  <c r="G506" i="33" l="1"/>
  <c r="I506" i="33"/>
  <c r="K506" i="33"/>
  <c r="M506" i="33"/>
  <c r="H507" i="33" a="1"/>
  <c r="H507" i="33" s="1"/>
  <c r="F507" i="33" a="1"/>
  <c r="F507" i="33" s="1"/>
  <c r="L507" i="33" a="1"/>
  <c r="L507" i="33" s="1"/>
  <c r="J507" i="33" a="1"/>
  <c r="J507" i="33" s="1"/>
  <c r="D508" i="33" a="1"/>
  <c r="D508" i="33" s="1"/>
  <c r="E507" i="33"/>
  <c r="I507" i="33" l="1"/>
  <c r="G507" i="33"/>
  <c r="K507" i="33"/>
  <c r="M507" i="33"/>
  <c r="J508" i="33" a="1"/>
  <c r="J508" i="33" s="1"/>
  <c r="L508" i="33" a="1"/>
  <c r="L508" i="33" s="1"/>
  <c r="H508" i="33" a="1"/>
  <c r="H508" i="33" s="1"/>
  <c r="F508" i="33" a="1"/>
  <c r="F508" i="33" s="1"/>
  <c r="D509" i="33" a="1"/>
  <c r="D509" i="33" s="1"/>
  <c r="E508" i="33"/>
  <c r="K508" i="33" l="1"/>
  <c r="I508" i="33"/>
  <c r="G508" i="33"/>
  <c r="M508" i="33"/>
  <c r="J509" i="33" a="1"/>
  <c r="J509" i="33" s="1"/>
  <c r="H509" i="33" a="1"/>
  <c r="H509" i="33" s="1"/>
  <c r="L509" i="33" a="1"/>
  <c r="L509" i="33" s="1"/>
  <c r="F509" i="33" a="1"/>
  <c r="F509" i="33" s="1"/>
  <c r="D510" i="33" a="1"/>
  <c r="D510" i="33" s="1"/>
  <c r="E509" i="33"/>
  <c r="G509" i="33" l="1"/>
  <c r="M509" i="33"/>
  <c r="I509" i="33"/>
  <c r="K509" i="33"/>
  <c r="J510" i="33" a="1"/>
  <c r="J510" i="33" s="1"/>
  <c r="L510" i="33" a="1"/>
  <c r="L510" i="33" s="1"/>
  <c r="F510" i="33" a="1"/>
  <c r="F510" i="33" s="1"/>
  <c r="H510" i="33" a="1"/>
  <c r="H510" i="33" s="1"/>
  <c r="D511" i="33" a="1"/>
  <c r="D511" i="33" s="1"/>
  <c r="E510" i="33"/>
  <c r="L511" i="33" l="1" a="1"/>
  <c r="L511" i="33" s="1"/>
  <c r="J511" i="33" a="1"/>
  <c r="J511" i="33" s="1"/>
  <c r="F511" i="33" a="1"/>
  <c r="F511" i="33" s="1"/>
  <c r="H511" i="33" a="1"/>
  <c r="H511" i="33" s="1"/>
  <c r="D512" i="33" a="1"/>
  <c r="D512" i="33" s="1"/>
  <c r="E511" i="33"/>
  <c r="I510" i="33"/>
  <c r="G510" i="33"/>
  <c r="M510" i="33"/>
  <c r="K510" i="33"/>
  <c r="J512" i="33" l="1" a="1"/>
  <c r="J512" i="33" s="1"/>
  <c r="L512" i="33" a="1"/>
  <c r="L512" i="33" s="1"/>
  <c r="H512" i="33" a="1"/>
  <c r="H512" i="33" s="1"/>
  <c r="F512" i="33" a="1"/>
  <c r="F512" i="33" s="1"/>
  <c r="D513" i="33" a="1"/>
  <c r="D513" i="33" s="1"/>
  <c r="E512" i="33"/>
  <c r="M511" i="33"/>
  <c r="G511" i="33"/>
  <c r="K511" i="33"/>
  <c r="I511" i="33"/>
  <c r="G512" i="33" l="1"/>
  <c r="I512" i="33"/>
  <c r="M512" i="33"/>
  <c r="K512" i="33"/>
  <c r="L513" i="33" a="1"/>
  <c r="L513" i="33" s="1"/>
  <c r="H513" i="33" a="1"/>
  <c r="H513" i="33" s="1"/>
  <c r="J513" i="33" a="1"/>
  <c r="J513" i="33" s="1"/>
  <c r="F513" i="33" a="1"/>
  <c r="F513" i="33" s="1"/>
  <c r="D514" i="33" a="1"/>
  <c r="D514" i="33" s="1"/>
  <c r="E513" i="33"/>
  <c r="K513" i="33" l="1"/>
  <c r="I513" i="33"/>
  <c r="G513" i="33"/>
  <c r="M513" i="33"/>
  <c r="J514" i="33" a="1"/>
  <c r="J514" i="33" s="1"/>
  <c r="L514" i="33" a="1"/>
  <c r="L514" i="33" s="1"/>
  <c r="H514" i="33" a="1"/>
  <c r="H514" i="33" s="1"/>
  <c r="F514" i="33" a="1"/>
  <c r="F514" i="33" s="1"/>
  <c r="D515" i="33" a="1"/>
  <c r="D515" i="33" s="1"/>
  <c r="E514" i="33"/>
  <c r="J515" i="33" l="1" a="1"/>
  <c r="J515" i="33" s="1"/>
  <c r="L515" i="33" a="1"/>
  <c r="L515" i="33" s="1"/>
  <c r="H515" i="33" a="1"/>
  <c r="H515" i="33" s="1"/>
  <c r="F515" i="33" a="1"/>
  <c r="F515" i="33" s="1"/>
  <c r="D516" i="33" a="1"/>
  <c r="D516" i="33" s="1"/>
  <c r="E515" i="33"/>
  <c r="G514" i="33"/>
  <c r="K514" i="33"/>
  <c r="M514" i="33"/>
  <c r="I514" i="33"/>
  <c r="I515" i="33" l="1"/>
  <c r="K515" i="33"/>
  <c r="G515" i="33"/>
  <c r="M515" i="33"/>
  <c r="J516" i="33" a="1"/>
  <c r="J516" i="33" s="1"/>
  <c r="L516" i="33" a="1"/>
  <c r="L516" i="33" s="1"/>
  <c r="H516" i="33" a="1"/>
  <c r="H516" i="33" s="1"/>
  <c r="F516" i="33" a="1"/>
  <c r="F516" i="33" s="1"/>
  <c r="D517" i="33" a="1"/>
  <c r="D517" i="33" s="1"/>
  <c r="E516" i="33"/>
  <c r="K516" i="33" l="1"/>
  <c r="I516" i="33"/>
  <c r="G516" i="33"/>
  <c r="M516" i="33"/>
  <c r="L517" i="33" a="1"/>
  <c r="L517" i="33" s="1"/>
  <c r="J517" i="33" a="1"/>
  <c r="J517" i="33" s="1"/>
  <c r="H517" i="33" a="1"/>
  <c r="H517" i="33" s="1"/>
  <c r="F517" i="33" a="1"/>
  <c r="F517" i="33" s="1"/>
  <c r="D518" i="33" a="1"/>
  <c r="D518" i="33" s="1"/>
  <c r="E517" i="33"/>
  <c r="G517" i="33" l="1"/>
  <c r="M517" i="33"/>
  <c r="K517" i="33"/>
  <c r="I517" i="33"/>
  <c r="J518" i="33" a="1"/>
  <c r="J518" i="33" s="1"/>
  <c r="H518" i="33" a="1"/>
  <c r="H518" i="33" s="1"/>
  <c r="F518" i="33" a="1"/>
  <c r="F518" i="33" s="1"/>
  <c r="L518" i="33" a="1"/>
  <c r="L518" i="33" s="1"/>
  <c r="D519" i="33" a="1"/>
  <c r="D519" i="33" s="1"/>
  <c r="E518" i="33"/>
  <c r="L519" i="33" l="1" a="1"/>
  <c r="L519" i="33" s="1"/>
  <c r="J519" i="33" a="1"/>
  <c r="J519" i="33" s="1"/>
  <c r="H519" i="33" a="1"/>
  <c r="H519" i="33" s="1"/>
  <c r="F519" i="33" a="1"/>
  <c r="F519" i="33" s="1"/>
  <c r="D520" i="33" a="1"/>
  <c r="D520" i="33" s="1"/>
  <c r="E519" i="33"/>
  <c r="G518" i="33"/>
  <c r="M518" i="33"/>
  <c r="K518" i="33"/>
  <c r="I518" i="33"/>
  <c r="K519" i="33" l="1"/>
  <c r="I519" i="33"/>
  <c r="M519" i="33"/>
  <c r="G519" i="33"/>
  <c r="J520" i="33" a="1"/>
  <c r="J520" i="33" s="1"/>
  <c r="F520" i="33" a="1"/>
  <c r="F520" i="33" s="1"/>
  <c r="L520" i="33" a="1"/>
  <c r="L520" i="33" s="1"/>
  <c r="H520" i="33" a="1"/>
  <c r="H520" i="33" s="1"/>
  <c r="D521" i="33" a="1"/>
  <c r="D521" i="33" s="1"/>
  <c r="E520" i="33"/>
  <c r="G520" i="33" l="1"/>
  <c r="K520" i="33"/>
  <c r="I520" i="33"/>
  <c r="M520" i="33"/>
  <c r="L521" i="33" a="1"/>
  <c r="L521" i="33" s="1"/>
  <c r="J521" i="33" a="1"/>
  <c r="J521" i="33" s="1"/>
  <c r="H521" i="33" a="1"/>
  <c r="H521" i="33" s="1"/>
  <c r="F521" i="33" a="1"/>
  <c r="F521" i="33" s="1"/>
  <c r="D522" i="33" a="1"/>
  <c r="D522" i="33" s="1"/>
  <c r="E521" i="33"/>
  <c r="G521" i="33" l="1"/>
  <c r="M521" i="33"/>
  <c r="I521" i="33"/>
  <c r="K521" i="33"/>
  <c r="J522" i="33" a="1"/>
  <c r="J522" i="33" s="1"/>
  <c r="H522" i="33" a="1"/>
  <c r="H522" i="33" s="1"/>
  <c r="F522" i="33" a="1"/>
  <c r="F522" i="33" s="1"/>
  <c r="L522" i="33" a="1"/>
  <c r="L522" i="33" s="1"/>
  <c r="D523" i="33" a="1"/>
  <c r="D523" i="33" s="1"/>
  <c r="E522" i="33"/>
  <c r="K522" i="33" l="1"/>
  <c r="M522" i="33"/>
  <c r="G522" i="33"/>
  <c r="I522" i="33"/>
  <c r="L523" i="33" a="1"/>
  <c r="L523" i="33" s="1"/>
  <c r="J523" i="33" a="1"/>
  <c r="J523" i="33" s="1"/>
  <c r="H523" i="33" a="1"/>
  <c r="H523" i="33" s="1"/>
  <c r="F523" i="33" a="1"/>
  <c r="F523" i="33" s="1"/>
  <c r="D524" i="33" a="1"/>
  <c r="D524" i="33" s="1"/>
  <c r="E523" i="33"/>
  <c r="K523" i="33" l="1"/>
  <c r="G523" i="33"/>
  <c r="I523" i="33"/>
  <c r="M523" i="33"/>
  <c r="J524" i="33" a="1"/>
  <c r="J524" i="33" s="1"/>
  <c r="L524" i="33" a="1"/>
  <c r="L524" i="33" s="1"/>
  <c r="H524" i="33" a="1"/>
  <c r="H524" i="33" s="1"/>
  <c r="F524" i="33" a="1"/>
  <c r="F524" i="33" s="1"/>
  <c r="D525" i="33" a="1"/>
  <c r="D525" i="33" s="1"/>
  <c r="E524" i="33"/>
  <c r="G524" i="33" l="1"/>
  <c r="M524" i="33"/>
  <c r="K524" i="33"/>
  <c r="I524" i="33"/>
  <c r="L525" i="33" a="1"/>
  <c r="L525" i="33" s="1"/>
  <c r="J525" i="33" a="1"/>
  <c r="J525" i="33" s="1"/>
  <c r="H525" i="33" a="1"/>
  <c r="H525" i="33" s="1"/>
  <c r="F525" i="33" a="1"/>
  <c r="F525" i="33" s="1"/>
  <c r="D526" i="33" a="1"/>
  <c r="D526" i="33" s="1"/>
  <c r="E525" i="33"/>
  <c r="I525" i="33" l="1"/>
  <c r="M525" i="33"/>
  <c r="K525" i="33"/>
  <c r="G525" i="33"/>
  <c r="J526" i="33" a="1"/>
  <c r="J526" i="33" s="1"/>
  <c r="F526" i="33" a="1"/>
  <c r="F526" i="33" s="1"/>
  <c r="L526" i="33" a="1"/>
  <c r="L526" i="33" s="1"/>
  <c r="H526" i="33" a="1"/>
  <c r="H526" i="33" s="1"/>
  <c r="D527" i="33" a="1"/>
  <c r="D527" i="33" s="1"/>
  <c r="E526" i="33"/>
  <c r="K526" i="33" l="1"/>
  <c r="G526" i="33"/>
  <c r="M526" i="33"/>
  <c r="I526" i="33"/>
  <c r="F527" i="33" a="1"/>
  <c r="F527" i="33" s="1"/>
  <c r="L527" i="33" a="1"/>
  <c r="L527" i="33" s="1"/>
  <c r="J527" i="33" a="1"/>
  <c r="J527" i="33" s="1"/>
  <c r="H527" i="33" a="1"/>
  <c r="H527" i="33" s="1"/>
  <c r="D528" i="33" a="1"/>
  <c r="D528" i="33" s="1"/>
  <c r="E527" i="33"/>
  <c r="J528" i="33" l="1" a="1"/>
  <c r="J528" i="33" s="1"/>
  <c r="H528" i="33" a="1"/>
  <c r="H528" i="33" s="1"/>
  <c r="F528" i="33" a="1"/>
  <c r="F528" i="33" s="1"/>
  <c r="L528" i="33" a="1"/>
  <c r="L528" i="33" s="1"/>
  <c r="D529" i="33" a="1"/>
  <c r="D529" i="33" s="1"/>
  <c r="E528" i="33"/>
  <c r="G527" i="33"/>
  <c r="I527" i="33"/>
  <c r="M527" i="33"/>
  <c r="K527" i="33"/>
  <c r="I528" i="33" l="1"/>
  <c r="G528" i="33"/>
  <c r="M528" i="33"/>
  <c r="K528" i="33"/>
  <c r="H529" i="33" a="1"/>
  <c r="H529" i="33" s="1"/>
  <c r="F529" i="33" a="1"/>
  <c r="F529" i="33" s="1"/>
  <c r="L529" i="33" a="1"/>
  <c r="L529" i="33" s="1"/>
  <c r="J529" i="33" a="1"/>
  <c r="J529" i="33" s="1"/>
  <c r="D530" i="33" a="1"/>
  <c r="D530" i="33" s="1"/>
  <c r="E529" i="33"/>
  <c r="J530" i="33" l="1" a="1"/>
  <c r="J530" i="33" s="1"/>
  <c r="L530" i="33" a="1"/>
  <c r="L530" i="33" s="1"/>
  <c r="H530" i="33" a="1"/>
  <c r="H530" i="33" s="1"/>
  <c r="F530" i="33" a="1"/>
  <c r="F530" i="33" s="1"/>
  <c r="D531" i="33" a="1"/>
  <c r="D531" i="33" s="1"/>
  <c r="E530" i="33"/>
  <c r="M529" i="33"/>
  <c r="I529" i="33"/>
  <c r="G529" i="33"/>
  <c r="K529" i="33"/>
  <c r="G530" i="33" l="1"/>
  <c r="I530" i="33"/>
  <c r="M530" i="33"/>
  <c r="K530" i="33"/>
  <c r="J531" i="33" a="1"/>
  <c r="J531" i="33" s="1"/>
  <c r="H531" i="33" a="1"/>
  <c r="H531" i="33" s="1"/>
  <c r="F531" i="33" a="1"/>
  <c r="F531" i="33" s="1"/>
  <c r="L531" i="33" a="1"/>
  <c r="L531" i="33" s="1"/>
  <c r="D532" i="33" a="1"/>
  <c r="D532" i="33" s="1"/>
  <c r="E531" i="33"/>
  <c r="J532" i="33" l="1" a="1"/>
  <c r="J532" i="33" s="1"/>
  <c r="L532" i="33" a="1"/>
  <c r="L532" i="33" s="1"/>
  <c r="H532" i="33" a="1"/>
  <c r="H532" i="33" s="1"/>
  <c r="F532" i="33" a="1"/>
  <c r="F532" i="33" s="1"/>
  <c r="D533" i="33" a="1"/>
  <c r="D533" i="33" s="1"/>
  <c r="E532" i="33"/>
  <c r="K531" i="33"/>
  <c r="G531" i="33"/>
  <c r="M531" i="33"/>
  <c r="I531" i="33"/>
  <c r="K532" i="33" l="1"/>
  <c r="M532" i="33"/>
  <c r="I532" i="33"/>
  <c r="G532" i="33"/>
  <c r="L533" i="33" a="1"/>
  <c r="L533" i="33" s="1"/>
  <c r="J533" i="33" a="1"/>
  <c r="J533" i="33" s="1"/>
  <c r="H533" i="33" a="1"/>
  <c r="H533" i="33" s="1"/>
  <c r="F533" i="33" a="1"/>
  <c r="F533" i="33" s="1"/>
  <c r="D534" i="33" a="1"/>
  <c r="D534" i="33" s="1"/>
  <c r="E533" i="33"/>
  <c r="G533" i="33" l="1"/>
  <c r="I533" i="33"/>
  <c r="M533" i="33"/>
  <c r="K533" i="33"/>
  <c r="J534" i="33" a="1"/>
  <c r="J534" i="33" s="1"/>
  <c r="L534" i="33" a="1"/>
  <c r="L534" i="33" s="1"/>
  <c r="H534" i="33" a="1"/>
  <c r="H534" i="33" s="1"/>
  <c r="F534" i="33" a="1"/>
  <c r="F534" i="33" s="1"/>
  <c r="D535" i="33" a="1"/>
  <c r="D535" i="33" s="1"/>
  <c r="E534" i="33"/>
  <c r="L535" i="33" l="1" a="1"/>
  <c r="L535" i="33" s="1"/>
  <c r="J535" i="33" a="1"/>
  <c r="J535" i="33" s="1"/>
  <c r="F535" i="33" a="1"/>
  <c r="F535" i="33" s="1"/>
  <c r="H535" i="33" a="1"/>
  <c r="H535" i="33" s="1"/>
  <c r="D536" i="33" a="1"/>
  <c r="D536" i="33" s="1"/>
  <c r="E535" i="33"/>
  <c r="I534" i="33"/>
  <c r="K534" i="33"/>
  <c r="G534" i="33"/>
  <c r="M534" i="33"/>
  <c r="G535" i="33" l="1"/>
  <c r="M535" i="33"/>
  <c r="K535" i="33"/>
  <c r="I535" i="33"/>
  <c r="J536" i="33" a="1"/>
  <c r="J536" i="33" s="1"/>
  <c r="L536" i="33" a="1"/>
  <c r="L536" i="33" s="1"/>
  <c r="H536" i="33" a="1"/>
  <c r="H536" i="33" s="1"/>
  <c r="F536" i="33" a="1"/>
  <c r="F536" i="33" s="1"/>
  <c r="D537" i="33" a="1"/>
  <c r="D537" i="33" s="1"/>
  <c r="E536" i="33"/>
  <c r="L537" i="33" l="1" a="1"/>
  <c r="L537" i="33" s="1"/>
  <c r="H537" i="33" a="1"/>
  <c r="H537" i="33" s="1"/>
  <c r="F537" i="33" a="1"/>
  <c r="F537" i="33" s="1"/>
  <c r="J537" i="33" a="1"/>
  <c r="J537" i="33" s="1"/>
  <c r="D538" i="33" a="1"/>
  <c r="D538" i="33" s="1"/>
  <c r="E537" i="33"/>
  <c r="G536" i="33"/>
  <c r="I536" i="33"/>
  <c r="M536" i="33"/>
  <c r="K536" i="33"/>
  <c r="K537" i="33" l="1"/>
  <c r="I537" i="33"/>
  <c r="G537" i="33"/>
  <c r="M537" i="33"/>
  <c r="J538" i="33" a="1"/>
  <c r="J538" i="33" s="1"/>
  <c r="L538" i="33" a="1"/>
  <c r="L538" i="33" s="1"/>
  <c r="H538" i="33" a="1"/>
  <c r="H538" i="33" s="1"/>
  <c r="F538" i="33" a="1"/>
  <c r="F538" i="33" s="1"/>
  <c r="D539" i="33" a="1"/>
  <c r="D539" i="33" s="1"/>
  <c r="E538" i="33"/>
  <c r="J539" i="33" l="1" a="1"/>
  <c r="J539" i="33" s="1"/>
  <c r="H539" i="33" a="1"/>
  <c r="H539" i="33" s="1"/>
  <c r="F539" i="33" a="1"/>
  <c r="F539" i="33" s="1"/>
  <c r="L539" i="33" a="1"/>
  <c r="L539" i="33" s="1"/>
  <c r="D540" i="33" a="1"/>
  <c r="D540" i="33" s="1"/>
  <c r="E539" i="33"/>
  <c r="G538" i="33"/>
  <c r="I538" i="33"/>
  <c r="K538" i="33"/>
  <c r="M538" i="33"/>
  <c r="J540" i="33" l="1" a="1"/>
  <c r="J540" i="33" s="1"/>
  <c r="L540" i="33" a="1"/>
  <c r="L540" i="33" s="1"/>
  <c r="H540" i="33" a="1"/>
  <c r="H540" i="33" s="1"/>
  <c r="F540" i="33" a="1"/>
  <c r="F540" i="33" s="1"/>
  <c r="D541" i="33" a="1"/>
  <c r="D541" i="33" s="1"/>
  <c r="E540" i="33"/>
  <c r="G539" i="33"/>
  <c r="M539" i="33"/>
  <c r="I539" i="33"/>
  <c r="K539" i="33"/>
  <c r="L541" i="33" l="1" a="1"/>
  <c r="L541" i="33" s="1"/>
  <c r="J541" i="33" a="1"/>
  <c r="J541" i="33" s="1"/>
  <c r="H541" i="33" a="1"/>
  <c r="H541" i="33" s="1"/>
  <c r="F541" i="33" a="1"/>
  <c r="F541" i="33" s="1"/>
  <c r="D542" i="33" a="1"/>
  <c r="D542" i="33" s="1"/>
  <c r="E541" i="33"/>
  <c r="M540" i="33"/>
  <c r="I540" i="33"/>
  <c r="K540" i="33"/>
  <c r="G540" i="33"/>
  <c r="G541" i="33" l="1"/>
  <c r="K541" i="33"/>
  <c r="M541" i="33"/>
  <c r="I541" i="33"/>
  <c r="J542" i="33" a="1"/>
  <c r="J542" i="33" s="1"/>
  <c r="L542" i="33" a="1"/>
  <c r="L542" i="33" s="1"/>
  <c r="H542" i="33" a="1"/>
  <c r="H542" i="33" s="1"/>
  <c r="F542" i="33" a="1"/>
  <c r="F542" i="33" s="1"/>
  <c r="D543" i="33" a="1"/>
  <c r="D543" i="33" s="1"/>
  <c r="E542" i="33"/>
  <c r="F543" i="33" l="1" a="1"/>
  <c r="F543" i="33" s="1"/>
  <c r="L543" i="33" a="1"/>
  <c r="L543" i="33" s="1"/>
  <c r="J543" i="33" a="1"/>
  <c r="J543" i="33" s="1"/>
  <c r="H543" i="33" a="1"/>
  <c r="H543" i="33" s="1"/>
  <c r="D544" i="33" a="1"/>
  <c r="D544" i="33" s="1"/>
  <c r="E543" i="33"/>
  <c r="G542" i="33"/>
  <c r="M542" i="33"/>
  <c r="K542" i="33"/>
  <c r="I542" i="33"/>
  <c r="M543" i="33" l="1"/>
  <c r="K543" i="33"/>
  <c r="G543" i="33"/>
  <c r="I543" i="33"/>
  <c r="J544" i="33" a="1"/>
  <c r="J544" i="33" s="1"/>
  <c r="L544" i="33" a="1"/>
  <c r="L544" i="33" s="1"/>
  <c r="F544" i="33" a="1"/>
  <c r="F544" i="33" s="1"/>
  <c r="H544" i="33" a="1"/>
  <c r="H544" i="33" s="1"/>
  <c r="D545" i="33" a="1"/>
  <c r="D545" i="33" s="1"/>
  <c r="E544" i="33"/>
  <c r="H545" i="33" l="1" a="1"/>
  <c r="H545" i="33" s="1"/>
  <c r="F545" i="33" a="1"/>
  <c r="F545" i="33" s="1"/>
  <c r="L545" i="33" a="1"/>
  <c r="L545" i="33" s="1"/>
  <c r="J545" i="33" a="1"/>
  <c r="J545" i="33" s="1"/>
  <c r="D546" i="33" a="1"/>
  <c r="D546" i="33" s="1"/>
  <c r="E545" i="33"/>
  <c r="K544" i="33"/>
  <c r="I544" i="33"/>
  <c r="G544" i="33"/>
  <c r="M544" i="33"/>
  <c r="I545" i="33" l="1"/>
  <c r="M545" i="33"/>
  <c r="G545" i="33"/>
  <c r="K545" i="33"/>
  <c r="J546" i="33" a="1"/>
  <c r="J546" i="33" s="1"/>
  <c r="H546" i="33" a="1"/>
  <c r="H546" i="33" s="1"/>
  <c r="L546" i="33" a="1"/>
  <c r="L546" i="33" s="1"/>
  <c r="F546" i="33" a="1"/>
  <c r="F546" i="33" s="1"/>
  <c r="D547" i="33" a="1"/>
  <c r="D547" i="33" s="1"/>
  <c r="E546" i="33"/>
  <c r="I546" i="33" l="1"/>
  <c r="K546" i="33"/>
  <c r="G546" i="33"/>
  <c r="M546" i="33"/>
  <c r="J547" i="33" a="1"/>
  <c r="J547" i="33" s="1"/>
  <c r="H547" i="33" a="1"/>
  <c r="H547" i="33" s="1"/>
  <c r="F547" i="33" a="1"/>
  <c r="F547" i="33" s="1"/>
  <c r="L547" i="33" a="1"/>
  <c r="L547" i="33" s="1"/>
  <c r="D548" i="33" a="1"/>
  <c r="D548" i="33" s="1"/>
  <c r="E547" i="33"/>
  <c r="J548" i="33" l="1" a="1"/>
  <c r="J548" i="33" s="1"/>
  <c r="L548" i="33" a="1"/>
  <c r="L548" i="33" s="1"/>
  <c r="F548" i="33" a="1"/>
  <c r="F548" i="33" s="1"/>
  <c r="H548" i="33" a="1"/>
  <c r="H548" i="33" s="1"/>
  <c r="D549" i="33" a="1"/>
  <c r="D549" i="33" s="1"/>
  <c r="E548" i="33"/>
  <c r="K547" i="33"/>
  <c r="I547" i="33"/>
  <c r="G547" i="33"/>
  <c r="M547" i="33"/>
  <c r="G548" i="33" l="1"/>
  <c r="I548" i="33"/>
  <c r="M548" i="33"/>
  <c r="K548" i="33"/>
  <c r="L549" i="33" a="1"/>
  <c r="L549" i="33" s="1"/>
  <c r="J549" i="33" a="1"/>
  <c r="J549" i="33" s="1"/>
  <c r="H549" i="33" a="1"/>
  <c r="H549" i="33" s="1"/>
  <c r="F549" i="33" a="1"/>
  <c r="F549" i="33" s="1"/>
  <c r="D550" i="33" a="1"/>
  <c r="D550" i="33" s="1"/>
  <c r="E549" i="33"/>
  <c r="G549" i="33" l="1"/>
  <c r="M549" i="33"/>
  <c r="K549" i="33"/>
  <c r="I549" i="33"/>
  <c r="J550" i="33" a="1"/>
  <c r="J550" i="33" s="1"/>
  <c r="H550" i="33" a="1"/>
  <c r="H550" i="33" s="1"/>
  <c r="F550" i="33" a="1"/>
  <c r="F550" i="33" s="1"/>
  <c r="L550" i="33" a="1"/>
  <c r="L550" i="33" s="1"/>
  <c r="D551" i="33" a="1"/>
  <c r="D551" i="33" s="1"/>
  <c r="E550" i="33"/>
  <c r="G550" i="33" l="1"/>
  <c r="K550" i="33"/>
  <c r="M550" i="33"/>
  <c r="I550" i="33"/>
  <c r="L551" i="33" a="1"/>
  <c r="L551" i="33" s="1"/>
  <c r="J551" i="33" a="1"/>
  <c r="J551" i="33" s="1"/>
  <c r="H551" i="33" a="1"/>
  <c r="H551" i="33" s="1"/>
  <c r="F551" i="33" a="1"/>
  <c r="F551" i="33" s="1"/>
  <c r="D552" i="33" a="1"/>
  <c r="D552" i="33" s="1"/>
  <c r="E551" i="33"/>
  <c r="G551" i="33" l="1"/>
  <c r="I551" i="33"/>
  <c r="M551" i="33"/>
  <c r="K551" i="33"/>
  <c r="J552" i="33" a="1"/>
  <c r="J552" i="33" s="1"/>
  <c r="L552" i="33" a="1"/>
  <c r="L552" i="33" s="1"/>
  <c r="H552" i="33" a="1"/>
  <c r="H552" i="33" s="1"/>
  <c r="F552" i="33" a="1"/>
  <c r="F552" i="33" s="1"/>
  <c r="D553" i="33" a="1"/>
  <c r="D553" i="33" s="1"/>
  <c r="E552" i="33"/>
  <c r="M552" i="33" l="1"/>
  <c r="G552" i="33"/>
  <c r="I552" i="33"/>
  <c r="K552" i="33"/>
  <c r="L553" i="33" a="1"/>
  <c r="L553" i="33" s="1"/>
  <c r="J553" i="33" a="1"/>
  <c r="J553" i="33" s="1"/>
  <c r="H553" i="33" a="1"/>
  <c r="H553" i="33" s="1"/>
  <c r="F553" i="33" a="1"/>
  <c r="F553" i="33" s="1"/>
  <c r="D554" i="33" a="1"/>
  <c r="D554" i="33" s="1"/>
  <c r="E553" i="33"/>
  <c r="J554" i="33" l="1" a="1"/>
  <c r="J554" i="33" s="1"/>
  <c r="L554" i="33" a="1"/>
  <c r="L554" i="33" s="1"/>
  <c r="H554" i="33" a="1"/>
  <c r="H554" i="33" s="1"/>
  <c r="F554" i="33" a="1"/>
  <c r="F554" i="33" s="1"/>
  <c r="D555" i="33" a="1"/>
  <c r="D555" i="33" s="1"/>
  <c r="E554" i="33"/>
  <c r="G553" i="33"/>
  <c r="M553" i="33"/>
  <c r="K553" i="33"/>
  <c r="I553" i="33"/>
  <c r="G554" i="33" l="1"/>
  <c r="M554" i="33"/>
  <c r="I554" i="33"/>
  <c r="K554" i="33"/>
  <c r="L555" i="33" a="1"/>
  <c r="L555" i="33" s="1"/>
  <c r="J555" i="33" a="1"/>
  <c r="J555" i="33" s="1"/>
  <c r="H555" i="33" a="1"/>
  <c r="H555" i="33" s="1"/>
  <c r="F555" i="33" a="1"/>
  <c r="F555" i="33" s="1"/>
  <c r="D556" i="33" a="1"/>
  <c r="D556" i="33" s="1"/>
  <c r="E555" i="33"/>
  <c r="I555" i="33" l="1"/>
  <c r="G555" i="33"/>
  <c r="K555" i="33"/>
  <c r="M555" i="33"/>
  <c r="J556" i="33" a="1"/>
  <c r="J556" i="33" s="1"/>
  <c r="L556" i="33" a="1"/>
  <c r="L556" i="33" s="1"/>
  <c r="H556" i="33" a="1"/>
  <c r="H556" i="33" s="1"/>
  <c r="F556" i="33" a="1"/>
  <c r="F556" i="33" s="1"/>
  <c r="D557" i="33" a="1"/>
  <c r="D557" i="33" s="1"/>
  <c r="E556" i="33"/>
  <c r="L557" i="33" l="1" a="1"/>
  <c r="L557" i="33" s="1"/>
  <c r="J557" i="33" a="1"/>
  <c r="J557" i="33" s="1"/>
  <c r="H557" i="33" a="1"/>
  <c r="H557" i="33" s="1"/>
  <c r="F557" i="33" a="1"/>
  <c r="F557" i="33" s="1"/>
  <c r="D558" i="33" a="1"/>
  <c r="D558" i="33" s="1"/>
  <c r="E557" i="33"/>
  <c r="M556" i="33"/>
  <c r="K556" i="33"/>
  <c r="I556" i="33"/>
  <c r="G556" i="33"/>
  <c r="G557" i="33" l="1"/>
  <c r="M557" i="33"/>
  <c r="I557" i="33"/>
  <c r="K557" i="33"/>
  <c r="J558" i="33" a="1"/>
  <c r="J558" i="33" s="1"/>
  <c r="L558" i="33" a="1"/>
  <c r="L558" i="33" s="1"/>
  <c r="H558" i="33" a="1"/>
  <c r="H558" i="33" s="1"/>
  <c r="F558" i="33" a="1"/>
  <c r="F558" i="33" s="1"/>
  <c r="D559" i="33" a="1"/>
  <c r="D559" i="33" s="1"/>
  <c r="E558" i="33"/>
  <c r="M558" i="33" l="1"/>
  <c r="K558" i="33"/>
  <c r="I558" i="33"/>
  <c r="G558" i="33"/>
  <c r="L559" i="33" a="1"/>
  <c r="L559" i="33" s="1"/>
  <c r="J559" i="33" a="1"/>
  <c r="J559" i="33" s="1"/>
  <c r="H559" i="33" a="1"/>
  <c r="H559" i="33" s="1"/>
  <c r="F559" i="33" a="1"/>
  <c r="F559" i="33" s="1"/>
  <c r="D560" i="33" a="1"/>
  <c r="D560" i="33" s="1"/>
  <c r="E559" i="33"/>
  <c r="M559" i="33" l="1"/>
  <c r="K559" i="33"/>
  <c r="G559" i="33"/>
  <c r="I559" i="33"/>
  <c r="J560" i="33" a="1"/>
  <c r="J560" i="33" s="1"/>
  <c r="L560" i="33" a="1"/>
  <c r="L560" i="33" s="1"/>
  <c r="H560" i="33" a="1"/>
  <c r="H560" i="33" s="1"/>
  <c r="F560" i="33" a="1"/>
  <c r="F560" i="33" s="1"/>
  <c r="D561" i="33" a="1"/>
  <c r="D561" i="33" s="1"/>
  <c r="E560" i="33"/>
  <c r="G560" i="33" l="1"/>
  <c r="M560" i="33"/>
  <c r="K560" i="33"/>
  <c r="I560" i="33"/>
  <c r="L561" i="33" a="1"/>
  <c r="L561" i="33" s="1"/>
  <c r="J561" i="33" a="1"/>
  <c r="J561" i="33" s="1"/>
  <c r="H561" i="33" a="1"/>
  <c r="H561" i="33" s="1"/>
  <c r="F561" i="33" a="1"/>
  <c r="F561" i="33" s="1"/>
  <c r="D562" i="33" a="1"/>
  <c r="D562" i="33" s="1"/>
  <c r="E561" i="33"/>
  <c r="J562" i="33" l="1" a="1"/>
  <c r="J562" i="33" s="1"/>
  <c r="L562" i="33" a="1"/>
  <c r="L562" i="33" s="1"/>
  <c r="H562" i="33" a="1"/>
  <c r="H562" i="33" s="1"/>
  <c r="F562" i="33" a="1"/>
  <c r="F562" i="33" s="1"/>
  <c r="D563" i="33" a="1"/>
  <c r="D563" i="33" s="1"/>
  <c r="E562" i="33"/>
  <c r="I561" i="33"/>
  <c r="G561" i="33"/>
  <c r="M561" i="33"/>
  <c r="K561" i="33"/>
  <c r="M562" i="33" l="1"/>
  <c r="K562" i="33"/>
  <c r="I562" i="33"/>
  <c r="G562" i="33"/>
  <c r="L563" i="33" a="1"/>
  <c r="L563" i="33" s="1"/>
  <c r="J563" i="33" a="1"/>
  <c r="J563" i="33" s="1"/>
  <c r="H563" i="33" a="1"/>
  <c r="H563" i="33" s="1"/>
  <c r="F563" i="33" a="1"/>
  <c r="F563" i="33" s="1"/>
  <c r="D564" i="33" a="1"/>
  <c r="D564" i="33" s="1"/>
  <c r="E563" i="33"/>
  <c r="M563" i="33" l="1"/>
  <c r="K563" i="33"/>
  <c r="I563" i="33"/>
  <c r="G563" i="33"/>
  <c r="J564" i="33" a="1"/>
  <c r="J564" i="33" s="1"/>
  <c r="F564" i="33" a="1"/>
  <c r="F564" i="33" s="1"/>
  <c r="L564" i="33" a="1"/>
  <c r="L564" i="33" s="1"/>
  <c r="H564" i="33" a="1"/>
  <c r="H564" i="33" s="1"/>
  <c r="D565" i="33" a="1"/>
  <c r="D565" i="33" s="1"/>
  <c r="E564" i="33"/>
  <c r="L565" i="33" l="1" a="1"/>
  <c r="L565" i="33" s="1"/>
  <c r="J565" i="33" a="1"/>
  <c r="J565" i="33" s="1"/>
  <c r="H565" i="33" a="1"/>
  <c r="H565" i="33" s="1"/>
  <c r="F565" i="33" a="1"/>
  <c r="F565" i="33" s="1"/>
  <c r="D566" i="33" a="1"/>
  <c r="D566" i="33" s="1"/>
  <c r="E565" i="33"/>
  <c r="I564" i="33"/>
  <c r="K564" i="33"/>
  <c r="G564" i="33"/>
  <c r="M564" i="33"/>
  <c r="M565" i="33" l="1"/>
  <c r="K565" i="33"/>
  <c r="I565" i="33"/>
  <c r="G565" i="33"/>
  <c r="J566" i="33" a="1"/>
  <c r="J566" i="33" s="1"/>
  <c r="H566" i="33" a="1"/>
  <c r="H566" i="33" s="1"/>
  <c r="F566" i="33" a="1"/>
  <c r="F566" i="33" s="1"/>
  <c r="L566" i="33" a="1"/>
  <c r="L566" i="33" s="1"/>
  <c r="D567" i="33" a="1"/>
  <c r="D567" i="33" s="1"/>
  <c r="E566" i="33"/>
  <c r="L567" i="33" l="1" a="1"/>
  <c r="L567" i="33" s="1"/>
  <c r="J567" i="33" a="1"/>
  <c r="J567" i="33" s="1"/>
  <c r="F567" i="33" a="1"/>
  <c r="F567" i="33" s="1"/>
  <c r="H567" i="33" a="1"/>
  <c r="H567" i="33" s="1"/>
  <c r="D568" i="33" a="1"/>
  <c r="D568" i="33" s="1"/>
  <c r="E567" i="33"/>
  <c r="G566" i="33"/>
  <c r="I566" i="33"/>
  <c r="M566" i="33"/>
  <c r="K566" i="33"/>
  <c r="M567" i="33" l="1"/>
  <c r="K567" i="33"/>
  <c r="I567" i="33"/>
  <c r="G567" i="33"/>
  <c r="J568" i="33" a="1"/>
  <c r="J568" i="33" s="1"/>
  <c r="L568" i="33" a="1"/>
  <c r="L568" i="33" s="1"/>
  <c r="H568" i="33" a="1"/>
  <c r="H568" i="33" s="1"/>
  <c r="F568" i="33" a="1"/>
  <c r="F568" i="33" s="1"/>
  <c r="D569" i="33" a="1"/>
  <c r="D569" i="33" s="1"/>
  <c r="E568" i="33"/>
  <c r="G568" i="33" l="1"/>
  <c r="M568" i="33"/>
  <c r="K568" i="33"/>
  <c r="I568" i="33"/>
  <c r="L569" i="33" a="1"/>
  <c r="L569" i="33" s="1"/>
  <c r="H569" i="33" a="1"/>
  <c r="H569" i="33" s="1"/>
  <c r="F569" i="33" a="1"/>
  <c r="F569" i="33" s="1"/>
  <c r="J569" i="33" a="1"/>
  <c r="J569" i="33" s="1"/>
  <c r="D570" i="33" a="1"/>
  <c r="D570" i="33" s="1"/>
  <c r="E569" i="33"/>
  <c r="J570" i="33" l="1" a="1"/>
  <c r="J570" i="33" s="1"/>
  <c r="L570" i="33" a="1"/>
  <c r="L570" i="33" s="1"/>
  <c r="H570" i="33" a="1"/>
  <c r="H570" i="33" s="1"/>
  <c r="F570" i="33" a="1"/>
  <c r="F570" i="33" s="1"/>
  <c r="D571" i="33" a="1"/>
  <c r="D571" i="33" s="1"/>
  <c r="E570" i="33"/>
  <c r="G569" i="33"/>
  <c r="I569" i="33"/>
  <c r="M569" i="33"/>
  <c r="K569" i="33"/>
  <c r="I570" i="33" l="1"/>
  <c r="M570" i="33"/>
  <c r="K570" i="33"/>
  <c r="G570" i="33"/>
  <c r="J571" i="33" a="1"/>
  <c r="J571" i="33" s="1"/>
  <c r="H571" i="33" a="1"/>
  <c r="H571" i="33" s="1"/>
  <c r="F571" i="33" a="1"/>
  <c r="F571" i="33" s="1"/>
  <c r="L571" i="33" a="1"/>
  <c r="L571" i="33" s="1"/>
  <c r="D572" i="33" a="1"/>
  <c r="D572" i="33" s="1"/>
  <c r="E571" i="33"/>
  <c r="G571" i="33" l="1"/>
  <c r="I571" i="33"/>
  <c r="M571" i="33"/>
  <c r="K571" i="33"/>
  <c r="J572" i="33" a="1"/>
  <c r="J572" i="33" s="1"/>
  <c r="L572" i="33" a="1"/>
  <c r="L572" i="33" s="1"/>
  <c r="H572" i="33" a="1"/>
  <c r="H572" i="33" s="1"/>
  <c r="F572" i="33" a="1"/>
  <c r="F572" i="33" s="1"/>
  <c r="D573" i="33" a="1"/>
  <c r="D573" i="33" s="1"/>
  <c r="E572" i="33"/>
  <c r="M572" i="33" l="1"/>
  <c r="I572" i="33"/>
  <c r="G572" i="33"/>
  <c r="K572" i="33"/>
  <c r="L573" i="33" a="1"/>
  <c r="L573" i="33" s="1"/>
  <c r="J573" i="33" a="1"/>
  <c r="J573" i="33" s="1"/>
  <c r="H573" i="33" a="1"/>
  <c r="H573" i="33" s="1"/>
  <c r="F573" i="33" a="1"/>
  <c r="F573" i="33" s="1"/>
  <c r="D574" i="33" a="1"/>
  <c r="D574" i="33" s="1"/>
  <c r="E573" i="33"/>
  <c r="J574" i="33" l="1" a="1"/>
  <c r="J574" i="33" s="1"/>
  <c r="L574" i="33" a="1"/>
  <c r="L574" i="33" s="1"/>
  <c r="H574" i="33" a="1"/>
  <c r="H574" i="33" s="1"/>
  <c r="F574" i="33" a="1"/>
  <c r="F574" i="33" s="1"/>
  <c r="D575" i="33" a="1"/>
  <c r="D575" i="33" s="1"/>
  <c r="E574" i="33"/>
  <c r="G573" i="33"/>
  <c r="M573" i="33"/>
  <c r="K573" i="33"/>
  <c r="I573" i="33"/>
  <c r="M574" i="33" l="1"/>
  <c r="K574" i="33"/>
  <c r="I574" i="33"/>
  <c r="G574" i="33"/>
  <c r="L575" i="33" a="1"/>
  <c r="L575" i="33" s="1"/>
  <c r="J575" i="33" a="1"/>
  <c r="J575" i="33" s="1"/>
  <c r="H575" i="33" a="1"/>
  <c r="H575" i="33" s="1"/>
  <c r="F575" i="33" a="1"/>
  <c r="F575" i="33" s="1"/>
  <c r="D576" i="33" a="1"/>
  <c r="D576" i="33" s="1"/>
  <c r="E575" i="33"/>
  <c r="G575" i="33" l="1"/>
  <c r="M575" i="33"/>
  <c r="I575" i="33"/>
  <c r="K575" i="33"/>
  <c r="J576" i="33" a="1"/>
  <c r="J576" i="33" s="1"/>
  <c r="L576" i="33" a="1"/>
  <c r="L576" i="33" s="1"/>
  <c r="H576" i="33" a="1"/>
  <c r="H576" i="33" s="1"/>
  <c r="F576" i="33" a="1"/>
  <c r="F576" i="33" s="1"/>
  <c r="D577" i="33" a="1"/>
  <c r="D577" i="33" s="1"/>
  <c r="E576" i="33"/>
  <c r="M576" i="33" l="1"/>
  <c r="G576" i="33"/>
  <c r="I576" i="33"/>
  <c r="K576" i="33"/>
  <c r="L577" i="33" a="1"/>
  <c r="L577" i="33" s="1"/>
  <c r="J577" i="33" a="1"/>
  <c r="J577" i="33" s="1"/>
  <c r="H577" i="33" a="1"/>
  <c r="H577" i="33" s="1"/>
  <c r="F577" i="33" a="1"/>
  <c r="F577" i="33" s="1"/>
  <c r="D578" i="33" a="1"/>
  <c r="D578" i="33" s="1"/>
  <c r="E577" i="33"/>
  <c r="K577" i="33" l="1"/>
  <c r="I577" i="33"/>
  <c r="G577" i="33"/>
  <c r="M577" i="33"/>
  <c r="J578" i="33" a="1"/>
  <c r="J578" i="33" s="1"/>
  <c r="L578" i="33" a="1"/>
  <c r="L578" i="33" s="1"/>
  <c r="H578" i="33" a="1"/>
  <c r="H578" i="33" s="1"/>
  <c r="F578" i="33" a="1"/>
  <c r="F578" i="33" s="1"/>
  <c r="D579" i="33" a="1"/>
  <c r="D579" i="33" s="1"/>
  <c r="E578" i="33"/>
  <c r="I578" i="33" l="1"/>
  <c r="G578" i="33"/>
  <c r="K578" i="33"/>
  <c r="M578" i="33"/>
  <c r="L579" i="33" a="1"/>
  <c r="L579" i="33" s="1"/>
  <c r="J579" i="33" a="1"/>
  <c r="J579" i="33" s="1"/>
  <c r="H579" i="33" a="1"/>
  <c r="H579" i="33" s="1"/>
  <c r="F579" i="33" a="1"/>
  <c r="F579" i="33" s="1"/>
  <c r="D580" i="33" a="1"/>
  <c r="D580" i="33" s="1"/>
  <c r="E579" i="33"/>
  <c r="I579" i="33" l="1"/>
  <c r="G579" i="33"/>
  <c r="K579" i="33"/>
  <c r="M579" i="33"/>
  <c r="J580" i="33" a="1"/>
  <c r="J580" i="33" s="1"/>
  <c r="L580" i="33" a="1"/>
  <c r="L580" i="33" s="1"/>
  <c r="H580" i="33" a="1"/>
  <c r="H580" i="33" s="1"/>
  <c r="F580" i="33" a="1"/>
  <c r="F580" i="33" s="1"/>
  <c r="D581" i="33" a="1"/>
  <c r="D581" i="33" s="1"/>
  <c r="E580" i="33"/>
  <c r="M580" i="33" l="1"/>
  <c r="I580" i="33"/>
  <c r="G580" i="33"/>
  <c r="K580" i="33"/>
  <c r="L581" i="33" a="1"/>
  <c r="L581" i="33" s="1"/>
  <c r="J581" i="33" a="1"/>
  <c r="J581" i="33" s="1"/>
  <c r="H581" i="33" a="1"/>
  <c r="H581" i="33" s="1"/>
  <c r="F581" i="33" a="1"/>
  <c r="F581" i="33" s="1"/>
  <c r="D582" i="33" a="1"/>
  <c r="D582" i="33" s="1"/>
  <c r="E581" i="33"/>
  <c r="J582" i="33" l="1" a="1"/>
  <c r="J582" i="33" s="1"/>
  <c r="L582" i="33" a="1"/>
  <c r="L582" i="33" s="1"/>
  <c r="H582" i="33" a="1"/>
  <c r="H582" i="33" s="1"/>
  <c r="F582" i="33" a="1"/>
  <c r="F582" i="33" s="1"/>
  <c r="D583" i="33" a="1"/>
  <c r="D583" i="33" s="1"/>
  <c r="E582" i="33"/>
  <c r="G581" i="33"/>
  <c r="M581" i="33"/>
  <c r="K581" i="33"/>
  <c r="I581" i="33"/>
  <c r="I582" i="33" l="1"/>
  <c r="G582" i="33"/>
  <c r="M582" i="33"/>
  <c r="K582" i="33"/>
  <c r="F583" i="33" a="1"/>
  <c r="F583" i="33" s="1"/>
  <c r="L583" i="33" a="1"/>
  <c r="L583" i="33" s="1"/>
  <c r="J583" i="33" a="1"/>
  <c r="J583" i="33" s="1"/>
  <c r="H583" i="33" a="1"/>
  <c r="H583" i="33" s="1"/>
  <c r="D584" i="33" a="1"/>
  <c r="D584" i="33" s="1"/>
  <c r="E583" i="33"/>
  <c r="I583" i="33" l="1"/>
  <c r="G583" i="33"/>
  <c r="M583" i="33"/>
  <c r="K583" i="33"/>
  <c r="J584" i="33" a="1"/>
  <c r="J584" i="33" s="1"/>
  <c r="L584" i="33" a="1"/>
  <c r="L584" i="33" s="1"/>
  <c r="H584" i="33" a="1"/>
  <c r="H584" i="33" s="1"/>
  <c r="F584" i="33" a="1"/>
  <c r="F584" i="33" s="1"/>
  <c r="D585" i="33" a="1"/>
  <c r="D585" i="33" s="1"/>
  <c r="E584" i="33"/>
  <c r="H585" i="33" l="1" a="1"/>
  <c r="H585" i="33" s="1"/>
  <c r="F585" i="33" a="1"/>
  <c r="F585" i="33" s="1"/>
  <c r="L585" i="33" a="1"/>
  <c r="L585" i="33" s="1"/>
  <c r="J585" i="33" a="1"/>
  <c r="J585" i="33" s="1"/>
  <c r="D586" i="33" a="1"/>
  <c r="D586" i="33" s="1"/>
  <c r="E585" i="33"/>
  <c r="G584" i="33"/>
  <c r="M584" i="33"/>
  <c r="I584" i="33"/>
  <c r="K584" i="33"/>
  <c r="M585" i="33" l="1"/>
  <c r="K585" i="33"/>
  <c r="G585" i="33"/>
  <c r="I585" i="33"/>
  <c r="J586" i="33" a="1"/>
  <c r="J586" i="33" s="1"/>
  <c r="L586" i="33" a="1"/>
  <c r="L586" i="33" s="1"/>
  <c r="H586" i="33" a="1"/>
  <c r="H586" i="33" s="1"/>
  <c r="F586" i="33" a="1"/>
  <c r="F586" i="33" s="1"/>
  <c r="D587" i="33" a="1"/>
  <c r="D587" i="33" s="1"/>
  <c r="E586" i="33"/>
  <c r="K586" i="33" l="1"/>
  <c r="M586" i="33"/>
  <c r="G586" i="33"/>
  <c r="I586" i="33"/>
  <c r="J587" i="33" a="1"/>
  <c r="J587" i="33" s="1"/>
  <c r="H587" i="33" a="1"/>
  <c r="H587" i="33" s="1"/>
  <c r="F587" i="33" a="1"/>
  <c r="F587" i="33" s="1"/>
  <c r="L587" i="33" a="1"/>
  <c r="L587" i="33" s="1"/>
  <c r="D588" i="33" a="1"/>
  <c r="D588" i="33" s="1"/>
  <c r="E587" i="33"/>
  <c r="J588" i="33" l="1" a="1"/>
  <c r="J588" i="33" s="1"/>
  <c r="L588" i="33" a="1"/>
  <c r="L588" i="33" s="1"/>
  <c r="F588" i="33" a="1"/>
  <c r="F588" i="33" s="1"/>
  <c r="H588" i="33" a="1"/>
  <c r="H588" i="33" s="1"/>
  <c r="D589" i="33" a="1"/>
  <c r="D589" i="33" s="1"/>
  <c r="E588" i="33"/>
  <c r="G587" i="33"/>
  <c r="K587" i="33"/>
  <c r="I587" i="33"/>
  <c r="M587" i="33"/>
  <c r="L589" i="33" l="1" a="1"/>
  <c r="L589" i="33" s="1"/>
  <c r="J589" i="33" a="1"/>
  <c r="J589" i="33" s="1"/>
  <c r="H589" i="33" a="1"/>
  <c r="H589" i="33" s="1"/>
  <c r="F589" i="33" a="1"/>
  <c r="F589" i="33" s="1"/>
  <c r="D590" i="33" a="1"/>
  <c r="D590" i="33" s="1"/>
  <c r="E589" i="33"/>
  <c r="I588" i="33"/>
  <c r="K588" i="33"/>
  <c r="G588" i="33"/>
  <c r="M588" i="33"/>
  <c r="J590" i="33" l="1" a="1"/>
  <c r="J590" i="33" s="1"/>
  <c r="H590" i="33" a="1"/>
  <c r="H590" i="33" s="1"/>
  <c r="F590" i="33" a="1"/>
  <c r="F590" i="33" s="1"/>
  <c r="L590" i="33" a="1"/>
  <c r="L590" i="33" s="1"/>
  <c r="D591" i="33" a="1"/>
  <c r="D591" i="33" s="1"/>
  <c r="E590" i="33"/>
  <c r="I589" i="33"/>
  <c r="G589" i="33"/>
  <c r="M589" i="33"/>
  <c r="K589" i="33"/>
  <c r="L591" i="33" l="1" a="1"/>
  <c r="L591" i="33" s="1"/>
  <c r="J591" i="33" a="1"/>
  <c r="J591" i="33" s="1"/>
  <c r="H591" i="33" a="1"/>
  <c r="H591" i="33" s="1"/>
  <c r="F591" i="33" a="1"/>
  <c r="F591" i="33" s="1"/>
  <c r="D592" i="33" a="1"/>
  <c r="D592" i="33" s="1"/>
  <c r="E591" i="33"/>
  <c r="G590" i="33"/>
  <c r="I590" i="33"/>
  <c r="M590" i="33"/>
  <c r="K590" i="33"/>
  <c r="J592" i="33" l="1" a="1"/>
  <c r="J592" i="33" s="1"/>
  <c r="L592" i="33" a="1"/>
  <c r="L592" i="33" s="1"/>
  <c r="H592" i="33" a="1"/>
  <c r="H592" i="33" s="1"/>
  <c r="F592" i="33" a="1"/>
  <c r="F592" i="33" s="1"/>
  <c r="D593" i="33" a="1"/>
  <c r="D593" i="33" s="1"/>
  <c r="E592" i="33"/>
  <c r="G591" i="33"/>
  <c r="M591" i="33"/>
  <c r="I591" i="33"/>
  <c r="K591" i="33"/>
  <c r="I592" i="33" l="1"/>
  <c r="G592" i="33"/>
  <c r="K592" i="33"/>
  <c r="M592" i="33"/>
  <c r="L593" i="33" a="1"/>
  <c r="L593" i="33" s="1"/>
  <c r="J593" i="33" a="1"/>
  <c r="J593" i="33" s="1"/>
  <c r="H593" i="33" a="1"/>
  <c r="H593" i="33" s="1"/>
  <c r="F593" i="33" a="1"/>
  <c r="F593" i="33" s="1"/>
  <c r="D594" i="33" a="1"/>
  <c r="D594" i="33" s="1"/>
  <c r="E593" i="33"/>
  <c r="G593" i="33" l="1"/>
  <c r="M593" i="33"/>
  <c r="K593" i="33"/>
  <c r="I593" i="33"/>
  <c r="J594" i="33" a="1"/>
  <c r="J594" i="33" s="1"/>
  <c r="L594" i="33" a="1"/>
  <c r="L594" i="33" s="1"/>
  <c r="H594" i="33" a="1"/>
  <c r="H594" i="33" s="1"/>
  <c r="F594" i="33" a="1"/>
  <c r="F594" i="33" s="1"/>
  <c r="D595" i="33" a="1"/>
  <c r="D595" i="33" s="1"/>
  <c r="E594" i="33"/>
  <c r="L595" i="33" l="1" a="1"/>
  <c r="L595" i="33" s="1"/>
  <c r="J595" i="33" a="1"/>
  <c r="J595" i="33" s="1"/>
  <c r="H595" i="33" a="1"/>
  <c r="H595" i="33" s="1"/>
  <c r="F595" i="33" a="1"/>
  <c r="F595" i="33" s="1"/>
  <c r="D596" i="33" a="1"/>
  <c r="D596" i="33" s="1"/>
  <c r="E595" i="33"/>
  <c r="K594" i="33"/>
  <c r="I594" i="33"/>
  <c r="M594" i="33"/>
  <c r="G594" i="33"/>
  <c r="K595" i="33" l="1"/>
  <c r="G595" i="33"/>
  <c r="M595" i="33"/>
  <c r="I595" i="33"/>
  <c r="J596" i="33" a="1"/>
  <c r="J596" i="33" s="1"/>
  <c r="L596" i="33" a="1"/>
  <c r="L596" i="33" s="1"/>
  <c r="H596" i="33" a="1"/>
  <c r="H596" i="33" s="1"/>
  <c r="F596" i="33" a="1"/>
  <c r="F596" i="33" s="1"/>
  <c r="D597" i="33" a="1"/>
  <c r="D597" i="33" s="1"/>
  <c r="E596" i="33"/>
  <c r="G596" i="33" l="1"/>
  <c r="M596" i="33"/>
  <c r="K596" i="33"/>
  <c r="I596" i="33"/>
  <c r="L597" i="33" a="1"/>
  <c r="L597" i="33" s="1"/>
  <c r="J597" i="33" a="1"/>
  <c r="J597" i="33" s="1"/>
  <c r="H597" i="33" a="1"/>
  <c r="H597" i="33" s="1"/>
  <c r="F597" i="33" a="1"/>
  <c r="F597" i="33" s="1"/>
  <c r="D598" i="33" a="1"/>
  <c r="D598" i="33" s="1"/>
  <c r="E597" i="33"/>
  <c r="J598" i="33" l="1" a="1"/>
  <c r="J598" i="33" s="1"/>
  <c r="L598" i="33" a="1"/>
  <c r="L598" i="33" s="1"/>
  <c r="H598" i="33" a="1"/>
  <c r="H598" i="33" s="1"/>
  <c r="F598" i="33" a="1"/>
  <c r="F598" i="33" s="1"/>
  <c r="D599" i="33" a="1"/>
  <c r="D599" i="33" s="1"/>
  <c r="E598" i="33"/>
  <c r="I597" i="33"/>
  <c r="M597" i="33"/>
  <c r="K597" i="33"/>
  <c r="G597" i="33"/>
  <c r="M598" i="33" l="1"/>
  <c r="K598" i="33"/>
  <c r="I598" i="33"/>
  <c r="G598" i="33"/>
  <c r="L599" i="33" a="1"/>
  <c r="L599" i="33" s="1"/>
  <c r="J599" i="33" a="1"/>
  <c r="J599" i="33" s="1"/>
  <c r="H599" i="33" a="1"/>
  <c r="H599" i="33" s="1"/>
  <c r="F599" i="33" a="1"/>
  <c r="F599" i="33" s="1"/>
  <c r="D600" i="33" a="1"/>
  <c r="D600" i="33" s="1"/>
  <c r="E599" i="33"/>
  <c r="K599" i="33" l="1"/>
  <c r="M599" i="33"/>
  <c r="G599" i="33"/>
  <c r="I599" i="33"/>
  <c r="J600" i="33" a="1"/>
  <c r="J600" i="33" s="1"/>
  <c r="L600" i="33" a="1"/>
  <c r="L600" i="33" s="1"/>
  <c r="H600" i="33" a="1"/>
  <c r="H600" i="33" s="1"/>
  <c r="F600" i="33" a="1"/>
  <c r="F600" i="33" s="1"/>
  <c r="D601" i="33" a="1"/>
  <c r="D601" i="33" s="1"/>
  <c r="E600" i="33"/>
  <c r="M600" i="33" l="1"/>
  <c r="K600" i="33"/>
  <c r="I600" i="33"/>
  <c r="G600" i="33"/>
  <c r="L601" i="33" a="1"/>
  <c r="L601" i="33" s="1"/>
  <c r="J601" i="33" a="1"/>
  <c r="J601" i="33" s="1"/>
  <c r="H601" i="33" a="1"/>
  <c r="H601" i="33" s="1"/>
  <c r="F601" i="33" a="1"/>
  <c r="F601" i="33" s="1"/>
  <c r="D602" i="33" a="1"/>
  <c r="D602" i="33" s="1"/>
  <c r="E601" i="33"/>
  <c r="G601" i="33" l="1"/>
  <c r="M601" i="33"/>
  <c r="K601" i="33"/>
  <c r="I601" i="33"/>
  <c r="J602" i="33" a="1"/>
  <c r="J602" i="33" s="1"/>
  <c r="L602" i="33" a="1"/>
  <c r="L602" i="33" s="1"/>
  <c r="H602" i="33" a="1"/>
  <c r="H602" i="33" s="1"/>
  <c r="F602" i="33" a="1"/>
  <c r="F602" i="33" s="1"/>
  <c r="D603" i="33" a="1"/>
  <c r="D603" i="33" s="1"/>
  <c r="E602" i="33"/>
  <c r="K602" i="33" l="1"/>
  <c r="G602" i="33"/>
  <c r="I602" i="33"/>
  <c r="M602" i="33"/>
  <c r="L603" i="33" a="1"/>
  <c r="L603" i="33" s="1"/>
  <c r="J603" i="33" a="1"/>
  <c r="J603" i="33" s="1"/>
  <c r="H603" i="33" a="1"/>
  <c r="H603" i="33" s="1"/>
  <c r="F603" i="33" a="1"/>
  <c r="F603" i="33" s="1"/>
  <c r="D604" i="33" a="1"/>
  <c r="D604" i="33" s="1"/>
  <c r="E603" i="33"/>
  <c r="J604" i="33" l="1" a="1"/>
  <c r="J604" i="33" s="1"/>
  <c r="F604" i="33" a="1"/>
  <c r="F604" i="33" s="1"/>
  <c r="L604" i="33" a="1"/>
  <c r="L604" i="33" s="1"/>
  <c r="H604" i="33" a="1"/>
  <c r="H604" i="33" s="1"/>
  <c r="D605" i="33" a="1"/>
  <c r="D605" i="33" s="1"/>
  <c r="E604" i="33"/>
  <c r="M603" i="33"/>
  <c r="K603" i="33"/>
  <c r="G603" i="33"/>
  <c r="I603" i="33"/>
  <c r="L605" i="33" l="1" a="1"/>
  <c r="L605" i="33" s="1"/>
  <c r="J605" i="33" a="1"/>
  <c r="J605" i="33" s="1"/>
  <c r="H605" i="33" a="1"/>
  <c r="H605" i="33" s="1"/>
  <c r="F605" i="33" a="1"/>
  <c r="F605" i="33" s="1"/>
  <c r="D606" i="33" a="1"/>
  <c r="D606" i="33" s="1"/>
  <c r="E605" i="33"/>
  <c r="I604" i="33"/>
  <c r="G604" i="33"/>
  <c r="M604" i="33"/>
  <c r="K604" i="33"/>
  <c r="K605" i="33" l="1"/>
  <c r="I605" i="33"/>
  <c r="G605" i="33"/>
  <c r="M605" i="33"/>
  <c r="J606" i="33" a="1"/>
  <c r="J606" i="33" s="1"/>
  <c r="H606" i="33" a="1"/>
  <c r="H606" i="33" s="1"/>
  <c r="F606" i="33" a="1"/>
  <c r="F606" i="33" s="1"/>
  <c r="L606" i="33" a="1"/>
  <c r="L606" i="33" s="1"/>
  <c r="D607" i="33" a="1"/>
  <c r="D607" i="33" s="1"/>
  <c r="E606" i="33"/>
  <c r="G606" i="33" l="1"/>
  <c r="I606" i="33"/>
  <c r="K606" i="33"/>
  <c r="M606" i="33"/>
  <c r="L607" i="33" a="1"/>
  <c r="L607" i="33" s="1"/>
  <c r="J607" i="33" a="1"/>
  <c r="J607" i="33" s="1"/>
  <c r="F607" i="33" a="1"/>
  <c r="F607" i="33" s="1"/>
  <c r="H607" i="33" a="1"/>
  <c r="H607" i="33" s="1"/>
  <c r="D608" i="33" a="1"/>
  <c r="D608" i="33" s="1"/>
  <c r="E607" i="33"/>
  <c r="I607" i="33" l="1"/>
  <c r="G607" i="33"/>
  <c r="M607" i="33"/>
  <c r="K607" i="33"/>
  <c r="J608" i="33" a="1"/>
  <c r="J608" i="33" s="1"/>
  <c r="L608" i="33" a="1"/>
  <c r="L608" i="33" s="1"/>
  <c r="H608" i="33" a="1"/>
  <c r="H608" i="33" s="1"/>
  <c r="F608" i="33" a="1"/>
  <c r="F608" i="33" s="1"/>
  <c r="D609" i="33" a="1"/>
  <c r="D609" i="33" s="1"/>
  <c r="E608" i="33"/>
  <c r="G608" i="33" l="1"/>
  <c r="M608" i="33"/>
  <c r="K608" i="33"/>
  <c r="I608" i="33"/>
  <c r="L609" i="33" a="1"/>
  <c r="L609" i="33" s="1"/>
  <c r="H609" i="33" a="1"/>
  <c r="H609" i="33" s="1"/>
  <c r="F609" i="33" a="1"/>
  <c r="F609" i="33" s="1"/>
  <c r="J609" i="33" a="1"/>
  <c r="J609" i="33" s="1"/>
  <c r="D610" i="33" a="1"/>
  <c r="D610" i="33" s="1"/>
  <c r="E609" i="33"/>
  <c r="G609" i="33" l="1"/>
  <c r="K609" i="33"/>
  <c r="M609" i="33"/>
  <c r="I609" i="33"/>
  <c r="J610" i="33" a="1"/>
  <c r="J610" i="33" s="1"/>
  <c r="L610" i="33" a="1"/>
  <c r="L610" i="33" s="1"/>
  <c r="H610" i="33" a="1"/>
  <c r="H610" i="33" s="1"/>
  <c r="F610" i="33" a="1"/>
  <c r="F610" i="33" s="1"/>
  <c r="D611" i="33" a="1"/>
  <c r="D611" i="33" s="1"/>
  <c r="E610" i="33"/>
  <c r="I610" i="33" l="1"/>
  <c r="G610" i="33"/>
  <c r="M610" i="33"/>
  <c r="K610" i="33"/>
  <c r="J611" i="33" a="1"/>
  <c r="J611" i="33" s="1"/>
  <c r="H611" i="33" a="1"/>
  <c r="H611" i="33" s="1"/>
  <c r="F611" i="33" a="1"/>
  <c r="F611" i="33" s="1"/>
  <c r="L611" i="33" a="1"/>
  <c r="L611" i="33" s="1"/>
  <c r="D612" i="33" a="1"/>
  <c r="D612" i="33" s="1"/>
  <c r="E611" i="33"/>
  <c r="G611" i="33" l="1"/>
  <c r="I611" i="33"/>
  <c r="M611" i="33"/>
  <c r="K611" i="33"/>
  <c r="J612" i="33" a="1"/>
  <c r="J612" i="33" s="1"/>
  <c r="L612" i="33" a="1"/>
  <c r="L612" i="33" s="1"/>
  <c r="H612" i="33" a="1"/>
  <c r="H612" i="33" s="1"/>
  <c r="F612" i="33" a="1"/>
  <c r="F612" i="33" s="1"/>
  <c r="D613" i="33" a="1"/>
  <c r="D613" i="33" s="1"/>
  <c r="E612" i="33"/>
  <c r="L613" i="33" l="1" a="1"/>
  <c r="L613" i="33" s="1"/>
  <c r="J613" i="33" a="1"/>
  <c r="J613" i="33" s="1"/>
  <c r="H613" i="33" a="1"/>
  <c r="H613" i="33" s="1"/>
  <c r="F613" i="33" a="1"/>
  <c r="F613" i="33" s="1"/>
  <c r="D614" i="33" a="1"/>
  <c r="D614" i="33" s="1"/>
  <c r="E613" i="33"/>
  <c r="M612" i="33"/>
  <c r="K612" i="33"/>
  <c r="I612" i="33"/>
  <c r="G612" i="33"/>
  <c r="J614" i="33" l="1" a="1"/>
  <c r="J614" i="33" s="1"/>
  <c r="L614" i="33" a="1"/>
  <c r="L614" i="33" s="1"/>
  <c r="H614" i="33" a="1"/>
  <c r="H614" i="33" s="1"/>
  <c r="F614" i="33" a="1"/>
  <c r="F614" i="33" s="1"/>
  <c r="D615" i="33" a="1"/>
  <c r="D615" i="33" s="1"/>
  <c r="E614" i="33"/>
  <c r="I613" i="33"/>
  <c r="M613" i="33"/>
  <c r="G613" i="33"/>
  <c r="K613" i="33"/>
  <c r="G614" i="33" l="1"/>
  <c r="I614" i="33"/>
  <c r="K614" i="33"/>
  <c r="M614" i="33"/>
  <c r="L615" i="33" a="1"/>
  <c r="L615" i="33" s="1"/>
  <c r="J615" i="33" a="1"/>
  <c r="J615" i="33" s="1"/>
  <c r="H615" i="33" a="1"/>
  <c r="H615" i="33" s="1"/>
  <c r="F615" i="33" a="1"/>
  <c r="F615" i="33" s="1"/>
  <c r="D616" i="33" a="1"/>
  <c r="D616" i="33" s="1"/>
  <c r="E615" i="33"/>
  <c r="G615" i="33" l="1"/>
  <c r="I615" i="33"/>
  <c r="M615" i="33"/>
  <c r="K615" i="33"/>
  <c r="J616" i="33" a="1"/>
  <c r="J616" i="33" s="1"/>
  <c r="L616" i="33" a="1"/>
  <c r="L616" i="33" s="1"/>
  <c r="H616" i="33" a="1"/>
  <c r="H616" i="33" s="1"/>
  <c r="F616" i="33" a="1"/>
  <c r="F616" i="33" s="1"/>
  <c r="D617" i="33" a="1"/>
  <c r="D617" i="33" s="1"/>
  <c r="E616" i="33"/>
  <c r="M616" i="33" l="1"/>
  <c r="G616" i="33"/>
  <c r="K616" i="33"/>
  <c r="I616" i="33"/>
  <c r="L617" i="33" a="1"/>
  <c r="L617" i="33" s="1"/>
  <c r="J617" i="33" a="1"/>
  <c r="J617" i="33" s="1"/>
  <c r="H617" i="33" a="1"/>
  <c r="H617" i="33" s="1"/>
  <c r="F617" i="33" a="1"/>
  <c r="F617" i="33" s="1"/>
  <c r="D618" i="33" a="1"/>
  <c r="D618" i="33" s="1"/>
  <c r="E617" i="33"/>
  <c r="I617" i="33" l="1"/>
  <c r="K617" i="33"/>
  <c r="G617" i="33"/>
  <c r="M617" i="33"/>
  <c r="J618" i="33" a="1"/>
  <c r="J618" i="33" s="1"/>
  <c r="L618" i="33" a="1"/>
  <c r="L618" i="33" s="1"/>
  <c r="H618" i="33" a="1"/>
  <c r="H618" i="33" s="1"/>
  <c r="F618" i="33" a="1"/>
  <c r="F618" i="33" s="1"/>
  <c r="D619" i="33" a="1"/>
  <c r="D619" i="33" s="1"/>
  <c r="E618" i="33"/>
  <c r="L619" i="33" l="1" a="1"/>
  <c r="L619" i="33" s="1"/>
  <c r="J619" i="33" a="1"/>
  <c r="J619" i="33" s="1"/>
  <c r="H619" i="33" a="1"/>
  <c r="H619" i="33" s="1"/>
  <c r="F619" i="33" a="1"/>
  <c r="F619" i="33" s="1"/>
  <c r="D620" i="33" a="1"/>
  <c r="D620" i="33" s="1"/>
  <c r="E619" i="33"/>
  <c r="I618" i="33"/>
  <c r="G618" i="33"/>
  <c r="K618" i="33"/>
  <c r="M618" i="33"/>
  <c r="J620" i="33" l="1" a="1"/>
  <c r="J620" i="33" s="1"/>
  <c r="L620" i="33" a="1"/>
  <c r="L620" i="33" s="1"/>
  <c r="H620" i="33" a="1"/>
  <c r="H620" i="33" s="1"/>
  <c r="F620" i="33" a="1"/>
  <c r="F620" i="33" s="1"/>
  <c r="D621" i="33" a="1"/>
  <c r="D621" i="33" s="1"/>
  <c r="E620" i="33"/>
  <c r="K619" i="33"/>
  <c r="M619" i="33"/>
  <c r="I619" i="33"/>
  <c r="G619" i="33"/>
  <c r="L621" i="33" l="1" a="1"/>
  <c r="L621" i="33" s="1"/>
  <c r="J621" i="33" a="1"/>
  <c r="J621" i="33" s="1"/>
  <c r="H621" i="33" a="1"/>
  <c r="H621" i="33" s="1"/>
  <c r="F621" i="33" a="1"/>
  <c r="F621" i="33" s="1"/>
  <c r="D622" i="33" a="1"/>
  <c r="D622" i="33" s="1"/>
  <c r="E621" i="33"/>
  <c r="K620" i="33"/>
  <c r="I620" i="33"/>
  <c r="G620" i="33"/>
  <c r="M620" i="33"/>
  <c r="M621" i="33" l="1"/>
  <c r="G621" i="33"/>
  <c r="K621" i="33"/>
  <c r="I621" i="33"/>
  <c r="J622" i="33" a="1"/>
  <c r="J622" i="33" s="1"/>
  <c r="L622" i="33" a="1"/>
  <c r="L622" i="33" s="1"/>
  <c r="H622" i="33" a="1"/>
  <c r="H622" i="33" s="1"/>
  <c r="F622" i="33" a="1"/>
  <c r="F622" i="33" s="1"/>
  <c r="D623" i="33" a="1"/>
  <c r="D623" i="33" s="1"/>
  <c r="E622" i="33"/>
  <c r="G622" i="33" l="1"/>
  <c r="I622" i="33"/>
  <c r="K622" i="33"/>
  <c r="M622" i="33"/>
  <c r="F623" i="33" a="1"/>
  <c r="F623" i="33" s="1"/>
  <c r="L623" i="33" a="1"/>
  <c r="L623" i="33" s="1"/>
  <c r="J623" i="33" a="1"/>
  <c r="J623" i="33" s="1"/>
  <c r="H623" i="33" a="1"/>
  <c r="H623" i="33" s="1"/>
  <c r="D624" i="33" a="1"/>
  <c r="D624" i="33" s="1"/>
  <c r="E623" i="33"/>
  <c r="K623" i="33" l="1"/>
  <c r="G623" i="33"/>
  <c r="M623" i="33"/>
  <c r="I623" i="33"/>
  <c r="J624" i="33" a="1"/>
  <c r="J624" i="33" s="1"/>
  <c r="L624" i="33" a="1"/>
  <c r="L624" i="33" s="1"/>
  <c r="H624" i="33" a="1"/>
  <c r="H624" i="33" s="1"/>
  <c r="F624" i="33" a="1"/>
  <c r="F624" i="33" s="1"/>
  <c r="D625" i="33" a="1"/>
  <c r="D625" i="33" s="1"/>
  <c r="E624" i="33"/>
  <c r="K624" i="33" l="1"/>
  <c r="M624" i="33"/>
  <c r="I624" i="33"/>
  <c r="G624" i="33"/>
  <c r="H625" i="33" a="1"/>
  <c r="H625" i="33" s="1"/>
  <c r="F625" i="33" a="1"/>
  <c r="F625" i="33" s="1"/>
  <c r="L625" i="33" a="1"/>
  <c r="L625" i="33" s="1"/>
  <c r="J625" i="33" a="1"/>
  <c r="J625" i="33" s="1"/>
  <c r="D626" i="33" a="1"/>
  <c r="D626" i="33" s="1"/>
  <c r="E625" i="33"/>
  <c r="K625" i="33" l="1"/>
  <c r="G625" i="33"/>
  <c r="I625" i="33"/>
  <c r="M625" i="33"/>
  <c r="J626" i="33" a="1"/>
  <c r="J626" i="33" s="1"/>
  <c r="L626" i="33" a="1"/>
  <c r="L626" i="33" s="1"/>
  <c r="H626" i="33" a="1"/>
  <c r="H626" i="33" s="1"/>
  <c r="F626" i="33" a="1"/>
  <c r="F626" i="33" s="1"/>
  <c r="D627" i="33" a="1"/>
  <c r="D627" i="33" s="1"/>
  <c r="E626" i="33"/>
  <c r="K626" i="33" l="1"/>
  <c r="M626" i="33"/>
  <c r="I626" i="33"/>
  <c r="G626" i="33"/>
  <c r="J627" i="33" a="1"/>
  <c r="J627" i="33" s="1"/>
  <c r="H627" i="33" a="1"/>
  <c r="H627" i="33" s="1"/>
  <c r="F627" i="33" a="1"/>
  <c r="F627" i="33" s="1"/>
  <c r="L627" i="33" a="1"/>
  <c r="L627" i="33" s="1"/>
  <c r="D628" i="33" a="1"/>
  <c r="D628" i="33" s="1"/>
  <c r="E627" i="33"/>
  <c r="J628" i="33" l="1" a="1"/>
  <c r="J628" i="33" s="1"/>
  <c r="L628" i="33" a="1"/>
  <c r="L628" i="33" s="1"/>
  <c r="H628" i="33" a="1"/>
  <c r="H628" i="33" s="1"/>
  <c r="F628" i="33" a="1"/>
  <c r="F628" i="33" s="1"/>
  <c r="D629" i="33" a="1"/>
  <c r="D629" i="33" s="1"/>
  <c r="E628" i="33"/>
  <c r="M627" i="33"/>
  <c r="K627" i="33"/>
  <c r="I627" i="33"/>
  <c r="G627" i="33"/>
  <c r="G628" i="33" l="1"/>
  <c r="M628" i="33"/>
  <c r="K628" i="33"/>
  <c r="I628" i="33"/>
  <c r="L629" i="33" a="1"/>
  <c r="L629" i="33" s="1"/>
  <c r="J629" i="33" a="1"/>
  <c r="J629" i="33" s="1"/>
  <c r="H629" i="33" a="1"/>
  <c r="H629" i="33" s="1"/>
  <c r="F629" i="33" a="1"/>
  <c r="F629" i="33" s="1"/>
  <c r="D630" i="33" a="1"/>
  <c r="D630" i="33" s="1"/>
  <c r="E629" i="33"/>
  <c r="J630" i="33" l="1" a="1"/>
  <c r="J630" i="33" s="1"/>
  <c r="L630" i="33" a="1"/>
  <c r="L630" i="33" s="1"/>
  <c r="H630" i="33" a="1"/>
  <c r="H630" i="33" s="1"/>
  <c r="F630" i="33" a="1"/>
  <c r="F630" i="33" s="1"/>
  <c r="D631" i="33" a="1"/>
  <c r="D631" i="33" s="1"/>
  <c r="E630" i="33"/>
  <c r="K629" i="33"/>
  <c r="G629" i="33"/>
  <c r="M629" i="33"/>
  <c r="I629" i="33"/>
  <c r="G630" i="33" l="1"/>
  <c r="I630" i="33"/>
  <c r="M630" i="33"/>
  <c r="K630" i="33"/>
  <c r="L631" i="33" a="1"/>
  <c r="L631" i="33" s="1"/>
  <c r="J631" i="33" a="1"/>
  <c r="J631" i="33" s="1"/>
  <c r="H631" i="33" a="1"/>
  <c r="H631" i="33" s="1"/>
  <c r="F631" i="33" a="1"/>
  <c r="F631" i="33" s="1"/>
  <c r="D632" i="33" a="1"/>
  <c r="D632" i="33" s="1"/>
  <c r="E631" i="33"/>
  <c r="J632" i="33" l="1" a="1"/>
  <c r="J632" i="33" s="1"/>
  <c r="L632" i="33" a="1"/>
  <c r="L632" i="33" s="1"/>
  <c r="H632" i="33" a="1"/>
  <c r="H632" i="33" s="1"/>
  <c r="F632" i="33" a="1"/>
  <c r="F632" i="33" s="1"/>
  <c r="D633" i="33" a="1"/>
  <c r="D633" i="33" s="1"/>
  <c r="E632" i="33"/>
  <c r="M631" i="33"/>
  <c r="I631" i="33"/>
  <c r="G631" i="33"/>
  <c r="K631" i="33"/>
  <c r="L633" i="33" l="1" a="1"/>
  <c r="L633" i="33" s="1"/>
  <c r="J633" i="33" a="1"/>
  <c r="J633" i="33" s="1"/>
  <c r="H633" i="33" a="1"/>
  <c r="H633" i="33" s="1"/>
  <c r="F633" i="33" a="1"/>
  <c r="F633" i="33" s="1"/>
  <c r="D634" i="33" a="1"/>
  <c r="D634" i="33" s="1"/>
  <c r="E633" i="33"/>
  <c r="K632" i="33"/>
  <c r="I632" i="33"/>
  <c r="G632" i="33"/>
  <c r="M632" i="33"/>
  <c r="G633" i="33" l="1"/>
  <c r="M633" i="33"/>
  <c r="K633" i="33"/>
  <c r="I633" i="33"/>
  <c r="J634" i="33" a="1"/>
  <c r="J634" i="33" s="1"/>
  <c r="L634" i="33" a="1"/>
  <c r="L634" i="33" s="1"/>
  <c r="H634" i="33" a="1"/>
  <c r="H634" i="33" s="1"/>
  <c r="F634" i="33" a="1"/>
  <c r="F634" i="33" s="1"/>
  <c r="D635" i="33" a="1"/>
  <c r="D635" i="33" s="1"/>
  <c r="E634" i="33"/>
  <c r="M634" i="33" l="1"/>
  <c r="K634" i="33"/>
  <c r="G634" i="33"/>
  <c r="I634" i="33"/>
  <c r="L635" i="33" a="1"/>
  <c r="L635" i="33" s="1"/>
  <c r="J635" i="33" a="1"/>
  <c r="J635" i="33" s="1"/>
  <c r="H635" i="33" a="1"/>
  <c r="H635" i="33" s="1"/>
  <c r="F635" i="33" a="1"/>
  <c r="F635" i="33" s="1"/>
  <c r="D636" i="33" a="1"/>
  <c r="D636" i="33" s="1"/>
  <c r="E635" i="33"/>
  <c r="J636" i="33" l="1" a="1"/>
  <c r="J636" i="33" s="1"/>
  <c r="L636" i="33" a="1"/>
  <c r="L636" i="33" s="1"/>
  <c r="H636" i="33" a="1"/>
  <c r="H636" i="33" s="1"/>
  <c r="F636" i="33" a="1"/>
  <c r="F636" i="33" s="1"/>
  <c r="D637" i="33" a="1"/>
  <c r="D637" i="33" s="1"/>
  <c r="E636" i="33"/>
  <c r="K635" i="33"/>
  <c r="M635" i="33"/>
  <c r="I635" i="33"/>
  <c r="G635" i="33"/>
  <c r="G636" i="33" l="1"/>
  <c r="K636" i="33"/>
  <c r="I636" i="33"/>
  <c r="M636" i="33"/>
  <c r="L637" i="33" a="1"/>
  <c r="L637" i="33" s="1"/>
  <c r="J637" i="33" a="1"/>
  <c r="J637" i="33" s="1"/>
  <c r="H637" i="33" a="1"/>
  <c r="H637" i="33" s="1"/>
  <c r="F637" i="33" a="1"/>
  <c r="F637" i="33" s="1"/>
  <c r="D638" i="33" a="1"/>
  <c r="D638" i="33" s="1"/>
  <c r="E637" i="33"/>
  <c r="J638" i="33" l="1" a="1"/>
  <c r="J638" i="33" s="1"/>
  <c r="L638" i="33" a="1"/>
  <c r="L638" i="33" s="1"/>
  <c r="H638" i="33" a="1"/>
  <c r="H638" i="33" s="1"/>
  <c r="F638" i="33" a="1"/>
  <c r="F638" i="33" s="1"/>
  <c r="D639" i="33" a="1"/>
  <c r="D639" i="33" s="1"/>
  <c r="E638" i="33"/>
  <c r="M637" i="33"/>
  <c r="K637" i="33"/>
  <c r="I637" i="33"/>
  <c r="G637" i="33"/>
  <c r="K638" i="33" l="1"/>
  <c r="I638" i="33"/>
  <c r="G638" i="33"/>
  <c r="M638" i="33"/>
  <c r="L639" i="33" a="1"/>
  <c r="L639" i="33" s="1"/>
  <c r="J639" i="33" a="1"/>
  <c r="J639" i="33" s="1"/>
  <c r="H639" i="33" a="1"/>
  <c r="H639" i="33" s="1"/>
  <c r="F639" i="33" a="1"/>
  <c r="F639" i="33" s="1"/>
  <c r="D640" i="33" a="1"/>
  <c r="D640" i="33" s="1"/>
  <c r="E639" i="33"/>
  <c r="J640" i="33" l="1" a="1"/>
  <c r="J640" i="33" s="1"/>
  <c r="L640" i="33" a="1"/>
  <c r="L640" i="33" s="1"/>
  <c r="H640" i="33" a="1"/>
  <c r="H640" i="33" s="1"/>
  <c r="F640" i="33" a="1"/>
  <c r="F640" i="33" s="1"/>
  <c r="D641" i="33" a="1"/>
  <c r="D641" i="33" s="1"/>
  <c r="E640" i="33"/>
  <c r="K639" i="33"/>
  <c r="G639" i="33"/>
  <c r="I639" i="33"/>
  <c r="M639" i="33"/>
  <c r="L641" i="33" l="1" a="1"/>
  <c r="L641" i="33" s="1"/>
  <c r="J641" i="33" a="1"/>
  <c r="J641" i="33" s="1"/>
  <c r="H641" i="33" a="1"/>
  <c r="H641" i="33" s="1"/>
  <c r="F641" i="33" a="1"/>
  <c r="F641" i="33" s="1"/>
  <c r="D642" i="33" a="1"/>
  <c r="D642" i="33" s="1"/>
  <c r="E641" i="33"/>
  <c r="M640" i="33"/>
  <c r="K640" i="33"/>
  <c r="I640" i="33"/>
  <c r="G640" i="33"/>
  <c r="K641" i="33" l="1"/>
  <c r="I641" i="33"/>
  <c r="G641" i="33"/>
  <c r="M641" i="33"/>
  <c r="J642" i="33" a="1"/>
  <c r="J642" i="33" s="1"/>
  <c r="L642" i="33" a="1"/>
  <c r="L642" i="33" s="1"/>
  <c r="H642" i="33" a="1"/>
  <c r="H642" i="33" s="1"/>
  <c r="F642" i="33" a="1"/>
  <c r="F642" i="33" s="1"/>
  <c r="D643" i="33" a="1"/>
  <c r="D643" i="33" s="1"/>
  <c r="E642" i="33"/>
  <c r="M642" i="33" l="1"/>
  <c r="K642" i="33"/>
  <c r="I642" i="33"/>
  <c r="G642" i="33"/>
  <c r="L643" i="33" a="1"/>
  <c r="L643" i="33" s="1"/>
  <c r="J643" i="33" a="1"/>
  <c r="J643" i="33" s="1"/>
  <c r="H643" i="33" a="1"/>
  <c r="H643" i="33" s="1"/>
  <c r="F643" i="33" a="1"/>
  <c r="F643" i="33" s="1"/>
  <c r="D644" i="33" a="1"/>
  <c r="D644" i="33" s="1"/>
  <c r="E643" i="33"/>
  <c r="J644" i="33" l="1" a="1"/>
  <c r="J644" i="33" s="1"/>
  <c r="F644" i="33" a="1"/>
  <c r="F644" i="33" s="1"/>
  <c r="L644" i="33" a="1"/>
  <c r="L644" i="33" s="1"/>
  <c r="H644" i="33" a="1"/>
  <c r="H644" i="33" s="1"/>
  <c r="D645" i="33" a="1"/>
  <c r="D645" i="33" s="1"/>
  <c r="E644" i="33"/>
  <c r="G643" i="33"/>
  <c r="I643" i="33"/>
  <c r="K643" i="33"/>
  <c r="M643" i="33"/>
  <c r="K644" i="33" l="1"/>
  <c r="I644" i="33"/>
  <c r="G644" i="33"/>
  <c r="M644" i="33"/>
  <c r="L645" i="33" a="1"/>
  <c r="L645" i="33" s="1"/>
  <c r="J645" i="33" a="1"/>
  <c r="J645" i="33" s="1"/>
  <c r="H645" i="33" a="1"/>
  <c r="H645" i="33" s="1"/>
  <c r="F645" i="33" a="1"/>
  <c r="F645" i="33" s="1"/>
  <c r="D646" i="33" a="1"/>
  <c r="D646" i="33" s="1"/>
  <c r="E645" i="33"/>
  <c r="I645" i="33" l="1"/>
  <c r="G645" i="33"/>
  <c r="M645" i="33"/>
  <c r="K645" i="33"/>
  <c r="J646" i="33" a="1"/>
  <c r="J646" i="33" s="1"/>
  <c r="H646" i="33" a="1"/>
  <c r="H646" i="33" s="1"/>
  <c r="F646" i="33" a="1"/>
  <c r="F646" i="33" s="1"/>
  <c r="L646" i="33" a="1"/>
  <c r="L646" i="33" s="1"/>
  <c r="D647" i="33" a="1"/>
  <c r="D647" i="33" s="1"/>
  <c r="E646" i="33"/>
  <c r="I646" i="33" l="1"/>
  <c r="G646" i="33"/>
  <c r="M646" i="33"/>
  <c r="K646" i="33"/>
  <c r="L647" i="33" a="1"/>
  <c r="L647" i="33" s="1"/>
  <c r="J647" i="33" a="1"/>
  <c r="J647" i="33" s="1"/>
  <c r="H647" i="33" a="1"/>
  <c r="H647" i="33" s="1"/>
  <c r="F647" i="33" a="1"/>
  <c r="F647" i="33" s="1"/>
  <c r="D648" i="33" a="1"/>
  <c r="D648" i="33" s="1"/>
  <c r="E647" i="33"/>
  <c r="G647" i="33" l="1"/>
  <c r="M647" i="33"/>
  <c r="I647" i="33"/>
  <c r="K647" i="33"/>
  <c r="J648" i="33" a="1"/>
  <c r="J648" i="33" s="1"/>
  <c r="L648" i="33" a="1"/>
  <c r="L648" i="33" s="1"/>
  <c r="H648" i="33" a="1"/>
  <c r="H648" i="33" s="1"/>
  <c r="F648" i="33" a="1"/>
  <c r="F648" i="33" s="1"/>
  <c r="D649" i="33" a="1"/>
  <c r="D649" i="33" s="1"/>
  <c r="E648" i="33"/>
  <c r="L649" i="33" l="1" a="1"/>
  <c r="L649" i="33" s="1"/>
  <c r="J649" i="33" a="1"/>
  <c r="J649" i="33" s="1"/>
  <c r="H649" i="33" a="1"/>
  <c r="H649" i="33" s="1"/>
  <c r="F649" i="33" a="1"/>
  <c r="F649" i="33" s="1"/>
  <c r="D650" i="33" a="1"/>
  <c r="D650" i="33" s="1"/>
  <c r="E649" i="33"/>
  <c r="I648" i="33"/>
  <c r="G648" i="33"/>
  <c r="M648" i="33"/>
  <c r="K648" i="33"/>
  <c r="M649" i="33" l="1"/>
  <c r="K649" i="33"/>
  <c r="I649" i="33"/>
  <c r="G649" i="33"/>
  <c r="J650" i="33" a="1"/>
  <c r="J650" i="33" s="1"/>
  <c r="L650" i="33" a="1"/>
  <c r="L650" i="33" s="1"/>
  <c r="H650" i="33" a="1"/>
  <c r="H650" i="33" s="1"/>
  <c r="F650" i="33" a="1"/>
  <c r="F650" i="33" s="1"/>
  <c r="D651" i="33" a="1"/>
  <c r="D651" i="33" s="1"/>
  <c r="E650" i="33"/>
  <c r="K650" i="33" l="1"/>
  <c r="I650" i="33"/>
  <c r="G650" i="33"/>
  <c r="M650" i="33"/>
  <c r="L651" i="33" a="1"/>
  <c r="L651" i="33" s="1"/>
  <c r="J651" i="33" a="1"/>
  <c r="J651" i="33" s="1"/>
  <c r="H651" i="33" a="1"/>
  <c r="H651" i="33" s="1"/>
  <c r="F651" i="33" a="1"/>
  <c r="F651" i="33" s="1"/>
  <c r="D652" i="33" a="1"/>
  <c r="D652" i="33" s="1"/>
  <c r="E651" i="33"/>
  <c r="J652" i="33" l="1" a="1"/>
  <c r="J652" i="33" s="1"/>
  <c r="L652" i="33" a="1"/>
  <c r="L652" i="33" s="1"/>
  <c r="H652" i="33" a="1"/>
  <c r="H652" i="33" s="1"/>
  <c r="F652" i="33" a="1"/>
  <c r="F652" i="33" s="1"/>
  <c r="D653" i="33" a="1"/>
  <c r="D653" i="33" s="1"/>
  <c r="E652" i="33"/>
  <c r="G651" i="33"/>
  <c r="M651" i="33"/>
  <c r="K651" i="33"/>
  <c r="I651" i="33"/>
  <c r="M652" i="33" l="1"/>
  <c r="K652" i="33"/>
  <c r="G652" i="33"/>
  <c r="I652" i="33"/>
  <c r="L653" i="33" a="1"/>
  <c r="L653" i="33" s="1"/>
  <c r="J653" i="33" a="1"/>
  <c r="J653" i="33" s="1"/>
  <c r="H653" i="33" a="1"/>
  <c r="H653" i="33" s="1"/>
  <c r="F653" i="33" a="1"/>
  <c r="F653" i="33" s="1"/>
  <c r="D654" i="33" a="1"/>
  <c r="D654" i="33" s="1"/>
  <c r="E653" i="33"/>
  <c r="M653" i="33" l="1"/>
  <c r="K653" i="33"/>
  <c r="I653" i="33"/>
  <c r="G653" i="33"/>
  <c r="J654" i="33" a="1"/>
  <c r="J654" i="33" s="1"/>
  <c r="L654" i="33" a="1"/>
  <c r="L654" i="33" s="1"/>
  <c r="H654" i="33" a="1"/>
  <c r="H654" i="33" s="1"/>
  <c r="F654" i="33" a="1"/>
  <c r="F654" i="33" s="1"/>
  <c r="D655" i="33" a="1"/>
  <c r="D655" i="33" s="1"/>
  <c r="E654" i="33"/>
  <c r="I654" i="33" l="1"/>
  <c r="G654" i="33"/>
  <c r="M654" i="33"/>
  <c r="K654" i="33"/>
  <c r="L655" i="33" a="1"/>
  <c r="L655" i="33" s="1"/>
  <c r="J655" i="33" a="1"/>
  <c r="J655" i="33" s="1"/>
  <c r="H655" i="33" a="1"/>
  <c r="H655" i="33" s="1"/>
  <c r="F655" i="33" a="1"/>
  <c r="F655" i="33" s="1"/>
  <c r="D656" i="33" a="1"/>
  <c r="D656" i="33" s="1"/>
  <c r="E655" i="33"/>
  <c r="J656" i="33" l="1" a="1"/>
  <c r="J656" i="33" s="1"/>
  <c r="L656" i="33" a="1"/>
  <c r="L656" i="33" s="1"/>
  <c r="H656" i="33" a="1"/>
  <c r="H656" i="33" s="1"/>
  <c r="F656" i="33" a="1"/>
  <c r="F656" i="33" s="1"/>
  <c r="D657" i="33" a="1"/>
  <c r="D657" i="33" s="1"/>
  <c r="E656" i="33"/>
  <c r="M655" i="33"/>
  <c r="K655" i="33"/>
  <c r="I655" i="33"/>
  <c r="G655" i="33"/>
  <c r="K656" i="33" l="1"/>
  <c r="I656" i="33"/>
  <c r="G656" i="33"/>
  <c r="M656" i="33"/>
  <c r="L657" i="33" a="1"/>
  <c r="L657" i="33" s="1"/>
  <c r="J657" i="33" a="1"/>
  <c r="J657" i="33" s="1"/>
  <c r="H657" i="33" a="1"/>
  <c r="H657" i="33" s="1"/>
  <c r="F657" i="33" a="1"/>
  <c r="F657" i="33" s="1"/>
  <c r="D658" i="33" a="1"/>
  <c r="D658" i="33" s="1"/>
  <c r="E657" i="33"/>
  <c r="J658" i="33" l="1" a="1"/>
  <c r="J658" i="33" s="1"/>
  <c r="L658" i="33" a="1"/>
  <c r="L658" i="33" s="1"/>
  <c r="H658" i="33" a="1"/>
  <c r="H658" i="33" s="1"/>
  <c r="F658" i="33" a="1"/>
  <c r="F658" i="33" s="1"/>
  <c r="D659" i="33" a="1"/>
  <c r="D659" i="33" s="1"/>
  <c r="E658" i="33"/>
  <c r="G657" i="33"/>
  <c r="I657" i="33"/>
  <c r="M657" i="33"/>
  <c r="K657" i="33"/>
  <c r="M658" i="33" l="1"/>
  <c r="K658" i="33"/>
  <c r="I658" i="33"/>
  <c r="G658" i="33"/>
  <c r="L659" i="33" a="1"/>
  <c r="L659" i="33" s="1"/>
  <c r="J659" i="33" a="1"/>
  <c r="J659" i="33" s="1"/>
  <c r="H659" i="33" a="1"/>
  <c r="H659" i="33" s="1"/>
  <c r="F659" i="33" a="1"/>
  <c r="F659" i="33" s="1"/>
  <c r="D660" i="33" a="1"/>
  <c r="D660" i="33" s="1"/>
  <c r="E659" i="33"/>
  <c r="J660" i="33" l="1" a="1"/>
  <c r="J660" i="33" s="1"/>
  <c r="L660" i="33" a="1"/>
  <c r="L660" i="33" s="1"/>
  <c r="H660" i="33" a="1"/>
  <c r="H660" i="33" s="1"/>
  <c r="F660" i="33" a="1"/>
  <c r="F660" i="33" s="1"/>
  <c r="D661" i="33" a="1"/>
  <c r="D661" i="33" s="1"/>
  <c r="E660" i="33"/>
  <c r="K659" i="33"/>
  <c r="I659" i="33"/>
  <c r="G659" i="33"/>
  <c r="M659" i="33"/>
  <c r="M660" i="33" l="1"/>
  <c r="K660" i="33"/>
  <c r="I660" i="33"/>
  <c r="G660" i="33"/>
  <c r="L661" i="33" a="1"/>
  <c r="L661" i="33" s="1"/>
  <c r="J661" i="33" a="1"/>
  <c r="J661" i="33" s="1"/>
  <c r="H661" i="33" a="1"/>
  <c r="H661" i="33" s="1"/>
  <c r="F661" i="33" a="1"/>
  <c r="F661" i="33" s="1"/>
  <c r="D662" i="33" a="1"/>
  <c r="D662" i="33" s="1"/>
  <c r="E661" i="33"/>
  <c r="K661" i="33" l="1"/>
  <c r="I661" i="33"/>
  <c r="G661" i="33"/>
  <c r="M661" i="33"/>
  <c r="J662" i="33" a="1"/>
  <c r="J662" i="33" s="1"/>
  <c r="L662" i="33" a="1"/>
  <c r="L662" i="33" s="1"/>
  <c r="H662" i="33" a="1"/>
  <c r="H662" i="33" s="1"/>
  <c r="F662" i="33" a="1"/>
  <c r="F662" i="33" s="1"/>
  <c r="D663" i="33" a="1"/>
  <c r="D663" i="33" s="1"/>
  <c r="E662" i="33"/>
  <c r="F663" i="33" l="1" a="1"/>
  <c r="F663" i="33" s="1"/>
  <c r="L663" i="33" a="1"/>
  <c r="L663" i="33" s="1"/>
  <c r="J663" i="33" a="1"/>
  <c r="J663" i="33" s="1"/>
  <c r="H663" i="33" a="1"/>
  <c r="H663" i="33" s="1"/>
  <c r="D664" i="33" a="1"/>
  <c r="D664" i="33" s="1"/>
  <c r="E663" i="33"/>
  <c r="I662" i="33"/>
  <c r="K662" i="33"/>
  <c r="G662" i="33"/>
  <c r="M662" i="33"/>
  <c r="I663" i="33" l="1"/>
  <c r="G663" i="33"/>
  <c r="M663" i="33"/>
  <c r="K663" i="33"/>
  <c r="J664" i="33" a="1"/>
  <c r="J664" i="33" s="1"/>
  <c r="L664" i="33" a="1"/>
  <c r="L664" i="33" s="1"/>
  <c r="H664" i="33" a="1"/>
  <c r="H664" i="33" s="1"/>
  <c r="F664" i="33" a="1"/>
  <c r="F664" i="33" s="1"/>
  <c r="D665" i="33" a="1"/>
  <c r="D665" i="33" s="1"/>
  <c r="E664" i="33"/>
  <c r="G664" i="33" l="1"/>
  <c r="I664" i="33"/>
  <c r="M664" i="33"/>
  <c r="K664" i="33"/>
  <c r="H665" i="33" a="1"/>
  <c r="H665" i="33" s="1"/>
  <c r="F665" i="33" a="1"/>
  <c r="F665" i="33" s="1"/>
  <c r="L665" i="33" a="1"/>
  <c r="L665" i="33" s="1"/>
  <c r="J665" i="33" a="1"/>
  <c r="J665" i="33" s="1"/>
  <c r="D666" i="33" a="1"/>
  <c r="D666" i="33" s="1"/>
  <c r="E665" i="33"/>
  <c r="K665" i="33" l="1"/>
  <c r="M665" i="33"/>
  <c r="I665" i="33"/>
  <c r="G665" i="33"/>
  <c r="J666" i="33" a="1"/>
  <c r="J666" i="33" s="1"/>
  <c r="L666" i="33" a="1"/>
  <c r="L666" i="33" s="1"/>
  <c r="H666" i="33" a="1"/>
  <c r="H666" i="33" s="1"/>
  <c r="F666" i="33" a="1"/>
  <c r="F666" i="33" s="1"/>
  <c r="D667" i="33" a="1"/>
  <c r="D667" i="33" s="1"/>
  <c r="E666" i="33"/>
  <c r="I666" i="33" l="1"/>
  <c r="K666" i="33"/>
  <c r="M666" i="33"/>
  <c r="G666" i="33"/>
  <c r="J667" i="33" a="1"/>
  <c r="J667" i="33" s="1"/>
  <c r="H667" i="33" a="1"/>
  <c r="H667" i="33" s="1"/>
  <c r="F667" i="33" a="1"/>
  <c r="F667" i="33" s="1"/>
  <c r="L667" i="33" a="1"/>
  <c r="L667" i="33" s="1"/>
  <c r="D668" i="33" a="1"/>
  <c r="D668" i="33" s="1"/>
  <c r="E667" i="33"/>
  <c r="M667" i="33" l="1"/>
  <c r="K667" i="33"/>
  <c r="I667" i="33"/>
  <c r="G667" i="33"/>
  <c r="J668" i="33" a="1"/>
  <c r="J668" i="33" s="1"/>
  <c r="L668" i="33" a="1"/>
  <c r="L668" i="33" s="1"/>
  <c r="H668" i="33" a="1"/>
  <c r="H668" i="33" s="1"/>
  <c r="F668" i="33" a="1"/>
  <c r="F668" i="33" s="1"/>
  <c r="D669" i="33" a="1"/>
  <c r="D669" i="33" s="1"/>
  <c r="E668" i="33"/>
  <c r="L669" i="33" l="1" a="1"/>
  <c r="L669" i="33" s="1"/>
  <c r="J669" i="33" a="1"/>
  <c r="J669" i="33" s="1"/>
  <c r="H669" i="33" a="1"/>
  <c r="H669" i="33" s="1"/>
  <c r="F669" i="33" a="1"/>
  <c r="F669" i="33" s="1"/>
  <c r="D670" i="33" a="1"/>
  <c r="D670" i="33" s="1"/>
  <c r="E669" i="33"/>
  <c r="K668" i="33"/>
  <c r="I668" i="33"/>
  <c r="G668" i="33"/>
  <c r="M668" i="33"/>
  <c r="J670" i="33" l="1" a="1"/>
  <c r="J670" i="33" s="1"/>
  <c r="L670" i="33" a="1"/>
  <c r="L670" i="33" s="1"/>
  <c r="H670" i="33" a="1"/>
  <c r="H670" i="33" s="1"/>
  <c r="F670" i="33" a="1"/>
  <c r="F670" i="33" s="1"/>
  <c r="D671" i="33" a="1"/>
  <c r="D671" i="33" s="1"/>
  <c r="E670" i="33"/>
  <c r="G669" i="33"/>
  <c r="I669" i="33"/>
  <c r="M669" i="33"/>
  <c r="K669" i="33"/>
  <c r="M670" i="33" l="1"/>
  <c r="K670" i="33"/>
  <c r="G670" i="33"/>
  <c r="I670" i="33"/>
  <c r="L671" i="33" a="1"/>
  <c r="L671" i="33" s="1"/>
  <c r="J671" i="33" a="1"/>
  <c r="J671" i="33" s="1"/>
  <c r="H671" i="33" a="1"/>
  <c r="H671" i="33" s="1"/>
  <c r="F671" i="33" a="1"/>
  <c r="F671" i="33" s="1"/>
  <c r="D672" i="33" a="1"/>
  <c r="D672" i="33" s="1"/>
  <c r="E671" i="33"/>
  <c r="K671" i="33" l="1"/>
  <c r="M671" i="33"/>
  <c r="I671" i="33"/>
  <c r="G671" i="33"/>
  <c r="J672" i="33" a="1"/>
  <c r="J672" i="33" s="1"/>
  <c r="L672" i="33" a="1"/>
  <c r="L672" i="33" s="1"/>
  <c r="H672" i="33" a="1"/>
  <c r="H672" i="33" s="1"/>
  <c r="F672" i="33" a="1"/>
  <c r="F672" i="33" s="1"/>
  <c r="D673" i="33" a="1"/>
  <c r="D673" i="33" s="1"/>
  <c r="E672" i="33"/>
  <c r="L673" i="33" l="1" a="1"/>
  <c r="L673" i="33" s="1"/>
  <c r="J673" i="33" a="1"/>
  <c r="J673" i="33" s="1"/>
  <c r="H673" i="33" a="1"/>
  <c r="H673" i="33" s="1"/>
  <c r="F673" i="33" a="1"/>
  <c r="F673" i="33" s="1"/>
  <c r="D674" i="33" a="1"/>
  <c r="D674" i="33" s="1"/>
  <c r="E673" i="33"/>
  <c r="I672" i="33"/>
  <c r="M672" i="33"/>
  <c r="K672" i="33"/>
  <c r="G672" i="33"/>
  <c r="K673" i="33" l="1"/>
  <c r="M673" i="33"/>
  <c r="G673" i="33"/>
  <c r="I673" i="33"/>
  <c r="J674" i="33" a="1"/>
  <c r="J674" i="33" s="1"/>
  <c r="L674" i="33" a="1"/>
  <c r="L674" i="33" s="1"/>
  <c r="H674" i="33" a="1"/>
  <c r="H674" i="33" s="1"/>
  <c r="F674" i="33" a="1"/>
  <c r="F674" i="33" s="1"/>
  <c r="D675" i="33" a="1"/>
  <c r="D675" i="33" s="1"/>
  <c r="E674" i="33"/>
  <c r="L675" i="33" l="1" a="1"/>
  <c r="L675" i="33" s="1"/>
  <c r="J675" i="33" a="1"/>
  <c r="J675" i="33" s="1"/>
  <c r="H675" i="33" a="1"/>
  <c r="H675" i="33" s="1"/>
  <c r="F675" i="33" a="1"/>
  <c r="F675" i="33" s="1"/>
  <c r="D676" i="33" a="1"/>
  <c r="D676" i="33" s="1"/>
  <c r="E675" i="33"/>
  <c r="K674" i="33"/>
  <c r="I674" i="33"/>
  <c r="G674" i="33"/>
  <c r="M674" i="33"/>
  <c r="M675" i="33" l="1"/>
  <c r="K675" i="33"/>
  <c r="G675" i="33"/>
  <c r="I675" i="33"/>
  <c r="J676" i="33" a="1"/>
  <c r="J676" i="33" s="1"/>
  <c r="L676" i="33" a="1"/>
  <c r="L676" i="33" s="1"/>
  <c r="H676" i="33" a="1"/>
  <c r="H676" i="33" s="1"/>
  <c r="F676" i="33" a="1"/>
  <c r="F676" i="33" s="1"/>
  <c r="D677" i="33" a="1"/>
  <c r="D677" i="33" s="1"/>
  <c r="E676" i="33"/>
  <c r="K676" i="33" l="1"/>
  <c r="M676" i="33"/>
  <c r="I676" i="33"/>
  <c r="G676" i="33"/>
  <c r="L677" i="33" a="1"/>
  <c r="L677" i="33" s="1"/>
  <c r="J677" i="33" a="1"/>
  <c r="J677" i="33" s="1"/>
  <c r="H677" i="33" a="1"/>
  <c r="H677" i="33" s="1"/>
  <c r="F677" i="33" a="1"/>
  <c r="F677" i="33" s="1"/>
  <c r="D678" i="33" a="1"/>
  <c r="D678" i="33" s="1"/>
  <c r="E677" i="33"/>
  <c r="J678" i="33" l="1" a="1"/>
  <c r="J678" i="33" s="1"/>
  <c r="L678" i="33" a="1"/>
  <c r="L678" i="33" s="1"/>
  <c r="H678" i="33" a="1"/>
  <c r="H678" i="33" s="1"/>
  <c r="F678" i="33" a="1"/>
  <c r="F678" i="33" s="1"/>
  <c r="D679" i="33" a="1"/>
  <c r="D679" i="33" s="1"/>
  <c r="E678" i="33"/>
  <c r="K677" i="33"/>
  <c r="I677" i="33"/>
  <c r="G677" i="33"/>
  <c r="M677" i="33"/>
  <c r="G678" i="33" l="1"/>
  <c r="K678" i="33"/>
  <c r="I678" i="33"/>
  <c r="M678" i="33"/>
  <c r="L679" i="33" a="1"/>
  <c r="L679" i="33" s="1"/>
  <c r="J679" i="33" a="1"/>
  <c r="J679" i="33" s="1"/>
  <c r="H679" i="33" a="1"/>
  <c r="H679" i="33" s="1"/>
  <c r="F679" i="33" a="1"/>
  <c r="F679" i="33" s="1"/>
  <c r="D680" i="33" a="1"/>
  <c r="D680" i="33" s="1"/>
  <c r="E679" i="33"/>
  <c r="J680" i="33" l="1" a="1"/>
  <c r="J680" i="33" s="1"/>
  <c r="L680" i="33" a="1"/>
  <c r="L680" i="33" s="1"/>
  <c r="H680" i="33" a="1"/>
  <c r="H680" i="33" s="1"/>
  <c r="F680" i="33" a="1"/>
  <c r="F680" i="33" s="1"/>
  <c r="D681" i="33" a="1"/>
  <c r="D681" i="33" s="1"/>
  <c r="E680" i="33"/>
  <c r="I679" i="33"/>
  <c r="G679" i="33"/>
  <c r="M679" i="33"/>
  <c r="K679" i="33"/>
  <c r="L681" i="33" l="1" a="1"/>
  <c r="L681" i="33" s="1"/>
  <c r="J681" i="33" a="1"/>
  <c r="J681" i="33" s="1"/>
  <c r="H681" i="33" a="1"/>
  <c r="H681" i="33" s="1"/>
  <c r="F681" i="33" a="1"/>
  <c r="F681" i="33" s="1"/>
  <c r="D682" i="33" a="1"/>
  <c r="D682" i="33" s="1"/>
  <c r="E681" i="33"/>
  <c r="I680" i="33"/>
  <c r="M680" i="33"/>
  <c r="K680" i="33"/>
  <c r="G680" i="33"/>
  <c r="J682" i="33" l="1" a="1"/>
  <c r="J682" i="33" s="1"/>
  <c r="L682" i="33" a="1"/>
  <c r="L682" i="33" s="1"/>
  <c r="H682" i="33" a="1"/>
  <c r="H682" i="33" s="1"/>
  <c r="F682" i="33" a="1"/>
  <c r="F682" i="33" s="1"/>
  <c r="D683" i="33" a="1"/>
  <c r="D683" i="33" s="1"/>
  <c r="E682" i="33"/>
  <c r="I681" i="33"/>
  <c r="G681" i="33"/>
  <c r="M681" i="33"/>
  <c r="K681" i="33"/>
  <c r="L683" i="33" l="1" a="1"/>
  <c r="L683" i="33" s="1"/>
  <c r="J683" i="33" a="1"/>
  <c r="J683" i="33" s="1"/>
  <c r="H683" i="33" a="1"/>
  <c r="H683" i="33" s="1"/>
  <c r="F683" i="33" a="1"/>
  <c r="F683" i="33" s="1"/>
  <c r="D684" i="33" a="1"/>
  <c r="D684" i="33" s="1"/>
  <c r="E683" i="33"/>
  <c r="K682" i="33"/>
  <c r="M682" i="33"/>
  <c r="G682" i="33"/>
  <c r="I682" i="33"/>
  <c r="G683" i="33" l="1"/>
  <c r="I683" i="33"/>
  <c r="M683" i="33"/>
  <c r="K683" i="33"/>
  <c r="J684" i="33" a="1"/>
  <c r="J684" i="33" s="1"/>
  <c r="F684" i="33" a="1"/>
  <c r="F684" i="33" s="1"/>
  <c r="L684" i="33" a="1"/>
  <c r="L684" i="33" s="1"/>
  <c r="H684" i="33" a="1"/>
  <c r="H684" i="33" s="1"/>
  <c r="D685" i="33" a="1"/>
  <c r="D685" i="33" s="1"/>
  <c r="E684" i="33"/>
  <c r="L685" i="33" l="1" a="1"/>
  <c r="L685" i="33" s="1"/>
  <c r="J685" i="33" a="1"/>
  <c r="J685" i="33" s="1"/>
  <c r="H685" i="33" a="1"/>
  <c r="H685" i="33" s="1"/>
  <c r="F685" i="33" a="1"/>
  <c r="F685" i="33" s="1"/>
  <c r="D686" i="33" a="1"/>
  <c r="D686" i="33" s="1"/>
  <c r="E685" i="33"/>
  <c r="G684" i="33"/>
  <c r="M684" i="33"/>
  <c r="K684" i="33"/>
  <c r="I684" i="33"/>
  <c r="K685" i="33" l="1"/>
  <c r="M685" i="33"/>
  <c r="G685" i="33"/>
  <c r="I685" i="33"/>
  <c r="J686" i="33" a="1"/>
  <c r="J686" i="33" s="1"/>
  <c r="H686" i="33" a="1"/>
  <c r="H686" i="33" s="1"/>
  <c r="F686" i="33" a="1"/>
  <c r="F686" i="33" s="1"/>
  <c r="L686" i="33" a="1"/>
  <c r="L686" i="33" s="1"/>
  <c r="D687" i="33" a="1"/>
  <c r="D687" i="33" s="1"/>
  <c r="E686" i="33"/>
  <c r="L687" i="33" l="1" a="1"/>
  <c r="L687" i="33" s="1"/>
  <c r="J687" i="33" a="1"/>
  <c r="J687" i="33" s="1"/>
  <c r="H687" i="33" a="1"/>
  <c r="H687" i="33" s="1"/>
  <c r="F687" i="33" a="1"/>
  <c r="F687" i="33" s="1"/>
  <c r="D688" i="33" a="1"/>
  <c r="D688" i="33" s="1"/>
  <c r="E687" i="33"/>
  <c r="M686" i="33"/>
  <c r="K686" i="33"/>
  <c r="G686" i="33"/>
  <c r="I686" i="33"/>
  <c r="J688" i="33" l="1" a="1"/>
  <c r="J688" i="33" s="1"/>
  <c r="L688" i="33" a="1"/>
  <c r="L688" i="33" s="1"/>
  <c r="H688" i="33" a="1"/>
  <c r="H688" i="33" s="1"/>
  <c r="F688" i="33" a="1"/>
  <c r="F688" i="33" s="1"/>
  <c r="D689" i="33" a="1"/>
  <c r="D689" i="33" s="1"/>
  <c r="E688" i="33"/>
  <c r="K687" i="33"/>
  <c r="M687" i="33"/>
  <c r="I687" i="33"/>
  <c r="G687" i="33"/>
  <c r="L689" i="33" l="1" a="1"/>
  <c r="L689" i="33" s="1"/>
  <c r="J689" i="33" a="1"/>
  <c r="J689" i="33" s="1"/>
  <c r="H689" i="33" a="1"/>
  <c r="H689" i="33" s="1"/>
  <c r="F689" i="33" a="1"/>
  <c r="F689" i="33" s="1"/>
  <c r="D690" i="33" a="1"/>
  <c r="D690" i="33" s="1"/>
  <c r="E689" i="33"/>
  <c r="K688" i="33"/>
  <c r="G688" i="33"/>
  <c r="M688" i="33"/>
  <c r="I688" i="33"/>
  <c r="M689" i="33" l="1"/>
  <c r="K689" i="33"/>
  <c r="I689" i="33"/>
  <c r="G689" i="33"/>
  <c r="J690" i="33" a="1"/>
  <c r="J690" i="33" s="1"/>
  <c r="L690" i="33" a="1"/>
  <c r="L690" i="33" s="1"/>
  <c r="H690" i="33" a="1"/>
  <c r="H690" i="33" s="1"/>
  <c r="F690" i="33" a="1"/>
  <c r="F690" i="33" s="1"/>
  <c r="D691" i="33" a="1"/>
  <c r="D691" i="33" s="1"/>
  <c r="E690" i="33"/>
  <c r="L691" i="33" l="1" a="1"/>
  <c r="L691" i="33" s="1"/>
  <c r="J691" i="33" a="1"/>
  <c r="J691" i="33" s="1"/>
  <c r="H691" i="33" a="1"/>
  <c r="H691" i="33" s="1"/>
  <c r="F691" i="33" a="1"/>
  <c r="F691" i="33" s="1"/>
  <c r="D692" i="33" a="1"/>
  <c r="D692" i="33" s="1"/>
  <c r="E691" i="33"/>
  <c r="K690" i="33"/>
  <c r="I690" i="33"/>
  <c r="G690" i="33"/>
  <c r="M690" i="33"/>
  <c r="K691" i="33" l="1"/>
  <c r="G691" i="33"/>
  <c r="M691" i="33"/>
  <c r="I691" i="33"/>
  <c r="J692" i="33" a="1"/>
  <c r="J692" i="33" s="1"/>
  <c r="L692" i="33" a="1"/>
  <c r="L692" i="33" s="1"/>
  <c r="H692" i="33" a="1"/>
  <c r="H692" i="33" s="1"/>
  <c r="F692" i="33" a="1"/>
  <c r="F692" i="33" s="1"/>
  <c r="D693" i="33" a="1"/>
  <c r="D693" i="33" s="1"/>
  <c r="E692" i="33"/>
  <c r="L693" i="33" l="1" a="1"/>
  <c r="L693" i="33" s="1"/>
  <c r="J693" i="33" a="1"/>
  <c r="J693" i="33" s="1"/>
  <c r="H693" i="33" a="1"/>
  <c r="H693" i="33" s="1"/>
  <c r="F693" i="33" a="1"/>
  <c r="F693" i="33" s="1"/>
  <c r="D694" i="33" a="1"/>
  <c r="D694" i="33" s="1"/>
  <c r="E693" i="33"/>
  <c r="K692" i="33"/>
  <c r="I692" i="33"/>
  <c r="M692" i="33"/>
  <c r="G692" i="33"/>
  <c r="J694" i="33" l="1" a="1"/>
  <c r="J694" i="33" s="1"/>
  <c r="L694" i="33" a="1"/>
  <c r="L694" i="33" s="1"/>
  <c r="H694" i="33" a="1"/>
  <c r="H694" i="33" s="1"/>
  <c r="F694" i="33" a="1"/>
  <c r="F694" i="33" s="1"/>
  <c r="D695" i="33" a="1"/>
  <c r="D695" i="33" s="1"/>
  <c r="E694" i="33"/>
  <c r="G693" i="33"/>
  <c r="M693" i="33"/>
  <c r="K693" i="33"/>
  <c r="I693" i="33"/>
  <c r="L695" i="33" l="1" a="1"/>
  <c r="L695" i="33" s="1"/>
  <c r="J695" i="33" a="1"/>
  <c r="J695" i="33" s="1"/>
  <c r="H695" i="33" a="1"/>
  <c r="H695" i="33" s="1"/>
  <c r="F695" i="33" a="1"/>
  <c r="F695" i="33" s="1"/>
  <c r="D696" i="33" a="1"/>
  <c r="D696" i="33" s="1"/>
  <c r="E695" i="33"/>
  <c r="K694" i="33"/>
  <c r="I694" i="33"/>
  <c r="G694" i="33"/>
  <c r="M694" i="33"/>
  <c r="J696" i="33" l="1" a="1"/>
  <c r="J696" i="33" s="1"/>
  <c r="L696" i="33" a="1"/>
  <c r="L696" i="33" s="1"/>
  <c r="H696" i="33" a="1"/>
  <c r="H696" i="33" s="1"/>
  <c r="F696" i="33" a="1"/>
  <c r="F696" i="33" s="1"/>
  <c r="D697" i="33" a="1"/>
  <c r="D697" i="33" s="1"/>
  <c r="E696" i="33"/>
  <c r="G695" i="33"/>
  <c r="M695" i="33"/>
  <c r="K695" i="33"/>
  <c r="I695" i="33"/>
  <c r="G696" i="33" l="1"/>
  <c r="K696" i="33"/>
  <c r="I696" i="33"/>
  <c r="M696" i="33"/>
  <c r="L697" i="33" a="1"/>
  <c r="L697" i="33" s="1"/>
  <c r="J697" i="33" a="1"/>
  <c r="J697" i="33" s="1"/>
  <c r="H697" i="33" a="1"/>
  <c r="H697" i="33" s="1"/>
  <c r="F697" i="33" a="1"/>
  <c r="F697" i="33" s="1"/>
  <c r="D698" i="33" a="1"/>
  <c r="D698" i="33" s="1"/>
  <c r="E697" i="33"/>
  <c r="K697" i="33" l="1"/>
  <c r="M697" i="33"/>
  <c r="I697" i="33"/>
  <c r="G697" i="33"/>
  <c r="J698" i="33" a="1"/>
  <c r="J698" i="33" s="1"/>
  <c r="L698" i="33" a="1"/>
  <c r="L698" i="33" s="1"/>
  <c r="H698" i="33" a="1"/>
  <c r="H698" i="33" s="1"/>
  <c r="F698" i="33" a="1"/>
  <c r="F698" i="33" s="1"/>
  <c r="D699" i="33" a="1"/>
  <c r="D699" i="33" s="1"/>
  <c r="E698" i="33"/>
  <c r="G698" i="33" l="1"/>
  <c r="M698" i="33"/>
  <c r="K698" i="33"/>
  <c r="I698" i="33"/>
  <c r="L699" i="33" a="1"/>
  <c r="L699" i="33" s="1"/>
  <c r="J699" i="33" a="1"/>
  <c r="J699" i="33" s="1"/>
  <c r="H699" i="33" a="1"/>
  <c r="H699" i="33" s="1"/>
  <c r="F699" i="33" a="1"/>
  <c r="F699" i="33" s="1"/>
  <c r="D700" i="33" a="1"/>
  <c r="D700" i="33" s="1"/>
  <c r="E699" i="33"/>
  <c r="M699" i="33" l="1"/>
  <c r="K699" i="33"/>
  <c r="I699" i="33"/>
  <c r="G699" i="33"/>
  <c r="J700" i="33" a="1"/>
  <c r="J700" i="33" s="1"/>
  <c r="L700" i="33" a="1"/>
  <c r="L700" i="33" s="1"/>
  <c r="H700" i="33" a="1"/>
  <c r="H700" i="33" s="1"/>
  <c r="F700" i="33" a="1"/>
  <c r="F700" i="33" s="1"/>
  <c r="D701" i="33" a="1"/>
  <c r="D701" i="33" s="1"/>
  <c r="E700" i="33"/>
  <c r="K700" i="33" l="1"/>
  <c r="M700" i="33"/>
  <c r="I700" i="33"/>
  <c r="G700" i="33"/>
  <c r="L701" i="33" a="1"/>
  <c r="L701" i="33" s="1"/>
  <c r="J701" i="33" a="1"/>
  <c r="J701" i="33" s="1"/>
  <c r="H701" i="33" a="1"/>
  <c r="H701" i="33" s="1"/>
  <c r="F701" i="33" a="1"/>
  <c r="F701" i="33" s="1"/>
  <c r="D702" i="33" a="1"/>
  <c r="D702" i="33" s="1"/>
  <c r="E701" i="33"/>
  <c r="G701" i="33" l="1"/>
  <c r="I701" i="33"/>
  <c r="M701" i="33"/>
  <c r="K701" i="33"/>
  <c r="J702" i="33" a="1"/>
  <c r="J702" i="33" s="1"/>
  <c r="L702" i="33" a="1"/>
  <c r="L702" i="33" s="1"/>
  <c r="H702" i="33" a="1"/>
  <c r="H702" i="33" s="1"/>
  <c r="F702" i="33" a="1"/>
  <c r="F702" i="33" s="1"/>
  <c r="D703" i="33" a="1"/>
  <c r="D703" i="33" s="1"/>
  <c r="E702" i="33"/>
  <c r="K702" i="33" l="1"/>
  <c r="M702" i="33"/>
  <c r="G702" i="33"/>
  <c r="I702" i="33"/>
  <c r="F703" i="33" a="1"/>
  <c r="F703" i="33" s="1"/>
  <c r="L703" i="33" a="1"/>
  <c r="L703" i="33" s="1"/>
  <c r="J703" i="33" a="1"/>
  <c r="J703" i="33" s="1"/>
  <c r="H703" i="33" a="1"/>
  <c r="H703" i="33" s="1"/>
  <c r="D704" i="33" a="1"/>
  <c r="D704" i="33" s="1"/>
  <c r="E703" i="33"/>
  <c r="J704" i="33" l="1" a="1"/>
  <c r="J704" i="33" s="1"/>
  <c r="L704" i="33" a="1"/>
  <c r="L704" i="33" s="1"/>
  <c r="H704" i="33" a="1"/>
  <c r="H704" i="33" s="1"/>
  <c r="F704" i="33" a="1"/>
  <c r="F704" i="33" s="1"/>
  <c r="D705" i="33" a="1"/>
  <c r="D705" i="33" s="1"/>
  <c r="E704" i="33"/>
  <c r="K703" i="33"/>
  <c r="M703" i="33"/>
  <c r="G703" i="33"/>
  <c r="I703" i="33"/>
  <c r="I704" i="33" l="1"/>
  <c r="G704" i="33"/>
  <c r="M704" i="33"/>
  <c r="K704" i="33"/>
  <c r="H705" i="33" a="1"/>
  <c r="H705" i="33" s="1"/>
  <c r="F705" i="33" a="1"/>
  <c r="F705" i="33" s="1"/>
  <c r="L705" i="33" a="1"/>
  <c r="L705" i="33" s="1"/>
  <c r="J705" i="33" a="1"/>
  <c r="J705" i="33" s="1"/>
  <c r="D706" i="33" a="1"/>
  <c r="D706" i="33" s="1"/>
  <c r="E705" i="33"/>
  <c r="J706" i="33" l="1" a="1"/>
  <c r="J706" i="33" s="1"/>
  <c r="L706" i="33" a="1"/>
  <c r="L706" i="33" s="1"/>
  <c r="H706" i="33" a="1"/>
  <c r="H706" i="33" s="1"/>
  <c r="F706" i="33" a="1"/>
  <c r="F706" i="33" s="1"/>
  <c r="D707" i="33" a="1"/>
  <c r="D707" i="33" s="1"/>
  <c r="E706" i="33"/>
  <c r="K705" i="33"/>
  <c r="G705" i="33"/>
  <c r="M705" i="33"/>
  <c r="I705" i="33"/>
  <c r="K706" i="33" l="1"/>
  <c r="G706" i="33"/>
  <c r="I706" i="33"/>
  <c r="M706" i="33"/>
  <c r="J707" i="33" a="1"/>
  <c r="J707" i="33" s="1"/>
  <c r="H707" i="33" a="1"/>
  <c r="H707" i="33" s="1"/>
  <c r="F707" i="33" a="1"/>
  <c r="F707" i="33" s="1"/>
  <c r="L707" i="33" a="1"/>
  <c r="L707" i="33" s="1"/>
  <c r="D708" i="33" a="1"/>
  <c r="D708" i="33" s="1"/>
  <c r="E707" i="33"/>
  <c r="J708" i="33" l="1" a="1"/>
  <c r="J708" i="33" s="1"/>
  <c r="L708" i="33" a="1"/>
  <c r="L708" i="33" s="1"/>
  <c r="H708" i="33" a="1"/>
  <c r="H708" i="33" s="1"/>
  <c r="F708" i="33" a="1"/>
  <c r="F708" i="33" s="1"/>
  <c r="D709" i="33" a="1"/>
  <c r="D709" i="33" s="1"/>
  <c r="E708" i="33"/>
  <c r="K707" i="33"/>
  <c r="I707" i="33"/>
  <c r="G707" i="33"/>
  <c r="M707" i="33"/>
  <c r="I708" i="33" l="1"/>
  <c r="G708" i="33"/>
  <c r="M708" i="33"/>
  <c r="K708" i="33"/>
  <c r="L709" i="33" a="1"/>
  <c r="L709" i="33" s="1"/>
  <c r="J709" i="33" a="1"/>
  <c r="J709" i="33" s="1"/>
  <c r="H709" i="33" a="1"/>
  <c r="H709" i="33" s="1"/>
  <c r="F709" i="33" a="1"/>
  <c r="F709" i="33" s="1"/>
  <c r="D710" i="33" a="1"/>
  <c r="D710" i="33" s="1"/>
  <c r="E709" i="33"/>
  <c r="J710" i="33" l="1" a="1"/>
  <c r="J710" i="33" s="1"/>
  <c r="L710" i="33" a="1"/>
  <c r="L710" i="33" s="1"/>
  <c r="H710" i="33" a="1"/>
  <c r="H710" i="33" s="1"/>
  <c r="F710" i="33" a="1"/>
  <c r="F710" i="33" s="1"/>
  <c r="D711" i="33" a="1"/>
  <c r="D711" i="33" s="1"/>
  <c r="E710" i="33"/>
  <c r="K709" i="33"/>
  <c r="G709" i="33"/>
  <c r="I709" i="33"/>
  <c r="M709" i="33"/>
  <c r="K710" i="33" l="1"/>
  <c r="M710" i="33"/>
  <c r="I710" i="33"/>
  <c r="G710" i="33"/>
  <c r="L711" i="33" a="1"/>
  <c r="L711" i="33" s="1"/>
  <c r="J711" i="33" a="1"/>
  <c r="J711" i="33" s="1"/>
  <c r="H711" i="33" a="1"/>
  <c r="H711" i="33" s="1"/>
  <c r="F711" i="33" a="1"/>
  <c r="F711" i="33" s="1"/>
  <c r="D712" i="33" a="1"/>
  <c r="D712" i="33" s="1"/>
  <c r="E711" i="33"/>
  <c r="J712" i="33" l="1" a="1"/>
  <c r="J712" i="33" s="1"/>
  <c r="L712" i="33" a="1"/>
  <c r="L712" i="33" s="1"/>
  <c r="H712" i="33" a="1"/>
  <c r="H712" i="33" s="1"/>
  <c r="F712" i="33" a="1"/>
  <c r="F712" i="33" s="1"/>
  <c r="D713" i="33" a="1"/>
  <c r="D713" i="33" s="1"/>
  <c r="E712" i="33"/>
  <c r="G711" i="33"/>
  <c r="K711" i="33"/>
  <c r="I711" i="33"/>
  <c r="M711" i="33"/>
  <c r="L713" i="33" l="1" a="1"/>
  <c r="L713" i="33" s="1"/>
  <c r="J713" i="33" a="1"/>
  <c r="J713" i="33" s="1"/>
  <c r="H713" i="33" a="1"/>
  <c r="H713" i="33" s="1"/>
  <c r="F713" i="33" a="1"/>
  <c r="F713" i="33" s="1"/>
  <c r="D714" i="33" a="1"/>
  <c r="D714" i="33" s="1"/>
  <c r="E713" i="33"/>
  <c r="K712" i="33"/>
  <c r="G712" i="33"/>
  <c r="M712" i="33"/>
  <c r="I712" i="33"/>
  <c r="M713" i="33" l="1"/>
  <c r="I713" i="33"/>
  <c r="G713" i="33"/>
  <c r="K713" i="33"/>
  <c r="J714" i="33" a="1"/>
  <c r="J714" i="33" s="1"/>
  <c r="L714" i="33" a="1"/>
  <c r="L714" i="33" s="1"/>
  <c r="H714" i="33" a="1"/>
  <c r="H714" i="33" s="1"/>
  <c r="F714" i="33" a="1"/>
  <c r="F714" i="33" s="1"/>
  <c r="D715" i="33" a="1"/>
  <c r="D715" i="33" s="1"/>
  <c r="E714" i="33"/>
  <c r="L715" i="33" l="1" a="1"/>
  <c r="L715" i="33" s="1"/>
  <c r="J715" i="33" a="1"/>
  <c r="J715" i="33" s="1"/>
  <c r="H715" i="33" a="1"/>
  <c r="H715" i="33" s="1"/>
  <c r="F715" i="33" a="1"/>
  <c r="F715" i="33" s="1"/>
  <c r="D716" i="33" a="1"/>
  <c r="D716" i="33" s="1"/>
  <c r="E715" i="33"/>
  <c r="M714" i="33"/>
  <c r="G714" i="33"/>
  <c r="K714" i="33"/>
  <c r="I714" i="33"/>
  <c r="K715" i="33" l="1"/>
  <c r="M715" i="33"/>
  <c r="I715" i="33"/>
  <c r="G715" i="33"/>
  <c r="J716" i="33" a="1"/>
  <c r="J716" i="33" s="1"/>
  <c r="L716" i="33" a="1"/>
  <c r="L716" i="33" s="1"/>
  <c r="H716" i="33" a="1"/>
  <c r="H716" i="33" s="1"/>
  <c r="F716" i="33" a="1"/>
  <c r="F716" i="33" s="1"/>
  <c r="D717" i="33" a="1"/>
  <c r="D717" i="33" s="1"/>
  <c r="E716" i="33"/>
  <c r="L717" i="33" l="1" a="1"/>
  <c r="L717" i="33" s="1"/>
  <c r="J717" i="33" a="1"/>
  <c r="J717" i="33" s="1"/>
  <c r="H717" i="33" a="1"/>
  <c r="H717" i="33" s="1"/>
  <c r="F717" i="33" a="1"/>
  <c r="F717" i="33" s="1"/>
  <c r="D718" i="33" a="1"/>
  <c r="D718" i="33" s="1"/>
  <c r="E717" i="33"/>
  <c r="I716" i="33"/>
  <c r="G716" i="33"/>
  <c r="M716" i="33"/>
  <c r="K716" i="33"/>
  <c r="J718" i="33" l="1" a="1"/>
  <c r="J718" i="33" s="1"/>
  <c r="L718" i="33" a="1"/>
  <c r="L718" i="33" s="1"/>
  <c r="H718" i="33" a="1"/>
  <c r="H718" i="33" s="1"/>
  <c r="F718" i="33" a="1"/>
  <c r="F718" i="33" s="1"/>
  <c r="D719" i="33" a="1"/>
  <c r="D719" i="33" s="1"/>
  <c r="E718" i="33"/>
  <c r="M717" i="33"/>
  <c r="K717" i="33"/>
  <c r="I717" i="33"/>
  <c r="G717" i="33"/>
  <c r="L719" i="33" l="1" a="1"/>
  <c r="L719" i="33" s="1"/>
  <c r="J719" i="33" a="1"/>
  <c r="J719" i="33" s="1"/>
  <c r="H719" i="33" a="1"/>
  <c r="H719" i="33" s="1"/>
  <c r="F719" i="33" a="1"/>
  <c r="F719" i="33" s="1"/>
  <c r="D720" i="33" a="1"/>
  <c r="D720" i="33" s="1"/>
  <c r="E719" i="33"/>
  <c r="K718" i="33"/>
  <c r="I718" i="33"/>
  <c r="M718" i="33"/>
  <c r="G718" i="33"/>
  <c r="M719" i="33" l="1"/>
  <c r="G719" i="33"/>
  <c r="K719" i="33"/>
  <c r="I719" i="33"/>
  <c r="J720" i="33" a="1"/>
  <c r="J720" i="33" s="1"/>
  <c r="L720" i="33" a="1"/>
  <c r="L720" i="33" s="1"/>
  <c r="H720" i="33" a="1"/>
  <c r="H720" i="33" s="1"/>
  <c r="F720" i="33" a="1"/>
  <c r="F720" i="33" s="1"/>
  <c r="D721" i="33" a="1"/>
  <c r="D721" i="33" s="1"/>
  <c r="E720" i="33"/>
  <c r="L721" i="33" l="1" a="1"/>
  <c r="L721" i="33" s="1"/>
  <c r="J721" i="33" a="1"/>
  <c r="J721" i="33" s="1"/>
  <c r="H721" i="33" a="1"/>
  <c r="H721" i="33" s="1"/>
  <c r="F721" i="33" a="1"/>
  <c r="F721" i="33" s="1"/>
  <c r="D722" i="33" a="1"/>
  <c r="D722" i="33" s="1"/>
  <c r="E721" i="33"/>
  <c r="M720" i="33"/>
  <c r="K720" i="33"/>
  <c r="G720" i="33"/>
  <c r="I720" i="33"/>
  <c r="K721" i="33" l="1"/>
  <c r="M721" i="33"/>
  <c r="I721" i="33"/>
  <c r="G721" i="33"/>
  <c r="J722" i="33" a="1"/>
  <c r="J722" i="33" s="1"/>
  <c r="L722" i="33" a="1"/>
  <c r="L722" i="33" s="1"/>
  <c r="H722" i="33" a="1"/>
  <c r="H722" i="33" s="1"/>
  <c r="F722" i="33" a="1"/>
  <c r="F722" i="33" s="1"/>
  <c r="D723" i="33" a="1"/>
  <c r="D723" i="33" s="1"/>
  <c r="E722" i="33"/>
  <c r="M722" i="33" l="1"/>
  <c r="K722" i="33"/>
  <c r="G722" i="33"/>
  <c r="I722" i="33"/>
  <c r="F723" i="33" a="1"/>
  <c r="F723" i="33" s="1"/>
  <c r="L723" i="33" a="1"/>
  <c r="L723" i="33" s="1"/>
  <c r="J723" i="33" a="1"/>
  <c r="J723" i="33" s="1"/>
  <c r="H723" i="33" a="1"/>
  <c r="H723" i="33" s="1"/>
  <c r="D724" i="33" a="1"/>
  <c r="D724" i="33" s="1"/>
  <c r="E723" i="33"/>
  <c r="I723" i="33" l="1"/>
  <c r="G723" i="33"/>
  <c r="M723" i="33"/>
  <c r="K723" i="33"/>
  <c r="L724" i="33" a="1"/>
  <c r="L724" i="33" s="1"/>
  <c r="J724" i="33" a="1"/>
  <c r="J724" i="33" s="1"/>
  <c r="H724" i="33" a="1"/>
  <c r="H724" i="33" s="1"/>
  <c r="F724" i="33" a="1"/>
  <c r="F724" i="33" s="1"/>
  <c r="D725" i="33" a="1"/>
  <c r="D725" i="33" s="1"/>
  <c r="E724" i="33"/>
  <c r="F725" i="33" l="1" a="1"/>
  <c r="F725" i="33" s="1"/>
  <c r="L725" i="33" a="1"/>
  <c r="L725" i="33" s="1"/>
  <c r="J725" i="33" a="1"/>
  <c r="J725" i="33" s="1"/>
  <c r="H725" i="33" a="1"/>
  <c r="H725" i="33" s="1"/>
  <c r="D726" i="33" a="1"/>
  <c r="D726" i="33" s="1"/>
  <c r="E725" i="33"/>
  <c r="K724" i="33"/>
  <c r="I724" i="33"/>
  <c r="G724" i="33"/>
  <c r="M724" i="33"/>
  <c r="M725" i="33" l="1"/>
  <c r="K725" i="33"/>
  <c r="I725" i="33"/>
  <c r="G725" i="33"/>
  <c r="F726" i="33" a="1"/>
  <c r="F726" i="33" s="1"/>
  <c r="L726" i="33" a="1"/>
  <c r="L726" i="33" s="1"/>
  <c r="J726" i="33" a="1"/>
  <c r="J726" i="33" s="1"/>
  <c r="H726" i="33" a="1"/>
  <c r="H726" i="33" s="1"/>
  <c r="D727" i="33" a="1"/>
  <c r="D727" i="33" s="1"/>
  <c r="E726" i="33"/>
  <c r="F727" i="33" l="1" a="1"/>
  <c r="F727" i="33" s="1"/>
  <c r="L727" i="33" a="1"/>
  <c r="L727" i="33" s="1"/>
  <c r="J727" i="33" a="1"/>
  <c r="J727" i="33" s="1"/>
  <c r="H727" i="33" a="1"/>
  <c r="H727" i="33" s="1"/>
  <c r="D728" i="33" a="1"/>
  <c r="D728" i="33" s="1"/>
  <c r="E727" i="33"/>
  <c r="G726" i="33"/>
  <c r="M726" i="33"/>
  <c r="K726" i="33"/>
  <c r="I726" i="33"/>
  <c r="K727" i="33" l="1"/>
  <c r="I727" i="33"/>
  <c r="G727" i="33"/>
  <c r="M727" i="33"/>
  <c r="H728" i="33" a="1"/>
  <c r="H728" i="33" s="1"/>
  <c r="F728" i="33" a="1"/>
  <c r="F728" i="33" s="1"/>
  <c r="L728" i="33" a="1"/>
  <c r="L728" i="33" s="1"/>
  <c r="J728" i="33" a="1"/>
  <c r="J728" i="33" s="1"/>
  <c r="D729" i="33" a="1"/>
  <c r="D729" i="33" s="1"/>
  <c r="E728" i="33"/>
  <c r="I728" i="33" l="1"/>
  <c r="G728" i="33"/>
  <c r="M728" i="33"/>
  <c r="K728" i="33"/>
  <c r="F729" i="33" a="1"/>
  <c r="F729" i="33" s="1"/>
  <c r="L729" i="33" a="1"/>
  <c r="L729" i="33" s="1"/>
  <c r="J729" i="33" a="1"/>
  <c r="J729" i="33" s="1"/>
  <c r="H729" i="33" a="1"/>
  <c r="H729" i="33" s="1"/>
  <c r="D730" i="33" a="1"/>
  <c r="D730" i="33" s="1"/>
  <c r="E729" i="33"/>
  <c r="I729" i="33" l="1"/>
  <c r="G729" i="33"/>
  <c r="K729" i="33"/>
  <c r="M729" i="33"/>
  <c r="J730" i="33" a="1"/>
  <c r="J730" i="33" s="1"/>
  <c r="H730" i="33" a="1"/>
  <c r="H730" i="33" s="1"/>
  <c r="L730" i="33" a="1"/>
  <c r="L730" i="33" s="1"/>
  <c r="F730" i="33" a="1"/>
  <c r="F730" i="33" s="1"/>
  <c r="D731" i="33" a="1"/>
  <c r="D731" i="33" s="1"/>
  <c r="E730" i="33"/>
  <c r="F731" i="33" l="1" a="1"/>
  <c r="F731" i="33" s="1"/>
  <c r="L731" i="33" a="1"/>
  <c r="L731" i="33" s="1"/>
  <c r="J731" i="33" a="1"/>
  <c r="J731" i="33" s="1"/>
  <c r="H731" i="33" a="1"/>
  <c r="H731" i="33" s="1"/>
  <c r="D732" i="33" a="1"/>
  <c r="D732" i="33" s="1"/>
  <c r="E731" i="33"/>
  <c r="K730" i="33"/>
  <c r="M730" i="33"/>
  <c r="G730" i="33"/>
  <c r="I730" i="33"/>
  <c r="L732" i="33" l="1" a="1"/>
  <c r="L732" i="33" s="1"/>
  <c r="J732" i="33" a="1"/>
  <c r="J732" i="33" s="1"/>
  <c r="H732" i="33" a="1"/>
  <c r="H732" i="33" s="1"/>
  <c r="F732" i="33" a="1"/>
  <c r="F732" i="33" s="1"/>
  <c r="D733" i="33" a="1"/>
  <c r="D733" i="33" s="1"/>
  <c r="E732" i="33"/>
  <c r="M731" i="33"/>
  <c r="K731" i="33"/>
  <c r="I731" i="33"/>
  <c r="G731" i="33"/>
  <c r="F733" i="33" l="1" a="1"/>
  <c r="F733" i="33" s="1"/>
  <c r="H733" i="33" a="1"/>
  <c r="H733" i="33" s="1"/>
  <c r="L733" i="33" a="1"/>
  <c r="L733" i="33" s="1"/>
  <c r="J733" i="33" a="1"/>
  <c r="J733" i="33" s="1"/>
  <c r="D734" i="33" a="1"/>
  <c r="D734" i="33" s="1"/>
  <c r="E733" i="33"/>
  <c r="M732" i="33"/>
  <c r="K732" i="33"/>
  <c r="I732" i="33"/>
  <c r="G732" i="33"/>
  <c r="L734" i="33" l="1" a="1"/>
  <c r="L734" i="33" s="1"/>
  <c r="F734" i="33" a="1"/>
  <c r="F734" i="33" s="1"/>
  <c r="J734" i="33" a="1"/>
  <c r="J734" i="33" s="1"/>
  <c r="H734" i="33" a="1"/>
  <c r="H734" i="33" s="1"/>
  <c r="D735" i="33" a="1"/>
  <c r="D735" i="33" s="1"/>
  <c r="E734" i="33"/>
  <c r="K733" i="33"/>
  <c r="G733" i="33"/>
  <c r="M733" i="33"/>
  <c r="I733" i="33"/>
  <c r="I734" i="33" l="1"/>
  <c r="G734" i="33"/>
  <c r="M734" i="33"/>
  <c r="K734" i="33"/>
  <c r="F735" i="33" a="1"/>
  <c r="F735" i="33" s="1"/>
  <c r="J735" i="33" a="1"/>
  <c r="J735" i="33" s="1"/>
  <c r="H735" i="33" a="1"/>
  <c r="H735" i="33" s="1"/>
  <c r="L735" i="33" a="1"/>
  <c r="L735" i="33" s="1"/>
  <c r="D736" i="33" a="1"/>
  <c r="D736" i="33" s="1"/>
  <c r="E735" i="33"/>
  <c r="F736" i="33" l="1" a="1"/>
  <c r="F736" i="33" s="1"/>
  <c r="L736" i="33" a="1"/>
  <c r="L736" i="33" s="1"/>
  <c r="J736" i="33" a="1"/>
  <c r="J736" i="33" s="1"/>
  <c r="H736" i="33" a="1"/>
  <c r="H736" i="33" s="1"/>
  <c r="D737" i="33" a="1"/>
  <c r="D737" i="33" s="1"/>
  <c r="E736" i="33"/>
  <c r="K735" i="33"/>
  <c r="I735" i="33"/>
  <c r="G735" i="33"/>
  <c r="M735" i="33"/>
  <c r="F737" i="33" l="1" a="1"/>
  <c r="F737" i="33" s="1"/>
  <c r="L737" i="33" a="1"/>
  <c r="L737" i="33" s="1"/>
  <c r="J737" i="33" a="1"/>
  <c r="J737" i="33" s="1"/>
  <c r="H737" i="33" a="1"/>
  <c r="H737" i="33" s="1"/>
  <c r="D738" i="33" a="1"/>
  <c r="D738" i="33" s="1"/>
  <c r="E737" i="33"/>
  <c r="K736" i="33"/>
  <c r="I736" i="33"/>
  <c r="G736" i="33"/>
  <c r="M736" i="33"/>
  <c r="M737" i="33" l="1"/>
  <c r="K737" i="33"/>
  <c r="I737" i="33"/>
  <c r="G737" i="33"/>
  <c r="H738" i="33" a="1"/>
  <c r="H738" i="33" s="1"/>
  <c r="L738" i="33" a="1"/>
  <c r="L738" i="33" s="1"/>
  <c r="J738" i="33" a="1"/>
  <c r="J738" i="33" s="1"/>
  <c r="F738" i="33" a="1"/>
  <c r="F738" i="33" s="1"/>
  <c r="D739" i="33" a="1"/>
  <c r="D739" i="33" s="1"/>
  <c r="E738" i="33"/>
  <c r="F739" i="33" l="1" a="1"/>
  <c r="F739" i="33" s="1"/>
  <c r="L739" i="33" a="1"/>
  <c r="L739" i="33" s="1"/>
  <c r="H739" i="33" a="1"/>
  <c r="H739" i="33" s="1"/>
  <c r="J739" i="33" a="1"/>
  <c r="J739" i="33" s="1"/>
  <c r="D740" i="33" a="1"/>
  <c r="D740" i="33" s="1"/>
  <c r="E739" i="33"/>
  <c r="M738" i="33"/>
  <c r="K738" i="33"/>
  <c r="G738" i="33"/>
  <c r="I738" i="33"/>
  <c r="K739" i="33" l="1"/>
  <c r="M739" i="33"/>
  <c r="I739" i="33"/>
  <c r="G739" i="33"/>
  <c r="J740" i="33" a="1"/>
  <c r="J740" i="33" s="1"/>
  <c r="L740" i="33" a="1"/>
  <c r="L740" i="33" s="1"/>
  <c r="H740" i="33" a="1"/>
  <c r="H740" i="33" s="1"/>
  <c r="F740" i="33" a="1"/>
  <c r="F740" i="33" s="1"/>
  <c r="D741" i="33" a="1"/>
  <c r="D741" i="33" s="1"/>
  <c r="E740" i="33"/>
  <c r="M740" i="33" l="1"/>
  <c r="I740" i="33"/>
  <c r="G740" i="33"/>
  <c r="K740" i="33"/>
  <c r="F741" i="33" a="1"/>
  <c r="F741" i="33" s="1"/>
  <c r="J741" i="33" a="1"/>
  <c r="J741" i="33" s="1"/>
  <c r="H741" i="33" a="1"/>
  <c r="H741" i="33" s="1"/>
  <c r="L741" i="33" a="1"/>
  <c r="L741" i="33" s="1"/>
  <c r="D742" i="33" a="1"/>
  <c r="D742" i="33" s="1"/>
  <c r="E741" i="33"/>
  <c r="I741" i="33" l="1"/>
  <c r="G741" i="33"/>
  <c r="M741" i="33"/>
  <c r="K741" i="33"/>
  <c r="L742" i="33" a="1"/>
  <c r="L742" i="33" s="1"/>
  <c r="F742" i="33" a="1"/>
  <c r="F742" i="33" s="1"/>
  <c r="H742" i="33" a="1"/>
  <c r="H742" i="33" s="1"/>
  <c r="J742" i="33" a="1"/>
  <c r="J742" i="33" s="1"/>
  <c r="D743" i="33" a="1"/>
  <c r="D743" i="33" s="1"/>
  <c r="E742" i="33"/>
  <c r="K742" i="33" l="1"/>
  <c r="G742" i="33"/>
  <c r="M742" i="33"/>
  <c r="I742" i="33"/>
  <c r="F743" i="33" a="1"/>
  <c r="F743" i="33" s="1"/>
  <c r="L743" i="33" a="1"/>
  <c r="L743" i="33" s="1"/>
  <c r="J743" i="33" a="1"/>
  <c r="J743" i="33" s="1"/>
  <c r="H743" i="33" a="1"/>
  <c r="H743" i="33" s="1"/>
  <c r="D744" i="33" a="1"/>
  <c r="D744" i="33" s="1"/>
  <c r="E743" i="33"/>
  <c r="I743" i="33" l="1"/>
  <c r="M743" i="33"/>
  <c r="K743" i="33"/>
  <c r="G743" i="33"/>
  <c r="H744" i="33" a="1"/>
  <c r="H744" i="33" s="1"/>
  <c r="F744" i="33" a="1"/>
  <c r="F744" i="33" s="1"/>
  <c r="L744" i="33" a="1"/>
  <c r="L744" i="33" s="1"/>
  <c r="J744" i="33" a="1"/>
  <c r="J744" i="33" s="1"/>
  <c r="D745" i="33" a="1"/>
  <c r="D745" i="33" s="1"/>
  <c r="E744" i="33"/>
  <c r="K744" i="33" l="1"/>
  <c r="I744" i="33"/>
  <c r="G744" i="33"/>
  <c r="M744" i="33"/>
  <c r="F745" i="33" a="1"/>
  <c r="F745" i="33" s="1"/>
  <c r="L745" i="33" a="1"/>
  <c r="L745" i="33" s="1"/>
  <c r="J745" i="33" a="1"/>
  <c r="J745" i="33" s="1"/>
  <c r="H745" i="33" a="1"/>
  <c r="H745" i="33" s="1"/>
  <c r="D746" i="33" a="1"/>
  <c r="D746" i="33" s="1"/>
  <c r="E745" i="33"/>
  <c r="J746" i="33" l="1" a="1"/>
  <c r="J746" i="33" s="1"/>
  <c r="H746" i="33" a="1"/>
  <c r="H746" i="33" s="1"/>
  <c r="L746" i="33" a="1"/>
  <c r="L746" i="33" s="1"/>
  <c r="F746" i="33" a="1"/>
  <c r="F746" i="33" s="1"/>
  <c r="D747" i="33" a="1"/>
  <c r="D747" i="33" s="1"/>
  <c r="E746" i="33"/>
  <c r="K745" i="33"/>
  <c r="I745" i="33"/>
  <c r="G745" i="33"/>
  <c r="M745" i="33"/>
  <c r="I746" i="33" l="1"/>
  <c r="G746" i="33"/>
  <c r="M746" i="33"/>
  <c r="K746" i="33"/>
  <c r="F747" i="33" a="1"/>
  <c r="F747" i="33" s="1"/>
  <c r="H747" i="33" a="1"/>
  <c r="H747" i="33" s="1"/>
  <c r="L747" i="33" a="1"/>
  <c r="L747" i="33" s="1"/>
  <c r="J747" i="33" a="1"/>
  <c r="J747" i="33" s="1"/>
  <c r="D748" i="33" a="1"/>
  <c r="D748" i="33" s="1"/>
  <c r="E747" i="33"/>
  <c r="M747" i="33" l="1"/>
  <c r="I747" i="33"/>
  <c r="G747" i="33"/>
  <c r="K747" i="33"/>
  <c r="L748" i="33" a="1"/>
  <c r="L748" i="33" s="1"/>
  <c r="J748" i="33" a="1"/>
  <c r="J748" i="33" s="1"/>
  <c r="H748" i="33" a="1"/>
  <c r="H748" i="33" s="1"/>
  <c r="F748" i="33" a="1"/>
  <c r="F748" i="33" s="1"/>
  <c r="D749" i="33" a="1"/>
  <c r="D749" i="33" s="1"/>
  <c r="E748" i="33"/>
  <c r="K748" i="33" l="1"/>
  <c r="I748" i="33"/>
  <c r="G748" i="33"/>
  <c r="M748" i="33"/>
  <c r="F749" i="33" a="1"/>
  <c r="F749" i="33" s="1"/>
  <c r="J749" i="33" a="1"/>
  <c r="J749" i="33" s="1"/>
  <c r="H749" i="33" a="1"/>
  <c r="H749" i="33" s="1"/>
  <c r="L749" i="33" a="1"/>
  <c r="L749" i="33" s="1"/>
  <c r="D750" i="33" a="1"/>
  <c r="D750" i="33" s="1"/>
  <c r="E749" i="33"/>
  <c r="M749" i="33" l="1"/>
  <c r="K749" i="33"/>
  <c r="I749" i="33"/>
  <c r="G749" i="33"/>
  <c r="F750" i="33" a="1"/>
  <c r="F750" i="33" s="1"/>
  <c r="L750" i="33" a="1"/>
  <c r="L750" i="33" s="1"/>
  <c r="J750" i="33" a="1"/>
  <c r="J750" i="33" s="1"/>
  <c r="H750" i="33" a="1"/>
  <c r="H750" i="33" s="1"/>
  <c r="D751" i="33" a="1"/>
  <c r="D751" i="33" s="1"/>
  <c r="E750" i="33"/>
  <c r="G750" i="33" l="1"/>
  <c r="M750" i="33"/>
  <c r="K750" i="33"/>
  <c r="I750" i="33"/>
  <c r="F751" i="33" a="1"/>
  <c r="F751" i="33" s="1"/>
  <c r="L751" i="33" a="1"/>
  <c r="L751" i="33" s="1"/>
  <c r="J751" i="33" a="1"/>
  <c r="J751" i="33" s="1"/>
  <c r="H751" i="33" a="1"/>
  <c r="H751" i="33" s="1"/>
  <c r="D752" i="33" a="1"/>
  <c r="D752" i="33" s="1"/>
  <c r="E751" i="33"/>
  <c r="K751" i="33" l="1"/>
  <c r="I751" i="33"/>
  <c r="M751" i="33"/>
  <c r="G751" i="33"/>
  <c r="H752" i="33" a="1"/>
  <c r="H752" i="33" s="1"/>
  <c r="F752" i="33" a="1"/>
  <c r="F752" i="33" s="1"/>
  <c r="L752" i="33" a="1"/>
  <c r="L752" i="33" s="1"/>
  <c r="J752" i="33" a="1"/>
  <c r="J752" i="33" s="1"/>
  <c r="D753" i="33" a="1"/>
  <c r="D753" i="33" s="1"/>
  <c r="E752" i="33"/>
  <c r="M752" i="33" l="1"/>
  <c r="I752" i="33"/>
  <c r="G752" i="33"/>
  <c r="K752" i="33"/>
  <c r="F753" i="33" a="1"/>
  <c r="F753" i="33" s="1"/>
  <c r="L753" i="33" a="1"/>
  <c r="L753" i="33" s="1"/>
  <c r="H753" i="33" a="1"/>
  <c r="H753" i="33" s="1"/>
  <c r="J753" i="33" a="1"/>
  <c r="J753" i="33" s="1"/>
  <c r="D754" i="33" a="1"/>
  <c r="D754" i="33" s="1"/>
  <c r="E753" i="33"/>
  <c r="M753" i="33" l="1"/>
  <c r="I753" i="33"/>
  <c r="G753" i="33"/>
  <c r="K753" i="33"/>
  <c r="J754" i="33" a="1"/>
  <c r="J754" i="33" s="1"/>
  <c r="H754" i="33" a="1"/>
  <c r="H754" i="33" s="1"/>
  <c r="F754" i="33" a="1"/>
  <c r="F754" i="33" s="1"/>
  <c r="L754" i="33" a="1"/>
  <c r="L754" i="33" s="1"/>
  <c r="D755" i="33" a="1"/>
  <c r="D755" i="33" s="1"/>
  <c r="E754" i="33"/>
  <c r="K754" i="33" l="1"/>
  <c r="I754" i="33"/>
  <c r="G754" i="33"/>
  <c r="M754" i="33"/>
  <c r="F755" i="33" a="1"/>
  <c r="F755" i="33" s="1"/>
  <c r="J755" i="33" a="1"/>
  <c r="J755" i="33" s="1"/>
  <c r="H755" i="33" a="1"/>
  <c r="H755" i="33" s="1"/>
  <c r="L755" i="33" a="1"/>
  <c r="L755" i="33" s="1"/>
  <c r="D756" i="33" a="1"/>
  <c r="D756" i="33" s="1"/>
  <c r="E755" i="33"/>
  <c r="M755" i="33" l="1"/>
  <c r="K755" i="33"/>
  <c r="I755" i="33"/>
  <c r="G755" i="33"/>
  <c r="L756" i="33" a="1"/>
  <c r="L756" i="33" s="1"/>
  <c r="J756" i="33" a="1"/>
  <c r="J756" i="33" s="1"/>
  <c r="H756" i="33" a="1"/>
  <c r="H756" i="33" s="1"/>
  <c r="F756" i="33" a="1"/>
  <c r="F756" i="33" s="1"/>
  <c r="D757" i="33" a="1"/>
  <c r="D757" i="33" s="1"/>
  <c r="E756" i="33"/>
  <c r="I756" i="33" l="1"/>
  <c r="M756" i="33"/>
  <c r="K756" i="33"/>
  <c r="G756" i="33"/>
  <c r="F757" i="33" a="1"/>
  <c r="F757" i="33" s="1"/>
  <c r="L757" i="33" a="1"/>
  <c r="L757" i="33" s="1"/>
  <c r="J757" i="33" a="1"/>
  <c r="J757" i="33" s="1"/>
  <c r="H757" i="33" a="1"/>
  <c r="H757" i="33" s="1"/>
  <c r="D758" i="33" a="1"/>
  <c r="D758" i="33" s="1"/>
  <c r="E757" i="33"/>
  <c r="K757" i="33" l="1"/>
  <c r="M757" i="33"/>
  <c r="I757" i="33"/>
  <c r="G757" i="33"/>
  <c r="L758" i="33" a="1"/>
  <c r="L758" i="33" s="1"/>
  <c r="J758" i="33" a="1"/>
  <c r="J758" i="33" s="1"/>
  <c r="H758" i="33" a="1"/>
  <c r="H758" i="33" s="1"/>
  <c r="F758" i="33" a="1"/>
  <c r="F758" i="33" s="1"/>
  <c r="D759" i="33" a="1"/>
  <c r="D759" i="33" s="1"/>
  <c r="E758" i="33"/>
  <c r="K758" i="33" l="1"/>
  <c r="I758" i="33"/>
  <c r="G758" i="33"/>
  <c r="M758" i="33"/>
  <c r="F759" i="33" a="1"/>
  <c r="F759" i="33" s="1"/>
  <c r="L759" i="33" a="1"/>
  <c r="L759" i="33" s="1"/>
  <c r="J759" i="33" a="1"/>
  <c r="J759" i="33" s="1"/>
  <c r="H759" i="33" a="1"/>
  <c r="H759" i="33" s="1"/>
  <c r="D760" i="33" a="1"/>
  <c r="D760" i="33" s="1"/>
  <c r="E759" i="33"/>
  <c r="I759" i="33" l="1"/>
  <c r="G759" i="33"/>
  <c r="M759" i="33"/>
  <c r="K759" i="33"/>
  <c r="L760" i="33" a="1"/>
  <c r="L760" i="33" s="1"/>
  <c r="J760" i="33" a="1"/>
  <c r="J760" i="33" s="1"/>
  <c r="H760" i="33" a="1"/>
  <c r="H760" i="33" s="1"/>
  <c r="F760" i="33" a="1"/>
  <c r="F760" i="33" s="1"/>
  <c r="D761" i="33" a="1"/>
  <c r="D761" i="33" s="1"/>
  <c r="E760" i="33"/>
  <c r="K760" i="33" l="1"/>
  <c r="I760" i="33"/>
  <c r="G760" i="33"/>
  <c r="M760" i="33"/>
  <c r="F761" i="33" a="1"/>
  <c r="F761" i="33" s="1"/>
  <c r="L761" i="33" a="1"/>
  <c r="L761" i="33" s="1"/>
  <c r="J761" i="33" a="1"/>
  <c r="J761" i="33" s="1"/>
  <c r="H761" i="33" a="1"/>
  <c r="H761" i="33" s="1"/>
  <c r="D762" i="33" a="1"/>
  <c r="D762" i="33" s="1"/>
  <c r="E761" i="33"/>
  <c r="I761" i="33" l="1"/>
  <c r="M761" i="33"/>
  <c r="K761" i="33"/>
  <c r="G761" i="33"/>
  <c r="L762" i="33" a="1"/>
  <c r="L762" i="33" s="1"/>
  <c r="J762" i="33" a="1"/>
  <c r="J762" i="33" s="1"/>
  <c r="H762" i="33" a="1"/>
  <c r="H762" i="33" s="1"/>
  <c r="F762" i="33" a="1"/>
  <c r="F762" i="33" s="1"/>
  <c r="D763" i="33" a="1"/>
  <c r="D763" i="33" s="1"/>
  <c r="E762" i="33"/>
  <c r="M762" i="33" l="1"/>
  <c r="K762" i="33"/>
  <c r="I762" i="33"/>
  <c r="G762" i="33"/>
  <c r="F763" i="33" a="1"/>
  <c r="F763" i="33" s="1"/>
  <c r="L763" i="33" a="1"/>
  <c r="L763" i="33" s="1"/>
  <c r="H763" i="33" a="1"/>
  <c r="H763" i="33" s="1"/>
  <c r="J763" i="33" a="1"/>
  <c r="J763" i="33" s="1"/>
  <c r="D764" i="33" a="1"/>
  <c r="D764" i="33" s="1"/>
  <c r="E763" i="33"/>
  <c r="K763" i="33" l="1"/>
  <c r="I763" i="33"/>
  <c r="G763" i="33"/>
  <c r="M763" i="33"/>
  <c r="L764" i="33" a="1"/>
  <c r="L764" i="33" s="1"/>
  <c r="J764" i="33" a="1"/>
  <c r="J764" i="33" s="1"/>
  <c r="H764" i="33" a="1"/>
  <c r="H764" i="33" s="1"/>
  <c r="F764" i="33" a="1"/>
  <c r="F764" i="33" s="1"/>
  <c r="D765" i="33" a="1"/>
  <c r="D765" i="33" s="1"/>
  <c r="E764" i="33"/>
  <c r="F765" i="33" l="1" a="1"/>
  <c r="F765" i="33" s="1"/>
  <c r="H765" i="33" a="1"/>
  <c r="H765" i="33" s="1"/>
  <c r="L765" i="33" a="1"/>
  <c r="L765" i="33" s="1"/>
  <c r="J765" i="33" a="1"/>
  <c r="J765" i="33" s="1"/>
  <c r="D766" i="33" a="1"/>
  <c r="D766" i="33" s="1"/>
  <c r="E765" i="33"/>
  <c r="I764" i="33"/>
  <c r="G764" i="33"/>
  <c r="M764" i="33"/>
  <c r="K764" i="33"/>
  <c r="K765" i="33" l="1"/>
  <c r="I765" i="33"/>
  <c r="G765" i="33"/>
  <c r="M765" i="33"/>
  <c r="H766" i="33" a="1"/>
  <c r="H766" i="33" s="1"/>
  <c r="F766" i="33" a="1"/>
  <c r="F766" i="33" s="1"/>
  <c r="L766" i="33" a="1"/>
  <c r="L766" i="33" s="1"/>
  <c r="J766" i="33" a="1"/>
  <c r="J766" i="33" s="1"/>
  <c r="D767" i="33" a="1"/>
  <c r="D767" i="33" s="1"/>
  <c r="E766" i="33"/>
  <c r="K766" i="33" l="1"/>
  <c r="I766" i="33"/>
  <c r="M766" i="33"/>
  <c r="G766" i="33"/>
  <c r="F767" i="33" a="1"/>
  <c r="F767" i="33" s="1"/>
  <c r="J767" i="33" a="1"/>
  <c r="J767" i="33" s="1"/>
  <c r="L767" i="33" a="1"/>
  <c r="L767" i="33" s="1"/>
  <c r="H767" i="33" a="1"/>
  <c r="H767" i="33" s="1"/>
  <c r="D768" i="33" a="1"/>
  <c r="D768" i="33" s="1"/>
  <c r="E767" i="33"/>
  <c r="L768" i="33" l="1" a="1"/>
  <c r="L768" i="33" s="1"/>
  <c r="J768" i="33" a="1"/>
  <c r="J768" i="33" s="1"/>
  <c r="H768" i="33" a="1"/>
  <c r="H768" i="33" s="1"/>
  <c r="F768" i="33" a="1"/>
  <c r="F768" i="33" s="1"/>
  <c r="D769" i="33" a="1"/>
  <c r="D769" i="33" s="1"/>
  <c r="E768" i="33"/>
  <c r="I767" i="33"/>
  <c r="G767" i="33"/>
  <c r="M767" i="33"/>
  <c r="K767" i="33"/>
  <c r="F769" i="33" l="1" a="1"/>
  <c r="F769" i="33" s="1"/>
  <c r="L769" i="33" a="1"/>
  <c r="L769" i="33" s="1"/>
  <c r="J769" i="33" a="1"/>
  <c r="J769" i="33" s="1"/>
  <c r="H769" i="33" a="1"/>
  <c r="H769" i="33" s="1"/>
  <c r="D770" i="33" a="1"/>
  <c r="D770" i="33" s="1"/>
  <c r="E769" i="33"/>
  <c r="G768" i="33"/>
  <c r="K768" i="33"/>
  <c r="M768" i="33"/>
  <c r="I768" i="33"/>
  <c r="K769" i="33" l="1"/>
  <c r="G769" i="33"/>
  <c r="M769" i="33"/>
  <c r="I769" i="33"/>
  <c r="L770" i="33" a="1"/>
  <c r="L770" i="33" s="1"/>
  <c r="J770" i="33" a="1"/>
  <c r="J770" i="33" s="1"/>
  <c r="H770" i="33" a="1"/>
  <c r="H770" i="33" s="1"/>
  <c r="F770" i="33" a="1"/>
  <c r="F770" i="33" s="1"/>
  <c r="D771" i="33" a="1"/>
  <c r="D771" i="33" s="1"/>
  <c r="E770" i="33"/>
  <c r="K770" i="33" l="1"/>
  <c r="M770" i="33"/>
  <c r="G770" i="33"/>
  <c r="I770" i="33"/>
  <c r="F771" i="33" a="1"/>
  <c r="F771" i="33" s="1"/>
  <c r="H771" i="33" a="1"/>
  <c r="H771" i="33" s="1"/>
  <c r="L771" i="33" a="1"/>
  <c r="L771" i="33" s="1"/>
  <c r="J771" i="33" a="1"/>
  <c r="J771" i="33" s="1"/>
  <c r="D772" i="33" a="1"/>
  <c r="D772" i="33" s="1"/>
  <c r="E771" i="33"/>
  <c r="I771" i="33" l="1"/>
  <c r="G771" i="33"/>
  <c r="K771" i="33"/>
  <c r="M771" i="33"/>
  <c r="F772" i="33" a="1"/>
  <c r="F772" i="33" s="1"/>
  <c r="J772" i="33" a="1"/>
  <c r="J772" i="33" s="1"/>
  <c r="H772" i="33" a="1"/>
  <c r="H772" i="33" s="1"/>
  <c r="L772" i="33" a="1"/>
  <c r="L772" i="33" s="1"/>
  <c r="D773" i="33" a="1"/>
  <c r="D773" i="33" s="1"/>
  <c r="E772" i="33"/>
  <c r="K772" i="33" l="1"/>
  <c r="I772" i="33"/>
  <c r="G772" i="33"/>
  <c r="M772" i="33"/>
  <c r="F773" i="33" a="1"/>
  <c r="F773" i="33" s="1"/>
  <c r="J773" i="33" a="1"/>
  <c r="J773" i="33" s="1"/>
  <c r="L773" i="33" a="1"/>
  <c r="L773" i="33" s="1"/>
  <c r="H773" i="33" a="1"/>
  <c r="H773" i="33" s="1"/>
  <c r="D774" i="33" a="1"/>
  <c r="D774" i="33" s="1"/>
  <c r="E773" i="33"/>
  <c r="H774" i="33" l="1" a="1"/>
  <c r="H774" i="33" s="1"/>
  <c r="L774" i="33" a="1"/>
  <c r="L774" i="33" s="1"/>
  <c r="J774" i="33" a="1"/>
  <c r="J774" i="33" s="1"/>
  <c r="F774" i="33" a="1"/>
  <c r="F774" i="33" s="1"/>
  <c r="D775" i="33" a="1"/>
  <c r="D775" i="33" s="1"/>
  <c r="E774" i="33"/>
  <c r="K773" i="33"/>
  <c r="M773" i="33"/>
  <c r="I773" i="33"/>
  <c r="G773" i="33"/>
  <c r="G774" i="33" l="1"/>
  <c r="M774" i="33"/>
  <c r="K774" i="33"/>
  <c r="I774" i="33"/>
  <c r="F775" i="33" a="1"/>
  <c r="F775" i="33" s="1"/>
  <c r="L775" i="33" a="1"/>
  <c r="L775" i="33" s="1"/>
  <c r="H775" i="33" a="1"/>
  <c r="H775" i="33" s="1"/>
  <c r="J775" i="33" a="1"/>
  <c r="J775" i="33" s="1"/>
  <c r="D776" i="33" a="1"/>
  <c r="D776" i="33" s="1"/>
  <c r="E775" i="33"/>
  <c r="K775" i="33" l="1"/>
  <c r="I775" i="33"/>
  <c r="G775" i="33"/>
  <c r="M775" i="33"/>
  <c r="J776" i="33" a="1"/>
  <c r="J776" i="33" s="1"/>
  <c r="F776" i="33" a="1"/>
  <c r="F776" i="33" s="1"/>
  <c r="L776" i="33" a="1"/>
  <c r="L776" i="33" s="1"/>
  <c r="H776" i="33" a="1"/>
  <c r="H776" i="33" s="1"/>
  <c r="D777" i="33" a="1"/>
  <c r="D777" i="33" s="1"/>
  <c r="E776" i="33"/>
  <c r="M776" i="33" l="1"/>
  <c r="I776" i="33"/>
  <c r="K776" i="33"/>
  <c r="G776" i="33"/>
  <c r="F777" i="33" a="1"/>
  <c r="F777" i="33" s="1"/>
  <c r="J777" i="33" a="1"/>
  <c r="J777" i="33" s="1"/>
  <c r="L777" i="33" a="1"/>
  <c r="L777" i="33" s="1"/>
  <c r="H777" i="33" a="1"/>
  <c r="H777" i="33" s="1"/>
  <c r="D778" i="33" a="1"/>
  <c r="D778" i="33" s="1"/>
  <c r="E777" i="33"/>
  <c r="I777" i="33" l="1"/>
  <c r="G777" i="33"/>
  <c r="M777" i="33"/>
  <c r="K777" i="33"/>
  <c r="L778" i="33" a="1"/>
  <c r="L778" i="33" s="1"/>
  <c r="H778" i="33" a="1"/>
  <c r="H778" i="33" s="1"/>
  <c r="J778" i="33" a="1"/>
  <c r="J778" i="33" s="1"/>
  <c r="F778" i="33" a="1"/>
  <c r="F778" i="33" s="1"/>
  <c r="D779" i="33" a="1"/>
  <c r="D779" i="33" s="1"/>
  <c r="E778" i="33"/>
  <c r="M778" i="33" l="1"/>
  <c r="K778" i="33"/>
  <c r="I778" i="33"/>
  <c r="G778" i="33"/>
  <c r="F779" i="33" a="1"/>
  <c r="F779" i="33" s="1"/>
  <c r="L779" i="33" a="1"/>
  <c r="L779" i="33" s="1"/>
  <c r="J779" i="33" a="1"/>
  <c r="J779" i="33" s="1"/>
  <c r="H779" i="33" a="1"/>
  <c r="H779" i="33" s="1"/>
  <c r="D780" i="33" a="1"/>
  <c r="D780" i="33" s="1"/>
  <c r="E779" i="33"/>
  <c r="G779" i="33" l="1"/>
  <c r="I779" i="33"/>
  <c r="M779" i="33"/>
  <c r="K779" i="33"/>
  <c r="J780" i="33" a="1"/>
  <c r="J780" i="33" s="1"/>
  <c r="L780" i="33" a="1"/>
  <c r="L780" i="33" s="1"/>
  <c r="H780" i="33" a="1"/>
  <c r="H780" i="33" s="1"/>
  <c r="F780" i="33" a="1"/>
  <c r="F780" i="33" s="1"/>
  <c r="D781" i="33" a="1"/>
  <c r="D781" i="33" s="1"/>
  <c r="E780" i="33"/>
  <c r="M780" i="33" l="1"/>
  <c r="I780" i="33"/>
  <c r="G780" i="33"/>
  <c r="K780" i="33"/>
  <c r="F781" i="33" a="1"/>
  <c r="F781" i="33" s="1"/>
  <c r="L781" i="33" a="1"/>
  <c r="L781" i="33" s="1"/>
  <c r="J781" i="33" a="1"/>
  <c r="J781" i="33" s="1"/>
  <c r="H781" i="33" a="1"/>
  <c r="H781" i="33" s="1"/>
  <c r="D782" i="33" a="1"/>
  <c r="D782" i="33" s="1"/>
  <c r="E781" i="33"/>
  <c r="K781" i="33" l="1"/>
  <c r="G781" i="33"/>
  <c r="M781" i="33"/>
  <c r="I781" i="33"/>
  <c r="L782" i="33" a="1"/>
  <c r="L782" i="33" s="1"/>
  <c r="J782" i="33" a="1"/>
  <c r="J782" i="33" s="1"/>
  <c r="H782" i="33" a="1"/>
  <c r="H782" i="33" s="1"/>
  <c r="F782" i="33" a="1"/>
  <c r="F782" i="33" s="1"/>
  <c r="D783" i="33" a="1"/>
  <c r="D783" i="33" s="1"/>
  <c r="E782" i="33"/>
  <c r="K782" i="33" l="1"/>
  <c r="I782" i="33"/>
  <c r="G782" i="33"/>
  <c r="M782" i="33"/>
  <c r="F783" i="33" a="1"/>
  <c r="F783" i="33" s="1"/>
  <c r="H783" i="33" a="1"/>
  <c r="H783" i="33" s="1"/>
  <c r="L783" i="33" a="1"/>
  <c r="L783" i="33" s="1"/>
  <c r="J783" i="33" a="1"/>
  <c r="J783" i="33" s="1"/>
  <c r="D784" i="33" a="1"/>
  <c r="D784" i="33" s="1"/>
  <c r="E783" i="33"/>
  <c r="G783" i="33" l="1"/>
  <c r="K783" i="33"/>
  <c r="M783" i="33"/>
  <c r="I783" i="33"/>
  <c r="F784" i="33" a="1"/>
  <c r="F784" i="33" s="1"/>
  <c r="L784" i="33" a="1"/>
  <c r="L784" i="33" s="1"/>
  <c r="J784" i="33" a="1"/>
  <c r="J784" i="33" s="1"/>
  <c r="H784" i="33" a="1"/>
  <c r="H784" i="33" s="1"/>
  <c r="D785" i="33" a="1"/>
  <c r="D785" i="33" s="1"/>
  <c r="E784" i="33"/>
  <c r="F785" i="33" l="1" a="1"/>
  <c r="F785" i="33" s="1"/>
  <c r="J785" i="33" a="1"/>
  <c r="J785" i="33" s="1"/>
  <c r="L785" i="33" a="1"/>
  <c r="L785" i="33" s="1"/>
  <c r="H785" i="33" a="1"/>
  <c r="H785" i="33" s="1"/>
  <c r="D786" i="33" a="1"/>
  <c r="D786" i="33" s="1"/>
  <c r="E785" i="33"/>
  <c r="M784" i="33"/>
  <c r="I784" i="33"/>
  <c r="G784" i="33"/>
  <c r="K784" i="33"/>
  <c r="I785" i="33" l="1"/>
  <c r="G785" i="33"/>
  <c r="M785" i="33"/>
  <c r="K785" i="33"/>
  <c r="H786" i="33" a="1"/>
  <c r="H786" i="33" s="1"/>
  <c r="F786" i="33" a="1"/>
  <c r="F786" i="33" s="1"/>
  <c r="L786" i="33" a="1"/>
  <c r="L786" i="33" s="1"/>
  <c r="J786" i="33" a="1"/>
  <c r="J786" i="33" s="1"/>
  <c r="D787" i="33" a="1"/>
  <c r="D787" i="33" s="1"/>
  <c r="E786" i="33"/>
  <c r="K786" i="33" l="1"/>
  <c r="I786" i="33"/>
  <c r="G786" i="33"/>
  <c r="M786" i="33"/>
  <c r="F787" i="33" a="1"/>
  <c r="F787" i="33" s="1"/>
  <c r="L787" i="33" a="1"/>
  <c r="L787" i="33" s="1"/>
  <c r="H787" i="33" a="1"/>
  <c r="H787" i="33" s="1"/>
  <c r="J787" i="33" a="1"/>
  <c r="J787" i="33" s="1"/>
  <c r="D788" i="33" a="1"/>
  <c r="D788" i="33" s="1"/>
  <c r="E787" i="33"/>
  <c r="J788" i="33" l="1" a="1"/>
  <c r="J788" i="33" s="1"/>
  <c r="H788" i="33" a="1"/>
  <c r="H788" i="33" s="1"/>
  <c r="L788" i="33" a="1"/>
  <c r="L788" i="33" s="1"/>
  <c r="F788" i="33" a="1"/>
  <c r="F788" i="33" s="1"/>
  <c r="D789" i="33" a="1"/>
  <c r="D789" i="33" s="1"/>
  <c r="E788" i="33"/>
  <c r="K787" i="33"/>
  <c r="G787" i="33"/>
  <c r="M787" i="33"/>
  <c r="I787" i="33"/>
  <c r="G788" i="33" l="1"/>
  <c r="K788" i="33"/>
  <c r="I788" i="33"/>
  <c r="M788" i="33"/>
  <c r="F789" i="33" a="1"/>
  <c r="F789" i="33" s="1"/>
  <c r="J789" i="33" a="1"/>
  <c r="J789" i="33" s="1"/>
  <c r="H789" i="33" a="1"/>
  <c r="H789" i="33" s="1"/>
  <c r="L789" i="33" a="1"/>
  <c r="L789" i="33" s="1"/>
  <c r="D790" i="33" a="1"/>
  <c r="D790" i="33" s="1"/>
  <c r="E789" i="33"/>
  <c r="I789" i="33" l="1"/>
  <c r="G789" i="33"/>
  <c r="M789" i="33"/>
  <c r="K789" i="33"/>
  <c r="L790" i="33" a="1"/>
  <c r="L790" i="33" s="1"/>
  <c r="J790" i="33" a="1"/>
  <c r="J790" i="33" s="1"/>
  <c r="F790" i="33" a="1"/>
  <c r="F790" i="33" s="1"/>
  <c r="H790" i="33" a="1"/>
  <c r="H790" i="33" s="1"/>
  <c r="D791" i="33" a="1"/>
  <c r="D791" i="33" s="1"/>
  <c r="E790" i="33"/>
  <c r="F791" i="33" l="1" a="1"/>
  <c r="F791" i="33" s="1"/>
  <c r="L791" i="33" a="1"/>
  <c r="L791" i="33" s="1"/>
  <c r="J791" i="33" a="1"/>
  <c r="J791" i="33" s="1"/>
  <c r="H791" i="33" a="1"/>
  <c r="H791" i="33" s="1"/>
  <c r="D792" i="33" a="1"/>
  <c r="D792" i="33" s="1"/>
  <c r="E791" i="33"/>
  <c r="K790" i="33"/>
  <c r="M790" i="33"/>
  <c r="I790" i="33"/>
  <c r="G790" i="33"/>
  <c r="G791" i="33" l="1"/>
  <c r="M791" i="33"/>
  <c r="K791" i="33"/>
  <c r="I791" i="33"/>
  <c r="L792" i="33" a="1"/>
  <c r="L792" i="33" s="1"/>
  <c r="H792" i="33" a="1"/>
  <c r="H792" i="33" s="1"/>
  <c r="F792" i="33" a="1"/>
  <c r="F792" i="33" s="1"/>
  <c r="J792" i="33" a="1"/>
  <c r="J792" i="33" s="1"/>
  <c r="D793" i="33" a="1"/>
  <c r="D793" i="33" s="1"/>
  <c r="E792" i="33"/>
  <c r="K792" i="33" l="1"/>
  <c r="G792" i="33"/>
  <c r="I792" i="33"/>
  <c r="M792" i="33"/>
  <c r="F793" i="33" a="1"/>
  <c r="F793" i="33" s="1"/>
  <c r="L793" i="33" a="1"/>
  <c r="L793" i="33" s="1"/>
  <c r="H793" i="33" a="1"/>
  <c r="H793" i="33" s="1"/>
  <c r="J793" i="33" a="1"/>
  <c r="J793" i="33" s="1"/>
  <c r="D794" i="33" a="1"/>
  <c r="D794" i="33" s="1"/>
  <c r="E793" i="33"/>
  <c r="K793" i="33" l="1"/>
  <c r="I793" i="33"/>
  <c r="G793" i="33"/>
  <c r="M793" i="33"/>
  <c r="J794" i="33" a="1"/>
  <c r="J794" i="33" s="1"/>
  <c r="H794" i="33" a="1"/>
  <c r="H794" i="33" s="1"/>
  <c r="F794" i="33" a="1"/>
  <c r="F794" i="33" s="1"/>
  <c r="L794" i="33" a="1"/>
  <c r="L794" i="33" s="1"/>
  <c r="D795" i="33" a="1"/>
  <c r="D795" i="33" s="1"/>
  <c r="E794" i="33"/>
  <c r="M794" i="33" l="1"/>
  <c r="K794" i="33"/>
  <c r="I794" i="33"/>
  <c r="G794" i="33"/>
  <c r="F795" i="33" a="1"/>
  <c r="F795" i="33" s="1"/>
  <c r="J795" i="33" a="1"/>
  <c r="J795" i="33" s="1"/>
  <c r="H795" i="33" a="1"/>
  <c r="H795" i="33" s="1"/>
  <c r="L795" i="33" a="1"/>
  <c r="L795" i="33" s="1"/>
  <c r="D796" i="33" a="1"/>
  <c r="D796" i="33" s="1"/>
  <c r="E795" i="33"/>
  <c r="M795" i="33" l="1"/>
  <c r="I795" i="33"/>
  <c r="K795" i="33"/>
  <c r="G795" i="33"/>
  <c r="L796" i="33" a="1"/>
  <c r="L796" i="33" s="1"/>
  <c r="J796" i="33" a="1"/>
  <c r="J796" i="33" s="1"/>
  <c r="H796" i="33" a="1"/>
  <c r="H796" i="33" s="1"/>
  <c r="F796" i="33" a="1"/>
  <c r="F796" i="33" s="1"/>
  <c r="D797" i="33" a="1"/>
  <c r="D797" i="33" s="1"/>
  <c r="E796" i="33"/>
  <c r="K796" i="33" l="1"/>
  <c r="G796" i="33"/>
  <c r="M796" i="33"/>
  <c r="I796" i="33"/>
  <c r="F797" i="33" a="1"/>
  <c r="F797" i="33" s="1"/>
  <c r="L797" i="33" a="1"/>
  <c r="L797" i="33" s="1"/>
  <c r="J797" i="33" a="1"/>
  <c r="J797" i="33" s="1"/>
  <c r="H797" i="33" a="1"/>
  <c r="H797" i="33" s="1"/>
  <c r="D798" i="33" a="1"/>
  <c r="D798" i="33" s="1"/>
  <c r="E797" i="33"/>
  <c r="K797" i="33" l="1"/>
  <c r="G797" i="33"/>
  <c r="I797" i="33"/>
  <c r="M797" i="33"/>
  <c r="L798" i="33" a="1"/>
  <c r="L798" i="33" s="1"/>
  <c r="J798" i="33" a="1"/>
  <c r="J798" i="33" s="1"/>
  <c r="H798" i="33" a="1"/>
  <c r="H798" i="33" s="1"/>
  <c r="F798" i="33" a="1"/>
  <c r="F798" i="33" s="1"/>
  <c r="D799" i="33" a="1"/>
  <c r="D799" i="33" s="1"/>
  <c r="E798" i="33"/>
  <c r="F799" i="33" l="1" a="1"/>
  <c r="F799" i="33" s="1"/>
  <c r="L799" i="33" a="1"/>
  <c r="L799" i="33" s="1"/>
  <c r="J799" i="33" a="1"/>
  <c r="J799" i="33" s="1"/>
  <c r="H799" i="33" a="1"/>
  <c r="H799" i="33" s="1"/>
  <c r="D800" i="33" a="1"/>
  <c r="D800" i="33" s="1"/>
  <c r="E799" i="33"/>
  <c r="M798" i="33"/>
  <c r="K798" i="33"/>
  <c r="I798" i="33"/>
  <c r="G798" i="33"/>
  <c r="K799" i="33" l="1"/>
  <c r="M799" i="33"/>
  <c r="I799" i="33"/>
  <c r="G799" i="33"/>
  <c r="L800" i="33" a="1"/>
  <c r="L800" i="33" s="1"/>
  <c r="J800" i="33" a="1"/>
  <c r="J800" i="33" s="1"/>
  <c r="H800" i="33" a="1"/>
  <c r="H800" i="33" s="1"/>
  <c r="F800" i="33" a="1"/>
  <c r="F800" i="33" s="1"/>
  <c r="D801" i="33" a="1"/>
  <c r="D801" i="33" s="1"/>
  <c r="E800" i="33"/>
  <c r="G800" i="33" l="1"/>
  <c r="M800" i="33"/>
  <c r="K800" i="33"/>
  <c r="I800" i="33"/>
  <c r="F801" i="33" a="1"/>
  <c r="F801" i="33" s="1"/>
  <c r="L801" i="33" a="1"/>
  <c r="L801" i="33" s="1"/>
  <c r="H801" i="33" a="1"/>
  <c r="H801" i="33" s="1"/>
  <c r="J801" i="33" a="1"/>
  <c r="J801" i="33" s="1"/>
  <c r="D802" i="33" a="1"/>
  <c r="D802" i="33" s="1"/>
  <c r="E801" i="33"/>
  <c r="G801" i="33" l="1"/>
  <c r="K801" i="33"/>
  <c r="I801" i="33"/>
  <c r="M801" i="33"/>
  <c r="F802" i="33" a="1"/>
  <c r="F802" i="33" s="1"/>
  <c r="L802" i="33" a="1"/>
  <c r="L802" i="33" s="1"/>
  <c r="J802" i="33" a="1"/>
  <c r="J802" i="33" s="1"/>
  <c r="H802" i="33" a="1"/>
  <c r="H802" i="33" s="1"/>
  <c r="D803" i="33" a="1"/>
  <c r="D803" i="33" s="1"/>
  <c r="E802" i="33"/>
  <c r="K802" i="33" l="1"/>
  <c r="I802" i="33"/>
  <c r="G802" i="33"/>
  <c r="M802" i="33"/>
  <c r="F803" i="33" a="1"/>
  <c r="F803" i="33" s="1"/>
  <c r="J803" i="33" a="1"/>
  <c r="J803" i="33" s="1"/>
  <c r="H803" i="33" a="1"/>
  <c r="H803" i="33" s="1"/>
  <c r="L803" i="33" a="1"/>
  <c r="L803" i="33" s="1"/>
  <c r="D804" i="33" a="1"/>
  <c r="D804" i="33" s="1"/>
  <c r="E803" i="33"/>
  <c r="K803" i="33" l="1"/>
  <c r="M803" i="33"/>
  <c r="G803" i="33"/>
  <c r="I803" i="33"/>
  <c r="H804" i="33" a="1"/>
  <c r="H804" i="33" s="1"/>
  <c r="F804" i="33" a="1"/>
  <c r="F804" i="33" s="1"/>
  <c r="L804" i="33" a="1"/>
  <c r="L804" i="33" s="1"/>
  <c r="J804" i="33" a="1"/>
  <c r="J804" i="33" s="1"/>
  <c r="D805" i="33" a="1"/>
  <c r="D805" i="33" s="1"/>
  <c r="E804" i="33"/>
  <c r="F805" i="33" l="1" a="1"/>
  <c r="F805" i="33" s="1"/>
  <c r="L805" i="33" a="1"/>
  <c r="L805" i="33" s="1"/>
  <c r="J805" i="33" a="1"/>
  <c r="J805" i="33" s="1"/>
  <c r="H805" i="33" a="1"/>
  <c r="H805" i="33" s="1"/>
  <c r="D806" i="33" a="1"/>
  <c r="D806" i="33" s="1"/>
  <c r="E805" i="33"/>
  <c r="G804" i="33"/>
  <c r="M804" i="33"/>
  <c r="K804" i="33"/>
  <c r="I804" i="33"/>
  <c r="K805" i="33" l="1"/>
  <c r="G805" i="33"/>
  <c r="I805" i="33"/>
  <c r="M805" i="33"/>
  <c r="J806" i="33" a="1"/>
  <c r="J806" i="33" s="1"/>
  <c r="H806" i="33" a="1"/>
  <c r="H806" i="33" s="1"/>
  <c r="F806" i="33" a="1"/>
  <c r="F806" i="33" s="1"/>
  <c r="L806" i="33" a="1"/>
  <c r="L806" i="33" s="1"/>
  <c r="D807" i="33" a="1"/>
  <c r="D807" i="33" s="1"/>
  <c r="E806" i="33"/>
  <c r="F807" i="33" l="1" a="1"/>
  <c r="F807" i="33" s="1"/>
  <c r="L807" i="33" a="1"/>
  <c r="L807" i="33" s="1"/>
  <c r="J807" i="33" a="1"/>
  <c r="J807" i="33" s="1"/>
  <c r="H807" i="33" a="1"/>
  <c r="H807" i="33" s="1"/>
  <c r="D808" i="33" a="1"/>
  <c r="D808" i="33" s="1"/>
  <c r="E807" i="33"/>
  <c r="G806" i="33"/>
  <c r="K806" i="33"/>
  <c r="M806" i="33"/>
  <c r="I806" i="33"/>
  <c r="G807" i="33" l="1"/>
  <c r="I807" i="33"/>
  <c r="M807" i="33"/>
  <c r="K807" i="33"/>
  <c r="L808" i="33" a="1"/>
  <c r="L808" i="33" s="1"/>
  <c r="J808" i="33" a="1"/>
  <c r="J808" i="33" s="1"/>
  <c r="H808" i="33" a="1"/>
  <c r="H808" i="33" s="1"/>
  <c r="F808" i="33" a="1"/>
  <c r="F808" i="33" s="1"/>
  <c r="D809" i="33" a="1"/>
  <c r="D809" i="33" s="1"/>
  <c r="E808" i="33"/>
  <c r="F809" i="33" l="1" a="1"/>
  <c r="F809" i="33" s="1"/>
  <c r="L809" i="33" a="1"/>
  <c r="L809" i="33" s="1"/>
  <c r="J809" i="33" a="1"/>
  <c r="J809" i="33" s="1"/>
  <c r="H809" i="33" a="1"/>
  <c r="H809" i="33" s="1"/>
  <c r="D810" i="33" a="1"/>
  <c r="D810" i="33" s="1"/>
  <c r="E809" i="33"/>
  <c r="K808" i="33"/>
  <c r="M808" i="33"/>
  <c r="G808" i="33"/>
  <c r="I808" i="33"/>
  <c r="G809" i="33" l="1"/>
  <c r="M809" i="33"/>
  <c r="K809" i="33"/>
  <c r="I809" i="33"/>
  <c r="L810" i="33" a="1"/>
  <c r="L810" i="33" s="1"/>
  <c r="J810" i="33" a="1"/>
  <c r="J810" i="33" s="1"/>
  <c r="H810" i="33" a="1"/>
  <c r="H810" i="33" s="1"/>
  <c r="F810" i="33" a="1"/>
  <c r="F810" i="33" s="1"/>
  <c r="D811" i="33" a="1"/>
  <c r="D811" i="33" s="1"/>
  <c r="E810" i="33"/>
  <c r="F811" i="33" l="1" a="1"/>
  <c r="F811" i="33" s="1"/>
  <c r="L811" i="33" a="1"/>
  <c r="L811" i="33" s="1"/>
  <c r="J811" i="33" a="1"/>
  <c r="J811" i="33" s="1"/>
  <c r="H811" i="33" a="1"/>
  <c r="H811" i="33" s="1"/>
  <c r="D812" i="33" a="1"/>
  <c r="D812" i="33" s="1"/>
  <c r="E811" i="33"/>
  <c r="K810" i="33"/>
  <c r="G810" i="33"/>
  <c r="I810" i="33"/>
  <c r="M810" i="33"/>
  <c r="K811" i="33" l="1"/>
  <c r="M811" i="33"/>
  <c r="I811" i="33"/>
  <c r="G811" i="33"/>
  <c r="L812" i="33" a="1"/>
  <c r="L812" i="33" s="1"/>
  <c r="J812" i="33" a="1"/>
  <c r="J812" i="33" s="1"/>
  <c r="F812" i="33" a="1"/>
  <c r="F812" i="33" s="1"/>
  <c r="H812" i="33" a="1"/>
  <c r="H812" i="33" s="1"/>
  <c r="D813" i="33" a="1"/>
  <c r="D813" i="33" s="1"/>
  <c r="E812" i="33"/>
  <c r="G812" i="33" l="1"/>
  <c r="I812" i="33"/>
  <c r="M812" i="33"/>
  <c r="K812" i="33"/>
  <c r="F813" i="33" a="1"/>
  <c r="F813" i="33" s="1"/>
  <c r="L813" i="33" a="1"/>
  <c r="L813" i="33" s="1"/>
  <c r="J813" i="33" a="1"/>
  <c r="J813" i="33" s="1"/>
  <c r="H813" i="33" a="1"/>
  <c r="H813" i="33" s="1"/>
  <c r="D814" i="33" a="1"/>
  <c r="D814" i="33" s="1"/>
  <c r="E813" i="33"/>
  <c r="G813" i="33" l="1"/>
  <c r="M813" i="33"/>
  <c r="K813" i="33"/>
  <c r="I813" i="33"/>
  <c r="L814" i="33" a="1"/>
  <c r="L814" i="33" s="1"/>
  <c r="H814" i="33" a="1"/>
  <c r="H814" i="33" s="1"/>
  <c r="F814" i="33" a="1"/>
  <c r="F814" i="33" s="1"/>
  <c r="J814" i="33" a="1"/>
  <c r="J814" i="33" s="1"/>
  <c r="D815" i="33" a="1"/>
  <c r="D815" i="33" s="1"/>
  <c r="E814" i="33"/>
  <c r="K814" i="33" l="1"/>
  <c r="G814" i="33"/>
  <c r="M814" i="33"/>
  <c r="I814" i="33"/>
  <c r="F815" i="33" a="1"/>
  <c r="F815" i="33" s="1"/>
  <c r="L815" i="33" a="1"/>
  <c r="L815" i="33" s="1"/>
  <c r="J815" i="33" a="1"/>
  <c r="J815" i="33" s="1"/>
  <c r="H815" i="33" a="1"/>
  <c r="H815" i="33" s="1"/>
  <c r="D816" i="33" a="1"/>
  <c r="D816" i="33" s="1"/>
  <c r="E815" i="33"/>
  <c r="J816" i="33" l="1" a="1"/>
  <c r="J816" i="33" s="1"/>
  <c r="H816" i="33" a="1"/>
  <c r="H816" i="33" s="1"/>
  <c r="F816" i="33" a="1"/>
  <c r="F816" i="33" s="1"/>
  <c r="L816" i="33" a="1"/>
  <c r="L816" i="33" s="1"/>
  <c r="D817" i="33" a="1"/>
  <c r="D817" i="33" s="1"/>
  <c r="E816" i="33"/>
  <c r="K815" i="33"/>
  <c r="G815" i="33"/>
  <c r="I815" i="33"/>
  <c r="M815" i="33"/>
  <c r="F817" i="33" l="1" a="1"/>
  <c r="F817" i="33" s="1"/>
  <c r="L817" i="33" a="1"/>
  <c r="L817" i="33" s="1"/>
  <c r="J817" i="33" a="1"/>
  <c r="J817" i="33" s="1"/>
  <c r="H817" i="33" a="1"/>
  <c r="H817" i="33" s="1"/>
  <c r="D818" i="33" a="1"/>
  <c r="D818" i="33" s="1"/>
  <c r="E817" i="33"/>
  <c r="K816" i="33"/>
  <c r="I816" i="33"/>
  <c r="G816" i="33"/>
  <c r="M816" i="33"/>
  <c r="L818" i="33" l="1" a="1"/>
  <c r="L818" i="33" s="1"/>
  <c r="J818" i="33" a="1"/>
  <c r="J818" i="33" s="1"/>
  <c r="H818" i="33" a="1"/>
  <c r="H818" i="33" s="1"/>
  <c r="F818" i="33" a="1"/>
  <c r="F818" i="33" s="1"/>
  <c r="D819" i="33" a="1"/>
  <c r="D819" i="33" s="1"/>
  <c r="E818" i="33"/>
  <c r="K817" i="33"/>
  <c r="M817" i="33"/>
  <c r="I817" i="33"/>
  <c r="G817" i="33"/>
  <c r="G818" i="33" l="1"/>
  <c r="M818" i="33"/>
  <c r="K818" i="33"/>
  <c r="I818" i="33"/>
  <c r="F819" i="33" a="1"/>
  <c r="F819" i="33" s="1"/>
  <c r="L819" i="33" a="1"/>
  <c r="L819" i="33" s="1"/>
  <c r="J819" i="33" a="1"/>
  <c r="J819" i="33" s="1"/>
  <c r="H819" i="33" a="1"/>
  <c r="H819" i="33" s="1"/>
  <c r="D820" i="33" a="1"/>
  <c r="D820" i="33" s="1"/>
  <c r="E819" i="33"/>
  <c r="L820" i="33" l="1" a="1"/>
  <c r="L820" i="33" s="1"/>
  <c r="J820" i="33" a="1"/>
  <c r="J820" i="33" s="1"/>
  <c r="F820" i="33" a="1"/>
  <c r="F820" i="33" s="1"/>
  <c r="H820" i="33" a="1"/>
  <c r="H820" i="33" s="1"/>
  <c r="D821" i="33" a="1"/>
  <c r="D821" i="33" s="1"/>
  <c r="E820" i="33"/>
  <c r="G819" i="33"/>
  <c r="K819" i="33"/>
  <c r="M819" i="33"/>
  <c r="I819" i="33"/>
  <c r="F821" i="33" l="1" a="1"/>
  <c r="F821" i="33" s="1"/>
  <c r="L821" i="33" a="1"/>
  <c r="L821" i="33" s="1"/>
  <c r="J821" i="33" a="1"/>
  <c r="J821" i="33" s="1"/>
  <c r="H821" i="33" a="1"/>
  <c r="H821" i="33" s="1"/>
  <c r="D822" i="33" a="1"/>
  <c r="D822" i="33" s="1"/>
  <c r="E821" i="33"/>
  <c r="K820" i="33"/>
  <c r="G820" i="33"/>
  <c r="I820" i="33"/>
  <c r="M820" i="33"/>
  <c r="K821" i="33" l="1"/>
  <c r="G821" i="33"/>
  <c r="I821" i="33"/>
  <c r="M821" i="33"/>
  <c r="L822" i="33" a="1"/>
  <c r="L822" i="33" s="1"/>
  <c r="H822" i="33" a="1"/>
  <c r="H822" i="33" s="1"/>
  <c r="F822" i="33" a="1"/>
  <c r="F822" i="33" s="1"/>
  <c r="J822" i="33" a="1"/>
  <c r="J822" i="33" s="1"/>
  <c r="D823" i="33" a="1"/>
  <c r="D823" i="33" s="1"/>
  <c r="E822" i="33"/>
  <c r="K822" i="33" l="1"/>
  <c r="I822" i="33"/>
  <c r="G822" i="33"/>
  <c r="M822" i="33"/>
  <c r="F823" i="33" a="1"/>
  <c r="F823" i="33" s="1"/>
  <c r="H823" i="33" a="1"/>
  <c r="H823" i="33" s="1"/>
  <c r="L823" i="33" a="1"/>
  <c r="L823" i="33" s="1"/>
  <c r="J823" i="33" a="1"/>
  <c r="J823" i="33" s="1"/>
  <c r="D824" i="33" a="1"/>
  <c r="D824" i="33" s="1"/>
  <c r="E823" i="33"/>
  <c r="J824" i="33" l="1" a="1"/>
  <c r="J824" i="33" s="1"/>
  <c r="H824" i="33" a="1"/>
  <c r="H824" i="33" s="1"/>
  <c r="F824" i="33" a="1"/>
  <c r="F824" i="33" s="1"/>
  <c r="L824" i="33" a="1"/>
  <c r="L824" i="33" s="1"/>
  <c r="D825" i="33" a="1"/>
  <c r="D825" i="33" s="1"/>
  <c r="E824" i="33"/>
  <c r="M823" i="33"/>
  <c r="K823" i="33"/>
  <c r="G823" i="33"/>
  <c r="I823" i="33"/>
  <c r="K824" i="33" l="1"/>
  <c r="M824" i="33"/>
  <c r="I824" i="33"/>
  <c r="G824" i="33"/>
  <c r="F825" i="33" a="1"/>
  <c r="F825" i="33" s="1"/>
  <c r="J825" i="33" a="1"/>
  <c r="J825" i="33" s="1"/>
  <c r="H825" i="33" a="1"/>
  <c r="H825" i="33" s="1"/>
  <c r="L825" i="33" a="1"/>
  <c r="L825" i="33" s="1"/>
  <c r="D826" i="33" a="1"/>
  <c r="D826" i="33" s="1"/>
  <c r="E825" i="33"/>
  <c r="G825" i="33" l="1"/>
  <c r="I825" i="33"/>
  <c r="K825" i="33"/>
  <c r="M825" i="33"/>
  <c r="L826" i="33" a="1"/>
  <c r="L826" i="33" s="1"/>
  <c r="J826" i="33" a="1"/>
  <c r="J826" i="33" s="1"/>
  <c r="H826" i="33" a="1"/>
  <c r="H826" i="33" s="1"/>
  <c r="F826" i="33" a="1"/>
  <c r="F826" i="33" s="1"/>
  <c r="D827" i="33" a="1"/>
  <c r="D827" i="33" s="1"/>
  <c r="E826" i="33"/>
  <c r="F827" i="33" l="1" a="1"/>
  <c r="F827" i="33" s="1"/>
  <c r="L827" i="33" a="1"/>
  <c r="L827" i="33" s="1"/>
  <c r="J827" i="33" a="1"/>
  <c r="J827" i="33" s="1"/>
  <c r="H827" i="33" a="1"/>
  <c r="H827" i="33" s="1"/>
  <c r="D828" i="33" a="1"/>
  <c r="D828" i="33" s="1"/>
  <c r="E827" i="33"/>
  <c r="K826" i="33"/>
  <c r="M826" i="33"/>
  <c r="I826" i="33"/>
  <c r="G826" i="33"/>
  <c r="K827" i="33" l="1"/>
  <c r="I827" i="33"/>
  <c r="G827" i="33"/>
  <c r="M827" i="33"/>
  <c r="L828" i="33" a="1"/>
  <c r="L828" i="33" s="1"/>
  <c r="J828" i="33" a="1"/>
  <c r="J828" i="33" s="1"/>
  <c r="H828" i="33" a="1"/>
  <c r="H828" i="33" s="1"/>
  <c r="F828" i="33" a="1"/>
  <c r="F828" i="33" s="1"/>
  <c r="D829" i="33" a="1"/>
  <c r="D829" i="33" s="1"/>
  <c r="E828" i="33"/>
  <c r="K828" i="33" l="1"/>
  <c r="G828" i="33"/>
  <c r="M828" i="33"/>
  <c r="I828" i="33"/>
  <c r="F829" i="33" a="1"/>
  <c r="F829" i="33" s="1"/>
  <c r="L829" i="33" a="1"/>
  <c r="L829" i="33" s="1"/>
  <c r="J829" i="33" a="1"/>
  <c r="J829" i="33" s="1"/>
  <c r="H829" i="33" a="1"/>
  <c r="H829" i="33" s="1"/>
  <c r="D830" i="33" a="1"/>
  <c r="D830" i="33" s="1"/>
  <c r="E829" i="33"/>
  <c r="K829" i="33" l="1"/>
  <c r="I829" i="33"/>
  <c r="G829" i="33"/>
  <c r="M829" i="33"/>
  <c r="L830" i="33" a="1"/>
  <c r="L830" i="33" s="1"/>
  <c r="J830" i="33" a="1"/>
  <c r="J830" i="33" s="1"/>
  <c r="H830" i="33" a="1"/>
  <c r="H830" i="33" s="1"/>
  <c r="F830" i="33" a="1"/>
  <c r="F830" i="33" s="1"/>
  <c r="D831" i="33" a="1"/>
  <c r="D831" i="33" s="1"/>
  <c r="E830" i="33"/>
  <c r="F831" i="33" l="1" a="1"/>
  <c r="F831" i="33" s="1"/>
  <c r="L831" i="33" a="1"/>
  <c r="L831" i="33" s="1"/>
  <c r="J831" i="33" a="1"/>
  <c r="J831" i="33" s="1"/>
  <c r="H831" i="33" a="1"/>
  <c r="H831" i="33" s="1"/>
  <c r="D832" i="33" a="1"/>
  <c r="D832" i="33" s="1"/>
  <c r="E831" i="33"/>
  <c r="I830" i="33"/>
  <c r="M830" i="33"/>
  <c r="G830" i="33"/>
  <c r="K830" i="33"/>
  <c r="M831" i="33" l="1"/>
  <c r="I831" i="33"/>
  <c r="G831" i="33"/>
  <c r="K831" i="33"/>
  <c r="L832" i="33" a="1"/>
  <c r="L832" i="33" s="1"/>
  <c r="J832" i="33" a="1"/>
  <c r="J832" i="33" s="1"/>
  <c r="H832" i="33" a="1"/>
  <c r="H832" i="33" s="1"/>
  <c r="F832" i="33" a="1"/>
  <c r="F832" i="33" s="1"/>
  <c r="D833" i="33" a="1"/>
  <c r="D833" i="33" s="1"/>
  <c r="E832" i="33"/>
  <c r="K832" i="33" l="1"/>
  <c r="G832" i="33"/>
  <c r="M832" i="33"/>
  <c r="I832" i="33"/>
  <c r="F833" i="33" a="1"/>
  <c r="F833" i="33" s="1"/>
  <c r="L833" i="33" a="1"/>
  <c r="L833" i="33" s="1"/>
  <c r="J833" i="33" a="1"/>
  <c r="J833" i="33" s="1"/>
  <c r="H833" i="33" a="1"/>
  <c r="H833" i="33" s="1"/>
  <c r="D834" i="33" a="1"/>
  <c r="D834" i="33" s="1"/>
  <c r="E833" i="33"/>
  <c r="K833" i="33" l="1"/>
  <c r="G833" i="33"/>
  <c r="M833" i="33"/>
  <c r="I833" i="33"/>
  <c r="L834" i="33" a="1"/>
  <c r="L834" i="33" s="1"/>
  <c r="J834" i="33" a="1"/>
  <c r="J834" i="33" s="1"/>
  <c r="H834" i="33" a="1"/>
  <c r="H834" i="33" s="1"/>
  <c r="F834" i="33" a="1"/>
  <c r="F834" i="33" s="1"/>
  <c r="D835" i="33" a="1"/>
  <c r="D835" i="33" s="1"/>
  <c r="E834" i="33"/>
  <c r="F835" i="33" l="1" a="1"/>
  <c r="F835" i="33" s="1"/>
  <c r="L835" i="33" a="1"/>
  <c r="L835" i="33" s="1"/>
  <c r="J835" i="33" a="1"/>
  <c r="J835" i="33" s="1"/>
  <c r="H835" i="33" a="1"/>
  <c r="H835" i="33" s="1"/>
  <c r="D836" i="33" a="1"/>
  <c r="D836" i="33" s="1"/>
  <c r="E835" i="33"/>
  <c r="G834" i="33"/>
  <c r="M834" i="33"/>
  <c r="K834" i="33"/>
  <c r="I834" i="33"/>
  <c r="K835" i="33" l="1"/>
  <c r="M835" i="33"/>
  <c r="G835" i="33"/>
  <c r="I835" i="33"/>
  <c r="L836" i="33" a="1"/>
  <c r="L836" i="33" s="1"/>
  <c r="J836" i="33" a="1"/>
  <c r="J836" i="33" s="1"/>
  <c r="H836" i="33" a="1"/>
  <c r="H836" i="33" s="1"/>
  <c r="F836" i="33" a="1"/>
  <c r="F836" i="33" s="1"/>
  <c r="D837" i="33" a="1"/>
  <c r="D837" i="33" s="1"/>
  <c r="E836" i="33"/>
  <c r="F837" i="33" l="1" a="1"/>
  <c r="F837" i="33" s="1"/>
  <c r="L837" i="33" a="1"/>
  <c r="L837" i="33" s="1"/>
  <c r="J837" i="33" a="1"/>
  <c r="J837" i="33" s="1"/>
  <c r="H837" i="33" a="1"/>
  <c r="H837" i="33" s="1"/>
  <c r="D838" i="33" a="1"/>
  <c r="D838" i="33" s="1"/>
  <c r="E837" i="33"/>
  <c r="K836" i="33"/>
  <c r="I836" i="33"/>
  <c r="G836" i="33"/>
  <c r="M836" i="33"/>
  <c r="G837" i="33" l="1"/>
  <c r="K837" i="33"/>
  <c r="I837" i="33"/>
  <c r="M837" i="33"/>
  <c r="L838" i="33" a="1"/>
  <c r="L838" i="33" s="1"/>
  <c r="J838" i="33" a="1"/>
  <c r="J838" i="33" s="1"/>
  <c r="H838" i="33" a="1"/>
  <c r="H838" i="33" s="1"/>
  <c r="F838" i="33" a="1"/>
  <c r="F838" i="33" s="1"/>
  <c r="D839" i="33" a="1"/>
  <c r="D839" i="33" s="1"/>
  <c r="E838" i="33"/>
  <c r="K838" i="33" l="1"/>
  <c r="I838" i="33"/>
  <c r="G838" i="33"/>
  <c r="M838" i="33"/>
  <c r="F839" i="33" a="1"/>
  <c r="F839" i="33" s="1"/>
  <c r="L839" i="33" a="1"/>
  <c r="L839" i="33" s="1"/>
  <c r="J839" i="33" a="1"/>
  <c r="J839" i="33" s="1"/>
  <c r="H839" i="33" a="1"/>
  <c r="H839" i="33" s="1"/>
  <c r="D840" i="33" a="1"/>
  <c r="D840" i="33" s="1"/>
  <c r="E839" i="33"/>
  <c r="L840" i="33" l="1" a="1"/>
  <c r="L840" i="33" s="1"/>
  <c r="J840" i="33" a="1"/>
  <c r="J840" i="33" s="1"/>
  <c r="H840" i="33" a="1"/>
  <c r="H840" i="33" s="1"/>
  <c r="F840" i="33" a="1"/>
  <c r="F840" i="33" s="1"/>
  <c r="D841" i="33" a="1"/>
  <c r="D841" i="33" s="1"/>
  <c r="E840" i="33"/>
  <c r="G839" i="33"/>
  <c r="K839" i="33"/>
  <c r="I839" i="33"/>
  <c r="M839" i="33"/>
  <c r="F841" i="33" l="1" a="1"/>
  <c r="F841" i="33" s="1"/>
  <c r="L841" i="33" a="1"/>
  <c r="L841" i="33" s="1"/>
  <c r="J841" i="33" a="1"/>
  <c r="J841" i="33" s="1"/>
  <c r="H841" i="33" a="1"/>
  <c r="H841" i="33" s="1"/>
  <c r="D842" i="33" a="1"/>
  <c r="D842" i="33" s="1"/>
  <c r="E841" i="33"/>
  <c r="I840" i="33"/>
  <c r="G840" i="33"/>
  <c r="K840" i="33"/>
  <c r="M840" i="33"/>
  <c r="F842" i="33" l="1" a="1"/>
  <c r="F842" i="33" s="1"/>
  <c r="L842" i="33" a="1"/>
  <c r="L842" i="33" s="1"/>
  <c r="J842" i="33" a="1"/>
  <c r="J842" i="33" s="1"/>
  <c r="H842" i="33" a="1"/>
  <c r="H842" i="33" s="1"/>
  <c r="D843" i="33" a="1"/>
  <c r="D843" i="33" s="1"/>
  <c r="E842" i="33"/>
  <c r="K841" i="33"/>
  <c r="M841" i="33"/>
  <c r="G841" i="33"/>
  <c r="I841" i="33"/>
  <c r="M842" i="33" l="1"/>
  <c r="G842" i="33"/>
  <c r="K842" i="33"/>
  <c r="I842" i="33"/>
  <c r="F843" i="33" a="1"/>
  <c r="F843" i="33" s="1"/>
  <c r="L843" i="33" a="1"/>
  <c r="L843" i="33" s="1"/>
  <c r="J843" i="33" a="1"/>
  <c r="J843" i="33" s="1"/>
  <c r="H843" i="33" a="1"/>
  <c r="H843" i="33" s="1"/>
  <c r="D844" i="33" a="1"/>
  <c r="D844" i="33" s="1"/>
  <c r="E843" i="33"/>
  <c r="K843" i="33" l="1"/>
  <c r="I843" i="33"/>
  <c r="G843" i="33"/>
  <c r="M843" i="33"/>
  <c r="H844" i="33" a="1"/>
  <c r="H844" i="33" s="1"/>
  <c r="F844" i="33" a="1"/>
  <c r="F844" i="33" s="1"/>
  <c r="L844" i="33" a="1"/>
  <c r="L844" i="33" s="1"/>
  <c r="J844" i="33" a="1"/>
  <c r="J844" i="33" s="1"/>
  <c r="D845" i="33" a="1"/>
  <c r="D845" i="33" s="1"/>
  <c r="E844" i="33"/>
  <c r="K844" i="33" l="1"/>
  <c r="M844" i="33"/>
  <c r="I844" i="33"/>
  <c r="G844" i="33"/>
  <c r="F845" i="33" a="1"/>
  <c r="F845" i="33" s="1"/>
  <c r="L845" i="33" a="1"/>
  <c r="L845" i="33" s="1"/>
  <c r="J845" i="33" a="1"/>
  <c r="J845" i="33" s="1"/>
  <c r="H845" i="33" a="1"/>
  <c r="H845" i="33" s="1"/>
  <c r="D846" i="33" a="1"/>
  <c r="D846" i="33" s="1"/>
  <c r="E845" i="33"/>
  <c r="G845" i="33" l="1"/>
  <c r="K845" i="33"/>
  <c r="M845" i="33"/>
  <c r="I845" i="33"/>
  <c r="J846" i="33" a="1"/>
  <c r="J846" i="33" s="1"/>
  <c r="H846" i="33" a="1"/>
  <c r="H846" i="33" s="1"/>
  <c r="F846" i="33" a="1"/>
  <c r="F846" i="33" s="1"/>
  <c r="L846" i="33" a="1"/>
  <c r="L846" i="33" s="1"/>
  <c r="D847" i="33" a="1"/>
  <c r="D847" i="33" s="1"/>
  <c r="E846" i="33"/>
  <c r="G846" i="33" l="1"/>
  <c r="K846" i="33"/>
  <c r="M846" i="33"/>
  <c r="I846" i="33"/>
  <c r="F847" i="33" a="1"/>
  <c r="F847" i="33" s="1"/>
  <c r="L847" i="33" a="1"/>
  <c r="L847" i="33" s="1"/>
  <c r="J847" i="33" a="1"/>
  <c r="J847" i="33" s="1"/>
  <c r="H847" i="33" a="1"/>
  <c r="H847" i="33" s="1"/>
  <c r="D848" i="33" a="1"/>
  <c r="D848" i="33" s="1"/>
  <c r="E847" i="33"/>
  <c r="K847" i="33" l="1"/>
  <c r="G847" i="33"/>
  <c r="M847" i="33"/>
  <c r="I847" i="33"/>
  <c r="L848" i="33" a="1"/>
  <c r="L848" i="33" s="1"/>
  <c r="J848" i="33" a="1"/>
  <c r="J848" i="33" s="1"/>
  <c r="H848" i="33" a="1"/>
  <c r="H848" i="33" s="1"/>
  <c r="F848" i="33" a="1"/>
  <c r="F848" i="33" s="1"/>
  <c r="D849" i="33" a="1"/>
  <c r="D849" i="33" s="1"/>
  <c r="E848" i="33"/>
  <c r="I848" i="33" l="1"/>
  <c r="M848" i="33"/>
  <c r="G848" i="33"/>
  <c r="K848" i="33"/>
  <c r="F849" i="33" a="1"/>
  <c r="F849" i="33" s="1"/>
  <c r="L849" i="33" a="1"/>
  <c r="L849" i="33" s="1"/>
  <c r="J849" i="33" a="1"/>
  <c r="J849" i="33" s="1"/>
  <c r="H849" i="33" a="1"/>
  <c r="H849" i="33" s="1"/>
  <c r="D850" i="33" a="1"/>
  <c r="D850" i="33" s="1"/>
  <c r="E849" i="33"/>
  <c r="G849" i="33" l="1"/>
  <c r="M849" i="33"/>
  <c r="K849" i="33"/>
  <c r="I849" i="33"/>
  <c r="L850" i="33" a="1"/>
  <c r="L850" i="33" s="1"/>
  <c r="J850" i="33" a="1"/>
  <c r="J850" i="33" s="1"/>
  <c r="H850" i="33" a="1"/>
  <c r="H850" i="33" s="1"/>
  <c r="F850" i="33" a="1"/>
  <c r="F850" i="33" s="1"/>
  <c r="D851" i="33" a="1"/>
  <c r="D851" i="33" s="1"/>
  <c r="E850" i="33"/>
  <c r="K850" i="33" l="1"/>
  <c r="I850" i="33"/>
  <c r="M850" i="33"/>
  <c r="G850" i="33"/>
  <c r="F851" i="33" a="1"/>
  <c r="F851" i="33" s="1"/>
  <c r="L851" i="33" a="1"/>
  <c r="L851" i="33" s="1"/>
  <c r="J851" i="33" a="1"/>
  <c r="J851" i="33" s="1"/>
  <c r="H851" i="33" a="1"/>
  <c r="H851" i="33" s="1"/>
  <c r="D852" i="33" a="1"/>
  <c r="D852" i="33" s="1"/>
  <c r="E851" i="33"/>
  <c r="M851" i="33" l="1"/>
  <c r="G851" i="33"/>
  <c r="K851" i="33"/>
  <c r="I851" i="33"/>
  <c r="L852" i="33" a="1"/>
  <c r="L852" i="33" s="1"/>
  <c r="J852" i="33" a="1"/>
  <c r="J852" i="33" s="1"/>
  <c r="H852" i="33" a="1"/>
  <c r="H852" i="33" s="1"/>
  <c r="F852" i="33" a="1"/>
  <c r="F852" i="33" s="1"/>
  <c r="D853" i="33" a="1"/>
  <c r="D853" i="33" s="1"/>
  <c r="E852" i="33"/>
  <c r="K852" i="33" l="1"/>
  <c r="I852" i="33"/>
  <c r="G852" i="33"/>
  <c r="M852" i="33"/>
  <c r="F853" i="33" a="1"/>
  <c r="F853" i="33" s="1"/>
  <c r="L853" i="33" a="1"/>
  <c r="L853" i="33" s="1"/>
  <c r="J853" i="33" a="1"/>
  <c r="J853" i="33" s="1"/>
  <c r="H853" i="33" a="1"/>
  <c r="H853" i="33" s="1"/>
  <c r="D854" i="33" a="1"/>
  <c r="D854" i="33" s="1"/>
  <c r="E853" i="33"/>
  <c r="M853" i="33" l="1"/>
  <c r="K853" i="33"/>
  <c r="G853" i="33"/>
  <c r="I853" i="33"/>
  <c r="L854" i="33" a="1"/>
  <c r="L854" i="33" s="1"/>
  <c r="J854" i="33" a="1"/>
  <c r="J854" i="33" s="1"/>
  <c r="H854" i="33" a="1"/>
  <c r="H854" i="33" s="1"/>
  <c r="F854" i="33" a="1"/>
  <c r="F854" i="33" s="1"/>
  <c r="D855" i="33" a="1"/>
  <c r="D855" i="33" s="1"/>
  <c r="E854" i="33"/>
  <c r="F855" i="33" l="1" a="1"/>
  <c r="F855" i="33" s="1"/>
  <c r="L855" i="33" a="1"/>
  <c r="L855" i="33" s="1"/>
  <c r="J855" i="33" a="1"/>
  <c r="J855" i="33" s="1"/>
  <c r="H855" i="33" a="1"/>
  <c r="H855" i="33" s="1"/>
  <c r="D856" i="33" a="1"/>
  <c r="D856" i="33" s="1"/>
  <c r="E855" i="33"/>
  <c r="K854" i="33"/>
  <c r="M854" i="33"/>
  <c r="G854" i="33"/>
  <c r="I854" i="33"/>
  <c r="K855" i="33" l="1"/>
  <c r="G855" i="33"/>
  <c r="M855" i="33"/>
  <c r="I855" i="33"/>
  <c r="L856" i="33" a="1"/>
  <c r="L856" i="33" s="1"/>
  <c r="J856" i="33" a="1"/>
  <c r="J856" i="33" s="1"/>
  <c r="H856" i="33" a="1"/>
  <c r="H856" i="33" s="1"/>
  <c r="F856" i="33" a="1"/>
  <c r="F856" i="33" s="1"/>
  <c r="D857" i="33" a="1"/>
  <c r="D857" i="33" s="1"/>
  <c r="E856" i="33"/>
  <c r="G856" i="33" l="1"/>
  <c r="K856" i="33"/>
  <c r="I856" i="33"/>
  <c r="M856" i="33"/>
  <c r="F857" i="33" a="1"/>
  <c r="F857" i="33" s="1"/>
  <c r="L857" i="33" a="1"/>
  <c r="L857" i="33" s="1"/>
  <c r="J857" i="33" a="1"/>
  <c r="J857" i="33" s="1"/>
  <c r="H857" i="33" a="1"/>
  <c r="H857" i="33" s="1"/>
  <c r="D858" i="33" a="1"/>
  <c r="D858" i="33" s="1"/>
  <c r="E857" i="33"/>
  <c r="M857" i="33" l="1"/>
  <c r="I857" i="33"/>
  <c r="G857" i="33"/>
  <c r="K857" i="33"/>
  <c r="L858" i="33" a="1"/>
  <c r="L858" i="33" s="1"/>
  <c r="J858" i="33" a="1"/>
  <c r="J858" i="33" s="1"/>
  <c r="H858" i="33" a="1"/>
  <c r="H858" i="33" s="1"/>
  <c r="F858" i="33" a="1"/>
  <c r="F858" i="33" s="1"/>
  <c r="D859" i="33" a="1"/>
  <c r="D859" i="33" s="1"/>
  <c r="E858" i="33"/>
  <c r="M858" i="33" l="1"/>
  <c r="K858" i="33"/>
  <c r="I858" i="33"/>
  <c r="G858" i="33"/>
  <c r="F859" i="33" a="1"/>
  <c r="F859" i="33" s="1"/>
  <c r="L859" i="33" a="1"/>
  <c r="L859" i="33" s="1"/>
  <c r="J859" i="33" a="1"/>
  <c r="J859" i="33" s="1"/>
  <c r="H859" i="33" a="1"/>
  <c r="H859" i="33" s="1"/>
  <c r="D860" i="33" a="1"/>
  <c r="D860" i="33" s="1"/>
  <c r="E859" i="33"/>
  <c r="L860" i="33" l="1" a="1"/>
  <c r="L860" i="33" s="1"/>
  <c r="J860" i="33" a="1"/>
  <c r="J860" i="33" s="1"/>
  <c r="H860" i="33" a="1"/>
  <c r="H860" i="33" s="1"/>
  <c r="F860" i="33" a="1"/>
  <c r="F860" i="33" s="1"/>
  <c r="D861" i="33" a="1"/>
  <c r="D861" i="33" s="1"/>
  <c r="E860" i="33"/>
  <c r="I859" i="33"/>
  <c r="G859" i="33"/>
  <c r="K859" i="33"/>
  <c r="M859" i="33"/>
  <c r="M860" i="33" l="1"/>
  <c r="K860" i="33"/>
  <c r="I860" i="33"/>
  <c r="G860" i="33"/>
  <c r="F861" i="33" a="1"/>
  <c r="F861" i="33" s="1"/>
  <c r="L861" i="33" a="1"/>
  <c r="L861" i="33" s="1"/>
  <c r="J861" i="33" a="1"/>
  <c r="J861" i="33" s="1"/>
  <c r="H861" i="33" a="1"/>
  <c r="H861" i="33" s="1"/>
  <c r="D862" i="33" a="1"/>
  <c r="D862" i="33" s="1"/>
  <c r="E861" i="33"/>
  <c r="M861" i="33" l="1"/>
  <c r="G861" i="33"/>
  <c r="K861" i="33"/>
  <c r="I861" i="33"/>
  <c r="L862" i="33" a="1"/>
  <c r="L862" i="33" s="1"/>
  <c r="J862" i="33" a="1"/>
  <c r="J862" i="33" s="1"/>
  <c r="H862" i="33" a="1"/>
  <c r="H862" i="33" s="1"/>
  <c r="F862" i="33" a="1"/>
  <c r="F862" i="33" s="1"/>
  <c r="D863" i="33" a="1"/>
  <c r="D863" i="33" s="1"/>
  <c r="E862" i="33"/>
  <c r="K862" i="33" l="1"/>
  <c r="I862" i="33"/>
  <c r="M862" i="33"/>
  <c r="G862" i="33"/>
  <c r="F863" i="33" a="1"/>
  <c r="F863" i="33" s="1"/>
  <c r="H863" i="33" a="1"/>
  <c r="H863" i="33" s="1"/>
  <c r="L863" i="33" a="1"/>
  <c r="L863" i="33" s="1"/>
  <c r="J863" i="33" a="1"/>
  <c r="J863" i="33" s="1"/>
  <c r="D864" i="33" a="1"/>
  <c r="D864" i="33" s="1"/>
  <c r="E863" i="33"/>
  <c r="M863" i="33" l="1"/>
  <c r="K863" i="33"/>
  <c r="I863" i="33"/>
  <c r="G863" i="33"/>
  <c r="L864" i="33" a="1"/>
  <c r="L864" i="33" s="1"/>
  <c r="J864" i="33" a="1"/>
  <c r="J864" i="33" s="1"/>
  <c r="H864" i="33" a="1"/>
  <c r="H864" i="33" s="1"/>
  <c r="F864" i="33" a="1"/>
  <c r="F864" i="33" s="1"/>
  <c r="D865" i="33" a="1"/>
  <c r="D865" i="33" s="1"/>
  <c r="E864" i="33"/>
  <c r="I864" i="33" l="1"/>
  <c r="M864" i="33"/>
  <c r="K864" i="33"/>
  <c r="G864" i="33"/>
  <c r="F865" i="33" a="1"/>
  <c r="F865" i="33" s="1"/>
  <c r="J865" i="33" a="1"/>
  <c r="J865" i="33" s="1"/>
  <c r="H865" i="33" a="1"/>
  <c r="H865" i="33" s="1"/>
  <c r="L865" i="33" a="1"/>
  <c r="L865" i="33" s="1"/>
  <c r="D866" i="33" a="1"/>
  <c r="D866" i="33" s="1"/>
  <c r="E865" i="33"/>
  <c r="M865" i="33" l="1"/>
  <c r="K865" i="33"/>
  <c r="I865" i="33"/>
  <c r="G865" i="33"/>
  <c r="L866" i="33" a="1"/>
  <c r="L866" i="33" s="1"/>
  <c r="J866" i="33" a="1"/>
  <c r="J866" i="33" s="1"/>
  <c r="H866" i="33" a="1"/>
  <c r="H866" i="33" s="1"/>
  <c r="F866" i="33" a="1"/>
  <c r="F866" i="33" s="1"/>
  <c r="D867" i="33" a="1"/>
  <c r="D867" i="33" s="1"/>
  <c r="E866" i="33"/>
  <c r="M866" i="33" l="1"/>
  <c r="G866" i="33"/>
  <c r="I866" i="33"/>
  <c r="K866" i="33"/>
  <c r="F867" i="33" a="1"/>
  <c r="F867" i="33" s="1"/>
  <c r="L867" i="33" a="1"/>
  <c r="L867" i="33" s="1"/>
  <c r="J867" i="33" a="1"/>
  <c r="J867" i="33" s="1"/>
  <c r="H867" i="33" a="1"/>
  <c r="H867" i="33" s="1"/>
  <c r="D868" i="33" a="1"/>
  <c r="D868" i="33" s="1"/>
  <c r="E867" i="33"/>
  <c r="L868" i="33" l="1" a="1"/>
  <c r="L868" i="33" s="1"/>
  <c r="J868" i="33" a="1"/>
  <c r="J868" i="33" s="1"/>
  <c r="H868" i="33" a="1"/>
  <c r="H868" i="33" s="1"/>
  <c r="F868" i="33" a="1"/>
  <c r="F868" i="33" s="1"/>
  <c r="D869" i="33" a="1"/>
  <c r="D869" i="33" s="1"/>
  <c r="E868" i="33"/>
  <c r="I867" i="33"/>
  <c r="G867" i="33"/>
  <c r="K867" i="33"/>
  <c r="M867" i="33"/>
  <c r="G868" i="33" l="1"/>
  <c r="M868" i="33"/>
  <c r="K868" i="33"/>
  <c r="I868" i="33"/>
  <c r="F869" i="33" a="1"/>
  <c r="F869" i="33" s="1"/>
  <c r="L869" i="33" a="1"/>
  <c r="L869" i="33" s="1"/>
  <c r="J869" i="33" a="1"/>
  <c r="J869" i="33" s="1"/>
  <c r="H869" i="33" a="1"/>
  <c r="H869" i="33" s="1"/>
  <c r="D870" i="33" a="1"/>
  <c r="D870" i="33" s="1"/>
  <c r="E869" i="33"/>
  <c r="M869" i="33" l="1"/>
  <c r="K869" i="33"/>
  <c r="I869" i="33"/>
  <c r="G869" i="33"/>
  <c r="L870" i="33" a="1"/>
  <c r="L870" i="33" s="1"/>
  <c r="J870" i="33" a="1"/>
  <c r="J870" i="33" s="1"/>
  <c r="H870" i="33" a="1"/>
  <c r="H870" i="33" s="1"/>
  <c r="F870" i="33" a="1"/>
  <c r="F870" i="33" s="1"/>
  <c r="D871" i="33" a="1"/>
  <c r="D871" i="33" s="1"/>
  <c r="E870" i="33"/>
  <c r="F871" i="33" l="1" a="1"/>
  <c r="F871" i="33" s="1"/>
  <c r="L871" i="33" a="1"/>
  <c r="L871" i="33" s="1"/>
  <c r="J871" i="33" a="1"/>
  <c r="J871" i="33" s="1"/>
  <c r="H871" i="33" a="1"/>
  <c r="H871" i="33" s="1"/>
  <c r="D872" i="33" a="1"/>
  <c r="D872" i="33" s="1"/>
  <c r="E871" i="33"/>
  <c r="G870" i="33"/>
  <c r="I870" i="33"/>
  <c r="M870" i="33"/>
  <c r="K870" i="33"/>
  <c r="M871" i="33" l="1"/>
  <c r="K871" i="33"/>
  <c r="I871" i="33"/>
  <c r="G871" i="33"/>
  <c r="L872" i="33" a="1"/>
  <c r="L872" i="33" s="1"/>
  <c r="J872" i="33" a="1"/>
  <c r="J872" i="33" s="1"/>
  <c r="H872" i="33" a="1"/>
  <c r="H872" i="33" s="1"/>
  <c r="F872" i="33" a="1"/>
  <c r="F872" i="33" s="1"/>
  <c r="D873" i="33" a="1"/>
  <c r="D873" i="33" s="1"/>
  <c r="E872" i="33"/>
  <c r="F873" i="33" l="1" a="1"/>
  <c r="F873" i="33" s="1"/>
  <c r="L873" i="33" a="1"/>
  <c r="L873" i="33" s="1"/>
  <c r="J873" i="33" a="1"/>
  <c r="J873" i="33" s="1"/>
  <c r="H873" i="33" a="1"/>
  <c r="H873" i="33" s="1"/>
  <c r="D874" i="33" a="1"/>
  <c r="D874" i="33" s="1"/>
  <c r="E873" i="33"/>
  <c r="M872" i="33"/>
  <c r="G872" i="33"/>
  <c r="I872" i="33"/>
  <c r="K872" i="33"/>
  <c r="K873" i="33" l="1"/>
  <c r="I873" i="33"/>
  <c r="M873" i="33"/>
  <c r="G873" i="33"/>
  <c r="L874" i="33" a="1"/>
  <c r="L874" i="33" s="1"/>
  <c r="F874" i="33" a="1"/>
  <c r="F874" i="33" s="1"/>
  <c r="J874" i="33" a="1"/>
  <c r="J874" i="33" s="1"/>
  <c r="H874" i="33" a="1"/>
  <c r="H874" i="33" s="1"/>
  <c r="D875" i="33" a="1"/>
  <c r="D875" i="33" s="1"/>
  <c r="E874" i="33"/>
  <c r="F875" i="33" l="1" a="1"/>
  <c r="F875" i="33" s="1"/>
  <c r="L875" i="33" a="1"/>
  <c r="L875" i="33" s="1"/>
  <c r="J875" i="33" a="1"/>
  <c r="J875" i="33" s="1"/>
  <c r="H875" i="33" a="1"/>
  <c r="H875" i="33" s="1"/>
  <c r="D876" i="33" a="1"/>
  <c r="D876" i="33" s="1"/>
  <c r="E875" i="33"/>
  <c r="G874" i="33"/>
  <c r="M874" i="33"/>
  <c r="I874" i="33"/>
  <c r="K874" i="33"/>
  <c r="M875" i="33" l="1"/>
  <c r="K875" i="33"/>
  <c r="I875" i="33"/>
  <c r="G875" i="33"/>
  <c r="L876" i="33" a="1"/>
  <c r="L876" i="33" s="1"/>
  <c r="J876" i="33" a="1"/>
  <c r="J876" i="33" s="1"/>
  <c r="H876" i="33" a="1"/>
  <c r="H876" i="33" s="1"/>
  <c r="F876" i="33" a="1"/>
  <c r="F876" i="33" s="1"/>
  <c r="D877" i="33" a="1"/>
  <c r="D877" i="33" s="1"/>
  <c r="E876" i="33"/>
  <c r="F877" i="33" l="1" a="1"/>
  <c r="F877" i="33" s="1"/>
  <c r="L877" i="33" a="1"/>
  <c r="L877" i="33" s="1"/>
  <c r="J877" i="33" a="1"/>
  <c r="J877" i="33" s="1"/>
  <c r="H877" i="33" a="1"/>
  <c r="H877" i="33" s="1"/>
  <c r="D878" i="33" a="1"/>
  <c r="D878" i="33" s="1"/>
  <c r="E877" i="33"/>
  <c r="K876" i="33"/>
  <c r="I876" i="33"/>
  <c r="M876" i="33"/>
  <c r="G876" i="33"/>
  <c r="I877" i="33" l="1"/>
  <c r="G877" i="33"/>
  <c r="M877" i="33"/>
  <c r="K877" i="33"/>
  <c r="L878" i="33" a="1"/>
  <c r="L878" i="33" s="1"/>
  <c r="J878" i="33" a="1"/>
  <c r="J878" i="33" s="1"/>
  <c r="H878" i="33" a="1"/>
  <c r="H878" i="33" s="1"/>
  <c r="F878" i="33" a="1"/>
  <c r="F878" i="33" s="1"/>
  <c r="D879" i="33" a="1"/>
  <c r="D879" i="33" s="1"/>
  <c r="E878" i="33"/>
  <c r="F879" i="33" l="1" a="1"/>
  <c r="F879" i="33" s="1"/>
  <c r="L879" i="33" a="1"/>
  <c r="L879" i="33" s="1"/>
  <c r="J879" i="33" a="1"/>
  <c r="J879" i="33" s="1"/>
  <c r="H879" i="33" a="1"/>
  <c r="H879" i="33" s="1"/>
  <c r="D880" i="33" a="1"/>
  <c r="D880" i="33" s="1"/>
  <c r="E879" i="33"/>
  <c r="G878" i="33"/>
  <c r="M878" i="33"/>
  <c r="K878" i="33"/>
  <c r="I878" i="33"/>
  <c r="I879" i="33" l="1"/>
  <c r="G879" i="33"/>
  <c r="M879" i="33"/>
  <c r="K879" i="33"/>
  <c r="L880" i="33" a="1"/>
  <c r="L880" i="33" s="1"/>
  <c r="J880" i="33" a="1"/>
  <c r="J880" i="33" s="1"/>
  <c r="H880" i="33" a="1"/>
  <c r="H880" i="33" s="1"/>
  <c r="F880" i="33" a="1"/>
  <c r="F880" i="33" s="1"/>
  <c r="D881" i="33" a="1"/>
  <c r="D881" i="33" s="1"/>
  <c r="E880" i="33"/>
  <c r="M880" i="33" l="1"/>
  <c r="I880" i="33"/>
  <c r="G880" i="33"/>
  <c r="K880" i="33"/>
  <c r="F881" i="33" a="1"/>
  <c r="F881" i="33" s="1"/>
  <c r="L881" i="33" a="1"/>
  <c r="L881" i="33" s="1"/>
  <c r="J881" i="33" a="1"/>
  <c r="J881" i="33" s="1"/>
  <c r="H881" i="33" a="1"/>
  <c r="H881" i="33" s="1"/>
  <c r="D882" i="33" a="1"/>
  <c r="D882" i="33" s="1"/>
  <c r="E881" i="33"/>
  <c r="L882" i="33" l="1" a="1"/>
  <c r="L882" i="33" s="1"/>
  <c r="J882" i="33" a="1"/>
  <c r="J882" i="33" s="1"/>
  <c r="H882" i="33" a="1"/>
  <c r="H882" i="33" s="1"/>
  <c r="F882" i="33" a="1"/>
  <c r="F882" i="33" s="1"/>
  <c r="D883" i="33" a="1"/>
  <c r="D883" i="33" s="1"/>
  <c r="E882" i="33"/>
  <c r="G881" i="33"/>
  <c r="M881" i="33"/>
  <c r="K881" i="33"/>
  <c r="I881" i="33"/>
  <c r="I882" i="33" l="1"/>
  <c r="K882" i="33"/>
  <c r="G882" i="33"/>
  <c r="M882" i="33"/>
  <c r="F883" i="33" a="1"/>
  <c r="F883" i="33" s="1"/>
  <c r="L883" i="33" a="1"/>
  <c r="L883" i="33" s="1"/>
  <c r="J883" i="33" a="1"/>
  <c r="J883" i="33" s="1"/>
  <c r="H883" i="33" a="1"/>
  <c r="H883" i="33" s="1"/>
  <c r="D884" i="33" a="1"/>
  <c r="D884" i="33" s="1"/>
  <c r="E883" i="33"/>
  <c r="L884" i="33" l="1" a="1"/>
  <c r="L884" i="33" s="1"/>
  <c r="J884" i="33" a="1"/>
  <c r="J884" i="33" s="1"/>
  <c r="H884" i="33" a="1"/>
  <c r="H884" i="33" s="1"/>
  <c r="F884" i="33" a="1"/>
  <c r="F884" i="33" s="1"/>
  <c r="D885" i="33" a="1"/>
  <c r="D885" i="33" s="1"/>
  <c r="E884" i="33"/>
  <c r="M883" i="33"/>
  <c r="K883" i="33"/>
  <c r="I883" i="33"/>
  <c r="G883" i="33"/>
  <c r="G884" i="33" l="1"/>
  <c r="M884" i="33"/>
  <c r="I884" i="33"/>
  <c r="K884" i="33"/>
  <c r="F885" i="33" a="1"/>
  <c r="F885" i="33" s="1"/>
  <c r="J885" i="33" a="1"/>
  <c r="J885" i="33" s="1"/>
  <c r="H885" i="33" a="1"/>
  <c r="H885" i="33" s="1"/>
  <c r="L885" i="33" a="1"/>
  <c r="L885" i="33" s="1"/>
  <c r="D886" i="33" a="1"/>
  <c r="D886" i="33" s="1"/>
  <c r="E885" i="33"/>
  <c r="I885" i="33" l="1"/>
  <c r="M885" i="33"/>
  <c r="K885" i="33"/>
  <c r="G885" i="33"/>
  <c r="L886" i="33" a="1"/>
  <c r="L886" i="33" s="1"/>
  <c r="J886" i="33" a="1"/>
  <c r="J886" i="33" s="1"/>
  <c r="H886" i="33" a="1"/>
  <c r="H886" i="33" s="1"/>
  <c r="F886" i="33" a="1"/>
  <c r="F886" i="33" s="1"/>
  <c r="D887" i="33" a="1"/>
  <c r="D887" i="33" s="1"/>
  <c r="E886" i="33"/>
  <c r="F887" i="33" l="1" a="1"/>
  <c r="F887" i="33" s="1"/>
  <c r="L887" i="33" a="1"/>
  <c r="L887" i="33" s="1"/>
  <c r="J887" i="33" a="1"/>
  <c r="J887" i="33" s="1"/>
  <c r="H887" i="33" a="1"/>
  <c r="H887" i="33" s="1"/>
  <c r="D888" i="33" a="1"/>
  <c r="D888" i="33" s="1"/>
  <c r="E887" i="33"/>
  <c r="K886" i="33"/>
  <c r="I886" i="33"/>
  <c r="G886" i="33"/>
  <c r="M886" i="33"/>
  <c r="G887" i="33" l="1"/>
  <c r="M887" i="33"/>
  <c r="K887" i="33"/>
  <c r="I887" i="33"/>
  <c r="L888" i="33" a="1"/>
  <c r="L888" i="33" s="1"/>
  <c r="J888" i="33" a="1"/>
  <c r="J888" i="33" s="1"/>
  <c r="H888" i="33" a="1"/>
  <c r="H888" i="33" s="1"/>
  <c r="F888" i="33" a="1"/>
  <c r="F888" i="33" s="1"/>
  <c r="D889" i="33" a="1"/>
  <c r="D889" i="33" s="1"/>
  <c r="E888" i="33"/>
  <c r="M888" i="33" l="1"/>
  <c r="G888" i="33"/>
  <c r="I888" i="33"/>
  <c r="K888" i="33"/>
  <c r="F889" i="33" a="1"/>
  <c r="F889" i="33" s="1"/>
  <c r="L889" i="33" a="1"/>
  <c r="L889" i="33" s="1"/>
  <c r="J889" i="33" a="1"/>
  <c r="J889" i="33" s="1"/>
  <c r="H889" i="33" a="1"/>
  <c r="H889" i="33" s="1"/>
  <c r="D890" i="33" a="1"/>
  <c r="D890" i="33" s="1"/>
  <c r="E889" i="33"/>
  <c r="L890" i="33" l="1" a="1"/>
  <c r="L890" i="33" s="1"/>
  <c r="J890" i="33" a="1"/>
  <c r="J890" i="33" s="1"/>
  <c r="H890" i="33" a="1"/>
  <c r="H890" i="33" s="1"/>
  <c r="F890" i="33" a="1"/>
  <c r="F890" i="33" s="1"/>
  <c r="D891" i="33" a="1"/>
  <c r="D891" i="33" s="1"/>
  <c r="E890" i="33"/>
  <c r="I889" i="33"/>
  <c r="M889" i="33"/>
  <c r="K889" i="33"/>
  <c r="G889" i="33"/>
  <c r="G890" i="33" l="1"/>
  <c r="M890" i="33"/>
  <c r="K890" i="33"/>
  <c r="I890" i="33"/>
  <c r="F891" i="33" a="1"/>
  <c r="F891" i="33" s="1"/>
  <c r="L891" i="33" a="1"/>
  <c r="L891" i="33" s="1"/>
  <c r="J891" i="33" a="1"/>
  <c r="J891" i="33" s="1"/>
  <c r="H891" i="33" a="1"/>
  <c r="H891" i="33" s="1"/>
  <c r="D892" i="33" a="1"/>
  <c r="D892" i="33" s="1"/>
  <c r="E891" i="33"/>
  <c r="G891" i="33" l="1"/>
  <c r="M891" i="33"/>
  <c r="K891" i="33"/>
  <c r="I891" i="33"/>
  <c r="L892" i="33" a="1"/>
  <c r="L892" i="33" s="1"/>
  <c r="J892" i="33" a="1"/>
  <c r="J892" i="33" s="1"/>
  <c r="H892" i="33" a="1"/>
  <c r="H892" i="33" s="1"/>
  <c r="F892" i="33" a="1"/>
  <c r="F892" i="33" s="1"/>
  <c r="D893" i="33" a="1"/>
  <c r="D893" i="33" s="1"/>
  <c r="E892" i="33"/>
  <c r="K892" i="33" l="1"/>
  <c r="G892" i="33"/>
  <c r="M892" i="33"/>
  <c r="I892" i="33"/>
  <c r="F893" i="33" a="1"/>
  <c r="F893" i="33" s="1"/>
  <c r="L893" i="33" a="1"/>
  <c r="L893" i="33" s="1"/>
  <c r="J893" i="33" a="1"/>
  <c r="J893" i="33" s="1"/>
  <c r="H893" i="33" a="1"/>
  <c r="H893" i="33" s="1"/>
  <c r="D894" i="33" a="1"/>
  <c r="D894" i="33" s="1"/>
  <c r="E893" i="33"/>
  <c r="G893" i="33" l="1"/>
  <c r="M893" i="33"/>
  <c r="K893" i="33"/>
  <c r="I893" i="33"/>
  <c r="L894" i="33" a="1"/>
  <c r="L894" i="33" s="1"/>
  <c r="F894" i="33" a="1"/>
  <c r="F894" i="33" s="1"/>
  <c r="J894" i="33" a="1"/>
  <c r="J894" i="33" s="1"/>
  <c r="H894" i="33" a="1"/>
  <c r="H894" i="33" s="1"/>
  <c r="D895" i="33" a="1"/>
  <c r="D895" i="33" s="1"/>
  <c r="E894" i="33"/>
  <c r="F895" i="33" l="1" a="1"/>
  <c r="F895" i="33" s="1"/>
  <c r="L895" i="33" a="1"/>
  <c r="L895" i="33" s="1"/>
  <c r="J895" i="33" a="1"/>
  <c r="J895" i="33" s="1"/>
  <c r="H895" i="33" a="1"/>
  <c r="H895" i="33" s="1"/>
  <c r="D896" i="33" a="1"/>
  <c r="D896" i="33" s="1"/>
  <c r="E895" i="33"/>
  <c r="I894" i="33"/>
  <c r="G894" i="33"/>
  <c r="M894" i="33"/>
  <c r="K894" i="33"/>
  <c r="K895" i="33" l="1"/>
  <c r="I895" i="33"/>
  <c r="G895" i="33"/>
  <c r="M895" i="33"/>
  <c r="L896" i="33" a="1"/>
  <c r="L896" i="33" s="1"/>
  <c r="J896" i="33" a="1"/>
  <c r="J896" i="33" s="1"/>
  <c r="H896" i="33" a="1"/>
  <c r="H896" i="33" s="1"/>
  <c r="F896" i="33" a="1"/>
  <c r="F896" i="33" s="1"/>
  <c r="D897" i="33" a="1"/>
  <c r="D897" i="33" s="1"/>
  <c r="E896" i="33"/>
  <c r="G896" i="33" l="1"/>
  <c r="M896" i="33"/>
  <c r="K896" i="33"/>
  <c r="I896" i="33"/>
  <c r="F897" i="33" a="1"/>
  <c r="F897" i="33" s="1"/>
  <c r="L897" i="33" a="1"/>
  <c r="L897" i="33" s="1"/>
  <c r="J897" i="33" a="1"/>
  <c r="J897" i="33" s="1"/>
  <c r="H897" i="33" a="1"/>
  <c r="H897" i="33" s="1"/>
  <c r="D898" i="33" a="1"/>
  <c r="D898" i="33" s="1"/>
  <c r="E897" i="33"/>
  <c r="L898" i="33" l="1" a="1"/>
  <c r="L898" i="33" s="1"/>
  <c r="J898" i="33" a="1"/>
  <c r="J898" i="33" s="1"/>
  <c r="H898" i="33" a="1"/>
  <c r="H898" i="33" s="1"/>
  <c r="F898" i="33" a="1"/>
  <c r="F898" i="33" s="1"/>
  <c r="D899" i="33" a="1"/>
  <c r="D899" i="33" s="1"/>
  <c r="E898" i="33"/>
  <c r="M897" i="33"/>
  <c r="K897" i="33"/>
  <c r="I897" i="33"/>
  <c r="G897" i="33"/>
  <c r="M898" i="33" l="1"/>
  <c r="K898" i="33"/>
  <c r="I898" i="33"/>
  <c r="G898" i="33"/>
  <c r="F899" i="33" a="1"/>
  <c r="F899" i="33" s="1"/>
  <c r="L899" i="33" a="1"/>
  <c r="L899" i="33" s="1"/>
  <c r="J899" i="33" a="1"/>
  <c r="J899" i="33" s="1"/>
  <c r="H899" i="33" a="1"/>
  <c r="H899" i="33" s="1"/>
  <c r="D900" i="33" a="1"/>
  <c r="D900" i="33" s="1"/>
  <c r="E899" i="33"/>
  <c r="L900" i="33" l="1" a="1"/>
  <c r="L900" i="33" s="1"/>
  <c r="J900" i="33" a="1"/>
  <c r="J900" i="33" s="1"/>
  <c r="H900" i="33" a="1"/>
  <c r="H900" i="33" s="1"/>
  <c r="F900" i="33" a="1"/>
  <c r="F900" i="33" s="1"/>
  <c r="D901" i="33" a="1"/>
  <c r="D901" i="33" s="1"/>
  <c r="E900" i="33"/>
  <c r="G899" i="33"/>
  <c r="M899" i="33"/>
  <c r="I899" i="33"/>
  <c r="K899" i="33"/>
  <c r="G900" i="33" l="1"/>
  <c r="M900" i="33"/>
  <c r="K900" i="33"/>
  <c r="I900" i="33"/>
  <c r="F901" i="33" a="1"/>
  <c r="F901" i="33" s="1"/>
  <c r="L901" i="33" a="1"/>
  <c r="L901" i="33" s="1"/>
  <c r="J901" i="33" a="1"/>
  <c r="J901" i="33" s="1"/>
  <c r="H901" i="33" a="1"/>
  <c r="H901" i="33" s="1"/>
  <c r="D902" i="33" a="1"/>
  <c r="D902" i="33" s="1"/>
  <c r="E901" i="33"/>
  <c r="K901" i="33" l="1"/>
  <c r="M901" i="33"/>
  <c r="I901" i="33"/>
  <c r="G901" i="33"/>
  <c r="L902" i="33" a="1"/>
  <c r="L902" i="33" s="1"/>
  <c r="J902" i="33" a="1"/>
  <c r="J902" i="33" s="1"/>
  <c r="H902" i="33" a="1"/>
  <c r="H902" i="33" s="1"/>
  <c r="F902" i="33" a="1"/>
  <c r="F902" i="33" s="1"/>
  <c r="D903" i="33" a="1"/>
  <c r="D903" i="33" s="1"/>
  <c r="E902" i="33"/>
  <c r="F903" i="33" l="1" a="1"/>
  <c r="F903" i="33" s="1"/>
  <c r="L903" i="33" a="1"/>
  <c r="L903" i="33" s="1"/>
  <c r="J903" i="33" a="1"/>
  <c r="J903" i="33" s="1"/>
  <c r="H903" i="33" a="1"/>
  <c r="H903" i="33" s="1"/>
  <c r="D904" i="33" a="1"/>
  <c r="D904" i="33" s="1"/>
  <c r="E903" i="33"/>
  <c r="G902" i="33"/>
  <c r="M902" i="33"/>
  <c r="I902" i="33"/>
  <c r="K902" i="33"/>
  <c r="M903" i="33" l="1"/>
  <c r="I903" i="33"/>
  <c r="K903" i="33"/>
  <c r="G903" i="33"/>
  <c r="L904" i="33" a="1"/>
  <c r="L904" i="33" s="1"/>
  <c r="J904" i="33" a="1"/>
  <c r="J904" i="33" s="1"/>
  <c r="H904" i="33" a="1"/>
  <c r="H904" i="33" s="1"/>
  <c r="F904" i="33" a="1"/>
  <c r="F904" i="33" s="1"/>
  <c r="D905" i="33" a="1"/>
  <c r="D905" i="33" s="1"/>
  <c r="E904" i="33"/>
  <c r="G904" i="33" l="1"/>
  <c r="K904" i="33"/>
  <c r="I904" i="33"/>
  <c r="M904" i="33"/>
  <c r="F905" i="33" a="1"/>
  <c r="F905" i="33" s="1"/>
  <c r="J905" i="33" a="1"/>
  <c r="J905" i="33" s="1"/>
  <c r="H905" i="33" a="1"/>
  <c r="H905" i="33" s="1"/>
  <c r="L905" i="33" a="1"/>
  <c r="L905" i="33" s="1"/>
  <c r="D906" i="33" a="1"/>
  <c r="D906" i="33" s="1"/>
  <c r="E905" i="33"/>
  <c r="G905" i="33" l="1"/>
  <c r="M905" i="33"/>
  <c r="I905" i="33"/>
  <c r="K905" i="33"/>
  <c r="L906" i="33" a="1"/>
  <c r="L906" i="33" s="1"/>
  <c r="J906" i="33" a="1"/>
  <c r="J906" i="33" s="1"/>
  <c r="H906" i="33" a="1"/>
  <c r="H906" i="33" s="1"/>
  <c r="F906" i="33" a="1"/>
  <c r="F906" i="33" s="1"/>
  <c r="D907" i="33" a="1"/>
  <c r="D907" i="33" s="1"/>
  <c r="E906" i="33"/>
  <c r="G906" i="33" l="1"/>
  <c r="K906" i="33"/>
  <c r="M906" i="33"/>
  <c r="I906" i="33"/>
  <c r="F907" i="33" a="1"/>
  <c r="F907" i="33" s="1"/>
  <c r="L907" i="33" a="1"/>
  <c r="L907" i="33" s="1"/>
  <c r="J907" i="33" a="1"/>
  <c r="J907" i="33" s="1"/>
  <c r="H907" i="33" a="1"/>
  <c r="H907" i="33" s="1"/>
  <c r="D908" i="33" a="1"/>
  <c r="D908" i="33" s="1"/>
  <c r="E907" i="33"/>
  <c r="K907" i="33" l="1"/>
  <c r="G907" i="33"/>
  <c r="I907" i="33"/>
  <c r="M907" i="33"/>
  <c r="L908" i="33" a="1"/>
  <c r="L908" i="33" s="1"/>
  <c r="J908" i="33" a="1"/>
  <c r="J908" i="33" s="1"/>
  <c r="H908" i="33" a="1"/>
  <c r="H908" i="33" s="1"/>
  <c r="F908" i="33" a="1"/>
  <c r="F908" i="33" s="1"/>
  <c r="D909" i="33" a="1"/>
  <c r="D909" i="33" s="1"/>
  <c r="E908" i="33"/>
  <c r="G908" i="33" l="1"/>
  <c r="M908" i="33"/>
  <c r="K908" i="33"/>
  <c r="I908" i="33"/>
  <c r="F909" i="33" a="1"/>
  <c r="F909" i="33" s="1"/>
  <c r="L909" i="33" a="1"/>
  <c r="L909" i="33" s="1"/>
  <c r="J909" i="33" a="1"/>
  <c r="J909" i="33" s="1"/>
  <c r="H909" i="33" a="1"/>
  <c r="H909" i="33" s="1"/>
  <c r="D910" i="33" a="1"/>
  <c r="D910" i="33" s="1"/>
  <c r="E909" i="33"/>
  <c r="I909" i="33" l="1"/>
  <c r="G909" i="33"/>
  <c r="M909" i="33"/>
  <c r="K909" i="33"/>
  <c r="L910" i="33" a="1"/>
  <c r="L910" i="33" s="1"/>
  <c r="J910" i="33" a="1"/>
  <c r="J910" i="33" s="1"/>
  <c r="H910" i="33" a="1"/>
  <c r="H910" i="33" s="1"/>
  <c r="F910" i="33" a="1"/>
  <c r="F910" i="33" s="1"/>
  <c r="D911" i="33" a="1"/>
  <c r="D911" i="33" s="1"/>
  <c r="E910" i="33"/>
  <c r="G910" i="33" l="1"/>
  <c r="M910" i="33"/>
  <c r="K910" i="33"/>
  <c r="I910" i="33"/>
  <c r="F911" i="33" a="1"/>
  <c r="F911" i="33" s="1"/>
  <c r="L911" i="33" a="1"/>
  <c r="L911" i="33" s="1"/>
  <c r="J911" i="33" a="1"/>
  <c r="J911" i="33" s="1"/>
  <c r="H911" i="33" a="1"/>
  <c r="H911" i="33" s="1"/>
  <c r="D912" i="33" a="1"/>
  <c r="D912" i="33" s="1"/>
  <c r="E911" i="33"/>
  <c r="G911" i="33" l="1"/>
  <c r="M911" i="33"/>
  <c r="K911" i="33"/>
  <c r="I911" i="33"/>
  <c r="L912" i="33" a="1"/>
  <c r="L912" i="33" s="1"/>
  <c r="J912" i="33" a="1"/>
  <c r="J912" i="33" s="1"/>
  <c r="H912" i="33" a="1"/>
  <c r="H912" i="33" s="1"/>
  <c r="F912" i="33" a="1"/>
  <c r="F912" i="33" s="1"/>
  <c r="D913" i="33" a="1"/>
  <c r="D913" i="33" s="1"/>
  <c r="E912" i="33"/>
  <c r="F913" i="33" l="1" a="1"/>
  <c r="F913" i="33" s="1"/>
  <c r="L913" i="33" a="1"/>
  <c r="L913" i="33" s="1"/>
  <c r="J913" i="33" a="1"/>
  <c r="J913" i="33" s="1"/>
  <c r="H913" i="33" a="1"/>
  <c r="H913" i="33" s="1"/>
  <c r="D914" i="33" a="1"/>
  <c r="D914" i="33" s="1"/>
  <c r="E913" i="33"/>
  <c r="I912" i="33"/>
  <c r="M912" i="33"/>
  <c r="K912" i="33"/>
  <c r="G912" i="33"/>
  <c r="L914" i="33" l="1" a="1"/>
  <c r="L914" i="33" s="1"/>
  <c r="F914" i="33" a="1"/>
  <c r="F914" i="33" s="1"/>
  <c r="J914" i="33" a="1"/>
  <c r="J914" i="33" s="1"/>
  <c r="H914" i="33" a="1"/>
  <c r="H914" i="33" s="1"/>
  <c r="D915" i="33" a="1"/>
  <c r="D915" i="33" s="1"/>
  <c r="E914" i="33"/>
  <c r="M913" i="33"/>
  <c r="K913" i="33"/>
  <c r="G913" i="33"/>
  <c r="I913" i="33"/>
  <c r="G914" i="33" l="1"/>
  <c r="M914" i="33"/>
  <c r="K914" i="33"/>
  <c r="I914" i="33"/>
  <c r="F915" i="33" a="1"/>
  <c r="F915" i="33" s="1"/>
  <c r="L915" i="33" a="1"/>
  <c r="L915" i="33" s="1"/>
  <c r="J915" i="33" a="1"/>
  <c r="J915" i="33" s="1"/>
  <c r="H915" i="33" a="1"/>
  <c r="H915" i="33" s="1"/>
  <c r="D916" i="33" a="1"/>
  <c r="D916" i="33" s="1"/>
  <c r="E915" i="33"/>
  <c r="M915" i="33" l="1"/>
  <c r="K915" i="33"/>
  <c r="G915" i="33"/>
  <c r="I915" i="33"/>
  <c r="L916" i="33" a="1"/>
  <c r="L916" i="33" s="1"/>
  <c r="J916" i="33" a="1"/>
  <c r="J916" i="33" s="1"/>
  <c r="H916" i="33" a="1"/>
  <c r="H916" i="33" s="1"/>
  <c r="F916" i="33" a="1"/>
  <c r="F916" i="33" s="1"/>
  <c r="D917" i="33" a="1"/>
  <c r="D917" i="33" s="1"/>
  <c r="E916" i="33"/>
  <c r="G916" i="33" l="1"/>
  <c r="M916" i="33"/>
  <c r="K916" i="33"/>
  <c r="I916" i="33"/>
  <c r="F917" i="33" a="1"/>
  <c r="F917" i="33" s="1"/>
  <c r="L917" i="33" a="1"/>
  <c r="L917" i="33" s="1"/>
  <c r="J917" i="33" a="1"/>
  <c r="J917" i="33" s="1"/>
  <c r="H917" i="33" a="1"/>
  <c r="H917" i="33" s="1"/>
  <c r="D918" i="33" a="1"/>
  <c r="D918" i="33" s="1"/>
  <c r="E917" i="33"/>
  <c r="L918" i="33" l="1" a="1"/>
  <c r="L918" i="33" s="1"/>
  <c r="J918" i="33" a="1"/>
  <c r="J918" i="33" s="1"/>
  <c r="H918" i="33" a="1"/>
  <c r="H918" i="33" s="1"/>
  <c r="F918" i="33" a="1"/>
  <c r="F918" i="33" s="1"/>
  <c r="D919" i="33" a="1"/>
  <c r="D919" i="33" s="1"/>
  <c r="E918" i="33"/>
  <c r="G917" i="33"/>
  <c r="M917" i="33"/>
  <c r="K917" i="33"/>
  <c r="I917" i="33"/>
  <c r="G918" i="33" l="1"/>
  <c r="K918" i="33"/>
  <c r="I918" i="33"/>
  <c r="M918" i="33"/>
  <c r="F919" i="33" a="1"/>
  <c r="F919" i="33" s="1"/>
  <c r="L919" i="33" a="1"/>
  <c r="L919" i="33" s="1"/>
  <c r="J919" i="33" a="1"/>
  <c r="J919" i="33" s="1"/>
  <c r="H919" i="33" a="1"/>
  <c r="H919" i="33" s="1"/>
  <c r="D920" i="33" a="1"/>
  <c r="D920" i="33" s="1"/>
  <c r="E919" i="33"/>
  <c r="K919" i="33" l="1"/>
  <c r="I919" i="33"/>
  <c r="G919" i="33"/>
  <c r="M919" i="33"/>
  <c r="L920" i="33" a="1"/>
  <c r="L920" i="33" s="1"/>
  <c r="J920" i="33" a="1"/>
  <c r="J920" i="33" s="1"/>
  <c r="H920" i="33" a="1"/>
  <c r="H920" i="33" s="1"/>
  <c r="F920" i="33" a="1"/>
  <c r="F920" i="33" s="1"/>
  <c r="D921" i="33" a="1"/>
  <c r="D921" i="33" s="1"/>
  <c r="E920" i="33"/>
  <c r="G920" i="33" l="1"/>
  <c r="M920" i="33"/>
  <c r="K920" i="33"/>
  <c r="I920" i="33"/>
  <c r="F921" i="33" a="1"/>
  <c r="F921" i="33" s="1"/>
  <c r="L921" i="33" a="1"/>
  <c r="L921" i="33" s="1"/>
  <c r="J921" i="33" a="1"/>
  <c r="J921" i="33" s="1"/>
  <c r="H921" i="33" a="1"/>
  <c r="H921" i="33" s="1"/>
  <c r="D922" i="33" a="1"/>
  <c r="D922" i="33" s="1"/>
  <c r="E921" i="33"/>
  <c r="K921" i="33" l="1"/>
  <c r="M921" i="33"/>
  <c r="I921" i="33"/>
  <c r="G921" i="33"/>
  <c r="L922" i="33" a="1"/>
  <c r="L922" i="33" s="1"/>
  <c r="J922" i="33" a="1"/>
  <c r="J922" i="33" s="1"/>
  <c r="H922" i="33" a="1"/>
  <c r="H922" i="33" s="1"/>
  <c r="F922" i="33" a="1"/>
  <c r="F922" i="33" s="1"/>
  <c r="D923" i="33" a="1"/>
  <c r="D923" i="33" s="1"/>
  <c r="E922" i="33"/>
  <c r="M922" i="33" l="1"/>
  <c r="K922" i="33"/>
  <c r="G922" i="33"/>
  <c r="I922" i="33"/>
  <c r="F923" i="33" a="1"/>
  <c r="F923" i="33" s="1"/>
  <c r="L923" i="33" a="1"/>
  <c r="L923" i="33" s="1"/>
  <c r="J923" i="33" a="1"/>
  <c r="J923" i="33" s="1"/>
  <c r="H923" i="33" a="1"/>
  <c r="H923" i="33" s="1"/>
  <c r="D924" i="33" a="1"/>
  <c r="D924" i="33" s="1"/>
  <c r="E923" i="33"/>
  <c r="G923" i="33" l="1"/>
  <c r="M923" i="33"/>
  <c r="K923" i="33"/>
  <c r="I923" i="33"/>
  <c r="L924" i="33" a="1"/>
  <c r="L924" i="33" s="1"/>
  <c r="J924" i="33" a="1"/>
  <c r="J924" i="33" s="1"/>
  <c r="H924" i="33" a="1"/>
  <c r="H924" i="33" s="1"/>
  <c r="F924" i="33" a="1"/>
  <c r="F924" i="33" s="1"/>
  <c r="D925" i="33" a="1"/>
  <c r="D925" i="33" s="1"/>
  <c r="E924" i="33"/>
  <c r="G924" i="33" l="1"/>
  <c r="M924" i="33"/>
  <c r="K924" i="33"/>
  <c r="I924" i="33"/>
  <c r="F925" i="33" a="1"/>
  <c r="F925" i="33" s="1"/>
  <c r="J925" i="33" a="1"/>
  <c r="J925" i="33" s="1"/>
  <c r="H925" i="33" a="1"/>
  <c r="H925" i="33" s="1"/>
  <c r="L925" i="33" a="1"/>
  <c r="L925" i="33" s="1"/>
  <c r="D926" i="33" a="1"/>
  <c r="D926" i="33" s="1"/>
  <c r="E925" i="33"/>
  <c r="K925" i="33" l="1"/>
  <c r="I925" i="33"/>
  <c r="G925" i="33"/>
  <c r="M925" i="33"/>
  <c r="L926" i="33" a="1"/>
  <c r="L926" i="33" s="1"/>
  <c r="J926" i="33" a="1"/>
  <c r="J926" i="33" s="1"/>
  <c r="H926" i="33" a="1"/>
  <c r="H926" i="33" s="1"/>
  <c r="F926" i="33" a="1"/>
  <c r="F926" i="33" s="1"/>
  <c r="D927" i="33" a="1"/>
  <c r="D927" i="33" s="1"/>
  <c r="E926" i="33"/>
  <c r="G926" i="33" l="1"/>
  <c r="M926" i="33"/>
  <c r="K926" i="33"/>
  <c r="I926" i="33"/>
  <c r="F927" i="33" a="1"/>
  <c r="F927" i="33" s="1"/>
  <c r="L927" i="33" a="1"/>
  <c r="L927" i="33" s="1"/>
  <c r="J927" i="33" a="1"/>
  <c r="J927" i="33" s="1"/>
  <c r="H927" i="33" a="1"/>
  <c r="H927" i="33" s="1"/>
  <c r="D928" i="33" a="1"/>
  <c r="D928" i="33" s="1"/>
  <c r="E927" i="33"/>
  <c r="I927" i="33" l="1"/>
  <c r="G927" i="33"/>
  <c r="M927" i="33"/>
  <c r="K927" i="33"/>
  <c r="L928" i="33" a="1"/>
  <c r="L928" i="33" s="1"/>
  <c r="J928" i="33" a="1"/>
  <c r="J928" i="33" s="1"/>
  <c r="H928" i="33" a="1"/>
  <c r="H928" i="33" s="1"/>
  <c r="F928" i="33" a="1"/>
  <c r="F928" i="33" s="1"/>
  <c r="D929" i="33" a="1"/>
  <c r="D929" i="33" s="1"/>
  <c r="E928" i="33"/>
  <c r="M928" i="33" l="1"/>
  <c r="K928" i="33"/>
  <c r="I928" i="33"/>
  <c r="G928" i="33"/>
  <c r="F929" i="33" a="1"/>
  <c r="F929" i="33" s="1"/>
  <c r="L929" i="33" a="1"/>
  <c r="L929" i="33" s="1"/>
  <c r="J929" i="33" a="1"/>
  <c r="J929" i="33" s="1"/>
  <c r="H929" i="33" a="1"/>
  <c r="H929" i="33" s="1"/>
  <c r="D930" i="33" a="1"/>
  <c r="D930" i="33" s="1"/>
  <c r="E929" i="33"/>
  <c r="G929" i="33" l="1"/>
  <c r="M929" i="33"/>
  <c r="I929" i="33"/>
  <c r="K929" i="33"/>
  <c r="L930" i="33" a="1"/>
  <c r="L930" i="33" s="1"/>
  <c r="J930" i="33" a="1"/>
  <c r="J930" i="33" s="1"/>
  <c r="H930" i="33" a="1"/>
  <c r="H930" i="33" s="1"/>
  <c r="F930" i="33" a="1"/>
  <c r="F930" i="33" s="1"/>
  <c r="D931" i="33" a="1"/>
  <c r="D931" i="33" s="1"/>
  <c r="E930" i="33"/>
  <c r="F931" i="33" l="1" a="1"/>
  <c r="F931" i="33" s="1"/>
  <c r="L931" i="33" a="1"/>
  <c r="L931" i="33" s="1"/>
  <c r="J931" i="33" a="1"/>
  <c r="J931" i="33" s="1"/>
  <c r="H931" i="33" a="1"/>
  <c r="H931" i="33" s="1"/>
  <c r="D932" i="33" a="1"/>
  <c r="D932" i="33" s="1"/>
  <c r="E931" i="33"/>
  <c r="M930" i="33"/>
  <c r="K930" i="33"/>
  <c r="I930" i="33"/>
  <c r="G930" i="33"/>
  <c r="L932" i="33" l="1" a="1"/>
  <c r="L932" i="33" s="1"/>
  <c r="J932" i="33" a="1"/>
  <c r="J932" i="33" s="1"/>
  <c r="H932" i="33" a="1"/>
  <c r="H932" i="33" s="1"/>
  <c r="F932" i="33" a="1"/>
  <c r="F932" i="33" s="1"/>
  <c r="D933" i="33" a="1"/>
  <c r="D933" i="33" s="1"/>
  <c r="E932" i="33"/>
  <c r="I931" i="33"/>
  <c r="G931" i="33"/>
  <c r="M931" i="33"/>
  <c r="K931" i="33"/>
  <c r="G932" i="33" l="1"/>
  <c r="M932" i="33"/>
  <c r="K932" i="33"/>
  <c r="I932" i="33"/>
  <c r="F933" i="33" a="1"/>
  <c r="F933" i="33" s="1"/>
  <c r="L933" i="33" a="1"/>
  <c r="L933" i="33" s="1"/>
  <c r="J933" i="33" a="1"/>
  <c r="J933" i="33" s="1"/>
  <c r="H933" i="33" a="1"/>
  <c r="H933" i="33" s="1"/>
  <c r="D934" i="33" a="1"/>
  <c r="D934" i="33" s="1"/>
  <c r="E933" i="33"/>
  <c r="L934" i="33" l="1" a="1"/>
  <c r="L934" i="33" s="1"/>
  <c r="F934" i="33" a="1"/>
  <c r="F934" i="33" s="1"/>
  <c r="J934" i="33" a="1"/>
  <c r="J934" i="33" s="1"/>
  <c r="H934" i="33" a="1"/>
  <c r="H934" i="33" s="1"/>
  <c r="D935" i="33" a="1"/>
  <c r="D935" i="33" s="1"/>
  <c r="E934" i="33"/>
  <c r="G933" i="33"/>
  <c r="M933" i="33"/>
  <c r="K933" i="33"/>
  <c r="I933" i="33"/>
  <c r="M934" i="33" l="1"/>
  <c r="K934" i="33"/>
  <c r="I934" i="33"/>
  <c r="G934" i="33"/>
  <c r="F935" i="33" a="1"/>
  <c r="F935" i="33" s="1"/>
  <c r="L935" i="33" a="1"/>
  <c r="L935" i="33" s="1"/>
  <c r="J935" i="33" a="1"/>
  <c r="J935" i="33" s="1"/>
  <c r="H935" i="33" a="1"/>
  <c r="H935" i="33" s="1"/>
  <c r="D936" i="33" a="1"/>
  <c r="D936" i="33" s="1"/>
  <c r="E935" i="33"/>
  <c r="G935" i="33" l="1"/>
  <c r="M935" i="33"/>
  <c r="I935" i="33"/>
  <c r="K935" i="33"/>
  <c r="L936" i="33" a="1"/>
  <c r="L936" i="33" s="1"/>
  <c r="J936" i="33" a="1"/>
  <c r="J936" i="33" s="1"/>
  <c r="H936" i="33" a="1"/>
  <c r="H936" i="33" s="1"/>
  <c r="F936" i="33" a="1"/>
  <c r="F936" i="33" s="1"/>
  <c r="D937" i="33" a="1"/>
  <c r="D937" i="33" s="1"/>
  <c r="E936" i="33"/>
  <c r="F937" i="33" l="1" a="1"/>
  <c r="F937" i="33" s="1"/>
  <c r="L937" i="33" a="1"/>
  <c r="L937" i="33" s="1"/>
  <c r="J937" i="33" a="1"/>
  <c r="J937" i="33" s="1"/>
  <c r="H937" i="33" a="1"/>
  <c r="H937" i="33" s="1"/>
  <c r="D938" i="33" a="1"/>
  <c r="D938" i="33" s="1"/>
  <c r="E937" i="33"/>
  <c r="I936" i="33"/>
  <c r="G936" i="33"/>
  <c r="M936" i="33"/>
  <c r="K936" i="33"/>
  <c r="G937" i="33" l="1"/>
  <c r="M937" i="33"/>
  <c r="K937" i="33"/>
  <c r="I937" i="33"/>
  <c r="L938" i="33" a="1"/>
  <c r="L938" i="33" s="1"/>
  <c r="J938" i="33" a="1"/>
  <c r="J938" i="33" s="1"/>
  <c r="H938" i="33" a="1"/>
  <c r="H938" i="33" s="1"/>
  <c r="F938" i="33" a="1"/>
  <c r="F938" i="33" s="1"/>
  <c r="D939" i="33" a="1"/>
  <c r="D939" i="33" s="1"/>
  <c r="E938" i="33"/>
  <c r="G938" i="33" l="1"/>
  <c r="M938" i="33"/>
  <c r="K938" i="33"/>
  <c r="I938" i="33"/>
  <c r="F939" i="33" a="1"/>
  <c r="F939" i="33" s="1"/>
  <c r="L939" i="33" a="1"/>
  <c r="L939" i="33" s="1"/>
  <c r="J939" i="33" a="1"/>
  <c r="J939" i="33" s="1"/>
  <c r="H939" i="33" a="1"/>
  <c r="H939" i="33" s="1"/>
  <c r="D940" i="33" a="1"/>
  <c r="D940" i="33" s="1"/>
  <c r="E939" i="33"/>
  <c r="M939" i="33" l="1"/>
  <c r="K939" i="33"/>
  <c r="I939" i="33"/>
  <c r="G939" i="33"/>
  <c r="L940" i="33" a="1"/>
  <c r="L940" i="33" s="1"/>
  <c r="J940" i="33" a="1"/>
  <c r="J940" i="33" s="1"/>
  <c r="H940" i="33" a="1"/>
  <c r="H940" i="33" s="1"/>
  <c r="F940" i="33" a="1"/>
  <c r="F940" i="33" s="1"/>
  <c r="D941" i="33" a="1"/>
  <c r="D941" i="33" s="1"/>
  <c r="E940" i="33"/>
  <c r="K940" i="33" l="1"/>
  <c r="I940" i="33"/>
  <c r="G940" i="33"/>
  <c r="M940" i="33"/>
  <c r="F941" i="33" a="1"/>
  <c r="F941" i="33" s="1"/>
  <c r="L941" i="33" a="1"/>
  <c r="L941" i="33" s="1"/>
  <c r="J941" i="33" a="1"/>
  <c r="J941" i="33" s="1"/>
  <c r="H941" i="33" a="1"/>
  <c r="H941" i="33" s="1"/>
  <c r="D942" i="33" a="1"/>
  <c r="D942" i="33" s="1"/>
  <c r="E941" i="33"/>
  <c r="L942" i="33" l="1" a="1"/>
  <c r="L942" i="33" s="1"/>
  <c r="J942" i="33" a="1"/>
  <c r="J942" i="33" s="1"/>
  <c r="H942" i="33" a="1"/>
  <c r="H942" i="33" s="1"/>
  <c r="F942" i="33" a="1"/>
  <c r="F942" i="33" s="1"/>
  <c r="D943" i="33" a="1"/>
  <c r="D943" i="33" s="1"/>
  <c r="E942" i="33"/>
  <c r="G941" i="33"/>
  <c r="M941" i="33"/>
  <c r="I941" i="33"/>
  <c r="K941" i="33"/>
  <c r="K942" i="33" l="1"/>
  <c r="G942" i="33"/>
  <c r="M942" i="33"/>
  <c r="I942" i="33"/>
  <c r="F943" i="33" a="1"/>
  <c r="F943" i="33" s="1"/>
  <c r="L943" i="33" a="1"/>
  <c r="L943" i="33" s="1"/>
  <c r="J943" i="33" a="1"/>
  <c r="J943" i="33" s="1"/>
  <c r="H943" i="33" a="1"/>
  <c r="H943" i="33" s="1"/>
  <c r="D944" i="33" a="1"/>
  <c r="D944" i="33" s="1"/>
  <c r="E943" i="33"/>
  <c r="L944" i="33" l="1" a="1"/>
  <c r="L944" i="33" s="1"/>
  <c r="J944" i="33" a="1"/>
  <c r="J944" i="33" s="1"/>
  <c r="H944" i="33" a="1"/>
  <c r="H944" i="33" s="1"/>
  <c r="F944" i="33" a="1"/>
  <c r="F944" i="33" s="1"/>
  <c r="D945" i="33" a="1"/>
  <c r="D945" i="33" s="1"/>
  <c r="E944" i="33"/>
  <c r="G943" i="33"/>
  <c r="M943" i="33"/>
  <c r="K943" i="33"/>
  <c r="I943" i="33"/>
  <c r="G944" i="33" l="1"/>
  <c r="M944" i="33"/>
  <c r="K944" i="33"/>
  <c r="I944" i="33"/>
  <c r="F945" i="33" a="1"/>
  <c r="F945" i="33" s="1"/>
  <c r="J945" i="33" a="1"/>
  <c r="J945" i="33" s="1"/>
  <c r="H945" i="33" a="1"/>
  <c r="H945" i="33" s="1"/>
  <c r="L945" i="33" a="1"/>
  <c r="L945" i="33" s="1"/>
  <c r="D946" i="33" a="1"/>
  <c r="D946" i="33" s="1"/>
  <c r="E945" i="33"/>
  <c r="I945" i="33" l="1"/>
  <c r="G945" i="33"/>
  <c r="K945" i="33"/>
  <c r="M945" i="33"/>
  <c r="L946" i="33" a="1"/>
  <c r="L946" i="33" s="1"/>
  <c r="J946" i="33" a="1"/>
  <c r="J946" i="33" s="1"/>
  <c r="H946" i="33" a="1"/>
  <c r="H946" i="33" s="1"/>
  <c r="F946" i="33" a="1"/>
  <c r="F946" i="33" s="1"/>
  <c r="D947" i="33" a="1"/>
  <c r="D947" i="33" s="1"/>
  <c r="E946" i="33"/>
  <c r="I946" i="33" l="1"/>
  <c r="G946" i="33"/>
  <c r="M946" i="33"/>
  <c r="K946" i="33"/>
  <c r="F947" i="33" a="1"/>
  <c r="F947" i="33" s="1"/>
  <c r="L947" i="33" a="1"/>
  <c r="L947" i="33" s="1"/>
  <c r="J947" i="33" a="1"/>
  <c r="J947" i="33" s="1"/>
  <c r="H947" i="33" a="1"/>
  <c r="H947" i="33" s="1"/>
  <c r="D948" i="33" a="1"/>
  <c r="D948" i="33" s="1"/>
  <c r="E947" i="33"/>
  <c r="L948" i="33" l="1" a="1"/>
  <c r="L948" i="33" s="1"/>
  <c r="J948" i="33" a="1"/>
  <c r="J948" i="33" s="1"/>
  <c r="H948" i="33" a="1"/>
  <c r="H948" i="33" s="1"/>
  <c r="F948" i="33" a="1"/>
  <c r="F948" i="33" s="1"/>
  <c r="D949" i="33" a="1"/>
  <c r="D949" i="33" s="1"/>
  <c r="E948" i="33"/>
  <c r="G947" i="33"/>
  <c r="M947" i="33"/>
  <c r="K947" i="33"/>
  <c r="I947" i="33"/>
  <c r="K948" i="33" l="1"/>
  <c r="I948" i="33"/>
  <c r="M948" i="33"/>
  <c r="G948" i="33"/>
  <c r="F949" i="33" a="1"/>
  <c r="F949" i="33" s="1"/>
  <c r="L949" i="33" a="1"/>
  <c r="L949" i="33" s="1"/>
  <c r="J949" i="33" a="1"/>
  <c r="J949" i="33" s="1"/>
  <c r="H949" i="33" a="1"/>
  <c r="H949" i="33" s="1"/>
  <c r="D950" i="33" a="1"/>
  <c r="D950" i="33" s="1"/>
  <c r="E949" i="33"/>
  <c r="G949" i="33" l="1"/>
  <c r="M949" i="33"/>
  <c r="K949" i="33"/>
  <c r="I949" i="33"/>
  <c r="L950" i="33" a="1"/>
  <c r="L950" i="33" s="1"/>
  <c r="J950" i="33" a="1"/>
  <c r="J950" i="33" s="1"/>
  <c r="H950" i="33" a="1"/>
  <c r="H950" i="33" s="1"/>
  <c r="F950" i="33" a="1"/>
  <c r="F950" i="33" s="1"/>
  <c r="D951" i="33" a="1"/>
  <c r="D951" i="33" s="1"/>
  <c r="E950" i="33"/>
  <c r="G950" i="33" l="1"/>
  <c r="M950" i="33"/>
  <c r="K950" i="33"/>
  <c r="I950" i="33"/>
  <c r="F951" i="33" a="1"/>
  <c r="F951" i="33" s="1"/>
  <c r="L951" i="33" a="1"/>
  <c r="L951" i="33" s="1"/>
  <c r="J951" i="33" a="1"/>
  <c r="J951" i="33" s="1"/>
  <c r="H951" i="33" a="1"/>
  <c r="H951" i="33" s="1"/>
  <c r="D952" i="33" a="1"/>
  <c r="D952" i="33" s="1"/>
  <c r="E951" i="33"/>
  <c r="L952" i="33" l="1" a="1"/>
  <c r="L952" i="33" s="1"/>
  <c r="J952" i="33" a="1"/>
  <c r="J952" i="33" s="1"/>
  <c r="H952" i="33" a="1"/>
  <c r="H952" i="33" s="1"/>
  <c r="F952" i="33" a="1"/>
  <c r="F952" i="33" s="1"/>
  <c r="D953" i="33" a="1"/>
  <c r="D953" i="33" s="1"/>
  <c r="E952" i="33"/>
  <c r="M951" i="33"/>
  <c r="K951" i="33"/>
  <c r="G951" i="33"/>
  <c r="I951" i="33"/>
  <c r="I952" i="33" l="1"/>
  <c r="G952" i="33"/>
  <c r="M952" i="33"/>
  <c r="K952" i="33"/>
  <c r="F953" i="33" a="1"/>
  <c r="F953" i="33" s="1"/>
  <c r="L953" i="33" a="1"/>
  <c r="L953" i="33" s="1"/>
  <c r="J953" i="33" a="1"/>
  <c r="J953" i="33" s="1"/>
  <c r="H953" i="33" a="1"/>
  <c r="H953" i="33" s="1"/>
  <c r="D954" i="33" a="1"/>
  <c r="D954" i="33" s="1"/>
  <c r="E953" i="33"/>
  <c r="G953" i="33" l="1"/>
  <c r="M953" i="33"/>
  <c r="K953" i="33"/>
  <c r="I953" i="33"/>
  <c r="L954" i="33" a="1"/>
  <c r="L954" i="33" s="1"/>
  <c r="F954" i="33" a="1"/>
  <c r="F954" i="33" s="1"/>
  <c r="J954" i="33" a="1"/>
  <c r="J954" i="33" s="1"/>
  <c r="H954" i="33" a="1"/>
  <c r="H954" i="33" s="1"/>
  <c r="D955" i="33" a="1"/>
  <c r="D955" i="33" s="1"/>
  <c r="E954" i="33"/>
  <c r="I954" i="33" l="1"/>
  <c r="G954" i="33"/>
  <c r="M954" i="33"/>
  <c r="K954" i="33"/>
  <c r="F955" i="33" a="1"/>
  <c r="F955" i="33" s="1"/>
  <c r="L955" i="33" a="1"/>
  <c r="L955" i="33" s="1"/>
  <c r="J955" i="33" a="1"/>
  <c r="J955" i="33" s="1"/>
  <c r="H955" i="33" a="1"/>
  <c r="H955" i="33" s="1"/>
  <c r="D956" i="33" a="1"/>
  <c r="D956" i="33" s="1"/>
  <c r="E955" i="33"/>
  <c r="K955" i="33" l="1"/>
  <c r="I955" i="33"/>
  <c r="G955" i="33"/>
  <c r="M955" i="33"/>
  <c r="L956" i="33" a="1"/>
  <c r="L956" i="33" s="1"/>
  <c r="J956" i="33" a="1"/>
  <c r="J956" i="33" s="1"/>
  <c r="H956" i="33" a="1"/>
  <c r="H956" i="33" s="1"/>
  <c r="F956" i="33" a="1"/>
  <c r="F956" i="33" s="1"/>
  <c r="D957" i="33" a="1"/>
  <c r="D957" i="33" s="1"/>
  <c r="E956" i="33"/>
  <c r="G956" i="33" l="1"/>
  <c r="M956" i="33"/>
  <c r="K956" i="33"/>
  <c r="I956" i="33"/>
  <c r="F957" i="33" a="1"/>
  <c r="F957" i="33" s="1"/>
  <c r="L957" i="33" a="1"/>
  <c r="L957" i="33" s="1"/>
  <c r="J957" i="33" a="1"/>
  <c r="J957" i="33" s="1"/>
  <c r="H957" i="33" a="1"/>
  <c r="H957" i="33" s="1"/>
  <c r="D958" i="33" a="1"/>
  <c r="D958" i="33" s="1"/>
  <c r="E957" i="33"/>
  <c r="M957" i="33" l="1"/>
  <c r="I957" i="33"/>
  <c r="G957" i="33"/>
  <c r="K957" i="33"/>
  <c r="L958" i="33" a="1"/>
  <c r="L958" i="33" s="1"/>
  <c r="J958" i="33" a="1"/>
  <c r="J958" i="33" s="1"/>
  <c r="H958" i="33" a="1"/>
  <c r="H958" i="33" s="1"/>
  <c r="F958" i="33" a="1"/>
  <c r="F958" i="33" s="1"/>
  <c r="D959" i="33" a="1"/>
  <c r="D959" i="33" s="1"/>
  <c r="E958" i="33"/>
  <c r="I958" i="33" l="1"/>
  <c r="G958" i="33"/>
  <c r="M958" i="33"/>
  <c r="K958" i="33"/>
  <c r="F959" i="33" a="1"/>
  <c r="F959" i="33" s="1"/>
  <c r="L959" i="33" a="1"/>
  <c r="L959" i="33" s="1"/>
  <c r="J959" i="33" a="1"/>
  <c r="J959" i="33" s="1"/>
  <c r="H959" i="33" a="1"/>
  <c r="H959" i="33" s="1"/>
  <c r="D960" i="33" a="1"/>
  <c r="D960" i="33" s="1"/>
  <c r="E959" i="33"/>
  <c r="L960" i="33" l="1" a="1"/>
  <c r="L960" i="33" s="1"/>
  <c r="J960" i="33" a="1"/>
  <c r="J960" i="33" s="1"/>
  <c r="H960" i="33" a="1"/>
  <c r="H960" i="33" s="1"/>
  <c r="F960" i="33" a="1"/>
  <c r="F960" i="33" s="1"/>
  <c r="D961" i="33" a="1"/>
  <c r="D961" i="33" s="1"/>
  <c r="E960" i="33"/>
  <c r="G959" i="33"/>
  <c r="M959" i="33"/>
  <c r="K959" i="33"/>
  <c r="I959" i="33"/>
  <c r="I960" i="33" l="1"/>
  <c r="G960" i="33"/>
  <c r="M960" i="33"/>
  <c r="K960" i="33"/>
  <c r="F961" i="33" a="1"/>
  <c r="F961" i="33" s="1"/>
  <c r="L961" i="33" a="1"/>
  <c r="L961" i="33" s="1"/>
  <c r="J961" i="33" a="1"/>
  <c r="J961" i="33" s="1"/>
  <c r="H961" i="33" a="1"/>
  <c r="H961" i="33" s="1"/>
  <c r="D962" i="33" a="1"/>
  <c r="D962" i="33" s="1"/>
  <c r="E961" i="33"/>
  <c r="M961" i="33" l="1"/>
  <c r="G961" i="33"/>
  <c r="K961" i="33"/>
  <c r="I961" i="33"/>
  <c r="L962" i="33" a="1"/>
  <c r="L962" i="33" s="1"/>
  <c r="J962" i="33" a="1"/>
  <c r="J962" i="33" s="1"/>
  <c r="H962" i="33" a="1"/>
  <c r="H962" i="33" s="1"/>
  <c r="F962" i="33" a="1"/>
  <c r="F962" i="33" s="1"/>
  <c r="D963" i="33" a="1"/>
  <c r="D963" i="33" s="1"/>
  <c r="E962" i="33"/>
  <c r="G962" i="33" l="1"/>
  <c r="I962" i="33"/>
  <c r="M962" i="33"/>
  <c r="K962" i="33"/>
  <c r="F963" i="33" a="1"/>
  <c r="F963" i="33" s="1"/>
  <c r="L963" i="33" a="1"/>
  <c r="L963" i="33" s="1"/>
  <c r="J963" i="33" a="1"/>
  <c r="J963" i="33" s="1"/>
  <c r="H963" i="33" a="1"/>
  <c r="H963" i="33" s="1"/>
  <c r="D964" i="33" a="1"/>
  <c r="D964" i="33" s="1"/>
  <c r="E963" i="33"/>
  <c r="G963" i="33" l="1"/>
  <c r="M963" i="33"/>
  <c r="K963" i="33"/>
  <c r="I963" i="33"/>
  <c r="L964" i="33" a="1"/>
  <c r="L964" i="33" s="1"/>
  <c r="J964" i="33" a="1"/>
  <c r="J964" i="33" s="1"/>
  <c r="H964" i="33" a="1"/>
  <c r="H964" i="33" s="1"/>
  <c r="F964" i="33" a="1"/>
  <c r="F964" i="33" s="1"/>
  <c r="D965" i="33" a="1"/>
  <c r="D965" i="33" s="1"/>
  <c r="E964" i="33"/>
  <c r="F965" i="33" l="1" a="1"/>
  <c r="F965" i="33" s="1"/>
  <c r="J965" i="33" a="1"/>
  <c r="J965" i="33" s="1"/>
  <c r="H965" i="33" a="1"/>
  <c r="H965" i="33" s="1"/>
  <c r="L965" i="33" a="1"/>
  <c r="L965" i="33" s="1"/>
  <c r="D966" i="33" a="1"/>
  <c r="D966" i="33" s="1"/>
  <c r="E965" i="33"/>
  <c r="M964" i="33"/>
  <c r="K964" i="33"/>
  <c r="G964" i="33"/>
  <c r="I964" i="33"/>
  <c r="I965" i="33" l="1"/>
  <c r="G965" i="33"/>
  <c r="M965" i="33"/>
  <c r="K965" i="33"/>
  <c r="L966" i="33" a="1"/>
  <c r="L966" i="33" s="1"/>
  <c r="J966" i="33" a="1"/>
  <c r="J966" i="33" s="1"/>
  <c r="H966" i="33" a="1"/>
  <c r="H966" i="33" s="1"/>
  <c r="F966" i="33" a="1"/>
  <c r="F966" i="33" s="1"/>
  <c r="D967" i="33" a="1"/>
  <c r="D967" i="33" s="1"/>
  <c r="E966" i="33"/>
  <c r="M966" i="33" l="1"/>
  <c r="K966" i="33"/>
  <c r="I966" i="33"/>
  <c r="G966" i="33"/>
  <c r="F967" i="33" a="1"/>
  <c r="F967" i="33" s="1"/>
  <c r="L967" i="33" a="1"/>
  <c r="L967" i="33" s="1"/>
  <c r="J967" i="33" a="1"/>
  <c r="J967" i="33" s="1"/>
  <c r="H967" i="33" a="1"/>
  <c r="H967" i="33" s="1"/>
  <c r="D968" i="33" a="1"/>
  <c r="D968" i="33" s="1"/>
  <c r="E967" i="33"/>
  <c r="M967" i="33" l="1"/>
  <c r="I967" i="33"/>
  <c r="G967" i="33"/>
  <c r="K967" i="33"/>
  <c r="L968" i="33" a="1"/>
  <c r="L968" i="33" s="1"/>
  <c r="J968" i="33" a="1"/>
  <c r="J968" i="33" s="1"/>
  <c r="H968" i="33" a="1"/>
  <c r="H968" i="33" s="1"/>
  <c r="F968" i="33" a="1"/>
  <c r="F968" i="33" s="1"/>
  <c r="D969" i="33" a="1"/>
  <c r="D969" i="33" s="1"/>
  <c r="E968" i="33"/>
  <c r="G968" i="33" l="1"/>
  <c r="M968" i="33"/>
  <c r="K968" i="33"/>
  <c r="I968" i="33"/>
  <c r="F969" i="33" a="1"/>
  <c r="F969" i="33" s="1"/>
  <c r="L969" i="33" a="1"/>
  <c r="L969" i="33" s="1"/>
  <c r="J969" i="33" a="1"/>
  <c r="J969" i="33" s="1"/>
  <c r="H969" i="33" a="1"/>
  <c r="H969" i="33" s="1"/>
  <c r="D970" i="33" a="1"/>
  <c r="D970" i="33" s="1"/>
  <c r="E969" i="33"/>
  <c r="K969" i="33" l="1"/>
  <c r="I969" i="33"/>
  <c r="G969" i="33"/>
  <c r="M969" i="33"/>
  <c r="L970" i="33" a="1"/>
  <c r="L970" i="33" s="1"/>
  <c r="J970" i="33" a="1"/>
  <c r="J970" i="33" s="1"/>
  <c r="H970" i="33" a="1"/>
  <c r="H970" i="33" s="1"/>
  <c r="F970" i="33" a="1"/>
  <c r="F970" i="33" s="1"/>
  <c r="D971" i="33" a="1"/>
  <c r="D971" i="33" s="1"/>
  <c r="E970" i="33"/>
  <c r="M970" i="33" l="1"/>
  <c r="G970" i="33"/>
  <c r="I970" i="33"/>
  <c r="K970" i="33"/>
  <c r="F971" i="33" a="1"/>
  <c r="F971" i="33" s="1"/>
  <c r="L971" i="33" a="1"/>
  <c r="L971" i="33" s="1"/>
  <c r="J971" i="33" a="1"/>
  <c r="J971" i="33" s="1"/>
  <c r="H971" i="33" a="1"/>
  <c r="H971" i="33" s="1"/>
  <c r="D972" i="33" a="1"/>
  <c r="D972" i="33" s="1"/>
  <c r="E971" i="33"/>
  <c r="G971" i="33" l="1"/>
  <c r="M971" i="33"/>
  <c r="K971" i="33"/>
  <c r="I971" i="33"/>
  <c r="L972" i="33" a="1"/>
  <c r="L972" i="33" s="1"/>
  <c r="J972" i="33" a="1"/>
  <c r="J972" i="33" s="1"/>
  <c r="H972" i="33" a="1"/>
  <c r="H972" i="33" s="1"/>
  <c r="F972" i="33" a="1"/>
  <c r="F972" i="33" s="1"/>
  <c r="D973" i="33" a="1"/>
  <c r="D973" i="33" s="1"/>
  <c r="E972" i="33"/>
  <c r="F973" i="33" l="1" a="1"/>
  <c r="F973" i="33" s="1"/>
  <c r="L973" i="33" a="1"/>
  <c r="L973" i="33" s="1"/>
  <c r="J973" i="33" a="1"/>
  <c r="J973" i="33" s="1"/>
  <c r="H973" i="33" a="1"/>
  <c r="H973" i="33" s="1"/>
  <c r="D974" i="33" a="1"/>
  <c r="D974" i="33" s="1"/>
  <c r="E973" i="33"/>
  <c r="I972" i="33"/>
  <c r="G972" i="33"/>
  <c r="M972" i="33"/>
  <c r="K972" i="33"/>
  <c r="M973" i="33" l="1"/>
  <c r="G973" i="33"/>
  <c r="I973" i="33"/>
  <c r="K973" i="33"/>
  <c r="L974" i="33" a="1"/>
  <c r="L974" i="33" s="1"/>
  <c r="F974" i="33" a="1"/>
  <c r="F974" i="33" s="1"/>
  <c r="J974" i="33" a="1"/>
  <c r="J974" i="33" s="1"/>
  <c r="H974" i="33" a="1"/>
  <c r="H974" i="33" s="1"/>
  <c r="D975" i="33" a="1"/>
  <c r="D975" i="33" s="1"/>
  <c r="E974" i="33"/>
  <c r="G974" i="33" l="1"/>
  <c r="I974" i="33"/>
  <c r="M974" i="33"/>
  <c r="K974" i="33"/>
  <c r="F975" i="33" a="1"/>
  <c r="F975" i="33" s="1"/>
  <c r="L975" i="33" a="1"/>
  <c r="L975" i="33" s="1"/>
  <c r="J975" i="33" a="1"/>
  <c r="J975" i="33" s="1"/>
  <c r="H975" i="33" a="1"/>
  <c r="H975" i="33" s="1"/>
  <c r="D976" i="33" a="1"/>
  <c r="D976" i="33" s="1"/>
  <c r="E975" i="33"/>
  <c r="G975" i="33" l="1"/>
  <c r="M975" i="33"/>
  <c r="K975" i="33"/>
  <c r="I975" i="33"/>
  <c r="L976" i="33" a="1"/>
  <c r="L976" i="33" s="1"/>
  <c r="J976" i="33" a="1"/>
  <c r="J976" i="33" s="1"/>
  <c r="H976" i="33" a="1"/>
  <c r="H976" i="33" s="1"/>
  <c r="F976" i="33" a="1"/>
  <c r="F976" i="33" s="1"/>
  <c r="D977" i="33" a="1"/>
  <c r="D977" i="33" s="1"/>
  <c r="E976" i="33"/>
  <c r="M976" i="33" l="1"/>
  <c r="G976" i="33"/>
  <c r="I976" i="33"/>
  <c r="K976" i="33"/>
  <c r="F977" i="33" a="1"/>
  <c r="F977" i="33" s="1"/>
  <c r="L977" i="33" a="1"/>
  <c r="L977" i="33" s="1"/>
  <c r="J977" i="33" a="1"/>
  <c r="J977" i="33" s="1"/>
  <c r="H977" i="33" a="1"/>
  <c r="H977" i="33" s="1"/>
  <c r="D978" i="33" a="1"/>
  <c r="D978" i="33" s="1"/>
  <c r="E977" i="33"/>
  <c r="L978" i="33" l="1" a="1"/>
  <c r="L978" i="33" s="1"/>
  <c r="J978" i="33" a="1"/>
  <c r="J978" i="33" s="1"/>
  <c r="H978" i="33" a="1"/>
  <c r="H978" i="33" s="1"/>
  <c r="F978" i="33" a="1"/>
  <c r="F978" i="33" s="1"/>
  <c r="D979" i="33" a="1"/>
  <c r="D979" i="33" s="1"/>
  <c r="E978" i="33"/>
  <c r="I977" i="33"/>
  <c r="G977" i="33"/>
  <c r="M977" i="33"/>
  <c r="K977" i="33"/>
  <c r="M978" i="33" l="1"/>
  <c r="K978" i="33"/>
  <c r="I978" i="33"/>
  <c r="G978" i="33"/>
  <c r="F979" i="33" a="1"/>
  <c r="F979" i="33" s="1"/>
  <c r="L979" i="33" a="1"/>
  <c r="L979" i="33" s="1"/>
  <c r="J979" i="33" a="1"/>
  <c r="J979" i="33" s="1"/>
  <c r="H979" i="33" a="1"/>
  <c r="H979" i="33" s="1"/>
  <c r="D980" i="33" a="1"/>
  <c r="D980" i="33" s="1"/>
  <c r="E979" i="33"/>
  <c r="M979" i="33" l="1"/>
  <c r="I979" i="33"/>
  <c r="G979" i="33"/>
  <c r="K979" i="33"/>
  <c r="L980" i="33" a="1"/>
  <c r="L980" i="33" s="1"/>
  <c r="J980" i="33" a="1"/>
  <c r="J980" i="33" s="1"/>
  <c r="H980" i="33" a="1"/>
  <c r="H980" i="33" s="1"/>
  <c r="F980" i="33" a="1"/>
  <c r="F980" i="33" s="1"/>
  <c r="D981" i="33" a="1"/>
  <c r="D981" i="33" s="1"/>
  <c r="E980" i="33"/>
  <c r="F981" i="33" l="1" a="1"/>
  <c r="F981" i="33" s="1"/>
  <c r="L981" i="33" a="1"/>
  <c r="L981" i="33" s="1"/>
  <c r="J981" i="33" a="1"/>
  <c r="J981" i="33" s="1"/>
  <c r="H981" i="33" a="1"/>
  <c r="H981" i="33" s="1"/>
  <c r="D982" i="33" a="1"/>
  <c r="D982" i="33" s="1"/>
  <c r="E981" i="33"/>
  <c r="G980" i="33"/>
  <c r="M980" i="33"/>
  <c r="I980" i="33"/>
  <c r="K980" i="33"/>
  <c r="K981" i="33" l="1"/>
  <c r="I981" i="33"/>
  <c r="G981" i="33"/>
  <c r="M981" i="33"/>
  <c r="L982" i="33" a="1"/>
  <c r="L982" i="33" s="1"/>
  <c r="J982" i="33" a="1"/>
  <c r="J982" i="33" s="1"/>
  <c r="H982" i="33" a="1"/>
  <c r="H982" i="33" s="1"/>
  <c r="F982" i="33" a="1"/>
  <c r="F982" i="33" s="1"/>
  <c r="D983" i="33" a="1"/>
  <c r="D983" i="33" s="1"/>
  <c r="E982" i="33"/>
  <c r="M982" i="33" l="1"/>
  <c r="G982" i="33"/>
  <c r="I982" i="33"/>
  <c r="K982" i="33"/>
  <c r="F983" i="33" a="1"/>
  <c r="F983" i="33" s="1"/>
  <c r="L983" i="33" a="1"/>
  <c r="L983" i="33" s="1"/>
  <c r="J983" i="33" a="1"/>
  <c r="J983" i="33" s="1"/>
  <c r="H983" i="33" a="1"/>
  <c r="H983" i="33" s="1"/>
  <c r="D984" i="33" a="1"/>
  <c r="D984" i="33" s="1"/>
  <c r="E983" i="33"/>
  <c r="G983" i="33" l="1"/>
  <c r="M983" i="33"/>
  <c r="K983" i="33"/>
  <c r="I983" i="33"/>
  <c r="L984" i="33" a="1"/>
  <c r="L984" i="33" s="1"/>
  <c r="J984" i="33" a="1"/>
  <c r="J984" i="33" s="1"/>
  <c r="H984" i="33" a="1"/>
  <c r="H984" i="33" s="1"/>
  <c r="F984" i="33" a="1"/>
  <c r="F984" i="33" s="1"/>
  <c r="D985" i="33" a="1"/>
  <c r="D985" i="33" s="1"/>
  <c r="E984" i="33"/>
  <c r="F985" i="33" l="1" a="1"/>
  <c r="F985" i="33" s="1"/>
  <c r="J985" i="33" a="1"/>
  <c r="J985" i="33" s="1"/>
  <c r="H985" i="33" a="1"/>
  <c r="H985" i="33" s="1"/>
  <c r="L985" i="33" a="1"/>
  <c r="L985" i="33" s="1"/>
  <c r="D986" i="33" a="1"/>
  <c r="D986" i="33" s="1"/>
  <c r="E985" i="33"/>
  <c r="M984" i="33"/>
  <c r="I984" i="33"/>
  <c r="G984" i="33"/>
  <c r="K984" i="33"/>
  <c r="M985" i="33" l="1"/>
  <c r="G985" i="33"/>
  <c r="I985" i="33"/>
  <c r="K985" i="33"/>
  <c r="L986" i="33" a="1"/>
  <c r="L986" i="33" s="1"/>
  <c r="J986" i="33" a="1"/>
  <c r="J986" i="33" s="1"/>
  <c r="H986" i="33" a="1"/>
  <c r="H986" i="33" s="1"/>
  <c r="F986" i="33" a="1"/>
  <c r="F986" i="33" s="1"/>
  <c r="D987" i="33" a="1"/>
  <c r="D987" i="33" s="1"/>
  <c r="E986" i="33"/>
  <c r="K986" i="33" l="1"/>
  <c r="G986" i="33"/>
  <c r="M986" i="33"/>
  <c r="I986" i="33"/>
  <c r="F987" i="33" a="1"/>
  <c r="F987" i="33" s="1"/>
  <c r="L987" i="33" a="1"/>
  <c r="L987" i="33" s="1"/>
  <c r="J987" i="33" a="1"/>
  <c r="J987" i="33" s="1"/>
  <c r="H987" i="33" a="1"/>
  <c r="H987" i="33" s="1"/>
  <c r="D988" i="33" a="1"/>
  <c r="D988" i="33" s="1"/>
  <c r="E987" i="33"/>
  <c r="K987" i="33" l="1"/>
  <c r="I987" i="33"/>
  <c r="G987" i="33"/>
  <c r="M987" i="33"/>
  <c r="L988" i="33" a="1"/>
  <c r="L988" i="33" s="1"/>
  <c r="J988" i="33" a="1"/>
  <c r="J988" i="33" s="1"/>
  <c r="H988" i="33" a="1"/>
  <c r="H988" i="33" s="1"/>
  <c r="F988" i="33" a="1"/>
  <c r="F988" i="33" s="1"/>
  <c r="D989" i="33" a="1"/>
  <c r="D989" i="33" s="1"/>
  <c r="E988" i="33"/>
  <c r="M988" i="33" l="1"/>
  <c r="I988" i="33"/>
  <c r="G988" i="33"/>
  <c r="K988" i="33"/>
  <c r="F989" i="33" a="1"/>
  <c r="F989" i="33" s="1"/>
  <c r="L989" i="33" a="1"/>
  <c r="L989" i="33" s="1"/>
  <c r="J989" i="33" a="1"/>
  <c r="J989" i="33" s="1"/>
  <c r="H989" i="33" a="1"/>
  <c r="H989" i="33" s="1"/>
  <c r="D990" i="33" a="1"/>
  <c r="D990" i="33" s="1"/>
  <c r="E989" i="33"/>
  <c r="L990" i="33" l="1" a="1"/>
  <c r="L990" i="33" s="1"/>
  <c r="J990" i="33" a="1"/>
  <c r="J990" i="33" s="1"/>
  <c r="H990" i="33" a="1"/>
  <c r="H990" i="33" s="1"/>
  <c r="F990" i="33" a="1"/>
  <c r="F990" i="33" s="1"/>
  <c r="D991" i="33" a="1"/>
  <c r="D991" i="33" s="1"/>
  <c r="E990" i="33"/>
  <c r="M989" i="33"/>
  <c r="K989" i="33"/>
  <c r="I989" i="33"/>
  <c r="G989" i="33"/>
  <c r="G990" i="33" l="1"/>
  <c r="K990" i="33"/>
  <c r="I990" i="33"/>
  <c r="M990" i="33"/>
  <c r="F991" i="33" a="1"/>
  <c r="F991" i="33" s="1"/>
  <c r="L991" i="33" a="1"/>
  <c r="L991" i="33" s="1"/>
  <c r="J991" i="33" a="1"/>
  <c r="J991" i="33" s="1"/>
  <c r="H991" i="33" a="1"/>
  <c r="H991" i="33" s="1"/>
  <c r="D992" i="33" a="1"/>
  <c r="D992" i="33" s="1"/>
  <c r="E991" i="33"/>
  <c r="M991" i="33" l="1"/>
  <c r="K991" i="33"/>
  <c r="I991" i="33"/>
  <c r="G991" i="33"/>
  <c r="L992" i="33" a="1"/>
  <c r="L992" i="33" s="1"/>
  <c r="J992" i="33" a="1"/>
  <c r="J992" i="33" s="1"/>
  <c r="H992" i="33" a="1"/>
  <c r="H992" i="33" s="1"/>
  <c r="F992" i="33" a="1"/>
  <c r="F992" i="33" s="1"/>
  <c r="D993" i="33" a="1"/>
  <c r="D993" i="33" s="1"/>
  <c r="E992" i="33"/>
  <c r="M992" i="33" l="1"/>
  <c r="G992" i="33"/>
  <c r="K992" i="33"/>
  <c r="I992" i="33"/>
  <c r="F993" i="33" a="1"/>
  <c r="F993" i="33" s="1"/>
  <c r="L993" i="33" a="1"/>
  <c r="L993" i="33" s="1"/>
  <c r="J993" i="33" a="1"/>
  <c r="J993" i="33" s="1"/>
  <c r="H993" i="33" a="1"/>
  <c r="H993" i="33" s="1"/>
  <c r="D994" i="33" a="1"/>
  <c r="D994" i="33" s="1"/>
  <c r="E993" i="33"/>
  <c r="M993" i="33" l="1"/>
  <c r="I993" i="33"/>
  <c r="G993" i="33"/>
  <c r="K993" i="33"/>
  <c r="L994" i="33" a="1"/>
  <c r="L994" i="33" s="1"/>
  <c r="F994" i="33" a="1"/>
  <c r="F994" i="33" s="1"/>
  <c r="J994" i="33" a="1"/>
  <c r="J994" i="33" s="1"/>
  <c r="H994" i="33" a="1"/>
  <c r="H994" i="33" s="1"/>
  <c r="D995" i="33" a="1"/>
  <c r="D995" i="33" s="1"/>
  <c r="E994" i="33"/>
  <c r="F995" i="33" l="1" a="1"/>
  <c r="F995" i="33" s="1"/>
  <c r="L995" i="33" a="1"/>
  <c r="L995" i="33" s="1"/>
  <c r="J995" i="33" a="1"/>
  <c r="J995" i="33" s="1"/>
  <c r="H995" i="33" a="1"/>
  <c r="H995" i="33" s="1"/>
  <c r="D996" i="33" a="1"/>
  <c r="D996" i="33" s="1"/>
  <c r="E995" i="33"/>
  <c r="M994" i="33"/>
  <c r="K994" i="33"/>
  <c r="G994" i="33"/>
  <c r="I994" i="33"/>
  <c r="I995" i="33" l="1"/>
  <c r="G995" i="33"/>
  <c r="K995" i="33"/>
  <c r="M995" i="33"/>
  <c r="L996" i="33" a="1"/>
  <c r="L996" i="33" s="1"/>
  <c r="J996" i="33" a="1"/>
  <c r="J996" i="33" s="1"/>
  <c r="H996" i="33" a="1"/>
  <c r="H996" i="33" s="1"/>
  <c r="F996" i="33" a="1"/>
  <c r="F996" i="33" s="1"/>
  <c r="D997" i="33" a="1"/>
  <c r="D997" i="33" s="1"/>
  <c r="E996" i="33"/>
  <c r="M996" i="33" l="1"/>
  <c r="K996" i="33"/>
  <c r="I996" i="33"/>
  <c r="G996" i="33"/>
  <c r="H997" i="33" a="1"/>
  <c r="H997" i="33" s="1"/>
  <c r="F997" i="33" a="1"/>
  <c r="F997" i="33" s="1"/>
  <c r="L997" i="33" a="1"/>
  <c r="L997" i="33" s="1"/>
  <c r="J997" i="33" a="1"/>
  <c r="J997" i="33" s="1"/>
  <c r="D998" i="33" a="1"/>
  <c r="D998" i="33" s="1"/>
  <c r="E997" i="33"/>
  <c r="L998" i="33" l="1" a="1"/>
  <c r="L998" i="33" s="1"/>
  <c r="J998" i="33" a="1"/>
  <c r="J998" i="33" s="1"/>
  <c r="H998" i="33" a="1"/>
  <c r="H998" i="33" s="1"/>
  <c r="F998" i="33" a="1"/>
  <c r="F998" i="33" s="1"/>
  <c r="E998" i="33"/>
  <c r="M997" i="33"/>
  <c r="G997" i="33"/>
  <c r="I997" i="33"/>
  <c r="K997" i="33"/>
  <c r="I998" i="33" l="1"/>
  <c r="M998" i="33"/>
  <c r="G998" i="33"/>
  <c r="K998"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Adi Blumberg</author>
  </authors>
  <commentList>
    <comment ref="C20" authorId="0" shapeId="0" xr:uid="{00000000-0006-0000-0200-000001000000}">
      <text>
        <r>
          <rPr>
            <b/>
            <sz val="9"/>
            <color indexed="81"/>
            <rFont val="Tahoma"/>
            <family val="2"/>
          </rPr>
          <t>Adi Blumberg:</t>
        </r>
        <r>
          <rPr>
            <sz val="9"/>
            <color indexed="81"/>
            <rFont val="Tahoma"/>
            <family val="2"/>
          </rPr>
          <t xml:space="preserve">
נתוני חיוב אסורים וחריגים לא אוחדו לדוח אחד כי הם כבר קיימים במערכת בנפרד. לחסוך עבודה על עוד 16 דוחות מחדש, השארתי את המצב הקיים</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Adi Blumberg</author>
  </authors>
  <commentList>
    <comment ref="B4" authorId="0" shapeId="0" xr:uid="{00000000-0006-0000-0300-000001000000}">
      <text>
        <r>
          <rPr>
            <b/>
            <sz val="9"/>
            <color indexed="81"/>
            <rFont val="Tahoma"/>
            <family val="2"/>
          </rPr>
          <t>מינוס אחד = פחות הספירה של שורת הסיכום</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Adib</author>
  </authors>
  <commentList>
    <comment ref="O1" authorId="0" shapeId="0" xr:uid="{00000000-0006-0000-0900-000001000000}">
      <text>
        <r>
          <rPr>
            <b/>
            <sz val="9"/>
            <color indexed="81"/>
            <rFont val="Tahoma"/>
            <family val="2"/>
          </rPr>
          <t>Adib:</t>
        </r>
        <r>
          <rPr>
            <sz val="9"/>
            <color indexed="81"/>
            <rFont val="Tahoma"/>
            <family val="2"/>
          </rPr>
          <t xml:space="preserve">
לפי בקשת האיגוד, אם לא היו דגימות לפרמטר, יש להשאיר תא ריק ולא לכתוב 0. לכן בעמודות הבאות, אם כמות הדגימות של הפרמטר היא 0 הכנסתי תא ריק</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2000000}" name="forXlsImport11" type="6" refreshedVersion="6" background="1" saveData="1">
    <textPr prompt="0" codePage="65001" sourceFile="C:\Program Files (x86)\iGreen\_Log\Analyzer\Reports\Task6234\Temp\forXlsImport.txt">
      <textFields>
        <textField/>
      </textFields>
    </textPr>
  </connection>
  <connection id="2" xr16:uid="{00000000-0015-0000-FFFF-FFFF05000000}" name="forXlsImport15" type="6" refreshedVersion="6" background="1" saveData="1">
    <textPr prompt="0" codePage="65001" sourceFile="C:\Program Files (x86)\iGreen\Reports\forXlsImport.txt">
      <textFields>
        <textField/>
      </textFields>
    </textPr>
  </connection>
  <connection id="3" xr16:uid="{53B74877-758F-4765-9A77-858E042CCEDD}" name="forXlsImport151" type="6" refreshedVersion="6" background="1" saveData="1">
    <textPr prompt="0" codePage="65001" sourceFile="C:\Program Files (x86)\iGreen\Reports\forXlsImport.txt">
      <textFields>
        <textField/>
      </textFields>
    </textPr>
  </connection>
  <connection id="4" xr16:uid="{76E94FC9-3A73-48FA-8792-A610DB566ED8}" name="forXlsImport1511" type="6" refreshedVersion="6" background="1" saveData="1">
    <textPr prompt="0" codePage="65001" sourceFile="C:\Program Files (x86)\iGreen\Reports\forXlsImport.txt">
      <textFields>
        <textField/>
      </textFields>
    </textPr>
  </connection>
  <connection id="5" xr16:uid="{00000000-0015-0000-FFFF-FFFF06000000}" name="forXlsImport16" type="6" refreshedVersion="6" background="1" saveData="1">
    <textPr prompt="0" codePage="65001" sourceFile="C:\Program Files (x86)\iGreen\Reports\forXlsImport.txt">
      <textFields>
        <textField/>
      </textFields>
    </textPr>
  </connection>
  <connection id="6" xr16:uid="{BF1BD7DA-0DC0-4A03-8AA0-97E8F69B8DE3}" name="forXlsImport161" type="6" refreshedVersion="6" background="1" saveData="1">
    <textPr prompt="0" codePage="65001" sourceFile="C:\Program Files (x86)\iGreen\Reports\forXlsImport.txt">
      <textFields>
        <textField/>
      </textFields>
    </textPr>
  </connection>
  <connection id="7" xr16:uid="{ACE3614F-F50B-42E7-8F2A-D25753472027}" name="forXlsImport1611" type="6" refreshedVersion="6" background="1" saveData="1">
    <textPr prompt="0" codePage="65001" sourceFile="C:\Program Files (x86)\iGreen\Reports\forXlsImport.txt">
      <textFields>
        <textField/>
      </textFields>
    </textPr>
  </connection>
  <connection id="8" xr16:uid="{00000000-0015-0000-FFFF-FFFF08000000}" name="forXlsImport18" type="6" refreshedVersion="6" background="1" saveData="1">
    <textPr prompt="0" codePage="65001" sourceFile="C:\IOsight\iGreen\Reports\forXlsImport.txt">
      <textFields>
        <textField/>
      </textFields>
    </textPr>
  </connection>
  <connection id="9" xr16:uid="{23EC449F-D552-4644-8DD9-79C0C5A9BB85}" name="forXlsImport181" type="6" refreshedVersion="6" background="1" saveData="1">
    <textPr prompt="0" codePage="65001" sourceFile="C:\IOsight\iGreen\Reports\forXlsImport.txt">
      <textFields>
        <textField/>
      </textFields>
    </textPr>
  </connection>
  <connection id="10" xr16:uid="{00000000-0015-0000-FFFF-FFFF09000000}" name="forXlsImport19" type="6" refreshedVersion="6" background="1" saveData="1">
    <textPr prompt="0" codePage="65001" sourceFile="C:\IOsight\iGreen\Reports\forXlsImport.txt">
      <textFields>
        <textField/>
      </textFields>
    </textPr>
  </connection>
  <connection id="11" xr16:uid="{00000000-0015-0000-FFFF-FFFF0A000000}" name="forXlsImport2" type="6" refreshedVersion="4" background="1" saveData="1">
    <textPr prompt="0" codePage="65001" sourceFile="c:\Iosight\forXlsImport.txt">
      <textFields>
        <textField/>
      </textFields>
    </textPr>
  </connection>
  <connection id="12" xr16:uid="{00000000-0015-0000-FFFF-FFFF0B000000}" name="forXlsImport21" type="6" refreshedVersion="4" background="1" saveData="1">
    <textPr prompt="0" codePage="65001" sourceFile="c:\Iosight\forXlsImport.txt">
      <textFields>
        <textField/>
      </textFields>
    </textPr>
  </connection>
  <connection id="13" xr16:uid="{00000000-0015-0000-FFFF-FFFF0C000000}" name="forXlsImport22" type="6" refreshedVersion="6" background="1" saveData="1">
    <textPr prompt="0" sourceFile="C:\IOsight\iGreen\Reports\forXlsImport.txt">
      <textFields>
        <textField/>
      </textFields>
    </textPr>
  </connection>
  <connection id="14" xr16:uid="{00000000-0015-0000-FFFF-FFFF0E000000}" name="forXlsImport24" type="6" refreshedVersion="6" background="1" saveData="1">
    <textPr prompt="0" codePage="65001" sourceFile="C:\IOsight\iGreen\Reports\forXlsImport.txt">
      <textFields>
        <textField/>
      </textFields>
    </textPr>
  </connection>
  <connection id="15" xr16:uid="{00000000-0015-0000-FFFF-FFFF0F000000}" name="forXlsImport25" type="6" refreshedVersion="6" background="1" saveData="1">
    <textPr prompt="0" codePage="65001" sourceFile="C:\IOsight\iGreen\Reports\forXlsImport.txt">
      <textFields>
        <textField/>
      </textFields>
    </textPr>
  </connection>
  <connection id="16" xr16:uid="{9ED4CDAA-DA44-46CA-B74F-072FF0F579C9}" name="forXlsImport251" type="6" refreshedVersion="6" background="1" saveData="1">
    <textPr prompt="0" codePage="65001" sourceFile="C:\IOsight\iGreen\Reports\forXlsImport.txt">
      <textFields>
        <textField/>
      </textFields>
    </textPr>
  </connection>
  <connection id="17" xr16:uid="{12CA8838-0E9D-4E10-AEC0-7C56BEBF7DF0}" name="forXlsImport2511" type="6" refreshedVersion="6" background="1" saveData="1">
    <textPr prompt="0" codePage="65001" sourceFile="C:\IOsight\iGreen\Reports\forXlsImport.txt">
      <textFields>
        <textField/>
      </textFields>
    </textPr>
  </connection>
  <connection id="18" xr16:uid="{00000000-0015-0000-FFFF-FFFF13000000}" name="forXlsImport4" type="6" refreshedVersion="6" background="1" saveData="1">
    <textPr prompt="0" codePage="65001" sourceFile="C:\IOSight\forXlsImport.txt">
      <textFields>
        <textField/>
      </textFields>
    </textPr>
  </connection>
  <connection id="19" xr16:uid="{00000000-0015-0000-FFFF-FFFF14000000}" name="forXlsImport41" type="6" refreshedVersion="6" background="1" saveData="1">
    <textPr prompt="0" codePage="65001" sourceFile="C:\IOSight\forXlsImport.txt">
      <textFields>
        <textField/>
      </textFields>
    </textPr>
  </connection>
  <connection id="20" xr16:uid="{00000000-0015-0000-FFFF-FFFF15000000}" name="forXlsImport5" type="6" refreshedVersion="6" background="1" saveData="1">
    <textPr prompt="0" sourceFile="C:\Program Files (x86)\iGreen\Reports\forXlsImport.txt">
      <textFields>
        <textField/>
      </textFields>
    </textPr>
  </connection>
  <connection id="21" xr16:uid="{00000000-0015-0000-FFFF-FFFF16000000}" name="forXlsImport51" type="6" refreshedVersion="6" background="1" saveData="1">
    <textPr prompt="0" sourceFile="C:\Program Files (x86)\iGreen\Reports\forXlsImport.txt">
      <textFields>
        <textField/>
      </textFields>
    </textPr>
  </connection>
  <connection id="22" xr16:uid="{00000000-0015-0000-FFFF-FFFF18000000}" name="forXlsImport61" type="6" refreshedVersion="6" background="1" saveData="1">
    <textPr prompt="0" codePage="65001" sourceFile="C:\Program Files (x86)\iGreen\_Log\Analyzer\Reports\Task6234\Temp\forXlsImport.txt">
      <textFields>
        <textField/>
      </textFields>
    </textPr>
  </connection>
  <connection id="23" xr16:uid="{3C3A145B-0866-417D-8DE4-C005BBBC2915}" name="forXlsImport611" type="6" refreshedVersion="6" background="1" saveData="1">
    <textPr prompt="0" codePage="65001" sourceFile="C:\Program Files (x86)\iGreen\_Log\Analyzer\Reports\Task6234\Temp\forXlsImport.txt">
      <textFields>
        <textField/>
      </textFields>
    </textPr>
  </connection>
  <connection id="24" xr16:uid="{00000000-0015-0000-FFFF-FFFF1A000000}" name="forXlsImport7" type="6" refreshedVersion="6" background="1" saveData="1">
    <textPr prompt="0" codePage="65001" sourceFile="C:\Program Files (x86)\iGreen\_Log\Analyzer\Reports\Task6234\Temp\forXlsImport.txt">
      <textFields>
        <textField/>
      </textFields>
    </textPr>
  </connection>
  <connection id="25" xr16:uid="{00000000-0015-0000-FFFF-FFFF1B000000}" name="forXlsImport9" type="6" refreshedVersion="6" background="1" saveData="1">
    <textPr prompt="0" sourceFile="C:\Program Files (x86)\iGreen\_Log\Analyzer\Reports\Task6234\Temp\forXlsImport.txt">
      <textFields>
        <textField/>
      </textFields>
    </textPr>
  </connection>
</connections>
</file>

<file path=xl/sharedStrings.xml><?xml version="1.0" encoding="utf-8"?>
<sst xmlns="http://schemas.openxmlformats.org/spreadsheetml/2006/main" count="30947" uniqueCount="12701">
  <si>
    <t>דיווחי דיגומים, חריגים ואסורים</t>
  </si>
  <si>
    <t>תקופת ביצוע הדיגומים</t>
  </si>
  <si>
    <t>דיווח כספי שנתי</t>
  </si>
  <si>
    <t>תקופת חיובי חריגים</t>
  </si>
  <si>
    <t>תקופת חיובי אסורים</t>
  </si>
  <si>
    <t>מומלץ לשמור עותק לגיבוי לפני ניקוי הנוסחאות</t>
  </si>
  <si>
    <t xml:space="preserve">ver 6 </t>
  </si>
  <si>
    <t>ver</t>
  </si>
  <si>
    <t>5.0.8</t>
  </si>
  <si>
    <t>iGreen</t>
  </si>
  <si>
    <t>date</t>
  </si>
  <si>
    <t>הערות</t>
  </si>
  <si>
    <t>דיווח חריגים - ממוצע- ההפרש מחושב לפי ערך הסף כולל אי ודאות. זו הצורה שבה הוא חושב בדוח החריגים במהלך 2018</t>
  </si>
  <si>
    <r>
      <t>דיווח חריגים- ערך סף המוצג הינו הערך האחרון, לפי נתונים עדכניים של ראובן. אי הודאות כנראה השתנה, עדיין לא ידוע מה הוא במדוייק</t>
    </r>
    <r>
      <rPr>
        <sz val="11"/>
        <color rgb="FF000000"/>
        <rFont val="Calibri"/>
      </rPr>
      <t xml:space="preserve"> (ממתינה תשובה של רות).
כרגע הוזנו ערכי אי ודאות בנוסחא ולא בדוח הפנימי בצורה כזו שתגיע לערכי הסף המעודכנים שראובן מסר</t>
    </r>
  </si>
  <si>
    <t>ישנן דגימות שלא מופיעות בדוח בגלל שהכנסיו להן ערכים דרך חדש ולא דרך היסטוריה. 
נשלחה רשימה של 26 מפעלים אפשריים בכל האיגוד.</t>
  </si>
  <si>
    <t>כל הגליונות יהיו לפי גליון מגזרים שמכיל את כל המפעלים של האיגוד</t>
  </si>
  <si>
    <t>גליון דיגומים לפי תוכנית שנתית- לאחר שיחה מול ראובן: היות ונמצאו מפעלים שיש להם דגימות אבל אין להם תוכנית עבודה, הוחלט שנציג את כל המפעלים הפעילים בתאגיד, והמהנדסים יידעו להשלים חוסרים ולהסיר מפעלים לא רלוונטיים</t>
  </si>
  <si>
    <t>חשוב- יש לתקן את הדוח של שנה הבאה לתוכנית ללא תחזוקה!</t>
  </si>
  <si>
    <t>גליון חריגים, וגליון כספים מושתתים על גליון דיגומים</t>
  </si>
  <si>
    <t>גליון סיכום חריגות הפך להיות דיווח אסורים בלבד</t>
  </si>
  <si>
    <t>גליום GENERAL שמציג את כל מפעלי התאגיד- בוטל</t>
  </si>
  <si>
    <t>גליות סכום כספים שהיה דוח שאילתא- בול</t>
  </si>
  <si>
    <t>נוספו 2 דוחות חדשים של חיוב חריגים וחיוג אסורים לפי הטבלאות החדשים של פירוט חיובים</t>
  </si>
  <si>
    <t>ההערה של טופס משמורת מוצגת בגליון דיווח דיגומים</t>
  </si>
  <si>
    <t>גליון הסיכום- תיקון עיצוב תא כמויות המים - היה מעוצב עם ש"ח</t>
  </si>
  <si>
    <t>גיליון הסיכום- סכום כספים של חריגים היה ללא שח</t>
  </si>
  <si>
    <t>הגיליון הראשי של תיכנון מול ביצוע הישן הופך להיות לא רלוונטי מבחינת הנתונים. הוא קיים רק לצורך קביעת התקופה הראשית.
הסיבה שהוא נשאר היא על מנת שלא אצתרך לבנות כרגע את כל הדוחות מחדש. גיליון הנתונים הראשי יהיה דוח השאילתא של תכנון מול ביצוע החדש- ספירת תוכניות עבודה</t>
  </si>
  <si>
    <r>
      <t>לאחר דיון מול ראובן ברייב:</t>
    </r>
    <r>
      <rPr>
        <b/>
        <sz val="10"/>
        <rFont val="Arial"/>
      </rPr>
      <t xml:space="preserve"> כמות ביקורים בפועל= כל הדגימות הלא מבוטלות, כולל הכל. ספירת כמות חריגים / אסורים/ ללא- רק דגימות סגורות ונשלחות.</t>
    </r>
    <r>
      <rPr>
        <sz val="10"/>
        <rFont val="Arial"/>
      </rPr>
      <t xml:space="preserve">
</t>
    </r>
    <r>
      <rPr>
        <sz val="10"/>
        <color rgb="FFFF0000"/>
        <rFont val="Arial"/>
      </rPr>
      <t>יצרתי דוח פנימי חדשה שמבוסס על דוח הראשי של תכנון מול ביצוע 2020. הוא מכיל ספירת האסורים חריגים וללא. הסרתי את הדוח הפנימי bit0</t>
    </r>
  </si>
  <si>
    <t>הסרתי את הדוח הפנימי "מגזר"- זה כעת בגיליון של הכתובות</t>
  </si>
  <si>
    <t>הוספת דוח פנימי של ההערות</t>
  </si>
  <si>
    <t>הוספתי דוח פנימי של רשימת מפעלים פעילים- הוא יהיה הרשימה המובילה של רשימת המפעלים של כל הדוח</t>
  </si>
  <si>
    <t>הוספתי דוח פנימי של ספירת תוכניות עבודה</t>
  </si>
  <si>
    <t>תיקון מאקרו של PTשל חריגים ואסורים חיובים: בעבר כותרת של טבלה הכילה גם תווים char 13 &amp; char 10. לאחר התיקון זה מכיל רק את 10 (לא ברור לי מה הם תווים אלו, אבל התיקון עבד)</t>
  </si>
  <si>
    <t>גיליון כספים הוספת מ"ק לעמודות כמויות המים</t>
  </si>
  <si>
    <t>Ver 5</t>
  </si>
  <si>
    <t>מרץ 2022: העברת הדוח ל-WEB</t>
  </si>
  <si>
    <t>פיצול תקופות: חישוב הכספים יחושב לפי תקופה שונה מזו של הדיגמות הראשית. משמעות: המשתמשים יגדרו תקופה לדוחות הפנימיים ידנית, והגדרות ניהול הגליונות של הדוח אני אשים את החישוב לפי תקופת דוח פנימי ולא לפי תקופה ראשית.</t>
  </si>
  <si>
    <t>07/03/22: לאחר בירור מול קארין. למרות שפיצלנו את תקופת הכספים מתקופת הדיגמום- בגליון הכספי- כמות המים הינה הכמות השנתית כפי שמוצגת בגליון "דיווח דיגומים". כלומר לפי תקופת הדגימות, ולא לפי תקופת החיובים.</t>
  </si>
  <si>
    <t>Count=גליון ראשי. 
דוח שאילתא  "איכות סביבה ביצועים" 1178
הדוח תואם לכל התאגידים לפי תאריך הדגימה.</t>
  </si>
  <si>
    <t>בניית דוח חדש של דגימות שחוייבו. הנתונים יכנסו לגליות ForbDraft</t>
  </si>
  <si>
    <t>מחקתי את גליון table. הגליון הראשי יהיה של count</t>
  </si>
  <si>
    <t>אין צורך יותר בנתוני דוח חיוב חריגים. מסירה את הקישור לגליון ExcDraft</t>
  </si>
  <si>
    <t xml:space="preserve">מוסיפה דוח פנימי של היתרים. מתנבת אותו לגליון החישובים ExcCalc לעמודה של בדיקת מפעלים שיש להם היתרים </t>
  </si>
  <si>
    <t>מוסיפה גליון של path שמקשר בין יחידה לנתיב  שלה. מאפשר להתשמש בדוח השוואת יחידות לכמויות מים</t>
  </si>
  <si>
    <t>גליון  ExcCalc הסרתי את רשימת המפעלים שיש להם היתרים. החיפוש יעשה ישירות מדוח השאילתא החדש שיושב בגליון ExcPermit</t>
  </si>
  <si>
    <t>גליון החישובים ForbAndExc השתנה להכיל רק מידע על אסורים. שיניתי את שמו ל ForbCalc. הגיליון נועד לתקן את שם התצוגה של PH לבדיקת גבול, ולשים ערך מוחלט עליו (הוא  שלילי לבדיקת גבול תחתון)</t>
  </si>
  <si>
    <t>הסרת המאקרו של חישובי PV: ישנה הגדרה שמאפשרת לעדכן את החישוב בכל פתיחה מחדש של הקובץ. אין צורך בכפתור המאקרו הראשון</t>
  </si>
  <si>
    <t>שינוי הדוח של ערכי סף תקן חריגים- דוח השוואת יחידות שנותן את הערך האחרון, במקום דוח ערכים, ונוסחא שמחשבת את הערך האחרון.</t>
  </si>
  <si>
    <t>עיצוב הגליונות לפי עיצוב מותנה, ולא דרך מאקרו</t>
  </si>
  <si>
    <t>שורת סיכום- דרך נוסחאות ולא דרך מאקרו</t>
  </si>
  <si>
    <t>מאקרו שנשאר: מיון גליון אסורים, שמירה כערך, מחיקת גליונות, מחיקת כפתור הניקוי</t>
  </si>
  <si>
    <t>גרסה 5 ייושמה על סביבת QA3 עם מסד נתונים עדכני של איגודן, לצורך הפקת הדוחות, ללא ביצוע שדרוג ל 5.0.8.
גרסה 6 יושמה עם התיקון הבא בסביבה החיה של האיגוד</t>
  </si>
  <si>
    <t>Ver6</t>
  </si>
  <si>
    <t>מרץ 2022- תיקוני אפיון לאחר בדיקות דוחות של 2021</t>
  </si>
  <si>
    <t>דיווח דיגומים- ביקשו שיכיל רק מפעלים שיש להם תוכניות עבודה. משמעות:</t>
  </si>
  <si>
    <t>(1) להעביר את הדוח הראשי להיות שאילתא חדשה של תוכניות עבודה רק של התאגיד.</t>
  </si>
  <si>
    <t>(2) לשנות את הדוח של COUNT להיות דוח פנימי- מספר 972. להשאיר אותו כדוח כללי לכל התאגידים</t>
  </si>
  <si>
    <t>(3) להסיר את הדוח הפנימי של מפעלים פעילים. לכוון את דיווח דיגומים לדוח הראשי שהוא יהיה ה-PLANNING החדש</t>
  </si>
  <si>
    <t>גיליונות גרסה 7</t>
  </si>
  <si>
    <t>סוגי גליונות</t>
  </si>
  <si>
    <t>מאקרו</t>
  </si>
  <si>
    <t>מגזרים</t>
  </si>
  <si>
    <t>שם גליון</t>
  </si>
  <si>
    <t>סוג</t>
  </si>
  <si>
    <t>כללי / פר תאגיד</t>
  </si>
  <si>
    <t>ID דוח פנימי</t>
  </si>
  <si>
    <t>תקופה</t>
  </si>
  <si>
    <t>מיקום הדוח הפנימי</t>
  </si>
  <si>
    <t>דוח פנימי: שאילתא</t>
  </si>
  <si>
    <t>שם מאקרו</t>
  </si>
  <si>
    <t>מטרה</t>
  </si>
  <si>
    <t>טריגר</t>
  </si>
  <si>
    <t>אולמות אירועים, מסעדות, קניונים</t>
  </si>
  <si>
    <t>גליון סופי</t>
  </si>
  <si>
    <t>מסך פתיחה</t>
  </si>
  <si>
    <t>תבנית- דוח סופי</t>
  </si>
  <si>
    <t>-</t>
  </si>
  <si>
    <t>Macro=sheet9</t>
  </si>
  <si>
    <t>דוח פנימי: דוחות מערכת</t>
  </si>
  <si>
    <t>Sort3</t>
  </si>
  <si>
    <t>מיון מפעלים בגליון דיווח אסורים לפי שם מפעל</t>
  </si>
  <si>
    <t>מערכת?</t>
  </si>
  <si>
    <t>שלב ראשון- פילטור ללא ריקים (אחרת הוא ממיין את הריקים למעלה). שלב שני- מיון, שלב שלישי - הסרת הפילטור (בשביל שהמאקרו של מחיקת הנוסחאות יעבוד)</t>
  </si>
  <si>
    <t>אכיפה- מי תהום</t>
  </si>
  <si>
    <t>Summary</t>
  </si>
  <si>
    <t>חישובים ועיבודים</t>
  </si>
  <si>
    <t>שורת סיכום של גליון דיווח דיגומים וגליון דיווח כספי. מעבד את נתונים הסיכום.ומועבר דרך נוסחא לדיווח דיגומים ודיווח כספים</t>
  </si>
  <si>
    <t>ClearFormulas</t>
  </si>
  <si>
    <t>שמירת ערכים במקום נוסחאות</t>
  </si>
  <si>
    <t>כפתור</t>
  </si>
  <si>
    <t>התראת האם אתה בטוח. קורא למאקרו של מחיקה
אם מדובר בקובץ גיבוי, המחיקה לא תתאפשר (נועד למנוע שמירה אוטומטית של קבצים שIOSIGHT מפיקים)
לפי גליון Summary</t>
  </si>
  <si>
    <t>אכיפה- ציפוי מתכות וטיפול פני שטח</t>
  </si>
  <si>
    <t>Template history</t>
  </si>
  <si>
    <t>Meta data</t>
  </si>
  <si>
    <t>היסטורית שינויים של קובץ התבנית</t>
  </si>
  <si>
    <t xml:space="preserve"> Pivot table \ Meta data</t>
  </si>
  <si>
    <t>DeleteSheets</t>
  </si>
  <si>
    <t>מחיקת גליונות+ כפתור</t>
  </si>
  <si>
    <t>מאקרו ClearFormulas</t>
  </si>
  <si>
    <t>בתי דפוס</t>
  </si>
  <si>
    <t>Index</t>
  </si>
  <si>
    <t>הסבר על גליונות ומאקרו</t>
  </si>
  <si>
    <t>בתי חולים</t>
  </si>
  <si>
    <t>דיווח דיגומים</t>
  </si>
  <si>
    <t>Macro=sheet1</t>
  </si>
  <si>
    <t>בתי מלון</t>
  </si>
  <si>
    <t>דיווח חריגים</t>
  </si>
  <si>
    <t>Macro=sheet2</t>
  </si>
  <si>
    <t>בתי מלון - אילת</t>
  </si>
  <si>
    <t>דיווח אסורים</t>
  </si>
  <si>
    <t>Macro=sheet3</t>
  </si>
  <si>
    <t>טקסטיל בלא הלבנה או צביעה</t>
  </si>
  <si>
    <t>Macro=sheet15</t>
  </si>
  <si>
    <t>טקסטיל כולל הלבנה או צביעה</t>
  </si>
  <si>
    <t>דוח ראשי</t>
  </si>
  <si>
    <t>Planning</t>
  </si>
  <si>
    <t>#תאגיד#</t>
  </si>
  <si>
    <t xml:space="preserve">#חדש# </t>
  </si>
  <si>
    <t>ראשית</t>
  </si>
  <si>
    <t>/איכות סביבה/תאגידים/{שם תאגיד}</t>
  </si>
  <si>
    <t xml:space="preserve">ספירת תוכניות העבודה לתאגיד, רק למפעלים שיש להם תוכניות עבודה. שיכתוב של דוח 972 מספירת תוכנית העבודה של תכנון מול ביצוע. </t>
  </si>
  <si>
    <t>מוסכים</t>
  </si>
  <si>
    <t>Count</t>
  </si>
  <si>
    <t>כללי</t>
  </si>
  <si>
    <t>/איכות סביבה/דוחות פנימיים</t>
  </si>
  <si>
    <t>ספירת ביצוע דגימות של כל המפעלים.
הספירה כוללת דגימות מכל הסטטוסים פרט למבוטל</t>
  </si>
  <si>
    <t>מוסכים - אילת</t>
  </si>
  <si>
    <t>Address</t>
  </si>
  <si>
    <t>ללא</t>
  </si>
  <si>
    <t>/כללי</t>
  </si>
  <si>
    <t>מי רקע אכיפה- מי תהום</t>
  </si>
  <si>
    <t>Comments</t>
  </si>
  <si>
    <t>/תכנון מול ביצוע/דוחות פנימיים</t>
  </si>
  <si>
    <t>הערות טופס משמורת למפעלים</t>
  </si>
  <si>
    <t>מי רקע אכיפה- ציפוי מתכות וטיפול פני שטח</t>
  </si>
  <si>
    <t>לא רלוונטי, אכיפה בכלל לא אמור להופיע בדוח</t>
  </si>
  <si>
    <t>ExcValue</t>
  </si>
  <si>
    <t>#841</t>
  </si>
  <si>
    <t>דוח שאילתא השולף רשימת ערכים לפי דגימה. כתוב בנפרד לכל תאגיד. 
*מבוסס על דוח ערכים שבניתי לכל תאגיד בנפרד
*ערכי פרמטרים של חריגים בלבד.</t>
  </si>
  <si>
    <t>מי תהום דיגומים</t>
  </si>
  <si>
    <t>ExcPermit</t>
  </si>
  <si>
    <t>רשימת מפעלים בכל התאגיד להם יש היתרי חריגים פעילים בתקופה המבוקשת. הדוח מפרט תאריכי הדלקה והערכים שלהם, ומועד סיום.</t>
  </si>
  <si>
    <t>מכבסות</t>
  </si>
  <si>
    <t>Path</t>
  </si>
  <si>
    <t>נתיב מלא של יחידות פעילות	. 
נבנה לצורך עבודה עם דוח השוואת יחידות  המציג נתיב מלא או שם יחידה, אבל לא מספר מזהה שלה.</t>
  </si>
  <si>
    <t>מכבסות - אילת</t>
  </si>
  <si>
    <t>WQ</t>
  </si>
  <si>
    <t>דוח פנימי:השוואת יחידות</t>
  </si>
  <si>
    <t>/דוחות מים</t>
  </si>
  <si>
    <t>דוח השוואת יחידות. 
קטגוריה : מונה כמות מים 67
פונקציה: InterpolatedQuantity</t>
  </si>
  <si>
    <t>מסעדות וקניונים - אילת</t>
  </si>
  <si>
    <t>ForbDraft</t>
  </si>
  <si>
    <t>דוח פנימי: אסורים- דגימות שחוייבו</t>
  </si>
  <si>
    <t xml:space="preserve"> (2221) #חדש#</t>
  </si>
  <si>
    <t xml:space="preserve">דוח מסוג חדש "דגימות שחוייבו". מחליף את דוח החיובים הישן
לסדר את התיקיה: כרגע מרוכז תחת התאגיד, תחת דוחות פנימיים. </t>
  </si>
  <si>
    <t>מפעל תעשייתי – מזון</t>
  </si>
  <si>
    <t>ExcCharge</t>
  </si>
  <si>
    <t>דוח פנימי: דוח ערכים</t>
  </si>
  <si>
    <t>#1071</t>
  </si>
  <si>
    <t>דוח משני</t>
  </si>
  <si>
    <t xml:space="preserve">סכומי חיבים לפי טעינת קבצי חיוב אקסל. תקופה מותאמת אישית. חריגים (דוח ערכים)
דורש עיבוד PT לפי מפעל </t>
  </si>
  <si>
    <t>מפעלי חומרי בנייה</t>
  </si>
  <si>
    <t>ForbCharge</t>
  </si>
  <si>
    <t>#1072</t>
  </si>
  <si>
    <t>סכומי חיבים לפי טעינת קבצי חיוב אקסל. תקופה מותאמת אישית. אסורים (דוח ערכים).
דורש עיבוד PT לפי מפעל</t>
  </si>
  <si>
    <t>מפעלי כימיה</t>
  </si>
  <si>
    <t>ExcLimit</t>
  </si>
  <si>
    <t>ערכי סף אפקטיביים של ערכי חריגים (אפקטיביים- ללא התחשבות במי רקע). נועד לחישוב ממוצעים של חריגים בגליון "דיווח חריגים".
יחידה: ערכי סף אפקטיביים חריגים LOW
קטגוריות: COD, TSS, חנקן קלדל, זרחן</t>
  </si>
  <si>
    <t>מפעלי מזון ומשקאות</t>
  </si>
  <si>
    <t>ExcCalc</t>
  </si>
  <si>
    <t>מעבד נתונים מגיליון ExcValue - מועבר לגליון דיווח חריגים</t>
  </si>
  <si>
    <t>מפעלי עיבוד עורות</t>
  </si>
  <si>
    <t>ForbCalc</t>
  </si>
  <si>
    <t>מעבד נתונים מגליון ForbDraft- תיקון ערך ושם תצוגה של תג ה-pH  לבדיקת גבול (ערך מוחלט, ושם רק pH).
מועבר לגליון דיווח אסורים</t>
  </si>
  <si>
    <t>מפעלי ציפוי מתכות וטיפול פני שטח</t>
  </si>
  <si>
    <t>לא צריך להופיע ערך של גבול TSS בגליון דיווח חריגים</t>
  </si>
  <si>
    <t>WQ_UnitID</t>
  </si>
  <si>
    <t>מעבד את נתוני כמויות המים- מקשר בין הנתיב של היחידה בדוח כמויות המים למספר מזהה של המפעל. מועבר לגליון דיווח דיגומים, דיווח חריגים, ודיווח כספי</t>
  </si>
  <si>
    <t>מפעלים ביטחוניים</t>
  </si>
  <si>
    <t>PT_ExcValue</t>
  </si>
  <si>
    <t xml:space="preserve"> Pivot table</t>
  </si>
  <si>
    <t>מעבד נתונים מגיליון ExcCalc- מקבץ לפי מפעל, ומחזיר ל- ExcCalc חזרה</t>
  </si>
  <si>
    <t>משחטות, בתי מטבחיים, בתי נחירה, עיבוד דגים</t>
  </si>
  <si>
    <t>PT_Charge_Exc</t>
  </si>
  <si>
    <t xml:space="preserve">מעבד נתונים מגליון ExcCharge , מקבץ לפי מפעל ומועבר לגליון דיווח כספי שנתי. </t>
  </si>
  <si>
    <t>נא להגדיר מגזר</t>
  </si>
  <si>
    <t>PT_Charge_Forb</t>
  </si>
  <si>
    <t xml:space="preserve">מעבד נתונים מגליון ForbCharge , מקבץ לפי מפעל ומועבר לגליון דיווח כספי שנתי. </t>
  </si>
  <si>
    <t>קוסמטיקה ותמרוקים</t>
  </si>
  <si>
    <t>רפת או לול</t>
  </si>
  <si>
    <t>שפכים חריגים</t>
  </si>
  <si>
    <t>שפכים חריגים -אילת</t>
  </si>
  <si>
    <t>תחנות מעבר לפסולת</t>
  </si>
  <si>
    <t>תחנות רחיצת רכב</t>
  </si>
  <si>
    <t>תחנות תדלוק</t>
  </si>
  <si>
    <t>תחנות תדלוק - אילת</t>
  </si>
  <si>
    <t>סיכומים</t>
  </si>
  <si>
    <t>גובץ גיבוי:</t>
  </si>
  <si>
    <t>שורה אחרונה של נתונים</t>
  </si>
  <si>
    <t>מספר מפעלים</t>
  </si>
  <si>
    <t>מספר מפעלים שחוייבו</t>
  </si>
  <si>
    <t>טקסט</t>
  </si>
  <si>
    <t>כמות מים/שפכים שנתית</t>
  </si>
  <si>
    <t>מספר בדיקות שנתי מתוכנן עפ"י תכנית הדיגום</t>
  </si>
  <si>
    <t>מספר בדיקות בפועל</t>
  </si>
  <si>
    <t>מספר דיגומים שנמצאו שפכים חריגים</t>
  </si>
  <si>
    <t>מספר דיגומים שנמצאו שפכים אסורים</t>
  </si>
  <si>
    <t>מספר הדיגומים שלא נמצאו חריגות (אסורים או חריגים)</t>
  </si>
  <si>
    <t>כמות מים/שפכים שנתית שנצרכה (מ"ק)</t>
  </si>
  <si>
    <t>כמות מים חריגים</t>
  </si>
  <si>
    <t>סכום חיוב חריגים</t>
  </si>
  <si>
    <t>כמות מים אסורים</t>
  </si>
  <si>
    <t>סכום חיוב אסורים</t>
  </si>
  <si>
    <t>סכום חיוב שנתי</t>
  </si>
  <si>
    <t>אקודן</t>
  </si>
  <si>
    <t>שם מפעל</t>
  </si>
  <si>
    <t>כתובת המפעל</t>
  </si>
  <si>
    <t>מגזר תעשייתי לפי התוספת השלישית</t>
  </si>
  <si>
    <t>אופן הדיגום (חטף/מורכב)</t>
  </si>
  <si>
    <t>כמות מים/שפכים שנתית (מ"ק)</t>
  </si>
  <si>
    <t>האם יש הסכם להזרמת שפכים חריגים
כן/לא</t>
  </si>
  <si>
    <t>ריכוז מירבי המותר הזרמה על פי הסכם (מג"ל \ ערך)</t>
  </si>
  <si>
    <t>ממוצע ריכוזים בפועל (מג"ל \ ערך)</t>
  </si>
  <si>
    <t>מגזר תעשייתי</t>
  </si>
  <si>
    <t>COD</t>
  </si>
  <si>
    <t>TSS</t>
  </si>
  <si>
    <t>חנקן קלדל</t>
  </si>
  <si>
    <t>זרחן</t>
  </si>
  <si>
    <t>חנקן קילדל</t>
  </si>
  <si>
    <t>צריכת מים לדיגום (מ"ק)</t>
  </si>
  <si>
    <t>תאריך הדיגום</t>
  </si>
  <si>
    <t>הפרמטר החורג</t>
  </si>
  <si>
    <t>ערך נמדד (מג"ל)</t>
  </si>
  <si>
    <t>דיווח כספים שנתי</t>
  </si>
  <si>
    <t>שפכים אסורים</t>
  </si>
  <si>
    <t>כמות מים שחוייבה (מ"ק)</t>
  </si>
  <si>
    <t>סה"כ סכום חיוב שנתי</t>
  </si>
  <si>
    <t xml:space="preserve"> תאריך הפקה    27/02/2023 16:21:42</t>
  </si>
  <si>
    <t>איכות סביבה- רמת גן</t>
  </si>
  <si>
    <t>מ01/01/2022 00:00:00עד01/01/2023 00:00:00</t>
  </si>
  <si>
    <t>intParentSiteID</t>
  </si>
  <si>
    <t>TotalPlanned</t>
  </si>
  <si>
    <t>vchName</t>
  </si>
  <si>
    <t>&amp;תחנת תדלוק אלון שרות - תדלוק</t>
  </si>
  <si>
    <t>&amp;תחנת תדלוק דלק ישראמקס - תדלוק</t>
  </si>
  <si>
    <t>&amp;תחנת תדלוק דלק עלית - תדלוק</t>
  </si>
  <si>
    <t>אומריקס-מרכז לשרותי דם מד"א</t>
  </si>
  <si>
    <t>אפעל מרכז כנסים ואירוח</t>
  </si>
  <si>
    <t>בי"ח שיבא תל השומר (מגזר בי"ח)</t>
  </si>
  <si>
    <t>בית אבות אניטה מילר כהן</t>
  </si>
  <si>
    <t>בית אבות משען</t>
  </si>
  <si>
    <t>בית אבות עירוני רמת גן</t>
  </si>
  <si>
    <t>בית אבות פנחס רוזן</t>
  </si>
  <si>
    <t>בית מלון אינדיגו</t>
  </si>
  <si>
    <t>בניין ש.א.פ</t>
  </si>
  <si>
    <t>גן בעיר</t>
  </si>
  <si>
    <t>יוסקוביץ' גרופ אירועים בע''מ (הדר די מול)</t>
  </si>
  <si>
    <t>כפר המכביה</t>
  </si>
  <si>
    <t>לאונרדו (שרתון) סיטי טאוור</t>
  </si>
  <si>
    <t>מוסך KIA מוטורס</t>
  </si>
  <si>
    <t>מלון רימונים טאואר(לשעבר אופטימה)</t>
  </si>
  <si>
    <t>קניון איילון</t>
  </si>
  <si>
    <t>קניון ביאליק (מרכז אלרם )</t>
  </si>
  <si>
    <t>קניון מרום נוה סנטר</t>
  </si>
  <si>
    <t>ת. ד. סונול המכבים</t>
  </si>
  <si>
    <t>ת. ת. פז עוז גרינוולד</t>
  </si>
  <si>
    <t>ת.ת. שערי דלק רמה</t>
  </si>
  <si>
    <t>ת.ת.פז רמה</t>
  </si>
  <si>
    <t>תחנת דלק סד"ש תל השומר</t>
  </si>
  <si>
    <t>מספר דגימה</t>
  </si>
  <si>
    <t>Factory</t>
  </si>
  <si>
    <t>COD
matrix 23</t>
  </si>
  <si>
    <t>count
matrix 23</t>
  </si>
  <si>
    <t>TSS
matrix 24</t>
  </si>
  <si>
    <t>count
matrix 24</t>
  </si>
  <si>
    <t>חנקן
matrix 74</t>
  </si>
  <si>
    <t>count
matrix 74</t>
  </si>
  <si>
    <t>זרחן
matrix 54</t>
  </si>
  <si>
    <t>count
matrix 54</t>
  </si>
  <si>
    <r>
      <rPr>
        <sz val="10"/>
        <color theme="1"/>
        <rFont val="Calibri"/>
      </rPr>
      <t>←</t>
    </r>
    <r>
      <rPr>
        <sz val="10"/>
        <color theme="1"/>
        <rFont val="Calibri"/>
        <charset val="177"/>
        <scheme val="minor"/>
      </rPr>
      <t xml:space="preserve"> AVG if count &gt;0 
----------------------------
Factory </t>
    </r>
    <r>
      <rPr>
        <sz val="10"/>
        <color theme="1"/>
        <rFont val="Calibri"/>
      </rPr>
      <t>↓</t>
    </r>
  </si>
  <si>
    <t>מרחפים 105
matrix 24</t>
  </si>
  <si>
    <t>חנקן קלדל
matrix 74</t>
  </si>
  <si>
    <t>אסורים- תיקון pH לבדיקת גבול</t>
  </si>
  <si>
    <t>מספר שורה ב-ForbDraft</t>
  </si>
  <si>
    <t>מספר דגימה למעקב</t>
  </si>
  <si>
    <t>הפרמטר החורג- מתוקן</t>
  </si>
  <si>
    <t>ערך נמדד- מתוקן</t>
  </si>
  <si>
    <t>הפרמטר החורג (מקורי)</t>
  </si>
  <si>
    <t>כמות מים שנתית- לפי אקודן של מפעל</t>
  </si>
  <si>
    <t>נתיב מלא</t>
  </si>
  <si>
    <t>מונה כמות מים- חישוב שנתי</t>
  </si>
  <si>
    <t>Row Labels</t>
  </si>
  <si>
    <t>Sum of COD23</t>
  </si>
  <si>
    <t>Sum of count23</t>
  </si>
  <si>
    <t>Sum of TSS24</t>
  </si>
  <si>
    <t>Sum of count24</t>
  </si>
  <si>
    <t>Sum of  74חנקן</t>
  </si>
  <si>
    <t>Sum of count74</t>
  </si>
  <si>
    <t>Sum of 54זרחן</t>
  </si>
  <si>
    <t>Sum of count54</t>
  </si>
  <si>
    <t>(blank)</t>
  </si>
  <si>
    <t>Grand Total</t>
  </si>
  <si>
    <t>Sum of חריגים כמות מים לחיוב</t>
  </si>
  <si>
    <t>Sum of חריגים סכה חיוב דגימה</t>
  </si>
  <si>
    <t>Sum of אסורים-כמות מים לחיוב</t>
  </si>
  <si>
    <t>Sum of אסורים- סכה חיוב דגימה</t>
  </si>
  <si>
    <t xml:space="preserve"> תאריך הפקה    27/02/2023 16:20:50</t>
  </si>
  <si>
    <t>איכות הסביבה- ביצועים</t>
  </si>
  <si>
    <t>FactoryID</t>
  </si>
  <si>
    <t>all</t>
  </si>
  <si>
    <t>open0</t>
  </si>
  <si>
    <t>Closed1</t>
  </si>
  <si>
    <t>ClosedSent</t>
  </si>
  <si>
    <t>Visit3</t>
  </si>
  <si>
    <t>VisitSent</t>
  </si>
  <si>
    <t>SamplesBitExc</t>
  </si>
  <si>
    <t>SamplesBitForb</t>
  </si>
  <si>
    <t>SamplesBit_0</t>
  </si>
  <si>
    <t>כתובות מפעלי האיגוד</t>
  </si>
  <si>
    <t>מפעל</t>
  </si>
  <si>
    <t>CityID</t>
  </si>
  <si>
    <t>תאגיד</t>
  </si>
  <si>
    <t>כתובת</t>
  </si>
  <si>
    <t>מספר_משלם</t>
  </si>
  <si>
    <t>מיקוד</t>
  </si>
  <si>
    <t>איש_קשר</t>
  </si>
  <si>
    <t>טלפון</t>
  </si>
  <si>
    <t>מייל</t>
  </si>
  <si>
    <t>מגזר</t>
  </si>
  <si>
    <t>מספר_ח_פ</t>
  </si>
  <si>
    <t>נקודת_דיגום_מתוכננת</t>
  </si>
  <si>
    <t>&amp;מחנה תל השומר משא 7000 - מסעדות</t>
  </si>
  <si>
    <t>אור - יהודה -  מי שקמה</t>
  </si>
  <si>
    <t>_מי רקע אור יהודה</t>
  </si>
  <si>
    <t>EMS</t>
  </si>
  <si>
    <t>יוני נתניהו 1, אור יהודה</t>
  </si>
  <si>
    <t>אולמי אקסייט (גני סאם)</t>
  </si>
  <si>
    <t>החרושת 6, אור יהודה</t>
  </si>
  <si>
    <t>207820000_אולמי אקסייט (גני סאם) דרויש אלי</t>
  </si>
  <si>
    <t>דני דרויש- בעל העסק</t>
  </si>
  <si>
    <t>03-5332312</t>
  </si>
  <si>
    <t>avikanti@walla.com</t>
  </si>
  <si>
    <t>זרם תעשייתי אחוד</t>
  </si>
  <si>
    <t>אולמי דניאל</t>
  </si>
  <si>
    <t>הסדנא 14, אור יהודה</t>
  </si>
  <si>
    <t>203690002_אולמי דניאל</t>
  </si>
  <si>
    <t>מייקל (צדוק) צבי - בעל העסק</t>
  </si>
  <si>
    <t>03-5332480</t>
  </si>
  <si>
    <t>אולמי קינגסטון</t>
  </si>
  <si>
    <t>דוד אלעזר 101, אור יהודה</t>
  </si>
  <si>
    <t>102020002_אולמי קינגסטון - ע.י.נ. משיח בע"מ</t>
  </si>
  <si>
    <t>עאדל משיח</t>
  </si>
  <si>
    <t>003-5331122</t>
  </si>
  <si>
    <t>kingston100@walla.com</t>
  </si>
  <si>
    <t>אוריאנה</t>
  </si>
  <si>
    <t>היוצרים 16, אור יהודה</t>
  </si>
  <si>
    <t>207880000_אוריאנה - אורן צבי</t>
  </si>
  <si>
    <t>אורן צבי-בעלים</t>
  </si>
  <si>
    <t>003-6345500</t>
  </si>
  <si>
    <t>oryana4@gmail.com</t>
  </si>
  <si>
    <t>אטליז שרעבי</t>
  </si>
  <si>
    <t>היצירה 6, אור יהודה</t>
  </si>
  <si>
    <t>207320003_אטליז שרעבי</t>
  </si>
  <si>
    <t>אברון שרעבי</t>
  </si>
  <si>
    <t>03-6336767</t>
  </si>
  <si>
    <t>אצל התורכי</t>
  </si>
  <si>
    <t>הראשונים 2, אור יהודה</t>
  </si>
  <si>
    <t>200820000_אצל התורקי - דואניס יזמים</t>
  </si>
  <si>
    <t>ישעיהו אדואניס</t>
  </si>
  <si>
    <t>03-5331352</t>
  </si>
  <si>
    <t>shaia100@walla.com</t>
  </si>
  <si>
    <t>זרם כללי</t>
  </si>
  <si>
    <t>בית סיעודי - צומת סביון</t>
  </si>
  <si>
    <t>סמטת האירוס 9, אור יהודה</t>
  </si>
  <si>
    <t>#N/A</t>
  </si>
  <si>
    <t>ויקי רוזן - מנהלת  העסק</t>
  </si>
  <si>
    <t>03-5117212</t>
  </si>
  <si>
    <t>victoryar@tl-care.co.il</t>
  </si>
  <si>
    <t>בכור מוטורס</t>
  </si>
  <si>
    <t>ההגנה 18, אור יהודה</t>
  </si>
  <si>
    <t>ברוך כהן</t>
  </si>
  <si>
    <t>003-6344040</t>
  </si>
  <si>
    <t>גולד סנטר</t>
  </si>
  <si>
    <t>היוזמים 7, אור יהודה</t>
  </si>
  <si>
    <t>רוני חי-מנהל</t>
  </si>
  <si>
    <t>003-5334335</t>
  </si>
  <si>
    <t>g_c@zahav.net.il</t>
  </si>
  <si>
    <t>דור אנרגיה בישר</t>
  </si>
  <si>
    <t>המסגר 8, אור יהודה</t>
  </si>
  <si>
    <t>האחים שקורי בשרים</t>
  </si>
  <si>
    <t>אליהו סעדון 130, אור יהודה</t>
  </si>
  <si>
    <t>204420000_האחים שקורי</t>
  </si>
  <si>
    <t>אורי שקורי</t>
  </si>
  <si>
    <t>050-3949494</t>
  </si>
  <si>
    <t>הרמיטאג' (ברייט הול)</t>
  </si>
  <si>
    <t>הפלדה 1, אור יהודה</t>
  </si>
  <si>
    <t>יעקב</t>
  </si>
  <si>
    <t>003-5331577</t>
  </si>
  <si>
    <t>חיים לגזיאל מעדני בשר</t>
  </si>
  <si>
    <t>ההגנה 14, אור יהודה</t>
  </si>
  <si>
    <t>200360000_חיים לגזיאל מעדני בשר</t>
  </si>
  <si>
    <t>חיים לגזיאל</t>
  </si>
  <si>
    <t>03-5332360</t>
  </si>
  <si>
    <t>חיריה ווטלנד</t>
  </si>
  <si>
    <t>חיריה</t>
  </si>
  <si>
    <t>אילן גלבוע</t>
  </si>
  <si>
    <t>יינות ביתן (כמעט חינם) אור יהודה</t>
  </si>
  <si>
    <t>המפעל 4, אור יהודה</t>
  </si>
  <si>
    <t>211280000_ע.ר.צים ישירים - יינות ביתן (כמעט חינם)</t>
  </si>
  <si>
    <t>יחזקאל יחזקאל</t>
  </si>
  <si>
    <t>003-6345045</t>
  </si>
  <si>
    <t>or-yehuda@c-hinam.co.il</t>
  </si>
  <si>
    <t>מאפיית ברכת הארץ</t>
  </si>
  <si>
    <t>ההגנה 15, אור יהודה</t>
  </si>
  <si>
    <t>200570007_מאפיית ברכת הארץ</t>
  </si>
  <si>
    <t>מאפיית הכוהנים</t>
  </si>
  <si>
    <t>ההגנה 12, אור יהודה</t>
  </si>
  <si>
    <t>200330000_מאפיית הכוהנים</t>
  </si>
  <si>
    <t>03-6045412</t>
  </si>
  <si>
    <t>מאפית וינסטו השלום</t>
  </si>
  <si>
    <t>היוזמים 10, אור יהודה</t>
  </si>
  <si>
    <t>206640000_וינסטו מאפית השלום</t>
  </si>
  <si>
    <t>שם טוב כהן</t>
  </si>
  <si>
    <t>03-5332929</t>
  </si>
  <si>
    <t>מגדלי הים התיכון</t>
  </si>
  <si>
    <t>האיריס 9, אור יהודה</t>
  </si>
  <si>
    <t>101830004_בית סיעודי צומת סביון - מגדלי הים התיכון</t>
  </si>
  <si>
    <t>בטי קפלן-מנהלת, אבי רוטמן -מנ' אחזקה</t>
  </si>
  <si>
    <t>03-7356800</t>
  </si>
  <si>
    <t>מגה בול</t>
  </si>
  <si>
    <t>אליהו סעדון 120, קניון עזריאלי, אור יהודה</t>
  </si>
  <si>
    <t>גב' שרית-מנהלת העסק</t>
  </si>
  <si>
    <t>003-6346798</t>
  </si>
  <si>
    <t>מוסך א.מ.ואחיו</t>
  </si>
  <si>
    <t>הסדנא 4, א.ת. ישן, אור יהודה</t>
  </si>
  <si>
    <t>אבי מועלם - בעלים</t>
  </si>
  <si>
    <t>050-7664805</t>
  </si>
  <si>
    <t>מוסך וולבו חנן שפיק</t>
  </si>
  <si>
    <t>חטיבת אלכסנדרוני 3, אור יהודה</t>
  </si>
  <si>
    <t>207400000_מוסך וולבו חנן שפיק</t>
  </si>
  <si>
    <t>שפיק מססה</t>
  </si>
  <si>
    <t>03-5339342</t>
  </si>
  <si>
    <t>מכבסת צח</t>
  </si>
  <si>
    <t>המסגר 3 א.ת.אור יהודה</t>
  </si>
  <si>
    <t>נסים סעדה</t>
  </si>
  <si>
    <t>003-533957</t>
  </si>
  <si>
    <t>מסעדת סמרקנד</t>
  </si>
  <si>
    <t>יחזקאל קזז 18, אור יהודה</t>
  </si>
  <si>
    <t>200130000_מסעדת סמרקנד</t>
  </si>
  <si>
    <t>דוד פוזיילוב</t>
  </si>
  <si>
    <t>03-5333448</t>
  </si>
  <si>
    <t>samarkand@012.net.il</t>
  </si>
  <si>
    <t>מסעדת סעיד</t>
  </si>
  <si>
    <t>דוד אלעזר 8, כפר אנה, אור יהודה</t>
  </si>
  <si>
    <t>202890002_מסעדת סעיד</t>
  </si>
  <si>
    <t>רוני משיח-בעל העסק</t>
  </si>
  <si>
    <t>003-5332667</t>
  </si>
  <si>
    <t>מסעדת פארוק</t>
  </si>
  <si>
    <t>מרדכי בן פורת 70, אור יהודה</t>
  </si>
  <si>
    <t>201530000_מסעדת פארוק - שירן מהדרין</t>
  </si>
  <si>
    <t>נורייב ראובן</t>
  </si>
  <si>
    <t>03-5330159</t>
  </si>
  <si>
    <t>מסעדת פסטורלי</t>
  </si>
  <si>
    <t>יונתן נתניהו 1, אור יהודה</t>
  </si>
  <si>
    <t>210800000_מסעדת פסטורלי - שבח אלי</t>
  </si>
  <si>
    <t>מפגש אנטבה</t>
  </si>
  <si>
    <t>שוק 1 כפר ענה, אור יהודה</t>
  </si>
  <si>
    <t>208070000_מפגש אנטבה</t>
  </si>
  <si>
    <t>אלירן</t>
  </si>
  <si>
    <t>03-5331266</t>
  </si>
  <si>
    <t>סיטי סטאר</t>
  </si>
  <si>
    <t>הסדנא 6, אור יהודה</t>
  </si>
  <si>
    <t>207640000_סיטי סטאר  - קייטרינג שלוה</t>
  </si>
  <si>
    <t>מר צ'יקבשווילי שלוה-בעל העסק</t>
  </si>
  <si>
    <t>03-5332269</t>
  </si>
  <si>
    <t>shalva@citystar.co.il</t>
  </si>
  <si>
    <t>עדי קייטרינג</t>
  </si>
  <si>
    <t>המלאכה 4, אור יהודה</t>
  </si>
  <si>
    <t>205570000_עדי קייטרינג</t>
  </si>
  <si>
    <t>יוסי משאלוב/עדי</t>
  </si>
  <si>
    <t>03-5336663</t>
  </si>
  <si>
    <t>agam20@zahav.net.il</t>
  </si>
  <si>
    <t>פארק אריאל שרון</t>
  </si>
  <si>
    <t>אתר חיריה כביש 4 ליד מחלף גנות</t>
  </si>
  <si>
    <t>ת.ד. 62300 תל אביב 61621</t>
  </si>
  <si>
    <t>אסף טל - מנהל רכש ולוגיסטיקה</t>
  </si>
  <si>
    <t>003-7398999</t>
  </si>
  <si>
    <t>קייטרינג עבדאללה ובניו</t>
  </si>
  <si>
    <t>הסדנא 12 , א. ת. אור יהודה</t>
  </si>
  <si>
    <t>207290000_קייטרינג עבדאללה ובניו</t>
  </si>
  <si>
    <t>יחזקאל צבי</t>
  </si>
  <si>
    <t>054-5661212</t>
  </si>
  <si>
    <t>קפה ג'ו + רימון</t>
  </si>
  <si>
    <t>היוצרים 6, אור יהודה</t>
  </si>
  <si>
    <t>203700026_קפה גו' - ל.נ סביונים</t>
  </si>
  <si>
    <t>רון קינדלר</t>
  </si>
  <si>
    <t>03-6341964</t>
  </si>
  <si>
    <t>שאול בשרים</t>
  </si>
  <si>
    <t>העבודה 2, אור יהודה</t>
  </si>
  <si>
    <t>206460005_שאול בשרים</t>
  </si>
  <si>
    <t>שי לי מרכז שרות לרכב (מוסך ג'וסטו)</t>
  </si>
  <si>
    <t>העבודה 20, אור יהודה</t>
  </si>
  <si>
    <t>206620000_שי לי מרכז שרות לרכב (מוסך ג'וסטו)</t>
  </si>
  <si>
    <t>יצחק ג'וסטו - בעלים</t>
  </si>
  <si>
    <t>003-5333082</t>
  </si>
  <si>
    <t>josto2@walla.com</t>
  </si>
  <si>
    <t>שלוותה אירועים בע"מ</t>
  </si>
  <si>
    <t>תחנת דלק פז אור יהודה</t>
  </si>
  <si>
    <t>יונתן נתניהו 6, אור יהודה</t>
  </si>
  <si>
    <t>211530000_תחנת דלק פז אור יהודה</t>
  </si>
  <si>
    <t>מיקי לבנטל - מפקח איכות הסביבה - פז</t>
  </si>
  <si>
    <t>03-6342142</t>
  </si>
  <si>
    <t>תחנת תדלוק דור אלון</t>
  </si>
  <si>
    <t>החרושת 17, א.ת. חדש, אור יהודה</t>
  </si>
  <si>
    <t>211320000_תחנת דלק דור אלון</t>
  </si>
  <si>
    <t>אברהם גולדברג</t>
  </si>
  <si>
    <t>05-6615303</t>
  </si>
  <si>
    <t>תחנת תדלוק סונול קרן</t>
  </si>
  <si>
    <t>החרושת 2, אור יהודה</t>
  </si>
  <si>
    <t>207810002_תחנת דלק סונול קרן</t>
  </si>
  <si>
    <t>יניב בסט מנהל</t>
  </si>
  <si>
    <t>03-5334207</t>
  </si>
  <si>
    <t>103@sonol.co.il</t>
  </si>
  <si>
    <t>תכשיטי כהן</t>
  </si>
  <si>
    <t>המלאכה 2 , אור יהודה</t>
  </si>
  <si>
    <t>205680000_תכשיטי כהן</t>
  </si>
  <si>
    <t>יוסי כהן -בעל העסק</t>
  </si>
  <si>
    <t>003-6342880</t>
  </si>
  <si>
    <t>cohenjew@zahav.net.il</t>
  </si>
  <si>
    <t>(לשעבר בלמון) B4U</t>
  </si>
  <si>
    <t>אזור - מי שקמה</t>
  </si>
  <si>
    <t>החצב 6, א.ת.אזור</t>
  </si>
  <si>
    <t>25004200_"בי.פור.יו" בע"מ B4U</t>
  </si>
  <si>
    <t>רפי זילברברג - מנכ"ל</t>
  </si>
  <si>
    <t>050-7818618</t>
  </si>
  <si>
    <t>b_4u@netvision.net.il</t>
  </si>
  <si>
    <t>_מי רקע אזור</t>
  </si>
  <si>
    <t>א.ש.גריל ישראל</t>
  </si>
  <si>
    <t>העליה השניה 43, אזור</t>
  </si>
  <si>
    <t>19021300_א.ש.גריל ישראלי בע"מ</t>
  </si>
  <si>
    <t>אופיס</t>
  </si>
  <si>
    <t>רח' משה שרת 47, אזור</t>
  </si>
  <si>
    <t>25094900_אופיס טכסטיל</t>
  </si>
  <si>
    <t>רמי כהן</t>
  </si>
  <si>
    <t>052-5345601</t>
  </si>
  <si>
    <t>rami@offis.co.il</t>
  </si>
  <si>
    <t>בית הבשר גינדי</t>
  </si>
  <si>
    <t>השקמה פנת הפרדס, א. תעשיה אזור</t>
  </si>
  <si>
    <t>25003400_בית הבשר גינדי - אווז ישראל/גינד בעמ</t>
  </si>
  <si>
    <t>גולן גינדי-בעלים; רונן- בעלים</t>
  </si>
  <si>
    <t>050-6664501; 050-6664505</t>
  </si>
  <si>
    <t>golangindi69@gmail.com</t>
  </si>
  <si>
    <t>בית הורים ליצ'ק</t>
  </si>
  <si>
    <t>משה שרת 35, אזור</t>
  </si>
  <si>
    <t>0_בית הורים ליצ'ק</t>
  </si>
  <si>
    <t>יגאל</t>
  </si>
  <si>
    <t>050-5700780</t>
  </si>
  <si>
    <t>האופה מבגדד</t>
  </si>
  <si>
    <t>רח' המצודה, אזור</t>
  </si>
  <si>
    <t>אבי אמיני; יוסי</t>
  </si>
  <si>
    <t>052-2757908</t>
  </si>
  <si>
    <t>מוסך אייזיק</t>
  </si>
  <si>
    <t>בעלים: רוני רוזיו</t>
  </si>
  <si>
    <t>מוסך איכות</t>
  </si>
  <si>
    <t>צדוק 2, אזור</t>
  </si>
  <si>
    <t>מוסך אקספרס</t>
  </si>
  <si>
    <t>המצודה 39, אזור</t>
  </si>
  <si>
    <t>אחמד- מנהל מוסך</t>
  </si>
  <si>
    <t>052-6661182</t>
  </si>
  <si>
    <t>מוסך שריף את חנא</t>
  </si>
  <si>
    <t>המצודה 13, א.ת. אזור</t>
  </si>
  <si>
    <t>25177402_מוסך שריף את חנא</t>
  </si>
  <si>
    <t>חנא מנסור/ שריף טורק- בעלים</t>
  </si>
  <si>
    <t>03-5569727</t>
  </si>
  <si>
    <t>ממתקי השלום</t>
  </si>
  <si>
    <t>רח' הפרדס 4, אזור</t>
  </si>
  <si>
    <t>25056000_ממתקי השלום</t>
  </si>
  <si>
    <t>אבי אהרונוב</t>
  </si>
  <si>
    <t>003-5593745</t>
  </si>
  <si>
    <t>candy.atias@gmail.com</t>
  </si>
  <si>
    <t>פארק אריאל שרון תשטיפים</t>
  </si>
  <si>
    <t>קבוצת אלון</t>
  </si>
  <si>
    <t>יוסי גמזו</t>
  </si>
  <si>
    <t>050-2311827</t>
  </si>
  <si>
    <t>yossi_b@alon-group.com</t>
  </si>
  <si>
    <t>קווין סיטי (אולמי הנסיכה)</t>
  </si>
  <si>
    <t>רח' המצודה 9, אזור</t>
  </si>
  <si>
    <t>25006500_קווין סיטי (אולמי הנסיכה)</t>
  </si>
  <si>
    <t>דני לוגסי</t>
  </si>
  <si>
    <t>003-5598358</t>
  </si>
  <si>
    <t>קומפי מיטל</t>
  </si>
  <si>
    <t>החצב 10, אזור</t>
  </si>
  <si>
    <t>250017100_קומפי מיטל - נגר רחמים</t>
  </si>
  <si>
    <t>רמי נגר - בעל העסק</t>
  </si>
  <si>
    <t>050-7858542</t>
  </si>
  <si>
    <t>קפה ארומה-אזור</t>
  </si>
  <si>
    <t>ת. דלק  קמעונאות בדרכים (שערי דלק)</t>
  </si>
  <si>
    <t>דרך השבעה 19, אזור</t>
  </si>
  <si>
    <t>22106101_ת. דלק קמעונאות בדרכים - דלק חב</t>
  </si>
  <si>
    <t>לילי- מנהלת תחנה</t>
  </si>
  <si>
    <t>000-0000000</t>
  </si>
  <si>
    <t>hadar_y@delek.co.il</t>
  </si>
  <si>
    <t>ת.דלק "סונול" ספרינט</t>
  </si>
  <si>
    <t>השבעה אזור</t>
  </si>
  <si>
    <t>ליאור- מנהל תחנה</t>
  </si>
  <si>
    <t>052-2982323</t>
  </si>
  <si>
    <t>_מי רקע בית דגן</t>
  </si>
  <si>
    <t>בית דגן - מי שקמה</t>
  </si>
  <si>
    <t>שבזי 5, בית דגן</t>
  </si>
  <si>
    <t>יוסי ליצ'ק</t>
  </si>
  <si>
    <t>054-2263264</t>
  </si>
  <si>
    <t>דרום אמריקה בשרים</t>
  </si>
  <si>
    <t>א.ת. בית דגן, בית דגן</t>
  </si>
  <si>
    <t>88900000005 דרום אמריקה בשרים</t>
  </si>
  <si>
    <t>עופר</t>
  </si>
  <si>
    <t>סלטי הגן</t>
  </si>
  <si>
    <t>88900000005 סלטי הגן</t>
  </si>
  <si>
    <t>אברהם</t>
  </si>
  <si>
    <t>פסטה ריקו</t>
  </si>
  <si>
    <t>ת.ד. 127, בית דגן</t>
  </si>
  <si>
    <t>513986059 פסטה ריקו</t>
  </si>
  <si>
    <t>אלון רויטמן</t>
  </si>
  <si>
    <t>052-6554410</t>
  </si>
  <si>
    <t>info@pastaricco.com</t>
  </si>
  <si>
    <t>_מי רקע גבעת ברנר</t>
  </si>
  <si>
    <t>גבעת ברנר</t>
  </si>
  <si>
    <t>UPS- מרלוג אלייד</t>
  </si>
  <si>
    <t>קיבוץ גבעת ברנר</t>
  </si>
  <si>
    <t>הגלריה בברנר בע"מ (אולם אירועים הגבעה)</t>
  </si>
  <si>
    <t>יומנגס אלייד גרופ מתחם ברנרA -</t>
  </si>
  <si>
    <t>מכבסת גרציה</t>
  </si>
  <si>
    <t>קיושי (סושי) אלייד גרופ מתחם ברנרA -</t>
  </si>
  <si>
    <t>קשת טעמים</t>
  </si>
  <si>
    <t>רפת אהרון שמואל</t>
  </si>
  <si>
    <t>משק 1 מושב בניה</t>
  </si>
  <si>
    <t>רפת טאוב נחמן</t>
  </si>
  <si>
    <t>משק 112 קדרון</t>
  </si>
  <si>
    <t>רפת כהן יהונתן</t>
  </si>
  <si>
    <t>משק 163 בית אלעזרי</t>
  </si>
  <si>
    <t>רפת מאיר וייס</t>
  </si>
  <si>
    <t>משק 10 מושב בניה</t>
  </si>
  <si>
    <t>רפת שלומוביץ חנוך</t>
  </si>
  <si>
    <t>משק 153 בית אלעזרי</t>
  </si>
  <si>
    <t>רפת שליו</t>
  </si>
  <si>
    <t>התמר 159 בית אלעזרי</t>
  </si>
  <si>
    <t>תופינית</t>
  </si>
  <si>
    <t>תחנת דלק דלק רמתיים</t>
  </si>
  <si>
    <t>הוד השרון</t>
  </si>
  <si>
    <t>דרך רמתיים 89, הוד השרון</t>
  </si>
  <si>
    <t>&amp;סנו צפוני -  מטבח</t>
  </si>
  <si>
    <t>052-4778267</t>
  </si>
  <si>
    <t>avi@sano.co.il</t>
  </si>
  <si>
    <t>&amp;קוקה קולה - תחנת רחיצה ותידלוק</t>
  </si>
  <si>
    <t>SHARONBA@COCACOLA.CO.IL</t>
  </si>
  <si>
    <t>_מי רקע הוד השרון</t>
  </si>
  <si>
    <t>אוטולייף</t>
  </si>
  <si>
    <t>היובלים 1, הוד השרון</t>
  </si>
  <si>
    <t>אוטו לייף בע'מ</t>
  </si>
  <si>
    <t>09-8650666</t>
  </si>
  <si>
    <t>AUTOLIFE@AUTO-LIFE.CO.IL</t>
  </si>
  <si>
    <t>אחוזת השרון</t>
  </si>
  <si>
    <t>בני ברית 7, הוד השרון</t>
  </si>
  <si>
    <t>09-7405851</t>
  </si>
  <si>
    <t>achuzat5@gmail.com</t>
  </si>
  <si>
    <t>אנג'לינה</t>
  </si>
  <si>
    <t>הבנים 14 , הוד השרון</t>
  </si>
  <si>
    <t>ביסטרו 41, רחוב הבנים 14</t>
  </si>
  <si>
    <t>052-3603494</t>
  </si>
  <si>
    <t>LIAT-RAK@QOS.NET.IL</t>
  </si>
  <si>
    <t>בן דור חשמל</t>
  </si>
  <si>
    <t>היובלים 14, הוד השרון</t>
  </si>
  <si>
    <t>בן דור חשמל, רחוב היובלים 14</t>
  </si>
  <si>
    <t>09-7402333</t>
  </si>
  <si>
    <t>BDautodiag@hotmail.com</t>
  </si>
  <si>
    <t>ג'פניקה</t>
  </si>
  <si>
    <t>סדן 15, הוד השרון</t>
  </si>
  <si>
    <t>הגר דניאל מסעדות, רחוב אסף הרופא 1</t>
  </si>
  <si>
    <t>COMESOON@BEZEQINT.NET</t>
  </si>
  <si>
    <t>השפלת מי תהום – הוד השרון</t>
  </si>
  <si>
    <t>חצי חינם - אוטובוסים</t>
  </si>
  <si>
    <t>הרקון 2, הוד השרון</t>
  </si>
  <si>
    <t>054-4900085</t>
  </si>
  <si>
    <t>hi@hazi-hinam.co.il</t>
  </si>
  <si>
    <t>חצי חינם - כנפיים</t>
  </si>
  <si>
    <t>חצי חינם הוד השרון</t>
  </si>
  <si>
    <t>הרקון 2</t>
  </si>
  <si>
    <t>052-2897391</t>
  </si>
  <si>
    <t>MORAN@REAL-SK.CO.IL</t>
  </si>
  <si>
    <t>י.בראון ובניו</t>
  </si>
  <si>
    <t>דרך רמתיים 79, הוד השרון</t>
  </si>
  <si>
    <t>09-7406206</t>
  </si>
  <si>
    <t>כמיטק בע"מ</t>
  </si>
  <si>
    <t>הבנאי 6, הוד השרון</t>
  </si>
  <si>
    <t>09-7620000</t>
  </si>
  <si>
    <t>allav@chemitec.co.il</t>
  </si>
  <si>
    <t>לאנץ טיים</t>
  </si>
  <si>
    <t>09-7690600</t>
  </si>
  <si>
    <t>eli@lunch-time.co.il</t>
  </si>
  <si>
    <t>מגדלי הוד השרון</t>
  </si>
  <si>
    <t>החרש 4, הוד השרון</t>
  </si>
  <si>
    <t>מיכאל וולינסקי</t>
  </si>
  <si>
    <t>09-7469750</t>
  </si>
  <si>
    <t>DORON@SCHULZ.CO.IL</t>
  </si>
  <si>
    <t>מוסך דני סמרלי</t>
  </si>
  <si>
    <t>המסגר 9, הוד השרון</t>
  </si>
  <si>
    <t>057-7666140</t>
  </si>
  <si>
    <t>מוסך מגדיאל</t>
  </si>
  <si>
    <t>הסדן 17, הוד השרון</t>
  </si>
  <si>
    <t>עטיה שאול, צהל 6</t>
  </si>
  <si>
    <t>09-7410093/ 0528461636</t>
  </si>
  <si>
    <t>מוסך סיידון בע"מ</t>
  </si>
  <si>
    <t>היובלים 14 הוד השרון</t>
  </si>
  <si>
    <t>09-7402325</t>
  </si>
  <si>
    <t>מוסך צמרת</t>
  </si>
  <si>
    <t>החרש 18, הוד השרון</t>
  </si>
  <si>
    <t>מוסך צמרת בע"מ, החרש 20</t>
  </si>
  <si>
    <t>יוסי ברוטפילד</t>
  </si>
  <si>
    <t>009-7402688</t>
  </si>
  <si>
    <t>TSAMERET@UMI4U.CO.IL</t>
  </si>
  <si>
    <t>מוסך קיה</t>
  </si>
  <si>
    <t>המסגר 11 הוד השרון</t>
  </si>
  <si>
    <t>073-3678292</t>
  </si>
  <si>
    <t>service@kiahasharon.co.il</t>
  </si>
  <si>
    <t>מוסך שבלול</t>
  </si>
  <si>
    <t>החרש 16, הוד השרון</t>
  </si>
  <si>
    <t>מוסך שבלול-בסו אבי, רחוב</t>
  </si>
  <si>
    <t>054-4337849</t>
  </si>
  <si>
    <t>shablul4x4@gmail.com</t>
  </si>
  <si>
    <t>מחלבת המושבה</t>
  </si>
  <si>
    <t>09-7420420</t>
  </si>
  <si>
    <t>NAHUM@HAMOSHAVA.CO.IL</t>
  </si>
  <si>
    <t>מסעדת לולה וקובה</t>
  </si>
  <si>
    <t>מבוא קדם 5, הוד השרון</t>
  </si>
  <si>
    <t>משי הוד ועוד בע"מ</t>
  </si>
  <si>
    <t>הפטיש 10, הוד השרון</t>
  </si>
  <si>
    <t>נונו</t>
  </si>
  <si>
    <t>ז'בוטינסקי 2, הוד השרון</t>
  </si>
  <si>
    <t>נקודת דיגום אוניברסלית הוד השרון</t>
  </si>
  <si>
    <t>עד 120</t>
  </si>
  <si>
    <t>ז'בוטינסקי 1, הוד השרון</t>
  </si>
  <si>
    <t>054-9008444</t>
  </si>
  <si>
    <t>NURITL@AD-120.CO.IL</t>
  </si>
  <si>
    <t>עדין</t>
  </si>
  <si>
    <t>היובלים 5, הוד השרון</t>
  </si>
  <si>
    <t>עדין קואופרטיב, רחוב היובלים 7</t>
  </si>
  <si>
    <t>09-7402173</t>
  </si>
  <si>
    <t>saar@adinltd.com</t>
  </si>
  <si>
    <t>פיקניק</t>
  </si>
  <si>
    <t>דרך רמתיים 65, הוד השרון</t>
  </si>
  <si>
    <t>משולם אברהם ומשה, דרך רמתיים 65</t>
  </si>
  <si>
    <t>050-2505460</t>
  </si>
  <si>
    <t>פסטה מיאה</t>
  </si>
  <si>
    <t>דרך רמתיים 21, הוד השרון</t>
  </si>
  <si>
    <t>פסטה איטלקית בשרון בע"מ, דרך רמתיים 21</t>
  </si>
  <si>
    <t>מושי טלצי</t>
  </si>
  <si>
    <t>PASTAMIAHOD@GMAIL.COM</t>
  </si>
  <si>
    <t>קוקה קולה מרכז לוגיסטי</t>
  </si>
  <si>
    <t>03-6713729</t>
  </si>
  <si>
    <t>קייטרינג פלנט</t>
  </si>
  <si>
    <t>הנגר 1, הוד השרון</t>
  </si>
  <si>
    <t>052-2486813</t>
  </si>
  <si>
    <t>קניון עזריאלי הוד השרון</t>
  </si>
  <si>
    <t>ז'בוטינסקי 3, הוד השרון</t>
  </si>
  <si>
    <t>052-5335236</t>
  </si>
  <si>
    <t>ilanits@azrieli.com</t>
  </si>
  <si>
    <t>קפה לנדוור ( וניליה, סושי )</t>
  </si>
  <si>
    <t>הסדן 15, הוד השרון</t>
  </si>
  <si>
    <t>פאר אריה-קפה לנדוור, דרך רמתיים 18</t>
  </si>
  <si>
    <t>אפי ישראלי</t>
  </si>
  <si>
    <t>hod.hasharon@landwercafe.co.il</t>
  </si>
  <si>
    <t>קפה קפה הוד השרון</t>
  </si>
  <si>
    <t>דרך רמתיים 97, הוד השרון</t>
  </si>
  <si>
    <t>אר.טל.בע"מ, רחוב אסף הרופא 2</t>
  </si>
  <si>
    <t>054-6667166</t>
  </si>
  <si>
    <t>קשת</t>
  </si>
  <si>
    <t>המסגר 3, הוד השרון</t>
  </si>
  <si>
    <t>054-5668266</t>
  </si>
  <si>
    <t>CLEAN199@BEZEQINT.NET</t>
  </si>
  <si>
    <t>שולמית קוסמטיקה ואירוסול (1999) בע''מ</t>
  </si>
  <si>
    <t>היובלים 7, איזור תעשייה א', נוה נאמן</t>
  </si>
  <si>
    <t>09-7402211/2</t>
  </si>
  <si>
    <t>shulamit1999@bezeqint.net</t>
  </si>
  <si>
    <t>שלוותא</t>
  </si>
  <si>
    <t>עלית הנוער, הוד השרון</t>
  </si>
  <si>
    <t>09-7478555</t>
  </si>
  <si>
    <t>einatbar@clalit.org.il</t>
  </si>
  <si>
    <t>ת. דלק פז</t>
  </si>
  <si>
    <t>דרך רמתיים 96, הוד השרון</t>
  </si>
  <si>
    <t>daniela@paz.co.il</t>
  </si>
  <si>
    <t>תחנת דלק - סונול</t>
  </si>
  <si>
    <t>דרך רמתיים 63, הוד השרון</t>
  </si>
  <si>
    <t>תחנת תדלוק דלק הוד השרון</t>
  </si>
  <si>
    <t>דרך רמתיים, הוד השרון</t>
  </si>
  <si>
    <t>052-3306500</t>
  </si>
  <si>
    <t>בית מגדלי אקרשטיין</t>
  </si>
  <si>
    <t>הרצליה</t>
  </si>
  <si>
    <t>אבא אבן 10, הרצליה</t>
  </si>
  <si>
    <t>סבסטיאן</t>
  </si>
  <si>
    <t>משכית 33</t>
  </si>
  <si>
    <t>אביתר</t>
  </si>
  <si>
    <t>09-9513939</t>
  </si>
  <si>
    <t>_מי רקע הרצליה</t>
  </si>
  <si>
    <t>BBB</t>
  </si>
  <si>
    <t>אריה שנקר 11, הרצליה</t>
  </si>
  <si>
    <t>אולם ארועים AMADO (תצפית)</t>
  </si>
  <si>
    <t>ז'בוטינסקי 85, הרצליה</t>
  </si>
  <si>
    <t>יצחק</t>
  </si>
  <si>
    <t>052-4617516</t>
  </si>
  <si>
    <t>itzikg8@hotmail.com</t>
  </si>
  <si>
    <t>אולם דרך ארץ</t>
  </si>
  <si>
    <t>אלור</t>
  </si>
  <si>
    <t>החושלים 9, הרצליה</t>
  </si>
  <si>
    <t>ארקפה הרצליה</t>
  </si>
  <si>
    <t>אתניקה</t>
  </si>
  <si>
    <t>ביזנס פארק</t>
  </si>
  <si>
    <t>מדינת היהודים 85</t>
  </si>
  <si>
    <t>גמל תשואה להשקעות בע"מ ת.ד. 4040 הרצליה</t>
  </si>
  <si>
    <t>בית אבות בית פרוטאה</t>
  </si>
  <si>
    <t>אשר ברש 5, הרצליה</t>
  </si>
  <si>
    <t>חזי</t>
  </si>
  <si>
    <t>052-2957269</t>
  </si>
  <si>
    <t>099595300@fax.com</t>
  </si>
  <si>
    <t>בית אבות הרב קוק</t>
  </si>
  <si>
    <t>הרב קוק 91, הרצליה</t>
  </si>
  <si>
    <t>ישראל</t>
  </si>
  <si>
    <t>09-9500134</t>
  </si>
  <si>
    <t>avot_h@netvision.net.il</t>
  </si>
  <si>
    <t>בית אבות יוליאנה</t>
  </si>
  <si>
    <t>דוד רזיאל 22, הרצליה</t>
  </si>
  <si>
    <t>שימשון</t>
  </si>
  <si>
    <t>054-4549128</t>
  </si>
  <si>
    <t>SHIMSHON@BJH.CO.IL</t>
  </si>
  <si>
    <t>בית אבות משהד</t>
  </si>
  <si>
    <t>הנשיא 106, הרצליה</t>
  </si>
  <si>
    <t>/ אלירן</t>
  </si>
  <si>
    <t>050-4242257</t>
  </si>
  <si>
    <t>haimchn@walla.co.il</t>
  </si>
  <si>
    <t>בית אופק</t>
  </si>
  <si>
    <t>המנופים 8 הרצליה</t>
  </si>
  <si>
    <t>מיקדן אופק בע"מ ד. מנחם בגין 154 ת"א</t>
  </si>
  <si>
    <t>בית קורקס</t>
  </si>
  <si>
    <t>רח' משכית, הרצליה</t>
  </si>
  <si>
    <t>בליקר</t>
  </si>
  <si>
    <t>בן גוריון 56, הרצליה</t>
  </si>
  <si>
    <t>בליקר הרצליה בע"מ בן גוריון 56 הרצליה</t>
  </si>
  <si>
    <t>assaf.bleecker@gmail.com</t>
  </si>
  <si>
    <t>בנדיקט הרצליה</t>
  </si>
  <si>
    <t>אצ"ל 1, הרצליה</t>
  </si>
  <si>
    <t>נתי</t>
  </si>
  <si>
    <t>052-9571727</t>
  </si>
  <si>
    <t>halit.bge@gmail.com</t>
  </si>
  <si>
    <t>בניין גב ים</t>
  </si>
  <si>
    <t>רחוב המדע 5, הרצליה</t>
  </si>
  <si>
    <t>גב ים לקרקעות ת.ד. 12116 הרצליה</t>
  </si>
  <si>
    <t>בניין מרכזים 2000</t>
  </si>
  <si>
    <t>אבא אבן, הרצליה</t>
  </si>
  <si>
    <t>עופר השקעות  בע"מ- מרכזים 2000 ת.ד. 2029 הרצליה</t>
  </si>
  <si>
    <t>בניין מרכזים 2001</t>
  </si>
  <si>
    <t>עופר מרכזי מסחר - מרכזים 2001 ת.ד 2029 הרצליה</t>
  </si>
  <si>
    <t>ג'אפניקה</t>
  </si>
  <si>
    <t>הסדנאות, הרצליה</t>
  </si>
  <si>
    <t>איציק</t>
  </si>
  <si>
    <t>054-2410136</t>
  </si>
  <si>
    <t>azikrijapanika@gmail.com</t>
  </si>
  <si>
    <t>גויה</t>
  </si>
  <si>
    <t>גן סיפור</t>
  </si>
  <si>
    <t>בן ציון מיכאלי 20, הרצליה</t>
  </si>
  <si>
    <t>הילה</t>
  </si>
  <si>
    <t>052-4517208</t>
  </si>
  <si>
    <t>hila.beiserman@gmail.com</t>
  </si>
  <si>
    <t>זרם תעשייתי</t>
  </si>
  <si>
    <t>דיור מוגן שבעת הכוכבים</t>
  </si>
  <si>
    <t>יצחק הנשיא 138, הרצליה</t>
  </si>
  <si>
    <t>שבעת הכוכבים דיור מוגן הנשיא בן צבי 138 הרצליה</t>
  </si>
  <si>
    <t>בן עמי</t>
  </si>
  <si>
    <t>vered@7stars.co.il  benami@7stars.co.il</t>
  </si>
  <si>
    <t>דלק פז</t>
  </si>
  <si>
    <t>הרב קוק 74, הרצליה</t>
  </si>
  <si>
    <t>הרצליה מדיקל סנטר</t>
  </si>
  <si>
    <t>רמות ים 7, הרצליה</t>
  </si>
  <si>
    <t>שימעון</t>
  </si>
  <si>
    <t>054-4692236</t>
  </si>
  <si>
    <t>maintenance@hmc-ims.com</t>
  </si>
  <si>
    <t>זוזוברה  מסעדה</t>
  </si>
  <si>
    <t>זוזוברה מטבח</t>
  </si>
  <si>
    <t>חדר אוכל בבניין סופר פארם</t>
  </si>
  <si>
    <t>שנקר 14, הרצליה</t>
  </si>
  <si>
    <t>חינוואי</t>
  </si>
  <si>
    <t>טאפאו</t>
  </si>
  <si>
    <t>טיב טעם הרצליה</t>
  </si>
  <si>
    <t>רמי</t>
  </si>
  <si>
    <t>054-6647556</t>
  </si>
  <si>
    <t>ramish@tivtaam.co.il</t>
  </si>
  <si>
    <t>יינות ביתן- הרצליה פיתוח</t>
  </si>
  <si>
    <t>החושלים 3, הרצליה</t>
  </si>
  <si>
    <t>יינות ביתן בע"מ הפנינים 38 אשקלון</t>
  </si>
  <si>
    <t>אנטולי רוסנובסקי</t>
  </si>
  <si>
    <t>herzliya@ybitan.co.il</t>
  </si>
  <si>
    <t>מאפיית נעמן</t>
  </si>
  <si>
    <t>מוסך אהרון ויהושע</t>
  </si>
  <si>
    <t>ברקת 7, הרצליה</t>
  </si>
  <si>
    <t>אהרון</t>
  </si>
  <si>
    <t>09-9556555</t>
  </si>
  <si>
    <t>aharon_mu@yahoo.com</t>
  </si>
  <si>
    <t>מוסך הים התיכון</t>
  </si>
  <si>
    <t>מוסך טיראן</t>
  </si>
  <si>
    <t>מדינת היהודים 95 הרצליה</t>
  </si>
  <si>
    <t>א.י מוסך טיראן בע"מ ת.ד. 326 הרצליה</t>
  </si>
  <si>
    <t>מוסך פאר בע"מ</t>
  </si>
  <si>
    <t>החושלים 1 הרצליה</t>
  </si>
  <si>
    <t>מוסך פאר בע"מ  ת.ד.12154 הרצליה</t>
  </si>
  <si>
    <t>מוסך שירות מרום</t>
  </si>
  <si>
    <t>מדינ ת היהודים 66, הרצליה</t>
  </si>
  <si>
    <t>יוסי</t>
  </si>
  <si>
    <t>09-9581355</t>
  </si>
  <si>
    <t>099581334@faxbezeq.co.il</t>
  </si>
  <si>
    <t>מיט אנד רן</t>
  </si>
  <si>
    <t>מיטבר הרצליה</t>
  </si>
  <si>
    <t>הסדנאות 4, הרצליה</t>
  </si>
  <si>
    <t>יובל</t>
  </si>
  <si>
    <t>054-8013023</t>
  </si>
  <si>
    <t>מיסטר זול</t>
  </si>
  <si>
    <t>ההגנה 53 הרצליה</t>
  </si>
  <si>
    <t>קו אופ ישראל  ת.ד. 49195 ירושלים</t>
  </si>
  <si>
    <t>מכבסת קלין שופ</t>
  </si>
  <si>
    <t>מלון NYX</t>
  </si>
  <si>
    <t>נונח</t>
  </si>
  <si>
    <t>054-7672672</t>
  </si>
  <si>
    <t>מלון בנג'מין</t>
  </si>
  <si>
    <t>מדינת היהודים 97/ המדע 7</t>
  </si>
  <si>
    <t>גיא</t>
  </si>
  <si>
    <t>09-9736660</t>
  </si>
  <si>
    <t>maintm@benjamin-hotel.com</t>
  </si>
  <si>
    <t>מלון דן אכדיה</t>
  </si>
  <si>
    <t>רמות ים 101, הרצליה</t>
  </si>
  <si>
    <t>איגור</t>
  </si>
  <si>
    <t>053-7243949</t>
  </si>
  <si>
    <t>ac.mnt.igors@danhotels.com</t>
  </si>
  <si>
    <t>מלון דניאל</t>
  </si>
  <si>
    <t>רמות ים 60, הרצליה</t>
  </si>
  <si>
    <t>מנחם</t>
  </si>
  <si>
    <t>050-4397212</t>
  </si>
  <si>
    <t>rapaport@tamareshotels.co.il</t>
  </si>
  <si>
    <t>מלון הרודס הרצליה</t>
  </si>
  <si>
    <t>העוגן 11, הרצליה</t>
  </si>
  <si>
    <t>אייל</t>
  </si>
  <si>
    <t>050-2027276</t>
  </si>
  <si>
    <t>מלון השרון</t>
  </si>
  <si>
    <t>רמות ים 4, הרצליה</t>
  </si>
  <si>
    <t>ארז</t>
  </si>
  <si>
    <t>052-8346702</t>
  </si>
  <si>
    <t>מלון ריץ קרלטון</t>
  </si>
  <si>
    <t>קניון ארנה, הרצליה</t>
  </si>
  <si>
    <t>ali אלי אלסאלח מנהל תחזוקה</t>
  </si>
  <si>
    <t>054-7175738</t>
  </si>
  <si>
    <t>ali.elsaleh@ritzcarlton.com</t>
  </si>
  <si>
    <t>מלון רפבליקה</t>
  </si>
  <si>
    <t>אלי</t>
  </si>
  <si>
    <t>050-5293440</t>
  </si>
  <si>
    <t>Recephh@fattal.co.il</t>
  </si>
  <si>
    <t>מלון תדמור</t>
  </si>
  <si>
    <t>בזל 38, הרצליה</t>
  </si>
  <si>
    <t>מר צביקה שפיס מלון תדמור בזל 38 הרצליה</t>
  </si>
  <si>
    <t>מסעדת ג'ירף הרצליה</t>
  </si>
  <si>
    <t>הסדנאות 7, הרצליה</t>
  </si>
  <si>
    <t>ג'ירף קפה (הרצליה) גרשון שץ 4 תל אביב</t>
  </si>
  <si>
    <t>מסעדת סבסטיאן</t>
  </si>
  <si>
    <t>בן גוריון 22, הרצליה</t>
  </si>
  <si>
    <t>קפה סבסטיאן  מונטיפיורי 39 תל אביב</t>
  </si>
  <si>
    <t>משכית 33, הרצליה</t>
  </si>
  <si>
    <t>מסעדת צ'יינה קלאס</t>
  </si>
  <si>
    <t>בן גוריון 33, הרצליה</t>
  </si>
  <si>
    <t>שביט אברהם גור יהודה 11 תל אביב</t>
  </si>
  <si>
    <t>מסעדת קולומבוס</t>
  </si>
  <si>
    <t>אבא אבן 4, הרצליה</t>
  </si>
  <si>
    <t>קולומבוס הכשרה בעמ ת.ד 12578 הרצליה</t>
  </si>
  <si>
    <t>מפעל מחוק</t>
  </si>
  <si>
    <t>מקסיקלי (מוזס)</t>
  </si>
  <si>
    <t>מוזס - מסעדה ת.ד. 12714 הרצליה</t>
  </si>
  <si>
    <t>מוטי גרוס &lt;gross@barak.net.il&gt;</t>
  </si>
  <si>
    <t>מרינה וילאג'</t>
  </si>
  <si>
    <t>החלק הדרומי של קניון ארנה, הרצליה</t>
  </si>
  <si>
    <t>נאפיס הרצליה</t>
  </si>
  <si>
    <t>המדע 5, הרצליה</t>
  </si>
  <si>
    <t>שרון</t>
  </si>
  <si>
    <t>052-3329855</t>
  </si>
  <si>
    <t>agam1@gav-yam.co.il</t>
  </si>
  <si>
    <t>סנדוויץ פקטורי</t>
  </si>
  <si>
    <t>פנסיון פמלה</t>
  </si>
  <si>
    <t>קיוטו</t>
  </si>
  <si>
    <t>קניון ארנה</t>
  </si>
  <si>
    <t>השונית  2, הרצליה</t>
  </si>
  <si>
    <t>גבריאל</t>
  </si>
  <si>
    <t>052-6151204</t>
  </si>
  <si>
    <t>lior@arena-mall.co.il</t>
  </si>
  <si>
    <t>קניון שבעת הכוכבים</t>
  </si>
  <si>
    <t>שדרות שבעת הכוכבים 99, הרצליה</t>
  </si>
  <si>
    <t>אפי חורי</t>
  </si>
  <si>
    <t>050-6382732</t>
  </si>
  <si>
    <t>efi@7star.co.il</t>
  </si>
  <si>
    <t>קפה לנדוור</t>
  </si>
  <si>
    <t>שד' חן 8, הרצליה</t>
  </si>
  <si>
    <t>מוני</t>
  </si>
  <si>
    <t>09-9748884</t>
  </si>
  <si>
    <t>שגב</t>
  </si>
  <si>
    <t>שורי בורי</t>
  </si>
  <si>
    <t>מדינת היהודים 99, הרצליה</t>
  </si>
  <si>
    <t>ת. דלק סונול אילוש</t>
  </si>
  <si>
    <t>הבריגדה היהודית (מנחם בגין) 99, הרצליה</t>
  </si>
  <si>
    <t>ת. תדלוק דלק ליבסטר</t>
  </si>
  <si>
    <t>ת. תדלוק סונול שבעת הכוכבים</t>
  </si>
  <si>
    <t>שד' שבעת הכוכבים</t>
  </si>
  <si>
    <t>ת. תדלוק פז האשל</t>
  </si>
  <si>
    <t>כביש החוף</t>
  </si>
  <si>
    <t>050-7782081</t>
  </si>
  <si>
    <t>miki@paz.co.il</t>
  </si>
  <si>
    <t>ת. תדלוק פז רונית</t>
  </si>
  <si>
    <t>תחנת דלק גלילות</t>
  </si>
  <si>
    <t>אבא אבן 1, הרצליה</t>
  </si>
  <si>
    <t>תחנת דלק דלק/שרב יוס</t>
  </si>
  <si>
    <t>דרך ירושלים 99, הרצליה</t>
  </si>
  <si>
    <t>רונן שרב</t>
  </si>
  <si>
    <t>09-9505585</t>
  </si>
  <si>
    <t>תחנת דלק החושלים</t>
  </si>
  <si>
    <t>החושלים 5, הרצליה</t>
  </si>
  <si>
    <t>החושלים 5</t>
  </si>
  <si>
    <t>תחנת דלק נוה עמל (שרב יוסף)</t>
  </si>
  <si>
    <t>דרך ירושלים, הרצליה</t>
  </si>
  <si>
    <t>תחנת דלק פז הרצליה העיר</t>
  </si>
  <si>
    <t>הרב קוק, הרצליה</t>
  </si>
  <si>
    <t>&amp;מוסך אגד הבנאי - מוסכים</t>
  </si>
  <si>
    <t>חולון - מי שקמה</t>
  </si>
  <si>
    <t>הבנאי 1, חולון</t>
  </si>
  <si>
    <t>30408600100_אגד בע"מ - הבנאי</t>
  </si>
  <si>
    <t>מנחם שטרן</t>
  </si>
  <si>
    <t>003-6504222</t>
  </si>
  <si>
    <t>saadias@egged.co.il</t>
  </si>
  <si>
    <t>&amp;אגד החופר - מוסך</t>
  </si>
  <si>
    <t>החופר 15 חולון</t>
  </si>
  <si>
    <t>30212600100_אגד בע"מ - החופר</t>
  </si>
  <si>
    <t>שאלתיאל, חיים ברנצ'יק</t>
  </si>
  <si>
    <t>03-5595151</t>
  </si>
  <si>
    <t>&amp;וישיי טכנולוגיות מתקדמות- ציפוי</t>
  </si>
  <si>
    <t>האופן 2 חולון</t>
  </si>
  <si>
    <t>30102800100_וישיי טכנולוגיות מתקדמות</t>
  </si>
  <si>
    <t>מיקי כחלון</t>
  </si>
  <si>
    <t>03-557088</t>
  </si>
  <si>
    <t>miki.kachlon@vishaypg.com</t>
  </si>
  <si>
    <t>&amp;חניון אגד  משה דיין - מוסך</t>
  </si>
  <si>
    <t>חניון אגד בן גוריון</t>
  </si>
  <si>
    <t>מליחי,ניסים</t>
  </si>
  <si>
    <t>&amp;חצי חינם - מטבח-אוכל מוכן - קצביה</t>
  </si>
  <si>
    <t>30314000000_כל בו חצי חינם המרכבה -קצביה</t>
  </si>
  <si>
    <t>&amp;מוסך גלוסקה שירותי רכב</t>
  </si>
  <si>
    <t>המרכבה 6 חולון</t>
  </si>
  <si>
    <t>30300800100_מוסך גלוסקה</t>
  </si>
  <si>
    <t>&amp;מוסך דן חולון - מוסכים</t>
  </si>
  <si>
    <t>תמנע 2 חולון</t>
  </si>
  <si>
    <t>30201400100_דן-חברה-לתחבורה צבורית</t>
  </si>
  <si>
    <t>eitans@dan.co.il</t>
  </si>
  <si>
    <t>&amp;מוסך קאטרפילר - מוסכים</t>
  </si>
  <si>
    <t>המנור 8 חולון</t>
  </si>
  <si>
    <t>30405430000_טרקטורים וציוד - קאטרפילד</t>
  </si>
  <si>
    <t>אבי לב</t>
  </si>
  <si>
    <t>03-5571555</t>
  </si>
  <si>
    <t>shimonc@zoko.co.il</t>
  </si>
  <si>
    <t>&amp;מוסך קאטרפילר - מטבח</t>
  </si>
  <si>
    <t>&amp;מוסך קל אוטו</t>
  </si>
  <si>
    <t>הלהב 19, חולון</t>
  </si>
  <si>
    <t>30305700000_קל אוטו</t>
  </si>
  <si>
    <t>GalitS@calauto.co.il</t>
  </si>
  <si>
    <t>&amp;שחם מקורות - מוסך טרקטורים</t>
  </si>
  <si>
    <t>שחם מקורות  520010869</t>
  </si>
  <si>
    <t>&amp;שחם מקורות - מסעדת פועלים</t>
  </si>
  <si>
    <t>הפלד 1, חולון</t>
  </si>
  <si>
    <t>&amp;תחנת דלק היובל</t>
  </si>
  <si>
    <t>דיין משה 10 חולון</t>
  </si>
  <si>
    <t>19606000100_דלק-ח.י-היובל בע"מ</t>
  </si>
  <si>
    <t>&amp;תחנת דלק סונול המלאכה ריחן</t>
  </si>
  <si>
    <t>המלאכה 30 חולון</t>
  </si>
  <si>
    <t>&amp;תחנת דלק שערי חולון</t>
  </si>
  <si>
    <t>שד לוי אשכול 30חולון</t>
  </si>
  <si>
    <t>_מי רקע חולון</t>
  </si>
  <si>
    <t>א. תחזוקת אוטובוסים בע"מ</t>
  </si>
  <si>
    <t>המרכבה 36 חולון</t>
  </si>
  <si>
    <t>אולמי המוזיאון</t>
  </si>
  <si>
    <t>הסתת 19 חולון</t>
  </si>
  <si>
    <t>30410000200_אולמי המוזיאון</t>
  </si>
  <si>
    <t>אולמי ויסקו</t>
  </si>
  <si>
    <t>המלאכה 47 חולון</t>
  </si>
  <si>
    <t>אולמי מופת - צליל</t>
  </si>
  <si>
    <t>בלום לאון 41 חולון</t>
  </si>
  <si>
    <t>11904100100_אולמי מופת - א.ב.סיונוב ארועים ומ</t>
  </si>
  <si>
    <t>אולמי סליה</t>
  </si>
  <si>
    <t>המרכבה 40 חולון</t>
  </si>
  <si>
    <t>30110700100_אולמי סליה -שירה ודניאלה השקעות</t>
  </si>
  <si>
    <t>אומנות המתוקים</t>
  </si>
  <si>
    <t>הבנאי 5 חולון</t>
  </si>
  <si>
    <t>אופא מזון בריאות</t>
  </si>
  <si>
    <t>הצורף 11 חולון</t>
  </si>
  <si>
    <t>30400325200  מאפיית א.י.פ.א - אופא מזון בריאות בע</t>
  </si>
  <si>
    <t>תמר וצביקה פלג</t>
  </si>
  <si>
    <t>03-6036007</t>
  </si>
  <si>
    <t>אופים בבית</t>
  </si>
  <si>
    <t>המרכבה 20 חולון</t>
  </si>
  <si>
    <t>30401410300_אופים בבית</t>
  </si>
  <si>
    <t>אופק מתוק</t>
  </si>
  <si>
    <t>22937676_   פאני ארז</t>
  </si>
  <si>
    <t>ארז פאני</t>
  </si>
  <si>
    <t>054-2410144</t>
  </si>
  <si>
    <t>אור ניקוי יבש</t>
  </si>
  <si>
    <t>לנדאו חיים 16, חולון</t>
  </si>
  <si>
    <t>אחים לוינסון מובילים וויט</t>
  </si>
  <si>
    <t>החופר 28 חולון</t>
  </si>
  <si>
    <t>30401630000_מובילים ויטוקו - אחים לוינסון</t>
  </si>
  <si>
    <t>חיים, איליה גולדשטיין</t>
  </si>
  <si>
    <t>03-0802154</t>
  </si>
  <si>
    <t>haim.tal@levinsonbros.com</t>
  </si>
  <si>
    <t>איתי מוטורס</t>
  </si>
  <si>
    <t>הסדנה 6 חולון</t>
  </si>
  <si>
    <t>אבי מלעי</t>
  </si>
  <si>
    <t>אלגונל</t>
  </si>
  <si>
    <t>המעין 9 חולון</t>
  </si>
  <si>
    <t>30100400200_אלגונל שרותי אילגון</t>
  </si>
  <si>
    <t>מרק ונג</t>
  </si>
  <si>
    <t>03-5505721</t>
  </si>
  <si>
    <t>algonal@bezeqint.net</t>
  </si>
  <si>
    <t>אלף נשיקות בע"מ</t>
  </si>
  <si>
    <t>הבנאי 14 חולון</t>
  </si>
  <si>
    <t>אמד פיתוח נדל"ן והשקעות ב</t>
  </si>
  <si>
    <t>הפלד 3 חולון</t>
  </si>
  <si>
    <t>30313400000_ת. דלק דור אנרגיה הפלד</t>
  </si>
  <si>
    <t>אלי איילין</t>
  </si>
  <si>
    <t>nissim.shavit@doralon.co.il</t>
  </si>
  <si>
    <t>אסול אוכל ביתי</t>
  </si>
  <si>
    <t>המרכבה 73 חולון</t>
  </si>
  <si>
    <t>30208500800     _אסול</t>
  </si>
  <si>
    <t>מנהל: ברי פלח</t>
  </si>
  <si>
    <t>050-9979771</t>
  </si>
  <si>
    <t>אפקו ציוד חולון</t>
  </si>
  <si>
    <t>הכישור 16, חולון</t>
  </si>
  <si>
    <t>30209201600_אפקו ציוד (1991) בע"מ</t>
  </si>
  <si>
    <t>קובי יצחק- בעל העסק</t>
  </si>
  <si>
    <t>misaac@efco.co.il</t>
  </si>
  <si>
    <t>ארבעה קצבים</t>
  </si>
  <si>
    <t>הבנאי 19 חולון</t>
  </si>
  <si>
    <t>30408700100_</t>
  </si>
  <si>
    <t>רן</t>
  </si>
  <si>
    <t>03-5582552</t>
  </si>
  <si>
    <t>אשד עמיקם</t>
  </si>
  <si>
    <t>הנפח 9 חולון</t>
  </si>
  <si>
    <t>30507700100_אשד עמיקם</t>
  </si>
  <si>
    <t>ב.ה.ק</t>
  </si>
  <si>
    <t>הכישור 12 חולון</t>
  </si>
  <si>
    <t>30205200400_בוהק</t>
  </si>
  <si>
    <t>יאיר אסף</t>
  </si>
  <si>
    <t>03-5505829</t>
  </si>
  <si>
    <t>בורגר ראנץ</t>
  </si>
  <si>
    <t>סוקולוב 138, חולון</t>
  </si>
  <si>
    <t>8110402600_בורגר ראנץ</t>
  </si>
  <si>
    <t>yuvalo@bk.co.il</t>
  </si>
  <si>
    <t>בית הורי רבקה</t>
  </si>
  <si>
    <t>החשמונאים  76/1 חולו</t>
  </si>
  <si>
    <t>16318500100_בית הורי רבקה</t>
  </si>
  <si>
    <t>בית חולים וולפסון</t>
  </si>
  <si>
    <t>ש תל גבורים 1 חולון</t>
  </si>
  <si>
    <t>בית חולים וולפסון_11512800100</t>
  </si>
  <si>
    <t>גדי דוידוביץ - מהנדס ראשי, מוטי דותן - ס. מהנדס ראשי</t>
  </si>
  <si>
    <t>03-5028263</t>
  </si>
  <si>
    <t>בשר מעולה בע"מ</t>
  </si>
  <si>
    <t>המלאכה 17 חולון</t>
  </si>
  <si>
    <t>30163900000_ב. בשר מעולה בע"מ</t>
  </si>
  <si>
    <t>אמנון משה</t>
  </si>
  <si>
    <t>03-5568160</t>
  </si>
  <si>
    <t>bb_meat@netvision.net.il</t>
  </si>
  <si>
    <t>גבעול - אוסם</t>
  </si>
  <si>
    <t>המלאכה 55, חולון</t>
  </si>
  <si>
    <t>30203301000_גבעול (אסם)</t>
  </si>
  <si>
    <t>יצחק יפרח</t>
  </si>
  <si>
    <t>003-5500506</t>
  </si>
  <si>
    <t>moshe.ptakevitch@il.nestle.com</t>
  </si>
  <si>
    <t>גדרון מאפים</t>
  </si>
  <si>
    <t>השופטים 26 חולון</t>
  </si>
  <si>
    <t>30162300000_מאפית גדרון</t>
  </si>
  <si>
    <t>אייל שלו,  זלצר נפתלי, לאה שלמון</t>
  </si>
  <si>
    <t>03-5568872</t>
  </si>
  <si>
    <t>MoniL@shufersal.co.il</t>
  </si>
  <si>
    <t>ג'ויה מעבדות קוסמטיקה</t>
  </si>
  <si>
    <t>האורגים 3, חולון</t>
  </si>
  <si>
    <t>30305901200_מעבדות ג'ויה</t>
  </si>
  <si>
    <t>אשר גלאי , צורי לוזון - בעלים</t>
  </si>
  <si>
    <t>003-5505757</t>
  </si>
  <si>
    <t>asher@joya-act.co.il</t>
  </si>
  <si>
    <t>גידרון תעשיות</t>
  </si>
  <si>
    <t>הנפח 21 חולון</t>
  </si>
  <si>
    <t>30501800800_מאפית גדרון</t>
  </si>
  <si>
    <t>איגור פורטנוי, איציק חקק</t>
  </si>
  <si>
    <t>03-5593760</t>
  </si>
  <si>
    <t>גימת השחרות</t>
  </si>
  <si>
    <t>הבנאי 27 חולון</t>
  </si>
  <si>
    <t>30400501200_גימת צפויים</t>
  </si>
  <si>
    <t>שמואל ויושטין, דוד יפרח</t>
  </si>
  <si>
    <t>03-5504003</t>
  </si>
  <si>
    <t>gimat@netvision.net.i</t>
  </si>
  <si>
    <t>דגן שמים בע"מ</t>
  </si>
  <si>
    <t>דור אלון ניהול מתחמים קמעונאיים</t>
  </si>
  <si>
    <t>דרך השבעה 20</t>
  </si>
  <si>
    <t>דלק מנטה קמעונאות דר</t>
  </si>
  <si>
    <t>השחר מוטורס</t>
  </si>
  <si>
    <t>המלאכה 59 חולון</t>
  </si>
  <si>
    <t>30203300600_השחר מוטורס בע"מ</t>
  </si>
  <si>
    <t>מקסים חליל, שחר</t>
  </si>
  <si>
    <t>03-5504501</t>
  </si>
  <si>
    <t>shachar@hashachar.co.il</t>
  </si>
  <si>
    <t>זמן קפה</t>
  </si>
  <si>
    <t>הבנאי 32 חולון</t>
  </si>
  <si>
    <t>30312701500_חמים וטעים בע"מ - זמן קפה</t>
  </si>
  <si>
    <t>אבי לוי / רונן לוי - בעלים</t>
  </si>
  <si>
    <t>03-5567954</t>
  </si>
  <si>
    <t>info@hamimvetaim.com</t>
  </si>
  <si>
    <t>חמים וטעים</t>
  </si>
  <si>
    <t>הסתת 7 חולון</t>
  </si>
  <si>
    <t>30107200200_חמים וטעים בע"מ</t>
  </si>
  <si>
    <t>אברהם לוי</t>
  </si>
  <si>
    <t>חצי חינם הכישור</t>
  </si>
  <si>
    <t>הכישור 22, חולון</t>
  </si>
  <si>
    <t>30311400000_כל בו חצי חינם בע"מ - הכישור</t>
  </si>
  <si>
    <t>חצי חינם המרכבה חולון</t>
  </si>
  <si>
    <t>המרכבה 31 חולון</t>
  </si>
  <si>
    <t>חצי חינם הנפח</t>
  </si>
  <si>
    <t>הנפח 2 חולון</t>
  </si>
  <si>
    <t>30500300100_כל בו חצי חינם - תוצרת חקלאית ובעמ</t>
  </si>
  <si>
    <t>רז קרני</t>
  </si>
  <si>
    <t>טעמית פניני השף</t>
  </si>
  <si>
    <t>המרכבה 17 חולון</t>
  </si>
  <si>
    <t>30406800300_טעמית פניני השף</t>
  </si>
  <si>
    <t>משה אברג</t>
  </si>
  <si>
    <t>03-5506675</t>
  </si>
  <si>
    <t>teamit@barak.net.il</t>
  </si>
  <si>
    <t>טרז פזוס טורטיות</t>
  </si>
  <si>
    <t>30208501500_טרז פזוס טורטיות - דוידוב-סולומון בע"מ</t>
  </si>
  <si>
    <t>רותי וקסלר, רענן סולומון</t>
  </si>
  <si>
    <t>03-5597761</t>
  </si>
  <si>
    <t>Raanan (Raanan@trespesos.co.il)</t>
  </si>
  <si>
    <t>יונה אושפיז</t>
  </si>
  <si>
    <t>הנגר 12, חולון</t>
  </si>
  <si>
    <t>30500500100_יונה אושפיז</t>
  </si>
  <si>
    <t>003-0844232</t>
  </si>
  <si>
    <t>ilan_m@uspiz-motors.co.il</t>
  </si>
  <si>
    <t>יוניון מוטורס</t>
  </si>
  <si>
    <t>הלהב 1 חולון</t>
  </si>
  <si>
    <t>יונימרקט</t>
  </si>
  <si>
    <t>המרכבה 13 חולון</t>
  </si>
  <si>
    <t>אבי ליאני - בעלים, תמר</t>
  </si>
  <si>
    <t>03-6136777</t>
  </si>
  <si>
    <t>יינות ביתן המרכבה (דגים בסיירים)</t>
  </si>
  <si>
    <t>המרכבה 73, חולון</t>
  </si>
  <si>
    <t>30208503700_יינות ביתן בע"מ</t>
  </si>
  <si>
    <t>שגיא יומני</t>
  </si>
  <si>
    <t>יינות ביתן שאלתיאל</t>
  </si>
  <si>
    <t>כוכבי הרכב</t>
  </si>
  <si>
    <t>האופן 1, חולון</t>
  </si>
  <si>
    <t>30508700000_כוכבי הרכב חולון</t>
  </si>
  <si>
    <t>איציק ברק, אלי בר</t>
  </si>
  <si>
    <t>003-5581554</t>
  </si>
  <si>
    <t>eyal@carstar.co.il</t>
  </si>
  <si>
    <t>כץ את שטיינמץ</t>
  </si>
  <si>
    <t>30408701600_כץ את שטינמץ</t>
  </si>
  <si>
    <t>כריך בריא</t>
  </si>
  <si>
    <t>הבנאי 32, חולון</t>
  </si>
  <si>
    <t>30312701100_כריך בריא (1993)בע"מ</t>
  </si>
  <si>
    <t>רבי אורי</t>
  </si>
  <si>
    <t>003-5583232</t>
  </si>
  <si>
    <t>karichbari@gmail.com</t>
  </si>
  <si>
    <t>לא בשימוש</t>
  </si>
  <si>
    <t>לה פארק</t>
  </si>
  <si>
    <t>21004600200_החברה לבידור ובילוי - לה פארק</t>
  </si>
  <si>
    <t>050-7410510</t>
  </si>
  <si>
    <t>לורד סנדביץ</t>
  </si>
  <si>
    <t>המלאכה 15 חולון</t>
  </si>
  <si>
    <t>30110200300_לורד סנדביץ בע"מ</t>
  </si>
  <si>
    <t>דיק בן-דור</t>
  </si>
  <si>
    <t>03-5588181</t>
  </si>
  <si>
    <t>dick@lordsandwich.co.il</t>
  </si>
  <si>
    <t>לחמנינה</t>
  </si>
  <si>
    <t>האורגים 12 חולון</t>
  </si>
  <si>
    <t>30206500100_לחמנינה בע"מ</t>
  </si>
  <si>
    <t>מנהלת המפעל אורה חזן לאוב</t>
  </si>
  <si>
    <t>052-5286490</t>
  </si>
  <si>
    <t>ora@lachmanina.co.il</t>
  </si>
  <si>
    <t>מ.מ.סי (אקספרס מוטורס)</t>
  </si>
  <si>
    <t>הפלד 9, חולון</t>
  </si>
  <si>
    <t>30314500100_ממסי שירותי גרירה ( אקספרס מוטורס לשעבר )</t>
  </si>
  <si>
    <t>אבי גבע</t>
  </si>
  <si>
    <t>express-holon@barak.net.il</t>
  </si>
  <si>
    <t>מאפית אלומות</t>
  </si>
  <si>
    <t>החופר 3 חולון</t>
  </si>
  <si>
    <t>30209201200_מאפית "אלומות"</t>
  </si>
  <si>
    <t>רוני אלון, יעקב דוידוביץ</t>
  </si>
  <si>
    <t>03-5590055</t>
  </si>
  <si>
    <t>davidk@dv-group.org</t>
  </si>
  <si>
    <t>מאפית כל דגן</t>
  </si>
  <si>
    <t>המלאכה 49 חולון</t>
  </si>
  <si>
    <t>30203310200_כל דגן בע"מ</t>
  </si>
  <si>
    <t>פוקס אריה - בעלים</t>
  </si>
  <si>
    <t>03-5586064</t>
  </si>
  <si>
    <t>koldagan@inter.net.il</t>
  </si>
  <si>
    <t>מוסך אדמונד</t>
  </si>
  <si>
    <t>הסתת 10 חולון</t>
  </si>
  <si>
    <t>30405500100_מוסך אדמונד</t>
  </si>
  <si>
    <t>אדמונד לוי,שגית לוי</t>
  </si>
  <si>
    <t>03-6500613</t>
  </si>
  <si>
    <t>מוסך אם.וי.אס מוטור</t>
  </si>
  <si>
    <t>תמנע 21 חולון</t>
  </si>
  <si>
    <t>30200600100_אם.וי.אס מוטורס</t>
  </si>
  <si>
    <t>חיים פריזט - בעל העסק</t>
  </si>
  <si>
    <t>077-3173177</t>
  </si>
  <si>
    <t>haim@mvsmotor.co.il</t>
  </si>
  <si>
    <t>מוסך בהילוך ראשון בע"מ</t>
  </si>
  <si>
    <t>תמנע 15 חולון</t>
  </si>
  <si>
    <t>30203600100_בהילוך ראשון בע"מ</t>
  </si>
  <si>
    <t>נסים ארביב - בעל העסק</t>
  </si>
  <si>
    <t>050-5313040</t>
  </si>
  <si>
    <t>bnbn1101@012.net.il</t>
  </si>
  <si>
    <t>מוסך חולון מוטורס (מיצובישי)</t>
  </si>
  <si>
    <t>הפלד 10 חולון</t>
  </si>
  <si>
    <t>30100800200_חולון מוטורס- מוסך מיצובישי מרכזי לרכב יפני</t>
  </si>
  <si>
    <t>אור גולף, אבי פרנסיס</t>
  </si>
  <si>
    <t>03-5596880</t>
  </si>
  <si>
    <t>avi.f@homotor.co.il</t>
  </si>
  <si>
    <t>מוסך מבורך</t>
  </si>
  <si>
    <t>בצלאל 4, חולון</t>
  </si>
  <si>
    <t>מוסך מרכזי טלקאר</t>
  </si>
  <si>
    <t>תמנע 13, חולון</t>
  </si>
  <si>
    <t>30200800800_מוסך מרכזי טלקאר</t>
  </si>
  <si>
    <t>חסון אליהו, יוסי עבודי</t>
  </si>
  <si>
    <t>003-5578888</t>
  </si>
  <si>
    <t>madleng@talcar.co.il</t>
  </si>
  <si>
    <t>מוסך ס.מ.ל.ת פלדטראק IVECO</t>
  </si>
  <si>
    <t>המרכבה 36, חולון</t>
  </si>
  <si>
    <t>30508600100_סוכנות מכוניות (סמלת)</t>
  </si>
  <si>
    <t>אמיר - מנ', נדי שפרירי</t>
  </si>
  <si>
    <t>003-5579670</t>
  </si>
  <si>
    <t>leonidk@mca.co.il</t>
  </si>
  <si>
    <t>מוסך שגריר</t>
  </si>
  <si>
    <t>הנפח 10 חולון</t>
  </si>
  <si>
    <t>30501500000_שגריר מערכות רכב בע"מ</t>
  </si>
  <si>
    <t>רמי קאטר</t>
  </si>
  <si>
    <t>03-5590511</t>
  </si>
  <si>
    <t>rami@shagrir.co.il</t>
  </si>
  <si>
    <t>מוסך שילובים</t>
  </si>
  <si>
    <t>30508600800_שילובים מוטורס</t>
  </si>
  <si>
    <t>אין שם</t>
  </si>
  <si>
    <t>מטעמי בונן</t>
  </si>
  <si>
    <t>30406901300_מטעמי בונן</t>
  </si>
  <si>
    <t>מיץ ראובן</t>
  </si>
  <si>
    <t>היובל 2 חולון</t>
  </si>
  <si>
    <t>30100500100_ברר (מיץ ראובן) רינה</t>
  </si>
  <si>
    <t>רינה ברר</t>
  </si>
  <si>
    <t>03-5598020</t>
  </si>
  <si>
    <t>Sharon@benishay.net</t>
  </si>
  <si>
    <t>מישה נכסים בע"מ</t>
  </si>
  <si>
    <t>מכבסת בן חור שאול</t>
  </si>
  <si>
    <t>סוקולוב 132, חולון</t>
  </si>
  <si>
    <t>מכבסת טל</t>
  </si>
  <si>
    <t>קראוזה 49 חולון</t>
  </si>
  <si>
    <t>מכבסת ייצוגית</t>
  </si>
  <si>
    <t>הלהב 4 חולון</t>
  </si>
  <si>
    <t>30210400300_יצוגית פלוס</t>
  </si>
  <si>
    <t>גיורא</t>
  </si>
  <si>
    <t>050-3336699</t>
  </si>
  <si>
    <t>giyora@izugit.com</t>
  </si>
  <si>
    <t>מכבסת לוגשי</t>
  </si>
  <si>
    <t>ההסתדרות 106 חולון</t>
  </si>
  <si>
    <t>מלך הבייגלה (העוגות)</t>
  </si>
  <si>
    <t>הפלד 21, חולון</t>
  </si>
  <si>
    <t>30105600300_מחאג'נה-מחמוד מלך - מלך הבייגלה</t>
  </si>
  <si>
    <t>מחג'אנה מחמוד</t>
  </si>
  <si>
    <t>מסעדת אווזי -עשור גידול</t>
  </si>
  <si>
    <t>האורגים 1, חולון</t>
  </si>
  <si>
    <t>30306500400_מסעדת אווזי - עשר גידול</t>
  </si>
  <si>
    <t>חמודי גבריאלי, אבי</t>
  </si>
  <si>
    <t>03-5580077</t>
  </si>
  <si>
    <t>מעדני מניה חולון</t>
  </si>
  <si>
    <t>קדושי קהיר 23, חולון</t>
  </si>
  <si>
    <t>13001607800_מעדני מניה</t>
  </si>
  <si>
    <t>מעיין טכנולוגיות</t>
  </si>
  <si>
    <t>30154700000_מעיין טכנולוגיות (פיתות)</t>
  </si>
  <si>
    <t>אבי בן יקר</t>
  </si>
  <si>
    <t>מרכז הבשר והדגים סרור</t>
  </si>
  <si>
    <t>חנקין 69 חולון</t>
  </si>
  <si>
    <t>6105601600_סרור מרכז הבשר והעוף</t>
  </si>
  <si>
    <t>super10@bezeqint.net</t>
  </si>
  <si>
    <t>מרכז עזריאלי חולון בנינים  A+B</t>
  </si>
  <si>
    <t>הרוקמים 26 חולון</t>
  </si>
  <si>
    <t>מרכז עזריאלי חולון בנינים  C+D</t>
  </si>
  <si>
    <t>משען בית אבות</t>
  </si>
  <si>
    <t>ביאליק פינת שמעוני חולון</t>
  </si>
  <si>
    <t>5704100100_מרכז משען בע"מ</t>
  </si>
  <si>
    <t>אלכס אלישיב, ליאון אהרון</t>
  </si>
  <si>
    <t>03-5029292</t>
  </si>
  <si>
    <t>dudu@mishan.co.il</t>
  </si>
  <si>
    <t>מתוקה</t>
  </si>
  <si>
    <t>הבנאי 5, חולון</t>
  </si>
  <si>
    <t>מתוקה בע"מ 512785205</t>
  </si>
  <si>
    <t>ארזי יהושע ומאירה - בעלים</t>
  </si>
  <si>
    <t>shuki@metuka.co.il</t>
  </si>
  <si>
    <t>מתוקה פוד סרוויס בע"מ</t>
  </si>
  <si>
    <t>נ.ז ניהול פרויקטים</t>
  </si>
  <si>
    <t>החופר 2</t>
  </si>
  <si>
    <t>נ.ז ניהול פרוייקטים</t>
  </si>
  <si>
    <t>אבי</t>
  </si>
  <si>
    <t>תא דיגום</t>
  </si>
  <si>
    <t>סוביגל</t>
  </si>
  <si>
    <t>הנפח 11 חולון</t>
  </si>
  <si>
    <t>30314701100_סוביגל</t>
  </si>
  <si>
    <t>sovigal@netvision.net.il</t>
  </si>
  <si>
    <t>סונול ספרינט</t>
  </si>
  <si>
    <t>המרכבה 47 חולון</t>
  </si>
  <si>
    <t>30314700700_סונול ישראל בע"מ - המרכבה</t>
  </si>
  <si>
    <t>sharonp@sonol.co.il</t>
  </si>
  <si>
    <t>סופר שיווק טכנולוגיות (סופר אמאיל)</t>
  </si>
  <si>
    <t>היוצר 4 חולון</t>
  </si>
  <si>
    <t>30306800100_סופר שיווק טכנולוגיות</t>
  </si>
  <si>
    <t>אבישי בן משה,מאיר יעל, מוחמד</t>
  </si>
  <si>
    <t>03-0800514</t>
  </si>
  <si>
    <t>avishay@pbnec.co.il</t>
  </si>
  <si>
    <t>סנדורי אומן בע''מ</t>
  </si>
  <si>
    <t>הסדנה 16, חולון</t>
  </si>
  <si>
    <t>עוגות הברון</t>
  </si>
  <si>
    <t>היוצר 18 חולון</t>
  </si>
  <si>
    <t>30309100400_ברון מפעל ליצור עוגות</t>
  </si>
  <si>
    <t>אלכסנדר קרקוב, אדוארד</t>
  </si>
  <si>
    <t>03-5587473</t>
  </si>
  <si>
    <t>baroncakes@gmail.com</t>
  </si>
  <si>
    <t>עוז הקשאה ושיחום</t>
  </si>
  <si>
    <t>הפלד 24 חולון</t>
  </si>
  <si>
    <t>30101600100_עוז הקשאה ושיחום- בר סימן טוב</t>
  </si>
  <si>
    <t>asi_bst@smile.net.il</t>
  </si>
  <si>
    <t>פארק וולפסון</t>
  </si>
  <si>
    <t>15907503300_מגה אור וולפסון בע"מ</t>
  </si>
  <si>
    <t>חגית גולן - מנכ"ל</t>
  </si>
  <si>
    <t>052-6643285</t>
  </si>
  <si>
    <t>golan@megaor.co.il</t>
  </si>
  <si>
    <t>פונטיז</t>
  </si>
  <si>
    <t>המלאכה 25, חולון</t>
  </si>
  <si>
    <t>30162401900_פונטיזבע"מ</t>
  </si>
  <si>
    <t>משה פונטי-בעל העסק, לאון דך-מנהל תפעול</t>
  </si>
  <si>
    <t>leondash@bezeqint.net</t>
  </si>
  <si>
    <t>פז חברת נפט בע"מ</t>
  </si>
  <si>
    <t>שד' ירושלים 8 חולון</t>
  </si>
  <si>
    <t>פז חברת נפט בע"מ 510216054</t>
  </si>
  <si>
    <t>ויטלי בזולקין</t>
  </si>
  <si>
    <t>פטיסרי</t>
  </si>
  <si>
    <t>הסתת 13 חולון</t>
  </si>
  <si>
    <t>30107300100_אוונטאז פטיסרי קונדיטוריה</t>
  </si>
  <si>
    <t>עופר גל - בעלים</t>
  </si>
  <si>
    <t>avantage2000@gmail.com</t>
  </si>
  <si>
    <t>פיוניר לגלופות</t>
  </si>
  <si>
    <t>הפלד 38 חולון</t>
  </si>
  <si>
    <t>30210500100_פיוניר לגלופות (1976)</t>
  </si>
  <si>
    <t>דניאלה מיליס, משה טולדו</t>
  </si>
  <si>
    <t>03-5593888</t>
  </si>
  <si>
    <t>dimat@pioneer.co.il</t>
  </si>
  <si>
    <t>פפושדו</t>
  </si>
  <si>
    <t>הגביש 12 חולון</t>
  </si>
  <si>
    <t>30503900600_פפושדו</t>
  </si>
  <si>
    <t>שלום גרוס</t>
  </si>
  <si>
    <t>papus@netvision.net.il</t>
  </si>
  <si>
    <t>פרופיט סנטר - קפה גרג</t>
  </si>
  <si>
    <t>המרכבה 38, חולון</t>
  </si>
  <si>
    <t>30110700800_קפה גרג פרופיט חולון</t>
  </si>
  <si>
    <t>פרימיום סנטר</t>
  </si>
  <si>
    <t>המשביר 1 חולון</t>
  </si>
  <si>
    <t>30415003800_אריאל פרומול גיגה - פרמיום סנטר - לגובה נכסים</t>
  </si>
  <si>
    <t>linc@arielgroup.co.il</t>
  </si>
  <si>
    <t>קבוצת קרסו</t>
  </si>
  <si>
    <t>האורגים 34 חולון</t>
  </si>
  <si>
    <t>קרסו מוטורס בע"מ  _ 30261400000</t>
  </si>
  <si>
    <t>קובי שיווק מוצרי בשר</t>
  </si>
  <si>
    <t>הלהב 4, חולון</t>
  </si>
  <si>
    <t>30405720200_קובי שיווק מוצרי בשר</t>
  </si>
  <si>
    <t>kobi110@014.net.il</t>
  </si>
  <si>
    <t>קונדיטוריה רוני ובנו</t>
  </si>
  <si>
    <t>הבנאי 40 חולון</t>
  </si>
  <si>
    <t>30108202400_זרגרוב רוני</t>
  </si>
  <si>
    <t>רוני זגרוב</t>
  </si>
  <si>
    <t>03-5569862</t>
  </si>
  <si>
    <t>roni_ubanav@walla.co.il</t>
  </si>
  <si>
    <t>קניון חולון - מפריד גדול</t>
  </si>
  <si>
    <t>גולדה מאיר 7 חולון</t>
  </si>
  <si>
    <t>9600307200_קניון חולון - קנית גמל</t>
  </si>
  <si>
    <t>דרוקר</t>
  </si>
  <si>
    <t>קניון חולון - מפריד קטן</t>
  </si>
  <si>
    <t>קפה גן סיפור</t>
  </si>
  <si>
    <t>מוטה גור 15 חולון</t>
  </si>
  <si>
    <t>קפה קפה חולון</t>
  </si>
  <si>
    <t>הנשיאים 3, חולון</t>
  </si>
  <si>
    <t>6703206200_קפה-קפה</t>
  </si>
  <si>
    <t>קרל-ברג</t>
  </si>
  <si>
    <t>הסדנה 24 חולון</t>
  </si>
  <si>
    <t>30202500100_קרל ברג ביח"ר נקניק</t>
  </si>
  <si>
    <t>אלי גרובנר,מיכאל</t>
  </si>
  <si>
    <t>karlberg3@bezeqint.net</t>
  </si>
  <si>
    <t>קרן משאבות בטון</t>
  </si>
  <si>
    <t>הבנאי 4 חולון</t>
  </si>
  <si>
    <t>30152300000_קובלסקי אבי - קרן משאבות בטון</t>
  </si>
  <si>
    <t>אבי קובלסקי</t>
  </si>
  <si>
    <t>03-5588070</t>
  </si>
  <si>
    <t>avikeren@bezeqint.net</t>
  </si>
  <si>
    <t>ר. נאם שירות וחלפים</t>
  </si>
  <si>
    <t>תמנע 1, חולון</t>
  </si>
  <si>
    <t>ר.כ.עוגיות</t>
  </si>
  <si>
    <t>החופר 34 חולון</t>
  </si>
  <si>
    <t>30313600100_ר.כ. עוגיות הזהב בע"</t>
  </si>
  <si>
    <t>אריאל פירוב, אלכסנדר יצחקוב</t>
  </si>
  <si>
    <t>03-5562008</t>
  </si>
  <si>
    <t>hazahv3@gmail.com</t>
  </si>
  <si>
    <t>רמי לוי רשת חנויות ש</t>
  </si>
  <si>
    <t>תמנע 6, חולון</t>
  </si>
  <si>
    <t>רקח</t>
  </si>
  <si>
    <t>30160400300_רקח-תעשיות פרמצבטית</t>
  </si>
  <si>
    <t>מאיר מלומד מהנ,תפעול</t>
  </si>
  <si>
    <t>03-5581233</t>
  </si>
  <si>
    <t>meir@rekah.co.il</t>
  </si>
  <si>
    <t>שופרסל דיל חולון</t>
  </si>
  <si>
    <t>מרכבה 7, חולון</t>
  </si>
  <si>
    <t>30313900100_שופרסל דיל</t>
  </si>
  <si>
    <t>yossia@shufersal.co.il</t>
  </si>
  <si>
    <t>שופרסל קרן היסוד</t>
  </si>
  <si>
    <t>קרן היסוד 1, חולון</t>
  </si>
  <si>
    <t>19703711200_שופרסל+קטיף עיבוד</t>
  </si>
  <si>
    <t>שוק העיר</t>
  </si>
  <si>
    <t>30400900300_גוטסמן ובניו</t>
  </si>
  <si>
    <t>שרותי רכב האורגים</t>
  </si>
  <si>
    <t>הסתת 20 חולון</t>
  </si>
  <si>
    <t>30106900200_שירותי רכב האורגים - תמימי אימן</t>
  </si>
  <si>
    <t>עובדיה סולימן</t>
  </si>
  <si>
    <t>03-5506476</t>
  </si>
  <si>
    <t>ת. דלק דיסקאונט (מרכבות אש)</t>
  </si>
  <si>
    <t>המרכבה 14 חולון</t>
  </si>
  <si>
    <t>30313100000_ת. דלק מרכבות אש</t>
  </si>
  <si>
    <t>ת. דלק הלוחמים</t>
  </si>
  <si>
    <t>הלוחמים 51 חולון</t>
  </si>
  <si>
    <t>15906800000_ת. דלק הלוחמים - דלק מנטה קמעונאות</t>
  </si>
  <si>
    <t>יוסי אורן</t>
  </si>
  <si>
    <t>03-5012045</t>
  </si>
  <si>
    <t>ת. דלק הסיירים</t>
  </si>
  <si>
    <t>תחנת דלק הסיירים</t>
  </si>
  <si>
    <t>30401200400_פז-חברת דלק בע"מ - פז הסיירים</t>
  </si>
  <si>
    <t>אלכס גרנגל</t>
  </si>
  <si>
    <t>03-6422983</t>
  </si>
  <si>
    <t>ת. דלק טן חולון</t>
  </si>
  <si>
    <t>הפלד 9 חולון</t>
  </si>
  <si>
    <t>30314500200_תחנת דלק "טן"</t>
  </si>
  <si>
    <t>סטריגנוב שלומית</t>
  </si>
  <si>
    <t>03-5587015</t>
  </si>
  <si>
    <t>ת. דלק נובר</t>
  </si>
  <si>
    <t>המרכבה 18 חולון</t>
  </si>
  <si>
    <t>30402000200_קנרול ק.ל.נ.ר פיתוח - ת. דלק נובר</t>
  </si>
  <si>
    <t>תחנת דלק יעד</t>
  </si>
  <si>
    <t>תחנת דלק פז קרית שרת</t>
  </si>
  <si>
    <t>תחנת דלק פז שרות קוגל - תחנת דלק</t>
  </si>
  <si>
    <t>שד קוגל 1 חולון</t>
  </si>
  <si>
    <t>תחנת דלק צבי - תחנת דלק</t>
  </si>
  <si>
    <t>הפלד 20 חולון</t>
  </si>
  <si>
    <t>תחנת מעבר לאשפה ביתי</t>
  </si>
  <si>
    <t>המרכבה 69 חולון</t>
  </si>
  <si>
    <t>30412700000_תחנת מעבר לאשפה ביתית</t>
  </si>
  <si>
    <t>מר עוזי עמרם</t>
  </si>
  <si>
    <t>zvicohen_1@013net.net</t>
  </si>
  <si>
    <t>תרשיש היוצר</t>
  </si>
  <si>
    <t>היוצר 6 חולון</t>
  </si>
  <si>
    <t>30305100100_תרשיש היוצר</t>
  </si>
  <si>
    <t>אילן ינאי</t>
  </si>
  <si>
    <t>03-5560610</t>
  </si>
  <si>
    <t>ilan@tarshis.co.il</t>
  </si>
  <si>
    <t>תרשיש הסולל</t>
  </si>
  <si>
    <t>הסולל 2 חולון</t>
  </si>
  <si>
    <t>30310300400_תרשיש הסולל</t>
  </si>
  <si>
    <t>מוסך צמיגי פרונט יוסף בע"מ</t>
  </si>
  <si>
    <t>יהוד</t>
  </si>
  <si>
    <t>אלטלף 11, יהוד</t>
  </si>
  <si>
    <t>ישי גמזו</t>
  </si>
  <si>
    <t>מוצא מפריד שמן</t>
  </si>
  <si>
    <t>תחנת תדלוק דלק יהוד</t>
  </si>
  <si>
    <t>העצמאות 42, יהוד</t>
  </si>
  <si>
    <t>מנהלת התחנה ארז</t>
  </si>
  <si>
    <t>052-3050954</t>
  </si>
  <si>
    <t>358@delek.co.il</t>
  </si>
  <si>
    <t>_מי רקע יהוד</t>
  </si>
  <si>
    <t>HP MICROFOCUS -לא פעיל</t>
  </si>
  <si>
    <t>אלטלף 7</t>
  </si>
  <si>
    <t>איי אס אס ניהול  שרותים משולבים בעמ</t>
  </si>
  <si>
    <t>צבי קגנובסקי</t>
  </si>
  <si>
    <t>אויה event- לא פעיל</t>
  </si>
  <si>
    <t>דרך החורש 4 קרית הסביונים, יהוד</t>
  </si>
  <si>
    <t>רחלי ממן - בעלת העסק</t>
  </si>
  <si>
    <t>054-4515088</t>
  </si>
  <si>
    <t>אמיגוס</t>
  </si>
  <si>
    <t>מוהליבר 2, יהוד</t>
  </si>
  <si>
    <t>רונן קרן</t>
  </si>
  <si>
    <t>054-5274025</t>
  </si>
  <si>
    <t>הנסון ישראל יהוד</t>
  </si>
  <si>
    <t>התעשיה 26 א. ת. יהוד</t>
  </si>
  <si>
    <t>ז'בוטינסקי 5 ר"ג 52520</t>
  </si>
  <si>
    <t>בועז סבח</t>
  </si>
  <si>
    <t>050-5508700</t>
  </si>
  <si>
    <t>טורבו וואש</t>
  </si>
  <si>
    <t>אלטלף 3 יהוד</t>
  </si>
  <si>
    <t>יקב צ'ילאג- לא פעיל</t>
  </si>
  <si>
    <t>שבזי 12, יהוד</t>
  </si>
  <si>
    <t>יריב מיכאלוביץ' - מנהל העסק</t>
  </si>
  <si>
    <t>003-5369996</t>
  </si>
  <si>
    <t>לבן ארועים- לא פעיל (סגר)</t>
  </si>
  <si>
    <t>התעשיה 28, יהוד</t>
  </si>
  <si>
    <t>בני אוליאל - בעלים</t>
  </si>
  <si>
    <t>003-6329494</t>
  </si>
  <si>
    <t>לחם יין</t>
  </si>
  <si>
    <t>דרך החורש 4, בנין אפריקה ישראל, יהוד</t>
  </si>
  <si>
    <t>דגנית עמיחי</t>
  </si>
  <si>
    <t>003-6325059</t>
  </si>
  <si>
    <t>מוסך אור פטישים אופל - OPAL</t>
  </si>
  <si>
    <t>התעשייה 31 יהוד</t>
  </si>
  <si>
    <t>מוסך הדקל- לא פעיל</t>
  </si>
  <si>
    <t>אלטלף 25 , א. תעשיה, יהוד</t>
  </si>
  <si>
    <t>מאיר תייר</t>
  </si>
  <si>
    <t>003-5366390</t>
  </si>
  <si>
    <t>מוסך הצמד</t>
  </si>
  <si>
    <t>אלטלף 19, יהוד</t>
  </si>
  <si>
    <t>דוד סמרה-בעלים</t>
  </si>
  <si>
    <t>003-6321525</t>
  </si>
  <si>
    <t>מוסך חזי ואלי- לא פעיל</t>
  </si>
  <si>
    <t>אלטלף 25, יהוד</t>
  </si>
  <si>
    <t>חזי קאשי-בעלים</t>
  </si>
  <si>
    <t>003-5364144</t>
  </si>
  <si>
    <t>מוסך מ.ש.א</t>
  </si>
  <si>
    <t>הרצל מססה-מנהל</t>
  </si>
  <si>
    <t>003-6321662</t>
  </si>
  <si>
    <t>מוסך נעמן- לא פעיל</t>
  </si>
  <si>
    <t>הרב שבזי 10 יהוד</t>
  </si>
  <si>
    <t>מוסך עדי - אופל - OPEL</t>
  </si>
  <si>
    <t>העצמאות 24, יהוד</t>
  </si>
  <si>
    <t>עדי וייס</t>
  </si>
  <si>
    <t>מוסך שמשון - פיאט- לא פעיל</t>
  </si>
  <si>
    <t>העצמאות 24 יהוד</t>
  </si>
  <si>
    <t>מסעדת אסתר</t>
  </si>
  <si>
    <t>מסעדת טאטי- מתחם טאטי</t>
  </si>
  <si>
    <t>מפעל טאטי (אלכס ארטיאום בע"מ)</t>
  </si>
  <si>
    <t>רח' אברהם גירון 3, יהוד</t>
  </si>
  <si>
    <t>עינת- סגנית מנהל</t>
  </si>
  <si>
    <t>מרכז שרות רותם פז</t>
  </si>
  <si>
    <t>התעשיה 36, יהוד</t>
  </si>
  <si>
    <t>יורם- מנכ"ל</t>
  </si>
  <si>
    <t>003-6323141</t>
  </si>
  <si>
    <t>סופר ברקת- לא פעיל</t>
  </si>
  <si>
    <t>התעשיה 29, יהוד</t>
  </si>
  <si>
    <t>עוז נעים-מנהל העסק</t>
  </si>
  <si>
    <t>003-5363555</t>
  </si>
  <si>
    <t>עדן טורבו (לשעבר קלין וואש)</t>
  </si>
  <si>
    <t>אלטלף 3, א.תעשיה, יהוד</t>
  </si>
  <si>
    <t>רוני בן שלוש</t>
  </si>
  <si>
    <t>צ'ארלי מזרח ומערב</t>
  </si>
  <si>
    <t>דרך החורש 4א, מלון אויה, יהוד</t>
  </si>
  <si>
    <t>גיא אלמוג - מנהל</t>
  </si>
  <si>
    <t>003-5368844</t>
  </si>
  <si>
    <t>ציפור השרון</t>
  </si>
  <si>
    <t>התעשיה 20, אזור תעשיה, יהוד</t>
  </si>
  <si>
    <t>שאול חדד</t>
  </si>
  <si>
    <t>003-5360254</t>
  </si>
  <si>
    <t>קניון סביונים</t>
  </si>
  <si>
    <t>משה דיין 3, יהוד</t>
  </si>
  <si>
    <t>קניון סביונים מזון מהיר</t>
  </si>
  <si>
    <t>עודד אלון-מנהל בורגר קינג</t>
  </si>
  <si>
    <t>003-5367942</t>
  </si>
  <si>
    <t>קפה נטו יהוד</t>
  </si>
  <si>
    <t>רח' אלטלף 1, יהוד</t>
  </si>
  <si>
    <t>יובל הוניג- בעלים, ביטון נטלי  -  מנהלת</t>
  </si>
  <si>
    <t>052-6635577</t>
  </si>
  <si>
    <t>רוקט</t>
  </si>
  <si>
    <t>רח' העצמאות 42, יהוד</t>
  </si>
  <si>
    <t>שופרסל (ביג) דיל</t>
  </si>
  <si>
    <t>אלטלף 4, יהוד</t>
  </si>
  <si>
    <t>בועז עוז-מנהל</t>
  </si>
  <si>
    <t>003-5362426</t>
  </si>
  <si>
    <t>שוחה אחרונה- מוצא בור שאיבה</t>
  </si>
  <si>
    <t>שופרסל קניון סביונים</t>
  </si>
  <si>
    <t>קניון סביונים רח' משה דיין יהוד</t>
  </si>
  <si>
    <t>שירותי רכב חיים פוזנר</t>
  </si>
  <si>
    <t>אלטלף 9, יהוד</t>
  </si>
  <si>
    <t>חיים פוזנר</t>
  </si>
  <si>
    <t>003-5360942</t>
  </si>
  <si>
    <t>תחנת רחיצה לייק ווש</t>
  </si>
  <si>
    <t>אלטלף 21, יהוד</t>
  </si>
  <si>
    <t>חליל אבו לילה</t>
  </si>
  <si>
    <t>תחנת תדלוק דור יהוד</t>
  </si>
  <si>
    <t>אלטלף 1, יהוד</t>
  </si>
  <si>
    <t>אורי פרידלנדר-מנהל</t>
  </si>
  <si>
    <t>003-5369090</t>
  </si>
  <si>
    <t>תחנת תדלוק טן יהוד</t>
  </si>
  <si>
    <t>העצמאות 50, יהוד</t>
  </si>
  <si>
    <t>תחנת תדלוק פז יהוד</t>
  </si>
  <si>
    <t>רונן מלכה-בעלים</t>
  </si>
  <si>
    <t>050-5477136</t>
  </si>
  <si>
    <t>תעשיה אוירית יהוד תממ- לא פעיל</t>
  </si>
  <si>
    <t>מפעל תמ"מ, ת.ד. 75, יהוד-מונוסון</t>
  </si>
  <si>
    <t>רועי רשטי-מנהל בינוי, נתנאל קליין-אחראי רעלים</t>
  </si>
  <si>
    <t>052-7907888, רועי רשטי</t>
  </si>
  <si>
    <t>איציק הגדול</t>
  </si>
  <si>
    <t>מי אביבים</t>
  </si>
  <si>
    <t>רזיאל דוד 3, תל אביב</t>
  </si>
  <si>
    <t>בית על הים</t>
  </si>
  <si>
    <t>רציף העליה השניה 105, תל אביב</t>
  </si>
  <si>
    <t>10456523 מספר חשבון חוזה</t>
  </si>
  <si>
    <t>office@housea.co.il</t>
  </si>
  <si>
    <t>מאייסה מסעדות בע"מ</t>
  </si>
  <si>
    <t>שדרות רוטשילד 71, תל אביב</t>
  </si>
  <si>
    <t>שדרות רוטשילד 71 תל אביב 6578603</t>
  </si>
  <si>
    <t>פז - קיבוץ גלויות 100</t>
  </si>
  <si>
    <t>קיבוץ גלויות 100, תל אביב</t>
  </si>
  <si>
    <t>פז גשר הירקון</t>
  </si>
  <si>
    <t>דרך נמיר מרדכי 136, תל אביב</t>
  </si>
  <si>
    <t>פז יריד גדולה - רוקח 104</t>
  </si>
  <si>
    <t>רוקח ישראל 104, תל אביב</t>
  </si>
  <si>
    <t>קניון רמת אביב מפריד 2 ארקפה (סנדלר)</t>
  </si>
  <si>
    <t>morris@ramat-aviv-mall.co.il</t>
  </si>
  <si>
    <t>שוק קולינרי  - נמל יפו</t>
  </si>
  <si>
    <t>&amp;בי"ח איכילוב - מזון</t>
  </si>
  <si>
    <t>shahar@tasmc.health.gov.il</t>
  </si>
  <si>
    <t>&amp;מחנה צבאי שדה דב מטבחים</t>
  </si>
  <si>
    <t>&amp;מחנה צבאי שדה דב סדנאות</t>
  </si>
  <si>
    <t>&amp;מחנה צבאי שדה דב רחיצה</t>
  </si>
  <si>
    <t>_מי רקע  מי אביבים</t>
  </si>
  <si>
    <t>א נ אופנהיים אמנות מתכת בע'מ</t>
  </si>
  <si>
    <t>המנור 16, תל אביב</t>
  </si>
  <si>
    <t>10325843 מספר חשבון חוזה</t>
  </si>
  <si>
    <t>א.ב.מצדה קפה מרינה בע"מ A.B. MEZADA COFF</t>
  </si>
  <si>
    <t>הירקון 83, תל אביב</t>
  </si>
  <si>
    <t>א.ס. חדר האוכל תל-אביב שותפות מוגבלת</t>
  </si>
  <si>
    <t>שאול המלך 23, תל אביב</t>
  </si>
  <si>
    <t>א.ש שיא שטיפת רכב בע"מ</t>
  </si>
  <si>
    <t>חומה ומגדל 10, תל אביב</t>
  </si>
  <si>
    <t>10601713 מספר חשבון חוזה</t>
  </si>
  <si>
    <t>אבו חליפה</t>
  </si>
  <si>
    <t>דרך בן צבי 84, תל אביב</t>
  </si>
  <si>
    <t>10702055 מספר חשבון חוזה</t>
  </si>
  <si>
    <t>אבו חליפה איברהים ומוחמד</t>
  </si>
  <si>
    <t>003-6828032</t>
  </si>
  <si>
    <t>zipuy@bezeqint.net</t>
  </si>
  <si>
    <t>אבי רוקח</t>
  </si>
  <si>
    <t>יפת 14, תל אביב</t>
  </si>
  <si>
    <t>אבי רכאח</t>
  </si>
  <si>
    <t>יפת 18 , תל אביב</t>
  </si>
  <si>
    <t>אביאל אוסלנדר</t>
  </si>
  <si>
    <t>דיזנגוף 275, תל אביב</t>
  </si>
  <si>
    <t>10706921 מספר חשבון חוזה</t>
  </si>
  <si>
    <t>אביגדור 22 בע"מ</t>
  </si>
  <si>
    <t>בן אביגדור 22, תל אביב</t>
  </si>
  <si>
    <t>בן אביגדור 22 תל אביב 6721845</t>
  </si>
  <si>
    <t>אבניר חברה לרכב בע"מ</t>
  </si>
  <si>
    <t>הסדנה 2, תל אביב</t>
  </si>
  <si>
    <t>10325073 מספר חשבון חוזה</t>
  </si>
  <si>
    <t>אברהם הוסטל תל אביב בע"מ ABRAHAM HOSTEL</t>
  </si>
  <si>
    <t>לבונטין 21, תל אביב</t>
  </si>
  <si>
    <t>10861735 מספר חשבון חוזה</t>
  </si>
  <si>
    <t>אגאדיר בנמל בע"מ</t>
  </si>
  <si>
    <t>שטח נמל תל אביב 27</t>
  </si>
  <si>
    <t>אגודת אכסניות נוער בישראל (אנ"א) (ע"ר</t>
  </si>
  <si>
    <t>בני דן 36, תל אביב</t>
  </si>
  <si>
    <t>10176738 מספר חשבון חוזה</t>
  </si>
  <si>
    <t>אודי בכור שיווק דגים</t>
  </si>
  <si>
    <t>המנוע 3, תל אביב</t>
  </si>
  <si>
    <t>אוניברסיטת ת"א בנין שרת מזרחי</t>
  </si>
  <si>
    <t>GalpazM@tauex.tau.ac.il;oferl@tauex.tau.ac.il</t>
  </si>
  <si>
    <t>אוניברסיטת ת"א בנין שרת מערבי</t>
  </si>
  <si>
    <t>אוניברסיטת ת"א גילמן קפה נטו (עלית)</t>
  </si>
  <si>
    <t>אוניברסיטת ת"א הנדסה יותו (איילה)</t>
  </si>
  <si>
    <t>אוניברסיטת ת"א ווב ציפורה (סבארו)</t>
  </si>
  <si>
    <t>אוניברסיטת ת"א מדעי החברה ס.ש.ק</t>
  </si>
  <si>
    <t>אוניברסיטת ת"א מדעים (אקו) סשק חדש</t>
  </si>
  <si>
    <t>אוניברסיטת ת"א משפטים קקאו</t>
  </si>
  <si>
    <t>אוניברסיטת ת"א רפואה בית אוכל</t>
  </si>
  <si>
    <t>אופרה איטליאנה בע"מ OPERA ITALIANA LTD</t>
  </si>
  <si>
    <t>הרצל 4, תל אביב</t>
  </si>
  <si>
    <t>10499265 מספר חשבון חוזה</t>
  </si>
  <si>
    <t>אורון אירועים בע"מ</t>
  </si>
  <si>
    <t>הצפירה 19, כניסה 1 , תל אביב</t>
  </si>
  <si>
    <t>10523328 מספר חשבון חוזה</t>
  </si>
  <si>
    <t>אידאו בפארק (2009) בע"מ</t>
  </si>
  <si>
    <t>שדרות רוקח ישראל 42, תל אביב</t>
  </si>
  <si>
    <t>10458352 מספר חשבון חוזה</t>
  </si>
  <si>
    <t>אירלנד ברים בע"מ</t>
  </si>
  <si>
    <t>שדרות רוטשילד 39, תל אביב</t>
  </si>
  <si>
    <t>שדרות רוטשילד 39 תל אביב 6688308</t>
  </si>
  <si>
    <t>אלון דרך שלמה</t>
  </si>
  <si>
    <t>שלמה 37, תל אביב</t>
  </si>
  <si>
    <t>אלון פלורנטין</t>
  </si>
  <si>
    <t>נחלת בנימין  143</t>
  </si>
  <si>
    <t>אמורה מיו בע"מ</t>
  </si>
  <si>
    <t>אבן גבירול 100, תל אביב</t>
  </si>
  <si>
    <t>10221578 מספר חשבון חוזה</t>
  </si>
  <si>
    <t>אמריקן פאלאס (בור שאיבה אזור כתום)</t>
  </si>
  <si>
    <t>ויצמן 14</t>
  </si>
  <si>
    <t>אסותא</t>
  </si>
  <si>
    <t>הברזל 20, תל אביב</t>
  </si>
  <si>
    <t>אספרסו בר קניון רמת אביב-מפריד 1</t>
  </si>
  <si>
    <t>אר.טו.אם קורפוראשיין בע"מ - בניין פנורמה</t>
  </si>
  <si>
    <t>רחוב יד חרוצים 15, תל אביב - יפו 6770008</t>
  </si>
  <si>
    <t>ארומה הולדינגס בע"מ</t>
  </si>
  <si>
    <t>שדרות רוטשילד 22, תל אביב</t>
  </si>
  <si>
    <t>שדרות רוטשילד 22 תל אביב 6688218</t>
  </si>
  <si>
    <t>ארידן אחזקות בע"מ (בור שאיבה אזור כתום)</t>
  </si>
  <si>
    <t>ויצמן 14, תל אביב</t>
  </si>
  <si>
    <t>בי"ח איכילוב (המרכז הרפואי ע"ש סוראסקי)</t>
  </si>
  <si>
    <t>דפנה 6, תל אביב</t>
  </si>
  <si>
    <t>בי.בי.בי מסעדות בע"מ</t>
  </si>
  <si>
    <t>הברזל 21 כניסה 1, תל אביב</t>
  </si>
  <si>
    <t>הברזל 21 תל אביב 6971254</t>
  </si>
  <si>
    <t>בית בלב בע''מ</t>
  </si>
  <si>
    <t>בית אל 34, תל אביב</t>
  </si>
  <si>
    <t>בית גיל הזהב</t>
  </si>
  <si>
    <t>לה גרדייה 78, תל אביב</t>
  </si>
  <si>
    <t>10141738 מספר חשבון חוזה</t>
  </si>
  <si>
    <t>איציק יוסף - מנהל אחזקה</t>
  </si>
  <si>
    <t>03-6300888</t>
  </si>
  <si>
    <t>nadia@golden-house.co.il</t>
  </si>
  <si>
    <t>בית דיור מוגן משען נאות אפקה</t>
  </si>
  <si>
    <t>רח' שלונסקי אברהם 6, תל אביב</t>
  </si>
  <si>
    <t>10198655+10198596 מספר חשבון חוזה</t>
  </si>
  <si>
    <t>doronh@mishan.co.il; raya@moav.co.i</t>
  </si>
  <si>
    <t>בית דיור מוגן עד 120</t>
  </si>
  <si>
    <t>וולנברג ראול 32, תל אביב</t>
  </si>
  <si>
    <t>10472997 מספר חשבון חוזה</t>
  </si>
  <si>
    <t>דורי פנקה - מנהל אחזקה</t>
  </si>
  <si>
    <t>ido@ad-120.co.il</t>
  </si>
  <si>
    <t>בית מתכת בעמ</t>
  </si>
  <si>
    <t>קארו יוסף 32, תל אביב</t>
  </si>
  <si>
    <t>10142391 מספר חשבון חוזה</t>
  </si>
  <si>
    <t>בן בשט BB</t>
  </si>
  <si>
    <t>סמטת הרב שך 5, תל אביב</t>
  </si>
  <si>
    <t>חגי, נסים</t>
  </si>
  <si>
    <t>003-6830216</t>
  </si>
  <si>
    <t>bb_benba@netvision.net.il</t>
  </si>
  <si>
    <t>בן בשט JBB</t>
  </si>
  <si>
    <t>סמטת השך 5, תל אביב</t>
  </si>
  <si>
    <t>10326656 +10326700</t>
  </si>
  <si>
    <t>יהושע בן בשט</t>
  </si>
  <si>
    <t>benbassat@jbbfindings.com</t>
  </si>
  <si>
    <t>ברוך זבדה-בועות</t>
  </si>
  <si>
    <t>בלפור 39 , תל אביב</t>
  </si>
  <si>
    <t>ברק, שבו אהרון</t>
  </si>
  <si>
    <t>רח' נחלת בנימין 98, תל אביב</t>
  </si>
  <si>
    <t>שאבו אהרון</t>
  </si>
  <si>
    <t>003-6839641</t>
  </si>
  <si>
    <t>ברקפסט קורנר בע"מ</t>
  </si>
  <si>
    <t>ככר צינה דיזנגוף 2, תל אביב</t>
  </si>
  <si>
    <t>דיזנגוף 92 תל אביב 6433264</t>
  </si>
  <si>
    <t>ג.א.ש מזון</t>
  </si>
  <si>
    <t>רח' טברסקי 10, תל אביב</t>
  </si>
  <si>
    <t>אהרון כהן</t>
  </si>
  <si>
    <t>g.a.s@013net.net</t>
  </si>
  <si>
    <t>גאיה רינר בע"מ - מסעדת דלאל</t>
  </si>
  <si>
    <t>כל ישראל חברים 1, תל אביב</t>
  </si>
  <si>
    <t>גאלרי פאלאס</t>
  </si>
  <si>
    <t>הלוחמים 11, תל אביב</t>
  </si>
  <si>
    <t>10911383 מספר חשבון חוזה</t>
  </si>
  <si>
    <t>glat.ltd@gmail.com</t>
  </si>
  <si>
    <t>גיל גל ניהול שיווק ואחזקת מלונות בע"מ</t>
  </si>
  <si>
    <t>נס ציונה 7, תל אביב</t>
  </si>
  <si>
    <t>10428973 מספר חשבון חוזה</t>
  </si>
  <si>
    <t>ג'ירף מסעדות בע"מ GIRAFFE RESTAURANTS LT</t>
  </si>
  <si>
    <t>אבן גבירול  49, תל אביב</t>
  </si>
  <si>
    <t>10214027 מספר חשבון חוזה</t>
  </si>
  <si>
    <t>גלבנומטה</t>
  </si>
  <si>
    <t>רח' הרכב 9, תל אביב</t>
  </si>
  <si>
    <t>10761218 מספר חשבון חוזה</t>
  </si>
  <si>
    <t>מר רפאל זלוטניק</t>
  </si>
  <si>
    <t>003-5373260</t>
  </si>
  <si>
    <t>zlamir@012.net.il</t>
  </si>
  <si>
    <t>ג'פניקה אוניברסיטת ת"א</t>
  </si>
  <si>
    <t>קרית האוניברסיטה 3, תל אביב</t>
  </si>
  <si>
    <t>ג'פניקה בע"מ</t>
  </si>
  <si>
    <t>הברזל 32, תל אביב</t>
  </si>
  <si>
    <t>אלון יגאל 159 א תל אביב, 6744367</t>
  </si>
  <si>
    <t>ג'פניקה סושי בר בע"מ ת"א,</t>
  </si>
  <si>
    <t>דיזנגוף 128, תל אביב</t>
  </si>
  <si>
    <t>המרכבה 13, חולון</t>
  </si>
  <si>
    <t>גרינברג ביסטרו בע"מ GRINBERG BISTRO LTD</t>
  </si>
  <si>
    <t>גרינברג אורי צבי 23, תל אביב</t>
  </si>
  <si>
    <t>10646305 מספר חשבון חוזה</t>
  </si>
  <si>
    <t>גרנדביי מלונות בע"מ GRANDBAY HOTELS LTD</t>
  </si>
  <si>
    <t>חבקוק 3, תל אביב</t>
  </si>
  <si>
    <t>10025858 מספר חשבון חוזה</t>
  </si>
  <si>
    <t>גרפוליט מפעלי דפוס בעמ</t>
  </si>
  <si>
    <t>הגר"א 17, תל אביב</t>
  </si>
  <si>
    <t>10189276 מספר חשבון חוזה</t>
  </si>
  <si>
    <t>דגימים בע"מ DAGIMIM LTD</t>
  </si>
  <si>
    <t>בן יהודה 256, תל אביב</t>
  </si>
  <si>
    <t>10539222 מספר חשבון חוזה</t>
  </si>
  <si>
    <t>דור אלון - לוינסקי</t>
  </si>
  <si>
    <t>לוינסקי 84, תל אביב</t>
  </si>
  <si>
    <t>דור אלון ניהול מתחמים קמעונאיים בע"מ  נחלת בנימין</t>
  </si>
  <si>
    <t>נחלת בנימין 85, תל אביב</t>
  </si>
  <si>
    <t>10422278 מספר חשבון חוזה</t>
  </si>
  <si>
    <t>דור אלון ניהול מתחמים קמעונאיים בע"מ ידידיה פרנקל</t>
  </si>
  <si>
    <t>פרנקל ידידיה 6, תל אביב</t>
  </si>
  <si>
    <t>10586401 מספר חשבון חוזה</t>
  </si>
  <si>
    <t>דור אלון ניהול מתחמים קמעונאיים בע"מ יצחק שדה</t>
  </si>
  <si>
    <t>שדה יצחק 35, תל אביב</t>
  </si>
  <si>
    <t>10166250 מספר חשבון חוזה</t>
  </si>
  <si>
    <t>די.בי.מלונות בע"מ D.B.HOTELS LTD</t>
  </si>
  <si>
    <t>בן יהודה 16, תל אביב</t>
  </si>
  <si>
    <t>10078682 מספר חשבון חוזה</t>
  </si>
  <si>
    <t>דייגי נמל תל אביב בע"מ-בני הדייג, שגב אייל פרויקטים בע"מ-קפה נמרוד, נמלנד בע"מ-קפה לנדוור</t>
  </si>
  <si>
    <t>שטח נמל תל אביב 8</t>
  </si>
  <si>
    <t>דלק - גיבורי ישראל - יגאל אלון 108</t>
  </si>
  <si>
    <t>יגאל אלון 108, תל אביב</t>
  </si>
  <si>
    <t>דלק דור אלון</t>
  </si>
  <si>
    <t>שונצינו 5 תל אביב</t>
  </si>
  <si>
    <t>דלק -רמת אביב</t>
  </si>
  <si>
    <t>דרך נמיר מרדכי 170 , תל אביב</t>
  </si>
  <si>
    <t>דרכים מרכזי שרות לרכב בע"מ</t>
  </si>
  <si>
    <t>מיטב 4, תל אביב</t>
  </si>
  <si>
    <t>10785890 מספר חשבון חוזה</t>
  </si>
  <si>
    <t>דשן מחלבות</t>
  </si>
  <si>
    <t>רח' יגאל אלון 161, תל אביב</t>
  </si>
  <si>
    <t>הדפוס החדש בעמ</t>
  </si>
  <si>
    <t>האחים מסלאויטה 15, תל אביב</t>
  </si>
  <si>
    <t>10150637 מספר חשבון חוזה</t>
  </si>
  <si>
    <t>הזקן והים מ.ד. בע"מ THE OLD MAN AND THE</t>
  </si>
  <si>
    <t>העליה השניה 101, תל אביב</t>
  </si>
  <si>
    <t>הזקן והים קדם 85</t>
  </si>
  <si>
    <t>קדם 85, תל אביב</t>
  </si>
  <si>
    <t>הטברנה של צביקי בע"מ</t>
  </si>
  <si>
    <t>גרינברג אורי צבי 23/0008, תל אביב</t>
  </si>
  <si>
    <t>10682854 מספר חשבון חוזה</t>
  </si>
  <si>
    <t>היי טאור - בית אירופה ניהול בע"מ - מסעדת מיתוס + פיש מרקט</t>
  </si>
  <si>
    <t>שאול המלך 37</t>
  </si>
  <si>
    <t>הצורפים 18 אירועים בע"מ</t>
  </si>
  <si>
    <t>הצורפים 22, תל אביב</t>
  </si>
  <si>
    <t>יפת 28, תל אביב 6802826</t>
  </si>
  <si>
    <t>הצורפים חיפה (1998) בע"מ HAZORFIN HAIFA</t>
  </si>
  <si>
    <t>קבוץ גלויות 75, תל אביב</t>
  </si>
  <si>
    <t>10370892 מספר חשבון חוזה</t>
  </si>
  <si>
    <t>הרנט חוף מציצים בע"מ HARNET METSITSIM BE</t>
  </si>
  <si>
    <t>חוף שרתון מעורב (מציצים) 2, תל אביב</t>
  </si>
  <si>
    <t>10852087 מספר חשבון חוזה</t>
  </si>
  <si>
    <t>הרצל רוטשילד בתי קפה בע"מ</t>
  </si>
  <si>
    <t>שדרות רוטשילד 8, תל אביב</t>
  </si>
  <si>
    <t>שדרות רוטשילד 8 תל אביב 6688111</t>
  </si>
  <si>
    <t>וויזיוויג בע"מ</t>
  </si>
  <si>
    <t>קויפמן יחזקאל 703, תל אביב</t>
  </si>
  <si>
    <t>10290574 מספר חשבון חוזה</t>
  </si>
  <si>
    <t>וונדר ג'י קפה בע"מ</t>
  </si>
  <si>
    <t>וינשטיין נחום 5 תל אביב 6900405</t>
  </si>
  <si>
    <t>ויגו תכשיטים בע"מ VIGO JEWELRY LTD</t>
  </si>
  <si>
    <t>בן צבי 84, תל אביב</t>
  </si>
  <si>
    <t>10467116 מספר חשבון חוזה</t>
  </si>
  <si>
    <t>וליד אבו אלעפיה</t>
  </si>
  <si>
    <t>יפת 7, תל אביב</t>
  </si>
  <si>
    <t>זיקו דגים בע"מ</t>
  </si>
  <si>
    <t>התחייה 26, תל אביב</t>
  </si>
  <si>
    <t>חברת אתרים בחוף (מרינה תל אביב)</t>
  </si>
  <si>
    <t>אליעזר פרי 14, תל אביב</t>
  </si>
  <si>
    <t>חברת מאיר עזרא</t>
  </si>
  <si>
    <t>התחייה 24, תל אביב</t>
  </si>
  <si>
    <t>10262983 מספר חשבון חוזה</t>
  </si>
  <si>
    <t>חנות דגים - נמל יפו</t>
  </si>
  <si>
    <t>חניון מרכז ויצמן,ניהול בע"מ (בור שאיבה אזור סגול)</t>
  </si>
  <si>
    <t>ויצמן 14, תל אביב-יפו</t>
  </si>
  <si>
    <t>חנן אלמקיאס</t>
  </si>
  <si>
    <t>לוריא 8, תל אביב</t>
  </si>
  <si>
    <t>לוריא 8 תל אביב 6314208</t>
  </si>
  <si>
    <t>טארה החזקות, ניהול והשקעות במלונות בע"מ</t>
  </si>
  <si>
    <t>צידון 1, תל אביב</t>
  </si>
  <si>
    <t>10764260 מספר חשבון חוזה</t>
  </si>
  <si>
    <t>טוני וספה פיצה בע"מ</t>
  </si>
  <si>
    <t>שדרות רוטשילד 140, תל אביב</t>
  </si>
  <si>
    <t>דיזנגוף 34-11 תל אביב 6433209</t>
  </si>
  <si>
    <t>טופולופומפו בע"מ TOPOLOPOMPO LTD</t>
  </si>
  <si>
    <t>ההשכלה 17, תל אביב</t>
  </si>
  <si>
    <t>10582714 מספר חשבון חוזה</t>
  </si>
  <si>
    <t>טורקיז א.ס. בע"מ</t>
  </si>
  <si>
    <t>רוזנבלום הרצל ד"ר 8, תל אביב</t>
  </si>
  <si>
    <t>טורקיז קניון רמת אביב-מפריד 4</t>
  </si>
  <si>
    <t>10741012 מספר חשבון חוזה</t>
  </si>
  <si>
    <t>טזורו בע"מ</t>
  </si>
  <si>
    <t>סנה משה 199, תל אביב</t>
  </si>
  <si>
    <t>טיב טעם רשתות בע"מ</t>
  </si>
  <si>
    <t>ולנברג ראול 32, תל אביב</t>
  </si>
  <si>
    <t>ת.ד. 156 פארק התעשיה עמק חפר 3877701</t>
  </si>
  <si>
    <t>יוליה נמל תל אביב בע"מ</t>
  </si>
  <si>
    <t>שטח נמל תל אביב 2</t>
  </si>
  <si>
    <t>יונה - נמל יפו</t>
  </si>
  <si>
    <t>יורודרייב  ניהול ציי רכב והשכרה בע"מ</t>
  </si>
  <si>
    <t>החרש 24, תל אביב</t>
  </si>
  <si>
    <t>10253147 מספר חשבון חוזה</t>
  </si>
  <si>
    <t>ים של פירות בע"מ  הברזל</t>
  </si>
  <si>
    <t>הברזל 7, תל אביב</t>
  </si>
  <si>
    <t>10416135 מספר חשבון חוזה</t>
  </si>
  <si>
    <t>ים של פירות בע"מ דיזנגוף</t>
  </si>
  <si>
    <t>דיזנגוף 171, תל אביב</t>
  </si>
  <si>
    <t>10396010 מספר חשבון חוזה</t>
  </si>
  <si>
    <t>יקימונו ניהול מסעדות ת"א בע"מ</t>
  </si>
  <si>
    <t>רוטשילד 19, תל אביב</t>
  </si>
  <si>
    <t>רוטשילד 19 תל אביב 6688122</t>
  </si>
  <si>
    <t>ירקון 48 אכסניות בע"מ HOSTEL YARKON 48 L</t>
  </si>
  <si>
    <t>הירקון 48, תל אביב</t>
  </si>
  <si>
    <t>10133057 מספר חשבון חוזה</t>
  </si>
  <si>
    <t>ישרוטל טאוור (אלפרד מלונות אורבנים בע"מ)</t>
  </si>
  <si>
    <t>הירקון 78, תל אביב</t>
  </si>
  <si>
    <t>לאבאיט קופי קומפני - נמל יפו</t>
  </si>
  <si>
    <t>לב-ים שיווק דגים בע"מ</t>
  </si>
  <si>
    <t>שארית ישראל 9 כניסה 1, תל אביב</t>
  </si>
  <si>
    <t>10758477 מספר חשבון חוזה</t>
  </si>
  <si>
    <t>לג'נדה אורי פרסקו- נמל יפו</t>
  </si>
  <si>
    <t>לחם ושעשועים בע"מ</t>
  </si>
  <si>
    <t>בן יהודה 128, תל אביב</t>
  </si>
  <si>
    <t>10662513 מספר חשבון חוזה</t>
  </si>
  <si>
    <t>לחמנינה מאפיות בע"מ LACHMANINA BAKERIES</t>
  </si>
  <si>
    <t>מרמורק 6, תל אביב</t>
  </si>
  <si>
    <t>10810892 מספר חשבון חוזה</t>
  </si>
  <si>
    <t>מאריס דגים בע"מ</t>
  </si>
  <si>
    <t>קור פאול (קורנובסקי) 30, תל אביב</t>
  </si>
  <si>
    <t>10578491 מספר חשבון חוזה</t>
  </si>
  <si>
    <t>מגדל האמנים יפו בע"מ</t>
  </si>
  <si>
    <t>הצורפים 33, תל אביב</t>
  </si>
  <si>
    <t>הצורפים 33, תל אביב 6803949</t>
  </si>
  <si>
    <t>מוזס רמת החיל</t>
  </si>
  <si>
    <t>הברזל 26, תל אביב</t>
  </si>
  <si>
    <t>10947519 מספר חשבון חוזה</t>
  </si>
  <si>
    <t>מוסך אלכס " סנדר" ובניו בע"מ</t>
  </si>
  <si>
    <t>שניצלר 1, תל אביב</t>
  </si>
  <si>
    <t>10826821 מספר חשבון חוזה</t>
  </si>
  <si>
    <t>מוסך דן שיכון דן</t>
  </si>
  <si>
    <t>ולנברג ראול 1, תל אביב</t>
  </si>
  <si>
    <t>מוסך הוד</t>
  </si>
  <si>
    <t>אלפא 8, תל אביב</t>
  </si>
  <si>
    <t>יוסי חדידה-מנהל</t>
  </si>
  <si>
    <t>003-5620448</t>
  </si>
  <si>
    <t>shalom998@gmail.com</t>
  </si>
  <si>
    <t>מוסך השלשה בע''מ</t>
  </si>
  <si>
    <t>גולומב 46 תל אביב</t>
  </si>
  <si>
    <t>מוסך לקסוס יוניון מוטור</t>
  </si>
  <si>
    <t>תובל 8, תל אביב</t>
  </si>
  <si>
    <t>אלון גבאי - מנהל מרכז השרות</t>
  </si>
  <si>
    <t>003-7613333</t>
  </si>
  <si>
    <t>alon.gabay@lexus.co.il</t>
  </si>
  <si>
    <t>מוסך מ.א.ש</t>
  </si>
  <si>
    <t>הברזל 13, תל אביב</t>
  </si>
  <si>
    <t>מזל וברכה - הסעדה בע"מ MAZAL &amp; BRACHA - מסעדת מסה</t>
  </si>
  <si>
    <t>הארבעה 19, תל אביב</t>
  </si>
  <si>
    <t>מזקקת מילק &amp; האני בע"מ</t>
  </si>
  <si>
    <t>התחיה  16</t>
  </si>
  <si>
    <t>מחנה הקריה - משרד הביטחון</t>
  </si>
  <si>
    <t>קפלן אליעזר 701 + שאול המלך 14 תל אביב</t>
  </si>
  <si>
    <t>מיטמרקט הברזל (1)</t>
  </si>
  <si>
    <t>הברזל 4, תל אביב</t>
  </si>
  <si>
    <t>הברזל 4, תל אביב 6971008</t>
  </si>
  <si>
    <t>מיטמרקט הברזל (2)</t>
  </si>
  <si>
    <t>הברזל 7 תל אביב 6971011</t>
  </si>
  <si>
    <t>מלון אדיב בעמ</t>
  </si>
  <si>
    <t>מנדלי מוכר ספרים 5, תל אביב</t>
  </si>
  <si>
    <t>10087784 מספר חשבון חוזה</t>
  </si>
  <si>
    <t>מלון אימפריאל תל-אביב בעמ</t>
  </si>
  <si>
    <t>הירקון 66, תל אביב</t>
  </si>
  <si>
    <t>10133982 מספר חשבון חוזה</t>
  </si>
  <si>
    <t>מלון גולדן בי'ץ תל אביב בע"מ GOLDEN BEAC</t>
  </si>
  <si>
    <t>אלנבי 2, תל אביב</t>
  </si>
  <si>
    <t>מלון גרנד ביץ'</t>
  </si>
  <si>
    <t>שדרות נורדאו 8, תל אביב</t>
  </si>
  <si>
    <t>מלון דה נורמן (המלך אלברט בע"מ KING ALBERT LTD)</t>
  </si>
  <si>
    <t>נחמני 26, תל אביב</t>
  </si>
  <si>
    <t>מלון דייויד אינטרקונטיננטל</t>
  </si>
  <si>
    <t>קויפמן יחזקאל 12, תל אביב</t>
  </si>
  <si>
    <t>מלון דן</t>
  </si>
  <si>
    <t>הירקון 87, תל אביב</t>
  </si>
  <si>
    <t>מלון דן פנורמה</t>
  </si>
  <si>
    <t>קויפמן יחזקאל 10, תל אביב</t>
  </si>
  <si>
    <t>מלון הילטון</t>
  </si>
  <si>
    <t>הירקון 205, תל אביב</t>
  </si>
  <si>
    <t>מלון הרודס ת"א (שרתון מוריה)</t>
  </si>
  <si>
    <t>הירקון 155, תל אביב</t>
  </si>
  <si>
    <t>מלון ויטל - ארידן אחזקות בע"מ</t>
  </si>
  <si>
    <t>ויצמן 14, תל אביב, 6423914</t>
  </si>
  <si>
    <t>מלון טל</t>
  </si>
  <si>
    <t>הירקון 287, תל אביב</t>
  </si>
  <si>
    <t>אבי הררי - מנהל אחזקה</t>
  </si>
  <si>
    <t>amnon@atlashotels.co.il</t>
  </si>
  <si>
    <t>מלון ישרוטל רויאל ביץ' תל אביב</t>
  </si>
  <si>
    <t>הירקון 19, תל אביב</t>
  </si>
  <si>
    <t>מלון לאונרדו ארט תל אביב (מלונות פתאל בע"מ)</t>
  </si>
  <si>
    <t>הירקון 167(אליעזר פרי 9), תל אביב</t>
  </si>
  <si>
    <t>מלון לאונרדו בוטיק</t>
  </si>
  <si>
    <t>רח' הברזל 17, תל אביב</t>
  </si>
  <si>
    <t>10851006 מספר חשבון חוזה</t>
  </si>
  <si>
    <t>מוריס מונסונגו-מנהל אחזקה</t>
  </si>
  <si>
    <t>003-5110066</t>
  </si>
  <si>
    <t>ravitra@fattal.co.il</t>
  </si>
  <si>
    <t>מלון לאונרדו ביץ' - (באזל) מלונות פתאל תל אביב 2008 בע"מ FATTAL</t>
  </si>
  <si>
    <t>הירקון 156, תל אביב</t>
  </si>
  <si>
    <t>מלון לילי אנד בלום בע"מ HOTEL LILY AND B</t>
  </si>
  <si>
    <t>לילינבלום 48, תל אביב</t>
  </si>
  <si>
    <t>10819294 מספר חשבון חוזה</t>
  </si>
  <si>
    <t>מלון מטרופוליטן(תימורה בע"מ)</t>
  </si>
  <si>
    <t>טרומפלדור 11, תל אביב</t>
  </si>
  <si>
    <t>מלון מקסים תא בע"מ</t>
  </si>
  <si>
    <t>הירקון 86, תל אביב</t>
  </si>
  <si>
    <t>10134515 מספר חשבון חוזה</t>
  </si>
  <si>
    <t>מלון מרקט האוס - רשת מלונות אטלס בע"מ</t>
  </si>
  <si>
    <t>בן יאיר פנחס 7, תל אביב</t>
  </si>
  <si>
    <t>בן יאיר פנחס 7, תל אביב 6802607</t>
  </si>
  <si>
    <t>מלון סטאי (בית "הקישלה" יפו בע"מ)</t>
  </si>
  <si>
    <t>דוד רזיאל 22</t>
  </si>
  <si>
    <t>מלון סי נט - מלון מגדל ירושלים בע"מ</t>
  </si>
  <si>
    <t>נס ציונה 6</t>
  </si>
  <si>
    <t>מלון סי נט, מגדל ירושלים בע"מ</t>
  </si>
  <si>
    <t>נס ציונה 6, תל אביב</t>
  </si>
  <si>
    <t>הלל 23, ירושלים 9458123</t>
  </si>
  <si>
    <t>מלון פארק פלאזה אורכידאה</t>
  </si>
  <si>
    <t>הירקון 79, תל אביב</t>
  </si>
  <si>
    <t>אבי כהן - מנהל אחזקה</t>
  </si>
  <si>
    <t>liorg@orchidplaza.co.il</t>
  </si>
  <si>
    <t>מלון קוסמופולטן 1971 בע"מ (שרתון תל אביב)</t>
  </si>
  <si>
    <t>הירקון 115, תל אביב</t>
  </si>
  <si>
    <t>מלון קוסמופוליטן תל אביב (רנסנס)</t>
  </si>
  <si>
    <t>הירקון 121, תל אביב</t>
  </si>
  <si>
    <t>מלון קראון פלאזה תל אביב (מלונות אפריקה ישראל בע"מ)</t>
  </si>
  <si>
    <t>הירקון 145, תל אביב</t>
  </si>
  <si>
    <t>מלון קראון פלזה</t>
  </si>
  <si>
    <t>10919849 מספר חשבון חוזה</t>
  </si>
  <si>
    <t>חיים כהן-מנהל אחזקה</t>
  </si>
  <si>
    <t>003-5201111</t>
  </si>
  <si>
    <t>ta_maint@Crowneplaza-il.com</t>
  </si>
  <si>
    <t>מלון קראון פלזה סיטי סנטר-עזריאלי מרובע</t>
  </si>
  <si>
    <t>דרך בגין מנחם 136, תל אביב</t>
  </si>
  <si>
    <t>מלון קרלטון תל אביב - א.מ.ש. תיירות</t>
  </si>
  <si>
    <t>רח' אליעזר פרי 10, תל אביב</t>
  </si>
  <si>
    <t>מלון שלום</t>
  </si>
  <si>
    <t>ממסי שרותי דרך וגרירה בע"מ</t>
  </si>
  <si>
    <t>הרצל 132</t>
  </si>
  <si>
    <t>מנטה</t>
  </si>
  <si>
    <t>שלמה 155 תל אביב</t>
  </si>
  <si>
    <t>מסעדה הוטל מוטיפיורי (אר.טו.אם קורפוראשיין בע"מ)</t>
  </si>
  <si>
    <t>מוטיפיורי 36, תל אביב</t>
  </si>
  <si>
    <t>מסעדת אושי אושי-זהזהזה גלריה לאדריכלות בע''מ</t>
  </si>
  <si>
    <t>שטח נמל ת"א 21</t>
  </si>
  <si>
    <t>מסעדת דייגם בר גיל הלא כשרה</t>
  </si>
  <si>
    <t>נמל יפו 710 תל אביב</t>
  </si>
  <si>
    <t>מסעדת דליקטסן (אר.טו.אם קורפוראשיין בע"מ)</t>
  </si>
  <si>
    <t>יהודה הלוי 79, תל אביב</t>
  </si>
  <si>
    <t>מסעדת הדייגים - נמל יפו</t>
  </si>
  <si>
    <t>מסעדת הדייגים הכשרה (קלימרה)  - נמל יפו</t>
  </si>
  <si>
    <t>מסעדת הסוכה הלבנה בע"מ + רשת קפה קפה ישראל בע"מ</t>
  </si>
  <si>
    <t>שטח נמל ת"א 4</t>
  </si>
  <si>
    <t>מסעדת הקונטיינר -נמל יפו</t>
  </si>
  <si>
    <t>מסעדת סיטארה (הרנט בע"מ HARNET LTD)</t>
  </si>
  <si>
    <t>מסעדת פרונטו</t>
  </si>
  <si>
    <t>מעבדה מרכזית שירותי בריאות כללית</t>
  </si>
  <si>
    <t>קרית עתידים , תל אביב</t>
  </si>
  <si>
    <t>מפעל זמני פיר הרצל - נת"ע</t>
  </si>
  <si>
    <t>מקדונלדס קניון רמת אביב מפריד מס' 6</t>
  </si>
  <si>
    <t>מקס ברנר-שוקולד בר הרצליה בע"מ</t>
  </si>
  <si>
    <t>שטח נמל ת"א 26</t>
  </si>
  <si>
    <t>מרכז משען בע"מ (חל"צ) (שלונסקי אברם</t>
  </si>
  <si>
    <t>שלונסקי אברהם 6, תל אביב</t>
  </si>
  <si>
    <t>10188523 מספר חשבון חוזה</t>
  </si>
  <si>
    <t>משכנות רות דניאל</t>
  </si>
  <si>
    <t>שדרות ירושלים 47, תל אביב</t>
  </si>
  <si>
    <t>ת.ד. 8248 תל אביב 6108201</t>
  </si>
  <si>
    <t>מתן שמואל השקעות בע"מ-ארומה</t>
  </si>
  <si>
    <t>שטח נמל ת"א 9</t>
  </si>
  <si>
    <t>נאות התיכון בע"מ NEOT HATICHON LTD.</t>
  </si>
  <si>
    <t>ים סוף 17, תל אביב</t>
  </si>
  <si>
    <t>10340571 מספר חשבון חוזה</t>
  </si>
  <si>
    <t>נולה אמריקן בייקרי בע"מ</t>
  </si>
  <si>
    <t>דיזנגוף 197 חנות, תל אביב</t>
  </si>
  <si>
    <t>מאוריציו ויטלה 3 תל אביב 6965101</t>
  </si>
  <si>
    <t>ניטן תאי בע"מ</t>
  </si>
  <si>
    <t>הארבעה 21, תל אביב</t>
  </si>
  <si>
    <t>נמל יפו</t>
  </si>
  <si>
    <t>10416037 מספר חשבון חוזה</t>
  </si>
  <si>
    <t>003-6497888</t>
  </si>
  <si>
    <t>kobi@namalyafo.co.il</t>
  </si>
  <si>
    <t>נמל תל אביב</t>
  </si>
  <si>
    <t>10700161 מספר חשבון חוזה</t>
  </si>
  <si>
    <t>tali@namal.co.il;morel@namal.co.il</t>
  </si>
  <si>
    <t>סאנטק ציפויים בע"מ SUNTECH COATING LTD</t>
  </si>
  <si>
    <t>המסגר 45, תל אביב</t>
  </si>
  <si>
    <t>10487325 מספר חשבון חוזה</t>
  </si>
  <si>
    <t>סביח פרישמן בע"מ</t>
  </si>
  <si>
    <t>דיזנגוף 101, תל אביב</t>
  </si>
  <si>
    <t>דיזנגוף 101 תל אביב 6439613</t>
  </si>
  <si>
    <t>סוכני דלק ושמנים</t>
  </si>
  <si>
    <t>קרליבך   10</t>
  </si>
  <si>
    <t>סונול - יגאל אלון 128</t>
  </si>
  <si>
    <t>יגאל אלון 128, תל אביב</t>
  </si>
  <si>
    <t>סונול אביב - מרזכי נמיר 301</t>
  </si>
  <si>
    <t>דרך נמיר מרדכי 301, תל אביב</t>
  </si>
  <si>
    <t>סונול איילון - מנחם בגין 154</t>
  </si>
  <si>
    <t>דרך בגין מנחם 154, תל אביב</t>
  </si>
  <si>
    <t>סונול חניון הכיכר</t>
  </si>
  <si>
    <t>לוריא 8 תל אביב</t>
  </si>
  <si>
    <t>סונול טלל - יפת 246</t>
  </si>
  <si>
    <t>יפת 246, תל אביב</t>
  </si>
  <si>
    <t>סונול יפו המזרקה - יפת 246</t>
  </si>
  <si>
    <t>סונול ישראל בעמ  חכמי דוד</t>
  </si>
  <si>
    <t>חכמי דוד 11, תל אביב</t>
  </si>
  <si>
    <t>10188163 מספר חשבון חוזה</t>
  </si>
  <si>
    <t>סונול משגב - דרך בן צבי  94</t>
  </si>
  <si>
    <t>דרך בן צבי 94, תל אביב</t>
  </si>
  <si>
    <t>סטגרף הדפסות משי בע''מ</t>
  </si>
  <si>
    <t>קיבוץ גלויות 32, תל אביב</t>
  </si>
  <si>
    <t>ספיריטו מסעדנות בע"מ SPIRITO RESTAURANTS</t>
  </si>
  <si>
    <t>בזל 42, תל אביב</t>
  </si>
  <si>
    <t>10097305 מספר חשבון חוזה</t>
  </si>
  <si>
    <t>עד העצם אקספרס בע"מ</t>
  </si>
  <si>
    <t>דיזנגוף 1, תל אביב</t>
  </si>
  <si>
    <t>דיזנגוף 1, תל אביב 6428101</t>
  </si>
  <si>
    <t>עזריאלי היפרכל</t>
  </si>
  <si>
    <t>10106067 מספר חשבון חוזה</t>
  </si>
  <si>
    <t>ofir@canit.co.il</t>
  </si>
  <si>
    <t>עזריאלי מרובע</t>
  </si>
  <si>
    <t>עזריאלי משולש</t>
  </si>
  <si>
    <t>עזריאלי עגול</t>
  </si>
  <si>
    <t>עיסא ובניו - מרכז הדגים הטריים בע''מ</t>
  </si>
  <si>
    <t>יהודה הימית 49, תל אביב</t>
  </si>
  <si>
    <t>פאלאס אמריקה - חברה לדיור מוגן בע"מ</t>
  </si>
  <si>
    <t>ויצמן 16, תל אביב</t>
  </si>
  <si>
    <t>10155449 מספר חשבון חוזה</t>
  </si>
  <si>
    <t>פולץ שרותי רכב 1996 בע"מ</t>
  </si>
  <si>
    <t>שפע טל 2</t>
  </si>
  <si>
    <t>פז - ההגנה 42</t>
  </si>
  <si>
    <t>ההגנה 42, תל אביב</t>
  </si>
  <si>
    <t>פז - יחזקאל קויפמן 7</t>
  </si>
  <si>
    <t>קויפמן יחזקאל 7, תל אביב</t>
  </si>
  <si>
    <t>פז חברת נפט בע"מ - דבורה הנביאה  115</t>
  </si>
  <si>
    <t>דבורה הנביאה  115 , תל אביב</t>
  </si>
  <si>
    <t>פז חברת נפט בע"מ - הלוחמים 11</t>
  </si>
  <si>
    <t>הלוחמים   11 , תל אביב</t>
  </si>
  <si>
    <t>פז חברת נפט בעמ הרצל</t>
  </si>
  <si>
    <t>הרצל 116, תל אביב</t>
  </si>
  <si>
    <t>10015028 מספר חשבון חוזה</t>
  </si>
  <si>
    <t>פז חברת נפט בעמ פנחס רוזן</t>
  </si>
  <si>
    <t>רוזן פנחס 701, תל אביב</t>
  </si>
  <si>
    <t>10190746+10190757 מספר חשבון חוזה</t>
  </si>
  <si>
    <t>פי.אס.ג'יי קונסלטינג בע"מ PSJ CONSULTING</t>
  </si>
  <si>
    <t>התחנה מנשיה 5, תל אביב</t>
  </si>
  <si>
    <t>10913962 מספר חשבון חוזה</t>
  </si>
  <si>
    <t>פרימה מלונות ותיירות ישראל 1977 בע"מ PRI</t>
  </si>
  <si>
    <t>מאפו 9, תל אביב</t>
  </si>
  <si>
    <t>10701493 מספר חשבון חוזה</t>
  </si>
  <si>
    <t>פרש קיצ'ן</t>
  </si>
  <si>
    <t>שטח נמל ת"א 14</t>
  </si>
  <si>
    <t>צומת ספרים 2002-שותפות מוגבלת קפה גרג</t>
  </si>
  <si>
    <t>שטח נמל ת"א 20</t>
  </si>
  <si>
    <t>צינה מעשנת בע"מ</t>
  </si>
  <si>
    <t>ככר צינה דיזנגוף 11, תל אביב</t>
  </si>
  <si>
    <t>צפרה בע"מ ZEPRA LTD</t>
  </si>
  <si>
    <t>אלון יגאל 96, תל אביב</t>
  </si>
  <si>
    <t>10155475 מספר חשבון חוזה</t>
  </si>
  <si>
    <t>קבוצת קינדלר בע"מ KINDLER GROUP LTD - בנדיקט</t>
  </si>
  <si>
    <t>אלנבי 116, תל אביב</t>
  </si>
  <si>
    <t>קונטנטו מסעדנות בע"מ</t>
  </si>
  <si>
    <t>שדרות רוטשילד 15, תל אביב</t>
  </si>
  <si>
    <t>שדרות רוטשילד 15 תל אביב 6688118</t>
  </si>
  <si>
    <t>קנה דג ואל תדאג בע"מ</t>
  </si>
  <si>
    <t>דרך בן צבי 35, תל אביב</t>
  </si>
  <si>
    <t>10526123 מספר חשבון חוזה</t>
  </si>
  <si>
    <t>קניון רמת אביב 8  צ'וקה</t>
  </si>
  <si>
    <t>10441937 מספר חשבון חוזה</t>
  </si>
  <si>
    <t>קניון רמת אביב 9 המטבח של סימה</t>
  </si>
  <si>
    <t>קניון רמת אביב מפריד מס' 5 ארומה (מוב טיים)</t>
  </si>
  <si>
    <t>קפ-איט בע"מ</t>
  </si>
  <si>
    <t>קרמניצקי 6, תל אביב</t>
  </si>
  <si>
    <t>קרמניצקי 6, תל אביב 6789906</t>
  </si>
  <si>
    <t>קפה אלברט קניון רמת אביב-מפריד 3</t>
  </si>
  <si>
    <t>קרמניצקי אירועים בע"מ - איסט תל אביב</t>
  </si>
  <si>
    <t>קרמניצקי 12, תל אביב</t>
  </si>
  <si>
    <t>קרפצ'ו בר בע"מ CARPACCIO BAR LTD</t>
  </si>
  <si>
    <t>אבן גבירול 12, תל אביב</t>
  </si>
  <si>
    <t>10506931 מספר חשבון חוזה</t>
  </si>
  <si>
    <t>רולדין אבן גבירול (1996) בע"מ</t>
  </si>
  <si>
    <t>הברזל 28, תל אביב</t>
  </si>
  <si>
    <t>הברזל 28 תל אביב 6971040</t>
  </si>
  <si>
    <t>רכב דוד, מוסכים ש.ר.ד. (1995) בע"מ</t>
  </si>
  <si>
    <t>נירים 8, תל אביב</t>
  </si>
  <si>
    <t>10168750 מספר חשבון חוזה</t>
  </si>
  <si>
    <t>רפי בדר</t>
  </si>
  <si>
    <t>החרש 8, תל אביב</t>
  </si>
  <si>
    <t>מונטיפיורי 39, תל אביב 6520108</t>
  </si>
  <si>
    <t>רשת מלונות אטלס - רוטשילד 65</t>
  </si>
  <si>
    <t>רוטשילד 65 תל אביב</t>
  </si>
  <si>
    <t>רשת מלונות אטלס בע"מ ATLAS GROUP HOTELS מלונות אטלס בע''מ</t>
  </si>
  <si>
    <t>הירקון 216, תל אביב</t>
  </si>
  <si>
    <t>10873280 מספר חשבון חוזה</t>
  </si>
  <si>
    <t>שגב בע"מ</t>
  </si>
  <si>
    <t>הברזל 38 כניסה 6, תל אביב</t>
  </si>
  <si>
    <t>10142959 מספר חשבון חוזה</t>
  </si>
  <si>
    <t>שוק הנמל)ניהול(בע"מ</t>
  </si>
  <si>
    <t>שטח נמל ת"א 12</t>
  </si>
  <si>
    <t>שוק צפון - רימון יזמות וקולינריה בע"מ RIMON - ENTER</t>
  </si>
  <si>
    <t>ולנברג ראול 20, תל אביב</t>
  </si>
  <si>
    <t>שוקלד בר הרצליה בע"מ</t>
  </si>
  <si>
    <t>שדרות רוטשילד 41-0005, תל אביב</t>
  </si>
  <si>
    <t>ת.ד 194 פתח תקוה 4910101</t>
  </si>
  <si>
    <t>שותפות ניהול מגדלי זיו</t>
  </si>
  <si>
    <t>ולנברג ראול 24 כניסה 6, תל אביב</t>
  </si>
  <si>
    <t>ולנברג ראול 24 כניסה 6, תל אביב 6971922</t>
  </si>
  <si>
    <t>שלומית בן חור</t>
  </si>
  <si>
    <t>יהודה המכבי 73, תל אביב</t>
  </si>
  <si>
    <t>יהודה המכבי 73 תל אביב 6230028</t>
  </si>
  <si>
    <t>תחנת דור אלון  אתרים טל מו</t>
  </si>
  <si>
    <t>הירקון  165 , תל אביב</t>
  </si>
  <si>
    <t>תחנת דלק אלון המסגר</t>
  </si>
  <si>
    <t>רח' המסגר 22, תל אביב</t>
  </si>
  <si>
    <t>מעיין שלום-מנהל התחנה</t>
  </si>
  <si>
    <t>054-5438059</t>
  </si>
  <si>
    <t>תחנת דלק גבורי ישראל</t>
  </si>
  <si>
    <t>רח' יגאל אלון 108, תל אביב</t>
  </si>
  <si>
    <t>10155700 מספר חשבון חוזה</t>
  </si>
  <si>
    <t>צביקה גנות</t>
  </si>
  <si>
    <t>003-5611459</t>
  </si>
  <si>
    <t>תחנת דלק דור אלון הילטון</t>
  </si>
  <si>
    <t>הירקון 241 בתוך חניון מלון הילטון, תל אביב</t>
  </si>
  <si>
    <t>צ'רלי גולן</t>
  </si>
  <si>
    <t>003-5202237</t>
  </si>
  <si>
    <t>תחנת דלק יפו 96 דלק זטלר</t>
  </si>
  <si>
    <t>ברגנר אליזבת 10 תל אביב</t>
  </si>
  <si>
    <t>תחנת דלק נאות אביב</t>
  </si>
  <si>
    <t>דובנוב 7 , תל אביב</t>
  </si>
  <si>
    <t>תחנת דלק סונול - ירושלים 42</t>
  </si>
  <si>
    <t>ירושלים   42 , תל אביב</t>
  </si>
  <si>
    <t>תחנת דלק סונול אביב</t>
  </si>
  <si>
    <t>דרך נמיר 301, תל אביב</t>
  </si>
  <si>
    <t>10181036 מספר חשבון חוזה</t>
  </si>
  <si>
    <t>גיא צור - מנהל התחנה</t>
  </si>
  <si>
    <t>054-6733707</t>
  </si>
  <si>
    <t>sharonp1@sonol.co.il</t>
  </si>
  <si>
    <t>תחנת דלק סונול מרכזים</t>
  </si>
  <si>
    <t>קבוץ גלויות   26</t>
  </si>
  <si>
    <t>תחנת דלק פז אבו כביר</t>
  </si>
  <si>
    <t>רח' הרצל 188, תל אביב</t>
  </si>
  <si>
    <t>אהרון לפלר</t>
  </si>
  <si>
    <t>003-6814019</t>
  </si>
  <si>
    <t>mikil@paz.co.il</t>
  </si>
  <si>
    <t>תחנת דלק פז השלום</t>
  </si>
  <si>
    <t>דרך השלום 13, תל אביב</t>
  </si>
  <si>
    <t>גלעד גוז</t>
  </si>
  <si>
    <t>054-5757572</t>
  </si>
  <si>
    <t>תחנת דלק פז ח. גרוזנברג</t>
  </si>
  <si>
    <t>גרוזנברג  16</t>
  </si>
  <si>
    <t>תחנת דלק פז יריד קטנה</t>
  </si>
  <si>
    <t>דרך רוקח ישראל 103, תל אביב</t>
  </si>
  <si>
    <t>ניר אלוק</t>
  </si>
  <si>
    <t>050-4411051</t>
  </si>
  <si>
    <t>תחנת דלק פז ירמיהו</t>
  </si>
  <si>
    <t>ירמיהו 9</t>
  </si>
  <si>
    <t>תחנת דלק פז לילך בן צבי</t>
  </si>
  <si>
    <t>דרך בן צבי, תל אביב</t>
  </si>
  <si>
    <t>10266553 + 10266584 מספר חשבון חוזה</t>
  </si>
  <si>
    <t>דב פישהוף</t>
  </si>
  <si>
    <t>052-2429797</t>
  </si>
  <si>
    <t>תחנת דלק פז מויאל</t>
  </si>
  <si>
    <t>הלוחמים 1, תל אביב</t>
  </si>
  <si>
    <t>10366322 מספר חשבון חוזה</t>
  </si>
  <si>
    <t>יעקב רן - מנהל התחנה</t>
  </si>
  <si>
    <t>052-6522265</t>
  </si>
  <si>
    <t>תחנת דלק פז סלמה גלו</t>
  </si>
  <si>
    <t>שלמה   27</t>
  </si>
  <si>
    <t>תחנת דלק פז רשף</t>
  </si>
  <si>
    <t>סעדיה גאון   24</t>
  </si>
  <si>
    <t>תחנת דלק פרבר</t>
  </si>
  <si>
    <t>שד' ירושלים 210, תל אביב</t>
  </si>
  <si>
    <t>רמי דנגול</t>
  </si>
  <si>
    <t>003-6590101</t>
  </si>
  <si>
    <t>תחנת מגדל סונול</t>
  </si>
  <si>
    <t>תחנת פז של הגשר</t>
  </si>
  <si>
    <t>יצחק שדה 42, תל אביב</t>
  </si>
  <si>
    <t>יוסי בן עזריה</t>
  </si>
  <si>
    <t>003-5371196</t>
  </si>
  <si>
    <t>&amp;ת. תדלוק דור אנרגיה אלון 206</t>
  </si>
  <si>
    <t>מי ברק</t>
  </si>
  <si>
    <t>דור אלון ניהול מתחמים קמעונאים בע"מ ז'בוטינסקי 137</t>
  </si>
  <si>
    <t>&amp;ת. תדלוק(רחיצה) דור אנרגיה אלון 206 - מנהרה 2000</t>
  </si>
  <si>
    <t>_מי רקע מי ברק</t>
  </si>
  <si>
    <t>אולם ארמונות חן</t>
  </si>
  <si>
    <t>שלמה המלך 26, בני ברק</t>
  </si>
  <si>
    <t>אולם ויז'ניץ</t>
  </si>
  <si>
    <t>טל חיים 3, בני ברק</t>
  </si>
  <si>
    <t>ישיבת ויזניץ בית ישרטל חיים 3</t>
  </si>
  <si>
    <t>אולמות יד עזרא</t>
  </si>
  <si>
    <t>שלמה המלך 31, בני ברק</t>
  </si>
  <si>
    <t>הקדש ראש שמחתישלמה המלך 31</t>
  </si>
  <si>
    <t>יוסף גימיינר-מנהל אחזקה</t>
  </si>
  <si>
    <t>003-5747472</t>
  </si>
  <si>
    <t>אולמי גולד דונולו</t>
  </si>
  <si>
    <t>רח' דונולו 11, בני ברק</t>
  </si>
  <si>
    <t>דונולו קיטרינג בע"מדונולו 11</t>
  </si>
  <si>
    <t>יהודה גרינפלד</t>
  </si>
  <si>
    <t>אולמי וגשל</t>
  </si>
  <si>
    <t>הרב מלצר 13, בני ברק</t>
  </si>
  <si>
    <t>וגשל צביהרב מלצר 13</t>
  </si>
  <si>
    <t>אולמי נאות שש בע"מ (נאות ירושלים לשעבר)</t>
  </si>
  <si>
    <t>חשמונאים 3, בני ברק</t>
  </si>
  <si>
    <t>נאות ששחשמונאים 3</t>
  </si>
  <si>
    <t>נעמה כהן</t>
  </si>
  <si>
    <t>003-5792737</t>
  </si>
  <si>
    <t>office@neot.co.il</t>
  </si>
  <si>
    <t>אולמי קונטיננטל</t>
  </si>
  <si>
    <t>בן יעקב 21, בני ברק</t>
  </si>
  <si>
    <t>מנדל שרשר</t>
  </si>
  <si>
    <t>003-6779566</t>
  </si>
  <si>
    <t>אינטרפלייט</t>
  </si>
  <si>
    <t>חשמונאים 9, בני ברק</t>
  </si>
  <si>
    <t>אינטרפלייט בע"מ חשמונאים 9</t>
  </si>
  <si>
    <t>ריקרדו בורשטיין, גבריאלשונוולד</t>
  </si>
  <si>
    <t>003-6194948</t>
  </si>
  <si>
    <t>Interplate LTD (plating@netvision.net.il)</t>
  </si>
  <si>
    <t>אלון מוסכי רכב בע"מ</t>
  </si>
  <si>
    <t>הקישון 35, בני ברק</t>
  </si>
  <si>
    <t>אלון מוסכי רכב בע"מהקישון 35</t>
  </si>
  <si>
    <t>דוד דאהן</t>
  </si>
  <si>
    <t>willy@alon-group.co.il</t>
  </si>
  <si>
    <t>אריסטוקרט</t>
  </si>
  <si>
    <t>דמשק אליעזר 16, בני ברק</t>
  </si>
  <si>
    <t>אריסטוקרט דמשק אליעזר  16</t>
  </si>
  <si>
    <t>בי"ח מעייני הישועה</t>
  </si>
  <si>
    <t>הרב פוברסקי 17, בני ברק</t>
  </si>
  <si>
    <t>ש.ר.ב.שרותי רפואה ובריאותהרב פוברסקי 17</t>
  </si>
  <si>
    <t>רפי שופרני,גולן פליקס</t>
  </si>
  <si>
    <t>03-5771177</t>
  </si>
  <si>
    <t>benis@mhmc.co.il</t>
  </si>
  <si>
    <t>ביסקוטי</t>
  </si>
  <si>
    <t>הירקון 67, בני ברק</t>
  </si>
  <si>
    <t>ביסקוטי הירקון       67</t>
  </si>
  <si>
    <t>בית הבראה לאם ולילד - אם בישראל</t>
  </si>
  <si>
    <t>אבני נזר 10, בני ברק</t>
  </si>
  <si>
    <t>בית החלמה והבראה לאםאבני נזר 10</t>
  </si>
  <si>
    <t>לרנר אשר-בעלים</t>
  </si>
  <si>
    <t>003-5791918</t>
  </si>
  <si>
    <t>ד"ר פישר</t>
  </si>
  <si>
    <t>רח' בר יוחאי 9, בני ברק</t>
  </si>
  <si>
    <t>פישר תעשיות בר יוחאי 10</t>
  </si>
  <si>
    <t>יוסי חליוהן</t>
  </si>
  <si>
    <t>003-6772081</t>
  </si>
  <si>
    <t>eyalr@dr-fischer.com</t>
  </si>
  <si>
    <t>דלק מנטה</t>
  </si>
  <si>
    <t>הירקון 10, בני ברק</t>
  </si>
  <si>
    <t>דלק מנטה הירקון  10</t>
  </si>
  <si>
    <t>הדודאים</t>
  </si>
  <si>
    <t>הירקון 57, בני ברק</t>
  </si>
  <si>
    <t>הדודאים הירקון 57</t>
  </si>
  <si>
    <t>הודו בני ברק</t>
  </si>
  <si>
    <t>היכלי פאר (היכלי מלכות לשעבר)</t>
  </si>
  <si>
    <t>שלמה המלך 18, בני ברק</t>
  </si>
  <si>
    <t>ברכל רשתות בע"מ שלמה המלך 18</t>
  </si>
  <si>
    <t>שלום לוי,שמעון פארי, משה עזורי</t>
  </si>
  <si>
    <t>053-367548</t>
  </si>
  <si>
    <t>חסידי הרשב"א</t>
  </si>
  <si>
    <t>אבני נזר 3, בני ברק</t>
  </si>
  <si>
    <t>צרכנית אחיעזראבני נזר 3</t>
  </si>
  <si>
    <t>טוביה שימר</t>
  </si>
  <si>
    <t>כתר רימון</t>
  </si>
  <si>
    <t>אהרונוביץ 10, בני ברק</t>
  </si>
  <si>
    <t>כתר הרימון מרכז אירואהרונוביץ 10</t>
  </si>
  <si>
    <t>אלי דרשן, אלעד בידאני</t>
  </si>
  <si>
    <t>03-6151818</t>
  </si>
  <si>
    <t>מגש פרבר</t>
  </si>
  <si>
    <t>הירדן 24, בני ברק</t>
  </si>
  <si>
    <t>מגש-פרבר הירדן 24</t>
  </si>
  <si>
    <t>מאיר פרבר, יפית פרבר</t>
  </si>
  <si>
    <t>Yafit Ferber (Yafit@magash.biz)</t>
  </si>
  <si>
    <t>מוסך מוטי</t>
  </si>
  <si>
    <t>הירקון 18, בני ברק</t>
  </si>
  <si>
    <t>מוסך סובארו ב.מ.ש</t>
  </si>
  <si>
    <t>מצדה 14, בני ברק</t>
  </si>
  <si>
    <t>מוסך רייך</t>
  </si>
  <si>
    <t>רח' ברוך הירש 6, בני ברק</t>
  </si>
  <si>
    <t>מוסך רייךברוך הירש 6</t>
  </si>
  <si>
    <t>יואב נחמד, חביב אמריו</t>
  </si>
  <si>
    <t>003-0000000</t>
  </si>
  <si>
    <t>yoavrj@carasso.co.il</t>
  </si>
  <si>
    <t>מלון ויזניץ</t>
  </si>
  <si>
    <t>מרכז סיעוד וותיקים</t>
  </si>
  <si>
    <t>עמרם גאון 2, בני  ברק</t>
  </si>
  <si>
    <t>מרכז סיעוד וותיקים עמרם גאון  2</t>
  </si>
  <si>
    <t>ציפורי אירוח וארועים</t>
  </si>
  <si>
    <t>דמשק אליעזר 14, בני ברק</t>
  </si>
  <si>
    <t>קוקה קולה</t>
  </si>
  <si>
    <t>רח' כהנמן 129,  בני ברק</t>
  </si>
  <si>
    <t>החב ליצור משקאות קליכהנמן 111</t>
  </si>
  <si>
    <t>צחי איפרגן, עופרה מוקבי</t>
  </si>
  <si>
    <t>03-6712316</t>
  </si>
  <si>
    <t>dovl@cocacola.co.il</t>
  </si>
  <si>
    <t>קיטרינג הדקל (אולמי הדקל והתמר)</t>
  </si>
  <si>
    <t>עזרא 20, בני ברק</t>
  </si>
  <si>
    <t>קיטרינג הדקל  עזרא  22</t>
  </si>
  <si>
    <t>גבריאל , משה בוזגלו</t>
  </si>
  <si>
    <t>03-5781088</t>
  </si>
  <si>
    <t>ת. דלק פז יציב</t>
  </si>
  <si>
    <t>כביש גהה גבעת שמואל</t>
  </si>
  <si>
    <t>פז יציב  הרב כהנמן 151 בני ברק</t>
  </si>
  <si>
    <t>מר גרינברג,חגי אפרים</t>
  </si>
  <si>
    <t>03-0740321</t>
  </si>
  <si>
    <t>ת. רחיצה מנהרה 2000 - אצטדיון משה</t>
  </si>
  <si>
    <t>הירקון 8, בני ברק</t>
  </si>
  <si>
    <t>גריגורי</t>
  </si>
  <si>
    <t>ת. תדלוק דור האצטדיון - דרייב ווש</t>
  </si>
  <si>
    <t>מבצע קדש 60, בני ברק</t>
  </si>
  <si>
    <t>הוחלף למשה איליזרוב</t>
  </si>
  <si>
    <t>גושה אלישיב,סלוצקי מקסים, אלי ניאגו</t>
  </si>
  <si>
    <t>ת.ת. בן צבי</t>
  </si>
  <si>
    <t>כהנמן 96, בני ברק</t>
  </si>
  <si>
    <t>בן צבי רחל כהנמן 96</t>
  </si>
  <si>
    <t>שמואל הרן,שי אברהם</t>
  </si>
  <si>
    <t>03-6749155</t>
  </si>
  <si>
    <t>ת.ת.פז איילון</t>
  </si>
  <si>
    <t>חשמונאים 7, בני ברק</t>
  </si>
  <si>
    <t>פז איילון ז'בוטינסקי   5</t>
  </si>
  <si>
    <t>דוד עזריאל</t>
  </si>
  <si>
    <t>ת.תדלוק דור אלון  (ארגמן)</t>
  </si>
  <si>
    <t>ז'בוטינסקי 5, בני ברק</t>
  </si>
  <si>
    <t>דור אלון ניהול מתחמים קמעונאים בע"מז'בוטינסקי 5</t>
  </si>
  <si>
    <t>צח תורג'מן</t>
  </si>
  <si>
    <t>ת.תדלוק דור האצטדיון</t>
  </si>
  <si>
    <t>דור אלון ניהול מתחמים קמעונאים בע"ממבצע קדש 60</t>
  </si>
  <si>
    <t>מיכאל סירוטה, מנחם מונין</t>
  </si>
  <si>
    <t>03-5780011</t>
  </si>
  <si>
    <t>תחנת דלק סונול רימונים</t>
  </si>
  <si>
    <t>כהנמן 10, בני ברק</t>
  </si>
  <si>
    <t>סונול ישראל בע"מ כהנמן 10</t>
  </si>
  <si>
    <t>משה בושטניץ-מנהל</t>
  </si>
  <si>
    <t>03-6182706</t>
  </si>
  <si>
    <t>ronens@sonol.co.il</t>
  </si>
  <si>
    <t>מגה בעיר--221</t>
  </si>
  <si>
    <t>מי בת ים</t>
  </si>
  <si>
    <t>העצמאות 65, בת ים</t>
  </si>
  <si>
    <t>&amp;דור אלון קוממיות - תדלוק</t>
  </si>
  <si>
    <t>הפלדה 2, בת ים</t>
  </si>
  <si>
    <t>תחנת דלק שפר את אלי לוי בע"מ---7122067101</t>
  </si>
  <si>
    <t>עזריה סולומון</t>
  </si>
  <si>
    <t>&amp;מגה בול - 4340</t>
  </si>
  <si>
    <t>סודמי</t>
  </si>
  <si>
    <t>_מי רקע בת ים</t>
  </si>
  <si>
    <t>BE FRESH</t>
  </si>
  <si>
    <t>רח' יוספטל 92 בת-ים</t>
  </si>
  <si>
    <t>ליאב  סמנכ"לית- 052-4666985</t>
  </si>
  <si>
    <t>שוחה אחרונה</t>
  </si>
  <si>
    <t>BG99</t>
  </si>
  <si>
    <t>בן גוריון 99/שי עגנון 18, בת ים</t>
  </si>
  <si>
    <t>SPAT</t>
  </si>
  <si>
    <t>העמל 10 , בת ים</t>
  </si>
  <si>
    <t>שי דקל</t>
  </si>
  <si>
    <t>050-7455699</t>
  </si>
  <si>
    <t>shayspat@gmail.com</t>
  </si>
  <si>
    <t>א. משי תעשיות בע"מ</t>
  </si>
  <si>
    <t>חברת גאמא /א.משי תעשיות רח' הבורסקאי 8</t>
  </si>
  <si>
    <t>חברת גאמא חברת א.משי תעשיות---7122076001</t>
  </si>
  <si>
    <t>ירמיהו מזרחי</t>
  </si>
  <si>
    <t>052-4877733</t>
  </si>
  <si>
    <t>yermi@a-meshi.com</t>
  </si>
  <si>
    <t>אברבנאל - בי"ח</t>
  </si>
  <si>
    <t>קרן קימת 17, בת ים</t>
  </si>
  <si>
    <t>בית חולים אברבנאל---7133052005</t>
  </si>
  <si>
    <t>ראובן גדילי, יהודה</t>
  </si>
  <si>
    <t>052-3525934, 050-5191395</t>
  </si>
  <si>
    <t>reuven.godali@abr.health.gov.il</t>
  </si>
  <si>
    <t>אדיר נועם וינאי בע"מ (רולדין)</t>
  </si>
  <si>
    <t>יוספטל 92, בת ים</t>
  </si>
  <si>
    <t>אולם אירועים בלג'יו( בת ים)</t>
  </si>
  <si>
    <t>ישראל וישינגרד 14, בת ים</t>
  </si>
  <si>
    <t>ר.י.מ יזמות ופיתוח עיסקי בע"מ---7123084001</t>
  </si>
  <si>
    <t>משיח זבולונוב</t>
  </si>
  <si>
    <t>052-2502045</t>
  </si>
  <si>
    <t>mashiah@barak.net.il</t>
  </si>
  <si>
    <t>אולמי שיין (לבונה)</t>
  </si>
  <si>
    <t>שד' העצמאות 67, בת ים</t>
  </si>
  <si>
    <t>אולם-לבונה---7147115088</t>
  </si>
  <si>
    <t>ולרי שישוקול-תחזוקה,מוטי מנצ'ורי-מנ', רחמים פתאי</t>
  </si>
  <si>
    <t>ולד 053-8382881</t>
  </si>
  <si>
    <t>אומגה3  (מ.י. ) בע"מ</t>
  </si>
  <si>
    <t>הצורפים 1, בת ים</t>
  </si>
  <si>
    <t>מ.י. אומגה 3 בע"מ---7122057001</t>
  </si>
  <si>
    <t>עוזי חליפה</t>
  </si>
  <si>
    <t>050-8835863</t>
  </si>
  <si>
    <t>אייקון פיטנס ישראל בע"מ (גו' אקטיב)</t>
  </si>
  <si>
    <t>יוספטל 92 בת ים</t>
  </si>
  <si>
    <t>תומר (אחזקה), שמעון (סמנכ"ל)</t>
  </si>
  <si>
    <t>054-4688507, 052-5311229</t>
  </si>
  <si>
    <t>avish@ashtrom.co.il; shimon@bigcenters.co.il</t>
  </si>
  <si>
    <t>אלעם מזון בע''מ - שוארמה גריל-בר - 106</t>
  </si>
  <si>
    <t>אמה ורומי בע"מ- תירס</t>
  </si>
  <si>
    <t>ארומה - שפע זכויות בע''מ - תיבה 30</t>
  </si>
  <si>
    <t>ארומה בן גוריון</t>
  </si>
  <si>
    <t>בן גוריון 75, בת ים</t>
  </si>
  <si>
    <t>ארומה- שפע זכיונות בע"מ (תיבה מס 30)---7142176202</t>
  </si>
  <si>
    <t>ארומה רוטשילד</t>
  </si>
  <si>
    <t>שד' רוטשילד 29, בת ים</t>
  </si>
  <si>
    <t>ארומה- שוקי נחמני---7147164003</t>
  </si>
  <si>
    <t>שוקי/ עומר</t>
  </si>
  <si>
    <t>batyam.center@aroma-cafe.co.il, by.rotshield@aromacafe.co.il</t>
  </si>
  <si>
    <t>בייבי עוף בע"מ</t>
  </si>
  <si>
    <t>הצורפים 4</t>
  </si>
  <si>
    <t>משה</t>
  </si>
  <si>
    <t>Mosheshemueli@gmail.com</t>
  </si>
  <si>
    <t>מוצא מפריד שומן</t>
  </si>
  <si>
    <t>בית אבות נוה באבוב</t>
  </si>
  <si>
    <t>רח' הנרקיס, בת ים</t>
  </si>
  <si>
    <t>בית אבות נוה באבוב---7129092101</t>
  </si>
  <si>
    <t>דוד פוגל</t>
  </si>
  <si>
    <t>babov1@bezeqint.net</t>
  </si>
  <si>
    <t>בית אבות נווה באבוב מגזר בתי מלון</t>
  </si>
  <si>
    <t>האדמו:ר מבאבוב 2, בת ים</t>
  </si>
  <si>
    <t>050-4161152</t>
  </si>
  <si>
    <t>בית הפרנה</t>
  </si>
  <si>
    <t>שמעון הבורסקאי 4</t>
  </si>
  <si>
    <t>בית מאפה כרמים - שוקיס</t>
  </si>
  <si>
    <t>הבורסקאי 6, בת ים</t>
  </si>
  <si>
    <t>ישראל/ אלי</t>
  </si>
  <si>
    <t>בלדי חנות (גל בקר)</t>
  </si>
  <si>
    <t>רח' יקואל 4, בת ים</t>
  </si>
  <si>
    <t>בלדי חנות מפעל---7123093003</t>
  </si>
  <si>
    <t>סוניה</t>
  </si>
  <si>
    <t>052-5683308</t>
  </si>
  <si>
    <t>baladi20@gmail.com, sonya.i@baladi.co.il</t>
  </si>
  <si>
    <t>בלדי קייטרינג</t>
  </si>
  <si>
    <t>בלדי חנות מפעל---7123095110</t>
  </si>
  <si>
    <t>בת ימון (סופר דוש)</t>
  </si>
  <si>
    <t>ניסנבאום 33, בת ים</t>
  </si>
  <si>
    <t>סופר דוש בע"מ---7129131999</t>
  </si>
  <si>
    <t>רונן דוש-מנהל</t>
  </si>
  <si>
    <t>003-5551813</t>
  </si>
  <si>
    <t>גורילה בר בת ים</t>
  </si>
  <si>
    <t>שד' בן גוריון, בת ים</t>
  </si>
  <si>
    <t>גורילה בר קפה בע"מ---7142179003   / 7142178026</t>
  </si>
  <si>
    <t>מאור/ עדי</t>
  </si>
  <si>
    <t>050-6566666, 054-5540182</t>
  </si>
  <si>
    <t>maorgorilla@gmail.com</t>
  </si>
  <si>
    <t>גיטה ג'ולרי</t>
  </si>
  <si>
    <t>הפלדה 10</t>
  </si>
  <si>
    <t>גלידה ויקטורי</t>
  </si>
  <si>
    <t>רח' הפלדה 1, בת-ים</t>
  </si>
  <si>
    <t>גלידה ויקטורי - בעלים קודמים</t>
  </si>
  <si>
    <t>הפלדה 1, בת ים</t>
  </si>
  <si>
    <t>סאסין מישל סימון וויקטור הנרי (גלידה ויקטורי)---7122051103</t>
  </si>
  <si>
    <t>אליאס חורי, סיימון סאסין</t>
  </si>
  <si>
    <t>victoryice99@gmail.com</t>
  </si>
  <si>
    <t>ג'פניקה בן גוריון בת ים</t>
  </si>
  <si>
    <t>בן גוריון, בת ים</t>
  </si>
  <si>
    <t>סושי הטיילת בת ים בע"מ---7142175503</t>
  </si>
  <si>
    <t>דניס, רונן סורינוב</t>
  </si>
  <si>
    <t>054-6058748</t>
  </si>
  <si>
    <t>גרנולה דניאל</t>
  </si>
  <si>
    <t>העבודה 27, בת ים</t>
  </si>
  <si>
    <t>גרנולה דניאל בע"מ---7129053020</t>
  </si>
  <si>
    <t>נופר/יעל</t>
  </si>
  <si>
    <t>granola.daniel@gmail.com</t>
  </si>
  <si>
    <t>ה.ס ייצור ושיווק בע"מ</t>
  </si>
  <si>
    <t>הנרי</t>
  </si>
  <si>
    <t>050-5283107</t>
  </si>
  <si>
    <t>ויקטורי מסעדה</t>
  </si>
  <si>
    <t>בן גוריון 77, בת ים</t>
  </si>
  <si>
    <t>חוף הדקלים קו הים</t>
  </si>
  <si>
    <t>ניר רחל (חוף דקלים)---7138999001</t>
  </si>
  <si>
    <t>חישוקים</t>
  </si>
  <si>
    <t>ניסמבאום 11, בת ים</t>
  </si>
  <si>
    <t>חישוקים מוצרי מאפה קפואים---7123185008</t>
  </si>
  <si>
    <t>אבי מילאן</t>
  </si>
  <si>
    <t>Morin@hishookim.co.il</t>
  </si>
  <si>
    <t>טובגו</t>
  </si>
  <si>
    <t>בן גוריון 96 , בת ים</t>
  </si>
  <si>
    <t>טובגו מסעדות בע"מ---7145999005</t>
  </si>
  <si>
    <t>03-6560832</t>
  </si>
  <si>
    <t>י. לב בראל</t>
  </si>
  <si>
    <t>עמל 10, בת ים</t>
  </si>
  <si>
    <t>חב'י.לב בראל תעשיות בע"מ---7122058007</t>
  </si>
  <si>
    <t>לירון בריל</t>
  </si>
  <si>
    <t>Brill.liron@gmail.com</t>
  </si>
  <si>
    <t>י.ק בתי קפה בע"מ</t>
  </si>
  <si>
    <t>י.ש.ציפויים</t>
  </si>
  <si>
    <t>העבודה 43, בת ים</t>
  </si>
  <si>
    <t>שפוליאנסקי יאן---7129055017</t>
  </si>
  <si>
    <t>איאן שפוליאנסקי</t>
  </si>
  <si>
    <t>יוחננוף</t>
  </si>
  <si>
    <t>אהוד קינמון 9-11, בת ים</t>
  </si>
  <si>
    <t>מוטי</t>
  </si>
  <si>
    <t>bat-yam@yochananof.co.il</t>
  </si>
  <si>
    <t>יונקס</t>
  </si>
  <si>
    <t>רח' הסוללים 5, בת ים</t>
  </si>
  <si>
    <t>יונקס בעמ---7123101008</t>
  </si>
  <si>
    <t>איתן אורן-מנ'תפעול,דוד כנפו</t>
  </si>
  <si>
    <t>03-5512634</t>
  </si>
  <si>
    <t>ionex@ionex.co.il</t>
  </si>
  <si>
    <t>ישראילוב אלעזר סינרול -  קופי קו</t>
  </si>
  <si>
    <t>ישראל היום</t>
  </si>
  <si>
    <t>העמל 12, בת ים</t>
  </si>
  <si>
    <t>ארנון</t>
  </si>
  <si>
    <t>054-3205561</t>
  </si>
  <si>
    <t>arnonh@israelhayom.co.il</t>
  </si>
  <si>
    <t>לחם תושיה  דוכן 5ב</t>
  </si>
  <si>
    <t>ללא שם - חדש</t>
  </si>
  <si>
    <t>לשימוש עתידי</t>
  </si>
  <si>
    <t>מאפיית אריאל</t>
  </si>
  <si>
    <t>ניסנבאום, בת ים</t>
  </si>
  <si>
    <t>מאפיית לחמנו</t>
  </si>
  <si>
    <t>הסוללים 2, בת ים</t>
  </si>
  <si>
    <t>מאפיית ליז</t>
  </si>
  <si>
    <t>עגנון 18/בן גוריון 99</t>
  </si>
  <si>
    <t>מאפיית שיבולת השרון קוממיות</t>
  </si>
  <si>
    <t>קוממיות 12, בת ים</t>
  </si>
  <si>
    <t>מישל; יובל כתר</t>
  </si>
  <si>
    <t>054-9794694</t>
  </si>
  <si>
    <t>shiboletb@gmail.com</t>
  </si>
  <si>
    <t>מאפית טרפליני</t>
  </si>
  <si>
    <t>אהוד קינמון 35, בת ים</t>
  </si>
  <si>
    <t>טראפיליני בע"מ---7129056003</t>
  </si>
  <si>
    <t>מאפית מלאני</t>
  </si>
  <si>
    <t>רח' אהוד קנמון, בת ים</t>
  </si>
  <si>
    <t>אדרי אלי-א.מלאני שיווק---7123095106</t>
  </si>
  <si>
    <t>דרך הים 2, בת ים</t>
  </si>
  <si>
    <t>מגדלי הים התיכון---7146019001</t>
  </si>
  <si>
    <t>משה יחיאל</t>
  </si>
  <si>
    <t>052-2772509</t>
  </si>
  <si>
    <t>moshey@meditowers.co.il; danaf@meditowers.co.il; shlomog@meditowers.co.il</t>
  </si>
  <si>
    <t>מגדלי נחום מדיקל קר</t>
  </si>
  <si>
    <t>מגדלי נחום, רח' העצמאות  67, בת ים</t>
  </si>
  <si>
    <t>חב מגדלי הזהב ומגדלי ---7147115445</t>
  </si>
  <si>
    <t>שי אדלר; יוסי מליחי; שאולי פז</t>
  </si>
  <si>
    <t>050-6545750; 054-579519; 054-9884488</t>
  </si>
  <si>
    <t>shaia@sinopsis.co.il</t>
  </si>
  <si>
    <t>מגה עוזיאל בת ים</t>
  </si>
  <si>
    <t>רח' עוזיאל, בת ים</t>
  </si>
  <si>
    <t>מגה קמעונאות בע"מ---7148198102</t>
  </si>
  <si>
    <t>מגן ספורט</t>
  </si>
  <si>
    <t>רח' נסימבאום , בת ים</t>
  </si>
  <si>
    <t>מובי דיק</t>
  </si>
  <si>
    <t>בן גוריון 69 , בת ים</t>
  </si>
  <si>
    <t>דוד שאול- מובי דיק---7143002103</t>
  </si>
  <si>
    <t>שאול דוד</t>
  </si>
  <si>
    <t>03-5081090</t>
  </si>
  <si>
    <t>מוסך (עילית)  אור אל</t>
  </si>
  <si>
    <t>אורט ישראל 46, בת ים</t>
  </si>
  <si>
    <t>מוסך אור אל 2006 בע"מ---7123135101</t>
  </si>
  <si>
    <t>בן אוליאל</t>
  </si>
  <si>
    <t>003-5518223</t>
  </si>
  <si>
    <t>מוסך אמיר</t>
  </si>
  <si>
    <t>הסוללים, בת ים</t>
  </si>
  <si>
    <t>ממני אמיר---7123103106</t>
  </si>
  <si>
    <t>אמיר ממן</t>
  </si>
  <si>
    <t>מוסך גדי ודוד</t>
  </si>
  <si>
    <t>אורט ישראל 38, בת ים</t>
  </si>
  <si>
    <t>אלקריף גדי- מוסך גדי את דוד---7123139101</t>
  </si>
  <si>
    <t>יניב אברץ/ גדי אלקליף</t>
  </si>
  <si>
    <t>03-5526262; 03-5527757</t>
  </si>
  <si>
    <t>מוסך ג'מבו</t>
  </si>
  <si>
    <t>הפלדה 7, בת ים</t>
  </si>
  <si>
    <t>הורנשטיין מנחם---7122061102</t>
  </si>
  <si>
    <t>שמוליק יומטוב,מנחם הורנשטיין</t>
  </si>
  <si>
    <t>003-5520682</t>
  </si>
  <si>
    <t>מוסך דוד</t>
  </si>
  <si>
    <t>אורט ישראל 9, בת ים</t>
  </si>
  <si>
    <t>לוי פרנקו---7129021007</t>
  </si>
  <si>
    <t>משה לוי</t>
  </si>
  <si>
    <t>003-5522526</t>
  </si>
  <si>
    <t>מוסך דן בת ים</t>
  </si>
  <si>
    <t>העמל 14, בת ים</t>
  </si>
  <si>
    <t>מתי; משה זיסקינד</t>
  </si>
  <si>
    <t>050-6792486; 050-6466038</t>
  </si>
  <si>
    <t>מוסך דנין</t>
  </si>
  <si>
    <t>אורט ישראל 34, בת ים</t>
  </si>
  <si>
    <t>מנטין ציון חים ומרים---7123141001</t>
  </si>
  <si>
    <t>חיים מנטין</t>
  </si>
  <si>
    <t>03-5514869</t>
  </si>
  <si>
    <t>מוסך הצוות</t>
  </si>
  <si>
    <t>יקואל 1, בת ים</t>
  </si>
  <si>
    <t>מלכה חנניה (מוסך)---7123080103</t>
  </si>
  <si>
    <t>חנניה מלכה</t>
  </si>
  <si>
    <t>03-5527035</t>
  </si>
  <si>
    <t>מוסך השושנים</t>
  </si>
  <si>
    <t>המסגר 7, בת ים</t>
  </si>
  <si>
    <t>אבי אפרהימי מוסך השושנים---7129048013</t>
  </si>
  <si>
    <t>יעקב אברמוב</t>
  </si>
  <si>
    <t>050-5750596</t>
  </si>
  <si>
    <t>מוסך יברגימוב</t>
  </si>
  <si>
    <t>וישינגרד (המסגר) 7, בת ים</t>
  </si>
  <si>
    <t>מוסך יהודה</t>
  </si>
  <si>
    <t>ביטון יהודה (מוסך)---7123143104</t>
  </si>
  <si>
    <t>יהודה ביטון</t>
  </si>
  <si>
    <t>מוסך מור השלום</t>
  </si>
  <si>
    <t>אורט ישראל 32, בת ים</t>
  </si>
  <si>
    <t>בלומפלד שלום וקדוש יעקב---7123175101</t>
  </si>
  <si>
    <t>שלום בלומנפלד</t>
  </si>
  <si>
    <t>003-5522412</t>
  </si>
  <si>
    <t>מוסך מרץ</t>
  </si>
  <si>
    <t>רח' העבודה 43, בת ים</t>
  </si>
  <si>
    <t>מוסך מרץ בת-ים (1996) בעמ---7123108001</t>
  </si>
  <si>
    <t>מוטי לויט</t>
  </si>
  <si>
    <t>003-5517088</t>
  </si>
  <si>
    <t>מוסך נחום</t>
  </si>
  <si>
    <t>יקואל 3,  בת ים</t>
  </si>
  <si>
    <t>דרזון נחום(מוסך נ.מ.ר נחום)---7123086001</t>
  </si>
  <si>
    <t>נחום דריזין</t>
  </si>
  <si>
    <t>מוסך רכב ישראל</t>
  </si>
  <si>
    <t>יקואל 13, בת ים</t>
  </si>
  <si>
    <t>שירותי רכב ישראל ואבי בע"מ---7123091011</t>
  </si>
  <si>
    <t>ישראל לשר-מנהל המוסך</t>
  </si>
  <si>
    <t>003-5525841</t>
  </si>
  <si>
    <t>מוסך שלום</t>
  </si>
  <si>
    <t>אהוד וקינמון 39 (העבודה 39), בת ים</t>
  </si>
  <si>
    <t>דהאן שלום---7123107117</t>
  </si>
  <si>
    <t>שלום דהן</t>
  </si>
  <si>
    <t>003-5535213</t>
  </si>
  <si>
    <t>מוצרט</t>
  </si>
  <si>
    <t>יקואל, בת ים</t>
  </si>
  <si>
    <t>מחלבות גד</t>
  </si>
  <si>
    <t>רח' הסוללים 7, בת ים</t>
  </si>
  <si>
    <t>מחלבות גד (שיווק 1992)בע"מ---7123102010</t>
  </si>
  <si>
    <t>שיר אלטשולר</t>
  </si>
  <si>
    <t>052-6624209</t>
  </si>
  <si>
    <t>shira@gad-dairy.co.il; amira@gad-dairy.co.il</t>
  </si>
  <si>
    <t>מטעמי חנניה</t>
  </si>
  <si>
    <t>החשמל 3/6, בת ים</t>
  </si>
  <si>
    <t>מטעמי חנניה בע"מ (קיטרינג)---7122050004</t>
  </si>
  <si>
    <t>מוריס שטרית</t>
  </si>
  <si>
    <t>מיכל נגרין</t>
  </si>
  <si>
    <t>נגרין מיכל עיצובים בע"מ---7129065002</t>
  </si>
  <si>
    <t>שאול ורדי-מנהל, ריימונד ולבר</t>
  </si>
  <si>
    <t>003-5543001</t>
  </si>
  <si>
    <t>irena.k@negrin.co.il</t>
  </si>
  <si>
    <t>מלון ארמון ים</t>
  </si>
  <si>
    <t>בן גוריון 95, בת ים</t>
  </si>
  <si>
    <t>דניאל אסא</t>
  </si>
  <si>
    <t>050-5304052</t>
  </si>
  <si>
    <t>מלון בת ים</t>
  </si>
  <si>
    <t>בן גוריון 53</t>
  </si>
  <si>
    <t>מלון לאונרדו (מרקיורי)</t>
  </si>
  <si>
    <t>בן-גוריון 99, בת ים</t>
  </si>
  <si>
    <t>מרקיור- כפיר קבלנות בנין בע"מ---7139225910</t>
  </si>
  <si>
    <t>עומרי תוקן; ניסים בובליל (בעלים)</t>
  </si>
  <si>
    <t>050-9575795; 050-2005210</t>
  </si>
  <si>
    <t>repairtec.4u@gmail.com</t>
  </si>
  <si>
    <t>מסעדת דוש עמל</t>
  </si>
  <si>
    <t>עמל 15, בת ים</t>
  </si>
  <si>
    <t>דוש צחי -דוש בשרים---7123204002</t>
  </si>
  <si>
    <t>צחי</t>
  </si>
  <si>
    <t>054-4613101</t>
  </si>
  <si>
    <t>zahidosh@gmail.com</t>
  </si>
  <si>
    <t>מסעדת המרפסת</t>
  </si>
  <si>
    <t>בן גוריון 83, בת ים</t>
  </si>
  <si>
    <t>איתי שירותי מזון בעמ (המרפסת)---7145999002</t>
  </si>
  <si>
    <t>רוני מנשה</t>
  </si>
  <si>
    <t>03-5521675</t>
  </si>
  <si>
    <t>מסעדת וילה מארה (תותים)</t>
  </si>
  <si>
    <t>בן גוריון 67,  בת ים</t>
  </si>
  <si>
    <t>אלכס; עופר</t>
  </si>
  <si>
    <t>054-47317740</t>
  </si>
  <si>
    <t>druz.rest@gmail.com</t>
  </si>
  <si>
    <t>מסעדת חוף תאיו</t>
  </si>
  <si>
    <t>חוף תאיו דרך בן גוריון 147, בת ים</t>
  </si>
  <si>
    <t>נס חן ניהול חופים בע"מ---7121000001</t>
  </si>
  <si>
    <t>אולג</t>
  </si>
  <si>
    <t>054-6736222</t>
  </si>
  <si>
    <t>מסעדת פק הי</t>
  </si>
  <si>
    <t>העצמאות 7, בת ים</t>
  </si>
  <si>
    <t>עטר יעקב (מסעדה)---7143031008</t>
  </si>
  <si>
    <t>מעדני מניה בת ים</t>
  </si>
  <si>
    <t>מעדני מניה רשתות מסחר בע"מ---7148198001</t>
  </si>
  <si>
    <t>מקדונלד</t>
  </si>
  <si>
    <t>מרכז המאפה</t>
  </si>
  <si>
    <t>אהוד קינמון 27, בת ים</t>
  </si>
  <si>
    <t>סאן סט הול</t>
  </si>
  <si>
    <t>בן גוריון 136, בת ים</t>
  </si>
  <si>
    <t>זלמי; דורון; אלברט פולדיאן (בעלים)</t>
  </si>
  <si>
    <t>052-4001461; 050-5287147</t>
  </si>
  <si>
    <t>info@sunsethall.co.il; zalmi@sunbatyam.com</t>
  </si>
  <si>
    <t>סונול דניאל</t>
  </si>
  <si>
    <t>העבודה 22, בת ים</t>
  </si>
  <si>
    <t>סוסייטי</t>
  </si>
  <si>
    <t>אולמי חברת טוביה---7147115179</t>
  </si>
  <si>
    <t>אלברט פולדיאן</t>
  </si>
  <si>
    <t>03-5077910; 050-5287147</t>
  </si>
  <si>
    <t>סופר שוק החרושת</t>
  </si>
  <si>
    <t>סופר שוק אבי יפו בע"מ---7129110115</t>
  </si>
  <si>
    <t>סטלה ביץ'</t>
  </si>
  <si>
    <t>(חוף טובגו(סטלה ביץ---7139249403</t>
  </si>
  <si>
    <t>חגית; יוני; ענת עזרא</t>
  </si>
  <si>
    <t>052-6537152; 050-639939</t>
  </si>
  <si>
    <t>g5066887@gmail.com</t>
  </si>
  <si>
    <t>סלטי בנזאי</t>
  </si>
  <si>
    <t>החשמל 3, בת ים</t>
  </si>
  <si>
    <t>סם  און (מדיטק)</t>
  </si>
  <si>
    <t>אהוד קינמון 25, בת ים</t>
  </si>
  <si>
    <t>סם און---7129052102</t>
  </si>
  <si>
    <t>דימה, אבשלום</t>
  </si>
  <si>
    <t>054-6390160</t>
  </si>
  <si>
    <t>yaron@meditec.co.il; avshalom@meditec.co.il; dmytry@meditec.co.il; shmuel@meditec.co.il</t>
  </si>
  <si>
    <t>עזרא ובניו</t>
  </si>
  <si>
    <t>חנה ושמואל (עזרא ובניו)---7122058003</t>
  </si>
  <si>
    <t>פאקא</t>
  </si>
  <si>
    <t>רח' הקוממיות 22, בת ים</t>
  </si>
  <si>
    <t>הקוממיות 22</t>
  </si>
  <si>
    <t>זיו וארשיוק-מהנדס המפעל,נעים אוריצי</t>
  </si>
  <si>
    <t>003-5554111</t>
  </si>
  <si>
    <t>vziv@puratos.co.il</t>
  </si>
  <si>
    <t>פונדק בני</t>
  </si>
  <si>
    <t>בן גוריון 109, בת ים</t>
  </si>
  <si>
    <t>נחיאסי דוד ובן יקר אברהם---7139114202</t>
  </si>
  <si>
    <t>דודי נחייסי - מנהל</t>
  </si>
  <si>
    <t>פראג הקטנה</t>
  </si>
  <si>
    <t>פרשמרקט</t>
  </si>
  <si>
    <t>ניסנבאום 33 בת ים</t>
  </si>
  <si>
    <t>ורוניקה; דורון (מנהל אחזקה); טלי מלכה</t>
  </si>
  <si>
    <t>050-6668588</t>
  </si>
  <si>
    <t>tali@freshmarket.co.il</t>
  </si>
  <si>
    <t>פרשמרקט קניון בת ים</t>
  </si>
  <si>
    <t>צאי ווק ספיר מנשה - תיבה 110</t>
  </si>
  <si>
    <t>צחי בשרים (צמרת פלאפל)</t>
  </si>
  <si>
    <t>אנטבי צחי יצחק (מסעדה)---7140276069</t>
  </si>
  <si>
    <t>צחי אנטבי</t>
  </si>
  <si>
    <t>tzahiantebi@walla.com</t>
  </si>
  <si>
    <t>ציפוי חן</t>
  </si>
  <si>
    <t>רח' העבודה 45, בת ים</t>
  </si>
  <si>
    <t>לוי אבי שהרבני יעקב(מצבעה)---7123110021</t>
  </si>
  <si>
    <t>003-5538725</t>
  </si>
  <si>
    <t>קאפלה ניהול מסעדות חלביות בע"מ (קפה נאמן)</t>
  </si>
  <si>
    <t>קונדיטוריה כחול לבן</t>
  </si>
  <si>
    <t>ישראלי משה/ קונד. פילס---7122071005</t>
  </si>
  <si>
    <t>בלאל, שלומי פילס; משה ישראלי</t>
  </si>
  <si>
    <t>050-9534908; 03-5520712</t>
  </si>
  <si>
    <t>קניון בת-ים</t>
  </si>
  <si>
    <t>רח' יוספטל 92, בת ים</t>
  </si>
  <si>
    <t>קפה ג'ו בת ים</t>
  </si>
  <si>
    <t>קריאף חיה ודוד חגית (קפה ג'ו)---7142197102</t>
  </si>
  <si>
    <t>אבי לחיאני</t>
  </si>
  <si>
    <t>050-8211222</t>
  </si>
  <si>
    <t>קפה ג'יו קניון בת ים</t>
  </si>
  <si>
    <t>שובע גו---7128999011</t>
  </si>
  <si>
    <t>קפה קפה בן גוריון</t>
  </si>
  <si>
    <t>בן גוריון 81</t>
  </si>
  <si>
    <t>קפה קפה בת ים</t>
  </si>
  <si>
    <t>רשת קפה קפה ישראל בע"מ---7142179001</t>
  </si>
  <si>
    <t>רוז אומגה</t>
  </si>
  <si>
    <t>וישינגרד 7, בת ים</t>
  </si>
  <si>
    <t>תעיזי צמח, נרדע יפה, רוזליו עופר---7129048021</t>
  </si>
  <si>
    <t>רוזליו עופר</t>
  </si>
  <si>
    <t>052-2345123</t>
  </si>
  <si>
    <t>רול מקסיקני (לארי פלאפל)</t>
  </si>
  <si>
    <t>רמי לוי העמל בת ים</t>
  </si>
  <si>
    <t>רח' העמל, בת ים</t>
  </si>
  <si>
    <t>רשת חנויות רמי לוי שיווק השקמה---7122047047</t>
  </si>
  <si>
    <t>אסא ורד</t>
  </si>
  <si>
    <t>055-6635093</t>
  </si>
  <si>
    <t>ש.א קפה- לא פעיל</t>
  </si>
  <si>
    <t>ש.ג יהוד בע"מ (צ'וקה/קאוסקי)</t>
  </si>
  <si>
    <t>שאנטי</t>
  </si>
  <si>
    <t>שד בן גוריון 43, חוף הסלע בת ים</t>
  </si>
  <si>
    <t>זהבי דוד, דגמי דוד, חן יעקב---7143002011</t>
  </si>
  <si>
    <t>שופרסל דיל בת ים</t>
  </si>
  <si>
    <t>רח' אורט ישראל, בת ים</t>
  </si>
  <si>
    <t>שופרסל בע"מ---7123094101</t>
  </si>
  <si>
    <t>ויקי</t>
  </si>
  <si>
    <t>052-4411543</t>
  </si>
  <si>
    <t>snif124m@shufersal.co.il</t>
  </si>
  <si>
    <t>שוקי הדייג</t>
  </si>
  <si>
    <t>בן גוריון 71, בת ים</t>
  </si>
  <si>
    <t>---</t>
  </si>
  <si>
    <t>054-4896739</t>
  </si>
  <si>
    <t>שוקיל'ה</t>
  </si>
  <si>
    <t>לוי עפר וטינה- מזנון תותים---7143002006</t>
  </si>
  <si>
    <t>שטיפונית אקספרס סד"ש</t>
  </si>
  <si>
    <t>רח' האורגים 13/15, בת ים</t>
  </si>
  <si>
    <t>ולאד רובנוביץ (שטיפת מכוניות)---7123178004</t>
  </si>
  <si>
    <t>פאשה וולוביק, ולאד רובנוביץ</t>
  </si>
  <si>
    <t>003-5514314</t>
  </si>
  <si>
    <t>שיבולת השרון העמל</t>
  </si>
  <si>
    <t>העמל, בת ים</t>
  </si>
  <si>
    <t>מאפיית שיבולת השרון בע"מ---7123133104</t>
  </si>
  <si>
    <t>יובל כתר; ישראל</t>
  </si>
  <si>
    <t>שיפודי ציפורה</t>
  </si>
  <si>
    <t>רח' בר שאול 5, בת ים</t>
  </si>
  <si>
    <t>אס.איי.אר נועה בע"מ (שיפודי ציפורה)---7148118053</t>
  </si>
  <si>
    <t>רונן</t>
  </si>
  <si>
    <t>050-4488568</t>
  </si>
  <si>
    <t>zipora1978@gmail.com</t>
  </si>
  <si>
    <t>שלגיה</t>
  </si>
  <si>
    <t>בלפור 56, בת ים</t>
  </si>
  <si>
    <t>שלוש יוסי פיצה דומינו</t>
  </si>
  <si>
    <t>ת. דלק יעד הכוכב (ס.ה.ד.ן)</t>
  </si>
  <si>
    <t>ס.ה.ד.ן בע"מ (תחנת דלק)---7123091012</t>
  </si>
  <si>
    <t>רונן ראובני-מנהל התחנה</t>
  </si>
  <si>
    <t>ת. דלק מגה</t>
  </si>
  <si>
    <t>המסגר 14, בת ים</t>
  </si>
  <si>
    <t>ת.ד. אלון רוזנקרנץ</t>
  </si>
  <si>
    <t>רח' ירושלים 42, בת ים</t>
  </si>
  <si>
    <t>גיל רוזנקרנץ רח' ירושלים 42</t>
  </si>
  <si>
    <t>גילי רוזנקרנץ</t>
  </si>
  <si>
    <t>תבליני פרג הדור השלישי</t>
  </si>
  <si>
    <t>ניסנבאום 25, בת ים</t>
  </si>
  <si>
    <t>תבליני הדור השלישי---7129052017</t>
  </si>
  <si>
    <t>גיא פרג, חיים פרג, קובי בוצאצי</t>
  </si>
  <si>
    <t>03-5521675, 052-5035662, 03-5533896</t>
  </si>
  <si>
    <t>sigizi@walla.com</t>
  </si>
  <si>
    <t>תדלוק סד"ש האורגים</t>
  </si>
  <si>
    <t>שירותי דלק בת ים---7123178002</t>
  </si>
  <si>
    <t>אלכס אברמסון</t>
  </si>
  <si>
    <t>03-5514314</t>
  </si>
  <si>
    <t>sadash@sadash.co.il</t>
  </si>
  <si>
    <t>תדלוק קוממיות סונול</t>
  </si>
  <si>
    <t>רח' הקוממיות 1, בת ים</t>
  </si>
  <si>
    <t>סונול ישראל בע"מ---7122120002</t>
  </si>
  <si>
    <t>לואיסה כהן</t>
  </si>
  <si>
    <t>03-5517355</t>
  </si>
  <si>
    <t>komemut@zahav.net.il</t>
  </si>
  <si>
    <t>תחנת דלק דור אלון מס' 1018</t>
  </si>
  <si>
    <t>דור אלון אנרגיה בישראל (1988) בע"מ---7149099102</t>
  </si>
  <si>
    <t>צחי מסיקה</t>
  </si>
  <si>
    <t>batyamgs@doralon.co.il</t>
  </si>
  <si>
    <t>תחנת מעבר בת ים</t>
  </si>
  <si>
    <t>יצחק נפחא 3, בת ים</t>
  </si>
  <si>
    <t>משה; דרור ארגמן</t>
  </si>
  <si>
    <t>050-5305757</t>
  </si>
  <si>
    <t>תחנת רחיצה ספייס קאר</t>
  </si>
  <si>
    <t>מאיר לזרוביץ (ספייס קאר)---</t>
  </si>
  <si>
    <t>תחנת תדלוק seven</t>
  </si>
  <si>
    <t>---7123084002</t>
  </si>
  <si>
    <t>רוני</t>
  </si>
  <si>
    <t>050-8531523</t>
  </si>
  <si>
    <t>088527160@fax.com</t>
  </si>
  <si>
    <t>תחנת תדלוק טן בת ים</t>
  </si>
  <si>
    <t>אורט ישראל 58, בת ים</t>
  </si>
  <si>
    <t>רונית גדרה,דלק חי היובל בע"מ,נר---7123121101</t>
  </si>
  <si>
    <t>הודיה ששון; מיכאל; גיל לנברג</t>
  </si>
  <si>
    <t>052-5496871; 052-3224539; 052-8889379</t>
  </si>
  <si>
    <t>gilg@10ten.co.il;  gady@greenwaveltd.com;</t>
  </si>
  <si>
    <t>תחנת תדלוק פז דוד רזיאל</t>
  </si>
  <si>
    <t>תחנת דלק פז חביליביצקי---7125004008</t>
  </si>
  <si>
    <t>דודי חביליביצקי; איתן</t>
  </si>
  <si>
    <t>03-5510888</t>
  </si>
  <si>
    <t>dudy@ramtop.co.il; eitan@ramtop.co.il</t>
  </si>
  <si>
    <t>_מי רקע גבעתיים</t>
  </si>
  <si>
    <t>מי גבעתיים – מפעלי מים וביוב</t>
  </si>
  <si>
    <t>וייצמן 54  גבעתיים</t>
  </si>
  <si>
    <t>בית אבות גלבוע</t>
  </si>
  <si>
    <t>בן גוריון 190, גבעתיים</t>
  </si>
  <si>
    <t>פטריסיה</t>
  </si>
  <si>
    <t>מצולות ים 6, גבעתיים</t>
  </si>
  <si>
    <t>בית אבות שלווה</t>
  </si>
  <si>
    <t>מצולות ים 4, גבעתיים</t>
  </si>
  <si>
    <t>תפוצת ישראל 3, גבעתיים</t>
  </si>
  <si>
    <t>כצנלסון</t>
  </si>
  <si>
    <t>כצנלסון 141 גבעתיים</t>
  </si>
  <si>
    <t>מגה בעיר וייצמן 23</t>
  </si>
  <si>
    <t>וייצמן 23, גבעתיים</t>
  </si>
  <si>
    <t>bennys@mega.co.il</t>
  </si>
  <si>
    <t>מגה בעיר יצחק רבין 53</t>
  </si>
  <si>
    <t>יצחק רבין 53, גבעתיים</t>
  </si>
  <si>
    <t>מוסך אחים לוי</t>
  </si>
  <si>
    <t>רח' תפוצות ישראל 7, גבעתיים</t>
  </si>
  <si>
    <t>אחים לוי סוכנות גבעת מוסך - תפוצות ישראל 7</t>
  </si>
  <si>
    <t>מוני ואלברט לוי</t>
  </si>
  <si>
    <t>03-5712255</t>
  </si>
  <si>
    <t>סוסו טאטי מסעדת סורה</t>
  </si>
  <si>
    <t>דרך השלום 53, גבעתיים</t>
  </si>
  <si>
    <t>mekdan1@walla.com</t>
  </si>
  <si>
    <t>,513255091, 513265355 ,515042281 , 55591572</t>
  </si>
  <si>
    <t>עצמית</t>
  </si>
  <si>
    <t>שיינקין 19 גבעתיים</t>
  </si>
  <si>
    <t>פלאפון תקשורת</t>
  </si>
  <si>
    <t>יצחק רבין 1, גבעתיים</t>
  </si>
  <si>
    <t>קואופ  שופ</t>
  </si>
  <si>
    <t>דרך בן גוריון 182, גבעתיים</t>
  </si>
  <si>
    <t>מגדלי אמריקנה 2008 ב - בן גוריון 182</t>
  </si>
  <si>
    <t>קניון גבעתיים</t>
  </si>
  <si>
    <t>דרך יצחק רבין 53, גבעתיים</t>
  </si>
  <si>
    <t>קניון גבעתיים ייזום וניהול בע"מ - דרך רבין53-צ.משותפת</t>
  </si>
  <si>
    <t>ויקטור ברכה</t>
  </si>
  <si>
    <t>003-5722888</t>
  </si>
  <si>
    <t>victorb@azrieli.com</t>
  </si>
  <si>
    <t>קרן</t>
  </si>
  <si>
    <t>עמישב 45 גבעתיים</t>
  </si>
  <si>
    <t>שופרסל שלי בורוכוב 54</t>
  </si>
  <si>
    <t>בורורכוב 54, גבעתיים</t>
  </si>
  <si>
    <t>Robertod@shufersal.co.il</t>
  </si>
  <si>
    <t>תחנת דלק פז גבעתיים</t>
  </si>
  <si>
    <t>אלוף שדה 15-17, רמת גן</t>
  </si>
  <si>
    <t>תחנת בנזין - אלוף שדה 15-17</t>
  </si>
  <si>
    <t>אלכס</t>
  </si>
  <si>
    <t>03-5712345</t>
  </si>
  <si>
    <t>&amp; שלמה SIXT סגולה (מוסך אוטו קלאב בע''מ)</t>
  </si>
  <si>
    <t>מיתב תאגיד אזורי למים וביוב</t>
  </si>
  <si>
    <t>נחשון 13, סגולה, פתח תקוה</t>
  </si>
  <si>
    <t>שלמה SIXT קרית שלמה,תא-דואר 377</t>
  </si>
  <si>
    <t>אפי רשמן</t>
  </si>
  <si>
    <t>Oferh@Shlomo.co.il</t>
  </si>
  <si>
    <t>&amp;בי"ח בילינסון – בי"ח</t>
  </si>
  <si>
    <t>בי"ח בילינסון דרך ז'בוטינסקי 39, פתח תקוה 4941492</t>
  </si>
  <si>
    <t>אינג' צבי לשם ראש תחום מכונות ואנרגיה, עופר זלצר ר"צ שרברבים</t>
  </si>
  <si>
    <t>050-4065011</t>
  </si>
  <si>
    <t>OFRARE@CLALIT.CLALIT.ORG.IL</t>
  </si>
  <si>
    <t>&amp;מוסך אלייד</t>
  </si>
  <si>
    <t>רחוב התנופה פינת אם המושבות, קרית אריה, פתח תקוה</t>
  </si>
  <si>
    <t>amitis@CHAMP.CO.IL</t>
  </si>
  <si>
    <t>&amp;מרכז לוגיסטי תנובה גוש דן</t>
  </si>
  <si>
    <t>השפלה 15, פתח תקוה</t>
  </si>
  <si>
    <t>מרכז לוגיסטי תנובה השפלה 15</t>
  </si>
  <si>
    <t>reuvenz@tnuva.co.il</t>
  </si>
  <si>
    <t>&amp;קבוצת כל מוביל - מוסך</t>
  </si>
  <si>
    <t>רח' אימבר 33, קרית אריה, פתח תקוה</t>
  </si>
  <si>
    <t>כלמוביל בע"מ ,עמל 20</t>
  </si>
  <si>
    <t>גיורא כהן</t>
  </si>
  <si>
    <t>003-9180202</t>
  </si>
  <si>
    <t>gidon.a@colmobil.co.il</t>
  </si>
  <si>
    <t>(קלאסיקה, ברקת) הללויה אגם פאלאס</t>
  </si>
  <si>
    <t>גיסין אבשלום 11, פתח תקוה</t>
  </si>
  <si>
    <t>חברת הללויה אגם פאלא 4922267 פתח תקווה,גיסין אבשלום 1</t>
  </si>
  <si>
    <t>אילנה רקנאטי</t>
  </si>
  <si>
    <t>003-9316606</t>
  </si>
  <si>
    <t>Halelo@walla.com</t>
  </si>
  <si>
    <t>_מי רקע מיתב</t>
  </si>
  <si>
    <t>B סנטר</t>
  </si>
  <si>
    <t>בן ציון גאליס 30, פתח תקוה</t>
  </si>
  <si>
    <t>אבשלום הראל ובניו</t>
  </si>
  <si>
    <t>מודיעין 11 סגולה, פתח תקוה</t>
  </si>
  <si>
    <t>אבשלום הראל ובניו בע"מ פתח תקווה,תא דואר 4568</t>
  </si>
  <si>
    <t>אבשלום,דקל הראל, רענן מזוז</t>
  </si>
  <si>
    <t>tamara59@bezeqint.net</t>
  </si>
  <si>
    <t>אודל אירועים (אולמי האופרה)</t>
  </si>
  <si>
    <t>ז'בוטינסקי 114, פתח תקוה</t>
  </si>
  <si>
    <t>אולמי "אופרה אירועים  פתח תקווה,שנקר אריה 1</t>
  </si>
  <si>
    <t>גדי דנינו</t>
  </si>
  <si>
    <t>mirihasan9@gmail.com</t>
  </si>
  <si>
    <t>אוסקר ויילד פאב אירי</t>
  </si>
  <si>
    <t>שחם 36, פתח תקוה</t>
  </si>
  <si>
    <t>אחים פרארו</t>
  </si>
  <si>
    <t>גיסין 68,  קרית אריה, פתח תקוה</t>
  </si>
  <si>
    <t>חבר אחים פררו בע"מ פתח תקווה,תא דואר 94 94</t>
  </si>
  <si>
    <t>הארי הרשקוביץ</t>
  </si>
  <si>
    <t>003-9241012</t>
  </si>
  <si>
    <t>elad@feraru.co.il</t>
  </si>
  <si>
    <t>אחלה</t>
  </si>
  <si>
    <t>אבשלום גיסין 9, פתח תקוה</t>
  </si>
  <si>
    <t>אלדג</t>
  </si>
  <si>
    <t>ק.הסדנא,בנין2,ק.אריה, פתח תקוה</t>
  </si>
  <si>
    <t>חברה לנדאו אליעזר ושות פתח תקווה,תא-דואר 3549</t>
  </si>
  <si>
    <t>משה רוזנברג,אלי לנדאו</t>
  </si>
  <si>
    <t>03-9230402</t>
  </si>
  <si>
    <t>אלטק</t>
  </si>
  <si>
    <t>רח' דרזנר 4,  סגולה, פתח תקוה</t>
  </si>
  <si>
    <t>חברה אלטק בע"מ פתח תקווה,תא דואר 159</t>
  </si>
  <si>
    <t>חיים ידין haimy@nisteceltek.com , אדוארד 0548074298 edward@nisteceltek.com</t>
  </si>
  <si>
    <t>03-9395050</t>
  </si>
  <si>
    <t>yaelm@eltek.co.il</t>
  </si>
  <si>
    <t>אמזה</t>
  </si>
  <si>
    <t>רח' נחשון 37, א.ת סגולה, פתח תקוה</t>
  </si>
  <si>
    <t>חברה  מוסך בזק-לוי יחזקאל 4927759 פתח תקווה, האלוף דוד מרכוס 25</t>
  </si>
  <si>
    <t>איגור גורמן</t>
  </si>
  <si>
    <t>03-9211505</t>
  </si>
  <si>
    <t>tali@amza-ltd.com</t>
  </si>
  <si>
    <t>אמיר חברה להנדסה וסחר בע"מ</t>
  </si>
  <si>
    <t>ז'בוטינסקי 76, פתח תקוה</t>
  </si>
  <si>
    <t>חברה ספם בעמ פתח תקווה,תא דואר 10056</t>
  </si>
  <si>
    <t>לידיה ברוך</t>
  </si>
  <si>
    <t>003-9222750</t>
  </si>
  <si>
    <t>lidia@amir-eng.co.il</t>
  </si>
  <si>
    <t>אנאל איוונט (גני אליאל 2014 בע"מ)</t>
  </si>
  <si>
    <t>אלכסנדר ינאי 30, פתח תקוה</t>
  </si>
  <si>
    <t>אנאל איוונט  אלכסנדר ינאי 30</t>
  </si>
  <si>
    <t>אסיא</t>
  </si>
  <si>
    <t>ז'בוטינסקי פנת דנמרק 2, פתח תקוה</t>
  </si>
  <si>
    <t>חברה  אסיא בעמ 4959279 פתח תקווה,דנמרק (לידי מוטי ג'ניסון) 2</t>
  </si>
  <si>
    <t>ויקטור</t>
  </si>
  <si>
    <t>003-9255500</t>
  </si>
  <si>
    <t>avi.benveniste@teva.co.il</t>
  </si>
  <si>
    <t>באומגרטן הפרס</t>
  </si>
  <si>
    <t>אלכסנדר ינאי  25, פתח תקוה</t>
  </si>
  <si>
    <t>שמואל באומגרטן 4321014 רעננה,אחד העם 17</t>
  </si>
  <si>
    <t>באומגרטן שמואל</t>
  </si>
  <si>
    <t>RONIAVISA@GMAIL.COM</t>
  </si>
  <si>
    <t>בית השחם</t>
  </si>
  <si>
    <t>השחם 30, פתח תקוה</t>
  </si>
  <si>
    <t>גבריאל ריתיני - מנהל המתחם</t>
  </si>
  <si>
    <t>בית חולים גהה</t>
  </si>
  <si>
    <t>הלסינקי 1, פתח תקוה</t>
  </si>
  <si>
    <t>בריאות הנפש גהה שירותי בריאות כללית פתח תקוה,הלנסיקי ת.ד. 102</t>
  </si>
  <si>
    <t>אורי אברהם אחראי מערך לוגיסטי וממונה הגנת הסביבה, לישי עובדיה מהנדס בית החולים</t>
  </si>
  <si>
    <t>050-9157700</t>
  </si>
  <si>
    <t>OAVRAHAM@CLALIT.ORG.IL</t>
  </si>
  <si>
    <t>בית חולים השרון</t>
  </si>
  <si>
    <t>קק''ל, פתח תקוה</t>
  </si>
  <si>
    <t>בית חולים השרון קרן קיימת לישראל 7</t>
  </si>
  <si>
    <t>ניסים עטיה מנהל אחזקה, אבשלום נגר  עובד אחזקה</t>
  </si>
  <si>
    <t>052-5269095, 050-9088046</t>
  </si>
  <si>
    <t>nissimat@clalit.org.il</t>
  </si>
  <si>
    <t>בית רבקה</t>
  </si>
  <si>
    <t>רח' החמישה 4, פתח תקוה</t>
  </si>
  <si>
    <t>שרותי בריאות כללית-בית רבקה 4924577 פתח תקווה,החמישה 4</t>
  </si>
  <si>
    <t>ירון שריקר מנהל אחזקה, שמשון אלישע ס. מנהל אחזקה</t>
  </si>
  <si>
    <t>050-6548222</t>
  </si>
  <si>
    <t>YARONSHR@CLALIT.ORG.IL</t>
  </si>
  <si>
    <t>ג'ימס ביר פקטורי</t>
  </si>
  <si>
    <t>מגשימים 15, פתח תקוה</t>
  </si>
  <si>
    <t>ג'ימס ביר פקטורי לשם 7</t>
  </si>
  <si>
    <t>ג'ירף פתח תקוה</t>
  </si>
  <si>
    <t>שחם 30, פתח תקוה</t>
  </si>
  <si>
    <t>גן הלוטוס היכל שלמה</t>
  </si>
  <si>
    <t>ז'בוטינסקי 110, פתח תקוה</t>
  </si>
  <si>
    <t>א.מ שמחת שלמה בעמ פתח תקווה,זבוטינסקי 110</t>
  </si>
  <si>
    <t>צביקה שמאי, אפרים בן שושן</t>
  </si>
  <si>
    <t>003-9248799</t>
  </si>
  <si>
    <t>A0573131777@gmail.com</t>
  </si>
  <si>
    <t>ג'פניקה פתח תקוה</t>
  </si>
  <si>
    <t>שחם 32, פתח תקוה</t>
  </si>
  <si>
    <t>ד. לגזיאל נכסים</t>
  </si>
  <si>
    <t>נחשון 28, פתח תקוה</t>
  </si>
  <si>
    <t>לגזיאל נכסים נחשון 28,פתח תקווה</t>
  </si>
  <si>
    <t>דלסטאר (לשעבר דלדנט)</t>
  </si>
  <si>
    <t>מודיעין 34, א.ת.סגולה, פתח תקוה</t>
  </si>
  <si>
    <t>חברה  דלדנט בעמ 4927177 פתח תקווה,מודיעין 34</t>
  </si>
  <si>
    <t>יוסי פטרובר-מנהל המפעל</t>
  </si>
  <si>
    <t>050-7528833</t>
  </si>
  <si>
    <t>ypetrover@eid-ltd.com</t>
  </si>
  <si>
    <t>הדר הפודים בע"מ</t>
  </si>
  <si>
    <t>אלכסנדר ינאי  31 סגולה, פתח תקוה</t>
  </si>
  <si>
    <t>חברה הדר הפודים בע"מ 4927731 פתח תקווה,אלכסנדר ינאי 31</t>
  </si>
  <si>
    <t>mendy@hapodim.co.il</t>
  </si>
  <si>
    <t>הלברג</t>
  </si>
  <si>
    <t>שנקר 13, קרית - אריה, פתח תקוה</t>
  </si>
  <si>
    <t>הלברג ציפויים בע"מ 4951393 פתח תקווה,שנקר אריה 13</t>
  </si>
  <si>
    <t>חיים מרגלית, מוטי מרגלית,זיו רזניק</t>
  </si>
  <si>
    <t>03-9225415</t>
  </si>
  <si>
    <t>motty_alberg@walla.com</t>
  </si>
  <si>
    <t>512253725 / 3636875</t>
  </si>
  <si>
    <t>הרקיע השביעי</t>
  </si>
  <si>
    <t>בר כוכבא 72, פתח תקוה</t>
  </si>
  <si>
    <t>חיים וצביקה לוי, זהבה צחייק</t>
  </si>
  <si>
    <t>hizi2505@walla.com</t>
  </si>
  <si>
    <t>ואמוס Vamoss</t>
  </si>
  <si>
    <t>בן ציון גאליס 55, פתח תקוה</t>
  </si>
  <si>
    <t>ונישן אירועים</t>
  </si>
  <si>
    <t>נחשון 7, פתח תקוה</t>
  </si>
  <si>
    <t>ונישן אירועים נחשון 7, פתח תקווה</t>
  </si>
  <si>
    <t>זוגלובק אתר לוגיסטי פ"ת</t>
  </si>
  <si>
    <t>זליון</t>
  </si>
  <si>
    <t>רח' נבטים 6, רמת-סיב, פתח תקוה</t>
  </si>
  <si>
    <t>חברה  זליון בע"מ 4925000 פתח תקווה,תא-דואר 7054</t>
  </si>
  <si>
    <t>שלמה ריין, דורון עם שלם</t>
  </si>
  <si>
    <t>003-9218403</t>
  </si>
  <si>
    <t>is@zalion.co.il</t>
  </si>
  <si>
    <t>חב' אחים חדד בע"מ</t>
  </si>
  <si>
    <t>מודיעין 6, פתח תקוה</t>
  </si>
  <si>
    <t>חב' אחים חדד הרב כהנמן 100, בני ברק</t>
  </si>
  <si>
    <t>חומש</t>
  </si>
  <si>
    <t>רבניצקי 3,  סגולה, פתח תקוה</t>
  </si>
  <si>
    <t>חברה  חב חומש תשמישי קדושה עמנואל,תא דואר 696</t>
  </si>
  <si>
    <t>יצחק חודרה, סעיד ערד</t>
  </si>
  <si>
    <t>03-9311072</t>
  </si>
  <si>
    <t>h867@netvision.net.il</t>
  </si>
  <si>
    <t>טביב</t>
  </si>
  <si>
    <t>החרושת 6, פתח תקוה</t>
  </si>
  <si>
    <t>Omer@tabib.co.il</t>
  </si>
  <si>
    <t>טביב/ אקוכם/ אורגני</t>
  </si>
  <si>
    <t>החרושת 4, פתח תקוה</t>
  </si>
  <si>
    <t>אקוכם החרושת 6</t>
  </si>
  <si>
    <t>טביב/ אקוכם/ מינרלי</t>
  </si>
  <si>
    <t>ישראל המסעדה היהודית 2007 בע"מ (לשעבר נדיר)</t>
  </si>
  <si>
    <t>רח' עמל 50, א.ת.חדש, פתח תקוה</t>
  </si>
  <si>
    <t>ישראל המסעדה היהודית בע"מ כנרת 4, בני ברק</t>
  </si>
  <si>
    <t>חיים דוידוביץ, ציון אסור</t>
  </si>
  <si>
    <t>003-9616086</t>
  </si>
  <si>
    <t>M035789999@gmail.com</t>
  </si>
  <si>
    <t>לה פאילומה בלנקה 201 בע"מ</t>
  </si>
  <si>
    <t>גליס 44, פתח תקוה</t>
  </si>
  <si>
    <t>לה פאילומה בלנקה 201 בן ציון גליס 44</t>
  </si>
  <si>
    <t>מאפיית גדרון</t>
  </si>
  <si>
    <t>מאפית גדרון - הסיבים 39</t>
  </si>
  <si>
    <t>boriss@shufersal.co.il</t>
  </si>
  <si>
    <t>מאפית גדרון - ללא גלוטן</t>
  </si>
  <si>
    <t>הסיבים 39, פתח תקוה</t>
  </si>
  <si>
    <t>מהדרין</t>
  </si>
  <si>
    <t>רח' גיסין 86, פתח תקוה</t>
  </si>
  <si>
    <t>חברה  בוטניק לאב)השקעות(בע 4922393 פתח תקווה,גיסין אבשלום</t>
  </si>
  <si>
    <t>ברוך איצקוביץ</t>
  </si>
  <si>
    <t>003-9087677</t>
  </si>
  <si>
    <t>meadrin@gmail.com</t>
  </si>
  <si>
    <t>מוסך אדנים</t>
  </si>
  <si>
    <t>נחשון 31, פתח תקוה</t>
  </si>
  <si>
    <t>מוסך אלברט</t>
  </si>
  <si>
    <t>אברהם מגריסו 4922045 פתח תקווה,בר כוכבא 53</t>
  </si>
  <si>
    <t>albert5757@orange.net.il</t>
  </si>
  <si>
    <t>מוסך דב</t>
  </si>
  <si>
    <t>בן ציון גליס 37, פתח תקוה</t>
  </si>
  <si>
    <t>חברה  מוסך דב בע"מ 4927937 פתח תקווה,גליס 37</t>
  </si>
  <si>
    <t>אבי אנג'ל</t>
  </si>
  <si>
    <t>kabala@dov-gar.co.il</t>
  </si>
  <si>
    <t>מוסך וולבו</t>
  </si>
  <si>
    <t>רח' מגשימים 9 ,רמת-סיב, פתח תקוה</t>
  </si>
  <si>
    <t>חברה  מאיר חברה למכוניות 6721418 תל אביב - יפו,המסגר 50</t>
  </si>
  <si>
    <t>זאב זיצר,עוזי,קובי בן פורת</t>
  </si>
  <si>
    <t>003-9182111</t>
  </si>
  <si>
    <t>shaulm@mct.co.il</t>
  </si>
  <si>
    <t>מוסך חזני יוסף בע"מ</t>
  </si>
  <si>
    <t>ז'בוטינסקי 85, פתח תקוה</t>
  </si>
  <si>
    <t>חברה  חזני יוסף בע"מ 4910002 פתח תקווה,תא-דואר 99</t>
  </si>
  <si>
    <t>חיים חזני, יוסף חזני</t>
  </si>
  <si>
    <t>hazanich@zahav.net.il</t>
  </si>
  <si>
    <t>מוסך יוסי מועטו</t>
  </si>
  <si>
    <t>מודיעין 17 סגולה, פתח תקוה</t>
  </si>
  <si>
    <t>יוסף מעטו 4950518 פתח תקווה,רשיש חדוה 10</t>
  </si>
  <si>
    <t>יוסי מועטו</t>
  </si>
  <si>
    <t>MOSACHYOSI@WALLA.COM</t>
  </si>
  <si>
    <t>מוסך מטלון</t>
  </si>
  <si>
    <t>השילוח 5, רמת - סיב, פתח תקוה</t>
  </si>
  <si>
    <t>עמוס רוקח 4951438 פתח תקווה,השילוח 5</t>
  </si>
  <si>
    <t>עמוס רוקח</t>
  </si>
  <si>
    <t>מוסך מנופים לרכב (שמואל רומנו/שמוליק הידראוליקה בע"מ)</t>
  </si>
  <si>
    <t>מודיען 16, פתח תקוה</t>
  </si>
  <si>
    <t>מוסך מנופים מודיעין 16</t>
  </si>
  <si>
    <t>מוסך ניצנים</t>
  </si>
  <si>
    <t>גונן 7, פתח תקוה</t>
  </si>
  <si>
    <t>חברה  מוסך ניצנים בע"מ 4910202 פתח תקווה,תא-דואר 334</t>
  </si>
  <si>
    <t>שלום רובין</t>
  </si>
  <si>
    <t>003-9239959</t>
  </si>
  <si>
    <t>nizanim7@walla.com</t>
  </si>
  <si>
    <t>מוסך סובארו פ"ת</t>
  </si>
  <si>
    <t>עמל 2, קרית אריה, פתח תקוה</t>
  </si>
  <si>
    <t>ת.ד. 3790</t>
  </si>
  <si>
    <t>דורון</t>
  </si>
  <si>
    <t>מוסך סוברו פ"ת</t>
  </si>
  <si>
    <t>עמל 2 קרית אריה, פתח תקוה</t>
  </si>
  <si>
    <t>מוסך א.ר.ד בע"מ פתח תקווה,תא דואר 3790</t>
  </si>
  <si>
    <t>דורון לוי - בעלים</t>
  </si>
  <si>
    <t>מוסך שחק</t>
  </si>
  <si>
    <t>אריה שנקר 18, פ''ת</t>
  </si>
  <si>
    <t>מוסך שחק אריה שנקר 18</t>
  </si>
  <si>
    <t>מוסך שפילמן</t>
  </si>
  <si>
    <t>הרכב 11, סגולה, פתח תקוה</t>
  </si>
  <si>
    <t>חברה שפילמן יאיר ש.ר בע פתח תקווה,ברגמן צבי 4914 דירה 463</t>
  </si>
  <si>
    <t>אריה קולמן</t>
  </si>
  <si>
    <t>003-9314286</t>
  </si>
  <si>
    <t>RON@TOYOTA-S.CO.IL</t>
  </si>
  <si>
    <t>מחלבת הכפר</t>
  </si>
  <si>
    <t>רח' גיליס 41, סגולה, פתח תקוה</t>
  </si>
  <si>
    <t>אורי בן דוד כפר טרומן,משק 40</t>
  </si>
  <si>
    <t>איברהים אל חומדה, אברהם, איתי</t>
  </si>
  <si>
    <t>057-727748</t>
  </si>
  <si>
    <t>menachem@eurostandart.co.il</t>
  </si>
  <si>
    <t>מייפל גן ארועים</t>
  </si>
  <si>
    <t>מודיעין 18, פתח תקוה</t>
  </si>
  <si>
    <t>מייפל גן מודיעין 18, פתח תקווה</t>
  </si>
  <si>
    <t>515308781- חדש</t>
  </si>
  <si>
    <t>מסעדת 206</t>
  </si>
  <si>
    <t>מסעדת ג'ימס</t>
  </si>
  <si>
    <t>מעלות הקודש (לשעבר אתגר)</t>
  </si>
  <si>
    <t>חברה  אתגר בע"מ 4900618 פתח תקווה,רבניצקי 8</t>
  </si>
  <si>
    <t>אבי מנדלבאום, שחר,בוריס ברמן</t>
  </si>
  <si>
    <t>03-9312407</t>
  </si>
  <si>
    <t>etgarltd@zahav.net.il</t>
  </si>
  <si>
    <t>מרכז יכין</t>
  </si>
  <si>
    <t>שחם 18, פתח תקוה</t>
  </si>
  <si>
    <t>מרכז לימודי קבלה</t>
  </si>
  <si>
    <t>רח' ז'בוטינסקי 112, פתח תקוה</t>
  </si>
  <si>
    <t>חברה עמותת בני ברוך 4934829 פתח תקווה,תא-דואר 7422</t>
  </si>
  <si>
    <t>khotinsk965@gmail.com</t>
  </si>
  <si>
    <t>מרכז שניידר לרפואת ילדים</t>
  </si>
  <si>
    <t>קפלן 14, פתח תקוה</t>
  </si>
  <si>
    <t>מרכז שניידר לרפואת ילדים רחוב קפלן 14, פתח־תקווה</t>
  </si>
  <si>
    <t>מוטי נחום ממונה בריאות הסביבה, הראל נדב חשמלאי</t>
  </si>
  <si>
    <t>052-3260530</t>
  </si>
  <si>
    <t>motina@clalit.org.il</t>
  </si>
  <si>
    <t>מרכז שרות מנור ישראל פ"ת</t>
  </si>
  <si>
    <t>אלכסנדר ינאי 17 סגולה, פתח תקוה</t>
  </si>
  <si>
    <t>מוסך מנור ישראל בע"מ 4927717 פתח תקווה,אלכסנדר ינאי 17</t>
  </si>
  <si>
    <t>ישראל מנור</t>
  </si>
  <si>
    <t>sigalrp@carasso.co.il</t>
  </si>
  <si>
    <t>מתחם בית רם</t>
  </si>
  <si>
    <t>נוי שרותי תברואה בע"מ (שרותי נוי המנוף אילת בע"מ)</t>
  </si>
  <si>
    <t>הרכבת 52, סגולה, פתח תקוה</t>
  </si>
  <si>
    <t>שירותי נוי המנוף אילת בע"מ 5800106 אזור,דרך השבעה 11</t>
  </si>
  <si>
    <t>ארמון בללי-מנהל תפעול,משה ברגר</t>
  </si>
  <si>
    <t>03-9309962</t>
  </si>
  <si>
    <t>inna@alon-group.com</t>
  </si>
  <si>
    <t>סלטי איכות</t>
  </si>
  <si>
    <t>מודיעין 11, פתח תקוה</t>
  </si>
  <si>
    <t>אבי בליכש, שלמה ארביב</t>
  </si>
  <si>
    <t>פיברוטקס</t>
  </si>
  <si>
    <t>רח' הסיבים 5,רמת-סיב, פתח תקוה</t>
  </si>
  <si>
    <t>חברה פיברוטקס טכנוליגיות בע"מ פתח תקווה,תא-דואר 7604</t>
  </si>
  <si>
    <t>נצ'ו</t>
  </si>
  <si>
    <t>003-9223585</t>
  </si>
  <si>
    <t>nacho@fibrotex-fabrics.com</t>
  </si>
  <si>
    <t>פרקש שמשון</t>
  </si>
  <si>
    <t>אלכסנדר ינאי 14,  סגולה, פתח תקוה</t>
  </si>
  <si>
    <t>שמשון פורקוש 4972103 פתח תקווה,וינקלר אלתר 6 דירה 11</t>
  </si>
  <si>
    <t>03-9344084</t>
  </si>
  <si>
    <t>8796997 /309114445</t>
  </si>
  <si>
    <t>צ'יינה סיביל &amp; דניה / דיפו שנקר</t>
  </si>
  <si>
    <t>ז'בוטינסקי, פתח תקוה</t>
  </si>
  <si>
    <t>קייטרינג בישולים</t>
  </si>
  <si>
    <t>Avigonen12@gmail.com</t>
  </si>
  <si>
    <t>קייטרינג סלומון</t>
  </si>
  <si>
    <t>קייטרינג סלומון 4959263 פתח תקווה,ז'בוטינסקי 112 דירה 7</t>
  </si>
  <si>
    <t>מר סלומון</t>
  </si>
  <si>
    <t>קניון אבנת</t>
  </si>
  <si>
    <t>ז'בוטינסקי 72, פתח תקוה</t>
  </si>
  <si>
    <t>חברה  קניון אבנת 4968102 פתח תקווה,ז'בוטינסקי 74</t>
  </si>
  <si>
    <t>אריק הרשברג</t>
  </si>
  <si>
    <t>arikh@grandpt.co.il</t>
  </si>
  <si>
    <t>קניון גנים</t>
  </si>
  <si>
    <t>העצמאות 65, פתח תקוה</t>
  </si>
  <si>
    <t>קניון סירקין</t>
  </si>
  <si>
    <t>אלעזר פרידמן 9, פתח תקוה</t>
  </si>
  <si>
    <t>קסאנדו</t>
  </si>
  <si>
    <t>רח' בן ציון גליס 50, פתח תקוה</t>
  </si>
  <si>
    <t>חברה מורפוט בע"מחב 4900712 פתח תקווה,הרכבת 1</t>
  </si>
  <si>
    <t>anat@xanadu.co.il</t>
  </si>
  <si>
    <t>קפה לנדוור פתח תקוה</t>
  </si>
  <si>
    <t>קפה קפה פתח תקוה</t>
  </si>
  <si>
    <t>ריבר נודלס בר פתח תקוה</t>
  </si>
  <si>
    <t>רמי לוי</t>
  </si>
  <si>
    <t>הסיבים 37, פתח תקוה</t>
  </si>
  <si>
    <t>רמי לוי  הסיבים 37</t>
  </si>
  <si>
    <t>ש.י.אמריקן אוטו</t>
  </si>
  <si>
    <t>נחשון 12,סגולה, פתח תקוה</t>
  </si>
  <si>
    <t>חברה ש.י.אמריקן אוטו בע"מ פתח תקווה,תא דואר 4681</t>
  </si>
  <si>
    <t>יצחק לזובסקי</t>
  </si>
  <si>
    <t>itzik@american-auto.co.il</t>
  </si>
  <si>
    <t>שופרסל דיל אקסטרה פתח תקוה</t>
  </si>
  <si>
    <t>הרב פינטו מסעוד אשר 20א, פתח תקוה</t>
  </si>
  <si>
    <t>שופרסל דיל אקסטרה פתח תקוה  הרב פינטו מסעוד אשר 20א</t>
  </si>
  <si>
    <t>המאפיה של הרמן</t>
  </si>
  <si>
    <t>מניב ראשון</t>
  </si>
  <si>
    <t>פלוטיצקי 10, ראשל"צ</t>
  </si>
  <si>
    <t>המאפיה של הרמן בע"מ פלוטיצקי 10, ראשל"צ 753613</t>
  </si>
  <si>
    <t>מר יריב רטנר - מנהל העסק</t>
  </si>
  <si>
    <t>050-2530410</t>
  </si>
  <si>
    <t>herm@barak.net.il</t>
  </si>
  <si>
    <t>ליבי ייצור ושווק בע''מ</t>
  </si>
  <si>
    <t>ילדי טהרן 3 ח.2, ראשון לציון</t>
  </si>
  <si>
    <t>ליבי ייצור ושווק בע''מ, אריאב חיים 4/8, ראשון לציון 756200</t>
  </si>
  <si>
    <t>03-9412003</t>
  </si>
  <si>
    <t>shoshigr@015.net.il</t>
  </si>
  <si>
    <t>&amp;בי"ס ויצו</t>
  </si>
  <si>
    <t>רח' הבנים 20,נחלת יהודה, ראשל"צ</t>
  </si>
  <si>
    <t>ויצו הסתדרות עולמית בי"ס חקלאי, נחלת יהודה, הבנים 20, ראשון לציון</t>
  </si>
  <si>
    <t>מר ארז גולדשטיין</t>
  </si>
  <si>
    <t>052-3651864</t>
  </si>
  <si>
    <t>pninag@wizo.org</t>
  </si>
  <si>
    <t>&amp;מכון וולקני</t>
  </si>
  <si>
    <t>דרך המכבים ת.ד 6, ראשל"צ</t>
  </si>
  <si>
    <t>מינהל המחקר החקלאי ת.ד. 6בית דגן 502500</t>
  </si>
  <si>
    <t>איתן בני משה</t>
  </si>
  <si>
    <t>050-6220191</t>
  </si>
  <si>
    <t>eitanbm@volcani.agri.gov.il</t>
  </si>
  <si>
    <t>&amp;מכון וולקני - רפת</t>
  </si>
  <si>
    <t>מינהל המחקר החקלאי ת.ד. 6, בית דגן 502500</t>
  </si>
  <si>
    <t>_מי רקע מניב ראשון</t>
  </si>
  <si>
    <t>א.ה כיף קפה 2014 בע"מ (אתיקם לשעבר</t>
  </si>
  <si>
    <t>ילדי טהרן 3 ח. 15+14, ראשון לציון</t>
  </si>
  <si>
    <t>רובן ישראל 2018 בע"מ ילדי טהרן 3 ח. 15+14, ראשון לציון 756583</t>
  </si>
  <si>
    <t>avi_hofman@walla.co.il</t>
  </si>
  <si>
    <t>אודי גינדי</t>
  </si>
  <si>
    <t>אליהו איתן 28, ראשל"צ</t>
  </si>
  <si>
    <t>אודי גינדי בשר בע"מ אליהו איתן 20, ראשון לציון</t>
  </si>
  <si>
    <t>udigindi99@walla.co.il</t>
  </si>
  <si>
    <t>אוונטאז' פטיסרי</t>
  </si>
  <si>
    <t>אליהו איתן 20א' ח.26, ראשון לציון</t>
  </si>
  <si>
    <t>אוונטאז' פטיסרי, אליהו איתן 20א' ח.26, ראשון לציון 757032</t>
  </si>
  <si>
    <t>מר עופר קנדלקר</t>
  </si>
  <si>
    <t>054-6962327</t>
  </si>
  <si>
    <t>אולם שמחות "נטלי" פרמייר</t>
  </si>
  <si>
    <t>משה בקר 11,  א.ת.ישן, ראשון לציון</t>
  </si>
  <si>
    <t>דימיטרי</t>
  </si>
  <si>
    <t>03-9665219</t>
  </si>
  <si>
    <t>אולמי אריסטו (מוסקט לשעבר)</t>
  </si>
  <si>
    <t>לישנסקי 3, ראשון לציון</t>
  </si>
  <si>
    <t>יו. אם. ג'י אירועים בע"מ לישנסקי 3, ראשון לציון, מיקוד 75650</t>
  </si>
  <si>
    <t>שמואל כץ</t>
  </si>
  <si>
    <t>03-9413525</t>
  </si>
  <si>
    <t>reuvensilver@gmail.com</t>
  </si>
  <si>
    <t>אולמי גאלה</t>
  </si>
  <si>
    <t>רח' לזרוב 13, א.ת.חדש, ראשון לציון</t>
  </si>
  <si>
    <t>גאלה אירועים בע"מ לזרוב 8, ראשון לציון, מיקוד 75654</t>
  </si>
  <si>
    <t>גרגורי,  חיים, נתן</t>
  </si>
  <si>
    <t>03-9616283</t>
  </si>
  <si>
    <t>אולמי סאן רויאל</t>
  </si>
  <si>
    <t>דרך המכבים 58, א.ת. ישן, ראשון לציון</t>
  </si>
  <si>
    <t>איילת המרכז לאירועים טוליפמן 2 ראשל"צ, מיקוד 75364</t>
  </si>
  <si>
    <t>סעיד, רחל מיזדו</t>
  </si>
  <si>
    <t>sadanlaw@gmail.com</t>
  </si>
  <si>
    <t>אולמי תרין (הרודיון</t>
  </si>
  <si>
    <t>מזל אליעזר 6, ראשל"צ</t>
  </si>
  <si>
    <t>טהו הפקות אירועים בע"מ, מזל אליעזר 6, ראשל"צ 756532</t>
  </si>
  <si>
    <t>מר שלמה אבייב- מנהל האולם/ אילן ושדי</t>
  </si>
  <si>
    <t>054-5666365</t>
  </si>
  <si>
    <t>3vilan1@gmail.com</t>
  </si>
  <si>
    <t>אורגד ח.ש.ן בע''מ (בורגר ראנץ)</t>
  </si>
  <si>
    <t>רוטשילד 45 ראשון לציון</t>
  </si>
  <si>
    <t>אורגד ח.ש.ן בע''מ , הצורן 1 ג, נתניה 4250601</t>
  </si>
  <si>
    <t>Lakohot@bk.co.il</t>
  </si>
  <si>
    <t>אחוזת ים</t>
  </si>
  <si>
    <t>רחבעם זאבי 7, ראשון לציון</t>
  </si>
  <si>
    <t>אחוזת ים אירועים בע"מ פרופ' חבוט 7, ראשון לציון 757049</t>
  </si>
  <si>
    <t>שי ניזרי</t>
  </si>
  <si>
    <t>050-7956108</t>
  </si>
  <si>
    <t>shaynizri555@walla.com</t>
  </si>
  <si>
    <t>אחוזת ראשונים</t>
  </si>
  <si>
    <t>הנחשול 30 , ראשון לציון</t>
  </si>
  <si>
    <t>אחוזת ראשונים - רובינשטיין, הנחשול 30 , ראשון לציון 754373</t>
  </si>
  <si>
    <t>ישראל - מנהל אחזקה</t>
  </si>
  <si>
    <t>054-4484692</t>
  </si>
  <si>
    <t>etij@arubi.co.il</t>
  </si>
  <si>
    <t>איטיס בע''מ (מסעדת גומבה)</t>
  </si>
  <si>
    <t>לזרוב 23 ראשון לציון</t>
  </si>
  <si>
    <t>איטיס בע''מ, לזרוב 23 ראשון לציון 7565430</t>
  </si>
  <si>
    <t>דור ג'רופי או ירין פרנקל</t>
  </si>
  <si>
    <t>050-4092969</t>
  </si>
  <si>
    <t>איתן יעקובוביץ'</t>
  </si>
  <si>
    <t>אלוניאל בע''מ (מקדונלדס)</t>
  </si>
  <si>
    <t>ילדי טהרן  ח.13, ראשון לציון</t>
  </si>
  <si>
    <t>אלוניאל בע"מ, דואר געש, קיבוץ געש 60950</t>
  </si>
  <si>
    <t>09-9711444</t>
  </si>
  <si>
    <t>mcdigr@mcdonalds.co.il</t>
  </si>
  <si>
    <t>אלקטרה</t>
  </si>
  <si>
    <t>רח' ספיר 1, ראשון לציון</t>
  </si>
  <si>
    <t>אלקטרה מוצרי צריכה בע"מ, רח' ספיר 1, ראשון לציון 757046</t>
  </si>
  <si>
    <t>יוסי אנקונינה</t>
  </si>
  <si>
    <t>050-44448684</t>
  </si>
  <si>
    <t>nhaddar@ecp.co.il</t>
  </si>
  <si>
    <t>אמיליה - גבעת האירוסים</t>
  </si>
  <si>
    <t>יעקב נחמיאס 7 ראשון לציון</t>
  </si>
  <si>
    <t>אמיר אייל (דניש אספרסו בר)</t>
  </si>
  <si>
    <t>אמיר אייל, חושן 12/18, נס ציונה 7403767</t>
  </si>
  <si>
    <t>Eyalamir@gmail.com</t>
  </si>
  <si>
    <t>אסותא ראשל''צ בע''מ</t>
  </si>
  <si>
    <t>מזל אליעזר 13, ראשון לציון</t>
  </si>
  <si>
    <t>אסותא ראשל"צ בע"מ, מזל אליעזר 13, ראשון לציון 7565327</t>
  </si>
  <si>
    <t>עדי או יפית</t>
  </si>
  <si>
    <t>052-3413311</t>
  </si>
  <si>
    <t>adige@assuta.co.il</t>
  </si>
  <si>
    <t>אסיה ראשל''צ בע''מ (ג'ירף)</t>
  </si>
  <si>
    <t>ילדי טהרן 3 ח.1, ראשון לציון</t>
  </si>
  <si>
    <t>אסיה ראשל"צ בע"מ, יד חרוצים 13, תל אביב- יפו 677000</t>
  </si>
  <si>
    <t>03-6094875</t>
  </si>
  <si>
    <t>dina@giraffe.co.il</t>
  </si>
  <si>
    <t>אקלר בע"מ</t>
  </si>
  <si>
    <t>לישנסקי יוסף 9, ראשון לציון</t>
  </si>
  <si>
    <t>אקלר בע"מ, לישנסקי יוסף 9, ראשון לציון 756502</t>
  </si>
  <si>
    <t>ברנס דוד</t>
  </si>
  <si>
    <t>050-7254502</t>
  </si>
  <si>
    <t>aklerltd@gmail.com</t>
  </si>
  <si>
    <t>ארומה סינמה סיטי בע''מ</t>
  </si>
  <si>
    <t>ילדי טהרן 3 ח.17, ראשון לציון</t>
  </si>
  <si>
    <t>ארומה סינמה סיטי בע''מ, ילדי טהרן 3 ח.17, ראשון לציון 756580</t>
  </si>
  <si>
    <t>ben_teper@hotmail.com</t>
  </si>
  <si>
    <t>אתר בידור בע''מ</t>
  </si>
  <si>
    <t>ילדי טהרן 3 ח.4, ראשון לציון</t>
  </si>
  <si>
    <t>אתר בידור בע"מ, ילדי טהרן 3 ח.4, ראשון לציון 756583</t>
  </si>
  <si>
    <t>בלוודר</t>
  </si>
  <si>
    <t>רח' שמעון ישראל 4, א.ת.חדש, ראשון לציון</t>
  </si>
  <si>
    <t>דליה מאיר בע"מ, שער הגולן 27/3, ראשון לציון 752837</t>
  </si>
  <si>
    <t>מאיר רבינוביץ</t>
  </si>
  <si>
    <t>050-8225228</t>
  </si>
  <si>
    <t>בלוטין</t>
  </si>
  <si>
    <t>יצחק בן צבי 32 ראשון לציון</t>
  </si>
  <si>
    <t>בנדיקט ראשלצ</t>
  </si>
  <si>
    <t>משה בקר 14, ראשל"צ</t>
  </si>
  <si>
    <t>בוקר טוב בז בע"מ, בקר 14 ח.10, ראשון לציון 753592</t>
  </si>
  <si>
    <t>מוחמד או בני דוידוביץ</t>
  </si>
  <si>
    <t>054-6867667</t>
  </si>
  <si>
    <t>Mzuabi58@gmail.com</t>
  </si>
  <si>
    <t>בנייני הדר בית M1,מיקדן ניהול ואחזקה בע"מ</t>
  </si>
  <si>
    <t>דוד סחרוב 26, ראשון לציון</t>
  </si>
  <si>
    <t>מיקדן ניהול ואחזקה בע"מ, דרך בגין 154, תל אביב - יפו 649210</t>
  </si>
  <si>
    <t>מאיר עזריאל</t>
  </si>
  <si>
    <t>052-3359280</t>
  </si>
  <si>
    <t>m-1@mekdan.com‏</t>
  </si>
  <si>
    <t>בסט מייסטר בשר</t>
  </si>
  <si>
    <t>פנקס 6,פנת שרת,א.ת.חדש, ראשון לציון</t>
  </si>
  <si>
    <t>בסט מייסטר הבשר בע"מ שרת משה 6, ראשון לציון, מיקוד 75704</t>
  </si>
  <si>
    <t>אבנר, רבינסקי יורם</t>
  </si>
  <si>
    <t>03-9617383</t>
  </si>
  <si>
    <t>shaul@bmaister.co.il</t>
  </si>
  <si>
    <t>גולד יבגני - סינמה סיטי</t>
  </si>
  <si>
    <t>ילדי טהרן 3 ראשון לציון</t>
  </si>
  <si>
    <t>גולד יבגני, לודיוב 3/54, פתח תקווה 4922801</t>
  </si>
  <si>
    <t>egold914@gmail.com</t>
  </si>
  <si>
    <t>ג'י ישראל מרכזים מסחריים בע''מ (המאפה הצרפתי)</t>
  </si>
  <si>
    <t>ינאי ניסים, רוטשילד 45 ראשון לציון</t>
  </si>
  <si>
    <t>Ksy94949@gmail.com</t>
  </si>
  <si>
    <t>ג'י.אר.אס (2016)</t>
  </si>
  <si>
    <t>ילדי טהרן 3 ח.12, ראשון לציון</t>
  </si>
  <si>
    <t>ג'י.אר.אס (2016), ילדי טהרן 3 ח.12, ראשון לציון 7526641</t>
  </si>
  <si>
    <t>ג'י.ג'י.אי.זי. טריידינג בע''מ</t>
  </si>
  <si>
    <t>לזרוב 13, ראשון לציון</t>
  </si>
  <si>
    <t>ג'י.ג'י.אי.זי. טריידינג בע''מ, לזרוב 13, ראשון לציון 756542</t>
  </si>
  <si>
    <t>גיים האוס- סינמה סיטי</t>
  </si>
  <si>
    <t>ילדי טהרן 3 ח. 107+104, ראשון לציון</t>
  </si>
  <si>
    <t>ג'י ישראל מרכזים מסחריים בע''מ רוטשילד 45, ראשון לציון 7526641</t>
  </si>
  <si>
    <t>גילקו פארם בע''מ</t>
  </si>
  <si>
    <t>אליהו איתן 2 ראשון לציון</t>
  </si>
  <si>
    <t>גילקו פארם בע''מ, היקב 12, ראשון לציון 754971</t>
  </si>
  <si>
    <t>גיל תאג'ר</t>
  </si>
  <si>
    <t>052-2451886</t>
  </si>
  <si>
    <t>gilt@gilcopharm.com</t>
  </si>
  <si>
    <t>גן הורדים</t>
  </si>
  <si>
    <t>הרצל 150 ראשון לציון</t>
  </si>
  <si>
    <t>גרינפלד יזמות בתעשייה</t>
  </si>
  <si>
    <t>בן לולו שמעון 5, ראשון לציון</t>
  </si>
  <si>
    <t>גרינפלד יזמות בתעשייה, בן לולו שמעון 5, ראשון לציון 753600</t>
  </si>
  <si>
    <t>תומר גרינפלד</t>
  </si>
  <si>
    <t>050-5468333</t>
  </si>
  <si>
    <t>tomer@grinfeld.co.il</t>
  </si>
  <si>
    <t>דלי קרים בע''מ</t>
  </si>
  <si>
    <t>עליית הנוער 4 ראשון לציון</t>
  </si>
  <si>
    <t>מגלן נכסים בע"מ עליית הנוער 4 ראשון לציון 756510</t>
  </si>
  <si>
    <t>סמי בן בסט</t>
  </si>
  <si>
    <t>054-2214111</t>
  </si>
  <si>
    <t>sami@delicream.co.il</t>
  </si>
  <si>
    <t>דלק חב' הדלק הישראלי</t>
  </si>
  <si>
    <t>טוליפמן 1, ראשון לציון</t>
  </si>
  <si>
    <t>דלק חברת הדלק הישראלי, ת.ד 8464, נתניה</t>
  </si>
  <si>
    <t>דקר ציוד רפואי בע''מ</t>
  </si>
  <si>
    <t>שמוטקין 19 ראשון לציון</t>
  </si>
  <si>
    <t>דקר ציוד רפואי בע"מ, ת.ד 44032, תל אביב - יפו 614400</t>
  </si>
  <si>
    <t>יניב - בעלים / טינה קובלבסקי</t>
  </si>
  <si>
    <t>054-6774444 / 054-2990890</t>
  </si>
  <si>
    <t>yaniv@dakar.co.il</t>
  </si>
  <si>
    <t>הבית תעשיות מאפה (לחמא)</t>
  </si>
  <si>
    <t>משה בקר 15, ראשון לציון</t>
  </si>
  <si>
    <t>הבית תעשיות מאפה בע"מ ת.ד 2620, ראשון לציון , מיקוד 751260</t>
  </si>
  <si>
    <t>שלומי אהרון  / אלה</t>
  </si>
  <si>
    <t>03-9690264 / 054-6231424</t>
  </si>
  <si>
    <t>ellea@lachma.co.il</t>
  </si>
  <si>
    <t>החברה המרכזית להפצת משקאות (קוקה קולה)</t>
  </si>
  <si>
    <t>מעוין שורק 6 ראשון לציון</t>
  </si>
  <si>
    <t>החברה המרכזית להפצת משקאות (קוקה קולה), הרב כהנמן 129, בני ברק 515536</t>
  </si>
  <si>
    <t>מר זיו פרידמן - מנהל איכות הסביבה / יוסי - מנהל אחזקה</t>
  </si>
  <si>
    <t>054-9002294 / 054-9004944</t>
  </si>
  <si>
    <t>ZivF@cocacola.co.il</t>
  </si>
  <si>
    <t>המאפה הצרפתי</t>
  </si>
  <si>
    <t>ההגנה 23,א.ת.חדש, ראשון לציון</t>
  </si>
  <si>
    <t>המאפה הצרפתי (ר.ח.מ), ההגנה 23,א.ת.חדש, ראשון לציון 757067</t>
  </si>
  <si>
    <t>חנה מיוסט / משה פרטוש - מנהל אחזקה</t>
  </si>
  <si>
    <t>050-4007423</t>
  </si>
  <si>
    <t>moshep@bonpat.com</t>
  </si>
  <si>
    <t>הצדף עינוגי ים</t>
  </si>
  <si>
    <t>שמעון ישראלי 4, ראשון לציון</t>
  </si>
  <si>
    <t>הצדף עינוגי ים, שמעון ישראלי 4, ראשון לציון 7565406</t>
  </si>
  <si>
    <t>חגית - מנהלת מסעדה</t>
  </si>
  <si>
    <t>050-2663399</t>
  </si>
  <si>
    <t>zedefr@gmail.com</t>
  </si>
  <si>
    <t>ווק טו ווק- סינמה סיטי</t>
  </si>
  <si>
    <t>ילדי טהרן 3 ח. 110, ראשון לציון</t>
  </si>
  <si>
    <t>גזית גלוב בע"מ, אלוני ניסים 10, תל אביב 6291924</t>
  </si>
  <si>
    <t>זוהר (לשעבר רימון)</t>
  </si>
  <si>
    <t>רח' שמוטקין 19, א.ת.ישן, ראשון לציון</t>
  </si>
  <si>
    <t>דוד,נסים</t>
  </si>
  <si>
    <t>03-9697473</t>
  </si>
  <si>
    <t>זקירוב ילנה ושות' (פלפלת)</t>
  </si>
  <si>
    <t>משה הלוי 11 ראשון לציון</t>
  </si>
  <si>
    <t>לפיד אחזקות וניהול בע"מ, משה הלוי 11 ראשון לציון 7565828</t>
  </si>
  <si>
    <t>Ayellet Bar-On &lt;ayellet@baron-sagie.com&gt;</t>
  </si>
  <si>
    <t>ח.מ דותן ייזום וניהול (וואקמה)</t>
  </si>
  <si>
    <t>רוטשילד 45 ח.117, ראשון לציון</t>
  </si>
  <si>
    <t>אזולאי רמון ושות' , רוטשילד 45 ח.117, ראשון לציון 7526641</t>
  </si>
  <si>
    <t>Wakamefood@gmail.com</t>
  </si>
  <si>
    <t>חברת 2 חי בניה בע''מ (אמיליה)</t>
  </si>
  <si>
    <t>וינשטיין יאיר ודליה, הדיונון 40, ראשון לציון 7541469</t>
  </si>
  <si>
    <t>חצי חינם ראשל"צ</t>
  </si>
  <si>
    <t>לח"י  4, ראשון לציון</t>
  </si>
  <si>
    <t>כל בו חצי חינם בע"מ המרכבה 31, חולון 588511</t>
  </si>
  <si>
    <t>רמי שאול</t>
  </si>
  <si>
    <t>053-8009213</t>
  </si>
  <si>
    <t>shasha@hazi-hinam.co.il</t>
  </si>
  <si>
    <t>טי.אס.אס.אר יזמות בע''מ</t>
  </si>
  <si>
    <t>ילדי טהרן 3 ח.33, ראשון לציון</t>
  </si>
  <si>
    <t>טי.אס.אס.אר יזמות בע''מ, ילדי טהרן 3 ח.33, ראשון לציון 7565839</t>
  </si>
  <si>
    <t>eranaroma@me.com</t>
  </si>
  <si>
    <t>טיב טעם ראשל"צ</t>
  </si>
  <si>
    <t>רח' התעשיינים, א.ת.ישן, ראשון לציון</t>
  </si>
  <si>
    <t>טיב טעם רשתות בע"מ, ת.ד 156, פארק תעשיות 387770</t>
  </si>
  <si>
    <t>ורה בנדיאגין</t>
  </si>
  <si>
    <t>054-6645940</t>
  </si>
  <si>
    <t>aleksandr@tivtaam.co.il</t>
  </si>
  <si>
    <t>טירת הכסף בע''מ</t>
  </si>
  <si>
    <t>ילדי טהרן 3 ח. 5+6, ראשון לציון</t>
  </si>
  <si>
    <t>טירת הכסף בע''מ ,ילדי טהרן 3 ח. 5+6, ראשון לציון 756583</t>
  </si>
  <si>
    <t>טלקאר חברה בע''מ (KIA)</t>
  </si>
  <si>
    <t>שנקר אריה 9 ראשון לציון</t>
  </si>
  <si>
    <t>טלקאר חברה בע"מ (KIA), המסגר 32, תל אביב - יפו  672111</t>
  </si>
  <si>
    <t>קובי בן לולו</t>
  </si>
  <si>
    <t>050-7777073</t>
  </si>
  <si>
    <t>kobi@talcar.co.il</t>
  </si>
  <si>
    <t>י. ד שלוס בע''מ</t>
  </si>
  <si>
    <t>אליהו איתן 3 ראשון לציון</t>
  </si>
  <si>
    <t>י.ד שלוס בע"מ (ביתן 221), לוינסקי 5/108, תל אביב - יפו 660980</t>
  </si>
  <si>
    <t>חגי סמט</t>
  </si>
  <si>
    <t>050-5729291</t>
  </si>
  <si>
    <t>schlossrishon@gimel.com</t>
  </si>
  <si>
    <t>ידיעות אחרונות</t>
  </si>
  <si>
    <t>נח מוזס 1, ראשון לציון</t>
  </si>
  <si>
    <t>דפוס ידיעות אחרונות, נח מוזס 1, ראשון לציון 756523</t>
  </si>
  <si>
    <t>מר רונן שגב</t>
  </si>
  <si>
    <t>050-8833705</t>
  </si>
  <si>
    <t>ronen-se@yediot.co.il</t>
  </si>
  <si>
    <t>יוניברסל מוטורס</t>
  </si>
  <si>
    <t>יוניברסל מוטורס בע"מ ת.ד 17011, ראשון לציון 7507001</t>
  </si>
  <si>
    <t>osi@umi.co.il</t>
  </si>
  <si>
    <t>יוניברסל משאיות ישראל בע''מ (ISUZU)</t>
  </si>
  <si>
    <t>שנקר אריה 11 ראשון לציון</t>
  </si>
  <si>
    <t>יוניברסל משאיות ישראל בע"מ (ISUZU), הרכבת 9, פתח תקווה 490071</t>
  </si>
  <si>
    <t>מר ליאור הראתי - מנהל תפעול ורכש</t>
  </si>
  <si>
    <t>054-3523808</t>
  </si>
  <si>
    <t>liorh@uti.co.il</t>
  </si>
  <si>
    <t>יס פלאנט</t>
  </si>
  <si>
    <t>רח' המאה ועשרים 4, ראשל"צ</t>
  </si>
  <si>
    <t>בתי קולנוע תאטראות בע"מ (יס פלנט), מדינת היהודים 91, הרצליה 467667</t>
  </si>
  <si>
    <t>מר אורי צור</t>
  </si>
  <si>
    <t>050-9988998</t>
  </si>
  <si>
    <t>oriz@yesplanet.co.il</t>
  </si>
  <si>
    <t>לאגו האגם כנסים ואירועים</t>
  </si>
  <si>
    <t>יוסף טומי לפיד 6, ראשון לציון</t>
  </si>
  <si>
    <t>לאגו האגם כנסים ואירועים, יוסף טומי לפיד 6, ראשון לציון</t>
  </si>
  <si>
    <t>072-2800100</t>
  </si>
  <si>
    <t>sharona@lago-event.co.il</t>
  </si>
  <si>
    <t>לאנדורה השקעות בע''מ</t>
  </si>
  <si>
    <t>ילדי טהרן 3 ח.16, ראשון לציון</t>
  </si>
  <si>
    <t>לאנדורה השקעות בע"מ, אלון יגאל 159, תל אביב - יפו 674436</t>
  </si>
  <si>
    <t>ל-אפ בע"מ - סינמה סיטי</t>
  </si>
  <si>
    <t>ל-אפ בע"מ, ילדי טהרן 3, ח.39, ראשון לציון  7565839</t>
  </si>
  <si>
    <t>shlomo@leveluptlv.com</t>
  </si>
  <si>
    <t>ליבנה צפוני בע"מ (איקאה)</t>
  </si>
  <si>
    <t>היוזמה 1, מעיין השורק</t>
  </si>
  <si>
    <t>ליבנה צפוני בע"מ ת.ד 8607, נתניה</t>
  </si>
  <si>
    <t>ירון אלרמן</t>
  </si>
  <si>
    <t>054-7702709</t>
  </si>
  <si>
    <t>rmm@by-ikea.co.il</t>
  </si>
  <si>
    <t>לידי קוקי (2012) בע"מ</t>
  </si>
  <si>
    <t>סחרוב דוד 9 , ראשון לציון</t>
  </si>
  <si>
    <t>לידי קוקי (2012) בע"מ, סחרוב דוד 9 , ראשון לציון 757070</t>
  </si>
  <si>
    <t>בוריס מולוקנדו</t>
  </si>
  <si>
    <t>052-6585824</t>
  </si>
  <si>
    <t>ליפשיץ תעשיות</t>
  </si>
  <si>
    <t>ליפשיץ שיווק ואספקות, פלוטיצקי 10, ראשון לציון, מיקוד 753613</t>
  </si>
  <si>
    <t>מר אורן ליפשיץ</t>
  </si>
  <si>
    <t>052-3634033</t>
  </si>
  <si>
    <t>oreblif@gmail.com</t>
  </si>
  <si>
    <t>מ. יוחננוף ובניו</t>
  </si>
  <si>
    <t>משורר השואה 13 ראשון לציון</t>
  </si>
  <si>
    <t>מ. יוחננוף ובניו, רח' חסן מלך מרקו 1, קריית עקרון  769496</t>
  </si>
  <si>
    <t>גילעד בר / מיקי קבט- מנהל אחזקה ארצי</t>
  </si>
  <si>
    <t>miki@yochananof.co.il</t>
  </si>
  <si>
    <t>מ.א.א מגה קפה בע''מ (פרש קיטשן)</t>
  </si>
  <si>
    <t>מ.כ. בנקוק בע''מ (טינגוס)</t>
  </si>
  <si>
    <t>מ.כ. בנקוק בע''מ, סחרוב 21 ק'ב ח.223, ראשון לציון 7570728</t>
  </si>
  <si>
    <t>tingos9999@gmail.com</t>
  </si>
  <si>
    <t>מ.ר.ש מקסיקנה בע''מ</t>
  </si>
  <si>
    <t>ילדי טהרן 3 ח.8, ראשון לציון</t>
  </si>
  <si>
    <t>ע.ד.י חיים השקעות בע"מ, ילדי טהרן 3 ח.8, ראשון לציון 7565839</t>
  </si>
  <si>
    <t>mexicanarishon@gmail.com</t>
  </si>
  <si>
    <t>מאסטר קלאס - מאפיית רומן</t>
  </si>
  <si>
    <t>לזרוב 29 , ראשון לציון</t>
  </si>
  <si>
    <t>איליה בורוכוב - בעלים</t>
  </si>
  <si>
    <t>054-8001681</t>
  </si>
  <si>
    <t>מוסך המאגר</t>
  </si>
  <si>
    <t>פלוטצקי 1, ראשון לציון</t>
  </si>
  <si>
    <t>המאגר ב.נ.כ בע"מ ת.ד 25052, ראשון לציון, מיקוד 75025</t>
  </si>
  <si>
    <t>מוסך וולבו מרכז לוגיסטי</t>
  </si>
  <si>
    <t>רח' שפירא 4,6, ראשון לציון</t>
  </si>
  <si>
    <t>מאיר חברה למכוניות בע"מ המסגר 50, תל אביב, מיקוד 67214</t>
  </si>
  <si>
    <t>אבי נתנאל</t>
  </si>
  <si>
    <t>03-9638096</t>
  </si>
  <si>
    <t>motigu@mct.co.il</t>
  </si>
  <si>
    <t>מוסך וולבו שירות ותיקונים (מאיר)</t>
  </si>
  <si>
    <t>שפירא 21, ראשון לציון</t>
  </si>
  <si>
    <t>מאיר חברה למכוניות בע"מ המסגר 50, תל אביב, מיקוד 6721418</t>
  </si>
  <si>
    <t>מישל בוטבול - מנהל תחזוקה / רפי אוחנה- מנהל תפעול</t>
  </si>
  <si>
    <t>054-5688991 / 054-5688711</t>
  </si>
  <si>
    <t>matityahubu@mct.co.il</t>
  </si>
  <si>
    <t>מוסך טויוטה</t>
  </si>
  <si>
    <t>בסקינד 6 , א.ת. החדש, ראשון לציון</t>
  </si>
  <si>
    <t>03-9512555</t>
  </si>
  <si>
    <t>מוסך יונדאי</t>
  </si>
  <si>
    <t>פלוטצקי 16, ראשון לציון</t>
  </si>
  <si>
    <t>הילוך שישי ראשלצ בע"מ פלוטיצקי 16, ראשון לציון, מיקוד 7536136</t>
  </si>
  <si>
    <t>אלכס זייצנקו</t>
  </si>
  <si>
    <t>053-7712413</t>
  </si>
  <si>
    <t>alon@h-6.co.il</t>
  </si>
  <si>
    <t>מוסך לובינסקי</t>
  </si>
  <si>
    <t>מרק מושוביץ 3, ראשון לציון</t>
  </si>
  <si>
    <t>דוד לובינסקי בע"מ, מרק מושוביץ 3, ראשון לציון 7559901</t>
  </si>
  <si>
    <t>ערן קלדרון</t>
  </si>
  <si>
    <t>052-7954530</t>
  </si>
  <si>
    <t>eranka@lubinski.co.il</t>
  </si>
  <si>
    <t>מוסך מאן(פלדאו שאול)</t>
  </si>
  <si>
    <t>גינזבורג 10, ראשון לציון</t>
  </si>
  <si>
    <t>דני, שמעון</t>
  </si>
  <si>
    <t>03-0948172</t>
  </si>
  <si>
    <t>מוסך קרסו מוטורס</t>
  </si>
  <si>
    <t>היוזמה 1, ראשון לציון</t>
  </si>
  <si>
    <t>קרסו מוטורס בע"מ, ת.ד 90, בני עי"ש 608600</t>
  </si>
  <si>
    <t>ינון קוקה - מנהל תחזוקה</t>
  </si>
  <si>
    <t>052-5661118</t>
  </si>
  <si>
    <t>inonko@carasso.co.il</t>
  </si>
  <si>
    <t>מועב</t>
  </si>
  <si>
    <t>משה שרת 6, א.ת.חדש, ראשון לציון</t>
  </si>
  <si>
    <t>מועב שירותי מזון בע"מ משה שרת 6, ראשון לציון, מיקוד 75704</t>
  </si>
  <si>
    <t>איל שפירא</t>
  </si>
  <si>
    <t>03-9414116</t>
  </si>
  <si>
    <t>eyal@moav.co.il</t>
  </si>
  <si>
    <t>מטעמי ישראל בע"מ</t>
  </si>
  <si>
    <t>שמוטקין בנימין 21, ראשל"צ</t>
  </si>
  <si>
    <t>מטעמי ישראל בע"מ, ת.ד 5135, ראשון לציון 751500</t>
  </si>
  <si>
    <t>מר אבי אסא / מיכאל וקסמן</t>
  </si>
  <si>
    <t>mat-isr@zahav.net.il</t>
  </si>
  <si>
    <t>מכשירי תנועה ומשאיות (מוסך MAN)</t>
  </si>
  <si>
    <t>מכשירי תנועה ומשאיות (מוסך MAN), שנקר אריה 11 ראשון לציון</t>
  </si>
  <si>
    <t>דודו בלום / צחי ברוך</t>
  </si>
  <si>
    <t>054-9033389</t>
  </si>
  <si>
    <t>dudub@mantruck.co.il</t>
  </si>
  <si>
    <t>מנופי אבי</t>
  </si>
  <si>
    <t>רח' התעשיין 8, א.ת.ישן, ראשון לציון</t>
  </si>
  <si>
    <t>מנופי אבי תובלה ושירות כצנלסון 4, אזור, מיקוד 5801602</t>
  </si>
  <si>
    <t>מר אבי בוסידן - מנהל תפעול</t>
  </si>
  <si>
    <t>050-8080550</t>
  </si>
  <si>
    <t>bavi@avi-cranes.co.il</t>
  </si>
  <si>
    <t>מנזל'ה (לשעבר קייטרינג ל.נ.ג</t>
  </si>
  <si>
    <t>סחרוב  9, ראשון לציון</t>
  </si>
  <si>
    <t>מנזל'ה בע"מ, סחרוב  9, ראשון לציון 7570709</t>
  </si>
  <si>
    <t>מר אריה גואטה</t>
  </si>
  <si>
    <t>050-5512635</t>
  </si>
  <si>
    <t>office@menzale.co.il</t>
  </si>
  <si>
    <t>מעדני מיקי</t>
  </si>
  <si>
    <t>מעדני מיקי תעשיות מזון  לזרוב 15 ראשל"צ, מיקוד 75654</t>
  </si>
  <si>
    <t>inbar@mikideli.co.il</t>
  </si>
  <si>
    <t>מעדני מניה ראשל"צ</t>
  </si>
  <si>
    <t>א.ת. חדש,ההגנה19, ראשון לציון</t>
  </si>
  <si>
    <t>מעדני מניה תעשיות בשר ההגנה 19, ראשון לציון, מיקוד 7570669</t>
  </si>
  <si>
    <t>נחום / חני קורן</t>
  </si>
  <si>
    <t>050-4005129</t>
  </si>
  <si>
    <t>hani@mania-m.co.il,</t>
  </si>
  <si>
    <t>מפלים</t>
  </si>
  <si>
    <t>מפלים (טרבלסי) אירועים, לזרוב 23 ראשון לציון 7565430</t>
  </si>
  <si>
    <t>אלירן טרבלסי</t>
  </si>
  <si>
    <t>050-4444332</t>
  </si>
  <si>
    <t>מרב מזון כל בע''מ (אושר עד)</t>
  </si>
  <si>
    <t>אצל 26 ראשון לציון</t>
  </si>
  <si>
    <t>מרב מזון כל בע''מ דרך יפו 157, חיפה 3525126</t>
  </si>
  <si>
    <t>פינחס יונתן</t>
  </si>
  <si>
    <t>053-5676786</t>
  </si>
  <si>
    <t>viki@mazonkol.co.il /office2501@mazonkol.co.il</t>
  </si>
  <si>
    <t>מתוק קינוחים בע"מ</t>
  </si>
  <si>
    <t>דהן מיכה ושות' (מתוק), סחרוב דוד 9 , ראשון לציון 757070</t>
  </si>
  <si>
    <t>דהן מיכה ושרון</t>
  </si>
  <si>
    <t>053-4444467 /050-7381887</t>
  </si>
  <si>
    <t>Michadahan007@gmail.com</t>
  </si>
  <si>
    <t>נאפיס (חולון) א.ת.חדש</t>
  </si>
  <si>
    <t>לישנסקי 22,  א.ת.חדש, ראשון לציון</t>
  </si>
  <si>
    <t>איישפ בע"מ אליהו איתן 8, ק"ק ח.3, ראשון לציון 757031</t>
  </si>
  <si>
    <t>משה, איציק</t>
  </si>
  <si>
    <t>003-9618425</t>
  </si>
  <si>
    <t>izik@nafis.org.il</t>
  </si>
  <si>
    <t>נאפיס (ראשלצ) א.ת.ישן</t>
  </si>
  <si>
    <t>רח' בקר 10,א.ת.ישן, ראשון לציון</t>
  </si>
  <si>
    <t>נאפיס מסעדות 1997 בע"מ  משה בקר 10, ראשון לציון 753591</t>
  </si>
  <si>
    <t>אילן</t>
  </si>
  <si>
    <t>052-4776767</t>
  </si>
  <si>
    <t>נקוי ראשון</t>
  </si>
  <si>
    <t>אליהו איתן 14, ראשון לציון</t>
  </si>
  <si>
    <t>ניקוי ראשון בע"מ איתן 14, ראשון לציון, מיקוד 75703</t>
  </si>
  <si>
    <t>יעקב מילר, פלורה</t>
  </si>
  <si>
    <t>03-9529889</t>
  </si>
  <si>
    <t>סינמה סיטי</t>
  </si>
  <si>
    <t>ילדי טהרן 1, ראשון לציון</t>
  </si>
  <si>
    <t>ג'י ישראל מרכזים מסחריים בע''מ רוטשילד 45, ראשון לציון 752664</t>
  </si>
  <si>
    <t>יצחק קשת / גינדי</t>
  </si>
  <si>
    <t>052-6136031/ 052-6177959</t>
  </si>
  <si>
    <t>nirg@gazit-g.com</t>
  </si>
  <si>
    <t>סלטי משאני</t>
  </si>
  <si>
    <t>יעקב כהן 2,רמת-אליהו, ראשון לציון</t>
  </si>
  <si>
    <t>כדורי משה ת.ד. 4179, רמת אליהו, ראשון לציון 751410</t>
  </si>
  <si>
    <t>משה סראף</t>
  </si>
  <si>
    <t>03-9611237</t>
  </si>
  <si>
    <t>ע.א.ל.ש ניהול מסעדות (שיפודי ציפורה)</t>
  </si>
  <si>
    <t>ע.א.ל.ש ניהול מסעדות ,סחרוב דוד 26, ראשון לציון 7570733</t>
  </si>
  <si>
    <t>sefi246@walla.co.il</t>
  </si>
  <si>
    <t>עוגות דה לה פה + קמיליה רטבים</t>
  </si>
  <si>
    <t>שמוטקין בנימין 47 , ראשון לציון</t>
  </si>
  <si>
    <t>עוגות דה לה פה בע"מ /קמיליה מור בע"מ  שמוטקין בנימין 47 , ראשון לציון 753635</t>
  </si>
  <si>
    <t>עומרי שינמן / אייל שטיגמן</t>
  </si>
  <si>
    <t>054-4511303 / 054-5778400</t>
  </si>
  <si>
    <t>delaperishon@gmail,com / kamilialtd@012.net.il</t>
  </si>
  <si>
    <t>513438424/ 513220145</t>
  </si>
  <si>
    <t>על גולדה בע''מ ושות'</t>
  </si>
  <si>
    <t>על גולדה בע''מ ושות', הרצל 10/9, יהוד 563120</t>
  </si>
  <si>
    <t>זוהר משני</t>
  </si>
  <si>
    <t>kobizt@gmail.com</t>
  </si>
  <si>
    <t>פ.ר קולורדיזיין בע''מ</t>
  </si>
  <si>
    <t>פ.ר קולורדיזיין בע''מ ת.ד 11893, תל אביב  6111702</t>
  </si>
  <si>
    <t>ג'רי קרויטרו</t>
  </si>
  <si>
    <t>054-4208043</t>
  </si>
  <si>
    <t>פאו- וואו</t>
  </si>
  <si>
    <t>רוטשילד 62, ראשון לציון</t>
  </si>
  <si>
    <t>המרפסת ברוטשילד בע"מ, (פאו וואו) רוטשילד 62, ראשון לציון 7526917</t>
  </si>
  <si>
    <t>אורן</t>
  </si>
  <si>
    <t>050-2825552</t>
  </si>
  <si>
    <t>פארמה תמר (לשעבר תמר שיווק מוצרי בריאות טבעיים בע''מ)</t>
  </si>
  <si>
    <t>אליהו איתן 30 ראשון לציון</t>
  </si>
  <si>
    <t>פארמה תמר, ת.ד 5136, ראשון לציון 751500</t>
  </si>
  <si>
    <t>שלומי שניזיק - סמנכ"ל / דודו לוי</t>
  </si>
  <si>
    <t>054-4548408</t>
  </si>
  <si>
    <t>shlomi@tamar-mrkt.com</t>
  </si>
  <si>
    <t>פופ אפ- פיתה קצבים סינמה סיטי</t>
  </si>
  <si>
    <t>ילדי טהרן 3 ח. 28, ראשון לציון</t>
  </si>
  <si>
    <t>ליאן פרוספרטי בע''מ, אלירז שלמה 1/79, ראשון לציון 753369</t>
  </si>
  <si>
    <t>פראיסו אירועים בע''מ</t>
  </si>
  <si>
    <t>רוז'נסקי מרדכי 12 ראשל''צ</t>
  </si>
  <si>
    <t>ל.ח גני פראיסו בע"מ, רוז'נסקי מרדכי 12 ראשל''צ 7574517</t>
  </si>
  <si>
    <t>לירן שוויקה</t>
  </si>
  <si>
    <t>052-4494319</t>
  </si>
  <si>
    <t>paraisorishon@gmail.com</t>
  </si>
  <si>
    <t>פרינטאלקטרוניקס</t>
  </si>
  <si>
    <t>אליהו איתן 3,א.ת.חדש, ראשון לציון</t>
  </si>
  <si>
    <t>פרינטאלקטרוניקס בע"מ אליהו איתן 3, ראשון לציון 7570305</t>
  </si>
  <si>
    <t>ריקי,הנדרי אבנר, שלומי ארגמן</t>
  </si>
  <si>
    <t>03-9611168</t>
  </si>
  <si>
    <t>avner@print-e.co.il</t>
  </si>
  <si>
    <t>פרש אנרג'י בע''מ (דוכן בי פרש)</t>
  </si>
  <si>
    <t>פרש אנרג'י בע''מ סחרוב דוד 11, ראשון לציון 7570713</t>
  </si>
  <si>
    <t>Magoyaz2015@gmail.com</t>
  </si>
  <si>
    <t>צומת המזון</t>
  </si>
  <si>
    <t>רח' ההגנה,   א.ת.חדש, ראשון לציון</t>
  </si>
  <si>
    <t>צ'ירינה צח סרוסי בע"מ</t>
  </si>
  <si>
    <t>שמוטקין 19, ראשל"צ</t>
  </si>
  <si>
    <t>צח סרוסי, שמוטקין 19, ראשון לציון 753632</t>
  </si>
  <si>
    <t>צח סרוסי /שיראל</t>
  </si>
  <si>
    <t>052-6075459</t>
  </si>
  <si>
    <t>zs.sarusi@gmail.com</t>
  </si>
  <si>
    <t>צ'מפיון מוטורס ראשל''צ</t>
  </si>
  <si>
    <t>המדע 1 ראשון לציון</t>
  </si>
  <si>
    <t>צ'מפיון מוטורס ראשל"צ , המדע 1 ראשון לציון</t>
  </si>
  <si>
    <t>מר יוסי בצלאל</t>
  </si>
  <si>
    <t>053-8204950</t>
  </si>
  <si>
    <t>yossibe@champ.co.il</t>
  </si>
  <si>
    <t>ק.ג.ס.ס בע''מ (קינג ג'ורג'</t>
  </si>
  <si>
    <t>ילדי טהרן 3 ח. 64+63, ראשון לציון</t>
  </si>
  <si>
    <t>ג'ורג המלך סינמה ראשון ילדי טהרן 3, ח. 64+63, ראשון לציון</t>
  </si>
  <si>
    <t>tomasbenor2108@gmail.com</t>
  </si>
  <si>
    <t>קורן סינמה סיטי ראשל"צ- סינמה סיטי</t>
  </si>
  <si>
    <t>קורן סינמה סיטי ראשל"צ, זכאי חיים 3, פתח תקווה 4977682</t>
  </si>
  <si>
    <t>shay@uspm.co.il</t>
  </si>
  <si>
    <t>קייטרינג תפוח הזהב</t>
  </si>
  <si>
    <t>דרך המכבים 54 , ראשון לציון</t>
  </si>
  <si>
    <t>קיסוס אריה</t>
  </si>
  <si>
    <t>יעקב קנר 6,  א.ת.חדש, ראשון לציון</t>
  </si>
  <si>
    <t>ק.א בשר מן הכפר בע"מ (קיסוס אריה) ת.ד 58 ראשל"צ 751000</t>
  </si>
  <si>
    <t>מר יקותיאל בן עזרא</t>
  </si>
  <si>
    <t>03-9611664</t>
  </si>
  <si>
    <t>amitkissous@gmail.com</t>
  </si>
  <si>
    <t>קליספרה</t>
  </si>
  <si>
    <t>ילדי טהרן 12 ראשון לציון</t>
  </si>
  <si>
    <t>ע.ר קליספרה השקעות ,ילדי טהרן 12 ראשון לציון 756584</t>
  </si>
  <si>
    <t>ברק אשכנזי /עמית דניאל</t>
  </si>
  <si>
    <t>050-3699333 / 050-5500640</t>
  </si>
  <si>
    <t>bh.kalispera@gmail.com</t>
  </si>
  <si>
    <t>קניון הבאר</t>
  </si>
  <si>
    <t>קניון הזהב</t>
  </si>
  <si>
    <t>סחרוב 21, ראשון לציון</t>
  </si>
  <si>
    <t>ניהול קניון הזהב בע"מ סחרוב 21, ראשון לציון, מיקוד 757072</t>
  </si>
  <si>
    <t>שוקי אדרי, בני בחוכמה</t>
  </si>
  <si>
    <t>054-8181103</t>
  </si>
  <si>
    <t>beni@k-gold.co.il</t>
  </si>
  <si>
    <t>קניון עזריאלי ראשונים</t>
  </si>
  <si>
    <t>שד' נים 2 ראשון לציון</t>
  </si>
  <si>
    <t>קנית השלום השקעות בע"מ (קניון עזריאלי ראשונים) , שד' נים 2 ראשון לציון 754630</t>
  </si>
  <si>
    <t>מר ולדימיר שי דורושנקו -מנהל אחזקה</t>
  </si>
  <si>
    <t>054-5608440</t>
  </si>
  <si>
    <t>vladimird@azrieli.com</t>
  </si>
  <si>
    <t>קניון רוטשילד</t>
  </si>
  <si>
    <t>רוטשילד 45 ראשל"צ</t>
  </si>
  <si>
    <t>ג'י ישראל מרכזים מסחריים,  רוטשילד 45 ראשל"צ  752664</t>
  </si>
  <si>
    <t>מושיק אלימלך - מנהל תפעול</t>
  </si>
  <si>
    <t>58-6888982</t>
  </si>
  <si>
    <t>moshike@gazitgroup.com</t>
  </si>
  <si>
    <t>קפה פולה</t>
  </si>
  <si>
    <t>שד' בן גוריון 4, ק"ק ח.1, ראשון לציון</t>
  </si>
  <si>
    <t>פולה ביסטרו השקעות בע"מ , שד' בן גוריון 4, ק"ק ח.1, ראשון לציון 752096</t>
  </si>
  <si>
    <t>מר יזהר דניאל - בעלים / אורן חדד</t>
  </si>
  <si>
    <t>050-5346551</t>
  </si>
  <si>
    <t>yd9508215@gmail.com</t>
  </si>
  <si>
    <t>קפואים תהילה בע''מ</t>
  </si>
  <si>
    <t>סחרוב דוד 9, ראשון לציון</t>
  </si>
  <si>
    <t>קפואים תהילה בע''מ, ת.ד 2158, חולון 581210</t>
  </si>
  <si>
    <t>אושרין דרעי</t>
  </si>
  <si>
    <t>matamey9@gmail.com</t>
  </si>
  <si>
    <t>קרנף זיכיונות בע''מ</t>
  </si>
  <si>
    <t>ילדי טהרן 3 ח.61, ראשון לציון</t>
  </si>
  <si>
    <t>קרנף זיכיונות בע"מ ילדי טהרן 3 ח.61, ראשון לציון 7565839</t>
  </si>
  <si>
    <t>ר. צ. חברה לרכב וציוד בע''מ (אלבר)</t>
  </si>
  <si>
    <t>שנקר אריה 13 ראשון לציון</t>
  </si>
  <si>
    <t>אלבר ציי רכב בע"מ, ילין מור נתן 21, תל אביב - יפו 6107301</t>
  </si>
  <si>
    <t>צביקה - מנכ"ל/ שמעון מהרבאן- מנהל אחזקה</t>
  </si>
  <si>
    <t>054-7720468</t>
  </si>
  <si>
    <t>shimonm@albar.co.il    / zvikag@albar.co.il</t>
  </si>
  <si>
    <t>ראשון ביזנס סנטר</t>
  </si>
  <si>
    <t>גינזבורג 2 , ראשון לציון</t>
  </si>
  <si>
    <t>ראשון ביזנס סנטר בע"מ ,לישנסקי יוסף 18, ראשון לציון 7565033</t>
  </si>
  <si>
    <t>שלמה חייבי - מנהל המתחם</t>
  </si>
  <si>
    <t>052-2546076</t>
  </si>
  <si>
    <t>רי באר בע''מ</t>
  </si>
  <si>
    <t>ילדי טהרן 3 ח.117, ראשון לציון</t>
  </si>
  <si>
    <t>גי אם אחזקות וניהול, ילדי טהרן 3 ח.117, ראשון לציון 7565839</t>
  </si>
  <si>
    <t>ריבר נודלס בע''מ</t>
  </si>
  <si>
    <t>ריבר נודלס בר הבורסה, משה הלוי 11 ק"ק, ראשון לציון 7565828</t>
  </si>
  <si>
    <t>hezi@bsm-cpa.co.il</t>
  </si>
  <si>
    <t>רשת קפה קפה ישראל בע''מ</t>
  </si>
  <si>
    <t>א.ה. כיף קפה 2014 בע"מ ילדי טהרן 3 ח. 15+14, ראשון לציון 756583</t>
  </si>
  <si>
    <t>שואף את ברוק</t>
  </si>
  <si>
    <t>רח' פרשקובסקי 5  א.ת.ישן, ראשון לציון</t>
  </si>
  <si>
    <t>שואף את ברוק בע"מ, רח' פרשקובסקי 5  א.ת.ישן, ראשון לציון 753636</t>
  </si>
  <si>
    <t>ברוק מרדכי, אביב</t>
  </si>
  <si>
    <t>03-9672656</t>
  </si>
  <si>
    <t>sb-plate@s-b.co.il</t>
  </si>
  <si>
    <t>שווארמה עאוני</t>
  </si>
  <si>
    <t>פנקס דוד 6, ראשל"צ</t>
  </si>
  <si>
    <t>שווארמה עאוני בע"מ פנקס דוד 7, ראשון לציון, מיקוד 75704</t>
  </si>
  <si>
    <t>שופרסל דיל לח"י</t>
  </si>
  <si>
    <t>הלח"י 8, א.ת.חדש, ראשון לציון</t>
  </si>
  <si>
    <t>שופרסל בע"מ ת.ד. 15103, ראשון לציון, מיקוד 750500</t>
  </si>
  <si>
    <t>אלכס וינשטיין- מנהל / אתי בן חמו- סגנית</t>
  </si>
  <si>
    <t>052-3417091 /052-2306210</t>
  </si>
  <si>
    <t>snif167m@shufersal.co.il</t>
  </si>
  <si>
    <t>שופרסל דיל מרלו"ג</t>
  </si>
  <si>
    <t>רח' שמוטקין 30, הלח"י 8,א.ת.ישן, ראשון לציון</t>
  </si>
  <si>
    <t>קטיף בע"מ ת.ד. 15103, ראשון לציון, מיקוד 750500</t>
  </si>
  <si>
    <t>אורי דהן - סגן / תמי קליף - סגנית</t>
  </si>
  <si>
    <t>050-7300511 / 052-7080679</t>
  </si>
  <si>
    <t>snif210m@shufersal.co.il</t>
  </si>
  <si>
    <t>שלגוגו בע"מ</t>
  </si>
  <si>
    <t>שמוטקין בנימין 8 , ראשון לציון</t>
  </si>
  <si>
    <t>סלומיאנסקי אורן ,שמוטקין בנימין 8 , ראשון לציון  7536311</t>
  </si>
  <si>
    <t>זוהר סלומיאנסקי</t>
  </si>
  <si>
    <t>03-9678405</t>
  </si>
  <si>
    <t>info@shalgogo.co.il</t>
  </si>
  <si>
    <t>שמש אדומה</t>
  </si>
  <si>
    <t>אלטלנה 1, ראשון לציון</t>
  </si>
  <si>
    <t>אבייב הפקות קולינריות בע"מ אלטלנה 1, ראשון לציון, מיקוד 75652</t>
  </si>
  <si>
    <t>דודו רחמני</t>
  </si>
  <si>
    <t>03-9524008</t>
  </si>
  <si>
    <t>abayev@bezeqint.net</t>
  </si>
  <si>
    <t>שפע ברכות</t>
  </si>
  <si>
    <t>דרך המכבים 14, א.ת.ישן, ראשון לציון</t>
  </si>
  <si>
    <t>חיימוב אברהם דרך המכבים 14, ראשון לציון, מיקוד 75359</t>
  </si>
  <si>
    <t>שמעון</t>
  </si>
  <si>
    <t>ת. תדלוק דור אלון דוכיפת</t>
  </si>
  <si>
    <t>פלטין 1, ראשל"צ</t>
  </si>
  <si>
    <t>ת. תדלוק דלק שערי ראשון</t>
  </si>
  <si>
    <t>טוליפמן 1 , ראשל"צ</t>
  </si>
  <si>
    <t>ת. תדלוק סונול שלי</t>
  </si>
  <si>
    <t>ספיר 2, ראשל"צ</t>
  </si>
  <si>
    <t>סונול ישראל בע"מ ת.ד 8401 נתניה</t>
  </si>
  <si>
    <t>ת. תדלוק פז גילי</t>
  </si>
  <si>
    <t>שד' נים 1, ראשל"צ</t>
  </si>
  <si>
    <t>שלמה אסקפה, שד' נים 1, ראשל"צ 7546301</t>
  </si>
  <si>
    <t>עידו סיני - מנהל</t>
  </si>
  <si>
    <t>052-3327328</t>
  </si>
  <si>
    <t>s267@kstpaz.paz.co.il</t>
  </si>
  <si>
    <t>ת. תדלוק פז עוז</t>
  </si>
  <si>
    <t>הרצל 15, ראשל"צ</t>
  </si>
  <si>
    <t>תחנת דלק ELEVEN</t>
  </si>
  <si>
    <t>פלטין 1 ח.66 ק"ק, ראשון לציון</t>
  </si>
  <si>
    <t>מ. פלטניום בע"מ (תחנת דלק Eleven), פלטין 1 ח.66 ק"ק, ראשון לציון 756533</t>
  </si>
  <si>
    <t>תחנת מעבר לפסולת בטון</t>
  </si>
  <si>
    <t>תחנת מעבר לפסולת עירונית</t>
  </si>
  <si>
    <t>שד' מרילנד- א.ת.חדש, ראשון לציון</t>
  </si>
  <si>
    <t>ק.ק.מ מפעלים ומחזור ת.ד. 15274, ראשון לציון, מיקוד 750510</t>
  </si>
  <si>
    <t>זאב נתן - מנהל/ רפי גווילי</t>
  </si>
  <si>
    <t>054-3969393 / 050-7304841</t>
  </si>
  <si>
    <t>ruti@kmm.org.il</t>
  </si>
  <si>
    <t>שרון ורנה</t>
  </si>
  <si>
    <t>עין אפק תאגיד מים וביוב</t>
  </si>
  <si>
    <t>המלאכה 6/3, ראש העין</t>
  </si>
  <si>
    <t>שרון סער</t>
  </si>
  <si>
    <t>003-9388756</t>
  </si>
  <si>
    <t>_מי רקע עין אפק</t>
  </si>
  <si>
    <t>אברסט ארועים</t>
  </si>
  <si>
    <t>המרץ 21, ראש העין</t>
  </si>
  <si>
    <t>מספר משלם: 514685908</t>
  </si>
  <si>
    <t>אולמי אופיר</t>
  </si>
  <si>
    <t>רח' המרץ 21, ראש העין</t>
  </si>
  <si>
    <t>מספר משלם: 21954</t>
  </si>
  <si>
    <t>לירן אחרק, עמוס שרעבי</t>
  </si>
  <si>
    <t>003-9382276</t>
  </si>
  <si>
    <t>אופק עיבוד שבבי בע"מ</t>
  </si>
  <si>
    <t>העבודה 34, ראש העין</t>
  </si>
  <si>
    <t>מספר משלם: 512538109</t>
  </si>
  <si>
    <t>אלגמוס</t>
  </si>
  <si>
    <t>עמל 13, בניין אמות, פארק אפק, ראש העין</t>
  </si>
  <si>
    <t>אשבול</t>
  </si>
  <si>
    <t>היצירה 5, ראש העין</t>
  </si>
  <si>
    <t>שמוליק/ אלעזר</t>
  </si>
  <si>
    <t>054-6790252</t>
  </si>
  <si>
    <t>eliezer@eshbolltd.co.il; shmulik@eshbolltd.co.il</t>
  </si>
  <si>
    <t>ביס בס</t>
  </si>
  <si>
    <t>המלאכה 6, א.ת. חדש, ראש העין</t>
  </si>
  <si>
    <t>מספר משלם: 27828763</t>
  </si>
  <si>
    <t>אריה ערוסי(בעלים), ענת טורקיה</t>
  </si>
  <si>
    <t>003-9381142</t>
  </si>
  <si>
    <t>ביסקול</t>
  </si>
  <si>
    <t>רח' המרץ 23, ראש העין</t>
  </si>
  <si>
    <t>מספר משלם: 21952</t>
  </si>
  <si>
    <t>אביטל כהן/ ליאור לוי</t>
  </si>
  <si>
    <t>054-6366035</t>
  </si>
  <si>
    <t>liorlevy@biscol.com; avitalc@biscol.com; shai@biscol.com</t>
  </si>
  <si>
    <t>דנו עיצובים</t>
  </si>
  <si>
    <t>רח' התעשיה 4, ראש העין</t>
  </si>
  <si>
    <t>מספר משלם: 513873455</t>
  </si>
  <si>
    <t>דנו שלוש, רחמני צדוק</t>
  </si>
  <si>
    <t>050-5281251</t>
  </si>
  <si>
    <t>דקסטר</t>
  </si>
  <si>
    <t>הגורמה של אמא</t>
  </si>
  <si>
    <t>המלאכה 4, ראש העין</t>
  </si>
  <si>
    <t>הכובש</t>
  </si>
  <si>
    <t>המרץ 25, ראש העין</t>
  </si>
  <si>
    <t>מספר משלם: 510175623</t>
  </si>
  <si>
    <t>אבי הנדל/ רווית</t>
  </si>
  <si>
    <t>ravit@hendels.co.il</t>
  </si>
  <si>
    <t>הפינה החלבית העבודה</t>
  </si>
  <si>
    <t>העבודה 11, ראש העין</t>
  </si>
  <si>
    <t>חומוסיה</t>
  </si>
  <si>
    <t>שלמה המלך 2, ראש העין</t>
  </si>
  <si>
    <t>מספר משלם: 5397492</t>
  </si>
  <si>
    <t>טעם גן עדן</t>
  </si>
  <si>
    <t>יינות ביתן -מתחם מצבא</t>
  </si>
  <si>
    <t>יינות ביתן ראש העין</t>
  </si>
  <si>
    <t>המרץ 22, ראש העין</t>
  </si>
  <si>
    <t>מספר משלם: 512017989</t>
  </si>
  <si>
    <t>שי אדטו, רוני גנגינה</t>
  </si>
  <si>
    <t>003-9382485</t>
  </si>
  <si>
    <t>כלמוביל</t>
  </si>
  <si>
    <t>העמל 20, ראש העין</t>
  </si>
  <si>
    <t>מספר משלם: 510070113</t>
  </si>
  <si>
    <t>דורון ודאי מנכ"ל, יגאל סריגי</t>
  </si>
  <si>
    <t>003-9154420</t>
  </si>
  <si>
    <t>מאפית הכפר</t>
  </si>
  <si>
    <t>הרב שלום שבזי 58, ראש העין</t>
  </si>
  <si>
    <t>מספר משלם: 512891060</t>
  </si>
  <si>
    <t>רפאל לוי</t>
  </si>
  <si>
    <t>003-9382291</t>
  </si>
  <si>
    <t>מוסך ג.ע.ש</t>
  </si>
  <si>
    <t>היצירה 17, א.ת.ישן, ראש העין</t>
  </si>
  <si>
    <t>מספר משלם: 51639334</t>
  </si>
  <si>
    <t>שלמה גורן-בעל העסק</t>
  </si>
  <si>
    <t>003-9382198</t>
  </si>
  <si>
    <t>מוסך עדן- משולם רפי</t>
  </si>
  <si>
    <t>העבודה 38, א.ת. ישן, ראש העין</t>
  </si>
  <si>
    <t>מספר משלם: 31916323</t>
  </si>
  <si>
    <t>רפי משולם-בעלים</t>
  </si>
  <si>
    <t>054-7845987</t>
  </si>
  <si>
    <t>office@moriss-taxa.co.il</t>
  </si>
  <si>
    <t>מסעדת שבזי</t>
  </si>
  <si>
    <t>הרב שלום שבזי 47, ראש העין</t>
  </si>
  <si>
    <t>מספר משלם: 460320</t>
  </si>
  <si>
    <t>אשר טירם, עזאם בירגוט</t>
  </si>
  <si>
    <t>003-9388845</t>
  </si>
  <si>
    <t>מתחם ONE טכנולוגיות</t>
  </si>
  <si>
    <t>העמל 1, פארק אפק, ראש העין</t>
  </si>
  <si>
    <t>מספר משלם: 520034695</t>
  </si>
  <si>
    <t>מתחם אמות</t>
  </si>
  <si>
    <t>מספר משלם: 514268556</t>
  </si>
  <si>
    <t>מתחם מגה</t>
  </si>
  <si>
    <t>העמל 2, פארק אפק, ראש העין</t>
  </si>
  <si>
    <t>נאמן א.י אחזקות (מאפה נאמן)- מתחם נצבא</t>
  </si>
  <si>
    <t>נוגיסה סושי</t>
  </si>
  <si>
    <t>סופר ויקטורי אפק-רמות ניהול מתחמי הריבוע בע"מ</t>
  </si>
  <si>
    <t>העמל 2, ראש העין</t>
  </si>
  <si>
    <t>מספר משלם: 516622172</t>
  </si>
  <si>
    <t>054-3298029</t>
  </si>
  <si>
    <t>office@ramot-ribua.co.il</t>
  </si>
  <si>
    <t>סופר ויקטורי שבזי</t>
  </si>
  <si>
    <t>שבזי 26, ראש העין</t>
  </si>
  <si>
    <t>מספר משלם: 511769499</t>
  </si>
  <si>
    <t>זאכי ויקטור/ יוסי (אחזקה)</t>
  </si>
  <si>
    <t>054-6925382;054-3240986;054-2803380</t>
  </si>
  <si>
    <t>פאר פארם</t>
  </si>
  <si>
    <t>העמל 17, פארק אפק, ראש העין</t>
  </si>
  <si>
    <t>מספר משלם: 511899023</t>
  </si>
  <si>
    <t>פאר חביב - מנכ"ל</t>
  </si>
  <si>
    <t>050-8355055</t>
  </si>
  <si>
    <t>lina@peerpharm.com</t>
  </si>
  <si>
    <t>פרח לצמוח במקום טוב (מעון בני ציון לשעבר)</t>
  </si>
  <si>
    <t>המרץ 1, א.ת. ישן, ראש העין</t>
  </si>
  <si>
    <t>מספר משלם: 580344414</t>
  </si>
  <si>
    <t>יאיר חיימי/ ירון</t>
  </si>
  <si>
    <t>054-2645126; 054-6778407; 054-2645555</t>
  </si>
  <si>
    <t>פרטנר תקשורת בע"מ</t>
  </si>
  <si>
    <t>העמל 8, ראש העין</t>
  </si>
  <si>
    <t>מספר משלם: 512535923</t>
  </si>
  <si>
    <t>אייל שפרי/ ניר יעקב</t>
  </si>
  <si>
    <t>052-5704173</t>
  </si>
  <si>
    <t>david.alon1@partner.co.il</t>
  </si>
  <si>
    <t>קייטרינג רוזמרין-מדרי גלית</t>
  </si>
  <si>
    <t>העבודה 7 , א.ת. הישן, ראש העין</t>
  </si>
  <si>
    <t>מספר משלם: 25269788</t>
  </si>
  <si>
    <t>איתן מדרי</t>
  </si>
  <si>
    <t>050-2502501</t>
  </si>
  <si>
    <t>rozmarin365@gmail.com</t>
  </si>
  <si>
    <t>קניון לב אפק</t>
  </si>
  <si>
    <t>בזק 1, ראש העין</t>
  </si>
  <si>
    <t>מספר משלם: 513992529</t>
  </si>
  <si>
    <t>אמנון בסל</t>
  </si>
  <si>
    <t>052-2445865</t>
  </si>
  <si>
    <t>קפה קפה ראש העין</t>
  </si>
  <si>
    <t>שוארמה השף</t>
  </si>
  <si>
    <t>שופרסל גבעת טל שלי</t>
  </si>
  <si>
    <t>רח' משה דיין 2, ראש העין</t>
  </si>
  <si>
    <t>מח' טכנית שופרסל, ת.ד. 15103 מיקוד 75050 שמוטקין 30, ראשון לציון. מספר משלם: 22732</t>
  </si>
  <si>
    <t>רבקה כהן, רמי לוי - מחסנאי</t>
  </si>
  <si>
    <t>שניצל ארז</t>
  </si>
  <si>
    <t>שפע פיראס ( ג'פניקה)- מתחם נצבא</t>
  </si>
  <si>
    <t>ת. תדלוק טן ראש העין</t>
  </si>
  <si>
    <t>עמל 1, פארק אפק, ראש העין</t>
  </si>
  <si>
    <t>הודיה ששון;  גיל לנברג</t>
  </si>
  <si>
    <t>052-5496871; 052-8889379</t>
  </si>
  <si>
    <t>gilg@10ten.co.il</t>
  </si>
  <si>
    <t>תחנת תדלוק אבן העזר</t>
  </si>
  <si>
    <t>רח' שלמה המלך 1, ראש העין</t>
  </si>
  <si>
    <t>מספר משלם: 510902729</t>
  </si>
  <si>
    <t>מתניה יצחק</t>
  </si>
  <si>
    <t>03-9388576</t>
  </si>
  <si>
    <t>תחנת תדלוק דור אלון אפק</t>
  </si>
  <si>
    <t>_מי רקע עין נטפים</t>
  </si>
  <si>
    <t>עין נטפים</t>
  </si>
  <si>
    <t>א.צ טכנולוגיות</t>
  </si>
  <si>
    <t>אגדיר</t>
  </si>
  <si>
    <t>אגמים</t>
  </si>
  <si>
    <t>אורכידאה</t>
  </si>
  <si>
    <t>אורכידאה ריף</t>
  </si>
  <si>
    <t>אחלה אילת</t>
  </si>
  <si>
    <t>אייס מול</t>
  </si>
  <si>
    <t>אכסניית הנוער</t>
  </si>
  <si>
    <t>אל גאוצ'ו</t>
  </si>
  <si>
    <t>אמריקנה</t>
  </si>
  <si>
    <t>אסטרל ויליג</t>
  </si>
  <si>
    <t>אסטרל מאריס (סי סייד)</t>
  </si>
  <si>
    <t>אסטרל נירוונה</t>
  </si>
  <si>
    <t>אסטרל פלמה (מרינה)</t>
  </si>
  <si>
    <t>אסטרל פרי ויליג</t>
  </si>
  <si>
    <t>אקוה מרין</t>
  </si>
  <si>
    <t>ארומה נביעות</t>
  </si>
  <si>
    <t>בי הוטל (מרקש) (בי סיטי)</t>
  </si>
  <si>
    <t>בית חולים יוספטל</t>
  </si>
  <si>
    <t>בסיס חיל הים</t>
  </si>
  <si>
    <t>ברביס</t>
  </si>
  <si>
    <t>ברביץ</t>
  </si>
  <si>
    <t>גינגר</t>
  </si>
  <si>
    <t>דגימות פנימיות</t>
  </si>
  <si>
    <t>דולפין ריף</t>
  </si>
  <si>
    <t>דלק מיצפה אילת</t>
  </si>
  <si>
    <t>דלק צוף ים</t>
  </si>
  <si>
    <t>דן (מזרח)</t>
  </si>
  <si>
    <t>דן (מערב)</t>
  </si>
  <si>
    <t>דן פנורמה</t>
  </si>
  <si>
    <t>דן רימונים (נפטון)</t>
  </si>
  <si>
    <t>האוניברסיטה הימית</t>
  </si>
  <si>
    <t>הדקל</t>
  </si>
  <si>
    <t>הילטון מלכת שבא</t>
  </si>
  <si>
    <t>הילטון מלכת שבא (חדר מים)</t>
  </si>
  <si>
    <t>הכוכב</t>
  </si>
  <si>
    <t>הלב הרחב (קלאב הוטל)</t>
  </si>
  <si>
    <t>המחבוא של אדי</t>
  </si>
  <si>
    <t>המיפלט האחרון</t>
  </si>
  <si>
    <t>המכבסה שלי</t>
  </si>
  <si>
    <t>המלך שלמה</t>
  </si>
  <si>
    <t>הרודס</t>
  </si>
  <si>
    <t>הרי אדום (ארכדיה ספא)</t>
  </si>
  <si>
    <t>ויליג</t>
  </si>
  <si>
    <t>ויסטה</t>
  </si>
  <si>
    <t>חוף אבניו</t>
  </si>
  <si>
    <t>חוף המיגדלור</t>
  </si>
  <si>
    <t>חוף ציון</t>
  </si>
  <si>
    <t>חקר ימים ואגמים</t>
  </si>
  <si>
    <t>יו סוויט</t>
  </si>
  <si>
    <t>יו קורל ביץ</t>
  </si>
  <si>
    <t>ישרוטל ים סוף</t>
  </si>
  <si>
    <t>לאונרדו פלאזה</t>
  </si>
  <si>
    <t>לאונרדו פריויליג'</t>
  </si>
  <si>
    <t>לאונרדו קלאב</t>
  </si>
  <si>
    <t>לאונרדו רויאל ריזורט</t>
  </si>
  <si>
    <t>לגונה</t>
  </si>
  <si>
    <t>לה פליה (לא פעיל)</t>
  </si>
  <si>
    <t>לה פליה קלאב</t>
  </si>
  <si>
    <t>מגי'ק פאלס</t>
  </si>
  <si>
    <t>מוסך אגד אילת</t>
  </si>
  <si>
    <t>מוסך אדומית</t>
  </si>
  <si>
    <t>מוסך אלמוג</t>
  </si>
  <si>
    <t>מוסך אלעד</t>
  </si>
  <si>
    <t>מוסך דדון</t>
  </si>
  <si>
    <t>מוסך הבנים</t>
  </si>
  <si>
    <t>מוסך המכוון</t>
  </si>
  <si>
    <t>מוסך חנוך</t>
  </si>
  <si>
    <t>מוסך נדב מוטורס</t>
  </si>
  <si>
    <t>מוסך שאולי</t>
  </si>
  <si>
    <t>מט"ש אילת</t>
  </si>
  <si>
    <t>מיצפה תת ימי</t>
  </si>
  <si>
    <t>מיצפה תת ימי דרום</t>
  </si>
  <si>
    <t>מיקה</t>
  </si>
  <si>
    <t>מכבסות מאוחדות</t>
  </si>
  <si>
    <t>מכבסת גולדן</t>
  </si>
  <si>
    <t>מכבסת הים האדום</t>
  </si>
  <si>
    <t>מכבסת כביסקל</t>
  </si>
  <si>
    <t>מכבסת עינת</t>
  </si>
  <si>
    <t>מכבסת רויאל סנטר</t>
  </si>
  <si>
    <t>מלון אריאה</t>
  </si>
  <si>
    <t>מלון בי קלאב</t>
  </si>
  <si>
    <t>מלון מלוני</t>
  </si>
  <si>
    <t>מלון נובה</t>
  </si>
  <si>
    <t>מלון נירוונה</t>
  </si>
  <si>
    <t>מלון עדי</t>
  </si>
  <si>
    <t>מלון פגסוס</t>
  </si>
  <si>
    <t>מלח הארץ</t>
  </si>
  <si>
    <t>מסעדת המפרץ</t>
  </si>
  <si>
    <t>מפעל אצות NBT</t>
  </si>
  <si>
    <t>ניין ביץ</t>
  </si>
  <si>
    <t>נירוונה קלאב</t>
  </si>
  <si>
    <t>סוד לניקיון</t>
  </si>
  <si>
    <t>סוליי בוטיק</t>
  </si>
  <si>
    <t>סונול חוף אלמוג</t>
  </si>
  <si>
    <t>סי הוטל  (לא פעיל)</t>
  </si>
  <si>
    <t>סיטי סנטר</t>
  </si>
  <si>
    <t>סנטרל פארק</t>
  </si>
  <si>
    <t>ספורט</t>
  </si>
  <si>
    <t>ערדג</t>
  </si>
  <si>
    <t>פאגו פאגו</t>
  </si>
  <si>
    <t>פז אסא את לשם</t>
  </si>
  <si>
    <t>פלמה מרינה</t>
  </si>
  <si>
    <t>פנינת אילת</t>
  </si>
  <si>
    <t>פסטורי</t>
  </si>
  <si>
    <t>פרימה מיוזיק</t>
  </si>
  <si>
    <t>קאזה דו ברזיל</t>
  </si>
  <si>
    <t>קיבוץ אילות</t>
  </si>
  <si>
    <t>קיטרינג שירז</t>
  </si>
  <si>
    <t>קיסר</t>
  </si>
  <si>
    <t>קלאב אין</t>
  </si>
  <si>
    <t>קלאב הוטל</t>
  </si>
  <si>
    <t>קלאב הוטל (חניון)</t>
  </si>
  <si>
    <t>קניון מול הים</t>
  </si>
  <si>
    <t>קראון פלזה</t>
  </si>
  <si>
    <t>רויאל ביץ (חניון)</t>
  </si>
  <si>
    <t>רויאל ביץ (טיילת)</t>
  </si>
  <si>
    <t>רויאל גארדן</t>
  </si>
  <si>
    <t>רויאל גארדן (בולווארד)</t>
  </si>
  <si>
    <t>שוק דגים</t>
  </si>
  <si>
    <t>תחנת דלק ברשף</t>
  </si>
  <si>
    <t>תחנת דלק טן</t>
  </si>
  <si>
    <t>תחנת דלק פז תובלה</t>
  </si>
  <si>
    <t>תחנת מעבר לפסולת</t>
  </si>
  <si>
    <t>תחנת סונול העיר</t>
  </si>
  <si>
    <t>סופר חביב</t>
  </si>
  <si>
    <t>קרית אונו</t>
  </si>
  <si>
    <t>אוסי סיטונאות מזון בע"מ, ת"ד 2324 קרית אונו (כתובת הנכס: זיידמן 2 קרית אונו)</t>
  </si>
  <si>
    <t>havivoffice@gmail.com</t>
  </si>
  <si>
    <t>_מי רקע קרית אונו</t>
  </si>
  <si>
    <t>אוקטגון</t>
  </si>
  <si>
    <t>הבטחון 7 קרית אונו</t>
  </si>
  <si>
    <t>מזל אריה בע"מ                                                          ת"ד 627 קרית אונו (כתובת הנכס: הבטחון 7 קרית אונו)</t>
  </si>
  <si>
    <t>oktagon.g@gmail.com</t>
  </si>
  <si>
    <t>אלכס ארטיאום בע"מ</t>
  </si>
  <si>
    <t>אברהם גירון 3, יהוד</t>
  </si>
  <si>
    <t>אסלאן מאיר</t>
  </si>
  <si>
    <t>המעגל 58 קרית אונו</t>
  </si>
  <si>
    <t>אסלאן מאיר - פיצה                                                     המעגל 58 קרית אונו</t>
  </si>
  <si>
    <t>ארומה קניון קרית אונו</t>
  </si>
  <si>
    <t>חברת ניהול קניון קריית אונו, לוי אשכול 37 קרית אונו</t>
  </si>
  <si>
    <t>guy@kko.co.il</t>
  </si>
  <si>
    <t>ארקפה קניון קרית אונו</t>
  </si>
  <si>
    <t>בומביקס מורי בקניון קרית אונו- לא פעיל</t>
  </si>
  <si>
    <t>גיא שגיא - מנהל תפעול</t>
  </si>
  <si>
    <t>שלמה המלך 37, קרית אונו</t>
  </si>
  <si>
    <t>איציק מנהל מטבח</t>
  </si>
  <si>
    <t>052-4682395</t>
  </si>
  <si>
    <t>מוצא מפריד שומן בקומה מינוס 3 ליד היציאה</t>
  </si>
  <si>
    <t>יוז'י יזמות נכסים בע"מ</t>
  </si>
  <si>
    <t>מ.א סופר וואש</t>
  </si>
  <si>
    <t>לוי אשכול 3 קרית אונו</t>
  </si>
  <si>
    <t>מ.א סופר וואש בע"מ   ת"ד 810 רמלה (כתובת הנכס: לוי אשכול 3 קרית אונו)</t>
  </si>
  <si>
    <t>esawe@walla.com</t>
  </si>
  <si>
    <t>מגה קניון קרית אונו</t>
  </si>
  <si>
    <t>מזון מהיר קניון קרית אונו- לא פעיל</t>
  </si>
  <si>
    <t>מסעדת קיסו- אונו מרקט</t>
  </si>
  <si>
    <t>רפאל איתן 7, קרית אונו</t>
  </si>
  <si>
    <t>מצלוואי 511250052</t>
  </si>
  <si>
    <t>מקדונלדס קניון קרית אונו</t>
  </si>
  <si>
    <t>מתחם מזון- אונו מרקט</t>
  </si>
  <si>
    <t>קאנטרי קרית אונו</t>
  </si>
  <si>
    <t>קפה גן סיפור בע"מ</t>
  </si>
  <si>
    <t>המייסדים 3</t>
  </si>
  <si>
    <t>052-5800788</t>
  </si>
  <si>
    <t>קפה זליק קניון קרית אונו</t>
  </si>
  <si>
    <t>קפה קפה קרית אונו</t>
  </si>
  <si>
    <t>ירמיהו 25 קרית אונו</t>
  </si>
  <si>
    <t>גד חדד שיווק ויזמות בע"מ                                           ירמיהו 25 קרית אונו</t>
  </si>
  <si>
    <t>ono.cafecafe@gmail.com</t>
  </si>
  <si>
    <t>קקאו  ספורטק</t>
  </si>
  <si>
    <t>דרך איתן 2 קרית אונו</t>
  </si>
  <si>
    <t>אחוזת קקאו בע"מ                                                      זיגלבוים 8 ת"א (כתובת הנכס: דרך איתן 2 קרית אונו)</t>
  </si>
  <si>
    <t>shirikakao@gmail.com</t>
  </si>
  <si>
    <t>שם חדש</t>
  </si>
  <si>
    <t>תחנת תדלוק פז</t>
  </si>
  <si>
    <t>רח' לוי אשכול 3 קרית אונו</t>
  </si>
  <si>
    <t>פז חברת נפט בע"מ, יקום</t>
  </si>
  <si>
    <t>loya@paz.co.il</t>
  </si>
  <si>
    <t>רמת גן</t>
  </si>
  <si>
    <t>אבא הלל 11, רמת גן</t>
  </si>
  <si>
    <t>עמוס ,עידו קרוננברג קורן</t>
  </si>
  <si>
    <t>03-7511583</t>
  </si>
  <si>
    <t>tsrg@netvision.net.il</t>
  </si>
  <si>
    <t>שלם 1, רמת גן</t>
  </si>
  <si>
    <t>גולדאור מ.ש.מ בע"מ, זבוטינסקי 4 רמת גן ר"ג 52505</t>
  </si>
  <si>
    <t>נסים גואטה</t>
  </si>
  <si>
    <t>03-6311841</t>
  </si>
  <si>
    <t>ז'בוטינסקי 4, רמת גן</t>
  </si>
  <si>
    <t>יוסי אזריקוב, משה עזורי</t>
  </si>
  <si>
    <t>03-6135468</t>
  </si>
  <si>
    <t>bassltd@zahav.net.il</t>
  </si>
  <si>
    <t>_מי רקע רמת גן</t>
  </si>
  <si>
    <t>City wash</t>
  </si>
  <si>
    <t>אלוף שדה 101, רמת גן</t>
  </si>
  <si>
    <t>טל דניס 050-7005500</t>
  </si>
  <si>
    <t>שיבא 2, רמת גן</t>
  </si>
  <si>
    <t>מ. רפואי-שיבא,גזברות, בית החולים-תל השומר, קציר 2</t>
  </si>
  <si>
    <t>אלון פלד, בני בראון</t>
  </si>
  <si>
    <t>Aaltman@its.jnj.Com</t>
  </si>
  <si>
    <t>היסמין 1 רמת אפעל רמת גן</t>
  </si>
  <si>
    <t>בי"ח תל השומר שיבא</t>
  </si>
  <si>
    <t>מ. רפואי-שיבא,גזברות, בית החולים-תל השומר, קציר 2 ר"ג</t>
  </si>
  <si>
    <t>יעקב טס, איליה פודלובני</t>
  </si>
  <si>
    <t>03-5311540</t>
  </si>
  <si>
    <t>המאה ואחד 48, רמת גן</t>
  </si>
  <si>
    <t>בית אבות הדרים (טנדר לאבינג קאר בע''מ)</t>
  </si>
  <si>
    <t>חיבת ציון 20, רמת גן</t>
  </si>
  <si>
    <t>שד' הארזים 2, רמת גן</t>
  </si>
  <si>
    <t>mmaint-ef@mishan.co.il</t>
  </si>
  <si>
    <t>שד' הילד 10, רמת גן</t>
  </si>
  <si>
    <t>אלוף דוד 185, רמת גן</t>
  </si>
  <si>
    <t>אהליאב 5, רמת גן</t>
  </si>
  <si>
    <t>פדמרא ייזום ופיתוח, דרך בגין מנחם 7תד133</t>
  </si>
  <si>
    <t>היצירה 3, רמת גן</t>
  </si>
  <si>
    <t>קובי לוי - מנהל הבניין</t>
  </si>
  <si>
    <t>03-7538880</t>
  </si>
  <si>
    <t>@hightower.co.il</t>
  </si>
  <si>
    <t>בר אילן  בנין 1004</t>
  </si>
  <si>
    <t>בר אילן  קרנף</t>
  </si>
  <si>
    <t>בר אילן אגודת הסטודנטים</t>
  </si>
  <si>
    <t>בר אילן קפה אינטרנט</t>
  </si>
  <si>
    <t>בר אילן קפה גרג</t>
  </si>
  <si>
    <t>ג'ירף רמת גן</t>
  </si>
  <si>
    <t>גלי גיל מפעל זמני</t>
  </si>
  <si>
    <t>ד"ר כהן 12, רמת גן</t>
  </si>
  <si>
    <t>אריה בדריאן-מנכ"ל, בוריס-תחזוקה</t>
  </si>
  <si>
    <t>03-6759555</t>
  </si>
  <si>
    <t>aryeh@ganbair.co.il</t>
  </si>
  <si>
    <t>דפוס א.א</t>
  </si>
  <si>
    <t>אהליאב 3, רמת גן</t>
  </si>
  <si>
    <t>המגדניה של שפיצר</t>
  </si>
  <si>
    <t>בצלאל 5, רמת גן</t>
  </si>
  <si>
    <t>הפנסטנס</t>
  </si>
  <si>
    <t>היצירה 12, רמת גן</t>
  </si>
  <si>
    <t>טכשיטי בורוכוב</t>
  </si>
  <si>
    <t>תובל 36, רמת גן</t>
  </si>
  <si>
    <t>רח' ז'בוטינסקי 1, רמת גן</t>
  </si>
  <si>
    <t>איציק סרוסי</t>
  </si>
  <si>
    <t>03-7526817</t>
  </si>
  <si>
    <t>רח' ברנשטיין 10, רמת גן</t>
  </si>
  <si>
    <t>ששון מעודד</t>
  </si>
  <si>
    <t>03-6715715</t>
  </si>
  <si>
    <t>זיסמן 14, רמת גן</t>
  </si>
  <si>
    <t>סרגי פטוצוסקי - אחזקה, עמוס אוזן</t>
  </si>
  <si>
    <t>053-360961</t>
  </si>
  <si>
    <t>מאפיית שאשא</t>
  </si>
  <si>
    <t>בצלאל 7, רמת גן</t>
  </si>
  <si>
    <t>מוסך (יהלום) צ'ק אפּ</t>
  </si>
  <si>
    <t>תובל 15, רמת גן</t>
  </si>
  <si>
    <t>טייר שופס, המלאכה25א.ת.ראש העין</t>
  </si>
  <si>
    <t>סופר עובדיה, אלברט עופר</t>
  </si>
  <si>
    <t>003-7516196</t>
  </si>
  <si>
    <t>contact@checkup.co.il</t>
  </si>
  <si>
    <t>היצירה 23, רמת גן</t>
  </si>
  <si>
    <t>מוסך מודיעין</t>
  </si>
  <si>
    <t>בן גוריון 6, רמת גן</t>
  </si>
  <si>
    <t>כהנא יואב, חורגין 10</t>
  </si>
  <si>
    <t>יואב כהנא, אורית אלון</t>
  </si>
  <si>
    <t>modiin_g@hotmail.com</t>
  </si>
  <si>
    <t>מוסך שמואל</t>
  </si>
  <si>
    <t>בן גוריון 14, רמת גן</t>
  </si>
  <si>
    <t>מכבסת אואזיס</t>
  </si>
  <si>
    <t>זבוטינסקי 87, רמת גן</t>
  </si>
  <si>
    <t>רמי גינדי</t>
  </si>
  <si>
    <t>מכבסת אוקיינוס</t>
  </si>
  <si>
    <t>תובל 22, רמת גן</t>
  </si>
  <si>
    <t>מכבסת יובל</t>
  </si>
  <si>
    <t>ירושלים 83, רמת גן</t>
  </si>
  <si>
    <t>מכבסת ניחוחות</t>
  </si>
  <si>
    <t>הרצל 82, רמת גן</t>
  </si>
  <si>
    <t>ניר דשא</t>
  </si>
  <si>
    <t>מכבסת קשר</t>
  </si>
  <si>
    <t>רש"י 14,  רמת גן</t>
  </si>
  <si>
    <t>גינדי אוקונב</t>
  </si>
  <si>
    <t>קריניצי 1, רמת גן</t>
  </si>
  <si>
    <t>052-5104387</t>
  </si>
  <si>
    <t>maint@ramadaramtgan.com</t>
  </si>
  <si>
    <t>מפעלי בטון רדימיקס</t>
  </si>
  <si>
    <t>צומת מסובים</t>
  </si>
  <si>
    <t>תעשיות רדימיקס רדימי, ביאליק 155 ר"ג</t>
  </si>
  <si>
    <t>מקדונלדס בקניון איילון</t>
  </si>
  <si>
    <t>מקדונלד'ס - קניון איילון</t>
  </si>
  <si>
    <t>אלוניאל בע"מ, קיבוץ געש ת.ד. 60951</t>
  </si>
  <si>
    <t>אורי פארן - מנהל אחזקה</t>
  </si>
  <si>
    <t>raanan@mcdonalds.co.il</t>
  </si>
  <si>
    <t>מרכז וואהל</t>
  </si>
  <si>
    <t>מקס ואנה ווב, רמת גן</t>
  </si>
  <si>
    <t>סיימור מרקיז בע"מ</t>
  </si>
  <si>
    <t>פיור קלין</t>
  </si>
  <si>
    <t>הראה 114, רמת גן</t>
  </si>
  <si>
    <t>פיצרית שקד</t>
  </si>
  <si>
    <t>קלואליז</t>
  </si>
  <si>
    <t>אבא הלל 16, רמת גן</t>
  </si>
  <si>
    <t>י.ע.ו.ד, אבא הלל 16, רמת גן</t>
  </si>
  <si>
    <t>א.בלומר, ג.אלון</t>
  </si>
  <si>
    <t>chloely@gmail.com</t>
  </si>
  <si>
    <t>אבא הלל 301, רמת גן</t>
  </si>
  <si>
    <t>וואליד  - מנהל אחזקה</t>
  </si>
  <si>
    <t>054-5608027</t>
  </si>
  <si>
    <t>rina@azrieli.co.il</t>
  </si>
  <si>
    <t>ביאליק 76, רמת גן</t>
  </si>
  <si>
    <t>איתן מילנר - מנכ"ל</t>
  </si>
  <si>
    <t>03-6721796</t>
  </si>
  <si>
    <t>eitanm@zahav.net.il</t>
  </si>
  <si>
    <t>חיים לנדאו 7, רמת גן</t>
  </si>
  <si>
    <t>רפי ניניו-מנהל אחזקה</t>
  </si>
  <si>
    <t>052-6906462</t>
  </si>
  <si>
    <t>rafin@marom-mall.co.il</t>
  </si>
  <si>
    <t>קפה קפה רמת גן</t>
  </si>
  <si>
    <t>שווארמה שמש</t>
  </si>
  <si>
    <t>תובל 9, רמת גן</t>
  </si>
  <si>
    <t>מנשה נעמה, האורים 6</t>
  </si>
  <si>
    <t>shemeshe@actcom.co.il</t>
  </si>
  <si>
    <t>חב מכבים בע"מ סונול, אלוף שדה 101 ר"ג 52248</t>
  </si>
  <si>
    <t>גיירי ידידיה, יוסי שלום</t>
  </si>
  <si>
    <t>03-0764834</t>
  </si>
  <si>
    <t>רח' ז'בוטינסקי 37, רמת גן</t>
  </si>
  <si>
    <t>פז חברת נפט בע"מ, יורו פארק בנין הולנד</t>
  </si>
  <si>
    <t>רפי ורונן מלכה - מנהל ת.ד, משרקי שמואל</t>
  </si>
  <si>
    <t>03-7519717</t>
  </si>
  <si>
    <t>r3436@bezeqint.net; ronen@carspa.co.il</t>
  </si>
  <si>
    <t>ז'בוטינסקי 67, רמת גן</t>
  </si>
  <si>
    <t>דלק קמעונאות, גבורי ישראל 7 א.ת דרום נתניה מיקוד 42504</t>
  </si>
  <si>
    <t>צחי קליין, נגי אפל</t>
  </si>
  <si>
    <t>03-7515182</t>
  </si>
  <si>
    <t>003@delek.co.il</t>
  </si>
  <si>
    <t>ז'בוטינסקי 66, רמת גן</t>
  </si>
  <si>
    <t>חב' פז בע"מ בע"מ, ת.ד.222 נתניה 42101</t>
  </si>
  <si>
    <t>אילן מדינה - מנהל</t>
  </si>
  <si>
    <t>מתחם בי"ח תל השומר</t>
  </si>
  <si>
    <t>מ. רפואי-שיבא,גזברות, בית החולים-תל השומר</t>
  </si>
  <si>
    <t>ארקדי אליבייב</t>
  </si>
  <si>
    <t>תחנת תדלוק פז עלית הראשונים</t>
  </si>
  <si>
    <t>הראשונים 2, רמת גן</t>
  </si>
  <si>
    <t>פז חברת נפט בע"מ, אלוף שדה 4210 ר"ג 52248</t>
  </si>
  <si>
    <t>אילן ארד - מנהל, שי משולם</t>
  </si>
  <si>
    <t>תחנת תדלוק פז קרית גן</t>
  </si>
  <si>
    <t>אלוף שדה 98, רמת גן</t>
  </si>
  <si>
    <t>פז חברת נפט בע"מ, ת.ד.222 נתניה 42101</t>
  </si>
  <si>
    <t>אילן שגב - מנהל התחנה</t>
  </si>
  <si>
    <t>comments</t>
  </si>
  <si>
    <t>לפי חנות סמוכה  סגר ועזב</t>
  </si>
  <si>
    <t>המקום סגור;</t>
  </si>
  <si>
    <t>;;לא בוצעה לבסוף דגימה עקב תקלה אצלי (מחסור). ;;</t>
  </si>
  <si>
    <t>;;;לא נמצא אף אחד. בבירור עם איציק טלפונית מתברר שכולם בחופשת חגים;</t>
  </si>
  <si>
    <t>;;;;</t>
  </si>
  <si>
    <t>דגום מורכב התקנה 12.4 בשעה 1005. פירוק 13.4 בשעה 1040. פלומבה נמצאה שלמה שמספרה 006599. סולפיד ו dox שימור חטף בשטח. ;לא בוצע דיגום עקב שריפה במפעל</t>
  </si>
  <si>
    <t>זמו התקנה 0900 בתאריך ה14.6 פירוק 15.6 בשעה 0900;התקנה בתאריך 30.8 בשעה 8.30</t>
  </si>
  <si>
    <t>פירוק בתאריך 31.8 בשעה 9.30</t>
  </si>
  <si>
    <t>סולפיד מומס וDOX מחטף;ביקור יחד עם חזי על נקודת הדגום לשנה הבאה. נבחנת שוחה על מתקן הטיפול;</t>
  </si>
  <si>
    <t>סיור מקצועי לאור תובנות לגבי מבנה המפעל בפרויקט קנדו. נקוגות ההזרמה והפעילות;;;אין דגום. הגעתי כדי לבחון נקודה מול ממצאי של מערכת שיש בסמוך;;;</t>
  </si>
  <si>
    <t>;;יורם היה נציג</t>
  </si>
  <si>
    <t>אין מפתח לחדר כיוון שהצוות בטיול קיץ;;</t>
  </si>
  <si>
    <t>הותקן דוגם מורכב בתאריך 26.4.22 לא בוצע דיגום עקב הדוגם לא אסף למיכל היעודי והוםיע תקלת error;הרכבה בתאריך 10.5 בשעה 11:0₪</t>
  </si>
  <si>
    <t>דיגום ופירוק 11.5 בשעה 11:30</t>
  </si>
  <si>
    <t>בוצע כיול לפי נפח של המכשיר ביום ההתקנה תקין</t>
  </si>
  <si>
    <t>;הותקן בתאריך 14.6 בשעה 1100 פירוק ב15.6 בשעה 11.10</t>
  </si>
  <si>
    <t>לא בוצע דיגום עקב תקלה טכנית ;הותקן בתאריך 22.8 בשעה 9.00</t>
  </si>
  <si>
    <t>פירוק בתאריך 23.8 בשעה 12.55;</t>
  </si>
  <si>
    <t>;מד הגבה של חברה מלווה קיסר דגום;;;</t>
  </si>
  <si>
    <t>שמנים 500 מל;;;</t>
  </si>
  <si>
    <t>דלק עילית - סתיו;</t>
  </si>
  <si>
    <t>אען זרימה .. נראה שהתעלה מלאת זבל ובוץ כניסה למפריד חסומה;;לא ניתן לקחת דגימה...מפריד ריק. הוזרמו מים 15 דקות;;</t>
  </si>
  <si>
    <t>פז;</t>
  </si>
  <si>
    <t>;ללא בדיקת pH בשטח</t>
  </si>
  <si>
    <t>תקלה במד pH דיגיטלי;</t>
  </si>
  <si>
    <t>יחד עם דימה תאגיד;</t>
  </si>
  <si>
    <t>;;</t>
  </si>
  <si>
    <t>;בליווי קיסר דגום (עדו);מד הגבה לא נלקח עקב תקלה טכנית;;</t>
  </si>
  <si>
    <t>אין מנהל. לפתיחת הידרנט לצורך הזרמה. אין אפשרות טכנית ומפתח מצד העסק;;</t>
  </si>
  <si>
    <t>;;;</t>
  </si>
  <si>
    <t>;;;;;;</t>
  </si>
  <si>
    <t>;</t>
  </si>
  <si>
    <t>;לא נלקחה דוגמא בבקבוק 1 ליטר,לא היה זרם;;;</t>
  </si>
  <si>
    <t>מוצא מפריד חסום</t>
  </si>
  <si>
    <t>הוצגו תעודות פינוי עם טווחי זמן סבירים בין פינוי לפינוי ועם נפח פינוי קבוע;</t>
  </si>
  <si>
    <t>הוצגו תעודות פינוי,העסק לא מזרים לביוב העירוני</t>
  </si>
  <si>
    <t>בוצע ביקור ללא דיגום;</t>
  </si>
  <si>
    <t>;;;בזמן הביקור לא הוזרמו שפכים לביוב משום שמערכת הטיפול בשפכים היתה בטיפול תקופתי-החלפת שרף</t>
  </si>
  <si>
    <t>ביקור ללא דיגום בוצע סיור עם אמיר לווידוא סגירת היציאה מהמתחם;בסיור עם נתי הוצגו היציאות הסגורות</t>
  </si>
  <si>
    <t>ביקור ללא דיגום;המתחם התפעולי סגור\חסום</t>
  </si>
  <si>
    <t>הוצגו תעודות פינוי</t>
  </si>
  <si>
    <t>בוצע ביום גשום. בזמן שירד גשם;</t>
  </si>
  <si>
    <t>;לאחר הזרמת מים ממושכת תא נראתה זרימה;;;</t>
  </si>
  <si>
    <t>מכסה השוחה שבור ולא ניתן לפתוח</t>
  </si>
  <si>
    <t>לא נמצא מפתח לארון כיבוי אש ולא היה ניתן להזרים מים בתעלות הניקוז,בוצע ביקור ללא דיגום;</t>
  </si>
  <si>
    <t>;;המפעל  נסגר,עבר למיקום בצפון הארץ</t>
  </si>
  <si>
    <t>השער סגור ונעול ואין נוכחים באתר.</t>
  </si>
  <si>
    <t>ביקור ללא דיגום;</t>
  </si>
  <si>
    <t>שמנים 500 מל;;;;</t>
  </si>
  <si>
    <t>שמנים 500 מל;;מפריד ריק</t>
  </si>
  <si>
    <t>הוזרם זרימה מתונה ולא עזר;מפריד ריק</t>
  </si>
  <si>
    <t>הזרמתי זרימה מתונה ולא ניתן;;</t>
  </si>
  <si>
    <t>ברז דיגום;;ברז דיגום ;ברז דיגום ;</t>
  </si>
  <si>
    <t>יש רטיבות ביציאה של בור האיגום. נמסר לקובי שנדרש לפנות את הבור ולבדוק את האיטום;</t>
  </si>
  <si>
    <t>;דלק רמה;</t>
  </si>
  <si>
    <t>;;;ערך מד הגבה לא נבדק עקב תקלה טכנית;</t>
  </si>
  <si>
    <t>;;;;דיגום חוזר;</t>
  </si>
  <si>
    <t>יום גשום. נדגם בגשם;</t>
  </si>
  <si>
    <t>500 מל שמנין;;</t>
  </si>
  <si>
    <t>לא נדגם עקב שינוי בעלים לפני שלושה חודשים שוב. צורך לבירור.  מרדכי שמעון מחזיק.;</t>
  </si>
  <si>
    <t>אין דגום</t>
  </si>
  <si>
    <t>שיפוצים במקום;עדין שיפוץ במקום השוחה. ראו דוגמא. בבירור של התאגיד מול הערייה;עדיין שיפוץ על השוחה. לצורך בבירור של התאגיד;</t>
  </si>
  <si>
    <t>;;סיור עם כפיר מהגנת הסביבה ;בריכת דיגום;</t>
  </si>
  <si>
    <t>על אף בקשותינו האחרונות השוחה חסומה בקרטונייה ולא ניתן לדגום את מוצא המתחם.</t>
  </si>
  <si>
    <t>בוצע ביקור ללא דיגום;שוחת הדיגום חסומה על ידי הקרטונייה,האצתי בשי מנהל התחנה לפנותה</t>
  </si>
  <si>
    <t>התבצע ביקור ללא דיגום;שוחת ביוב עדיין חסומה בקרטונייה;השוחה עדין חסומה</t>
  </si>
  <si>
    <t>;שעה 10.04</t>
  </si>
  <si>
    <t>נשלח במקום טופס 58077;צינור כיבוי אש בכניסה למפריד היה פתוח. הוסבר לסוניה. כנראה בגלל מילוי המפריד ;אחרי פינוי מפריד. אין זרימת מים. בדיקה של כיבוי אש;</t>
  </si>
  <si>
    <t>;;יש לוודא סגירת פתח דיגום כל הזמן;;</t>
  </si>
  <si>
    <t>נלקח מבור שאיבה;המפריד ובור הדאיבה פונו הבוקר. בור שאיבה ריק מנוזלים אין אפשרות לדגום;לא ניתן לדגום בןר שאיבה ריק.</t>
  </si>
  <si>
    <t>נשאב לפני כיומיים</t>
  </si>
  <si>
    <t>;נלקח מבור שאיבה;</t>
  </si>
  <si>
    <t>דרש תעודה מנציג התאגיד. בביצוע עובד חדש;;</t>
  </si>
  <si>
    <t>;מפריד פונה הבוקר ולא מולא כך שמפלס השפכים נמוך ממפלס היציאה;המפריד פונה הבוקר ולא מולא עד לגובה היציאה;;</t>
  </si>
  <si>
    <t>;;על אף הזרמת מים מסיבית לא הצלחנו למלא את מיכל הניטרול ולהפעיל בהתאם את משאבת המינון,הסיבה היא משום שהמפעל בהיקף פעילות נמוך.</t>
  </si>
  <si>
    <t>התקיים ביקור ללא דיגום;</t>
  </si>
  <si>
    <t>;;ערך מד הגבה לא נבדק עקב תקלה טכנית;;</t>
  </si>
  <si>
    <t>;האולם לא פעיל ואין זרימה עקב שלוש השבועות;;;</t>
  </si>
  <si>
    <t>לא נדגם. מנהל איננו כאן והידרנט לא נמצא מפתח;;אין דגום כי מפריד ריק והזרמה מאולצת מתונה לא סייעה;</t>
  </si>
  <si>
    <t>;;במהלך הביקור הוזרם פוטש באופן ידני;;</t>
  </si>
  <si>
    <t>;;;תא דיגום ;</t>
  </si>
  <si>
    <t>ברז דיגום;;ברז דיגום;ברז דיגום ;</t>
  </si>
  <si>
    <t>מוצאי המוסך חסומים,הוצגו תעודות פינוי בתדירות סבירה ובכמויות מתאימות;</t>
  </si>
  <si>
    <t>יום גשום;</t>
  </si>
  <si>
    <t>עדיין המקום נראה ללא פעילות. בוצעה שיחה לאלברט בשעה 10:44 ללא מענה;המקום נראה בשיפוצים ;המקום נראה ללא פעילות;</t>
  </si>
  <si>
    <t>;;תא דיגום ;תא דיגום;</t>
  </si>
  <si>
    <t>שפכים שחורים;ברז דיגום/ אפורים/ ריח;לא ניתן לדגום. רמה 15% בבור;ברז דיגום ;</t>
  </si>
  <si>
    <t>המפריד, נקודת הדיגום והשוחה ביציאה מוצפים. לא ניתן לדגום;נראה שהמים בברזים של איזור עיבוד הבצק לא מגיעים למפריד. בלאל התבקש לחבר את הזרמים למפריד ;;המפעל נראה ללא פעילות;תא דיגום פתוח ;</t>
  </si>
  <si>
    <t>;;שפכים שחורים.</t>
  </si>
  <si>
    <t>המפעל לקח דגימה למעבדה חיצונית ;מציינת כי נלקחה דוגמה עבור המפעל מס דקות לאחר לקיחת הדוגמה שלנו;</t>
  </si>
  <si>
    <t>שעת דיגום 10:30;;;</t>
  </si>
  <si>
    <t>נלקח ממיכל דיגום;נדגם ממיכל דיגום;נלקח ממיכל ניטור;</t>
  </si>
  <si>
    <t>;אין אדם שיכול להתלוות לביקור</t>
  </si>
  <si>
    <t>לפי כך לא נלקחה דגימת שפכים;;</t>
  </si>
  <si>
    <t>;;נלק ממיכל ניטור;נלקח ממיכל ניטור;</t>
  </si>
  <si>
    <t>דיגום בפועל 11:54;;</t>
  </si>
  <si>
    <t>;נציג המפעל משה פרטוש נמצא בחו"ל .</t>
  </si>
  <si>
    <t>המפעל נמצא בשלבי העתקה למבנה חדש;;המפעל הפסיק את הייצור במקום, המקום נמצא בשיפוצים.מפעל עבר למיקוםשל מפעל כרמית לשעבר;</t>
  </si>
  <si>
    <t>עדיין גישה לא נוחה לשוחה. רכב על השוחה. נדרש להחליף מכסה לשוחה;לא ניתן לפתוח את השוחה. לא בוצע גידור ולא הוחלפה השוחה;</t>
  </si>
  <si>
    <t>;;;נסגרת פעילות המפעל ב31.12.2022;</t>
  </si>
  <si>
    <t>;DOX בוצע בדופליקט.</t>
  </si>
  <si>
    <t>מספר דגימה 1000;;;;;</t>
  </si>
  <si>
    <t>העסק התבקש לשלוח תעודות פינוי מפריד;</t>
  </si>
  <si>
    <t>המקום נראה ללא פעילות. דנו אומר שהפעילות ירדה משמעותית. להגיע לא בימי ראשון וחמישי;המקום לא נראה פעיל;העסק נראה סגור...הכל נעול;</t>
  </si>
  <si>
    <t>;מבדיקת תוואי צנרת, נראה כי אין כניסת שפכים אל מפריד הדלקים...נדרש לקבל תוכניות. נמסר לאיתי בן דוד סגן מנהל תפעול פז שנדרש לקבל תוכניות סניטריות;</t>
  </si>
  <si>
    <t>;;;שלום מתנגד לדיגום. ביקור עם כפיר מהגנת הסביבה ;;</t>
  </si>
  <si>
    <t>תא דיגום;;סירב לדיגום רוצה להקטין מספר דיגומים;ביקור עם כפיר הגנהס;;</t>
  </si>
  <si>
    <t>מטבח לא פעיל;המטבח נראה שלא פעיל;;;</t>
  </si>
  <si>
    <t>;יחד עם נציג תאגיד טיראן;</t>
  </si>
  <si>
    <t>;אין מענה טלפוני אין נציג;;עדיין אין מכסה לנקודת דיגום.  הועבר לולדמיר;הותקן מכסה חדש לתא דיגום ;</t>
  </si>
  <si>
    <t>;;;בדיקת מערך השפכים לאחר ביקור קודם. סילוסים שמוחזקים בחוץ, קוביות ibc . המקום נדגם בזרם תעשייתי;</t>
  </si>
  <si>
    <t>;אין אפשרות לדגום.</t>
  </si>
  <si>
    <t>רכב זר חונה על שוחת דיגום.</t>
  </si>
  <si>
    <t>יש תמונות.;;</t>
  </si>
  <si>
    <t>;לא נדגם מאחר וקימת בעיה במשאבת הסניקה.</t>
  </si>
  <si>
    <t>לדברי זאב פועלים לשדרוג מערכת וניסיון מעבר לדף.;;הופעלה משאבה;</t>
  </si>
  <si>
    <t>;פז;</t>
  </si>
  <si>
    <t>500 מל שמנים;ריח +עכירות;;</t>
  </si>
  <si>
    <t>;;ברז דיגום מוצא בור ביוב כללי;שוחות מפריד נראו פתוחות. סם עודכן טלפונית להמשך טיפול.</t>
  </si>
  <si>
    <t>נלקחה תמונה של נקודת הדיגום בנפרד לטופס המשמורת בשל חוסר קליטה (חניון תת קרקעי);</t>
  </si>
  <si>
    <t>;;בעת הביקור היה עומס גדול במפעל ושוחת הדיגום היתה חסומה על ידי ארגזים רבים ופינוייה היה אורך זמן רב</t>
  </si>
  <si>
    <t>בעלי העסק ביקש שאבוא במועד אחר והואיל וברוב המקרים בעלי העסק משתף פעולה בצורה טובה נעניתי לבקשתו.</t>
  </si>
  <si>
    <t>ביקור זה התקיים ללא דיגום;;</t>
  </si>
  <si>
    <t>;לא ניתן לדגום מאחר ולא ניתן לפתוח את שוחת הביקורת;;</t>
  </si>
  <si>
    <t>;מכסה בטון אין שוחה ;</t>
  </si>
  <si>
    <t>לא ניתן לקחת דיגום בגלל עבודות תשתיות באזור המסעדה;;</t>
  </si>
  <si>
    <t>אין דגום הגבה מאחר ומלא שמנים ולא רוצה לעוות מכשור;תעלות מלאות לא ניתן להזרים</t>
  </si>
  <si>
    <t>שיחה עם בעלים;אין בדיקת הגבה מאחר והשוחה מלאה שמנים ולא ניתן לטבול מדיד אלקטרוני לבדיקה;לא נמדד ערך הגבה ערך דוגמא מאוד מלוכלכת בשמנים</t>
  </si>
  <si>
    <t>דורון אשר טלפוני;</t>
  </si>
  <si>
    <t>;אין אפשרות לדגום</t>
  </si>
  <si>
    <t>רכב חוסם את מקום הדיגום;;קיימת סתימה בקו עירוני. לא ניתן לדגום;</t>
  </si>
  <si>
    <t>;;ביקור עם כפיר הגנהס;;</t>
  </si>
  <si>
    <t>שעת דיגום 10:30;אין אפשרות לדגום בגלל בסתימה</t>
  </si>
  <si>
    <t>יש תמונה;;</t>
  </si>
  <si>
    <t>;צינור t;;</t>
  </si>
  <si>
    <t>;שומני ורוד ;;;</t>
  </si>
  <si>
    <t>שוחת הדיגום חסומה על ידי רכב חונה,לא אותר הבעלים;;;;</t>
  </si>
  <si>
    <t>הפרס באוגמנטן;;;;</t>
  </si>
  <si>
    <t>;;;אין דגום אך הוצגה תעודת פינוי מחברת טביב מסמפטמר;</t>
  </si>
  <si>
    <t>;המקום נראה סגור;המקום נסגר;</t>
  </si>
  <si>
    <t>;;ברז דיגום ;</t>
  </si>
  <si>
    <t>צינור שטיפת ידים לא היה מחובר לתעלה. היה מנותק. ;;;;</t>
  </si>
  <si>
    <t>אין נציג שיכול להתפנות לפינוי השוחה. יש כאן ביקרור במקביל של נציגים.העסק משתף פעולה וידגם בהמשך;;אין דגום</t>
  </si>
  <si>
    <t>נציג אינו נוכח ויש להרים דשא סינטטי</t>
  </si>
  <si>
    <t>דובר עם הנציג טלפונית על חופף במקרה זה;;;</t>
  </si>
  <si>
    <t>לא נדגם עקב כך שהוזרמו מים ואין זרימה. בוצע פינוי לפני מס ימים לפי מנהל;;;;</t>
  </si>
  <si>
    <t>שעת דיגום 9:40;;;</t>
  </si>
  <si>
    <t>;לא בוצעה דגימה עקב תקלה בציוד דגום כוס;;;</t>
  </si>
  <si>
    <t>תא דיגום פתוח ;יש זרימה;תא דיגום ;תא דיגום ;</t>
  </si>
  <si>
    <t>השם הנכון: פארק חירייה</t>
  </si>
  <si>
    <t>מוצא מתקן טיפול שפכים</t>
  </si>
  <si>
    <t>שעת דיגום: 7:20;</t>
  </si>
  <si>
    <t>500 מל שמנים;;;</t>
  </si>
  <si>
    <t>לבקשת  אמנון נציג המתחם אציין כי הוזרמו מים בברז השרותים בזמן דגימה,הורדו מים באסלה וכן הייתה קיימת זרימה גם מבלעדי פעולות אלו;</t>
  </si>
  <si>
    <t>אודי אמר לבוא במועד אחר ולא אפשר לדגום.</t>
  </si>
  <si>
    <t>הגעתי לפנומן אך במקום שלטים הן של קסאנדו בזכוכיות השונות והן של פנומן. אין דגום;;אבו אחמד שנכח במקום טוען שמנהל לא כאן ולא זמין ואינו יכול להתיר בלעדיו;</t>
  </si>
  <si>
    <t>דגום נק תעשיתי לפי תכנית ניטור עדכנית;</t>
  </si>
  <si>
    <t>דגום לפי הכללים, נקודה תעשייתית.</t>
  </si>
  <si>
    <t>;;היום בוצע פינוי מפריד וכנראה לא מולא כיוון שגם בהזרמת מים אין יציאת נוזלים;</t>
  </si>
  <si>
    <t>שעת דיגום 10:10;;;</t>
  </si>
  <si>
    <t>;;;;;;;;</t>
  </si>
  <si>
    <t>האזוק מלא בשפך על הרצפה;;העסק סגור,ציוד מפורק</t>
  </si>
  <si>
    <t>בוצע ביקןר ללא דיגום;העסק סגור ולא פעיל,נפגשנו דור ואני עם הבעלים-ניסים</t>
  </si>
  <si>
    <t>עד סוף שנה תועבר בעלות;</t>
  </si>
  <si>
    <t>שעת דיגום 10;;;</t>
  </si>
  <si>
    <t>אולם האירועים סגר/עבר מקום. המקום כרגע משמש כמחסן מזון;</t>
  </si>
  <si>
    <t>;;;אחריי פינוי מפריד.</t>
  </si>
  <si>
    <t>תא ניטור;</t>
  </si>
  <si>
    <t>;מפריד חצי ריק לא ניתן לדגום. הסברתי את משמעות העבודה עם חברת הפינוי לפינוי מלא של מפריד;שוב חזר לסרב</t>
  </si>
  <si>
    <t>מר חזני טען שאין לו כוח אדם ואין לו יכולת לטפל בכך. ;נקודת דגום לפי כללים. הפעם אושר דגום ולא סורב;סירוב בעל העסק במקום הטוען שיש לו ביקורת ולכן לא יכול להתפנות לנושא. ;</t>
  </si>
  <si>
    <t>שעת דיגום: 7:45;;;</t>
  </si>
  <si>
    <t>;שעת דיגום 10:30;;</t>
  </si>
  <si>
    <t>יום גשום. תעלות לא נקיות. תעלות בכניסה לא מוזרמות למפריד ;</t>
  </si>
  <si>
    <t>מוצא המפריד היה סתום בלכלוכים ולא היה ניתן לדגום</t>
  </si>
  <si>
    <t>מנהל התחנה יזמין פינוי.</t>
  </si>
  <si>
    <t>תעלות הניקוז ומוצא המפריד היו סתומים,מנהל התחנה הזמין פינוי וניקוי בהקדם</t>
  </si>
  <si>
    <t>בוצע ביקור ללא דיגום;מוצא המפריד טרם פונה מנהל התחנה התבקש לפנותו בדחיפות</t>
  </si>
  <si>
    <t>בהתאם לכך לא ניתן היה לבצע דיגום.</t>
  </si>
  <si>
    <t>בוצע ביקור ללא דיגום;;מנהל התחנה התבקש לשלוח תכנון צנרת</t>
  </si>
  <si>
    <t>על אף הזרמת מים מסיבית לא נצפה מים במוצא מפריד</t>
  </si>
  <si>
    <t>לא היה בתחנה מפתח לארון כיבוי אש ולא היה ניתן להזרים מים בתעלות הניקוז</t>
  </si>
  <si>
    <t>בוצע ביקור ללא דיגום;;;</t>
  </si>
  <si>
    <t>שמנים 500 מל</t>
  </si>
  <si>
    <t>500 מל ללא שימור;;;עבד לא יכול להתפנות לביצוע הפעלת משאבה לצורל דגום. אמר לחזור;</t>
  </si>
  <si>
    <t>דיגום בפועל 9:55-10:02;;</t>
  </si>
  <si>
    <t>;זרימה חלשה..לא אישר זרימה יזומה לא נתן למחא בקבוק ליטר;מורין לא זמינה טלפונית ;המפריד לא נקי ולא מולא במים;;</t>
  </si>
  <si>
    <t>;;;;;</t>
  </si>
  <si>
    <t>;השוחות ויציאת המתקן חסומות משומנים.</t>
  </si>
  <si>
    <t>הוזמנה שאיבה לכל מערך הצנרת</t>
  </si>
  <si>
    <t>ביקור ללא דיגום;;לא היתה זרימה במוצא מתקן גם לאחר המתנה ממושכת</t>
  </si>
  <si>
    <t>בעל העסק לא היה פנוי להזרמת מים יזומה.</t>
  </si>
  <si>
    <t>מתקן הניטרול נבדק ויזואלית ועבד בצורה תקינה;</t>
  </si>
  <si>
    <t>שעת דיגום 10:30;;;;</t>
  </si>
  <si>
    <t>שעת דיגום 8:30;;;;שעת דיגום 8:50;;;;</t>
  </si>
  <si>
    <t>שעת דיגום 8:30;;;;</t>
  </si>
  <si>
    <t>אין אישור של מנהל המתחם לדגום;</t>
  </si>
  <si>
    <t>אין אפשרות לדגום</t>
  </si>
  <si>
    <t>אין אדם שיכול להתלוות לביקור</t>
  </si>
  <si>
    <t>זה ביקור שני השבוע.;אין אדם שיכול להתלוות לביקור. לפי כך לא נלקחה דגימת שפכים.;;;</t>
  </si>
  <si>
    <t>שעת דיגום 12;;אין אפשרות לדגום כי אין בן אדם שיכול היה להתלוות לביקור.;אין אדם שיכול להתלוות לביקור.</t>
  </si>
  <si>
    <t>לשם כך לא נלקחה דגימת שפכים ;</t>
  </si>
  <si>
    <t>שעת דיגום 9;;;;</t>
  </si>
  <si>
    <t>שעת דיגום 11:05;;;;</t>
  </si>
  <si>
    <t>שעת דיגום 11:15;;;שעת דיגום 13;</t>
  </si>
  <si>
    <t>שעת דיגום 11:45;;;;שעת דיגום 12;;;;</t>
  </si>
  <si>
    <t>;;מלווה על ידי חזי כהן דוגם איגודן;</t>
  </si>
  <si>
    <t>אין אישור לדגום.</t>
  </si>
  <si>
    <t>מר שלמה נציג הבית חולים אמר שאין לו זמן להתלוות לביקור.</t>
  </si>
  <si>
    <t>שעת ביקור 11:15;שעת דיגום 11:20;</t>
  </si>
  <si>
    <t>מורכב הותקן בתאריך 24.5 בשעה 9 ופורק 25.5 בשעה 10</t>
  </si>
  <si>
    <t>;הותקן בתאריך 28.6.22 בשעה 11.00 פורק בתאריך 29.6.22 בשעה 11.30 .</t>
  </si>
  <si>
    <t>לא נלקח דגימה עקב תקלה טכנית במכשיר;הותקן בתאריך 16.8 בשעה 9.00</t>
  </si>
  <si>
    <t>פירוק בתאריך 17.8 בשעה 9.20;התקנה בתאריך 20.9 בשעה 9:00</t>
  </si>
  <si>
    <t>פירוק בתאריך 21.9 בשעה 9:15</t>
  </si>
  <si>
    <t>לא בוצע דיגום עקב נפילת דוגם המורכב ושפיכת כל הדוגמה ;התקנה בתאריך 23.10.22 בשעה 8.00</t>
  </si>
  <si>
    <t>פירוק בתאריך 24.10.22 בשעה 8.30</t>
  </si>
  <si>
    <t>ph נלקח מחטף ;</t>
  </si>
  <si>
    <t>אין אפשרות לדגום.</t>
  </si>
  <si>
    <t>רכב זר חונה על שוחת הדיגום.</t>
  </si>
  <si>
    <t>יש תמונה.;שעת דיגום 9:15;;</t>
  </si>
  <si>
    <t>;;;שוחת הביוב חסומה בגזם שהונח מעליה,לא ניתן לדגום.</t>
  </si>
  <si>
    <t>דגום מורכב התקנה 12.4 בשעה 0900. פירוק 13.4 בשעה 0937. דגימת השמנים בחטף לפי הנוהל. פלומבה נמצאה שלמה;מורכב הותקן 7.6</t>
  </si>
  <si>
    <t>פורק 8.6</t>
  </si>
  <si>
    <t>דוגמת שמנים נלקחה בחטף ;הותקן בתאריך 22.8 בשעה 0930</t>
  </si>
  <si>
    <t>פירוק בתאריך 23.8 בשעה 1345</t>
  </si>
  <si>
    <t>שמנים בדיגום חטף;התקנה בתאריך 6.9 בשעה 10.30</t>
  </si>
  <si>
    <t>פירוק בתאריך 7.9 בשעה 11.00</t>
  </si>
  <si>
    <t>שמנים כלליים מחטף;</t>
  </si>
  <si>
    <t>הותקן דוגם מורכב 10.5.22 אולם מיכל הדיגום לא יתמלא כלל בנוזל מסיבה לא ברורה.</t>
  </si>
  <si>
    <t>לא בוצע דיגום . פירוק בתאריך 11.5.22;התקנה בתאריך 28.6 בשעה 11.45 פירוק ב29.6 בשעה12.15</t>
  </si>
  <si>
    <t>בוצע דיגום מלא;הותקן בתאריך 16.8 בשעה 10.00</t>
  </si>
  <si>
    <t>פירוק בתאריך 17.8 בשעה 10.20;הותקן בתאריך 6.9 בשעה11.00</t>
  </si>
  <si>
    <t>פירוק בתאריך 7.9 בשעה 11.30;</t>
  </si>
  <si>
    <t>קיימת עשביה גבוהה שאינה מאפשרת ביצוע דיגום, תמונה נשלחה לאיתן עם בקשה לגיזום.;;;מבצעים שאיבה של בור השיקוע.</t>
  </si>
  <si>
    <t>כדי שלא תעבור בוצה לקו הביוב מבצעים פיקוק ביציאה לביוב עד גמר השאיבה.;</t>
  </si>
  <si>
    <t>;אין נגישות לנקודת הדיגום;;</t>
  </si>
  <si>
    <t>;מד PH בשטח לא תקין,נבדק גם מול באפר והתבצע ניסיון לכיול;;</t>
  </si>
  <si>
    <t>מוצא המפריד סתום וגדוש ולא ניתן לדגום.</t>
  </si>
  <si>
    <t>הותקן דוגם מורכב בתאריך 26.4.22 בשעה 8:30 ופורק בתאריך 27.4.22 בשעה 9:00</t>
  </si>
  <si>
    <t>;התקנה בתאריך 16.8 בשעה 9.00</t>
  </si>
  <si>
    <t>פירוק בתאריך 17.8 בשעה 11.30;התקנה בתאריך 30.8 בשעה 9.00</t>
  </si>
  <si>
    <t>פירוק בתאריך 31.8 בשעה 10.00;התקנה בתאריך 22.11 בשעה 8.00</t>
  </si>
  <si>
    <t>פירוק בתאריך23.11 בשעה 8.15</t>
  </si>
  <si>
    <t>ph נלקח מחטף;</t>
  </si>
  <si>
    <t>שעת דיגום 12;;;</t>
  </si>
  <si>
    <t>שעת דיגום 11:30;;;</t>
  </si>
  <si>
    <t>התקנה בתאריך 17.5 11.00 פירוק בתאריך 18.5 11.00;התקנה בתאריך 9.8 בשעה 10.00</t>
  </si>
  <si>
    <t>פירוק בתאריך 10.8 בשעה 10.30</t>
  </si>
  <si>
    <t>הוזן באיחור עקב תקלה בדגימנית;התקנה בתאריך 20.9 בשעה 8.30</t>
  </si>
  <si>
    <t>פירוק בתאריך 21.9 בשעה 9.50</t>
  </si>
  <si>
    <t>PH נלקח מחטף;התקנה בתאריך 6.11 בשעה בשעה 1200</t>
  </si>
  <si>
    <t>פירוק בתאריך 7.11 בשעה 1215</t>
  </si>
  <si>
    <t>ph נקלח מחטף</t>
  </si>
  <si>
    <t>;התקנה בתאריך 17.5 11.00 פירוק ב18.5 בשעה 11.00;הותקן בתאריך 9.8 בשעה 10.00</t>
  </si>
  <si>
    <t>פירוק בתאריך10.8 בשעה 10.45</t>
  </si>
  <si>
    <t>הוזן באיחור עקב תקלה בדגימנית;התקנה בתאריך 20.9 בשעה 8.45</t>
  </si>
  <si>
    <t>פירוק בתאריך 21.9 בשעה 10.00</t>
  </si>
  <si>
    <t>ph נלקח מחטף;התקנה בתאריך 6.11 בשעה 1215</t>
  </si>
  <si>
    <t>פירוק בתאריך7.11 בשעה 1230</t>
  </si>
  <si>
    <t>ph נלקח מחטף</t>
  </si>
  <si>
    <t>התקנה בתאריך 25.10  שעה 10.00</t>
  </si>
  <si>
    <t>פירוק בתאריץ 26.10 בשעה 13.20</t>
  </si>
  <si>
    <t>ph נלקח מחטף;דיגום מורכב</t>
  </si>
  <si>
    <t>תאריך דיגום 20/12/22</t>
  </si>
  <si>
    <t>שעת דיגום 11</t>
  </si>
  <si>
    <t>נדגם על ידי עידו</t>
  </si>
  <si>
    <t>קייטרינג דיגום;</t>
  </si>
  <si>
    <t>;אין זרימה לאחר 45 דקות של הזרמה;;דיגום ע"י חזי כהן;</t>
  </si>
  <si>
    <t>הוחלף לת.דלק - חדש;אין אפשרות לדגום בשת סתימה ;</t>
  </si>
  <si>
    <t>שעת דיגום 10:55;;;</t>
  </si>
  <si>
    <t>נדגם בבור שאיבה;נלקח מבור שאיבה;נלקח בור שאיבה;נלקח מבור שאיבה;</t>
  </si>
  <si>
    <t>;בזמן הביקור בוצע שאיבת מפריד;</t>
  </si>
  <si>
    <t>על אף  בקשות העבר השוחה חסומה על ידי מכולת אשפה</t>
  </si>
  <si>
    <t>שעת דיגום 11;;</t>
  </si>
  <si>
    <t>;;משיח בחו"ל;;</t>
  </si>
  <si>
    <t>;;לא ניתן לדגום. מפריד ריק. לדבריו של מוריס, בוצע פינוי בבוקר.</t>
  </si>
  <si>
    <t>המתנה של 20 דקות.  הוסבר למוריס כי צריך למלא מפריד לאחר הריקון;;</t>
  </si>
  <si>
    <t>הדיגום התבצע מברז יציאה של מתקן חדש לטיפול בשפכים;הדגימה נלקחה מברז אנכי בקו היציאה מהמתקן החדש,בנוכחות יוסי;עקב תקלה בקו ההזנה למערכת הטיפול בשפכים לא נלקחה דגימה,התקלה טופלה על ידי העסק בזמן הביקור;;</t>
  </si>
  <si>
    <t>;ליאור מנהל העסק לא נמצא-יושב שבעה ולא היה נציג אחר שילווה את הדיגום;;;</t>
  </si>
  <si>
    <t>אין גישה למקום הדיגום, ציוד של המאפיה חוסם את האיזור.</t>
  </si>
  <si>
    <t>תאריך הביקור 15/05;;;</t>
  </si>
  <si>
    <t>שער הכניסה למתחם היה נעול ולא נצפה איש באתר;לא היו באתר נציגים ולכן לא נלקחה דגימה</t>
  </si>
  <si>
    <t>לפי המצב באתר נראה שהעסק לא פעיל ולפי עדכון מעסק שכן נראה שהעסק לקראת סגירה\מעבר;</t>
  </si>
  <si>
    <t>;;אין נציג בבית העסק ;;;</t>
  </si>
  <si>
    <t>ברז דיגום ;תקלה בברז דיגום- נשבר-;;</t>
  </si>
  <si>
    <t>500מל שמנים;;</t>
  </si>
  <si>
    <t>500 מל שמנים</t>
  </si>
  <si>
    <t>500 מל פלסטיק ללא שימור;;;</t>
  </si>
  <si>
    <t>סתימה בביוב;;שעת דיגום 11:15;</t>
  </si>
  <si>
    <t>שעת דיגום 9:40;;</t>
  </si>
  <si>
    <t>מפריד ליד שג של מפעל;מפריד בכניסה  ליד משרדי הנהלה;;;;מפריד ליד הנהלה משרדים;</t>
  </si>
  <si>
    <t>שעת דיגום 11;;;נדגם בתאום מראש על בקשה של התאגיד יחד עם חברת ידע דיגום (משה);</t>
  </si>
  <si>
    <t>500 מל שמנים;;;דגום בשעה 1331. תקלה בדגימנית ולכן דיווח בשעה 1400;</t>
  </si>
  <si>
    <t>;דיגום בפועל12:20- 12:35;;קיימת סתימה בשוחת הדיגום;</t>
  </si>
  <si>
    <t>דיגום בפועל 11:42;;;</t>
  </si>
  <si>
    <t>;המפריד היה ריק.  נאמר לארז שיש למלא את המפריד לאחר הריקון;</t>
  </si>
  <si>
    <t>;בקר ערך הגבה מראה ערך 7.20. הועבר לעינת שכנראה נדרש כיול;</t>
  </si>
  <si>
    <t>שעת דיגום 12:15;;;;</t>
  </si>
  <si>
    <t>לייק וואש;;</t>
  </si>
  <si>
    <t>;054@10ten.co.il;</t>
  </si>
  <si>
    <t>שעת דיגום 12:35;;;;</t>
  </si>
  <si>
    <t>שעת דיגום 12:30;;;;</t>
  </si>
  <si>
    <t>המלון נפתח מחדש.</t>
  </si>
  <si>
    <t>אבל רק לשרות חדרים.</t>
  </si>
  <si>
    <t>עדיין המטבח סגור.</t>
  </si>
  <si>
    <t>לפי כך לא נלקחה דגימת שפכים.;</t>
  </si>
  <si>
    <t>מרדכי בעל העסק מתנגד לדיגום,יטופל מול הגנ"ס;העסק לא משתף פעולה ולא מאפשר דיגום;</t>
  </si>
  <si>
    <t>מנהל המפעל מר חזי, לא נמצא במפעל,  לא אפשר לקחת דיגום בלא נוכחותו;</t>
  </si>
  <si>
    <t>;תחנת דלק מנטה;ערך מי הגבה לא נבדק עקב תקלה;</t>
  </si>
  <si>
    <t>פינוי מאחת לשלושה חודשים לאחת לחודש (פינוי אחרון 17.12.21 צריך לבדוק). היו יציאות של שרפים במתקן ריכוך מים וסידרו את זה;;;;</t>
  </si>
  <si>
    <t>מי רקע דלסטאר;מי רקע לגזיאל;מי רקע שלמה;מי רקע הפודים;;ליד מפריד ש.ג של מפעל;כניסה למשרדי הנהלה;מי רקע ניצנים;מי רקע סלומון;מי רקע שחק;מי רקע סוברו;מי רקע מהדרין;מי רקע חומש;מי רקע מעלות הקודש;מי רקע מחלבת כפר;מי רקע אודל;מי רקע אבשלום הראל;מי רקע מיפל;מי רקע אחים חדד;מי רקע שופרסל;מי רקע לה פלומה;מי רקע הפרס;מי רקע ונישן;;דגום אלטק;מי רקע אקוכם;מי רקע נוי;מי רקע אמזה;מי רקע ביח שניידר</t>
  </si>
  <si>
    <t>;מי רקע פיברוטקס;מי רקע רמי לוי;מי רקע חזני;מי רקע בית רבקה ;מי רקע מהדרין;מי רקע סלומון;מי רקע דלדלנט;מי רקע מיפל;מי רקע אבשלום;מי רקע בלינסון</t>
  </si>
  <si>
    <t>;מי רקע בלינסון שולה חיצונית שאשא;מי רקע אלברט;מי רקע מעלות קודש;מי רקע חומש;מי רקע הכפר;מי רקע אלדג;מי רקע ישראל;מי רקע ניצנים;;מי רקע הלברג;מוסך שחק מי רקע;מי רקע סוברו;מי רקע אקוכם;;מי רקע פיברוטקס;מי רקע גדרון ללא גלוטן;מי רקע גדרון;מי רקע חומש;מי רקע אמזה;מי רקע נוי;מי רקע כלמוביל;שלמה סיקסט מי רקע;מי רקע דלסטאר;מי רקע הכפר;מי רקע הפרס;מי רקע הפודים;מי רקע אלברט;מי רקע לגזיאל;מי רקע בית חולים השרון בתאריך 29.6.22 בשעה 12.15;מי רקע אלדג;מי רקע הלברג;מי רקע בלנקה;מי רקע הפודים;מי רקע שופרסל;מי רקע חדד;מי רקע נוי;מי רקע ונישן;מי רקע רמי לוי;מי רקע בית חולים גהה;מי רקע בית חולים השרון;מי רקע בית חולים שניידר;מי רקע אמזה;מי רקע לגזיאל;מי רקע דלדלנט;מי רקע בית רבקה ;מי רקע תנובה;מי רקע אלטק;מי רקע ביח שניידר;מי רקע מרכז לוגיסטי תנובה;מי רקע ביח השרון;מי רקע מעלות הקודש;מי רקע שלמה;מי רקע אלברט;מי רקע ביח בלינסון בניין שאשא;מי רקע ביח בלינסון בניין נשים;מי רקע מהדרין;מי רקע אלדג;מי רקע סלומון;מי רקע אודל;מי רקע סוברו</t>
  </si>
  <si>
    <t>אשר טלפונית דורון;מי רקע מסעדה יהודית;מי רקע ניצנים;מי רקע גדרון ליד משרדי הנהלה ;מי רקע כניסה למפעל שער;מי רקע דלסטאר;מי רקע מחלבת כפר;מי רקע הפודים;לה פאילומה בלנקה;מי רקע לגזיאל;מיפל מי רקע;מי רקע בית חולים גהה;מי רקע שמוליק הדראוליקה;מי רקע הפרס;מי רקע מהדרין;מי רקע אלדג;מי רקע שחק;מי רקע אודל;מי רקע פיברוטקס;מי רקע רמי לוי; מי רקע גדרון;מי רקע גלוטן ללא;מי רקע הלברג;מי רקע כל מוביל;מי רקע ניצנים;מי רקע אקוכם;מי רקע בלינסון בניין גור שאשא;מי רקע פנומן קסנדו;מי רקע בלינסון בניין נשים;מי רקע אבשלום;מי רקע מסעדה יהודת;מי רקע פיברוטקס;מי רקע הלברג;מי רקע מסעדה יהודית;מי רקע אבשלום;מי רקע מיפל;מי רקע ביח שניידר;מי רקע מוסך שחק;מי רקע כלמוביל;מי רקע ונישן;מי רקע הפרס;</t>
  </si>
  <si>
    <t>מרום סנטר;בית אבות עירוני;גן בעיר;קנייון איילון;מלון אינדיגו;מלון סיטי טאוור;קניון ביאליק;אניטה;פנחס רוזן;אפעל;המכביה;;;;מלון ראמדה ביאליק;שאפ;די מול;אינדיגו;שרתון;קניון איילון;בניין שאפ;די מול;אומריקס;תל השומר;משען;אפעל כנסים;אניטה;עירוני;ביאליק;רימונים בית מלון;גן בעיר;קניון מרום;פנחס רוזן ;המכביה;מוסך קיה kia;מי רקע קניון איילון;מי רקע קניון ביאליק;מי רקע קניון מרום נווה;מי רקע שאפ;מי רקע אינדיגו;מי רקע מוסך kia;מי רקע מפעל הפנסטס;מי רקע כפר המכביה;מי רקע מרכז כנסים רמת אפעל ;מי רקע בית אבות משען רמת אפעל</t>
  </si>
  <si>
    <t>;בית אבות פנחס רוזן;מי רקע ב. א. אניטה;מי רקע גן בעיר;בית אבות עירוני רמת גן;מי רקע בית חולים תל השומר;מי רקע מלון רמדה;</t>
  </si>
  <si>
    <t>מי רקע מאפיית אלומות;מי רקע ב.ה.ק;מי רקע רקח;מי רקע פפושדו;מי רקע גדרון תעשיות;מי רקע וישי;מי רקע אומנות המתוקים;מי רקע אסול;מי רקע טרזפזוס;מי רקע מוסך אדמונד;מי רקע שחם מקורות;מי רקע אלף נשיקות;מי רקע זמן קפה;מי רקע קונדיטורית רוני ובנו;מי רקע לחמנינה;מי רקע חמים וטעים;ר.כ עוגיות הזהב;עוגות הברון;מי רקע גדרון מאפים;מי רקע לה פארק;מי רקע קניון חולון;מי רקע ש.י מסעדות איטלקיות;מי רקע לורד סנדביץ;מי רקע טעמית פניני השף;מי רקע מתוקה המרכבה;מי רקע אופים בבית;מי רקע יונימרקט;מי רקע פרימיום סנטר;מי רקע חצי חינם המרכבה;מי רקע בית חולים וולפסון;מי רקע פארק וולפסון;מי רקע משען בית אבות;מי רקע חולון מוטורס;מי רקע בהילוך ראשון;מי רקע אם וי אס מוטורס;מי רקע אחים לוינסון;מי רקע אגד החופר;מי רקע מעיין טכנולוגיות;מי רקע קרסו;מי רקע מאפיית כל דגן;מי רקע אולמי ויסקו;מי רקע בית בשר מעולה;מי רקע אופא מזון בריאות;מי רקע מכבסת בן חור;מי רקע סרור;;מי רקע מכבסה ייצוגית;מי רקע וישי;מי רקע בית הורי רבקה;מי רקע חצי חינם הנפח;מי רקע קרל ברג;מי רקע אולמי סליה;מי רקע חניון אגד משה דיין;מי מוסך דן חולון;מי רקע סוביגל;מי רקע מוסך שגריר;מי רקע קאטרפילר;מי רקע כץ את שטיינמץ;מי רקע סופר אמאייל;מי רקע פיוניר;מי רקע מיץ ראובן;מי רקע עזריאלי C+D;מי רקע עזריאלי C+D ;מי רקע פטיסרי;מי רקע גדרון תעשיות;מי רקע אסול;מי רקע טרז פזוס;מי רקע אומנות המתוקים;מי רקע מאפיית אלומות;מי רקע שרותי רכב האורגים;מי רקע מוסך אדמונד;מי רקע יוניון מוטורס;מי רקע ב ה.ק;מי רקע יונימרקט;מי רקע חמים וטעים;מי רקע גדרון מאפים;מי רקע לורד סנדוויץ;מי רקע קניון חולון;מי רקע גן סיפור;מי רקע זמן קפה חמים וטעים;מי רקע קונדיטוריה ובנו;מי רקע טעמית;מי רקע מתוקה;מי רקע אופים בבית;מי רקע לחמנינה;מי רקע עוגות הברון;מי רקע אלף  נשיקות;מי רקע עוגיות הזהב;מי רקע סליה;מי רקע מאפיית כל דגן;מי רקע אולמי ויסקו;מי רקע משען;מי רקע חניון אגד משה דיין;מי רקע בית חולים וולפסון;מי רקע רקח;מי רקע מעיין טכנולוגיות;מי רקע אופא מזון בריאות;מי רקע מיץ ראובן;מי רקע סוביגל;מי רקע מוסך דן;מי רקע מוסך בהילוך ראשון;מי רקע 4 קצבים;מי רקע כץ את שטיינמץ;מי רקע מכבסה ייצוגית;מי רקע פיוניר;מי רקע חצי חינם הנפח;מי רקע וישי;מי רקע בשר מעולה;מי רקע סופר אמאייל;מי רקע עזריאלי C+D;מי רקע קרסו;מי רקע אגד החופר;מי רקע קרל ברג;מי רקע סרור;מי רקע אסול;מי רקע טרז פזוס;מי רקע מתוקה;מי רקע פפושדו;מי רקע גדרון תעשיות;מי רקע מוסך אדמונד;שרותי רכב האורגים;מי רקע חמים וטעים;מי רקע פטיסרי;מי רקע לה פארק;מי רקע בית הורי רבקה;מי רקע לורד סנדביץ;מי רקע ב.ה.ק;מי רקע מאפיית אלומות;מי רקע סופר אמאייל;מי רקע מעיין טכנולוגיות;מי רקע רקח;גדרון מאפים;מי רקע יוניון מוטורס;אופים בבית מי רקע;מי רקע טעמית;מי רקע מאפיית כל דגן;מי רקע עוגות הברון;מי רקע אומנות המתוקים;מי רקע קונדיטוריה רוני ובנו;מי רקע לחמנינה;מי רקע משען;מי רקע קניון חולון;מי רקע וישי</t>
  </si>
  <si>
    <t>;מי רקע חצי חינם הנפח;מי רקע קרסו;מי רקע אגד החופר;מי רקע עזריאלי C+D;מי רקע זמן קפה;מי רקע אופא מזון בריאות;סוביגל מי רקע;מוסך חניון דן-מי רקע;רקח-מי רקע;מי רקע אלף נשיקות;מי רקע פטיסרי;מי רקע אולמי ואסקו;מי רקע חניון אגד משה דיין;מי רקע שרותי רכב האורגים;מי רקע מוסך אדמונד;מי רקע מוסך שגריר;מי רקע יוניון מוטורס;מי רקע גדרון תעשיות;מי רקע מכבסה ייצוגית;מי רקע וישי;מי רקע קרל ברג;מי רקע בית בשר מעולה;יונימרקט מי רקע;מי רקע סרור;מי רקע אסול;מי רקע טרז פזוס;מי רקע טעמית פניני השף;מי רקע מתוקה;מי רקע אופים בבית;מי רקע בית אבות משען;מי רקע בית הורי רבקה;מי רקע כץ את שטיינמץ;מי רקע קניון חולון;מי רקע גן סיפור;מי רקע אולמי סליה;מי רקע בית חולים וולפסון;מי רקע לורד סנדביץ;מי רקע אגד החופר;מי רקע גדרון מאפים;מי רקע ארבעה קצבים;מי רקע מאפיית אלומות;מי רקע סופר אמאייל;מי רקע חמים וטעים;מי רקע חצי חינם הנפח;מי רקע אלף נשיקות;מי רקע ר.כ עוגיות הזהב;מי רקע עוות הברון;מי רקע אומנות המתוקים;מי רקע עזריאלי C+D;מי רקע בית בשר מעולה;מי רק יונימרקט;מי רקע רוני ובנו;מי רקע לחמנינה;מי רקע פטיסרי;מי רקע  וישי;מי רקע קרלברג;מי רקע לה פארק;מי רקע חניון אגד משה דיין;מי רקע מעיין טכנולוגיות;מי רקע סוביגל;מי רקע זמן קפה;מי רקע קרסו;מי רקע מאפיית כל דגן;מי רקע אולמי ואסקו;מי רקע חניון דן;מי רקע מיץ ראובן;מי רקע יוניון מוטורס;</t>
  </si>
  <si>
    <t>מי רקע נאות שש;מי רקע ביסקוטי;מי רקע קוקה קולנ;מי רקע מעיני ישועה;מי רקע אינטפלייט;מי רקע וגשל;מי רקע אריסטוקרט;מי רקע ותיקים;מי רקע נאות 6;מי רקע קוקה קולה;מי רקע בית חולים מעיני ישועה;מי רקע אריסטוקרט;מי רקע בסקוטי;מי רקע וגשל;מי רקע נאות 6;מי רקע אינטרפליט;מי רקע קוקה קולה;מי רקע מעיני ישועה;מי רקע בסקוטי;מי רקע קולה;מי רקע מעיני ישועה;מי רקע וגשל;מי רקע בסקוטי;מי רקע ותיקים;מי רקע אריסטוקרט;מי רקע אריסטוקרט;מי רקע ותיקים;</t>
  </si>
  <si>
    <t>מי רקע האופה מבגדד ;מי רקע מוסך שריף את חנא;מי רקע מוסך אקספרס ;מי רקע קבוצת אלון ;מי רקע B4U;מי רקע בית הבשר גינדי;מי רקע אופיס;מי רקע בית ההורים ליציק;מי רקע בית הורים ליציק; מי רקע B4U;מי רקע אופיס טקסטיל;מי רקע האופה מבגדד ;מי רקע מוסך אקספרס ;מי רקע B4U;מי רקע קבוצת אלון ;מי רקע בית הבשר גינדי;מי רקע אופיס;מי רקע בית ההורים ליציק ;מי רקע האופה מבגדד ;מי רקע B4U;מי רקע קבוצת אלון ;מי רקע אופיס;מי רקע בית ההורים ליציק ;</t>
  </si>
  <si>
    <t>מי רקע סלטי הגן + פסטוריקו + דרום אמריקה</t>
  </si>
  <si>
    <t>שעת דיגום 11;מי רקע</t>
  </si>
  <si>
    <t>דרום אמריקה</t>
  </si>
  <si>
    <t>שלטי הגן</t>
  </si>
  <si>
    <t>פסטו רוקו;מי רקע עבור</t>
  </si>
  <si>
    <t>פסטוריקו;מי רקע סלטי הגן +</t>
  </si>
  <si>
    <t>דרום א ריקה +</t>
  </si>
  <si>
    <t>פסטוריקו;</t>
  </si>
  <si>
    <t>מי רקע מגדלי הים התיכון + צומת סביון</t>
  </si>
  <si>
    <t>שעת דיגום 10;מי רקע מסעדת פארוק</t>
  </si>
  <si>
    <t>שעת דיגום 9:10;מי רקע סיטי סטאר</t>
  </si>
  <si>
    <t>שעת דיגום 9:55;מי רקע מוסך א. מ. ואחיו</t>
  </si>
  <si>
    <t>שעת דיגום 10:25;מי רקע חיים לגזיאל</t>
  </si>
  <si>
    <t>שעת דיגום 8:30;מי רקע מאפיית  הכהנים</t>
  </si>
  <si>
    <t>שעת דיגום 9:30;שעת דיגום 9:55</t>
  </si>
  <si>
    <t>מי רקע אולם דניאל;מי רקע מוסך וולבו</t>
  </si>
  <si>
    <t>שעת דיגום 10:20;מי רקע עדי קייטרינג;מי רקע אטליז שרעבי;מי רקע אנטבה;מי רקע אחים שקורי;מי רקע מאפיית השלום;מי רקע אצל התורכי;מוסך אחרון. מ. ואחיו;מי רקע סיטי סטאר;מי רקע לגזיאל;מי רקע עדי קייטרינג;מי רקע מוסך וולבו;מי רקע מגדלי הים התיכון וצומת סביון;מי רקע שרעבי;מי רקע אחים שקורי;מי רקע אולמי דניאל;מי רקע פארק אריאל שרון;מי רקע מגדלי הים התיכון וצומת סביון;מי רקע סיטי סטאר;מי רקע אצל התורקי;מי רקע מסעדת פארוק;מי רקע מפגש אנטבה;מי רקע מאפיית השלום;מי רקע חיים לגזיאל;מי רקע שרעבי;מי רקע אחים שקורי;מי רקע מוסך וולבו חנן ;מי רקע אולמי דניאל;מי רקע פארק אריאל שרון;מי רקע מגדילי הים התיכון</t>
  </si>
  <si>
    <t>צומת סביון;מי רקע מוסך א מ ואחיו;מי רקע סיטי סטאר;מי רקע שרעבי;מי רקע אחים שקורי;מי רקע מוסך וולבו;</t>
  </si>
  <si>
    <t>אחים לוי;ג'פניקה;טאטי;שלווה ברז חניה;משען ברז שרותים ;קניון גבעתיים ברז ארקפה;גלבוע;מוסך האחים;קניון גבעתיים;סוסו טאטי;שלווה;משען;מי רקע מוסך לוי;מי רקע גפניקה;מי רקע מתחם טאטי;מי רקע שלווה;מי רקע משען;מי רקע גלבוע;מי רקע גבעתים קניון;מי רקע שלווה;מי רקע משען;מי רקע גפניקה;מי רקע אחים לוי;מי רקע מתחם סוסו סורה</t>
  </si>
  <si>
    <t>דגימה בשעה 1330 דיווח עקב תקלה בדגימנית;</t>
  </si>
  <si>
    <t>מי רקע שופרסל דיל;מי רקע מחלבות גד ;מי רקע פרשמרקט ;מי רקע יוחננוף ;;מי רקע רמי לוי ;מי רקע י.מ אומגה 3;מי רקע י.ל בראל;מי רקע חישוקים ;מי רקע רוז אומגה ;מי רקע בלדי חנות ;מי רקע בלדי קייטרינג ;מי רקע מוסך הצוות;מי רקע מוסך גדי ודוד;מי רקע מוסך דנין;מי רקע שיבולת השרון העמל;מי רקע ה.ס ייצור ושיווק בע"מ ; מי רקע מסעדת דוש העמל ;מי רקע ישראל היום ;מי רקע מוסך שלום;מי רקע אולמי בלגיו ;מי רקע מדיקל קר;מי רקע ארומה רוטשילד ;מי רקע שיפודי ציפורה;מי רקע קניון בת ים;מי רקע סם און;מי רקע נווה באבוב בתי מלון;מי רקע א.משי;מי רקע קונדיטורית כחול לבן;מי רקע מגדלי הים התיכון;מי רקע אברבנאל ;מי רקע צחי בשרים;מי רקע ארומה בן גוריון ;מי רקע וילה מארה;מי רקע מסעדת תאיו;מי רקע סאן סט הול אולם אירועים ;רמי לוי;שופרסל דיל;;יונקס;אומגה 3;שיבולת השרון;כחול לבן;דוש עמל;הצוות;בלדי;בראל;יוחננוף;פרשמרקט;קניון בת ים;באבוב;חישוקים;ישראל היום;ה.ס.;בלדי קייטרינג;;גדי ודוד;אברבנאל;מגדלי הים התכון;מדיקל קייר;ארומה רוטשילד;ציפורה;צחי בשרים;תאיו;לא ניתן לדגום...הנציגה התנגדה בגלל שיש לקוחות. תמונה ללא לקות בכלל;וילה מארה;הצוות מוסך;גורילה;קפה קפה;רוז אומגה; משי;ארמון ים;ארומה בן גוריון;מוסך שלום;בית הפרנה;דנין;מי רקע רוז אומגה ;מי רקע בלדי חנות;מי רקע בלדי קייטרינג ;מי רקע אומגה 3;מי רקע י.לב בראל ;מי רקע דוש העמל;מי רקע רמי לוי בת ים;מי רקע פרשמרקט בת ים;מי רקע יוחננוף בת ים;מי רקע גורילה ;מי רקע ארומה בן גוריון ;מי רקע וילה מארה ;מי רקע מוסך דנין;מי רקע יונקס;מי רקע חישוקים ;מי רקע אברבנאל ;מי רקע מחלבות גד ;מי רקע ארומה רוטשילד. ;מי רקע שיפודי ציפורה ;מי רקע מדיקל קר;מי רקע מגדלי הים התיכון;מי רקע סם און;מי רקע נווה באבוב;מי רקע מוסך גדי ודוד ;מי רקע מוסך הצוות ;מי רקע קפה קפה בן גוריון ;מי רקע צחי בשרים ;מי רקע ארמון ים;מי רקע ה.ס ייצור ושיווק בע"מ ;מי רקע קניון בת ים;מי רקע חוף תאיו ;מי רקע שופרסל דיל ;מי רקע ישראל היום;מי רקע שיבולת השרון העמל;מי רקע קונדיטורית כחול לבן ;מי רקע ארומה רוטשילד ;מי רקע שיפודי ציפורה ;מי רקע מדיקל קר ;מי רקע רמי לוי;מי רקע דוש העמל;מי רקע רוז אומגה ;מי רקע אומגה 3;מי רקע מוסך שלום ;מי רקע מחלבות גד ;מי רקע בלדי קייטרינג ;מי רקע י.לב בראל;מי רקע פרשמרקט בת ימון;מי רקע יוחננוף ;;מי רקע מוסך הצוות;מי רקע מוסך גדי ודוד ;מי רקע מוסך דנין;מי רקע יונקס;מי רקע חוף תאיו;מי רקע מלון ארמון ים;מי רקע חישוקים ;מי רקע ה.ס ייצור ושיווק בע"מ ;מי רקע מאפיית שיבולת השרון העמל  ;מי רקע צחי בשרים;מי רקע אברבנאל ;מי רקע קפה קפה בן גוריון ;מי רקע ארומה בן גוריון ;מי רקע וילה מארה ;מי רקע מגדלי הים התיכון ;מי רקע סם און;מי רקע נווה באבוב מגזר בתי מלון;</t>
  </si>
  <si>
    <t>גילקו פארם;פרינטאלקטרוניקס;תמר פארמה;תחנת מעבר;המאפה הצרפתי;מעדני מניה;מכשירי תנועה man;איסוזו;חצי חינם;שופרסל דיל הלחי;אקלר;אושר עד;מנופי אבי;דקר+ צ'יריניה צח;אלבר;טלקאר קיה;לובינסקי;קרסו מוטורס;בית תעשיות מאפה;שופרסל דיל מרלוג;מוסך וולבו;אלקטרה;ידיעות אחרונות;ג'י.גי אי.טריידינג;דלי קרים;יוחננוף ראשלצ;אחוזת ראשונים;קפואים תהילה, ליידי קוקי, מתוק ומנז'לה;מאפיה של רומן;טיב טעם;מוסך יונדאי;החברה המרכזית למשקאות;פרינטאלקטרוניקס;נאפיס א.ת. ישן;דקר;גילקו פארם;תמר פארמה;דה לה פה וקמיליה;ליפשיץ;קניון הזהב;סינמה סיטי;אןלמי תרין;מיקדן;נאפיס א.ת.ח;יס פלנט;לאגו;בלוודר;שואף את ברוק;שלטי משני;מסעדת גומבה;פטיסרי;קניון ראשונים;מכון וולקני רפת+ מטבח;יוחננוף;י.ד.שלוס;אחוזת ים;איקאה;קפה פולה;ביס ויצו;קניון רוטשילד;חצי חינם;אלקטרה;מוסך דוד לבינסקי;קיה;מנופי אבי;יונדאי;טיב טעם;שופרסל דיל מרלוג;ד.ק.ר וצ'רניה;אלבר;מוסך מאן;איסוזו;קרסו;מוסך וולבו;אקלר;אושר עד;דלי קרים;אחוזת ראשונים;פרינטאלקטרוניקס;תמר;גילקו פארם;מעדני מניה;קיסוס אריה;ידיעות אחרונות;קפואים תהילה, קינוחים, ליידי קוקי ומנזל'ה;מאפיית רומן;ליפשיץ תעשיות;החברה המרכזית למשקאות;תחנת מעבר;י.ד. שלוס;אוונטז פטיסרי;שואף את ברוק;מכון וולקני רפת;פרינטאלקטרוניקס;מטעמי ישראל;צרניה צח ודקר;בנדיקט; מנופי אבי;טיב טעם;מוסך יונדאי;גילקו פארם;תמר;ידיעות אחרונות;מוסך וולבו;אחוזת ראשונים;מכשיירי תנועה - מאן;מוסך איסוזו;אלבר;מוסך קיה;מוסך לובינסקי;מוסך קרסו;צמפיון מוטורס;חצי חינם ראשלצ;אושר עד;אלקטרה;גי,גי,אי זי טרידינג;קפואים תהילה, ליידי קוקי,מתוק, מנזלה;שופרסל מרלוג;אקלר;מעדני מניה;דלי קקים;מאפיית רומן;אסותא ראשלצ;המאפה הצרפתי;קניון הזהב;פרינטאלקטרוניקס;;יוחננוף;החברה המרכזית קוקה קולה;איקאה;קניון רוטשילד;קליספרה;תמר פארמה;ליפשיץ;דקר ציוד רפואי.</t>
  </si>
  <si>
    <t>קיים טופס ידני , שעת דיגום 10:20;ג'י.ג'י.אי.זי..זי;מיקדן;תרין;תחנת מעבר;יס פלאנט;לאגו;נאפיס א.ת.ישן;בית תעשיות מאפה לחמא;מטעמי ישראל;מכון וולקני מטבח;מוסך וולבו;אלקטרה;הצדף;בלוודר;שופרסל דיל הלחי;נאפיס א.ת.ח;ידיעות אחרונות;בי"ס ויצו;איטיס גומבה;סלטי משאני;קפה פולה;קניון ראשונים;מעדני מניה;אוונטז פטיסרי;סינמה סיטי;שופרסל דיל מרלוג;טיב טעם;שואף את ברוק;אחוזת ראשונים;;אושר עד;אקלר;פרינטאלקטרוניקס;קליספרה;מאפיית רומן, קיים טופס ידני עקב שדרוג מערכת;בנדיקט;יוחננוף;החברה המרכזית להפצת משקאות;ליפשיץ תעשיות;דלי קרים;</t>
  </si>
  <si>
    <t>מי רקע מעון בני ציון ;מי רקע אשבול;מי רקע מוסך עדן;מי רקע רוזמרין;מי רקע ויקטורי שבזי;מי רקע ביסקול;מי רקע הכובש;מי רקע ויקטורי אפק;מי רקע פרטנר;מי רקע פאר פארם ;מי רקע ביסקול;וקטורי;פרטנר;רוזמרין;בני ציון כפר פרח;פאר פארם;הכובש;ביסקול;אשבול;ויקטורי שבזי;מי רקע רוזמרין ;מי רקע אשבול;מי רקע בני ציון;מי רקע פרטנר;מי רקע פאר פארם ;מי רקע הכובש;מי רקע ויקטורי אפק;מי רקע ויקטורי שבזי;מי רקע ביסקול ;מי רקע מוסך עדן;מי רקע רוזמרין ;מי רקע אשבול;מי רקע פרח (בני ציון);מי רקע הכובש;מי רקע ביסקול;מי רקע פאר פארם ;מי רקע ויקטורי אפק;מי רקע פרטנר;מי רקע ויקטורי שבזי ;</t>
  </si>
  <si>
    <t>גפניקה;קיסו;מי רקע קיסו קניון קרית אונו ;מי רקע מתחם המזון קאנטרי;מי רקע קיסו;מי רקע מתחם המזון קאנטרי קריית אונו;</t>
  </si>
  <si>
    <t>שעת דיגום 11;שעת דיגום 12:25;שעת דיגום 12:30;שעת דמגום 10:50;מי רקע קניון ארנה + מלון ריץ</t>
  </si>
  <si>
    <t>שעת דיגום 11:40;שעת דיגום 10:25;שעת דיגום 11:10;מי רקע ב. א. פרוטיאה</t>
  </si>
  <si>
    <t>שעת דיגום 11:55;מי רקע קפה לנדוור</t>
  </si>
  <si>
    <t>שעת דיגום 9:55;מי רקע גן סיפור</t>
  </si>
  <si>
    <t>שעת דיגום 10:55;מי רקע בית אקרשטיין</t>
  </si>
  <si>
    <t>שעת דיגום 8:20;מי רקע מלון פאבליקה</t>
  </si>
  <si>
    <t>שעת דיגום 9:50;מי רקע אולם אמדו;שעת דיגום 8:25;מי רקע מלון דניאל</t>
  </si>
  <si>
    <t>שעת דיגום 8:55;מי רקע מלון הרודס</t>
  </si>
  <si>
    <t>שעת דיגום 10;מי רקע הרב קוק;מי רקע טיב טעם;מי רקע מלון דן ארכדיה;מי רקע מלון דניאל;מי רקע בית אקרשטיין;מי רקע מלון פאבליקה;מי רקע בנדיקט;מי רקע מוסך אהרן</t>
  </si>
  <si>
    <t>;מי רקע מוסך מרום;מי רקע בית אבות משהד;מי רקע מלון הרודס;מי רקע קניון ארנה ומלון קרלטון;מי רקע בית פרוטאיה;מי רקע בית אבות יוליאנה;נאפיס מי רקע;מי רקע גן סיפור;מי רקע קפה לנדוור;מי רקע קניון 7 הכוכבים;מי רקע הרצליה מדיקל סנטר;מי רקע בית מלון דניאל;מי רקע מלון דן ארכדיה;מי רקע בנדיקט;מי רקע בית אבות הרב קוק;מי רקע טיב טעם הרצליה;מי רקע בית אבות משהד;מי רקע קפה לנדוור;מי רקע בית אבות יוליאנה;מי רקע קניון 7 הכוכבים;מי רקע קניון ארנה</t>
  </si>
  <si>
    <t>מלון קרלטון;מי רקע מלון הרודס;מי רקע נאפיס;מי רקע</t>
  </si>
  <si>
    <t>אקרשטיין אבא אבן</t>
  </si>
  <si>
    <t>אקרשטיין המנופים;מי רקע  לון פאבליקה;מי רקע מלון דן;מי רקע בית אבות משהד;מי רקע בית אבות הרב קוק;מי רקע טיב טעם;מי רקע בית אקרשטיין</t>
  </si>
  <si>
    <t>אבא אבן</t>
  </si>
  <si>
    <t>המנופים;קניון 7 הכוכבים;מי רקע גן סיפור;מי רקע אולמי אמדו;מי רקע מלון דניאל;מי רקע</t>
  </si>
  <si>
    <t>קניון ארנה צפון</t>
  </si>
  <si>
    <t>קניון ארנה דרום</t>
  </si>
  <si>
    <t>מלון קרלטון ;מי רקע מלון פאבליקה;מי רקע נאפיס;מי רקע הרצליה מדיקל;מי רקע בנדיקט;מי רקע מוסך אהרון;מי רקע מלון הרודס;מי רקע מוסך מרום;מי רקע בית יוליאנה;</t>
  </si>
  <si>
    <t>מי רקע חצי חינם כנפיים ואוטובובים</t>
  </si>
  <si>
    <t>שעת דיגום 10:15;מי רקע לאנצ טיים</t>
  </si>
  <si>
    <t>שעת דיגום 10:55;שעת דיגום 11:15;שעת דיגום 9:55</t>
  </si>
  <si>
    <t>מי רקע מוסך סמרלי;שעת דיגום 10:55</t>
  </si>
  <si>
    <t>מי רקע מוסך קיה;שעת דיגום 11:55</t>
  </si>
  <si>
    <t>מי רקע סנו מטבח;מי רקע קניון עזריאלי</t>
  </si>
  <si>
    <t>שעת דיגום 11:25;מי רקע עד 120;מי רקע מחלה המושבה;מי רקע חצי חינם כנפיים ואוטובוסים;מי רקע לאנץ טיים;מי רקע מוסך סמראלי;מי רקע מוסך קיה;מי רקע סנו;מי רקע קניון עזריאלי;מי רקע עד 120;מי רקע שלוותא;מי רקע אחוזת השרון;מי רקע מחלבת המושבה;מי רקע קשת;מי רקע קוקה קולה הוד השרון;מי רקע חצי חינם כנפיים ואוטובוסים;ני רקע לאנץ טיים;מי רקע קניון עזריאלי;מי רקע עד 120;מי רקע אחוזת השרון;;מי רקע מוסך סמרלי;מי רקע מוסך קיה;מי רקע קשת;מי רקע שולמית קוסמטיקה;מי רקע מחלבת המושבה;מי רקע קוקה קולה הוד השרון;מי רקע חצי חינם כנפיים</t>
  </si>
  <si>
    <t>אוטובוסים;מי רקע קניון עזריאלי;מי רקע לאנץ טיים;מי רקע מוסך סמראלי;מי רקע סנו;מי רקע מוסך קיה;מי רקע שלוותה;תאריך דיגום 20/12/22</t>
  </si>
  <si>
    <t>נדגם ע"י עידו</t>
  </si>
  <si>
    <t>קייסר דיגום;מי רקע עד 120;מי רקע מחלבת המושבה;מי רקע אחוזת השרון;מי רקע שלוותה;מי רקע קשת;</t>
  </si>
  <si>
    <t>טאטי;ציפור בשרון;שופרסל יהוד;הנסון;משא;רותם פז;;צמד;אמיגוס;שופרסל סביונים;הנסון;ציפור השרון;מוסך ישי / יוסף צמיגים;אמיגוס;קניון סביונים;אופל;רותם פז מוסך;משא;מי רקע ציפור השרון;מי רקע שופרסל דיל;מי רקע קניון סביונים;מי רקע אמיגוס ;;מי רקע ציפור השרון;מי רקע מוסך הצמד;מי רקע מוסך עדי;מי רקע קניון סביונים ;מי רקע מוסך מ.ש.א;מי רקע הנסון;מי רקע צמיגי פרונט יוסף;מי רקע אמיגוס ;מי רקע טאטי;</t>
  </si>
  <si>
    <t>יש סתימה בתעלות. לא ניתן לדגום;תא דיגום;</t>
  </si>
  <si>
    <t>ביקור עם עומר איכה"ס;;;;</t>
  </si>
  <si>
    <t>;המפעל עובד עד 11 בבוקר לפי המנהל מר עופר רוזליו;יש להוסיף פרמטרים לפי מגזר;;משטח ממוקם מעל השוחה. לא ניתן לדגום;;</t>
  </si>
  <si>
    <t>קיימת סתימה בנקודת הדיגום;</t>
  </si>
  <si>
    <t>שוחה הוחלפה;;נראו מים מסביב לשוחה. נמסר מהעסק כי שופכים מים לאחר שאיפת הרצפות על הרחבה בחוץ. נמסר לדן כי יש לשפוך את השפכים בתעלות בעסק. דן אמר שיבוצע;;</t>
  </si>
  <si>
    <t>המטבח נשרף. כל המסעדה בשיפוץ. נמסר למאור כי אם יש טענות לגביי קו נוסף, כדאי לבדוק עכשיו שהמסעדה בשיפוץ.</t>
  </si>
  <si>
    <t>מאור מסר כי יש קו נוסף כנראה מכיוון השירותים ושהוא יחשוף את הצנרת ויזמין את התאגיד לבדוק;;נדגם מתא הדיגום. נצפתה זרימה לכיוון השוחה;לא מוכן לדיגום. אומר שנדרש לתאם מראש. שנמסר כי יתאם מראש, אמר שיודיע מתי....;</t>
  </si>
  <si>
    <t>המוסך לא בעבודה,מפריד לא מלא ולא ניתן לקחת דיגום;ביקור ללא דיגום-משאבה טבולה תקולה,הוזמן טכנאי על ידי אלי הבעלים;כפי שקורה ברוב המקרים-המשאבה הטבולה בתקלה ולא היה ניתן לבצע דיגום</t>
  </si>
  <si>
    <t>הוצגו תעודות פינוי אחרונות;עקב שינויים במתחם העסק בוצעו שינויים בצנרת הביוב אשר תהיה מוכנה לדיגום בעתיד הקרוב</t>
  </si>
  <si>
    <t>הביקור לווה בנציגת היח"ס בעירייה</t>
  </si>
  <si>
    <t>;;;למרות הזרמת מים ממושכת לא נראתה זרימה במוצא מתקן</t>
  </si>
  <si>
    <t>המפעל חזר מהדממה בת שבועיים.</t>
  </si>
  <si>
    <t>;;ביקור ללא דיגום-בור הדיגום מלא בשפכים עקב סתימה ,הוזמנה ביובית;;</t>
  </si>
  <si>
    <t>השפכים נראו חום כהה;חום כהה;ביקור עם כפיר, יובל וידע מים. לא נראתה זרימה;;יובל לא עונה;</t>
  </si>
  <si>
    <t>;שפכים צהובים;;</t>
  </si>
  <si>
    <t>המקום עבר שיפוץ. משה הזכיין...לשלוח למייל שלו את הפיקוחים;שומני + ריח (לא נלקח בקבוק ליטר עקב גושי שמנים);;;</t>
  </si>
  <si>
    <t>;ברז דיגום;ברז דיגום ;ברז דיגום ;</t>
  </si>
  <si>
    <t>יום גשום ;</t>
  </si>
  <si>
    <t>;;טמפרטורה שפכים 45 מעלות צלזיוס ;;</t>
  </si>
  <si>
    <t>משרד הבריאות דרש להפסיק את ההפעלה של המתקן החדש ולכן כעת עובד רק מפריד השומן, לפני משורת הדין לא נלקחה דוגמה עד לבירור העניין עם משרד הבריאות;;;מפריד השומן ריק משפכים.</t>
  </si>
  <si>
    <t>נראה כי הדף אינו פעיל;;</t>
  </si>
  <si>
    <t>;;האולם טרם פתוח</t>
  </si>
  <si>
    <t>גם הנציג איננו הפעם כי סגור כניסה אחורית;;</t>
  </si>
  <si>
    <t>בוצע פעולות במפריד אולם עדיין פתח דגום תעשייתי אינו מאפשר דגום תקני כמו גם שוחה אחרונה. ;מפריד לא נגיש</t>
  </si>
  <si>
    <t>לטענת מנהל עוזבים בסביבות ספטמבר לנקום חדש. הןסבר שוב הנושא ;שוחחתי עם יובל שפר אחמשית במקום. הסברתי לה על נושא מפריד השומנים. יובל טוענת שנכון לעכשיו אין כוונה לסגור את המסעדה בניגוד לנטען בפעם קודמת אלא במקביל למסעדה החדשה. יובל תוודא שתהיה גישה למפריד השומנים עוד בימים הקרובים. הטל של הזכיין שי הינו 0526209309. טלפון של יובל 0544343884;</t>
  </si>
  <si>
    <t>;מסרבים להדגם.</t>
  </si>
  <si>
    <t>אורי המנהל טען טלפונית לבא יום אחר כי הוא רחוק. השיחה נוהלה דרך טלפון של העובד מועמד.</t>
  </si>
  <si>
    <t>במקום קיימים גם שם קסאנדו על הוטרינות ובכניסה;;אין נציג הפעם בשעות הבוקר</t>
  </si>
  <si>
    <t>סגור גם לציבור;</t>
  </si>
  <si>
    <t>יום גשום. נדגם בגשם;;;</t>
  </si>
  <si>
    <t>מפרידים;;להוסיף שמנים כלליים</t>
  </si>
  <si>
    <t>ללא בדיקה pH בשטח;</t>
  </si>
  <si>
    <t>להוסיף בדיקת מוליכות הירקון 276 תל אביב;</t>
  </si>
  <si>
    <t>אין דגום. לא יודעת לתת תשובות לגבי המקום וסגירתו. מנהל לא נוכח. מפריד ללא גישה;</t>
  </si>
  <si>
    <t>בדיקה שיש איטום. בוצע איטום על ידי טביב. אין זרימה;יציאת המפריד אטום לא נראו שפכים רק סניטארי;</t>
  </si>
  <si>
    <t>סאן סט הול. דיגום מפריד גדול לבדיקה לפני הכנסה לתוכנית ניטור  ברז דיגום מבור;נלקחה דיגום ממוסך או אר וי... ליד מוסך הצוות. טעות במיקום. מספר 58073 בוטלה על שם מוסך הצוות;</t>
  </si>
  <si>
    <t>ברז דיגום;;;;</t>
  </si>
  <si>
    <t>בגלל סתימה במערכת הביוב;</t>
  </si>
  <si>
    <t>הופעלה משאבה, נדגם מזרם תעשייתי בשוחה אחרונה;הופעלה משאבה;</t>
  </si>
  <si>
    <t>מפריד השומן פונה ולא מולא במים. מפלס השפכים נמוך ממפלס היציאה לביוב;מפריד פונה ולא מולא עד גובה היציאה.</t>
  </si>
  <si>
    <t>הוסבר אופן תפעול מפריד.;;;</t>
  </si>
  <si>
    <t>רכב חונה על נקודת הדיגום;רכב חונה על נקודת הדיגום;רכב חנה על נקודת הדיגום;רכב חונה על נקודת הדיגום;</t>
  </si>
  <si>
    <t>נקוסת דיגום לא חשופה;עדיין לא נחשפה נקודת הדיגום.</t>
  </si>
  <si>
    <t>בוצע שיחה עם אורן ונאמר שקיבלו הצעת מחיר לחשיפה;</t>
  </si>
  <si>
    <t>הופעלה משאבה;הופעלה משאבה;</t>
  </si>
  <si>
    <t>נלקח בשוחה אחרונה ( זרם תעשייתי);נדגם מזרם מוצא מפריד בשוחה אחרונה;</t>
  </si>
  <si>
    <t>דגימה נלקחה בחטף בשעה 1405</t>
  </si>
  <si>
    <t>מצינור ההולכה למכון השפדן;דגום חטף מבריכת משלוח;נלקח מבריכה אורגנית</t>
  </si>
  <si>
    <t>טרום אחרונה</t>
  </si>
  <si>
    <t>דגום חטף;דגימה ממיכל דגום סניטרי</t>
  </si>
  <si>
    <t>תחתית מיכל</t>
  </si>
  <si>
    <t>דגימת חטף ;דגום חטף מבריכה 5 באורמידן</t>
  </si>
  <si>
    <t>חטף</t>
  </si>
  <si>
    <t>שעת דיגום בפועל 11:17-11:20;;</t>
  </si>
  <si>
    <t>המוסך נסגר ולא קיים יותר,יש להוציאו מתכנית הניטור;</t>
  </si>
  <si>
    <t>נציג העסק לא נכח,לא היתה זרימה במוצא מתקן;לא קיימת זרימה במוצא מתקן,קיים מיכל גדול לפני ההזרמה לביוב ובמקביל כמות הזרמת המים לביוב הינה נמוכה ביותר</t>
  </si>
  <si>
    <t>תחנת דלק יעד חופפת במיקום למישה נכסים כך שיש להוציא אחד מהם מתכנית הדיגום כאשר יהיה נכון יותר להוציא את מישה נכסים שאינו נחשב תחנת דלק כפי שהוא משוייך</t>
  </si>
  <si>
    <t>כאמור,בתחנת דלק יעד לא נכח מנהל התחנה על מנת לאפשר דיגום ולכן בוצע ביקור ללא דיגום;</t>
  </si>
  <si>
    <t>שעת דיגום 10;;;;</t>
  </si>
  <si>
    <t>אין אפשרות לדגום;</t>
  </si>
  <si>
    <t>שעת דיגום 11:15;;;;</t>
  </si>
  <si>
    <t>שעת דיגום 12:15</t>
  </si>
  <si>
    <t>;;לא ניתן לדגום. שוחה חסומה בניירר;;</t>
  </si>
  <si>
    <t>ביקור ללא דיגום. בור איסוף לא נפתח. שוקי הבטיח לצלם ולנקות את הבור;;עדיין השוחות סגורות. ביקור עם כפיר והמשטרה הירוקה ;ביקור עם המשרד להגנת הסביבה עם כפיר. בוצעה שטיפה של המפריד ושל בור השומן;</t>
  </si>
  <si>
    <t>ללא DOX;</t>
  </si>
  <si>
    <t>;;ערך הגבה לא נבדק עקב תקלה טכנית.;;</t>
  </si>
  <si>
    <t>;לא נדגם. נציג מאלעד טכנולוגיות הציג את המערכת לאור תקלה (צופת במיכל אחרון הושב לתחילת התהליך)</t>
  </si>
  <si>
    <t>;כל המחלקה נמצאים בחופש . אין נוכחות;;בדיקת מסלול פינוי הבוצה לאלעד טכנולוגיות כפי שהתברר בדיגום האחרון. פינוי פעם בחודש. תנור נמצא באלעד טכנולוגיות;</t>
  </si>
  <si>
    <t>;;;מנהלת מזכירות לא נמצאת עבור הפרוצדורה עם הדשא. ;</t>
  </si>
  <si>
    <t>משאבת לא עובדת עקב תקלת חשמל. טיפול מיידי הבטיח רן הבעלים . ידוגם בפעם הבאה;טרם טופל הנושא של נק דגום. רן מנהל הודיע שיטופל בהקדם;שוב מפריד לא מלא עד הסוף . לטענת רן בעל העסק הביובית המפנה לא יכל לטפל בכך. לא ניתן לבצע דגימה מייצגת;;</t>
  </si>
  <si>
    <t>הוסבר לאבי הבעלים הנושא של בקרת שפכי תעשייה והעובדה שהמפריד אינו מלא וזרמים לא מגיעים למפריד. טען שיטפל;אין דגימה</t>
  </si>
  <si>
    <t>מים מוזרמים ישירות לשוחה ודגום לא ייצג</t>
  </si>
  <si>
    <t>לא נראה חיבור למפריד (לפי זמן ונפח)</t>
  </si>
  <si>
    <t>שוב שיחה טלפונית עם מנהל אבי. אמר שאיננו מבין את הבעיה וליזום מפגש לא בהפתעה;</t>
  </si>
  <si>
    <t>זרם תעשיתי אחוד לפי תכנית ניטור מעודכנת הן מינרלי מאוחד לאורגני;ברז עם הגנה לדיגום מעט בעייתי בויסות וביקשתי לשפר. בוצע שוב דגום שמנים על מנת לוודא שחומר שימור לא יצא מבקבוק. עקב הפרמטרים הרבים יש לציין שהדגום בוצע בטווח הזמן שבין 1027 לבין 1108 בדיגומי החטף;לא נדגם. בעקבות תובנות נכנסנו לסיור במקום עם תדרוך לגבי השפכים והזרם המאוחד להבנת יציאה משוחה;;</t>
  </si>
  <si>
    <t>שעת דיגום 11;;;</t>
  </si>
  <si>
    <t>500 מל שמנים;;מפריד ריק. לא נלקחה דגימה והוזרם מים;</t>
  </si>
  <si>
    <t>אין זרימה ביציאה זרם כללי</t>
  </si>
  <si>
    <t>לא נלקחה דגימת שפכים</t>
  </si>
  <si>
    <t>הייתי עם עמיחי מהתאגיד;הדיגום בוצע בשוחה ברחוב שמחובר המפעל.</t>
  </si>
  <si>
    <t>ללא נוכחות של נציג המפעל.</t>
  </si>
  <si>
    <t>ללא מי רקע;;אין אישור לדגום</t>
  </si>
  <si>
    <t>דודו נציג העסק;</t>
  </si>
  <si>
    <t>;בליווי קיסר דגום (עידו);;;</t>
  </si>
  <si>
    <t>;שומני ..ומוצקים;;;</t>
  </si>
  <si>
    <t>בוצעה שיחה טלפונית  עם לירן לדבריו אין אף אחד באולם בשעת הביקור. לא ניתן לקחת דוגמה מאחר ולא ניתן להזרים מים;בוצעה שיחה עם בעל האולם ונאמר כי אף אחד באולם כך שלא ניתן להזרים מים;</t>
  </si>
  <si>
    <t>בעל האולם אינו מאשר לבצע דיגום ללא נוכחותו;שוב אין אישור לבצע דיגום ללא נוכחות העל האולם. מבקש לקבוע איתו מראש.;</t>
  </si>
  <si>
    <t>;דיגום בפועל 9:10-9:28;;</t>
  </si>
  <si>
    <t>קיים טופס ידני שעת דיגום 9:45;;;</t>
  </si>
  <si>
    <t>נדגם בשוחה אחרונה של המתחם;;נדגם בשוחה אחרונה של המתחם;</t>
  </si>
  <si>
    <t>;דיגום בפועל 9:40-9:45;;;קיים טופס ידני. שעת דיגום 10:25;שוחת הביוב אליה מתנקזים שפכי המםעל סתומה;</t>
  </si>
  <si>
    <t>מפריד השומן בבוקר לפני הדיגום. עדיין לא מלא עד גובה היציאה לביוב;;;;</t>
  </si>
  <si>
    <t>;דיגום בפועל 11:20- 11:26;;;;</t>
  </si>
  <si>
    <t>מפריד השומן פונה מתכולתו ולא מולא במים. לא ניתן לדגום;;</t>
  </si>
  <si>
    <t>אין זרימה.</t>
  </si>
  <si>
    <t>אין מתקן לטיפול שפכים לכן גם לא ניתן לבצע הזרמה יזומה;זרימה מאוד חלשה , לא ניתן לדגום.;;</t>
  </si>
  <si>
    <t>;נלקח מזרם מוצא מפריד, אין בשוחה אחרונה זו שפכים סניטריים של העסק.;</t>
  </si>
  <si>
    <t>;oferlevi86@gmail.com;תקלה בבור שאיבה של התאגיד;;</t>
  </si>
  <si>
    <t>ברז דיגום;המלון ואולם האירועים נראים ללא פעילות;המקום עדיין בשיפוצים . מדבריי עובדי המקום, ייקח זמן עד שיפתח;</t>
  </si>
  <si>
    <t>סתימה בקו למפריד</t>
  </si>
  <si>
    <t>יש תמונה;</t>
  </si>
  <si>
    <t>תמונות;ביקור עם תומר שירי. לא ניתן לדגום מאחר ולא ניתן לאסוף זרם מוצא מפריד. יש לסדר נקודת דיגום נוחה;נמסר לאיציק מנשה. לא ניתן לדגום. שוחת דיגום מבוטנת. מפריד ריק;</t>
  </si>
  <si>
    <t>;המפריד פונה ולא מולא במים.</t>
  </si>
  <si>
    <t>מפלס השפכים לא הגיע למפלס היציאה לביוב;;;</t>
  </si>
  <si>
    <t>;שעת דיגום בפועל 11:40;</t>
  </si>
  <si>
    <t>מערכת הפלד 22 תאריך 29.12.21 שעה 12:27;מערכת מאסף הסולל דיגום מתאריך 2.01.22 שעה 17:52;מערכת מאסף גימת השחרות, דיגום מתאריך 10.1.22 שעה 12:40;מערכת הפלד 22 תאריך דיגום 16.1.22 שעה 11:45;מערכת מאסף הסולל דיגום מערכת מתאריך 19.1.22 שעה 8:30;מאסף גימת השחרות מתאריך 23.01.22 שעה 7:02;מערכת קנדו מאסף הסולל מתאריך 24.01.22 שעה 7:47;דיגום מערכת מאסף גימת השחרות מתאריך</t>
  </si>
  <si>
    <t>30.01.22 שעה 17:10;דיגום מערכת מזרח 3 תאריך 10.02.22 שעה 11:15;מערכת קנדו מאסף גימת השחרות מתאריך 9.02.22 שעה 17:10;דיגום מערכת מאסף הסולל מתאריך 10.02.22</t>
  </si>
  <si>
    <t>שעות 8:04 ו 11:45;דיגום מערכת מאסף גימת השחרות 23.02.22 שעה 7:12.</t>
  </si>
  <si>
    <t>דוגמה נאספה ע"י ליאור;דיגום מערכת מאסף גימת השחרות מתאריך2.03.22 שעה 7:02;דיגום מערכת מאסף מזרח 3 מתאריך 2.03.22 שעה 12:45;מערכת גימת השחרות דיגום מתאריל 2.03.22 שעה 7:12;דיגום מערכת מאסף גימת השחרות 23.03.22 שעה 7:12;מאסף הבנאי 2 מתאריך 3.04.22 שעה 15:15;מאסף בנאי 2 מתאריך 26.04.22 שעה 16:15;דיגום מערכת מאסף הבנאי 2 מתאריך 8.05.22 שעה 9:15;מאסף מזרח 3 דיגום מה 17.05.22 שעה 16:25;דיגום מאסף הפלד 24 מתאריץ 7.06.22 שעה 22:26;" סופראמייל", בפועל מאסף הלהב מתאריך 13.6.22 שעה 7:35;מאסף הפלד 24 מתאריך 20.06.22 שעה 16:47;מערכת סופר אמייל</t>
  </si>
  <si>
    <t>דיגום מתאריך 01/07/22</t>
  </si>
  <si>
    <t>שעה 16:52;דיגום וישי</t>
  </si>
  <si>
    <t>12.07.2022;דיגום גימת</t>
  </si>
  <si>
    <t>10.07.2022;מערכת קנדו שפדן;צערכת וישיי מתאריך 20.07.22 שעה 13:35;מערכת הפלד 24 מתאריך 18.7.22 16:10;מערכת מאסף הלהב דיגים מתאריך 20.07.22 שעה 10:20;מערכת קנדו מאסף גימת השחרות דיגום מתאריך 18.07.22 שעה 16:55;מאסף ג'יקובס דיגום מערכת מתאריך 1.08.22 משעה 15:22;מאסף הסולל 9.08.22 שעה 03:30;וישיי מתאריך 16.09.22 שעה 4:05;וישיי  מתאריך 18.10.22 שעה 14:35;מכבסה הלהב 18.10.22 שעה 16:22;סופראמיל 18.10.22 שעה 15:45;רחבת סופר אמייל 10.11.22 שעה 17:05;מזרח 3. 11.11.21 שעה 11:20;מכבסת הלהב מתאריך 7.11.22 שעה 7:10;הפלד 24 מתארך 15.11.22 שעה 10:45;מכבסת הלהב מתאריך 21.11.22 בשעה 7:00;הבנאי 40 מתאריך 8.12.22 שעה 6:57;</t>
  </si>
  <si>
    <t>שעת דיגום 10:20;;;;</t>
  </si>
  <si>
    <t>בשיחה טלפונית עם בעל המפעל, תומר נאמר כי מאחר והפעילות עונתית לא עובדים היום. ;המקום נמצא סגור, בשיחה עם בעל העסק נאמר כי אין פעילות בתקופה זו.</t>
  </si>
  <si>
    <t>הפעילות תחל בסמוך לספטמבר;מפעל סגור, עדיין לא החל. פעילות עונתית וכן לא בטוח שהפעילות במקום תימשך;מפעל נסגר;</t>
  </si>
  <si>
    <t>;;;קיים טופס ידני, מתבצע שדרוג מערכת.</t>
  </si>
  <si>
    <t>שעת דיגום 11:05;</t>
  </si>
  <si>
    <t>פעולת הדיגום 11:05;מנהל מפעל קמיליה לא נמצא, לא בוצע דיגום ללא אישורו.;בעל מפעל קמיליה רטבים נמצא בחופשה, אין אישור בהעדרו לבצע דיגום;</t>
  </si>
  <si>
    <t>;;;לא קיימת גישה לנקודת הדיגום,ייפתר לקראת הביקור הבא;;</t>
  </si>
  <si>
    <t>שוחת הדיגום היתה חסומה על ידי אופנוע</t>
  </si>
  <si>
    <t>מנהל התחנה לא היה נוכח ולא היה ניתן להבין מהי נקודת הדיגום-מוצא המפריד ומה הגישה אליה</t>
  </si>
  <si>
    <t>נקודת הדיגום היא תחנת שאיבה לביוב. סניטרי ותעשייתי. נראתה סתימה בתעלות. בור מקומי נראה מלא במים. נדרש להסדיר נקודת דיגום;;</t>
  </si>
  <si>
    <t>דיגום חטף במאסף טביב תאריך 21.07.22 שעה 12:45;נקודת דיגום קנדו תנובה - השפלה שעה 14:20;</t>
  </si>
  <si>
    <t>נלקח מבור המשמש כרגע כבור איגום של כל שפכי המתחם. קיים מפריד שומן עם תא דיגום;נלקח מזרם המגיע ממפעל הדפוס עמנואל לביוב עירוני שעת דיגום: 12:30;</t>
  </si>
  <si>
    <t>דיגום מחוץ לתוכנית דיגום</t>
  </si>
  <si>
    <t>מפעל סנו הוד השרון;תאריך דיגום  18/07/22</t>
  </si>
  <si>
    <t>בית חולים שלוותה דיגום מורכב</t>
  </si>
  <si>
    <t>קייסר דיגום</t>
  </si>
  <si>
    <t>שעת דיגום 8:20;דיגום מורכב שולמית קוסמטיקה;דיגום סנו כללי;</t>
  </si>
  <si>
    <t>הירקון 276 סיור משותף מי אביבים רשות המים דיגום מדידתספיקה 10 מקש להוביף מדידת מוליכות;</t>
  </si>
  <si>
    <t>אין זרימת שפכים מהעסק לביוב העירוני;אין זרימת שפכים לשוחה העירונית;</t>
  </si>
  <si>
    <t>שעת דיגים 10;;;יש אישור של התאגיד לא לדגום ברבעון זה;</t>
  </si>
  <si>
    <t>דוגמא אכיפה חולון ווישיי טכנולוגיות.  נלקחה דוגמא זרם תעשייתי ממוצא מיכל סופי (overflow). הדוגמא נלקחה 10:37-11:00. מולאו 4 בקבוקים.</t>
  </si>
  <si>
    <t>;מי רקע אכיפה ווישיי חולון טכנולוגיות.  נלקחה מברז ליד מטבח;</t>
  </si>
  <si>
    <t>מי רקע אחים חדד</t>
  </si>
  <si>
    <t>;מיכל דיגום;</t>
  </si>
  <si>
    <t>דיגום מערכת סמטת התבור  מתאריך 3.01.22</t>
  </si>
  <si>
    <t>שעה 00:42;דיגום מערכת 20( 1) מתאריך 29.12.21</t>
  </si>
  <si>
    <t>שעה 13:17;מערכת קנדו סמטת התבור 2 מתאריך 11.01.22 שעה 00:45;דיגום מערכת סמטת התבור 2  מתאריך 26.01.22 שעה 00:45;מערכת קנדו מאסף un19, דיגום מתאריך 20.02.22 שעה 8:15;דיגום מערכת, מאסף סמטת התבןר 2 מתאריך 22.02.22שעה 00:30;מערכת קנדו- אלכסנדר ינאי מתאריך 13.03.22 שעה 9:22;מערכת קנדו - מאסף un19 תאריך 11.03.22 שעה 7:30;מערכת קנדו מאסף אבטליון מתאריך 8.03.22 שעה 01:00;מאסף אבטליון 22.03.22 שעה 12:15;מערכת קנדו מאסף סמטת התבור 2 27.03.22 שעה 13:30;מאסף אבטליון מתאריך 28.03.22 שעה 16:15;מאסף הפסגה 2 מתאריך 28.03.22 שעה 16:30;מאסף אלכסנר ינאי מתאריך 4.04.22 שעה 12:22;מאבף הפיסגה 2 מתאריך 7.04.22 שעה 17:00;מאסף אבטליון מתאריך 25.04.22 שעה 10:01;דיגום מערכת הפיסגה 2 מתאריך 1.05.22 שעה 6:30;דיגום מאסף יחיאל דרזנר מתאריך 2.06.22 שעה 18:50;מאסף טביב מתאריך 15.6.22שעה 7:25;מאסף דרזנר מתאריך 13.06.22 שעה 20:50;מאסף טביב מתאריך 29.06.22 שעה 13:05;מאסף טביב מתאריך 19.07.22 שעה 16:20;מערכת קנדו, הפיסגה 2 דיגום מתאריך 19.7.22 12:05;דיגום מערכת מודיען דרזנר תאריך 8.08.22 שעה 13:35;חדד  23.08.22 18:17;מודיעין דרזנר 23.08.22 16:25;אלטק אחורי 24.08.22 12:37;דיגום חטף מוצא מפעל אלטק לביוב עירוני.</t>
  </si>
  <si>
    <t>שעת דיגום 11:25;חדד מתאריך 21.09.22 שעה 14:07;אלטק מתאריך 14.09.22 שעה 15:22;מערכת קנדו - עיבוד עורות, לבקש מאור תאריך ושעה;מאסף הפיסגה 2מתאריך 15.11.22 שעה 14:45; מאסף אלטק מתאריך 16.11.22</t>
  </si>
  <si>
    <t>שעה 10:20;מערכת אלטק מתארצך 27.11.22 שעה 11:00;עיבוד עורות מתאריך15.12.22 שעה 03:06;השפלה 6 מתאריך 28.12 שעה 12:27;דלסטאר מתאריך 28.12.22 שעה 11:55;דלסטאר מתאריך 22.12.22 שעה 7:57;השפלה 6 מתאריך 21.12.22 שעה 16:07;</t>
  </si>
  <si>
    <t>לא בוצע דיגום. ולד הבטיח שעד סוף שבוע הבא יבצע נקודת דיגום ובהמשך החלפה של המפריד והורדה שלו כלפי מטה. הוסבר לולד על תוכנית הדיגום השנתית והמשמעותיות;צריך להתקין את ברז הדיגום לא מהחלק העליון של המפריד אלא האמצעי.  כרגע דיגום יהיה לא תקין.  ;ברז דיגום;המקום נראה ללא פעילות. ולד מנהל העסק לא עונה טלפונית ;ולד חזר טלפונית. משיחה עם ולד הוסבר כי העסק עבר פירוק שותפות ולא עבד חודש וחצי. המפעל חוזר שבוע הבא לעבודה;לאחר שיחה עם ולד נראה כי המקום בפשיטת רגל. כנראה צריך להיכנס משהו אחר אבל זה לא ברור עדיין;</t>
  </si>
  <si>
    <t>הותקן מפריד שומן חדש בנפח 250 ליטר. המפריד פונה לפני 3 שבועות. הנקודה יציאה ממפריד. זרם אחוד.</t>
  </si>
  <si>
    <t>יציאת המפריד מגיעה לשוחה שאליה מתנקזים השפכים הסניטריים של הבניין.</t>
  </si>
  <si>
    <t>ביציאה מהמפריד נראתה שכבת שומן וריח חומצי. הוסבר ליוסי כי המפריד קטן ויהיה כנראה צורך לפינוי בתדירות גבוהה (של אחת לשבועיים)כמו כן, נדרש לפקח על הפינוי, לנקות את המפריד ולמלא במים עד הגלשה. בנוסף, נדרשות תוכניות של המפריד ושרטוט של תוואי השפכים. ;אין אפשרות לדגום...הרבה לקוחות. יש לדכום עד 9 בבוקר;יחד תאגיד וגבי;נקודת הדיגום מרוצפת ללא יכולת לדגום. הועבר ליוסי שנדרש להגיש תוכנית סניטרית.</t>
  </si>
  <si>
    <t>;נפתחה השוחה המבוטנת. נשלחה בקשה ליוסי לדרישות בווטצאפ ;השוחה לא יציבה. נמסר ליוסי שנדרש לטפל;</t>
  </si>
  <si>
    <t>בוצע ביום גשום בגשם;</t>
  </si>
  <si>
    <t>באישור עופרה רשות המים. דגימה מברכה מי תהום אתר בלדי רח אורט ישראל</t>
  </si>
  <si>
    <t>;+ בקבוק ליטר פלסטיק לאמוניה עם שימור בשטח ;</t>
  </si>
  <si>
    <t>נקודת דיגום-עג'מי 11.08.22 בשעה 5:35;עג'מי 10.08.22;דיגום רידינג מערב 29.09 בשעה 21:17;מערכת רידינג מערב 13.10.2022;נקודת דיגום ת"ש עיינות 02.10; קו Q קו החוף;ת"ש עיינות 14.11.2022;קו מזרחי 10.11.2022;קו מזרחי 02.11.2022;קו מזרחי 17.11 14:22;קו מערבי 22.11 6:05;באסה עג'מי 23.11 21:10;רידינג מערב 01.12.2022;עג'מי רשום 01.10.2022;ת"ש עיינות</t>
  </si>
  <si>
    <t>שעה 16:45; 22.12.2022ת"ש עיינות;</t>
  </si>
  <si>
    <t>ערכי חריגים רמת גן</t>
  </si>
  <si>
    <t>מספר_דגימה</t>
  </si>
  <si>
    <t>מועד_דיגום</t>
  </si>
  <si>
    <t>QCID</t>
  </si>
  <si>
    <t>IOID</t>
  </si>
  <si>
    <t>פרמטר</t>
  </si>
  <si>
    <t>intMatrixClassID</t>
  </si>
  <si>
    <t>ערך</t>
  </si>
  <si>
    <t>צ.ח.כ כללי-COD total</t>
  </si>
  <si>
    <t>105°C מרחפים ב  TSS</t>
  </si>
  <si>
    <t>זרחן-Phosphorus</t>
  </si>
  <si>
    <t>רמת גן כספים- חיובי חריגים</t>
  </si>
  <si>
    <t>מ26/06/2022 00:00:00עד21/02/2023 23:59:59</t>
  </si>
  <si>
    <t>יחידות</t>
  </si>
  <si>
    <t>רמת גן חריגים</t>
  </si>
  <si>
    <t>Time Span</t>
  </si>
  <si>
    <t>מספר מפעל</t>
  </si>
  <si>
    <t>כמות מים שנצרכה בדגימה</t>
  </si>
  <si>
    <t>כמות מים לחיוב</t>
  </si>
  <si>
    <t>סכה חיוב דגימה</t>
  </si>
  <si>
    <t xml:space="preserve"> תאריך הפקה    27/02/2023 16:20:51</t>
  </si>
  <si>
    <t>רמת גן כספים- חיובי אסורים</t>
  </si>
  <si>
    <t>מ16/06/2022 00:00:00עד21/02/2023 23:59:59</t>
  </si>
  <si>
    <t>רמת גן אסורים</t>
  </si>
  <si>
    <t>ערכי סף תקן חריגים לאיכות סביבה</t>
  </si>
  <si>
    <t>COD
LAST</t>
  </si>
  <si>
    <t>מרחפים 105
LAST</t>
  </si>
  <si>
    <t>חנקן קלדל
LAST</t>
  </si>
  <si>
    <t>זרחן
LAST</t>
  </si>
  <si>
    <t>/איגודן/טבלאות לדוחות חיוב/ערכי סף תקן/חריגים תקן Low</t>
  </si>
  <si>
    <t xml:space="preserve"> תאריך הפקה    27/02/2023 16:20:54</t>
  </si>
  <si>
    <t>כמויות מים- חישוב תקופתי</t>
  </si>
  <si>
    <t>מונה כמות מים
InterpolatedQuantity</t>
  </si>
  <si>
    <t>/איגודן/ אכיפה חולון/אלגונל</t>
  </si>
  <si>
    <t>/איגודן/ אכיפה חולון/גידרון תעשיות</t>
  </si>
  <si>
    <t>/איגודן/ אכיפה חולון/גימת השחרות</t>
  </si>
  <si>
    <t>/איגודן/ אכיפה חולון/וישיי טכנולוגיות מתקדמות</t>
  </si>
  <si>
    <t>/איגודן/ אכיפה חולון/חמים וטעים</t>
  </si>
  <si>
    <t>/איגודן/ אכיפה חולון/יונימרקט</t>
  </si>
  <si>
    <t>/איגודן/ אכיפה חולון/סופר שיווק טכנולוגיות</t>
  </si>
  <si>
    <t>/איגודן/ אכיפה חולון/קרלברג</t>
  </si>
  <si>
    <t>/איגודן/ אכיפה חולון/תרשיש היוצר</t>
  </si>
  <si>
    <t>/איגודן/אור - יהודה -  מי שקמה/&amp;מחנה תל השומר משא 7000 - מסעדות</t>
  </si>
  <si>
    <t>/איגודן/אור - יהודה -  מי שקמה/EMS</t>
  </si>
  <si>
    <t>/איגודן/אור - יהודה -  מי שקמה/אולמי אקסייט (גני סאם)</t>
  </si>
  <si>
    <t>/איגודן/אור - יהודה -  מי שקמה/אולמי דניאל</t>
  </si>
  <si>
    <t>/איגודן/אור - יהודה -  מי שקמה/אולמי קינגסטון</t>
  </si>
  <si>
    <t>/איגודן/אור - יהודה -  מי שקמה/אוריאנה</t>
  </si>
  <si>
    <t>/איגודן/אור - יהודה -  מי שקמה/אטליז שרעבי</t>
  </si>
  <si>
    <t>/איגודן/אור - יהודה -  מי שקמה/אצל התורכי</t>
  </si>
  <si>
    <t>/איגודן/אור - יהודה -  מי שקמה/בית סיעודי - צומת סביון</t>
  </si>
  <si>
    <t>/איגודן/אור - יהודה -  מי שקמה/בכור מוטורס</t>
  </si>
  <si>
    <t>/איגודן/אור - יהודה -  מי שקמה/גולד סנטר</t>
  </si>
  <si>
    <t>/איגודן/אור - יהודה -  מי שקמה/דור אנרגיה בישר</t>
  </si>
  <si>
    <t>/איגודן/אור - יהודה -  מי שקמה/האחים שקורי בשרים</t>
  </si>
  <si>
    <t>/איגודן/אור - יהודה -  מי שקמה/הרמיטאג' (ברייט הול)</t>
  </si>
  <si>
    <t>/איגודן/אור - יהודה -  מי שקמה/חיים לגזיאל מעדני בשר</t>
  </si>
  <si>
    <t>/איגודן/אור - יהודה -  מי שקמה/חיריה ווטלנד</t>
  </si>
  <si>
    <t>/איגודן/אור - יהודה -  מי שקמה/יינות ביתן (כמעט חינם) אור יהודה</t>
  </si>
  <si>
    <t>/איגודן/אור - יהודה -  מי שקמה/מאפיית ברכת הארץ</t>
  </si>
  <si>
    <t>/איגודן/אור - יהודה -  מי שקמה/מאפיית הכוהנים</t>
  </si>
  <si>
    <t>/איגודן/אור - יהודה -  מי שקמה/מאפית וינסטו השלום</t>
  </si>
  <si>
    <t>/איגודן/אור - יהודה -  מי שקמה/מגדלי הים התיכון</t>
  </si>
  <si>
    <t>/איגודן/אור - יהודה -  מי שקמה/מגה בול</t>
  </si>
  <si>
    <t>/איגודן/אור - יהודה -  מי שקמה/מוסך א.מ.ואחיו</t>
  </si>
  <si>
    <t>/איגודן/אור - יהודה -  מי שקמה/מוסך וולבו חנן שפיק</t>
  </si>
  <si>
    <t>/איגודן/אור - יהודה -  מי שקמה/מכבסת צח</t>
  </si>
  <si>
    <t>/איגודן/אור - יהודה -  מי שקמה/מסעדת סמרקנד</t>
  </si>
  <si>
    <t>/איגודן/אור - יהודה -  מי שקמה/מסעדת סעיד</t>
  </si>
  <si>
    <t>/איגודן/אור - יהודה -  מי שקמה/מסעדת פארוק</t>
  </si>
  <si>
    <t>/איגודן/אור - יהודה -  מי שקמה/מסעדת פסטורלי</t>
  </si>
  <si>
    <t>/איגודן/אור - יהודה -  מי שקמה/מפגש אנטבה</t>
  </si>
  <si>
    <t>/איגודן/אור - יהודה -  מי שקמה/סיטי סטאר</t>
  </si>
  <si>
    <t>/איגודן/אור - יהודה -  מי שקמה/עדי קייטרינג</t>
  </si>
  <si>
    <t>/איגודן/אור - יהודה -  מי שקמה/פארק אריאל שרון</t>
  </si>
  <si>
    <t>/איגודן/אור - יהודה -  מי שקמה/קייטרינג עבדאללה ובניו</t>
  </si>
  <si>
    <t>/איגודן/אור - יהודה -  מי שקמה/קפה ג'ו + רימון</t>
  </si>
  <si>
    <t>/איגודן/אור - יהודה -  מי שקמה/שאול בשרים</t>
  </si>
  <si>
    <t>/איגודן/אור - יהודה -  מי שקמה/שי לי מרכז שרות לרכב (מוסך ג'וסטו)</t>
  </si>
  <si>
    <t>/איגודן/אור - יהודה -  מי שקמה/שלוותה אירועים בע"מ</t>
  </si>
  <si>
    <t>/איגודן/אור - יהודה -  מי שקמה/תחנת דלק פז אור יהודה</t>
  </si>
  <si>
    <t>/איגודן/אור - יהודה -  מי שקמה/תחנת תדלוק דור אלון</t>
  </si>
  <si>
    <t>/איגודן/אור - יהודה -  מי שקמה/תחנת תדלוק סונול קרן</t>
  </si>
  <si>
    <t>/איגודן/אור - יהודה -  מי שקמה/תכשיטי כהן</t>
  </si>
  <si>
    <t>/איגודן/אזור - מי שקמה/(לשעבר בלמון) B4U</t>
  </si>
  <si>
    <t>/איגודן/אזור - מי שקמה/א.ש.גריל ישראל</t>
  </si>
  <si>
    <t>/איגודן/אזור - מי שקמה/אופיס</t>
  </si>
  <si>
    <t>/איגודן/אזור - מי שקמה/בית הבשר גינדי</t>
  </si>
  <si>
    <t>/איגודן/אזור - מי שקמה/בית הורים ליצ'ק</t>
  </si>
  <si>
    <t>/איגודן/אזור - מי שקמה/האופה מבגדד</t>
  </si>
  <si>
    <t>/איגודן/אזור - מי שקמה/מוסך אייזיק</t>
  </si>
  <si>
    <t>/איגודן/אזור - מי שקמה/מוסך איכות</t>
  </si>
  <si>
    <t>/איגודן/אזור - מי שקמה/מוסך אקספרס</t>
  </si>
  <si>
    <t>/איגודן/אזור - מי שקמה/מוסך שריף את חנא</t>
  </si>
  <si>
    <t>/איגודן/אזור - מי שקמה/ממתקי השלום</t>
  </si>
  <si>
    <t>/איגודן/אזור - מי שקמה/פארק אריאל שרון תשטיפים</t>
  </si>
  <si>
    <t>/איגודן/אזור - מי שקמה/קבוצת אלון</t>
  </si>
  <si>
    <t>/איגודן/אזור - מי שקמה/קווין סיטי (אולמי הנסיכה)</t>
  </si>
  <si>
    <t>/איגודן/אזור - מי שקמה/קומפי מיטל</t>
  </si>
  <si>
    <t>/איגודן/אזור - מי שקמה/קפה ארומה-אזור</t>
  </si>
  <si>
    <t>/איגודן/אזור - מי שקמה/ת. דלק  קמעונאות בדרכים (שערי דלק)</t>
  </si>
  <si>
    <t>/איגודן/אזור - מי שקמה/ת.דלק "סונול" ספרינט</t>
  </si>
  <si>
    <t>/איגודן/אכיפה פתח תקווה/אלטק</t>
  </si>
  <si>
    <t>/איגודן/אכיפה פתח תקווה/אמזה</t>
  </si>
  <si>
    <t>/איגודן/אכיפה פתח תקווה/דלסטאר</t>
  </si>
  <si>
    <t>/איגודן/אכיפה פתח תקווה/האחים חדד</t>
  </si>
  <si>
    <t>/איגודן/אכיפה פתח תקווה/הלברג</t>
  </si>
  <si>
    <t>/איגודן/בית דגן - מי שקמה/בית הורים ליצ'ק</t>
  </si>
  <si>
    <t>/איגודן/בית דגן - מי שקמה/דרום אמריקה בשרים</t>
  </si>
  <si>
    <t>/איגודן/בית דגן - מי שקמה/סלטי הגן</t>
  </si>
  <si>
    <t>/איגודן/בית דגן - מי שקמה/פסטה ריקו</t>
  </si>
  <si>
    <t>/איגודן/גבעת ברנר/UPS- מרלוג אלייד</t>
  </si>
  <si>
    <t>/איגודן/גבעת ברנר/הגלריה בברנר בע"מ (אולם אירועים הגבעה)</t>
  </si>
  <si>
    <t>/איגודן/גבעת ברנר/יומנגס אלייד גרופ מתחם ברנרA -</t>
  </si>
  <si>
    <t>/איגודן/גבעת ברנר/מכבסת גרציה</t>
  </si>
  <si>
    <t>/איגודן/גבעת ברנר/קיושי (סושי) אלייד גרופ מתחם ברנרA -</t>
  </si>
  <si>
    <t>/איגודן/גבעת ברנר/קשת טעמים</t>
  </si>
  <si>
    <t>/איגודן/גבעת ברנר/רפת אהרון שמואל</t>
  </si>
  <si>
    <t>/איגודן/גבעת ברנר/רפת טאוב נחמן</t>
  </si>
  <si>
    <t>/איגודן/גבעת ברנר/רפת כהן יהונתן</t>
  </si>
  <si>
    <t>/איגודן/גבעת ברנר/רפת מאיר וייס</t>
  </si>
  <si>
    <t>/איגודן/גבעת ברנר/רפת שלומוביץ חנוך</t>
  </si>
  <si>
    <t>/איגודן/גבעת ברנר/רפת שליו</t>
  </si>
  <si>
    <t>/איגודן/גבעת ברנר/תופינית</t>
  </si>
  <si>
    <t>/איגודן/גבעת השלושה/אחים אמר (אשד הידראוליקה)</t>
  </si>
  <si>
    <t>/איגודן/גבעת השלושה/אייר סי טק AIR C TECH</t>
  </si>
  <si>
    <t>/איגודן/גבעת השלושה/גן הפיקוס</t>
  </si>
  <si>
    <t>/איגודן/גבעת השלושה/הגן הרומי (הטרופי)</t>
  </si>
  <si>
    <t>/איגודן/גבעת השלושה/טומקאר</t>
  </si>
  <si>
    <t>/איגודן/גבעת השלושה/מוסך אלון 2000</t>
  </si>
  <si>
    <t>/איגודן/גבעת השלושה/ק.ט.ע קיצוני</t>
  </si>
  <si>
    <t>/איגודן/גבעת השלושה/רפת גבעת השלושה</t>
  </si>
  <si>
    <t>/איגודן/גלילי/מקוה ישראל - רפת</t>
  </si>
  <si>
    <t>/איגודן/הוד השרון/ תחנת דלק דלק רמתיים</t>
  </si>
  <si>
    <t>/איגודן/הוד השרון/&amp;סנו צפוני -  מטבח</t>
  </si>
  <si>
    <t>/איגודן/הוד השרון/&amp;קוקה קולה - תחנת רחיצה ותידלוק</t>
  </si>
  <si>
    <t>/איגודן/הוד השרון/אוטולייף</t>
  </si>
  <si>
    <t>/איגודן/הוד השרון/אחוזת השרון</t>
  </si>
  <si>
    <t>/איגודן/הוד השרון/אנג'לינה</t>
  </si>
  <si>
    <t>/איגודן/הוד השרון/בן דור חשמל</t>
  </si>
  <si>
    <t>/איגודן/הוד השרון/ג'פניקה</t>
  </si>
  <si>
    <t>/איגודן/הוד השרון/השפלת מי תהום – הוד השרון</t>
  </si>
  <si>
    <t>/איגודן/הוד השרון/חצי חינם - אוטובוסים</t>
  </si>
  <si>
    <t>/איגודן/הוד השרון/חצי חינם - כנפיים</t>
  </si>
  <si>
    <t>/איגודן/הוד השרון/חצי חינם הוד השרון</t>
  </si>
  <si>
    <t>/איגודן/הוד השרון/י.בראון ובניו</t>
  </si>
  <si>
    <t>/איגודן/הוד השרון/כמיטק בע"מ</t>
  </si>
  <si>
    <t>/איגודן/הוד השרון/לאנץ טיים</t>
  </si>
  <si>
    <t>/איגודן/הוד השרון/מגדלי הוד השרון</t>
  </si>
  <si>
    <t>/איגודן/הוד השרון/מוסך דני סמרלי</t>
  </si>
  <si>
    <t>/איגודן/הוד השרון/מוסך מגדיאל</t>
  </si>
  <si>
    <t>/איגודן/הוד השרון/מוסך סיידון בע"מ</t>
  </si>
  <si>
    <t>/איגודן/הוד השרון/מוסך צמרת</t>
  </si>
  <si>
    <t>/איגודן/הוד השרון/מוסך קיה</t>
  </si>
  <si>
    <t>/איגודן/הוד השרון/מוסך שבלול</t>
  </si>
  <si>
    <t>/איגודן/הוד השרון/מחלבת המושבה</t>
  </si>
  <si>
    <t>/איגודן/הוד השרון/מסעדת לולה וקובה</t>
  </si>
  <si>
    <t>/איגודן/הוד השרון/משי הוד ועוד בע"מ</t>
  </si>
  <si>
    <t>/איגודן/הוד השרון/נונו</t>
  </si>
  <si>
    <t>/איגודן/הוד השרון/נקודת דיגום אוניברסלית הוד השרון</t>
  </si>
  <si>
    <t>/איגודן/הוד השרון/עד 120</t>
  </si>
  <si>
    <t>/איגודן/הוד השרון/עדין</t>
  </si>
  <si>
    <t>/איגודן/הוד השרון/פיקניק</t>
  </si>
  <si>
    <t>/איגודן/הוד השרון/פסטה מיאה</t>
  </si>
  <si>
    <t>/איגודן/הוד השרון/קוקה קולה מרכז לוגיסטי</t>
  </si>
  <si>
    <t>/איגודן/הוד השרון/קייטרינג פלנט</t>
  </si>
  <si>
    <t>/איגודן/הוד השרון/קניון עזריאלי הוד השרון</t>
  </si>
  <si>
    <t>/איגודן/הוד השרון/קפה לנדוור ( וניליה, סושי )</t>
  </si>
  <si>
    <t>/איגודן/הוד השרון/קפה קפה הוד השרון</t>
  </si>
  <si>
    <t>/איגודן/הוד השרון/קשת</t>
  </si>
  <si>
    <t>/איגודן/הוד השרון/שולמית קוסמטיקה ואירוסול (1999) בע''מ</t>
  </si>
  <si>
    <t>/איגודן/הוד השרון/שלוותא</t>
  </si>
  <si>
    <t>/איגודן/הוד השרון/ת. דלק פז</t>
  </si>
  <si>
    <t>/איגודן/הוד השרון/תחנת דלק - סונול</t>
  </si>
  <si>
    <t>/איגודן/הוד השרון/תחנת תדלוק דלק הוד השרון</t>
  </si>
  <si>
    <t>/איגודן/הרצליה/ בית מגדלי אקרשטיין</t>
  </si>
  <si>
    <t>/איגודן/הרצליה/ סבסטיאן</t>
  </si>
  <si>
    <t>/איגודן/הרצליה/BBB</t>
  </si>
  <si>
    <t>/איגודן/הרצליה/אולם ארועים AMADO (תצפית)</t>
  </si>
  <si>
    <t>/איגודן/הרצליה/אולם דרך ארץ</t>
  </si>
  <si>
    <t>/איגודן/הרצליה/אלור</t>
  </si>
  <si>
    <t>/איגודן/הרצליה/ארקפה הרצליה</t>
  </si>
  <si>
    <t>/איגודן/הרצליה/אתניקה</t>
  </si>
  <si>
    <t>/איגודן/הרצליה/ביזנס פארק</t>
  </si>
  <si>
    <t>/איגודן/הרצליה/בית אבות בית פרוטאה</t>
  </si>
  <si>
    <t>/איגודן/הרצליה/בית אבות הרב קוק</t>
  </si>
  <si>
    <t>/איגודן/הרצליה/בית אבות יוליאנה</t>
  </si>
  <si>
    <t>/איגודן/הרצליה/בית אבות משהד</t>
  </si>
  <si>
    <t>/איגודן/הרצליה/בית אופק</t>
  </si>
  <si>
    <t>/איגודן/הרצליה/בית קורקס</t>
  </si>
  <si>
    <t>/איגודן/הרצליה/בליקר</t>
  </si>
  <si>
    <t>/איגודן/הרצליה/בנדיקט הרצליה</t>
  </si>
  <si>
    <t>/איגודן/הרצליה/בניין גב ים</t>
  </si>
  <si>
    <t>/איגודן/הרצליה/בניין מרכזים 2000</t>
  </si>
  <si>
    <t>/איגודן/הרצליה/בניין מרכזים 2001</t>
  </si>
  <si>
    <t>/איגודן/הרצליה/ג'אפניקה</t>
  </si>
  <si>
    <t>/איגודן/הרצליה/גויה</t>
  </si>
  <si>
    <t>/איגודן/הרצליה/גן סיפור</t>
  </si>
  <si>
    <t>/איגודן/הרצליה/דיור מוגן שבעת הכוכבים</t>
  </si>
  <si>
    <t>/איגודן/הרצליה/דלק פז</t>
  </si>
  <si>
    <t>/איגודן/הרצליה/הרצליה מדיקל סנטר</t>
  </si>
  <si>
    <t>/איגודן/הרצליה/זוזוברה  מסעדה</t>
  </si>
  <si>
    <t>/איגודן/הרצליה/זוזוברה מטבח</t>
  </si>
  <si>
    <t>/איגודן/הרצליה/חדר אוכל בבניין סופר פארם</t>
  </si>
  <si>
    <t>/איגודן/הרצליה/חינוואי</t>
  </si>
  <si>
    <t>/איגודן/הרצליה/טאפאו</t>
  </si>
  <si>
    <t>/איגודן/הרצליה/טיב טעם הרצליה</t>
  </si>
  <si>
    <t>/איגודן/הרצליה/יינות ביתן- הרצליה פיתוח</t>
  </si>
  <si>
    <t>/איגודן/הרצליה/מאפיית נעמן</t>
  </si>
  <si>
    <t>/איגודן/הרצליה/מוסך אהרון ויהושע</t>
  </si>
  <si>
    <t>/איגודן/הרצליה/מוסך הים התיכון</t>
  </si>
  <si>
    <t>/איגודן/הרצליה/מוסך טיראן</t>
  </si>
  <si>
    <t>/איגודן/הרצליה/מוסך פאר בע"מ</t>
  </si>
  <si>
    <t>/איגודן/הרצליה/מוסך שירות מרום</t>
  </si>
  <si>
    <t>/איגודן/הרצליה/מיט אנד רן</t>
  </si>
  <si>
    <t>/איגודן/הרצליה/מיטבר הרצליה</t>
  </si>
  <si>
    <t>/איגודן/הרצליה/מיסטר זול</t>
  </si>
  <si>
    <t>/איגודן/הרצליה/מכבסת קלין שופ</t>
  </si>
  <si>
    <t>/איגודן/הרצליה/מלון NYX</t>
  </si>
  <si>
    <t>/איגודן/הרצליה/מלון בנג'מין</t>
  </si>
  <si>
    <t>/איגודן/הרצליה/מלון דן אכדיה</t>
  </si>
  <si>
    <t>/איגודן/הרצליה/מלון דניאל</t>
  </si>
  <si>
    <t>/איגודן/הרצליה/מלון הרודס הרצליה</t>
  </si>
  <si>
    <t>/איגודן/הרצליה/מלון השרון</t>
  </si>
  <si>
    <t>/איגודן/הרצליה/מלון ריץ קרלטון</t>
  </si>
  <si>
    <t>/איגודן/הרצליה/מלון רפבליקה</t>
  </si>
  <si>
    <t>/איגודן/הרצליה/מלון תדמור</t>
  </si>
  <si>
    <t>/איגודן/הרצליה/מסעדת ג'ירף הרצליה</t>
  </si>
  <si>
    <t>/איגודן/הרצליה/מסעדת סבסטיאן</t>
  </si>
  <si>
    <t>/איגודן/הרצליה/מסעדת צ'יינה קלאס</t>
  </si>
  <si>
    <t>/איגודן/הרצליה/מסעדת קולומבוס</t>
  </si>
  <si>
    <t>/איגודן/הרצליה/מפעל מחוק</t>
  </si>
  <si>
    <t>/איגודן/הרצליה/מקסיקלי (מוזס)</t>
  </si>
  <si>
    <t>/איגודן/הרצליה/מרינה וילאג'</t>
  </si>
  <si>
    <t>/איגודן/הרצליה/נאפיס הרצליה</t>
  </si>
  <si>
    <t>/איגודן/הרצליה/סנדוויץ פקטורי</t>
  </si>
  <si>
    <t>/איגודן/הרצליה/פנסיון פמלה</t>
  </si>
  <si>
    <t>/איגודן/הרצליה/קיוטו</t>
  </si>
  <si>
    <t>/איגודן/הרצליה/קניון ארנה</t>
  </si>
  <si>
    <t>/איגודן/הרצליה/קניון שבעת הכוכבים</t>
  </si>
  <si>
    <t>/איגודן/הרצליה/קפה לנדוור</t>
  </si>
  <si>
    <t>/איגודן/הרצליה/שגב</t>
  </si>
  <si>
    <t>/איגודן/הרצליה/שורי בורי</t>
  </si>
  <si>
    <t>/איגודן/הרצליה/ת. דלק סונול אילוש</t>
  </si>
  <si>
    <t>/איגודן/הרצליה/ת. תדלוק דלק ליבסטר</t>
  </si>
  <si>
    <t>/איגודן/הרצליה/ת. תדלוק סונול שבעת הכוכבים</t>
  </si>
  <si>
    <t>/איגודן/הרצליה/ת. תדלוק פז האשל</t>
  </si>
  <si>
    <t>/איגודן/הרצליה/ת. תדלוק פז רונית</t>
  </si>
  <si>
    <t>/איגודן/הרצליה/תחנת דלק גלילות</t>
  </si>
  <si>
    <t>/איגודן/הרצליה/תחנת דלק דלק/שרב יוס</t>
  </si>
  <si>
    <t>/איגודן/הרצליה/תחנת דלק החושלים</t>
  </si>
  <si>
    <t>/איגודן/הרצליה/תחנת דלק נוה עמל (שרב יוסף)</t>
  </si>
  <si>
    <t>/איגודן/הרצליה/תחנת דלק פז הרצליה העיר</t>
  </si>
  <si>
    <t>/איגודן/חולון - מי שקמה/ &amp;מוסך אגד הבנאי - מוסכים</t>
  </si>
  <si>
    <t>/איגודן/חולון - מי שקמה/&amp;אגד החופר - מוסך</t>
  </si>
  <si>
    <t>/איגודן/חולון - מי שקמה/&amp;וישיי טכנולוגיות מתקדמות- ציפוי</t>
  </si>
  <si>
    <t>/איגודן/חולון - מי שקמה/&amp;חניון אגד  משה דיין - מוסך</t>
  </si>
  <si>
    <t>/איגודן/חולון - מי שקמה/&amp;חצי חינם - מטבח-אוכל מוכן - קצביה</t>
  </si>
  <si>
    <t>/איגודן/חולון - מי שקמה/&amp;מוסך גלוסקה שירותי רכב</t>
  </si>
  <si>
    <t>/איגודן/חולון - מי שקמה/&amp;מוסך דן חולון - מוסכים</t>
  </si>
  <si>
    <t>/איגודן/חולון - מי שקמה/&amp;מוסך קאטרפילר - מוסכים</t>
  </si>
  <si>
    <t>/איגודן/חולון - מי שקמה/&amp;מוסך קאטרפילר - מטבח</t>
  </si>
  <si>
    <t>/איגודן/חולון - מי שקמה/&amp;מוסך קל אוטו</t>
  </si>
  <si>
    <t>/איגודן/חולון - מי שקמה/&amp;שחם מקורות - מוסך טרקטורים</t>
  </si>
  <si>
    <t>/איגודן/חולון - מי שקמה/&amp;שחם מקורות - מסעדת פועלים</t>
  </si>
  <si>
    <t>/איגודן/חולון - מי שקמה/&amp;תחנת דלק היובל</t>
  </si>
  <si>
    <t>/איגודן/חולון - מי שקמה/&amp;תחנת דלק סונול המלאכה ריחן</t>
  </si>
  <si>
    <t>/איגודן/חולון - מי שקמה/&amp;תחנת דלק שערי חולון</t>
  </si>
  <si>
    <t>/איגודן/חולון - מי שקמה/א. תחזוקת אוטובוסים בע"מ</t>
  </si>
  <si>
    <t>/איגודן/חולון - מי שקמה/אולמי המוזיאון</t>
  </si>
  <si>
    <t>/איגודן/חולון - מי שקמה/אולמי ויסקו</t>
  </si>
  <si>
    <t>/איגודן/חולון - מי שקמה/אולמי מופת - צליל</t>
  </si>
  <si>
    <t>/איגודן/חולון - מי שקמה/אולמי סליה</t>
  </si>
  <si>
    <t>/איגודן/חולון - מי שקמה/אומנות המתוקים</t>
  </si>
  <si>
    <t>/איגודן/חולון - מי שקמה/אופא מזון בריאות</t>
  </si>
  <si>
    <t>/איגודן/חולון - מי שקמה/אופים בבית</t>
  </si>
  <si>
    <t>/איגודן/חולון - מי שקמה/אופק מתוק</t>
  </si>
  <si>
    <t>/איגודן/חולון - מי שקמה/אור ניקוי יבש</t>
  </si>
  <si>
    <t>/איגודן/חולון - מי שקמה/אחים לוינסון מובילים וויט</t>
  </si>
  <si>
    <t>/איגודן/חולון - מי שקמה/איתי מוטורס</t>
  </si>
  <si>
    <t>/איגודן/חולון - מי שקמה/אלגונל</t>
  </si>
  <si>
    <t>/איגודן/חולון - מי שקמה/אלף נשיקות בע"מ</t>
  </si>
  <si>
    <t>/איגודן/חולון - מי שקמה/אמד פיתוח נדל"ן והשקעות ב</t>
  </si>
  <si>
    <t>/איגודן/חולון - מי שקמה/אסול אוכל ביתי</t>
  </si>
  <si>
    <t>/איגודן/חולון - מי שקמה/אפקו ציוד חולון</t>
  </si>
  <si>
    <t>/איגודן/חולון - מי שקמה/ארבעה קצבים</t>
  </si>
  <si>
    <t>/איגודן/חולון - מי שקמה/אשד עמיקם</t>
  </si>
  <si>
    <t>/איגודן/חולון - מי שקמה/ב.ה.ק</t>
  </si>
  <si>
    <t>/איגודן/חולון - מי שקמה/בורגר ראנץ</t>
  </si>
  <si>
    <t>/איגודן/חולון - מי שקמה/בית הורי רבקה</t>
  </si>
  <si>
    <t>/איגודן/חולון - מי שקמה/בית חולים וולפסון</t>
  </si>
  <si>
    <t>/איגודן/חולון - מי שקמה/בשר מעולה בע"מ</t>
  </si>
  <si>
    <t>/איגודן/חולון - מי שקמה/גבעול - אוסם</t>
  </si>
  <si>
    <t>/איגודן/חולון - מי שקמה/גדרון מאפים</t>
  </si>
  <si>
    <t>/איגודן/חולון - מי שקמה/ג'ויה מעבדות קוסמטיקה</t>
  </si>
  <si>
    <t>/איגודן/חולון - מי שקמה/גידרון תעשיות</t>
  </si>
  <si>
    <t>/איגודן/חולון - מי שקמה/גימת השחרות</t>
  </si>
  <si>
    <t>/איגודן/חולון - מי שקמה/דגן שמים בע"מ</t>
  </si>
  <si>
    <t>/איגודן/חולון - מי שקמה/דור אלון ניהול מתחמים קמעונאיים</t>
  </si>
  <si>
    <t>/איגודן/חולון - מי שקמה/דלק מנטה קמעונאות דר</t>
  </si>
  <si>
    <t>/איגודן/חולון - מי שקמה/השחר מוטורס</t>
  </si>
  <si>
    <t>/איגודן/חולון - מי שקמה/זמן קפה</t>
  </si>
  <si>
    <t>/איגודן/חולון - מי שקמה/חמים וטעים</t>
  </si>
  <si>
    <t>/איגודן/חולון - מי שקמה/חצי חינם הכישור</t>
  </si>
  <si>
    <t>/איגודן/חולון - מי שקמה/חצי חינם המרכבה חולון</t>
  </si>
  <si>
    <t>/איגודן/חולון - מי שקמה/חצי חינם הנפח</t>
  </si>
  <si>
    <t>/איגודן/חולון - מי שקמה/טעמית פניני השף</t>
  </si>
  <si>
    <t>/איגודן/חולון - מי שקמה/טרז פזוס טורטיות</t>
  </si>
  <si>
    <t>/איגודן/חולון - מי שקמה/יונה אושפיז</t>
  </si>
  <si>
    <t>/איגודן/חולון - מי שקמה/יוניון מוטורס</t>
  </si>
  <si>
    <t>/איגודן/חולון - מי שקמה/יונימרקט</t>
  </si>
  <si>
    <t>/איגודן/חולון - מי שקמה/יינות ביתן המרכבה (דגים בסיירים)</t>
  </si>
  <si>
    <t>/איגודן/חולון - מי שקמה/יינות ביתן שאלתיאל</t>
  </si>
  <si>
    <t>/איגודן/חולון - מי שקמה/כוכבי הרכב</t>
  </si>
  <si>
    <t>/איגודן/חולון - מי שקמה/כץ את שטיינמץ</t>
  </si>
  <si>
    <t>/איגודן/חולון - מי שקמה/כריך בריא</t>
  </si>
  <si>
    <t>/איגודן/חולון - מי שקמה/לא בשימוש</t>
  </si>
  <si>
    <t>/איגודן/חולון - מי שקמה/לה פארק</t>
  </si>
  <si>
    <t>/איגודן/חולון - מי שקמה/לורד סנדביץ</t>
  </si>
  <si>
    <t>/איגודן/חולון - מי שקמה/לחמנינה</t>
  </si>
  <si>
    <t>/איגודן/חולון - מי שקמה/מ.מ.סי (אקספרס מוטורס)</t>
  </si>
  <si>
    <t>/איגודן/חולון - מי שקמה/מאפית אלומות</t>
  </si>
  <si>
    <t>/איגודן/חולון - מי שקמה/מאפית כל דגן</t>
  </si>
  <si>
    <t>/איגודן/חולון - מי שקמה/מוסך אדמונד</t>
  </si>
  <si>
    <t>/איגודן/חולון - מי שקמה/מוסך אם.וי.אס מוטור</t>
  </si>
  <si>
    <t>/איגודן/חולון - מי שקמה/מוסך בהילוך ראשון בע"מ</t>
  </si>
  <si>
    <t>/איגודן/חולון - מי שקמה/מוסך חולון מוטורס (מיצובישי)</t>
  </si>
  <si>
    <t>/איגודן/חולון - מי שקמה/מוסך מבורך</t>
  </si>
  <si>
    <t>/איגודן/חולון - מי שקמה/מוסך מרכזי טלקאר</t>
  </si>
  <si>
    <t>/איגודן/חולון - מי שקמה/מוסך ס.מ.ל.ת פלדטראק IVECO</t>
  </si>
  <si>
    <t>/איגודן/חולון - מי שקמה/מוסך שגריר</t>
  </si>
  <si>
    <t>/איגודן/חולון - מי שקמה/מוסך שילובים</t>
  </si>
  <si>
    <t>/איגודן/חולון - מי שקמה/מטעמי בונן</t>
  </si>
  <si>
    <t>/איגודן/חולון - מי שקמה/מיץ ראובן</t>
  </si>
  <si>
    <t>/איגודן/חולון - מי שקמה/מישה נכסים בע"מ</t>
  </si>
  <si>
    <t>/איגודן/חולון - מי שקמה/מכבסת בן חור שאול</t>
  </si>
  <si>
    <t>/איגודן/חולון - מי שקמה/מכבסת טל</t>
  </si>
  <si>
    <t>/איגודן/חולון - מי שקמה/מכבסת ייצוגית</t>
  </si>
  <si>
    <t>/איגודן/חולון - מי שקמה/מכבסת לוגשי</t>
  </si>
  <si>
    <t>/איגודן/חולון - מי שקמה/מלך הבייגלה (העוגות)</t>
  </si>
  <si>
    <t>/איגודן/חולון - מי שקמה/מסעדת אווזי -עשור גידול</t>
  </si>
  <si>
    <t>/איגודן/חולון - מי שקמה/מעדני מניה חולון</t>
  </si>
  <si>
    <t>/איגודן/חולון - מי שקמה/מעיין טכנולוגיות</t>
  </si>
  <si>
    <t>/איגודן/חולון - מי שקמה/מרכז הבשר והדגים סרור</t>
  </si>
  <si>
    <t>/איגודן/חולון - מי שקמה/מרכז עזריאלי חולון בנינים  A+B</t>
  </si>
  <si>
    <t>/איגודן/חולון - מי שקמה/מרכז עזריאלי חולון בנינים  C+D</t>
  </si>
  <si>
    <t>/איגודן/חולון - מי שקמה/משען בית אבות</t>
  </si>
  <si>
    <t>/איגודן/חולון - מי שקמה/מתוקה</t>
  </si>
  <si>
    <t>/איגודן/חולון - מי שקמה/מתוקה פוד סרוויס בע"מ</t>
  </si>
  <si>
    <t>/איגודן/חולון - מי שקמה/נ.ז ניהול פרויקטים</t>
  </si>
  <si>
    <t>/איגודן/חולון - מי שקמה/סוביגל</t>
  </si>
  <si>
    <t>/איגודן/חולון - מי שקמה/סונול ספרינט</t>
  </si>
  <si>
    <t>/איגודן/חולון - מי שקמה/סופר שיווק טכנולוגיות (סופר אמאיל)</t>
  </si>
  <si>
    <t>/איגודן/חולון - מי שקמה/סנדורי אומן בע''מ</t>
  </si>
  <si>
    <t>/איגודן/חולון - מי שקמה/עוגות הברון</t>
  </si>
  <si>
    <t>/איגודן/חולון - מי שקמה/עוז הקשאה ושיחום</t>
  </si>
  <si>
    <t>/איגודן/חולון - מי שקמה/פארק וולפסון</t>
  </si>
  <si>
    <t>/איגודן/חולון - מי שקמה/פונטיז</t>
  </si>
  <si>
    <t>/איגודן/חולון - מי שקמה/פז חברת נפט בע"מ</t>
  </si>
  <si>
    <t>/איגודן/חולון - מי שקמה/פטיסרי</t>
  </si>
  <si>
    <t>/איגודן/חולון - מי שקמה/פיוניר לגלופות</t>
  </si>
  <si>
    <t>/איגודן/חולון - מי שקמה/פפושדו</t>
  </si>
  <si>
    <t>/איגודן/חולון - מי שקמה/פרופיט סנטר - קפה גרג</t>
  </si>
  <si>
    <t>/איגודן/חולון - מי שקמה/פרימיום סנטר</t>
  </si>
  <si>
    <t>/איגודן/חולון - מי שקמה/קבוצת קרסו</t>
  </si>
  <si>
    <t>/איגודן/חולון - מי שקמה/קובי שיווק מוצרי בשר</t>
  </si>
  <si>
    <t>/איגודן/חולון - מי שקמה/קונדיטוריה רוני ובנו</t>
  </si>
  <si>
    <t>/איגודן/חולון - מי שקמה/קניון חולון - מפריד גדול</t>
  </si>
  <si>
    <t>/איגודן/חולון - מי שקמה/קניון חולון - מפריד קטן</t>
  </si>
  <si>
    <t>/איגודן/חולון - מי שקמה/קפה גן סיפור</t>
  </si>
  <si>
    <t>/איגודן/חולון - מי שקמה/קפה קפה חולון</t>
  </si>
  <si>
    <t>/איגודן/חולון - מי שקמה/קרל-ברג</t>
  </si>
  <si>
    <t>/איגודן/חולון - מי שקמה/קרן משאבות בטון</t>
  </si>
  <si>
    <t>/איגודן/חולון - מי שקמה/ר. נאם שירות וחלפים</t>
  </si>
  <si>
    <t>/איגודן/חולון - מי שקמה/ר.כ.עוגיות</t>
  </si>
  <si>
    <t>/איגודן/חולון - מי שקמה/רמי לוי רשת חנויות ש</t>
  </si>
  <si>
    <t>/איגודן/חולון - מי שקמה/רקח</t>
  </si>
  <si>
    <t>/איגודן/חולון - מי שקמה/שופרסל דיל חולון</t>
  </si>
  <si>
    <t>/איגודן/חולון - מי שקמה/שופרסל קרן היסוד</t>
  </si>
  <si>
    <t>/איגודן/חולון - מי שקמה/שוק העיר</t>
  </si>
  <si>
    <t>/איגודן/חולון - מי שקמה/שרותי רכב האורגים</t>
  </si>
  <si>
    <t>/איגודן/חולון - מי שקמה/ת. דלק דיסקאונט (מרכבות אש)</t>
  </si>
  <si>
    <t>/איגודן/חולון - מי שקמה/ת. דלק הלוחמים</t>
  </si>
  <si>
    <t>/איגודן/חולון - מי שקמה/ת. דלק הסיירים</t>
  </si>
  <si>
    <t>/איגודן/חולון - מי שקמה/ת. דלק טן חולון</t>
  </si>
  <si>
    <t>/איגודן/חולון - מי שקמה/ת. דלק נובר</t>
  </si>
  <si>
    <t>/איגודן/חולון - מי שקמה/תחנת דלק יעד</t>
  </si>
  <si>
    <t>/איגודן/חולון - מי שקמה/תחנת דלק פז קרית שרת</t>
  </si>
  <si>
    <t>/איגודן/חולון - מי שקמה/תחנת דלק פז שרות קוגל - תחנת דלק</t>
  </si>
  <si>
    <t>/איגודן/חולון - מי שקמה/תחנת דלק צבי - תחנת דלק</t>
  </si>
  <si>
    <t>/איגודן/חולון - מי שקמה/תחנת מעבר לאשפה ביתי</t>
  </si>
  <si>
    <t>/איגודן/חולון - מי שקמה/תרשיש היוצר</t>
  </si>
  <si>
    <t>/איגודן/חולון - מי שקמה/תרשיש הסולל</t>
  </si>
  <si>
    <t>/איגודן/טבלאות לדוחות חיוב</t>
  </si>
  <si>
    <t>/איגודן/י.ת.ד/איגוד ערים אשדוד -יבנה</t>
  </si>
  <si>
    <t>/איגודן/י.ת.ד/בית זיקוק אשדוד</t>
  </si>
  <si>
    <t>/איגודן/י.ת.ד/הרצליה</t>
  </si>
  <si>
    <t>/איגודן/י.ת.ד/חברת חשמל</t>
  </si>
  <si>
    <t>/איגודן/י.ת.ד/מעדני מזרע</t>
  </si>
  <si>
    <t>/איגודן/י.ת.ד/מפעל צורן - מעגן מיכאל</t>
  </si>
  <si>
    <t>/איגודן/י.ת.ד/עמק חפר</t>
  </si>
  <si>
    <t>/איגודן/י.ת.ד/רוברטו צימרמן</t>
  </si>
  <si>
    <t>/איגודן/י.ת.ד/רולדין</t>
  </si>
  <si>
    <t>/איגודן/י.ת.ד/שונות</t>
  </si>
  <si>
    <t>/איגודן/יהוד/ מוסך צמיגי פרונט יוסף בע"מ</t>
  </si>
  <si>
    <t>/איגודן/יהוד/ תחנת תדלוק דלק יהוד</t>
  </si>
  <si>
    <t>/איגודן/יהוד/HP MICROFOCUS -לא פעיל</t>
  </si>
  <si>
    <t>/איגודן/יהוד/אויה event- לא פעיל</t>
  </si>
  <si>
    <t>/איגודן/יהוד/אמיגוס</t>
  </si>
  <si>
    <t>/איגודן/יהוד/הנסון ישראל יהוד</t>
  </si>
  <si>
    <t>/איגודן/יהוד/טורבו וואש</t>
  </si>
  <si>
    <t>/איגודן/יהוד/יקב צ'ילאג- לא פעיל</t>
  </si>
  <si>
    <t>/איגודן/יהוד/לבן ארועים- לא פעיל (סגר)</t>
  </si>
  <si>
    <t>/איגודן/יהוד/לחם יין</t>
  </si>
  <si>
    <t>/איגודן/יהוד/מוסך אור פטישים אופל - OPAL</t>
  </si>
  <si>
    <t>/איגודן/יהוד/מוסך הדקל- לא פעיל</t>
  </si>
  <si>
    <t>/איגודן/יהוד/מוסך הצמד</t>
  </si>
  <si>
    <t>/איגודן/יהוד/מוסך חזי ואלי- לא פעיל</t>
  </si>
  <si>
    <t>/איגודן/יהוד/מוסך מ.ש.א</t>
  </si>
  <si>
    <t>/איגודן/יהוד/מוסך נעמן- לא פעיל</t>
  </si>
  <si>
    <t>/איגודן/יהוד/מוסך עדי - אופל - OPEL</t>
  </si>
  <si>
    <t>/איגודן/יהוד/מוסך שמשון - פיאט- לא פעיל</t>
  </si>
  <si>
    <t>/איגודן/יהוד/מסעדת אסתר</t>
  </si>
  <si>
    <t>/איגודן/יהוד/מסעדת טאטי- מתחם טאטי</t>
  </si>
  <si>
    <t>/איגודן/יהוד/מפעל טאטי (אלכס ארטיאום בע"מ)</t>
  </si>
  <si>
    <t>/איגודן/יהוד/מרכז שרות רותם פז</t>
  </si>
  <si>
    <t>/איגודן/יהוד/סופר ברקת- לא פעיל</t>
  </si>
  <si>
    <t>/איגודן/יהוד/עדן טורבו (לשעבר קלין וואש)</t>
  </si>
  <si>
    <t>/איגודן/יהוד/צ'ארלי מזרח ומערב</t>
  </si>
  <si>
    <t>/איגודן/יהוד/ציפור השרון</t>
  </si>
  <si>
    <t>/איגודן/יהוד/קניון סביונים</t>
  </si>
  <si>
    <t>/איגודן/יהוד/קניון סביונים מזון מהיר</t>
  </si>
  <si>
    <t>/איגודן/יהוד/קפה נטו יהוד</t>
  </si>
  <si>
    <t>/איגודן/יהוד/רוקט</t>
  </si>
  <si>
    <t>/איגודן/יהוד/שופרסל (ביג) דיל</t>
  </si>
  <si>
    <t>/איגודן/יהוד/שופרסל קניון סביונים</t>
  </si>
  <si>
    <t>/איגודן/יהוד/שירותי רכב חיים פוזנר</t>
  </si>
  <si>
    <t>/איגודן/יהוד/תחנת רחיצה לייק ווש</t>
  </si>
  <si>
    <t>/איגודן/יהוד/תחנת תדלוק דור יהוד</t>
  </si>
  <si>
    <t>/איגודן/יהוד/תחנת תדלוק טן יהוד</t>
  </si>
  <si>
    <t>/איגודן/יהוד/תחנת תדלוק פז יהוד</t>
  </si>
  <si>
    <t>/איגודן/יהוד/תעשיה אוירית יהוד תממ- לא פעיל</t>
  </si>
  <si>
    <t>/איגודן/מי אביבים/ איציק הגדול</t>
  </si>
  <si>
    <t>/איגודן/מי אביבים/ בית על הים</t>
  </si>
  <si>
    <t>/איגודן/מי אביבים/ מאייסה מסעדות בע"מ</t>
  </si>
  <si>
    <t>/איגודן/מי אביבים/ פז - קיבוץ גלויות 100</t>
  </si>
  <si>
    <t>/איגודן/מי אביבים/ פז גשר הירקון</t>
  </si>
  <si>
    <t>/איגודן/מי אביבים/ פז יריד גדולה - רוקח 104</t>
  </si>
  <si>
    <t>/איגודן/מי אביבים/ קניון רמת אביב מפריד 2 ארקפה (סנדלר)</t>
  </si>
  <si>
    <t>/איגודן/מי אביבים/ שוק קולינרי  - נמל יפו</t>
  </si>
  <si>
    <t>/איגודן/מי אביבים/&amp;בי"ח איכילוב - מזון</t>
  </si>
  <si>
    <t>/איגודן/מי אביבים/&amp;מחנה צבאי שדה דב מטבחים</t>
  </si>
  <si>
    <t>/איגודן/מי אביבים/&amp;מחנה צבאי שדה דב סדנאות</t>
  </si>
  <si>
    <t>/איגודן/מי אביבים/&amp;מחנה צבאי שדה דב רחיצה</t>
  </si>
  <si>
    <t>/איגודן/מי אביבים/א נ אופנהיים אמנות מתכת בע'מ</t>
  </si>
  <si>
    <t>/איגודן/מי אביבים/א.ב.מצדה קפה מרינה בע"מ A.B. MEZADA COFF</t>
  </si>
  <si>
    <t>/איגודן/מי אביבים/א.ס. חדר האוכל תל-אביב שותפות מוגבלת</t>
  </si>
  <si>
    <t>/איגודן/מי אביבים/א.ש שיא שטיפת רכב בע"מ</t>
  </si>
  <si>
    <t>/איגודן/מי אביבים/אבו חליפה</t>
  </si>
  <si>
    <t>/איגודן/מי אביבים/אבי רוקח</t>
  </si>
  <si>
    <t>/איגודן/מי אביבים/אבי רכאח</t>
  </si>
  <si>
    <t>/איגודן/מי אביבים/אביאל אוסלנדר</t>
  </si>
  <si>
    <t>/איגודן/מי אביבים/אביגדור 22 בע"מ</t>
  </si>
  <si>
    <t>/איגודן/מי אביבים/אבניר חברה לרכב בע"מ</t>
  </si>
  <si>
    <t>/איגודן/מי אביבים/אברהם הוסטל תל אביב בע"מ ABRAHAM HOSTEL</t>
  </si>
  <si>
    <t>/איגודן/מי אביבים/אגאדיר בנמל בע"מ</t>
  </si>
  <si>
    <t>/איגודן/מי אביבים/אגודת אכסניות נוער בישראל (אנ"א) (ע"ר</t>
  </si>
  <si>
    <t>/איגודן/מי אביבים/אודי בכור שיווק דגים</t>
  </si>
  <si>
    <t>/איגודן/מי אביבים/אוניברסיטת ת"א בנין שרת מזרחי</t>
  </si>
  <si>
    <t>/איגודן/מי אביבים/אוניברסיטת ת"א בנין שרת מערבי</t>
  </si>
  <si>
    <t>/איגודן/מי אביבים/אוניברסיטת ת"א גילמן קפה נטו (עלית)</t>
  </si>
  <si>
    <t>/איגודן/מי אביבים/אוניברסיטת ת"א הנדסה יותו (איילה)</t>
  </si>
  <si>
    <t>/איגודן/מי אביבים/אוניברסיטת ת"א ווב ציפורה (סבארו)</t>
  </si>
  <si>
    <t>/איגודן/מי אביבים/אוניברסיטת ת"א מדעי החברה ס.ש.ק</t>
  </si>
  <si>
    <t>/איגודן/מי אביבים/אוניברסיטת ת"א מדעים (אקו) סשק חדש</t>
  </si>
  <si>
    <t>/איגודן/מי אביבים/אוניברסיטת ת"א משפטים קקאו</t>
  </si>
  <si>
    <t>/איגודן/מי אביבים/אוניברסיטת ת"א רפואה בית אוכל</t>
  </si>
  <si>
    <t>/איגודן/מי אביבים/אופרה איטליאנה בע"מ OPERA ITALIANA LTD</t>
  </si>
  <si>
    <t>/איגודן/מי אביבים/אורון אירועים בע"מ</t>
  </si>
  <si>
    <t>/איגודן/מי אביבים/אידאו בפארק (2009) בע"מ</t>
  </si>
  <si>
    <t>/איגודן/מי אביבים/אירלנד ברים בע"מ</t>
  </si>
  <si>
    <t>/איגודן/מי אביבים/אלון דרך שלמה</t>
  </si>
  <si>
    <t>/איגודן/מי אביבים/אלון פלורנטין</t>
  </si>
  <si>
    <t>/איגודן/מי אביבים/אמורה מיו בע"מ</t>
  </si>
  <si>
    <t>/איגודן/מי אביבים/אמריקן פאלאס (בור שאיבה אזור כתום)</t>
  </si>
  <si>
    <t>/איגודן/מי אביבים/אסותא</t>
  </si>
  <si>
    <t>/איגודן/מי אביבים/אספרסו בר קניון רמת אביב-מפריד 1</t>
  </si>
  <si>
    <t>/איגודן/מי אביבים/אר.טו.אם קורפוראשיין בע"מ - בניין פנורמה</t>
  </si>
  <si>
    <t>/איגודן/מי אביבים/ארומה הולדינגס בע"מ</t>
  </si>
  <si>
    <t>/איגודן/מי אביבים/ארידן אחזקות בע"מ (בור שאיבה אזור כתום)</t>
  </si>
  <si>
    <t>/איגודן/מי אביבים/בי"ח איכילוב (המרכז הרפואי ע"ש סוראסקי)</t>
  </si>
  <si>
    <t>/איגודן/מי אביבים/בי.בי.בי מסעדות בע"מ</t>
  </si>
  <si>
    <t>/איגודן/מי אביבים/בית בלב בע''מ</t>
  </si>
  <si>
    <t>/איגודן/מי אביבים/בית גיל הזהב</t>
  </si>
  <si>
    <t>/איגודן/מי אביבים/בית דיור מוגן משען נאות אפקה</t>
  </si>
  <si>
    <t>/איגודן/מי אביבים/בית דיור מוגן עד 120</t>
  </si>
  <si>
    <t>/איגודן/מי אביבים/בית מתכת בעמ</t>
  </si>
  <si>
    <t>/איגודן/מי אביבים/בן בשט BB</t>
  </si>
  <si>
    <t>/איגודן/מי אביבים/בן בשט JBB</t>
  </si>
  <si>
    <t>/איגודן/מי אביבים/ברוך זבדה-בועות</t>
  </si>
  <si>
    <t>/איגודן/מי אביבים/ברק, שבו אהרון</t>
  </si>
  <si>
    <t>/איגודן/מי אביבים/ברקפסט קורנר בע"מ</t>
  </si>
  <si>
    <t>/איגודן/מי אביבים/ג.א.ש מזון</t>
  </si>
  <si>
    <t>/איגודן/מי אביבים/גאיה רינר בע"מ - מסעדת דלאל</t>
  </si>
  <si>
    <t>/איגודן/מי אביבים/גאלרי פאלאס</t>
  </si>
  <si>
    <t>/איגודן/מי אביבים/גיל גל ניהול שיווק ואחזקת מלונות בע"מ</t>
  </si>
  <si>
    <t>/איגודן/מי אביבים/ג'ירף מסעדות בע"מ GIRAFFE RESTAURANTS LT</t>
  </si>
  <si>
    <t>/איגודן/מי אביבים/גלבנומטה</t>
  </si>
  <si>
    <t>/איגודן/מי אביבים/ג'פניקה אוניברסיטת ת"א</t>
  </si>
  <si>
    <t>/איגודן/מי אביבים/ג'פניקה בע"מ</t>
  </si>
  <si>
    <t>/איגודן/מי אביבים/ג'פניקה סושי בר בע"מ ת"א,</t>
  </si>
  <si>
    <t>/איגודן/מי אביבים/גרינברג ביסטרו בע"מ GRINBERG BISTRO LTD</t>
  </si>
  <si>
    <t>/איגודן/מי אביבים/גרנדביי מלונות בע"מ GRANDBAY HOTELS LTD</t>
  </si>
  <si>
    <t>/איגודן/מי אביבים/גרפוליט מפעלי דפוס בעמ</t>
  </si>
  <si>
    <t>/איגודן/מי אביבים/דגימים בע"מ DAGIMIM LTD</t>
  </si>
  <si>
    <t>/איגודן/מי אביבים/דור אלון - לוינסקי</t>
  </si>
  <si>
    <t>/איגודן/מי אביבים/דור אלון ניהול מתחמים קמעונאיים בע"מ  נחלת בנימין</t>
  </si>
  <si>
    <t>/איגודן/מי אביבים/דור אלון ניהול מתחמים קמעונאיים בע"מ ידידיה פרנקל</t>
  </si>
  <si>
    <t>/איגודן/מי אביבים/דור אלון ניהול מתחמים קמעונאיים בע"מ יצחק שדה</t>
  </si>
  <si>
    <t>/איגודן/מי אביבים/די.בי.מלונות בע"מ D.B.HOTELS LTD</t>
  </si>
  <si>
    <t>/איגודן/מי אביבים/דייגי נמל תל אביב בע"מ-בני הדייג, שגב אייל פרויקטים בע"מ-קפה נמרוד, נמלנד בע"מ-קפה לנדוור</t>
  </si>
  <si>
    <t>/איגודן/מי אביבים/דלק - גיבורי ישראל - יגאל אלון 108</t>
  </si>
  <si>
    <t>/איגודן/מי אביבים/דלק דור אלון</t>
  </si>
  <si>
    <t>/איגודן/מי אביבים/דלק -רמת אביב</t>
  </si>
  <si>
    <t>/איגודן/מי אביבים/דרכים מרכזי שרות לרכב בע"מ</t>
  </si>
  <si>
    <t>/איגודן/מי אביבים/דשן מחלבות</t>
  </si>
  <si>
    <t>/איגודן/מי אביבים/הדפוס החדש בעמ</t>
  </si>
  <si>
    <t>/איגודן/מי אביבים/הזקן והים מ.ד. בע"מ THE OLD MAN AND THE</t>
  </si>
  <si>
    <t>/איגודן/מי אביבים/הזקן והים קדם 85</t>
  </si>
  <si>
    <t>/איגודן/מי אביבים/הטברנה של צביקי בע"מ</t>
  </si>
  <si>
    <t>/איגודן/מי אביבים/היי טאור - בית אירופה ניהול בע"מ - מסעדת מיתוס + פיש מרקט</t>
  </si>
  <si>
    <t>/איגודן/מי אביבים/הצורפים 18 אירועים בע"מ</t>
  </si>
  <si>
    <t>/איגודן/מי אביבים/הצורפים חיפה (1998) בע"מ HAZORFIN HAIFA</t>
  </si>
  <si>
    <t>/איגודן/מי אביבים/הרנט חוף מציצים בע"מ HARNET METSITSIM BE</t>
  </si>
  <si>
    <t>/איגודן/מי אביבים/הרצל רוטשילד בתי קפה בע"מ</t>
  </si>
  <si>
    <t>/איגודן/מי אביבים/וויזיוויג בע"מ</t>
  </si>
  <si>
    <t>/איגודן/מי אביבים/וונדר ג'י קפה בע"מ</t>
  </si>
  <si>
    <t>/איגודן/מי אביבים/ויגו תכשיטים בע"מ VIGO JEWELRY LTD</t>
  </si>
  <si>
    <t>/איגודן/מי אביבים/וליד אבו אלעפיה</t>
  </si>
  <si>
    <t>/איגודן/מי אביבים/זיקו דגים בע"מ</t>
  </si>
  <si>
    <t>/איגודן/מי אביבים/חברת אתרים בחוף (מרינה תל אביב)</t>
  </si>
  <si>
    <t>/איגודן/מי אביבים/חברת מאיר עזרא</t>
  </si>
  <si>
    <t>/איגודן/מי אביבים/חנות דגים - נמל יפו</t>
  </si>
  <si>
    <t>/איגודן/מי אביבים/חניון מרכז ויצמן,ניהול בע"מ (בור שאיבה אזור סגול)</t>
  </si>
  <si>
    <t>/איגודן/מי אביבים/חנן אלמקיאס</t>
  </si>
  <si>
    <t>/איגודן/מי אביבים/טארה החזקות, ניהול והשקעות במלונות בע"מ</t>
  </si>
  <si>
    <t>/איגודן/מי אביבים/טוני וספה פיצה בע"מ</t>
  </si>
  <si>
    <t>/איגודן/מי אביבים/טופולופומפו בע"מ TOPOLOPOMPO LTD</t>
  </si>
  <si>
    <t>/איגודן/מי אביבים/טורקיז א.ס. בע"מ</t>
  </si>
  <si>
    <t>/איגודן/מי אביבים/טורקיז קניון רמת אביב-מפריד 4</t>
  </si>
  <si>
    <t>/איגודן/מי אביבים/טזורו בע"מ</t>
  </si>
  <si>
    <t>/איגודן/מי אביבים/טיב טעם רשתות בע"מ</t>
  </si>
  <si>
    <t>/איגודן/מי אביבים/יוליה נמל תל אביב בע"מ</t>
  </si>
  <si>
    <t>/איגודן/מי אביבים/יונה - נמל יפו</t>
  </si>
  <si>
    <t>/איגודן/מי אביבים/יורודרייב  ניהול ציי רכב והשכרה בע"מ</t>
  </si>
  <si>
    <t>/איגודן/מי אביבים/ים של פירות בע"מ  הברזל</t>
  </si>
  <si>
    <t>/איגודן/מי אביבים/ים של פירות בע"מ דיזנגוף</t>
  </si>
  <si>
    <t>/איגודן/מי אביבים/יקימונו ניהול מסעדות ת"א בע"מ</t>
  </si>
  <si>
    <t>/איגודן/מי אביבים/ירקון 48 אכסניות בע"מ HOSTEL YARKON 48 L</t>
  </si>
  <si>
    <t>/איגודן/מי אביבים/ישרוטל טאוור (אלפרד מלונות אורבנים בע"מ)</t>
  </si>
  <si>
    <t>/איגודן/מי אביבים/לאבאיט קופי קומפני - נמל יפו</t>
  </si>
  <si>
    <t>/איגודן/מי אביבים/לב-ים שיווק דגים בע"מ</t>
  </si>
  <si>
    <t>/איגודן/מי אביבים/לג'נדה אורי פרסקו- נמל יפו</t>
  </si>
  <si>
    <t>/איגודן/מי אביבים/לחם ושעשועים בע"מ</t>
  </si>
  <si>
    <t>/איגודן/מי אביבים/לחמנינה מאפיות בע"מ LACHMANINA BAKERIES</t>
  </si>
  <si>
    <t>/איגודן/מי אביבים/מאריס דגים בע"מ</t>
  </si>
  <si>
    <t>/איגודן/מי אביבים/מגדל האמנים יפו בע"מ</t>
  </si>
  <si>
    <t>/איגודן/מי אביבים/מוזס רמת החיל</t>
  </si>
  <si>
    <t>/איגודן/מי אביבים/מוסך אלכס " סנדר" ובניו בע"מ</t>
  </si>
  <si>
    <t>/איגודן/מי אביבים/מוסך דן שיכון דן</t>
  </si>
  <si>
    <t>/איגודן/מי אביבים/מוסך הוד</t>
  </si>
  <si>
    <t>/איגודן/מי אביבים/מוסך השלשה בע''מ</t>
  </si>
  <si>
    <t>/איגודן/מי אביבים/מוסך לקסוס יוניון מוטור</t>
  </si>
  <si>
    <t>/איגודן/מי אביבים/מוסך מ.א.ש</t>
  </si>
  <si>
    <t>/איגודן/מי אביבים/מזל וברכה - הסעדה בע"מ MAZAL &amp; BRACHA - מסעדת מסה</t>
  </si>
  <si>
    <t>/איגודן/מי אביבים/מזקקת מילק &amp; האני בע"מ</t>
  </si>
  <si>
    <t>/איגודן/מי אביבים/מחנה הקריה - משרד הביטחון</t>
  </si>
  <si>
    <t>/איגודן/מי אביבים/מיטמרקט הברזל (1)</t>
  </si>
  <si>
    <t>/איגודן/מי אביבים/מיטמרקט הברזל (2)</t>
  </si>
  <si>
    <t>/איגודן/מי אביבים/מלון אדיב בעמ</t>
  </si>
  <si>
    <t>/איגודן/מי אביבים/מלון אימפריאל תל-אביב בעמ</t>
  </si>
  <si>
    <t>/איגודן/מי אביבים/מלון גולדן בי'ץ תל אביב בע"מ GOLDEN BEAC</t>
  </si>
  <si>
    <t>/איגודן/מי אביבים/מלון גרנד ביץ'</t>
  </si>
  <si>
    <t>/איגודן/מי אביבים/מלון דה נורמן (המלך אלברט בע"מ KING ALBERT LTD)</t>
  </si>
  <si>
    <t>/איגודן/מי אביבים/מלון דייויד אינטרקונטיננטל</t>
  </si>
  <si>
    <t>/איגודן/מי אביבים/מלון דן</t>
  </si>
  <si>
    <t>/איגודן/מי אביבים/מלון דן פנורמה</t>
  </si>
  <si>
    <t>/איגודן/מי אביבים/מלון הילטון</t>
  </si>
  <si>
    <t>/איגודן/מי אביבים/מלון הרודס ת"א (שרתון מוריה)</t>
  </si>
  <si>
    <t>/איגודן/מי אביבים/מלון ויטל - ארידן אחזקות בע"מ</t>
  </si>
  <si>
    <t>/איגודן/מי אביבים/מלון טל</t>
  </si>
  <si>
    <t>/איגודן/מי אביבים/מלון ישרוטל רויאל ביץ' תל אביב</t>
  </si>
  <si>
    <t>/איגודן/מי אביבים/מלון לאונרדו ארט תל אביב (מלונות פתאל בע"מ)</t>
  </si>
  <si>
    <t>/איגודן/מי אביבים/מלון לאונרדו בוטיק</t>
  </si>
  <si>
    <t>/איגודן/מי אביבים/מלון לאונרדו ביץ' - (באזל) מלונות פתאל תל אביב 2008 בע"מ FATTAL</t>
  </si>
  <si>
    <t>/איגודן/מי אביבים/מלון לילי אנד בלום בע"מ HOTEL LILY AND B</t>
  </si>
  <si>
    <t>/איגודן/מי אביבים/מלון מטרופוליטן(תימורה בע"מ)</t>
  </si>
  <si>
    <t>/איגודן/מי אביבים/מלון מקסים תא בע"מ</t>
  </si>
  <si>
    <t>/איגודן/מי אביבים/מלון מרקט האוס - רשת מלונות אטלס בע"מ</t>
  </si>
  <si>
    <t>/איגודן/מי אביבים/מלון סטאי (בית "הקישלה" יפו בע"מ)</t>
  </si>
  <si>
    <t>/איגודן/מי אביבים/מלון סי נט - מלון מגדל ירושלים בע"מ</t>
  </si>
  <si>
    <t>/איגודן/מי אביבים/מלון סי נט, מגדל ירושלים בע"מ</t>
  </si>
  <si>
    <t>/איגודן/מי אביבים/מלון פארק פלאזה אורכידאה</t>
  </si>
  <si>
    <t>/איגודן/מי אביבים/מלון קוסמופולטן 1971 בע"מ (שרתון תל אביב)</t>
  </si>
  <si>
    <t>/איגודן/מי אביבים/מלון קוסמופוליטן תל אביב (רנסנס)</t>
  </si>
  <si>
    <t>/איגודן/מי אביבים/מלון קראון פלאזה תל אביב (מלונות אפריקה ישראל בע"מ)</t>
  </si>
  <si>
    <t>/איגודן/מי אביבים/מלון קראון פלזה</t>
  </si>
  <si>
    <t>/איגודן/מי אביבים/מלון קראון פלזה סיטי סנטר-עזריאלי מרובע</t>
  </si>
  <si>
    <t>/איגודן/מי אביבים/מלון קרלטון תל אביב - א.מ.ש. תיירות</t>
  </si>
  <si>
    <t>/איגודן/מי אביבים/מלון שלום</t>
  </si>
  <si>
    <t>/איגודן/מי אביבים/ממסי שרותי דרך וגרירה בע"מ</t>
  </si>
  <si>
    <t>/איגודן/מי אביבים/מנטה</t>
  </si>
  <si>
    <t>/איגודן/מי אביבים/מסעדה הוטל מוטיפיורי (אר.טו.אם קורפוראשיין בע"מ)</t>
  </si>
  <si>
    <t>/איגודן/מי אביבים/מסעדת אושי אושי-זהזהזה גלריה לאדריכלות בע''מ</t>
  </si>
  <si>
    <t>/איגודן/מי אביבים/מסעדת דייגם בר גיל הלא כשרה</t>
  </si>
  <si>
    <t>/איגודן/מי אביבים/מסעדת דליקטסן (אר.טו.אם קורפוראשיין בע"מ)</t>
  </si>
  <si>
    <t>/איגודן/מי אביבים/מסעדת הדייגים - נמל יפו</t>
  </si>
  <si>
    <t>/איגודן/מי אביבים/מסעדת הדייגים הכשרה (קלימרה)  - נמל יפו</t>
  </si>
  <si>
    <t>/איגודן/מי אביבים/מסעדת הסוכה הלבנה בע"מ + רשת קפה קפה ישראל בע"מ</t>
  </si>
  <si>
    <t>/איגודן/מי אביבים/מסעדת הקונטיינר -נמל יפו</t>
  </si>
  <si>
    <t>/איגודן/מי אביבים/מסעדת סיטארה (הרנט בע"מ HARNET LTD)</t>
  </si>
  <si>
    <t>/איגודן/מי אביבים/מסעדת פרונטו</t>
  </si>
  <si>
    <t>/איגודן/מי אביבים/מעבדה מרכזית שירותי בריאות כללית</t>
  </si>
  <si>
    <t>/איגודן/מי אביבים/מפעל זמני פיר הרצל - נת"ע</t>
  </si>
  <si>
    <t>/איגודן/מי אביבים/מקדונלדס קניון רמת אביב מפריד מס' 6</t>
  </si>
  <si>
    <t>/איגודן/מי אביבים/מקס ברנר-שוקולד בר הרצליה בע"מ</t>
  </si>
  <si>
    <t>/איגודן/מי אביבים/מרכז משען בע"מ (חל"צ) (שלונסקי אברם</t>
  </si>
  <si>
    <t>/איגודן/מי אביבים/משכנות רות דניאל</t>
  </si>
  <si>
    <t>/איגודן/מי אביבים/מתן שמואל השקעות בע"מ-ארומה</t>
  </si>
  <si>
    <t>/איגודן/מי אביבים/נאות התיכון בע"מ NEOT HATICHON LTD.</t>
  </si>
  <si>
    <t>/איגודן/מי אביבים/נולה אמריקן בייקרי בע"מ</t>
  </si>
  <si>
    <t>/איגודן/מי אביבים/ניטן תאי בע"מ</t>
  </si>
  <si>
    <t>/איגודן/מי אביבים/נמל יפו</t>
  </si>
  <si>
    <t>/איגודן/מי אביבים/נמל תל אביב</t>
  </si>
  <si>
    <t>/איגודן/מי אביבים/סאנטק ציפויים בע"מ SUNTECH COATING LTD</t>
  </si>
  <si>
    <t>/איגודן/מי אביבים/סביח פרישמן בע"מ</t>
  </si>
  <si>
    <t>/איגודן/מי אביבים/סוכני דלק ושמנים</t>
  </si>
  <si>
    <t>/איגודן/מי אביבים/סונול - יגאל אלון 128</t>
  </si>
  <si>
    <t>/איגודן/מי אביבים/סונול אביב - מרזכי נמיר 301</t>
  </si>
  <si>
    <t>/איגודן/מי אביבים/סונול איילון - מנחם בגין 154</t>
  </si>
  <si>
    <t>/איגודן/מי אביבים/סונול חניון הכיכר</t>
  </si>
  <si>
    <t>/איגודן/מי אביבים/סונול טלל - יפת 246</t>
  </si>
  <si>
    <t>/איגודן/מי אביבים/סונול יפו המזרקה - יפת 246</t>
  </si>
  <si>
    <t>/איגודן/מי אביבים/סונול ישראל בעמ  חכמי דוד</t>
  </si>
  <si>
    <t>/איגודן/מי אביבים/סונול משגב - דרך בן צבי  94</t>
  </si>
  <si>
    <t>/איגודן/מי אביבים/סטגרף הדפסות משי בע''מ</t>
  </si>
  <si>
    <t>/איגודן/מי אביבים/ספיריטו מסעדנות בע"מ SPIRITO RESTAURANTS</t>
  </si>
  <si>
    <t>/איגודן/מי אביבים/עד העצם אקספרס בע"מ</t>
  </si>
  <si>
    <t>/איגודן/מי אביבים/עזריאלי היפרכל</t>
  </si>
  <si>
    <t>/איגודן/מי אביבים/עזריאלי מרובע</t>
  </si>
  <si>
    <t>/איגודן/מי אביבים/עזריאלי משולש</t>
  </si>
  <si>
    <t>/איגודן/מי אביבים/עזריאלי עגול</t>
  </si>
  <si>
    <t>/איגודן/מי אביבים/עיסא ובניו - מרכז הדגים הטריים בע''מ</t>
  </si>
  <si>
    <t>/איגודן/מי אביבים/פאלאס אמריקה - חברה לדיור מוגן בע"מ</t>
  </si>
  <si>
    <t>/איגודן/מי אביבים/פולץ שרותי רכב 1996 בע"מ</t>
  </si>
  <si>
    <t>/איגודן/מי אביבים/פז - ההגנה 42</t>
  </si>
  <si>
    <t>/איגודן/מי אביבים/פז - יחזקאל קויפמן 7</t>
  </si>
  <si>
    <t>/איגודן/מי אביבים/פז חברת נפט בע"מ - דבורה הנביאה  115</t>
  </si>
  <si>
    <t>/איגודן/מי אביבים/פז חברת נפט בע"מ - הלוחמים 11</t>
  </si>
  <si>
    <t>/איגודן/מי אביבים/פז חברת נפט בעמ הרצל</t>
  </si>
  <si>
    <t>/איגודן/מי אביבים/פז חברת נפט בעמ פנחס רוזן</t>
  </si>
  <si>
    <t>/איגודן/מי אביבים/פי.אס.ג'יי קונסלטינג בע"מ PSJ CONSULTING</t>
  </si>
  <si>
    <t>/איגודן/מי אביבים/פרימה מלונות ותיירות ישראל 1977 בע"מ PRI</t>
  </si>
  <si>
    <t>/איגודן/מי אביבים/פרש קיצ'ן</t>
  </si>
  <si>
    <t>/איגודן/מי אביבים/צומת ספרים 2002-שותפות מוגבלת קפה גרג</t>
  </si>
  <si>
    <t>/איגודן/מי אביבים/צינה מעשנת בע"מ</t>
  </si>
  <si>
    <t>/איגודן/מי אביבים/צפרה בע"מ ZEPRA LTD</t>
  </si>
  <si>
    <t>/איגודן/מי אביבים/קבוצת קינדלר בע"מ KINDLER GROUP LTD - בנדיקט</t>
  </si>
  <si>
    <t>/איגודן/מי אביבים/קונטנטו מסעדנות בע"מ</t>
  </si>
  <si>
    <t>/איגודן/מי אביבים/קנה דג ואל תדאג בע"מ</t>
  </si>
  <si>
    <t>/איגודן/מי אביבים/קניון רמת אביב 8  צ'וקה</t>
  </si>
  <si>
    <t>/איגודן/מי אביבים/קניון רמת אביב 9 המטבח של סימה</t>
  </si>
  <si>
    <t>/איגודן/מי אביבים/קניון רמת אביב מפריד מס' 5 ארומה (מוב טיים)</t>
  </si>
  <si>
    <t>/איגודן/מי אביבים/קפ-איט בע"מ</t>
  </si>
  <si>
    <t>/איגודן/מי אביבים/קפה אלברט קניון רמת אביב-מפריד 3</t>
  </si>
  <si>
    <t>/איגודן/מי אביבים/קרמניצקי אירועים בע"מ - איסט תל אביב</t>
  </si>
  <si>
    <t>/איגודן/מי אביבים/קרפצ'ו בר בע"מ CARPACCIO BAR LTD</t>
  </si>
  <si>
    <t>/איגודן/מי אביבים/רולדין אבן גבירול (1996) בע"מ</t>
  </si>
  <si>
    <t>/איגודן/מי אביבים/רכב דוד, מוסכים ש.ר.ד. (1995) בע"מ</t>
  </si>
  <si>
    <t>/איגודן/מי אביבים/רפי בדר</t>
  </si>
  <si>
    <t>/איגודן/מי אביבים/רשת מלונות אטלס - רוטשילד 65</t>
  </si>
  <si>
    <t>/איגודן/מי אביבים/רשת מלונות אטלס בע"מ ATLAS GROUP HOTELS מלונות אטלס בע''מ</t>
  </si>
  <si>
    <t>/איגודן/מי אביבים/שגב בע"מ</t>
  </si>
  <si>
    <t>/איגודן/מי אביבים/שוק הנמל)ניהול(בע"מ</t>
  </si>
  <si>
    <t>/איגודן/מי אביבים/שוק צפון - רימון יזמות וקולינריה בע"מ RIMON - ENTER</t>
  </si>
  <si>
    <t>/איגודן/מי אביבים/שוקלד בר הרצליה בע"מ</t>
  </si>
  <si>
    <t>/איגודן/מי אביבים/שותפות ניהול מגדלי זיו</t>
  </si>
  <si>
    <t>/איגודן/מי אביבים/שלומית בן חור</t>
  </si>
  <si>
    <t>/איגודן/מי אביבים/תחנת דור אלון  אתרים טל מו</t>
  </si>
  <si>
    <t>/איגודן/מי אביבים/תחנת דלק אלון המסגר</t>
  </si>
  <si>
    <t>/איגודן/מי אביבים/תחנת דלק גבורי ישראל</t>
  </si>
  <si>
    <t>/איגודן/מי אביבים/תחנת דלק דור אלון הילטון</t>
  </si>
  <si>
    <t>/איגודן/מי אביבים/תחנת דלק יפו 96 דלק זטלר</t>
  </si>
  <si>
    <t>/איגודן/מי אביבים/תחנת דלק נאות אביב</t>
  </si>
  <si>
    <t>/איגודן/מי אביבים/תחנת דלק סונול - ירושלים 42</t>
  </si>
  <si>
    <t>/איגודן/מי אביבים/תחנת דלק סונול אביב</t>
  </si>
  <si>
    <t>/איגודן/מי אביבים/תחנת דלק סונול מרכזים</t>
  </si>
  <si>
    <t>/איגודן/מי אביבים/תחנת דלק פז אבו כביר</t>
  </si>
  <si>
    <t>/איגודן/מי אביבים/תחנת דלק פז השלום</t>
  </si>
  <si>
    <t>/איגודן/מי אביבים/תחנת דלק פז ח. גרוזנברג</t>
  </si>
  <si>
    <t>/איגודן/מי אביבים/תחנת דלק פז יריד קטנה</t>
  </si>
  <si>
    <t>/איגודן/מי אביבים/תחנת דלק פז ירמיהו</t>
  </si>
  <si>
    <t>/איגודן/מי אביבים/תחנת דלק פז לילך בן צבי</t>
  </si>
  <si>
    <t>/איגודן/מי אביבים/תחנת דלק פז מויאל</t>
  </si>
  <si>
    <t>/איגודן/מי אביבים/תחנת דלק פז סלמה גלו</t>
  </si>
  <si>
    <t>/איגודן/מי אביבים/תחנת דלק פז רשף</t>
  </si>
  <si>
    <t>/איגודן/מי אביבים/תחנת דלק פרבר</t>
  </si>
  <si>
    <t>/איגודן/מי אביבים/תחנת מגדל סונול</t>
  </si>
  <si>
    <t>/איגודן/מי אביבים/תחנת פז של הגשר</t>
  </si>
  <si>
    <t>/איגודן/מי ברק/&amp;ת. תדלוק דור אנרגיה אלון 206</t>
  </si>
  <si>
    <t>/איגודן/מי ברק/&amp;ת. תדלוק(רחיצה) דור אנרגיה אלון 206 - מנהרה 2000</t>
  </si>
  <si>
    <t>/איגודן/מי ברק/אולם ארמונות חן</t>
  </si>
  <si>
    <t>/איגודן/מי ברק/אולם ויז'ניץ</t>
  </si>
  <si>
    <t>/איגודן/מי ברק/אולמות יד עזרא</t>
  </si>
  <si>
    <t>/איגודן/מי ברק/אולמי גולד דונולו</t>
  </si>
  <si>
    <t>/איגודן/מי ברק/אולמי וגשל</t>
  </si>
  <si>
    <t>/איגודן/מי ברק/אולמי נאות שש בע"מ (נאות ירושלים לשעבר)</t>
  </si>
  <si>
    <t>/איגודן/מי ברק/אולמי קונטיננטל</t>
  </si>
  <si>
    <t>/איגודן/מי ברק/אינטרפלייט</t>
  </si>
  <si>
    <t>/איגודן/מי ברק/אלון מוסכי רכב בע"מ</t>
  </si>
  <si>
    <t>/איגודן/מי ברק/אריסטוקרט</t>
  </si>
  <si>
    <t>/איגודן/מי ברק/בי"ח מעייני הישועה</t>
  </si>
  <si>
    <t>/איגודן/מי ברק/ביסקוטי</t>
  </si>
  <si>
    <t>/איגודן/מי ברק/בית הבראה לאם ולילד - אם בישראל</t>
  </si>
  <si>
    <t>/איגודן/מי ברק/ד"ר פישר</t>
  </si>
  <si>
    <t>/איגודן/מי ברק/דלק מנטה</t>
  </si>
  <si>
    <t>/איגודן/מי ברק/הדודאים</t>
  </si>
  <si>
    <t>/איגודן/מי ברק/הודו בני ברק</t>
  </si>
  <si>
    <t>/איגודן/מי ברק/היכלי פאר (היכלי מלכות לשעבר)</t>
  </si>
  <si>
    <t>/איגודן/מי ברק/חסידי הרשב"א</t>
  </si>
  <si>
    <t>/איגודן/מי ברק/כתר רימון</t>
  </si>
  <si>
    <t>/איגודן/מי ברק/מגש פרבר</t>
  </si>
  <si>
    <t>/איגודן/מי ברק/מוסך מוטי</t>
  </si>
  <si>
    <t>/איגודן/מי ברק/מוסך סובארו ב.מ.ש</t>
  </si>
  <si>
    <t>/איגודן/מי ברק/מוסך רייך</t>
  </si>
  <si>
    <t>/איגודן/מי ברק/מלון ויזניץ</t>
  </si>
  <si>
    <t>/איגודן/מי ברק/מרכז סיעוד וותיקים</t>
  </si>
  <si>
    <t>/איגודן/מי ברק/ציפורי אירוח וארועים</t>
  </si>
  <si>
    <t>/איגודן/מי ברק/קוקה קולה</t>
  </si>
  <si>
    <t>/איגודן/מי ברק/קיטרינג הדקל (אולמי הדקל והתמר)</t>
  </si>
  <si>
    <t>/איגודן/מי ברק/ת. דלק פז יציב</t>
  </si>
  <si>
    <t>/איגודן/מי ברק/ת. רחיצה מנהרה 2000 - אצטדיון משה</t>
  </si>
  <si>
    <t>/איגודן/מי ברק/ת. תדלוק דור האצטדיון - דרייב ווש</t>
  </si>
  <si>
    <t>/איגודן/מי ברק/ת.ת. בן צבי</t>
  </si>
  <si>
    <t>/איגודן/מי ברק/ת.ת.פז איילון</t>
  </si>
  <si>
    <t>/איגודן/מי ברק/ת.תדלוק דור אלון  (ארגמן)</t>
  </si>
  <si>
    <t>/איגודן/מי ברק/ת.תדלוק דור האצטדיון</t>
  </si>
  <si>
    <t>/איגודן/מי ברק/תחנת דלק סונול רימונים</t>
  </si>
  <si>
    <t>/איגודן/מי בת ים/ מגה בעיר--221</t>
  </si>
  <si>
    <t>/איגודן/מי בת ים/&amp;דור אלון קוממיות - תדלוק</t>
  </si>
  <si>
    <t>/איגודן/מי בת ים/&amp;מגה בול - 4340</t>
  </si>
  <si>
    <t>/איגודן/מי בת ים/BE FRESH</t>
  </si>
  <si>
    <t>/איגודן/מי בת ים/BG99</t>
  </si>
  <si>
    <t>/איגודן/מי בת ים/SPAT</t>
  </si>
  <si>
    <t>/איגודן/מי בת ים/א. משי תעשיות בע"מ</t>
  </si>
  <si>
    <t>/איגודן/מי בת ים/אברבנאל - בי"ח</t>
  </si>
  <si>
    <t>/איגודן/מי בת ים/אדיר נועם וינאי בע"מ (רולדין)</t>
  </si>
  <si>
    <t>/איגודן/מי בת ים/אולם אירועים בלג'יו( בת ים)</t>
  </si>
  <si>
    <t>/איגודן/מי בת ים/אולמי שיין (לבונה)</t>
  </si>
  <si>
    <t>/איגודן/מי בת ים/אומגה3  (מ.י. ) בע"מ</t>
  </si>
  <si>
    <t>/איגודן/מי בת ים/אייקון פיטנס ישראל בע"מ (גו' אקטיב)</t>
  </si>
  <si>
    <t>/איגודן/מי בת ים/אלעם מזון בע''מ - שוארמה גריל-בר - 106</t>
  </si>
  <si>
    <t>/איגודן/מי בת ים/אמה ורומי בע"מ- תירס</t>
  </si>
  <si>
    <t>/איגודן/מי בת ים/ארומה - שפע זכויות בע''מ - תיבה 30</t>
  </si>
  <si>
    <t>/איגודן/מי בת ים/ארומה בן גוריון</t>
  </si>
  <si>
    <t>/איגודן/מי בת ים/ארומה רוטשילד</t>
  </si>
  <si>
    <t>/איגודן/מי בת ים/בייבי עוף בע"מ</t>
  </si>
  <si>
    <t>/איגודן/מי בת ים/בית אבות נוה באבוב</t>
  </si>
  <si>
    <t>/איגודן/מי בת ים/בית אבות נווה באבוב מגזר בתי מלון</t>
  </si>
  <si>
    <t>/איגודן/מי בת ים/בית הפרנה</t>
  </si>
  <si>
    <t>/איגודן/מי בת ים/בית מאפה כרמים - שוקיס</t>
  </si>
  <si>
    <t>/איגודן/מי בת ים/בלדי חנות (גל בקר)</t>
  </si>
  <si>
    <t>/איגודן/מי בת ים/בלדי קייטרינג</t>
  </si>
  <si>
    <t>/איגודן/מי בת ים/בת ימון (סופר דוש)</t>
  </si>
  <si>
    <t>/איגודן/מי בת ים/גורילה בר בת ים</t>
  </si>
  <si>
    <t>/איגודן/מי בת ים/גיטה ג'ולרי</t>
  </si>
  <si>
    <t>/איגודן/מי בת ים/גלידה ויקטורי</t>
  </si>
  <si>
    <t>/איגודן/מי בת ים/גלידה ויקטורי - בעלים קודמים</t>
  </si>
  <si>
    <t>/איגודן/מי בת ים/ג'פניקה בן גוריון בת ים</t>
  </si>
  <si>
    <t>/איגודן/מי בת ים/גרנולה דניאל</t>
  </si>
  <si>
    <t>/איגודן/מי בת ים/ה.ס ייצור ושיווק בע"מ</t>
  </si>
  <si>
    <t>/איגודן/מי בת ים/ויקטורי מסעדה</t>
  </si>
  <si>
    <t>/איגודן/מי בת ים/חוף הדקלים קו הים</t>
  </si>
  <si>
    <t>/איגודן/מי בת ים/חישוקים</t>
  </si>
  <si>
    <t>/איגודן/מי בת ים/טובגו</t>
  </si>
  <si>
    <t>/איגודן/מי בת ים/י. לב בראל</t>
  </si>
  <si>
    <t>/איגודן/מי בת ים/י.ק בתי קפה בע"מ</t>
  </si>
  <si>
    <t>/איגודן/מי בת ים/י.ש.ציפויים</t>
  </si>
  <si>
    <t>/איגודן/מי בת ים/יוחננוף</t>
  </si>
  <si>
    <t>/איגודן/מי בת ים/יונקס</t>
  </si>
  <si>
    <t>/איגודן/מי בת ים/ישראילוב אלעזר סינרול -  קופי קו</t>
  </si>
  <si>
    <t>/איגודן/מי בת ים/ישראל היום</t>
  </si>
  <si>
    <t>/איגודן/מי בת ים/לחם תושיה  דוכן 5ב</t>
  </si>
  <si>
    <t>/איגודן/מי בת ים/ללא שם - חדש</t>
  </si>
  <si>
    <t>/איגודן/מי בת ים/לשימוש עתידי</t>
  </si>
  <si>
    <t>/איגודן/מי בת ים/מאפיית אריאל</t>
  </si>
  <si>
    <t>/איגודן/מי בת ים/מאפיית לחמנו</t>
  </si>
  <si>
    <t>/איגודן/מי בת ים/מאפיית ליז</t>
  </si>
  <si>
    <t>/איגודן/מי בת ים/מאפיית שיבולת השרון קוממיות</t>
  </si>
  <si>
    <t>/איגודן/מי בת ים/מאפית טרפליני</t>
  </si>
  <si>
    <t>/איגודן/מי בת ים/מאפית מלאני</t>
  </si>
  <si>
    <t>/איגודן/מי בת ים/מגדלי הים התיכון</t>
  </si>
  <si>
    <t>/איגודן/מי בת ים/מגדלי נחום מדיקל קר</t>
  </si>
  <si>
    <t>/איגודן/מי בת ים/מגה עוזיאל בת ים</t>
  </si>
  <si>
    <t>/איגודן/מי בת ים/מגן ספורט</t>
  </si>
  <si>
    <t>/איגודן/מי בת ים/מובי דיק</t>
  </si>
  <si>
    <t>/איגודן/מי בת ים/מוסך (עילית)  אור אל</t>
  </si>
  <si>
    <t>/איגודן/מי בת ים/מוסך אמיר</t>
  </si>
  <si>
    <t>/איגודן/מי בת ים/מוסך גדי ודוד</t>
  </si>
  <si>
    <t>/איגודן/מי בת ים/מוסך ג'מבו</t>
  </si>
  <si>
    <t>/איגודן/מי בת ים/מוסך דוד</t>
  </si>
  <si>
    <t>/איגודן/מי בת ים/מוסך דן בת ים</t>
  </si>
  <si>
    <t>/איגודן/מי בת ים/מוסך דנין</t>
  </si>
  <si>
    <t>/איגודן/מי בת ים/מוסך הצוות</t>
  </si>
  <si>
    <t>/איגודן/מי בת ים/מוסך השושנים</t>
  </si>
  <si>
    <t>/איגודן/מי בת ים/מוסך יברגימוב</t>
  </si>
  <si>
    <t>/איגודן/מי בת ים/מוסך יהודה</t>
  </si>
  <si>
    <t>/איגודן/מי בת ים/מוסך מור השלום</t>
  </si>
  <si>
    <t>/איגודן/מי בת ים/מוסך מרץ</t>
  </si>
  <si>
    <t>/איגודן/מי בת ים/מוסך נחום</t>
  </si>
  <si>
    <t>/איגודן/מי בת ים/מוסך רכב ישראל</t>
  </si>
  <si>
    <t>/איגודן/מי בת ים/מוסך שלום</t>
  </si>
  <si>
    <t>/איגודן/מי בת ים/מוצרט</t>
  </si>
  <si>
    <t>/איגודן/מי בת ים/מחלבות גד</t>
  </si>
  <si>
    <t>/איגודן/מי בת ים/מטעמי חנניה</t>
  </si>
  <si>
    <t>/איגודן/מי בת ים/מיכל נגרין</t>
  </si>
  <si>
    <t>/איגודן/מי בת ים/מלון ארמון ים</t>
  </si>
  <si>
    <t>/איגודן/מי בת ים/מלון בת ים</t>
  </si>
  <si>
    <t>/איגודן/מי בת ים/מלון לאונרדו (מרקיורי)</t>
  </si>
  <si>
    <t>/איגודן/מי בת ים/מסעדת דוש עמל</t>
  </si>
  <si>
    <t>/איגודן/מי בת ים/מסעדת המרפסת</t>
  </si>
  <si>
    <t>/איגודן/מי בת ים/מסעדת וילה מארה (תותים)</t>
  </si>
  <si>
    <t>/איגודן/מי בת ים/מסעדת חוף תאיו</t>
  </si>
  <si>
    <t>/איגודן/מי בת ים/מסעדת פק הי</t>
  </si>
  <si>
    <t>/איגודן/מי בת ים/מעדני מניה בת ים</t>
  </si>
  <si>
    <t>/איגודן/מי בת ים/מקדונלד</t>
  </si>
  <si>
    <t>/איגודן/מי בת ים/מרכז המאפה</t>
  </si>
  <si>
    <t>/איגודן/מי בת ים/סאן סט הול</t>
  </si>
  <si>
    <t>/איגודן/מי בת ים/סונול דניאל</t>
  </si>
  <si>
    <t>/איגודן/מי בת ים/סוסייטי</t>
  </si>
  <si>
    <t>/איגודן/מי בת ים/סופר שוק החרושת</t>
  </si>
  <si>
    <t>/איגודן/מי בת ים/סטלה ביץ'</t>
  </si>
  <si>
    <t>/איגודן/מי בת ים/סלטי בנזאי</t>
  </si>
  <si>
    <t>/איגודן/מי בת ים/סם  און (מדיטק)</t>
  </si>
  <si>
    <t>/איגודן/מי בת ים/עזרא ובניו</t>
  </si>
  <si>
    <t>/איגודן/מי בת ים/פאקא</t>
  </si>
  <si>
    <t>/איגודן/מי בת ים/פונדק בני</t>
  </si>
  <si>
    <t>/איגודן/מי בת ים/פראג הקטנה</t>
  </si>
  <si>
    <t>/איגודן/מי בת ים/פרשמרקט</t>
  </si>
  <si>
    <t>/איגודן/מי בת ים/פרשמרקט קניון בת ים</t>
  </si>
  <si>
    <t>/איגודן/מי בת ים/צאי ווק ספיר מנשה - תיבה 110</t>
  </si>
  <si>
    <t>/איגודן/מי בת ים/צחי בשרים (צמרת פלאפל)</t>
  </si>
  <si>
    <t>/איגודן/מי בת ים/ציפוי חן</t>
  </si>
  <si>
    <t>/איגודן/מי בת ים/קאפלה ניהול מסעדות חלביות בע"מ (קפה נאמן)</t>
  </si>
  <si>
    <t>/איגודן/מי בת ים/קונדיטוריה כחול לבן</t>
  </si>
  <si>
    <t>/איגודן/מי בת ים/קניון בת-ים</t>
  </si>
  <si>
    <t>/איגודן/מי בת ים/קפה ג'ו בת ים</t>
  </si>
  <si>
    <t>/איגודן/מי בת ים/קפה ג'יו קניון בת ים</t>
  </si>
  <si>
    <t>/איגודן/מי בת ים/קפה קפה בן גוריון</t>
  </si>
  <si>
    <t>/איגודן/מי בת ים/קפה קפה בת ים</t>
  </si>
  <si>
    <t>/איגודן/מי בת ים/רוז אומגה</t>
  </si>
  <si>
    <t>/איגודן/מי בת ים/רול מקסיקני (לארי פלאפל)</t>
  </si>
  <si>
    <t>/איגודן/מי בת ים/רמי לוי העמל בת ים</t>
  </si>
  <si>
    <t>/איגודן/מי בת ים/ש.א קפה- לא פעיל</t>
  </si>
  <si>
    <t>/איגודן/מי בת ים/ש.ג יהוד בע"מ (צ'וקה/קאוסקי)</t>
  </si>
  <si>
    <t>/איגודן/מי בת ים/שאנטי</t>
  </si>
  <si>
    <t>/איגודן/מי בת ים/שופרסל דיל בת ים</t>
  </si>
  <si>
    <t>/איגודן/מי בת ים/שוקי הדייג</t>
  </si>
  <si>
    <t>/איגודן/מי בת ים/שוקיל'ה</t>
  </si>
  <si>
    <t>/איגודן/מי בת ים/שטיפונית אקספרס סד"ש</t>
  </si>
  <si>
    <t>/איגודן/מי בת ים/שיבולת השרון העמל</t>
  </si>
  <si>
    <t>/איגודן/מי בת ים/שיפודי ציפורה</t>
  </si>
  <si>
    <t>/איגודן/מי בת ים/שלגיה</t>
  </si>
  <si>
    <t>/איגודן/מי בת ים/שלוש יוסי פיצה דומינו</t>
  </si>
  <si>
    <t>/איגודן/מי בת ים/ת. דלק יעד הכוכב (ס.ה.ד.ן)</t>
  </si>
  <si>
    <t>/איגודן/מי בת ים/ת. דלק מגה</t>
  </si>
  <si>
    <t>/איגודן/מי בת ים/ת.ד. אלון רוזנקרנץ</t>
  </si>
  <si>
    <t>/איגודן/מי בת ים/תבליני פרג הדור השלישי</t>
  </si>
  <si>
    <t>/איגודן/מי בת ים/תדלוק סד"ש האורגים</t>
  </si>
  <si>
    <t>/איגודן/מי בת ים/תדלוק קוממיות סונול</t>
  </si>
  <si>
    <t>/איגודן/מי בת ים/תחנת דלק דור אלון מס' 1018</t>
  </si>
  <si>
    <t>/איגודן/מי בת ים/תחנת מעבר בת ים</t>
  </si>
  <si>
    <t>/איגודן/מי בת ים/תחנת רחיצה ספייס קאר</t>
  </si>
  <si>
    <t>/איגודן/מי בת ים/תחנת תדלוק seven</t>
  </si>
  <si>
    <t>/איגודן/מי בת ים/תחנת תדלוק טן בת ים</t>
  </si>
  <si>
    <t>/איגודן/מי בת ים/תחנת תדלוק פז דוד רזיאל</t>
  </si>
  <si>
    <t>/איגודן/מי גבעתיים – מפעלי מים וביוב/ארז</t>
  </si>
  <si>
    <t>/איגודן/מי גבעתיים – מפעלי מים וביוב/בית אבות גלבוע</t>
  </si>
  <si>
    <t>/איגודן/מי גבעתיים – מפעלי מים וביוב/בית אבות משען</t>
  </si>
  <si>
    <t>/איגודן/מי גבעתיים – מפעלי מים וביוב/בית אבות שלווה</t>
  </si>
  <si>
    <t>/איגודן/מי גבעתיים – מפעלי מים וביוב/ג'פניקה</t>
  </si>
  <si>
    <t>/איגודן/מי גבעתיים – מפעלי מים וביוב/כצנלסון</t>
  </si>
  <si>
    <t>/איגודן/מי גבעתיים – מפעלי מים וביוב/מגה בעיר וייצמן 23</t>
  </si>
  <si>
    <t>/איגודן/מי גבעתיים – מפעלי מים וביוב/מגה בעיר יצחק רבין 53</t>
  </si>
  <si>
    <t>/איגודן/מי גבעתיים – מפעלי מים וביוב/מוסך אחים לוי</t>
  </si>
  <si>
    <t>/איגודן/מי גבעתיים – מפעלי מים וביוב/סוסו טאטי מסעדת סורה</t>
  </si>
  <si>
    <t>/איגודן/מי גבעתיים – מפעלי מים וביוב/עצמית</t>
  </si>
  <si>
    <t>/איגודן/מי גבעתיים – מפעלי מים וביוב/פלאפון תקשורת</t>
  </si>
  <si>
    <t>/איגודן/מי גבעתיים – מפעלי מים וביוב/קואופ  שופ</t>
  </si>
  <si>
    <t>/איגודן/מי גבעתיים – מפעלי מים וביוב/קניון גבעתיים</t>
  </si>
  <si>
    <t>/איגודן/מי גבעתיים – מפעלי מים וביוב/קרן</t>
  </si>
  <si>
    <t>/איגודן/מי גבעתיים – מפעלי מים וביוב/שופרסל שלי בורוכוב 54</t>
  </si>
  <si>
    <t>/איגודן/מי גבעתיים – מפעלי מים וביוב/תחנת דלק פז גבעתיים</t>
  </si>
  <si>
    <t>/איגודן/מי תהום דיגומים/MOMA סלמה 46 תל אביב</t>
  </si>
  <si>
    <t>/איגודן/מי תהום דיגומים/אורנים יל הים ראשל''צ</t>
  </si>
  <si>
    <t>/איגודן/מי תהום דיגומים/איגודן שי ברנס</t>
  </si>
  <si>
    <t>/איגודן/מי תהום דיגומים/אילת 2 תל אביב</t>
  </si>
  <si>
    <t>/איגודן/מי תהום דיגומים/אילת 4, תל אביב</t>
  </si>
  <si>
    <t>/איגודן/מי תהום דיגומים/אתר מנהרות מקשרות נתע</t>
  </si>
  <si>
    <t>/איגודן/מי תהום דיגומים/בוגרשוב 14 תל אביב</t>
  </si>
  <si>
    <t>/איגודן/מי תהום דיגומים/בלו וויקס (בלו מול) - גלילות תל אביב</t>
  </si>
  <si>
    <t>/איגודן/מי תהום דיגומים/בני דן 50 תל אביב</t>
  </si>
  <si>
    <t>/איגודן/מי תהום דיגומים/בניין ספירלה - עזריאלי</t>
  </si>
  <si>
    <t>/איגודן/מי תהום דיגומים/ברנדייס 10 - מי אביבים</t>
  </si>
  <si>
    <t>/איגודן/מי תהום דיגומים/ברנדיס 38 תל אביב</t>
  </si>
  <si>
    <t>/איגודן/מי תהום דיגומים/דגניה 11 תל אביב</t>
  </si>
  <si>
    <t>/איגודן/מי תהום דיגומים/דיזינגוף 99 תל אביב</t>
  </si>
  <si>
    <t>/איגודן/מי תהום דיגומים/הרצל 136 - מי אביבים</t>
  </si>
  <si>
    <t>/איגודן/מי תהום דיגומים/וושינגטון 29 תל אביב</t>
  </si>
  <si>
    <t>/איגודן/מי תהום דיגומים/וייצמן 113-115 תל אביב</t>
  </si>
  <si>
    <t>/איגודן/מי תהום דיגומים/טאגור 2 תל אביב</t>
  </si>
  <si>
    <t>/איגודן/מי תהום דיגומים/יהודה הימית 25 תל אביב מי תהום</t>
  </si>
  <si>
    <t>/איגודן/מי תהום דיגומים/כנרת 1 תל אביב</t>
  </si>
  <si>
    <t>/איגודן/מי תהום דיגומים/מגרש 7 רחוב הארבעה</t>
  </si>
  <si>
    <t>/איגודן/מי תהום דיגומים/מי תהום - מיוחדים</t>
  </si>
  <si>
    <t>/איגודן/מי תהום דיגומים/מי תהום בת ים</t>
  </si>
  <si>
    <t>/איגודן/מי תהום דיגומים/מלון שרונה - מי אביבים</t>
  </si>
  <si>
    <t>/איגודן/מי תהום דיגומים/נחלת בנימין 139 תל אביב</t>
  </si>
  <si>
    <t>/איגודן/מי תהום דיגומים/נתע  תחנת בן גוריון ב"ב</t>
  </si>
  <si>
    <t>/איגודן/מי תהום דיגומים/נתע צ'מבר מערב</t>
  </si>
  <si>
    <t>/איגודן/מי תהום דיגומים/סומייל צפון תל אביב</t>
  </si>
  <si>
    <t>/איגודן/מי תהום דיגומים/פרוייקט בבלי</t>
  </si>
  <si>
    <t>/איגודן/מי תהום דיגומים/פרויקט איגודן שדי דוב</t>
  </si>
  <si>
    <t>/איגודן/מי תהום דיגומים/צפת 8 פינת דרויאנוב תל אביב/צפת 8 פינת דרויאנוב1</t>
  </si>
  <si>
    <t>/איגודן/מי תהום דיגומים/קהילת לודג' 50-60 תל אביב</t>
  </si>
  <si>
    <t>/איגודן/מי תהום דיגומים/רוטשילד 10 תל אביב</t>
  </si>
  <si>
    <t>/איגודן/מי תהום דיגומים/שבזי 7 תל אביב</t>
  </si>
  <si>
    <t>/איגודן/מי תהום דיגומים/תדהר גבעתיים</t>
  </si>
  <si>
    <t>/איגודן/מי תהום חיובים/השפלת מי תהום/פרוייקטים נוספים/נ.ת.ע/דיפו פתח תקוה TBM</t>
  </si>
  <si>
    <t>/איגודן/מי תהום חיובים/השפלת מי תהום/פרוייקטים נוספים/נ.ת.ע/דרך אם המושבות נתע</t>
  </si>
  <si>
    <t>/איגודן/מי תהום חיובים/השפלת מי תהום/פרוייקטים נוספים/נ.ת.ע/נת"ע תחנת יהודית</t>
  </si>
  <si>
    <t>/איגודן/מי תהום חיובים/השפלת מי תהום/פרוייקטים נוספים/נ.ת.ע/תחנת אלנבי1</t>
  </si>
  <si>
    <t>/איגודן/מי תהום חיובים/השפלת מי תהום/פרוייקטים נוספים/נ.ת.ע/תחנת ארלוזורוב</t>
  </si>
  <si>
    <t>/איגודן/מי תהום חיובים/השפלת מי תהום/תאגידים/מי אביבים/ ישראליס 9</t>
  </si>
  <si>
    <t>/איגודן/מי תהום חיובים/השפלת מי תהום/תאגידים/מי אביבים/איינשטיין 10 ת"א</t>
  </si>
  <si>
    <t>/איגודן/מי תהום חיובים/השפלת מי תהום/תאגידים/מי אביבים/אלנבי 15 פינת אידלסון תל אביב1</t>
  </si>
  <si>
    <t>/איגודן/מי תהום חיובים/השפלת מי תהום/תאגידים/מי אביבים/אתר השפלה חדש</t>
  </si>
  <si>
    <t>/איגודן/מי תהום חיובים/השפלת מי תהום/תאגידים/מי אביבים/ב.ס.ר מתחם הארגז</t>
  </si>
  <si>
    <t>/איגודן/מי תהום חיובים/השפלת מי תהום/תאגידים/מי אביבים/בארון הירש 7 תל אביב</t>
  </si>
  <si>
    <t>/איגודן/מי תהום חיובים/השפלת מי תהום/תאגידים/מי אביבים/ברק</t>
  </si>
  <si>
    <t>/איגודן/מי תהום חיובים/השפלת מי תהום/תאגידים/מי אביבים/הברזל 11, תל אביב</t>
  </si>
  <si>
    <t>/איגודן/מי תהום חיובים/השפלת מי תהום/תאגידים/מי אביבים/הברזל 22 תל אביב</t>
  </si>
  <si>
    <t>/איגודן/מי תהום חיובים/השפלת מי תהום/תאגידים/מי אביבים/הברזל 9א, תל אביב</t>
  </si>
  <si>
    <t>/איגודן/מי תהום חיובים/השפלת מי תהום/תאגידים/מי אביבים/הכובשים 1-5 ת"א</t>
  </si>
  <si>
    <t>/איגודן/מי תהום חיובים/השפלת מי תהום/תאגידים/מי אביבים/חוות גורדון (סמינר הקיבוצים)</t>
  </si>
  <si>
    <t>/איגודן/מי תהום חיובים/השפלת מי תהום/תאגידים/מי אביבים/יהודה הימית 25</t>
  </si>
  <si>
    <t>/איגודן/מי תהום חיובים/השפלת מי תהום/תאגידים/מי אביבים/ישרוטל הקטנה הירקון 298 תא</t>
  </si>
  <si>
    <t>/איגודן/מי תהום חיובים/השפלת מי תהום/תאגידים/מי אביבים/מבנה גזית - דרך בגין 148 ת"א1</t>
  </si>
  <si>
    <t>/איגודן/מי תהום חיובים/השפלת מי תהום/תאגידים/מי אביבים/מגדל גינדי (שוק סיטונאי 2) ת"א</t>
  </si>
  <si>
    <t>/איגודן/מי תהום חיובים/השפלת מי תהום/תאגידים/מי אביבים/מגדל דן ארלוזורוב 17, תל אביב1</t>
  </si>
  <si>
    <t>/איגודן/מי תהום חיובים/השפלת מי תהום/תאגידים/מי אביבים/מגדלי הרב קוק הירקון 29 ת"א</t>
  </si>
  <si>
    <t>/איגודן/מי תהום חיובים/השפלת מי תהום/תאגידים/מי אביבים/מרזוק ועזר 7-9 תל אביב1</t>
  </si>
  <si>
    <t>/איגודן/מי תהום חיובים/השפלת מי תהום/תאגידים/מי אביבים/סומייל דרום ארלוזורוב 96 ת"א</t>
  </si>
  <si>
    <t>/איגודן/מי תהום חיובים/השפלת מי תהום/תאגידים/מי אביבים/ערבי נחל דניה סיבוס</t>
  </si>
  <si>
    <t>/איגודן/מי תהום חיובים/השפלת מי תהום/תאגידים/מי אביבים/פורטל דיפו פ"ת</t>
  </si>
  <si>
    <t>/איגודן/מי תהום חיובים/השפלת מי תהום/תאגידים/מי אביבים/פרויקט נחמיה ת"א</t>
  </si>
  <si>
    <t>/איגודן/מי תהום חיובים/השפלת מי תהום/תאגידים/מי אביבים/צפת 8 פינת דרוינוב1</t>
  </si>
  <si>
    <t>/איגודן/מי תהום חיובים/השפלת מי תהום/תאגידים/מי אביבים/צפת 8 ת"א  שעון חדש 31.10.171</t>
  </si>
  <si>
    <t>/איגודן/מי תהום חיובים/השפלת מי תהום/תאגידים/מי אביבים/תל אביב אוסישקין 44</t>
  </si>
  <si>
    <t>/איגודן/מי תהום חיובים/השפלת מי תהום/תאגידים/מי אביבים/תל אביב טשרניחובסקי 8</t>
  </si>
  <si>
    <t>/איגודן/מי תהום חיובים/השפלת מי תהום/תאגידים/מי אביבים/תל אביב מאיר יערי 13</t>
  </si>
  <si>
    <t>/איגודן/מי תהום חיובים/השפלת מי תהום/תאגידים/מי בת ים/YBOX בת ים1</t>
  </si>
  <si>
    <t>/איגודן/מי תהום חיובים/השפלת מי תהום/תאגידים/מי בת ים/זיגדון בת ים מד מים מס 2</t>
  </si>
  <si>
    <t>/איגודן/מי תהום חיובים/השפלת מי תהום/תאגידים/מי בת ים/פרויקט זיגדון בת ים</t>
  </si>
  <si>
    <t>/איגודן/מי תהום חיובים/השפלת מי תהום/תאגידים/מי גבעתיים/סיטי גבעתיים1</t>
  </si>
  <si>
    <t>/איגודן/מי תהום חיובים/השפלת מי תהום/תאגידים/מיתב/פארק אזורים פתח תקוה</t>
  </si>
  <si>
    <t>/איגודן/מי תהום חיובים/השפלת מי תהום/תאגידים/רמת גן /מגדל ספיר תובל פינת הרקון ר"ג</t>
  </si>
  <si>
    <t>/איגודן/מיתב תאגיד אזורי למים וביוב/&amp; שלמה SIXT סגולה (מוסך אוטו קלאב בע''מ)</t>
  </si>
  <si>
    <t>/איגודן/מיתב תאגיד אזורי למים וביוב/&amp;בי"ח בילינסון – בי"ח</t>
  </si>
  <si>
    <t>/איגודן/מיתב תאגיד אזורי למים וביוב/&amp;מוסך אלייד</t>
  </si>
  <si>
    <t>/איגודן/מיתב תאגיד אזורי למים וביוב/&amp;מרכז לוגיסטי תנובה גוש דן</t>
  </si>
  <si>
    <t>/איגודן/מיתב תאגיד אזורי למים וביוב/&amp;קבוצת כל מוביל - מוסך</t>
  </si>
  <si>
    <t>/איגודן/מיתב תאגיד אזורי למים וביוב/(קלאסיקה, ברקת) הללויה אגם פאלאס</t>
  </si>
  <si>
    <t>/איגודן/מיתב תאגיד אזורי למים וביוב/B סנטר</t>
  </si>
  <si>
    <t>/איגודן/מיתב תאגיד אזורי למים וביוב/אבשלום הראל ובניו</t>
  </si>
  <si>
    <t>/איגודן/מיתב תאגיד אזורי למים וביוב/אודל אירועים (אולמי האופרה)</t>
  </si>
  <si>
    <t>/איגודן/מיתב תאגיד אזורי למים וביוב/אוסקר ויילד פאב אירי</t>
  </si>
  <si>
    <t>/איגודן/מיתב תאגיד אזורי למים וביוב/אחים פרארו</t>
  </si>
  <si>
    <t>/איגודן/מיתב תאגיד אזורי למים וביוב/אחלה</t>
  </si>
  <si>
    <t>/איגודן/מיתב תאגיד אזורי למים וביוב/אלדג</t>
  </si>
  <si>
    <t>/איגודן/מיתב תאגיד אזורי למים וביוב/אלטק</t>
  </si>
  <si>
    <t>/איגודן/מיתב תאגיד אזורי למים וביוב/אמזה</t>
  </si>
  <si>
    <t>/איגודן/מיתב תאגיד אזורי למים וביוב/אמיר חברה להנדסה וסחר בע"מ</t>
  </si>
  <si>
    <t>/איגודן/מיתב תאגיד אזורי למים וביוב/אנאל איוונט (גני אליאל 2014 בע"מ)</t>
  </si>
  <si>
    <t>/איגודן/מיתב תאגיד אזורי למים וביוב/אסיא</t>
  </si>
  <si>
    <t>/איגודן/מיתב תאגיד אזורי למים וביוב/באומגרטן הפרס</t>
  </si>
  <si>
    <t>/איגודן/מיתב תאגיד אזורי למים וביוב/בית השחם</t>
  </si>
  <si>
    <t>/איגודן/מיתב תאגיד אזורי למים וביוב/בית חולים גהה</t>
  </si>
  <si>
    <t>/איגודן/מיתב תאגיד אזורי למים וביוב/בית חולים השרון</t>
  </si>
  <si>
    <t>/איגודן/מיתב תאגיד אזורי למים וביוב/בית רבקה</t>
  </si>
  <si>
    <t>/איגודן/מיתב תאגיד אזורי למים וביוב/ג'ימס ביר פקטורי</t>
  </si>
  <si>
    <t>/איגודן/מיתב תאגיד אזורי למים וביוב/ג'ירף פתח תקוה</t>
  </si>
  <si>
    <t>/איגודן/מיתב תאגיד אזורי למים וביוב/גן הלוטוס היכל שלמה</t>
  </si>
  <si>
    <t>/איגודן/מיתב תאגיד אזורי למים וביוב/ג'פניקה פתח תקוה</t>
  </si>
  <si>
    <t>/איגודן/מיתב תאגיד אזורי למים וביוב/ד. לגזיאל נכסים</t>
  </si>
  <si>
    <t>/איגודן/מיתב תאגיד אזורי למים וביוב/דלסטאר (לשעבר דלדנט)</t>
  </si>
  <si>
    <t>/איגודן/מיתב תאגיד אזורי למים וביוב/הדר הפודים בע"מ</t>
  </si>
  <si>
    <t>/איגודן/מיתב תאגיד אזורי למים וביוב/הלברג</t>
  </si>
  <si>
    <t>/איגודן/מיתב תאגיד אזורי למים וביוב/הרקיע השביעי</t>
  </si>
  <si>
    <t>/איגודן/מיתב תאגיד אזורי למים וביוב/ואמוס Vamoss</t>
  </si>
  <si>
    <t>/איגודן/מיתב תאגיד אזורי למים וביוב/ונישן אירועים</t>
  </si>
  <si>
    <t>/איגודן/מיתב תאגיד אזורי למים וביוב/זוגלובק אתר לוגיסטי פ"ת</t>
  </si>
  <si>
    <t>/איגודן/מיתב תאגיד אזורי למים וביוב/זליון</t>
  </si>
  <si>
    <t>/איגודן/מיתב תאגיד אזורי למים וביוב/חב' אחים חדד בע"מ</t>
  </si>
  <si>
    <t>/איגודן/מיתב תאגיד אזורי למים וביוב/חומש</t>
  </si>
  <si>
    <t>/איגודן/מיתב תאגיד אזורי למים וביוב/טביב</t>
  </si>
  <si>
    <t>/איגודן/מיתב תאגיד אזורי למים וביוב/טביב/ אקוכם/ אורגני</t>
  </si>
  <si>
    <t>/איגודן/מיתב תאגיד אזורי למים וביוב/טביב/ אקוכם/ מינרלי</t>
  </si>
  <si>
    <t>/איגודן/מיתב תאגיד אזורי למים וביוב/ישראל המסעדה היהודית 2007 בע"מ (לשעבר נדיר)</t>
  </si>
  <si>
    <t>/איגודן/מיתב תאגיד אזורי למים וביוב/לה פאילומה בלנקה 201 בע"מ</t>
  </si>
  <si>
    <t>/איגודן/מיתב תאגיד אזורי למים וביוב/מאפיית גדרון</t>
  </si>
  <si>
    <t>/איגודן/מיתב תאגיד אזורי למים וביוב/מאפית גדרון - ללא גלוטן</t>
  </si>
  <si>
    <t>/איגודן/מיתב תאגיד אזורי למים וביוב/מהדרין</t>
  </si>
  <si>
    <t>/איגודן/מיתב תאגיד אזורי למים וביוב/מוסך אדנים</t>
  </si>
  <si>
    <t>/איגודן/מיתב תאגיד אזורי למים וביוב/מוסך אלברט</t>
  </si>
  <si>
    <t>/איגודן/מיתב תאגיד אזורי למים וביוב/מוסך דב</t>
  </si>
  <si>
    <t>/איגודן/מיתב תאגיד אזורי למים וביוב/מוסך וולבו</t>
  </si>
  <si>
    <t>/איגודן/מיתב תאגיד אזורי למים וביוב/מוסך חזני יוסף בע"מ</t>
  </si>
  <si>
    <t>/איגודן/מיתב תאגיד אזורי למים וביוב/מוסך יוסי מועטו</t>
  </si>
  <si>
    <t>/איגודן/מיתב תאגיד אזורי למים וביוב/מוסך מטלון</t>
  </si>
  <si>
    <t>/איגודן/מיתב תאגיד אזורי למים וביוב/מוסך מנופים לרכב (שמואל רומנו/שמוליק הידראוליקה בע"מ)</t>
  </si>
  <si>
    <t>/איגודן/מיתב תאגיד אזורי למים וביוב/מוסך ניצנים</t>
  </si>
  <si>
    <t>/איגודן/מיתב תאגיד אזורי למים וביוב/מוסך סובארו פ"ת</t>
  </si>
  <si>
    <t>/איגודן/מיתב תאגיד אזורי למים וביוב/מוסך סוברו פ"ת</t>
  </si>
  <si>
    <t>/איגודן/מיתב תאגיד אזורי למים וביוב/מוסך שחק</t>
  </si>
  <si>
    <t>/איגודן/מיתב תאגיד אזורי למים וביוב/מוסך שפילמן</t>
  </si>
  <si>
    <t>/איגודן/מיתב תאגיד אזורי למים וביוב/מחלבת הכפר</t>
  </si>
  <si>
    <t>/איגודן/מיתב תאגיד אזורי למים וביוב/מייפל גן ארועים</t>
  </si>
  <si>
    <t>/איגודן/מיתב תאגיד אזורי למים וביוב/מסעדת 206</t>
  </si>
  <si>
    <t>/איגודן/מיתב תאגיד אזורי למים וביוב/מסעדת ג'ימס</t>
  </si>
  <si>
    <t>/איגודן/מיתב תאגיד אזורי למים וביוב/מעלות הקודש (לשעבר אתגר)</t>
  </si>
  <si>
    <t>/איגודן/מיתב תאגיד אזורי למים וביוב/מרכז יכין</t>
  </si>
  <si>
    <t>/איגודן/מיתב תאגיד אזורי למים וביוב/מרכז לימודי קבלה</t>
  </si>
  <si>
    <t>/איגודן/מיתב תאגיד אזורי למים וביוב/מרכז שניידר לרפואת ילדים</t>
  </si>
  <si>
    <t>/איגודן/מיתב תאגיד אזורי למים וביוב/מרכז שרות מנור ישראל פ"ת</t>
  </si>
  <si>
    <t>/איגודן/מיתב תאגיד אזורי למים וביוב/מתחם בית רם</t>
  </si>
  <si>
    <t>/איגודן/מיתב תאגיד אזורי למים וביוב/נוי שרותי תברואה בע"מ (שרותי נוי המנוף אילת בע"מ)</t>
  </si>
  <si>
    <t>/איגודן/מיתב תאגיד אזורי למים וביוב/סלטי איכות</t>
  </si>
  <si>
    <t>/איגודן/מיתב תאגיד אזורי למים וביוב/פיברוטקס</t>
  </si>
  <si>
    <t>/איגודן/מיתב תאגיד אזורי למים וביוב/פרקש שמשון</t>
  </si>
  <si>
    <t>/איגודן/מיתב תאגיד אזורי למים וביוב/צ'יינה סיביל &amp; דניה / דיפו שנקר</t>
  </si>
  <si>
    <t>/איגודן/מיתב תאגיד אזורי למים וביוב/קייטרינג בישולים</t>
  </si>
  <si>
    <t>/איגודן/מיתב תאגיד אזורי למים וביוב/קייטרינג סלומון</t>
  </si>
  <si>
    <t>/איגודן/מיתב תאגיד אזורי למים וביוב/קניון אבנת</t>
  </si>
  <si>
    <t>/איגודן/מיתב תאגיד אזורי למים וביוב/קניון גנים</t>
  </si>
  <si>
    <t>/איגודן/מיתב תאגיד אזורי למים וביוב/קניון סירקין</t>
  </si>
  <si>
    <t>/איגודן/מיתב תאגיד אזורי למים וביוב/קסאנדו</t>
  </si>
  <si>
    <t>/איגודן/מיתב תאגיד אזורי למים וביוב/קפה לנדוור פתח תקוה</t>
  </si>
  <si>
    <t>/איגודן/מיתב תאגיד אזורי למים וביוב/קפה קפה פתח תקוה</t>
  </si>
  <si>
    <t>/איגודן/מיתב תאגיד אזורי למים וביוב/ריבר נודלס בר פתח תקוה</t>
  </si>
  <si>
    <t>/איגודן/מיתב תאגיד אזורי למים וביוב/רמי לוי</t>
  </si>
  <si>
    <t>/איגודן/מיתב תאגיד אזורי למים וביוב/ש.י.אמריקן אוטו</t>
  </si>
  <si>
    <t>/איגודן/מיתב תאגיד אזורי למים וביוב/שופרסל דיל אקסטרה פתח תקוה</t>
  </si>
  <si>
    <t>/איגודן/מניב ראשון/ המאפיה של הרמן</t>
  </si>
  <si>
    <t>/איגודן/מניב ראשון/ ליבי ייצור ושווק בע''מ</t>
  </si>
  <si>
    <t>/איגודן/מניב ראשון/&amp;בי"ס ויצו</t>
  </si>
  <si>
    <t>/איגודן/מניב ראשון/&amp;מכון וולקני</t>
  </si>
  <si>
    <t>/איגודן/מניב ראשון/&amp;מכון וולקני - רפת</t>
  </si>
  <si>
    <t>/איגודן/מניב ראשון/א.ה כיף קפה 2014 בע"מ (אתיקם לשעבר</t>
  </si>
  <si>
    <t>/איגודן/מניב ראשון/אודי גינדי</t>
  </si>
  <si>
    <t>/איגודן/מניב ראשון/אוונטאז' פטיסרי</t>
  </si>
  <si>
    <t>/איגודן/מניב ראשון/אולם שמחות "נטלי" פרמייר</t>
  </si>
  <si>
    <t>/איגודן/מניב ראשון/אולמי אריסטו (מוסקט לשעבר)</t>
  </si>
  <si>
    <t>/איגודן/מניב ראשון/אולמי גאלה</t>
  </si>
  <si>
    <t>/איגודן/מניב ראשון/אולמי סאן רויאל</t>
  </si>
  <si>
    <t>/איגודן/מניב ראשון/אולמי תרין (הרודיון</t>
  </si>
  <si>
    <t>/איגודן/מניב ראשון/אורגד ח.ש.ן בע''מ (בורגר ראנץ)</t>
  </si>
  <si>
    <t>/איגודן/מניב ראשון/אחוזת ים</t>
  </si>
  <si>
    <t>/איגודן/מניב ראשון/אחוזת ראשונים</t>
  </si>
  <si>
    <t>/איגודן/מניב ראשון/איטיס בע''מ (מסעדת גומבה)</t>
  </si>
  <si>
    <t>/איגודן/מניב ראשון/איתן יעקובוביץ'</t>
  </si>
  <si>
    <t>/איגודן/מניב ראשון/אלוניאל בע''מ (מקדונלדס)</t>
  </si>
  <si>
    <t>/איגודן/מניב ראשון/אלקטרה</t>
  </si>
  <si>
    <t>/איגודן/מניב ראשון/אמיליה - גבעת האירוסים</t>
  </si>
  <si>
    <t>/איגודן/מניב ראשון/אמיר אייל (דניש אספרסו בר)</t>
  </si>
  <si>
    <t>/איגודן/מניב ראשון/אסותא ראשל''צ בע''מ</t>
  </si>
  <si>
    <t>/איגודן/מניב ראשון/אסיה ראשל''צ בע''מ (ג'ירף)</t>
  </si>
  <si>
    <t>/איגודן/מניב ראשון/אקלר בע"מ</t>
  </si>
  <si>
    <t>/איגודן/מניב ראשון/ארומה סינמה סיטי בע''מ</t>
  </si>
  <si>
    <t>/איגודן/מניב ראשון/אתר בידור בע''מ</t>
  </si>
  <si>
    <t>/איגודן/מניב ראשון/בלוודר</t>
  </si>
  <si>
    <t>/איגודן/מניב ראשון/בלוטין</t>
  </si>
  <si>
    <t>/איגודן/מניב ראשון/בנדיקט ראשלצ</t>
  </si>
  <si>
    <t>/איגודן/מניב ראשון/בנייני הדר בית M1,מיקדן ניהול ואחזקה בע"מ</t>
  </si>
  <si>
    <t>/איגודן/מניב ראשון/בסט מייסטר בשר</t>
  </si>
  <si>
    <t>/איגודן/מניב ראשון/גולד יבגני - סינמה סיטי</t>
  </si>
  <si>
    <t>/איגודן/מניב ראשון/ג'י ישראל מרכזים מסחריים בע''מ (המאפה הצרפתי)</t>
  </si>
  <si>
    <t>/איגודן/מניב ראשון/ג'י.אר.אס (2016)</t>
  </si>
  <si>
    <t>/איגודן/מניב ראשון/ג'י.ג'י.אי.זי. טריידינג בע''מ</t>
  </si>
  <si>
    <t>/איגודן/מניב ראשון/גיים האוס- סינמה סיטי</t>
  </si>
  <si>
    <t>/איגודן/מניב ראשון/גילקו פארם בע''מ</t>
  </si>
  <si>
    <t>/איגודן/מניב ראשון/גן הורדים</t>
  </si>
  <si>
    <t>/איגודן/מניב ראשון/גרינפלד יזמות בתעשייה</t>
  </si>
  <si>
    <t>/איגודן/מניב ראשון/דלי קרים בע''מ</t>
  </si>
  <si>
    <t>/איגודן/מניב ראשון/דלק חב' הדלק הישראלי</t>
  </si>
  <si>
    <t>/איגודן/מניב ראשון/דקר ציוד רפואי בע''מ</t>
  </si>
  <si>
    <t>/איגודן/מניב ראשון/הבית תעשיות מאפה (לחמא)</t>
  </si>
  <si>
    <t>/איגודן/מניב ראשון/החברה המרכזית להפצת משקאות (קוקה קולה)</t>
  </si>
  <si>
    <t>/איגודן/מניב ראשון/המאפה הצרפתי</t>
  </si>
  <si>
    <t>/איגודן/מניב ראשון/הצדף עינוגי ים</t>
  </si>
  <si>
    <t>/איגודן/מניב ראשון/ווק טו ווק- סינמה סיטי</t>
  </si>
  <si>
    <t>/איגודן/מניב ראשון/זוהר (לשעבר רימון)</t>
  </si>
  <si>
    <t>/איגודן/מניב ראשון/זקירוב ילנה ושות' (פלפלת)</t>
  </si>
  <si>
    <t>/איגודן/מניב ראשון/ח.מ דותן ייזום וניהול (וואקמה)</t>
  </si>
  <si>
    <t>/איגודן/מניב ראשון/חברת 2 חי בניה בע''מ (אמיליה)</t>
  </si>
  <si>
    <t>/איגודן/מניב ראשון/חצי חינם ראשל"צ</t>
  </si>
  <si>
    <t>/איגודן/מניב ראשון/טי.אס.אס.אר יזמות בע''מ</t>
  </si>
  <si>
    <t>/איגודן/מניב ראשון/טיב טעם ראשל"צ</t>
  </si>
  <si>
    <t>/איגודן/מניב ראשון/טירת הכסף בע''מ</t>
  </si>
  <si>
    <t>/איגודן/מניב ראשון/טלקאר חברה בע''מ (KIA)</t>
  </si>
  <si>
    <t>/איגודן/מניב ראשון/י. ד שלוס בע''מ</t>
  </si>
  <si>
    <t>/איגודן/מניב ראשון/ידיעות אחרונות</t>
  </si>
  <si>
    <t>/איגודן/מניב ראשון/יוניברסל מוטורס</t>
  </si>
  <si>
    <t>/איגודן/מניב ראשון/יוניברסל משאיות ישראל בע''מ (ISUZU)</t>
  </si>
  <si>
    <t>/איגודן/מניב ראשון/יס פלאנט</t>
  </si>
  <si>
    <t>/איגודן/מניב ראשון/לאגו האגם כנסים ואירועים</t>
  </si>
  <si>
    <t>/איגודן/מניב ראשון/לאנדורה השקעות בע''מ</t>
  </si>
  <si>
    <t>/איגודן/מניב ראשון/ל-אפ בע"מ - סינמה סיטי</t>
  </si>
  <si>
    <t>/איגודן/מניב ראשון/ליבנה צפוני בע"מ (איקאה)</t>
  </si>
  <si>
    <t>/איגודן/מניב ראשון/לידי קוקי (2012) בע"מ</t>
  </si>
  <si>
    <t>/איגודן/מניב ראשון/ליפשיץ תעשיות</t>
  </si>
  <si>
    <t>/איגודן/מניב ראשון/מ. יוחננוף ובניו</t>
  </si>
  <si>
    <t>/איגודן/מניב ראשון/מ.א.א מגה קפה בע''מ (פרש קיטשן)</t>
  </si>
  <si>
    <t>/איגודן/מניב ראשון/מ.כ. בנקוק בע''מ (טינגוס)</t>
  </si>
  <si>
    <t>/איגודן/מניב ראשון/מ.ר.ש מקסיקנה בע''מ</t>
  </si>
  <si>
    <t>/איגודן/מניב ראשון/מאסטר קלאס - מאפיית רומן</t>
  </si>
  <si>
    <t>/איגודן/מניב ראשון/מוסך המאגר</t>
  </si>
  <si>
    <t>/איגודן/מניב ראשון/מוסך וולבו מרכז לוגיסטי</t>
  </si>
  <si>
    <t>/איגודן/מניב ראשון/מוסך וולבו שירות ותיקונים (מאיר)</t>
  </si>
  <si>
    <t>/איגודן/מניב ראשון/מוסך טויוטה</t>
  </si>
  <si>
    <t>/איגודן/מניב ראשון/מוסך יונדאי</t>
  </si>
  <si>
    <t>/איגודן/מניב ראשון/מוסך לובינסקי</t>
  </si>
  <si>
    <t>/איגודן/מניב ראשון/מוסך מאן(פלדאו שאול)</t>
  </si>
  <si>
    <t>/איגודן/מניב ראשון/מוסך קרסו מוטורס</t>
  </si>
  <si>
    <t>/איגודן/מניב ראשון/מועב</t>
  </si>
  <si>
    <t>/איגודן/מניב ראשון/מטעמי ישראל בע"מ</t>
  </si>
  <si>
    <t>/איגודן/מניב ראשון/מכשירי תנועה ומשאיות (מוסך MAN)</t>
  </si>
  <si>
    <t>/איגודן/מניב ראשון/מנופי אבי</t>
  </si>
  <si>
    <t>/איגודן/מניב ראשון/מנזל'ה (לשעבר קייטרינג ל.נ.ג</t>
  </si>
  <si>
    <t>/איגודן/מניב ראשון/מעדני מיקי</t>
  </si>
  <si>
    <t>/איגודן/מניב ראשון/מעדני מניה ראשל"צ</t>
  </si>
  <si>
    <t>/איגודן/מניב ראשון/מפלים</t>
  </si>
  <si>
    <t>/איגודן/מניב ראשון/מרב מזון כל בע''מ (אושר עד)</t>
  </si>
  <si>
    <t>/איגודן/מניב ראשון/מתוק קינוחים בע"מ</t>
  </si>
  <si>
    <t>/איגודן/מניב ראשון/נאפיס (חולון) א.ת.חדש</t>
  </si>
  <si>
    <t>/איגודן/מניב ראשון/נאפיס (ראשלצ) א.ת.ישן</t>
  </si>
  <si>
    <t>/איגודן/מניב ראשון/נקוי ראשון</t>
  </si>
  <si>
    <t>/איגודן/מניב ראשון/סינמה סיטי</t>
  </si>
  <si>
    <t>/איגודן/מניב ראשון/סלטי משאני</t>
  </si>
  <si>
    <t>/איגודן/מניב ראשון/ע.א.ל.ש ניהול מסעדות (שיפודי ציפורה)</t>
  </si>
  <si>
    <t>/איגודן/מניב ראשון/עוגות דה לה פה + קמיליה רטבים</t>
  </si>
  <si>
    <t>/איגודן/מניב ראשון/על גולדה בע''מ ושות'</t>
  </si>
  <si>
    <t>/איגודן/מניב ראשון/פ.ר קולורדיזיין בע''מ</t>
  </si>
  <si>
    <t>/איגודן/מניב ראשון/פאו- וואו</t>
  </si>
  <si>
    <t>/איגודן/מניב ראשון/פארמה תמר (לשעבר תמר שיווק מוצרי בריאות טבעיים בע''מ)</t>
  </si>
  <si>
    <t>/איגודן/מניב ראשון/פופ אפ- פיתה קצבים סינמה סיטי</t>
  </si>
  <si>
    <t>/איגודן/מניב ראשון/פראיסו אירועים בע''מ</t>
  </si>
  <si>
    <t>/איגודן/מניב ראשון/פרינטאלקטרוניקס</t>
  </si>
  <si>
    <t>/איגודן/מניב ראשון/פרש אנרג'י בע''מ (דוכן בי פרש)</t>
  </si>
  <si>
    <t>/איגודן/מניב ראשון/צומת המזון</t>
  </si>
  <si>
    <t>/איגודן/מניב ראשון/צ'ירינה צח סרוסי בע"מ</t>
  </si>
  <si>
    <t>/איגודן/מניב ראשון/צ'מפיון מוטורס ראשל''צ</t>
  </si>
  <si>
    <t>/איגודן/מניב ראשון/ק.ג.ס.ס בע''מ (קינג ג'ורג'</t>
  </si>
  <si>
    <t>/איגודן/מניב ראשון/קורן סינמה סיטי ראשל"צ- סינמה סיטי</t>
  </si>
  <si>
    <t>/איגודן/מניב ראשון/קייטרינג תפוח הזהב</t>
  </si>
  <si>
    <t>/איגודן/מניב ראשון/קיסוס אריה</t>
  </si>
  <si>
    <t>/איגודן/מניב ראשון/קליספרה</t>
  </si>
  <si>
    <t>/איגודן/מניב ראשון/קניון הבאר</t>
  </si>
  <si>
    <t>/איגודן/מניב ראשון/קניון הזהב</t>
  </si>
  <si>
    <t>/איגודן/מניב ראשון/קניון עזריאלי ראשונים</t>
  </si>
  <si>
    <t>/איגודן/מניב ראשון/קניון רוטשילד</t>
  </si>
  <si>
    <t>/איגודן/מניב ראשון/קפה פולה</t>
  </si>
  <si>
    <t>/איגודן/מניב ראשון/קפואים תהילה בע''מ</t>
  </si>
  <si>
    <t>/איגודן/מניב ראשון/קרנף זיכיונות בע''מ</t>
  </si>
  <si>
    <t>/איגודן/מניב ראשון/ר. צ. חברה לרכב וציוד בע''מ (אלבר)</t>
  </si>
  <si>
    <t>/איגודן/מניב ראשון/ראשון ביזנס סנטר</t>
  </si>
  <si>
    <t>/איגודן/מניב ראשון/רי באר בע''מ</t>
  </si>
  <si>
    <t>/איגודן/מניב ראשון/ריבר נודלס בע''מ</t>
  </si>
  <si>
    <t>/איגודן/מניב ראשון/רשת קפה קפה ישראל בע''מ</t>
  </si>
  <si>
    <t>/איגודן/מניב ראשון/שואף את ברוק</t>
  </si>
  <si>
    <t>/איגודן/מניב ראשון/שווארמה עאוני</t>
  </si>
  <si>
    <t>/איגודן/מניב ראשון/שופרסל דיל לח"י</t>
  </si>
  <si>
    <t>/איגודן/מניב ראשון/שופרסל דיל מרלו"ג</t>
  </si>
  <si>
    <t>/איגודן/מניב ראשון/שלגוגו בע"מ</t>
  </si>
  <si>
    <t>/איגודן/מניב ראשון/שמש אדומה</t>
  </si>
  <si>
    <t>/איגודן/מניב ראשון/שפע ברכות</t>
  </si>
  <si>
    <t>/איגודן/מניב ראשון/ת. תדלוק דור אלון דוכיפת</t>
  </si>
  <si>
    <t>/איגודן/מניב ראשון/ת. תדלוק דלק שערי ראשון</t>
  </si>
  <si>
    <t>/איגודן/מניב ראשון/ת. תדלוק סונול שלי</t>
  </si>
  <si>
    <t>/איגודן/מניב ראשון/ת. תדלוק פז גילי</t>
  </si>
  <si>
    <t>/איגודן/מניב ראשון/ת. תדלוק פז עוז</t>
  </si>
  <si>
    <t>/איגודן/מניב ראשון/תחנת דלק ELEVEN</t>
  </si>
  <si>
    <t>/איגודן/מניב ראשון/תחנת מעבר לפסולת בטון</t>
  </si>
  <si>
    <t>/איגודן/מניב ראשון/תחנת מעבר לפסולת עירונית</t>
  </si>
  <si>
    <t>/איגודן/נחל איילון/נחל איילון</t>
  </si>
  <si>
    <t>/איגודן/נחל ירקון/ירדן1</t>
  </si>
  <si>
    <t>/איגודן/נחל ירקון/נחל ירקון</t>
  </si>
  <si>
    <t>/איגודן/נס ציונה/ שערי דלק</t>
  </si>
  <si>
    <t>/איגודן/נס ציונה/&amp;אלאופ מטבחים</t>
  </si>
  <si>
    <t>/איגודן/נס ציונה/&amp;אלאופ ת. אלקטרו- אופטיקה</t>
  </si>
  <si>
    <t>/איגודן/נס ציונה/&amp;טויוטה חי מוטורס</t>
  </si>
  <si>
    <t>/איגודן/נס ציונה/&amp;טויוטה חי מוטורס רחיצה</t>
  </si>
  <si>
    <t>/איגודן/נס ציונה/MDB</t>
  </si>
  <si>
    <t>/איגודן/נס ציונה/QBI קיו. בי. אי - מעבדה לבדיקות כימיות</t>
  </si>
  <si>
    <t>/איגודן/נס ציונה/אביעד תעשיות בטון</t>
  </si>
  <si>
    <t>/איגודן/נס ציונה/אוליה</t>
  </si>
  <si>
    <t>/איגודן/נס ציונה/אולמי גאיה</t>
  </si>
  <si>
    <t>/איגודן/נס ציונה/אולמי וויטראז'</t>
  </si>
  <si>
    <t>/איגודן/נס ציונה/אולמי יוניברס</t>
  </si>
  <si>
    <t>/איגודן/נס ציונה/אומרי</t>
  </si>
  <si>
    <t>/איגודן/נס ציונה/אומריקס ביופרמסאוטיקלס</t>
  </si>
  <si>
    <t>/איגודן/נס ציונה/אופלון</t>
  </si>
  <si>
    <t>/איגודן/נס ציונה/אורלייט תעשיות</t>
  </si>
  <si>
    <t>/איגודן/נס ציונה/אינדיגו מערכות הדפסה</t>
  </si>
  <si>
    <t>/איגודן/נס ציונה/אלה גן אירועים</t>
  </si>
  <si>
    <t>/איגודן/נס ציונה/אלי מוטורס</t>
  </si>
  <si>
    <t>/איגודן/נס ציונה/אמינולאב</t>
  </si>
  <si>
    <t>/איגודן/נס ציונה/ארומה - שפע זכיונות בע"מ</t>
  </si>
  <si>
    <t>/איגודן/נס ציונה/ביונדווקס</t>
  </si>
  <si>
    <t>/איגודן/נס ציונה/בית חולים בריאות הנפש</t>
  </si>
  <si>
    <t>/איגודן/נס ציונה/בקטוכם</t>
  </si>
  <si>
    <t>/איגודן/נס ציונה/ברוקו (אורורה) משקאות חריפים</t>
  </si>
  <si>
    <t>/איגודן/נס ציונה/גן ארועים VIA</t>
  </si>
  <si>
    <t>/איגודן/נס ציונה/גני מרוויאס</t>
  </si>
  <si>
    <t>/איגודן/נס ציונה/דור אלון</t>
  </si>
  <si>
    <t>/איגודן/נס ציונה/די פארם</t>
  </si>
  <si>
    <t>/איגודן/נס ציונה/דרן מעבדות וייעוץ</t>
  </si>
  <si>
    <t>/איגודן/נס ציונה/המכון הביולוגי</t>
  </si>
  <si>
    <t>/איגודן/נס ציונה/הרלן ביוטק ישראל בע"מ</t>
  </si>
  <si>
    <t>/איגודן/נס ציונה/לייזר מודלינג ישראל בע"מ</t>
  </si>
  <si>
    <t>/איגודן/נס ציונה/מגה בעיר</t>
  </si>
  <si>
    <t>/איגודן/נס ציונה/מוסך א.א.</t>
  </si>
  <si>
    <t>/איגודן/נס ציונה/מוסך ברוך</t>
  </si>
  <si>
    <t>/איגודן/נס ציונה/מוסך הירש</t>
  </si>
  <si>
    <t>/איגודן/נס ציונה/מוסך לי עד</t>
  </si>
  <si>
    <t>/איגודן/נס ציונה/מוסך מוטי</t>
  </si>
  <si>
    <t>/איגודן/נס ציונה/מוסך עמנואל</t>
  </si>
  <si>
    <t>/איגודן/נס ציונה/מנהרת 3000</t>
  </si>
  <si>
    <t>/איגודן/נס ציונה/מסעדת פטרה</t>
  </si>
  <si>
    <t>/איגודן/נס ציונה/מתכת ששון 1984 בע"מ</t>
  </si>
  <si>
    <t>/איגודן/נס ציונה/נאות המושבה</t>
  </si>
  <si>
    <t>/איגודן/נס ציונה/נוירודרם בע"מ</t>
  </si>
  <si>
    <t>/איגודן/נס ציונה/נקסטר (אמינולב פארמה</t>
  </si>
  <si>
    <t>/איגודן/נס ציונה/סול ג'ל טכנולוגיות</t>
  </si>
  <si>
    <t>/איגודן/נס ציונה/סונול</t>
  </si>
  <si>
    <t>/איגודן/נס ציונה/סופר ברקת</t>
  </si>
  <si>
    <t>/איגודן/נס ציונה/סטבה מעבדות בע"מ</t>
  </si>
  <si>
    <t>/איגודן/נס ציונה/סמורקס</t>
  </si>
  <si>
    <t>/איגודן/נס ציונה/פרולור ביוטק</t>
  </si>
  <si>
    <t>/איגודן/נס ציונה/פרוקור  (פרוכון ביוטק</t>
  </si>
  <si>
    <t>/איגודן/נס ציונה/פתולאב</t>
  </si>
  <si>
    <t>/איגודן/נס ציונה/קניותר - בורגר ראנץ'</t>
  </si>
  <si>
    <t>/איגודן/נס ציונה/קפה קפה</t>
  </si>
  <si>
    <t>/איגודן/נס ציונה/קקאו</t>
  </si>
  <si>
    <t>/איגודן/נס ציונה/שופרסל דיל</t>
  </si>
  <si>
    <t>/איגודן/נס ציונה/שטיפת אקספרס</t>
  </si>
  <si>
    <t>/איגודן/נס ציונה/שערי דלק</t>
  </si>
  <si>
    <t>/איגודן/עין אפק תאגיד מים וביוב/ שרון ורנה</t>
  </si>
  <si>
    <t>/איגודן/עין אפק תאגיד מים וביוב/אברסט ארועים</t>
  </si>
  <si>
    <t>/איגודן/עין אפק תאגיד מים וביוב/אולמי אופיר</t>
  </si>
  <si>
    <t>/איגודן/עין אפק תאגיד מים וביוב/אופק עיבוד שבבי בע"מ</t>
  </si>
  <si>
    <t>/איגודן/עין אפק תאגיד מים וביוב/אלגמוס</t>
  </si>
  <si>
    <t>/איגודן/עין אפק תאגיד מים וביוב/אשבול</t>
  </si>
  <si>
    <t>/איגודן/עין אפק תאגיד מים וביוב/ביס בס</t>
  </si>
  <si>
    <t>/איגודן/עין אפק תאגיד מים וביוב/ביסקול</t>
  </si>
  <si>
    <t>/איגודן/עין אפק תאגיד מים וביוב/דנו עיצובים</t>
  </si>
  <si>
    <t>/איגודן/עין אפק תאגיד מים וביוב/דקסטר</t>
  </si>
  <si>
    <t>/איגודן/עין אפק תאגיד מים וביוב/הגורמה של אמא</t>
  </si>
  <si>
    <t>/איגודן/עין אפק תאגיד מים וביוב/הכובש</t>
  </si>
  <si>
    <t>/איגודן/עין אפק תאגיד מים וביוב/הפינה החלבית העבודה</t>
  </si>
  <si>
    <t>/איגודן/עין אפק תאגיד מים וביוב/חומוסיה</t>
  </si>
  <si>
    <t>/איגודן/עין אפק תאגיד מים וביוב/טעם גן עדן</t>
  </si>
  <si>
    <t>/איגודן/עין אפק תאגיד מים וביוב/יינות ביתן -מתחם מצבא</t>
  </si>
  <si>
    <t>/איגודן/עין אפק תאגיד מים וביוב/יינות ביתן ראש העין</t>
  </si>
  <si>
    <t>/איגודן/עין אפק תאגיד מים וביוב/כלמוביל</t>
  </si>
  <si>
    <t>/איגודן/עין אפק תאגיד מים וביוב/מאפית הכפר</t>
  </si>
  <si>
    <t>/איגודן/עין אפק תאגיד מים וביוב/מוסך ג.ע.ש</t>
  </si>
  <si>
    <t>/איגודן/עין אפק תאגיד מים וביוב/מוסך עדן- משולם רפי</t>
  </si>
  <si>
    <t>/איגודן/עין אפק תאגיד מים וביוב/מסעדת שבזי</t>
  </si>
  <si>
    <t>/איגודן/עין אפק תאגיד מים וביוב/מתחם ONE טכנולוגיות</t>
  </si>
  <si>
    <t>/איגודן/עין אפק תאגיד מים וביוב/מתחם אמות</t>
  </si>
  <si>
    <t>/איגודן/עין אפק תאגיד מים וביוב/מתחם מגה</t>
  </si>
  <si>
    <t>/איגודן/עין אפק תאגיד מים וביוב/נאמן א.י אחזקות (מאפה נאמן)- מתחם נצבא</t>
  </si>
  <si>
    <t>/איגודן/עין אפק תאגיד מים וביוב/נוגיסה סושי</t>
  </si>
  <si>
    <t>/איגודן/עין אפק תאגיד מים וביוב/סופר ויקטורי אפק-רמות ניהול מתחמי הריבוע בע"מ</t>
  </si>
  <si>
    <t>/איגודן/עין אפק תאגיד מים וביוב/סופר ויקטורי שבזי</t>
  </si>
  <si>
    <t>/איגודן/עין אפק תאגיד מים וביוב/פאר פארם</t>
  </si>
  <si>
    <t>/איגודן/עין אפק תאגיד מים וביוב/פרח לצמוח במקום טוב (מעון בני ציון לשעבר)</t>
  </si>
  <si>
    <t>/איגודן/עין אפק תאגיד מים וביוב/פרטנר תקשורת בע"מ</t>
  </si>
  <si>
    <t>/איגודן/עין אפק תאגיד מים וביוב/קייטרינג רוזמרין-מדרי גלית</t>
  </si>
  <si>
    <t>/איגודן/עין אפק תאגיד מים וביוב/קניון לב אפק</t>
  </si>
  <si>
    <t>/איגודן/עין אפק תאגיד מים וביוב/קפה קפה ראש העין</t>
  </si>
  <si>
    <t>/איגודן/עין אפק תאגיד מים וביוב/רוקט</t>
  </si>
  <si>
    <t>/איגודן/עין אפק תאגיד מים וביוב/שוארמה השף</t>
  </si>
  <si>
    <t>/איגודן/עין אפק תאגיד מים וביוב/שופרסל גבעת טל שלי</t>
  </si>
  <si>
    <t>/איגודן/עין אפק תאגיד מים וביוב/שניצל ארז</t>
  </si>
  <si>
    <t>/איגודן/עין אפק תאגיד מים וביוב/שפע פיראס ( ג'פניקה)- מתחם נצבא</t>
  </si>
  <si>
    <t>/איגודן/עין אפק תאגיד מים וביוב/ת. תדלוק טן ראש העין</t>
  </si>
  <si>
    <t>/איגודן/עין אפק תאגיד מים וביוב/תחנת תדלוק אבן העזר</t>
  </si>
  <si>
    <t>/איגודן/עין אפק תאגיד מים וביוב/תחנת תדלוק דור אלון אפק</t>
  </si>
  <si>
    <t>/איגודן/עין נטפים/א.צ טכנולוגיות</t>
  </si>
  <si>
    <t>/איגודן/עין נטפים/אגדיר</t>
  </si>
  <si>
    <t>/איגודן/עין נטפים/אגמים</t>
  </si>
  <si>
    <t>/איגודן/עין נטפים/אורכידאה</t>
  </si>
  <si>
    <t>/איגודן/עין נטפים/אורכידאה ריף</t>
  </si>
  <si>
    <t>/איגודן/עין נטפים/אחלה אילת</t>
  </si>
  <si>
    <t>/איגודן/עין נטפים/אייס מול</t>
  </si>
  <si>
    <t>/איגודן/עין נטפים/אילן</t>
  </si>
  <si>
    <t>/איגודן/עין נטפים/אכסניית הנוער</t>
  </si>
  <si>
    <t>/איגודן/עין נטפים/אל גאוצ'ו</t>
  </si>
  <si>
    <t>/איגודן/עין נטפים/אמריקנה</t>
  </si>
  <si>
    <t>/איגודן/עין נטפים/אסטרל ויליג</t>
  </si>
  <si>
    <t>/איגודן/עין נטפים/אסטרל מאריס (סי סייד)</t>
  </si>
  <si>
    <t>/איגודן/עין נטפים/אסטרל נירוונה</t>
  </si>
  <si>
    <t>/איגודן/עין נטפים/אסטרל פלמה (מרינה)</t>
  </si>
  <si>
    <t>/איגודן/עין נטפים/אסטרל פרי ויליג</t>
  </si>
  <si>
    <t>/איגודן/עין נטפים/אקוה מרין</t>
  </si>
  <si>
    <t>/איגודן/עין נטפים/ארומה נביעות</t>
  </si>
  <si>
    <t>/איגודן/עין נטפים/בי הוטל (מרקש) (בי סיטי)</t>
  </si>
  <si>
    <t>/איגודן/עין נטפים/בית חולים יוספטל</t>
  </si>
  <si>
    <t>/איגודן/עין נטפים/בסיס חיל הים</t>
  </si>
  <si>
    <t>/איגודן/עין נטפים/ברביס</t>
  </si>
  <si>
    <t>/איגודן/עין נטפים/ברביץ</t>
  </si>
  <si>
    <t>/איגודן/עין נטפים/גינגר</t>
  </si>
  <si>
    <t>/איגודן/עין נטפים/דגימות פנימיות</t>
  </si>
  <si>
    <t>/איגודן/עין נטפים/דולפין ריף</t>
  </si>
  <si>
    <t>/איגודן/עין נטפים/דלק מיצפה אילת</t>
  </si>
  <si>
    <t>/איגודן/עין נטפים/דלק צוף ים</t>
  </si>
  <si>
    <t>/איגודן/עין נטפים/דן (מזרח)</t>
  </si>
  <si>
    <t>/איגודן/עין נטפים/דן (מערב)</t>
  </si>
  <si>
    <t>/איגודן/עין נטפים/דן פנורמה</t>
  </si>
  <si>
    <t>/איגודן/עין נטפים/דן רימונים (נפטון)</t>
  </si>
  <si>
    <t>/איגודן/עין נטפים/האוניברסיטה הימית</t>
  </si>
  <si>
    <t>/איגודן/עין נטפים/הדקל</t>
  </si>
  <si>
    <t>/איגודן/עין נטפים/הילטון מלכת שבא</t>
  </si>
  <si>
    <t>/איגודן/עין נטפים/הילטון מלכת שבא (חדר מים)</t>
  </si>
  <si>
    <t>/איגודן/עין נטפים/הכוכב</t>
  </si>
  <si>
    <t>/איגודן/עין נטפים/הלב הרחב (קלאב הוטל)</t>
  </si>
  <si>
    <t>/איגודן/עין נטפים/המחבוא של אדי</t>
  </si>
  <si>
    <t>/איגודן/עין נטפים/המיפלט האחרון</t>
  </si>
  <si>
    <t>/איגודן/עין נטפים/המכבסה שלי</t>
  </si>
  <si>
    <t>/איגודן/עין נטפים/המלך שלמה</t>
  </si>
  <si>
    <t>/איגודן/עין נטפים/הרודס</t>
  </si>
  <si>
    <t>/איגודן/עין נטפים/הרי אדום (ארכדיה ספא)</t>
  </si>
  <si>
    <t>/איגודן/עין נטפים/ויליג</t>
  </si>
  <si>
    <t>/איגודן/עין נטפים/ויסטה</t>
  </si>
  <si>
    <t>/איגודן/עין נטפים/חוף אבניו</t>
  </si>
  <si>
    <t>/איגודן/עין נטפים/חוף המיגדלור</t>
  </si>
  <si>
    <t>/איגודן/עין נטפים/חוף ציון</t>
  </si>
  <si>
    <t>/איגודן/עין נטפים/חקר ימים ואגמים</t>
  </si>
  <si>
    <t>/איגודן/עין נטפים/יו סוויט</t>
  </si>
  <si>
    <t>/איגודן/עין נטפים/יו קורל ביץ</t>
  </si>
  <si>
    <t>/איגודן/עין נטפים/ישרוטל ים סוף</t>
  </si>
  <si>
    <t>/איגודן/עין נטפים/לאונרדו פלאזה</t>
  </si>
  <si>
    <t>/איגודן/עין נטפים/לאונרדו פריויליג'</t>
  </si>
  <si>
    <t>/איגודן/עין נטפים/לאונרדו קלאב</t>
  </si>
  <si>
    <t>/איגודן/עין נטפים/לאונרדו רויאל ריזורט</t>
  </si>
  <si>
    <t>/איגודן/עין נטפים/לגונה</t>
  </si>
  <si>
    <t>/איגודן/עין נטפים/לה פליה (לא פעיל)</t>
  </si>
  <si>
    <t>/איגודן/עין נטפים/לה פליה קלאב</t>
  </si>
  <si>
    <t>/איגודן/עין נטפים/מגי'ק פאלס</t>
  </si>
  <si>
    <t>/איגודן/עין נטפים/מוסך אגד אילת</t>
  </si>
  <si>
    <t>/איגודן/עין נטפים/מוסך אדומית</t>
  </si>
  <si>
    <t>/איגודן/עין נטפים/מוסך אלמוג</t>
  </si>
  <si>
    <t>/איגודן/עין נטפים/מוסך אלעד</t>
  </si>
  <si>
    <t>/איגודן/עין נטפים/מוסך דדון</t>
  </si>
  <si>
    <t>/איגודן/עין נטפים/מוסך הבנים</t>
  </si>
  <si>
    <t>/איגודן/עין נטפים/מוסך המכוון</t>
  </si>
  <si>
    <t>/איגודן/עין נטפים/מוסך חנוך</t>
  </si>
  <si>
    <t>/איגודן/עין נטפים/מוסך נדב מוטורס</t>
  </si>
  <si>
    <t>/איגודן/עין נטפים/מוסך שאולי</t>
  </si>
  <si>
    <t>/איגודן/עין נטפים/מט"ש אילת</t>
  </si>
  <si>
    <t>/איגודן/עין נטפים/מיצפה תת ימי</t>
  </si>
  <si>
    <t>/איגודן/עין נטפים/מיצפה תת ימי דרום</t>
  </si>
  <si>
    <t>/איגודן/עין נטפים/מיקה</t>
  </si>
  <si>
    <t>/איגודן/עין נטפים/מכבסות מאוחדות</t>
  </si>
  <si>
    <t>/איגודן/עין נטפים/מכבסת גולדן</t>
  </si>
  <si>
    <t>/איגודן/עין נטפים/מכבסת הים האדום</t>
  </si>
  <si>
    <t>/איגודן/עין נטפים/מכבסת כביסקל</t>
  </si>
  <si>
    <t>/איגודן/עין נטפים/מכבסת עינת</t>
  </si>
  <si>
    <t>/איגודן/עין נטפים/מכבסת רויאל סנטר</t>
  </si>
  <si>
    <t>/איגודן/עין נטפים/מלון אריאה</t>
  </si>
  <si>
    <t>/איגודן/עין נטפים/מלון בי קלאב</t>
  </si>
  <si>
    <t>/איגודן/עין נטפים/מלון מלוני</t>
  </si>
  <si>
    <t>/איגודן/עין נטפים/מלון נובה</t>
  </si>
  <si>
    <t>/איגודן/עין נטפים/מלון נירוונה</t>
  </si>
  <si>
    <t>/איגודן/עין נטפים/מלון עדי</t>
  </si>
  <si>
    <t>/איגודן/עין נטפים/מלון פגסוס</t>
  </si>
  <si>
    <t>/איגודן/עין נטפים/מלח הארץ</t>
  </si>
  <si>
    <t>/איגודן/עין נטפים/מסעדת המפרץ</t>
  </si>
  <si>
    <t>/איגודן/עין נטפים/מפעל אצות NBT</t>
  </si>
  <si>
    <t>/איגודן/עין נטפים/ניין ביץ</t>
  </si>
  <si>
    <t>/איגודן/עין נטפים/נירוונה קלאב</t>
  </si>
  <si>
    <t>/איגודן/עין נטפים/סוד לניקיון</t>
  </si>
  <si>
    <t>/איגודן/עין נטפים/סוליי בוטיק</t>
  </si>
  <si>
    <t>/איגודן/עין נטפים/סונול חוף אלמוג</t>
  </si>
  <si>
    <t>/איגודן/עין נטפים/סי הוטל  (לא פעיל)</t>
  </si>
  <si>
    <t>/איגודן/עין נטפים/סיטי סנטר</t>
  </si>
  <si>
    <t>/איגודן/עין נטפים/סנטרל פארק</t>
  </si>
  <si>
    <t>/איגודן/עין נטפים/ספורט</t>
  </si>
  <si>
    <t>/איגודן/עין נטפים/ערדג</t>
  </si>
  <si>
    <t>/איגודן/עין נטפים/פאגו פאגו</t>
  </si>
  <si>
    <t>/איגודן/עין נטפים/פז אסא את לשם</t>
  </si>
  <si>
    <t>/איגודן/עין נטפים/פלמה מרינה</t>
  </si>
  <si>
    <t>/איגודן/עין נטפים/פנינת אילת</t>
  </si>
  <si>
    <t>/איגודן/עין נטפים/פסטורי</t>
  </si>
  <si>
    <t>/איגודן/עין נטפים/פרימה מיוזיק</t>
  </si>
  <si>
    <t>/איגודן/עין נטפים/קאזה דו ברזיל</t>
  </si>
  <si>
    <t>/איגודן/עין נטפים/קיבוץ אילות</t>
  </si>
  <si>
    <t>/איגודן/עין נטפים/קיטרינג שירז</t>
  </si>
  <si>
    <t>/איגודן/עין נטפים/קיסר</t>
  </si>
  <si>
    <t>/איגודן/עין נטפים/קלאב אין</t>
  </si>
  <si>
    <t>/איגודן/עין נטפים/קלאב הוטל</t>
  </si>
  <si>
    <t>/איגודן/עין נטפים/קלאב הוטל (חניון)</t>
  </si>
  <si>
    <t>/איגודן/עין נטפים/קניון מול הים</t>
  </si>
  <si>
    <t>/איגודן/עין נטפים/קראון פלזה</t>
  </si>
  <si>
    <t>/איגודן/עין נטפים/רויאל ביץ (חניון)</t>
  </si>
  <si>
    <t>/איגודן/עין נטפים/רויאל ביץ (טיילת)</t>
  </si>
  <si>
    <t>/איגודן/עין נטפים/רויאל גארדן</t>
  </si>
  <si>
    <t>/איגודן/עין נטפים/רויאל גארדן (בולווארד)</t>
  </si>
  <si>
    <t>/איגודן/עין נטפים/שוק דגים</t>
  </si>
  <si>
    <t>/איגודן/עין נטפים/תחנת דלק ברשף</t>
  </si>
  <si>
    <t>/איגודן/עין נטפים/תחנת דלק טן</t>
  </si>
  <si>
    <t>/איגודן/עין נטפים/תחנת דלק יעד</t>
  </si>
  <si>
    <t>/איגודן/עין נטפים/תחנת דלק פז תובלה</t>
  </si>
  <si>
    <t>/איגודן/עין נטפים/תחנת מעבר לפסולת</t>
  </si>
  <si>
    <t>/איגודן/עין נטפים/תחנת סונול העיר</t>
  </si>
  <si>
    <t>/איגודן/עינת/בית האוכל</t>
  </si>
  <si>
    <t>/איגודן/עינת/דגנית עין הבר</t>
  </si>
  <si>
    <t>/איגודן/עינת/טיפ טופ - car tiv</t>
  </si>
  <si>
    <t>/איגודן/עינת/לימון ארועים</t>
  </si>
  <si>
    <t>/איגודן/עינת/מוסך טכנו דיזל</t>
  </si>
  <si>
    <t>/איגודן/עינת/מוסך קיבוץ עינת</t>
  </si>
  <si>
    <t>/איגודן/עינת/מעדני בר, עינת תעשיות מזון</t>
  </si>
  <si>
    <t>/איגודן/עינת/סופר אלונית</t>
  </si>
  <si>
    <t>/איגודן/עינת/פיצה האט בורגר</t>
  </si>
  <si>
    <t>/איגודן/עינת/פרו פלוס</t>
  </si>
  <si>
    <t>/איגודן/עינת/תחנת תדלוק אלון עינת</t>
  </si>
  <si>
    <t>/איגודן/עינת/תחנת תדלוק עינת</t>
  </si>
  <si>
    <t>/איגודן/פרדס חנה/אבורקיה נוליד</t>
  </si>
  <si>
    <t>/איגודן/פרדס חנה/אגדת דשא</t>
  </si>
  <si>
    <t>/איגודן/פרדס חנה/אולמי פאר</t>
  </si>
  <si>
    <t>/איגודן/פרדס חנה/בית חולים אילנית</t>
  </si>
  <si>
    <t>/איגודן/פרדס חנה/בית חולים נוה שלוה</t>
  </si>
  <si>
    <t>/איגודן/פרדס חנה/בית קפה פעמון</t>
  </si>
  <si>
    <t>/איגודן/פרדס חנה/דור אלון - הנדיב</t>
  </si>
  <si>
    <t>/איגודן/פרדס חנה/דור אלון - פיק"א</t>
  </si>
  <si>
    <t>/איגודן/פרדס חנה/לבן על לבן</t>
  </si>
  <si>
    <t>/איגודן/פרדס חנה/מוסך אוטו 2000</t>
  </si>
  <si>
    <t>/איגודן/פרדס חנה/מוסך ארנון מלאכי</t>
  </si>
  <si>
    <t>/איגודן/פרדס חנה/מסעדת עירון</t>
  </si>
  <si>
    <t>/איגודן/פרדס חנה/מקדונלדס, גולדה,פרנג'ליקו</t>
  </si>
  <si>
    <t>/איגודן/פרדס חנה/מרכז גריאטרי שוהם פרדס חנה</t>
  </si>
  <si>
    <t>/איגודן/פרדס חנה/סופרמרקט פוליצר</t>
  </si>
  <si>
    <t>/איגודן/פרדס חנה/פז - הנדיב</t>
  </si>
  <si>
    <t>/איגודן/פרדס חנה/פז כרכור</t>
  </si>
  <si>
    <t>/איגודן/פרדס חנה/קינמון בולנז'רי</t>
  </si>
  <si>
    <t>/איגודן/פרדס חנה/רמי לוי</t>
  </si>
  <si>
    <t>/איגודן/פרדס חנה/שליט נועם</t>
  </si>
  <si>
    <t>/איגודן/פרדס חנה/ת. תדלוק סונול צומת חנה</t>
  </si>
  <si>
    <t>/איגודן/פרמטרים לפי מגזרים</t>
  </si>
  <si>
    <t>/איגודן/פרמטרים לפי מגזרים/אולמות אירועים, מסעדות, קניונים</t>
  </si>
  <si>
    <t>/איגודן/פרמטרים לפי מגזרים/בתי דפוס</t>
  </si>
  <si>
    <t>/איגודן/פרמטרים לפי מגזרים/בתי חולים</t>
  </si>
  <si>
    <t>/איגודן/פרמטרים לפי מגזרים/בתי מלון</t>
  </si>
  <si>
    <t>/איגודן/פרמטרים לפי מגזרים/בתי מלון - אילת</t>
  </si>
  <si>
    <t>/איגודן/פרמטרים לפי מגזרים/טקסטיל בלא הלבנה או צביעה</t>
  </si>
  <si>
    <t>/איגודן/פרמטרים לפי מגזרים/טקסטיל כולל הלבנה או צביעה</t>
  </si>
  <si>
    <t>/איגודן/פרמטרים לפי מגזרים/מוסכים</t>
  </si>
  <si>
    <t>/איגודן/פרמטרים לפי מגזרים/מוסכים - אילת</t>
  </si>
  <si>
    <t>/איגודן/פרמטרים לפי מגזרים/מכבסות</t>
  </si>
  <si>
    <t>/איגודן/פרמטרים לפי מגזרים/מכבסות - אילת</t>
  </si>
  <si>
    <t>/איגודן/פרמטרים לפי מגזרים/מסעדות וקניונים - אילת</t>
  </si>
  <si>
    <t>/איגודן/פרמטרים לפי מגזרים/מפעל תעשייתי – מזון</t>
  </si>
  <si>
    <t>/איגודן/פרמטרים לפי מגזרים/מפעלי חומרי בנייה</t>
  </si>
  <si>
    <t>/איגודן/פרמטרים לפי מגזרים/מפעלי כימיה</t>
  </si>
  <si>
    <t>/איגודן/פרמטרים לפי מגזרים/מפעלי מזון ומשקאות</t>
  </si>
  <si>
    <t>/איגודן/פרמטרים לפי מגזרים/מפעלי עיבוד עורות</t>
  </si>
  <si>
    <t>/איגודן/פרמטרים לפי מגזרים/מפעלי ציפוי מתכות וטיפול פני שטח</t>
  </si>
  <si>
    <t>/איגודן/פרמטרים לפי מגזרים/מפעלים ביטחוניים</t>
  </si>
  <si>
    <t>/איגודן/פרמטרים לפי מגזרים/משחטות, בתי מטבחיים, בתי נחירה, עיבוד דגים</t>
  </si>
  <si>
    <t>/איגודן/פרמטרים לפי מגזרים/קוסמטיקה ותמרוקים</t>
  </si>
  <si>
    <t>/איגודן/פרמטרים לפי מגזרים/רפת או לול</t>
  </si>
  <si>
    <t>/איגודן/פרמטרים לפי מגזרים/שפכים חריגים -אילת</t>
  </si>
  <si>
    <t>/איגודן/פרמטרים לפי מגזרים/תחנות מעבר לפסולת</t>
  </si>
  <si>
    <t>/איגודן/פרמטרים לפי מגזרים/תחנות רחיצת רכב</t>
  </si>
  <si>
    <t>/איגודן/פרמטרים לפי מגזרים/תחנות תדלוק</t>
  </si>
  <si>
    <t>/איגודן/פרמטרים לפי מגזרים/תחנות תדלוק - אילת</t>
  </si>
  <si>
    <t>/איגודן/פרמטרים לפי תבנית- מפעל לשכפול</t>
  </si>
  <si>
    <t>/איגודן/קרית אונו/ סופר חביב</t>
  </si>
  <si>
    <t>/איגודן/קרית אונו/אוקטגון</t>
  </si>
  <si>
    <t>/איגודן/קרית אונו/אלכס ארטיאום בע"מ</t>
  </si>
  <si>
    <t>/איגודן/קרית אונו/אסלאן מאיר</t>
  </si>
  <si>
    <t>/איגודן/קרית אונו/ארומה קניון קרית אונו</t>
  </si>
  <si>
    <t>/איגודן/קרית אונו/ארקפה קניון קרית אונו</t>
  </si>
  <si>
    <t>/איגודן/קרית אונו/בומביקס מורי בקניון קרית אונו- לא פעיל</t>
  </si>
  <si>
    <t>/איגודן/קרית אונו/ג'פניקה</t>
  </si>
  <si>
    <t>/איגודן/קרית אונו/יוז'י יזמות נכסים בע"מ</t>
  </si>
  <si>
    <t>/איגודן/קרית אונו/לשימוש עתידי</t>
  </si>
  <si>
    <t>/איגודן/קרית אונו/מ.א סופר וואש</t>
  </si>
  <si>
    <t>/איגודן/קרית אונו/מגה קניון קרית אונו</t>
  </si>
  <si>
    <t>/איגודן/קרית אונו/מזון מהיר קניון קרית אונו- לא פעיל</t>
  </si>
  <si>
    <t>/איגודן/קרית אונו/מסעדת קיסו- אונו מרקט</t>
  </si>
  <si>
    <t>/איגודן/קרית אונו/מקדונלדס קניון קרית אונו</t>
  </si>
  <si>
    <t>/איגודן/קרית אונו/מתחם מזון- אונו מרקט</t>
  </si>
  <si>
    <t>/איגודן/קרית אונו/קאנטרי קרית אונו</t>
  </si>
  <si>
    <t>/איגודן/קרית אונו/קפה גן סיפור בע"מ</t>
  </si>
  <si>
    <t>/איגודן/קרית אונו/קפה זליק קניון קרית אונו</t>
  </si>
  <si>
    <t>/איגודן/קרית אונו/קפה קפה קרית אונו</t>
  </si>
  <si>
    <t>/איגודן/קרית אונו/קקאו  ספורטק</t>
  </si>
  <si>
    <t>/איגודן/קרית אונו/שם חדש</t>
  </si>
  <si>
    <t>/איגודן/קרית אונו/תחנת תדלוק פז</t>
  </si>
  <si>
    <t>/איגודן/רידינג/רידינג</t>
  </si>
  <si>
    <t>/איגודן/רידינג/שלוחה לכניסה לתחנת</t>
  </si>
  <si>
    <t>/איגודן/רמת גן/&amp;תחנת תדלוק אלון שרות - תדלוק</t>
  </si>
  <si>
    <t>/איגודן/רמת גן/&amp;תחנת תדלוק דלק ישראמקס - תדלוק</t>
  </si>
  <si>
    <t>/איגודן/רמת גן/&amp;תחנת תדלוק דלק עלית - תדלוק</t>
  </si>
  <si>
    <t>/איגודן/רמת גן/City wash</t>
  </si>
  <si>
    <t>/איגודן/רמת גן/אומריקס-מרכז לשרותי דם מד"א</t>
  </si>
  <si>
    <t>/איגודן/רמת גן/אפעל מרכז כנסים ואירוח</t>
  </si>
  <si>
    <t>/איגודן/רמת גן/בי"ח שיבא תל השומר (מגזר בי"ח)</t>
  </si>
  <si>
    <t>/איגודן/רמת גן/בי"ח תל השומר שיבא</t>
  </si>
  <si>
    <t>/איגודן/רמת גן/בית אבות אניטה מילר כהן</t>
  </si>
  <si>
    <t>/איגודן/רמת גן/בית אבות הדרים (טנדר לאבינג קאר בע''מ)</t>
  </si>
  <si>
    <t>/איגודן/רמת גן/בית אבות משען</t>
  </si>
  <si>
    <t>/איגודן/רמת גן/בית אבות עירוני רמת גן</t>
  </si>
  <si>
    <t>/איגודן/רמת גן/בית אבות פנחס רוזן</t>
  </si>
  <si>
    <t>/איגודן/רמת גן/בית מלון אינדיגו</t>
  </si>
  <si>
    <t>/איגודן/רמת גן/בניין ש.א.פ</t>
  </si>
  <si>
    <t>/איגודן/רמת גן/בר אילן  בנין 1004</t>
  </si>
  <si>
    <t>/איגודן/רמת גן/בר אילן  קרנף</t>
  </si>
  <si>
    <t>/איגודן/רמת גן/בר אילן אגודת הסטודנטים</t>
  </si>
  <si>
    <t>/איגודן/רמת גן/בר אילן קפה אינטרנט</t>
  </si>
  <si>
    <t>/איגודן/רמת גן/בר אילן קפה גרג</t>
  </si>
  <si>
    <t>/איגודן/רמת גן/ג'ירף רמת גן</t>
  </si>
  <si>
    <t>/איגודן/רמת גן/גלי גיל מפעל זמני</t>
  </si>
  <si>
    <t>/איגודן/רמת גן/גן בעיר</t>
  </si>
  <si>
    <t>/איגודן/רמת גן/דפוס א.א</t>
  </si>
  <si>
    <t>/איגודן/רמת גן/המגדניה של שפיצר</t>
  </si>
  <si>
    <t>/איגודן/רמת גן/הפנסטנס</t>
  </si>
  <si>
    <t>/איגודן/רמת גן/טכשיטי בורוכוב</t>
  </si>
  <si>
    <t>/איגודן/רמת גן/יוסקוביץ' גרופ אירועים בע''מ (הדר די מול)</t>
  </si>
  <si>
    <t>/איגודן/רמת גן/כפר המכביה</t>
  </si>
  <si>
    <t>/איגודן/רמת גן/לאונרדו (שרתון) סיטי טאוור</t>
  </si>
  <si>
    <t>/איגודן/רמת גן/מאפיית שאשא</t>
  </si>
  <si>
    <t>/איגודן/רמת גן/מוסך (יהלום) צ'ק אפּ</t>
  </si>
  <si>
    <t>/איגודן/רמת גן/מוסך KIA מוטורס</t>
  </si>
  <si>
    <t>/איגודן/רמת גן/מוסך מודיעין</t>
  </si>
  <si>
    <t>/איגודן/רמת גן/מוסך שמואל</t>
  </si>
  <si>
    <t>/איגודן/רמת גן/מכבסת אואזיס</t>
  </si>
  <si>
    <t>/איגודן/רמת גן/מכבסת אוקיינוס</t>
  </si>
  <si>
    <t>/איגודן/רמת גן/מכבסת יובל</t>
  </si>
  <si>
    <t>/איגודן/רמת גן/מכבסת ניחוחות</t>
  </si>
  <si>
    <t>/איגודן/רמת גן/מכבסת קשר</t>
  </si>
  <si>
    <t>/איגודן/רמת גן/מלון רימונים טאואר(לשעבר אופטימה)</t>
  </si>
  <si>
    <t>/איגודן/רמת גן/מפעלי בטון רדימיקס</t>
  </si>
  <si>
    <t>/איגודן/רמת גן/מקדונלדס בקניון איילון</t>
  </si>
  <si>
    <t>/איגודן/רמת גן/מרכז וואהל</t>
  </si>
  <si>
    <t>/איגודן/רמת גן/סיימור מרקיז בע"מ</t>
  </si>
  <si>
    <t>/איגודן/רמת גן/פיור קלין</t>
  </si>
  <si>
    <t>/איגודן/רמת גן/פיצרית שקד</t>
  </si>
  <si>
    <t>/איגודן/רמת גן/קלואליז</t>
  </si>
  <si>
    <t>/איגודן/רמת גן/קניון איילון</t>
  </si>
  <si>
    <t>/איגודן/רמת גן/קניון ביאליק (מרכז אלרם )</t>
  </si>
  <si>
    <t>/איגודן/רמת גן/קניון מרום נוה סנטר</t>
  </si>
  <si>
    <t>/איגודן/רמת גן/קפה קפה רמת גן</t>
  </si>
  <si>
    <t>/איגודן/רמת גן/שווארמה שמש</t>
  </si>
  <si>
    <t>/איגודן/רמת גן/ת. ד. סונול המכבים</t>
  </si>
  <si>
    <t>/איגודן/רמת גן/ת. ת. פז עוז גרינוולד</t>
  </si>
  <si>
    <t>/איגודן/רמת גן/ת.ת. שערי דלק רמה</t>
  </si>
  <si>
    <t>/איגודן/רמת גן/ת.ת.פז רמה</t>
  </si>
  <si>
    <t>/איגודן/רמת גן/תחנת דלק סד"ש תל השומר</t>
  </si>
  <si>
    <t>/איגודן/רמת גן/תחנת תדלוק פז עלית הראשונים</t>
  </si>
  <si>
    <t>/איגודן/רמת גן/תחנת תדלוק פז קרית גן</t>
  </si>
  <si>
    <t>/איגודן/שפד"ן/אורמידן</t>
  </si>
  <si>
    <t>/איגודן/שפד"ן/בוצה  יומית</t>
  </si>
  <si>
    <t>/איגודן/שפד"ן/בוצה חוזרת שלב א'1</t>
  </si>
  <si>
    <t>/איגודן/שפד"ן/בוצה שבועית</t>
  </si>
  <si>
    <t>/איגודן/שפד"ן/גולמי R1</t>
  </si>
  <si>
    <t>/איגודן/שפד"ן/דשן מעוכל</t>
  </si>
  <si>
    <t>/איגודן/שפד"ן/יומי - תלת חודשי/יציאה/מתכות</t>
  </si>
  <si>
    <t>/איגודן/שפד"ן/ליפודן</t>
  </si>
  <si>
    <t>/איגודן/שפד"ן/מי תסנין</t>
  </si>
  <si>
    <t>/איגודן/שפד"ן/מיוחדים</t>
  </si>
  <si>
    <t>/איגודן/שפד"ן/תמלחות</t>
  </si>
  <si>
    <t>/איגודן/תאגיד לא לחיוב/AMS ללא חיוב</t>
  </si>
  <si>
    <t>/איגודן/תאגיד לא לחיוב/אבגד אוטומטי</t>
  </si>
  <si>
    <t>/איגודן/תאגיד לא לחיוב/אור יהודה - לא לחיוב</t>
  </si>
  <si>
    <t>/איגודן/תאגיד לא לחיוב/אזור - לא לחיוב</t>
  </si>
  <si>
    <t>/איגודן/תאגיד לא לחיוב/אלגונל</t>
  </si>
  <si>
    <t>/איגודן/תאגיד לא לחיוב/אלטק אוטומטי</t>
  </si>
  <si>
    <t>/איגודן/תאגיד לא לחיוב/אלייד יומנגוס סושי גבעת ברנר</t>
  </si>
  <si>
    <t>/איגודן/תאגיד לא לחיוב/אתגר אוטומטי</t>
  </si>
  <si>
    <t>/איגודן/תאגיד לא לחיוב/בדיקות מי נגר עילי</t>
  </si>
  <si>
    <t>/איגודן/תאגיד לא לחיוב/בדיקות מי נגר עילי /לא בשימוש</t>
  </si>
  <si>
    <t>/איגודן/תאגיד לא לחיוב/בית דגן - לא לחיוב</t>
  </si>
  <si>
    <t>/איגודן/תאגיד לא לחיוב/בני ברק - לא לחיוב</t>
  </si>
  <si>
    <t>/איגודן/תאגיד לא לחיוב/בת ים - לא לחיוב</t>
  </si>
  <si>
    <t>/איגודן/תאגיד לא לחיוב/גבעתיים - לא לחיוב</t>
  </si>
  <si>
    <t>/איגודן/תאגיד לא לחיוב/גלבנומטה אוטומטי</t>
  </si>
  <si>
    <t>/איגודן/תאגיד לא לחיוב/דוגם אוטומטי רחוב הסדנא חולון</t>
  </si>
  <si>
    <t>/איגודן/תאגיד לא לחיוב/הוד השרון - לא לחיוב</t>
  </si>
  <si>
    <t>/איגודן/תאגיד לא לחיוב/הל יסכה - אוטומטי</t>
  </si>
  <si>
    <t>/איגודן/תאגיד לא לחיוב/המשפץ אוטומטי</t>
  </si>
  <si>
    <t>/איגודן/תאגיד לא לחיוב/הרצליה - לא לחיוב</t>
  </si>
  <si>
    <t>/איגודן/תאגיד לא לחיוב/זליון אוטומטי</t>
  </si>
  <si>
    <t>/איגודן/תאגיד לא לחיוב/חולון - לא לחיוב</t>
  </si>
  <si>
    <t>/איגודן/תאגיד לא לחיוב/יהוד - לא לחיוב</t>
  </si>
  <si>
    <t>/איגודן/תאגיד לא לחיוב/מאסף מזרח 1</t>
  </si>
  <si>
    <t>/איגודן/תאגיד לא לחיוב/מאסף מזרח 2</t>
  </si>
  <si>
    <t>/איגודן/תאגיד לא לחיוב/מאסף מערב 1</t>
  </si>
  <si>
    <t>/איגודן/תאגיד לא לחיוב/מאסף מערב 2</t>
  </si>
  <si>
    <t>/איגודן/תאגיד לא לחיוב/מי אביבים מי קיץ</t>
  </si>
  <si>
    <t>/איגודן/תאגיד לא לחיוב/מי רשת</t>
  </si>
  <si>
    <t>/איגודן/תאגיד לא לחיוב/מערכת קנדו - חולון</t>
  </si>
  <si>
    <t>/איגודן/תאגיד לא לחיוב/מערכת קנדו - פתח תקווה</t>
  </si>
  <si>
    <t>/איגודן/תאגיד לא לחיוב/מפעלי כימיה נס ציונה</t>
  </si>
  <si>
    <t>/איגודן/תאגיד לא לחיוב/משה מרק ובניו</t>
  </si>
  <si>
    <t>/איגודן/תאגיד לא לחיוב/משחטה עירונית חולון אוטומטי</t>
  </si>
  <si>
    <t>/איגודן/תאגיד לא לחיוב/סופראמאיל אוטומטי</t>
  </si>
  <si>
    <t>/איגודן/תאגיד לא לחיוב/עינת תעשיות מזון אתר בארות יצחק</t>
  </si>
  <si>
    <t>/איגודן/תאגיד לא לחיוב/פאול אוטומטי</t>
  </si>
  <si>
    <t>/איגודן/תאגיד לא לחיוב/פיוניר אוטומטי</t>
  </si>
  <si>
    <t>/איגודן/תאגיד לא לחיוב/פרארו אוטומטי</t>
  </si>
  <si>
    <t>/איגודן/תאגיד לא לחיוב/פתח תקווה - לא לחיוב</t>
  </si>
  <si>
    <t>/איגודן/תאגיד לא לחיוב/קו ניקוז עירוני רח' הררי רמת גן</t>
  </si>
  <si>
    <t>/איגודן/תאגיד לא לחיוב/קו עירוני חולון הסולל פינת החופר</t>
  </si>
  <si>
    <t>/איגודן/תאגיד לא לחיוב/קו עירוני ראשלצ</t>
  </si>
  <si>
    <t>/איגודן/תאגיד לא לחיוב/קוי ביוב איגוד</t>
  </si>
  <si>
    <t>/איגודן/תאגיד לא לחיוב/קוי ביוב פתח תקוה</t>
  </si>
  <si>
    <t>/איגודן/תאגיד לא לחיוב/קנדו - מאספים</t>
  </si>
  <si>
    <t>/איגודן/תאגיד לא לחיוב/קנדו - תרשיש היוצר</t>
  </si>
  <si>
    <t>/איגודן/תאגיד לא לחיוב/קנדו - תרשיש הסולל</t>
  </si>
  <si>
    <t>/איגודן/תאגיד לא לחיוב/קפה גרג חולון</t>
  </si>
  <si>
    <t>/איגודן/תאגיד לא לחיוב/קרית אונו - לא לחיוב</t>
  </si>
  <si>
    <t>/איגודן/תאגיד לא לחיוב/ראש העין - לא לחיוב</t>
  </si>
  <si>
    <t>/איגודן/תאגיד לא לחיוב/ראשון לציון - לא לחיוב</t>
  </si>
  <si>
    <t>/איגודן/תאגיד לא לחיוב/רמת גן - לא חיוב</t>
  </si>
  <si>
    <t>/איגודן/תאגיד לא לחיוב/רקח חולון</t>
  </si>
  <si>
    <t>/איגודן/תאגיד לא לחיוב/שוחת ינוב</t>
  </si>
  <si>
    <t>/איגודן/תאגיד לא לחיוב/שניב תעשיות נייר</t>
  </si>
  <si>
    <t>/איגודן/תאגיד לא לחיוב/שפי אריזות</t>
  </si>
  <si>
    <t>/איגודן/תאגיד לא לחיוב/ת.ש. טופז</t>
  </si>
  <si>
    <t>/איגודן/תאגיד לא לחיוב/ת.ש. ינוב</t>
  </si>
  <si>
    <t>/איגודן/תאגיד לא לחיוב/ת.ש. ניצני עוז</t>
  </si>
  <si>
    <t>/איגודן/תאגיד לא לחיוב/ת.ש. צורן</t>
  </si>
  <si>
    <t>/איגודן/תאגיד לא לחיוב/ת.ש. קלנסוואה</t>
  </si>
  <si>
    <t>/איגודן/תאגיד לא לחיוב/ת.ש. תנובות</t>
  </si>
  <si>
    <t>/איגודן/תאגיד לא לחיוב/תנובות מזרח</t>
  </si>
  <si>
    <t>/איגודן/תאגיד לא לחיוב/תנובות מערב</t>
  </si>
  <si>
    <t>/איגודן/תאגיד לא לחיוב/תרשיש הסולל הזרמת שפכים</t>
  </si>
  <si>
    <t xml:space="preserve"> תאריך הפקה    27/02/2023 16:20:57</t>
  </si>
  <si>
    <t>נתיב יחידות</t>
  </si>
  <si>
    <t>FullPath</t>
  </si>
  <si>
    <t>intSiteID</t>
  </si>
  <si>
    <t>UnitName</t>
  </si>
  <si>
    <t>intSiteTypeID</t>
  </si>
  <si>
    <t>UnitType</t>
  </si>
  <si>
    <t>vchDescription</t>
  </si>
  <si>
    <t>/איגודן/ אכיפה חולון</t>
  </si>
  <si>
    <t>אכיפה חולון</t>
  </si>
  <si>
    <t>City</t>
  </si>
  <si>
    <t>/איגודן/אור - יהודה -  מי שקמה</t>
  </si>
  <si>
    <t>/איגודן/אזור - מי שקמה</t>
  </si>
  <si>
    <t>/איגודן/אכיפה פתח תקווה</t>
  </si>
  <si>
    <t>אכיפה פתח תקווה</t>
  </si>
  <si>
    <t>/איגודן/בית דגן - מי שקמה</t>
  </si>
  <si>
    <t>/איגודן/גבעת ברנר</t>
  </si>
  <si>
    <t>/איגודן/גבעת השלושה</t>
  </si>
  <si>
    <t>גבעת השלושה</t>
  </si>
  <si>
    <t>/איגודן/גבעת שמואל</t>
  </si>
  <si>
    <t>גבעת שמואל</t>
  </si>
  <si>
    <t>/איגודן/גלילי</t>
  </si>
  <si>
    <t>גלילי</t>
  </si>
  <si>
    <t>/איגודן/דיגומים מיוחדים</t>
  </si>
  <si>
    <t>דיגומים מיוחדים</t>
  </si>
  <si>
    <t>/איגודן/הוד השרון</t>
  </si>
  <si>
    <t>/איגודן/הרצליה</t>
  </si>
  <si>
    <t>/איגודן/חולון - מי שקמה</t>
  </si>
  <si>
    <t>/איגודן/י.ת.ד</t>
  </si>
  <si>
    <t>י.ת.ד</t>
  </si>
  <si>
    <t>/איגודן/יהוד</t>
  </si>
  <si>
    <t>/איגודן/כפר חב"ד</t>
  </si>
  <si>
    <t>כפר חב"ד</t>
  </si>
  <si>
    <t>/איגודן/מי אביבים</t>
  </si>
  <si>
    <t>/איגודן/מי ברק</t>
  </si>
  <si>
    <t>/איגודן/מי בת ים</t>
  </si>
  <si>
    <t>/איגודן/מי גבעתיים – מפעלי מים וביוב</t>
  </si>
  <si>
    <t>/איגודן/מי תהום דיגומים</t>
  </si>
  <si>
    <t>/איגודן/מי תהום חיובים</t>
  </si>
  <si>
    <t>מי תהום חיובים</t>
  </si>
  <si>
    <t>/איגודן/מיתב תאגיד אזורי למים וביוב</t>
  </si>
  <si>
    <t>מוצא מהמפריד</t>
  </si>
  <si>
    <t>/איגודן/מניב ראשון</t>
  </si>
  <si>
    <t>/איגודן/נחל איילון</t>
  </si>
  <si>
    <t>נחל איילון</t>
  </si>
  <si>
    <t>/איגודן/נחל ירקון</t>
  </si>
  <si>
    <t>נחל ירקון</t>
  </si>
  <si>
    <t>/איגודן/נס ציונה</t>
  </si>
  <si>
    <t>נס ציונה</t>
  </si>
  <si>
    <t>/איגודן/נשר, רמלה</t>
  </si>
  <si>
    <t>נשר, רמלה</t>
  </si>
  <si>
    <t>/איגודן/עין אפק תאגיד מים וביוב</t>
  </si>
  <si>
    <t>/איגודן/עין נטפים</t>
  </si>
  <si>
    <t>/איגודן/עינת</t>
  </si>
  <si>
    <t>עינת</t>
  </si>
  <si>
    <t>/איגודן/פרדס חנה</t>
  </si>
  <si>
    <t>פרדס חנה</t>
  </si>
  <si>
    <t>/איגודן/מי תהום חיובים/השפלת מי תהום/פרוייקטים נוספים</t>
  </si>
  <si>
    <t>פרוייקטים נוספים</t>
  </si>
  <si>
    <t>/איגודן/קרית אונו</t>
  </si>
  <si>
    <t>/איגודן/רידינג</t>
  </si>
  <si>
    <t>רידינג</t>
  </si>
  <si>
    <t>/איגודן/רמת גן</t>
  </si>
  <si>
    <t>/איגודן/רמת השרון</t>
  </si>
  <si>
    <t>רמת השרון</t>
  </si>
  <si>
    <t>/איגודן/שפד"ן</t>
  </si>
  <si>
    <t>שפד"ן</t>
  </si>
  <si>
    <t>/איגודן/תאגיד לא לחיוב</t>
  </si>
  <si>
    <t>תאגיד לא לחיוב</t>
  </si>
  <si>
    <t>/איגודן</t>
  </si>
  <si>
    <t>איגודן</t>
  </si>
  <si>
    <t>Root</t>
  </si>
  <si>
    <t>/איגודן/טבלאות לדוחות חיוב/אי ודאות</t>
  </si>
  <si>
    <t>אי ודאות</t>
  </si>
  <si>
    <t>/איגודן/מי תהום דיגומים/אתר מנהרות מקשרות נתע /היתרים</t>
  </si>
  <si>
    <t>היתרים</t>
  </si>
  <si>
    <t>היתרים למפעלים</t>
  </si>
  <si>
    <t>/איגודן/חולון - מי שקמה/גידרון תעשיות/היתרים</t>
  </si>
  <si>
    <t>/איגודן/עין נטפים/תחנת מעבר לפסולת/היתרים</t>
  </si>
  <si>
    <t>/איגודן/עין נטפים/רויאל גארדן (בולווארד) /היתרים</t>
  </si>
  <si>
    <t>/איגודן/עין נטפים/הילטון מלכת שבא (חדר מים) /היתרים</t>
  </si>
  <si>
    <t>/איגודן/עין נטפים/קלאב הוטל (חניון) /היתרים</t>
  </si>
  <si>
    <t>/איגודן/עין נטפים/רויאל ביץ (חניון) /היתרים</t>
  </si>
  <si>
    <t>/איגודן/חולון - מי שקמה/א. תחזוקת אוטובוסים בע"מ /היתרים</t>
  </si>
  <si>
    <t>/איגודן/חולון - מי שקמה/דגן שמים בע"מ/היתרים</t>
  </si>
  <si>
    <t>/איגודן/מי בת ים/שופרסל דיל בת ים/היתרים</t>
  </si>
  <si>
    <t>/איגודן/חולון - מי שקמה/תחנת דלק יעד/היתרים</t>
  </si>
  <si>
    <t>/איגודן/מניב ראשון/ג'י.אר.אס (2016)/היתרים</t>
  </si>
  <si>
    <t>/איגודן/מניב ראשון/מוסך לובינסקי/היתרים</t>
  </si>
  <si>
    <t>/איגודן/עין נטפים/דן (מערב)/היתרים</t>
  </si>
  <si>
    <t>/איגודן/רמת גן/מכבסת ניחוחות /היתרים</t>
  </si>
  <si>
    <t>/איגודן/רמת גן/מכבסת קשר /היתרים</t>
  </si>
  <si>
    <t>/איגודן/רמת גן/מכבסת אוקיינוס /היתרים</t>
  </si>
  <si>
    <t>/איגודן/רמת גן/מכבסת יובל /היתרים</t>
  </si>
  <si>
    <t>/איגודן/רמת גן/מכבסת אואזיס/היתרים</t>
  </si>
  <si>
    <t>/איגודן/עין נטפים/בית חולים יוספטל/היתרים</t>
  </si>
  <si>
    <t>/איגודן/מי תהום דיגומים/קהילת לודג' 50-60 תל אביב/היתרים</t>
  </si>
  <si>
    <t>/איגודן/עין נטפים/מכבסת הים האדום/היתרים</t>
  </si>
  <si>
    <t>/איגודן/עין נטפים/מט"ש אילת/היתרים</t>
  </si>
  <si>
    <t>/איגודן/מי תהום דיגומים/נתע  תחנת בן גוריון ב"ב/היתרים</t>
  </si>
  <si>
    <t>/איגודן/מי תהום דיגומים/נתע צ'מבר מערב /היתרים</t>
  </si>
  <si>
    <t>/איגודן/מניב ראשון/טירת הכסף בע''מ /היתרים</t>
  </si>
  <si>
    <t>/איגודן/מניב ראשון/ ליבי ייצור ושווק בע''מ /היתרים</t>
  </si>
  <si>
    <t>/איגודן/מניב ראשון/אסיה ראשל''צ בע''מ (ג'ירף) /היתרים</t>
  </si>
  <si>
    <t>/איגודן/מניב ראשון/א.ה כיף קפה 2014 בע"מ (אתיקם לשעבר/היתרים</t>
  </si>
  <si>
    <t>/איגודן/מניב ראשון/לאנדורה השקעות בע''מ/היתרים</t>
  </si>
  <si>
    <t>/איגודן/מניב ראשון/ארומה סינמה סיטי בע''מ/היתרים</t>
  </si>
  <si>
    <t>/איגודן/הרצליה/מלון רפבליקה/היתרים</t>
  </si>
  <si>
    <t>/איגודן/הרצליה/מלון NYX/היתרים</t>
  </si>
  <si>
    <t>/איגודן/אור - יהודה -  מי שקמה/EMS/היתרים</t>
  </si>
  <si>
    <t>/איגודן/בית דגן - מי שקמה/סלטי הגן/היתרים</t>
  </si>
  <si>
    <t>/איגודן/בית דגן - מי שקמה/דרום אמריקה בשרים/היתרים</t>
  </si>
  <si>
    <t>/איגודן/קרית אונו/מתחם מזון- אונו מרקט/היתרים</t>
  </si>
  <si>
    <t>/איגודן/קרית אונו/מסעדת קיסו- אונו מרקט/היתרים</t>
  </si>
  <si>
    <t>/איגודן/מי בת ים/שלגיה/היתרים</t>
  </si>
  <si>
    <t>/איגודן/מי בת ים/ישראל היום/היתרים</t>
  </si>
  <si>
    <t>/איגודן/מי בת ים/ויקטורי מסעדה/היתרים</t>
  </si>
  <si>
    <t>/איגודן/מי בת ים/בית מאפה כרמים - שוקיס/היתרים</t>
  </si>
  <si>
    <t>/איגודן/רמת גן/טכשיטי בורוכוב/היתרים</t>
  </si>
  <si>
    <t>/איגודן/רמת גן/הפנסטנס/היתרים</t>
  </si>
  <si>
    <t>/איגודן/רמת גן/דפוס א.א/היתרים</t>
  </si>
  <si>
    <t>/איגודן/מי ברק/מרכז סיעוד וותיקים/היתרים</t>
  </si>
  <si>
    <t>/איגודן/מי ברק/ביסקוטי/היתרים</t>
  </si>
  <si>
    <t>/איגודן/מי ברק/מלון ויזניץ/היתרים</t>
  </si>
  <si>
    <t>/איגודן/תאגיד לא לחיוב/AMS ללא חיוב/היתרים</t>
  </si>
  <si>
    <t>/איגודן/מניב ראשון/צומת המזון/היתרים</t>
  </si>
  <si>
    <t>/איגודן/עין נטפים/מלון אריאה/היתרים</t>
  </si>
  <si>
    <t>/איגודן/מיתב תאגיד אזורי למים וביוב/חב' אחים חדד בע"מ/היתרים</t>
  </si>
  <si>
    <t>/איגודן/מיתב תאגיד אזורי למים וביוב/מוסך אדנים/היתרים</t>
  </si>
  <si>
    <t>/איגודן/מיתב תאגיד אזורי למים וביוב/לה פאילומה בלנקה 201 בע"מ/היתרים</t>
  </si>
  <si>
    <t>/איגודן/מיתב תאגיד אזורי למים וביוב/מוסך מנופים לרכב (שמואל רומנו/שמוליק הידראוליקה בע"מ)/היתרים</t>
  </si>
  <si>
    <t>/איגודן/מיתב תאגיד אזורי למים וביוב/אנאל איוונט (גני אליאל 2014 בע"מ)/היתרים</t>
  </si>
  <si>
    <t>/איגודן/מיתב תאגיד אזורי למים וביוב/צ'יינה סיביל &amp; דניה / דיפו שנקר/היתרים</t>
  </si>
  <si>
    <t>/איגודן/מיתב תאגיד אזורי למים וביוב/ד. לגזיאל נכסים /היתרים</t>
  </si>
  <si>
    <t>/איגודן/מיתב תאגיד אזורי למים וביוב/מאפית גדרון - ללא גלוטן/היתרים</t>
  </si>
  <si>
    <t>/איגודן/מיתב תאגיד אזורי למים וביוב/טביב/ אקוכם/ אורגני/היתרים</t>
  </si>
  <si>
    <t>/איגודן/מיתב תאגיד אזורי למים וביוב/טביב/ אקוכם/ מינרלי/היתרים</t>
  </si>
  <si>
    <t>/איגודן/עין נטפים/דגימות פנימיות/היתרים</t>
  </si>
  <si>
    <t>/איגודן/עין נטפים/קיבוץ אילות/היתרים</t>
  </si>
  <si>
    <t>/איגודן/עין נטפים/אגדיר/היתרים</t>
  </si>
  <si>
    <t>/איגודן/עין נטפים/פאגו פאגו/היתרים</t>
  </si>
  <si>
    <t>/איגודן/עין נטפים/מיקה/היתרים</t>
  </si>
  <si>
    <t>/איגודן/עין נטפים/קיטרינג שירז/היתרים</t>
  </si>
  <si>
    <t>/איגודן/עין נטפים/המחבוא של אדי/היתרים</t>
  </si>
  <si>
    <t>/איגודן/מניב ראשון/קניון הזהב/היתרים</t>
  </si>
  <si>
    <t>/איגודן/עין נטפים/מיצפה תת ימי דרום/היתרים</t>
  </si>
  <si>
    <t>/איגודן/יהוד/קניון סביונים/היתרים</t>
  </si>
  <si>
    <t>/איגודן/עין נטפים/חוף המיגדלור/היתרים</t>
  </si>
  <si>
    <t>/איגודן/מניב ראשון/תחנת דלק ELEVEN/היתרים</t>
  </si>
  <si>
    <t>/איגודן/הרצליה/גן סיפור/היתרים</t>
  </si>
  <si>
    <t>/איגודן/מי גבעתיים – מפעלי מים וביוב/פלאפון תקשורת/היתרים</t>
  </si>
  <si>
    <t>/איגודן/מי גבעתיים – מפעלי מים וביוב/ג'פניקה/היתרים</t>
  </si>
  <si>
    <t>/איגודן/מי גבעתיים – מפעלי מים וביוב/בית אבות משען/היתרים</t>
  </si>
  <si>
    <t>/איגודן/מי גבעתיים – מפעלי מים וביוב/בית אבות שלווה/היתרים</t>
  </si>
  <si>
    <t>/איגודן/מי גבעתיים – מפעלי מים וביוב/בית אבות גלבוע/היתרים</t>
  </si>
  <si>
    <t>/איגודן/הוד השרון/שולמית קוסמטיקה ואירוסול (1999) בע''מ/היתרים</t>
  </si>
  <si>
    <t>/איגודן/מי תהום דיגומים/מגרש 7 רחוב הארבעה/היתרים</t>
  </si>
  <si>
    <t>/איגודן/מי ברק/אריסטוקרט/היתרים</t>
  </si>
  <si>
    <t>/איגודן/מניב ראשון/ליפשיץ תעשיות /היתרים</t>
  </si>
  <si>
    <t>/איגודן/מי בת ים/פרשמרקט/היתרים</t>
  </si>
  <si>
    <t>/איגודן/עין נטפים/מכבסת כביסקל/היתרים</t>
  </si>
  <si>
    <t>/איגודן/עין נטפים/חוף ציון/היתרים</t>
  </si>
  <si>
    <t>/איגודן/עין נטפים/מכבסת רויאל סנטר/היתרים</t>
  </si>
  <si>
    <t>/איגודן/עין נטפים/בסיס חיל הים/היתרים</t>
  </si>
  <si>
    <t>/איגודן/מי תהום דיגומים/בלו וויקס (בלו מול) - גלילות תל אביב/היתרים</t>
  </si>
  <si>
    <t>/איגודן/מיתב תאגיד אזורי למים וביוב/מוסך שחק/היתרים</t>
  </si>
  <si>
    <t>/איגודן/מי תהום דיגומים/בניין ספירלה - עזריאלי/היתרים</t>
  </si>
  <si>
    <t>/איגודן/מניב ראשון/פראיסו אירועים בע''מ/היתרים</t>
  </si>
  <si>
    <t>/איגודן/מניב ראשון/לאגו האגם כנסים ואירועים/היתרים</t>
  </si>
  <si>
    <t>/איגודן/מניב ראשון/אמיליה - גבעת האירוסים/היתרים</t>
  </si>
  <si>
    <t>/איגודן/עין נטפים/מלון בי קלאב /היתרים</t>
  </si>
  <si>
    <t>/איגודן/עין נטפים/סי הוטל  (לא פעיל)/היתרים</t>
  </si>
  <si>
    <t>/איגודן/עין נטפים/סנטרל פארק/היתרים</t>
  </si>
  <si>
    <t>/איגודן/עין נטפים/מלון עדי /היתרים</t>
  </si>
  <si>
    <t>/איגודן/עין נטפים/קלאב הוטל /היתרים</t>
  </si>
  <si>
    <t>/איגודן/עין נטפים/אקוה מרין /היתרים</t>
  </si>
  <si>
    <t>/איגודן/עין נטפים/יו קורל ביץ/היתרים</t>
  </si>
  <si>
    <t>/איגודן/עין נטפים/דן רימונים (נפטון) /היתרים</t>
  </si>
  <si>
    <t>/איגודן/עין נטפים/דן פנורמה /היתרים</t>
  </si>
  <si>
    <t>/איגודן/עין נטפים/קיסר/היתרים</t>
  </si>
  <si>
    <t>/איגודן/עין נטפים/לה פליה (לא פעיל)/היתרים</t>
  </si>
  <si>
    <t>/איגודן/עין נטפים/מגי'ק פאלס/היתרים</t>
  </si>
  <si>
    <t>/איגודן/עין נטפים/ויסטה/היתרים</t>
  </si>
  <si>
    <t>/איגודן/עין נטפים/סוליי בוטיק/היתרים</t>
  </si>
  <si>
    <t>/איגודן/עין נטפים/אמריקנה/היתרים</t>
  </si>
  <si>
    <t>/איגודן/עין נטפים/פלמה מרינה/היתרים</t>
  </si>
  <si>
    <t>/איגודן/עין נטפים/הילטון מלכת שבא/היתרים</t>
  </si>
  <si>
    <t>/איגודן/עין נטפים/המלך שלמה /היתרים</t>
  </si>
  <si>
    <t>/איגודן/עין נטפים/רויאל ביץ (טיילת) /היתרים</t>
  </si>
  <si>
    <t>/איגודן/עין נטפים/ספורט/היתרים</t>
  </si>
  <si>
    <t>/איגודן/עין נטפים/רויאל גארדן/היתרים</t>
  </si>
  <si>
    <t>/איגודן/עין נטפים/דן (מזרח)/היתרים</t>
  </si>
  <si>
    <t>/איגודן/עין נטפים/הרודס/היתרים</t>
  </si>
  <si>
    <t>/איגודן/עין נטפים/אגמים/היתרים</t>
  </si>
  <si>
    <t>/איגודן/עין נטפים/קלאב אין /היתרים</t>
  </si>
  <si>
    <t>/איגודן/עין נטפים/אורכידאה/היתרים</t>
  </si>
  <si>
    <t>/איגודן/עין נטפים/אורכידאה ריף /היתרים</t>
  </si>
  <si>
    <t>/איגודן/עין נטפים/ישרוטל ים סוף /היתרים</t>
  </si>
  <si>
    <t>/איגודן/עין נטפים/אסטרל פרי ויליג/היתרים</t>
  </si>
  <si>
    <t>/איגודן/עין נטפים/לאונרדו רויאל ריזורט /היתרים</t>
  </si>
  <si>
    <t>/איגודן/עין נטפים/לאונרדו קלאב/היתרים</t>
  </si>
  <si>
    <t>/איגודן/עין נטפים/לאונרדו פריויליג'/היתרים</t>
  </si>
  <si>
    <t>/איגודן/עין נטפים/לאונרדו פלאזה/היתרים</t>
  </si>
  <si>
    <t>/איגודן/עין נטפים/אסטרל פלמה (מרינה)/היתרים</t>
  </si>
  <si>
    <t>/איגודן/עין נטפים/לגונה/היתרים</t>
  </si>
  <si>
    <t>/איגודן/עין נטפים/יו סוויט/היתרים</t>
  </si>
  <si>
    <t>/איגודן/עין נטפים/בי הוטל (מרקש) (בי סיטי) /היתרים</t>
  </si>
  <si>
    <t>/איגודן/עין נטפים/נירוונה קלאב/היתרים</t>
  </si>
  <si>
    <t>/איגודן/עין נטפים/מלון נירוונה /היתרים</t>
  </si>
  <si>
    <t>/איגודן/עין נטפים/פנינת אילת/היתרים</t>
  </si>
  <si>
    <t>/איגודן/עין נטפים/אסטרל ויליג/היתרים</t>
  </si>
  <si>
    <t>/איגודן/רמת גן/גלי גיל מפעל זמני/היתרים</t>
  </si>
  <si>
    <t>/איגודן/מניב ראשון/מוסך קרסו מוטורס/היתרים</t>
  </si>
  <si>
    <t>/איגודן/עין נטפים/מוסך שאולי /היתרים</t>
  </si>
  <si>
    <t>/איגודן/עין נטפים/מוסך דדון /היתרים</t>
  </si>
  <si>
    <t>/איגודן/עין נטפים/דלק צוף ים /היתרים</t>
  </si>
  <si>
    <t>/איגודן/עין נטפים/מוסך אגד אילת/היתרים</t>
  </si>
  <si>
    <t>/איגודן/עין נטפים/הכוכב/היתרים</t>
  </si>
  <si>
    <t>/איגודן/עין נטפים/מוסך נדב מוטורס/היתרים</t>
  </si>
  <si>
    <t>/איגודן/עין נטפים/מוסך חנוך/היתרים</t>
  </si>
  <si>
    <t>/איגודן/עין נטפים/מוסך המכוון /היתרים</t>
  </si>
  <si>
    <t>/איגודן/עין נטפים/מוסך אדומית /היתרים</t>
  </si>
  <si>
    <t>/איגודן/עין נטפים/א.צ טכנולוגיות/היתרים</t>
  </si>
  <si>
    <t>/איגודן/עין נטפים/תחנת סונול העיר/היתרים</t>
  </si>
  <si>
    <t>/איגודן/עין נטפים/תחנת דלק פז תובלה/היתרים</t>
  </si>
  <si>
    <t>/איגודן/עין נטפים/תחנת דלק יעד /היתרים</t>
  </si>
  <si>
    <t>/איגודן/עין נטפים/תחנת דלק טן/היתרים</t>
  </si>
  <si>
    <t>/איגודן/עין נטפים/דלק מיצפה אילת /היתרים</t>
  </si>
  <si>
    <t>/איגודן/עין נטפים/מוסך אלעד/היתרים</t>
  </si>
  <si>
    <t>/איגודן/עין נטפים/תחנת דלק ברשף /היתרים</t>
  </si>
  <si>
    <t>/איגודן/עין נטפים/סונול חוף אלמוג /היתרים</t>
  </si>
  <si>
    <t>/איגודן/מי אביבים/מפעל זמני פיר הרצל - נת"ע/היתרים</t>
  </si>
  <si>
    <t>/איגודן/עין נטפים/הדקל /היתרים</t>
  </si>
  <si>
    <t>/איגודן/עין נטפים/מלון מלוני /היתרים</t>
  </si>
  <si>
    <t>/איגודן/עין נטפים/קאזה דו ברזיל /היתרים</t>
  </si>
  <si>
    <t>/איגודן/עין נטפים/המיפלט האחרון /היתרים</t>
  </si>
  <si>
    <t>/איגודן/עין נטפים/מלח הארץ/היתרים</t>
  </si>
  <si>
    <t>/איגודן/עין נטפים/אחלה אילת/היתרים</t>
  </si>
  <si>
    <t>/איגודן/עין נטפים/ויליג /היתרים</t>
  </si>
  <si>
    <t>/איגודן/עין נטפים/אייס מול /היתרים</t>
  </si>
  <si>
    <t>/איגודן/עין נטפים/מיצפה תת ימי /היתרים</t>
  </si>
  <si>
    <t>/איגודן/עין נטפים/פסטורי/היתרים</t>
  </si>
  <si>
    <t>/איגודן/עין נטפים/חקר ימים ואגמים /היתרים</t>
  </si>
  <si>
    <t>/איגודן/עין נטפים/ברביס/היתרים</t>
  </si>
  <si>
    <t>/איגודן/עין נטפים/ברביץ /היתרים</t>
  </si>
  <si>
    <t>/איגודן/עין נטפים/מפעל אצות NBT /היתרים</t>
  </si>
  <si>
    <t>/איגודן/עין נטפים/ניין ביץ/היתרים</t>
  </si>
  <si>
    <t>/איגודן/עין נטפים/סיטי סנטר /היתרים</t>
  </si>
  <si>
    <t>/איגודן/עין נטפים/ערדג/היתרים</t>
  </si>
  <si>
    <t>/איגודן/עין נטפים/גינגר/היתרים</t>
  </si>
  <si>
    <t>/איגודן/עין נטפים/דולפין ריף/היתרים</t>
  </si>
  <si>
    <t>/איגודן/עין נטפים/ארומה נביעות/היתרים</t>
  </si>
  <si>
    <t>/איגודן/עין נטפים/חוף אבניו/היתרים</t>
  </si>
  <si>
    <t>/איגודן/עין נטפים/מסעדת המפרץ/היתרים</t>
  </si>
  <si>
    <t>/איגודן/עין נטפים/הלב הרחב (קלאב הוטל)/היתרים</t>
  </si>
  <si>
    <t>/איגודן/מניב ראשון/תחנת מעבר לפסולת בטון/היתרים</t>
  </si>
  <si>
    <t>/איגודן/עין נטפים/מכבסת עינת/היתרים</t>
  </si>
  <si>
    <t>/איגודן/עין נטפים/מכבסת גולדן/היתרים</t>
  </si>
  <si>
    <t>/איגודן/עין נטפים/מכבסות מאוחדות/היתרים</t>
  </si>
  <si>
    <t>/איגודן/עין נטפים/מוסך אלמוג /היתרים</t>
  </si>
  <si>
    <t>/איגודן/עין נטפים/סוד לניקיון/היתרים</t>
  </si>
  <si>
    <t>/איגודן/עין נטפים/האוניברסיטה הימית/היתרים</t>
  </si>
  <si>
    <t>/איגודן/עין נטפים/המכבסה שלי/היתרים</t>
  </si>
  <si>
    <t>/איגודן/עין נטפים/אסטרל נירוונה/היתרים</t>
  </si>
  <si>
    <t>/איגודן/מניב ראשון/בנייני הדר בית M1,מיקדן ניהול ואחזקה בע"מ/היתרים</t>
  </si>
  <si>
    <t>/איגודן/מי תהום דיגומים/יהודה הימית 25 תל אביב מי תהום/היתרים</t>
  </si>
  <si>
    <t>/איגודן/עין נטפים/אכסניית הנוער/היתרים</t>
  </si>
  <si>
    <t>/איגודן/חולון - מי שקמה/מתוקה פוד סרוויס בע"מ/היתרים</t>
  </si>
  <si>
    <t>/איגודן/מניב ראשון/הבית תעשיות מאפה (לחמא)/היתרים</t>
  </si>
  <si>
    <t>/איגודן/מניב ראשון/מעדני מיקי/היתרים</t>
  </si>
  <si>
    <t>/איגודן/חולון - מי שקמה/גבעול - אוסם/היתרים</t>
  </si>
  <si>
    <t>/איגודן/חולון - מי שקמה/זמן קפה/היתרים</t>
  </si>
  <si>
    <t>/איגודן/חולון - מי שקמה/חמים וטעים/היתרים</t>
  </si>
  <si>
    <t>/איגודן/אזור - מי שקמה/(לשעבר בלמון) B4U/היתרים</t>
  </si>
  <si>
    <t>/איגודן/חולון - מי שקמה/כריך בריא/היתרים</t>
  </si>
  <si>
    <t>/איגודן/חולון - מי שקמה/טרז פזוס טורטיות/היתרים</t>
  </si>
  <si>
    <t>/איגודן/חולון - מי שקמה/קונדיטוריה רוני ובנו/היתרים</t>
  </si>
  <si>
    <t>/איגודן/אזור - מי שקמה/קווין סיטי (אולמי הנסיכה)/היתרים</t>
  </si>
  <si>
    <t>/איגודן/חולון - מי שקמה/&amp;וישיי טכנולוגיות מתקדמות- ציפוי/היתרים</t>
  </si>
  <si>
    <t>/איגודן/מניב ראשון/ידיעות אחרונות/היתרים</t>
  </si>
  <si>
    <t>/איגודן/מניב ראשון/שמש אדומה/היתרים</t>
  </si>
  <si>
    <t>/איגודן/מניב ראשון/אולמי אריסטו (מוסקט לשעבר)/היתרים</t>
  </si>
  <si>
    <t>/איגודן/מי ברק/היכלי פאר (היכלי מלכות לשעבר)/היתרים</t>
  </si>
  <si>
    <t>/איגודן/הרצליה/תחנת דלק גלילות/היתרים</t>
  </si>
  <si>
    <t>/איגודן/חולון - מי שקמה/פרימיום סנטר/היתרים</t>
  </si>
  <si>
    <t>/איגודן/מי ברק/קוקה קולה/היתרים</t>
  </si>
  <si>
    <t>/איגודן/עין אפק תאגיד מים וביוב/הכובש/היתרים</t>
  </si>
  <si>
    <t>/איגודן/חולון - מי שקמה/ב.ה.ק/היתרים</t>
  </si>
  <si>
    <t>/איגודן/חולון - מי שקמה/ &amp;מוסך אגד הבנאי - מוסכים/היתרים</t>
  </si>
  <si>
    <t>/איגודן/חולון - מי שקמה/&amp;אגד החופר - מוסך/היתרים</t>
  </si>
  <si>
    <t>/איגודן/חולון - מי שקמה/אשד עמיקם/היתרים</t>
  </si>
  <si>
    <t>/איגודן/חולון - מי שקמה/חצי חינם הנפח/היתרים</t>
  </si>
  <si>
    <t>/איגודן/חולון - מי שקמה/חצי חינם המרכבה חולון/היתרים</t>
  </si>
  <si>
    <t>/איגודן/אזור - מי שקמה/אופיס/היתרים</t>
  </si>
  <si>
    <t>/איגודן/חולון - מי שקמה/מיץ ראובן/היתרים</t>
  </si>
  <si>
    <t>/איגודן/מניב ראשון/נאפיס (חולון) א.ת.חדש/היתרים</t>
  </si>
  <si>
    <t>/איגודן/מי בת ים/חישוקים/היתרים</t>
  </si>
  <si>
    <t>/איגודן/חולון - מי שקמה/מתוקה/היתרים</t>
  </si>
  <si>
    <t>/איגודן/מי ברק/מגש פרבר/היתרים</t>
  </si>
  <si>
    <t>/איגודן/חולון - מי שקמה/לחמנינה /היתרים</t>
  </si>
  <si>
    <t>/איגודן/חולון - מי שקמה/גדרון מאפים /היתרים</t>
  </si>
  <si>
    <t>/איגודן/מי בת ים/א. משי תעשיות בע"מ/היתרים</t>
  </si>
  <si>
    <t>/איגודן/חולון - מי שקמה/שופרסל דיל חולון/היתרים</t>
  </si>
  <si>
    <t>/איגודן/חולון - מי שקמה/שופרסל קרן היסוד/היתרים</t>
  </si>
  <si>
    <t>/איגודן/מניב ראשון/שופרסל דיל לח"י/היתרים</t>
  </si>
  <si>
    <t>/איגודן/מי בת ים/בית אבות נוה באבוב/היתרים</t>
  </si>
  <si>
    <t>/איגודן/אור - יהודה -  מי שקמה/עדי קייטרינג/היתרים</t>
  </si>
  <si>
    <t>/איגודן/מיתב תאגיד אזורי למים וביוב/הדר הפודים בע"מ/היתרים</t>
  </si>
  <si>
    <t>/איגודן/מי בת ים/מחלבות גד/היתרים</t>
  </si>
  <si>
    <t>/איגודן/עין אפק תאגיד מים וביוב/שופרסל גבעת טל שלי /היתרים</t>
  </si>
  <si>
    <t>/איגודן/מניב ראשון/מעדני מניה ראשל"צ/היתרים</t>
  </si>
  <si>
    <t>/איגודן/מניב ראשון/בסט מייסטר בשר/היתרים</t>
  </si>
  <si>
    <t>/איגודן/מי אביבים/אסותא/היתרים</t>
  </si>
  <si>
    <t>/איגודן/רמת גן/המגדניה של שפיצר/היתרים</t>
  </si>
  <si>
    <t>/איגודן/מניב ראשון/דלק חב' הדלק הישראלי /היתרים</t>
  </si>
  <si>
    <t>/איגודן/מניב ראשון/קפה פולה /היתרים</t>
  </si>
  <si>
    <t>/איגודן/מניב ראשון/מטעמי ישראל בע"מ/היתרים</t>
  </si>
  <si>
    <t>/איגודן/מניב ראשון/ המאפיה של הרמן /היתרים</t>
  </si>
  <si>
    <t>/איגודן/מניב ראשון/פאו- וואו/היתרים</t>
  </si>
  <si>
    <t>/איגודן/מניב ראשון/קניון רוטשילד/היתרים</t>
  </si>
  <si>
    <t>/איגודן/מניב ראשון/קניון עזריאלי ראשונים/היתרים</t>
  </si>
  <si>
    <t>/איגודן/מניב ראשון/בנדיקט ראשלצ/היתרים</t>
  </si>
  <si>
    <t>/איגודן/עין אפק תאגיד מים וביוב/תחנת תדלוק דור אלון אפק/היתרים</t>
  </si>
  <si>
    <t>/איגודן/שפד"ן/אורמידן/היתרים</t>
  </si>
  <si>
    <t>/איגודן/מי אביבים/מלון שלום/היתרים</t>
  </si>
  <si>
    <t>/איגודן/עין נטפים/אסטרל מאריס (סי סייד)/היתרים</t>
  </si>
  <si>
    <t>/איגודן/עין נטפים/קראון פלזה/היתרים</t>
  </si>
  <si>
    <t>/איגודן/עין נטפים/שוק דגים/היתרים</t>
  </si>
  <si>
    <t>/איגודן/עין נטפים/פרימה מיוזיק/היתרים</t>
  </si>
  <si>
    <t>/איגודן/עין נטפים/אילן/היתרים</t>
  </si>
  <si>
    <t>/איגודן/עין נטפים/קניון מול הים/היתרים</t>
  </si>
  <si>
    <t>/איגודן/עין נטפים/מוסך הבנים/היתרים</t>
  </si>
  <si>
    <t>/איגודן/עין נטפים/אל גאוצ'ו/היתרים</t>
  </si>
  <si>
    <t>/איגודן/עין נטפים/פז אסא את לשם/היתרים</t>
  </si>
  <si>
    <t>/איגודן/שפד"ן/מי תסנין/היתרים</t>
  </si>
  <si>
    <t>/איגודן/רמת גן/פיור קלין/היתרים</t>
  </si>
  <si>
    <t>/איגודן/מניב ראשון/קניון הבאר/היתרים</t>
  </si>
  <si>
    <t>/איגודן/עין נטפים/מלון נובה /היתרים</t>
  </si>
  <si>
    <t>/איגודן/עין נטפים/הרי אדום (ארכדיה ספא)/היתרים</t>
  </si>
  <si>
    <t>/איגודן/מי בת ים/שלוש יוסי פיצה דומינו/היתרים</t>
  </si>
  <si>
    <t>/איגודן/מי בת ים/ישראילוב אלעזר סינרול -  קופי קו/היתרים</t>
  </si>
  <si>
    <t>/איגודן/מי בת ים/רול מקסיקני (לארי פלאפל)/היתרים</t>
  </si>
  <si>
    <t>/איגודן/גבעת ברנר/רפת מאיר וייס/היתרים</t>
  </si>
  <si>
    <t>/איגודן/גבעת ברנר/רפת שליו/היתרים</t>
  </si>
  <si>
    <t>/איגודן/גבעת ברנר/רפת שלומוביץ חנוך/היתרים</t>
  </si>
  <si>
    <t>/איגודן/מי בת ים/קאפלה ניהול מסעדות חלביות בע"מ (קפה נאמן)/היתרים</t>
  </si>
  <si>
    <t>/איגודן/מי בת ים/אייקון פיטנס ישראל בע"מ (גו' אקטיב)/היתרים</t>
  </si>
  <si>
    <t>/איגודן/מי בת ים/צאי ווק ספיר מנשה - תיבה 110/היתרים</t>
  </si>
  <si>
    <t>/איגודן/מי אביבים/מלון קראון פלאזה תל אביב (מלונות אפריקה ישראל בע"מ)/היתרים</t>
  </si>
  <si>
    <t>/איגודן/מי אביבים/מסעדת פרונטו/היתרים</t>
  </si>
  <si>
    <t>/איגודן/מי אביבים/ניטן תאי בע"מ /היתרים</t>
  </si>
  <si>
    <t>/איגודן/מי אביבים/מסעדת הסוכה הלבנה בע"מ + רשת קפה קפה ישראל בע"מ/היתרים</t>
  </si>
  <si>
    <t>/איגודן/מי אביבים/מתן שמואל השקעות בע"מ-ארומה/היתרים</t>
  </si>
  <si>
    <t>/איגודן/מי אביבים/יוליה נמל תל אביב בע"מ/היתרים</t>
  </si>
  <si>
    <t>/איגודן/מי אביבים/אגאדיר בנמל בע"מ/היתרים</t>
  </si>
  <si>
    <t>/איגודן/מי אביבים/דייגי נמל תל אביב בע"מ-בני הדייג, שגב אייל פרויקטים בע"מ-קפה נמרוד, נמלנד בע"מ-קפה לנדוור/היתרים</t>
  </si>
  <si>
    <t>/איגודן/מי תהום דיגומים/הרצל 136 - מי אביבים/היתרים</t>
  </si>
  <si>
    <t>/איגודן/מי תהום דיגומים/מלון שרונה - מי אביבים/היתרים</t>
  </si>
  <si>
    <t>/איגודן/מניב ראשון/ג'י.ג'י.אי.זי. טריידינג בע''מ/היתרים</t>
  </si>
  <si>
    <t>/איגודן/מי בת ים/ארומה - שפע זכויות בע''מ - תיבה 30/היתרים</t>
  </si>
  <si>
    <t>/איגודן/מי בת ים/ש.א קפה- לא פעיל/היתרים</t>
  </si>
  <si>
    <t>/איגודן/מי בת ים/מקדונלד/היתרים</t>
  </si>
  <si>
    <t>/איגודן/מי בת ים/אלעם מזון בע''מ - שוארמה גריל-בר - 106/היתרים</t>
  </si>
  <si>
    <t>/איגודן/מי בת ים/לחם תושיה  דוכן 5ב/היתרים</t>
  </si>
  <si>
    <t>/איגודן/מניב ראשון/איטיס בע''מ (מסעדת גומבה)/היתרים</t>
  </si>
  <si>
    <t>/איגודן/מי בת ים/מסעדת וילה מארה (תותים)/היתרים</t>
  </si>
  <si>
    <t>/איגודן/מי בת ים/סאן סט הול /היתרים</t>
  </si>
  <si>
    <t>/איגודן/יהוד/מוסך נעמן- לא פעיל/היתרים</t>
  </si>
  <si>
    <t>/איגודן/יהוד/טורבו וואש/היתרים</t>
  </si>
  <si>
    <t>/איגודן/יהוד/מוסך שמשון - פיאט- לא פעיל/היתרים</t>
  </si>
  <si>
    <t>/איגודן/יהוד/שופרסל קניון סביונים/היתרים</t>
  </si>
  <si>
    <t>/איגודן/מי אביבים/רשת מלונות אטלס - רוטשילד 65/היתרים</t>
  </si>
  <si>
    <t>/איגודן/מי אביבים/מוסך השלשה בע''מ/היתרים</t>
  </si>
  <si>
    <t>/איגודן/מי אביבים/מחנה הקריה - משרד הביטחון/היתרים</t>
  </si>
  <si>
    <t>/איגודן/מי אביבים/עיסא ובניו - מרכז הדגים הטריים בע''מ/היתרים</t>
  </si>
  <si>
    <t>/איגודן/מי אביבים/סטגרף הדפסות משי בע''מ/היתרים</t>
  </si>
  <si>
    <t>/איגודן/מי אביבים/מסעדת דייגם בר גיל הלא כשרה/היתרים</t>
  </si>
  <si>
    <t>/איגודן/מי אביבים/בי"ח איכילוב (המרכז הרפואי ע"ש סוראסקי)/היתרים</t>
  </si>
  <si>
    <t>/איגודן/מי אביבים/חברת אתרים בחוף (מרינה תל אביב)/היתרים</t>
  </si>
  <si>
    <t>/איגודן/מי אביבים/דלק - גיבורי ישראל - יגאל אלון 108/היתרים</t>
  </si>
  <si>
    <t>/איגודן/מי אביבים/חניון מרכז ויצמן,ניהול בע"מ (בור שאיבה אזור סגול) /היתרים</t>
  </si>
  <si>
    <t>/איגודן/מי אביבים/הזקן והים קדם 85/היתרים</t>
  </si>
  <si>
    <t>/איגודן/מי אביבים/מסעדת סיטארה (הרנט בע"מ HARNET LTD)/היתרים</t>
  </si>
  <si>
    <t>/איגודן/מי אביבים/א.ס. חדר האוכל תל-אביב שותפות מוגבלת /היתרים</t>
  </si>
  <si>
    <t>/איגודן/מי אביבים/שוק הנמל)ניהול(בע"מ/היתרים</t>
  </si>
  <si>
    <t>/איגודן/מי אביבים/פרש קיצ'ן/היתרים</t>
  </si>
  <si>
    <t>/איגודן/מי אביבים/צומת ספרים 2002-שותפות מוגבלת קפה גרג/היתרים</t>
  </si>
  <si>
    <t>/איגודן/מי אביבים/מסעדת אושי אושי-זהזהזה גלריה לאדריכלות בע''מ/היתרים</t>
  </si>
  <si>
    <t>/איגודן/מי אביבים/מקס ברנר-שוקולד בר הרצליה בע"מ/היתרים</t>
  </si>
  <si>
    <t>/איגודן/מניב ראשון/מפלים/היתרים</t>
  </si>
  <si>
    <t>/איגודן/מניב ראשון/קליספרה/היתרים</t>
  </si>
  <si>
    <t>/איגודן/מניב ראשון/גן הורדים/היתרים</t>
  </si>
  <si>
    <t>/איגודן/מניב ראשון/מ. יוחננוף ובניו/היתרים</t>
  </si>
  <si>
    <t>/איגודן/מניב ראשון/מרב מזון כל בע''מ (אושר עד)/היתרים</t>
  </si>
  <si>
    <t>/איגודן/מניב ראשון/דלי קרים בע''מ/היתרים</t>
  </si>
  <si>
    <t>/איגודן/מניב ראשון/החברה המרכזית להפצת משקאות (קוקה קולה)/היתרים</t>
  </si>
  <si>
    <t>/איגודן/מניב ראשון/צ'מפיון מוטורס ראשל''צ/היתרים</t>
  </si>
  <si>
    <t>/איגודן/מניב ראשון/יוניברסל משאיות ישראל בע''מ (ISUZU)/היתרים</t>
  </si>
  <si>
    <t>/איגודן/מניב ראשון/ר. צ. חברה לרכב וציוד בע''מ (אלבר)/היתרים</t>
  </si>
  <si>
    <t>/איגודן/מניב ראשון/מכשירי תנועה ומשאיות (מוסך MAN)/היתרים</t>
  </si>
  <si>
    <t>/איגודן/מניב ראשון/טלקאר חברה בע''מ (KIA)/היתרים</t>
  </si>
  <si>
    <t>/איגודן/מניב ראשון/גילקו פארם בע''מ/היתרים</t>
  </si>
  <si>
    <t>/איגודן/מניב ראשון/דקר ציוד רפואי בע''מ/היתרים</t>
  </si>
  <si>
    <t>/איגודן/מניב ראשון/י. ד שלוס בע''מ/היתרים</t>
  </si>
  <si>
    <t>/איגודן/מניב ראשון/פ.ר קולורדיזיין בע''מ/היתרים</t>
  </si>
  <si>
    <t>/איגודן/מניב ראשון/פארמה תמר (לשעבר תמר שיווק מוצרי בריאות טבעיים בע''מ)/היתרים</t>
  </si>
  <si>
    <t>/איגודן/מניב ראשון/בלוטין/היתרים</t>
  </si>
  <si>
    <t>/איגודן/עין נטפים/מלון פגסוס/היתרים</t>
  </si>
  <si>
    <t>/איגודן/עין נטפים/לה פליה קלאב/היתרים</t>
  </si>
  <si>
    <t>/איגודן/מניב ראשון/הצדף עינוגי ים/היתרים</t>
  </si>
  <si>
    <t>/איגודן/מניב ראשון/רי באר בע''מ/היתרים</t>
  </si>
  <si>
    <t>/איגודן/מניב ראשון/אתר בידור בע''מ/היתרים</t>
  </si>
  <si>
    <t>/איגודן/מניב ראשון/מ.ר.ש מקסיקנה בע''מ/היתרים</t>
  </si>
  <si>
    <t>/איגודן/מניב ראשון/אלוניאל בע''מ (מקדונלדס)/היתרים</t>
  </si>
  <si>
    <t>/איגודן/מניב ראשון/רשת קפה קפה ישראל בע''מ/היתרים</t>
  </si>
  <si>
    <t>/איגודן/מניב ראשון/פופ אפ- פיתה קצבים סינמה סיטי/היתרים</t>
  </si>
  <si>
    <t>/איגודן/מניב ראשון/טי.אס.אס.אר יזמות בע''מ/היתרים</t>
  </si>
  <si>
    <t>/איגודן/מניב ראשון/קרנף זיכיונות בע''מ/היתרים</t>
  </si>
  <si>
    <t>/איגודן/מניב ראשון/ק.ג.ס.ס בע''מ (קינג ג'ורג'/היתרים</t>
  </si>
  <si>
    <t>/איגודן/מניב ראשון/גיים האוס- סינמה סיטי/היתרים</t>
  </si>
  <si>
    <t>/איגודן/מניב ראשון/ווק טו ווק- סינמה סיטי/היתרים</t>
  </si>
  <si>
    <t>/איגודן/מניב ראשון/אסותא ראשל''צ בע''מ/היתרים</t>
  </si>
  <si>
    <t>/איגודן/מי תהום דיגומים/פרוייקט בבלי/היתרים</t>
  </si>
  <si>
    <t>/איגודן/מי גבעתיים – מפעלי מים וביוב/כצנלסון/היתרים</t>
  </si>
  <si>
    <t>/איגודן/מי גבעתיים – מפעלי מים וביוב/קרן/היתרים</t>
  </si>
  <si>
    <t>/איגודן/מי גבעתיים – מפעלי מים וביוב/ארז/היתרים</t>
  </si>
  <si>
    <t>/איגודן/מי גבעתיים – מפעלי מים וביוב/עצמית/היתרים</t>
  </si>
  <si>
    <t>/איגודן/מניב ראשון/ח.מ דותן ייזום וניהול (וואקמה)/היתרים</t>
  </si>
  <si>
    <t>/איגודן/מניב ראשון/מ.א.א מגה קפה בע''מ (פרש קיטשן)/היתרים</t>
  </si>
  <si>
    <t>/איגודן/מניב ראשון/אמיר אייל (דניש אספרסו בר)/היתרים</t>
  </si>
  <si>
    <t>/איגודן/מניב ראשון/ג'י ישראל מרכזים מסחריים בע''מ (המאפה הצרפתי)/היתרים</t>
  </si>
  <si>
    <t>/איגודן/מניב ראשון/אורגד ח.ש.ן בע''מ (בורגר ראנץ)/היתרים</t>
  </si>
  <si>
    <t>/איגודן/מניב ראשון/פרש אנרג'י בע''מ (דוכן בי פרש)/היתרים</t>
  </si>
  <si>
    <t>/איגודן/מניב ראשון/על גולדה בע''מ ושות'/היתרים</t>
  </si>
  <si>
    <t>/איגודן/מניב ראשון/ע.א.ל.ש ניהול מסעדות (שיפודי ציפורה)/היתרים</t>
  </si>
  <si>
    <t>/איגודן/מניב ראשון/חברת 2 חי בניה בע''מ (אמיליה)/היתרים</t>
  </si>
  <si>
    <t>/איגודן/מניב ראשון/זקירוב ילנה ושות' (פלפלת)/היתרים</t>
  </si>
  <si>
    <t>/איגודן/מניב ראשון/מ.כ. בנקוק בע''מ (טינגוס)/היתרים</t>
  </si>
  <si>
    <t>/איגודן/מניב ראשון/ריבר נודלס בע''מ/היתרים</t>
  </si>
  <si>
    <t>/איגודן/מניב ראשון/יוניברסל מוטורס/היתרים</t>
  </si>
  <si>
    <t>/איגודן/גבעת ברנר/רפת כהן יהונתן/היתרים</t>
  </si>
  <si>
    <t>/איגודן/גבעת ברנר/רפת אהרון שמואל/היתרים</t>
  </si>
  <si>
    <t>/איגודן/גבעת ברנר/רפת טאוב נחמן/היתרים</t>
  </si>
  <si>
    <t>/איגודן/גבעת ברנר/הגלריה בברנר בע"מ (אולם אירועים הגבעה)/היתרים</t>
  </si>
  <si>
    <t>/איגודן/גבעת ברנר/תופינית/היתרים</t>
  </si>
  <si>
    <t>/איגודן/גבעת ברנר/מכבסת גרציה/היתרים</t>
  </si>
  <si>
    <t>/איגודן/גבעת ברנר/קשת טעמים/היתרים</t>
  </si>
  <si>
    <t>/איגודן/גבעת ברנר/יומנגס אלייד גרופ מתחם ברנרA - /היתרים</t>
  </si>
  <si>
    <t>/איגודן/גבעת ברנר/קיושי (סושי) אלייד גרופ מתחם ברנרA - /היתרים</t>
  </si>
  <si>
    <t>/איגודן/גבעת ברנר/UPS- מרלוג אלייד/היתרים</t>
  </si>
  <si>
    <t>/איגודן/רמת גן/מוסך שמואל/היתרים</t>
  </si>
  <si>
    <t>/איגודן/רמת גן/מוסך KIA מוטורס/היתרים</t>
  </si>
  <si>
    <t>/איגודן/הוד השרון/השפלת מי תהום – הוד השרון/היתרים</t>
  </si>
  <si>
    <t>/איגודן/מי תהום דיגומים/ברנדייס 10 - מי אביבים/היתרים</t>
  </si>
  <si>
    <t>/איגודן/הוד השרון/מוסך קיה/היתרים</t>
  </si>
  <si>
    <t>/איגודן/הוד השרון/מוסך סיידון בע"מ /היתרים</t>
  </si>
  <si>
    <t>/איגודן/הוד השרון/כמיטק בע"מ /היתרים</t>
  </si>
  <si>
    <t>/איגודן/הוד השרון/נקודת דיגום אוניברסלית הוד השרון /היתרים</t>
  </si>
  <si>
    <t>/איגודן/הוד השרון/תחנת דלק - סונול /היתרים</t>
  </si>
  <si>
    <t>/איגודן/חולון - מי שקמה/קרל-ברג/היתרים</t>
  </si>
  <si>
    <t>/איגודן/מי תהום דיגומים/בני דן 50 תל אביב/היתרים</t>
  </si>
  <si>
    <t>/איגודן/מי תהום דיגומים/וייצמן 113-115 תל אביב/היתרים</t>
  </si>
  <si>
    <t>/איגודן/מי תהום דיגומים/MOMA סלמה 46 תל אביב/היתרים</t>
  </si>
  <si>
    <t>/איגודן/מי תהום דיגומים/כנרת 1 תל אביב/היתרים</t>
  </si>
  <si>
    <t>/איגודן/מי תהום דיגומים/דיזינגוף 99 תל אביב/היתרים</t>
  </si>
  <si>
    <t>/איגודן/מי תהום דיגומים/ברנדיס 38 תל אביב/היתרים</t>
  </si>
  <si>
    <t>/איגודן/מי תהום דיגומים/טאגור 2 תל אביב/היתרים</t>
  </si>
  <si>
    <t>/איגודן/מי תהום דיגומים/נחלת בנימין 139 תל אביב/היתרים</t>
  </si>
  <si>
    <t>/איגודן/מי תהום דיגומים/אילת 2 תל אביב/היתרים</t>
  </si>
  <si>
    <t>/איגודן/מי תהום דיגומים/וושינגטון 29 תל אביב/היתרים</t>
  </si>
  <si>
    <t>/איגודן/מי תהום דיגומים/שבזי 7 תל אביב/היתרים</t>
  </si>
  <si>
    <t>/איגודן/מי תהום דיגומים/איגודן שי ברנס/היתרים</t>
  </si>
  <si>
    <t>/איגודן/מי אביבים/סונול אביב - מרזכי נמיר 301/היתרים</t>
  </si>
  <si>
    <t>/איגודן/מי אביבים/פז - ההגנה 42/היתרים</t>
  </si>
  <si>
    <t>/איגודן/תאגיד לא לחיוב/מאסף מערב 1/היתרים</t>
  </si>
  <si>
    <t>/איגודן/תאגיד לא לחיוב/מאסף מזרח 1/היתרים</t>
  </si>
  <si>
    <t>/איגודן/תאגיד לא לחיוב/מאסף מזרח 2/היתרים</t>
  </si>
  <si>
    <t>/איגודן/תאגיד לא לחיוב/מאסף מערב 2/היתרים</t>
  </si>
  <si>
    <t>/איגודן/מי בת ים/גלידה ויקטורי/היתרים</t>
  </si>
  <si>
    <t>/איגודן/מי אביבים/אמריקן פאלאס (בור שאיבה אזור כתום)/היתרים</t>
  </si>
  <si>
    <t>/איגודן/תאגיד לא לחיוב/קנדו - תרשיש היוצר/היתרים</t>
  </si>
  <si>
    <t>/איגודן/תאגיד לא לחיוב/קנדו - תרשיש הסולל/היתרים</t>
  </si>
  <si>
    <t>/איגודן/הוד השרון/חצי חינם - אוטובוסים/היתרים</t>
  </si>
  <si>
    <t>/איגודן/הוד השרון/חצי חינם - כנפיים/היתרים</t>
  </si>
  <si>
    <t>/איגודן/מי תהום דיגומים/בוגרשוב 14 תל אביב/היתרים</t>
  </si>
  <si>
    <t>/איגודן/מי אביבים/בית בלב בע''מ/היתרים</t>
  </si>
  <si>
    <t>/איגודן/מניב ראשון/גרינפלד יזמות בתעשייה/היתרים</t>
  </si>
  <si>
    <t>/איגודן/מניב ראשון/קייטרינג תפוח הזהב/היתרים</t>
  </si>
  <si>
    <t>/איגודן/מניב ראשון/מאסטר קלאס - מאפיית רומן/היתרים</t>
  </si>
  <si>
    <t>/איגודן/מניב ראשון/אקלר בע"מ/היתרים</t>
  </si>
  <si>
    <t>/איגודן/מניב ראשון/לידי קוקי (2012) בע"מ/היתרים</t>
  </si>
  <si>
    <t>/איגודן/מניב ראשון/ראשון ביזנס סנטר/היתרים</t>
  </si>
  <si>
    <t>/איגודן/מניב ראשון/אחוזת ראשונים/היתרים</t>
  </si>
  <si>
    <t>/איגודן/מניב ראשון/עוגות דה לה פה + קמיליה רטבים/היתרים</t>
  </si>
  <si>
    <t>/איגודן/מניב ראשון/שלגוגו בע"מ/היתרים</t>
  </si>
  <si>
    <t>/איגודן/מי תהום דיגומים/אורנים יל הים ראשל''צ/היתרים</t>
  </si>
  <si>
    <t>/איגודן/תאגיד לא לחיוב/בדיקות מי נגר עילי /היתרים</t>
  </si>
  <si>
    <t>/איגודן/תאגיד לא לחיוב/בדיקות מי נגר עילי /לא בשימוש/היתרים</t>
  </si>
  <si>
    <t>/איגודן/רמת גן/City wash/היתרים</t>
  </si>
  <si>
    <t>/איגודן/מי תהום דיגומים/פרויקט איגודן שדי דוב/היתרים</t>
  </si>
  <si>
    <t>/איגודן/מי בת ים/SPAT/היתרים</t>
  </si>
  <si>
    <t>/איגודן/מי בת ים/תחנת מעבר בת ים/היתרים</t>
  </si>
  <si>
    <t>/איגודן/חולון - מי שקמה/אומנות המתוקים/היתרים</t>
  </si>
  <si>
    <t>/איגודן/חולון - מי שקמה/סנדורי אומן בע''מ/היתרים</t>
  </si>
  <si>
    <t>/איגודן/חולון - מי שקמה/ר. נאם שירות וחלפים/היתרים</t>
  </si>
  <si>
    <t>/איגודן/חולון - מי שקמה/אור ניקוי יבש/היתרים</t>
  </si>
  <si>
    <t>/איגודן/חולון - מי שקמה/לא בשימוש/היתרים</t>
  </si>
  <si>
    <t>/איגודן/חולון - מי שקמה/מכבסת בן חור שאול/היתרים</t>
  </si>
  <si>
    <t>/איגודן/חולון - מי שקמה/מכבסת לוגשי/היתרים</t>
  </si>
  <si>
    <t>/איגודן/חולון - מי שקמה/מכבסת טל/היתרים</t>
  </si>
  <si>
    <t>/איגודן/חולון - מי שקמה/מוסך מבורך/היתרים</t>
  </si>
  <si>
    <t>/איגודן/חולון - מי שקמה/קפה גן סיפור/היתרים</t>
  </si>
  <si>
    <t>/איגודן/חולון - מי שקמה/רמי לוי רשת חנויות ש/היתרים</t>
  </si>
  <si>
    <t>/איגודן/חולון - מי שקמה/דלק מנטה קמעונאות דר/היתרים</t>
  </si>
  <si>
    <t>/איגודן/חולון - מי שקמה/מישה נכסים בע"מ/היתרים</t>
  </si>
  <si>
    <t>/איגודן/עין אפק תאגיד מים וביוב/אשבול/היתרים</t>
  </si>
  <si>
    <t>/איגודן/מי תהום דיגומים/דגניה 11 תל אביב/היתרים</t>
  </si>
  <si>
    <t>/איגודן/מי תהום דיגומים/סומייל צפון תל אביב/היתרים</t>
  </si>
  <si>
    <t>/איגודן/מי תהום דיגומים/רוטשילד 10 תל אביב/היתרים</t>
  </si>
  <si>
    <t>/איגודן/מי תהום דיגומים/תדהר גבעתיים/היתרים</t>
  </si>
  <si>
    <t>/איגודן/מי בת ים/ללא שם - חדש/היתרים</t>
  </si>
  <si>
    <t>/איגודן/אזור - מי שקמה/ת.דלק "סונול" ספרינט/היתרים</t>
  </si>
  <si>
    <t>/איגודן/תאגיד לא לחיוב/חולון - לא לחיוב/היתרים</t>
  </si>
  <si>
    <t>/איגודן/תאגיד לא לחיוב/אזור - לא לחיוב/היתרים</t>
  </si>
  <si>
    <t>/איגודן/תאגיד לא לחיוב/בית דגן - לא לחיוב/היתרים</t>
  </si>
  <si>
    <t>/איגודן/תאגיד לא לחיוב/גבעתיים - לא לחיוב/היתרים</t>
  </si>
  <si>
    <t>/איגודן/תאגיד לא לחיוב/הרצליה - לא לחיוב/היתרים</t>
  </si>
  <si>
    <t>/איגודן/תאגיד לא לחיוב/בני ברק - לא לחיוב/היתרים</t>
  </si>
  <si>
    <t>/איגודן/תאגיד לא לחיוב/פתח תקווה - לא לחיוב/היתרים</t>
  </si>
  <si>
    <t>/איגודן/תאגיד לא לחיוב/ראשון לציון - לא לחיוב/היתרים</t>
  </si>
  <si>
    <t>/איגודן/תאגיד לא לחיוב/ראש העין - לא לחיוב/היתרים</t>
  </si>
  <si>
    <t>/איגודן/תאגיד לא לחיוב/אור יהודה - לא לחיוב/היתרים</t>
  </si>
  <si>
    <t>/איגודן/תאגיד לא לחיוב/קרית אונו - לא לחיוב/היתרים</t>
  </si>
  <si>
    <t>/איגודן/תאגיד לא לחיוב/הוד השרון - לא לחיוב/היתרים</t>
  </si>
  <si>
    <t>/איגודן/מי תהום דיגומים/אילת 4, תל אביב/היתרים</t>
  </si>
  <si>
    <t>/איגודן/תאגיד לא לחיוב/יהוד - לא לחיוב/היתרים</t>
  </si>
  <si>
    <t>/איגודן/מי אביבים/אלון דרך שלמה /היתרים</t>
  </si>
  <si>
    <t>/איגודן/קרית אונו/שם חדש/היתרים</t>
  </si>
  <si>
    <t>/איגודן/מי אביבים/תחנת דלק פז ח. גרוזנברג/היתרים</t>
  </si>
  <si>
    <t>/איגודן/מי אביבים/תחנת דלק פז רשף /היתרים</t>
  </si>
  <si>
    <t>/איגודן/מי אביבים/תחנת דלק פז סלמה גלו/היתרים</t>
  </si>
  <si>
    <t>/איגודן/מי אביבים/תחנת דלק סונול מרכזים/היתרים</t>
  </si>
  <si>
    <t>/איגודן/מי אביבים/מזקקת מילק &amp; האני בע"מ /היתרים</t>
  </si>
  <si>
    <t>/איגודן/הרצליה/ סבסטיאן/היתרים</t>
  </si>
  <si>
    <t>/איגודן/מי אביבים/תחנת דלק נאות אביב/היתרים</t>
  </si>
  <si>
    <t>/איגודן/מי אביבים/תחנת דלק סונול - ירושלים 42 /היתרים</t>
  </si>
  <si>
    <t>/איגודן/מי אביבים/פז חברת נפט בע"מ - דבורה הנביאה  115 /היתרים</t>
  </si>
  <si>
    <t>/איגודן/מי אביבים/תחנת מגדל סונול /היתרים</t>
  </si>
  <si>
    <t>/איגודן/מי אביבים/תחנת דור אלון  אתרים טל מו/היתרים</t>
  </si>
  <si>
    <t>/איגודן/מי אביבים/פז חברת נפט בע"מ - הלוחמים 11 /היתרים</t>
  </si>
  <si>
    <t>/איגודן/מי אביבים/מלון סטאי (בית "הקישלה" יפו בע"מ)/היתרים</t>
  </si>
  <si>
    <t>/איגודן/מי אביבים/תחנת דלק פז ירמיהו /היתרים</t>
  </si>
  <si>
    <t>/איגודן/מי בת ים/ה.ס ייצור ושיווק בע"מ/היתרים</t>
  </si>
  <si>
    <t>/איגודן/קרית אונו/ג'פניקה/היתרים</t>
  </si>
  <si>
    <t>/איגודן/מי תהום דיגומים/מי תהום - מיוחדים/היתרים</t>
  </si>
  <si>
    <t>/איגודן/הוד השרון/י.בראון ובניו/היתרים</t>
  </si>
  <si>
    <t>/איגודן/הוד השרון/ת. דלק פז/היתרים</t>
  </si>
  <si>
    <t>/איגודן/אור - יהודה -  מי שקמה/דור אנרגיה בישר/היתרים</t>
  </si>
  <si>
    <t>/איגודן/הרצליה/קפה לנדוור/היתרים</t>
  </si>
  <si>
    <t>/איגודן/מי אביבים/סונול חניון הכיכר/היתרים</t>
  </si>
  <si>
    <t>/איגודן/מי אביבים/תחנת דלק יפו 96 דלק זטלר/היתרים</t>
  </si>
  <si>
    <t>/איגודן/מי אביבים/מנטה/היתרים</t>
  </si>
  <si>
    <t>/איגודן/מי אביבים/דלק דור אלון /היתרים</t>
  </si>
  <si>
    <t>/איגודן/מי אביבים/קבוצת קינדלר בע"מ KINDLER GROUP LTD - בנדיקט/היתרים</t>
  </si>
  <si>
    <t>/איגודן/מי אביבים/היי טאור - בית אירופה ניהול בע"מ - מסעדת מיתוס + פיש מרקט /היתרים</t>
  </si>
  <si>
    <t>/איגודן/מי אביבים/מלון סי נט - מלון מגדל ירושלים בע"מ/היתרים</t>
  </si>
  <si>
    <t>/איגודן/מי אביבים/ממסי שרותי דרך וגרירה בע"מ/היתרים</t>
  </si>
  <si>
    <t>/איגודן/מי אביבים/פולץ שרותי רכב 1996 בע"מ /היתרים</t>
  </si>
  <si>
    <t>/איגודן/מי אביבים/סוכני דלק ושמנים /היתרים</t>
  </si>
  <si>
    <t>/איגודן/מי אביבים/אלון פלורנטין /היתרים</t>
  </si>
  <si>
    <t>/איגודן/יהוד/ מוסך צמיגי פרונט יוסף בע"מ/היתרים</t>
  </si>
  <si>
    <t>/איגודן/היתרים לשכפול</t>
  </si>
  <si>
    <t>היתרים לשכפול</t>
  </si>
  <si>
    <t>היתרים לפרמטרים חריגים. מעלה את הגבול למחיר הגבוה</t>
  </si>
  <si>
    <t>/איגודן/רמת גן/המגדניה של שפיצר/הקלות</t>
  </si>
  <si>
    <t>הקלות</t>
  </si>
  <si>
    <t>הקלות למפעלים</t>
  </si>
  <si>
    <t>/איגודן/מניב ראשון/דלק חב' הדלק הישראלי /הקלות</t>
  </si>
  <si>
    <t>/איגודן/מניב ראשון/קפה פולה /הקלות</t>
  </si>
  <si>
    <t>/איגודן/מניב ראשון/מטעמי ישראל בע"מ/הקלות</t>
  </si>
  <si>
    <t>/איגודן/מניב ראשון/ המאפיה של הרמן /הקלות</t>
  </si>
  <si>
    <t>/איגודן/מניב ראשון/פאו- וואו/הקלות</t>
  </si>
  <si>
    <t>/איגודן/מניב ראשון/קניון רוטשילד/הקלות</t>
  </si>
  <si>
    <t>/איגודן/מניב ראשון/קניון עזריאלי ראשונים/הקלות</t>
  </si>
  <si>
    <t>/איגודן/מניב ראשון/בנדיקט ראשלצ/הקלות</t>
  </si>
  <si>
    <t>/איגודן/עין אפק תאגיד מים וביוב/תחנת תדלוק דור אלון אפק/הקלות</t>
  </si>
  <si>
    <t>/איגודן/שפד"ן/אורמידן/הקלות</t>
  </si>
  <si>
    <t>/איגודן/שפד"ן/מי תסנין/הקלות</t>
  </si>
  <si>
    <t>/איגודן/רמת גן/פיור קלין/הקלות</t>
  </si>
  <si>
    <t>/איגודן/עין נטפים/אל גאוצ'ו/הקלות</t>
  </si>
  <si>
    <t>/איגודן/עין נטפים/פז אסא את לשם/הקלות</t>
  </si>
  <si>
    <t>/איגודן/עין נטפים/פרימה מיוזיק/הקלות</t>
  </si>
  <si>
    <t>/איגודן/עין נטפים/אילן/הקלות</t>
  </si>
  <si>
    <t>/איגודן/עין נטפים/קניון מול הים/הקלות</t>
  </si>
  <si>
    <t>/איגודן/עין נטפים/מוסך הבנים/הקלות</t>
  </si>
  <si>
    <t>/איגודן/מי אביבים/מלון שלום/הקלות</t>
  </si>
  <si>
    <t>/איגודן/עין נטפים/אסטרל מאריס (סי סייד)/הקלות</t>
  </si>
  <si>
    <t>/איגודן/עין נטפים/קראון פלזה/הקלות</t>
  </si>
  <si>
    <t>/איגודן/עין נטפים/שוק דגים/הקלות</t>
  </si>
  <si>
    <t>/איגודן/מי בת ים/מחלבות גד/הקלות</t>
  </si>
  <si>
    <t>/איגודן/הוד השרון/&amp;סנו צפוני -  מטבח/הקלות</t>
  </si>
  <si>
    <t>/איגודן/מי ברק/קוקה קולה/הקלות</t>
  </si>
  <si>
    <t>/איגודן/מיתב תאגיד אזורי למים וביוב/אבשלום הראל ובניו/הקלות</t>
  </si>
  <si>
    <t>/איגודן/מיתב תאגיד אזורי למים וביוב/אלטק/הקלות</t>
  </si>
  <si>
    <t>/איגודן/מי תהום דיגומים/יהודה הימית 25 תל אביב מי תהום/הקלות</t>
  </si>
  <si>
    <t>/איגודן/עין נטפים/אכסניית הנוער/הקלות</t>
  </si>
  <si>
    <t>/איגודן/חולון - מי שקמה/מתוקה פוד סרוויס בע"מ/הקלות</t>
  </si>
  <si>
    <t>/איגודן/מניב ראשון/מוסך לובינסקי/הקלות</t>
  </si>
  <si>
    <t>/איגודן/עין נטפים/אסטרל נירוונה/הקלות</t>
  </si>
  <si>
    <t>/איגודן/מניב ראשון/בנייני הדר בית M1,מיקדן ניהול ואחזקה בע"מ/הקלות</t>
  </si>
  <si>
    <t>/איגודן/מניב ראשון/הבית תעשיות מאפה (לחמא)/הקלות</t>
  </si>
  <si>
    <t>/איגודן/עין נטפים/מוסך אלמוג /הקלות</t>
  </si>
  <si>
    <t>/איגודן/עין נטפים/סוד לניקיון/הקלות</t>
  </si>
  <si>
    <t>/איגודן/עין נטפים/האוניברסיטה הימית/הקלות</t>
  </si>
  <si>
    <t>/איגודן/עין נטפים/המכבסה שלי/הקלות</t>
  </si>
  <si>
    <t>/איגודן/מניב ראשון/תחנת מעבר לפסולת בטון/הקלות</t>
  </si>
  <si>
    <t>/איגודן/עין נטפים/מכבסת עינת/הקלות</t>
  </si>
  <si>
    <t>/איגודן/עין נטפים/מכבסת גולדן/הקלות</t>
  </si>
  <si>
    <t>/איגודן/עין נטפים/מכבסות מאוחדות/הקלות</t>
  </si>
  <si>
    <t>/איגודן/עין נטפים/מסעדת המפרץ/הקלות</t>
  </si>
  <si>
    <t>/איגודן/עין נטפים/הלב הרחב (קלאב הוטל)/הקלות</t>
  </si>
  <si>
    <t>/איגודן/עין נטפים/ארומה נביעות/הקלות</t>
  </si>
  <si>
    <t>/איגודן/עין נטפים/חוף אבניו/הקלות</t>
  </si>
  <si>
    <t>/איגודן/עין נטפים/סיטי סנטר /הקלות</t>
  </si>
  <si>
    <t>/איגודן/עין נטפים/ערדג/הקלות</t>
  </si>
  <si>
    <t>/איגודן/עין נטפים/גינגר/הקלות</t>
  </si>
  <si>
    <t>/איגודן/עין נטפים/דולפין ריף/הקלות</t>
  </si>
  <si>
    <t>/איגודן/עין נטפים/ברביס/הקלות</t>
  </si>
  <si>
    <t>/איגודן/עין נטפים/ברביץ /הקלות</t>
  </si>
  <si>
    <t>/איגודן/עין נטפים/מפעל אצות NBT /הקלות</t>
  </si>
  <si>
    <t>/איגודן/עין נטפים/ניין ביץ/הקלות</t>
  </si>
  <si>
    <t>/איגודן/עין נטפים/אייס מול /הקלות</t>
  </si>
  <si>
    <t>/איגודן/עין נטפים/מיצפה תת ימי /הקלות</t>
  </si>
  <si>
    <t>/איגודן/עין נטפים/פסטורי/הקלות</t>
  </si>
  <si>
    <t>/איגודן/עין נטפים/חקר ימים ואגמים /הקלות</t>
  </si>
  <si>
    <t>/איגודן/עין נטפים/המיפלט האחרון /הקלות</t>
  </si>
  <si>
    <t>/איגודן/עין נטפים/מלח הארץ/הקלות</t>
  </si>
  <si>
    <t>/איגודן/עין נטפים/אחלה אילת/הקלות</t>
  </si>
  <si>
    <t>/איגודן/עין נטפים/ויליג /הקלות</t>
  </si>
  <si>
    <t>/איגודן/מי אביבים/מפעל זמני פיר הרצל - נת"ע/הקלות</t>
  </si>
  <si>
    <t>/איגודן/עין נטפים/הדקל /הקלות</t>
  </si>
  <si>
    <t>/איגודן/עין נטפים/מלון מלוני /הקלות</t>
  </si>
  <si>
    <t>/איגודן/עין נטפים/קאזה דו ברזיל /הקלות</t>
  </si>
  <si>
    <t>/איגודן/עין נטפים/דלק מיצפה אילת /הקלות</t>
  </si>
  <si>
    <t>/איגודן/עין נטפים/מוסך אלעד/הקלות</t>
  </si>
  <si>
    <t>/איגודן/עין נטפים/תחנת דלק ברשף /הקלות</t>
  </si>
  <si>
    <t>/איגודן/עין נטפים/סונול חוף אלמוג /הקלות</t>
  </si>
  <si>
    <t>/איגודן/עין נטפים/תחנת סונול העיר/הקלות</t>
  </si>
  <si>
    <t>/איגודן/עין נטפים/תחנת דלק פז תובלה/הקלות</t>
  </si>
  <si>
    <t>/איגודן/עין נטפים/תחנת דלק יעד /הקלות</t>
  </si>
  <si>
    <t>/איגודן/עין נטפים/תחנת דלק טן/הקלות</t>
  </si>
  <si>
    <t>/איגודן/עין נטפים/מוסך חנוך/הקלות</t>
  </si>
  <si>
    <t>/איגודן/עין נטפים/מוסך המכוון /הקלות</t>
  </si>
  <si>
    <t>/איגודן/עין נטפים/מוסך אדומית /הקלות</t>
  </si>
  <si>
    <t>/איגודן/עין נטפים/א.צ טכנולוגיות/הקלות</t>
  </si>
  <si>
    <t>/איגודן/עין נטפים/דלק צוף ים /הקלות</t>
  </si>
  <si>
    <t>/איגודן/עין נטפים/מוסך אגד אילת/הקלות</t>
  </si>
  <si>
    <t>/איגודן/עין נטפים/הכוכב/הקלות</t>
  </si>
  <si>
    <t>/איגודן/עין נטפים/מוסך נדב מוטורס/הקלות</t>
  </si>
  <si>
    <t>/איגודן/רמת גן/גלי גיל מפעל זמני/הקלות</t>
  </si>
  <si>
    <t>/איגודן/מניב ראשון/מוסך קרסו מוטורס/הקלות</t>
  </si>
  <si>
    <t>/איגודן/עין נטפים/מוסך שאולי /הקלות</t>
  </si>
  <si>
    <t>/איגודן/עין נטפים/מוסך דדון /הקלות</t>
  </si>
  <si>
    <t>/איגודן/עין נטפים/נירוונה קלאב/הקלות</t>
  </si>
  <si>
    <t>/איגודן/עין נטפים/מלון נירוונה /הקלות</t>
  </si>
  <si>
    <t>/איגודן/עין נטפים/פנינת אילת/הקלות</t>
  </si>
  <si>
    <t>/איגודן/עין נטפים/אסטרל ויליג/הקלות</t>
  </si>
  <si>
    <t>/איגודן/עין נטפים/אסטרל פלמה (מרינה)/הקלות</t>
  </si>
  <si>
    <t>/איגודן/עין נטפים/לגונה/הקלות</t>
  </si>
  <si>
    <t>/איגודן/עין נטפים/יו סוויט/הקלות</t>
  </si>
  <si>
    <t>/איגודן/עין נטפים/בי הוטל (מרקש) (בי סיטי) /הקלות</t>
  </si>
  <si>
    <t>/איגודן/עין נטפים/לאונרדו רויאל ריזורט /הקלות</t>
  </si>
  <si>
    <t>/איגודן/עין נטפים/לאונרדו קלאב/הקלות</t>
  </si>
  <si>
    <t>/איגודן/עין נטפים/לאונרדו פריויליג'/הקלות</t>
  </si>
  <si>
    <t>/איגודן/עין נטפים/לאונרדו פלאזה/הקלות</t>
  </si>
  <si>
    <t>/איגודן/עין נטפים/אורכידאה/הקלות</t>
  </si>
  <si>
    <t>/איגודן/עין נטפים/אורכידאה ריף /הקלות</t>
  </si>
  <si>
    <t>/איגודן/עין נטפים/ישרוטל ים סוף /הקלות</t>
  </si>
  <si>
    <t>/איגודן/עין נטפים/אסטרל פרי ויליג/הקלות</t>
  </si>
  <si>
    <t>/איגודן/עין נטפים/דן (מזרח)/הקלות</t>
  </si>
  <si>
    <t>/איגודן/עין נטפים/הרודס/הקלות</t>
  </si>
  <si>
    <t>/איגודן/עין נטפים/אגמים/הקלות</t>
  </si>
  <si>
    <t>/איגודן/עין נטפים/קלאב אין /הקלות</t>
  </si>
  <si>
    <t>/איגודן/עין נטפים/המלך שלמה /הקלות</t>
  </si>
  <si>
    <t>/איגודן/עין נטפים/רויאל ביץ (טיילת) /הקלות</t>
  </si>
  <si>
    <t>/איגודן/עין נטפים/ספורט/הקלות</t>
  </si>
  <si>
    <t>/איגודן/עין נטפים/רויאל גארדן/הקלות</t>
  </si>
  <si>
    <t>/איגודן/עין נטפים/סוליי בוטיק/הקלות</t>
  </si>
  <si>
    <t>/איגודן/עין נטפים/אמריקנה/הקלות</t>
  </si>
  <si>
    <t>/איגודן/עין נטפים/פלמה מרינה/הקלות</t>
  </si>
  <si>
    <t>/איגודן/עין נטפים/הילטון מלכת שבא/הקלות</t>
  </si>
  <si>
    <t>/איגודן/עין נטפים/קיסר/הקלות</t>
  </si>
  <si>
    <t>/איגודן/עין נטפים/לה פליה (לא פעיל)/הקלות</t>
  </si>
  <si>
    <t>/איגודן/עין נטפים/מגי'ק פאלס/הקלות</t>
  </si>
  <si>
    <t>/איגודן/עין נטפים/ויסטה/הקלות</t>
  </si>
  <si>
    <t>/איגודן/עין נטפים/אקוה מרין /הקלות</t>
  </si>
  <si>
    <t>/איגודן/עין נטפים/יו קורל ביץ/הקלות</t>
  </si>
  <si>
    <t>/איגודן/עין נטפים/דן רימונים (נפטון) /הקלות</t>
  </si>
  <si>
    <t>/איגודן/עין נטפים/דן פנורמה /הקלות</t>
  </si>
  <si>
    <t>/איגודן/עין נטפים/סי הוטל  (לא פעיל)/הקלות</t>
  </si>
  <si>
    <t>/איגודן/עין נטפים/סנטרל פארק/הקלות</t>
  </si>
  <si>
    <t>/איגודן/עין נטפים/מלון עדי /הקלות</t>
  </si>
  <si>
    <t>/איגודן/עין נטפים/קלאב הוטל /הקלות</t>
  </si>
  <si>
    <t>/איגודן/מניב ראשון/קניון הבאר/הקלות</t>
  </si>
  <si>
    <t>/איגודן/עין נטפים/מלון נובה /הקלות</t>
  </si>
  <si>
    <t>/איגודן/עין נטפים/הרי אדום (ארכדיה ספא)/הקלות</t>
  </si>
  <si>
    <t>/איגודן/עין נטפים/מלון בי קלאב /הקלות</t>
  </si>
  <si>
    <t>/איגודן/עין נטפים/בסיס חיל הים/הקלות</t>
  </si>
  <si>
    <t>/איגודן/מי תהום דיגומים/בניין ספירלה - עזריאלי/הקלות</t>
  </si>
  <si>
    <t>/איגודן/מניב ראשון/פראיסו אירועים בע''מ/הקלות</t>
  </si>
  <si>
    <t>/איגודן/מניב ראשון/לאגו האגם כנסים ואירועים/הקלות</t>
  </si>
  <si>
    <t>/איגודן/עין נטפים/חוף ציון/הקלות</t>
  </si>
  <si>
    <t>/איגודן/עין נטפים/מכבסת רויאל סנטר/הקלות</t>
  </si>
  <si>
    <t>/איגודן/מי תהום דיגומים/בלו וויקס (בלו מול) - גלילות תל אביב/הקלות</t>
  </si>
  <si>
    <t>/איגודן/מיתב תאגיד אזורי למים וביוב/מוסך שחק/הקלות</t>
  </si>
  <si>
    <t>/איגודן/חולון - מי שקמה/לורד סנדביץ/הקלות</t>
  </si>
  <si>
    <t>/איגודן/מי תהום דיגומים/מגרש 7 רחוב הארבעה/הקלות</t>
  </si>
  <si>
    <t>/איגודן/מי ברק/אריסטוקרט/הקלות</t>
  </si>
  <si>
    <t>/איגודן/מי בת ים/פרשמרקט/הקלות</t>
  </si>
  <si>
    <t>/איגודן/עין נטפים/מכבסת כביסקל/הקלות</t>
  </si>
  <si>
    <t>/איגודן/מי גבעתיים – מפעלי מים וביוב/בית אבות משען/הקלות</t>
  </si>
  <si>
    <t>/איגודן/מי גבעתיים – מפעלי מים וביוב/בית אבות שלווה/הקלות</t>
  </si>
  <si>
    <t>/איגודן/מי גבעתיים – מפעלי מים וביוב/בית אבות גלבוע/הקלות</t>
  </si>
  <si>
    <t>/איגודן/הוד השרון/שולמית קוסמטיקה ואירוסול (1999) בע''מ/הקלות</t>
  </si>
  <si>
    <t>/איגודן/מניב ראשון/תחנת דלק ELEVEN/הקלות</t>
  </si>
  <si>
    <t>/איגודן/הרצליה/גן סיפור/הקלות</t>
  </si>
  <si>
    <t>/איגודן/מי גבעתיים – מפעלי מים וביוב/פלאפון תקשורת/הקלות</t>
  </si>
  <si>
    <t>/איגודן/מי גבעתיים – מפעלי מים וביוב/ג'פניקה/הקלות</t>
  </si>
  <si>
    <t>/איגודן/חולון - מי שקמה/מכבסת ייצוגית/הקלות</t>
  </si>
  <si>
    <t>/איגודן/עין נטפים/מיצפה תת ימי דרום/הקלות</t>
  </si>
  <si>
    <t>/איגודן/יהוד/קניון סביונים/הקלות</t>
  </si>
  <si>
    <t>/איגודן/עין נטפים/פאגו פאגו/הקלות</t>
  </si>
  <si>
    <t>/איגודן/עין נטפים/מיקה/הקלות</t>
  </si>
  <si>
    <t>/איגודן/עין נטפים/קיטרינג שירז/הקלות</t>
  </si>
  <si>
    <t>/איגודן/עין נטפים/המחבוא של אדי/הקלות</t>
  </si>
  <si>
    <t>/איגודן/עין נטפים/חוף המיגדלור/הקלות</t>
  </si>
  <si>
    <t>/איגודן/מיתב תאגיד אזורי למים וביוב/טביב/ אקוכם/ מינרלי/הקלות</t>
  </si>
  <si>
    <t>/איגודן/עין נטפים/דגימות פנימיות/הקלות</t>
  </si>
  <si>
    <t>/איגודן/עין נטפים/קיבוץ אילות/הקלות</t>
  </si>
  <si>
    <t>/איגודן/עין נטפים/אגדיר/הקלות</t>
  </si>
  <si>
    <t>/איגודן/מיתב תאגיד אזורי למים וביוב/צ'יינה סיביל &amp; דניה / דיפו שנקר/הקלות</t>
  </si>
  <si>
    <t>/איגודן/מיתב תאגיד אזורי למים וביוב/ד. לגזיאל נכסים /הקלות</t>
  </si>
  <si>
    <t>/איגודן/מיתב תאגיד אזורי למים וביוב/מאפית גדרון - ללא גלוטן/הקלות</t>
  </si>
  <si>
    <t>/איגודן/מיתב תאגיד אזורי למים וביוב/טביב/ אקוכם/ אורגני/הקלות</t>
  </si>
  <si>
    <t>/איגודן/מיתב תאגיד אזורי למים וביוב/מוסך אדנים/הקלות</t>
  </si>
  <si>
    <t>/איגודן/מיתב תאגיד אזורי למים וביוב/לה פאילומה בלנקה 201 בע"מ/הקלות</t>
  </si>
  <si>
    <t>/איגודן/מיתב תאגיד אזורי למים וביוב/מוסך מנופים לרכב (שמואל רומנו/שמוליק הידראוליקה בע"מ)/הקלות</t>
  </si>
  <si>
    <t>/איגודן/מיתב תאגיד אזורי למים וביוב/אנאל איוונט (גני אליאל 2014 בע"מ)/הקלות</t>
  </si>
  <si>
    <t>/איגודן/מי ברק/מלון ויזניץ/הקלות</t>
  </si>
  <si>
    <t>/איגודן/תאגיד לא לחיוב/AMS ללא חיוב/הקלות</t>
  </si>
  <si>
    <t>/איגודן/עין נטפים/מלון אריאה/הקלות</t>
  </si>
  <si>
    <t>/איגודן/מיתב תאגיד אזורי למים וביוב/חב' אחים חדד בע"מ/הקלות</t>
  </si>
  <si>
    <t>/איגודן/רמת גן/הפנסטנס/הקלות</t>
  </si>
  <si>
    <t>/איגודן/רמת גן/דפוס א.א/הקלות</t>
  </si>
  <si>
    <t>/איגודן/מי ברק/מרכז סיעוד וותיקים/הקלות</t>
  </si>
  <si>
    <t>/איגודן/מי ברק/ביסקוטי/הקלות</t>
  </si>
  <si>
    <t>/איגודן/מי בת ים/ישראל היום/הקלות</t>
  </si>
  <si>
    <t>/איגודן/מי בת ים/ויקטורי מסעדה/הקלות</t>
  </si>
  <si>
    <t>/איגודן/מי בת ים/בית מאפה כרמים - שוקיס/הקלות</t>
  </si>
  <si>
    <t>/איגודן/רמת גן/טכשיטי בורוכוב/הקלות</t>
  </si>
  <si>
    <t>/איגודן/בית דגן - מי שקמה/דרום אמריקה בשרים/הקלות</t>
  </si>
  <si>
    <t>/איגודן/קרית אונו/מתחם מזון- אונו מרקט/הקלות</t>
  </si>
  <si>
    <t>/איגודן/קרית אונו/מסעדת קיסו- אונו מרקט/הקלות</t>
  </si>
  <si>
    <t>/איגודן/מי בת ים/שלגיה/הקלות</t>
  </si>
  <si>
    <t>/איגודן/הרצליה/מלון רפבליקה/הקלות</t>
  </si>
  <si>
    <t>/איגודן/הרצליה/מלון NYX/הקלות</t>
  </si>
  <si>
    <t>/איגודן/אור - יהודה -  מי שקמה/EMS/הקלות</t>
  </si>
  <si>
    <t>/איגודן/בית דגן - מי שקמה/סלטי הגן/הקלות</t>
  </si>
  <si>
    <t>/איגודן/מניב ראשון/אסיה ראשל''צ בע''מ (ג'ירף) /הקלות</t>
  </si>
  <si>
    <t>/איגודן/מניב ראשון/א.ה כיף קפה 2014 בע"מ (אתיקם לשעבר/הקלות</t>
  </si>
  <si>
    <t>/איגודן/מניב ראשון/לאנדורה השקעות בע''מ/הקלות</t>
  </si>
  <si>
    <t>/איגודן/מניב ראשון/ארומה סינמה סיטי בע''מ/הקלות</t>
  </si>
  <si>
    <t>/איגודן/חולון - מי שקמה/תחנת דלק יעד/הקלות</t>
  </si>
  <si>
    <t>/איגודן/מניב ראשון/ג'י.אר.אס (2016)/הקלות</t>
  </si>
  <si>
    <t>/איגודן/מניב ראשון/טירת הכסף בע''מ /הקלות</t>
  </si>
  <si>
    <t>/איגודן/מניב ראשון/ ליבי ייצור ושווק בע''מ /הקלות</t>
  </si>
  <si>
    <t>/איגודן/מי תהום דיגומים/נתע  תחנת בן גוריון ב"ב/הקלות</t>
  </si>
  <si>
    <t>/איגודן/מי תהום דיגומים/נתע צ'מבר מערב /הקלות</t>
  </si>
  <si>
    <t>/איגודן/עין נטפים/מכבסת הים האדום/הקלות</t>
  </si>
  <si>
    <t>/איגודן/עין נטפים/מט"ש אילת/הקלות</t>
  </si>
  <si>
    <t>/איגודן/אור - יהודה -  מי שקמה/עדי קייטרינג/הקלות</t>
  </si>
  <si>
    <t>/איגודן/רמת גן/מכבסת יובל /הקלות</t>
  </si>
  <si>
    <t>/איגודן/רמת גן/מכבסת אואזיס/הקלות</t>
  </si>
  <si>
    <t>/איגודן/עין נטפים/בית חולים יוספטל/הקלות</t>
  </si>
  <si>
    <t>/איגודן/מי תהום דיגומים/קהילת לודג' 50-60 תל אביב/הקלות</t>
  </si>
  <si>
    <t>/איגודן/עין נטפים/דן (מערב)/הקלות</t>
  </si>
  <si>
    <t>/איגודן/רמת גן/מכבסת ניחוחות /הקלות</t>
  </si>
  <si>
    <t>/איגודן/רמת גן/מכבסת קשר /הקלות</t>
  </si>
  <si>
    <t>/איגודן/רמת גן/מכבסת אוקיינוס /הקלות</t>
  </si>
  <si>
    <t>/איגודן/מי בת ים/שופרסל דיל בת ים/הקלות</t>
  </si>
  <si>
    <t>/איגודן/חולון - מי שקמה/א. תחזוקת אוטובוסים בע"מ /הקלות</t>
  </si>
  <si>
    <t>/איגודן/חולון - מי שקמה/דגן שמים בע"מ/הקלות</t>
  </si>
  <si>
    <t>/איגודן/עין נטפים/רויאל גארדן (בולווארד) /הקלות</t>
  </si>
  <si>
    <t>/איגודן/עין נטפים/הילטון מלכת שבא (חדר מים) /הקלות</t>
  </si>
  <si>
    <t>/איגודן/עין נטפים/קלאב הוטל (חניון) /הקלות</t>
  </si>
  <si>
    <t>/איגודן/עין נטפים/רויאל ביץ (חניון) /הקלות</t>
  </si>
  <si>
    <t>/איגודן/מי תהום דיגומים/אתר מנהרות מקשרות נתע /הקלות</t>
  </si>
  <si>
    <t>/איגודן/עין נטפים/תחנת מעבר לפסולת/הקלות</t>
  </si>
  <si>
    <t>/איגודן/חולון - מי שקמה/חצי חינם הנפח/הקלות</t>
  </si>
  <si>
    <t>/איגודן/מיתב תאגיד אזורי למים וביוב/אמזה/הקלות</t>
  </si>
  <si>
    <t>/איגודן/מי בת ים/פאקא/הקלות</t>
  </si>
  <si>
    <t>/איגודן/אזור - מי שקמה/אופיס/הקלות</t>
  </si>
  <si>
    <t>/איגודן/מיתב תאגיד אזורי למים וביוב/אחים פרארו/הקלות</t>
  </si>
  <si>
    <t>/איגודן/מי אביבים/בן בשט BB/הקלות</t>
  </si>
  <si>
    <t>/איגודן/מי אביבים/מעבדה מרכזית שירותי בריאות כללית/הקלות</t>
  </si>
  <si>
    <t>/איגודן/אזור - מי שקמה/בית הבשר גינדי/הקלות</t>
  </si>
  <si>
    <t>/איגודן/מניב ראשון/מעדני מניה ראשל"צ/הקלות</t>
  </si>
  <si>
    <t>/איגודן/מי אביבים/היי טאור - בית אירופה ניהול בע"מ - מסעדת מיתוס + פיש מרקט /הקלות</t>
  </si>
  <si>
    <t>/איגודן/מי אביבים/מלון סי נט - מלון מגדל ירושלים בע"מ/הקלות</t>
  </si>
  <si>
    <t>/איגודן/מי אביבים/ממסי שרותי דרך וגרירה בע"מ/הקלות</t>
  </si>
  <si>
    <t>/איגודן/מי אביבים/פולץ שרותי רכב 1996 בע"מ /הקלות</t>
  </si>
  <si>
    <t>/איגודן/מי אביבים/תחנת דלק יפו 96 דלק זטלר/הקלות</t>
  </si>
  <si>
    <t>/איגודן/מי אביבים/מנטה/הקלות</t>
  </si>
  <si>
    <t>/איגודן/מי אביבים/דלק דור אלון /הקלות</t>
  </si>
  <si>
    <t>/איגודן/מי אביבים/קבוצת קינדלר בע"מ KINDLER GROUP LTD - בנדיקט/הקלות</t>
  </si>
  <si>
    <t>/איגודן/הוד השרון/ת. דלק פז/הקלות</t>
  </si>
  <si>
    <t>/איגודן/אור - יהודה -  מי שקמה/דור אנרגיה בישר/הקלות</t>
  </si>
  <si>
    <t>/איגודן/הרצליה/קפה לנדוור/הקלות</t>
  </si>
  <si>
    <t>/איגודן/מי אביבים/סונול חניון הכיכר/הקלות</t>
  </si>
  <si>
    <t>/איגודן/מי בת ים/ה.ס ייצור ושיווק בע"מ/הקלות</t>
  </si>
  <si>
    <t>/איגודן/קרית אונו/ג'פניקה/הקלות</t>
  </si>
  <si>
    <t>/איגודן/מי תהום דיגומים/מי תהום - מיוחדים/הקלות</t>
  </si>
  <si>
    <t>/איגודן/הוד השרון/י.בראון ובניו/הקלות</t>
  </si>
  <si>
    <t>/איגודן/מי אביבים/תחנת דור אלון  אתרים טל מו/הקלות</t>
  </si>
  <si>
    <t>/איגודן/מי אביבים/פז חברת נפט בע"מ - הלוחמים 11 /הקלות</t>
  </si>
  <si>
    <t>/איגודן/מי אביבים/מלון סטאי (בית "הקישלה" יפו בע"מ)/הקלות</t>
  </si>
  <si>
    <t>/איגודן/מי אביבים/תחנת דלק פז ירמיהו /הקלות</t>
  </si>
  <si>
    <t>/איגודן/מי אביבים/תחנת דלק נאות אביב/הקלות</t>
  </si>
  <si>
    <t>/איגודן/מי אביבים/תחנת דלק סונול - ירושלים 42 /הקלות</t>
  </si>
  <si>
    <t>/איגודן/מי אביבים/פז חברת נפט בע"מ - דבורה הנביאה  115 /הקלות</t>
  </si>
  <si>
    <t>/איגודן/מי אביבים/תחנת מגדל סונול /הקלות</t>
  </si>
  <si>
    <t>/איגודן/מי אביבים/תחנת דלק פז סלמה גלו/הקלות</t>
  </si>
  <si>
    <t>/איגודן/מי אביבים/תחנת דלק סונול מרכזים/הקלות</t>
  </si>
  <si>
    <t>/איגודן/מי אביבים/מזקקת מילק &amp; האני בע"מ /הקלות</t>
  </si>
  <si>
    <t>/איגודן/הרצליה/ סבסטיאן/הקלות</t>
  </si>
  <si>
    <t>/איגודן/מי אביבים/סוכני דלק ושמנים /הקלות</t>
  </si>
  <si>
    <t>/איגודן/מי אביבים/אלון פלורנטין /הקלות</t>
  </si>
  <si>
    <t>/איגודן/מי אביבים/תחנת דלק פז ח. גרוזנברג/הקלות</t>
  </si>
  <si>
    <t>/איגודן/מי אביבים/תחנת דלק פז רשף /הקלות</t>
  </si>
  <si>
    <t>/איגודן/קרית אונו/שם חדש/הקלות</t>
  </si>
  <si>
    <t>/איגודן/יהוד/ מוסך צמיגי פרונט יוסף בע"מ/הקלות</t>
  </si>
  <si>
    <t>/איגודן/תאגיד לא לחיוב/הוד השרון - לא לחיוב/הקלות</t>
  </si>
  <si>
    <t>/איגודן/מי תהום דיגומים/אילת 4, תל אביב/הקלות</t>
  </si>
  <si>
    <t>/איגודן/תאגיד לא לחיוב/יהוד - לא לחיוב/הקלות</t>
  </si>
  <si>
    <t>/איגודן/מי אביבים/אלון דרך שלמה /הקלות</t>
  </si>
  <si>
    <t>/איגודן/תאגיד לא לחיוב/ראשון לציון - לא לחיוב/הקלות</t>
  </si>
  <si>
    <t>/איגודן/תאגיד לא לחיוב/ראש העין - לא לחיוב/הקלות</t>
  </si>
  <si>
    <t>/איגודן/תאגיד לא לחיוב/אור יהודה - לא לחיוב/הקלות</t>
  </si>
  <si>
    <t>/איגודן/תאגיד לא לחיוב/קרית אונו - לא לחיוב/הקלות</t>
  </si>
  <si>
    <t>/איגודן/תאגיד לא לחיוב/גבעתיים - לא לחיוב/הקלות</t>
  </si>
  <si>
    <t>/איגודן/תאגיד לא לחיוב/הרצליה - לא לחיוב/הקלות</t>
  </si>
  <si>
    <t>/איגודן/תאגיד לא לחיוב/בני ברק - לא לחיוב/הקלות</t>
  </si>
  <si>
    <t>/איגודן/תאגיד לא לחיוב/פתח תקווה - לא לחיוב/הקלות</t>
  </si>
  <si>
    <t>/איגודן/אזור - מי שקמה/ת.דלק "סונול" ספרינט/הקלות</t>
  </si>
  <si>
    <t>/איגודן/תאגיד לא לחיוב/חולון - לא לחיוב/הקלות</t>
  </si>
  <si>
    <t>/איגודן/תאגיד לא לחיוב/אזור - לא לחיוב/הקלות</t>
  </si>
  <si>
    <t>/איגודן/תאגיד לא לחיוב/בית דגן - לא לחיוב/הקלות</t>
  </si>
  <si>
    <t>/איגודן/מי תהום דיגומים/סומייל צפון תל אביב/הקלות</t>
  </si>
  <si>
    <t>/איגודן/מי תהום דיגומים/רוטשילד 10 תל אביב/הקלות</t>
  </si>
  <si>
    <t>/איגודן/מי תהום דיגומים/תדהר גבעתיים/הקלות</t>
  </si>
  <si>
    <t>/איגודן/מי בת ים/ללא שם - חדש/הקלות</t>
  </si>
  <si>
    <t>/איגודן/עין אפק תאגיד מים וביוב/אשבול/הקלות</t>
  </si>
  <si>
    <t>/איגודן/מי תהום דיגומים/דגניה 11 תל אביב/הקלות</t>
  </si>
  <si>
    <t>/איגודן/חולון - מי שקמה/קפה גן סיפור/הקלות</t>
  </si>
  <si>
    <t>/איגודן/חולון - מי שקמה/רמי לוי רשת חנויות ש/הקלות</t>
  </si>
  <si>
    <t>/איגודן/חולון - מי שקמה/דלק מנטה קמעונאות דר/הקלות</t>
  </si>
  <si>
    <t>/איגודן/חולון - מי שקמה/מישה נכסים בע"מ/הקלות</t>
  </si>
  <si>
    <t>/איגודן/חולון - מי שקמה/מכבסת בן חור שאול/הקלות</t>
  </si>
  <si>
    <t>/איגודן/חולון - מי שקמה/מכבסת לוגשי/הקלות</t>
  </si>
  <si>
    <t>/איגודן/חולון - מי שקמה/מכבסת טל/הקלות</t>
  </si>
  <si>
    <t>/איגודן/חולון - מי שקמה/מוסך מבורך/הקלות</t>
  </si>
  <si>
    <t>/איגודן/חולון - מי שקמה/סנדורי אומן בע''מ/הקלות</t>
  </si>
  <si>
    <t>/איגודן/חולון - מי שקמה/ר. נאם שירות וחלפים/הקלות</t>
  </si>
  <si>
    <t>/איגודן/חולון - מי שקמה/אור ניקוי יבש/הקלות</t>
  </si>
  <si>
    <t>/איגודן/חולון - מי שקמה/לא בשימוש/הקלות</t>
  </si>
  <si>
    <t>/איגודן/מי תהום דיגומים/פרויקט איגודן שדי דוב/הקלות</t>
  </si>
  <si>
    <t>/איגודן/מי בת ים/SPAT/הקלות</t>
  </si>
  <si>
    <t>/איגודן/מי בת ים/תחנת מעבר בת ים/הקלות</t>
  </si>
  <si>
    <t>/איגודן/חולון - מי שקמה/אומנות המתוקים/הקלות</t>
  </si>
  <si>
    <t>/איגודן/תאגיד לא לחיוב/בדיקות מי נגר עילי /לא בשימוש/הקלות</t>
  </si>
  <si>
    <t>/איגודן/רמת גן/City wash/הקלות</t>
  </si>
  <si>
    <t>/איגודן/מניב ראשון/עוגות דה לה פה + קמיליה רטבים/הקלות</t>
  </si>
  <si>
    <t>/איגודן/מניב ראשון/שלגוגו בע"מ/הקלות</t>
  </si>
  <si>
    <t>/איגודן/מי תהום דיגומים/אורנים יל הים ראשל''צ/הקלות</t>
  </si>
  <si>
    <t>/איגודן/תאגיד לא לחיוב/בדיקות מי נגר עילי /הקלות</t>
  </si>
  <si>
    <t>/איגודן/מניב ראשון/אקלר בע"מ/הקלות</t>
  </si>
  <si>
    <t>/איגודן/מניב ראשון/לידי קוקי (2012) בע"מ/הקלות</t>
  </si>
  <si>
    <t>/איגודן/מניב ראשון/ראשון ביזנס סנטר/הקלות</t>
  </si>
  <si>
    <t>/איגודן/מניב ראשון/אחוזת ראשונים/הקלות</t>
  </si>
  <si>
    <t>/איגודן/מי אביבים/בית בלב בע''מ/הקלות</t>
  </si>
  <si>
    <t>/איגודן/מניב ראשון/גרינפלד יזמות בתעשייה/הקלות</t>
  </si>
  <si>
    <t>/איגודן/מניב ראשון/קייטרינג תפוח הזהב/הקלות</t>
  </si>
  <si>
    <t>/איגודן/מניב ראשון/מאסטר קלאס - מאפיית רומן/הקלות</t>
  </si>
  <si>
    <t>/איגודן/תאגיד לא לחיוב/קנדו - תרשיש הסולל/הקלות</t>
  </si>
  <si>
    <t>/איגודן/הוד השרון/חצי חינם - אוטובוסים/הקלות</t>
  </si>
  <si>
    <t>/איגודן/הוד השרון/חצי חינם - כנפיים/הקלות</t>
  </si>
  <si>
    <t>/איגודן/מי תהום דיגומים/בוגרשוב 14 תל אביב/הקלות</t>
  </si>
  <si>
    <t>/איגודן/מי אביבים/אמריקן פאלאס (בור שאיבה אזור כתום)/הקלות</t>
  </si>
  <si>
    <t>/איגודן/תאגיד לא לחיוב/קנדו - תרשיש היוצר/הקלות</t>
  </si>
  <si>
    <t>/איגודן/תאגיד לא לחיוב/מאסף מזרח 1/הקלות</t>
  </si>
  <si>
    <t>/איגודן/תאגיד לא לחיוב/מאסף מזרח 2/הקלות</t>
  </si>
  <si>
    <t>/איגודן/תאגיד לא לחיוב/מאסף מערב 2/הקלות</t>
  </si>
  <si>
    <t>/איגודן/מי בת ים/גלידה ויקטורי/הקלות</t>
  </si>
  <si>
    <t>/איגודן/מי אביבים/סונול אביב - מרזכי נמיר 301/הקלות</t>
  </si>
  <si>
    <t>/איגודן/מי אביבים/פז - ההגנה 42/הקלות</t>
  </si>
  <si>
    <t>/איגודן/תאגיד לא לחיוב/מאסף מערב 1/הקלות</t>
  </si>
  <si>
    <t>/איגודן/מי תהום דיגומים/איגודן שי ברנס/הקלות</t>
  </si>
  <si>
    <t>/איגודן/מי תהום דיגומים/נחלת בנימין 139 תל אביב/הקלות</t>
  </si>
  <si>
    <t>/איגודן/מי תהום דיגומים/אילת 2 תל אביב/הקלות</t>
  </si>
  <si>
    <t>/איגודן/מי תהום דיגומים/וושינגטון 29 תל אביב/הקלות</t>
  </si>
  <si>
    <t>/איגודן/מי תהום דיגומים/שבזי 7 תל אביב/הקלות</t>
  </si>
  <si>
    <t>/איגודן/מי תהום דיגומים/כנרת 1 תל אביב/הקלות</t>
  </si>
  <si>
    <t>/איגודן/מי תהום דיגומים/דיזינגוף 99 תל אביב/הקלות</t>
  </si>
  <si>
    <t>/איגודן/מי תהום דיגומים/ברנדיס 38 תל אביב/הקלות</t>
  </si>
  <si>
    <t>/איגודן/מי תהום דיגומים/טאגור 2 תל אביב/הקלות</t>
  </si>
  <si>
    <t>/איגודן/הוד השרון/תחנת דלק - סונול /הקלות</t>
  </si>
  <si>
    <t>/איגודן/מי תהום דיגומים/בני דן 50 תל אביב/הקלות</t>
  </si>
  <si>
    <t>/איגודן/מי תהום דיגומים/וייצמן 113-115 תל אביב/הקלות</t>
  </si>
  <si>
    <t>/איגודן/מי תהום דיגומים/MOMA סלמה 46 תל אביב/הקלות</t>
  </si>
  <si>
    <t>/איגודן/חולון - מי שקמה/קרל-ברג/הקלות</t>
  </si>
  <si>
    <t>/איגודן/הוד השרון/מוסך קיה/הקלות</t>
  </si>
  <si>
    <t>/איגודן/הוד השרון/מוסך סיידון בע"מ /הקלות</t>
  </si>
  <si>
    <t>/איגודן/הוד השרון/כמיטק בע"מ /הקלות</t>
  </si>
  <si>
    <t>/איגודן/הוד השרון/נקודת דיגום אוניברסלית הוד השרון /הקלות</t>
  </si>
  <si>
    <t>/איגודן/רמת גן/מוסך שמואל/הקלות</t>
  </si>
  <si>
    <t>/איגודן/רמת גן/מוסך KIA מוטורס/הקלות</t>
  </si>
  <si>
    <t>/איגודן/הוד השרון/השפלת מי תהום – הוד השרון/הקלות</t>
  </si>
  <si>
    <t>/איגודן/מי תהום דיגומים/ברנדייס 10 - מי אביבים/הקלות</t>
  </si>
  <si>
    <t>/איגודן/גבעת ברנר/UPS- מרלוג אלייד/הקלות</t>
  </si>
  <si>
    <t>/איגודן/גבעת ברנר/מכבסת גרציה/הקלות</t>
  </si>
  <si>
    <t>/איגודן/גבעת ברנר/קשת טעמים/הקלות</t>
  </si>
  <si>
    <t>/איגודן/גבעת ברנר/יומנגס אלייד גרופ מתחם ברנרA - /הקלות</t>
  </si>
  <si>
    <t>/איגודן/גבעת ברנר/קיושי (סושי) אלייד גרופ מתחם ברנרA - /הקלות</t>
  </si>
  <si>
    <t>/איגודן/גבעת ברנר/רפת אהרון שמואל/הקלות</t>
  </si>
  <si>
    <t>/איגודן/גבעת ברנר/רפת טאוב נחמן/הקלות</t>
  </si>
  <si>
    <t>/איגודן/גבעת ברנר/הגלריה בברנר בע"מ (אולם אירועים הגבעה)/הקלות</t>
  </si>
  <si>
    <t>/איגודן/גבעת ברנר/תופינית/הקלות</t>
  </si>
  <si>
    <t>/איגודן/מניב ראשון/ע.א.ל.ש ניהול מסעדות (שיפודי ציפורה)/הקלות</t>
  </si>
  <si>
    <t>/איגודן/מניב ראשון/חברת 2 חי בניה בע''מ (אמיליה)/הקלות</t>
  </si>
  <si>
    <t>/איגודן/מניב ראשון/זקירוב ילנה ושות' (פלפלת)/הקלות</t>
  </si>
  <si>
    <t>/איגודן/מניב ראשון/מ.כ. בנקוק בע''מ (טינגוס)/הקלות</t>
  </si>
  <si>
    <t>/איגודן/מניב ראשון/ג'י ישראל מרכזים מסחריים בע''מ (המאפה הצרפתי)/הקלות</t>
  </si>
  <si>
    <t>/איגודן/מניב ראשון/אורגד ח.ש.ן בע''מ (בורגר ראנץ)/הקלות</t>
  </si>
  <si>
    <t>/איגודן/מניב ראשון/פרש אנרג'י בע''מ (דוכן בי פרש)/הקלות</t>
  </si>
  <si>
    <t>/איגודן/מניב ראשון/על גולדה בע''מ ושות'/הקלות</t>
  </si>
  <si>
    <t>/איגודן/מי גבעתיים – מפעלי מים וביוב/עצמית/הקלות</t>
  </si>
  <si>
    <t>/איגודן/מניב ראשון/ח.מ דותן ייזום וניהול (וואקמה)/הקלות</t>
  </si>
  <si>
    <t>/איגודן/מניב ראשון/מ.א.א מגה קפה בע''מ (פרש קיטשן)/הקלות</t>
  </si>
  <si>
    <t>/איגודן/מניב ראשון/אמיר אייל (דניש אספרסו בר)/הקלות</t>
  </si>
  <si>
    <t>/איגודן/מי גבעתיים – מפעלי מים וביוב/קרן/הקלות</t>
  </si>
  <si>
    <t>/איגודן/מי גבעתיים – מפעלי מים וביוב/ארז/הקלות</t>
  </si>
  <si>
    <t>/איגודן/מניב ראשון/ווק טו ווק- סינמה סיטי/הקלות</t>
  </si>
  <si>
    <t>/איגודן/מניב ראשון/אסותא ראשל''צ בע''מ/הקלות</t>
  </si>
  <si>
    <t>/איגודן/מי תהום דיגומים/פרוייקט בבלי/הקלות</t>
  </si>
  <si>
    <t>/איגודן/מי גבעתיים – מפעלי מים וביוב/כצנלסון/הקלות</t>
  </si>
  <si>
    <t>/איגודן/מניב ראשון/טי.אס.אס.אר יזמות בע''מ/הקלות</t>
  </si>
  <si>
    <t>/איגודן/מניב ראשון/קרנף זיכיונות בע''מ/הקלות</t>
  </si>
  <si>
    <t>/איגודן/מניב ראשון/ק.ג.ס.ס בע''מ (קינג ג'ורג'/הקלות</t>
  </si>
  <si>
    <t>/איגודן/מניב ראשון/גיים האוס- סינמה סיטי/הקלות</t>
  </si>
  <si>
    <t>/איגודן/מניב ראשון/מ.ר.ש מקסיקנה בע''מ/הקלות</t>
  </si>
  <si>
    <t>/איגודן/מניב ראשון/אלוניאל בע''מ (מקדונלדס)/הקלות</t>
  </si>
  <si>
    <t>/איגודן/מניב ראשון/רשת קפה קפה ישראל בע''מ/הקלות</t>
  </si>
  <si>
    <t>/איגודן/מניב ראשון/פופ אפ- פיתה קצבים סינמה סיטי/הקלות</t>
  </si>
  <si>
    <t>/איגודן/עין נטפים/לה פליה קלאב/הקלות</t>
  </si>
  <si>
    <t>/איגודן/מניב ראשון/הצדף עינוגי ים/הקלות</t>
  </si>
  <si>
    <t>/איגודן/מניב ראשון/רי באר בע''מ/הקלות</t>
  </si>
  <si>
    <t>/איגודן/מניב ראשון/אתר בידור בע''מ/הקלות</t>
  </si>
  <si>
    <t>/איגודן/מניב ראשון/פ.ר קולורדיזיין בע''מ/הקלות</t>
  </si>
  <si>
    <t>/איגודן/מניב ראשון/פארמה תמר (לשעבר תמר שיווק מוצרי בריאות טבעיים בע''מ)/הקלות</t>
  </si>
  <si>
    <t>/איגודן/מניב ראשון/בלוטין/הקלות</t>
  </si>
  <si>
    <t>/איגודן/עין נטפים/מלון פגסוס/הקלות</t>
  </si>
  <si>
    <t>/איגודן/מניב ראשון/טלקאר חברה בע''מ (KIA)/הקלות</t>
  </si>
  <si>
    <t>/איגודן/מניב ראשון/גילקו פארם בע''מ/הקלות</t>
  </si>
  <si>
    <t>/איגודן/מניב ראשון/דקר ציוד רפואי בע''מ/הקלות</t>
  </si>
  <si>
    <t>/איגודן/מניב ראשון/י. ד שלוס בע''מ/הקלות</t>
  </si>
  <si>
    <t>/איגודן/מניב ראשון/צ'מפיון מוטורס ראשל''צ/הקלות</t>
  </si>
  <si>
    <t>/איגודן/מניב ראשון/יוניברסל משאיות ישראל בע''מ (ISUZU)/הקלות</t>
  </si>
  <si>
    <t>/איגודן/מניב ראשון/ר. צ. חברה לרכב וציוד בע''מ (אלבר)/הקלות</t>
  </si>
  <si>
    <t>/איגודן/מניב ראשון/מכשירי תנועה ומשאיות (מוסך MAN)/הקלות</t>
  </si>
  <si>
    <t>/איגודן/מניב ראשון/מ. יוחננוף ובניו/הקלות</t>
  </si>
  <si>
    <t>/איגודן/מניב ראשון/מרב מזון כל בע''מ (אושר עד)/הקלות</t>
  </si>
  <si>
    <t>/איגודן/מניב ראשון/דלי קרים בע''מ/הקלות</t>
  </si>
  <si>
    <t>/איגודן/מניב ראשון/החברה המרכזית להפצת משקאות (קוקה קולה)/הקלות</t>
  </si>
  <si>
    <t>/איגודן/מניב ראשון/אמיליה - גבעת האירוסים/הקלות</t>
  </si>
  <si>
    <t>/איגודן/מניב ראשון/מפלים/הקלות</t>
  </si>
  <si>
    <t>/איגודן/מניב ראשון/קליספרה/הקלות</t>
  </si>
  <si>
    <t>/איגודן/מניב ראשון/גן הורדים/הקלות</t>
  </si>
  <si>
    <t>/איגודן/מי אביבים/צומת ספרים 2002-שותפות מוגבלת קפה גרג/הקלות</t>
  </si>
  <si>
    <t>/איגודן/מי אביבים/מסעדת אושי אושי-זהזהזה גלריה לאדריכלות בע''מ/הקלות</t>
  </si>
  <si>
    <t>/איגודן/מי אביבים/מקס ברנר-שוקולד בר הרצליה בע"מ/הקלות</t>
  </si>
  <si>
    <t>/איגודן/מי אביבים/מסעדת הסוכה הלבנה בע"מ + רשת קפה קפה ישראל בע"מ/הקלות</t>
  </si>
  <si>
    <t>/איגודן/מי אביבים/מסעדת סיטארה (הרנט בע"מ HARNET LTD)/הקלות</t>
  </si>
  <si>
    <t>/איגודן/מי אביבים/א.ס. חדר האוכל תל-אביב שותפות מוגבלת /הקלות</t>
  </si>
  <si>
    <t>/איגודן/מי אביבים/שוק הנמל)ניהול(בע"מ/הקלות</t>
  </si>
  <si>
    <t>/איגודן/מי אביבים/פרש קיצ'ן/הקלות</t>
  </si>
  <si>
    <t>/איגודן/מי אביבים/חניון מרכז ויצמן,ניהול בע"מ (בור שאיבה אזור סגול) /הקלות</t>
  </si>
  <si>
    <t>/איגודן/מי אביבים/הזקן והים קדם 85/הקלות</t>
  </si>
  <si>
    <t>/איגודן/מי אביבים/חברת אתרים בחוף (מרינה תל אביב)/הקלות</t>
  </si>
  <si>
    <t>/איגודן/מי אביבים/דלק - גיבורי ישראל - יגאל אלון 108/הקלות</t>
  </si>
  <si>
    <t>/איגודן/מי אביבים/עיסא ובניו - מרכז הדגים הטריים בע''מ/הקלות</t>
  </si>
  <si>
    <t>/איגודן/מי אביבים/סטגרף הדפסות משי בע''מ/הקלות</t>
  </si>
  <si>
    <t>/איגודן/מי אביבים/מסעדת דייגם בר גיל הלא כשרה/הקלות</t>
  </si>
  <si>
    <t>/איגודן/מי אביבים/בי"ח איכילוב (המרכז הרפואי ע"ש סוראסקי)/הקלות</t>
  </si>
  <si>
    <t>/איגודן/יהוד/שופרסל קניון סביונים/הקלות</t>
  </si>
  <si>
    <t>/איגודן/מי אביבים/רשת מלונות אטלס - רוטשילד 65/הקלות</t>
  </si>
  <si>
    <t>/איגודן/מי אביבים/מוסך השלשה בע''מ/הקלות</t>
  </si>
  <si>
    <t>/איגודן/מי אביבים/מחנה הקריה - משרד הביטחון/הקלות</t>
  </si>
  <si>
    <t>/איגודן/מי בת ים/סאן סט הול /הקלות</t>
  </si>
  <si>
    <t>/איגודן/יהוד/מוסך נעמן- לא פעיל/הקלות</t>
  </si>
  <si>
    <t>/איגודן/יהוד/טורבו וואש/הקלות</t>
  </si>
  <si>
    <t>/איגודן/יהוד/מוסך שמשון - פיאט- לא פעיל/הקלות</t>
  </si>
  <si>
    <t>/איגודן/מניב ראשון/ריבר נודלס בע''מ/הקלות</t>
  </si>
  <si>
    <t>/איגודן/מניב ראשון/יוניברסל מוטורס/הקלות</t>
  </si>
  <si>
    <t>/איגודן/מניב ראשון/איטיס בע''מ (מסעדת גומבה)/הקלות</t>
  </si>
  <si>
    <t>/איגודן/מי בת ים/מסעדת וילה מארה (תותים)/הקלות</t>
  </si>
  <si>
    <t>/איגודן/מניב ראשון/ג'י.ג'י.אי.זי. טריידינג בע''מ/הקלות</t>
  </si>
  <si>
    <t>/איגודן/מי בת ים/ארומה - שפע זכויות בע''מ - תיבה 30/הקלות</t>
  </si>
  <si>
    <t>/איגודן/מי בת ים/ש.א קפה- לא פעיל/הקלות</t>
  </si>
  <si>
    <t>/איגודן/מי בת ים/מקדונלד/הקלות</t>
  </si>
  <si>
    <t>/איגודן/מי תהום דיגומים/הרצל 136 - מי אביבים/הקלות</t>
  </si>
  <si>
    <t>/איגודן/מי תהום דיגומים/מלון שרונה - מי אביבים/הקלות</t>
  </si>
  <si>
    <t>/איגודן/מי אביבים/מתן שמואל השקעות בע"מ-ארומה/הקלות</t>
  </si>
  <si>
    <t>/איגודן/מי אביבים/יוליה נמל תל אביב בע"מ/הקלות</t>
  </si>
  <si>
    <t>/איגודן/מי אביבים/אגאדיר בנמל בע"מ/הקלות</t>
  </si>
  <si>
    <t>/איגודן/מי אביבים/דייגי נמל תל אביב בע"מ-בני הדייג, שגב אייל פרויקטים בע"מ-קפה נמרוד, נמלנד בע"מ-קפה לנדוור/הקלות</t>
  </si>
  <si>
    <t>/איגודן/מי בת ים/צאי ווק ספיר מנשה - תיבה 110/הקלות</t>
  </si>
  <si>
    <t>/איגודן/מי אביבים/מלון קראון פלאזה תל אביב (מלונות אפריקה ישראל בע"מ)/הקלות</t>
  </si>
  <si>
    <t>/איגודן/מי אביבים/מסעדת פרונטו/הקלות</t>
  </si>
  <si>
    <t>/איגודן/מי אביבים/ניטן תאי בע"מ /הקלות</t>
  </si>
  <si>
    <t>/איגודן/מי בת ים/אלעם מזון בע''מ - שוארמה גריל-בר - 106/הקלות</t>
  </si>
  <si>
    <t>/איגודן/מי בת ים/לחם תושיה  דוכן 5ב/הקלות</t>
  </si>
  <si>
    <t>/איגודן/מי בת ים/קאפלה ניהול מסעדות חלביות בע"מ (קפה נאמן)/הקלות</t>
  </si>
  <si>
    <t>/איגודן/מי בת ים/אייקון פיטנס ישראל בע"מ (גו' אקטיב)/הקלות</t>
  </si>
  <si>
    <t>/איגודן/גבעת ברנר/רפת מאיר וייס/הקלות</t>
  </si>
  <si>
    <t>/איגודן/גבעת ברנר/רפת שליו/הקלות</t>
  </si>
  <si>
    <t>/איגודן/גבעת ברנר/רפת שלומוביץ חנוך/הקלות</t>
  </si>
  <si>
    <t>/איגודן/גבעת ברנר/רפת כהן יהונתן/הקלות</t>
  </si>
  <si>
    <t>/איגודן/מי בת ים/שלוש יוסי פיצה דומינו/הקלות</t>
  </si>
  <si>
    <t>/איגודן/מי בת ים/ישראילוב אלעזר סינרול -  קופי קו/הקלות</t>
  </si>
  <si>
    <t>/איגודן/מי בת ים/רול מקסיקני (לארי פלאפל)/הקלות</t>
  </si>
  <si>
    <t>/איגודן/הקלות לשכפול</t>
  </si>
  <si>
    <t>הקלות לשכפול</t>
  </si>
  <si>
    <t>הקלות לפרמטרים אסורים. מעלה את הגבול הקובע אם הוא אסור או לא</t>
  </si>
  <si>
    <t>/איגודן/טבלאות לדוחות חיוב/ערכי סף אפקטיביים לאסורים/אור יהודה מי שקמה</t>
  </si>
  <si>
    <t>אור יהודה מי שקמה</t>
  </si>
  <si>
    <t>חיוב</t>
  </si>
  <si>
    <t>ערכי סף אפקטייבים לאסורים על בסיס ערכי מי רקע</t>
  </si>
  <si>
    <t>/איגודן/טבלאות לדוחות חיוב/ערכי סף אפקטיביים לאסורים/אזור מי שקמה</t>
  </si>
  <si>
    <t>אזור מי שקמה</t>
  </si>
  <si>
    <t>/איגודן/טבלאות לדוחות חיוב/ערכי סף אפקטיביים לאסורים/בית דגן מי שקמה</t>
  </si>
  <si>
    <t>בית דגן מי שקמה</t>
  </si>
  <si>
    <t>/איגודן/טבלאות לדוחות חיוב/ערכי סף אפקטיביים לאסורים/גבעת ברנר</t>
  </si>
  <si>
    <t>/איגודן/טבלאות לדוחות חיוב/ערכי סף אפקטיביים לאסורים/הוד השרון</t>
  </si>
  <si>
    <t>/איגודן/טבלאות לדוחות חיוב/ערכי סף אפקטיביים לאסורים/הרצליה</t>
  </si>
  <si>
    <t>/איגודן/טבלאות לדוחות חיוב/ערכי סף אפקטיביים לאסורים/חולון מי שקמה</t>
  </si>
  <si>
    <t>חולון מי שקמה</t>
  </si>
  <si>
    <t>/איגודן/טבלאות לדוחות חיוב/ערכי סף אפקטיביים לאסורים/יהוד</t>
  </si>
  <si>
    <t>/איגודן/טבלאות לדוחות חיוב/ערכי סף אפקטיביים לאסורים/מי ברק</t>
  </si>
  <si>
    <t>/איגודן/טבלאות לדוחות חיוב/ערכי סף אפקטיביים לאסורים/מי בת ים</t>
  </si>
  <si>
    <t>/איגודן/טבלאות לדוחות חיוב/ערכי סף אפקטיביים לאסורים/מי גבעתיים</t>
  </si>
  <si>
    <t>מי גבעתיים</t>
  </si>
  <si>
    <t>/איגודן/טבלאות לדוחות חיוב/ערכי סף אפקטיביים לאסורים/מיתב</t>
  </si>
  <si>
    <t>מיתב</t>
  </si>
  <si>
    <t>/איגודן/טבלאות לדוחות חיוב/ערכי סף אפקטיביים לאסורים/מניב ראשון</t>
  </si>
  <si>
    <t>/איגודן/טבלאות לדוחות חיוב/ערכי סף אפקטיביים לאסורים/עין אפק</t>
  </si>
  <si>
    <t>עין אפק</t>
  </si>
  <si>
    <t>/איגודן/טבלאות לדוחות חיוב/ערכי סף אפקטיביים לאסורים/קרית אונו</t>
  </si>
  <si>
    <t>/איגודן/טבלאות לדוחות חיוב/ערכי סף אפקטיביים לאסורים/רמת גן</t>
  </si>
  <si>
    <t>/איגודן/ארכיון אנליזות</t>
  </si>
  <si>
    <t>ארכיון אנליזות</t>
  </si>
  <si>
    <t>אנליזות שהיו ביחידה לשיכפול מפעלים ולא רלוונטיות יותר. עדכון בוצע ב 04/04/2022</t>
  </si>
  <si>
    <t>פרמטרים לפי מגזרים</t>
  </si>
  <si>
    <t>/איגודן/פרמטרים לפי מגזרים/תעריפי מים לתאגיד</t>
  </si>
  <si>
    <t>תעריפי מים לתאגיד</t>
  </si>
  <si>
    <t>/איגודן/נס ציונה/_מי רקע</t>
  </si>
  <si>
    <t>_מי רקע</t>
  </si>
  <si>
    <t>מי רקע תאגיד</t>
  </si>
  <si>
    <t>/איגודן/עינת/_מי רקע</t>
  </si>
  <si>
    <t>/איגודן/גבעת השלושה/_מי רקע</t>
  </si>
  <si>
    <t>/איגודן/פרדס חנה/_מי רקע</t>
  </si>
  <si>
    <t>/איגודן/מי אביבים/_מי רקע  מי אביבים</t>
  </si>
  <si>
    <t>/איגודן/אור - יהודה -  מי שקמה/_מי רקע אור יהודה</t>
  </si>
  <si>
    <t>/איגודן/אזור - מי שקמה/_מי רקע אזור</t>
  </si>
  <si>
    <t>/איגודן/בית דגן - מי שקמה/_מי רקע בית דגן</t>
  </si>
  <si>
    <t>/איגודן/מי בת ים/_מי רקע בת ים</t>
  </si>
  <si>
    <t>/איגודן/גבעת ברנר/_מי רקע גבעת ברנר</t>
  </si>
  <si>
    <t>/איגודן/מי גבעתיים – מפעלי מים וביוב/_מי רקע גבעתיים</t>
  </si>
  <si>
    <t>/איגודן/הוד השרון/_מי רקע הוד השרון</t>
  </si>
  <si>
    <t>/איגודן/הרצליה/_מי רקע הרצליה</t>
  </si>
  <si>
    <t>/איגודן/חולון - מי שקמה/_מי רקע חולון</t>
  </si>
  <si>
    <t>/איגודן/יהוד/_מי רקע יהוד</t>
  </si>
  <si>
    <t>/איגודן/מי ברק/_מי רקע מי ברק</t>
  </si>
  <si>
    <t>/איגודן/מיתב תאגיד אזורי למים וביוב/_מי רקע מיתב</t>
  </si>
  <si>
    <t>/איגודן/מניב ראשון/_מי רקע מניב ראשון</t>
  </si>
  <si>
    <t>/איגודן/עין אפק תאגיד מים וביוב/_מי רקע עין אפק</t>
  </si>
  <si>
    <t>/איגודן/עין נטפים/_מי רקע עין נטפים</t>
  </si>
  <si>
    <t>/איגודן/קרית אונו/_מי רקע קרית אונו</t>
  </si>
  <si>
    <t>/איגודן/רמת גן/_מי רקע רמת גן</t>
  </si>
  <si>
    <t>/איגודן/אזור - מי שקמה/_מי רקע אזור/ממוצעי מי רקע לתאגיד</t>
  </si>
  <si>
    <t>ממוצעי מי רקע לתאגיד</t>
  </si>
  <si>
    <t>/איגודן/מי אביבים/_מי רקע  מי אביבים/ממוצעי מי רקע לתאגיד</t>
  </si>
  <si>
    <t>/איגודן/אור - יהודה -  מי שקמה/_מי רקע אור יהודה/ממוצעי מי רקע לתאגיד</t>
  </si>
  <si>
    <t>/איגודן/הרצליה/_מי רקע הרצליה/ממוצעי מי רקע לתאגיד</t>
  </si>
  <si>
    <t>/איגודן/מי גבעתיים – מפעלי מים וביוב/_מי רקע גבעתיים/ממוצעי מי רקע לתאגיד</t>
  </si>
  <si>
    <t>/איגודן/בית דגן - מי שקמה/_מי רקע בית דגן/ממוצעי מי רקע לתאגיד</t>
  </si>
  <si>
    <t>/איגודן/רמת גן/_מי רקע רמת גן/ממוצעי מי רקע לתאגיד</t>
  </si>
  <si>
    <t>/איגודן/מי בת ים/_מי רקע בת ים/ממוצעי מי רקע לתאגיד</t>
  </si>
  <si>
    <t>/איגודן/חולון - מי שקמה/_מי רקע חולון/ממוצעי מי רקע לתאגיד</t>
  </si>
  <si>
    <t>/איגודן/קרית אונו/_מי רקע קרית אונו/ממוצעי מי רקע לתאגיד</t>
  </si>
  <si>
    <t>/איגודן/מיתב תאגיד אזורי למים וביוב/_מי רקע מיתב/ממוצעי מי רקע לתאגיד</t>
  </si>
  <si>
    <t>/איגודן/מי ברק/_מי רקע מי ברק/ממוצעי מי רקע לתאגיד</t>
  </si>
  <si>
    <t>/איגודן/יהוד/_מי רקע יהוד/ממוצעי מי רקע לתאגיד</t>
  </si>
  <si>
    <t>/איגודן/עין אפק תאגיד מים וביוב/_מי רקע עין אפק/ממוצעי מי רקע לתאגיד</t>
  </si>
  <si>
    <t>/איגודן/הוד השרון/_מי רקע הוד השרון/ממוצעי מי רקע לתאגיד</t>
  </si>
  <si>
    <t>/איגודן/מניב ראשון/_מי רקע מניב ראשון/ממוצעי מי רקע לתאגיד</t>
  </si>
  <si>
    <t>/איגודן/גבעת ברנר/_מי רקע גבעת ברנר/ממוצעי מי רקע לתאגיד</t>
  </si>
  <si>
    <t>/איגודן/מי תהום דיגומים/ YBOX יוחנן הסנדלר בת ים</t>
  </si>
  <si>
    <t>YBOX יוחנן הסנדלר בת ים</t>
  </si>
  <si>
    <t>ישראליס 9</t>
  </si>
  <si>
    <t>שערי דלק</t>
  </si>
  <si>
    <t>&amp;אלאופ מטבחים</t>
  </si>
  <si>
    <t>&amp;אלאופ ת. אלקטרו- אופטיקה</t>
  </si>
  <si>
    <t>&amp;טויוטה חי מוטורס</t>
  </si>
  <si>
    <t>&amp;טויוטה חי מוטורס רחיצה</t>
  </si>
  <si>
    <t>AMS ללא חיוב</t>
  </si>
  <si>
    <t>MDB</t>
  </si>
  <si>
    <t>MOMA סלמה 46 תל אביב</t>
  </si>
  <si>
    <t>QBI קיו. בי. אי - מעבדה לבדיקות כימיות</t>
  </si>
  <si>
    <t>/איגודן/מי תהום דיגומים/TBM דיפו פתח תקוה-נתע</t>
  </si>
  <si>
    <t>TBM דיפו פתח תקוה-נתע</t>
  </si>
  <si>
    <t>YBOX בת ים1</t>
  </si>
  <si>
    <t>אבגד אוטומטי</t>
  </si>
  <si>
    <t>אבורקיה נוליד</t>
  </si>
  <si>
    <t>אביעד תעשיות בטון</t>
  </si>
  <si>
    <t>אגדת דשא</t>
  </si>
  <si>
    <t>אוליה</t>
  </si>
  <si>
    <t>אולמי גאיה</t>
  </si>
  <si>
    <t>אולמי וויטראז'</t>
  </si>
  <si>
    <t>אולמי יוניברס</t>
  </si>
  <si>
    <t>אולמי פאר</t>
  </si>
  <si>
    <t>אומרי</t>
  </si>
  <si>
    <t>אומריקס ביופרמסאוטיקלס</t>
  </si>
  <si>
    <t>אופלון</t>
  </si>
  <si>
    <t>אור יהודה - לא לחיוב</t>
  </si>
  <si>
    <t>אורלייט תעשיות</t>
  </si>
  <si>
    <t>אורמידן</t>
  </si>
  <si>
    <t>אורנים יל הים ראשל''צ</t>
  </si>
  <si>
    <t>אזור - לא לחיוב</t>
  </si>
  <si>
    <t>אחים אמר (אשד הידראוליקה)</t>
  </si>
  <si>
    <t>איגוד ערים אשדוד -יבנה</t>
  </si>
  <si>
    <t>/איגודן/מי תהום חיובים/השפלת מי תהום/פרוייקטים נוספים/איגודן</t>
  </si>
  <si>
    <t>איגודן שי ברנס</t>
  </si>
  <si>
    <t>איינשטיין 10 ת"א</t>
  </si>
  <si>
    <t>/איגודן/מי תהום דיגומים/איינשטיין 10 ת"א-מי אביבים</t>
  </si>
  <si>
    <t>איינשטיין 10 ת"א-מי אביבים</t>
  </si>
  <si>
    <t>אייר סי טק AIR C TECH</t>
  </si>
  <si>
    <t>אילת 2 תל אביב</t>
  </si>
  <si>
    <t>אילת 4, תל אביב</t>
  </si>
  <si>
    <t>אינדיגו מערכות הדפסה</t>
  </si>
  <si>
    <t>/איגודן/פרמטרים לפי מגזרים/אכיפה- מי תהום</t>
  </si>
  <si>
    <t>/איגודן/פרמטרים לפי מגזרים/אכיפה- ציפוי מתכות וטיפול פני שטח</t>
  </si>
  <si>
    <t>אלה גן אירועים</t>
  </si>
  <si>
    <t>אלטק אוטומטי</t>
  </si>
  <si>
    <t>אלי מוטורס</t>
  </si>
  <si>
    <t>אלייד יומנגוס סושי גבעת ברנר</t>
  </si>
  <si>
    <t>אלנבי 15 פינת אידלסון תל אביב1</t>
  </si>
  <si>
    <t>קבוצת רכישה</t>
  </si>
  <si>
    <t>/איגודן/מי תהום דיגומים/אלנבי 15פנת אידלסון 1 ת"א</t>
  </si>
  <si>
    <t>אלנבי 15פנת אידלסון 1 ת"א</t>
  </si>
  <si>
    <t>אמינולאב</t>
  </si>
  <si>
    <t>ארומה - שפע זכיונות בע"מ</t>
  </si>
  <si>
    <t>אתגר אוטומטי</t>
  </si>
  <si>
    <t>אתר השפלה חדש</t>
  </si>
  <si>
    <t>/איגודן/מי תהום דיגומים/אתר השפלה חדש- מי אביבים</t>
  </si>
  <si>
    <t>אתר השפלה חדש- מי אביבים</t>
  </si>
  <si>
    <t>/איגודן/מי תהום דיגומים/אתר מגרש 1 סיטי גבעתיים</t>
  </si>
  <si>
    <t>אתר מגרש 1 סיטי גבעתיים</t>
  </si>
  <si>
    <t>אתר מנהרות מקשרות נתע</t>
  </si>
  <si>
    <t>ב.ס.ר מתחם הארגז</t>
  </si>
  <si>
    <t>/איגודן/מי תהום דיגומים/ב.ס.ר מתחם הארגז- מי אביבים</t>
  </si>
  <si>
    <t>ב.ס.ר מתחם הארגז- מי אביבים</t>
  </si>
  <si>
    <t>בארון הירש 7 תל אביב</t>
  </si>
  <si>
    <t>/איגודן/מי תהום דיגומים/בארון הירש 7 תל אביב- מי אביבים</t>
  </si>
  <si>
    <t>בארון הירש 7 תל אביב- מי אביבים</t>
  </si>
  <si>
    <t>בדיקות מי נגר עילי</t>
  </si>
  <si>
    <t>בוגרשוב 14 תל אביב</t>
  </si>
  <si>
    <t>בוצה  יומית</t>
  </si>
  <si>
    <t>בוצה חוזרת שלב א'1</t>
  </si>
  <si>
    <t>בוצה שבועית</t>
  </si>
  <si>
    <t>ביונדווקס</t>
  </si>
  <si>
    <t>בית דגן - לא לחיוב</t>
  </si>
  <si>
    <t>בית האוכל</t>
  </si>
  <si>
    <t>בית זיקוק אשדוד</t>
  </si>
  <si>
    <t>בית חולים אילנית</t>
  </si>
  <si>
    <t>בית חולים בריאות הנפש</t>
  </si>
  <si>
    <t>בית חולים נוה שלוה</t>
  </si>
  <si>
    <t>בית קפה פעמון</t>
  </si>
  <si>
    <t>בלו וויקס (בלו מול) - גלילות תל אביב</t>
  </si>
  <si>
    <t>בני ברק - לא לחיוב</t>
  </si>
  <si>
    <t>בני דן 50 תל אביב</t>
  </si>
  <si>
    <t>בניין ספירלה - עזריאלי</t>
  </si>
  <si>
    <t>בקטוכם</t>
  </si>
  <si>
    <t>ברוקו (אורורה) משקאות חריפים</t>
  </si>
  <si>
    <t>ברנדייס 10 - מי אביבים</t>
  </si>
  <si>
    <t>ברנדיס 38 תל אביב</t>
  </si>
  <si>
    <t>ברק</t>
  </si>
  <si>
    <t>/איגודן/מי תהום דיגומים/ברק- מי אביבים</t>
  </si>
  <si>
    <t>ברק- מי אביבים</t>
  </si>
  <si>
    <t>בת ים - לא לחיוב</t>
  </si>
  <si>
    <t>גבעתיים - לא לחיוב</t>
  </si>
  <si>
    <t>גולמי R1</t>
  </si>
  <si>
    <t>גלבנומטה אוטומטי</t>
  </si>
  <si>
    <t>גן ארועים VIA</t>
  </si>
  <si>
    <t>גן הפיקוס</t>
  </si>
  <si>
    <t>גני מרוויאס</t>
  </si>
  <si>
    <t>דגניה 11 תל אביב</t>
  </si>
  <si>
    <t>דגנית עין הבר</t>
  </si>
  <si>
    <t>דוגם אוטומטי רחוב הסדנא חולון</t>
  </si>
  <si>
    <t>דור אלון</t>
  </si>
  <si>
    <t>דור אלון - הנדיב</t>
  </si>
  <si>
    <t>דור אלון - פיק"א</t>
  </si>
  <si>
    <t>די פארם</t>
  </si>
  <si>
    <t>כימיה</t>
  </si>
  <si>
    <t>דיזינגוף 99 תל אביב</t>
  </si>
  <si>
    <t>דיפו פתח תקוה TBM</t>
  </si>
  <si>
    <t>דלסטאר</t>
  </si>
  <si>
    <t>/איגודן/מי תהום דיגומים/דרך אם המושבות נתע</t>
  </si>
  <si>
    <t>דרך אם המושבות נתע</t>
  </si>
  <si>
    <t>דרן מעבדות וייעוץ</t>
  </si>
  <si>
    <t>דשן מעוכל</t>
  </si>
  <si>
    <t>האחים חדד</t>
  </si>
  <si>
    <t>/איגודן/מי תהום דיגומים/הברזל 11 , תל אביב- מי אביבים</t>
  </si>
  <si>
    <t>הברזל 11 , תל אביב- מי אביבים</t>
  </si>
  <si>
    <t>הברזל 11, תל אביב</t>
  </si>
  <si>
    <t>הברזל 22 תל אביב</t>
  </si>
  <si>
    <t>/איגודן/מי תהום דיגומים/הברזל 22 תל אביב- מי אביבים</t>
  </si>
  <si>
    <t>הברזל 22 תל אביב- מי אביבים</t>
  </si>
  <si>
    <t>הברזל 9א, תל אביב</t>
  </si>
  <si>
    <t>/איגודן/מי תהום דיגומים/הברזל 9א, תל אביב- מי אביבים</t>
  </si>
  <si>
    <t>הברזל 9א, תל אביב- מי אביבים</t>
  </si>
  <si>
    <t>הגן הרומי (הטרופי)</t>
  </si>
  <si>
    <t>הוד השרון - לא לחיוב</t>
  </si>
  <si>
    <t>הכובשים 1-5 ת"א</t>
  </si>
  <si>
    <t>/איגודן/מי תהום דיגומים/הכובשים 1-5 ת"א- מי איביבים</t>
  </si>
  <si>
    <t>הכובשים 1-5 ת"א- מי איביבים</t>
  </si>
  <si>
    <t>הל יסכה - אוטומטי</t>
  </si>
  <si>
    <t>המכון הביולוגי</t>
  </si>
  <si>
    <t>/איגודן/מי תהום דיגומים/המרד נוה צדק הרב קוק, תל אביב</t>
  </si>
  <si>
    <t>המרד נוה צדק הרב קוק, תל אביב</t>
  </si>
  <si>
    <t>המשפץ אוטומטי</t>
  </si>
  <si>
    <t>הרלן ביוטק ישראל בע"מ</t>
  </si>
  <si>
    <t>הרצל 136 - מי אביבים</t>
  </si>
  <si>
    <t>הרצליה - לא לחיוב</t>
  </si>
  <si>
    <t>/איגודן/מי תהום חיובים/השפלת מי תהום</t>
  </si>
  <si>
    <t>השפלת מי תהום</t>
  </si>
  <si>
    <t>וושינגטון 29 תל אביב</t>
  </si>
  <si>
    <t>וייצמן 113-115 תל אביב</t>
  </si>
  <si>
    <t>וישיי טכנולוגיות מתקדמות</t>
  </si>
  <si>
    <t>זיגדון בת ים מד מים מס 2</t>
  </si>
  <si>
    <t>/איגודן/מי תהום דיגומים/זיגדון מד מים אלקטרוני</t>
  </si>
  <si>
    <t>זיגדון מד מים אלקטרוני</t>
  </si>
  <si>
    <t>זליון אוטומטי</t>
  </si>
  <si>
    <t>חברת חשמל</t>
  </si>
  <si>
    <t>חוות גורדון (סמינר הקיבוצים)</t>
  </si>
  <si>
    <t>חולון - לא לחיוב</t>
  </si>
  <si>
    <t>טאגור 2 תל אביב</t>
  </si>
  <si>
    <t>טבלאות לדוחות חיוב</t>
  </si>
  <si>
    <t>/איגודן/טבלאות לדוחות חיוב/טבלת המלחת קולחין לחישוב אסורים</t>
  </si>
  <si>
    <t>טבלת המלחת קולחין לחישוב אסורים</t>
  </si>
  <si>
    <t>/איגודן/טבלאות לדוחות חיוב/טבלת ערכי המט"ש</t>
  </si>
  <si>
    <t>טבלת ערכי המט"ש</t>
  </si>
  <si>
    <t>טומקאר</t>
  </si>
  <si>
    <t>טיפ טופ - car tiv</t>
  </si>
  <si>
    <t>יהוד - לא לחיוב</t>
  </si>
  <si>
    <t>יהודה הימית 25</t>
  </si>
  <si>
    <t>יהודה הימית 25 תל אביב מי תהום</t>
  </si>
  <si>
    <t>/איגודן/מי תהום דיגומים/יהודה המכבי 31 תל אביב</t>
  </si>
  <si>
    <t>יהודה המכבי 31 תל אביב</t>
  </si>
  <si>
    <t>/איגודן/מי תהום דיגומים/יהודה המכבי 50 ת"א</t>
  </si>
  <si>
    <t>יהודה המכבי 50 ת"א</t>
  </si>
  <si>
    <t>/איגודן/אור - יהודה -  מי שקמה/חיריה ווטלנד/יציאה לביוב</t>
  </si>
  <si>
    <t>יציאה לביוב</t>
  </si>
  <si>
    <t>ירדן1</t>
  </si>
  <si>
    <t>/איגודן/מי תהום דיגומים/ישראליס 9-מי אביבים</t>
  </si>
  <si>
    <t>ישראליס 9-מי אביבים</t>
  </si>
  <si>
    <t>ישרוטל הקטנה הירקון 298 תא</t>
  </si>
  <si>
    <t>/איגודן/מי תהום דיגומים/ישרוטל הקטנה הירקון 298 תא- מי אביבים</t>
  </si>
  <si>
    <t>ישרוטל הקטנה הירקון 298 תא- מי אביבים</t>
  </si>
  <si>
    <t>כנרת 1 תל אביב</t>
  </si>
  <si>
    <t>/איגודן/מיתב תאגיד אזורי למים וביוב/בית חולים גהה/לא בשימוש - שוחה עירונית הלסינקי_</t>
  </si>
  <si>
    <t>לא בשימוש - שוחה עירונית הלסינקי_</t>
  </si>
  <si>
    <t>לבן על לבן</t>
  </si>
  <si>
    <t>לייזר מודלינג ישראל בע"מ</t>
  </si>
  <si>
    <t>לימון ארועים</t>
  </si>
  <si>
    <t>ליפודן</t>
  </si>
  <si>
    <t>מאסף מזרח 1</t>
  </si>
  <si>
    <t>מאסף מזרח 2</t>
  </si>
  <si>
    <t>מאסף מערב 1</t>
  </si>
  <si>
    <t>מאסף מערב 2</t>
  </si>
  <si>
    <t>מבנה גזית - דרך בגין 148 ת"א1</t>
  </si>
  <si>
    <t>/איגודן/מי תהום דיגומים/מבנה גזית דרך בגין 148ת"א</t>
  </si>
  <si>
    <t>מבנה גזית דרך בגין 148ת"א</t>
  </si>
  <si>
    <t>מגדל גינדי (שוק סיטונאי 2) ת"א</t>
  </si>
  <si>
    <t>/איגודן/מי תהום דיגומים/מגדל גינדי (שוק סיטונאי 2) ת"א- מי אביבים</t>
  </si>
  <si>
    <t>מגדל גינדי (שוק סיטונאי 2) ת"א- מי אביבים</t>
  </si>
  <si>
    <t>/איגודן/מי תהום דיגומים/מגדל דן ארלוזורוב 17 , תל אביב - מי אביבים</t>
  </si>
  <si>
    <t>מגדל דן ארלוזורוב 17 , תל אביב - מי אביבים</t>
  </si>
  <si>
    <t>מגדל דן ארלוזורוב 17, תל אביב1</t>
  </si>
  <si>
    <t>/איגודן/מי תהום דיגומים/מגדל ספיר תובל פינת הרקון ר"ג</t>
  </si>
  <si>
    <t>מגדל ספיר תובל פינת הרקון ר"ג</t>
  </si>
  <si>
    <t>מגדלי הרב קוק הירקון 29 ת"א</t>
  </si>
  <si>
    <t>/איגודן/מי תהום דיגומים/מגדלי הרב קוק הירקון 29 ת"א- מי אביבים</t>
  </si>
  <si>
    <t>מגדלי הרב קוק הירקון 29 ת"א- מי אביבים</t>
  </si>
  <si>
    <t>מגה בעיר</t>
  </si>
  <si>
    <t>מגרש 7 רחוב הארבעה</t>
  </si>
  <si>
    <t>מוסך א.א.</t>
  </si>
  <si>
    <t>מוסך אוטו 2000</t>
  </si>
  <si>
    <t>מוסך אלון 2000</t>
  </si>
  <si>
    <t>מוסך ארנון מלאכי</t>
  </si>
  <si>
    <t>מוסך ברוך</t>
  </si>
  <si>
    <t>מוסך הירש</t>
  </si>
  <si>
    <t>מוסך טכנו דיזל</t>
  </si>
  <si>
    <t>מוסך לי עד</t>
  </si>
  <si>
    <t>מוסך עמנואל</t>
  </si>
  <si>
    <t>מוסך קיבוץ עינת</t>
  </si>
  <si>
    <t>/איגודן/טבלאות לדוחות חיוב/טבלת ערכי המט"ש/מט"ש גבעת ברנר</t>
  </si>
  <si>
    <t>מט"ש גבעת ברנר</t>
  </si>
  <si>
    <t>/איגודן/טבלאות לדוחות חיוב/טבלת ערכי המט"ש/מט"ש הוד השרון</t>
  </si>
  <si>
    <t>מט"ש הוד השרון</t>
  </si>
  <si>
    <t>/איגודן/טבלאות לדוחות חיוב/טבלת ערכי המט"ש/מט"ש הרצליה</t>
  </si>
  <si>
    <t>מט"ש הרצליה</t>
  </si>
  <si>
    <t>/איגודן/טבלאות לדוחות חיוב/טבלת ערכי המט"ש/מט"ש שפדן</t>
  </si>
  <si>
    <t>מט"ש שפדן</t>
  </si>
  <si>
    <t>/איגודן/מי אביבים/&amp;מחנה צבאי שדה דב מטבחים/מטבח חלבי</t>
  </si>
  <si>
    <t>מטבח חלבי</t>
  </si>
  <si>
    <t>/איגודן/מי תהום חיובים/השפלת מי תהום/תאגידים/מי אביבים</t>
  </si>
  <si>
    <t>מי אביבים מי קיץ</t>
  </si>
  <si>
    <t>/איגודן/מי תהום חיובים/השפלת מי תהום/תאגידים/מי בת ים</t>
  </si>
  <si>
    <t>/איגודן/מי תהום חיובים/השפלת מי תהום/תאגידים/מי גבעתיים</t>
  </si>
  <si>
    <t>/איגודן/ אכיפה חולון/מי רקע - אלגונל</t>
  </si>
  <si>
    <t>מי רקע - אלגונל</t>
  </si>
  <si>
    <t>/איגודן/אכיפה פתח תקווה/מי רקע - אלטק</t>
  </si>
  <si>
    <t>מי רקע - אלטק</t>
  </si>
  <si>
    <t>/איגודן/אכיפה פתח תקווה/מי רקע - אמזה</t>
  </si>
  <si>
    <t>מי רקע - אמזה</t>
  </si>
  <si>
    <t>/איגודן/ אכיפה חולון/מי רקע - גידרון תעשיות</t>
  </si>
  <si>
    <t>מי רקע - גידרון תעשיות</t>
  </si>
  <si>
    <t>/איגודן/ אכיפה חולון/מי רקע - גימת השחרות</t>
  </si>
  <si>
    <t>מי רקע - גימת השחרות</t>
  </si>
  <si>
    <t>/איגודן/אכיפה פתח תקווה/מי רקע - האחים חדד</t>
  </si>
  <si>
    <t>מי רקע - האחים חדד</t>
  </si>
  <si>
    <t>/איגודן/אכיפה פתח תקווה/מי רקע - הלברג</t>
  </si>
  <si>
    <t>מי רקע - הלברג</t>
  </si>
  <si>
    <t>/איגודן/ אכיפה חולון/מי רקע - וישיי טכנולוגיות מתקדמות</t>
  </si>
  <si>
    <t>מי רקע - וישיי טכנולוגיות מתקדמות</t>
  </si>
  <si>
    <t>/איגודן/ אכיפה חולון/מי רקע - חמים וטעים</t>
  </si>
  <si>
    <t>מי רקע - חמים וטעים</t>
  </si>
  <si>
    <t>/איגודן/ אכיפה חולון/מי רקע - יונימרקט</t>
  </si>
  <si>
    <t>מי רקע - יונימרקט</t>
  </si>
  <si>
    <t>/איגודן/ אכיפה חולון/מי רקע - סופר שיווק טכנולוגיות</t>
  </si>
  <si>
    <t>מי רקע - סופר שיווק טכנולוגיות</t>
  </si>
  <si>
    <t>/איגודן/ אכיפה חולון/מי רקע - קרלברג</t>
  </si>
  <si>
    <t>מי רקע - קרלברג</t>
  </si>
  <si>
    <t>/איגודן/ אכיפה חולון/מי רקע - תרשיש היוצר</t>
  </si>
  <si>
    <t>מי רקע - תרשיש היוצר</t>
  </si>
  <si>
    <t>/איגודן/פרמטרים לפי מגזרים/מי רקע אכיפה- מי תהום</t>
  </si>
  <si>
    <t>/איגודן/פרמטרים לפי מגזרים/מי רקע אכיפה- ציפוי מתכות וטיפול פני שטח</t>
  </si>
  <si>
    <t>/איגודן/אכיפה פתח תקווה/מי רקע של דלסטאר</t>
  </si>
  <si>
    <t>מי רקע של דלסטאר</t>
  </si>
  <si>
    <t>מי רשת</t>
  </si>
  <si>
    <t>מי תהום - מיוחדים</t>
  </si>
  <si>
    <t>מי תהום בת ים</t>
  </si>
  <si>
    <t>/איגודן/Deleted/מי תהום דיגומים</t>
  </si>
  <si>
    <t>מי תסנין</t>
  </si>
  <si>
    <t>מיוחדים</t>
  </si>
  <si>
    <t>/איגודן/מי תהום חיובים/השפלת מי תהום/תאגידים/מיתב</t>
  </si>
  <si>
    <t>מלון שרונה - מי אביבים</t>
  </si>
  <si>
    <t>מנהרת 3000</t>
  </si>
  <si>
    <t>מסעדת עירון</t>
  </si>
  <si>
    <t>מסעדת פטרה</t>
  </si>
  <si>
    <t>מעדני בר, עינת תעשיות מזון</t>
  </si>
  <si>
    <t>מעדני מזרע</t>
  </si>
  <si>
    <t>מערכת קנדו - חולון</t>
  </si>
  <si>
    <t>מערכת קנדו - פתח תקווה</t>
  </si>
  <si>
    <t>/איגודן/מפעל מי רקע אכיפה לשכפול</t>
  </si>
  <si>
    <t>מפעל מי רקע אכיפה לשכפול</t>
  </si>
  <si>
    <t>מפעל צורן - מעגן מיכאל</t>
  </si>
  <si>
    <t>מפעלי כימיה נס ציונה</t>
  </si>
  <si>
    <t>מקדונלדס, גולדה,פרנג'ליקו</t>
  </si>
  <si>
    <t>מקוה ישראל - רפת</t>
  </si>
  <si>
    <t>מרזוק ועזר 7-9 תל אביב1</t>
  </si>
  <si>
    <t>/איגודן/מי תהום דיגומים/מרזוק ועזר 7-9, תל אביב</t>
  </si>
  <si>
    <t>מרזוק ועזר 7-9, תל אביב</t>
  </si>
  <si>
    <t>מרכז גריאטרי שוהם פרדס חנה</t>
  </si>
  <si>
    <t>משה מרק ובניו</t>
  </si>
  <si>
    <t>משחטה עירונית חולון אוטומטי</t>
  </si>
  <si>
    <t>מתכת ששון 1984 בע"מ</t>
  </si>
  <si>
    <t>/איגודן/מי תהום חיובים/השפלת מי תהום/פרוייקטים נוספים/נ.ת.ע</t>
  </si>
  <si>
    <t>נ.ת.ע</t>
  </si>
  <si>
    <t>נאות המושבה</t>
  </si>
  <si>
    <t>נוירודרם בע"מ</t>
  </si>
  <si>
    <t>נחלת בנימין 139 תל אביב</t>
  </si>
  <si>
    <t>נקסטר (אמינולב פארמה</t>
  </si>
  <si>
    <t>נת"ע תחנת יהודית</t>
  </si>
  <si>
    <t>/איגודן/מי תהום דיגומים/נת"ע תחנת יהודית</t>
  </si>
  <si>
    <t>נתע  תחנת בן גוריון ב"ב</t>
  </si>
  <si>
    <t>נתע צ'מבר מערב</t>
  </si>
  <si>
    <t>סול ג'ל טכנולוגיות</t>
  </si>
  <si>
    <t>סומייל דרום ארלוזורוב 96 ת"א</t>
  </si>
  <si>
    <t>/איגודן/מי תהום דיגומים/סומייל דרום ארלוזורוב 96 ת"א- מי אביבים</t>
  </si>
  <si>
    <t>סומייל דרום ארלוזורוב 96 ת"א- מי אביבים</t>
  </si>
  <si>
    <t>סומייל צפון תל אביב</t>
  </si>
  <si>
    <t>סונול</t>
  </si>
  <si>
    <t>סופר אלונית</t>
  </si>
  <si>
    <t>סופר ברקת</t>
  </si>
  <si>
    <t>סופר שיווק טכנולוגיות</t>
  </si>
  <si>
    <t>סופראמאיל אוטומטי</t>
  </si>
  <si>
    <t>סופרמרקט פוליצר</t>
  </si>
  <si>
    <t>סטבה מעבדות בע"מ</t>
  </si>
  <si>
    <t>סיטי גבעתיים1</t>
  </si>
  <si>
    <t>סמורקס</t>
  </si>
  <si>
    <t>/איגודן/מי תהום דיגומים/סמינר הקיבוצים- מי אביבים</t>
  </si>
  <si>
    <t>סמינר הקיבוצים- מי אביבים</t>
  </si>
  <si>
    <t>עינת תעשיות מזון אתר בארות יצחק</t>
  </si>
  <si>
    <t>עמק חפר</t>
  </si>
  <si>
    <t>ערבי נחל דניה סיבוס</t>
  </si>
  <si>
    <t>/איגודן/מי תהום דיגומים/ערבי נחל דניה סיבוס- מי אביבים</t>
  </si>
  <si>
    <t>ערבי נחל דניה סיבוס- מי אביבים</t>
  </si>
  <si>
    <t>/איגודן/טבלאות לדוחות חיוב/ערכי סף אפקטיביים חריגים - High</t>
  </si>
  <si>
    <t>ערכי סף אפקטיביים חריגים - High</t>
  </si>
  <si>
    <t>/איגודן/טבלאות לדוחות חיוב/ערכי סף אפקטיביים חריגים - Low</t>
  </si>
  <si>
    <t>ערכי סף אפקטיביים חריגים - Low</t>
  </si>
  <si>
    <t>/איגודן/טבלאות לדוחות חיוב/ערכי סף אפקטיביים לאסורים</t>
  </si>
  <si>
    <t>ערכי סף אפקטיביים לאסורים</t>
  </si>
  <si>
    <t>פאול אוטומטי</t>
  </si>
  <si>
    <t>/איגודן/מי תהום דיגומים/פארק אזורים פתח תקוה</t>
  </si>
  <si>
    <t>פארק אזורים פתח תקוה</t>
  </si>
  <si>
    <t>פורטל דיפו פ"ת</t>
  </si>
  <si>
    <t>/איגודן/מי תהום דיגומים/פורטל דיפו פ"ת- מי אביבים</t>
  </si>
  <si>
    <t>פורטל דיפו פ"ת- מי אביבים</t>
  </si>
  <si>
    <t>פז - הנדיב</t>
  </si>
  <si>
    <t>פז כרכור</t>
  </si>
  <si>
    <t>פיוניר אוטומטי</t>
  </si>
  <si>
    <t>פיצה האט בורגר</t>
  </si>
  <si>
    <t>/איגודן/מי תהום דיגומים/פנורמה צפון שרגא רפאלי 19, פתח תקוה</t>
  </si>
  <si>
    <t>פנורמה צפון שרגא רפאלי 19, פתח תקוה</t>
  </si>
  <si>
    <t>פרארו אוטומטי</t>
  </si>
  <si>
    <t>פרו פלוס</t>
  </si>
  <si>
    <t>פרוייקט בבלי</t>
  </si>
  <si>
    <t>פרויקט איגודן שדי דוב</t>
  </si>
  <si>
    <t>פרויקט זיגדון בת ים</t>
  </si>
  <si>
    <t>/איגודן/מי תהום דיגומים/פרויקט זיגדון בת ים- מי בת ים</t>
  </si>
  <si>
    <t>פרויקט זיגדון בת ים- מי בת ים</t>
  </si>
  <si>
    <t>/איגודן/מי תהום דיגומים/פרויקט זיגדון בת ים שעון מס' 2</t>
  </si>
  <si>
    <t>פרויקט זיגדון בת ים שעון מס' 2</t>
  </si>
  <si>
    <t>/איגודן/מי תהום דיגומים/פרויקט מי תהום מי אביבים</t>
  </si>
  <si>
    <t>פרויקט מי תהום מי אביבים</t>
  </si>
  <si>
    <t>/איגודן/מי תהום דיגומים/פרויקט מי תהום מי בת ים</t>
  </si>
  <si>
    <t>פרויקט מי תהום מי בת ים</t>
  </si>
  <si>
    <t>/איגודן/מי תהום דיגומים/פרויקט מי תהום מי רמת גן</t>
  </si>
  <si>
    <t>פרויקט מי תהום מי רמת גן</t>
  </si>
  <si>
    <t>/איגודן/מי תהום דיגומים/פרויקט מי תהום נת"ע בן צבי</t>
  </si>
  <si>
    <t>פרויקט מי תהום נת"ע בן צבי</t>
  </si>
  <si>
    <t>פרויקט נחמיה ת"א</t>
  </si>
  <si>
    <t>/איגודן/מי תהום דיגומים/פרויקט נחמיה ת"א- מי אביבים</t>
  </si>
  <si>
    <t>פרויקט נחמיה ת"א- מי אביבים</t>
  </si>
  <si>
    <t>פרולור ביוטק</t>
  </si>
  <si>
    <t>פרוקור  (פרוכון ביוטק</t>
  </si>
  <si>
    <t>פרמטרים לפי תבנית- מפעל לשכפול</t>
  </si>
  <si>
    <t>פתולאב</t>
  </si>
  <si>
    <t>פתח תקווה - לא לחיוב</t>
  </si>
  <si>
    <t>קו אדום. פורטל שנקר.</t>
  </si>
  <si>
    <t>/איגודן/מי תהום דיגומים/צפת 8  שעון חדש 207647 ת"א</t>
  </si>
  <si>
    <t>צפת 8  שעון חדש 207647 ת"א</t>
  </si>
  <si>
    <t>/איגודן/מי תהום דיגומים/צפת 8 פינת דרויאנוב תל אביב</t>
  </si>
  <si>
    <t>צפת 8 פינת דרויאנוב תל אביב</t>
  </si>
  <si>
    <t>צפת 8 פינת דרויאנוב1</t>
  </si>
  <si>
    <t>צפת 8 פינת דרוינוב1</t>
  </si>
  <si>
    <t>צפת 8 ת"א  שעון חדש 31.10.171</t>
  </si>
  <si>
    <t>ק.ט.ע קיצוני</t>
  </si>
  <si>
    <t>קהילת לודג' 50-60 תל אביב</t>
  </si>
  <si>
    <t>קו ניקוז עירוני רח' הררי רמת גן</t>
  </si>
  <si>
    <t>קו עירוני חולון הסולל פינת החופר</t>
  </si>
  <si>
    <t>קו עירוני ראשלצ</t>
  </si>
  <si>
    <t>קוי ביוב איגוד</t>
  </si>
  <si>
    <t>קוי ביוב פתח תקוה</t>
  </si>
  <si>
    <t>קינמון בולנז'רי</t>
  </si>
  <si>
    <t>קנדו - מאספים</t>
  </si>
  <si>
    <t>קנדו - תרשיש היוצר</t>
  </si>
  <si>
    <t>קנדו - תרשיש הסולל</t>
  </si>
  <si>
    <t>קניותר - בורגר ראנץ'</t>
  </si>
  <si>
    <t>קפה גרג חולון</t>
  </si>
  <si>
    <t>קפה קפה</t>
  </si>
  <si>
    <t>קקאו</t>
  </si>
  <si>
    <t>קרית אונו - לא לחיוב</t>
  </si>
  <si>
    <t>קרלברג</t>
  </si>
  <si>
    <t>ראש העין - לא לחיוב</t>
  </si>
  <si>
    <t>ראשון לציון - לא לחיוב</t>
  </si>
  <si>
    <t>רוברטו צימרמן</t>
  </si>
  <si>
    <t>רוטשילד 10 תל אביב</t>
  </si>
  <si>
    <t>רולדין</t>
  </si>
  <si>
    <t>/איגודן/מי תהום חיובים/השפלת מי תהום/תאגידים/רמת גן</t>
  </si>
  <si>
    <t>רמת גן - לא חיוב</t>
  </si>
  <si>
    <t>רפת גבעת השלושה</t>
  </si>
  <si>
    <t>רקח חולון</t>
  </si>
  <si>
    <t>שבזי 7 תל אביב</t>
  </si>
  <si>
    <t>שוחת ינוב</t>
  </si>
  <si>
    <t>שונות</t>
  </si>
  <si>
    <t>שופרסל דיל</t>
  </si>
  <si>
    <t>שטיפת אקספרס</t>
  </si>
  <si>
    <t>שלוחה לכניסה לתחנת</t>
  </si>
  <si>
    <t>שליט נועם</t>
  </si>
  <si>
    <t>שניב תעשיות נייר</t>
  </si>
  <si>
    <t>שפי אריזות</t>
  </si>
  <si>
    <t>/איגודן/מי תהום חיובים/שפכים טרום השפלה</t>
  </si>
  <si>
    <t>שפכים טרום השפלה</t>
  </si>
  <si>
    <t>ת. תדלוק סונול צומת חנה</t>
  </si>
  <si>
    <t>ת.ש. טופז</t>
  </si>
  <si>
    <t>ת.ש. ינוב</t>
  </si>
  <si>
    <t>ת.ש. ניצני עוז</t>
  </si>
  <si>
    <t>ת.ש. צורן</t>
  </si>
  <si>
    <t>ת.ש. קלנסוואה</t>
  </si>
  <si>
    <t>ת.ש. תנובות</t>
  </si>
  <si>
    <t>/איגודן/מי בת ים/&amp;דור אלון קוממיות - תדלוק/תא דיגום מפריד</t>
  </si>
  <si>
    <t>תא דיגום מפריד</t>
  </si>
  <si>
    <t>/איגודן/מי תהום חיובים/השפלת מי תהום/תאגידים</t>
  </si>
  <si>
    <t>תאגידים</t>
  </si>
  <si>
    <t>תדהר גבעתיים</t>
  </si>
  <si>
    <t>/איגודן/מי תהום דיגומים/תחנת אלנבי נת"ע - מי אביבים</t>
  </si>
  <si>
    <t>תחנת אלנבי נת"ע - מי אביבים</t>
  </si>
  <si>
    <t>תחנת אלנבי1</t>
  </si>
  <si>
    <t>תחנת ארלוזורוב</t>
  </si>
  <si>
    <t>01.18-04.02.18, ניסוי לשאיבת מי תהום</t>
  </si>
  <si>
    <t>/איגודן/מי תהום דיגומים/תחנת ארלוזורוב- נתע</t>
  </si>
  <si>
    <t>תחנת ארלוזורוב- נתע</t>
  </si>
  <si>
    <t>תחנת תדלוק אלון עינת</t>
  </si>
  <si>
    <t>תחנת תדלוק עינת</t>
  </si>
  <si>
    <t>תל אביב אוסישקין 44</t>
  </si>
  <si>
    <t>/איגודן/מי תהום דיגומים/תל אביב אוסישקין 44- מי אביבים</t>
  </si>
  <si>
    <t>תל אביב אוסישקין 44- מי אביבים</t>
  </si>
  <si>
    <t>תל אביב טשרניחובסקי 8</t>
  </si>
  <si>
    <t>/איגודן/מי תהום דיגומים/תל אביב טשרניחובסקי 8- מי אביבים</t>
  </si>
  <si>
    <t>תל אביב טשרניחובסקי 8- מי אביבים</t>
  </si>
  <si>
    <t>תל אביב מאיר יערי 13</t>
  </si>
  <si>
    <t>/איגודן/מי תהום דיגומים/תל אביב מאיר יערי 13- מי אביבים</t>
  </si>
  <si>
    <t>תל אביב מאיר יערי 13- מי אביבים</t>
  </si>
  <si>
    <t>תמלחות</t>
  </si>
  <si>
    <t>תנובות מזרח</t>
  </si>
  <si>
    <t>תנובות מערב</t>
  </si>
  <si>
    <t>/איגודן/טבלאות לדוחות חיוב/תעריפי בדיקה</t>
  </si>
  <si>
    <t>תעריפי בדיקה</t>
  </si>
  <si>
    <t>/איגודן/טבלאות לדוחות חיוב/תעריפי טיפול בשפכים חריגים - High</t>
  </si>
  <si>
    <t>תעריפי טיפול בשפכים חריגים - High</t>
  </si>
  <si>
    <t>/איגודן/טבלאות לדוחות חיוב/תעריפי טיפול בשפכים חריגים - Low</t>
  </si>
  <si>
    <t>תעריפי טיפול בשפכים חריגים - Low</t>
  </si>
  <si>
    <t>/איגודן/טבלאות לדוחות חיוב/תעריפי טיפול בשפכים חריגים גבעת ברנר - H</t>
  </si>
  <si>
    <t>תעריפי טיפול בשפכים חריגים גבעת ברנר - H</t>
  </si>
  <si>
    <t>/איגודן/טבלאות לדוחות חיוב/תעריפי טיפול בשפכים חריגים גבעת ברנר - L</t>
  </si>
  <si>
    <t>תעריפי טיפול בשפכים חריגים גבעת ברנר - L</t>
  </si>
  <si>
    <t>/איגודן/טבלאות לדוחות חיוב/תעריפי טיפול בשפכים חריגים הוד השרון - H</t>
  </si>
  <si>
    <t>תעריפי טיפול בשפכים חריגים הוד השרון - H</t>
  </si>
  <si>
    <t>/איגודן/טבלאות לדוחות חיוב/תעריפי טיפול בשפכים חריגים הוד השרון - L</t>
  </si>
  <si>
    <t>תעריפי טיפול בשפכים חריגים הוד השרון - L</t>
  </si>
  <si>
    <t>/איגודן/טבלאות לדוחות חיוב/תעריפי טיפול בשפכים חריגים הרצליה - H</t>
  </si>
  <si>
    <t>תעריפי טיפול בשפכים חריגים הרצליה - H</t>
  </si>
  <si>
    <t>/איגודן/טבלאות לדוחות חיוב/תעריפי טיפול בשפכים חריגים הרצליה - L</t>
  </si>
  <si>
    <t>תעריפי טיפול בשפכים חריגים הרצליה - L</t>
  </si>
  <si>
    <t>/איגודן/טבלאות לדוחות חיוב/תעריפי טיפול בשפכים חריגים קריית עקרון - H</t>
  </si>
  <si>
    <t>תעריפי טיפול בשפכים חריגים קריית עקרון - H</t>
  </si>
  <si>
    <t>/איגודן/טבלאות לדוחות חיוב/תעריפי טיפול בשפכים חריגים קריית עקרון - L</t>
  </si>
  <si>
    <t>תעריפי טיפול בשפכים חריגים קריית עקרון - L</t>
  </si>
  <si>
    <t>תרשיש הסולל הזרמת שפכים</t>
  </si>
  <si>
    <t>/איגודן/תאגיד לא לחיוב/בדיקות מי נגר עילי / 1 מורד איילון</t>
  </si>
  <si>
    <t>1 מורד איילון</t>
  </si>
  <si>
    <t>מקום במפעל</t>
  </si>
  <si>
    <t>/איגודן/מי בת ים/שלוש יוסי פיצה דומינו/ ברז דיגום (שוחה אחרונה)</t>
  </si>
  <si>
    <t>ברז דיגום (שוחה אחרונה)</t>
  </si>
  <si>
    <t>/איגודן/מי בת ים/רול מקסיקני (לארי פלאפל)/ ברז דיגום (שוחה אחרונה)</t>
  </si>
  <si>
    <t>/איגודן/מי בת ים/ישראילוב אלעזר סינרול -  קופי קו/ ברז דיגום (שוחה אחרונה)</t>
  </si>
  <si>
    <t>/איגודן/מי אביבים/סונול איילון - מנחם בגין 154/ מוצא כללי</t>
  </si>
  <si>
    <t>מוצא כללי</t>
  </si>
  <si>
    <t>/איגודן/מי אביבים/א.ש שיא שטיפת רכב בע"מ / מוצא כללי</t>
  </si>
  <si>
    <t>/איגודן/י.ת.ד/מעדני מזרע/ מים מהמלחת שומן</t>
  </si>
  <si>
    <t>מים מהמלחת שומן</t>
  </si>
  <si>
    <t>/איגודן/י.ת.ד/מעדני מזרע/ שטיפה קוטר</t>
  </si>
  <si>
    <t>שטיפה קוטר</t>
  </si>
  <si>
    <t>/איגודן/מי תהום דיגומים/דרך אם המושבות נתע/ תחנה מי תהום</t>
  </si>
  <si>
    <t>תחנה מי תהום</t>
  </si>
  <si>
    <t>/איגודן/מי אביבים/מלון קראון פלזה /(זרם ממוצא מפריד שומן מרכזי) ברז דיגום</t>
  </si>
  <si>
    <t>(זרם ממוצא מפריד שומן מרכזי) ברז דיגום</t>
  </si>
  <si>
    <t>/איגודן/מי אביבים/בן בשט JBB/(חבית שלישית לשטיפות סופיות לאחר טרומלים ) מוצא טרומלים</t>
  </si>
  <si>
    <t>(חבית שלישית לשטיפות סופיות לאחר טרומלים ) מוצא טרומלים</t>
  </si>
  <si>
    <t>/איגודן/מי אביבים/בן בשט JBB/(מוצא מיכלי שיקוע לגבס בשוחת ביוב) מוצא גבס</t>
  </si>
  <si>
    <t>(מוצא מיכלי שיקוע לגבס בשוחת ביוב) מוצא גבס</t>
  </si>
  <si>
    <t>/איגודן/תאגיד לא לחיוב/קנדו - מאספים/1</t>
  </si>
  <si>
    <t>/איגודן/תאגיד לא לחיוב/קנדו - מאספים/10</t>
  </si>
  <si>
    <t>/איגודן/תאגיד לא לחיוב/קנדו - מאספים/2</t>
  </si>
  <si>
    <t>/איגודן/תאגיד לא לחיוב/בדיקות מי נגר עילי /2 מעלה הירקון</t>
  </si>
  <si>
    <t>2 מעלה הירקון</t>
  </si>
  <si>
    <t>/איגודן/תאגיד לא לחיוב/קנדו - מאספים/3</t>
  </si>
  <si>
    <t>/איגודן/תאגיד לא לחיוב/בדיקות מי נגר עילי /3 מורד הירקון</t>
  </si>
  <si>
    <t>3 מורד הירקון</t>
  </si>
  <si>
    <t>/איגודן/תאגיד לא לחיוב/קנדו - מאספים/4</t>
  </si>
  <si>
    <t>/איגודן/תאגיד לא לחיוב/בדיקות מי נגר עילי /4 מט''ש דרה''ש</t>
  </si>
  <si>
    <t>4 מט''ש דרה''ש</t>
  </si>
  <si>
    <t>/איגודן/תאגיד לא לחיוב/קנדו - מאספים/5</t>
  </si>
  <si>
    <t>/איגודן/תאגיד לא לחיוב/קנדו - מאספים/6</t>
  </si>
  <si>
    <t>/איגודן/תאגיד לא לחיוב/קנדו - מאספים/7</t>
  </si>
  <si>
    <t>/איגודן/תאגיד לא לחיוב/קנדו - מאספים/8</t>
  </si>
  <si>
    <t>/איגודן/תאגיד לא לחיוב/קנדו - מאספים/9</t>
  </si>
  <si>
    <t>/איגודן/נחל ירקון/ירדן1/xxxxx</t>
  </si>
  <si>
    <t>xxxxx</t>
  </si>
  <si>
    <t>/איגודן/רידינג/שלוחה לכניסה לתחנת/xxxxx</t>
  </si>
  <si>
    <t>/איגודן/נחל ירקון/נחל ירקון/xxxxx</t>
  </si>
  <si>
    <t>/איגודן/תאגיד לא לחיוב/אלגונל/אמבט פסיבציה לבנה</t>
  </si>
  <si>
    <t>אמבט פסיבציה לבנה</t>
  </si>
  <si>
    <t>/איגודן/תאגיד לא לחיוב/אלגונל/אמבט פסיבציה צהובה</t>
  </si>
  <si>
    <t>אמבט פסיבציה צהובה</t>
  </si>
  <si>
    <t>/איגודן/תאגיד לא לחיוב/אלגונל/אמבטיה אנודייז</t>
  </si>
  <si>
    <t>אמבטיה אנודייז</t>
  </si>
  <si>
    <t>/איגודן/תאגיד לא לחיוב/בדיקות מי נגר עילי /אריאנה</t>
  </si>
  <si>
    <t>אריאנה</t>
  </si>
  <si>
    <t>/איגודן/תאגיד לא לחיוב/בדיקות מי נגר עילי /באסה</t>
  </si>
  <si>
    <t>באסה</t>
  </si>
  <si>
    <t>/איגודן/י.ת.ד/מעדני מזרע/בוצת DAF</t>
  </si>
  <si>
    <t>בוצת DAF</t>
  </si>
  <si>
    <t>/איגודן/עינת/טיפ טופ - car tiv/בור 4</t>
  </si>
  <si>
    <t>בור 4</t>
  </si>
  <si>
    <t>/איגודן/גבעת השלושה/טומקאר/בור משקעים</t>
  </si>
  <si>
    <t>בור משקעים</t>
  </si>
  <si>
    <t>/איגודן/עינת/דגנית עין הבר/בור שאיבה</t>
  </si>
  <si>
    <t>בור שאיבה</t>
  </si>
  <si>
    <t>/איגודן/חולון - מי שקמה/&amp;שחם מקורות - מוסך טרקטורים/בור שאיבה</t>
  </si>
  <si>
    <t>ליד הגדר יש משאבה טבולה</t>
  </si>
  <si>
    <t>/איגודן/מניב ראשון/בנייני הדר בית M1,מיקדן ניהול ואחזקה בע"מ/בור שאיבה</t>
  </si>
  <si>
    <t>בור שאיבה בקומת -2</t>
  </si>
  <si>
    <t>/איגודן/אור - יהודה -  מי שקמה/גולד סנטר/בור שלישי-תת קרקעי</t>
  </si>
  <si>
    <t>בור שלישי-תת קרקעי</t>
  </si>
  <si>
    <t>/איגודן/עינת/טיפ טופ - car tiv/בור שקוע מס'3</t>
  </si>
  <si>
    <t>בור שקוע מס'3</t>
  </si>
  <si>
    <t>/איגודן/י.ת.ד/מפעל צורן - מעגן מיכאל/ביוב</t>
  </si>
  <si>
    <t>ביוב</t>
  </si>
  <si>
    <t>/איגודן/יהוד/סופר ברקת- לא פעיל/ביוב כללי</t>
  </si>
  <si>
    <t>ביוב כללי</t>
  </si>
  <si>
    <t>שוחה בשביל כניסה</t>
  </si>
  <si>
    <t>/איגודן/מי בת ים/מוסך רכב ישראל/ביוב כללי</t>
  </si>
  <si>
    <t>/איגודן/מי בת ים/תבליני פרג הדור השלישי/ביוב כללי</t>
  </si>
  <si>
    <t>שוחה באזור חנייה</t>
  </si>
  <si>
    <t>/איגודן/מי בת ים/קניון בת-ים/ביוב כללי</t>
  </si>
  <si>
    <t>נמצא בחדר בורות שאיבה</t>
  </si>
  <si>
    <t>/איגודן/מיתב תאגיד אזורי למים וביוב/מרכז יכין/ביוב כללי</t>
  </si>
  <si>
    <t>/איגודן/יהוד/מוסך חזי ואלי- לא פעיל/ביוב כללי</t>
  </si>
  <si>
    <t>/איגודן/מיתב תאגיד אזורי למים וביוב/מתחם בית רם/ביוב כללי</t>
  </si>
  <si>
    <t>/איגודן/י.ת.ד/מעדני מזרע/בישול לשונות</t>
  </si>
  <si>
    <t>בישול לשונות</t>
  </si>
  <si>
    <t>/איגודן/מיתב תאגיד אזורי למים וביוב/&amp;בי"ח בילינסון – בי"ח/בניין שאשא - שוחה חיצונית</t>
  </si>
  <si>
    <t>בניין שאשא - שוחה חיצונית</t>
  </si>
  <si>
    <t>/איגודן/מי אביבים/אוניברסיטת ת"א בנין שרת מערבי/בנין  שרת מפריד מערבי</t>
  </si>
  <si>
    <t>בנין  שרת מפריד מערבי</t>
  </si>
  <si>
    <t>/איגודן/מי אביבים/אוניברסיטת ת"א הנדסה יותו (איילה)/בנין הנדסה יותו (בית אוכל איילה)</t>
  </si>
  <si>
    <t>בנין הנדסה יותו (בית אוכל איילה)</t>
  </si>
  <si>
    <t>/איגודן/מי אביבים/אוניברסיטת ת"א ווב ציפורה (סבארו)/בנין ווב ציפורה (סברו)</t>
  </si>
  <si>
    <t>בנין ווב ציפורה (סברו)</t>
  </si>
  <si>
    <t>/איגודן/מי אביבים/אוניברסיטת ת"א מדעי החברה ס.ש.ק/בנין מדעי החברה ס.ש.ק</t>
  </si>
  <si>
    <t>בנין מדעי החברה ס.ש.ק</t>
  </si>
  <si>
    <t>/איגודן/מי אביבים/אוניברסיטת ת"א גילמן קפה נטו (עלית)/בנין מדעי הרוח גילמן קפה נטו (עלית קפה)</t>
  </si>
  <si>
    <t>בנין מדעי הרוח גילמן קפה נטו (עלית קפה)</t>
  </si>
  <si>
    <t>/איגודן/מי אביבים/אוניברסיטת ת"א מדעים (אקו) סשק חדש/בנין מדעים-אקו</t>
  </si>
  <si>
    <t>בנין מדעים-אקו</t>
  </si>
  <si>
    <t>/איגודן/מי אביבים/אוניברסיטת ת"א משפטים קקאו/בנין משפטים קקאו</t>
  </si>
  <si>
    <t>בנין משפטים קקאו</t>
  </si>
  <si>
    <t>/איגודן/מי אביבים/אוניברסיטת ת"א רפואה בית אוכל/בנין רפואה בית אוכל</t>
  </si>
  <si>
    <t>בנין רפואה בית אוכל</t>
  </si>
  <si>
    <t>/איגודן/מי אביבים/אוניברסיטת ת"א בנין שרת מזרחי/בנין שרת מפריד מזרחי</t>
  </si>
  <si>
    <t>בנין שרת מפריד מזרחי</t>
  </si>
  <si>
    <t>/איגודן/חולון - מי שקמה/אופים בבית/ברז דיגום</t>
  </si>
  <si>
    <t>ברז דיגום</t>
  </si>
  <si>
    <t>בחצר התפעול</t>
  </si>
  <si>
    <t>/איגודן/מי בת ים/א. משי תעשיות בע"מ/ברז דיגום</t>
  </si>
  <si>
    <t>/איגודן/שפד"ן/תמלחות/ברז דיגום</t>
  </si>
  <si>
    <t>/איגודן/מניב ראשון/תחנת מעבר לפסולת עירונית/ברז דיגום</t>
  </si>
  <si>
    <t>באזור אחורי של תחנת המעבר</t>
  </si>
  <si>
    <t>/איגודן/מניב ראשון/הבית תעשיות מאפה (לחמא)/ברז דיגום</t>
  </si>
  <si>
    <t>בחצר אחורית של העסק</t>
  </si>
  <si>
    <t>/איגודן/מי בת ים/מוסך ג'מבו/ברז דיגום</t>
  </si>
  <si>
    <t>/איגודן/יהוד/הנסון ישראל יהוד/ברז דיגום</t>
  </si>
  <si>
    <t>ברז במריד שמנים בתא השטיפה</t>
  </si>
  <si>
    <t>/איגודן/חולון - מי שקמה/כריך בריא/ברז דיגום</t>
  </si>
  <si>
    <t>בחניון התחתון</t>
  </si>
  <si>
    <t>/איגודן/מי בת ים/סם  און (מדיטק)/ברז דיגום</t>
  </si>
  <si>
    <t>נמצא ברחבת החניה</t>
  </si>
  <si>
    <t>/איגודן/מי בת ים/יוחננוף/ברז דיגום</t>
  </si>
  <si>
    <t>שוחה על רחוב אהוד קינמון</t>
  </si>
  <si>
    <t>/איגודן/חולון - מי שקמה/אופא מזון בריאות/ברז דיגום</t>
  </si>
  <si>
    <t>בכניסה לעסק</t>
  </si>
  <si>
    <t>/איגודן/מי בת ים/פאקא/ברז דיגום</t>
  </si>
  <si>
    <t>/איגודן/מניב ראשון/דקר ציוד רפואי בע''מ/ברז דיגום</t>
  </si>
  <si>
    <t>ברז הדיגום נמצא על קו השפכים באזור שביל הגישה</t>
  </si>
  <si>
    <t>/איגודן/מי בת ים/אדיר נועם וינאי בע"מ (רולדין)/ברז דיגום</t>
  </si>
  <si>
    <t>/איגודן/מניב ראשון/צומת המזון/ברז דיגום (קו סניקה מבור שאיבה)</t>
  </si>
  <si>
    <t>ברז דיגום (קו סניקה מבור שאיבה)</t>
  </si>
  <si>
    <t>בחזית המפעל</t>
  </si>
  <si>
    <t>/איגודן/מי בת ים/צאי ווק ספיר מנשה - תיבה 110/ברז דיגום (שוחה אחרונה</t>
  </si>
  <si>
    <t>ברז דיגום (שוחה אחרונה</t>
  </si>
  <si>
    <t>/איגודן/מי בת ים/אייקון פיטנס ישראל בע"מ (גו' אקטיב)/ברז דיגום (שוחה אחרונה</t>
  </si>
  <si>
    <t>/איגודן/מי בת ים/ש.א קפה- לא פעיל/ברז דיגום (שוחה אחרונה</t>
  </si>
  <si>
    <t>/איגודן/מי בת ים/מקדונלד/ברז דיגום (שוחה אחרונה</t>
  </si>
  <si>
    <t>/איגודן/מי בת ים/ארומה - שפע זכויות בע''מ - תיבה 30/ברז דיגום (שוחה אחרונה</t>
  </si>
  <si>
    <t>/איגודן/מי בת ים/קאפלה ניהול מסעדות חלביות בע"מ (קפה נאמן)/ברז דיגום (שוחה אחרונה</t>
  </si>
  <si>
    <t>/איגודן/מי בת ים/לחם תושיה  דוכן 5ב/ברז דיגום (שוחה אחרונה</t>
  </si>
  <si>
    <t>/איגודן/מי בת ים/אלעם מזון בע''מ - שוארמה גריל-בר - 106/ברז דיגום (שוחה אחרונה</t>
  </si>
  <si>
    <t>/איגודן/חולון - מי שקמה/מ.מ.סי (אקספרס מוטורס) /ברז דיגום במוצא מתקן הטפול</t>
  </si>
  <si>
    <t>ברז דיגום במוצא מתקן הטפול</t>
  </si>
  <si>
    <t>ליד בוטקה של השומר</t>
  </si>
  <si>
    <t>/איגודן/חולון - מי שקמה/פטיסרי/ברז דיגום במיכל ניטרול</t>
  </si>
  <si>
    <t>ברז דיגום במיכל ניטרול</t>
  </si>
  <si>
    <t>חצר התפעול</t>
  </si>
  <si>
    <t>/איגודן/מי אביבים/מלון קראון פלזה סיטי סנטר-עזריאלי מרובע/ברז דיגום מוצא מפריד שומן</t>
  </si>
  <si>
    <t>ברז דיגום מוצא מפריד שומן</t>
  </si>
  <si>
    <t>/איגודן/מי אביבים/תחנת דלק דור אלון הילטון/ברז ממוצא מפריד דלק</t>
  </si>
  <si>
    <t>ברז ממוצא מפריד דלק</t>
  </si>
  <si>
    <t>/איגודן/י.ת.ד/מפעל צורן - מעגן מיכאל/בריכה 3</t>
  </si>
  <si>
    <t>בריכה 3</t>
  </si>
  <si>
    <t>/איגודן/שפד"ן/תמלחות/בריכת תמלחות</t>
  </si>
  <si>
    <t>בריכת תמלחות</t>
  </si>
  <si>
    <t>/איגודן/מי בת ים/בת ימון (סופר דוש)/גבינות ונקניק - מערב</t>
  </si>
  <si>
    <t>גבינות ונקניק - מערב</t>
  </si>
  <si>
    <t>/איגודן/תאגיד לא לחיוב/בדיקות מי נגר עילי /גורדון</t>
  </si>
  <si>
    <t>גורדון</t>
  </si>
  <si>
    <t>/איגודן/מי אביבים/ג'פניקה אוניברסיטת ת"א/ג'פניקה (קינג ג'ורג' - קפה גרג)</t>
  </si>
  <si>
    <t>ג'פניקה (קינג ג'ורג' - קפה גרג)</t>
  </si>
  <si>
    <t>/איגודן/מי בת ים/יונקס/דגימה מהבריכה</t>
  </si>
  <si>
    <t>דגימה מהבריכה</t>
  </si>
  <si>
    <t>בריכת דיגום לפני חיבור לקו עירוני</t>
  </si>
  <si>
    <t>/איגודן/מי בת ים/מחלבות גד/דגימה מהיציאה ממפריד</t>
  </si>
  <si>
    <t>דגימה מהיציאה ממפריד</t>
  </si>
  <si>
    <t>/איגודן/חולון - מי שקמה/&amp;תחנת דלק שערי חולון/דגימה ממפריד הדלק</t>
  </si>
  <si>
    <t>דגימה ממפריד הדלק</t>
  </si>
  <si>
    <t>סמוך לתחנת דלק</t>
  </si>
  <si>
    <t>/איגודן/מי בת ים/מחלבות גד/דגימה מתא נטור</t>
  </si>
  <si>
    <t>דגימה מתא נטור</t>
  </si>
  <si>
    <t>שוחת הדיגום ממוקמת בקרבה למערכת הטיפול בשפכים</t>
  </si>
  <si>
    <t>/איגודן/י.ת.ד/רולדין/דוגם אוטומטי</t>
  </si>
  <si>
    <t>דוגם אוטומטי</t>
  </si>
  <si>
    <t>/איגודן/תאגיד לא לחיוב/בדיקות מי נגר עילי /דולפינאריום</t>
  </si>
  <si>
    <t>דולפינאריום</t>
  </si>
  <si>
    <t>/איגודן/י.ת.ד/מעדני מזרע/דיגום אוטומטי</t>
  </si>
  <si>
    <t>דיגום אוטומטי</t>
  </si>
  <si>
    <t>/איגודן/אור - יהודה -  מי שקמה/גולד סנטר/דיגום אוטומטי</t>
  </si>
  <si>
    <t>/איגודן/מי בת ים/מחלבות גד/דיגום אוטומטי</t>
  </si>
  <si>
    <t>/איגודן/שפד"ן/ליפודן/דיגום אוטומטי</t>
  </si>
  <si>
    <t>/איגודן/י.ת.ד/איגוד ערים אשדוד -יבנה/דיגומים שונים</t>
  </si>
  <si>
    <t>דיגומים שונים</t>
  </si>
  <si>
    <t>/איגודן/י.ת.ד/עמק חפר/דיגומים שונים</t>
  </si>
  <si>
    <t>/איגודן/י.ת.ד/שונות/דיגומים שונים</t>
  </si>
  <si>
    <t>/איגודן/י.ת.ד/הרצליה/דיגומים שונים</t>
  </si>
  <si>
    <t>/איגודן/י.ת.ד/חברת חשמל/דיגומים שונים</t>
  </si>
  <si>
    <t>/איגודן/תאגיד לא לחיוב/בדיקות מי נגר עילי /דניאל</t>
  </si>
  <si>
    <t>דניאל</t>
  </si>
  <si>
    <t>/איגודן/רידינג/רידינג/הגלשות חורף</t>
  </si>
  <si>
    <t>הגלשות חורף</t>
  </si>
  <si>
    <t>/איגודן/רידינג/רידינג/הגלשות יזומות</t>
  </si>
  <si>
    <t>הגלשות יזומות</t>
  </si>
  <si>
    <t>/איגודן/מי אביבים/קניון רמת אביב 9 המטבח של סימה/המטבח של סימה</t>
  </si>
  <si>
    <t>המטבח של סימה</t>
  </si>
  <si>
    <t>/איגודן/י.ת.ד/מעדני מזרע/הפשרת בשר</t>
  </si>
  <si>
    <t>הפשרת בשר</t>
  </si>
  <si>
    <t>/איגודן/מי אביבים/מלון קרלטון תל אביב - א.מ.ש. תיירות/זבור שאיבה מחולק / זרם אחוד או ברז דיגום /זרם כללי</t>
  </si>
  <si>
    <t>זבור שאיבה מחולק / זרם אחוד או ברז דיגום /זרם כללי</t>
  </si>
  <si>
    <t>/איגודן/מי אביבים/עזריאלי היפרכל/זרם  ממפריד  היפרכל</t>
  </si>
  <si>
    <t>זרם  ממפריד  היפרכל</t>
  </si>
  <si>
    <t>/איגודן/מי אביבים/דור אלון - לוינסקי/זרם אחוד</t>
  </si>
  <si>
    <t>זרם אחוד</t>
  </si>
  <si>
    <t>/איגודן/מי אביבים/דשן מחלבות/זרם אחוד</t>
  </si>
  <si>
    <t>/איגודן/מי אביבים/&amp;בי"ח איכילוב - מזון/זרם אחוד</t>
  </si>
  <si>
    <t>/איגודן/עין אפק תאגיד מים וביוב/קייטרינג רוזמרין-מדרי גלית/זרם אחוד</t>
  </si>
  <si>
    <t>/איגודן/מי אביבים/שוק צפון - רימון יזמות וקולינריה בע"מ RIMON - ENTER /זרם אחוד</t>
  </si>
  <si>
    <t>/איגודן/מי אביבים/ איציק הגדול/זרם אחוד</t>
  </si>
  <si>
    <t>/איגודן/מי אביבים/קרמניצקי אירועים בע"מ - איסט תל אביב/זרם אחוד</t>
  </si>
  <si>
    <t>/איגודן/מי אביבים/טורקיז א.ס. בע"מ /זרם אחוד</t>
  </si>
  <si>
    <t>/איגודן/מי אביבים/אר.טו.אם קורפוראשיין בע"מ - בניין פנורמה/זרם אחוד</t>
  </si>
  <si>
    <t>/איגודן/מי אביבים/טזורו בע"מ /זרם אחוד</t>
  </si>
  <si>
    <t>/איגודן/מי אביבים/גאיה רינר בע"מ - מסעדת דלאל /זרם אחוד</t>
  </si>
  <si>
    <t>/איגודן/מי אביבים/מסעדת דליקטסן (אר.טו.אם קורפוראשיין בע"מ) /זרם אחוד</t>
  </si>
  <si>
    <t>/איגודן/מי אביבים/הזקן והים קדם 85/זרם אחוד</t>
  </si>
  <si>
    <t>/איגודן/מי אביבים/ג'פניקה אוניברסיטת ת"א/זרם אחוד</t>
  </si>
  <si>
    <t>/איגודן/מי אביבים/בי"ח איכילוב (המרכז הרפואי ע"ש סוראסקי)/זרם אחוד</t>
  </si>
  <si>
    <t>/איגודן/מי אביבים/מלון הילטון/זרם במוצא מפריד שומן</t>
  </si>
  <si>
    <t>זרם במוצא מפריד שומן</t>
  </si>
  <si>
    <t>/איגודן/מי אביבים/ברק, שבו אהרון/זרם בניקוז על המדרכה מכיור בעסק1</t>
  </si>
  <si>
    <t>זרם בניקוז על המדרכה מכיור בעסק1</t>
  </si>
  <si>
    <t>/איגודן/מי בת ים/ציפוי חן/זרם היציאה מהמפעל לע</t>
  </si>
  <si>
    <t>זרם היציאה מהמפעל לע</t>
  </si>
  <si>
    <t>/איגודן/מי אביבים/מלון הרודס ת"א (שרתון מוריה)/זרם המוצא ממפריד השומן</t>
  </si>
  <si>
    <t>זרם המוצא ממפריד השומן</t>
  </si>
  <si>
    <t>/איגודן/חולון - מי שקמה/ג'ויה מעבדות קוסמטיקה/זרם יציאה לביוב</t>
  </si>
  <si>
    <t>זרם יציאה לביוב</t>
  </si>
  <si>
    <t>ליד מתקן האקולוגי</t>
  </si>
  <si>
    <t>/איגודן/חולון - מי שקמה/ארבעה קצבים/זרם יציאה לביוב</t>
  </si>
  <si>
    <t>בתוך חניון סמוך לדלת אחורית של המפעל</t>
  </si>
  <si>
    <t>/איגודן/רמת גן/גן בעיר/זרם יציאה לביוב</t>
  </si>
  <si>
    <t>לצד הכניסה לחניון</t>
  </si>
  <si>
    <t>/איגודן/רמת גן/שווארמה שמש/זרם יציאה לביוב</t>
  </si>
  <si>
    <t>/איגודן/גבעת השלושה/רפת גבעת השלושה/זרם יציאה לביוב</t>
  </si>
  <si>
    <t>/איגודן/עינת/לימון ארועים/זרם יציאה לביוב</t>
  </si>
  <si>
    <t>/איגודן/חולון - מי שקמה/ב.ה.ק/זרם יציאה לביוב</t>
  </si>
  <si>
    <t>ברז במתקן טיפול בשפכים</t>
  </si>
  <si>
    <t>/איגודן/גבעת השלושה/אייר סי טק AIR C TECH/זרם יציאה לביוב</t>
  </si>
  <si>
    <t>/איגודן/חולון - מי שקמה/מעיין טכנולוגיות/זרם יציאה לביוב</t>
  </si>
  <si>
    <t>/איגודן/חולון - מי שקמה/מכבסת ייצוגית/זרם יציאה לביוב</t>
  </si>
  <si>
    <t>חדר כימיקלים</t>
  </si>
  <si>
    <t>/איגודן/אזור - מי שקמה/בית הורים ליצ'ק/זרם יציאה לביוב</t>
  </si>
  <si>
    <t>נקודת דיגום נמצאת במדרכה מול העסק</t>
  </si>
  <si>
    <t>/איגודן/חולון - מי שקמה/אלגונל/זרם יציאה לביוב</t>
  </si>
  <si>
    <t>שוחה ליד מתקן אוסמוזה הפוכה</t>
  </si>
  <si>
    <t>/איגודן/שפד"ן/ליפודן/זרם יציאה לשפדן</t>
  </si>
  <si>
    <t>זרם יציאה לשפדן</t>
  </si>
  <si>
    <t>/איגודן/הרצליה/בית אבות יוליאנה/זרם כללי</t>
  </si>
  <si>
    <t>נקודת דיגום נמצאת בחניה של בית אבות</t>
  </si>
  <si>
    <t>/איגודן/הרצליה/בית אבות בית פרוטאה/זרם כללי</t>
  </si>
  <si>
    <t>נקודת דיגום נמצאת בחצר אחורית של האולם</t>
  </si>
  <si>
    <t>/איגודן/הרצליה/מיטבר הרצליה/זרם כללי</t>
  </si>
  <si>
    <t>נקודת דיגום נמצאת על יד מחסום של החניה מול המסעדה</t>
  </si>
  <si>
    <t>/איגודן/הרצליה/הרצליה מדיקל סנטר/זרם כללי</t>
  </si>
  <si>
    <t>נקודת דיגום נמצאת במדרכה מול הבית חולים</t>
  </si>
  <si>
    <t>/איגודן/הרצליה/ג'אפניקה /זרם כללי</t>
  </si>
  <si>
    <t>נקודת דיגום נמצאת ברחבת של הכניסה</t>
  </si>
  <si>
    <t>/איגודן/הרצליה/מסעדת קולומבוס /זרם כללי</t>
  </si>
  <si>
    <t>/איגודן/הרצליה/אולם ארועים AMADO (תצפית) /זרם כללי</t>
  </si>
  <si>
    <t>/איגודן/הרצליה/יינות ביתן- הרצליה פיתוח/זרם כללי</t>
  </si>
  <si>
    <t>נקודת דיגום נמצאת בחניה של הסופר</t>
  </si>
  <si>
    <t>/איגודן/הרצליה/טיב טעם הרצליה/זרם כללי</t>
  </si>
  <si>
    <t>נקודת דיגום נמצאת בחצר אחורית של הסופר</t>
  </si>
  <si>
    <t>/איגודן/הרצליה/מלון בנג'מין/זרם כללי</t>
  </si>
  <si>
    <t>/איגודן/הרצליה/אלור/זרם כללי</t>
  </si>
  <si>
    <t>/איגודן/הרצליה/מלון הרודס הרצליה /זרם כללי</t>
  </si>
  <si>
    <t>נקודת דיגום נמצאת במדרכה מול המלון</t>
  </si>
  <si>
    <t>/איגודן/הרצליה/חדר אוכל בבניין סופר פארם/זרם כללי</t>
  </si>
  <si>
    <t>/איגודן/הרצליה/מסעדת סבסטיאן/זרם כללי</t>
  </si>
  <si>
    <t>/איגודן/הרצליה/מרינה וילאג' /זרם כללי</t>
  </si>
  <si>
    <t>/איגודן/הרצליה/מוסך שירות מרום/זרם כללי</t>
  </si>
  <si>
    <t>נקודת דיגום נמצאת באיזור שירות של המוסך</t>
  </si>
  <si>
    <t>/איגודן/הרצליה/מלון ריץ קרלטון/זרם כללי</t>
  </si>
  <si>
    <t>נקודת דיגום נמצאת באיזור שירות של המלון</t>
  </si>
  <si>
    <t>/איגודן/מניב ראשון/נאפיס (חולון) א.ת.חדש/זרם כללי</t>
  </si>
  <si>
    <t>שוחה עירונית בחזית המסעדה</t>
  </si>
  <si>
    <t>/איגודן/הרצליה/גן סיפור/זרם כללי</t>
  </si>
  <si>
    <t>/איגודן/עין אפק תאגיד מים וביוב/פרטנר תקשורת בע"מ/זרם כללי</t>
  </si>
  <si>
    <t>תא משאבות בקומה -1</t>
  </si>
  <si>
    <t>/איגודן/מי אביבים/מסעדת דייגם בר גיל הלא כשרה/זרם כללי</t>
  </si>
  <si>
    <t>/איגודן/מי בת ים/סונול דניאל/זרם כללי</t>
  </si>
  <si>
    <t>/איגודן/מי בת ים/פרשמרקט קניון בת ים/זרם כללי</t>
  </si>
  <si>
    <t>/איגודן/מי בת ים/י.ק בתי קפה בע"מ/זרם כללי</t>
  </si>
  <si>
    <t>/איגודן/מי בת ים/לשימוש עתידי/זרם כללי</t>
  </si>
  <si>
    <t>/איגודן/הרצליה/ סבסטיאן/זרם כללי</t>
  </si>
  <si>
    <t>/איגודן/הרצליה/קניון שבעת הכוכבים/זרם כללי בחוץ</t>
  </si>
  <si>
    <t>זרם כללי בחוץ</t>
  </si>
  <si>
    <t>נקודת דיגום נמצאת במדרכה מול הקניון</t>
  </si>
  <si>
    <t>/איגודן/מי תהום דיגומים/בארון הירש 7 תל אביב- מי אביבים/זרם מוצא לביב מקידוח 1</t>
  </si>
  <si>
    <t>זרם מוצא לביב מקידוח 1</t>
  </si>
  <si>
    <t>/איגודן/מי תהום דיגומים/מגדל דן ארלוזורוב 17 , תל אביב - מי אביבים/זרם מוצא לביוב</t>
  </si>
  <si>
    <t>זרם מוצא לביוב</t>
  </si>
  <si>
    <t>/איגודן/מי תהום דיגומים/ישרוטל הקטנה הירקון 298 תא- מי אביבים/זרם מוצא לביוב</t>
  </si>
  <si>
    <t>/איגודן/מי תהום דיגומים/פרויקט זיגדון בת ים- מי בת ים/זרם מוצא לביוב</t>
  </si>
  <si>
    <t>/איגודן/מי תהום דיגומים/ישראליס 9-מי אביבים/זרם מוצא לביוב</t>
  </si>
  <si>
    <t>/איגודן/מי תהום דיגומים/מלון שרונה - מי אביבים/זרם מוצא לביוב</t>
  </si>
  <si>
    <t>/איגודן/מי תהום דיגומים/הרצל 136 - מי אביבים/זרם מוצא לביוב</t>
  </si>
  <si>
    <t>/איגודן/מי תהום דיגומים/בארון הירש 7 תל אביב- מי אביבים/זרם מוצא לביוב משני קידוחים</t>
  </si>
  <si>
    <t>זרם מוצא לביוב משני קידוחים</t>
  </si>
  <si>
    <t>/איגודן/חולון - מי שקמה/רקח/זרם מוצא ממיכל ניטרול</t>
  </si>
  <si>
    <t>זרם מוצא ממיכל ניטרול</t>
  </si>
  <si>
    <t>ליד מתקן טיפול שפכים</t>
  </si>
  <si>
    <t>/איגודן/מי בת ים/מסעדת דוש עמל/זרם מוצא ממפריד</t>
  </si>
  <si>
    <t>זרם מוצא ממפריד</t>
  </si>
  <si>
    <t>/איגודן/מי בת ים/צחי בשרים (צמרת פלאפל)/זרם מוצא ממפריד</t>
  </si>
  <si>
    <t>שוחה הממוקמת בחניון אחורי של הבניין</t>
  </si>
  <si>
    <t>/איגודן/מי בת ים/חישוקים/זרם מוצא ממפריד</t>
  </si>
  <si>
    <t>שוחה הנמצאת על כביש גישה</t>
  </si>
  <si>
    <t>/איגודן/מי בת ים/אומגה3  (מ.י. ) בע"מ/זרם מוצא ממתקן</t>
  </si>
  <si>
    <t>זרם מוצא ממתקן</t>
  </si>
  <si>
    <t>שוחה הנמצאת בחצר צדדית באזור מיכלי איגום תמלחת</t>
  </si>
  <si>
    <t>/איגודן/חולון - מי שקמה/לה פארק /זרם מוצא מפריד</t>
  </si>
  <si>
    <t>זרם מוצא מפריד</t>
  </si>
  <si>
    <t>ליד סעידה בפארק</t>
  </si>
  <si>
    <t>/איגודן/מי תהום דיגומים/מגרש 7 רחוב הארבעה/זרם מי תהום לביוב</t>
  </si>
  <si>
    <t>זרם מי תהום לביוב</t>
  </si>
  <si>
    <t>/איגודן/מי אביבים/מלון לאונרדו בוטיק/זרם ממוצא מפריד שומן</t>
  </si>
  <si>
    <t>זרם ממוצא מפריד שומן</t>
  </si>
  <si>
    <t>/איגודן/מי אביבים/מוסך לקסוס יוניון מוטור/זרם ממוצא מפריד שמן</t>
  </si>
  <si>
    <t>זרם ממוצא מפריד שמן</t>
  </si>
  <si>
    <t>/איגודן/מי אביבים/עזריאלי מרובע /זרם ממפריד מגדל  מרובע</t>
  </si>
  <si>
    <t>זרם ממפריד מגדל  מרובע</t>
  </si>
  <si>
    <t>/איגודן/מי אביבים/עזריאלי משולש/זרם ממפריד מגדל  משולש</t>
  </si>
  <si>
    <t>זרם ממפריד מגדל  משולש</t>
  </si>
  <si>
    <t>/איגודן/מי אביבים/עזריאלי עגול /זרם ממפריד מגדל עגול</t>
  </si>
  <si>
    <t>זרם ממפריד מגדל עגול</t>
  </si>
  <si>
    <t>/איגודן/מי אביבים/אספרסו בר קניון רמת אביב-מפריד 1/זרם ממפריד שומן 1</t>
  </si>
  <si>
    <t>זרם ממפריד שומן 1</t>
  </si>
  <si>
    <t>/איגודן/מי אביבים/קפה אלברט קניון רמת אביב-מפריד 3/זרם ממפריד שומן 3</t>
  </si>
  <si>
    <t>זרם ממפריד שומן 3</t>
  </si>
  <si>
    <t>/איגודן/מי אביבים/טורקיז קניון רמת אביב-מפריד 4/זרם ממפריד שומן 4</t>
  </si>
  <si>
    <t>זרם ממפריד שומן 4</t>
  </si>
  <si>
    <t>/איגודן/חולון - מי שקמה/&amp;וישיי טכנולוגיות מתקדמות- ציפוי/זרם מתכות</t>
  </si>
  <si>
    <t>זרם מתכות</t>
  </si>
  <si>
    <t>/איגודן/אור - יהודה -  מי שקמה/מוסך וולבו חנן שפיק/זרם תעשייתי</t>
  </si>
  <si>
    <t>נקודת דיגום נמצאת בחצר של העסק</t>
  </si>
  <si>
    <t>/איגודן/חולון - מי שקמה/אסול אוכל ביתי/זרם תעשייתי</t>
  </si>
  <si>
    <t>כביש גישה</t>
  </si>
  <si>
    <t>/איגודן/מניב ראשון/ליפשיץ תעשיות /זרם תעשייתי</t>
  </si>
  <si>
    <t>שוחה בכניסה למפעל</t>
  </si>
  <si>
    <t>/איגודן/חולון - מי שקמה/לחמנינה /זרם תעשייתי</t>
  </si>
  <si>
    <t>חצר תפעול</t>
  </si>
  <si>
    <t>/איגודן/הרצליה/בנדיקט הרצליה/זרם תעשייתי</t>
  </si>
  <si>
    <t>נקודת דיגום נמצאת מתחת לדק בכניסה של הביניין</t>
  </si>
  <si>
    <t>/איגודן/מניב ראשון/לאגו האגם כנסים ואירועים/זרם תעשייתי</t>
  </si>
  <si>
    <t>אזור צדדי של האולם</t>
  </si>
  <si>
    <t>/איגודן/מיתב תאגיד אזורי למים וביוב/צ'יינה סיביל &amp; דניה / דיפו שנקר/זרם תעשייתי</t>
  </si>
  <si>
    <t>/איגודן/מיתב תאגיד אזורי למים וביוב/מאפית גדרון - ללא גלוטן/זרם תעשייתי</t>
  </si>
  <si>
    <t>/איגודן/מיתב תאגיד אזורי למים וביוב/ד. לגזיאל נכסים /זרם תעשייתי</t>
  </si>
  <si>
    <t>/איגודן/רמת גן/מכבסת קשר /זרם תעשייתי</t>
  </si>
  <si>
    <t>/איגודן/רמת גן/מכבסת אוקיינוס /זרם תעשייתי</t>
  </si>
  <si>
    <t>/איגודן/רמת גן/מכבסת ניחוחות /זרם תעשייתי</t>
  </si>
  <si>
    <t>/איגודן/רמת גן/מכבסת יובל /זרם תעשייתי</t>
  </si>
  <si>
    <t>/איגודן/רמת גן/מכבסת אואזיס/זרם תעשייתי</t>
  </si>
  <si>
    <t>/איגודן/מי בת ים/שלגיה/זרם תעשייתי</t>
  </si>
  <si>
    <t>/איגודן/מיתב תאגיד אזורי למים וביוב/חב' אחים חדד בע"מ/זרם תעשייתי</t>
  </si>
  <si>
    <t>/איגודן/מי בת ים/ויקטורי מסעדה/זרם תעשייתי</t>
  </si>
  <si>
    <t>/איגודן/מי בת ים/בית מאפה כרמים - שוקיס/זרם תעשייתי</t>
  </si>
  <si>
    <t>שוחה הממוקמת בכניסה למפעל</t>
  </si>
  <si>
    <t>/איגודן/רמת גן/טכשיטי בורוכוב/זרם תעשייתי</t>
  </si>
  <si>
    <t>/איגודן/רמת גן/הפנסטנס/זרם תעשייתי</t>
  </si>
  <si>
    <t>מוצא תא שיקוע מתחת לכיור באולם הייצור</t>
  </si>
  <si>
    <t>/איגודן/רמת גן/דפוס א.א/זרם תעשייתי</t>
  </si>
  <si>
    <t>/איגודן/הוד השרון/תחנת תדלוק דלק הוד השרון/זרם תעשייתי</t>
  </si>
  <si>
    <t>/איגודן/עין אפק תאגיד מים וביוב/סופר ויקטורי אפק-רמות ניהול מתחמי הריבוע בע"מ/זרם תעשייתי</t>
  </si>
  <si>
    <t>שוחה באזור פריקת סחורות</t>
  </si>
  <si>
    <t>/איגודן/חולון - מי שקמה/יונימרקט/זרם תעשייתי</t>
  </si>
  <si>
    <t>/איגודן/מניב ראשון/ת. תדלוק דור אלון דוכיפת/זרם תעשייתי</t>
  </si>
  <si>
    <t>/איגודן/מיתב תאגיד אזורי למים וביוב/ג'פניקה פתח תקוה /זרם תעשייתי</t>
  </si>
  <si>
    <t>/איגודן/מיתב תאגיד אזורי למים וביוב/מייפל גן ארועים/זרם תעשייתי</t>
  </si>
  <si>
    <t>/איגודן/מי בת ים/מאפיית שיבולת השרון קוממיות /זרם תעשייתי</t>
  </si>
  <si>
    <t>שוחה קטנה הממוקמת בצדו המערבי של העסק</t>
  </si>
  <si>
    <t>/איגודן/מי בת ים/מאפיית לחמנו /זרם תעשייתי</t>
  </si>
  <si>
    <t>/איגודן/רמת גן/פיור קלין/זרם תעשייתי</t>
  </si>
  <si>
    <t>/איגודן/יהוד/שופרסל קניון סביונים/זרם תעשייתי</t>
  </si>
  <si>
    <t>/איגודן/יהוד/מוסך שמשון - פיאט- לא פעיל/זרם תעשייתי</t>
  </si>
  <si>
    <t>/איגודן/יהוד/טורבו וואש/זרם תעשייתי</t>
  </si>
  <si>
    <t>שוחה בכניסת המגרש</t>
  </si>
  <si>
    <t>/איגודן/יהוד/מוסך נעמן- לא פעיל/זרם תעשייתי</t>
  </si>
  <si>
    <t>/איגודן/הוד השרון/ תחנת דלק דלק רמתיים/זרם תעשייתי</t>
  </si>
  <si>
    <t>/איגודן/מי בת ים/מוסך יברגימוב/זרם תעשייתי</t>
  </si>
  <si>
    <t>/איגודן/הרצליה/שורי בורי /זרם תעשייתי (זרם כללי)</t>
  </si>
  <si>
    <t>זרם תעשייתי (זרם כללי)</t>
  </si>
  <si>
    <t>/איגודן/חולון - מי שקמה/בית חולים וולפסון/זרם תעשייתי אחוד</t>
  </si>
  <si>
    <t>בכניסה למיון ילדים</t>
  </si>
  <si>
    <t>/איגודן/מי בת ים/ארומה בן גוריון /זרם תעשייתי אחוד</t>
  </si>
  <si>
    <t>/איגודן/מי בת ים/ארומה רוטשילד /זרם תעשייתי אחוד</t>
  </si>
  <si>
    <t>/איגודן/מניב ראשון/אולמי תרין (הרודיון/זרם תעשייתי אחוד</t>
  </si>
  <si>
    <t>שוחה לאחר מפריד שומן ברחבה אחורית</t>
  </si>
  <si>
    <t>/איגודן/מניב ראשון/קפואים תהילה בע''מ /זרם תעשייתי אחוד</t>
  </si>
  <si>
    <t>לא ידוע אם יש מפריד , תשתיות לא ברורים</t>
  </si>
  <si>
    <t>/איגודן/מניב ראשון/מתוק קינוחים בע"מ/זרם תעשייתי אחוד</t>
  </si>
  <si>
    <t>/איגודן/מניב ראשון/אוונטאז' פטיסרי /זרם תעשייתי אחוד</t>
  </si>
  <si>
    <t>שוחת ביוב לאחר מפריד , מפל עליון</t>
  </si>
  <si>
    <t>/איגודן/מניב ראשון/ת. תדלוק סונול שלי/זרם תעשייתי אחוד</t>
  </si>
  <si>
    <t>נמצאת על המדרכה</t>
  </si>
  <si>
    <t>/איגודן/מניב ראשון/ת. תדלוק דלק שערי ראשון/זרם תעשייתי אחוד</t>
  </si>
  <si>
    <t>שוחה בכביש כניסה לתחנה</t>
  </si>
  <si>
    <t>/איגודן/חולון - מי שקמה/מוסך שגריר/זרם תעשייתי אחוד</t>
  </si>
  <si>
    <t>בחצר פריקה</t>
  </si>
  <si>
    <t>/איגודן/חולון - מי שקמה/מרכז עזריאלי חולון בנינים  C+D/זרם תעשייתי אחוד</t>
  </si>
  <si>
    <t>ליד שער חירום</t>
  </si>
  <si>
    <t>/איגודן/אור - יהודה -  מי שקמה/שלוותה אירועים בע"מ /זרם תעשייתי אחוד</t>
  </si>
  <si>
    <t>/איגודן/מי אביבים/א.ב.מצדה קפה מרינה בע"מ A.B. MEZADA COFF/זרם תעשייתי אחוד</t>
  </si>
  <si>
    <t>/איגודן/מי אביבים/ברוך זבדה-בועות/זרם תעשייתי אחוד</t>
  </si>
  <si>
    <t>/איגודן/קרית אונו/מסעדת קיסו- אונו מרקט/זרם תעשייתי אחוד</t>
  </si>
  <si>
    <t>שוחה מול חדר אשפה</t>
  </si>
  <si>
    <t>/איגודן/קרית אונו/מתחם מזון- אונו מרקט/זרם תעשייתי אחוד</t>
  </si>
  <si>
    <t>שוחה בחצר- קרוב לשער</t>
  </si>
  <si>
    <t>/איגודן/הוד השרון/שולמית קוסמטיקה ואירוסול (1999) בע''מ/זרם תעשייתי אחוד</t>
  </si>
  <si>
    <t>/איגודן/מניב ראשון/תחנת דלק ELEVEN/זרם תעשייתי אחוד</t>
  </si>
  <si>
    <t>/איגודן/מיתב תאגיד אזורי למים וביוב/קייטרינג סלומון/זרם תעשייתי אחוד</t>
  </si>
  <si>
    <t>/איגודן/מניב ראשון/שווארמה עאוני/זרם תעשייתי אחוד</t>
  </si>
  <si>
    <t>/איגודן/מניב ראשון/צ'ירינה צח סרוסי בע"מ/זרם תעשייתי אחוד</t>
  </si>
  <si>
    <t>בשביל גישה בפינת הבניין</t>
  </si>
  <si>
    <t>/איגודן/מי בת ים/קפה קפה בן גוריון/זרם תעשייתי אחוד</t>
  </si>
  <si>
    <t>/איגודן/קרית אונו/אלכס ארטיאום בע"מ/זרם תעשייתי אחוד</t>
  </si>
  <si>
    <t>/איגודן/מי בת ים/בית הפרנה/זרם תעשייתי אחוד</t>
  </si>
  <si>
    <t>/איגודן/מי בת ים/סאן סט הול /זרם תעשייתי אחוד</t>
  </si>
  <si>
    <t>/איגודן/מי בת ים/מסעדת וילה מארה (תותים)/זרם תעשייתי אחוד</t>
  </si>
  <si>
    <t>/איגודן/מי אביבים/חברת אתרים בחוף (מרינה תל אביב)/זרם תעשייתי אחוד</t>
  </si>
  <si>
    <t>/איגודן/מי אביבים/דייגי נמל תל אביב בע"מ-בני הדייג, שגב אייל פרויקטים בע"מ-קפה נמרוד, נמלנד בע"מ-קפה לנדוור/זרם תעשייתי אחוד</t>
  </si>
  <si>
    <t>/איגודן/מניב ראשון/גילקו פארם בע''מ/זרם תעשייתי אחוד</t>
  </si>
  <si>
    <t>שוחה הנמצאת על כביש גישה לחניה</t>
  </si>
  <si>
    <t>/איגודן/מניב ראשון/דלי קרים בע''מ/זרם תעשייתי אחוד</t>
  </si>
  <si>
    <t>נדגם במוצא מערכת הנמצאת בצמוד לקיר הבניין</t>
  </si>
  <si>
    <t>/איגודן/מניב ראשון/פארמה תמר (לשעבר תמר שיווק מוצרי בריאות טבעיים בע''מ)/זרם תעשייתי אחוד</t>
  </si>
  <si>
    <t>בצמוד לקו בניין</t>
  </si>
  <si>
    <t>/איגודן/מניב ראשון/פ.ר קולורדיזיין בע''מ/זרם תעשייתי אחוד</t>
  </si>
  <si>
    <t>/איגודן/מניב ראשון/י. ד שלוס בע''מ/זרם תעשייתי אחוד</t>
  </si>
  <si>
    <t>מוצא מפריד עילי</t>
  </si>
  <si>
    <t>/איגודן/מניב ראשון/שלגוגו בע"מ/זרם תעשייתי אחוד</t>
  </si>
  <si>
    <t>/איגודן/מניב ראשון/עוגות דה לה פה + קמיליה רטבים/זרם תעשייתי אחוד</t>
  </si>
  <si>
    <t>/איגודן/חולון - מי שקמה/אומנות המתוקים/זרם תעשייתי אחוד</t>
  </si>
  <si>
    <t>/איגודן/מי בת ים/SPAT/זרם תעשייתי אחוד</t>
  </si>
  <si>
    <t>/איגודן/חולון - מי שקמה/ר. נאם שירות וחלפים/זרם תעשייתי אחוד</t>
  </si>
  <si>
    <t>/איגודן/חולון - מי שקמה/סנדורי אומן בע''מ/זרם תעשייתי אחוד</t>
  </si>
  <si>
    <t>/איגודן/חולון - מי שקמה/לא בשימוש/זרם תעשייתי אחוד</t>
  </si>
  <si>
    <t>/איגודן/חולון - מי שקמה/אור ניקוי יבש/זרם תעשייתי אחוד</t>
  </si>
  <si>
    <t>/איגודן/חולון - מי שקמה/רמי לוי רשת חנויות ש/זרם תעשייתי אחוד</t>
  </si>
  <si>
    <t>/איגודן/חולון - מי שקמה/קפה גן סיפור/זרם תעשייתי אחוד</t>
  </si>
  <si>
    <t>/איגודן/חולון - מי שקמה/מוסך מבורך/זרם תעשייתי אחוד</t>
  </si>
  <si>
    <t>/איגודן/חולון - מי שקמה/מכבסת לוגשי/זרם תעשייתי אחוד</t>
  </si>
  <si>
    <t>/איגודן/חולון - מי שקמה/מכבסת טל/זרם תעשייתי אחוד</t>
  </si>
  <si>
    <t>/איגודן/חולון - מי שקמה/מכבסת בן חור שאול/זרם תעשייתי אחוד</t>
  </si>
  <si>
    <t>/איגודן/חולון - מי שקמה/מישה נכסים בע"מ/זרם תעשייתי אחוד</t>
  </si>
  <si>
    <t>/איגודן/חולון - מי שקמה/דלק מנטה קמעונאות דר/זרם תעשייתי אחוד</t>
  </si>
  <si>
    <t>/איגודן/מניב ראשון/ראשון ביזנס סנטר/זרם תעשייתי אחוד</t>
  </si>
  <si>
    <t>/איגודן/מניב ראשון/לידי קוקי (2012) בע"מ/זרם תעשייתי אחוד</t>
  </si>
  <si>
    <t>/איגודן/מניב ראשון/אקלר בע"מ/זרם תעשייתי אחוד</t>
  </si>
  <si>
    <t>/איגודן/מניב ראשון/קייטרינג תפוח הזהב/זרם תעשייתי אחוד</t>
  </si>
  <si>
    <t>/איגודן/מניב ראשון/מאסטר קלאס - מאפיית רומן/זרם תעשייתי אחוד</t>
  </si>
  <si>
    <t>/איגודן/מניב ראשון/גרינפלד יזמות בתעשייה/זרם תעשייתי אחוד</t>
  </si>
  <si>
    <t>/איגודן/מי אביבים/ניטן תאי בע"מ /זרם תעשייתי אחוד מוצא מפריד</t>
  </si>
  <si>
    <t>זרם תעשייתי אחוד מוצא מפריד</t>
  </si>
  <si>
    <t>/איגודן/עין אפק תאגיד מים וביוב/תחנת תדלוק דור אלון אפק/זרם תעשייתי אחוד/מוצא מתקן טפול</t>
  </si>
  <si>
    <t>זרם תעשייתי אחוד/מוצא מתקן טפול</t>
  </si>
  <si>
    <t>/איגודן/חולון - מי שקמה/דגן שמים בע"מ/זרם תעשייתי אחוד-מוצא מתקן</t>
  </si>
  <si>
    <t>זרם תעשייתי אחוד-מוצא מתקן</t>
  </si>
  <si>
    <t>/איגודן/יהוד/יקב צ'ילאג- לא פעיל/זרם תעשייתי1</t>
  </si>
  <si>
    <t>זרם תעשייתי1</t>
  </si>
  <si>
    <t>/איגודן/עין אפק תאגיד מים וביוב/מתחם ONE טכנולוגיות/חדר אוכל- מוצא מפריד שומן</t>
  </si>
  <si>
    <t>חדר אוכל- מוצא מפריד שומן</t>
  </si>
  <si>
    <t>/איגודן/י.ת.ד/מעדני מזרע/חדר קצבים</t>
  </si>
  <si>
    <t>חדר קצבים</t>
  </si>
  <si>
    <t>/איגודן/תאגיד לא לחיוב/בדיקות מי נגר עילי /חוף הגולשים</t>
  </si>
  <si>
    <t>חוף הגולשים</t>
  </si>
  <si>
    <t>/איגודן/מניב ראשון/אלקטרה/חיבור לביוב העירוני</t>
  </si>
  <si>
    <t>חיבור לביוב העירוני</t>
  </si>
  <si>
    <t>שוחה הקולטת את כל שפכי המתחם ברחבת הדשא</t>
  </si>
  <si>
    <t>/איגודן/מניב ראשון/סלטי משאני/חיבור לביוב העירוני</t>
  </si>
  <si>
    <t>נדגם בשוחה במחסן</t>
  </si>
  <si>
    <t>/איגודן/מניב ראשון/מוסך המאגר/חיבור לביוב העירוני</t>
  </si>
  <si>
    <t>אין יציאה לביוב של שפכים תעשייתיים</t>
  </si>
  <si>
    <t>/איגודן/מניב ראשון/שופרסל דיל מרלו"ג/חיבור לביוב עירוני</t>
  </si>
  <si>
    <t>חיבור לביוב עירוני</t>
  </si>
  <si>
    <t>נמצא על מדרכה מול עמדת שמירה בכניסה</t>
  </si>
  <si>
    <t>/איגודן/מניב ראשון/נאפיס (ראשלצ) א.ת.ישן/חיבור לביוב עירוני</t>
  </si>
  <si>
    <t>שוחה  ליד דלת כניסה למטבח</t>
  </si>
  <si>
    <t>/איגודן/תאגיד לא לחיוב/בדיקות מי נגר עילי /טרומפלדור</t>
  </si>
  <si>
    <t>טרומפלדור</t>
  </si>
  <si>
    <t>/איגודן/שפד"ן/יומי - תלת חודשי</t>
  </si>
  <si>
    <t>יומי - תלת חודשי</t>
  </si>
  <si>
    <t>/איגודן/מי בת ים/מוסך (עילית)  אור אל/יצאה ממתקן הטפול</t>
  </si>
  <si>
    <t>יצאה ממתקן הטפול</t>
  </si>
  <si>
    <t>/איגודן/מי ברק/ד"ר פישר/יצאה ממתקן הטפול</t>
  </si>
  <si>
    <t>/איגודן/שפד"ן/בוצה שבועית/יציאה</t>
  </si>
  <si>
    <t>יציאה</t>
  </si>
  <si>
    <t>/איגודן/שפד"ן/בוצה  יומית/יציאה</t>
  </si>
  <si>
    <t>/איגודן/שפד"ן/יומי - תלת חודשי/יציאה</t>
  </si>
  <si>
    <t>/איגודן/שפד"ן/מיוחדים/יציאה</t>
  </si>
  <si>
    <t>/איגודן/מי תהום דיגומים/מגדל ספיר תובל פינת הרקון ר"ג/יציאה</t>
  </si>
  <si>
    <t>/איגודן/מי תהום דיגומים/הכובשים 1-5 ת"א- מי איביבים/יציאה</t>
  </si>
  <si>
    <t>/איגודן/מי תהום דיגומים/תל אביב מאיר יערי 13- מי אביבים/יציאה</t>
  </si>
  <si>
    <t>/איגודן/מי תהום דיגומים/ב.ס.ר מתחם הארגז- מי אביבים/יציאה</t>
  </si>
  <si>
    <t>/איגודן/מי תהום דיגומים/הברזל 9א, תל אביב- מי אביבים/יציאה</t>
  </si>
  <si>
    <t>/איגודן/מי תהום דיגומים/הברזל 11 , תל אביב- מי אביבים/יציאה</t>
  </si>
  <si>
    <t>/איגודן/מי תהום דיגומים/ערבי נחל דניה סיבוס- מי אביבים/יציאה</t>
  </si>
  <si>
    <t>/איגודן/מי תהום דיגומים/תל אביב טשרניחובסקי 8- מי אביבים/יציאה</t>
  </si>
  <si>
    <t>/איגודן/מי תהום דיגומים/תל אביב אוסישקין 44- מי אביבים/יציאה</t>
  </si>
  <si>
    <t>/איגודן/מי תהום דיגומים/סמינר הקיבוצים- מי אביבים/יציאה</t>
  </si>
  <si>
    <t>/איגודן/תאגיד לא לחיוב/מי אביבים מי קיץ/יציאה</t>
  </si>
  <si>
    <t>/איגודן/מי תהום דיגומים/מגדל גינדי (שוק סיטונאי 2) ת"א- מי אביבים/יציאה</t>
  </si>
  <si>
    <t>/איגודן/מי תהום דיגומים/איינשטיין 10 ת"א-מי אביבים/יציאה</t>
  </si>
  <si>
    <t>/איגודן/שפד"ן/דשן מעוכל/יציאה</t>
  </si>
  <si>
    <t>/איגודן/מי תהום דיגומים/פרויקט נחמיה ת"א- מי אביבים/יציאה</t>
  </si>
  <si>
    <t>/איגודן/מי תהום דיגומים/המרד נוה צדק הרב קוק, תל אביב/יציאה</t>
  </si>
  <si>
    <t>/איגודן/מי תהום דיגומים/ YBOX יוחנן הסנדלר בת ים/יציאה</t>
  </si>
  <si>
    <t>/איגודן/מי תהום דיגומים/צפת 8 פינת דרויאנוב תל אביב/יציאה</t>
  </si>
  <si>
    <t>/איגודן/מי תהום דיגומים/יהודה המכבי 31 תל אביב/יציאה</t>
  </si>
  <si>
    <t>/איגודן/מי תהום דיגומים/מרזוק ועזר 7-9, תל אביב/יציאה</t>
  </si>
  <si>
    <t>/איגודן/מי תהום דיגומים/ברק- מי אביבים/יציאה</t>
  </si>
  <si>
    <t>/איגודן/מי תהום דיגומים/פנורמה צפון שרגא רפאלי 19, פתח תקוה/יציאה</t>
  </si>
  <si>
    <t>/איגודן/שפד"ן/בוצה חוזרת שלב א'1/יציאה</t>
  </si>
  <si>
    <t>/איגודן/מי בת ים/מוסך מור השלום/יציאה לביוב</t>
  </si>
  <si>
    <t>/איגודן/מי ברק/ת. רחיצה מנהרה 2000 - אצטדיון משה/יציאה לביוב</t>
  </si>
  <si>
    <t>/איגודן/י.ת.ד/מעדני מזרע/יציאה לביוב</t>
  </si>
  <si>
    <t>/איגודן/חולון - מי שקמה/טרז פזוס טורטיות/יציאה לביוב</t>
  </si>
  <si>
    <t>חצר פריקה</t>
  </si>
  <si>
    <t>/איגודן/חולון - מי שקמה/ר.כ.עוגיות /יציאה לביוב</t>
  </si>
  <si>
    <t>/איגודן/מניב ראשון/אולמי גאלה/יציאה לקו ביוב</t>
  </si>
  <si>
    <t>יציאה לקו ביוב</t>
  </si>
  <si>
    <t>/איגודן/יהוד/יקב צ'ילאג- לא פעיל/יציאה מבור שיקוע</t>
  </si>
  <si>
    <t>יציאה מבור שיקוע</t>
  </si>
  <si>
    <t>שוחה בחצר/גינה הצצדי</t>
  </si>
  <si>
    <t>/איגודן/חולון - מי שקמה/קונדיטוריה רוני ובנו/יציאה מהמפריד</t>
  </si>
  <si>
    <t>יציאה מהמפריד</t>
  </si>
  <si>
    <t>/איגודן/י.ת.ד/מפעל צורן - מעגן מיכאל/יציאה מטפול בשפכים</t>
  </si>
  <si>
    <t>יציאה מטפול בשפכים</t>
  </si>
  <si>
    <t>/איגודן/מי בת ים/שאנטי/יציאה ממפריד</t>
  </si>
  <si>
    <t>יציאה ממפריד</t>
  </si>
  <si>
    <t>/איגודן/מי בת ים/טובגו/יציאה ממפריד</t>
  </si>
  <si>
    <t>/איגודן/חולון - מי שקמה/סוביגל/יציאה ממפריד</t>
  </si>
  <si>
    <t>בחצר תפעול</t>
  </si>
  <si>
    <t>/איגודן/מי בת ים/שוקיל'ה/יציאה ממפריד</t>
  </si>
  <si>
    <t>/איגודן/רמת גן/&amp;תחנת תדלוק אלון שרות - תדלוק/יציאה ממפריד דלק</t>
  </si>
  <si>
    <t>יציאה ממפריד דלק</t>
  </si>
  <si>
    <t>סמוך לתחנת הרחיצה ליד היציאה מתחנת התדלוק</t>
  </si>
  <si>
    <t>/איגודן/אזור - מי שקמה/ת. דלק  קמעונאות בדרכים (שערי דלק)/יציאה ממפריד דלק</t>
  </si>
  <si>
    <t>נקודת דיגום נמצאת ברחבת התחנה</t>
  </si>
  <si>
    <t>/איגודן/אור - יהודה -  מי שקמה/תחנת תדלוק סונול קרן/יציאה ממפריד הדלק</t>
  </si>
  <si>
    <t>יציאה ממפריד הדלק</t>
  </si>
  <si>
    <t>נקודת דיגום נמצאת ברחבת הבחנה</t>
  </si>
  <si>
    <t>/איגודן/מי בת ים/מלון לאונרדו (מרקיורי)/יציאה ממפריד השומן</t>
  </si>
  <si>
    <t>יציאה ממפריד השומן</t>
  </si>
  <si>
    <t>/איגודן/חולון - מי שקמה/טעמית פניני השף/יציאה ממפריד השומן</t>
  </si>
  <si>
    <t>בכניסה למפעל</t>
  </si>
  <si>
    <t>/איגודן/מי בת ים/מסעדת המרפסת/יציאה ממפריד השומן</t>
  </si>
  <si>
    <t>/איגודן/מי בת ים/אולמי שיין (לבונה)/יציאה ממפריד השומן</t>
  </si>
  <si>
    <t>נקודת דיגום נמצאת בחדר אשפה של הבניין</t>
  </si>
  <si>
    <t>/איגודן/חולון - מי שקמה/שופרסל קרן היסוד/יציאה ממפריד השומן</t>
  </si>
  <si>
    <t>/איגודן/אור - יהודה -  מי שקמה/מסעדת סמרקנד/יציאה ממפריד השומן</t>
  </si>
  <si>
    <t>/איגודן/אור - יהודה -  מי שקמה/קפה ג'ו + רימון/יציאה ממפריד שומן</t>
  </si>
  <si>
    <t>יציאה ממפריד שומן</t>
  </si>
  <si>
    <t>/איגודן/מי אביבים/בית גיל הזהב/יציאה ממפריד שומן</t>
  </si>
  <si>
    <t>/איגודן/חולון - מי שקמה/&amp;מוסך קל אוטו/יציאה ממפריד שומן</t>
  </si>
  <si>
    <t>במוצא מפריד</t>
  </si>
  <si>
    <t>/איגודן/חולון - מי שקמה/קובי שיווק מוצרי בשר/יציאה ממפריד שומן</t>
  </si>
  <si>
    <t>כניסה לעסק</t>
  </si>
  <si>
    <t>/איגודן/אור - יהודה -  מי שקמה/בית סיעודי - צומת סביון/יציאה ממפריד שומן</t>
  </si>
  <si>
    <t>/איגודן/מי אביבים/בית דיור מוגן משען נאות אפקה/יציאה ממפריד שומן</t>
  </si>
  <si>
    <t>/איגודן/מי בת ים/ מגה בעיר--221/יציאה ממפריד שומן</t>
  </si>
  <si>
    <t>/איגודן/אזור - מי שקמה/(לשעבר בלמון) B4U/יציאה ממפריד שומן</t>
  </si>
  <si>
    <t>נקודת דיגום נמצאת בחצר המפעל</t>
  </si>
  <si>
    <t>/איגודן/חולון - מי שקמה/קניון חולון - מפריד קטן/יציאה ממפריד שומן קטן</t>
  </si>
  <si>
    <t>יציאה ממפריד שומן קטן</t>
  </si>
  <si>
    <t>/איגודן/עין אפק תאגיד מים וביוב/מוסך עדן- משולם רפי/יציאה ממפריד שמן</t>
  </si>
  <si>
    <t>יציאה ממפריד שמן</t>
  </si>
  <si>
    <t>/איגודן/אזור - מי שקמה/מוסך שריף את חנא/יציאה ממפריד שמן</t>
  </si>
  <si>
    <t>/איגודן/מי בת ים/מיכל נגרין/יציאה ממתקן הטפול</t>
  </si>
  <si>
    <t>יציאה ממתקן הטפול</t>
  </si>
  <si>
    <t>/איגודן/מניב ראשון/מועב/יציאה ממתקן הטפול</t>
  </si>
  <si>
    <t>/איגודן/חולון - מי שקמה/משען בית אבות/יציאה ממתקן הטפול</t>
  </si>
  <si>
    <t>סמוך לגדר</t>
  </si>
  <si>
    <t>/איגודן/חולון - מי שקמה/פיוניר לגלופות/יציאה ממתקן הטפול</t>
  </si>
  <si>
    <t>בתוך העסק בחדר אוסמוזה</t>
  </si>
  <si>
    <t>/איגודן/חולון - מי שקמה/גדרון מאפים /יציאה ממתקן הטפול</t>
  </si>
  <si>
    <t>בכניסה למחסן</t>
  </si>
  <si>
    <t>/איגודן/מניב ראשון/נאפיס (חולון) א.ת.חדש/יציאה ממתקן הטפול</t>
  </si>
  <si>
    <t>/איגודן/מניב ראשון/מעדני מניה ראשל"צ/יציאה ממתקן הטפול</t>
  </si>
  <si>
    <t>/איגודן/מניב ראשון/המאפה הצרפתי/יציאה ממתקן הטפול</t>
  </si>
  <si>
    <t>שוחה בשביל גישה</t>
  </si>
  <si>
    <t>/איגודן/אזור - מי שקמה/קווין סיטי (אולמי הנסיכה)/יציאה ממתקן הטפול</t>
  </si>
  <si>
    <t>/איגודן/מניב ראשון/שואף את ברוק/יציאה ממתקן הטפול</t>
  </si>
  <si>
    <t>/איגודן/מניב ראשון/פרינטאלקטרוניקס/יציאה ממתקן הטפול</t>
  </si>
  <si>
    <t>נדגם בתא אחרון של מתקן הטיפול בחצר אחורית של חדר השפכים</t>
  </si>
  <si>
    <t>/איגודן/מניב ראשון/מעדני מיקי/יציאה ממתקן הטפול</t>
  </si>
  <si>
    <t>/איגודן/מניב ראשון/בסט מייסטר בשר/יציאה ממתקן הטפול</t>
  </si>
  <si>
    <t>/איגודן/מי בת ים/שיפודי ציפורה/יציאה ממתקן הטפול</t>
  </si>
  <si>
    <t>שוחה על המדרכה בפינת הרחוב</t>
  </si>
  <si>
    <t>/איגודן/מי בת ים/מגדלי הים התיכון/יציאה ממתקן הטפול</t>
  </si>
  <si>
    <t>זרם יציאה ממיכל ניטרול</t>
  </si>
  <si>
    <t>/איגודן/מי בת ים/מוסך מרץ/יציאה ממתקן הטפול</t>
  </si>
  <si>
    <t>/איגודן/מי בת ים/קונדיטוריה כחול לבן/יציאה ממתקן הטפול</t>
  </si>
  <si>
    <t>בחצר אחורית של המפעל</t>
  </si>
  <si>
    <t>/איגודן/רמת גן/יוסקוביץ' גרופ אירועים בע''מ (הדר די מול)/יציאה ממתקן הטפול</t>
  </si>
  <si>
    <t>מוצא מפריד קומה 1 בחניון הדי מול</t>
  </si>
  <si>
    <t>/איגודן/מיתב תאגיד אזורי למים וביוב/אסיא/יציאה ממתקן הטפול</t>
  </si>
  <si>
    <t>/איגודן/מיתב תאגיד אזורי למים וביוב/זליון/יציאה ממתקן הטפול</t>
  </si>
  <si>
    <t>/איגודן/מיתב תאגיד אזורי למים וביוב/פרקש שמשון/יציאה ממתקן הטפול</t>
  </si>
  <si>
    <t>/איגודן/מיתב תאגיד אזורי למים וביוב/מעלות הקודש (לשעבר אתגר)/יציאה ממתקן הטפול</t>
  </si>
  <si>
    <t>/איגודן/מיתב תאגיד אזורי למים וביוב/חומש/יציאה ממתקן הטפול</t>
  </si>
  <si>
    <t>זמני פתיחה משתנים</t>
  </si>
  <si>
    <t>/איגודן/מיתב תאגיד אזורי למים וביוב/פיברוטקס/יציאה ממתקן הטפול</t>
  </si>
  <si>
    <t>/איגודן/מיתב תאגיד אזורי למים וביוב/אלטק/יציאה ממתקן הטפול</t>
  </si>
  <si>
    <t>/איגודן/מיתב תאגיד אזורי למים וביוב/הלברג/יציאה ממתקן הטפול</t>
  </si>
  <si>
    <t>/איגודן/מיתב תאגיד אזורי למים וביוב/נוי שרותי תברואה בע"מ (שרותי נוי המנוף אילת בע"מ)/יציאה ממתקן הטפול</t>
  </si>
  <si>
    <t>ליווי למתחם השטיפה</t>
  </si>
  <si>
    <t>/איגודן/מיתב תאגיד אזורי למים וביוב/אלדג/יציאה ממתקן הטפול</t>
  </si>
  <si>
    <t>/איגודן/חולון - מי שקמה/&amp;וישיי טכנולוגיות מתקדמות- ציפוי/יציאה ממתקן הטפול</t>
  </si>
  <si>
    <t>שוחה ליד הכניסה לחדר אוכל</t>
  </si>
  <si>
    <t>/איגודן/חולון - מי שקמה/תרשיש היוצר/יציאה ממתקן הטפול</t>
  </si>
  <si>
    <t>/איגודן/חולון - מי שקמה/גבעול - אוסם/יציאה ממתקן הטפול</t>
  </si>
  <si>
    <t>/איגודן/חולון - מי שקמה/שרותי רכב האורגים/יציאה ממתקן הטפול</t>
  </si>
  <si>
    <t>בחצר העסק</t>
  </si>
  <si>
    <t>/איגודן/חולון - מי שקמה/תחנת דלק פז קרית שרת/יציאה ממתקן הטפול</t>
  </si>
  <si>
    <t>/איגודן/חולון - מי שקמה/תחנת מעבר לאשפה ביתי/יציאה ממתקן הטפול</t>
  </si>
  <si>
    <t>/איגודן/חולון - מי שקמה/בשר מעולה בע"מ/יציאה ממתקן הטפול</t>
  </si>
  <si>
    <t>/איגודן/מי בת ים/ת. דלק יעד הכוכב (ס.ה.ד.ן)/יציאה מפריד</t>
  </si>
  <si>
    <t>יציאה מפריד</t>
  </si>
  <si>
    <t>/איגודן/י.ת.ד/רולדין/יציאה מפריד שומנים</t>
  </si>
  <si>
    <t>יציאה מפריד שומנים</t>
  </si>
  <si>
    <t>/איגודן/אזור - מי שקמה/מוסך אקספרס/יציאה מפריד שמן</t>
  </si>
  <si>
    <t>יציאה מפריד שמן</t>
  </si>
  <si>
    <t>/איגודן/הוד השרון/שלוותא/יציאה מרכזית לביוב העירוני</t>
  </si>
  <si>
    <t>יציאה מרכזית לביוב העירוני</t>
  </si>
  <si>
    <t>משמאל למטבח ומימין למרפאות החוץ</t>
  </si>
  <si>
    <t>/איגודן/י.ת.ד/רוברטו צימרמן/כללי</t>
  </si>
  <si>
    <t>/איגודן/י.ת.ד/מעדני מזרע/כללי מזרע</t>
  </si>
  <si>
    <t>כללי מזרע</t>
  </si>
  <si>
    <t>/איגודן/שפד"ן/גולמי R1/כניסה</t>
  </si>
  <si>
    <t>כניסה</t>
  </si>
  <si>
    <t>/איגודן/י.ת.ד/מפעל צורן - מעגן מיכאל/כניסה לטפול בשפכים</t>
  </si>
  <si>
    <t>כניסה לטפול בשפכים</t>
  </si>
  <si>
    <t>/איגודן/י.ת.ד/רולדין/כניסה למפריד שומן</t>
  </si>
  <si>
    <t>כניסה למפריד שומן</t>
  </si>
  <si>
    <t>/איגודן/י.ת.ד/רולדין/כניסה מפריד שומן 3</t>
  </si>
  <si>
    <t>כניסה מפריד שומן 3</t>
  </si>
  <si>
    <t>/איגודן/י.ת.ד/רולדין/כניסה מפריד שמן 2</t>
  </si>
  <si>
    <t>כניסה מפריד שמן 2</t>
  </si>
  <si>
    <t>/איגודן/עין אפק תאגיד מים וביוב/פרטנר תקשורת בע"מ/לא בשימוש - מפריד שומן</t>
  </si>
  <si>
    <t>לא בשימוש - מפריד שומן</t>
  </si>
  <si>
    <t>/איגודן/אור - יהודה -  מי שקמה/אצל התורכי/לא לדגום - מוצא מתא שומן</t>
  </si>
  <si>
    <t>לא לדגום - מוצא מתא שומן</t>
  </si>
  <si>
    <t>/איגודן/חולון - מי שקמה/קניון חולון - מפריד גדול/לא לשימוש - צינור טי מפריד שומן גדול</t>
  </si>
  <si>
    <t>לא לשימוש - צינור טי מפריד שומן גדול</t>
  </si>
  <si>
    <t>/איגודן/חולון - מי שקמה/קניון חולון - מפריד גדול/לא לשימוש - צינור טי מפריד שומן קטן</t>
  </si>
  <si>
    <t>לא לשימוש - צינור טי מפריד שומן קטן</t>
  </si>
  <si>
    <t>בתוך החניון</t>
  </si>
  <si>
    <t>/איגודן/הוד השרון/מגדלי הוד השרון/מגדל הייטק</t>
  </si>
  <si>
    <t>מגדל הייטק</t>
  </si>
  <si>
    <t>/איגודן/י.ת.ד/רולדין/מדיח כלים</t>
  </si>
  <si>
    <t>מדיח כלים</t>
  </si>
  <si>
    <t>/איגודן/יהוד/אמיגוס/מוצא בור שמנים</t>
  </si>
  <si>
    <t>מוצא בור שמנים</t>
  </si>
  <si>
    <t>שוחה בחצר אחורי של המפעל</t>
  </si>
  <si>
    <t>/איגודן/מי ברק/ת.תדלוק דור אלון  (ארגמן)/מוצא זרם תעשייתי</t>
  </si>
  <si>
    <t>מוצא זרם תעשייתי</t>
  </si>
  <si>
    <t>/איגודן/מי ברק/ת.ת.פז איילון/מוצא זרם תעשייתי</t>
  </si>
  <si>
    <t>/איגודן/מי ברק/כתר רימון/מוצא זרם תעשייתי</t>
  </si>
  <si>
    <t>בחניון</t>
  </si>
  <si>
    <t>/איגודן/מי ברק/תחנת דלק סונול רימונים/מוצא זרם תעשייתי</t>
  </si>
  <si>
    <t>/איגודן/מי ברק/קוקה קולה/מוצא זרם תעשייתי</t>
  </si>
  <si>
    <t>מתחם סגור של מתקן הטיפול</t>
  </si>
  <si>
    <t>/איגודן/מי ברק/&amp;ת. תדלוק דור אנרגיה אלון 206/מוצא זרם תעשייתי</t>
  </si>
  <si>
    <t>/איגודן/מי ברק/ת. דלק פז יציב/מוצא זרם תעשייתי</t>
  </si>
  <si>
    <t>/איגודן/מי ברק/ת.תדלוק דור האצטדיון/מוצא זרם תעשייתי</t>
  </si>
  <si>
    <t>/איגודן/מי ברק/היכלי פאר (היכלי מלכות לשעבר)/מוצא זרם תעשייתי</t>
  </si>
  <si>
    <t>/איגודן/מי ברק/קיטרינג הדקל (אולמי הדקל והתמר)/מוצא זרם תעשייתי</t>
  </si>
  <si>
    <t>/איגודן/מי ברק/ת.ת. בן צבי/מוצא זרם תעשייתי</t>
  </si>
  <si>
    <t>/איגודן/מי ברק/אולמי וגשל/מוצא זרם תעשייתי</t>
  </si>
  <si>
    <t>/איגודן/מי ברק/דלק מנטה/מוצא זרם תעשייתי</t>
  </si>
  <si>
    <t>/איגודן/מי ברק/אריסטוקרט/מוצא זרם תעשייתי</t>
  </si>
  <si>
    <t>/איגודן/מי ברק/מרכז סיעוד וותיקים/מוצא זרם תעשייתי</t>
  </si>
  <si>
    <t>/איגודן/מי ברק/ביסקוטי/מוצא זרם תעשייתי</t>
  </si>
  <si>
    <t>/איגודן/מי בת ים/גלידה ויקטורי/מוצא זרם תעשייתי</t>
  </si>
  <si>
    <t>/איגודן/מי אביבים/בית בלב בע''מ/מוצא כללי</t>
  </si>
  <si>
    <t>/איגודן/מי אביבים/אמריקן פאלאס (בור שאיבה אזור כתום)/מוצא כללי</t>
  </si>
  <si>
    <t>/איגודן/מי אביבים/מוסך השלשה בע''מ/מוצא כללי</t>
  </si>
  <si>
    <t>/איגודן/מי אביבים/מחנה הקריה - משרד הביטחון/מוצא כללי</t>
  </si>
  <si>
    <t>/איגודן/מי אביבים/חניון מרכז ויצמן,ניהול בע"מ (בור שאיבה אזור סגול) /מוצא כללי</t>
  </si>
  <si>
    <t>/איגודן/מי אביבים/מסעדת סיטארה (הרנט בע"מ HARNET LTD)/מוצא כללי</t>
  </si>
  <si>
    <t>/איגודן/מי אביבים/א.ס. חדר האוכל תל-אביב שותפות מוגבלת /מוצא כללי</t>
  </si>
  <si>
    <t>/איגודן/מי אביבים/מלון קראון פלאזה תל אביב (מלונות אפריקה ישראל בע"מ)/מוצא כללי</t>
  </si>
  <si>
    <t>/איגודן/מי אביבים/ארידן אחזקות בע"מ (בור שאיבה אזור כתום)/מוצא כללי</t>
  </si>
  <si>
    <t>/איגודן/מי אביבים/מרכז משען בע"מ (חל"צ) (שלונסקי אברם /מוצא כללי</t>
  </si>
  <si>
    <t>/איגודן/מי אביבים/בית דיור מוגן עד 120/מוצא כללי</t>
  </si>
  <si>
    <t>/איגודן/מי אביבים/מוסך דן שיכון דן/מוצא כללי</t>
  </si>
  <si>
    <t>/איגודן/מניב ראשון/מוסך יונדאי/מוצא לביוב העירוני</t>
  </si>
  <si>
    <t>מוצא לביוב העירוני</t>
  </si>
  <si>
    <t>שוחה הקרובה לשער כניסה אחורי, באזור הפחחות</t>
  </si>
  <si>
    <t>/איגודן/מניב ראשון/בלוודר/מוצא לביוב העירוני</t>
  </si>
  <si>
    <t>שוחה באזור כניסה אחורית לאולם</t>
  </si>
  <si>
    <t>/איגודן/מי תהום דיגומים/אתר השפלה חדש- מי אביבים/מוצא למערכת הביוב</t>
  </si>
  <si>
    <t>מוצא למערכת הביוב</t>
  </si>
  <si>
    <t>/איגודן/מי תהום דיגומים/הברזל 22 תל אביב- מי אביבים/מוצא למערכת הביוב</t>
  </si>
  <si>
    <t>/איגודן/מניב ראשון/נקוי ראשון/מוצא לקו הביוב</t>
  </si>
  <si>
    <t>מוצא לקו הביוב</t>
  </si>
  <si>
    <t>/איגודן/מניב ראשון/מנזל'ה (לשעבר קייטרינג ל.נ.ג/מוצא לקו הביוב</t>
  </si>
  <si>
    <t>שוחה בכביש גישה</t>
  </si>
  <si>
    <t>/איגודן/מיתב תאגיד אזורי למים וביוב/מוסך ניצנים/מוצא מהמפריד</t>
  </si>
  <si>
    <t>/איגודן/הוד השרון/עדין/מוצא מהמפריד</t>
  </si>
  <si>
    <t>/איגודן/מיתב תאגיד אזורי למים וביוב/מהדרין/מוצא מהמפריד</t>
  </si>
  <si>
    <t>/איגודן/הוד השרון/מחלבת המושבה/מוצא מהמתקנים</t>
  </si>
  <si>
    <t>מוצא מהמתקנים</t>
  </si>
  <si>
    <t>מוצא ממתקן טיפול</t>
  </si>
  <si>
    <t>/איגודן/מי תהום דיגומים/מגדלי הרב קוק הירקון 29 ת"א- מי אביבים/מוצא מי תהום לשוחת ביוב עירונית ברחוב אהרונסו</t>
  </si>
  <si>
    <t>מוצא מי תהום לשוחת ביוב עירונית ברחוב אהרונסו</t>
  </si>
  <si>
    <t>/איגודן/מניב ראשון/מועב/מוצא ממתקן חדש</t>
  </si>
  <si>
    <t>מוצא ממתקן חדש</t>
  </si>
  <si>
    <t>שוחה לפני עלייה ברמפה</t>
  </si>
  <si>
    <t>/איגודן/מיתב תאגיד אזורי למים וביוב/מוסך סוברו פ"ת/מוצא מפריד</t>
  </si>
  <si>
    <t>מוצא מפריד</t>
  </si>
  <si>
    <t>/איגודן/מיתב תאגיד אזורי למים וביוב/מוסך חזני יוסף בע"מ /מוצא מפריד</t>
  </si>
  <si>
    <t>/איגודן/יהוד/מוסך הדקל- לא פעיל/מוצא מפריד</t>
  </si>
  <si>
    <t>שוחה במרכז המוסך</t>
  </si>
  <si>
    <t>/איגודן/מניב ראשון/אולמי סאן רויאל/מוצא מפריד</t>
  </si>
  <si>
    <t>/איגודן/מי אביבים/תחנת דלק פז השלום  /מוצא מפריד</t>
  </si>
  <si>
    <t>/איגודן/מניב ראשון/שפע ברכות/מוצא מפריד</t>
  </si>
  <si>
    <t>/איגודן/אור - יהודה -  מי שקמה/הרמיטאג' (ברייט הול)/מוצא מפריד</t>
  </si>
  <si>
    <t>/איגודן/חולון - מי שקמה/קרן משאבות בטון/מוצא מפריד</t>
  </si>
  <si>
    <t>בתוך העסק שוחה ליד הגדר</t>
  </si>
  <si>
    <t>/איגודן/הוד השרון/אחוזת השרון/מוצא מפריד</t>
  </si>
  <si>
    <t>במוצא מפריד השומן</t>
  </si>
  <si>
    <t>/איגודן/מניב ראשון/אודי גינדי /מוצא מפריד</t>
  </si>
  <si>
    <t>/איגודן/מניב ראשון/אחוזת ים/מוצא מפריד</t>
  </si>
  <si>
    <t>שוחה לאחר מפריד שומן</t>
  </si>
  <si>
    <t>/איגודן/חולון - מי שקמה/חצי חינם הנפח/מוצא מפריד</t>
  </si>
  <si>
    <t>/איגודן/חולון - מי שקמה/אשד עמיקם/מוצא מפריד</t>
  </si>
  <si>
    <t>תא דיגום ליד הגדר</t>
  </si>
  <si>
    <t>/איגודן/מי אביבים/חברת מאיר עזרא /מוצא מפריד</t>
  </si>
  <si>
    <t>/איגודן/מי בת ים/שוקי הדייג/מוצא מפריד</t>
  </si>
  <si>
    <t>/איגודן/יהוד/מוסך אור פטישים אופל - OPAL/מוצא מפריד</t>
  </si>
  <si>
    <t>צינור T</t>
  </si>
  <si>
    <t>/איגודן/מי בת ים/ג'פניקה בן גוריון בת ים/מוצא מפריד</t>
  </si>
  <si>
    <t>הנקודה נמצאת מתחת לדק</t>
  </si>
  <si>
    <t>/איגודן/מי בת ים/שיבולת השרון העמל/מוצא מפריד</t>
  </si>
  <si>
    <t>שוחה בצמוד למכולת אשפה</t>
  </si>
  <si>
    <t>/איגודן/יהוד/קניון סביונים מזון מהיר/מוצא מפריד</t>
  </si>
  <si>
    <t>/איגודן/מיתב תאגיד אזורי למים וביוב/מסעדת ג'ימס/מוצא מפריד</t>
  </si>
  <si>
    <t>/איגודן/מיתב תאגיד אזורי למים וביוב/מוסך אלברט/מוצא מפריד</t>
  </si>
  <si>
    <t>/איגודן/מי גבעתיים – מפעלי מים וביוב/ג'פניקה/מוצא מפריד</t>
  </si>
  <si>
    <t>שוחה בחנייה</t>
  </si>
  <si>
    <t>/איגודן/יהוד/ מוסך צמיגי פרונט יוסף בע"מ/מוצא מפריד</t>
  </si>
  <si>
    <t>/איגודן/קרית אונו/ג'פניקה/מוצא מפריד</t>
  </si>
  <si>
    <t>/איגודן/מי אביבים/אגאדיר בנמל בע"מ/מוצא מפריד - זרם אחוד</t>
  </si>
  <si>
    <t>מוצא מפריד - זרם אחוד</t>
  </si>
  <si>
    <t>/איגודן/מי אביבים/מתן שמואל השקעות בע"מ-ארומה/מוצא מפריד - זרם אחוד</t>
  </si>
  <si>
    <t>/איגודן/מי אביבים/יוליה נמל תל אביב בע"מ/מוצא מפריד - זרם אחוד</t>
  </si>
  <si>
    <t>/איגודן/מי אביבים/שוק הנמל)ניהול(בע"מ/מוצא מפריד - זרם אחוד</t>
  </si>
  <si>
    <t>/איגודן/מי אביבים/פרש קיצ'ן/מוצא מפריד - זרם אחוד</t>
  </si>
  <si>
    <t>/איגודן/מי אביבים/צומת ספרים 2002-שותפות מוגבלת קפה גרג/מוצא מפריד - זרם אחוד</t>
  </si>
  <si>
    <t>/איגודן/מי אביבים/מקס ברנר-שוקולד בר הרצליה בע"מ/מוצא מפריד - זרם אחוד</t>
  </si>
  <si>
    <t>/איגודן/מי אביבים/מסעדת אושי אושי-זהזהזה גלריה לאדריכלות בע''מ/מוצא מפריד - זרם אחוד</t>
  </si>
  <si>
    <t>/איגודן/מי אביבים/מסעדת הסוכה הלבנה בע"מ + רשת קפה קפה ישראל בע"מ/מוצא מפריד - זרם אחוד</t>
  </si>
  <si>
    <t>/איגודן/מיתב תאגיד אזורי למים וביוב/אמיר חברה להנדסה וסחר בע"מ/מוצא מפריד 600 ליטר</t>
  </si>
  <si>
    <t>מוצא מפריד 600 ליטר</t>
  </si>
  <si>
    <t>/איגודן/רמת גן/ת. ת. פז עוז גרינוולד/מוצא מפריד דלק</t>
  </si>
  <si>
    <t>מוצא מפריד דלק</t>
  </si>
  <si>
    <t>מול הפנצריה</t>
  </si>
  <si>
    <t>/איגודן/רמת גן/&amp;תחנת תדלוק דלק עלית - תדלוק/מוצא מפריד דלק</t>
  </si>
  <si>
    <t>ליצד הכביש</t>
  </si>
  <si>
    <t>/איגודן/רמת גן/תחנת דלק סד"ש תל השומר/מוצא מפריד דלק</t>
  </si>
  <si>
    <t>מוצא ממפריד הדלק לצגד חנות הנוחות</t>
  </si>
  <si>
    <t>/איגודן/רמת גן/&amp;תחנת תדלוק דלק ישראמקס - תדלוק/מוצא מפריד דלק</t>
  </si>
  <si>
    <t>מוצא מפריד ליד  למשאבות המילוי לצד הכביש</t>
  </si>
  <si>
    <t>/איגודן/רמת גן/ת.ת. שערי דלק רמה/מוצא מפריד דלק</t>
  </si>
  <si>
    <t>/איגודן/רמת גן/ת. ד. סונול המכבים/מוצא מפריד דלק</t>
  </si>
  <si>
    <t>באזור תחנת הרחיצה קרוב לכיור לשטיפת ידיים</t>
  </si>
  <si>
    <t>/איגודן/מי אביבים/סונול יפו המזרקה - יפת 246/מוצא מפריד דלק</t>
  </si>
  <si>
    <t>/איגודן/מי אביבים/תחנת דלק פרבר/מוצא מפריד דלק</t>
  </si>
  <si>
    <t>/איגודן/מי אביבים/תחנת דלק גבורי ישראל/מוצא מפריד דלק</t>
  </si>
  <si>
    <t>/איגודן/מי אביבים/תחנת פז של הגשר /מוצא מפריד דלק</t>
  </si>
  <si>
    <t>/איגודן/מי אביבים/ פז - קיבוץ גלויות 100/מוצא מפריד דלק</t>
  </si>
  <si>
    <t>/איגודן/מי אביבים/תחנת דלק פז לילך בן צבי/מוצא מפריד דלק</t>
  </si>
  <si>
    <t>/איגודן/מי אביבים/תחנת דלק פז אבו כביר/מוצא מפריד דלק</t>
  </si>
  <si>
    <t>/איגודן/מי אביבים/תחנת דלק פז יריד קטנה/מוצא מפריד דלק</t>
  </si>
  <si>
    <t>/איגודן/מי אביבים/ פז יריד גדולה - רוקח 104/מוצא מפריד דלק</t>
  </si>
  <si>
    <t>/איגודן/מי אביבים/ פז גשר הירקון/מוצא מפריד דלק</t>
  </si>
  <si>
    <t>/איגודן/אור - יהודה -  מי שקמה/תחנת דלק פז אור יהודה/מוצא מפריד דלק</t>
  </si>
  <si>
    <t>/איגודן/מי אביבים/סונול טלל - יפת 246 /מוצא מפריד דלק</t>
  </si>
  <si>
    <t>/איגודן/מי אביבים/תחנת דלק סונול אביב/מוצא מפריד דלק</t>
  </si>
  <si>
    <t>/איגודן/מי אביבים/סונול - יגאל אלון 128/מוצא מפריד דלק</t>
  </si>
  <si>
    <t>/איגודן/רמת גן/ת.ת.פז רמה/מוצא מפריד דלק</t>
  </si>
  <si>
    <t>/איגודן/רמת גן/תחנת תדלוק פז עלית הראשונים/מוצא מפריד דלק</t>
  </si>
  <si>
    <t>/איגודן/יהוד/תחנת תדלוק דור יהוד/מוצא מפריד דלק</t>
  </si>
  <si>
    <t>שוחה בכניסת התחנה</t>
  </si>
  <si>
    <t>/איגודן/עינת/תחנת תדלוק אלון עינת/מוצא מפריד דלק</t>
  </si>
  <si>
    <t>/איגודן/יהוד/תחנת תדלוק פז יהוד/מוצא מפריד דלק</t>
  </si>
  <si>
    <t>שוחה ביציאת התחנה</t>
  </si>
  <si>
    <t>/איגודן/מי אביבים/תחנת דלק אלון המסגר/מוצא מפריד דלק</t>
  </si>
  <si>
    <t>/איגודן/חולון - מי שקמה/ת. דלק דיסקאונט (מרכבות אש)/מוצא מפריד דלק</t>
  </si>
  <si>
    <t>/איגודן/מי אביבים/תחנת דלק פז מויאל/מוצא מפריד דלק</t>
  </si>
  <si>
    <t>/איגודן/חולון - מי שקמה/ת. דלק נובר/מוצא מפריד דלק</t>
  </si>
  <si>
    <t>/איגודן/חולון - מי שקמה/סונול ספרינט/מוצא מפריד דלק</t>
  </si>
  <si>
    <t>/איגודן/יהוד/ תחנת תדלוק דלק יהוד/מוצא מפריד דלק</t>
  </si>
  <si>
    <t>שוחה דיגום</t>
  </si>
  <si>
    <t>/איגודן/יהוד/תחנת תדלוק טן יהוד/מוצא מפריד דלק</t>
  </si>
  <si>
    <t>/איגודן/עין אפק תאגיד מים וביוב/תחנת תדלוק אבן העזר/מוצא מפריד דלק מזרח (צפוני)</t>
  </si>
  <si>
    <t>מוצא מפריד דלק מזרח (צפוני)</t>
  </si>
  <si>
    <t>/איגודן/עין אפק תאגיד מים וביוב/תחנת תדלוק אבן העזר/מוצא מפריד דלק מערב(דרומי)</t>
  </si>
  <si>
    <t>מוצא מפריד דלק מערב(דרומי)</t>
  </si>
  <si>
    <t>/איגודן/מיתב תאגיד אזורי למים וביוב/אבשלום הראל ובניו/מוצא מפריד השומן</t>
  </si>
  <si>
    <t>מוצא מפריד השומן</t>
  </si>
  <si>
    <t>/איגודן/חולון - מי שקמה/מסעדת אווזי -עשור גידול /מוצא מפריד השומן</t>
  </si>
  <si>
    <t>/איגודן/חולון - מי שקמה/לורד סנדביץ/מוצא מפריד השומן</t>
  </si>
  <si>
    <t>/איגודן/מי ברק/אולמי גולד דונולו/מוצא מפריד השומן</t>
  </si>
  <si>
    <t>/איגודן/חולון - מי שקמה/עוגות הברון/מוצא מפריד השומן</t>
  </si>
  <si>
    <t>/איגודן/מיתב תאגיד אזורי למים וביוב/אודל אירועים (אולמי האופרה)/מוצא מפריד השומן</t>
  </si>
  <si>
    <t>/איגודן/חולון - מי שקמה/פארק וולפסון/מוצא מפריד השומן</t>
  </si>
  <si>
    <t>שוחה ליד מבנה הקניון</t>
  </si>
  <si>
    <t>/איגודן/מיתב תאגיד אזורי למים וביוב/מחלבת הכפר/מוצא מפריד השומן</t>
  </si>
  <si>
    <t>/איגודן/מי ברק/אולמי קונטיננטל/מוצא מפריד השומן</t>
  </si>
  <si>
    <t>/איגודן/מי ברק/אולמות יד עזרא/מוצא מפריד השומן</t>
  </si>
  <si>
    <t>/איגודן/חולון - מי שקמה/מוסך אדמונד/מוצא מפריד השומן</t>
  </si>
  <si>
    <t>ליד כיור לשטיפת ידיים</t>
  </si>
  <si>
    <t>/איגודן/מי ברק/ת. תדלוק דור האצטדיון - דרייב ווש/מוצא מפריד השומן</t>
  </si>
  <si>
    <t>/איגודן/מי אביבים/מלון לאונרדו ארט תל אביב (מלונות פתאל בע"מ)/מוצא מפריד זרם אחוד</t>
  </si>
  <si>
    <t>מוצא מפריד זרם אחוד</t>
  </si>
  <si>
    <t>/איגודן/חולון - מי שקמה/מתוקה פוד סרוויס בע"מ/מוצא מפריד חדש</t>
  </si>
  <si>
    <t>מוצא מפריד חדש</t>
  </si>
  <si>
    <t>בכניסה לכביש גישה</t>
  </si>
  <si>
    <t>/איגודן/הוד השרון/&amp;סנו צפוני -  מטבח/מוצא מפריד מטבח</t>
  </si>
  <si>
    <t>מוצא מפריד מטבח</t>
  </si>
  <si>
    <t>שוחה אחרי מפריד השומן של המטבח</t>
  </si>
  <si>
    <t>/איגודן/מניב ראשון/&amp;מכון וולקני/מוצא מפריד מטבח</t>
  </si>
  <si>
    <t>שוחה דיגום לאחר מפריד</t>
  </si>
  <si>
    <t>/איגודן/רמת גן/קניון איילון/מוצא מפריד מסעדות מזון מהיר (שער ברק)</t>
  </si>
  <si>
    <t>מוצא מפריד מסעדות מזון מהיר (שער ברק)</t>
  </si>
  <si>
    <t>שוחה על המדרכה לצד דרך זבוטינסקי</t>
  </si>
  <si>
    <t>/איגודן/עין אפק תאגיד מים וביוב/קייטרינג רוזמרין-מדרי גלית/מוצא מפריד שומן</t>
  </si>
  <si>
    <t>/איגודן/עינת/סופר אלונית/מוצא מפריד שומן</t>
  </si>
  <si>
    <t>/איגודן/אזור - מי שקמה/בית הבשר גינדי/מוצא מפריד שומן</t>
  </si>
  <si>
    <t>/איגודן/יהוד/ציפור השרון/מוצא מפריד שומן</t>
  </si>
  <si>
    <t>תא דיגום בחניה הקידמית</t>
  </si>
  <si>
    <t>/איגודן/עין אפק תאגיד מים וביוב/ שרון ורנה/מוצא מפריד שומן</t>
  </si>
  <si>
    <t>/איגודן/אור - יהודה -  מי שקמה/קייטרינג עבדאללה ובניו/מוצא מפריד שומן</t>
  </si>
  <si>
    <t>/איגודן/עין אפק תאגיד מים וביוב/מאפית הכפר/מוצא מפריד שומן</t>
  </si>
  <si>
    <t>/איגודן/מי בת ים/גלידה ויקטורי - בעלים קודמים/מוצא מפריד שומן</t>
  </si>
  <si>
    <t>בכניסה לחניית משאיות</t>
  </si>
  <si>
    <t>/איגודן/אור - יהודה -  מי שקמה/חיים לגזיאל מעדני בשר/מוצא מפריד שומן</t>
  </si>
  <si>
    <t>נקודת דיגום נמצאת מול הכניסה של העסק</t>
  </si>
  <si>
    <t>/איגודן/עינת/מעדני בר, עינת תעשיות מזון/מוצא מפריד שומן</t>
  </si>
  <si>
    <t>/איגודן/מי ברק/חסידי הרשב"א/מוצא מפריד שומן</t>
  </si>
  <si>
    <t>/איגודן/מיתב תאגיד אזורי למים וביוב/סלטי איכות/מוצא מפריד שומן</t>
  </si>
  <si>
    <t>/איגודן/עין אפק תאגיד מים וביוב/ביס בס /מוצא מפריד שומן</t>
  </si>
  <si>
    <t>/איגודן/אור - יהודה -  מי שקמה/מאפית וינסטו השלום/מוצא מפריד שומן</t>
  </si>
  <si>
    <t>/איגודן/מי אביבים/ג.א.ש מזון/מוצא מפריד שומן</t>
  </si>
  <si>
    <t>/איגודן/נס ציונה/אולמי גאיה/מוצא מפריד שומן</t>
  </si>
  <si>
    <t>/איגודן/אור - יהודה -  מי שקמה/מסעדת סעיד/מוצא מפריד שומן</t>
  </si>
  <si>
    <t>/איגודן/מי אביבים/אסותא/מוצא מפריד שומן</t>
  </si>
  <si>
    <t>/איגודן/יהוד/לבן ארועים- לא פעיל (סגר)/מוצא מפריד שומן</t>
  </si>
  <si>
    <t>שוחת פלסטיק בכניסה למטבח</t>
  </si>
  <si>
    <t>/איגודן/אור - יהודה -  מי שקמה/סיטי סטאר/מוצא מפריד שומן</t>
  </si>
  <si>
    <t>/איגודן/רמת גן/בניין ש.א.פ/מוצא מפריד שומן</t>
  </si>
  <si>
    <t>/איגודן/יהוד/אויה event- לא פעיל/מוצא מפריד שומן</t>
  </si>
  <si>
    <t>תא דיגום מוצא מפריד חצר אחורי של המלון</t>
  </si>
  <si>
    <t>/איגודן/מי אביבים/מלון טל/מוצא מפריד שומן</t>
  </si>
  <si>
    <t>/איגודן/מי אביבים/מלון פארק פלאזה אורכידאה/מוצא מפריד שומן</t>
  </si>
  <si>
    <t>/איגודן/מי ברק/אולם ויז'ניץ/מוצא מפריד שומן</t>
  </si>
  <si>
    <t>/איגודן/אור - יהודה -  מי שקמה/אולמי דניאל/מוצא מפריד שומן</t>
  </si>
  <si>
    <t>נקודת דיגום נמצאת מאחורי העסק</t>
  </si>
  <si>
    <t>/איגודן/מי ברק/מגש פרבר/מוצא מפריד שומן</t>
  </si>
  <si>
    <t>/איגודן/עין אפק תאגיד מים וביוב/כלמוביל/מוצא מפריד שומן</t>
  </si>
  <si>
    <t>/איגודן/קרית אונו/מקדונלדס קניון קרית אונו/מוצא מפריד שומן</t>
  </si>
  <si>
    <t>/איגודן/קרית אונו/קפה זליק קניון קרית אונו/מוצא מפריד שומן</t>
  </si>
  <si>
    <t>ברז דיגום מפריד שומנים- חניון תת קרקעי</t>
  </si>
  <si>
    <t>/איגודן/קרית אונו/מזון מהיר קניון קרית אונו- לא פעיל/מוצא מפריד שומן</t>
  </si>
  <si>
    <t>/איגודן/קרית אונו/ארומה קניון קרית אונו/מוצא מפריד שומן</t>
  </si>
  <si>
    <t>/איגודן/אור - יהודה -  מי שקמה/אטליז שרעבי/מוצא מפריד שומן</t>
  </si>
  <si>
    <t>/איגודן/קרית אונו/מגה קניון קרית אונו/מוצא מפריד שומן</t>
  </si>
  <si>
    <t>/איגודן/אור - יהודה -  מי שקמה/עדי קייטרינג/מוצא מפריד שומן</t>
  </si>
  <si>
    <t>/איגודן/אור - יהודה -  מי שקמה/מפגש אנטבה/מוצא מפריד שומן</t>
  </si>
  <si>
    <t>/איגודן/רמת גן/מקדונלדס בקניון איילון/מוצא מפריד שומן</t>
  </si>
  <si>
    <t>/איגודן/מי בת ים/שופרסל דיל בת ים/מוצא מפריד שומן</t>
  </si>
  <si>
    <t>שוחה על המדרכה קרוב לכניסת ספקים</t>
  </si>
  <si>
    <t>/איגודן/מניב ראשון/מטעמי ישראל בע"מ/מוצא מפריד שומן</t>
  </si>
  <si>
    <t>שוחה באזור גרם מדרגות בחלקו האחורי של המפעל</t>
  </si>
  <si>
    <t>/איגודן/מי אביבים/מזל וברכה - הסעדה בע"מ MAZAL &amp; BRACHA - מסעדת מסה/מוצא מפריד שומן</t>
  </si>
  <si>
    <t>/איגודן/קרית אונו/בומביקס מורי בקניון קרית אונו- לא פעיל/מוצא מפריד שומן</t>
  </si>
  <si>
    <t>/איגודן/מי בת ים/י. לב בראל/מוצא מפריד שומן</t>
  </si>
  <si>
    <t>שוחה בחזית הכניסה למפעל</t>
  </si>
  <si>
    <t>/איגודן/מי בת ים/פונדק בני/מוצא מפריד שומן</t>
  </si>
  <si>
    <t>/איגודן/רמת גן/בר אילן קפה גרג /מוצא מפריד שומן</t>
  </si>
  <si>
    <t>/איגודן/רמת גן/בר אילן  קרנף /מוצא מפריד שומן</t>
  </si>
  <si>
    <t>/איגודן/רמת גן/בר אילן אגודת הסטודנטים/מוצא מפריד שומן</t>
  </si>
  <si>
    <t>/איגודן/רמת גן/בר אילן קפה אינטרנט/מוצא מפריד שומן</t>
  </si>
  <si>
    <t>/איגודן/רמת גן/שווארמה שמש/מוצא מפריד שומן</t>
  </si>
  <si>
    <t>/איגודן/מניב ראשון/ר. צ. חברה לרכב וציוד בע''מ (אלבר)/מוצא מפריד שומן</t>
  </si>
  <si>
    <t>שוחה באזור תחנת רחיצה</t>
  </si>
  <si>
    <t>/איגודן/מי בת ים/בייבי עוף בע"מ/מוצא מפריד שומן</t>
  </si>
  <si>
    <t>/איגודן/קרית אונו/קפה גן סיפור בע"מ/מוצא מפריד שומן</t>
  </si>
  <si>
    <t>/איגודן/מי בת ים/פרשמרקט/מוצא מפריד שומן קצבייה</t>
  </si>
  <si>
    <t>מוצא מפריד שומן קצבייה</t>
  </si>
  <si>
    <t>שוחה נמצאת מתחת למדרגות חירום</t>
  </si>
  <si>
    <t>/איגודן/יהוד/צ'ארלי מזרח ומערב/מוצא מפריד שומנים</t>
  </si>
  <si>
    <t>מוצא מפריד שומנים</t>
  </si>
  <si>
    <t>צינור מוצא מפריד שומנים</t>
  </si>
  <si>
    <t>/איגודן/יהוד/לחם יין/מוצא מפריד שומנים</t>
  </si>
  <si>
    <t>ברז דיגום במדריד שומנים בחניון תת קרקעי</t>
  </si>
  <si>
    <t>/איגודן/מי אביבים/מוסך הוד/מוצא מפריד שמן</t>
  </si>
  <si>
    <t>/איגודן/רמת גן/מוסך (יהלום) צ'ק אפּ/מוצא מפריד שמן</t>
  </si>
  <si>
    <t>/איגודן/מיתב תאגיד אזורי למים וביוב/מוסך סובארו פ"ת/מוצא מפריד שמן</t>
  </si>
  <si>
    <t>/איגודן/אור - יהודה -  מי שקמה/מוסך א.מ.ואחיו/מוצא מפריד שמן</t>
  </si>
  <si>
    <t>/איגודן/יהוד/מוסך חזי ואלי- לא פעיל/מוצא מפריד שמן</t>
  </si>
  <si>
    <t>/איגודן/רמת גן/מוסך מודיעין/מוצא מפריד שמן</t>
  </si>
  <si>
    <t>/איגודן/עין אפק תאגיד מים וביוב/מוסך ג.ע.ש/מוצא מפריד שמנים</t>
  </si>
  <si>
    <t>מוצא מפריד שמנים</t>
  </si>
  <si>
    <t>/איגודן/חולון - מי שקמה/איתי מוטורס/מוצא מפריד, משאבה טבולה</t>
  </si>
  <si>
    <t>מוצא מפריד, משאבה טבולה</t>
  </si>
  <si>
    <t>ליד משאבה טבולה</t>
  </si>
  <si>
    <t>/איגודן/עין אפק תאגיד מים וביוב/אשבול/מוצא מפריד-זרם תעשייתי</t>
  </si>
  <si>
    <t>מוצא מפריד-זרם תעשייתי</t>
  </si>
  <si>
    <t>/איגודן/אזור - מי שקמה/ת.דלק "סונול" ספרינט/מוצא מפריד-זרם תעשייתי</t>
  </si>
  <si>
    <t>/איגודן/הרצליה/BBB/מוצא מתקן</t>
  </si>
  <si>
    <t>מוצא מתקן</t>
  </si>
  <si>
    <t>/איגודן/הרצליה/חינוואי/מוצא מתקן</t>
  </si>
  <si>
    <t>/איגודן/הרצליה/מיט אנד רן /מוצא מתקן</t>
  </si>
  <si>
    <t>/איגודן/הרצליה/שגב /מוצא מתקן</t>
  </si>
  <si>
    <t>/איגודן/הרצליה/סנדוויץ פקטורי/מוצא מתקן</t>
  </si>
  <si>
    <t>/איגודן/הרצליה/אתניקה/מוצא מתקן</t>
  </si>
  <si>
    <t>/איגודן/הרצליה/קיוטו /מוצא מתקן</t>
  </si>
  <si>
    <t>/איגודן/הרצליה/גויה /מוצא מתקן</t>
  </si>
  <si>
    <t>/איגודן/חולון - מי שקמה/יוניון מוטורס/מוצא מתקן</t>
  </si>
  <si>
    <t>חצר מפעול</t>
  </si>
  <si>
    <t>/איגודן/חולון - מי שקמה/א. תחזוקת אוטובוסים בע"מ /מוצא מתקן</t>
  </si>
  <si>
    <t>/איגודן/יהוד/עדן טורבו (לשעבר קלין וואש)/מוצא מתקן</t>
  </si>
  <si>
    <t>/איגודן/הרצליה/בית אבות משהד/מוצא מתקן</t>
  </si>
  <si>
    <t>/איגודן/הרצליה/ת. תדלוק פז רונית /מוצא מתקן</t>
  </si>
  <si>
    <t>/איגודן/הרצליה/ת. תדלוק פז האשל/מוצא מתקן</t>
  </si>
  <si>
    <t>/איגודן/הרצליה/דיור מוגן שבעת הכוכבים/מוצא מתקן</t>
  </si>
  <si>
    <t>/איגודן/הרצליה/מלון השרון/מוצא מתקן</t>
  </si>
  <si>
    <t>נקודת דיגום נמצאת בחצר אחורית של המלון</t>
  </si>
  <si>
    <t>/איגודן/הרצליה/מלון דן אכדיה/מוצא מתקן</t>
  </si>
  <si>
    <t>/איגודן/מיתב תאגיד אזורי למים וביוב/דלסטאר (לשעבר דלדנט)/מוצא מתקן</t>
  </si>
  <si>
    <t>/איגודן/הרצליה/תחנת דלק פז הרצליה העיר/מוצא מתקן</t>
  </si>
  <si>
    <t>/איגודן/הרצליה/תחנת דלק נוה עמל (שרב יוסף)/מוצא מתקן</t>
  </si>
  <si>
    <t>/איגודן/הרצליה/תחנת דלק דלק/שרב יוס/מוצא מתקן</t>
  </si>
  <si>
    <t>/איגודן/הרצליה/ת. דלק סונול אילוש/מוצא מתקן</t>
  </si>
  <si>
    <t>/איגודן/הרצליה/תחנת דלק גלילות/מוצא מתקן</t>
  </si>
  <si>
    <t>/איגודן/הרצליה/נאפיס הרצליה/מוצא מתקן</t>
  </si>
  <si>
    <t>נקודת דיגום נמצאת במדרכה מול המסעדה</t>
  </si>
  <si>
    <t>/איגודן/הרצליה/ת. תדלוק דלק ליבסטר/מוצא מתקן</t>
  </si>
  <si>
    <t>/איגודן/הרצליה/בית אבות הרב קוק /מוצא מתקן</t>
  </si>
  <si>
    <t>נקודת דיגום נמצאת בחצר הקידמי של הבית אבות</t>
  </si>
  <si>
    <t>/איגודן/הרצליה/בניין גב ים /מוצא מתקן</t>
  </si>
  <si>
    <t>/איגודן/הרצליה/מוסך אהרון ויהושע/מוצא מתקן</t>
  </si>
  <si>
    <t>/איגודן/חולון - מי שקמה/חמים וטעים/מוצא מתקן הטפול</t>
  </si>
  <si>
    <t>מוצא מתקן הטפול</t>
  </si>
  <si>
    <t>בחצר חנייה[</t>
  </si>
  <si>
    <t>/איגודן/מי בת ים/ת.ד. אלון רוזנקרנץ/מוצא מתקן הטפול</t>
  </si>
  <si>
    <t>/איגודן/עין אפק תאגיד מים וביוב/אולמי אופיר/מוצא מתקן הטפול</t>
  </si>
  <si>
    <t>תא דיגום ליד שער הכובש</t>
  </si>
  <si>
    <t>/איגודן/עין אפק תאגיד מים וביוב/דנו עיצובים/מוצא מתקן הטפול</t>
  </si>
  <si>
    <t>שוחה בחצר אחורי</t>
  </si>
  <si>
    <t>/איגודן/חולון - מי שקמה/מאפית אלומות /מוצא מתקן הטפול</t>
  </si>
  <si>
    <t>בקומה תחתונה ליד המתקן</t>
  </si>
  <si>
    <t>/איגודן/עין אפק תאגיד מים וביוב/ביסקול/מוצא מתקן טיפול</t>
  </si>
  <si>
    <t>מוצא מתקן טיפול</t>
  </si>
  <si>
    <t>/איגודן/מי בת ים/אברבנאל - בי"ח/מוצא מתקן טיפול</t>
  </si>
  <si>
    <t>שוחת ביוב הממוקמת בצמוד למטבח</t>
  </si>
  <si>
    <t>/איגודן/אור - יהודה -  מי שקמה/חיריה ווטלנד/מוצא מתקן טיפול</t>
  </si>
  <si>
    <t>/איגודן/מניב ראשון/&amp;מכון וולקני - רפת/מוצא מתקן טיפול</t>
  </si>
  <si>
    <t>שוחה לאחר מתקן שיקוע</t>
  </si>
  <si>
    <t>/איגודן/חולון - מי שקמה/תחנת דלק יעד/מוצא מתקן טיפול</t>
  </si>
  <si>
    <t>/איגודן/חולון - מי שקמה/אולמי ויסקו/מוצא מתקן טיפול</t>
  </si>
  <si>
    <t>/איגודן/מי בת ים/רוז אומגה/מוצא מתקן טיפול</t>
  </si>
  <si>
    <t>שוחה בכניסה למפעל בצמוד לפנצריה</t>
  </si>
  <si>
    <t>/איגודן/עין אפק תאגיד מים וביוב/סופר ויקטורי שבזי/מוצא מתקן טיפול</t>
  </si>
  <si>
    <t>/איגודן/מניב ראשון/ג'י.ג'י.אי.זי. טריידינג בע''מ/מוצא מתקן טיפול</t>
  </si>
  <si>
    <t>/איגודן/מי בת ים/ה.ס ייצור ושיווק בע"מ/מוצא מתקן טיפול</t>
  </si>
  <si>
    <t>/איגודן/מניב ראשון/ת. תדלוק פז גילי/מוצא מתקן טפול</t>
  </si>
  <si>
    <t>מוצא מתקן טפול</t>
  </si>
  <si>
    <t>נמצאת במדרכה במקביל לתחנת רחיצה</t>
  </si>
  <si>
    <t>/איגודן/עין אפק תאגיד מים וביוב/שופרסל גבעת טל שלי /מוצא מתקן טפול</t>
  </si>
  <si>
    <t>/איגודן/רמת גן/המגדניה של שפיצר/מוצא מתקן טפול</t>
  </si>
  <si>
    <t>מוצא מפריד בכניסה לאולם  הייצור</t>
  </si>
  <si>
    <t>/איגודן/עין אפק תאגיד מים וביוב/פאר פארם/מוצא מתקן טפול</t>
  </si>
  <si>
    <t>מתקן טיפול בקומה עליונה בחניון הביניין</t>
  </si>
  <si>
    <t>/איגודן/מניב ראשון/אולמי אריסטו (מוסקט לשעבר)/מוצא מתקן טפול</t>
  </si>
  <si>
    <t>/איגודן/עין אפק תאגיד מים וביוב/יינות ביתן ראש העין/מוצא מתקן טפול</t>
  </si>
  <si>
    <t>/איגודן/חולון - מי שקמה/מ.מ.סי (אקספרס מוטורס) /מוצא מתקן טפול</t>
  </si>
  <si>
    <t>/איגודן/עין אפק תאגיד מים וביוב/הכובש/מוצא מתקן טפול</t>
  </si>
  <si>
    <t>שוחה בחצר המפעל</t>
  </si>
  <si>
    <t>/איגודן/מניב ראשון/&amp;בי"ס ויצו/מוצא מתקן טפול</t>
  </si>
  <si>
    <t>שוחה לאחר מפריד שומן ברחבת חדר האוכל</t>
  </si>
  <si>
    <t>/איגודן/מניב ראשון/נאפיס (חולון) א.ת.חדש/מוצא מתקן טפול</t>
  </si>
  <si>
    <t>/איגודן/מי אביבים/מלון קוסמופולטן 1971 בע"מ (שרתון תל אביב)/מוצא מתקן טפול בשפכים</t>
  </si>
  <si>
    <t>מוצא מתקן טפול בשפכים</t>
  </si>
  <si>
    <t>/איגודן/תאגיד לא לחיוב/משה מרק ובניו/מוצא פילטרציה</t>
  </si>
  <si>
    <t>מוצא פילטרציה</t>
  </si>
  <si>
    <t>/איגודן/מי ברק/מגש פרבר/מוצא תעשייתי</t>
  </si>
  <si>
    <t>מוצא תעשייתי</t>
  </si>
  <si>
    <t>/איגודן/אור - יהודה -  מי שקמה/&amp;מחנה תל השומר משא 7000 - מסעדות/מטבח - 18 - ישן</t>
  </si>
  <si>
    <t>מטבח - 18 - ישן</t>
  </si>
  <si>
    <t>/איגודן/אור - יהודה -  מי שקמה/&amp;מחנה תל השומר משא 7000 - מסעדות/מטבח 18</t>
  </si>
  <si>
    <t>מטבח 18</t>
  </si>
  <si>
    <t>/איגודן/מי ברק/כתר רימון/מטבח קר-קומה 0</t>
  </si>
  <si>
    <t>מטבח קר-קומה 0</t>
  </si>
  <si>
    <t>/איגודן/תאגיד לא לחיוב/בדיקות מי נגר עילי /מט''ש הוד השרון 5</t>
  </si>
  <si>
    <t>מט''ש הוד השרון 5</t>
  </si>
  <si>
    <t>/איגודן/מי תהום דיגומים/דרך אם המושבות נתע/מי בנטונייט מפילטרפרס</t>
  </si>
  <si>
    <t>מי בנטונייט מפילטרפרס</t>
  </si>
  <si>
    <t>/איגודן/שפד"ן/מי תסנין/מי נטל מסמיכים</t>
  </si>
  <si>
    <t>מי נטל מסמיכים</t>
  </si>
  <si>
    <t>/איגודן/שפד"ן/מי תסנין/מי נטל צנטריפוגות</t>
  </si>
  <si>
    <t>מי נטל צנטריפוגות</t>
  </si>
  <si>
    <t>/איגודן/י.ת.ד/מעדני מזרע/מי רשת</t>
  </si>
  <si>
    <t>/איגודן/מי תהום דיגומים/פורטל דיפו פ"ת- מי אביבים/מי תהום</t>
  </si>
  <si>
    <t>מי תהום</t>
  </si>
  <si>
    <t>/איגודן/שפד"ן/מי תסנין/מי תסנין חודשי</t>
  </si>
  <si>
    <t>מי תסנין חודשי</t>
  </si>
  <si>
    <t>/איגודן/שפד"ן/מי תסנין/מי תסנין יומי פעמיים בשבוע</t>
  </si>
  <si>
    <t>מי תסנין יומי פעמיים בשבוע</t>
  </si>
  <si>
    <t>/איגודן/אור - יהודה -  מי שקמה/תכשיטי כהן/מיכל אחרון לפני היציאה לביוב</t>
  </si>
  <si>
    <t>מיכל אחרון לפני היציאה לביוב</t>
  </si>
  <si>
    <t>/איגודן/תאגיד לא לחיוב/משה מרק ובניו/מיכל איסוף לשטיפת מגבים</t>
  </si>
  <si>
    <t>מיכל איסוף לשטיפת מגבים</t>
  </si>
  <si>
    <t>/איגודן/אזור - מי שקמה/קומפי מיטל/מיכל דיגום</t>
  </si>
  <si>
    <t>מיכל דיגום</t>
  </si>
  <si>
    <t>/איגודן/חולון - מי שקמה/תרשיש הסולל/מיכל דיגום</t>
  </si>
  <si>
    <t>/איגודן/מיתב תאגיד אזורי למים וביוב/אחים פרארו/מיכל דיגום</t>
  </si>
  <si>
    <t>/איגודן/אור - יהודה -  מי שקמה/גולד סנטר/מיכל דיגום</t>
  </si>
  <si>
    <t>/איגודן/מיתב תאגיד אזורי למים וביוב/אמזה/מיכל דיגום</t>
  </si>
  <si>
    <t>ליווי למתקן הטיפול</t>
  </si>
  <si>
    <t>/איגודן/חולון - מי שקמה/סופר שיווק טכנולוגיות (סופר אמאיל)/מיכל דיגום</t>
  </si>
  <si>
    <t>בתוך העסק ליד מתקן טיפול בשפכים</t>
  </si>
  <si>
    <t>/איגודן/מיתב תאגיד אזורי למים וביוב/טביב /מיכל דיגום זרם מינראלי</t>
  </si>
  <si>
    <t>מיכל דיגום זרם מינראלי</t>
  </si>
  <si>
    <t>/איגודן/מיתב תאגיד אזורי למים וביוב/טביב/ אקוכם/ מינרלי/מיכל דיגום- זרם תעשייתי</t>
  </si>
  <si>
    <t>מיכל דיגום- זרם תעשייתי</t>
  </si>
  <si>
    <t>/איגודן/מיתב תאגיד אזורי למים וביוב/טביב/ אקוכם/ אורגני/מיכל דיגום- זרם תעשייתי</t>
  </si>
  <si>
    <t>/איגודן/רמת גן/אומריקס-מרכז לשרותי דם מד"א/מיכל דיגום מוצא מתקן טיפול</t>
  </si>
  <si>
    <t>מיכל דיגום מוצא מתקן טיפול</t>
  </si>
  <si>
    <t>סמוך למתקן הטיפול בשפכים</t>
  </si>
  <si>
    <t>/איגודן/חולון - מי שקמה/קניון חולון - מפריד גדול/מיכל נטרול של מפריד גדול</t>
  </si>
  <si>
    <t>מיכל נטרול של מפריד גדול</t>
  </si>
  <si>
    <t>/איגודן/מניב ראשון/ידיעות אחרונות/מיכל ניטור</t>
  </si>
  <si>
    <t>מיכל ניטור</t>
  </si>
  <si>
    <t>מיכל ניטור באזור מכולות אשפה</t>
  </si>
  <si>
    <t>/איגודן/אור - יהודה -  מי שקמה/אולמי קינגסטון/מיכל ניטור</t>
  </si>
  <si>
    <t>/איגודן/חולון - מי שקמה/כץ את שטיינמץ/מיכל ניטרול</t>
  </si>
  <si>
    <t>מיכל ניטרול</t>
  </si>
  <si>
    <t>בתוך העסק ליד מדרגות</t>
  </si>
  <si>
    <t>/איגודן/חולון - מי שקמה/אולמי סליה/מיכל ניטרול</t>
  </si>
  <si>
    <t>בחניון הבניין</t>
  </si>
  <si>
    <t>/איגודן/מי אביבים/בן בשט BB/מיכל שקוע אחרון בחדר תבניות גבס לפני הביוב</t>
  </si>
  <si>
    <t>מיכל שקוע אחרון בחדר תבניות גבס לפני הביוב</t>
  </si>
  <si>
    <t>/איגודן/מי בת ים/תדלוק קוממיות סונול/מכונת רחיצה א</t>
  </si>
  <si>
    <t>מכונת רחיצה א</t>
  </si>
  <si>
    <t>/איגודן/מי בת ים/תדלוק קוממיות סונול/מכונת רחיצה ב</t>
  </si>
  <si>
    <t>מכונת רחיצה ב</t>
  </si>
  <si>
    <t>/איגודן/י.ת.ד/מעדני מזרע/מכונת שטיפה</t>
  </si>
  <si>
    <t>מכונת שטיפה</t>
  </si>
  <si>
    <t>/איגודן/נס ציונה/MDB/מעבדה היסטולוגית</t>
  </si>
  <si>
    <t>מעבדה היסטולוגית</t>
  </si>
  <si>
    <t>/איגודן/נס ציונה/נקסטר (אמינולב פארמה/מעבדות כימיה</t>
  </si>
  <si>
    <t>מעבדות כימיה</t>
  </si>
  <si>
    <t>/איגודן/נס ציונה/נקסטר (אמינולב פארמה/מעבדת ביולוגיה</t>
  </si>
  <si>
    <t>מעבדת ביולוגיה</t>
  </si>
  <si>
    <t>/איגודן/נס ציונה/אומריקס ביופרמסאוטיקלס/מעבדת פיתוח</t>
  </si>
  <si>
    <t>מעבדת פיתוח</t>
  </si>
  <si>
    <t>/איגודן/נס ציונה/שופרסל דיל/מעדניה</t>
  </si>
  <si>
    <t>מעדניה</t>
  </si>
  <si>
    <t>/איגודן/תאגיד לא לחיוב/בדיקות מי נגר עילי /מעלה איילון</t>
  </si>
  <si>
    <t>מעלה איילון</t>
  </si>
  <si>
    <t>/איגודן/י.ת.ד/מפעל דינגו</t>
  </si>
  <si>
    <t>מפעל דינגו</t>
  </si>
  <si>
    <t>/איגודן/מי אביבים/שוק צפון - רימון יזמות וקולינריה בע"מ RIMON - ENTER /מפריד 2 מכלים</t>
  </si>
  <si>
    <t>מפריד 2 מכלים</t>
  </si>
  <si>
    <t>/איגודן/חולון - מי שקמה/מתוקה/מפריד גדול צינור טי</t>
  </si>
  <si>
    <t>מפריד גדול צינור טי</t>
  </si>
  <si>
    <t>/איגודן/מי בת ים/ת. דלק מגה/מפריד דלק</t>
  </si>
  <si>
    <t>מפריד דלק</t>
  </si>
  <si>
    <t>/איגודן/עינת/דגנית עין הבר/מפריד דלק</t>
  </si>
  <si>
    <t>/איגודן/מי בת ים/תחנת תדלוק פז דוד רזיאל/מפריד דלק</t>
  </si>
  <si>
    <t>שוחה בשביל עמדות תדלוק</t>
  </si>
  <si>
    <t>/איגודן/חולון - מי שקמה/&amp;תחנת דלק סונול המלאכה ריחן/מפריד דלק</t>
  </si>
  <si>
    <t>/איגודן/מי ברק/אלון מוסכי רכב בע"מ/מפריד דלק גדול דרומי</t>
  </si>
  <si>
    <t>מפריד דלק גדול דרומי</t>
  </si>
  <si>
    <t>/איגודן/מי ברק/אלון מוסכי רכב בע"מ/מפריד דלק קטן צפוני</t>
  </si>
  <si>
    <t>מפריד דלק קטן צפוני</t>
  </si>
  <si>
    <t>/איגודן/מיתב תאגיד אזורי למים וביוב/מאפיית גדרון /מפריד דלת כניסה למפעל</t>
  </si>
  <si>
    <t>מפריד דלת כניסה למפעל</t>
  </si>
  <si>
    <t>/איגודן/חולון - מי שקמה/ת. דלק הסיירים/מפריד דרומי</t>
  </si>
  <si>
    <t>מפריד דרומי</t>
  </si>
  <si>
    <t>/איגודן/רמת גן/בי"ח תל השומר שיבא/מפריד דרומי-מרכז חלו</t>
  </si>
  <si>
    <t>מפריד דרומי-מרכז חלו</t>
  </si>
  <si>
    <t>/איגודן/מיתב תאגיד אזורי למים וביוב/מאפיית גדרון /מפריד חדר שטיפה</t>
  </si>
  <si>
    <t>מפריד חדר שטיפה</t>
  </si>
  <si>
    <t>/איגודן/הרצליה/קניון ארנה/מפריד חדש (6+8+9) דרום</t>
  </si>
  <si>
    <t>מפריד חדש (6+8+9) דרום</t>
  </si>
  <si>
    <t>/איגודן/יהוד/קניון סביונים מזון מהיר/מפריד חניון –תת קרקעי</t>
  </si>
  <si>
    <t>מפריד חניון –תת קרקעי</t>
  </si>
  <si>
    <t>/איגודן/עין אפק תאגיד מים וביוב/מתחם אמות/מפריד מזרחי בנין A</t>
  </si>
  <si>
    <t>מפריד מזרחי בנין A</t>
  </si>
  <si>
    <t>/איגודן/הרצליה/קניון ארנה/מפריד מס'  5 צפון</t>
  </si>
  <si>
    <t>מפריד מס'  5 צפון</t>
  </si>
  <si>
    <t>/איגודן/עין אפק תאגיד מים וביוב/מתחם אמות/מפריד מערבי בנין D</t>
  </si>
  <si>
    <t>מפריד מערבי בנין D</t>
  </si>
  <si>
    <t>/איגודן/מי אביבים/נמל יפו/מפריד מרכזי</t>
  </si>
  <si>
    <t>מפריד מרכזי</t>
  </si>
  <si>
    <t>/איגודן/מי בת ים/בת ימון (סופר דוש)/מפריד צפוני-מח' בשר</t>
  </si>
  <si>
    <t>מפריד צפוני-מח' בשר</t>
  </si>
  <si>
    <t>שוחה הממוקמת מתחת למדרגות החירום</t>
  </si>
  <si>
    <t>/איגודן/רמת גן/בי"ח תל השומר שיבא/מפריד צפוני-מרכז חלו</t>
  </si>
  <si>
    <t>מפריד צפוני-מרכז חלו</t>
  </si>
  <si>
    <t>/איגודן/חולון - מי שקמה/יונה אושפיז/מפריד שומן</t>
  </si>
  <si>
    <t>מפריד שומן</t>
  </si>
  <si>
    <t>/איגודן/עינת/בית האוכל/מפריד שומן</t>
  </si>
  <si>
    <t>/איגודן/אור - יהודה -  מי שקמה/אולמי אקסייט (גני סאם)/מפריד שומן</t>
  </si>
  <si>
    <t>נקודת דיגום במקום לא נגיש</t>
  </si>
  <si>
    <t>/איגודן/חולון - מי שקמה/מוסך בהילוך ראשון בע"מ/מפריד שומן - צינור טי</t>
  </si>
  <si>
    <t>מפריד שומן - צינור טי</t>
  </si>
  <si>
    <t>במתקן עבודה</t>
  </si>
  <si>
    <t>/איגודן/עין אפק תאגיד מים וביוב/פרח לצמוח במקום טוב (מעון בני ציון לשעבר)/מפריד שומן מטבח מרכז</t>
  </si>
  <si>
    <t>מפריד שומן מטבח מרכז</t>
  </si>
  <si>
    <t>תא דיגום לאחר מפריד ליד המטבח חצר אחורי</t>
  </si>
  <si>
    <t>/איגודן/רמת גן/בי"ח תל השומר שיבא/מפריד שומן מטבח מרכז</t>
  </si>
  <si>
    <t>/איגודן/עינת/פרו פלוס/מפריד שומן ראשי</t>
  </si>
  <si>
    <t>מפריד שומן ראשי</t>
  </si>
  <si>
    <t>/איגודן/מיתב תאגיד אזורי למים וביוב/זוגלובק אתר לוגיסטי פ"ת/מפריד שומנים</t>
  </si>
  <si>
    <t>מפריד שומנים</t>
  </si>
  <si>
    <t>/איגודן/יהוד/HP MICROFOCUS -לא פעיל  /מפריד שומנים בניין 3</t>
  </si>
  <si>
    <t>מפריד שומנים בניין 3</t>
  </si>
  <si>
    <t>שוחת בחניה הקדמית של הביניין</t>
  </si>
  <si>
    <t>/איגודן/מי בת ים/תדלוק קוממיות סונול/מפריד שטיפת מנוע</t>
  </si>
  <si>
    <t>מפריד שטיפת מנוע</t>
  </si>
  <si>
    <t>/איגודן/מי בת ים/מוסך דנין/מפריד שמן</t>
  </si>
  <si>
    <t>מפריד שמן</t>
  </si>
  <si>
    <t>/איגודן/מי בת ים/מוסך השושנים/מפריד שמן</t>
  </si>
  <si>
    <t>/איגודן/אור - יהודה -  מי שקמה/בכור מוטורס/מפריד שמן</t>
  </si>
  <si>
    <t>/איגודן/עינת/מוסך טכנו דיזל/מפריד שמן</t>
  </si>
  <si>
    <t>/איגודן/מיתב תאגיד אזורי למים וביוב/&amp;קבוצת כל מוביל - מוסך/מפריד שמן</t>
  </si>
  <si>
    <t>/איגודן/גבעת השלושה/אחים אמר (אשד הידראוליקה)/מפריד שמן לציוד</t>
  </si>
  <si>
    <t>מפריד שמן לציוד</t>
  </si>
  <si>
    <t>/איגודן/אור - יהודה -  מי שקמה/מגה בול/מפריד שמנים</t>
  </si>
  <si>
    <t>מפריד שמנים</t>
  </si>
  <si>
    <t>/איגודן/מי בת ים/מוסך שלום/מפריד שמן-תא דיגום</t>
  </si>
  <si>
    <t>מפריד שמן-תא דיגום</t>
  </si>
  <si>
    <t>/איגודן/מי בת ים/מוסך הצוות/מפריד שמן-תא דיגום</t>
  </si>
  <si>
    <t>תא דיגום בסמוך לתעלות הניקוז</t>
  </si>
  <si>
    <t>/איגודן/מי בת ים/תדלוק קוממיות סונול/מפריד ת.תדלוק</t>
  </si>
  <si>
    <t>מפריד ת.תדלוק</t>
  </si>
  <si>
    <t>שוחה בכניסה לתחנת רחיצה</t>
  </si>
  <si>
    <t>/איגודן/מי בת ים/תדלוק סד"ש האורגים /מפריד תחנת דלק</t>
  </si>
  <si>
    <t>מפריד תחנת דלק</t>
  </si>
  <si>
    <t>שוחה קטנה על המדרכה בכניסה לתחנת תדלוק</t>
  </si>
  <si>
    <t>/איגודן/מי תהום דיגומים/אתר מנהרות מקשרות נתע /מקשרת 31 נתע</t>
  </si>
  <si>
    <t>מקשרת 31 נתע</t>
  </si>
  <si>
    <t>/איגודן/מי תהום דיגומים/אתר מנהרות מקשרות נתע /מקשרת 32 נתע</t>
  </si>
  <si>
    <t>מקשרת 32 נתע</t>
  </si>
  <si>
    <t>/איגודן/מניב ראשון/קיסוס אריה/מתקן דרומי</t>
  </si>
  <si>
    <t>מתקן דרומי</t>
  </si>
  <si>
    <t>שוחה מול כניסה לעסק</t>
  </si>
  <si>
    <t>/איגודן/חולון - מי שקמה/מיץ ראובן/מתקן ניטרול</t>
  </si>
  <si>
    <t>מתקן ניטרול</t>
  </si>
  <si>
    <t>/איגודן/תאגיד לא לחיוב/בדיקות מי נגר עילי /נחל כופר</t>
  </si>
  <si>
    <t>נחל כופר</t>
  </si>
  <si>
    <t>/איגודן/תאגיד לא לחיוב/בדיקות מי נגר עילי /נמל יפו</t>
  </si>
  <si>
    <t>/איגודן/מי בת ים/סלטי בנזאי /נק' ניקוז שפכים לקו ביוב</t>
  </si>
  <si>
    <t>נק' ניקוז שפכים לקו ביוב</t>
  </si>
  <si>
    <t>נקודה נמצאת בחדר שטיפת כלים</t>
  </si>
  <si>
    <t>/איגודן/דיגומים מיוחדים/נקודות דיגום שונות</t>
  </si>
  <si>
    <t>נקודות דיגום שונות</t>
  </si>
  <si>
    <t>/איגודן/הרצליה/מאפיית נעמן /נקודת דגום</t>
  </si>
  <si>
    <t>נקודת דגום</t>
  </si>
  <si>
    <t>/איגודן/פרמטרים לפי מגזרים/קוסמטיקה ותמרוקים/נקודת דגום</t>
  </si>
  <si>
    <t>/איגודן/פרמטרים לפי מגזרים/מפעל תעשייתי – מזון/נקודת דגום</t>
  </si>
  <si>
    <t>/איגודן/מי בת ים/מאפית מלאני/נקודת דגום</t>
  </si>
  <si>
    <t>/איגודן/מי בת ים/תחנת רחיצה ספייס קאר/נקודת דיגום</t>
  </si>
  <si>
    <t>נקודת דיגום</t>
  </si>
  <si>
    <t>/איגודן/מי אביבים/מלון ויטל - ארידן אחזקות בע"מ/נקודת דיגום</t>
  </si>
  <si>
    <t>/איגודן/מי אביבים/משכנות רות דניאל/נקודת דיגום</t>
  </si>
  <si>
    <t>/איגודן/מי אביבים/מלון סי נט, מגדל ירושלים בע"מ/נקודת דיגום</t>
  </si>
  <si>
    <t>/איגודן/מי אביבים/מלון מרקט האוס - רשת מלונות אטלס בע"מ /נקודת דיגום</t>
  </si>
  <si>
    <t>/איגודן/מי אביבים/מגדל האמנים יפו בע"מ/נקודת דיגום</t>
  </si>
  <si>
    <t>/איגודן/מי אביבים/מוזס רמת החיל/נקודת דיגום</t>
  </si>
  <si>
    <t>/איגודן/מי אביבים/הטברנה של צביקי בע"מ/נקודת דיגום</t>
  </si>
  <si>
    <t>/איגודן/מי אביבים/אידאו בפארק (2009) בע"מ/נקודת דיגום</t>
  </si>
  <si>
    <t>/איגודן/מי אביבים/רפי בדר/נקודת דיגום</t>
  </si>
  <si>
    <t>/איגודן/מי אביבים/הצורפים 18 אירועים בע"מ/נקודת דיגום</t>
  </si>
  <si>
    <t>/איגודן/מי אביבים/אורון אירועים בע"מ/נקודת דיגום</t>
  </si>
  <si>
    <t>/איגודן/מי אביבים/שותפות ניהול מגדלי זיו/נקודת דיגום</t>
  </si>
  <si>
    <t>/איגודן/מי אביבים/קפ-איט בע"מ/נקודת דיגום</t>
  </si>
  <si>
    <t>/איגודן/מי אביבים/וונדר ג'י קפה בע"מ/נקודת דיגום</t>
  </si>
  <si>
    <t>/איגודן/מי אביבים/שגב בע"מ/נקודת דיגום</t>
  </si>
  <si>
    <t>/איגודן/מי אביבים/טיב טעם רשתות בע"מ/נקודת דיגום</t>
  </si>
  <si>
    <t>/איגודן/מי אביבים/מיטמרקט הברזל (1)/נקודת דיגום</t>
  </si>
  <si>
    <t>/איגודן/מי אביבים/ג'פניקה בע"מ/נקודת דיגום</t>
  </si>
  <si>
    <t>/איגודן/מי בת ים/מאפית טרפליני/נקודת דיגום</t>
  </si>
  <si>
    <t>/איגודן/מי בת ים/קפה ג'יו קניון בת ים/נקודת דיגום</t>
  </si>
  <si>
    <t>/איגודן/מי תהום דיגומים/סומייל דרום ארלוזורוב 96 ת"א- מי אביבים/נקודת דיגום</t>
  </si>
  <si>
    <t>/איגודן/מניב ראשון/איתן יעקובוביץ'/נקודת דיגום</t>
  </si>
  <si>
    <t>מכבסה, אין נקודת דיגום מייצגת</t>
  </si>
  <si>
    <t>/איגודן/הוד השרון/משי הוד ועוד בע"מ/נקודת דיגום</t>
  </si>
  <si>
    <t>/איגודן/מי בת ים/חוף הדקלים קו הים/נקודת דיגום</t>
  </si>
  <si>
    <t>/איגודן/מי בת ים/תחנת תדלוק טן בת ים/נקודת דיגום</t>
  </si>
  <si>
    <t>שוחה בכניסה לתחנת תדלוק</t>
  </si>
  <si>
    <t>/איגודן/מי בת ים/סטלה ביץ'/נקודת דיגום</t>
  </si>
  <si>
    <t>/איגודן/מי בת ים/סופר שוק החרושת/נקודת דיגום</t>
  </si>
  <si>
    <t>/איגודן/הרצליה/מפעל מחוק/נקודת דיגום</t>
  </si>
  <si>
    <t>/איגודן/יהוד/תעשיה אוירית יהוד תממ- לא פעיל/נקודת דיגום</t>
  </si>
  <si>
    <t>שוחה מול שער כניסה ליד מפעל ציפור השרון</t>
  </si>
  <si>
    <t>/איגודן/הרצליה/זוזוברה מטבח/נקודת דיגום</t>
  </si>
  <si>
    <t>/איגודן/מי ברק/ציפורי אירוח וארועים/נקודת דיגום</t>
  </si>
  <si>
    <t>/איגודן/מי ברק/מוסך סובארו ב.מ.ש/נקודת דיגום</t>
  </si>
  <si>
    <t>/איגודן/מי ברק/מוסך מוטי/נקודת דיגום</t>
  </si>
  <si>
    <t>/איגודן/מניב ראשון/ת. תדלוק פז עוז/נקודת דיגום</t>
  </si>
  <si>
    <t>/איגודן/מי תהום דיגומים/פארק אזורים פתח תקוה/נקודת דיגום</t>
  </si>
  <si>
    <t>/איגודן/תאגיד לא לחיוב/עינת תעשיות מזון אתר בארות יצחק/נקודת דיגום</t>
  </si>
  <si>
    <t>/איגודן/מי בת ים/מעדני מניה בת ים/נקודת דיגום</t>
  </si>
  <si>
    <t>/איגודן/מי בת ים/קפה ג'ו בת ים /נקודת דיגום</t>
  </si>
  <si>
    <t>/איגודן/מי בת ים/גורילה בר בת ים/נקודת דיגום</t>
  </si>
  <si>
    <t>/איגודן/הוד השרון/קייטרינג פלנט /נקודת דיגום</t>
  </si>
  <si>
    <t>שוחה ממוקמת על המדרכה מול העסק</t>
  </si>
  <si>
    <t>/איגודן/הוד השרון/מסעדת לולה וקובה/נקודת דיגום</t>
  </si>
  <si>
    <t>/איגודן/עין אפק תאגיד מים וביוב/הפינה החלבית העבודה /נקודת דיגום</t>
  </si>
  <si>
    <t>/איגודן/הוד השרון/מוסך דני סמרלי/נקודת דיגום</t>
  </si>
  <si>
    <t>/איגודן/עין אפק תאגיד מים וביוב/חומוסיה/נקודת דיגום</t>
  </si>
  <si>
    <t>/איגודן/עין אפק תאגיד מים וביוב/שניצל ארז/נקודת דיגום</t>
  </si>
  <si>
    <t>/איגודן/עין אפק תאגיד מים וביוב/דקסטר/נקודת דיגום</t>
  </si>
  <si>
    <t>/איגודן/עין אפק תאגיד מים וביוב/קפה קפה ראש העין /נקודת דיגום</t>
  </si>
  <si>
    <t>/איגודן/עין אפק תאגיד מים וביוב/הגורמה של אמא /נקודת דיגום</t>
  </si>
  <si>
    <t>/איגודן/עין אפק תאגיד מים וביוב/ת. תדלוק טן ראש העין/נקודת דיגום</t>
  </si>
  <si>
    <t>/איגודן/עין אפק תאגיד מים וביוב/אופק עיבוד שבבי בע"מ/נקודת דיגום</t>
  </si>
  <si>
    <t>/איגודן/עין אפק תאגיד מים וביוב/שוארמה השף /נקודת דיגום</t>
  </si>
  <si>
    <t>/איגודן/עין אפק תאגיד מים וביוב/מתחם מגה/נקודת דיגום</t>
  </si>
  <si>
    <t>/איגודן/עין אפק תאגיד מים וביוב/רוקט /נקודת דיגום</t>
  </si>
  <si>
    <t>/איגודן/עין אפק תאגיד מים וביוב/אלגמוס/נקודת דיגום</t>
  </si>
  <si>
    <t>/איגודן/עין אפק תאגיד מים וביוב/נוגיסה סושי /נקודת דיגום</t>
  </si>
  <si>
    <t>/איגודן/עין אפק תאגיד מים וביוב/טעם גן עדן /נקודת דיגום</t>
  </si>
  <si>
    <t>/איגודן/מי אביבים/זיקו דגים בע"מ/נקודת דיגום</t>
  </si>
  <si>
    <t>/איגודן/מי בת ים/&amp;מגה בול - 4340/נקודת דיגום</t>
  </si>
  <si>
    <t>/איגודן/מי אביבים/קנה דג ואל תדאג בע"מ /נקודת דיגום</t>
  </si>
  <si>
    <t>/איגודן/מי בת ים/מוסך יהודה/נקודת דיגום</t>
  </si>
  <si>
    <t>/איגודן/מי ברק/הודו בני ברק/נקודת דיגום</t>
  </si>
  <si>
    <t>/איגודן/תאגיד לא לחיוב/מי רשת/נקודת דיגום</t>
  </si>
  <si>
    <t>/איגודן/מי בת ים/מוצרט/נקודת דיגום</t>
  </si>
  <si>
    <t>/איגודן/מי בת ים/מרכז המאפה/נקודת דיגום</t>
  </si>
  <si>
    <t>/איגודן/מי תהום דיגומים/פרויקט מי תהום מי בת ים /נקודת דיגום</t>
  </si>
  <si>
    <t>/איגודן/מי תהום דיגומים/פרויקט מי תהום מי אביבים /נקודת דיגום</t>
  </si>
  <si>
    <t>/איגודן/מי תהום דיגומים/זיגדון מד מים אלקטרוני/נקודת דיגום</t>
  </si>
  <si>
    <t>/איגודן/מי בת ים/גיטה ג'ולרי/נקודת דיגום</t>
  </si>
  <si>
    <t>/איגודן/מי אביבים/אגודת אכסניות נוער בישראל (אנ"א) (ע"ר/נקודת דיגום</t>
  </si>
  <si>
    <t>/איגודן/מי אביבים/מלון אדיב בעמ /נקודת דיגום</t>
  </si>
  <si>
    <t>/איגודן/מי אביבים/אברהם הוסטל תל אביב בע"מ ABRAHAM HOSTEL /נקודת דיגום</t>
  </si>
  <si>
    <t>/איגודן/מי אביבים/פרימה מלונות ותיירות ישראל 1977 בע"מ PRI/נקודת דיגום</t>
  </si>
  <si>
    <t>/איגודן/מי אביבים/גרנדביי מלונות בע"מ GRANDBAY HOTELS LTD/נקודת דיגום</t>
  </si>
  <si>
    <t>/איגודן/מי תהום דיגומים/פרויקט מי תהום נת"ע בן צבי/נקודת דיגום</t>
  </si>
  <si>
    <t>/איגודן/מי תהום דיגומים/פרויקט מי תהום מי רמת גן/נקודת דיגום</t>
  </si>
  <si>
    <t>/איגודן/מי אביבים/נאות התיכון בע"מ NEOT HATICHON LTD./נקודת דיגום</t>
  </si>
  <si>
    <t>/איגודן/מי אביבים/פאלאס אמריקה - חברה לדיור מוגן בע"מ /נקודת דיגום</t>
  </si>
  <si>
    <t>/איגודן/מי אביבים/מלון מקסים תא בע"מ/נקודת דיגום</t>
  </si>
  <si>
    <t>/איגודן/מי אביבים/מסעדה הוטל מוטיפיורי (אר.טו.אם קורפוראשיין בע"מ) /נקודת דיגום</t>
  </si>
  <si>
    <t>/איגודן/מי אביבים/לחמנינה מאפיות בע"מ LACHMANINA BAKERIES /נקודת דיגום</t>
  </si>
  <si>
    <t>/איגודן/מי אביבים/לחם ושעשועים בע"מ /נקודת דיגום</t>
  </si>
  <si>
    <t>/איגודן/מי אביבים/רשת מלונות אטלס בע"מ ATLAS GROUP HOTELS מלונות אטלס בע''מ/נקודת דיגום</t>
  </si>
  <si>
    <t>/איגודן/מי אביבים/גיל גל ניהול שיווק ואחזקת מלונות בע"מ /נקודת דיגום</t>
  </si>
  <si>
    <t>/איגודן/מי אביבים/מלון גולדן בי'ץ תל אביב בע"מ GOLDEN BEAC/נקודת דיגום</t>
  </si>
  <si>
    <t>/איגודן/מי אביבים/די.בי.מלונות בע"מ D.B.HOTELS LTD/נקודת דיגום</t>
  </si>
  <si>
    <t>/איגודן/מי אביבים/מלון לילי אנד בלום בע"מ HOTEL LILY AND B/נקודת דיגום</t>
  </si>
  <si>
    <t>/איגודן/מי אביבים/מלון אימפריאל תל-אביב בעמ/נקודת דיגום</t>
  </si>
  <si>
    <t>/איגודן/מי אביבים/ירקון 48 אכסניות בע"מ HOSTEL YARKON 48 L/נקודת דיגום</t>
  </si>
  <si>
    <t>/איגודן/מי אביבים/טארה החזקות, ניהול והשקעות במלונות בע"מ /נקודת דיגום</t>
  </si>
  <si>
    <t>/איגודן/מי תהום דיגומים/תחנת אלנבי נת"ע - מי אביבים/נקודת דיגום</t>
  </si>
  <si>
    <t>/איגודן/מי תהום דיגומים/פרויקט זיגדון בת ים שעון מס' 2 /נקודת דיגום</t>
  </si>
  <si>
    <t>/איגודן/מי תהום דיגומים/מבנה גזית דרך בגין 148ת"א/נקודת דיגום</t>
  </si>
  <si>
    <t>/איגודן/מי תהום דיגומים/יהודה המכבי 50 ת"א/נקודת דיגום</t>
  </si>
  <si>
    <t>/איגודן/תאגיד לא לחיוב/בת ים - לא לחיוב/נקודת דיגום</t>
  </si>
  <si>
    <t>/איגודן/מי בת ים/מאפיית אריאל/נקודת דיגום</t>
  </si>
  <si>
    <t>/איגודן/מי בת ים/פראג הקטנה/נקודת דיגום</t>
  </si>
  <si>
    <t>/איגודן/מי בת ים/BG99 /נקודת דיגום</t>
  </si>
  <si>
    <t>/איגודן/מי תהום דיגומים/צפת 8  שעון חדש 207647 ת"א/נקודת דיגום</t>
  </si>
  <si>
    <t>/איגודן/מי תהום דיגומים/אלנבי 15פנת אידלסון 1 ת"א /נקודת דיגום</t>
  </si>
  <si>
    <t>/איגודן/Deleted/מי תהום דיגומים/נקודת דיגום</t>
  </si>
  <si>
    <t>/איגודן/תאגיד לא לחיוב/רמת גן - לא חיוב/נקודת דיגום</t>
  </si>
  <si>
    <t>/איגודן/מי תהום דיגומים/TBM דיפו פתח תקוה-נתע/נקודת דיגום</t>
  </si>
  <si>
    <t>/איגודן/מי אביבים/דרכים מרכזי שרות לרכב בע"מ/נקודת דיגום</t>
  </si>
  <si>
    <t>/איגודן/מי אביבים/מוסך מ.א.ש/נקודת דיגום</t>
  </si>
  <si>
    <t>/איגודן/מי אביבים/אבי רוקח /נקודת דיגום</t>
  </si>
  <si>
    <t>/איגודן/מי אביבים/שלומית בן חור/נקודת דיגום</t>
  </si>
  <si>
    <t>/איגודן/מי אביבים/וליד אבו אלעפיה/נקודת דיגום</t>
  </si>
  <si>
    <t>/איגודן/מי אביבים/חנן אלמקיאס/נקודת דיגום</t>
  </si>
  <si>
    <t>/איגודן/מי אביבים/אודי בכור שיווק דגים /נקודת דיגום</t>
  </si>
  <si>
    <t>/איגודן/מי אביבים/לב-ים שיווק דגים בע"מ/נקודת דיגום</t>
  </si>
  <si>
    <t>/איגודן/מי אביבים/אבי רכאח /נקודת דיגום</t>
  </si>
  <si>
    <t>/איגודן/תאגיד לא לחיוב/קו ניקוז עירוני רח' הררי רמת גן/נקודת דיגום</t>
  </si>
  <si>
    <t>/איגודן/מי אביבים/ג'פניקה סושי בר בע"מ ת"א,/נקודת דיגום</t>
  </si>
  <si>
    <t>/איגודן/מי אביבים/סביח פרישמן בע"מ/נקודת דיגום</t>
  </si>
  <si>
    <t>/איגודן/מי אביבים/אביגדור 22 בע"מ/נקודת דיגום</t>
  </si>
  <si>
    <t>/איגודן/מי אביבים/שוקלד בר הרצליה בע"מ/נקודת דיגום</t>
  </si>
  <si>
    <t>/איגודן/מי אביבים/רולדין אבן גבירול (1996) בע"מ/נקודת דיגום</t>
  </si>
  <si>
    <t>/איגודן/מי אביבים/מיטמרקט הברזל (2)/נקודת דיגום</t>
  </si>
  <si>
    <t>/איגודן/מי אביבים/בי.בי.בי מסעדות בע"מ/נקודת דיגום</t>
  </si>
  <si>
    <t>/איגודן/מי אביבים/קונטנטו מסעדנות בע"מ/נקודת דיגום</t>
  </si>
  <si>
    <t>/איגודן/מי אביבים/ מאייסה מסעדות בע"מ/נקודת דיגום</t>
  </si>
  <si>
    <t>/איגודן/מי אביבים/הרצל רוטשילד בתי קפה בע"מ/נקודת דיגום</t>
  </si>
  <si>
    <t>/איגודן/מי אביבים/ארומה הולדינגס בע"מ/נקודת דיגום</t>
  </si>
  <si>
    <t>/איגודן/מי אביבים/צינה מעשנת בע"מ/נקודת דיגום</t>
  </si>
  <si>
    <t>/איגודן/מי אביבים/נולה אמריקן בייקרי בע"מ/נקודת דיגום</t>
  </si>
  <si>
    <t>/איגודן/מי אביבים/עד העצם אקספרס בע"מ/נקודת דיגום</t>
  </si>
  <si>
    <t>/איגודן/מי אביבים/טוני וספה פיצה בע"מ/נקודת דיגום</t>
  </si>
  <si>
    <t>/איגודן/מי אביבים/יקימונו ניהול מסעדות ת"א בע"מ/נקודת דיגום</t>
  </si>
  <si>
    <t>/איגודן/מי אביבים/אירלנד ברים בע"מ/נקודת דיגום</t>
  </si>
  <si>
    <t>/איגודן/מי אביבים/ים של פירות בע"מ דיזנגוף/נקודת דיגום</t>
  </si>
  <si>
    <t>/איגודן/מי אביבים/ברקפסט קורנר בע"מ/נקודת דיגום</t>
  </si>
  <si>
    <t>/איגודן/עין נטפים/מלון נובה /נקודת דיגום</t>
  </si>
  <si>
    <t>/איגודן/עין נטפים/מלון בי קלאב /נקודת דיגום</t>
  </si>
  <si>
    <t>/איגודן/עין נטפים/הרי אדום (ארכדיה ספא)/נקודת דיגום</t>
  </si>
  <si>
    <t>/איגודן/עין נטפים/קניון מול הים/נקודת דיגום</t>
  </si>
  <si>
    <t>/איגודן/עין נטפים/אילן/נקודת דיגום</t>
  </si>
  <si>
    <t>/איגודן/עין נטפים/פרימה מיוזיק/נקודת דיגום</t>
  </si>
  <si>
    <t>/איגודן/עין נטפים/פז אסא את לשם/נקודת דיגום</t>
  </si>
  <si>
    <t>/איגודן/עין נטפים/אל גאוצ'ו/נקודת דיגום</t>
  </si>
  <si>
    <t>/איגודן/עין נטפים/מוסך הבנים/נקודת דיגום</t>
  </si>
  <si>
    <t>/איגודן/מניב ראשון/פאו- וואו/נקודת דיגום</t>
  </si>
  <si>
    <t>/איגודן/שפד"ן/אורמידן/נקודת דיגום</t>
  </si>
  <si>
    <t>/איגודן/עין נטפים/שוק דגים/נקודת דיגום</t>
  </si>
  <si>
    <t>/איגודן/עין נטפים/קראון פלזה/נקודת דיגום</t>
  </si>
  <si>
    <t>/איגודן/מי אביבים/מלון שלום/נקודת דיגום</t>
  </si>
  <si>
    <t>/איגודן/עין נטפים/אסטרל מאריס (סי סייד)/נקודת דיגום</t>
  </si>
  <si>
    <t>/איגודן/מניב ראשון/דלק חב' הדלק הישראלי /נקודת דיגום</t>
  </si>
  <si>
    <t>/איגודן/מי אביבים/דגימים בע"מ DAGIMIM LTD/נקודת דיגום</t>
  </si>
  <si>
    <t>/איגודן/מי תהום דיגומים/אתר מגרש 1 סיטי גבעתיים/נקודת דיגום</t>
  </si>
  <si>
    <t>/איגודן/מי אביבים/פז חברת נפט בעמ פנחס רוזן/נקודת דיגום</t>
  </si>
  <si>
    <t>/איגודן/מי אביבים/פז - יחזקאל קויפמן 7/נקודת דיגום</t>
  </si>
  <si>
    <t>/איגודן/מי אביבים/סונול ישראל בעמ  חכמי דוד/נקודת דיגום</t>
  </si>
  <si>
    <t>/איגודן/מי אביבים/דור אלון ניהול מתחמים קמעונאיים בע"מ  נחלת בנימין/נקודת דיגום</t>
  </si>
  <si>
    <t>/איגודן/מי אביבים/פז חברת נפט בעמ הרצל /נקודת דיגום</t>
  </si>
  <si>
    <t>/איגודן/מי אביבים/דור אלון ניהול מתחמים קמעונאיים בע"מ יצחק שדה/נקודת דיגום</t>
  </si>
  <si>
    <t>/איגודן/מי אביבים/מאריס דגים בע"מ /נקודת דיגום</t>
  </si>
  <si>
    <t>/איגודן/מי אביבים/דור אלון ניהול מתחמים קמעונאיים בע"מ ידידיה פרנקל/נקודת דיגום</t>
  </si>
  <si>
    <t>/איגודן/מי אביבים/וויזיוויג בע"מ /נקודת דיגום</t>
  </si>
  <si>
    <t>/איגודן/מי אביבים/צפרה בע"מ ZEPRA LTD/נקודת דיגום</t>
  </si>
  <si>
    <t>/איגודן/מי אביבים/אמורה מיו בע"מ /נקודת דיגום</t>
  </si>
  <si>
    <t>/איגודן/מי אביבים/גרינברג ביסטרו בע"מ GRINBERG BISTRO LTD/נקודת דיגום</t>
  </si>
  <si>
    <t>/איגודן/מי אביבים/טופולופומפו בע"מ TOPOLOPOMPO LTD/נקודת דיגום</t>
  </si>
  <si>
    <t>/איגודן/מי אביבים/אופרה איטליאנה בע"מ OPERA ITALIANA LTD/נקודת דיגום</t>
  </si>
  <si>
    <t>/איגודן/מי אביבים/פי.אס.ג'יי קונסלטינג בע"מ PSJ CONSULTING/נקודת דיגום</t>
  </si>
  <si>
    <t>/איגודן/מי אביבים/קרפצ'ו בר בע"מ CARPACCIO BAR LTD/נקודת דיגום</t>
  </si>
  <si>
    <t>/איגודן/מי אביבים/אביאל אוסלנדר/נקודת דיגום</t>
  </si>
  <si>
    <t>/איגודן/מי אביבים/ספיריטו מסעדנות בע"מ SPIRITO RESTAURANTS/נקודת דיגום</t>
  </si>
  <si>
    <t>/איגודן/מי אביבים/ג'ירף מסעדות בע"מ GIRAFFE RESTAURANTS LT/נקודת דיגום</t>
  </si>
  <si>
    <t>/איגודן/מי אביבים/הדפוס החדש בעמ/נקודת דיגום</t>
  </si>
  <si>
    <t>/איגודן/מי אביבים/גרפוליט מפעלי דפוס בעמ/נקודת דיגום</t>
  </si>
  <si>
    <t>/איגודן/מי אביבים/רכב דוד, מוסכים ש.ר.ד. (1995) בע"מ /נקודת דיגום</t>
  </si>
  <si>
    <t>/איגודן/מי אביבים/יורודרייב  ניהול ציי רכב והשכרה בע"מ /נקודת דיגום</t>
  </si>
  <si>
    <t>/איגודן/מי אביבים/מוסך אלכס " סנדר" ובניו בע"מ /נקודת דיגום</t>
  </si>
  <si>
    <t>/איגודן/מי אביבים/אבניר חברה לרכב בע"מ /נקודת דיגום</t>
  </si>
  <si>
    <t>/איגודן/מי אביבים/ויגו תכשיטים בע"מ VIGO JEWELRY LTD/נקודת דיגום</t>
  </si>
  <si>
    <t>/איגודן/מי אביבים/הצורפים חיפה (1998) בע"מ HAZORFIN HAIFA /נקודת דיגום</t>
  </si>
  <si>
    <t>/איגודן/מי אביבים/א נ אופנהיים אמנות מתכת בע'מ/נקודת דיגום</t>
  </si>
  <si>
    <t>/איגודן/מי אביבים/סאנטק ציפויים בע"מ SUNTECH COATING LTD/נקודת דיגום</t>
  </si>
  <si>
    <t>/איגודן/מי אביבים/בית מתכת בעמ/נקודת דיגום</t>
  </si>
  <si>
    <t>/איגודן/מי אביבים/ים של פירות בע"מ  הברזל/נקודת דיגום</t>
  </si>
  <si>
    <t>/איגודן/מי אביבים/הרנט חוף מציצים בע"מ HARNET METSITSIM BE/נקודת דיגום</t>
  </si>
  <si>
    <t>/איגודן/מי תהום דיגומים/נתע  תחנת בן גוריון ב"ב/נקודת דיגום</t>
  </si>
  <si>
    <t>/איגודן/מי תהום דיגומים/נתע צ'מבר מערב /נקודת דיגום</t>
  </si>
  <si>
    <t>/איגודן/מי תהום דיגומים/קהילת לודג' 50-60 תל אביב/נקודת דיגום</t>
  </si>
  <si>
    <t>/איגודן/עין נטפים/מכבסת הים האדום/נקודת דיגום</t>
  </si>
  <si>
    <t>/איגודן/עין נטפים/מט"ש אילת/נקודת דיגום</t>
  </si>
  <si>
    <t>/איגודן/עין נטפים/בית חולים יוספטל/נקודת דיגום</t>
  </si>
  <si>
    <t>/איגודן/עין נטפים/דן (מערב)/נקודת דיגום</t>
  </si>
  <si>
    <t>/איגודן/עין נטפים/תחנת מעבר לפסולת/נקודת דיגום</t>
  </si>
  <si>
    <t>/איגודן/עין נטפים/רויאל גארדן (בולווארד) /נקודת דיגום</t>
  </si>
  <si>
    <t>/איגודן/עין נטפים/קלאב הוטל (חניון) /נקודת דיגום</t>
  </si>
  <si>
    <t>/איגודן/עין נטפים/הילטון מלכת שבא (חדר מים) /נקודת דיגום</t>
  </si>
  <si>
    <t>/איגודן/עין נטפים/רויאל ביץ (חניון) /נקודת דיגום</t>
  </si>
  <si>
    <t>/איגודן/עין נטפים/מלון אריאה/נקודת דיגום</t>
  </si>
  <si>
    <t>/איגודן/תאגיד לא לחיוב/AMS ללא חיוב/נקודת דיגום</t>
  </si>
  <si>
    <t>/איגודן/עין נטפים/דגימות פנימיות/נקודת דיגום</t>
  </si>
  <si>
    <t>/איגודן/עין נטפים/קיבוץ אילות/נקודת דיגום</t>
  </si>
  <si>
    <t>/איגודן/עין נטפים/אגדיר/נקודת דיגום</t>
  </si>
  <si>
    <t>/איגודן/עין נטפים/פאגו פאגו/נקודת דיגום</t>
  </si>
  <si>
    <t>/איגודן/עין נטפים/מיצפה תת ימי דרום/נקודת דיגום</t>
  </si>
  <si>
    <t>/איגודן/עין נטפים/חוף המיגדלור/נקודת דיגום</t>
  </si>
  <si>
    <t>/איגודן/עין נטפים/קיטרינג שירז/נקודת דיגום</t>
  </si>
  <si>
    <t>/איגודן/עין נטפים/מיקה/נקודת דיגום</t>
  </si>
  <si>
    <t>/איגודן/עין נטפים/המחבוא של אדי/נקודת דיגום</t>
  </si>
  <si>
    <t>/איגודן/עין נטפים/מכבסת כביסקל/נקודת דיגום</t>
  </si>
  <si>
    <t>/איגודן/עין נטפים/מכבסת רויאל סנטר/נקודת דיגום</t>
  </si>
  <si>
    <t>/איגודן/מי תהום דיגומים/בלו וויקס (בלו מול) - גלילות תל אביב/נקודת דיגום</t>
  </si>
  <si>
    <t>/איגודן/עין נטפים/חוף ציון/נקודת דיגום</t>
  </si>
  <si>
    <t>/איגודן/מי תהום דיגומים/בניין ספירלה - עזריאלי/נקודת דיגום</t>
  </si>
  <si>
    <t>/איגודן/עין נטפים/בסיס חיל הים/נקודת דיגום</t>
  </si>
  <si>
    <t>/איגודן/מניב ראשון/תחנת מעבר לפסולת בטון/נקודת דיגום</t>
  </si>
  <si>
    <t>/איגודן/עין נטפים/הלב הרחב (קלאב הוטל)/נקודת דיגום</t>
  </si>
  <si>
    <t>/איגודן/עין נטפים/מכבסת עינת/נקודת דיגום</t>
  </si>
  <si>
    <t>/איגודן/עין נטפים/מכבסת גולדן/נקודת דיגום</t>
  </si>
  <si>
    <t>/איגודן/עין נטפים/מכבסות מאוחדות/נקודת דיגום</t>
  </si>
  <si>
    <t>/איגודן/עין נטפים/ערדג/נקודת דיגום</t>
  </si>
  <si>
    <t>/איגודן/עין נטפים/סיטי סנטר /נקודת דיגום</t>
  </si>
  <si>
    <t>/איגודן/עין נטפים/דולפין ריף/נקודת דיגום</t>
  </si>
  <si>
    <t>/איגודן/עין נטפים/גינגר/נקודת דיגום</t>
  </si>
  <si>
    <t>/איגודן/עין נטפים/מסעדת המפרץ/נקודת דיגום</t>
  </si>
  <si>
    <t>/איגודן/עין נטפים/חוף אבניו/נקודת דיגום</t>
  </si>
  <si>
    <t>/איגודן/עין נטפים/ארומה נביעות/נקודת דיגום</t>
  </si>
  <si>
    <t>/איגודן/עין נטפים/אכסניית הנוער/נקודת דיגום</t>
  </si>
  <si>
    <t>/איגודן/פרמטרים לפי מגזרים/שפכים חריגים -אילת/נקודת דיגום</t>
  </si>
  <si>
    <t>/איגודן/פרמטרים לפי מגזרים/מסעדות וקניונים - אילת/נקודת דיגום</t>
  </si>
  <si>
    <t>/איגודן/פרמטרים לפי מגזרים/מכבסות - אילת/נקודת דיגום</t>
  </si>
  <si>
    <t>/איגודן/מי תהום דיגומים/יהודה הימית 25 תל אביב מי תהום/נקודת דיגום</t>
  </si>
  <si>
    <t>/איגודן/פרמטרים לפי מגזרים/תחנות תדלוק - אילת/נקודת דיגום</t>
  </si>
  <si>
    <t>/איגודן/פרמטרים לפי מגזרים/מוסכים - אילת/נקודת דיגום</t>
  </si>
  <si>
    <t>/איגודן/פרמטרים לפי מגזרים/בתי מלון - אילת/נקודת דיגום</t>
  </si>
  <si>
    <t>/איגודן/עין נטפים/אסטרל נירוונה/נקודת דיגום</t>
  </si>
  <si>
    <t>/איגודן/עין נטפים/סוד לניקיון/נקודת דיגום</t>
  </si>
  <si>
    <t>/איגודן/עין נטפים/מוסך אלמוג /נקודת דיגום</t>
  </si>
  <si>
    <t>/איגודן/עין נטפים/המכבסה שלי/נקודת דיגום</t>
  </si>
  <si>
    <t>/איגודן/עין נטפים/האוניברסיטה הימית/נקודת דיגום</t>
  </si>
  <si>
    <t>/איגודן/עין נטפים/תחנת סונול העיר/נקודת דיגום</t>
  </si>
  <si>
    <t>/איגודן/עין נטפים/תחנת דלק פז תובלה/נקודת דיגום</t>
  </si>
  <si>
    <t>/איגודן/עין נטפים/א.צ טכנולוגיות/נקודת דיגום</t>
  </si>
  <si>
    <t>/איגודן/עין נטפים/תחנת דלק יעד /נקודת דיגום</t>
  </si>
  <si>
    <t>/איגודן/עין נטפים/תחנת דלק טן/נקודת דיגום</t>
  </si>
  <si>
    <t>/איגודן/עין נטפים/דלק מיצפה אילת /נקודת דיגום</t>
  </si>
  <si>
    <t>/איגודן/עין נטפים/תחנת דלק ברשף /נקודת דיגום</t>
  </si>
  <si>
    <t>/איגודן/עין נטפים/מוסך אלעד/נקודת דיגום</t>
  </si>
  <si>
    <t>/איגודן/עין נטפים/סונול חוף אלמוג /נקודת דיגום</t>
  </si>
  <si>
    <t>/איגודן/עין נטפים/קאזה דו ברזיל /נקודת דיגום</t>
  </si>
  <si>
    <t>/איגודן/עין נטפים/מלון מלוני /נקודת דיגום</t>
  </si>
  <si>
    <t>/איגודן/מי אביבים/מפעל זמני פיר הרצל - נת"ע/נקודת דיגום</t>
  </si>
  <si>
    <t>/איגודן/עין נטפים/הדקל /נקודת דיגום</t>
  </si>
  <si>
    <t>/איגודן/עין נטפים/פסטורי/נקודת דיגום</t>
  </si>
  <si>
    <t>/איגודן/עין נטפים/חקר ימים ואגמים /נקודת דיגום</t>
  </si>
  <si>
    <t>/איגודן/עין נטפים/ברביס/נקודת דיגום</t>
  </si>
  <si>
    <t>/איגודן/עין נטפים/ניין ביץ/נקודת דיגום</t>
  </si>
  <si>
    <t>/איגודן/עין נטפים/מפעל אצות NBT /נקודת דיגום</t>
  </si>
  <si>
    <t>/איגודן/עין נטפים/ברביץ /נקודת דיגום</t>
  </si>
  <si>
    <t>/איגודן/עין נטפים/מלח הארץ/נקודת דיגום</t>
  </si>
  <si>
    <t>/איגודן/עין נטפים/אחלה אילת/נקודת דיגום</t>
  </si>
  <si>
    <t>/איגודן/עין נטפים/המיפלט האחרון /נקודת דיגום</t>
  </si>
  <si>
    <t>/איגודן/עין נטפים/מיצפה תת ימי /נקודת דיגום</t>
  </si>
  <si>
    <t>/איגודן/עין נטפים/ויליג /נקודת דיגום</t>
  </si>
  <si>
    <t>/איגודן/עין נטפים/רויאל גארדן/נקודת דיגום</t>
  </si>
  <si>
    <t>/איגודן/עין נטפים/הרודס/נקודת דיגום</t>
  </si>
  <si>
    <t>/איגודן/עין נטפים/דן (מזרח)/נקודת דיגום</t>
  </si>
  <si>
    <t>/איגודן/עין נטפים/קלאב אין /נקודת דיגום</t>
  </si>
  <si>
    <t>/איגודן/עין נטפים/אגמים/נקודת דיגום</t>
  </si>
  <si>
    <t>/איגודן/עין נטפים/אורכידאה/נקודת דיגום</t>
  </si>
  <si>
    <t>/איגודן/עין נטפים/רויאל ביץ (טיילת) /נקודת דיגום</t>
  </si>
  <si>
    <t>/איגודן/עין נטפים/ספורט/נקודת דיגום</t>
  </si>
  <si>
    <t>/איגודן/עין נטפים/המלך שלמה /נקודת דיגום</t>
  </si>
  <si>
    <t>/איגודן/עין נטפים/פלמה מרינה/נקודת דיגום</t>
  </si>
  <si>
    <t>/איגודן/עין נטפים/הילטון מלכת שבא/נקודת דיגום</t>
  </si>
  <si>
    <t>/איגודן/עין נטפים/סוליי בוטיק/נקודת דיגום</t>
  </si>
  <si>
    <t>/איגודן/עין נטפים/אמריקנה/נקודת דיגום</t>
  </si>
  <si>
    <t>/איגודן/עין נטפים/קלאב הוטל /נקודת דיגום</t>
  </si>
  <si>
    <t>/איגודן/עין נטפים/יו קורל ביץ/נקודת דיגום</t>
  </si>
  <si>
    <t>/איגודן/עין נטפים/אקוה מרין /נקודת דיגום</t>
  </si>
  <si>
    <t>/איגודן/עין נטפים/סנטרל פארק/נקודת דיגום</t>
  </si>
  <si>
    <t>/איגודן/עין נטפים/מלון עדי /נקודת דיגום</t>
  </si>
  <si>
    <t>/איגודן/עין נטפים/סי הוטל  (לא פעיל)/נקודת דיגום</t>
  </si>
  <si>
    <t>/איגודן/עין נטפים/קיסר/נקודת דיגום</t>
  </si>
  <si>
    <t>/איגודן/עין נטפים/דן רימונים (נפטון) /נקודת דיגום</t>
  </si>
  <si>
    <t>/איגודן/עין נטפים/דן פנורמה /נקודת דיגום</t>
  </si>
  <si>
    <t>/איגודן/עין נטפים/מגי'ק פאלס/נקודת דיגום</t>
  </si>
  <si>
    <t>/איגודן/עין נטפים/לה פליה (לא פעיל)/נקודת דיגום</t>
  </si>
  <si>
    <t>/איגודן/עין נטפים/ויסטה/נקודת דיגום</t>
  </si>
  <si>
    <t>/איגודן/עין נטפים/פנינת אילת/נקודת דיגום</t>
  </si>
  <si>
    <t>/איגודן/עין נטפים/אסטרל ויליג/נקודת דיגום</t>
  </si>
  <si>
    <t>/איגודן/רמת גן/גלי גיל מפעל זמני/נקודת דיגום</t>
  </si>
  <si>
    <t>/איגודן/עין נטפים/מוסך שאולי /נקודת דיגום</t>
  </si>
  <si>
    <t>/איגודן/עין נטפים/מוסך דדון /נקודת דיגום</t>
  </si>
  <si>
    <t>/איגודן/עין נטפים/מוסך נדב מוטורס/נקודת דיגום</t>
  </si>
  <si>
    <t>/איגודן/עין נטפים/הכוכב/נקודת דיגום</t>
  </si>
  <si>
    <t>/איגודן/עין נטפים/מוסך אגד אילת/נקודת דיגום</t>
  </si>
  <si>
    <t>/איגודן/עין נטפים/דלק צוף ים /נקודת דיגום</t>
  </si>
  <si>
    <t>/איגודן/עין נטפים/מוסך חנוך/נקודת דיגום</t>
  </si>
  <si>
    <t>/איגודן/עין נטפים/מוסך המכוון /נקודת דיגום</t>
  </si>
  <si>
    <t>/איגודן/עין נטפים/מוסך אדומית /נקודת דיגום</t>
  </si>
  <si>
    <t>/איגודן/עין נטפים/נירוונה קלאב/נקודת דיגום</t>
  </si>
  <si>
    <t>/איגודן/עין נטפים/מלון נירוונה /נקודת דיגום</t>
  </si>
  <si>
    <t>/איגודן/עין נטפים/בי הוטל (מרקש) (בי סיטי) /נקודת דיגום</t>
  </si>
  <si>
    <t>/איגודן/עין נטפים/לגונה/נקודת דיגום</t>
  </si>
  <si>
    <t>/איגודן/עין נטפים/יו סוויט/נקודת דיגום</t>
  </si>
  <si>
    <t>/איגודן/עין נטפים/אסטרל פלמה (מרינה)/נקודת דיגום</t>
  </si>
  <si>
    <t>/איגודן/עין נטפים/לאונרדו רויאל ריזורט /נקודת דיגום</t>
  </si>
  <si>
    <t>/איגודן/עין נטפים/לאונרדו קלאב/נקודת דיגום</t>
  </si>
  <si>
    <t>/איגודן/עין נטפים/לאונרדו פריויליג'/נקודת דיגום</t>
  </si>
  <si>
    <t>/איגודן/עין נטפים/לאונרדו פלאזה/נקודת דיגום</t>
  </si>
  <si>
    <t>/איגודן/עין נטפים/ישרוטל ים סוף /נקודת דיגום</t>
  </si>
  <si>
    <t>/איגודן/עין נטפים/אורכידאה ריף /נקודת דיגום</t>
  </si>
  <si>
    <t>/איגודן/עין נטפים/אסטרל פרי ויליג/נקודת דיגום</t>
  </si>
  <si>
    <t>/איגודן/רמת גן/פיצרית שקד/נקודת דיגום</t>
  </si>
  <si>
    <t>ייקבע אחרי סיור ראשון</t>
  </si>
  <si>
    <t>/איגודן/הרצליה/אולם דרך ארץ /נקודת דיגום</t>
  </si>
  <si>
    <t>/איגודן/רמת גן/קפה קפה רמת גן/נקודת דיגום</t>
  </si>
  <si>
    <t>/איגודן/רמת גן/ג'ירף רמת גן /נקודת דיגום</t>
  </si>
  <si>
    <t>/איגודן/רמת גן/סיימור מרקיז בע"מ/נקודת דיגום</t>
  </si>
  <si>
    <t>/איגודן/רמת גן/מאפיית שאשא/נקודת דיגום</t>
  </si>
  <si>
    <t>/איגודן/הרצליה/מוסך הים התיכון/נקודת דיגום</t>
  </si>
  <si>
    <t>/איגודן/הרצליה/פנסיון פמלה/נקודת דיגום</t>
  </si>
  <si>
    <t>/איגודן/הרצליה/מכבסת קלין שופ/נקודת דיגום</t>
  </si>
  <si>
    <t>/איגודן/חולון - מי שקמה/אופק מתוק/נקודת דיגום</t>
  </si>
  <si>
    <t>/איגודן/מי אביבים/ שוק קולינרי  - נמל יפו/נקודת דיגום</t>
  </si>
  <si>
    <t>/איגודן/קרית אונו/קאנטרי קרית אונו/נקודת דיגום</t>
  </si>
  <si>
    <t>/איגודן/מי אביבים/לג'נדה אורי פרסקו- נמל יפו/נקודת דיגום</t>
  </si>
  <si>
    <t>/איגודן/מי אביבים/יונה - נמל יפו/נקודת דיגום</t>
  </si>
  <si>
    <t>/איגודן/תאגיד לא לחיוב/דוגם אוטומטי רחוב הסדנא חולון/נקודת דיגום</t>
  </si>
  <si>
    <t>/איגודן/הרצליה/מקסיקלי (מוזס) /נקודת דיגום</t>
  </si>
  <si>
    <t>/איגודן/חולון - מי שקמה/אולמי המוזיאון/נקודת דיגום</t>
  </si>
  <si>
    <t>/איגודן/מי אביבים/מקדונלדס קניון רמת אביב מפריד מס' 6/נקודת דיגום</t>
  </si>
  <si>
    <t>/איגודן/תאגיד לא לחיוב/מפעלי כימיה נס ציונה/נקודת דיגום</t>
  </si>
  <si>
    <t>/איגודן/הרצליה/מיסטר זול /נקודת דיגום</t>
  </si>
  <si>
    <t>/איגודן/הרצליה/בית אופק/נקודת דיגום</t>
  </si>
  <si>
    <t>/איגודן/הרצליה/ביזנס פארק/נקודת דיגום</t>
  </si>
  <si>
    <t>/איגודן/הרצליה/מוסך טיראן /נקודת דיגום</t>
  </si>
  <si>
    <t>/איגודן/יהוד/תחנת רחיצה לייק ווש/נקודת דיגום</t>
  </si>
  <si>
    <t>שוחה ביציאת מכונת שטיפת רכבים</t>
  </si>
  <si>
    <t>/איגודן/תאגיד לא לחיוב/שניב תעשיות נייר/נקודת דיגום</t>
  </si>
  <si>
    <t>/איגודן/תאגיד לא לחיוב/סופראמאיל אוטומטי/נקודת דיגום</t>
  </si>
  <si>
    <t>/איגודן/תאגיד לא לחיוב/זליון אוטומטי/נקודת דיגום</t>
  </si>
  <si>
    <t>/איגודן/מיתב תאגיד אזורי למים וביוב/קייטרינג בישולים/נקודת דיגום</t>
  </si>
  <si>
    <t>/איגודן/מי גבעתיים – מפעלי מים וביוב/קואופ  שופ/נקודת דיגום</t>
  </si>
  <si>
    <t>/איגודן/מי גבעתיים – מפעלי מים וביוב/מגה בעיר יצחק רבין 53/נקודת דיגום</t>
  </si>
  <si>
    <t>/איגודן/מי גבעתיים – מפעלי מים וביוב/מגה בעיר וייצמן 23/נקודת דיגום</t>
  </si>
  <si>
    <t>/איגודן/מי אביבים/גאלרי פאלאס/נקודת דיגום</t>
  </si>
  <si>
    <t>/איגודן/מי אביבים/ בית על הים/נקודת דיגום</t>
  </si>
  <si>
    <t>/איגודן/אור - יהודה -  מי שקמה/שאול בשרים/נקודת דיגום</t>
  </si>
  <si>
    <t>/איגודן/תאגיד לא לחיוב/קוי ביוב איגוד/נקודת דיגום</t>
  </si>
  <si>
    <t>/איגודן/אור - יהודה -  מי שקמה/מסעדת פסטורלי /נקודת דיגום</t>
  </si>
  <si>
    <t>/איגודן/תאגיד לא לחיוב/שפי אריזות/נקודת דיגום</t>
  </si>
  <si>
    <t>/איגודן/יהוד/קפה נטו יהוד /נקודת דיגום</t>
  </si>
  <si>
    <t>/איגודן/יהוד/רוקט/נקודת דיגום</t>
  </si>
  <si>
    <t>/איגודן/יהוד/מפעל טאטי (אלכס ארטיאום בע"מ)/נקודת דיגום</t>
  </si>
  <si>
    <t>/איגודן/פרדס חנה/מוסך ארנון מלאכי/נקודת דיגום</t>
  </si>
  <si>
    <t>/איגודן/מי גבעתיים – מפעלי מים וביוב/שופרסל שלי בורוכוב 54/נקודת דיגום</t>
  </si>
  <si>
    <t>/איגודן/רמת גן/מרכז וואהל /נקודת דיגום</t>
  </si>
  <si>
    <t>/איגודן/תאגיד לא לחיוב/שוחת ינוב/נקודת דיגום</t>
  </si>
  <si>
    <t>/איגודן/תאגיד לא לחיוב/תנובות מערב/נקודת דיגום</t>
  </si>
  <si>
    <t>/איגודן/תאגיד לא לחיוב/תנובות מזרח /נקודת דיגום</t>
  </si>
  <si>
    <t>/איגודן/קרית אונו/קפה קפה קרית אונו /נקודת דיגום</t>
  </si>
  <si>
    <t>/איגודן/קרית אונו/יוז'י יזמות נכסים בע"מ/נקודת דיגום</t>
  </si>
  <si>
    <t>/איגודן/קרית אונו/אסלאן מאיר/נקודת דיגום</t>
  </si>
  <si>
    <t>/איגודן/קרית אונו/קקאו  ספורטק/נקודת דיגום</t>
  </si>
  <si>
    <t>/איגודן/קרית אונו/אוקטגון /נקודת דיגום</t>
  </si>
  <si>
    <t>/איגודן/תאגיד לא לחיוב/המשפץ אוטומטי/נקודת דיגום</t>
  </si>
  <si>
    <t>/איגודן/תאגיד לא לחיוב/גלבנומטה אוטומטי/נקודת דיגום</t>
  </si>
  <si>
    <t>/איגודן/קרית אונו/מ.א סופר וואש/נקודת דיגום</t>
  </si>
  <si>
    <t>/איגודן/תאגיד לא לחיוב/קוי ביוב פתח תקוה/נקודת דיגום</t>
  </si>
  <si>
    <t>/איגודן/מי בת ים/מוסך נחום/נקודת דיגום</t>
  </si>
  <si>
    <t>/איגודן/נס ציונה/מגה בעיר /נקודת דיגום</t>
  </si>
  <si>
    <t>/איגודן/חולון - מי שקמה/חצי חינם הכישור/נקודת דיגום</t>
  </si>
  <si>
    <t>/איגודן/חולון - מי שקמה/בורגר ראנץ/נקודת דיגום</t>
  </si>
  <si>
    <t>/איגודן/חולון - מי שקמה/פרופיט סנטר - קפה גרג/נקודת דיגום</t>
  </si>
  <si>
    <t>/איגודן/נס ציונה/שטיפת אקספרס/נקודת דיגום</t>
  </si>
  <si>
    <t>/איגודן/נס ציונה/שערי דלק/נקודת דיגום</t>
  </si>
  <si>
    <t>/איגודן/נס ציונה/סונול/נקודת דיגום</t>
  </si>
  <si>
    <t>/איגודן/נס ציונה/מתכת ששון 1984 בע"מ/נקודת דיגום</t>
  </si>
  <si>
    <t>/איגודן/נס ציונה/מוסך מוטי/נקודת דיגום</t>
  </si>
  <si>
    <t>/איגודן/נס ציונה/מוסך הירש/נקודת דיגום</t>
  </si>
  <si>
    <t>/איגודן/נס ציונה/מוסך ברוך/נקודת דיגום</t>
  </si>
  <si>
    <t>/איגודן/נס ציונה/מוסך א.א./נקודת דיגום</t>
  </si>
  <si>
    <t>/איגודן/נס ציונה/נאות המושבה /נקודת דיגום</t>
  </si>
  <si>
    <t>/איגודן/נס ציונה/ארומה - שפע זכיונות בע"מ /נקודת דיגום</t>
  </si>
  <si>
    <t>/איגודן/נס ציונה/מסעדת פטרה /נקודת דיגום</t>
  </si>
  <si>
    <t>/איגודן/נס ציונה/גני מרוויאס/נקודת דיגום</t>
  </si>
  <si>
    <t>/איגודן/נס ציונה/מוסך עמנואל /נקודת דיגום</t>
  </si>
  <si>
    <t>/איגודן/נס ציונה/אלי מוטורס/נקודת דיגום</t>
  </si>
  <si>
    <t>/איגודן/נס ציונה/דור אלון/נקודת דיגום</t>
  </si>
  <si>
    <t>/איגודן/נס ציונה/ שערי דלק/נקודת דיגום</t>
  </si>
  <si>
    <t>/איגודן/נס ציונה/ברוקו (אורורה) משקאות חריפים/נקודת דיגום</t>
  </si>
  <si>
    <t>/איגודן/פרמטרים לפי תבנית- מפעל לשכפול/נקודת דיגום</t>
  </si>
  <si>
    <t>/איגודן/נס ציונה/פתולאב /נקודת דיגום</t>
  </si>
  <si>
    <t>/איגודן/נס ציונה/בקטוכם/נקודת דיגום</t>
  </si>
  <si>
    <t>/איגודן/נס ציונה/אמינולאב/נקודת דיגום</t>
  </si>
  <si>
    <t>/איגודן/נס ציונה/אלה גן אירועים/נקודת דיגום</t>
  </si>
  <si>
    <t>/איגודן/נס ציונה/אינדיגו מערכות הדפסה/נקודת דיגום</t>
  </si>
  <si>
    <t>/איגודן/נס ציונה/אולמי יוניברס/נקודת דיגום</t>
  </si>
  <si>
    <t>/איגודן/נס ציונה/סול ג'ל טכנולוגיות/נקודת דיגום</t>
  </si>
  <si>
    <t>/איגודן/נס ציונה/אופלון/נקודת דיגום</t>
  </si>
  <si>
    <t>/איגודן/נס ציונה/אומרי /נקודת דיגום</t>
  </si>
  <si>
    <t>/איגודן/נס ציונה/סמורקס/נקודת דיגום</t>
  </si>
  <si>
    <t>/איגודן/נס ציונה/מוסך לי עד/נקודת דיגום</t>
  </si>
  <si>
    <t>/איגודן/נס ציונה/נוירודרם בע"מ/נקודת דיגום</t>
  </si>
  <si>
    <t>/איגודן/נס ציונה/ביונדווקס/נקודת דיגום</t>
  </si>
  <si>
    <t>/איגודן/נס ציונה/פרוקור  (פרוכון ביוטק/נקודת דיגום</t>
  </si>
  <si>
    <t>/איגודן/נס ציונה/המכון הביולוגי/נקודת דיגום</t>
  </si>
  <si>
    <t>/איגודן/נס ציונה/דרן מעבדות וייעוץ /נקודת דיגום</t>
  </si>
  <si>
    <t>/איגודן/נס ציונה/די פארם/נקודת דיגום</t>
  </si>
  <si>
    <t>/איגודן/נס ציונה/סטבה מעבדות בע"מ/נקודת דיגום</t>
  </si>
  <si>
    <t>/איגודן/נס ציונה/QBI קיו. בי. אי - מעבדה לבדיקות כימיות/נקודת דיגום</t>
  </si>
  <si>
    <t>/איגודן/נס ציונה/לייזר מודלינג ישראל בע"מ/נקודת דיגום</t>
  </si>
  <si>
    <t>/איגודן/נס ציונה/הרלן ביוטק ישראל בע"מ/נקודת דיגום</t>
  </si>
  <si>
    <t>/איגודן/הרצליה/דלק פז/נקודת דיגום</t>
  </si>
  <si>
    <t>/איגודן/פרמטרים לפי מגזרים/תחנות רחיצת רכב/נקודת דיגום</t>
  </si>
  <si>
    <t>/איגודן/פרמטרים לפי מגזרים/בתי מלון/נקודת דיגום</t>
  </si>
  <si>
    <t>/איגודן/פרמטרים לפי מגזרים/תחנות תדלוק/נקודת דיגום</t>
  </si>
  <si>
    <t>/איגודן/פרמטרים לפי מגזרים/רפת או לול/נקודת דיגום</t>
  </si>
  <si>
    <t>/איגודן/פרמטרים לפי מגזרים/תחנות מעבר לפסולת/נקודת דיגום</t>
  </si>
  <si>
    <t>/איגודן/פרמטרים לפי מגזרים/מפעלי עיבוד עורות/נקודת דיגום</t>
  </si>
  <si>
    <t>/איגודן/פרמטרים לפי מגזרים/מפעלי כימיה/נקודת דיגום</t>
  </si>
  <si>
    <t>/איגודן/פרמטרים לפי מגזרים/בתי דפוס/נקודת דיגום</t>
  </si>
  <si>
    <t>/איגודן/פרמטרים לפי מגזרים/מפעלי חומרי בנייה/נקודת דיגום</t>
  </si>
  <si>
    <t>/איגודן/פרמטרים לפי מגזרים/בתי חולים/נקודת דיגום</t>
  </si>
  <si>
    <t>/איגודן/הוד השרון/שלוותא/נקודת דיגום</t>
  </si>
  <si>
    <t>/איגודן/הרצליה/מסעדת ג'ירף הרצליה /נקודת דיגום</t>
  </si>
  <si>
    <t>/איגודן/פרדס חנה/דור אלון - פיק"א/נקודת דיגום</t>
  </si>
  <si>
    <t>/איגודן/פרדס חנה/דור אלון - הנדיב/נקודת דיגום</t>
  </si>
  <si>
    <t>/איגודן/מי בת ים/מגן ספורט/נקודת דיגום</t>
  </si>
  <si>
    <t>/איגודן/תאגיד לא לחיוב/אתגר אוטומטי/נקודת דיגום</t>
  </si>
  <si>
    <t>/איגודן/תאגיד לא לחיוב/אלטק אוטומטי/נקודת דיגום</t>
  </si>
  <si>
    <t>/איגודן/תאגיד לא לחיוב/פיוניר אוטומטי/נקודת דיגום</t>
  </si>
  <si>
    <t>/איגודן/תאגיד לא לחיוב/קו עירוני ראשלצ/נקודת דיגום</t>
  </si>
  <si>
    <t>/איגודן/תאגיד לא לחיוב/פרארו אוטומטי/נקודת דיגום</t>
  </si>
  <si>
    <t>/איגודן/פרדס חנה/מסעדת עירון/נקודת דיגום</t>
  </si>
  <si>
    <t>/איגודן/תאגיד לא לחיוב/פאול אוטומטי/נקודת דיגום</t>
  </si>
  <si>
    <t>/איגודן/תאגיד לא לחיוב/קפה גרג חולון/נקודת דיגום</t>
  </si>
  <si>
    <t>/איגודן/נס ציונה/סופר ברקת/נקודת דיגום</t>
  </si>
  <si>
    <t>/איגודן/רמת גן/מפעלי בטון רדימיקס/נקודת דיגום</t>
  </si>
  <si>
    <t>/איגודן/נס ציונה/פרולור ביוטק/נקודת דיגום</t>
  </si>
  <si>
    <t>/איגודן/נס ציונה/&amp;אלאופ מטבחים/נקודת דיגום</t>
  </si>
  <si>
    <t>/איגודן/פרדס חנה/ת. תדלוק סונול צומת חנה/נקודת דיגום</t>
  </si>
  <si>
    <t>/איגודן/פרדס חנה/פז - הנדיב/נקודת דיגום</t>
  </si>
  <si>
    <t>/איגודן/פרדס חנה/פז כרכור/נקודת דיגום</t>
  </si>
  <si>
    <t>/איגודן/פרדס חנה/אבורקיה נוליד/נקודת דיגום</t>
  </si>
  <si>
    <t>/איגודן/פרדס חנה/שליט נועם/נקודת דיגום</t>
  </si>
  <si>
    <t>/איגודן/פרדס חנה/אולמי פאר/נקודת דיגום</t>
  </si>
  <si>
    <t>/איגודן/פרדס חנה/אגדת דשא/נקודת דיגום</t>
  </si>
  <si>
    <t>/איגודן/נס ציונה/קקאו/נקודת דיגום</t>
  </si>
  <si>
    <t>/איגודן/תאגיד לא לחיוב/משחטה עירונית חולון אוטומטי/נקודת דיגום</t>
  </si>
  <si>
    <t>/איגודן/פרדס חנה/רמי לוי/נקודת דיגום</t>
  </si>
  <si>
    <t>/איגודן/פרדס חנה/מקדונלדס, גולדה,פרנג'ליקו/נקודת דיגום</t>
  </si>
  <si>
    <t>/איגודן/פרדס חנה/מרכז גריאטרי שוהם פרדס חנה/נקודת דיגום</t>
  </si>
  <si>
    <t>/איגודן/פרדס חנה/לבן על לבן/נקודת דיגום</t>
  </si>
  <si>
    <t>/איגודן/פרדס חנה/קינמון בולנז'רי/נקודת דיגום</t>
  </si>
  <si>
    <t>/איגודן/פרדס חנה/בית קפה פעמון/נקודת דיגום</t>
  </si>
  <si>
    <t>/איגודן/פרדס חנה/בית חולים נוה שלוה/נקודת דיגום</t>
  </si>
  <si>
    <t>/איגודן/פרדס חנה/בית חולים אילנית/נקודת דיגום</t>
  </si>
  <si>
    <t>/איגודן/פרדס חנה/סופרמרקט פוליצר/נקודת דיגום</t>
  </si>
  <si>
    <t>/איגודן/פרדס חנה/מוסך אוטו 2000/נקודת דיגום</t>
  </si>
  <si>
    <t>/איגודן/תאגיד לא לחיוב/תרשיש הסולל הזרמת שפכים/נקודת דיגום</t>
  </si>
  <si>
    <t>/איגודן/תאגיד לא לחיוב/קו עירוני חולון הסולל פינת החופר/נקודת דיגום</t>
  </si>
  <si>
    <t>/איגודן/תאגיד לא לחיוב/הל יסכה - אוטומטי/נקודת דיגום</t>
  </si>
  <si>
    <t>/איגודן/תאגיד לא לחיוב/ת.ש. תנובות/נקודת דיגום</t>
  </si>
  <si>
    <t>/איגודן/תאגיד לא לחיוב/ת.ש. ינוב /נקודת דיגום</t>
  </si>
  <si>
    <t>/איגודן/תאגיד לא לחיוב/ת.ש. טופז /נקודת דיגום</t>
  </si>
  <si>
    <t>/איגודן/תאגיד לא לחיוב/ת.ש. קלנסוואה/נקודת דיגום</t>
  </si>
  <si>
    <t>/איגודן/תאגיד לא לחיוב/אבגד אוטומטי/נקודת דיגום</t>
  </si>
  <si>
    <t>/איגודן/תאגיד לא לחיוב/ת.ש. צורן /נקודת דיגום</t>
  </si>
  <si>
    <t>/איגודן/תאגיד לא לחיוב/ת.ש. ניצני עוז /נקודת דיגום</t>
  </si>
  <si>
    <t>/איגודן/חולון - מי שקמה/מטעמי בונן/נקודת דיגום</t>
  </si>
  <si>
    <t>/איגודן/חולון - מי שקמה/אולמי מופת - צליל/נקודת דיגום</t>
  </si>
  <si>
    <t>/איגודן/מי בת ים/מטעמי חנניה /נקודת דיגום</t>
  </si>
  <si>
    <t>/איגודן/מי בת ים/אולם אירועים בלג'יו( בת ים)/נקודת דיגום</t>
  </si>
  <si>
    <t>/איגודן/נס ציונה/אורלייט תעשיות/נקודת דיגום</t>
  </si>
  <si>
    <t>/איגודן/נס ציונה/אביעד תעשיות בטון/נקודת דיגום</t>
  </si>
  <si>
    <t>/איגודן/תאגיד לא לחיוב/רקח חולון/נקודת דיגום</t>
  </si>
  <si>
    <t>/איגודן/מי ברק/אולם ארמונות חן/נקודת דיגום</t>
  </si>
  <si>
    <t>/איגודן/חולון - מי שקמה/קפה קפה חולון/נקודת דיגום</t>
  </si>
  <si>
    <t>/איגודן/חולון - מי שקמה/מעדני מניה חולון/נקודת דיגום</t>
  </si>
  <si>
    <t>/איגודן/חולון - מי שקמה/&amp;שחם מקורות - מוסך טרקטורים/נקודת דיגום</t>
  </si>
  <si>
    <t>/איגודן/חולון - מי שקמה/בית הורי רבקה/נקודת דיגום</t>
  </si>
  <si>
    <t>/איגודן/הוד השרון/&amp;קוקה קולה - תחנת רחיצה ותידלוק/נקודת דיגום</t>
  </si>
  <si>
    <t>/איגודן/נס ציונה/קפה קפה/נקודת דיגום</t>
  </si>
  <si>
    <t>/איגודן/נס ציונה/בית חולים בריאות הנפש/נקודת דיגום</t>
  </si>
  <si>
    <t>/איגודן/יהוד/מוסך עדי - אופל - OPEL/נקודת דיגום</t>
  </si>
  <si>
    <t>/איגודן/בית דגן - מי שקמה/פסטה ריקו /נקודת דיגום</t>
  </si>
  <si>
    <t>נקודת דיגום נמצאת בחצר העסק</t>
  </si>
  <si>
    <t>/איגודן/נס ציונה/מנהרת 3000/נקודת דיגום</t>
  </si>
  <si>
    <t>/איגודן/בית דגן - מי שקמה/בית הורים ליצ'ק/נקודת דיגום</t>
  </si>
  <si>
    <t>/איגודן/נס ציונה/קניותר - בורגר ראנץ'/נקודת דיגום</t>
  </si>
  <si>
    <t>/איגודן/נס ציונה/אוליה /נקודת דיגום</t>
  </si>
  <si>
    <t>/איגודן/פרמטרים לפי מגזרים/מוסכים/נקודת דיגום</t>
  </si>
  <si>
    <t>/איגודן/פרמטרים לפי מגזרים/משחטות, בתי מטבחיים, בתי נחירה, עיבוד דגים/נקודת דיגום</t>
  </si>
  <si>
    <t>/איגודן/פרמטרים לפי מגזרים/טקסטיל כולל הלבנה או צביעה/נקודת דיגום</t>
  </si>
  <si>
    <t>/איגודן/פרמטרים לפי מגזרים/מפעלי מזון ומשקאות/נקודת דיגום</t>
  </si>
  <si>
    <t>/איגודן/פרמטרים לפי מגזרים/אולמות אירועים, מסעדות, קניונים/נקודת דיגום</t>
  </si>
  <si>
    <t>/איגודן/פרמטרים לפי מגזרים/מפעלים ביטחוניים/נקודת דיגום</t>
  </si>
  <si>
    <t>/איגודן/פרמטרים לפי מגזרים/מכבסות/נקודת דיגום</t>
  </si>
  <si>
    <t>/איגודן/פרמטרים לפי מגזרים/מפעלי ציפוי מתכות וטיפול פני שטח/נקודת דיגום</t>
  </si>
  <si>
    <t>/איגודן/פרמטרים לפי מגזרים/טקסטיל בלא הלבנה או צביעה/נקודת דיגום</t>
  </si>
  <si>
    <t>/איגודן/קרית אונו/תחנת תדלוק פז/נקודת דיגום</t>
  </si>
  <si>
    <t>/איגודן/מי בת ים/י.ש.ציפויים/נקודת דיגום</t>
  </si>
  <si>
    <t>/איגודן/מי תהום דיגומים/פרויקט איגודן שדי דוב/נקודת דיגום</t>
  </si>
  <si>
    <t>/איגודן/מי תהום דיגומים/אורנים יל הים ראשל''צ/נקודת דיגום</t>
  </si>
  <si>
    <t>/איגודן/תאגיד לא לחיוב/בדיקות מי נגר עילי /לא בשימוש/נקודת דיגום</t>
  </si>
  <si>
    <t>/איגודן/מי תהום דיגומים/תדהר גבעתיים/נקודת דיגום</t>
  </si>
  <si>
    <t>/איגודן/מי בת ים/ללא שם - חדש/נקודת דיגום</t>
  </si>
  <si>
    <t>/איגודן/תאגיד לא לחיוב/חולון - לא לחיוב/נקודת דיגום</t>
  </si>
  <si>
    <t>/איגודן/תאגיד לא לחיוב/אזור - לא לחיוב/נקודת דיגום</t>
  </si>
  <si>
    <t>/איגודן/תאגיד לא לחיוב/בית דגן - לא לחיוב/נקודת דיגום</t>
  </si>
  <si>
    <t>/איגודן/מי תהום דיגומים/דגניה 11 תל אביב/נקודת דיגום</t>
  </si>
  <si>
    <t>/איגודן/מי תהום דיגומים/רוטשילד 10 תל אביב/נקודת דיגום</t>
  </si>
  <si>
    <t>/איגודן/מי תהום דיגומים/סומייל צפון תל אביב/נקודת דיגום</t>
  </si>
  <si>
    <t>/איגודן/מי אביבים/תחנת דלק נאות אביב/נקודת דיגום</t>
  </si>
  <si>
    <t>/איגודן/תאגיד לא לחיוב/יהוד - לא לחיוב/נקודת דיגום</t>
  </si>
  <si>
    <t>/איגודן/מי אביבים/אלון דרך שלמה /נקודת דיגום</t>
  </si>
  <si>
    <t>/איגודן/תאגיד לא לחיוב/קרית אונו - לא לחיוב/נקודת דיגום</t>
  </si>
  <si>
    <t>/איגודן/תאגיד לא לחיוב/הוד השרון - לא לחיוב/נקודת דיגום</t>
  </si>
  <si>
    <t>/איגודן/מי תהום דיגומים/אילת 4, תל אביב/נקודת דיגום</t>
  </si>
  <si>
    <t>/איגודן/תאגיד לא לחיוב/ראשון לציון - לא לחיוב/נקודת דיגום</t>
  </si>
  <si>
    <t>/איגודן/תאגיד לא לחיוב/ראש העין - לא לחיוב/נקודת דיגום</t>
  </si>
  <si>
    <t>/איגודן/תאגיד לא לחיוב/אור יהודה - לא לחיוב/נקודת דיגום</t>
  </si>
  <si>
    <t>/איגודן/תאגיד לא לחיוב/פתח תקווה - לא לחיוב/נקודת דיגום</t>
  </si>
  <si>
    <t>/איגודן/תאגיד לא לחיוב/בני ברק - לא לחיוב/נקודת דיגום</t>
  </si>
  <si>
    <t>/איגודן/תאגיד לא לחיוב/הרצליה - לא לחיוב/נקודת דיגום</t>
  </si>
  <si>
    <t>/איגודן/תאגיד לא לחיוב/גבעתיים - לא לחיוב/נקודת דיגום</t>
  </si>
  <si>
    <t>/איגודן/תאגיד לא לחיוב/מערכת קנדו - חולון/נקודת דיגום</t>
  </si>
  <si>
    <t>/איגודן/תאגיד לא לחיוב/קנדו - תרשיש הסולל/נקודת דיגום</t>
  </si>
  <si>
    <t>/איגודן/תאגיד לא לחיוב/קנדו - תרשיש היוצר/נקודת דיגום</t>
  </si>
  <si>
    <t>/איגודן/מי תהום דיגומים/בוגרשוב 14 תל אביב/נקודת דיגום</t>
  </si>
  <si>
    <t>/איגודן/מי תהום דיגומים/איגודן שי ברנס/נקודת דיגום</t>
  </si>
  <si>
    <t>/איגודן/מי תהום דיגומים/שבזי 7 תל אביב/נקודת דיגום</t>
  </si>
  <si>
    <t>/איגודן/מי תהום דיגומים/וושינגטון 29 תל אביב/נקודת דיגום</t>
  </si>
  <si>
    <t>/איגודן/מי תהום דיגומים/נחלת בנימין 139 תל אביב/נקודת דיגום</t>
  </si>
  <si>
    <t>/איגודן/מי תהום דיגומים/אילת 2 תל אביב/נקודת דיגום</t>
  </si>
  <si>
    <t>/איגודן/הוד השרון/תחנת דלק - סונול /נקודת דיגום</t>
  </si>
  <si>
    <t>/איגודן/מי תהום דיגומים/בני דן 50 תל אביב/נקודת דיגום</t>
  </si>
  <si>
    <t>/איגודן/הוד השרון/נקודת דיגום אוניברסלית הוד השרון /נקודת דיגום</t>
  </si>
  <si>
    <t>/איגודן/הוד השרון/מוסך קיה/נקודת דיגום</t>
  </si>
  <si>
    <t>/איגודן/הוד השרון/מוסך סיידון בע"מ /נקודת דיגום</t>
  </si>
  <si>
    <t>/איגודן/הוד השרון/כמיטק בע"מ /נקודת דיגום</t>
  </si>
  <si>
    <t>/איגודן/מי תהום דיגומים/כנרת 1 תל אביב/נקודת דיגום</t>
  </si>
  <si>
    <t>/איגודן/מי תהום דיגומים/וייצמן 113-115 תל אביב/נקודת דיגום</t>
  </si>
  <si>
    <t>/איגודן/מי תהום דיגומים/MOMA סלמה 46 תל אביב/נקודת דיגום</t>
  </si>
  <si>
    <t>/איגודן/מי תהום דיגומים/טאגור 2 תל אביב/נקודת דיגום</t>
  </si>
  <si>
    <t>/איגודן/מי תהום דיגומים/דיזינגוף 99 תל אביב/נקודת דיגום</t>
  </si>
  <si>
    <t>/איגודן/מי תהום דיגומים/ברנדיס 38 תל אביב/נקודת דיגום</t>
  </si>
  <si>
    <t>/איגודן/הוד השרון/השפלת מי תהום – הוד השרון/נקודת דיגום</t>
  </si>
  <si>
    <t>/איגודן/מי תהום דיגומים/ברנדייס 10 - מי אביבים/נקודת דיגום</t>
  </si>
  <si>
    <t>/איגודן/מי אביבים/עיסא ובניו - מרכז הדגים הטריים בע''מ/נקודת דיגום</t>
  </si>
  <si>
    <t>/איגודן/מי אביבים/סטגרף הדפסות משי בע''מ/נקודת דיגום</t>
  </si>
  <si>
    <t>/איגודן/עין נטפים/מלון פגסוס/נקודת דיגום</t>
  </si>
  <si>
    <t>/איגודן/עין נטפים/לה פליה קלאב/נקודת דיגום</t>
  </si>
  <si>
    <t>/איגודן/מי תהום דיגומים/פרוייקט בבלי/נקודת דיגום</t>
  </si>
  <si>
    <t>/איגודן/קרית אונו/שם חדש/נקודת דיגום</t>
  </si>
  <si>
    <t>/איגודן/מי אביבים/מזקקת מילק &amp; האני בע"מ /נקודת דיגום</t>
  </si>
  <si>
    <t>/איגודן/מי אביבים/תחנת דלק פז רשף /נקודת דיגום</t>
  </si>
  <si>
    <t>/איגודן/מי אביבים/תחנת דלק פז סלמה גלו/נקודת דיגום</t>
  </si>
  <si>
    <t>/איגודן/מי אביבים/תחנת דלק סונול מרכזים/נקודת דיגום</t>
  </si>
  <si>
    <t>/איגודן/פרמטרים לפי מגזרים/אכיפה- ציפוי מתכות וטיפול פני שטח/נקודת דיגום</t>
  </si>
  <si>
    <t>/איגודן/פרמטרים לפי מגזרים/אכיפה- מי תהום/נקודת דיגום</t>
  </si>
  <si>
    <t>/איגודן/ אכיפה חולון/תרשיש היוצר/נקודת דיגום</t>
  </si>
  <si>
    <t>/איגודן/ אכיפה חולון/סופר שיווק טכנולוגיות/נקודת דיגום</t>
  </si>
  <si>
    <t>/איגודן/ אכיפה חולון/וישיי טכנולוגיות מתקדמות/נקודת דיגום</t>
  </si>
  <si>
    <t>/איגודן/ אכיפה חולון/אלגונל/נקודת דיגום</t>
  </si>
  <si>
    <t>/איגודן/תאגיד לא לחיוב/מערכת קנדו - פתח תקווה/נקודת דיגום</t>
  </si>
  <si>
    <t>/איגודן/אכיפה פתח תקווה/הלברג/נקודת דיגום</t>
  </si>
  <si>
    <t>/איגודן/אכיפה פתח תקווה/אלטק/נקודת דיגום</t>
  </si>
  <si>
    <t>/איגודן/אכיפה פתח תקווה/אמזה/נקודת דיגום</t>
  </si>
  <si>
    <t>/איגודן/ אכיפה חולון/גימת השחרות/נקודת דיגום</t>
  </si>
  <si>
    <t>/איגודן/אכיפה פתח תקווה/האחים חדד/נקודת דיגום</t>
  </si>
  <si>
    <t>/איגודן/תאגיד לא לחיוב/קנדו - מאספים/נקודת דיגום</t>
  </si>
  <si>
    <t>/איגודן/ אכיפה חולון/חמים וטעים/נקודת דיגום</t>
  </si>
  <si>
    <t>/איגודן/מי תהום דיגומים/מי תהום בת ים/נקודת דיגום</t>
  </si>
  <si>
    <t>/איגודן/מי בת ים/ש.ג יהוד בע"מ (צ'וקה/קאוסקי)/נקודת דיגום</t>
  </si>
  <si>
    <t>/איגודן/מי תהום דיגומים/מי תהום - מיוחדים/נקודת דיגום</t>
  </si>
  <si>
    <t>/איגודן/הוד השרון/ת. דלק פז/נקודת דיגום</t>
  </si>
  <si>
    <t>/איגודן/אור - יהודה -  מי שקמה/דור אנרגיה בישר/נקודת דיגום</t>
  </si>
  <si>
    <t>/איגודן/הוד השרון/י.בראון ובניו/נקודת דיגום</t>
  </si>
  <si>
    <t>/איגודן/מי אביבים/תחנת מגדל סונול /נקודת דיגום</t>
  </si>
  <si>
    <t>/איגודן/מי אביבים/תחנת דלק סונול - ירושלים 42 /נקודת דיגום</t>
  </si>
  <si>
    <t>/איגודן/מי אביבים/פז חברת נפט בע"מ - דבורה הנביאה  115 /נקודת דיגום</t>
  </si>
  <si>
    <t>/איגודן/מי אביבים/תחנת דלק פז ירמיהו /נקודת דיגום</t>
  </si>
  <si>
    <t>/איגודן/מי אביבים/מלון סטאי (בית "הקישלה" יפו בע"מ)/נקודת דיגום</t>
  </si>
  <si>
    <t>/איגודן/מי אביבים/תחנת דור אלון  אתרים טל מו/נקודת דיגום</t>
  </si>
  <si>
    <t>/איגודן/מי אביבים/פז חברת נפט בע"מ - הלוחמים 11 /נקודת דיגום</t>
  </si>
  <si>
    <t>/איגודן/מי אביבים/תחנת דלק פז ח. גרוזנברג/נקודת דיגום</t>
  </si>
  <si>
    <t>/איגודן/מי אביבים/אלון פלורנטין /נקודת דיגום</t>
  </si>
  <si>
    <t>/איגודן/מי אביבים/סוכני דלק ושמנים /נקודת דיגום</t>
  </si>
  <si>
    <t>/איגודן/מי אביבים/פולץ שרותי רכב 1996 בע"מ /נקודת דיגום</t>
  </si>
  <si>
    <t>/איגודן/מי אביבים/ממסי שרותי דרך וגרירה בע"מ/נקודת דיגום</t>
  </si>
  <si>
    <t>/איגודן/מי אביבים/מלון סי נט - מלון מגדל ירושלים בע"מ/נקודת דיגום</t>
  </si>
  <si>
    <t>/איגודן/מי אביבים/היי טאור - בית אירופה ניהול בע"מ - מסעדת מיתוס + פיש מרקט /נקודת דיגום</t>
  </si>
  <si>
    <t>/איגודן/מי אביבים/תחנת דלק יפו 96 דלק זטלר/נקודת דיגום</t>
  </si>
  <si>
    <t>/איגודן/הרצליה/קפה לנדוור/נקודת דיגום</t>
  </si>
  <si>
    <t>/איגודן/מי אביבים/סונול חניון הכיכר/נקודת דיגום</t>
  </si>
  <si>
    <t>/איגודן/מי אביבים/קבוצת קינדלר בע"מ KINDLER GROUP LTD - בנדיקט/נקודת דיגום</t>
  </si>
  <si>
    <t>/איגודן/מי אביבים/מנטה/נקודת דיגום</t>
  </si>
  <si>
    <t>/איגודן/מי אביבים/דלק דור אלון /נקודת דיגום</t>
  </si>
  <si>
    <t>/איגודן/קרית אונו/לשימוש עתידי/נקודת דיגום</t>
  </si>
  <si>
    <t>/איגודן/מי בת ים/מאפיית ליז/נקודת דיגום</t>
  </si>
  <si>
    <t>/איגודן/מי בת ים/מלון בת ים/נקודת דיגום</t>
  </si>
  <si>
    <t>/איגודן/עין אפק תאגיד מים וביוב/שפע פיראס ( ג'פניקה)- מתחם נצבא/נקודת דיגום</t>
  </si>
  <si>
    <t>/איגודן/עין אפק תאגיד מים וביוב/יינות ביתן -מתחם מצבא /נקודת דיגום</t>
  </si>
  <si>
    <t>/איגודן/ אכיפה חולון/קרלברג/נקודת דיגום</t>
  </si>
  <si>
    <t>/איגודן/עין אפק תאגיד מים וביוב/נאמן א.י אחזקות (מאפה נאמן)- מתחם נצבא/נקודת דיגום</t>
  </si>
  <si>
    <t>/איגודן/ אכיפה חולון/גידרון תעשיות /נקודת דיגום</t>
  </si>
  <si>
    <t>/איגודן/ אכיפה חולון/יונימרקט/נקודת דיגום</t>
  </si>
  <si>
    <t>/איגודן/יהוד/מסעדת אסתר/נקודת דיגום</t>
  </si>
  <si>
    <t>/איגודן/חולון - מי שקמה/נ.ז ניהול פרויקטים/נקודת דיגום</t>
  </si>
  <si>
    <t>/איגודן/יהוד/מסעדת טאטי- מתחם טאטי/נקודת דיגום</t>
  </si>
  <si>
    <t>/איגודן/אכיפה פתח תקווה/דלסטאר/נקודת דיגום</t>
  </si>
  <si>
    <t>/איגודן/מי בת ים/אמה ורומי בע"מ- תירס/נקודת דיגום</t>
  </si>
  <si>
    <t>/איגודן/אזור - מי שקמה/פארק אריאל שרון תשטיפים/נקודת דיגום</t>
  </si>
  <si>
    <t>/איגודן/עין נטפים/אייס מול /נקודת דיגום - מזרחי</t>
  </si>
  <si>
    <t>נקודת דיגום - מזרחי</t>
  </si>
  <si>
    <t>/איגודן/עין נטפים/אייס מול /נקודת דיגום - מערבי מקורה</t>
  </si>
  <si>
    <t>נקודת דיגום - מערבי מקורה</t>
  </si>
  <si>
    <t>/איגודן/עין נטפים/אייס מול /נקודת דיגום - רמפה</t>
  </si>
  <si>
    <t>נקודת דיגום - רמפה</t>
  </si>
  <si>
    <t>/איגודן/מי אביבים/ארידן אחזקות בע"מ (בור שאיבה אזור כתום)/נקודת דיגום 2</t>
  </si>
  <si>
    <t>נקודת דיגום 2</t>
  </si>
  <si>
    <t>/איגודן/מי אביבים/קניון רמת אביב מפריד מס' 5 ארומה (מוב טיים) /נקודת דיגום ארומה (מוב טיים)</t>
  </si>
  <si>
    <t>נקודת דיגום ארומה (מוב טיים)</t>
  </si>
  <si>
    <t>/איגודן/מי אביבים/ קניון רמת אביב מפריד 2 ארקפה (סנדלר) /נקודת דיגום ארקפה (סנדלר)</t>
  </si>
  <si>
    <t>נקודת דיגום ארקפה (סנדלר)</t>
  </si>
  <si>
    <t>/איגודן/יהוד/מוסך מ.ש.א/נקודת דיגום במוצא מפריד השמן</t>
  </si>
  <si>
    <t>נקודת דיגום במוצא מפריד השמן</t>
  </si>
  <si>
    <t>שוחה בחצר</t>
  </si>
  <si>
    <t>/איגודן/בית דגן - מי שקמה/סלטי הגן/נקודת דיגום לתעשייתית</t>
  </si>
  <si>
    <t>נקודת דיגום לתעשייתית</t>
  </si>
  <si>
    <t>נקודת דיגום נמצאת כ 300 מטר מהמפעל</t>
  </si>
  <si>
    <t>/איגודן/מי אביבים/_מי רקע  מי אביבים/נקודת דיגום מי רקע</t>
  </si>
  <si>
    <t>נקודת דיגום מי רקע</t>
  </si>
  <si>
    <t>/איגודן/מיתב תאגיד אזורי למים וביוב/_מי רקע מיתב/נקודת דיגום מי רקע</t>
  </si>
  <si>
    <t>/איגודן/רמת גן/_מי רקע רמת גן/נקודת דיגום מי רקע</t>
  </si>
  <si>
    <t>/איגודן/מי ברק/_מי רקע מי ברק/נקודת דיגום מי רקע</t>
  </si>
  <si>
    <t>/איגודן/חולון - מי שקמה/_מי רקע חולון/נקודת דיגום מי רקע</t>
  </si>
  <si>
    <t>/איגודן/אזור - מי שקמה/_מי רקע אזור/נקודת דיגום מי רקע</t>
  </si>
  <si>
    <t>/איגודן/בית דגן - מי שקמה/_מי רקע בית דגן/נקודת דיגום מי רקע</t>
  </si>
  <si>
    <t>/איגודן/אור - יהודה -  מי שקמה/_מי רקע אור יהודה/נקודת דיגום מי רקע</t>
  </si>
  <si>
    <t>/איגודן/מי גבעתיים – מפעלי מים וביוב/_מי רקע גבעתיים/נקודת דיגום מי רקע</t>
  </si>
  <si>
    <t>/איגודן/מי בת ים/_מי רקע בת ים/נקודת דיגום מי רקע</t>
  </si>
  <si>
    <t>/איגודן/מניב ראשון/_מי רקע מניב ראשון/נקודת דיגום מי רקע</t>
  </si>
  <si>
    <t>/איגודן/נס ציונה/_מי רקע/נקודת דיגום מי רקע</t>
  </si>
  <si>
    <t>/איגודן/עין אפק תאגיד מים וביוב/_מי רקע עין אפק/נקודת דיגום מי רקע</t>
  </si>
  <si>
    <t>/איגודן/קרית אונו/_מי רקע קרית אונו/נקודת דיגום מי רקע</t>
  </si>
  <si>
    <t>/איגודן/הרצליה/_מי רקע הרצליה/נקודת דיגום מי רקע</t>
  </si>
  <si>
    <t>/איגודן/פרדס חנה/_מי רקע/נקודת דיגום מי רקע</t>
  </si>
  <si>
    <t>/איגודן/הוד השרון/_מי רקע הוד השרון/נקודת דיגום מי רקע</t>
  </si>
  <si>
    <t>/איגודן/יהוד/_מי רקע יהוד/נקודת דיגום מי רקע</t>
  </si>
  <si>
    <t>/איגודן/עינת/_מי רקע/נקודת דיגום מי רקע</t>
  </si>
  <si>
    <t>/איגודן/גבעת השלושה/_מי רקע/נקודת דיגום מי רקע</t>
  </si>
  <si>
    <t>/איגודן/עין נטפים/_מי רקע עין נטפים/נקודת דיגום מי רקע</t>
  </si>
  <si>
    <t>/איגודן/גבעת ברנר/_מי רקע גבעת ברנר/נקודת דיגום מי רקע</t>
  </si>
  <si>
    <t>/איגודן/אכיפה פתח תקווה/מי רקע של דלסטאר/נקודת דיגום מי רקע</t>
  </si>
  <si>
    <t>/איגודן/ אכיפה חולון/מי רקע - חמים וטעים/נקודת דיגום מי רקע</t>
  </si>
  <si>
    <t>/איגודן/ אכיפה חולון/מי רקע - יונימרקט/נקודת דיגום מי רקע</t>
  </si>
  <si>
    <t>/איגודן/ אכיפה חולון/מי רקע - קרלברג/נקודת דיגום מי רקע</t>
  </si>
  <si>
    <t>/איגודן/ אכיפה חולון/מי רקע - גידרון תעשיות /נקודת דיגום מי רקע</t>
  </si>
  <si>
    <t>/איגודן/ אכיפה חולון/מי רקע - אלגונל/נקודת דיגום מי רקע</t>
  </si>
  <si>
    <t>/איגודן/אכיפה פתח תקווה/מי רקע - אמזה/נקודת דיגום מי רקע</t>
  </si>
  <si>
    <t>/איגודן/אכיפה פתח תקווה/מי רקע - האחים חדד/נקודת דיגום מי רקע</t>
  </si>
  <si>
    <t>/איגודן/ אכיפה חולון/מי רקע - גימת השחרות/נקודת דיגום מי רקע</t>
  </si>
  <si>
    <t>/איגודן/אכיפה פתח תקווה/מי רקע - אלטק/נקודת דיגום מי רקע</t>
  </si>
  <si>
    <t>/איגודן/אכיפה פתח תקווה/מי רקע - הלברג/נקודת דיגום מי רקע</t>
  </si>
  <si>
    <t>/איגודן/ אכיפה חולון/מי רקע - וישיי טכנולוגיות מתקדמות/נקודת דיגום מי רקע</t>
  </si>
  <si>
    <t>/איגודן/ אכיפה חולון/מי רקע - סופר שיווק טכנולוגיות/נקודת דיגום מי רקע</t>
  </si>
  <si>
    <t>/איגודן/ אכיפה חולון/מי רקע - תרשיש היוצר/נקודת דיגום מי רקע</t>
  </si>
  <si>
    <t>/איגודן/מפעל מי רקע אכיפה לשכפול/נקודת דיגום מי רקע</t>
  </si>
  <si>
    <t>/איגודן/פרמטרים לפי מגזרים/מי רקע אכיפה- ציפוי מתכות וטיפול פני שטח/נקודת דיגום מי רקע</t>
  </si>
  <si>
    <t>/איגודן/פרמטרים לפי מגזרים/מי רקע אכיפה- מי תהום/נקודת דיגום מי רקע</t>
  </si>
  <si>
    <t>/איגודן/אור - יהודה -  מי שקמה/EMS/נקודת דיגום תעשייתית</t>
  </si>
  <si>
    <t>נקודת דיגום תעשייתית</t>
  </si>
  <si>
    <t>/איגודן/בית דגן - מי שקמה/דרום אמריקה בשרים/נקודת דיגום תעשייתית</t>
  </si>
  <si>
    <t>/איגודן/מי תהום דיגומים/נת"ע תחנת יהודית/נקודת דיגום1</t>
  </si>
  <si>
    <t>נקודת דיגום1</t>
  </si>
  <si>
    <t>/איגודן/מי תהום דיגומים/תחנת ארלוזורוב- נתע/נקודת דיגום1</t>
  </si>
  <si>
    <t>/איגודן/תאגיד לא לחיוב/אלייד יומנגוס סושי גבעת ברנר/נקודת דיגום1</t>
  </si>
  <si>
    <t>/איגודן/מי תהום דיגומים/תחנת ארלוזורוב- נתע/נקודת דיגום2</t>
  </si>
  <si>
    <t>נקודת דיגום2</t>
  </si>
  <si>
    <t>/איגודן/מי תהום דיגומים/תחנת ארלוזורוב- נתע/נקודת דיגום3</t>
  </si>
  <si>
    <t>נקודת דיגום3</t>
  </si>
  <si>
    <t>/איגודן/מי תהום דיגומים/תחנת ארלוזורוב- נתע/נקודת דיגום4</t>
  </si>
  <si>
    <t>נקודת דיגום4</t>
  </si>
  <si>
    <t>/איגודן/תאגיד לא לחיוב/משה מרק ובניו/סיפון</t>
  </si>
  <si>
    <t>סיפון</t>
  </si>
  <si>
    <t>/איגודן/נחל איילון/נחל איילון/סכר שתולים</t>
  </si>
  <si>
    <t>סכר שתולים</t>
  </si>
  <si>
    <t>/איגודן/י.ת.ד/מפעל צורן - מעגן מיכאל/סקרבר</t>
  </si>
  <si>
    <t>סקרבר</t>
  </si>
  <si>
    <t>/איגודן/חולון - מי שקמה/תחנת דלק פז שרות קוגל - תחנת דלק/עמדת דיגום</t>
  </si>
  <si>
    <t>עמדת דיגום</t>
  </si>
  <si>
    <t>/איגודן/חולון - מי שקמה/תחנת דלק צבי - תחנת דלק/עמדת דיגום</t>
  </si>
  <si>
    <t>/איגודן/מי ברק/&amp;ת. תדלוק(רחיצה) דור אנרגיה אלון 206 - מנהרה 2000/עמדת דיגום</t>
  </si>
  <si>
    <t>/איגודן/חולון - מי שקמה/&amp;מוסך קאטרפילר - מטבח/עמדת דיגום</t>
  </si>
  <si>
    <t>/איגודן/י.ת.ד/מפעל צורן - מעגן מיכאל/פומיס</t>
  </si>
  <si>
    <t>פומיס</t>
  </si>
  <si>
    <t>/איגודן/מי אביבים/קניון רמת אביב 8  צ'וקה/צ'וקה</t>
  </si>
  <si>
    <t>צ'וקה</t>
  </si>
  <si>
    <t>/איגודן/מניב ראשון/ המאפיה של הרמן /צינור T</t>
  </si>
  <si>
    <t>צינור T בחניה אחורית</t>
  </si>
  <si>
    <t>/איגודן/מי גבעתיים – מפעלי מים וביוב/סוסו טאטי מסעדת סורה/צינור T</t>
  </si>
  <si>
    <t>בכניסה לחניון על המדרכה</t>
  </si>
  <si>
    <t>/איגודן/אור - יהודה -  מי שקמה/מאפיית ברכת הארץ/צינור T</t>
  </si>
  <si>
    <t>/איגודן/אזור - מי שקמה/האופה מבגדד/צינור T</t>
  </si>
  <si>
    <t>/איגודן/מי בת ים/מסעדת חוף תאיו/צינור T</t>
  </si>
  <si>
    <t>/איגודן/חולון - מי שקמה/אמד פיתוח נדל"ן והשקעות ב/צינור T</t>
  </si>
  <si>
    <t>ליד תחנת דלק</t>
  </si>
  <si>
    <t>/איגודן/חולון - מי שקמה/פז חברת נפט בע"מ/צינור T</t>
  </si>
  <si>
    <t>/איגודן/חולון - מי שקמה/קרל-ברג/צינור T חדש</t>
  </si>
  <si>
    <t>צינור T חדש</t>
  </si>
  <si>
    <t>כניסה לחצר פריקה</t>
  </si>
  <si>
    <t>/איגודן/אור - יהודה -  מי שקמה/מסעדת פארוק/צינור דיגום מפריד שומן</t>
  </si>
  <si>
    <t>צינור דיגום מפריד שומן</t>
  </si>
  <si>
    <t>/איגודן/אור - יהודה -  מי שקמה/אוריאנה/צינור דיגום מפריד שומן</t>
  </si>
  <si>
    <t>/איגודן/חולון - מי שקמה/מלך הבייגלה (העוגות)/צינור טי</t>
  </si>
  <si>
    <t>צינור טי</t>
  </si>
  <si>
    <t>/איגודן/חולון - מי שקמה/אפקו ציוד חולון/צינור טי</t>
  </si>
  <si>
    <t>/איגודן/חולון - מי שקמה/פטיסרי/צינור טי</t>
  </si>
  <si>
    <t>/איגודן/חולון - מי שקמה/זמן קפה/צינור טי</t>
  </si>
  <si>
    <t>בכניסה כביש גישה</t>
  </si>
  <si>
    <t>/איגודן/חולון - מי שקמה/מאפית כל דגן/צינור טי</t>
  </si>
  <si>
    <t>/איגודן/מי בת ים/בלדי חנות (גל בקר)/צינור טי</t>
  </si>
  <si>
    <t>נמצא בחצר אחורית של העסק</t>
  </si>
  <si>
    <t>/איגודן/מי בת ים/מגדלי נחום מדיקל קר/צינור טי</t>
  </si>
  <si>
    <t>נקודה נמצאת חדר אשפה של הבניין</t>
  </si>
  <si>
    <t>/איגודן/מי בת ים/מגדלי הים התיכון/צינור טי</t>
  </si>
  <si>
    <t>/איגודן/מי בת ים/סוסייטי/צינור טי</t>
  </si>
  <si>
    <t>הנקודה ממוקמת בחדר אשפה של הבניין</t>
  </si>
  <si>
    <t>/איגודן/נס ציונה/גן ארועים VIA/צינור טי</t>
  </si>
  <si>
    <t>/איגודן/חולון - מי שקמה/מרכז הבשר והדגים סרור/צינור טי</t>
  </si>
  <si>
    <t>בשוחה ברחוב ליד הכיכר</t>
  </si>
  <si>
    <t>/איגודן/חולון - מי שקמה/יינות ביתן המרכבה (דגים בסיירים)/צינור טי</t>
  </si>
  <si>
    <t>ליד הכניסה לקצבייה</t>
  </si>
  <si>
    <t>/איגודן/חולון - מי שקמה/קבוצת קרסו/צינור טי</t>
  </si>
  <si>
    <t>/איגודן/חולון - מי שקמה/יינות ביתן שאלתיאל/צינור טי</t>
  </si>
  <si>
    <t>/איגודן/מי בת ים/עזרא ובניו/צינור טי</t>
  </si>
  <si>
    <t>/איגודן/חולון - מי שקמה/פונטיז/צינור טי ביציאה ממפריד שומן</t>
  </si>
  <si>
    <t>צינור טי ביציאה ממפריד שומן</t>
  </si>
  <si>
    <t>/איגודן/אור - יהודה -  מי שקמה/עדי קייטרינג/צינור טי מפריד שומן</t>
  </si>
  <si>
    <t>צינור טי מפריד שומן</t>
  </si>
  <si>
    <t>/איגודן/רמת גן/קניון מרום נוה סנטר/צינור יציאה לביוב העירוני</t>
  </si>
  <si>
    <t>צינור יציאה לביוב העירוני</t>
  </si>
  <si>
    <t>ברז על צינור מוצא כללי של הקניון קומה ראשונה בחניון התת קרקעי</t>
  </si>
  <si>
    <t>/איגודן/מי אביבים/מלון קוסמופוליטן תל אביב (רנסנס) /צינור מוצא כללי</t>
  </si>
  <si>
    <t>צינור מוצא כללי</t>
  </si>
  <si>
    <t>/איגודן/מי בת ים/בלדי קייטרינג/צנור טי</t>
  </si>
  <si>
    <t>צנור טי</t>
  </si>
  <si>
    <t>נמצא בחצר פנימית של העסק</t>
  </si>
  <si>
    <t>/איגודן/מי בת ים/מיכל נגרין/צנור שפכים</t>
  </si>
  <si>
    <t>צנור שפכים</t>
  </si>
  <si>
    <t>/איגודן/קרית אונו/קאנטרי קרית אונו/קיסו</t>
  </si>
  <si>
    <t>קיסו</t>
  </si>
  <si>
    <t>/איגודן/י.ת.ד/מעדני מזרע/רוטוסטריינר</t>
  </si>
  <si>
    <t>רוטוסטריינר</t>
  </si>
  <si>
    <t>/איגודן/הרצליה/ בית מגדלי אקרשטיין/רחוב אבא אבן - זרם כללי</t>
  </si>
  <si>
    <t>רחוב אבא אבן - זרם כללי</t>
  </si>
  <si>
    <t>/איגודן/הרצליה/ בית מגדלי אקרשטיין/רחוב המנופים - זרם כללי</t>
  </si>
  <si>
    <t>רחוב המנופים - זרם כללי</t>
  </si>
  <si>
    <t>/איגודן/מיתב תאגיד אזורי למים וביוב/בית חולים השרון /רחוב כץ ליד הגדר</t>
  </si>
  <si>
    <t>רחוב כץ ליד הגדר</t>
  </si>
  <si>
    <t>/איגודן/חולון - מי שקמה/מוסך ס.מ.ל.ת פלדטראק IVECO /רכב כבד, מפריד גדול</t>
  </si>
  <si>
    <t>רכב כבד, מפריד גדול</t>
  </si>
  <si>
    <t>/איגודן/מי בת ים/מיכל נגרין/שוחה</t>
  </si>
  <si>
    <t>שוחה</t>
  </si>
  <si>
    <t>/איגודן/גבעת ברנר/רפת מאיר וייס/שוחה</t>
  </si>
  <si>
    <t>/איגודן/גבעת ברנר/UPS- מרלוג אלייד/שוחה</t>
  </si>
  <si>
    <t>/איגודן/גבעת ברנר/קיושי (סושי) אלייד גרופ מתחם ברנרA - /שוחה</t>
  </si>
  <si>
    <t>/איגודן/גבעת ברנר/הגלריה בברנר בע"מ (אולם אירועים הגבעה)/שוחה</t>
  </si>
  <si>
    <t>/איגודן/גבעת ברנר/רפת טאוב נחמן/שוחה</t>
  </si>
  <si>
    <t>/איגודן/גבעת ברנר/קשת טעמים/שוחה</t>
  </si>
  <si>
    <t>/איגודן/גבעת ברנר/יומנגס אלייד גרופ מתחם ברנרA - /שוחה</t>
  </si>
  <si>
    <t>/איגודן/מי בת ים/&amp;דור אלון קוממיות - תדלוק/שוחה 1 לפני חבור עירוני</t>
  </si>
  <si>
    <t>שוחה 1 לפני חבור עירוני</t>
  </si>
  <si>
    <t>/איגודן/מיתב תאגיד אזורי למים וביוב/באומגרטן הפרס/שוחה 2</t>
  </si>
  <si>
    <t>שוחה 2</t>
  </si>
  <si>
    <t>/איגודן/מניב ראשון/מוסך וולבו מרכז לוגיסטי/שוחה אחרונה</t>
  </si>
  <si>
    <t>שוחה הנמצאת מאחורי המוסך</t>
  </si>
  <si>
    <t>/איגודן/מי ברק/בי"ח מעייני הישועה/שוחה אחרונה</t>
  </si>
  <si>
    <t>שוחה ממוקמת ליד מחסום שער האתר</t>
  </si>
  <si>
    <t>/איגודן/מי ברק/אינטרפלייט/שוחה אחרונה</t>
  </si>
  <si>
    <t>/איגודן/מי ברק/מוסך רייך/שוחה אחרונה</t>
  </si>
  <si>
    <t>/איגודן/מי ברק/בית הבראה לאם ולילד - אם בישראל/שוחה אחרונה</t>
  </si>
  <si>
    <t>/איגודן/מי ברק/אולמי נאות שש בע"מ (נאות ירושלים לשעבר)/שוחה אחרונה</t>
  </si>
  <si>
    <t>שוחה בכביש</t>
  </si>
  <si>
    <t>/איגודן/נס ציונה/אולמי וויטראז'/שוחה אחרונה</t>
  </si>
  <si>
    <t>/איגודן/אור - יהודה -  מי שקמה/מאפיית הכוהנים /שוחה אחרונה</t>
  </si>
  <si>
    <t>/איגודן/חולון - מי שקמה/עוז הקשאה ושיחום/שוחה אחרונה</t>
  </si>
  <si>
    <t>/איגודן/הרצליה/מלון דניאל/שוחה אחרונה</t>
  </si>
  <si>
    <t>/איגודן/אור - יהודה -  מי שקמה/האחים שקורי בשרים/שוחה אחרונה</t>
  </si>
  <si>
    <t>/איגודן/מי גבעתיים – מפעלי מים וביוב/בית אבות גלבוע/שוחה אחרונה</t>
  </si>
  <si>
    <t>שוחה במדרכה</t>
  </si>
  <si>
    <t>/איגודן/מי גבעתיים – מפעלי מים וביוב/בית אבות שלווה/שוחה אחרונה</t>
  </si>
  <si>
    <t>בחנייה אחורית, קרוב לשער</t>
  </si>
  <si>
    <t>/איגודן/מי גבעתיים – מפעלי מים וביוב/בית אבות משען/שוחה אחרונה</t>
  </si>
  <si>
    <t>בחצר המתחם</t>
  </si>
  <si>
    <t>/איגודן/מי גבעתיים – מפעלי מים וביוב/פלאפון תקשורת/שוחה אחרונה</t>
  </si>
  <si>
    <t>מדרכה מחוץ למתחם</t>
  </si>
  <si>
    <t>/איגודן/מניב ראשון/פראיסו אירועים בע''מ/שוחה אחרונה</t>
  </si>
  <si>
    <t>/איגודן/מיתב תאגיד אזורי למים וביוב/מוסך שחק/שוחה אחרונה</t>
  </si>
  <si>
    <t>/איגודן/מניב ראשון/מפלים/שוחה אחרונה</t>
  </si>
  <si>
    <t>/איגודן/מניב ראשון/אמיליה - גבעת האירוסים/שוחה אחרונה</t>
  </si>
  <si>
    <t>/איגודן/יהוד/קניון סביונים/שוחה אחרונה</t>
  </si>
  <si>
    <t>בחנין החיצוני</t>
  </si>
  <si>
    <t>/איגודן/הרצליה/מלון NYX/שוחה אחרונה</t>
  </si>
  <si>
    <t>/איגודן/הרצליה/מלון רפבליקה/שוחה אחרונה</t>
  </si>
  <si>
    <t>/איגודן/מניב ראשון/לאנדורה השקעות בע''מ/שוחה אחרונה</t>
  </si>
  <si>
    <t>נדגם בשוחה אחרונה של סינמה סיטי</t>
  </si>
  <si>
    <t>/איגודן/מניב ראשון/ארומה סינמה סיטי בע''מ/שוחה אחרונה</t>
  </si>
  <si>
    <t>/איגודן/מניב ראשון/אסיה ראשל''צ בע''מ (ג'ירף) /שוחה אחרונה</t>
  </si>
  <si>
    <t>/איגודן/מניב ראשון/א.ה כיף קפה 2014 בע"מ (אתיקם לשעבר/שוחה אחרונה</t>
  </si>
  <si>
    <t>/איגודן/מניב ראשון/ ליבי ייצור ושווק בע''מ /שוחה אחרונה</t>
  </si>
  <si>
    <t>/איגודן/מי בת ים/ישראל היום/שוחה אחרונה</t>
  </si>
  <si>
    <t>שוחה אחרונה לכיוון רחוב הפלדה</t>
  </si>
  <si>
    <t>/איגודן/מניב ראשון/טירת הכסף בע''מ /שוחה אחרונה</t>
  </si>
  <si>
    <t>/איגודן/מניב ראשון/ג'י.אר.אס (2016)/שוחה אחרונה</t>
  </si>
  <si>
    <t>/איגודן/מניב ראשון/מוסך לובינסקי/שוחה אחרונה</t>
  </si>
  <si>
    <t>שוחה באזור עמדת התדלוק.</t>
  </si>
  <si>
    <t>/איגודן/מניב ראשון/מוסך קרסו מוטורס/שוחה אחרונה</t>
  </si>
  <si>
    <t>שוחה צמודה למחסום יציאה</t>
  </si>
  <si>
    <t>/איגודן/חולון - מי שקמה/שוק העיר/שוחה אחרונה</t>
  </si>
  <si>
    <t>/איגודן/הרצליה/מלון תדמור/שוחה אחרונה</t>
  </si>
  <si>
    <t>/איגודן/מי בת ים/תחנת תדלוק seven/שוחה אחרונה</t>
  </si>
  <si>
    <t>שוחה מרובעת באזור היציאה מתחנת התדלוק</t>
  </si>
  <si>
    <t>/איגודן/מי בת ים/קפה קפה בת ים/שוחה אחרונה</t>
  </si>
  <si>
    <t>/איגודן/מי בת ים/רמי לוי העמל בת ים /שוחה אחרונה</t>
  </si>
  <si>
    <t>שוחה באזור כניסת ספקים</t>
  </si>
  <si>
    <t>/איגודן/חולון - מי שקמה/&amp;תחנת דלק היובל/שוחה אחרונה</t>
  </si>
  <si>
    <t>שוחה אחרונה ליד הגדר</t>
  </si>
  <si>
    <t>/איגודן/חולון - מי שקמה/ת. דלק טן חולון/שוחה אחרונה</t>
  </si>
  <si>
    <t>/איגודן/חולון - מי שקמה/שופרסל דיל חולון/שוחה אחרונה</t>
  </si>
  <si>
    <t>ליד כניבה לחניון</t>
  </si>
  <si>
    <t>/איגודן/חולון - מי שקמה/מוסך מרכזי טלקאר/שוחה אחרונה</t>
  </si>
  <si>
    <t>/איגודן/חולון - מי שקמה/מוסך אם.וי.אס מוטור/שוחה אחרונה</t>
  </si>
  <si>
    <t>/איגודן/אזור - מי שקמה/קבוצת אלון/שוחה אחרונה</t>
  </si>
  <si>
    <t>/איגודן/חולון - מי שקמה/מוסך חולון מוטורס (מיצובישי)/שוחה אחרונה</t>
  </si>
  <si>
    <t>/איגודן/חולון - מי שקמה/&amp;חניון אגד  משה דיין - מוסך/שוחה אחרונה</t>
  </si>
  <si>
    <t>שוחה בסוף המפעל ליד הגדר</t>
  </si>
  <si>
    <t>/איגודן/חולון - מי שקמה/אחים לוינסון מובילים וויט/שוחה אחרונה</t>
  </si>
  <si>
    <t>שוחה ליד הגדר</t>
  </si>
  <si>
    <t>/איגודן/חולון - מי שקמה/מרכז עזריאלי חולון בנינים  A+B/שוחה אחרונה</t>
  </si>
  <si>
    <t>ליד ברחוב הראשי</t>
  </si>
  <si>
    <t>/איגודן/חולון - מי שקמה/&amp;אגד החופר - מוסך/שוחה אחרונה</t>
  </si>
  <si>
    <t>שוחה אחרונה ליד הגדר ברחוב הפלד</t>
  </si>
  <si>
    <t>/איגודן/חולון - מי שקמה/כוכבי הרכב/שוחה אחרונה</t>
  </si>
  <si>
    <t>/איגודן/מניב ראשון/קפה פולה /שוחה אחרונה</t>
  </si>
  <si>
    <t>נמצא באזור אחורי של הקניון</t>
  </si>
  <si>
    <t>/איגודן/מניב ראשון/קניון רוטשילד/שוחה אחרונה</t>
  </si>
  <si>
    <t>נמצא על מדרכה</t>
  </si>
  <si>
    <t>/איגודן/מניב ראשון/קניון עזריאלי ראשונים/שוחה אחרונה</t>
  </si>
  <si>
    <t>נמצאת על רחבת הדשא</t>
  </si>
  <si>
    <t>/איגודן/מניב ראשון/בנדיקט ראשלצ/שוחה אחרונה</t>
  </si>
  <si>
    <t>שוחה באזור שולחנות ישיבה</t>
  </si>
  <si>
    <t>/איגודן/מניב ראשון/קניון הבאר/שוחה אחרונה</t>
  </si>
  <si>
    <t>פחות מ 5 מ"ק</t>
  </si>
  <si>
    <t>/איגודן/מי בת ים/מוסך דנין/שוחה אחרונה</t>
  </si>
  <si>
    <t>שוחה בכניסה למוסך</t>
  </si>
  <si>
    <t>/איגודן/מי בת ים/מסעדת חוף תאיו/שוחה אחרונה</t>
  </si>
  <si>
    <t>שוחה ממוקמת בכניסה אחורית של המטבח</t>
  </si>
  <si>
    <t>/איגודן/חולון - מי שקמה/חצי חינם המרכבה חולון/שוחה אחרונה</t>
  </si>
  <si>
    <t>ברחוב המלאכה</t>
  </si>
  <si>
    <t>/איגודן/רמת גן/בי"ח שיבא תל השומר (מגזר בי"ח) /שוחה אחרונה</t>
  </si>
  <si>
    <t>נקודות דיגום 4. בכל פעם נדגמת אחת מהן</t>
  </si>
  <si>
    <t>/איגודן/מי בת ים/מלון ארמון ים/שוחה אחרונה</t>
  </si>
  <si>
    <t>שוחה בכניסה לשער אחורי של המלון</t>
  </si>
  <si>
    <t>/איגודן/מי בת ים/בית אבות נווה באבוב מגזר בתי מלון/שוחה אחרונה</t>
  </si>
  <si>
    <t>שוחה הממוקמת בכניסה לחניה אחורית</t>
  </si>
  <si>
    <t>/איגודן/מי בת ים/&amp;דור אלון קוממיות - תדלוק/שוחה אחרונה</t>
  </si>
  <si>
    <t>שוחה הממוקמת ליד משרד התחנה</t>
  </si>
  <si>
    <t>/איגודן/מי בת ים/ת. דלק יעד הכוכב (ס.ה.ד.ן)/שוחה אחרונה</t>
  </si>
  <si>
    <t>שוחה ביציאה מתחנת התדלוק</t>
  </si>
  <si>
    <t>/איגודן/מי בת ים/אולם אירועים בלג'יו( בת ים)/שוחה אחרונה</t>
  </si>
  <si>
    <t>שוחה נמצאת באזור פריקת סחורה של הסופר דוש.בצידו האחורי של האולם</t>
  </si>
  <si>
    <t>/איגודן/מי בת ים/מוסך דן בת ים/שוחה אחרונה</t>
  </si>
  <si>
    <t>שוחה הצבועה באדום הממוקמת לי משרד מנהל המוסך</t>
  </si>
  <si>
    <t>/איגודן/מי בת ים/מוסך מרץ/שוחה אחרונה</t>
  </si>
  <si>
    <t>/איגודן/מי בת ים/בית אבות נוה באבוב/שוחה אחרונה</t>
  </si>
  <si>
    <t>/איגודן/מי בת ים/מלון לאונרדו (מרקיורי)/שוחה אחרונה</t>
  </si>
  <si>
    <t>ממוקמת בחניון התת קרקעי</t>
  </si>
  <si>
    <t>/איגודן/רמת גן/מוסך שמואל/שוחה אחרונה</t>
  </si>
  <si>
    <t>/איגודן/רמת גן/מוסך KIA מוטורס/שוחה אחרונה</t>
  </si>
  <si>
    <t>/איגודן/מניב ראשון/אחוזת ראשונים/שוחה אחרונה</t>
  </si>
  <si>
    <t>/איגודן/מי בת ים/תחנת מעבר בת ים/שוחה אחרונה</t>
  </si>
  <si>
    <t>/איגודן/מניב ראשון/ח.מ דותן ייזום וניהול (וואקמה)/שוחה אחרונה</t>
  </si>
  <si>
    <t>נדגם בשוחה אחרונה של קניון רוטשילד</t>
  </si>
  <si>
    <t>/איגודן/מי גבעתיים – מפעלי מים וביוב/עצמית/שוחה אחרונה</t>
  </si>
  <si>
    <t>/איגודן/מי גבעתיים – מפעלי מים וביוב/ארז/שוחה אחרונה</t>
  </si>
  <si>
    <t>/איגודן/מי גבעתיים – מפעלי מים וביוב/כצנלסון/שוחה אחרונה</t>
  </si>
  <si>
    <t>/איגודן/מי גבעתיים – מפעלי מים וביוב/קרן/שוחה אחרונה</t>
  </si>
  <si>
    <t>/איגודן/מניב ראשון/קרנף זיכיונות בע''מ/שוחה אחרונה</t>
  </si>
  <si>
    <t>/איגודן/מניב ראשון/ק.ג.ס.ס בע''מ (קינג ג'ורג'/שוחה אחרונה</t>
  </si>
  <si>
    <t>/איגודן/מניב ראשון/טי.אס.אס.אר יזמות בע''מ/שוחה אחרונה</t>
  </si>
  <si>
    <t>/איגודן/מניב ראשון/ווק טו ווק- סינמה סיטי/שוחה אחרונה</t>
  </si>
  <si>
    <t>/איגודן/מניב ראשון/אסותא ראשל''צ בע''מ/שוחה אחרונה</t>
  </si>
  <si>
    <t>/איגודן/מניב ראשון/גיים האוס- סינמה סיטי/שוחה אחרונה</t>
  </si>
  <si>
    <t>/איגודן/מניב ראשון/ריבר נודלס בע''מ/שוחה אחרונה</t>
  </si>
  <si>
    <t>נדגם בשוחה אחרונה של מיקדן</t>
  </si>
  <si>
    <t>/איגודן/מניב ראשון/יוניברסל מוטורס/שוחה אחרונה</t>
  </si>
  <si>
    <t>/איגודן/מניב ראשון/איטיס בע''מ (מסעדת גומבה)/שוחה אחרונה</t>
  </si>
  <si>
    <t>/איגודן/מניב ראשון/ע.א.ל.ש ניהול מסעדות (שיפודי ציפורה)/שוחה אחרונה</t>
  </si>
  <si>
    <t>/איגודן/מניב ראשון/חברת 2 חי בניה בע''מ (אמיליה)/שוחה אחרונה</t>
  </si>
  <si>
    <t>/איגודן/מניב ראשון/מ.כ. בנקוק בע''מ (טינגוס)/שוחה אחרונה</t>
  </si>
  <si>
    <t>/איגודן/מניב ראשון/זקירוב ילנה ושות' (פלפלת)/שוחה אחרונה</t>
  </si>
  <si>
    <t>/איגודן/מניב ראשון/פרש אנרג'י בע''מ (דוכן בי פרש)/שוחה אחרונה</t>
  </si>
  <si>
    <t>/איגודן/מניב ראשון/אורגד ח.ש.ן בע''מ (בורגר ראנץ)/שוחה אחרונה</t>
  </si>
  <si>
    <t>/איגודן/מניב ראשון/על גולדה בע''מ ושות'/שוחה אחרונה</t>
  </si>
  <si>
    <t>/איגודן/מניב ראשון/מ.א.א מגה קפה בע''מ (פרש קיטשן)/שוחה אחרונה</t>
  </si>
  <si>
    <t>/איגודן/מניב ראשון/אמיר אייל (דניש אספרסו בר)/שוחה אחרונה</t>
  </si>
  <si>
    <t>/איגודן/מניב ראשון/ג'י ישראל מרכזים מסחריים בע''מ (המאפה הצרפתי)/שוחה אחרונה</t>
  </si>
  <si>
    <t>/איגודן/מניב ראשון/הצדף עינוגי ים/שוחה אחרונה</t>
  </si>
  <si>
    <t>/איגודן/מניב ראשון/רי באר בע''מ/שוחה אחרונה</t>
  </si>
  <si>
    <t>/איגודן/מניב ראשון/אתר בידור בע''מ/שוחה אחרונה</t>
  </si>
  <si>
    <t>/איגודן/מניב ראשון/רשת קפה קפה ישראל בע''מ/שוחה אחרונה</t>
  </si>
  <si>
    <t>/איגודן/מניב ראשון/פופ אפ- פיתה קצבים סינמה סיטי/שוחה אחרונה</t>
  </si>
  <si>
    <t>/איגודן/מניב ראשון/מ.ר.ש מקסיקנה בע''מ/שוחה אחרונה</t>
  </si>
  <si>
    <t>/איגודן/מניב ראשון/אלוניאל בע''מ (מקדונלדס)/שוחה אחרונה</t>
  </si>
  <si>
    <t>/איגודן/מניב ראשון/בלוטין/שוחה אחרונה</t>
  </si>
  <si>
    <t>/איגודן/מניב ראשון/מכשירי תנועה ומשאיות (מוסך MAN)/שוחה אחרונה</t>
  </si>
  <si>
    <t>/איגודן/מניב ראשון/צ'מפיון מוטורס ראשל''צ/שוחה אחרונה</t>
  </si>
  <si>
    <t>צמוד לגדר מול הכיכר</t>
  </si>
  <si>
    <t>/איגודן/מניב ראשון/יוניברסל משאיות ישראל בע''מ (ISUZU)/שוחה אחרונה</t>
  </si>
  <si>
    <t>שוחה בכניסה למרכז שרות</t>
  </si>
  <si>
    <t>/איגודן/מניב ראשון/טלקאר חברה בע''מ (KIA)/שוחה אחרונה</t>
  </si>
  <si>
    <t>שוחה אחרונה בצמוד לחומה</t>
  </si>
  <si>
    <t>/איגודן/מניב ראשון/מרב מזון כל בע''מ (אושר עד)/שוחה אחרונה</t>
  </si>
  <si>
    <t>שוחה מתחת לדשא סינטטי</t>
  </si>
  <si>
    <t>/איגודן/מניב ראשון/החברה המרכזית להפצת משקאות (קוקה קולה)/שוחה אחרונה</t>
  </si>
  <si>
    <t>בצמוד לגדר באזור עמדת שטיפת משאיות</t>
  </si>
  <si>
    <t>/איגודן/מניב ראשון/קליספרה/שוחה אחרונה</t>
  </si>
  <si>
    <t>/איגודן/מניב ראשון/גן הורדים/שוחה אחרונה</t>
  </si>
  <si>
    <t>/איגודן/מניב ראשון/מ. יוחננוף ובניו/שוחה אחרונה</t>
  </si>
  <si>
    <t>שוחה בצמוד לגדר</t>
  </si>
  <si>
    <t>/איגודן/מניב ראשון/גולד יבגני - סינמה סיטי/שוחה אחרונה</t>
  </si>
  <si>
    <t>/איגודן/מניב ראשון/קורן סינמה סיטי ראשל"צ- סינמה סיטי/שוחה אחרונה</t>
  </si>
  <si>
    <t>/איגודן/מניב ראשון/ל-אפ בע"מ - סינמה סיטי/שוחה אחרונה</t>
  </si>
  <si>
    <t>/איגודן/מי בת ים/BE FRESH/שוחה אחרונה</t>
  </si>
  <si>
    <t>/איגודן/מניב ראשון/מוסך וולבו שירות ותיקונים (מאיר)/שוחה אחרונה בחצר המפעל</t>
  </si>
  <si>
    <t>שוחה אחרונה בחצר המפעל</t>
  </si>
  <si>
    <t>בור שאיבה בערוגת צמחים</t>
  </si>
  <si>
    <t>/איגודן/חולון - מי שקמה/השחר מוטורס/שוחה אחרונה במוסך</t>
  </si>
  <si>
    <t>שוחה אחרונה במוסך</t>
  </si>
  <si>
    <t>/איגודן/חולון - מי שקמה/בית הורי רבקה/שוחה אחרונה במפעל</t>
  </si>
  <si>
    <t>שוחה אחרונה במפעל</t>
  </si>
  <si>
    <t>ליד הגדר הירוקה</t>
  </si>
  <si>
    <t>/איגודן/חולון - מי שקמה/מוסך שילובים/שוחה אחרונה במפעל</t>
  </si>
  <si>
    <t>/איגודן/מי גבעתיים – מפעלי מים וביוב/קניון גבעתיים/שוחה אחרונה במפעל</t>
  </si>
  <si>
    <t>/איגודן/חולון - מי שקמה/פרימיום סנטר/שוחה אחרונה במתחם</t>
  </si>
  <si>
    <t>שוחה אחרונה במתחם</t>
  </si>
  <si>
    <t>שוחה ליד גדר</t>
  </si>
  <si>
    <t>/איגודן/חולון - מי שקמה/ &amp;מוסך אגד הבנאי - מוסכים/שוחה אחרונה במתחם</t>
  </si>
  <si>
    <t>/איגודן/חולון - מי שקמה/&amp;מוסך קאטרפילר - מוסכים/שוחה אחרונה במתחם</t>
  </si>
  <si>
    <t>כניסה שער צהוב</t>
  </si>
  <si>
    <t>/איגודן/מיתב תאגיד אזורי למים וביוב/&amp;מרכז לוגיסטי תנובה גוש דן /שוחה אחרונה לפני החבור לתאגיד</t>
  </si>
  <si>
    <t>שוחה אחרונה לפני החבור לתאגיד</t>
  </si>
  <si>
    <t>/איגודן/רמת גן/בית אבות משען/שוחה אחרונה לפני החיבור לביוב העירוני</t>
  </si>
  <si>
    <t>שוחה אחרונה לפני החיבור לביוב העירוני</t>
  </si>
  <si>
    <t>בקצה הצפוני / מערבי של חצר בית הדיור המוגן ( אתר השלכת הפסולת )</t>
  </si>
  <si>
    <t>/איגודן/רמת גן/אפעל מרכז כנסים ואירוח/שוחה אחרונה לפני החיבור לביוב העירוני</t>
  </si>
  <si>
    <t>מאחורי המבנים סמוך לגדר החיצונית כניסה ממגרש חניה מספר 3</t>
  </si>
  <si>
    <t>/איגודן/רמת גן/בית אבות הדרים (טנדר לאבינג קאר בע''מ)/שוחה אחרונה לפני החיבור לביוב העירוני</t>
  </si>
  <si>
    <t>בחלקה הקדמי של חצר בית הדיור המוגן .</t>
  </si>
  <si>
    <t>/איגודן/רמת גן/בית אבות אניטה מילר כהן /שוחה אחרונה לפני החיבור לביוב העירוני</t>
  </si>
  <si>
    <t>בחלקה האחורי של חצר בית הדיור המוגן .</t>
  </si>
  <si>
    <t>/איגודן/רמת גן/בית אבות פנחס רוזן /שוחה אחרונה לפני החיבור לביוב העירוני</t>
  </si>
  <si>
    <t>בחצר בית הדיור המוגן מאחורי הבניין</t>
  </si>
  <si>
    <t>/איגודן/רמת גן/קניון איילון/שוחה אחרונה לפני חבור לתאגיד</t>
  </si>
  <si>
    <t>שוחה אחרונה לפני חבור לתאגיד</t>
  </si>
  <si>
    <t>לצד הקיר המזרחי של הקניון בתוך אזור הגינון</t>
  </si>
  <si>
    <t>/איגודן/רמת גן/בית מלון אינדיגו /שוחה אחרונה לפני חבור לתאגיד</t>
  </si>
  <si>
    <t>מימין לכניסה למלון/ שביל חניה</t>
  </si>
  <si>
    <t>/איגודן/רמת גן/כפר המכביה/שוחה אחרונה לפני חבור לתאגיד</t>
  </si>
  <si>
    <t>שוחה אחרי בניין המלון ליד שער היציאה לחניון האחורי</t>
  </si>
  <si>
    <t>/איגודן/רמת גן/מקדונלדס בקניון איילון/שוחה אחרונה לפני חבור לתאגיד</t>
  </si>
  <si>
    <t>/איגודן/רמת גן/קניון ביאליק (מרכז אלרם )/שוחה אחרונה לפני חבור לתאגיד</t>
  </si>
  <si>
    <t>/איגודן/רמת גן/קלואליז/שוחה אחרונה לפני חבור לתאגיד</t>
  </si>
  <si>
    <t>/איגודן/רמת גן/גן בעיר/שוחה אחרונה לפני חבור לתאגיד</t>
  </si>
  <si>
    <t>/איגודן/רמת גן/בניין ש.א.פ/שוחה אחרונה לפני חבור לתאגיד</t>
  </si>
  <si>
    <t>שוחה על המדרכה מול עסקי המזון</t>
  </si>
  <si>
    <t>/איגודן/רמת גן/מוסך מודיעין/שוחה אחרונה לפני חבור לתאגיד</t>
  </si>
  <si>
    <t>/איגודן/רמת גן/ת.ת. שערי דלק רמה/שוחה אחרונה לפני חבור לתאגיד</t>
  </si>
  <si>
    <t>/איגודן/רמת גן/תחנת תדלוק פז קרית גן/שוחה אחרונה לפני חבור לתאגיד</t>
  </si>
  <si>
    <t>/איגודן/רמת גן/ת. ד. סונול המכבים/שוחה אחרונה לפני חבור לתאגיד</t>
  </si>
  <si>
    <t>/איגודן/רמת גן/ת.ת.פז רמה/שוחה אחרונה לפני חבור לתאגיד</t>
  </si>
  <si>
    <t>/איגודן/רמת גן/בי"ח תל השומר שיבא/שוחה אחרונה לפני חבור לתאגיד</t>
  </si>
  <si>
    <t>/איגודן/הוד השרון/פסטה מיאה/שוחה אחרונה לפני חבור לתאגיד</t>
  </si>
  <si>
    <t>צריכת מים נמוכה</t>
  </si>
  <si>
    <t>/איגודן/הוד השרון/אנג'לינה/שוחה אחרונה לפני חבור לתאגיד</t>
  </si>
  <si>
    <t>אין שוחה לדגום</t>
  </si>
  <si>
    <t>/איגודן/הוד השרון/פיקניק/שוחה אחרונה לפני חבור לתאגיד</t>
  </si>
  <si>
    <t>/איגודן/הוד השרון/קפה לנדוור ( וניליה, סושי )/שוחה אחרונה לפני חבור לתאגיד</t>
  </si>
  <si>
    <t>על דרך העפר מול הכניסה לקפה לנדוור</t>
  </si>
  <si>
    <t>/איגודן/הוד השרון/קפה קפה הוד השרון /שוחה אחרונה לפני חבור לתאגיד</t>
  </si>
  <si>
    <t>/איגודן/הוד השרון/ג'פניקה/שוחה אחרונה לפני חבור לתאגיד</t>
  </si>
  <si>
    <t>נקודת דיגום, נדרש להוציא נספח סניטרי</t>
  </si>
  <si>
    <t>/איגודן/הוד השרון/עדין/שוחה אחרונה לפני חבור לתאגיד</t>
  </si>
  <si>
    <t>/איגודן/הוד השרון/עד 120/שוחה אחרונה לפני חבור לתאגיד</t>
  </si>
  <si>
    <t>שוחה בחצר בית הדיור המוגן בערך מול דלת הכניסה</t>
  </si>
  <si>
    <t>/איגודן/הוד השרון/בן דור חשמל /שוחה אחרונה לפני חבור לתאגיד</t>
  </si>
  <si>
    <t>/איגודן/הוד השרון/מוסך מגדיאל/שוחה אחרונה לפני חבור לתאגיד</t>
  </si>
  <si>
    <t>/איגודן/הוד השרון/מוסך שבלול/שוחה אחרונה לפני חבור לתאגיד</t>
  </si>
  <si>
    <t>/איגודן/הוד השרון/מוסך צמרת/שוחה אחרונה לפני חבור לתאגיד</t>
  </si>
  <si>
    <t>/איגודן/הוד השרון/קוקה קולה מרכז לוגיסטי/שוחה אחרונה לפני חבור לתאגיד</t>
  </si>
  <si>
    <t>שוחה סמוכה לגדר המתחם ,צפונית לשער הכניסה</t>
  </si>
  <si>
    <t>/איגודן/מיתב תאגיד אזורי למים וביוב/מרכז שרות מנור ישראל פ"ת/שוחה אחרונה לפני חבור לתאגיד</t>
  </si>
  <si>
    <t>/איגודן/מיתב תאגיד אזורי למים וביוב/מוסך חזני יוסף בע"מ /שוחה אחרונה לפני חבור לתאגיד</t>
  </si>
  <si>
    <t>/איגודן/מיתב תאגיד אזורי למים וביוב/מרכז לימודי קבלה/שוחה אחרונה לפני חבור לתאגיד</t>
  </si>
  <si>
    <t>/איגודן/מיתב תאגיד אזורי למים וביוב/מוסך שפילמן/שוחה אחרונה לפני חבור לתאגיד</t>
  </si>
  <si>
    <t>/איגודן/מיתב תאגיד אזורי למים וביוב/מוסך וולבו/שוחה אחרונה לפני חבור לתאגיד</t>
  </si>
  <si>
    <t>/איגודן/מיתב תאגיד אזורי למים וביוב/&amp; שלמה SIXT סגולה (מוסך אוטו קלאב בע''מ)/שוחה אחרונה לפני חבור לתאגיד</t>
  </si>
  <si>
    <t>/איגודן/מיתב תאגיד אזורי למים וביוב/מוסך דב/שוחה אחרונה לפני חבור לתאגיד</t>
  </si>
  <si>
    <t>/איגודן/מיתב תאגיד אזורי למים וביוב/גן הלוטוס היכל שלמה/שוחה אחרונה לפני חבור לתאגיד</t>
  </si>
  <si>
    <t>/איגודן/מיתב תאגיד אזורי למים וביוב/&amp;בי"ח בילינסון – בי"ח/שוחה אחרונה לפני חבור לתאגיד</t>
  </si>
  <si>
    <t>/איגודן/מיתב תאגיד אזורי למים וביוב/אודל אירועים (אולמי האופרה)/שוחה אחרונה לפני חבור לתאגיד</t>
  </si>
  <si>
    <t>/איגודן/מיתב תאגיד אזורי למים וביוב/הדר הפודים בע"מ/שוחה אחרונה לפני חבור לתאגיד</t>
  </si>
  <si>
    <t>/איגודן/מיתב תאגיד אזורי למים וביוב/(קלאסיקה, ברקת) הללויה אגם פאלאס/שוחה אחרונה לפני חבור לתאגיד</t>
  </si>
  <si>
    <t>/איגודן/מיתב תאגיד אזורי למים וביוב/קניון אבנת/שוחה אחרונה לפני חבור לתאגיד</t>
  </si>
  <si>
    <t>/איגודן/מיתב תאגיד אזורי למים וביוב/ישראל המסעדה היהודית 2007 בע"מ (לשעבר נדיר)/שוחה אחרונה לפני חבור לתאגיד</t>
  </si>
  <si>
    <t>/איגודן/מיתב תאגיד אזורי למים וביוב/נוי שרותי תברואה בע"מ (שרותי נוי המנוף אילת בע"מ)/שוחה אחרונה לפני חבור לתאגיד</t>
  </si>
  <si>
    <t>/איגודן/מיתב תאגיד אזורי למים וביוב/הרקיע השביעי/שוחה אחרונה לפני חבור לתאגיד</t>
  </si>
  <si>
    <t>/איגודן/מיתב תאגיד אזורי למים וביוב/קסאנדו/שוחה אחרונה לפני חבור לתאגיד</t>
  </si>
  <si>
    <t>/איגודן/מיתב תאגיד אזורי למים וביוב/מוסך אלברט/שוחה אחרונה לפני חבור לתאגיד</t>
  </si>
  <si>
    <t>/איגודן/מיתב תאגיד אזורי למים וביוב/אמיר חברה להנדסה וסחר בע"מ/שוחה אחרונה לפני חבור לתאגיד</t>
  </si>
  <si>
    <t>/איגודן/מיתב תאגיד אזורי למים וביוב/מהדרין/שוחה אחרונה לפני חבור לתאגיד</t>
  </si>
  <si>
    <t>/איגודן/מיתב תאגיד אזורי למים וביוב/מוסך מטלון/שוחה אחרונה לפני חבור לתאגיד</t>
  </si>
  <si>
    <t>/איגודן/מיתב תאגיד אזורי למים וביוב/ש.י.אמריקן אוטו/שוחה אחרונה לפני חבור לתאגיד</t>
  </si>
  <si>
    <t>/איגודן/מיתב תאגיד אזורי למים וביוב/&amp;מוסך אלייד/שוחה אחרונה לפני חבור לתאגיד</t>
  </si>
  <si>
    <t>/איגודן/מיתב תאגיד אזורי למים וביוב/מאפיית גדרון /שוחה אחרונה לפני חבור לתאגיד</t>
  </si>
  <si>
    <t>/איגודן/אור - יהודה -  מי שקמה/מוסך א.מ.ואחיו/שוחה אחרונה לפני חבור לתאגיד</t>
  </si>
  <si>
    <t>/איגודן/אור - יהודה -  מי שקמה/בכור מוטורס/שוחה אחרונה לפני חבור לתאגיד</t>
  </si>
  <si>
    <t>/איגודן/אור - יהודה -  מי שקמה/מוסך וולבו חנן שפיק/שוחה אחרונה לפני חבור לתאגיד</t>
  </si>
  <si>
    <t>/איגודן/אור - יהודה -  מי שקמה/עדי קייטרינג/שוחה אחרונה לפני חבור לתאגיד</t>
  </si>
  <si>
    <t>/איגודן/אור - יהודה -  מי שקמה/בית סיעודי - צומת סביון/שוחה אחרונה לפני חבור לתאגיד</t>
  </si>
  <si>
    <t>/איגודן/אור - יהודה -  מי שקמה/סיטי סטאר/שוחה אחרונה לפני חבור לתאגיד</t>
  </si>
  <si>
    <t>/איגודן/אור - יהודה -  מי שקמה/אולמי אקסייט (גני סאם)/שוחה אחרונה לפני חבור לתאגיד</t>
  </si>
  <si>
    <t>/איגודן/אור - יהודה -  מי שקמה/אולמי דניאל/שוחה אחרונה לפני חבור לתאגיד</t>
  </si>
  <si>
    <t>/איגודן/אור - יהודה -  מי שקמה/הרמיטאג' (ברייט הול)/שוחה אחרונה לפני חבור לתאגיד</t>
  </si>
  <si>
    <t>/איגודן/אור - יהודה -  מי שקמה/אולמי קינגסטון/שוחה אחרונה לפני חבור לתאגיד</t>
  </si>
  <si>
    <t>/איגודן/אור - יהודה -  מי שקמה/מגדלי הים התיכון/שוחה אחרונה לפני חבור לתאגיד</t>
  </si>
  <si>
    <t>/איגודן/אור - יהודה -  מי שקמה/אצל התורכי/שוחה אחרונה לפני חבור לתאגיד</t>
  </si>
  <si>
    <t>/איגודן/אור - יהודה -  מי שקמה/מכבסת צח/שוחה אחרונה לפני חבור לתאגיד</t>
  </si>
  <si>
    <t>/איגודן/אור - יהודה -  מי שקמה/תחנת תדלוק דור אלון/שוחה אחרונה לפני חבור לתאגיד</t>
  </si>
  <si>
    <t>/איגודן/אור - יהודה -  מי שקמה/תחנת תדלוק סונול קרן/שוחה אחרונה לפני חבור לתאגיד</t>
  </si>
  <si>
    <t>/איגודן/אור - יהודה -  מי שקמה/מסעדת סמרקנד/שוחה אחרונה לפני חבור לתאגיד</t>
  </si>
  <si>
    <t>/איגודן/אור - יהודה -  מי שקמה/מסעדת פארוק/שוחה אחרונה לפני חבור לתאגיד</t>
  </si>
  <si>
    <t>/איגודן/רמת גן/לאונרדו (שרתון) סיטי טאוור/שוחה אחרונה לפני חבור לתאגיד</t>
  </si>
  <si>
    <t>השוחה ממוקמת על המדרכה לצד כביש השרות מול הדחסנים</t>
  </si>
  <si>
    <t>/איגודן/רמת גן/יוסקוביץ' גרופ אירועים בע''מ (הדר די מול)/שוחה אחרונה לפני חבור לתאגיד</t>
  </si>
  <si>
    <t>/איגודן/רמת גן/מלון רימונים טאואר(לשעבר אופטימה)/שוחה אחרונה לפני חבור לתאגיד</t>
  </si>
  <si>
    <t>על המדרכה לצד הסופר פארם</t>
  </si>
  <si>
    <t>/איגודן/הוד השרון/קניון עזריאלי הוד השרון/שוחה אחרונה לפני חבור לתאגיד</t>
  </si>
  <si>
    <t>השוחה ממוקמת על המדרכה צפונית לכניסה התפעולית</t>
  </si>
  <si>
    <t>/איגודן/יהוד/שופרסל (ביג) דיל/שוחה אחרונה- מוצא בור שאיבה</t>
  </si>
  <si>
    <t>חניון תת קרקעי</t>
  </si>
  <si>
    <t>/איגודן/הוד השרון/קשת/שוחה אחרי מתקן הטיפול בשפכים</t>
  </si>
  <si>
    <t>שוחה אחרי מתקן הטיפול בשפכים</t>
  </si>
  <si>
    <t>בחצר האחורית סמוך לעץ במוצא מהמפריד</t>
  </si>
  <si>
    <t>/איגודן/חולון - מי שקמה/פפושדו/שוחה ביוב</t>
  </si>
  <si>
    <t>שוחה ביוב</t>
  </si>
  <si>
    <t>/איגודן/מיתב תאגיד אזורי למים וביוב/בית רבקה/שוחה דרומית</t>
  </si>
  <si>
    <t>שוחה דרומית</t>
  </si>
  <si>
    <t>/איגודן/מי אביבים/מלון דן/שוחה דרומית (מפריד דרומי)</t>
  </si>
  <si>
    <t>שוחה דרומית (מפריד דרומי)</t>
  </si>
  <si>
    <t>/איגודן/מי אביבים/מסעדת פרונטו/שוחה זרם תעשייתי אחוד</t>
  </si>
  <si>
    <t>שוחה זרם תעשייתי אחוד</t>
  </si>
  <si>
    <t>/איגודן/מי בת ים/יונקס/שוחה חיצונית זרם מעו</t>
  </si>
  <si>
    <t>שוחה חיצונית זרם מעו</t>
  </si>
  <si>
    <t>/איגודן/מי בת ים/ציפוי חן/שוחה חיצונית חשודה- מחוץ למפעל</t>
  </si>
  <si>
    <t>שוחה חיצונית חשודה- מחוץ למפעל</t>
  </si>
  <si>
    <t>/איגודן/מיתב תאגיד אזורי למים וביוב/בית רבקה/שוחה ליד השער</t>
  </si>
  <si>
    <t>שוחה ליד השער</t>
  </si>
  <si>
    <t>/איגודן/מי אביבים/מלון דייויד אינטרקונטיננטל/שוחה לכוון השוק (מפריד מטבח מרכזי)</t>
  </si>
  <si>
    <t>שוחה לכוון השוק (מפריד מטבח מרכזי)</t>
  </si>
  <si>
    <t>/איגודן/מי אביבים/מעבדה מרכזית שירותי בריאות כללית/שוחה מול בניין 10</t>
  </si>
  <si>
    <t>שוחה מול בניין 10</t>
  </si>
  <si>
    <t>/איגודן/מי אביבים/מלון לאונרדו ביץ' - (באזל) מלונות פתאל תל אביב 2008 בע"מ FATTAL/שוחה מוצא כללי</t>
  </si>
  <si>
    <t>שוחה מוצא כללי</t>
  </si>
  <si>
    <t>/איגודן/מי אביבים/מלון גרנד ביץ'/שוחה מוצא כללי</t>
  </si>
  <si>
    <t>/איגודן/מי אביבים/מלון מטרופוליטן(תימורה בע"מ)/שוחה מוצא כללי</t>
  </si>
  <si>
    <t>/איגודן/מי אביבים/מלון קוסמופולטן 1971 בע"מ (שרתון תל אביב)/שוחה מוצא כללי</t>
  </si>
  <si>
    <t>/איגודן/מי אביבים/מלון הילטון/שוחה מוצא כללי</t>
  </si>
  <si>
    <t>/איגודן/מי אביבים/מלון דה נורמן (המלך אלברט בע"מ KING ALBERT LTD)/שוחה מוצא כללי</t>
  </si>
  <si>
    <t>/איגודן/מי אביבים/מלון ישרוטל רויאל ביץ' תל אביב/שוחה מוצא כללי</t>
  </si>
  <si>
    <t>/איגודן/מי אביבים/מלון הרודס ת"א (שרתון מוריה)/שוחה מוצא כללי</t>
  </si>
  <si>
    <t>/איגודן/מי אביבים/ישרוטל טאוור (אלפרד מלונות אורבנים בע"מ)/שוחה מוצא כללי</t>
  </si>
  <si>
    <t>/איגודן/מי אביבים/מלון דן פנורמה/שוחה מוצא כללי</t>
  </si>
  <si>
    <t>/איגודן/מי אביבים/רשת מלונות אטלס - רוטשילד 65/שוחה מוצא כללי</t>
  </si>
  <si>
    <t>/איגודן/מי גבעתיים – מפעלי מים וביוב/תחנת דלק פז גבעתיים/שוחה מוצא מפריד</t>
  </si>
  <si>
    <t>שוחה מוצא מפריד</t>
  </si>
  <si>
    <t>/איגודן/מי אביבים/מלון דייויד אינטרקונטיננטל/שוחה מזרחית - זרם המגיע ממוצא מפריד</t>
  </si>
  <si>
    <t>שוחה מזרחית - זרם המגיע ממוצא מפריד</t>
  </si>
  <si>
    <t>/איגודן/מי בת ים/סוסייטי/שוחה מיציאת מפריד</t>
  </si>
  <si>
    <t>שוחה מיציאת מפריד</t>
  </si>
  <si>
    <t>/איגודן/תאגיד לא לחיוב/מאסף מערב 2/שוחה מסומנת</t>
  </si>
  <si>
    <t>שוחה מסומנת</t>
  </si>
  <si>
    <t>/איגודן/מי אביבים/מלון דייויד אינטרקונטיננטל/שוחה מערבית - זרם המגיע ממוצא מפריד</t>
  </si>
  <si>
    <t>שוחה מערבית - זרם המגיע ממוצא מפריד</t>
  </si>
  <si>
    <t>/איגודן/נס ציונה/&amp;אלאופ ת. אלקטרו- אופטיקה/שוחה מרכזית</t>
  </si>
  <si>
    <t>שוחה מרכזית</t>
  </si>
  <si>
    <t>/איגודן/גבעת ברנר/מכבסת גרציה/שוחה מתחת לבניין</t>
  </si>
  <si>
    <t>שוחה מתחת לבניין</t>
  </si>
  <si>
    <t>/איגודן/עין אפק תאגיד מים וביוב/קניון לב אפק/שוחה סופית לפני חבור לתאגיד</t>
  </si>
  <si>
    <t>שוחה סופית לפני חבור לתאגיד</t>
  </si>
  <si>
    <t>שוחה במרכז החניון</t>
  </si>
  <si>
    <t>/איגודן/עין אפק תאגיד מים וביוב/מסעדת שבזי/שוחה סופית לפני חיבור לתאגיד סניטרי+תעשייתי</t>
  </si>
  <si>
    <t>שוחה סופית לפני חיבור לתאגיד סניטרי+תעשייתי</t>
  </si>
  <si>
    <t>שוחה בחלק אחורי של המסעדה (שטח תחנת הדלק)</t>
  </si>
  <si>
    <t>/איגודן/מיתב תאגיד אזורי למים וביוב/בית חולים השרון /שוחה עירונית</t>
  </si>
  <si>
    <t>שוחה עירונית</t>
  </si>
  <si>
    <t>/איגודן/מיתב תאגיד אזורי למים וביוב/מרכז שניידר לרפואת ילדים/שוחה עירונית</t>
  </si>
  <si>
    <t>/איגודן/מי אביבים/בית גיל הזהב/שוחה עירונית</t>
  </si>
  <si>
    <t>/איגודן/חולון - מי שקמה/תרשיש הסולל/שוחה עירונית</t>
  </si>
  <si>
    <t>/איגודן/חולון - מי שקמה/תרשיש היוצר/שוחה עירונית</t>
  </si>
  <si>
    <t>/איגודן/מיתב תאגיד אזורי למים וביוב/בית חולים גהה/שוחה עירונית הלסינקי</t>
  </si>
  <si>
    <t>שוחה עירונית הלסינקי</t>
  </si>
  <si>
    <t>/איגודן/מיתב תאגיד אזורי למים וביוב/&amp;בי"ח בילינסון – בי"ח/שוחה עירונית רח' סורוקה - בנין נשים</t>
  </si>
  <si>
    <t>שוחה עירונית רח' סורוקה - בנין נשים</t>
  </si>
  <si>
    <t>/איגודן/מיתב תאגיד אזורי למים וביוב/בית רבקה/שוחה צפונית</t>
  </si>
  <si>
    <t>שוחה צפונית</t>
  </si>
  <si>
    <t>/איגודן/מי אביבים/מלון דן/שוחה צפונית - שוחה זרם אחוד</t>
  </si>
  <si>
    <t>שוחה צפונית - שוחה זרם אחוד</t>
  </si>
  <si>
    <t>/איגודן/רמת גן/City wash/שוחה תעלות ניקוז</t>
  </si>
  <si>
    <t>שוחה תעלות ניקוז</t>
  </si>
  <si>
    <t>/איגודן/מיתב תאגיד אזורי למים וביוב/בית השחם/שוחה תעשייתית</t>
  </si>
  <si>
    <t>שוחה תעשייתית</t>
  </si>
  <si>
    <t>/איגודן/גבעת ברנר/תופינית/שוחת בטון בחצר הקידמי</t>
  </si>
  <si>
    <t>שוחת בטון בחצר הקידמי</t>
  </si>
  <si>
    <t>/איגודן/מי בת ים/מוסך השושנים/שוחת ביוב</t>
  </si>
  <si>
    <t>שוחת ביוב</t>
  </si>
  <si>
    <t>/איגודן/עינת/מוסך קיבוץ עינת/שוחת ביוב</t>
  </si>
  <si>
    <t>/איגודן/אור - יהודה -  מי שקמה/מסעדת סעיד/שוחת ביוב</t>
  </si>
  <si>
    <t>/איגודן/יהוד/שירותי רכב חיים פוזנר/שוחת ביוב</t>
  </si>
  <si>
    <t>שוחה בחניה אחורית</t>
  </si>
  <si>
    <t>/איגודן/יהוד/מרכז שרות רותם פז/שוחת ביוב</t>
  </si>
  <si>
    <t>שות ביוב מול כניסת העסק</t>
  </si>
  <si>
    <t>/איגודן/עינת/דגנית עין הבר/שוחת ביוב</t>
  </si>
  <si>
    <t>/איגודן/אזור - מי שקמה/ממתקי השלום/שוחת ביוב</t>
  </si>
  <si>
    <t>/איגודן/אזור - מי שקמה/אופיס/שוחת ביוב</t>
  </si>
  <si>
    <t>/איגודן/הוד השרון/אוטולייף/שוחת ביוב</t>
  </si>
  <si>
    <t>/איגודן/אור - יהודה -  מי שקמה/גולד סנטר/שוחת ביוב</t>
  </si>
  <si>
    <t>/איגודן/מניב ראשון/יס פלאנט /שוחת ביוב אחרונה</t>
  </si>
  <si>
    <t>שוחת ביוב אחרונה</t>
  </si>
  <si>
    <t>שוחה בחניון</t>
  </si>
  <si>
    <t>/איגודן/מניב ראשון/סינמה סיטי/שוחת ביוב אחרונה</t>
  </si>
  <si>
    <t>/איגודן/מניב ראשון/קניון הזהב/שוחת ביוב אחרונה</t>
  </si>
  <si>
    <t>נמצאת מול שער פריס</t>
  </si>
  <si>
    <t>/איגודן/מי ברק/הדודאים /שוחת ביוב אחרונה</t>
  </si>
  <si>
    <t>/איגודן/מניב ראשון/טיב טעם ראשל"צ/שוחת ביוב אחרונה</t>
  </si>
  <si>
    <t>שוחה בצמוד לגדר תיל באזור חניה</t>
  </si>
  <si>
    <t>/איגודן/מניב ראשון/שמש אדומה/שוחת ביוב אחרונה</t>
  </si>
  <si>
    <t>/איגודן/מניב ראשון/ליבנה צפוני בע"מ (איקאה)/שוחת ביוב אחרונה</t>
  </si>
  <si>
    <t>שוחה צמוד לגדר בסוף החניון</t>
  </si>
  <si>
    <t>/איגודן/מניב ראשון/חצי חינם ראשל"צ/שוחת ביוב אחרונה</t>
  </si>
  <si>
    <t>/איגודן/חולון - מי שקמה/&amp;מוסך גלוסקה שירותי רכב/שוחת ביוב אחרונה</t>
  </si>
  <si>
    <t>שוחה בכניסה לעסק</t>
  </si>
  <si>
    <t>/איגודן/חולון - מי שקמה/תחנת מעבר לאשפה ביתי/שוחת ביוב אחרונה</t>
  </si>
  <si>
    <t>/איגודן/חולון - מי שקמה/&amp;מוסך דן חולון - מוסכים /שוחת ביוב אחרונה - תמנע</t>
  </si>
  <si>
    <t>שוחת ביוב אחרונה - תמנע</t>
  </si>
  <si>
    <t>צמוד לגדר רחוב תמנע</t>
  </si>
  <si>
    <t>/איגודן/מניב ראשון/מנופי אבי/שוחת ביוב אחרונה בחצר המפעל</t>
  </si>
  <si>
    <t>שוחת ביוב אחרונה בחצר המפעל</t>
  </si>
  <si>
    <t>שוחה באזור עמדת שטיפת משאיות</t>
  </si>
  <si>
    <t>/איגודן/מניב ראשון/שופרסל דיל לח"י/שוחת ביוב אחרונה בחצר המפעל</t>
  </si>
  <si>
    <t>במחסן קבלת סחורה</t>
  </si>
  <si>
    <t>/איגודן/מיתב תאגיד אזורי למים וביוב/שופרסל דיל אקסטרה פתח תקוה /שוחת ביוב אחרונה בחצר העסק</t>
  </si>
  <si>
    <t>שוחת ביוב אחרונה בחצר העסק</t>
  </si>
  <si>
    <t>/איגודן/מיתב תאגיד אזורי למים וביוב/קניון גנים /שוחת ביוב אחרונה בחצר העסק</t>
  </si>
  <si>
    <t>/איגודן/מיתב תאגיד אזורי למים וביוב/ואמוס Vamoss/שוחת ביוב אחרונה בחצר העסק</t>
  </si>
  <si>
    <t>/איגודן/מיתב תאגיד אזורי למים וביוב/אוסקר ויילד פאב אירי /שוחת ביוב אחרונה בחצר העסק</t>
  </si>
  <si>
    <t>/איגודן/מיתב תאגיד אזורי למים וביוב/ריבר נודלס בר פתח תקוה/שוחת ביוב אחרונה בחצר העסק</t>
  </si>
  <si>
    <t>/איגודן/מיתב תאגיד אזורי למים וביוב/מסעדת 206 /שוחת ביוב אחרונה בחצר העסק</t>
  </si>
  <si>
    <t>/איגודן/מיתב תאגיד אזורי למים וביוב/קפה לנדוור פתח תקוה /שוחת ביוב אחרונה בחצר העסק</t>
  </si>
  <si>
    <t>/איגודן/מיתב תאגיד אזורי למים וביוב/ג'ירף פתח תקוה/שוחת ביוב אחרונה בחצר העסק</t>
  </si>
  <si>
    <t>/איגודן/מיתב תאגיד אזורי למים וביוב/קפה קפה פתח תקוה /שוחת ביוב אחרונה בחצר העסק</t>
  </si>
  <si>
    <t>/איגודן/מיתב תאגיד אזורי למים וביוב/ג'פניקה פתח תקוה /שוחת ביוב אחרונה בחצר העסק</t>
  </si>
  <si>
    <t>/איגודן/מיתב תאגיד אזורי למים וביוב/קניון סירקין/שוחת ביוב אחרונה בחצר העסק</t>
  </si>
  <si>
    <t>/איגודן/מיתב תאגיד אזורי למים וביוב/ג'ימס ביר פקטורי/שוחת ביוב אחרונה בחצר העסק</t>
  </si>
  <si>
    <t>/איגודן/מיתב תאגיד אזורי למים וביוב/ונישן אירועים /שוחת ביוב אחרונה בחצר העסק</t>
  </si>
  <si>
    <t>/איגודן/מיתב תאגיד אזורי למים וביוב/B סנטר /שוחת ביוב אחרונה בחצר העסק</t>
  </si>
  <si>
    <t>/איגודן/מיתב תאגיד אזורי למים וביוב/רמי לוי /שוחת ביוב אחרונה בחצר העסק</t>
  </si>
  <si>
    <t>/איגודן/מיתב תאגיד אזורי למים וביוב/אחלה/שוחת ביוב אחרונה בחצר העסק</t>
  </si>
  <si>
    <t>/איגודן/מיתב תאגיד אזורי למים וביוב/מוסך מנופים לרכב (שמואל רומנו/שמוליק הידראוליקה בע"מ)/שוחת ביוב אחרונה בחצר העסק</t>
  </si>
  <si>
    <t>/איגודן/מיתב תאגיד אזורי למים וביוב/מוסך אדנים/שוחת ביוב אחרונה בחצר העסק</t>
  </si>
  <si>
    <t>/איגודן/מיתב תאגיד אזורי למים וביוב/לה פאילומה בלנקה 201 בע"מ/שוחת ביוב אחרונה בחצר העסק</t>
  </si>
  <si>
    <t>/איגודן/מיתב תאגיד אזורי למים וביוב/אנאל איוונט (גני אליאל 2014 בע"מ)/שוחת ביוב אחרונה בעסק</t>
  </si>
  <si>
    <t>שוחת ביוב אחרונה בעסק</t>
  </si>
  <si>
    <t>/איגודן/מיתב תאגיד אזורי למים וביוב/מייפל גן ארועים/שוחת ביוב אחרונה בשטח העסק</t>
  </si>
  <si>
    <t>שוחת ביוב אחרונה בשטח העסק</t>
  </si>
  <si>
    <t>/איגודן/עין אפק תאגיד מים וביוב/אברסט ארועים/שוחת ביוב אחרונה לפני חבור לתאגיד סניטרית ותעשייתית</t>
  </si>
  <si>
    <t>שוחת ביוב אחרונה לפני חבור לתאגיד סניטרית ותעשייתית</t>
  </si>
  <si>
    <t>שוחה בחצר קידמי</t>
  </si>
  <si>
    <t>/איגודן/רמת גן/בית אבות עירוני רמת גן /שוחת ביוב אחרונה לפני חיבור לביוב עירוני</t>
  </si>
  <si>
    <t>שוחת ביוב אחרונה לפני חיבור לביוב עירוני</t>
  </si>
  <si>
    <t>בחצר בית הדיור המוגן</t>
  </si>
  <si>
    <t>/איגודן/מי אביבים/גלבנומטה/שוחת ביוב בחניה</t>
  </si>
  <si>
    <t>שוחת ביוב בחניה</t>
  </si>
  <si>
    <t>/איגודן/הוד השרון/חצי חינם - אוטובוסים/שוחת ביוב במסוף אוטובוסים</t>
  </si>
  <si>
    <t>שוחת ביוב במסוף אוטובוסים</t>
  </si>
  <si>
    <t>/איגודן/הוד השרון/חצי חינם הוד השרון/שוחת ביוב במסוף האוטובוסים</t>
  </si>
  <si>
    <t>שוחת ביוב במסוף האוטובוסים</t>
  </si>
  <si>
    <t>שוחה באזור מסוף האוטובוסים</t>
  </si>
  <si>
    <t>/איגודן/הוד השרון/נונו /שוחת ביוב בתוך אולם המסעדה</t>
  </si>
  <si>
    <t>שוחת ביוב בתוך אולם המסעדה</t>
  </si>
  <si>
    <t>מוצא ממפריד שומן בתוך אולם המסעדה / אין שוחה לדיגום</t>
  </si>
  <si>
    <t>/איגודן/תאגיד לא לחיוב/מאסף מזרח 1/שוחת ביוב מסומנת</t>
  </si>
  <si>
    <t>שוחת ביוב מסומנת</t>
  </si>
  <si>
    <t>/איגודן/תאגיד לא לחיוב/מאסף מזרח 2/שוחת ביוב מסומנת בין שני עמודים אדומים</t>
  </si>
  <si>
    <t>שוחת ביוב מסומנת בין שני עמודים אדומים</t>
  </si>
  <si>
    <t>/איגודן/הוד השרון/לאנץ טיים/שוחת ביוב סמוכה  למתקן הטיפול בשפכים</t>
  </si>
  <si>
    <t>שוחת ביוב סמוכה  למתקן הטיפול בשפכים</t>
  </si>
  <si>
    <t>מפל ממוצא מתקן הטיפול בשפכים</t>
  </si>
  <si>
    <t>/איגודן/חולון - מי שקמה/גימת השחרות/שוחת ביוב סניטרית</t>
  </si>
  <si>
    <t>שוחת ביוב סניטרית</t>
  </si>
  <si>
    <t>/איגודן/יהוד/מוסך חזי ואלי- לא פעיל/שוחת ביוב סניטרית סופית</t>
  </si>
  <si>
    <t>שוחת ביוב סניטרית סופית</t>
  </si>
  <si>
    <t>שוחה סניטארית</t>
  </si>
  <si>
    <t>/איגודן/תאגיד לא לחיוב/מאסף מערב 1/שוחת ביוב צמודה לאי תנועה</t>
  </si>
  <si>
    <t>שוחת ביוב צמודה לאי תנועה</t>
  </si>
  <si>
    <t>/איגודן/הוד השרון/חצי חינם - כנפיים/שוחת ביוב שער כנפיים</t>
  </si>
  <si>
    <t>שוחת ביוב שער כנפיים</t>
  </si>
  <si>
    <t>/איגודן/הוד השרון/חצי חינם הוד השרון/שוחת ביוב שער כנפיים</t>
  </si>
  <si>
    <t>שוחה מתחת לעמדת השומר מחוץ לשער כנפיים</t>
  </si>
  <si>
    <t>/איגודן/תאגיד לא לחיוב/קו עירוני חולון הסולל פינת החופר/שוחת ביוב1</t>
  </si>
  <si>
    <t>שוחת ביוב1</t>
  </si>
  <si>
    <t>/איגודן/תאגיד לא לחיוב/קו עירוני חולון הסולל פינת החופר/שוחת ביוב2</t>
  </si>
  <si>
    <t>שוחת ביוב2</t>
  </si>
  <si>
    <t>/איגודן/תאגיד לא לחיוב/קו עירוני חולון הסולל פינת החופר/שוחת ביוב3</t>
  </si>
  <si>
    <t>שוחת ביוב3</t>
  </si>
  <si>
    <t>/איגודן/מי אביבים/דלק - גיבורי ישראל - יגאל אלון 108/שוחת דיגום</t>
  </si>
  <si>
    <t>שוחת דיגום</t>
  </si>
  <si>
    <t>/איגודן/מי אביבים/פז - ההגנה 42/שוחת דיגום - מוצא מפריד</t>
  </si>
  <si>
    <t>שוחת דיגום - מוצא מפריד</t>
  </si>
  <si>
    <t>/איגודן/מי אביבים/סונול אביב - מרזכי נמיר 301/שוחת דיגום - מוצא מפריד</t>
  </si>
  <si>
    <t>/איגודן/מי אביבים/דלק -רמת אביב/שוחת דיגום - מוצא מפריד</t>
  </si>
  <si>
    <t>/איגודן/מי אביבים/סונול משגב - דרך בן צבי  94/שוחת דיגום - מוצא מפריד</t>
  </si>
  <si>
    <t>/איגודן/מי ברק/מלון ויזניץ/שוחת הביוב האחרונה בחצר המפעל</t>
  </si>
  <si>
    <t>שוחת הביוב האחרונה בחצר המפעל</t>
  </si>
  <si>
    <t>/איגודן/עין אפק תאגיד מים וביוב/מוסך עדן- משולם רפי/שוחת סופית לפני חבור לתאגיד</t>
  </si>
  <si>
    <t>שוחת סופית לפני חבור לתאגיד</t>
  </si>
  <si>
    <t>שוחה בחצר עסק לתיקון צמיגים</t>
  </si>
  <si>
    <t>/איגודן/חולון - מי שקמה/דור אלון ניהול מתחמים קמעונאיים/שוחת שאיבה</t>
  </si>
  <si>
    <t>שוחת שאיבה</t>
  </si>
  <si>
    <t>/איגודן/י.ת.ד/מעדני מזרע/שטיפת עגלות</t>
  </si>
  <si>
    <t>שטיפת עגלות</t>
  </si>
  <si>
    <t>/איגודן/מי אביבים/אבו חליפה/שירותי בנות</t>
  </si>
  <si>
    <t>שירותי בנות</t>
  </si>
  <si>
    <t>/איגודן/מי אביבים/אבו חליפה/שירותים ליד היצור</t>
  </si>
  <si>
    <t>שירותים ליד היצור</t>
  </si>
  <si>
    <t>/איגודן/מיתב תאגיד אזורי למים וביוב/טביב /שני לזרם אורגני</t>
  </si>
  <si>
    <t>שני לזרם אורגני</t>
  </si>
  <si>
    <t>/איגודן/י.ת.ד/מעדני מזרע/שפכים גולמיים</t>
  </si>
  <si>
    <t>שפכים גולמיים</t>
  </si>
  <si>
    <t>/איגודן/י.ת.ד/בית זיקוק אשדוד/שפכים מורכב שבועי</t>
  </si>
  <si>
    <t>שפכים מורכב שבועי</t>
  </si>
  <si>
    <t>/איגודן/מי תהום דיגומים/דרך אם המושבות נתע/שפכים מינהור</t>
  </si>
  <si>
    <t>שפכים מינהור</t>
  </si>
  <si>
    <t>/איגודן/עינת/מעדני בר, עינת תעשיות מזון/תא ביקורת</t>
  </si>
  <si>
    <t>תא ביקורת</t>
  </si>
  <si>
    <t>/איגודן/גבעת השלושה/מוסך אלון 2000/תא בקורת מפריד שמן</t>
  </si>
  <si>
    <t>תא בקורת מפריד שמן</t>
  </si>
  <si>
    <t>/איגודן/גבעת השלושה/ק.ט.ע קיצוני/תא בקורת מפריד שמן</t>
  </si>
  <si>
    <t>/איגודן/אור - יהודה -  מי שקמה/תחנת תדלוק דור אלון/תא בקורת-מפריד דלק</t>
  </si>
  <si>
    <t>תא בקורת-מפריד דלק</t>
  </si>
  <si>
    <t>/איגודן/מי בת ים/בית אבות נוה באבוב/תא דיגום</t>
  </si>
  <si>
    <t>/איגודן/מי בת ים/מוסך גדי ודוד/תא דיגום</t>
  </si>
  <si>
    <t>תא דיגום ממוקם באזור הכניסה של הפנצריה</t>
  </si>
  <si>
    <t>/איגודן/נס ציונה/&amp;טויוטה חי מוטורס/תא דיגום</t>
  </si>
  <si>
    <t>/איגודן/מי גבעתיים – מפעלי מים וביוב/מוסך אחים לוי/תא דיגום</t>
  </si>
  <si>
    <t>/איגודן/חולון - מי שקמה/אלף נשיקות בע"מ /תא דיגום</t>
  </si>
  <si>
    <t>/איגודן/מי בת ים/מוסך אמיר/תא דיגום</t>
  </si>
  <si>
    <t>/איגודן/מי בת ים/תחנת דלק דור אלון מס' 1018/תא דיגום</t>
  </si>
  <si>
    <t>תא דיגום בצמוד לעמדת תדלוק</t>
  </si>
  <si>
    <t>/איגודן/גבעת ברנר/רפת אהרון שמואל/תא דיגום</t>
  </si>
  <si>
    <t>/איגודן/גבעת ברנר/רפת שליו/תא דיגום</t>
  </si>
  <si>
    <t>/איגודן/גבעת ברנר/רפת שלומוביץ חנוך/תא דיגום</t>
  </si>
  <si>
    <t>/איגודן/גבעת ברנר/רפת כהן יהונתן/תא דיגום</t>
  </si>
  <si>
    <t>/איגודן/יהוד/מוסך הצמד/תא דיגום - מפריד שמן</t>
  </si>
  <si>
    <t>תא דיגום - מפריד שמן</t>
  </si>
  <si>
    <t>/איגודן/רמת גן/קלואליז/תא דיגום לאחר מפריד השומן</t>
  </si>
  <si>
    <t>תא דיגום לאחר מפריד השומן</t>
  </si>
  <si>
    <t>/איגודן/חולון - מי שקמה/גידרון תעשיות/תא דיגום לשעבר יציאה ממפריד השומן</t>
  </si>
  <si>
    <t>תא דיגום לשעבר יציאה ממפריד השומן</t>
  </si>
  <si>
    <t>במתקן טיפול שפכים</t>
  </si>
  <si>
    <t>/איגודן/מי בת ים/גרנולה דניאל/תא ניטור</t>
  </si>
  <si>
    <t>תא ניטור</t>
  </si>
  <si>
    <t>/איגודן/מי אביבים/נמל תל אביב/תא שאיבה דרומי</t>
  </si>
  <si>
    <t>תא שאיבה דרומי</t>
  </si>
  <si>
    <t>/איגודן/מי אביבים/נמל תל אביב/תא שאיבה צפוני</t>
  </si>
  <si>
    <t>תא שאיבה צפוני</t>
  </si>
  <si>
    <t>/איגודן/חולון - מי שקמה/ת. דלק הלוחמים/תחנת הדלק</t>
  </si>
  <si>
    <t>תחנת הדלק</t>
  </si>
  <si>
    <t>/איגודן/י.ת.ד/מעדני מזרע/תנורים</t>
  </si>
  <si>
    <t>תנורים</t>
  </si>
  <si>
    <t>/איגודן/אור - יהודה -  מי שקמה/מכבסת צח/תעלת ניקוז</t>
  </si>
  <si>
    <t>תעלת ניקוז</t>
  </si>
  <si>
    <t>/איגודן/אור - יהודה -  מי שקמה/פארק אריאל שרון/תשטיפי הר</t>
  </si>
  <si>
    <t>תשטיפי הר</t>
  </si>
  <si>
    <t>/איגודן/אור - יהודה -  מי שקמה/פארק אריאל שרון/תשטיפי הר/מתכות</t>
  </si>
  <si>
    <t>מתכות</t>
  </si>
  <si>
    <t>/איגודן/יהוד/אויה event- לא פעיל/מוצא מפריד שומן/מתכות</t>
  </si>
  <si>
    <t>/איגודן/מיתב תאגיד אזורי למים וביוב/באומגרטן הפרס/שוחה 2 /מתכות</t>
  </si>
  <si>
    <t>/איגודן/יהוד/יקב צ'ילאג- לא פעיל/יציאה מבור שיקוע/מתכות</t>
  </si>
  <si>
    <t>/איגודן/מי אביבים/מלון פארק פלאזה אורכידאה/מוצא מפריד שומן/מתכות</t>
  </si>
  <si>
    <t>/איגודן/מי אביבים/מלון טל/מוצא מפריד שומן/מתכות</t>
  </si>
  <si>
    <t>/איגודן/מי אביבים/מלון הרודס ת"א (שרתון מוריה)/זרם המוצא ממפריד השומן/מתכות</t>
  </si>
  <si>
    <t>/איגודן/מי אביבים/מלון לאונרדו ביץ' - (באזל) מלונות פתאל תל אביב 2008 בע"מ FATTAL/שוחה מוצא כללי/מתכות</t>
  </si>
  <si>
    <t>/איגודן/אור - יהודה -  מי שקמה/תכשיטי כהן/מיכל אחרון לפני היציאה לביוב/מתכות</t>
  </si>
  <si>
    <t>/איגודן/מי אביבים/אוניברסיטת ת"א מדעים (אקו) סשק חדש/בנין מדעים-אקו/מתכות</t>
  </si>
  <si>
    <t>/איגודן/חולון - מי שקמה/מאפית כל דגן/צינור טי/מתכות</t>
  </si>
  <si>
    <t>/איגודן/אזור - מי שקמה/קומפי מיטל/מיכל דיגום/מתכות</t>
  </si>
  <si>
    <t>/איגודן/מניב ראשון/&amp;מכון וולקני - רפת/מוצא מתקן טיפול/מתכות</t>
  </si>
  <si>
    <t>/איגודן/חולון - מי שקמה/ג'ויה מעבדות קוסמטיקה/זרם יציאה לביוב/מתכות</t>
  </si>
  <si>
    <t>/איגודן/חולון - מי שקמה/דור אלון ניהול מתחמים קמעונאיים/שוחת שאיבה/מתכות</t>
  </si>
  <si>
    <t>/איגודן/חולון - מי שקמה/ת. דלק נובר/מוצא מפריד דלק/מתכות</t>
  </si>
  <si>
    <t>/איגודן/חולון - מי שקמה/פז חברת נפט בע"מ/צינור T/מתכות</t>
  </si>
  <si>
    <t>/איגודן/י.ת.ד/הרצליה/דיגומים שונים/מתכות</t>
  </si>
  <si>
    <t>/איגודן/מי בת ים/&amp;דור אלון קוממיות - תדלוק/שוחה 1 לפני חבור עירוני/מתכות</t>
  </si>
  <si>
    <t>/איגודן/מי אביבים/תחנת דלק פז מויאל/מוצא מפריד דלק/מתכות</t>
  </si>
  <si>
    <t>/איגודן/י.ת.ד/רולדין/כניסה מפריד שומן 3/מתכות</t>
  </si>
  <si>
    <t>/איגודן/מי אביבים/בן בשט JBB/(חבית שלישית לשטיפות סופיות לאחר טרומלים ) מוצא טרומלים/מתכות</t>
  </si>
  <si>
    <t>/איגודן/מניב ראשון/חצי חינם ראשל"צ/שוחת ביוב אחרונה/מתכות</t>
  </si>
  <si>
    <t>/איגודן/י.ת.ד/רולדין/כניסה למפריד שומן/מתכות</t>
  </si>
  <si>
    <t>/איגודן/מי אביבים/מלון דייויד אינטרקונטיננטל/שוחה מערבית - זרם המגיע ממוצא מפריד/מתכות</t>
  </si>
  <si>
    <t>/איגודן/י.ת.ד/רולדין/כניסה מפריד שמן 2/מתכות</t>
  </si>
  <si>
    <t>/איגודן/י.ת.ד/רולדין/מדיח כלים/מתכות</t>
  </si>
  <si>
    <t>/איגודן/אור - יהודה -  מי שקמה/בית סיעודי - צומת סביון/יציאה ממפריד שומן/מתכות</t>
  </si>
  <si>
    <t>/איגודן/י.ת.ד/רולדין/יציאה מפריד שומנים/מתכות</t>
  </si>
  <si>
    <t>/איגודן/שפד"ן/מיוחדים/יציאה/מתכות</t>
  </si>
  <si>
    <t>/איגודן/מי בת ים/גרנולה דניאל/תא ניטור/מתכות</t>
  </si>
  <si>
    <t>/איגודן/חולון - מי שקמה/ת. דלק דיסקאונט (מרכבות אש)/מוצא מפריד דלק/מתכות</t>
  </si>
  <si>
    <t>/איגודן/י.ת.ד/בית זיקוק אשדוד/שפכים מורכב שבועי/מתכות</t>
  </si>
  <si>
    <t>/איגודן/הוד השרון/חצי חינם הוד השרון/שוחת ביוב שער כנפיים /מתכות</t>
  </si>
  <si>
    <t>/איגודן/מי ברק/אולם ויז'ניץ/מוצא מפריד שומן/מתכות</t>
  </si>
  <si>
    <t>/איגודן/י.ת.ד/רולדין/דוגם אוטומטי/מתכות</t>
  </si>
  <si>
    <t>/איגודן/מי אביבים/מלון דייויד אינטרקונטיננטל/שוחה מזרחית - זרם המגיע ממוצא מפריד/מתכות</t>
  </si>
  <si>
    <t>/איגודן/מי ברק/ת. רחיצה מנהרה 2000 - אצטדיון משה/יציאה לביוב/מתכות</t>
  </si>
  <si>
    <t>/איגודן/חולון - מי שקמה/&amp;מוסך קאטרפילר - מטבח/עמדת דיגום/מתכות</t>
  </si>
  <si>
    <t>/איגודן/מניב ראשון/מועב/מוצא ממתקן חדש/מתכות</t>
  </si>
  <si>
    <t>/איגודן/י.ת.ד/מפעל דינגו/מתכות</t>
  </si>
  <si>
    <t>/איגודן/אור - יהודה -  מי שקמה/אולמי דניאל/מוצא מפריד שומן/מתכות</t>
  </si>
  <si>
    <t>/איגודן/מי בת ים/חישוקים/זרם מוצא ממפריד/מתכות</t>
  </si>
  <si>
    <t>/איגודן/מי אביבים/מעבדה מרכזית שירותי בריאות כללית/שוחה מול בניין 10/מתכות</t>
  </si>
  <si>
    <t>/איגודן/מי בת ים/ת. דלק יעד הכוכב (ס.ה.ד.ן)/יציאה מפריד/מתכות</t>
  </si>
  <si>
    <t>/איגודן/מי אביבים/מלון דייויד אינטרקונטיננטל/שוחה לכוון השוק (מפריד מטבח מרכזי)/מתכות</t>
  </si>
  <si>
    <t>/איגודן/שפד"ן/תמלחות/ברז דיגום/מתכות</t>
  </si>
  <si>
    <t>/איגודן/מי בת ים/ מגה בעיר--221/יציאה ממפריד שומן/מתכות</t>
  </si>
  <si>
    <t>/איגודן/מי בת ים/ת. דלק מגה/מפריד דלק/מתכות</t>
  </si>
  <si>
    <t>/איגודן/מי אביבים/בית דיור מוגן משען נאות אפקה/יציאה ממפריד שומן/מתכות</t>
  </si>
  <si>
    <t>/איגודן/פרמטרים לפי מגזרים/טקסטיל בלא הלבנה או צביעה/נקודת דיגום/מתכות</t>
  </si>
  <si>
    <t>/איגודן/פרמטרים לפי מגזרים/מפעלי ציפוי מתכות וטיפול פני שטח/נקודת דיגום/מתכות</t>
  </si>
  <si>
    <t>/איגודן/פרמטרים לפי מגזרים/מפעלים ביטחוניים/נקודת דיגום/מתכות</t>
  </si>
  <si>
    <t>/איגודן/פרמטרים לפי מגזרים/מוסכים/נקודת דיגום/מתכות</t>
  </si>
  <si>
    <t>/איגודן/פרמטרים לפי מגזרים/טקסטיל כולל הלבנה או צביעה/נקודת דיגום/מתכות</t>
  </si>
  <si>
    <t>/איגודן/י.ת.ד/מעדני מזרע/תנורים /מתכות</t>
  </si>
  <si>
    <t>/איגודן/י.ת.ד/מעדני מזרע/מי רשת/מתכות</t>
  </si>
  <si>
    <t>/איגודן/י.ת.ד/מעדני מזרע/שטיפת עגלות /מתכות</t>
  </si>
  <si>
    <t>/איגודן/מי בת ים/סוסייטי/שוחה מיציאת מפריד/מתכות</t>
  </si>
  <si>
    <t>/איגודן/אור - יהודה -  מי שקמה/מגה בול/מפריד שמנים /מתכות</t>
  </si>
  <si>
    <t>/איגודן/י.ת.ד/מעדני מזרע/כללי מזרע/מתכות</t>
  </si>
  <si>
    <t>/איגודן/י.ת.ד/מעדני מזרע/חדר קצבים/מתכות</t>
  </si>
  <si>
    <t>/איגודן/י.ת.ד/מעדני מזרע/בישול לשונות/מתכות</t>
  </si>
  <si>
    <t>/איגודן/מי אביבים/מלון דן/שוחה דרומית (מפריד דרומי)/מתכות</t>
  </si>
  <si>
    <t>/איגודן/יהוד/לבן ארועים- לא פעיל (סגר)/מוצא מפריד שומן/מתכות</t>
  </si>
  <si>
    <t>/איגודן/מי אביבים/אסותא/מוצא מפריד שומן/מתכות</t>
  </si>
  <si>
    <t>/איגודן/מי אביבים/מלון לאונרדו בוטיק/זרם ממוצא מפריד שומן/מתכות</t>
  </si>
  <si>
    <t>/איגודן/הוד השרון/מחלבת המושבה/מוצא מהמתקנים/מתכות</t>
  </si>
  <si>
    <t>/איגודן/מי אביבים/מוסך לקסוס יוניון מוטור/זרם ממוצא מפריד שמן/מתכות</t>
  </si>
  <si>
    <t>/איגודן/הוד השרון/עדין/מוצא מהמפריד/מתכות</t>
  </si>
  <si>
    <t>/איגודן/מי אביבים/תחנת דלק דור אלון הילטון/ברז ממוצא מפריד דלק/מתכות</t>
  </si>
  <si>
    <t>/איגודן/נס ציונה/&amp;טויוטה חי מוטורס/תא דיגום/מתכות</t>
  </si>
  <si>
    <t>/איגודן/נס ציונה/אולמי גאיה/מוצא מפריד שומן/מתכות</t>
  </si>
  <si>
    <t>/איגודן/מי בת ים/בלדי קייטרינג/צנור טי/מתכות</t>
  </si>
  <si>
    <t>/איגודן/הוד השרון/&amp;סנו צפוני -  מטבח/מוצא מפריד מטבח/מתכות</t>
  </si>
  <si>
    <t>/איגודן/חולון - מי שקמה/מתוקה/מפריד גדול צינור טי/מתכות</t>
  </si>
  <si>
    <t>/איגודן/מי אביבים/בן בשט BB/מיכל שקוע אחרון בחדר תבניות גבס לפני הביוב/מתכות</t>
  </si>
  <si>
    <t>/איגודן/מיתב תאגיד אזורי למים וביוב/מוסך חזני יוסף בע"מ /מוצא מפריד /מתכות</t>
  </si>
  <si>
    <t>/איגודן/מיתב תאגיד אזורי למים וביוב/מוסך סוברו פ"ת/מוצא מפריד /מתכות</t>
  </si>
  <si>
    <t>/איגודן/אור - יהודה -  מי שקמה/אוריאנה/צינור דיגום מפריד שומן/מתכות</t>
  </si>
  <si>
    <t>/איגודן/אור - יהודה -  מי שקמה/מסעדת סעיד/מוצא מפריד שומן/מתכות</t>
  </si>
  <si>
    <t>/איגודן/חולון - מי שקמה/תרשיש הסולל/מיכל דיגום/מתכות</t>
  </si>
  <si>
    <t>/איגודן/אזור - מי שקמה/(לשעבר בלמון) B4U/יציאה ממפריד שומן/מתכות</t>
  </si>
  <si>
    <t>/איגודן/מי אביבים/תחנת דלק אלון המסגר/מוצא מפריד דלק/מתכות</t>
  </si>
  <si>
    <t>/איגודן/חולון - מי שקמה/ארבעה קצבים/זרם יציאה לביוב/מתכות</t>
  </si>
  <si>
    <t>/איגודן/יהוד/סופר ברקת- לא פעיל/ביוב כללי/מתכות</t>
  </si>
  <si>
    <t>/איגודן/י.ת.ד/מעדני מזרע/שפכים גולמיים/מתכות</t>
  </si>
  <si>
    <t>/איגודן/י.ת.ד/מעדני מזרע/רוטוסטריינר/מתכות</t>
  </si>
  <si>
    <t>/איגודן/מניב ראשון/ליבנה צפוני בע"מ (איקאה)/שוחת ביוב אחרונה/מתכות</t>
  </si>
  <si>
    <t>/איגודן/מי אביבים/בן בשט JBB/(מוצא מיכלי שיקוע לגבס בשוחת ביוב) מוצא גבס/מתכות</t>
  </si>
  <si>
    <t>/איגודן/חולון - מי שקמה/זמן קפה/צינור טי/מתכות</t>
  </si>
  <si>
    <t>/איגודן/חולון - מי שקמה/פטיסרי/צינור טי/מתכות</t>
  </si>
  <si>
    <t>/איגודן/חולון - מי שקמה/אפקו ציוד חולון/צינור טי/מתכות</t>
  </si>
  <si>
    <t>/איגודן/י.ת.ד/מעדני מזרע/יציאה לביוב/מתכות</t>
  </si>
  <si>
    <t>/איגודן/חולון - מי שקמה/מלך הבייגלה (העוגות)/צינור טי/מתכות</t>
  </si>
  <si>
    <t>/איגודן/י.ת.ד/מעדני מזרע/מכונת שטיפה/מתכות</t>
  </si>
  <si>
    <t>/איגודן/י.ת.ד/מעדני מזרע/דיגום אוטומטי/מתכות</t>
  </si>
  <si>
    <t>/איגודן/י.ת.ד/מעדני מזרע/בוצת DAF/מתכות</t>
  </si>
  <si>
    <t>/איגודן/עין אפק תאגיד מים וביוב/מתחם ONE טכנולוגיות/חדר אוכל- מוצא מפריד שומן/מתכות</t>
  </si>
  <si>
    <t>/איגודן/י.ת.ד/מעדני מזרע/הפשרת בשר /מתכות</t>
  </si>
  <si>
    <t>/איגודן/י.ת.ד/מעדני מזרע/ שטיפה קוטר/מתכות</t>
  </si>
  <si>
    <t>/איגודן/י.ת.ד/מעדני מזרע/ מים מהמלחת שומן /מתכות</t>
  </si>
  <si>
    <t>/איגודן/מי אביבים/מלון דן/שוחה צפונית - שוחה זרם אחוד/מתכות</t>
  </si>
  <si>
    <t>/איגודן/חולון - מי שקמה/מוסך בהילוך ראשון בע"מ/מפריד שומן - צינור טי/מתכות</t>
  </si>
  <si>
    <t>/איגודן/רמת גן/בניין ש.א.פ/מוצא מפריד שומן/מתכות</t>
  </si>
  <si>
    <t>/איגודן/מיתב תאגיד אזורי למים וביוב/מהדרין/מוצא מהמפריד/מתכות</t>
  </si>
  <si>
    <t>/איגודן/מניב ראשון/קיסוס אריה/מתקן דרומי/מתכות</t>
  </si>
  <si>
    <t>/איגודן/י.ת.ד/שונות/דיגומים שונים/מתכות</t>
  </si>
  <si>
    <t>/איגודן/מיתב תאגיד אזורי למים וביוב/אחים פרארו/מיכל דיגום/מתכות</t>
  </si>
  <si>
    <t>א'</t>
  </si>
  <si>
    <t>/איגודן/חולון - מי שקמה/פונטיז/צינור טי ביציאה ממפריד שומן/מתכות</t>
  </si>
  <si>
    <t>/איגודן/מי אביבים/מלון לאונרדו ארט תל אביב (מלונות פתאל בע"מ)/מוצא מפריד זרם אחוד/מתכות</t>
  </si>
  <si>
    <t>/איגודן/מי אביבים/מלון קראון פלזה /(זרם ממוצא מפריד שומן מרכזי) ברז דיגום/מתכות</t>
  </si>
  <si>
    <t>/איגודן/אור - יהודה -  מי שקמה/סיטי סטאר/מוצא מפריד שומן/מתכות</t>
  </si>
  <si>
    <t>/איגודן/מי אביבים/קפה אלברט קניון רמת אביב-מפריד 3/זרם ממפריד שומן 3 /מתכות</t>
  </si>
  <si>
    <t>/איגודן/מי אביבים/טורקיז קניון רמת אביב-מפריד 4/זרם ממפריד שומן 4 /מתכות</t>
  </si>
  <si>
    <t>/איגודן/מי אביבים/אספרסו בר קניון רמת אביב-מפריד 1/זרם ממפריד שומן 1 /מתכות</t>
  </si>
  <si>
    <t>/איגודן/אור - יהודה -  מי שקמה/חיים לגזיאל מעדני בשר/מוצא מפריד שומן/מתכות</t>
  </si>
  <si>
    <t>/איגודן/רידינג/רידינג/הגלשות יזומות/מתכות</t>
  </si>
  <si>
    <t>/איגודן/רידינג/רידינג/הגלשות חורף/מתכות</t>
  </si>
  <si>
    <t>/איגודן/שפד"ן/גולמי R1/כניסה/מתכות</t>
  </si>
  <si>
    <t>/איגודן/שפד"ן/בוצה  יומית/יציאה/מתכות</t>
  </si>
  <si>
    <t>/איגודן/שפד"ן/בוצה שבועית/יציאה/מתכות</t>
  </si>
  <si>
    <t>/איגודן/שפד"ן/תמלחות/בריכת תמלחות/מתכות</t>
  </si>
  <si>
    <t>/איגודן/עינת/מעדני בר, עינת תעשיות מזון/תא ביקורת/מתכות</t>
  </si>
  <si>
    <t>/איגודן/מי בת ים/תדלוק קוממיות סונול/מכונת רחיצה ב/מתכות</t>
  </si>
  <si>
    <t>/איגודן/מי בת ים/תדלוק קוממיות סונול/מכונת רחיצה א/מתכות</t>
  </si>
  <si>
    <t>/איגודן/מי בת ים/מחלבות גד/דיגום אוטומטי/מתכות</t>
  </si>
  <si>
    <t>/איגודן/מי אביבים/מלון גרנד ביץ'/שוחה מוצא כללי/מתכות</t>
  </si>
  <si>
    <t>/איגודן/אור - יהודה -  מי שקמה/גולד סנטר/דיגום אוטומטי/מתכות</t>
  </si>
  <si>
    <t>/איגודן/מי אביבים/ג.א.ש מזון/מוצא מפריד שומן/מתכות</t>
  </si>
  <si>
    <t>/איגודן/מי אביבים/מוסך דן שיכון דן/מוצא כללי/מתכות</t>
  </si>
  <si>
    <t>/איגודן/מי אביבים/דלק -רמת אביב/שוחת דיגום - מוצא מפריד/מתכות</t>
  </si>
  <si>
    <t>/איגודן/י.ת.ד/עמק חפר/דיגומים שונים/מתכות</t>
  </si>
  <si>
    <t>/איגודן/מי אביבים/סונול טלל - יפת 246 /מוצא מפריד דלק/מתכות</t>
  </si>
  <si>
    <t>/איגודן/מי אביבים/תחנת דלק סונול אביב/מוצא מפריד דלק/מתכות</t>
  </si>
  <si>
    <t>/איגודן/מי אביבים/סונול איילון - מנחם בגין 154/ מוצא כללי/מתכות</t>
  </si>
  <si>
    <t>/איגודן/נחל ירקון/ירדן1/xxxxx/מתכות</t>
  </si>
  <si>
    <t>/איגודן/עין אפק תאגיד מים וביוב/אברסט ארועים/שוחת ביוב אחרונה לפני חבור לתאגיד סניטרית ותעשייתית/מתכות</t>
  </si>
  <si>
    <t>/איגודן/מי אביבים/מלון קוסמופולטן 1971 בע"מ (שרתון תל אביב)/מוצא מתקן טפול בשפכים/מתכות</t>
  </si>
  <si>
    <t>/איגודן/מי אביבים/מלון הילטון/זרם במוצא מפריד שומן/מתכות</t>
  </si>
  <si>
    <t>/איגודן/חולון - מי שקמה/כריך בריא/ברז דיגום/מתכות</t>
  </si>
  <si>
    <t>/איגודן/מי אביבים/מלון קוסמופוליטן תל אביב (רנסנס) /צינור מוצא כללי/מתכות</t>
  </si>
  <si>
    <t>/איגודן/יהוד/צ'ארלי מזרח ומערב/מוצא מפריד שומנים/מתכות</t>
  </si>
  <si>
    <t>/איגודן/חולון - מי שקמה/קובי שיווק מוצרי בשר/יציאה ממפריד שומן/מתכות</t>
  </si>
  <si>
    <t>/איגודן/מי אביבים/מלון קרלטון תל אביב - א.מ.ש. תיירות/זבור שאיבה מחולק / זרם אחוד או ברז דיגום /זרם כללי/מתכות</t>
  </si>
  <si>
    <t>/איגודן/מי אביבים/סונול - יגאל אלון 128/מוצא מפריד דלק/מתכות</t>
  </si>
  <si>
    <t>/איגודן/מי אביבים/עזריאלי היפרכל/זרם  ממפריד  היפרכל/מתכות</t>
  </si>
  <si>
    <t>/איגודן/חולון - מי שקמה/קניון חולון - מפריד גדול/לא לשימוש - צינור טי מפריד שומן קטן/מתכות</t>
  </si>
  <si>
    <t>/איגודן/חולון - מי שקמה/קניון חולון - מפריד גדול/לא לשימוש - צינור טי מפריד שומן גדול/מתכות</t>
  </si>
  <si>
    <t>/איגודן/מי אביבים/עזריאלי עגול /זרם ממפריד מגדל עגול/מתכות</t>
  </si>
  <si>
    <t>/איגודן/מי אביבים/עזריאלי משולש/זרם ממפריד מגדל  משולש/מתכות</t>
  </si>
  <si>
    <t>/איגודן/מי אביבים/עזריאלי מרובע /זרם ממפריד מגדל  מרובע/מתכות</t>
  </si>
  <si>
    <t>/איגודן/מי אביבים/דור אלון - לוינסקי/זרם אחוד/מתכות</t>
  </si>
  <si>
    <t>/איגודן/מי אביבים/סונול משגב - דרך בן צבי  94/שוחת דיגום - מוצא מפריד/מתכות</t>
  </si>
  <si>
    <t>/איגודן/מי אביבים/תחנת דלק פז יריד קטנה/מוצא מפריד דלק/מתכות</t>
  </si>
  <si>
    <t>/איגודן/מי אביבים/ פז גשר הירקון/מוצא מפריד דלק/מתכות</t>
  </si>
  <si>
    <t>/איגודן/מי אביבים/ פז יריד גדולה - רוקח 104/מוצא מפריד דלק/מתכות</t>
  </si>
  <si>
    <t>/איגודן/מי אביבים/תחנת דלק פז אבו כביר/מוצא מפריד דלק/מתכות</t>
  </si>
  <si>
    <t>/איגודן/מי אביבים/תחנת דלק פז לילך בן צבי/מוצא מפריד דלק/מתכות</t>
  </si>
  <si>
    <t>/איגודן/מי אביבים/ פז - קיבוץ גלויות 100/מוצא מפריד דלק/מתכות</t>
  </si>
  <si>
    <t>/איגודן/מי אביבים/תחנת פז של הגשר /מוצא מפריד דלק/מתכות</t>
  </si>
  <si>
    <t>/איגודן/מי בת ים/מגדלי הים התיכון/צינור טי/מתכות</t>
  </si>
  <si>
    <t>/איגודן/מי אביבים/מוסך הוד/מוצא מפריד שמן/מתכות</t>
  </si>
  <si>
    <t>/איגודן/מי אביבים/תחנת דלק גבורי ישראל/מוצא מפריד דלק/מתכות</t>
  </si>
  <si>
    <t>/איגודן/שפד"ן/ליפודן/דיגום אוטומטי/מתכות</t>
  </si>
  <si>
    <t>/איגודן/מי אביבים/תחנת דלק פרבר/מוצא מפריד דלק/מתכות</t>
  </si>
  <si>
    <t>/איגודן/י.ת.ד/איגוד ערים אשדוד -יבנה/דיגומים שונים/מתכות</t>
  </si>
  <si>
    <t>/איגודן/מי אביבים/סונול יפו המזרקה - יפת 246/מוצא מפריד דלק/מתכות</t>
  </si>
  <si>
    <t>/איגודן/מניב ראשון/שמש אדומה/שוחת ביוב אחרונה/מתכות</t>
  </si>
  <si>
    <t>/איגודן/רמת גן/שווארמה שמש/זרם יציאה לביוב/מתכות</t>
  </si>
  <si>
    <t>/איגודן/מניב ראשון/אולמי אריסטו (מוסקט לשעבר)/מוצא מתקן טפול/מתכות</t>
  </si>
  <si>
    <t>/איגודן/י.ת.ד/רוברטו צימרמן/כללי/מתכות</t>
  </si>
  <si>
    <t>/איגודן/עין אפק תאגיד מים וביוב/פאר פארם/מוצא מתקן טפול/מתכות</t>
  </si>
  <si>
    <t>/איגודן/אור - יהודה -  מי שקמה/חיריה ווטלנד/מוצא מתקן טיפול/מתכות</t>
  </si>
  <si>
    <t>/איגודן/מניב ראשון/אולמי גאלה/יציאה לקו ביוב/מתכות</t>
  </si>
  <si>
    <t>/איגודן/אור - יהודה -  מי שקמה/חיריה ווטלנד/יציאה לביוב/מתכות</t>
  </si>
  <si>
    <t>/איגודן/אור - יהודה -  מי שקמה/תחנת דלק פז אור יהודה/מוצא מפריד דלק/מתכות</t>
  </si>
  <si>
    <t>/איגודן/יהוד/לחם יין/מוצא מפריד שומנים/מתכות</t>
  </si>
  <si>
    <t>/איגודן/יהוד/HP MICROFOCUS -לא פעיל  /מפריד שומנים בניין 3/מתכות</t>
  </si>
  <si>
    <t>/איגודן/חולון - מי שקמה/פארק וולפסון/מוצא מפריד השומן/מתכות</t>
  </si>
  <si>
    <t>/איגודן/מי ברק/תחנת דלק סונול רימונים/מוצא זרם תעשייתי/מתכות</t>
  </si>
  <si>
    <t>/איגודן/רמת גן/גן בעיר/זרם יציאה לביוב/מתכות</t>
  </si>
  <si>
    <t>/איגודן/מי אביבים/דשן מחלבות/זרם אחוד/מתכות</t>
  </si>
  <si>
    <t>/איגודן/מיתב תאגיד אזורי למים וביוב/אסיא/יציאה ממתקן הטפול/מתכות</t>
  </si>
  <si>
    <t>/איגודן/מיתב תאגיד אזורי למים וביוב/זליון/יציאה ממתקן הטפול/מתכות</t>
  </si>
  <si>
    <t>/איגודן/מיתב תאגיד אזורי למים וביוב/פרקש שמשון/יציאה ממתקן הטפול/מתכות</t>
  </si>
  <si>
    <t>/איגודן/מיתב תאגיד אזורי למים וביוב/מעלות הקודש (לשעבר אתגר)/יציאה ממתקן הטפול/מתכות</t>
  </si>
  <si>
    <t>/איגודן/מיתב תאגיד אזורי למים וביוב/חומש/יציאה ממתקן הטפול/מתכות</t>
  </si>
  <si>
    <t>/איגודן/מיתב תאגיד אזורי למים וביוב/פיברוטקס/יציאה ממתקן הטפול/מתכות</t>
  </si>
  <si>
    <t>/איגודן/מיתב תאגיד אזורי למים וביוב/אלטק/יציאה ממתקן הטפול/מתכות</t>
  </si>
  <si>
    <t>/איגודן/מיתב תאגיד אזורי למים וביוב/הלברג/יציאה ממתקן הטפול/מתכות</t>
  </si>
  <si>
    <t>/איגודן/מיתב תאגיד אזורי למים וביוב/נוי שרותי תברואה בע"מ (שרותי נוי המנוף אילת בע"מ)/יציאה ממתקן הטפול/מתכות</t>
  </si>
  <si>
    <t>/איגודן/מיתב תאגיד אזורי למים וביוב/אלדג/יציאה ממתקן הטפול/מתכות</t>
  </si>
  <si>
    <t>/איגודן/רמת גן/&amp;תחנת תדלוק דלק עלית - תדלוק/מוצא מפריד דלק/מתכות</t>
  </si>
  <si>
    <t>/איגודן/רמת גן/&amp;תחנת תדלוק אלון שרות - תדלוק/יציאה ממפריד דלק/מתכות</t>
  </si>
  <si>
    <t>/איגודן/רמת גן/בי"ח תל השומר שיבא/מפריד דרומי-מרכז חלו/מתכות</t>
  </si>
  <si>
    <t>/איגודן/רמת גן/ת. ת. פז עוז גרינוולד/מוצא מפריד דלק/מתכות</t>
  </si>
  <si>
    <t>/איגודן/מיתב תאגיד אזורי למים וביוב/אמזה/מיכל דיגום/מתכות</t>
  </si>
  <si>
    <t>/איגודן/רמת גן/אומריקס-מרכז לשרותי דם מד"א/מיכל דיגום מוצא מתקן טיפול /מתכות</t>
  </si>
  <si>
    <t>/איגודן/רמת גן/יוסקוביץ' גרופ אירועים בע''מ (הדר די מול)/יציאה ממתקן הטפול/מתכות</t>
  </si>
  <si>
    <t>/איגודן/מי ברק/קוקה קולה/מוצא זרם תעשייתי/מתכות</t>
  </si>
  <si>
    <t>/איגודן/מי ברק/&amp;ת. תדלוק דור אנרגיה אלון 206/מוצא זרם תעשייתי/מתכות</t>
  </si>
  <si>
    <t>/איגודן/מי ברק/ת. דלק פז יציב/מוצא זרם תעשייתי/מתכות</t>
  </si>
  <si>
    <t>/איגודן/מי ברק/ד"ר פישר/יצאה ממתקן הטפול/מתכות</t>
  </si>
  <si>
    <t>/איגודן/מי ברק/ת. תדלוק דור האצטדיון - דרייב ווש/מוצא מפריד השומן/מתכות</t>
  </si>
  <si>
    <t>/איגודן/מי ברק/אולמי נאות שש בע"מ (נאות ירושלים לשעבר)/שוחה אחרונה/מתכות</t>
  </si>
  <si>
    <t>/איגודן/חולון - מי שקמה/&amp;וישיי טכנולוגיות מתקדמות- ציפוי/יציאה ממתקן הטפול/מתכות</t>
  </si>
  <si>
    <t>/איגודן/חולון - מי שקמה/תרשיש היוצר/יציאה ממתקן הטפול/מתכות</t>
  </si>
  <si>
    <t>/איגודן/חולון - מי שקמה/תחנת דלק פז שרות קוגל - תחנת דלק/עמדת דיגום/מתכות</t>
  </si>
  <si>
    <t>/איגודן/חולון - מי שקמה/יונה אושפיז/מפריד שומן/מתכות</t>
  </si>
  <si>
    <t>/איגודן/חולון - מי שקמה/גבעול - אוסם/יציאה ממתקן הטפול/מתכות</t>
  </si>
  <si>
    <t>/איגודן/חולון - מי שקמה/מאפית אלומות /מוצא מתקן הטפול/מתכות</t>
  </si>
  <si>
    <t>/איגודן/חולון - מי שקמה/מוסך ס.מ.ל.ת פלדטראק IVECO /רכב כבד, מפריד גדול/מתכות</t>
  </si>
  <si>
    <t>/איגודן/חולון - מי שקמה/קרן משאבות בטון/מוצא מפריד/מתכות</t>
  </si>
  <si>
    <t>/איגודן/חולון - מי שקמה/ב.ה.ק/זרם יציאה לביוב/מתכות</t>
  </si>
  <si>
    <t>/איגודן/חולון - מי שקמה/&amp;תחנת דלק שערי חולון/דגימה ממפריד הדלק/מתכות</t>
  </si>
  <si>
    <t>/איגודן/חולון - מי שקמה/שרותי רכב האורגים/יציאה ממתקן הטפול/מתכות</t>
  </si>
  <si>
    <t>/איגודן/חולון - מי שקמה/תחנת דלק פז קרית שרת/יציאה ממתקן הטפול/מתכות</t>
  </si>
  <si>
    <t>/איגודן/חולון - מי שקמה/תחנת מעבר לאשפה ביתי/יציאה ממתקן הטפול/מתכות</t>
  </si>
  <si>
    <t>/איגודן/חולון - מי שקמה/גידרון תעשיות/תא דיגום לשעבר יציאה ממפריד השומן/מתכות</t>
  </si>
  <si>
    <t>/איגודן/חולון - מי שקמה/בשר מעולה בע"מ/יציאה ממתקן הטפול/מתכות</t>
  </si>
  <si>
    <t>/איגודן/מי בת ים/תדלוק סד"ש האורגים /מפריד תחנת דלק/מתכות</t>
  </si>
  <si>
    <t>/איגודן/מי בת ים/תדלוק קוממיות סונול/מפריד ת.תדלוק/מתכות</t>
  </si>
  <si>
    <t>/איגודן/מניב ראשון/מועב/יציאה ממתקן הטפול/מתכות</t>
  </si>
  <si>
    <t>/איגודן/חולון - מי שקמה/משען בית אבות/יציאה ממתקן הטפול/מתכות</t>
  </si>
  <si>
    <t>/איגודן/חולון - מי שקמה/פיוניר לגלופות/יציאה ממתקן הטפול/מתכות</t>
  </si>
  <si>
    <t>/איגודן/חולון - מי שקמה/גדרון מאפים /יציאה ממתקן הטפול/מתכות</t>
  </si>
  <si>
    <t>/איגודן/מי גבעתיים – מפעלי מים וביוב/מוסך אחים לוי/תא דיגום/מתכות</t>
  </si>
  <si>
    <t>/איגודן/מי גבעתיים – מפעלי מים וביוב/תחנת דלק פז גבעתיים/שוחה מוצא מפריד/מתכות</t>
  </si>
  <si>
    <t>/איגודן/מי בת ים/מיכל נגרין/שוחה/מתכות</t>
  </si>
  <si>
    <t>/איגודן/מניב ראשון/שפע ברכות/מוצא מפריד/מתכות</t>
  </si>
  <si>
    <t>/איגודן/מי בת ים/סם  און (מדיטק)/ברז דיגום/מתכות</t>
  </si>
  <si>
    <t>/איגודן/מי בת ים/מחלבות גד/דגימה מתא נטור/מתכות</t>
  </si>
  <si>
    <t>/איגודן/מי בת ים/מחלבות גד/דגימה מהיציאה ממפריד/מתכות</t>
  </si>
  <si>
    <t>/איגודן/מי בת ים/יונקס/דגימה מהבריכה/מתכות</t>
  </si>
  <si>
    <t>/איגודן/רמת גן/מוסך מודיעין/מוצא מפריד שמן/מתכות</t>
  </si>
  <si>
    <t>/איגודן/רמת גן/&amp;תחנת תדלוק דלק ישראמקס - תדלוק/מוצא מפריד דלק/מתכות</t>
  </si>
  <si>
    <t>/איגודן/חולון - מי שקמה/חמים וטעים/מוצא מתקן הטפול/מתכות</t>
  </si>
  <si>
    <t>/איגודן/חולון - מי שקמה/&amp;תחנת דלק סונול המלאכה ריחן/מפריד דלק/מתכות</t>
  </si>
  <si>
    <t>/איגודן/מי בת ים/מסעדת המרפסת/יציאה ממפריד השומן/מתכות</t>
  </si>
  <si>
    <t>/איגודן/רמת גן/ת.ת. שערי דלק רמה/מוצא מפריד דלק/מתכות</t>
  </si>
  <si>
    <t>/איגודן/מי ברק/ת.ת. בן צבי/מוצא זרם תעשייתי/מתכות</t>
  </si>
  <si>
    <t>/איגודן/רמת גן/בי"ח תל השומר שיבא/מפריד צפוני-מרכז חלו/מתכות</t>
  </si>
  <si>
    <t>/איגודן/רמת גן/בי"ח תל השומר שיבא/מפריד שומן מטבח מרכז/מתכות</t>
  </si>
  <si>
    <t>/איגודן/רמת גן/ת. ד. סונול המכבים/מוצא מפריד דלק/מתכות</t>
  </si>
  <si>
    <t>/איגודן/רמת גן/קלואליז/תא דיגום לאחר מפריד השומן/מתכות</t>
  </si>
  <si>
    <t>/איגודן/מי בת ים/תדלוק קוממיות סונול/מפריד שטיפת מנוע/מתכות</t>
  </si>
  <si>
    <t>/איגודן/מיתב תאגיד אזורי למים וביוב/מחלבת הכפר/מוצא מפריד השומן/מתכות</t>
  </si>
  <si>
    <t>/איגודן/מי בת ים/ת.ד. אלון רוזנקרנץ/מוצא מתקן הטפול/מתכות</t>
  </si>
  <si>
    <t>/איגודן/מי ברק/היכלי פאר (היכלי מלכות לשעבר)/מוצא זרם תעשייתי/מתכות</t>
  </si>
  <si>
    <t>/איגודן/מי ברק/אולמי קונטיננטל/מוצא מפריד השומן/מתכות</t>
  </si>
  <si>
    <t>/איגודן/מי ברק/קיטרינג הדקל (אולמי הדקל והתמר)/מוצא זרם תעשייתי/מתכות</t>
  </si>
  <si>
    <t>/איגודן/עין אפק תאגיד מים וביוב/כלמוביל/מוצא מפריד שומן/מתכות</t>
  </si>
  <si>
    <t>/איגודן/מי ברק/בית הבראה לאם ולילד - אם בישראל/שוחה אחרונה/מתכות</t>
  </si>
  <si>
    <t>/איגודן/מי ברק/אולמות יד עזרא/מוצא מפריד השומן/מתכות</t>
  </si>
  <si>
    <t>/איגודן/מי ברק/מגש פרבר/מוצא מפריד שומן/מתכות</t>
  </si>
  <si>
    <t>/איגודן/מי בת ים/אולמי שיין (לבונה)/יציאה ממפריד השומן/מתכות</t>
  </si>
  <si>
    <t>/איגודן/מי בת ים/סוסייטי/צינור טי/מתכות</t>
  </si>
  <si>
    <t>/איגודן/מי בת ים/שיפודי ציפורה/יציאה ממתקן הטפול/מתכות</t>
  </si>
  <si>
    <t>/איגודן/מי בת ים/מגדלי הים התיכון/יציאה ממתקן הטפול/מתכות</t>
  </si>
  <si>
    <t>/איגודן/מי בת ים/מוסך מרץ/יציאה ממתקן הטפול/מתכות</t>
  </si>
  <si>
    <t>/איגודן/מי בת ים/קונדיטוריה כחול לבן/יציאה ממתקן הטפול/מתכות</t>
  </si>
  <si>
    <t>/איגודן/מי בת ים/ציפוי חן/זרם היציאה מהמפעל לע/מתכות</t>
  </si>
  <si>
    <t>/איגודן/מי בת ים/י.ש.ציפויים/נקודת דיגום/מתכות</t>
  </si>
  <si>
    <t>/איגודן/מניב ראשון/אלקטרה/חיבור לביוב העירוני/מתכות</t>
  </si>
  <si>
    <t>/איגודן/מניב ראשון/&amp;מכון וולקני/מוצא מפריד מטבח/מתכות</t>
  </si>
  <si>
    <t>/איגודן/מניב ראשון/שואף את ברוק/יציאה ממתקן הטפול/מתכות</t>
  </si>
  <si>
    <t>/איגודן/מניב ראשון/פרינטאלקטרוניקס/יציאה ממתקן הטפול/מתכות</t>
  </si>
  <si>
    <t>/איגודן/חולון - מי שקמה/מוסך אדמונד/מוצא מפריד השומן/מתכות</t>
  </si>
  <si>
    <t>/איגודן/מניב ראשון/מעדני מיקי/יציאה ממתקן הטפול/מתכות</t>
  </si>
  <si>
    <t>/איגודן/מניב ראשון/בסט מייסטר בשר/יציאה ממתקן הטפול/מתכות</t>
  </si>
  <si>
    <t>/איגודן/מניב ראשון/צומת המזון/ברז דיגום (קו סניקה מבור שאיבה)/מתכות</t>
  </si>
  <si>
    <t>/איגודן/מניב ראשון/ידיעות אחרונות/מיכל ניטור/מתכות</t>
  </si>
  <si>
    <t>/איגודן/מניב ראשון/סלטי משאני/חיבור לביוב העירוני/מתכות</t>
  </si>
  <si>
    <t>/איגודן/מניב ראשון/נאפיס (חולון) א.ת.חדש/יציאה ממתקן הטפול/מתכות</t>
  </si>
  <si>
    <t>/איגודן/מניב ראשון/מעדני מניה ראשל"צ/יציאה ממתקן הטפול/מתכות</t>
  </si>
  <si>
    <t>/איגודן/מניב ראשון/המאפה הצרפתי/יציאה ממתקן הטפול/מתכות</t>
  </si>
  <si>
    <t>/איגודן/אזור - מי שקמה/קווין סיטי (אולמי הנסיכה)/יציאה ממתקן הטפול/מתכות</t>
  </si>
  <si>
    <t>/איגודן/אזור - מי שקמה/ת. דלק  קמעונאות בדרכים (שערי דלק)/יציאה ממפריד דלק/מתכות</t>
  </si>
  <si>
    <t>/איגודן/רמת גן/תחנת דלק סד"ש תל השומר/מוצא מפריד דלק/מתכות</t>
  </si>
  <si>
    <t>/איגודן/מניב ראשון/שופרסל דיל לח"י/שוחת ביוב אחרונה בחצר המפעל/מתכות</t>
  </si>
  <si>
    <t>/איגודן/מי ברק/ת.תדלוק דור האצטדיון/מוצא זרם תעשייתי/מתכות</t>
  </si>
  <si>
    <t>/איגודן/אזור - מי שקמה/ממתקי השלום/שוחת ביוב/מתכות</t>
  </si>
  <si>
    <t>/איגודן/אזור - מי שקמה/אופיס/שוחת ביוב/מתכות</t>
  </si>
  <si>
    <t>/איגודן/עין אפק תאגיד מים וביוב/אולמי אופיר/מוצא מתקן הטפול/מתכות</t>
  </si>
  <si>
    <t>/איגודן/עין אפק תאגיד מים וביוב/ביסקול/מוצא מתקן טיפול/מתכות</t>
  </si>
  <si>
    <t>/איגודן/עין אפק תאגיד מים וביוב/דנו עיצובים/מוצא מתקן הטפול/מתכות</t>
  </si>
  <si>
    <t>/איגודן/אור - יהודה -  מי שקמה/הרמיטאג' (ברייט הול)/מוצא מפריד/מתכות</t>
  </si>
  <si>
    <t>/איגודן/אור - יהודה -  מי שקמה/מכבסת צח/תעלת ניקוז/מתכות</t>
  </si>
  <si>
    <t>/איגודן/אור - יהודה -  מי שקמה/גולד סנטר/מיכל דיגום/מתכות</t>
  </si>
  <si>
    <t>/איגודן/קרית אונו/תחנת תדלוק פז/נקודת דיגום/מתכות</t>
  </si>
  <si>
    <t>/איגודן/רידינג/שלוחה לכניסה לתחנת/xxxxx/מתכות</t>
  </si>
  <si>
    <t>/איגודן/נחל ירקון/נחל ירקון/xxxxx/מתכות</t>
  </si>
  <si>
    <t>/איגודן/נחל איילון/נחל איילון/סכר שתולים/מתכות</t>
  </si>
  <si>
    <t>/איגודן/מי בת ים/מלון לאונרדו (מרקיורי)/יציאה ממפריד השומן/מתכות</t>
  </si>
  <si>
    <t>/איגודן/חולון - מי שקמה/ת. דלק הלוחמים/תחנת הדלק/מתכות</t>
  </si>
  <si>
    <t>/איגודן/מניב ראשון/אולמי סאן רויאל/מוצא מפריד/מתכות</t>
  </si>
  <si>
    <t>/איגודן/מי בת ים/מוסך (עילית)  אור אל/יצאה ממתקן הטפול/מתכות</t>
  </si>
  <si>
    <t>/איגודן/מניב ראשון/הבית תעשיות מאפה (לחמא)/ברז דיגום/מתכות</t>
  </si>
  <si>
    <t>/איגודן/חולון - מי שקמה/לורד סנדביץ/מוצא מפריד השומן/מתכות</t>
  </si>
  <si>
    <t>/איגודן/מי ברק/ת.תדלוק דור אלון  (ארגמן)/מוצא זרם תעשייתי/מתכות</t>
  </si>
  <si>
    <t>/איגודן/מי ברק/חסידי הרשב"א/מוצא מפריד שומן/מתכות</t>
  </si>
  <si>
    <t>/איגודן/מניב ראשון/מנופי אבי/שוחת ביוב אחרונה בחצר המפעל/מתכות</t>
  </si>
  <si>
    <t>/איגודן/רמת גן/מוסך (יהלום) צ'ק אפּ/מוצא מפריד שמן/מתכות</t>
  </si>
  <si>
    <t>/איגודן/מי ברק/בי"ח מעייני הישועה/שוחה אחרונה/מתכות</t>
  </si>
  <si>
    <t>/איגודן/מניב ראשון/נקוי ראשון/מוצא לקו הביוב/מתכות</t>
  </si>
  <si>
    <t>/איגודן/מי ברק/אולמי גולד דונולו/מוצא מפריד השומן/מתכות</t>
  </si>
  <si>
    <t>/איגודן/עינת/מעדני בר, עינת תעשיות מזון/מוצא מפריד שומן/מתכות</t>
  </si>
  <si>
    <t>/איגודן/חולון - מי שקמה/עוגות הברון/מוצא מפריד השומן/מתכות</t>
  </si>
  <si>
    <t>/איגודן/עין אפק תאגיד מים וביוב/הכובש/מוצא מתקן טפול/מתכות</t>
  </si>
  <si>
    <t>/איגודן/מיתב תאגיד אזורי למים וביוב/סלטי איכות/מוצא מפריד שומן/מתכות</t>
  </si>
  <si>
    <t>/איגודן/חולון - מי שקמה/תחנת דלק צבי - תחנת דלק/עמדת דיגום/מתכות</t>
  </si>
  <si>
    <t>/איגודן/עין אפק תאגיד מים וביוב/פרח לצמוח במקום טוב (מעון בני ציון לשעבר)/מפריד שומן מטבח מרכז/מתכות</t>
  </si>
  <si>
    <t>/איגודן/עין אפק תאגיד מים וביוב/ביס בס /מוצא מפריד שומן/מתכות</t>
  </si>
  <si>
    <t>/איגודן/מי בת ים/בלדי חנות (גל בקר)/צינור טי/מתכות</t>
  </si>
  <si>
    <t>/איגודן/עין אפק תאגיד מים וביוב/פרטנר תקשורת בע"מ/לא בשימוש - מפריד שומן/מתכות</t>
  </si>
  <si>
    <t>/איגודן/אור - יהודה -  מי שקמה/בכור מוטורס/מפריד שמן/מתכות</t>
  </si>
  <si>
    <t>/איגודן/מי בת ים/מגדלי נחום מדיקל קר/צינור טי/מתכות</t>
  </si>
  <si>
    <t>/איגודן/עין אפק תאגיד מים וביוב/מסעדת שבזי/שוחה סופית לפני חיבור לתאגיד סניטרי+תעשייתי/מתכות</t>
  </si>
  <si>
    <t>/איגודן/מניב ראשון/&amp;בי"ס ויצו/מוצא מתקן טפול/מתכות</t>
  </si>
  <si>
    <t>/איגודן/אור - יהודה -  מי שקמה/מאפית וינסטו השלום/מוצא מפריד שומן/מתכות</t>
  </si>
  <si>
    <t>/איגודן/מניב ראשון/מוסך וולבו מרכז לוגיסטי/שוחה אחרונה/מתכות</t>
  </si>
  <si>
    <t>/איגודן/אור - יהודה -  מי שקמה/אולמי קינגסטון/מיכל ניטור/מתכות</t>
  </si>
  <si>
    <t>/איגודן/אור - יהודה -  מי שקמה/תחנת תדלוק סונול קרן/יציאה ממפריד הדלק/מתכות</t>
  </si>
  <si>
    <t>/איגודן/מי בת ים/תחנת תדלוק פז דוד רזיאל/מפריד דלק/מתכות</t>
  </si>
  <si>
    <t>/איגודן/אור - יהודה -  מי שקמה/אולמי אקסייט (גני סאם)/מפריד שומן/מתכות</t>
  </si>
  <si>
    <t>/איגודן/אור - יהודה -  מי שקמה/עדי קייטרינג/צינור טי מפריד שומן/מתכות</t>
  </si>
  <si>
    <t>/איגודן/עין אפק תאגיד מים וביוב/תחנת תדלוק אבן העזר/מוצא מפריד דלק מערב(דרומי)/מתכות</t>
  </si>
  <si>
    <t>/איגודן/עין אפק תאגיד מים וביוב/תחנת תדלוק אבן העזר/מוצא מפריד דלק מזרח (צפוני)/מתכות</t>
  </si>
  <si>
    <t>/איגודן/אור - יהודה -  מי שקמה/מוסך וולבו חנן שפיק/זרם תעשייתי/מתכות</t>
  </si>
  <si>
    <t>/איגודן/עינת/מוסך קיבוץ עינת/שוחת ביוב/מתכות</t>
  </si>
  <si>
    <t>/איגודן/עינת/דגנית עין הבר/בור שאיבה/מתכות</t>
  </si>
  <si>
    <t>/איגודן/מי ברק/ת.ת.פז איילון/מוצא זרם תעשייתי/מתכות</t>
  </si>
  <si>
    <t>/איגודן/רמת גן/תחנת תדלוק פז עלית הראשונים/מוצא מפריד דלק/מתכות</t>
  </si>
  <si>
    <t>/איגודן/מיתב תאגיד אזורי למים וביוב/אבשלום הראל ובניו/מוצא מפריד השומן/מתכות</t>
  </si>
  <si>
    <t>/איגודן/מי בת ים/יונקס/שוחה חיצונית זרם מעו/מתכות</t>
  </si>
  <si>
    <t>/איגודן/מי ברק/מוסך רייך/שוחה אחרונה/מתכות</t>
  </si>
  <si>
    <t>/איגודן/מי ברק/כתר רימון/מוצא זרם תעשייתי/מתכות</t>
  </si>
  <si>
    <t>/איגודן/מי ברק/כתר רימון/מטבח קר-קומה 0/מתכות</t>
  </si>
  <si>
    <t>/איגודן/מניב ראשון/תחנת מעבר לפסולת עירונית/ברז דיגום/מתכות</t>
  </si>
  <si>
    <t>/איגודן/רמת גן/ת.ת.פז רמה/מוצא מפריד דלק/מתכות</t>
  </si>
  <si>
    <t>/איגודן/מי ברק/אלון מוסכי רכב בע"מ/מפריד דלק גדול דרומי/מתכות</t>
  </si>
  <si>
    <t>/איגודן/מי ברק/אלון מוסכי רכב בע"מ/מפריד דלק קטן צפוני/מתכות</t>
  </si>
  <si>
    <t>/איגודן/עין אפק תאגיד מים וביוב/מוסך ג.ע.ש/מוצא מפריד שמנים/מתכות</t>
  </si>
  <si>
    <t>/איגודן/עינת/טיפ טופ - car tiv/בור שקוע מס'3/מתכות</t>
  </si>
  <si>
    <t>/איגודן/עינת/בית האוכל/מפריד שומן/מתכות</t>
  </si>
  <si>
    <t>/איגודן/מי ברק/אינטרפלייט/שוחה אחרונה/מתכות</t>
  </si>
  <si>
    <t>/איגודן/מי בת ים/מיכל נגרין/יציאה ממתקן הטפול/מתכות</t>
  </si>
  <si>
    <t>/איגודן/חולון - מי שקמה/טרז פזוס טורטיות/יציאה לביוב/מתכות</t>
  </si>
  <si>
    <t>/איגודן/גבעת השלושה/טומקאר/בור משקעים/מתכות</t>
  </si>
  <si>
    <t>/איגודן/גבעת השלושה/אחים אמר (אשד הידראוליקה)/מפריד שמן לציוד/מתכות</t>
  </si>
  <si>
    <t>/איגודן/גבעת השלושה/מוסך אלון 2000/תא בקורת מפריד שמן/מתכות</t>
  </si>
  <si>
    <t>/איגודן/אור - יהודה -  מי שקמה/מסעדת סעיד/שוחת ביוב/מתכות</t>
  </si>
  <si>
    <t>/איגודן/מניב ראשון/טיב טעם ראשל"צ/שוחת ביוב אחרונה/מתכות</t>
  </si>
  <si>
    <t>/איגודן/חולון - מי שקמה/ר.כ.עוגיות /יציאה לביוב/מתכות</t>
  </si>
  <si>
    <t>/איגודן/עינת/לימון ארועים/זרם יציאה לביוב/מתכות</t>
  </si>
  <si>
    <t>/איגודן/יהוד/שירותי רכב חיים פוזנר/שוחת ביוב/מתכות</t>
  </si>
  <si>
    <t>/איגודן/יהוד/מרכז שרות רותם פז/שוחת ביוב/מתכות</t>
  </si>
  <si>
    <t>/איגודן/עינת/מוסך טכנו דיזל/מפריד שמן/מתכות</t>
  </si>
  <si>
    <t>/איגודן/חולון - מי שקמה/מסעדת אווזי -עשור גידול /מוצא מפריד השומן/מתכות</t>
  </si>
  <si>
    <t>/איגודן/עינת/דגנית עין הבר/מפריד דלק/מתכות</t>
  </si>
  <si>
    <t>/איגודן/יהוד/מוסך מ.ש.א/נקודת דיגום במוצא מפריד השמן/מתכות</t>
  </si>
  <si>
    <t>/איגודן/יהוד/תחנת תדלוק דור יהוד/מוצא מפריד דלק/מתכות</t>
  </si>
  <si>
    <t>/איגודן/יהוד/מוסך הדקל- לא פעיל/מוצא מפריד/מתכות</t>
  </si>
  <si>
    <t>/איגודן/מי בת ים/מוסך השושנים/מפריד שמן/מתכות</t>
  </si>
  <si>
    <t>/איגודן/יהוד/עדן טורבו (לשעבר קלין וואש)/מוצא מתקן/מתכות</t>
  </si>
  <si>
    <t>/איגודן/מי בת ים/מוסך דנין/מפריד שמן/מתכות</t>
  </si>
  <si>
    <t>/איגודן/מי בת ים/בת ימון (סופר דוש)/מפריד צפוני-מח' בשר/מתכות</t>
  </si>
  <si>
    <t>/איגודן/מי בת ים/מיכל נגרין/צנור שפכים/מתכות</t>
  </si>
  <si>
    <t>/איגודן/מי ברק/&amp;ת. תדלוק(רחיצה) דור אנרגיה אלון 206 - מנהרה 2000/עמדת דיגום/מתכות</t>
  </si>
  <si>
    <t>/איגודן/יהוד/ציפור השרון/מוצא מפריד שומן/מתכות</t>
  </si>
  <si>
    <t>/איגודן/אור - יהודה -  מי שקמה/אצל התורכי/לא לדגום - מוצא מתא שומן/מתכות</t>
  </si>
  <si>
    <t>/איגודן/מיתב תאגיד אזורי למים וביוב/מוסך סובארו פ"ת/מוצא מפריד שמן/מתכות</t>
  </si>
  <si>
    <t>/איגודן/יהוד/אמיגוס/מוצא בור שמנים/מתכות</t>
  </si>
  <si>
    <t>/איגודן/עינת/סופר אלונית/מוצא מפריד שומן/מתכות</t>
  </si>
  <si>
    <t>/איגודן/אזור - מי שקמה/בית הבשר גינדי/מוצא מפריד שומן/מתכות</t>
  </si>
  <si>
    <t>/איגודן/עינת/תחנת תדלוק אלון עינת/מוצא מפריד דלק/מתכות</t>
  </si>
  <si>
    <t>/איגודן/חולון - מי שקמה/טעמית פניני השף/יציאה ממפריד השומן/מתכות</t>
  </si>
  <si>
    <t>/איגודן/עינת/דגנית עין הבר/שוחת ביוב/מתכות</t>
  </si>
  <si>
    <t>/איגודן/גבעת השלושה/ק.ט.ע קיצוני/תא בקורת מפריד שמן/מתכות</t>
  </si>
  <si>
    <t>/איגודן/מי בת ים/אברבנאל - בי"ח/מוצא מתקן טיפול/מתכות</t>
  </si>
  <si>
    <t>/איגודן/שפד"ן/ליפודן/זרם יציאה לשפדן/מתכות</t>
  </si>
  <si>
    <t>/איגודן/יהוד/מוסך הצמד/תא דיגום - מפריד שמן/מתכות</t>
  </si>
  <si>
    <t>/איגודן/חולון - מי שקמה/&amp;וישיי טכנולוגיות מתקדמות- ציפוי/זרם מתכות/מתכות</t>
  </si>
  <si>
    <t>/איגודן/אור - יהודה -  מי שקמה/גולד סנטר/בור שלישי-תת קרקעי/מתכות</t>
  </si>
  <si>
    <t>/איגודן/עין אפק תאגיד מים וביוב/יינות ביתן ראש העין/מוצא מתקן טפול/מתכות</t>
  </si>
  <si>
    <t>/איגודן/אור - יהודה -  מי שקמה/&amp;מחנה תל השומר משא 7000 - מסעדות/מטבח - 18 - ישן/מתכות</t>
  </si>
  <si>
    <t>/איגודן/חולון - מי שקמה/קונדיטוריה רוני ובנו/יציאה מהמפריד/מתכות</t>
  </si>
  <si>
    <t>/איגודן/מי בת ים/מוסך שלום/מפריד שמן-תא דיגום/מתכות</t>
  </si>
  <si>
    <t>/איגודן/יהוד/שופרסל (ביג) דיל/שוחה אחרונה- מוצא בור שאיבה/מתכות</t>
  </si>
  <si>
    <t>/איגודן/יהוד/מוסך חזי ואלי- לא פעיל/מוצא מפריד שמן/מתכות</t>
  </si>
  <si>
    <t>/איגודן/מי בת ים/בת ימון (סופר דוש)/גבינות ונקניק - מערב/מתכות</t>
  </si>
  <si>
    <t>/איגודן/יהוד/תחנת תדלוק פז יהוד/מוצא מפריד דלק/מתכות</t>
  </si>
  <si>
    <t>/איגודן/מי בת ים/מוסך הצוות/מפריד שמן-תא דיגום/מתכות</t>
  </si>
  <si>
    <t>/איגודן/אור - יהודה -  מי שקמה/תחנת תדלוק דור אלון/תא בקורת-מפריד דלק/מתכות</t>
  </si>
  <si>
    <t>/איגודן/רמת גן/קניון איילון/מוצא מפריד מסעדות מזון מהיר (שער ברק)/מתכות</t>
  </si>
  <si>
    <t>/איגודן/אור - יהודה -  מי שקמה/מוסך א.מ.ואחיו/מוצא מפריד שמן/מתכות</t>
  </si>
  <si>
    <t>/איגודן/עין אפק תאגיד מים וביוב/ שרון ורנה/מוצא מפריד שומן/מתכות</t>
  </si>
  <si>
    <t>/איגודן/עין אפק תאגיד מים וביוב/מוסך עדן- משולם רפי/יציאה ממפריד שמן/מתכות</t>
  </si>
  <si>
    <t>/איגודן/עין אפק תאגיד מים וביוב/קייטרינג רוזמרין-מדרי גלית/מוצא מפריד שומן /מתכות</t>
  </si>
  <si>
    <t>/איגודן/מי בת ים/מוסך ג'מבו/ברז דיגום/מתכות</t>
  </si>
  <si>
    <t>/איגודן/חולון - מי שקמה/מ.מ.סי (אקספרס מוטורס) /מוצא מתקן טפול/מתכות</t>
  </si>
  <si>
    <t>/איגודן/עינת/טיפ טופ - car tiv/בור 4/מתכות</t>
  </si>
  <si>
    <t>/איגודן/מניב ראשון/מנזל'ה (לשעבר קייטרינג ל.נ.ג/מוצא לקו הביוב/מתכות</t>
  </si>
  <si>
    <t>/איגודן/אור - יהודה -  מי שקמה/קייטרינג עבדאללה ובניו/מוצא מפריד שומן/מתכות</t>
  </si>
  <si>
    <t>/איגודן/עין אפק תאגיד מים וביוב/מאפית הכפר/מוצא מפריד שומן/מתכות</t>
  </si>
  <si>
    <t>/איגודן/גבעת השלושה/רפת גבעת השלושה/זרם יציאה לביוב/מתכות</t>
  </si>
  <si>
    <t>/איגודן/מי בת ים/גלידה ויקטורי - בעלים קודמים/מוצא מפריד שומן/מתכות</t>
  </si>
  <si>
    <t>/איגודן/עינת/פרו פלוס/מפריד שומן ראשי/מתכות</t>
  </si>
  <si>
    <t>/איגודן/אזור - מי שקמה/מוסך שריף את חנא/יציאה ממפריד שמן/מתכות</t>
  </si>
  <si>
    <t>/איגודן/יהוד/הנסון ישראל יהוד/ברז דיגום/מתכות</t>
  </si>
  <si>
    <t>/איגודן/מי בת ים/בית אבות נוה באבוב/תא דיגום/מתכות</t>
  </si>
  <si>
    <t>/איגודן/מיתב תאגיד אזורי למים וביוב/מוסך ניצנים/מוצא מהמפריד/מתכות</t>
  </si>
  <si>
    <t>/איגודן/מי בת ים/מוסך גדי ודוד/תא דיגום/מתכות</t>
  </si>
  <si>
    <t>/איגודן/מיתב תאגיד אזורי למים וביוב/אודל אירועים (אולמי האופרה)/מוצא מפריד השומן/מתכות</t>
  </si>
  <si>
    <t>/איגודן/גבעת השלושה/אייר סי טק AIR C TECH/זרם יציאה לביוב/מתכות</t>
  </si>
  <si>
    <t>/איגודן/מיתב תאגיד אזורי למים וביוב/אמיר חברה להנדסה וסחר בע"מ/מוצא מפריד 600 ליטר/מתכות</t>
  </si>
  <si>
    <t>/איגודן/מי אביבים/נמל תל אביב/תא שאיבה צפוני/מתכות</t>
  </si>
  <si>
    <t>/איגודן/מי אביבים/נמל תל אביב/תא שאיבה דרומי/מתכות</t>
  </si>
  <si>
    <t>/איגודן/תאגיד לא לחיוב/קו עירוני חולון הסולל פינת החופר/שוחת ביוב3/מתכות</t>
  </si>
  <si>
    <t>/איגודן/תאגיד לא לחיוב/קו עירוני חולון הסולל פינת החופר/שוחת ביוב2/מתכות</t>
  </si>
  <si>
    <t>/איגודן/תאגיד לא לחיוב/אלגונל/אמבטיה אנודייז/מתכות</t>
  </si>
  <si>
    <t>/איגודן/אור - יהודה -  מי שקמה/מאפיית הכוהנים /שוחה אחרונה/מתכות</t>
  </si>
  <si>
    <t>/איגודן/אור - יהודה -  מי שקמה/אטליז שרעבי/מוצא מפריד שומן/מתכות</t>
  </si>
  <si>
    <t>/איגודן/קרית אונו/מגה קניון קרית אונו/מוצא מפריד שומן/מתכות</t>
  </si>
  <si>
    <t>/איגודן/רמת גן/מרכז וואהל /נקודת דיגום/מתכות</t>
  </si>
  <si>
    <t>/איגודן/תאגיד לא לחיוב/אלגונל/אמבט פסיבציה צהובה /מתכות</t>
  </si>
  <si>
    <t>/איגודן/תאגיד לא לחיוב/אלגונל/אמבט פסיבציה לבנה/מתכות</t>
  </si>
  <si>
    <t>/איגודן/תאגיד לא לחיוב/קו עירוני חולון הסולל פינת החופר/שוחת ביוב1/מתכות</t>
  </si>
  <si>
    <t>/איגודן/מי בת ים/א. משי תעשיות בע"מ/ברז דיגום/מתכות</t>
  </si>
  <si>
    <t>/איגודן/מי בת ים/מוסך נחום/נקודת דיגום/מתכות</t>
  </si>
  <si>
    <t>/איגודן/תאגיד לא לחיוב/קוי ביוב פתח תקוה/נקודת דיגום/מתכות</t>
  </si>
  <si>
    <t>/איגודן/קרית אונו/מקדונלדס קניון קרית אונו/מוצא מפריד שומן/מתכות</t>
  </si>
  <si>
    <t>/איגודן/קרית אונו/מזון מהיר קניון קרית אונו- לא פעיל/מוצא מפריד שומן/מתכות</t>
  </si>
  <si>
    <t>/איגודן/קרית אונו/קפה זליק קניון קרית אונו/מוצא מפריד שומן/מתכות</t>
  </si>
  <si>
    <t>/איגודן/תאגיד לא לחיוב/גלבנומטה אוטומטי/נקודת דיגום/מתכות</t>
  </si>
  <si>
    <t>/איגודן/תאגיד לא לחיוב/המשפץ אוטומטי/נקודת דיגום/מתכות</t>
  </si>
  <si>
    <t>/איגודן/קרית אונו/אוקטגון /נקודת דיגום/מתכות</t>
  </si>
  <si>
    <t>/איגודן/קרית אונו/קקאו  ספורטק/נקודת דיגום/מתכות</t>
  </si>
  <si>
    <t>/איגודן/קרית אונו/אסלאן מאיר/נקודת דיגום/מתכות</t>
  </si>
  <si>
    <t>/איגודן/קרית אונו/יוז'י יזמות נכסים בע"מ/נקודת דיגום/מתכות</t>
  </si>
  <si>
    <t>/איגודן/קרית אונו/קפה קפה קרית אונו /נקודת דיגום/מתכות</t>
  </si>
  <si>
    <t>/איגודן/קרית אונו/ארומה קניון קרית אונו/מוצא מפריד שומן/מתכות</t>
  </si>
  <si>
    <t>/איגודן/חולון - מי שקמה/אלף נשיקות בע"מ /תא דיגום/מתכות</t>
  </si>
  <si>
    <t>/איגודן/יהוד/קפה נטו יהוד /נקודת דיגום/מתכות</t>
  </si>
  <si>
    <t>/איגודן/תאגיד לא לחיוב/שפי אריזות/נקודת דיגום/מתכות</t>
  </si>
  <si>
    <t>/איגודן/הוד השרון/אוטולייף/שוחת ביוב/מתכות</t>
  </si>
  <si>
    <t>/איגודן/מיתב תאגיד אזורי למים וביוב/&amp;בי"ח בילינסון – בי"ח/בניין שאשא - שוחה חיצונית/מתכות</t>
  </si>
  <si>
    <t>/איגודן/יהוד/מפעל טאטי (אלכס ארטיאום בע"מ)/נקודת דיגום/מתכות</t>
  </si>
  <si>
    <t>/איגודן/יהוד/רוקט/נקודת דיגום/מתכות</t>
  </si>
  <si>
    <t>/איגודן/מי גבעתיים – מפעלי מים וביוב/סוסו טאטי מסעדת סורה/צינור T/מתכות</t>
  </si>
  <si>
    <t>/איגודן/מי גבעתיים – מפעלי מים וביוב/שופרסל שלי בורוכוב 54/נקודת דיגום/מתכות</t>
  </si>
  <si>
    <t>/איגודן/פרדס חנה/מוסך ארנון מלאכי/נקודת דיגום/מתכות</t>
  </si>
  <si>
    <t>/איגודן/מי אביבים/מלון קראון פלזה סיטי סנטר-עזריאלי מרובע/ברז דיגום מוצא מפריד שומן/מתכות</t>
  </si>
  <si>
    <t>/איגודן/מניב ראשון/אודי גינדי /מוצא מפריד/מתכות</t>
  </si>
  <si>
    <t>/איגודן/מניב ראשון/צ'ירינה צח סרוסי בע"מ/זרם תעשייתי אחוד/מתכות</t>
  </si>
  <si>
    <t>/איגודן/מניב ראשון/שווארמה עאוני/זרם תעשייתי אחוד/מתכות</t>
  </si>
  <si>
    <t>/איגודן/מניב ראשון/ליפשיץ תעשיות /זרם תעשייתי/מתכות</t>
  </si>
  <si>
    <t>/איגודן/מיתב תאגיד אזורי למים וביוב/טביב /שני לזרם אורגני/מתכות</t>
  </si>
  <si>
    <t>/איגודן/מיתב תאגיד אזורי למים וביוב/מאפיית גדרון /מפריד דלת כניסה למפעל/מתכות</t>
  </si>
  <si>
    <t>/איגודן/מיתב תאגיד אזורי למים וביוב/קייטרינג בישולים/נקודת דיגום/מתכות</t>
  </si>
  <si>
    <t>/איגודן/י.ת.ד/מפעל צורן - מעגן מיכאל/יציאה מטפול בשפכים/מתכות</t>
  </si>
  <si>
    <t>/איגודן/הוד השרון/לאנץ טיים/שוחת ביוב סמוכה  למתקן הטיפול בשפכים/מתכות</t>
  </si>
  <si>
    <t>/איגודן/מי גבעתיים – מפעלי מים וביוב/קואופ  שופ/נקודת דיגום/מתכות</t>
  </si>
  <si>
    <t>/איגודן/מי גבעתיים – מפעלי מים וביוב/מגה בעיר וייצמן 23/נקודת דיגום/מתכות</t>
  </si>
  <si>
    <t>/איגודן/מי גבעתיים – מפעלי מים וביוב/מגה בעיר יצחק רבין 53/נקודת דיגום/מתכות</t>
  </si>
  <si>
    <t>/איגודן/אור - יהודה -  מי שקמה/מאפיית ברכת הארץ/צינור T/מתכות</t>
  </si>
  <si>
    <t>/איגודן/אור - יהודה -  מי שקמה/מסעדת פסטורלי /נקודת דיגום/מתכות</t>
  </si>
  <si>
    <t>/איגודן/אור - יהודה -  מי שקמה/שאול בשרים/נקודת דיגום/מתכות</t>
  </si>
  <si>
    <t>/איגודן/מי אביבים/ בית על הים/נקודת דיגום/מתכות</t>
  </si>
  <si>
    <t>/איגודן/קרית אונו/מ.א סופר וואש/נקודת דיגום/מתכות</t>
  </si>
  <si>
    <t>/איגודן/מי אביבים/גאלרי פאלאס/נקודת דיגום/מתכות</t>
  </si>
  <si>
    <t>/איגודן/י.ת.ד/מפעל צורן - מעגן מיכאל/כניסה לטפול בשפכים/מתכות</t>
  </si>
  <si>
    <t>/איגודן/יהוד/מוסך חזי ואלי- לא פעיל/שוחת ביוב סניטרית סופית/מתכות</t>
  </si>
  <si>
    <t>/איגודן/חולון - מי שקמה/אולמי המוזיאון/נקודת דיגום/מתכות</t>
  </si>
  <si>
    <t>/איגודן/מי אביבים/ קניון רמת אביב מפריד 2 ארקפה (סנדלר) /נקודת דיגום ארקפה (סנדלר)/מתכות</t>
  </si>
  <si>
    <t>/איגודן/הרצליה/מקסיקלי (מוזס) /נקודת דיגום/מתכות</t>
  </si>
  <si>
    <t>/איגודן/תאגיד לא לחיוב/דוגם אוטומטי רחוב הסדנא חולון/נקודת דיגום/מתכות</t>
  </si>
  <si>
    <t>/איגודן/הרצליה/קניון ארנה/מפריד חדש (6+8+9) דרום/מתכות</t>
  </si>
  <si>
    <t>/איגודן/מי תהום דיגומים/ב.ס.ר מתחם הארגז- מי אביבים/יציאה/מתכות</t>
  </si>
  <si>
    <t>/איגודן/מי אביבים/קניון רמת אביב מפריד מס' 5 ארומה (מוב טיים) /נקודת דיגום ארומה (מוב טיים)/מתכות</t>
  </si>
  <si>
    <t>/איגודן/חולון - מי שקמה/כץ את שטיינמץ/מיכל ניטרול/מתכות</t>
  </si>
  <si>
    <t>/איגודן/מי אביבים/מקדונלדס קניון רמת אביב מפריד מס' 6/נקודת דיגום/מתכות</t>
  </si>
  <si>
    <t>/איגודן/תאגיד לא לחיוב/מפעלי כימיה נס ציונה/נקודת דיגום/מתכות</t>
  </si>
  <si>
    <t>/איגודן/מי תהום דיגומים/דרך אם המושבות נתע/מי בנטונייט מפילטרפרס/מתכות</t>
  </si>
  <si>
    <t>/איגודן/חולון - מי שקמה/אסול אוכל ביתי/זרם תעשייתי/מתכות</t>
  </si>
  <si>
    <t>/איגודן/הרצליה/מוסך טיראן /נקודת דיגום/מתכות</t>
  </si>
  <si>
    <t>/איגודן/הרצליה/מלון בנג'מין/זרם כללי/מתכות</t>
  </si>
  <si>
    <t>/איגודן/הרצליה/בית אבות הרב קוק /מוצא מתקן/מתכות</t>
  </si>
  <si>
    <t>/איגודן/הרצליה/ביזנס פארק/נקודת דיגום/מתכות</t>
  </si>
  <si>
    <t>/איגודן/הרצליה/בית אופק/נקודת דיגום/מתכות</t>
  </si>
  <si>
    <t>/איגודן/הרצליה/מיסטר זול /נקודת דיגום/מתכות</t>
  </si>
  <si>
    <t>/איגודן/הרצליה/בניין גב ים /מוצא מתקן/מתכות</t>
  </si>
  <si>
    <t>/איגודן/מיתב תאגיד אזורי למים וביוב/&amp;בי"ח בילינסון – בי"ח/שוחה עירונית רח' סורוקה - בנין נשים/מתכות</t>
  </si>
  <si>
    <t>/איגודן/מי תהום דיגומים/תל אביב טשרניחובסקי 8- מי אביבים/יציאה/מתכות</t>
  </si>
  <si>
    <t>/איגודן/מי תהום דיגומים/תל אביב אוסישקין 44- מי אביבים/יציאה/מתכות</t>
  </si>
  <si>
    <t>/איגודן/נס ציונה/אולמי וויטראז'/שוחה אחרונה/מתכות</t>
  </si>
  <si>
    <t>/איגודן/מיתב תאגיד אזורי למים וביוב/מאפיית גדרון /מפריד חדר שטיפה/מתכות</t>
  </si>
  <si>
    <t>/איגודן/מי תהום דיגומים/סמינר הקיבוצים- מי אביבים/יציאה/מתכות</t>
  </si>
  <si>
    <t>/איגודן/מיתב תאגיד אזורי למים וביוב/בית חולים השרון /רחוב כץ ליד הגדר/מתכות</t>
  </si>
  <si>
    <t>/איגודן/מי אביבים/בית דיור מוגן עד 120/מוצא כללי/מתכות</t>
  </si>
  <si>
    <t>/איגודן/י.ת.ד/מפעל צורן - מעגן מיכאל/בריכה 3 /מתכות</t>
  </si>
  <si>
    <t>/איגודן/חולון - מי שקמה/קבוצת קרסו/צינור טי/מתכות</t>
  </si>
  <si>
    <t>/איגודן/תאגיד לא לחיוב/קוי ביוב איגוד/נקודת דיגום/מתכות</t>
  </si>
  <si>
    <t>/איגודן/הוד השרון/שלוותא/יציאה מרכזית לביוב העירוני/מתכות</t>
  </si>
  <si>
    <t>/איגודן/מי אביבים/בית גיל הזהב/יציאה ממפריד שומן/מתכות</t>
  </si>
  <si>
    <t>/איגודן/י.ת.ד/מפעל צורן - מעגן מיכאל/פומיס /מתכות</t>
  </si>
  <si>
    <t>/איגודן/י.ת.ד/מפעל צורן - מעגן מיכאל/ביוב /מתכות</t>
  </si>
  <si>
    <t>/איגודן/י.ת.ד/מפעל צורן - מעגן מיכאל/סקרבר/מתכות</t>
  </si>
  <si>
    <t>/איגודן/תאגיד לא לחיוב/סופראמאיל אוטומטי/נקודת דיגום/מתכות</t>
  </si>
  <si>
    <t>/איגודן/תאגיד לא לחיוב/שניב תעשיות נייר/נקודת דיגום/מתכות</t>
  </si>
  <si>
    <t>/איגודן/חולון - מי שקמה/&amp;מוסך קל אוטו/יציאה ממפריד שומן/מתכות</t>
  </si>
  <si>
    <t>/איגודן/מי תהום דיגומים/ערבי נחל דניה סיבוס- מי אביבים/יציאה/מתכות</t>
  </si>
  <si>
    <t>/איגודן/תאגיד לא לחיוב/זליון אוטומטי/נקודת דיגום/מתכות</t>
  </si>
  <si>
    <t>/איגודן/הרצליה/טיב טעם הרצליה/זרם כללי/מתכות</t>
  </si>
  <si>
    <t>/איגודן/הרצליה/יינות ביתן- הרצליה פיתוח/זרם כללי/מתכות</t>
  </si>
  <si>
    <t>/איגודן/מי תהום דיגומים/הברזל 11 , תל אביב- מי אביבים/יציאה/מתכות</t>
  </si>
  <si>
    <t>/איגודן/מי תהום דיגומים/הברזל 9א, תל אביב- מי אביבים/יציאה/מתכות</t>
  </si>
  <si>
    <t>/איגודן/מי אביבים/אבו חליפה/שירותים ליד היצור/מתכות</t>
  </si>
  <si>
    <t>/איגודן/חולון - מי שקמה/פרימיום סנטר/שוחה אחרונה במתחם/מתכות</t>
  </si>
  <si>
    <t>/איגודן/מניב ראשון/שופרסל דיל מרלו"ג/חיבור לביוב עירוני/מתכות</t>
  </si>
  <si>
    <t>/איגודן/מי אביבים/מלון מטרופוליטן(תימורה בע"מ)/שוחה מוצא כללי/מתכות</t>
  </si>
  <si>
    <t>/איגודן/פרמטרים לפי מגזרים/מפעל תעשייתי – מזון/נקודת דגום/מתכות</t>
  </si>
  <si>
    <t>/איגודן/פרמטרים לפי מגזרים/קוסמטיקה ותמרוקים/נקודת דגום/מתכות</t>
  </si>
  <si>
    <t>/איגודן/רמת גן/בית אבות עירוני רמת גן /שוחת ביוב אחרונה לפני חיבור לביוב עירוני/מתכות</t>
  </si>
  <si>
    <t>/איגודן/רמת גן/בית אבות אניטה מילר כהן /שוחה אחרונה לפני החיבור לביוב העירוני/מתכות</t>
  </si>
  <si>
    <t>/איגודן/רמת גן/בית אבות הדרים (טנדר לאבינג קאר בע''מ)/שוחה אחרונה לפני החיבור לביוב העירוני/מתכות</t>
  </si>
  <si>
    <t>/איגודן/רמת גן/פיצרית שקד/נקודת דיגום/מתכות</t>
  </si>
  <si>
    <t>/איגודן/מניב ראשון/קניון הזהב/שוחת ביוב אחרונה/מתכות</t>
  </si>
  <si>
    <t>/איגודן/מניב ראשון/נאפיס (ראשלצ) א.ת.ישן/חיבור לביוב עירוני/מתכות</t>
  </si>
  <si>
    <t>/איגודן/מניב ראשון/סינמה סיטי/שוחת ביוב אחרונה/מתכות</t>
  </si>
  <si>
    <t>/איגודן/רמת גן/בית אבות פנחס רוזן /שוחה אחרונה לפני החיבור לביוב העירוני/מתכות</t>
  </si>
  <si>
    <t>/איגודן/מי ברק/הדודאים /שוחת ביוב אחרונה/מתכות</t>
  </si>
  <si>
    <t>/איגודן/מי אביבים/&amp;בי"ח איכילוב - מזון/זרם אחוד/מתכות</t>
  </si>
  <si>
    <t>/איגודן/מי תהום דיגומים/הכובשים 1-5 ת"א- מי איביבים/יציאה/מתכות</t>
  </si>
  <si>
    <t>/איגודן/מי תהום דיגומים/מגדל ספיר תובל פינת הרקון ר"ג/יציאה/מתכות</t>
  </si>
  <si>
    <t>/איגודן/הרצליה/מכבסת קלין שופ/נקודת דיגום/מתכות</t>
  </si>
  <si>
    <t>/איגודן/הרצליה/פנסיון פמלה/נקודת דיגום/מתכות</t>
  </si>
  <si>
    <t>/איגודן/הרצליה/מוסך הים התיכון/נקודת דיגום/מתכות</t>
  </si>
  <si>
    <t>/איגודן/הרצליה/מוסך אהרון ויהושע/מוצא מתקן/מתכות</t>
  </si>
  <si>
    <t>/איגודן/רמת גן/מאפיית שאשא/נקודת דיגום/מתכות</t>
  </si>
  <si>
    <t>/איגודן/רמת גן/סיימור מרקיז בע"מ/נקודת דיגום/מתכות</t>
  </si>
  <si>
    <t>/איגודן/רמת גן/ג'ירף רמת גן /נקודת דיגום/מתכות</t>
  </si>
  <si>
    <t>/איגודן/רמת גן/קפה קפה רמת גן/נקודת דיגום/מתכות</t>
  </si>
  <si>
    <t>/איגודן/הרצליה/אולם דרך ארץ /נקודת דיגום/מתכות</t>
  </si>
  <si>
    <t>/איגודן/הרצליה/מאפיית נעמן /נקודת דגום/מתכות</t>
  </si>
  <si>
    <t>/איגודן/מניב ראשון/נאפיס (חולון) א.ת.חדש/מוצא מתקן טפול/מתכות</t>
  </si>
  <si>
    <t>/איגודן/מניב ראשון/מוסך יונדאי/מוצא לביוב העירוני/מתכות</t>
  </si>
  <si>
    <t>/איגודן/רמת גן/בי"ח תל השומר שיבא/שוחה אחרונה לפני חבור לתאגיד/מתכות</t>
  </si>
  <si>
    <t>/איגודן/רמת גן/ת.ת.פז רמה/שוחה אחרונה לפני חבור לתאגיד/מתכות</t>
  </si>
  <si>
    <t>/איגודן/רמת גן/ת. ד. סונול המכבים/שוחה אחרונה לפני חבור לתאגיד/מתכות</t>
  </si>
  <si>
    <t>/איגודן/רמת גן/תחנת תדלוק פז קרית גן/שוחה אחרונה לפני חבור לתאגיד/מתכות</t>
  </si>
  <si>
    <t>/איגודן/רמת גן/ת.ת. שערי דלק רמה/שוחה אחרונה לפני חבור לתאגיד/מתכות</t>
  </si>
  <si>
    <t>/איגודן/רמת גן/מוסך מודיעין/שוחה אחרונה לפני חבור לתאגיד/מתכות</t>
  </si>
  <si>
    <t>/איגודן/רמת גן/בניין ש.א.פ/שוחה אחרונה לפני חבור לתאגיד/מתכות</t>
  </si>
  <si>
    <t>/איגודן/רמת גן/גן בעיר/שוחה אחרונה לפני חבור לתאגיד/מתכות</t>
  </si>
  <si>
    <t>/איגודן/רמת גן/קלואליז/שוחה אחרונה לפני חבור לתאגיד/מתכות</t>
  </si>
  <si>
    <t>/איגודן/רמת גן/קניון ביאליק (מרכז אלרם )/שוחה אחרונה לפני חבור לתאגיד/מתכות</t>
  </si>
  <si>
    <t>/איגודן/רמת גן/מקדונלדס בקניון איילון/שוחה אחרונה לפני חבור לתאגיד/מתכות</t>
  </si>
  <si>
    <t>/איגודן/רמת גן/קניון מרום נוה סנטר/צינור יציאה לביוב העירוני/מתכות</t>
  </si>
  <si>
    <t>/איגודן/רמת גן/כפר המכביה/שוחה אחרונה לפני חבור לתאגיד/מתכות</t>
  </si>
  <si>
    <t>/איגודן/רמת גן/בית מלון אינדיגו /שוחה אחרונה לפני חבור לתאגיד/מתכות</t>
  </si>
  <si>
    <t>/איגודן/רמת גן/קניון איילון/שוחה אחרונה לפני חבור לתאגיד/מתכות</t>
  </si>
  <si>
    <t>/איגודן/רמת גן/אפעל מרכז כנסים ואירוח/שוחה אחרונה לפני החיבור לביוב העירוני/מתכות</t>
  </si>
  <si>
    <t>/איגודן/רמת גן/בית אבות משען/שוחה אחרונה לפני החיבור לביוב העירוני/מתכות</t>
  </si>
  <si>
    <t>/איגודן/חולון - מי שקמה/לחמנינה /זרם תעשייתי/מתכות</t>
  </si>
  <si>
    <t>/איגודן/חולון - מי שקמה/אופק מתוק/נקודת דיגום/מתכות</t>
  </si>
  <si>
    <t>/איגודן/מיתב תאגיד אזורי למים וביוב/טביב /מיכל דיגום זרם מינראלי/מתכות</t>
  </si>
  <si>
    <t>/איגודן/מיתב תאגיד אזורי למים וביוב/&amp;מרכז לוגיסטי תנובה גוש דן /שוחה אחרונה לפני החבור לתאגיד/מתכות</t>
  </si>
  <si>
    <t>/איגודן/מי גבעתיים – מפעלי מים וביוב/קניון גבעתיים/שוחה אחרונה במפעל/מתכות</t>
  </si>
  <si>
    <t>/איגודן/מי אביבים/ שוק קולינרי  - נמל יפו/נקודת דיגום/מתכות</t>
  </si>
  <si>
    <t>/איגודן/חולון - מי שקמה/עוז הקשאה ושיחום/שוחה אחרונה/מתכות</t>
  </si>
  <si>
    <t>/איגודן/תאגיד לא לחיוב/משה מרק ובניו/סיפון/מתכות</t>
  </si>
  <si>
    <t>/איגודן/קרית אונו/קאנטרי קרית אונו/נקודת דיגום/מתכות</t>
  </si>
  <si>
    <t>/איגודן/תאגיד לא לחיוב/משה מרק ובניו/מוצא פילטרציה/מתכות</t>
  </si>
  <si>
    <t>/איגודן/מי אביבים/יונה - נמל יפו/נקודת דיגום/מתכות</t>
  </si>
  <si>
    <t>/איגודן/מי אביבים/לג'נדה אורי פרסקו- נמל יפו/נקודת דיגום/מתכות</t>
  </si>
  <si>
    <t>/איגודן/מי תהום דיגומים/תל אביב מאיר יערי 13- מי אביבים/יציאה/מתכות</t>
  </si>
  <si>
    <t>/איגודן/מיתב תאגיד אזורי למים וביוב/מרכז שרות מנור ישראל פ"ת/שוחה אחרונה לפני חבור לתאגיד/מתכות</t>
  </si>
  <si>
    <t>/איגודן/מיתב תאגיד אזורי למים וביוב/מרכז לימודי קבלה/שוחה אחרונה לפני חבור לתאגיד/מתכות</t>
  </si>
  <si>
    <t>/איגודן/מיתב תאגיד אזורי למים וביוב/מוסך חזני יוסף בע"מ /שוחה אחרונה לפני חבור לתאגיד/מתכות</t>
  </si>
  <si>
    <t>/איגודן/מיתב תאגיד אזורי למים וביוב/מוסך דב/שוחה אחרונה לפני חבור לתאגיד/מתכות</t>
  </si>
  <si>
    <t>/איגודן/מיתב תאגיד אזורי למים וביוב/&amp; שלמה SIXT סגולה (מוסך אוטו קלאב בע''מ)/שוחה אחרונה לפני חבור לתאגיד/מתכות</t>
  </si>
  <si>
    <t>/איגודן/מיתב תאגיד אזורי למים וביוב/מוסך וולבו/שוחה אחרונה לפני חבור לתאגיד/מתכות</t>
  </si>
  <si>
    <t>/איגודן/מיתב תאגיד אזורי למים וביוב/מוסך שפילמן/שוחה אחרונה לפני חבור לתאגיד/מתכות</t>
  </si>
  <si>
    <t>/איגודן/מיתב תאגיד אזורי למים וביוב/בית חולים השרון /שוחה עירונית/מתכות</t>
  </si>
  <si>
    <t>/איגודן/מיתב תאגיד אזורי למים וביוב/בית רבקה/שוחה דרומית/מתכות</t>
  </si>
  <si>
    <t>/איגודן/מיתב תאגיד אזורי למים וביוב/&amp;בי"ח בילינסון – בי"ח/שוחה אחרונה לפני חבור לתאגיד/מתכות</t>
  </si>
  <si>
    <t>/איגודן/מיתב תאגיד אזורי למים וביוב/גן הלוטוס היכל שלמה/שוחה אחרונה לפני חבור לתאגיד/מתכות</t>
  </si>
  <si>
    <t>/איגודן/מיתב תאגיד אזורי למים וביוב/קניון אבנת/שוחה אחרונה לפני חבור לתאגיד/מתכות</t>
  </si>
  <si>
    <t>/איגודן/מיתב תאגיד אזורי למים וביוב/(קלאסיקה, ברקת) הללויה אגם פאלאס/שוחה אחרונה לפני חבור לתאגיד/מתכות</t>
  </si>
  <si>
    <t>/איגודן/מיתב תאגיד אזורי למים וביוב/הדר הפודים בע"מ/שוחה אחרונה לפני חבור לתאגיד/מתכות</t>
  </si>
  <si>
    <t>/איגודן/מיתב תאגיד אזורי למים וביוב/אודל אירועים (אולמי האופרה)/שוחה אחרונה לפני חבור לתאגיד/מתכות</t>
  </si>
  <si>
    <t>/איגודן/הוד השרון/קשת/שוחה אחרי מתקן הטיפול בשפכים/מתכות</t>
  </si>
  <si>
    <t>/איגודן/הוד השרון/קוקה קולה מרכז לוגיסטי/שוחה אחרונה לפני חבור לתאגיד/מתכות</t>
  </si>
  <si>
    <t>/איגודן/הוד השרון/מוסך צמרת/שוחה אחרונה לפני חבור לתאגיד/מתכות</t>
  </si>
  <si>
    <t>/איגודן/הוד השרון/מוסך שבלול/שוחה אחרונה לפני חבור לתאגיד/מתכות</t>
  </si>
  <si>
    <t>/איגודן/הוד השרון/מוסך מגדיאל/שוחה אחרונה לפני חבור לתאגיד/מתכות</t>
  </si>
  <si>
    <t>/איגודן/הוד השרון/בן דור חשמל /שוחה אחרונה לפני חבור לתאגיד/מתכות</t>
  </si>
  <si>
    <t>/איגודן/הוד השרון/עד 120/שוחה אחרונה לפני חבור לתאגיד/מתכות</t>
  </si>
  <si>
    <t>/איגודן/הוד השרון/עדין/שוחה אחרונה לפני חבור לתאגיד/מתכות</t>
  </si>
  <si>
    <t>/איגודן/הוד השרון/ג'פניקה/שוחה אחרונה לפני חבור לתאגיד/מתכות</t>
  </si>
  <si>
    <t>/איגודן/הוד השרון/קפה קפה הוד השרון /שוחה אחרונה לפני חבור לתאגיד/מתכות</t>
  </si>
  <si>
    <t>/איגודן/הוד השרון/קפה לנדוור ( וניליה, סושי )/שוחה אחרונה לפני חבור לתאגיד/מתכות</t>
  </si>
  <si>
    <t>/איגודן/הוד השרון/מגדלי הוד השרון/מגדל הייטק/מתכות</t>
  </si>
  <si>
    <t>/איגודן/הוד השרון/פיקניק/שוחה אחרונה לפני חבור לתאגיד/מתכות</t>
  </si>
  <si>
    <t>/איגודן/הוד השרון/אנג'לינה/שוחה אחרונה לפני חבור לתאגיד/מתכות</t>
  </si>
  <si>
    <t>/איגודן/הוד השרון/פסטה מיאה/שוחה אחרונה לפני חבור לתאגיד/מתכות</t>
  </si>
  <si>
    <t>/איגודן/הוד השרון/אחוזת השרון/מוצא מפריד/מתכות</t>
  </si>
  <si>
    <t>/איגודן/רמת גן/מלון רימונים טאואר(לשעבר אופטימה)/שוחה אחרונה לפני חבור לתאגיד/מתכות</t>
  </si>
  <si>
    <t>/איגודן/רמת גן/יוסקוביץ' גרופ אירועים בע''מ (הדר די מול)/שוחה אחרונה לפני חבור לתאגיד/מתכות</t>
  </si>
  <si>
    <t>/איגודן/רמת גן/לאונרדו (שרתון) סיטי טאוור/שוחה אחרונה לפני חבור לתאגיד/מתכות</t>
  </si>
  <si>
    <t>/איגודן/אור - יהודה -  מי שקמה/מסעדת פארוק/שוחה אחרונה לפני חבור לתאגיד/מתכות</t>
  </si>
  <si>
    <t>/איגודן/אור - יהודה -  מי שקמה/מסעדת סמרקנד/שוחה אחרונה לפני חבור לתאגיד/מתכות</t>
  </si>
  <si>
    <t>/איגודן/אור - יהודה -  מי שקמה/תחנת תדלוק סונול קרן/שוחה אחרונה לפני חבור לתאגיד/מתכות</t>
  </si>
  <si>
    <t>/איגודן/אור - יהודה -  מי שקמה/תחנת תדלוק דור אלון/שוחה אחרונה לפני חבור לתאגיד/מתכות</t>
  </si>
  <si>
    <t>/איגודן/אור - יהודה -  מי שקמה/מכבסת צח/שוחה אחרונה לפני חבור לתאגיד/מתכות</t>
  </si>
  <si>
    <t>/איגודן/אור - יהודה -  מי שקמה/אצל התורכי/שוחה אחרונה לפני חבור לתאגיד/מתכות</t>
  </si>
  <si>
    <t>/איגודן/אור - יהודה -  מי שקמה/מגדלי הים התיכון/שוחה אחרונה לפני חבור לתאגיד/מתכות</t>
  </si>
  <si>
    <t>/איגודן/אור - יהודה -  מי שקמה/אולמי קינגסטון/שוחה אחרונה לפני חבור לתאגיד/מתכות</t>
  </si>
  <si>
    <t>/איגודן/אור - יהודה -  מי שקמה/הרמיטאג' (ברייט הול)/שוחה אחרונה לפני חבור לתאגיד/מתכות</t>
  </si>
  <si>
    <t>/איגודן/אור - יהודה -  מי שקמה/אולמי דניאל/שוחה אחרונה לפני חבור לתאגיד/מתכות</t>
  </si>
  <si>
    <t>/איגודן/אור - יהודה -  מי שקמה/אולמי אקסייט (גני סאם)/שוחה אחרונה לפני חבור לתאגיד/מתכות</t>
  </si>
  <si>
    <t>/איגודן/אור - יהודה -  מי שקמה/סיטי סטאר/שוחה אחרונה לפני חבור לתאגיד/מתכות</t>
  </si>
  <si>
    <t>/איגודן/אור - יהודה -  מי שקמה/בית סיעודי - צומת סביון/שוחה אחרונה לפני חבור לתאגיד/מתכות</t>
  </si>
  <si>
    <t>/איגודן/אור - יהודה -  מי שקמה/עדי קייטרינג/שוחה אחרונה לפני חבור לתאגיד/מתכות</t>
  </si>
  <si>
    <t>/איגודן/אור - יהודה -  מי שקמה/מוסך וולבו חנן שפיק/שוחה אחרונה לפני חבור לתאגיד/מתכות</t>
  </si>
  <si>
    <t>/איגודן/אור - יהודה -  מי שקמה/בכור מוטורס/שוחה אחרונה לפני חבור לתאגיד/מתכות</t>
  </si>
  <si>
    <t>/איגודן/אור - יהודה -  מי שקמה/מוסך א.מ.ואחיו/שוחה אחרונה לפני חבור לתאגיד/מתכות</t>
  </si>
  <si>
    <t>/איגודן/מיתב תאגיד אזורי למים וביוב/מאפיית גדרון /שוחה אחרונה לפני חבור לתאגיד/מתכות</t>
  </si>
  <si>
    <t>/איגודן/מיתב תאגיד אזורי למים וביוב/מרכז שניידר לרפואת ילדים/שוחה עירונית/מתכות</t>
  </si>
  <si>
    <t>/איגודן/מיתב תאגיד אזורי למים וביוב/&amp;מוסך אלייד/שוחה אחרונה לפני חבור לתאגיד/מתכות</t>
  </si>
  <si>
    <t>/איגודן/מיתב תאגיד אזורי למים וביוב/ש.י.אמריקן אוטו/שוחה אחרונה לפני חבור לתאגיד/מתכות</t>
  </si>
  <si>
    <t>/איגודן/מיתב תאגיד אזורי למים וביוב/מוסך מטלון/שוחה אחרונה לפני חבור לתאגיד/מתכות</t>
  </si>
  <si>
    <t>/איגודן/מיתב תאגיד אזורי למים וביוב/מהדרין/שוחה אחרונה לפני חבור לתאגיד/מתכות</t>
  </si>
  <si>
    <t>/איגודן/מיתב תאגיד אזורי למים וביוב/אמיר חברה להנדסה וסחר בע"מ/שוחה אחרונה לפני חבור לתאגיד/מתכות</t>
  </si>
  <si>
    <t>/איגודן/מיתב תאגיד אזורי למים וביוב/מוסך אלברט/שוחה אחרונה לפני חבור לתאגיד/מתכות</t>
  </si>
  <si>
    <t>/איגודן/מיתב תאגיד אזורי למים וביוב/קסאנדו/שוחה אחרונה לפני חבור לתאגיד/מתכות</t>
  </si>
  <si>
    <t>/איגודן/מיתב תאגיד אזורי למים וביוב/הרקיע השביעי/שוחה אחרונה לפני חבור לתאגיד/מתכות</t>
  </si>
  <si>
    <t>/איגודן/מיתב תאגיד אזורי למים וביוב/נוי שרותי תברואה בע"מ (שרותי נוי המנוף אילת בע"מ)/שוחה אחרונה לפני חבור לתאגיד/מתכות</t>
  </si>
  <si>
    <t>/איגודן/מיתב תאגיד אזורי למים וביוב/ישראל המסעדה היהודית 2007 בע"מ (לשעבר נדיר)/שוחה אחרונה לפני חבור לתאגיד/מתכות</t>
  </si>
  <si>
    <t>/איגודן/מיתב תאגיד אזורי למים וביוב/קייטרינג סלומון/זרם תעשייתי אחוד/מתכות</t>
  </si>
  <si>
    <t>/איגודן/חולון - מי שקמה/גימת השחרות/שוחת ביוב סניטרית /מתכות</t>
  </si>
  <si>
    <t>/איגודן/יהוד/מוסך עדי - אופל - OPEL/נקודת דיגום/מתכות</t>
  </si>
  <si>
    <t>/איגודן/חולון - מי שקמה/קרל-ברג/צינור T חדש/מתכות</t>
  </si>
  <si>
    <t>/איגודן/חולון - מי שקמה/ת. דלק הסיירים/מפריד דרומי/מתכות</t>
  </si>
  <si>
    <t>/איגודן/חולון - מי שקמה/חצי חינם הנפח/מוצא מפריד/מתכות</t>
  </si>
  <si>
    <t>/איגודן/אור - יהודה -  מי שקמה/האחים שקורי בשרים/שוחה אחרונה/מתכות</t>
  </si>
  <si>
    <t>/איגודן/בית דגן - מי שקמה/פסטה ריקו /נקודת דיגום/מתכות</t>
  </si>
  <si>
    <t>/איגודן/מיתב תאגיד אזורי למים וביוב/בית חולים גהה/שוחה עירונית הלסינקי/מתכות</t>
  </si>
  <si>
    <t>/איגודן/רמת גן/מקדונלדס בקניון איילון/מוצא מפריד שומן/מתכות</t>
  </si>
  <si>
    <t>/איגודן/נס ציונה/קניותר - בורגר ראנץ'/נקודת דיגום/מתכות</t>
  </si>
  <si>
    <t>/איגודן/בית דגן - מי שקמה/בית הורים ליצ'ק/נקודת דיגום/מתכות</t>
  </si>
  <si>
    <t>/איגודן/נס ציונה/שופרסל דיל/מעדניה/מתכות</t>
  </si>
  <si>
    <t>/איגודן/מניב ראשון/מוסך וולבו שירות ותיקונים (מאיר)/שוחה אחרונה בחצר המפעל/מתכות</t>
  </si>
  <si>
    <t>/איגודן/מניב ראשון/אחוזת ים/מוצא מפריד/מתכות</t>
  </si>
  <si>
    <t>/איגודן/נס ציונה/אוליה /נקודת דיגום/מתכות</t>
  </si>
  <si>
    <t>/איגודן/הרצליה/בית אבות משהד/מוצא מתקן/מתכות</t>
  </si>
  <si>
    <t>/איגודן/נס ציונה/נקסטר (אמינולב פארמה/מעבדות כימיה/מתכות</t>
  </si>
  <si>
    <t>/איגודן/נס ציונה/בית חולים בריאות הנפש/נקודת דיגום/מתכות</t>
  </si>
  <si>
    <t>/איגודן/נס ציונה/קפה קפה/נקודת דיגום/מתכות</t>
  </si>
  <si>
    <t>/איגודן/אור - יהודה -  מי שקמה/&amp;מחנה תל השומר משא 7000 - מסעדות/מטבח 18/מתכות</t>
  </si>
  <si>
    <t>/איגודן/אזור - מי שקמה/מוסך אקספרס/יציאה מפריד שמן/מתכות</t>
  </si>
  <si>
    <t>/איגודן/חולון - מי שקמה/בית הורי רבקה/נקודת דיגום/מתכות</t>
  </si>
  <si>
    <t>/איגודן/חולון - מי שקמה/&amp;שחם מקורות - מוסך טרקטורים/נקודת דיגום/מתכות</t>
  </si>
  <si>
    <t>/איגודן/חולון - מי שקמה/סוביגל/יציאה ממפריד/מתכות</t>
  </si>
  <si>
    <t>/איגודן/חולון - מי שקמה/מעדני מניה חולון/נקודת דיגום/מתכות</t>
  </si>
  <si>
    <t>/איגודן/חולון - מי שקמה/קפה קפה חולון/נקודת דיגום/מתכות</t>
  </si>
  <si>
    <t>/איגודן/חולון - מי שקמה/אולמי סליה/מיכל ניטרול/מתכות</t>
  </si>
  <si>
    <t>/איגודן/מי ברק/אולם ארמונות חן/נקודת דיגום/מתכות</t>
  </si>
  <si>
    <t>/איגודן/תאגיד לא לחיוב/רקח חולון/נקודת דיגום/מתכות</t>
  </si>
  <si>
    <t>/איגודן/נס ציונה/אביעד תעשיות בטון/נקודת דיגום/מתכות</t>
  </si>
  <si>
    <t>/איגודן/נס ציונה/אורלייט תעשיות/נקודת דיגום/מתכות</t>
  </si>
  <si>
    <t>/איגודן/נס ציונה/MDB/מעבדה היסטולוגית/מתכות</t>
  </si>
  <si>
    <t>/איגודן/מי בת ים/אולם אירועים בלג'יו( בת ים)/נקודת דיגום/מתכות</t>
  </si>
  <si>
    <t>/איגודן/הרצליה/אולם ארועים AMADO (תצפית) /זרם כללי/מתכות</t>
  </si>
  <si>
    <t>/איגודן/מי בת ים/מטעמי חנניה /נקודת דיגום/מתכות</t>
  </si>
  <si>
    <t>/איגודן/מי בת ים/שופרסל דיל בת ים/מוצא מפריד שומן/מתכות</t>
  </si>
  <si>
    <t>/איגודן/חולון - מי שקמה/אולמי מופת - צליל/נקודת דיגום/מתכות</t>
  </si>
  <si>
    <t>/איגודן/חולון - מי שקמה/מטעמי בונן/נקודת דיגום/מתכות</t>
  </si>
  <si>
    <t>/איגודן/מי אביבים/נמל יפו/מפריד מרכזי/מתכות</t>
  </si>
  <si>
    <t>/איגודן/מי ברק/אולמי וגשל/מוצא זרם תעשייתי/מתכות</t>
  </si>
  <si>
    <t>/איגודן/מי אביבים/גלבנומטה/שוחת ביוב בחניה/מתכות</t>
  </si>
  <si>
    <t>/איגודן/תאגיד לא לחיוב/אבגד אוטומטי/נקודת דיגום/מתכות</t>
  </si>
  <si>
    <t>/איגודן/מניב ראשון/יס פלאנט /שוחת ביוב אחרונה/מתכות</t>
  </si>
  <si>
    <t>/איגודן/פרדס חנה/מוסך אוטו 2000/נקודת דיגום/מתכות</t>
  </si>
  <si>
    <t>/איגודן/פרדס חנה/סופרמרקט פוליצר/נקודת דיגום/מתכות</t>
  </si>
  <si>
    <t>/איגודן/תאגיד לא לחיוב/מי אביבים מי קיץ/יציאה/מתכות</t>
  </si>
  <si>
    <t>/איגודן/נס ציונה/&amp;אלאופ ת. אלקטרו- אופטיקה/שוחה מרכזית/מתכות</t>
  </si>
  <si>
    <t>/איגודן/תאגיד לא לחיוב/תרשיש הסולל הזרמת שפכים/נקודת דיגום/מתכות</t>
  </si>
  <si>
    <t>/איגודן/תאגיד לא לחיוב/הל יסכה - אוטומטי/נקודת דיגום/מתכות</t>
  </si>
  <si>
    <t>/איגודן/תאגיד לא לחיוב/קו עירוני חולון הסולל פינת החופר/נקודת דיגום/מתכות</t>
  </si>
  <si>
    <t>/איגודן/אור - יהודה -  מי שקמה/גולד סנטר/שוחת ביוב/מתכות</t>
  </si>
  <si>
    <t>/איגודן/מי בת ים/טובגו/יציאה ממפריד/מתכות</t>
  </si>
  <si>
    <t>/איגודן/נס ציונה/קקאו/נקודת דיגום/מתכות</t>
  </si>
  <si>
    <t>/איגודן/אור - יהודה -  מי שקמה/מפגש אנטבה/מוצא מפריד שומן/מתכות</t>
  </si>
  <si>
    <t>/איגודן/תאגיד לא לחיוב/משחטה עירונית חולון אוטומטי/נקודת דיגום/מתכות</t>
  </si>
  <si>
    <t>/איגודן/מי בת ים/שאנטי/יציאה ממפריד/מתכות</t>
  </si>
  <si>
    <t>/איגודן/פרדס חנה/בית חולים אילנית/נקודת דיגום/מתכות</t>
  </si>
  <si>
    <t>/איגודן/פרדס חנה/בית חולים נוה שלוה/נקודת דיגום/מתכות</t>
  </si>
  <si>
    <t>/איגודן/פרדס חנה/בית קפה פעמון/נקודת דיגום/מתכות</t>
  </si>
  <si>
    <t>/איגודן/פרדס חנה/קינמון בולנז'רי/נקודת דיגום/מתכות</t>
  </si>
  <si>
    <t>/איגודן/פרדס חנה/לבן על לבן/נקודת דיגום/מתכות</t>
  </si>
  <si>
    <t>/איגודן/פרדס חנה/מרכז גריאטרי שוהם פרדס חנה/נקודת דיגום/מתכות</t>
  </si>
  <si>
    <t>/איגודן/פרדס חנה/מקדונלדס, גולדה,פרנג'ליקו/נקודת דיגום/מתכות</t>
  </si>
  <si>
    <t>/איגודן/פרדס חנה/רמי לוי/נקודת דיגום/מתכות</t>
  </si>
  <si>
    <t>/איגודן/מי בת ים/מסעדת חוף תאיו/צינור T/מתכות</t>
  </si>
  <si>
    <t>/איגודן/מי בת ים/מגן ספורט/נקודת דיגום/מתכות</t>
  </si>
  <si>
    <t>/איגודן/תאגיד לא לחיוב/אלטק אוטומטי/נקודת דיגום/מתכות</t>
  </si>
  <si>
    <t>/איגודן/תאגיד לא לחיוב/אתגר אוטומטי/נקודת דיגום/מתכות</t>
  </si>
  <si>
    <t>/איגודן/חולון - מי שקמה/מיץ ראובן/מתקן ניטרול/מתכות</t>
  </si>
  <si>
    <t>/איגודן/תאגיד לא לחיוב/פאול אוטומטי/נקודת דיגום/מתכות</t>
  </si>
  <si>
    <t>/איגודן/פרדס חנה/מסעדת עירון/נקודת דיגום/מתכות</t>
  </si>
  <si>
    <t>/איגודן/מי בת ים/מוסך מור השלום/יציאה לביוב/מתכות</t>
  </si>
  <si>
    <t>/איגודן/תאגיד לא לחיוב/פרארו אוטומטי/נקודת דיגום/מתכות</t>
  </si>
  <si>
    <t>/איגודן/תאגיד לא לחיוב/קו עירוני ראשלצ/נקודת דיגום/מתכות</t>
  </si>
  <si>
    <t>/איגודן/תאגיד לא לחיוב/פיוניר אוטומטי/נקודת דיגום/מתכות</t>
  </si>
  <si>
    <t>/איגודן/חולון - מי שקמה/סופר שיווק טכנולוגיות (סופר אמאיל)/מיכל דיגום/מתכות</t>
  </si>
  <si>
    <t>/איגודן/אזור - מי שקמה/האופה מבגדד/צינור T/מתכות</t>
  </si>
  <si>
    <t>/איגודן/מי אביבים/&amp;מחנה צבאי שדה דב מטבחים/מטבח חלבי/מתכות</t>
  </si>
  <si>
    <t>/איגודן/נס ציונה/&amp;אלאופ מטבחים/נקודת דיגום/מתכות</t>
  </si>
  <si>
    <t>/איגודן/נס ציונה/פרולור ביוטק/נקודת דיגום/מתכות</t>
  </si>
  <si>
    <t>/איגודן/רמת גן/מפעלי בטון רדימיקס/נקודת דיגום/מתכות</t>
  </si>
  <si>
    <t>/איגודן/נס ציונה/סופר ברקת/נקודת דיגום/מתכות</t>
  </si>
  <si>
    <t>/איגודן/תאגיד לא לחיוב/קפה גרג חולון/נקודת דיגום/מתכות</t>
  </si>
  <si>
    <t>/איגודן/חולון - מי שקמה/אשד עמיקם/מוצא מפריד/מתכות</t>
  </si>
  <si>
    <t>/איגודן/פרדס חנה/אגדת דשא/נקודת דיגום/מתכות</t>
  </si>
  <si>
    <t>/איגודן/פרדס חנה/אולמי פאר/נקודת דיגום/מתכות</t>
  </si>
  <si>
    <t>/איגודן/פרדס חנה/שליט נועם/נקודת דיגום/מתכות</t>
  </si>
  <si>
    <t>/איגודן/פרדס חנה/אבורקיה נוליד/נקודת דיגום/מתכות</t>
  </si>
  <si>
    <t>/איגודן/חולון - מי שקמה/פפושדו/שוחה ביוב/מתכות</t>
  </si>
  <si>
    <t>/איגודן/חולון - מי שקמה/אלגונל/זרם יציאה לביוב/מתכות</t>
  </si>
  <si>
    <t>/איגודן/חולון - מי שקמה/יינות ביתן המרכבה (דגים בסיירים)/צינור טי/מתכות</t>
  </si>
  <si>
    <t>/איגודן/מיתב תאגיד אזורי למים וביוב/דלסטאר (לשעבר דלדנט)/מוצא מתקן/מתכות</t>
  </si>
  <si>
    <t>/איגודן/אזור - מי שקמה/בית הורים ליצ'ק/זרם יציאה לביוב/מתכות</t>
  </si>
  <si>
    <t>/איגודן/הרצליה/דלק פז/נקודת דיגום/מתכות</t>
  </si>
  <si>
    <t>/איגודן/הרצליה/תחנת דלק נוה עמל (שרב יוסף)/מוצא מתקן/מתכות</t>
  </si>
  <si>
    <t>/איגודן/הרצליה/תחנת דלק פז הרצליה העיר/מוצא מתקן/מתכות</t>
  </si>
  <si>
    <t>/איגודן/הרצליה/תחנת דלק גלילות/מוצא מתקן/מתכות</t>
  </si>
  <si>
    <t>/איגודן/הרצליה/ת. דלק סונול אילוש/מוצא מתקן/מתכות</t>
  </si>
  <si>
    <t>/איגודן/הרצליה/תחנת דלק דלק/שרב יוס/מוצא מתקן/מתכות</t>
  </si>
  <si>
    <t>/איגודן/חולון - מי שקמה/אמד פיתוח נדל"ן והשקעות ב/צינור T/מתכות</t>
  </si>
  <si>
    <t>/איגודן/פרמטרים לפי מגזרים/אולמות אירועים, מסעדות, קניונים/נקודת דיגום/מתכות</t>
  </si>
  <si>
    <t>/איגודן/פרמטרים לפי מגזרים/מפעלי מזון ומשקאות/נקודת דיגום/מתכות</t>
  </si>
  <si>
    <t>/איגודן/פרמטרים לפי מגזרים/משחטות, בתי מטבחיים, בתי נחירה, עיבוד דגים/נקודת דיגום/מתכות</t>
  </si>
  <si>
    <t>/איגודן/פרמטרים לפי מגזרים/מכבסות/נקודת דיגום/מתכות</t>
  </si>
  <si>
    <t>/איגודן/פרמטרים לפי מגזרים/רפת או לול/נקודת דיגום/מתכות</t>
  </si>
  <si>
    <t>/איגודן/פרמטרים לפי מגזרים/בתי מלון/נקודת דיגום/מתכות</t>
  </si>
  <si>
    <t>/איגודן/פרמטרים לפי מגזרים/בתי חולים/נקודת דיגום/מתכות</t>
  </si>
  <si>
    <t>/איגודן/פרמטרים לפי מגזרים/מפעלי חומרי בנייה/נקודת דיגום/מתכות</t>
  </si>
  <si>
    <t>/איגודן/פרמטרים לפי מגזרים/בתי דפוס/נקודת דיגום/מתכות</t>
  </si>
  <si>
    <t>/איגודן/פרמטרים לפי מגזרים/מפעלי כימיה/נקודת דיגום/מתכות</t>
  </si>
  <si>
    <t>/איגודן/פרמטרים לפי מגזרים/מפעלי עיבוד עורות/נקודת דיגום/מתכות</t>
  </si>
  <si>
    <t>/איגודן/פרמטרים לפי מגזרים/תחנות מעבר לפסולת/נקודת דיגום/מתכות</t>
  </si>
  <si>
    <t>/איגודן/הרצליה/מלון דניאל/שוחה אחרונה/מתכות</t>
  </si>
  <si>
    <t>/איגודן/הרצליה/מלון השרון/מוצא מתקן/מתכות</t>
  </si>
  <si>
    <t>/איגודן/הרצליה/דיור מוגן שבעת הכוכבים/מוצא מתקן/מתכות</t>
  </si>
  <si>
    <t>/איגודן/הרצליה/בית אבות בית פרוטאה/זרם כללי/מתכות</t>
  </si>
  <si>
    <t>/איגודן/הרצליה/ בית מגדלי אקרשטיין/רחוב אבא אבן - זרם כללי/מתכות</t>
  </si>
  <si>
    <t>/איגודן/הרצליה/בנדיקט הרצליה/זרם תעשייתי/מתכות</t>
  </si>
  <si>
    <t>/איגודן/הרצליה/הרצליה מדיקל סנטר/זרם כללי/מתכות</t>
  </si>
  <si>
    <t>/איגודן/הרצליה/מיטבר הרצליה/זרם כללי/מתכות</t>
  </si>
  <si>
    <t>/איגודן/הוד השרון/שלוותא/נקודת דיגום/מתכות</t>
  </si>
  <si>
    <t>/איגודן/מי אביבים/אוניברסיטת ת"א הנדסה יותו (איילה)/בנין הנדסה יותו (בית אוכל איילה)/מתכות</t>
  </si>
  <si>
    <t>/איגודן/הרצליה/מלון דן אכדיה/מוצא מתקן/מתכות</t>
  </si>
  <si>
    <t>/איגודן/הרצליה/בית אבות יוליאנה/זרם כללי/מתכות</t>
  </si>
  <si>
    <t>/איגודן/חולון - מי שקמה/מכבסת ייצוגית/זרם יציאה לביוב/מתכות</t>
  </si>
  <si>
    <t>/איגודן/הרצליה/מסעדת ג'ירף הרצליה /נקודת דיגום/מתכות</t>
  </si>
  <si>
    <t>/איגודן/אור - יהודה -  מי שקמה/עדי קייטרינג/מוצא מפריד שומן/מתכות</t>
  </si>
  <si>
    <t>/איגודן/הרצליה/מסעדת קולומבוס /זרם כללי/מתכות</t>
  </si>
  <si>
    <t>/איגודן/הרצליה/ג'אפניקה /זרם כללי/מתכות</t>
  </si>
  <si>
    <t>/איגודן/מי אביבים/אוניברסיטת ת"א ווב ציפורה (סבארו)/בנין ווב ציפורה (סברו)/מתכות</t>
  </si>
  <si>
    <t>/איגודן/חולון - מי שקמה/מעיין טכנולוגיות/זרם יציאה לביוב/מתכות</t>
  </si>
  <si>
    <t>/איגודן/מי אביבים/ג'פניקה אוניברסיטת ת"א/ג'פניקה (קינג ג'ורג' - קפה גרג)  /מתכות</t>
  </si>
  <si>
    <t>/איגודן/מי אביבים/אוניברסיטת ת"א מדעי החברה ס.ש.ק/בנין מדעי החברה ס.ש.ק/מתכות</t>
  </si>
  <si>
    <t>/איגודן/מי אביבים/אוניברסיטת ת"א רפואה בית אוכל/בנין רפואה בית אוכל/מתכות</t>
  </si>
  <si>
    <t>/איגודן/מי אביבים/אוניברסיטת ת"א משפטים קקאו/בנין משפטים קקאו/מתכות</t>
  </si>
  <si>
    <t>/איגודן/מי אביבים/אוניברסיטת ת"א בנין שרת מזרחי/בנין שרת מפריד מזרחי/מתכות</t>
  </si>
  <si>
    <t>/איגודן/מי אביבים/אוניברסיטת ת"א בנין שרת מערבי/בנין  שרת מפריד מערבי/מתכות</t>
  </si>
  <si>
    <t>/איגודן/מי אביבים/אוניברסיטת ת"א גילמן קפה נטו (עלית)/בנין מדעי הרוח גילמן קפה נטו (עלית קפה) /מתכות</t>
  </si>
  <si>
    <t>/איגודן/חולון - מי שקמה/מרכז הבשר והדגים סרור/צינור טי/מתכות</t>
  </si>
  <si>
    <t>/איגודן/נס ציונה/מגה בעיר /נקודת דיגום/מתכות</t>
  </si>
  <si>
    <t>/איגודן/דיגומים מיוחדים/נקודות דיגום שונות/מתכות</t>
  </si>
  <si>
    <t>/איגודן/חולון - מי שקמה/בורגר ראנץ/נקודת דיגום/מתכות</t>
  </si>
  <si>
    <t>/איגודן/חולון - מי שקמה/חצי חינם הכישור/נקודת דיגום/מתכות</t>
  </si>
  <si>
    <t>/איגודן/חולון - מי שקמה/שופרסל קרן היסוד/יציאה ממפריד השומן/מתכות</t>
  </si>
  <si>
    <t>/איגודן/חולון - מי שקמה/אופים בבית/ברז דיגום/מתכות</t>
  </si>
  <si>
    <t>/איגודן/נס ציונה/גן ארועים VIA/צינור טי/מתכות</t>
  </si>
  <si>
    <t>/איגודן/חולון - מי שקמה/פרופיט סנטר - קפה גרג/נקודת דיגום/מתכות</t>
  </si>
  <si>
    <t>/איגודן/הרצליה/נאפיס הרצליה/מוצא מתקן/מתכות</t>
  </si>
  <si>
    <t>/איגודן/נס ציונה/ שערי דלק/נקודת דיגום/מתכות</t>
  </si>
  <si>
    <t>/איגודן/נס ציונה/דור אלון/נקודת דיגום/מתכות</t>
  </si>
  <si>
    <t>/איגודן/נס ציונה/אלי מוטורס/נקודת דיגום/מתכות</t>
  </si>
  <si>
    <t>/איגודן/נס ציונה/מוסך עמנואל /נקודת דיגום/מתכות</t>
  </si>
  <si>
    <t>/איגודן/נס ציונה/גני מרוויאס/נקודת דיגום/מתכות</t>
  </si>
  <si>
    <t>/איגודן/נס ציונה/מסעדת פטרה /נקודת דיגום/מתכות</t>
  </si>
  <si>
    <t>/איגודן/נס ציונה/ארומה - שפע זכיונות בע"מ /נקודת דיגום/מתכות</t>
  </si>
  <si>
    <t>/איגודן/נס ציונה/נאות המושבה /נקודת דיגום/מתכות</t>
  </si>
  <si>
    <t>/איגודן/נס ציונה/מוסך א.א./נקודת דיגום/מתכות</t>
  </si>
  <si>
    <t>/איגודן/נס ציונה/מוסך ברוך/נקודת דיגום/מתכות</t>
  </si>
  <si>
    <t>/איגודן/נס ציונה/מוסך הירש/נקודת דיגום/מתכות</t>
  </si>
  <si>
    <t>/איגודן/נס ציונה/מוסך מוטי/נקודת דיגום/מתכות</t>
  </si>
  <si>
    <t>/איגודן/נס ציונה/מתכת ששון 1984 בע"מ/נקודת דיגום/מתכות</t>
  </si>
  <si>
    <t>/איגודן/נס ציונה/סונול/נקודת דיגום/מתכות</t>
  </si>
  <si>
    <t>/איגודן/נס ציונה/שערי דלק/נקודת דיגום/מתכות</t>
  </si>
  <si>
    <t>/איגודן/אור - יהודה -  מי שקמה/מסעדת פארוק/צינור דיגום מפריד שומן/מתכות</t>
  </si>
  <si>
    <t>/איגודן/אור - יהודה -  מי שקמה/מסעדת סמרקנד/יציאה ממפריד השומן/מתכות</t>
  </si>
  <si>
    <t>/איגודן/פרמטרים לפי תבנית- מפעל לשכפול/נקודת דיגום/מתכות</t>
  </si>
  <si>
    <t>/איגודן/אור - יהודה -  מי שקמה/קפה ג'ו + רימון/יציאה ממפריד שומן/מתכות</t>
  </si>
  <si>
    <t>/איגודן/נס ציונה/ברוקו (אורורה) משקאות חריפים/נקודת דיגום/מתכות</t>
  </si>
  <si>
    <t>/איגודן/הרצליה/קניון ארנה/מפריד מס'  5 צפון /מתכות</t>
  </si>
  <si>
    <t>/איגודן/נס ציונה/אולמי יוניברס/נקודת דיגום/מתכות</t>
  </si>
  <si>
    <t>/איגודן/נס ציונה/אינדיגו מערכות הדפסה/נקודת דיגום/מתכות</t>
  </si>
  <si>
    <t>/איגודן/נס ציונה/אלה גן אירועים/נקודת דיגום/מתכות</t>
  </si>
  <si>
    <t>/איגודן/נס ציונה/אמינולאב/נקודת דיגום/מתכות</t>
  </si>
  <si>
    <t>/איגודן/נס ציונה/בקטוכם/נקודת דיגום/מתכות</t>
  </si>
  <si>
    <t>/איגודן/נס ציונה/פתולאב /נקודת דיגום/מתכות</t>
  </si>
  <si>
    <t>/איגודן/נס ציונה/אומריקס ביופרמסאוטיקלס/מעבדת פיתוח/מתכות</t>
  </si>
  <si>
    <t>/איגודן/נס ציונה/הרלן ביוטק ישראל בע"מ/נקודת דיגום/מתכות</t>
  </si>
  <si>
    <t>/איגודן/נס ציונה/לייזר מודלינג ישראל בע"מ/נקודת דיגום/מתכות</t>
  </si>
  <si>
    <t>/איגודן/נס ציונה/QBI קיו. בי. אי - מעבדה לבדיקות כימיות/נקודת דיגום/מתכות</t>
  </si>
  <si>
    <t>/איגודן/נס ציונה/סטבה מעבדות בע"מ/נקודת דיגום/מתכות</t>
  </si>
  <si>
    <t>/איגודן/נס ציונה/די פארם/נקודת דיגום/מתכות</t>
  </si>
  <si>
    <t>/איגודן/נס ציונה/דרן מעבדות וייעוץ /נקודת דיגום/מתכות</t>
  </si>
  <si>
    <t>/איגודן/נס ציונה/המכון הביולוגי/נקודת דיגום/מתכות</t>
  </si>
  <si>
    <t>/איגודן/נס ציונה/פרוקור  (פרוכון ביוטק/נקודת דיגום/מתכות</t>
  </si>
  <si>
    <t>/איגודן/נס ציונה/ביונדווקס/נקודת דיגום/מתכות</t>
  </si>
  <si>
    <t>/איגודן/נס ציונה/נוירודרם בע"מ/נקודת דיגום/מתכות</t>
  </si>
  <si>
    <t>/איגודן/נס ציונה/מוסך לי עד/נקודת דיגום/מתכות</t>
  </si>
  <si>
    <t>/איגודן/נס ציונה/סמורקס/נקודת דיגום/מתכות</t>
  </si>
  <si>
    <t>/איגודן/נס ציונה/אומרי /נקודת דיגום/מתכות</t>
  </si>
  <si>
    <t>/איגודן/נס ציונה/אופלון/נקודת דיגום/מתכות</t>
  </si>
  <si>
    <t>/איגודן/נס ציונה/סול ג'ל טכנולוגיות/נקודת דיגום/מתכות</t>
  </si>
  <si>
    <t>/איגודן/נס ציונה/נקסטר (אמינולב פארמה/מעבדת ביולוגיה/מתכות</t>
  </si>
  <si>
    <t>/איגודן/מיתב תאגיד אזורי למים וביוב/&amp;קבוצת כל מוביל - מוסך/מפריד שמן/מתכות</t>
  </si>
  <si>
    <t>/איגודן/חולון - מי שקמה/אחים לוינסון מובילים וויט/שוחה אחרונה/מתכות</t>
  </si>
  <si>
    <t>/איגודן/תאגיד לא לחיוב/משה מרק ובניו/מיכל איסוף לשטיפת מגבים/מתכות</t>
  </si>
  <si>
    <t>/איגודן/חולון - מי שקמה/מרכז עזריאלי חולון בנינים  A+B/שוחה אחרונה/מתכות</t>
  </si>
  <si>
    <t>/איגודן/מי בת ים/פאקא/ברז דיגום/מתכות</t>
  </si>
  <si>
    <t>/איגודן/חולון - מי שקמה/אולמי ויסקו/מוצא מתקן טיפול/מתכות</t>
  </si>
  <si>
    <t>/איגודן/חולון - מי שקמה/מרכז עזריאלי חולון בנינים  C+D/זרם תעשייתי אחוד/מתכות</t>
  </si>
  <si>
    <t>/איגודן/עין אפק תאגיד מים וביוב/מוסך עדן- משולם רפי/שוחת סופית לפני חבור לתאגיד/מתכות</t>
  </si>
  <si>
    <t>/איגודן/אור - יהודה -  מי שקמה/שלוותה אירועים בע"מ /זרם תעשייתי אחוד/מתכות</t>
  </si>
  <si>
    <t>/איגודן/חולון - מי שקמה/&amp;מוסך גלוסקה שירותי רכב/שוחת ביוב אחרונה/מתכות</t>
  </si>
  <si>
    <t>/איגודן/מי תהום דיגומים/מגדלי הרב קוק הירקון 29 ת"א- מי אביבים/מוצא מי תהום לשוחת ביוב עירונית ברחוב אהרונסו/מתכות</t>
  </si>
  <si>
    <t>/איגודן/עין אפק תאגיד מים וביוב/קניון לב אפק/שוחה סופית לפני חבור לתאגיד/מתכות</t>
  </si>
  <si>
    <t>/איגודן/מי תהום דיגומים/אתר השפלה חדש- מי אביבים/מוצא למערכת הביוב/מתכות</t>
  </si>
  <si>
    <t>/איגודן/חולון - מי שקמה/&amp;אגד החופר - מוסך/שוחה אחרונה/מתכות</t>
  </si>
  <si>
    <t>/איגודן/חולון - מי שקמה/&amp;מוסך דן חולון - מוסכים /שוחת ביוב אחרונה - תמנע/מתכות</t>
  </si>
  <si>
    <t>/איגודן/מי תהום דיגומים/בארון הירש 7 תל אביב- מי אביבים/זרם מוצא לביב מקידוח 1/מתכות</t>
  </si>
  <si>
    <t>/איגודן/מי תהום דיגומים/בארון הירש 7 תל אביב- מי אביבים/זרם מוצא לביוב משני קידוחים/מתכות</t>
  </si>
  <si>
    <t>/איגודן/מי תהום דיגומים/מגדל דן ארלוזורוב 17 , תל אביב - מי אביבים/זרם מוצא לביוב/מתכות</t>
  </si>
  <si>
    <t>/איגודן/חולון - מי שקמה/כוכבי הרכב/שוחה אחרונה/מתכות</t>
  </si>
  <si>
    <t>/איגודן/י.ת.ד/חברת חשמל/דיגומים שונים/מתכות</t>
  </si>
  <si>
    <t>/איגודן/רמת גן/בר אילן קפה אינטרנט/מוצא מפריד שומן/מתכות</t>
  </si>
  <si>
    <t>/איגודן/חולון - מי שקמה/מ.מ.סי (אקספרס מוטורס) /ברז דיגום במוצא מתקן הטפול/מתכות</t>
  </si>
  <si>
    <t>/איגודן/חולון - מי שקמה/תחנת מעבר לאשפה ביתי/שוחת ביוב אחרונה/מתכות</t>
  </si>
  <si>
    <t>/איגודן/מניב ראשון/מוסך המאגר/חיבור לביוב העירוני/מתכות</t>
  </si>
  <si>
    <t>/איגודן/מי בת ים/קניון בת-ים/ביוב כללי/מתכות</t>
  </si>
  <si>
    <t>/איגודן/רמת גן/בר אילן אגודת הסטודנטים/מוצא מפריד שומן/מתכות</t>
  </si>
  <si>
    <t>/איגודן/רמת גן/בר אילן  קרנף /מוצא מפריד שומן/מתכות</t>
  </si>
  <si>
    <t>/איגודן/רמת גן/בר אילן קפה גרג /מוצא מפריד שומן/מתכות</t>
  </si>
  <si>
    <t>/איגודן/מי בת ים/מוסך אמיר/תא דיגום/מתכות</t>
  </si>
  <si>
    <t>/איגודן/הוד השרון/חצי חינם הוד השרון/שוחת ביוב במסוף האוטובוסים/מתכות</t>
  </si>
  <si>
    <t>/איגודן/מי ברק/מוסך מוטי/נקודת דיגום/מתכות</t>
  </si>
  <si>
    <t>/איגודן/מי בת ים/מסעדת דוש עמל/זרם מוצא ממפריד/מתכות</t>
  </si>
  <si>
    <t>/איגודן/מי בת ים/מוסך השושנים/שוחת ביוב/מתכות</t>
  </si>
  <si>
    <t>/איגודן/מי ברק/מוסך סובארו ב.מ.ש/נקודת דיגום/מתכות</t>
  </si>
  <si>
    <t>/איגודן/מי ברק/ציפורי אירוח וארועים/נקודת דיגום/מתכות</t>
  </si>
  <si>
    <t>/איגודן/מי אביבים/אבו חליפה/שירותי בנות/מתכות</t>
  </si>
  <si>
    <t>/איגודן/מניב ראשון/בלוודר/מוצא לביוב העירוני/מתכות</t>
  </si>
  <si>
    <t>/איגודן/חולון - מי שקמה/מוסך שילובים/שוחה אחרונה במפעל/מתכות</t>
  </si>
  <si>
    <t>/איגודן/רמת גן/שווארמה שמש/מוצא מפריד שומן/מתכות</t>
  </si>
  <si>
    <t>/איגודן/מי אביבים/מלון דן פנורמה/שוחה מוצא כללי/מתכות</t>
  </si>
  <si>
    <t>/איגודן/מי אביבים/ישרוטל טאוור (אלפרד מלונות אורבנים בע"מ)/שוחה מוצא כללי/מתכות</t>
  </si>
  <si>
    <t>/איגודן/הרצליה/קניון שבעת הכוכבים/זרם כללי בחוץ/מתכות</t>
  </si>
  <si>
    <t>/איגודן/הרצליה/מלון ריץ קרלטון/זרם כללי/מתכות</t>
  </si>
  <si>
    <t>/איגודן/חולון - מי שקמה/ &amp;מוסך אגד הבנאי - מוסכים/שוחה אחרונה במתחם/מתכות</t>
  </si>
  <si>
    <t>/איגודן/חולון - מי שקמה/שופרסל דיל חולון/שוחה אחרונה/מתכות</t>
  </si>
  <si>
    <t>/איגודן/חולון - מי שקמה/מוסך אם.וי.אס מוטור/שוחה אחרונה/מתכות</t>
  </si>
  <si>
    <t>/איגודן/חולון - מי שקמה/מוסך מרכזי טלקאר/שוחה אחרונה/מתכות</t>
  </si>
  <si>
    <t>/איגודן/חולון - מי שקמה/בית הורי רבקה/שוחה אחרונה במפעל/מתכות</t>
  </si>
  <si>
    <t>/איגודן/חולון - מי שקמה/&amp;חניון אגד  משה דיין - מוסך/שוחה אחרונה/מתכות</t>
  </si>
  <si>
    <t>/איגודן/חולון - מי שקמה/מוסך חולון מוטורס (מיצובישי)/שוחה אחרונה/מתכות</t>
  </si>
  <si>
    <t>/איגודן/אזור - מי שקמה/קבוצת אלון/שוחה אחרונה/מתכות</t>
  </si>
  <si>
    <t>/איגודן/מיתב תאגיד אזורי למים וביוב/בית רבקה/שוחה צפונית/מתכות</t>
  </si>
  <si>
    <t>/איגודן/תאגיד לא לחיוב/עינת תעשיות מזון אתר בארות יצחק/נקודת דיגום/מתכות</t>
  </si>
  <si>
    <t>/איגודן/מי תהום דיגומים/פארק אזורים פתח תקוה/נקודת דיגום/מתכות</t>
  </si>
  <si>
    <t>/איגודן/מי בת ים/תבליני פרג הדור השלישי/ביוב כללי/מתכות</t>
  </si>
  <si>
    <t>/איגודן/הוד השרון/מסעדת לולה וקובה/נקודת דיגום/מתכות</t>
  </si>
  <si>
    <t>/איגודן/הוד השרון/קייטרינג פלנט /נקודת דיגום/מתכות</t>
  </si>
  <si>
    <t>/איגודן/מי בת ים/גורילה בר בת ים/נקודת דיגום/מתכות</t>
  </si>
  <si>
    <t>/איגודן/מי בת ים/קפה ג'ו בת ים /נקודת דיגום/מתכות</t>
  </si>
  <si>
    <t>/איגודן/מי בת ים/מעדני מניה בת ים/נקודת דיגום/מתכות</t>
  </si>
  <si>
    <t>/איגודן/עין אפק תאגיד מים וביוב/טעם גן עדן /נקודת דיגום/מתכות</t>
  </si>
  <si>
    <t>/איגודן/עין אפק תאגיד מים וביוב/נוגיסה סושי /נקודת דיגום/מתכות</t>
  </si>
  <si>
    <t>/איגודן/עין אפק תאגיד מים וביוב/אלגמוס/נקודת דיגום/מתכות</t>
  </si>
  <si>
    <t>/איגודן/עין אפק תאגיד מים וביוב/רוקט /נקודת דיגום/מתכות</t>
  </si>
  <si>
    <t>/איגודן/עין אפק תאגיד מים וביוב/מתחם מגה/נקודת דיגום/מתכות</t>
  </si>
  <si>
    <t>/איגודן/עין אפק תאגיד מים וביוב/שוארמה השף /נקודת דיגום/מתכות</t>
  </si>
  <si>
    <t>/איגודן/עין אפק תאגיד מים וביוב/אופק עיבוד שבבי בע"מ/נקודת דיגום/מתכות</t>
  </si>
  <si>
    <t>/איגודן/עין אפק תאגיד מים וביוב/הגורמה של אמא /נקודת דיגום/מתכות</t>
  </si>
  <si>
    <t>/איגודן/עין אפק תאגיד מים וביוב/קפה קפה ראש העין /נקודת דיגום/מתכות</t>
  </si>
  <si>
    <t>/איגודן/עין אפק תאגיד מים וביוב/דקסטר/נקודת דיגום/מתכות</t>
  </si>
  <si>
    <t>/איגודן/עין אפק תאגיד מים וביוב/שניצל ארז/נקודת דיגום/מתכות</t>
  </si>
  <si>
    <t>/איגודן/עין אפק תאגיד מים וביוב/חומוסיה/נקודת דיגום/מתכות</t>
  </si>
  <si>
    <t>/איגודן/הוד השרון/מוסך דני סמרלי/נקודת דיגום/מתכות</t>
  </si>
  <si>
    <t>/איגודן/עין אפק תאגיד מים וביוב/הפינה החלבית העבודה /נקודת דיגום/מתכות</t>
  </si>
  <si>
    <t>/איגודן/עין אפק תאגיד מים וביוב/סופר ויקטורי שבזי/מוצא מתקן טיפול/מתכות</t>
  </si>
  <si>
    <t>/איגודן/חולון - מי שקמה/השחר מוטורס/שוחה אחרונה במוסך/מתכות</t>
  </si>
  <si>
    <t>/איגודן/הרצליה/מוסך שירות מרום/זרם כללי/מתכות</t>
  </si>
  <si>
    <t>/איגודן/חולון - מי שקמה/&amp;שחם מקורות - מוסך טרקטורים/בור שאיבה/מתכות</t>
  </si>
  <si>
    <t>/איגודן/חולון - מי שקמה/ת. דלק טן חולון/שוחה אחרונה/מתכות</t>
  </si>
  <si>
    <t>/איגודן/תאגיד לא לחיוב/מי רשת/נקודת דיגום/מתכות</t>
  </si>
  <si>
    <t>/איגודן/מי תהום דיגומים/הברזל 22 תל אביב- מי אביבים/מוצא למערכת הביוב/מתכות</t>
  </si>
  <si>
    <t>/איגודן/מי תהום דיגומים/דרך אם המושבות נתע/ תחנה מי תהום/מתכות</t>
  </si>
  <si>
    <t>/איגודן/חולון - מי שקמה/&amp;תחנת דלק היובל/שוחה אחרונה/מתכות</t>
  </si>
  <si>
    <t>/איגודן/מי אביבים/קנה דג ואל תדאג בע"מ /נקודת דיגום/מתכות</t>
  </si>
  <si>
    <t>/איגודן/מי בת ים/&amp;מגה בול - 4340/נקודת דיגום/מתכות</t>
  </si>
  <si>
    <t>/איגודן/חולון - מי שקמה/מוסך שגריר/זרם תעשייתי אחוד/מתכות</t>
  </si>
  <si>
    <t>/איגודן/מי אביבים/זיקו דגים בע"מ/נקודת דיגום/מתכות</t>
  </si>
  <si>
    <t>/איגודן/מי אביבים/חברת מאיר עזרא /מוצא מפריד/מתכות</t>
  </si>
  <si>
    <t>/איגודן/מי בת ים/רוז אומגה/מוצא מתקן טיפול/מתכות</t>
  </si>
  <si>
    <t>/איגודן/מי בת ים/אומגה3  (מ.י. ) בע"מ/זרם מוצא ממתקן/מתכות</t>
  </si>
  <si>
    <t>/איגודן/מי אביבים/קניון רמת אביב 8  צ'וקה/צ'וקה/מתכות</t>
  </si>
  <si>
    <t>/איגודן/מי אביבים/קניון רמת אביב 9 המטבח של סימה/המטבח של סימה/מתכות</t>
  </si>
  <si>
    <t>/איגודן/חולון - מי שקמה/רקח/זרם מוצא ממיכל ניטרול/מתכות</t>
  </si>
  <si>
    <t>/איגודן/מי בת ים/מוסך רכב ישראל/ביוב כללי/מתכות</t>
  </si>
  <si>
    <t>/איגודן/מי ברק/הודו בני ברק/נקודת דיגום/מתכות</t>
  </si>
  <si>
    <t>/איגודן/מי בת ים/מוסך יהודה/נקודת דיגום/מתכות</t>
  </si>
  <si>
    <t>/איגודן/מי תהום דיגומים/איינשטיין 10 ת"א-מי אביבים/יציאה/מתכות</t>
  </si>
  <si>
    <t>/איגודן/מי תהום דיגומים/מגדל גינדי (שוק סיטונאי 2) ת"א- מי אביבים/יציאה/מתכות</t>
  </si>
  <si>
    <t>/איגודן/הוד השרון/נונו /שוחת ביוב בתוך אולם המסעדה/מתכות</t>
  </si>
  <si>
    <t>/איגודן/הוד השרון/קניון עזריאלי הוד השרון/שוחה אחרונה לפני חבור לתאגיד/מתכות</t>
  </si>
  <si>
    <t>/איגודן/הוד השרון/משי הוד ועוד בע"מ/נקודת דיגום/מתכות</t>
  </si>
  <si>
    <t>/איגודן/מיתב תאגיד אזורי למים וביוב/אוסקר ויילד פאב אירי /שוחת ביוב אחרונה בחצר העסק/מתכות</t>
  </si>
  <si>
    <t>/איגודן/מיתב תאגיד אזורי למים וביוב/ואמוס Vamoss/שוחת ביוב אחרונה בחצר העסק/מתכות</t>
  </si>
  <si>
    <t>/איגודן/מיתב תאגיד אזורי למים וביוב/קניון גנים /שוחת ביוב אחרונה בחצר העסק/מתכות</t>
  </si>
  <si>
    <t>/איגודן/מיתב תאגיד אזורי למים וביוב/שופרסל דיל אקסטרה פתח תקוה /שוחת ביוב אחרונה בחצר העסק/מתכות</t>
  </si>
  <si>
    <t>/איגודן/מיתב תאגיד אזורי למים וביוב/ג'ימס ביר פקטורי/שוחת ביוב אחרונה בחצר העסק/מתכות</t>
  </si>
  <si>
    <t>/איגודן/מיתב תאגיד אזורי למים וביוב/קניון סירקין/שוחת ביוב אחרונה בחצר העסק/מתכות</t>
  </si>
  <si>
    <t>/איגודן/מיתב תאגיד אזורי למים וביוב/ג'פניקה פתח תקוה /שוחת ביוב אחרונה בחצר העסק/מתכות</t>
  </si>
  <si>
    <t>/איגודן/מיתב תאגיד אזורי למים וביוב/קפה קפה פתח תקוה /שוחת ביוב אחרונה בחצר העסק/מתכות</t>
  </si>
  <si>
    <t>/איגודן/מיתב תאגיד אזורי למים וביוב/ג'ירף פתח תקוה/שוחת ביוב אחרונה בחצר העסק/מתכות</t>
  </si>
  <si>
    <t>/איגודן/מיתב תאגיד אזורי למים וביוב/קפה לנדוור פתח תקוה /שוחת ביוב אחרונה בחצר העסק/מתכות</t>
  </si>
  <si>
    <t>/איגודן/מיתב תאגיד אזורי למים וביוב/מסעדת 206 /שוחת ביוב אחרונה בחצר העסק/מתכות</t>
  </si>
  <si>
    <t>/איגודן/מיתב תאגיד אזורי למים וביוב/ריבר נודלס בר פתח תקוה/שוחת ביוב אחרונה בחצר העסק/מתכות</t>
  </si>
  <si>
    <t>/איגודן/מיתב תאגיד אזורי למים וביוב/מייפל גן ארועים/שוחת ביוב אחרונה בשטח העסק/מתכות</t>
  </si>
  <si>
    <t>/איגודן/מיתב תאגיד אזורי למים וביוב/ונישן אירועים /שוחת ביוב אחרונה בחצר העסק/מתכות</t>
  </si>
  <si>
    <t>/איגודן/מניב ראשון/איתן יעקובוביץ'/נקודת דיגום/מתכות</t>
  </si>
  <si>
    <t>/איגודן/מניב ראשון/אולמי תרין (הרודיון/זרם תעשייתי אחוד/מתכות</t>
  </si>
  <si>
    <t>/איגודן/מיתב תאגיד אזורי למים וביוב/אחלה/שוחת ביוב אחרונה בחצר העסק/מתכות</t>
  </si>
  <si>
    <t>/איגודן/מיתב תאגיד אזורי למים וביוב/רמי לוי /שוחת ביוב אחרונה בחצר העסק/מתכות</t>
  </si>
  <si>
    <t>/איגודן/מיתב תאגיד אזורי למים וביוב/B סנטר /שוחת ביוב אחרונה בחצר העסק/מתכות</t>
  </si>
  <si>
    <t>/איגודן/מיתב תאגיד אזורי למים וביוב/מרכז יכין/ביוב כללי/מתכות</t>
  </si>
  <si>
    <t>/איגודן/מי בת ים/קפה קפה בת ים/שוחה אחרונה/מתכות</t>
  </si>
  <si>
    <t>/איגודן/מי בת ים/מאפית טרפליני/נקודת דיגום/מתכות</t>
  </si>
  <si>
    <t>/איגודן/מי תהום דיגומים/סומייל דרום ארלוזורוב 96 ת"א- מי אביבים/נקודת דיגום/מתכות</t>
  </si>
  <si>
    <t>/איגודן/מי בת ים/קפה ג'יו קניון בת ים/נקודת דיגום/מתכות</t>
  </si>
  <si>
    <t>/איגודן/שפד"ן/דשן מעוכל/יציאה/מתכות</t>
  </si>
  <si>
    <t>/איגודן/מניב ראשון/אוונטאז' פטיסרי /זרם תעשייתי אחוד/מתכות</t>
  </si>
  <si>
    <t>/איגודן/מניב ראשון/מתוק קינוחים בע"מ/זרם תעשייתי אחוד/מתכות</t>
  </si>
  <si>
    <t>/איגודן/מניב ראשון/קפואים תהילה בע''מ /זרם תעשייתי אחוד/מתכות</t>
  </si>
  <si>
    <t>/איגודן/מי אביבים/מלון ישרוטל רויאל ביץ' תל אביב/שוחה מוצא כללי/מתכות</t>
  </si>
  <si>
    <t>/איגודן/מי אביבים/מלון דה נורמן (המלך אלברט בע"מ KING ALBERT LTD)/שוחה מוצא כללי/מתכות</t>
  </si>
  <si>
    <t>/איגודן/מי אביבים/מלון ויטל - ארידן אחזקות בע"מ/נקודת דיגום/מתכות</t>
  </si>
  <si>
    <t>/איגודן/מי אביבים/מגדל האמנים יפו בע"מ/נקודת דיגום/מתכות</t>
  </si>
  <si>
    <t>/איגודן/מי אביבים/מלון מרקט האוס - רשת מלונות אטלס בע"מ /נקודת דיגום/מתכות</t>
  </si>
  <si>
    <t>/איגודן/מי אביבים/מלון סי נט, מגדל ירושלים בע"מ/נקודת דיגום/מתכות</t>
  </si>
  <si>
    <t>/איגודן/מי אביבים/משכנות רות דניאל/נקודת דיגום/מתכות</t>
  </si>
  <si>
    <t>/איגודן/מי בת ים/רמי לוי העמל בת ים /שוחה אחרונה/מתכות</t>
  </si>
  <si>
    <t>/איגודן/מי בת ים/מאפית מלאני/נקודת דגום/מתכות</t>
  </si>
  <si>
    <t>/איגודן/חולון - מי שקמה/יונימרקט/זרם תעשייתי/מתכות</t>
  </si>
  <si>
    <t>/איגודן/מי אביבים/ג'פניקה בע"מ/נקודת דיגום/מתכות</t>
  </si>
  <si>
    <t>/איגודן/מי אביבים/מיטמרקט הברזל (1)/נקודת דיגום/מתכות</t>
  </si>
  <si>
    <t>/איגודן/מי אביבים/טיב טעם רשתות בע"מ/נקודת דיגום/מתכות</t>
  </si>
  <si>
    <t>/איגודן/מי אביבים/שגב בע"מ/נקודת דיגום/מתכות</t>
  </si>
  <si>
    <t>/איגודן/מי אביבים/וונדר ג'י קפה בע"מ/נקודת דיגום/מתכות</t>
  </si>
  <si>
    <t>/איגודן/מי אביבים/קפ-איט בע"מ/נקודת דיגום/מתכות</t>
  </si>
  <si>
    <t>/איגודן/מי אביבים/שותפות ניהול מגדלי זיו/נקודת דיגום/מתכות</t>
  </si>
  <si>
    <t>/איגודן/מי אביבים/שוק צפון - רימון יזמות וקולינריה בע"מ RIMON - ENTER /זרם אחוד/מתכות</t>
  </si>
  <si>
    <t>/איגודן/מי אביבים/אורון אירועים בע"מ/נקודת דיגום/מתכות</t>
  </si>
  <si>
    <t>/איגודן/מי אביבים/הצורפים 18 אירועים בע"מ/נקודת דיגום/מתכות</t>
  </si>
  <si>
    <t>/איגודן/מי אביבים/רפי בדר/נקודת דיגום/מתכות</t>
  </si>
  <si>
    <t>/איגודן/מי אביבים/ איציק הגדול/זרם אחוד/מתכות</t>
  </si>
  <si>
    <t>/איגודן/מי אביבים/אידאו בפארק (2009) בע"מ/נקודת דיגום/מתכות</t>
  </si>
  <si>
    <t>/איגודן/מי אביבים/הטברנה של צביקי בע"מ/נקודת דיגום/מתכות</t>
  </si>
  <si>
    <t>/איגודן/מי אביבים/מוזס רמת החיל/נקודת דיגום/מתכות</t>
  </si>
  <si>
    <t>/איגודן/מי אביבים/קרמניצקי אירועים בע"מ - איסט תל אביב/זרם אחוד/מתכות</t>
  </si>
  <si>
    <t>/איגודן/מי אביבים/מלון הרודס ת"א (שרתון מוריה)/שוחה מוצא כללי/מתכות</t>
  </si>
  <si>
    <t>/איגודן/מי בת ים/ארומה רוטשילד /זרם תעשייתי אחוד/מתכות</t>
  </si>
  <si>
    <t>/איגודן/הרצליה/מפעל מחוק/נקודת דיגום/מתכות</t>
  </si>
  <si>
    <t>/איגודן/קרית אונו/בומביקס מורי בקניון קרית אונו- לא פעיל/מוצא מפריד שומן/מתכות</t>
  </si>
  <si>
    <t>/איגודן/מי בת ים/סופר שוק החרושת/נקודת דיגום/מתכות</t>
  </si>
  <si>
    <t>/איגודן/מי בת ים/סטלה ביץ'/נקודת דיגום/מתכות</t>
  </si>
  <si>
    <t>/איגודן/מי בת ים/י. לב בראל/מוצא מפריד שומן/מתכות</t>
  </si>
  <si>
    <t>/איגודן/מי תהום דיגומים/תחנת ארלוזורוב- נתע/נקודת דיגום4/מתכות</t>
  </si>
  <si>
    <t>/איגודן/מי תהום דיגומים/תחנת ארלוזורוב- נתע/נקודת דיגום3/מתכות</t>
  </si>
  <si>
    <t>/איגודן/מי תהום דיגומים/תחנת ארלוזורוב- נתע/נקודת דיגום2/מתכות</t>
  </si>
  <si>
    <t>/איגודן/מי תהום דיגומים/תחנת ארלוזורוב- נתע/נקודת דיגום1/מתכות</t>
  </si>
  <si>
    <t>/איגודן/מי תהום דיגומים/נת"ע תחנת יהודית/נקודת דיגום1/מתכות</t>
  </si>
  <si>
    <t>/איגודן/מי בת ים/חוף הדקלים קו הים/נקודת דיגום/מתכות</t>
  </si>
  <si>
    <t>/איגודן/מי בת ים/פונדק בני/מוצא מפריד שומן/מתכות</t>
  </si>
  <si>
    <t>/איגודן/הרצליה/מלון תדמור/שוחה אחרונה/מתכות</t>
  </si>
  <si>
    <t>/איגודן/חולון - מי שקמה/קניון חולון - מפריד גדול/מיכל נטרול של מפריד גדול/מתכות</t>
  </si>
  <si>
    <t>/איגודן/חולון - מי שקמה/יוניון מוטורס/מוצא מתקן/מתכות</t>
  </si>
  <si>
    <t>/איגודן/עין אפק תאגיד מים וביוב/סופר ויקטורי אפק-רמות ניהול מתחמי הריבוע בע"מ/זרם תעשייתי/מתכות</t>
  </si>
  <si>
    <t>/איגודן/מי בת ים/שוקי הדייג/מוצא מפריד/מתכות</t>
  </si>
  <si>
    <t>/איגודן/מי בת ים/שוקיל'ה/יציאה ממפריד/מתכות</t>
  </si>
  <si>
    <t>/איגודן/מי בת ים/ארומה בן גוריון /זרם תעשייתי אחוד/מתכות</t>
  </si>
  <si>
    <t>/איגודן/חולון - מי שקמה/שוק העיר/שוחה אחרונה/מתכות</t>
  </si>
  <si>
    <t>/איגודן/עין אפק תאגיד מים וביוב/שופרסל גבעת טל שלי /מוצא מתקן טפול/מתכות</t>
  </si>
  <si>
    <t>/איגודן/עין אפק תאגיד מים וביוב/מתחם אמות/מפריד מערבי בנין D/מתכות</t>
  </si>
  <si>
    <t>/איגודן/עין אפק תאגיד מים וביוב/מתחם אמות/מפריד מזרחי בנין A/מתכות</t>
  </si>
  <si>
    <t>/איגודן/חולון - מי שקמה/יינות ביתן שאלתיאל/צינור טי/מתכות</t>
  </si>
  <si>
    <t>/איגודן/חולון - מי שקמה/לה פארק /זרם מוצא מפריד/מתכות</t>
  </si>
  <si>
    <t>/איגודן/מי ברק/מגש פרבר/מוצא תעשייתי/מתכות</t>
  </si>
  <si>
    <t>/איגודן/מי בת ים/צחי בשרים (צמרת פלאפל)/זרם מוצא ממפריד/מתכות</t>
  </si>
  <si>
    <t>/איגודן/חולון - מי שקמה/&amp;מוסך קאטרפילר - מוסכים/שוחה אחרונה במתחם/מתכות</t>
  </si>
  <si>
    <t>/איגודן/עין אפק תאגיד מים וביוב/קייטרינג רוזמרין-מדרי גלית/זרם אחוד/מתכות</t>
  </si>
  <si>
    <t>/איגודן/מי בת ים/ג'פניקה בן גוריון בת ים/מוצא מפריד/מתכות</t>
  </si>
  <si>
    <t>/איגודן/חולון - מי שקמה/בית חולים וולפסון/זרם תעשייתי אחוד/מתכות</t>
  </si>
  <si>
    <t>/איגודן/מי בת ים/עזרא ובניו/צינור טי/מתכות</t>
  </si>
  <si>
    <t>/איגודן/מי בת ים/שיבולת השרון העמל/מוצא מפריד/מתכות</t>
  </si>
  <si>
    <t>/איגודן/הרצליה/זוזוברה מטבח/נקודת דיגום/מתכות</t>
  </si>
  <si>
    <t>/איגודן/יהוד/קניון סביונים מזון מהיר/מוצא מפריד/מתכות</t>
  </si>
  <si>
    <t>/איגודן/יהוד/תעשיה אוירית יהוד תממ- לא פעיל/נקודת דיגום/מתכות</t>
  </si>
  <si>
    <t>/איגודן/יהוד/מוסך אור פטישים אופל - OPAL/מוצא מפריד/מתכות</t>
  </si>
  <si>
    <t>/איגודן/חולון - מי שקמה/פטיסרי/ברז דיגום במיכל ניטרול/מתכות</t>
  </si>
  <si>
    <t>/איגודן/חולון - מי שקמה/אופא מזון בריאות/ברז דיגום/מתכות</t>
  </si>
  <si>
    <t>/איגודן/מי תהום דיגומים/פורטל דיפו פ"ת- מי אביבים/מי תהום/מתכות</t>
  </si>
  <si>
    <t>/איגודן/הרצליה/אלור/זרם כללי/מתכות</t>
  </si>
  <si>
    <t>/איגודן/חולון - מי שקמה/איתי מוטורס/מוצא מפריד, משאבה טבולה/מתכות</t>
  </si>
  <si>
    <t>/איגודן/מי תהום דיגומים/פרויקט נחמיה ת"א- מי אביבים/יציאה/מתכות</t>
  </si>
  <si>
    <t>/איגודן/הרצליה/גויה /מוצא מתקן/מתכות</t>
  </si>
  <si>
    <t>/איגודן/הרצליה/קיוטו /מוצא מתקן/מתכות</t>
  </si>
  <si>
    <t>/איגודן/הרצליה/מסעדת סבסטיאן/זרם כללי/מתכות</t>
  </si>
  <si>
    <t>/איגודן/הרצליה/אתניקה/מוצא מתקן/מתכות</t>
  </si>
  <si>
    <t>/איגודן/הרצליה/מרינה וילאג' /זרם כללי/מתכות</t>
  </si>
  <si>
    <t>/איגודן/הרצליה/סנדוויץ פקטורי/מוצא מתקן/מתכות</t>
  </si>
  <si>
    <t>/איגודן/הרצליה/שגב /מוצא מתקן/מתכות</t>
  </si>
  <si>
    <t>/איגודן/הרצליה/מיט אנד רן /מוצא מתקן/מתכות</t>
  </si>
  <si>
    <t>/איגודן/הרצליה/חדר אוכל בבניין סופר פארם/זרם כללי/מתכות</t>
  </si>
  <si>
    <t>/איגודן/הרצליה/חינוואי/מוצא מתקן/מתכות</t>
  </si>
  <si>
    <t>/איגודן/הרצליה/מלון הרודס הרצליה /זרם כללי/מתכות</t>
  </si>
  <si>
    <t>/איגודן/הרצליה/BBB/מוצא מתקן/מתכות</t>
  </si>
  <si>
    <t>/איגודן/הרצליה/שורי בורי /זרם תעשייתי (זרם כללי)/מתכות</t>
  </si>
  <si>
    <t>/איגודן/מיתב תאגיד אזורי למים וביוב/בית השחם/שוחה תעשייתית/מתכות</t>
  </si>
  <si>
    <t>/איגודן/רמת גן/בי"ח שיבא תל השומר (מגזר בי"ח) /שוחה אחרונה/מתכות</t>
  </si>
  <si>
    <t>/איגודן/חולון - מי שקמה/חצי חינם המרכבה חולון/שוחה אחרונה/מתכות</t>
  </si>
  <si>
    <t>/איגודן/מי תהום דיגומים/פרויקט זיגדון בת ים- מי בת ים/זרם מוצא לביוב/מתכות</t>
  </si>
  <si>
    <t>/איגודן/מי אביבים/בית גיל הזהב/שוחה עירונית/מתכות</t>
  </si>
  <si>
    <t>/איגודן/מי תהום דיגומים/ישראליס 9-מי אביבים/זרם מוצא לביוב/מתכות</t>
  </si>
  <si>
    <t>/איגודן/מי תהום דיגומים/TBM דיפו פתח תקוה-נתע/נקודת דיגום/מתכות</t>
  </si>
  <si>
    <t>/איגודן/תאגיד לא לחיוב/רמת גן - לא חיוב/נקודת דיגום/מתכות</t>
  </si>
  <si>
    <t>/איגודן/מי תהום דיגומים/ברק- מי אביבים/יציאה/מתכות</t>
  </si>
  <si>
    <t>/איגודן/מי תהום דיגומים/ישרוטל הקטנה הירקון 298 תא- מי אביבים/זרם מוצא לביוב/מתכות</t>
  </si>
  <si>
    <t>/איגודן/יהוד/מוסך חזי ואלי- לא פעיל/ביוב כללי/מתכות</t>
  </si>
  <si>
    <t>/איגודן/Deleted/מי תהום דיגומים/נקודת דיגום/מתכות</t>
  </si>
  <si>
    <t>/איגודן/מיתב תאגיד אזורי למים וביוב/מסעדת ג'ימס/מוצא מפריד/מתכות</t>
  </si>
  <si>
    <t>/איגודן/מי תהום דיגומים/פנורמה צפון שרגא רפאלי 19, פתח תקוה/יציאה/מתכות</t>
  </si>
  <si>
    <t>/איגודן/מי אביבים/ברקפסט קורנר בע"מ/נקודת דיגום/מתכות</t>
  </si>
  <si>
    <t>/איגודן/מי אביבים/ים של פירות בע"מ דיזנגוף/נקודת דיגום/מתכות</t>
  </si>
  <si>
    <t>/איגודן/מי אביבים/אירלנד ברים בע"מ/נקודת דיגום/מתכות</t>
  </si>
  <si>
    <t>/איגודן/מי אביבים/יקימונו ניהול מסעדות ת"א בע"מ/נקודת דיגום/מתכות</t>
  </si>
  <si>
    <t>/איגודן/מי אביבים/טוני וספה פיצה בע"מ/נקודת דיגום/מתכות</t>
  </si>
  <si>
    <t>/איגודן/מי אביבים/עד העצם אקספרס בע"מ/נקודת דיגום/מתכות</t>
  </si>
  <si>
    <t>/איגודן/מי אביבים/נולה אמריקן בייקרי בע"מ/נקודת דיגום/מתכות</t>
  </si>
  <si>
    <t>/איגודן/מי אביבים/צינה מעשנת בע"מ/נקודת דיגום/מתכות</t>
  </si>
  <si>
    <t>/איגודן/מי אביבים/ארומה הולדינגס בע"מ/נקודת דיגום/מתכות</t>
  </si>
  <si>
    <t>/איגודן/מי אביבים/הרצל רוטשילד בתי קפה בע"מ/נקודת דיגום/מתכות</t>
  </si>
  <si>
    <t>/איגודן/מי אביבים/ מאייסה מסעדות בע"מ/נקודת דיגום/מתכות</t>
  </si>
  <si>
    <t>/איגודן/מי אביבים/קונטנטו מסעדנות בע"מ/נקודת דיגום/מתכות</t>
  </si>
  <si>
    <t>/איגודן/מי אביבים/בי.בי.בי מסעדות בע"מ/נקודת דיגום/מתכות</t>
  </si>
  <si>
    <t>/איגודן/מי אביבים/מיטמרקט הברזל (2)/נקודת דיגום/מתכות</t>
  </si>
  <si>
    <t>/איגודן/מי אביבים/רולדין אבן גבירול (1996) בע"מ/נקודת דיגום/מתכות</t>
  </si>
  <si>
    <t>/איגודן/מי אביבים/שוקלד בר הרצליה בע"מ/נקודת דיגום/מתכות</t>
  </si>
  <si>
    <t>/איגודן/מי אביבים/אביגדור 22 בע"מ/נקודת דיגום/מתכות</t>
  </si>
  <si>
    <t>/איגודן/מי אביבים/סביח פרישמן בע"מ/נקודת דיגום/מתכות</t>
  </si>
  <si>
    <t>/איגודן/מי אביבים/ג'פניקה סושי בר בע"מ ת"א,/נקודת דיגום/מתכות</t>
  </si>
  <si>
    <t>/איגודן/תאגיד לא לחיוב/קו ניקוז עירוני רח' הררי רמת גן/נקודת דיגום/מתכות</t>
  </si>
  <si>
    <t>/איגודן/מי אביבים/אבי רכאח /נקודת דיגום/מתכות</t>
  </si>
  <si>
    <t>/איגודן/מי אביבים/לב-ים שיווק דגים בע"מ/נקודת דיגום/מתכות</t>
  </si>
  <si>
    <t>/איגודן/מיתב תאגיד אזורי למים וביוב/ג'פניקה פתח תקוה /זרם תעשייתי/מתכות</t>
  </si>
  <si>
    <t>/איגודן/מיתב תאגיד אזורי למים וביוב/מתחם בית רם/ביוב כללי/מתכות</t>
  </si>
  <si>
    <t>/איגודן/מי אביבים/אודי בכור שיווק דגים /נקודת דיגום/מתכות</t>
  </si>
  <si>
    <t>/איגודן/מי אביבים/חנן אלמקיאס/נקודת דיגום/מתכות</t>
  </si>
  <si>
    <t>/איגודן/מי אביבים/וליד אבו אלעפיה/נקודת דיגום/מתכות</t>
  </si>
  <si>
    <t>/איגודן/מי אביבים/שלומית בן חור/נקודת דיגום/מתכות</t>
  </si>
  <si>
    <t>/איגודן/מי אביבים/אבי רוקח /נקודת דיגום/מתכות</t>
  </si>
  <si>
    <t>/איגודן/מי אביבים/מוסך מ.א.ש/נקודת דיגום/מתכות</t>
  </si>
  <si>
    <t>/איגודן/מי אביבים/דרכים מרכזי שרות לרכב בע"מ/נקודת דיגום/מתכות</t>
  </si>
  <si>
    <t>/איגודן/מיתב תאגיד אזורי למים וביוב/מייפל גן ארועים/זרם תעשייתי/מתכות</t>
  </si>
  <si>
    <t>/איגודן/מי אביבים/מלון הילטון/שוחה מוצא כללי/מתכות</t>
  </si>
  <si>
    <t>/איגודן/מי בת ים/מלון לאונרדו (מרקיורי)/שוחה אחרונה/מתכות</t>
  </si>
  <si>
    <t>/איגודן/מי תהום דיגומים/יהודה המכבי 31 תל אביב/יציאה/מתכות</t>
  </si>
  <si>
    <t>/איגודן/מי תהום דיגומים/צפת 8 פינת דרויאנוב תל אביב/יציאה/מתכות</t>
  </si>
  <si>
    <t>/איגודן/מי בת ים/בית אבות נוה באבוב/שוחה אחרונה/מתכות</t>
  </si>
  <si>
    <t>/איגודן/מי בת ים/מוסך מרץ/שוחה אחרונה/מתכות</t>
  </si>
  <si>
    <t>/איגודן/מי בת ים/מוסך דן בת ים/שוחה אחרונה/מתכות</t>
  </si>
  <si>
    <t>/איגודן/מי תהום דיגומים/מרזוק ועזר 7-9, תל אביב/יציאה/מתכות</t>
  </si>
  <si>
    <t>/איגודן/מי בת ים/אולם אירועים בלג'יו( בת ים)/שוחה אחרונה/מתכות</t>
  </si>
  <si>
    <t>/איגודן/מיתב תאגיד אזורי למים וביוב/זוגלובק אתר לוגיסטי פ"ת/מפריד שומנים/מתכות</t>
  </si>
  <si>
    <t>/איגודן/מי בת ים/ת. דלק יעד הכוכב (ס.ה.ד.ן)/שוחה אחרונה/מתכות</t>
  </si>
  <si>
    <t>/איגודן/מי תהום דיגומים/תחנת אלנבי נת"ע - מי אביבים/נקודת דיגום/מתכות</t>
  </si>
  <si>
    <t>/איגודן/מי תהום דיגומים/פרויקט זיגדון בת ים שעון מס' 2 /נקודת דיגום/מתכות</t>
  </si>
  <si>
    <t>/איגודן/מי תהום דיגומים/ YBOX יוחנן הסנדלר בת ים/יציאה/מתכות</t>
  </si>
  <si>
    <t>/איגודן/מי תהום דיגומים/המרד נוה צדק הרב קוק, תל אביב/יציאה/מתכות</t>
  </si>
  <si>
    <t>/איגודן/מי בת ים/&amp;דור אלון קוממיות - תדלוק/שוחה אחרונה/מתכות</t>
  </si>
  <si>
    <t>/איגודן/מי בת ים/בית אבות נווה באבוב מגזר בתי מלון/שוחה אחרונה/מתכות</t>
  </si>
  <si>
    <t>/איגודן/תאגיד לא לחיוב/בת ים - לא לחיוב/נקודת דיגום/מתכות</t>
  </si>
  <si>
    <t>/איגודן/מי תהום דיגומים/יהודה המכבי 50 ת"א/נקודת דיגום/מתכות</t>
  </si>
  <si>
    <t>/איגודן/מי תהום דיגומים/מבנה גזית דרך בגין 148ת"א/נקודת דיגום/מתכות</t>
  </si>
  <si>
    <t>/איגודן/יהוד/קניון סביונים מזון מהיר/מפריד חניון –תת קרקעי/מתכות</t>
  </si>
  <si>
    <t>/איגודן/מי בת ים/מלון ארמון ים/שוחה אחרונה/מתכות</t>
  </si>
  <si>
    <t>/איגודן/מי בת ים/פראג הקטנה/נקודת דיגום/מתכות</t>
  </si>
  <si>
    <t>/איגודן/מי בת ים/מאפיית אריאל/נקודת דיגום/מתכות</t>
  </si>
  <si>
    <t>/איגודן/מי בת ים/מאפיית לחמנו /זרם תעשייתי/מתכות</t>
  </si>
  <si>
    <t>/איגודן/מי תהום דיגומים/אלנבי 15פנת אידלסון 1 ת"א /נקודת דיגום/מתכות</t>
  </si>
  <si>
    <t>/איגודן/מי תהום דיגומים/צפת 8  שעון חדש 207647 ת"א/נקודת דיגום/מתכות</t>
  </si>
  <si>
    <t>/איגודן/מי בת ים/BG99 /נקודת דיגום/מתכות</t>
  </si>
  <si>
    <t>/איגודן/מי בת ים/יוחננוף/ברז דיגום/מתכות</t>
  </si>
  <si>
    <t>/איגודן/מי אביבים/טארה החזקות, ניהול והשקעות במלונות בע"מ /נקודת דיגום/מתכות</t>
  </si>
  <si>
    <t>/איגודן/מי אביבים/ירקון 48 אכסניות בע"מ HOSTEL YARKON 48 L/נקודת דיגום/מתכות</t>
  </si>
  <si>
    <t>/איגודן/מי אביבים/מלון אימפריאל תל-אביב בעמ/נקודת דיגום/מתכות</t>
  </si>
  <si>
    <t>/איגודן/מי אביבים/מלון לילי אנד בלום בע"מ HOTEL LILY AND B/נקודת דיגום/מתכות</t>
  </si>
  <si>
    <t>/איגודן/מי אביבים/די.בי.מלונות בע"מ D.B.HOTELS LTD/נקודת דיגום/מתכות</t>
  </si>
  <si>
    <t>/איגודן/מי אביבים/מלון גולדן בי'ץ תל אביב בע"מ GOLDEN BEAC/נקודת דיגום/מתכות</t>
  </si>
  <si>
    <t>/איגודן/מי אביבים/גיל גל ניהול שיווק ואחזקת מלונות בע"מ /נקודת דיגום/מתכות</t>
  </si>
  <si>
    <t>/איגודן/מי אביבים/רשת מלונות אטלס בע"מ ATLAS GROUP HOTELS מלונות אטלס בע''מ/נקודת דיגום/מתכות</t>
  </si>
  <si>
    <t>/איגודן/מי אביבים/לחם ושעשועים בע"מ /נקודת דיגום/מתכות</t>
  </si>
  <si>
    <t>/איגודן/מי אביבים/לחמנינה מאפיות בע"מ LACHMANINA BAKERIES /נקודת דיגום/מתכות</t>
  </si>
  <si>
    <t>/איגודן/מי אביבים/מסעדה הוטל מוטיפיורי (אר.טו.אם קורפוראשיין בע"מ) /נקודת דיגום/מתכות</t>
  </si>
  <si>
    <t>/איגודן/מי אביבים/טורקיז א.ס. בע"מ /זרם אחוד/מתכות</t>
  </si>
  <si>
    <t>/איגודן/מי אביבים/מלון מקסים תא בע"מ/נקודת דיגום/מתכות</t>
  </si>
  <si>
    <t>/איגודן/מי אביבים/פאלאס אמריקה - חברה לדיור מוגן בע"מ /נקודת דיגום/מתכות</t>
  </si>
  <si>
    <t>/איגודן/מי אביבים/נאות התיכון בע"מ NEOT HATICHON LTD./נקודת דיגום/מתכות</t>
  </si>
  <si>
    <t>/איגודן/מי אביבים/מרכז משען בע"מ (חל"צ) (שלונסקי אברם /מוצא כללי/מתכות</t>
  </si>
  <si>
    <t>/איגודן/מי תהום דיגומים/פרויקט מי תהום מי רמת גן/נקודת דיגום/מתכות</t>
  </si>
  <si>
    <t>/איגודן/מי תהום דיגומים/פרויקט מי תהום נת"ע בן צבי/נקודת דיגום/מתכות</t>
  </si>
  <si>
    <t>/איגודן/מי אביבים/גרנדביי מלונות בע"מ GRANDBAY HOTELS LTD/נקודת דיגום/מתכות</t>
  </si>
  <si>
    <t>/איגודן/מי אביבים/פרימה מלונות ותיירות ישראל 1977 בע"מ PRI/נקודת דיגום/מתכות</t>
  </si>
  <si>
    <t>/איגודן/מי אביבים/אברהם הוסטל תל אביב בע"מ ABRAHAM HOSTEL /נקודת דיגום/מתכות</t>
  </si>
  <si>
    <t>/איגודן/מי אביבים/מלון אדיב בעמ /נקודת דיגום/מתכות</t>
  </si>
  <si>
    <t>/איגודן/מי אביבים/אגודת אכסניות נוער בישראל (אנ"א) (ע"ר/נקודת דיגום/מתכות</t>
  </si>
  <si>
    <t>/איגודן/מי אביבים/ארידן אחזקות בע"מ (בור שאיבה אזור כתום)/מוצא כללי/מתכות</t>
  </si>
  <si>
    <t>/איגודן/מי בת ים/גיטה ג'ולרי/נקודת דיגום/מתכות</t>
  </si>
  <si>
    <t>/איגודן/מי תהום דיגומים/זיגדון מד מים אלקטרוני/נקודת דיגום/מתכות</t>
  </si>
  <si>
    <t>/איגודן/מי תהום דיגומים/פרויקט מי תהום מי אביבים /נקודת דיגום/מתכות</t>
  </si>
  <si>
    <t>/איגודן/מי תהום דיגומים/פרויקט מי תהום מי בת ים /נקודת דיגום/מתכות</t>
  </si>
  <si>
    <t>/איגודן/מי בת ים/מרכז המאפה/נקודת דיגום/מתכות</t>
  </si>
  <si>
    <t>/איגודן/מי בת ים/מאפיית שיבולת השרון קוממיות /זרם תעשייתי/מתכות</t>
  </si>
  <si>
    <t>/איגודן/מי בת ים/מוצרט/נקודת דיגום/מתכות</t>
  </si>
  <si>
    <t>/איגודן/מי בת ים/סלטי בנזאי /נק' ניקוז שפכים לקו ביוב/מתכות</t>
  </si>
  <si>
    <t>/איגודן/מי אביבים/מלון קוסמופולטן 1971 בע"מ (שרתון תל אביב)/שוחה מוצא כללי/מתכות</t>
  </si>
  <si>
    <t>/איגודן/מי בת ים/מסעדת חוף תאיו/שוחה אחרונה/מתכות</t>
  </si>
  <si>
    <t>/איגודן/מי תהום דיגומים/אתר מגרש 1 סיטי גבעתיים/נקודת דיגום/מתכות</t>
  </si>
  <si>
    <t>/איגודן/מי אביבים/דגימים בע"מ DAGIMIM LTD/נקודת דיגום/מתכות</t>
  </si>
  <si>
    <t>/איגודן/מניב ראשון/דלק חב' הדלק הישראלי /נקודת דיגום/מתכות</t>
  </si>
  <si>
    <t>/איגודן/רמת גן/המגדניה של שפיצר/מוצא מתקן טפול/מתכות</t>
  </si>
  <si>
    <t>/איגודן/מי אביבים/מאריס דגים בע"מ /נקודת דיגום/מתכות</t>
  </si>
  <si>
    <t>/איגודן/מי אביבים/הרנט חוף מציצים בע"מ HARNET METSITSIM BE/נקודת דיגום/מתכות</t>
  </si>
  <si>
    <t>/איגודן/מי אביבים/ים של פירות בע"מ  הברזל/נקודת דיגום/מתכות</t>
  </si>
  <si>
    <t>/איגודן/מי אביבים/בית מתכת בעמ/נקודת דיגום/מתכות</t>
  </si>
  <si>
    <t>/איגודן/מי אביבים/סאנטק ציפויים בע"מ SUNTECH COATING LTD/נקודת דיגום/מתכות</t>
  </si>
  <si>
    <t>/איגודן/מי אביבים/א נ אופנהיים אמנות מתכת בע'מ/נקודת דיגום/מתכות</t>
  </si>
  <si>
    <t>/איגודן/מי אביבים/הצורפים חיפה (1998) בע"מ HAZORFIN HAIFA /נקודת דיגום/מתכות</t>
  </si>
  <si>
    <t>/איגודן/מי אביבים/ויגו תכשיטים בע"מ VIGO JEWELRY LTD/נקודת דיגום/מתכות</t>
  </si>
  <si>
    <t>/איגודן/מי אביבים/א.ש שיא שטיפת רכב בע"מ / מוצא כללי/מתכות</t>
  </si>
  <si>
    <t>/איגודן/מי אביבים/אבניר חברה לרכב בע"מ /נקודת דיגום/מתכות</t>
  </si>
  <si>
    <t>/איגודן/מי אביבים/מוסך אלכס " סנדר" ובניו בע"מ /נקודת דיגום/מתכות</t>
  </si>
  <si>
    <t>/איגודן/מי אביבים/יורודרייב  ניהול ציי רכב והשכרה בע"מ /נקודת דיגום/מתכות</t>
  </si>
  <si>
    <t>/איגודן/מי אביבים/רכב דוד, מוסכים ש.ר.ד. (1995) בע"מ /נקודת דיגום/מתכות</t>
  </si>
  <si>
    <t>/איגודן/מי אביבים/גרפוליט מפעלי דפוס בעמ/נקודת דיגום/מתכות</t>
  </si>
  <si>
    <t>/איגודן/מי אביבים/הדפוס החדש בעמ/נקודת דיגום/מתכות</t>
  </si>
  <si>
    <t>/איגודן/מי אביבים/ברוך זבדה-בועות/זרם תעשייתי אחוד/מתכות</t>
  </si>
  <si>
    <t>/איגודן/מי אביבים/אר.טו.אם קורפוראשיין בע"מ - בניין פנורמה/זרם אחוד/מתכות</t>
  </si>
  <si>
    <t>/איגודן/מי אביבים/ג'ירף מסעדות בע"מ GIRAFFE RESTAURANTS LT/נקודת דיגום/מתכות</t>
  </si>
  <si>
    <t>/איגודן/מי אביבים/ספיריטו מסעדנות בע"מ SPIRITO RESTAURANTS/נקודת דיגום/מתכות</t>
  </si>
  <si>
    <t>/איגודן/מי אביבים/אביאל אוסלנדר/נקודת דיגום/מתכות</t>
  </si>
  <si>
    <t>/איגודן/מי אביבים/קרפצ'ו בר בע"מ CARPACCIO BAR LTD/נקודת דיגום/מתכות</t>
  </si>
  <si>
    <t>/איגודן/מי אביבים/פי.אס.ג'יי קונסלטינג בע"מ PSJ CONSULTING/נקודת דיגום/מתכות</t>
  </si>
  <si>
    <t>/איגודן/מי אביבים/א.ב.מצדה קפה מרינה בע"מ A.B. MEZADA COFF/זרם תעשייתי אחוד/מתכות</t>
  </si>
  <si>
    <t>/איגודן/מי אביבים/גאיה רינר בע"מ - מסעדת דלאל /זרם אחוד/מתכות</t>
  </si>
  <si>
    <t>/איגודן/מי אביבים/טזורו בע"מ /זרם אחוד/מתכות</t>
  </si>
  <si>
    <t>/איגודן/מי אביבים/אופרה איטליאנה בע"מ OPERA ITALIANA LTD/נקודת דיגום/מתכות</t>
  </si>
  <si>
    <t>/איגודן/מי אביבים/טופולופומפו בע"מ TOPOLOPOMPO LTD/נקודת דיגום/מתכות</t>
  </si>
  <si>
    <t>/איגודן/מי אביבים/גרינברג ביסטרו בע"מ GRINBERG BISTRO LTD/נקודת דיגום/מתכות</t>
  </si>
  <si>
    <t>/איגודן/מי אביבים/מסעדת דליקטסן (אר.טו.אם קורפוראשיין בע"מ) /זרם אחוד/מתכות</t>
  </si>
  <si>
    <t>/איגודן/מי אביבים/אמורה מיו בע"מ /נקודת דיגום/מתכות</t>
  </si>
  <si>
    <t>/איגודן/מי אביבים/צפרה בע"מ ZEPRA LTD/נקודת דיגום/מתכות</t>
  </si>
  <si>
    <t>/איגודן/מי אביבים/וויזיוויג בע"מ /נקודת דיגום/מתכות</t>
  </si>
  <si>
    <t>/איגודן/מי אביבים/מזל וברכה - הסעדה בע"מ MAZAL &amp; BRACHA - מסעדת מסה/מוצא מפריד שומן/מתכות</t>
  </si>
  <si>
    <t>/איגודן/מיתב תאגיד אזורי למים וביוב/בית רבקה/שוחה ליד השער/מתכות</t>
  </si>
  <si>
    <t>/איגודן/מי בת ים/מוסך דנין/שוחה אחרונה/מתכות</t>
  </si>
  <si>
    <t>/איגודן/שפד"ן/מי תסנין/מי תסנין חודשי/מתכות</t>
  </si>
  <si>
    <t>/איגודן/שפד"ן/מי תסנין/מי תסנין יומי פעמיים בשבוע/מתכות</t>
  </si>
  <si>
    <t>/איגודן/רמת גן/פיור קלין/זרם תעשייתי/מתכות</t>
  </si>
  <si>
    <t>/איגודן/מניב ראשון/קניון הבאר/שוחה אחרונה/מתכות</t>
  </si>
  <si>
    <t>/איגודן/עין נטפים/מלון נובה /נקודת דיגום/מתכות</t>
  </si>
  <si>
    <t>/איגודן/עין נטפים/הרי אדום (ארכדיה ספא)/נקודת דיגום/מתכות</t>
  </si>
  <si>
    <t>/איגודן/עין נטפים/מלון בי קלאב /נקודת דיגום/מתכות</t>
  </si>
  <si>
    <t>/איגודן/עין נטפים/מוסך הבנים/נקודת דיגום/מתכות</t>
  </si>
  <si>
    <t>/איגודן/עין נטפים/אל גאוצ'ו/נקודת דיגום/מתכות</t>
  </si>
  <si>
    <t>/איגודן/עין נטפים/פז אסא את לשם/נקודת דיגום/מתכות</t>
  </si>
  <si>
    <t>/איגודן/עין נטפים/פרימה מיוזיק/נקודת דיגום/מתכות</t>
  </si>
  <si>
    <t>/איגודן/עין נטפים/אילן/נקודת דיגום/מתכות</t>
  </si>
  <si>
    <t>/איגודן/עין נטפים/קניון מול הים/נקודת דיגום/מתכות</t>
  </si>
  <si>
    <t>/איגודן/מניב ראשון/בנדיקט ראשלצ/שוחה אחרונה/מתכות</t>
  </si>
  <si>
    <t>/איגודן/עין אפק תאגיד מים וביוב/תחנת תדלוק דור אלון אפק/זרם תעשייתי אחוד/מוצא מתקן טפול/מתכות</t>
  </si>
  <si>
    <t>/איגודן/שפד"ן/אורמידן/נקודת דיגום/מתכות</t>
  </si>
  <si>
    <t>/איגודן/עין נטפים/אסטרל מאריס (סי סייד)/נקודת דיגום/מתכות</t>
  </si>
  <si>
    <t>/איגודן/מי אביבים/מלון שלום/נקודת דיגום/מתכות</t>
  </si>
  <si>
    <t>/איגודן/עין נטפים/קראון פלזה/נקודת דיגום/מתכות</t>
  </si>
  <si>
    <t>/איגודן/עין נטפים/שוק דגים/נקודת דיגום/מתכות</t>
  </si>
  <si>
    <t>/איגודן/מניב ראשון/קניון עזריאלי ראשונים/שוחה אחרונה/מתכות</t>
  </si>
  <si>
    <t>/איגודן/מניב ראשון/קניון רוטשילד/שוחה אחרונה/מתכות</t>
  </si>
  <si>
    <t>/איגודן/מניב ראשון/פאו- וואו/נקודת דיגום/מתכות</t>
  </si>
  <si>
    <t>/איגודן/מניב ראשון/קפה פולה /שוחה אחרונה/מתכות</t>
  </si>
  <si>
    <t>/איגודן/מניב ראשון/ המאפיה של הרמן /צינור T/מתכות</t>
  </si>
  <si>
    <t>/איגודן/מניב ראשון/מטעמי ישראל בע"מ/מוצא מפריד שומן/מתכות</t>
  </si>
  <si>
    <t>/איגודן/מי תהום דיגומים/דרך אם המושבות נתע/שפכים מינהור/מתכות</t>
  </si>
  <si>
    <t>/איגודן/מי תהום דיגומים/נתע צ'מבר מערב /נקודת דיגום/מתכות</t>
  </si>
  <si>
    <t>/איגודן/מי תהום דיגומים/נתע  תחנת בן גוריון ב"ב/נקודת דיגום/מתכות</t>
  </si>
  <si>
    <t>/איגודן/מי תהום דיגומים/אתר מנהרות מקשרות נתע /מקשרת 32 נתע/מתכות</t>
  </si>
  <si>
    <t>/איגודן/עין נטפים/מט"ש אילת/נקודת דיגום/מתכות</t>
  </si>
  <si>
    <t>/איגודן/עין נטפים/מכבסת הים האדום/נקודת דיגום/מתכות</t>
  </si>
  <si>
    <t>/איגודן/מי תהום דיגומים/קהילת לודג' 50-60 תל אביב/נקודת דיגום/מתכות</t>
  </si>
  <si>
    <t>/איגודן/עין נטפים/דן (מערב)/נקודת דיגום/מתכות</t>
  </si>
  <si>
    <t>/איגודן/רמת גן/מכבסת ניחוחות /זרם תעשייתי/מתכות</t>
  </si>
  <si>
    <t>/איגודן/רמת גן/מכבסת אוקיינוס /זרם תעשייתי/מתכות</t>
  </si>
  <si>
    <t>/איגודן/רמת גן/מכבסת קשר /זרם תעשייתי/מתכות</t>
  </si>
  <si>
    <t>/איגודן/עין נטפים/בית חולים יוספטל/נקודת דיגום/מתכות</t>
  </si>
  <si>
    <t>/איגודן/רמת גן/מכבסת אואזיס/זרם תעשייתי/מתכות</t>
  </si>
  <si>
    <t>/איגודן/רמת גן/מכבסת יובל /זרם תעשייתי/מתכות</t>
  </si>
  <si>
    <t>/איגודן/מניב ראשון/ג'י.אר.אס (2016)/שוחה אחרונה/מתכות</t>
  </si>
  <si>
    <t>/איגודן/מניב ראשון/טירת הכסף בע''מ /שוחה אחרונה/מתכות</t>
  </si>
  <si>
    <t>/איגודן/חולון - מי שקמה/תחנת דלק יעד/מוצא מתקן טיפול/מתכות</t>
  </si>
  <si>
    <t>/איגודן/עין נטפים/רויאל ביץ (חניון) /נקודת דיגום/מתכות</t>
  </si>
  <si>
    <t>/איגודן/חולון - מי שקמה/א. תחזוקת אוטובוסים בע"מ /מוצא מתקן/מתכות</t>
  </si>
  <si>
    <t>/איגודן/חולון - מי שקמה/דגן שמים בע"מ/זרם תעשייתי אחוד-מוצא מתקן/מתכות</t>
  </si>
  <si>
    <t>/איגודן/עין נטפים/הילטון מלכת שבא (חדר מים) /נקודת דיגום/מתכות</t>
  </si>
  <si>
    <t>/איגודן/עין נטפים/קלאב הוטל (חניון) /נקודת דיגום/מתכות</t>
  </si>
  <si>
    <t>/איגודן/עין נטפים/רויאל גארדן (בולווארד) /נקודת דיגום/מתכות</t>
  </si>
  <si>
    <t>/איגודן/עין נטפים/תחנת מעבר לפסולת/נקודת דיגום/מתכות</t>
  </si>
  <si>
    <t>/איגודן/מיתב תאגיד אזורי למים וביוב/מוסך אלברט/מוצא מפריד/מתכות</t>
  </si>
  <si>
    <t>/איגודן/מי תהום דיגומים/אתר מנהרות מקשרות נתע /מקשרת 31 נתע/מתכות</t>
  </si>
  <si>
    <t>/איגודן/שפד"ן/מי תסנין/מי נטל צנטריפוגות/מתכות</t>
  </si>
  <si>
    <t>/איגודן/מי ברק/מלון ויזניץ/שוחת הביוב האחרונה בחצר המפעל/מתכות</t>
  </si>
  <si>
    <t>/איגודן/מי ברק/ביסקוטי/מוצא זרם תעשייתי/מתכות</t>
  </si>
  <si>
    <t>/איגודן/מי ברק/מרכז סיעוד וותיקים/מוצא זרם תעשייתי/מתכות</t>
  </si>
  <si>
    <t>/איגודן/תאגיד לא לחיוב/AMS ללא חיוב/נקודת דיגום/מתכות</t>
  </si>
  <si>
    <t>/איגודן/עין נטפים/מלון אריאה/נקודת דיגום/מתכות</t>
  </si>
  <si>
    <t>/איגודן/מיתב תאגיד אזורי למים וביוב/חב' אחים חדד בע"מ/זרם תעשייתי/מתכות</t>
  </si>
  <si>
    <t>/איגודן/מי בת ים/ישראל היום/שוחה אחרונה/מתכות</t>
  </si>
  <si>
    <t>/איגודן/מי בת ים/בית מאפה כרמים - שוקיס/זרם תעשייתי/מתכות</t>
  </si>
  <si>
    <t>/איגודן/מי בת ים/ויקטורי מסעדה/זרם תעשייתי/מתכות</t>
  </si>
  <si>
    <t>/איגודן/רמת גן/דפוס א.א/זרם תעשייתי/מתכות</t>
  </si>
  <si>
    <t>/איגודן/רמת גן/הפנסטנס/זרם תעשייתי/מתכות</t>
  </si>
  <si>
    <t>/איגודן/רמת גן/טכשיטי בורוכוב/זרם תעשייתי/מתכות</t>
  </si>
  <si>
    <t>/איגודן/מניב ראשון/ ליבי ייצור ושווק בע''מ /שוחה אחרונה/מתכות</t>
  </si>
  <si>
    <t>/איגודן/מניב ראשון/א.ה כיף קפה 2014 בע"מ (אתיקם לשעבר/שוחה אחרונה/מתכות</t>
  </si>
  <si>
    <t>/איגודן/מניב ראשון/אסיה ראשל''צ בע''מ (ג'ירף) /שוחה אחרונה/מתכות</t>
  </si>
  <si>
    <t>/איגודן/מניב ראשון/ארומה סינמה סיטי בע''מ/שוחה אחרונה/מתכות</t>
  </si>
  <si>
    <t>/איגודן/מניב ראשון/לאנדורה השקעות בע''מ/שוחה אחרונה/מתכות</t>
  </si>
  <si>
    <t>/איגודן/הרצליה/מלון רפבליקה/שוחה אחרונה/מתכות</t>
  </si>
  <si>
    <t>/איגודן/הרצליה/מלון NYX/שוחה אחרונה/מתכות</t>
  </si>
  <si>
    <t>/איגודן/אור - יהודה -  מי שקמה/EMS/נקודת דיגום תעשייתית/מתכות</t>
  </si>
  <si>
    <t>/איגודן/בית דגן - מי שקמה/סלטי הגן/נקודת דיגום לתעשייתית/מתכות</t>
  </si>
  <si>
    <t>/איגודן/בית דגן - מי שקמה/דרום אמריקה בשרים/נקודת דיגום תעשייתית/מתכות</t>
  </si>
  <si>
    <t>/איגודן/קרית אונו/מתחם מזון- אונו מרקט/זרם תעשייתי אחוד/מתכות</t>
  </si>
  <si>
    <t>/איגודן/קרית אונו/מסעדת קיסו- אונו מרקט/זרם תעשייתי אחוד/מתכות</t>
  </si>
  <si>
    <t>/איגודן/מי בת ים/שלגיה/זרם תעשייתי/מתכות</t>
  </si>
  <si>
    <t>/איגודן/מיתב תאגיד אזורי למים וביוב/אנאל איוונט (גני אליאל 2014 בע"מ)/שוחת ביוב אחרונה בעסק/מתכות</t>
  </si>
  <si>
    <t>/איגודן/מיתב תאגיד אזורי למים וביוב/מוסך מנופים לרכב (שמואל רומנו/שמוליק הידראוליקה בע"מ)/שוחת ביוב אחרונה בחצר העסק/מתכות</t>
  </si>
  <si>
    <t>/איגודן/מיתב תאגיד אזורי למים וביוב/לה פאילומה בלנקה 201 בע"מ/שוחת ביוב אחרונה בחצר העסק/מתכות</t>
  </si>
  <si>
    <t>/איגודן/מיתב תאגיד אזורי למים וביוב/מוסך אדנים/שוחת ביוב אחרונה בחצר העסק/מתכות</t>
  </si>
  <si>
    <t>/איגודן/מיתב תאגיד אזורי למים וביוב/ד. לגזיאל נכסים /זרם תעשייתי/מתכות</t>
  </si>
  <si>
    <t>/איגודן/מיתב תאגיד אזורי למים וביוב/מאפית גדרון - ללא גלוטן/זרם תעשייתי/מתכות</t>
  </si>
  <si>
    <t>/איגודן/מיתב תאגיד אזורי למים וביוב/צ'יינה סיביל &amp; דניה / דיפו שנקר/זרם תעשייתי/מתכות</t>
  </si>
  <si>
    <t>/איגודן/עין נטפים/פאגו פאגו/נקודת דיגום/מתכות</t>
  </si>
  <si>
    <t>/איגודן/עין נטפים/אגדיר/נקודת דיגום/מתכות</t>
  </si>
  <si>
    <t>/איגודן/עין נטפים/קיבוץ אילות/נקודת דיגום/מתכות</t>
  </si>
  <si>
    <t>/איגודן/עין נטפים/דגימות פנימיות/נקודת דיגום/מתכות</t>
  </si>
  <si>
    <t>/איגודן/מיתב תאגיד אזורי למים וביוב/טביב/ אקוכם/ מינרלי/מיכל דיגום- זרם תעשייתי/מתכות</t>
  </si>
  <si>
    <t>/איגודן/מיתב תאגיד אזורי למים וביוב/טביב/ אקוכם/ אורגני/מיכל דיגום- זרם תעשייתי/מתכות</t>
  </si>
  <si>
    <t>/איגודן/יהוד/קניון סביונים/שוחה אחרונה/מתכות</t>
  </si>
  <si>
    <t>/איגודן/עין נטפים/מיצפה תת ימי דרום/נקודת דיגום/מתכות</t>
  </si>
  <si>
    <t>/איגודן/עין נטפים/חוף המיגדלור/נקודת דיגום/מתכות</t>
  </si>
  <si>
    <t>/איגודן/עין נטפים/המחבוא של אדי/נקודת דיגום/מתכות</t>
  </si>
  <si>
    <t>/איגודן/עין נטפים/מיקה/נקודת דיגום/מתכות</t>
  </si>
  <si>
    <t>/איגודן/עין נטפים/קיטרינג שירז/נקודת דיגום/מתכות</t>
  </si>
  <si>
    <t>/איגודן/מניב ראשון/אמיליה - גבעת האירוסים/שוחה אחרונה/מתכות</t>
  </si>
  <si>
    <t>/איגודן/מניב ראשון/מפלים/שוחה אחרונה/מתכות</t>
  </si>
  <si>
    <t>/איגודן/מניב ראשון/לאגו האגם כנסים ואירועים/זרם תעשייתי/מתכות</t>
  </si>
  <si>
    <t>/איגודן/מיתב תאגיד אזורי למים וביוב/מוסך שחק/שוחה אחרונה/מתכות</t>
  </si>
  <si>
    <t>/איגודן/מניב ראשון/פראיסו אירועים בע''מ/שוחה אחרונה/מתכות</t>
  </si>
  <si>
    <t>/איגודן/עין נטפים/בסיס חיל הים/נקודת דיגום/מתכות</t>
  </si>
  <si>
    <t>/איגודן/מי תהום דיגומים/בניין ספירלה - עזריאלי/נקודת דיגום/מתכות</t>
  </si>
  <si>
    <t>/איגודן/עין נטפים/חוף ציון/נקודת דיגום/מתכות</t>
  </si>
  <si>
    <t>/איגודן/עין אפק תאגיד מים וביוב/פרטנר תקשורת בע"מ/זרם כללי/מתכות</t>
  </si>
  <si>
    <t>/איגודן/מי תהום דיגומים/בלו וויקס (בלו מול) - גלילות תל אביב/נקודת דיגום/מתכות</t>
  </si>
  <si>
    <t>/איגודן/עין נטפים/מכבסת רויאל סנטר/נקודת דיגום/מתכות</t>
  </si>
  <si>
    <t>/איגודן/שפד"ן/בוצה חוזרת שלב א'1/יציאה/מתכות</t>
  </si>
  <si>
    <t>/איגודן/מי גבעתיים – מפעלי מים וביוב/פלאפון תקשורת/שוחה אחרונה/מתכות</t>
  </si>
  <si>
    <t>/איגודן/הרצליה/גן סיפור/זרם כללי/מתכות</t>
  </si>
  <si>
    <t>/איגודן/מניב ראשון/תחנת דלק ELEVEN/זרם תעשייתי אחוד/מתכות</t>
  </si>
  <si>
    <t>/איגודן/מניב ראשון/נאפיס (חולון) א.ת.חדש/זרם כללי/מתכות</t>
  </si>
  <si>
    <t>/איגודן/מי גבעתיים – מפעלי מים וביוב/בית אבות משען/שוחה אחרונה/מתכות</t>
  </si>
  <si>
    <t>/איגודן/מי גבעתיים – מפעלי מים וביוב/בית אבות שלווה/שוחה אחרונה/מתכות</t>
  </si>
  <si>
    <t>/איגודן/מי גבעתיים – מפעלי מים וביוב/ג'פניקה/מוצא מפריד/מתכות</t>
  </si>
  <si>
    <t>/איגודן/מי גבעתיים – מפעלי מים וביוב/בית אבות גלבוע/שוחה אחרונה/מתכות</t>
  </si>
  <si>
    <t>/איגודן/הוד השרון/שולמית קוסמטיקה ואירוסול (1999) בע''מ/זרם תעשייתי אחוד/מתכות</t>
  </si>
  <si>
    <t>/איגודן/מי תהום דיגומים/מגרש 7 רחוב הארבעה/זרם מי תהום לביוב/מתכות</t>
  </si>
  <si>
    <t>/איגודן/הרצליה/ בית מגדלי אקרשטיין/רחוב המנופים - זרם כללי/מתכות</t>
  </si>
  <si>
    <t>/איגודן/מי ברק/אריסטוקרט/מוצא זרם תעשייתי/מתכות</t>
  </si>
  <si>
    <t>/איגודן/מי בת ים/פרשמרקט/מוצא מפריד שומן קצבייה/מתכות</t>
  </si>
  <si>
    <t>/איגודן/עין נטפים/מכבסת כביסקל/נקודת דיגום/מתכות</t>
  </si>
  <si>
    <t>/איגודן/מניב ראשון/מוסך קרסו מוטורס/שוחה אחרונה/מתכות</t>
  </si>
  <si>
    <t>/איגודן/עין נטפים/מוסך שאולי /נקודת דיגום/מתכות</t>
  </si>
  <si>
    <t>/איגודן/עין נטפים/מוסך דדון /נקודת דיגום/מתכות</t>
  </si>
  <si>
    <t>/איגודן/רמת גן/גלי גיל מפעל זמני/נקודת דיגום/מתכות</t>
  </si>
  <si>
    <t>/איגודן/עין נטפים/אסטרל ויליג/נקודת דיגום/מתכות</t>
  </si>
  <si>
    <t>/איגודן/עין נטפים/פנינת אילת/נקודת דיגום/מתכות</t>
  </si>
  <si>
    <t>/איגודן/עין נטפים/מוסך אדומית /נקודת דיגום/מתכות</t>
  </si>
  <si>
    <t>/איגודן/עין נטפים/מוסך המכוון /נקודת דיגום/מתכות</t>
  </si>
  <si>
    <t>/איגודן/עין נטפים/מוסך חנוך/נקודת דיגום/מתכות</t>
  </si>
  <si>
    <t>/איגודן/עין נטפים/דלק צוף ים /נקודת דיגום/מתכות</t>
  </si>
  <si>
    <t>/איגודן/עין נטפים/מוסך אגד אילת/נקודת דיגום/מתכות</t>
  </si>
  <si>
    <t>/איגודן/עין נטפים/הכוכב/נקודת דיגום/מתכות</t>
  </si>
  <si>
    <t>/איגודן/עין נטפים/מוסך נדב מוטורס/נקודת דיגום/מתכות</t>
  </si>
  <si>
    <t>/איגודן/עין נטפים/אסטרל פרי ויליג/נקודת דיגום/מתכות</t>
  </si>
  <si>
    <t>/איגודן/עין נטפים/אורכידאה ריף /נקודת דיגום/מתכות</t>
  </si>
  <si>
    <t>/איגודן/עין נטפים/ישרוטל ים סוף /נקודת דיגום/מתכות</t>
  </si>
  <si>
    <t>/איגודן/עין נטפים/לאונרדו פלאזה/נקודת דיגום/מתכות</t>
  </si>
  <si>
    <t>/איגודן/עין נטפים/לאונרדו פריויליג'/נקודת דיגום/מתכות</t>
  </si>
  <si>
    <t>/איגודן/עין נטפים/לאונרדו קלאב/נקודת דיגום/מתכות</t>
  </si>
  <si>
    <t>/איגודן/עין נטפים/לאונרדו רויאל ריזורט /נקודת דיגום/מתכות</t>
  </si>
  <si>
    <t>/איגודן/עין נטפים/אסטרל פלמה (מרינה)/נקודת דיגום/מתכות</t>
  </si>
  <si>
    <t>/איגודן/עין נטפים/יו סוויט/נקודת דיגום/מתכות</t>
  </si>
  <si>
    <t>/איגודן/עין נטפים/לגונה/נקודת דיגום/מתכות</t>
  </si>
  <si>
    <t>/איגודן/עין נטפים/בי הוטל (מרקש) (בי סיטי) /נקודת דיגום/מתכות</t>
  </si>
  <si>
    <t>/איגודן/עין נטפים/מלון נירוונה /נקודת דיגום/מתכות</t>
  </si>
  <si>
    <t>/איגודן/עין נטפים/נירוונה קלאב/נקודת דיגום/מתכות</t>
  </si>
  <si>
    <t>/איגודן/עין נטפים/ויסטה/נקודת דיגום/מתכות</t>
  </si>
  <si>
    <t>/איגודן/עין נטפים/לה פליה (לא פעיל)/נקודת דיגום/מתכות</t>
  </si>
  <si>
    <t>/איגודן/עין נטפים/מגי'ק פאלס/נקודת דיגום/מתכות</t>
  </si>
  <si>
    <t>/איגודן/עין נטפים/דן פנורמה /נקודת דיגום/מתכות</t>
  </si>
  <si>
    <t>/איגודן/עין נטפים/דן רימונים (נפטון) /נקודת דיגום/מתכות</t>
  </si>
  <si>
    <t>/איגודן/עין נטפים/קיסר/נקודת דיגום/מתכות</t>
  </si>
  <si>
    <t>/איגודן/עין נטפים/סי הוטל  (לא פעיל)/נקודת דיגום/מתכות</t>
  </si>
  <si>
    <t>/איגודן/עין נטפים/מלון עדי /נקודת דיגום/מתכות</t>
  </si>
  <si>
    <t>/איגודן/עין נטפים/סנטרל פארק/נקודת דיגום/מתכות</t>
  </si>
  <si>
    <t>/איגודן/עין נטפים/אקוה מרין /נקודת דיגום/מתכות</t>
  </si>
  <si>
    <t>/איגודן/עין נטפים/יו קורל ביץ/נקודת דיגום/מתכות</t>
  </si>
  <si>
    <t>/איגודן/עין נטפים/קלאב הוטל /נקודת דיגום/מתכות</t>
  </si>
  <si>
    <t>/איגודן/עין נטפים/אמריקנה/נקודת דיגום/מתכות</t>
  </si>
  <si>
    <t>/איגודן/עין נטפים/סוליי בוטיק/נקודת דיגום/מתכות</t>
  </si>
  <si>
    <t>/איגודן/עין נטפים/הילטון מלכת שבא/נקודת דיגום/מתכות</t>
  </si>
  <si>
    <t>/איגודן/עין נטפים/פלמה מרינה/נקודת דיגום/מתכות</t>
  </si>
  <si>
    <t>/איגודן/עין נטפים/המלך שלמה /נקודת דיגום/מתכות</t>
  </si>
  <si>
    <t>/איגודן/עין נטפים/ספורט/נקודת דיגום/מתכות</t>
  </si>
  <si>
    <t>/איגודן/עין נטפים/רויאל ביץ (טיילת) /נקודת דיגום/מתכות</t>
  </si>
  <si>
    <t>/איגודן/עין נטפים/אורכידאה/נקודת דיגום/מתכות</t>
  </si>
  <si>
    <t>/איגודן/עין נטפים/אגמים/נקודת דיגום/מתכות</t>
  </si>
  <si>
    <t>/איגודן/עין נטפים/קלאב אין /נקודת דיגום/מתכות</t>
  </si>
  <si>
    <t>/איגודן/עין נטפים/דן (מזרח)/נקודת דיגום/מתכות</t>
  </si>
  <si>
    <t>/איגודן/עין נטפים/הרודס/נקודת דיגום/מתכות</t>
  </si>
  <si>
    <t>/איגודן/עין נטפים/רויאל גארדן/נקודת דיגום/מתכות</t>
  </si>
  <si>
    <t>/איגודן/מניב ראשון/מוסך לובינסקי/שוחה אחרונה/מתכות</t>
  </si>
  <si>
    <t>/איגודן/עין נטפים/אכסניית הנוער/נקודת דיגום/מתכות</t>
  </si>
  <si>
    <t>/איגודן/חולון - מי שקמה/מתוקה פוד סרוויס בע"מ/מוצא מפריד חדש/מתכות</t>
  </si>
  <si>
    <t>/איגודן/מי תהום דיגומים/יהודה הימית 25 תל אביב מי תהום/נקודת דיגום/מתכות</t>
  </si>
  <si>
    <t>/איגודן/פרמטרים לפי מגזרים/מכבסות - אילת/נקודת דיגום/מתכות</t>
  </si>
  <si>
    <t>/איגודן/פרמטרים לפי מגזרים/מסעדות וקניונים - אילת/נקודת דיגום/מתכות</t>
  </si>
  <si>
    <t>/איגודן/פרמטרים לפי מגזרים/שפכים חריגים -אילת/נקודת דיגום/מתכות</t>
  </si>
  <si>
    <t>/איגודן/מניב ראשון/בנייני הדר בית M1,מיקדן ניהול ואחזקה בע"מ/בור שאיבה/מתכות</t>
  </si>
  <si>
    <t>/איגודן/עין נטפים/האוניברסיטה הימית/נקודת דיגום/מתכות</t>
  </si>
  <si>
    <t>/איגודן/עין נטפים/המכבסה שלי/נקודת דיגום/מתכות</t>
  </si>
  <si>
    <t>/איגודן/עין נטפים/מוסך אלמוג /נקודת דיגום/מתכות</t>
  </si>
  <si>
    <t>/איגודן/עין נטפים/סוד לניקיון/נקודת דיגום/מתכות</t>
  </si>
  <si>
    <t>/איגודן/עין נטפים/אסטרל נירוונה/נקודת דיגום/מתכות</t>
  </si>
  <si>
    <t>/איגודן/פרמטרים לפי מגזרים/בתי מלון - אילת/נקודת דיגום/מתכות</t>
  </si>
  <si>
    <t>/איגודן/פרמטרים לפי מגזרים/מוסכים - אילת/נקודת דיגום/מתכות</t>
  </si>
  <si>
    <t>/איגודן/פרמטרים לפי מגזרים/תחנות תדלוק - אילת/נקודת דיגום/מתכות</t>
  </si>
  <si>
    <t>/איגודן/קרית אונו/קאנטרי קרית אונו/קיסו/מתכות</t>
  </si>
  <si>
    <t>/איגודן/מניב ראשון/תחנת מעבר לפסולת בטון/נקודת דיגום/מתכות</t>
  </si>
  <si>
    <t>/איגודן/עין נטפים/הלב הרחב (קלאב הוטל)/נקודת דיגום/מתכות</t>
  </si>
  <si>
    <t>/איגודן/עין נטפים/אייס מול /נקודת דיגום - רמפה/מתכות</t>
  </si>
  <si>
    <t>/איגודן/עין נטפים/אייס מול /נקודת דיגום - מערבי מקורה/מתכות</t>
  </si>
  <si>
    <t>/איגודן/שפד"ן/מי תסנין/מי נטל מסמיכים/מתכות</t>
  </si>
  <si>
    <t>/איגודן/עין נטפים/מכבסות מאוחדות/נקודת דיגום/מתכות</t>
  </si>
  <si>
    <t>/איגודן/עין נטפים/מכבסת גולדן/נקודת דיגום/מתכות</t>
  </si>
  <si>
    <t>/איגודן/עין נטפים/מכבסת עינת/נקודת דיגום/מתכות</t>
  </si>
  <si>
    <t>/איגודן/עין נטפים/ארומה נביעות/נקודת דיגום/מתכות</t>
  </si>
  <si>
    <t>/איגודן/עין נטפים/חוף אבניו/נקודת דיגום/מתכות</t>
  </si>
  <si>
    <t>/איגודן/עין נטפים/מסעדת המפרץ/נקודת דיגום/מתכות</t>
  </si>
  <si>
    <t>/איגודן/עין נטפים/גינגר/נקודת דיגום/מתכות</t>
  </si>
  <si>
    <t>/איגודן/עין נטפים/דולפין ריף/נקודת דיגום/מתכות</t>
  </si>
  <si>
    <t>/איגודן/עין נטפים/סיטי סנטר /נקודת דיגום/מתכות</t>
  </si>
  <si>
    <t>/איגודן/עין נטפים/ערדג/נקודת דיגום/מתכות</t>
  </si>
  <si>
    <t>/איגודן/עין נטפים/אייס מול /נקודת דיגום - מזרחי/מתכות</t>
  </si>
  <si>
    <t>/איגודן/עין נטפים/מיצפה תת ימי /נקודת דיגום/מתכות</t>
  </si>
  <si>
    <t>/איגודן/עין נטפים/ויליג /נקודת דיגום/מתכות</t>
  </si>
  <si>
    <t>/איגודן/עין נטפים/המיפלט האחרון /נקודת דיגום/מתכות</t>
  </si>
  <si>
    <t>/איגודן/עין נטפים/אחלה אילת/נקודת דיגום/מתכות</t>
  </si>
  <si>
    <t>/איגודן/עין נטפים/מלח הארץ/נקודת דיגום/מתכות</t>
  </si>
  <si>
    <t>/איגודן/עין נטפים/ברביץ /נקודת דיגום/מתכות</t>
  </si>
  <si>
    <t>/איגודן/עין נטפים/מפעל אצות NBT /נקודת דיגום/מתכות</t>
  </si>
  <si>
    <t>/איגודן/עין נטפים/ניין ביץ/נקודת דיגום/מתכות</t>
  </si>
  <si>
    <t>/איגודן/עין נטפים/ברביס/נקודת דיגום/מתכות</t>
  </si>
  <si>
    <t>/איגודן/עין נטפים/חקר ימים ואגמים /נקודת דיגום/מתכות</t>
  </si>
  <si>
    <t>/איגודן/עין נטפים/פסטורי/נקודת דיגום/מתכות</t>
  </si>
  <si>
    <t>/איגודן/עין נטפים/הדקל /נקודת דיגום/מתכות</t>
  </si>
  <si>
    <t>/איגודן/מי אביבים/מפעל זמני פיר הרצל - נת"ע/נקודת דיגום/מתכות</t>
  </si>
  <si>
    <t>/איגודן/עין נטפים/מלון מלוני /נקודת דיגום/מתכות</t>
  </si>
  <si>
    <t>/איגודן/עין נטפים/קאזה דו ברזיל /נקודת דיגום/מתכות</t>
  </si>
  <si>
    <t>/איגודן/עין נטפים/סונול חוף אלמוג /נקודת דיגום/מתכות</t>
  </si>
  <si>
    <t>/איגודן/עין נטפים/מוסך אלעד/נקודת דיגום/מתכות</t>
  </si>
  <si>
    <t>/איגודן/עין נטפים/תחנת דלק ברשף /נקודת דיגום/מתכות</t>
  </si>
  <si>
    <t>/איגודן/עין נטפים/דלק מיצפה אילת /נקודת דיגום/מתכות</t>
  </si>
  <si>
    <t>/איגודן/עין נטפים/תחנת דלק טן/נקודת דיגום/מתכות</t>
  </si>
  <si>
    <t>/איגודן/עין נטפים/תחנת דלק יעד /נקודת דיגום/מתכות</t>
  </si>
  <si>
    <t>/איגודן/עין נטפים/א.צ טכנולוגיות/נקודת דיגום/מתכות</t>
  </si>
  <si>
    <t>/איגודן/עין נטפים/תחנת דלק פז תובלה/נקודת דיגום/מתכות</t>
  </si>
  <si>
    <t>/איגודן/עין נטפים/תחנת סונול העיר/נקודת דיגום/מתכות</t>
  </si>
  <si>
    <t>/איגודן/גבעת ברנר/רפת כהן יהונתן/תא דיגום/מתכות</t>
  </si>
  <si>
    <t>/איגודן/גבעת ברנר/רפת שלומוביץ חנוך/תא דיגום/מתכות</t>
  </si>
  <si>
    <t>/איגודן/גבעת ברנר/רפת שליו/תא דיגום/מתכות</t>
  </si>
  <si>
    <t>/איגודן/גבעת ברנר/רפת מאיר וייס/שוחה/מתכות</t>
  </si>
  <si>
    <t>/איגודן/מי בת ים/רול מקסיקני (לארי פלאפל)/ ברז דיגום (שוחה אחרונה)/מתכות</t>
  </si>
  <si>
    <t>/איגודן/מי בת ים/שלוש יוסי פיצה דומינו/ ברז דיגום (שוחה אחרונה)/מתכות</t>
  </si>
  <si>
    <t>/איגודן/מי אביבים/מסעדת פרונטו/שוחה זרם תעשייתי אחוד/מתכות</t>
  </si>
  <si>
    <t>/איגודן/מי אביבים/ניטן תאי בע"מ /זרם תעשייתי אחוד מוצא מפריד/מתכות</t>
  </si>
  <si>
    <t>/איגודן/מי בת ים/ישראילוב אלעזר סינרול -  קופי קו/ ברז דיגום (שוחה אחרונה)/מתכות</t>
  </si>
  <si>
    <t>/איגודן/מי אביבים/מלון קראון פלאזה תל אביב (מלונות אפריקה ישראל בע"מ)/מוצא כללי/מתכות</t>
  </si>
  <si>
    <t>/איגודן/מי בת ים/צאי ווק ספיר מנשה - תיבה 110/ברז דיגום (שוחה אחרונה/מתכות</t>
  </si>
  <si>
    <t>/איגודן/מי בת ים/אייקון פיטנס ישראל בע"מ (גו' אקטיב)/ברז דיגום (שוחה אחרונה/מתכות</t>
  </si>
  <si>
    <t>/איגודן/מי אביבים/ארידן אחזקות בע"מ (בור שאיבה אזור כתום)/נקודת דיגום 2/מתכות</t>
  </si>
  <si>
    <t>/איגודן/מי תהום דיגומים/מלון שרונה - מי אביבים/זרם מוצא לביוב/מתכות</t>
  </si>
  <si>
    <t>/איגודן/מי תהום דיגומים/הרצל 136 - מי אביבים/זרם מוצא לביוב/מתכות</t>
  </si>
  <si>
    <t>/איגודן/מי אביבים/יוליה נמל תל אביב בע"מ/מוצא מפריד - זרם אחוד/מתכות</t>
  </si>
  <si>
    <t>/איגודן/מי אביבים/מתן שמואל השקעות בע"מ-ארומה/מוצא מפריד - זרם אחוד/מתכות</t>
  </si>
  <si>
    <t>/איגודן/מי אביבים/אגאדיר בנמל בע"מ/מוצא מפריד - זרם אחוד/מתכות</t>
  </si>
  <si>
    <t>/איגודן/מי אביבים/דייגי נמל תל אביב בע"מ-בני הדייג, שגב אייל פרויקטים בע"מ-קפה נמרוד, נמלנד בע"מ-קפה לנדוור/זרם תעשייתי אחוד/מתכות</t>
  </si>
  <si>
    <t>/איגודן/מי אביבים/שוק צפון - רימון יזמות וקולינריה בע"מ RIMON - ENTER /מפריד 2 מכלים/מתכות</t>
  </si>
  <si>
    <t>/איגודן/מניב ראשון/ג'י.ג'י.אי.זי. טריידינג בע''מ/מוצא מתקן טיפול/מתכות</t>
  </si>
  <si>
    <t>/איגודן/מי בת ים/ארומה - שפע זכויות בע''מ - תיבה 30/ברז דיגום (שוחה אחרונה/מתכות</t>
  </si>
  <si>
    <t>/איגודן/מי בת ים/מקדונלד/ברז דיגום (שוחה אחרונה/מתכות</t>
  </si>
  <si>
    <t>/איגודן/מי בת ים/ש.א קפה- לא פעיל/ברז דיגום (שוחה אחרונה/מתכות</t>
  </si>
  <si>
    <t>/איגודן/מי בת ים/אלעם מזון בע''מ - שוארמה גריל-בר - 106/ברז דיגום (שוחה אחרונה/מתכות</t>
  </si>
  <si>
    <t>/איגודן/מי בת ים/לחם תושיה  דוכן 5ב/ברז דיגום (שוחה אחרונה/מתכות</t>
  </si>
  <si>
    <t>/איגודן/מי בת ים/קאפלה ניהול מסעדות חלביות בע"מ (קפה נאמן)/ברז דיגום (שוחה אחרונה/מתכות</t>
  </si>
  <si>
    <t>/איגודן/מי אביבים/דלק - גיבורי ישראל - יגאל אלון 108/שוחת דיגום/מתכות</t>
  </si>
  <si>
    <t>/איגודן/מי אביבים/ג'פניקה אוניברסיטת ת"א/זרם אחוד/מתכות</t>
  </si>
  <si>
    <t>/איגודן/מי אביבים/חברת אתרים בחוף (מרינה תל אביב)/זרם תעשייתי אחוד/מתכות</t>
  </si>
  <si>
    <t>/איגודן/מי אביבים/א.ס. חדר האוכל תל-אביב שותפות מוגבלת /מוצא כללי/מתכות</t>
  </si>
  <si>
    <t>/איגודן/מי אביבים/מסעדת סיטארה (הרנט בע"מ HARNET LTD)/מוצא כללי/מתכות</t>
  </si>
  <si>
    <t>/איגודן/מי אביבים/חניון מרכז ויצמן,ניהול בע"מ (בור שאיבה אזור סגול) /מוצא כללי/מתכות</t>
  </si>
  <si>
    <t>/איגודן/מי אביבים/הזקן והים קדם 85/זרם אחוד/מתכות</t>
  </si>
  <si>
    <t>/איגודן/מי אביבים/מסעדת הסוכה הלבנה בע"מ + רשת קפה קפה ישראל בע"מ/מוצא מפריד - זרם אחוד/מתכות</t>
  </si>
  <si>
    <t>/איגודן/מי אביבים/מסעדת אושי אושי-זהזהזה גלריה לאדריכלות בע''מ/מוצא מפריד - זרם אחוד/מתכות</t>
  </si>
  <si>
    <t>/איגודן/מי אביבים/מקס ברנר-שוקולד בר הרצליה בע"מ/מוצא מפריד - זרם אחוד/מתכות</t>
  </si>
  <si>
    <t>/איגודן/מי אביבים/צומת ספרים 2002-שותפות מוגבלת קפה גרג/מוצא מפריד - זרם אחוד/מתכות</t>
  </si>
  <si>
    <t>/איגודן/מי אביבים/פרש קיצ'ן/מוצא מפריד - זרם אחוד/מתכות</t>
  </si>
  <si>
    <t>/איגודן/מי אביבים/שוק הנמל)ניהול(בע"מ/מוצא מפריד - זרם אחוד/מתכות</t>
  </si>
  <si>
    <t>/איגודן/מי אביבים/רשת מלונות אטלס - רוטשילד 65/שוחה מוצא כללי/מתכות</t>
  </si>
  <si>
    <t>/איגודן/מי אביבים/מוסך השלשה בע''מ/מוצא כללי/מתכות</t>
  </si>
  <si>
    <t>/איגודן/מי אביבים/מחנה הקריה - משרד הביטחון/מוצא כללי/מתכות</t>
  </si>
  <si>
    <t>/איגודן/מי אביבים/סטגרף הדפסות משי בע''מ/נקודת דיגום/מתכות</t>
  </si>
  <si>
    <t>/איגודן/מי אביבים/עיסא ובניו - מרכז הדגים הטריים בע''מ/נקודת דיגום/מתכות</t>
  </si>
  <si>
    <t>/איגודן/מי אביבים/מסעדת דייגם בר גיל הלא כשרה/זרם כללי/מתכות</t>
  </si>
  <si>
    <t>/איגודן/מי אביבים/בי"ח איכילוב (המרכז הרפואי ע"ש סוראסקי)/זרם אחוד/מתכות</t>
  </si>
  <si>
    <t>/איגודן/יהוד/יקב צ'ילאג- לא פעיל/זרם תעשייתי1/מתכות</t>
  </si>
  <si>
    <t>/איגודן/יהוד/שופרסל קניון סביונים/זרם תעשייתי/מתכות</t>
  </si>
  <si>
    <t>/איגודן/יהוד/טורבו וואש/זרם תעשייתי/מתכות</t>
  </si>
  <si>
    <t>/איגודן/יהוד/מוסך שמשון - פיאט- לא פעיל/זרם תעשייתי/מתכות</t>
  </si>
  <si>
    <t>/איגודן/מי בת ים/מסעדת וילה מארה (תותים)/זרם תעשייתי אחוד/מתכות</t>
  </si>
  <si>
    <t>/איגודן/מי בת ים/סאן סט הול /זרם תעשייתי אחוד/מתכות</t>
  </si>
  <si>
    <t>/איגודן/יהוד/מוסך נעמן- לא פעיל/זרם תעשייתי/מתכות</t>
  </si>
  <si>
    <t>/איגודן/מניב ראשון/מ. יוחננוף ובניו/שוחה אחרונה/מתכות</t>
  </si>
  <si>
    <t>/איגודן/מניב ראשון/גן הורדים/שוחה אחרונה/מתכות</t>
  </si>
  <si>
    <t>/איגודן/מניב ראשון/קליספרה/שוחה אחרונה/מתכות</t>
  </si>
  <si>
    <t>/איגודן/מניב ראשון/החברה המרכזית להפצת משקאות (קוקה קולה)/שוחה אחרונה/מתכות</t>
  </si>
  <si>
    <t>/איגודן/מניב ראשון/מרב מזון כל בע''מ (אושר עד)/שוחה אחרונה/מתכות</t>
  </si>
  <si>
    <t>/איגודן/מניב ראשון/דלי קרים בע''מ/זרם תעשייתי אחוד/מתכות</t>
  </si>
  <si>
    <t>/איגודן/מניב ראשון/טלקאר חברה בע''מ (KIA)/שוחה אחרונה/מתכות</t>
  </si>
  <si>
    <t>/איגודן/מניב ראשון/גילקו פארם בע''מ/זרם תעשייתי אחוד/מתכות</t>
  </si>
  <si>
    <t>/איגודן/מניב ראשון/דקר ציוד רפואי בע''מ/ברז דיגום/מתכות</t>
  </si>
  <si>
    <t>/איגודן/מניב ראשון/יוניברסל משאיות ישראל בע''מ (ISUZU)/שוחה אחרונה/מתכות</t>
  </si>
  <si>
    <t>/איגודן/מניב ראשון/צ'מפיון מוטורס ראשל''צ/שוחה אחרונה/מתכות</t>
  </si>
  <si>
    <t>/איגודן/מניב ראשון/מכשירי תנועה ומשאיות (מוסך MAN)/שוחה אחרונה/מתכות</t>
  </si>
  <si>
    <t>/איגודן/מניב ראשון/ר. צ. חברה לרכב וציוד בע''מ (אלבר)/מוצא מפריד שומן/מתכות</t>
  </si>
  <si>
    <t>/איגודן/מניב ראשון/בלוטין/שוחה אחרונה/מתכות</t>
  </si>
  <si>
    <t>/איגודן/עין נטפים/מלון פגסוס/נקודת דיגום/מתכות</t>
  </si>
  <si>
    <t>/איגודן/עין נטפים/לה פליה קלאב/נקודת דיגום/מתכות</t>
  </si>
  <si>
    <t>/איגודן/מניב ראשון/י. ד שלוס בע''מ/זרם תעשייתי אחוד/מתכות</t>
  </si>
  <si>
    <t>/איגודן/מניב ראשון/פ.ר קולורדיזיין בע''מ/זרם תעשייתי אחוד/מתכות</t>
  </si>
  <si>
    <t>/איגודן/מניב ראשון/פארמה תמר (לשעבר תמר שיווק מוצרי בריאות טבעיים בע''מ)/זרם תעשייתי אחוד/מתכות</t>
  </si>
  <si>
    <t>/איגודן/מניב ראשון/אלוניאל בע''מ (מקדונלדס)/שוחה אחרונה/מתכות</t>
  </si>
  <si>
    <t>/איגודן/מניב ראשון/מ.ר.ש מקסיקנה בע''מ/שוחה אחרונה/מתכות</t>
  </si>
  <si>
    <t>/איגודן/מניב ראשון/פופ אפ- פיתה קצבים סינמה סיטי/שוחה אחרונה/מתכות</t>
  </si>
  <si>
    <t>/איגודן/מניב ראשון/רשת קפה קפה ישראל בע''מ/שוחה אחרונה/מתכות</t>
  </si>
  <si>
    <t>/איגודן/מניב ראשון/אתר בידור בע''מ/שוחה אחרונה/מתכות</t>
  </si>
  <si>
    <t>/איגודן/מניב ראשון/רי באר בע''מ/שוחה אחרונה/מתכות</t>
  </si>
  <si>
    <t>/איגודן/מניב ראשון/הצדף עינוגי ים/שוחה אחרונה/מתכות</t>
  </si>
  <si>
    <t>/איגודן/מניב ראשון/ג'י ישראל מרכזים מסחריים בע''מ (המאפה הצרפתי)/שוחה אחרונה/מתכות</t>
  </si>
  <si>
    <t>/איגודן/מניב ראשון/אמיר אייל (דניש אספרסו בר)/שוחה אחרונה/מתכות</t>
  </si>
  <si>
    <t>/איגודן/מניב ראשון/מ.א.א מגה קפה בע''מ (פרש קיטשן)/שוחה אחרונה/מתכות</t>
  </si>
  <si>
    <t>/איגודן/מניב ראשון/על גולדה בע''מ ושות'/שוחה אחרונה/מתכות</t>
  </si>
  <si>
    <t>/איגודן/מניב ראשון/אורגד ח.ש.ן בע''מ (בורגר ראנץ)/שוחה אחרונה/מתכות</t>
  </si>
  <si>
    <t>/איגודן/מניב ראשון/פרש אנרג'י בע''מ (דוכן בי פרש)/שוחה אחרונה/מתכות</t>
  </si>
  <si>
    <t>/איגודן/מניב ראשון/זקירוב ילנה ושות' (פלפלת)/שוחה אחרונה/מתכות</t>
  </si>
  <si>
    <t>/איגודן/מניב ראשון/מ.כ. בנקוק בע''מ (טינגוס)/שוחה אחרונה/מתכות</t>
  </si>
  <si>
    <t>/איגודן/מניב ראשון/חברת 2 חי בניה בע''מ (אמיליה)/שוחה אחרונה/מתכות</t>
  </si>
  <si>
    <t>/איגודן/מניב ראשון/ע.א.ל.ש ניהול מסעדות (שיפודי ציפורה)/שוחה אחרונה/מתכות</t>
  </si>
  <si>
    <t>/איגודן/מניב ראשון/איטיס בע''מ (מסעדת גומבה)/שוחה אחרונה/מתכות</t>
  </si>
  <si>
    <t>/איגודן/מניב ראשון/יוניברסל מוטורס/שוחה אחרונה/מתכות</t>
  </si>
  <si>
    <t>/איגודן/מניב ראשון/ריבר נודלס בע''מ/שוחה אחרונה/מתכות</t>
  </si>
  <si>
    <t>/איגודן/מניב ראשון/גיים האוס- סינמה סיטי/שוחה אחרונה/מתכות</t>
  </si>
  <si>
    <t>/איגודן/מניב ראשון/אסותא ראשל''צ בע''מ/שוחה אחרונה/מתכות</t>
  </si>
  <si>
    <t>/איגודן/מניב ראשון/ווק טו ווק- סינמה סיטי/שוחה אחרונה/מתכות</t>
  </si>
  <si>
    <t>/איגודן/מניב ראשון/טי.אס.אס.אר יזמות בע''מ/שוחה אחרונה/מתכות</t>
  </si>
  <si>
    <t>/איגודן/מניב ראשון/ק.ג.ס.ס בע''מ (קינג ג'ורג'/שוחה אחרונה/מתכות</t>
  </si>
  <si>
    <t>/איגודן/מניב ראשון/קרנף זיכיונות בע''מ/שוחה אחרונה/מתכות</t>
  </si>
  <si>
    <t>/איגודן/מי גבעתיים – מפעלי מים וביוב/קרן/שוחה אחרונה/מתכות</t>
  </si>
  <si>
    <t>/איגודן/מי גבעתיים – מפעלי מים וביוב/כצנלסון/שוחה אחרונה/מתכות</t>
  </si>
  <si>
    <t>/איגודן/מי תהום דיגומים/פרוייקט בבלי/נקודת דיגום/מתכות</t>
  </si>
  <si>
    <t>/איגודן/מי גבעתיים – מפעלי מים וביוב/ארז/שוחה אחרונה/מתכות</t>
  </si>
  <si>
    <t>/איגודן/מי גבעתיים – מפעלי מים וביוב/עצמית/שוחה אחרונה/מתכות</t>
  </si>
  <si>
    <t>/איגודן/מניב ראשון/ח.מ דותן ייזום וניהול (וואקמה)/שוחה אחרונה/מתכות</t>
  </si>
  <si>
    <t>/איגודן/תאגיד לא לחיוב/אלייד יומנגוס סושי גבעת ברנר/נקודת דיגום1/מתכות</t>
  </si>
  <si>
    <t>/איגודן/גבעת ברנר/רפת אהרון שמואל/תא דיגום/מתכות</t>
  </si>
  <si>
    <t>/איגודן/גבעת ברנר/רפת טאוב נחמן/שוחה/מתכות</t>
  </si>
  <si>
    <t>/איגודן/גבעת ברנר/תופינית/שוחת בטון בחצר הקידמי/מתכות</t>
  </si>
  <si>
    <t>/איגודן/גבעת ברנר/הגלריה בברנר בע"מ (אולם אירועים הגבעה)/שוחה/מתכות</t>
  </si>
  <si>
    <t>/איגודן/גבעת ברנר/מכבסת גרציה/שוחה מתחת לבניין/מתכות</t>
  </si>
  <si>
    <t>/איגודן/גבעת ברנר/יומנגס אלייד גרופ מתחם ברנרA - /שוחה/מתכות</t>
  </si>
  <si>
    <t>/איגודן/גבעת ברנר/קשת טעמים/שוחה/מתכות</t>
  </si>
  <si>
    <t>/איגודן/רמת גן/מוסך KIA מוטורס/שוחה אחרונה/מתכות</t>
  </si>
  <si>
    <t>/איגודן/רמת גן/מוסך שמואל/שוחה אחרונה/מתכות</t>
  </si>
  <si>
    <t>/איגודן/מי תהום דיגומים/ברנדייס 10 - מי אביבים/נקודת דיגום/מתכות</t>
  </si>
  <si>
    <t>/איגודן/הוד השרון/השפלת מי תהום – הוד השרון/נקודת דיגום/מתכות</t>
  </si>
  <si>
    <t>/איגודן/גבעת ברנר/קיושי (סושי) אלייד גרופ מתחם ברנרA - /שוחה/מתכות</t>
  </si>
  <si>
    <t>/איגודן/גבעת ברנר/UPS- מרלוג אלייד/שוחה/מתכות</t>
  </si>
  <si>
    <t>/איגודן/מי תהום דיגומים/ברנדיס 38 תל אביב/נקודת דיגום/מתכות</t>
  </si>
  <si>
    <t>/איגודן/מי תהום דיגומים/דיזינגוף 99 תל אביב/נקודת דיגום/מתכות</t>
  </si>
  <si>
    <t>/איגודן/מי תהום דיגומים/טאגור 2 תל אביב/נקודת דיגום/מתכות</t>
  </si>
  <si>
    <t>/איגודן/מי תהום דיגומים/MOMA סלמה 46 תל אביב/נקודת דיגום/מתכות</t>
  </si>
  <si>
    <t>/איגודן/מי תהום דיגומים/וייצמן 113-115 תל אביב/נקודת דיגום/מתכות</t>
  </si>
  <si>
    <t>/איגודן/מי תהום דיגומים/כנרת 1 תל אביב/נקודת דיגום/מתכות</t>
  </si>
  <si>
    <t>/איגודן/הוד השרון/כמיטק בע"מ /נקודת דיגום/מתכות</t>
  </si>
  <si>
    <t>/איגודן/הוד השרון/מוסך סיידון בע"מ /נקודת דיגום/מתכות</t>
  </si>
  <si>
    <t>/איגודן/הוד השרון/מוסך קיה/נקודת דיגום/מתכות</t>
  </si>
  <si>
    <t>/איגודן/הוד השרון/נקודת דיגום אוניברסלית הוד השרון /נקודת דיגום/מתכות</t>
  </si>
  <si>
    <t>/איגודן/מי תהום דיגומים/בני דן 50 תל אביב/נקודת דיגום/מתכות</t>
  </si>
  <si>
    <t>/איגודן/הוד השרון/תחנת דלק - סונול /נקודת דיגום/מתכות</t>
  </si>
  <si>
    <t>/איגודן/מי אביבים/סונול אביב - מרזכי נמיר 301/שוחת דיגום - מוצא מפריד/מתכות</t>
  </si>
  <si>
    <t>/איגודן/מי תהום דיגומים/איגודן שי ברנס/נקודת דיגום/מתכות</t>
  </si>
  <si>
    <t>/איגודן/מי תהום דיגומים/אילת 2 תל אביב/נקודת דיגום/מתכות</t>
  </si>
  <si>
    <t>/איגודן/מי תהום דיגומים/נחלת בנימין 139 תל אביב/נקודת דיגום/מתכות</t>
  </si>
  <si>
    <t>/איגודן/מי תהום דיגומים/וושינגטון 29 תל אביב/נקודת דיגום/מתכות</t>
  </si>
  <si>
    <t>/איגודן/מי תהום דיגומים/שבזי 7 תל אביב/נקודת דיגום/מתכות</t>
  </si>
  <si>
    <t>/איגודן/מי אביבים/פז - ההגנה 42/שוחת דיגום - מוצא מפריד/מתכות</t>
  </si>
  <si>
    <t>/איגודן/תאגיד לא לחיוב/מאסף מערב 1/שוחת ביוב צמודה לאי תנועה/מתכות</t>
  </si>
  <si>
    <t>/איגודן/תאגיד לא לחיוב/מאסף מזרח 1/שוחת ביוב מסומנת/מתכות</t>
  </si>
  <si>
    <t>/איגודן/תאגיד לא לחיוב/מאסף מזרח 2/שוחת ביוב מסומנת בין שני עמודים אדומים/מתכות</t>
  </si>
  <si>
    <t>/איגודן/תאגיד לא לחיוב/מאסף מערב 2/שוחה מסומנת/מתכות</t>
  </si>
  <si>
    <t>/איגודן/מי בת ים/גלידה ויקטורי/מוצא זרם תעשייתי/מתכות</t>
  </si>
  <si>
    <t>/איגודן/הוד השרון/חצי חינם - כנפיים/שוחת ביוב שער כנפיים/מתכות</t>
  </si>
  <si>
    <t>/איגודן/הוד השרון/חצי חינם - אוטובוסים/שוחת ביוב במסוף אוטובוסים/מתכות</t>
  </si>
  <si>
    <t>/איגודן/מי תהום דיגומים/בוגרשוב 14 תל אביב/נקודת דיגום/מתכות</t>
  </si>
  <si>
    <t>/איגודן/תאגיד לא לחיוב/קנדו - תרשיש היוצר/נקודת דיגום/מתכות</t>
  </si>
  <si>
    <t>/איגודן/תאגיד לא לחיוב/קנדו - תרשיש הסולל/נקודת דיגום/מתכות</t>
  </si>
  <si>
    <t>/איגודן/תאגיד לא לחיוב/מערכת קנדו - חולון/נקודת דיגום/מתכות</t>
  </si>
  <si>
    <t>/איגודן/מי אביבים/אמריקן פאלאס (בור שאיבה אזור כתום)/מוצא כללי/מתכות</t>
  </si>
  <si>
    <t>/איגודן/מי אביבים/בית בלב בע''מ/מוצא כללי/מתכות</t>
  </si>
  <si>
    <t>/איגודן/מניב ראשון/גרינפלד יזמות בתעשייה/זרם תעשייתי אחוד/מתכות</t>
  </si>
  <si>
    <t>/איגודן/מניב ראשון/מאסטר קלאס - מאפיית רומן/זרם תעשייתי אחוד/מתכות</t>
  </si>
  <si>
    <t>/איגודן/מניב ראשון/קייטרינג תפוח הזהב/זרם תעשייתי אחוד/מתכות</t>
  </si>
  <si>
    <t>/איגודן/מניב ראשון/אקלר בע"מ/זרם תעשייתי אחוד/מתכות</t>
  </si>
  <si>
    <t>/איגודן/מניב ראשון/לידי קוקי (2012) בע"מ/זרם תעשייתי אחוד/מתכות</t>
  </si>
  <si>
    <t>/איגודן/מניב ראשון/ראשון ביזנס סנטר/זרם תעשייתי אחוד/מתכות</t>
  </si>
  <si>
    <t>/איגודן/רמת גן/City wash/שוחה תעלות ניקוז/מתכות</t>
  </si>
  <si>
    <t>/איגודן/מי תהום דיגומים/פרויקט איגודן שדי דוב/נקודת דיגום/מתכות</t>
  </si>
  <si>
    <t>/איגודן/תאגיד לא לחיוב/בדיקות מי נגר עילי /מעלה איילון/מתכות</t>
  </si>
  <si>
    <t>/איגודן/תאגיד לא לחיוב/בדיקות מי נגר עילי /2 מעלה הירקון/מתכות</t>
  </si>
  <si>
    <t>/איגודן/תאגיד לא לחיוב/בדיקות מי נגר עילי /3 מורד הירקון/מתכות</t>
  </si>
  <si>
    <t>/איגודן/תאגיד לא לחיוב/בדיקות מי נגר עילי / 1 מורד איילון/מתכות</t>
  </si>
  <si>
    <t>/איגודן/תאגיד לא לחיוב/בדיקות מי נגר עילי /נמל יפו/מתכות</t>
  </si>
  <si>
    <t>/איגודן/תאגיד לא לחיוב/בדיקות מי נגר עילי /דולפינאריום/מתכות</t>
  </si>
  <si>
    <t>/איגודן/תאגיד לא לחיוב/בדיקות מי נגר עילי /טרומפלדור/מתכות</t>
  </si>
  <si>
    <t>/איגודן/תאגיד לא לחיוב/בדיקות מי נגר עילי /חוף הגולשים/מתכות</t>
  </si>
  <si>
    <t>/איגודן/תאגיד לא לחיוב/בדיקות מי נגר עילי /נחל כופר /מתכות</t>
  </si>
  <si>
    <t>/איגודן/תאגיד לא לחיוב/בדיקות מי נגר עילי /באסה/מתכות</t>
  </si>
  <si>
    <t>/איגודן/תאגיד לא לחיוב/בדיקות מי נגר עילי /דניאל/מתכות</t>
  </si>
  <si>
    <t>/איגודן/תאגיד לא לחיוב/בדיקות מי נגר עילי /גורדון/מתכות</t>
  </si>
  <si>
    <t>/איגודן/מניב ראשון/אחוזת ראשונים/שוחה אחרונה/מתכות</t>
  </si>
  <si>
    <t>/איגודן/מניב ראשון/עוגות דה לה פה + קמיליה רטבים/זרם תעשייתי אחוד/מתכות</t>
  </si>
  <si>
    <t>/איגודן/מניב ראשון/שלגוגו בע"מ/זרם תעשייתי אחוד/מתכות</t>
  </si>
  <si>
    <t>/איגודן/תאגיד לא לחיוב/בדיקות מי נגר עילי /לא בשימוש/נקודת דיגום/מתכות</t>
  </si>
  <si>
    <t>/איגודן/מי תהום דיגומים/אורנים יל הים ראשל''צ/נקודת דיגום/מתכות</t>
  </si>
  <si>
    <t>/איגודן/תאגיד לא לחיוב/בדיקות מי נגר עילי /אריאנה/מתכות</t>
  </si>
  <si>
    <t>/איגודן/מי בת ים/תחנת מעבר בת ים/שוחה אחרונה/מתכות</t>
  </si>
  <si>
    <t>/איגודן/מי בת ים/SPAT/זרם תעשייתי אחוד/מתכות</t>
  </si>
  <si>
    <t>/איגודן/חולון - מי שקמה/אומנות המתוקים/זרם תעשייתי אחוד/מתכות</t>
  </si>
  <si>
    <t>/איגודן/תאגיד לא לחיוב/בדיקות מי נגר עילי /4 מט''ש דרה''ש/מתכות</t>
  </si>
  <si>
    <t>/איגודן/חולון - מי שקמה/אור ניקוי יבש/זרם תעשייתי אחוד/מתכות</t>
  </si>
  <si>
    <t>/איגודן/חולון - מי שקמה/לא בשימוש/זרם תעשייתי אחוד/מתכות</t>
  </si>
  <si>
    <t>/איגודן/חולון - מי שקמה/סנדורי אומן בע''מ/זרם תעשייתי אחוד/מתכות</t>
  </si>
  <si>
    <t>/איגודן/חולון - מי שקמה/ר. נאם שירות וחלפים/זרם תעשייתי אחוד/מתכות</t>
  </si>
  <si>
    <t>/איגודן/חולון - מי שקמה/מכבסת בן חור שאול/זרם תעשייתי אחוד/מתכות</t>
  </si>
  <si>
    <t>/איגודן/חולון - מי שקמה/מכבסת טל/זרם תעשייתי אחוד/מתכות</t>
  </si>
  <si>
    <t>/איגודן/חולון - מי שקמה/מכבסת לוגשי/זרם תעשייתי אחוד/מתכות</t>
  </si>
  <si>
    <t>/איגודן/חולון - מי שקמה/מוסך מבורך/זרם תעשייתי אחוד/מתכות</t>
  </si>
  <si>
    <t>/איגודן/חולון - מי שקמה/קפה גן סיפור/זרם תעשייתי אחוד/מתכות</t>
  </si>
  <si>
    <t>/איגודן/חולון - מי שקמה/רמי לוי רשת חנויות ש/זרם תעשייתי אחוד/מתכות</t>
  </si>
  <si>
    <t>/איגודן/חולון - מי שקמה/תרשיש היוצר/שוחה עירונית/מתכות</t>
  </si>
  <si>
    <t>/איגודן/חולון - מי שקמה/תרשיש הסולל/שוחה עירונית/מתכות</t>
  </si>
  <si>
    <t>/איגודן/חולון - מי שקמה/דלק מנטה קמעונאות דר/זרם תעשייתי אחוד/מתכות</t>
  </si>
  <si>
    <t>/איגודן/חולון - מי שקמה/מישה נכסים בע"מ/זרם תעשייתי אחוד/מתכות</t>
  </si>
  <si>
    <t>/איגודן/מי תהום דיגומים/סומייל צפון תל אביב/נקודת דיגום/מתכות</t>
  </si>
  <si>
    <t>/איגודן/מי תהום דיגומים/רוטשילד 10 תל אביב/נקודת דיגום/מתכות</t>
  </si>
  <si>
    <t>/איגודן/מי תהום דיגומים/דגניה 11 תל אביב/נקודת דיגום/מתכות</t>
  </si>
  <si>
    <t>/איגודן/עין אפק תאגיד מים וביוב/אשבול/מוצא מפריד-זרם תעשייתי/מתכות</t>
  </si>
  <si>
    <t>/איגודן/תאגיד לא לחיוב/בית דגן - לא לחיוב/נקודת דיגום/מתכות</t>
  </si>
  <si>
    <t>/איגודן/תאגיד לא לחיוב/אזור - לא לחיוב/נקודת דיגום/מתכות</t>
  </si>
  <si>
    <t>/איגודן/תאגיד לא לחיוב/חולון - לא לחיוב/נקודת דיגום/מתכות</t>
  </si>
  <si>
    <t>/איגודן/מי בת ים/ללא שם - חדש/נקודת דיגום/מתכות</t>
  </si>
  <si>
    <t>/איגודן/מי תהום דיגומים/תדהר גבעתיים/נקודת דיגום/מתכות</t>
  </si>
  <si>
    <t>/איגודן/אזור - מי שקמה/ת.דלק "סונול" ספרינט/מוצא מפריד-זרם תעשייתי/מתכות</t>
  </si>
  <si>
    <t>/איגודן/תאגיד לא לחיוב/גבעתיים - לא לחיוב/נקודת דיגום/מתכות</t>
  </si>
  <si>
    <t>/איגודן/תאגיד לא לחיוב/הרצליה - לא לחיוב/נקודת דיגום/מתכות</t>
  </si>
  <si>
    <t>/איגודן/תאגיד לא לחיוב/בני ברק - לא לחיוב/נקודת דיגום/מתכות</t>
  </si>
  <si>
    <t>/איגודן/תאגיד לא לחיוב/פתח תקווה - לא לחיוב/נקודת דיגום/מתכות</t>
  </si>
  <si>
    <t>/איגודן/תאגיד לא לחיוב/אור יהודה - לא לחיוב/נקודת דיגום/מתכות</t>
  </si>
  <si>
    <t>/איגודן/תאגיד לא לחיוב/ראש העין - לא לחיוב/נקודת דיגום/מתכות</t>
  </si>
  <si>
    <t>/איגודן/תאגיד לא לחיוב/ראשון לציון - לא לחיוב/נקודת דיגום/מתכות</t>
  </si>
  <si>
    <t>/איגודן/מי תהום דיגומים/אילת 4, תל אביב/נקודת דיגום/מתכות</t>
  </si>
  <si>
    <t>/איגודן/תאגיד לא לחיוב/הוד השרון - לא לחיוב/נקודת דיגום/מתכות</t>
  </si>
  <si>
    <t>/איגודן/תאגיד לא לחיוב/קרית אונו - לא לחיוב/נקודת דיגום/מתכות</t>
  </si>
  <si>
    <t>/איגודן/מי אביבים/אלון דרך שלמה /נקודת דיגום/מתכות</t>
  </si>
  <si>
    <t>/איגודן/תאגיד לא לחיוב/יהוד - לא לחיוב/נקודת דיגום/מתכות</t>
  </si>
  <si>
    <t>/איגודן/מי אביבים/תחנת דלק נאות אביב/נקודת דיגום/מתכות</t>
  </si>
  <si>
    <t>/איגודן/מי בת ים/BE FRESH/שוחה אחרונה/מתכות</t>
  </si>
  <si>
    <t>/איגודן/ אכיפה חולון/חמים וטעים/נקודת דיגום/מתכות</t>
  </si>
  <si>
    <t>/איגודן/תאגיד לא לחיוב/קנדו - מאספים/נקודת דיגום/מתכות</t>
  </si>
  <si>
    <t>/איגודן/קרית אונו/אלכס ארטיאום בע"מ/זרם תעשייתי אחוד/מתכות</t>
  </si>
  <si>
    <t>/איגודן/מניב ראשון/ל-אפ בע"מ - סינמה סיטי/שוחה אחרונה/מתכות</t>
  </si>
  <si>
    <t>/איגודן/מניב ראשון/קורן סינמה סיטי ראשל"צ- סינמה סיטי/שוחה אחרונה/מתכות</t>
  </si>
  <si>
    <t>/איגודן/מי תהום דיגומים/מי תהום בת ים/נקודת דיגום/מתכות</t>
  </si>
  <si>
    <t>/איגודן/מניב ראשון/גולד יבגני - סינמה סיטי/שוחה אחרונה/מתכות</t>
  </si>
  <si>
    <t>/איגודן/מי בת ים/ש.ג יהוד בע"מ (צ'וקה/קאוסקי)/נקודת דיגום/מתכות</t>
  </si>
  <si>
    <t>/איגודן/מי בת ים/סונול דניאל/זרם כללי /מתכות</t>
  </si>
  <si>
    <t>/איגודן/מי בת ים/אדיר נועם וינאי בע"מ (רולדין)/ברז דיגום/מתכות</t>
  </si>
  <si>
    <t>/איגודן/מי בת ים/קפה קפה בן גוריון/זרם תעשייתי אחוד/מתכות</t>
  </si>
  <si>
    <t>/איגודן/מי בת ים/פרשמרקט קניון בת ים/זרם כללי/מתכות</t>
  </si>
  <si>
    <t>/איגודן/מי בת ים/מוסך יברגימוב/זרם תעשייתי/מתכות</t>
  </si>
  <si>
    <t>/איגודן/מי בת ים/י.ק בתי קפה בע"מ/זרם כללי/מתכות</t>
  </si>
  <si>
    <t>/איגודן/אכיפה פתח תקווה/הלברג/נקודת דיגום/מתכות</t>
  </si>
  <si>
    <t>/איגודן/אכיפה פתח תקווה/אלטק/נקודת דיגום/מתכות</t>
  </si>
  <si>
    <t>/איגודן/תאגיד לא לחיוב/מערכת קנדו - פתח תקווה/נקודת דיגום/מתכות</t>
  </si>
  <si>
    <t>/איגודן/מי בת ים/לשימוש עתידי/זרם כללי/מתכות</t>
  </si>
  <si>
    <t>/איגודן/מי בת ים/בית הפרנה/זרם תעשייתי אחוד/מתכות</t>
  </si>
  <si>
    <t>/איגודן/הוד השרון/ תחנת דלק דלק רמתיים/זרם תעשייתי/מתכות</t>
  </si>
  <si>
    <t>/איגודן/אכיפה פתח תקווה/אמזה/נקודת דיגום/מתכות</t>
  </si>
  <si>
    <t>/איגודן/ אכיפה חולון/גימת השחרות/נקודת דיגום/מתכות</t>
  </si>
  <si>
    <t>/איגודן/אכיפה פתח תקווה/האחים חדד/נקודת דיגום/מתכות</t>
  </si>
  <si>
    <t>/איגודן/פרמטרים לפי מגזרים/אכיפה- מי תהום/נקודת דיגום/מתכות</t>
  </si>
  <si>
    <t>/איגודן/פרמטרים לפי מגזרים/אכיפה- ציפוי מתכות וטיפול פני שטח/נקודת דיגום/מתכות</t>
  </si>
  <si>
    <t>/איגודן/יהוד/ מוסך צמיגי פרונט יוסף בע"מ/מוצא מפריד/מתכות</t>
  </si>
  <si>
    <t>/איגודן/ אכיפה חולון/תרשיש היוצר/נקודת דיגום/מתכות</t>
  </si>
  <si>
    <t>/איגודן/ אכיפה חולון/סופר שיווק טכנולוגיות/נקודת דיגום/מתכות</t>
  </si>
  <si>
    <t>/איגודן/ אכיפה חולון/וישיי טכנולוגיות מתקדמות/נקודת דיגום/מתכות</t>
  </si>
  <si>
    <t>/איגודן/ אכיפה חולון/אלגונל/נקודת דיגום/מתכות</t>
  </si>
  <si>
    <t>/איגודן/מי אביבים/תחנת דלק סונול מרכזים/נקודת דיגום/מתכות</t>
  </si>
  <si>
    <t>/איגודן/מי אביבים/תחנת דלק פז סלמה גלו/נקודת דיגום/מתכות</t>
  </si>
  <si>
    <t>/איגודן/מי אביבים/תחנת דלק פז רשף /נקודת דיגום/מתכות</t>
  </si>
  <si>
    <t>/איגודן/מי אביבים/מזקקת מילק &amp; האני בע"מ /נקודת דיגום/מתכות</t>
  </si>
  <si>
    <t>/איגודן/הרצליה/ סבסטיאן/זרם כללי/מתכות</t>
  </si>
  <si>
    <t>/איגודן/קרית אונו/שם חדש/נקודת דיגום/מתכות</t>
  </si>
  <si>
    <t>/איגודן/תאגיד לא לחיוב/בדיקות מי נגר עילי /מט''ש הוד השרון 5/מתכות</t>
  </si>
  <si>
    <t>/איגודן/מי אביבים/דלק דור אלון /נקודת דיגום/מתכות</t>
  </si>
  <si>
    <t>/איגודן/מי אביבים/מנטה/נקודת דיגום/מתכות</t>
  </si>
  <si>
    <t>/איגודן/מי אביבים/קבוצת קינדלר בע"מ KINDLER GROUP LTD - בנדיקט/נקודת דיגום/מתכות</t>
  </si>
  <si>
    <t>/איגודן/מי אביבים/סונול חניון הכיכר/נקודת דיגום/מתכות</t>
  </si>
  <si>
    <t>/איגודן/הרצליה/קפה לנדוור/נקודת דיגום/מתכות</t>
  </si>
  <si>
    <t>/איגודן/מי אביבים/תחנת דלק יפו 96 דלק זטלר/נקודת דיגום/מתכות</t>
  </si>
  <si>
    <t>/איגודן/מי אביבים/היי טאור - בית אירופה ניהול בע"מ - מסעדת מיתוס + פיש מרקט /נקודת דיגום/מתכות</t>
  </si>
  <si>
    <t>/איגודן/מי אביבים/מלון סי נט - מלון מגדל ירושלים בע"מ/נקודת דיגום/מתכות</t>
  </si>
  <si>
    <t>/איגודן/מי אביבים/ממסי שרותי דרך וגרירה בע"מ/נקודת דיגום/מתכות</t>
  </si>
  <si>
    <t>/איגודן/מי אביבים/פולץ שרותי רכב 1996 בע"מ /נקודת דיגום/מתכות</t>
  </si>
  <si>
    <t>/איגודן/מי אביבים/סוכני דלק ושמנים /נקודת דיגום/מתכות</t>
  </si>
  <si>
    <t>/איגודן/מי אביבים/אלון פלורנטין /נקודת דיגום/מתכות</t>
  </si>
  <si>
    <t>/איגודן/מי אביבים/תחנת דלק פז ח. גרוזנברג/נקודת דיגום/מתכות</t>
  </si>
  <si>
    <t>/איגודן/מי אביבים/פז חברת נפט בע"מ - הלוחמים 11 /נקודת דיגום/מתכות</t>
  </si>
  <si>
    <t>/איגודן/מי אביבים/תחנת דור אלון  אתרים טל מו/נקודת דיגום/מתכות</t>
  </si>
  <si>
    <t>/איגודן/מי אביבים/מלון סטאי (בית "הקישלה" יפו בע"מ)/נקודת דיגום/מתכות</t>
  </si>
  <si>
    <t>/איגודן/מי אביבים/תחנת דלק פז ירמיהו /נקודת דיגום/מתכות</t>
  </si>
  <si>
    <t>/איגודן/מי אביבים/פז חברת נפט בע"מ - דבורה הנביאה  115 /נקודת דיגום/מתכות</t>
  </si>
  <si>
    <t>/איגודן/מי אביבים/תחנת דלק סונול - ירושלים 42 /נקודת דיגום/מתכות</t>
  </si>
  <si>
    <t>/איגודן/מי אביבים/תחנת מגדל סונול /נקודת דיגום/מתכות</t>
  </si>
  <si>
    <t>/איגודן/הוד השרון/י.בראון ובניו/נקודת דיגום/מתכות</t>
  </si>
  <si>
    <t>/איגודן/אור - יהודה -  מי שקמה/דור אנרגיה בישר/נקודת דיגום/מתכות</t>
  </si>
  <si>
    <t>/איגודן/הוד השרון/ת. דלק פז/נקודת דיגום/מתכות</t>
  </si>
  <si>
    <t>/איגודן/מי תהום דיגומים/מי תהום - מיוחדים/נקודת דיגום/מתכות</t>
  </si>
  <si>
    <t>/איגודן/קרית אונו/ג'פניקה/מוצא מפריד/מתכות</t>
  </si>
  <si>
    <t>/איגודן/מי בת ים/ה.ס ייצור ושיווק בע"מ/מוצא מתקן טיפול/מתכות</t>
  </si>
  <si>
    <t>/איגודן/ אכיפה חולון/קרלברג/נקודת דיגום/מתכות</t>
  </si>
  <si>
    <t>/איגודן/עין אפק תאגיד מים וביוב/נאמן א.י אחזקות (מאפה נאמן)- מתחם נצבא/נקודת דיגום/מתכות</t>
  </si>
  <si>
    <t>/איגודן/ אכיפה חולון/גידרון תעשיות /נקודת דיגום/מתכות</t>
  </si>
  <si>
    <t>/איגודן/ אכיפה חולון/יונימרקט/נקודת דיגום/מתכות</t>
  </si>
  <si>
    <t>/איגודן/עין אפק תאגיד מים וביוב/יינות ביתן -מתחם מצבא /נקודת דיגום/מתכות</t>
  </si>
  <si>
    <t>/איגודן/עין אפק תאגיד מים וביוב/שפע פיראס ( ג'פניקה)- מתחם נצבא/נקודת דיגום/מתכות</t>
  </si>
  <si>
    <t>/איגודן/מי בת ים/מלון בת ים/נקודת דיגום/מתכות</t>
  </si>
  <si>
    <t>/איגודן/מי בת ים/בייבי עוף בע"מ/מוצא מפריד שומן/מתכות</t>
  </si>
  <si>
    <t>/איגודן/קרית אונו/לשימוש עתידי/נקודת דיגום/מתכות</t>
  </si>
  <si>
    <t>/איגודן/מי בת ים/מאפיית ליז/נקודת דיגום/מתכות</t>
  </si>
  <si>
    <t>/איגודן/קרית אונו/קפה גן סיפור בע"מ/מוצא מפריד שומן/מתכות</t>
  </si>
  <si>
    <t>/איגודן/מי בת ים/אמה ורומי בע"מ- תירס/נקודת דיגום/מתכות</t>
  </si>
  <si>
    <t>/איגודן/אכיפה פתח תקווה/דלסטאר/נקודת דיגום/מתכות</t>
  </si>
  <si>
    <t>/איגודן/תאגיד לא לחיוב/קנדו - מאספים/9/מתכות</t>
  </si>
  <si>
    <t>/איגודן/תאגיד לא לחיוב/קנדו - מאספים/10/מתכות</t>
  </si>
  <si>
    <t>/איגודן/תאגיד לא לחיוב/קנדו - מאספים/8/מתכות</t>
  </si>
  <si>
    <t>/איגודן/תאגיד לא לחיוב/קנדו - מאספים/7/מתכות</t>
  </si>
  <si>
    <t>/איגודן/תאגיד לא לחיוב/קנדו - מאספים/6/מתכות</t>
  </si>
  <si>
    <t>/איגודן/תאגיד לא לחיוב/קנדו - מאספים/5/מתכות</t>
  </si>
  <si>
    <t>/איגודן/יהוד/מסעדת טאטי- מתחם טאטי/נקודת דיגום/מתכות</t>
  </si>
  <si>
    <t>/איגודן/חולון - מי שקמה/נ.ז ניהול פרויקטים/נקודת דיגום/מתכות</t>
  </si>
  <si>
    <t>/איגודן/יהוד/מסעדת אסתר/נקודת דיגום/מתכות</t>
  </si>
  <si>
    <t>/איגודן/חולון - מי שקמה/קניון חולון - מפריד קטן/יציאה ממפריד שומן קטן/מתכות</t>
  </si>
  <si>
    <t>/איגודן/תאגיד לא לחיוב/קנדו - מאספים/4/מתכות</t>
  </si>
  <si>
    <t>/איגודן/תאגיד לא לחיוב/קנדו - מאספים/3/מתכות</t>
  </si>
  <si>
    <t>/איגודן/תאגיד לא לחיוב/קנדו - מאספים/2/מתכות</t>
  </si>
  <si>
    <t>/איגודן/תאגיד לא לחיוב/קנדו - מאספים/1/מתכות</t>
  </si>
  <si>
    <t>/איגודן/אזור - מי שקמה/פארק אריאל שרון תשטיפים/נקודת דיגום/מתכות</t>
  </si>
  <si>
    <t>/איגודן/ריכוז חיובים/אור יהודה/אור - יהודה אסורים</t>
  </si>
  <si>
    <t>אור - יהודה אסורים</t>
  </si>
  <si>
    <t>ריכוז חיובים</t>
  </si>
  <si>
    <t>/איגודן/ריכוז חיובים/אור יהודה/אור - יהודה חריגים</t>
  </si>
  <si>
    <t>אור - יהודה חריגים</t>
  </si>
  <si>
    <t>/איגודן/ריכוז חיובים/אור יהודה</t>
  </si>
  <si>
    <t>אור יהודה</t>
  </si>
  <si>
    <t>/איגודן/ריכוז חיובים/אזור</t>
  </si>
  <si>
    <t>אזור</t>
  </si>
  <si>
    <t>/איגודן/ריכוז חיובים/אזור/אזור אסורים</t>
  </si>
  <si>
    <t>אזור אסורים</t>
  </si>
  <si>
    <t>/איגודן/ריכוז חיובים/אזור/אזור חריגים</t>
  </si>
  <si>
    <t>אזור חריגים</t>
  </si>
  <si>
    <t>/איגודן/ריכוז חיובים/בית דגן</t>
  </si>
  <si>
    <t>בית דגן</t>
  </si>
  <si>
    <t>/איגודן/ריכוז חיובים/בית דגן/בית דגן אסורים</t>
  </si>
  <si>
    <t>בית דגן אסורים</t>
  </si>
  <si>
    <t>/איגודן/ריכוז חיובים/בית דגן/בית דגן חריגים</t>
  </si>
  <si>
    <t>בית דגן חריגים</t>
  </si>
  <si>
    <t>/איגודן/ריכוז חיובים/גבעת ברנר</t>
  </si>
  <si>
    <t>/איגודן/ריכוז חיובים/גבעת ברנר/גבעת ברנר אסורים</t>
  </si>
  <si>
    <t>גבעת ברנר אסורים</t>
  </si>
  <si>
    <t>/איגודן/ריכוז חיובים/גבעת ברנר/גבעת ברנר חריגים</t>
  </si>
  <si>
    <t>גבעת ברנר חריגים</t>
  </si>
  <si>
    <t>/איגודן/ריכוז חיובים/הוד השרון</t>
  </si>
  <si>
    <t>/איגודן/ריכוז חיובים/הוד השרון/הוד השרון אסורים</t>
  </si>
  <si>
    <t>הוד השרון אסורים</t>
  </si>
  <si>
    <t>/איגודן/ריכוז חיובים/הוד השרון/הוד השרון חריגים</t>
  </si>
  <si>
    <t>הוד השרון חריגים</t>
  </si>
  <si>
    <t>/איגודן/ריכוז חיובים/הרצליה</t>
  </si>
  <si>
    <t>/איגודן/ריכוז חיובים/הרצליה/הרצליה אסורים</t>
  </si>
  <si>
    <t>הרצליה אסורים</t>
  </si>
  <si>
    <t>/איגודן/ריכוז חיובים/הרצליה/הרצליה חריגים</t>
  </si>
  <si>
    <t>הרצליה חריגים</t>
  </si>
  <si>
    <t>/איגודן/ריכוז חיובים/חולון</t>
  </si>
  <si>
    <t>חולון</t>
  </si>
  <si>
    <t>/איגודן/ריכוז חיובים/חולון/חולון אסורים</t>
  </si>
  <si>
    <t>חולון אסורים</t>
  </si>
  <si>
    <t>/איגודן/ריכוז חיובים/חולון/חולון חריגים</t>
  </si>
  <si>
    <t>חולון חריגים</t>
  </si>
  <si>
    <t>/איגודן/ריכוז חיובים/יהוד</t>
  </si>
  <si>
    <t>/איגודן/ריכוז חיובים/יהוד/יהוד אסורים</t>
  </si>
  <si>
    <t>יהוד אסורים</t>
  </si>
  <si>
    <t>/איגודן/ריכוז חיובים/יהוד/יהוד חריגים</t>
  </si>
  <si>
    <t>יהוד חריגים</t>
  </si>
  <si>
    <t>/איגודן/ריכוז חיובים/מי אביבים</t>
  </si>
  <si>
    <t>/איגודן/ריכוז חיובים/מי אביבים/מי אביבים אסורים</t>
  </si>
  <si>
    <t>מי אביבים אסורים</t>
  </si>
  <si>
    <t>/איגודן/ריכוז חיובים/מי אביבים/מי אביבים חריגים</t>
  </si>
  <si>
    <t>מי אביבים חריגים</t>
  </si>
  <si>
    <t>/איגודן/ריכוז חיובים/מי ברק</t>
  </si>
  <si>
    <t>/איגודן/ריכוז חיובים/מי ברק/מי ברק אסורים</t>
  </si>
  <si>
    <t>מי ברק אסורים</t>
  </si>
  <si>
    <t>/איגודן/ריכוז חיובים/מי ברק/מי ברק חריגים</t>
  </si>
  <si>
    <t>מי ברק חריגים</t>
  </si>
  <si>
    <t>/איגודן/ריכוז חיובים/מי בת ים</t>
  </si>
  <si>
    <t>/איגודן/ריכוז חיובים/מי בת ים/מי בת ים אסורים</t>
  </si>
  <si>
    <t>מי בת ים אסורים</t>
  </si>
  <si>
    <t>/איגודן/ריכוז חיובים/מי בת ים/מי בת ים חריגים</t>
  </si>
  <si>
    <t>מי בת ים חריגים</t>
  </si>
  <si>
    <t>/איגודן/ריכוז חיובים/מי גבעתיים</t>
  </si>
  <si>
    <t>/איגודן/ריכוז חיובים/מי גבעתיים/מי גבעתיים אסורים</t>
  </si>
  <si>
    <t>מי גבעתיים אסורים</t>
  </si>
  <si>
    <t>/איגודן/ריכוז חיובים/מי גבעתיים/מי גבעתיים חריגים</t>
  </si>
  <si>
    <t>מי גבעתיים חריגים</t>
  </si>
  <si>
    <t>/איגודן/ריכוז חיובים/מיתב</t>
  </si>
  <si>
    <t>/איגודן/ריכוז חיובים/מיתב/מיתב  אסורים</t>
  </si>
  <si>
    <t>מיתב  אסורים</t>
  </si>
  <si>
    <t>/איגודן/ריכוז חיובים/מיתב/מיתב  חריגים</t>
  </si>
  <si>
    <t>מיתב  חריגים</t>
  </si>
  <si>
    <t>/איגודן/ריכוז חיובים/מניב ראשון</t>
  </si>
  <si>
    <t>/איגודן/ריכוז חיובים/מניב ראשון/מניב ראשון אסורים</t>
  </si>
  <si>
    <t>מניב ראשון אסורים</t>
  </si>
  <si>
    <t>/איגודן/ריכוז חיובים/מניב ראשון/מניב ראשון חריגים</t>
  </si>
  <si>
    <t>מניב ראשון חריגים</t>
  </si>
  <si>
    <t>/איגודן/ריכוז חיובים/עין אפק</t>
  </si>
  <si>
    <t>/איגודן/ריכוז חיובים/עין אפק/עין אפק אסורים</t>
  </si>
  <si>
    <t>עין אפק אסורים</t>
  </si>
  <si>
    <t>/איגודן/ריכוז חיובים/עין אפק/עין אפק חריגים</t>
  </si>
  <si>
    <t>עין אפק חריגים</t>
  </si>
  <si>
    <t>/איגודן/ריכוז חיובים/קרית אונו</t>
  </si>
  <si>
    <t>/איגודן/ריכוז חיובים/קרית אונו/קרית אונו אסורים</t>
  </si>
  <si>
    <t>קרית אונו אסורים</t>
  </si>
  <si>
    <t>/איגודן/ריכוז חיובים/קרית אונו/קרית אונו חריגים</t>
  </si>
  <si>
    <t>קרית אונו חריגים</t>
  </si>
  <si>
    <t>/איגודן/ריכוז חיובים</t>
  </si>
  <si>
    <t>/איגודן/ריכוז חיובים/רמת גן</t>
  </si>
  <si>
    <t>/איגודן/ריכוז חיובים/רמת גן/רמת גן אסורים</t>
  </si>
  <si>
    <t>/איגודן/ריכוז חיובים/רמת גן/רמת גן חריגים</t>
  </si>
  <si>
    <t>/איגודן/טבלאות לדוחות חיוב/ערכי סף תקן/אסורים תקן</t>
  </si>
  <si>
    <t>אסורים תקן</t>
  </si>
  <si>
    <t>תקן</t>
  </si>
  <si>
    <t>/איגודן/טבלאות לדוחות חיוב/ערכי סף תקן/חריגים תקן High</t>
  </si>
  <si>
    <t>חריגים תקן High</t>
  </si>
  <si>
    <t>חריגים תקן Low</t>
  </si>
  <si>
    <t>/איגודן/טבלאות לדוחות חיוב/ערכי סף תקן</t>
  </si>
  <si>
    <t>ערכי סף תקן</t>
  </si>
  <si>
    <t xml:space="preserve"> תאריך הפקה    27/02/2023 16:20:58</t>
  </si>
  <si>
    <t>היתרים פעילים- תקופתי</t>
  </si>
  <si>
    <t>Parameter</t>
  </si>
  <si>
    <t>intQCID</t>
  </si>
  <si>
    <t>PermitStartDate</t>
  </si>
  <si>
    <t>PermitValue</t>
  </si>
  <si>
    <t>PermitOffDate (include)</t>
  </si>
  <si>
    <t>PremitSiteID</t>
  </si>
  <si>
    <t>Ecodan</t>
  </si>
  <si>
    <t>StartValueUpdateDate</t>
  </si>
  <si>
    <t>OffValueUpdateDate</t>
  </si>
  <si>
    <t>COD היתרים</t>
  </si>
  <si>
    <t>TSS היתרים</t>
  </si>
  <si>
    <t>זרחן היתרים</t>
  </si>
  <si>
    <t>חנקן היתרים</t>
  </si>
  <si>
    <t xml:space="preserve"> תאריך הפקה    27/02/2023 16:21:40</t>
  </si>
  <si>
    <t>אסורים- כל הדגימות- רמת גן</t>
  </si>
  <si>
    <t>תאריך הדוח</t>
  </si>
  <si>
    <t>27/02/2023 16:21:40</t>
  </si>
  <si>
    <t>שם תאגיד</t>
  </si>
  <si>
    <t>מספר תאגיד</t>
  </si>
  <si>
    <t>45</t>
  </si>
  <si>
    <t>סוג דוח</t>
  </si>
  <si>
    <t>1</t>
  </si>
  <si>
    <t/>
  </si>
  <si>
    <t>שם קובץ</t>
  </si>
  <si>
    <t>C:\IOSight\IGreen\Files\ProductionManagement\1247Internal\0cdbf730-80d2-4d7c-807d-1f639e57fdb1\1267_10.xlsx</t>
  </si>
  <si>
    <t>intLabTestsId</t>
  </si>
  <si>
    <t>FactoryId</t>
  </si>
  <si>
    <t>FactoryName</t>
  </si>
  <si>
    <t>SamplePlaceName</t>
  </si>
  <si>
    <t>SamplePlaceId</t>
  </si>
  <si>
    <t>datSampleDate</t>
  </si>
  <si>
    <t>prevDatSampleDate</t>
  </si>
  <si>
    <t>ChargePeriod</t>
  </si>
  <si>
    <t>QuantityWater</t>
  </si>
  <si>
    <t>WQCoefficient</t>
  </si>
  <si>
    <t>Forbidden</t>
  </si>
  <si>
    <t>infectConcentration</t>
  </si>
  <si>
    <t>EngineeringUnit</t>
  </si>
  <si>
    <t>MaxConcentration</t>
  </si>
  <si>
    <t>SiteTypeName</t>
  </si>
  <si>
    <t>CityName</t>
  </si>
  <si>
    <t>datChargedForbiddensDate</t>
  </si>
  <si>
    <t>upperPh</t>
  </si>
  <si>
    <t>louerPh</t>
  </si>
  <si>
    <t>IsException</t>
  </si>
  <si>
    <t>IsForbidden</t>
  </si>
  <si>
    <t>IsLowException</t>
  </si>
  <si>
    <t>IsHighException</t>
  </si>
  <si>
    <t>כלורידים</t>
  </si>
  <si>
    <t>מ"ג/ליטר</t>
  </si>
  <si>
    <t>לא</t>
  </si>
  <si>
    <t>pH</t>
  </si>
  <si>
    <t>כן</t>
  </si>
  <si>
    <t>pH לבדיקת גבול</t>
  </si>
  <si>
    <t>נתרן</t>
  </si>
  <si>
    <t>שמנים כלליים</t>
  </si>
  <si>
    <t>דטרגנטים</t>
  </si>
  <si>
    <t>COD/BOD</t>
  </si>
  <si>
    <t>TSS למפעלי ציפוי מתכות</t>
  </si>
  <si>
    <t>כסף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</si>
</sst>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_);_(* \(#,##0.00\);_(* &quot;-&quot;??_);_(@_)"/>
    <numFmt numFmtId="165" formatCode="_(&quot;₪&quot;* #,##0.00_);_(&quot;₪&quot;* \(#,##0.00\);_(&quot;₪&quot;* &quot;-&quot;??_);_(@_)"/>
    <numFmt numFmtId="166" formatCode="_ [$₪-40D]\ * #,##0.00_ ;_ [$₪-40D]\ * \-#,##0.00_ ;_ [$₪-40D]\ * &quot;-&quot;??_ ;_ @_ "/>
    <numFmt numFmtId="167" formatCode="dd/mm/yyyy\ hh:mm:ss"/>
    <numFmt numFmtId="168" formatCode="#,##0.000"/>
  </numFmts>
  <fonts count="52" x14ac:knownFonts="1">
    <font>
      <sz val="10"/>
      <name val="Arial"/>
      <charset val="177"/>
    </font>
    <font>
      <sz val="10"/>
      <name val="Arial"/>
    </font>
    <font>
      <sz val="11"/>
      <color theme="1"/>
      <name val="Calibri"/>
      <charset val="177"/>
      <scheme val="minor"/>
    </font>
    <font>
      <b/>
      <sz val="11"/>
      <color theme="0"/>
      <name val="Calibri"/>
      <charset val="177"/>
      <scheme val="minor"/>
    </font>
    <font>
      <sz val="11"/>
      <color theme="0"/>
      <name val="Calibri"/>
      <charset val="177"/>
      <scheme val="minor"/>
    </font>
    <font>
      <sz val="11"/>
      <color theme="1"/>
      <name val="Calibri"/>
      <scheme val="minor"/>
    </font>
    <font>
      <b/>
      <sz val="15"/>
      <color theme="3"/>
      <name val="Calibri"/>
      <scheme val="minor"/>
    </font>
    <font>
      <b/>
      <sz val="11"/>
      <color theme="3"/>
      <name val="Calibri"/>
      <scheme val="minor"/>
    </font>
    <font>
      <sz val="11"/>
      <color theme="0"/>
      <name val="Calibri"/>
      <scheme val="minor"/>
    </font>
    <font>
      <sz val="11"/>
      <color rgb="FF006100"/>
      <name val="Calibri"/>
      <scheme val="minor"/>
    </font>
    <font>
      <b/>
      <sz val="24"/>
      <color theme="4" tint="-0.499984740745262"/>
      <name val="Calibri"/>
      <scheme val="minor"/>
    </font>
    <font>
      <sz val="10"/>
      <color theme="0"/>
      <name val="Arial"/>
    </font>
    <font>
      <b/>
      <sz val="36"/>
      <color theme="4" tint="-0.499984740745262"/>
      <name val="Calibri"/>
      <scheme val="minor"/>
    </font>
    <font>
      <b/>
      <sz val="22"/>
      <color theme="4" tint="-0.499984740745262"/>
      <name val="Calibri"/>
      <scheme val="minor"/>
    </font>
    <font>
      <sz val="10"/>
      <color theme="0" tint="-0.34998626667073579"/>
      <name val="Arial"/>
    </font>
    <font>
      <b/>
      <sz val="11"/>
      <name val="Arial"/>
    </font>
    <font>
      <sz val="11"/>
      <name val="Arial"/>
    </font>
    <font>
      <b/>
      <sz val="10"/>
      <color rgb="FFC00000"/>
      <name val="Arial"/>
    </font>
    <font>
      <sz val="11"/>
      <color rgb="FFC00000"/>
      <name val="Arial"/>
    </font>
    <font>
      <sz val="10"/>
      <name val="Calibri"/>
    </font>
    <font>
      <sz val="8"/>
      <color rgb="FFC00000"/>
      <name val="Arial"/>
    </font>
    <font>
      <sz val="8"/>
      <color theme="0" tint="-0.499984740745262"/>
      <name val="Arial"/>
    </font>
    <font>
      <sz val="16"/>
      <name val="Arial"/>
    </font>
    <font>
      <b/>
      <u/>
      <sz val="10"/>
      <name val="Arial"/>
    </font>
    <font>
      <sz val="11"/>
      <color rgb="FF000000"/>
      <name val="Arial"/>
    </font>
    <font>
      <b/>
      <sz val="10"/>
      <color theme="4"/>
      <name val="Arial"/>
    </font>
    <font>
      <b/>
      <sz val="10"/>
      <color theme="3" tint="-0.499984740745262"/>
      <name val="Arial"/>
    </font>
    <font>
      <b/>
      <sz val="10"/>
      <name val="Arial"/>
    </font>
    <font>
      <b/>
      <sz val="10"/>
      <color theme="1"/>
      <name val="Arial"/>
    </font>
    <font>
      <b/>
      <sz val="10"/>
      <color theme="0"/>
      <name val="Arial"/>
    </font>
    <font>
      <b/>
      <sz val="12"/>
      <color theme="3"/>
      <name val="Arial"/>
    </font>
    <font>
      <b/>
      <sz val="26"/>
      <color theme="4" tint="-0.499984740745262"/>
      <name val="Calibri"/>
      <scheme val="minor"/>
    </font>
    <font>
      <sz val="8"/>
      <name val="Arial"/>
    </font>
    <font>
      <sz val="20"/>
      <name val="Arial"/>
    </font>
    <font>
      <b/>
      <sz val="12"/>
      <color theme="0"/>
      <name val="Arial"/>
    </font>
    <font>
      <b/>
      <sz val="11"/>
      <color theme="1"/>
      <name val="Calibri"/>
      <scheme val="minor"/>
    </font>
    <font>
      <b/>
      <sz val="10"/>
      <name val="Arial"/>
      <charset val="177"/>
    </font>
    <font>
      <b/>
      <sz val="18"/>
      <name val="Arial"/>
      <charset val="177"/>
    </font>
    <font>
      <b/>
      <sz val="11"/>
      <color theme="0"/>
      <name val="Calibri"/>
      <scheme val="minor"/>
    </font>
    <font>
      <sz val="10"/>
      <color theme="1"/>
      <name val="Calibri"/>
      <scheme val="minor"/>
    </font>
    <font>
      <b/>
      <sz val="14"/>
      <name val="Arial"/>
    </font>
    <font>
      <b/>
      <sz val="14"/>
      <color theme="0"/>
      <name val="Calibri"/>
      <scheme val="minor"/>
    </font>
    <font>
      <b/>
      <sz val="16"/>
      <color theme="0"/>
      <name val="Calibri"/>
      <scheme val="minor"/>
    </font>
    <font>
      <b/>
      <sz val="18"/>
      <color theme="1"/>
      <name val="Calibri"/>
      <scheme val="minor"/>
    </font>
    <font>
      <sz val="11"/>
      <color rgb="FF000000"/>
      <name val="Calibri"/>
    </font>
    <font>
      <sz val="10"/>
      <color rgb="FFFF0000"/>
      <name val="Arial"/>
    </font>
    <font>
      <sz val="10"/>
      <color theme="1"/>
      <name val="Calibri"/>
    </font>
    <font>
      <sz val="10"/>
      <color theme="1"/>
      <name val="Calibri"/>
      <charset val="177"/>
      <scheme val="minor"/>
    </font>
    <font>
      <b/>
      <sz val="12"/>
      <color rgb="FF000000"/>
      <name val="Arial"/>
      <family val="2"/>
    </font>
    <font>
      <b/>
      <sz val="9"/>
      <color indexed="81"/>
      <name val="Tahoma"/>
      <family val="2"/>
    </font>
    <font>
      <sz val="9"/>
      <color indexed="81"/>
      <name val="Tahoma"/>
      <family val="2"/>
    </font>
    <font>
      <sz val="10"/>
      <name val="Arial"/>
      <family val="2"/>
    </font>
  </fonts>
  <fills count="26">
    <fill>
      <patternFill patternType="none"/>
    </fill>
    <fill>
      <patternFill patternType="gray125"/>
    </fill>
    <fill>
      <patternFill patternType="solid">
        <fgColor rgb="FFA5A5A5"/>
      </patternFill>
    </fill>
    <fill>
      <patternFill patternType="solid">
        <fgColor theme="5"/>
      </patternFill>
    </fill>
    <fill>
      <patternFill patternType="solid">
        <fgColor rgb="FFFFFFCC"/>
      </patternFill>
    </fill>
    <fill>
      <patternFill patternType="solid">
        <fgColor theme="4" tint="0.79995117038483843"/>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4"/>
      </patternFill>
    </fill>
    <fill>
      <patternFill patternType="solid">
        <fgColor rgb="FFC6EFCE"/>
      </patternFill>
    </fill>
    <fill>
      <patternFill patternType="solid">
        <fgColor theme="0"/>
        <bgColor indexed="64"/>
      </patternFill>
    </fill>
    <fill>
      <patternFill patternType="solid">
        <fgColor rgb="FFFFFFCC"/>
        <bgColor indexed="64"/>
      </patternFill>
    </fill>
    <fill>
      <patternFill patternType="solid">
        <fgColor theme="3" tint="0.59999389629810485"/>
        <bgColor indexed="64"/>
      </patternFill>
    </fill>
    <fill>
      <patternFill patternType="solid">
        <fgColor theme="4" tint="0.39994506668294322"/>
        <bgColor indexed="64"/>
      </patternFill>
    </fill>
    <fill>
      <patternFill patternType="solid">
        <fgColor theme="6" tint="0.59999389629810485"/>
        <bgColor indexed="64"/>
      </patternFill>
    </fill>
    <fill>
      <patternFill patternType="solid">
        <fgColor theme="9"/>
        <bgColor indexed="64"/>
      </patternFill>
    </fill>
    <fill>
      <patternFill patternType="solid">
        <fgColor theme="0" tint="-4.9989318521683403E-2"/>
        <bgColor indexed="64"/>
      </patternFill>
    </fill>
    <fill>
      <patternFill patternType="solid">
        <fgColor theme="3" tint="-0.249977111117893"/>
        <bgColor indexed="64"/>
      </patternFill>
    </fill>
    <fill>
      <patternFill patternType="solid">
        <fgColor rgb="FF95B3D7"/>
        <bgColor indexed="64"/>
      </patternFill>
    </fill>
    <fill>
      <patternFill patternType="solid">
        <fgColor theme="4" tint="-0.499984740745262"/>
        <bgColor indexed="64"/>
      </patternFill>
    </fill>
    <fill>
      <patternFill patternType="solid">
        <fgColor theme="3"/>
        <bgColor indexed="64"/>
      </patternFill>
    </fill>
    <fill>
      <patternFill patternType="solid">
        <fgColor theme="4" tint="0.79995117038483843"/>
        <bgColor indexed="64"/>
      </patternFill>
    </fill>
    <fill>
      <patternFill patternType="solid">
        <fgColor theme="6" tint="0.39994506668294322"/>
        <bgColor indexed="64"/>
      </patternFill>
    </fill>
    <fill>
      <patternFill patternType="solid">
        <fgColor rgb="FFCCFFCC"/>
      </patternFill>
    </fill>
    <fill>
      <patternFill patternType="solid">
        <fgColor rgb="FF9999FF"/>
      </patternFill>
    </fill>
  </fills>
  <borders count="49">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4506668294322"/>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diagonal/>
    </border>
    <border>
      <left/>
      <right style="thick">
        <color theme="4"/>
      </right>
      <top/>
      <bottom/>
      <diagonal/>
    </border>
    <border>
      <left style="thick">
        <color theme="4"/>
      </left>
      <right/>
      <top/>
      <bottom style="thick">
        <color theme="4"/>
      </bottom>
      <diagonal/>
    </border>
    <border>
      <left/>
      <right style="thick">
        <color theme="4"/>
      </right>
      <top/>
      <bottom style="thick">
        <color theme="4"/>
      </bottom>
      <diagonal/>
    </border>
    <border>
      <left style="medium">
        <color theme="0" tint="-0.34998626667073579"/>
      </left>
      <right style="thin">
        <color theme="3" tint="0.79995117038483843"/>
      </right>
      <top style="medium">
        <color theme="0" tint="-0.34998626667073579"/>
      </top>
      <bottom style="medium">
        <color theme="0" tint="-0.34998626667073579"/>
      </bottom>
      <diagonal/>
    </border>
    <border>
      <left style="thin">
        <color theme="3" tint="0.79995117038483843"/>
      </left>
      <right style="thin">
        <color theme="3" tint="0.79995117038483843"/>
      </right>
      <top style="medium">
        <color theme="0" tint="-0.34998626667073579"/>
      </top>
      <bottom style="medium">
        <color theme="0" tint="-0.34998626667073579"/>
      </bottom>
      <diagonal/>
    </border>
    <border>
      <left style="thin">
        <color theme="3" tint="0.79995117038483843"/>
      </left>
      <right/>
      <top style="medium">
        <color theme="0" tint="-0.34998626667073579"/>
      </top>
      <bottom style="medium">
        <color theme="0" tint="-0.34998626667073579"/>
      </bottom>
      <diagonal/>
    </border>
    <border>
      <left style="thin">
        <color theme="3" tint="0.79995117038483843"/>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bottom/>
      <diagonal/>
    </border>
    <border>
      <left/>
      <right style="thick">
        <color indexed="64"/>
      </right>
      <top/>
      <bottom/>
      <diagonal/>
    </border>
    <border>
      <left style="thick">
        <color indexed="64"/>
      </left>
      <right style="medium">
        <color auto="1"/>
      </right>
      <top style="thick">
        <color indexed="64"/>
      </top>
      <bottom style="thick">
        <color indexed="64"/>
      </bottom>
      <diagonal/>
    </border>
    <border>
      <left/>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thick">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rgb="FF3F3F3F"/>
      </left>
      <right/>
      <top style="double">
        <color rgb="FF3F3F3F"/>
      </top>
      <bottom style="double">
        <color rgb="FF3F3F3F"/>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right style="thin">
        <color theme="1"/>
      </right>
      <top/>
      <bottom style="thin">
        <color theme="1"/>
      </bottom>
      <diagonal/>
    </border>
  </borders>
  <cellStyleXfs count="59">
    <xf numFmtId="0" fontId="0" fillId="0" borderId="0"/>
    <xf numFmtId="164" fontId="1" fillId="0" borderId="0" applyFont="0" applyFill="0" applyBorder="0" applyAlignment="0" applyProtection="0"/>
    <xf numFmtId="0" fontId="2" fillId="0" borderId="0"/>
    <xf numFmtId="0" fontId="3" fillId="2" borderId="1" applyNumberFormat="0" applyAlignment="0" applyProtection="0"/>
    <xf numFmtId="0" fontId="4" fillId="3" borderId="0" applyNumberFormat="0" applyBorder="0" applyAlignment="0" applyProtection="0"/>
    <xf numFmtId="0" fontId="2" fillId="0" borderId="0"/>
    <xf numFmtId="0" fontId="2" fillId="0" borderId="0"/>
    <xf numFmtId="0" fontId="5" fillId="0" borderId="0"/>
    <xf numFmtId="9" fontId="5" fillId="0" borderId="0" applyFont="0" applyFill="0" applyBorder="0" applyAlignment="0" applyProtection="0"/>
    <xf numFmtId="165" fontId="5" fillId="0" borderId="0" applyFont="0" applyFill="0" applyBorder="0" applyAlignment="0" applyProtection="0"/>
    <xf numFmtId="0" fontId="5" fillId="4" borderId="2" applyNumberFormat="0" applyFont="0" applyAlignment="0" applyProtection="0"/>
    <xf numFmtId="164" fontId="5" fillId="0" borderId="0" applyFont="0" applyFill="0" applyBorder="0" applyAlignment="0" applyProtection="0"/>
    <xf numFmtId="0" fontId="2" fillId="0" borderId="0"/>
    <xf numFmtId="0" fontId="2" fillId="0" borderId="0"/>
    <xf numFmtId="164" fontId="5" fillId="0" borderId="0" applyFont="0" applyFill="0" applyBorder="0" applyAlignment="0" applyProtection="0"/>
    <xf numFmtId="0" fontId="2" fillId="0" borderId="0"/>
    <xf numFmtId="0" fontId="2" fillId="5" borderId="0" applyNumberFormat="0" applyBorder="0" applyAlignment="0" applyProtection="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0" borderId="0"/>
    <xf numFmtId="0" fontId="2" fillId="5" borderId="0" applyNumberFormat="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2" fillId="0" borderId="0"/>
    <xf numFmtId="0" fontId="2" fillId="5" borderId="0" applyNumberFormat="0" applyBorder="0" applyAlignment="0" applyProtection="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0" borderId="0"/>
    <xf numFmtId="0" fontId="2" fillId="5" borderId="0" applyNumberFormat="0" applyBorder="0" applyAlignment="0" applyProtection="0"/>
    <xf numFmtId="0" fontId="2" fillId="0" borderId="0"/>
    <xf numFmtId="0" fontId="2" fillId="5" borderId="0" applyNumberFormat="0" applyBorder="0" applyAlignment="0" applyProtection="0"/>
    <xf numFmtId="0" fontId="2" fillId="0" borderId="0"/>
    <xf numFmtId="0" fontId="2" fillId="0" borderId="0"/>
    <xf numFmtId="0" fontId="2" fillId="5" borderId="0" applyNumberFormat="0" applyBorder="0" applyAlignment="0" applyProtection="0"/>
    <xf numFmtId="0" fontId="2" fillId="0" borderId="0"/>
    <xf numFmtId="0" fontId="2" fillId="5" borderId="0" applyNumberFormat="0" applyBorder="0" applyAlignment="0" applyProtection="0"/>
    <xf numFmtId="0" fontId="2" fillId="0" borderId="0"/>
    <xf numFmtId="0" fontId="2" fillId="0" borderId="0"/>
    <xf numFmtId="0" fontId="2" fillId="5" borderId="0" applyNumberFormat="0" applyBorder="0" applyAlignment="0" applyProtection="0"/>
    <xf numFmtId="0" fontId="2"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2" fillId="0" borderId="0"/>
    <xf numFmtId="0" fontId="2" fillId="0" borderId="0"/>
    <xf numFmtId="0" fontId="5" fillId="0" borderId="0"/>
    <xf numFmtId="0" fontId="5" fillId="0" borderId="0"/>
    <xf numFmtId="0" fontId="5" fillId="0" borderId="0"/>
    <xf numFmtId="0" fontId="6" fillId="0" borderId="3" applyNumberFormat="0" applyFill="0" applyAlignment="0" applyProtection="0"/>
    <xf numFmtId="0" fontId="7" fillId="0" borderId="4" applyNumberFormat="0" applyFill="0" applyAlignment="0" applyProtection="0"/>
    <xf numFmtId="0" fontId="8" fillId="9" borderId="0" applyNumberFormat="0" applyBorder="0" applyAlignment="0" applyProtection="0"/>
    <xf numFmtId="0" fontId="5" fillId="0" borderId="0"/>
    <xf numFmtId="0" fontId="9" fillId="10" borderId="0" applyNumberFormat="0" applyBorder="0" applyAlignment="0" applyProtection="0"/>
  </cellStyleXfs>
  <cellXfs count="269">
    <xf numFmtId="0" fontId="0" fillId="0" borderId="0" xfId="0"/>
    <xf numFmtId="0" fontId="0" fillId="11" borderId="0" xfId="0" applyFill="1"/>
    <xf numFmtId="0" fontId="0" fillId="11" borderId="5" xfId="0" applyFill="1" applyBorder="1"/>
    <xf numFmtId="0" fontId="0" fillId="11" borderId="6" xfId="0" applyFill="1" applyBorder="1"/>
    <xf numFmtId="0" fontId="0" fillId="11" borderId="7" xfId="0" applyFill="1" applyBorder="1"/>
    <xf numFmtId="0" fontId="0" fillId="11" borderId="8" xfId="0" applyFill="1" applyBorder="1" applyAlignment="1">
      <alignment horizontal="right"/>
    </xf>
    <xf numFmtId="0" fontId="0" fillId="11" borderId="9" xfId="0" applyFill="1" applyBorder="1"/>
    <xf numFmtId="0" fontId="11" fillId="11" borderId="0" xfId="0" applyFont="1" applyFill="1" applyAlignment="1">
      <alignment horizontal="right" vertical="top"/>
    </xf>
    <xf numFmtId="0" fontId="1" fillId="11" borderId="0" xfId="0" applyFont="1" applyFill="1" applyAlignment="1">
      <alignment horizontal="center" vertical="center" readingOrder="2"/>
    </xf>
    <xf numFmtId="0" fontId="12" fillId="11" borderId="0" xfId="0" applyFont="1" applyFill="1" applyAlignment="1">
      <alignment horizontal="center" vertical="center"/>
    </xf>
    <xf numFmtId="0" fontId="0" fillId="11" borderId="0" xfId="0" applyFill="1" applyAlignment="1">
      <alignment horizontal="right" vertical="center" wrapText="1" readingOrder="2"/>
    </xf>
    <xf numFmtId="0" fontId="0" fillId="11" borderId="0" xfId="0" applyFill="1" applyAlignment="1">
      <alignment horizontal="center" vertical="center"/>
    </xf>
    <xf numFmtId="0" fontId="14" fillId="11" borderId="0" xfId="0" applyFont="1" applyFill="1"/>
    <xf numFmtId="0" fontId="14" fillId="11" borderId="9" xfId="0" applyFont="1" applyFill="1" applyBorder="1"/>
    <xf numFmtId="0" fontId="13" fillId="11" borderId="0" xfId="0" applyFont="1" applyFill="1" applyAlignment="1">
      <alignment horizontal="right"/>
    </xf>
    <xf numFmtId="0" fontId="0" fillId="11" borderId="8" xfId="0" applyFill="1" applyBorder="1"/>
    <xf numFmtId="0" fontId="15" fillId="11" borderId="0" xfId="0" applyFont="1" applyFill="1" applyAlignment="1">
      <alignment vertical="center" readingOrder="2"/>
    </xf>
    <xf numFmtId="0" fontId="16" fillId="11" borderId="0" xfId="0" applyFont="1" applyFill="1" applyAlignment="1">
      <alignment readingOrder="2"/>
    </xf>
    <xf numFmtId="0" fontId="0" fillId="11" borderId="9" xfId="0" applyFill="1" applyBorder="1" applyAlignment="1">
      <alignment readingOrder="2"/>
    </xf>
    <xf numFmtId="0" fontId="0" fillId="11" borderId="0" xfId="0" applyFill="1" applyAlignment="1">
      <alignment readingOrder="2"/>
    </xf>
    <xf numFmtId="0" fontId="17" fillId="11" borderId="8" xfId="0" applyFont="1" applyFill="1" applyBorder="1" applyAlignment="1">
      <alignment horizontal="left" vertical="center"/>
    </xf>
    <xf numFmtId="0" fontId="18" fillId="11" borderId="0" xfId="0" applyFont="1" applyFill="1" applyAlignment="1">
      <alignment horizontal="right" vertical="center" readingOrder="2"/>
    </xf>
    <xf numFmtId="0" fontId="0" fillId="11" borderId="0" xfId="0" applyFill="1" applyAlignment="1">
      <alignment vertical="center"/>
    </xf>
    <xf numFmtId="0" fontId="0" fillId="11" borderId="8" xfId="0" applyFill="1" applyBorder="1" applyAlignment="1">
      <alignment vertical="center"/>
    </xf>
    <xf numFmtId="0" fontId="16" fillId="11" borderId="0" xfId="0" applyFont="1" applyFill="1" applyAlignment="1">
      <alignment horizontal="right" vertical="center" readingOrder="2"/>
    </xf>
    <xf numFmtId="0" fontId="16" fillId="11" borderId="0" xfId="0" applyFont="1" applyFill="1" applyAlignment="1">
      <alignment vertical="center" readingOrder="2"/>
    </xf>
    <xf numFmtId="0" fontId="0" fillId="11" borderId="9" xfId="0" applyFill="1" applyBorder="1" applyAlignment="1">
      <alignment vertical="center" readingOrder="2"/>
    </xf>
    <xf numFmtId="0" fontId="0" fillId="11" borderId="0" xfId="0" applyFill="1" applyAlignment="1">
      <alignment vertical="center" readingOrder="2"/>
    </xf>
    <xf numFmtId="0" fontId="19" fillId="11" borderId="8" xfId="0" applyFont="1" applyFill="1" applyBorder="1" applyAlignment="1">
      <alignment vertical="center"/>
    </xf>
    <xf numFmtId="0" fontId="20" fillId="11" borderId="0" xfId="0" applyFont="1" applyFill="1"/>
    <xf numFmtId="0" fontId="21" fillId="11" borderId="0" xfId="0" applyFont="1" applyFill="1" applyAlignment="1">
      <alignment readingOrder="2"/>
    </xf>
    <xf numFmtId="0" fontId="0" fillId="11" borderId="10" xfId="0" applyFill="1" applyBorder="1"/>
    <xf numFmtId="0" fontId="0" fillId="11" borderId="3" xfId="0" applyFill="1" applyBorder="1"/>
    <xf numFmtId="0" fontId="22" fillId="11" borderId="3" xfId="0" applyFont="1" applyFill="1" applyBorder="1" applyAlignment="1">
      <alignment readingOrder="2"/>
    </xf>
    <xf numFmtId="0" fontId="1" fillId="11" borderId="3" xfId="0" applyFont="1" applyFill="1" applyBorder="1" applyAlignment="1">
      <alignment readingOrder="2"/>
    </xf>
    <xf numFmtId="0" fontId="0" fillId="11" borderId="11" xfId="0" applyFill="1" applyBorder="1" applyAlignment="1">
      <alignment readingOrder="2"/>
    </xf>
    <xf numFmtId="0" fontId="0" fillId="0" borderId="0" xfId="0" applyAlignment="1">
      <alignment vertical="top"/>
    </xf>
    <xf numFmtId="0" fontId="0" fillId="0" borderId="0" xfId="0" applyAlignment="1">
      <alignment horizontal="right" vertical="top" wrapText="1" readingOrder="2"/>
    </xf>
    <xf numFmtId="0" fontId="1" fillId="0" borderId="0" xfId="0" applyFont="1"/>
    <xf numFmtId="14" fontId="0" fillId="4" borderId="2" xfId="10" applyNumberFormat="1" applyFont="1"/>
    <xf numFmtId="0" fontId="23" fillId="0" borderId="0" xfId="0" applyFont="1" applyAlignment="1">
      <alignment vertical="top"/>
    </xf>
    <xf numFmtId="14" fontId="0" fillId="0" borderId="0" xfId="0" applyNumberFormat="1" applyAlignment="1">
      <alignment vertical="top"/>
    </xf>
    <xf numFmtId="0" fontId="24" fillId="0" borderId="0" xfId="0" applyFont="1" applyAlignment="1">
      <alignment horizontal="right" vertical="top" wrapText="1" readingOrder="2"/>
    </xf>
    <xf numFmtId="17" fontId="0" fillId="0" borderId="0" xfId="0" applyNumberFormat="1" applyAlignment="1">
      <alignment vertical="top"/>
    </xf>
    <xf numFmtId="0" fontId="1" fillId="0" borderId="0" xfId="0" applyFont="1" applyAlignment="1">
      <alignment horizontal="right" vertical="top" wrapText="1" readingOrder="2"/>
    </xf>
    <xf numFmtId="0" fontId="1" fillId="0" borderId="0" xfId="0" applyFont="1" applyAlignment="1">
      <alignment vertical="top"/>
    </xf>
    <xf numFmtId="0" fontId="1" fillId="0" borderId="0" xfId="0" applyFont="1" applyAlignment="1">
      <alignment wrapText="1"/>
    </xf>
    <xf numFmtId="0" fontId="1" fillId="4" borderId="2" xfId="10" applyFont="1" applyAlignment="1">
      <alignment horizontal="right" vertical="top" wrapText="1" readingOrder="2"/>
    </xf>
    <xf numFmtId="0" fontId="1" fillId="0" borderId="0" xfId="0" applyFont="1" applyAlignment="1">
      <alignment vertical="top" wrapText="1"/>
    </xf>
    <xf numFmtId="0" fontId="0" fillId="0" borderId="0" xfId="0" applyAlignment="1">
      <alignment vertical="center"/>
    </xf>
    <xf numFmtId="0" fontId="0" fillId="0" borderId="0" xfId="0" applyAlignment="1">
      <alignment horizontal="center" vertical="top"/>
    </xf>
    <xf numFmtId="0" fontId="0" fillId="0" borderId="0" xfId="0" applyAlignment="1">
      <alignment vertical="top" readingOrder="2"/>
    </xf>
    <xf numFmtId="0" fontId="6" fillId="0" borderId="3" xfId="54" applyAlignment="1">
      <alignment vertical="center" wrapText="1"/>
    </xf>
    <xf numFmtId="0" fontId="6" fillId="0" borderId="3" xfId="54" applyFill="1" applyAlignment="1">
      <alignment vertical="center" wrapText="1"/>
    </xf>
    <xf numFmtId="0" fontId="0" fillId="0" borderId="0" xfId="0" applyAlignment="1">
      <alignment vertical="center" wrapText="1"/>
    </xf>
    <xf numFmtId="0" fontId="7" fillId="0" borderId="12" xfId="55" applyBorder="1" applyAlignment="1">
      <alignment vertical="center" wrapText="1"/>
    </xf>
    <xf numFmtId="0" fontId="7" fillId="0" borderId="13" xfId="55" applyBorder="1" applyAlignment="1">
      <alignment vertical="center" wrapText="1"/>
    </xf>
    <xf numFmtId="0" fontId="7" fillId="0" borderId="13" xfId="55" applyBorder="1" applyAlignment="1">
      <alignment horizontal="center" vertical="center" wrapText="1" readingOrder="2"/>
    </xf>
    <xf numFmtId="0" fontId="7" fillId="0" borderId="14" xfId="55" applyBorder="1" applyAlignment="1">
      <alignment vertical="center" wrapText="1" readingOrder="2"/>
    </xf>
    <xf numFmtId="0" fontId="7" fillId="0" borderId="15" xfId="55" applyBorder="1" applyAlignment="1">
      <alignment vertical="center" wrapText="1"/>
    </xf>
    <xf numFmtId="0" fontId="1" fillId="12" borderId="0" xfId="0" applyFont="1" applyFill="1" applyAlignment="1">
      <alignment vertical="center"/>
    </xf>
    <xf numFmtId="0" fontId="7" fillId="0" borderId="13" xfId="55" applyBorder="1" applyAlignment="1">
      <alignment vertical="center"/>
    </xf>
    <xf numFmtId="0" fontId="7" fillId="0" borderId="13" xfId="55" applyBorder="1" applyAlignment="1">
      <alignment horizontal="center" vertical="center" readingOrder="2"/>
    </xf>
    <xf numFmtId="0" fontId="25" fillId="0" borderId="0" xfId="0" applyFont="1" applyAlignment="1">
      <alignment vertical="center"/>
    </xf>
    <xf numFmtId="0" fontId="0" fillId="0" borderId="16" xfId="0" applyBorder="1" applyAlignment="1">
      <alignment vertical="center" wrapText="1"/>
    </xf>
    <xf numFmtId="0" fontId="1" fillId="13" borderId="17" xfId="0" applyFont="1" applyFill="1" applyBorder="1" applyAlignment="1">
      <alignment horizontal="center" vertical="center" wrapText="1"/>
    </xf>
    <xf numFmtId="0" fontId="1" fillId="14" borderId="17" xfId="0" applyFont="1" applyFill="1" applyBorder="1" applyAlignment="1">
      <alignment vertical="center"/>
    </xf>
    <xf numFmtId="0" fontId="1" fillId="0" borderId="17" xfId="0" applyFont="1" applyBorder="1" applyAlignment="1">
      <alignment horizontal="center" vertical="center"/>
    </xf>
    <xf numFmtId="0" fontId="1" fillId="0" borderId="17" xfId="0" applyFont="1" applyBorder="1" applyAlignment="1">
      <alignment horizontal="center" vertical="center" readingOrder="2"/>
    </xf>
    <xf numFmtId="0" fontId="1" fillId="0" borderId="18" xfId="0" applyFont="1" applyBorder="1" applyAlignment="1">
      <alignment horizontal="right" vertical="center" wrapText="1"/>
    </xf>
    <xf numFmtId="0" fontId="1" fillId="15" borderId="0" xfId="0" applyFont="1" applyFill="1" applyAlignment="1">
      <alignment vertical="center"/>
    </xf>
    <xf numFmtId="0" fontId="1" fillId="0" borderId="19" xfId="0" applyFont="1" applyBorder="1" applyAlignment="1">
      <alignment horizontal="right" vertical="center" wrapText="1" readingOrder="2"/>
    </xf>
    <xf numFmtId="0" fontId="0" fillId="0" borderId="20" xfId="0" applyBorder="1" applyAlignment="1">
      <alignment vertical="center"/>
    </xf>
    <xf numFmtId="0" fontId="1" fillId="16" borderId="21" xfId="0" applyFont="1" applyFill="1" applyBorder="1" applyAlignment="1">
      <alignment horizontal="center" vertical="center"/>
    </xf>
    <xf numFmtId="0" fontId="1" fillId="16" borderId="21" xfId="0" applyFont="1" applyFill="1" applyBorder="1" applyAlignment="1">
      <alignment vertical="center"/>
    </xf>
    <xf numFmtId="0" fontId="1" fillId="0" borderId="21" xfId="0" applyFont="1" applyBorder="1" applyAlignment="1">
      <alignment horizontal="center" vertical="center"/>
    </xf>
    <xf numFmtId="0" fontId="1" fillId="0" borderId="21" xfId="0" applyFont="1" applyBorder="1" applyAlignment="1">
      <alignment horizontal="center" vertical="center" readingOrder="2"/>
    </xf>
    <xf numFmtId="0" fontId="1" fillId="16" borderId="0" xfId="0" applyFont="1" applyFill="1" applyAlignment="1">
      <alignment vertical="center"/>
    </xf>
    <xf numFmtId="0" fontId="1" fillId="17" borderId="21" xfId="0" applyFont="1" applyFill="1" applyBorder="1" applyAlignment="1">
      <alignment horizontal="center" vertical="center"/>
    </xf>
    <xf numFmtId="0" fontId="1" fillId="17" borderId="21" xfId="0" applyFont="1" applyFill="1" applyBorder="1" applyAlignment="1">
      <alignment horizontal="right" vertical="center"/>
    </xf>
    <xf numFmtId="0" fontId="1" fillId="17" borderId="0" xfId="0" applyFont="1" applyFill="1" applyAlignment="1">
      <alignment horizontal="right" vertical="center"/>
    </xf>
    <xf numFmtId="0" fontId="1" fillId="0" borderId="22" xfId="0" applyFont="1" applyBorder="1" applyAlignment="1">
      <alignment horizontal="right" vertical="center"/>
    </xf>
    <xf numFmtId="0" fontId="1" fillId="0" borderId="22" xfId="0" applyFont="1" applyBorder="1" applyAlignment="1">
      <alignment horizontal="center" vertical="center" readingOrder="2"/>
    </xf>
    <xf numFmtId="0" fontId="1" fillId="0" borderId="23" xfId="0" applyFont="1" applyBorder="1" applyAlignment="1">
      <alignment vertical="center" wrapText="1"/>
    </xf>
    <xf numFmtId="0" fontId="1" fillId="0" borderId="22" xfId="0" applyFont="1" applyBorder="1" applyAlignment="1">
      <alignment horizontal="center" vertical="center"/>
    </xf>
    <xf numFmtId="0" fontId="1" fillId="14" borderId="0" xfId="0" applyFont="1" applyFill="1" applyAlignment="1">
      <alignment vertical="center"/>
    </xf>
    <xf numFmtId="0" fontId="1" fillId="13" borderId="21" xfId="0" applyFont="1" applyFill="1" applyBorder="1" applyAlignment="1">
      <alignment horizontal="center" vertical="center"/>
    </xf>
    <xf numFmtId="0" fontId="1" fillId="14" borderId="21" xfId="0" applyFont="1" applyFill="1" applyBorder="1" applyAlignment="1">
      <alignment vertical="center"/>
    </xf>
    <xf numFmtId="0" fontId="26" fillId="0" borderId="0" xfId="0" applyFont="1" applyAlignment="1">
      <alignment vertical="center"/>
    </xf>
    <xf numFmtId="0" fontId="11" fillId="18" borderId="20" xfId="0" applyFont="1" applyFill="1" applyBorder="1" applyAlignment="1">
      <alignment vertical="center"/>
    </xf>
    <xf numFmtId="0" fontId="1" fillId="12" borderId="21" xfId="0" applyFont="1" applyFill="1" applyBorder="1" applyAlignment="1">
      <alignment horizontal="center" vertical="center"/>
    </xf>
    <xf numFmtId="0" fontId="1" fillId="12" borderId="21" xfId="0" applyFont="1" applyFill="1" applyBorder="1" applyAlignment="1">
      <alignment vertical="center"/>
    </xf>
    <xf numFmtId="0" fontId="11" fillId="18" borderId="21" xfId="0" applyFont="1" applyFill="1" applyBorder="1" applyAlignment="1">
      <alignment horizontal="center" vertical="center" wrapText="1"/>
    </xf>
    <xf numFmtId="0" fontId="11" fillId="18" borderId="21" xfId="0" applyFont="1" applyFill="1" applyBorder="1" applyAlignment="1">
      <alignment horizontal="center" vertical="center"/>
    </xf>
    <xf numFmtId="0" fontId="11" fillId="18" borderId="19" xfId="0" applyFont="1" applyFill="1" applyBorder="1" applyAlignment="1">
      <alignment horizontal="right" vertical="center" wrapText="1" readingOrder="2"/>
    </xf>
    <xf numFmtId="0" fontId="11" fillId="18" borderId="18" xfId="0" applyFont="1" applyFill="1" applyBorder="1" applyAlignment="1">
      <alignment horizontal="right" vertical="center" wrapText="1"/>
    </xf>
    <xf numFmtId="0" fontId="0" fillId="0" borderId="21" xfId="0" applyBorder="1" applyAlignment="1">
      <alignment horizontal="center" vertical="center" wrapText="1"/>
    </xf>
    <xf numFmtId="0" fontId="0" fillId="0" borderId="21" xfId="0" applyBorder="1" applyAlignment="1">
      <alignment horizontal="center" vertical="center"/>
    </xf>
    <xf numFmtId="0" fontId="0" fillId="0" borderId="18" xfId="0" applyBorder="1" applyAlignment="1">
      <alignment horizontal="right" vertical="center"/>
    </xf>
    <xf numFmtId="0" fontId="1" fillId="0" borderId="18" xfId="0" applyFont="1" applyBorder="1" applyAlignment="1">
      <alignment horizontal="right" vertical="center"/>
    </xf>
    <xf numFmtId="0" fontId="1" fillId="0" borderId="0" xfId="0" applyFont="1" applyAlignment="1">
      <alignment vertical="center"/>
    </xf>
    <xf numFmtId="0" fontId="14" fillId="0" borderId="21" xfId="0" applyFont="1" applyBorder="1" applyAlignment="1">
      <alignment horizontal="center" vertical="center"/>
    </xf>
    <xf numFmtId="0" fontId="1" fillId="0" borderId="21" xfId="0" applyFont="1" applyBorder="1" applyAlignment="1">
      <alignment horizontal="center" vertical="center" wrapText="1"/>
    </xf>
    <xf numFmtId="0" fontId="1" fillId="15" borderId="21" xfId="0" applyFont="1" applyFill="1" applyBorder="1" applyAlignment="1">
      <alignment horizontal="center" vertical="center"/>
    </xf>
    <xf numFmtId="0" fontId="1" fillId="15" borderId="21" xfId="0" applyFont="1" applyFill="1" applyBorder="1" applyAlignment="1">
      <alignment vertical="center"/>
    </xf>
    <xf numFmtId="0" fontId="1" fillId="15" borderId="21" xfId="0" applyFont="1" applyFill="1" applyBorder="1" applyAlignment="1">
      <alignment vertical="center" wrapText="1"/>
    </xf>
    <xf numFmtId="0" fontId="14" fillId="0" borderId="21" xfId="0" applyFont="1" applyBorder="1" applyAlignment="1">
      <alignment horizontal="center" vertical="center" wrapText="1"/>
    </xf>
    <xf numFmtId="0" fontId="1" fillId="0" borderId="18" xfId="0" applyFont="1" applyBorder="1" applyAlignment="1">
      <alignment horizontal="right" vertical="center" wrapText="1" readingOrder="2"/>
    </xf>
    <xf numFmtId="0" fontId="1" fillId="0" borderId="18" xfId="0" applyFont="1" applyBorder="1" applyAlignment="1">
      <alignment vertical="center" wrapText="1"/>
    </xf>
    <xf numFmtId="0" fontId="9" fillId="10" borderId="0" xfId="58"/>
    <xf numFmtId="0" fontId="1" fillId="17" borderId="22" xfId="0" applyFont="1" applyFill="1" applyBorder="1" applyAlignment="1">
      <alignment horizontal="center" vertical="center"/>
    </xf>
    <xf numFmtId="0" fontId="1" fillId="17" borderId="22" xfId="0" applyFont="1" applyFill="1" applyBorder="1" applyAlignment="1">
      <alignment horizontal="right" vertical="center"/>
    </xf>
    <xf numFmtId="0" fontId="27" fillId="0" borderId="0" xfId="0" applyFont="1" applyAlignment="1">
      <alignment vertical="top"/>
    </xf>
    <xf numFmtId="0" fontId="0" fillId="0" borderId="0" xfId="0" applyAlignment="1">
      <alignment horizontal="right" wrapText="1"/>
    </xf>
    <xf numFmtId="0" fontId="0" fillId="0" borderId="0" xfId="0" applyAlignment="1">
      <alignment readingOrder="2"/>
    </xf>
    <xf numFmtId="0" fontId="2" fillId="8" borderId="0" xfId="44" applyAlignment="1">
      <alignment horizontal="center" vertical="center"/>
    </xf>
    <xf numFmtId="1" fontId="28" fillId="0" borderId="0" xfId="0" applyNumberFormat="1" applyFont="1" applyAlignment="1">
      <alignment horizontal="right" vertical="center" wrapText="1"/>
    </xf>
    <xf numFmtId="0" fontId="27" fillId="0" borderId="0" xfId="0" applyFont="1" applyAlignment="1">
      <alignment horizontal="right" vertical="center" readingOrder="2"/>
    </xf>
    <xf numFmtId="1" fontId="28" fillId="19" borderId="24" xfId="0" applyNumberFormat="1" applyFont="1" applyFill="1" applyBorder="1" applyAlignment="1">
      <alignment horizontal="right" vertical="center" wrapText="1"/>
    </xf>
    <xf numFmtId="1" fontId="28" fillId="0" borderId="25" xfId="0" applyNumberFormat="1" applyFont="1" applyBorder="1" applyAlignment="1">
      <alignment horizontal="right" vertical="center" wrapText="1"/>
    </xf>
    <xf numFmtId="0" fontId="27" fillId="0" borderId="26" xfId="0" applyFont="1" applyBorder="1" applyAlignment="1">
      <alignment horizontal="center" vertical="center" readingOrder="2"/>
    </xf>
    <xf numFmtId="0" fontId="29" fillId="20" borderId="26" xfId="0" applyFont="1" applyFill="1" applyBorder="1" applyAlignment="1">
      <alignment horizontal="right" vertical="center" wrapText="1"/>
    </xf>
    <xf numFmtId="164" fontId="27" fillId="0" borderId="26" xfId="1" applyFont="1" applyBorder="1" applyAlignment="1">
      <alignment horizontal="right" vertical="center" readingOrder="2"/>
    </xf>
    <xf numFmtId="0" fontId="27" fillId="0" borderId="26" xfId="0" applyFont="1" applyBorder="1" applyAlignment="1">
      <alignment horizontal="right" vertical="center" readingOrder="2"/>
    </xf>
    <xf numFmtId="1" fontId="28" fillId="19" borderId="25" xfId="0" applyNumberFormat="1" applyFont="1" applyFill="1" applyBorder="1" applyAlignment="1">
      <alignment horizontal="right" vertical="center" wrapText="1"/>
    </xf>
    <xf numFmtId="164" fontId="29" fillId="20" borderId="25" xfId="1" applyFont="1" applyFill="1" applyBorder="1" applyAlignment="1">
      <alignment horizontal="right" vertical="center" wrapText="1"/>
    </xf>
    <xf numFmtId="164" fontId="27" fillId="0" borderId="26" xfId="1" applyFont="1" applyBorder="1" applyAlignment="1">
      <alignment horizontal="center" readingOrder="2"/>
    </xf>
    <xf numFmtId="0" fontId="29" fillId="20" borderId="25" xfId="0" applyFont="1" applyFill="1" applyBorder="1" applyAlignment="1">
      <alignment horizontal="right" vertical="center" wrapText="1"/>
    </xf>
    <xf numFmtId="166" fontId="27" fillId="0" borderId="26" xfId="0" applyNumberFormat="1" applyFont="1" applyBorder="1" applyAlignment="1">
      <alignment readingOrder="2"/>
    </xf>
    <xf numFmtId="1" fontId="0" fillId="0" borderId="0" xfId="0" applyNumberFormat="1"/>
    <xf numFmtId="0" fontId="27" fillId="0" borderId="0" xfId="0" applyFont="1" applyAlignment="1">
      <alignment horizontal="right" readingOrder="2"/>
    </xf>
    <xf numFmtId="164" fontId="0" fillId="0" borderId="0" xfId="1" applyFont="1" applyBorder="1"/>
    <xf numFmtId="0" fontId="0" fillId="0" borderId="0" xfId="0" applyAlignment="1">
      <alignment horizontal="center"/>
    </xf>
    <xf numFmtId="0" fontId="0" fillId="0" borderId="0" xfId="0" applyAlignment="1">
      <alignment horizontal="right" vertical="center" wrapText="1" readingOrder="2"/>
    </xf>
    <xf numFmtId="0" fontId="11" fillId="11" borderId="0" xfId="0" applyFont="1" applyFill="1"/>
    <xf numFmtId="0" fontId="1" fillId="11" borderId="0" xfId="0" applyFont="1" applyFill="1" applyAlignment="1">
      <alignment horizontal="right"/>
    </xf>
    <xf numFmtId="0" fontId="27" fillId="11" borderId="0" xfId="0" applyFont="1" applyFill="1"/>
    <xf numFmtId="0" fontId="30" fillId="11" borderId="0" xfId="0" applyFont="1" applyFill="1" applyAlignment="1">
      <alignment horizontal="right" indent="1" readingOrder="2"/>
    </xf>
    <xf numFmtId="0" fontId="32" fillId="11" borderId="0" xfId="0" applyFont="1" applyFill="1" applyAlignment="1">
      <alignment horizontal="right" vertical="center"/>
    </xf>
    <xf numFmtId="164" fontId="33" fillId="11" borderId="0" xfId="1" applyFont="1" applyFill="1"/>
    <xf numFmtId="0" fontId="11" fillId="11" borderId="0" xfId="0" applyFont="1" applyFill="1" applyAlignment="1">
      <alignment horizontal="center" vertical="center"/>
    </xf>
    <xf numFmtId="0" fontId="30" fillId="11" borderId="0" xfId="0" applyFont="1" applyFill="1" applyAlignment="1">
      <alignment horizontal="right" vertical="center" indent="1" readingOrder="2"/>
    </xf>
    <xf numFmtId="0" fontId="1" fillId="0" borderId="0" xfId="0" applyFont="1" applyAlignment="1">
      <alignment horizontal="center" vertical="top" wrapText="1"/>
    </xf>
    <xf numFmtId="0" fontId="1" fillId="11" borderId="0" xfId="0" applyFont="1" applyFill="1" applyAlignment="1">
      <alignment horizontal="center" vertical="top" wrapText="1"/>
    </xf>
    <xf numFmtId="0" fontId="34" fillId="20" borderId="27" xfId="0" applyFont="1" applyFill="1" applyBorder="1" applyAlignment="1">
      <alignment vertical="center" wrapText="1"/>
    </xf>
    <xf numFmtId="0" fontId="34" fillId="20" borderId="27" xfId="0" applyFont="1" applyFill="1" applyBorder="1" applyAlignment="1">
      <alignment horizontal="right" vertical="center" wrapText="1" readingOrder="2"/>
    </xf>
    <xf numFmtId="164" fontId="34" fillId="20" borderId="27" xfId="1" applyFont="1" applyFill="1" applyBorder="1" applyAlignment="1">
      <alignment vertical="center" wrapText="1"/>
    </xf>
    <xf numFmtId="0" fontId="11" fillId="11" borderId="0" xfId="0" applyFont="1" applyFill="1" applyAlignment="1">
      <alignment horizontal="center" vertical="top" wrapText="1"/>
    </xf>
    <xf numFmtId="1" fontId="29" fillId="20" borderId="28" xfId="0" applyNumberFormat="1" applyFont="1" applyFill="1" applyBorder="1" applyAlignment="1">
      <alignment horizontal="center" vertical="center" wrapText="1"/>
    </xf>
    <xf numFmtId="0" fontId="29" fillId="20" borderId="28" xfId="0" applyFont="1" applyFill="1" applyBorder="1" applyAlignment="1">
      <alignment horizontal="right" vertical="top" wrapText="1" readingOrder="2"/>
    </xf>
    <xf numFmtId="0" fontId="29" fillId="20" borderId="28" xfId="0" applyFont="1" applyFill="1" applyBorder="1" applyAlignment="1">
      <alignment horizontal="center" vertical="center" wrapText="1"/>
    </xf>
    <xf numFmtId="0" fontId="29" fillId="20" borderId="28" xfId="0" applyFont="1" applyFill="1" applyBorder="1" applyAlignment="1">
      <alignment horizontal="right" vertical="center" wrapText="1" readingOrder="2"/>
    </xf>
    <xf numFmtId="0" fontId="1" fillId="11" borderId="0" xfId="0" applyFont="1" applyFill="1"/>
    <xf numFmtId="1" fontId="27" fillId="11" borderId="0" xfId="0" applyNumberFormat="1" applyFont="1" applyFill="1" applyAlignment="1">
      <alignment vertical="center"/>
    </xf>
    <xf numFmtId="1" fontId="27" fillId="11" borderId="0" xfId="0" applyNumberFormat="1" applyFont="1" applyFill="1" applyAlignment="1">
      <alignment horizontal="right" vertical="top" readingOrder="2"/>
    </xf>
    <xf numFmtId="0" fontId="1" fillId="11" borderId="0" xfId="0" applyFont="1" applyFill="1" applyAlignment="1">
      <alignment horizontal="center"/>
    </xf>
    <xf numFmtId="164" fontId="1" fillId="11" borderId="0" xfId="1" applyFont="1" applyFill="1" applyBorder="1" applyAlignment="1">
      <alignment horizontal="right" readingOrder="2"/>
    </xf>
    <xf numFmtId="1" fontId="1" fillId="11" borderId="0" xfId="0" applyNumberFormat="1" applyFont="1" applyFill="1" applyAlignment="1">
      <alignment horizontal="center"/>
    </xf>
    <xf numFmtId="1" fontId="1" fillId="11" borderId="0" xfId="0" applyNumberFormat="1" applyFont="1" applyFill="1" applyAlignment="1">
      <alignment horizontal="right" vertical="center" wrapText="1" readingOrder="2"/>
    </xf>
    <xf numFmtId="0" fontId="0" fillId="19" borderId="0" xfId="0" applyFill="1"/>
    <xf numFmtId="1" fontId="0" fillId="11" borderId="0" xfId="0" applyNumberFormat="1" applyFill="1"/>
    <xf numFmtId="0" fontId="27" fillId="11" borderId="0" xfId="0" applyFont="1" applyFill="1" applyAlignment="1">
      <alignment horizontal="right" vertical="top" readingOrder="2"/>
    </xf>
    <xf numFmtId="164" fontId="0" fillId="11" borderId="0" xfId="1" applyFont="1" applyFill="1" applyBorder="1"/>
    <xf numFmtId="0" fontId="0" fillId="11" borderId="0" xfId="0" applyFill="1" applyAlignment="1">
      <alignment horizontal="center"/>
    </xf>
    <xf numFmtId="0" fontId="27" fillId="11" borderId="0" xfId="0" applyFont="1" applyFill="1" applyAlignment="1">
      <alignment horizontal="right" readingOrder="2"/>
    </xf>
    <xf numFmtId="0" fontId="27" fillId="0" borderId="0" xfId="0" applyFont="1"/>
    <xf numFmtId="164" fontId="0" fillId="0" borderId="0" xfId="1" applyFont="1" applyAlignment="1">
      <alignment horizontal="right" readingOrder="2"/>
    </xf>
    <xf numFmtId="2" fontId="0" fillId="0" borderId="0" xfId="0" applyNumberFormat="1"/>
    <xf numFmtId="0" fontId="0" fillId="11" borderId="0" xfId="0" applyFill="1" applyAlignment="1">
      <alignment horizontal="right" readingOrder="2"/>
    </xf>
    <xf numFmtId="164" fontId="34" fillId="20" borderId="27" xfId="1" applyFont="1" applyFill="1" applyBorder="1" applyAlignment="1">
      <alignment horizontal="right" vertical="center" wrapText="1" readingOrder="2"/>
    </xf>
    <xf numFmtId="0" fontId="0" fillId="11" borderId="0" xfId="0" applyFill="1" applyAlignment="1">
      <alignment horizontal="center" vertical="top"/>
    </xf>
    <xf numFmtId="0" fontId="0" fillId="0" borderId="0" xfId="0" applyAlignment="1">
      <alignment horizontal="center" vertical="center"/>
    </xf>
    <xf numFmtId="0" fontId="29" fillId="20" borderId="32" xfId="0" applyFont="1" applyFill="1" applyBorder="1" applyAlignment="1">
      <alignment horizontal="right" vertical="center" wrapText="1"/>
    </xf>
    <xf numFmtId="0" fontId="1" fillId="11" borderId="0" xfId="0" applyFont="1" applyFill="1" applyAlignment="1">
      <alignment horizontal="right" vertical="center" readingOrder="2"/>
    </xf>
    <xf numFmtId="1" fontId="27" fillId="11" borderId="0" xfId="0" applyNumberFormat="1" applyFont="1" applyFill="1"/>
    <xf numFmtId="0" fontId="27" fillId="11" borderId="0" xfId="0" applyFont="1" applyFill="1" applyAlignment="1">
      <alignment horizontal="right" vertical="center"/>
    </xf>
    <xf numFmtId="0" fontId="1" fillId="11" borderId="0" xfId="0" applyFont="1" applyFill="1" applyAlignment="1">
      <alignment horizontal="right" vertical="center"/>
    </xf>
    <xf numFmtId="164" fontId="0" fillId="11" borderId="0" xfId="1" applyFont="1" applyFill="1" applyBorder="1" applyAlignment="1">
      <alignment horizontal="right" readingOrder="2"/>
    </xf>
    <xf numFmtId="2" fontId="0" fillId="11" borderId="0" xfId="1" applyNumberFormat="1" applyFont="1" applyFill="1" applyBorder="1"/>
    <xf numFmtId="49" fontId="1" fillId="11" borderId="0" xfId="0" applyNumberFormat="1" applyFont="1" applyFill="1"/>
    <xf numFmtId="2" fontId="0" fillId="11" borderId="0" xfId="0" applyNumberFormat="1" applyFill="1"/>
    <xf numFmtId="0" fontId="0" fillId="0" borderId="0" xfId="0" applyAlignment="1">
      <alignment horizontal="right"/>
    </xf>
    <xf numFmtId="2" fontId="0" fillId="0" borderId="0" xfId="0" applyNumberFormat="1" applyAlignment="1">
      <alignment horizontal="right" readingOrder="2"/>
    </xf>
    <xf numFmtId="14" fontId="0" fillId="0" borderId="0" xfId="0" applyNumberFormat="1" applyAlignment="1">
      <alignment horizontal="right"/>
    </xf>
    <xf numFmtId="2" fontId="0" fillId="0" borderId="0" xfId="0" applyNumberFormat="1" applyAlignment="1">
      <alignment horizontal="right"/>
    </xf>
    <xf numFmtId="0" fontId="0" fillId="14" borderId="0" xfId="0" applyFill="1"/>
    <xf numFmtId="0" fontId="0" fillId="0" borderId="0" xfId="0" applyAlignment="1">
      <alignment horizontal="center" vertical="center" wrapText="1"/>
    </xf>
    <xf numFmtId="0" fontId="0" fillId="11" borderId="0" xfId="0" applyFill="1" applyAlignment="1">
      <alignment horizontal="center" vertical="center" wrapText="1"/>
    </xf>
    <xf numFmtId="0" fontId="1" fillId="11" borderId="0" xfId="0" applyFont="1" applyFill="1" applyAlignment="1">
      <alignment horizontal="center" vertical="center" wrapText="1"/>
    </xf>
    <xf numFmtId="0" fontId="27" fillId="11" borderId="0" xfId="0" applyFont="1" applyFill="1" applyAlignment="1">
      <alignment horizontal="right"/>
    </xf>
    <xf numFmtId="0" fontId="1" fillId="11" borderId="0" xfId="0" applyFont="1" applyFill="1" applyAlignment="1">
      <alignment horizontal="right" readingOrder="2"/>
    </xf>
    <xf numFmtId="14" fontId="1" fillId="11" borderId="0" xfId="0" applyNumberFormat="1" applyFont="1" applyFill="1" applyAlignment="1">
      <alignment horizontal="right"/>
    </xf>
    <xf numFmtId="2" fontId="1" fillId="11" borderId="0" xfId="0" applyNumberFormat="1" applyFont="1" applyFill="1" applyAlignment="1">
      <alignment horizontal="right"/>
    </xf>
    <xf numFmtId="0" fontId="0" fillId="11" borderId="0" xfId="0" applyFill="1" applyAlignment="1">
      <alignment horizontal="right"/>
    </xf>
    <xf numFmtId="2" fontId="0" fillId="11" borderId="0" xfId="0" applyNumberFormat="1" applyFill="1" applyAlignment="1">
      <alignment horizontal="right" readingOrder="2"/>
    </xf>
    <xf numFmtId="14" fontId="0" fillId="11" borderId="0" xfId="0" applyNumberFormat="1" applyFill="1" applyAlignment="1">
      <alignment horizontal="right"/>
    </xf>
    <xf numFmtId="2" fontId="0" fillId="11" borderId="0" xfId="0" applyNumberFormat="1" applyFill="1" applyAlignment="1">
      <alignment horizontal="right"/>
    </xf>
    <xf numFmtId="0" fontId="0" fillId="0" borderId="0" xfId="0" applyAlignment="1">
      <alignment horizontal="right" readingOrder="2"/>
    </xf>
    <xf numFmtId="166" fontId="1" fillId="0" borderId="0" xfId="0" applyNumberFormat="1" applyFont="1" applyAlignment="1">
      <alignment horizontal="right" readingOrder="2"/>
    </xf>
    <xf numFmtId="2" fontId="1" fillId="0" borderId="0" xfId="0" applyNumberFormat="1" applyFont="1"/>
    <xf numFmtId="166" fontId="0" fillId="0" borderId="0" xfId="0" applyNumberFormat="1" applyAlignment="1">
      <alignment horizontal="right" readingOrder="2"/>
    </xf>
    <xf numFmtId="1" fontId="27" fillId="11" borderId="0" xfId="0" applyNumberFormat="1" applyFont="1" applyFill="1" applyAlignment="1">
      <alignment horizontal="right" readingOrder="2"/>
    </xf>
    <xf numFmtId="166" fontId="27" fillId="11" borderId="0" xfId="0" applyNumberFormat="1" applyFont="1" applyFill="1" applyAlignment="1">
      <alignment horizontal="right" vertical="center" readingOrder="2"/>
    </xf>
    <xf numFmtId="166" fontId="1" fillId="11" borderId="0" xfId="0" applyNumberFormat="1" applyFont="1" applyFill="1" applyAlignment="1">
      <alignment horizontal="right" vertical="center" readingOrder="2"/>
    </xf>
    <xf numFmtId="166" fontId="1" fillId="11" borderId="0" xfId="0" applyNumberFormat="1" applyFont="1" applyFill="1" applyAlignment="1">
      <alignment horizontal="right" readingOrder="2"/>
    </xf>
    <xf numFmtId="2" fontId="1" fillId="11" borderId="0" xfId="0" applyNumberFormat="1" applyFont="1" applyFill="1"/>
    <xf numFmtId="166" fontId="0" fillId="11" borderId="0" xfId="0" applyNumberFormat="1" applyFill="1" applyAlignment="1">
      <alignment horizontal="right" readingOrder="2"/>
    </xf>
    <xf numFmtId="0" fontId="2" fillId="0" borderId="0" xfId="5"/>
    <xf numFmtId="0" fontId="35" fillId="0" borderId="0" xfId="5" applyFont="1"/>
    <xf numFmtId="0" fontId="2" fillId="0" borderId="33" xfId="5" applyBorder="1"/>
    <xf numFmtId="0" fontId="2" fillId="0" borderId="34" xfId="5" applyBorder="1"/>
    <xf numFmtId="0" fontId="5" fillId="0" borderId="0" xfId="5" applyFont="1" applyAlignment="1">
      <alignment horizontal="center" vertical="center" wrapText="1"/>
    </xf>
    <xf numFmtId="0" fontId="35" fillId="0" borderId="0" xfId="5" applyFont="1" applyAlignment="1">
      <alignment horizontal="center" vertical="center"/>
    </xf>
    <xf numFmtId="0" fontId="38" fillId="21" borderId="35" xfId="5" applyFont="1" applyFill="1" applyBorder="1" applyAlignment="1">
      <alignment horizontal="center" vertical="center" wrapText="1"/>
    </xf>
    <xf numFmtId="0" fontId="38" fillId="21" borderId="36" xfId="5" applyFont="1" applyFill="1" applyBorder="1" applyAlignment="1">
      <alignment horizontal="center" vertical="center" wrapText="1"/>
    </xf>
    <xf numFmtId="0" fontId="2" fillId="0" borderId="37" xfId="6" applyBorder="1" applyAlignment="1">
      <alignment horizontal="center" vertical="center" wrapText="1"/>
    </xf>
    <xf numFmtId="0" fontId="35" fillId="22" borderId="38" xfId="6" applyFont="1" applyFill="1" applyBorder="1" applyAlignment="1">
      <alignment horizontal="center" vertical="center" wrapText="1"/>
    </xf>
    <xf numFmtId="0" fontId="39" fillId="0" borderId="39" xfId="5" applyFont="1" applyBorder="1" applyAlignment="1">
      <alignment horizontal="center" vertical="center" wrapText="1"/>
    </xf>
    <xf numFmtId="0" fontId="2" fillId="0" borderId="40" xfId="6" applyBorder="1" applyAlignment="1">
      <alignment horizontal="center" vertical="center" wrapText="1"/>
    </xf>
    <xf numFmtId="0" fontId="2" fillId="0" borderId="41" xfId="6" applyBorder="1" applyAlignment="1">
      <alignment horizontal="center" vertical="center" wrapText="1"/>
    </xf>
    <xf numFmtId="0" fontId="2" fillId="0" borderId="42" xfId="6" applyBorder="1" applyAlignment="1">
      <alignment horizontal="center" vertical="center" wrapText="1"/>
    </xf>
    <xf numFmtId="0" fontId="40" fillId="0" borderId="0" xfId="0" applyFont="1" applyAlignment="1">
      <alignment vertical="center"/>
    </xf>
    <xf numFmtId="0" fontId="41" fillId="3" borderId="0" xfId="4" applyFont="1" applyBorder="1" applyAlignment="1">
      <alignment horizontal="right" vertical="center" readingOrder="2"/>
    </xf>
    <xf numFmtId="0" fontId="41" fillId="3" borderId="0" xfId="4" applyFont="1" applyBorder="1" applyAlignment="1">
      <alignment horizontal="right" vertical="center"/>
    </xf>
    <xf numFmtId="0" fontId="2" fillId="0" borderId="0" xfId="2"/>
    <xf numFmtId="0" fontId="3" fillId="2" borderId="1" xfId="3" applyAlignment="1">
      <alignment readingOrder="2"/>
    </xf>
    <xf numFmtId="0" fontId="3" fillId="2" borderId="1" xfId="3"/>
    <xf numFmtId="0" fontId="3" fillId="2" borderId="43" xfId="3" applyBorder="1"/>
    <xf numFmtId="0" fontId="2" fillId="0" borderId="26" xfId="2" applyBorder="1"/>
    <xf numFmtId="0" fontId="1" fillId="0" borderId="26" xfId="0" applyFont="1" applyBorder="1" applyAlignment="1">
      <alignment horizontal="right" readingOrder="2"/>
    </xf>
    <xf numFmtId="0" fontId="1" fillId="0" borderId="26" xfId="0" applyFont="1" applyBorder="1" applyAlignment="1">
      <alignment horizontal="right"/>
    </xf>
    <xf numFmtId="0" fontId="42" fillId="9" borderId="0" xfId="56" applyFont="1" applyAlignment="1">
      <alignment horizontal="center" readingOrder="2"/>
    </xf>
    <xf numFmtId="0" fontId="1" fillId="23" borderId="0" xfId="0" applyFont="1" applyFill="1" applyAlignment="1">
      <alignment horizontal="center" readingOrder="2"/>
    </xf>
    <xf numFmtId="0" fontId="1" fillId="12" borderId="0" xfId="0" applyFont="1" applyFill="1" applyAlignment="1">
      <alignment horizontal="center" readingOrder="2"/>
    </xf>
    <xf numFmtId="0" fontId="0" fillId="0" borderId="0" xfId="0" applyAlignment="1">
      <alignment horizontal="right" vertical="center" readingOrder="2"/>
    </xf>
    <xf numFmtId="4" fontId="0" fillId="0" borderId="0" xfId="0" applyNumberFormat="1" applyAlignment="1">
      <alignment horizontal="right" readingOrder="2"/>
    </xf>
    <xf numFmtId="0" fontId="5" fillId="0" borderId="0" xfId="51"/>
    <xf numFmtId="0" fontId="35" fillId="0" borderId="0" xfId="51" applyFont="1"/>
    <xf numFmtId="167" fontId="5" fillId="0" borderId="0" xfId="51" applyNumberFormat="1"/>
    <xf numFmtId="0" fontId="35" fillId="24" borderId="0" xfId="51" applyFont="1" applyFill="1"/>
    <xf numFmtId="0" fontId="35" fillId="24" borderId="0" xfId="51" applyFont="1" applyFill="1" applyAlignment="1">
      <alignment wrapText="1"/>
    </xf>
    <xf numFmtId="0" fontId="35" fillId="25" borderId="0" xfId="51" applyFont="1" applyFill="1"/>
    <xf numFmtId="0" fontId="35" fillId="25" borderId="0" xfId="51" applyFont="1" applyFill="1" applyAlignment="1">
      <alignment wrapText="1"/>
    </xf>
    <xf numFmtId="3" fontId="5" fillId="0" borderId="0" xfId="51" applyNumberFormat="1"/>
    <xf numFmtId="168" fontId="5" fillId="0" borderId="0" xfId="51" applyNumberFormat="1"/>
    <xf numFmtId="4" fontId="5" fillId="0" borderId="0" xfId="51" applyNumberFormat="1"/>
    <xf numFmtId="0" fontId="35" fillId="25" borderId="44" xfId="51" applyFont="1" applyFill="1" applyBorder="1"/>
    <xf numFmtId="0" fontId="35" fillId="25" borderId="44" xfId="51" applyFont="1" applyFill="1" applyBorder="1" applyAlignment="1">
      <alignment wrapText="1"/>
    </xf>
    <xf numFmtId="0" fontId="35" fillId="25" borderId="45" xfId="51" applyFont="1" applyFill="1" applyBorder="1" applyAlignment="1">
      <alignment wrapText="1"/>
    </xf>
    <xf numFmtId="0" fontId="5" fillId="0" borderId="45" xfId="51" applyBorder="1"/>
    <xf numFmtId="0" fontId="35" fillId="0" borderId="46" xfId="51" applyFont="1" applyBorder="1"/>
    <xf numFmtId="0" fontId="5" fillId="0" borderId="47" xfId="51" applyBorder="1"/>
    <xf numFmtId="0" fontId="35" fillId="0" borderId="48" xfId="51" applyFont="1" applyBorder="1"/>
    <xf numFmtId="0" fontId="0" fillId="0" borderId="0" xfId="0" pivotButton="1"/>
    <xf numFmtId="1" fontId="51" fillId="11" borderId="0" xfId="0" applyNumberFormat="1" applyFont="1" applyFill="1" applyAlignment="1">
      <alignment horizontal="right" vertical="center" wrapText="1" readingOrder="2"/>
    </xf>
    <xf numFmtId="0" fontId="10" fillId="0" borderId="0" xfId="0" applyFont="1" applyAlignment="1">
      <alignment horizontal="center" vertical="center"/>
    </xf>
    <xf numFmtId="0" fontId="13" fillId="11" borderId="0" xfId="0" applyFont="1" applyFill="1" applyAlignment="1">
      <alignment horizontal="center"/>
    </xf>
    <xf numFmtId="0" fontId="6" fillId="0" borderId="3" xfId="54" applyAlignment="1">
      <alignment horizontal="right" vertical="center" wrapText="1"/>
    </xf>
    <xf numFmtId="0" fontId="31" fillId="11" borderId="0" xfId="0" applyFont="1" applyFill="1" applyAlignment="1">
      <alignment horizontal="center" vertical="center"/>
    </xf>
    <xf numFmtId="2" fontId="35" fillId="8" borderId="26" xfId="44" applyNumberFormat="1" applyFont="1" applyBorder="1" applyAlignment="1">
      <alignment horizontal="right" vertical="center" wrapText="1"/>
    </xf>
    <xf numFmtId="0" fontId="29" fillId="20" borderId="29" xfId="0" applyFont="1" applyFill="1" applyBorder="1" applyAlignment="1">
      <alignment horizontal="center" vertical="center"/>
    </xf>
    <xf numFmtId="0" fontId="29" fillId="20" borderId="30" xfId="0" applyFont="1" applyFill="1" applyBorder="1" applyAlignment="1">
      <alignment horizontal="center" vertical="center"/>
    </xf>
    <xf numFmtId="0" fontId="29" fillId="20" borderId="31" xfId="0" applyFont="1" applyFill="1" applyBorder="1" applyAlignment="1">
      <alignment horizontal="center" vertical="center"/>
    </xf>
    <xf numFmtId="166" fontId="35" fillId="8" borderId="29" xfId="44" applyNumberFormat="1" applyFont="1" applyBorder="1" applyAlignment="1">
      <alignment horizontal="center" vertical="center" wrapText="1" readingOrder="2"/>
    </xf>
    <xf numFmtId="166" fontId="35" fillId="8" borderId="31" xfId="44" applyNumberFormat="1" applyFont="1" applyBorder="1" applyAlignment="1">
      <alignment horizontal="center" vertical="center" wrapText="1" readingOrder="2"/>
    </xf>
    <xf numFmtId="0" fontId="36" fillId="0" borderId="0" xfId="0" applyFont="1"/>
    <xf numFmtId="0" fontId="37" fillId="4" borderId="0" xfId="0" applyFont="1" applyFill="1"/>
    <xf numFmtId="0" fontId="35" fillId="0" borderId="0" xfId="51" applyFont="1"/>
    <xf numFmtId="0" fontId="43" fillId="4" borderId="0" xfId="51" applyFont="1" applyFill="1"/>
  </cellXfs>
  <cellStyles count="59">
    <cellStyle name="20% - Accent1 2" xfId="21" xr:uid="{00000000-0005-0000-0000-000015000000}"/>
    <cellStyle name="20% - Accent1 2 2" xfId="35" xr:uid="{00000000-0005-0000-0000-000023000000}"/>
    <cellStyle name="20% - Accent1 3" xfId="30" xr:uid="{00000000-0005-0000-0000-00001E000000}"/>
    <cellStyle name="20% - Accent1 4" xfId="40" xr:uid="{00000000-0005-0000-0000-000028000000}"/>
    <cellStyle name="20% - הדגשה1 2" xfId="16" xr:uid="{00000000-0005-0000-0000-000010000000}"/>
    <cellStyle name="20% - הדגשה1 2 2" xfId="25" xr:uid="{00000000-0005-0000-0000-000019000000}"/>
    <cellStyle name="20% - הדגשה1 2 2 2" xfId="37" xr:uid="{00000000-0005-0000-0000-000025000000}"/>
    <cellStyle name="20% - הדגשה1 2 3" xfId="32" xr:uid="{00000000-0005-0000-0000-000020000000}"/>
    <cellStyle name="40% - Accent1 2" xfId="42" xr:uid="{00000000-0005-0000-0000-00002A000000}"/>
    <cellStyle name="40% - Accent3 2" xfId="43" xr:uid="{00000000-0005-0000-0000-00002B000000}"/>
    <cellStyle name="40% - Accent5 2" xfId="44" xr:uid="{00000000-0005-0000-0000-00002C000000}"/>
    <cellStyle name="Accent1" xfId="56" builtinId="29" customBuiltin="1"/>
    <cellStyle name="Accent2" xfId="4" builtinId="33" customBuiltin="1"/>
    <cellStyle name="Check Cell" xfId="3" builtinId="23" customBuiltin="1"/>
    <cellStyle name="Comma" xfId="1" builtinId="3" customBuiltin="1"/>
    <cellStyle name="Comma 2" xfId="11" xr:uid="{00000000-0005-0000-0000-00000B000000}"/>
    <cellStyle name="Comma 2 2" xfId="28" xr:uid="{00000000-0005-0000-0000-00001C000000}"/>
    <cellStyle name="Comma 2 2 2" xfId="46" xr:uid="{00000000-0005-0000-0000-00002E000000}"/>
    <cellStyle name="Comma 2 3" xfId="19" xr:uid="{00000000-0005-0000-0000-000013000000}"/>
    <cellStyle name="Comma 3" xfId="23" xr:uid="{00000000-0005-0000-0000-000017000000}"/>
    <cellStyle name="Comma 3 2" xfId="48" xr:uid="{00000000-0005-0000-0000-000030000000}"/>
    <cellStyle name="Comma 4" xfId="14" xr:uid="{00000000-0005-0000-0000-00000E000000}"/>
    <cellStyle name="Currency 2" xfId="9" xr:uid="{00000000-0005-0000-0000-000009000000}"/>
    <cellStyle name="Currency 2 2" xfId="27" xr:uid="{00000000-0005-0000-0000-00001B000000}"/>
    <cellStyle name="Currency 2 2 2" xfId="45" xr:uid="{00000000-0005-0000-0000-00002D000000}"/>
    <cellStyle name="Currency 2 3" xfId="18" xr:uid="{00000000-0005-0000-0000-000012000000}"/>
    <cellStyle name="Currency 3" xfId="22" xr:uid="{00000000-0005-0000-0000-000016000000}"/>
    <cellStyle name="Currency 3 2" xfId="47" xr:uid="{00000000-0005-0000-0000-00002F000000}"/>
    <cellStyle name="Good" xfId="58" builtinId="26" customBuiltin="1"/>
    <cellStyle name="Heading 1" xfId="54" builtinId="16" customBuiltin="1"/>
    <cellStyle name="Heading 3" xfId="55" builtinId="18" customBuiltin="1"/>
    <cellStyle name="Normal" xfId="0" builtinId="0" customBuiltin="1"/>
    <cellStyle name="Normal 10" xfId="53" xr:uid="{00000000-0005-0000-0000-000035000000}"/>
    <cellStyle name="Normal 11" xfId="57" xr:uid="{00000000-0005-0000-0000-000039000000}"/>
    <cellStyle name="Normal 2" xfId="2" xr:uid="{00000000-0005-0000-0000-000002000000}"/>
    <cellStyle name="Normal 2 2" xfId="6" xr:uid="{00000000-0005-0000-0000-000006000000}"/>
    <cellStyle name="Normal 2 2 2" xfId="26" xr:uid="{00000000-0005-0000-0000-00001A000000}"/>
    <cellStyle name="Normal 2 2 2 2" xfId="38" xr:uid="{00000000-0005-0000-0000-000026000000}"/>
    <cellStyle name="Normal 2 2 3" xfId="33" xr:uid="{00000000-0005-0000-0000-000021000000}"/>
    <cellStyle name="Normal 2 2 4" xfId="17" xr:uid="{00000000-0005-0000-0000-000011000000}"/>
    <cellStyle name="Normal 2 3" xfId="20" xr:uid="{00000000-0005-0000-0000-000014000000}"/>
    <cellStyle name="Normal 2 3 2" xfId="34" xr:uid="{00000000-0005-0000-0000-000022000000}"/>
    <cellStyle name="Normal 2 4" xfId="29" xr:uid="{00000000-0005-0000-0000-00001D000000}"/>
    <cellStyle name="Normal 2 5" xfId="41" xr:uid="{00000000-0005-0000-0000-000029000000}"/>
    <cellStyle name="Normal 2 6" xfId="13" xr:uid="{00000000-0005-0000-0000-00000D000000}"/>
    <cellStyle name="Normal 3" xfId="5" xr:uid="{00000000-0005-0000-0000-000005000000}"/>
    <cellStyle name="Normal 3 2" xfId="7" xr:uid="{00000000-0005-0000-0000-000007000000}"/>
    <cellStyle name="Normal 4" xfId="12" xr:uid="{00000000-0005-0000-0000-00000C000000}"/>
    <cellStyle name="Normal 4 2" xfId="24" xr:uid="{00000000-0005-0000-0000-000018000000}"/>
    <cellStyle name="Normal 4 2 2" xfId="36" xr:uid="{00000000-0005-0000-0000-000024000000}"/>
    <cellStyle name="Normal 4 3" xfId="31" xr:uid="{00000000-0005-0000-0000-00001F000000}"/>
    <cellStyle name="Normal 4 4" xfId="15" xr:uid="{00000000-0005-0000-0000-00000F000000}"/>
    <cellStyle name="Normal 5" xfId="39" xr:uid="{00000000-0005-0000-0000-000027000000}"/>
    <cellStyle name="Normal 6" xfId="49" xr:uid="{00000000-0005-0000-0000-000031000000}"/>
    <cellStyle name="Normal 7" xfId="50" xr:uid="{00000000-0005-0000-0000-000032000000}"/>
    <cellStyle name="Normal 8" xfId="51" xr:uid="{00000000-0005-0000-0000-000033000000}"/>
    <cellStyle name="Normal 9" xfId="52" xr:uid="{00000000-0005-0000-0000-000034000000}"/>
    <cellStyle name="Note 2" xfId="10" xr:uid="{00000000-0005-0000-0000-00000A000000}"/>
    <cellStyle name="Percent 2" xfId="8" xr:uid="{00000000-0005-0000-0000-000008000000}"/>
  </cellStyles>
  <dxfs count="13">
    <dxf>
      <border>
        <left style="thin">
          <color auto="1"/>
        </left>
        <right style="thin">
          <color auto="1"/>
        </right>
        <top style="thin">
          <color auto="1"/>
        </top>
        <bottom style="thin">
          <color auto="1"/>
        </bottom>
        <vertical/>
        <horizontal/>
      </border>
    </dxf>
    <dxf>
      <font>
        <b/>
        <i val="0"/>
        <color rgb="FF002060"/>
      </font>
      <fill>
        <patternFill>
          <bgColor theme="4" tint="0.79995117038483843"/>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theme="4" tint="-0.499984740745262"/>
      </font>
      <fill>
        <patternFill>
          <bgColor theme="4" tint="0.79995117038483843"/>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theme="4" tint="-0.499984740745262"/>
      </font>
      <fill>
        <patternFill>
          <bgColor theme="4" tint="0.79995117038483843"/>
        </patternFill>
      </fill>
      <border>
        <left style="thin">
          <color auto="1"/>
        </left>
        <right style="thin">
          <color auto="1"/>
        </right>
        <top style="thin">
          <color auto="1"/>
        </top>
        <bottom style="thin">
          <color auto="1"/>
        </bottom>
        <vertical/>
        <horizontal/>
      </border>
    </dxf>
    <dxf>
      <fill>
        <patternFill>
          <bgColor theme="5" tint="0.39991454817346722"/>
        </patternFill>
      </fill>
    </dxf>
    <dxf>
      <border>
        <bottom style="thick">
          <color theme="4"/>
        </bottom>
      </border>
    </dxf>
    <dxf>
      <alignment horizontal="general" vertical="center" textRotation="0" wrapText="1" indent="0" shrinkToFit="0" readingOrder="0"/>
    </dxf>
    <dxf>
      <font>
        <b/>
        <i val="0"/>
      </font>
      <fill>
        <patternFill>
          <bgColor rgb="FFD7D7D7"/>
        </patternFill>
      </fill>
    </dxf>
    <dxf>
      <font>
        <b val="0"/>
        <i val="0"/>
      </font>
      <fill>
        <patternFill patternType="none">
          <bgColor indexed="65"/>
        </patternFill>
      </fill>
    </dxf>
  </dxfs>
  <tableStyles count="3" defaultTableStyle="TableStyleMedium2" defaultPivotStyle="PivotStyleLight16">
    <tableStyle name="Table Style 1" pivot="0" count="0" xr9:uid="{00000000-0011-0000-FFFF-FFFF00000000}"/>
    <tableStyle name="MySqlDefault" pivot="0" table="0" count="2" xr9:uid="{00000000-0011-0000-FFFF-FFFF01000000}">
      <tableStyleElement type="wholeTable" dxfId="12"/>
      <tableStyleElement type="headerRow" dxfId="11"/>
    </tableStyle>
    <tableStyle name="Table Style 2" pivot="0" count="0" xr9:uid="{D703E80D-337C-47C1-8D33-85EE3F50C02C}"/>
  </tableStyles>
  <colors>
    <mruColors>
      <color rgb="FFFFFFCC"/>
      <color rgb="FF009999"/>
      <color rgb="FF95B3D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5</xdr:col>
      <xdr:colOff>66676</xdr:colOff>
      <xdr:row>2</xdr:row>
      <xdr:rowOff>247651</xdr:rowOff>
    </xdr:from>
    <xdr:to>
      <xdr:col>6</xdr:col>
      <xdr:colOff>57003</xdr:colOff>
      <xdr:row>2</xdr:row>
      <xdr:rowOff>457201</xdr:rowOff>
    </xdr:to>
    <xdr:pic>
      <xdr:nvPicPr>
        <xdr:cNvPr id="3" name="גרפיקה 1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686426" y="723901"/>
          <a:ext cx="780902" cy="209550"/>
        </a:xfrm>
        <a:prstGeom prst="rect">
          <a:avLst/>
        </a:prstGeom>
      </xdr:spPr>
    </xdr:pic>
    <xdr:clientData/>
  </xdr:twoCellAnchor>
  <xdr:twoCellAnchor editAs="absolute">
    <xdr:from>
      <xdr:col>1</xdr:col>
      <xdr:colOff>381000</xdr:colOff>
      <xdr:row>1</xdr:row>
      <xdr:rowOff>85725</xdr:rowOff>
    </xdr:from>
    <xdr:to>
      <xdr:col>1</xdr:col>
      <xdr:colOff>1264731</xdr:colOff>
      <xdr:row>3</xdr:row>
      <xdr:rowOff>0</xdr:rowOff>
    </xdr:to>
    <xdr:pic>
      <xdr:nvPicPr>
        <xdr:cNvPr id="6" name="תמונה_x0020_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5" y="323850"/>
          <a:ext cx="883731" cy="71437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1352550</xdr:colOff>
          <xdr:row>12</xdr:row>
          <xdr:rowOff>457200</xdr:rowOff>
        </xdr:from>
        <xdr:to>
          <xdr:col>2</xdr:col>
          <xdr:colOff>1228725</xdr:colOff>
          <xdr:row>12</xdr:row>
          <xdr:rowOff>790575</xdr:rowOff>
        </xdr:to>
        <xdr:sp macro="" textlink="">
          <xdr:nvSpPr>
            <xdr:cNvPr id="1026" name="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ניקוי נוסחאות</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10</xdr:col>
      <xdr:colOff>9525</xdr:colOff>
      <xdr:row>7</xdr:row>
      <xdr:rowOff>66675</xdr:rowOff>
    </xdr:from>
    <xdr:ext cx="2858796" cy="1287917"/>
    <xdr:sp macro="" textlink="">
      <xdr:nvSpPr>
        <xdr:cNvPr id="2" name="TextBox 1">
          <a:extLst>
            <a:ext uri="{FF2B5EF4-FFF2-40B4-BE49-F238E27FC236}">
              <a16:creationId xmlns:a16="http://schemas.microsoft.com/office/drawing/2014/main" id="{00000000-0008-0000-0200-000002000000}"/>
            </a:ext>
          </a:extLst>
        </xdr:cNvPr>
        <xdr:cNvSpPr/>
      </xdr:nvSpPr>
      <xdr:spPr>
        <a:xfrm>
          <a:off x="11239500" y="2257425"/>
          <a:ext cx="2858796" cy="1287917"/>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rtl="1"/>
          <a:r>
            <a:rPr lang="he-IL" sz="1100" baseline="0"/>
            <a:t>בדיקת דוחות פנימיים (אור יהודה)</a:t>
          </a:r>
        </a:p>
        <a:p>
          <a:r>
            <a:rPr lang="en-US" sz="1100">
              <a:solidFill>
                <a:schemeClr val="tx1"/>
              </a:solidFill>
              <a:latin typeface="+mn-lt"/>
              <a:ea typeface="+mn-ea"/>
              <a:cs typeface="+mn-cs"/>
            </a:rPr>
            <a:t>select * from Reports_InternalReport inn</a:t>
          </a:r>
        </a:p>
        <a:p>
          <a:r>
            <a:rPr lang="en-US" sz="1100">
              <a:solidFill>
                <a:schemeClr val="tx1"/>
              </a:solidFill>
              <a:latin typeface="+mn-lt"/>
              <a:ea typeface="+mn-ea"/>
              <a:cs typeface="+mn-cs"/>
            </a:rPr>
            <a:t>join Reports_Sheets s</a:t>
          </a:r>
        </a:p>
        <a:p>
          <a:r>
            <a:rPr lang="en-US" sz="1100">
              <a:solidFill>
                <a:schemeClr val="tx1"/>
              </a:solidFill>
              <a:latin typeface="+mn-lt"/>
              <a:ea typeface="+mn-ea"/>
              <a:cs typeface="+mn-cs"/>
            </a:rPr>
            <a:t>on inn.sheetid=s.ID</a:t>
          </a:r>
        </a:p>
        <a:p>
          <a:r>
            <a:rPr lang="en-US" sz="1100">
              <a:solidFill>
                <a:schemeClr val="tx1"/>
              </a:solidFill>
              <a:latin typeface="+mn-lt"/>
              <a:ea typeface="+mn-ea"/>
              <a:cs typeface="+mn-cs"/>
            </a:rPr>
            <a:t>join Reports_Report r</a:t>
          </a:r>
        </a:p>
        <a:p>
          <a:r>
            <a:rPr lang="en-US" sz="1100">
              <a:solidFill>
                <a:schemeClr val="tx1"/>
              </a:solidFill>
              <a:latin typeface="+mn-lt"/>
              <a:ea typeface="+mn-ea"/>
              <a:cs typeface="+mn-cs"/>
            </a:rPr>
            <a:t>on inn.InternalReportID=r.ID</a:t>
          </a:r>
          <a:endParaRPr lang="en-IL" sz="1100">
            <a:solidFill>
              <a:schemeClr val="tx1"/>
            </a:solidFill>
            <a:latin typeface="+mn-lt"/>
            <a:ea typeface="+mn-ea"/>
            <a:cs typeface="+mn-cs"/>
          </a:endParaRPr>
        </a:p>
        <a:p>
          <a:r>
            <a:rPr lang="en-US" sz="1100">
              <a:solidFill>
                <a:schemeClr val="tx1"/>
              </a:solidFill>
              <a:latin typeface="+mn-lt"/>
              <a:ea typeface="+mn-ea"/>
              <a:cs typeface="+mn-cs"/>
            </a:rPr>
            <a:t>where s.ReportID=</a:t>
          </a:r>
          <a:r>
            <a:rPr lang="en-US" sz="1100">
              <a:solidFill>
                <a:srgbClr val="FF0000"/>
              </a:solidFill>
              <a:latin typeface="+mn-lt"/>
              <a:ea typeface="+mn-ea"/>
              <a:cs typeface="+mn-cs"/>
            </a:rPr>
            <a:t>1229</a:t>
          </a:r>
          <a:endParaRPr lang="en-IL" sz="1100">
            <a:solidFill>
              <a:srgbClr val="FF0000"/>
            </a:solidFill>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absolute">
    <xdr:from>
      <xdr:col>0</xdr:col>
      <xdr:colOff>76200</xdr:colOff>
      <xdr:row>0</xdr:row>
      <xdr:rowOff>57150</xdr:rowOff>
    </xdr:from>
    <xdr:to>
      <xdr:col>1</xdr:col>
      <xdr:colOff>798006</xdr:colOff>
      <xdr:row>1</xdr:row>
      <xdr:rowOff>352425</xdr:rowOff>
    </xdr:to>
    <xdr:pic>
      <xdr:nvPicPr>
        <xdr:cNvPr id="6" name="תמונה_x0020_1">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57150"/>
          <a:ext cx="883731" cy="714375"/>
        </a:xfrm>
        <a:prstGeom prst="rect">
          <a:avLst/>
        </a:prstGeom>
      </xdr:spPr>
    </xdr:pic>
    <xdr:clientData/>
  </xdr:twoCellAnchor>
  <xdr:twoCellAnchor editAs="oneCell">
    <xdr:from>
      <xdr:col>5</xdr:col>
      <xdr:colOff>57150</xdr:colOff>
      <xdr:row>0</xdr:row>
      <xdr:rowOff>304800</xdr:rowOff>
    </xdr:from>
    <xdr:to>
      <xdr:col>5</xdr:col>
      <xdr:colOff>838052</xdr:colOff>
      <xdr:row>1</xdr:row>
      <xdr:rowOff>95250</xdr:rowOff>
    </xdr:to>
    <xdr:pic>
      <xdr:nvPicPr>
        <xdr:cNvPr id="8" name="גרפיקה 11">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220075" y="304800"/>
          <a:ext cx="780902"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72411</xdr:colOff>
      <xdr:row>0</xdr:row>
      <xdr:rowOff>59300</xdr:rowOff>
    </xdr:from>
    <xdr:to>
      <xdr:col>1</xdr:col>
      <xdr:colOff>803025</xdr:colOff>
      <xdr:row>1</xdr:row>
      <xdr:rowOff>353756</xdr:rowOff>
    </xdr:to>
    <xdr:pic>
      <xdr:nvPicPr>
        <xdr:cNvPr id="4" name="תמונה_x0020_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411" y="59300"/>
          <a:ext cx="892539" cy="713556"/>
        </a:xfrm>
        <a:prstGeom prst="rect">
          <a:avLst/>
        </a:prstGeom>
      </xdr:spPr>
    </xdr:pic>
    <xdr:clientData/>
  </xdr:twoCellAnchor>
  <xdr:twoCellAnchor editAs="oneCell">
    <xdr:from>
      <xdr:col>4</xdr:col>
      <xdr:colOff>1952625</xdr:colOff>
      <xdr:row>0</xdr:row>
      <xdr:rowOff>295275</xdr:rowOff>
    </xdr:from>
    <xdr:to>
      <xdr:col>5</xdr:col>
      <xdr:colOff>685652</xdr:colOff>
      <xdr:row>1</xdr:row>
      <xdr:rowOff>85725</xdr:rowOff>
    </xdr:to>
    <xdr:pic>
      <xdr:nvPicPr>
        <xdr:cNvPr id="6" name="גרפיקה 1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753475" y="295275"/>
          <a:ext cx="780902" cy="209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57150</xdr:colOff>
      <xdr:row>0</xdr:row>
      <xdr:rowOff>57150</xdr:rowOff>
    </xdr:from>
    <xdr:to>
      <xdr:col>1</xdr:col>
      <xdr:colOff>787764</xdr:colOff>
      <xdr:row>1</xdr:row>
      <xdr:rowOff>351606</xdr:rowOff>
    </xdr:to>
    <xdr:pic>
      <xdr:nvPicPr>
        <xdr:cNvPr id="4" name="תמונה_x0020_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7150"/>
          <a:ext cx="892539" cy="713556"/>
        </a:xfrm>
        <a:prstGeom prst="rect">
          <a:avLst/>
        </a:prstGeom>
      </xdr:spPr>
    </xdr:pic>
    <xdr:clientData/>
  </xdr:twoCellAnchor>
  <xdr:twoCellAnchor editAs="oneCell">
    <xdr:from>
      <xdr:col>5</xdr:col>
      <xdr:colOff>219075</xdr:colOff>
      <xdr:row>0</xdr:row>
      <xdr:rowOff>209550</xdr:rowOff>
    </xdr:from>
    <xdr:to>
      <xdr:col>5</xdr:col>
      <xdr:colOff>999977</xdr:colOff>
      <xdr:row>1</xdr:row>
      <xdr:rowOff>0</xdr:rowOff>
    </xdr:to>
    <xdr:pic>
      <xdr:nvPicPr>
        <xdr:cNvPr id="5" name="גרפיקה 1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677275" y="209550"/>
          <a:ext cx="780902" cy="2095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85725</xdr:colOff>
      <xdr:row>0</xdr:row>
      <xdr:rowOff>66675</xdr:rowOff>
    </xdr:from>
    <xdr:to>
      <xdr:col>1</xdr:col>
      <xdr:colOff>816339</xdr:colOff>
      <xdr:row>1</xdr:row>
      <xdr:rowOff>361131</xdr:rowOff>
    </xdr:to>
    <xdr:pic>
      <xdr:nvPicPr>
        <xdr:cNvPr id="4" name="תמונה_x0020_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66675"/>
          <a:ext cx="892539" cy="713556"/>
        </a:xfrm>
        <a:prstGeom prst="rect">
          <a:avLst/>
        </a:prstGeom>
      </xdr:spPr>
    </xdr:pic>
    <xdr:clientData/>
  </xdr:twoCellAnchor>
  <xdr:twoCellAnchor editAs="oneCell">
    <xdr:from>
      <xdr:col>6</xdr:col>
      <xdr:colOff>323850</xdr:colOff>
      <xdr:row>0</xdr:row>
      <xdr:rowOff>314325</xdr:rowOff>
    </xdr:from>
    <xdr:to>
      <xdr:col>6</xdr:col>
      <xdr:colOff>1104752</xdr:colOff>
      <xdr:row>1</xdr:row>
      <xdr:rowOff>104775</xdr:rowOff>
    </xdr:to>
    <xdr:pic>
      <xdr:nvPicPr>
        <xdr:cNvPr id="5" name="גרפיקה 1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429625" y="314325"/>
          <a:ext cx="780902" cy="2095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342900</xdr:colOff>
      <xdr:row>5</xdr:row>
      <xdr:rowOff>57150</xdr:rowOff>
    </xdr:from>
    <xdr:ext cx="2831031" cy="4225772"/>
    <xdr:sp macro="" textlink="">
      <xdr:nvSpPr>
        <xdr:cNvPr id="2" name="TextBox 1">
          <a:extLst>
            <a:ext uri="{FF2B5EF4-FFF2-40B4-BE49-F238E27FC236}">
              <a16:creationId xmlns:a16="http://schemas.microsoft.com/office/drawing/2014/main" id="{00000000-0008-0000-0800-000002000000}"/>
            </a:ext>
          </a:extLst>
        </xdr:cNvPr>
        <xdr:cNvSpPr/>
      </xdr:nvSpPr>
      <xdr:spPr>
        <a:xfrm>
          <a:off x="9372600" y="1028700"/>
          <a:ext cx="2831031" cy="4225772"/>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l" rtl="0"/>
          <a:r>
            <a:rPr lang="en-US" sz="1100"/>
            <a:t>Declare </a:t>
          </a:r>
        </a:p>
        <a:p>
          <a:pPr algn="l" rtl="0"/>
          <a:r>
            <a:rPr lang="en-US" sz="1100"/>
            <a:t>@From datetime = @fromDate</a:t>
          </a:r>
        </a:p>
        <a:p>
          <a:pPr algn="l" rtl="0"/>
          <a:r>
            <a:rPr lang="en-US" sz="1100"/>
            <a:t>,@To datetime = @toDate</a:t>
          </a:r>
        </a:p>
        <a:p>
          <a:pPr algn="l" rtl="0"/>
          <a:r>
            <a:rPr lang="en-US" sz="1100"/>
            <a:t>,@City int = 57</a:t>
          </a:r>
        </a:p>
        <a:p>
          <a:pPr algn="l" rtl="0"/>
          <a:endParaRPr lang="en-US" sz="1100"/>
        </a:p>
        <a:p>
          <a:pPr algn="l" rtl="0"/>
          <a:r>
            <a:rPr lang="en-US" sz="1100"/>
            <a:t>select </a:t>
          </a:r>
        </a:p>
        <a:p>
          <a:pPr algn="l" rtl="0"/>
          <a:r>
            <a:rPr lang="en-US" sz="1100"/>
            <a:t>PlannedOnly.*</a:t>
          </a:r>
        </a:p>
        <a:p>
          <a:pPr algn="l" rtl="0"/>
          <a:r>
            <a:rPr lang="en-US" sz="1100"/>
            <a:t>,s.vchName</a:t>
          </a:r>
        </a:p>
        <a:p>
          <a:pPr algn="l" rtl="0"/>
          <a:r>
            <a:rPr lang="en-US" sz="1100"/>
            <a:t>from</a:t>
          </a:r>
        </a:p>
        <a:p>
          <a:pPr algn="l" rtl="0"/>
          <a:r>
            <a:rPr lang="en-US" sz="1100"/>
            <a:t> (Select</a:t>
          </a:r>
        </a:p>
        <a:p>
          <a:pPr algn="l" rtl="0"/>
          <a:r>
            <a:rPr lang="en-US" sz="1100"/>
            <a:t>  p.intParentSiteID </a:t>
          </a:r>
        </a:p>
        <a:p>
          <a:pPr algn="l" rtl="0"/>
          <a:r>
            <a:rPr lang="en-US" sz="1100"/>
            <a:t> ,count(h.[datTimeStamp]) TotalPlanned</a:t>
          </a:r>
        </a:p>
        <a:p>
          <a:pPr algn="l" rtl="0"/>
          <a:r>
            <a:rPr lang="en-US" sz="1100"/>
            <a:t>  FROM [History_IO_Values_OnChange_Ta1] h</a:t>
          </a:r>
        </a:p>
        <a:p>
          <a:pPr algn="l" rtl="0"/>
          <a:r>
            <a:rPr lang="en-US" sz="1100"/>
            <a:t>  join [Planning] p</a:t>
          </a:r>
        </a:p>
        <a:p>
          <a:pPr algn="l" rtl="0"/>
          <a:r>
            <a:rPr lang="en-US" sz="1100"/>
            <a:t>  on p.[intIO_ID]= h.[intIO_ID]</a:t>
          </a:r>
        </a:p>
        <a:p>
          <a:pPr algn="l" rtl="0"/>
          <a:r>
            <a:rPr lang="en-US" sz="1100"/>
            <a:t>  where </a:t>
          </a:r>
        </a:p>
        <a:p>
          <a:pPr algn="l" rtl="0"/>
          <a:r>
            <a:rPr lang="en-US" sz="1100"/>
            <a:t>  h.datTimeStamp&gt;=@from </a:t>
          </a:r>
        </a:p>
        <a:p>
          <a:pPr algn="l" rtl="0"/>
          <a:r>
            <a:rPr lang="en-US" sz="1100"/>
            <a:t>  and h.datTimeStamp&lt;@to</a:t>
          </a:r>
        </a:p>
        <a:p>
          <a:pPr algn="l" rtl="0"/>
          <a:r>
            <a:rPr lang="en-US" sz="1100"/>
            <a:t>  and p.CityID=@city</a:t>
          </a:r>
        </a:p>
        <a:p>
          <a:pPr algn="l" rtl="0"/>
          <a:r>
            <a:rPr lang="en-US" sz="1100"/>
            <a:t>  group by p.[intParentSiteID]</a:t>
          </a:r>
        </a:p>
        <a:p>
          <a:pPr algn="l" rtl="0"/>
          <a:r>
            <a:rPr lang="en-US" sz="1100"/>
            <a:t>  )  PlannedOnly</a:t>
          </a:r>
        </a:p>
        <a:p>
          <a:pPr algn="l" rtl="0"/>
          <a:r>
            <a:rPr lang="en-US" sz="1100"/>
            <a:t>left join Sites_Ta s</a:t>
          </a:r>
        </a:p>
        <a:p>
          <a:pPr algn="l" rtl="0"/>
          <a:r>
            <a:rPr lang="en-US" sz="1100"/>
            <a:t>on PlannedOnly.intParentSiteID=s.intSiteID</a:t>
          </a:r>
        </a:p>
        <a:p>
          <a:pPr algn="l" rtl="0"/>
          <a:r>
            <a:rPr lang="en-US" sz="1100"/>
            <a:t>order by 3</a:t>
          </a: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George Steinman - ג'ורג' שטיינמן" refreshedDate="44986.536449768515" createdVersion="3" refreshedVersion="6" minRefreshableVersion="3" recordCount="12" xr:uid="{00000000-000A-0000-FFFF-FFFF02000000}">
  <cacheSource type="worksheet">
    <worksheetSource ref="B7:F1000" sheet="ExcCharge"/>
  </cacheSource>
  <cacheFields count="5">
    <cacheField name="מספר דגימה" numFmtId="0">
      <sharedItems containsString="0" containsBlank="1" containsNumber="1" containsInteger="1" minValue="57768" maxValue="60269"/>
    </cacheField>
    <cacheField name="מספר מפעל" numFmtId="0">
      <sharedItems containsString="0" containsBlank="1" containsNumber="1" containsInteger="1" minValue="2222" maxValue="34502" count="15">
        <n v="7466"/>
        <n v="29336"/>
        <n v="8185"/>
        <n v="34502"/>
        <n v="8206"/>
        <n v="32562"/>
        <n v="8293"/>
        <n v="33453"/>
        <m/>
        <n v="31964" u="1"/>
        <n v="8283" u="1"/>
        <n v="8354" u="1"/>
        <n v="8077" u="1"/>
        <n v="31632" u="1"/>
        <n v="2222" u="1"/>
      </sharedItems>
    </cacheField>
    <cacheField name="כמות מים שנצרכה בדגימה" numFmtId="0">
      <sharedItems containsString="0" containsBlank="1" containsNumber="1" minValue="82.105000000000004" maxValue="249682.10500000001"/>
    </cacheField>
    <cacheField name="כמות מים לחיוב" numFmtId="0">
      <sharedItems containsString="0" containsBlank="1" containsNumber="1" minValue="57.473999999999997" maxValue="174777.47399999999"/>
    </cacheField>
    <cacheField name="סכה חיוב דגימה" numFmtId="0">
      <sharedItems containsString="0" containsBlank="1" containsNumber="1" minValue="11.21" maxValue="14856.0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George Steinman - ג'ורג' שטיינמן" refreshedDate="44986.536449884261" createdVersion="3" refreshedVersion="6" minRefreshableVersion="3" recordCount="1000" xr:uid="{00000000-000A-0000-FFFF-FFFF01000000}">
  <cacheSource type="worksheet">
    <worksheetSource ref="D1:M1048576" sheet="ExcCalc"/>
  </cacheSource>
  <cacheFields count="10">
    <cacheField name="מספר דגימה" numFmtId="0">
      <sharedItems containsBlank="1" containsMixedTypes="1" containsNumber="1" containsInteger="1" minValue="0" maxValue="60269"/>
    </cacheField>
    <cacheField name="Factory" numFmtId="0">
      <sharedItems containsBlank="1" containsMixedTypes="1" containsNumber="1" containsInteger="1" minValue="222" maxValue="36793" count="39">
        <n v="7437"/>
        <n v="7453"/>
        <n v="7435"/>
        <n v="7463"/>
        <n v="32568"/>
        <n v="34502"/>
        <n v="33456"/>
        <n v="32577"/>
        <n v="33459"/>
        <n v="33453"/>
        <n v="32562"/>
        <n v="29336"/>
        <n v="28562"/>
        <n v="35886"/>
        <n v="7466"/>
        <n v="7431"/>
        <n v="7760"/>
        <n v="36793"/>
        <n v="8185"/>
        <n v="8206"/>
        <n v="8293"/>
        <n v="8205"/>
        <n v="7452"/>
        <n v="7445"/>
        <n v="7740"/>
        <n v="8201"/>
        <n v="8160"/>
        <s v=""/>
        <m/>
        <n v="31964" u="1"/>
        <n v="222" u="1"/>
        <n v="8390" u="1"/>
        <n v="33333" u="1"/>
        <n v="8283" u="1"/>
        <n v="8354" u="1"/>
        <n v="30518" u="1"/>
        <n v="31957" u="1"/>
        <n v="8077" u="1"/>
        <n v="31632" u="1"/>
      </sharedItems>
    </cacheField>
    <cacheField name="COD_x000a_matrix 23" numFmtId="0">
      <sharedItems containsBlank="1" containsMixedTypes="1" containsNumber="1" containsInteger="1" minValue="0" maxValue="9890"/>
    </cacheField>
    <cacheField name="count_x000a_matrix 23" numFmtId="0">
      <sharedItems containsBlank="1" containsMixedTypes="1" containsNumber="1" containsInteger="1" minValue="0" maxValue="1"/>
    </cacheField>
    <cacheField name="TSS_x000a_matrix 24" numFmtId="0">
      <sharedItems containsBlank="1" containsMixedTypes="1" containsNumber="1" containsInteger="1" minValue="0" maxValue="1800"/>
    </cacheField>
    <cacheField name="count_x000a_matrix 24" numFmtId="0">
      <sharedItems containsBlank="1" containsMixedTypes="1" containsNumber="1" containsInteger="1" minValue="0" maxValue="1"/>
    </cacheField>
    <cacheField name="חנקן_x000a_matrix 74" numFmtId="0">
      <sharedItems containsBlank="1" containsMixedTypes="1" containsNumber="1" containsInteger="1" minValue="0" maxValue="0"/>
    </cacheField>
    <cacheField name="count_x000a_matrix 74" numFmtId="0">
      <sharedItems containsBlank="1" containsMixedTypes="1" containsNumber="1" containsInteger="1" minValue="0" maxValue="0"/>
    </cacheField>
    <cacheField name="זרחן_x000a_matrix 54" numFmtId="0">
      <sharedItems containsBlank="1" containsMixedTypes="1" containsNumber="1" minValue="0.17519999999999999" maxValue="0.35"/>
    </cacheField>
    <cacheField name="count_x000a_matrix 54" numFmtId="0">
      <sharedItems containsBlank="1"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George Steinman - ג'ורג' שטיינמן" refreshedDate="44986.536450115738" createdVersion="3" refreshedVersion="6" minRefreshableVersion="3" recordCount="5" xr:uid="{00000000-000A-0000-FFFF-FFFF00000000}">
  <cacheSource type="worksheet">
    <worksheetSource ref="B7:F1000" sheet="ForbCharge"/>
  </cacheSource>
  <cacheFields count="5">
    <cacheField name="מספר דגימה" numFmtId="0">
      <sharedItems containsString="0" containsBlank="1" containsNumber="1" containsInteger="1" minValue="57796" maxValue="60269"/>
    </cacheField>
    <cacheField name="מספר מפעל" numFmtId="0">
      <sharedItems containsString="0" containsBlank="1" containsNumber="1" containsInteger="1" minValue="2222" maxValue="35886" count="11">
        <n v="7466"/>
        <n v="29336"/>
        <n v="8185"/>
        <n v="35886"/>
        <m/>
        <n v="31964" u="1"/>
        <n v="8283" u="1"/>
        <n v="31632" u="1"/>
        <n v="2222" u="1"/>
        <n v="31957" u="1"/>
        <n v="8390" u="1"/>
      </sharedItems>
    </cacheField>
    <cacheField name="כמות מים שנצרכה בדגימה" numFmtId="0">
      <sharedItems containsString="0" containsBlank="1" containsNumber="1" minValue="27.457999999999998" maxValue="3076.6260000000002"/>
    </cacheField>
    <cacheField name="כמות מים לחיוב" numFmtId="0">
      <sharedItems containsString="0" containsBlank="1" containsNumber="1" minValue="13.728999999999999" maxValue="1423.2629999999999"/>
    </cacheField>
    <cacheField name="סכה חיוב דגימה" numFmtId="0">
      <sharedItems containsString="0" containsBlank="1" containsNumber="1" minValue="98.3" maxValue="10788.3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n v="57796"/>
    <x v="0"/>
    <n v="1058.866"/>
    <n v="529.43299999999999"/>
    <n v="1493"/>
  </r>
  <r>
    <n v="57792"/>
    <x v="1"/>
    <n v="2658.7150000000001"/>
    <n v="1329.3579999999999"/>
    <n v="837.5"/>
  </r>
  <r>
    <n v="57787"/>
    <x v="2"/>
    <n v="2284.9569999999999"/>
    <n v="1599.47"/>
    <n v="79.97"/>
  </r>
  <r>
    <n v="57768"/>
    <x v="3"/>
    <n v="20489.505000000001"/>
    <n v="14342.654"/>
    <n v="645.41999999999996"/>
  </r>
  <r>
    <n v="59677"/>
    <x v="4"/>
    <n v="5702.5259999999998"/>
    <n v="2851.2629999999999"/>
    <n v="1810.55"/>
  </r>
  <r>
    <n v="59729"/>
    <x v="1"/>
    <n v="2846.5259999999998"/>
    <n v="1423.2629999999999"/>
    <n v="2704.2"/>
  </r>
  <r>
    <n v="60269"/>
    <x v="2"/>
    <n v="3076.6260000000002"/>
    <n v="2153.6379999999999"/>
    <n v="150.75"/>
  </r>
  <r>
    <n v="59733"/>
    <x v="5"/>
    <n v="2982.1579999999999"/>
    <n v="2087.511"/>
    <n v="480.13"/>
  </r>
  <r>
    <n v="59688"/>
    <x v="6"/>
    <n v="284.82600000000002"/>
    <n v="199.37799999999999"/>
    <n v="18.940000000000001"/>
  </r>
  <r>
    <n v="59942"/>
    <x v="7"/>
    <n v="82.105000000000004"/>
    <n v="57.473999999999997"/>
    <n v="11.21"/>
  </r>
  <r>
    <n v="60055"/>
    <x v="3"/>
    <n v="249682.10500000001"/>
    <n v="174777.47399999999"/>
    <n v="14856.09"/>
  </r>
  <r>
    <m/>
    <x v="8"/>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0">
  <r>
    <n v="59648"/>
    <x v="0"/>
    <n v="150"/>
    <n v="1"/>
    <s v=""/>
    <n v="0"/>
    <s v=""/>
    <n v="0"/>
    <s v=""/>
    <n v="0"/>
  </r>
  <r>
    <n v="58819"/>
    <x v="1"/>
    <n v="406"/>
    <n v="1"/>
    <s v=""/>
    <n v="0"/>
    <s v=""/>
    <n v="0"/>
    <s v=""/>
    <n v="0"/>
  </r>
  <r>
    <n v="57732"/>
    <x v="2"/>
    <n v="291"/>
    <n v="1"/>
    <s v=""/>
    <n v="0"/>
    <s v=""/>
    <n v="0"/>
    <s v=""/>
    <n v="0"/>
  </r>
  <r>
    <n v="57772"/>
    <x v="3"/>
    <n v="0"/>
    <n v="0"/>
    <n v="16"/>
    <n v="1"/>
    <n v="0"/>
    <n v="0"/>
    <n v="0.35"/>
    <n v="1"/>
  </r>
  <r>
    <n v="58504"/>
    <x v="3"/>
    <n v="50"/>
    <n v="1"/>
    <n v="0"/>
    <n v="0"/>
    <n v="0"/>
    <n v="0"/>
    <n v="0.17519999999999999"/>
    <n v="1"/>
  </r>
  <r>
    <n v="57360"/>
    <x v="4"/>
    <n v="1420"/>
    <n v="1"/>
    <s v=""/>
    <n v="0"/>
    <s v=""/>
    <n v="0"/>
    <s v=""/>
    <n v="0"/>
  </r>
  <r>
    <n v="58512"/>
    <x v="4"/>
    <n v="355"/>
    <n v="1"/>
    <n v="99"/>
    <n v="1"/>
    <s v=""/>
    <n v="0"/>
    <s v=""/>
    <n v="0"/>
  </r>
  <r>
    <n v="59866"/>
    <x v="4"/>
    <n v="606"/>
    <n v="1"/>
    <n v="78"/>
    <n v="1"/>
    <s v=""/>
    <n v="0"/>
    <s v=""/>
    <n v="0"/>
  </r>
  <r>
    <n v="57768"/>
    <x v="5"/>
    <n v="945"/>
    <n v="1"/>
    <n v="126"/>
    <n v="1"/>
    <s v=""/>
    <n v="0"/>
    <s v=""/>
    <n v="0"/>
  </r>
  <r>
    <n v="58508"/>
    <x v="5"/>
    <n v="766"/>
    <n v="1"/>
    <n v="121"/>
    <n v="1"/>
    <s v=""/>
    <n v="0"/>
    <s v=""/>
    <n v="0"/>
  </r>
  <r>
    <n v="60055"/>
    <x v="5"/>
    <n v="1085"/>
    <n v="1"/>
    <n v="221"/>
    <n v="1"/>
    <s v=""/>
    <n v="0"/>
    <s v=""/>
    <n v="0"/>
  </r>
  <r>
    <n v="57356"/>
    <x v="6"/>
    <n v="1235"/>
    <n v="1"/>
    <n v="136"/>
    <n v="1"/>
    <s v=""/>
    <n v="0"/>
    <s v=""/>
    <n v="0"/>
  </r>
  <r>
    <n v="58514"/>
    <x v="6"/>
    <n v="641"/>
    <n v="1"/>
    <n v="124"/>
    <n v="1"/>
    <s v=""/>
    <n v="0"/>
    <s v=""/>
    <n v="0"/>
  </r>
  <r>
    <n v="59944"/>
    <x v="6"/>
    <n v="658"/>
    <n v="1"/>
    <n v="150"/>
    <n v="1"/>
    <s v=""/>
    <n v="0"/>
    <s v=""/>
    <n v="0"/>
  </r>
  <r>
    <n v="57766"/>
    <x v="7"/>
    <n v="725"/>
    <n v="1"/>
    <n v="162"/>
    <n v="1"/>
    <s v=""/>
    <n v="0"/>
    <s v=""/>
    <n v="0"/>
  </r>
  <r>
    <n v="58515"/>
    <x v="7"/>
    <n v="510"/>
    <n v="1"/>
    <n v="102"/>
    <n v="1"/>
    <s v=""/>
    <n v="0"/>
    <s v=""/>
    <n v="0"/>
  </r>
  <r>
    <n v="59885"/>
    <x v="7"/>
    <n v="723"/>
    <n v="1"/>
    <n v="185"/>
    <n v="1"/>
    <s v=""/>
    <n v="0"/>
    <s v=""/>
    <n v="0"/>
  </r>
  <r>
    <n v="57317"/>
    <x v="8"/>
    <n v="134"/>
    <n v="1"/>
    <n v="50"/>
    <n v="1"/>
    <s v=""/>
    <n v="0"/>
    <s v=""/>
    <n v="0"/>
  </r>
  <r>
    <n v="58562"/>
    <x v="8"/>
    <n v="62"/>
    <n v="1"/>
    <n v="54"/>
    <n v="1"/>
    <s v=""/>
    <n v="0"/>
    <s v=""/>
    <n v="0"/>
  </r>
  <r>
    <n v="59953"/>
    <x v="8"/>
    <n v="231"/>
    <n v="1"/>
    <n v="62"/>
    <n v="1"/>
    <s v=""/>
    <n v="0"/>
    <s v=""/>
    <n v="0"/>
  </r>
  <r>
    <n v="57358"/>
    <x v="9"/>
    <n v="1000"/>
    <n v="1"/>
    <n v="137"/>
    <n v="1"/>
    <s v=""/>
    <n v="0"/>
    <s v=""/>
    <n v="0"/>
  </r>
  <r>
    <n v="58608"/>
    <x v="9"/>
    <n v="1585"/>
    <n v="1"/>
    <n v="226"/>
    <n v="1"/>
    <s v=""/>
    <n v="0"/>
    <s v=""/>
    <n v="0"/>
  </r>
  <r>
    <n v="59942"/>
    <x v="9"/>
    <n v="1460"/>
    <n v="1"/>
    <n v="219"/>
    <n v="1"/>
    <s v=""/>
    <n v="0"/>
    <s v=""/>
    <n v="0"/>
  </r>
  <r>
    <n v="57331"/>
    <x v="10"/>
    <n v="770"/>
    <n v="1"/>
    <n v="232"/>
    <n v="1"/>
    <s v=""/>
    <n v="0"/>
    <s v=""/>
    <n v="0"/>
  </r>
  <r>
    <n v="58009"/>
    <x v="10"/>
    <n v="975"/>
    <n v="1"/>
    <n v="149"/>
    <n v="1"/>
    <s v=""/>
    <n v="0"/>
    <s v=""/>
    <n v="0"/>
  </r>
  <r>
    <n v="59733"/>
    <x v="10"/>
    <n v="1580"/>
    <n v="1"/>
    <n v="182"/>
    <n v="1"/>
    <s v=""/>
    <n v="0"/>
    <s v=""/>
    <n v="0"/>
  </r>
  <r>
    <n v="57792"/>
    <x v="11"/>
    <n v="1865"/>
    <n v="1"/>
    <n v="412"/>
    <n v="1"/>
    <s v=""/>
    <n v="0"/>
    <s v=""/>
    <n v="0"/>
  </r>
  <r>
    <n v="58460"/>
    <x v="11"/>
    <n v="2355"/>
    <n v="1"/>
    <n v="1350"/>
    <n v="1"/>
    <s v=""/>
    <n v="0"/>
    <s v=""/>
    <n v="0"/>
  </r>
  <r>
    <n v="59729"/>
    <x v="11"/>
    <n v="2725"/>
    <n v="1"/>
    <n v="692"/>
    <n v="1"/>
    <s v=""/>
    <n v="0"/>
    <s v=""/>
    <n v="0"/>
  </r>
  <r>
    <n v="57322"/>
    <x v="12"/>
    <n v="192"/>
    <n v="1"/>
    <n v="58"/>
    <n v="1"/>
    <s v=""/>
    <n v="0"/>
    <s v=""/>
    <n v="0"/>
  </r>
  <r>
    <n v="58572"/>
    <x v="12"/>
    <n v="277"/>
    <n v="1"/>
    <n v="213"/>
    <n v="1"/>
    <s v=""/>
    <n v="0"/>
    <s v=""/>
    <n v="0"/>
  </r>
  <r>
    <n v="59950"/>
    <x v="12"/>
    <n v="484"/>
    <n v="1"/>
    <n v="178"/>
    <n v="1"/>
    <s v=""/>
    <n v="0"/>
    <s v=""/>
    <n v="0"/>
  </r>
  <r>
    <n v="59830"/>
    <x v="13"/>
    <n v="260"/>
    <n v="1"/>
    <s v=""/>
    <n v="0"/>
    <s v=""/>
    <n v="0"/>
    <s v=""/>
    <n v="0"/>
  </r>
  <r>
    <n v="57796"/>
    <x v="14"/>
    <n v="3895"/>
    <n v="1"/>
    <n v="643"/>
    <n v="1"/>
    <s v=""/>
    <n v="0"/>
    <s v=""/>
    <n v="0"/>
  </r>
  <r>
    <n v="58468"/>
    <x v="14"/>
    <n v="2750"/>
    <n v="1"/>
    <n v="640"/>
    <n v="1"/>
    <s v=""/>
    <n v="0"/>
    <s v=""/>
    <n v="0"/>
  </r>
  <r>
    <n v="57363"/>
    <x v="15"/>
    <n v="895"/>
    <n v="1"/>
    <n v="818"/>
    <n v="1"/>
    <s v=""/>
    <n v="0"/>
    <s v=""/>
    <n v="0"/>
  </r>
  <r>
    <n v="58685"/>
    <x v="15"/>
    <n v="402"/>
    <n v="1"/>
    <n v="110"/>
    <n v="1"/>
    <s v=""/>
    <n v="0"/>
    <s v=""/>
    <n v="0"/>
  </r>
  <r>
    <n v="59858"/>
    <x v="15"/>
    <n v="409"/>
    <n v="1"/>
    <n v="336"/>
    <n v="1"/>
    <s v=""/>
    <n v="0"/>
    <s v=""/>
    <n v="0"/>
  </r>
  <r>
    <n v="57333"/>
    <x v="16"/>
    <n v="790"/>
    <n v="1"/>
    <n v="105"/>
    <n v="1"/>
    <s v=""/>
    <n v="0"/>
    <s v=""/>
    <n v="0"/>
  </r>
  <r>
    <n v="58011"/>
    <x v="16"/>
    <n v="544"/>
    <n v="1"/>
    <n v="268"/>
    <n v="1"/>
    <s v=""/>
    <n v="0"/>
    <s v=""/>
    <n v="0"/>
  </r>
  <r>
    <n v="58687"/>
    <x v="17"/>
    <s v=""/>
    <n v="0"/>
    <n v="89"/>
    <n v="1"/>
    <s v=""/>
    <n v="0"/>
    <s v=""/>
    <n v="0"/>
  </r>
  <r>
    <n v="59747"/>
    <x v="17"/>
    <s v=""/>
    <n v="0"/>
    <n v="38"/>
    <n v="1"/>
    <s v=""/>
    <n v="0"/>
    <s v=""/>
    <n v="0"/>
  </r>
  <r>
    <n v="57787"/>
    <x v="18"/>
    <n v="977"/>
    <n v="1"/>
    <n v="270"/>
    <n v="1"/>
    <s v=""/>
    <n v="0"/>
    <s v=""/>
    <n v="0"/>
  </r>
  <r>
    <n v="58569"/>
    <x v="18"/>
    <n v="1080"/>
    <n v="1"/>
    <n v="242"/>
    <n v="1"/>
    <s v=""/>
    <n v="0"/>
    <s v=""/>
    <n v="0"/>
  </r>
  <r>
    <n v="60269"/>
    <x v="18"/>
    <n v="1040"/>
    <n v="1"/>
    <n v="250"/>
    <n v="1"/>
    <s v=""/>
    <n v="0"/>
    <s v=""/>
    <n v="0"/>
  </r>
  <r>
    <n v="57329"/>
    <x v="19"/>
    <n v="1950"/>
    <n v="1"/>
    <n v="277"/>
    <n v="1"/>
    <s v=""/>
    <n v="0"/>
    <s v=""/>
    <n v="0"/>
  </r>
  <r>
    <n v="58168"/>
    <x v="19"/>
    <n v="1870"/>
    <n v="1"/>
    <n v="193"/>
    <n v="1"/>
    <s v=""/>
    <n v="0"/>
    <s v=""/>
    <n v="0"/>
  </r>
  <r>
    <n v="59677"/>
    <x v="19"/>
    <n v="2335"/>
    <n v="1"/>
    <n v="413"/>
    <n v="1"/>
    <s v=""/>
    <n v="0"/>
    <s v=""/>
    <n v="0"/>
  </r>
  <r>
    <n v="57335"/>
    <x v="20"/>
    <n v="912"/>
    <n v="1"/>
    <n v="197"/>
    <n v="1"/>
    <s v=""/>
    <n v="0"/>
    <s v=""/>
    <n v="0"/>
  </r>
  <r>
    <n v="58567"/>
    <x v="20"/>
    <n v="1365"/>
    <n v="1"/>
    <n v="276"/>
    <n v="1"/>
    <s v=""/>
    <n v="0"/>
    <s v=""/>
    <n v="0"/>
  </r>
  <r>
    <n v="59688"/>
    <x v="20"/>
    <n v="457"/>
    <n v="1"/>
    <n v="589"/>
    <n v="1"/>
    <s v=""/>
    <n v="0"/>
    <s v=""/>
    <n v="0"/>
  </r>
  <r>
    <n v="57315"/>
    <x v="21"/>
    <n v="1405"/>
    <n v="1"/>
    <n v="341"/>
    <n v="1"/>
    <s v=""/>
    <n v="0"/>
    <s v=""/>
    <n v="0"/>
  </r>
  <r>
    <n v="58606"/>
    <x v="21"/>
    <n v="9890"/>
    <n v="1"/>
    <n v="1800"/>
    <n v="1"/>
    <s v=""/>
    <n v="0"/>
    <s v=""/>
    <n v="0"/>
  </r>
  <r>
    <n v="59695"/>
    <x v="21"/>
    <n v="297"/>
    <n v="1"/>
    <n v="48"/>
    <n v="1"/>
    <s v=""/>
    <n v="0"/>
    <s v=""/>
    <n v="0"/>
  </r>
  <r>
    <n v="57744"/>
    <x v="22"/>
    <n v="59"/>
    <n v="1"/>
    <s v=""/>
    <n v="0"/>
    <s v=""/>
    <n v="0"/>
    <s v=""/>
    <n v="0"/>
  </r>
  <r>
    <n v="60061"/>
    <x v="22"/>
    <n v="219"/>
    <n v="1"/>
    <s v=""/>
    <n v="0"/>
    <s v=""/>
    <n v="0"/>
    <s v=""/>
    <n v="0"/>
  </r>
  <r>
    <n v="57739"/>
    <x v="23"/>
    <n v="443"/>
    <n v="1"/>
    <s v=""/>
    <n v="0"/>
    <s v=""/>
    <n v="0"/>
    <s v=""/>
    <n v="0"/>
  </r>
  <r>
    <n v="57734"/>
    <x v="24"/>
    <n v="552"/>
    <n v="1"/>
    <s v=""/>
    <n v="0"/>
    <s v=""/>
    <n v="0"/>
    <s v=""/>
    <n v="0"/>
  </r>
  <r>
    <n v="57742"/>
    <x v="25"/>
    <n v="70"/>
    <n v="1"/>
    <s v=""/>
    <n v="0"/>
    <s v=""/>
    <n v="0"/>
    <s v=""/>
    <n v="0"/>
  </r>
  <r>
    <n v="59649"/>
    <x v="26"/>
    <n v="151"/>
    <n v="1"/>
    <s v=""/>
    <n v="0"/>
    <s v=""/>
    <n v="0"/>
    <s v=""/>
    <n v="0"/>
  </r>
  <r>
    <n v="0"/>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s v=""/>
    <x v="27"/>
    <s v=""/>
    <s v=""/>
    <s v=""/>
    <s v=""/>
    <s v=""/>
    <s v=""/>
    <s v=""/>
    <s v=""/>
  </r>
  <r>
    <m/>
    <x v="28"/>
    <m/>
    <m/>
    <m/>
    <m/>
    <m/>
    <m/>
    <m/>
    <m/>
  </r>
  <r>
    <m/>
    <x v="28"/>
    <m/>
    <m/>
    <m/>
    <m/>
    <m/>
    <m/>
    <m/>
    <m/>
  </r>
  <r>
    <m/>
    <x v="28"/>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57796"/>
    <x v="0"/>
    <n v="1058.866"/>
    <n v="529.43299999999999"/>
    <n v="5357.86"/>
  </r>
  <r>
    <n v="59729"/>
    <x v="1"/>
    <n v="2846.5259999999998"/>
    <n v="1423.2629999999999"/>
    <n v="10788.33"/>
  </r>
  <r>
    <n v="60269"/>
    <x v="2"/>
    <n v="3076.6260000000002"/>
    <n v="1076.819"/>
    <n v="2756.66"/>
  </r>
  <r>
    <n v="59830"/>
    <x v="3"/>
    <n v="27.457999999999998"/>
    <n v="13.728999999999999"/>
    <n v="98.3"/>
  </r>
  <r>
    <m/>
    <x v="4"/>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1" cacheId="1" applyNumberFormats="0" applyBorderFormats="0" applyFontFormats="0" applyPatternFormats="0" applyAlignmentFormats="0" applyWidthHeightFormats="1" dataCaption="Values" updatedVersion="6" minRefreshableVersion="3" useAutoFormatting="1" createdVersion="7" outline="1" outlineData="1" multipleFieldFilters="0">
  <location ref="A1:I31" firstHeaderRow="0" firstDataRow="1" firstDataCol="1"/>
  <pivotFields count="10">
    <pivotField name="מספר דגימה" showAll="0"/>
    <pivotField name="Factory" axis="axisRow" showAll="0">
      <items count="40">
        <item m="1" x="37"/>
        <item m="1" x="33"/>
        <item m="1" x="34"/>
        <item m="1" x="31"/>
        <item m="1" x="35"/>
        <item m="1" x="38"/>
        <item m="1" x="36"/>
        <item m="1" x="29"/>
        <item x="27"/>
        <item x="28"/>
        <item m="1" x="32"/>
        <item m="1" x="30"/>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COD_x000a_matrix 23" dataField="1" showAll="0"/>
    <pivotField name="count_x000a_matrix 23" dataField="1" showAll="0"/>
    <pivotField name="TSS_x000a_matrix 24" dataField="1" showAll="0"/>
    <pivotField name="count_x000a_matrix 24" dataField="1" showAll="0"/>
    <pivotField name="חנקן_x000a_matrix 74" dataField="1" showAll="0"/>
    <pivotField name="count_x000a_matrix 74" dataField="1" showAll="0"/>
    <pivotField name="זרחן_x000a_matrix 54" dataField="1" showAll="0"/>
    <pivotField name="count_x000a_matrix 54" dataField="1" showAll="0"/>
  </pivotFields>
  <rowFields count="1">
    <field x="1"/>
  </rowFields>
  <rowItems count="30">
    <i>
      <x v="8"/>
    </i>
    <i>
      <x v="9"/>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
  </colFields>
  <colItems count="8">
    <i>
      <x/>
    </i>
    <i i="1">
      <x v="1"/>
    </i>
    <i i="2">
      <x v="2"/>
    </i>
    <i i="3">
      <x v="3"/>
    </i>
    <i i="4">
      <x v="4"/>
    </i>
    <i i="5">
      <x v="5"/>
    </i>
    <i i="6">
      <x v="6"/>
    </i>
    <i i="7">
      <x v="7"/>
    </i>
  </colItems>
  <dataFields count="8">
    <dataField name="Sum of COD23" fld="2" baseField="1" baseItem="0"/>
    <dataField name="Sum of count23" fld="3" baseField="1" baseItem="0"/>
    <dataField name="Sum of TSS24" fld="4" baseField="1" baseItem="0"/>
    <dataField name="Sum of count24" fld="5" baseField="1" baseItem="0"/>
    <dataField name="Sum of  74חנקן" fld="6" baseField="1" baseItem="0"/>
    <dataField name="Sum of count74" fld="7" baseField="1" baseItem="0"/>
    <dataField name="Sum of 54זרחן" fld="8" baseField="1" baseItem="0"/>
    <dataField name="Sum of count54" fld="9"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0" applyNumberFormats="0" applyBorderFormats="0" applyFontFormats="0" applyPatternFormats="0" applyAlignmentFormats="0" applyWidthHeightFormats="1" dataCaption="Values" updatedVersion="6" minRefreshableVersion="3" useAutoFormatting="1" createdVersion="7" outline="1" outlineData="1" multipleFieldFilters="0">
  <location ref="A1:C11" firstHeaderRow="0" firstDataRow="1" firstDataCol="1"/>
  <pivotFields count="5">
    <pivotField name="מספר דגימה" showAll="0"/>
    <pivotField name="מספר מפעל" axis="axisRow" showAll="0">
      <items count="16">
        <item m="1" x="12"/>
        <item m="1" x="10"/>
        <item m="1" x="11"/>
        <item m="1" x="13"/>
        <item m="1" x="9"/>
        <item x="8"/>
        <item m="1" x="14"/>
        <item x="0"/>
        <item x="1"/>
        <item x="2"/>
        <item x="3"/>
        <item x="4"/>
        <item x="5"/>
        <item x="6"/>
        <item x="7"/>
        <item t="default"/>
      </items>
    </pivotField>
    <pivotField name="כמות מים שנצרכה בדגימה" showAll="0"/>
    <pivotField name="כמות מים לחיוב" dataField="1" showAll="0"/>
    <pivotField name="סכה חיוב דגימה" dataField="1" showAll="0"/>
  </pivotFields>
  <rowFields count="1">
    <field x="1"/>
  </rowFields>
  <rowItems count="10">
    <i>
      <x v="5"/>
    </i>
    <i>
      <x v="7"/>
    </i>
    <i>
      <x v="8"/>
    </i>
    <i>
      <x v="9"/>
    </i>
    <i>
      <x v="10"/>
    </i>
    <i>
      <x v="11"/>
    </i>
    <i>
      <x v="12"/>
    </i>
    <i>
      <x v="13"/>
    </i>
    <i>
      <x v="14"/>
    </i>
    <i t="grand">
      <x/>
    </i>
  </rowItems>
  <colFields count="1">
    <field x="-2"/>
  </colFields>
  <colItems count="2">
    <i>
      <x/>
    </i>
    <i i="1">
      <x v="1"/>
    </i>
  </colItems>
  <dataFields count="2">
    <dataField name="Sum of חריגים כמות מים לחיוב" fld="3" baseField="1" baseItem="2"/>
    <dataField name="Sum of חריגים סכה חיוב דגימה" fld="4" baseField="1"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2" cacheId="2" applyNumberFormats="0" applyBorderFormats="0" applyFontFormats="0" applyPatternFormats="0" applyAlignmentFormats="0" applyWidthHeightFormats="1" dataCaption="Values" updatedVersion="6" minRefreshableVersion="3" useAutoFormatting="1" createdVersion="7" outline="1" outlineData="1" multipleFieldFilters="0">
  <location ref="A1:C7" firstHeaderRow="0" firstDataRow="1" firstDataCol="1"/>
  <pivotFields count="5">
    <pivotField name="מספר דגימה" showAll="0"/>
    <pivotField name="מספר מפעל" axis="axisRow" showAll="0">
      <items count="12">
        <item m="1" x="6"/>
        <item m="1" x="10"/>
        <item m="1" x="7"/>
        <item m="1" x="9"/>
        <item m="1" x="5"/>
        <item x="4"/>
        <item m="1" x="8"/>
        <item x="0"/>
        <item x="1"/>
        <item x="2"/>
        <item x="3"/>
        <item t="default"/>
      </items>
    </pivotField>
    <pivotField name="כמות מים שנצרכה בדגימה" showAll="0"/>
    <pivotField name="כמות מים לחיוב" dataField="1" showAll="0"/>
    <pivotField name="סכה חיוב דגימה" dataField="1" showAll="0"/>
  </pivotFields>
  <rowFields count="1">
    <field x="1"/>
  </rowFields>
  <rowItems count="6">
    <i>
      <x v="5"/>
    </i>
    <i>
      <x v="7"/>
    </i>
    <i>
      <x v="8"/>
    </i>
    <i>
      <x v="9"/>
    </i>
    <i>
      <x v="10"/>
    </i>
    <i t="grand">
      <x/>
    </i>
  </rowItems>
  <colFields count="1">
    <field x="-2"/>
  </colFields>
  <colItems count="2">
    <i>
      <x/>
    </i>
    <i i="1">
      <x v="1"/>
    </i>
  </colItems>
  <dataFields count="2">
    <dataField name="Sum of אסורים-כמות מים לחיוב" fld="3" baseField="1" baseItem="0"/>
    <dataField name="Sum of אסורים- סכה חיוב דגימה" fld="4"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3" xr16:uid="{1B93FF86-6427-4F99-89B4-1F71D194BBA2}" autoFormatId="0"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9" xr16:uid="{E29A9E22-91C3-447F-8E19-B7CF94FE8703}" autoFormatId="0"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2" connectionId="3" xr16:uid="{0F4CA57B-CAF2-483B-8EE9-E6E17579FB96}" autoFormatId="0"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6" xr16:uid="{FA1157DA-C717-45C3-9995-41A144910F81}" autoFormatId="0"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3" connectionId="16" xr16:uid="{133B62D1-E73B-4E0A-A84A-2A1D25C0F622}" autoFormatId="0"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56FF17-27B4-4250-9314-D03DF2F5B7A5}" name="Table1" displayName="Table1" ref="R1:S35" totalsRowShown="0" headerRowDxfId="10" headerRowBorderDxfId="9" headerRowCellStyle="Heading 1">
  <autoFilter ref="R1:S35" xr:uid="{00000000-0009-0000-0100-000001000000}">
    <filterColumn colId="0" hiddenButton="1"/>
    <filterColumn colId="1" hiddenButton="1"/>
  </autoFilter>
  <tableColumns count="2">
    <tableColumn id="1" xr3:uid="{AC8D9825-399D-4297-A7BB-9FBB9FC11E59}" name="מגזרים"/>
    <tableColumn id="2" xr3:uid="{0FAD8279-2166-4988-B834-09F68D8BA7CE}" name="הערות"/>
  </tableColumns>
  <tableStyleInfo name="TableStyleLight16"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queryTable" Target="../queryTables/queryTable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queryTable" Target="../queryTables/queryTable3.xml"/><Relationship Id="rId1" Type="http://schemas.openxmlformats.org/officeDocument/2006/relationships/pivotTable" Target="../pivotTables/pivotTable2.xml"/><Relationship Id="rId4" Type="http://schemas.openxmlformats.org/officeDocument/2006/relationships/queryTable" Target="../queryTables/queryTable5.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tabColor theme="4" tint="0.39994506668294322"/>
  </sheetPr>
  <dimension ref="B1:R31"/>
  <sheetViews>
    <sheetView rightToLeft="1" zoomScaleNormal="100" workbookViewId="0"/>
  </sheetViews>
  <sheetFormatPr defaultRowHeight="12.75" x14ac:dyDescent="0.2"/>
  <cols>
    <col min="1" max="1" width="4.42578125" style="1" customWidth="1"/>
    <col min="2" max="2" width="20.85546875" style="1" customWidth="1"/>
    <col min="3" max="3" width="19.42578125" style="1" customWidth="1"/>
    <col min="4" max="4" width="35.28515625" style="1" customWidth="1"/>
    <col min="5" max="5" width="4.28515625" style="1" customWidth="1"/>
    <col min="6" max="6" width="11.85546875" style="1" customWidth="1"/>
    <col min="7" max="7" width="16.85546875" style="1" customWidth="1"/>
    <col min="8" max="8" width="6.140625" style="1" customWidth="1"/>
    <col min="9" max="9" width="9.140625" style="1" customWidth="1"/>
    <col min="10" max="16384" width="9.140625" style="1"/>
  </cols>
  <sheetData>
    <row r="1" spans="2:18" ht="18.75" customHeight="1" x14ac:dyDescent="0.2"/>
    <row r="2" spans="2:18" ht="18.75" customHeight="1" x14ac:dyDescent="0.2">
      <c r="B2" s="2"/>
      <c r="C2" s="3"/>
      <c r="D2" s="3"/>
      <c r="E2" s="3"/>
      <c r="F2" s="3"/>
      <c r="G2" s="4"/>
    </row>
    <row r="3" spans="2:18" ht="44.25" customHeight="1" x14ac:dyDescent="0.2">
      <c r="B3" s="5"/>
      <c r="C3" s="255" t="str">
        <f>CONCATENATE("דוח איכות סביבה ",MID(Count!B2,8,4))</f>
        <v>דוח איכות סביבה הפקה</v>
      </c>
      <c r="D3" s="255"/>
      <c r="G3" s="6"/>
      <c r="J3" s="7"/>
      <c r="K3" s="8"/>
      <c r="L3" s="9"/>
      <c r="O3" s="10"/>
      <c r="P3" s="11"/>
      <c r="Q3" s="11"/>
      <c r="R3" s="11"/>
    </row>
    <row r="4" spans="2:18" ht="31.5" customHeight="1" x14ac:dyDescent="0.45">
      <c r="B4" s="5"/>
      <c r="C4" s="256" t="str">
        <f>ForbDraft!C7</f>
        <v>רמת גן</v>
      </c>
      <c r="D4" s="256"/>
      <c r="E4" s="12" t="str">
        <f>Count!B2</f>
        <v xml:space="preserve"> תאריך הפקה    27/02/2023 16:20:50</v>
      </c>
      <c r="F4" s="12"/>
      <c r="G4" s="13"/>
      <c r="H4" s="12"/>
      <c r="J4" s="7"/>
      <c r="K4" s="8"/>
      <c r="L4" s="9"/>
      <c r="O4" s="10"/>
      <c r="P4" s="11"/>
      <c r="Q4" s="11"/>
      <c r="R4" s="11"/>
    </row>
    <row r="5" spans="2:18" ht="11.25" customHeight="1" x14ac:dyDescent="0.45">
      <c r="B5" s="5"/>
      <c r="C5" s="14"/>
      <c r="D5" s="14"/>
      <c r="E5" s="12"/>
      <c r="F5" s="12"/>
      <c r="G5" s="13"/>
      <c r="H5" s="12"/>
      <c r="J5" s="7"/>
      <c r="K5" s="8"/>
      <c r="L5" s="9"/>
      <c r="O5" s="10"/>
      <c r="P5" s="11"/>
      <c r="Q5" s="11"/>
      <c r="R5" s="11"/>
    </row>
    <row r="6" spans="2:18" ht="24" customHeight="1" x14ac:dyDescent="0.2">
      <c r="B6" s="15"/>
      <c r="C6" s="16" t="s">
        <v>0</v>
      </c>
      <c r="D6" s="17"/>
      <c r="E6" s="17"/>
      <c r="F6" s="17"/>
      <c r="G6" s="18"/>
      <c r="H6" s="19"/>
    </row>
    <row r="7" spans="2:18" ht="14.25" x14ac:dyDescent="0.2">
      <c r="B7" s="15"/>
      <c r="C7" s="17" t="s">
        <v>1</v>
      </c>
      <c r="D7" s="17" t="str">
        <f>Count!F4</f>
        <v>מ01/01/2022 00:00:00עד01/01/2023 00:00:00</v>
      </c>
      <c r="E7" s="17"/>
      <c r="F7" s="17"/>
      <c r="G7" s="18"/>
      <c r="H7" s="19"/>
    </row>
    <row r="8" spans="2:18" ht="14.25" x14ac:dyDescent="0.2">
      <c r="B8" s="15"/>
      <c r="C8" s="17"/>
      <c r="D8" s="17"/>
      <c r="E8" s="17"/>
      <c r="F8" s="17"/>
      <c r="G8" s="18"/>
      <c r="H8" s="19"/>
    </row>
    <row r="9" spans="2:18" ht="24" customHeight="1" x14ac:dyDescent="0.2">
      <c r="B9" s="20"/>
      <c r="C9" s="16" t="s">
        <v>2</v>
      </c>
      <c r="D9" s="21"/>
      <c r="E9" s="17"/>
      <c r="F9" s="17"/>
      <c r="G9" s="18"/>
      <c r="H9" s="19"/>
    </row>
    <row r="10" spans="2:18" s="22" customFormat="1" ht="16.5" customHeight="1" x14ac:dyDescent="0.2">
      <c r="B10" s="23"/>
      <c r="C10" s="24" t="s">
        <v>3</v>
      </c>
      <c r="D10" s="25" t="str">
        <f>ExcCharge!F4</f>
        <v>מ26/06/2022 00:00:00עד21/02/2023 23:59:59</v>
      </c>
      <c r="E10" s="25"/>
      <c r="F10" s="25"/>
      <c r="G10" s="26"/>
      <c r="H10" s="27"/>
    </row>
    <row r="11" spans="2:18" s="22" customFormat="1" ht="18" customHeight="1" x14ac:dyDescent="0.2">
      <c r="B11" s="28"/>
      <c r="C11" s="24" t="s">
        <v>4</v>
      </c>
      <c r="D11" s="25" t="str">
        <f>ForbCharge!F4</f>
        <v>מ16/06/2022 00:00:00עד21/02/2023 23:59:59</v>
      </c>
      <c r="E11" s="25"/>
      <c r="F11" s="25"/>
      <c r="G11" s="26"/>
      <c r="H11" s="27"/>
    </row>
    <row r="12" spans="2:18" ht="18.75" customHeight="1" x14ac:dyDescent="0.2">
      <c r="B12" s="15"/>
      <c r="C12" s="29" t="str">
        <f>IF(D10=D11,"","תקופות החיוב של חריגים ואסורים אינן זהות. עלולים להיות נתוני חיוב חסרים בדיווח הכספי")</f>
        <v>תקופות החיוב של חריגים ואסורים אינן זהות. עלולים להיות נתוני חיוב חסרים בדיווח הכספי</v>
      </c>
      <c r="D12" s="19"/>
      <c r="E12" s="19"/>
      <c r="F12" s="19"/>
      <c r="G12" s="18"/>
      <c r="H12" s="19"/>
    </row>
    <row r="13" spans="2:18" ht="80.25" customHeight="1" x14ac:dyDescent="0.2">
      <c r="B13" s="15"/>
      <c r="C13" s="30" t="s">
        <v>5</v>
      </c>
      <c r="E13" s="19"/>
      <c r="F13" s="19"/>
      <c r="G13" s="18"/>
      <c r="H13" s="19"/>
    </row>
    <row r="14" spans="2:18" ht="20.25" x14ac:dyDescent="0.3">
      <c r="B14" s="31"/>
      <c r="C14" s="32"/>
      <c r="D14" s="32"/>
      <c r="E14" s="33"/>
      <c r="F14" s="34"/>
      <c r="G14" s="35"/>
      <c r="H14" s="19"/>
    </row>
    <row r="15" spans="2:18" x14ac:dyDescent="0.2">
      <c r="C15" s="19"/>
      <c r="D15" s="19"/>
      <c r="E15" s="19"/>
      <c r="F15" s="19"/>
      <c r="G15" s="19"/>
      <c r="H15" s="19"/>
    </row>
    <row r="16" spans="2:18" x14ac:dyDescent="0.2">
      <c r="C16" s="19"/>
      <c r="D16" s="19"/>
      <c r="E16" s="19"/>
      <c r="F16" s="19"/>
      <c r="G16" s="19"/>
      <c r="H16" s="19"/>
    </row>
    <row r="17" spans="3:8" x14ac:dyDescent="0.2">
      <c r="C17" s="19"/>
      <c r="D17" s="19"/>
      <c r="E17" s="19"/>
      <c r="F17" s="19"/>
      <c r="G17" s="19"/>
      <c r="H17" s="19"/>
    </row>
    <row r="18" spans="3:8" x14ac:dyDescent="0.2">
      <c r="C18" s="19"/>
      <c r="D18" s="19"/>
      <c r="E18" s="19"/>
      <c r="F18" s="19"/>
      <c r="G18" s="19"/>
      <c r="H18" s="19"/>
    </row>
    <row r="19" spans="3:8" x14ac:dyDescent="0.2">
      <c r="C19" s="19"/>
      <c r="D19" s="19"/>
      <c r="E19" s="19"/>
      <c r="F19" s="19"/>
      <c r="G19" s="19"/>
      <c r="H19" s="19"/>
    </row>
    <row r="20" spans="3:8" x14ac:dyDescent="0.2">
      <c r="C20" s="19"/>
      <c r="D20" s="19"/>
      <c r="E20" s="19"/>
      <c r="F20" s="19"/>
      <c r="G20" s="19"/>
      <c r="H20" s="19"/>
    </row>
    <row r="21" spans="3:8" x14ac:dyDescent="0.2">
      <c r="C21" s="19"/>
      <c r="D21" s="19"/>
      <c r="E21" s="19"/>
      <c r="F21" s="19"/>
      <c r="G21" s="19"/>
      <c r="H21" s="19"/>
    </row>
    <row r="22" spans="3:8" x14ac:dyDescent="0.2">
      <c r="C22" s="19"/>
      <c r="D22" s="19"/>
      <c r="E22" s="19"/>
      <c r="F22" s="19"/>
      <c r="G22" s="19"/>
      <c r="H22" s="19"/>
    </row>
    <row r="23" spans="3:8" x14ac:dyDescent="0.2">
      <c r="C23" s="19"/>
      <c r="D23" s="19"/>
      <c r="E23" s="19"/>
      <c r="F23" s="19"/>
      <c r="G23" s="19"/>
      <c r="H23" s="19"/>
    </row>
    <row r="24" spans="3:8" x14ac:dyDescent="0.2">
      <c r="C24" s="19"/>
      <c r="D24" s="19"/>
      <c r="E24" s="19"/>
      <c r="F24" s="19"/>
      <c r="G24" s="19"/>
      <c r="H24" s="19"/>
    </row>
    <row r="25" spans="3:8" x14ac:dyDescent="0.2">
      <c r="C25" s="19"/>
      <c r="D25" s="19"/>
      <c r="E25" s="19"/>
      <c r="F25" s="19"/>
      <c r="G25" s="19"/>
      <c r="H25" s="19"/>
    </row>
    <row r="26" spans="3:8" x14ac:dyDescent="0.2">
      <c r="C26" s="19"/>
      <c r="D26" s="19"/>
      <c r="E26" s="19"/>
      <c r="F26" s="19"/>
      <c r="G26" s="19"/>
      <c r="H26" s="19"/>
    </row>
    <row r="27" spans="3:8" x14ac:dyDescent="0.2">
      <c r="C27" s="19"/>
      <c r="D27" s="19"/>
      <c r="E27" s="19"/>
      <c r="F27" s="19"/>
      <c r="G27" s="19"/>
      <c r="H27" s="19"/>
    </row>
    <row r="28" spans="3:8" x14ac:dyDescent="0.2">
      <c r="C28" s="19"/>
      <c r="D28" s="19"/>
      <c r="E28" s="19"/>
      <c r="F28" s="19"/>
      <c r="G28" s="19"/>
      <c r="H28" s="19"/>
    </row>
    <row r="29" spans="3:8" x14ac:dyDescent="0.2">
      <c r="C29" s="19"/>
      <c r="D29" s="19"/>
      <c r="E29" s="19"/>
      <c r="F29" s="19"/>
      <c r="G29" s="19"/>
      <c r="H29" s="19"/>
    </row>
    <row r="30" spans="3:8" x14ac:dyDescent="0.2">
      <c r="C30" s="19"/>
      <c r="D30" s="19"/>
      <c r="E30" s="19"/>
      <c r="F30" s="19"/>
      <c r="G30" s="19"/>
      <c r="H30" s="19"/>
    </row>
    <row r="31" spans="3:8" x14ac:dyDescent="0.2">
      <c r="C31" s="19"/>
      <c r="D31" s="19"/>
      <c r="E31" s="19"/>
      <c r="F31" s="19"/>
      <c r="G31" s="19"/>
      <c r="H31" s="19"/>
    </row>
  </sheetData>
  <mergeCells count="2">
    <mergeCell ref="C3:D3"/>
    <mergeCell ref="C4:D4"/>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Button 2">
              <controlPr defaultSize="0" print="0" autoFill="0" autoPict="0" macro="[0]!ClearFormulas">
                <anchor moveWithCells="1" sizeWithCells="1">
                  <from>
                    <xdr:col>1</xdr:col>
                    <xdr:colOff>1352550</xdr:colOff>
                    <xdr:row>12</xdr:row>
                    <xdr:rowOff>457200</xdr:rowOff>
                  </from>
                  <to>
                    <xdr:col>2</xdr:col>
                    <xdr:colOff>1228725</xdr:colOff>
                    <xdr:row>12</xdr:row>
                    <xdr:rowOff>790575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9" tint="-0.249977111117893"/>
  </sheetPr>
  <dimension ref="A1:S1000"/>
  <sheetViews>
    <sheetView rightToLeft="1" zoomScaleNormal="100" workbookViewId="0">
      <selection activeCell="O10" sqref="O10"/>
    </sheetView>
  </sheetViews>
  <sheetFormatPr defaultColWidth="9.140625" defaultRowHeight="15" x14ac:dyDescent="0.25"/>
  <cols>
    <col min="1" max="1" width="13.42578125" style="207" customWidth="1"/>
    <col min="2" max="2" width="17.5703125" style="208" customWidth="1"/>
    <col min="4" max="4" width="9.140625" style="209" customWidth="1"/>
    <col min="5" max="5" width="9.140625" style="207" customWidth="1"/>
    <col min="6" max="6" width="10.140625" style="209" customWidth="1"/>
    <col min="7" max="7" width="12.42578125" style="210" customWidth="1"/>
    <col min="8" max="8" width="9.5703125" style="209" customWidth="1"/>
    <col min="9" max="9" width="12.85546875" style="210" customWidth="1"/>
    <col min="10" max="10" width="10.42578125" style="209" customWidth="1"/>
    <col min="11" max="11" width="12.28515625" style="210" customWidth="1"/>
    <col min="12" max="12" width="11.140625" style="209" customWidth="1"/>
    <col min="13" max="13" width="12.140625" style="210" customWidth="1"/>
    <col min="14" max="14" width="13" style="209" customWidth="1"/>
    <col min="15" max="15" width="17.42578125" style="207" customWidth="1"/>
    <col min="16" max="16" width="9.42578125" style="207" customWidth="1"/>
    <col min="17" max="17" width="9.140625" style="207" customWidth="1"/>
    <col min="18" max="16384" width="9.140625" style="207"/>
  </cols>
  <sheetData>
    <row r="1" spans="1:19" ht="45" x14ac:dyDescent="0.25">
      <c r="A1" s="211"/>
      <c r="B1" s="212"/>
      <c r="D1" s="213" t="s">
        <v>269</v>
      </c>
      <c r="E1" s="214" t="s">
        <v>270</v>
      </c>
      <c r="F1" s="215" t="s">
        <v>271</v>
      </c>
      <c r="G1" s="216" t="s">
        <v>272</v>
      </c>
      <c r="H1" s="215" t="s">
        <v>273</v>
      </c>
      <c r="I1" s="216" t="s">
        <v>274</v>
      </c>
      <c r="J1" s="215" t="s">
        <v>275</v>
      </c>
      <c r="K1" s="216" t="s">
        <v>276</v>
      </c>
      <c r="L1" s="215" t="s">
        <v>277</v>
      </c>
      <c r="M1" s="216" t="s">
        <v>278</v>
      </c>
      <c r="N1" s="207"/>
      <c r="O1" s="217" t="s">
        <v>279</v>
      </c>
      <c r="P1" s="218" t="s">
        <v>271</v>
      </c>
      <c r="Q1" s="219" t="s">
        <v>280</v>
      </c>
      <c r="R1" s="219" t="s">
        <v>281</v>
      </c>
      <c r="S1" s="220" t="s">
        <v>277</v>
      </c>
    </row>
    <row r="2" spans="1:19" x14ac:dyDescent="0.25">
      <c r="D2" s="209">
        <f t="array" ref="D2">IFERROR(INDEX(ExcValue!$A$8:$A2000, MATCH(0,COUNTIF($D$1:D1,ExcValue!$A$8:$A2000), 0)),"")</f>
        <v>59648</v>
      </c>
      <c r="E2" s="207">
        <f>IFERROR(VLOOKUP(D2,ExcValue!A8:C2000,3,FALSE),"")</f>
        <v>7437</v>
      </c>
      <c r="F2" s="209">
        <f t="array" ref="F2">IFERROR(IF(D2="","",INDEX(ExcValue!$I$8:$I$2000, MATCH(D2&amp;23,ExcValue!$A$8:$A$2000&amp;ExcValue!$H$8:$H$2000,0))),"")</f>
        <v>150</v>
      </c>
      <c r="G2" s="210">
        <f t="shared" ref="G2:G65" si="0">IF(E2="","",IF(AND(F2&gt;0,F2&lt;&gt;""),1,0))</f>
        <v>1</v>
      </c>
      <c r="H2" s="209" t="str">
        <f t="array" ref="H2">IFERROR(IF(D2="","",INDEX(ExcValue!$I$8:$I$2000, MATCH(D2&amp;24,ExcValue!$A$8:$A$2000&amp;ExcValue!$H$8:$H$2000,0))),"")</f>
        <v/>
      </c>
      <c r="I2" s="210">
        <f t="shared" ref="I2:I65" si="1">IF(E2="","",IF(AND(H2&gt;0,H2&lt;&gt;""),1,0))</f>
        <v>0</v>
      </c>
      <c r="J2" s="209" t="str">
        <f t="array" ref="J2">IFERROR(IF(D2="","",INDEX(ExcValue!$I$8:$I$2000, MATCH(D2&amp;74,ExcValue!$A$8:$A$2000&amp;ExcValue!$H$8:$H$2000,0))),"")</f>
        <v/>
      </c>
      <c r="K2" s="210">
        <f t="shared" ref="K2:K65" si="2">IF(E2="","",IF(AND(J2&gt;0,J2&lt;&gt;""),1,0))</f>
        <v>0</v>
      </c>
      <c r="L2" s="209" t="str">
        <f t="array" ref="L2">IFERROR(IF(D2="","",INDEX(ExcValue!$I$8:$I$2000, MATCH(D2&amp;54,ExcValue!$A$8:$A$2000&amp;ExcValue!$H$8:$H$2000,0))),"")</f>
        <v/>
      </c>
      <c r="M2" s="210">
        <f t="shared" ref="M2:M65" si="3">IF(E2="","",IF(AND(L2&gt;0,L2&lt;&gt;""),1,0))</f>
        <v>0</v>
      </c>
      <c r="O2" s="207" t="str">
        <f>IF(ISNUMBER(PT_ExcValue!A2),PT_ExcValue!A2,"")</f>
        <v/>
      </c>
      <c r="P2" s="207" t="str">
        <f>IF(PT_ExcValue!C2=0,"",PT_ExcValue!B2/PT_ExcValue!C2)</f>
        <v/>
      </c>
      <c r="Q2" s="207" t="str">
        <f>IF(PT_ExcValue!E2=0,"",PT_ExcValue!D2/PT_ExcValue!E2)</f>
        <v/>
      </c>
      <c r="R2" s="207" t="str">
        <f>IF(PT_ExcValue!G2=0,"",PT_ExcValue!F2/PT_ExcValue!G2)</f>
        <v/>
      </c>
      <c r="S2" s="207" t="str">
        <f>IF(PT_ExcValue!I2=0,"",PT_ExcValue!H2/PT_ExcValue!I2)</f>
        <v/>
      </c>
    </row>
    <row r="3" spans="1:19" x14ac:dyDescent="0.25">
      <c r="D3" s="209">
        <f t="array" ref="D3">IFERROR(INDEX(ExcValue!$A$8:$A2001, MATCH(0,COUNTIF($D$1:D2,ExcValue!$A$8:$A2001), 0)),"")</f>
        <v>58819</v>
      </c>
      <c r="E3" s="207">
        <f>IFERROR(VLOOKUP(D3,ExcValue!A9:C2001,3,FALSE),"")</f>
        <v>7453</v>
      </c>
      <c r="F3" s="209">
        <f t="array" ref="F3">IFERROR(IF(D3="","",INDEX(ExcValue!$I$8:$I$2000, MATCH(D3&amp;23,ExcValue!$A$8:$A$2000&amp;ExcValue!$H$8:$H$2000,0))),"")</f>
        <v>406</v>
      </c>
      <c r="G3" s="210">
        <f t="shared" si="0"/>
        <v>1</v>
      </c>
      <c r="H3" s="209" t="str">
        <f t="array" ref="H3">IFERROR(IF(D3="","",INDEX(ExcValue!$I$8:$I$2000, MATCH(D3&amp;24,ExcValue!$A$8:$A$2000&amp;ExcValue!$H$8:$H$2000,0))),"")</f>
        <v/>
      </c>
      <c r="I3" s="210">
        <f t="shared" si="1"/>
        <v>0</v>
      </c>
      <c r="J3" s="209" t="str">
        <f t="array" ref="J3">IFERROR(IF(D3="","",INDEX(ExcValue!$I$8:$I$2000, MATCH(D3&amp;74,ExcValue!$A$8:$A$2000&amp;ExcValue!$H$8:$H$2000,0))),"")</f>
        <v/>
      </c>
      <c r="K3" s="210">
        <f t="shared" si="2"/>
        <v>0</v>
      </c>
      <c r="L3" s="209" t="str">
        <f t="array" ref="L3">IFERROR(IF(D3="","",INDEX(ExcValue!$I$8:$I$2000, MATCH(D3&amp;54,ExcValue!$A$8:$A$2000&amp;ExcValue!$H$8:$H$2000,0))),"")</f>
        <v/>
      </c>
      <c r="M3" s="210">
        <f t="shared" si="3"/>
        <v>0</v>
      </c>
      <c r="O3" s="207" t="str">
        <f>IF(ISNUMBER(PT_ExcValue!A3),PT_ExcValue!A3,"")</f>
        <v/>
      </c>
      <c r="P3" s="207" t="str">
        <f>IF(PT_ExcValue!C3=0,"",PT_ExcValue!B3/PT_ExcValue!C3)</f>
        <v/>
      </c>
      <c r="Q3" s="207" t="str">
        <f>IF(PT_ExcValue!E3=0,"",PT_ExcValue!D3/PT_ExcValue!E3)</f>
        <v/>
      </c>
      <c r="R3" s="207" t="str">
        <f>IF(PT_ExcValue!G3=0,"",PT_ExcValue!F3/PT_ExcValue!G3)</f>
        <v/>
      </c>
      <c r="S3" s="207" t="str">
        <f>IF(PT_ExcValue!I3=0,"",PT_ExcValue!H3/PT_ExcValue!I3)</f>
        <v/>
      </c>
    </row>
    <row r="4" spans="1:19" x14ac:dyDescent="0.25">
      <c r="D4" s="209">
        <f t="array" ref="D4">IFERROR(INDEX(ExcValue!$A$8:$A2002, MATCH(0,COUNTIF($D$1:D3,ExcValue!$A$8:$A2002), 0)),"")</f>
        <v>57732</v>
      </c>
      <c r="E4" s="207">
        <f>IFERROR(VLOOKUP(D4,ExcValue!A10:C2002,3,FALSE),"")</f>
        <v>7435</v>
      </c>
      <c r="F4" s="209">
        <f t="array" ref="F4">IFERROR(IF(D4="","",INDEX(ExcValue!$I$8:$I$2000, MATCH(D4&amp;23,ExcValue!$A$8:$A$2000&amp;ExcValue!$H$8:$H$2000,0))),"")</f>
        <v>291</v>
      </c>
      <c r="G4" s="210">
        <f t="shared" si="0"/>
        <v>1</v>
      </c>
      <c r="H4" s="209" t="str">
        <f t="array" ref="H4">IFERROR(IF(D4="","",INDEX(ExcValue!$I$8:$I$2000, MATCH(D4&amp;24,ExcValue!$A$8:$A$2000&amp;ExcValue!$H$8:$H$2000,0))),"")</f>
        <v/>
      </c>
      <c r="I4" s="210">
        <f t="shared" si="1"/>
        <v>0</v>
      </c>
      <c r="J4" s="209" t="str">
        <f t="array" ref="J4">IFERROR(IF(D4="","",INDEX(ExcValue!$I$8:$I$2000, MATCH(D4&amp;74,ExcValue!$A$8:$A$2000&amp;ExcValue!$H$8:$H$2000,0))),"")</f>
        <v/>
      </c>
      <c r="K4" s="210">
        <f t="shared" si="2"/>
        <v>0</v>
      </c>
      <c r="L4" s="209" t="str">
        <f t="array" ref="L4">IFERROR(IF(D4="","",INDEX(ExcValue!$I$8:$I$2000, MATCH(D4&amp;54,ExcValue!$A$8:$A$2000&amp;ExcValue!$H$8:$H$2000,0))),"")</f>
        <v/>
      </c>
      <c r="M4" s="210">
        <f t="shared" si="3"/>
        <v>0</v>
      </c>
      <c r="O4" s="207">
        <f>IF(ISNUMBER(PT_ExcValue!A4),PT_ExcValue!A4,"")</f>
        <v>7437</v>
      </c>
      <c r="P4" s="207">
        <f>IF(PT_ExcValue!C4=0,"",PT_ExcValue!B4/PT_ExcValue!C4)</f>
        <v>150</v>
      </c>
      <c r="Q4" s="207" t="str">
        <f>IF(PT_ExcValue!E4=0,"",PT_ExcValue!D4/PT_ExcValue!E4)</f>
        <v/>
      </c>
      <c r="R4" s="207" t="str">
        <f>IF(PT_ExcValue!G4=0,"",PT_ExcValue!F4/PT_ExcValue!G4)</f>
        <v/>
      </c>
      <c r="S4" s="207" t="str">
        <f>IF(PT_ExcValue!I4=0,"",PT_ExcValue!H4/PT_ExcValue!I4)</f>
        <v/>
      </c>
    </row>
    <row r="5" spans="1:19" x14ac:dyDescent="0.25">
      <c r="D5" s="209">
        <f t="array" ref="D5">IFERROR(INDEX(ExcValue!$A$8:$A2003, MATCH(0,COUNTIF($D$1:D4,ExcValue!$A$8:$A2003), 0)),"")</f>
        <v>57772</v>
      </c>
      <c r="E5" s="207">
        <f>IFERROR(VLOOKUP(D5,ExcValue!A11:C2003,3,FALSE),"")</f>
        <v>7463</v>
      </c>
      <c r="F5" s="209">
        <f t="array" ref="F5">IFERROR(IF(D5="","",INDEX(ExcValue!$I$8:$I$2000, MATCH(D5&amp;23,ExcValue!$A$8:$A$2000&amp;ExcValue!$H$8:$H$2000,0))),"")</f>
        <v>0</v>
      </c>
      <c r="G5" s="210">
        <f t="shared" si="0"/>
        <v>0</v>
      </c>
      <c r="H5" s="209">
        <f t="array" ref="H5">IFERROR(IF(D5="","",INDEX(ExcValue!$I$8:$I$2000, MATCH(D5&amp;24,ExcValue!$A$8:$A$2000&amp;ExcValue!$H$8:$H$2000,0))),"")</f>
        <v>16</v>
      </c>
      <c r="I5" s="210">
        <f t="shared" si="1"/>
        <v>1</v>
      </c>
      <c r="J5" s="209">
        <f t="array" ref="J5">IFERROR(IF(D5="","",INDEX(ExcValue!$I$8:$I$2000, MATCH(D5&amp;74,ExcValue!$A$8:$A$2000&amp;ExcValue!$H$8:$H$2000,0))),"")</f>
        <v>0</v>
      </c>
      <c r="K5" s="210">
        <f t="shared" si="2"/>
        <v>0</v>
      </c>
      <c r="L5" s="209">
        <f t="array" ref="L5">IFERROR(IF(D5="","",INDEX(ExcValue!$I$8:$I$2000, MATCH(D5&amp;54,ExcValue!$A$8:$A$2000&amp;ExcValue!$H$8:$H$2000,0))),"")</f>
        <v>0.35</v>
      </c>
      <c r="M5" s="210">
        <f t="shared" si="3"/>
        <v>1</v>
      </c>
      <c r="O5" s="207">
        <f>IF(ISNUMBER(PT_ExcValue!A5),PT_ExcValue!A5,"")</f>
        <v>7453</v>
      </c>
      <c r="P5" s="207">
        <f>IF(PT_ExcValue!C5=0,"",PT_ExcValue!B5/PT_ExcValue!C5)</f>
        <v>406</v>
      </c>
      <c r="Q5" s="207" t="str">
        <f>IF(PT_ExcValue!E5=0,"",PT_ExcValue!D5/PT_ExcValue!E5)</f>
        <v/>
      </c>
      <c r="R5" s="207" t="str">
        <f>IF(PT_ExcValue!G5=0,"",PT_ExcValue!F5/PT_ExcValue!G5)</f>
        <v/>
      </c>
      <c r="S5" s="207" t="str">
        <f>IF(PT_ExcValue!I5=0,"",PT_ExcValue!H5/PT_ExcValue!I5)</f>
        <v/>
      </c>
    </row>
    <row r="6" spans="1:19" x14ac:dyDescent="0.25">
      <c r="D6" s="209">
        <f t="array" ref="D6">IFERROR(INDEX(ExcValue!$A$8:$A2004, MATCH(0,COUNTIF($D$1:D5,ExcValue!$A$8:$A2004), 0)),"")</f>
        <v>58504</v>
      </c>
      <c r="E6" s="207">
        <f>IFERROR(VLOOKUP(D6,ExcValue!A12:C2004,3,FALSE),"")</f>
        <v>7463</v>
      </c>
      <c r="F6" s="209">
        <f t="array" ref="F6">IFERROR(IF(D6="","",INDEX(ExcValue!$I$8:$I$2000, MATCH(D6&amp;23,ExcValue!$A$8:$A$2000&amp;ExcValue!$H$8:$H$2000,0))),"")</f>
        <v>50</v>
      </c>
      <c r="G6" s="210">
        <f t="shared" si="0"/>
        <v>1</v>
      </c>
      <c r="H6" s="209">
        <f t="array" ref="H6">IFERROR(IF(D6="","",INDEX(ExcValue!$I$8:$I$2000, MATCH(D6&amp;24,ExcValue!$A$8:$A$2000&amp;ExcValue!$H$8:$H$2000,0))),"")</f>
        <v>0</v>
      </c>
      <c r="I6" s="210">
        <f t="shared" si="1"/>
        <v>0</v>
      </c>
      <c r="J6" s="209">
        <f t="array" ref="J6">IFERROR(IF(D6="","",INDEX(ExcValue!$I$8:$I$2000, MATCH(D6&amp;74,ExcValue!$A$8:$A$2000&amp;ExcValue!$H$8:$H$2000,0))),"")</f>
        <v>0</v>
      </c>
      <c r="K6" s="210">
        <f t="shared" si="2"/>
        <v>0</v>
      </c>
      <c r="L6" s="209">
        <f t="array" ref="L6">IFERROR(IF(D6="","",INDEX(ExcValue!$I$8:$I$2000, MATCH(D6&amp;54,ExcValue!$A$8:$A$2000&amp;ExcValue!$H$8:$H$2000,0))),"")</f>
        <v>0.17519999999999999</v>
      </c>
      <c r="M6" s="210">
        <f t="shared" si="3"/>
        <v>1</v>
      </c>
      <c r="O6" s="207">
        <f>IF(ISNUMBER(PT_ExcValue!A6),PT_ExcValue!A6,"")</f>
        <v>7435</v>
      </c>
      <c r="P6" s="207">
        <f>IF(PT_ExcValue!C6=0,"",PT_ExcValue!B6/PT_ExcValue!C6)</f>
        <v>291</v>
      </c>
      <c r="Q6" s="207" t="str">
        <f>IF(PT_ExcValue!E6=0,"",PT_ExcValue!D6/PT_ExcValue!E6)</f>
        <v/>
      </c>
      <c r="R6" s="207" t="str">
        <f>IF(PT_ExcValue!G6=0,"",PT_ExcValue!F6/PT_ExcValue!G6)</f>
        <v/>
      </c>
      <c r="S6" s="207" t="str">
        <f>IF(PT_ExcValue!I6=0,"",PT_ExcValue!H6/PT_ExcValue!I6)</f>
        <v/>
      </c>
    </row>
    <row r="7" spans="1:19" x14ac:dyDescent="0.25">
      <c r="D7" s="209">
        <f t="array" ref="D7">IFERROR(INDEX(ExcValue!$A$8:$A2005, MATCH(0,COUNTIF($D$1:D6,ExcValue!$A$8:$A2005), 0)),"")</f>
        <v>57360</v>
      </c>
      <c r="E7" s="207">
        <f>IFERROR(VLOOKUP(D7,ExcValue!A13:C2005,3,FALSE),"")</f>
        <v>32568</v>
      </c>
      <c r="F7" s="209">
        <f t="array" ref="F7">IFERROR(IF(D7="","",INDEX(ExcValue!$I$8:$I$2000, MATCH(D7&amp;23,ExcValue!$A$8:$A$2000&amp;ExcValue!$H$8:$H$2000,0))),"")</f>
        <v>1420</v>
      </c>
      <c r="G7" s="210">
        <f t="shared" si="0"/>
        <v>1</v>
      </c>
      <c r="H7" s="209" t="str">
        <f t="array" ref="H7">IFERROR(IF(D7="","",INDEX(ExcValue!$I$8:$I$2000, MATCH(D7&amp;24,ExcValue!$A$8:$A$2000&amp;ExcValue!$H$8:$H$2000,0))),"")</f>
        <v/>
      </c>
      <c r="I7" s="210">
        <f t="shared" si="1"/>
        <v>0</v>
      </c>
      <c r="J7" s="209" t="str">
        <f t="array" ref="J7">IFERROR(IF(D7="","",INDEX(ExcValue!$I$8:$I$2000, MATCH(D7&amp;74,ExcValue!$A$8:$A$2000&amp;ExcValue!$H$8:$H$2000,0))),"")</f>
        <v/>
      </c>
      <c r="K7" s="210">
        <f t="shared" si="2"/>
        <v>0</v>
      </c>
      <c r="L7" s="209" t="str">
        <f t="array" ref="L7">IFERROR(IF(D7="","",INDEX(ExcValue!$I$8:$I$2000, MATCH(D7&amp;54,ExcValue!$A$8:$A$2000&amp;ExcValue!$H$8:$H$2000,0))),"")</f>
        <v/>
      </c>
      <c r="M7" s="210">
        <f t="shared" si="3"/>
        <v>0</v>
      </c>
      <c r="O7" s="207">
        <f>IF(ISNUMBER(PT_ExcValue!A7),PT_ExcValue!A7,"")</f>
        <v>7463</v>
      </c>
      <c r="P7" s="207">
        <f>IF(PT_ExcValue!C7=0,"",PT_ExcValue!B7/PT_ExcValue!C7)</f>
        <v>50</v>
      </c>
      <c r="Q7" s="207">
        <f>IF(PT_ExcValue!E7=0,"",PT_ExcValue!D7/PT_ExcValue!E7)</f>
        <v>16</v>
      </c>
      <c r="R7" s="207" t="str">
        <f>IF(PT_ExcValue!G7=0,"",PT_ExcValue!F7/PT_ExcValue!G7)</f>
        <v/>
      </c>
      <c r="S7" s="207">
        <f>IF(PT_ExcValue!I7=0,"",PT_ExcValue!H7/PT_ExcValue!I7)</f>
        <v>0.2626</v>
      </c>
    </row>
    <row r="8" spans="1:19" x14ac:dyDescent="0.25">
      <c r="D8" s="209">
        <f t="array" ref="D8">IFERROR(INDEX(ExcValue!$A$8:$A2006, MATCH(0,COUNTIF($D$1:D7,ExcValue!$A$8:$A2006), 0)),"")</f>
        <v>58512</v>
      </c>
      <c r="E8" s="207">
        <f>IFERROR(VLOOKUP(D8,ExcValue!A14:C2006,3,FALSE),"")</f>
        <v>32568</v>
      </c>
      <c r="F8" s="209">
        <f t="array" ref="F8">IFERROR(IF(D8="","",INDEX(ExcValue!$I$8:$I$2000, MATCH(D8&amp;23,ExcValue!$A$8:$A$2000&amp;ExcValue!$H$8:$H$2000,0))),"")</f>
        <v>355</v>
      </c>
      <c r="G8" s="210">
        <f t="shared" si="0"/>
        <v>1</v>
      </c>
      <c r="H8" s="209">
        <f t="array" ref="H8">IFERROR(IF(D8="","",INDEX(ExcValue!$I$8:$I$2000, MATCH(D8&amp;24,ExcValue!$A$8:$A$2000&amp;ExcValue!$H$8:$H$2000,0))),"")</f>
        <v>99</v>
      </c>
      <c r="I8" s="210">
        <f t="shared" si="1"/>
        <v>1</v>
      </c>
      <c r="J8" s="209" t="str">
        <f t="array" ref="J8">IFERROR(IF(D8="","",INDEX(ExcValue!$I$8:$I$2000, MATCH(D8&amp;74,ExcValue!$A$8:$A$2000&amp;ExcValue!$H$8:$H$2000,0))),"")</f>
        <v/>
      </c>
      <c r="K8" s="210">
        <f t="shared" si="2"/>
        <v>0</v>
      </c>
      <c r="L8" s="209" t="str">
        <f t="array" ref="L8">IFERROR(IF(D8="","",INDEX(ExcValue!$I$8:$I$2000, MATCH(D8&amp;54,ExcValue!$A$8:$A$2000&amp;ExcValue!$H$8:$H$2000,0))),"")</f>
        <v/>
      </c>
      <c r="M8" s="210">
        <f t="shared" si="3"/>
        <v>0</v>
      </c>
      <c r="O8" s="207">
        <f>IF(ISNUMBER(PT_ExcValue!A8),PT_ExcValue!A8,"")</f>
        <v>32568</v>
      </c>
      <c r="P8" s="207">
        <f>IF(PT_ExcValue!C8=0,"",PT_ExcValue!B8/PT_ExcValue!C8)</f>
        <v>793.66666666666663</v>
      </c>
      <c r="Q8" s="207">
        <f>IF(PT_ExcValue!E8=0,"",PT_ExcValue!D8/PT_ExcValue!E8)</f>
        <v>88.5</v>
      </c>
      <c r="R8" s="207" t="str">
        <f>IF(PT_ExcValue!G8=0,"",PT_ExcValue!F8/PT_ExcValue!G8)</f>
        <v/>
      </c>
      <c r="S8" s="207" t="str">
        <f>IF(PT_ExcValue!I8=0,"",PT_ExcValue!H8/PT_ExcValue!I8)</f>
        <v/>
      </c>
    </row>
    <row r="9" spans="1:19" x14ac:dyDescent="0.25">
      <c r="D9" s="209">
        <f t="array" ref="D9">IFERROR(INDEX(ExcValue!$A$8:$A2007, MATCH(0,COUNTIF($D$1:D8,ExcValue!$A$8:$A2007), 0)),"")</f>
        <v>59866</v>
      </c>
      <c r="E9" s="207">
        <f>IFERROR(VLOOKUP(D9,ExcValue!A15:C2007,3,FALSE),"")</f>
        <v>32568</v>
      </c>
      <c r="F9" s="209">
        <f t="array" ref="F9">IFERROR(IF(D9="","",INDEX(ExcValue!$I$8:$I$2000, MATCH(D9&amp;23,ExcValue!$A$8:$A$2000&amp;ExcValue!$H$8:$H$2000,0))),"")</f>
        <v>606</v>
      </c>
      <c r="G9" s="210">
        <f t="shared" si="0"/>
        <v>1</v>
      </c>
      <c r="H9" s="209">
        <f t="array" ref="H9">IFERROR(IF(D9="","",INDEX(ExcValue!$I$8:$I$2000, MATCH(D9&amp;24,ExcValue!$A$8:$A$2000&amp;ExcValue!$H$8:$H$2000,0))),"")</f>
        <v>78</v>
      </c>
      <c r="I9" s="210">
        <f t="shared" si="1"/>
        <v>1</v>
      </c>
      <c r="J9" s="209" t="str">
        <f t="array" ref="J9">IFERROR(IF(D9="","",INDEX(ExcValue!$I$8:$I$2000, MATCH(D9&amp;74,ExcValue!$A$8:$A$2000&amp;ExcValue!$H$8:$H$2000,0))),"")</f>
        <v/>
      </c>
      <c r="K9" s="210">
        <f t="shared" si="2"/>
        <v>0</v>
      </c>
      <c r="L9" s="209" t="str">
        <f t="array" ref="L9">IFERROR(IF(D9="","",INDEX(ExcValue!$I$8:$I$2000, MATCH(D9&amp;54,ExcValue!$A$8:$A$2000&amp;ExcValue!$H$8:$H$2000,0))),"")</f>
        <v/>
      </c>
      <c r="M9" s="210">
        <f t="shared" si="3"/>
        <v>0</v>
      </c>
      <c r="O9" s="207">
        <f>IF(ISNUMBER(PT_ExcValue!A9),PT_ExcValue!A9,"")</f>
        <v>34502</v>
      </c>
      <c r="P9" s="207">
        <f>IF(PT_ExcValue!C9=0,"",PT_ExcValue!B9/PT_ExcValue!C9)</f>
        <v>932</v>
      </c>
      <c r="Q9" s="207">
        <f>IF(PT_ExcValue!E9=0,"",PT_ExcValue!D9/PT_ExcValue!E9)</f>
        <v>156</v>
      </c>
      <c r="R9" s="207" t="str">
        <f>IF(PT_ExcValue!G9=0,"",PT_ExcValue!F9/PT_ExcValue!G9)</f>
        <v/>
      </c>
      <c r="S9" s="207" t="str">
        <f>IF(PT_ExcValue!I9=0,"",PT_ExcValue!H9/PT_ExcValue!I9)</f>
        <v/>
      </c>
    </row>
    <row r="10" spans="1:19" x14ac:dyDescent="0.25">
      <c r="D10" s="209">
        <f t="array" ref="D10">IFERROR(INDEX(ExcValue!$A$8:$A2008, MATCH(0,COUNTIF($D$1:D9,ExcValue!$A$8:$A2008), 0)),"")</f>
        <v>57768</v>
      </c>
      <c r="E10" s="207">
        <f>IFERROR(VLOOKUP(D10,ExcValue!A16:C2008,3,FALSE),"")</f>
        <v>34502</v>
      </c>
      <c r="F10" s="209">
        <f t="array" ref="F10">IFERROR(IF(D10="","",INDEX(ExcValue!$I$8:$I$2000, MATCH(D10&amp;23,ExcValue!$A$8:$A$2000&amp;ExcValue!$H$8:$H$2000,0))),"")</f>
        <v>945</v>
      </c>
      <c r="G10" s="210">
        <f t="shared" si="0"/>
        <v>1</v>
      </c>
      <c r="H10" s="209">
        <f t="array" ref="H10">IFERROR(IF(D10="","",INDEX(ExcValue!$I$8:$I$2000, MATCH(D10&amp;24,ExcValue!$A$8:$A$2000&amp;ExcValue!$H$8:$H$2000,0))),"")</f>
        <v>126</v>
      </c>
      <c r="I10" s="210">
        <f t="shared" si="1"/>
        <v>1</v>
      </c>
      <c r="J10" s="209" t="str">
        <f t="array" ref="J10">IFERROR(IF(D10="","",INDEX(ExcValue!$I$8:$I$2000, MATCH(D10&amp;74,ExcValue!$A$8:$A$2000&amp;ExcValue!$H$8:$H$2000,0))),"")</f>
        <v/>
      </c>
      <c r="K10" s="210">
        <f t="shared" si="2"/>
        <v>0</v>
      </c>
      <c r="L10" s="209" t="str">
        <f t="array" ref="L10">IFERROR(IF(D10="","",INDEX(ExcValue!$I$8:$I$2000, MATCH(D10&amp;54,ExcValue!$A$8:$A$2000&amp;ExcValue!$H$8:$H$2000,0))),"")</f>
        <v/>
      </c>
      <c r="M10" s="210">
        <f t="shared" si="3"/>
        <v>0</v>
      </c>
      <c r="O10" s="207">
        <f>IF(ISNUMBER(PT_ExcValue!A10),PT_ExcValue!A10,"")</f>
        <v>33456</v>
      </c>
      <c r="P10" s="207">
        <f>IF(PT_ExcValue!C10=0,"",PT_ExcValue!B10/PT_ExcValue!C10)</f>
        <v>844.66666666666663</v>
      </c>
      <c r="Q10" s="207">
        <f>IF(PT_ExcValue!E10=0,"",PT_ExcValue!D10/PT_ExcValue!E10)</f>
        <v>136.66666666666666</v>
      </c>
      <c r="R10" s="207" t="str">
        <f>IF(PT_ExcValue!G10=0,"",PT_ExcValue!F10/PT_ExcValue!G10)</f>
        <v/>
      </c>
      <c r="S10" s="207" t="str">
        <f>IF(PT_ExcValue!I10=0,"",PT_ExcValue!H10/PT_ExcValue!I10)</f>
        <v/>
      </c>
    </row>
    <row r="11" spans="1:19" x14ac:dyDescent="0.25">
      <c r="D11" s="209">
        <f t="array" ref="D11">IFERROR(INDEX(ExcValue!$A$8:$A2009, MATCH(0,COUNTIF($D$1:D10,ExcValue!$A$8:$A2009), 0)),"")</f>
        <v>58508</v>
      </c>
      <c r="E11" s="207">
        <f>IFERROR(VLOOKUP(D11,ExcValue!A17:C2009,3,FALSE),"")</f>
        <v>34502</v>
      </c>
      <c r="F11" s="209">
        <f t="array" ref="F11">IFERROR(IF(D11="","",INDEX(ExcValue!$I$8:$I$2000, MATCH(D11&amp;23,ExcValue!$A$8:$A$2000&amp;ExcValue!$H$8:$H$2000,0))),"")</f>
        <v>766</v>
      </c>
      <c r="G11" s="210">
        <f t="shared" si="0"/>
        <v>1</v>
      </c>
      <c r="H11" s="209">
        <f t="array" ref="H11">IFERROR(IF(D11="","",INDEX(ExcValue!$I$8:$I$2000, MATCH(D11&amp;24,ExcValue!$A$8:$A$2000&amp;ExcValue!$H$8:$H$2000,0))),"")</f>
        <v>121</v>
      </c>
      <c r="I11" s="210">
        <f t="shared" si="1"/>
        <v>1</v>
      </c>
      <c r="J11" s="209" t="str">
        <f t="array" ref="J11">IFERROR(IF(D11="","",INDEX(ExcValue!$I$8:$I$2000, MATCH(D11&amp;74,ExcValue!$A$8:$A$2000&amp;ExcValue!$H$8:$H$2000,0))),"")</f>
        <v/>
      </c>
      <c r="K11" s="210">
        <f t="shared" si="2"/>
        <v>0</v>
      </c>
      <c r="L11" s="209" t="str">
        <f t="array" ref="L11">IFERROR(IF(D11="","",INDEX(ExcValue!$I$8:$I$2000, MATCH(D11&amp;54,ExcValue!$A$8:$A$2000&amp;ExcValue!$H$8:$H$2000,0))),"")</f>
        <v/>
      </c>
      <c r="M11" s="210">
        <f t="shared" si="3"/>
        <v>0</v>
      </c>
      <c r="O11" s="207">
        <f>IF(ISNUMBER(PT_ExcValue!A11),PT_ExcValue!A11,"")</f>
        <v>32577</v>
      </c>
      <c r="P11" s="207">
        <f>IF(PT_ExcValue!C11=0,"",PT_ExcValue!B11/PT_ExcValue!C11)</f>
        <v>652.66666666666663</v>
      </c>
      <c r="Q11" s="207">
        <f>IF(PT_ExcValue!E11=0,"",PT_ExcValue!D11/PT_ExcValue!E11)</f>
        <v>149.66666666666666</v>
      </c>
      <c r="R11" s="207" t="str">
        <f>IF(PT_ExcValue!G11=0,"",PT_ExcValue!F11/PT_ExcValue!G11)</f>
        <v/>
      </c>
      <c r="S11" s="207" t="str">
        <f>IF(PT_ExcValue!I11=0,"",PT_ExcValue!H11/PT_ExcValue!I11)</f>
        <v/>
      </c>
    </row>
    <row r="12" spans="1:19" x14ac:dyDescent="0.25">
      <c r="D12" s="209">
        <f t="array" ref="D12">IFERROR(INDEX(ExcValue!$A$8:$A2010, MATCH(0,COUNTIF($D$1:D11,ExcValue!$A$8:$A2010), 0)),"")</f>
        <v>60055</v>
      </c>
      <c r="E12" s="207">
        <f>IFERROR(VLOOKUP(D12,ExcValue!A18:C2010,3,FALSE),"")</f>
        <v>34502</v>
      </c>
      <c r="F12" s="209">
        <f t="array" ref="F12">IFERROR(IF(D12="","",INDEX(ExcValue!$I$8:$I$2000, MATCH(D12&amp;23,ExcValue!$A$8:$A$2000&amp;ExcValue!$H$8:$H$2000,0))),"")</f>
        <v>1085</v>
      </c>
      <c r="G12" s="210">
        <f t="shared" si="0"/>
        <v>1</v>
      </c>
      <c r="H12" s="209">
        <f t="array" ref="H12">IFERROR(IF(D12="","",INDEX(ExcValue!$I$8:$I$2000, MATCH(D12&amp;24,ExcValue!$A$8:$A$2000&amp;ExcValue!$H$8:$H$2000,0))),"")</f>
        <v>221</v>
      </c>
      <c r="I12" s="210">
        <f t="shared" si="1"/>
        <v>1</v>
      </c>
      <c r="J12" s="209" t="str">
        <f t="array" ref="J12">IFERROR(IF(D12="","",INDEX(ExcValue!$I$8:$I$2000, MATCH(D12&amp;74,ExcValue!$A$8:$A$2000&amp;ExcValue!$H$8:$H$2000,0))),"")</f>
        <v/>
      </c>
      <c r="K12" s="210">
        <f t="shared" si="2"/>
        <v>0</v>
      </c>
      <c r="L12" s="209" t="str">
        <f t="array" ref="L12">IFERROR(IF(D12="","",INDEX(ExcValue!$I$8:$I$2000, MATCH(D12&amp;54,ExcValue!$A$8:$A$2000&amp;ExcValue!$H$8:$H$2000,0))),"")</f>
        <v/>
      </c>
      <c r="M12" s="210">
        <f t="shared" si="3"/>
        <v>0</v>
      </c>
      <c r="O12" s="207">
        <f>IF(ISNUMBER(PT_ExcValue!A12),PT_ExcValue!A12,"")</f>
        <v>33459</v>
      </c>
      <c r="P12" s="207">
        <f>IF(PT_ExcValue!C12=0,"",PT_ExcValue!B12/PT_ExcValue!C12)</f>
        <v>142.33333333333334</v>
      </c>
      <c r="Q12" s="207">
        <f>IF(PT_ExcValue!E12=0,"",PT_ExcValue!D12/PT_ExcValue!E12)</f>
        <v>55.333333333333336</v>
      </c>
      <c r="R12" s="207" t="str">
        <f>IF(PT_ExcValue!G12=0,"",PT_ExcValue!F12/PT_ExcValue!G12)</f>
        <v/>
      </c>
      <c r="S12" s="207" t="str">
        <f>IF(PT_ExcValue!I12=0,"",PT_ExcValue!H12/PT_ExcValue!I12)</f>
        <v/>
      </c>
    </row>
    <row r="13" spans="1:19" x14ac:dyDescent="0.25">
      <c r="D13" s="209">
        <f t="array" ref="D13">IFERROR(INDEX(ExcValue!$A$8:$A2011, MATCH(0,COUNTIF($D$1:D12,ExcValue!$A$8:$A2011), 0)),"")</f>
        <v>57356</v>
      </c>
      <c r="E13" s="207">
        <f>IFERROR(VLOOKUP(D13,ExcValue!A19:C2011,3,FALSE),"")</f>
        <v>33456</v>
      </c>
      <c r="F13" s="209">
        <f t="array" ref="F13">IFERROR(IF(D13="","",INDEX(ExcValue!$I$8:$I$2000, MATCH(D13&amp;23,ExcValue!$A$8:$A$2000&amp;ExcValue!$H$8:$H$2000,0))),"")</f>
        <v>1235</v>
      </c>
      <c r="G13" s="210">
        <f t="shared" si="0"/>
        <v>1</v>
      </c>
      <c r="H13" s="209">
        <f t="array" ref="H13">IFERROR(IF(D13="","",INDEX(ExcValue!$I$8:$I$2000, MATCH(D13&amp;24,ExcValue!$A$8:$A$2000&amp;ExcValue!$H$8:$H$2000,0))),"")</f>
        <v>136</v>
      </c>
      <c r="I13" s="210">
        <f t="shared" si="1"/>
        <v>1</v>
      </c>
      <c r="J13" s="209" t="str">
        <f t="array" ref="J13">IFERROR(IF(D13="","",INDEX(ExcValue!$I$8:$I$2000, MATCH(D13&amp;74,ExcValue!$A$8:$A$2000&amp;ExcValue!$H$8:$H$2000,0))),"")</f>
        <v/>
      </c>
      <c r="K13" s="210">
        <f t="shared" si="2"/>
        <v>0</v>
      </c>
      <c r="L13" s="209" t="str">
        <f t="array" ref="L13">IFERROR(IF(D13="","",INDEX(ExcValue!$I$8:$I$2000, MATCH(D13&amp;54,ExcValue!$A$8:$A$2000&amp;ExcValue!$H$8:$H$2000,0))),"")</f>
        <v/>
      </c>
      <c r="M13" s="210">
        <f t="shared" si="3"/>
        <v>0</v>
      </c>
      <c r="O13" s="207">
        <f>IF(ISNUMBER(PT_ExcValue!A13),PT_ExcValue!A13,"")</f>
        <v>33453</v>
      </c>
      <c r="P13" s="207">
        <f>IF(PT_ExcValue!C13=0,"",PT_ExcValue!B13/PT_ExcValue!C13)</f>
        <v>1348.3333333333333</v>
      </c>
      <c r="Q13" s="207">
        <f>IF(PT_ExcValue!E13=0,"",PT_ExcValue!D13/PT_ExcValue!E13)</f>
        <v>194</v>
      </c>
      <c r="R13" s="207" t="str">
        <f>IF(PT_ExcValue!G13=0,"",PT_ExcValue!F13/PT_ExcValue!G13)</f>
        <v/>
      </c>
      <c r="S13" s="207" t="str">
        <f>IF(PT_ExcValue!I13=0,"",PT_ExcValue!H13/PT_ExcValue!I13)</f>
        <v/>
      </c>
    </row>
    <row r="14" spans="1:19" x14ac:dyDescent="0.25">
      <c r="D14" s="209">
        <f t="array" ref="D14">IFERROR(INDEX(ExcValue!$A$8:$A2012, MATCH(0,COUNTIF($D$1:D13,ExcValue!$A$8:$A2012), 0)),"")</f>
        <v>58514</v>
      </c>
      <c r="E14" s="207">
        <f>IFERROR(VLOOKUP(D14,ExcValue!A20:C2012,3,FALSE),"")</f>
        <v>33456</v>
      </c>
      <c r="F14" s="209">
        <f t="array" ref="F14">IFERROR(IF(D14="","",INDEX(ExcValue!$I$8:$I$2000, MATCH(D14&amp;23,ExcValue!$A$8:$A$2000&amp;ExcValue!$H$8:$H$2000,0))),"")</f>
        <v>641</v>
      </c>
      <c r="G14" s="210">
        <f t="shared" si="0"/>
        <v>1</v>
      </c>
      <c r="H14" s="209">
        <f t="array" ref="H14">IFERROR(IF(D14="","",INDEX(ExcValue!$I$8:$I$2000, MATCH(D14&amp;24,ExcValue!$A$8:$A$2000&amp;ExcValue!$H$8:$H$2000,0))),"")</f>
        <v>124</v>
      </c>
      <c r="I14" s="210">
        <f t="shared" si="1"/>
        <v>1</v>
      </c>
      <c r="J14" s="209" t="str">
        <f t="array" ref="J14">IFERROR(IF(D14="","",INDEX(ExcValue!$I$8:$I$2000, MATCH(D14&amp;74,ExcValue!$A$8:$A$2000&amp;ExcValue!$H$8:$H$2000,0))),"")</f>
        <v/>
      </c>
      <c r="K14" s="210">
        <f t="shared" si="2"/>
        <v>0</v>
      </c>
      <c r="L14" s="209" t="str">
        <f t="array" ref="L14">IFERROR(IF(D14="","",INDEX(ExcValue!$I$8:$I$2000, MATCH(D14&amp;54,ExcValue!$A$8:$A$2000&amp;ExcValue!$H$8:$H$2000,0))),"")</f>
        <v/>
      </c>
      <c r="M14" s="210">
        <f t="shared" si="3"/>
        <v>0</v>
      </c>
      <c r="O14" s="207">
        <f>IF(ISNUMBER(PT_ExcValue!A14),PT_ExcValue!A14,"")</f>
        <v>32562</v>
      </c>
      <c r="P14" s="207">
        <f>IF(PT_ExcValue!C14=0,"",PT_ExcValue!B14/PT_ExcValue!C14)</f>
        <v>1108.3333333333333</v>
      </c>
      <c r="Q14" s="207">
        <f>IF(PT_ExcValue!E14=0,"",PT_ExcValue!D14/PT_ExcValue!E14)</f>
        <v>187.66666666666666</v>
      </c>
      <c r="R14" s="207" t="str">
        <f>IF(PT_ExcValue!G14=0,"",PT_ExcValue!F14/PT_ExcValue!G14)</f>
        <v/>
      </c>
      <c r="S14" s="207" t="str">
        <f>IF(PT_ExcValue!I14=0,"",PT_ExcValue!H14/PT_ExcValue!I14)</f>
        <v/>
      </c>
    </row>
    <row r="15" spans="1:19" x14ac:dyDescent="0.25">
      <c r="D15" s="209">
        <f t="array" ref="D15">IFERROR(INDEX(ExcValue!$A$8:$A2013, MATCH(0,COUNTIF($D$1:D14,ExcValue!$A$8:$A2013), 0)),"")</f>
        <v>59944</v>
      </c>
      <c r="E15" s="207">
        <f>IFERROR(VLOOKUP(D15,ExcValue!A21:C2013,3,FALSE),"")</f>
        <v>33456</v>
      </c>
      <c r="F15" s="209">
        <f t="array" ref="F15">IFERROR(IF(D15="","",INDEX(ExcValue!$I$8:$I$2000, MATCH(D15&amp;23,ExcValue!$A$8:$A$2000&amp;ExcValue!$H$8:$H$2000,0))),"")</f>
        <v>658</v>
      </c>
      <c r="G15" s="210">
        <f t="shared" si="0"/>
        <v>1</v>
      </c>
      <c r="H15" s="209">
        <f t="array" ref="H15">IFERROR(IF(D15="","",INDEX(ExcValue!$I$8:$I$2000, MATCH(D15&amp;24,ExcValue!$A$8:$A$2000&amp;ExcValue!$H$8:$H$2000,0))),"")</f>
        <v>150</v>
      </c>
      <c r="I15" s="210">
        <f t="shared" si="1"/>
        <v>1</v>
      </c>
      <c r="J15" s="209" t="str">
        <f t="array" ref="J15">IFERROR(IF(D15="","",INDEX(ExcValue!$I$8:$I$2000, MATCH(D15&amp;74,ExcValue!$A$8:$A$2000&amp;ExcValue!$H$8:$H$2000,0))),"")</f>
        <v/>
      </c>
      <c r="K15" s="210">
        <f t="shared" si="2"/>
        <v>0</v>
      </c>
      <c r="L15" s="209" t="str">
        <f t="array" ref="L15">IFERROR(IF(D15="","",INDEX(ExcValue!$I$8:$I$2000, MATCH(D15&amp;54,ExcValue!$A$8:$A$2000&amp;ExcValue!$H$8:$H$2000,0))),"")</f>
        <v/>
      </c>
      <c r="M15" s="210">
        <f t="shared" si="3"/>
        <v>0</v>
      </c>
      <c r="O15" s="207">
        <f>IF(ISNUMBER(PT_ExcValue!A15),PT_ExcValue!A15,"")</f>
        <v>29336</v>
      </c>
      <c r="P15" s="207">
        <f>IF(PT_ExcValue!C15=0,"",PT_ExcValue!B15/PT_ExcValue!C15)</f>
        <v>2315</v>
      </c>
      <c r="Q15" s="207">
        <f>IF(PT_ExcValue!E15=0,"",PT_ExcValue!D15/PT_ExcValue!E15)</f>
        <v>818</v>
      </c>
      <c r="R15" s="207" t="str">
        <f>IF(PT_ExcValue!G15=0,"",PT_ExcValue!F15/PT_ExcValue!G15)</f>
        <v/>
      </c>
      <c r="S15" s="207" t="str">
        <f>IF(PT_ExcValue!I15=0,"",PT_ExcValue!H15/PT_ExcValue!I15)</f>
        <v/>
      </c>
    </row>
    <row r="16" spans="1:19" x14ac:dyDescent="0.25">
      <c r="D16" s="209">
        <f t="array" ref="D16">IFERROR(INDEX(ExcValue!$A$8:$A2014, MATCH(0,COUNTIF($D$1:D15,ExcValue!$A$8:$A2014), 0)),"")</f>
        <v>57766</v>
      </c>
      <c r="E16" s="207">
        <f>IFERROR(VLOOKUP(D16,ExcValue!A22:C2014,3,FALSE),"")</f>
        <v>32577</v>
      </c>
      <c r="F16" s="209">
        <f t="array" ref="F16">IFERROR(IF(D16="","",INDEX(ExcValue!$I$8:$I$2000, MATCH(D16&amp;23,ExcValue!$A$8:$A$2000&amp;ExcValue!$H$8:$H$2000,0))),"")</f>
        <v>725</v>
      </c>
      <c r="G16" s="210">
        <f t="shared" si="0"/>
        <v>1</v>
      </c>
      <c r="H16" s="209">
        <f t="array" ref="H16">IFERROR(IF(D16="","",INDEX(ExcValue!$I$8:$I$2000, MATCH(D16&amp;24,ExcValue!$A$8:$A$2000&amp;ExcValue!$H$8:$H$2000,0))),"")</f>
        <v>162</v>
      </c>
      <c r="I16" s="210">
        <f t="shared" si="1"/>
        <v>1</v>
      </c>
      <c r="J16" s="209" t="str">
        <f t="array" ref="J16">IFERROR(IF(D16="","",INDEX(ExcValue!$I$8:$I$2000, MATCH(D16&amp;74,ExcValue!$A$8:$A$2000&amp;ExcValue!$H$8:$H$2000,0))),"")</f>
        <v/>
      </c>
      <c r="K16" s="210">
        <f t="shared" si="2"/>
        <v>0</v>
      </c>
      <c r="L16" s="209" t="str">
        <f t="array" ref="L16">IFERROR(IF(D16="","",INDEX(ExcValue!$I$8:$I$2000, MATCH(D16&amp;54,ExcValue!$A$8:$A$2000&amp;ExcValue!$H$8:$H$2000,0))),"")</f>
        <v/>
      </c>
      <c r="M16" s="210">
        <f t="shared" si="3"/>
        <v>0</v>
      </c>
      <c r="O16" s="207">
        <f>IF(ISNUMBER(PT_ExcValue!A16),PT_ExcValue!A16,"")</f>
        <v>28562</v>
      </c>
      <c r="P16" s="207">
        <f>IF(PT_ExcValue!C16=0,"",PT_ExcValue!B16/PT_ExcValue!C16)</f>
        <v>317.66666666666669</v>
      </c>
      <c r="Q16" s="207">
        <f>IF(PT_ExcValue!E16=0,"",PT_ExcValue!D16/PT_ExcValue!E16)</f>
        <v>149.66666666666666</v>
      </c>
      <c r="R16" s="207" t="str">
        <f>IF(PT_ExcValue!G16=0,"",PT_ExcValue!F16/PT_ExcValue!G16)</f>
        <v/>
      </c>
      <c r="S16" s="207" t="str">
        <f>IF(PT_ExcValue!I16=0,"",PT_ExcValue!H16/PT_ExcValue!I16)</f>
        <v/>
      </c>
    </row>
    <row r="17" spans="4:19" x14ac:dyDescent="0.25">
      <c r="D17" s="209">
        <f t="array" ref="D17">IFERROR(INDEX(ExcValue!$A$8:$A2015, MATCH(0,COUNTIF($D$1:D16,ExcValue!$A$8:$A2015), 0)),"")</f>
        <v>58515</v>
      </c>
      <c r="E17" s="207">
        <f>IFERROR(VLOOKUP(D17,ExcValue!A23:C2015,3,FALSE),"")</f>
        <v>32577</v>
      </c>
      <c r="F17" s="209">
        <f t="array" ref="F17">IFERROR(IF(D17="","",INDEX(ExcValue!$I$8:$I$2000, MATCH(D17&amp;23,ExcValue!$A$8:$A$2000&amp;ExcValue!$H$8:$H$2000,0))),"")</f>
        <v>510</v>
      </c>
      <c r="G17" s="210">
        <f t="shared" si="0"/>
        <v>1</v>
      </c>
      <c r="H17" s="209">
        <f t="array" ref="H17">IFERROR(IF(D17="","",INDEX(ExcValue!$I$8:$I$2000, MATCH(D17&amp;24,ExcValue!$A$8:$A$2000&amp;ExcValue!$H$8:$H$2000,0))),"")</f>
        <v>102</v>
      </c>
      <c r="I17" s="210">
        <f t="shared" si="1"/>
        <v>1</v>
      </c>
      <c r="J17" s="209" t="str">
        <f t="array" ref="J17">IFERROR(IF(D17="","",INDEX(ExcValue!$I$8:$I$2000, MATCH(D17&amp;74,ExcValue!$A$8:$A$2000&amp;ExcValue!$H$8:$H$2000,0))),"")</f>
        <v/>
      </c>
      <c r="K17" s="210">
        <f t="shared" si="2"/>
        <v>0</v>
      </c>
      <c r="L17" s="209" t="str">
        <f t="array" ref="L17">IFERROR(IF(D17="","",INDEX(ExcValue!$I$8:$I$2000, MATCH(D17&amp;54,ExcValue!$A$8:$A$2000&amp;ExcValue!$H$8:$H$2000,0))),"")</f>
        <v/>
      </c>
      <c r="M17" s="210">
        <f t="shared" si="3"/>
        <v>0</v>
      </c>
      <c r="O17" s="207">
        <f>IF(ISNUMBER(PT_ExcValue!A17),PT_ExcValue!A17,"")</f>
        <v>35886</v>
      </c>
      <c r="P17" s="207">
        <f>IF(PT_ExcValue!C17=0,"",PT_ExcValue!B17/PT_ExcValue!C17)</f>
        <v>260</v>
      </c>
      <c r="Q17" s="207" t="str">
        <f>IF(PT_ExcValue!E17=0,"",PT_ExcValue!D17/PT_ExcValue!E17)</f>
        <v/>
      </c>
      <c r="R17" s="207" t="str">
        <f>IF(PT_ExcValue!G17=0,"",PT_ExcValue!F17/PT_ExcValue!G17)</f>
        <v/>
      </c>
      <c r="S17" s="207" t="str">
        <f>IF(PT_ExcValue!I17=0,"",PT_ExcValue!H17/PT_ExcValue!I17)</f>
        <v/>
      </c>
    </row>
    <row r="18" spans="4:19" x14ac:dyDescent="0.25">
      <c r="D18" s="209">
        <f t="array" ref="D18">IFERROR(INDEX(ExcValue!$A$8:$A2016, MATCH(0,COUNTIF($D$1:D17,ExcValue!$A$8:$A2016), 0)),"")</f>
        <v>59885</v>
      </c>
      <c r="E18" s="207">
        <f>IFERROR(VLOOKUP(D18,ExcValue!A24:C2016,3,FALSE),"")</f>
        <v>32577</v>
      </c>
      <c r="F18" s="209">
        <f t="array" ref="F18">IFERROR(IF(D18="","",INDEX(ExcValue!$I$8:$I$2000, MATCH(D18&amp;23,ExcValue!$A$8:$A$2000&amp;ExcValue!$H$8:$H$2000,0))),"")</f>
        <v>723</v>
      </c>
      <c r="G18" s="210">
        <f t="shared" si="0"/>
        <v>1</v>
      </c>
      <c r="H18" s="209">
        <f t="array" ref="H18">IFERROR(IF(D18="","",INDEX(ExcValue!$I$8:$I$2000, MATCH(D18&amp;24,ExcValue!$A$8:$A$2000&amp;ExcValue!$H$8:$H$2000,0))),"")</f>
        <v>185</v>
      </c>
      <c r="I18" s="210">
        <f t="shared" si="1"/>
        <v>1</v>
      </c>
      <c r="J18" s="209" t="str">
        <f t="array" ref="J18">IFERROR(IF(D18="","",INDEX(ExcValue!$I$8:$I$2000, MATCH(D18&amp;74,ExcValue!$A$8:$A$2000&amp;ExcValue!$H$8:$H$2000,0))),"")</f>
        <v/>
      </c>
      <c r="K18" s="210">
        <f t="shared" si="2"/>
        <v>0</v>
      </c>
      <c r="L18" s="209" t="str">
        <f t="array" ref="L18">IFERROR(IF(D18="","",INDEX(ExcValue!$I$8:$I$2000, MATCH(D18&amp;54,ExcValue!$A$8:$A$2000&amp;ExcValue!$H$8:$H$2000,0))),"")</f>
        <v/>
      </c>
      <c r="M18" s="210">
        <f t="shared" si="3"/>
        <v>0</v>
      </c>
      <c r="O18" s="207">
        <f>IF(ISNUMBER(PT_ExcValue!A18),PT_ExcValue!A18,"")</f>
        <v>7466</v>
      </c>
      <c r="P18" s="207">
        <f>IF(PT_ExcValue!C18=0,"",PT_ExcValue!B18/PT_ExcValue!C18)</f>
        <v>3322.5</v>
      </c>
      <c r="Q18" s="207">
        <f>IF(PT_ExcValue!E18=0,"",PT_ExcValue!D18/PT_ExcValue!E18)</f>
        <v>641.5</v>
      </c>
      <c r="R18" s="207" t="str">
        <f>IF(PT_ExcValue!G18=0,"",PT_ExcValue!F18/PT_ExcValue!G18)</f>
        <v/>
      </c>
      <c r="S18" s="207" t="str">
        <f>IF(PT_ExcValue!I18=0,"",PT_ExcValue!H18/PT_ExcValue!I18)</f>
        <v/>
      </c>
    </row>
    <row r="19" spans="4:19" x14ac:dyDescent="0.25">
      <c r="D19" s="209">
        <f t="array" ref="D19">IFERROR(INDEX(ExcValue!$A$8:$A2017, MATCH(0,COUNTIF($D$1:D18,ExcValue!$A$8:$A2017), 0)),"")</f>
        <v>57317</v>
      </c>
      <c r="E19" s="207">
        <f>IFERROR(VLOOKUP(D19,ExcValue!A25:C2017,3,FALSE),"")</f>
        <v>33459</v>
      </c>
      <c r="F19" s="209">
        <f t="array" ref="F19">IFERROR(IF(D19="","",INDEX(ExcValue!$I$8:$I$2000, MATCH(D19&amp;23,ExcValue!$A$8:$A$2000&amp;ExcValue!$H$8:$H$2000,0))),"")</f>
        <v>134</v>
      </c>
      <c r="G19" s="210">
        <f t="shared" si="0"/>
        <v>1</v>
      </c>
      <c r="H19" s="209">
        <f t="array" ref="H19">IFERROR(IF(D19="","",INDEX(ExcValue!$I$8:$I$2000, MATCH(D19&amp;24,ExcValue!$A$8:$A$2000&amp;ExcValue!$H$8:$H$2000,0))),"")</f>
        <v>50</v>
      </c>
      <c r="I19" s="210">
        <f t="shared" si="1"/>
        <v>1</v>
      </c>
      <c r="J19" s="209" t="str">
        <f t="array" ref="J19">IFERROR(IF(D19="","",INDEX(ExcValue!$I$8:$I$2000, MATCH(D19&amp;74,ExcValue!$A$8:$A$2000&amp;ExcValue!$H$8:$H$2000,0))),"")</f>
        <v/>
      </c>
      <c r="K19" s="210">
        <f t="shared" si="2"/>
        <v>0</v>
      </c>
      <c r="L19" s="209" t="str">
        <f t="array" ref="L19">IFERROR(IF(D19="","",INDEX(ExcValue!$I$8:$I$2000, MATCH(D19&amp;54,ExcValue!$A$8:$A$2000&amp;ExcValue!$H$8:$H$2000,0))),"")</f>
        <v/>
      </c>
      <c r="M19" s="210">
        <f t="shared" si="3"/>
        <v>0</v>
      </c>
      <c r="O19" s="207">
        <f>IF(ISNUMBER(PT_ExcValue!A19),PT_ExcValue!A19,"")</f>
        <v>7431</v>
      </c>
      <c r="P19" s="207">
        <f>IF(PT_ExcValue!C19=0,"",PT_ExcValue!B19/PT_ExcValue!C19)</f>
        <v>568.66666666666663</v>
      </c>
      <c r="Q19" s="207">
        <f>IF(PT_ExcValue!E19=0,"",PT_ExcValue!D19/PT_ExcValue!E19)</f>
        <v>421.33333333333331</v>
      </c>
      <c r="R19" s="207" t="str">
        <f>IF(PT_ExcValue!G19=0,"",PT_ExcValue!F19/PT_ExcValue!G19)</f>
        <v/>
      </c>
      <c r="S19" s="207" t="str">
        <f>IF(PT_ExcValue!I19=0,"",PT_ExcValue!H19/PT_ExcValue!I19)</f>
        <v/>
      </c>
    </row>
    <row r="20" spans="4:19" x14ac:dyDescent="0.25">
      <c r="D20" s="209">
        <f t="array" ref="D20">IFERROR(INDEX(ExcValue!$A$8:$A2018, MATCH(0,COUNTIF($D$1:D19,ExcValue!$A$8:$A2018), 0)),"")</f>
        <v>58562</v>
      </c>
      <c r="E20" s="207">
        <f>IFERROR(VLOOKUP(D20,ExcValue!A26:C2018,3,FALSE),"")</f>
        <v>33459</v>
      </c>
      <c r="F20" s="209">
        <f t="array" ref="F20">IFERROR(IF(D20="","",INDEX(ExcValue!$I$8:$I$2000, MATCH(D20&amp;23,ExcValue!$A$8:$A$2000&amp;ExcValue!$H$8:$H$2000,0))),"")</f>
        <v>62</v>
      </c>
      <c r="G20" s="210">
        <f t="shared" si="0"/>
        <v>1</v>
      </c>
      <c r="H20" s="209">
        <f t="array" ref="H20">IFERROR(IF(D20="","",INDEX(ExcValue!$I$8:$I$2000, MATCH(D20&amp;24,ExcValue!$A$8:$A$2000&amp;ExcValue!$H$8:$H$2000,0))),"")</f>
        <v>54</v>
      </c>
      <c r="I20" s="210">
        <f t="shared" si="1"/>
        <v>1</v>
      </c>
      <c r="J20" s="209" t="str">
        <f t="array" ref="J20">IFERROR(IF(D20="","",INDEX(ExcValue!$I$8:$I$2000, MATCH(D20&amp;74,ExcValue!$A$8:$A$2000&amp;ExcValue!$H$8:$H$2000,0))),"")</f>
        <v/>
      </c>
      <c r="K20" s="210">
        <f t="shared" si="2"/>
        <v>0</v>
      </c>
      <c r="L20" s="209" t="str">
        <f t="array" ref="L20">IFERROR(IF(D20="","",INDEX(ExcValue!$I$8:$I$2000, MATCH(D20&amp;54,ExcValue!$A$8:$A$2000&amp;ExcValue!$H$8:$H$2000,0))),"")</f>
        <v/>
      </c>
      <c r="M20" s="210">
        <f t="shared" si="3"/>
        <v>0</v>
      </c>
      <c r="O20" s="207">
        <f>IF(ISNUMBER(PT_ExcValue!A20),PT_ExcValue!A20,"")</f>
        <v>7760</v>
      </c>
      <c r="P20" s="207">
        <f>IF(PT_ExcValue!C20=0,"",PT_ExcValue!B20/PT_ExcValue!C20)</f>
        <v>667</v>
      </c>
      <c r="Q20" s="207">
        <f>IF(PT_ExcValue!E20=0,"",PT_ExcValue!D20/PT_ExcValue!E20)</f>
        <v>186.5</v>
      </c>
      <c r="R20" s="207" t="str">
        <f>IF(PT_ExcValue!G20=0,"",PT_ExcValue!F20/PT_ExcValue!G20)</f>
        <v/>
      </c>
      <c r="S20" s="207" t="str">
        <f>IF(PT_ExcValue!I20=0,"",PT_ExcValue!H20/PT_ExcValue!I20)</f>
        <v/>
      </c>
    </row>
    <row r="21" spans="4:19" x14ac:dyDescent="0.25">
      <c r="D21" s="209">
        <f t="array" ref="D21">IFERROR(INDEX(ExcValue!$A$8:$A2019, MATCH(0,COUNTIF($D$1:D20,ExcValue!$A$8:$A2019), 0)),"")</f>
        <v>59953</v>
      </c>
      <c r="E21" s="207">
        <f>IFERROR(VLOOKUP(D21,ExcValue!A27:C2019,3,FALSE),"")</f>
        <v>33459</v>
      </c>
      <c r="F21" s="209">
        <f t="array" ref="F21">IFERROR(IF(D21="","",INDEX(ExcValue!$I$8:$I$2000, MATCH(D21&amp;23,ExcValue!$A$8:$A$2000&amp;ExcValue!$H$8:$H$2000,0))),"")</f>
        <v>231</v>
      </c>
      <c r="G21" s="210">
        <f t="shared" si="0"/>
        <v>1</v>
      </c>
      <c r="H21" s="209">
        <f t="array" ref="H21">IFERROR(IF(D21="","",INDEX(ExcValue!$I$8:$I$2000, MATCH(D21&amp;24,ExcValue!$A$8:$A$2000&amp;ExcValue!$H$8:$H$2000,0))),"")</f>
        <v>62</v>
      </c>
      <c r="I21" s="210">
        <f t="shared" si="1"/>
        <v>1</v>
      </c>
      <c r="J21" s="209" t="str">
        <f t="array" ref="J21">IFERROR(IF(D21="","",INDEX(ExcValue!$I$8:$I$2000, MATCH(D21&amp;74,ExcValue!$A$8:$A$2000&amp;ExcValue!$H$8:$H$2000,0))),"")</f>
        <v/>
      </c>
      <c r="K21" s="210">
        <f t="shared" si="2"/>
        <v>0</v>
      </c>
      <c r="L21" s="209" t="str">
        <f t="array" ref="L21">IFERROR(IF(D21="","",INDEX(ExcValue!$I$8:$I$2000, MATCH(D21&amp;54,ExcValue!$A$8:$A$2000&amp;ExcValue!$H$8:$H$2000,0))),"")</f>
        <v/>
      </c>
      <c r="M21" s="210">
        <f t="shared" si="3"/>
        <v>0</v>
      </c>
      <c r="O21" s="207">
        <f>IF(ISNUMBER(PT_ExcValue!A21),PT_ExcValue!A21,"")</f>
        <v>36793</v>
      </c>
      <c r="P21" s="207" t="str">
        <f>IF(PT_ExcValue!C21=0,"",PT_ExcValue!B21/PT_ExcValue!C21)</f>
        <v/>
      </c>
      <c r="Q21" s="207">
        <f>IF(PT_ExcValue!E21=0,"",PT_ExcValue!D21/PT_ExcValue!E21)</f>
        <v>63.5</v>
      </c>
      <c r="R21" s="207" t="str">
        <f>IF(PT_ExcValue!G21=0,"",PT_ExcValue!F21/PT_ExcValue!G21)</f>
        <v/>
      </c>
      <c r="S21" s="207" t="str">
        <f>IF(PT_ExcValue!I21=0,"",PT_ExcValue!H21/PT_ExcValue!I21)</f>
        <v/>
      </c>
    </row>
    <row r="22" spans="4:19" x14ac:dyDescent="0.25">
      <c r="D22" s="209">
        <f t="array" ref="D22">IFERROR(INDEX(ExcValue!$A$8:$A2020, MATCH(0,COUNTIF($D$1:D21,ExcValue!$A$8:$A2020), 0)),"")</f>
        <v>57358</v>
      </c>
      <c r="E22" s="207">
        <f>IFERROR(VLOOKUP(D22,ExcValue!A28:C2020,3,FALSE),"")</f>
        <v>33453</v>
      </c>
      <c r="F22" s="209">
        <f t="array" ref="F22">IFERROR(IF(D22="","",INDEX(ExcValue!$I$8:$I$2000, MATCH(D22&amp;23,ExcValue!$A$8:$A$2000&amp;ExcValue!$H$8:$H$2000,0))),"")</f>
        <v>1000</v>
      </c>
      <c r="G22" s="210">
        <f t="shared" si="0"/>
        <v>1</v>
      </c>
      <c r="H22" s="209">
        <f t="array" ref="H22">IFERROR(IF(D22="","",INDEX(ExcValue!$I$8:$I$2000, MATCH(D22&amp;24,ExcValue!$A$8:$A$2000&amp;ExcValue!$H$8:$H$2000,0))),"")</f>
        <v>137</v>
      </c>
      <c r="I22" s="210">
        <f t="shared" si="1"/>
        <v>1</v>
      </c>
      <c r="J22" s="209" t="str">
        <f t="array" ref="J22">IFERROR(IF(D22="","",INDEX(ExcValue!$I$8:$I$2000, MATCH(D22&amp;74,ExcValue!$A$8:$A$2000&amp;ExcValue!$H$8:$H$2000,0))),"")</f>
        <v/>
      </c>
      <c r="K22" s="210">
        <f t="shared" si="2"/>
        <v>0</v>
      </c>
      <c r="L22" s="209" t="str">
        <f t="array" ref="L22">IFERROR(IF(D22="","",INDEX(ExcValue!$I$8:$I$2000, MATCH(D22&amp;54,ExcValue!$A$8:$A$2000&amp;ExcValue!$H$8:$H$2000,0))),"")</f>
        <v/>
      </c>
      <c r="M22" s="210">
        <f t="shared" si="3"/>
        <v>0</v>
      </c>
      <c r="O22" s="207">
        <f>IF(ISNUMBER(PT_ExcValue!A22),PT_ExcValue!A22,"")</f>
        <v>8185</v>
      </c>
      <c r="P22" s="207">
        <f>IF(PT_ExcValue!C22=0,"",PT_ExcValue!B22/PT_ExcValue!C22)</f>
        <v>1032.3333333333333</v>
      </c>
      <c r="Q22" s="207">
        <f>IF(PT_ExcValue!E22=0,"",PT_ExcValue!D22/PT_ExcValue!E22)</f>
        <v>254</v>
      </c>
      <c r="R22" s="207" t="str">
        <f>IF(PT_ExcValue!G22=0,"",PT_ExcValue!F22/PT_ExcValue!G22)</f>
        <v/>
      </c>
      <c r="S22" s="207" t="str">
        <f>IF(PT_ExcValue!I22=0,"",PT_ExcValue!H22/PT_ExcValue!I22)</f>
        <v/>
      </c>
    </row>
    <row r="23" spans="4:19" x14ac:dyDescent="0.25">
      <c r="D23" s="209">
        <f t="array" ref="D23">IFERROR(INDEX(ExcValue!$A$8:$A2021, MATCH(0,COUNTIF($D$1:D22,ExcValue!$A$8:$A2021), 0)),"")</f>
        <v>58608</v>
      </c>
      <c r="E23" s="207">
        <f>IFERROR(VLOOKUP(D23,ExcValue!A29:C2021,3,FALSE),"")</f>
        <v>33453</v>
      </c>
      <c r="F23" s="209">
        <f t="array" ref="F23">IFERROR(IF(D23="","",INDEX(ExcValue!$I$8:$I$2000, MATCH(D23&amp;23,ExcValue!$A$8:$A$2000&amp;ExcValue!$H$8:$H$2000,0))),"")</f>
        <v>1585</v>
      </c>
      <c r="G23" s="210">
        <f t="shared" si="0"/>
        <v>1</v>
      </c>
      <c r="H23" s="209">
        <f t="array" ref="H23">IFERROR(IF(D23="","",INDEX(ExcValue!$I$8:$I$2000, MATCH(D23&amp;24,ExcValue!$A$8:$A$2000&amp;ExcValue!$H$8:$H$2000,0))),"")</f>
        <v>226</v>
      </c>
      <c r="I23" s="210">
        <f t="shared" si="1"/>
        <v>1</v>
      </c>
      <c r="J23" s="209" t="str">
        <f t="array" ref="J23">IFERROR(IF(D23="","",INDEX(ExcValue!$I$8:$I$2000, MATCH(D23&amp;74,ExcValue!$A$8:$A$2000&amp;ExcValue!$H$8:$H$2000,0))),"")</f>
        <v/>
      </c>
      <c r="K23" s="210">
        <f t="shared" si="2"/>
        <v>0</v>
      </c>
      <c r="L23" s="209" t="str">
        <f t="array" ref="L23">IFERROR(IF(D23="","",INDEX(ExcValue!$I$8:$I$2000, MATCH(D23&amp;54,ExcValue!$A$8:$A$2000&amp;ExcValue!$H$8:$H$2000,0))),"")</f>
        <v/>
      </c>
      <c r="M23" s="210">
        <f t="shared" si="3"/>
        <v>0</v>
      </c>
      <c r="O23" s="207">
        <f>IF(ISNUMBER(PT_ExcValue!A23),PT_ExcValue!A23,"")</f>
        <v>8206</v>
      </c>
      <c r="P23" s="207">
        <f>IF(PT_ExcValue!C23=0,"",PT_ExcValue!B23/PT_ExcValue!C23)</f>
        <v>2051.6666666666665</v>
      </c>
      <c r="Q23" s="207">
        <f>IF(PT_ExcValue!E23=0,"",PT_ExcValue!D23/PT_ExcValue!E23)</f>
        <v>294.33333333333331</v>
      </c>
      <c r="R23" s="207" t="str">
        <f>IF(PT_ExcValue!G23=0,"",PT_ExcValue!F23/PT_ExcValue!G23)</f>
        <v/>
      </c>
      <c r="S23" s="207" t="str">
        <f>IF(PT_ExcValue!I23=0,"",PT_ExcValue!H23/PT_ExcValue!I23)</f>
        <v/>
      </c>
    </row>
    <row r="24" spans="4:19" x14ac:dyDescent="0.25">
      <c r="D24" s="209">
        <f t="array" ref="D24">IFERROR(INDEX(ExcValue!$A$8:$A2022, MATCH(0,COUNTIF($D$1:D23,ExcValue!$A$8:$A2022), 0)),"")</f>
        <v>59942</v>
      </c>
      <c r="E24" s="207">
        <f>IFERROR(VLOOKUP(D24,ExcValue!A30:C2022,3,FALSE),"")</f>
        <v>33453</v>
      </c>
      <c r="F24" s="209">
        <f t="array" ref="F24">IFERROR(IF(D24="","",INDEX(ExcValue!$I$8:$I$2000, MATCH(D24&amp;23,ExcValue!$A$8:$A$2000&amp;ExcValue!$H$8:$H$2000,0))),"")</f>
        <v>1460</v>
      </c>
      <c r="G24" s="210">
        <f t="shared" si="0"/>
        <v>1</v>
      </c>
      <c r="H24" s="209">
        <f t="array" ref="H24">IFERROR(IF(D24="","",INDEX(ExcValue!$I$8:$I$2000, MATCH(D24&amp;24,ExcValue!$A$8:$A$2000&amp;ExcValue!$H$8:$H$2000,0))),"")</f>
        <v>219</v>
      </c>
      <c r="I24" s="210">
        <f t="shared" si="1"/>
        <v>1</v>
      </c>
      <c r="J24" s="209" t="str">
        <f t="array" ref="J24">IFERROR(IF(D24="","",INDEX(ExcValue!$I$8:$I$2000, MATCH(D24&amp;74,ExcValue!$A$8:$A$2000&amp;ExcValue!$H$8:$H$2000,0))),"")</f>
        <v/>
      </c>
      <c r="K24" s="210">
        <f t="shared" si="2"/>
        <v>0</v>
      </c>
      <c r="L24" s="209" t="str">
        <f t="array" ref="L24">IFERROR(IF(D24="","",INDEX(ExcValue!$I$8:$I$2000, MATCH(D24&amp;54,ExcValue!$A$8:$A$2000&amp;ExcValue!$H$8:$H$2000,0))),"")</f>
        <v/>
      </c>
      <c r="M24" s="210">
        <f t="shared" si="3"/>
        <v>0</v>
      </c>
      <c r="O24" s="207">
        <f>IF(ISNUMBER(PT_ExcValue!A24),PT_ExcValue!A24,"")</f>
        <v>8293</v>
      </c>
      <c r="P24" s="207">
        <f>IF(PT_ExcValue!C24=0,"",PT_ExcValue!B24/PT_ExcValue!C24)</f>
        <v>911.33333333333337</v>
      </c>
      <c r="Q24" s="207">
        <f>IF(PT_ExcValue!E24=0,"",PT_ExcValue!D24/PT_ExcValue!E24)</f>
        <v>354</v>
      </c>
      <c r="R24" s="207" t="str">
        <f>IF(PT_ExcValue!G24=0,"",PT_ExcValue!F24/PT_ExcValue!G24)</f>
        <v/>
      </c>
      <c r="S24" s="207" t="str">
        <f>IF(PT_ExcValue!I24=0,"",PT_ExcValue!H24/PT_ExcValue!I24)</f>
        <v/>
      </c>
    </row>
    <row r="25" spans="4:19" x14ac:dyDescent="0.25">
      <c r="D25" s="209">
        <f t="array" ref="D25">IFERROR(INDEX(ExcValue!$A$8:$A2023, MATCH(0,COUNTIF($D$1:D24,ExcValue!$A$8:$A2023), 0)),"")</f>
        <v>57331</v>
      </c>
      <c r="E25" s="207">
        <f>IFERROR(VLOOKUP(D25,ExcValue!A31:C2023,3,FALSE),"")</f>
        <v>32562</v>
      </c>
      <c r="F25" s="209">
        <f t="array" ref="F25">IFERROR(IF(D25="","",INDEX(ExcValue!$I$8:$I$2000, MATCH(D25&amp;23,ExcValue!$A$8:$A$2000&amp;ExcValue!$H$8:$H$2000,0))),"")</f>
        <v>770</v>
      </c>
      <c r="G25" s="210">
        <f t="shared" si="0"/>
        <v>1</v>
      </c>
      <c r="H25" s="209">
        <f t="array" ref="H25">IFERROR(IF(D25="","",INDEX(ExcValue!$I$8:$I$2000, MATCH(D25&amp;24,ExcValue!$A$8:$A$2000&amp;ExcValue!$H$8:$H$2000,0))),"")</f>
        <v>232</v>
      </c>
      <c r="I25" s="210">
        <f t="shared" si="1"/>
        <v>1</v>
      </c>
      <c r="J25" s="209" t="str">
        <f t="array" ref="J25">IFERROR(IF(D25="","",INDEX(ExcValue!$I$8:$I$2000, MATCH(D25&amp;74,ExcValue!$A$8:$A$2000&amp;ExcValue!$H$8:$H$2000,0))),"")</f>
        <v/>
      </c>
      <c r="K25" s="210">
        <f t="shared" si="2"/>
        <v>0</v>
      </c>
      <c r="L25" s="209" t="str">
        <f t="array" ref="L25">IFERROR(IF(D25="","",INDEX(ExcValue!$I$8:$I$2000, MATCH(D25&amp;54,ExcValue!$A$8:$A$2000&amp;ExcValue!$H$8:$H$2000,0))),"")</f>
        <v/>
      </c>
      <c r="M25" s="210">
        <f t="shared" si="3"/>
        <v>0</v>
      </c>
      <c r="O25" s="207">
        <f>IF(ISNUMBER(PT_ExcValue!A25),PT_ExcValue!A25,"")</f>
        <v>8205</v>
      </c>
      <c r="P25" s="207">
        <f>IF(PT_ExcValue!C25=0,"",PT_ExcValue!B25/PT_ExcValue!C25)</f>
        <v>3864</v>
      </c>
      <c r="Q25" s="207">
        <f>IF(PT_ExcValue!E25=0,"",PT_ExcValue!D25/PT_ExcValue!E25)</f>
        <v>729.66666666666663</v>
      </c>
      <c r="R25" s="207" t="str">
        <f>IF(PT_ExcValue!G25=0,"",PT_ExcValue!F25/PT_ExcValue!G25)</f>
        <v/>
      </c>
      <c r="S25" s="207" t="str">
        <f>IF(PT_ExcValue!I25=0,"",PT_ExcValue!H25/PT_ExcValue!I25)</f>
        <v/>
      </c>
    </row>
    <row r="26" spans="4:19" x14ac:dyDescent="0.25">
      <c r="D26" s="209">
        <f t="array" ref="D26">IFERROR(INDEX(ExcValue!$A$8:$A2024, MATCH(0,COUNTIF($D$1:D25,ExcValue!$A$8:$A2024), 0)),"")</f>
        <v>58009</v>
      </c>
      <c r="E26" s="207">
        <f>IFERROR(VLOOKUP(D26,ExcValue!A32:C2024,3,FALSE),"")</f>
        <v>32562</v>
      </c>
      <c r="F26" s="209">
        <f t="array" ref="F26">IFERROR(IF(D26="","",INDEX(ExcValue!$I$8:$I$2000, MATCH(D26&amp;23,ExcValue!$A$8:$A$2000&amp;ExcValue!$H$8:$H$2000,0))),"")</f>
        <v>975</v>
      </c>
      <c r="G26" s="210">
        <f t="shared" si="0"/>
        <v>1</v>
      </c>
      <c r="H26" s="209">
        <f t="array" ref="H26">IFERROR(IF(D26="","",INDEX(ExcValue!$I$8:$I$2000, MATCH(D26&amp;24,ExcValue!$A$8:$A$2000&amp;ExcValue!$H$8:$H$2000,0))),"")</f>
        <v>149</v>
      </c>
      <c r="I26" s="210">
        <f t="shared" si="1"/>
        <v>1</v>
      </c>
      <c r="J26" s="209" t="str">
        <f t="array" ref="J26">IFERROR(IF(D26="","",INDEX(ExcValue!$I$8:$I$2000, MATCH(D26&amp;74,ExcValue!$A$8:$A$2000&amp;ExcValue!$H$8:$H$2000,0))),"")</f>
        <v/>
      </c>
      <c r="K26" s="210">
        <f t="shared" si="2"/>
        <v>0</v>
      </c>
      <c r="L26" s="209" t="str">
        <f t="array" ref="L26">IFERROR(IF(D26="","",INDEX(ExcValue!$I$8:$I$2000, MATCH(D26&amp;54,ExcValue!$A$8:$A$2000&amp;ExcValue!$H$8:$H$2000,0))),"")</f>
        <v/>
      </c>
      <c r="M26" s="210">
        <f t="shared" si="3"/>
        <v>0</v>
      </c>
      <c r="O26" s="207">
        <f>IF(ISNUMBER(PT_ExcValue!A26),PT_ExcValue!A26,"")</f>
        <v>7452</v>
      </c>
      <c r="P26" s="207">
        <f>IF(PT_ExcValue!C26=0,"",PT_ExcValue!B26/PT_ExcValue!C26)</f>
        <v>139</v>
      </c>
      <c r="Q26" s="207" t="str">
        <f>IF(PT_ExcValue!E26=0,"",PT_ExcValue!D26/PT_ExcValue!E26)</f>
        <v/>
      </c>
      <c r="R26" s="207" t="str">
        <f>IF(PT_ExcValue!G26=0,"",PT_ExcValue!F26/PT_ExcValue!G26)</f>
        <v/>
      </c>
      <c r="S26" s="207" t="str">
        <f>IF(PT_ExcValue!I26=0,"",PT_ExcValue!H26/PT_ExcValue!I26)</f>
        <v/>
      </c>
    </row>
    <row r="27" spans="4:19" x14ac:dyDescent="0.25">
      <c r="D27" s="209">
        <f t="array" ref="D27">IFERROR(INDEX(ExcValue!$A$8:$A2025, MATCH(0,COUNTIF($D$1:D26,ExcValue!$A$8:$A2025), 0)),"")</f>
        <v>59733</v>
      </c>
      <c r="E27" s="207">
        <f>IFERROR(VLOOKUP(D27,ExcValue!A33:C2025,3,FALSE),"")</f>
        <v>32562</v>
      </c>
      <c r="F27" s="209">
        <f t="array" ref="F27">IFERROR(IF(D27="","",INDEX(ExcValue!$I$8:$I$2000, MATCH(D27&amp;23,ExcValue!$A$8:$A$2000&amp;ExcValue!$H$8:$H$2000,0))),"")</f>
        <v>1580</v>
      </c>
      <c r="G27" s="210">
        <f t="shared" si="0"/>
        <v>1</v>
      </c>
      <c r="H27" s="209">
        <f t="array" ref="H27">IFERROR(IF(D27="","",INDEX(ExcValue!$I$8:$I$2000, MATCH(D27&amp;24,ExcValue!$A$8:$A$2000&amp;ExcValue!$H$8:$H$2000,0))),"")</f>
        <v>182</v>
      </c>
      <c r="I27" s="210">
        <f t="shared" si="1"/>
        <v>1</v>
      </c>
      <c r="J27" s="209" t="str">
        <f t="array" ref="J27">IFERROR(IF(D27="","",INDEX(ExcValue!$I$8:$I$2000, MATCH(D27&amp;74,ExcValue!$A$8:$A$2000&amp;ExcValue!$H$8:$H$2000,0))),"")</f>
        <v/>
      </c>
      <c r="K27" s="210">
        <f t="shared" si="2"/>
        <v>0</v>
      </c>
      <c r="L27" s="209" t="str">
        <f t="array" ref="L27">IFERROR(IF(D27="","",INDEX(ExcValue!$I$8:$I$2000, MATCH(D27&amp;54,ExcValue!$A$8:$A$2000&amp;ExcValue!$H$8:$H$2000,0))),"")</f>
        <v/>
      </c>
      <c r="M27" s="210">
        <f t="shared" si="3"/>
        <v>0</v>
      </c>
      <c r="O27" s="207">
        <f>IF(ISNUMBER(PT_ExcValue!A27),PT_ExcValue!A27,"")</f>
        <v>7445</v>
      </c>
      <c r="P27" s="207">
        <f>IF(PT_ExcValue!C27=0,"",PT_ExcValue!B27/PT_ExcValue!C27)</f>
        <v>443</v>
      </c>
      <c r="Q27" s="207" t="str">
        <f>IF(PT_ExcValue!E27=0,"",PT_ExcValue!D27/PT_ExcValue!E27)</f>
        <v/>
      </c>
      <c r="R27" s="207" t="str">
        <f>IF(PT_ExcValue!G27=0,"",PT_ExcValue!F27/PT_ExcValue!G27)</f>
        <v/>
      </c>
      <c r="S27" s="207" t="str">
        <f>IF(PT_ExcValue!I27=0,"",PT_ExcValue!H27/PT_ExcValue!I27)</f>
        <v/>
      </c>
    </row>
    <row r="28" spans="4:19" x14ac:dyDescent="0.25">
      <c r="D28" s="209">
        <f t="array" ref="D28">IFERROR(INDEX(ExcValue!$A$8:$A2026, MATCH(0,COUNTIF($D$1:D27,ExcValue!$A$8:$A2026), 0)),"")</f>
        <v>57792</v>
      </c>
      <c r="E28" s="207">
        <f>IFERROR(VLOOKUP(D28,ExcValue!A34:C2026,3,FALSE),"")</f>
        <v>29336</v>
      </c>
      <c r="F28" s="209">
        <f t="array" ref="F28">IFERROR(IF(D28="","",INDEX(ExcValue!$I$8:$I$2000, MATCH(D28&amp;23,ExcValue!$A$8:$A$2000&amp;ExcValue!$H$8:$H$2000,0))),"")</f>
        <v>1865</v>
      </c>
      <c r="G28" s="210">
        <f t="shared" si="0"/>
        <v>1</v>
      </c>
      <c r="H28" s="209">
        <f t="array" ref="H28">IFERROR(IF(D28="","",INDEX(ExcValue!$I$8:$I$2000, MATCH(D28&amp;24,ExcValue!$A$8:$A$2000&amp;ExcValue!$H$8:$H$2000,0))),"")</f>
        <v>412</v>
      </c>
      <c r="I28" s="210">
        <f t="shared" si="1"/>
        <v>1</v>
      </c>
      <c r="J28" s="209" t="str">
        <f t="array" ref="J28">IFERROR(IF(D28="","",INDEX(ExcValue!$I$8:$I$2000, MATCH(D28&amp;74,ExcValue!$A$8:$A$2000&amp;ExcValue!$H$8:$H$2000,0))),"")</f>
        <v/>
      </c>
      <c r="K28" s="210">
        <f t="shared" si="2"/>
        <v>0</v>
      </c>
      <c r="L28" s="209" t="str">
        <f t="array" ref="L28">IFERROR(IF(D28="","",INDEX(ExcValue!$I$8:$I$2000, MATCH(D28&amp;54,ExcValue!$A$8:$A$2000&amp;ExcValue!$H$8:$H$2000,0))),"")</f>
        <v/>
      </c>
      <c r="M28" s="210">
        <f t="shared" si="3"/>
        <v>0</v>
      </c>
      <c r="O28" s="207">
        <f>IF(ISNUMBER(PT_ExcValue!A28),PT_ExcValue!A28,"")</f>
        <v>7740</v>
      </c>
      <c r="P28" s="207">
        <f>IF(PT_ExcValue!C28=0,"",PT_ExcValue!B28/PT_ExcValue!C28)</f>
        <v>552</v>
      </c>
      <c r="Q28" s="207" t="str">
        <f>IF(PT_ExcValue!E28=0,"",PT_ExcValue!D28/PT_ExcValue!E28)</f>
        <v/>
      </c>
      <c r="R28" s="207" t="str">
        <f>IF(PT_ExcValue!G28=0,"",PT_ExcValue!F28/PT_ExcValue!G28)</f>
        <v/>
      </c>
      <c r="S28" s="207" t="str">
        <f>IF(PT_ExcValue!I28=0,"",PT_ExcValue!H28/PT_ExcValue!I28)</f>
        <v/>
      </c>
    </row>
    <row r="29" spans="4:19" x14ac:dyDescent="0.25">
      <c r="D29" s="209">
        <f t="array" ref="D29">IFERROR(INDEX(ExcValue!$A$8:$A2027, MATCH(0,COUNTIF($D$1:D28,ExcValue!$A$8:$A2027), 0)),"")</f>
        <v>58460</v>
      </c>
      <c r="E29" s="207">
        <f>IFERROR(VLOOKUP(D29,ExcValue!A35:C2027,3,FALSE),"")</f>
        <v>29336</v>
      </c>
      <c r="F29" s="209">
        <f t="array" ref="F29">IFERROR(IF(D29="","",INDEX(ExcValue!$I$8:$I$2000, MATCH(D29&amp;23,ExcValue!$A$8:$A$2000&amp;ExcValue!$H$8:$H$2000,0))),"")</f>
        <v>2355</v>
      </c>
      <c r="G29" s="210">
        <f t="shared" si="0"/>
        <v>1</v>
      </c>
      <c r="H29" s="209">
        <f t="array" ref="H29">IFERROR(IF(D29="","",INDEX(ExcValue!$I$8:$I$2000, MATCH(D29&amp;24,ExcValue!$A$8:$A$2000&amp;ExcValue!$H$8:$H$2000,0))),"")</f>
        <v>1350</v>
      </c>
      <c r="I29" s="210">
        <f t="shared" si="1"/>
        <v>1</v>
      </c>
      <c r="J29" s="209" t="str">
        <f t="array" ref="J29">IFERROR(IF(D29="","",INDEX(ExcValue!$I$8:$I$2000, MATCH(D29&amp;74,ExcValue!$A$8:$A$2000&amp;ExcValue!$H$8:$H$2000,0))),"")</f>
        <v/>
      </c>
      <c r="K29" s="210">
        <f t="shared" si="2"/>
        <v>0</v>
      </c>
      <c r="L29" s="209" t="str">
        <f t="array" ref="L29">IFERROR(IF(D29="","",INDEX(ExcValue!$I$8:$I$2000, MATCH(D29&amp;54,ExcValue!$A$8:$A$2000&amp;ExcValue!$H$8:$H$2000,0))),"")</f>
        <v/>
      </c>
      <c r="M29" s="210">
        <f t="shared" si="3"/>
        <v>0</v>
      </c>
      <c r="O29" s="207">
        <f>IF(ISNUMBER(PT_ExcValue!A29),PT_ExcValue!A29,"")</f>
        <v>8201</v>
      </c>
      <c r="P29" s="207">
        <f>IF(PT_ExcValue!C29=0,"",PT_ExcValue!B29/PT_ExcValue!C29)</f>
        <v>70</v>
      </c>
      <c r="Q29" s="207" t="str">
        <f>IF(PT_ExcValue!E29=0,"",PT_ExcValue!D29/PT_ExcValue!E29)</f>
        <v/>
      </c>
      <c r="R29" s="207" t="str">
        <f>IF(PT_ExcValue!G29=0,"",PT_ExcValue!F29/PT_ExcValue!G29)</f>
        <v/>
      </c>
      <c r="S29" s="207" t="str">
        <f>IF(PT_ExcValue!I29=0,"",PT_ExcValue!H29/PT_ExcValue!I29)</f>
        <v/>
      </c>
    </row>
    <row r="30" spans="4:19" x14ac:dyDescent="0.25">
      <c r="D30" s="209">
        <f t="array" ref="D30">IFERROR(INDEX(ExcValue!$A$8:$A2028, MATCH(0,COUNTIF($D$1:D29,ExcValue!$A$8:$A2028), 0)),"")</f>
        <v>59729</v>
      </c>
      <c r="E30" s="207">
        <f>IFERROR(VLOOKUP(D30,ExcValue!A36:C2028,3,FALSE),"")</f>
        <v>29336</v>
      </c>
      <c r="F30" s="209">
        <f t="array" ref="F30">IFERROR(IF(D30="","",INDEX(ExcValue!$I$8:$I$2000, MATCH(D30&amp;23,ExcValue!$A$8:$A$2000&amp;ExcValue!$H$8:$H$2000,0))),"")</f>
        <v>2725</v>
      </c>
      <c r="G30" s="210">
        <f t="shared" si="0"/>
        <v>1</v>
      </c>
      <c r="H30" s="209">
        <f t="array" ref="H30">IFERROR(IF(D30="","",INDEX(ExcValue!$I$8:$I$2000, MATCH(D30&amp;24,ExcValue!$A$8:$A$2000&amp;ExcValue!$H$8:$H$2000,0))),"")</f>
        <v>692</v>
      </c>
      <c r="I30" s="210">
        <f t="shared" si="1"/>
        <v>1</v>
      </c>
      <c r="J30" s="209" t="str">
        <f t="array" ref="J30">IFERROR(IF(D30="","",INDEX(ExcValue!$I$8:$I$2000, MATCH(D30&amp;74,ExcValue!$A$8:$A$2000&amp;ExcValue!$H$8:$H$2000,0))),"")</f>
        <v/>
      </c>
      <c r="K30" s="210">
        <f t="shared" si="2"/>
        <v>0</v>
      </c>
      <c r="L30" s="209" t="str">
        <f t="array" ref="L30">IFERROR(IF(D30="","",INDEX(ExcValue!$I$8:$I$2000, MATCH(D30&amp;54,ExcValue!$A$8:$A$2000&amp;ExcValue!$H$8:$H$2000,0))),"")</f>
        <v/>
      </c>
      <c r="M30" s="210">
        <f t="shared" si="3"/>
        <v>0</v>
      </c>
      <c r="O30" s="207">
        <f>IF(ISNUMBER(PT_ExcValue!A30),PT_ExcValue!A30,"")</f>
        <v>8160</v>
      </c>
      <c r="P30" s="207">
        <f>IF(PT_ExcValue!C30=0,"",PT_ExcValue!B30/PT_ExcValue!C30)</f>
        <v>151</v>
      </c>
      <c r="Q30" s="207" t="str">
        <f>IF(PT_ExcValue!E30=0,"",PT_ExcValue!D30/PT_ExcValue!E30)</f>
        <v/>
      </c>
      <c r="R30" s="207" t="str">
        <f>IF(PT_ExcValue!G30=0,"",PT_ExcValue!F30/PT_ExcValue!G30)</f>
        <v/>
      </c>
      <c r="S30" s="207" t="str">
        <f>IF(PT_ExcValue!I30=0,"",PT_ExcValue!H30/PT_ExcValue!I30)</f>
        <v/>
      </c>
    </row>
    <row r="31" spans="4:19" x14ac:dyDescent="0.25">
      <c r="D31" s="209">
        <f t="array" ref="D31">IFERROR(INDEX(ExcValue!$A$8:$A2029, MATCH(0,COUNTIF($D$1:D30,ExcValue!$A$8:$A2029), 0)),"")</f>
        <v>57322</v>
      </c>
      <c r="E31" s="207">
        <f>IFERROR(VLOOKUP(D31,ExcValue!A37:C2029,3,FALSE),"")</f>
        <v>28562</v>
      </c>
      <c r="F31" s="209">
        <f t="array" ref="F31">IFERROR(IF(D31="","",INDEX(ExcValue!$I$8:$I$2000, MATCH(D31&amp;23,ExcValue!$A$8:$A$2000&amp;ExcValue!$H$8:$H$2000,0))),"")</f>
        <v>192</v>
      </c>
      <c r="G31" s="210">
        <f t="shared" si="0"/>
        <v>1</v>
      </c>
      <c r="H31" s="209">
        <f t="array" ref="H31">IFERROR(IF(D31="","",INDEX(ExcValue!$I$8:$I$2000, MATCH(D31&amp;24,ExcValue!$A$8:$A$2000&amp;ExcValue!$H$8:$H$2000,0))),"")</f>
        <v>58</v>
      </c>
      <c r="I31" s="210">
        <f t="shared" si="1"/>
        <v>1</v>
      </c>
      <c r="J31" s="209" t="str">
        <f t="array" ref="J31">IFERROR(IF(D31="","",INDEX(ExcValue!$I$8:$I$2000, MATCH(D31&amp;74,ExcValue!$A$8:$A$2000&amp;ExcValue!$H$8:$H$2000,0))),"")</f>
        <v/>
      </c>
      <c r="K31" s="210">
        <f t="shared" si="2"/>
        <v>0</v>
      </c>
      <c r="L31" s="209" t="str">
        <f t="array" ref="L31">IFERROR(IF(D31="","",INDEX(ExcValue!$I$8:$I$2000, MATCH(D31&amp;54,ExcValue!$A$8:$A$2000&amp;ExcValue!$H$8:$H$2000,0))),"")</f>
        <v/>
      </c>
      <c r="M31" s="210">
        <f t="shared" si="3"/>
        <v>0</v>
      </c>
      <c r="O31" s="207" t="str">
        <f>IF(ISNUMBER(PT_ExcValue!A31),PT_ExcValue!A31,"")</f>
        <v/>
      </c>
      <c r="P31" s="207">
        <f>IF(PT_ExcValue!C31=0,"",PT_ExcValue!B31/PT_ExcValue!C31)</f>
        <v>1075.0526315789473</v>
      </c>
      <c r="Q31" s="207">
        <f>IF(PT_ExcValue!E31=0,"",PT_ExcValue!D31/PT_ExcValue!E31)</f>
        <v>284.9375</v>
      </c>
      <c r="R31" s="207" t="str">
        <f>IF(PT_ExcValue!G31=0,"",PT_ExcValue!F31/PT_ExcValue!G31)</f>
        <v/>
      </c>
      <c r="S31" s="207">
        <f>IF(PT_ExcValue!I31=0,"",PT_ExcValue!H31/PT_ExcValue!I31)</f>
        <v>0.2626</v>
      </c>
    </row>
    <row r="32" spans="4:19" x14ac:dyDescent="0.25">
      <c r="D32" s="209">
        <f t="array" ref="D32">IFERROR(INDEX(ExcValue!$A$8:$A2030, MATCH(0,COUNTIF($D$1:D31,ExcValue!$A$8:$A2030), 0)),"")</f>
        <v>58572</v>
      </c>
      <c r="E32" s="207">
        <f>IFERROR(VLOOKUP(D32,ExcValue!A38:C2030,3,FALSE),"")</f>
        <v>28562</v>
      </c>
      <c r="F32" s="209">
        <f t="array" ref="F32">IFERROR(IF(D32="","",INDEX(ExcValue!$I$8:$I$2000, MATCH(D32&amp;23,ExcValue!$A$8:$A$2000&amp;ExcValue!$H$8:$H$2000,0))),"")</f>
        <v>277</v>
      </c>
      <c r="G32" s="210">
        <f t="shared" si="0"/>
        <v>1</v>
      </c>
      <c r="H32" s="209">
        <f t="array" ref="H32">IFERROR(IF(D32="","",INDEX(ExcValue!$I$8:$I$2000, MATCH(D32&amp;24,ExcValue!$A$8:$A$2000&amp;ExcValue!$H$8:$H$2000,0))),"")</f>
        <v>213</v>
      </c>
      <c r="I32" s="210">
        <f t="shared" si="1"/>
        <v>1</v>
      </c>
      <c r="J32" s="209" t="str">
        <f t="array" ref="J32">IFERROR(IF(D32="","",INDEX(ExcValue!$I$8:$I$2000, MATCH(D32&amp;74,ExcValue!$A$8:$A$2000&amp;ExcValue!$H$8:$H$2000,0))),"")</f>
        <v/>
      </c>
      <c r="K32" s="210">
        <f t="shared" si="2"/>
        <v>0</v>
      </c>
      <c r="L32" s="209" t="str">
        <f t="array" ref="L32">IFERROR(IF(D32="","",INDEX(ExcValue!$I$8:$I$2000, MATCH(D32&amp;54,ExcValue!$A$8:$A$2000&amp;ExcValue!$H$8:$H$2000,0))),"")</f>
        <v/>
      </c>
      <c r="M32" s="210">
        <f t="shared" si="3"/>
        <v>0</v>
      </c>
      <c r="O32" s="207" t="str">
        <f>IF(ISNUMBER(PT_ExcValue!A32),PT_ExcValue!A32,"")</f>
        <v/>
      </c>
      <c r="P32" s="207" t="str">
        <f>IF(PT_ExcValue!C32=0,"",PT_ExcValue!B32/PT_ExcValue!C32)</f>
        <v/>
      </c>
      <c r="Q32" s="207" t="str">
        <f>IF(PT_ExcValue!E32=0,"",PT_ExcValue!D32/PT_ExcValue!E32)</f>
        <v/>
      </c>
      <c r="R32" s="207" t="str">
        <f>IF(PT_ExcValue!G32=0,"",PT_ExcValue!F32/PT_ExcValue!G32)</f>
        <v/>
      </c>
      <c r="S32" s="207" t="str">
        <f>IF(PT_ExcValue!I32=0,"",PT_ExcValue!H32/PT_ExcValue!I32)</f>
        <v/>
      </c>
    </row>
    <row r="33" spans="4:19" x14ac:dyDescent="0.25">
      <c r="D33" s="209">
        <f t="array" ref="D33">IFERROR(INDEX(ExcValue!$A$8:$A2031, MATCH(0,COUNTIF($D$1:D32,ExcValue!$A$8:$A2031), 0)),"")</f>
        <v>59950</v>
      </c>
      <c r="E33" s="207">
        <f>IFERROR(VLOOKUP(D33,ExcValue!A39:C2031,3,FALSE),"")</f>
        <v>28562</v>
      </c>
      <c r="F33" s="209">
        <f t="array" ref="F33">IFERROR(IF(D33="","",INDEX(ExcValue!$I$8:$I$2000, MATCH(D33&amp;23,ExcValue!$A$8:$A$2000&amp;ExcValue!$H$8:$H$2000,0))),"")</f>
        <v>484</v>
      </c>
      <c r="G33" s="210">
        <f t="shared" si="0"/>
        <v>1</v>
      </c>
      <c r="H33" s="209">
        <f t="array" ref="H33">IFERROR(IF(D33="","",INDEX(ExcValue!$I$8:$I$2000, MATCH(D33&amp;24,ExcValue!$A$8:$A$2000&amp;ExcValue!$H$8:$H$2000,0))),"")</f>
        <v>178</v>
      </c>
      <c r="I33" s="210">
        <f t="shared" si="1"/>
        <v>1</v>
      </c>
      <c r="J33" s="209" t="str">
        <f t="array" ref="J33">IFERROR(IF(D33="","",INDEX(ExcValue!$I$8:$I$2000, MATCH(D33&amp;74,ExcValue!$A$8:$A$2000&amp;ExcValue!$H$8:$H$2000,0))),"")</f>
        <v/>
      </c>
      <c r="K33" s="210">
        <f t="shared" si="2"/>
        <v>0</v>
      </c>
      <c r="L33" s="209" t="str">
        <f t="array" ref="L33">IFERROR(IF(D33="","",INDEX(ExcValue!$I$8:$I$2000, MATCH(D33&amp;54,ExcValue!$A$8:$A$2000&amp;ExcValue!$H$8:$H$2000,0))),"")</f>
        <v/>
      </c>
      <c r="M33" s="210">
        <f t="shared" si="3"/>
        <v>0</v>
      </c>
      <c r="O33" s="207" t="str">
        <f>IF(ISNUMBER(PT_ExcValue!A33),PT_ExcValue!A33,"")</f>
        <v/>
      </c>
      <c r="P33" s="207" t="str">
        <f>IF(PT_ExcValue!C33=0,"",PT_ExcValue!B33/PT_ExcValue!C33)</f>
        <v/>
      </c>
      <c r="Q33" s="207" t="str">
        <f>IF(PT_ExcValue!E33=0,"",PT_ExcValue!D33/PT_ExcValue!E33)</f>
        <v/>
      </c>
      <c r="R33" s="207" t="str">
        <f>IF(PT_ExcValue!G33=0,"",PT_ExcValue!F33/PT_ExcValue!G33)</f>
        <v/>
      </c>
      <c r="S33" s="207" t="str">
        <f>IF(PT_ExcValue!I33=0,"",PT_ExcValue!H33/PT_ExcValue!I33)</f>
        <v/>
      </c>
    </row>
    <row r="34" spans="4:19" x14ac:dyDescent="0.25">
      <c r="D34" s="209">
        <f t="array" ref="D34">IFERROR(INDEX(ExcValue!$A$8:$A2032, MATCH(0,COUNTIF($D$1:D33,ExcValue!$A$8:$A2032), 0)),"")</f>
        <v>59830</v>
      </c>
      <c r="E34" s="207">
        <f>IFERROR(VLOOKUP(D34,ExcValue!A40:C2032,3,FALSE),"")</f>
        <v>35886</v>
      </c>
      <c r="F34" s="209">
        <f t="array" ref="F34">IFERROR(IF(D34="","",INDEX(ExcValue!$I$8:$I$2000, MATCH(D34&amp;23,ExcValue!$A$8:$A$2000&amp;ExcValue!$H$8:$H$2000,0))),"")</f>
        <v>260</v>
      </c>
      <c r="G34" s="210">
        <f t="shared" si="0"/>
        <v>1</v>
      </c>
      <c r="H34" s="209" t="str">
        <f t="array" ref="H34">IFERROR(IF(D34="","",INDEX(ExcValue!$I$8:$I$2000, MATCH(D34&amp;24,ExcValue!$A$8:$A$2000&amp;ExcValue!$H$8:$H$2000,0))),"")</f>
        <v/>
      </c>
      <c r="I34" s="210">
        <f t="shared" si="1"/>
        <v>0</v>
      </c>
      <c r="J34" s="209" t="str">
        <f t="array" ref="J34">IFERROR(IF(D34="","",INDEX(ExcValue!$I$8:$I$2000, MATCH(D34&amp;74,ExcValue!$A$8:$A$2000&amp;ExcValue!$H$8:$H$2000,0))),"")</f>
        <v/>
      </c>
      <c r="K34" s="210">
        <f t="shared" si="2"/>
        <v>0</v>
      </c>
      <c r="L34" s="209" t="str">
        <f t="array" ref="L34">IFERROR(IF(D34="","",INDEX(ExcValue!$I$8:$I$2000, MATCH(D34&amp;54,ExcValue!$A$8:$A$2000&amp;ExcValue!$H$8:$H$2000,0))),"")</f>
        <v/>
      </c>
      <c r="M34" s="210">
        <f t="shared" si="3"/>
        <v>0</v>
      </c>
      <c r="O34" s="207" t="str">
        <f>IF(ISNUMBER(PT_ExcValue!A34),PT_ExcValue!A34,"")</f>
        <v/>
      </c>
      <c r="P34" s="207" t="str">
        <f>IF(PT_ExcValue!C34=0,"",PT_ExcValue!B34/PT_ExcValue!C34)</f>
        <v/>
      </c>
      <c r="Q34" s="207" t="str">
        <f>IF(PT_ExcValue!E34=0,"",PT_ExcValue!D34/PT_ExcValue!E34)</f>
        <v/>
      </c>
      <c r="R34" s="207" t="str">
        <f>IF(PT_ExcValue!G34=0,"",PT_ExcValue!F34/PT_ExcValue!G34)</f>
        <v/>
      </c>
      <c r="S34" s="207" t="str">
        <f>IF(PT_ExcValue!I34=0,"",PT_ExcValue!H34/PT_ExcValue!I34)</f>
        <v/>
      </c>
    </row>
    <row r="35" spans="4:19" x14ac:dyDescent="0.25">
      <c r="D35" s="209">
        <f t="array" ref="D35">IFERROR(INDEX(ExcValue!$A$8:$A2033, MATCH(0,COUNTIF($D$1:D34,ExcValue!$A$8:$A2033), 0)),"")</f>
        <v>57796</v>
      </c>
      <c r="E35" s="207">
        <f>IFERROR(VLOOKUP(D35,ExcValue!A41:C2033,3,FALSE),"")</f>
        <v>7466</v>
      </c>
      <c r="F35" s="209">
        <f t="array" ref="F35">IFERROR(IF(D35="","",INDEX(ExcValue!$I$8:$I$2000, MATCH(D35&amp;23,ExcValue!$A$8:$A$2000&amp;ExcValue!$H$8:$H$2000,0))),"")</f>
        <v>3895</v>
      </c>
      <c r="G35" s="210">
        <f t="shared" si="0"/>
        <v>1</v>
      </c>
      <c r="H35" s="209">
        <f t="array" ref="H35">IFERROR(IF(D35="","",INDEX(ExcValue!$I$8:$I$2000, MATCH(D35&amp;24,ExcValue!$A$8:$A$2000&amp;ExcValue!$H$8:$H$2000,0))),"")</f>
        <v>643</v>
      </c>
      <c r="I35" s="210">
        <f t="shared" si="1"/>
        <v>1</v>
      </c>
      <c r="J35" s="209" t="str">
        <f t="array" ref="J35">IFERROR(IF(D35="","",INDEX(ExcValue!$I$8:$I$2000, MATCH(D35&amp;74,ExcValue!$A$8:$A$2000&amp;ExcValue!$H$8:$H$2000,0))),"")</f>
        <v/>
      </c>
      <c r="K35" s="210">
        <f t="shared" si="2"/>
        <v>0</v>
      </c>
      <c r="L35" s="209" t="str">
        <f t="array" ref="L35">IFERROR(IF(D35="","",INDEX(ExcValue!$I$8:$I$2000, MATCH(D35&amp;54,ExcValue!$A$8:$A$2000&amp;ExcValue!$H$8:$H$2000,0))),"")</f>
        <v/>
      </c>
      <c r="M35" s="210">
        <f t="shared" si="3"/>
        <v>0</v>
      </c>
      <c r="O35" s="207" t="str">
        <f>IF(ISNUMBER(PT_ExcValue!A35),PT_ExcValue!A35,"")</f>
        <v/>
      </c>
      <c r="P35" s="207" t="str">
        <f>IF(PT_ExcValue!C35=0,"",PT_ExcValue!B35/PT_ExcValue!C35)</f>
        <v/>
      </c>
      <c r="Q35" s="207" t="str">
        <f>IF(PT_ExcValue!E35=0,"",PT_ExcValue!D35/PT_ExcValue!E35)</f>
        <v/>
      </c>
      <c r="R35" s="207" t="str">
        <f>IF(PT_ExcValue!G35=0,"",PT_ExcValue!F35/PT_ExcValue!G35)</f>
        <v/>
      </c>
      <c r="S35" s="207" t="str">
        <f>IF(PT_ExcValue!I35=0,"",PT_ExcValue!H35/PT_ExcValue!I35)</f>
        <v/>
      </c>
    </row>
    <row r="36" spans="4:19" x14ac:dyDescent="0.25">
      <c r="D36" s="209">
        <f t="array" ref="D36">IFERROR(INDEX(ExcValue!$A$8:$A2034, MATCH(0,COUNTIF($D$1:D35,ExcValue!$A$8:$A2034), 0)),"")</f>
        <v>58468</v>
      </c>
      <c r="E36" s="207">
        <f>IFERROR(VLOOKUP(D36,ExcValue!A42:C2034,3,FALSE),"")</f>
        <v>7466</v>
      </c>
      <c r="F36" s="209">
        <f t="array" ref="F36">IFERROR(IF(D36="","",INDEX(ExcValue!$I$8:$I$2000, MATCH(D36&amp;23,ExcValue!$A$8:$A$2000&amp;ExcValue!$H$8:$H$2000,0))),"")</f>
        <v>2750</v>
      </c>
      <c r="G36" s="210">
        <f t="shared" si="0"/>
        <v>1</v>
      </c>
      <c r="H36" s="209">
        <f t="array" ref="H36">IFERROR(IF(D36="","",INDEX(ExcValue!$I$8:$I$2000, MATCH(D36&amp;24,ExcValue!$A$8:$A$2000&amp;ExcValue!$H$8:$H$2000,0))),"")</f>
        <v>640</v>
      </c>
      <c r="I36" s="210">
        <f t="shared" si="1"/>
        <v>1</v>
      </c>
      <c r="J36" s="209" t="str">
        <f t="array" ref="J36">IFERROR(IF(D36="","",INDEX(ExcValue!$I$8:$I$2000, MATCH(D36&amp;74,ExcValue!$A$8:$A$2000&amp;ExcValue!$H$8:$H$2000,0))),"")</f>
        <v/>
      </c>
      <c r="K36" s="210">
        <f t="shared" si="2"/>
        <v>0</v>
      </c>
      <c r="L36" s="209" t="str">
        <f t="array" ref="L36">IFERROR(IF(D36="","",INDEX(ExcValue!$I$8:$I$2000, MATCH(D36&amp;54,ExcValue!$A$8:$A$2000&amp;ExcValue!$H$8:$H$2000,0))),"")</f>
        <v/>
      </c>
      <c r="M36" s="210">
        <f t="shared" si="3"/>
        <v>0</v>
      </c>
      <c r="O36" s="207" t="str">
        <f>IF(ISNUMBER(PT_ExcValue!A36),PT_ExcValue!A36,"")</f>
        <v/>
      </c>
      <c r="P36" s="207" t="str">
        <f>IF(PT_ExcValue!C36=0,"",PT_ExcValue!B36/PT_ExcValue!C36)</f>
        <v/>
      </c>
      <c r="Q36" s="207" t="str">
        <f>IF(PT_ExcValue!E36=0,"",PT_ExcValue!D36/PT_ExcValue!E36)</f>
        <v/>
      </c>
      <c r="R36" s="207" t="str">
        <f>IF(PT_ExcValue!G36=0,"",PT_ExcValue!F36/PT_ExcValue!G36)</f>
        <v/>
      </c>
      <c r="S36" s="207" t="str">
        <f>IF(PT_ExcValue!I36=0,"",PT_ExcValue!H36/PT_ExcValue!I36)</f>
        <v/>
      </c>
    </row>
    <row r="37" spans="4:19" x14ac:dyDescent="0.25">
      <c r="D37" s="209">
        <f t="array" ref="D37">IFERROR(INDEX(ExcValue!$A$8:$A2035, MATCH(0,COUNTIF($D$1:D36,ExcValue!$A$8:$A2035), 0)),"")</f>
        <v>57363</v>
      </c>
      <c r="E37" s="207">
        <f>IFERROR(VLOOKUP(D37,ExcValue!A43:C2035,3,FALSE),"")</f>
        <v>7431</v>
      </c>
      <c r="F37" s="209">
        <f t="array" ref="F37">IFERROR(IF(D37="","",INDEX(ExcValue!$I$8:$I$2000, MATCH(D37&amp;23,ExcValue!$A$8:$A$2000&amp;ExcValue!$H$8:$H$2000,0))),"")</f>
        <v>895</v>
      </c>
      <c r="G37" s="210">
        <f t="shared" si="0"/>
        <v>1</v>
      </c>
      <c r="H37" s="209">
        <f t="array" ref="H37">IFERROR(IF(D37="","",INDEX(ExcValue!$I$8:$I$2000, MATCH(D37&amp;24,ExcValue!$A$8:$A$2000&amp;ExcValue!$H$8:$H$2000,0))),"")</f>
        <v>818</v>
      </c>
      <c r="I37" s="210">
        <f t="shared" si="1"/>
        <v>1</v>
      </c>
      <c r="J37" s="209" t="str">
        <f t="array" ref="J37">IFERROR(IF(D37="","",INDEX(ExcValue!$I$8:$I$2000, MATCH(D37&amp;74,ExcValue!$A$8:$A$2000&amp;ExcValue!$H$8:$H$2000,0))),"")</f>
        <v/>
      </c>
      <c r="K37" s="210">
        <f t="shared" si="2"/>
        <v>0</v>
      </c>
      <c r="L37" s="209" t="str">
        <f t="array" ref="L37">IFERROR(IF(D37="","",INDEX(ExcValue!$I$8:$I$2000, MATCH(D37&amp;54,ExcValue!$A$8:$A$2000&amp;ExcValue!$H$8:$H$2000,0))),"")</f>
        <v/>
      </c>
      <c r="M37" s="210">
        <f t="shared" si="3"/>
        <v>0</v>
      </c>
      <c r="O37" s="207" t="str">
        <f>IF(ISNUMBER(PT_ExcValue!A37),PT_ExcValue!A37,"")</f>
        <v/>
      </c>
      <c r="P37" s="207" t="str">
        <f>IF(PT_ExcValue!C37=0,"",PT_ExcValue!B37/PT_ExcValue!C37)</f>
        <v/>
      </c>
      <c r="Q37" s="207" t="str">
        <f>IF(PT_ExcValue!E37=0,"",PT_ExcValue!D37/PT_ExcValue!E37)</f>
        <v/>
      </c>
      <c r="R37" s="207" t="str">
        <f>IF(PT_ExcValue!G37=0,"",PT_ExcValue!F37/PT_ExcValue!G37)</f>
        <v/>
      </c>
      <c r="S37" s="207" t="str">
        <f>IF(PT_ExcValue!I37=0,"",PT_ExcValue!H37/PT_ExcValue!I37)</f>
        <v/>
      </c>
    </row>
    <row r="38" spans="4:19" x14ac:dyDescent="0.25">
      <c r="D38" s="209">
        <f t="array" ref="D38">IFERROR(INDEX(ExcValue!$A$8:$A2036, MATCH(0,COUNTIF($D$1:D37,ExcValue!$A$8:$A2036), 0)),"")</f>
        <v>58685</v>
      </c>
      <c r="E38" s="207">
        <f>IFERROR(VLOOKUP(D38,ExcValue!A44:C2036,3,FALSE),"")</f>
        <v>7431</v>
      </c>
      <c r="F38" s="209">
        <f t="array" ref="F38">IFERROR(IF(D38="","",INDEX(ExcValue!$I$8:$I$2000, MATCH(D38&amp;23,ExcValue!$A$8:$A$2000&amp;ExcValue!$H$8:$H$2000,0))),"")</f>
        <v>402</v>
      </c>
      <c r="G38" s="210">
        <f t="shared" si="0"/>
        <v>1</v>
      </c>
      <c r="H38" s="209">
        <f t="array" ref="H38">IFERROR(IF(D38="","",INDEX(ExcValue!$I$8:$I$2000, MATCH(D38&amp;24,ExcValue!$A$8:$A$2000&amp;ExcValue!$H$8:$H$2000,0))),"")</f>
        <v>110</v>
      </c>
      <c r="I38" s="210">
        <f t="shared" si="1"/>
        <v>1</v>
      </c>
      <c r="J38" s="209" t="str">
        <f t="array" ref="J38">IFERROR(IF(D38="","",INDEX(ExcValue!$I$8:$I$2000, MATCH(D38&amp;74,ExcValue!$A$8:$A$2000&amp;ExcValue!$H$8:$H$2000,0))),"")</f>
        <v/>
      </c>
      <c r="K38" s="210">
        <f t="shared" si="2"/>
        <v>0</v>
      </c>
      <c r="L38" s="209" t="str">
        <f t="array" ref="L38">IFERROR(IF(D38="","",INDEX(ExcValue!$I$8:$I$2000, MATCH(D38&amp;54,ExcValue!$A$8:$A$2000&amp;ExcValue!$H$8:$H$2000,0))),"")</f>
        <v/>
      </c>
      <c r="M38" s="210">
        <f t="shared" si="3"/>
        <v>0</v>
      </c>
      <c r="O38" s="207" t="str">
        <f>IF(ISNUMBER(PT_ExcValue!A38),PT_ExcValue!A38,"")</f>
        <v/>
      </c>
      <c r="P38" s="207" t="str">
        <f>IF(PT_ExcValue!C38=0,"",PT_ExcValue!B38/PT_ExcValue!C38)</f>
        <v/>
      </c>
      <c r="Q38" s="207" t="str">
        <f>IF(PT_ExcValue!E38=0,"",PT_ExcValue!D38/PT_ExcValue!E38)</f>
        <v/>
      </c>
      <c r="R38" s="207" t="str">
        <f>IF(PT_ExcValue!G38=0,"",PT_ExcValue!F38/PT_ExcValue!G38)</f>
        <v/>
      </c>
      <c r="S38" s="207" t="str">
        <f>IF(PT_ExcValue!I38=0,"",PT_ExcValue!H38/PT_ExcValue!I38)</f>
        <v/>
      </c>
    </row>
    <row r="39" spans="4:19" x14ac:dyDescent="0.25">
      <c r="D39" s="209">
        <f t="array" ref="D39">IFERROR(INDEX(ExcValue!$A$8:$A2037, MATCH(0,COUNTIF($D$1:D38,ExcValue!$A$8:$A2037), 0)),"")</f>
        <v>59858</v>
      </c>
      <c r="E39" s="207">
        <f>IFERROR(VLOOKUP(D39,ExcValue!A45:C2037,3,FALSE),"")</f>
        <v>7431</v>
      </c>
      <c r="F39" s="209">
        <f t="array" ref="F39">IFERROR(IF(D39="","",INDEX(ExcValue!$I$8:$I$2000, MATCH(D39&amp;23,ExcValue!$A$8:$A$2000&amp;ExcValue!$H$8:$H$2000,0))),"")</f>
        <v>409</v>
      </c>
      <c r="G39" s="210">
        <f t="shared" si="0"/>
        <v>1</v>
      </c>
      <c r="H39" s="209">
        <f t="array" ref="H39">IFERROR(IF(D39="","",INDEX(ExcValue!$I$8:$I$2000, MATCH(D39&amp;24,ExcValue!$A$8:$A$2000&amp;ExcValue!$H$8:$H$2000,0))),"")</f>
        <v>336</v>
      </c>
      <c r="I39" s="210">
        <f t="shared" si="1"/>
        <v>1</v>
      </c>
      <c r="J39" s="209" t="str">
        <f t="array" ref="J39">IFERROR(IF(D39="","",INDEX(ExcValue!$I$8:$I$2000, MATCH(D39&amp;74,ExcValue!$A$8:$A$2000&amp;ExcValue!$H$8:$H$2000,0))),"")</f>
        <v/>
      </c>
      <c r="K39" s="210">
        <f t="shared" si="2"/>
        <v>0</v>
      </c>
      <c r="L39" s="209" t="str">
        <f t="array" ref="L39">IFERROR(IF(D39="","",INDEX(ExcValue!$I$8:$I$2000, MATCH(D39&amp;54,ExcValue!$A$8:$A$2000&amp;ExcValue!$H$8:$H$2000,0))),"")</f>
        <v/>
      </c>
      <c r="M39" s="210">
        <f t="shared" si="3"/>
        <v>0</v>
      </c>
      <c r="O39" s="207" t="str">
        <f>IF(ISNUMBER(PT_ExcValue!A39),PT_ExcValue!A39,"")</f>
        <v/>
      </c>
      <c r="P39" s="207" t="str">
        <f>IF(PT_ExcValue!C39=0,"",PT_ExcValue!B39/PT_ExcValue!C39)</f>
        <v/>
      </c>
      <c r="Q39" s="207" t="str">
        <f>IF(PT_ExcValue!E39=0,"",PT_ExcValue!D39/PT_ExcValue!E39)</f>
        <v/>
      </c>
      <c r="R39" s="207" t="str">
        <f>IF(PT_ExcValue!G39=0,"",PT_ExcValue!F39/PT_ExcValue!G39)</f>
        <v/>
      </c>
      <c r="S39" s="207" t="str">
        <f>IF(PT_ExcValue!I39=0,"",PT_ExcValue!H39/PT_ExcValue!I39)</f>
        <v/>
      </c>
    </row>
    <row r="40" spans="4:19" x14ac:dyDescent="0.25">
      <c r="D40" s="209">
        <f t="array" ref="D40">IFERROR(INDEX(ExcValue!$A$8:$A2038, MATCH(0,COUNTIF($D$1:D39,ExcValue!$A$8:$A2038), 0)),"")</f>
        <v>57333</v>
      </c>
      <c r="E40" s="207">
        <f>IFERROR(VLOOKUP(D40,ExcValue!A46:C2038,3,FALSE),"")</f>
        <v>7760</v>
      </c>
      <c r="F40" s="209">
        <f t="array" ref="F40">IFERROR(IF(D40="","",INDEX(ExcValue!$I$8:$I$2000, MATCH(D40&amp;23,ExcValue!$A$8:$A$2000&amp;ExcValue!$H$8:$H$2000,0))),"")</f>
        <v>790</v>
      </c>
      <c r="G40" s="210">
        <f t="shared" si="0"/>
        <v>1</v>
      </c>
      <c r="H40" s="209">
        <f t="array" ref="H40">IFERROR(IF(D40="","",INDEX(ExcValue!$I$8:$I$2000, MATCH(D40&amp;24,ExcValue!$A$8:$A$2000&amp;ExcValue!$H$8:$H$2000,0))),"")</f>
        <v>105</v>
      </c>
      <c r="I40" s="210">
        <f t="shared" si="1"/>
        <v>1</v>
      </c>
      <c r="J40" s="209" t="str">
        <f t="array" ref="J40">IFERROR(IF(D40="","",INDEX(ExcValue!$I$8:$I$2000, MATCH(D40&amp;74,ExcValue!$A$8:$A$2000&amp;ExcValue!$H$8:$H$2000,0))),"")</f>
        <v/>
      </c>
      <c r="K40" s="210">
        <f t="shared" si="2"/>
        <v>0</v>
      </c>
      <c r="L40" s="209" t="str">
        <f t="array" ref="L40">IFERROR(IF(D40="","",INDEX(ExcValue!$I$8:$I$2000, MATCH(D40&amp;54,ExcValue!$A$8:$A$2000&amp;ExcValue!$H$8:$H$2000,0))),"")</f>
        <v/>
      </c>
      <c r="M40" s="210">
        <f t="shared" si="3"/>
        <v>0</v>
      </c>
      <c r="O40" s="207" t="str">
        <f>IF(ISNUMBER(PT_ExcValue!A40),PT_ExcValue!A40,"")</f>
        <v/>
      </c>
      <c r="P40" s="207" t="str">
        <f>IF(PT_ExcValue!C40=0,"",PT_ExcValue!B40/PT_ExcValue!C40)</f>
        <v/>
      </c>
      <c r="Q40" s="207" t="str">
        <f>IF(PT_ExcValue!E40=0,"",PT_ExcValue!D40/PT_ExcValue!E40)</f>
        <v/>
      </c>
      <c r="R40" s="207" t="str">
        <f>IF(PT_ExcValue!G40=0,"",PT_ExcValue!F40/PT_ExcValue!G40)</f>
        <v/>
      </c>
      <c r="S40" s="207" t="str">
        <f>IF(PT_ExcValue!I40=0,"",PT_ExcValue!H40/PT_ExcValue!I40)</f>
        <v/>
      </c>
    </row>
    <row r="41" spans="4:19" x14ac:dyDescent="0.25">
      <c r="D41" s="209">
        <f t="array" ref="D41">IFERROR(INDEX(ExcValue!$A$8:$A2039, MATCH(0,COUNTIF($D$1:D40,ExcValue!$A$8:$A2039), 0)),"")</f>
        <v>58011</v>
      </c>
      <c r="E41" s="207">
        <f>IFERROR(VLOOKUP(D41,ExcValue!A47:C2039,3,FALSE),"")</f>
        <v>7760</v>
      </c>
      <c r="F41" s="209">
        <f t="array" ref="F41">IFERROR(IF(D41="","",INDEX(ExcValue!$I$8:$I$2000, MATCH(D41&amp;23,ExcValue!$A$8:$A$2000&amp;ExcValue!$H$8:$H$2000,0))),"")</f>
        <v>544</v>
      </c>
      <c r="G41" s="210">
        <f t="shared" si="0"/>
        <v>1</v>
      </c>
      <c r="H41" s="209">
        <f t="array" ref="H41">IFERROR(IF(D41="","",INDEX(ExcValue!$I$8:$I$2000, MATCH(D41&amp;24,ExcValue!$A$8:$A$2000&amp;ExcValue!$H$8:$H$2000,0))),"")</f>
        <v>268</v>
      </c>
      <c r="I41" s="210">
        <f t="shared" si="1"/>
        <v>1</v>
      </c>
      <c r="J41" s="209" t="str">
        <f t="array" ref="J41">IFERROR(IF(D41="","",INDEX(ExcValue!$I$8:$I$2000, MATCH(D41&amp;74,ExcValue!$A$8:$A$2000&amp;ExcValue!$H$8:$H$2000,0))),"")</f>
        <v/>
      </c>
      <c r="K41" s="210">
        <f t="shared" si="2"/>
        <v>0</v>
      </c>
      <c r="L41" s="209" t="str">
        <f t="array" ref="L41">IFERROR(IF(D41="","",INDEX(ExcValue!$I$8:$I$2000, MATCH(D41&amp;54,ExcValue!$A$8:$A$2000&amp;ExcValue!$H$8:$H$2000,0))),"")</f>
        <v/>
      </c>
      <c r="M41" s="210">
        <f t="shared" si="3"/>
        <v>0</v>
      </c>
      <c r="O41" s="207" t="str">
        <f>IF(ISNUMBER(PT_ExcValue!A41),PT_ExcValue!A41,"")</f>
        <v/>
      </c>
      <c r="P41" s="207" t="str">
        <f>IF(PT_ExcValue!C41=0,"",PT_ExcValue!B41/PT_ExcValue!C41)</f>
        <v/>
      </c>
      <c r="Q41" s="207" t="str">
        <f>IF(PT_ExcValue!E41=0,"",PT_ExcValue!D41/PT_ExcValue!E41)</f>
        <v/>
      </c>
      <c r="R41" s="207" t="str">
        <f>IF(PT_ExcValue!G41=0,"",PT_ExcValue!F41/PT_ExcValue!G41)</f>
        <v/>
      </c>
      <c r="S41" s="207" t="str">
        <f>IF(PT_ExcValue!I41=0,"",PT_ExcValue!H41/PT_ExcValue!I41)</f>
        <v/>
      </c>
    </row>
    <row r="42" spans="4:19" x14ac:dyDescent="0.25">
      <c r="D42" s="209">
        <f t="array" ref="D42">IFERROR(INDEX(ExcValue!$A$8:$A2040, MATCH(0,COUNTIF($D$1:D41,ExcValue!$A$8:$A2040), 0)),"")</f>
        <v>58687</v>
      </c>
      <c r="E42" s="207">
        <f>IFERROR(VLOOKUP(D42,ExcValue!A48:C2040,3,FALSE),"")</f>
        <v>36793</v>
      </c>
      <c r="F42" s="209" t="str">
        <f t="array" ref="F42">IFERROR(IF(D42="","",INDEX(ExcValue!$I$8:$I$2000, MATCH(D42&amp;23,ExcValue!$A$8:$A$2000&amp;ExcValue!$H$8:$H$2000,0))),"")</f>
        <v/>
      </c>
      <c r="G42" s="210">
        <f t="shared" si="0"/>
        <v>0</v>
      </c>
      <c r="H42" s="209">
        <f t="array" ref="H42">IFERROR(IF(D42="","",INDEX(ExcValue!$I$8:$I$2000, MATCH(D42&amp;24,ExcValue!$A$8:$A$2000&amp;ExcValue!$H$8:$H$2000,0))),"")</f>
        <v>89</v>
      </c>
      <c r="I42" s="210">
        <f t="shared" si="1"/>
        <v>1</v>
      </c>
      <c r="J42" s="209" t="str">
        <f t="array" ref="J42">IFERROR(IF(D42="","",INDEX(ExcValue!$I$8:$I$2000, MATCH(D42&amp;74,ExcValue!$A$8:$A$2000&amp;ExcValue!$H$8:$H$2000,0))),"")</f>
        <v/>
      </c>
      <c r="K42" s="210">
        <f t="shared" si="2"/>
        <v>0</v>
      </c>
      <c r="L42" s="209" t="str">
        <f t="array" ref="L42">IFERROR(IF(D42="","",INDEX(ExcValue!$I$8:$I$2000, MATCH(D42&amp;54,ExcValue!$A$8:$A$2000&amp;ExcValue!$H$8:$H$2000,0))),"")</f>
        <v/>
      </c>
      <c r="M42" s="210">
        <f t="shared" si="3"/>
        <v>0</v>
      </c>
      <c r="O42" s="207" t="str">
        <f>IF(ISNUMBER(PT_ExcValue!A42),PT_ExcValue!A42,"")</f>
        <v/>
      </c>
      <c r="P42" s="207" t="str">
        <f>IF(PT_ExcValue!C42=0,"",PT_ExcValue!B42/PT_ExcValue!C42)</f>
        <v/>
      </c>
      <c r="Q42" s="207" t="str">
        <f>IF(PT_ExcValue!E42=0,"",PT_ExcValue!D42/PT_ExcValue!E42)</f>
        <v/>
      </c>
      <c r="R42" s="207" t="str">
        <f>IF(PT_ExcValue!G42=0,"",PT_ExcValue!F42/PT_ExcValue!G42)</f>
        <v/>
      </c>
      <c r="S42" s="207" t="str">
        <f>IF(PT_ExcValue!I42=0,"",PT_ExcValue!H42/PT_ExcValue!I42)</f>
        <v/>
      </c>
    </row>
    <row r="43" spans="4:19" x14ac:dyDescent="0.25">
      <c r="D43" s="209">
        <f t="array" ref="D43">IFERROR(INDEX(ExcValue!$A$8:$A2041, MATCH(0,COUNTIF($D$1:D42,ExcValue!$A$8:$A2041), 0)),"")</f>
        <v>59747</v>
      </c>
      <c r="E43" s="207">
        <f>IFERROR(VLOOKUP(D43,ExcValue!A49:C2041,3,FALSE),"")</f>
        <v>36793</v>
      </c>
      <c r="F43" s="209" t="str">
        <f t="array" ref="F43">IFERROR(IF(D43="","",INDEX(ExcValue!$I$8:$I$2000, MATCH(D43&amp;23,ExcValue!$A$8:$A$2000&amp;ExcValue!$H$8:$H$2000,0))),"")</f>
        <v/>
      </c>
      <c r="G43" s="210">
        <f t="shared" si="0"/>
        <v>0</v>
      </c>
      <c r="H43" s="209">
        <f t="array" ref="H43">IFERROR(IF(D43="","",INDEX(ExcValue!$I$8:$I$2000, MATCH(D43&amp;24,ExcValue!$A$8:$A$2000&amp;ExcValue!$H$8:$H$2000,0))),"")</f>
        <v>38</v>
      </c>
      <c r="I43" s="210">
        <f t="shared" si="1"/>
        <v>1</v>
      </c>
      <c r="J43" s="209" t="str">
        <f t="array" ref="J43">IFERROR(IF(D43="","",INDEX(ExcValue!$I$8:$I$2000, MATCH(D43&amp;74,ExcValue!$A$8:$A$2000&amp;ExcValue!$H$8:$H$2000,0))),"")</f>
        <v/>
      </c>
      <c r="K43" s="210">
        <f t="shared" si="2"/>
        <v>0</v>
      </c>
      <c r="L43" s="209" t="str">
        <f t="array" ref="L43">IFERROR(IF(D43="","",INDEX(ExcValue!$I$8:$I$2000, MATCH(D43&amp;54,ExcValue!$A$8:$A$2000&amp;ExcValue!$H$8:$H$2000,0))),"")</f>
        <v/>
      </c>
      <c r="M43" s="210">
        <f t="shared" si="3"/>
        <v>0</v>
      </c>
      <c r="O43" s="207" t="str">
        <f>IF(ISNUMBER(PT_ExcValue!A43),PT_ExcValue!A43,"")</f>
        <v/>
      </c>
      <c r="P43" s="207" t="str">
        <f>IF(PT_ExcValue!C43=0,"",PT_ExcValue!B43/PT_ExcValue!C43)</f>
        <v/>
      </c>
      <c r="Q43" s="207" t="str">
        <f>IF(PT_ExcValue!E43=0,"",PT_ExcValue!D43/PT_ExcValue!E43)</f>
        <v/>
      </c>
      <c r="R43" s="207" t="str">
        <f>IF(PT_ExcValue!G43=0,"",PT_ExcValue!F43/PT_ExcValue!G43)</f>
        <v/>
      </c>
      <c r="S43" s="207" t="str">
        <f>IF(PT_ExcValue!I43=0,"",PT_ExcValue!H43/PT_ExcValue!I43)</f>
        <v/>
      </c>
    </row>
    <row r="44" spans="4:19" x14ac:dyDescent="0.25">
      <c r="D44" s="209">
        <f t="array" ref="D44">IFERROR(INDEX(ExcValue!$A$8:$A2042, MATCH(0,COUNTIF($D$1:D43,ExcValue!$A$8:$A2042), 0)),"")</f>
        <v>57787</v>
      </c>
      <c r="E44" s="207">
        <f>IFERROR(VLOOKUP(D44,ExcValue!A50:C2042,3,FALSE),"")</f>
        <v>8185</v>
      </c>
      <c r="F44" s="209">
        <f t="array" ref="F44">IFERROR(IF(D44="","",INDEX(ExcValue!$I$8:$I$2000, MATCH(D44&amp;23,ExcValue!$A$8:$A$2000&amp;ExcValue!$H$8:$H$2000,0))),"")</f>
        <v>977</v>
      </c>
      <c r="G44" s="210">
        <f t="shared" si="0"/>
        <v>1</v>
      </c>
      <c r="H44" s="209">
        <f t="array" ref="H44">IFERROR(IF(D44="","",INDEX(ExcValue!$I$8:$I$2000, MATCH(D44&amp;24,ExcValue!$A$8:$A$2000&amp;ExcValue!$H$8:$H$2000,0))),"")</f>
        <v>270</v>
      </c>
      <c r="I44" s="210">
        <f t="shared" si="1"/>
        <v>1</v>
      </c>
      <c r="J44" s="209" t="str">
        <f t="array" ref="J44">IFERROR(IF(D44="","",INDEX(ExcValue!$I$8:$I$2000, MATCH(D44&amp;74,ExcValue!$A$8:$A$2000&amp;ExcValue!$H$8:$H$2000,0))),"")</f>
        <v/>
      </c>
      <c r="K44" s="210">
        <f t="shared" si="2"/>
        <v>0</v>
      </c>
      <c r="L44" s="209" t="str">
        <f t="array" ref="L44">IFERROR(IF(D44="","",INDEX(ExcValue!$I$8:$I$2000, MATCH(D44&amp;54,ExcValue!$A$8:$A$2000&amp;ExcValue!$H$8:$H$2000,0))),"")</f>
        <v/>
      </c>
      <c r="M44" s="210">
        <f t="shared" si="3"/>
        <v>0</v>
      </c>
      <c r="O44" s="207" t="str">
        <f>IF(ISNUMBER(PT_ExcValue!A44),PT_ExcValue!A44,"")</f>
        <v/>
      </c>
      <c r="P44" s="207" t="str">
        <f>IF(PT_ExcValue!C44=0,"",PT_ExcValue!B44/PT_ExcValue!C44)</f>
        <v/>
      </c>
      <c r="Q44" s="207" t="str">
        <f>IF(PT_ExcValue!E44=0,"",PT_ExcValue!D44/PT_ExcValue!E44)</f>
        <v/>
      </c>
      <c r="R44" s="207" t="str">
        <f>IF(PT_ExcValue!G44=0,"",PT_ExcValue!F44/PT_ExcValue!G44)</f>
        <v/>
      </c>
      <c r="S44" s="207" t="str">
        <f>IF(PT_ExcValue!I44=0,"",PT_ExcValue!H44/PT_ExcValue!I44)</f>
        <v/>
      </c>
    </row>
    <row r="45" spans="4:19" x14ac:dyDescent="0.25">
      <c r="D45" s="209">
        <f t="array" ref="D45">IFERROR(INDEX(ExcValue!$A$8:$A2043, MATCH(0,COUNTIF($D$1:D44,ExcValue!$A$8:$A2043), 0)),"")</f>
        <v>58569</v>
      </c>
      <c r="E45" s="207">
        <f>IFERROR(VLOOKUP(D45,ExcValue!A51:C2043,3,FALSE),"")</f>
        <v>8185</v>
      </c>
      <c r="F45" s="209">
        <f t="array" ref="F45">IFERROR(IF(D45="","",INDEX(ExcValue!$I$8:$I$2000, MATCH(D45&amp;23,ExcValue!$A$8:$A$2000&amp;ExcValue!$H$8:$H$2000,0))),"")</f>
        <v>1080</v>
      </c>
      <c r="G45" s="210">
        <f t="shared" si="0"/>
        <v>1</v>
      </c>
      <c r="H45" s="209">
        <f t="array" ref="H45">IFERROR(IF(D45="","",INDEX(ExcValue!$I$8:$I$2000, MATCH(D45&amp;24,ExcValue!$A$8:$A$2000&amp;ExcValue!$H$8:$H$2000,0))),"")</f>
        <v>242</v>
      </c>
      <c r="I45" s="210">
        <f t="shared" si="1"/>
        <v>1</v>
      </c>
      <c r="J45" s="209" t="str">
        <f t="array" ref="J45">IFERROR(IF(D45="","",INDEX(ExcValue!$I$8:$I$2000, MATCH(D45&amp;74,ExcValue!$A$8:$A$2000&amp;ExcValue!$H$8:$H$2000,0))),"")</f>
        <v/>
      </c>
      <c r="K45" s="210">
        <f t="shared" si="2"/>
        <v>0</v>
      </c>
      <c r="L45" s="209" t="str">
        <f t="array" ref="L45">IFERROR(IF(D45="","",INDEX(ExcValue!$I$8:$I$2000, MATCH(D45&amp;54,ExcValue!$A$8:$A$2000&amp;ExcValue!$H$8:$H$2000,0))),"")</f>
        <v/>
      </c>
      <c r="M45" s="210">
        <f t="shared" si="3"/>
        <v>0</v>
      </c>
      <c r="O45" s="207" t="str">
        <f>IF(ISNUMBER(PT_ExcValue!A45),PT_ExcValue!A45,"")</f>
        <v/>
      </c>
      <c r="P45" s="207" t="str">
        <f>IF(PT_ExcValue!C45=0,"",PT_ExcValue!B45/PT_ExcValue!C45)</f>
        <v/>
      </c>
      <c r="Q45" s="207" t="str">
        <f>IF(PT_ExcValue!E45=0,"",PT_ExcValue!D45/PT_ExcValue!E45)</f>
        <v/>
      </c>
      <c r="R45" s="207" t="str">
        <f>IF(PT_ExcValue!G45=0,"",PT_ExcValue!F45/PT_ExcValue!G45)</f>
        <v/>
      </c>
      <c r="S45" s="207" t="str">
        <f>IF(PT_ExcValue!I45=0,"",PT_ExcValue!H45/PT_ExcValue!I45)</f>
        <v/>
      </c>
    </row>
    <row r="46" spans="4:19" x14ac:dyDescent="0.25">
      <c r="D46" s="209">
        <f t="array" ref="D46">IFERROR(INDEX(ExcValue!$A$8:$A2044, MATCH(0,COUNTIF($D$1:D45,ExcValue!$A$8:$A2044), 0)),"")</f>
        <v>60269</v>
      </c>
      <c r="E46" s="207">
        <f>IFERROR(VLOOKUP(D46,ExcValue!A52:C2044,3,FALSE),"")</f>
        <v>8185</v>
      </c>
      <c r="F46" s="209">
        <f t="array" ref="F46">IFERROR(IF(D46="","",INDEX(ExcValue!$I$8:$I$2000, MATCH(D46&amp;23,ExcValue!$A$8:$A$2000&amp;ExcValue!$H$8:$H$2000,0))),"")</f>
        <v>1040</v>
      </c>
      <c r="G46" s="210">
        <f t="shared" si="0"/>
        <v>1</v>
      </c>
      <c r="H46" s="209">
        <f t="array" ref="H46">IFERROR(IF(D46="","",INDEX(ExcValue!$I$8:$I$2000, MATCH(D46&amp;24,ExcValue!$A$8:$A$2000&amp;ExcValue!$H$8:$H$2000,0))),"")</f>
        <v>250</v>
      </c>
      <c r="I46" s="210">
        <f t="shared" si="1"/>
        <v>1</v>
      </c>
      <c r="J46" s="209" t="str">
        <f t="array" ref="J46">IFERROR(IF(D46="","",INDEX(ExcValue!$I$8:$I$2000, MATCH(D46&amp;74,ExcValue!$A$8:$A$2000&amp;ExcValue!$H$8:$H$2000,0))),"")</f>
        <v/>
      </c>
      <c r="K46" s="210">
        <f t="shared" si="2"/>
        <v>0</v>
      </c>
      <c r="L46" s="209" t="str">
        <f t="array" ref="L46">IFERROR(IF(D46="","",INDEX(ExcValue!$I$8:$I$2000, MATCH(D46&amp;54,ExcValue!$A$8:$A$2000&amp;ExcValue!$H$8:$H$2000,0))),"")</f>
        <v/>
      </c>
      <c r="M46" s="210">
        <f t="shared" si="3"/>
        <v>0</v>
      </c>
      <c r="O46" s="207" t="str">
        <f>IF(ISNUMBER(PT_ExcValue!A46),PT_ExcValue!A46,"")</f>
        <v/>
      </c>
      <c r="P46" s="207" t="str">
        <f>IF(PT_ExcValue!C46=0,"",PT_ExcValue!B46/PT_ExcValue!C46)</f>
        <v/>
      </c>
      <c r="Q46" s="207" t="str">
        <f>IF(PT_ExcValue!E46=0,"",PT_ExcValue!D46/PT_ExcValue!E46)</f>
        <v/>
      </c>
      <c r="R46" s="207" t="str">
        <f>IF(PT_ExcValue!G46=0,"",PT_ExcValue!F46/PT_ExcValue!G46)</f>
        <v/>
      </c>
      <c r="S46" s="207" t="str">
        <f>IF(PT_ExcValue!I46=0,"",PT_ExcValue!H46/PT_ExcValue!I46)</f>
        <v/>
      </c>
    </row>
    <row r="47" spans="4:19" x14ac:dyDescent="0.25">
      <c r="D47" s="209">
        <f t="array" ref="D47">IFERROR(INDEX(ExcValue!$A$8:$A2045, MATCH(0,COUNTIF($D$1:D46,ExcValue!$A$8:$A2045), 0)),"")</f>
        <v>57329</v>
      </c>
      <c r="E47" s="207">
        <f>IFERROR(VLOOKUP(D47,ExcValue!A53:C2045,3,FALSE),"")</f>
        <v>8206</v>
      </c>
      <c r="F47" s="209">
        <f t="array" ref="F47">IFERROR(IF(D47="","",INDEX(ExcValue!$I$8:$I$2000, MATCH(D47&amp;23,ExcValue!$A$8:$A$2000&amp;ExcValue!$H$8:$H$2000,0))),"")</f>
        <v>1950</v>
      </c>
      <c r="G47" s="210">
        <f t="shared" si="0"/>
        <v>1</v>
      </c>
      <c r="H47" s="209">
        <f t="array" ref="H47">IFERROR(IF(D47="","",INDEX(ExcValue!$I$8:$I$2000, MATCH(D47&amp;24,ExcValue!$A$8:$A$2000&amp;ExcValue!$H$8:$H$2000,0))),"")</f>
        <v>277</v>
      </c>
      <c r="I47" s="210">
        <f t="shared" si="1"/>
        <v>1</v>
      </c>
      <c r="J47" s="209" t="str">
        <f t="array" ref="J47">IFERROR(IF(D47="","",INDEX(ExcValue!$I$8:$I$2000, MATCH(D47&amp;74,ExcValue!$A$8:$A$2000&amp;ExcValue!$H$8:$H$2000,0))),"")</f>
        <v/>
      </c>
      <c r="K47" s="210">
        <f t="shared" si="2"/>
        <v>0</v>
      </c>
      <c r="L47" s="209" t="str">
        <f t="array" ref="L47">IFERROR(IF(D47="","",INDEX(ExcValue!$I$8:$I$2000, MATCH(D47&amp;54,ExcValue!$A$8:$A$2000&amp;ExcValue!$H$8:$H$2000,0))),"")</f>
        <v/>
      </c>
      <c r="M47" s="210">
        <f t="shared" si="3"/>
        <v>0</v>
      </c>
      <c r="O47" s="207" t="str">
        <f>IF(ISNUMBER(PT_ExcValue!A47),PT_ExcValue!A47,"")</f>
        <v/>
      </c>
      <c r="P47" s="207" t="str">
        <f>IF(PT_ExcValue!C47=0,"",PT_ExcValue!B47/PT_ExcValue!C47)</f>
        <v/>
      </c>
      <c r="Q47" s="207" t="str">
        <f>IF(PT_ExcValue!E47=0,"",PT_ExcValue!D47/PT_ExcValue!E47)</f>
        <v/>
      </c>
      <c r="R47" s="207" t="str">
        <f>IF(PT_ExcValue!G47=0,"",PT_ExcValue!F47/PT_ExcValue!G47)</f>
        <v/>
      </c>
      <c r="S47" s="207" t="str">
        <f>IF(PT_ExcValue!I47=0,"",PT_ExcValue!H47/PT_ExcValue!I47)</f>
        <v/>
      </c>
    </row>
    <row r="48" spans="4:19" x14ac:dyDescent="0.25">
      <c r="D48" s="209">
        <f t="array" ref="D48">IFERROR(INDEX(ExcValue!$A$8:$A2046, MATCH(0,COUNTIF($D$1:D47,ExcValue!$A$8:$A2046), 0)),"")</f>
        <v>58168</v>
      </c>
      <c r="E48" s="207">
        <f>IFERROR(VLOOKUP(D48,ExcValue!A54:C2046,3,FALSE),"")</f>
        <v>8206</v>
      </c>
      <c r="F48" s="209">
        <f t="array" ref="F48">IFERROR(IF(D48="","",INDEX(ExcValue!$I$8:$I$2000, MATCH(D48&amp;23,ExcValue!$A$8:$A$2000&amp;ExcValue!$H$8:$H$2000,0))),"")</f>
        <v>1870</v>
      </c>
      <c r="G48" s="210">
        <f t="shared" si="0"/>
        <v>1</v>
      </c>
      <c r="H48" s="209">
        <f t="array" ref="H48">IFERROR(IF(D48="","",INDEX(ExcValue!$I$8:$I$2000, MATCH(D48&amp;24,ExcValue!$A$8:$A$2000&amp;ExcValue!$H$8:$H$2000,0))),"")</f>
        <v>193</v>
      </c>
      <c r="I48" s="210">
        <f t="shared" si="1"/>
        <v>1</v>
      </c>
      <c r="J48" s="209" t="str">
        <f t="array" ref="J48">IFERROR(IF(D48="","",INDEX(ExcValue!$I$8:$I$2000, MATCH(D48&amp;74,ExcValue!$A$8:$A$2000&amp;ExcValue!$H$8:$H$2000,0))),"")</f>
        <v/>
      </c>
      <c r="K48" s="210">
        <f t="shared" si="2"/>
        <v>0</v>
      </c>
      <c r="L48" s="209" t="str">
        <f t="array" ref="L48">IFERROR(IF(D48="","",INDEX(ExcValue!$I$8:$I$2000, MATCH(D48&amp;54,ExcValue!$A$8:$A$2000&amp;ExcValue!$H$8:$H$2000,0))),"")</f>
        <v/>
      </c>
      <c r="M48" s="210">
        <f t="shared" si="3"/>
        <v>0</v>
      </c>
      <c r="O48" s="207" t="str">
        <f>IF(ISNUMBER(PT_ExcValue!A48),PT_ExcValue!A48,"")</f>
        <v/>
      </c>
      <c r="P48" s="207" t="str">
        <f>IF(PT_ExcValue!C48=0,"",PT_ExcValue!B48/PT_ExcValue!C48)</f>
        <v/>
      </c>
      <c r="Q48" s="207" t="str">
        <f>IF(PT_ExcValue!E48=0,"",PT_ExcValue!D48/PT_ExcValue!E48)</f>
        <v/>
      </c>
      <c r="R48" s="207" t="str">
        <f>IF(PT_ExcValue!G48=0,"",PT_ExcValue!F48/PT_ExcValue!G48)</f>
        <v/>
      </c>
      <c r="S48" s="207" t="str">
        <f>IF(PT_ExcValue!I48=0,"",PT_ExcValue!H48/PT_ExcValue!I48)</f>
        <v/>
      </c>
    </row>
    <row r="49" spans="4:19" x14ac:dyDescent="0.25">
      <c r="D49" s="209">
        <f t="array" ref="D49">IFERROR(INDEX(ExcValue!$A$8:$A2047, MATCH(0,COUNTIF($D$1:D48,ExcValue!$A$8:$A2047), 0)),"")</f>
        <v>59677</v>
      </c>
      <c r="E49" s="207">
        <f>IFERROR(VLOOKUP(D49,ExcValue!A55:C2047,3,FALSE),"")</f>
        <v>8206</v>
      </c>
      <c r="F49" s="209">
        <f t="array" ref="F49">IFERROR(IF(D49="","",INDEX(ExcValue!$I$8:$I$2000, MATCH(D49&amp;23,ExcValue!$A$8:$A$2000&amp;ExcValue!$H$8:$H$2000,0))),"")</f>
        <v>2335</v>
      </c>
      <c r="G49" s="210">
        <f t="shared" si="0"/>
        <v>1</v>
      </c>
      <c r="H49" s="209">
        <f t="array" ref="H49">IFERROR(IF(D49="","",INDEX(ExcValue!$I$8:$I$2000, MATCH(D49&amp;24,ExcValue!$A$8:$A$2000&amp;ExcValue!$H$8:$H$2000,0))),"")</f>
        <v>413</v>
      </c>
      <c r="I49" s="210">
        <f t="shared" si="1"/>
        <v>1</v>
      </c>
      <c r="J49" s="209" t="str">
        <f t="array" ref="J49">IFERROR(IF(D49="","",INDEX(ExcValue!$I$8:$I$2000, MATCH(D49&amp;74,ExcValue!$A$8:$A$2000&amp;ExcValue!$H$8:$H$2000,0))),"")</f>
        <v/>
      </c>
      <c r="K49" s="210">
        <f t="shared" si="2"/>
        <v>0</v>
      </c>
      <c r="L49" s="209" t="str">
        <f t="array" ref="L49">IFERROR(IF(D49="","",INDEX(ExcValue!$I$8:$I$2000, MATCH(D49&amp;54,ExcValue!$A$8:$A$2000&amp;ExcValue!$H$8:$H$2000,0))),"")</f>
        <v/>
      </c>
      <c r="M49" s="210">
        <f t="shared" si="3"/>
        <v>0</v>
      </c>
      <c r="O49" s="207" t="str">
        <f>IF(ISNUMBER(PT_ExcValue!A49),PT_ExcValue!A49,"")</f>
        <v/>
      </c>
      <c r="P49" s="207" t="str">
        <f>IF(PT_ExcValue!C49=0,"",PT_ExcValue!B49/PT_ExcValue!C49)</f>
        <v/>
      </c>
      <c r="Q49" s="207" t="str">
        <f>IF(PT_ExcValue!E49=0,"",PT_ExcValue!D49/PT_ExcValue!E49)</f>
        <v/>
      </c>
      <c r="R49" s="207" t="str">
        <f>IF(PT_ExcValue!G49=0,"",PT_ExcValue!F49/PT_ExcValue!G49)</f>
        <v/>
      </c>
      <c r="S49" s="207" t="str">
        <f>IF(PT_ExcValue!I49=0,"",PT_ExcValue!H49/PT_ExcValue!I49)</f>
        <v/>
      </c>
    </row>
    <row r="50" spans="4:19" x14ac:dyDescent="0.25">
      <c r="D50" s="209">
        <f t="array" ref="D50">IFERROR(INDEX(ExcValue!$A$8:$A2048, MATCH(0,COUNTIF($D$1:D49,ExcValue!$A$8:$A2048), 0)),"")</f>
        <v>57335</v>
      </c>
      <c r="E50" s="207">
        <f>IFERROR(VLOOKUP(D50,ExcValue!A56:C2048,3,FALSE),"")</f>
        <v>8293</v>
      </c>
      <c r="F50" s="209">
        <f t="array" ref="F50">IFERROR(IF(D50="","",INDEX(ExcValue!$I$8:$I$2000, MATCH(D50&amp;23,ExcValue!$A$8:$A$2000&amp;ExcValue!$H$8:$H$2000,0))),"")</f>
        <v>912</v>
      </c>
      <c r="G50" s="210">
        <f t="shared" si="0"/>
        <v>1</v>
      </c>
      <c r="H50" s="209">
        <f t="array" ref="H50">IFERROR(IF(D50="","",INDEX(ExcValue!$I$8:$I$2000, MATCH(D50&amp;24,ExcValue!$A$8:$A$2000&amp;ExcValue!$H$8:$H$2000,0))),"")</f>
        <v>197</v>
      </c>
      <c r="I50" s="210">
        <f t="shared" si="1"/>
        <v>1</v>
      </c>
      <c r="J50" s="209" t="str">
        <f t="array" ref="J50">IFERROR(IF(D50="","",INDEX(ExcValue!$I$8:$I$2000, MATCH(D50&amp;74,ExcValue!$A$8:$A$2000&amp;ExcValue!$H$8:$H$2000,0))),"")</f>
        <v/>
      </c>
      <c r="K50" s="210">
        <f t="shared" si="2"/>
        <v>0</v>
      </c>
      <c r="L50" s="209" t="str">
        <f t="array" ref="L50">IFERROR(IF(D50="","",INDEX(ExcValue!$I$8:$I$2000, MATCH(D50&amp;54,ExcValue!$A$8:$A$2000&amp;ExcValue!$H$8:$H$2000,0))),"")</f>
        <v/>
      </c>
      <c r="M50" s="210">
        <f t="shared" si="3"/>
        <v>0</v>
      </c>
      <c r="O50" s="207" t="str">
        <f>IF(ISNUMBER(PT_ExcValue!A50),PT_ExcValue!A50,"")</f>
        <v/>
      </c>
      <c r="P50" s="207" t="str">
        <f>IF(PT_ExcValue!C50=0,"",PT_ExcValue!B50/PT_ExcValue!C50)</f>
        <v/>
      </c>
      <c r="Q50" s="207" t="str">
        <f>IF(PT_ExcValue!E50=0,"",PT_ExcValue!D50/PT_ExcValue!E50)</f>
        <v/>
      </c>
      <c r="R50" s="207" t="str">
        <f>IF(PT_ExcValue!G50=0,"",PT_ExcValue!F50/PT_ExcValue!G50)</f>
        <v/>
      </c>
      <c r="S50" s="207" t="str">
        <f>IF(PT_ExcValue!I50=0,"",PT_ExcValue!H50/PT_ExcValue!I50)</f>
        <v/>
      </c>
    </row>
    <row r="51" spans="4:19" x14ac:dyDescent="0.25">
      <c r="D51" s="209">
        <f t="array" ref="D51">IFERROR(INDEX(ExcValue!$A$8:$A2049, MATCH(0,COUNTIF($D$1:D50,ExcValue!$A$8:$A2049), 0)),"")</f>
        <v>58567</v>
      </c>
      <c r="E51" s="207">
        <f>IFERROR(VLOOKUP(D51,ExcValue!A57:C2049,3,FALSE),"")</f>
        <v>8293</v>
      </c>
      <c r="F51" s="209">
        <f t="array" ref="F51">IFERROR(IF(D51="","",INDEX(ExcValue!$I$8:$I$2000, MATCH(D51&amp;23,ExcValue!$A$8:$A$2000&amp;ExcValue!$H$8:$H$2000,0))),"")</f>
        <v>1365</v>
      </c>
      <c r="G51" s="210">
        <f t="shared" si="0"/>
        <v>1</v>
      </c>
      <c r="H51" s="209">
        <f t="array" ref="H51">IFERROR(IF(D51="","",INDEX(ExcValue!$I$8:$I$2000, MATCH(D51&amp;24,ExcValue!$A$8:$A$2000&amp;ExcValue!$H$8:$H$2000,0))),"")</f>
        <v>276</v>
      </c>
      <c r="I51" s="210">
        <f t="shared" si="1"/>
        <v>1</v>
      </c>
      <c r="J51" s="209" t="str">
        <f t="array" ref="J51">IFERROR(IF(D51="","",INDEX(ExcValue!$I$8:$I$2000, MATCH(D51&amp;74,ExcValue!$A$8:$A$2000&amp;ExcValue!$H$8:$H$2000,0))),"")</f>
        <v/>
      </c>
      <c r="K51" s="210">
        <f t="shared" si="2"/>
        <v>0</v>
      </c>
      <c r="L51" s="209" t="str">
        <f t="array" ref="L51">IFERROR(IF(D51="","",INDEX(ExcValue!$I$8:$I$2000, MATCH(D51&amp;54,ExcValue!$A$8:$A$2000&amp;ExcValue!$H$8:$H$2000,0))),"")</f>
        <v/>
      </c>
      <c r="M51" s="210">
        <f t="shared" si="3"/>
        <v>0</v>
      </c>
      <c r="O51" s="207" t="str">
        <f>IF(ISNUMBER(PT_ExcValue!A51),PT_ExcValue!A51,"")</f>
        <v/>
      </c>
      <c r="P51" s="207" t="str">
        <f>IF(PT_ExcValue!C51=0,"",PT_ExcValue!B51/PT_ExcValue!C51)</f>
        <v/>
      </c>
      <c r="Q51" s="207" t="str">
        <f>IF(PT_ExcValue!E51=0,"",PT_ExcValue!D51/PT_ExcValue!E51)</f>
        <v/>
      </c>
      <c r="R51" s="207" t="str">
        <f>IF(PT_ExcValue!G51=0,"",PT_ExcValue!F51/PT_ExcValue!G51)</f>
        <v/>
      </c>
      <c r="S51" s="207" t="str">
        <f>IF(PT_ExcValue!I51=0,"",PT_ExcValue!H51/PT_ExcValue!I51)</f>
        <v/>
      </c>
    </row>
    <row r="52" spans="4:19" x14ac:dyDescent="0.25">
      <c r="D52" s="209">
        <f t="array" ref="D52">IFERROR(INDEX(ExcValue!$A$8:$A2050, MATCH(0,COUNTIF($D$1:D51,ExcValue!$A$8:$A2050), 0)),"")</f>
        <v>59688</v>
      </c>
      <c r="E52" s="207">
        <f>IFERROR(VLOOKUP(D52,ExcValue!A58:C2050,3,FALSE),"")</f>
        <v>8293</v>
      </c>
      <c r="F52" s="209">
        <f t="array" ref="F52">IFERROR(IF(D52="","",INDEX(ExcValue!$I$8:$I$2000, MATCH(D52&amp;23,ExcValue!$A$8:$A$2000&amp;ExcValue!$H$8:$H$2000,0))),"")</f>
        <v>457</v>
      </c>
      <c r="G52" s="210">
        <f t="shared" si="0"/>
        <v>1</v>
      </c>
      <c r="H52" s="209">
        <f t="array" ref="H52">IFERROR(IF(D52="","",INDEX(ExcValue!$I$8:$I$2000, MATCH(D52&amp;24,ExcValue!$A$8:$A$2000&amp;ExcValue!$H$8:$H$2000,0))),"")</f>
        <v>589</v>
      </c>
      <c r="I52" s="210">
        <f t="shared" si="1"/>
        <v>1</v>
      </c>
      <c r="J52" s="209" t="str">
        <f t="array" ref="J52">IFERROR(IF(D52="","",INDEX(ExcValue!$I$8:$I$2000, MATCH(D52&amp;74,ExcValue!$A$8:$A$2000&amp;ExcValue!$H$8:$H$2000,0))),"")</f>
        <v/>
      </c>
      <c r="K52" s="210">
        <f t="shared" si="2"/>
        <v>0</v>
      </c>
      <c r="L52" s="209" t="str">
        <f t="array" ref="L52">IFERROR(IF(D52="","",INDEX(ExcValue!$I$8:$I$2000, MATCH(D52&amp;54,ExcValue!$A$8:$A$2000&amp;ExcValue!$H$8:$H$2000,0))),"")</f>
        <v/>
      </c>
      <c r="M52" s="210">
        <f t="shared" si="3"/>
        <v>0</v>
      </c>
      <c r="O52" s="207" t="str">
        <f>IF(ISNUMBER(PT_ExcValue!A52),PT_ExcValue!A52,"")</f>
        <v/>
      </c>
      <c r="P52" s="207" t="str">
        <f>IF(PT_ExcValue!C52=0,"",PT_ExcValue!B52/PT_ExcValue!C52)</f>
        <v/>
      </c>
      <c r="Q52" s="207" t="str">
        <f>IF(PT_ExcValue!E52=0,"",PT_ExcValue!D52/PT_ExcValue!E52)</f>
        <v/>
      </c>
      <c r="R52" s="207" t="str">
        <f>IF(PT_ExcValue!G52=0,"",PT_ExcValue!F52/PT_ExcValue!G52)</f>
        <v/>
      </c>
      <c r="S52" s="207" t="str">
        <f>IF(PT_ExcValue!I52=0,"",PT_ExcValue!H52/PT_ExcValue!I52)</f>
        <v/>
      </c>
    </row>
    <row r="53" spans="4:19" x14ac:dyDescent="0.25">
      <c r="D53" s="209">
        <f t="array" ref="D53">IFERROR(INDEX(ExcValue!$A$8:$A2051, MATCH(0,COUNTIF($D$1:D52,ExcValue!$A$8:$A2051), 0)),"")</f>
        <v>57315</v>
      </c>
      <c r="E53" s="207">
        <f>IFERROR(VLOOKUP(D53,ExcValue!A59:C2051,3,FALSE),"")</f>
        <v>8205</v>
      </c>
      <c r="F53" s="209">
        <f t="array" ref="F53">IFERROR(IF(D53="","",INDEX(ExcValue!$I$8:$I$2000, MATCH(D53&amp;23,ExcValue!$A$8:$A$2000&amp;ExcValue!$H$8:$H$2000,0))),"")</f>
        <v>1405</v>
      </c>
      <c r="G53" s="210">
        <f t="shared" si="0"/>
        <v>1</v>
      </c>
      <c r="H53" s="209">
        <f t="array" ref="H53">IFERROR(IF(D53="","",INDEX(ExcValue!$I$8:$I$2000, MATCH(D53&amp;24,ExcValue!$A$8:$A$2000&amp;ExcValue!$H$8:$H$2000,0))),"")</f>
        <v>341</v>
      </c>
      <c r="I53" s="210">
        <f t="shared" si="1"/>
        <v>1</v>
      </c>
      <c r="J53" s="209" t="str">
        <f t="array" ref="J53">IFERROR(IF(D53="","",INDEX(ExcValue!$I$8:$I$2000, MATCH(D53&amp;74,ExcValue!$A$8:$A$2000&amp;ExcValue!$H$8:$H$2000,0))),"")</f>
        <v/>
      </c>
      <c r="K53" s="210">
        <f t="shared" si="2"/>
        <v>0</v>
      </c>
      <c r="L53" s="209" t="str">
        <f t="array" ref="L53">IFERROR(IF(D53="","",INDEX(ExcValue!$I$8:$I$2000, MATCH(D53&amp;54,ExcValue!$A$8:$A$2000&amp;ExcValue!$H$8:$H$2000,0))),"")</f>
        <v/>
      </c>
      <c r="M53" s="210">
        <f t="shared" si="3"/>
        <v>0</v>
      </c>
      <c r="O53" s="207" t="str">
        <f>IF(ISNUMBER(PT_ExcValue!A53),PT_ExcValue!A53,"")</f>
        <v/>
      </c>
      <c r="P53" s="207" t="str">
        <f>IF(PT_ExcValue!C53=0,"",PT_ExcValue!B53/PT_ExcValue!C53)</f>
        <v/>
      </c>
      <c r="Q53" s="207" t="str">
        <f>IF(PT_ExcValue!E53=0,"",PT_ExcValue!D53/PT_ExcValue!E53)</f>
        <v/>
      </c>
      <c r="R53" s="207" t="str">
        <f>IF(PT_ExcValue!G53=0,"",PT_ExcValue!F53/PT_ExcValue!G53)</f>
        <v/>
      </c>
      <c r="S53" s="207" t="str">
        <f>IF(PT_ExcValue!I53=0,"",PT_ExcValue!H53/PT_ExcValue!I53)</f>
        <v/>
      </c>
    </row>
    <row r="54" spans="4:19" x14ac:dyDescent="0.25">
      <c r="D54" s="209">
        <f t="array" ref="D54">IFERROR(INDEX(ExcValue!$A$8:$A2052, MATCH(0,COUNTIF($D$1:D53,ExcValue!$A$8:$A2052), 0)),"")</f>
        <v>58606</v>
      </c>
      <c r="E54" s="207">
        <f>IFERROR(VLOOKUP(D54,ExcValue!A60:C2052,3,FALSE),"")</f>
        <v>8205</v>
      </c>
      <c r="F54" s="209">
        <f t="array" ref="F54">IFERROR(IF(D54="","",INDEX(ExcValue!$I$8:$I$2000, MATCH(D54&amp;23,ExcValue!$A$8:$A$2000&amp;ExcValue!$H$8:$H$2000,0))),"")</f>
        <v>9890</v>
      </c>
      <c r="G54" s="210">
        <f t="shared" si="0"/>
        <v>1</v>
      </c>
      <c r="H54" s="209">
        <f t="array" ref="H54">IFERROR(IF(D54="","",INDEX(ExcValue!$I$8:$I$2000, MATCH(D54&amp;24,ExcValue!$A$8:$A$2000&amp;ExcValue!$H$8:$H$2000,0))),"")</f>
        <v>1800</v>
      </c>
      <c r="I54" s="210">
        <f t="shared" si="1"/>
        <v>1</v>
      </c>
      <c r="J54" s="209" t="str">
        <f t="array" ref="J54">IFERROR(IF(D54="","",INDEX(ExcValue!$I$8:$I$2000, MATCH(D54&amp;74,ExcValue!$A$8:$A$2000&amp;ExcValue!$H$8:$H$2000,0))),"")</f>
        <v/>
      </c>
      <c r="K54" s="210">
        <f t="shared" si="2"/>
        <v>0</v>
      </c>
      <c r="L54" s="209" t="str">
        <f t="array" ref="L54">IFERROR(IF(D54="","",INDEX(ExcValue!$I$8:$I$2000, MATCH(D54&amp;54,ExcValue!$A$8:$A$2000&amp;ExcValue!$H$8:$H$2000,0))),"")</f>
        <v/>
      </c>
      <c r="M54" s="210">
        <f t="shared" si="3"/>
        <v>0</v>
      </c>
      <c r="O54" s="207" t="str">
        <f>IF(ISNUMBER(PT_ExcValue!A54),PT_ExcValue!A54,"")</f>
        <v/>
      </c>
      <c r="P54" s="207" t="str">
        <f>IF(PT_ExcValue!C54=0,"",PT_ExcValue!B54/PT_ExcValue!C54)</f>
        <v/>
      </c>
      <c r="Q54" s="207" t="str">
        <f>IF(PT_ExcValue!E54=0,"",PT_ExcValue!D54/PT_ExcValue!E54)</f>
        <v/>
      </c>
      <c r="R54" s="207" t="str">
        <f>IF(PT_ExcValue!G54=0,"",PT_ExcValue!F54/PT_ExcValue!G54)</f>
        <v/>
      </c>
      <c r="S54" s="207" t="str">
        <f>IF(PT_ExcValue!I54=0,"",PT_ExcValue!H54/PT_ExcValue!I54)</f>
        <v/>
      </c>
    </row>
    <row r="55" spans="4:19" x14ac:dyDescent="0.25">
      <c r="D55" s="209">
        <f t="array" ref="D55">IFERROR(INDEX(ExcValue!$A$8:$A2053, MATCH(0,COUNTIF($D$1:D54,ExcValue!$A$8:$A2053), 0)),"")</f>
        <v>59695</v>
      </c>
      <c r="E55" s="207">
        <f>IFERROR(VLOOKUP(D55,ExcValue!A61:C2053,3,FALSE),"")</f>
        <v>8205</v>
      </c>
      <c r="F55" s="209">
        <f t="array" ref="F55">IFERROR(IF(D55="","",INDEX(ExcValue!$I$8:$I$2000, MATCH(D55&amp;23,ExcValue!$A$8:$A$2000&amp;ExcValue!$H$8:$H$2000,0))),"")</f>
        <v>297</v>
      </c>
      <c r="G55" s="210">
        <f t="shared" si="0"/>
        <v>1</v>
      </c>
      <c r="H55" s="209">
        <f t="array" ref="H55">IFERROR(IF(D55="","",INDEX(ExcValue!$I$8:$I$2000, MATCH(D55&amp;24,ExcValue!$A$8:$A$2000&amp;ExcValue!$H$8:$H$2000,0))),"")</f>
        <v>48</v>
      </c>
      <c r="I55" s="210">
        <f t="shared" si="1"/>
        <v>1</v>
      </c>
      <c r="J55" s="209" t="str">
        <f t="array" ref="J55">IFERROR(IF(D55="","",INDEX(ExcValue!$I$8:$I$2000, MATCH(D55&amp;74,ExcValue!$A$8:$A$2000&amp;ExcValue!$H$8:$H$2000,0))),"")</f>
        <v/>
      </c>
      <c r="K55" s="210">
        <f t="shared" si="2"/>
        <v>0</v>
      </c>
      <c r="L55" s="209" t="str">
        <f t="array" ref="L55">IFERROR(IF(D55="","",INDEX(ExcValue!$I$8:$I$2000, MATCH(D55&amp;54,ExcValue!$A$8:$A$2000&amp;ExcValue!$H$8:$H$2000,0))),"")</f>
        <v/>
      </c>
      <c r="M55" s="210">
        <f t="shared" si="3"/>
        <v>0</v>
      </c>
      <c r="O55" s="207" t="str">
        <f>IF(ISNUMBER(PT_ExcValue!A55),PT_ExcValue!A55,"")</f>
        <v/>
      </c>
      <c r="P55" s="207" t="str">
        <f>IF(PT_ExcValue!C55=0,"",PT_ExcValue!B55/PT_ExcValue!C55)</f>
        <v/>
      </c>
      <c r="Q55" s="207" t="str">
        <f>IF(PT_ExcValue!E55=0,"",PT_ExcValue!D55/PT_ExcValue!E55)</f>
        <v/>
      </c>
      <c r="R55" s="207" t="str">
        <f>IF(PT_ExcValue!G55=0,"",PT_ExcValue!F55/PT_ExcValue!G55)</f>
        <v/>
      </c>
      <c r="S55" s="207" t="str">
        <f>IF(PT_ExcValue!I55=0,"",PT_ExcValue!H55/PT_ExcValue!I55)</f>
        <v/>
      </c>
    </row>
    <row r="56" spans="4:19" x14ac:dyDescent="0.25">
      <c r="D56" s="209">
        <f t="array" ref="D56">IFERROR(INDEX(ExcValue!$A$8:$A2054, MATCH(0,COUNTIF($D$1:D55,ExcValue!$A$8:$A2054), 0)),"")</f>
        <v>57744</v>
      </c>
      <c r="E56" s="207">
        <f>IFERROR(VLOOKUP(D56,ExcValue!A62:C2054,3,FALSE),"")</f>
        <v>7452</v>
      </c>
      <c r="F56" s="209">
        <f t="array" ref="F56">IFERROR(IF(D56="","",INDEX(ExcValue!$I$8:$I$2000, MATCH(D56&amp;23,ExcValue!$A$8:$A$2000&amp;ExcValue!$H$8:$H$2000,0))),"")</f>
        <v>59</v>
      </c>
      <c r="G56" s="210">
        <f t="shared" si="0"/>
        <v>1</v>
      </c>
      <c r="H56" s="209" t="str">
        <f t="array" ref="H56">IFERROR(IF(D56="","",INDEX(ExcValue!$I$8:$I$2000, MATCH(D56&amp;24,ExcValue!$A$8:$A$2000&amp;ExcValue!$H$8:$H$2000,0))),"")</f>
        <v/>
      </c>
      <c r="I56" s="210">
        <f t="shared" si="1"/>
        <v>0</v>
      </c>
      <c r="J56" s="209" t="str">
        <f t="array" ref="J56">IFERROR(IF(D56="","",INDEX(ExcValue!$I$8:$I$2000, MATCH(D56&amp;74,ExcValue!$A$8:$A$2000&amp;ExcValue!$H$8:$H$2000,0))),"")</f>
        <v/>
      </c>
      <c r="K56" s="210">
        <f t="shared" si="2"/>
        <v>0</v>
      </c>
      <c r="L56" s="209" t="str">
        <f t="array" ref="L56">IFERROR(IF(D56="","",INDEX(ExcValue!$I$8:$I$2000, MATCH(D56&amp;54,ExcValue!$A$8:$A$2000&amp;ExcValue!$H$8:$H$2000,0))),"")</f>
        <v/>
      </c>
      <c r="M56" s="210">
        <f t="shared" si="3"/>
        <v>0</v>
      </c>
      <c r="O56" s="207" t="str">
        <f>IF(ISNUMBER(PT_ExcValue!A56),PT_ExcValue!A56,"")</f>
        <v/>
      </c>
      <c r="P56" s="207" t="str">
        <f>IF(PT_ExcValue!C56=0,"",PT_ExcValue!B56/PT_ExcValue!C56)</f>
        <v/>
      </c>
      <c r="Q56" s="207" t="str">
        <f>IF(PT_ExcValue!E56=0,"",PT_ExcValue!D56/PT_ExcValue!E56)</f>
        <v/>
      </c>
      <c r="R56" s="207" t="str">
        <f>IF(PT_ExcValue!G56=0,"",PT_ExcValue!F56/PT_ExcValue!G56)</f>
        <v/>
      </c>
      <c r="S56" s="207" t="str">
        <f>IF(PT_ExcValue!I56=0,"",PT_ExcValue!H56/PT_ExcValue!I56)</f>
        <v/>
      </c>
    </row>
    <row r="57" spans="4:19" x14ac:dyDescent="0.25">
      <c r="D57" s="209">
        <f t="array" ref="D57">IFERROR(INDEX(ExcValue!$A$8:$A2055, MATCH(0,COUNTIF($D$1:D56,ExcValue!$A$8:$A2055), 0)),"")</f>
        <v>60061</v>
      </c>
      <c r="E57" s="207">
        <f>IFERROR(VLOOKUP(D57,ExcValue!A63:C2055,3,FALSE),"")</f>
        <v>7452</v>
      </c>
      <c r="F57" s="209">
        <f t="array" ref="F57">IFERROR(IF(D57="","",INDEX(ExcValue!$I$8:$I$2000, MATCH(D57&amp;23,ExcValue!$A$8:$A$2000&amp;ExcValue!$H$8:$H$2000,0))),"")</f>
        <v>219</v>
      </c>
      <c r="G57" s="210">
        <f t="shared" si="0"/>
        <v>1</v>
      </c>
      <c r="H57" s="209" t="str">
        <f t="array" ref="H57">IFERROR(IF(D57="","",INDEX(ExcValue!$I$8:$I$2000, MATCH(D57&amp;24,ExcValue!$A$8:$A$2000&amp;ExcValue!$H$8:$H$2000,0))),"")</f>
        <v/>
      </c>
      <c r="I57" s="210">
        <f t="shared" si="1"/>
        <v>0</v>
      </c>
      <c r="J57" s="209" t="str">
        <f t="array" ref="J57">IFERROR(IF(D57="","",INDEX(ExcValue!$I$8:$I$2000, MATCH(D57&amp;74,ExcValue!$A$8:$A$2000&amp;ExcValue!$H$8:$H$2000,0))),"")</f>
        <v/>
      </c>
      <c r="K57" s="210">
        <f t="shared" si="2"/>
        <v>0</v>
      </c>
      <c r="L57" s="209" t="str">
        <f t="array" ref="L57">IFERROR(IF(D57="","",INDEX(ExcValue!$I$8:$I$2000, MATCH(D57&amp;54,ExcValue!$A$8:$A$2000&amp;ExcValue!$H$8:$H$2000,0))),"")</f>
        <v/>
      </c>
      <c r="M57" s="210">
        <f t="shared" si="3"/>
        <v>0</v>
      </c>
      <c r="O57" s="207" t="str">
        <f>IF(ISNUMBER(PT_ExcValue!A57),PT_ExcValue!A57,"")</f>
        <v/>
      </c>
      <c r="P57" s="207" t="str">
        <f>IF(PT_ExcValue!C57=0,"",PT_ExcValue!B57/PT_ExcValue!C57)</f>
        <v/>
      </c>
      <c r="Q57" s="207" t="str">
        <f>IF(PT_ExcValue!E57=0,"",PT_ExcValue!D57/PT_ExcValue!E57)</f>
        <v/>
      </c>
      <c r="R57" s="207" t="str">
        <f>IF(PT_ExcValue!G57=0,"",PT_ExcValue!F57/PT_ExcValue!G57)</f>
        <v/>
      </c>
      <c r="S57" s="207" t="str">
        <f>IF(PT_ExcValue!I57=0,"",PT_ExcValue!H57/PT_ExcValue!I57)</f>
        <v/>
      </c>
    </row>
    <row r="58" spans="4:19" x14ac:dyDescent="0.25">
      <c r="D58" s="209">
        <f t="array" ref="D58">IFERROR(INDEX(ExcValue!$A$8:$A2056, MATCH(0,COUNTIF($D$1:D57,ExcValue!$A$8:$A2056), 0)),"")</f>
        <v>57739</v>
      </c>
      <c r="E58" s="207">
        <f>IFERROR(VLOOKUP(D58,ExcValue!A64:C2056,3,FALSE),"")</f>
        <v>7445</v>
      </c>
      <c r="F58" s="209">
        <f t="array" ref="F58">IFERROR(IF(D58="","",INDEX(ExcValue!$I$8:$I$2000, MATCH(D58&amp;23,ExcValue!$A$8:$A$2000&amp;ExcValue!$H$8:$H$2000,0))),"")</f>
        <v>443</v>
      </c>
      <c r="G58" s="210">
        <f t="shared" si="0"/>
        <v>1</v>
      </c>
      <c r="H58" s="209" t="str">
        <f t="array" ref="H58">IFERROR(IF(D58="","",INDEX(ExcValue!$I$8:$I$2000, MATCH(D58&amp;24,ExcValue!$A$8:$A$2000&amp;ExcValue!$H$8:$H$2000,0))),"")</f>
        <v/>
      </c>
      <c r="I58" s="210">
        <f t="shared" si="1"/>
        <v>0</v>
      </c>
      <c r="J58" s="209" t="str">
        <f t="array" ref="J58">IFERROR(IF(D58="","",INDEX(ExcValue!$I$8:$I$2000, MATCH(D58&amp;74,ExcValue!$A$8:$A$2000&amp;ExcValue!$H$8:$H$2000,0))),"")</f>
        <v/>
      </c>
      <c r="K58" s="210">
        <f t="shared" si="2"/>
        <v>0</v>
      </c>
      <c r="L58" s="209" t="str">
        <f t="array" ref="L58">IFERROR(IF(D58="","",INDEX(ExcValue!$I$8:$I$2000, MATCH(D58&amp;54,ExcValue!$A$8:$A$2000&amp;ExcValue!$H$8:$H$2000,0))),"")</f>
        <v/>
      </c>
      <c r="M58" s="210">
        <f t="shared" si="3"/>
        <v>0</v>
      </c>
      <c r="O58" s="207" t="str">
        <f>IF(ISNUMBER(PT_ExcValue!A58),PT_ExcValue!A58,"")</f>
        <v/>
      </c>
      <c r="P58" s="207" t="str">
        <f>IF(PT_ExcValue!C58=0,"",PT_ExcValue!B58/PT_ExcValue!C58)</f>
        <v/>
      </c>
      <c r="Q58" s="207" t="str">
        <f>IF(PT_ExcValue!E58=0,"",PT_ExcValue!D58/PT_ExcValue!E58)</f>
        <v/>
      </c>
      <c r="R58" s="207" t="str">
        <f>IF(PT_ExcValue!G58=0,"",PT_ExcValue!F58/PT_ExcValue!G58)</f>
        <v/>
      </c>
      <c r="S58" s="207" t="str">
        <f>IF(PT_ExcValue!I58=0,"",PT_ExcValue!H58/PT_ExcValue!I58)</f>
        <v/>
      </c>
    </row>
    <row r="59" spans="4:19" x14ac:dyDescent="0.25">
      <c r="D59" s="209">
        <f t="array" ref="D59">IFERROR(INDEX(ExcValue!$A$8:$A2057, MATCH(0,COUNTIF($D$1:D58,ExcValue!$A$8:$A2057), 0)),"")</f>
        <v>57734</v>
      </c>
      <c r="E59" s="207">
        <f>IFERROR(VLOOKUP(D59,ExcValue!A65:C2057,3,FALSE),"")</f>
        <v>7740</v>
      </c>
      <c r="F59" s="209">
        <f t="array" ref="F59">IFERROR(IF(D59="","",INDEX(ExcValue!$I$8:$I$2000, MATCH(D59&amp;23,ExcValue!$A$8:$A$2000&amp;ExcValue!$H$8:$H$2000,0))),"")</f>
        <v>552</v>
      </c>
      <c r="G59" s="210">
        <f t="shared" si="0"/>
        <v>1</v>
      </c>
      <c r="H59" s="209" t="str">
        <f t="array" ref="H59">IFERROR(IF(D59="","",INDEX(ExcValue!$I$8:$I$2000, MATCH(D59&amp;24,ExcValue!$A$8:$A$2000&amp;ExcValue!$H$8:$H$2000,0))),"")</f>
        <v/>
      </c>
      <c r="I59" s="210">
        <f t="shared" si="1"/>
        <v>0</v>
      </c>
      <c r="J59" s="209" t="str">
        <f t="array" ref="J59">IFERROR(IF(D59="","",INDEX(ExcValue!$I$8:$I$2000, MATCH(D59&amp;74,ExcValue!$A$8:$A$2000&amp;ExcValue!$H$8:$H$2000,0))),"")</f>
        <v/>
      </c>
      <c r="K59" s="210">
        <f t="shared" si="2"/>
        <v>0</v>
      </c>
      <c r="L59" s="209" t="str">
        <f t="array" ref="L59">IFERROR(IF(D59="","",INDEX(ExcValue!$I$8:$I$2000, MATCH(D59&amp;54,ExcValue!$A$8:$A$2000&amp;ExcValue!$H$8:$H$2000,0))),"")</f>
        <v/>
      </c>
      <c r="M59" s="210">
        <f t="shared" si="3"/>
        <v>0</v>
      </c>
      <c r="O59" s="207" t="str">
        <f>IF(ISNUMBER(PT_ExcValue!A59),PT_ExcValue!A59,"")</f>
        <v/>
      </c>
      <c r="P59" s="207" t="str">
        <f>IF(PT_ExcValue!C59=0,"",PT_ExcValue!B59/PT_ExcValue!C59)</f>
        <v/>
      </c>
      <c r="Q59" s="207" t="str">
        <f>IF(PT_ExcValue!E59=0,"",PT_ExcValue!D59/PT_ExcValue!E59)</f>
        <v/>
      </c>
      <c r="R59" s="207" t="str">
        <f>IF(PT_ExcValue!G59=0,"",PT_ExcValue!F59/PT_ExcValue!G59)</f>
        <v/>
      </c>
      <c r="S59" s="207" t="str">
        <f>IF(PT_ExcValue!I59=0,"",PT_ExcValue!H59/PT_ExcValue!I59)</f>
        <v/>
      </c>
    </row>
    <row r="60" spans="4:19" x14ac:dyDescent="0.25">
      <c r="D60" s="209">
        <f t="array" ref="D60">IFERROR(INDEX(ExcValue!$A$8:$A2058, MATCH(0,COUNTIF($D$1:D59,ExcValue!$A$8:$A2058), 0)),"")</f>
        <v>57742</v>
      </c>
      <c r="E60" s="207">
        <f>IFERROR(VLOOKUP(D60,ExcValue!A66:C2058,3,FALSE),"")</f>
        <v>8201</v>
      </c>
      <c r="F60" s="209">
        <f t="array" ref="F60">IFERROR(IF(D60="","",INDEX(ExcValue!$I$8:$I$2000, MATCH(D60&amp;23,ExcValue!$A$8:$A$2000&amp;ExcValue!$H$8:$H$2000,0))),"")</f>
        <v>70</v>
      </c>
      <c r="G60" s="210">
        <f t="shared" si="0"/>
        <v>1</v>
      </c>
      <c r="H60" s="209" t="str">
        <f t="array" ref="H60">IFERROR(IF(D60="","",INDEX(ExcValue!$I$8:$I$2000, MATCH(D60&amp;24,ExcValue!$A$8:$A$2000&amp;ExcValue!$H$8:$H$2000,0))),"")</f>
        <v/>
      </c>
      <c r="I60" s="210">
        <f t="shared" si="1"/>
        <v>0</v>
      </c>
      <c r="J60" s="209" t="str">
        <f t="array" ref="J60">IFERROR(IF(D60="","",INDEX(ExcValue!$I$8:$I$2000, MATCH(D60&amp;74,ExcValue!$A$8:$A$2000&amp;ExcValue!$H$8:$H$2000,0))),"")</f>
        <v/>
      </c>
      <c r="K60" s="210">
        <f t="shared" si="2"/>
        <v>0</v>
      </c>
      <c r="L60" s="209" t="str">
        <f t="array" ref="L60">IFERROR(IF(D60="","",INDEX(ExcValue!$I$8:$I$2000, MATCH(D60&amp;54,ExcValue!$A$8:$A$2000&amp;ExcValue!$H$8:$H$2000,0))),"")</f>
        <v/>
      </c>
      <c r="M60" s="210">
        <f t="shared" si="3"/>
        <v>0</v>
      </c>
      <c r="O60" s="207" t="str">
        <f>IF(ISNUMBER(PT_ExcValue!A60),PT_ExcValue!A60,"")</f>
        <v/>
      </c>
      <c r="P60" s="207" t="str">
        <f>IF(PT_ExcValue!C60=0,"",PT_ExcValue!B60/PT_ExcValue!C60)</f>
        <v/>
      </c>
      <c r="Q60" s="207" t="str">
        <f>IF(PT_ExcValue!E60=0,"",PT_ExcValue!D60/PT_ExcValue!E60)</f>
        <v/>
      </c>
      <c r="R60" s="207" t="str">
        <f>IF(PT_ExcValue!G60=0,"",PT_ExcValue!F60/PT_ExcValue!G60)</f>
        <v/>
      </c>
      <c r="S60" s="207" t="str">
        <f>IF(PT_ExcValue!I60=0,"",PT_ExcValue!H60/PT_ExcValue!I60)</f>
        <v/>
      </c>
    </row>
    <row r="61" spans="4:19" x14ac:dyDescent="0.25">
      <c r="D61" s="209">
        <f t="array" ref="D61">IFERROR(INDEX(ExcValue!$A$8:$A2059, MATCH(0,COUNTIF($D$1:D60,ExcValue!$A$8:$A2059), 0)),"")</f>
        <v>59649</v>
      </c>
      <c r="E61" s="207">
        <f>IFERROR(VLOOKUP(D61,ExcValue!A67:C2059,3,FALSE),"")</f>
        <v>8160</v>
      </c>
      <c r="F61" s="209">
        <f t="array" ref="F61">IFERROR(IF(D61="","",INDEX(ExcValue!$I$8:$I$2000, MATCH(D61&amp;23,ExcValue!$A$8:$A$2000&amp;ExcValue!$H$8:$H$2000,0))),"")</f>
        <v>151</v>
      </c>
      <c r="G61" s="210">
        <f t="shared" si="0"/>
        <v>1</v>
      </c>
      <c r="H61" s="209" t="str">
        <f t="array" ref="H61">IFERROR(IF(D61="","",INDEX(ExcValue!$I$8:$I$2000, MATCH(D61&amp;24,ExcValue!$A$8:$A$2000&amp;ExcValue!$H$8:$H$2000,0))),"")</f>
        <v/>
      </c>
      <c r="I61" s="210">
        <f t="shared" si="1"/>
        <v>0</v>
      </c>
      <c r="J61" s="209" t="str">
        <f t="array" ref="J61">IFERROR(IF(D61="","",INDEX(ExcValue!$I$8:$I$2000, MATCH(D61&amp;74,ExcValue!$A$8:$A$2000&amp;ExcValue!$H$8:$H$2000,0))),"")</f>
        <v/>
      </c>
      <c r="K61" s="210">
        <f t="shared" si="2"/>
        <v>0</v>
      </c>
      <c r="L61" s="209" t="str">
        <f t="array" ref="L61">IFERROR(IF(D61="","",INDEX(ExcValue!$I$8:$I$2000, MATCH(D61&amp;54,ExcValue!$A$8:$A$2000&amp;ExcValue!$H$8:$H$2000,0))),"")</f>
        <v/>
      </c>
      <c r="M61" s="210">
        <f t="shared" si="3"/>
        <v>0</v>
      </c>
      <c r="O61" s="207" t="str">
        <f>IF(ISNUMBER(PT_ExcValue!A61),PT_ExcValue!A61,"")</f>
        <v/>
      </c>
      <c r="P61" s="207" t="str">
        <f>IF(PT_ExcValue!C61=0,"",PT_ExcValue!B61/PT_ExcValue!C61)</f>
        <v/>
      </c>
      <c r="Q61" s="207" t="str">
        <f>IF(PT_ExcValue!E61=0,"",PT_ExcValue!D61/PT_ExcValue!E61)</f>
        <v/>
      </c>
      <c r="R61" s="207" t="str">
        <f>IF(PT_ExcValue!G61=0,"",PT_ExcValue!F61/PT_ExcValue!G61)</f>
        <v/>
      </c>
      <c r="S61" s="207" t="str">
        <f>IF(PT_ExcValue!I61=0,"",PT_ExcValue!H61/PT_ExcValue!I61)</f>
        <v/>
      </c>
    </row>
    <row r="62" spans="4:19" x14ac:dyDescent="0.25">
      <c r="D62" s="209">
        <f t="array" ref="D62">IFERROR(INDEX(ExcValue!$A$8:$A2060, MATCH(0,COUNTIF($D$1:D61,ExcValue!$A$8:$A2060), 0)),"")</f>
        <v>0</v>
      </c>
      <c r="E62" s="207" t="str">
        <f>IFERROR(VLOOKUP(D62,ExcValue!A68:C2060,3,FALSE),"")</f>
        <v/>
      </c>
      <c r="F62" s="209" t="str">
        <f t="array" ref="F62">IFERROR(IF(D62="","",INDEX(ExcValue!$I$8:$I$2000, MATCH(D62&amp;23,ExcValue!$A$8:$A$2000&amp;ExcValue!$H$8:$H$2000,0))),"")</f>
        <v/>
      </c>
      <c r="G62" s="210" t="str">
        <f t="shared" si="0"/>
        <v/>
      </c>
      <c r="H62" s="209" t="str">
        <f t="array" ref="H62">IFERROR(IF(D62="","",INDEX(ExcValue!$I$8:$I$2000, MATCH(D62&amp;24,ExcValue!$A$8:$A$2000&amp;ExcValue!$H$8:$H$2000,0))),"")</f>
        <v/>
      </c>
      <c r="I62" s="210" t="str">
        <f t="shared" si="1"/>
        <v/>
      </c>
      <c r="J62" s="209" t="str">
        <f t="array" ref="J62">IFERROR(IF(D62="","",INDEX(ExcValue!$I$8:$I$2000, MATCH(D62&amp;74,ExcValue!$A$8:$A$2000&amp;ExcValue!$H$8:$H$2000,0))),"")</f>
        <v/>
      </c>
      <c r="K62" s="210" t="str">
        <f t="shared" si="2"/>
        <v/>
      </c>
      <c r="L62" s="209" t="str">
        <f t="array" ref="L62">IFERROR(IF(D62="","",INDEX(ExcValue!$I$8:$I$2000, MATCH(D62&amp;54,ExcValue!$A$8:$A$2000&amp;ExcValue!$H$8:$H$2000,0))),"")</f>
        <v/>
      </c>
      <c r="M62" s="210" t="str">
        <f t="shared" si="3"/>
        <v/>
      </c>
      <c r="O62" s="207" t="str">
        <f>IF(ISNUMBER(PT_ExcValue!A62),PT_ExcValue!A62,"")</f>
        <v/>
      </c>
      <c r="P62" s="207" t="str">
        <f>IF(PT_ExcValue!C62=0,"",PT_ExcValue!B62/PT_ExcValue!C62)</f>
        <v/>
      </c>
      <c r="Q62" s="207" t="str">
        <f>IF(PT_ExcValue!E62=0,"",PT_ExcValue!D62/PT_ExcValue!E62)</f>
        <v/>
      </c>
      <c r="R62" s="207" t="str">
        <f>IF(PT_ExcValue!G62=0,"",PT_ExcValue!F62/PT_ExcValue!G62)</f>
        <v/>
      </c>
      <c r="S62" s="207" t="str">
        <f>IF(PT_ExcValue!I62=0,"",PT_ExcValue!H62/PT_ExcValue!I62)</f>
        <v/>
      </c>
    </row>
    <row r="63" spans="4:19" x14ac:dyDescent="0.25">
      <c r="D63" s="209" t="str">
        <f t="array" ref="D63">IFERROR(INDEX(ExcValue!$A$8:$A2061, MATCH(0,COUNTIF($D$1:D62,ExcValue!$A$8:$A2061), 0)),"")</f>
        <v/>
      </c>
      <c r="E63" s="207" t="str">
        <f>IFERROR(VLOOKUP(D63,ExcValue!A69:C2061,3,FALSE),"")</f>
        <v/>
      </c>
      <c r="F63" s="209" t="str">
        <f t="array" ref="F63">IFERROR(IF(D63="","",INDEX(ExcValue!$I$8:$I$2000, MATCH(D63&amp;23,ExcValue!$A$8:$A$2000&amp;ExcValue!$H$8:$H$2000,0))),"")</f>
        <v/>
      </c>
      <c r="G63" s="210" t="str">
        <f t="shared" si="0"/>
        <v/>
      </c>
      <c r="H63" s="209" t="str">
        <f t="array" ref="H63">IFERROR(IF(D63="","",INDEX(ExcValue!$I$8:$I$2000, MATCH(D63&amp;24,ExcValue!$A$8:$A$2000&amp;ExcValue!$H$8:$H$2000,0))),"")</f>
        <v/>
      </c>
      <c r="I63" s="210" t="str">
        <f t="shared" si="1"/>
        <v/>
      </c>
      <c r="J63" s="209" t="str">
        <f t="array" ref="J63">IFERROR(IF(D63="","",INDEX(ExcValue!$I$8:$I$2000, MATCH(D63&amp;74,ExcValue!$A$8:$A$2000&amp;ExcValue!$H$8:$H$2000,0))),"")</f>
        <v/>
      </c>
      <c r="K63" s="210" t="str">
        <f t="shared" si="2"/>
        <v/>
      </c>
      <c r="L63" s="209" t="str">
        <f t="array" ref="L63">IFERROR(IF(D63="","",INDEX(ExcValue!$I$8:$I$2000, MATCH(D63&amp;54,ExcValue!$A$8:$A$2000&amp;ExcValue!$H$8:$H$2000,0))),"")</f>
        <v/>
      </c>
      <c r="M63" s="210" t="str">
        <f t="shared" si="3"/>
        <v/>
      </c>
      <c r="O63" s="207" t="str">
        <f>IF(ISNUMBER(PT_ExcValue!A63),PT_ExcValue!A63,"")</f>
        <v/>
      </c>
      <c r="P63" s="207" t="str">
        <f>IF(PT_ExcValue!C63=0,"",PT_ExcValue!B63/PT_ExcValue!C63)</f>
        <v/>
      </c>
      <c r="Q63" s="207" t="str">
        <f>IF(PT_ExcValue!E63=0,"",PT_ExcValue!D63/PT_ExcValue!E63)</f>
        <v/>
      </c>
      <c r="R63" s="207" t="str">
        <f>IF(PT_ExcValue!G63=0,"",PT_ExcValue!F63/PT_ExcValue!G63)</f>
        <v/>
      </c>
      <c r="S63" s="207" t="str">
        <f>IF(PT_ExcValue!I63=0,"",PT_ExcValue!H63/PT_ExcValue!I63)</f>
        <v/>
      </c>
    </row>
    <row r="64" spans="4:19" x14ac:dyDescent="0.25">
      <c r="D64" s="209" t="str">
        <f t="array" ref="D64">IFERROR(INDEX(ExcValue!$A$8:$A2062, MATCH(0,COUNTIF($D$1:D63,ExcValue!$A$8:$A2062), 0)),"")</f>
        <v/>
      </c>
      <c r="E64" s="207" t="str">
        <f>IFERROR(VLOOKUP(D64,ExcValue!A70:C2062,3,FALSE),"")</f>
        <v/>
      </c>
      <c r="F64" s="209" t="str">
        <f t="array" ref="F64">IFERROR(IF(D64="","",INDEX(ExcValue!$I$8:$I$2000, MATCH(D64&amp;23,ExcValue!$A$8:$A$2000&amp;ExcValue!$H$8:$H$2000,0))),"")</f>
        <v/>
      </c>
      <c r="G64" s="210" t="str">
        <f t="shared" si="0"/>
        <v/>
      </c>
      <c r="H64" s="209" t="str">
        <f t="array" ref="H64">IFERROR(IF(D64="","",INDEX(ExcValue!$I$8:$I$2000, MATCH(D64&amp;24,ExcValue!$A$8:$A$2000&amp;ExcValue!$H$8:$H$2000,0))),"")</f>
        <v/>
      </c>
      <c r="I64" s="210" t="str">
        <f t="shared" si="1"/>
        <v/>
      </c>
      <c r="J64" s="209" t="str">
        <f t="array" ref="J64">IFERROR(IF(D64="","",INDEX(ExcValue!$I$8:$I$2000, MATCH(D64&amp;74,ExcValue!$A$8:$A$2000&amp;ExcValue!$H$8:$H$2000,0))),"")</f>
        <v/>
      </c>
      <c r="K64" s="210" t="str">
        <f t="shared" si="2"/>
        <v/>
      </c>
      <c r="L64" s="209" t="str">
        <f t="array" ref="L64">IFERROR(IF(D64="","",INDEX(ExcValue!$I$8:$I$2000, MATCH(D64&amp;54,ExcValue!$A$8:$A$2000&amp;ExcValue!$H$8:$H$2000,0))),"")</f>
        <v/>
      </c>
      <c r="M64" s="210" t="str">
        <f t="shared" si="3"/>
        <v/>
      </c>
      <c r="O64" s="207" t="str">
        <f>IF(ISNUMBER(PT_ExcValue!A64),PT_ExcValue!A64,"")</f>
        <v/>
      </c>
      <c r="P64" s="207" t="str">
        <f>IF(PT_ExcValue!C64=0,"",PT_ExcValue!B64/PT_ExcValue!C64)</f>
        <v/>
      </c>
      <c r="Q64" s="207" t="str">
        <f>IF(PT_ExcValue!E64=0,"",PT_ExcValue!D64/PT_ExcValue!E64)</f>
        <v/>
      </c>
      <c r="R64" s="207" t="str">
        <f>IF(PT_ExcValue!G64=0,"",PT_ExcValue!F64/PT_ExcValue!G64)</f>
        <v/>
      </c>
      <c r="S64" s="207" t="str">
        <f>IF(PT_ExcValue!I64=0,"",PT_ExcValue!H64/PT_ExcValue!I64)</f>
        <v/>
      </c>
    </row>
    <row r="65" spans="4:19" x14ac:dyDescent="0.25">
      <c r="D65" s="209" t="str">
        <f t="array" ref="D65">IFERROR(INDEX(ExcValue!$A$8:$A2063, MATCH(0,COUNTIF($D$1:D64,ExcValue!$A$8:$A2063), 0)),"")</f>
        <v/>
      </c>
      <c r="E65" s="207" t="str">
        <f>IFERROR(VLOOKUP(D65,ExcValue!A71:C2063,3,FALSE),"")</f>
        <v/>
      </c>
      <c r="F65" s="209" t="str">
        <f t="array" ref="F65">IFERROR(IF(D65="","",INDEX(ExcValue!$I$8:$I$2000, MATCH(D65&amp;23,ExcValue!$A$8:$A$2000&amp;ExcValue!$H$8:$H$2000,0))),"")</f>
        <v/>
      </c>
      <c r="G65" s="210" t="str">
        <f t="shared" si="0"/>
        <v/>
      </c>
      <c r="H65" s="209" t="str">
        <f t="array" ref="H65">IFERROR(IF(D65="","",INDEX(ExcValue!$I$8:$I$2000, MATCH(D65&amp;24,ExcValue!$A$8:$A$2000&amp;ExcValue!$H$8:$H$2000,0))),"")</f>
        <v/>
      </c>
      <c r="I65" s="210" t="str">
        <f t="shared" si="1"/>
        <v/>
      </c>
      <c r="J65" s="209" t="str">
        <f t="array" ref="J65">IFERROR(IF(D65="","",INDEX(ExcValue!$I$8:$I$2000, MATCH(D65&amp;74,ExcValue!$A$8:$A$2000&amp;ExcValue!$H$8:$H$2000,0))),"")</f>
        <v/>
      </c>
      <c r="K65" s="210" t="str">
        <f t="shared" si="2"/>
        <v/>
      </c>
      <c r="L65" s="209" t="str">
        <f t="array" ref="L65">IFERROR(IF(D65="","",INDEX(ExcValue!$I$8:$I$2000, MATCH(D65&amp;54,ExcValue!$A$8:$A$2000&amp;ExcValue!$H$8:$H$2000,0))),"")</f>
        <v/>
      </c>
      <c r="M65" s="210" t="str">
        <f t="shared" si="3"/>
        <v/>
      </c>
      <c r="O65" s="207" t="str">
        <f>IF(ISNUMBER(PT_ExcValue!A65),PT_ExcValue!A65,"")</f>
        <v/>
      </c>
      <c r="P65" s="207" t="str">
        <f>IF(PT_ExcValue!C65=0,"",PT_ExcValue!B65/PT_ExcValue!C65)</f>
        <v/>
      </c>
      <c r="Q65" s="207" t="str">
        <f>IF(PT_ExcValue!E65=0,"",PT_ExcValue!D65/PT_ExcValue!E65)</f>
        <v/>
      </c>
      <c r="R65" s="207" t="str">
        <f>IF(PT_ExcValue!G65=0,"",PT_ExcValue!F65/PT_ExcValue!G65)</f>
        <v/>
      </c>
      <c r="S65" s="207" t="str">
        <f>IF(PT_ExcValue!I65=0,"",PT_ExcValue!H65/PT_ExcValue!I65)</f>
        <v/>
      </c>
    </row>
    <row r="66" spans="4:19" x14ac:dyDescent="0.25">
      <c r="D66" s="209" t="str">
        <f t="array" ref="D66">IFERROR(INDEX(ExcValue!$A$8:$A2064, MATCH(0,COUNTIF($D$1:D65,ExcValue!$A$8:$A2064), 0)),"")</f>
        <v/>
      </c>
      <c r="E66" s="207" t="str">
        <f>IFERROR(VLOOKUP(D66,ExcValue!A72:C2064,3,FALSE),"")</f>
        <v/>
      </c>
      <c r="F66" s="209" t="str">
        <f t="array" ref="F66">IFERROR(IF(D66="","",INDEX(ExcValue!$I$8:$I$2000, MATCH(D66&amp;23,ExcValue!$A$8:$A$2000&amp;ExcValue!$H$8:$H$2000,0))),"")</f>
        <v/>
      </c>
      <c r="G66" s="210" t="str">
        <f t="shared" ref="G66:G129" si="4">IF(E66="","",IF(AND(F66&gt;0,F66&lt;&gt;""),1,0))</f>
        <v/>
      </c>
      <c r="H66" s="209" t="str">
        <f t="array" ref="H66">IFERROR(IF(D66="","",INDEX(ExcValue!$I$8:$I$2000, MATCH(D66&amp;24,ExcValue!$A$8:$A$2000&amp;ExcValue!$H$8:$H$2000,0))),"")</f>
        <v/>
      </c>
      <c r="I66" s="210" t="str">
        <f t="shared" ref="I66:I129" si="5">IF(E66="","",IF(AND(H66&gt;0,H66&lt;&gt;""),1,0))</f>
        <v/>
      </c>
      <c r="J66" s="209" t="str">
        <f t="array" ref="J66">IFERROR(IF(D66="","",INDEX(ExcValue!$I$8:$I$2000, MATCH(D66&amp;74,ExcValue!$A$8:$A$2000&amp;ExcValue!$H$8:$H$2000,0))),"")</f>
        <v/>
      </c>
      <c r="K66" s="210" t="str">
        <f t="shared" ref="K66:K129" si="6">IF(E66="","",IF(AND(J66&gt;0,J66&lt;&gt;""),1,0))</f>
        <v/>
      </c>
      <c r="L66" s="209" t="str">
        <f t="array" ref="L66">IFERROR(IF(D66="","",INDEX(ExcValue!$I$8:$I$2000, MATCH(D66&amp;54,ExcValue!$A$8:$A$2000&amp;ExcValue!$H$8:$H$2000,0))),"")</f>
        <v/>
      </c>
      <c r="M66" s="210" t="str">
        <f t="shared" ref="M66:M129" si="7">IF(E66="","",IF(AND(L66&gt;0,L66&lt;&gt;""),1,0))</f>
        <v/>
      </c>
      <c r="O66" s="207" t="str">
        <f>IF(ISNUMBER(PT_ExcValue!A66),PT_ExcValue!A66,"")</f>
        <v/>
      </c>
      <c r="P66" s="207" t="str">
        <f>IF(PT_ExcValue!C66=0,"",PT_ExcValue!B66/PT_ExcValue!C66)</f>
        <v/>
      </c>
      <c r="Q66" s="207" t="str">
        <f>IF(PT_ExcValue!E66=0,"",PT_ExcValue!D66/PT_ExcValue!E66)</f>
        <v/>
      </c>
      <c r="R66" s="207" t="str">
        <f>IF(PT_ExcValue!G66=0,"",PT_ExcValue!F66/PT_ExcValue!G66)</f>
        <v/>
      </c>
      <c r="S66" s="207" t="str">
        <f>IF(PT_ExcValue!I66=0,"",PT_ExcValue!H66/PT_ExcValue!I66)</f>
        <v/>
      </c>
    </row>
    <row r="67" spans="4:19" x14ac:dyDescent="0.25">
      <c r="D67" s="209" t="str">
        <f t="array" ref="D67">IFERROR(INDEX(ExcValue!$A$8:$A2065, MATCH(0,COUNTIF($D$1:D66,ExcValue!$A$8:$A2065), 0)),"")</f>
        <v/>
      </c>
      <c r="E67" s="207" t="str">
        <f>IFERROR(VLOOKUP(D67,ExcValue!A73:C2065,3,FALSE),"")</f>
        <v/>
      </c>
      <c r="F67" s="209" t="str">
        <f t="array" ref="F67">IFERROR(IF(D67="","",INDEX(ExcValue!$I$8:$I$2000, MATCH(D67&amp;23,ExcValue!$A$8:$A$2000&amp;ExcValue!$H$8:$H$2000,0))),"")</f>
        <v/>
      </c>
      <c r="G67" s="210" t="str">
        <f t="shared" si="4"/>
        <v/>
      </c>
      <c r="H67" s="209" t="str">
        <f t="array" ref="H67">IFERROR(IF(D67="","",INDEX(ExcValue!$I$8:$I$2000, MATCH(D67&amp;24,ExcValue!$A$8:$A$2000&amp;ExcValue!$H$8:$H$2000,0))),"")</f>
        <v/>
      </c>
      <c r="I67" s="210" t="str">
        <f t="shared" si="5"/>
        <v/>
      </c>
      <c r="J67" s="209" t="str">
        <f t="array" ref="J67">IFERROR(IF(D67="","",INDEX(ExcValue!$I$8:$I$2000, MATCH(D67&amp;74,ExcValue!$A$8:$A$2000&amp;ExcValue!$H$8:$H$2000,0))),"")</f>
        <v/>
      </c>
      <c r="K67" s="210" t="str">
        <f t="shared" si="6"/>
        <v/>
      </c>
      <c r="L67" s="209" t="str">
        <f t="array" ref="L67">IFERROR(IF(D67="","",INDEX(ExcValue!$I$8:$I$2000, MATCH(D67&amp;54,ExcValue!$A$8:$A$2000&amp;ExcValue!$H$8:$H$2000,0))),"")</f>
        <v/>
      </c>
      <c r="M67" s="210" t="str">
        <f t="shared" si="7"/>
        <v/>
      </c>
      <c r="O67" s="207" t="str">
        <f>IF(ISNUMBER(PT_ExcValue!A67),PT_ExcValue!A67,"")</f>
        <v/>
      </c>
      <c r="P67" s="207" t="str">
        <f>IF(PT_ExcValue!C67=0,"",PT_ExcValue!B67/PT_ExcValue!C67)</f>
        <v/>
      </c>
      <c r="Q67" s="207" t="str">
        <f>IF(PT_ExcValue!E67=0,"",PT_ExcValue!D67/PT_ExcValue!E67)</f>
        <v/>
      </c>
      <c r="R67" s="207" t="str">
        <f>IF(PT_ExcValue!G67=0,"",PT_ExcValue!F67/PT_ExcValue!G67)</f>
        <v/>
      </c>
      <c r="S67" s="207" t="str">
        <f>IF(PT_ExcValue!I67=0,"",PT_ExcValue!H67/PT_ExcValue!I67)</f>
        <v/>
      </c>
    </row>
    <row r="68" spans="4:19" x14ac:dyDescent="0.25">
      <c r="D68" s="209" t="str">
        <f t="array" ref="D68">IFERROR(INDEX(ExcValue!$A$8:$A2066, MATCH(0,COUNTIF($D$1:D67,ExcValue!$A$8:$A2066), 0)),"")</f>
        <v/>
      </c>
      <c r="E68" s="207" t="str">
        <f>IFERROR(VLOOKUP(D68,ExcValue!A74:C2066,3,FALSE),"")</f>
        <v/>
      </c>
      <c r="F68" s="209" t="str">
        <f t="array" ref="F68">IFERROR(IF(D68="","",INDEX(ExcValue!$I$8:$I$2000, MATCH(D68&amp;23,ExcValue!$A$8:$A$2000&amp;ExcValue!$H$8:$H$2000,0))),"")</f>
        <v/>
      </c>
      <c r="G68" s="210" t="str">
        <f t="shared" si="4"/>
        <v/>
      </c>
      <c r="H68" s="209" t="str">
        <f t="array" ref="H68">IFERROR(IF(D68="","",INDEX(ExcValue!$I$8:$I$2000, MATCH(D68&amp;24,ExcValue!$A$8:$A$2000&amp;ExcValue!$H$8:$H$2000,0))),"")</f>
        <v/>
      </c>
      <c r="I68" s="210" t="str">
        <f t="shared" si="5"/>
        <v/>
      </c>
      <c r="J68" s="209" t="str">
        <f t="array" ref="J68">IFERROR(IF(D68="","",INDEX(ExcValue!$I$8:$I$2000, MATCH(D68&amp;74,ExcValue!$A$8:$A$2000&amp;ExcValue!$H$8:$H$2000,0))),"")</f>
        <v/>
      </c>
      <c r="K68" s="210" t="str">
        <f t="shared" si="6"/>
        <v/>
      </c>
      <c r="L68" s="209" t="str">
        <f t="array" ref="L68">IFERROR(IF(D68="","",INDEX(ExcValue!$I$8:$I$2000, MATCH(D68&amp;54,ExcValue!$A$8:$A$2000&amp;ExcValue!$H$8:$H$2000,0))),"")</f>
        <v/>
      </c>
      <c r="M68" s="210" t="str">
        <f t="shared" si="7"/>
        <v/>
      </c>
      <c r="O68" s="207" t="str">
        <f>IF(ISNUMBER(PT_ExcValue!A68),PT_ExcValue!A68,"")</f>
        <v/>
      </c>
      <c r="P68" s="207" t="str">
        <f>IF(PT_ExcValue!C68=0,"",PT_ExcValue!B68/PT_ExcValue!C68)</f>
        <v/>
      </c>
      <c r="Q68" s="207" t="str">
        <f>IF(PT_ExcValue!E68=0,"",PT_ExcValue!D68/PT_ExcValue!E68)</f>
        <v/>
      </c>
      <c r="R68" s="207" t="str">
        <f>IF(PT_ExcValue!G68=0,"",PT_ExcValue!F68/PT_ExcValue!G68)</f>
        <v/>
      </c>
      <c r="S68" s="207" t="str">
        <f>IF(PT_ExcValue!I68=0,"",PT_ExcValue!H68/PT_ExcValue!I68)</f>
        <v/>
      </c>
    </row>
    <row r="69" spans="4:19" x14ac:dyDescent="0.25">
      <c r="D69" s="209" t="str">
        <f t="array" ref="D69">IFERROR(INDEX(ExcValue!$A$8:$A2067, MATCH(0,COUNTIF($D$1:D68,ExcValue!$A$8:$A2067), 0)),"")</f>
        <v/>
      </c>
      <c r="E69" s="207" t="str">
        <f>IFERROR(VLOOKUP(D69,ExcValue!A75:C2067,3,FALSE),"")</f>
        <v/>
      </c>
      <c r="F69" s="209" t="str">
        <f t="array" ref="F69">IFERROR(IF(D69="","",INDEX(ExcValue!$I$8:$I$2000, MATCH(D69&amp;23,ExcValue!$A$8:$A$2000&amp;ExcValue!$H$8:$H$2000,0))),"")</f>
        <v/>
      </c>
      <c r="G69" s="210" t="str">
        <f t="shared" si="4"/>
        <v/>
      </c>
      <c r="H69" s="209" t="str">
        <f t="array" ref="H69">IFERROR(IF(D69="","",INDEX(ExcValue!$I$8:$I$2000, MATCH(D69&amp;24,ExcValue!$A$8:$A$2000&amp;ExcValue!$H$8:$H$2000,0))),"")</f>
        <v/>
      </c>
      <c r="I69" s="210" t="str">
        <f t="shared" si="5"/>
        <v/>
      </c>
      <c r="J69" s="209" t="str">
        <f t="array" ref="J69">IFERROR(IF(D69="","",INDEX(ExcValue!$I$8:$I$2000, MATCH(D69&amp;74,ExcValue!$A$8:$A$2000&amp;ExcValue!$H$8:$H$2000,0))),"")</f>
        <v/>
      </c>
      <c r="K69" s="210" t="str">
        <f t="shared" si="6"/>
        <v/>
      </c>
      <c r="L69" s="209" t="str">
        <f t="array" ref="L69">IFERROR(IF(D69="","",INDEX(ExcValue!$I$8:$I$2000, MATCH(D69&amp;54,ExcValue!$A$8:$A$2000&amp;ExcValue!$H$8:$H$2000,0))),"")</f>
        <v/>
      </c>
      <c r="M69" s="210" t="str">
        <f t="shared" si="7"/>
        <v/>
      </c>
      <c r="O69" s="207" t="str">
        <f>IF(ISNUMBER(PT_ExcValue!A69),PT_ExcValue!A69,"")</f>
        <v/>
      </c>
      <c r="P69" s="207" t="str">
        <f>IF(PT_ExcValue!C69=0,"",PT_ExcValue!B69/PT_ExcValue!C69)</f>
        <v/>
      </c>
      <c r="Q69" s="207" t="str">
        <f>IF(PT_ExcValue!E69=0,"",PT_ExcValue!D69/PT_ExcValue!E69)</f>
        <v/>
      </c>
      <c r="R69" s="207" t="str">
        <f>IF(PT_ExcValue!G69=0,"",PT_ExcValue!F69/PT_ExcValue!G69)</f>
        <v/>
      </c>
      <c r="S69" s="207" t="str">
        <f>IF(PT_ExcValue!I69=0,"",PT_ExcValue!H69/PT_ExcValue!I69)</f>
        <v/>
      </c>
    </row>
    <row r="70" spans="4:19" x14ac:dyDescent="0.25">
      <c r="D70" s="209" t="str">
        <f t="array" ref="D70">IFERROR(INDEX(ExcValue!$A$8:$A2068, MATCH(0,COUNTIF($D$1:D69,ExcValue!$A$8:$A2068), 0)),"")</f>
        <v/>
      </c>
      <c r="E70" s="207" t="str">
        <f>IFERROR(VLOOKUP(D70,ExcValue!A76:C2068,3,FALSE),"")</f>
        <v/>
      </c>
      <c r="F70" s="209" t="str">
        <f t="array" ref="F70">IFERROR(IF(D70="","",INDEX(ExcValue!$I$8:$I$2000, MATCH(D70&amp;23,ExcValue!$A$8:$A$2000&amp;ExcValue!$H$8:$H$2000,0))),"")</f>
        <v/>
      </c>
      <c r="G70" s="210" t="str">
        <f t="shared" si="4"/>
        <v/>
      </c>
      <c r="H70" s="209" t="str">
        <f t="array" ref="H70">IFERROR(IF(D70="","",INDEX(ExcValue!$I$8:$I$2000, MATCH(D70&amp;24,ExcValue!$A$8:$A$2000&amp;ExcValue!$H$8:$H$2000,0))),"")</f>
        <v/>
      </c>
      <c r="I70" s="210" t="str">
        <f t="shared" si="5"/>
        <v/>
      </c>
      <c r="J70" s="209" t="str">
        <f t="array" ref="J70">IFERROR(IF(D70="","",INDEX(ExcValue!$I$8:$I$2000, MATCH(D70&amp;74,ExcValue!$A$8:$A$2000&amp;ExcValue!$H$8:$H$2000,0))),"")</f>
        <v/>
      </c>
      <c r="K70" s="210" t="str">
        <f t="shared" si="6"/>
        <v/>
      </c>
      <c r="L70" s="209" t="str">
        <f t="array" ref="L70">IFERROR(IF(D70="","",INDEX(ExcValue!$I$8:$I$2000, MATCH(D70&amp;54,ExcValue!$A$8:$A$2000&amp;ExcValue!$H$8:$H$2000,0))),"")</f>
        <v/>
      </c>
      <c r="M70" s="210" t="str">
        <f t="shared" si="7"/>
        <v/>
      </c>
      <c r="O70" s="207" t="str">
        <f>IF(ISNUMBER(PT_ExcValue!A70),PT_ExcValue!A70,"")</f>
        <v/>
      </c>
      <c r="P70" s="207" t="str">
        <f>IF(PT_ExcValue!C70=0,"",PT_ExcValue!B70/PT_ExcValue!C70)</f>
        <v/>
      </c>
      <c r="Q70" s="207" t="str">
        <f>IF(PT_ExcValue!E70=0,"",PT_ExcValue!D70/PT_ExcValue!E70)</f>
        <v/>
      </c>
      <c r="R70" s="207" t="str">
        <f>IF(PT_ExcValue!G70=0,"",PT_ExcValue!F70/PT_ExcValue!G70)</f>
        <v/>
      </c>
      <c r="S70" s="207" t="str">
        <f>IF(PT_ExcValue!I70=0,"",PT_ExcValue!H70/PT_ExcValue!I70)</f>
        <v/>
      </c>
    </row>
    <row r="71" spans="4:19" x14ac:dyDescent="0.25">
      <c r="D71" s="209" t="str">
        <f t="array" ref="D71">IFERROR(INDEX(ExcValue!$A$8:$A2069, MATCH(0,COUNTIF($D$1:D70,ExcValue!$A$8:$A2069), 0)),"")</f>
        <v/>
      </c>
      <c r="E71" s="207" t="str">
        <f>IFERROR(VLOOKUP(D71,ExcValue!A77:C2069,3,FALSE),"")</f>
        <v/>
      </c>
      <c r="F71" s="209" t="str">
        <f t="array" ref="F71">IFERROR(IF(D71="","",INDEX(ExcValue!$I$8:$I$2000, MATCH(D71&amp;23,ExcValue!$A$8:$A$2000&amp;ExcValue!$H$8:$H$2000,0))),"")</f>
        <v/>
      </c>
      <c r="G71" s="210" t="str">
        <f t="shared" si="4"/>
        <v/>
      </c>
      <c r="H71" s="209" t="str">
        <f t="array" ref="H71">IFERROR(IF(D71="","",INDEX(ExcValue!$I$8:$I$2000, MATCH(D71&amp;24,ExcValue!$A$8:$A$2000&amp;ExcValue!$H$8:$H$2000,0))),"")</f>
        <v/>
      </c>
      <c r="I71" s="210" t="str">
        <f t="shared" si="5"/>
        <v/>
      </c>
      <c r="J71" s="209" t="str">
        <f t="array" ref="J71">IFERROR(IF(D71="","",INDEX(ExcValue!$I$8:$I$2000, MATCH(D71&amp;74,ExcValue!$A$8:$A$2000&amp;ExcValue!$H$8:$H$2000,0))),"")</f>
        <v/>
      </c>
      <c r="K71" s="210" t="str">
        <f t="shared" si="6"/>
        <v/>
      </c>
      <c r="L71" s="209" t="str">
        <f t="array" ref="L71">IFERROR(IF(D71="","",INDEX(ExcValue!$I$8:$I$2000, MATCH(D71&amp;54,ExcValue!$A$8:$A$2000&amp;ExcValue!$H$8:$H$2000,0))),"")</f>
        <v/>
      </c>
      <c r="M71" s="210" t="str">
        <f t="shared" si="7"/>
        <v/>
      </c>
      <c r="O71" s="207" t="str">
        <f>IF(ISNUMBER(PT_ExcValue!A71),PT_ExcValue!A71,"")</f>
        <v/>
      </c>
      <c r="P71" s="207" t="str">
        <f>IF(PT_ExcValue!C71=0,"",PT_ExcValue!B71/PT_ExcValue!C71)</f>
        <v/>
      </c>
      <c r="Q71" s="207" t="str">
        <f>IF(PT_ExcValue!E71=0,"",PT_ExcValue!D71/PT_ExcValue!E71)</f>
        <v/>
      </c>
      <c r="R71" s="207" t="str">
        <f>IF(PT_ExcValue!G71=0,"",PT_ExcValue!F71/PT_ExcValue!G71)</f>
        <v/>
      </c>
      <c r="S71" s="207" t="str">
        <f>IF(PT_ExcValue!I71=0,"",PT_ExcValue!H71/PT_ExcValue!I71)</f>
        <v/>
      </c>
    </row>
    <row r="72" spans="4:19" x14ac:dyDescent="0.25">
      <c r="D72" s="209" t="str">
        <f t="array" ref="D72">IFERROR(INDEX(ExcValue!$A$8:$A2070, MATCH(0,COUNTIF($D$1:D71,ExcValue!$A$8:$A2070), 0)),"")</f>
        <v/>
      </c>
      <c r="E72" s="207" t="str">
        <f>IFERROR(VLOOKUP(D72,ExcValue!A78:C2070,3,FALSE),"")</f>
        <v/>
      </c>
      <c r="F72" s="209" t="str">
        <f t="array" ref="F72">IFERROR(IF(D72="","",INDEX(ExcValue!$I$8:$I$2000, MATCH(D72&amp;23,ExcValue!$A$8:$A$2000&amp;ExcValue!$H$8:$H$2000,0))),"")</f>
        <v/>
      </c>
      <c r="G72" s="210" t="str">
        <f t="shared" si="4"/>
        <v/>
      </c>
      <c r="H72" s="209" t="str">
        <f t="array" ref="H72">IFERROR(IF(D72="","",INDEX(ExcValue!$I$8:$I$2000, MATCH(D72&amp;24,ExcValue!$A$8:$A$2000&amp;ExcValue!$H$8:$H$2000,0))),"")</f>
        <v/>
      </c>
      <c r="I72" s="210" t="str">
        <f t="shared" si="5"/>
        <v/>
      </c>
      <c r="J72" s="209" t="str">
        <f t="array" ref="J72">IFERROR(IF(D72="","",INDEX(ExcValue!$I$8:$I$2000, MATCH(D72&amp;74,ExcValue!$A$8:$A$2000&amp;ExcValue!$H$8:$H$2000,0))),"")</f>
        <v/>
      </c>
      <c r="K72" s="210" t="str">
        <f t="shared" si="6"/>
        <v/>
      </c>
      <c r="L72" s="209" t="str">
        <f t="array" ref="L72">IFERROR(IF(D72="","",INDEX(ExcValue!$I$8:$I$2000, MATCH(D72&amp;54,ExcValue!$A$8:$A$2000&amp;ExcValue!$H$8:$H$2000,0))),"")</f>
        <v/>
      </c>
      <c r="M72" s="210" t="str">
        <f t="shared" si="7"/>
        <v/>
      </c>
      <c r="O72" s="207" t="str">
        <f>IF(ISNUMBER(PT_ExcValue!A72),PT_ExcValue!A72,"")</f>
        <v/>
      </c>
      <c r="P72" s="207" t="str">
        <f>IF(PT_ExcValue!C72=0,"",PT_ExcValue!B72/PT_ExcValue!C72)</f>
        <v/>
      </c>
      <c r="Q72" s="207" t="str">
        <f>IF(PT_ExcValue!E72=0,"",PT_ExcValue!D72/PT_ExcValue!E72)</f>
        <v/>
      </c>
      <c r="R72" s="207" t="str">
        <f>IF(PT_ExcValue!G72=0,"",PT_ExcValue!F72/PT_ExcValue!G72)</f>
        <v/>
      </c>
      <c r="S72" s="207" t="str">
        <f>IF(PT_ExcValue!I72=0,"",PT_ExcValue!H72/PT_ExcValue!I72)</f>
        <v/>
      </c>
    </row>
    <row r="73" spans="4:19" x14ac:dyDescent="0.25">
      <c r="D73" s="209" t="str">
        <f t="array" ref="D73">IFERROR(INDEX(ExcValue!$A$8:$A2071, MATCH(0,COUNTIF($D$1:D72,ExcValue!$A$8:$A2071), 0)),"")</f>
        <v/>
      </c>
      <c r="E73" s="207" t="str">
        <f>IFERROR(VLOOKUP(D73,ExcValue!A79:C2071,3,FALSE),"")</f>
        <v/>
      </c>
      <c r="F73" s="209" t="str">
        <f t="array" ref="F73">IFERROR(IF(D73="","",INDEX(ExcValue!$I$8:$I$2000, MATCH(D73&amp;23,ExcValue!$A$8:$A$2000&amp;ExcValue!$H$8:$H$2000,0))),"")</f>
        <v/>
      </c>
      <c r="G73" s="210" t="str">
        <f t="shared" si="4"/>
        <v/>
      </c>
      <c r="H73" s="209" t="str">
        <f t="array" ref="H73">IFERROR(IF(D73="","",INDEX(ExcValue!$I$8:$I$2000, MATCH(D73&amp;24,ExcValue!$A$8:$A$2000&amp;ExcValue!$H$8:$H$2000,0))),"")</f>
        <v/>
      </c>
      <c r="I73" s="210" t="str">
        <f t="shared" si="5"/>
        <v/>
      </c>
      <c r="J73" s="209" t="str">
        <f t="array" ref="J73">IFERROR(IF(D73="","",INDEX(ExcValue!$I$8:$I$2000, MATCH(D73&amp;74,ExcValue!$A$8:$A$2000&amp;ExcValue!$H$8:$H$2000,0))),"")</f>
        <v/>
      </c>
      <c r="K73" s="210" t="str">
        <f t="shared" si="6"/>
        <v/>
      </c>
      <c r="L73" s="209" t="str">
        <f t="array" ref="L73">IFERROR(IF(D73="","",INDEX(ExcValue!$I$8:$I$2000, MATCH(D73&amp;54,ExcValue!$A$8:$A$2000&amp;ExcValue!$H$8:$H$2000,0))),"")</f>
        <v/>
      </c>
      <c r="M73" s="210" t="str">
        <f t="shared" si="7"/>
        <v/>
      </c>
      <c r="O73" s="207" t="str">
        <f>IF(ISNUMBER(PT_ExcValue!A73),PT_ExcValue!A73,"")</f>
        <v/>
      </c>
      <c r="P73" s="207" t="str">
        <f>IF(PT_ExcValue!C73=0,"",PT_ExcValue!B73/PT_ExcValue!C73)</f>
        <v/>
      </c>
      <c r="Q73" s="207" t="str">
        <f>IF(PT_ExcValue!E73=0,"",PT_ExcValue!D73/PT_ExcValue!E73)</f>
        <v/>
      </c>
      <c r="R73" s="207" t="str">
        <f>IF(PT_ExcValue!G73=0,"",PT_ExcValue!F73/PT_ExcValue!G73)</f>
        <v/>
      </c>
      <c r="S73" s="207" t="str">
        <f>IF(PT_ExcValue!I73=0,"",PT_ExcValue!H73/PT_ExcValue!I73)</f>
        <v/>
      </c>
    </row>
    <row r="74" spans="4:19" x14ac:dyDescent="0.25">
      <c r="D74" s="209" t="str">
        <f t="array" ref="D74">IFERROR(INDEX(ExcValue!$A$8:$A2072, MATCH(0,COUNTIF($D$1:D73,ExcValue!$A$8:$A2072), 0)),"")</f>
        <v/>
      </c>
      <c r="E74" s="207" t="str">
        <f>IFERROR(VLOOKUP(D74,ExcValue!A80:C2072,3,FALSE),"")</f>
        <v/>
      </c>
      <c r="F74" s="209" t="str">
        <f t="array" ref="F74">IFERROR(IF(D74="","",INDEX(ExcValue!$I$8:$I$2000, MATCH(D74&amp;23,ExcValue!$A$8:$A$2000&amp;ExcValue!$H$8:$H$2000,0))),"")</f>
        <v/>
      </c>
      <c r="G74" s="210" t="str">
        <f t="shared" si="4"/>
        <v/>
      </c>
      <c r="H74" s="209" t="str">
        <f t="array" ref="H74">IFERROR(IF(D74="","",INDEX(ExcValue!$I$8:$I$2000, MATCH(D74&amp;24,ExcValue!$A$8:$A$2000&amp;ExcValue!$H$8:$H$2000,0))),"")</f>
        <v/>
      </c>
      <c r="I74" s="210" t="str">
        <f t="shared" si="5"/>
        <v/>
      </c>
      <c r="J74" s="209" t="str">
        <f t="array" ref="J74">IFERROR(IF(D74="","",INDEX(ExcValue!$I$8:$I$2000, MATCH(D74&amp;74,ExcValue!$A$8:$A$2000&amp;ExcValue!$H$8:$H$2000,0))),"")</f>
        <v/>
      </c>
      <c r="K74" s="210" t="str">
        <f t="shared" si="6"/>
        <v/>
      </c>
      <c r="L74" s="209" t="str">
        <f t="array" ref="L74">IFERROR(IF(D74="","",INDEX(ExcValue!$I$8:$I$2000, MATCH(D74&amp;54,ExcValue!$A$8:$A$2000&amp;ExcValue!$H$8:$H$2000,0))),"")</f>
        <v/>
      </c>
      <c r="M74" s="210" t="str">
        <f t="shared" si="7"/>
        <v/>
      </c>
      <c r="O74" s="207" t="str">
        <f>IF(ISNUMBER(PT_ExcValue!A74),PT_ExcValue!A74,"")</f>
        <v/>
      </c>
      <c r="P74" s="207" t="str">
        <f>IF(PT_ExcValue!C74=0,"",PT_ExcValue!B74/PT_ExcValue!C74)</f>
        <v/>
      </c>
      <c r="Q74" s="207" t="str">
        <f>IF(PT_ExcValue!E74=0,"",PT_ExcValue!D74/PT_ExcValue!E74)</f>
        <v/>
      </c>
      <c r="R74" s="207" t="str">
        <f>IF(PT_ExcValue!G74=0,"",PT_ExcValue!F74/PT_ExcValue!G74)</f>
        <v/>
      </c>
      <c r="S74" s="207" t="str">
        <f>IF(PT_ExcValue!I74=0,"",PT_ExcValue!H74/PT_ExcValue!I74)</f>
        <v/>
      </c>
    </row>
    <row r="75" spans="4:19" x14ac:dyDescent="0.25">
      <c r="D75" s="209" t="str">
        <f t="array" ref="D75">IFERROR(INDEX(ExcValue!$A$8:$A2073, MATCH(0,COUNTIF($D$1:D74,ExcValue!$A$8:$A2073), 0)),"")</f>
        <v/>
      </c>
      <c r="E75" s="207" t="str">
        <f>IFERROR(VLOOKUP(D75,ExcValue!A81:C2073,3,FALSE),"")</f>
        <v/>
      </c>
      <c r="F75" s="209" t="str">
        <f t="array" ref="F75">IFERROR(IF(D75="","",INDEX(ExcValue!$I$8:$I$2000, MATCH(D75&amp;23,ExcValue!$A$8:$A$2000&amp;ExcValue!$H$8:$H$2000,0))),"")</f>
        <v/>
      </c>
      <c r="G75" s="210" t="str">
        <f t="shared" si="4"/>
        <v/>
      </c>
      <c r="H75" s="209" t="str">
        <f t="array" ref="H75">IFERROR(IF(D75="","",INDEX(ExcValue!$I$8:$I$2000, MATCH(D75&amp;24,ExcValue!$A$8:$A$2000&amp;ExcValue!$H$8:$H$2000,0))),"")</f>
        <v/>
      </c>
      <c r="I75" s="210" t="str">
        <f t="shared" si="5"/>
        <v/>
      </c>
      <c r="J75" s="209" t="str">
        <f t="array" ref="J75">IFERROR(IF(D75="","",INDEX(ExcValue!$I$8:$I$2000, MATCH(D75&amp;74,ExcValue!$A$8:$A$2000&amp;ExcValue!$H$8:$H$2000,0))),"")</f>
        <v/>
      </c>
      <c r="K75" s="210" t="str">
        <f t="shared" si="6"/>
        <v/>
      </c>
      <c r="L75" s="209" t="str">
        <f t="array" ref="L75">IFERROR(IF(D75="","",INDEX(ExcValue!$I$8:$I$2000, MATCH(D75&amp;54,ExcValue!$A$8:$A$2000&amp;ExcValue!$H$8:$H$2000,0))),"")</f>
        <v/>
      </c>
      <c r="M75" s="210" t="str">
        <f t="shared" si="7"/>
        <v/>
      </c>
      <c r="O75" s="207" t="str">
        <f>IF(ISNUMBER(PT_ExcValue!A75),PT_ExcValue!A75,"")</f>
        <v/>
      </c>
      <c r="P75" s="207" t="str">
        <f>IF(PT_ExcValue!C75=0,"",PT_ExcValue!B75/PT_ExcValue!C75)</f>
        <v/>
      </c>
      <c r="Q75" s="207" t="str">
        <f>IF(PT_ExcValue!E75=0,"",PT_ExcValue!D75/PT_ExcValue!E75)</f>
        <v/>
      </c>
      <c r="R75" s="207" t="str">
        <f>IF(PT_ExcValue!G75=0,"",PT_ExcValue!F75/PT_ExcValue!G75)</f>
        <v/>
      </c>
      <c r="S75" s="207" t="str">
        <f>IF(PT_ExcValue!I75=0,"",PT_ExcValue!H75/PT_ExcValue!I75)</f>
        <v/>
      </c>
    </row>
    <row r="76" spans="4:19" x14ac:dyDescent="0.25">
      <c r="D76" s="209" t="str">
        <f t="array" ref="D76">IFERROR(INDEX(ExcValue!$A$8:$A2074, MATCH(0,COUNTIF($D$1:D75,ExcValue!$A$8:$A2074), 0)),"")</f>
        <v/>
      </c>
      <c r="E76" s="207" t="str">
        <f>IFERROR(VLOOKUP(D76,ExcValue!A82:C2074,3,FALSE),"")</f>
        <v/>
      </c>
      <c r="F76" s="209" t="str">
        <f t="array" ref="F76">IFERROR(IF(D76="","",INDEX(ExcValue!$I$8:$I$2000, MATCH(D76&amp;23,ExcValue!$A$8:$A$2000&amp;ExcValue!$H$8:$H$2000,0))),"")</f>
        <v/>
      </c>
      <c r="G76" s="210" t="str">
        <f t="shared" si="4"/>
        <v/>
      </c>
      <c r="H76" s="209" t="str">
        <f t="array" ref="H76">IFERROR(IF(D76="","",INDEX(ExcValue!$I$8:$I$2000, MATCH(D76&amp;24,ExcValue!$A$8:$A$2000&amp;ExcValue!$H$8:$H$2000,0))),"")</f>
        <v/>
      </c>
      <c r="I76" s="210" t="str">
        <f t="shared" si="5"/>
        <v/>
      </c>
      <c r="J76" s="209" t="str">
        <f t="array" ref="J76">IFERROR(IF(D76="","",INDEX(ExcValue!$I$8:$I$2000, MATCH(D76&amp;74,ExcValue!$A$8:$A$2000&amp;ExcValue!$H$8:$H$2000,0))),"")</f>
        <v/>
      </c>
      <c r="K76" s="210" t="str">
        <f t="shared" si="6"/>
        <v/>
      </c>
      <c r="L76" s="209" t="str">
        <f t="array" ref="L76">IFERROR(IF(D76="","",INDEX(ExcValue!$I$8:$I$2000, MATCH(D76&amp;54,ExcValue!$A$8:$A$2000&amp;ExcValue!$H$8:$H$2000,0))),"")</f>
        <v/>
      </c>
      <c r="M76" s="210" t="str">
        <f t="shared" si="7"/>
        <v/>
      </c>
      <c r="O76" s="207" t="str">
        <f>IF(ISNUMBER(PT_ExcValue!A76),PT_ExcValue!A76,"")</f>
        <v/>
      </c>
      <c r="P76" s="207" t="str">
        <f>IF(PT_ExcValue!C76=0,"",PT_ExcValue!B76/PT_ExcValue!C76)</f>
        <v/>
      </c>
      <c r="Q76" s="207" t="str">
        <f>IF(PT_ExcValue!E76=0,"",PT_ExcValue!D76/PT_ExcValue!E76)</f>
        <v/>
      </c>
      <c r="R76" s="207" t="str">
        <f>IF(PT_ExcValue!G76=0,"",PT_ExcValue!F76/PT_ExcValue!G76)</f>
        <v/>
      </c>
      <c r="S76" s="207" t="str">
        <f>IF(PT_ExcValue!I76=0,"",PT_ExcValue!H76/PT_ExcValue!I76)</f>
        <v/>
      </c>
    </row>
    <row r="77" spans="4:19" x14ac:dyDescent="0.25">
      <c r="D77" s="209" t="str">
        <f t="array" ref="D77">IFERROR(INDEX(ExcValue!$A$8:$A2075, MATCH(0,COUNTIF($D$1:D76,ExcValue!$A$8:$A2075), 0)),"")</f>
        <v/>
      </c>
      <c r="E77" s="207" t="str">
        <f>IFERROR(VLOOKUP(D77,ExcValue!A83:C2075,3,FALSE),"")</f>
        <v/>
      </c>
      <c r="F77" s="209" t="str">
        <f t="array" ref="F77">IFERROR(IF(D77="","",INDEX(ExcValue!$I$8:$I$2000, MATCH(D77&amp;23,ExcValue!$A$8:$A$2000&amp;ExcValue!$H$8:$H$2000,0))),"")</f>
        <v/>
      </c>
      <c r="G77" s="210" t="str">
        <f t="shared" si="4"/>
        <v/>
      </c>
      <c r="H77" s="209" t="str">
        <f t="array" ref="H77">IFERROR(IF(D77="","",INDEX(ExcValue!$I$8:$I$2000, MATCH(D77&amp;24,ExcValue!$A$8:$A$2000&amp;ExcValue!$H$8:$H$2000,0))),"")</f>
        <v/>
      </c>
      <c r="I77" s="210" t="str">
        <f t="shared" si="5"/>
        <v/>
      </c>
      <c r="J77" s="209" t="str">
        <f t="array" ref="J77">IFERROR(IF(D77="","",INDEX(ExcValue!$I$8:$I$2000, MATCH(D77&amp;74,ExcValue!$A$8:$A$2000&amp;ExcValue!$H$8:$H$2000,0))),"")</f>
        <v/>
      </c>
      <c r="K77" s="210" t="str">
        <f t="shared" si="6"/>
        <v/>
      </c>
      <c r="L77" s="209" t="str">
        <f t="array" ref="L77">IFERROR(IF(D77="","",INDEX(ExcValue!$I$8:$I$2000, MATCH(D77&amp;54,ExcValue!$A$8:$A$2000&amp;ExcValue!$H$8:$H$2000,0))),"")</f>
        <v/>
      </c>
      <c r="M77" s="210" t="str">
        <f t="shared" si="7"/>
        <v/>
      </c>
      <c r="O77" s="207" t="str">
        <f>IF(ISNUMBER(PT_ExcValue!A77),PT_ExcValue!A77,"")</f>
        <v/>
      </c>
      <c r="P77" s="207" t="str">
        <f>IF(PT_ExcValue!C77=0,"",PT_ExcValue!B77/PT_ExcValue!C77)</f>
        <v/>
      </c>
      <c r="Q77" s="207" t="str">
        <f>IF(PT_ExcValue!E77=0,"",PT_ExcValue!D77/PT_ExcValue!E77)</f>
        <v/>
      </c>
      <c r="R77" s="207" t="str">
        <f>IF(PT_ExcValue!G77=0,"",PT_ExcValue!F77/PT_ExcValue!G77)</f>
        <v/>
      </c>
      <c r="S77" s="207" t="str">
        <f>IF(PT_ExcValue!I77=0,"",PT_ExcValue!H77/PT_ExcValue!I77)</f>
        <v/>
      </c>
    </row>
    <row r="78" spans="4:19" x14ac:dyDescent="0.25">
      <c r="D78" s="209" t="str">
        <f t="array" ref="D78">IFERROR(INDEX(ExcValue!$A$8:$A2076, MATCH(0,COUNTIF($D$1:D77,ExcValue!$A$8:$A2076), 0)),"")</f>
        <v/>
      </c>
      <c r="E78" s="207" t="str">
        <f>IFERROR(VLOOKUP(D78,ExcValue!A84:C2076,3,FALSE),"")</f>
        <v/>
      </c>
      <c r="F78" s="209" t="str">
        <f t="array" ref="F78">IFERROR(IF(D78="","",INDEX(ExcValue!$I$8:$I$2000, MATCH(D78&amp;23,ExcValue!$A$8:$A$2000&amp;ExcValue!$H$8:$H$2000,0))),"")</f>
        <v/>
      </c>
      <c r="G78" s="210" t="str">
        <f t="shared" si="4"/>
        <v/>
      </c>
      <c r="H78" s="209" t="str">
        <f t="array" ref="H78">IFERROR(IF(D78="","",INDEX(ExcValue!$I$8:$I$2000, MATCH(D78&amp;24,ExcValue!$A$8:$A$2000&amp;ExcValue!$H$8:$H$2000,0))),"")</f>
        <v/>
      </c>
      <c r="I78" s="210" t="str">
        <f t="shared" si="5"/>
        <v/>
      </c>
      <c r="J78" s="209" t="str">
        <f t="array" ref="J78">IFERROR(IF(D78="","",INDEX(ExcValue!$I$8:$I$2000, MATCH(D78&amp;74,ExcValue!$A$8:$A$2000&amp;ExcValue!$H$8:$H$2000,0))),"")</f>
        <v/>
      </c>
      <c r="K78" s="210" t="str">
        <f t="shared" si="6"/>
        <v/>
      </c>
      <c r="L78" s="209" t="str">
        <f t="array" ref="L78">IFERROR(IF(D78="","",INDEX(ExcValue!$I$8:$I$2000, MATCH(D78&amp;54,ExcValue!$A$8:$A$2000&amp;ExcValue!$H$8:$H$2000,0))),"")</f>
        <v/>
      </c>
      <c r="M78" s="210" t="str">
        <f t="shared" si="7"/>
        <v/>
      </c>
      <c r="O78" s="207" t="str">
        <f>IF(ISNUMBER(PT_ExcValue!A78),PT_ExcValue!A78,"")</f>
        <v/>
      </c>
      <c r="P78" s="207" t="str">
        <f>IF(PT_ExcValue!C78=0,"",PT_ExcValue!B78/PT_ExcValue!C78)</f>
        <v/>
      </c>
      <c r="Q78" s="207" t="str">
        <f>IF(PT_ExcValue!E78=0,"",PT_ExcValue!D78/PT_ExcValue!E78)</f>
        <v/>
      </c>
      <c r="R78" s="207" t="str">
        <f>IF(PT_ExcValue!G78=0,"",PT_ExcValue!F78/PT_ExcValue!G78)</f>
        <v/>
      </c>
      <c r="S78" s="207" t="str">
        <f>IF(PT_ExcValue!I78=0,"",PT_ExcValue!H78/PT_ExcValue!I78)</f>
        <v/>
      </c>
    </row>
    <row r="79" spans="4:19" x14ac:dyDescent="0.25">
      <c r="D79" s="209" t="str">
        <f t="array" ref="D79">IFERROR(INDEX(ExcValue!$A$8:$A2077, MATCH(0,COUNTIF($D$1:D78,ExcValue!$A$8:$A2077), 0)),"")</f>
        <v/>
      </c>
      <c r="E79" s="207" t="str">
        <f>IFERROR(VLOOKUP(D79,ExcValue!A85:C2077,3,FALSE),"")</f>
        <v/>
      </c>
      <c r="F79" s="209" t="str">
        <f t="array" ref="F79">IFERROR(IF(D79="","",INDEX(ExcValue!$I$8:$I$2000, MATCH(D79&amp;23,ExcValue!$A$8:$A$2000&amp;ExcValue!$H$8:$H$2000,0))),"")</f>
        <v/>
      </c>
      <c r="G79" s="210" t="str">
        <f t="shared" si="4"/>
        <v/>
      </c>
      <c r="H79" s="209" t="str">
        <f t="array" ref="H79">IFERROR(IF(D79="","",INDEX(ExcValue!$I$8:$I$2000, MATCH(D79&amp;24,ExcValue!$A$8:$A$2000&amp;ExcValue!$H$8:$H$2000,0))),"")</f>
        <v/>
      </c>
      <c r="I79" s="210" t="str">
        <f t="shared" si="5"/>
        <v/>
      </c>
      <c r="J79" s="209" t="str">
        <f t="array" ref="J79">IFERROR(IF(D79="","",INDEX(ExcValue!$I$8:$I$2000, MATCH(D79&amp;74,ExcValue!$A$8:$A$2000&amp;ExcValue!$H$8:$H$2000,0))),"")</f>
        <v/>
      </c>
      <c r="K79" s="210" t="str">
        <f t="shared" si="6"/>
        <v/>
      </c>
      <c r="L79" s="209" t="str">
        <f t="array" ref="L79">IFERROR(IF(D79="","",INDEX(ExcValue!$I$8:$I$2000, MATCH(D79&amp;54,ExcValue!$A$8:$A$2000&amp;ExcValue!$H$8:$H$2000,0))),"")</f>
        <v/>
      </c>
      <c r="M79" s="210" t="str">
        <f t="shared" si="7"/>
        <v/>
      </c>
      <c r="O79" s="207" t="str">
        <f>IF(ISNUMBER(PT_ExcValue!A79),PT_ExcValue!A79,"")</f>
        <v/>
      </c>
      <c r="P79" s="207" t="str">
        <f>IF(PT_ExcValue!C79=0,"",PT_ExcValue!B79/PT_ExcValue!C79)</f>
        <v/>
      </c>
      <c r="Q79" s="207" t="str">
        <f>IF(PT_ExcValue!E79=0,"",PT_ExcValue!D79/PT_ExcValue!E79)</f>
        <v/>
      </c>
      <c r="R79" s="207" t="str">
        <f>IF(PT_ExcValue!G79=0,"",PT_ExcValue!F79/PT_ExcValue!G79)</f>
        <v/>
      </c>
      <c r="S79" s="207" t="str">
        <f>IF(PT_ExcValue!I79=0,"",PT_ExcValue!H79/PT_ExcValue!I79)</f>
        <v/>
      </c>
    </row>
    <row r="80" spans="4:19" x14ac:dyDescent="0.25">
      <c r="D80" s="209" t="str">
        <f t="array" ref="D80">IFERROR(INDEX(ExcValue!$A$8:$A2078, MATCH(0,COUNTIF($D$1:D79,ExcValue!$A$8:$A2078), 0)),"")</f>
        <v/>
      </c>
      <c r="E80" s="207" t="str">
        <f>IFERROR(VLOOKUP(D80,ExcValue!A86:C2078,3,FALSE),"")</f>
        <v/>
      </c>
      <c r="F80" s="209" t="str">
        <f t="array" ref="F80">IFERROR(IF(D80="","",INDEX(ExcValue!$I$8:$I$2000, MATCH(D80&amp;23,ExcValue!$A$8:$A$2000&amp;ExcValue!$H$8:$H$2000,0))),"")</f>
        <v/>
      </c>
      <c r="G80" s="210" t="str">
        <f t="shared" si="4"/>
        <v/>
      </c>
      <c r="H80" s="209" t="str">
        <f t="array" ref="H80">IFERROR(IF(D80="","",INDEX(ExcValue!$I$8:$I$2000, MATCH(D80&amp;24,ExcValue!$A$8:$A$2000&amp;ExcValue!$H$8:$H$2000,0))),"")</f>
        <v/>
      </c>
      <c r="I80" s="210" t="str">
        <f t="shared" si="5"/>
        <v/>
      </c>
      <c r="J80" s="209" t="str">
        <f t="array" ref="J80">IFERROR(IF(D80="","",INDEX(ExcValue!$I$8:$I$2000, MATCH(D80&amp;74,ExcValue!$A$8:$A$2000&amp;ExcValue!$H$8:$H$2000,0))),"")</f>
        <v/>
      </c>
      <c r="K80" s="210" t="str">
        <f t="shared" si="6"/>
        <v/>
      </c>
      <c r="L80" s="209" t="str">
        <f t="array" ref="L80">IFERROR(IF(D80="","",INDEX(ExcValue!$I$8:$I$2000, MATCH(D80&amp;54,ExcValue!$A$8:$A$2000&amp;ExcValue!$H$8:$H$2000,0))),"")</f>
        <v/>
      </c>
      <c r="M80" s="210" t="str">
        <f t="shared" si="7"/>
        <v/>
      </c>
      <c r="O80" s="207" t="str">
        <f>IF(ISNUMBER(PT_ExcValue!A80),PT_ExcValue!A80,"")</f>
        <v/>
      </c>
      <c r="P80" s="207" t="str">
        <f>IF(PT_ExcValue!C80=0,"",PT_ExcValue!B80/PT_ExcValue!C80)</f>
        <v/>
      </c>
      <c r="Q80" s="207" t="str">
        <f>IF(PT_ExcValue!E80=0,"",PT_ExcValue!D80/PT_ExcValue!E80)</f>
        <v/>
      </c>
      <c r="R80" s="207" t="str">
        <f>IF(PT_ExcValue!G80=0,"",PT_ExcValue!F80/PT_ExcValue!G80)</f>
        <v/>
      </c>
      <c r="S80" s="207" t="str">
        <f>IF(PT_ExcValue!I80=0,"",PT_ExcValue!H80/PT_ExcValue!I80)</f>
        <v/>
      </c>
    </row>
    <row r="81" spans="4:19" x14ac:dyDescent="0.25">
      <c r="D81" s="209" t="str">
        <f t="array" ref="D81">IFERROR(INDEX(ExcValue!$A$8:$A2079, MATCH(0,COUNTIF($D$1:D80,ExcValue!$A$8:$A2079), 0)),"")</f>
        <v/>
      </c>
      <c r="E81" s="207" t="str">
        <f>IFERROR(VLOOKUP(D81,ExcValue!A87:C2079,3,FALSE),"")</f>
        <v/>
      </c>
      <c r="F81" s="209" t="str">
        <f t="array" ref="F81">IFERROR(IF(D81="","",INDEX(ExcValue!$I$8:$I$2000, MATCH(D81&amp;23,ExcValue!$A$8:$A$2000&amp;ExcValue!$H$8:$H$2000,0))),"")</f>
        <v/>
      </c>
      <c r="G81" s="210" t="str">
        <f t="shared" si="4"/>
        <v/>
      </c>
      <c r="H81" s="209" t="str">
        <f t="array" ref="H81">IFERROR(IF(D81="","",INDEX(ExcValue!$I$8:$I$2000, MATCH(D81&amp;24,ExcValue!$A$8:$A$2000&amp;ExcValue!$H$8:$H$2000,0))),"")</f>
        <v/>
      </c>
      <c r="I81" s="210" t="str">
        <f t="shared" si="5"/>
        <v/>
      </c>
      <c r="J81" s="209" t="str">
        <f t="array" ref="J81">IFERROR(IF(D81="","",INDEX(ExcValue!$I$8:$I$2000, MATCH(D81&amp;74,ExcValue!$A$8:$A$2000&amp;ExcValue!$H$8:$H$2000,0))),"")</f>
        <v/>
      </c>
      <c r="K81" s="210" t="str">
        <f t="shared" si="6"/>
        <v/>
      </c>
      <c r="L81" s="209" t="str">
        <f t="array" ref="L81">IFERROR(IF(D81="","",INDEX(ExcValue!$I$8:$I$2000, MATCH(D81&amp;54,ExcValue!$A$8:$A$2000&amp;ExcValue!$H$8:$H$2000,0))),"")</f>
        <v/>
      </c>
      <c r="M81" s="210" t="str">
        <f t="shared" si="7"/>
        <v/>
      </c>
      <c r="O81" s="207" t="str">
        <f>IF(ISNUMBER(PT_ExcValue!A81),PT_ExcValue!A81,"")</f>
        <v/>
      </c>
      <c r="P81" s="207" t="str">
        <f>IF(PT_ExcValue!C81=0,"",PT_ExcValue!B81/PT_ExcValue!C81)</f>
        <v/>
      </c>
      <c r="Q81" s="207" t="str">
        <f>IF(PT_ExcValue!E81=0,"",PT_ExcValue!D81/PT_ExcValue!E81)</f>
        <v/>
      </c>
      <c r="R81" s="207" t="str">
        <f>IF(PT_ExcValue!G81=0,"",PT_ExcValue!F81/PT_ExcValue!G81)</f>
        <v/>
      </c>
      <c r="S81" s="207" t="str">
        <f>IF(PT_ExcValue!I81=0,"",PT_ExcValue!H81/PT_ExcValue!I81)</f>
        <v/>
      </c>
    </row>
    <row r="82" spans="4:19" x14ac:dyDescent="0.25">
      <c r="D82" s="209" t="str">
        <f t="array" ref="D82">IFERROR(INDEX(ExcValue!$A$8:$A2080, MATCH(0,COUNTIF($D$1:D81,ExcValue!$A$8:$A2080), 0)),"")</f>
        <v/>
      </c>
      <c r="E82" s="207" t="str">
        <f>IFERROR(VLOOKUP(D82,ExcValue!A88:C2080,3,FALSE),"")</f>
        <v/>
      </c>
      <c r="F82" s="209" t="str">
        <f t="array" ref="F82">IFERROR(IF(D82="","",INDEX(ExcValue!$I$8:$I$2000, MATCH(D82&amp;23,ExcValue!$A$8:$A$2000&amp;ExcValue!$H$8:$H$2000,0))),"")</f>
        <v/>
      </c>
      <c r="G82" s="210" t="str">
        <f t="shared" si="4"/>
        <v/>
      </c>
      <c r="H82" s="209" t="str">
        <f t="array" ref="H82">IFERROR(IF(D82="","",INDEX(ExcValue!$I$8:$I$2000, MATCH(D82&amp;24,ExcValue!$A$8:$A$2000&amp;ExcValue!$H$8:$H$2000,0))),"")</f>
        <v/>
      </c>
      <c r="I82" s="210" t="str">
        <f t="shared" si="5"/>
        <v/>
      </c>
      <c r="J82" s="209" t="str">
        <f t="array" ref="J82">IFERROR(IF(D82="","",INDEX(ExcValue!$I$8:$I$2000, MATCH(D82&amp;74,ExcValue!$A$8:$A$2000&amp;ExcValue!$H$8:$H$2000,0))),"")</f>
        <v/>
      </c>
      <c r="K82" s="210" t="str">
        <f t="shared" si="6"/>
        <v/>
      </c>
      <c r="L82" s="209" t="str">
        <f t="array" ref="L82">IFERROR(IF(D82="","",INDEX(ExcValue!$I$8:$I$2000, MATCH(D82&amp;54,ExcValue!$A$8:$A$2000&amp;ExcValue!$H$8:$H$2000,0))),"")</f>
        <v/>
      </c>
      <c r="M82" s="210" t="str">
        <f t="shared" si="7"/>
        <v/>
      </c>
      <c r="O82" s="207" t="str">
        <f>IF(ISNUMBER(PT_ExcValue!A82),PT_ExcValue!A82,"")</f>
        <v/>
      </c>
      <c r="P82" s="207" t="str">
        <f>IF(PT_ExcValue!C82=0,"",PT_ExcValue!B82/PT_ExcValue!C82)</f>
        <v/>
      </c>
      <c r="Q82" s="207" t="str">
        <f>IF(PT_ExcValue!E82=0,"",PT_ExcValue!D82/PT_ExcValue!E82)</f>
        <v/>
      </c>
      <c r="R82" s="207" t="str">
        <f>IF(PT_ExcValue!G82=0,"",PT_ExcValue!F82/PT_ExcValue!G82)</f>
        <v/>
      </c>
      <c r="S82" s="207" t="str">
        <f>IF(PT_ExcValue!I82=0,"",PT_ExcValue!H82/PT_ExcValue!I82)</f>
        <v/>
      </c>
    </row>
    <row r="83" spans="4:19" x14ac:dyDescent="0.25">
      <c r="D83" s="209" t="str">
        <f t="array" ref="D83">IFERROR(INDEX(ExcValue!$A$8:$A2081, MATCH(0,COUNTIF($D$1:D82,ExcValue!$A$8:$A2081), 0)),"")</f>
        <v/>
      </c>
      <c r="E83" s="207" t="str">
        <f>IFERROR(VLOOKUP(D83,ExcValue!A89:C2081,3,FALSE),"")</f>
        <v/>
      </c>
      <c r="F83" s="209" t="str">
        <f t="array" ref="F83">IFERROR(IF(D83="","",INDEX(ExcValue!$I$8:$I$2000, MATCH(D83&amp;23,ExcValue!$A$8:$A$2000&amp;ExcValue!$H$8:$H$2000,0))),"")</f>
        <v/>
      </c>
      <c r="G83" s="210" t="str">
        <f t="shared" si="4"/>
        <v/>
      </c>
      <c r="H83" s="209" t="str">
        <f t="array" ref="H83">IFERROR(IF(D83="","",INDEX(ExcValue!$I$8:$I$2000, MATCH(D83&amp;24,ExcValue!$A$8:$A$2000&amp;ExcValue!$H$8:$H$2000,0))),"")</f>
        <v/>
      </c>
      <c r="I83" s="210" t="str">
        <f t="shared" si="5"/>
        <v/>
      </c>
      <c r="J83" s="209" t="str">
        <f t="array" ref="J83">IFERROR(IF(D83="","",INDEX(ExcValue!$I$8:$I$2000, MATCH(D83&amp;74,ExcValue!$A$8:$A$2000&amp;ExcValue!$H$8:$H$2000,0))),"")</f>
        <v/>
      </c>
      <c r="K83" s="210" t="str">
        <f t="shared" si="6"/>
        <v/>
      </c>
      <c r="L83" s="209" t="str">
        <f t="array" ref="L83">IFERROR(IF(D83="","",INDEX(ExcValue!$I$8:$I$2000, MATCH(D83&amp;54,ExcValue!$A$8:$A$2000&amp;ExcValue!$H$8:$H$2000,0))),"")</f>
        <v/>
      </c>
      <c r="M83" s="210" t="str">
        <f t="shared" si="7"/>
        <v/>
      </c>
      <c r="O83" s="207" t="str">
        <f>IF(ISNUMBER(PT_ExcValue!A83),PT_ExcValue!A83,"")</f>
        <v/>
      </c>
      <c r="P83" s="207" t="str">
        <f>IF(PT_ExcValue!C83=0,"",PT_ExcValue!B83/PT_ExcValue!C83)</f>
        <v/>
      </c>
      <c r="Q83" s="207" t="str">
        <f>IF(PT_ExcValue!E83=0,"",PT_ExcValue!D83/PT_ExcValue!E83)</f>
        <v/>
      </c>
      <c r="R83" s="207" t="str">
        <f>IF(PT_ExcValue!G83=0,"",PT_ExcValue!F83/PT_ExcValue!G83)</f>
        <v/>
      </c>
      <c r="S83" s="207" t="str">
        <f>IF(PT_ExcValue!I83=0,"",PT_ExcValue!H83/PT_ExcValue!I83)</f>
        <v/>
      </c>
    </row>
    <row r="84" spans="4:19" x14ac:dyDescent="0.25">
      <c r="D84" s="209" t="str">
        <f t="array" ref="D84">IFERROR(INDEX(ExcValue!$A$8:$A2082, MATCH(0,COUNTIF($D$1:D83,ExcValue!$A$8:$A2082), 0)),"")</f>
        <v/>
      </c>
      <c r="E84" s="207" t="str">
        <f>IFERROR(VLOOKUP(D84,ExcValue!A90:C2082,3,FALSE),"")</f>
        <v/>
      </c>
      <c r="F84" s="209" t="str">
        <f t="array" ref="F84">IFERROR(IF(D84="","",INDEX(ExcValue!$I$8:$I$2000, MATCH(D84&amp;23,ExcValue!$A$8:$A$2000&amp;ExcValue!$H$8:$H$2000,0))),"")</f>
        <v/>
      </c>
      <c r="G84" s="210" t="str">
        <f t="shared" si="4"/>
        <v/>
      </c>
      <c r="H84" s="209" t="str">
        <f t="array" ref="H84">IFERROR(IF(D84="","",INDEX(ExcValue!$I$8:$I$2000, MATCH(D84&amp;24,ExcValue!$A$8:$A$2000&amp;ExcValue!$H$8:$H$2000,0))),"")</f>
        <v/>
      </c>
      <c r="I84" s="210" t="str">
        <f t="shared" si="5"/>
        <v/>
      </c>
      <c r="J84" s="209" t="str">
        <f t="array" ref="J84">IFERROR(IF(D84="","",INDEX(ExcValue!$I$8:$I$2000, MATCH(D84&amp;74,ExcValue!$A$8:$A$2000&amp;ExcValue!$H$8:$H$2000,0))),"")</f>
        <v/>
      </c>
      <c r="K84" s="210" t="str">
        <f t="shared" si="6"/>
        <v/>
      </c>
      <c r="L84" s="209" t="str">
        <f t="array" ref="L84">IFERROR(IF(D84="","",INDEX(ExcValue!$I$8:$I$2000, MATCH(D84&amp;54,ExcValue!$A$8:$A$2000&amp;ExcValue!$H$8:$H$2000,0))),"")</f>
        <v/>
      </c>
      <c r="M84" s="210" t="str">
        <f t="shared" si="7"/>
        <v/>
      </c>
      <c r="O84" s="207" t="str">
        <f>IF(ISNUMBER(PT_ExcValue!A84),PT_ExcValue!A84,"")</f>
        <v/>
      </c>
      <c r="P84" s="207" t="str">
        <f>IF(PT_ExcValue!C84=0,"",PT_ExcValue!B84/PT_ExcValue!C84)</f>
        <v/>
      </c>
      <c r="Q84" s="207" t="str">
        <f>IF(PT_ExcValue!E84=0,"",PT_ExcValue!D84/PT_ExcValue!E84)</f>
        <v/>
      </c>
      <c r="R84" s="207" t="str">
        <f>IF(PT_ExcValue!G84=0,"",PT_ExcValue!F84/PT_ExcValue!G84)</f>
        <v/>
      </c>
      <c r="S84" s="207" t="str">
        <f>IF(PT_ExcValue!I84=0,"",PT_ExcValue!H84/PT_ExcValue!I84)</f>
        <v/>
      </c>
    </row>
    <row r="85" spans="4:19" x14ac:dyDescent="0.25">
      <c r="D85" s="209" t="str">
        <f t="array" ref="D85">IFERROR(INDEX(ExcValue!$A$8:$A2083, MATCH(0,COUNTIF($D$1:D84,ExcValue!$A$8:$A2083), 0)),"")</f>
        <v/>
      </c>
      <c r="E85" s="207" t="str">
        <f>IFERROR(VLOOKUP(D85,ExcValue!A91:C2083,3,FALSE),"")</f>
        <v/>
      </c>
      <c r="F85" s="209" t="str">
        <f t="array" ref="F85">IFERROR(IF(D85="","",INDEX(ExcValue!$I$8:$I$2000, MATCH(D85&amp;23,ExcValue!$A$8:$A$2000&amp;ExcValue!$H$8:$H$2000,0))),"")</f>
        <v/>
      </c>
      <c r="G85" s="210" t="str">
        <f t="shared" si="4"/>
        <v/>
      </c>
      <c r="H85" s="209" t="str">
        <f t="array" ref="H85">IFERROR(IF(D85="","",INDEX(ExcValue!$I$8:$I$2000, MATCH(D85&amp;24,ExcValue!$A$8:$A$2000&amp;ExcValue!$H$8:$H$2000,0))),"")</f>
        <v/>
      </c>
      <c r="I85" s="210" t="str">
        <f t="shared" si="5"/>
        <v/>
      </c>
      <c r="J85" s="209" t="str">
        <f t="array" ref="J85">IFERROR(IF(D85="","",INDEX(ExcValue!$I$8:$I$2000, MATCH(D85&amp;74,ExcValue!$A$8:$A$2000&amp;ExcValue!$H$8:$H$2000,0))),"")</f>
        <v/>
      </c>
      <c r="K85" s="210" t="str">
        <f t="shared" si="6"/>
        <v/>
      </c>
      <c r="L85" s="209" t="str">
        <f t="array" ref="L85">IFERROR(IF(D85="","",INDEX(ExcValue!$I$8:$I$2000, MATCH(D85&amp;54,ExcValue!$A$8:$A$2000&amp;ExcValue!$H$8:$H$2000,0))),"")</f>
        <v/>
      </c>
      <c r="M85" s="210" t="str">
        <f t="shared" si="7"/>
        <v/>
      </c>
      <c r="O85" s="207" t="str">
        <f>IF(ISNUMBER(PT_ExcValue!A85),PT_ExcValue!A85,"")</f>
        <v/>
      </c>
      <c r="P85" s="207" t="str">
        <f>IF(PT_ExcValue!C85=0,"",PT_ExcValue!B85/PT_ExcValue!C85)</f>
        <v/>
      </c>
      <c r="Q85" s="207" t="str">
        <f>IF(PT_ExcValue!E85=0,"",PT_ExcValue!D85/PT_ExcValue!E85)</f>
        <v/>
      </c>
      <c r="R85" s="207" t="str">
        <f>IF(PT_ExcValue!G85=0,"",PT_ExcValue!F85/PT_ExcValue!G85)</f>
        <v/>
      </c>
      <c r="S85" s="207" t="str">
        <f>IF(PT_ExcValue!I85=0,"",PT_ExcValue!H85/PT_ExcValue!I85)</f>
        <v/>
      </c>
    </row>
    <row r="86" spans="4:19" x14ac:dyDescent="0.25">
      <c r="D86" s="209" t="str">
        <f t="array" ref="D86">IFERROR(INDEX(ExcValue!$A$8:$A2084, MATCH(0,COUNTIF($D$1:D85,ExcValue!$A$8:$A2084), 0)),"")</f>
        <v/>
      </c>
      <c r="E86" s="207" t="str">
        <f>IFERROR(VLOOKUP(D86,ExcValue!A92:C2084,3,FALSE),"")</f>
        <v/>
      </c>
      <c r="F86" s="209" t="str">
        <f t="array" ref="F86">IFERROR(IF(D86="","",INDEX(ExcValue!$I$8:$I$2000, MATCH(D86&amp;23,ExcValue!$A$8:$A$2000&amp;ExcValue!$H$8:$H$2000,0))),"")</f>
        <v/>
      </c>
      <c r="G86" s="210" t="str">
        <f t="shared" si="4"/>
        <v/>
      </c>
      <c r="H86" s="209" t="str">
        <f t="array" ref="H86">IFERROR(IF(D86="","",INDEX(ExcValue!$I$8:$I$2000, MATCH(D86&amp;24,ExcValue!$A$8:$A$2000&amp;ExcValue!$H$8:$H$2000,0))),"")</f>
        <v/>
      </c>
      <c r="I86" s="210" t="str">
        <f t="shared" si="5"/>
        <v/>
      </c>
      <c r="J86" s="209" t="str">
        <f t="array" ref="J86">IFERROR(IF(D86="","",INDEX(ExcValue!$I$8:$I$2000, MATCH(D86&amp;74,ExcValue!$A$8:$A$2000&amp;ExcValue!$H$8:$H$2000,0))),"")</f>
        <v/>
      </c>
      <c r="K86" s="210" t="str">
        <f t="shared" si="6"/>
        <v/>
      </c>
      <c r="L86" s="209" t="str">
        <f t="array" ref="L86">IFERROR(IF(D86="","",INDEX(ExcValue!$I$8:$I$2000, MATCH(D86&amp;54,ExcValue!$A$8:$A$2000&amp;ExcValue!$H$8:$H$2000,0))),"")</f>
        <v/>
      </c>
      <c r="M86" s="210" t="str">
        <f t="shared" si="7"/>
        <v/>
      </c>
      <c r="O86" s="207" t="str">
        <f>IF(ISNUMBER(PT_ExcValue!A86),PT_ExcValue!A86,"")</f>
        <v/>
      </c>
      <c r="P86" s="207" t="str">
        <f>IF(PT_ExcValue!C86=0,"",PT_ExcValue!B86/PT_ExcValue!C86)</f>
        <v/>
      </c>
      <c r="Q86" s="207" t="str">
        <f>IF(PT_ExcValue!E86=0,"",PT_ExcValue!D86/PT_ExcValue!E86)</f>
        <v/>
      </c>
      <c r="R86" s="207" t="str">
        <f>IF(PT_ExcValue!G86=0,"",PT_ExcValue!F86/PT_ExcValue!G86)</f>
        <v/>
      </c>
      <c r="S86" s="207" t="str">
        <f>IF(PT_ExcValue!I86=0,"",PT_ExcValue!H86/PT_ExcValue!I86)</f>
        <v/>
      </c>
    </row>
    <row r="87" spans="4:19" x14ac:dyDescent="0.25">
      <c r="D87" s="209" t="str">
        <f t="array" ref="D87">IFERROR(INDEX(ExcValue!$A$8:$A2085, MATCH(0,COUNTIF($D$1:D86,ExcValue!$A$8:$A2085), 0)),"")</f>
        <v/>
      </c>
      <c r="E87" s="207" t="str">
        <f>IFERROR(VLOOKUP(D87,ExcValue!A93:C2085,3,FALSE),"")</f>
        <v/>
      </c>
      <c r="F87" s="209" t="str">
        <f t="array" ref="F87">IFERROR(IF(D87="","",INDEX(ExcValue!$I$8:$I$2000, MATCH(D87&amp;23,ExcValue!$A$8:$A$2000&amp;ExcValue!$H$8:$H$2000,0))),"")</f>
        <v/>
      </c>
      <c r="G87" s="210" t="str">
        <f t="shared" si="4"/>
        <v/>
      </c>
      <c r="H87" s="209" t="str">
        <f t="array" ref="H87">IFERROR(IF(D87="","",INDEX(ExcValue!$I$8:$I$2000, MATCH(D87&amp;24,ExcValue!$A$8:$A$2000&amp;ExcValue!$H$8:$H$2000,0))),"")</f>
        <v/>
      </c>
      <c r="I87" s="210" t="str">
        <f t="shared" si="5"/>
        <v/>
      </c>
      <c r="J87" s="209" t="str">
        <f t="array" ref="J87">IFERROR(IF(D87="","",INDEX(ExcValue!$I$8:$I$2000, MATCH(D87&amp;74,ExcValue!$A$8:$A$2000&amp;ExcValue!$H$8:$H$2000,0))),"")</f>
        <v/>
      </c>
      <c r="K87" s="210" t="str">
        <f t="shared" si="6"/>
        <v/>
      </c>
      <c r="L87" s="209" t="str">
        <f t="array" ref="L87">IFERROR(IF(D87="","",INDEX(ExcValue!$I$8:$I$2000, MATCH(D87&amp;54,ExcValue!$A$8:$A$2000&amp;ExcValue!$H$8:$H$2000,0))),"")</f>
        <v/>
      </c>
      <c r="M87" s="210" t="str">
        <f t="shared" si="7"/>
        <v/>
      </c>
      <c r="O87" s="207" t="str">
        <f>IF(ISNUMBER(PT_ExcValue!A87),PT_ExcValue!A87,"")</f>
        <v/>
      </c>
      <c r="P87" s="207" t="str">
        <f>IF(PT_ExcValue!C87=0,"",PT_ExcValue!B87/PT_ExcValue!C87)</f>
        <v/>
      </c>
      <c r="Q87" s="207" t="str">
        <f>IF(PT_ExcValue!E87=0,"",PT_ExcValue!D87/PT_ExcValue!E87)</f>
        <v/>
      </c>
      <c r="R87" s="207" t="str">
        <f>IF(PT_ExcValue!G87=0,"",PT_ExcValue!F87/PT_ExcValue!G87)</f>
        <v/>
      </c>
      <c r="S87" s="207" t="str">
        <f>IF(PT_ExcValue!I87=0,"",PT_ExcValue!H87/PT_ExcValue!I87)</f>
        <v/>
      </c>
    </row>
    <row r="88" spans="4:19" x14ac:dyDescent="0.25">
      <c r="D88" s="209" t="str">
        <f t="array" ref="D88">IFERROR(INDEX(ExcValue!$A$8:$A2086, MATCH(0,COUNTIF($D$1:D87,ExcValue!$A$8:$A2086), 0)),"")</f>
        <v/>
      </c>
      <c r="E88" s="207" t="str">
        <f>IFERROR(VLOOKUP(D88,ExcValue!A94:C2086,3,FALSE),"")</f>
        <v/>
      </c>
      <c r="F88" s="209" t="str">
        <f t="array" ref="F88">IFERROR(IF(D88="","",INDEX(ExcValue!$I$8:$I$2000, MATCH(D88&amp;23,ExcValue!$A$8:$A$2000&amp;ExcValue!$H$8:$H$2000,0))),"")</f>
        <v/>
      </c>
      <c r="G88" s="210" t="str">
        <f t="shared" si="4"/>
        <v/>
      </c>
      <c r="H88" s="209" t="str">
        <f t="array" ref="H88">IFERROR(IF(D88="","",INDEX(ExcValue!$I$8:$I$2000, MATCH(D88&amp;24,ExcValue!$A$8:$A$2000&amp;ExcValue!$H$8:$H$2000,0))),"")</f>
        <v/>
      </c>
      <c r="I88" s="210" t="str">
        <f t="shared" si="5"/>
        <v/>
      </c>
      <c r="J88" s="209" t="str">
        <f t="array" ref="J88">IFERROR(IF(D88="","",INDEX(ExcValue!$I$8:$I$2000, MATCH(D88&amp;74,ExcValue!$A$8:$A$2000&amp;ExcValue!$H$8:$H$2000,0))),"")</f>
        <v/>
      </c>
      <c r="K88" s="210" t="str">
        <f t="shared" si="6"/>
        <v/>
      </c>
      <c r="L88" s="209" t="str">
        <f t="array" ref="L88">IFERROR(IF(D88="","",INDEX(ExcValue!$I$8:$I$2000, MATCH(D88&amp;54,ExcValue!$A$8:$A$2000&amp;ExcValue!$H$8:$H$2000,0))),"")</f>
        <v/>
      </c>
      <c r="M88" s="210" t="str">
        <f t="shared" si="7"/>
        <v/>
      </c>
      <c r="O88" s="207" t="str">
        <f>IF(ISNUMBER(PT_ExcValue!A88),PT_ExcValue!A88,"")</f>
        <v/>
      </c>
      <c r="P88" s="207" t="str">
        <f>IF(PT_ExcValue!C88=0,"",PT_ExcValue!B88/PT_ExcValue!C88)</f>
        <v/>
      </c>
      <c r="Q88" s="207" t="str">
        <f>IF(PT_ExcValue!E88=0,"",PT_ExcValue!D88/PT_ExcValue!E88)</f>
        <v/>
      </c>
      <c r="R88" s="207" t="str">
        <f>IF(PT_ExcValue!G88=0,"",PT_ExcValue!F88/PT_ExcValue!G88)</f>
        <v/>
      </c>
      <c r="S88" s="207" t="str">
        <f>IF(PT_ExcValue!I88=0,"",PT_ExcValue!H88/PT_ExcValue!I88)</f>
        <v/>
      </c>
    </row>
    <row r="89" spans="4:19" x14ac:dyDescent="0.25">
      <c r="D89" s="209" t="str">
        <f t="array" ref="D89">IFERROR(INDEX(ExcValue!$A$8:$A2087, MATCH(0,COUNTIF($D$1:D88,ExcValue!$A$8:$A2087), 0)),"")</f>
        <v/>
      </c>
      <c r="E89" s="207" t="str">
        <f>IFERROR(VLOOKUP(D89,ExcValue!A95:C2087,3,FALSE),"")</f>
        <v/>
      </c>
      <c r="F89" s="209" t="str">
        <f t="array" ref="F89">IFERROR(IF(D89="","",INDEX(ExcValue!$I$8:$I$2000, MATCH(D89&amp;23,ExcValue!$A$8:$A$2000&amp;ExcValue!$H$8:$H$2000,0))),"")</f>
        <v/>
      </c>
      <c r="G89" s="210" t="str">
        <f t="shared" si="4"/>
        <v/>
      </c>
      <c r="H89" s="209" t="str">
        <f t="array" ref="H89">IFERROR(IF(D89="","",INDEX(ExcValue!$I$8:$I$2000, MATCH(D89&amp;24,ExcValue!$A$8:$A$2000&amp;ExcValue!$H$8:$H$2000,0))),"")</f>
        <v/>
      </c>
      <c r="I89" s="210" t="str">
        <f t="shared" si="5"/>
        <v/>
      </c>
      <c r="J89" s="209" t="str">
        <f t="array" ref="J89">IFERROR(IF(D89="","",INDEX(ExcValue!$I$8:$I$2000, MATCH(D89&amp;74,ExcValue!$A$8:$A$2000&amp;ExcValue!$H$8:$H$2000,0))),"")</f>
        <v/>
      </c>
      <c r="K89" s="210" t="str">
        <f t="shared" si="6"/>
        <v/>
      </c>
      <c r="L89" s="209" t="str">
        <f t="array" ref="L89">IFERROR(IF(D89="","",INDEX(ExcValue!$I$8:$I$2000, MATCH(D89&amp;54,ExcValue!$A$8:$A$2000&amp;ExcValue!$H$8:$H$2000,0))),"")</f>
        <v/>
      </c>
      <c r="M89" s="210" t="str">
        <f t="shared" si="7"/>
        <v/>
      </c>
      <c r="O89" s="207" t="str">
        <f>IF(ISNUMBER(PT_ExcValue!A89),PT_ExcValue!A89,"")</f>
        <v/>
      </c>
      <c r="P89" s="207" t="str">
        <f>IF(PT_ExcValue!C89=0,"",PT_ExcValue!B89/PT_ExcValue!C89)</f>
        <v/>
      </c>
      <c r="Q89" s="207" t="str">
        <f>IF(PT_ExcValue!E89=0,"",PT_ExcValue!D89/PT_ExcValue!E89)</f>
        <v/>
      </c>
      <c r="R89" s="207" t="str">
        <f>IF(PT_ExcValue!G89=0,"",PT_ExcValue!F89/PT_ExcValue!G89)</f>
        <v/>
      </c>
      <c r="S89" s="207" t="str">
        <f>IF(PT_ExcValue!I89=0,"",PT_ExcValue!H89/PT_ExcValue!I89)</f>
        <v/>
      </c>
    </row>
    <row r="90" spans="4:19" x14ac:dyDescent="0.25">
      <c r="D90" s="209" t="str">
        <f t="array" ref="D90">IFERROR(INDEX(ExcValue!$A$8:$A2088, MATCH(0,COUNTIF($D$1:D89,ExcValue!$A$8:$A2088), 0)),"")</f>
        <v/>
      </c>
      <c r="E90" s="207" t="str">
        <f>IFERROR(VLOOKUP(D90,ExcValue!A96:C2088,3,FALSE),"")</f>
        <v/>
      </c>
      <c r="F90" s="209" t="str">
        <f t="array" ref="F90">IFERROR(IF(D90="","",INDEX(ExcValue!$I$8:$I$2000, MATCH(D90&amp;23,ExcValue!$A$8:$A$2000&amp;ExcValue!$H$8:$H$2000,0))),"")</f>
        <v/>
      </c>
      <c r="G90" s="210" t="str">
        <f t="shared" si="4"/>
        <v/>
      </c>
      <c r="H90" s="209" t="str">
        <f t="array" ref="H90">IFERROR(IF(D90="","",INDEX(ExcValue!$I$8:$I$2000, MATCH(D90&amp;24,ExcValue!$A$8:$A$2000&amp;ExcValue!$H$8:$H$2000,0))),"")</f>
        <v/>
      </c>
      <c r="I90" s="210" t="str">
        <f t="shared" si="5"/>
        <v/>
      </c>
      <c r="J90" s="209" t="str">
        <f t="array" ref="J90">IFERROR(IF(D90="","",INDEX(ExcValue!$I$8:$I$2000, MATCH(D90&amp;74,ExcValue!$A$8:$A$2000&amp;ExcValue!$H$8:$H$2000,0))),"")</f>
        <v/>
      </c>
      <c r="K90" s="210" t="str">
        <f t="shared" si="6"/>
        <v/>
      </c>
      <c r="L90" s="209" t="str">
        <f t="array" ref="L90">IFERROR(IF(D90="","",INDEX(ExcValue!$I$8:$I$2000, MATCH(D90&amp;54,ExcValue!$A$8:$A$2000&amp;ExcValue!$H$8:$H$2000,0))),"")</f>
        <v/>
      </c>
      <c r="M90" s="210" t="str">
        <f t="shared" si="7"/>
        <v/>
      </c>
      <c r="O90" s="207" t="str">
        <f>IF(ISNUMBER(PT_ExcValue!A90),PT_ExcValue!A90,"")</f>
        <v/>
      </c>
      <c r="P90" s="207" t="str">
        <f>IF(PT_ExcValue!C90=0,"",PT_ExcValue!B90/PT_ExcValue!C90)</f>
        <v/>
      </c>
      <c r="Q90" s="207" t="str">
        <f>IF(PT_ExcValue!E90=0,"",PT_ExcValue!D90/PT_ExcValue!E90)</f>
        <v/>
      </c>
      <c r="R90" s="207" t="str">
        <f>IF(PT_ExcValue!G90=0,"",PT_ExcValue!F90/PT_ExcValue!G90)</f>
        <v/>
      </c>
      <c r="S90" s="207" t="str">
        <f>IF(PT_ExcValue!I90=0,"",PT_ExcValue!H90/PT_ExcValue!I90)</f>
        <v/>
      </c>
    </row>
    <row r="91" spans="4:19" x14ac:dyDescent="0.25">
      <c r="D91" s="209" t="str">
        <f t="array" ref="D91">IFERROR(INDEX(ExcValue!$A$8:$A2089, MATCH(0,COUNTIF($D$1:D90,ExcValue!$A$8:$A2089), 0)),"")</f>
        <v/>
      </c>
      <c r="E91" s="207" t="str">
        <f>IFERROR(VLOOKUP(D91,ExcValue!A97:C2089,3,FALSE),"")</f>
        <v/>
      </c>
      <c r="F91" s="209" t="str">
        <f t="array" ref="F91">IFERROR(IF(D91="","",INDEX(ExcValue!$I$8:$I$2000, MATCH(D91&amp;23,ExcValue!$A$8:$A$2000&amp;ExcValue!$H$8:$H$2000,0))),"")</f>
        <v/>
      </c>
      <c r="G91" s="210" t="str">
        <f t="shared" si="4"/>
        <v/>
      </c>
      <c r="H91" s="209" t="str">
        <f t="array" ref="H91">IFERROR(IF(D91="","",INDEX(ExcValue!$I$8:$I$2000, MATCH(D91&amp;24,ExcValue!$A$8:$A$2000&amp;ExcValue!$H$8:$H$2000,0))),"")</f>
        <v/>
      </c>
      <c r="I91" s="210" t="str">
        <f t="shared" si="5"/>
        <v/>
      </c>
      <c r="J91" s="209" t="str">
        <f t="array" ref="J91">IFERROR(IF(D91="","",INDEX(ExcValue!$I$8:$I$2000, MATCH(D91&amp;74,ExcValue!$A$8:$A$2000&amp;ExcValue!$H$8:$H$2000,0))),"")</f>
        <v/>
      </c>
      <c r="K91" s="210" t="str">
        <f t="shared" si="6"/>
        <v/>
      </c>
      <c r="L91" s="209" t="str">
        <f t="array" ref="L91">IFERROR(IF(D91="","",INDEX(ExcValue!$I$8:$I$2000, MATCH(D91&amp;54,ExcValue!$A$8:$A$2000&amp;ExcValue!$H$8:$H$2000,0))),"")</f>
        <v/>
      </c>
      <c r="M91" s="210" t="str">
        <f t="shared" si="7"/>
        <v/>
      </c>
      <c r="O91" s="207" t="str">
        <f>IF(ISNUMBER(PT_ExcValue!A91),PT_ExcValue!A91,"")</f>
        <v/>
      </c>
      <c r="P91" s="207" t="str">
        <f>IF(PT_ExcValue!C91=0,"",PT_ExcValue!B91/PT_ExcValue!C91)</f>
        <v/>
      </c>
      <c r="Q91" s="207" t="str">
        <f>IF(PT_ExcValue!E91=0,"",PT_ExcValue!D91/PT_ExcValue!E91)</f>
        <v/>
      </c>
      <c r="R91" s="207" t="str">
        <f>IF(PT_ExcValue!G91=0,"",PT_ExcValue!F91/PT_ExcValue!G91)</f>
        <v/>
      </c>
      <c r="S91" s="207" t="str">
        <f>IF(PT_ExcValue!I91=0,"",PT_ExcValue!H91/PT_ExcValue!I91)</f>
        <v/>
      </c>
    </row>
    <row r="92" spans="4:19" x14ac:dyDescent="0.25">
      <c r="D92" s="209" t="str">
        <f t="array" ref="D92">IFERROR(INDEX(ExcValue!$A$8:$A2090, MATCH(0,COUNTIF($D$1:D91,ExcValue!$A$8:$A2090), 0)),"")</f>
        <v/>
      </c>
      <c r="E92" s="207" t="str">
        <f>IFERROR(VLOOKUP(D92,ExcValue!A98:C2090,3,FALSE),"")</f>
        <v/>
      </c>
      <c r="F92" s="209" t="str">
        <f t="array" ref="F92">IFERROR(IF(D92="","",INDEX(ExcValue!$I$8:$I$2000, MATCH(D92&amp;23,ExcValue!$A$8:$A$2000&amp;ExcValue!$H$8:$H$2000,0))),"")</f>
        <v/>
      </c>
      <c r="G92" s="210" t="str">
        <f t="shared" si="4"/>
        <v/>
      </c>
      <c r="H92" s="209" t="str">
        <f t="array" ref="H92">IFERROR(IF(D92="","",INDEX(ExcValue!$I$8:$I$2000, MATCH(D92&amp;24,ExcValue!$A$8:$A$2000&amp;ExcValue!$H$8:$H$2000,0))),"")</f>
        <v/>
      </c>
      <c r="I92" s="210" t="str">
        <f t="shared" si="5"/>
        <v/>
      </c>
      <c r="J92" s="209" t="str">
        <f t="array" ref="J92">IFERROR(IF(D92="","",INDEX(ExcValue!$I$8:$I$2000, MATCH(D92&amp;74,ExcValue!$A$8:$A$2000&amp;ExcValue!$H$8:$H$2000,0))),"")</f>
        <v/>
      </c>
      <c r="K92" s="210" t="str">
        <f t="shared" si="6"/>
        <v/>
      </c>
      <c r="L92" s="209" t="str">
        <f t="array" ref="L92">IFERROR(IF(D92="","",INDEX(ExcValue!$I$8:$I$2000, MATCH(D92&amp;54,ExcValue!$A$8:$A$2000&amp;ExcValue!$H$8:$H$2000,0))),"")</f>
        <v/>
      </c>
      <c r="M92" s="210" t="str">
        <f t="shared" si="7"/>
        <v/>
      </c>
      <c r="O92" s="207" t="str">
        <f>IF(ISNUMBER(PT_ExcValue!A92),PT_ExcValue!A92,"")</f>
        <v/>
      </c>
      <c r="P92" s="207" t="str">
        <f>IF(PT_ExcValue!C92=0,"",PT_ExcValue!B92/PT_ExcValue!C92)</f>
        <v/>
      </c>
      <c r="Q92" s="207" t="str">
        <f>IF(PT_ExcValue!E92=0,"",PT_ExcValue!D92/PT_ExcValue!E92)</f>
        <v/>
      </c>
      <c r="R92" s="207" t="str">
        <f>IF(PT_ExcValue!G92=0,"",PT_ExcValue!F92/PT_ExcValue!G92)</f>
        <v/>
      </c>
      <c r="S92" s="207" t="str">
        <f>IF(PT_ExcValue!I92=0,"",PT_ExcValue!H92/PT_ExcValue!I92)</f>
        <v/>
      </c>
    </row>
    <row r="93" spans="4:19" x14ac:dyDescent="0.25">
      <c r="D93" s="209" t="str">
        <f t="array" ref="D93">IFERROR(INDEX(ExcValue!$A$8:$A2091, MATCH(0,COUNTIF($D$1:D92,ExcValue!$A$8:$A2091), 0)),"")</f>
        <v/>
      </c>
      <c r="E93" s="207" t="str">
        <f>IFERROR(VLOOKUP(D93,ExcValue!A99:C2091,3,FALSE),"")</f>
        <v/>
      </c>
      <c r="F93" s="209" t="str">
        <f t="array" ref="F93">IFERROR(IF(D93="","",INDEX(ExcValue!$I$8:$I$2000, MATCH(D93&amp;23,ExcValue!$A$8:$A$2000&amp;ExcValue!$H$8:$H$2000,0))),"")</f>
        <v/>
      </c>
      <c r="G93" s="210" t="str">
        <f t="shared" si="4"/>
        <v/>
      </c>
      <c r="H93" s="209" t="str">
        <f t="array" ref="H93">IFERROR(IF(D93="","",INDEX(ExcValue!$I$8:$I$2000, MATCH(D93&amp;24,ExcValue!$A$8:$A$2000&amp;ExcValue!$H$8:$H$2000,0))),"")</f>
        <v/>
      </c>
      <c r="I93" s="210" t="str">
        <f t="shared" si="5"/>
        <v/>
      </c>
      <c r="J93" s="209" t="str">
        <f t="array" ref="J93">IFERROR(IF(D93="","",INDEX(ExcValue!$I$8:$I$2000, MATCH(D93&amp;74,ExcValue!$A$8:$A$2000&amp;ExcValue!$H$8:$H$2000,0))),"")</f>
        <v/>
      </c>
      <c r="K93" s="210" t="str">
        <f t="shared" si="6"/>
        <v/>
      </c>
      <c r="L93" s="209" t="str">
        <f t="array" ref="L93">IFERROR(IF(D93="","",INDEX(ExcValue!$I$8:$I$2000, MATCH(D93&amp;54,ExcValue!$A$8:$A$2000&amp;ExcValue!$H$8:$H$2000,0))),"")</f>
        <v/>
      </c>
      <c r="M93" s="210" t="str">
        <f t="shared" si="7"/>
        <v/>
      </c>
      <c r="O93" s="207" t="str">
        <f>IF(ISNUMBER(PT_ExcValue!A93),PT_ExcValue!A93,"")</f>
        <v/>
      </c>
      <c r="P93" s="207" t="str">
        <f>IF(PT_ExcValue!C93=0,"",PT_ExcValue!B93/PT_ExcValue!C93)</f>
        <v/>
      </c>
      <c r="Q93" s="207" t="str">
        <f>IF(PT_ExcValue!E93=0,"",PT_ExcValue!D93/PT_ExcValue!E93)</f>
        <v/>
      </c>
      <c r="R93" s="207" t="str">
        <f>IF(PT_ExcValue!G93=0,"",PT_ExcValue!F93/PT_ExcValue!G93)</f>
        <v/>
      </c>
      <c r="S93" s="207" t="str">
        <f>IF(PT_ExcValue!I93=0,"",PT_ExcValue!H93/PT_ExcValue!I93)</f>
        <v/>
      </c>
    </row>
    <row r="94" spans="4:19" x14ac:dyDescent="0.25">
      <c r="D94" s="209" t="str">
        <f t="array" ref="D94">IFERROR(INDEX(ExcValue!$A$8:$A2092, MATCH(0,COUNTIF($D$1:D93,ExcValue!$A$8:$A2092), 0)),"")</f>
        <v/>
      </c>
      <c r="E94" s="207" t="str">
        <f>IFERROR(VLOOKUP(D94,ExcValue!A100:C2092,3,FALSE),"")</f>
        <v/>
      </c>
      <c r="F94" s="209" t="str">
        <f t="array" ref="F94">IFERROR(IF(D94="","",INDEX(ExcValue!$I$8:$I$2000, MATCH(D94&amp;23,ExcValue!$A$8:$A$2000&amp;ExcValue!$H$8:$H$2000,0))),"")</f>
        <v/>
      </c>
      <c r="G94" s="210" t="str">
        <f t="shared" si="4"/>
        <v/>
      </c>
      <c r="H94" s="209" t="str">
        <f t="array" ref="H94">IFERROR(IF(D94="","",INDEX(ExcValue!$I$8:$I$2000, MATCH(D94&amp;24,ExcValue!$A$8:$A$2000&amp;ExcValue!$H$8:$H$2000,0))),"")</f>
        <v/>
      </c>
      <c r="I94" s="210" t="str">
        <f t="shared" si="5"/>
        <v/>
      </c>
      <c r="J94" s="209" t="str">
        <f t="array" ref="J94">IFERROR(IF(D94="","",INDEX(ExcValue!$I$8:$I$2000, MATCH(D94&amp;74,ExcValue!$A$8:$A$2000&amp;ExcValue!$H$8:$H$2000,0))),"")</f>
        <v/>
      </c>
      <c r="K94" s="210" t="str">
        <f t="shared" si="6"/>
        <v/>
      </c>
      <c r="L94" s="209" t="str">
        <f t="array" ref="L94">IFERROR(IF(D94="","",INDEX(ExcValue!$I$8:$I$2000, MATCH(D94&amp;54,ExcValue!$A$8:$A$2000&amp;ExcValue!$H$8:$H$2000,0))),"")</f>
        <v/>
      </c>
      <c r="M94" s="210" t="str">
        <f t="shared" si="7"/>
        <v/>
      </c>
      <c r="O94" s="207" t="str">
        <f>IF(ISNUMBER(PT_ExcValue!A94),PT_ExcValue!A94,"")</f>
        <v/>
      </c>
      <c r="P94" s="207" t="str">
        <f>IF(PT_ExcValue!C94=0,"",PT_ExcValue!B94/PT_ExcValue!C94)</f>
        <v/>
      </c>
      <c r="Q94" s="207" t="str">
        <f>IF(PT_ExcValue!E94=0,"",PT_ExcValue!D94/PT_ExcValue!E94)</f>
        <v/>
      </c>
      <c r="R94" s="207" t="str">
        <f>IF(PT_ExcValue!G94=0,"",PT_ExcValue!F94/PT_ExcValue!G94)</f>
        <v/>
      </c>
      <c r="S94" s="207" t="str">
        <f>IF(PT_ExcValue!I94=0,"",PT_ExcValue!H94/PT_ExcValue!I94)</f>
        <v/>
      </c>
    </row>
    <row r="95" spans="4:19" x14ac:dyDescent="0.25">
      <c r="D95" s="209" t="str">
        <f t="array" ref="D95">IFERROR(INDEX(ExcValue!$A$8:$A2093, MATCH(0,COUNTIF($D$1:D94,ExcValue!$A$8:$A2093), 0)),"")</f>
        <v/>
      </c>
      <c r="E95" s="207" t="str">
        <f>IFERROR(VLOOKUP(D95,ExcValue!A101:C2093,3,FALSE),"")</f>
        <v/>
      </c>
      <c r="F95" s="209" t="str">
        <f t="array" ref="F95">IFERROR(IF(D95="","",INDEX(ExcValue!$I$8:$I$2000, MATCH(D95&amp;23,ExcValue!$A$8:$A$2000&amp;ExcValue!$H$8:$H$2000,0))),"")</f>
        <v/>
      </c>
      <c r="G95" s="210" t="str">
        <f t="shared" si="4"/>
        <v/>
      </c>
      <c r="H95" s="209" t="str">
        <f t="array" ref="H95">IFERROR(IF(D95="","",INDEX(ExcValue!$I$8:$I$2000, MATCH(D95&amp;24,ExcValue!$A$8:$A$2000&amp;ExcValue!$H$8:$H$2000,0))),"")</f>
        <v/>
      </c>
      <c r="I95" s="210" t="str">
        <f t="shared" si="5"/>
        <v/>
      </c>
      <c r="J95" s="209" t="str">
        <f t="array" ref="J95">IFERROR(IF(D95="","",INDEX(ExcValue!$I$8:$I$2000, MATCH(D95&amp;74,ExcValue!$A$8:$A$2000&amp;ExcValue!$H$8:$H$2000,0))),"")</f>
        <v/>
      </c>
      <c r="K95" s="210" t="str">
        <f t="shared" si="6"/>
        <v/>
      </c>
      <c r="L95" s="209" t="str">
        <f t="array" ref="L95">IFERROR(IF(D95="","",INDEX(ExcValue!$I$8:$I$2000, MATCH(D95&amp;54,ExcValue!$A$8:$A$2000&amp;ExcValue!$H$8:$H$2000,0))),"")</f>
        <v/>
      </c>
      <c r="M95" s="210" t="str">
        <f t="shared" si="7"/>
        <v/>
      </c>
      <c r="O95" s="207" t="str">
        <f>IF(ISNUMBER(PT_ExcValue!A95),PT_ExcValue!A95,"")</f>
        <v/>
      </c>
      <c r="P95" s="207" t="str">
        <f>IF(PT_ExcValue!C95=0,"",PT_ExcValue!B95/PT_ExcValue!C95)</f>
        <v/>
      </c>
      <c r="Q95" s="207" t="str">
        <f>IF(PT_ExcValue!E95=0,"",PT_ExcValue!D95/PT_ExcValue!E95)</f>
        <v/>
      </c>
      <c r="R95" s="207" t="str">
        <f>IF(PT_ExcValue!G95=0,"",PT_ExcValue!F95/PT_ExcValue!G95)</f>
        <v/>
      </c>
      <c r="S95" s="207" t="str">
        <f>IF(PT_ExcValue!I95=0,"",PT_ExcValue!H95/PT_ExcValue!I95)</f>
        <v/>
      </c>
    </row>
    <row r="96" spans="4:19" x14ac:dyDescent="0.25">
      <c r="D96" s="209" t="str">
        <f t="array" ref="D96">IFERROR(INDEX(ExcValue!$A$8:$A2094, MATCH(0,COUNTIF($D$1:D95,ExcValue!$A$8:$A2094), 0)),"")</f>
        <v/>
      </c>
      <c r="E96" s="207" t="str">
        <f>IFERROR(VLOOKUP(D96,ExcValue!A102:C2094,3,FALSE),"")</f>
        <v/>
      </c>
      <c r="F96" s="209" t="str">
        <f t="array" ref="F96">IFERROR(IF(D96="","",INDEX(ExcValue!$I$8:$I$2000, MATCH(D96&amp;23,ExcValue!$A$8:$A$2000&amp;ExcValue!$H$8:$H$2000,0))),"")</f>
        <v/>
      </c>
      <c r="G96" s="210" t="str">
        <f t="shared" si="4"/>
        <v/>
      </c>
      <c r="H96" s="209" t="str">
        <f t="array" ref="H96">IFERROR(IF(D96="","",INDEX(ExcValue!$I$8:$I$2000, MATCH(D96&amp;24,ExcValue!$A$8:$A$2000&amp;ExcValue!$H$8:$H$2000,0))),"")</f>
        <v/>
      </c>
      <c r="I96" s="210" t="str">
        <f t="shared" si="5"/>
        <v/>
      </c>
      <c r="J96" s="209" t="str">
        <f t="array" ref="J96">IFERROR(IF(D96="","",INDEX(ExcValue!$I$8:$I$2000, MATCH(D96&amp;74,ExcValue!$A$8:$A$2000&amp;ExcValue!$H$8:$H$2000,0))),"")</f>
        <v/>
      </c>
      <c r="K96" s="210" t="str">
        <f t="shared" si="6"/>
        <v/>
      </c>
      <c r="L96" s="209" t="str">
        <f t="array" ref="L96">IFERROR(IF(D96="","",INDEX(ExcValue!$I$8:$I$2000, MATCH(D96&amp;54,ExcValue!$A$8:$A$2000&amp;ExcValue!$H$8:$H$2000,0))),"")</f>
        <v/>
      </c>
      <c r="M96" s="210" t="str">
        <f t="shared" si="7"/>
        <v/>
      </c>
      <c r="O96" s="207" t="str">
        <f>IF(ISNUMBER(PT_ExcValue!A96),PT_ExcValue!A96,"")</f>
        <v/>
      </c>
      <c r="P96" s="207" t="str">
        <f>IF(PT_ExcValue!C96=0,"",PT_ExcValue!B96/PT_ExcValue!C96)</f>
        <v/>
      </c>
      <c r="Q96" s="207" t="str">
        <f>IF(PT_ExcValue!E96=0,"",PT_ExcValue!D96/PT_ExcValue!E96)</f>
        <v/>
      </c>
      <c r="R96" s="207" t="str">
        <f>IF(PT_ExcValue!G96=0,"",PT_ExcValue!F96/PT_ExcValue!G96)</f>
        <v/>
      </c>
      <c r="S96" s="207" t="str">
        <f>IF(PT_ExcValue!I96=0,"",PT_ExcValue!H96/PT_ExcValue!I96)</f>
        <v/>
      </c>
    </row>
    <row r="97" spans="4:19" x14ac:dyDescent="0.25">
      <c r="D97" s="209" t="str">
        <f t="array" ref="D97">IFERROR(INDEX(ExcValue!$A$8:$A2095, MATCH(0,COUNTIF($D$1:D96,ExcValue!$A$8:$A2095), 0)),"")</f>
        <v/>
      </c>
      <c r="E97" s="207" t="str">
        <f>IFERROR(VLOOKUP(D97,ExcValue!A103:C2095,3,FALSE),"")</f>
        <v/>
      </c>
      <c r="F97" s="209" t="str">
        <f t="array" ref="F97">IFERROR(IF(D97="","",INDEX(ExcValue!$I$8:$I$2000, MATCH(D97&amp;23,ExcValue!$A$8:$A$2000&amp;ExcValue!$H$8:$H$2000,0))),"")</f>
        <v/>
      </c>
      <c r="G97" s="210" t="str">
        <f t="shared" si="4"/>
        <v/>
      </c>
      <c r="H97" s="209" t="str">
        <f t="array" ref="H97">IFERROR(IF(D97="","",INDEX(ExcValue!$I$8:$I$2000, MATCH(D97&amp;24,ExcValue!$A$8:$A$2000&amp;ExcValue!$H$8:$H$2000,0))),"")</f>
        <v/>
      </c>
      <c r="I97" s="210" t="str">
        <f t="shared" si="5"/>
        <v/>
      </c>
      <c r="J97" s="209" t="str">
        <f t="array" ref="J97">IFERROR(IF(D97="","",INDEX(ExcValue!$I$8:$I$2000, MATCH(D97&amp;74,ExcValue!$A$8:$A$2000&amp;ExcValue!$H$8:$H$2000,0))),"")</f>
        <v/>
      </c>
      <c r="K97" s="210" t="str">
        <f t="shared" si="6"/>
        <v/>
      </c>
      <c r="L97" s="209" t="str">
        <f t="array" ref="L97">IFERROR(IF(D97="","",INDEX(ExcValue!$I$8:$I$2000, MATCH(D97&amp;54,ExcValue!$A$8:$A$2000&amp;ExcValue!$H$8:$H$2000,0))),"")</f>
        <v/>
      </c>
      <c r="M97" s="210" t="str">
        <f t="shared" si="7"/>
        <v/>
      </c>
      <c r="O97" s="207" t="str">
        <f>IF(ISNUMBER(PT_ExcValue!A97),PT_ExcValue!A97,"")</f>
        <v/>
      </c>
      <c r="P97" s="207" t="str">
        <f>IF(PT_ExcValue!C97=0,"",PT_ExcValue!B97/PT_ExcValue!C97)</f>
        <v/>
      </c>
      <c r="Q97" s="207" t="str">
        <f>IF(PT_ExcValue!E97=0,"",PT_ExcValue!D97/PT_ExcValue!E97)</f>
        <v/>
      </c>
      <c r="R97" s="207" t="str">
        <f>IF(PT_ExcValue!G97=0,"",PT_ExcValue!F97/PT_ExcValue!G97)</f>
        <v/>
      </c>
      <c r="S97" s="207" t="str">
        <f>IF(PT_ExcValue!I97=0,"",PT_ExcValue!H97/PT_ExcValue!I97)</f>
        <v/>
      </c>
    </row>
    <row r="98" spans="4:19" x14ac:dyDescent="0.25">
      <c r="D98" s="209" t="str">
        <f t="array" ref="D98">IFERROR(INDEX(ExcValue!$A$8:$A2096, MATCH(0,COUNTIF($D$1:D97,ExcValue!$A$8:$A2096), 0)),"")</f>
        <v/>
      </c>
      <c r="E98" s="207" t="str">
        <f>IFERROR(VLOOKUP(D98,ExcValue!A104:C2096,3,FALSE),"")</f>
        <v/>
      </c>
      <c r="F98" s="209" t="str">
        <f t="array" ref="F98">IFERROR(IF(D98="","",INDEX(ExcValue!$I$8:$I$2000, MATCH(D98&amp;23,ExcValue!$A$8:$A$2000&amp;ExcValue!$H$8:$H$2000,0))),"")</f>
        <v/>
      </c>
      <c r="G98" s="210" t="str">
        <f t="shared" si="4"/>
        <v/>
      </c>
      <c r="H98" s="209" t="str">
        <f t="array" ref="H98">IFERROR(IF(D98="","",INDEX(ExcValue!$I$8:$I$2000, MATCH(D98&amp;24,ExcValue!$A$8:$A$2000&amp;ExcValue!$H$8:$H$2000,0))),"")</f>
        <v/>
      </c>
      <c r="I98" s="210" t="str">
        <f t="shared" si="5"/>
        <v/>
      </c>
      <c r="J98" s="209" t="str">
        <f t="array" ref="J98">IFERROR(IF(D98="","",INDEX(ExcValue!$I$8:$I$2000, MATCH(D98&amp;74,ExcValue!$A$8:$A$2000&amp;ExcValue!$H$8:$H$2000,0))),"")</f>
        <v/>
      </c>
      <c r="K98" s="210" t="str">
        <f t="shared" si="6"/>
        <v/>
      </c>
      <c r="L98" s="209" t="str">
        <f t="array" ref="L98">IFERROR(IF(D98="","",INDEX(ExcValue!$I$8:$I$2000, MATCH(D98&amp;54,ExcValue!$A$8:$A$2000&amp;ExcValue!$H$8:$H$2000,0))),"")</f>
        <v/>
      </c>
      <c r="M98" s="210" t="str">
        <f t="shared" si="7"/>
        <v/>
      </c>
      <c r="O98" s="207" t="str">
        <f>IF(ISNUMBER(PT_ExcValue!A98),PT_ExcValue!A98,"")</f>
        <v/>
      </c>
      <c r="P98" s="207" t="str">
        <f>IF(PT_ExcValue!C98=0,"",PT_ExcValue!B98/PT_ExcValue!C98)</f>
        <v/>
      </c>
      <c r="Q98" s="207" t="str">
        <f>IF(PT_ExcValue!E98=0,"",PT_ExcValue!D98/PT_ExcValue!E98)</f>
        <v/>
      </c>
      <c r="R98" s="207" t="str">
        <f>IF(PT_ExcValue!G98=0,"",PT_ExcValue!F98/PT_ExcValue!G98)</f>
        <v/>
      </c>
      <c r="S98" s="207" t="str">
        <f>IF(PT_ExcValue!I98=0,"",PT_ExcValue!H98/PT_ExcValue!I98)</f>
        <v/>
      </c>
    </row>
    <row r="99" spans="4:19" x14ac:dyDescent="0.25">
      <c r="D99" s="209" t="str">
        <f t="array" ref="D99">IFERROR(INDEX(ExcValue!$A$8:$A2097, MATCH(0,COUNTIF($D$1:D98,ExcValue!$A$8:$A2097), 0)),"")</f>
        <v/>
      </c>
      <c r="E99" s="207" t="str">
        <f>IFERROR(VLOOKUP(D99,ExcValue!A105:C2097,3,FALSE),"")</f>
        <v/>
      </c>
      <c r="F99" s="209" t="str">
        <f t="array" ref="F99">IFERROR(IF(D99="","",INDEX(ExcValue!$I$8:$I$2000, MATCH(D99&amp;23,ExcValue!$A$8:$A$2000&amp;ExcValue!$H$8:$H$2000,0))),"")</f>
        <v/>
      </c>
      <c r="G99" s="210" t="str">
        <f t="shared" si="4"/>
        <v/>
      </c>
      <c r="H99" s="209" t="str">
        <f t="array" ref="H99">IFERROR(IF(D99="","",INDEX(ExcValue!$I$8:$I$2000, MATCH(D99&amp;24,ExcValue!$A$8:$A$2000&amp;ExcValue!$H$8:$H$2000,0))),"")</f>
        <v/>
      </c>
      <c r="I99" s="210" t="str">
        <f t="shared" si="5"/>
        <v/>
      </c>
      <c r="J99" s="209" t="str">
        <f t="array" ref="J99">IFERROR(IF(D99="","",INDEX(ExcValue!$I$8:$I$2000, MATCH(D99&amp;74,ExcValue!$A$8:$A$2000&amp;ExcValue!$H$8:$H$2000,0))),"")</f>
        <v/>
      </c>
      <c r="K99" s="210" t="str">
        <f t="shared" si="6"/>
        <v/>
      </c>
      <c r="L99" s="209" t="str">
        <f t="array" ref="L99">IFERROR(IF(D99="","",INDEX(ExcValue!$I$8:$I$2000, MATCH(D99&amp;54,ExcValue!$A$8:$A$2000&amp;ExcValue!$H$8:$H$2000,0))),"")</f>
        <v/>
      </c>
      <c r="M99" s="210" t="str">
        <f t="shared" si="7"/>
        <v/>
      </c>
      <c r="O99" s="207" t="str">
        <f>IF(ISNUMBER(PT_ExcValue!A99),PT_ExcValue!A99,"")</f>
        <v/>
      </c>
      <c r="P99" s="207" t="str">
        <f>IF(PT_ExcValue!C99=0,"",PT_ExcValue!B99/PT_ExcValue!C99)</f>
        <v/>
      </c>
      <c r="Q99" s="207" t="str">
        <f>IF(PT_ExcValue!E99=0,"",PT_ExcValue!D99/PT_ExcValue!E99)</f>
        <v/>
      </c>
      <c r="R99" s="207" t="str">
        <f>IF(PT_ExcValue!G99=0,"",PT_ExcValue!F99/PT_ExcValue!G99)</f>
        <v/>
      </c>
      <c r="S99" s="207" t="str">
        <f>IF(PT_ExcValue!I99=0,"",PT_ExcValue!H99/PT_ExcValue!I99)</f>
        <v/>
      </c>
    </row>
    <row r="100" spans="4:19" x14ac:dyDescent="0.25">
      <c r="D100" s="209" t="str">
        <f t="array" ref="D100">IFERROR(INDEX(ExcValue!$A$8:$A2098, MATCH(0,COUNTIF($D$1:D99,ExcValue!$A$8:$A2098), 0)),"")</f>
        <v/>
      </c>
      <c r="E100" s="207" t="str">
        <f>IFERROR(VLOOKUP(D100,ExcValue!A106:C2098,3,FALSE),"")</f>
        <v/>
      </c>
      <c r="F100" s="209" t="str">
        <f t="array" ref="F100">IFERROR(IF(D100="","",INDEX(ExcValue!$I$8:$I$2000, MATCH(D100&amp;23,ExcValue!$A$8:$A$2000&amp;ExcValue!$H$8:$H$2000,0))),"")</f>
        <v/>
      </c>
      <c r="G100" s="210" t="str">
        <f t="shared" si="4"/>
        <v/>
      </c>
      <c r="H100" s="209" t="str">
        <f t="array" ref="H100">IFERROR(IF(D100="","",INDEX(ExcValue!$I$8:$I$2000, MATCH(D100&amp;24,ExcValue!$A$8:$A$2000&amp;ExcValue!$H$8:$H$2000,0))),"")</f>
        <v/>
      </c>
      <c r="I100" s="210" t="str">
        <f t="shared" si="5"/>
        <v/>
      </c>
      <c r="J100" s="209" t="str">
        <f t="array" ref="J100">IFERROR(IF(D100="","",INDEX(ExcValue!$I$8:$I$2000, MATCH(D100&amp;74,ExcValue!$A$8:$A$2000&amp;ExcValue!$H$8:$H$2000,0))),"")</f>
        <v/>
      </c>
      <c r="K100" s="210" t="str">
        <f t="shared" si="6"/>
        <v/>
      </c>
      <c r="L100" s="209" t="str">
        <f t="array" ref="L100">IFERROR(IF(D100="","",INDEX(ExcValue!$I$8:$I$2000, MATCH(D100&amp;54,ExcValue!$A$8:$A$2000&amp;ExcValue!$H$8:$H$2000,0))),"")</f>
        <v/>
      </c>
      <c r="M100" s="210" t="str">
        <f t="shared" si="7"/>
        <v/>
      </c>
      <c r="O100" s="207" t="str">
        <f>IF(ISNUMBER(PT_ExcValue!A100),PT_ExcValue!A100,"")</f>
        <v/>
      </c>
      <c r="P100" s="207" t="str">
        <f>IF(PT_ExcValue!C100=0,"",PT_ExcValue!B100/PT_ExcValue!C100)</f>
        <v/>
      </c>
      <c r="Q100" s="207" t="str">
        <f>IF(PT_ExcValue!E100=0,"",PT_ExcValue!D100/PT_ExcValue!E100)</f>
        <v/>
      </c>
      <c r="R100" s="207" t="str">
        <f>IF(PT_ExcValue!G100=0,"",PT_ExcValue!F100/PT_ExcValue!G100)</f>
        <v/>
      </c>
      <c r="S100" s="207" t="str">
        <f>IF(PT_ExcValue!I100=0,"",PT_ExcValue!H100/PT_ExcValue!I100)</f>
        <v/>
      </c>
    </row>
    <row r="101" spans="4:19" x14ac:dyDescent="0.25">
      <c r="D101" s="209" t="str">
        <f t="array" ref="D101">IFERROR(INDEX(ExcValue!$A$8:$A2099, MATCH(0,COUNTIF($D$1:D100,ExcValue!$A$8:$A2099), 0)),"")</f>
        <v/>
      </c>
      <c r="E101" s="207" t="str">
        <f>IFERROR(VLOOKUP(D101,ExcValue!A107:C2099,3,FALSE),"")</f>
        <v/>
      </c>
      <c r="F101" s="209" t="str">
        <f t="array" ref="F101">IFERROR(IF(D101="","",INDEX(ExcValue!$I$8:$I$2000, MATCH(D101&amp;23,ExcValue!$A$8:$A$2000&amp;ExcValue!$H$8:$H$2000,0))),"")</f>
        <v/>
      </c>
      <c r="G101" s="210" t="str">
        <f t="shared" si="4"/>
        <v/>
      </c>
      <c r="H101" s="209" t="str">
        <f t="array" ref="H101">IFERROR(IF(D101="","",INDEX(ExcValue!$I$8:$I$2000, MATCH(D101&amp;24,ExcValue!$A$8:$A$2000&amp;ExcValue!$H$8:$H$2000,0))),"")</f>
        <v/>
      </c>
      <c r="I101" s="210" t="str">
        <f t="shared" si="5"/>
        <v/>
      </c>
      <c r="J101" s="209" t="str">
        <f t="array" ref="J101">IFERROR(IF(D101="","",INDEX(ExcValue!$I$8:$I$2000, MATCH(D101&amp;74,ExcValue!$A$8:$A$2000&amp;ExcValue!$H$8:$H$2000,0))),"")</f>
        <v/>
      </c>
      <c r="K101" s="210" t="str">
        <f t="shared" si="6"/>
        <v/>
      </c>
      <c r="L101" s="209" t="str">
        <f t="array" ref="L101">IFERROR(IF(D101="","",INDEX(ExcValue!$I$8:$I$2000, MATCH(D101&amp;54,ExcValue!$A$8:$A$2000&amp;ExcValue!$H$8:$H$2000,0))),"")</f>
        <v/>
      </c>
      <c r="M101" s="210" t="str">
        <f t="shared" si="7"/>
        <v/>
      </c>
      <c r="O101" s="207" t="str">
        <f>IF(ISNUMBER(PT_ExcValue!A101),PT_ExcValue!A101,"")</f>
        <v/>
      </c>
      <c r="P101" s="207" t="str">
        <f>IF(PT_ExcValue!C101=0,"",PT_ExcValue!B101/PT_ExcValue!C101)</f>
        <v/>
      </c>
      <c r="Q101" s="207" t="str">
        <f>IF(PT_ExcValue!E101=0,"",PT_ExcValue!D101/PT_ExcValue!E101)</f>
        <v/>
      </c>
      <c r="R101" s="207" t="str">
        <f>IF(PT_ExcValue!G101=0,"",PT_ExcValue!F101/PT_ExcValue!G101)</f>
        <v/>
      </c>
      <c r="S101" s="207" t="str">
        <f>IF(PT_ExcValue!I101=0,"",PT_ExcValue!H101/PT_ExcValue!I101)</f>
        <v/>
      </c>
    </row>
    <row r="102" spans="4:19" x14ac:dyDescent="0.25">
      <c r="D102" s="209" t="str">
        <f t="array" ref="D102">IFERROR(INDEX(ExcValue!$A$8:$A2100, MATCH(0,COUNTIF($D$1:D101,ExcValue!$A$8:$A2100), 0)),"")</f>
        <v/>
      </c>
      <c r="E102" s="207" t="str">
        <f>IFERROR(VLOOKUP(D102,ExcValue!A108:C2100,3,FALSE),"")</f>
        <v/>
      </c>
      <c r="F102" s="209" t="str">
        <f t="array" ref="F102">IFERROR(IF(D102="","",INDEX(ExcValue!$I$8:$I$2000, MATCH(D102&amp;23,ExcValue!$A$8:$A$2000&amp;ExcValue!$H$8:$H$2000,0))),"")</f>
        <v/>
      </c>
      <c r="G102" s="210" t="str">
        <f t="shared" si="4"/>
        <v/>
      </c>
      <c r="H102" s="209" t="str">
        <f t="array" ref="H102">IFERROR(IF(D102="","",INDEX(ExcValue!$I$8:$I$2000, MATCH(D102&amp;24,ExcValue!$A$8:$A$2000&amp;ExcValue!$H$8:$H$2000,0))),"")</f>
        <v/>
      </c>
      <c r="I102" s="210" t="str">
        <f t="shared" si="5"/>
        <v/>
      </c>
      <c r="J102" s="209" t="str">
        <f t="array" ref="J102">IFERROR(IF(D102="","",INDEX(ExcValue!$I$8:$I$2000, MATCH(D102&amp;74,ExcValue!$A$8:$A$2000&amp;ExcValue!$H$8:$H$2000,0))),"")</f>
        <v/>
      </c>
      <c r="K102" s="210" t="str">
        <f t="shared" si="6"/>
        <v/>
      </c>
      <c r="L102" s="209" t="str">
        <f t="array" ref="L102">IFERROR(IF(D102="","",INDEX(ExcValue!$I$8:$I$2000, MATCH(D102&amp;54,ExcValue!$A$8:$A$2000&amp;ExcValue!$H$8:$H$2000,0))),"")</f>
        <v/>
      </c>
      <c r="M102" s="210" t="str">
        <f t="shared" si="7"/>
        <v/>
      </c>
      <c r="O102" s="207" t="str">
        <f>IF(ISNUMBER(PT_ExcValue!A102),PT_ExcValue!A102,"")</f>
        <v/>
      </c>
      <c r="P102" s="207" t="str">
        <f>IF(PT_ExcValue!C102=0,"",PT_ExcValue!B102/PT_ExcValue!C102)</f>
        <v/>
      </c>
      <c r="Q102" s="207" t="str">
        <f>IF(PT_ExcValue!E102=0,"",PT_ExcValue!D102/PT_ExcValue!E102)</f>
        <v/>
      </c>
      <c r="R102" s="207" t="str">
        <f>IF(PT_ExcValue!G102=0,"",PT_ExcValue!F102/PT_ExcValue!G102)</f>
        <v/>
      </c>
      <c r="S102" s="207" t="str">
        <f>IF(PT_ExcValue!I102=0,"",PT_ExcValue!H102/PT_ExcValue!I102)</f>
        <v/>
      </c>
    </row>
    <row r="103" spans="4:19" x14ac:dyDescent="0.25">
      <c r="D103" s="209" t="str">
        <f t="array" ref="D103">IFERROR(INDEX(ExcValue!$A$8:$A2101, MATCH(0,COUNTIF($D$1:D102,ExcValue!$A$8:$A2101), 0)),"")</f>
        <v/>
      </c>
      <c r="E103" s="207" t="str">
        <f>IFERROR(VLOOKUP(D103,ExcValue!A109:C2101,3,FALSE),"")</f>
        <v/>
      </c>
      <c r="F103" s="209" t="str">
        <f t="array" ref="F103">IFERROR(IF(D103="","",INDEX(ExcValue!$I$8:$I$2000, MATCH(D103&amp;23,ExcValue!$A$8:$A$2000&amp;ExcValue!$H$8:$H$2000,0))),"")</f>
        <v/>
      </c>
      <c r="G103" s="210" t="str">
        <f t="shared" si="4"/>
        <v/>
      </c>
      <c r="H103" s="209" t="str">
        <f t="array" ref="H103">IFERROR(IF(D103="","",INDEX(ExcValue!$I$8:$I$2000, MATCH(D103&amp;24,ExcValue!$A$8:$A$2000&amp;ExcValue!$H$8:$H$2000,0))),"")</f>
        <v/>
      </c>
      <c r="I103" s="210" t="str">
        <f t="shared" si="5"/>
        <v/>
      </c>
      <c r="J103" s="209" t="str">
        <f t="array" ref="J103">IFERROR(IF(D103="","",INDEX(ExcValue!$I$8:$I$2000, MATCH(D103&amp;74,ExcValue!$A$8:$A$2000&amp;ExcValue!$H$8:$H$2000,0))),"")</f>
        <v/>
      </c>
      <c r="K103" s="210" t="str">
        <f t="shared" si="6"/>
        <v/>
      </c>
      <c r="L103" s="209" t="str">
        <f t="array" ref="L103">IFERROR(IF(D103="","",INDEX(ExcValue!$I$8:$I$2000, MATCH(D103&amp;54,ExcValue!$A$8:$A$2000&amp;ExcValue!$H$8:$H$2000,0))),"")</f>
        <v/>
      </c>
      <c r="M103" s="210" t="str">
        <f t="shared" si="7"/>
        <v/>
      </c>
      <c r="O103" s="207" t="str">
        <f>IF(ISNUMBER(PT_ExcValue!A103),PT_ExcValue!A103,"")</f>
        <v/>
      </c>
      <c r="P103" s="207" t="str">
        <f>IF(PT_ExcValue!C103=0,"",PT_ExcValue!B103/PT_ExcValue!C103)</f>
        <v/>
      </c>
      <c r="Q103" s="207" t="str">
        <f>IF(PT_ExcValue!E103=0,"",PT_ExcValue!D103/PT_ExcValue!E103)</f>
        <v/>
      </c>
      <c r="R103" s="207" t="str">
        <f>IF(PT_ExcValue!G103=0,"",PT_ExcValue!F103/PT_ExcValue!G103)</f>
        <v/>
      </c>
      <c r="S103" s="207" t="str">
        <f>IF(PT_ExcValue!I103=0,"",PT_ExcValue!H103/PT_ExcValue!I103)</f>
        <v/>
      </c>
    </row>
    <row r="104" spans="4:19" x14ac:dyDescent="0.25">
      <c r="D104" s="209" t="str">
        <f t="array" ref="D104">IFERROR(INDEX(ExcValue!$A$8:$A2102, MATCH(0,COUNTIF($D$1:D103,ExcValue!$A$8:$A2102), 0)),"")</f>
        <v/>
      </c>
      <c r="E104" s="207" t="str">
        <f>IFERROR(VLOOKUP(D104,ExcValue!A110:C2102,3,FALSE),"")</f>
        <v/>
      </c>
      <c r="F104" s="209" t="str">
        <f t="array" ref="F104">IFERROR(IF(D104="","",INDEX(ExcValue!$I$8:$I$2000, MATCH(D104&amp;23,ExcValue!$A$8:$A$2000&amp;ExcValue!$H$8:$H$2000,0))),"")</f>
        <v/>
      </c>
      <c r="G104" s="210" t="str">
        <f t="shared" si="4"/>
        <v/>
      </c>
      <c r="H104" s="209" t="str">
        <f t="array" ref="H104">IFERROR(IF(D104="","",INDEX(ExcValue!$I$8:$I$2000, MATCH(D104&amp;24,ExcValue!$A$8:$A$2000&amp;ExcValue!$H$8:$H$2000,0))),"")</f>
        <v/>
      </c>
      <c r="I104" s="210" t="str">
        <f t="shared" si="5"/>
        <v/>
      </c>
      <c r="J104" s="209" t="str">
        <f t="array" ref="J104">IFERROR(IF(D104="","",INDEX(ExcValue!$I$8:$I$2000, MATCH(D104&amp;74,ExcValue!$A$8:$A$2000&amp;ExcValue!$H$8:$H$2000,0))),"")</f>
        <v/>
      </c>
      <c r="K104" s="210" t="str">
        <f t="shared" si="6"/>
        <v/>
      </c>
      <c r="L104" s="209" t="str">
        <f t="array" ref="L104">IFERROR(IF(D104="","",INDEX(ExcValue!$I$8:$I$2000, MATCH(D104&amp;54,ExcValue!$A$8:$A$2000&amp;ExcValue!$H$8:$H$2000,0))),"")</f>
        <v/>
      </c>
      <c r="M104" s="210" t="str">
        <f t="shared" si="7"/>
        <v/>
      </c>
      <c r="O104" s="207" t="str">
        <f>IF(ISNUMBER(PT_ExcValue!A104),PT_ExcValue!A104,"")</f>
        <v/>
      </c>
      <c r="P104" s="207" t="str">
        <f>IF(PT_ExcValue!C104=0,"",PT_ExcValue!B104/PT_ExcValue!C104)</f>
        <v/>
      </c>
      <c r="Q104" s="207" t="str">
        <f>IF(PT_ExcValue!E104=0,"",PT_ExcValue!D104/PT_ExcValue!E104)</f>
        <v/>
      </c>
      <c r="R104" s="207" t="str">
        <f>IF(PT_ExcValue!G104=0,"",PT_ExcValue!F104/PT_ExcValue!G104)</f>
        <v/>
      </c>
      <c r="S104" s="207" t="str">
        <f>IF(PT_ExcValue!I104=0,"",PT_ExcValue!H104/PT_ExcValue!I104)</f>
        <v/>
      </c>
    </row>
    <row r="105" spans="4:19" x14ac:dyDescent="0.25">
      <c r="D105" s="209" t="str">
        <f t="array" ref="D105">IFERROR(INDEX(ExcValue!$A$8:$A2103, MATCH(0,COUNTIF($D$1:D104,ExcValue!$A$8:$A2103), 0)),"")</f>
        <v/>
      </c>
      <c r="E105" s="207" t="str">
        <f>IFERROR(VLOOKUP(D105,ExcValue!A111:C2103,3,FALSE),"")</f>
        <v/>
      </c>
      <c r="F105" s="209" t="str">
        <f t="array" ref="F105">IFERROR(IF(D105="","",INDEX(ExcValue!$I$8:$I$2000, MATCH(D105&amp;23,ExcValue!$A$8:$A$2000&amp;ExcValue!$H$8:$H$2000,0))),"")</f>
        <v/>
      </c>
      <c r="G105" s="210" t="str">
        <f t="shared" si="4"/>
        <v/>
      </c>
      <c r="H105" s="209" t="str">
        <f t="array" ref="H105">IFERROR(IF(D105="","",INDEX(ExcValue!$I$8:$I$2000, MATCH(D105&amp;24,ExcValue!$A$8:$A$2000&amp;ExcValue!$H$8:$H$2000,0))),"")</f>
        <v/>
      </c>
      <c r="I105" s="210" t="str">
        <f t="shared" si="5"/>
        <v/>
      </c>
      <c r="J105" s="209" t="str">
        <f t="array" ref="J105">IFERROR(IF(D105="","",INDEX(ExcValue!$I$8:$I$2000, MATCH(D105&amp;74,ExcValue!$A$8:$A$2000&amp;ExcValue!$H$8:$H$2000,0))),"")</f>
        <v/>
      </c>
      <c r="K105" s="210" t="str">
        <f t="shared" si="6"/>
        <v/>
      </c>
      <c r="L105" s="209" t="str">
        <f t="array" ref="L105">IFERROR(IF(D105="","",INDEX(ExcValue!$I$8:$I$2000, MATCH(D105&amp;54,ExcValue!$A$8:$A$2000&amp;ExcValue!$H$8:$H$2000,0))),"")</f>
        <v/>
      </c>
      <c r="M105" s="210" t="str">
        <f t="shared" si="7"/>
        <v/>
      </c>
      <c r="O105" s="207" t="str">
        <f>IF(ISNUMBER(PT_ExcValue!A105),PT_ExcValue!A105,"")</f>
        <v/>
      </c>
      <c r="P105" s="207" t="str">
        <f>IF(PT_ExcValue!C105=0,"",PT_ExcValue!B105/PT_ExcValue!C105)</f>
        <v/>
      </c>
      <c r="Q105" s="207" t="str">
        <f>IF(PT_ExcValue!E105=0,"",PT_ExcValue!D105/PT_ExcValue!E105)</f>
        <v/>
      </c>
      <c r="R105" s="207" t="str">
        <f>IF(PT_ExcValue!G105=0,"",PT_ExcValue!F105/PT_ExcValue!G105)</f>
        <v/>
      </c>
      <c r="S105" s="207" t="str">
        <f>IF(PT_ExcValue!I105=0,"",PT_ExcValue!H105/PT_ExcValue!I105)</f>
        <v/>
      </c>
    </row>
    <row r="106" spans="4:19" x14ac:dyDescent="0.25">
      <c r="D106" s="209" t="str">
        <f t="array" ref="D106">IFERROR(INDEX(ExcValue!$A$8:$A2104, MATCH(0,COUNTIF($D$1:D105,ExcValue!$A$8:$A2104), 0)),"")</f>
        <v/>
      </c>
      <c r="E106" s="207" t="str">
        <f>IFERROR(VLOOKUP(D106,ExcValue!A112:C2104,3,FALSE),"")</f>
        <v/>
      </c>
      <c r="F106" s="209" t="str">
        <f t="array" ref="F106">IFERROR(IF(D106="","",INDEX(ExcValue!$I$8:$I$2000, MATCH(D106&amp;23,ExcValue!$A$8:$A$2000&amp;ExcValue!$H$8:$H$2000,0))),"")</f>
        <v/>
      </c>
      <c r="G106" s="210" t="str">
        <f t="shared" si="4"/>
        <v/>
      </c>
      <c r="H106" s="209" t="str">
        <f t="array" ref="H106">IFERROR(IF(D106="","",INDEX(ExcValue!$I$8:$I$2000, MATCH(D106&amp;24,ExcValue!$A$8:$A$2000&amp;ExcValue!$H$8:$H$2000,0))),"")</f>
        <v/>
      </c>
      <c r="I106" s="210" t="str">
        <f t="shared" si="5"/>
        <v/>
      </c>
      <c r="J106" s="209" t="str">
        <f t="array" ref="J106">IFERROR(IF(D106="","",INDEX(ExcValue!$I$8:$I$2000, MATCH(D106&amp;74,ExcValue!$A$8:$A$2000&amp;ExcValue!$H$8:$H$2000,0))),"")</f>
        <v/>
      </c>
      <c r="K106" s="210" t="str">
        <f t="shared" si="6"/>
        <v/>
      </c>
      <c r="L106" s="209" t="str">
        <f t="array" ref="L106">IFERROR(IF(D106="","",INDEX(ExcValue!$I$8:$I$2000, MATCH(D106&amp;54,ExcValue!$A$8:$A$2000&amp;ExcValue!$H$8:$H$2000,0))),"")</f>
        <v/>
      </c>
      <c r="M106" s="210" t="str">
        <f t="shared" si="7"/>
        <v/>
      </c>
      <c r="O106" s="207" t="str">
        <f>IF(ISNUMBER(PT_ExcValue!A106),PT_ExcValue!A106,"")</f>
        <v/>
      </c>
      <c r="P106" s="207" t="str">
        <f>IF(PT_ExcValue!C106=0,"",PT_ExcValue!B106/PT_ExcValue!C106)</f>
        <v/>
      </c>
      <c r="Q106" s="207" t="str">
        <f>IF(PT_ExcValue!E106=0,"",PT_ExcValue!D106/PT_ExcValue!E106)</f>
        <v/>
      </c>
      <c r="R106" s="207" t="str">
        <f>IF(PT_ExcValue!G106=0,"",PT_ExcValue!F106/PT_ExcValue!G106)</f>
        <v/>
      </c>
      <c r="S106" s="207" t="str">
        <f>IF(PT_ExcValue!I106=0,"",PT_ExcValue!H106/PT_ExcValue!I106)</f>
        <v/>
      </c>
    </row>
    <row r="107" spans="4:19" x14ac:dyDescent="0.25">
      <c r="D107" s="209" t="str">
        <f t="array" ref="D107">IFERROR(INDEX(ExcValue!$A$8:$A2105, MATCH(0,COUNTIF($D$1:D106,ExcValue!$A$8:$A2105), 0)),"")</f>
        <v/>
      </c>
      <c r="E107" s="207" t="str">
        <f>IFERROR(VLOOKUP(D107,ExcValue!A113:C2105,3,FALSE),"")</f>
        <v/>
      </c>
      <c r="F107" s="209" t="str">
        <f t="array" ref="F107">IFERROR(IF(D107="","",INDEX(ExcValue!$I$8:$I$2000, MATCH(D107&amp;23,ExcValue!$A$8:$A$2000&amp;ExcValue!$H$8:$H$2000,0))),"")</f>
        <v/>
      </c>
      <c r="G107" s="210" t="str">
        <f t="shared" si="4"/>
        <v/>
      </c>
      <c r="H107" s="209" t="str">
        <f t="array" ref="H107">IFERROR(IF(D107="","",INDEX(ExcValue!$I$8:$I$2000, MATCH(D107&amp;24,ExcValue!$A$8:$A$2000&amp;ExcValue!$H$8:$H$2000,0))),"")</f>
        <v/>
      </c>
      <c r="I107" s="210" t="str">
        <f t="shared" si="5"/>
        <v/>
      </c>
      <c r="J107" s="209" t="str">
        <f t="array" ref="J107">IFERROR(IF(D107="","",INDEX(ExcValue!$I$8:$I$2000, MATCH(D107&amp;74,ExcValue!$A$8:$A$2000&amp;ExcValue!$H$8:$H$2000,0))),"")</f>
        <v/>
      </c>
      <c r="K107" s="210" t="str">
        <f t="shared" si="6"/>
        <v/>
      </c>
      <c r="L107" s="209" t="str">
        <f t="array" ref="L107">IFERROR(IF(D107="","",INDEX(ExcValue!$I$8:$I$2000, MATCH(D107&amp;54,ExcValue!$A$8:$A$2000&amp;ExcValue!$H$8:$H$2000,0))),"")</f>
        <v/>
      </c>
      <c r="M107" s="210" t="str">
        <f t="shared" si="7"/>
        <v/>
      </c>
      <c r="O107" s="207" t="str">
        <f>IF(ISNUMBER(PT_ExcValue!A107),PT_ExcValue!A107,"")</f>
        <v/>
      </c>
      <c r="P107" s="207" t="str">
        <f>IF(PT_ExcValue!C107=0,"",PT_ExcValue!B107/PT_ExcValue!C107)</f>
        <v/>
      </c>
      <c r="Q107" s="207" t="str">
        <f>IF(PT_ExcValue!E107=0,"",PT_ExcValue!D107/PT_ExcValue!E107)</f>
        <v/>
      </c>
      <c r="R107" s="207" t="str">
        <f>IF(PT_ExcValue!G107=0,"",PT_ExcValue!F107/PT_ExcValue!G107)</f>
        <v/>
      </c>
      <c r="S107" s="207" t="str">
        <f>IF(PT_ExcValue!I107=0,"",PT_ExcValue!H107/PT_ExcValue!I107)</f>
        <v/>
      </c>
    </row>
    <row r="108" spans="4:19" x14ac:dyDescent="0.25">
      <c r="D108" s="209" t="str">
        <f t="array" ref="D108">IFERROR(INDEX(ExcValue!$A$8:$A2106, MATCH(0,COUNTIF($D$1:D107,ExcValue!$A$8:$A2106), 0)),"")</f>
        <v/>
      </c>
      <c r="E108" s="207" t="str">
        <f>IFERROR(VLOOKUP(D108,ExcValue!A114:C2106,3,FALSE),"")</f>
        <v/>
      </c>
      <c r="F108" s="209" t="str">
        <f t="array" ref="F108">IFERROR(IF(D108="","",INDEX(ExcValue!$I$8:$I$2000, MATCH(D108&amp;23,ExcValue!$A$8:$A$2000&amp;ExcValue!$H$8:$H$2000,0))),"")</f>
        <v/>
      </c>
      <c r="G108" s="210" t="str">
        <f t="shared" si="4"/>
        <v/>
      </c>
      <c r="H108" s="209" t="str">
        <f t="array" ref="H108">IFERROR(IF(D108="","",INDEX(ExcValue!$I$8:$I$2000, MATCH(D108&amp;24,ExcValue!$A$8:$A$2000&amp;ExcValue!$H$8:$H$2000,0))),"")</f>
        <v/>
      </c>
      <c r="I108" s="210" t="str">
        <f t="shared" si="5"/>
        <v/>
      </c>
      <c r="J108" s="209" t="str">
        <f t="array" ref="J108">IFERROR(IF(D108="","",INDEX(ExcValue!$I$8:$I$2000, MATCH(D108&amp;74,ExcValue!$A$8:$A$2000&amp;ExcValue!$H$8:$H$2000,0))),"")</f>
        <v/>
      </c>
      <c r="K108" s="210" t="str">
        <f t="shared" si="6"/>
        <v/>
      </c>
      <c r="L108" s="209" t="str">
        <f t="array" ref="L108">IFERROR(IF(D108="","",INDEX(ExcValue!$I$8:$I$2000, MATCH(D108&amp;54,ExcValue!$A$8:$A$2000&amp;ExcValue!$H$8:$H$2000,0))),"")</f>
        <v/>
      </c>
      <c r="M108" s="210" t="str">
        <f t="shared" si="7"/>
        <v/>
      </c>
      <c r="O108" s="207" t="str">
        <f>IF(ISNUMBER(PT_ExcValue!A108),PT_ExcValue!A108,"")</f>
        <v/>
      </c>
      <c r="P108" s="207" t="str">
        <f>IF(PT_ExcValue!C108=0,"",PT_ExcValue!B108/PT_ExcValue!C108)</f>
        <v/>
      </c>
      <c r="Q108" s="207" t="str">
        <f>IF(PT_ExcValue!E108=0,"",PT_ExcValue!D108/PT_ExcValue!E108)</f>
        <v/>
      </c>
      <c r="R108" s="207" t="str">
        <f>IF(PT_ExcValue!G108=0,"",PT_ExcValue!F108/PT_ExcValue!G108)</f>
        <v/>
      </c>
      <c r="S108" s="207" t="str">
        <f>IF(PT_ExcValue!I108=0,"",PT_ExcValue!H108/PT_ExcValue!I108)</f>
        <v/>
      </c>
    </row>
    <row r="109" spans="4:19" x14ac:dyDescent="0.25">
      <c r="D109" s="209" t="str">
        <f t="array" ref="D109">IFERROR(INDEX(ExcValue!$A$8:$A2107, MATCH(0,COUNTIF($D$1:D108,ExcValue!$A$8:$A2107), 0)),"")</f>
        <v/>
      </c>
      <c r="E109" s="207" t="str">
        <f>IFERROR(VLOOKUP(D109,ExcValue!A115:C2107,3,FALSE),"")</f>
        <v/>
      </c>
      <c r="F109" s="209" t="str">
        <f t="array" ref="F109">IFERROR(IF(D109="","",INDEX(ExcValue!$I$8:$I$2000, MATCH(D109&amp;23,ExcValue!$A$8:$A$2000&amp;ExcValue!$H$8:$H$2000,0))),"")</f>
        <v/>
      </c>
      <c r="G109" s="210" t="str">
        <f t="shared" si="4"/>
        <v/>
      </c>
      <c r="H109" s="209" t="str">
        <f t="array" ref="H109">IFERROR(IF(D109="","",INDEX(ExcValue!$I$8:$I$2000, MATCH(D109&amp;24,ExcValue!$A$8:$A$2000&amp;ExcValue!$H$8:$H$2000,0))),"")</f>
        <v/>
      </c>
      <c r="I109" s="210" t="str">
        <f t="shared" si="5"/>
        <v/>
      </c>
      <c r="J109" s="209" t="str">
        <f t="array" ref="J109">IFERROR(IF(D109="","",INDEX(ExcValue!$I$8:$I$2000, MATCH(D109&amp;74,ExcValue!$A$8:$A$2000&amp;ExcValue!$H$8:$H$2000,0))),"")</f>
        <v/>
      </c>
      <c r="K109" s="210" t="str">
        <f t="shared" si="6"/>
        <v/>
      </c>
      <c r="L109" s="209" t="str">
        <f t="array" ref="L109">IFERROR(IF(D109="","",INDEX(ExcValue!$I$8:$I$2000, MATCH(D109&amp;54,ExcValue!$A$8:$A$2000&amp;ExcValue!$H$8:$H$2000,0))),"")</f>
        <v/>
      </c>
      <c r="M109" s="210" t="str">
        <f t="shared" si="7"/>
        <v/>
      </c>
      <c r="O109" s="207" t="str">
        <f>IF(ISNUMBER(PT_ExcValue!A109),PT_ExcValue!A109,"")</f>
        <v/>
      </c>
      <c r="P109" s="207" t="str">
        <f>IF(PT_ExcValue!C109=0,"",PT_ExcValue!B109/PT_ExcValue!C109)</f>
        <v/>
      </c>
      <c r="Q109" s="207" t="str">
        <f>IF(PT_ExcValue!E109=0,"",PT_ExcValue!D109/PT_ExcValue!E109)</f>
        <v/>
      </c>
      <c r="R109" s="207" t="str">
        <f>IF(PT_ExcValue!G109=0,"",PT_ExcValue!F109/PT_ExcValue!G109)</f>
        <v/>
      </c>
      <c r="S109" s="207" t="str">
        <f>IF(PT_ExcValue!I109=0,"",PT_ExcValue!H109/PT_ExcValue!I109)</f>
        <v/>
      </c>
    </row>
    <row r="110" spans="4:19" x14ac:dyDescent="0.25">
      <c r="D110" s="209" t="str">
        <f t="array" ref="D110">IFERROR(INDEX(ExcValue!$A$8:$A2108, MATCH(0,COUNTIF($D$1:D109,ExcValue!$A$8:$A2108), 0)),"")</f>
        <v/>
      </c>
      <c r="E110" s="207" t="str">
        <f>IFERROR(VLOOKUP(D110,ExcValue!A116:C2108,3,FALSE),"")</f>
        <v/>
      </c>
      <c r="F110" s="209" t="str">
        <f t="array" ref="F110">IFERROR(IF(D110="","",INDEX(ExcValue!$I$8:$I$2000, MATCH(D110&amp;23,ExcValue!$A$8:$A$2000&amp;ExcValue!$H$8:$H$2000,0))),"")</f>
        <v/>
      </c>
      <c r="G110" s="210" t="str">
        <f t="shared" si="4"/>
        <v/>
      </c>
      <c r="H110" s="209" t="str">
        <f t="array" ref="H110">IFERROR(IF(D110="","",INDEX(ExcValue!$I$8:$I$2000, MATCH(D110&amp;24,ExcValue!$A$8:$A$2000&amp;ExcValue!$H$8:$H$2000,0))),"")</f>
        <v/>
      </c>
      <c r="I110" s="210" t="str">
        <f t="shared" si="5"/>
        <v/>
      </c>
      <c r="J110" s="209" t="str">
        <f t="array" ref="J110">IFERROR(IF(D110="","",INDEX(ExcValue!$I$8:$I$2000, MATCH(D110&amp;74,ExcValue!$A$8:$A$2000&amp;ExcValue!$H$8:$H$2000,0))),"")</f>
        <v/>
      </c>
      <c r="K110" s="210" t="str">
        <f t="shared" si="6"/>
        <v/>
      </c>
      <c r="L110" s="209" t="str">
        <f t="array" ref="L110">IFERROR(IF(D110="","",INDEX(ExcValue!$I$8:$I$2000, MATCH(D110&amp;54,ExcValue!$A$8:$A$2000&amp;ExcValue!$H$8:$H$2000,0))),"")</f>
        <v/>
      </c>
      <c r="M110" s="210" t="str">
        <f t="shared" si="7"/>
        <v/>
      </c>
      <c r="O110" s="207" t="str">
        <f>IF(ISNUMBER(PT_ExcValue!A110),PT_ExcValue!A110,"")</f>
        <v/>
      </c>
      <c r="P110" s="207" t="str">
        <f>IF(PT_ExcValue!C110=0,"",PT_ExcValue!B110/PT_ExcValue!C110)</f>
        <v/>
      </c>
      <c r="Q110" s="207" t="str">
        <f>IF(PT_ExcValue!E110=0,"",PT_ExcValue!D110/PT_ExcValue!E110)</f>
        <v/>
      </c>
      <c r="R110" s="207" t="str">
        <f>IF(PT_ExcValue!G110=0,"",PT_ExcValue!F110/PT_ExcValue!G110)</f>
        <v/>
      </c>
      <c r="S110" s="207" t="str">
        <f>IF(PT_ExcValue!I110=0,"",PT_ExcValue!H110/PT_ExcValue!I110)</f>
        <v/>
      </c>
    </row>
    <row r="111" spans="4:19" x14ac:dyDescent="0.25">
      <c r="D111" s="209" t="str">
        <f t="array" ref="D111">IFERROR(INDEX(ExcValue!$A$8:$A2109, MATCH(0,COUNTIF($D$1:D110,ExcValue!$A$8:$A2109), 0)),"")</f>
        <v/>
      </c>
      <c r="E111" s="207" t="str">
        <f>IFERROR(VLOOKUP(D111,ExcValue!A117:C2109,3,FALSE),"")</f>
        <v/>
      </c>
      <c r="F111" s="209" t="str">
        <f t="array" ref="F111">IFERROR(IF(D111="","",INDEX(ExcValue!$I$8:$I$2000, MATCH(D111&amp;23,ExcValue!$A$8:$A$2000&amp;ExcValue!$H$8:$H$2000,0))),"")</f>
        <v/>
      </c>
      <c r="G111" s="210" t="str">
        <f t="shared" si="4"/>
        <v/>
      </c>
      <c r="H111" s="209" t="str">
        <f t="array" ref="H111">IFERROR(IF(D111="","",INDEX(ExcValue!$I$8:$I$2000, MATCH(D111&amp;24,ExcValue!$A$8:$A$2000&amp;ExcValue!$H$8:$H$2000,0))),"")</f>
        <v/>
      </c>
      <c r="I111" s="210" t="str">
        <f t="shared" si="5"/>
        <v/>
      </c>
      <c r="J111" s="209" t="str">
        <f t="array" ref="J111">IFERROR(IF(D111="","",INDEX(ExcValue!$I$8:$I$2000, MATCH(D111&amp;74,ExcValue!$A$8:$A$2000&amp;ExcValue!$H$8:$H$2000,0))),"")</f>
        <v/>
      </c>
      <c r="K111" s="210" t="str">
        <f t="shared" si="6"/>
        <v/>
      </c>
      <c r="L111" s="209" t="str">
        <f t="array" ref="L111">IFERROR(IF(D111="","",INDEX(ExcValue!$I$8:$I$2000, MATCH(D111&amp;54,ExcValue!$A$8:$A$2000&amp;ExcValue!$H$8:$H$2000,0))),"")</f>
        <v/>
      </c>
      <c r="M111" s="210" t="str">
        <f t="shared" si="7"/>
        <v/>
      </c>
      <c r="O111" s="207" t="str">
        <f>IF(ISNUMBER(PT_ExcValue!A111),PT_ExcValue!A111,"")</f>
        <v/>
      </c>
      <c r="P111" s="207" t="str">
        <f>IF(PT_ExcValue!C111=0,"",PT_ExcValue!B111/PT_ExcValue!C111)</f>
        <v/>
      </c>
      <c r="Q111" s="207" t="str">
        <f>IF(PT_ExcValue!E111=0,"",PT_ExcValue!D111/PT_ExcValue!E111)</f>
        <v/>
      </c>
      <c r="R111" s="207" t="str">
        <f>IF(PT_ExcValue!G111=0,"",PT_ExcValue!F111/PT_ExcValue!G111)</f>
        <v/>
      </c>
      <c r="S111" s="207" t="str">
        <f>IF(PT_ExcValue!I111=0,"",PT_ExcValue!H111/PT_ExcValue!I111)</f>
        <v/>
      </c>
    </row>
    <row r="112" spans="4:19" x14ac:dyDescent="0.25">
      <c r="D112" s="209" t="str">
        <f t="array" ref="D112">IFERROR(INDEX(ExcValue!$A$8:$A2110, MATCH(0,COUNTIF($D$1:D111,ExcValue!$A$8:$A2110), 0)),"")</f>
        <v/>
      </c>
      <c r="E112" s="207" t="str">
        <f>IFERROR(VLOOKUP(D112,ExcValue!A118:C2110,3,FALSE),"")</f>
        <v/>
      </c>
      <c r="F112" s="209" t="str">
        <f t="array" ref="F112">IFERROR(IF(D112="","",INDEX(ExcValue!$I$8:$I$2000, MATCH(D112&amp;23,ExcValue!$A$8:$A$2000&amp;ExcValue!$H$8:$H$2000,0))),"")</f>
        <v/>
      </c>
      <c r="G112" s="210" t="str">
        <f t="shared" si="4"/>
        <v/>
      </c>
      <c r="H112" s="209" t="str">
        <f t="array" ref="H112">IFERROR(IF(D112="","",INDEX(ExcValue!$I$8:$I$2000, MATCH(D112&amp;24,ExcValue!$A$8:$A$2000&amp;ExcValue!$H$8:$H$2000,0))),"")</f>
        <v/>
      </c>
      <c r="I112" s="210" t="str">
        <f t="shared" si="5"/>
        <v/>
      </c>
      <c r="J112" s="209" t="str">
        <f t="array" ref="J112">IFERROR(IF(D112="","",INDEX(ExcValue!$I$8:$I$2000, MATCH(D112&amp;74,ExcValue!$A$8:$A$2000&amp;ExcValue!$H$8:$H$2000,0))),"")</f>
        <v/>
      </c>
      <c r="K112" s="210" t="str">
        <f t="shared" si="6"/>
        <v/>
      </c>
      <c r="L112" s="209" t="str">
        <f t="array" ref="L112">IFERROR(IF(D112="","",INDEX(ExcValue!$I$8:$I$2000, MATCH(D112&amp;54,ExcValue!$A$8:$A$2000&amp;ExcValue!$H$8:$H$2000,0))),"")</f>
        <v/>
      </c>
      <c r="M112" s="210" t="str">
        <f t="shared" si="7"/>
        <v/>
      </c>
      <c r="O112" s="207" t="str">
        <f>IF(ISNUMBER(PT_ExcValue!A112),PT_ExcValue!A112,"")</f>
        <v/>
      </c>
      <c r="P112" s="207" t="str">
        <f>IF(PT_ExcValue!C112=0,"",PT_ExcValue!B112/PT_ExcValue!C112)</f>
        <v/>
      </c>
      <c r="Q112" s="207" t="str">
        <f>IF(PT_ExcValue!E112=0,"",PT_ExcValue!D112/PT_ExcValue!E112)</f>
        <v/>
      </c>
      <c r="R112" s="207" t="str">
        <f>IF(PT_ExcValue!G112=0,"",PT_ExcValue!F112/PT_ExcValue!G112)</f>
        <v/>
      </c>
      <c r="S112" s="207" t="str">
        <f>IF(PT_ExcValue!I112=0,"",PT_ExcValue!H112/PT_ExcValue!I112)</f>
        <v/>
      </c>
    </row>
    <row r="113" spans="4:19" x14ac:dyDescent="0.25">
      <c r="D113" s="209" t="str">
        <f t="array" ref="D113">IFERROR(INDEX(ExcValue!$A$8:$A2111, MATCH(0,COUNTIF($D$1:D112,ExcValue!$A$8:$A2111), 0)),"")</f>
        <v/>
      </c>
      <c r="E113" s="207" t="str">
        <f>IFERROR(VLOOKUP(D113,ExcValue!A119:C2111,3,FALSE),"")</f>
        <v/>
      </c>
      <c r="F113" s="209" t="str">
        <f t="array" ref="F113">IFERROR(IF(D113="","",INDEX(ExcValue!$I$8:$I$2000, MATCH(D113&amp;23,ExcValue!$A$8:$A$2000&amp;ExcValue!$H$8:$H$2000,0))),"")</f>
        <v/>
      </c>
      <c r="G113" s="210" t="str">
        <f t="shared" si="4"/>
        <v/>
      </c>
      <c r="H113" s="209" t="str">
        <f t="array" ref="H113">IFERROR(IF(D113="","",INDEX(ExcValue!$I$8:$I$2000, MATCH(D113&amp;24,ExcValue!$A$8:$A$2000&amp;ExcValue!$H$8:$H$2000,0))),"")</f>
        <v/>
      </c>
      <c r="I113" s="210" t="str">
        <f t="shared" si="5"/>
        <v/>
      </c>
      <c r="J113" s="209" t="str">
        <f t="array" ref="J113">IFERROR(IF(D113="","",INDEX(ExcValue!$I$8:$I$2000, MATCH(D113&amp;74,ExcValue!$A$8:$A$2000&amp;ExcValue!$H$8:$H$2000,0))),"")</f>
        <v/>
      </c>
      <c r="K113" s="210" t="str">
        <f t="shared" si="6"/>
        <v/>
      </c>
      <c r="L113" s="209" t="str">
        <f t="array" ref="L113">IFERROR(IF(D113="","",INDEX(ExcValue!$I$8:$I$2000, MATCH(D113&amp;54,ExcValue!$A$8:$A$2000&amp;ExcValue!$H$8:$H$2000,0))),"")</f>
        <v/>
      </c>
      <c r="M113" s="210" t="str">
        <f t="shared" si="7"/>
        <v/>
      </c>
      <c r="O113" s="207" t="str">
        <f>IF(ISNUMBER(PT_ExcValue!A113),PT_ExcValue!A113,"")</f>
        <v/>
      </c>
      <c r="P113" s="207" t="str">
        <f>IF(PT_ExcValue!C113=0,"",PT_ExcValue!B113/PT_ExcValue!C113)</f>
        <v/>
      </c>
      <c r="Q113" s="207" t="str">
        <f>IF(PT_ExcValue!E113=0,"",PT_ExcValue!D113/PT_ExcValue!E113)</f>
        <v/>
      </c>
      <c r="R113" s="207" t="str">
        <f>IF(PT_ExcValue!G113=0,"",PT_ExcValue!F113/PT_ExcValue!G113)</f>
        <v/>
      </c>
      <c r="S113" s="207" t="str">
        <f>IF(PT_ExcValue!I113=0,"",PT_ExcValue!H113/PT_ExcValue!I113)</f>
        <v/>
      </c>
    </row>
    <row r="114" spans="4:19" x14ac:dyDescent="0.25">
      <c r="D114" s="209" t="str">
        <f t="array" ref="D114">IFERROR(INDEX(ExcValue!$A$8:$A2112, MATCH(0,COUNTIF($D$1:D113,ExcValue!$A$8:$A2112), 0)),"")</f>
        <v/>
      </c>
      <c r="E114" s="207" t="str">
        <f>IFERROR(VLOOKUP(D114,ExcValue!A120:C2112,3,FALSE),"")</f>
        <v/>
      </c>
      <c r="F114" s="209" t="str">
        <f t="array" ref="F114">IFERROR(IF(D114="","",INDEX(ExcValue!$I$8:$I$2000, MATCH(D114&amp;23,ExcValue!$A$8:$A$2000&amp;ExcValue!$H$8:$H$2000,0))),"")</f>
        <v/>
      </c>
      <c r="G114" s="210" t="str">
        <f t="shared" si="4"/>
        <v/>
      </c>
      <c r="H114" s="209" t="str">
        <f t="array" ref="H114">IFERROR(IF(D114="","",INDEX(ExcValue!$I$8:$I$2000, MATCH(D114&amp;24,ExcValue!$A$8:$A$2000&amp;ExcValue!$H$8:$H$2000,0))),"")</f>
        <v/>
      </c>
      <c r="I114" s="210" t="str">
        <f t="shared" si="5"/>
        <v/>
      </c>
      <c r="J114" s="209" t="str">
        <f t="array" ref="J114">IFERROR(IF(D114="","",INDEX(ExcValue!$I$8:$I$2000, MATCH(D114&amp;74,ExcValue!$A$8:$A$2000&amp;ExcValue!$H$8:$H$2000,0))),"")</f>
        <v/>
      </c>
      <c r="K114" s="210" t="str">
        <f t="shared" si="6"/>
        <v/>
      </c>
      <c r="L114" s="209" t="str">
        <f t="array" ref="L114">IFERROR(IF(D114="","",INDEX(ExcValue!$I$8:$I$2000, MATCH(D114&amp;54,ExcValue!$A$8:$A$2000&amp;ExcValue!$H$8:$H$2000,0))),"")</f>
        <v/>
      </c>
      <c r="M114" s="210" t="str">
        <f t="shared" si="7"/>
        <v/>
      </c>
      <c r="O114" s="207" t="str">
        <f>IF(ISNUMBER(PT_ExcValue!A114),PT_ExcValue!A114,"")</f>
        <v/>
      </c>
      <c r="P114" s="207" t="str">
        <f>IF(PT_ExcValue!C114=0,"",PT_ExcValue!B114/PT_ExcValue!C114)</f>
        <v/>
      </c>
      <c r="Q114" s="207" t="str">
        <f>IF(PT_ExcValue!E114=0,"",PT_ExcValue!D114/PT_ExcValue!E114)</f>
        <v/>
      </c>
      <c r="R114" s="207" t="str">
        <f>IF(PT_ExcValue!G114=0,"",PT_ExcValue!F114/PT_ExcValue!G114)</f>
        <v/>
      </c>
      <c r="S114" s="207" t="str">
        <f>IF(PT_ExcValue!I114=0,"",PT_ExcValue!H114/PT_ExcValue!I114)</f>
        <v/>
      </c>
    </row>
    <row r="115" spans="4:19" x14ac:dyDescent="0.25">
      <c r="D115" s="209" t="str">
        <f t="array" ref="D115">IFERROR(INDEX(ExcValue!$A$8:$A2113, MATCH(0,COUNTIF($D$1:D114,ExcValue!$A$8:$A2113), 0)),"")</f>
        <v/>
      </c>
      <c r="E115" s="207" t="str">
        <f>IFERROR(VLOOKUP(D115,ExcValue!A121:C2113,3,FALSE),"")</f>
        <v/>
      </c>
      <c r="F115" s="209" t="str">
        <f t="array" ref="F115">IFERROR(IF(D115="","",INDEX(ExcValue!$I$8:$I$2000, MATCH(D115&amp;23,ExcValue!$A$8:$A$2000&amp;ExcValue!$H$8:$H$2000,0))),"")</f>
        <v/>
      </c>
      <c r="G115" s="210" t="str">
        <f t="shared" si="4"/>
        <v/>
      </c>
      <c r="H115" s="209" t="str">
        <f t="array" ref="H115">IFERROR(IF(D115="","",INDEX(ExcValue!$I$8:$I$2000, MATCH(D115&amp;24,ExcValue!$A$8:$A$2000&amp;ExcValue!$H$8:$H$2000,0))),"")</f>
        <v/>
      </c>
      <c r="I115" s="210" t="str">
        <f t="shared" si="5"/>
        <v/>
      </c>
      <c r="J115" s="209" t="str">
        <f t="array" ref="J115">IFERROR(IF(D115="","",INDEX(ExcValue!$I$8:$I$2000, MATCH(D115&amp;74,ExcValue!$A$8:$A$2000&amp;ExcValue!$H$8:$H$2000,0))),"")</f>
        <v/>
      </c>
      <c r="K115" s="210" t="str">
        <f t="shared" si="6"/>
        <v/>
      </c>
      <c r="L115" s="209" t="str">
        <f t="array" ref="L115">IFERROR(IF(D115="","",INDEX(ExcValue!$I$8:$I$2000, MATCH(D115&amp;54,ExcValue!$A$8:$A$2000&amp;ExcValue!$H$8:$H$2000,0))),"")</f>
        <v/>
      </c>
      <c r="M115" s="210" t="str">
        <f t="shared" si="7"/>
        <v/>
      </c>
      <c r="O115" s="207" t="str">
        <f>IF(ISNUMBER(PT_ExcValue!A115),PT_ExcValue!A115,"")</f>
        <v/>
      </c>
      <c r="P115" s="207" t="str">
        <f>IF(PT_ExcValue!C115=0,"",PT_ExcValue!B115/PT_ExcValue!C115)</f>
        <v/>
      </c>
      <c r="Q115" s="207" t="str">
        <f>IF(PT_ExcValue!E115=0,"",PT_ExcValue!D115/PT_ExcValue!E115)</f>
        <v/>
      </c>
      <c r="R115" s="207" t="str">
        <f>IF(PT_ExcValue!G115=0,"",PT_ExcValue!F115/PT_ExcValue!G115)</f>
        <v/>
      </c>
      <c r="S115" s="207" t="str">
        <f>IF(PT_ExcValue!I115=0,"",PT_ExcValue!H115/PT_ExcValue!I115)</f>
        <v/>
      </c>
    </row>
    <row r="116" spans="4:19" x14ac:dyDescent="0.25">
      <c r="D116" s="209" t="str">
        <f t="array" ref="D116">IFERROR(INDEX(ExcValue!$A$8:$A2114, MATCH(0,COUNTIF($D$1:D115,ExcValue!$A$8:$A2114), 0)),"")</f>
        <v/>
      </c>
      <c r="E116" s="207" t="str">
        <f>IFERROR(VLOOKUP(D116,ExcValue!A122:C2114,3,FALSE),"")</f>
        <v/>
      </c>
      <c r="F116" s="209" t="str">
        <f t="array" ref="F116">IFERROR(IF(D116="","",INDEX(ExcValue!$I$8:$I$2000, MATCH(D116&amp;23,ExcValue!$A$8:$A$2000&amp;ExcValue!$H$8:$H$2000,0))),"")</f>
        <v/>
      </c>
      <c r="G116" s="210" t="str">
        <f t="shared" si="4"/>
        <v/>
      </c>
      <c r="H116" s="209" t="str">
        <f t="array" ref="H116">IFERROR(IF(D116="","",INDEX(ExcValue!$I$8:$I$2000, MATCH(D116&amp;24,ExcValue!$A$8:$A$2000&amp;ExcValue!$H$8:$H$2000,0))),"")</f>
        <v/>
      </c>
      <c r="I116" s="210" t="str">
        <f t="shared" si="5"/>
        <v/>
      </c>
      <c r="J116" s="209" t="str">
        <f t="array" ref="J116">IFERROR(IF(D116="","",INDEX(ExcValue!$I$8:$I$2000, MATCH(D116&amp;74,ExcValue!$A$8:$A$2000&amp;ExcValue!$H$8:$H$2000,0))),"")</f>
        <v/>
      </c>
      <c r="K116" s="210" t="str">
        <f t="shared" si="6"/>
        <v/>
      </c>
      <c r="L116" s="209" t="str">
        <f t="array" ref="L116">IFERROR(IF(D116="","",INDEX(ExcValue!$I$8:$I$2000, MATCH(D116&amp;54,ExcValue!$A$8:$A$2000&amp;ExcValue!$H$8:$H$2000,0))),"")</f>
        <v/>
      </c>
      <c r="M116" s="210" t="str">
        <f t="shared" si="7"/>
        <v/>
      </c>
      <c r="O116" s="207" t="str">
        <f>IF(ISNUMBER(PT_ExcValue!A116),PT_ExcValue!A116,"")</f>
        <v/>
      </c>
      <c r="P116" s="207" t="str">
        <f>IF(PT_ExcValue!C116=0,"",PT_ExcValue!B116/PT_ExcValue!C116)</f>
        <v/>
      </c>
      <c r="Q116" s="207" t="str">
        <f>IF(PT_ExcValue!E116=0,"",PT_ExcValue!D116/PT_ExcValue!E116)</f>
        <v/>
      </c>
      <c r="R116" s="207" t="str">
        <f>IF(PT_ExcValue!G116=0,"",PT_ExcValue!F116/PT_ExcValue!G116)</f>
        <v/>
      </c>
      <c r="S116" s="207" t="str">
        <f>IF(PT_ExcValue!I116=0,"",PT_ExcValue!H116/PT_ExcValue!I116)</f>
        <v/>
      </c>
    </row>
    <row r="117" spans="4:19" x14ac:dyDescent="0.25">
      <c r="D117" s="209" t="str">
        <f t="array" ref="D117">IFERROR(INDEX(ExcValue!$A$8:$A2115, MATCH(0,COUNTIF($D$1:D116,ExcValue!$A$8:$A2115), 0)),"")</f>
        <v/>
      </c>
      <c r="E117" s="207" t="str">
        <f>IFERROR(VLOOKUP(D117,ExcValue!A123:C2115,3,FALSE),"")</f>
        <v/>
      </c>
      <c r="F117" s="209" t="str">
        <f t="array" ref="F117">IFERROR(IF(D117="","",INDEX(ExcValue!$I$8:$I$2000, MATCH(D117&amp;23,ExcValue!$A$8:$A$2000&amp;ExcValue!$H$8:$H$2000,0))),"")</f>
        <v/>
      </c>
      <c r="G117" s="210" t="str">
        <f t="shared" si="4"/>
        <v/>
      </c>
      <c r="H117" s="209" t="str">
        <f t="array" ref="H117">IFERROR(IF(D117="","",INDEX(ExcValue!$I$8:$I$2000, MATCH(D117&amp;24,ExcValue!$A$8:$A$2000&amp;ExcValue!$H$8:$H$2000,0))),"")</f>
        <v/>
      </c>
      <c r="I117" s="210" t="str">
        <f t="shared" si="5"/>
        <v/>
      </c>
      <c r="J117" s="209" t="str">
        <f t="array" ref="J117">IFERROR(IF(D117="","",INDEX(ExcValue!$I$8:$I$2000, MATCH(D117&amp;74,ExcValue!$A$8:$A$2000&amp;ExcValue!$H$8:$H$2000,0))),"")</f>
        <v/>
      </c>
      <c r="K117" s="210" t="str">
        <f t="shared" si="6"/>
        <v/>
      </c>
      <c r="L117" s="209" t="str">
        <f t="array" ref="L117">IFERROR(IF(D117="","",INDEX(ExcValue!$I$8:$I$2000, MATCH(D117&amp;54,ExcValue!$A$8:$A$2000&amp;ExcValue!$H$8:$H$2000,0))),"")</f>
        <v/>
      </c>
      <c r="M117" s="210" t="str">
        <f t="shared" si="7"/>
        <v/>
      </c>
      <c r="O117" s="207" t="str">
        <f>IF(ISNUMBER(PT_ExcValue!A117),PT_ExcValue!A117,"")</f>
        <v/>
      </c>
      <c r="P117" s="207" t="str">
        <f>IF(PT_ExcValue!C117=0,"",PT_ExcValue!B117/PT_ExcValue!C117)</f>
        <v/>
      </c>
      <c r="Q117" s="207" t="str">
        <f>IF(PT_ExcValue!E117=0,"",PT_ExcValue!D117/PT_ExcValue!E117)</f>
        <v/>
      </c>
      <c r="R117" s="207" t="str">
        <f>IF(PT_ExcValue!G117=0,"",PT_ExcValue!F117/PT_ExcValue!G117)</f>
        <v/>
      </c>
      <c r="S117" s="207" t="str">
        <f>IF(PT_ExcValue!I117=0,"",PT_ExcValue!H117/PT_ExcValue!I117)</f>
        <v/>
      </c>
    </row>
    <row r="118" spans="4:19" x14ac:dyDescent="0.25">
      <c r="D118" s="209" t="str">
        <f t="array" ref="D118">IFERROR(INDEX(ExcValue!$A$8:$A2116, MATCH(0,COUNTIF($D$1:D117,ExcValue!$A$8:$A2116), 0)),"")</f>
        <v/>
      </c>
      <c r="E118" s="207" t="str">
        <f>IFERROR(VLOOKUP(D118,ExcValue!A124:C2116,3,FALSE),"")</f>
        <v/>
      </c>
      <c r="F118" s="209" t="str">
        <f t="array" ref="F118">IFERROR(IF(D118="","",INDEX(ExcValue!$I$8:$I$2000, MATCH(D118&amp;23,ExcValue!$A$8:$A$2000&amp;ExcValue!$H$8:$H$2000,0))),"")</f>
        <v/>
      </c>
      <c r="G118" s="210" t="str">
        <f t="shared" si="4"/>
        <v/>
      </c>
      <c r="H118" s="209" t="str">
        <f t="array" ref="H118">IFERROR(IF(D118="","",INDEX(ExcValue!$I$8:$I$2000, MATCH(D118&amp;24,ExcValue!$A$8:$A$2000&amp;ExcValue!$H$8:$H$2000,0))),"")</f>
        <v/>
      </c>
      <c r="I118" s="210" t="str">
        <f t="shared" si="5"/>
        <v/>
      </c>
      <c r="J118" s="209" t="str">
        <f t="array" ref="J118">IFERROR(IF(D118="","",INDEX(ExcValue!$I$8:$I$2000, MATCH(D118&amp;74,ExcValue!$A$8:$A$2000&amp;ExcValue!$H$8:$H$2000,0))),"")</f>
        <v/>
      </c>
      <c r="K118" s="210" t="str">
        <f t="shared" si="6"/>
        <v/>
      </c>
      <c r="L118" s="209" t="str">
        <f t="array" ref="L118">IFERROR(IF(D118="","",INDEX(ExcValue!$I$8:$I$2000, MATCH(D118&amp;54,ExcValue!$A$8:$A$2000&amp;ExcValue!$H$8:$H$2000,0))),"")</f>
        <v/>
      </c>
      <c r="M118" s="210" t="str">
        <f t="shared" si="7"/>
        <v/>
      </c>
      <c r="O118" s="207" t="str">
        <f>IF(ISNUMBER(PT_ExcValue!A118),PT_ExcValue!A118,"")</f>
        <v/>
      </c>
      <c r="P118" s="207" t="str">
        <f>IF(PT_ExcValue!C118=0,"",PT_ExcValue!B118/PT_ExcValue!C118)</f>
        <v/>
      </c>
      <c r="Q118" s="207" t="str">
        <f>IF(PT_ExcValue!E118=0,"",PT_ExcValue!D118/PT_ExcValue!E118)</f>
        <v/>
      </c>
      <c r="R118" s="207" t="str">
        <f>IF(PT_ExcValue!G118=0,"",PT_ExcValue!F118/PT_ExcValue!G118)</f>
        <v/>
      </c>
      <c r="S118" s="207" t="str">
        <f>IF(PT_ExcValue!I118=0,"",PT_ExcValue!H118/PT_ExcValue!I118)</f>
        <v/>
      </c>
    </row>
    <row r="119" spans="4:19" x14ac:dyDescent="0.25">
      <c r="D119" s="209" t="str">
        <f t="array" ref="D119">IFERROR(INDEX(ExcValue!$A$8:$A2117, MATCH(0,COUNTIF($D$1:D118,ExcValue!$A$8:$A2117), 0)),"")</f>
        <v/>
      </c>
      <c r="E119" s="207" t="str">
        <f>IFERROR(VLOOKUP(D119,ExcValue!A125:C2117,3,FALSE),"")</f>
        <v/>
      </c>
      <c r="F119" s="209" t="str">
        <f t="array" ref="F119">IFERROR(IF(D119="","",INDEX(ExcValue!$I$8:$I$2000, MATCH(D119&amp;23,ExcValue!$A$8:$A$2000&amp;ExcValue!$H$8:$H$2000,0))),"")</f>
        <v/>
      </c>
      <c r="G119" s="210" t="str">
        <f t="shared" si="4"/>
        <v/>
      </c>
      <c r="H119" s="209" t="str">
        <f t="array" ref="H119">IFERROR(IF(D119="","",INDEX(ExcValue!$I$8:$I$2000, MATCH(D119&amp;24,ExcValue!$A$8:$A$2000&amp;ExcValue!$H$8:$H$2000,0))),"")</f>
        <v/>
      </c>
      <c r="I119" s="210" t="str">
        <f t="shared" si="5"/>
        <v/>
      </c>
      <c r="J119" s="209" t="str">
        <f t="array" ref="J119">IFERROR(IF(D119="","",INDEX(ExcValue!$I$8:$I$2000, MATCH(D119&amp;74,ExcValue!$A$8:$A$2000&amp;ExcValue!$H$8:$H$2000,0))),"")</f>
        <v/>
      </c>
      <c r="K119" s="210" t="str">
        <f t="shared" si="6"/>
        <v/>
      </c>
      <c r="L119" s="209" t="str">
        <f t="array" ref="L119">IFERROR(IF(D119="","",INDEX(ExcValue!$I$8:$I$2000, MATCH(D119&amp;54,ExcValue!$A$8:$A$2000&amp;ExcValue!$H$8:$H$2000,0))),"")</f>
        <v/>
      </c>
      <c r="M119" s="210" t="str">
        <f t="shared" si="7"/>
        <v/>
      </c>
      <c r="O119" s="207" t="str">
        <f>IF(ISNUMBER(PT_ExcValue!A119),PT_ExcValue!A119,"")</f>
        <v/>
      </c>
      <c r="P119" s="207" t="str">
        <f>IF(PT_ExcValue!C119=0,"",PT_ExcValue!B119/PT_ExcValue!C119)</f>
        <v/>
      </c>
      <c r="Q119" s="207" t="str">
        <f>IF(PT_ExcValue!E119=0,"",PT_ExcValue!D119/PT_ExcValue!E119)</f>
        <v/>
      </c>
      <c r="R119" s="207" t="str">
        <f>IF(PT_ExcValue!G119=0,"",PT_ExcValue!F119/PT_ExcValue!G119)</f>
        <v/>
      </c>
      <c r="S119" s="207" t="str">
        <f>IF(PT_ExcValue!I119=0,"",PT_ExcValue!H119/PT_ExcValue!I119)</f>
        <v/>
      </c>
    </row>
    <row r="120" spans="4:19" x14ac:dyDescent="0.25">
      <c r="D120" s="209" t="str">
        <f t="array" ref="D120">IFERROR(INDEX(ExcValue!$A$8:$A2118, MATCH(0,COUNTIF($D$1:D119,ExcValue!$A$8:$A2118), 0)),"")</f>
        <v/>
      </c>
      <c r="E120" s="207" t="str">
        <f>IFERROR(VLOOKUP(D120,ExcValue!A126:C2118,3,FALSE),"")</f>
        <v/>
      </c>
      <c r="F120" s="209" t="str">
        <f t="array" ref="F120">IFERROR(IF(D120="","",INDEX(ExcValue!$I$8:$I$2000, MATCH(D120&amp;23,ExcValue!$A$8:$A$2000&amp;ExcValue!$H$8:$H$2000,0))),"")</f>
        <v/>
      </c>
      <c r="G120" s="210" t="str">
        <f t="shared" si="4"/>
        <v/>
      </c>
      <c r="H120" s="209" t="str">
        <f t="array" ref="H120">IFERROR(IF(D120="","",INDEX(ExcValue!$I$8:$I$2000, MATCH(D120&amp;24,ExcValue!$A$8:$A$2000&amp;ExcValue!$H$8:$H$2000,0))),"")</f>
        <v/>
      </c>
      <c r="I120" s="210" t="str">
        <f t="shared" si="5"/>
        <v/>
      </c>
      <c r="J120" s="209" t="str">
        <f t="array" ref="J120">IFERROR(IF(D120="","",INDEX(ExcValue!$I$8:$I$2000, MATCH(D120&amp;74,ExcValue!$A$8:$A$2000&amp;ExcValue!$H$8:$H$2000,0))),"")</f>
        <v/>
      </c>
      <c r="K120" s="210" t="str">
        <f t="shared" si="6"/>
        <v/>
      </c>
      <c r="L120" s="209" t="str">
        <f t="array" ref="L120">IFERROR(IF(D120="","",INDEX(ExcValue!$I$8:$I$2000, MATCH(D120&amp;54,ExcValue!$A$8:$A$2000&amp;ExcValue!$H$8:$H$2000,0))),"")</f>
        <v/>
      </c>
      <c r="M120" s="210" t="str">
        <f t="shared" si="7"/>
        <v/>
      </c>
      <c r="O120" s="207" t="str">
        <f>IF(ISNUMBER(PT_ExcValue!A120),PT_ExcValue!A120,"")</f>
        <v/>
      </c>
      <c r="P120" s="207" t="str">
        <f>IF(PT_ExcValue!C120=0,"",PT_ExcValue!B120/PT_ExcValue!C120)</f>
        <v/>
      </c>
      <c r="Q120" s="207" t="str">
        <f>IF(PT_ExcValue!E120=0,"",PT_ExcValue!D120/PT_ExcValue!E120)</f>
        <v/>
      </c>
      <c r="R120" s="207" t="str">
        <f>IF(PT_ExcValue!G120=0,"",PT_ExcValue!F120/PT_ExcValue!G120)</f>
        <v/>
      </c>
      <c r="S120" s="207" t="str">
        <f>IF(PT_ExcValue!I120=0,"",PT_ExcValue!H120/PT_ExcValue!I120)</f>
        <v/>
      </c>
    </row>
    <row r="121" spans="4:19" x14ac:dyDescent="0.25">
      <c r="D121" s="209" t="str">
        <f t="array" ref="D121">IFERROR(INDEX(ExcValue!$A$8:$A2119, MATCH(0,COUNTIF($D$1:D120,ExcValue!$A$8:$A2119), 0)),"")</f>
        <v/>
      </c>
      <c r="E121" s="207" t="str">
        <f>IFERROR(VLOOKUP(D121,ExcValue!A127:C2119,3,FALSE),"")</f>
        <v/>
      </c>
      <c r="F121" s="209" t="str">
        <f t="array" ref="F121">IFERROR(IF(D121="","",INDEX(ExcValue!$I$8:$I$2000, MATCH(D121&amp;23,ExcValue!$A$8:$A$2000&amp;ExcValue!$H$8:$H$2000,0))),"")</f>
        <v/>
      </c>
      <c r="G121" s="210" t="str">
        <f t="shared" si="4"/>
        <v/>
      </c>
      <c r="H121" s="209" t="str">
        <f t="array" ref="H121">IFERROR(IF(D121="","",INDEX(ExcValue!$I$8:$I$2000, MATCH(D121&amp;24,ExcValue!$A$8:$A$2000&amp;ExcValue!$H$8:$H$2000,0))),"")</f>
        <v/>
      </c>
      <c r="I121" s="210" t="str">
        <f t="shared" si="5"/>
        <v/>
      </c>
      <c r="J121" s="209" t="str">
        <f t="array" ref="J121">IFERROR(IF(D121="","",INDEX(ExcValue!$I$8:$I$2000, MATCH(D121&amp;74,ExcValue!$A$8:$A$2000&amp;ExcValue!$H$8:$H$2000,0))),"")</f>
        <v/>
      </c>
      <c r="K121" s="210" t="str">
        <f t="shared" si="6"/>
        <v/>
      </c>
      <c r="L121" s="209" t="str">
        <f t="array" ref="L121">IFERROR(IF(D121="","",INDEX(ExcValue!$I$8:$I$2000, MATCH(D121&amp;54,ExcValue!$A$8:$A$2000&amp;ExcValue!$H$8:$H$2000,0))),"")</f>
        <v/>
      </c>
      <c r="M121" s="210" t="str">
        <f t="shared" si="7"/>
        <v/>
      </c>
      <c r="O121" s="207" t="str">
        <f>IF(ISNUMBER(PT_ExcValue!A121),PT_ExcValue!A121,"")</f>
        <v/>
      </c>
      <c r="P121" s="207" t="str">
        <f>IF(PT_ExcValue!C121=0,"",PT_ExcValue!B121/PT_ExcValue!C121)</f>
        <v/>
      </c>
      <c r="Q121" s="207" t="str">
        <f>IF(PT_ExcValue!E121=0,"",PT_ExcValue!D121/PT_ExcValue!E121)</f>
        <v/>
      </c>
      <c r="R121" s="207" t="str">
        <f>IF(PT_ExcValue!G121=0,"",PT_ExcValue!F121/PT_ExcValue!G121)</f>
        <v/>
      </c>
      <c r="S121" s="207" t="str">
        <f>IF(PT_ExcValue!I121=0,"",PT_ExcValue!H121/PT_ExcValue!I121)</f>
        <v/>
      </c>
    </row>
    <row r="122" spans="4:19" x14ac:dyDescent="0.25">
      <c r="D122" s="209" t="str">
        <f t="array" ref="D122">IFERROR(INDEX(ExcValue!$A$8:$A2120, MATCH(0,COUNTIF($D$1:D121,ExcValue!$A$8:$A2120), 0)),"")</f>
        <v/>
      </c>
      <c r="E122" s="207" t="str">
        <f>IFERROR(VLOOKUP(D122,ExcValue!A128:C2120,3,FALSE),"")</f>
        <v/>
      </c>
      <c r="F122" s="209" t="str">
        <f t="array" ref="F122">IFERROR(IF(D122="","",INDEX(ExcValue!$I$8:$I$2000, MATCH(D122&amp;23,ExcValue!$A$8:$A$2000&amp;ExcValue!$H$8:$H$2000,0))),"")</f>
        <v/>
      </c>
      <c r="G122" s="210" t="str">
        <f t="shared" si="4"/>
        <v/>
      </c>
      <c r="H122" s="209" t="str">
        <f t="array" ref="H122">IFERROR(IF(D122="","",INDEX(ExcValue!$I$8:$I$2000, MATCH(D122&amp;24,ExcValue!$A$8:$A$2000&amp;ExcValue!$H$8:$H$2000,0))),"")</f>
        <v/>
      </c>
      <c r="I122" s="210" t="str">
        <f t="shared" si="5"/>
        <v/>
      </c>
      <c r="J122" s="209" t="str">
        <f t="array" ref="J122">IFERROR(IF(D122="","",INDEX(ExcValue!$I$8:$I$2000, MATCH(D122&amp;74,ExcValue!$A$8:$A$2000&amp;ExcValue!$H$8:$H$2000,0))),"")</f>
        <v/>
      </c>
      <c r="K122" s="210" t="str">
        <f t="shared" si="6"/>
        <v/>
      </c>
      <c r="L122" s="209" t="str">
        <f t="array" ref="L122">IFERROR(IF(D122="","",INDEX(ExcValue!$I$8:$I$2000, MATCH(D122&amp;54,ExcValue!$A$8:$A$2000&amp;ExcValue!$H$8:$H$2000,0))),"")</f>
        <v/>
      </c>
      <c r="M122" s="210" t="str">
        <f t="shared" si="7"/>
        <v/>
      </c>
      <c r="O122" s="207" t="str">
        <f>IF(ISNUMBER(PT_ExcValue!A122),PT_ExcValue!A122,"")</f>
        <v/>
      </c>
      <c r="P122" s="207" t="str">
        <f>IF(PT_ExcValue!C122=0,"",PT_ExcValue!B122/PT_ExcValue!C122)</f>
        <v/>
      </c>
      <c r="Q122" s="207" t="str">
        <f>IF(PT_ExcValue!E122=0,"",PT_ExcValue!D122/PT_ExcValue!E122)</f>
        <v/>
      </c>
      <c r="R122" s="207" t="str">
        <f>IF(PT_ExcValue!G122=0,"",PT_ExcValue!F122/PT_ExcValue!G122)</f>
        <v/>
      </c>
      <c r="S122" s="207" t="str">
        <f>IF(PT_ExcValue!I122=0,"",PT_ExcValue!H122/PT_ExcValue!I122)</f>
        <v/>
      </c>
    </row>
    <row r="123" spans="4:19" x14ac:dyDescent="0.25">
      <c r="D123" s="209" t="str">
        <f t="array" ref="D123">IFERROR(INDEX(ExcValue!$A$8:$A2121, MATCH(0,COUNTIF($D$1:D122,ExcValue!$A$8:$A2121), 0)),"")</f>
        <v/>
      </c>
      <c r="E123" s="207" t="str">
        <f>IFERROR(VLOOKUP(D123,ExcValue!A129:C2121,3,FALSE),"")</f>
        <v/>
      </c>
      <c r="F123" s="209" t="str">
        <f t="array" ref="F123">IFERROR(IF(D123="","",INDEX(ExcValue!$I$8:$I$2000, MATCH(D123&amp;23,ExcValue!$A$8:$A$2000&amp;ExcValue!$H$8:$H$2000,0))),"")</f>
        <v/>
      </c>
      <c r="G123" s="210" t="str">
        <f t="shared" si="4"/>
        <v/>
      </c>
      <c r="H123" s="209" t="str">
        <f t="array" ref="H123">IFERROR(IF(D123="","",INDEX(ExcValue!$I$8:$I$2000, MATCH(D123&amp;24,ExcValue!$A$8:$A$2000&amp;ExcValue!$H$8:$H$2000,0))),"")</f>
        <v/>
      </c>
      <c r="I123" s="210" t="str">
        <f t="shared" si="5"/>
        <v/>
      </c>
      <c r="J123" s="209" t="str">
        <f t="array" ref="J123">IFERROR(IF(D123="","",INDEX(ExcValue!$I$8:$I$2000, MATCH(D123&amp;74,ExcValue!$A$8:$A$2000&amp;ExcValue!$H$8:$H$2000,0))),"")</f>
        <v/>
      </c>
      <c r="K123" s="210" t="str">
        <f t="shared" si="6"/>
        <v/>
      </c>
      <c r="L123" s="209" t="str">
        <f t="array" ref="L123">IFERROR(IF(D123="","",INDEX(ExcValue!$I$8:$I$2000, MATCH(D123&amp;54,ExcValue!$A$8:$A$2000&amp;ExcValue!$H$8:$H$2000,0))),"")</f>
        <v/>
      </c>
      <c r="M123" s="210" t="str">
        <f t="shared" si="7"/>
        <v/>
      </c>
      <c r="O123" s="207" t="str">
        <f>IF(ISNUMBER(PT_ExcValue!A123),PT_ExcValue!A123,"")</f>
        <v/>
      </c>
      <c r="P123" s="207" t="str">
        <f>IF(PT_ExcValue!C123=0,"",PT_ExcValue!B123/PT_ExcValue!C123)</f>
        <v/>
      </c>
      <c r="Q123" s="207" t="str">
        <f>IF(PT_ExcValue!E123=0,"",PT_ExcValue!D123/PT_ExcValue!E123)</f>
        <v/>
      </c>
      <c r="R123" s="207" t="str">
        <f>IF(PT_ExcValue!G123=0,"",PT_ExcValue!F123/PT_ExcValue!G123)</f>
        <v/>
      </c>
      <c r="S123" s="207" t="str">
        <f>IF(PT_ExcValue!I123=0,"",PT_ExcValue!H123/PT_ExcValue!I123)</f>
        <v/>
      </c>
    </row>
    <row r="124" spans="4:19" x14ac:dyDescent="0.25">
      <c r="D124" s="209" t="str">
        <f t="array" ref="D124">IFERROR(INDEX(ExcValue!$A$8:$A2122, MATCH(0,COUNTIF($D$1:D123,ExcValue!$A$8:$A2122), 0)),"")</f>
        <v/>
      </c>
      <c r="E124" s="207" t="str">
        <f>IFERROR(VLOOKUP(D124,ExcValue!A130:C2122,3,FALSE),"")</f>
        <v/>
      </c>
      <c r="F124" s="209" t="str">
        <f t="array" ref="F124">IFERROR(IF(D124="","",INDEX(ExcValue!$I$8:$I$2000, MATCH(D124&amp;23,ExcValue!$A$8:$A$2000&amp;ExcValue!$H$8:$H$2000,0))),"")</f>
        <v/>
      </c>
      <c r="G124" s="210" t="str">
        <f t="shared" si="4"/>
        <v/>
      </c>
      <c r="H124" s="209" t="str">
        <f t="array" ref="H124">IFERROR(IF(D124="","",INDEX(ExcValue!$I$8:$I$2000, MATCH(D124&amp;24,ExcValue!$A$8:$A$2000&amp;ExcValue!$H$8:$H$2000,0))),"")</f>
        <v/>
      </c>
      <c r="I124" s="210" t="str">
        <f t="shared" si="5"/>
        <v/>
      </c>
      <c r="J124" s="209" t="str">
        <f t="array" ref="J124">IFERROR(IF(D124="","",INDEX(ExcValue!$I$8:$I$2000, MATCH(D124&amp;74,ExcValue!$A$8:$A$2000&amp;ExcValue!$H$8:$H$2000,0))),"")</f>
        <v/>
      </c>
      <c r="K124" s="210" t="str">
        <f t="shared" si="6"/>
        <v/>
      </c>
      <c r="L124" s="209" t="str">
        <f t="array" ref="L124">IFERROR(IF(D124="","",INDEX(ExcValue!$I$8:$I$2000, MATCH(D124&amp;54,ExcValue!$A$8:$A$2000&amp;ExcValue!$H$8:$H$2000,0))),"")</f>
        <v/>
      </c>
      <c r="M124" s="210" t="str">
        <f t="shared" si="7"/>
        <v/>
      </c>
      <c r="O124" s="207" t="str">
        <f>IF(ISNUMBER(PT_ExcValue!A124),PT_ExcValue!A124,"")</f>
        <v/>
      </c>
      <c r="P124" s="207" t="str">
        <f>IF(PT_ExcValue!C124=0,"",PT_ExcValue!B124/PT_ExcValue!C124)</f>
        <v/>
      </c>
      <c r="Q124" s="207" t="str">
        <f>IF(PT_ExcValue!E124=0,"",PT_ExcValue!D124/PT_ExcValue!E124)</f>
        <v/>
      </c>
      <c r="R124" s="207" t="str">
        <f>IF(PT_ExcValue!G124=0,"",PT_ExcValue!F124/PT_ExcValue!G124)</f>
        <v/>
      </c>
      <c r="S124" s="207" t="str">
        <f>IF(PT_ExcValue!I124=0,"",PT_ExcValue!H124/PT_ExcValue!I124)</f>
        <v/>
      </c>
    </row>
    <row r="125" spans="4:19" x14ac:dyDescent="0.25">
      <c r="D125" s="209" t="str">
        <f t="array" ref="D125">IFERROR(INDEX(ExcValue!$A$8:$A2123, MATCH(0,COUNTIF($D$1:D124,ExcValue!$A$8:$A2123), 0)),"")</f>
        <v/>
      </c>
      <c r="E125" s="207" t="str">
        <f>IFERROR(VLOOKUP(D125,ExcValue!A131:C2123,3,FALSE),"")</f>
        <v/>
      </c>
      <c r="F125" s="209" t="str">
        <f t="array" ref="F125">IFERROR(IF(D125="","",INDEX(ExcValue!$I$8:$I$2000, MATCH(D125&amp;23,ExcValue!$A$8:$A$2000&amp;ExcValue!$H$8:$H$2000,0))),"")</f>
        <v/>
      </c>
      <c r="G125" s="210" t="str">
        <f t="shared" si="4"/>
        <v/>
      </c>
      <c r="H125" s="209" t="str">
        <f t="array" ref="H125">IFERROR(IF(D125="","",INDEX(ExcValue!$I$8:$I$2000, MATCH(D125&amp;24,ExcValue!$A$8:$A$2000&amp;ExcValue!$H$8:$H$2000,0))),"")</f>
        <v/>
      </c>
      <c r="I125" s="210" t="str">
        <f t="shared" si="5"/>
        <v/>
      </c>
      <c r="J125" s="209" t="str">
        <f t="array" ref="J125">IFERROR(IF(D125="","",INDEX(ExcValue!$I$8:$I$2000, MATCH(D125&amp;74,ExcValue!$A$8:$A$2000&amp;ExcValue!$H$8:$H$2000,0))),"")</f>
        <v/>
      </c>
      <c r="K125" s="210" t="str">
        <f t="shared" si="6"/>
        <v/>
      </c>
      <c r="L125" s="209" t="str">
        <f t="array" ref="L125">IFERROR(IF(D125="","",INDEX(ExcValue!$I$8:$I$2000, MATCH(D125&amp;54,ExcValue!$A$8:$A$2000&amp;ExcValue!$H$8:$H$2000,0))),"")</f>
        <v/>
      </c>
      <c r="M125" s="210" t="str">
        <f t="shared" si="7"/>
        <v/>
      </c>
      <c r="O125" s="207" t="str">
        <f>IF(ISNUMBER(PT_ExcValue!A125),PT_ExcValue!A125,"")</f>
        <v/>
      </c>
      <c r="P125" s="207" t="str">
        <f>IF(PT_ExcValue!C125=0,"",PT_ExcValue!B125/PT_ExcValue!C125)</f>
        <v/>
      </c>
      <c r="Q125" s="207" t="str">
        <f>IF(PT_ExcValue!E125=0,"",PT_ExcValue!D125/PT_ExcValue!E125)</f>
        <v/>
      </c>
      <c r="R125" s="207" t="str">
        <f>IF(PT_ExcValue!G125=0,"",PT_ExcValue!F125/PT_ExcValue!G125)</f>
        <v/>
      </c>
      <c r="S125" s="207" t="str">
        <f>IF(PT_ExcValue!I125=0,"",PT_ExcValue!H125/PT_ExcValue!I125)</f>
        <v/>
      </c>
    </row>
    <row r="126" spans="4:19" x14ac:dyDescent="0.25">
      <c r="D126" s="209" t="str">
        <f t="array" ref="D126">IFERROR(INDEX(ExcValue!$A$8:$A2124, MATCH(0,COUNTIF($D$1:D125,ExcValue!$A$8:$A2124), 0)),"")</f>
        <v/>
      </c>
      <c r="E126" s="207" t="str">
        <f>IFERROR(VLOOKUP(D126,ExcValue!A132:C2124,3,FALSE),"")</f>
        <v/>
      </c>
      <c r="F126" s="209" t="str">
        <f t="array" ref="F126">IFERROR(IF(D126="","",INDEX(ExcValue!$I$8:$I$2000, MATCH(D126&amp;23,ExcValue!$A$8:$A$2000&amp;ExcValue!$H$8:$H$2000,0))),"")</f>
        <v/>
      </c>
      <c r="G126" s="210" t="str">
        <f t="shared" si="4"/>
        <v/>
      </c>
      <c r="H126" s="209" t="str">
        <f t="array" ref="H126">IFERROR(IF(D126="","",INDEX(ExcValue!$I$8:$I$2000, MATCH(D126&amp;24,ExcValue!$A$8:$A$2000&amp;ExcValue!$H$8:$H$2000,0))),"")</f>
        <v/>
      </c>
      <c r="I126" s="210" t="str">
        <f t="shared" si="5"/>
        <v/>
      </c>
      <c r="J126" s="209" t="str">
        <f t="array" ref="J126">IFERROR(IF(D126="","",INDEX(ExcValue!$I$8:$I$2000, MATCH(D126&amp;74,ExcValue!$A$8:$A$2000&amp;ExcValue!$H$8:$H$2000,0))),"")</f>
        <v/>
      </c>
      <c r="K126" s="210" t="str">
        <f t="shared" si="6"/>
        <v/>
      </c>
      <c r="L126" s="209" t="str">
        <f t="array" ref="L126">IFERROR(IF(D126="","",INDEX(ExcValue!$I$8:$I$2000, MATCH(D126&amp;54,ExcValue!$A$8:$A$2000&amp;ExcValue!$H$8:$H$2000,0))),"")</f>
        <v/>
      </c>
      <c r="M126" s="210" t="str">
        <f t="shared" si="7"/>
        <v/>
      </c>
      <c r="O126" s="207" t="str">
        <f>IF(ISNUMBER(PT_ExcValue!A126),PT_ExcValue!A126,"")</f>
        <v/>
      </c>
      <c r="P126" s="207" t="str">
        <f>IF(PT_ExcValue!C126=0,"",PT_ExcValue!B126/PT_ExcValue!C126)</f>
        <v/>
      </c>
      <c r="Q126" s="207" t="str">
        <f>IF(PT_ExcValue!E126=0,"",PT_ExcValue!D126/PT_ExcValue!E126)</f>
        <v/>
      </c>
      <c r="R126" s="207" t="str">
        <f>IF(PT_ExcValue!G126=0,"",PT_ExcValue!F126/PT_ExcValue!G126)</f>
        <v/>
      </c>
      <c r="S126" s="207" t="str">
        <f>IF(PT_ExcValue!I126=0,"",PT_ExcValue!H126/PT_ExcValue!I126)</f>
        <v/>
      </c>
    </row>
    <row r="127" spans="4:19" x14ac:dyDescent="0.25">
      <c r="D127" s="209" t="str">
        <f t="array" ref="D127">IFERROR(INDEX(ExcValue!$A$8:$A2125, MATCH(0,COUNTIF($D$1:D126,ExcValue!$A$8:$A2125), 0)),"")</f>
        <v/>
      </c>
      <c r="E127" s="207" t="str">
        <f>IFERROR(VLOOKUP(D127,ExcValue!A133:C2125,3,FALSE),"")</f>
        <v/>
      </c>
      <c r="F127" s="209" t="str">
        <f t="array" ref="F127">IFERROR(IF(D127="","",INDEX(ExcValue!$I$8:$I$2000, MATCH(D127&amp;23,ExcValue!$A$8:$A$2000&amp;ExcValue!$H$8:$H$2000,0))),"")</f>
        <v/>
      </c>
      <c r="G127" s="210" t="str">
        <f t="shared" si="4"/>
        <v/>
      </c>
      <c r="H127" s="209" t="str">
        <f t="array" ref="H127">IFERROR(IF(D127="","",INDEX(ExcValue!$I$8:$I$2000, MATCH(D127&amp;24,ExcValue!$A$8:$A$2000&amp;ExcValue!$H$8:$H$2000,0))),"")</f>
        <v/>
      </c>
      <c r="I127" s="210" t="str">
        <f t="shared" si="5"/>
        <v/>
      </c>
      <c r="J127" s="209" t="str">
        <f t="array" ref="J127">IFERROR(IF(D127="","",INDEX(ExcValue!$I$8:$I$2000, MATCH(D127&amp;74,ExcValue!$A$8:$A$2000&amp;ExcValue!$H$8:$H$2000,0))),"")</f>
        <v/>
      </c>
      <c r="K127" s="210" t="str">
        <f t="shared" si="6"/>
        <v/>
      </c>
      <c r="L127" s="209" t="str">
        <f t="array" ref="L127">IFERROR(IF(D127="","",INDEX(ExcValue!$I$8:$I$2000, MATCH(D127&amp;54,ExcValue!$A$8:$A$2000&amp;ExcValue!$H$8:$H$2000,0))),"")</f>
        <v/>
      </c>
      <c r="M127" s="210" t="str">
        <f t="shared" si="7"/>
        <v/>
      </c>
      <c r="O127" s="207" t="str">
        <f>IF(ISNUMBER(PT_ExcValue!A127),PT_ExcValue!A127,"")</f>
        <v/>
      </c>
      <c r="P127" s="207" t="str">
        <f>IF(PT_ExcValue!C127=0,"",PT_ExcValue!B127/PT_ExcValue!C127)</f>
        <v/>
      </c>
      <c r="Q127" s="207" t="str">
        <f>IF(PT_ExcValue!E127=0,"",PT_ExcValue!D127/PT_ExcValue!E127)</f>
        <v/>
      </c>
      <c r="R127" s="207" t="str">
        <f>IF(PT_ExcValue!G127=0,"",PT_ExcValue!F127/PT_ExcValue!G127)</f>
        <v/>
      </c>
      <c r="S127" s="207" t="str">
        <f>IF(PT_ExcValue!I127=0,"",PT_ExcValue!H127/PT_ExcValue!I127)</f>
        <v/>
      </c>
    </row>
    <row r="128" spans="4:19" x14ac:dyDescent="0.25">
      <c r="D128" s="209" t="str">
        <f t="array" ref="D128">IFERROR(INDEX(ExcValue!$A$8:$A2126, MATCH(0,COUNTIF($D$1:D127,ExcValue!$A$8:$A2126), 0)),"")</f>
        <v/>
      </c>
      <c r="E128" s="207" t="str">
        <f>IFERROR(VLOOKUP(D128,ExcValue!A134:C2126,3,FALSE),"")</f>
        <v/>
      </c>
      <c r="F128" s="209" t="str">
        <f t="array" ref="F128">IFERROR(IF(D128="","",INDEX(ExcValue!$I$8:$I$2000, MATCH(D128&amp;23,ExcValue!$A$8:$A$2000&amp;ExcValue!$H$8:$H$2000,0))),"")</f>
        <v/>
      </c>
      <c r="G128" s="210" t="str">
        <f t="shared" si="4"/>
        <v/>
      </c>
      <c r="H128" s="209" t="str">
        <f t="array" ref="H128">IFERROR(IF(D128="","",INDEX(ExcValue!$I$8:$I$2000, MATCH(D128&amp;24,ExcValue!$A$8:$A$2000&amp;ExcValue!$H$8:$H$2000,0))),"")</f>
        <v/>
      </c>
      <c r="I128" s="210" t="str">
        <f t="shared" si="5"/>
        <v/>
      </c>
      <c r="J128" s="209" t="str">
        <f t="array" ref="J128">IFERROR(IF(D128="","",INDEX(ExcValue!$I$8:$I$2000, MATCH(D128&amp;74,ExcValue!$A$8:$A$2000&amp;ExcValue!$H$8:$H$2000,0))),"")</f>
        <v/>
      </c>
      <c r="K128" s="210" t="str">
        <f t="shared" si="6"/>
        <v/>
      </c>
      <c r="L128" s="209" t="str">
        <f t="array" ref="L128">IFERROR(IF(D128="","",INDEX(ExcValue!$I$8:$I$2000, MATCH(D128&amp;54,ExcValue!$A$8:$A$2000&amp;ExcValue!$H$8:$H$2000,0))),"")</f>
        <v/>
      </c>
      <c r="M128" s="210" t="str">
        <f t="shared" si="7"/>
        <v/>
      </c>
      <c r="O128" s="207" t="str">
        <f>IF(ISNUMBER(PT_ExcValue!A128),PT_ExcValue!A128,"")</f>
        <v/>
      </c>
      <c r="P128" s="207" t="str">
        <f>IF(PT_ExcValue!C128=0,"",PT_ExcValue!B128/PT_ExcValue!C128)</f>
        <v/>
      </c>
      <c r="Q128" s="207" t="str">
        <f>IF(PT_ExcValue!E128=0,"",PT_ExcValue!D128/PT_ExcValue!E128)</f>
        <v/>
      </c>
      <c r="R128" s="207" t="str">
        <f>IF(PT_ExcValue!G128=0,"",PT_ExcValue!F128/PT_ExcValue!G128)</f>
        <v/>
      </c>
      <c r="S128" s="207" t="str">
        <f>IF(PT_ExcValue!I128=0,"",PT_ExcValue!H128/PT_ExcValue!I128)</f>
        <v/>
      </c>
    </row>
    <row r="129" spans="4:19" x14ac:dyDescent="0.25">
      <c r="D129" s="209" t="str">
        <f t="array" ref="D129">IFERROR(INDEX(ExcValue!$A$8:$A2127, MATCH(0,COUNTIF($D$1:D128,ExcValue!$A$8:$A2127), 0)),"")</f>
        <v/>
      </c>
      <c r="E129" s="207" t="str">
        <f>IFERROR(VLOOKUP(D129,ExcValue!A135:C2127,3,FALSE),"")</f>
        <v/>
      </c>
      <c r="F129" s="209" t="str">
        <f t="array" ref="F129">IFERROR(IF(D129="","",INDEX(ExcValue!$I$8:$I$2000, MATCH(D129&amp;23,ExcValue!$A$8:$A$2000&amp;ExcValue!$H$8:$H$2000,0))),"")</f>
        <v/>
      </c>
      <c r="G129" s="210" t="str">
        <f t="shared" si="4"/>
        <v/>
      </c>
      <c r="H129" s="209" t="str">
        <f t="array" ref="H129">IFERROR(IF(D129="","",INDEX(ExcValue!$I$8:$I$2000, MATCH(D129&amp;24,ExcValue!$A$8:$A$2000&amp;ExcValue!$H$8:$H$2000,0))),"")</f>
        <v/>
      </c>
      <c r="I129" s="210" t="str">
        <f t="shared" si="5"/>
        <v/>
      </c>
      <c r="J129" s="209" t="str">
        <f t="array" ref="J129">IFERROR(IF(D129="","",INDEX(ExcValue!$I$8:$I$2000, MATCH(D129&amp;74,ExcValue!$A$8:$A$2000&amp;ExcValue!$H$8:$H$2000,0))),"")</f>
        <v/>
      </c>
      <c r="K129" s="210" t="str">
        <f t="shared" si="6"/>
        <v/>
      </c>
      <c r="L129" s="209" t="str">
        <f t="array" ref="L129">IFERROR(IF(D129="","",INDEX(ExcValue!$I$8:$I$2000, MATCH(D129&amp;54,ExcValue!$A$8:$A$2000&amp;ExcValue!$H$8:$H$2000,0))),"")</f>
        <v/>
      </c>
      <c r="M129" s="210" t="str">
        <f t="shared" si="7"/>
        <v/>
      </c>
      <c r="O129" s="207" t="str">
        <f>IF(ISNUMBER(PT_ExcValue!A129),PT_ExcValue!A129,"")</f>
        <v/>
      </c>
      <c r="P129" s="207" t="str">
        <f>IF(PT_ExcValue!C129=0,"",PT_ExcValue!B129/PT_ExcValue!C129)</f>
        <v/>
      </c>
      <c r="Q129" s="207" t="str">
        <f>IF(PT_ExcValue!E129=0,"",PT_ExcValue!D129/PT_ExcValue!E129)</f>
        <v/>
      </c>
      <c r="R129" s="207" t="str">
        <f>IF(PT_ExcValue!G129=0,"",PT_ExcValue!F129/PT_ExcValue!G129)</f>
        <v/>
      </c>
      <c r="S129" s="207" t="str">
        <f>IF(PT_ExcValue!I129=0,"",PT_ExcValue!H129/PT_ExcValue!I129)</f>
        <v/>
      </c>
    </row>
    <row r="130" spans="4:19" x14ac:dyDescent="0.25">
      <c r="D130" s="209" t="str">
        <f t="array" ref="D130">IFERROR(INDEX(ExcValue!$A$8:$A2128, MATCH(0,COUNTIF($D$1:D129,ExcValue!$A$8:$A2128), 0)),"")</f>
        <v/>
      </c>
      <c r="E130" s="207" t="str">
        <f>IFERROR(VLOOKUP(D130,ExcValue!A136:C2128,3,FALSE),"")</f>
        <v/>
      </c>
      <c r="F130" s="209" t="str">
        <f t="array" ref="F130">IFERROR(IF(D130="","",INDEX(ExcValue!$I$8:$I$2000, MATCH(D130&amp;23,ExcValue!$A$8:$A$2000&amp;ExcValue!$H$8:$H$2000,0))),"")</f>
        <v/>
      </c>
      <c r="G130" s="210" t="str">
        <f t="shared" ref="G130:G193" si="8">IF(E130="","",IF(AND(F130&gt;0,F130&lt;&gt;""),1,0))</f>
        <v/>
      </c>
      <c r="H130" s="209" t="str">
        <f t="array" ref="H130">IFERROR(IF(D130="","",INDEX(ExcValue!$I$8:$I$2000, MATCH(D130&amp;24,ExcValue!$A$8:$A$2000&amp;ExcValue!$H$8:$H$2000,0))),"")</f>
        <v/>
      </c>
      <c r="I130" s="210" t="str">
        <f t="shared" ref="I130:I193" si="9">IF(E130="","",IF(AND(H130&gt;0,H130&lt;&gt;""),1,0))</f>
        <v/>
      </c>
      <c r="J130" s="209" t="str">
        <f t="array" ref="J130">IFERROR(IF(D130="","",INDEX(ExcValue!$I$8:$I$2000, MATCH(D130&amp;74,ExcValue!$A$8:$A$2000&amp;ExcValue!$H$8:$H$2000,0))),"")</f>
        <v/>
      </c>
      <c r="K130" s="210" t="str">
        <f t="shared" ref="K130:K193" si="10">IF(E130="","",IF(AND(J130&gt;0,J130&lt;&gt;""),1,0))</f>
        <v/>
      </c>
      <c r="L130" s="209" t="str">
        <f t="array" ref="L130">IFERROR(IF(D130="","",INDEX(ExcValue!$I$8:$I$2000, MATCH(D130&amp;54,ExcValue!$A$8:$A$2000&amp;ExcValue!$H$8:$H$2000,0))),"")</f>
        <v/>
      </c>
      <c r="M130" s="210" t="str">
        <f t="shared" ref="M130:M193" si="11">IF(E130="","",IF(AND(L130&gt;0,L130&lt;&gt;""),1,0))</f>
        <v/>
      </c>
      <c r="O130" s="207" t="str">
        <f>IF(ISNUMBER(PT_ExcValue!A130),PT_ExcValue!A130,"")</f>
        <v/>
      </c>
      <c r="P130" s="207" t="str">
        <f>IF(PT_ExcValue!C130=0,"",PT_ExcValue!B130/PT_ExcValue!C130)</f>
        <v/>
      </c>
      <c r="Q130" s="207" t="str">
        <f>IF(PT_ExcValue!E130=0,"",PT_ExcValue!D130/PT_ExcValue!E130)</f>
        <v/>
      </c>
      <c r="R130" s="207" t="str">
        <f>IF(PT_ExcValue!G130=0,"",PT_ExcValue!F130/PT_ExcValue!G130)</f>
        <v/>
      </c>
      <c r="S130" s="207" t="str">
        <f>IF(PT_ExcValue!I130=0,"",PT_ExcValue!H130/PT_ExcValue!I130)</f>
        <v/>
      </c>
    </row>
    <row r="131" spans="4:19" x14ac:dyDescent="0.25">
      <c r="D131" s="209" t="str">
        <f t="array" ref="D131">IFERROR(INDEX(ExcValue!$A$8:$A2129, MATCH(0,COUNTIF($D$1:D130,ExcValue!$A$8:$A2129), 0)),"")</f>
        <v/>
      </c>
      <c r="E131" s="207" t="str">
        <f>IFERROR(VLOOKUP(D131,ExcValue!A137:C2129,3,FALSE),"")</f>
        <v/>
      </c>
      <c r="F131" s="209" t="str">
        <f t="array" ref="F131">IFERROR(IF(D131="","",INDEX(ExcValue!$I$8:$I$2000, MATCH(D131&amp;23,ExcValue!$A$8:$A$2000&amp;ExcValue!$H$8:$H$2000,0))),"")</f>
        <v/>
      </c>
      <c r="G131" s="210" t="str">
        <f t="shared" si="8"/>
        <v/>
      </c>
      <c r="H131" s="209" t="str">
        <f t="array" ref="H131">IFERROR(IF(D131="","",INDEX(ExcValue!$I$8:$I$2000, MATCH(D131&amp;24,ExcValue!$A$8:$A$2000&amp;ExcValue!$H$8:$H$2000,0))),"")</f>
        <v/>
      </c>
      <c r="I131" s="210" t="str">
        <f t="shared" si="9"/>
        <v/>
      </c>
      <c r="J131" s="209" t="str">
        <f t="array" ref="J131">IFERROR(IF(D131="","",INDEX(ExcValue!$I$8:$I$2000, MATCH(D131&amp;74,ExcValue!$A$8:$A$2000&amp;ExcValue!$H$8:$H$2000,0))),"")</f>
        <v/>
      </c>
      <c r="K131" s="210" t="str">
        <f t="shared" si="10"/>
        <v/>
      </c>
      <c r="L131" s="209" t="str">
        <f t="array" ref="L131">IFERROR(IF(D131="","",INDEX(ExcValue!$I$8:$I$2000, MATCH(D131&amp;54,ExcValue!$A$8:$A$2000&amp;ExcValue!$H$8:$H$2000,0))),"")</f>
        <v/>
      </c>
      <c r="M131" s="210" t="str">
        <f t="shared" si="11"/>
        <v/>
      </c>
      <c r="O131" s="207" t="str">
        <f>IF(ISNUMBER(PT_ExcValue!A131),PT_ExcValue!A131,"")</f>
        <v/>
      </c>
      <c r="P131" s="207" t="str">
        <f>IF(PT_ExcValue!C131=0,"",PT_ExcValue!B131/PT_ExcValue!C131)</f>
        <v/>
      </c>
      <c r="Q131" s="207" t="str">
        <f>IF(PT_ExcValue!E131=0,"",PT_ExcValue!D131/PT_ExcValue!E131)</f>
        <v/>
      </c>
      <c r="R131" s="207" t="str">
        <f>IF(PT_ExcValue!G131=0,"",PT_ExcValue!F131/PT_ExcValue!G131)</f>
        <v/>
      </c>
      <c r="S131" s="207" t="str">
        <f>IF(PT_ExcValue!I131=0,"",PT_ExcValue!H131/PT_ExcValue!I131)</f>
        <v/>
      </c>
    </row>
    <row r="132" spans="4:19" x14ac:dyDescent="0.25">
      <c r="D132" s="209" t="str">
        <f t="array" ref="D132">IFERROR(INDEX(ExcValue!$A$8:$A2130, MATCH(0,COUNTIF($D$1:D131,ExcValue!$A$8:$A2130), 0)),"")</f>
        <v/>
      </c>
      <c r="E132" s="207" t="str">
        <f>IFERROR(VLOOKUP(D132,ExcValue!A138:C2130,3,FALSE),"")</f>
        <v/>
      </c>
      <c r="F132" s="209" t="str">
        <f t="array" ref="F132">IFERROR(IF(D132="","",INDEX(ExcValue!$I$8:$I$2000, MATCH(D132&amp;23,ExcValue!$A$8:$A$2000&amp;ExcValue!$H$8:$H$2000,0))),"")</f>
        <v/>
      </c>
      <c r="G132" s="210" t="str">
        <f t="shared" si="8"/>
        <v/>
      </c>
      <c r="H132" s="209" t="str">
        <f t="array" ref="H132">IFERROR(IF(D132="","",INDEX(ExcValue!$I$8:$I$2000, MATCH(D132&amp;24,ExcValue!$A$8:$A$2000&amp;ExcValue!$H$8:$H$2000,0))),"")</f>
        <v/>
      </c>
      <c r="I132" s="210" t="str">
        <f t="shared" si="9"/>
        <v/>
      </c>
      <c r="J132" s="209" t="str">
        <f t="array" ref="J132">IFERROR(IF(D132="","",INDEX(ExcValue!$I$8:$I$2000, MATCH(D132&amp;74,ExcValue!$A$8:$A$2000&amp;ExcValue!$H$8:$H$2000,0))),"")</f>
        <v/>
      </c>
      <c r="K132" s="210" t="str">
        <f t="shared" si="10"/>
        <v/>
      </c>
      <c r="L132" s="209" t="str">
        <f t="array" ref="L132">IFERROR(IF(D132="","",INDEX(ExcValue!$I$8:$I$2000, MATCH(D132&amp;54,ExcValue!$A$8:$A$2000&amp;ExcValue!$H$8:$H$2000,0))),"")</f>
        <v/>
      </c>
      <c r="M132" s="210" t="str">
        <f t="shared" si="11"/>
        <v/>
      </c>
      <c r="O132" s="207" t="str">
        <f>IF(ISNUMBER(PT_ExcValue!A132),PT_ExcValue!A132,"")</f>
        <v/>
      </c>
      <c r="P132" s="207" t="str">
        <f>IF(PT_ExcValue!C132=0,"",PT_ExcValue!B132/PT_ExcValue!C132)</f>
        <v/>
      </c>
      <c r="Q132" s="207" t="str">
        <f>IF(PT_ExcValue!E132=0,"",PT_ExcValue!D132/PT_ExcValue!E132)</f>
        <v/>
      </c>
      <c r="R132" s="207" t="str">
        <f>IF(PT_ExcValue!G132=0,"",PT_ExcValue!F132/PT_ExcValue!G132)</f>
        <v/>
      </c>
      <c r="S132" s="207" t="str">
        <f>IF(PT_ExcValue!I132=0,"",PT_ExcValue!H132/PT_ExcValue!I132)</f>
        <v/>
      </c>
    </row>
    <row r="133" spans="4:19" x14ac:dyDescent="0.25">
      <c r="D133" s="209" t="str">
        <f t="array" ref="D133">IFERROR(INDEX(ExcValue!$A$8:$A2131, MATCH(0,COUNTIF($D$1:D132,ExcValue!$A$8:$A2131), 0)),"")</f>
        <v/>
      </c>
      <c r="E133" s="207" t="str">
        <f>IFERROR(VLOOKUP(D133,ExcValue!A139:C2131,3,FALSE),"")</f>
        <v/>
      </c>
      <c r="F133" s="209" t="str">
        <f t="array" ref="F133">IFERROR(IF(D133="","",INDEX(ExcValue!$I$8:$I$2000, MATCH(D133&amp;23,ExcValue!$A$8:$A$2000&amp;ExcValue!$H$8:$H$2000,0))),"")</f>
        <v/>
      </c>
      <c r="G133" s="210" t="str">
        <f t="shared" si="8"/>
        <v/>
      </c>
      <c r="H133" s="209" t="str">
        <f t="array" ref="H133">IFERROR(IF(D133="","",INDEX(ExcValue!$I$8:$I$2000, MATCH(D133&amp;24,ExcValue!$A$8:$A$2000&amp;ExcValue!$H$8:$H$2000,0))),"")</f>
        <v/>
      </c>
      <c r="I133" s="210" t="str">
        <f t="shared" si="9"/>
        <v/>
      </c>
      <c r="J133" s="209" t="str">
        <f t="array" ref="J133">IFERROR(IF(D133="","",INDEX(ExcValue!$I$8:$I$2000, MATCH(D133&amp;74,ExcValue!$A$8:$A$2000&amp;ExcValue!$H$8:$H$2000,0))),"")</f>
        <v/>
      </c>
      <c r="K133" s="210" t="str">
        <f t="shared" si="10"/>
        <v/>
      </c>
      <c r="L133" s="209" t="str">
        <f t="array" ref="L133">IFERROR(IF(D133="","",INDEX(ExcValue!$I$8:$I$2000, MATCH(D133&amp;54,ExcValue!$A$8:$A$2000&amp;ExcValue!$H$8:$H$2000,0))),"")</f>
        <v/>
      </c>
      <c r="M133" s="210" t="str">
        <f t="shared" si="11"/>
        <v/>
      </c>
      <c r="O133" s="207" t="str">
        <f>IF(ISNUMBER(PT_ExcValue!A133),PT_ExcValue!A133,"")</f>
        <v/>
      </c>
      <c r="P133" s="207" t="str">
        <f>IF(PT_ExcValue!C133=0,"",PT_ExcValue!B133/PT_ExcValue!C133)</f>
        <v/>
      </c>
      <c r="Q133" s="207" t="str">
        <f>IF(PT_ExcValue!E133=0,"",PT_ExcValue!D133/PT_ExcValue!E133)</f>
        <v/>
      </c>
      <c r="R133" s="207" t="str">
        <f>IF(PT_ExcValue!G133=0,"",PT_ExcValue!F133/PT_ExcValue!G133)</f>
        <v/>
      </c>
      <c r="S133" s="207" t="str">
        <f>IF(PT_ExcValue!I133=0,"",PT_ExcValue!H133/PT_ExcValue!I133)</f>
        <v/>
      </c>
    </row>
    <row r="134" spans="4:19" x14ac:dyDescent="0.25">
      <c r="D134" s="209" t="str">
        <f t="array" ref="D134">IFERROR(INDEX(ExcValue!$A$8:$A2132, MATCH(0,COUNTIF($D$1:D133,ExcValue!$A$8:$A2132), 0)),"")</f>
        <v/>
      </c>
      <c r="E134" s="207" t="str">
        <f>IFERROR(VLOOKUP(D134,ExcValue!A140:C2132,3,FALSE),"")</f>
        <v/>
      </c>
      <c r="F134" s="209" t="str">
        <f t="array" ref="F134">IFERROR(IF(D134="","",INDEX(ExcValue!$I$8:$I$2000, MATCH(D134&amp;23,ExcValue!$A$8:$A$2000&amp;ExcValue!$H$8:$H$2000,0))),"")</f>
        <v/>
      </c>
      <c r="G134" s="210" t="str">
        <f t="shared" si="8"/>
        <v/>
      </c>
      <c r="H134" s="209" t="str">
        <f t="array" ref="H134">IFERROR(IF(D134="","",INDEX(ExcValue!$I$8:$I$2000, MATCH(D134&amp;24,ExcValue!$A$8:$A$2000&amp;ExcValue!$H$8:$H$2000,0))),"")</f>
        <v/>
      </c>
      <c r="I134" s="210" t="str">
        <f t="shared" si="9"/>
        <v/>
      </c>
      <c r="J134" s="209" t="str">
        <f t="array" ref="J134">IFERROR(IF(D134="","",INDEX(ExcValue!$I$8:$I$2000, MATCH(D134&amp;74,ExcValue!$A$8:$A$2000&amp;ExcValue!$H$8:$H$2000,0))),"")</f>
        <v/>
      </c>
      <c r="K134" s="210" t="str">
        <f t="shared" si="10"/>
        <v/>
      </c>
      <c r="L134" s="209" t="str">
        <f t="array" ref="L134">IFERROR(IF(D134="","",INDEX(ExcValue!$I$8:$I$2000, MATCH(D134&amp;54,ExcValue!$A$8:$A$2000&amp;ExcValue!$H$8:$H$2000,0))),"")</f>
        <v/>
      </c>
      <c r="M134" s="210" t="str">
        <f t="shared" si="11"/>
        <v/>
      </c>
      <c r="O134" s="207" t="str">
        <f>IF(ISNUMBER(PT_ExcValue!A134),PT_ExcValue!A134,"")</f>
        <v/>
      </c>
      <c r="P134" s="207" t="str">
        <f>IF(PT_ExcValue!C134=0,"",PT_ExcValue!B134/PT_ExcValue!C134)</f>
        <v/>
      </c>
      <c r="Q134" s="207" t="str">
        <f>IF(PT_ExcValue!E134=0,"",PT_ExcValue!D134/PT_ExcValue!E134)</f>
        <v/>
      </c>
      <c r="R134" s="207" t="str">
        <f>IF(PT_ExcValue!G134=0,"",PT_ExcValue!F134/PT_ExcValue!G134)</f>
        <v/>
      </c>
      <c r="S134" s="207" t="str">
        <f>IF(PT_ExcValue!I134=0,"",PT_ExcValue!H134/PT_ExcValue!I134)</f>
        <v/>
      </c>
    </row>
    <row r="135" spans="4:19" x14ac:dyDescent="0.25">
      <c r="D135" s="209" t="str">
        <f t="array" ref="D135">IFERROR(INDEX(ExcValue!$A$8:$A2133, MATCH(0,COUNTIF($D$1:D134,ExcValue!$A$8:$A2133), 0)),"")</f>
        <v/>
      </c>
      <c r="E135" s="207" t="str">
        <f>IFERROR(VLOOKUP(D135,ExcValue!A141:C2133,3,FALSE),"")</f>
        <v/>
      </c>
      <c r="F135" s="209" t="str">
        <f t="array" ref="F135">IFERROR(IF(D135="","",INDEX(ExcValue!$I$8:$I$2000, MATCH(D135&amp;23,ExcValue!$A$8:$A$2000&amp;ExcValue!$H$8:$H$2000,0))),"")</f>
        <v/>
      </c>
      <c r="G135" s="210" t="str">
        <f t="shared" si="8"/>
        <v/>
      </c>
      <c r="H135" s="209" t="str">
        <f t="array" ref="H135">IFERROR(IF(D135="","",INDEX(ExcValue!$I$8:$I$2000, MATCH(D135&amp;24,ExcValue!$A$8:$A$2000&amp;ExcValue!$H$8:$H$2000,0))),"")</f>
        <v/>
      </c>
      <c r="I135" s="210" t="str">
        <f t="shared" si="9"/>
        <v/>
      </c>
      <c r="J135" s="209" t="str">
        <f t="array" ref="J135">IFERROR(IF(D135="","",INDEX(ExcValue!$I$8:$I$2000, MATCH(D135&amp;74,ExcValue!$A$8:$A$2000&amp;ExcValue!$H$8:$H$2000,0))),"")</f>
        <v/>
      </c>
      <c r="K135" s="210" t="str">
        <f t="shared" si="10"/>
        <v/>
      </c>
      <c r="L135" s="209" t="str">
        <f t="array" ref="L135">IFERROR(IF(D135="","",INDEX(ExcValue!$I$8:$I$2000, MATCH(D135&amp;54,ExcValue!$A$8:$A$2000&amp;ExcValue!$H$8:$H$2000,0))),"")</f>
        <v/>
      </c>
      <c r="M135" s="210" t="str">
        <f t="shared" si="11"/>
        <v/>
      </c>
      <c r="O135" s="207" t="str">
        <f>IF(ISNUMBER(PT_ExcValue!A135),PT_ExcValue!A135,"")</f>
        <v/>
      </c>
      <c r="P135" s="207" t="str">
        <f>IF(PT_ExcValue!C135=0,"",PT_ExcValue!B135/PT_ExcValue!C135)</f>
        <v/>
      </c>
      <c r="Q135" s="207" t="str">
        <f>IF(PT_ExcValue!E135=0,"",PT_ExcValue!D135/PT_ExcValue!E135)</f>
        <v/>
      </c>
      <c r="R135" s="207" t="str">
        <f>IF(PT_ExcValue!G135=0,"",PT_ExcValue!F135/PT_ExcValue!G135)</f>
        <v/>
      </c>
      <c r="S135" s="207" t="str">
        <f>IF(PT_ExcValue!I135=0,"",PT_ExcValue!H135/PT_ExcValue!I135)</f>
        <v/>
      </c>
    </row>
    <row r="136" spans="4:19" x14ac:dyDescent="0.25">
      <c r="D136" s="209" t="str">
        <f t="array" ref="D136">IFERROR(INDEX(ExcValue!$A$8:$A2134, MATCH(0,COUNTIF($D$1:D135,ExcValue!$A$8:$A2134), 0)),"")</f>
        <v/>
      </c>
      <c r="E136" s="207" t="str">
        <f>IFERROR(VLOOKUP(D136,ExcValue!A142:C2134,3,FALSE),"")</f>
        <v/>
      </c>
      <c r="F136" s="209" t="str">
        <f t="array" ref="F136">IFERROR(IF(D136="","",INDEX(ExcValue!$I$8:$I$2000, MATCH(D136&amp;23,ExcValue!$A$8:$A$2000&amp;ExcValue!$H$8:$H$2000,0))),"")</f>
        <v/>
      </c>
      <c r="G136" s="210" t="str">
        <f t="shared" si="8"/>
        <v/>
      </c>
      <c r="H136" s="209" t="str">
        <f t="array" ref="H136">IFERROR(IF(D136="","",INDEX(ExcValue!$I$8:$I$2000, MATCH(D136&amp;24,ExcValue!$A$8:$A$2000&amp;ExcValue!$H$8:$H$2000,0))),"")</f>
        <v/>
      </c>
      <c r="I136" s="210" t="str">
        <f t="shared" si="9"/>
        <v/>
      </c>
      <c r="J136" s="209" t="str">
        <f t="array" ref="J136">IFERROR(IF(D136="","",INDEX(ExcValue!$I$8:$I$2000, MATCH(D136&amp;74,ExcValue!$A$8:$A$2000&amp;ExcValue!$H$8:$H$2000,0))),"")</f>
        <v/>
      </c>
      <c r="K136" s="210" t="str">
        <f t="shared" si="10"/>
        <v/>
      </c>
      <c r="L136" s="209" t="str">
        <f t="array" ref="L136">IFERROR(IF(D136="","",INDEX(ExcValue!$I$8:$I$2000, MATCH(D136&amp;54,ExcValue!$A$8:$A$2000&amp;ExcValue!$H$8:$H$2000,0))),"")</f>
        <v/>
      </c>
      <c r="M136" s="210" t="str">
        <f t="shared" si="11"/>
        <v/>
      </c>
      <c r="O136" s="207" t="str">
        <f>IF(ISNUMBER(PT_ExcValue!A136),PT_ExcValue!A136,"")</f>
        <v/>
      </c>
      <c r="P136" s="207" t="str">
        <f>IF(PT_ExcValue!C136=0,"",PT_ExcValue!B136/PT_ExcValue!C136)</f>
        <v/>
      </c>
      <c r="Q136" s="207" t="str">
        <f>IF(PT_ExcValue!E136=0,"",PT_ExcValue!D136/PT_ExcValue!E136)</f>
        <v/>
      </c>
      <c r="R136" s="207" t="str">
        <f>IF(PT_ExcValue!G136=0,"",PT_ExcValue!F136/PT_ExcValue!G136)</f>
        <v/>
      </c>
      <c r="S136" s="207" t="str">
        <f>IF(PT_ExcValue!I136=0,"",PT_ExcValue!H136/PT_ExcValue!I136)</f>
        <v/>
      </c>
    </row>
    <row r="137" spans="4:19" x14ac:dyDescent="0.25">
      <c r="D137" s="209" t="str">
        <f t="array" ref="D137">IFERROR(INDEX(ExcValue!$A$8:$A2135, MATCH(0,COUNTIF($D$1:D136,ExcValue!$A$8:$A2135), 0)),"")</f>
        <v/>
      </c>
      <c r="E137" s="207" t="str">
        <f>IFERROR(VLOOKUP(D137,ExcValue!A143:C2135,3,FALSE),"")</f>
        <v/>
      </c>
      <c r="F137" s="209" t="str">
        <f t="array" ref="F137">IFERROR(IF(D137="","",INDEX(ExcValue!$I$8:$I$2000, MATCH(D137&amp;23,ExcValue!$A$8:$A$2000&amp;ExcValue!$H$8:$H$2000,0))),"")</f>
        <v/>
      </c>
      <c r="G137" s="210" t="str">
        <f t="shared" si="8"/>
        <v/>
      </c>
      <c r="H137" s="209" t="str">
        <f t="array" ref="H137">IFERROR(IF(D137="","",INDEX(ExcValue!$I$8:$I$2000, MATCH(D137&amp;24,ExcValue!$A$8:$A$2000&amp;ExcValue!$H$8:$H$2000,0))),"")</f>
        <v/>
      </c>
      <c r="I137" s="210" t="str">
        <f t="shared" si="9"/>
        <v/>
      </c>
      <c r="J137" s="209" t="str">
        <f t="array" ref="J137">IFERROR(IF(D137="","",INDEX(ExcValue!$I$8:$I$2000, MATCH(D137&amp;74,ExcValue!$A$8:$A$2000&amp;ExcValue!$H$8:$H$2000,0))),"")</f>
        <v/>
      </c>
      <c r="K137" s="210" t="str">
        <f t="shared" si="10"/>
        <v/>
      </c>
      <c r="L137" s="209" t="str">
        <f t="array" ref="L137">IFERROR(IF(D137="","",INDEX(ExcValue!$I$8:$I$2000, MATCH(D137&amp;54,ExcValue!$A$8:$A$2000&amp;ExcValue!$H$8:$H$2000,0))),"")</f>
        <v/>
      </c>
      <c r="M137" s="210" t="str">
        <f t="shared" si="11"/>
        <v/>
      </c>
      <c r="O137" s="207" t="str">
        <f>IF(ISNUMBER(PT_ExcValue!A137),PT_ExcValue!A137,"")</f>
        <v/>
      </c>
      <c r="P137" s="207" t="str">
        <f>IF(PT_ExcValue!C137=0,"",PT_ExcValue!B137/PT_ExcValue!C137)</f>
        <v/>
      </c>
      <c r="Q137" s="207" t="str">
        <f>IF(PT_ExcValue!E137=0,"",PT_ExcValue!D137/PT_ExcValue!E137)</f>
        <v/>
      </c>
      <c r="R137" s="207" t="str">
        <f>IF(PT_ExcValue!G137=0,"",PT_ExcValue!F137/PT_ExcValue!G137)</f>
        <v/>
      </c>
      <c r="S137" s="207" t="str">
        <f>IF(PT_ExcValue!I137=0,"",PT_ExcValue!H137/PT_ExcValue!I137)</f>
        <v/>
      </c>
    </row>
    <row r="138" spans="4:19" x14ac:dyDescent="0.25">
      <c r="D138" s="209" t="str">
        <f t="array" ref="D138">IFERROR(INDEX(ExcValue!$A$8:$A2136, MATCH(0,COUNTIF($D$1:D137,ExcValue!$A$8:$A2136), 0)),"")</f>
        <v/>
      </c>
      <c r="E138" s="207" t="str">
        <f>IFERROR(VLOOKUP(D138,ExcValue!A144:C2136,3,FALSE),"")</f>
        <v/>
      </c>
      <c r="F138" s="209" t="str">
        <f t="array" ref="F138">IFERROR(IF(D138="","",INDEX(ExcValue!$I$8:$I$2000, MATCH(D138&amp;23,ExcValue!$A$8:$A$2000&amp;ExcValue!$H$8:$H$2000,0))),"")</f>
        <v/>
      </c>
      <c r="G138" s="210" t="str">
        <f t="shared" si="8"/>
        <v/>
      </c>
      <c r="H138" s="209" t="str">
        <f t="array" ref="H138">IFERROR(IF(D138="","",INDEX(ExcValue!$I$8:$I$2000, MATCH(D138&amp;24,ExcValue!$A$8:$A$2000&amp;ExcValue!$H$8:$H$2000,0))),"")</f>
        <v/>
      </c>
      <c r="I138" s="210" t="str">
        <f t="shared" si="9"/>
        <v/>
      </c>
      <c r="J138" s="209" t="str">
        <f t="array" ref="J138">IFERROR(IF(D138="","",INDEX(ExcValue!$I$8:$I$2000, MATCH(D138&amp;74,ExcValue!$A$8:$A$2000&amp;ExcValue!$H$8:$H$2000,0))),"")</f>
        <v/>
      </c>
      <c r="K138" s="210" t="str">
        <f t="shared" si="10"/>
        <v/>
      </c>
      <c r="L138" s="209" t="str">
        <f t="array" ref="L138">IFERROR(IF(D138="","",INDEX(ExcValue!$I$8:$I$2000, MATCH(D138&amp;54,ExcValue!$A$8:$A$2000&amp;ExcValue!$H$8:$H$2000,0))),"")</f>
        <v/>
      </c>
      <c r="M138" s="210" t="str">
        <f t="shared" si="11"/>
        <v/>
      </c>
      <c r="O138" s="207" t="str">
        <f>IF(ISNUMBER(PT_ExcValue!A138),PT_ExcValue!A138,"")</f>
        <v/>
      </c>
      <c r="P138" s="207" t="str">
        <f>IF(PT_ExcValue!C138=0,"",PT_ExcValue!B138/PT_ExcValue!C138)</f>
        <v/>
      </c>
      <c r="Q138" s="207" t="str">
        <f>IF(PT_ExcValue!E138=0,"",PT_ExcValue!D138/PT_ExcValue!E138)</f>
        <v/>
      </c>
      <c r="R138" s="207" t="str">
        <f>IF(PT_ExcValue!G138=0,"",PT_ExcValue!F138/PT_ExcValue!G138)</f>
        <v/>
      </c>
      <c r="S138" s="207" t="str">
        <f>IF(PT_ExcValue!I138=0,"",PT_ExcValue!H138/PT_ExcValue!I138)</f>
        <v/>
      </c>
    </row>
    <row r="139" spans="4:19" x14ac:dyDescent="0.25">
      <c r="D139" s="209" t="str">
        <f t="array" ref="D139">IFERROR(INDEX(ExcValue!$A$8:$A2137, MATCH(0,COUNTIF($D$1:D138,ExcValue!$A$8:$A2137), 0)),"")</f>
        <v/>
      </c>
      <c r="E139" s="207" t="str">
        <f>IFERROR(VLOOKUP(D139,ExcValue!A145:C2137,3,FALSE),"")</f>
        <v/>
      </c>
      <c r="F139" s="209" t="str">
        <f t="array" ref="F139">IFERROR(IF(D139="","",INDEX(ExcValue!$I$8:$I$2000, MATCH(D139&amp;23,ExcValue!$A$8:$A$2000&amp;ExcValue!$H$8:$H$2000,0))),"")</f>
        <v/>
      </c>
      <c r="G139" s="210" t="str">
        <f t="shared" si="8"/>
        <v/>
      </c>
      <c r="H139" s="209" t="str">
        <f t="array" ref="H139">IFERROR(IF(D139="","",INDEX(ExcValue!$I$8:$I$2000, MATCH(D139&amp;24,ExcValue!$A$8:$A$2000&amp;ExcValue!$H$8:$H$2000,0))),"")</f>
        <v/>
      </c>
      <c r="I139" s="210" t="str">
        <f t="shared" si="9"/>
        <v/>
      </c>
      <c r="J139" s="209" t="str">
        <f t="array" ref="J139">IFERROR(IF(D139="","",INDEX(ExcValue!$I$8:$I$2000, MATCH(D139&amp;74,ExcValue!$A$8:$A$2000&amp;ExcValue!$H$8:$H$2000,0))),"")</f>
        <v/>
      </c>
      <c r="K139" s="210" t="str">
        <f t="shared" si="10"/>
        <v/>
      </c>
      <c r="L139" s="209" t="str">
        <f t="array" ref="L139">IFERROR(IF(D139="","",INDEX(ExcValue!$I$8:$I$2000, MATCH(D139&amp;54,ExcValue!$A$8:$A$2000&amp;ExcValue!$H$8:$H$2000,0))),"")</f>
        <v/>
      </c>
      <c r="M139" s="210" t="str">
        <f t="shared" si="11"/>
        <v/>
      </c>
      <c r="O139" s="207" t="str">
        <f>IF(ISNUMBER(PT_ExcValue!A139),PT_ExcValue!A139,"")</f>
        <v/>
      </c>
      <c r="P139" s="207" t="str">
        <f>IF(PT_ExcValue!C139=0,"",PT_ExcValue!B139/PT_ExcValue!C139)</f>
        <v/>
      </c>
      <c r="Q139" s="207" t="str">
        <f>IF(PT_ExcValue!E139=0,"",PT_ExcValue!D139/PT_ExcValue!E139)</f>
        <v/>
      </c>
      <c r="R139" s="207" t="str">
        <f>IF(PT_ExcValue!G139=0,"",PT_ExcValue!F139/PT_ExcValue!G139)</f>
        <v/>
      </c>
      <c r="S139" s="207" t="str">
        <f>IF(PT_ExcValue!I139=0,"",PT_ExcValue!H139/PT_ExcValue!I139)</f>
        <v/>
      </c>
    </row>
    <row r="140" spans="4:19" x14ac:dyDescent="0.25">
      <c r="D140" s="209" t="str">
        <f t="array" ref="D140">IFERROR(INDEX(ExcValue!$A$8:$A2138, MATCH(0,COUNTIF($D$1:D139,ExcValue!$A$8:$A2138), 0)),"")</f>
        <v/>
      </c>
      <c r="E140" s="207" t="str">
        <f>IFERROR(VLOOKUP(D140,ExcValue!A146:C2138,3,FALSE),"")</f>
        <v/>
      </c>
      <c r="F140" s="209" t="str">
        <f t="array" ref="F140">IFERROR(IF(D140="","",INDEX(ExcValue!$I$8:$I$2000, MATCH(D140&amp;23,ExcValue!$A$8:$A$2000&amp;ExcValue!$H$8:$H$2000,0))),"")</f>
        <v/>
      </c>
      <c r="G140" s="210" t="str">
        <f t="shared" si="8"/>
        <v/>
      </c>
      <c r="H140" s="209" t="str">
        <f t="array" ref="H140">IFERROR(IF(D140="","",INDEX(ExcValue!$I$8:$I$2000, MATCH(D140&amp;24,ExcValue!$A$8:$A$2000&amp;ExcValue!$H$8:$H$2000,0))),"")</f>
        <v/>
      </c>
      <c r="I140" s="210" t="str">
        <f t="shared" si="9"/>
        <v/>
      </c>
      <c r="J140" s="209" t="str">
        <f t="array" ref="J140">IFERROR(IF(D140="","",INDEX(ExcValue!$I$8:$I$2000, MATCH(D140&amp;74,ExcValue!$A$8:$A$2000&amp;ExcValue!$H$8:$H$2000,0))),"")</f>
        <v/>
      </c>
      <c r="K140" s="210" t="str">
        <f t="shared" si="10"/>
        <v/>
      </c>
      <c r="L140" s="209" t="str">
        <f t="array" ref="L140">IFERROR(IF(D140="","",INDEX(ExcValue!$I$8:$I$2000, MATCH(D140&amp;54,ExcValue!$A$8:$A$2000&amp;ExcValue!$H$8:$H$2000,0))),"")</f>
        <v/>
      </c>
      <c r="M140" s="210" t="str">
        <f t="shared" si="11"/>
        <v/>
      </c>
      <c r="O140" s="207" t="str">
        <f>IF(ISNUMBER(PT_ExcValue!A140),PT_ExcValue!A140,"")</f>
        <v/>
      </c>
      <c r="P140" s="207" t="str">
        <f>IF(PT_ExcValue!C140=0,"",PT_ExcValue!B140/PT_ExcValue!C140)</f>
        <v/>
      </c>
      <c r="Q140" s="207" t="str">
        <f>IF(PT_ExcValue!E140=0,"",PT_ExcValue!D140/PT_ExcValue!E140)</f>
        <v/>
      </c>
      <c r="R140" s="207" t="str">
        <f>IF(PT_ExcValue!G140=0,"",PT_ExcValue!F140/PT_ExcValue!G140)</f>
        <v/>
      </c>
      <c r="S140" s="207" t="str">
        <f>IF(PT_ExcValue!I140=0,"",PT_ExcValue!H140/PT_ExcValue!I140)</f>
        <v/>
      </c>
    </row>
    <row r="141" spans="4:19" x14ac:dyDescent="0.25">
      <c r="D141" s="209" t="str">
        <f t="array" ref="D141">IFERROR(INDEX(ExcValue!$A$8:$A2139, MATCH(0,COUNTIF($D$1:D140,ExcValue!$A$8:$A2139), 0)),"")</f>
        <v/>
      </c>
      <c r="E141" s="207" t="str">
        <f>IFERROR(VLOOKUP(D141,ExcValue!A147:C2139,3,FALSE),"")</f>
        <v/>
      </c>
      <c r="F141" s="209" t="str">
        <f t="array" ref="F141">IFERROR(IF(D141="","",INDEX(ExcValue!$I$8:$I$2000, MATCH(D141&amp;23,ExcValue!$A$8:$A$2000&amp;ExcValue!$H$8:$H$2000,0))),"")</f>
        <v/>
      </c>
      <c r="G141" s="210" t="str">
        <f t="shared" si="8"/>
        <v/>
      </c>
      <c r="H141" s="209" t="str">
        <f t="array" ref="H141">IFERROR(IF(D141="","",INDEX(ExcValue!$I$8:$I$2000, MATCH(D141&amp;24,ExcValue!$A$8:$A$2000&amp;ExcValue!$H$8:$H$2000,0))),"")</f>
        <v/>
      </c>
      <c r="I141" s="210" t="str">
        <f t="shared" si="9"/>
        <v/>
      </c>
      <c r="J141" s="209" t="str">
        <f t="array" ref="J141">IFERROR(IF(D141="","",INDEX(ExcValue!$I$8:$I$2000, MATCH(D141&amp;74,ExcValue!$A$8:$A$2000&amp;ExcValue!$H$8:$H$2000,0))),"")</f>
        <v/>
      </c>
      <c r="K141" s="210" t="str">
        <f t="shared" si="10"/>
        <v/>
      </c>
      <c r="L141" s="209" t="str">
        <f t="array" ref="L141">IFERROR(IF(D141="","",INDEX(ExcValue!$I$8:$I$2000, MATCH(D141&amp;54,ExcValue!$A$8:$A$2000&amp;ExcValue!$H$8:$H$2000,0))),"")</f>
        <v/>
      </c>
      <c r="M141" s="210" t="str">
        <f t="shared" si="11"/>
        <v/>
      </c>
      <c r="O141" s="207" t="str">
        <f>IF(ISNUMBER(PT_ExcValue!A141),PT_ExcValue!A141,"")</f>
        <v/>
      </c>
      <c r="P141" s="207" t="str">
        <f>IF(PT_ExcValue!C141=0,"",PT_ExcValue!B141/PT_ExcValue!C141)</f>
        <v/>
      </c>
      <c r="Q141" s="207" t="str">
        <f>IF(PT_ExcValue!E141=0,"",PT_ExcValue!D141/PT_ExcValue!E141)</f>
        <v/>
      </c>
      <c r="R141" s="207" t="str">
        <f>IF(PT_ExcValue!G141=0,"",PT_ExcValue!F141/PT_ExcValue!G141)</f>
        <v/>
      </c>
      <c r="S141" s="207" t="str">
        <f>IF(PT_ExcValue!I141=0,"",PT_ExcValue!H141/PT_ExcValue!I141)</f>
        <v/>
      </c>
    </row>
    <row r="142" spans="4:19" x14ac:dyDescent="0.25">
      <c r="D142" s="209" t="str">
        <f t="array" ref="D142">IFERROR(INDEX(ExcValue!$A$8:$A2140, MATCH(0,COUNTIF($D$1:D141,ExcValue!$A$8:$A2140), 0)),"")</f>
        <v/>
      </c>
      <c r="E142" s="207" t="str">
        <f>IFERROR(VLOOKUP(D142,ExcValue!A148:C2140,3,FALSE),"")</f>
        <v/>
      </c>
      <c r="F142" s="209" t="str">
        <f t="array" ref="F142">IFERROR(IF(D142="","",INDEX(ExcValue!$I$8:$I$2000, MATCH(D142&amp;23,ExcValue!$A$8:$A$2000&amp;ExcValue!$H$8:$H$2000,0))),"")</f>
        <v/>
      </c>
      <c r="G142" s="210" t="str">
        <f t="shared" si="8"/>
        <v/>
      </c>
      <c r="H142" s="209" t="str">
        <f t="array" ref="H142">IFERROR(IF(D142="","",INDEX(ExcValue!$I$8:$I$2000, MATCH(D142&amp;24,ExcValue!$A$8:$A$2000&amp;ExcValue!$H$8:$H$2000,0))),"")</f>
        <v/>
      </c>
      <c r="I142" s="210" t="str">
        <f t="shared" si="9"/>
        <v/>
      </c>
      <c r="J142" s="209" t="str">
        <f t="array" ref="J142">IFERROR(IF(D142="","",INDEX(ExcValue!$I$8:$I$2000, MATCH(D142&amp;74,ExcValue!$A$8:$A$2000&amp;ExcValue!$H$8:$H$2000,0))),"")</f>
        <v/>
      </c>
      <c r="K142" s="210" t="str">
        <f t="shared" si="10"/>
        <v/>
      </c>
      <c r="L142" s="209" t="str">
        <f t="array" ref="L142">IFERROR(IF(D142="","",INDEX(ExcValue!$I$8:$I$2000, MATCH(D142&amp;54,ExcValue!$A$8:$A$2000&amp;ExcValue!$H$8:$H$2000,0))),"")</f>
        <v/>
      </c>
      <c r="M142" s="210" t="str">
        <f t="shared" si="11"/>
        <v/>
      </c>
      <c r="O142" s="207" t="str">
        <f>IF(ISNUMBER(PT_ExcValue!A142),PT_ExcValue!A142,"")</f>
        <v/>
      </c>
      <c r="P142" s="207" t="str">
        <f>IF(PT_ExcValue!C142=0,"",PT_ExcValue!B142/PT_ExcValue!C142)</f>
        <v/>
      </c>
      <c r="Q142" s="207" t="str">
        <f>IF(PT_ExcValue!E142=0,"",PT_ExcValue!D142/PT_ExcValue!E142)</f>
        <v/>
      </c>
      <c r="R142" s="207" t="str">
        <f>IF(PT_ExcValue!G142=0,"",PT_ExcValue!F142/PT_ExcValue!G142)</f>
        <v/>
      </c>
      <c r="S142" s="207" t="str">
        <f>IF(PT_ExcValue!I142=0,"",PT_ExcValue!H142/PT_ExcValue!I142)</f>
        <v/>
      </c>
    </row>
    <row r="143" spans="4:19" x14ac:dyDescent="0.25">
      <c r="D143" s="209" t="str">
        <f t="array" ref="D143">IFERROR(INDEX(ExcValue!$A$8:$A2141, MATCH(0,COUNTIF($D$1:D142,ExcValue!$A$8:$A2141), 0)),"")</f>
        <v/>
      </c>
      <c r="E143" s="207" t="str">
        <f>IFERROR(VLOOKUP(D143,ExcValue!A149:C2141,3,FALSE),"")</f>
        <v/>
      </c>
      <c r="F143" s="209" t="str">
        <f t="array" ref="F143">IFERROR(IF(D143="","",INDEX(ExcValue!$I$8:$I$2000, MATCH(D143&amp;23,ExcValue!$A$8:$A$2000&amp;ExcValue!$H$8:$H$2000,0))),"")</f>
        <v/>
      </c>
      <c r="G143" s="210" t="str">
        <f t="shared" si="8"/>
        <v/>
      </c>
      <c r="H143" s="209" t="str">
        <f t="array" ref="H143">IFERROR(IF(D143="","",INDEX(ExcValue!$I$8:$I$2000, MATCH(D143&amp;24,ExcValue!$A$8:$A$2000&amp;ExcValue!$H$8:$H$2000,0))),"")</f>
        <v/>
      </c>
      <c r="I143" s="210" t="str">
        <f t="shared" si="9"/>
        <v/>
      </c>
      <c r="J143" s="209" t="str">
        <f t="array" ref="J143">IFERROR(IF(D143="","",INDEX(ExcValue!$I$8:$I$2000, MATCH(D143&amp;74,ExcValue!$A$8:$A$2000&amp;ExcValue!$H$8:$H$2000,0))),"")</f>
        <v/>
      </c>
      <c r="K143" s="210" t="str">
        <f t="shared" si="10"/>
        <v/>
      </c>
      <c r="L143" s="209" t="str">
        <f t="array" ref="L143">IFERROR(IF(D143="","",INDEX(ExcValue!$I$8:$I$2000, MATCH(D143&amp;54,ExcValue!$A$8:$A$2000&amp;ExcValue!$H$8:$H$2000,0))),"")</f>
        <v/>
      </c>
      <c r="M143" s="210" t="str">
        <f t="shared" si="11"/>
        <v/>
      </c>
      <c r="O143" s="207" t="str">
        <f>IF(ISNUMBER(PT_ExcValue!A143),PT_ExcValue!A143,"")</f>
        <v/>
      </c>
      <c r="P143" s="207" t="str">
        <f>IF(PT_ExcValue!C143=0,"",PT_ExcValue!B143/PT_ExcValue!C143)</f>
        <v/>
      </c>
      <c r="Q143" s="207" t="str">
        <f>IF(PT_ExcValue!E143=0,"",PT_ExcValue!D143/PT_ExcValue!E143)</f>
        <v/>
      </c>
      <c r="R143" s="207" t="str">
        <f>IF(PT_ExcValue!G143=0,"",PT_ExcValue!F143/PT_ExcValue!G143)</f>
        <v/>
      </c>
      <c r="S143" s="207" t="str">
        <f>IF(PT_ExcValue!I143=0,"",PT_ExcValue!H143/PT_ExcValue!I143)</f>
        <v/>
      </c>
    </row>
    <row r="144" spans="4:19" x14ac:dyDescent="0.25">
      <c r="D144" s="209" t="str">
        <f t="array" ref="D144">IFERROR(INDEX(ExcValue!$A$8:$A2142, MATCH(0,COUNTIF($D$1:D143,ExcValue!$A$8:$A2142), 0)),"")</f>
        <v/>
      </c>
      <c r="E144" s="207" t="str">
        <f>IFERROR(VLOOKUP(D144,ExcValue!A150:C2142,3,FALSE),"")</f>
        <v/>
      </c>
      <c r="F144" s="209" t="str">
        <f t="array" ref="F144">IFERROR(IF(D144="","",INDEX(ExcValue!$I$8:$I$2000, MATCH(D144&amp;23,ExcValue!$A$8:$A$2000&amp;ExcValue!$H$8:$H$2000,0))),"")</f>
        <v/>
      </c>
      <c r="G144" s="210" t="str">
        <f t="shared" si="8"/>
        <v/>
      </c>
      <c r="H144" s="209" t="str">
        <f t="array" ref="H144">IFERROR(IF(D144="","",INDEX(ExcValue!$I$8:$I$2000, MATCH(D144&amp;24,ExcValue!$A$8:$A$2000&amp;ExcValue!$H$8:$H$2000,0))),"")</f>
        <v/>
      </c>
      <c r="I144" s="210" t="str">
        <f t="shared" si="9"/>
        <v/>
      </c>
      <c r="J144" s="209" t="str">
        <f t="array" ref="J144">IFERROR(IF(D144="","",INDEX(ExcValue!$I$8:$I$2000, MATCH(D144&amp;74,ExcValue!$A$8:$A$2000&amp;ExcValue!$H$8:$H$2000,0))),"")</f>
        <v/>
      </c>
      <c r="K144" s="210" t="str">
        <f t="shared" si="10"/>
        <v/>
      </c>
      <c r="L144" s="209" t="str">
        <f t="array" ref="L144">IFERROR(IF(D144="","",INDEX(ExcValue!$I$8:$I$2000, MATCH(D144&amp;54,ExcValue!$A$8:$A$2000&amp;ExcValue!$H$8:$H$2000,0))),"")</f>
        <v/>
      </c>
      <c r="M144" s="210" t="str">
        <f t="shared" si="11"/>
        <v/>
      </c>
      <c r="O144" s="207" t="str">
        <f>IF(ISNUMBER(PT_ExcValue!A144),PT_ExcValue!A144,"")</f>
        <v/>
      </c>
      <c r="P144" s="207" t="str">
        <f>IF(PT_ExcValue!C144=0,"",PT_ExcValue!B144/PT_ExcValue!C144)</f>
        <v/>
      </c>
      <c r="Q144" s="207" t="str">
        <f>IF(PT_ExcValue!E144=0,"",PT_ExcValue!D144/PT_ExcValue!E144)</f>
        <v/>
      </c>
      <c r="R144" s="207" t="str">
        <f>IF(PT_ExcValue!G144=0,"",PT_ExcValue!F144/PT_ExcValue!G144)</f>
        <v/>
      </c>
      <c r="S144" s="207" t="str">
        <f>IF(PT_ExcValue!I144=0,"",PT_ExcValue!H144/PT_ExcValue!I144)</f>
        <v/>
      </c>
    </row>
    <row r="145" spans="4:19" x14ac:dyDescent="0.25">
      <c r="D145" s="209" t="str">
        <f t="array" ref="D145">IFERROR(INDEX(ExcValue!$A$8:$A2143, MATCH(0,COUNTIF($D$1:D144,ExcValue!$A$8:$A2143), 0)),"")</f>
        <v/>
      </c>
      <c r="E145" s="207" t="str">
        <f>IFERROR(VLOOKUP(D145,ExcValue!A151:C2143,3,FALSE),"")</f>
        <v/>
      </c>
      <c r="F145" s="209" t="str">
        <f t="array" ref="F145">IFERROR(IF(D145="","",INDEX(ExcValue!$I$8:$I$2000, MATCH(D145&amp;23,ExcValue!$A$8:$A$2000&amp;ExcValue!$H$8:$H$2000,0))),"")</f>
        <v/>
      </c>
      <c r="G145" s="210" t="str">
        <f t="shared" si="8"/>
        <v/>
      </c>
      <c r="H145" s="209" t="str">
        <f t="array" ref="H145">IFERROR(IF(D145="","",INDEX(ExcValue!$I$8:$I$2000, MATCH(D145&amp;24,ExcValue!$A$8:$A$2000&amp;ExcValue!$H$8:$H$2000,0))),"")</f>
        <v/>
      </c>
      <c r="I145" s="210" t="str">
        <f t="shared" si="9"/>
        <v/>
      </c>
      <c r="J145" s="209" t="str">
        <f t="array" ref="J145">IFERROR(IF(D145="","",INDEX(ExcValue!$I$8:$I$2000, MATCH(D145&amp;74,ExcValue!$A$8:$A$2000&amp;ExcValue!$H$8:$H$2000,0))),"")</f>
        <v/>
      </c>
      <c r="K145" s="210" t="str">
        <f t="shared" si="10"/>
        <v/>
      </c>
      <c r="L145" s="209" t="str">
        <f t="array" ref="L145">IFERROR(IF(D145="","",INDEX(ExcValue!$I$8:$I$2000, MATCH(D145&amp;54,ExcValue!$A$8:$A$2000&amp;ExcValue!$H$8:$H$2000,0))),"")</f>
        <v/>
      </c>
      <c r="M145" s="210" t="str">
        <f t="shared" si="11"/>
        <v/>
      </c>
      <c r="O145" s="207" t="str">
        <f>IF(ISNUMBER(PT_ExcValue!A145),PT_ExcValue!A145,"")</f>
        <v/>
      </c>
      <c r="P145" s="207" t="str">
        <f>IF(PT_ExcValue!C145=0,"",PT_ExcValue!B145/PT_ExcValue!C145)</f>
        <v/>
      </c>
      <c r="Q145" s="207" t="str">
        <f>IF(PT_ExcValue!E145=0,"",PT_ExcValue!D145/PT_ExcValue!E145)</f>
        <v/>
      </c>
      <c r="R145" s="207" t="str">
        <f>IF(PT_ExcValue!G145=0,"",PT_ExcValue!F145/PT_ExcValue!G145)</f>
        <v/>
      </c>
      <c r="S145" s="207" t="str">
        <f>IF(PT_ExcValue!I145=0,"",PT_ExcValue!H145/PT_ExcValue!I145)</f>
        <v/>
      </c>
    </row>
    <row r="146" spans="4:19" x14ac:dyDescent="0.25">
      <c r="D146" s="209" t="str">
        <f t="array" ref="D146">IFERROR(INDEX(ExcValue!$A$8:$A2144, MATCH(0,COUNTIF($D$1:D145,ExcValue!$A$8:$A2144), 0)),"")</f>
        <v/>
      </c>
      <c r="E146" s="207" t="str">
        <f>IFERROR(VLOOKUP(D146,ExcValue!A152:C2144,3,FALSE),"")</f>
        <v/>
      </c>
      <c r="F146" s="209" t="str">
        <f t="array" ref="F146">IFERROR(IF(D146="","",INDEX(ExcValue!$I$8:$I$2000, MATCH(D146&amp;23,ExcValue!$A$8:$A$2000&amp;ExcValue!$H$8:$H$2000,0))),"")</f>
        <v/>
      </c>
      <c r="G146" s="210" t="str">
        <f t="shared" si="8"/>
        <v/>
      </c>
      <c r="H146" s="209" t="str">
        <f t="array" ref="H146">IFERROR(IF(D146="","",INDEX(ExcValue!$I$8:$I$2000, MATCH(D146&amp;24,ExcValue!$A$8:$A$2000&amp;ExcValue!$H$8:$H$2000,0))),"")</f>
        <v/>
      </c>
      <c r="I146" s="210" t="str">
        <f t="shared" si="9"/>
        <v/>
      </c>
      <c r="J146" s="209" t="str">
        <f t="array" ref="J146">IFERROR(IF(D146="","",INDEX(ExcValue!$I$8:$I$2000, MATCH(D146&amp;74,ExcValue!$A$8:$A$2000&amp;ExcValue!$H$8:$H$2000,0))),"")</f>
        <v/>
      </c>
      <c r="K146" s="210" t="str">
        <f t="shared" si="10"/>
        <v/>
      </c>
      <c r="L146" s="209" t="str">
        <f t="array" ref="L146">IFERROR(IF(D146="","",INDEX(ExcValue!$I$8:$I$2000, MATCH(D146&amp;54,ExcValue!$A$8:$A$2000&amp;ExcValue!$H$8:$H$2000,0))),"")</f>
        <v/>
      </c>
      <c r="M146" s="210" t="str">
        <f t="shared" si="11"/>
        <v/>
      </c>
      <c r="O146" s="207" t="str">
        <f>IF(ISNUMBER(PT_ExcValue!A146),PT_ExcValue!A146,"")</f>
        <v/>
      </c>
      <c r="P146" s="207" t="str">
        <f>IF(PT_ExcValue!C146=0,"",PT_ExcValue!B146/PT_ExcValue!C146)</f>
        <v/>
      </c>
      <c r="Q146" s="207" t="str">
        <f>IF(PT_ExcValue!E146=0,"",PT_ExcValue!D146/PT_ExcValue!E146)</f>
        <v/>
      </c>
      <c r="R146" s="207" t="str">
        <f>IF(PT_ExcValue!G146=0,"",PT_ExcValue!F146/PT_ExcValue!G146)</f>
        <v/>
      </c>
      <c r="S146" s="207" t="str">
        <f>IF(PT_ExcValue!I146=0,"",PT_ExcValue!H146/PT_ExcValue!I146)</f>
        <v/>
      </c>
    </row>
    <row r="147" spans="4:19" x14ac:dyDescent="0.25">
      <c r="D147" s="209" t="str">
        <f t="array" ref="D147">IFERROR(INDEX(ExcValue!$A$8:$A2145, MATCH(0,COUNTIF($D$1:D146,ExcValue!$A$8:$A2145), 0)),"")</f>
        <v/>
      </c>
      <c r="E147" s="207" t="str">
        <f>IFERROR(VLOOKUP(D147,ExcValue!A153:C2145,3,FALSE),"")</f>
        <v/>
      </c>
      <c r="F147" s="209" t="str">
        <f t="array" ref="F147">IFERROR(IF(D147="","",INDEX(ExcValue!$I$8:$I$2000, MATCH(D147&amp;23,ExcValue!$A$8:$A$2000&amp;ExcValue!$H$8:$H$2000,0))),"")</f>
        <v/>
      </c>
      <c r="G147" s="210" t="str">
        <f t="shared" si="8"/>
        <v/>
      </c>
      <c r="H147" s="209" t="str">
        <f t="array" ref="H147">IFERROR(IF(D147="","",INDEX(ExcValue!$I$8:$I$2000, MATCH(D147&amp;24,ExcValue!$A$8:$A$2000&amp;ExcValue!$H$8:$H$2000,0))),"")</f>
        <v/>
      </c>
      <c r="I147" s="210" t="str">
        <f t="shared" si="9"/>
        <v/>
      </c>
      <c r="J147" s="209" t="str">
        <f t="array" ref="J147">IFERROR(IF(D147="","",INDEX(ExcValue!$I$8:$I$2000, MATCH(D147&amp;74,ExcValue!$A$8:$A$2000&amp;ExcValue!$H$8:$H$2000,0))),"")</f>
        <v/>
      </c>
      <c r="K147" s="210" t="str">
        <f t="shared" si="10"/>
        <v/>
      </c>
      <c r="L147" s="209" t="str">
        <f t="array" ref="L147">IFERROR(IF(D147="","",INDEX(ExcValue!$I$8:$I$2000, MATCH(D147&amp;54,ExcValue!$A$8:$A$2000&amp;ExcValue!$H$8:$H$2000,0))),"")</f>
        <v/>
      </c>
      <c r="M147" s="210" t="str">
        <f t="shared" si="11"/>
        <v/>
      </c>
      <c r="O147" s="207" t="str">
        <f>IF(ISNUMBER(PT_ExcValue!A147),PT_ExcValue!A147,"")</f>
        <v/>
      </c>
      <c r="P147" s="207" t="str">
        <f>IF(PT_ExcValue!C147=0,"",PT_ExcValue!B147/PT_ExcValue!C147)</f>
        <v/>
      </c>
      <c r="Q147" s="207" t="str">
        <f>IF(PT_ExcValue!E147=0,"",PT_ExcValue!D147/PT_ExcValue!E147)</f>
        <v/>
      </c>
      <c r="R147" s="207" t="str">
        <f>IF(PT_ExcValue!G147=0,"",PT_ExcValue!F147/PT_ExcValue!G147)</f>
        <v/>
      </c>
      <c r="S147" s="207" t="str">
        <f>IF(PT_ExcValue!I147=0,"",PT_ExcValue!H147/PT_ExcValue!I147)</f>
        <v/>
      </c>
    </row>
    <row r="148" spans="4:19" x14ac:dyDescent="0.25">
      <c r="D148" s="209" t="str">
        <f t="array" ref="D148">IFERROR(INDEX(ExcValue!$A$8:$A2146, MATCH(0,COUNTIF($D$1:D147,ExcValue!$A$8:$A2146), 0)),"")</f>
        <v/>
      </c>
      <c r="E148" s="207" t="str">
        <f>IFERROR(VLOOKUP(D148,ExcValue!A154:C2146,3,FALSE),"")</f>
        <v/>
      </c>
      <c r="F148" s="209" t="str">
        <f t="array" ref="F148">IFERROR(IF(D148="","",INDEX(ExcValue!$I$8:$I$2000, MATCH(D148&amp;23,ExcValue!$A$8:$A$2000&amp;ExcValue!$H$8:$H$2000,0))),"")</f>
        <v/>
      </c>
      <c r="G148" s="210" t="str">
        <f t="shared" si="8"/>
        <v/>
      </c>
      <c r="H148" s="209" t="str">
        <f t="array" ref="H148">IFERROR(IF(D148="","",INDEX(ExcValue!$I$8:$I$2000, MATCH(D148&amp;24,ExcValue!$A$8:$A$2000&amp;ExcValue!$H$8:$H$2000,0))),"")</f>
        <v/>
      </c>
      <c r="I148" s="210" t="str">
        <f t="shared" si="9"/>
        <v/>
      </c>
      <c r="J148" s="209" t="str">
        <f t="array" ref="J148">IFERROR(IF(D148="","",INDEX(ExcValue!$I$8:$I$2000, MATCH(D148&amp;74,ExcValue!$A$8:$A$2000&amp;ExcValue!$H$8:$H$2000,0))),"")</f>
        <v/>
      </c>
      <c r="K148" s="210" t="str">
        <f t="shared" si="10"/>
        <v/>
      </c>
      <c r="L148" s="209" t="str">
        <f t="array" ref="L148">IFERROR(IF(D148="","",INDEX(ExcValue!$I$8:$I$2000, MATCH(D148&amp;54,ExcValue!$A$8:$A$2000&amp;ExcValue!$H$8:$H$2000,0))),"")</f>
        <v/>
      </c>
      <c r="M148" s="210" t="str">
        <f t="shared" si="11"/>
        <v/>
      </c>
      <c r="O148" s="207" t="str">
        <f>IF(ISNUMBER(PT_ExcValue!A148),PT_ExcValue!A148,"")</f>
        <v/>
      </c>
      <c r="P148" s="207" t="str">
        <f>IF(PT_ExcValue!C148=0,"",PT_ExcValue!B148/PT_ExcValue!C148)</f>
        <v/>
      </c>
      <c r="Q148" s="207" t="str">
        <f>IF(PT_ExcValue!E148=0,"",PT_ExcValue!D148/PT_ExcValue!E148)</f>
        <v/>
      </c>
      <c r="R148" s="207" t="str">
        <f>IF(PT_ExcValue!G148=0,"",PT_ExcValue!F148/PT_ExcValue!G148)</f>
        <v/>
      </c>
      <c r="S148" s="207" t="str">
        <f>IF(PT_ExcValue!I148=0,"",PT_ExcValue!H148/PT_ExcValue!I148)</f>
        <v/>
      </c>
    </row>
    <row r="149" spans="4:19" x14ac:dyDescent="0.25">
      <c r="D149" s="209" t="str">
        <f t="array" ref="D149">IFERROR(INDEX(ExcValue!$A$8:$A2147, MATCH(0,COUNTIF($D$1:D148,ExcValue!$A$8:$A2147), 0)),"")</f>
        <v/>
      </c>
      <c r="E149" s="207" t="str">
        <f>IFERROR(VLOOKUP(D149,ExcValue!A155:C2147,3,FALSE),"")</f>
        <v/>
      </c>
      <c r="F149" s="209" t="str">
        <f t="array" ref="F149">IFERROR(IF(D149="","",INDEX(ExcValue!$I$8:$I$2000, MATCH(D149&amp;23,ExcValue!$A$8:$A$2000&amp;ExcValue!$H$8:$H$2000,0))),"")</f>
        <v/>
      </c>
      <c r="G149" s="210" t="str">
        <f t="shared" si="8"/>
        <v/>
      </c>
      <c r="H149" s="209" t="str">
        <f t="array" ref="H149">IFERROR(IF(D149="","",INDEX(ExcValue!$I$8:$I$2000, MATCH(D149&amp;24,ExcValue!$A$8:$A$2000&amp;ExcValue!$H$8:$H$2000,0))),"")</f>
        <v/>
      </c>
      <c r="I149" s="210" t="str">
        <f t="shared" si="9"/>
        <v/>
      </c>
      <c r="J149" s="209" t="str">
        <f t="array" ref="J149">IFERROR(IF(D149="","",INDEX(ExcValue!$I$8:$I$2000, MATCH(D149&amp;74,ExcValue!$A$8:$A$2000&amp;ExcValue!$H$8:$H$2000,0))),"")</f>
        <v/>
      </c>
      <c r="K149" s="210" t="str">
        <f t="shared" si="10"/>
        <v/>
      </c>
      <c r="L149" s="209" t="str">
        <f t="array" ref="L149">IFERROR(IF(D149="","",INDEX(ExcValue!$I$8:$I$2000, MATCH(D149&amp;54,ExcValue!$A$8:$A$2000&amp;ExcValue!$H$8:$H$2000,0))),"")</f>
        <v/>
      </c>
      <c r="M149" s="210" t="str">
        <f t="shared" si="11"/>
        <v/>
      </c>
      <c r="O149" s="207" t="str">
        <f>IF(ISNUMBER(PT_ExcValue!A149),PT_ExcValue!A149,"")</f>
        <v/>
      </c>
      <c r="P149" s="207" t="str">
        <f>IF(PT_ExcValue!C149=0,"",PT_ExcValue!B149/PT_ExcValue!C149)</f>
        <v/>
      </c>
      <c r="Q149" s="207" t="str">
        <f>IF(PT_ExcValue!E149=0,"",PT_ExcValue!D149/PT_ExcValue!E149)</f>
        <v/>
      </c>
      <c r="R149" s="207" t="str">
        <f>IF(PT_ExcValue!G149=0,"",PT_ExcValue!F149/PT_ExcValue!G149)</f>
        <v/>
      </c>
      <c r="S149" s="207" t="str">
        <f>IF(PT_ExcValue!I149=0,"",PT_ExcValue!H149/PT_ExcValue!I149)</f>
        <v/>
      </c>
    </row>
    <row r="150" spans="4:19" x14ac:dyDescent="0.25">
      <c r="D150" s="209" t="str">
        <f t="array" ref="D150">IFERROR(INDEX(ExcValue!$A$8:$A2148, MATCH(0,COUNTIF($D$1:D149,ExcValue!$A$8:$A2148), 0)),"")</f>
        <v/>
      </c>
      <c r="E150" s="207" t="str">
        <f>IFERROR(VLOOKUP(D150,ExcValue!A156:C2148,3,FALSE),"")</f>
        <v/>
      </c>
      <c r="F150" s="209" t="str">
        <f t="array" ref="F150">IFERROR(IF(D150="","",INDEX(ExcValue!$I$8:$I$2000, MATCH(D150&amp;23,ExcValue!$A$8:$A$2000&amp;ExcValue!$H$8:$H$2000,0))),"")</f>
        <v/>
      </c>
      <c r="G150" s="210" t="str">
        <f t="shared" si="8"/>
        <v/>
      </c>
      <c r="H150" s="209" t="str">
        <f t="array" ref="H150">IFERROR(IF(D150="","",INDEX(ExcValue!$I$8:$I$2000, MATCH(D150&amp;24,ExcValue!$A$8:$A$2000&amp;ExcValue!$H$8:$H$2000,0))),"")</f>
        <v/>
      </c>
      <c r="I150" s="210" t="str">
        <f t="shared" si="9"/>
        <v/>
      </c>
      <c r="J150" s="209" t="str">
        <f t="array" ref="J150">IFERROR(IF(D150="","",INDEX(ExcValue!$I$8:$I$2000, MATCH(D150&amp;74,ExcValue!$A$8:$A$2000&amp;ExcValue!$H$8:$H$2000,0))),"")</f>
        <v/>
      </c>
      <c r="K150" s="210" t="str">
        <f t="shared" si="10"/>
        <v/>
      </c>
      <c r="L150" s="209" t="str">
        <f t="array" ref="L150">IFERROR(IF(D150="","",INDEX(ExcValue!$I$8:$I$2000, MATCH(D150&amp;54,ExcValue!$A$8:$A$2000&amp;ExcValue!$H$8:$H$2000,0))),"")</f>
        <v/>
      </c>
      <c r="M150" s="210" t="str">
        <f t="shared" si="11"/>
        <v/>
      </c>
      <c r="O150" s="207" t="str">
        <f>IF(ISNUMBER(PT_ExcValue!A150),PT_ExcValue!A150,"")</f>
        <v/>
      </c>
      <c r="P150" s="207" t="str">
        <f>IF(PT_ExcValue!C150=0,"",PT_ExcValue!B150/PT_ExcValue!C150)</f>
        <v/>
      </c>
      <c r="Q150" s="207" t="str">
        <f>IF(PT_ExcValue!E150=0,"",PT_ExcValue!D150/PT_ExcValue!E150)</f>
        <v/>
      </c>
      <c r="R150" s="207" t="str">
        <f>IF(PT_ExcValue!G150=0,"",PT_ExcValue!F150/PT_ExcValue!G150)</f>
        <v/>
      </c>
      <c r="S150" s="207" t="str">
        <f>IF(PT_ExcValue!I150=0,"",PT_ExcValue!H150/PT_ExcValue!I150)</f>
        <v/>
      </c>
    </row>
    <row r="151" spans="4:19" x14ac:dyDescent="0.25">
      <c r="D151" s="209" t="str">
        <f t="array" ref="D151">IFERROR(INDEX(ExcValue!$A$8:$A2149, MATCH(0,COUNTIF($D$1:D150,ExcValue!$A$8:$A2149), 0)),"")</f>
        <v/>
      </c>
      <c r="E151" s="207" t="str">
        <f>IFERROR(VLOOKUP(D151,ExcValue!A157:C2149,3,FALSE),"")</f>
        <v/>
      </c>
      <c r="F151" s="209" t="str">
        <f t="array" ref="F151">IFERROR(IF(D151="","",INDEX(ExcValue!$I$8:$I$2000, MATCH(D151&amp;23,ExcValue!$A$8:$A$2000&amp;ExcValue!$H$8:$H$2000,0))),"")</f>
        <v/>
      </c>
      <c r="G151" s="210" t="str">
        <f t="shared" si="8"/>
        <v/>
      </c>
      <c r="H151" s="209" t="str">
        <f t="array" ref="H151">IFERROR(IF(D151="","",INDEX(ExcValue!$I$8:$I$2000, MATCH(D151&amp;24,ExcValue!$A$8:$A$2000&amp;ExcValue!$H$8:$H$2000,0))),"")</f>
        <v/>
      </c>
      <c r="I151" s="210" t="str">
        <f t="shared" si="9"/>
        <v/>
      </c>
      <c r="J151" s="209" t="str">
        <f t="array" ref="J151">IFERROR(IF(D151="","",INDEX(ExcValue!$I$8:$I$2000, MATCH(D151&amp;74,ExcValue!$A$8:$A$2000&amp;ExcValue!$H$8:$H$2000,0))),"")</f>
        <v/>
      </c>
      <c r="K151" s="210" t="str">
        <f t="shared" si="10"/>
        <v/>
      </c>
      <c r="L151" s="209" t="str">
        <f t="array" ref="L151">IFERROR(IF(D151="","",INDEX(ExcValue!$I$8:$I$2000, MATCH(D151&amp;54,ExcValue!$A$8:$A$2000&amp;ExcValue!$H$8:$H$2000,0))),"")</f>
        <v/>
      </c>
      <c r="M151" s="210" t="str">
        <f t="shared" si="11"/>
        <v/>
      </c>
      <c r="O151" s="207" t="str">
        <f>IF(ISNUMBER(PT_ExcValue!A151),PT_ExcValue!A151,"")</f>
        <v/>
      </c>
      <c r="P151" s="207" t="str">
        <f>IF(PT_ExcValue!C151=0,"",PT_ExcValue!B151/PT_ExcValue!C151)</f>
        <v/>
      </c>
      <c r="Q151" s="207" t="str">
        <f>IF(PT_ExcValue!E151=0,"",PT_ExcValue!D151/PT_ExcValue!E151)</f>
        <v/>
      </c>
      <c r="R151" s="207" t="str">
        <f>IF(PT_ExcValue!G151=0,"",PT_ExcValue!F151/PT_ExcValue!G151)</f>
        <v/>
      </c>
      <c r="S151" s="207" t="str">
        <f>IF(PT_ExcValue!I151=0,"",PT_ExcValue!H151/PT_ExcValue!I151)</f>
        <v/>
      </c>
    </row>
    <row r="152" spans="4:19" x14ac:dyDescent="0.25">
      <c r="D152" s="209" t="str">
        <f t="array" ref="D152">IFERROR(INDEX(ExcValue!$A$8:$A2150, MATCH(0,COUNTIF($D$1:D151,ExcValue!$A$8:$A2150), 0)),"")</f>
        <v/>
      </c>
      <c r="E152" s="207" t="str">
        <f>IFERROR(VLOOKUP(D152,ExcValue!A158:C2150,3,FALSE),"")</f>
        <v/>
      </c>
      <c r="F152" s="209" t="str">
        <f t="array" ref="F152">IFERROR(IF(D152="","",INDEX(ExcValue!$I$8:$I$2000, MATCH(D152&amp;23,ExcValue!$A$8:$A$2000&amp;ExcValue!$H$8:$H$2000,0))),"")</f>
        <v/>
      </c>
      <c r="G152" s="210" t="str">
        <f t="shared" si="8"/>
        <v/>
      </c>
      <c r="H152" s="209" t="str">
        <f t="array" ref="H152">IFERROR(IF(D152="","",INDEX(ExcValue!$I$8:$I$2000, MATCH(D152&amp;24,ExcValue!$A$8:$A$2000&amp;ExcValue!$H$8:$H$2000,0))),"")</f>
        <v/>
      </c>
      <c r="I152" s="210" t="str">
        <f t="shared" si="9"/>
        <v/>
      </c>
      <c r="J152" s="209" t="str">
        <f t="array" ref="J152">IFERROR(IF(D152="","",INDEX(ExcValue!$I$8:$I$2000, MATCH(D152&amp;74,ExcValue!$A$8:$A$2000&amp;ExcValue!$H$8:$H$2000,0))),"")</f>
        <v/>
      </c>
      <c r="K152" s="210" t="str">
        <f t="shared" si="10"/>
        <v/>
      </c>
      <c r="L152" s="209" t="str">
        <f t="array" ref="L152">IFERROR(IF(D152="","",INDEX(ExcValue!$I$8:$I$2000, MATCH(D152&amp;54,ExcValue!$A$8:$A$2000&amp;ExcValue!$H$8:$H$2000,0))),"")</f>
        <v/>
      </c>
      <c r="M152" s="210" t="str">
        <f t="shared" si="11"/>
        <v/>
      </c>
      <c r="O152" s="207" t="str">
        <f>IF(ISNUMBER(PT_ExcValue!A152),PT_ExcValue!A152,"")</f>
        <v/>
      </c>
      <c r="P152" s="207" t="str">
        <f>IF(PT_ExcValue!C152=0,"",PT_ExcValue!B152/PT_ExcValue!C152)</f>
        <v/>
      </c>
      <c r="Q152" s="207" t="str">
        <f>IF(PT_ExcValue!E152=0,"",PT_ExcValue!D152/PT_ExcValue!E152)</f>
        <v/>
      </c>
      <c r="R152" s="207" t="str">
        <f>IF(PT_ExcValue!G152=0,"",PT_ExcValue!F152/PT_ExcValue!G152)</f>
        <v/>
      </c>
      <c r="S152" s="207" t="str">
        <f>IF(PT_ExcValue!I152=0,"",PT_ExcValue!H152/PT_ExcValue!I152)</f>
        <v/>
      </c>
    </row>
    <row r="153" spans="4:19" x14ac:dyDescent="0.25">
      <c r="D153" s="209" t="str">
        <f t="array" ref="D153">IFERROR(INDEX(ExcValue!$A$8:$A2151, MATCH(0,COUNTIF($D$1:D152,ExcValue!$A$8:$A2151), 0)),"")</f>
        <v/>
      </c>
      <c r="E153" s="207" t="str">
        <f>IFERROR(VLOOKUP(D153,ExcValue!A159:C2151,3,FALSE),"")</f>
        <v/>
      </c>
      <c r="F153" s="209" t="str">
        <f t="array" ref="F153">IFERROR(IF(D153="","",INDEX(ExcValue!$I$8:$I$2000, MATCH(D153&amp;23,ExcValue!$A$8:$A$2000&amp;ExcValue!$H$8:$H$2000,0))),"")</f>
        <v/>
      </c>
      <c r="G153" s="210" t="str">
        <f t="shared" si="8"/>
        <v/>
      </c>
      <c r="H153" s="209" t="str">
        <f t="array" ref="H153">IFERROR(IF(D153="","",INDEX(ExcValue!$I$8:$I$2000, MATCH(D153&amp;24,ExcValue!$A$8:$A$2000&amp;ExcValue!$H$8:$H$2000,0))),"")</f>
        <v/>
      </c>
      <c r="I153" s="210" t="str">
        <f t="shared" si="9"/>
        <v/>
      </c>
      <c r="J153" s="209" t="str">
        <f t="array" ref="J153">IFERROR(IF(D153="","",INDEX(ExcValue!$I$8:$I$2000, MATCH(D153&amp;74,ExcValue!$A$8:$A$2000&amp;ExcValue!$H$8:$H$2000,0))),"")</f>
        <v/>
      </c>
      <c r="K153" s="210" t="str">
        <f t="shared" si="10"/>
        <v/>
      </c>
      <c r="L153" s="209" t="str">
        <f t="array" ref="L153">IFERROR(IF(D153="","",INDEX(ExcValue!$I$8:$I$2000, MATCH(D153&amp;54,ExcValue!$A$8:$A$2000&amp;ExcValue!$H$8:$H$2000,0))),"")</f>
        <v/>
      </c>
      <c r="M153" s="210" t="str">
        <f t="shared" si="11"/>
        <v/>
      </c>
      <c r="O153" s="207" t="str">
        <f>IF(ISNUMBER(PT_ExcValue!A153),PT_ExcValue!A153,"")</f>
        <v/>
      </c>
      <c r="P153" s="207" t="str">
        <f>IF(PT_ExcValue!C153=0,"",PT_ExcValue!B153/PT_ExcValue!C153)</f>
        <v/>
      </c>
      <c r="Q153" s="207" t="str">
        <f>IF(PT_ExcValue!E153=0,"",PT_ExcValue!D153/PT_ExcValue!E153)</f>
        <v/>
      </c>
      <c r="R153" s="207" t="str">
        <f>IF(PT_ExcValue!G153=0,"",PT_ExcValue!F153/PT_ExcValue!G153)</f>
        <v/>
      </c>
      <c r="S153" s="207" t="str">
        <f>IF(PT_ExcValue!I153=0,"",PT_ExcValue!H153/PT_ExcValue!I153)</f>
        <v/>
      </c>
    </row>
    <row r="154" spans="4:19" x14ac:dyDescent="0.25">
      <c r="D154" s="209" t="str">
        <f t="array" ref="D154">IFERROR(INDEX(ExcValue!$A$8:$A2152, MATCH(0,COUNTIF($D$1:D153,ExcValue!$A$8:$A2152), 0)),"")</f>
        <v/>
      </c>
      <c r="E154" s="207" t="str">
        <f>IFERROR(VLOOKUP(D154,ExcValue!A160:C2152,3,FALSE),"")</f>
        <v/>
      </c>
      <c r="F154" s="209" t="str">
        <f t="array" ref="F154">IFERROR(IF(D154="","",INDEX(ExcValue!$I$8:$I$2000, MATCH(D154&amp;23,ExcValue!$A$8:$A$2000&amp;ExcValue!$H$8:$H$2000,0))),"")</f>
        <v/>
      </c>
      <c r="G154" s="210" t="str">
        <f t="shared" si="8"/>
        <v/>
      </c>
      <c r="H154" s="209" t="str">
        <f t="array" ref="H154">IFERROR(IF(D154="","",INDEX(ExcValue!$I$8:$I$2000, MATCH(D154&amp;24,ExcValue!$A$8:$A$2000&amp;ExcValue!$H$8:$H$2000,0))),"")</f>
        <v/>
      </c>
      <c r="I154" s="210" t="str">
        <f t="shared" si="9"/>
        <v/>
      </c>
      <c r="J154" s="209" t="str">
        <f t="array" ref="J154">IFERROR(IF(D154="","",INDEX(ExcValue!$I$8:$I$2000, MATCH(D154&amp;74,ExcValue!$A$8:$A$2000&amp;ExcValue!$H$8:$H$2000,0))),"")</f>
        <v/>
      </c>
      <c r="K154" s="210" t="str">
        <f t="shared" si="10"/>
        <v/>
      </c>
      <c r="L154" s="209" t="str">
        <f t="array" ref="L154">IFERROR(IF(D154="","",INDEX(ExcValue!$I$8:$I$2000, MATCH(D154&amp;54,ExcValue!$A$8:$A$2000&amp;ExcValue!$H$8:$H$2000,0))),"")</f>
        <v/>
      </c>
      <c r="M154" s="210" t="str">
        <f t="shared" si="11"/>
        <v/>
      </c>
      <c r="O154" s="207" t="str">
        <f>IF(ISNUMBER(PT_ExcValue!A154),PT_ExcValue!A154,"")</f>
        <v/>
      </c>
      <c r="P154" s="207" t="str">
        <f>IF(PT_ExcValue!C154=0,"",PT_ExcValue!B154/PT_ExcValue!C154)</f>
        <v/>
      </c>
      <c r="Q154" s="207" t="str">
        <f>IF(PT_ExcValue!E154=0,"",PT_ExcValue!D154/PT_ExcValue!E154)</f>
        <v/>
      </c>
      <c r="R154" s="207" t="str">
        <f>IF(PT_ExcValue!G154=0,"",PT_ExcValue!F154/PT_ExcValue!G154)</f>
        <v/>
      </c>
      <c r="S154" s="207" t="str">
        <f>IF(PT_ExcValue!I154=0,"",PT_ExcValue!H154/PT_ExcValue!I154)</f>
        <v/>
      </c>
    </row>
    <row r="155" spans="4:19" x14ac:dyDescent="0.25">
      <c r="D155" s="209" t="str">
        <f t="array" ref="D155">IFERROR(INDEX(ExcValue!$A$8:$A2153, MATCH(0,COUNTIF($D$1:D154,ExcValue!$A$8:$A2153), 0)),"")</f>
        <v/>
      </c>
      <c r="E155" s="207" t="str">
        <f>IFERROR(VLOOKUP(D155,ExcValue!A161:C2153,3,FALSE),"")</f>
        <v/>
      </c>
      <c r="F155" s="209" t="str">
        <f t="array" ref="F155">IFERROR(IF(D155="","",INDEX(ExcValue!$I$8:$I$2000, MATCH(D155&amp;23,ExcValue!$A$8:$A$2000&amp;ExcValue!$H$8:$H$2000,0))),"")</f>
        <v/>
      </c>
      <c r="G155" s="210" t="str">
        <f t="shared" si="8"/>
        <v/>
      </c>
      <c r="H155" s="209" t="str">
        <f t="array" ref="H155">IFERROR(IF(D155="","",INDEX(ExcValue!$I$8:$I$2000, MATCH(D155&amp;24,ExcValue!$A$8:$A$2000&amp;ExcValue!$H$8:$H$2000,0))),"")</f>
        <v/>
      </c>
      <c r="I155" s="210" t="str">
        <f t="shared" si="9"/>
        <v/>
      </c>
      <c r="J155" s="209" t="str">
        <f t="array" ref="J155">IFERROR(IF(D155="","",INDEX(ExcValue!$I$8:$I$2000, MATCH(D155&amp;74,ExcValue!$A$8:$A$2000&amp;ExcValue!$H$8:$H$2000,0))),"")</f>
        <v/>
      </c>
      <c r="K155" s="210" t="str">
        <f t="shared" si="10"/>
        <v/>
      </c>
      <c r="L155" s="209" t="str">
        <f t="array" ref="L155">IFERROR(IF(D155="","",INDEX(ExcValue!$I$8:$I$2000, MATCH(D155&amp;54,ExcValue!$A$8:$A$2000&amp;ExcValue!$H$8:$H$2000,0))),"")</f>
        <v/>
      </c>
      <c r="M155" s="210" t="str">
        <f t="shared" si="11"/>
        <v/>
      </c>
      <c r="O155" s="207" t="str">
        <f>IF(ISNUMBER(PT_ExcValue!A155),PT_ExcValue!A155,"")</f>
        <v/>
      </c>
      <c r="P155" s="207" t="str">
        <f>IF(PT_ExcValue!C155=0,"",PT_ExcValue!B155/PT_ExcValue!C155)</f>
        <v/>
      </c>
      <c r="Q155" s="207" t="str">
        <f>IF(PT_ExcValue!E155=0,"",PT_ExcValue!D155/PT_ExcValue!E155)</f>
        <v/>
      </c>
      <c r="R155" s="207" t="str">
        <f>IF(PT_ExcValue!G155=0,"",PT_ExcValue!F155/PT_ExcValue!G155)</f>
        <v/>
      </c>
      <c r="S155" s="207" t="str">
        <f>IF(PT_ExcValue!I155=0,"",PT_ExcValue!H155/PT_ExcValue!I155)</f>
        <v/>
      </c>
    </row>
    <row r="156" spans="4:19" x14ac:dyDescent="0.25">
      <c r="D156" s="209" t="str">
        <f t="array" ref="D156">IFERROR(INDEX(ExcValue!$A$8:$A2154, MATCH(0,COUNTIF($D$1:D155,ExcValue!$A$8:$A2154), 0)),"")</f>
        <v/>
      </c>
      <c r="E156" s="207" t="str">
        <f>IFERROR(VLOOKUP(D156,ExcValue!A162:C2154,3,FALSE),"")</f>
        <v/>
      </c>
      <c r="F156" s="209" t="str">
        <f t="array" ref="F156">IFERROR(IF(D156="","",INDEX(ExcValue!$I$8:$I$2000, MATCH(D156&amp;23,ExcValue!$A$8:$A$2000&amp;ExcValue!$H$8:$H$2000,0))),"")</f>
        <v/>
      </c>
      <c r="G156" s="210" t="str">
        <f t="shared" si="8"/>
        <v/>
      </c>
      <c r="H156" s="209" t="str">
        <f t="array" ref="H156">IFERROR(IF(D156="","",INDEX(ExcValue!$I$8:$I$2000, MATCH(D156&amp;24,ExcValue!$A$8:$A$2000&amp;ExcValue!$H$8:$H$2000,0))),"")</f>
        <v/>
      </c>
      <c r="I156" s="210" t="str">
        <f t="shared" si="9"/>
        <v/>
      </c>
      <c r="J156" s="209" t="str">
        <f t="array" ref="J156">IFERROR(IF(D156="","",INDEX(ExcValue!$I$8:$I$2000, MATCH(D156&amp;74,ExcValue!$A$8:$A$2000&amp;ExcValue!$H$8:$H$2000,0))),"")</f>
        <v/>
      </c>
      <c r="K156" s="210" t="str">
        <f t="shared" si="10"/>
        <v/>
      </c>
      <c r="L156" s="209" t="str">
        <f t="array" ref="L156">IFERROR(IF(D156="","",INDEX(ExcValue!$I$8:$I$2000, MATCH(D156&amp;54,ExcValue!$A$8:$A$2000&amp;ExcValue!$H$8:$H$2000,0))),"")</f>
        <v/>
      </c>
      <c r="M156" s="210" t="str">
        <f t="shared" si="11"/>
        <v/>
      </c>
      <c r="O156" s="207" t="str">
        <f>IF(ISNUMBER(PT_ExcValue!A156),PT_ExcValue!A156,"")</f>
        <v/>
      </c>
      <c r="P156" s="207" t="str">
        <f>IF(PT_ExcValue!C156=0,"",PT_ExcValue!B156/PT_ExcValue!C156)</f>
        <v/>
      </c>
      <c r="Q156" s="207" t="str">
        <f>IF(PT_ExcValue!E156=0,"",PT_ExcValue!D156/PT_ExcValue!E156)</f>
        <v/>
      </c>
      <c r="R156" s="207" t="str">
        <f>IF(PT_ExcValue!G156=0,"",PT_ExcValue!F156/PT_ExcValue!G156)</f>
        <v/>
      </c>
      <c r="S156" s="207" t="str">
        <f>IF(PT_ExcValue!I156=0,"",PT_ExcValue!H156/PT_ExcValue!I156)</f>
        <v/>
      </c>
    </row>
    <row r="157" spans="4:19" x14ac:dyDescent="0.25">
      <c r="D157" s="209" t="str">
        <f t="array" ref="D157">IFERROR(INDEX(ExcValue!$A$8:$A2155, MATCH(0,COUNTIF($D$1:D156,ExcValue!$A$8:$A2155), 0)),"")</f>
        <v/>
      </c>
      <c r="E157" s="207" t="str">
        <f>IFERROR(VLOOKUP(D157,ExcValue!A163:C2155,3,FALSE),"")</f>
        <v/>
      </c>
      <c r="F157" s="209" t="str">
        <f t="array" ref="F157">IFERROR(IF(D157="","",INDEX(ExcValue!$I$8:$I$2000, MATCH(D157&amp;23,ExcValue!$A$8:$A$2000&amp;ExcValue!$H$8:$H$2000,0))),"")</f>
        <v/>
      </c>
      <c r="G157" s="210" t="str">
        <f t="shared" si="8"/>
        <v/>
      </c>
      <c r="H157" s="209" t="str">
        <f t="array" ref="H157">IFERROR(IF(D157="","",INDEX(ExcValue!$I$8:$I$2000, MATCH(D157&amp;24,ExcValue!$A$8:$A$2000&amp;ExcValue!$H$8:$H$2000,0))),"")</f>
        <v/>
      </c>
      <c r="I157" s="210" t="str">
        <f t="shared" si="9"/>
        <v/>
      </c>
      <c r="J157" s="209" t="str">
        <f t="array" ref="J157">IFERROR(IF(D157="","",INDEX(ExcValue!$I$8:$I$2000, MATCH(D157&amp;74,ExcValue!$A$8:$A$2000&amp;ExcValue!$H$8:$H$2000,0))),"")</f>
        <v/>
      </c>
      <c r="K157" s="210" t="str">
        <f t="shared" si="10"/>
        <v/>
      </c>
      <c r="L157" s="209" t="str">
        <f t="array" ref="L157">IFERROR(IF(D157="","",INDEX(ExcValue!$I$8:$I$2000, MATCH(D157&amp;54,ExcValue!$A$8:$A$2000&amp;ExcValue!$H$8:$H$2000,0))),"")</f>
        <v/>
      </c>
      <c r="M157" s="210" t="str">
        <f t="shared" si="11"/>
        <v/>
      </c>
      <c r="O157" s="207" t="str">
        <f>IF(ISNUMBER(PT_ExcValue!A157),PT_ExcValue!A157,"")</f>
        <v/>
      </c>
      <c r="P157" s="207" t="str">
        <f>IF(PT_ExcValue!C157=0,"",PT_ExcValue!B157/PT_ExcValue!C157)</f>
        <v/>
      </c>
      <c r="Q157" s="207" t="str">
        <f>IF(PT_ExcValue!E157=0,"",PT_ExcValue!D157/PT_ExcValue!E157)</f>
        <v/>
      </c>
      <c r="R157" s="207" t="str">
        <f>IF(PT_ExcValue!G157=0,"",PT_ExcValue!F157/PT_ExcValue!G157)</f>
        <v/>
      </c>
      <c r="S157" s="207" t="str">
        <f>IF(PT_ExcValue!I157=0,"",PT_ExcValue!H157/PT_ExcValue!I157)</f>
        <v/>
      </c>
    </row>
    <row r="158" spans="4:19" x14ac:dyDescent="0.25">
      <c r="D158" s="209" t="str">
        <f t="array" ref="D158">IFERROR(INDEX(ExcValue!$A$8:$A2156, MATCH(0,COUNTIF($D$1:D157,ExcValue!$A$8:$A2156), 0)),"")</f>
        <v/>
      </c>
      <c r="E158" s="207" t="str">
        <f>IFERROR(VLOOKUP(D158,ExcValue!A164:C2156,3,FALSE),"")</f>
        <v/>
      </c>
      <c r="F158" s="209" t="str">
        <f t="array" ref="F158">IFERROR(IF(D158="","",INDEX(ExcValue!$I$8:$I$2000, MATCH(D158&amp;23,ExcValue!$A$8:$A$2000&amp;ExcValue!$H$8:$H$2000,0))),"")</f>
        <v/>
      </c>
      <c r="G158" s="210" t="str">
        <f t="shared" si="8"/>
        <v/>
      </c>
      <c r="H158" s="209" t="str">
        <f t="array" ref="H158">IFERROR(IF(D158="","",INDEX(ExcValue!$I$8:$I$2000, MATCH(D158&amp;24,ExcValue!$A$8:$A$2000&amp;ExcValue!$H$8:$H$2000,0))),"")</f>
        <v/>
      </c>
      <c r="I158" s="210" t="str">
        <f t="shared" si="9"/>
        <v/>
      </c>
      <c r="J158" s="209" t="str">
        <f t="array" ref="J158">IFERROR(IF(D158="","",INDEX(ExcValue!$I$8:$I$2000, MATCH(D158&amp;74,ExcValue!$A$8:$A$2000&amp;ExcValue!$H$8:$H$2000,0))),"")</f>
        <v/>
      </c>
      <c r="K158" s="210" t="str">
        <f t="shared" si="10"/>
        <v/>
      </c>
      <c r="L158" s="209" t="str">
        <f t="array" ref="L158">IFERROR(IF(D158="","",INDEX(ExcValue!$I$8:$I$2000, MATCH(D158&amp;54,ExcValue!$A$8:$A$2000&amp;ExcValue!$H$8:$H$2000,0))),"")</f>
        <v/>
      </c>
      <c r="M158" s="210" t="str">
        <f t="shared" si="11"/>
        <v/>
      </c>
      <c r="O158" s="207" t="str">
        <f>IF(ISNUMBER(PT_ExcValue!A158),PT_ExcValue!A158,"")</f>
        <v/>
      </c>
      <c r="P158" s="207" t="str">
        <f>IF(PT_ExcValue!C158=0,"",PT_ExcValue!B158/PT_ExcValue!C158)</f>
        <v/>
      </c>
      <c r="Q158" s="207" t="str">
        <f>IF(PT_ExcValue!E158=0,"",PT_ExcValue!D158/PT_ExcValue!E158)</f>
        <v/>
      </c>
      <c r="R158" s="207" t="str">
        <f>IF(PT_ExcValue!G158=0,"",PT_ExcValue!F158/PT_ExcValue!G158)</f>
        <v/>
      </c>
      <c r="S158" s="207" t="str">
        <f>IF(PT_ExcValue!I158=0,"",PT_ExcValue!H158/PT_ExcValue!I158)</f>
        <v/>
      </c>
    </row>
    <row r="159" spans="4:19" x14ac:dyDescent="0.25">
      <c r="D159" s="209" t="str">
        <f t="array" ref="D159">IFERROR(INDEX(ExcValue!$A$8:$A2157, MATCH(0,COUNTIF($D$1:D158,ExcValue!$A$8:$A2157), 0)),"")</f>
        <v/>
      </c>
      <c r="E159" s="207" t="str">
        <f>IFERROR(VLOOKUP(D159,ExcValue!A165:C2157,3,FALSE),"")</f>
        <v/>
      </c>
      <c r="F159" s="209" t="str">
        <f t="array" ref="F159">IFERROR(IF(D159="","",INDEX(ExcValue!$I$8:$I$2000, MATCH(D159&amp;23,ExcValue!$A$8:$A$2000&amp;ExcValue!$H$8:$H$2000,0))),"")</f>
        <v/>
      </c>
      <c r="G159" s="210" t="str">
        <f t="shared" si="8"/>
        <v/>
      </c>
      <c r="H159" s="209" t="str">
        <f t="array" ref="H159">IFERROR(IF(D159="","",INDEX(ExcValue!$I$8:$I$2000, MATCH(D159&amp;24,ExcValue!$A$8:$A$2000&amp;ExcValue!$H$8:$H$2000,0))),"")</f>
        <v/>
      </c>
      <c r="I159" s="210" t="str">
        <f t="shared" si="9"/>
        <v/>
      </c>
      <c r="J159" s="209" t="str">
        <f t="array" ref="J159">IFERROR(IF(D159="","",INDEX(ExcValue!$I$8:$I$2000, MATCH(D159&amp;74,ExcValue!$A$8:$A$2000&amp;ExcValue!$H$8:$H$2000,0))),"")</f>
        <v/>
      </c>
      <c r="K159" s="210" t="str">
        <f t="shared" si="10"/>
        <v/>
      </c>
      <c r="L159" s="209" t="str">
        <f t="array" ref="L159">IFERROR(IF(D159="","",INDEX(ExcValue!$I$8:$I$2000, MATCH(D159&amp;54,ExcValue!$A$8:$A$2000&amp;ExcValue!$H$8:$H$2000,0))),"")</f>
        <v/>
      </c>
      <c r="M159" s="210" t="str">
        <f t="shared" si="11"/>
        <v/>
      </c>
      <c r="O159" s="207" t="str">
        <f>IF(ISNUMBER(PT_ExcValue!A159),PT_ExcValue!A159,"")</f>
        <v/>
      </c>
      <c r="P159" s="207" t="str">
        <f>IF(PT_ExcValue!C159=0,"",PT_ExcValue!B159/PT_ExcValue!C159)</f>
        <v/>
      </c>
      <c r="Q159" s="207" t="str">
        <f>IF(PT_ExcValue!E159=0,"",PT_ExcValue!D159/PT_ExcValue!E159)</f>
        <v/>
      </c>
      <c r="R159" s="207" t="str">
        <f>IF(PT_ExcValue!G159=0,"",PT_ExcValue!F159/PT_ExcValue!G159)</f>
        <v/>
      </c>
      <c r="S159" s="207" t="str">
        <f>IF(PT_ExcValue!I159=0,"",PT_ExcValue!H159/PT_ExcValue!I159)</f>
        <v/>
      </c>
    </row>
    <row r="160" spans="4:19" x14ac:dyDescent="0.25">
      <c r="D160" s="209" t="str">
        <f t="array" ref="D160">IFERROR(INDEX(ExcValue!$A$8:$A2158, MATCH(0,COUNTIF($D$1:D159,ExcValue!$A$8:$A2158), 0)),"")</f>
        <v/>
      </c>
      <c r="E160" s="207" t="str">
        <f>IFERROR(VLOOKUP(D160,ExcValue!A166:C2158,3,FALSE),"")</f>
        <v/>
      </c>
      <c r="F160" s="209" t="str">
        <f t="array" ref="F160">IFERROR(IF(D160="","",INDEX(ExcValue!$I$8:$I$2000, MATCH(D160&amp;23,ExcValue!$A$8:$A$2000&amp;ExcValue!$H$8:$H$2000,0))),"")</f>
        <v/>
      </c>
      <c r="G160" s="210" t="str">
        <f t="shared" si="8"/>
        <v/>
      </c>
      <c r="H160" s="209" t="str">
        <f t="array" ref="H160">IFERROR(IF(D160="","",INDEX(ExcValue!$I$8:$I$2000, MATCH(D160&amp;24,ExcValue!$A$8:$A$2000&amp;ExcValue!$H$8:$H$2000,0))),"")</f>
        <v/>
      </c>
      <c r="I160" s="210" t="str">
        <f t="shared" si="9"/>
        <v/>
      </c>
      <c r="J160" s="209" t="str">
        <f t="array" ref="J160">IFERROR(IF(D160="","",INDEX(ExcValue!$I$8:$I$2000, MATCH(D160&amp;74,ExcValue!$A$8:$A$2000&amp;ExcValue!$H$8:$H$2000,0))),"")</f>
        <v/>
      </c>
      <c r="K160" s="210" t="str">
        <f t="shared" si="10"/>
        <v/>
      </c>
      <c r="L160" s="209" t="str">
        <f t="array" ref="L160">IFERROR(IF(D160="","",INDEX(ExcValue!$I$8:$I$2000, MATCH(D160&amp;54,ExcValue!$A$8:$A$2000&amp;ExcValue!$H$8:$H$2000,0))),"")</f>
        <v/>
      </c>
      <c r="M160" s="210" t="str">
        <f t="shared" si="11"/>
        <v/>
      </c>
      <c r="O160" s="207" t="str">
        <f>IF(ISNUMBER(PT_ExcValue!A160),PT_ExcValue!A160,"")</f>
        <v/>
      </c>
      <c r="P160" s="207" t="str">
        <f>IF(PT_ExcValue!C160=0,"",PT_ExcValue!B160/PT_ExcValue!C160)</f>
        <v/>
      </c>
      <c r="Q160" s="207" t="str">
        <f>IF(PT_ExcValue!E160=0,"",PT_ExcValue!D160/PT_ExcValue!E160)</f>
        <v/>
      </c>
      <c r="R160" s="207" t="str">
        <f>IF(PT_ExcValue!G160=0,"",PT_ExcValue!F160/PT_ExcValue!G160)</f>
        <v/>
      </c>
      <c r="S160" s="207" t="str">
        <f>IF(PT_ExcValue!I160=0,"",PT_ExcValue!H160/PT_ExcValue!I160)</f>
        <v/>
      </c>
    </row>
    <row r="161" spans="4:19" x14ac:dyDescent="0.25">
      <c r="D161" s="209" t="str">
        <f t="array" ref="D161">IFERROR(INDEX(ExcValue!$A$8:$A2159, MATCH(0,COUNTIF($D$1:D160,ExcValue!$A$8:$A2159), 0)),"")</f>
        <v/>
      </c>
      <c r="E161" s="207" t="str">
        <f>IFERROR(VLOOKUP(D161,ExcValue!A167:C2159,3,FALSE),"")</f>
        <v/>
      </c>
      <c r="F161" s="209" t="str">
        <f t="array" ref="F161">IFERROR(IF(D161="","",INDEX(ExcValue!$I$8:$I$2000, MATCH(D161&amp;23,ExcValue!$A$8:$A$2000&amp;ExcValue!$H$8:$H$2000,0))),"")</f>
        <v/>
      </c>
      <c r="G161" s="210" t="str">
        <f t="shared" si="8"/>
        <v/>
      </c>
      <c r="H161" s="209" t="str">
        <f t="array" ref="H161">IFERROR(IF(D161="","",INDEX(ExcValue!$I$8:$I$2000, MATCH(D161&amp;24,ExcValue!$A$8:$A$2000&amp;ExcValue!$H$8:$H$2000,0))),"")</f>
        <v/>
      </c>
      <c r="I161" s="210" t="str">
        <f t="shared" si="9"/>
        <v/>
      </c>
      <c r="J161" s="209" t="str">
        <f t="array" ref="J161">IFERROR(IF(D161="","",INDEX(ExcValue!$I$8:$I$2000, MATCH(D161&amp;74,ExcValue!$A$8:$A$2000&amp;ExcValue!$H$8:$H$2000,0))),"")</f>
        <v/>
      </c>
      <c r="K161" s="210" t="str">
        <f t="shared" si="10"/>
        <v/>
      </c>
      <c r="L161" s="209" t="str">
        <f t="array" ref="L161">IFERROR(IF(D161="","",INDEX(ExcValue!$I$8:$I$2000, MATCH(D161&amp;54,ExcValue!$A$8:$A$2000&amp;ExcValue!$H$8:$H$2000,0))),"")</f>
        <v/>
      </c>
      <c r="M161" s="210" t="str">
        <f t="shared" si="11"/>
        <v/>
      </c>
      <c r="O161" s="207" t="str">
        <f>IF(ISNUMBER(PT_ExcValue!A161),PT_ExcValue!A161,"")</f>
        <v/>
      </c>
      <c r="P161" s="207" t="str">
        <f>IF(PT_ExcValue!C161=0,"",PT_ExcValue!B161/PT_ExcValue!C161)</f>
        <v/>
      </c>
      <c r="Q161" s="207" t="str">
        <f>IF(PT_ExcValue!E161=0,"",PT_ExcValue!D161/PT_ExcValue!E161)</f>
        <v/>
      </c>
      <c r="R161" s="207" t="str">
        <f>IF(PT_ExcValue!G161=0,"",PT_ExcValue!F161/PT_ExcValue!G161)</f>
        <v/>
      </c>
      <c r="S161" s="207" t="str">
        <f>IF(PT_ExcValue!I161=0,"",PT_ExcValue!H161/PT_ExcValue!I161)</f>
        <v/>
      </c>
    </row>
    <row r="162" spans="4:19" x14ac:dyDescent="0.25">
      <c r="D162" s="209" t="str">
        <f t="array" ref="D162">IFERROR(INDEX(ExcValue!$A$8:$A2160, MATCH(0,COUNTIF($D$1:D161,ExcValue!$A$8:$A2160), 0)),"")</f>
        <v/>
      </c>
      <c r="E162" s="207" t="str">
        <f>IFERROR(VLOOKUP(D162,ExcValue!A168:C2160,3,FALSE),"")</f>
        <v/>
      </c>
      <c r="F162" s="209" t="str">
        <f t="array" ref="F162">IFERROR(IF(D162="","",INDEX(ExcValue!$I$8:$I$2000, MATCH(D162&amp;23,ExcValue!$A$8:$A$2000&amp;ExcValue!$H$8:$H$2000,0))),"")</f>
        <v/>
      </c>
      <c r="G162" s="210" t="str">
        <f t="shared" si="8"/>
        <v/>
      </c>
      <c r="H162" s="209" t="str">
        <f t="array" ref="H162">IFERROR(IF(D162="","",INDEX(ExcValue!$I$8:$I$2000, MATCH(D162&amp;24,ExcValue!$A$8:$A$2000&amp;ExcValue!$H$8:$H$2000,0))),"")</f>
        <v/>
      </c>
      <c r="I162" s="210" t="str">
        <f t="shared" si="9"/>
        <v/>
      </c>
      <c r="J162" s="209" t="str">
        <f t="array" ref="J162">IFERROR(IF(D162="","",INDEX(ExcValue!$I$8:$I$2000, MATCH(D162&amp;74,ExcValue!$A$8:$A$2000&amp;ExcValue!$H$8:$H$2000,0))),"")</f>
        <v/>
      </c>
      <c r="K162" s="210" t="str">
        <f t="shared" si="10"/>
        <v/>
      </c>
      <c r="L162" s="209" t="str">
        <f t="array" ref="L162">IFERROR(IF(D162="","",INDEX(ExcValue!$I$8:$I$2000, MATCH(D162&amp;54,ExcValue!$A$8:$A$2000&amp;ExcValue!$H$8:$H$2000,0))),"")</f>
        <v/>
      </c>
      <c r="M162" s="210" t="str">
        <f t="shared" si="11"/>
        <v/>
      </c>
      <c r="O162" s="207" t="str">
        <f>IF(ISNUMBER(PT_ExcValue!A162),PT_ExcValue!A162,"")</f>
        <v/>
      </c>
      <c r="P162" s="207" t="str">
        <f>IF(PT_ExcValue!C162=0,"",PT_ExcValue!B162/PT_ExcValue!C162)</f>
        <v/>
      </c>
      <c r="Q162" s="207" t="str">
        <f>IF(PT_ExcValue!E162=0,"",PT_ExcValue!D162/PT_ExcValue!E162)</f>
        <v/>
      </c>
      <c r="R162" s="207" t="str">
        <f>IF(PT_ExcValue!G162=0,"",PT_ExcValue!F162/PT_ExcValue!G162)</f>
        <v/>
      </c>
      <c r="S162" s="207" t="str">
        <f>IF(PT_ExcValue!I162=0,"",PT_ExcValue!H162/PT_ExcValue!I162)</f>
        <v/>
      </c>
    </row>
    <row r="163" spans="4:19" x14ac:dyDescent="0.25">
      <c r="D163" s="209" t="str">
        <f t="array" ref="D163">IFERROR(INDEX(ExcValue!$A$8:$A2161, MATCH(0,COUNTIF($D$1:D162,ExcValue!$A$8:$A2161), 0)),"")</f>
        <v/>
      </c>
      <c r="E163" s="207" t="str">
        <f>IFERROR(VLOOKUP(D163,ExcValue!A169:C2161,3,FALSE),"")</f>
        <v/>
      </c>
      <c r="F163" s="209" t="str">
        <f t="array" ref="F163">IFERROR(IF(D163="","",INDEX(ExcValue!$I$8:$I$2000, MATCH(D163&amp;23,ExcValue!$A$8:$A$2000&amp;ExcValue!$H$8:$H$2000,0))),"")</f>
        <v/>
      </c>
      <c r="G163" s="210" t="str">
        <f t="shared" si="8"/>
        <v/>
      </c>
      <c r="H163" s="209" t="str">
        <f t="array" ref="H163">IFERROR(IF(D163="","",INDEX(ExcValue!$I$8:$I$2000, MATCH(D163&amp;24,ExcValue!$A$8:$A$2000&amp;ExcValue!$H$8:$H$2000,0))),"")</f>
        <v/>
      </c>
      <c r="I163" s="210" t="str">
        <f t="shared" si="9"/>
        <v/>
      </c>
      <c r="J163" s="209" t="str">
        <f t="array" ref="J163">IFERROR(IF(D163="","",INDEX(ExcValue!$I$8:$I$2000, MATCH(D163&amp;74,ExcValue!$A$8:$A$2000&amp;ExcValue!$H$8:$H$2000,0))),"")</f>
        <v/>
      </c>
      <c r="K163" s="210" t="str">
        <f t="shared" si="10"/>
        <v/>
      </c>
      <c r="L163" s="209" t="str">
        <f t="array" ref="L163">IFERROR(IF(D163="","",INDEX(ExcValue!$I$8:$I$2000, MATCH(D163&amp;54,ExcValue!$A$8:$A$2000&amp;ExcValue!$H$8:$H$2000,0))),"")</f>
        <v/>
      </c>
      <c r="M163" s="210" t="str">
        <f t="shared" si="11"/>
        <v/>
      </c>
      <c r="O163" s="207" t="str">
        <f>IF(ISNUMBER(PT_ExcValue!A163),PT_ExcValue!A163,"")</f>
        <v/>
      </c>
      <c r="P163" s="207" t="str">
        <f>IF(PT_ExcValue!C163=0,"",PT_ExcValue!B163/PT_ExcValue!C163)</f>
        <v/>
      </c>
      <c r="Q163" s="207" t="str">
        <f>IF(PT_ExcValue!E163=0,"",PT_ExcValue!D163/PT_ExcValue!E163)</f>
        <v/>
      </c>
      <c r="R163" s="207" t="str">
        <f>IF(PT_ExcValue!G163=0,"",PT_ExcValue!F163/PT_ExcValue!G163)</f>
        <v/>
      </c>
      <c r="S163" s="207" t="str">
        <f>IF(PT_ExcValue!I163=0,"",PT_ExcValue!H163/PT_ExcValue!I163)</f>
        <v/>
      </c>
    </row>
    <row r="164" spans="4:19" x14ac:dyDescent="0.25">
      <c r="D164" s="209" t="str">
        <f t="array" ref="D164">IFERROR(INDEX(ExcValue!$A$8:$A2162, MATCH(0,COUNTIF($D$1:D163,ExcValue!$A$8:$A2162), 0)),"")</f>
        <v/>
      </c>
      <c r="E164" s="207" t="str">
        <f>IFERROR(VLOOKUP(D164,ExcValue!A170:C2162,3,FALSE),"")</f>
        <v/>
      </c>
      <c r="F164" s="209" t="str">
        <f t="array" ref="F164">IFERROR(IF(D164="","",INDEX(ExcValue!$I$8:$I$2000, MATCH(D164&amp;23,ExcValue!$A$8:$A$2000&amp;ExcValue!$H$8:$H$2000,0))),"")</f>
        <v/>
      </c>
      <c r="G164" s="210" t="str">
        <f t="shared" si="8"/>
        <v/>
      </c>
      <c r="H164" s="209" t="str">
        <f t="array" ref="H164">IFERROR(IF(D164="","",INDEX(ExcValue!$I$8:$I$2000, MATCH(D164&amp;24,ExcValue!$A$8:$A$2000&amp;ExcValue!$H$8:$H$2000,0))),"")</f>
        <v/>
      </c>
      <c r="I164" s="210" t="str">
        <f t="shared" si="9"/>
        <v/>
      </c>
      <c r="J164" s="209" t="str">
        <f t="array" ref="J164">IFERROR(IF(D164="","",INDEX(ExcValue!$I$8:$I$2000, MATCH(D164&amp;74,ExcValue!$A$8:$A$2000&amp;ExcValue!$H$8:$H$2000,0))),"")</f>
        <v/>
      </c>
      <c r="K164" s="210" t="str">
        <f t="shared" si="10"/>
        <v/>
      </c>
      <c r="L164" s="209" t="str">
        <f t="array" ref="L164">IFERROR(IF(D164="","",INDEX(ExcValue!$I$8:$I$2000, MATCH(D164&amp;54,ExcValue!$A$8:$A$2000&amp;ExcValue!$H$8:$H$2000,0))),"")</f>
        <v/>
      </c>
      <c r="M164" s="210" t="str">
        <f t="shared" si="11"/>
        <v/>
      </c>
      <c r="O164" s="207" t="str">
        <f>IF(ISNUMBER(PT_ExcValue!A164),PT_ExcValue!A164,"")</f>
        <v/>
      </c>
      <c r="P164" s="207" t="str">
        <f>IF(PT_ExcValue!C164=0,"",PT_ExcValue!B164/PT_ExcValue!C164)</f>
        <v/>
      </c>
      <c r="Q164" s="207" t="str">
        <f>IF(PT_ExcValue!E164=0,"",PT_ExcValue!D164/PT_ExcValue!E164)</f>
        <v/>
      </c>
      <c r="R164" s="207" t="str">
        <f>IF(PT_ExcValue!G164=0,"",PT_ExcValue!F164/PT_ExcValue!G164)</f>
        <v/>
      </c>
      <c r="S164" s="207" t="str">
        <f>IF(PT_ExcValue!I164=0,"",PT_ExcValue!H164/PT_ExcValue!I164)</f>
        <v/>
      </c>
    </row>
    <row r="165" spans="4:19" x14ac:dyDescent="0.25">
      <c r="D165" s="209" t="str">
        <f t="array" ref="D165">IFERROR(INDEX(ExcValue!$A$8:$A2163, MATCH(0,COUNTIF($D$1:D164,ExcValue!$A$8:$A2163), 0)),"")</f>
        <v/>
      </c>
      <c r="E165" s="207" t="str">
        <f>IFERROR(VLOOKUP(D165,ExcValue!A171:C2163,3,FALSE),"")</f>
        <v/>
      </c>
      <c r="F165" s="209" t="str">
        <f t="array" ref="F165">IFERROR(IF(D165="","",INDEX(ExcValue!$I$8:$I$2000, MATCH(D165&amp;23,ExcValue!$A$8:$A$2000&amp;ExcValue!$H$8:$H$2000,0))),"")</f>
        <v/>
      </c>
      <c r="G165" s="210" t="str">
        <f t="shared" si="8"/>
        <v/>
      </c>
      <c r="H165" s="209" t="str">
        <f t="array" ref="H165">IFERROR(IF(D165="","",INDEX(ExcValue!$I$8:$I$2000, MATCH(D165&amp;24,ExcValue!$A$8:$A$2000&amp;ExcValue!$H$8:$H$2000,0))),"")</f>
        <v/>
      </c>
      <c r="I165" s="210" t="str">
        <f t="shared" si="9"/>
        <v/>
      </c>
      <c r="J165" s="209" t="str">
        <f t="array" ref="J165">IFERROR(IF(D165="","",INDEX(ExcValue!$I$8:$I$2000, MATCH(D165&amp;74,ExcValue!$A$8:$A$2000&amp;ExcValue!$H$8:$H$2000,0))),"")</f>
        <v/>
      </c>
      <c r="K165" s="210" t="str">
        <f t="shared" si="10"/>
        <v/>
      </c>
      <c r="L165" s="209" t="str">
        <f t="array" ref="L165">IFERROR(IF(D165="","",INDEX(ExcValue!$I$8:$I$2000, MATCH(D165&amp;54,ExcValue!$A$8:$A$2000&amp;ExcValue!$H$8:$H$2000,0))),"")</f>
        <v/>
      </c>
      <c r="M165" s="210" t="str">
        <f t="shared" si="11"/>
        <v/>
      </c>
      <c r="O165" s="207" t="str">
        <f>IF(ISNUMBER(PT_ExcValue!A165),PT_ExcValue!A165,"")</f>
        <v/>
      </c>
      <c r="P165" s="207" t="str">
        <f>IF(PT_ExcValue!C165=0,"",PT_ExcValue!B165/PT_ExcValue!C165)</f>
        <v/>
      </c>
      <c r="Q165" s="207" t="str">
        <f>IF(PT_ExcValue!E165=0,"",PT_ExcValue!D165/PT_ExcValue!E165)</f>
        <v/>
      </c>
      <c r="R165" s="207" t="str">
        <f>IF(PT_ExcValue!G165=0,"",PT_ExcValue!F165/PT_ExcValue!G165)</f>
        <v/>
      </c>
      <c r="S165" s="207" t="str">
        <f>IF(PT_ExcValue!I165=0,"",PT_ExcValue!H165/PT_ExcValue!I165)</f>
        <v/>
      </c>
    </row>
    <row r="166" spans="4:19" x14ac:dyDescent="0.25">
      <c r="D166" s="209" t="str">
        <f t="array" ref="D166">IFERROR(INDEX(ExcValue!$A$8:$A2164, MATCH(0,COUNTIF($D$1:D165,ExcValue!$A$8:$A2164), 0)),"")</f>
        <v/>
      </c>
      <c r="E166" s="207" t="str">
        <f>IFERROR(VLOOKUP(D166,ExcValue!A172:C2164,3,FALSE),"")</f>
        <v/>
      </c>
      <c r="F166" s="209" t="str">
        <f t="array" ref="F166">IFERROR(IF(D166="","",INDEX(ExcValue!$I$8:$I$2000, MATCH(D166&amp;23,ExcValue!$A$8:$A$2000&amp;ExcValue!$H$8:$H$2000,0))),"")</f>
        <v/>
      </c>
      <c r="G166" s="210" t="str">
        <f t="shared" si="8"/>
        <v/>
      </c>
      <c r="H166" s="209" t="str">
        <f t="array" ref="H166">IFERROR(IF(D166="","",INDEX(ExcValue!$I$8:$I$2000, MATCH(D166&amp;24,ExcValue!$A$8:$A$2000&amp;ExcValue!$H$8:$H$2000,0))),"")</f>
        <v/>
      </c>
      <c r="I166" s="210" t="str">
        <f t="shared" si="9"/>
        <v/>
      </c>
      <c r="J166" s="209" t="str">
        <f t="array" ref="J166">IFERROR(IF(D166="","",INDEX(ExcValue!$I$8:$I$2000, MATCH(D166&amp;74,ExcValue!$A$8:$A$2000&amp;ExcValue!$H$8:$H$2000,0))),"")</f>
        <v/>
      </c>
      <c r="K166" s="210" t="str">
        <f t="shared" si="10"/>
        <v/>
      </c>
      <c r="L166" s="209" t="str">
        <f t="array" ref="L166">IFERROR(IF(D166="","",INDEX(ExcValue!$I$8:$I$2000, MATCH(D166&amp;54,ExcValue!$A$8:$A$2000&amp;ExcValue!$H$8:$H$2000,0))),"")</f>
        <v/>
      </c>
      <c r="M166" s="210" t="str">
        <f t="shared" si="11"/>
        <v/>
      </c>
      <c r="O166" s="207" t="str">
        <f>IF(ISNUMBER(PT_ExcValue!A166),PT_ExcValue!A166,"")</f>
        <v/>
      </c>
      <c r="P166" s="207" t="str">
        <f>IF(PT_ExcValue!C166=0,"",PT_ExcValue!B166/PT_ExcValue!C166)</f>
        <v/>
      </c>
      <c r="Q166" s="207" t="str">
        <f>IF(PT_ExcValue!E166=0,"",PT_ExcValue!D166/PT_ExcValue!E166)</f>
        <v/>
      </c>
      <c r="R166" s="207" t="str">
        <f>IF(PT_ExcValue!G166=0,"",PT_ExcValue!F166/PT_ExcValue!G166)</f>
        <v/>
      </c>
      <c r="S166" s="207" t="str">
        <f>IF(PT_ExcValue!I166=0,"",PT_ExcValue!H166/PT_ExcValue!I166)</f>
        <v/>
      </c>
    </row>
    <row r="167" spans="4:19" x14ac:dyDescent="0.25">
      <c r="D167" s="209" t="str">
        <f t="array" ref="D167">IFERROR(INDEX(ExcValue!$A$8:$A2165, MATCH(0,COUNTIF($D$1:D166,ExcValue!$A$8:$A2165), 0)),"")</f>
        <v/>
      </c>
      <c r="E167" s="207" t="str">
        <f>IFERROR(VLOOKUP(D167,ExcValue!A173:C2165,3,FALSE),"")</f>
        <v/>
      </c>
      <c r="F167" s="209" t="str">
        <f t="array" ref="F167">IFERROR(IF(D167="","",INDEX(ExcValue!$I$8:$I$2000, MATCH(D167&amp;23,ExcValue!$A$8:$A$2000&amp;ExcValue!$H$8:$H$2000,0))),"")</f>
        <v/>
      </c>
      <c r="G167" s="210" t="str">
        <f t="shared" si="8"/>
        <v/>
      </c>
      <c r="H167" s="209" t="str">
        <f t="array" ref="H167">IFERROR(IF(D167="","",INDEX(ExcValue!$I$8:$I$2000, MATCH(D167&amp;24,ExcValue!$A$8:$A$2000&amp;ExcValue!$H$8:$H$2000,0))),"")</f>
        <v/>
      </c>
      <c r="I167" s="210" t="str">
        <f t="shared" si="9"/>
        <v/>
      </c>
      <c r="J167" s="209" t="str">
        <f t="array" ref="J167">IFERROR(IF(D167="","",INDEX(ExcValue!$I$8:$I$2000, MATCH(D167&amp;74,ExcValue!$A$8:$A$2000&amp;ExcValue!$H$8:$H$2000,0))),"")</f>
        <v/>
      </c>
      <c r="K167" s="210" t="str">
        <f t="shared" si="10"/>
        <v/>
      </c>
      <c r="L167" s="209" t="str">
        <f t="array" ref="L167">IFERROR(IF(D167="","",INDEX(ExcValue!$I$8:$I$2000, MATCH(D167&amp;54,ExcValue!$A$8:$A$2000&amp;ExcValue!$H$8:$H$2000,0))),"")</f>
        <v/>
      </c>
      <c r="M167" s="210" t="str">
        <f t="shared" si="11"/>
        <v/>
      </c>
      <c r="O167" s="207" t="str">
        <f>IF(ISNUMBER(PT_ExcValue!A167),PT_ExcValue!A167,"")</f>
        <v/>
      </c>
      <c r="P167" s="207" t="str">
        <f>IF(PT_ExcValue!C167=0,"",PT_ExcValue!B167/PT_ExcValue!C167)</f>
        <v/>
      </c>
      <c r="Q167" s="207" t="str">
        <f>IF(PT_ExcValue!E167=0,"",PT_ExcValue!D167/PT_ExcValue!E167)</f>
        <v/>
      </c>
      <c r="R167" s="207" t="str">
        <f>IF(PT_ExcValue!G167=0,"",PT_ExcValue!F167/PT_ExcValue!G167)</f>
        <v/>
      </c>
      <c r="S167" s="207" t="str">
        <f>IF(PT_ExcValue!I167=0,"",PT_ExcValue!H167/PT_ExcValue!I167)</f>
        <v/>
      </c>
    </row>
    <row r="168" spans="4:19" x14ac:dyDescent="0.25">
      <c r="D168" s="209" t="str">
        <f t="array" ref="D168">IFERROR(INDEX(ExcValue!$A$8:$A2166, MATCH(0,COUNTIF($D$1:D167,ExcValue!$A$8:$A2166), 0)),"")</f>
        <v/>
      </c>
      <c r="E168" s="207" t="str">
        <f>IFERROR(VLOOKUP(D168,ExcValue!A174:C2166,3,FALSE),"")</f>
        <v/>
      </c>
      <c r="F168" s="209" t="str">
        <f t="array" ref="F168">IFERROR(IF(D168="","",INDEX(ExcValue!$I$8:$I$2000, MATCH(D168&amp;23,ExcValue!$A$8:$A$2000&amp;ExcValue!$H$8:$H$2000,0))),"")</f>
        <v/>
      </c>
      <c r="G168" s="210" t="str">
        <f t="shared" si="8"/>
        <v/>
      </c>
      <c r="H168" s="209" t="str">
        <f t="array" ref="H168">IFERROR(IF(D168="","",INDEX(ExcValue!$I$8:$I$2000, MATCH(D168&amp;24,ExcValue!$A$8:$A$2000&amp;ExcValue!$H$8:$H$2000,0))),"")</f>
        <v/>
      </c>
      <c r="I168" s="210" t="str">
        <f t="shared" si="9"/>
        <v/>
      </c>
      <c r="J168" s="209" t="str">
        <f t="array" ref="J168">IFERROR(IF(D168="","",INDEX(ExcValue!$I$8:$I$2000, MATCH(D168&amp;74,ExcValue!$A$8:$A$2000&amp;ExcValue!$H$8:$H$2000,0))),"")</f>
        <v/>
      </c>
      <c r="K168" s="210" t="str">
        <f t="shared" si="10"/>
        <v/>
      </c>
      <c r="L168" s="209" t="str">
        <f t="array" ref="L168">IFERROR(IF(D168="","",INDEX(ExcValue!$I$8:$I$2000, MATCH(D168&amp;54,ExcValue!$A$8:$A$2000&amp;ExcValue!$H$8:$H$2000,0))),"")</f>
        <v/>
      </c>
      <c r="M168" s="210" t="str">
        <f t="shared" si="11"/>
        <v/>
      </c>
      <c r="O168" s="207" t="str">
        <f>IF(ISNUMBER(PT_ExcValue!A168),PT_ExcValue!A168,"")</f>
        <v/>
      </c>
      <c r="P168" s="207" t="str">
        <f>IF(PT_ExcValue!C168=0,"",PT_ExcValue!B168/PT_ExcValue!C168)</f>
        <v/>
      </c>
      <c r="Q168" s="207" t="str">
        <f>IF(PT_ExcValue!E168=0,"",PT_ExcValue!D168/PT_ExcValue!E168)</f>
        <v/>
      </c>
      <c r="R168" s="207" t="str">
        <f>IF(PT_ExcValue!G168=0,"",PT_ExcValue!F168/PT_ExcValue!G168)</f>
        <v/>
      </c>
      <c r="S168" s="207" t="str">
        <f>IF(PT_ExcValue!I168=0,"",PT_ExcValue!H168/PT_ExcValue!I168)</f>
        <v/>
      </c>
    </row>
    <row r="169" spans="4:19" x14ac:dyDescent="0.25">
      <c r="D169" s="209" t="str">
        <f t="array" ref="D169">IFERROR(INDEX(ExcValue!$A$8:$A2167, MATCH(0,COUNTIF($D$1:D168,ExcValue!$A$8:$A2167), 0)),"")</f>
        <v/>
      </c>
      <c r="E169" s="207" t="str">
        <f>IFERROR(VLOOKUP(D169,ExcValue!A175:C2167,3,FALSE),"")</f>
        <v/>
      </c>
      <c r="F169" s="209" t="str">
        <f t="array" ref="F169">IFERROR(IF(D169="","",INDEX(ExcValue!$I$8:$I$2000, MATCH(D169&amp;23,ExcValue!$A$8:$A$2000&amp;ExcValue!$H$8:$H$2000,0))),"")</f>
        <v/>
      </c>
      <c r="G169" s="210" t="str">
        <f t="shared" si="8"/>
        <v/>
      </c>
      <c r="H169" s="209" t="str">
        <f t="array" ref="H169">IFERROR(IF(D169="","",INDEX(ExcValue!$I$8:$I$2000, MATCH(D169&amp;24,ExcValue!$A$8:$A$2000&amp;ExcValue!$H$8:$H$2000,0))),"")</f>
        <v/>
      </c>
      <c r="I169" s="210" t="str">
        <f t="shared" si="9"/>
        <v/>
      </c>
      <c r="J169" s="209" t="str">
        <f t="array" ref="J169">IFERROR(IF(D169="","",INDEX(ExcValue!$I$8:$I$2000, MATCH(D169&amp;74,ExcValue!$A$8:$A$2000&amp;ExcValue!$H$8:$H$2000,0))),"")</f>
        <v/>
      </c>
      <c r="K169" s="210" t="str">
        <f t="shared" si="10"/>
        <v/>
      </c>
      <c r="L169" s="209" t="str">
        <f t="array" ref="L169">IFERROR(IF(D169="","",INDEX(ExcValue!$I$8:$I$2000, MATCH(D169&amp;54,ExcValue!$A$8:$A$2000&amp;ExcValue!$H$8:$H$2000,0))),"")</f>
        <v/>
      </c>
      <c r="M169" s="210" t="str">
        <f t="shared" si="11"/>
        <v/>
      </c>
      <c r="O169" s="207" t="str">
        <f>IF(ISNUMBER(PT_ExcValue!A169),PT_ExcValue!A169,"")</f>
        <v/>
      </c>
      <c r="P169" s="207" t="str">
        <f>IF(PT_ExcValue!C169=0,"",PT_ExcValue!B169/PT_ExcValue!C169)</f>
        <v/>
      </c>
      <c r="Q169" s="207" t="str">
        <f>IF(PT_ExcValue!E169=0,"",PT_ExcValue!D169/PT_ExcValue!E169)</f>
        <v/>
      </c>
      <c r="R169" s="207" t="str">
        <f>IF(PT_ExcValue!G169=0,"",PT_ExcValue!F169/PT_ExcValue!G169)</f>
        <v/>
      </c>
      <c r="S169" s="207" t="str">
        <f>IF(PT_ExcValue!I169=0,"",PT_ExcValue!H169/PT_ExcValue!I169)</f>
        <v/>
      </c>
    </row>
    <row r="170" spans="4:19" x14ac:dyDescent="0.25">
      <c r="D170" s="209" t="str">
        <f t="array" ref="D170">IFERROR(INDEX(ExcValue!$A$8:$A2168, MATCH(0,COUNTIF($D$1:D169,ExcValue!$A$8:$A2168), 0)),"")</f>
        <v/>
      </c>
      <c r="E170" s="207" t="str">
        <f>IFERROR(VLOOKUP(D170,ExcValue!A176:C2168,3,FALSE),"")</f>
        <v/>
      </c>
      <c r="F170" s="209" t="str">
        <f t="array" ref="F170">IFERROR(IF(D170="","",INDEX(ExcValue!$I$8:$I$2000, MATCH(D170&amp;23,ExcValue!$A$8:$A$2000&amp;ExcValue!$H$8:$H$2000,0))),"")</f>
        <v/>
      </c>
      <c r="G170" s="210" t="str">
        <f t="shared" si="8"/>
        <v/>
      </c>
      <c r="H170" s="209" t="str">
        <f t="array" ref="H170">IFERROR(IF(D170="","",INDEX(ExcValue!$I$8:$I$2000, MATCH(D170&amp;24,ExcValue!$A$8:$A$2000&amp;ExcValue!$H$8:$H$2000,0))),"")</f>
        <v/>
      </c>
      <c r="I170" s="210" t="str">
        <f t="shared" si="9"/>
        <v/>
      </c>
      <c r="J170" s="209" t="str">
        <f t="array" ref="J170">IFERROR(IF(D170="","",INDEX(ExcValue!$I$8:$I$2000, MATCH(D170&amp;74,ExcValue!$A$8:$A$2000&amp;ExcValue!$H$8:$H$2000,0))),"")</f>
        <v/>
      </c>
      <c r="K170" s="210" t="str">
        <f t="shared" si="10"/>
        <v/>
      </c>
      <c r="L170" s="209" t="str">
        <f t="array" ref="L170">IFERROR(IF(D170="","",INDEX(ExcValue!$I$8:$I$2000, MATCH(D170&amp;54,ExcValue!$A$8:$A$2000&amp;ExcValue!$H$8:$H$2000,0))),"")</f>
        <v/>
      </c>
      <c r="M170" s="210" t="str">
        <f t="shared" si="11"/>
        <v/>
      </c>
      <c r="O170" s="207" t="str">
        <f>IF(ISNUMBER(PT_ExcValue!A170),PT_ExcValue!A170,"")</f>
        <v/>
      </c>
      <c r="P170" s="207" t="str">
        <f>IF(PT_ExcValue!C170=0,"",PT_ExcValue!B170/PT_ExcValue!C170)</f>
        <v/>
      </c>
      <c r="Q170" s="207" t="str">
        <f>IF(PT_ExcValue!E170=0,"",PT_ExcValue!D170/PT_ExcValue!E170)</f>
        <v/>
      </c>
      <c r="R170" s="207" t="str">
        <f>IF(PT_ExcValue!G170=0,"",PT_ExcValue!F170/PT_ExcValue!G170)</f>
        <v/>
      </c>
      <c r="S170" s="207" t="str">
        <f>IF(PT_ExcValue!I170=0,"",PT_ExcValue!H170/PT_ExcValue!I170)</f>
        <v/>
      </c>
    </row>
    <row r="171" spans="4:19" x14ac:dyDescent="0.25">
      <c r="D171" s="209" t="str">
        <f t="array" ref="D171">IFERROR(INDEX(ExcValue!$A$8:$A2169, MATCH(0,COUNTIF($D$1:D170,ExcValue!$A$8:$A2169), 0)),"")</f>
        <v/>
      </c>
      <c r="E171" s="207" t="str">
        <f>IFERROR(VLOOKUP(D171,ExcValue!A177:C2169,3,FALSE),"")</f>
        <v/>
      </c>
      <c r="F171" s="209" t="str">
        <f t="array" ref="F171">IFERROR(IF(D171="","",INDEX(ExcValue!$I$8:$I$2000, MATCH(D171&amp;23,ExcValue!$A$8:$A$2000&amp;ExcValue!$H$8:$H$2000,0))),"")</f>
        <v/>
      </c>
      <c r="G171" s="210" t="str">
        <f t="shared" si="8"/>
        <v/>
      </c>
      <c r="H171" s="209" t="str">
        <f t="array" ref="H171">IFERROR(IF(D171="","",INDEX(ExcValue!$I$8:$I$2000, MATCH(D171&amp;24,ExcValue!$A$8:$A$2000&amp;ExcValue!$H$8:$H$2000,0))),"")</f>
        <v/>
      </c>
      <c r="I171" s="210" t="str">
        <f t="shared" si="9"/>
        <v/>
      </c>
      <c r="J171" s="209" t="str">
        <f t="array" ref="J171">IFERROR(IF(D171="","",INDEX(ExcValue!$I$8:$I$2000, MATCH(D171&amp;74,ExcValue!$A$8:$A$2000&amp;ExcValue!$H$8:$H$2000,0))),"")</f>
        <v/>
      </c>
      <c r="K171" s="210" t="str">
        <f t="shared" si="10"/>
        <v/>
      </c>
      <c r="L171" s="209" t="str">
        <f t="array" ref="L171">IFERROR(IF(D171="","",INDEX(ExcValue!$I$8:$I$2000, MATCH(D171&amp;54,ExcValue!$A$8:$A$2000&amp;ExcValue!$H$8:$H$2000,0))),"")</f>
        <v/>
      </c>
      <c r="M171" s="210" t="str">
        <f t="shared" si="11"/>
        <v/>
      </c>
      <c r="O171" s="207" t="str">
        <f>IF(ISNUMBER(PT_ExcValue!A171),PT_ExcValue!A171,"")</f>
        <v/>
      </c>
      <c r="P171" s="207" t="str">
        <f>IF(PT_ExcValue!C171=0,"",PT_ExcValue!B171/PT_ExcValue!C171)</f>
        <v/>
      </c>
      <c r="Q171" s="207" t="str">
        <f>IF(PT_ExcValue!E171=0,"",PT_ExcValue!D171/PT_ExcValue!E171)</f>
        <v/>
      </c>
      <c r="R171" s="207" t="str">
        <f>IF(PT_ExcValue!G171=0,"",PT_ExcValue!F171/PT_ExcValue!G171)</f>
        <v/>
      </c>
      <c r="S171" s="207" t="str">
        <f>IF(PT_ExcValue!I171=0,"",PT_ExcValue!H171/PT_ExcValue!I171)</f>
        <v/>
      </c>
    </row>
    <row r="172" spans="4:19" x14ac:dyDescent="0.25">
      <c r="D172" s="209" t="str">
        <f t="array" ref="D172">IFERROR(INDEX(ExcValue!$A$8:$A2170, MATCH(0,COUNTIF($D$1:D171,ExcValue!$A$8:$A2170), 0)),"")</f>
        <v/>
      </c>
      <c r="E172" s="207" t="str">
        <f>IFERROR(VLOOKUP(D172,ExcValue!A178:C2170,3,FALSE),"")</f>
        <v/>
      </c>
      <c r="F172" s="209" t="str">
        <f t="array" ref="F172">IFERROR(IF(D172="","",INDEX(ExcValue!$I$8:$I$2000, MATCH(D172&amp;23,ExcValue!$A$8:$A$2000&amp;ExcValue!$H$8:$H$2000,0))),"")</f>
        <v/>
      </c>
      <c r="G172" s="210" t="str">
        <f t="shared" si="8"/>
        <v/>
      </c>
      <c r="H172" s="209" t="str">
        <f t="array" ref="H172">IFERROR(IF(D172="","",INDEX(ExcValue!$I$8:$I$2000, MATCH(D172&amp;24,ExcValue!$A$8:$A$2000&amp;ExcValue!$H$8:$H$2000,0))),"")</f>
        <v/>
      </c>
      <c r="I172" s="210" t="str">
        <f t="shared" si="9"/>
        <v/>
      </c>
      <c r="J172" s="209" t="str">
        <f t="array" ref="J172">IFERROR(IF(D172="","",INDEX(ExcValue!$I$8:$I$2000, MATCH(D172&amp;74,ExcValue!$A$8:$A$2000&amp;ExcValue!$H$8:$H$2000,0))),"")</f>
        <v/>
      </c>
      <c r="K172" s="210" t="str">
        <f t="shared" si="10"/>
        <v/>
      </c>
      <c r="L172" s="209" t="str">
        <f t="array" ref="L172">IFERROR(IF(D172="","",INDEX(ExcValue!$I$8:$I$2000, MATCH(D172&amp;54,ExcValue!$A$8:$A$2000&amp;ExcValue!$H$8:$H$2000,0))),"")</f>
        <v/>
      </c>
      <c r="M172" s="210" t="str">
        <f t="shared" si="11"/>
        <v/>
      </c>
      <c r="O172" s="207" t="str">
        <f>IF(ISNUMBER(PT_ExcValue!A172),PT_ExcValue!A172,"")</f>
        <v/>
      </c>
      <c r="P172" s="207" t="str">
        <f>IF(PT_ExcValue!C172=0,"",PT_ExcValue!B172/PT_ExcValue!C172)</f>
        <v/>
      </c>
      <c r="Q172" s="207" t="str">
        <f>IF(PT_ExcValue!E172=0,"",PT_ExcValue!D172/PT_ExcValue!E172)</f>
        <v/>
      </c>
      <c r="R172" s="207" t="str">
        <f>IF(PT_ExcValue!G172=0,"",PT_ExcValue!F172/PT_ExcValue!G172)</f>
        <v/>
      </c>
      <c r="S172" s="207" t="str">
        <f>IF(PT_ExcValue!I172=0,"",PT_ExcValue!H172/PT_ExcValue!I172)</f>
        <v/>
      </c>
    </row>
    <row r="173" spans="4:19" x14ac:dyDescent="0.25">
      <c r="D173" s="209" t="str">
        <f t="array" ref="D173">IFERROR(INDEX(ExcValue!$A$8:$A2171, MATCH(0,COUNTIF($D$1:D172,ExcValue!$A$8:$A2171), 0)),"")</f>
        <v/>
      </c>
      <c r="E173" s="207" t="str">
        <f>IFERROR(VLOOKUP(D173,ExcValue!A179:C2171,3,FALSE),"")</f>
        <v/>
      </c>
      <c r="F173" s="209" t="str">
        <f t="array" ref="F173">IFERROR(IF(D173="","",INDEX(ExcValue!$I$8:$I$2000, MATCH(D173&amp;23,ExcValue!$A$8:$A$2000&amp;ExcValue!$H$8:$H$2000,0))),"")</f>
        <v/>
      </c>
      <c r="G173" s="210" t="str">
        <f t="shared" si="8"/>
        <v/>
      </c>
      <c r="H173" s="209" t="str">
        <f t="array" ref="H173">IFERROR(IF(D173="","",INDEX(ExcValue!$I$8:$I$2000, MATCH(D173&amp;24,ExcValue!$A$8:$A$2000&amp;ExcValue!$H$8:$H$2000,0))),"")</f>
        <v/>
      </c>
      <c r="I173" s="210" t="str">
        <f t="shared" si="9"/>
        <v/>
      </c>
      <c r="J173" s="209" t="str">
        <f t="array" ref="J173">IFERROR(IF(D173="","",INDEX(ExcValue!$I$8:$I$2000, MATCH(D173&amp;74,ExcValue!$A$8:$A$2000&amp;ExcValue!$H$8:$H$2000,0))),"")</f>
        <v/>
      </c>
      <c r="K173" s="210" t="str">
        <f t="shared" si="10"/>
        <v/>
      </c>
      <c r="L173" s="209" t="str">
        <f t="array" ref="L173">IFERROR(IF(D173="","",INDEX(ExcValue!$I$8:$I$2000, MATCH(D173&amp;54,ExcValue!$A$8:$A$2000&amp;ExcValue!$H$8:$H$2000,0))),"")</f>
        <v/>
      </c>
      <c r="M173" s="210" t="str">
        <f t="shared" si="11"/>
        <v/>
      </c>
      <c r="O173" s="207" t="str">
        <f>IF(ISNUMBER(PT_ExcValue!A173),PT_ExcValue!A173,"")</f>
        <v/>
      </c>
      <c r="P173" s="207" t="str">
        <f>IF(PT_ExcValue!C173=0,"",PT_ExcValue!B173/PT_ExcValue!C173)</f>
        <v/>
      </c>
      <c r="Q173" s="207" t="str">
        <f>IF(PT_ExcValue!E173=0,"",PT_ExcValue!D173/PT_ExcValue!E173)</f>
        <v/>
      </c>
      <c r="R173" s="207" t="str">
        <f>IF(PT_ExcValue!G173=0,"",PT_ExcValue!F173/PT_ExcValue!G173)</f>
        <v/>
      </c>
      <c r="S173" s="207" t="str">
        <f>IF(PT_ExcValue!I173=0,"",PT_ExcValue!H173/PT_ExcValue!I173)</f>
        <v/>
      </c>
    </row>
    <row r="174" spans="4:19" x14ac:dyDescent="0.25">
      <c r="D174" s="209" t="str">
        <f t="array" ref="D174">IFERROR(INDEX(ExcValue!$A$8:$A2172, MATCH(0,COUNTIF($D$1:D173,ExcValue!$A$8:$A2172), 0)),"")</f>
        <v/>
      </c>
      <c r="E174" s="207" t="str">
        <f>IFERROR(VLOOKUP(D174,ExcValue!A180:C2172,3,FALSE),"")</f>
        <v/>
      </c>
      <c r="F174" s="209" t="str">
        <f t="array" ref="F174">IFERROR(IF(D174="","",INDEX(ExcValue!$I$8:$I$2000, MATCH(D174&amp;23,ExcValue!$A$8:$A$2000&amp;ExcValue!$H$8:$H$2000,0))),"")</f>
        <v/>
      </c>
      <c r="G174" s="210" t="str">
        <f t="shared" si="8"/>
        <v/>
      </c>
      <c r="H174" s="209" t="str">
        <f t="array" ref="H174">IFERROR(IF(D174="","",INDEX(ExcValue!$I$8:$I$2000, MATCH(D174&amp;24,ExcValue!$A$8:$A$2000&amp;ExcValue!$H$8:$H$2000,0))),"")</f>
        <v/>
      </c>
      <c r="I174" s="210" t="str">
        <f t="shared" si="9"/>
        <v/>
      </c>
      <c r="J174" s="209" t="str">
        <f t="array" ref="J174">IFERROR(IF(D174="","",INDEX(ExcValue!$I$8:$I$2000, MATCH(D174&amp;74,ExcValue!$A$8:$A$2000&amp;ExcValue!$H$8:$H$2000,0))),"")</f>
        <v/>
      </c>
      <c r="K174" s="210" t="str">
        <f t="shared" si="10"/>
        <v/>
      </c>
      <c r="L174" s="209" t="str">
        <f t="array" ref="L174">IFERROR(IF(D174="","",INDEX(ExcValue!$I$8:$I$2000, MATCH(D174&amp;54,ExcValue!$A$8:$A$2000&amp;ExcValue!$H$8:$H$2000,0))),"")</f>
        <v/>
      </c>
      <c r="M174" s="210" t="str">
        <f t="shared" si="11"/>
        <v/>
      </c>
      <c r="O174" s="207" t="str">
        <f>IF(ISNUMBER(PT_ExcValue!A174),PT_ExcValue!A174,"")</f>
        <v/>
      </c>
      <c r="P174" s="207" t="str">
        <f>IF(PT_ExcValue!C174=0,"",PT_ExcValue!B174/PT_ExcValue!C174)</f>
        <v/>
      </c>
      <c r="Q174" s="207" t="str">
        <f>IF(PT_ExcValue!E174=0,"",PT_ExcValue!D174/PT_ExcValue!E174)</f>
        <v/>
      </c>
      <c r="R174" s="207" t="str">
        <f>IF(PT_ExcValue!G174=0,"",PT_ExcValue!F174/PT_ExcValue!G174)</f>
        <v/>
      </c>
      <c r="S174" s="207" t="str">
        <f>IF(PT_ExcValue!I174=0,"",PT_ExcValue!H174/PT_ExcValue!I174)</f>
        <v/>
      </c>
    </row>
    <row r="175" spans="4:19" x14ac:dyDescent="0.25">
      <c r="D175" s="209" t="str">
        <f t="array" ref="D175">IFERROR(INDEX(ExcValue!$A$8:$A2173, MATCH(0,COUNTIF($D$1:D174,ExcValue!$A$8:$A2173), 0)),"")</f>
        <v/>
      </c>
      <c r="E175" s="207" t="str">
        <f>IFERROR(VLOOKUP(D175,ExcValue!A181:C2173,3,FALSE),"")</f>
        <v/>
      </c>
      <c r="F175" s="209" t="str">
        <f t="array" ref="F175">IFERROR(IF(D175="","",INDEX(ExcValue!$I$8:$I$2000, MATCH(D175&amp;23,ExcValue!$A$8:$A$2000&amp;ExcValue!$H$8:$H$2000,0))),"")</f>
        <v/>
      </c>
      <c r="G175" s="210" t="str">
        <f t="shared" si="8"/>
        <v/>
      </c>
      <c r="H175" s="209" t="str">
        <f t="array" ref="H175">IFERROR(IF(D175="","",INDEX(ExcValue!$I$8:$I$2000, MATCH(D175&amp;24,ExcValue!$A$8:$A$2000&amp;ExcValue!$H$8:$H$2000,0))),"")</f>
        <v/>
      </c>
      <c r="I175" s="210" t="str">
        <f t="shared" si="9"/>
        <v/>
      </c>
      <c r="J175" s="209" t="str">
        <f t="array" ref="J175">IFERROR(IF(D175="","",INDEX(ExcValue!$I$8:$I$2000, MATCH(D175&amp;74,ExcValue!$A$8:$A$2000&amp;ExcValue!$H$8:$H$2000,0))),"")</f>
        <v/>
      </c>
      <c r="K175" s="210" t="str">
        <f t="shared" si="10"/>
        <v/>
      </c>
      <c r="L175" s="209" t="str">
        <f t="array" ref="L175">IFERROR(IF(D175="","",INDEX(ExcValue!$I$8:$I$2000, MATCH(D175&amp;54,ExcValue!$A$8:$A$2000&amp;ExcValue!$H$8:$H$2000,0))),"")</f>
        <v/>
      </c>
      <c r="M175" s="210" t="str">
        <f t="shared" si="11"/>
        <v/>
      </c>
      <c r="O175" s="207" t="str">
        <f>IF(ISNUMBER(PT_ExcValue!A175),PT_ExcValue!A175,"")</f>
        <v/>
      </c>
      <c r="P175" s="207" t="str">
        <f>IF(PT_ExcValue!C175=0,"",PT_ExcValue!B175/PT_ExcValue!C175)</f>
        <v/>
      </c>
      <c r="Q175" s="207" t="str">
        <f>IF(PT_ExcValue!E175=0,"",PT_ExcValue!D175/PT_ExcValue!E175)</f>
        <v/>
      </c>
      <c r="R175" s="207" t="str">
        <f>IF(PT_ExcValue!G175=0,"",PT_ExcValue!F175/PT_ExcValue!G175)</f>
        <v/>
      </c>
      <c r="S175" s="207" t="str">
        <f>IF(PT_ExcValue!I175=0,"",PT_ExcValue!H175/PT_ExcValue!I175)</f>
        <v/>
      </c>
    </row>
    <row r="176" spans="4:19" x14ac:dyDescent="0.25">
      <c r="D176" s="209" t="str">
        <f t="array" ref="D176">IFERROR(INDEX(ExcValue!$A$8:$A2174, MATCH(0,COUNTIF($D$1:D175,ExcValue!$A$8:$A2174), 0)),"")</f>
        <v/>
      </c>
      <c r="E176" s="207" t="str">
        <f>IFERROR(VLOOKUP(D176,ExcValue!A182:C2174,3,FALSE),"")</f>
        <v/>
      </c>
      <c r="F176" s="209" t="str">
        <f t="array" ref="F176">IFERROR(IF(D176="","",INDEX(ExcValue!$I$8:$I$2000, MATCH(D176&amp;23,ExcValue!$A$8:$A$2000&amp;ExcValue!$H$8:$H$2000,0))),"")</f>
        <v/>
      </c>
      <c r="G176" s="210" t="str">
        <f t="shared" si="8"/>
        <v/>
      </c>
      <c r="H176" s="209" t="str">
        <f t="array" ref="H176">IFERROR(IF(D176="","",INDEX(ExcValue!$I$8:$I$2000, MATCH(D176&amp;24,ExcValue!$A$8:$A$2000&amp;ExcValue!$H$8:$H$2000,0))),"")</f>
        <v/>
      </c>
      <c r="I176" s="210" t="str">
        <f t="shared" si="9"/>
        <v/>
      </c>
      <c r="J176" s="209" t="str">
        <f t="array" ref="J176">IFERROR(IF(D176="","",INDEX(ExcValue!$I$8:$I$2000, MATCH(D176&amp;74,ExcValue!$A$8:$A$2000&amp;ExcValue!$H$8:$H$2000,0))),"")</f>
        <v/>
      </c>
      <c r="K176" s="210" t="str">
        <f t="shared" si="10"/>
        <v/>
      </c>
      <c r="L176" s="209" t="str">
        <f t="array" ref="L176">IFERROR(IF(D176="","",INDEX(ExcValue!$I$8:$I$2000, MATCH(D176&amp;54,ExcValue!$A$8:$A$2000&amp;ExcValue!$H$8:$H$2000,0))),"")</f>
        <v/>
      </c>
      <c r="M176" s="210" t="str">
        <f t="shared" si="11"/>
        <v/>
      </c>
      <c r="O176" s="207" t="str">
        <f>IF(ISNUMBER(PT_ExcValue!A176),PT_ExcValue!A176,"")</f>
        <v/>
      </c>
      <c r="P176" s="207" t="str">
        <f>IF(PT_ExcValue!C176=0,"",PT_ExcValue!B176/PT_ExcValue!C176)</f>
        <v/>
      </c>
      <c r="Q176" s="207" t="str">
        <f>IF(PT_ExcValue!E176=0,"",PT_ExcValue!D176/PT_ExcValue!E176)</f>
        <v/>
      </c>
      <c r="R176" s="207" t="str">
        <f>IF(PT_ExcValue!G176=0,"",PT_ExcValue!F176/PT_ExcValue!G176)</f>
        <v/>
      </c>
      <c r="S176" s="207" t="str">
        <f>IF(PT_ExcValue!I176=0,"",PT_ExcValue!H176/PT_ExcValue!I176)</f>
        <v/>
      </c>
    </row>
    <row r="177" spans="4:19" x14ac:dyDescent="0.25">
      <c r="D177" s="209" t="str">
        <f t="array" ref="D177">IFERROR(INDEX(ExcValue!$A$8:$A2175, MATCH(0,COUNTIF($D$1:D176,ExcValue!$A$8:$A2175), 0)),"")</f>
        <v/>
      </c>
      <c r="E177" s="207" t="str">
        <f>IFERROR(VLOOKUP(D177,ExcValue!A183:C2175,3,FALSE),"")</f>
        <v/>
      </c>
      <c r="F177" s="209" t="str">
        <f t="array" ref="F177">IFERROR(IF(D177="","",INDEX(ExcValue!$I$8:$I$2000, MATCH(D177&amp;23,ExcValue!$A$8:$A$2000&amp;ExcValue!$H$8:$H$2000,0))),"")</f>
        <v/>
      </c>
      <c r="G177" s="210" t="str">
        <f t="shared" si="8"/>
        <v/>
      </c>
      <c r="H177" s="209" t="str">
        <f t="array" ref="H177">IFERROR(IF(D177="","",INDEX(ExcValue!$I$8:$I$2000, MATCH(D177&amp;24,ExcValue!$A$8:$A$2000&amp;ExcValue!$H$8:$H$2000,0))),"")</f>
        <v/>
      </c>
      <c r="I177" s="210" t="str">
        <f t="shared" si="9"/>
        <v/>
      </c>
      <c r="J177" s="209" t="str">
        <f t="array" ref="J177">IFERROR(IF(D177="","",INDEX(ExcValue!$I$8:$I$2000, MATCH(D177&amp;74,ExcValue!$A$8:$A$2000&amp;ExcValue!$H$8:$H$2000,0))),"")</f>
        <v/>
      </c>
      <c r="K177" s="210" t="str">
        <f t="shared" si="10"/>
        <v/>
      </c>
      <c r="L177" s="209" t="str">
        <f t="array" ref="L177">IFERROR(IF(D177="","",INDEX(ExcValue!$I$8:$I$2000, MATCH(D177&amp;54,ExcValue!$A$8:$A$2000&amp;ExcValue!$H$8:$H$2000,0))),"")</f>
        <v/>
      </c>
      <c r="M177" s="210" t="str">
        <f t="shared" si="11"/>
        <v/>
      </c>
      <c r="O177" s="207" t="str">
        <f>IF(ISNUMBER(PT_ExcValue!A177),PT_ExcValue!A177,"")</f>
        <v/>
      </c>
      <c r="P177" s="207" t="str">
        <f>IF(PT_ExcValue!C177=0,"",PT_ExcValue!B177/PT_ExcValue!C177)</f>
        <v/>
      </c>
      <c r="Q177" s="207" t="str">
        <f>IF(PT_ExcValue!E177=0,"",PT_ExcValue!D177/PT_ExcValue!E177)</f>
        <v/>
      </c>
      <c r="R177" s="207" t="str">
        <f>IF(PT_ExcValue!G177=0,"",PT_ExcValue!F177/PT_ExcValue!G177)</f>
        <v/>
      </c>
      <c r="S177" s="207" t="str">
        <f>IF(PT_ExcValue!I177=0,"",PT_ExcValue!H177/PT_ExcValue!I177)</f>
        <v/>
      </c>
    </row>
    <row r="178" spans="4:19" x14ac:dyDescent="0.25">
      <c r="D178" s="209" t="str">
        <f t="array" ref="D178">IFERROR(INDEX(ExcValue!$A$8:$A2176, MATCH(0,COUNTIF($D$1:D177,ExcValue!$A$8:$A2176), 0)),"")</f>
        <v/>
      </c>
      <c r="E178" s="207" t="str">
        <f>IFERROR(VLOOKUP(D178,ExcValue!A184:C2176,3,FALSE),"")</f>
        <v/>
      </c>
      <c r="F178" s="209" t="str">
        <f t="array" ref="F178">IFERROR(IF(D178="","",INDEX(ExcValue!$I$8:$I$2000, MATCH(D178&amp;23,ExcValue!$A$8:$A$2000&amp;ExcValue!$H$8:$H$2000,0))),"")</f>
        <v/>
      </c>
      <c r="G178" s="210" t="str">
        <f t="shared" si="8"/>
        <v/>
      </c>
      <c r="H178" s="209" t="str">
        <f t="array" ref="H178">IFERROR(IF(D178="","",INDEX(ExcValue!$I$8:$I$2000, MATCH(D178&amp;24,ExcValue!$A$8:$A$2000&amp;ExcValue!$H$8:$H$2000,0))),"")</f>
        <v/>
      </c>
      <c r="I178" s="210" t="str">
        <f t="shared" si="9"/>
        <v/>
      </c>
      <c r="J178" s="209" t="str">
        <f t="array" ref="J178">IFERROR(IF(D178="","",INDEX(ExcValue!$I$8:$I$2000, MATCH(D178&amp;74,ExcValue!$A$8:$A$2000&amp;ExcValue!$H$8:$H$2000,0))),"")</f>
        <v/>
      </c>
      <c r="K178" s="210" t="str">
        <f t="shared" si="10"/>
        <v/>
      </c>
      <c r="L178" s="209" t="str">
        <f t="array" ref="L178">IFERROR(IF(D178="","",INDEX(ExcValue!$I$8:$I$2000, MATCH(D178&amp;54,ExcValue!$A$8:$A$2000&amp;ExcValue!$H$8:$H$2000,0))),"")</f>
        <v/>
      </c>
      <c r="M178" s="210" t="str">
        <f t="shared" si="11"/>
        <v/>
      </c>
      <c r="O178" s="207" t="str">
        <f>IF(ISNUMBER(PT_ExcValue!A178),PT_ExcValue!A178,"")</f>
        <v/>
      </c>
      <c r="P178" s="207" t="str">
        <f>IF(PT_ExcValue!C178=0,"",PT_ExcValue!B178/PT_ExcValue!C178)</f>
        <v/>
      </c>
      <c r="Q178" s="207" t="str">
        <f>IF(PT_ExcValue!E178=0,"",PT_ExcValue!D178/PT_ExcValue!E178)</f>
        <v/>
      </c>
      <c r="R178" s="207" t="str">
        <f>IF(PT_ExcValue!G178=0,"",PT_ExcValue!F178/PT_ExcValue!G178)</f>
        <v/>
      </c>
      <c r="S178" s="207" t="str">
        <f>IF(PT_ExcValue!I178=0,"",PT_ExcValue!H178/PT_ExcValue!I178)</f>
        <v/>
      </c>
    </row>
    <row r="179" spans="4:19" x14ac:dyDescent="0.25">
      <c r="D179" s="209" t="str">
        <f t="array" ref="D179">IFERROR(INDEX(ExcValue!$A$8:$A2177, MATCH(0,COUNTIF($D$1:D178,ExcValue!$A$8:$A2177), 0)),"")</f>
        <v/>
      </c>
      <c r="E179" s="207" t="str">
        <f>IFERROR(VLOOKUP(D179,ExcValue!A185:C2177,3,FALSE),"")</f>
        <v/>
      </c>
      <c r="F179" s="209" t="str">
        <f t="array" ref="F179">IFERROR(IF(D179="","",INDEX(ExcValue!$I$8:$I$2000, MATCH(D179&amp;23,ExcValue!$A$8:$A$2000&amp;ExcValue!$H$8:$H$2000,0))),"")</f>
        <v/>
      </c>
      <c r="G179" s="210" t="str">
        <f t="shared" si="8"/>
        <v/>
      </c>
      <c r="H179" s="209" t="str">
        <f t="array" ref="H179">IFERROR(IF(D179="","",INDEX(ExcValue!$I$8:$I$2000, MATCH(D179&amp;24,ExcValue!$A$8:$A$2000&amp;ExcValue!$H$8:$H$2000,0))),"")</f>
        <v/>
      </c>
      <c r="I179" s="210" t="str">
        <f t="shared" si="9"/>
        <v/>
      </c>
      <c r="J179" s="209" t="str">
        <f t="array" ref="J179">IFERROR(IF(D179="","",INDEX(ExcValue!$I$8:$I$2000, MATCH(D179&amp;74,ExcValue!$A$8:$A$2000&amp;ExcValue!$H$8:$H$2000,0))),"")</f>
        <v/>
      </c>
      <c r="K179" s="210" t="str">
        <f t="shared" si="10"/>
        <v/>
      </c>
      <c r="L179" s="209" t="str">
        <f t="array" ref="L179">IFERROR(IF(D179="","",INDEX(ExcValue!$I$8:$I$2000, MATCH(D179&amp;54,ExcValue!$A$8:$A$2000&amp;ExcValue!$H$8:$H$2000,0))),"")</f>
        <v/>
      </c>
      <c r="M179" s="210" t="str">
        <f t="shared" si="11"/>
        <v/>
      </c>
      <c r="O179" s="207" t="str">
        <f>IF(ISNUMBER(PT_ExcValue!A179),PT_ExcValue!A179,"")</f>
        <v/>
      </c>
      <c r="P179" s="207" t="str">
        <f>IF(PT_ExcValue!C179=0,"",PT_ExcValue!B179/PT_ExcValue!C179)</f>
        <v/>
      </c>
      <c r="Q179" s="207" t="str">
        <f>IF(PT_ExcValue!E179=0,"",PT_ExcValue!D179/PT_ExcValue!E179)</f>
        <v/>
      </c>
      <c r="R179" s="207" t="str">
        <f>IF(PT_ExcValue!G179=0,"",PT_ExcValue!F179/PT_ExcValue!G179)</f>
        <v/>
      </c>
      <c r="S179" s="207" t="str">
        <f>IF(PT_ExcValue!I179=0,"",PT_ExcValue!H179/PT_ExcValue!I179)</f>
        <v/>
      </c>
    </row>
    <row r="180" spans="4:19" x14ac:dyDescent="0.25">
      <c r="D180" s="209" t="str">
        <f t="array" ref="D180">IFERROR(INDEX(ExcValue!$A$8:$A2178, MATCH(0,COUNTIF($D$1:D179,ExcValue!$A$8:$A2178), 0)),"")</f>
        <v/>
      </c>
      <c r="E180" s="207" t="str">
        <f>IFERROR(VLOOKUP(D180,ExcValue!A186:C2178,3,FALSE),"")</f>
        <v/>
      </c>
      <c r="F180" s="209" t="str">
        <f t="array" ref="F180">IFERROR(IF(D180="","",INDEX(ExcValue!$I$8:$I$2000, MATCH(D180&amp;23,ExcValue!$A$8:$A$2000&amp;ExcValue!$H$8:$H$2000,0))),"")</f>
        <v/>
      </c>
      <c r="G180" s="210" t="str">
        <f t="shared" si="8"/>
        <v/>
      </c>
      <c r="H180" s="209" t="str">
        <f t="array" ref="H180">IFERROR(IF(D180="","",INDEX(ExcValue!$I$8:$I$2000, MATCH(D180&amp;24,ExcValue!$A$8:$A$2000&amp;ExcValue!$H$8:$H$2000,0))),"")</f>
        <v/>
      </c>
      <c r="I180" s="210" t="str">
        <f t="shared" si="9"/>
        <v/>
      </c>
      <c r="J180" s="209" t="str">
        <f t="array" ref="J180">IFERROR(IF(D180="","",INDEX(ExcValue!$I$8:$I$2000, MATCH(D180&amp;74,ExcValue!$A$8:$A$2000&amp;ExcValue!$H$8:$H$2000,0))),"")</f>
        <v/>
      </c>
      <c r="K180" s="210" t="str">
        <f t="shared" si="10"/>
        <v/>
      </c>
      <c r="L180" s="209" t="str">
        <f t="array" ref="L180">IFERROR(IF(D180="","",INDEX(ExcValue!$I$8:$I$2000, MATCH(D180&amp;54,ExcValue!$A$8:$A$2000&amp;ExcValue!$H$8:$H$2000,0))),"")</f>
        <v/>
      </c>
      <c r="M180" s="210" t="str">
        <f t="shared" si="11"/>
        <v/>
      </c>
      <c r="O180" s="207" t="str">
        <f>IF(ISNUMBER(PT_ExcValue!A180),PT_ExcValue!A180,"")</f>
        <v/>
      </c>
      <c r="P180" s="207" t="str">
        <f>IF(PT_ExcValue!C180=0,"",PT_ExcValue!B180/PT_ExcValue!C180)</f>
        <v/>
      </c>
      <c r="Q180" s="207" t="str">
        <f>IF(PT_ExcValue!E180=0,"",PT_ExcValue!D180/PT_ExcValue!E180)</f>
        <v/>
      </c>
      <c r="R180" s="207" t="str">
        <f>IF(PT_ExcValue!G180=0,"",PT_ExcValue!F180/PT_ExcValue!G180)</f>
        <v/>
      </c>
      <c r="S180" s="207" t="str">
        <f>IF(PT_ExcValue!I180=0,"",PT_ExcValue!H180/PT_ExcValue!I180)</f>
        <v/>
      </c>
    </row>
    <row r="181" spans="4:19" x14ac:dyDescent="0.25">
      <c r="D181" s="209" t="str">
        <f t="array" ref="D181">IFERROR(INDEX(ExcValue!$A$8:$A2179, MATCH(0,COUNTIF($D$1:D180,ExcValue!$A$8:$A2179), 0)),"")</f>
        <v/>
      </c>
      <c r="E181" s="207" t="str">
        <f>IFERROR(VLOOKUP(D181,ExcValue!A187:C2179,3,FALSE),"")</f>
        <v/>
      </c>
      <c r="F181" s="209" t="str">
        <f t="array" ref="F181">IFERROR(IF(D181="","",INDEX(ExcValue!$I$8:$I$2000, MATCH(D181&amp;23,ExcValue!$A$8:$A$2000&amp;ExcValue!$H$8:$H$2000,0))),"")</f>
        <v/>
      </c>
      <c r="G181" s="210" t="str">
        <f t="shared" si="8"/>
        <v/>
      </c>
      <c r="H181" s="209" t="str">
        <f t="array" ref="H181">IFERROR(IF(D181="","",INDEX(ExcValue!$I$8:$I$2000, MATCH(D181&amp;24,ExcValue!$A$8:$A$2000&amp;ExcValue!$H$8:$H$2000,0))),"")</f>
        <v/>
      </c>
      <c r="I181" s="210" t="str">
        <f t="shared" si="9"/>
        <v/>
      </c>
      <c r="J181" s="209" t="str">
        <f t="array" ref="J181">IFERROR(IF(D181="","",INDEX(ExcValue!$I$8:$I$2000, MATCH(D181&amp;74,ExcValue!$A$8:$A$2000&amp;ExcValue!$H$8:$H$2000,0))),"")</f>
        <v/>
      </c>
      <c r="K181" s="210" t="str">
        <f t="shared" si="10"/>
        <v/>
      </c>
      <c r="L181" s="209" t="str">
        <f t="array" ref="L181">IFERROR(IF(D181="","",INDEX(ExcValue!$I$8:$I$2000, MATCH(D181&amp;54,ExcValue!$A$8:$A$2000&amp;ExcValue!$H$8:$H$2000,0))),"")</f>
        <v/>
      </c>
      <c r="M181" s="210" t="str">
        <f t="shared" si="11"/>
        <v/>
      </c>
      <c r="O181" s="207" t="str">
        <f>IF(ISNUMBER(PT_ExcValue!A181),PT_ExcValue!A181,"")</f>
        <v/>
      </c>
      <c r="P181" s="207" t="str">
        <f>IF(PT_ExcValue!C181=0,"",PT_ExcValue!B181/PT_ExcValue!C181)</f>
        <v/>
      </c>
      <c r="Q181" s="207" t="str">
        <f>IF(PT_ExcValue!E181=0,"",PT_ExcValue!D181/PT_ExcValue!E181)</f>
        <v/>
      </c>
      <c r="R181" s="207" t="str">
        <f>IF(PT_ExcValue!G181=0,"",PT_ExcValue!F181/PT_ExcValue!G181)</f>
        <v/>
      </c>
      <c r="S181" s="207" t="str">
        <f>IF(PT_ExcValue!I181=0,"",PT_ExcValue!H181/PT_ExcValue!I181)</f>
        <v/>
      </c>
    </row>
    <row r="182" spans="4:19" x14ac:dyDescent="0.25">
      <c r="D182" s="209" t="str">
        <f t="array" ref="D182">IFERROR(INDEX(ExcValue!$A$8:$A2180, MATCH(0,COUNTIF($D$1:D181,ExcValue!$A$8:$A2180), 0)),"")</f>
        <v/>
      </c>
      <c r="E182" s="207" t="str">
        <f>IFERROR(VLOOKUP(D182,ExcValue!A188:C2180,3,FALSE),"")</f>
        <v/>
      </c>
      <c r="F182" s="209" t="str">
        <f t="array" ref="F182">IFERROR(IF(D182="","",INDEX(ExcValue!$I$8:$I$2000, MATCH(D182&amp;23,ExcValue!$A$8:$A$2000&amp;ExcValue!$H$8:$H$2000,0))),"")</f>
        <v/>
      </c>
      <c r="G182" s="210" t="str">
        <f t="shared" si="8"/>
        <v/>
      </c>
      <c r="H182" s="209" t="str">
        <f t="array" ref="H182">IFERROR(IF(D182="","",INDEX(ExcValue!$I$8:$I$2000, MATCH(D182&amp;24,ExcValue!$A$8:$A$2000&amp;ExcValue!$H$8:$H$2000,0))),"")</f>
        <v/>
      </c>
      <c r="I182" s="210" t="str">
        <f t="shared" si="9"/>
        <v/>
      </c>
      <c r="J182" s="209" t="str">
        <f t="array" ref="J182">IFERROR(IF(D182="","",INDEX(ExcValue!$I$8:$I$2000, MATCH(D182&amp;74,ExcValue!$A$8:$A$2000&amp;ExcValue!$H$8:$H$2000,0))),"")</f>
        <v/>
      </c>
      <c r="K182" s="210" t="str">
        <f t="shared" si="10"/>
        <v/>
      </c>
      <c r="L182" s="209" t="str">
        <f t="array" ref="L182">IFERROR(IF(D182="","",INDEX(ExcValue!$I$8:$I$2000, MATCH(D182&amp;54,ExcValue!$A$8:$A$2000&amp;ExcValue!$H$8:$H$2000,0))),"")</f>
        <v/>
      </c>
      <c r="M182" s="210" t="str">
        <f t="shared" si="11"/>
        <v/>
      </c>
      <c r="O182" s="207" t="str">
        <f>IF(ISNUMBER(PT_ExcValue!A182),PT_ExcValue!A182,"")</f>
        <v/>
      </c>
      <c r="P182" s="207" t="str">
        <f>IF(PT_ExcValue!C182=0,"",PT_ExcValue!B182/PT_ExcValue!C182)</f>
        <v/>
      </c>
      <c r="Q182" s="207" t="str">
        <f>IF(PT_ExcValue!E182=0,"",PT_ExcValue!D182/PT_ExcValue!E182)</f>
        <v/>
      </c>
      <c r="R182" s="207" t="str">
        <f>IF(PT_ExcValue!G182=0,"",PT_ExcValue!F182/PT_ExcValue!G182)</f>
        <v/>
      </c>
      <c r="S182" s="207" t="str">
        <f>IF(PT_ExcValue!I182=0,"",PT_ExcValue!H182/PT_ExcValue!I182)</f>
        <v/>
      </c>
    </row>
    <row r="183" spans="4:19" x14ac:dyDescent="0.25">
      <c r="D183" s="209" t="str">
        <f t="array" ref="D183">IFERROR(INDEX(ExcValue!$A$8:$A2181, MATCH(0,COUNTIF($D$1:D182,ExcValue!$A$8:$A2181), 0)),"")</f>
        <v/>
      </c>
      <c r="E183" s="207" t="str">
        <f>IFERROR(VLOOKUP(D183,ExcValue!A189:C2181,3,FALSE),"")</f>
        <v/>
      </c>
      <c r="F183" s="209" t="str">
        <f t="array" ref="F183">IFERROR(IF(D183="","",INDEX(ExcValue!$I$8:$I$2000, MATCH(D183&amp;23,ExcValue!$A$8:$A$2000&amp;ExcValue!$H$8:$H$2000,0))),"")</f>
        <v/>
      </c>
      <c r="G183" s="210" t="str">
        <f t="shared" si="8"/>
        <v/>
      </c>
      <c r="H183" s="209" t="str">
        <f t="array" ref="H183">IFERROR(IF(D183="","",INDEX(ExcValue!$I$8:$I$2000, MATCH(D183&amp;24,ExcValue!$A$8:$A$2000&amp;ExcValue!$H$8:$H$2000,0))),"")</f>
        <v/>
      </c>
      <c r="I183" s="210" t="str">
        <f t="shared" si="9"/>
        <v/>
      </c>
      <c r="J183" s="209" t="str">
        <f t="array" ref="J183">IFERROR(IF(D183="","",INDEX(ExcValue!$I$8:$I$2000, MATCH(D183&amp;74,ExcValue!$A$8:$A$2000&amp;ExcValue!$H$8:$H$2000,0))),"")</f>
        <v/>
      </c>
      <c r="K183" s="210" t="str">
        <f t="shared" si="10"/>
        <v/>
      </c>
      <c r="L183" s="209" t="str">
        <f t="array" ref="L183">IFERROR(IF(D183="","",INDEX(ExcValue!$I$8:$I$2000, MATCH(D183&amp;54,ExcValue!$A$8:$A$2000&amp;ExcValue!$H$8:$H$2000,0))),"")</f>
        <v/>
      </c>
      <c r="M183" s="210" t="str">
        <f t="shared" si="11"/>
        <v/>
      </c>
      <c r="O183" s="207" t="str">
        <f>IF(ISNUMBER(PT_ExcValue!A183),PT_ExcValue!A183,"")</f>
        <v/>
      </c>
      <c r="P183" s="207" t="str">
        <f>IF(PT_ExcValue!C183=0,"",PT_ExcValue!B183/PT_ExcValue!C183)</f>
        <v/>
      </c>
      <c r="Q183" s="207" t="str">
        <f>IF(PT_ExcValue!E183=0,"",PT_ExcValue!D183/PT_ExcValue!E183)</f>
        <v/>
      </c>
      <c r="R183" s="207" t="str">
        <f>IF(PT_ExcValue!G183=0,"",PT_ExcValue!F183/PT_ExcValue!G183)</f>
        <v/>
      </c>
      <c r="S183" s="207" t="str">
        <f>IF(PT_ExcValue!I183=0,"",PT_ExcValue!H183/PT_ExcValue!I183)</f>
        <v/>
      </c>
    </row>
    <row r="184" spans="4:19" x14ac:dyDescent="0.25">
      <c r="D184" s="209" t="str">
        <f t="array" ref="D184">IFERROR(INDEX(ExcValue!$A$8:$A2182, MATCH(0,COUNTIF($D$1:D183,ExcValue!$A$8:$A2182), 0)),"")</f>
        <v/>
      </c>
      <c r="E184" s="207" t="str">
        <f>IFERROR(VLOOKUP(D184,ExcValue!A190:C2182,3,FALSE),"")</f>
        <v/>
      </c>
      <c r="F184" s="209" t="str">
        <f t="array" ref="F184">IFERROR(IF(D184="","",INDEX(ExcValue!$I$8:$I$2000, MATCH(D184&amp;23,ExcValue!$A$8:$A$2000&amp;ExcValue!$H$8:$H$2000,0))),"")</f>
        <v/>
      </c>
      <c r="G184" s="210" t="str">
        <f t="shared" si="8"/>
        <v/>
      </c>
      <c r="H184" s="209" t="str">
        <f t="array" ref="H184">IFERROR(IF(D184="","",INDEX(ExcValue!$I$8:$I$2000, MATCH(D184&amp;24,ExcValue!$A$8:$A$2000&amp;ExcValue!$H$8:$H$2000,0))),"")</f>
        <v/>
      </c>
      <c r="I184" s="210" t="str">
        <f t="shared" si="9"/>
        <v/>
      </c>
      <c r="J184" s="209" t="str">
        <f t="array" ref="J184">IFERROR(IF(D184="","",INDEX(ExcValue!$I$8:$I$2000, MATCH(D184&amp;74,ExcValue!$A$8:$A$2000&amp;ExcValue!$H$8:$H$2000,0))),"")</f>
        <v/>
      </c>
      <c r="K184" s="210" t="str">
        <f t="shared" si="10"/>
        <v/>
      </c>
      <c r="L184" s="209" t="str">
        <f t="array" ref="L184">IFERROR(IF(D184="","",INDEX(ExcValue!$I$8:$I$2000, MATCH(D184&amp;54,ExcValue!$A$8:$A$2000&amp;ExcValue!$H$8:$H$2000,0))),"")</f>
        <v/>
      </c>
      <c r="M184" s="210" t="str">
        <f t="shared" si="11"/>
        <v/>
      </c>
      <c r="O184" s="207" t="str">
        <f>IF(ISNUMBER(PT_ExcValue!A184),PT_ExcValue!A184,"")</f>
        <v/>
      </c>
      <c r="P184" s="207" t="str">
        <f>IF(PT_ExcValue!C184=0,"",PT_ExcValue!B184/PT_ExcValue!C184)</f>
        <v/>
      </c>
      <c r="Q184" s="207" t="str">
        <f>IF(PT_ExcValue!E184=0,"",PT_ExcValue!D184/PT_ExcValue!E184)</f>
        <v/>
      </c>
      <c r="R184" s="207" t="str">
        <f>IF(PT_ExcValue!G184=0,"",PT_ExcValue!F184/PT_ExcValue!G184)</f>
        <v/>
      </c>
      <c r="S184" s="207" t="str">
        <f>IF(PT_ExcValue!I184=0,"",PT_ExcValue!H184/PT_ExcValue!I184)</f>
        <v/>
      </c>
    </row>
    <row r="185" spans="4:19" x14ac:dyDescent="0.25">
      <c r="D185" s="209" t="str">
        <f t="array" ref="D185">IFERROR(INDEX(ExcValue!$A$8:$A2183, MATCH(0,COUNTIF($D$1:D184,ExcValue!$A$8:$A2183), 0)),"")</f>
        <v/>
      </c>
      <c r="E185" s="207" t="str">
        <f>IFERROR(VLOOKUP(D185,ExcValue!A191:C2183,3,FALSE),"")</f>
        <v/>
      </c>
      <c r="F185" s="209" t="str">
        <f t="array" ref="F185">IFERROR(IF(D185="","",INDEX(ExcValue!$I$8:$I$2000, MATCH(D185&amp;23,ExcValue!$A$8:$A$2000&amp;ExcValue!$H$8:$H$2000,0))),"")</f>
        <v/>
      </c>
      <c r="G185" s="210" t="str">
        <f t="shared" si="8"/>
        <v/>
      </c>
      <c r="H185" s="209" t="str">
        <f t="array" ref="H185">IFERROR(IF(D185="","",INDEX(ExcValue!$I$8:$I$2000, MATCH(D185&amp;24,ExcValue!$A$8:$A$2000&amp;ExcValue!$H$8:$H$2000,0))),"")</f>
        <v/>
      </c>
      <c r="I185" s="210" t="str">
        <f t="shared" si="9"/>
        <v/>
      </c>
      <c r="J185" s="209" t="str">
        <f t="array" ref="J185">IFERROR(IF(D185="","",INDEX(ExcValue!$I$8:$I$2000, MATCH(D185&amp;74,ExcValue!$A$8:$A$2000&amp;ExcValue!$H$8:$H$2000,0))),"")</f>
        <v/>
      </c>
      <c r="K185" s="210" t="str">
        <f t="shared" si="10"/>
        <v/>
      </c>
      <c r="L185" s="209" t="str">
        <f t="array" ref="L185">IFERROR(IF(D185="","",INDEX(ExcValue!$I$8:$I$2000, MATCH(D185&amp;54,ExcValue!$A$8:$A$2000&amp;ExcValue!$H$8:$H$2000,0))),"")</f>
        <v/>
      </c>
      <c r="M185" s="210" t="str">
        <f t="shared" si="11"/>
        <v/>
      </c>
      <c r="O185" s="207" t="str">
        <f>IF(ISNUMBER(PT_ExcValue!A185),PT_ExcValue!A185,"")</f>
        <v/>
      </c>
      <c r="P185" s="207" t="str">
        <f>IF(PT_ExcValue!C185=0,"",PT_ExcValue!B185/PT_ExcValue!C185)</f>
        <v/>
      </c>
      <c r="Q185" s="207" t="str">
        <f>IF(PT_ExcValue!E185=0,"",PT_ExcValue!D185/PT_ExcValue!E185)</f>
        <v/>
      </c>
      <c r="R185" s="207" t="str">
        <f>IF(PT_ExcValue!G185=0,"",PT_ExcValue!F185/PT_ExcValue!G185)</f>
        <v/>
      </c>
      <c r="S185" s="207" t="str">
        <f>IF(PT_ExcValue!I185=0,"",PT_ExcValue!H185/PT_ExcValue!I185)</f>
        <v/>
      </c>
    </row>
    <row r="186" spans="4:19" x14ac:dyDescent="0.25">
      <c r="D186" s="209" t="str">
        <f t="array" ref="D186">IFERROR(INDEX(ExcValue!$A$8:$A2184, MATCH(0,COUNTIF($D$1:D185,ExcValue!$A$8:$A2184), 0)),"")</f>
        <v/>
      </c>
      <c r="E186" s="207" t="str">
        <f>IFERROR(VLOOKUP(D186,ExcValue!A192:C2184,3,FALSE),"")</f>
        <v/>
      </c>
      <c r="F186" s="209" t="str">
        <f t="array" ref="F186">IFERROR(IF(D186="","",INDEX(ExcValue!$I$8:$I$2000, MATCH(D186&amp;23,ExcValue!$A$8:$A$2000&amp;ExcValue!$H$8:$H$2000,0))),"")</f>
        <v/>
      </c>
      <c r="G186" s="210" t="str">
        <f t="shared" si="8"/>
        <v/>
      </c>
      <c r="H186" s="209" t="str">
        <f t="array" ref="H186">IFERROR(IF(D186="","",INDEX(ExcValue!$I$8:$I$2000, MATCH(D186&amp;24,ExcValue!$A$8:$A$2000&amp;ExcValue!$H$8:$H$2000,0))),"")</f>
        <v/>
      </c>
      <c r="I186" s="210" t="str">
        <f t="shared" si="9"/>
        <v/>
      </c>
      <c r="J186" s="209" t="str">
        <f t="array" ref="J186">IFERROR(IF(D186="","",INDEX(ExcValue!$I$8:$I$2000, MATCH(D186&amp;74,ExcValue!$A$8:$A$2000&amp;ExcValue!$H$8:$H$2000,0))),"")</f>
        <v/>
      </c>
      <c r="K186" s="210" t="str">
        <f t="shared" si="10"/>
        <v/>
      </c>
      <c r="L186" s="209" t="str">
        <f t="array" ref="L186">IFERROR(IF(D186="","",INDEX(ExcValue!$I$8:$I$2000, MATCH(D186&amp;54,ExcValue!$A$8:$A$2000&amp;ExcValue!$H$8:$H$2000,0))),"")</f>
        <v/>
      </c>
      <c r="M186" s="210" t="str">
        <f t="shared" si="11"/>
        <v/>
      </c>
      <c r="O186" s="207" t="str">
        <f>IF(ISNUMBER(PT_ExcValue!A186),PT_ExcValue!A186,"")</f>
        <v/>
      </c>
      <c r="P186" s="207" t="str">
        <f>IF(PT_ExcValue!C186=0,"",PT_ExcValue!B186/PT_ExcValue!C186)</f>
        <v/>
      </c>
      <c r="Q186" s="207" t="str">
        <f>IF(PT_ExcValue!E186=0,"",PT_ExcValue!D186/PT_ExcValue!E186)</f>
        <v/>
      </c>
      <c r="R186" s="207" t="str">
        <f>IF(PT_ExcValue!G186=0,"",PT_ExcValue!F186/PT_ExcValue!G186)</f>
        <v/>
      </c>
      <c r="S186" s="207" t="str">
        <f>IF(PT_ExcValue!I186=0,"",PT_ExcValue!H186/PT_ExcValue!I186)</f>
        <v/>
      </c>
    </row>
    <row r="187" spans="4:19" x14ac:dyDescent="0.25">
      <c r="D187" s="209" t="str">
        <f t="array" ref="D187">IFERROR(INDEX(ExcValue!$A$8:$A2185, MATCH(0,COUNTIF($D$1:D186,ExcValue!$A$8:$A2185), 0)),"")</f>
        <v/>
      </c>
      <c r="E187" s="207" t="str">
        <f>IFERROR(VLOOKUP(D187,ExcValue!A193:C2185,3,FALSE),"")</f>
        <v/>
      </c>
      <c r="F187" s="209" t="str">
        <f t="array" ref="F187">IFERROR(IF(D187="","",INDEX(ExcValue!$I$8:$I$2000, MATCH(D187&amp;23,ExcValue!$A$8:$A$2000&amp;ExcValue!$H$8:$H$2000,0))),"")</f>
        <v/>
      </c>
      <c r="G187" s="210" t="str">
        <f t="shared" si="8"/>
        <v/>
      </c>
      <c r="H187" s="209" t="str">
        <f t="array" ref="H187">IFERROR(IF(D187="","",INDEX(ExcValue!$I$8:$I$2000, MATCH(D187&amp;24,ExcValue!$A$8:$A$2000&amp;ExcValue!$H$8:$H$2000,0))),"")</f>
        <v/>
      </c>
      <c r="I187" s="210" t="str">
        <f t="shared" si="9"/>
        <v/>
      </c>
      <c r="J187" s="209" t="str">
        <f t="array" ref="J187">IFERROR(IF(D187="","",INDEX(ExcValue!$I$8:$I$2000, MATCH(D187&amp;74,ExcValue!$A$8:$A$2000&amp;ExcValue!$H$8:$H$2000,0))),"")</f>
        <v/>
      </c>
      <c r="K187" s="210" t="str">
        <f t="shared" si="10"/>
        <v/>
      </c>
      <c r="L187" s="209" t="str">
        <f t="array" ref="L187">IFERROR(IF(D187="","",INDEX(ExcValue!$I$8:$I$2000, MATCH(D187&amp;54,ExcValue!$A$8:$A$2000&amp;ExcValue!$H$8:$H$2000,0))),"")</f>
        <v/>
      </c>
      <c r="M187" s="210" t="str">
        <f t="shared" si="11"/>
        <v/>
      </c>
      <c r="O187" s="207" t="str">
        <f>IF(ISNUMBER(PT_ExcValue!A187),PT_ExcValue!A187,"")</f>
        <v/>
      </c>
      <c r="P187" s="207" t="str">
        <f>IF(PT_ExcValue!C187=0,"",PT_ExcValue!B187/PT_ExcValue!C187)</f>
        <v/>
      </c>
      <c r="Q187" s="207" t="str">
        <f>IF(PT_ExcValue!E187=0,"",PT_ExcValue!D187/PT_ExcValue!E187)</f>
        <v/>
      </c>
      <c r="R187" s="207" t="str">
        <f>IF(PT_ExcValue!G187=0,"",PT_ExcValue!F187/PT_ExcValue!G187)</f>
        <v/>
      </c>
      <c r="S187" s="207" t="str">
        <f>IF(PT_ExcValue!I187=0,"",PT_ExcValue!H187/PT_ExcValue!I187)</f>
        <v/>
      </c>
    </row>
    <row r="188" spans="4:19" x14ac:dyDescent="0.25">
      <c r="D188" s="209" t="str">
        <f t="array" ref="D188">IFERROR(INDEX(ExcValue!$A$8:$A2186, MATCH(0,COUNTIF($D$1:D187,ExcValue!$A$8:$A2186), 0)),"")</f>
        <v/>
      </c>
      <c r="E188" s="207" t="str">
        <f>IFERROR(VLOOKUP(D188,ExcValue!A194:C2186,3,FALSE),"")</f>
        <v/>
      </c>
      <c r="F188" s="209" t="str">
        <f t="array" ref="F188">IFERROR(IF(D188="","",INDEX(ExcValue!$I$8:$I$2000, MATCH(D188&amp;23,ExcValue!$A$8:$A$2000&amp;ExcValue!$H$8:$H$2000,0))),"")</f>
        <v/>
      </c>
      <c r="G188" s="210" t="str">
        <f t="shared" si="8"/>
        <v/>
      </c>
      <c r="H188" s="209" t="str">
        <f t="array" ref="H188">IFERROR(IF(D188="","",INDEX(ExcValue!$I$8:$I$2000, MATCH(D188&amp;24,ExcValue!$A$8:$A$2000&amp;ExcValue!$H$8:$H$2000,0))),"")</f>
        <v/>
      </c>
      <c r="I188" s="210" t="str">
        <f t="shared" si="9"/>
        <v/>
      </c>
      <c r="J188" s="209" t="str">
        <f t="array" ref="J188">IFERROR(IF(D188="","",INDEX(ExcValue!$I$8:$I$2000, MATCH(D188&amp;74,ExcValue!$A$8:$A$2000&amp;ExcValue!$H$8:$H$2000,0))),"")</f>
        <v/>
      </c>
      <c r="K188" s="210" t="str">
        <f t="shared" si="10"/>
        <v/>
      </c>
      <c r="L188" s="209" t="str">
        <f t="array" ref="L188">IFERROR(IF(D188="","",INDEX(ExcValue!$I$8:$I$2000, MATCH(D188&amp;54,ExcValue!$A$8:$A$2000&amp;ExcValue!$H$8:$H$2000,0))),"")</f>
        <v/>
      </c>
      <c r="M188" s="210" t="str">
        <f t="shared" si="11"/>
        <v/>
      </c>
      <c r="O188" s="207" t="str">
        <f>IF(ISNUMBER(PT_ExcValue!A188),PT_ExcValue!A188,"")</f>
        <v/>
      </c>
      <c r="P188" s="207" t="str">
        <f>IF(PT_ExcValue!C188=0,"",PT_ExcValue!B188/PT_ExcValue!C188)</f>
        <v/>
      </c>
      <c r="Q188" s="207" t="str">
        <f>IF(PT_ExcValue!E188=0,"",PT_ExcValue!D188/PT_ExcValue!E188)</f>
        <v/>
      </c>
      <c r="R188" s="207" t="str">
        <f>IF(PT_ExcValue!G188=0,"",PT_ExcValue!F188/PT_ExcValue!G188)</f>
        <v/>
      </c>
      <c r="S188" s="207" t="str">
        <f>IF(PT_ExcValue!I188=0,"",PT_ExcValue!H188/PT_ExcValue!I188)</f>
        <v/>
      </c>
    </row>
    <row r="189" spans="4:19" x14ac:dyDescent="0.25">
      <c r="D189" s="209" t="str">
        <f t="array" ref="D189">IFERROR(INDEX(ExcValue!$A$8:$A2187, MATCH(0,COUNTIF($D$1:D188,ExcValue!$A$8:$A2187), 0)),"")</f>
        <v/>
      </c>
      <c r="E189" s="207" t="str">
        <f>IFERROR(VLOOKUP(D189,ExcValue!A195:C2187,3,FALSE),"")</f>
        <v/>
      </c>
      <c r="F189" s="209" t="str">
        <f t="array" ref="F189">IFERROR(IF(D189="","",INDEX(ExcValue!$I$8:$I$2000, MATCH(D189&amp;23,ExcValue!$A$8:$A$2000&amp;ExcValue!$H$8:$H$2000,0))),"")</f>
        <v/>
      </c>
      <c r="G189" s="210" t="str">
        <f t="shared" si="8"/>
        <v/>
      </c>
      <c r="H189" s="209" t="str">
        <f t="array" ref="H189">IFERROR(IF(D189="","",INDEX(ExcValue!$I$8:$I$2000, MATCH(D189&amp;24,ExcValue!$A$8:$A$2000&amp;ExcValue!$H$8:$H$2000,0))),"")</f>
        <v/>
      </c>
      <c r="I189" s="210" t="str">
        <f t="shared" si="9"/>
        <v/>
      </c>
      <c r="J189" s="209" t="str">
        <f t="array" ref="J189">IFERROR(IF(D189="","",INDEX(ExcValue!$I$8:$I$2000, MATCH(D189&amp;74,ExcValue!$A$8:$A$2000&amp;ExcValue!$H$8:$H$2000,0))),"")</f>
        <v/>
      </c>
      <c r="K189" s="210" t="str">
        <f t="shared" si="10"/>
        <v/>
      </c>
      <c r="L189" s="209" t="str">
        <f t="array" ref="L189">IFERROR(IF(D189="","",INDEX(ExcValue!$I$8:$I$2000, MATCH(D189&amp;54,ExcValue!$A$8:$A$2000&amp;ExcValue!$H$8:$H$2000,0))),"")</f>
        <v/>
      </c>
      <c r="M189" s="210" t="str">
        <f t="shared" si="11"/>
        <v/>
      </c>
      <c r="O189" s="207" t="str">
        <f>IF(ISNUMBER(PT_ExcValue!A189),PT_ExcValue!A189,"")</f>
        <v/>
      </c>
      <c r="P189" s="207" t="str">
        <f>IF(PT_ExcValue!C189=0,"",PT_ExcValue!B189/PT_ExcValue!C189)</f>
        <v/>
      </c>
      <c r="Q189" s="207" t="str">
        <f>IF(PT_ExcValue!E189=0,"",PT_ExcValue!D189/PT_ExcValue!E189)</f>
        <v/>
      </c>
      <c r="R189" s="207" t="str">
        <f>IF(PT_ExcValue!G189=0,"",PT_ExcValue!F189/PT_ExcValue!G189)</f>
        <v/>
      </c>
      <c r="S189" s="207" t="str">
        <f>IF(PT_ExcValue!I189=0,"",PT_ExcValue!H189/PT_ExcValue!I189)</f>
        <v/>
      </c>
    </row>
    <row r="190" spans="4:19" x14ac:dyDescent="0.25">
      <c r="D190" s="209" t="str">
        <f t="array" ref="D190">IFERROR(INDEX(ExcValue!$A$8:$A2188, MATCH(0,COUNTIF($D$1:D189,ExcValue!$A$8:$A2188), 0)),"")</f>
        <v/>
      </c>
      <c r="E190" s="207" t="str">
        <f>IFERROR(VLOOKUP(D190,ExcValue!A196:C2188,3,FALSE),"")</f>
        <v/>
      </c>
      <c r="F190" s="209" t="str">
        <f t="array" ref="F190">IFERROR(IF(D190="","",INDEX(ExcValue!$I$8:$I$2000, MATCH(D190&amp;23,ExcValue!$A$8:$A$2000&amp;ExcValue!$H$8:$H$2000,0))),"")</f>
        <v/>
      </c>
      <c r="G190" s="210" t="str">
        <f t="shared" si="8"/>
        <v/>
      </c>
      <c r="H190" s="209" t="str">
        <f t="array" ref="H190">IFERROR(IF(D190="","",INDEX(ExcValue!$I$8:$I$2000, MATCH(D190&amp;24,ExcValue!$A$8:$A$2000&amp;ExcValue!$H$8:$H$2000,0))),"")</f>
        <v/>
      </c>
      <c r="I190" s="210" t="str">
        <f t="shared" si="9"/>
        <v/>
      </c>
      <c r="J190" s="209" t="str">
        <f t="array" ref="J190">IFERROR(IF(D190="","",INDEX(ExcValue!$I$8:$I$2000, MATCH(D190&amp;74,ExcValue!$A$8:$A$2000&amp;ExcValue!$H$8:$H$2000,0))),"")</f>
        <v/>
      </c>
      <c r="K190" s="210" t="str">
        <f t="shared" si="10"/>
        <v/>
      </c>
      <c r="L190" s="209" t="str">
        <f t="array" ref="L190">IFERROR(IF(D190="","",INDEX(ExcValue!$I$8:$I$2000, MATCH(D190&amp;54,ExcValue!$A$8:$A$2000&amp;ExcValue!$H$8:$H$2000,0))),"")</f>
        <v/>
      </c>
      <c r="M190" s="210" t="str">
        <f t="shared" si="11"/>
        <v/>
      </c>
      <c r="O190" s="207" t="str">
        <f>IF(ISNUMBER(PT_ExcValue!A190),PT_ExcValue!A190,"")</f>
        <v/>
      </c>
      <c r="P190" s="207" t="str">
        <f>IF(PT_ExcValue!C190=0,"",PT_ExcValue!B190/PT_ExcValue!C190)</f>
        <v/>
      </c>
      <c r="Q190" s="207" t="str">
        <f>IF(PT_ExcValue!E190=0,"",PT_ExcValue!D190/PT_ExcValue!E190)</f>
        <v/>
      </c>
      <c r="R190" s="207" t="str">
        <f>IF(PT_ExcValue!G190=0,"",PT_ExcValue!F190/PT_ExcValue!G190)</f>
        <v/>
      </c>
      <c r="S190" s="207" t="str">
        <f>IF(PT_ExcValue!I190=0,"",PT_ExcValue!H190/PT_ExcValue!I190)</f>
        <v/>
      </c>
    </row>
    <row r="191" spans="4:19" x14ac:dyDescent="0.25">
      <c r="D191" s="209" t="str">
        <f t="array" ref="D191">IFERROR(INDEX(ExcValue!$A$8:$A2189, MATCH(0,COUNTIF($D$1:D190,ExcValue!$A$8:$A2189), 0)),"")</f>
        <v/>
      </c>
      <c r="E191" s="207" t="str">
        <f>IFERROR(VLOOKUP(D191,ExcValue!A197:C2189,3,FALSE),"")</f>
        <v/>
      </c>
      <c r="F191" s="209" t="str">
        <f t="array" ref="F191">IFERROR(IF(D191="","",INDEX(ExcValue!$I$8:$I$2000, MATCH(D191&amp;23,ExcValue!$A$8:$A$2000&amp;ExcValue!$H$8:$H$2000,0))),"")</f>
        <v/>
      </c>
      <c r="G191" s="210" t="str">
        <f t="shared" si="8"/>
        <v/>
      </c>
      <c r="H191" s="209" t="str">
        <f t="array" ref="H191">IFERROR(IF(D191="","",INDEX(ExcValue!$I$8:$I$2000, MATCH(D191&amp;24,ExcValue!$A$8:$A$2000&amp;ExcValue!$H$8:$H$2000,0))),"")</f>
        <v/>
      </c>
      <c r="I191" s="210" t="str">
        <f t="shared" si="9"/>
        <v/>
      </c>
      <c r="J191" s="209" t="str">
        <f t="array" ref="J191">IFERROR(IF(D191="","",INDEX(ExcValue!$I$8:$I$2000, MATCH(D191&amp;74,ExcValue!$A$8:$A$2000&amp;ExcValue!$H$8:$H$2000,0))),"")</f>
        <v/>
      </c>
      <c r="K191" s="210" t="str">
        <f t="shared" si="10"/>
        <v/>
      </c>
      <c r="L191" s="209" t="str">
        <f t="array" ref="L191">IFERROR(IF(D191="","",INDEX(ExcValue!$I$8:$I$2000, MATCH(D191&amp;54,ExcValue!$A$8:$A$2000&amp;ExcValue!$H$8:$H$2000,0))),"")</f>
        <v/>
      </c>
      <c r="M191" s="210" t="str">
        <f t="shared" si="11"/>
        <v/>
      </c>
      <c r="O191" s="207" t="str">
        <f>IF(ISNUMBER(PT_ExcValue!A191),PT_ExcValue!A191,"")</f>
        <v/>
      </c>
      <c r="P191" s="207" t="str">
        <f>IF(PT_ExcValue!C191=0,"",PT_ExcValue!B191/PT_ExcValue!C191)</f>
        <v/>
      </c>
      <c r="Q191" s="207" t="str">
        <f>IF(PT_ExcValue!E191=0,"",PT_ExcValue!D191/PT_ExcValue!E191)</f>
        <v/>
      </c>
      <c r="R191" s="207" t="str">
        <f>IF(PT_ExcValue!G191=0,"",PT_ExcValue!F191/PT_ExcValue!G191)</f>
        <v/>
      </c>
      <c r="S191" s="207" t="str">
        <f>IF(PT_ExcValue!I191=0,"",PT_ExcValue!H191/PT_ExcValue!I191)</f>
        <v/>
      </c>
    </row>
    <row r="192" spans="4:19" x14ac:dyDescent="0.25">
      <c r="D192" s="209" t="str">
        <f t="array" ref="D192">IFERROR(INDEX(ExcValue!$A$8:$A2190, MATCH(0,COUNTIF($D$1:D191,ExcValue!$A$8:$A2190), 0)),"")</f>
        <v/>
      </c>
      <c r="E192" s="207" t="str">
        <f>IFERROR(VLOOKUP(D192,ExcValue!A198:C2190,3,FALSE),"")</f>
        <v/>
      </c>
      <c r="F192" s="209" t="str">
        <f t="array" ref="F192">IFERROR(IF(D192="","",INDEX(ExcValue!$I$8:$I$2000, MATCH(D192&amp;23,ExcValue!$A$8:$A$2000&amp;ExcValue!$H$8:$H$2000,0))),"")</f>
        <v/>
      </c>
      <c r="G192" s="210" t="str">
        <f t="shared" si="8"/>
        <v/>
      </c>
      <c r="H192" s="209" t="str">
        <f t="array" ref="H192">IFERROR(IF(D192="","",INDEX(ExcValue!$I$8:$I$2000, MATCH(D192&amp;24,ExcValue!$A$8:$A$2000&amp;ExcValue!$H$8:$H$2000,0))),"")</f>
        <v/>
      </c>
      <c r="I192" s="210" t="str">
        <f t="shared" si="9"/>
        <v/>
      </c>
      <c r="J192" s="209" t="str">
        <f t="array" ref="J192">IFERROR(IF(D192="","",INDEX(ExcValue!$I$8:$I$2000, MATCH(D192&amp;74,ExcValue!$A$8:$A$2000&amp;ExcValue!$H$8:$H$2000,0))),"")</f>
        <v/>
      </c>
      <c r="K192" s="210" t="str">
        <f t="shared" si="10"/>
        <v/>
      </c>
      <c r="L192" s="209" t="str">
        <f t="array" ref="L192">IFERROR(IF(D192="","",INDEX(ExcValue!$I$8:$I$2000, MATCH(D192&amp;54,ExcValue!$A$8:$A$2000&amp;ExcValue!$H$8:$H$2000,0))),"")</f>
        <v/>
      </c>
      <c r="M192" s="210" t="str">
        <f t="shared" si="11"/>
        <v/>
      </c>
      <c r="O192" s="207" t="str">
        <f>IF(ISNUMBER(PT_ExcValue!A192),PT_ExcValue!A192,"")</f>
        <v/>
      </c>
      <c r="P192" s="207" t="str">
        <f>IF(PT_ExcValue!C192=0,"",PT_ExcValue!B192/PT_ExcValue!C192)</f>
        <v/>
      </c>
      <c r="Q192" s="207" t="str">
        <f>IF(PT_ExcValue!E192=0,"",PT_ExcValue!D192/PT_ExcValue!E192)</f>
        <v/>
      </c>
      <c r="R192" s="207" t="str">
        <f>IF(PT_ExcValue!G192=0,"",PT_ExcValue!F192/PT_ExcValue!G192)</f>
        <v/>
      </c>
      <c r="S192" s="207" t="str">
        <f>IF(PT_ExcValue!I192=0,"",PT_ExcValue!H192/PT_ExcValue!I192)</f>
        <v/>
      </c>
    </row>
    <row r="193" spans="4:19" x14ac:dyDescent="0.25">
      <c r="D193" s="209" t="str">
        <f t="array" ref="D193">IFERROR(INDEX(ExcValue!$A$8:$A2191, MATCH(0,COUNTIF($D$1:D192,ExcValue!$A$8:$A2191), 0)),"")</f>
        <v/>
      </c>
      <c r="E193" s="207" t="str">
        <f>IFERROR(VLOOKUP(D193,ExcValue!A199:C2191,3,FALSE),"")</f>
        <v/>
      </c>
      <c r="F193" s="209" t="str">
        <f t="array" ref="F193">IFERROR(IF(D193="","",INDEX(ExcValue!$I$8:$I$2000, MATCH(D193&amp;23,ExcValue!$A$8:$A$2000&amp;ExcValue!$H$8:$H$2000,0))),"")</f>
        <v/>
      </c>
      <c r="G193" s="210" t="str">
        <f t="shared" si="8"/>
        <v/>
      </c>
      <c r="H193" s="209" t="str">
        <f t="array" ref="H193">IFERROR(IF(D193="","",INDEX(ExcValue!$I$8:$I$2000, MATCH(D193&amp;24,ExcValue!$A$8:$A$2000&amp;ExcValue!$H$8:$H$2000,0))),"")</f>
        <v/>
      </c>
      <c r="I193" s="210" t="str">
        <f t="shared" si="9"/>
        <v/>
      </c>
      <c r="J193" s="209" t="str">
        <f t="array" ref="J193">IFERROR(IF(D193="","",INDEX(ExcValue!$I$8:$I$2000, MATCH(D193&amp;74,ExcValue!$A$8:$A$2000&amp;ExcValue!$H$8:$H$2000,0))),"")</f>
        <v/>
      </c>
      <c r="K193" s="210" t="str">
        <f t="shared" si="10"/>
        <v/>
      </c>
      <c r="L193" s="209" t="str">
        <f t="array" ref="L193">IFERROR(IF(D193="","",INDEX(ExcValue!$I$8:$I$2000, MATCH(D193&amp;54,ExcValue!$A$8:$A$2000&amp;ExcValue!$H$8:$H$2000,0))),"")</f>
        <v/>
      </c>
      <c r="M193" s="210" t="str">
        <f t="shared" si="11"/>
        <v/>
      </c>
      <c r="O193" s="207" t="str">
        <f>IF(ISNUMBER(PT_ExcValue!A193),PT_ExcValue!A193,"")</f>
        <v/>
      </c>
      <c r="P193" s="207" t="str">
        <f>IF(PT_ExcValue!C193=0,"",PT_ExcValue!B193/PT_ExcValue!C193)</f>
        <v/>
      </c>
      <c r="Q193" s="207" t="str">
        <f>IF(PT_ExcValue!E193=0,"",PT_ExcValue!D193/PT_ExcValue!E193)</f>
        <v/>
      </c>
      <c r="R193" s="207" t="str">
        <f>IF(PT_ExcValue!G193=0,"",PT_ExcValue!F193/PT_ExcValue!G193)</f>
        <v/>
      </c>
      <c r="S193" s="207" t="str">
        <f>IF(PT_ExcValue!I193=0,"",PT_ExcValue!H193/PT_ExcValue!I193)</f>
        <v/>
      </c>
    </row>
    <row r="194" spans="4:19" x14ac:dyDescent="0.25">
      <c r="D194" s="209" t="str">
        <f t="array" ref="D194">IFERROR(INDEX(ExcValue!$A$8:$A2192, MATCH(0,COUNTIF($D$1:D193,ExcValue!$A$8:$A2192), 0)),"")</f>
        <v/>
      </c>
      <c r="E194" s="207" t="str">
        <f>IFERROR(VLOOKUP(D194,ExcValue!A200:C2192,3,FALSE),"")</f>
        <v/>
      </c>
      <c r="F194" s="209" t="str">
        <f t="array" ref="F194">IFERROR(IF(D194="","",INDEX(ExcValue!$I$8:$I$2000, MATCH(D194&amp;23,ExcValue!$A$8:$A$2000&amp;ExcValue!$H$8:$H$2000,0))),"")</f>
        <v/>
      </c>
      <c r="G194" s="210" t="str">
        <f t="shared" ref="G194:G257" si="12">IF(E194="","",IF(AND(F194&gt;0,F194&lt;&gt;""),1,0))</f>
        <v/>
      </c>
      <c r="H194" s="209" t="str">
        <f t="array" ref="H194">IFERROR(IF(D194="","",INDEX(ExcValue!$I$8:$I$2000, MATCH(D194&amp;24,ExcValue!$A$8:$A$2000&amp;ExcValue!$H$8:$H$2000,0))),"")</f>
        <v/>
      </c>
      <c r="I194" s="210" t="str">
        <f t="shared" ref="I194:I257" si="13">IF(E194="","",IF(AND(H194&gt;0,H194&lt;&gt;""),1,0))</f>
        <v/>
      </c>
      <c r="J194" s="209" t="str">
        <f t="array" ref="J194">IFERROR(IF(D194="","",INDEX(ExcValue!$I$8:$I$2000, MATCH(D194&amp;74,ExcValue!$A$8:$A$2000&amp;ExcValue!$H$8:$H$2000,0))),"")</f>
        <v/>
      </c>
      <c r="K194" s="210" t="str">
        <f t="shared" ref="K194:K257" si="14">IF(E194="","",IF(AND(J194&gt;0,J194&lt;&gt;""),1,0))</f>
        <v/>
      </c>
      <c r="L194" s="209" t="str">
        <f t="array" ref="L194">IFERROR(IF(D194="","",INDEX(ExcValue!$I$8:$I$2000, MATCH(D194&amp;54,ExcValue!$A$8:$A$2000&amp;ExcValue!$H$8:$H$2000,0))),"")</f>
        <v/>
      </c>
      <c r="M194" s="210" t="str">
        <f t="shared" ref="M194:M257" si="15">IF(E194="","",IF(AND(L194&gt;0,L194&lt;&gt;""),1,0))</f>
        <v/>
      </c>
      <c r="O194" s="207" t="str">
        <f>IF(ISNUMBER(PT_ExcValue!A194),PT_ExcValue!A194,"")</f>
        <v/>
      </c>
      <c r="P194" s="207" t="str">
        <f>IF(PT_ExcValue!C194=0,"",PT_ExcValue!B194/PT_ExcValue!C194)</f>
        <v/>
      </c>
      <c r="Q194" s="207" t="str">
        <f>IF(PT_ExcValue!E194=0,"",PT_ExcValue!D194/PT_ExcValue!E194)</f>
        <v/>
      </c>
      <c r="R194" s="207" t="str">
        <f>IF(PT_ExcValue!G194=0,"",PT_ExcValue!F194/PT_ExcValue!G194)</f>
        <v/>
      </c>
      <c r="S194" s="207" t="str">
        <f>IF(PT_ExcValue!I194=0,"",PT_ExcValue!H194/PT_ExcValue!I194)</f>
        <v/>
      </c>
    </row>
    <row r="195" spans="4:19" x14ac:dyDescent="0.25">
      <c r="D195" s="209" t="str">
        <f t="array" ref="D195">IFERROR(INDEX(ExcValue!$A$8:$A2193, MATCH(0,COUNTIF($D$1:D194,ExcValue!$A$8:$A2193), 0)),"")</f>
        <v/>
      </c>
      <c r="E195" s="207" t="str">
        <f>IFERROR(VLOOKUP(D195,ExcValue!A201:C2193,3,FALSE),"")</f>
        <v/>
      </c>
      <c r="F195" s="209" t="str">
        <f t="array" ref="F195">IFERROR(IF(D195="","",INDEX(ExcValue!$I$8:$I$2000, MATCH(D195&amp;23,ExcValue!$A$8:$A$2000&amp;ExcValue!$H$8:$H$2000,0))),"")</f>
        <v/>
      </c>
      <c r="G195" s="210" t="str">
        <f t="shared" si="12"/>
        <v/>
      </c>
      <c r="H195" s="209" t="str">
        <f t="array" ref="H195">IFERROR(IF(D195="","",INDEX(ExcValue!$I$8:$I$2000, MATCH(D195&amp;24,ExcValue!$A$8:$A$2000&amp;ExcValue!$H$8:$H$2000,0))),"")</f>
        <v/>
      </c>
      <c r="I195" s="210" t="str">
        <f t="shared" si="13"/>
        <v/>
      </c>
      <c r="J195" s="209" t="str">
        <f t="array" ref="J195">IFERROR(IF(D195="","",INDEX(ExcValue!$I$8:$I$2000, MATCH(D195&amp;74,ExcValue!$A$8:$A$2000&amp;ExcValue!$H$8:$H$2000,0))),"")</f>
        <v/>
      </c>
      <c r="K195" s="210" t="str">
        <f t="shared" si="14"/>
        <v/>
      </c>
      <c r="L195" s="209" t="str">
        <f t="array" ref="L195">IFERROR(IF(D195="","",INDEX(ExcValue!$I$8:$I$2000, MATCH(D195&amp;54,ExcValue!$A$8:$A$2000&amp;ExcValue!$H$8:$H$2000,0))),"")</f>
        <v/>
      </c>
      <c r="M195" s="210" t="str">
        <f t="shared" si="15"/>
        <v/>
      </c>
      <c r="O195" s="207" t="str">
        <f>IF(ISNUMBER(PT_ExcValue!A195),PT_ExcValue!A195,"")</f>
        <v/>
      </c>
      <c r="P195" s="207" t="str">
        <f>IF(PT_ExcValue!C195=0,"",PT_ExcValue!B195/PT_ExcValue!C195)</f>
        <v/>
      </c>
      <c r="Q195" s="207" t="str">
        <f>IF(PT_ExcValue!E195=0,"",PT_ExcValue!D195/PT_ExcValue!E195)</f>
        <v/>
      </c>
      <c r="R195" s="207" t="str">
        <f>IF(PT_ExcValue!G195=0,"",PT_ExcValue!F195/PT_ExcValue!G195)</f>
        <v/>
      </c>
      <c r="S195" s="207" t="str">
        <f>IF(PT_ExcValue!I195=0,"",PT_ExcValue!H195/PT_ExcValue!I195)</f>
        <v/>
      </c>
    </row>
    <row r="196" spans="4:19" x14ac:dyDescent="0.25">
      <c r="D196" s="209" t="str">
        <f t="array" ref="D196">IFERROR(INDEX(ExcValue!$A$8:$A2194, MATCH(0,COUNTIF($D$1:D195,ExcValue!$A$8:$A2194), 0)),"")</f>
        <v/>
      </c>
      <c r="E196" s="207" t="str">
        <f>IFERROR(VLOOKUP(D196,ExcValue!A202:C2194,3,FALSE),"")</f>
        <v/>
      </c>
      <c r="F196" s="209" t="str">
        <f t="array" ref="F196">IFERROR(IF(D196="","",INDEX(ExcValue!$I$8:$I$2000, MATCH(D196&amp;23,ExcValue!$A$8:$A$2000&amp;ExcValue!$H$8:$H$2000,0))),"")</f>
        <v/>
      </c>
      <c r="G196" s="210" t="str">
        <f t="shared" si="12"/>
        <v/>
      </c>
      <c r="H196" s="209" t="str">
        <f t="array" ref="H196">IFERROR(IF(D196="","",INDEX(ExcValue!$I$8:$I$2000, MATCH(D196&amp;24,ExcValue!$A$8:$A$2000&amp;ExcValue!$H$8:$H$2000,0))),"")</f>
        <v/>
      </c>
      <c r="I196" s="210" t="str">
        <f t="shared" si="13"/>
        <v/>
      </c>
      <c r="J196" s="209" t="str">
        <f t="array" ref="J196">IFERROR(IF(D196="","",INDEX(ExcValue!$I$8:$I$2000, MATCH(D196&amp;74,ExcValue!$A$8:$A$2000&amp;ExcValue!$H$8:$H$2000,0))),"")</f>
        <v/>
      </c>
      <c r="K196" s="210" t="str">
        <f t="shared" si="14"/>
        <v/>
      </c>
      <c r="L196" s="209" t="str">
        <f t="array" ref="L196">IFERROR(IF(D196="","",INDEX(ExcValue!$I$8:$I$2000, MATCH(D196&amp;54,ExcValue!$A$8:$A$2000&amp;ExcValue!$H$8:$H$2000,0))),"")</f>
        <v/>
      </c>
      <c r="M196" s="210" t="str">
        <f t="shared" si="15"/>
        <v/>
      </c>
      <c r="O196" s="207" t="str">
        <f>IF(ISNUMBER(PT_ExcValue!A196),PT_ExcValue!A196,"")</f>
        <v/>
      </c>
      <c r="P196" s="207" t="str">
        <f>IF(PT_ExcValue!C196=0,"",PT_ExcValue!B196/PT_ExcValue!C196)</f>
        <v/>
      </c>
      <c r="Q196" s="207" t="str">
        <f>IF(PT_ExcValue!E196=0,"",PT_ExcValue!D196/PT_ExcValue!E196)</f>
        <v/>
      </c>
      <c r="R196" s="207" t="str">
        <f>IF(PT_ExcValue!G196=0,"",PT_ExcValue!F196/PT_ExcValue!G196)</f>
        <v/>
      </c>
      <c r="S196" s="207" t="str">
        <f>IF(PT_ExcValue!I196=0,"",PT_ExcValue!H196/PT_ExcValue!I196)</f>
        <v/>
      </c>
    </row>
    <row r="197" spans="4:19" x14ac:dyDescent="0.25">
      <c r="D197" s="209" t="str">
        <f t="array" ref="D197">IFERROR(INDEX(ExcValue!$A$8:$A2195, MATCH(0,COUNTIF($D$1:D196,ExcValue!$A$8:$A2195), 0)),"")</f>
        <v/>
      </c>
      <c r="E197" s="207" t="str">
        <f>IFERROR(VLOOKUP(D197,ExcValue!A203:C2195,3,FALSE),"")</f>
        <v/>
      </c>
      <c r="F197" s="209" t="str">
        <f t="array" ref="F197">IFERROR(IF(D197="","",INDEX(ExcValue!$I$8:$I$2000, MATCH(D197&amp;23,ExcValue!$A$8:$A$2000&amp;ExcValue!$H$8:$H$2000,0))),"")</f>
        <v/>
      </c>
      <c r="G197" s="210" t="str">
        <f t="shared" si="12"/>
        <v/>
      </c>
      <c r="H197" s="209" t="str">
        <f t="array" ref="H197">IFERROR(IF(D197="","",INDEX(ExcValue!$I$8:$I$2000, MATCH(D197&amp;24,ExcValue!$A$8:$A$2000&amp;ExcValue!$H$8:$H$2000,0))),"")</f>
        <v/>
      </c>
      <c r="I197" s="210" t="str">
        <f t="shared" si="13"/>
        <v/>
      </c>
      <c r="J197" s="209" t="str">
        <f t="array" ref="J197">IFERROR(IF(D197="","",INDEX(ExcValue!$I$8:$I$2000, MATCH(D197&amp;74,ExcValue!$A$8:$A$2000&amp;ExcValue!$H$8:$H$2000,0))),"")</f>
        <v/>
      </c>
      <c r="K197" s="210" t="str">
        <f t="shared" si="14"/>
        <v/>
      </c>
      <c r="L197" s="209" t="str">
        <f t="array" ref="L197">IFERROR(IF(D197="","",INDEX(ExcValue!$I$8:$I$2000, MATCH(D197&amp;54,ExcValue!$A$8:$A$2000&amp;ExcValue!$H$8:$H$2000,0))),"")</f>
        <v/>
      </c>
      <c r="M197" s="210" t="str">
        <f t="shared" si="15"/>
        <v/>
      </c>
      <c r="O197" s="207" t="str">
        <f>IF(ISNUMBER(PT_ExcValue!A197),PT_ExcValue!A197,"")</f>
        <v/>
      </c>
      <c r="P197" s="207" t="str">
        <f>IF(PT_ExcValue!C197=0,"",PT_ExcValue!B197/PT_ExcValue!C197)</f>
        <v/>
      </c>
      <c r="Q197" s="207" t="str">
        <f>IF(PT_ExcValue!E197=0,"",PT_ExcValue!D197/PT_ExcValue!E197)</f>
        <v/>
      </c>
      <c r="R197" s="207" t="str">
        <f>IF(PT_ExcValue!G197=0,"",PT_ExcValue!F197/PT_ExcValue!G197)</f>
        <v/>
      </c>
      <c r="S197" s="207" t="str">
        <f>IF(PT_ExcValue!I197=0,"",PT_ExcValue!H197/PT_ExcValue!I197)</f>
        <v/>
      </c>
    </row>
    <row r="198" spans="4:19" x14ac:dyDescent="0.25">
      <c r="D198" s="209" t="str">
        <f t="array" ref="D198">IFERROR(INDEX(ExcValue!$A$8:$A2196, MATCH(0,COUNTIF($D$1:D197,ExcValue!$A$8:$A2196), 0)),"")</f>
        <v/>
      </c>
      <c r="E198" s="207" t="str">
        <f>IFERROR(VLOOKUP(D198,ExcValue!A204:C2196,3,FALSE),"")</f>
        <v/>
      </c>
      <c r="F198" s="209" t="str">
        <f t="array" ref="F198">IFERROR(IF(D198="","",INDEX(ExcValue!$I$8:$I$2000, MATCH(D198&amp;23,ExcValue!$A$8:$A$2000&amp;ExcValue!$H$8:$H$2000,0))),"")</f>
        <v/>
      </c>
      <c r="G198" s="210" t="str">
        <f t="shared" si="12"/>
        <v/>
      </c>
      <c r="H198" s="209" t="str">
        <f t="array" ref="H198">IFERROR(IF(D198="","",INDEX(ExcValue!$I$8:$I$2000, MATCH(D198&amp;24,ExcValue!$A$8:$A$2000&amp;ExcValue!$H$8:$H$2000,0))),"")</f>
        <v/>
      </c>
      <c r="I198" s="210" t="str">
        <f t="shared" si="13"/>
        <v/>
      </c>
      <c r="J198" s="209" t="str">
        <f t="array" ref="J198">IFERROR(IF(D198="","",INDEX(ExcValue!$I$8:$I$2000, MATCH(D198&amp;74,ExcValue!$A$8:$A$2000&amp;ExcValue!$H$8:$H$2000,0))),"")</f>
        <v/>
      </c>
      <c r="K198" s="210" t="str">
        <f t="shared" si="14"/>
        <v/>
      </c>
      <c r="L198" s="209" t="str">
        <f t="array" ref="L198">IFERROR(IF(D198="","",INDEX(ExcValue!$I$8:$I$2000, MATCH(D198&amp;54,ExcValue!$A$8:$A$2000&amp;ExcValue!$H$8:$H$2000,0))),"")</f>
        <v/>
      </c>
      <c r="M198" s="210" t="str">
        <f t="shared" si="15"/>
        <v/>
      </c>
      <c r="O198" s="207" t="str">
        <f>IF(ISNUMBER(PT_ExcValue!A198),PT_ExcValue!A198,"")</f>
        <v/>
      </c>
      <c r="P198" s="207" t="str">
        <f>IF(PT_ExcValue!C198=0,"",PT_ExcValue!B198/PT_ExcValue!C198)</f>
        <v/>
      </c>
      <c r="Q198" s="207" t="str">
        <f>IF(PT_ExcValue!E198=0,"",PT_ExcValue!D198/PT_ExcValue!E198)</f>
        <v/>
      </c>
      <c r="R198" s="207" t="str">
        <f>IF(PT_ExcValue!G198=0,"",PT_ExcValue!F198/PT_ExcValue!G198)</f>
        <v/>
      </c>
      <c r="S198" s="207" t="str">
        <f>IF(PT_ExcValue!I198=0,"",PT_ExcValue!H198/PT_ExcValue!I198)</f>
        <v/>
      </c>
    </row>
    <row r="199" spans="4:19" x14ac:dyDescent="0.25">
      <c r="D199" s="209" t="str">
        <f t="array" ref="D199">IFERROR(INDEX(ExcValue!$A$8:$A2197, MATCH(0,COUNTIF($D$1:D198,ExcValue!$A$8:$A2197), 0)),"")</f>
        <v/>
      </c>
      <c r="E199" s="207" t="str">
        <f>IFERROR(VLOOKUP(D199,ExcValue!A205:C2197,3,FALSE),"")</f>
        <v/>
      </c>
      <c r="F199" s="209" t="str">
        <f t="array" ref="F199">IFERROR(IF(D199="","",INDEX(ExcValue!$I$8:$I$2000, MATCH(D199&amp;23,ExcValue!$A$8:$A$2000&amp;ExcValue!$H$8:$H$2000,0))),"")</f>
        <v/>
      </c>
      <c r="G199" s="210" t="str">
        <f t="shared" si="12"/>
        <v/>
      </c>
      <c r="H199" s="209" t="str">
        <f t="array" ref="H199">IFERROR(IF(D199="","",INDEX(ExcValue!$I$8:$I$2000, MATCH(D199&amp;24,ExcValue!$A$8:$A$2000&amp;ExcValue!$H$8:$H$2000,0))),"")</f>
        <v/>
      </c>
      <c r="I199" s="210" t="str">
        <f t="shared" si="13"/>
        <v/>
      </c>
      <c r="J199" s="209" t="str">
        <f t="array" ref="J199">IFERROR(IF(D199="","",INDEX(ExcValue!$I$8:$I$2000, MATCH(D199&amp;74,ExcValue!$A$8:$A$2000&amp;ExcValue!$H$8:$H$2000,0))),"")</f>
        <v/>
      </c>
      <c r="K199" s="210" t="str">
        <f t="shared" si="14"/>
        <v/>
      </c>
      <c r="L199" s="209" t="str">
        <f t="array" ref="L199">IFERROR(IF(D199="","",INDEX(ExcValue!$I$8:$I$2000, MATCH(D199&amp;54,ExcValue!$A$8:$A$2000&amp;ExcValue!$H$8:$H$2000,0))),"")</f>
        <v/>
      </c>
      <c r="M199" s="210" t="str">
        <f t="shared" si="15"/>
        <v/>
      </c>
      <c r="O199" s="207" t="str">
        <f>IF(ISNUMBER(PT_ExcValue!A199),PT_ExcValue!A199,"")</f>
        <v/>
      </c>
      <c r="P199" s="207" t="str">
        <f>IF(PT_ExcValue!C199=0,"",PT_ExcValue!B199/PT_ExcValue!C199)</f>
        <v/>
      </c>
      <c r="Q199" s="207" t="str">
        <f>IF(PT_ExcValue!E199=0,"",PT_ExcValue!D199/PT_ExcValue!E199)</f>
        <v/>
      </c>
      <c r="R199" s="207" t="str">
        <f>IF(PT_ExcValue!G199=0,"",PT_ExcValue!F199/PT_ExcValue!G199)</f>
        <v/>
      </c>
      <c r="S199" s="207" t="str">
        <f>IF(PT_ExcValue!I199=0,"",PT_ExcValue!H199/PT_ExcValue!I199)</f>
        <v/>
      </c>
    </row>
    <row r="200" spans="4:19" x14ac:dyDescent="0.25">
      <c r="D200" s="209" t="str">
        <f t="array" ref="D200">IFERROR(INDEX(ExcValue!$A$8:$A2198, MATCH(0,COUNTIF($D$1:D199,ExcValue!$A$8:$A2198), 0)),"")</f>
        <v/>
      </c>
      <c r="E200" s="207" t="str">
        <f>IFERROR(VLOOKUP(D200,ExcValue!A206:C2198,3,FALSE),"")</f>
        <v/>
      </c>
      <c r="F200" s="209" t="str">
        <f t="array" ref="F200">IFERROR(IF(D200="","",INDEX(ExcValue!$I$8:$I$2000, MATCH(D200&amp;23,ExcValue!$A$8:$A$2000&amp;ExcValue!$H$8:$H$2000,0))),"")</f>
        <v/>
      </c>
      <c r="G200" s="210" t="str">
        <f t="shared" si="12"/>
        <v/>
      </c>
      <c r="H200" s="209" t="str">
        <f t="array" ref="H200">IFERROR(IF(D200="","",INDEX(ExcValue!$I$8:$I$2000, MATCH(D200&amp;24,ExcValue!$A$8:$A$2000&amp;ExcValue!$H$8:$H$2000,0))),"")</f>
        <v/>
      </c>
      <c r="I200" s="210" t="str">
        <f t="shared" si="13"/>
        <v/>
      </c>
      <c r="J200" s="209" t="str">
        <f t="array" ref="J200">IFERROR(IF(D200="","",INDEX(ExcValue!$I$8:$I$2000, MATCH(D200&amp;74,ExcValue!$A$8:$A$2000&amp;ExcValue!$H$8:$H$2000,0))),"")</f>
        <v/>
      </c>
      <c r="K200" s="210" t="str">
        <f t="shared" si="14"/>
        <v/>
      </c>
      <c r="L200" s="209" t="str">
        <f t="array" ref="L200">IFERROR(IF(D200="","",INDEX(ExcValue!$I$8:$I$2000, MATCH(D200&amp;54,ExcValue!$A$8:$A$2000&amp;ExcValue!$H$8:$H$2000,0))),"")</f>
        <v/>
      </c>
      <c r="M200" s="210" t="str">
        <f t="shared" si="15"/>
        <v/>
      </c>
      <c r="O200" s="207" t="str">
        <f>IF(ISNUMBER(PT_ExcValue!A200),PT_ExcValue!A200,"")</f>
        <v/>
      </c>
      <c r="P200" s="207" t="str">
        <f>IF(PT_ExcValue!C200=0,"",PT_ExcValue!B200/PT_ExcValue!C200)</f>
        <v/>
      </c>
      <c r="Q200" s="207" t="str">
        <f>IF(PT_ExcValue!E200=0,"",PT_ExcValue!D200/PT_ExcValue!E200)</f>
        <v/>
      </c>
      <c r="R200" s="207" t="str">
        <f>IF(PT_ExcValue!G200=0,"",PT_ExcValue!F200/PT_ExcValue!G200)</f>
        <v/>
      </c>
      <c r="S200" s="207" t="str">
        <f>IF(PT_ExcValue!I200=0,"",PT_ExcValue!H200/PT_ExcValue!I200)</f>
        <v/>
      </c>
    </row>
    <row r="201" spans="4:19" x14ac:dyDescent="0.25">
      <c r="D201" s="209" t="str">
        <f t="array" ref="D201">IFERROR(INDEX(ExcValue!$A$8:$A2199, MATCH(0,COUNTIF($D$1:D200,ExcValue!$A$8:$A2199), 0)),"")</f>
        <v/>
      </c>
      <c r="E201" s="207" t="str">
        <f>IFERROR(VLOOKUP(D201,ExcValue!A207:C2199,3,FALSE),"")</f>
        <v/>
      </c>
      <c r="F201" s="209" t="str">
        <f t="array" ref="F201">IFERROR(IF(D201="","",INDEX(ExcValue!$I$8:$I$2000, MATCH(D201&amp;23,ExcValue!$A$8:$A$2000&amp;ExcValue!$H$8:$H$2000,0))),"")</f>
        <v/>
      </c>
      <c r="G201" s="210" t="str">
        <f t="shared" si="12"/>
        <v/>
      </c>
      <c r="H201" s="209" t="str">
        <f t="array" ref="H201">IFERROR(IF(D201="","",INDEX(ExcValue!$I$8:$I$2000, MATCH(D201&amp;24,ExcValue!$A$8:$A$2000&amp;ExcValue!$H$8:$H$2000,0))),"")</f>
        <v/>
      </c>
      <c r="I201" s="210" t="str">
        <f t="shared" si="13"/>
        <v/>
      </c>
      <c r="J201" s="209" t="str">
        <f t="array" ref="J201">IFERROR(IF(D201="","",INDEX(ExcValue!$I$8:$I$2000, MATCH(D201&amp;74,ExcValue!$A$8:$A$2000&amp;ExcValue!$H$8:$H$2000,0))),"")</f>
        <v/>
      </c>
      <c r="K201" s="210" t="str">
        <f t="shared" si="14"/>
        <v/>
      </c>
      <c r="L201" s="209" t="str">
        <f t="array" ref="L201">IFERROR(IF(D201="","",INDEX(ExcValue!$I$8:$I$2000, MATCH(D201&amp;54,ExcValue!$A$8:$A$2000&amp;ExcValue!$H$8:$H$2000,0))),"")</f>
        <v/>
      </c>
      <c r="M201" s="210" t="str">
        <f t="shared" si="15"/>
        <v/>
      </c>
      <c r="O201" s="207" t="str">
        <f>IF(ISNUMBER(PT_ExcValue!A201),PT_ExcValue!A201,"")</f>
        <v/>
      </c>
      <c r="P201" s="207" t="str">
        <f>IF(PT_ExcValue!C201=0,"",PT_ExcValue!B201/PT_ExcValue!C201)</f>
        <v/>
      </c>
      <c r="Q201" s="207" t="str">
        <f>IF(PT_ExcValue!E201=0,"",PT_ExcValue!D201/PT_ExcValue!E201)</f>
        <v/>
      </c>
      <c r="R201" s="207" t="str">
        <f>IF(PT_ExcValue!G201=0,"",PT_ExcValue!F201/PT_ExcValue!G201)</f>
        <v/>
      </c>
      <c r="S201" s="207" t="str">
        <f>IF(PT_ExcValue!I201=0,"",PT_ExcValue!H201/PT_ExcValue!I201)</f>
        <v/>
      </c>
    </row>
    <row r="202" spans="4:19" x14ac:dyDescent="0.25">
      <c r="D202" s="209" t="str">
        <f t="array" ref="D202">IFERROR(INDEX(ExcValue!$A$8:$A2200, MATCH(0,COUNTIF($D$1:D201,ExcValue!$A$8:$A2200), 0)),"")</f>
        <v/>
      </c>
      <c r="E202" s="207" t="str">
        <f>IFERROR(VLOOKUP(D202,ExcValue!A208:C2200,3,FALSE),"")</f>
        <v/>
      </c>
      <c r="F202" s="209" t="str">
        <f t="array" ref="F202">IFERROR(IF(D202="","",INDEX(ExcValue!$I$8:$I$2000, MATCH(D202&amp;23,ExcValue!$A$8:$A$2000&amp;ExcValue!$H$8:$H$2000,0))),"")</f>
        <v/>
      </c>
      <c r="G202" s="210" t="str">
        <f t="shared" si="12"/>
        <v/>
      </c>
      <c r="H202" s="209" t="str">
        <f t="array" ref="H202">IFERROR(IF(D202="","",INDEX(ExcValue!$I$8:$I$2000, MATCH(D202&amp;24,ExcValue!$A$8:$A$2000&amp;ExcValue!$H$8:$H$2000,0))),"")</f>
        <v/>
      </c>
      <c r="I202" s="210" t="str">
        <f t="shared" si="13"/>
        <v/>
      </c>
      <c r="J202" s="209" t="str">
        <f t="array" ref="J202">IFERROR(IF(D202="","",INDEX(ExcValue!$I$8:$I$2000, MATCH(D202&amp;74,ExcValue!$A$8:$A$2000&amp;ExcValue!$H$8:$H$2000,0))),"")</f>
        <v/>
      </c>
      <c r="K202" s="210" t="str">
        <f t="shared" si="14"/>
        <v/>
      </c>
      <c r="L202" s="209" t="str">
        <f t="array" ref="L202">IFERROR(IF(D202="","",INDEX(ExcValue!$I$8:$I$2000, MATCH(D202&amp;54,ExcValue!$A$8:$A$2000&amp;ExcValue!$H$8:$H$2000,0))),"")</f>
        <v/>
      </c>
      <c r="M202" s="210" t="str">
        <f t="shared" si="15"/>
        <v/>
      </c>
      <c r="O202" s="207" t="str">
        <f>IF(ISNUMBER(PT_ExcValue!A202),PT_ExcValue!A202,"")</f>
        <v/>
      </c>
      <c r="P202" s="207" t="str">
        <f>IF(PT_ExcValue!C202=0,"",PT_ExcValue!B202/PT_ExcValue!C202)</f>
        <v/>
      </c>
      <c r="Q202" s="207" t="str">
        <f>IF(PT_ExcValue!E202=0,"",PT_ExcValue!D202/PT_ExcValue!E202)</f>
        <v/>
      </c>
      <c r="R202" s="207" t="str">
        <f>IF(PT_ExcValue!G202=0,"",PT_ExcValue!F202/PT_ExcValue!G202)</f>
        <v/>
      </c>
      <c r="S202" s="207" t="str">
        <f>IF(PT_ExcValue!I202=0,"",PT_ExcValue!H202/PT_ExcValue!I202)</f>
        <v/>
      </c>
    </row>
    <row r="203" spans="4:19" x14ac:dyDescent="0.25">
      <c r="D203" s="209" t="str">
        <f t="array" ref="D203">IFERROR(INDEX(ExcValue!$A$8:$A2201, MATCH(0,COUNTIF($D$1:D202,ExcValue!$A$8:$A2201), 0)),"")</f>
        <v/>
      </c>
      <c r="E203" s="207" t="str">
        <f>IFERROR(VLOOKUP(D203,ExcValue!A209:C2201,3,FALSE),"")</f>
        <v/>
      </c>
      <c r="F203" s="209" t="str">
        <f t="array" ref="F203">IFERROR(IF(D203="","",INDEX(ExcValue!$I$8:$I$2000, MATCH(D203&amp;23,ExcValue!$A$8:$A$2000&amp;ExcValue!$H$8:$H$2000,0))),"")</f>
        <v/>
      </c>
      <c r="G203" s="210" t="str">
        <f t="shared" si="12"/>
        <v/>
      </c>
      <c r="H203" s="209" t="str">
        <f t="array" ref="H203">IFERROR(IF(D203="","",INDEX(ExcValue!$I$8:$I$2000, MATCH(D203&amp;24,ExcValue!$A$8:$A$2000&amp;ExcValue!$H$8:$H$2000,0))),"")</f>
        <v/>
      </c>
      <c r="I203" s="210" t="str">
        <f t="shared" si="13"/>
        <v/>
      </c>
      <c r="J203" s="209" t="str">
        <f t="array" ref="J203">IFERROR(IF(D203="","",INDEX(ExcValue!$I$8:$I$2000, MATCH(D203&amp;74,ExcValue!$A$8:$A$2000&amp;ExcValue!$H$8:$H$2000,0))),"")</f>
        <v/>
      </c>
      <c r="K203" s="210" t="str">
        <f t="shared" si="14"/>
        <v/>
      </c>
      <c r="L203" s="209" t="str">
        <f t="array" ref="L203">IFERROR(IF(D203="","",INDEX(ExcValue!$I$8:$I$2000, MATCH(D203&amp;54,ExcValue!$A$8:$A$2000&amp;ExcValue!$H$8:$H$2000,0))),"")</f>
        <v/>
      </c>
      <c r="M203" s="210" t="str">
        <f t="shared" si="15"/>
        <v/>
      </c>
      <c r="O203" s="207" t="str">
        <f>IF(ISNUMBER(PT_ExcValue!A203),PT_ExcValue!A203,"")</f>
        <v/>
      </c>
      <c r="P203" s="207" t="str">
        <f>IF(PT_ExcValue!C203=0,"",PT_ExcValue!B203/PT_ExcValue!C203)</f>
        <v/>
      </c>
      <c r="Q203" s="207" t="str">
        <f>IF(PT_ExcValue!E203=0,"",PT_ExcValue!D203/PT_ExcValue!E203)</f>
        <v/>
      </c>
      <c r="R203" s="207" t="str">
        <f>IF(PT_ExcValue!G203=0,"",PT_ExcValue!F203/PT_ExcValue!G203)</f>
        <v/>
      </c>
      <c r="S203" s="207" t="str">
        <f>IF(PT_ExcValue!I203=0,"",PT_ExcValue!H203/PT_ExcValue!I203)</f>
        <v/>
      </c>
    </row>
    <row r="204" spans="4:19" x14ac:dyDescent="0.25">
      <c r="D204" s="209" t="str">
        <f t="array" ref="D204">IFERROR(INDEX(ExcValue!$A$8:$A2202, MATCH(0,COUNTIF($D$1:D203,ExcValue!$A$8:$A2202), 0)),"")</f>
        <v/>
      </c>
      <c r="E204" s="207" t="str">
        <f>IFERROR(VLOOKUP(D204,ExcValue!A210:C2202,3,FALSE),"")</f>
        <v/>
      </c>
      <c r="F204" s="209" t="str">
        <f t="array" ref="F204">IFERROR(IF(D204="","",INDEX(ExcValue!$I$8:$I$2000, MATCH(D204&amp;23,ExcValue!$A$8:$A$2000&amp;ExcValue!$H$8:$H$2000,0))),"")</f>
        <v/>
      </c>
      <c r="G204" s="210" t="str">
        <f t="shared" si="12"/>
        <v/>
      </c>
      <c r="H204" s="209" t="str">
        <f t="array" ref="H204">IFERROR(IF(D204="","",INDEX(ExcValue!$I$8:$I$2000, MATCH(D204&amp;24,ExcValue!$A$8:$A$2000&amp;ExcValue!$H$8:$H$2000,0))),"")</f>
        <v/>
      </c>
      <c r="I204" s="210" t="str">
        <f t="shared" si="13"/>
        <v/>
      </c>
      <c r="J204" s="209" t="str">
        <f t="array" ref="J204">IFERROR(IF(D204="","",INDEX(ExcValue!$I$8:$I$2000, MATCH(D204&amp;74,ExcValue!$A$8:$A$2000&amp;ExcValue!$H$8:$H$2000,0))),"")</f>
        <v/>
      </c>
      <c r="K204" s="210" t="str">
        <f t="shared" si="14"/>
        <v/>
      </c>
      <c r="L204" s="209" t="str">
        <f t="array" ref="L204">IFERROR(IF(D204="","",INDEX(ExcValue!$I$8:$I$2000, MATCH(D204&amp;54,ExcValue!$A$8:$A$2000&amp;ExcValue!$H$8:$H$2000,0))),"")</f>
        <v/>
      </c>
      <c r="M204" s="210" t="str">
        <f t="shared" si="15"/>
        <v/>
      </c>
      <c r="O204" s="207" t="str">
        <f>IF(ISNUMBER(PT_ExcValue!A204),PT_ExcValue!A204,"")</f>
        <v/>
      </c>
      <c r="P204" s="207" t="str">
        <f>IF(PT_ExcValue!C204=0,"",PT_ExcValue!B204/PT_ExcValue!C204)</f>
        <v/>
      </c>
      <c r="Q204" s="207" t="str">
        <f>IF(PT_ExcValue!E204=0,"",PT_ExcValue!D204/PT_ExcValue!E204)</f>
        <v/>
      </c>
      <c r="R204" s="207" t="str">
        <f>IF(PT_ExcValue!G204=0,"",PT_ExcValue!F204/PT_ExcValue!G204)</f>
        <v/>
      </c>
      <c r="S204" s="207" t="str">
        <f>IF(PT_ExcValue!I204=0,"",PT_ExcValue!H204/PT_ExcValue!I204)</f>
        <v/>
      </c>
    </row>
    <row r="205" spans="4:19" x14ac:dyDescent="0.25">
      <c r="D205" s="209" t="str">
        <f t="array" ref="D205">IFERROR(INDEX(ExcValue!$A$8:$A2203, MATCH(0,COUNTIF($D$1:D204,ExcValue!$A$8:$A2203), 0)),"")</f>
        <v/>
      </c>
      <c r="E205" s="207" t="str">
        <f>IFERROR(VLOOKUP(D205,ExcValue!A211:C2203,3,FALSE),"")</f>
        <v/>
      </c>
      <c r="F205" s="209" t="str">
        <f t="array" ref="F205">IFERROR(IF(D205="","",INDEX(ExcValue!$I$8:$I$2000, MATCH(D205&amp;23,ExcValue!$A$8:$A$2000&amp;ExcValue!$H$8:$H$2000,0))),"")</f>
        <v/>
      </c>
      <c r="G205" s="210" t="str">
        <f t="shared" si="12"/>
        <v/>
      </c>
      <c r="H205" s="209" t="str">
        <f t="array" ref="H205">IFERROR(IF(D205="","",INDEX(ExcValue!$I$8:$I$2000, MATCH(D205&amp;24,ExcValue!$A$8:$A$2000&amp;ExcValue!$H$8:$H$2000,0))),"")</f>
        <v/>
      </c>
      <c r="I205" s="210" t="str">
        <f t="shared" si="13"/>
        <v/>
      </c>
      <c r="J205" s="209" t="str">
        <f t="array" ref="J205">IFERROR(IF(D205="","",INDEX(ExcValue!$I$8:$I$2000, MATCH(D205&amp;74,ExcValue!$A$8:$A$2000&amp;ExcValue!$H$8:$H$2000,0))),"")</f>
        <v/>
      </c>
      <c r="K205" s="210" t="str">
        <f t="shared" si="14"/>
        <v/>
      </c>
      <c r="L205" s="209" t="str">
        <f t="array" ref="L205">IFERROR(IF(D205="","",INDEX(ExcValue!$I$8:$I$2000, MATCH(D205&amp;54,ExcValue!$A$8:$A$2000&amp;ExcValue!$H$8:$H$2000,0))),"")</f>
        <v/>
      </c>
      <c r="M205" s="210" t="str">
        <f t="shared" si="15"/>
        <v/>
      </c>
      <c r="O205" s="207" t="str">
        <f>IF(ISNUMBER(PT_ExcValue!A205),PT_ExcValue!A205,"")</f>
        <v/>
      </c>
      <c r="P205" s="207" t="str">
        <f>IF(PT_ExcValue!C205=0,"",PT_ExcValue!B205/PT_ExcValue!C205)</f>
        <v/>
      </c>
      <c r="Q205" s="207" t="str">
        <f>IF(PT_ExcValue!E205=0,"",PT_ExcValue!D205/PT_ExcValue!E205)</f>
        <v/>
      </c>
      <c r="R205" s="207" t="str">
        <f>IF(PT_ExcValue!G205=0,"",PT_ExcValue!F205/PT_ExcValue!G205)</f>
        <v/>
      </c>
      <c r="S205" s="207" t="str">
        <f>IF(PT_ExcValue!I205=0,"",PT_ExcValue!H205/PT_ExcValue!I205)</f>
        <v/>
      </c>
    </row>
    <row r="206" spans="4:19" x14ac:dyDescent="0.25">
      <c r="D206" s="209" t="str">
        <f t="array" ref="D206">IFERROR(INDEX(ExcValue!$A$8:$A2204, MATCH(0,COUNTIF($D$1:D205,ExcValue!$A$8:$A2204), 0)),"")</f>
        <v/>
      </c>
      <c r="E206" s="207" t="str">
        <f>IFERROR(VLOOKUP(D206,ExcValue!A212:C2204,3,FALSE),"")</f>
        <v/>
      </c>
      <c r="F206" s="209" t="str">
        <f t="array" ref="F206">IFERROR(IF(D206="","",INDEX(ExcValue!$I$8:$I$2000, MATCH(D206&amp;23,ExcValue!$A$8:$A$2000&amp;ExcValue!$H$8:$H$2000,0))),"")</f>
        <v/>
      </c>
      <c r="G206" s="210" t="str">
        <f t="shared" si="12"/>
        <v/>
      </c>
      <c r="H206" s="209" t="str">
        <f t="array" ref="H206">IFERROR(IF(D206="","",INDEX(ExcValue!$I$8:$I$2000, MATCH(D206&amp;24,ExcValue!$A$8:$A$2000&amp;ExcValue!$H$8:$H$2000,0))),"")</f>
        <v/>
      </c>
      <c r="I206" s="210" t="str">
        <f t="shared" si="13"/>
        <v/>
      </c>
      <c r="J206" s="209" t="str">
        <f t="array" ref="J206">IFERROR(IF(D206="","",INDEX(ExcValue!$I$8:$I$2000, MATCH(D206&amp;74,ExcValue!$A$8:$A$2000&amp;ExcValue!$H$8:$H$2000,0))),"")</f>
        <v/>
      </c>
      <c r="K206" s="210" t="str">
        <f t="shared" si="14"/>
        <v/>
      </c>
      <c r="L206" s="209" t="str">
        <f t="array" ref="L206">IFERROR(IF(D206="","",INDEX(ExcValue!$I$8:$I$2000, MATCH(D206&amp;54,ExcValue!$A$8:$A$2000&amp;ExcValue!$H$8:$H$2000,0))),"")</f>
        <v/>
      </c>
      <c r="M206" s="210" t="str">
        <f t="shared" si="15"/>
        <v/>
      </c>
      <c r="O206" s="207" t="str">
        <f>IF(ISNUMBER(PT_ExcValue!A206),PT_ExcValue!A206,"")</f>
        <v/>
      </c>
      <c r="P206" s="207" t="str">
        <f>IF(PT_ExcValue!C206=0,"",PT_ExcValue!B206/PT_ExcValue!C206)</f>
        <v/>
      </c>
      <c r="Q206" s="207" t="str">
        <f>IF(PT_ExcValue!E206=0,"",PT_ExcValue!D206/PT_ExcValue!E206)</f>
        <v/>
      </c>
      <c r="R206" s="207" t="str">
        <f>IF(PT_ExcValue!G206=0,"",PT_ExcValue!F206/PT_ExcValue!G206)</f>
        <v/>
      </c>
      <c r="S206" s="207" t="str">
        <f>IF(PT_ExcValue!I206=0,"",PT_ExcValue!H206/PT_ExcValue!I206)</f>
        <v/>
      </c>
    </row>
    <row r="207" spans="4:19" x14ac:dyDescent="0.25">
      <c r="D207" s="209" t="str">
        <f t="array" ref="D207">IFERROR(INDEX(ExcValue!$A$8:$A2205, MATCH(0,COUNTIF($D$1:D206,ExcValue!$A$8:$A2205), 0)),"")</f>
        <v/>
      </c>
      <c r="E207" s="207" t="str">
        <f>IFERROR(VLOOKUP(D207,ExcValue!A213:C2205,3,FALSE),"")</f>
        <v/>
      </c>
      <c r="F207" s="209" t="str">
        <f t="array" ref="F207">IFERROR(IF(D207="","",INDEX(ExcValue!$I$8:$I$2000, MATCH(D207&amp;23,ExcValue!$A$8:$A$2000&amp;ExcValue!$H$8:$H$2000,0))),"")</f>
        <v/>
      </c>
      <c r="G207" s="210" t="str">
        <f t="shared" si="12"/>
        <v/>
      </c>
      <c r="H207" s="209" t="str">
        <f t="array" ref="H207">IFERROR(IF(D207="","",INDEX(ExcValue!$I$8:$I$2000, MATCH(D207&amp;24,ExcValue!$A$8:$A$2000&amp;ExcValue!$H$8:$H$2000,0))),"")</f>
        <v/>
      </c>
      <c r="I207" s="210" t="str">
        <f t="shared" si="13"/>
        <v/>
      </c>
      <c r="J207" s="209" t="str">
        <f t="array" ref="J207">IFERROR(IF(D207="","",INDEX(ExcValue!$I$8:$I$2000, MATCH(D207&amp;74,ExcValue!$A$8:$A$2000&amp;ExcValue!$H$8:$H$2000,0))),"")</f>
        <v/>
      </c>
      <c r="K207" s="210" t="str">
        <f t="shared" si="14"/>
        <v/>
      </c>
      <c r="L207" s="209" t="str">
        <f t="array" ref="L207">IFERROR(IF(D207="","",INDEX(ExcValue!$I$8:$I$2000, MATCH(D207&amp;54,ExcValue!$A$8:$A$2000&amp;ExcValue!$H$8:$H$2000,0))),"")</f>
        <v/>
      </c>
      <c r="M207" s="210" t="str">
        <f t="shared" si="15"/>
        <v/>
      </c>
      <c r="O207" s="207" t="str">
        <f>IF(ISNUMBER(PT_ExcValue!A207),PT_ExcValue!A207,"")</f>
        <v/>
      </c>
      <c r="P207" s="207" t="str">
        <f>IF(PT_ExcValue!C207=0,"",PT_ExcValue!B207/PT_ExcValue!C207)</f>
        <v/>
      </c>
      <c r="Q207" s="207" t="str">
        <f>IF(PT_ExcValue!E207=0,"",PT_ExcValue!D207/PT_ExcValue!E207)</f>
        <v/>
      </c>
      <c r="R207" s="207" t="str">
        <f>IF(PT_ExcValue!G207=0,"",PT_ExcValue!F207/PT_ExcValue!G207)</f>
        <v/>
      </c>
      <c r="S207" s="207" t="str">
        <f>IF(PT_ExcValue!I207=0,"",PT_ExcValue!H207/PT_ExcValue!I207)</f>
        <v/>
      </c>
    </row>
    <row r="208" spans="4:19" x14ac:dyDescent="0.25">
      <c r="D208" s="209" t="str">
        <f t="array" ref="D208">IFERROR(INDEX(ExcValue!$A$8:$A2206, MATCH(0,COUNTIF($D$1:D207,ExcValue!$A$8:$A2206), 0)),"")</f>
        <v/>
      </c>
      <c r="E208" s="207" t="str">
        <f>IFERROR(VLOOKUP(D208,ExcValue!A214:C2206,3,FALSE),"")</f>
        <v/>
      </c>
      <c r="F208" s="209" t="str">
        <f t="array" ref="F208">IFERROR(IF(D208="","",INDEX(ExcValue!$I$8:$I$2000, MATCH(D208&amp;23,ExcValue!$A$8:$A$2000&amp;ExcValue!$H$8:$H$2000,0))),"")</f>
        <v/>
      </c>
      <c r="G208" s="210" t="str">
        <f t="shared" si="12"/>
        <v/>
      </c>
      <c r="H208" s="209" t="str">
        <f t="array" ref="H208">IFERROR(IF(D208="","",INDEX(ExcValue!$I$8:$I$2000, MATCH(D208&amp;24,ExcValue!$A$8:$A$2000&amp;ExcValue!$H$8:$H$2000,0))),"")</f>
        <v/>
      </c>
      <c r="I208" s="210" t="str">
        <f t="shared" si="13"/>
        <v/>
      </c>
      <c r="J208" s="209" t="str">
        <f t="array" ref="J208">IFERROR(IF(D208="","",INDEX(ExcValue!$I$8:$I$2000, MATCH(D208&amp;74,ExcValue!$A$8:$A$2000&amp;ExcValue!$H$8:$H$2000,0))),"")</f>
        <v/>
      </c>
      <c r="K208" s="210" t="str">
        <f t="shared" si="14"/>
        <v/>
      </c>
      <c r="L208" s="209" t="str">
        <f t="array" ref="L208">IFERROR(IF(D208="","",INDEX(ExcValue!$I$8:$I$2000, MATCH(D208&amp;54,ExcValue!$A$8:$A$2000&amp;ExcValue!$H$8:$H$2000,0))),"")</f>
        <v/>
      </c>
      <c r="M208" s="210" t="str">
        <f t="shared" si="15"/>
        <v/>
      </c>
      <c r="O208" s="207" t="str">
        <f>IF(ISNUMBER(PT_ExcValue!A208),PT_ExcValue!A208,"")</f>
        <v/>
      </c>
      <c r="P208" s="207" t="str">
        <f>IF(PT_ExcValue!C208=0,"",PT_ExcValue!B208/PT_ExcValue!C208)</f>
        <v/>
      </c>
      <c r="Q208" s="207" t="str">
        <f>IF(PT_ExcValue!E208=0,"",PT_ExcValue!D208/PT_ExcValue!E208)</f>
        <v/>
      </c>
      <c r="R208" s="207" t="str">
        <f>IF(PT_ExcValue!G208=0,"",PT_ExcValue!F208/PT_ExcValue!G208)</f>
        <v/>
      </c>
      <c r="S208" s="207" t="str">
        <f>IF(PT_ExcValue!I208=0,"",PT_ExcValue!H208/PT_ExcValue!I208)</f>
        <v/>
      </c>
    </row>
    <row r="209" spans="4:19" x14ac:dyDescent="0.25">
      <c r="D209" s="209" t="str">
        <f t="array" ref="D209">IFERROR(INDEX(ExcValue!$A$8:$A2207, MATCH(0,COUNTIF($D$1:D208,ExcValue!$A$8:$A2207), 0)),"")</f>
        <v/>
      </c>
      <c r="E209" s="207" t="str">
        <f>IFERROR(VLOOKUP(D209,ExcValue!A215:C2207,3,FALSE),"")</f>
        <v/>
      </c>
      <c r="F209" s="209" t="str">
        <f t="array" ref="F209">IFERROR(IF(D209="","",INDEX(ExcValue!$I$8:$I$2000, MATCH(D209&amp;23,ExcValue!$A$8:$A$2000&amp;ExcValue!$H$8:$H$2000,0))),"")</f>
        <v/>
      </c>
      <c r="G209" s="210" t="str">
        <f t="shared" si="12"/>
        <v/>
      </c>
      <c r="H209" s="209" t="str">
        <f t="array" ref="H209">IFERROR(IF(D209="","",INDEX(ExcValue!$I$8:$I$2000, MATCH(D209&amp;24,ExcValue!$A$8:$A$2000&amp;ExcValue!$H$8:$H$2000,0))),"")</f>
        <v/>
      </c>
      <c r="I209" s="210" t="str">
        <f t="shared" si="13"/>
        <v/>
      </c>
      <c r="J209" s="209" t="str">
        <f t="array" ref="J209">IFERROR(IF(D209="","",INDEX(ExcValue!$I$8:$I$2000, MATCH(D209&amp;74,ExcValue!$A$8:$A$2000&amp;ExcValue!$H$8:$H$2000,0))),"")</f>
        <v/>
      </c>
      <c r="K209" s="210" t="str">
        <f t="shared" si="14"/>
        <v/>
      </c>
      <c r="L209" s="209" t="str">
        <f t="array" ref="L209">IFERROR(IF(D209="","",INDEX(ExcValue!$I$8:$I$2000, MATCH(D209&amp;54,ExcValue!$A$8:$A$2000&amp;ExcValue!$H$8:$H$2000,0))),"")</f>
        <v/>
      </c>
      <c r="M209" s="210" t="str">
        <f t="shared" si="15"/>
        <v/>
      </c>
      <c r="O209" s="207" t="str">
        <f>IF(ISNUMBER(PT_ExcValue!A209),PT_ExcValue!A209,"")</f>
        <v/>
      </c>
      <c r="P209" s="207" t="str">
        <f>IF(PT_ExcValue!C209=0,"",PT_ExcValue!B209/PT_ExcValue!C209)</f>
        <v/>
      </c>
      <c r="Q209" s="207" t="str">
        <f>IF(PT_ExcValue!E209=0,"",PT_ExcValue!D209/PT_ExcValue!E209)</f>
        <v/>
      </c>
      <c r="R209" s="207" t="str">
        <f>IF(PT_ExcValue!G209=0,"",PT_ExcValue!F209/PT_ExcValue!G209)</f>
        <v/>
      </c>
      <c r="S209" s="207" t="str">
        <f>IF(PT_ExcValue!I209=0,"",PT_ExcValue!H209/PT_ExcValue!I209)</f>
        <v/>
      </c>
    </row>
    <row r="210" spans="4:19" x14ac:dyDescent="0.25">
      <c r="D210" s="209" t="str">
        <f t="array" ref="D210">IFERROR(INDEX(ExcValue!$A$8:$A2208, MATCH(0,COUNTIF($D$1:D209,ExcValue!$A$8:$A2208), 0)),"")</f>
        <v/>
      </c>
      <c r="E210" s="207" t="str">
        <f>IFERROR(VLOOKUP(D210,ExcValue!A216:C2208,3,FALSE),"")</f>
        <v/>
      </c>
      <c r="F210" s="209" t="str">
        <f t="array" ref="F210">IFERROR(IF(D210="","",INDEX(ExcValue!$I$8:$I$2000, MATCH(D210&amp;23,ExcValue!$A$8:$A$2000&amp;ExcValue!$H$8:$H$2000,0))),"")</f>
        <v/>
      </c>
      <c r="G210" s="210" t="str">
        <f t="shared" si="12"/>
        <v/>
      </c>
      <c r="H210" s="209" t="str">
        <f t="array" ref="H210">IFERROR(IF(D210="","",INDEX(ExcValue!$I$8:$I$2000, MATCH(D210&amp;24,ExcValue!$A$8:$A$2000&amp;ExcValue!$H$8:$H$2000,0))),"")</f>
        <v/>
      </c>
      <c r="I210" s="210" t="str">
        <f t="shared" si="13"/>
        <v/>
      </c>
      <c r="J210" s="209" t="str">
        <f t="array" ref="J210">IFERROR(IF(D210="","",INDEX(ExcValue!$I$8:$I$2000, MATCH(D210&amp;74,ExcValue!$A$8:$A$2000&amp;ExcValue!$H$8:$H$2000,0))),"")</f>
        <v/>
      </c>
      <c r="K210" s="210" t="str">
        <f t="shared" si="14"/>
        <v/>
      </c>
      <c r="L210" s="209" t="str">
        <f t="array" ref="L210">IFERROR(IF(D210="","",INDEX(ExcValue!$I$8:$I$2000, MATCH(D210&amp;54,ExcValue!$A$8:$A$2000&amp;ExcValue!$H$8:$H$2000,0))),"")</f>
        <v/>
      </c>
      <c r="M210" s="210" t="str">
        <f t="shared" si="15"/>
        <v/>
      </c>
      <c r="O210" s="207" t="str">
        <f>IF(ISNUMBER(PT_ExcValue!A210),PT_ExcValue!A210,"")</f>
        <v/>
      </c>
      <c r="P210" s="207" t="str">
        <f>IF(PT_ExcValue!C210=0,"",PT_ExcValue!B210/PT_ExcValue!C210)</f>
        <v/>
      </c>
      <c r="Q210" s="207" t="str">
        <f>IF(PT_ExcValue!E210=0,"",PT_ExcValue!D210/PT_ExcValue!E210)</f>
        <v/>
      </c>
      <c r="R210" s="207" t="str">
        <f>IF(PT_ExcValue!G210=0,"",PT_ExcValue!F210/PT_ExcValue!G210)</f>
        <v/>
      </c>
      <c r="S210" s="207" t="str">
        <f>IF(PT_ExcValue!I210=0,"",PT_ExcValue!H210/PT_ExcValue!I210)</f>
        <v/>
      </c>
    </row>
    <row r="211" spans="4:19" x14ac:dyDescent="0.25">
      <c r="D211" s="209" t="str">
        <f t="array" ref="D211">IFERROR(INDEX(ExcValue!$A$8:$A2209, MATCH(0,COUNTIF($D$1:D210,ExcValue!$A$8:$A2209), 0)),"")</f>
        <v/>
      </c>
      <c r="E211" s="207" t="str">
        <f>IFERROR(VLOOKUP(D211,ExcValue!A217:C2209,3,FALSE),"")</f>
        <v/>
      </c>
      <c r="F211" s="209" t="str">
        <f t="array" ref="F211">IFERROR(IF(D211="","",INDEX(ExcValue!$I$8:$I$2000, MATCH(D211&amp;23,ExcValue!$A$8:$A$2000&amp;ExcValue!$H$8:$H$2000,0))),"")</f>
        <v/>
      </c>
      <c r="G211" s="210" t="str">
        <f t="shared" si="12"/>
        <v/>
      </c>
      <c r="H211" s="209" t="str">
        <f t="array" ref="H211">IFERROR(IF(D211="","",INDEX(ExcValue!$I$8:$I$2000, MATCH(D211&amp;24,ExcValue!$A$8:$A$2000&amp;ExcValue!$H$8:$H$2000,0))),"")</f>
        <v/>
      </c>
      <c r="I211" s="210" t="str">
        <f t="shared" si="13"/>
        <v/>
      </c>
      <c r="J211" s="209" t="str">
        <f t="array" ref="J211">IFERROR(IF(D211="","",INDEX(ExcValue!$I$8:$I$2000, MATCH(D211&amp;74,ExcValue!$A$8:$A$2000&amp;ExcValue!$H$8:$H$2000,0))),"")</f>
        <v/>
      </c>
      <c r="K211" s="210" t="str">
        <f t="shared" si="14"/>
        <v/>
      </c>
      <c r="L211" s="209" t="str">
        <f t="array" ref="L211">IFERROR(IF(D211="","",INDEX(ExcValue!$I$8:$I$2000, MATCH(D211&amp;54,ExcValue!$A$8:$A$2000&amp;ExcValue!$H$8:$H$2000,0))),"")</f>
        <v/>
      </c>
      <c r="M211" s="210" t="str">
        <f t="shared" si="15"/>
        <v/>
      </c>
      <c r="O211" s="207" t="str">
        <f>IF(ISNUMBER(PT_ExcValue!A211),PT_ExcValue!A211,"")</f>
        <v/>
      </c>
      <c r="P211" s="207" t="str">
        <f>IF(PT_ExcValue!C211=0,"",PT_ExcValue!B211/PT_ExcValue!C211)</f>
        <v/>
      </c>
      <c r="Q211" s="207" t="str">
        <f>IF(PT_ExcValue!E211=0,"",PT_ExcValue!D211/PT_ExcValue!E211)</f>
        <v/>
      </c>
      <c r="R211" s="207" t="str">
        <f>IF(PT_ExcValue!G211=0,"",PT_ExcValue!F211/PT_ExcValue!G211)</f>
        <v/>
      </c>
      <c r="S211" s="207" t="str">
        <f>IF(PT_ExcValue!I211=0,"",PT_ExcValue!H211/PT_ExcValue!I211)</f>
        <v/>
      </c>
    </row>
    <row r="212" spans="4:19" x14ac:dyDescent="0.25">
      <c r="D212" s="209" t="str">
        <f t="array" ref="D212">IFERROR(INDEX(ExcValue!$A$8:$A2210, MATCH(0,COUNTIF($D$1:D211,ExcValue!$A$8:$A2210), 0)),"")</f>
        <v/>
      </c>
      <c r="E212" s="207" t="str">
        <f>IFERROR(VLOOKUP(D212,ExcValue!A218:C2210,3,FALSE),"")</f>
        <v/>
      </c>
      <c r="F212" s="209" t="str">
        <f t="array" ref="F212">IFERROR(IF(D212="","",INDEX(ExcValue!$I$8:$I$2000, MATCH(D212&amp;23,ExcValue!$A$8:$A$2000&amp;ExcValue!$H$8:$H$2000,0))),"")</f>
        <v/>
      </c>
      <c r="G212" s="210" t="str">
        <f t="shared" si="12"/>
        <v/>
      </c>
      <c r="H212" s="209" t="str">
        <f t="array" ref="H212">IFERROR(IF(D212="","",INDEX(ExcValue!$I$8:$I$2000, MATCH(D212&amp;24,ExcValue!$A$8:$A$2000&amp;ExcValue!$H$8:$H$2000,0))),"")</f>
        <v/>
      </c>
      <c r="I212" s="210" t="str">
        <f t="shared" si="13"/>
        <v/>
      </c>
      <c r="J212" s="209" t="str">
        <f t="array" ref="J212">IFERROR(IF(D212="","",INDEX(ExcValue!$I$8:$I$2000, MATCH(D212&amp;74,ExcValue!$A$8:$A$2000&amp;ExcValue!$H$8:$H$2000,0))),"")</f>
        <v/>
      </c>
      <c r="K212" s="210" t="str">
        <f t="shared" si="14"/>
        <v/>
      </c>
      <c r="L212" s="209" t="str">
        <f t="array" ref="L212">IFERROR(IF(D212="","",INDEX(ExcValue!$I$8:$I$2000, MATCH(D212&amp;54,ExcValue!$A$8:$A$2000&amp;ExcValue!$H$8:$H$2000,0))),"")</f>
        <v/>
      </c>
      <c r="M212" s="210" t="str">
        <f t="shared" si="15"/>
        <v/>
      </c>
      <c r="O212" s="207" t="str">
        <f>IF(ISNUMBER(PT_ExcValue!A212),PT_ExcValue!A212,"")</f>
        <v/>
      </c>
      <c r="P212" s="207" t="str">
        <f>IF(PT_ExcValue!C212=0,"",PT_ExcValue!B212/PT_ExcValue!C212)</f>
        <v/>
      </c>
      <c r="Q212" s="207" t="str">
        <f>IF(PT_ExcValue!E212=0,"",PT_ExcValue!D212/PT_ExcValue!E212)</f>
        <v/>
      </c>
      <c r="R212" s="207" t="str">
        <f>IF(PT_ExcValue!G212=0,"",PT_ExcValue!F212/PT_ExcValue!G212)</f>
        <v/>
      </c>
      <c r="S212" s="207" t="str">
        <f>IF(PT_ExcValue!I212=0,"",PT_ExcValue!H212/PT_ExcValue!I212)</f>
        <v/>
      </c>
    </row>
    <row r="213" spans="4:19" x14ac:dyDescent="0.25">
      <c r="D213" s="209" t="str">
        <f t="array" ref="D213">IFERROR(INDEX(ExcValue!$A$8:$A2211, MATCH(0,COUNTIF($D$1:D212,ExcValue!$A$8:$A2211), 0)),"")</f>
        <v/>
      </c>
      <c r="E213" s="207" t="str">
        <f>IFERROR(VLOOKUP(D213,ExcValue!A219:C2211,3,FALSE),"")</f>
        <v/>
      </c>
      <c r="F213" s="209" t="str">
        <f t="array" ref="F213">IFERROR(IF(D213="","",INDEX(ExcValue!$I$8:$I$2000, MATCH(D213&amp;23,ExcValue!$A$8:$A$2000&amp;ExcValue!$H$8:$H$2000,0))),"")</f>
        <v/>
      </c>
      <c r="G213" s="210" t="str">
        <f t="shared" si="12"/>
        <v/>
      </c>
      <c r="H213" s="209" t="str">
        <f t="array" ref="H213">IFERROR(IF(D213="","",INDEX(ExcValue!$I$8:$I$2000, MATCH(D213&amp;24,ExcValue!$A$8:$A$2000&amp;ExcValue!$H$8:$H$2000,0))),"")</f>
        <v/>
      </c>
      <c r="I213" s="210" t="str">
        <f t="shared" si="13"/>
        <v/>
      </c>
      <c r="J213" s="209" t="str">
        <f t="array" ref="J213">IFERROR(IF(D213="","",INDEX(ExcValue!$I$8:$I$2000, MATCH(D213&amp;74,ExcValue!$A$8:$A$2000&amp;ExcValue!$H$8:$H$2000,0))),"")</f>
        <v/>
      </c>
      <c r="K213" s="210" t="str">
        <f t="shared" si="14"/>
        <v/>
      </c>
      <c r="L213" s="209" t="str">
        <f t="array" ref="L213">IFERROR(IF(D213="","",INDEX(ExcValue!$I$8:$I$2000, MATCH(D213&amp;54,ExcValue!$A$8:$A$2000&amp;ExcValue!$H$8:$H$2000,0))),"")</f>
        <v/>
      </c>
      <c r="M213" s="210" t="str">
        <f t="shared" si="15"/>
        <v/>
      </c>
      <c r="O213" s="207" t="str">
        <f>IF(ISNUMBER(PT_ExcValue!A213),PT_ExcValue!A213,"")</f>
        <v/>
      </c>
      <c r="P213" s="207" t="str">
        <f>IF(PT_ExcValue!C213=0,"",PT_ExcValue!B213/PT_ExcValue!C213)</f>
        <v/>
      </c>
      <c r="Q213" s="207" t="str">
        <f>IF(PT_ExcValue!E213=0,"",PT_ExcValue!D213/PT_ExcValue!E213)</f>
        <v/>
      </c>
      <c r="R213" s="207" t="str">
        <f>IF(PT_ExcValue!G213=0,"",PT_ExcValue!F213/PT_ExcValue!G213)</f>
        <v/>
      </c>
      <c r="S213" s="207" t="str">
        <f>IF(PT_ExcValue!I213=0,"",PT_ExcValue!H213/PT_ExcValue!I213)</f>
        <v/>
      </c>
    </row>
    <row r="214" spans="4:19" x14ac:dyDescent="0.25">
      <c r="D214" s="209" t="str">
        <f t="array" ref="D214">IFERROR(INDEX(ExcValue!$A$8:$A2212, MATCH(0,COUNTIF($D$1:D213,ExcValue!$A$8:$A2212), 0)),"")</f>
        <v/>
      </c>
      <c r="E214" s="207" t="str">
        <f>IFERROR(VLOOKUP(D214,ExcValue!A220:C2212,3,FALSE),"")</f>
        <v/>
      </c>
      <c r="F214" s="209" t="str">
        <f t="array" ref="F214">IFERROR(IF(D214="","",INDEX(ExcValue!$I$8:$I$2000, MATCH(D214&amp;23,ExcValue!$A$8:$A$2000&amp;ExcValue!$H$8:$H$2000,0))),"")</f>
        <v/>
      </c>
      <c r="G214" s="210" t="str">
        <f t="shared" si="12"/>
        <v/>
      </c>
      <c r="H214" s="209" t="str">
        <f t="array" ref="H214">IFERROR(IF(D214="","",INDEX(ExcValue!$I$8:$I$2000, MATCH(D214&amp;24,ExcValue!$A$8:$A$2000&amp;ExcValue!$H$8:$H$2000,0))),"")</f>
        <v/>
      </c>
      <c r="I214" s="210" t="str">
        <f t="shared" si="13"/>
        <v/>
      </c>
      <c r="J214" s="209" t="str">
        <f t="array" ref="J214">IFERROR(IF(D214="","",INDEX(ExcValue!$I$8:$I$2000, MATCH(D214&amp;74,ExcValue!$A$8:$A$2000&amp;ExcValue!$H$8:$H$2000,0))),"")</f>
        <v/>
      </c>
      <c r="K214" s="210" t="str">
        <f t="shared" si="14"/>
        <v/>
      </c>
      <c r="L214" s="209" t="str">
        <f t="array" ref="L214">IFERROR(IF(D214="","",INDEX(ExcValue!$I$8:$I$2000, MATCH(D214&amp;54,ExcValue!$A$8:$A$2000&amp;ExcValue!$H$8:$H$2000,0))),"")</f>
        <v/>
      </c>
      <c r="M214" s="210" t="str">
        <f t="shared" si="15"/>
        <v/>
      </c>
      <c r="O214" s="207" t="str">
        <f>IF(ISNUMBER(PT_ExcValue!A214),PT_ExcValue!A214,"")</f>
        <v/>
      </c>
      <c r="P214" s="207" t="str">
        <f>IF(PT_ExcValue!C214=0,"",PT_ExcValue!B214/PT_ExcValue!C214)</f>
        <v/>
      </c>
      <c r="Q214" s="207" t="str">
        <f>IF(PT_ExcValue!E214=0,"",PT_ExcValue!D214/PT_ExcValue!E214)</f>
        <v/>
      </c>
      <c r="R214" s="207" t="str">
        <f>IF(PT_ExcValue!G214=0,"",PT_ExcValue!F214/PT_ExcValue!G214)</f>
        <v/>
      </c>
      <c r="S214" s="207" t="str">
        <f>IF(PT_ExcValue!I214=0,"",PT_ExcValue!H214/PT_ExcValue!I214)</f>
        <v/>
      </c>
    </row>
    <row r="215" spans="4:19" x14ac:dyDescent="0.25">
      <c r="D215" s="209" t="str">
        <f t="array" ref="D215">IFERROR(INDEX(ExcValue!$A$8:$A2213, MATCH(0,COUNTIF($D$1:D214,ExcValue!$A$8:$A2213), 0)),"")</f>
        <v/>
      </c>
      <c r="E215" s="207" t="str">
        <f>IFERROR(VLOOKUP(D215,ExcValue!A221:C2213,3,FALSE),"")</f>
        <v/>
      </c>
      <c r="F215" s="209" t="str">
        <f t="array" ref="F215">IFERROR(IF(D215="","",INDEX(ExcValue!$I$8:$I$2000, MATCH(D215&amp;23,ExcValue!$A$8:$A$2000&amp;ExcValue!$H$8:$H$2000,0))),"")</f>
        <v/>
      </c>
      <c r="G215" s="210" t="str">
        <f t="shared" si="12"/>
        <v/>
      </c>
      <c r="H215" s="209" t="str">
        <f t="array" ref="H215">IFERROR(IF(D215="","",INDEX(ExcValue!$I$8:$I$2000, MATCH(D215&amp;24,ExcValue!$A$8:$A$2000&amp;ExcValue!$H$8:$H$2000,0))),"")</f>
        <v/>
      </c>
      <c r="I215" s="210" t="str">
        <f t="shared" si="13"/>
        <v/>
      </c>
      <c r="J215" s="209" t="str">
        <f t="array" ref="J215">IFERROR(IF(D215="","",INDEX(ExcValue!$I$8:$I$2000, MATCH(D215&amp;74,ExcValue!$A$8:$A$2000&amp;ExcValue!$H$8:$H$2000,0))),"")</f>
        <v/>
      </c>
      <c r="K215" s="210" t="str">
        <f t="shared" si="14"/>
        <v/>
      </c>
      <c r="L215" s="209" t="str">
        <f t="array" ref="L215">IFERROR(IF(D215="","",INDEX(ExcValue!$I$8:$I$2000, MATCH(D215&amp;54,ExcValue!$A$8:$A$2000&amp;ExcValue!$H$8:$H$2000,0))),"")</f>
        <v/>
      </c>
      <c r="M215" s="210" t="str">
        <f t="shared" si="15"/>
        <v/>
      </c>
      <c r="O215" s="207" t="str">
        <f>IF(ISNUMBER(PT_ExcValue!A215),PT_ExcValue!A215,"")</f>
        <v/>
      </c>
      <c r="P215" s="207" t="str">
        <f>IF(PT_ExcValue!C215=0,"",PT_ExcValue!B215/PT_ExcValue!C215)</f>
        <v/>
      </c>
      <c r="Q215" s="207" t="str">
        <f>IF(PT_ExcValue!E215=0,"",PT_ExcValue!D215/PT_ExcValue!E215)</f>
        <v/>
      </c>
      <c r="R215" s="207" t="str">
        <f>IF(PT_ExcValue!G215=0,"",PT_ExcValue!F215/PT_ExcValue!G215)</f>
        <v/>
      </c>
      <c r="S215" s="207" t="str">
        <f>IF(PT_ExcValue!I215=0,"",PT_ExcValue!H215/PT_ExcValue!I215)</f>
        <v/>
      </c>
    </row>
    <row r="216" spans="4:19" x14ac:dyDescent="0.25">
      <c r="D216" s="209" t="str">
        <f t="array" ref="D216">IFERROR(INDEX(ExcValue!$A$8:$A2214, MATCH(0,COUNTIF($D$1:D215,ExcValue!$A$8:$A2214), 0)),"")</f>
        <v/>
      </c>
      <c r="E216" s="207" t="str">
        <f>IFERROR(VLOOKUP(D216,ExcValue!A222:C2214,3,FALSE),"")</f>
        <v/>
      </c>
      <c r="F216" s="209" t="str">
        <f t="array" ref="F216">IFERROR(IF(D216="","",INDEX(ExcValue!$I$8:$I$2000, MATCH(D216&amp;23,ExcValue!$A$8:$A$2000&amp;ExcValue!$H$8:$H$2000,0))),"")</f>
        <v/>
      </c>
      <c r="G216" s="210" t="str">
        <f t="shared" si="12"/>
        <v/>
      </c>
      <c r="H216" s="209" t="str">
        <f t="array" ref="H216">IFERROR(IF(D216="","",INDEX(ExcValue!$I$8:$I$2000, MATCH(D216&amp;24,ExcValue!$A$8:$A$2000&amp;ExcValue!$H$8:$H$2000,0))),"")</f>
        <v/>
      </c>
      <c r="I216" s="210" t="str">
        <f t="shared" si="13"/>
        <v/>
      </c>
      <c r="J216" s="209" t="str">
        <f t="array" ref="J216">IFERROR(IF(D216="","",INDEX(ExcValue!$I$8:$I$2000, MATCH(D216&amp;74,ExcValue!$A$8:$A$2000&amp;ExcValue!$H$8:$H$2000,0))),"")</f>
        <v/>
      </c>
      <c r="K216" s="210" t="str">
        <f t="shared" si="14"/>
        <v/>
      </c>
      <c r="L216" s="209" t="str">
        <f t="array" ref="L216">IFERROR(IF(D216="","",INDEX(ExcValue!$I$8:$I$2000, MATCH(D216&amp;54,ExcValue!$A$8:$A$2000&amp;ExcValue!$H$8:$H$2000,0))),"")</f>
        <v/>
      </c>
      <c r="M216" s="210" t="str">
        <f t="shared" si="15"/>
        <v/>
      </c>
      <c r="O216" s="207" t="str">
        <f>IF(ISNUMBER(PT_ExcValue!A216),PT_ExcValue!A216,"")</f>
        <v/>
      </c>
      <c r="P216" s="207" t="str">
        <f>IF(PT_ExcValue!C216=0,"",PT_ExcValue!B216/PT_ExcValue!C216)</f>
        <v/>
      </c>
      <c r="Q216" s="207" t="str">
        <f>IF(PT_ExcValue!E216=0,"",PT_ExcValue!D216/PT_ExcValue!E216)</f>
        <v/>
      </c>
      <c r="R216" s="207" t="str">
        <f>IF(PT_ExcValue!G216=0,"",PT_ExcValue!F216/PT_ExcValue!G216)</f>
        <v/>
      </c>
      <c r="S216" s="207" t="str">
        <f>IF(PT_ExcValue!I216=0,"",PT_ExcValue!H216/PT_ExcValue!I216)</f>
        <v/>
      </c>
    </row>
    <row r="217" spans="4:19" x14ac:dyDescent="0.25">
      <c r="D217" s="209" t="str">
        <f t="array" ref="D217">IFERROR(INDEX(ExcValue!$A$8:$A2215, MATCH(0,COUNTIF($D$1:D216,ExcValue!$A$8:$A2215), 0)),"")</f>
        <v/>
      </c>
      <c r="E217" s="207" t="str">
        <f>IFERROR(VLOOKUP(D217,ExcValue!A223:C2215,3,FALSE),"")</f>
        <v/>
      </c>
      <c r="F217" s="209" t="str">
        <f t="array" ref="F217">IFERROR(IF(D217="","",INDEX(ExcValue!$I$8:$I$2000, MATCH(D217&amp;23,ExcValue!$A$8:$A$2000&amp;ExcValue!$H$8:$H$2000,0))),"")</f>
        <v/>
      </c>
      <c r="G217" s="210" t="str">
        <f t="shared" si="12"/>
        <v/>
      </c>
      <c r="H217" s="209" t="str">
        <f t="array" ref="H217">IFERROR(IF(D217="","",INDEX(ExcValue!$I$8:$I$2000, MATCH(D217&amp;24,ExcValue!$A$8:$A$2000&amp;ExcValue!$H$8:$H$2000,0))),"")</f>
        <v/>
      </c>
      <c r="I217" s="210" t="str">
        <f t="shared" si="13"/>
        <v/>
      </c>
      <c r="J217" s="209" t="str">
        <f t="array" ref="J217">IFERROR(IF(D217="","",INDEX(ExcValue!$I$8:$I$2000, MATCH(D217&amp;74,ExcValue!$A$8:$A$2000&amp;ExcValue!$H$8:$H$2000,0))),"")</f>
        <v/>
      </c>
      <c r="K217" s="210" t="str">
        <f t="shared" si="14"/>
        <v/>
      </c>
      <c r="L217" s="209" t="str">
        <f t="array" ref="L217">IFERROR(IF(D217="","",INDEX(ExcValue!$I$8:$I$2000, MATCH(D217&amp;54,ExcValue!$A$8:$A$2000&amp;ExcValue!$H$8:$H$2000,0))),"")</f>
        <v/>
      </c>
      <c r="M217" s="210" t="str">
        <f t="shared" si="15"/>
        <v/>
      </c>
      <c r="O217" s="207" t="str">
        <f>IF(ISNUMBER(PT_ExcValue!A217),PT_ExcValue!A217,"")</f>
        <v/>
      </c>
      <c r="P217" s="207" t="str">
        <f>IF(PT_ExcValue!C217=0,"",PT_ExcValue!B217/PT_ExcValue!C217)</f>
        <v/>
      </c>
      <c r="Q217" s="207" t="str">
        <f>IF(PT_ExcValue!E217=0,"",PT_ExcValue!D217/PT_ExcValue!E217)</f>
        <v/>
      </c>
      <c r="R217" s="207" t="str">
        <f>IF(PT_ExcValue!G217=0,"",PT_ExcValue!F217/PT_ExcValue!G217)</f>
        <v/>
      </c>
      <c r="S217" s="207" t="str">
        <f>IF(PT_ExcValue!I217=0,"",PT_ExcValue!H217/PT_ExcValue!I217)</f>
        <v/>
      </c>
    </row>
    <row r="218" spans="4:19" x14ac:dyDescent="0.25">
      <c r="D218" s="209" t="str">
        <f t="array" ref="D218">IFERROR(INDEX(ExcValue!$A$8:$A2216, MATCH(0,COUNTIF($D$1:D217,ExcValue!$A$8:$A2216), 0)),"")</f>
        <v/>
      </c>
      <c r="E218" s="207" t="str">
        <f>IFERROR(VLOOKUP(D218,ExcValue!A224:C2216,3,FALSE),"")</f>
        <v/>
      </c>
      <c r="F218" s="209" t="str">
        <f t="array" ref="F218">IFERROR(IF(D218="","",INDEX(ExcValue!$I$8:$I$2000, MATCH(D218&amp;23,ExcValue!$A$8:$A$2000&amp;ExcValue!$H$8:$H$2000,0))),"")</f>
        <v/>
      </c>
      <c r="G218" s="210" t="str">
        <f t="shared" si="12"/>
        <v/>
      </c>
      <c r="H218" s="209" t="str">
        <f t="array" ref="H218">IFERROR(IF(D218="","",INDEX(ExcValue!$I$8:$I$2000, MATCH(D218&amp;24,ExcValue!$A$8:$A$2000&amp;ExcValue!$H$8:$H$2000,0))),"")</f>
        <v/>
      </c>
      <c r="I218" s="210" t="str">
        <f t="shared" si="13"/>
        <v/>
      </c>
      <c r="J218" s="209" t="str">
        <f t="array" ref="J218">IFERROR(IF(D218="","",INDEX(ExcValue!$I$8:$I$2000, MATCH(D218&amp;74,ExcValue!$A$8:$A$2000&amp;ExcValue!$H$8:$H$2000,0))),"")</f>
        <v/>
      </c>
      <c r="K218" s="210" t="str">
        <f t="shared" si="14"/>
        <v/>
      </c>
      <c r="L218" s="209" t="str">
        <f t="array" ref="L218">IFERROR(IF(D218="","",INDEX(ExcValue!$I$8:$I$2000, MATCH(D218&amp;54,ExcValue!$A$8:$A$2000&amp;ExcValue!$H$8:$H$2000,0))),"")</f>
        <v/>
      </c>
      <c r="M218" s="210" t="str">
        <f t="shared" si="15"/>
        <v/>
      </c>
      <c r="O218" s="207" t="str">
        <f>IF(ISNUMBER(PT_ExcValue!A218),PT_ExcValue!A218,"")</f>
        <v/>
      </c>
      <c r="P218" s="207" t="str">
        <f>IF(PT_ExcValue!C218=0,"",PT_ExcValue!B218/PT_ExcValue!C218)</f>
        <v/>
      </c>
      <c r="Q218" s="207" t="str">
        <f>IF(PT_ExcValue!E218=0,"",PT_ExcValue!D218/PT_ExcValue!E218)</f>
        <v/>
      </c>
      <c r="R218" s="207" t="str">
        <f>IF(PT_ExcValue!G218=0,"",PT_ExcValue!F218/PT_ExcValue!G218)</f>
        <v/>
      </c>
      <c r="S218" s="207" t="str">
        <f>IF(PT_ExcValue!I218=0,"",PT_ExcValue!H218/PT_ExcValue!I218)</f>
        <v/>
      </c>
    </row>
    <row r="219" spans="4:19" x14ac:dyDescent="0.25">
      <c r="D219" s="209" t="str">
        <f t="array" ref="D219">IFERROR(INDEX(ExcValue!$A$8:$A2217, MATCH(0,COUNTIF($D$1:D218,ExcValue!$A$8:$A2217), 0)),"")</f>
        <v/>
      </c>
      <c r="E219" s="207" t="str">
        <f>IFERROR(VLOOKUP(D219,ExcValue!A225:C2217,3,FALSE),"")</f>
        <v/>
      </c>
      <c r="F219" s="209" t="str">
        <f t="array" ref="F219">IFERROR(IF(D219="","",INDEX(ExcValue!$I$8:$I$2000, MATCH(D219&amp;23,ExcValue!$A$8:$A$2000&amp;ExcValue!$H$8:$H$2000,0))),"")</f>
        <v/>
      </c>
      <c r="G219" s="210" t="str">
        <f t="shared" si="12"/>
        <v/>
      </c>
      <c r="H219" s="209" t="str">
        <f t="array" ref="H219">IFERROR(IF(D219="","",INDEX(ExcValue!$I$8:$I$2000, MATCH(D219&amp;24,ExcValue!$A$8:$A$2000&amp;ExcValue!$H$8:$H$2000,0))),"")</f>
        <v/>
      </c>
      <c r="I219" s="210" t="str">
        <f t="shared" si="13"/>
        <v/>
      </c>
      <c r="J219" s="209" t="str">
        <f t="array" ref="J219">IFERROR(IF(D219="","",INDEX(ExcValue!$I$8:$I$2000, MATCH(D219&amp;74,ExcValue!$A$8:$A$2000&amp;ExcValue!$H$8:$H$2000,0))),"")</f>
        <v/>
      </c>
      <c r="K219" s="210" t="str">
        <f t="shared" si="14"/>
        <v/>
      </c>
      <c r="L219" s="209" t="str">
        <f t="array" ref="L219">IFERROR(IF(D219="","",INDEX(ExcValue!$I$8:$I$2000, MATCH(D219&amp;54,ExcValue!$A$8:$A$2000&amp;ExcValue!$H$8:$H$2000,0))),"")</f>
        <v/>
      </c>
      <c r="M219" s="210" t="str">
        <f t="shared" si="15"/>
        <v/>
      </c>
      <c r="O219" s="207" t="str">
        <f>IF(ISNUMBER(PT_ExcValue!A219),PT_ExcValue!A219,"")</f>
        <v/>
      </c>
      <c r="P219" s="207" t="str">
        <f>IF(PT_ExcValue!C219=0,"",PT_ExcValue!B219/PT_ExcValue!C219)</f>
        <v/>
      </c>
      <c r="Q219" s="207" t="str">
        <f>IF(PT_ExcValue!E219=0,"",PT_ExcValue!D219/PT_ExcValue!E219)</f>
        <v/>
      </c>
      <c r="R219" s="207" t="str">
        <f>IF(PT_ExcValue!G219=0,"",PT_ExcValue!F219/PT_ExcValue!G219)</f>
        <v/>
      </c>
      <c r="S219" s="207" t="str">
        <f>IF(PT_ExcValue!I219=0,"",PT_ExcValue!H219/PT_ExcValue!I219)</f>
        <v/>
      </c>
    </row>
    <row r="220" spans="4:19" x14ac:dyDescent="0.25">
      <c r="D220" s="209" t="str">
        <f t="array" ref="D220">IFERROR(INDEX(ExcValue!$A$8:$A2218, MATCH(0,COUNTIF($D$1:D219,ExcValue!$A$8:$A2218), 0)),"")</f>
        <v/>
      </c>
      <c r="E220" s="207" t="str">
        <f>IFERROR(VLOOKUP(D220,ExcValue!A226:C2218,3,FALSE),"")</f>
        <v/>
      </c>
      <c r="F220" s="209" t="str">
        <f t="array" ref="F220">IFERROR(IF(D220="","",INDEX(ExcValue!$I$8:$I$2000, MATCH(D220&amp;23,ExcValue!$A$8:$A$2000&amp;ExcValue!$H$8:$H$2000,0))),"")</f>
        <v/>
      </c>
      <c r="G220" s="210" t="str">
        <f t="shared" si="12"/>
        <v/>
      </c>
      <c r="H220" s="209" t="str">
        <f t="array" ref="H220">IFERROR(IF(D220="","",INDEX(ExcValue!$I$8:$I$2000, MATCH(D220&amp;24,ExcValue!$A$8:$A$2000&amp;ExcValue!$H$8:$H$2000,0))),"")</f>
        <v/>
      </c>
      <c r="I220" s="210" t="str">
        <f t="shared" si="13"/>
        <v/>
      </c>
      <c r="J220" s="209" t="str">
        <f t="array" ref="J220">IFERROR(IF(D220="","",INDEX(ExcValue!$I$8:$I$2000, MATCH(D220&amp;74,ExcValue!$A$8:$A$2000&amp;ExcValue!$H$8:$H$2000,0))),"")</f>
        <v/>
      </c>
      <c r="K220" s="210" t="str">
        <f t="shared" si="14"/>
        <v/>
      </c>
      <c r="L220" s="209" t="str">
        <f t="array" ref="L220">IFERROR(IF(D220="","",INDEX(ExcValue!$I$8:$I$2000, MATCH(D220&amp;54,ExcValue!$A$8:$A$2000&amp;ExcValue!$H$8:$H$2000,0))),"")</f>
        <v/>
      </c>
      <c r="M220" s="210" t="str">
        <f t="shared" si="15"/>
        <v/>
      </c>
      <c r="O220" s="207" t="str">
        <f>IF(ISNUMBER(PT_ExcValue!A220),PT_ExcValue!A220,"")</f>
        <v/>
      </c>
      <c r="P220" s="207" t="str">
        <f>IF(PT_ExcValue!C220=0,"",PT_ExcValue!B220/PT_ExcValue!C220)</f>
        <v/>
      </c>
      <c r="Q220" s="207" t="str">
        <f>IF(PT_ExcValue!E220=0,"",PT_ExcValue!D220/PT_ExcValue!E220)</f>
        <v/>
      </c>
      <c r="R220" s="207" t="str">
        <f>IF(PT_ExcValue!G220=0,"",PT_ExcValue!F220/PT_ExcValue!G220)</f>
        <v/>
      </c>
      <c r="S220" s="207" t="str">
        <f>IF(PT_ExcValue!I220=0,"",PT_ExcValue!H220/PT_ExcValue!I220)</f>
        <v/>
      </c>
    </row>
    <row r="221" spans="4:19" x14ac:dyDescent="0.25">
      <c r="D221" s="209" t="str">
        <f t="array" ref="D221">IFERROR(INDEX(ExcValue!$A$8:$A2219, MATCH(0,COUNTIF($D$1:D220,ExcValue!$A$8:$A2219), 0)),"")</f>
        <v/>
      </c>
      <c r="E221" s="207" t="str">
        <f>IFERROR(VLOOKUP(D221,ExcValue!A227:C2219,3,FALSE),"")</f>
        <v/>
      </c>
      <c r="F221" s="209" t="str">
        <f t="array" ref="F221">IFERROR(IF(D221="","",INDEX(ExcValue!$I$8:$I$2000, MATCH(D221&amp;23,ExcValue!$A$8:$A$2000&amp;ExcValue!$H$8:$H$2000,0))),"")</f>
        <v/>
      </c>
      <c r="G221" s="210" t="str">
        <f t="shared" si="12"/>
        <v/>
      </c>
      <c r="H221" s="209" t="str">
        <f t="array" ref="H221">IFERROR(IF(D221="","",INDEX(ExcValue!$I$8:$I$2000, MATCH(D221&amp;24,ExcValue!$A$8:$A$2000&amp;ExcValue!$H$8:$H$2000,0))),"")</f>
        <v/>
      </c>
      <c r="I221" s="210" t="str">
        <f t="shared" si="13"/>
        <v/>
      </c>
      <c r="J221" s="209" t="str">
        <f t="array" ref="J221">IFERROR(IF(D221="","",INDEX(ExcValue!$I$8:$I$2000, MATCH(D221&amp;74,ExcValue!$A$8:$A$2000&amp;ExcValue!$H$8:$H$2000,0))),"")</f>
        <v/>
      </c>
      <c r="K221" s="210" t="str">
        <f t="shared" si="14"/>
        <v/>
      </c>
      <c r="L221" s="209" t="str">
        <f t="array" ref="L221">IFERROR(IF(D221="","",INDEX(ExcValue!$I$8:$I$2000, MATCH(D221&amp;54,ExcValue!$A$8:$A$2000&amp;ExcValue!$H$8:$H$2000,0))),"")</f>
        <v/>
      </c>
      <c r="M221" s="210" t="str">
        <f t="shared" si="15"/>
        <v/>
      </c>
      <c r="O221" s="207" t="str">
        <f>IF(ISNUMBER(PT_ExcValue!A221),PT_ExcValue!A221,"")</f>
        <v/>
      </c>
      <c r="P221" s="207" t="str">
        <f>IF(PT_ExcValue!C221=0,"",PT_ExcValue!B221/PT_ExcValue!C221)</f>
        <v/>
      </c>
      <c r="Q221" s="207" t="str">
        <f>IF(PT_ExcValue!E221=0,"",PT_ExcValue!D221/PT_ExcValue!E221)</f>
        <v/>
      </c>
      <c r="R221" s="207" t="str">
        <f>IF(PT_ExcValue!G221=0,"",PT_ExcValue!F221/PT_ExcValue!G221)</f>
        <v/>
      </c>
      <c r="S221" s="207" t="str">
        <f>IF(PT_ExcValue!I221=0,"",PT_ExcValue!H221/PT_ExcValue!I221)</f>
        <v/>
      </c>
    </row>
    <row r="222" spans="4:19" x14ac:dyDescent="0.25">
      <c r="D222" s="209" t="str">
        <f t="array" ref="D222">IFERROR(INDEX(ExcValue!$A$8:$A2220, MATCH(0,COUNTIF($D$1:D221,ExcValue!$A$8:$A2220), 0)),"")</f>
        <v/>
      </c>
      <c r="E222" s="207" t="str">
        <f>IFERROR(VLOOKUP(D222,ExcValue!A228:C2220,3,FALSE),"")</f>
        <v/>
      </c>
      <c r="F222" s="209" t="str">
        <f t="array" ref="F222">IFERROR(IF(D222="","",INDEX(ExcValue!$I$8:$I$2000, MATCH(D222&amp;23,ExcValue!$A$8:$A$2000&amp;ExcValue!$H$8:$H$2000,0))),"")</f>
        <v/>
      </c>
      <c r="G222" s="210" t="str">
        <f t="shared" si="12"/>
        <v/>
      </c>
      <c r="H222" s="209" t="str">
        <f t="array" ref="H222">IFERROR(IF(D222="","",INDEX(ExcValue!$I$8:$I$2000, MATCH(D222&amp;24,ExcValue!$A$8:$A$2000&amp;ExcValue!$H$8:$H$2000,0))),"")</f>
        <v/>
      </c>
      <c r="I222" s="210" t="str">
        <f t="shared" si="13"/>
        <v/>
      </c>
      <c r="J222" s="209" t="str">
        <f t="array" ref="J222">IFERROR(IF(D222="","",INDEX(ExcValue!$I$8:$I$2000, MATCH(D222&amp;74,ExcValue!$A$8:$A$2000&amp;ExcValue!$H$8:$H$2000,0))),"")</f>
        <v/>
      </c>
      <c r="K222" s="210" t="str">
        <f t="shared" si="14"/>
        <v/>
      </c>
      <c r="L222" s="209" t="str">
        <f t="array" ref="L222">IFERROR(IF(D222="","",INDEX(ExcValue!$I$8:$I$2000, MATCH(D222&amp;54,ExcValue!$A$8:$A$2000&amp;ExcValue!$H$8:$H$2000,0))),"")</f>
        <v/>
      </c>
      <c r="M222" s="210" t="str">
        <f t="shared" si="15"/>
        <v/>
      </c>
      <c r="O222" s="207" t="str">
        <f>IF(ISNUMBER(PT_ExcValue!A222),PT_ExcValue!A222,"")</f>
        <v/>
      </c>
      <c r="P222" s="207" t="str">
        <f>IF(PT_ExcValue!C222=0,"",PT_ExcValue!B222/PT_ExcValue!C222)</f>
        <v/>
      </c>
      <c r="Q222" s="207" t="str">
        <f>IF(PT_ExcValue!E222=0,"",PT_ExcValue!D222/PT_ExcValue!E222)</f>
        <v/>
      </c>
      <c r="R222" s="207" t="str">
        <f>IF(PT_ExcValue!G222=0,"",PT_ExcValue!F222/PT_ExcValue!G222)</f>
        <v/>
      </c>
      <c r="S222" s="207" t="str">
        <f>IF(PT_ExcValue!I222=0,"",PT_ExcValue!H222/PT_ExcValue!I222)</f>
        <v/>
      </c>
    </row>
    <row r="223" spans="4:19" x14ac:dyDescent="0.25">
      <c r="D223" s="209" t="str">
        <f t="array" ref="D223">IFERROR(INDEX(ExcValue!$A$8:$A2221, MATCH(0,COUNTIF($D$1:D222,ExcValue!$A$8:$A2221), 0)),"")</f>
        <v/>
      </c>
      <c r="E223" s="207" t="str">
        <f>IFERROR(VLOOKUP(D223,ExcValue!A229:C2221,3,FALSE),"")</f>
        <v/>
      </c>
      <c r="F223" s="209" t="str">
        <f t="array" ref="F223">IFERROR(IF(D223="","",INDEX(ExcValue!$I$8:$I$2000, MATCH(D223&amp;23,ExcValue!$A$8:$A$2000&amp;ExcValue!$H$8:$H$2000,0))),"")</f>
        <v/>
      </c>
      <c r="G223" s="210" t="str">
        <f t="shared" si="12"/>
        <v/>
      </c>
      <c r="H223" s="209" t="str">
        <f t="array" ref="H223">IFERROR(IF(D223="","",INDEX(ExcValue!$I$8:$I$2000, MATCH(D223&amp;24,ExcValue!$A$8:$A$2000&amp;ExcValue!$H$8:$H$2000,0))),"")</f>
        <v/>
      </c>
      <c r="I223" s="210" t="str">
        <f t="shared" si="13"/>
        <v/>
      </c>
      <c r="J223" s="209" t="str">
        <f t="array" ref="J223">IFERROR(IF(D223="","",INDEX(ExcValue!$I$8:$I$2000, MATCH(D223&amp;74,ExcValue!$A$8:$A$2000&amp;ExcValue!$H$8:$H$2000,0))),"")</f>
        <v/>
      </c>
      <c r="K223" s="210" t="str">
        <f t="shared" si="14"/>
        <v/>
      </c>
      <c r="L223" s="209" t="str">
        <f t="array" ref="L223">IFERROR(IF(D223="","",INDEX(ExcValue!$I$8:$I$2000, MATCH(D223&amp;54,ExcValue!$A$8:$A$2000&amp;ExcValue!$H$8:$H$2000,0))),"")</f>
        <v/>
      </c>
      <c r="M223" s="210" t="str">
        <f t="shared" si="15"/>
        <v/>
      </c>
      <c r="O223" s="207" t="str">
        <f>IF(ISNUMBER(PT_ExcValue!A223),PT_ExcValue!A223,"")</f>
        <v/>
      </c>
      <c r="P223" s="207" t="str">
        <f>IF(PT_ExcValue!C223=0,"",PT_ExcValue!B223/PT_ExcValue!C223)</f>
        <v/>
      </c>
      <c r="Q223" s="207" t="str">
        <f>IF(PT_ExcValue!E223=0,"",PT_ExcValue!D223/PT_ExcValue!E223)</f>
        <v/>
      </c>
      <c r="R223" s="207" t="str">
        <f>IF(PT_ExcValue!G223=0,"",PT_ExcValue!F223/PT_ExcValue!G223)</f>
        <v/>
      </c>
      <c r="S223" s="207" t="str">
        <f>IF(PT_ExcValue!I223=0,"",PT_ExcValue!H223/PT_ExcValue!I223)</f>
        <v/>
      </c>
    </row>
    <row r="224" spans="4:19" x14ac:dyDescent="0.25">
      <c r="D224" s="209" t="str">
        <f t="array" ref="D224">IFERROR(INDEX(ExcValue!$A$8:$A2222, MATCH(0,COUNTIF($D$1:D223,ExcValue!$A$8:$A2222), 0)),"")</f>
        <v/>
      </c>
      <c r="E224" s="207" t="str">
        <f>IFERROR(VLOOKUP(D224,ExcValue!A230:C2222,3,FALSE),"")</f>
        <v/>
      </c>
      <c r="F224" s="209" t="str">
        <f t="array" ref="F224">IFERROR(IF(D224="","",INDEX(ExcValue!$I$8:$I$2000, MATCH(D224&amp;23,ExcValue!$A$8:$A$2000&amp;ExcValue!$H$8:$H$2000,0))),"")</f>
        <v/>
      </c>
      <c r="G224" s="210" t="str">
        <f t="shared" si="12"/>
        <v/>
      </c>
      <c r="H224" s="209" t="str">
        <f t="array" ref="H224">IFERROR(IF(D224="","",INDEX(ExcValue!$I$8:$I$2000, MATCH(D224&amp;24,ExcValue!$A$8:$A$2000&amp;ExcValue!$H$8:$H$2000,0))),"")</f>
        <v/>
      </c>
      <c r="I224" s="210" t="str">
        <f t="shared" si="13"/>
        <v/>
      </c>
      <c r="J224" s="209" t="str">
        <f t="array" ref="J224">IFERROR(IF(D224="","",INDEX(ExcValue!$I$8:$I$2000, MATCH(D224&amp;74,ExcValue!$A$8:$A$2000&amp;ExcValue!$H$8:$H$2000,0))),"")</f>
        <v/>
      </c>
      <c r="K224" s="210" t="str">
        <f t="shared" si="14"/>
        <v/>
      </c>
      <c r="L224" s="209" t="str">
        <f t="array" ref="L224">IFERROR(IF(D224="","",INDEX(ExcValue!$I$8:$I$2000, MATCH(D224&amp;54,ExcValue!$A$8:$A$2000&amp;ExcValue!$H$8:$H$2000,0))),"")</f>
        <v/>
      </c>
      <c r="M224" s="210" t="str">
        <f t="shared" si="15"/>
        <v/>
      </c>
      <c r="O224" s="207" t="str">
        <f>IF(ISNUMBER(PT_ExcValue!A224),PT_ExcValue!A224,"")</f>
        <v/>
      </c>
      <c r="P224" s="207" t="str">
        <f>IF(PT_ExcValue!C224=0,"",PT_ExcValue!B224/PT_ExcValue!C224)</f>
        <v/>
      </c>
      <c r="Q224" s="207" t="str">
        <f>IF(PT_ExcValue!E224=0,"",PT_ExcValue!D224/PT_ExcValue!E224)</f>
        <v/>
      </c>
      <c r="R224" s="207" t="str">
        <f>IF(PT_ExcValue!G224=0,"",PT_ExcValue!F224/PT_ExcValue!G224)</f>
        <v/>
      </c>
      <c r="S224" s="207" t="str">
        <f>IF(PT_ExcValue!I224=0,"",PT_ExcValue!H224/PT_ExcValue!I224)</f>
        <v/>
      </c>
    </row>
    <row r="225" spans="4:19" x14ac:dyDescent="0.25">
      <c r="D225" s="209" t="str">
        <f t="array" ref="D225">IFERROR(INDEX(ExcValue!$A$8:$A2223, MATCH(0,COUNTIF($D$1:D224,ExcValue!$A$8:$A2223), 0)),"")</f>
        <v/>
      </c>
      <c r="E225" s="207" t="str">
        <f>IFERROR(VLOOKUP(D225,ExcValue!A231:C2223,3,FALSE),"")</f>
        <v/>
      </c>
      <c r="F225" s="209" t="str">
        <f t="array" ref="F225">IFERROR(IF(D225="","",INDEX(ExcValue!$I$8:$I$2000, MATCH(D225&amp;23,ExcValue!$A$8:$A$2000&amp;ExcValue!$H$8:$H$2000,0))),"")</f>
        <v/>
      </c>
      <c r="G225" s="210" t="str">
        <f t="shared" si="12"/>
        <v/>
      </c>
      <c r="H225" s="209" t="str">
        <f t="array" ref="H225">IFERROR(IF(D225="","",INDEX(ExcValue!$I$8:$I$2000, MATCH(D225&amp;24,ExcValue!$A$8:$A$2000&amp;ExcValue!$H$8:$H$2000,0))),"")</f>
        <v/>
      </c>
      <c r="I225" s="210" t="str">
        <f t="shared" si="13"/>
        <v/>
      </c>
      <c r="J225" s="209" t="str">
        <f t="array" ref="J225">IFERROR(IF(D225="","",INDEX(ExcValue!$I$8:$I$2000, MATCH(D225&amp;74,ExcValue!$A$8:$A$2000&amp;ExcValue!$H$8:$H$2000,0))),"")</f>
        <v/>
      </c>
      <c r="K225" s="210" t="str">
        <f t="shared" si="14"/>
        <v/>
      </c>
      <c r="L225" s="209" t="str">
        <f t="array" ref="L225">IFERROR(IF(D225="","",INDEX(ExcValue!$I$8:$I$2000, MATCH(D225&amp;54,ExcValue!$A$8:$A$2000&amp;ExcValue!$H$8:$H$2000,0))),"")</f>
        <v/>
      </c>
      <c r="M225" s="210" t="str">
        <f t="shared" si="15"/>
        <v/>
      </c>
      <c r="O225" s="207" t="str">
        <f>IF(ISNUMBER(PT_ExcValue!A225),PT_ExcValue!A225,"")</f>
        <v/>
      </c>
      <c r="P225" s="207" t="str">
        <f>IF(PT_ExcValue!C225=0,"",PT_ExcValue!B225/PT_ExcValue!C225)</f>
        <v/>
      </c>
      <c r="Q225" s="207" t="str">
        <f>IF(PT_ExcValue!E225=0,"",PT_ExcValue!D225/PT_ExcValue!E225)</f>
        <v/>
      </c>
      <c r="R225" s="207" t="str">
        <f>IF(PT_ExcValue!G225=0,"",PT_ExcValue!F225/PT_ExcValue!G225)</f>
        <v/>
      </c>
      <c r="S225" s="207" t="str">
        <f>IF(PT_ExcValue!I225=0,"",PT_ExcValue!H225/PT_ExcValue!I225)</f>
        <v/>
      </c>
    </row>
    <row r="226" spans="4:19" x14ac:dyDescent="0.25">
      <c r="D226" s="209" t="str">
        <f t="array" ref="D226">IFERROR(INDEX(ExcValue!$A$8:$A2224, MATCH(0,COUNTIF($D$1:D225,ExcValue!$A$8:$A2224), 0)),"")</f>
        <v/>
      </c>
      <c r="E226" s="207" t="str">
        <f>IFERROR(VLOOKUP(D226,ExcValue!A232:C2224,3,FALSE),"")</f>
        <v/>
      </c>
      <c r="F226" s="209" t="str">
        <f t="array" ref="F226">IFERROR(IF(D226="","",INDEX(ExcValue!$I$8:$I$2000, MATCH(D226&amp;23,ExcValue!$A$8:$A$2000&amp;ExcValue!$H$8:$H$2000,0))),"")</f>
        <v/>
      </c>
      <c r="G226" s="210" t="str">
        <f t="shared" si="12"/>
        <v/>
      </c>
      <c r="H226" s="209" t="str">
        <f t="array" ref="H226">IFERROR(IF(D226="","",INDEX(ExcValue!$I$8:$I$2000, MATCH(D226&amp;24,ExcValue!$A$8:$A$2000&amp;ExcValue!$H$8:$H$2000,0))),"")</f>
        <v/>
      </c>
      <c r="I226" s="210" t="str">
        <f t="shared" si="13"/>
        <v/>
      </c>
      <c r="J226" s="209" t="str">
        <f t="array" ref="J226">IFERROR(IF(D226="","",INDEX(ExcValue!$I$8:$I$2000, MATCH(D226&amp;74,ExcValue!$A$8:$A$2000&amp;ExcValue!$H$8:$H$2000,0))),"")</f>
        <v/>
      </c>
      <c r="K226" s="210" t="str">
        <f t="shared" si="14"/>
        <v/>
      </c>
      <c r="L226" s="209" t="str">
        <f t="array" ref="L226">IFERROR(IF(D226="","",INDEX(ExcValue!$I$8:$I$2000, MATCH(D226&amp;54,ExcValue!$A$8:$A$2000&amp;ExcValue!$H$8:$H$2000,0))),"")</f>
        <v/>
      </c>
      <c r="M226" s="210" t="str">
        <f t="shared" si="15"/>
        <v/>
      </c>
      <c r="O226" s="207" t="str">
        <f>IF(ISNUMBER(PT_ExcValue!A226),PT_ExcValue!A226,"")</f>
        <v/>
      </c>
      <c r="P226" s="207" t="str">
        <f>IF(PT_ExcValue!C226=0,"",PT_ExcValue!B226/PT_ExcValue!C226)</f>
        <v/>
      </c>
      <c r="Q226" s="207" t="str">
        <f>IF(PT_ExcValue!E226=0,"",PT_ExcValue!D226/PT_ExcValue!E226)</f>
        <v/>
      </c>
      <c r="R226" s="207" t="str">
        <f>IF(PT_ExcValue!G226=0,"",PT_ExcValue!F226/PT_ExcValue!G226)</f>
        <v/>
      </c>
      <c r="S226" s="207" t="str">
        <f>IF(PT_ExcValue!I226=0,"",PT_ExcValue!H226/PT_ExcValue!I226)</f>
        <v/>
      </c>
    </row>
    <row r="227" spans="4:19" x14ac:dyDescent="0.25">
      <c r="D227" s="209" t="str">
        <f t="array" ref="D227">IFERROR(INDEX(ExcValue!$A$8:$A2225, MATCH(0,COUNTIF($D$1:D226,ExcValue!$A$8:$A2225), 0)),"")</f>
        <v/>
      </c>
      <c r="E227" s="207" t="str">
        <f>IFERROR(VLOOKUP(D227,ExcValue!A233:C2225,3,FALSE),"")</f>
        <v/>
      </c>
      <c r="F227" s="209" t="str">
        <f t="array" ref="F227">IFERROR(IF(D227="","",INDEX(ExcValue!$I$8:$I$2000, MATCH(D227&amp;23,ExcValue!$A$8:$A$2000&amp;ExcValue!$H$8:$H$2000,0))),"")</f>
        <v/>
      </c>
      <c r="G227" s="210" t="str">
        <f t="shared" si="12"/>
        <v/>
      </c>
      <c r="H227" s="209" t="str">
        <f t="array" ref="H227">IFERROR(IF(D227="","",INDEX(ExcValue!$I$8:$I$2000, MATCH(D227&amp;24,ExcValue!$A$8:$A$2000&amp;ExcValue!$H$8:$H$2000,0))),"")</f>
        <v/>
      </c>
      <c r="I227" s="210" t="str">
        <f t="shared" si="13"/>
        <v/>
      </c>
      <c r="J227" s="209" t="str">
        <f t="array" ref="J227">IFERROR(IF(D227="","",INDEX(ExcValue!$I$8:$I$2000, MATCH(D227&amp;74,ExcValue!$A$8:$A$2000&amp;ExcValue!$H$8:$H$2000,0))),"")</f>
        <v/>
      </c>
      <c r="K227" s="210" t="str">
        <f t="shared" si="14"/>
        <v/>
      </c>
      <c r="L227" s="209" t="str">
        <f t="array" ref="L227">IFERROR(IF(D227="","",INDEX(ExcValue!$I$8:$I$2000, MATCH(D227&amp;54,ExcValue!$A$8:$A$2000&amp;ExcValue!$H$8:$H$2000,0))),"")</f>
        <v/>
      </c>
      <c r="M227" s="210" t="str">
        <f t="shared" si="15"/>
        <v/>
      </c>
      <c r="O227" s="207" t="str">
        <f>IF(ISNUMBER(PT_ExcValue!A227),PT_ExcValue!A227,"")</f>
        <v/>
      </c>
      <c r="P227" s="207" t="str">
        <f>IF(PT_ExcValue!C227=0,"",PT_ExcValue!B227/PT_ExcValue!C227)</f>
        <v/>
      </c>
      <c r="Q227" s="207" t="str">
        <f>IF(PT_ExcValue!E227=0,"",PT_ExcValue!D227/PT_ExcValue!E227)</f>
        <v/>
      </c>
      <c r="R227" s="207" t="str">
        <f>IF(PT_ExcValue!G227=0,"",PT_ExcValue!F227/PT_ExcValue!G227)</f>
        <v/>
      </c>
      <c r="S227" s="207" t="str">
        <f>IF(PT_ExcValue!I227=0,"",PT_ExcValue!H227/PT_ExcValue!I227)</f>
        <v/>
      </c>
    </row>
    <row r="228" spans="4:19" x14ac:dyDescent="0.25">
      <c r="D228" s="209" t="str">
        <f t="array" ref="D228">IFERROR(INDEX(ExcValue!$A$8:$A2226, MATCH(0,COUNTIF($D$1:D227,ExcValue!$A$8:$A2226), 0)),"")</f>
        <v/>
      </c>
      <c r="E228" s="207" t="str">
        <f>IFERROR(VLOOKUP(D228,ExcValue!A234:C2226,3,FALSE),"")</f>
        <v/>
      </c>
      <c r="F228" s="209" t="str">
        <f t="array" ref="F228">IFERROR(IF(D228="","",INDEX(ExcValue!$I$8:$I$2000, MATCH(D228&amp;23,ExcValue!$A$8:$A$2000&amp;ExcValue!$H$8:$H$2000,0))),"")</f>
        <v/>
      </c>
      <c r="G228" s="210" t="str">
        <f t="shared" si="12"/>
        <v/>
      </c>
      <c r="H228" s="209" t="str">
        <f t="array" ref="H228">IFERROR(IF(D228="","",INDEX(ExcValue!$I$8:$I$2000, MATCH(D228&amp;24,ExcValue!$A$8:$A$2000&amp;ExcValue!$H$8:$H$2000,0))),"")</f>
        <v/>
      </c>
      <c r="I228" s="210" t="str">
        <f t="shared" si="13"/>
        <v/>
      </c>
      <c r="J228" s="209" t="str">
        <f t="array" ref="J228">IFERROR(IF(D228="","",INDEX(ExcValue!$I$8:$I$2000, MATCH(D228&amp;74,ExcValue!$A$8:$A$2000&amp;ExcValue!$H$8:$H$2000,0))),"")</f>
        <v/>
      </c>
      <c r="K228" s="210" t="str">
        <f t="shared" si="14"/>
        <v/>
      </c>
      <c r="L228" s="209" t="str">
        <f t="array" ref="L228">IFERROR(IF(D228="","",INDEX(ExcValue!$I$8:$I$2000, MATCH(D228&amp;54,ExcValue!$A$8:$A$2000&amp;ExcValue!$H$8:$H$2000,0))),"")</f>
        <v/>
      </c>
      <c r="M228" s="210" t="str">
        <f t="shared" si="15"/>
        <v/>
      </c>
      <c r="O228" s="207" t="str">
        <f>IF(ISNUMBER(PT_ExcValue!A228),PT_ExcValue!A228,"")</f>
        <v/>
      </c>
      <c r="P228" s="207" t="str">
        <f>IF(PT_ExcValue!C228=0,"",PT_ExcValue!B228/PT_ExcValue!C228)</f>
        <v/>
      </c>
      <c r="Q228" s="207" t="str">
        <f>IF(PT_ExcValue!E228=0,"",PT_ExcValue!D228/PT_ExcValue!E228)</f>
        <v/>
      </c>
      <c r="R228" s="207" t="str">
        <f>IF(PT_ExcValue!G228=0,"",PT_ExcValue!F228/PT_ExcValue!G228)</f>
        <v/>
      </c>
      <c r="S228" s="207" t="str">
        <f>IF(PT_ExcValue!I228=0,"",PT_ExcValue!H228/PT_ExcValue!I228)</f>
        <v/>
      </c>
    </row>
    <row r="229" spans="4:19" x14ac:dyDescent="0.25">
      <c r="D229" s="209" t="str">
        <f t="array" ref="D229">IFERROR(INDEX(ExcValue!$A$8:$A2227, MATCH(0,COUNTIF($D$1:D228,ExcValue!$A$8:$A2227), 0)),"")</f>
        <v/>
      </c>
      <c r="E229" s="207" t="str">
        <f>IFERROR(VLOOKUP(D229,ExcValue!A235:C2227,3,FALSE),"")</f>
        <v/>
      </c>
      <c r="F229" s="209" t="str">
        <f t="array" ref="F229">IFERROR(IF(D229="","",INDEX(ExcValue!$I$8:$I$2000, MATCH(D229&amp;23,ExcValue!$A$8:$A$2000&amp;ExcValue!$H$8:$H$2000,0))),"")</f>
        <v/>
      </c>
      <c r="G229" s="210" t="str">
        <f t="shared" si="12"/>
        <v/>
      </c>
      <c r="H229" s="209" t="str">
        <f t="array" ref="H229">IFERROR(IF(D229="","",INDEX(ExcValue!$I$8:$I$2000, MATCH(D229&amp;24,ExcValue!$A$8:$A$2000&amp;ExcValue!$H$8:$H$2000,0))),"")</f>
        <v/>
      </c>
      <c r="I229" s="210" t="str">
        <f t="shared" si="13"/>
        <v/>
      </c>
      <c r="J229" s="209" t="str">
        <f t="array" ref="J229">IFERROR(IF(D229="","",INDEX(ExcValue!$I$8:$I$2000, MATCH(D229&amp;74,ExcValue!$A$8:$A$2000&amp;ExcValue!$H$8:$H$2000,0))),"")</f>
        <v/>
      </c>
      <c r="K229" s="210" t="str">
        <f t="shared" si="14"/>
        <v/>
      </c>
      <c r="L229" s="209" t="str">
        <f t="array" ref="L229">IFERROR(IF(D229="","",INDEX(ExcValue!$I$8:$I$2000, MATCH(D229&amp;54,ExcValue!$A$8:$A$2000&amp;ExcValue!$H$8:$H$2000,0))),"")</f>
        <v/>
      </c>
      <c r="M229" s="210" t="str">
        <f t="shared" si="15"/>
        <v/>
      </c>
      <c r="O229" s="207" t="str">
        <f>IF(ISNUMBER(PT_ExcValue!A229),PT_ExcValue!A229,"")</f>
        <v/>
      </c>
      <c r="P229" s="207" t="str">
        <f>IF(PT_ExcValue!C229=0,"",PT_ExcValue!B229/PT_ExcValue!C229)</f>
        <v/>
      </c>
      <c r="Q229" s="207" t="str">
        <f>IF(PT_ExcValue!E229=0,"",PT_ExcValue!D229/PT_ExcValue!E229)</f>
        <v/>
      </c>
      <c r="R229" s="207" t="str">
        <f>IF(PT_ExcValue!G229=0,"",PT_ExcValue!F229/PT_ExcValue!G229)</f>
        <v/>
      </c>
      <c r="S229" s="207" t="str">
        <f>IF(PT_ExcValue!I229=0,"",PT_ExcValue!H229/PT_ExcValue!I229)</f>
        <v/>
      </c>
    </row>
    <row r="230" spans="4:19" x14ac:dyDescent="0.25">
      <c r="D230" s="209" t="str">
        <f t="array" ref="D230">IFERROR(INDEX(ExcValue!$A$8:$A2228, MATCH(0,COUNTIF($D$1:D229,ExcValue!$A$8:$A2228), 0)),"")</f>
        <v/>
      </c>
      <c r="E230" s="207" t="str">
        <f>IFERROR(VLOOKUP(D230,ExcValue!A236:C2228,3,FALSE),"")</f>
        <v/>
      </c>
      <c r="F230" s="209" t="str">
        <f t="array" ref="F230">IFERROR(IF(D230="","",INDEX(ExcValue!$I$8:$I$2000, MATCH(D230&amp;23,ExcValue!$A$8:$A$2000&amp;ExcValue!$H$8:$H$2000,0))),"")</f>
        <v/>
      </c>
      <c r="G230" s="210" t="str">
        <f t="shared" si="12"/>
        <v/>
      </c>
      <c r="H230" s="209" t="str">
        <f t="array" ref="H230">IFERROR(IF(D230="","",INDEX(ExcValue!$I$8:$I$2000, MATCH(D230&amp;24,ExcValue!$A$8:$A$2000&amp;ExcValue!$H$8:$H$2000,0))),"")</f>
        <v/>
      </c>
      <c r="I230" s="210" t="str">
        <f t="shared" si="13"/>
        <v/>
      </c>
      <c r="J230" s="209" t="str">
        <f t="array" ref="J230">IFERROR(IF(D230="","",INDEX(ExcValue!$I$8:$I$2000, MATCH(D230&amp;74,ExcValue!$A$8:$A$2000&amp;ExcValue!$H$8:$H$2000,0))),"")</f>
        <v/>
      </c>
      <c r="K230" s="210" t="str">
        <f t="shared" si="14"/>
        <v/>
      </c>
      <c r="L230" s="209" t="str">
        <f t="array" ref="L230">IFERROR(IF(D230="","",INDEX(ExcValue!$I$8:$I$2000, MATCH(D230&amp;54,ExcValue!$A$8:$A$2000&amp;ExcValue!$H$8:$H$2000,0))),"")</f>
        <v/>
      </c>
      <c r="M230" s="210" t="str">
        <f t="shared" si="15"/>
        <v/>
      </c>
      <c r="O230" s="207" t="str">
        <f>IF(ISNUMBER(PT_ExcValue!A230),PT_ExcValue!A230,"")</f>
        <v/>
      </c>
      <c r="P230" s="207" t="str">
        <f>IF(PT_ExcValue!C230=0,"",PT_ExcValue!B230/PT_ExcValue!C230)</f>
        <v/>
      </c>
      <c r="Q230" s="207" t="str">
        <f>IF(PT_ExcValue!E230=0,"",PT_ExcValue!D230/PT_ExcValue!E230)</f>
        <v/>
      </c>
      <c r="R230" s="207" t="str">
        <f>IF(PT_ExcValue!G230=0,"",PT_ExcValue!F230/PT_ExcValue!G230)</f>
        <v/>
      </c>
      <c r="S230" s="207" t="str">
        <f>IF(PT_ExcValue!I230=0,"",PT_ExcValue!H230/PT_ExcValue!I230)</f>
        <v/>
      </c>
    </row>
    <row r="231" spans="4:19" x14ac:dyDescent="0.25">
      <c r="D231" s="209" t="str">
        <f t="array" ref="D231">IFERROR(INDEX(ExcValue!$A$8:$A2229, MATCH(0,COUNTIF($D$1:D230,ExcValue!$A$8:$A2229), 0)),"")</f>
        <v/>
      </c>
      <c r="E231" s="207" t="str">
        <f>IFERROR(VLOOKUP(D231,ExcValue!A237:C2229,3,FALSE),"")</f>
        <v/>
      </c>
      <c r="F231" s="209" t="str">
        <f t="array" ref="F231">IFERROR(IF(D231="","",INDEX(ExcValue!$I$8:$I$2000, MATCH(D231&amp;23,ExcValue!$A$8:$A$2000&amp;ExcValue!$H$8:$H$2000,0))),"")</f>
        <v/>
      </c>
      <c r="G231" s="210" t="str">
        <f t="shared" si="12"/>
        <v/>
      </c>
      <c r="H231" s="209" t="str">
        <f t="array" ref="H231">IFERROR(IF(D231="","",INDEX(ExcValue!$I$8:$I$2000, MATCH(D231&amp;24,ExcValue!$A$8:$A$2000&amp;ExcValue!$H$8:$H$2000,0))),"")</f>
        <v/>
      </c>
      <c r="I231" s="210" t="str">
        <f t="shared" si="13"/>
        <v/>
      </c>
      <c r="J231" s="209" t="str">
        <f t="array" ref="J231">IFERROR(IF(D231="","",INDEX(ExcValue!$I$8:$I$2000, MATCH(D231&amp;74,ExcValue!$A$8:$A$2000&amp;ExcValue!$H$8:$H$2000,0))),"")</f>
        <v/>
      </c>
      <c r="K231" s="210" t="str">
        <f t="shared" si="14"/>
        <v/>
      </c>
      <c r="L231" s="209" t="str">
        <f t="array" ref="L231">IFERROR(IF(D231="","",INDEX(ExcValue!$I$8:$I$2000, MATCH(D231&amp;54,ExcValue!$A$8:$A$2000&amp;ExcValue!$H$8:$H$2000,0))),"")</f>
        <v/>
      </c>
      <c r="M231" s="210" t="str">
        <f t="shared" si="15"/>
        <v/>
      </c>
      <c r="O231" s="207" t="str">
        <f>IF(ISNUMBER(PT_ExcValue!A231),PT_ExcValue!A231,"")</f>
        <v/>
      </c>
      <c r="P231" s="207" t="str">
        <f>IF(PT_ExcValue!C231=0,"",PT_ExcValue!B231/PT_ExcValue!C231)</f>
        <v/>
      </c>
      <c r="Q231" s="207" t="str">
        <f>IF(PT_ExcValue!E231=0,"",PT_ExcValue!D231/PT_ExcValue!E231)</f>
        <v/>
      </c>
      <c r="R231" s="207" t="str">
        <f>IF(PT_ExcValue!G231=0,"",PT_ExcValue!F231/PT_ExcValue!G231)</f>
        <v/>
      </c>
      <c r="S231" s="207" t="str">
        <f>IF(PT_ExcValue!I231=0,"",PT_ExcValue!H231/PT_ExcValue!I231)</f>
        <v/>
      </c>
    </row>
    <row r="232" spans="4:19" x14ac:dyDescent="0.25">
      <c r="D232" s="209" t="str">
        <f t="array" ref="D232">IFERROR(INDEX(ExcValue!$A$8:$A2230, MATCH(0,COUNTIF($D$1:D231,ExcValue!$A$8:$A2230), 0)),"")</f>
        <v/>
      </c>
      <c r="E232" s="207" t="str">
        <f>IFERROR(VLOOKUP(D232,ExcValue!A238:C2230,3,FALSE),"")</f>
        <v/>
      </c>
      <c r="F232" s="209" t="str">
        <f t="array" ref="F232">IFERROR(IF(D232="","",INDEX(ExcValue!$I$8:$I$2000, MATCH(D232&amp;23,ExcValue!$A$8:$A$2000&amp;ExcValue!$H$8:$H$2000,0))),"")</f>
        <v/>
      </c>
      <c r="G232" s="210" t="str">
        <f t="shared" si="12"/>
        <v/>
      </c>
      <c r="H232" s="209" t="str">
        <f t="array" ref="H232">IFERROR(IF(D232="","",INDEX(ExcValue!$I$8:$I$2000, MATCH(D232&amp;24,ExcValue!$A$8:$A$2000&amp;ExcValue!$H$8:$H$2000,0))),"")</f>
        <v/>
      </c>
      <c r="I232" s="210" t="str">
        <f t="shared" si="13"/>
        <v/>
      </c>
      <c r="J232" s="209" t="str">
        <f t="array" ref="J232">IFERROR(IF(D232="","",INDEX(ExcValue!$I$8:$I$2000, MATCH(D232&amp;74,ExcValue!$A$8:$A$2000&amp;ExcValue!$H$8:$H$2000,0))),"")</f>
        <v/>
      </c>
      <c r="K232" s="210" t="str">
        <f t="shared" si="14"/>
        <v/>
      </c>
      <c r="L232" s="209" t="str">
        <f t="array" ref="L232">IFERROR(IF(D232="","",INDEX(ExcValue!$I$8:$I$2000, MATCH(D232&amp;54,ExcValue!$A$8:$A$2000&amp;ExcValue!$H$8:$H$2000,0))),"")</f>
        <v/>
      </c>
      <c r="M232" s="210" t="str">
        <f t="shared" si="15"/>
        <v/>
      </c>
      <c r="O232" s="207" t="str">
        <f>IF(ISNUMBER(PT_ExcValue!A232),PT_ExcValue!A232,"")</f>
        <v/>
      </c>
      <c r="P232" s="207" t="str">
        <f>IF(PT_ExcValue!C232=0,"",PT_ExcValue!B232/PT_ExcValue!C232)</f>
        <v/>
      </c>
      <c r="Q232" s="207" t="str">
        <f>IF(PT_ExcValue!E232=0,"",PT_ExcValue!D232/PT_ExcValue!E232)</f>
        <v/>
      </c>
      <c r="R232" s="207" t="str">
        <f>IF(PT_ExcValue!G232=0,"",PT_ExcValue!F232/PT_ExcValue!G232)</f>
        <v/>
      </c>
      <c r="S232" s="207" t="str">
        <f>IF(PT_ExcValue!I232=0,"",PT_ExcValue!H232/PT_ExcValue!I232)</f>
        <v/>
      </c>
    </row>
    <row r="233" spans="4:19" x14ac:dyDescent="0.25">
      <c r="D233" s="209" t="str">
        <f t="array" ref="D233">IFERROR(INDEX(ExcValue!$A$8:$A2231, MATCH(0,COUNTIF($D$1:D232,ExcValue!$A$8:$A2231), 0)),"")</f>
        <v/>
      </c>
      <c r="E233" s="207" t="str">
        <f>IFERROR(VLOOKUP(D233,ExcValue!A239:C2231,3,FALSE),"")</f>
        <v/>
      </c>
      <c r="F233" s="209" t="str">
        <f t="array" ref="F233">IFERROR(IF(D233="","",INDEX(ExcValue!$I$8:$I$2000, MATCH(D233&amp;23,ExcValue!$A$8:$A$2000&amp;ExcValue!$H$8:$H$2000,0))),"")</f>
        <v/>
      </c>
      <c r="G233" s="210" t="str">
        <f t="shared" si="12"/>
        <v/>
      </c>
      <c r="H233" s="209" t="str">
        <f t="array" ref="H233">IFERROR(IF(D233="","",INDEX(ExcValue!$I$8:$I$2000, MATCH(D233&amp;24,ExcValue!$A$8:$A$2000&amp;ExcValue!$H$8:$H$2000,0))),"")</f>
        <v/>
      </c>
      <c r="I233" s="210" t="str">
        <f t="shared" si="13"/>
        <v/>
      </c>
      <c r="J233" s="209" t="str">
        <f t="array" ref="J233">IFERROR(IF(D233="","",INDEX(ExcValue!$I$8:$I$2000, MATCH(D233&amp;74,ExcValue!$A$8:$A$2000&amp;ExcValue!$H$8:$H$2000,0))),"")</f>
        <v/>
      </c>
      <c r="K233" s="210" t="str">
        <f t="shared" si="14"/>
        <v/>
      </c>
      <c r="L233" s="209" t="str">
        <f t="array" ref="L233">IFERROR(IF(D233="","",INDEX(ExcValue!$I$8:$I$2000, MATCH(D233&amp;54,ExcValue!$A$8:$A$2000&amp;ExcValue!$H$8:$H$2000,0))),"")</f>
        <v/>
      </c>
      <c r="M233" s="210" t="str">
        <f t="shared" si="15"/>
        <v/>
      </c>
      <c r="O233" s="207" t="str">
        <f>IF(ISNUMBER(PT_ExcValue!A233),PT_ExcValue!A233,"")</f>
        <v/>
      </c>
      <c r="P233" s="207" t="str">
        <f>IF(PT_ExcValue!C233=0,"",PT_ExcValue!B233/PT_ExcValue!C233)</f>
        <v/>
      </c>
      <c r="Q233" s="207" t="str">
        <f>IF(PT_ExcValue!E233=0,"",PT_ExcValue!D233/PT_ExcValue!E233)</f>
        <v/>
      </c>
      <c r="R233" s="207" t="str">
        <f>IF(PT_ExcValue!G233=0,"",PT_ExcValue!F233/PT_ExcValue!G233)</f>
        <v/>
      </c>
      <c r="S233" s="207" t="str">
        <f>IF(PT_ExcValue!I233=0,"",PT_ExcValue!H233/PT_ExcValue!I233)</f>
        <v/>
      </c>
    </row>
    <row r="234" spans="4:19" x14ac:dyDescent="0.25">
      <c r="D234" s="209" t="str">
        <f t="array" ref="D234">IFERROR(INDEX(ExcValue!$A$8:$A2232, MATCH(0,COUNTIF($D$1:D233,ExcValue!$A$8:$A2232), 0)),"")</f>
        <v/>
      </c>
      <c r="E234" s="207" t="str">
        <f>IFERROR(VLOOKUP(D234,ExcValue!A240:C2232,3,FALSE),"")</f>
        <v/>
      </c>
      <c r="F234" s="209" t="str">
        <f t="array" ref="F234">IFERROR(IF(D234="","",INDEX(ExcValue!$I$8:$I$2000, MATCH(D234&amp;23,ExcValue!$A$8:$A$2000&amp;ExcValue!$H$8:$H$2000,0))),"")</f>
        <v/>
      </c>
      <c r="G234" s="210" t="str">
        <f t="shared" si="12"/>
        <v/>
      </c>
      <c r="H234" s="209" t="str">
        <f t="array" ref="H234">IFERROR(IF(D234="","",INDEX(ExcValue!$I$8:$I$2000, MATCH(D234&amp;24,ExcValue!$A$8:$A$2000&amp;ExcValue!$H$8:$H$2000,0))),"")</f>
        <v/>
      </c>
      <c r="I234" s="210" t="str">
        <f t="shared" si="13"/>
        <v/>
      </c>
      <c r="J234" s="209" t="str">
        <f t="array" ref="J234">IFERROR(IF(D234="","",INDEX(ExcValue!$I$8:$I$2000, MATCH(D234&amp;74,ExcValue!$A$8:$A$2000&amp;ExcValue!$H$8:$H$2000,0))),"")</f>
        <v/>
      </c>
      <c r="K234" s="210" t="str">
        <f t="shared" si="14"/>
        <v/>
      </c>
      <c r="L234" s="209" t="str">
        <f t="array" ref="L234">IFERROR(IF(D234="","",INDEX(ExcValue!$I$8:$I$2000, MATCH(D234&amp;54,ExcValue!$A$8:$A$2000&amp;ExcValue!$H$8:$H$2000,0))),"")</f>
        <v/>
      </c>
      <c r="M234" s="210" t="str">
        <f t="shared" si="15"/>
        <v/>
      </c>
      <c r="O234" s="207" t="str">
        <f>IF(ISNUMBER(PT_ExcValue!A234),PT_ExcValue!A234,"")</f>
        <v/>
      </c>
      <c r="P234" s="207" t="str">
        <f>IF(PT_ExcValue!C234=0,"",PT_ExcValue!B234/PT_ExcValue!C234)</f>
        <v/>
      </c>
      <c r="Q234" s="207" t="str">
        <f>IF(PT_ExcValue!E234=0,"",PT_ExcValue!D234/PT_ExcValue!E234)</f>
        <v/>
      </c>
      <c r="R234" s="207" t="str">
        <f>IF(PT_ExcValue!G234=0,"",PT_ExcValue!F234/PT_ExcValue!G234)</f>
        <v/>
      </c>
      <c r="S234" s="207" t="str">
        <f>IF(PT_ExcValue!I234=0,"",PT_ExcValue!H234/PT_ExcValue!I234)</f>
        <v/>
      </c>
    </row>
    <row r="235" spans="4:19" x14ac:dyDescent="0.25">
      <c r="D235" s="209" t="str">
        <f t="array" ref="D235">IFERROR(INDEX(ExcValue!$A$8:$A2233, MATCH(0,COUNTIF($D$1:D234,ExcValue!$A$8:$A2233), 0)),"")</f>
        <v/>
      </c>
      <c r="E235" s="207" t="str">
        <f>IFERROR(VLOOKUP(D235,ExcValue!A241:C2233,3,FALSE),"")</f>
        <v/>
      </c>
      <c r="F235" s="209" t="str">
        <f t="array" ref="F235">IFERROR(IF(D235="","",INDEX(ExcValue!$I$8:$I$2000, MATCH(D235&amp;23,ExcValue!$A$8:$A$2000&amp;ExcValue!$H$8:$H$2000,0))),"")</f>
        <v/>
      </c>
      <c r="G235" s="210" t="str">
        <f t="shared" si="12"/>
        <v/>
      </c>
      <c r="H235" s="209" t="str">
        <f t="array" ref="H235">IFERROR(IF(D235="","",INDEX(ExcValue!$I$8:$I$2000, MATCH(D235&amp;24,ExcValue!$A$8:$A$2000&amp;ExcValue!$H$8:$H$2000,0))),"")</f>
        <v/>
      </c>
      <c r="I235" s="210" t="str">
        <f t="shared" si="13"/>
        <v/>
      </c>
      <c r="J235" s="209" t="str">
        <f t="array" ref="J235">IFERROR(IF(D235="","",INDEX(ExcValue!$I$8:$I$2000, MATCH(D235&amp;74,ExcValue!$A$8:$A$2000&amp;ExcValue!$H$8:$H$2000,0))),"")</f>
        <v/>
      </c>
      <c r="K235" s="210" t="str">
        <f t="shared" si="14"/>
        <v/>
      </c>
      <c r="L235" s="209" t="str">
        <f t="array" ref="L235">IFERROR(IF(D235="","",INDEX(ExcValue!$I$8:$I$2000, MATCH(D235&amp;54,ExcValue!$A$8:$A$2000&amp;ExcValue!$H$8:$H$2000,0))),"")</f>
        <v/>
      </c>
      <c r="M235" s="210" t="str">
        <f t="shared" si="15"/>
        <v/>
      </c>
      <c r="O235" s="207" t="str">
        <f>IF(ISNUMBER(PT_ExcValue!A235),PT_ExcValue!A235,"")</f>
        <v/>
      </c>
      <c r="P235" s="207" t="str">
        <f>IF(PT_ExcValue!C235=0,"",PT_ExcValue!B235/PT_ExcValue!C235)</f>
        <v/>
      </c>
      <c r="Q235" s="207" t="str">
        <f>IF(PT_ExcValue!E235=0,"",PT_ExcValue!D235/PT_ExcValue!E235)</f>
        <v/>
      </c>
      <c r="R235" s="207" t="str">
        <f>IF(PT_ExcValue!G235=0,"",PT_ExcValue!F235/PT_ExcValue!G235)</f>
        <v/>
      </c>
      <c r="S235" s="207" t="str">
        <f>IF(PT_ExcValue!I235=0,"",PT_ExcValue!H235/PT_ExcValue!I235)</f>
        <v/>
      </c>
    </row>
    <row r="236" spans="4:19" x14ac:dyDescent="0.25">
      <c r="D236" s="209" t="str">
        <f t="array" ref="D236">IFERROR(INDEX(ExcValue!$A$8:$A2234, MATCH(0,COUNTIF($D$1:D235,ExcValue!$A$8:$A2234), 0)),"")</f>
        <v/>
      </c>
      <c r="E236" s="207" t="str">
        <f>IFERROR(VLOOKUP(D236,ExcValue!A242:C2234,3,FALSE),"")</f>
        <v/>
      </c>
      <c r="F236" s="209" t="str">
        <f t="array" ref="F236">IFERROR(IF(D236="","",INDEX(ExcValue!$I$8:$I$2000, MATCH(D236&amp;23,ExcValue!$A$8:$A$2000&amp;ExcValue!$H$8:$H$2000,0))),"")</f>
        <v/>
      </c>
      <c r="G236" s="210" t="str">
        <f t="shared" si="12"/>
        <v/>
      </c>
      <c r="H236" s="209" t="str">
        <f t="array" ref="H236">IFERROR(IF(D236="","",INDEX(ExcValue!$I$8:$I$2000, MATCH(D236&amp;24,ExcValue!$A$8:$A$2000&amp;ExcValue!$H$8:$H$2000,0))),"")</f>
        <v/>
      </c>
      <c r="I236" s="210" t="str">
        <f t="shared" si="13"/>
        <v/>
      </c>
      <c r="J236" s="209" t="str">
        <f t="array" ref="J236">IFERROR(IF(D236="","",INDEX(ExcValue!$I$8:$I$2000, MATCH(D236&amp;74,ExcValue!$A$8:$A$2000&amp;ExcValue!$H$8:$H$2000,0))),"")</f>
        <v/>
      </c>
      <c r="K236" s="210" t="str">
        <f t="shared" si="14"/>
        <v/>
      </c>
      <c r="L236" s="209" t="str">
        <f t="array" ref="L236">IFERROR(IF(D236="","",INDEX(ExcValue!$I$8:$I$2000, MATCH(D236&amp;54,ExcValue!$A$8:$A$2000&amp;ExcValue!$H$8:$H$2000,0))),"")</f>
        <v/>
      </c>
      <c r="M236" s="210" t="str">
        <f t="shared" si="15"/>
        <v/>
      </c>
      <c r="O236" s="207" t="str">
        <f>IF(ISNUMBER(PT_ExcValue!A236),PT_ExcValue!A236,"")</f>
        <v/>
      </c>
      <c r="P236" s="207" t="str">
        <f>IF(PT_ExcValue!C236=0,"",PT_ExcValue!B236/PT_ExcValue!C236)</f>
        <v/>
      </c>
      <c r="Q236" s="207" t="str">
        <f>IF(PT_ExcValue!E236=0,"",PT_ExcValue!D236/PT_ExcValue!E236)</f>
        <v/>
      </c>
      <c r="R236" s="207" t="str">
        <f>IF(PT_ExcValue!G236=0,"",PT_ExcValue!F236/PT_ExcValue!G236)</f>
        <v/>
      </c>
      <c r="S236" s="207" t="str">
        <f>IF(PT_ExcValue!I236=0,"",PT_ExcValue!H236/PT_ExcValue!I236)</f>
        <v/>
      </c>
    </row>
    <row r="237" spans="4:19" x14ac:dyDescent="0.25">
      <c r="D237" s="209" t="str">
        <f t="array" ref="D237">IFERROR(INDEX(ExcValue!$A$8:$A2235, MATCH(0,COUNTIF($D$1:D236,ExcValue!$A$8:$A2235), 0)),"")</f>
        <v/>
      </c>
      <c r="E237" s="207" t="str">
        <f>IFERROR(VLOOKUP(D237,ExcValue!A243:C2235,3,FALSE),"")</f>
        <v/>
      </c>
      <c r="F237" s="209" t="str">
        <f t="array" ref="F237">IFERROR(IF(D237="","",INDEX(ExcValue!$I$8:$I$2000, MATCH(D237&amp;23,ExcValue!$A$8:$A$2000&amp;ExcValue!$H$8:$H$2000,0))),"")</f>
        <v/>
      </c>
      <c r="G237" s="210" t="str">
        <f t="shared" si="12"/>
        <v/>
      </c>
      <c r="H237" s="209" t="str">
        <f t="array" ref="H237">IFERROR(IF(D237="","",INDEX(ExcValue!$I$8:$I$2000, MATCH(D237&amp;24,ExcValue!$A$8:$A$2000&amp;ExcValue!$H$8:$H$2000,0))),"")</f>
        <v/>
      </c>
      <c r="I237" s="210" t="str">
        <f t="shared" si="13"/>
        <v/>
      </c>
      <c r="J237" s="209" t="str">
        <f t="array" ref="J237">IFERROR(IF(D237="","",INDEX(ExcValue!$I$8:$I$2000, MATCH(D237&amp;74,ExcValue!$A$8:$A$2000&amp;ExcValue!$H$8:$H$2000,0))),"")</f>
        <v/>
      </c>
      <c r="K237" s="210" t="str">
        <f t="shared" si="14"/>
        <v/>
      </c>
      <c r="L237" s="209" t="str">
        <f t="array" ref="L237">IFERROR(IF(D237="","",INDEX(ExcValue!$I$8:$I$2000, MATCH(D237&amp;54,ExcValue!$A$8:$A$2000&amp;ExcValue!$H$8:$H$2000,0))),"")</f>
        <v/>
      </c>
      <c r="M237" s="210" t="str">
        <f t="shared" si="15"/>
        <v/>
      </c>
      <c r="O237" s="207" t="str">
        <f>IF(ISNUMBER(PT_ExcValue!A237),PT_ExcValue!A237,"")</f>
        <v/>
      </c>
      <c r="P237" s="207" t="str">
        <f>IF(PT_ExcValue!C237=0,"",PT_ExcValue!B237/PT_ExcValue!C237)</f>
        <v/>
      </c>
      <c r="Q237" s="207" t="str">
        <f>IF(PT_ExcValue!E237=0,"",PT_ExcValue!D237/PT_ExcValue!E237)</f>
        <v/>
      </c>
      <c r="R237" s="207" t="str">
        <f>IF(PT_ExcValue!G237=0,"",PT_ExcValue!F237/PT_ExcValue!G237)</f>
        <v/>
      </c>
      <c r="S237" s="207" t="str">
        <f>IF(PT_ExcValue!I237=0,"",PT_ExcValue!H237/PT_ExcValue!I237)</f>
        <v/>
      </c>
    </row>
    <row r="238" spans="4:19" x14ac:dyDescent="0.25">
      <c r="D238" s="209" t="str">
        <f t="array" ref="D238">IFERROR(INDEX(ExcValue!$A$8:$A2236, MATCH(0,COUNTIF($D$1:D237,ExcValue!$A$8:$A2236), 0)),"")</f>
        <v/>
      </c>
      <c r="E238" s="207" t="str">
        <f>IFERROR(VLOOKUP(D238,ExcValue!A244:C2236,3,FALSE),"")</f>
        <v/>
      </c>
      <c r="F238" s="209" t="str">
        <f t="array" ref="F238">IFERROR(IF(D238="","",INDEX(ExcValue!$I$8:$I$2000, MATCH(D238&amp;23,ExcValue!$A$8:$A$2000&amp;ExcValue!$H$8:$H$2000,0))),"")</f>
        <v/>
      </c>
      <c r="G238" s="210" t="str">
        <f t="shared" si="12"/>
        <v/>
      </c>
      <c r="H238" s="209" t="str">
        <f t="array" ref="H238">IFERROR(IF(D238="","",INDEX(ExcValue!$I$8:$I$2000, MATCH(D238&amp;24,ExcValue!$A$8:$A$2000&amp;ExcValue!$H$8:$H$2000,0))),"")</f>
        <v/>
      </c>
      <c r="I238" s="210" t="str">
        <f t="shared" si="13"/>
        <v/>
      </c>
      <c r="J238" s="209" t="str">
        <f t="array" ref="J238">IFERROR(IF(D238="","",INDEX(ExcValue!$I$8:$I$2000, MATCH(D238&amp;74,ExcValue!$A$8:$A$2000&amp;ExcValue!$H$8:$H$2000,0))),"")</f>
        <v/>
      </c>
      <c r="K238" s="210" t="str">
        <f t="shared" si="14"/>
        <v/>
      </c>
      <c r="L238" s="209" t="str">
        <f t="array" ref="L238">IFERROR(IF(D238="","",INDEX(ExcValue!$I$8:$I$2000, MATCH(D238&amp;54,ExcValue!$A$8:$A$2000&amp;ExcValue!$H$8:$H$2000,0))),"")</f>
        <v/>
      </c>
      <c r="M238" s="210" t="str">
        <f t="shared" si="15"/>
        <v/>
      </c>
      <c r="O238" s="207" t="str">
        <f>IF(ISNUMBER(PT_ExcValue!A238),PT_ExcValue!A238,"")</f>
        <v/>
      </c>
      <c r="P238" s="207" t="str">
        <f>IF(PT_ExcValue!C238=0,"",PT_ExcValue!B238/PT_ExcValue!C238)</f>
        <v/>
      </c>
      <c r="Q238" s="207" t="str">
        <f>IF(PT_ExcValue!E238=0,"",PT_ExcValue!D238/PT_ExcValue!E238)</f>
        <v/>
      </c>
      <c r="R238" s="207" t="str">
        <f>IF(PT_ExcValue!G238=0,"",PT_ExcValue!F238/PT_ExcValue!G238)</f>
        <v/>
      </c>
      <c r="S238" s="207" t="str">
        <f>IF(PT_ExcValue!I238=0,"",PT_ExcValue!H238/PT_ExcValue!I238)</f>
        <v/>
      </c>
    </row>
    <row r="239" spans="4:19" x14ac:dyDescent="0.25">
      <c r="D239" s="209" t="str">
        <f t="array" ref="D239">IFERROR(INDEX(ExcValue!$A$8:$A2237, MATCH(0,COUNTIF($D$1:D238,ExcValue!$A$8:$A2237), 0)),"")</f>
        <v/>
      </c>
      <c r="E239" s="207" t="str">
        <f>IFERROR(VLOOKUP(D239,ExcValue!A245:C2237,3,FALSE),"")</f>
        <v/>
      </c>
      <c r="F239" s="209" t="str">
        <f t="array" ref="F239">IFERROR(IF(D239="","",INDEX(ExcValue!$I$8:$I$2000, MATCH(D239&amp;23,ExcValue!$A$8:$A$2000&amp;ExcValue!$H$8:$H$2000,0))),"")</f>
        <v/>
      </c>
      <c r="G239" s="210" t="str">
        <f t="shared" si="12"/>
        <v/>
      </c>
      <c r="H239" s="209" t="str">
        <f t="array" ref="H239">IFERROR(IF(D239="","",INDEX(ExcValue!$I$8:$I$2000, MATCH(D239&amp;24,ExcValue!$A$8:$A$2000&amp;ExcValue!$H$8:$H$2000,0))),"")</f>
        <v/>
      </c>
      <c r="I239" s="210" t="str">
        <f t="shared" si="13"/>
        <v/>
      </c>
      <c r="J239" s="209" t="str">
        <f t="array" ref="J239">IFERROR(IF(D239="","",INDEX(ExcValue!$I$8:$I$2000, MATCH(D239&amp;74,ExcValue!$A$8:$A$2000&amp;ExcValue!$H$8:$H$2000,0))),"")</f>
        <v/>
      </c>
      <c r="K239" s="210" t="str">
        <f t="shared" si="14"/>
        <v/>
      </c>
      <c r="L239" s="209" t="str">
        <f t="array" ref="L239">IFERROR(IF(D239="","",INDEX(ExcValue!$I$8:$I$2000, MATCH(D239&amp;54,ExcValue!$A$8:$A$2000&amp;ExcValue!$H$8:$H$2000,0))),"")</f>
        <v/>
      </c>
      <c r="M239" s="210" t="str">
        <f t="shared" si="15"/>
        <v/>
      </c>
      <c r="O239" s="207" t="str">
        <f>IF(ISNUMBER(PT_ExcValue!A239),PT_ExcValue!A239,"")</f>
        <v/>
      </c>
      <c r="P239" s="207" t="str">
        <f>IF(PT_ExcValue!C239=0,"",PT_ExcValue!B239/PT_ExcValue!C239)</f>
        <v/>
      </c>
      <c r="Q239" s="207" t="str">
        <f>IF(PT_ExcValue!E239=0,"",PT_ExcValue!D239/PT_ExcValue!E239)</f>
        <v/>
      </c>
      <c r="R239" s="207" t="str">
        <f>IF(PT_ExcValue!G239=0,"",PT_ExcValue!F239/PT_ExcValue!G239)</f>
        <v/>
      </c>
      <c r="S239" s="207" t="str">
        <f>IF(PT_ExcValue!I239=0,"",PT_ExcValue!H239/PT_ExcValue!I239)</f>
        <v/>
      </c>
    </row>
    <row r="240" spans="4:19" x14ac:dyDescent="0.25">
      <c r="D240" s="209" t="str">
        <f t="array" ref="D240">IFERROR(INDEX(ExcValue!$A$8:$A2238, MATCH(0,COUNTIF($D$1:D239,ExcValue!$A$8:$A2238), 0)),"")</f>
        <v/>
      </c>
      <c r="E240" s="207" t="str">
        <f>IFERROR(VLOOKUP(D240,ExcValue!A246:C2238,3,FALSE),"")</f>
        <v/>
      </c>
      <c r="F240" s="209" t="str">
        <f t="array" ref="F240">IFERROR(IF(D240="","",INDEX(ExcValue!$I$8:$I$2000, MATCH(D240&amp;23,ExcValue!$A$8:$A$2000&amp;ExcValue!$H$8:$H$2000,0))),"")</f>
        <v/>
      </c>
      <c r="G240" s="210" t="str">
        <f t="shared" si="12"/>
        <v/>
      </c>
      <c r="H240" s="209" t="str">
        <f t="array" ref="H240">IFERROR(IF(D240="","",INDEX(ExcValue!$I$8:$I$2000, MATCH(D240&amp;24,ExcValue!$A$8:$A$2000&amp;ExcValue!$H$8:$H$2000,0))),"")</f>
        <v/>
      </c>
      <c r="I240" s="210" t="str">
        <f t="shared" si="13"/>
        <v/>
      </c>
      <c r="J240" s="209" t="str">
        <f t="array" ref="J240">IFERROR(IF(D240="","",INDEX(ExcValue!$I$8:$I$2000, MATCH(D240&amp;74,ExcValue!$A$8:$A$2000&amp;ExcValue!$H$8:$H$2000,0))),"")</f>
        <v/>
      </c>
      <c r="K240" s="210" t="str">
        <f t="shared" si="14"/>
        <v/>
      </c>
      <c r="L240" s="209" t="str">
        <f t="array" ref="L240">IFERROR(IF(D240="","",INDEX(ExcValue!$I$8:$I$2000, MATCH(D240&amp;54,ExcValue!$A$8:$A$2000&amp;ExcValue!$H$8:$H$2000,0))),"")</f>
        <v/>
      </c>
      <c r="M240" s="210" t="str">
        <f t="shared" si="15"/>
        <v/>
      </c>
      <c r="O240" s="207" t="str">
        <f>IF(ISNUMBER(PT_ExcValue!A240),PT_ExcValue!A240,"")</f>
        <v/>
      </c>
      <c r="P240" s="207" t="str">
        <f>IF(PT_ExcValue!C240=0,"",PT_ExcValue!B240/PT_ExcValue!C240)</f>
        <v/>
      </c>
      <c r="Q240" s="207" t="str">
        <f>IF(PT_ExcValue!E240=0,"",PT_ExcValue!D240/PT_ExcValue!E240)</f>
        <v/>
      </c>
      <c r="R240" s="207" t="str">
        <f>IF(PT_ExcValue!G240=0,"",PT_ExcValue!F240/PT_ExcValue!G240)</f>
        <v/>
      </c>
      <c r="S240" s="207" t="str">
        <f>IF(PT_ExcValue!I240=0,"",PT_ExcValue!H240/PT_ExcValue!I240)</f>
        <v/>
      </c>
    </row>
    <row r="241" spans="4:19" x14ac:dyDescent="0.25">
      <c r="D241" s="209" t="str">
        <f t="array" ref="D241">IFERROR(INDEX(ExcValue!$A$8:$A2239, MATCH(0,COUNTIF($D$1:D240,ExcValue!$A$8:$A2239), 0)),"")</f>
        <v/>
      </c>
      <c r="E241" s="207" t="str">
        <f>IFERROR(VLOOKUP(D241,ExcValue!A247:C2239,3,FALSE),"")</f>
        <v/>
      </c>
      <c r="F241" s="209" t="str">
        <f t="array" ref="F241">IFERROR(IF(D241="","",INDEX(ExcValue!$I$8:$I$2000, MATCH(D241&amp;23,ExcValue!$A$8:$A$2000&amp;ExcValue!$H$8:$H$2000,0))),"")</f>
        <v/>
      </c>
      <c r="G241" s="210" t="str">
        <f t="shared" si="12"/>
        <v/>
      </c>
      <c r="H241" s="209" t="str">
        <f t="array" ref="H241">IFERROR(IF(D241="","",INDEX(ExcValue!$I$8:$I$2000, MATCH(D241&amp;24,ExcValue!$A$8:$A$2000&amp;ExcValue!$H$8:$H$2000,0))),"")</f>
        <v/>
      </c>
      <c r="I241" s="210" t="str">
        <f t="shared" si="13"/>
        <v/>
      </c>
      <c r="J241" s="209" t="str">
        <f t="array" ref="J241">IFERROR(IF(D241="","",INDEX(ExcValue!$I$8:$I$2000, MATCH(D241&amp;74,ExcValue!$A$8:$A$2000&amp;ExcValue!$H$8:$H$2000,0))),"")</f>
        <v/>
      </c>
      <c r="K241" s="210" t="str">
        <f t="shared" si="14"/>
        <v/>
      </c>
      <c r="L241" s="209" t="str">
        <f t="array" ref="L241">IFERROR(IF(D241="","",INDEX(ExcValue!$I$8:$I$2000, MATCH(D241&amp;54,ExcValue!$A$8:$A$2000&amp;ExcValue!$H$8:$H$2000,0))),"")</f>
        <v/>
      </c>
      <c r="M241" s="210" t="str">
        <f t="shared" si="15"/>
        <v/>
      </c>
      <c r="O241" s="207" t="str">
        <f>IF(ISNUMBER(PT_ExcValue!A241),PT_ExcValue!A241,"")</f>
        <v/>
      </c>
      <c r="P241" s="207" t="str">
        <f>IF(PT_ExcValue!C241=0,"",PT_ExcValue!B241/PT_ExcValue!C241)</f>
        <v/>
      </c>
      <c r="Q241" s="207" t="str">
        <f>IF(PT_ExcValue!E241=0,"",PT_ExcValue!D241/PT_ExcValue!E241)</f>
        <v/>
      </c>
      <c r="R241" s="207" t="str">
        <f>IF(PT_ExcValue!G241=0,"",PT_ExcValue!F241/PT_ExcValue!G241)</f>
        <v/>
      </c>
      <c r="S241" s="207" t="str">
        <f>IF(PT_ExcValue!I241=0,"",PT_ExcValue!H241/PT_ExcValue!I241)</f>
        <v/>
      </c>
    </row>
    <row r="242" spans="4:19" x14ac:dyDescent="0.25">
      <c r="D242" s="209" t="str">
        <f t="array" ref="D242">IFERROR(INDEX(ExcValue!$A$8:$A2240, MATCH(0,COUNTIF($D$1:D241,ExcValue!$A$8:$A2240), 0)),"")</f>
        <v/>
      </c>
      <c r="E242" s="207" t="str">
        <f>IFERROR(VLOOKUP(D242,ExcValue!A248:C2240,3,FALSE),"")</f>
        <v/>
      </c>
      <c r="F242" s="209" t="str">
        <f t="array" ref="F242">IFERROR(IF(D242="","",INDEX(ExcValue!$I$8:$I$2000, MATCH(D242&amp;23,ExcValue!$A$8:$A$2000&amp;ExcValue!$H$8:$H$2000,0))),"")</f>
        <v/>
      </c>
      <c r="G242" s="210" t="str">
        <f t="shared" si="12"/>
        <v/>
      </c>
      <c r="H242" s="209" t="str">
        <f t="array" ref="H242">IFERROR(IF(D242="","",INDEX(ExcValue!$I$8:$I$2000, MATCH(D242&amp;24,ExcValue!$A$8:$A$2000&amp;ExcValue!$H$8:$H$2000,0))),"")</f>
        <v/>
      </c>
      <c r="I242" s="210" t="str">
        <f t="shared" si="13"/>
        <v/>
      </c>
      <c r="J242" s="209" t="str">
        <f t="array" ref="J242">IFERROR(IF(D242="","",INDEX(ExcValue!$I$8:$I$2000, MATCH(D242&amp;74,ExcValue!$A$8:$A$2000&amp;ExcValue!$H$8:$H$2000,0))),"")</f>
        <v/>
      </c>
      <c r="K242" s="210" t="str">
        <f t="shared" si="14"/>
        <v/>
      </c>
      <c r="L242" s="209" t="str">
        <f t="array" ref="L242">IFERROR(IF(D242="","",INDEX(ExcValue!$I$8:$I$2000, MATCH(D242&amp;54,ExcValue!$A$8:$A$2000&amp;ExcValue!$H$8:$H$2000,0))),"")</f>
        <v/>
      </c>
      <c r="M242" s="210" t="str">
        <f t="shared" si="15"/>
        <v/>
      </c>
      <c r="O242" s="207" t="str">
        <f>IF(ISNUMBER(PT_ExcValue!A242),PT_ExcValue!A242,"")</f>
        <v/>
      </c>
      <c r="P242" s="207" t="str">
        <f>IF(PT_ExcValue!C242=0,"",PT_ExcValue!B242/PT_ExcValue!C242)</f>
        <v/>
      </c>
      <c r="Q242" s="207" t="str">
        <f>IF(PT_ExcValue!E242=0,"",PT_ExcValue!D242/PT_ExcValue!E242)</f>
        <v/>
      </c>
      <c r="R242" s="207" t="str">
        <f>IF(PT_ExcValue!G242=0,"",PT_ExcValue!F242/PT_ExcValue!G242)</f>
        <v/>
      </c>
      <c r="S242" s="207" t="str">
        <f>IF(PT_ExcValue!I242=0,"",PT_ExcValue!H242/PT_ExcValue!I242)</f>
        <v/>
      </c>
    </row>
    <row r="243" spans="4:19" x14ac:dyDescent="0.25">
      <c r="D243" s="209" t="str">
        <f t="array" ref="D243">IFERROR(INDEX(ExcValue!$A$8:$A2241, MATCH(0,COUNTIF($D$1:D242,ExcValue!$A$8:$A2241), 0)),"")</f>
        <v/>
      </c>
      <c r="E243" s="207" t="str">
        <f>IFERROR(VLOOKUP(D243,ExcValue!A249:C2241,3,FALSE),"")</f>
        <v/>
      </c>
      <c r="F243" s="209" t="str">
        <f t="array" ref="F243">IFERROR(IF(D243="","",INDEX(ExcValue!$I$8:$I$2000, MATCH(D243&amp;23,ExcValue!$A$8:$A$2000&amp;ExcValue!$H$8:$H$2000,0))),"")</f>
        <v/>
      </c>
      <c r="G243" s="210" t="str">
        <f t="shared" si="12"/>
        <v/>
      </c>
      <c r="H243" s="209" t="str">
        <f t="array" ref="H243">IFERROR(IF(D243="","",INDEX(ExcValue!$I$8:$I$2000, MATCH(D243&amp;24,ExcValue!$A$8:$A$2000&amp;ExcValue!$H$8:$H$2000,0))),"")</f>
        <v/>
      </c>
      <c r="I243" s="210" t="str">
        <f t="shared" si="13"/>
        <v/>
      </c>
      <c r="J243" s="209" t="str">
        <f t="array" ref="J243">IFERROR(IF(D243="","",INDEX(ExcValue!$I$8:$I$2000, MATCH(D243&amp;74,ExcValue!$A$8:$A$2000&amp;ExcValue!$H$8:$H$2000,0))),"")</f>
        <v/>
      </c>
      <c r="K243" s="210" t="str">
        <f t="shared" si="14"/>
        <v/>
      </c>
      <c r="L243" s="209" t="str">
        <f t="array" ref="L243">IFERROR(IF(D243="","",INDEX(ExcValue!$I$8:$I$2000, MATCH(D243&amp;54,ExcValue!$A$8:$A$2000&amp;ExcValue!$H$8:$H$2000,0))),"")</f>
        <v/>
      </c>
      <c r="M243" s="210" t="str">
        <f t="shared" si="15"/>
        <v/>
      </c>
      <c r="O243" s="207" t="str">
        <f>IF(ISNUMBER(PT_ExcValue!A243),PT_ExcValue!A243,"")</f>
        <v/>
      </c>
      <c r="P243" s="207" t="str">
        <f>IF(PT_ExcValue!C243=0,"",PT_ExcValue!B243/PT_ExcValue!C243)</f>
        <v/>
      </c>
      <c r="Q243" s="207" t="str">
        <f>IF(PT_ExcValue!E243=0,"",PT_ExcValue!D243/PT_ExcValue!E243)</f>
        <v/>
      </c>
      <c r="R243" s="207" t="str">
        <f>IF(PT_ExcValue!G243=0,"",PT_ExcValue!F243/PT_ExcValue!G243)</f>
        <v/>
      </c>
      <c r="S243" s="207" t="str">
        <f>IF(PT_ExcValue!I243=0,"",PT_ExcValue!H243/PT_ExcValue!I243)</f>
        <v/>
      </c>
    </row>
    <row r="244" spans="4:19" x14ac:dyDescent="0.25">
      <c r="D244" s="209" t="str">
        <f t="array" ref="D244">IFERROR(INDEX(ExcValue!$A$8:$A2242, MATCH(0,COUNTIF($D$1:D243,ExcValue!$A$8:$A2242), 0)),"")</f>
        <v/>
      </c>
      <c r="E244" s="207" t="str">
        <f>IFERROR(VLOOKUP(D244,ExcValue!A250:C2242,3,FALSE),"")</f>
        <v/>
      </c>
      <c r="F244" s="209" t="str">
        <f t="array" ref="F244">IFERROR(IF(D244="","",INDEX(ExcValue!$I$8:$I$2000, MATCH(D244&amp;23,ExcValue!$A$8:$A$2000&amp;ExcValue!$H$8:$H$2000,0))),"")</f>
        <v/>
      </c>
      <c r="G244" s="210" t="str">
        <f t="shared" si="12"/>
        <v/>
      </c>
      <c r="H244" s="209" t="str">
        <f t="array" ref="H244">IFERROR(IF(D244="","",INDEX(ExcValue!$I$8:$I$2000, MATCH(D244&amp;24,ExcValue!$A$8:$A$2000&amp;ExcValue!$H$8:$H$2000,0))),"")</f>
        <v/>
      </c>
      <c r="I244" s="210" t="str">
        <f t="shared" si="13"/>
        <v/>
      </c>
      <c r="J244" s="209" t="str">
        <f t="array" ref="J244">IFERROR(IF(D244="","",INDEX(ExcValue!$I$8:$I$2000, MATCH(D244&amp;74,ExcValue!$A$8:$A$2000&amp;ExcValue!$H$8:$H$2000,0))),"")</f>
        <v/>
      </c>
      <c r="K244" s="210" t="str">
        <f t="shared" si="14"/>
        <v/>
      </c>
      <c r="L244" s="209" t="str">
        <f t="array" ref="L244">IFERROR(IF(D244="","",INDEX(ExcValue!$I$8:$I$2000, MATCH(D244&amp;54,ExcValue!$A$8:$A$2000&amp;ExcValue!$H$8:$H$2000,0))),"")</f>
        <v/>
      </c>
      <c r="M244" s="210" t="str">
        <f t="shared" si="15"/>
        <v/>
      </c>
      <c r="O244" s="207" t="str">
        <f>IF(ISNUMBER(PT_ExcValue!A244),PT_ExcValue!A244,"")</f>
        <v/>
      </c>
      <c r="P244" s="207" t="str">
        <f>IF(PT_ExcValue!C244=0,"",PT_ExcValue!B244/PT_ExcValue!C244)</f>
        <v/>
      </c>
      <c r="Q244" s="207" t="str">
        <f>IF(PT_ExcValue!E244=0,"",PT_ExcValue!D244/PT_ExcValue!E244)</f>
        <v/>
      </c>
      <c r="R244" s="207" t="str">
        <f>IF(PT_ExcValue!G244=0,"",PT_ExcValue!F244/PT_ExcValue!G244)</f>
        <v/>
      </c>
      <c r="S244" s="207" t="str">
        <f>IF(PT_ExcValue!I244=0,"",PT_ExcValue!H244/PT_ExcValue!I244)</f>
        <v/>
      </c>
    </row>
    <row r="245" spans="4:19" x14ac:dyDescent="0.25">
      <c r="D245" s="209" t="str">
        <f t="array" ref="D245">IFERROR(INDEX(ExcValue!$A$8:$A2243, MATCH(0,COUNTIF($D$1:D244,ExcValue!$A$8:$A2243), 0)),"")</f>
        <v/>
      </c>
      <c r="E245" s="207" t="str">
        <f>IFERROR(VLOOKUP(D245,ExcValue!A251:C2243,3,FALSE),"")</f>
        <v/>
      </c>
      <c r="F245" s="209" t="str">
        <f t="array" ref="F245">IFERROR(IF(D245="","",INDEX(ExcValue!$I$8:$I$2000, MATCH(D245&amp;23,ExcValue!$A$8:$A$2000&amp;ExcValue!$H$8:$H$2000,0))),"")</f>
        <v/>
      </c>
      <c r="G245" s="210" t="str">
        <f t="shared" si="12"/>
        <v/>
      </c>
      <c r="H245" s="209" t="str">
        <f t="array" ref="H245">IFERROR(IF(D245="","",INDEX(ExcValue!$I$8:$I$2000, MATCH(D245&amp;24,ExcValue!$A$8:$A$2000&amp;ExcValue!$H$8:$H$2000,0))),"")</f>
        <v/>
      </c>
      <c r="I245" s="210" t="str">
        <f t="shared" si="13"/>
        <v/>
      </c>
      <c r="J245" s="209" t="str">
        <f t="array" ref="J245">IFERROR(IF(D245="","",INDEX(ExcValue!$I$8:$I$2000, MATCH(D245&amp;74,ExcValue!$A$8:$A$2000&amp;ExcValue!$H$8:$H$2000,0))),"")</f>
        <v/>
      </c>
      <c r="K245" s="210" t="str">
        <f t="shared" si="14"/>
        <v/>
      </c>
      <c r="L245" s="209" t="str">
        <f t="array" ref="L245">IFERROR(IF(D245="","",INDEX(ExcValue!$I$8:$I$2000, MATCH(D245&amp;54,ExcValue!$A$8:$A$2000&amp;ExcValue!$H$8:$H$2000,0))),"")</f>
        <v/>
      </c>
      <c r="M245" s="210" t="str">
        <f t="shared" si="15"/>
        <v/>
      </c>
      <c r="O245" s="207" t="str">
        <f>IF(ISNUMBER(PT_ExcValue!A245),PT_ExcValue!A245,"")</f>
        <v/>
      </c>
      <c r="P245" s="207" t="str">
        <f>IF(PT_ExcValue!C245=0,"",PT_ExcValue!B245/PT_ExcValue!C245)</f>
        <v/>
      </c>
      <c r="Q245" s="207" t="str">
        <f>IF(PT_ExcValue!E245=0,"",PT_ExcValue!D245/PT_ExcValue!E245)</f>
        <v/>
      </c>
      <c r="R245" s="207" t="str">
        <f>IF(PT_ExcValue!G245=0,"",PT_ExcValue!F245/PT_ExcValue!G245)</f>
        <v/>
      </c>
      <c r="S245" s="207" t="str">
        <f>IF(PT_ExcValue!I245=0,"",PT_ExcValue!H245/PT_ExcValue!I245)</f>
        <v/>
      </c>
    </row>
    <row r="246" spans="4:19" x14ac:dyDescent="0.25">
      <c r="D246" s="209" t="str">
        <f t="array" ref="D246">IFERROR(INDEX(ExcValue!$A$8:$A2244, MATCH(0,COUNTIF($D$1:D245,ExcValue!$A$8:$A2244), 0)),"")</f>
        <v/>
      </c>
      <c r="E246" s="207" t="str">
        <f>IFERROR(VLOOKUP(D246,ExcValue!A252:C2244,3,FALSE),"")</f>
        <v/>
      </c>
      <c r="F246" s="209" t="str">
        <f t="array" ref="F246">IFERROR(IF(D246="","",INDEX(ExcValue!$I$8:$I$2000, MATCH(D246&amp;23,ExcValue!$A$8:$A$2000&amp;ExcValue!$H$8:$H$2000,0))),"")</f>
        <v/>
      </c>
      <c r="G246" s="210" t="str">
        <f t="shared" si="12"/>
        <v/>
      </c>
      <c r="H246" s="209" t="str">
        <f t="array" ref="H246">IFERROR(IF(D246="","",INDEX(ExcValue!$I$8:$I$2000, MATCH(D246&amp;24,ExcValue!$A$8:$A$2000&amp;ExcValue!$H$8:$H$2000,0))),"")</f>
        <v/>
      </c>
      <c r="I246" s="210" t="str">
        <f t="shared" si="13"/>
        <v/>
      </c>
      <c r="J246" s="209" t="str">
        <f t="array" ref="J246">IFERROR(IF(D246="","",INDEX(ExcValue!$I$8:$I$2000, MATCH(D246&amp;74,ExcValue!$A$8:$A$2000&amp;ExcValue!$H$8:$H$2000,0))),"")</f>
        <v/>
      </c>
      <c r="K246" s="210" t="str">
        <f t="shared" si="14"/>
        <v/>
      </c>
      <c r="L246" s="209" t="str">
        <f t="array" ref="L246">IFERROR(IF(D246="","",INDEX(ExcValue!$I$8:$I$2000, MATCH(D246&amp;54,ExcValue!$A$8:$A$2000&amp;ExcValue!$H$8:$H$2000,0))),"")</f>
        <v/>
      </c>
      <c r="M246" s="210" t="str">
        <f t="shared" si="15"/>
        <v/>
      </c>
      <c r="O246" s="207" t="str">
        <f>IF(ISNUMBER(PT_ExcValue!A246),PT_ExcValue!A246,"")</f>
        <v/>
      </c>
      <c r="P246" s="207" t="str">
        <f>IF(PT_ExcValue!C246=0,"",PT_ExcValue!B246/PT_ExcValue!C246)</f>
        <v/>
      </c>
      <c r="Q246" s="207" t="str">
        <f>IF(PT_ExcValue!E246=0,"",PT_ExcValue!D246/PT_ExcValue!E246)</f>
        <v/>
      </c>
      <c r="R246" s="207" t="str">
        <f>IF(PT_ExcValue!G246=0,"",PT_ExcValue!F246/PT_ExcValue!G246)</f>
        <v/>
      </c>
      <c r="S246" s="207" t="str">
        <f>IF(PT_ExcValue!I246=0,"",PT_ExcValue!H246/PT_ExcValue!I246)</f>
        <v/>
      </c>
    </row>
    <row r="247" spans="4:19" x14ac:dyDescent="0.25">
      <c r="D247" s="209" t="str">
        <f t="array" ref="D247">IFERROR(INDEX(ExcValue!$A$8:$A2245, MATCH(0,COUNTIF($D$1:D246,ExcValue!$A$8:$A2245), 0)),"")</f>
        <v/>
      </c>
      <c r="E247" s="207" t="str">
        <f>IFERROR(VLOOKUP(D247,ExcValue!A253:C2245,3,FALSE),"")</f>
        <v/>
      </c>
      <c r="F247" s="209" t="str">
        <f t="array" ref="F247">IFERROR(IF(D247="","",INDEX(ExcValue!$I$8:$I$2000, MATCH(D247&amp;23,ExcValue!$A$8:$A$2000&amp;ExcValue!$H$8:$H$2000,0))),"")</f>
        <v/>
      </c>
      <c r="G247" s="210" t="str">
        <f t="shared" si="12"/>
        <v/>
      </c>
      <c r="H247" s="209" t="str">
        <f t="array" ref="H247">IFERROR(IF(D247="","",INDEX(ExcValue!$I$8:$I$2000, MATCH(D247&amp;24,ExcValue!$A$8:$A$2000&amp;ExcValue!$H$8:$H$2000,0))),"")</f>
        <v/>
      </c>
      <c r="I247" s="210" t="str">
        <f t="shared" si="13"/>
        <v/>
      </c>
      <c r="J247" s="209" t="str">
        <f t="array" ref="J247">IFERROR(IF(D247="","",INDEX(ExcValue!$I$8:$I$2000, MATCH(D247&amp;74,ExcValue!$A$8:$A$2000&amp;ExcValue!$H$8:$H$2000,0))),"")</f>
        <v/>
      </c>
      <c r="K247" s="210" t="str">
        <f t="shared" si="14"/>
        <v/>
      </c>
      <c r="L247" s="209" t="str">
        <f t="array" ref="L247">IFERROR(IF(D247="","",INDEX(ExcValue!$I$8:$I$2000, MATCH(D247&amp;54,ExcValue!$A$8:$A$2000&amp;ExcValue!$H$8:$H$2000,0))),"")</f>
        <v/>
      </c>
      <c r="M247" s="210" t="str">
        <f t="shared" si="15"/>
        <v/>
      </c>
      <c r="O247" s="207" t="str">
        <f>IF(ISNUMBER(PT_ExcValue!A247),PT_ExcValue!A247,"")</f>
        <v/>
      </c>
      <c r="P247" s="207" t="str">
        <f>IF(PT_ExcValue!C247=0,"",PT_ExcValue!B247/PT_ExcValue!C247)</f>
        <v/>
      </c>
      <c r="Q247" s="207" t="str">
        <f>IF(PT_ExcValue!E247=0,"",PT_ExcValue!D247/PT_ExcValue!E247)</f>
        <v/>
      </c>
      <c r="R247" s="207" t="str">
        <f>IF(PT_ExcValue!G247=0,"",PT_ExcValue!F247/PT_ExcValue!G247)</f>
        <v/>
      </c>
      <c r="S247" s="207" t="str">
        <f>IF(PT_ExcValue!I247=0,"",PT_ExcValue!H247/PT_ExcValue!I247)</f>
        <v/>
      </c>
    </row>
    <row r="248" spans="4:19" x14ac:dyDescent="0.25">
      <c r="D248" s="209" t="str">
        <f t="array" ref="D248">IFERROR(INDEX(ExcValue!$A$8:$A2246, MATCH(0,COUNTIF($D$1:D247,ExcValue!$A$8:$A2246), 0)),"")</f>
        <v/>
      </c>
      <c r="E248" s="207" t="str">
        <f>IFERROR(VLOOKUP(D248,ExcValue!A254:C2246,3,FALSE),"")</f>
        <v/>
      </c>
      <c r="F248" s="209" t="str">
        <f t="array" ref="F248">IFERROR(IF(D248="","",INDEX(ExcValue!$I$8:$I$2000, MATCH(D248&amp;23,ExcValue!$A$8:$A$2000&amp;ExcValue!$H$8:$H$2000,0))),"")</f>
        <v/>
      </c>
      <c r="G248" s="210" t="str">
        <f t="shared" si="12"/>
        <v/>
      </c>
      <c r="H248" s="209" t="str">
        <f t="array" ref="H248">IFERROR(IF(D248="","",INDEX(ExcValue!$I$8:$I$2000, MATCH(D248&amp;24,ExcValue!$A$8:$A$2000&amp;ExcValue!$H$8:$H$2000,0))),"")</f>
        <v/>
      </c>
      <c r="I248" s="210" t="str">
        <f t="shared" si="13"/>
        <v/>
      </c>
      <c r="J248" s="209" t="str">
        <f t="array" ref="J248">IFERROR(IF(D248="","",INDEX(ExcValue!$I$8:$I$2000, MATCH(D248&amp;74,ExcValue!$A$8:$A$2000&amp;ExcValue!$H$8:$H$2000,0))),"")</f>
        <v/>
      </c>
      <c r="K248" s="210" t="str">
        <f t="shared" si="14"/>
        <v/>
      </c>
      <c r="L248" s="209" t="str">
        <f t="array" ref="L248">IFERROR(IF(D248="","",INDEX(ExcValue!$I$8:$I$2000, MATCH(D248&amp;54,ExcValue!$A$8:$A$2000&amp;ExcValue!$H$8:$H$2000,0))),"")</f>
        <v/>
      </c>
      <c r="M248" s="210" t="str">
        <f t="shared" si="15"/>
        <v/>
      </c>
      <c r="O248" s="207" t="str">
        <f>IF(ISNUMBER(PT_ExcValue!A248),PT_ExcValue!A248,"")</f>
        <v/>
      </c>
      <c r="P248" s="207" t="str">
        <f>IF(PT_ExcValue!C248=0,"",PT_ExcValue!B248/PT_ExcValue!C248)</f>
        <v/>
      </c>
      <c r="Q248" s="207" t="str">
        <f>IF(PT_ExcValue!E248=0,"",PT_ExcValue!D248/PT_ExcValue!E248)</f>
        <v/>
      </c>
      <c r="R248" s="207" t="str">
        <f>IF(PT_ExcValue!G248=0,"",PT_ExcValue!F248/PT_ExcValue!G248)</f>
        <v/>
      </c>
      <c r="S248" s="207" t="str">
        <f>IF(PT_ExcValue!I248=0,"",PT_ExcValue!H248/PT_ExcValue!I248)</f>
        <v/>
      </c>
    </row>
    <row r="249" spans="4:19" x14ac:dyDescent="0.25">
      <c r="D249" s="209" t="str">
        <f t="array" ref="D249">IFERROR(INDEX(ExcValue!$A$8:$A2247, MATCH(0,COUNTIF($D$1:D248,ExcValue!$A$8:$A2247), 0)),"")</f>
        <v/>
      </c>
      <c r="E249" s="207" t="str">
        <f>IFERROR(VLOOKUP(D249,ExcValue!A255:C2247,3,FALSE),"")</f>
        <v/>
      </c>
      <c r="F249" s="209" t="str">
        <f t="array" ref="F249">IFERROR(IF(D249="","",INDEX(ExcValue!$I$8:$I$2000, MATCH(D249&amp;23,ExcValue!$A$8:$A$2000&amp;ExcValue!$H$8:$H$2000,0))),"")</f>
        <v/>
      </c>
      <c r="G249" s="210" t="str">
        <f t="shared" si="12"/>
        <v/>
      </c>
      <c r="H249" s="209" t="str">
        <f t="array" ref="H249">IFERROR(IF(D249="","",INDEX(ExcValue!$I$8:$I$2000, MATCH(D249&amp;24,ExcValue!$A$8:$A$2000&amp;ExcValue!$H$8:$H$2000,0))),"")</f>
        <v/>
      </c>
      <c r="I249" s="210" t="str">
        <f t="shared" si="13"/>
        <v/>
      </c>
      <c r="J249" s="209" t="str">
        <f t="array" ref="J249">IFERROR(IF(D249="","",INDEX(ExcValue!$I$8:$I$2000, MATCH(D249&amp;74,ExcValue!$A$8:$A$2000&amp;ExcValue!$H$8:$H$2000,0))),"")</f>
        <v/>
      </c>
      <c r="K249" s="210" t="str">
        <f t="shared" si="14"/>
        <v/>
      </c>
      <c r="L249" s="209" t="str">
        <f t="array" ref="L249">IFERROR(IF(D249="","",INDEX(ExcValue!$I$8:$I$2000, MATCH(D249&amp;54,ExcValue!$A$8:$A$2000&amp;ExcValue!$H$8:$H$2000,0))),"")</f>
        <v/>
      </c>
      <c r="M249" s="210" t="str">
        <f t="shared" si="15"/>
        <v/>
      </c>
      <c r="O249" s="207" t="str">
        <f>IF(ISNUMBER(PT_ExcValue!A249),PT_ExcValue!A249,"")</f>
        <v/>
      </c>
      <c r="P249" s="207" t="str">
        <f>IF(PT_ExcValue!C249=0,"",PT_ExcValue!B249/PT_ExcValue!C249)</f>
        <v/>
      </c>
      <c r="Q249" s="207" t="str">
        <f>IF(PT_ExcValue!E249=0,"",PT_ExcValue!D249/PT_ExcValue!E249)</f>
        <v/>
      </c>
      <c r="R249" s="207" t="str">
        <f>IF(PT_ExcValue!G249=0,"",PT_ExcValue!F249/PT_ExcValue!G249)</f>
        <v/>
      </c>
      <c r="S249" s="207" t="str">
        <f>IF(PT_ExcValue!I249=0,"",PT_ExcValue!H249/PT_ExcValue!I249)</f>
        <v/>
      </c>
    </row>
    <row r="250" spans="4:19" x14ac:dyDescent="0.25">
      <c r="D250" s="209" t="str">
        <f t="array" ref="D250">IFERROR(INDEX(ExcValue!$A$8:$A2248, MATCH(0,COUNTIF($D$1:D249,ExcValue!$A$8:$A2248), 0)),"")</f>
        <v/>
      </c>
      <c r="E250" s="207" t="str">
        <f>IFERROR(VLOOKUP(D250,ExcValue!A256:C2248,3,FALSE),"")</f>
        <v/>
      </c>
      <c r="F250" s="209" t="str">
        <f t="array" ref="F250">IFERROR(IF(D250="","",INDEX(ExcValue!$I$8:$I$2000, MATCH(D250&amp;23,ExcValue!$A$8:$A$2000&amp;ExcValue!$H$8:$H$2000,0))),"")</f>
        <v/>
      </c>
      <c r="G250" s="210" t="str">
        <f t="shared" si="12"/>
        <v/>
      </c>
      <c r="H250" s="209" t="str">
        <f t="array" ref="H250">IFERROR(IF(D250="","",INDEX(ExcValue!$I$8:$I$2000, MATCH(D250&amp;24,ExcValue!$A$8:$A$2000&amp;ExcValue!$H$8:$H$2000,0))),"")</f>
        <v/>
      </c>
      <c r="I250" s="210" t="str">
        <f t="shared" si="13"/>
        <v/>
      </c>
      <c r="J250" s="209" t="str">
        <f t="array" ref="J250">IFERROR(IF(D250="","",INDEX(ExcValue!$I$8:$I$2000, MATCH(D250&amp;74,ExcValue!$A$8:$A$2000&amp;ExcValue!$H$8:$H$2000,0))),"")</f>
        <v/>
      </c>
      <c r="K250" s="210" t="str">
        <f t="shared" si="14"/>
        <v/>
      </c>
      <c r="L250" s="209" t="str">
        <f t="array" ref="L250">IFERROR(IF(D250="","",INDEX(ExcValue!$I$8:$I$2000, MATCH(D250&amp;54,ExcValue!$A$8:$A$2000&amp;ExcValue!$H$8:$H$2000,0))),"")</f>
        <v/>
      </c>
      <c r="M250" s="210" t="str">
        <f t="shared" si="15"/>
        <v/>
      </c>
      <c r="O250" s="207" t="str">
        <f>IF(ISNUMBER(PT_ExcValue!A250),PT_ExcValue!A250,"")</f>
        <v/>
      </c>
      <c r="P250" s="207" t="str">
        <f>IF(PT_ExcValue!C250=0,"",PT_ExcValue!B250/PT_ExcValue!C250)</f>
        <v/>
      </c>
      <c r="Q250" s="207" t="str">
        <f>IF(PT_ExcValue!E250=0,"",PT_ExcValue!D250/PT_ExcValue!E250)</f>
        <v/>
      </c>
      <c r="R250" s="207" t="str">
        <f>IF(PT_ExcValue!G250=0,"",PT_ExcValue!F250/PT_ExcValue!G250)</f>
        <v/>
      </c>
      <c r="S250" s="207" t="str">
        <f>IF(PT_ExcValue!I250=0,"",PT_ExcValue!H250/PT_ExcValue!I250)</f>
        <v/>
      </c>
    </row>
    <row r="251" spans="4:19" x14ac:dyDescent="0.25">
      <c r="D251" s="209" t="str">
        <f t="array" ref="D251">IFERROR(INDEX(ExcValue!$A$8:$A2249, MATCH(0,COUNTIF($D$1:D250,ExcValue!$A$8:$A2249), 0)),"")</f>
        <v/>
      </c>
      <c r="E251" s="207" t="str">
        <f>IFERROR(VLOOKUP(D251,ExcValue!A257:C2249,3,FALSE),"")</f>
        <v/>
      </c>
      <c r="F251" s="209" t="str">
        <f t="array" ref="F251">IFERROR(IF(D251="","",INDEX(ExcValue!$I$8:$I$2000, MATCH(D251&amp;23,ExcValue!$A$8:$A$2000&amp;ExcValue!$H$8:$H$2000,0))),"")</f>
        <v/>
      </c>
      <c r="G251" s="210" t="str">
        <f t="shared" si="12"/>
        <v/>
      </c>
      <c r="H251" s="209" t="str">
        <f t="array" ref="H251">IFERROR(IF(D251="","",INDEX(ExcValue!$I$8:$I$2000, MATCH(D251&amp;24,ExcValue!$A$8:$A$2000&amp;ExcValue!$H$8:$H$2000,0))),"")</f>
        <v/>
      </c>
      <c r="I251" s="210" t="str">
        <f t="shared" si="13"/>
        <v/>
      </c>
      <c r="J251" s="209" t="str">
        <f t="array" ref="J251">IFERROR(IF(D251="","",INDEX(ExcValue!$I$8:$I$2000, MATCH(D251&amp;74,ExcValue!$A$8:$A$2000&amp;ExcValue!$H$8:$H$2000,0))),"")</f>
        <v/>
      </c>
      <c r="K251" s="210" t="str">
        <f t="shared" si="14"/>
        <v/>
      </c>
      <c r="L251" s="209" t="str">
        <f t="array" ref="L251">IFERROR(IF(D251="","",INDEX(ExcValue!$I$8:$I$2000, MATCH(D251&amp;54,ExcValue!$A$8:$A$2000&amp;ExcValue!$H$8:$H$2000,0))),"")</f>
        <v/>
      </c>
      <c r="M251" s="210" t="str">
        <f t="shared" si="15"/>
        <v/>
      </c>
      <c r="O251" s="207" t="str">
        <f>IF(ISNUMBER(PT_ExcValue!A251),PT_ExcValue!A251,"")</f>
        <v/>
      </c>
      <c r="P251" s="207" t="str">
        <f>IF(PT_ExcValue!C251=0,"",PT_ExcValue!B251/PT_ExcValue!C251)</f>
        <v/>
      </c>
      <c r="Q251" s="207" t="str">
        <f>IF(PT_ExcValue!E251=0,"",PT_ExcValue!D251/PT_ExcValue!E251)</f>
        <v/>
      </c>
      <c r="R251" s="207" t="str">
        <f>IF(PT_ExcValue!G251=0,"",PT_ExcValue!F251/PT_ExcValue!G251)</f>
        <v/>
      </c>
      <c r="S251" s="207" t="str">
        <f>IF(PT_ExcValue!I251=0,"",PT_ExcValue!H251/PT_ExcValue!I251)</f>
        <v/>
      </c>
    </row>
    <row r="252" spans="4:19" x14ac:dyDescent="0.25">
      <c r="D252" s="209" t="str">
        <f t="array" ref="D252">IFERROR(INDEX(ExcValue!$A$8:$A2250, MATCH(0,COUNTIF($D$1:D251,ExcValue!$A$8:$A2250), 0)),"")</f>
        <v/>
      </c>
      <c r="E252" s="207" t="str">
        <f>IFERROR(VLOOKUP(D252,ExcValue!A258:C2250,3,FALSE),"")</f>
        <v/>
      </c>
      <c r="F252" s="209" t="str">
        <f t="array" ref="F252">IFERROR(IF(D252="","",INDEX(ExcValue!$I$8:$I$2000, MATCH(D252&amp;23,ExcValue!$A$8:$A$2000&amp;ExcValue!$H$8:$H$2000,0))),"")</f>
        <v/>
      </c>
      <c r="G252" s="210" t="str">
        <f t="shared" si="12"/>
        <v/>
      </c>
      <c r="H252" s="209" t="str">
        <f t="array" ref="H252">IFERROR(IF(D252="","",INDEX(ExcValue!$I$8:$I$2000, MATCH(D252&amp;24,ExcValue!$A$8:$A$2000&amp;ExcValue!$H$8:$H$2000,0))),"")</f>
        <v/>
      </c>
      <c r="I252" s="210" t="str">
        <f t="shared" si="13"/>
        <v/>
      </c>
      <c r="J252" s="209" t="str">
        <f t="array" ref="J252">IFERROR(IF(D252="","",INDEX(ExcValue!$I$8:$I$2000, MATCH(D252&amp;74,ExcValue!$A$8:$A$2000&amp;ExcValue!$H$8:$H$2000,0))),"")</f>
        <v/>
      </c>
      <c r="K252" s="210" t="str">
        <f t="shared" si="14"/>
        <v/>
      </c>
      <c r="L252" s="209" t="str">
        <f t="array" ref="L252">IFERROR(IF(D252="","",INDEX(ExcValue!$I$8:$I$2000, MATCH(D252&amp;54,ExcValue!$A$8:$A$2000&amp;ExcValue!$H$8:$H$2000,0))),"")</f>
        <v/>
      </c>
      <c r="M252" s="210" t="str">
        <f t="shared" si="15"/>
        <v/>
      </c>
      <c r="O252" s="207" t="str">
        <f>IF(ISNUMBER(PT_ExcValue!A252),PT_ExcValue!A252,"")</f>
        <v/>
      </c>
      <c r="P252" s="207" t="str">
        <f>IF(PT_ExcValue!C252=0,"",PT_ExcValue!B252/PT_ExcValue!C252)</f>
        <v/>
      </c>
      <c r="Q252" s="207" t="str">
        <f>IF(PT_ExcValue!E252=0,"",PT_ExcValue!D252/PT_ExcValue!E252)</f>
        <v/>
      </c>
      <c r="R252" s="207" t="str">
        <f>IF(PT_ExcValue!G252=0,"",PT_ExcValue!F252/PT_ExcValue!G252)</f>
        <v/>
      </c>
      <c r="S252" s="207" t="str">
        <f>IF(PT_ExcValue!I252=0,"",PT_ExcValue!H252/PT_ExcValue!I252)</f>
        <v/>
      </c>
    </row>
    <row r="253" spans="4:19" x14ac:dyDescent="0.25">
      <c r="D253" s="209" t="str">
        <f t="array" ref="D253">IFERROR(INDEX(ExcValue!$A$8:$A2251, MATCH(0,COUNTIF($D$1:D252,ExcValue!$A$8:$A2251), 0)),"")</f>
        <v/>
      </c>
      <c r="E253" s="207" t="str">
        <f>IFERROR(VLOOKUP(D253,ExcValue!A259:C2251,3,FALSE),"")</f>
        <v/>
      </c>
      <c r="F253" s="209" t="str">
        <f t="array" ref="F253">IFERROR(IF(D253="","",INDEX(ExcValue!$I$8:$I$2000, MATCH(D253&amp;23,ExcValue!$A$8:$A$2000&amp;ExcValue!$H$8:$H$2000,0))),"")</f>
        <v/>
      </c>
      <c r="G253" s="210" t="str">
        <f t="shared" si="12"/>
        <v/>
      </c>
      <c r="H253" s="209" t="str">
        <f t="array" ref="H253">IFERROR(IF(D253="","",INDEX(ExcValue!$I$8:$I$2000, MATCH(D253&amp;24,ExcValue!$A$8:$A$2000&amp;ExcValue!$H$8:$H$2000,0))),"")</f>
        <v/>
      </c>
      <c r="I253" s="210" t="str">
        <f t="shared" si="13"/>
        <v/>
      </c>
      <c r="J253" s="209" t="str">
        <f t="array" ref="J253">IFERROR(IF(D253="","",INDEX(ExcValue!$I$8:$I$2000, MATCH(D253&amp;74,ExcValue!$A$8:$A$2000&amp;ExcValue!$H$8:$H$2000,0))),"")</f>
        <v/>
      </c>
      <c r="K253" s="210" t="str">
        <f t="shared" si="14"/>
        <v/>
      </c>
      <c r="L253" s="209" t="str">
        <f t="array" ref="L253">IFERROR(IF(D253="","",INDEX(ExcValue!$I$8:$I$2000, MATCH(D253&amp;54,ExcValue!$A$8:$A$2000&amp;ExcValue!$H$8:$H$2000,0))),"")</f>
        <v/>
      </c>
      <c r="M253" s="210" t="str">
        <f t="shared" si="15"/>
        <v/>
      </c>
      <c r="O253" s="207" t="str">
        <f>IF(ISNUMBER(PT_ExcValue!A253),PT_ExcValue!A253,"")</f>
        <v/>
      </c>
      <c r="P253" s="207" t="str">
        <f>IF(PT_ExcValue!C253=0,"",PT_ExcValue!B253/PT_ExcValue!C253)</f>
        <v/>
      </c>
      <c r="Q253" s="207" t="str">
        <f>IF(PT_ExcValue!E253=0,"",PT_ExcValue!D253/PT_ExcValue!E253)</f>
        <v/>
      </c>
      <c r="R253" s="207" t="str">
        <f>IF(PT_ExcValue!G253=0,"",PT_ExcValue!F253/PT_ExcValue!G253)</f>
        <v/>
      </c>
      <c r="S253" s="207" t="str">
        <f>IF(PT_ExcValue!I253=0,"",PT_ExcValue!H253/PT_ExcValue!I253)</f>
        <v/>
      </c>
    </row>
    <row r="254" spans="4:19" x14ac:dyDescent="0.25">
      <c r="D254" s="209" t="str">
        <f t="array" ref="D254">IFERROR(INDEX(ExcValue!$A$8:$A2252, MATCH(0,COUNTIF($D$1:D253,ExcValue!$A$8:$A2252), 0)),"")</f>
        <v/>
      </c>
      <c r="E254" s="207" t="str">
        <f>IFERROR(VLOOKUP(D254,ExcValue!A260:C2252,3,FALSE),"")</f>
        <v/>
      </c>
      <c r="F254" s="209" t="str">
        <f t="array" ref="F254">IFERROR(IF(D254="","",INDEX(ExcValue!$I$8:$I$2000, MATCH(D254&amp;23,ExcValue!$A$8:$A$2000&amp;ExcValue!$H$8:$H$2000,0))),"")</f>
        <v/>
      </c>
      <c r="G254" s="210" t="str">
        <f t="shared" si="12"/>
        <v/>
      </c>
      <c r="H254" s="209" t="str">
        <f t="array" ref="H254">IFERROR(IF(D254="","",INDEX(ExcValue!$I$8:$I$2000, MATCH(D254&amp;24,ExcValue!$A$8:$A$2000&amp;ExcValue!$H$8:$H$2000,0))),"")</f>
        <v/>
      </c>
      <c r="I254" s="210" t="str">
        <f t="shared" si="13"/>
        <v/>
      </c>
      <c r="J254" s="209" t="str">
        <f t="array" ref="J254">IFERROR(IF(D254="","",INDEX(ExcValue!$I$8:$I$2000, MATCH(D254&amp;74,ExcValue!$A$8:$A$2000&amp;ExcValue!$H$8:$H$2000,0))),"")</f>
        <v/>
      </c>
      <c r="K254" s="210" t="str">
        <f t="shared" si="14"/>
        <v/>
      </c>
      <c r="L254" s="209" t="str">
        <f t="array" ref="L254">IFERROR(IF(D254="","",INDEX(ExcValue!$I$8:$I$2000, MATCH(D254&amp;54,ExcValue!$A$8:$A$2000&amp;ExcValue!$H$8:$H$2000,0))),"")</f>
        <v/>
      </c>
      <c r="M254" s="210" t="str">
        <f t="shared" si="15"/>
        <v/>
      </c>
      <c r="O254" s="207" t="str">
        <f>IF(ISNUMBER(PT_ExcValue!A254),PT_ExcValue!A254,"")</f>
        <v/>
      </c>
      <c r="P254" s="207" t="str">
        <f>IF(PT_ExcValue!C254=0,"",PT_ExcValue!B254/PT_ExcValue!C254)</f>
        <v/>
      </c>
      <c r="Q254" s="207" t="str">
        <f>IF(PT_ExcValue!E254=0,"",PT_ExcValue!D254/PT_ExcValue!E254)</f>
        <v/>
      </c>
      <c r="R254" s="207" t="str">
        <f>IF(PT_ExcValue!G254=0,"",PT_ExcValue!F254/PT_ExcValue!G254)</f>
        <v/>
      </c>
      <c r="S254" s="207" t="str">
        <f>IF(PT_ExcValue!I254=0,"",PT_ExcValue!H254/PT_ExcValue!I254)</f>
        <v/>
      </c>
    </row>
    <row r="255" spans="4:19" x14ac:dyDescent="0.25">
      <c r="D255" s="209" t="str">
        <f t="array" ref="D255">IFERROR(INDEX(ExcValue!$A$8:$A2253, MATCH(0,COUNTIF($D$1:D254,ExcValue!$A$8:$A2253), 0)),"")</f>
        <v/>
      </c>
      <c r="E255" s="207" t="str">
        <f>IFERROR(VLOOKUP(D255,ExcValue!A261:C2253,3,FALSE),"")</f>
        <v/>
      </c>
      <c r="F255" s="209" t="str">
        <f t="array" ref="F255">IFERROR(IF(D255="","",INDEX(ExcValue!$I$8:$I$2000, MATCH(D255&amp;23,ExcValue!$A$8:$A$2000&amp;ExcValue!$H$8:$H$2000,0))),"")</f>
        <v/>
      </c>
      <c r="G255" s="210" t="str">
        <f t="shared" si="12"/>
        <v/>
      </c>
      <c r="H255" s="209" t="str">
        <f t="array" ref="H255">IFERROR(IF(D255="","",INDEX(ExcValue!$I$8:$I$2000, MATCH(D255&amp;24,ExcValue!$A$8:$A$2000&amp;ExcValue!$H$8:$H$2000,0))),"")</f>
        <v/>
      </c>
      <c r="I255" s="210" t="str">
        <f t="shared" si="13"/>
        <v/>
      </c>
      <c r="J255" s="209" t="str">
        <f t="array" ref="J255">IFERROR(IF(D255="","",INDEX(ExcValue!$I$8:$I$2000, MATCH(D255&amp;74,ExcValue!$A$8:$A$2000&amp;ExcValue!$H$8:$H$2000,0))),"")</f>
        <v/>
      </c>
      <c r="K255" s="210" t="str">
        <f t="shared" si="14"/>
        <v/>
      </c>
      <c r="L255" s="209" t="str">
        <f t="array" ref="L255">IFERROR(IF(D255="","",INDEX(ExcValue!$I$8:$I$2000, MATCH(D255&amp;54,ExcValue!$A$8:$A$2000&amp;ExcValue!$H$8:$H$2000,0))),"")</f>
        <v/>
      </c>
      <c r="M255" s="210" t="str">
        <f t="shared" si="15"/>
        <v/>
      </c>
      <c r="O255" s="207" t="str">
        <f>IF(ISNUMBER(PT_ExcValue!A255),PT_ExcValue!A255,"")</f>
        <v/>
      </c>
      <c r="P255" s="207" t="str">
        <f>IF(PT_ExcValue!C255=0,"",PT_ExcValue!B255/PT_ExcValue!C255)</f>
        <v/>
      </c>
      <c r="Q255" s="207" t="str">
        <f>IF(PT_ExcValue!E255=0,"",PT_ExcValue!D255/PT_ExcValue!E255)</f>
        <v/>
      </c>
      <c r="R255" s="207" t="str">
        <f>IF(PT_ExcValue!G255=0,"",PT_ExcValue!F255/PT_ExcValue!G255)</f>
        <v/>
      </c>
      <c r="S255" s="207" t="str">
        <f>IF(PT_ExcValue!I255=0,"",PT_ExcValue!H255/PT_ExcValue!I255)</f>
        <v/>
      </c>
    </row>
    <row r="256" spans="4:19" x14ac:dyDescent="0.25">
      <c r="D256" s="209" t="str">
        <f t="array" ref="D256">IFERROR(INDEX(ExcValue!$A$8:$A2254, MATCH(0,COUNTIF($D$1:D255,ExcValue!$A$8:$A2254), 0)),"")</f>
        <v/>
      </c>
      <c r="E256" s="207" t="str">
        <f>IFERROR(VLOOKUP(D256,ExcValue!A262:C2254,3,FALSE),"")</f>
        <v/>
      </c>
      <c r="F256" s="209" t="str">
        <f t="array" ref="F256">IFERROR(IF(D256="","",INDEX(ExcValue!$I$8:$I$2000, MATCH(D256&amp;23,ExcValue!$A$8:$A$2000&amp;ExcValue!$H$8:$H$2000,0))),"")</f>
        <v/>
      </c>
      <c r="G256" s="210" t="str">
        <f t="shared" si="12"/>
        <v/>
      </c>
      <c r="H256" s="209" t="str">
        <f t="array" ref="H256">IFERROR(IF(D256="","",INDEX(ExcValue!$I$8:$I$2000, MATCH(D256&amp;24,ExcValue!$A$8:$A$2000&amp;ExcValue!$H$8:$H$2000,0))),"")</f>
        <v/>
      </c>
      <c r="I256" s="210" t="str">
        <f t="shared" si="13"/>
        <v/>
      </c>
      <c r="J256" s="209" t="str">
        <f t="array" ref="J256">IFERROR(IF(D256="","",INDEX(ExcValue!$I$8:$I$2000, MATCH(D256&amp;74,ExcValue!$A$8:$A$2000&amp;ExcValue!$H$8:$H$2000,0))),"")</f>
        <v/>
      </c>
      <c r="K256" s="210" t="str">
        <f t="shared" si="14"/>
        <v/>
      </c>
      <c r="L256" s="209" t="str">
        <f t="array" ref="L256">IFERROR(IF(D256="","",INDEX(ExcValue!$I$8:$I$2000, MATCH(D256&amp;54,ExcValue!$A$8:$A$2000&amp;ExcValue!$H$8:$H$2000,0))),"")</f>
        <v/>
      </c>
      <c r="M256" s="210" t="str">
        <f t="shared" si="15"/>
        <v/>
      </c>
      <c r="O256" s="207" t="str">
        <f>IF(ISNUMBER(PT_ExcValue!A256),PT_ExcValue!A256,"")</f>
        <v/>
      </c>
      <c r="P256" s="207" t="str">
        <f>IF(PT_ExcValue!C256=0,"",PT_ExcValue!B256/PT_ExcValue!C256)</f>
        <v/>
      </c>
      <c r="Q256" s="207" t="str">
        <f>IF(PT_ExcValue!E256=0,"",PT_ExcValue!D256/PT_ExcValue!E256)</f>
        <v/>
      </c>
      <c r="R256" s="207" t="str">
        <f>IF(PT_ExcValue!G256=0,"",PT_ExcValue!F256/PT_ExcValue!G256)</f>
        <v/>
      </c>
      <c r="S256" s="207" t="str">
        <f>IF(PT_ExcValue!I256=0,"",PT_ExcValue!H256/PT_ExcValue!I256)</f>
        <v/>
      </c>
    </row>
    <row r="257" spans="4:19" x14ac:dyDescent="0.25">
      <c r="D257" s="209" t="str">
        <f t="array" ref="D257">IFERROR(INDEX(ExcValue!$A$8:$A2255, MATCH(0,COUNTIF($D$1:D256,ExcValue!$A$8:$A2255), 0)),"")</f>
        <v/>
      </c>
      <c r="E257" s="207" t="str">
        <f>IFERROR(VLOOKUP(D257,ExcValue!A263:C2255,3,FALSE),"")</f>
        <v/>
      </c>
      <c r="F257" s="209" t="str">
        <f t="array" ref="F257">IFERROR(IF(D257="","",INDEX(ExcValue!$I$8:$I$2000, MATCH(D257&amp;23,ExcValue!$A$8:$A$2000&amp;ExcValue!$H$8:$H$2000,0))),"")</f>
        <v/>
      </c>
      <c r="G257" s="210" t="str">
        <f t="shared" si="12"/>
        <v/>
      </c>
      <c r="H257" s="209" t="str">
        <f t="array" ref="H257">IFERROR(IF(D257="","",INDEX(ExcValue!$I$8:$I$2000, MATCH(D257&amp;24,ExcValue!$A$8:$A$2000&amp;ExcValue!$H$8:$H$2000,0))),"")</f>
        <v/>
      </c>
      <c r="I257" s="210" t="str">
        <f t="shared" si="13"/>
        <v/>
      </c>
      <c r="J257" s="209" t="str">
        <f t="array" ref="J257">IFERROR(IF(D257="","",INDEX(ExcValue!$I$8:$I$2000, MATCH(D257&amp;74,ExcValue!$A$8:$A$2000&amp;ExcValue!$H$8:$H$2000,0))),"")</f>
        <v/>
      </c>
      <c r="K257" s="210" t="str">
        <f t="shared" si="14"/>
        <v/>
      </c>
      <c r="L257" s="209" t="str">
        <f t="array" ref="L257">IFERROR(IF(D257="","",INDEX(ExcValue!$I$8:$I$2000, MATCH(D257&amp;54,ExcValue!$A$8:$A$2000&amp;ExcValue!$H$8:$H$2000,0))),"")</f>
        <v/>
      </c>
      <c r="M257" s="210" t="str">
        <f t="shared" si="15"/>
        <v/>
      </c>
      <c r="O257" s="207" t="str">
        <f>IF(ISNUMBER(PT_ExcValue!A257),PT_ExcValue!A257,"")</f>
        <v/>
      </c>
      <c r="P257" s="207" t="str">
        <f>IF(PT_ExcValue!C257=0,"",PT_ExcValue!B257/PT_ExcValue!C257)</f>
        <v/>
      </c>
      <c r="Q257" s="207" t="str">
        <f>IF(PT_ExcValue!E257=0,"",PT_ExcValue!D257/PT_ExcValue!E257)</f>
        <v/>
      </c>
      <c r="R257" s="207" t="str">
        <f>IF(PT_ExcValue!G257=0,"",PT_ExcValue!F257/PT_ExcValue!G257)</f>
        <v/>
      </c>
      <c r="S257" s="207" t="str">
        <f>IF(PT_ExcValue!I257=0,"",PT_ExcValue!H257/PT_ExcValue!I257)</f>
        <v/>
      </c>
    </row>
    <row r="258" spans="4:19" x14ac:dyDescent="0.25">
      <c r="D258" s="209" t="str">
        <f t="array" ref="D258">IFERROR(INDEX(ExcValue!$A$8:$A2256, MATCH(0,COUNTIF($D$1:D257,ExcValue!$A$8:$A2256), 0)),"")</f>
        <v/>
      </c>
      <c r="E258" s="207" t="str">
        <f>IFERROR(VLOOKUP(D258,ExcValue!A264:C2256,3,FALSE),"")</f>
        <v/>
      </c>
      <c r="F258" s="209" t="str">
        <f t="array" ref="F258">IFERROR(IF(D258="","",INDEX(ExcValue!$I$8:$I$2000, MATCH(D258&amp;23,ExcValue!$A$8:$A$2000&amp;ExcValue!$H$8:$H$2000,0))),"")</f>
        <v/>
      </c>
      <c r="G258" s="210" t="str">
        <f t="shared" ref="G258:G321" si="16">IF(E258="","",IF(AND(F258&gt;0,F258&lt;&gt;""),1,0))</f>
        <v/>
      </c>
      <c r="H258" s="209" t="str">
        <f t="array" ref="H258">IFERROR(IF(D258="","",INDEX(ExcValue!$I$8:$I$2000, MATCH(D258&amp;24,ExcValue!$A$8:$A$2000&amp;ExcValue!$H$8:$H$2000,0))),"")</f>
        <v/>
      </c>
      <c r="I258" s="210" t="str">
        <f t="shared" ref="I258:I321" si="17">IF(E258="","",IF(AND(H258&gt;0,H258&lt;&gt;""),1,0))</f>
        <v/>
      </c>
      <c r="J258" s="209" t="str">
        <f t="array" ref="J258">IFERROR(IF(D258="","",INDEX(ExcValue!$I$8:$I$2000, MATCH(D258&amp;74,ExcValue!$A$8:$A$2000&amp;ExcValue!$H$8:$H$2000,0))),"")</f>
        <v/>
      </c>
      <c r="K258" s="210" t="str">
        <f t="shared" ref="K258:K321" si="18">IF(E258="","",IF(AND(J258&gt;0,J258&lt;&gt;""),1,0))</f>
        <v/>
      </c>
      <c r="L258" s="209" t="str">
        <f t="array" ref="L258">IFERROR(IF(D258="","",INDEX(ExcValue!$I$8:$I$2000, MATCH(D258&amp;54,ExcValue!$A$8:$A$2000&amp;ExcValue!$H$8:$H$2000,0))),"")</f>
        <v/>
      </c>
      <c r="M258" s="210" t="str">
        <f t="shared" ref="M258:M321" si="19">IF(E258="","",IF(AND(L258&gt;0,L258&lt;&gt;""),1,0))</f>
        <v/>
      </c>
      <c r="O258" s="207" t="str">
        <f>IF(ISNUMBER(PT_ExcValue!A258),PT_ExcValue!A258,"")</f>
        <v/>
      </c>
      <c r="P258" s="207" t="str">
        <f>IF(PT_ExcValue!C258=0,"",PT_ExcValue!B258/PT_ExcValue!C258)</f>
        <v/>
      </c>
      <c r="Q258" s="207" t="str">
        <f>IF(PT_ExcValue!E258=0,"",PT_ExcValue!D258/PT_ExcValue!E258)</f>
        <v/>
      </c>
      <c r="R258" s="207" t="str">
        <f>IF(PT_ExcValue!G258=0,"",PT_ExcValue!F258/PT_ExcValue!G258)</f>
        <v/>
      </c>
      <c r="S258" s="207" t="str">
        <f>IF(PT_ExcValue!I258=0,"",PT_ExcValue!H258/PT_ExcValue!I258)</f>
        <v/>
      </c>
    </row>
    <row r="259" spans="4:19" x14ac:dyDescent="0.25">
      <c r="D259" s="209" t="str">
        <f t="array" ref="D259">IFERROR(INDEX(ExcValue!$A$8:$A2257, MATCH(0,COUNTIF($D$1:D258,ExcValue!$A$8:$A2257), 0)),"")</f>
        <v/>
      </c>
      <c r="E259" s="207" t="str">
        <f>IFERROR(VLOOKUP(D259,ExcValue!A265:C2257,3,FALSE),"")</f>
        <v/>
      </c>
      <c r="F259" s="209" t="str">
        <f t="array" ref="F259">IFERROR(IF(D259="","",INDEX(ExcValue!$I$8:$I$2000, MATCH(D259&amp;23,ExcValue!$A$8:$A$2000&amp;ExcValue!$H$8:$H$2000,0))),"")</f>
        <v/>
      </c>
      <c r="G259" s="210" t="str">
        <f t="shared" si="16"/>
        <v/>
      </c>
      <c r="H259" s="209" t="str">
        <f t="array" ref="H259">IFERROR(IF(D259="","",INDEX(ExcValue!$I$8:$I$2000, MATCH(D259&amp;24,ExcValue!$A$8:$A$2000&amp;ExcValue!$H$8:$H$2000,0))),"")</f>
        <v/>
      </c>
      <c r="I259" s="210" t="str">
        <f t="shared" si="17"/>
        <v/>
      </c>
      <c r="J259" s="209" t="str">
        <f t="array" ref="J259">IFERROR(IF(D259="","",INDEX(ExcValue!$I$8:$I$2000, MATCH(D259&amp;74,ExcValue!$A$8:$A$2000&amp;ExcValue!$H$8:$H$2000,0))),"")</f>
        <v/>
      </c>
      <c r="K259" s="210" t="str">
        <f t="shared" si="18"/>
        <v/>
      </c>
      <c r="L259" s="209" t="str">
        <f t="array" ref="L259">IFERROR(IF(D259="","",INDEX(ExcValue!$I$8:$I$2000, MATCH(D259&amp;54,ExcValue!$A$8:$A$2000&amp;ExcValue!$H$8:$H$2000,0))),"")</f>
        <v/>
      </c>
      <c r="M259" s="210" t="str">
        <f t="shared" si="19"/>
        <v/>
      </c>
      <c r="O259" s="207" t="str">
        <f>IF(ISNUMBER(PT_ExcValue!A259),PT_ExcValue!A259,"")</f>
        <v/>
      </c>
      <c r="P259" s="207" t="str">
        <f>IF(PT_ExcValue!C259=0,"",PT_ExcValue!B259/PT_ExcValue!C259)</f>
        <v/>
      </c>
      <c r="Q259" s="207" t="str">
        <f>IF(PT_ExcValue!E259=0,"",PT_ExcValue!D259/PT_ExcValue!E259)</f>
        <v/>
      </c>
      <c r="R259" s="207" t="str">
        <f>IF(PT_ExcValue!G259=0,"",PT_ExcValue!F259/PT_ExcValue!G259)</f>
        <v/>
      </c>
      <c r="S259" s="207" t="str">
        <f>IF(PT_ExcValue!I259=0,"",PT_ExcValue!H259/PT_ExcValue!I259)</f>
        <v/>
      </c>
    </row>
    <row r="260" spans="4:19" x14ac:dyDescent="0.25">
      <c r="D260" s="209" t="str">
        <f t="array" ref="D260">IFERROR(INDEX(ExcValue!$A$8:$A2258, MATCH(0,COUNTIF($D$1:D259,ExcValue!$A$8:$A2258), 0)),"")</f>
        <v/>
      </c>
      <c r="E260" s="207" t="str">
        <f>IFERROR(VLOOKUP(D260,ExcValue!A266:C2258,3,FALSE),"")</f>
        <v/>
      </c>
      <c r="F260" s="209" t="str">
        <f t="array" ref="F260">IFERROR(IF(D260="","",INDEX(ExcValue!$I$8:$I$2000, MATCH(D260&amp;23,ExcValue!$A$8:$A$2000&amp;ExcValue!$H$8:$H$2000,0))),"")</f>
        <v/>
      </c>
      <c r="G260" s="210" t="str">
        <f t="shared" si="16"/>
        <v/>
      </c>
      <c r="H260" s="209" t="str">
        <f t="array" ref="H260">IFERROR(IF(D260="","",INDEX(ExcValue!$I$8:$I$2000, MATCH(D260&amp;24,ExcValue!$A$8:$A$2000&amp;ExcValue!$H$8:$H$2000,0))),"")</f>
        <v/>
      </c>
      <c r="I260" s="210" t="str">
        <f t="shared" si="17"/>
        <v/>
      </c>
      <c r="J260" s="209" t="str">
        <f t="array" ref="J260">IFERROR(IF(D260="","",INDEX(ExcValue!$I$8:$I$2000, MATCH(D260&amp;74,ExcValue!$A$8:$A$2000&amp;ExcValue!$H$8:$H$2000,0))),"")</f>
        <v/>
      </c>
      <c r="K260" s="210" t="str">
        <f t="shared" si="18"/>
        <v/>
      </c>
      <c r="L260" s="209" t="str">
        <f t="array" ref="L260">IFERROR(IF(D260="","",INDEX(ExcValue!$I$8:$I$2000, MATCH(D260&amp;54,ExcValue!$A$8:$A$2000&amp;ExcValue!$H$8:$H$2000,0))),"")</f>
        <v/>
      </c>
      <c r="M260" s="210" t="str">
        <f t="shared" si="19"/>
        <v/>
      </c>
      <c r="O260" s="207" t="str">
        <f>IF(ISNUMBER(PT_ExcValue!A260),PT_ExcValue!A260,"")</f>
        <v/>
      </c>
      <c r="P260" s="207" t="str">
        <f>IF(PT_ExcValue!C260=0,"",PT_ExcValue!B260/PT_ExcValue!C260)</f>
        <v/>
      </c>
      <c r="Q260" s="207" t="str">
        <f>IF(PT_ExcValue!E260=0,"",PT_ExcValue!D260/PT_ExcValue!E260)</f>
        <v/>
      </c>
      <c r="R260" s="207" t="str">
        <f>IF(PT_ExcValue!G260=0,"",PT_ExcValue!F260/PT_ExcValue!G260)</f>
        <v/>
      </c>
      <c r="S260" s="207" t="str">
        <f>IF(PT_ExcValue!I260=0,"",PT_ExcValue!H260/PT_ExcValue!I260)</f>
        <v/>
      </c>
    </row>
    <row r="261" spans="4:19" x14ac:dyDescent="0.25">
      <c r="D261" s="209" t="str">
        <f t="array" ref="D261">IFERROR(INDEX(ExcValue!$A$8:$A2259, MATCH(0,COUNTIF($D$1:D260,ExcValue!$A$8:$A2259), 0)),"")</f>
        <v/>
      </c>
      <c r="E261" s="207" t="str">
        <f>IFERROR(VLOOKUP(D261,ExcValue!A267:C2259,3,FALSE),"")</f>
        <v/>
      </c>
      <c r="F261" s="209" t="str">
        <f t="array" ref="F261">IFERROR(IF(D261="","",INDEX(ExcValue!$I$8:$I$2000, MATCH(D261&amp;23,ExcValue!$A$8:$A$2000&amp;ExcValue!$H$8:$H$2000,0))),"")</f>
        <v/>
      </c>
      <c r="G261" s="210" t="str">
        <f t="shared" si="16"/>
        <v/>
      </c>
      <c r="H261" s="209" t="str">
        <f t="array" ref="H261">IFERROR(IF(D261="","",INDEX(ExcValue!$I$8:$I$2000, MATCH(D261&amp;24,ExcValue!$A$8:$A$2000&amp;ExcValue!$H$8:$H$2000,0))),"")</f>
        <v/>
      </c>
      <c r="I261" s="210" t="str">
        <f t="shared" si="17"/>
        <v/>
      </c>
      <c r="J261" s="209" t="str">
        <f t="array" ref="J261">IFERROR(IF(D261="","",INDEX(ExcValue!$I$8:$I$2000, MATCH(D261&amp;74,ExcValue!$A$8:$A$2000&amp;ExcValue!$H$8:$H$2000,0))),"")</f>
        <v/>
      </c>
      <c r="K261" s="210" t="str">
        <f t="shared" si="18"/>
        <v/>
      </c>
      <c r="L261" s="209" t="str">
        <f t="array" ref="L261">IFERROR(IF(D261="","",INDEX(ExcValue!$I$8:$I$2000, MATCH(D261&amp;54,ExcValue!$A$8:$A$2000&amp;ExcValue!$H$8:$H$2000,0))),"")</f>
        <v/>
      </c>
      <c r="M261" s="210" t="str">
        <f t="shared" si="19"/>
        <v/>
      </c>
      <c r="O261" s="207" t="str">
        <f>IF(ISNUMBER(PT_ExcValue!A261),PT_ExcValue!A261,"")</f>
        <v/>
      </c>
      <c r="P261" s="207" t="str">
        <f>IF(PT_ExcValue!C261=0,"",PT_ExcValue!B261/PT_ExcValue!C261)</f>
        <v/>
      </c>
      <c r="Q261" s="207" t="str">
        <f>IF(PT_ExcValue!E261=0,"",PT_ExcValue!D261/PT_ExcValue!E261)</f>
        <v/>
      </c>
      <c r="R261" s="207" t="str">
        <f>IF(PT_ExcValue!G261=0,"",PT_ExcValue!F261/PT_ExcValue!G261)</f>
        <v/>
      </c>
      <c r="S261" s="207" t="str">
        <f>IF(PT_ExcValue!I261=0,"",PT_ExcValue!H261/PT_ExcValue!I261)</f>
        <v/>
      </c>
    </row>
    <row r="262" spans="4:19" x14ac:dyDescent="0.25">
      <c r="D262" s="209" t="str">
        <f t="array" ref="D262">IFERROR(INDEX(ExcValue!$A$8:$A2260, MATCH(0,COUNTIF($D$1:D261,ExcValue!$A$8:$A2260), 0)),"")</f>
        <v/>
      </c>
      <c r="E262" s="207" t="str">
        <f>IFERROR(VLOOKUP(D262,ExcValue!A268:C2260,3,FALSE),"")</f>
        <v/>
      </c>
      <c r="F262" s="209" t="str">
        <f t="array" ref="F262">IFERROR(IF(D262="","",INDEX(ExcValue!$I$8:$I$2000, MATCH(D262&amp;23,ExcValue!$A$8:$A$2000&amp;ExcValue!$H$8:$H$2000,0))),"")</f>
        <v/>
      </c>
      <c r="G262" s="210" t="str">
        <f t="shared" si="16"/>
        <v/>
      </c>
      <c r="H262" s="209" t="str">
        <f t="array" ref="H262">IFERROR(IF(D262="","",INDEX(ExcValue!$I$8:$I$2000, MATCH(D262&amp;24,ExcValue!$A$8:$A$2000&amp;ExcValue!$H$8:$H$2000,0))),"")</f>
        <v/>
      </c>
      <c r="I262" s="210" t="str">
        <f t="shared" si="17"/>
        <v/>
      </c>
      <c r="J262" s="209" t="str">
        <f t="array" ref="J262">IFERROR(IF(D262="","",INDEX(ExcValue!$I$8:$I$2000, MATCH(D262&amp;74,ExcValue!$A$8:$A$2000&amp;ExcValue!$H$8:$H$2000,0))),"")</f>
        <v/>
      </c>
      <c r="K262" s="210" t="str">
        <f t="shared" si="18"/>
        <v/>
      </c>
      <c r="L262" s="209" t="str">
        <f t="array" ref="L262">IFERROR(IF(D262="","",INDEX(ExcValue!$I$8:$I$2000, MATCH(D262&amp;54,ExcValue!$A$8:$A$2000&amp;ExcValue!$H$8:$H$2000,0))),"")</f>
        <v/>
      </c>
      <c r="M262" s="210" t="str">
        <f t="shared" si="19"/>
        <v/>
      </c>
      <c r="O262" s="207" t="str">
        <f>IF(ISNUMBER(PT_ExcValue!A262),PT_ExcValue!A262,"")</f>
        <v/>
      </c>
      <c r="P262" s="207" t="str">
        <f>IF(PT_ExcValue!C262=0,"",PT_ExcValue!B262/PT_ExcValue!C262)</f>
        <v/>
      </c>
      <c r="Q262" s="207" t="str">
        <f>IF(PT_ExcValue!E262=0,"",PT_ExcValue!D262/PT_ExcValue!E262)</f>
        <v/>
      </c>
      <c r="R262" s="207" t="str">
        <f>IF(PT_ExcValue!G262=0,"",PT_ExcValue!F262/PT_ExcValue!G262)</f>
        <v/>
      </c>
      <c r="S262" s="207" t="str">
        <f>IF(PT_ExcValue!I262=0,"",PT_ExcValue!H262/PT_ExcValue!I262)</f>
        <v/>
      </c>
    </row>
    <row r="263" spans="4:19" x14ac:dyDescent="0.25">
      <c r="D263" s="209" t="str">
        <f t="array" ref="D263">IFERROR(INDEX(ExcValue!$A$8:$A2261, MATCH(0,COUNTIF($D$1:D262,ExcValue!$A$8:$A2261), 0)),"")</f>
        <v/>
      </c>
      <c r="E263" s="207" t="str">
        <f>IFERROR(VLOOKUP(D263,ExcValue!A269:C2261,3,FALSE),"")</f>
        <v/>
      </c>
      <c r="F263" s="209" t="str">
        <f t="array" ref="F263">IFERROR(IF(D263="","",INDEX(ExcValue!$I$8:$I$2000, MATCH(D263&amp;23,ExcValue!$A$8:$A$2000&amp;ExcValue!$H$8:$H$2000,0))),"")</f>
        <v/>
      </c>
      <c r="G263" s="210" t="str">
        <f t="shared" si="16"/>
        <v/>
      </c>
      <c r="H263" s="209" t="str">
        <f t="array" ref="H263">IFERROR(IF(D263="","",INDEX(ExcValue!$I$8:$I$2000, MATCH(D263&amp;24,ExcValue!$A$8:$A$2000&amp;ExcValue!$H$8:$H$2000,0))),"")</f>
        <v/>
      </c>
      <c r="I263" s="210" t="str">
        <f t="shared" si="17"/>
        <v/>
      </c>
      <c r="J263" s="209" t="str">
        <f t="array" ref="J263">IFERROR(IF(D263="","",INDEX(ExcValue!$I$8:$I$2000, MATCH(D263&amp;74,ExcValue!$A$8:$A$2000&amp;ExcValue!$H$8:$H$2000,0))),"")</f>
        <v/>
      </c>
      <c r="K263" s="210" t="str">
        <f t="shared" si="18"/>
        <v/>
      </c>
      <c r="L263" s="209" t="str">
        <f t="array" ref="L263">IFERROR(IF(D263="","",INDEX(ExcValue!$I$8:$I$2000, MATCH(D263&amp;54,ExcValue!$A$8:$A$2000&amp;ExcValue!$H$8:$H$2000,0))),"")</f>
        <v/>
      </c>
      <c r="M263" s="210" t="str">
        <f t="shared" si="19"/>
        <v/>
      </c>
      <c r="O263" s="207" t="str">
        <f>IF(ISNUMBER(PT_ExcValue!A263),PT_ExcValue!A263,"")</f>
        <v/>
      </c>
      <c r="P263" s="207" t="str">
        <f>IF(PT_ExcValue!C263=0,"",PT_ExcValue!B263/PT_ExcValue!C263)</f>
        <v/>
      </c>
      <c r="Q263" s="207" t="str">
        <f>IF(PT_ExcValue!E263=0,"",PT_ExcValue!D263/PT_ExcValue!E263)</f>
        <v/>
      </c>
      <c r="R263" s="207" t="str">
        <f>IF(PT_ExcValue!G263=0,"",PT_ExcValue!F263/PT_ExcValue!G263)</f>
        <v/>
      </c>
      <c r="S263" s="207" t="str">
        <f>IF(PT_ExcValue!I263=0,"",PT_ExcValue!H263/PT_ExcValue!I263)</f>
        <v/>
      </c>
    </row>
    <row r="264" spans="4:19" x14ac:dyDescent="0.25">
      <c r="D264" s="209" t="str">
        <f t="array" ref="D264">IFERROR(INDEX(ExcValue!$A$8:$A2262, MATCH(0,COUNTIF($D$1:D263,ExcValue!$A$8:$A2262), 0)),"")</f>
        <v/>
      </c>
      <c r="E264" s="207" t="str">
        <f>IFERROR(VLOOKUP(D264,ExcValue!A270:C2262,3,FALSE),"")</f>
        <v/>
      </c>
      <c r="F264" s="209" t="str">
        <f t="array" ref="F264">IFERROR(IF(D264="","",INDEX(ExcValue!$I$8:$I$2000, MATCH(D264&amp;23,ExcValue!$A$8:$A$2000&amp;ExcValue!$H$8:$H$2000,0))),"")</f>
        <v/>
      </c>
      <c r="G264" s="210" t="str">
        <f t="shared" si="16"/>
        <v/>
      </c>
      <c r="H264" s="209" t="str">
        <f t="array" ref="H264">IFERROR(IF(D264="","",INDEX(ExcValue!$I$8:$I$2000, MATCH(D264&amp;24,ExcValue!$A$8:$A$2000&amp;ExcValue!$H$8:$H$2000,0))),"")</f>
        <v/>
      </c>
      <c r="I264" s="210" t="str">
        <f t="shared" si="17"/>
        <v/>
      </c>
      <c r="J264" s="209" t="str">
        <f t="array" ref="J264">IFERROR(IF(D264="","",INDEX(ExcValue!$I$8:$I$2000, MATCH(D264&amp;74,ExcValue!$A$8:$A$2000&amp;ExcValue!$H$8:$H$2000,0))),"")</f>
        <v/>
      </c>
      <c r="K264" s="210" t="str">
        <f t="shared" si="18"/>
        <v/>
      </c>
      <c r="L264" s="209" t="str">
        <f t="array" ref="L264">IFERROR(IF(D264="","",INDEX(ExcValue!$I$8:$I$2000, MATCH(D264&amp;54,ExcValue!$A$8:$A$2000&amp;ExcValue!$H$8:$H$2000,0))),"")</f>
        <v/>
      </c>
      <c r="M264" s="210" t="str">
        <f t="shared" si="19"/>
        <v/>
      </c>
      <c r="O264" s="207" t="str">
        <f>IF(ISNUMBER(PT_ExcValue!A264),PT_ExcValue!A264,"")</f>
        <v/>
      </c>
      <c r="P264" s="207" t="str">
        <f>IF(PT_ExcValue!C264=0,"",PT_ExcValue!B264/PT_ExcValue!C264)</f>
        <v/>
      </c>
      <c r="Q264" s="207" t="str">
        <f>IF(PT_ExcValue!E264=0,"",PT_ExcValue!D264/PT_ExcValue!E264)</f>
        <v/>
      </c>
      <c r="R264" s="207" t="str">
        <f>IF(PT_ExcValue!G264=0,"",PT_ExcValue!F264/PT_ExcValue!G264)</f>
        <v/>
      </c>
      <c r="S264" s="207" t="str">
        <f>IF(PT_ExcValue!I264=0,"",PT_ExcValue!H264/PT_ExcValue!I264)</f>
        <v/>
      </c>
    </row>
    <row r="265" spans="4:19" x14ac:dyDescent="0.25">
      <c r="D265" s="209" t="str">
        <f t="array" ref="D265">IFERROR(INDEX(ExcValue!$A$8:$A2263, MATCH(0,COUNTIF($D$1:D264,ExcValue!$A$8:$A2263), 0)),"")</f>
        <v/>
      </c>
      <c r="E265" s="207" t="str">
        <f>IFERROR(VLOOKUP(D265,ExcValue!A271:C2263,3,FALSE),"")</f>
        <v/>
      </c>
      <c r="F265" s="209" t="str">
        <f t="array" ref="F265">IFERROR(IF(D265="","",INDEX(ExcValue!$I$8:$I$2000, MATCH(D265&amp;23,ExcValue!$A$8:$A$2000&amp;ExcValue!$H$8:$H$2000,0))),"")</f>
        <v/>
      </c>
      <c r="G265" s="210" t="str">
        <f t="shared" si="16"/>
        <v/>
      </c>
      <c r="H265" s="209" t="str">
        <f t="array" ref="H265">IFERROR(IF(D265="","",INDEX(ExcValue!$I$8:$I$2000, MATCH(D265&amp;24,ExcValue!$A$8:$A$2000&amp;ExcValue!$H$8:$H$2000,0))),"")</f>
        <v/>
      </c>
      <c r="I265" s="210" t="str">
        <f t="shared" si="17"/>
        <v/>
      </c>
      <c r="J265" s="209" t="str">
        <f t="array" ref="J265">IFERROR(IF(D265="","",INDEX(ExcValue!$I$8:$I$2000, MATCH(D265&amp;74,ExcValue!$A$8:$A$2000&amp;ExcValue!$H$8:$H$2000,0))),"")</f>
        <v/>
      </c>
      <c r="K265" s="210" t="str">
        <f t="shared" si="18"/>
        <v/>
      </c>
      <c r="L265" s="209" t="str">
        <f t="array" ref="L265">IFERROR(IF(D265="","",INDEX(ExcValue!$I$8:$I$2000, MATCH(D265&amp;54,ExcValue!$A$8:$A$2000&amp;ExcValue!$H$8:$H$2000,0))),"")</f>
        <v/>
      </c>
      <c r="M265" s="210" t="str">
        <f t="shared" si="19"/>
        <v/>
      </c>
      <c r="O265" s="207" t="str">
        <f>IF(ISNUMBER(PT_ExcValue!A265),PT_ExcValue!A265,"")</f>
        <v/>
      </c>
      <c r="P265" s="207" t="str">
        <f>IF(PT_ExcValue!C265=0,"",PT_ExcValue!B265/PT_ExcValue!C265)</f>
        <v/>
      </c>
      <c r="Q265" s="207" t="str">
        <f>IF(PT_ExcValue!E265=0,"",PT_ExcValue!D265/PT_ExcValue!E265)</f>
        <v/>
      </c>
      <c r="R265" s="207" t="str">
        <f>IF(PT_ExcValue!G265=0,"",PT_ExcValue!F265/PT_ExcValue!G265)</f>
        <v/>
      </c>
      <c r="S265" s="207" t="str">
        <f>IF(PT_ExcValue!I265=0,"",PT_ExcValue!H265/PT_ExcValue!I265)</f>
        <v/>
      </c>
    </row>
    <row r="266" spans="4:19" x14ac:dyDescent="0.25">
      <c r="D266" s="209" t="str">
        <f t="array" ref="D266">IFERROR(INDEX(ExcValue!$A$8:$A2264, MATCH(0,COUNTIF($D$1:D265,ExcValue!$A$8:$A2264), 0)),"")</f>
        <v/>
      </c>
      <c r="E266" s="207" t="str">
        <f>IFERROR(VLOOKUP(D266,ExcValue!A272:C2264,3,FALSE),"")</f>
        <v/>
      </c>
      <c r="F266" s="209" t="str">
        <f t="array" ref="F266">IFERROR(IF(D266="","",INDEX(ExcValue!$I$8:$I$2000, MATCH(D266&amp;23,ExcValue!$A$8:$A$2000&amp;ExcValue!$H$8:$H$2000,0))),"")</f>
        <v/>
      </c>
      <c r="G266" s="210" t="str">
        <f t="shared" si="16"/>
        <v/>
      </c>
      <c r="H266" s="209" t="str">
        <f t="array" ref="H266">IFERROR(IF(D266="","",INDEX(ExcValue!$I$8:$I$2000, MATCH(D266&amp;24,ExcValue!$A$8:$A$2000&amp;ExcValue!$H$8:$H$2000,0))),"")</f>
        <v/>
      </c>
      <c r="I266" s="210" t="str">
        <f t="shared" si="17"/>
        <v/>
      </c>
      <c r="J266" s="209" t="str">
        <f t="array" ref="J266">IFERROR(IF(D266="","",INDEX(ExcValue!$I$8:$I$2000, MATCH(D266&amp;74,ExcValue!$A$8:$A$2000&amp;ExcValue!$H$8:$H$2000,0))),"")</f>
        <v/>
      </c>
      <c r="K266" s="210" t="str">
        <f t="shared" si="18"/>
        <v/>
      </c>
      <c r="L266" s="209" t="str">
        <f t="array" ref="L266">IFERROR(IF(D266="","",INDEX(ExcValue!$I$8:$I$2000, MATCH(D266&amp;54,ExcValue!$A$8:$A$2000&amp;ExcValue!$H$8:$H$2000,0))),"")</f>
        <v/>
      </c>
      <c r="M266" s="210" t="str">
        <f t="shared" si="19"/>
        <v/>
      </c>
      <c r="O266" s="207" t="str">
        <f>IF(ISNUMBER(PT_ExcValue!A266),PT_ExcValue!A266,"")</f>
        <v/>
      </c>
      <c r="P266" s="207" t="str">
        <f>IF(PT_ExcValue!C266=0,"",PT_ExcValue!B266/PT_ExcValue!C266)</f>
        <v/>
      </c>
      <c r="Q266" s="207" t="str">
        <f>IF(PT_ExcValue!E266=0,"",PT_ExcValue!D266/PT_ExcValue!E266)</f>
        <v/>
      </c>
      <c r="R266" s="207" t="str">
        <f>IF(PT_ExcValue!G266=0,"",PT_ExcValue!F266/PT_ExcValue!G266)</f>
        <v/>
      </c>
      <c r="S266" s="207" t="str">
        <f>IF(PT_ExcValue!I266=0,"",PT_ExcValue!H266/PT_ExcValue!I266)</f>
        <v/>
      </c>
    </row>
    <row r="267" spans="4:19" x14ac:dyDescent="0.25">
      <c r="D267" s="209" t="str">
        <f t="array" ref="D267">IFERROR(INDEX(ExcValue!$A$8:$A2265, MATCH(0,COUNTIF($D$1:D266,ExcValue!$A$8:$A2265), 0)),"")</f>
        <v/>
      </c>
      <c r="E267" s="207" t="str">
        <f>IFERROR(VLOOKUP(D267,ExcValue!A273:C2265,3,FALSE),"")</f>
        <v/>
      </c>
      <c r="F267" s="209" t="str">
        <f t="array" ref="F267">IFERROR(IF(D267="","",INDEX(ExcValue!$I$8:$I$2000, MATCH(D267&amp;23,ExcValue!$A$8:$A$2000&amp;ExcValue!$H$8:$H$2000,0))),"")</f>
        <v/>
      </c>
      <c r="G267" s="210" t="str">
        <f t="shared" si="16"/>
        <v/>
      </c>
      <c r="H267" s="209" t="str">
        <f t="array" ref="H267">IFERROR(IF(D267="","",INDEX(ExcValue!$I$8:$I$2000, MATCH(D267&amp;24,ExcValue!$A$8:$A$2000&amp;ExcValue!$H$8:$H$2000,0))),"")</f>
        <v/>
      </c>
      <c r="I267" s="210" t="str">
        <f t="shared" si="17"/>
        <v/>
      </c>
      <c r="J267" s="209" t="str">
        <f t="array" ref="J267">IFERROR(IF(D267="","",INDEX(ExcValue!$I$8:$I$2000, MATCH(D267&amp;74,ExcValue!$A$8:$A$2000&amp;ExcValue!$H$8:$H$2000,0))),"")</f>
        <v/>
      </c>
      <c r="K267" s="210" t="str">
        <f t="shared" si="18"/>
        <v/>
      </c>
      <c r="L267" s="209" t="str">
        <f t="array" ref="L267">IFERROR(IF(D267="","",INDEX(ExcValue!$I$8:$I$2000, MATCH(D267&amp;54,ExcValue!$A$8:$A$2000&amp;ExcValue!$H$8:$H$2000,0))),"")</f>
        <v/>
      </c>
      <c r="M267" s="210" t="str">
        <f t="shared" si="19"/>
        <v/>
      </c>
      <c r="O267" s="207" t="str">
        <f>IF(ISNUMBER(PT_ExcValue!A267),PT_ExcValue!A267,"")</f>
        <v/>
      </c>
      <c r="P267" s="207" t="str">
        <f>IF(PT_ExcValue!C267=0,"",PT_ExcValue!B267/PT_ExcValue!C267)</f>
        <v/>
      </c>
      <c r="Q267" s="207" t="str">
        <f>IF(PT_ExcValue!E267=0,"",PT_ExcValue!D267/PT_ExcValue!E267)</f>
        <v/>
      </c>
      <c r="R267" s="207" t="str">
        <f>IF(PT_ExcValue!G267=0,"",PT_ExcValue!F267/PT_ExcValue!G267)</f>
        <v/>
      </c>
      <c r="S267" s="207" t="str">
        <f>IF(PT_ExcValue!I267=0,"",PT_ExcValue!H267/PT_ExcValue!I267)</f>
        <v/>
      </c>
    </row>
    <row r="268" spans="4:19" x14ac:dyDescent="0.25">
      <c r="D268" s="209" t="str">
        <f t="array" ref="D268">IFERROR(INDEX(ExcValue!$A$8:$A2266, MATCH(0,COUNTIF($D$1:D267,ExcValue!$A$8:$A2266), 0)),"")</f>
        <v/>
      </c>
      <c r="E268" s="207" t="str">
        <f>IFERROR(VLOOKUP(D268,ExcValue!A274:C2266,3,FALSE),"")</f>
        <v/>
      </c>
      <c r="F268" s="209" t="str">
        <f t="array" ref="F268">IFERROR(IF(D268="","",INDEX(ExcValue!$I$8:$I$2000, MATCH(D268&amp;23,ExcValue!$A$8:$A$2000&amp;ExcValue!$H$8:$H$2000,0))),"")</f>
        <v/>
      </c>
      <c r="G268" s="210" t="str">
        <f t="shared" si="16"/>
        <v/>
      </c>
      <c r="H268" s="209" t="str">
        <f t="array" ref="H268">IFERROR(IF(D268="","",INDEX(ExcValue!$I$8:$I$2000, MATCH(D268&amp;24,ExcValue!$A$8:$A$2000&amp;ExcValue!$H$8:$H$2000,0))),"")</f>
        <v/>
      </c>
      <c r="I268" s="210" t="str">
        <f t="shared" si="17"/>
        <v/>
      </c>
      <c r="J268" s="209" t="str">
        <f t="array" ref="J268">IFERROR(IF(D268="","",INDEX(ExcValue!$I$8:$I$2000, MATCH(D268&amp;74,ExcValue!$A$8:$A$2000&amp;ExcValue!$H$8:$H$2000,0))),"")</f>
        <v/>
      </c>
      <c r="K268" s="210" t="str">
        <f t="shared" si="18"/>
        <v/>
      </c>
      <c r="L268" s="209" t="str">
        <f t="array" ref="L268">IFERROR(IF(D268="","",INDEX(ExcValue!$I$8:$I$2000, MATCH(D268&amp;54,ExcValue!$A$8:$A$2000&amp;ExcValue!$H$8:$H$2000,0))),"")</f>
        <v/>
      </c>
      <c r="M268" s="210" t="str">
        <f t="shared" si="19"/>
        <v/>
      </c>
      <c r="O268" s="207" t="str">
        <f>IF(ISNUMBER(PT_ExcValue!A268),PT_ExcValue!A268,"")</f>
        <v/>
      </c>
      <c r="P268" s="207" t="str">
        <f>IF(PT_ExcValue!C268=0,"",PT_ExcValue!B268/PT_ExcValue!C268)</f>
        <v/>
      </c>
      <c r="Q268" s="207" t="str">
        <f>IF(PT_ExcValue!E268=0,"",PT_ExcValue!D268/PT_ExcValue!E268)</f>
        <v/>
      </c>
      <c r="R268" s="207" t="str">
        <f>IF(PT_ExcValue!G268=0,"",PT_ExcValue!F268/PT_ExcValue!G268)</f>
        <v/>
      </c>
      <c r="S268" s="207" t="str">
        <f>IF(PT_ExcValue!I268=0,"",PT_ExcValue!H268/PT_ExcValue!I268)</f>
        <v/>
      </c>
    </row>
    <row r="269" spans="4:19" x14ac:dyDescent="0.25">
      <c r="D269" s="209" t="str">
        <f t="array" ref="D269">IFERROR(INDEX(ExcValue!$A$8:$A2267, MATCH(0,COUNTIF($D$1:D268,ExcValue!$A$8:$A2267), 0)),"")</f>
        <v/>
      </c>
      <c r="E269" s="207" t="str">
        <f>IFERROR(VLOOKUP(D269,ExcValue!A275:C2267,3,FALSE),"")</f>
        <v/>
      </c>
      <c r="F269" s="209" t="str">
        <f t="array" ref="F269">IFERROR(IF(D269="","",INDEX(ExcValue!$I$8:$I$2000, MATCH(D269&amp;23,ExcValue!$A$8:$A$2000&amp;ExcValue!$H$8:$H$2000,0))),"")</f>
        <v/>
      </c>
      <c r="G269" s="210" t="str">
        <f t="shared" si="16"/>
        <v/>
      </c>
      <c r="H269" s="209" t="str">
        <f t="array" ref="H269">IFERROR(IF(D269="","",INDEX(ExcValue!$I$8:$I$2000, MATCH(D269&amp;24,ExcValue!$A$8:$A$2000&amp;ExcValue!$H$8:$H$2000,0))),"")</f>
        <v/>
      </c>
      <c r="I269" s="210" t="str">
        <f t="shared" si="17"/>
        <v/>
      </c>
      <c r="J269" s="209" t="str">
        <f t="array" ref="J269">IFERROR(IF(D269="","",INDEX(ExcValue!$I$8:$I$2000, MATCH(D269&amp;74,ExcValue!$A$8:$A$2000&amp;ExcValue!$H$8:$H$2000,0))),"")</f>
        <v/>
      </c>
      <c r="K269" s="210" t="str">
        <f t="shared" si="18"/>
        <v/>
      </c>
      <c r="L269" s="209" t="str">
        <f t="array" ref="L269">IFERROR(IF(D269="","",INDEX(ExcValue!$I$8:$I$2000, MATCH(D269&amp;54,ExcValue!$A$8:$A$2000&amp;ExcValue!$H$8:$H$2000,0))),"")</f>
        <v/>
      </c>
      <c r="M269" s="210" t="str">
        <f t="shared" si="19"/>
        <v/>
      </c>
      <c r="O269" s="207" t="str">
        <f>IF(ISNUMBER(PT_ExcValue!A269),PT_ExcValue!A269,"")</f>
        <v/>
      </c>
      <c r="P269" s="207" t="str">
        <f>IF(PT_ExcValue!C269=0,"",PT_ExcValue!B269/PT_ExcValue!C269)</f>
        <v/>
      </c>
      <c r="Q269" s="207" t="str">
        <f>IF(PT_ExcValue!E269=0,"",PT_ExcValue!D269/PT_ExcValue!E269)</f>
        <v/>
      </c>
      <c r="R269" s="207" t="str">
        <f>IF(PT_ExcValue!G269=0,"",PT_ExcValue!F269/PT_ExcValue!G269)</f>
        <v/>
      </c>
      <c r="S269" s="207" t="str">
        <f>IF(PT_ExcValue!I269=0,"",PT_ExcValue!H269/PT_ExcValue!I269)</f>
        <v/>
      </c>
    </row>
    <row r="270" spans="4:19" x14ac:dyDescent="0.25">
      <c r="D270" s="209" t="str">
        <f t="array" ref="D270">IFERROR(INDEX(ExcValue!$A$8:$A2268, MATCH(0,COUNTIF($D$1:D269,ExcValue!$A$8:$A2268), 0)),"")</f>
        <v/>
      </c>
      <c r="E270" s="207" t="str">
        <f>IFERROR(VLOOKUP(D270,ExcValue!A276:C2268,3,FALSE),"")</f>
        <v/>
      </c>
      <c r="F270" s="209" t="str">
        <f t="array" ref="F270">IFERROR(IF(D270="","",INDEX(ExcValue!$I$8:$I$2000, MATCH(D270&amp;23,ExcValue!$A$8:$A$2000&amp;ExcValue!$H$8:$H$2000,0))),"")</f>
        <v/>
      </c>
      <c r="G270" s="210" t="str">
        <f t="shared" si="16"/>
        <v/>
      </c>
      <c r="H270" s="209" t="str">
        <f t="array" ref="H270">IFERROR(IF(D270="","",INDEX(ExcValue!$I$8:$I$2000, MATCH(D270&amp;24,ExcValue!$A$8:$A$2000&amp;ExcValue!$H$8:$H$2000,0))),"")</f>
        <v/>
      </c>
      <c r="I270" s="210" t="str">
        <f t="shared" si="17"/>
        <v/>
      </c>
      <c r="J270" s="209" t="str">
        <f t="array" ref="J270">IFERROR(IF(D270="","",INDEX(ExcValue!$I$8:$I$2000, MATCH(D270&amp;74,ExcValue!$A$8:$A$2000&amp;ExcValue!$H$8:$H$2000,0))),"")</f>
        <v/>
      </c>
      <c r="K270" s="210" t="str">
        <f t="shared" si="18"/>
        <v/>
      </c>
      <c r="L270" s="209" t="str">
        <f t="array" ref="L270">IFERROR(IF(D270="","",INDEX(ExcValue!$I$8:$I$2000, MATCH(D270&amp;54,ExcValue!$A$8:$A$2000&amp;ExcValue!$H$8:$H$2000,0))),"")</f>
        <v/>
      </c>
      <c r="M270" s="210" t="str">
        <f t="shared" si="19"/>
        <v/>
      </c>
      <c r="O270" s="207" t="str">
        <f>IF(ISNUMBER(PT_ExcValue!A270),PT_ExcValue!A270,"")</f>
        <v/>
      </c>
      <c r="P270" s="207" t="str">
        <f>IF(PT_ExcValue!C270=0,"",PT_ExcValue!B270/PT_ExcValue!C270)</f>
        <v/>
      </c>
      <c r="Q270" s="207" t="str">
        <f>IF(PT_ExcValue!E270=0,"",PT_ExcValue!D270/PT_ExcValue!E270)</f>
        <v/>
      </c>
      <c r="R270" s="207" t="str">
        <f>IF(PT_ExcValue!G270=0,"",PT_ExcValue!F270/PT_ExcValue!G270)</f>
        <v/>
      </c>
      <c r="S270" s="207" t="str">
        <f>IF(PT_ExcValue!I270=0,"",PT_ExcValue!H270/PT_ExcValue!I270)</f>
        <v/>
      </c>
    </row>
    <row r="271" spans="4:19" x14ac:dyDescent="0.25">
      <c r="D271" s="209" t="str">
        <f t="array" ref="D271">IFERROR(INDEX(ExcValue!$A$8:$A2269, MATCH(0,COUNTIF($D$1:D270,ExcValue!$A$8:$A2269), 0)),"")</f>
        <v/>
      </c>
      <c r="E271" s="207" t="str">
        <f>IFERROR(VLOOKUP(D271,ExcValue!A277:C2269,3,FALSE),"")</f>
        <v/>
      </c>
      <c r="F271" s="209" t="str">
        <f t="array" ref="F271">IFERROR(IF(D271="","",INDEX(ExcValue!$I$8:$I$2000, MATCH(D271&amp;23,ExcValue!$A$8:$A$2000&amp;ExcValue!$H$8:$H$2000,0))),"")</f>
        <v/>
      </c>
      <c r="G271" s="210" t="str">
        <f t="shared" si="16"/>
        <v/>
      </c>
      <c r="H271" s="209" t="str">
        <f t="array" ref="H271">IFERROR(IF(D271="","",INDEX(ExcValue!$I$8:$I$2000, MATCH(D271&amp;24,ExcValue!$A$8:$A$2000&amp;ExcValue!$H$8:$H$2000,0))),"")</f>
        <v/>
      </c>
      <c r="I271" s="210" t="str">
        <f t="shared" si="17"/>
        <v/>
      </c>
      <c r="J271" s="209" t="str">
        <f t="array" ref="J271">IFERROR(IF(D271="","",INDEX(ExcValue!$I$8:$I$2000, MATCH(D271&amp;74,ExcValue!$A$8:$A$2000&amp;ExcValue!$H$8:$H$2000,0))),"")</f>
        <v/>
      </c>
      <c r="K271" s="210" t="str">
        <f t="shared" si="18"/>
        <v/>
      </c>
      <c r="L271" s="209" t="str">
        <f t="array" ref="L271">IFERROR(IF(D271="","",INDEX(ExcValue!$I$8:$I$2000, MATCH(D271&amp;54,ExcValue!$A$8:$A$2000&amp;ExcValue!$H$8:$H$2000,0))),"")</f>
        <v/>
      </c>
      <c r="M271" s="210" t="str">
        <f t="shared" si="19"/>
        <v/>
      </c>
      <c r="O271" s="207" t="str">
        <f>IF(ISNUMBER(PT_ExcValue!A271),PT_ExcValue!A271,"")</f>
        <v/>
      </c>
      <c r="P271" s="207" t="str">
        <f>IF(PT_ExcValue!C271=0,"",PT_ExcValue!B271/PT_ExcValue!C271)</f>
        <v/>
      </c>
      <c r="Q271" s="207" t="str">
        <f>IF(PT_ExcValue!E271=0,"",PT_ExcValue!D271/PT_ExcValue!E271)</f>
        <v/>
      </c>
      <c r="R271" s="207" t="str">
        <f>IF(PT_ExcValue!G271=0,"",PT_ExcValue!F271/PT_ExcValue!G271)</f>
        <v/>
      </c>
      <c r="S271" s="207" t="str">
        <f>IF(PT_ExcValue!I271=0,"",PT_ExcValue!H271/PT_ExcValue!I271)</f>
        <v/>
      </c>
    </row>
    <row r="272" spans="4:19" x14ac:dyDescent="0.25">
      <c r="D272" s="209" t="str">
        <f t="array" ref="D272">IFERROR(INDEX(ExcValue!$A$8:$A2270, MATCH(0,COUNTIF($D$1:D271,ExcValue!$A$8:$A2270), 0)),"")</f>
        <v/>
      </c>
      <c r="E272" s="207" t="str">
        <f>IFERROR(VLOOKUP(D272,ExcValue!A278:C2270,3,FALSE),"")</f>
        <v/>
      </c>
      <c r="F272" s="209" t="str">
        <f t="array" ref="F272">IFERROR(IF(D272="","",INDEX(ExcValue!$I$8:$I$2000, MATCH(D272&amp;23,ExcValue!$A$8:$A$2000&amp;ExcValue!$H$8:$H$2000,0))),"")</f>
        <v/>
      </c>
      <c r="G272" s="210" t="str">
        <f t="shared" si="16"/>
        <v/>
      </c>
      <c r="H272" s="209" t="str">
        <f t="array" ref="H272">IFERROR(IF(D272="","",INDEX(ExcValue!$I$8:$I$2000, MATCH(D272&amp;24,ExcValue!$A$8:$A$2000&amp;ExcValue!$H$8:$H$2000,0))),"")</f>
        <v/>
      </c>
      <c r="I272" s="210" t="str">
        <f t="shared" si="17"/>
        <v/>
      </c>
      <c r="J272" s="209" t="str">
        <f t="array" ref="J272">IFERROR(IF(D272="","",INDEX(ExcValue!$I$8:$I$2000, MATCH(D272&amp;74,ExcValue!$A$8:$A$2000&amp;ExcValue!$H$8:$H$2000,0))),"")</f>
        <v/>
      </c>
      <c r="K272" s="210" t="str">
        <f t="shared" si="18"/>
        <v/>
      </c>
      <c r="L272" s="209" t="str">
        <f t="array" ref="L272">IFERROR(IF(D272="","",INDEX(ExcValue!$I$8:$I$2000, MATCH(D272&amp;54,ExcValue!$A$8:$A$2000&amp;ExcValue!$H$8:$H$2000,0))),"")</f>
        <v/>
      </c>
      <c r="M272" s="210" t="str">
        <f t="shared" si="19"/>
        <v/>
      </c>
      <c r="O272" s="207" t="str">
        <f>IF(ISNUMBER(PT_ExcValue!A272),PT_ExcValue!A272,"")</f>
        <v/>
      </c>
      <c r="P272" s="207" t="str">
        <f>IF(PT_ExcValue!C272=0,"",PT_ExcValue!B272/PT_ExcValue!C272)</f>
        <v/>
      </c>
      <c r="Q272" s="207" t="str">
        <f>IF(PT_ExcValue!E272=0,"",PT_ExcValue!D272/PT_ExcValue!E272)</f>
        <v/>
      </c>
      <c r="R272" s="207" t="str">
        <f>IF(PT_ExcValue!G272=0,"",PT_ExcValue!F272/PT_ExcValue!G272)</f>
        <v/>
      </c>
      <c r="S272" s="207" t="str">
        <f>IF(PT_ExcValue!I272=0,"",PT_ExcValue!H272/PT_ExcValue!I272)</f>
        <v/>
      </c>
    </row>
    <row r="273" spans="4:19" x14ac:dyDescent="0.25">
      <c r="D273" s="209" t="str">
        <f t="array" ref="D273">IFERROR(INDEX(ExcValue!$A$8:$A2271, MATCH(0,COUNTIF($D$1:D272,ExcValue!$A$8:$A2271), 0)),"")</f>
        <v/>
      </c>
      <c r="E273" s="207" t="str">
        <f>IFERROR(VLOOKUP(D273,ExcValue!A279:C2271,3,FALSE),"")</f>
        <v/>
      </c>
      <c r="F273" s="209" t="str">
        <f t="array" ref="F273">IFERROR(IF(D273="","",INDEX(ExcValue!$I$8:$I$2000, MATCH(D273&amp;23,ExcValue!$A$8:$A$2000&amp;ExcValue!$H$8:$H$2000,0))),"")</f>
        <v/>
      </c>
      <c r="G273" s="210" t="str">
        <f t="shared" si="16"/>
        <v/>
      </c>
      <c r="H273" s="209" t="str">
        <f t="array" ref="H273">IFERROR(IF(D273="","",INDEX(ExcValue!$I$8:$I$2000, MATCH(D273&amp;24,ExcValue!$A$8:$A$2000&amp;ExcValue!$H$8:$H$2000,0))),"")</f>
        <v/>
      </c>
      <c r="I273" s="210" t="str">
        <f t="shared" si="17"/>
        <v/>
      </c>
      <c r="J273" s="209" t="str">
        <f t="array" ref="J273">IFERROR(IF(D273="","",INDEX(ExcValue!$I$8:$I$2000, MATCH(D273&amp;74,ExcValue!$A$8:$A$2000&amp;ExcValue!$H$8:$H$2000,0))),"")</f>
        <v/>
      </c>
      <c r="K273" s="210" t="str">
        <f t="shared" si="18"/>
        <v/>
      </c>
      <c r="L273" s="209" t="str">
        <f t="array" ref="L273">IFERROR(IF(D273="","",INDEX(ExcValue!$I$8:$I$2000, MATCH(D273&amp;54,ExcValue!$A$8:$A$2000&amp;ExcValue!$H$8:$H$2000,0))),"")</f>
        <v/>
      </c>
      <c r="M273" s="210" t="str">
        <f t="shared" si="19"/>
        <v/>
      </c>
      <c r="O273" s="207" t="str">
        <f>IF(ISNUMBER(PT_ExcValue!A273),PT_ExcValue!A273,"")</f>
        <v/>
      </c>
      <c r="P273" s="207" t="str">
        <f>IF(PT_ExcValue!C273=0,"",PT_ExcValue!B273/PT_ExcValue!C273)</f>
        <v/>
      </c>
      <c r="Q273" s="207" t="str">
        <f>IF(PT_ExcValue!E273=0,"",PT_ExcValue!D273/PT_ExcValue!E273)</f>
        <v/>
      </c>
      <c r="R273" s="207" t="str">
        <f>IF(PT_ExcValue!G273=0,"",PT_ExcValue!F273/PT_ExcValue!G273)</f>
        <v/>
      </c>
      <c r="S273" s="207" t="str">
        <f>IF(PT_ExcValue!I273=0,"",PT_ExcValue!H273/PT_ExcValue!I273)</f>
        <v/>
      </c>
    </row>
    <row r="274" spans="4:19" x14ac:dyDescent="0.25">
      <c r="D274" s="209" t="str">
        <f t="array" ref="D274">IFERROR(INDEX(ExcValue!$A$8:$A2272, MATCH(0,COUNTIF($D$1:D273,ExcValue!$A$8:$A2272), 0)),"")</f>
        <v/>
      </c>
      <c r="E274" s="207" t="str">
        <f>IFERROR(VLOOKUP(D274,ExcValue!A280:C2272,3,FALSE),"")</f>
        <v/>
      </c>
      <c r="F274" s="209" t="str">
        <f t="array" ref="F274">IFERROR(IF(D274="","",INDEX(ExcValue!$I$8:$I$2000, MATCH(D274&amp;23,ExcValue!$A$8:$A$2000&amp;ExcValue!$H$8:$H$2000,0))),"")</f>
        <v/>
      </c>
      <c r="G274" s="210" t="str">
        <f t="shared" si="16"/>
        <v/>
      </c>
      <c r="H274" s="209" t="str">
        <f t="array" ref="H274">IFERROR(IF(D274="","",INDEX(ExcValue!$I$8:$I$2000, MATCH(D274&amp;24,ExcValue!$A$8:$A$2000&amp;ExcValue!$H$8:$H$2000,0))),"")</f>
        <v/>
      </c>
      <c r="I274" s="210" t="str">
        <f t="shared" si="17"/>
        <v/>
      </c>
      <c r="J274" s="209" t="str">
        <f t="array" ref="J274">IFERROR(IF(D274="","",INDEX(ExcValue!$I$8:$I$2000, MATCH(D274&amp;74,ExcValue!$A$8:$A$2000&amp;ExcValue!$H$8:$H$2000,0))),"")</f>
        <v/>
      </c>
      <c r="K274" s="210" t="str">
        <f t="shared" si="18"/>
        <v/>
      </c>
      <c r="L274" s="209" t="str">
        <f t="array" ref="L274">IFERROR(IF(D274="","",INDEX(ExcValue!$I$8:$I$2000, MATCH(D274&amp;54,ExcValue!$A$8:$A$2000&amp;ExcValue!$H$8:$H$2000,0))),"")</f>
        <v/>
      </c>
      <c r="M274" s="210" t="str">
        <f t="shared" si="19"/>
        <v/>
      </c>
      <c r="O274" s="207" t="str">
        <f>IF(ISNUMBER(PT_ExcValue!A274),PT_ExcValue!A274,"")</f>
        <v/>
      </c>
      <c r="P274" s="207" t="str">
        <f>IF(PT_ExcValue!C274=0,"",PT_ExcValue!B274/PT_ExcValue!C274)</f>
        <v/>
      </c>
      <c r="Q274" s="207" t="str">
        <f>IF(PT_ExcValue!E274=0,"",PT_ExcValue!D274/PT_ExcValue!E274)</f>
        <v/>
      </c>
      <c r="R274" s="207" t="str">
        <f>IF(PT_ExcValue!G274=0,"",PT_ExcValue!F274/PT_ExcValue!G274)</f>
        <v/>
      </c>
      <c r="S274" s="207" t="str">
        <f>IF(PT_ExcValue!I274=0,"",PT_ExcValue!H274/PT_ExcValue!I274)</f>
        <v/>
      </c>
    </row>
    <row r="275" spans="4:19" x14ac:dyDescent="0.25">
      <c r="D275" s="209" t="str">
        <f t="array" ref="D275">IFERROR(INDEX(ExcValue!$A$8:$A2273, MATCH(0,COUNTIF($D$1:D274,ExcValue!$A$8:$A2273), 0)),"")</f>
        <v/>
      </c>
      <c r="E275" s="207" t="str">
        <f>IFERROR(VLOOKUP(D275,ExcValue!A281:C2273,3,FALSE),"")</f>
        <v/>
      </c>
      <c r="F275" s="209" t="str">
        <f t="array" ref="F275">IFERROR(IF(D275="","",INDEX(ExcValue!$I$8:$I$2000, MATCH(D275&amp;23,ExcValue!$A$8:$A$2000&amp;ExcValue!$H$8:$H$2000,0))),"")</f>
        <v/>
      </c>
      <c r="G275" s="210" t="str">
        <f t="shared" si="16"/>
        <v/>
      </c>
      <c r="H275" s="209" t="str">
        <f t="array" ref="H275">IFERROR(IF(D275="","",INDEX(ExcValue!$I$8:$I$2000, MATCH(D275&amp;24,ExcValue!$A$8:$A$2000&amp;ExcValue!$H$8:$H$2000,0))),"")</f>
        <v/>
      </c>
      <c r="I275" s="210" t="str">
        <f t="shared" si="17"/>
        <v/>
      </c>
      <c r="J275" s="209" t="str">
        <f t="array" ref="J275">IFERROR(IF(D275="","",INDEX(ExcValue!$I$8:$I$2000, MATCH(D275&amp;74,ExcValue!$A$8:$A$2000&amp;ExcValue!$H$8:$H$2000,0))),"")</f>
        <v/>
      </c>
      <c r="K275" s="210" t="str">
        <f t="shared" si="18"/>
        <v/>
      </c>
      <c r="L275" s="209" t="str">
        <f t="array" ref="L275">IFERROR(IF(D275="","",INDEX(ExcValue!$I$8:$I$2000, MATCH(D275&amp;54,ExcValue!$A$8:$A$2000&amp;ExcValue!$H$8:$H$2000,0))),"")</f>
        <v/>
      </c>
      <c r="M275" s="210" t="str">
        <f t="shared" si="19"/>
        <v/>
      </c>
      <c r="O275" s="207" t="str">
        <f>IF(ISNUMBER(PT_ExcValue!A275),PT_ExcValue!A275,"")</f>
        <v/>
      </c>
      <c r="P275" s="207" t="str">
        <f>IF(PT_ExcValue!C275=0,"",PT_ExcValue!B275/PT_ExcValue!C275)</f>
        <v/>
      </c>
      <c r="Q275" s="207" t="str">
        <f>IF(PT_ExcValue!E275=0,"",PT_ExcValue!D275/PT_ExcValue!E275)</f>
        <v/>
      </c>
      <c r="R275" s="207" t="str">
        <f>IF(PT_ExcValue!G275=0,"",PT_ExcValue!F275/PT_ExcValue!G275)</f>
        <v/>
      </c>
      <c r="S275" s="207" t="str">
        <f>IF(PT_ExcValue!I275=0,"",PT_ExcValue!H275/PT_ExcValue!I275)</f>
        <v/>
      </c>
    </row>
    <row r="276" spans="4:19" x14ac:dyDescent="0.25">
      <c r="D276" s="209" t="str">
        <f t="array" ref="D276">IFERROR(INDEX(ExcValue!$A$8:$A2274, MATCH(0,COUNTIF($D$1:D275,ExcValue!$A$8:$A2274), 0)),"")</f>
        <v/>
      </c>
      <c r="E276" s="207" t="str">
        <f>IFERROR(VLOOKUP(D276,ExcValue!A282:C2274,3,FALSE),"")</f>
        <v/>
      </c>
      <c r="F276" s="209" t="str">
        <f t="array" ref="F276">IFERROR(IF(D276="","",INDEX(ExcValue!$I$8:$I$2000, MATCH(D276&amp;23,ExcValue!$A$8:$A$2000&amp;ExcValue!$H$8:$H$2000,0))),"")</f>
        <v/>
      </c>
      <c r="G276" s="210" t="str">
        <f t="shared" si="16"/>
        <v/>
      </c>
      <c r="H276" s="209" t="str">
        <f t="array" ref="H276">IFERROR(IF(D276="","",INDEX(ExcValue!$I$8:$I$2000, MATCH(D276&amp;24,ExcValue!$A$8:$A$2000&amp;ExcValue!$H$8:$H$2000,0))),"")</f>
        <v/>
      </c>
      <c r="I276" s="210" t="str">
        <f t="shared" si="17"/>
        <v/>
      </c>
      <c r="J276" s="209" t="str">
        <f t="array" ref="J276">IFERROR(IF(D276="","",INDEX(ExcValue!$I$8:$I$2000, MATCH(D276&amp;74,ExcValue!$A$8:$A$2000&amp;ExcValue!$H$8:$H$2000,0))),"")</f>
        <v/>
      </c>
      <c r="K276" s="210" t="str">
        <f t="shared" si="18"/>
        <v/>
      </c>
      <c r="L276" s="209" t="str">
        <f t="array" ref="L276">IFERROR(IF(D276="","",INDEX(ExcValue!$I$8:$I$2000, MATCH(D276&amp;54,ExcValue!$A$8:$A$2000&amp;ExcValue!$H$8:$H$2000,0))),"")</f>
        <v/>
      </c>
      <c r="M276" s="210" t="str">
        <f t="shared" si="19"/>
        <v/>
      </c>
      <c r="O276" s="207" t="str">
        <f>IF(ISNUMBER(PT_ExcValue!A276),PT_ExcValue!A276,"")</f>
        <v/>
      </c>
      <c r="P276" s="207" t="str">
        <f>IF(PT_ExcValue!C276=0,"",PT_ExcValue!B276/PT_ExcValue!C276)</f>
        <v/>
      </c>
      <c r="Q276" s="207" t="str">
        <f>IF(PT_ExcValue!E276=0,"",PT_ExcValue!D276/PT_ExcValue!E276)</f>
        <v/>
      </c>
      <c r="R276" s="207" t="str">
        <f>IF(PT_ExcValue!G276=0,"",PT_ExcValue!F276/PT_ExcValue!G276)</f>
        <v/>
      </c>
      <c r="S276" s="207" t="str">
        <f>IF(PT_ExcValue!I276=0,"",PT_ExcValue!H276/PT_ExcValue!I276)</f>
        <v/>
      </c>
    </row>
    <row r="277" spans="4:19" x14ac:dyDescent="0.25">
      <c r="D277" s="209" t="str">
        <f t="array" ref="D277">IFERROR(INDEX(ExcValue!$A$8:$A2275, MATCH(0,COUNTIF($D$1:D276,ExcValue!$A$8:$A2275), 0)),"")</f>
        <v/>
      </c>
      <c r="E277" s="207" t="str">
        <f>IFERROR(VLOOKUP(D277,ExcValue!A283:C2275,3,FALSE),"")</f>
        <v/>
      </c>
      <c r="F277" s="209" t="str">
        <f t="array" ref="F277">IFERROR(IF(D277="","",INDEX(ExcValue!$I$8:$I$2000, MATCH(D277&amp;23,ExcValue!$A$8:$A$2000&amp;ExcValue!$H$8:$H$2000,0))),"")</f>
        <v/>
      </c>
      <c r="G277" s="210" t="str">
        <f t="shared" si="16"/>
        <v/>
      </c>
      <c r="H277" s="209" t="str">
        <f t="array" ref="H277">IFERROR(IF(D277="","",INDEX(ExcValue!$I$8:$I$2000, MATCH(D277&amp;24,ExcValue!$A$8:$A$2000&amp;ExcValue!$H$8:$H$2000,0))),"")</f>
        <v/>
      </c>
      <c r="I277" s="210" t="str">
        <f t="shared" si="17"/>
        <v/>
      </c>
      <c r="J277" s="209" t="str">
        <f t="array" ref="J277">IFERROR(IF(D277="","",INDEX(ExcValue!$I$8:$I$2000, MATCH(D277&amp;74,ExcValue!$A$8:$A$2000&amp;ExcValue!$H$8:$H$2000,0))),"")</f>
        <v/>
      </c>
      <c r="K277" s="210" t="str">
        <f t="shared" si="18"/>
        <v/>
      </c>
      <c r="L277" s="209" t="str">
        <f t="array" ref="L277">IFERROR(IF(D277="","",INDEX(ExcValue!$I$8:$I$2000, MATCH(D277&amp;54,ExcValue!$A$8:$A$2000&amp;ExcValue!$H$8:$H$2000,0))),"")</f>
        <v/>
      </c>
      <c r="M277" s="210" t="str">
        <f t="shared" si="19"/>
        <v/>
      </c>
      <c r="O277" s="207" t="str">
        <f>IF(ISNUMBER(PT_ExcValue!A277),PT_ExcValue!A277,"")</f>
        <v/>
      </c>
      <c r="P277" s="207" t="str">
        <f>IF(PT_ExcValue!C277=0,"",PT_ExcValue!B277/PT_ExcValue!C277)</f>
        <v/>
      </c>
      <c r="Q277" s="207" t="str">
        <f>IF(PT_ExcValue!E277=0,"",PT_ExcValue!D277/PT_ExcValue!E277)</f>
        <v/>
      </c>
      <c r="R277" s="207" t="str">
        <f>IF(PT_ExcValue!G277=0,"",PT_ExcValue!F277/PT_ExcValue!G277)</f>
        <v/>
      </c>
      <c r="S277" s="207" t="str">
        <f>IF(PT_ExcValue!I277=0,"",PT_ExcValue!H277/PT_ExcValue!I277)</f>
        <v/>
      </c>
    </row>
    <row r="278" spans="4:19" x14ac:dyDescent="0.25">
      <c r="D278" s="209" t="str">
        <f t="array" ref="D278">IFERROR(INDEX(ExcValue!$A$8:$A2276, MATCH(0,COUNTIF($D$1:D277,ExcValue!$A$8:$A2276), 0)),"")</f>
        <v/>
      </c>
      <c r="E278" s="207" t="str">
        <f>IFERROR(VLOOKUP(D278,ExcValue!A284:C2276,3,FALSE),"")</f>
        <v/>
      </c>
      <c r="F278" s="209" t="str">
        <f t="array" ref="F278">IFERROR(IF(D278="","",INDEX(ExcValue!$I$8:$I$2000, MATCH(D278&amp;23,ExcValue!$A$8:$A$2000&amp;ExcValue!$H$8:$H$2000,0))),"")</f>
        <v/>
      </c>
      <c r="G278" s="210" t="str">
        <f t="shared" si="16"/>
        <v/>
      </c>
      <c r="H278" s="209" t="str">
        <f t="array" ref="H278">IFERROR(IF(D278="","",INDEX(ExcValue!$I$8:$I$2000, MATCH(D278&amp;24,ExcValue!$A$8:$A$2000&amp;ExcValue!$H$8:$H$2000,0))),"")</f>
        <v/>
      </c>
      <c r="I278" s="210" t="str">
        <f t="shared" si="17"/>
        <v/>
      </c>
      <c r="J278" s="209" t="str">
        <f t="array" ref="J278">IFERROR(IF(D278="","",INDEX(ExcValue!$I$8:$I$2000, MATCH(D278&amp;74,ExcValue!$A$8:$A$2000&amp;ExcValue!$H$8:$H$2000,0))),"")</f>
        <v/>
      </c>
      <c r="K278" s="210" t="str">
        <f t="shared" si="18"/>
        <v/>
      </c>
      <c r="L278" s="209" t="str">
        <f t="array" ref="L278">IFERROR(IF(D278="","",INDEX(ExcValue!$I$8:$I$2000, MATCH(D278&amp;54,ExcValue!$A$8:$A$2000&amp;ExcValue!$H$8:$H$2000,0))),"")</f>
        <v/>
      </c>
      <c r="M278" s="210" t="str">
        <f t="shared" si="19"/>
        <v/>
      </c>
      <c r="O278" s="207" t="str">
        <f>IF(ISNUMBER(PT_ExcValue!A278),PT_ExcValue!A278,"")</f>
        <v/>
      </c>
      <c r="P278" s="207" t="str">
        <f>IF(PT_ExcValue!C278=0,"",PT_ExcValue!B278/PT_ExcValue!C278)</f>
        <v/>
      </c>
      <c r="Q278" s="207" t="str">
        <f>IF(PT_ExcValue!E278=0,"",PT_ExcValue!D278/PT_ExcValue!E278)</f>
        <v/>
      </c>
      <c r="R278" s="207" t="str">
        <f>IF(PT_ExcValue!G278=0,"",PT_ExcValue!F278/PT_ExcValue!G278)</f>
        <v/>
      </c>
      <c r="S278" s="207" t="str">
        <f>IF(PT_ExcValue!I278=0,"",PT_ExcValue!H278/PT_ExcValue!I278)</f>
        <v/>
      </c>
    </row>
    <row r="279" spans="4:19" x14ac:dyDescent="0.25">
      <c r="D279" s="209" t="str">
        <f t="array" ref="D279">IFERROR(INDEX(ExcValue!$A$8:$A2277, MATCH(0,COUNTIF($D$1:D278,ExcValue!$A$8:$A2277), 0)),"")</f>
        <v/>
      </c>
      <c r="E279" s="207" t="str">
        <f>IFERROR(VLOOKUP(D279,ExcValue!A285:C2277,3,FALSE),"")</f>
        <v/>
      </c>
      <c r="F279" s="209" t="str">
        <f t="array" ref="F279">IFERROR(IF(D279="","",INDEX(ExcValue!$I$8:$I$2000, MATCH(D279&amp;23,ExcValue!$A$8:$A$2000&amp;ExcValue!$H$8:$H$2000,0))),"")</f>
        <v/>
      </c>
      <c r="G279" s="210" t="str">
        <f t="shared" si="16"/>
        <v/>
      </c>
      <c r="H279" s="209" t="str">
        <f t="array" ref="H279">IFERROR(IF(D279="","",INDEX(ExcValue!$I$8:$I$2000, MATCH(D279&amp;24,ExcValue!$A$8:$A$2000&amp;ExcValue!$H$8:$H$2000,0))),"")</f>
        <v/>
      </c>
      <c r="I279" s="210" t="str">
        <f t="shared" si="17"/>
        <v/>
      </c>
      <c r="J279" s="209" t="str">
        <f t="array" ref="J279">IFERROR(IF(D279="","",INDEX(ExcValue!$I$8:$I$2000, MATCH(D279&amp;74,ExcValue!$A$8:$A$2000&amp;ExcValue!$H$8:$H$2000,0))),"")</f>
        <v/>
      </c>
      <c r="K279" s="210" t="str">
        <f t="shared" si="18"/>
        <v/>
      </c>
      <c r="L279" s="209" t="str">
        <f t="array" ref="L279">IFERROR(IF(D279="","",INDEX(ExcValue!$I$8:$I$2000, MATCH(D279&amp;54,ExcValue!$A$8:$A$2000&amp;ExcValue!$H$8:$H$2000,0))),"")</f>
        <v/>
      </c>
      <c r="M279" s="210" t="str">
        <f t="shared" si="19"/>
        <v/>
      </c>
      <c r="O279" s="207" t="str">
        <f>IF(ISNUMBER(PT_ExcValue!A279),PT_ExcValue!A279,"")</f>
        <v/>
      </c>
      <c r="P279" s="207" t="str">
        <f>IF(PT_ExcValue!C279=0,"",PT_ExcValue!B279/PT_ExcValue!C279)</f>
        <v/>
      </c>
      <c r="Q279" s="207" t="str">
        <f>IF(PT_ExcValue!E279=0,"",PT_ExcValue!D279/PT_ExcValue!E279)</f>
        <v/>
      </c>
      <c r="R279" s="207" t="str">
        <f>IF(PT_ExcValue!G279=0,"",PT_ExcValue!F279/PT_ExcValue!G279)</f>
        <v/>
      </c>
      <c r="S279" s="207" t="str">
        <f>IF(PT_ExcValue!I279=0,"",PT_ExcValue!H279/PT_ExcValue!I279)</f>
        <v/>
      </c>
    </row>
    <row r="280" spans="4:19" x14ac:dyDescent="0.25">
      <c r="D280" s="209" t="str">
        <f t="array" ref="D280">IFERROR(INDEX(ExcValue!$A$8:$A2278, MATCH(0,COUNTIF($D$1:D279,ExcValue!$A$8:$A2278), 0)),"")</f>
        <v/>
      </c>
      <c r="E280" s="207" t="str">
        <f>IFERROR(VLOOKUP(D280,ExcValue!A286:C2278,3,FALSE),"")</f>
        <v/>
      </c>
      <c r="F280" s="209" t="str">
        <f t="array" ref="F280">IFERROR(IF(D280="","",INDEX(ExcValue!$I$8:$I$2000, MATCH(D280&amp;23,ExcValue!$A$8:$A$2000&amp;ExcValue!$H$8:$H$2000,0))),"")</f>
        <v/>
      </c>
      <c r="G280" s="210" t="str">
        <f t="shared" si="16"/>
        <v/>
      </c>
      <c r="H280" s="209" t="str">
        <f t="array" ref="H280">IFERROR(IF(D280="","",INDEX(ExcValue!$I$8:$I$2000, MATCH(D280&amp;24,ExcValue!$A$8:$A$2000&amp;ExcValue!$H$8:$H$2000,0))),"")</f>
        <v/>
      </c>
      <c r="I280" s="210" t="str">
        <f t="shared" si="17"/>
        <v/>
      </c>
      <c r="J280" s="209" t="str">
        <f t="array" ref="J280">IFERROR(IF(D280="","",INDEX(ExcValue!$I$8:$I$2000, MATCH(D280&amp;74,ExcValue!$A$8:$A$2000&amp;ExcValue!$H$8:$H$2000,0))),"")</f>
        <v/>
      </c>
      <c r="K280" s="210" t="str">
        <f t="shared" si="18"/>
        <v/>
      </c>
      <c r="L280" s="209" t="str">
        <f t="array" ref="L280">IFERROR(IF(D280="","",INDEX(ExcValue!$I$8:$I$2000, MATCH(D280&amp;54,ExcValue!$A$8:$A$2000&amp;ExcValue!$H$8:$H$2000,0))),"")</f>
        <v/>
      </c>
      <c r="M280" s="210" t="str">
        <f t="shared" si="19"/>
        <v/>
      </c>
      <c r="O280" s="207" t="str">
        <f>IF(ISNUMBER(PT_ExcValue!A280),PT_ExcValue!A280,"")</f>
        <v/>
      </c>
      <c r="P280" s="207" t="str">
        <f>IF(PT_ExcValue!C280=0,"",PT_ExcValue!B280/PT_ExcValue!C280)</f>
        <v/>
      </c>
      <c r="Q280" s="207" t="str">
        <f>IF(PT_ExcValue!E280=0,"",PT_ExcValue!D280/PT_ExcValue!E280)</f>
        <v/>
      </c>
      <c r="R280" s="207" t="str">
        <f>IF(PT_ExcValue!G280=0,"",PT_ExcValue!F280/PT_ExcValue!G280)</f>
        <v/>
      </c>
      <c r="S280" s="207" t="str">
        <f>IF(PT_ExcValue!I280=0,"",PT_ExcValue!H280/PT_ExcValue!I280)</f>
        <v/>
      </c>
    </row>
    <row r="281" spans="4:19" x14ac:dyDescent="0.25">
      <c r="D281" s="209" t="str">
        <f t="array" ref="D281">IFERROR(INDEX(ExcValue!$A$8:$A2279, MATCH(0,COUNTIF($D$1:D280,ExcValue!$A$8:$A2279), 0)),"")</f>
        <v/>
      </c>
      <c r="E281" s="207" t="str">
        <f>IFERROR(VLOOKUP(D281,ExcValue!A287:C2279,3,FALSE),"")</f>
        <v/>
      </c>
      <c r="F281" s="209" t="str">
        <f t="array" ref="F281">IFERROR(IF(D281="","",INDEX(ExcValue!$I$8:$I$2000, MATCH(D281&amp;23,ExcValue!$A$8:$A$2000&amp;ExcValue!$H$8:$H$2000,0))),"")</f>
        <v/>
      </c>
      <c r="G281" s="210" t="str">
        <f t="shared" si="16"/>
        <v/>
      </c>
      <c r="H281" s="209" t="str">
        <f t="array" ref="H281">IFERROR(IF(D281="","",INDEX(ExcValue!$I$8:$I$2000, MATCH(D281&amp;24,ExcValue!$A$8:$A$2000&amp;ExcValue!$H$8:$H$2000,0))),"")</f>
        <v/>
      </c>
      <c r="I281" s="210" t="str">
        <f t="shared" si="17"/>
        <v/>
      </c>
      <c r="J281" s="209" t="str">
        <f t="array" ref="J281">IFERROR(IF(D281="","",INDEX(ExcValue!$I$8:$I$2000, MATCH(D281&amp;74,ExcValue!$A$8:$A$2000&amp;ExcValue!$H$8:$H$2000,0))),"")</f>
        <v/>
      </c>
      <c r="K281" s="210" t="str">
        <f t="shared" si="18"/>
        <v/>
      </c>
      <c r="L281" s="209" t="str">
        <f t="array" ref="L281">IFERROR(IF(D281="","",INDEX(ExcValue!$I$8:$I$2000, MATCH(D281&amp;54,ExcValue!$A$8:$A$2000&amp;ExcValue!$H$8:$H$2000,0))),"")</f>
        <v/>
      </c>
      <c r="M281" s="210" t="str">
        <f t="shared" si="19"/>
        <v/>
      </c>
      <c r="O281" s="207" t="str">
        <f>IF(ISNUMBER(PT_ExcValue!A281),PT_ExcValue!A281,"")</f>
        <v/>
      </c>
      <c r="P281" s="207" t="str">
        <f>IF(PT_ExcValue!C281=0,"",PT_ExcValue!B281/PT_ExcValue!C281)</f>
        <v/>
      </c>
      <c r="Q281" s="207" t="str">
        <f>IF(PT_ExcValue!E281=0,"",PT_ExcValue!D281/PT_ExcValue!E281)</f>
        <v/>
      </c>
      <c r="R281" s="207" t="str">
        <f>IF(PT_ExcValue!G281=0,"",PT_ExcValue!F281/PT_ExcValue!G281)</f>
        <v/>
      </c>
      <c r="S281" s="207" t="str">
        <f>IF(PT_ExcValue!I281=0,"",PT_ExcValue!H281/PT_ExcValue!I281)</f>
        <v/>
      </c>
    </row>
    <row r="282" spans="4:19" x14ac:dyDescent="0.25">
      <c r="D282" s="209" t="str">
        <f t="array" ref="D282">IFERROR(INDEX(ExcValue!$A$8:$A2280, MATCH(0,COUNTIF($D$1:D281,ExcValue!$A$8:$A2280), 0)),"")</f>
        <v/>
      </c>
      <c r="E282" s="207" t="str">
        <f>IFERROR(VLOOKUP(D282,ExcValue!A288:C2280,3,FALSE),"")</f>
        <v/>
      </c>
      <c r="F282" s="209" t="str">
        <f t="array" ref="F282">IFERROR(IF(D282="","",INDEX(ExcValue!$I$8:$I$2000, MATCH(D282&amp;23,ExcValue!$A$8:$A$2000&amp;ExcValue!$H$8:$H$2000,0))),"")</f>
        <v/>
      </c>
      <c r="G282" s="210" t="str">
        <f t="shared" si="16"/>
        <v/>
      </c>
      <c r="H282" s="209" t="str">
        <f t="array" ref="H282">IFERROR(IF(D282="","",INDEX(ExcValue!$I$8:$I$2000, MATCH(D282&amp;24,ExcValue!$A$8:$A$2000&amp;ExcValue!$H$8:$H$2000,0))),"")</f>
        <v/>
      </c>
      <c r="I282" s="210" t="str">
        <f t="shared" si="17"/>
        <v/>
      </c>
      <c r="J282" s="209" t="str">
        <f t="array" ref="J282">IFERROR(IF(D282="","",INDEX(ExcValue!$I$8:$I$2000, MATCH(D282&amp;74,ExcValue!$A$8:$A$2000&amp;ExcValue!$H$8:$H$2000,0))),"")</f>
        <v/>
      </c>
      <c r="K282" s="210" t="str">
        <f t="shared" si="18"/>
        <v/>
      </c>
      <c r="L282" s="209" t="str">
        <f t="array" ref="L282">IFERROR(IF(D282="","",INDEX(ExcValue!$I$8:$I$2000, MATCH(D282&amp;54,ExcValue!$A$8:$A$2000&amp;ExcValue!$H$8:$H$2000,0))),"")</f>
        <v/>
      </c>
      <c r="M282" s="210" t="str">
        <f t="shared" si="19"/>
        <v/>
      </c>
      <c r="O282" s="207" t="str">
        <f>IF(ISNUMBER(PT_ExcValue!A282),PT_ExcValue!A282,"")</f>
        <v/>
      </c>
      <c r="P282" s="207" t="str">
        <f>IF(PT_ExcValue!C282=0,"",PT_ExcValue!B282/PT_ExcValue!C282)</f>
        <v/>
      </c>
      <c r="Q282" s="207" t="str">
        <f>IF(PT_ExcValue!E282=0,"",PT_ExcValue!D282/PT_ExcValue!E282)</f>
        <v/>
      </c>
      <c r="R282" s="207" t="str">
        <f>IF(PT_ExcValue!G282=0,"",PT_ExcValue!F282/PT_ExcValue!G282)</f>
        <v/>
      </c>
      <c r="S282" s="207" t="str">
        <f>IF(PT_ExcValue!I282=0,"",PT_ExcValue!H282/PT_ExcValue!I282)</f>
        <v/>
      </c>
    </row>
    <row r="283" spans="4:19" x14ac:dyDescent="0.25">
      <c r="D283" s="209" t="str">
        <f t="array" ref="D283">IFERROR(INDEX(ExcValue!$A$8:$A2281, MATCH(0,COUNTIF($D$1:D282,ExcValue!$A$8:$A2281), 0)),"")</f>
        <v/>
      </c>
      <c r="E283" s="207" t="str">
        <f>IFERROR(VLOOKUP(D283,ExcValue!A289:C2281,3,FALSE),"")</f>
        <v/>
      </c>
      <c r="F283" s="209" t="str">
        <f t="array" ref="F283">IFERROR(IF(D283="","",INDEX(ExcValue!$I$8:$I$2000, MATCH(D283&amp;23,ExcValue!$A$8:$A$2000&amp;ExcValue!$H$8:$H$2000,0))),"")</f>
        <v/>
      </c>
      <c r="G283" s="210" t="str">
        <f t="shared" si="16"/>
        <v/>
      </c>
      <c r="H283" s="209" t="str">
        <f t="array" ref="H283">IFERROR(IF(D283="","",INDEX(ExcValue!$I$8:$I$2000, MATCH(D283&amp;24,ExcValue!$A$8:$A$2000&amp;ExcValue!$H$8:$H$2000,0))),"")</f>
        <v/>
      </c>
      <c r="I283" s="210" t="str">
        <f t="shared" si="17"/>
        <v/>
      </c>
      <c r="J283" s="209" t="str">
        <f t="array" ref="J283">IFERROR(IF(D283="","",INDEX(ExcValue!$I$8:$I$2000, MATCH(D283&amp;74,ExcValue!$A$8:$A$2000&amp;ExcValue!$H$8:$H$2000,0))),"")</f>
        <v/>
      </c>
      <c r="K283" s="210" t="str">
        <f t="shared" si="18"/>
        <v/>
      </c>
      <c r="L283" s="209" t="str">
        <f t="array" ref="L283">IFERROR(IF(D283="","",INDEX(ExcValue!$I$8:$I$2000, MATCH(D283&amp;54,ExcValue!$A$8:$A$2000&amp;ExcValue!$H$8:$H$2000,0))),"")</f>
        <v/>
      </c>
      <c r="M283" s="210" t="str">
        <f t="shared" si="19"/>
        <v/>
      </c>
      <c r="O283" s="207" t="str">
        <f>IF(ISNUMBER(PT_ExcValue!A283),PT_ExcValue!A283,"")</f>
        <v/>
      </c>
      <c r="P283" s="207" t="str">
        <f>IF(PT_ExcValue!C283=0,"",PT_ExcValue!B283/PT_ExcValue!C283)</f>
        <v/>
      </c>
      <c r="Q283" s="207" t="str">
        <f>IF(PT_ExcValue!E283=0,"",PT_ExcValue!D283/PT_ExcValue!E283)</f>
        <v/>
      </c>
      <c r="R283" s="207" t="str">
        <f>IF(PT_ExcValue!G283=0,"",PT_ExcValue!F283/PT_ExcValue!G283)</f>
        <v/>
      </c>
      <c r="S283" s="207" t="str">
        <f>IF(PT_ExcValue!I283=0,"",PT_ExcValue!H283/PT_ExcValue!I283)</f>
        <v/>
      </c>
    </row>
    <row r="284" spans="4:19" x14ac:dyDescent="0.25">
      <c r="D284" s="209" t="str">
        <f t="array" ref="D284">IFERROR(INDEX(ExcValue!$A$8:$A2282, MATCH(0,COUNTIF($D$1:D283,ExcValue!$A$8:$A2282), 0)),"")</f>
        <v/>
      </c>
      <c r="E284" s="207" t="str">
        <f>IFERROR(VLOOKUP(D284,ExcValue!A290:C2282,3,FALSE),"")</f>
        <v/>
      </c>
      <c r="F284" s="209" t="str">
        <f t="array" ref="F284">IFERROR(IF(D284="","",INDEX(ExcValue!$I$8:$I$2000, MATCH(D284&amp;23,ExcValue!$A$8:$A$2000&amp;ExcValue!$H$8:$H$2000,0))),"")</f>
        <v/>
      </c>
      <c r="G284" s="210" t="str">
        <f t="shared" si="16"/>
        <v/>
      </c>
      <c r="H284" s="209" t="str">
        <f t="array" ref="H284">IFERROR(IF(D284="","",INDEX(ExcValue!$I$8:$I$2000, MATCH(D284&amp;24,ExcValue!$A$8:$A$2000&amp;ExcValue!$H$8:$H$2000,0))),"")</f>
        <v/>
      </c>
      <c r="I284" s="210" t="str">
        <f t="shared" si="17"/>
        <v/>
      </c>
      <c r="J284" s="209" t="str">
        <f t="array" ref="J284">IFERROR(IF(D284="","",INDEX(ExcValue!$I$8:$I$2000, MATCH(D284&amp;74,ExcValue!$A$8:$A$2000&amp;ExcValue!$H$8:$H$2000,0))),"")</f>
        <v/>
      </c>
      <c r="K284" s="210" t="str">
        <f t="shared" si="18"/>
        <v/>
      </c>
      <c r="L284" s="209" t="str">
        <f t="array" ref="L284">IFERROR(IF(D284="","",INDEX(ExcValue!$I$8:$I$2000, MATCH(D284&amp;54,ExcValue!$A$8:$A$2000&amp;ExcValue!$H$8:$H$2000,0))),"")</f>
        <v/>
      </c>
      <c r="M284" s="210" t="str">
        <f t="shared" si="19"/>
        <v/>
      </c>
      <c r="O284" s="207" t="str">
        <f>IF(ISNUMBER(PT_ExcValue!A284),PT_ExcValue!A284,"")</f>
        <v/>
      </c>
      <c r="P284" s="207" t="str">
        <f>IF(PT_ExcValue!C284=0,"",PT_ExcValue!B284/PT_ExcValue!C284)</f>
        <v/>
      </c>
      <c r="Q284" s="207" t="str">
        <f>IF(PT_ExcValue!E284=0,"",PT_ExcValue!D284/PT_ExcValue!E284)</f>
        <v/>
      </c>
      <c r="R284" s="207" t="str">
        <f>IF(PT_ExcValue!G284=0,"",PT_ExcValue!F284/PT_ExcValue!G284)</f>
        <v/>
      </c>
      <c r="S284" s="207" t="str">
        <f>IF(PT_ExcValue!I284=0,"",PT_ExcValue!H284/PT_ExcValue!I284)</f>
        <v/>
      </c>
    </row>
    <row r="285" spans="4:19" x14ac:dyDescent="0.25">
      <c r="D285" s="209" t="str">
        <f t="array" ref="D285">IFERROR(INDEX(ExcValue!$A$8:$A2283, MATCH(0,COUNTIF($D$1:D284,ExcValue!$A$8:$A2283), 0)),"")</f>
        <v/>
      </c>
      <c r="E285" s="207" t="str">
        <f>IFERROR(VLOOKUP(D285,ExcValue!A291:C2283,3,FALSE),"")</f>
        <v/>
      </c>
      <c r="F285" s="209" t="str">
        <f t="array" ref="F285">IFERROR(IF(D285="","",INDEX(ExcValue!$I$8:$I$2000, MATCH(D285&amp;23,ExcValue!$A$8:$A$2000&amp;ExcValue!$H$8:$H$2000,0))),"")</f>
        <v/>
      </c>
      <c r="G285" s="210" t="str">
        <f t="shared" si="16"/>
        <v/>
      </c>
      <c r="H285" s="209" t="str">
        <f t="array" ref="H285">IFERROR(IF(D285="","",INDEX(ExcValue!$I$8:$I$2000, MATCH(D285&amp;24,ExcValue!$A$8:$A$2000&amp;ExcValue!$H$8:$H$2000,0))),"")</f>
        <v/>
      </c>
      <c r="I285" s="210" t="str">
        <f t="shared" si="17"/>
        <v/>
      </c>
      <c r="J285" s="209" t="str">
        <f t="array" ref="J285">IFERROR(IF(D285="","",INDEX(ExcValue!$I$8:$I$2000, MATCH(D285&amp;74,ExcValue!$A$8:$A$2000&amp;ExcValue!$H$8:$H$2000,0))),"")</f>
        <v/>
      </c>
      <c r="K285" s="210" t="str">
        <f t="shared" si="18"/>
        <v/>
      </c>
      <c r="L285" s="209" t="str">
        <f t="array" ref="L285">IFERROR(IF(D285="","",INDEX(ExcValue!$I$8:$I$2000, MATCH(D285&amp;54,ExcValue!$A$8:$A$2000&amp;ExcValue!$H$8:$H$2000,0))),"")</f>
        <v/>
      </c>
      <c r="M285" s="210" t="str">
        <f t="shared" si="19"/>
        <v/>
      </c>
      <c r="O285" s="207" t="str">
        <f>IF(ISNUMBER(PT_ExcValue!A285),PT_ExcValue!A285,"")</f>
        <v/>
      </c>
      <c r="P285" s="207" t="str">
        <f>IF(PT_ExcValue!C285=0,"",PT_ExcValue!B285/PT_ExcValue!C285)</f>
        <v/>
      </c>
      <c r="Q285" s="207" t="str">
        <f>IF(PT_ExcValue!E285=0,"",PT_ExcValue!D285/PT_ExcValue!E285)</f>
        <v/>
      </c>
      <c r="R285" s="207" t="str">
        <f>IF(PT_ExcValue!G285=0,"",PT_ExcValue!F285/PT_ExcValue!G285)</f>
        <v/>
      </c>
      <c r="S285" s="207" t="str">
        <f>IF(PT_ExcValue!I285=0,"",PT_ExcValue!H285/PT_ExcValue!I285)</f>
        <v/>
      </c>
    </row>
    <row r="286" spans="4:19" x14ac:dyDescent="0.25">
      <c r="D286" s="209" t="str">
        <f t="array" ref="D286">IFERROR(INDEX(ExcValue!$A$8:$A2284, MATCH(0,COUNTIF($D$1:D285,ExcValue!$A$8:$A2284), 0)),"")</f>
        <v/>
      </c>
      <c r="E286" s="207" t="str">
        <f>IFERROR(VLOOKUP(D286,ExcValue!A292:C2284,3,FALSE),"")</f>
        <v/>
      </c>
      <c r="F286" s="209" t="str">
        <f t="array" ref="F286">IFERROR(IF(D286="","",INDEX(ExcValue!$I$8:$I$2000, MATCH(D286&amp;23,ExcValue!$A$8:$A$2000&amp;ExcValue!$H$8:$H$2000,0))),"")</f>
        <v/>
      </c>
      <c r="G286" s="210" t="str">
        <f t="shared" si="16"/>
        <v/>
      </c>
      <c r="H286" s="209" t="str">
        <f t="array" ref="H286">IFERROR(IF(D286="","",INDEX(ExcValue!$I$8:$I$2000, MATCH(D286&amp;24,ExcValue!$A$8:$A$2000&amp;ExcValue!$H$8:$H$2000,0))),"")</f>
        <v/>
      </c>
      <c r="I286" s="210" t="str">
        <f t="shared" si="17"/>
        <v/>
      </c>
      <c r="J286" s="209" t="str">
        <f t="array" ref="J286">IFERROR(IF(D286="","",INDEX(ExcValue!$I$8:$I$2000, MATCH(D286&amp;74,ExcValue!$A$8:$A$2000&amp;ExcValue!$H$8:$H$2000,0))),"")</f>
        <v/>
      </c>
      <c r="K286" s="210" t="str">
        <f t="shared" si="18"/>
        <v/>
      </c>
      <c r="L286" s="209" t="str">
        <f t="array" ref="L286">IFERROR(IF(D286="","",INDEX(ExcValue!$I$8:$I$2000, MATCH(D286&amp;54,ExcValue!$A$8:$A$2000&amp;ExcValue!$H$8:$H$2000,0))),"")</f>
        <v/>
      </c>
      <c r="M286" s="210" t="str">
        <f t="shared" si="19"/>
        <v/>
      </c>
      <c r="O286" s="207" t="str">
        <f>IF(ISNUMBER(PT_ExcValue!A286),PT_ExcValue!A286,"")</f>
        <v/>
      </c>
      <c r="P286" s="207" t="str">
        <f>IF(PT_ExcValue!C286=0,"",PT_ExcValue!B286/PT_ExcValue!C286)</f>
        <v/>
      </c>
      <c r="Q286" s="207" t="str">
        <f>IF(PT_ExcValue!E286=0,"",PT_ExcValue!D286/PT_ExcValue!E286)</f>
        <v/>
      </c>
      <c r="R286" s="207" t="str">
        <f>IF(PT_ExcValue!G286=0,"",PT_ExcValue!F286/PT_ExcValue!G286)</f>
        <v/>
      </c>
      <c r="S286" s="207" t="str">
        <f>IF(PT_ExcValue!I286=0,"",PT_ExcValue!H286/PT_ExcValue!I286)</f>
        <v/>
      </c>
    </row>
    <row r="287" spans="4:19" x14ac:dyDescent="0.25">
      <c r="D287" s="209" t="str">
        <f t="array" ref="D287">IFERROR(INDEX(ExcValue!$A$8:$A2285, MATCH(0,COUNTIF($D$1:D286,ExcValue!$A$8:$A2285), 0)),"")</f>
        <v/>
      </c>
      <c r="E287" s="207" t="str">
        <f>IFERROR(VLOOKUP(D287,ExcValue!A293:C2285,3,FALSE),"")</f>
        <v/>
      </c>
      <c r="F287" s="209" t="str">
        <f t="array" ref="F287">IFERROR(IF(D287="","",INDEX(ExcValue!$I$8:$I$2000, MATCH(D287&amp;23,ExcValue!$A$8:$A$2000&amp;ExcValue!$H$8:$H$2000,0))),"")</f>
        <v/>
      </c>
      <c r="G287" s="210" t="str">
        <f t="shared" si="16"/>
        <v/>
      </c>
      <c r="H287" s="209" t="str">
        <f t="array" ref="H287">IFERROR(IF(D287="","",INDEX(ExcValue!$I$8:$I$2000, MATCH(D287&amp;24,ExcValue!$A$8:$A$2000&amp;ExcValue!$H$8:$H$2000,0))),"")</f>
        <v/>
      </c>
      <c r="I287" s="210" t="str">
        <f t="shared" si="17"/>
        <v/>
      </c>
      <c r="J287" s="209" t="str">
        <f t="array" ref="J287">IFERROR(IF(D287="","",INDEX(ExcValue!$I$8:$I$2000, MATCH(D287&amp;74,ExcValue!$A$8:$A$2000&amp;ExcValue!$H$8:$H$2000,0))),"")</f>
        <v/>
      </c>
      <c r="K287" s="210" t="str">
        <f t="shared" si="18"/>
        <v/>
      </c>
      <c r="L287" s="209" t="str">
        <f t="array" ref="L287">IFERROR(IF(D287="","",INDEX(ExcValue!$I$8:$I$2000, MATCH(D287&amp;54,ExcValue!$A$8:$A$2000&amp;ExcValue!$H$8:$H$2000,0))),"")</f>
        <v/>
      </c>
      <c r="M287" s="210" t="str">
        <f t="shared" si="19"/>
        <v/>
      </c>
      <c r="O287" s="207" t="str">
        <f>IF(ISNUMBER(PT_ExcValue!A287),PT_ExcValue!A287,"")</f>
        <v/>
      </c>
      <c r="P287" s="207" t="str">
        <f>IF(PT_ExcValue!C287=0,"",PT_ExcValue!B287/PT_ExcValue!C287)</f>
        <v/>
      </c>
      <c r="Q287" s="207" t="str">
        <f>IF(PT_ExcValue!E287=0,"",PT_ExcValue!D287/PT_ExcValue!E287)</f>
        <v/>
      </c>
      <c r="R287" s="207" t="str">
        <f>IF(PT_ExcValue!G287=0,"",PT_ExcValue!F287/PT_ExcValue!G287)</f>
        <v/>
      </c>
      <c r="S287" s="207" t="str">
        <f>IF(PT_ExcValue!I287=0,"",PT_ExcValue!H287/PT_ExcValue!I287)</f>
        <v/>
      </c>
    </row>
    <row r="288" spans="4:19" x14ac:dyDescent="0.25">
      <c r="D288" s="209" t="str">
        <f t="array" ref="D288">IFERROR(INDEX(ExcValue!$A$8:$A2286, MATCH(0,COUNTIF($D$1:D287,ExcValue!$A$8:$A2286), 0)),"")</f>
        <v/>
      </c>
      <c r="E288" s="207" t="str">
        <f>IFERROR(VLOOKUP(D288,ExcValue!A294:C2286,3,FALSE),"")</f>
        <v/>
      </c>
      <c r="F288" s="209" t="str">
        <f t="array" ref="F288">IFERROR(IF(D288="","",INDEX(ExcValue!$I$8:$I$2000, MATCH(D288&amp;23,ExcValue!$A$8:$A$2000&amp;ExcValue!$H$8:$H$2000,0))),"")</f>
        <v/>
      </c>
      <c r="G288" s="210" t="str">
        <f t="shared" si="16"/>
        <v/>
      </c>
      <c r="H288" s="209" t="str">
        <f t="array" ref="H288">IFERROR(IF(D288="","",INDEX(ExcValue!$I$8:$I$2000, MATCH(D288&amp;24,ExcValue!$A$8:$A$2000&amp;ExcValue!$H$8:$H$2000,0))),"")</f>
        <v/>
      </c>
      <c r="I288" s="210" t="str">
        <f t="shared" si="17"/>
        <v/>
      </c>
      <c r="J288" s="209" t="str">
        <f t="array" ref="J288">IFERROR(IF(D288="","",INDEX(ExcValue!$I$8:$I$2000, MATCH(D288&amp;74,ExcValue!$A$8:$A$2000&amp;ExcValue!$H$8:$H$2000,0))),"")</f>
        <v/>
      </c>
      <c r="K288" s="210" t="str">
        <f t="shared" si="18"/>
        <v/>
      </c>
      <c r="L288" s="209" t="str">
        <f t="array" ref="L288">IFERROR(IF(D288="","",INDEX(ExcValue!$I$8:$I$2000, MATCH(D288&amp;54,ExcValue!$A$8:$A$2000&amp;ExcValue!$H$8:$H$2000,0))),"")</f>
        <v/>
      </c>
      <c r="M288" s="210" t="str">
        <f t="shared" si="19"/>
        <v/>
      </c>
      <c r="O288" s="207" t="str">
        <f>IF(ISNUMBER(PT_ExcValue!A288),PT_ExcValue!A288,"")</f>
        <v/>
      </c>
      <c r="P288" s="207" t="str">
        <f>IF(PT_ExcValue!C288=0,"",PT_ExcValue!B288/PT_ExcValue!C288)</f>
        <v/>
      </c>
      <c r="Q288" s="207" t="str">
        <f>IF(PT_ExcValue!E288=0,"",PT_ExcValue!D288/PT_ExcValue!E288)</f>
        <v/>
      </c>
      <c r="R288" s="207" t="str">
        <f>IF(PT_ExcValue!G288=0,"",PT_ExcValue!F288/PT_ExcValue!G288)</f>
        <v/>
      </c>
      <c r="S288" s="207" t="str">
        <f>IF(PT_ExcValue!I288=0,"",PT_ExcValue!H288/PT_ExcValue!I288)</f>
        <v/>
      </c>
    </row>
    <row r="289" spans="4:19" x14ac:dyDescent="0.25">
      <c r="D289" s="209" t="str">
        <f t="array" ref="D289">IFERROR(INDEX(ExcValue!$A$8:$A2287, MATCH(0,COUNTIF($D$1:D288,ExcValue!$A$8:$A2287), 0)),"")</f>
        <v/>
      </c>
      <c r="E289" s="207" t="str">
        <f>IFERROR(VLOOKUP(D289,ExcValue!A295:C2287,3,FALSE),"")</f>
        <v/>
      </c>
      <c r="F289" s="209" t="str">
        <f t="array" ref="F289">IFERROR(IF(D289="","",INDEX(ExcValue!$I$8:$I$2000, MATCH(D289&amp;23,ExcValue!$A$8:$A$2000&amp;ExcValue!$H$8:$H$2000,0))),"")</f>
        <v/>
      </c>
      <c r="G289" s="210" t="str">
        <f t="shared" si="16"/>
        <v/>
      </c>
      <c r="H289" s="209" t="str">
        <f t="array" ref="H289">IFERROR(IF(D289="","",INDEX(ExcValue!$I$8:$I$2000, MATCH(D289&amp;24,ExcValue!$A$8:$A$2000&amp;ExcValue!$H$8:$H$2000,0))),"")</f>
        <v/>
      </c>
      <c r="I289" s="210" t="str">
        <f t="shared" si="17"/>
        <v/>
      </c>
      <c r="J289" s="209" t="str">
        <f t="array" ref="J289">IFERROR(IF(D289="","",INDEX(ExcValue!$I$8:$I$2000, MATCH(D289&amp;74,ExcValue!$A$8:$A$2000&amp;ExcValue!$H$8:$H$2000,0))),"")</f>
        <v/>
      </c>
      <c r="K289" s="210" t="str">
        <f t="shared" si="18"/>
        <v/>
      </c>
      <c r="L289" s="209" t="str">
        <f t="array" ref="L289">IFERROR(IF(D289="","",INDEX(ExcValue!$I$8:$I$2000, MATCH(D289&amp;54,ExcValue!$A$8:$A$2000&amp;ExcValue!$H$8:$H$2000,0))),"")</f>
        <v/>
      </c>
      <c r="M289" s="210" t="str">
        <f t="shared" si="19"/>
        <v/>
      </c>
      <c r="O289" s="207" t="str">
        <f>IF(ISNUMBER(PT_ExcValue!A289),PT_ExcValue!A289,"")</f>
        <v/>
      </c>
      <c r="P289" s="207" t="str">
        <f>IF(PT_ExcValue!C289=0,"",PT_ExcValue!B289/PT_ExcValue!C289)</f>
        <v/>
      </c>
      <c r="Q289" s="207" t="str">
        <f>IF(PT_ExcValue!E289=0,"",PT_ExcValue!D289/PT_ExcValue!E289)</f>
        <v/>
      </c>
      <c r="R289" s="207" t="str">
        <f>IF(PT_ExcValue!G289=0,"",PT_ExcValue!F289/PT_ExcValue!G289)</f>
        <v/>
      </c>
      <c r="S289" s="207" t="str">
        <f>IF(PT_ExcValue!I289=0,"",PT_ExcValue!H289/PT_ExcValue!I289)</f>
        <v/>
      </c>
    </row>
    <row r="290" spans="4:19" x14ac:dyDescent="0.25">
      <c r="D290" s="209" t="str">
        <f t="array" ref="D290">IFERROR(INDEX(ExcValue!$A$8:$A2288, MATCH(0,COUNTIF($D$1:D289,ExcValue!$A$8:$A2288), 0)),"")</f>
        <v/>
      </c>
      <c r="E290" s="207" t="str">
        <f>IFERROR(VLOOKUP(D290,ExcValue!A296:C2288,3,FALSE),"")</f>
        <v/>
      </c>
      <c r="F290" s="209" t="str">
        <f t="array" ref="F290">IFERROR(IF(D290="","",INDEX(ExcValue!$I$8:$I$2000, MATCH(D290&amp;23,ExcValue!$A$8:$A$2000&amp;ExcValue!$H$8:$H$2000,0))),"")</f>
        <v/>
      </c>
      <c r="G290" s="210" t="str">
        <f t="shared" si="16"/>
        <v/>
      </c>
      <c r="H290" s="209" t="str">
        <f t="array" ref="H290">IFERROR(IF(D290="","",INDEX(ExcValue!$I$8:$I$2000, MATCH(D290&amp;24,ExcValue!$A$8:$A$2000&amp;ExcValue!$H$8:$H$2000,0))),"")</f>
        <v/>
      </c>
      <c r="I290" s="210" t="str">
        <f t="shared" si="17"/>
        <v/>
      </c>
      <c r="J290" s="209" t="str">
        <f t="array" ref="J290">IFERROR(IF(D290="","",INDEX(ExcValue!$I$8:$I$2000, MATCH(D290&amp;74,ExcValue!$A$8:$A$2000&amp;ExcValue!$H$8:$H$2000,0))),"")</f>
        <v/>
      </c>
      <c r="K290" s="210" t="str">
        <f t="shared" si="18"/>
        <v/>
      </c>
      <c r="L290" s="209" t="str">
        <f t="array" ref="L290">IFERROR(IF(D290="","",INDEX(ExcValue!$I$8:$I$2000, MATCH(D290&amp;54,ExcValue!$A$8:$A$2000&amp;ExcValue!$H$8:$H$2000,0))),"")</f>
        <v/>
      </c>
      <c r="M290" s="210" t="str">
        <f t="shared" si="19"/>
        <v/>
      </c>
      <c r="O290" s="207" t="str">
        <f>IF(ISNUMBER(PT_ExcValue!A290),PT_ExcValue!A290,"")</f>
        <v/>
      </c>
      <c r="P290" s="207" t="str">
        <f>IF(PT_ExcValue!C290=0,"",PT_ExcValue!B290/PT_ExcValue!C290)</f>
        <v/>
      </c>
      <c r="Q290" s="207" t="str">
        <f>IF(PT_ExcValue!E290=0,"",PT_ExcValue!D290/PT_ExcValue!E290)</f>
        <v/>
      </c>
      <c r="R290" s="207" t="str">
        <f>IF(PT_ExcValue!G290=0,"",PT_ExcValue!F290/PT_ExcValue!G290)</f>
        <v/>
      </c>
      <c r="S290" s="207" t="str">
        <f>IF(PT_ExcValue!I290=0,"",PT_ExcValue!H290/PT_ExcValue!I290)</f>
        <v/>
      </c>
    </row>
    <row r="291" spans="4:19" x14ac:dyDescent="0.25">
      <c r="D291" s="209" t="str">
        <f t="array" ref="D291">IFERROR(INDEX(ExcValue!$A$8:$A2289, MATCH(0,COUNTIF($D$1:D290,ExcValue!$A$8:$A2289), 0)),"")</f>
        <v/>
      </c>
      <c r="E291" s="207" t="str">
        <f>IFERROR(VLOOKUP(D291,ExcValue!A297:C2289,3,FALSE),"")</f>
        <v/>
      </c>
      <c r="F291" s="209" t="str">
        <f t="array" ref="F291">IFERROR(IF(D291="","",INDEX(ExcValue!$I$8:$I$2000, MATCH(D291&amp;23,ExcValue!$A$8:$A$2000&amp;ExcValue!$H$8:$H$2000,0))),"")</f>
        <v/>
      </c>
      <c r="G291" s="210" t="str">
        <f t="shared" si="16"/>
        <v/>
      </c>
      <c r="H291" s="209" t="str">
        <f t="array" ref="H291">IFERROR(IF(D291="","",INDEX(ExcValue!$I$8:$I$2000, MATCH(D291&amp;24,ExcValue!$A$8:$A$2000&amp;ExcValue!$H$8:$H$2000,0))),"")</f>
        <v/>
      </c>
      <c r="I291" s="210" t="str">
        <f t="shared" si="17"/>
        <v/>
      </c>
      <c r="J291" s="209" t="str">
        <f t="array" ref="J291">IFERROR(IF(D291="","",INDEX(ExcValue!$I$8:$I$2000, MATCH(D291&amp;74,ExcValue!$A$8:$A$2000&amp;ExcValue!$H$8:$H$2000,0))),"")</f>
        <v/>
      </c>
      <c r="K291" s="210" t="str">
        <f t="shared" si="18"/>
        <v/>
      </c>
      <c r="L291" s="209" t="str">
        <f t="array" ref="L291">IFERROR(IF(D291="","",INDEX(ExcValue!$I$8:$I$2000, MATCH(D291&amp;54,ExcValue!$A$8:$A$2000&amp;ExcValue!$H$8:$H$2000,0))),"")</f>
        <v/>
      </c>
      <c r="M291" s="210" t="str">
        <f t="shared" si="19"/>
        <v/>
      </c>
      <c r="O291" s="207" t="str">
        <f>IF(ISNUMBER(PT_ExcValue!A291),PT_ExcValue!A291,"")</f>
        <v/>
      </c>
      <c r="P291" s="207" t="str">
        <f>IF(PT_ExcValue!C291=0,"",PT_ExcValue!B291/PT_ExcValue!C291)</f>
        <v/>
      </c>
      <c r="Q291" s="207" t="str">
        <f>IF(PT_ExcValue!E291=0,"",PT_ExcValue!D291/PT_ExcValue!E291)</f>
        <v/>
      </c>
      <c r="R291" s="207" t="str">
        <f>IF(PT_ExcValue!G291=0,"",PT_ExcValue!F291/PT_ExcValue!G291)</f>
        <v/>
      </c>
      <c r="S291" s="207" t="str">
        <f>IF(PT_ExcValue!I291=0,"",PT_ExcValue!H291/PT_ExcValue!I291)</f>
        <v/>
      </c>
    </row>
    <row r="292" spans="4:19" x14ac:dyDescent="0.25">
      <c r="D292" s="209" t="str">
        <f t="array" ref="D292">IFERROR(INDEX(ExcValue!$A$8:$A2290, MATCH(0,COUNTIF($D$1:D291,ExcValue!$A$8:$A2290), 0)),"")</f>
        <v/>
      </c>
      <c r="E292" s="207" t="str">
        <f>IFERROR(VLOOKUP(D292,ExcValue!A298:C2290,3,FALSE),"")</f>
        <v/>
      </c>
      <c r="F292" s="209" t="str">
        <f t="array" ref="F292">IFERROR(IF(D292="","",INDEX(ExcValue!$I$8:$I$2000, MATCH(D292&amp;23,ExcValue!$A$8:$A$2000&amp;ExcValue!$H$8:$H$2000,0))),"")</f>
        <v/>
      </c>
      <c r="G292" s="210" t="str">
        <f t="shared" si="16"/>
        <v/>
      </c>
      <c r="H292" s="209" t="str">
        <f t="array" ref="H292">IFERROR(IF(D292="","",INDEX(ExcValue!$I$8:$I$2000, MATCH(D292&amp;24,ExcValue!$A$8:$A$2000&amp;ExcValue!$H$8:$H$2000,0))),"")</f>
        <v/>
      </c>
      <c r="I292" s="210" t="str">
        <f t="shared" si="17"/>
        <v/>
      </c>
      <c r="J292" s="209" t="str">
        <f t="array" ref="J292">IFERROR(IF(D292="","",INDEX(ExcValue!$I$8:$I$2000, MATCH(D292&amp;74,ExcValue!$A$8:$A$2000&amp;ExcValue!$H$8:$H$2000,0))),"")</f>
        <v/>
      </c>
      <c r="K292" s="210" t="str">
        <f t="shared" si="18"/>
        <v/>
      </c>
      <c r="L292" s="209" t="str">
        <f t="array" ref="L292">IFERROR(IF(D292="","",INDEX(ExcValue!$I$8:$I$2000, MATCH(D292&amp;54,ExcValue!$A$8:$A$2000&amp;ExcValue!$H$8:$H$2000,0))),"")</f>
        <v/>
      </c>
      <c r="M292" s="210" t="str">
        <f t="shared" si="19"/>
        <v/>
      </c>
      <c r="O292" s="207" t="str">
        <f>IF(ISNUMBER(PT_ExcValue!A292),PT_ExcValue!A292,"")</f>
        <v/>
      </c>
      <c r="P292" s="207" t="str">
        <f>IF(PT_ExcValue!C292=0,"",PT_ExcValue!B292/PT_ExcValue!C292)</f>
        <v/>
      </c>
      <c r="Q292" s="207" t="str">
        <f>IF(PT_ExcValue!E292=0,"",PT_ExcValue!D292/PT_ExcValue!E292)</f>
        <v/>
      </c>
      <c r="R292" s="207" t="str">
        <f>IF(PT_ExcValue!G292=0,"",PT_ExcValue!F292/PT_ExcValue!G292)</f>
        <v/>
      </c>
      <c r="S292" s="207" t="str">
        <f>IF(PT_ExcValue!I292=0,"",PT_ExcValue!H292/PT_ExcValue!I292)</f>
        <v/>
      </c>
    </row>
    <row r="293" spans="4:19" x14ac:dyDescent="0.25">
      <c r="D293" s="209" t="str">
        <f t="array" ref="D293">IFERROR(INDEX(ExcValue!$A$8:$A2291, MATCH(0,COUNTIF($D$1:D292,ExcValue!$A$8:$A2291), 0)),"")</f>
        <v/>
      </c>
      <c r="E293" s="207" t="str">
        <f>IFERROR(VLOOKUP(D293,ExcValue!A299:C2291,3,FALSE),"")</f>
        <v/>
      </c>
      <c r="F293" s="209" t="str">
        <f t="array" ref="F293">IFERROR(IF(D293="","",INDEX(ExcValue!$I$8:$I$2000, MATCH(D293&amp;23,ExcValue!$A$8:$A$2000&amp;ExcValue!$H$8:$H$2000,0))),"")</f>
        <v/>
      </c>
      <c r="G293" s="210" t="str">
        <f t="shared" si="16"/>
        <v/>
      </c>
      <c r="H293" s="209" t="str">
        <f t="array" ref="H293">IFERROR(IF(D293="","",INDEX(ExcValue!$I$8:$I$2000, MATCH(D293&amp;24,ExcValue!$A$8:$A$2000&amp;ExcValue!$H$8:$H$2000,0))),"")</f>
        <v/>
      </c>
      <c r="I293" s="210" t="str">
        <f t="shared" si="17"/>
        <v/>
      </c>
      <c r="J293" s="209" t="str">
        <f t="array" ref="J293">IFERROR(IF(D293="","",INDEX(ExcValue!$I$8:$I$2000, MATCH(D293&amp;74,ExcValue!$A$8:$A$2000&amp;ExcValue!$H$8:$H$2000,0))),"")</f>
        <v/>
      </c>
      <c r="K293" s="210" t="str">
        <f t="shared" si="18"/>
        <v/>
      </c>
      <c r="L293" s="209" t="str">
        <f t="array" ref="L293">IFERROR(IF(D293="","",INDEX(ExcValue!$I$8:$I$2000, MATCH(D293&amp;54,ExcValue!$A$8:$A$2000&amp;ExcValue!$H$8:$H$2000,0))),"")</f>
        <v/>
      </c>
      <c r="M293" s="210" t="str">
        <f t="shared" si="19"/>
        <v/>
      </c>
      <c r="O293" s="207" t="str">
        <f>IF(ISNUMBER(PT_ExcValue!A293),PT_ExcValue!A293,"")</f>
        <v/>
      </c>
      <c r="P293" s="207" t="str">
        <f>IF(PT_ExcValue!C293=0,"",PT_ExcValue!B293/PT_ExcValue!C293)</f>
        <v/>
      </c>
      <c r="Q293" s="207" t="str">
        <f>IF(PT_ExcValue!E293=0,"",PT_ExcValue!D293/PT_ExcValue!E293)</f>
        <v/>
      </c>
      <c r="R293" s="207" t="str">
        <f>IF(PT_ExcValue!G293=0,"",PT_ExcValue!F293/PT_ExcValue!G293)</f>
        <v/>
      </c>
      <c r="S293" s="207" t="str">
        <f>IF(PT_ExcValue!I293=0,"",PT_ExcValue!H293/PT_ExcValue!I293)</f>
        <v/>
      </c>
    </row>
    <row r="294" spans="4:19" x14ac:dyDescent="0.25">
      <c r="D294" s="209" t="str">
        <f t="array" ref="D294">IFERROR(INDEX(ExcValue!$A$8:$A2292, MATCH(0,COUNTIF($D$1:D293,ExcValue!$A$8:$A2292), 0)),"")</f>
        <v/>
      </c>
      <c r="E294" s="207" t="str">
        <f>IFERROR(VLOOKUP(D294,ExcValue!A300:C2292,3,FALSE),"")</f>
        <v/>
      </c>
      <c r="F294" s="209" t="str">
        <f t="array" ref="F294">IFERROR(IF(D294="","",INDEX(ExcValue!$I$8:$I$2000, MATCH(D294&amp;23,ExcValue!$A$8:$A$2000&amp;ExcValue!$H$8:$H$2000,0))),"")</f>
        <v/>
      </c>
      <c r="G294" s="210" t="str">
        <f t="shared" si="16"/>
        <v/>
      </c>
      <c r="H294" s="209" t="str">
        <f t="array" ref="H294">IFERROR(IF(D294="","",INDEX(ExcValue!$I$8:$I$2000, MATCH(D294&amp;24,ExcValue!$A$8:$A$2000&amp;ExcValue!$H$8:$H$2000,0))),"")</f>
        <v/>
      </c>
      <c r="I294" s="210" t="str">
        <f t="shared" si="17"/>
        <v/>
      </c>
      <c r="J294" s="209" t="str">
        <f t="array" ref="J294">IFERROR(IF(D294="","",INDEX(ExcValue!$I$8:$I$2000, MATCH(D294&amp;74,ExcValue!$A$8:$A$2000&amp;ExcValue!$H$8:$H$2000,0))),"")</f>
        <v/>
      </c>
      <c r="K294" s="210" t="str">
        <f t="shared" si="18"/>
        <v/>
      </c>
      <c r="L294" s="209" t="str">
        <f t="array" ref="L294">IFERROR(IF(D294="","",INDEX(ExcValue!$I$8:$I$2000, MATCH(D294&amp;54,ExcValue!$A$8:$A$2000&amp;ExcValue!$H$8:$H$2000,0))),"")</f>
        <v/>
      </c>
      <c r="M294" s="210" t="str">
        <f t="shared" si="19"/>
        <v/>
      </c>
      <c r="O294" s="207" t="str">
        <f>IF(ISNUMBER(PT_ExcValue!A294),PT_ExcValue!A294,"")</f>
        <v/>
      </c>
      <c r="P294" s="207" t="str">
        <f>IF(PT_ExcValue!C294=0,"",PT_ExcValue!B294/PT_ExcValue!C294)</f>
        <v/>
      </c>
      <c r="Q294" s="207" t="str">
        <f>IF(PT_ExcValue!E294=0,"",PT_ExcValue!D294/PT_ExcValue!E294)</f>
        <v/>
      </c>
      <c r="R294" s="207" t="str">
        <f>IF(PT_ExcValue!G294=0,"",PT_ExcValue!F294/PT_ExcValue!G294)</f>
        <v/>
      </c>
      <c r="S294" s="207" t="str">
        <f>IF(PT_ExcValue!I294=0,"",PT_ExcValue!H294/PT_ExcValue!I294)</f>
        <v/>
      </c>
    </row>
    <row r="295" spans="4:19" x14ac:dyDescent="0.25">
      <c r="D295" s="209" t="str">
        <f t="array" ref="D295">IFERROR(INDEX(ExcValue!$A$8:$A2293, MATCH(0,COUNTIF($D$1:D294,ExcValue!$A$8:$A2293), 0)),"")</f>
        <v/>
      </c>
      <c r="E295" s="207" t="str">
        <f>IFERROR(VLOOKUP(D295,ExcValue!A301:C2293,3,FALSE),"")</f>
        <v/>
      </c>
      <c r="F295" s="209" t="str">
        <f t="array" ref="F295">IFERROR(IF(D295="","",INDEX(ExcValue!$I$8:$I$2000, MATCH(D295&amp;23,ExcValue!$A$8:$A$2000&amp;ExcValue!$H$8:$H$2000,0))),"")</f>
        <v/>
      </c>
      <c r="G295" s="210" t="str">
        <f t="shared" si="16"/>
        <v/>
      </c>
      <c r="H295" s="209" t="str">
        <f t="array" ref="H295">IFERROR(IF(D295="","",INDEX(ExcValue!$I$8:$I$2000, MATCH(D295&amp;24,ExcValue!$A$8:$A$2000&amp;ExcValue!$H$8:$H$2000,0))),"")</f>
        <v/>
      </c>
      <c r="I295" s="210" t="str">
        <f t="shared" si="17"/>
        <v/>
      </c>
      <c r="J295" s="209" t="str">
        <f t="array" ref="J295">IFERROR(IF(D295="","",INDEX(ExcValue!$I$8:$I$2000, MATCH(D295&amp;74,ExcValue!$A$8:$A$2000&amp;ExcValue!$H$8:$H$2000,0))),"")</f>
        <v/>
      </c>
      <c r="K295" s="210" t="str">
        <f t="shared" si="18"/>
        <v/>
      </c>
      <c r="L295" s="209" t="str">
        <f t="array" ref="L295">IFERROR(IF(D295="","",INDEX(ExcValue!$I$8:$I$2000, MATCH(D295&amp;54,ExcValue!$A$8:$A$2000&amp;ExcValue!$H$8:$H$2000,0))),"")</f>
        <v/>
      </c>
      <c r="M295" s="210" t="str">
        <f t="shared" si="19"/>
        <v/>
      </c>
      <c r="O295" s="207" t="str">
        <f>IF(ISNUMBER(PT_ExcValue!A295),PT_ExcValue!A295,"")</f>
        <v/>
      </c>
      <c r="P295" s="207" t="str">
        <f>IF(PT_ExcValue!C295=0,"",PT_ExcValue!B295/PT_ExcValue!C295)</f>
        <v/>
      </c>
      <c r="Q295" s="207" t="str">
        <f>IF(PT_ExcValue!E295=0,"",PT_ExcValue!D295/PT_ExcValue!E295)</f>
        <v/>
      </c>
      <c r="R295" s="207" t="str">
        <f>IF(PT_ExcValue!G295=0,"",PT_ExcValue!F295/PT_ExcValue!G295)</f>
        <v/>
      </c>
      <c r="S295" s="207" t="str">
        <f>IF(PT_ExcValue!I295=0,"",PT_ExcValue!H295/PT_ExcValue!I295)</f>
        <v/>
      </c>
    </row>
    <row r="296" spans="4:19" x14ac:dyDescent="0.25">
      <c r="D296" s="209" t="str">
        <f t="array" ref="D296">IFERROR(INDEX(ExcValue!$A$8:$A2294, MATCH(0,COUNTIF($D$1:D295,ExcValue!$A$8:$A2294), 0)),"")</f>
        <v/>
      </c>
      <c r="E296" s="207" t="str">
        <f>IFERROR(VLOOKUP(D296,ExcValue!A302:C2294,3,FALSE),"")</f>
        <v/>
      </c>
      <c r="F296" s="209" t="str">
        <f t="array" ref="F296">IFERROR(IF(D296="","",INDEX(ExcValue!$I$8:$I$2000, MATCH(D296&amp;23,ExcValue!$A$8:$A$2000&amp;ExcValue!$H$8:$H$2000,0))),"")</f>
        <v/>
      </c>
      <c r="G296" s="210" t="str">
        <f t="shared" si="16"/>
        <v/>
      </c>
      <c r="H296" s="209" t="str">
        <f t="array" ref="H296">IFERROR(IF(D296="","",INDEX(ExcValue!$I$8:$I$2000, MATCH(D296&amp;24,ExcValue!$A$8:$A$2000&amp;ExcValue!$H$8:$H$2000,0))),"")</f>
        <v/>
      </c>
      <c r="I296" s="210" t="str">
        <f t="shared" si="17"/>
        <v/>
      </c>
      <c r="J296" s="209" t="str">
        <f t="array" ref="J296">IFERROR(IF(D296="","",INDEX(ExcValue!$I$8:$I$2000, MATCH(D296&amp;74,ExcValue!$A$8:$A$2000&amp;ExcValue!$H$8:$H$2000,0))),"")</f>
        <v/>
      </c>
      <c r="K296" s="210" t="str">
        <f t="shared" si="18"/>
        <v/>
      </c>
      <c r="L296" s="209" t="str">
        <f t="array" ref="L296">IFERROR(IF(D296="","",INDEX(ExcValue!$I$8:$I$2000, MATCH(D296&amp;54,ExcValue!$A$8:$A$2000&amp;ExcValue!$H$8:$H$2000,0))),"")</f>
        <v/>
      </c>
      <c r="M296" s="210" t="str">
        <f t="shared" si="19"/>
        <v/>
      </c>
      <c r="O296" s="207" t="str">
        <f>IF(ISNUMBER(PT_ExcValue!A296),PT_ExcValue!A296,"")</f>
        <v/>
      </c>
      <c r="P296" s="207" t="str">
        <f>IF(PT_ExcValue!C296=0,"",PT_ExcValue!B296/PT_ExcValue!C296)</f>
        <v/>
      </c>
      <c r="Q296" s="207" t="str">
        <f>IF(PT_ExcValue!E296=0,"",PT_ExcValue!D296/PT_ExcValue!E296)</f>
        <v/>
      </c>
      <c r="R296" s="207" t="str">
        <f>IF(PT_ExcValue!G296=0,"",PT_ExcValue!F296/PT_ExcValue!G296)</f>
        <v/>
      </c>
      <c r="S296" s="207" t="str">
        <f>IF(PT_ExcValue!I296=0,"",PT_ExcValue!H296/PT_ExcValue!I296)</f>
        <v/>
      </c>
    </row>
    <row r="297" spans="4:19" x14ac:dyDescent="0.25">
      <c r="D297" s="209" t="str">
        <f t="array" ref="D297">IFERROR(INDEX(ExcValue!$A$8:$A2295, MATCH(0,COUNTIF($D$1:D296,ExcValue!$A$8:$A2295), 0)),"")</f>
        <v/>
      </c>
      <c r="E297" s="207" t="str">
        <f>IFERROR(VLOOKUP(D297,ExcValue!A303:C2295,3,FALSE),"")</f>
        <v/>
      </c>
      <c r="F297" s="209" t="str">
        <f t="array" ref="F297">IFERROR(IF(D297="","",INDEX(ExcValue!$I$8:$I$2000, MATCH(D297&amp;23,ExcValue!$A$8:$A$2000&amp;ExcValue!$H$8:$H$2000,0))),"")</f>
        <v/>
      </c>
      <c r="G297" s="210" t="str">
        <f t="shared" si="16"/>
        <v/>
      </c>
      <c r="H297" s="209" t="str">
        <f t="array" ref="H297">IFERROR(IF(D297="","",INDEX(ExcValue!$I$8:$I$2000, MATCH(D297&amp;24,ExcValue!$A$8:$A$2000&amp;ExcValue!$H$8:$H$2000,0))),"")</f>
        <v/>
      </c>
      <c r="I297" s="210" t="str">
        <f t="shared" si="17"/>
        <v/>
      </c>
      <c r="J297" s="209" t="str">
        <f t="array" ref="J297">IFERROR(IF(D297="","",INDEX(ExcValue!$I$8:$I$2000, MATCH(D297&amp;74,ExcValue!$A$8:$A$2000&amp;ExcValue!$H$8:$H$2000,0))),"")</f>
        <v/>
      </c>
      <c r="K297" s="210" t="str">
        <f t="shared" si="18"/>
        <v/>
      </c>
      <c r="L297" s="209" t="str">
        <f t="array" ref="L297">IFERROR(IF(D297="","",INDEX(ExcValue!$I$8:$I$2000, MATCH(D297&amp;54,ExcValue!$A$8:$A$2000&amp;ExcValue!$H$8:$H$2000,0))),"")</f>
        <v/>
      </c>
      <c r="M297" s="210" t="str">
        <f t="shared" si="19"/>
        <v/>
      </c>
      <c r="O297" s="207" t="str">
        <f>IF(ISNUMBER(PT_ExcValue!A297),PT_ExcValue!A297,"")</f>
        <v/>
      </c>
      <c r="P297" s="207" t="str">
        <f>IF(PT_ExcValue!C297=0,"",PT_ExcValue!B297/PT_ExcValue!C297)</f>
        <v/>
      </c>
      <c r="Q297" s="207" t="str">
        <f>IF(PT_ExcValue!E297=0,"",PT_ExcValue!D297/PT_ExcValue!E297)</f>
        <v/>
      </c>
      <c r="R297" s="207" t="str">
        <f>IF(PT_ExcValue!G297=0,"",PT_ExcValue!F297/PT_ExcValue!G297)</f>
        <v/>
      </c>
      <c r="S297" s="207" t="str">
        <f>IF(PT_ExcValue!I297=0,"",PT_ExcValue!H297/PT_ExcValue!I297)</f>
        <v/>
      </c>
    </row>
    <row r="298" spans="4:19" x14ac:dyDescent="0.25">
      <c r="D298" s="209" t="str">
        <f t="array" ref="D298">IFERROR(INDEX(ExcValue!$A$8:$A2296, MATCH(0,COUNTIF($D$1:D297,ExcValue!$A$8:$A2296), 0)),"")</f>
        <v/>
      </c>
      <c r="E298" s="207" t="str">
        <f>IFERROR(VLOOKUP(D298,ExcValue!A304:C2296,3,FALSE),"")</f>
        <v/>
      </c>
      <c r="F298" s="209" t="str">
        <f t="array" ref="F298">IFERROR(IF(D298="","",INDEX(ExcValue!$I$8:$I$2000, MATCH(D298&amp;23,ExcValue!$A$8:$A$2000&amp;ExcValue!$H$8:$H$2000,0))),"")</f>
        <v/>
      </c>
      <c r="G298" s="210" t="str">
        <f t="shared" si="16"/>
        <v/>
      </c>
      <c r="H298" s="209" t="str">
        <f t="array" ref="H298">IFERROR(IF(D298="","",INDEX(ExcValue!$I$8:$I$2000, MATCH(D298&amp;24,ExcValue!$A$8:$A$2000&amp;ExcValue!$H$8:$H$2000,0))),"")</f>
        <v/>
      </c>
      <c r="I298" s="210" t="str">
        <f t="shared" si="17"/>
        <v/>
      </c>
      <c r="J298" s="209" t="str">
        <f t="array" ref="J298">IFERROR(IF(D298="","",INDEX(ExcValue!$I$8:$I$2000, MATCH(D298&amp;74,ExcValue!$A$8:$A$2000&amp;ExcValue!$H$8:$H$2000,0))),"")</f>
        <v/>
      </c>
      <c r="K298" s="210" t="str">
        <f t="shared" si="18"/>
        <v/>
      </c>
      <c r="L298" s="209" t="str">
        <f t="array" ref="L298">IFERROR(IF(D298="","",INDEX(ExcValue!$I$8:$I$2000, MATCH(D298&amp;54,ExcValue!$A$8:$A$2000&amp;ExcValue!$H$8:$H$2000,0))),"")</f>
        <v/>
      </c>
      <c r="M298" s="210" t="str">
        <f t="shared" si="19"/>
        <v/>
      </c>
      <c r="O298" s="207" t="str">
        <f>IF(ISNUMBER(PT_ExcValue!A298),PT_ExcValue!A298,"")</f>
        <v/>
      </c>
      <c r="P298" s="207" t="str">
        <f>IF(PT_ExcValue!C298=0,"",PT_ExcValue!B298/PT_ExcValue!C298)</f>
        <v/>
      </c>
      <c r="Q298" s="207" t="str">
        <f>IF(PT_ExcValue!E298=0,"",PT_ExcValue!D298/PT_ExcValue!E298)</f>
        <v/>
      </c>
      <c r="R298" s="207" t="str">
        <f>IF(PT_ExcValue!G298=0,"",PT_ExcValue!F298/PT_ExcValue!G298)</f>
        <v/>
      </c>
      <c r="S298" s="207" t="str">
        <f>IF(PT_ExcValue!I298=0,"",PT_ExcValue!H298/PT_ExcValue!I298)</f>
        <v/>
      </c>
    </row>
    <row r="299" spans="4:19" x14ac:dyDescent="0.25">
      <c r="D299" s="209" t="str">
        <f t="array" ref="D299">IFERROR(INDEX(ExcValue!$A$8:$A2297, MATCH(0,COUNTIF($D$1:D298,ExcValue!$A$8:$A2297), 0)),"")</f>
        <v/>
      </c>
      <c r="E299" s="207" t="str">
        <f>IFERROR(VLOOKUP(D299,ExcValue!A305:C2297,3,FALSE),"")</f>
        <v/>
      </c>
      <c r="F299" s="209" t="str">
        <f t="array" ref="F299">IFERROR(IF(D299="","",INDEX(ExcValue!$I$8:$I$2000, MATCH(D299&amp;23,ExcValue!$A$8:$A$2000&amp;ExcValue!$H$8:$H$2000,0))),"")</f>
        <v/>
      </c>
      <c r="G299" s="210" t="str">
        <f t="shared" si="16"/>
        <v/>
      </c>
      <c r="H299" s="209" t="str">
        <f t="array" ref="H299">IFERROR(IF(D299="","",INDEX(ExcValue!$I$8:$I$2000, MATCH(D299&amp;24,ExcValue!$A$8:$A$2000&amp;ExcValue!$H$8:$H$2000,0))),"")</f>
        <v/>
      </c>
      <c r="I299" s="210" t="str">
        <f t="shared" si="17"/>
        <v/>
      </c>
      <c r="J299" s="209" t="str">
        <f t="array" ref="J299">IFERROR(IF(D299="","",INDEX(ExcValue!$I$8:$I$2000, MATCH(D299&amp;74,ExcValue!$A$8:$A$2000&amp;ExcValue!$H$8:$H$2000,0))),"")</f>
        <v/>
      </c>
      <c r="K299" s="210" t="str">
        <f t="shared" si="18"/>
        <v/>
      </c>
      <c r="L299" s="209" t="str">
        <f t="array" ref="L299">IFERROR(IF(D299="","",INDEX(ExcValue!$I$8:$I$2000, MATCH(D299&amp;54,ExcValue!$A$8:$A$2000&amp;ExcValue!$H$8:$H$2000,0))),"")</f>
        <v/>
      </c>
      <c r="M299" s="210" t="str">
        <f t="shared" si="19"/>
        <v/>
      </c>
      <c r="O299" s="207" t="str">
        <f>IF(ISNUMBER(PT_ExcValue!A299),PT_ExcValue!A299,"")</f>
        <v/>
      </c>
      <c r="P299" s="207" t="str">
        <f>IF(PT_ExcValue!C299=0,"",PT_ExcValue!B299/PT_ExcValue!C299)</f>
        <v/>
      </c>
      <c r="Q299" s="207" t="str">
        <f>IF(PT_ExcValue!E299=0,"",PT_ExcValue!D299/PT_ExcValue!E299)</f>
        <v/>
      </c>
      <c r="R299" s="207" t="str">
        <f>IF(PT_ExcValue!G299=0,"",PT_ExcValue!F299/PT_ExcValue!G299)</f>
        <v/>
      </c>
      <c r="S299" s="207" t="str">
        <f>IF(PT_ExcValue!I299=0,"",PT_ExcValue!H299/PT_ExcValue!I299)</f>
        <v/>
      </c>
    </row>
    <row r="300" spans="4:19" x14ac:dyDescent="0.25">
      <c r="D300" s="209" t="str">
        <f t="array" ref="D300">IFERROR(INDEX(ExcValue!$A$8:$A2298, MATCH(0,COUNTIF($D$1:D299,ExcValue!$A$8:$A2298), 0)),"")</f>
        <v/>
      </c>
      <c r="E300" s="207" t="str">
        <f>IFERROR(VLOOKUP(D300,ExcValue!A306:C2298,3,FALSE),"")</f>
        <v/>
      </c>
      <c r="F300" s="209" t="str">
        <f t="array" ref="F300">IFERROR(IF(D300="","",INDEX(ExcValue!$I$8:$I$2000, MATCH(D300&amp;23,ExcValue!$A$8:$A$2000&amp;ExcValue!$H$8:$H$2000,0))),"")</f>
        <v/>
      </c>
      <c r="G300" s="210" t="str">
        <f t="shared" si="16"/>
        <v/>
      </c>
      <c r="H300" s="209" t="str">
        <f t="array" ref="H300">IFERROR(IF(D300="","",INDEX(ExcValue!$I$8:$I$2000, MATCH(D300&amp;24,ExcValue!$A$8:$A$2000&amp;ExcValue!$H$8:$H$2000,0))),"")</f>
        <v/>
      </c>
      <c r="I300" s="210" t="str">
        <f t="shared" si="17"/>
        <v/>
      </c>
      <c r="J300" s="209" t="str">
        <f t="array" ref="J300">IFERROR(IF(D300="","",INDEX(ExcValue!$I$8:$I$2000, MATCH(D300&amp;74,ExcValue!$A$8:$A$2000&amp;ExcValue!$H$8:$H$2000,0))),"")</f>
        <v/>
      </c>
      <c r="K300" s="210" t="str">
        <f t="shared" si="18"/>
        <v/>
      </c>
      <c r="L300" s="209" t="str">
        <f t="array" ref="L300">IFERROR(IF(D300="","",INDEX(ExcValue!$I$8:$I$2000, MATCH(D300&amp;54,ExcValue!$A$8:$A$2000&amp;ExcValue!$H$8:$H$2000,0))),"")</f>
        <v/>
      </c>
      <c r="M300" s="210" t="str">
        <f t="shared" si="19"/>
        <v/>
      </c>
      <c r="O300" s="207" t="str">
        <f>IF(ISNUMBER(PT_ExcValue!A300),PT_ExcValue!A300,"")</f>
        <v/>
      </c>
      <c r="P300" s="207" t="str">
        <f>IF(PT_ExcValue!C300=0,"",PT_ExcValue!B300/PT_ExcValue!C300)</f>
        <v/>
      </c>
      <c r="Q300" s="207" t="str">
        <f>IF(PT_ExcValue!E300=0,"",PT_ExcValue!D300/PT_ExcValue!E300)</f>
        <v/>
      </c>
      <c r="R300" s="207" t="str">
        <f>IF(PT_ExcValue!G300=0,"",PT_ExcValue!F300/PT_ExcValue!G300)</f>
        <v/>
      </c>
      <c r="S300" s="207" t="str">
        <f>IF(PT_ExcValue!I300=0,"",PT_ExcValue!H300/PT_ExcValue!I300)</f>
        <v/>
      </c>
    </row>
    <row r="301" spans="4:19" x14ac:dyDescent="0.25">
      <c r="D301" s="209" t="str">
        <f t="array" ref="D301">IFERROR(INDEX(ExcValue!$A$8:$A2299, MATCH(0,COUNTIF($D$1:D300,ExcValue!$A$8:$A2299), 0)),"")</f>
        <v/>
      </c>
      <c r="E301" s="207" t="str">
        <f>IFERROR(VLOOKUP(D301,ExcValue!A307:C2299,3,FALSE),"")</f>
        <v/>
      </c>
      <c r="F301" s="209" t="str">
        <f t="array" ref="F301">IFERROR(IF(D301="","",INDEX(ExcValue!$I$8:$I$2000, MATCH(D301&amp;23,ExcValue!$A$8:$A$2000&amp;ExcValue!$H$8:$H$2000,0))),"")</f>
        <v/>
      </c>
      <c r="G301" s="210" t="str">
        <f t="shared" si="16"/>
        <v/>
      </c>
      <c r="H301" s="209" t="str">
        <f t="array" ref="H301">IFERROR(IF(D301="","",INDEX(ExcValue!$I$8:$I$2000, MATCH(D301&amp;24,ExcValue!$A$8:$A$2000&amp;ExcValue!$H$8:$H$2000,0))),"")</f>
        <v/>
      </c>
      <c r="I301" s="210" t="str">
        <f t="shared" si="17"/>
        <v/>
      </c>
      <c r="J301" s="209" t="str">
        <f t="array" ref="J301">IFERROR(IF(D301="","",INDEX(ExcValue!$I$8:$I$2000, MATCH(D301&amp;74,ExcValue!$A$8:$A$2000&amp;ExcValue!$H$8:$H$2000,0))),"")</f>
        <v/>
      </c>
      <c r="K301" s="210" t="str">
        <f t="shared" si="18"/>
        <v/>
      </c>
      <c r="L301" s="209" t="str">
        <f t="array" ref="L301">IFERROR(IF(D301="","",INDEX(ExcValue!$I$8:$I$2000, MATCH(D301&amp;54,ExcValue!$A$8:$A$2000&amp;ExcValue!$H$8:$H$2000,0))),"")</f>
        <v/>
      </c>
      <c r="M301" s="210" t="str">
        <f t="shared" si="19"/>
        <v/>
      </c>
      <c r="O301" s="207" t="str">
        <f>IF(ISNUMBER(PT_ExcValue!A301),PT_ExcValue!A301,"")</f>
        <v/>
      </c>
      <c r="P301" s="207" t="str">
        <f>IF(PT_ExcValue!C301=0,"",PT_ExcValue!B301/PT_ExcValue!C301)</f>
        <v/>
      </c>
      <c r="Q301" s="207" t="str">
        <f>IF(PT_ExcValue!E301=0,"",PT_ExcValue!D301/PT_ExcValue!E301)</f>
        <v/>
      </c>
      <c r="R301" s="207" t="str">
        <f>IF(PT_ExcValue!G301=0,"",PT_ExcValue!F301/PT_ExcValue!G301)</f>
        <v/>
      </c>
      <c r="S301" s="207" t="str">
        <f>IF(PT_ExcValue!I301=0,"",PT_ExcValue!H301/PT_ExcValue!I301)</f>
        <v/>
      </c>
    </row>
    <row r="302" spans="4:19" x14ac:dyDescent="0.25">
      <c r="D302" s="209" t="str">
        <f t="array" ref="D302">IFERROR(INDEX(ExcValue!$A$8:$A2300, MATCH(0,COUNTIF($D$1:D301,ExcValue!$A$8:$A2300), 0)),"")</f>
        <v/>
      </c>
      <c r="E302" s="207" t="str">
        <f>IFERROR(VLOOKUP(D302,ExcValue!A308:C2300,3,FALSE),"")</f>
        <v/>
      </c>
      <c r="F302" s="209" t="str">
        <f t="array" ref="F302">IFERROR(IF(D302="","",INDEX(ExcValue!$I$8:$I$2000, MATCH(D302&amp;23,ExcValue!$A$8:$A$2000&amp;ExcValue!$H$8:$H$2000,0))),"")</f>
        <v/>
      </c>
      <c r="G302" s="210" t="str">
        <f t="shared" si="16"/>
        <v/>
      </c>
      <c r="H302" s="209" t="str">
        <f t="array" ref="H302">IFERROR(IF(D302="","",INDEX(ExcValue!$I$8:$I$2000, MATCH(D302&amp;24,ExcValue!$A$8:$A$2000&amp;ExcValue!$H$8:$H$2000,0))),"")</f>
        <v/>
      </c>
      <c r="I302" s="210" t="str">
        <f t="shared" si="17"/>
        <v/>
      </c>
      <c r="J302" s="209" t="str">
        <f t="array" ref="J302">IFERROR(IF(D302="","",INDEX(ExcValue!$I$8:$I$2000, MATCH(D302&amp;74,ExcValue!$A$8:$A$2000&amp;ExcValue!$H$8:$H$2000,0))),"")</f>
        <v/>
      </c>
      <c r="K302" s="210" t="str">
        <f t="shared" si="18"/>
        <v/>
      </c>
      <c r="L302" s="209" t="str">
        <f t="array" ref="L302">IFERROR(IF(D302="","",INDEX(ExcValue!$I$8:$I$2000, MATCH(D302&amp;54,ExcValue!$A$8:$A$2000&amp;ExcValue!$H$8:$H$2000,0))),"")</f>
        <v/>
      </c>
      <c r="M302" s="210" t="str">
        <f t="shared" si="19"/>
        <v/>
      </c>
      <c r="O302" s="207" t="str">
        <f>IF(ISNUMBER(PT_ExcValue!A302),PT_ExcValue!A302,"")</f>
        <v/>
      </c>
      <c r="P302" s="207" t="str">
        <f>IF(PT_ExcValue!C302=0,"",PT_ExcValue!B302/PT_ExcValue!C302)</f>
        <v/>
      </c>
      <c r="Q302" s="207" t="str">
        <f>IF(PT_ExcValue!E302=0,"",PT_ExcValue!D302/PT_ExcValue!E302)</f>
        <v/>
      </c>
      <c r="R302" s="207" t="str">
        <f>IF(PT_ExcValue!G302=0,"",PT_ExcValue!F302/PT_ExcValue!G302)</f>
        <v/>
      </c>
      <c r="S302" s="207" t="str">
        <f>IF(PT_ExcValue!I302=0,"",PT_ExcValue!H302/PT_ExcValue!I302)</f>
        <v/>
      </c>
    </row>
    <row r="303" spans="4:19" x14ac:dyDescent="0.25">
      <c r="D303" s="209" t="str">
        <f t="array" ref="D303">IFERROR(INDEX(ExcValue!$A$8:$A2301, MATCH(0,COUNTIF($D$1:D302,ExcValue!$A$8:$A2301), 0)),"")</f>
        <v/>
      </c>
      <c r="E303" s="207" t="str">
        <f>IFERROR(VLOOKUP(D303,ExcValue!A309:C2301,3,FALSE),"")</f>
        <v/>
      </c>
      <c r="F303" s="209" t="str">
        <f t="array" ref="F303">IFERROR(IF(D303="","",INDEX(ExcValue!$I$8:$I$2000, MATCH(D303&amp;23,ExcValue!$A$8:$A$2000&amp;ExcValue!$H$8:$H$2000,0))),"")</f>
        <v/>
      </c>
      <c r="G303" s="210" t="str">
        <f t="shared" si="16"/>
        <v/>
      </c>
      <c r="H303" s="209" t="str">
        <f t="array" ref="H303">IFERROR(IF(D303="","",INDEX(ExcValue!$I$8:$I$2000, MATCH(D303&amp;24,ExcValue!$A$8:$A$2000&amp;ExcValue!$H$8:$H$2000,0))),"")</f>
        <v/>
      </c>
      <c r="I303" s="210" t="str">
        <f t="shared" si="17"/>
        <v/>
      </c>
      <c r="J303" s="209" t="str">
        <f t="array" ref="J303">IFERROR(IF(D303="","",INDEX(ExcValue!$I$8:$I$2000, MATCH(D303&amp;74,ExcValue!$A$8:$A$2000&amp;ExcValue!$H$8:$H$2000,0))),"")</f>
        <v/>
      </c>
      <c r="K303" s="210" t="str">
        <f t="shared" si="18"/>
        <v/>
      </c>
      <c r="L303" s="209" t="str">
        <f t="array" ref="L303">IFERROR(IF(D303="","",INDEX(ExcValue!$I$8:$I$2000, MATCH(D303&amp;54,ExcValue!$A$8:$A$2000&amp;ExcValue!$H$8:$H$2000,0))),"")</f>
        <v/>
      </c>
      <c r="M303" s="210" t="str">
        <f t="shared" si="19"/>
        <v/>
      </c>
      <c r="O303" s="207" t="str">
        <f>IF(ISNUMBER(PT_ExcValue!A303),PT_ExcValue!A303,"")</f>
        <v/>
      </c>
      <c r="P303" s="207" t="str">
        <f>IF(PT_ExcValue!C303=0,"",PT_ExcValue!B303/PT_ExcValue!C303)</f>
        <v/>
      </c>
      <c r="Q303" s="207" t="str">
        <f>IF(PT_ExcValue!E303=0,"",PT_ExcValue!D303/PT_ExcValue!E303)</f>
        <v/>
      </c>
      <c r="R303" s="207" t="str">
        <f>IF(PT_ExcValue!G303=0,"",PT_ExcValue!F303/PT_ExcValue!G303)</f>
        <v/>
      </c>
      <c r="S303" s="207" t="str">
        <f>IF(PT_ExcValue!I303=0,"",PT_ExcValue!H303/PT_ExcValue!I303)</f>
        <v/>
      </c>
    </row>
    <row r="304" spans="4:19" x14ac:dyDescent="0.25">
      <c r="D304" s="209" t="str">
        <f t="array" ref="D304">IFERROR(INDEX(ExcValue!$A$8:$A2302, MATCH(0,COUNTIF($D$1:D303,ExcValue!$A$8:$A2302), 0)),"")</f>
        <v/>
      </c>
      <c r="E304" s="207" t="str">
        <f>IFERROR(VLOOKUP(D304,ExcValue!A310:C2302,3,FALSE),"")</f>
        <v/>
      </c>
      <c r="F304" s="209" t="str">
        <f t="array" ref="F304">IFERROR(IF(D304="","",INDEX(ExcValue!$I$8:$I$2000, MATCH(D304&amp;23,ExcValue!$A$8:$A$2000&amp;ExcValue!$H$8:$H$2000,0))),"")</f>
        <v/>
      </c>
      <c r="G304" s="210" t="str">
        <f t="shared" si="16"/>
        <v/>
      </c>
      <c r="H304" s="209" t="str">
        <f t="array" ref="H304">IFERROR(IF(D304="","",INDEX(ExcValue!$I$8:$I$2000, MATCH(D304&amp;24,ExcValue!$A$8:$A$2000&amp;ExcValue!$H$8:$H$2000,0))),"")</f>
        <v/>
      </c>
      <c r="I304" s="210" t="str">
        <f t="shared" si="17"/>
        <v/>
      </c>
      <c r="J304" s="209" t="str">
        <f t="array" ref="J304">IFERROR(IF(D304="","",INDEX(ExcValue!$I$8:$I$2000, MATCH(D304&amp;74,ExcValue!$A$8:$A$2000&amp;ExcValue!$H$8:$H$2000,0))),"")</f>
        <v/>
      </c>
      <c r="K304" s="210" t="str">
        <f t="shared" si="18"/>
        <v/>
      </c>
      <c r="L304" s="209" t="str">
        <f t="array" ref="L304">IFERROR(IF(D304="","",INDEX(ExcValue!$I$8:$I$2000, MATCH(D304&amp;54,ExcValue!$A$8:$A$2000&amp;ExcValue!$H$8:$H$2000,0))),"")</f>
        <v/>
      </c>
      <c r="M304" s="210" t="str">
        <f t="shared" si="19"/>
        <v/>
      </c>
      <c r="O304" s="207" t="str">
        <f>IF(ISNUMBER(PT_ExcValue!A304),PT_ExcValue!A304,"")</f>
        <v/>
      </c>
      <c r="P304" s="207" t="str">
        <f>IF(PT_ExcValue!C304=0,"",PT_ExcValue!B304/PT_ExcValue!C304)</f>
        <v/>
      </c>
      <c r="Q304" s="207" t="str">
        <f>IF(PT_ExcValue!E304=0,"",PT_ExcValue!D304/PT_ExcValue!E304)</f>
        <v/>
      </c>
      <c r="R304" s="207" t="str">
        <f>IF(PT_ExcValue!G304=0,"",PT_ExcValue!F304/PT_ExcValue!G304)</f>
        <v/>
      </c>
      <c r="S304" s="207" t="str">
        <f>IF(PT_ExcValue!I304=0,"",PT_ExcValue!H304/PT_ExcValue!I304)</f>
        <v/>
      </c>
    </row>
    <row r="305" spans="4:19" x14ac:dyDescent="0.25">
      <c r="D305" s="209" t="str">
        <f t="array" ref="D305">IFERROR(INDEX(ExcValue!$A$8:$A2303, MATCH(0,COUNTIF($D$1:D304,ExcValue!$A$8:$A2303), 0)),"")</f>
        <v/>
      </c>
      <c r="E305" s="207" t="str">
        <f>IFERROR(VLOOKUP(D305,ExcValue!A311:C2303,3,FALSE),"")</f>
        <v/>
      </c>
      <c r="F305" s="209" t="str">
        <f t="array" ref="F305">IFERROR(IF(D305="","",INDEX(ExcValue!$I$8:$I$2000, MATCH(D305&amp;23,ExcValue!$A$8:$A$2000&amp;ExcValue!$H$8:$H$2000,0))),"")</f>
        <v/>
      </c>
      <c r="G305" s="210" t="str">
        <f t="shared" si="16"/>
        <v/>
      </c>
      <c r="H305" s="209" t="str">
        <f t="array" ref="H305">IFERROR(IF(D305="","",INDEX(ExcValue!$I$8:$I$2000, MATCH(D305&amp;24,ExcValue!$A$8:$A$2000&amp;ExcValue!$H$8:$H$2000,0))),"")</f>
        <v/>
      </c>
      <c r="I305" s="210" t="str">
        <f t="shared" si="17"/>
        <v/>
      </c>
      <c r="J305" s="209" t="str">
        <f t="array" ref="J305">IFERROR(IF(D305="","",INDEX(ExcValue!$I$8:$I$2000, MATCH(D305&amp;74,ExcValue!$A$8:$A$2000&amp;ExcValue!$H$8:$H$2000,0))),"")</f>
        <v/>
      </c>
      <c r="K305" s="210" t="str">
        <f t="shared" si="18"/>
        <v/>
      </c>
      <c r="L305" s="209" t="str">
        <f t="array" ref="L305">IFERROR(IF(D305="","",INDEX(ExcValue!$I$8:$I$2000, MATCH(D305&amp;54,ExcValue!$A$8:$A$2000&amp;ExcValue!$H$8:$H$2000,0))),"")</f>
        <v/>
      </c>
      <c r="M305" s="210" t="str">
        <f t="shared" si="19"/>
        <v/>
      </c>
      <c r="O305" s="207" t="str">
        <f>IF(ISNUMBER(PT_ExcValue!A305),PT_ExcValue!A305,"")</f>
        <v/>
      </c>
      <c r="P305" s="207" t="str">
        <f>IF(PT_ExcValue!C305=0,"",PT_ExcValue!B305/PT_ExcValue!C305)</f>
        <v/>
      </c>
      <c r="Q305" s="207" t="str">
        <f>IF(PT_ExcValue!E305=0,"",PT_ExcValue!D305/PT_ExcValue!E305)</f>
        <v/>
      </c>
      <c r="R305" s="207" t="str">
        <f>IF(PT_ExcValue!G305=0,"",PT_ExcValue!F305/PT_ExcValue!G305)</f>
        <v/>
      </c>
      <c r="S305" s="207" t="str">
        <f>IF(PT_ExcValue!I305=0,"",PT_ExcValue!H305/PT_ExcValue!I305)</f>
        <v/>
      </c>
    </row>
    <row r="306" spans="4:19" x14ac:dyDescent="0.25">
      <c r="D306" s="209" t="str">
        <f t="array" ref="D306">IFERROR(INDEX(ExcValue!$A$8:$A2304, MATCH(0,COUNTIF($D$1:D305,ExcValue!$A$8:$A2304), 0)),"")</f>
        <v/>
      </c>
      <c r="E306" s="207" t="str">
        <f>IFERROR(VLOOKUP(D306,ExcValue!A312:C2304,3,FALSE),"")</f>
        <v/>
      </c>
      <c r="F306" s="209" t="str">
        <f t="array" ref="F306">IFERROR(IF(D306="","",INDEX(ExcValue!$I$8:$I$2000, MATCH(D306&amp;23,ExcValue!$A$8:$A$2000&amp;ExcValue!$H$8:$H$2000,0))),"")</f>
        <v/>
      </c>
      <c r="G306" s="210" t="str">
        <f t="shared" si="16"/>
        <v/>
      </c>
      <c r="H306" s="209" t="str">
        <f t="array" ref="H306">IFERROR(IF(D306="","",INDEX(ExcValue!$I$8:$I$2000, MATCH(D306&amp;24,ExcValue!$A$8:$A$2000&amp;ExcValue!$H$8:$H$2000,0))),"")</f>
        <v/>
      </c>
      <c r="I306" s="210" t="str">
        <f t="shared" si="17"/>
        <v/>
      </c>
      <c r="J306" s="209" t="str">
        <f t="array" ref="J306">IFERROR(IF(D306="","",INDEX(ExcValue!$I$8:$I$2000, MATCH(D306&amp;74,ExcValue!$A$8:$A$2000&amp;ExcValue!$H$8:$H$2000,0))),"")</f>
        <v/>
      </c>
      <c r="K306" s="210" t="str">
        <f t="shared" si="18"/>
        <v/>
      </c>
      <c r="L306" s="209" t="str">
        <f t="array" ref="L306">IFERROR(IF(D306="","",INDEX(ExcValue!$I$8:$I$2000, MATCH(D306&amp;54,ExcValue!$A$8:$A$2000&amp;ExcValue!$H$8:$H$2000,0))),"")</f>
        <v/>
      </c>
      <c r="M306" s="210" t="str">
        <f t="shared" si="19"/>
        <v/>
      </c>
      <c r="O306" s="207" t="str">
        <f>IF(ISNUMBER(PT_ExcValue!A306),PT_ExcValue!A306,"")</f>
        <v/>
      </c>
      <c r="P306" s="207" t="str">
        <f>IF(PT_ExcValue!C306=0,"",PT_ExcValue!B306/PT_ExcValue!C306)</f>
        <v/>
      </c>
      <c r="Q306" s="207" t="str">
        <f>IF(PT_ExcValue!E306=0,"",PT_ExcValue!D306/PT_ExcValue!E306)</f>
        <v/>
      </c>
      <c r="R306" s="207" t="str">
        <f>IF(PT_ExcValue!G306=0,"",PT_ExcValue!F306/PT_ExcValue!G306)</f>
        <v/>
      </c>
      <c r="S306" s="207" t="str">
        <f>IF(PT_ExcValue!I306=0,"",PT_ExcValue!H306/PT_ExcValue!I306)</f>
        <v/>
      </c>
    </row>
    <row r="307" spans="4:19" x14ac:dyDescent="0.25">
      <c r="D307" s="209" t="str">
        <f t="array" ref="D307">IFERROR(INDEX(ExcValue!$A$8:$A2305, MATCH(0,COUNTIF($D$1:D306,ExcValue!$A$8:$A2305), 0)),"")</f>
        <v/>
      </c>
      <c r="E307" s="207" t="str">
        <f>IFERROR(VLOOKUP(D307,ExcValue!A313:C2305,3,FALSE),"")</f>
        <v/>
      </c>
      <c r="F307" s="209" t="str">
        <f t="array" ref="F307">IFERROR(IF(D307="","",INDEX(ExcValue!$I$8:$I$2000, MATCH(D307&amp;23,ExcValue!$A$8:$A$2000&amp;ExcValue!$H$8:$H$2000,0))),"")</f>
        <v/>
      </c>
      <c r="G307" s="210" t="str">
        <f t="shared" si="16"/>
        <v/>
      </c>
      <c r="H307" s="209" t="str">
        <f t="array" ref="H307">IFERROR(IF(D307="","",INDEX(ExcValue!$I$8:$I$2000, MATCH(D307&amp;24,ExcValue!$A$8:$A$2000&amp;ExcValue!$H$8:$H$2000,0))),"")</f>
        <v/>
      </c>
      <c r="I307" s="210" t="str">
        <f t="shared" si="17"/>
        <v/>
      </c>
      <c r="J307" s="209" t="str">
        <f t="array" ref="J307">IFERROR(IF(D307="","",INDEX(ExcValue!$I$8:$I$2000, MATCH(D307&amp;74,ExcValue!$A$8:$A$2000&amp;ExcValue!$H$8:$H$2000,0))),"")</f>
        <v/>
      </c>
      <c r="K307" s="210" t="str">
        <f t="shared" si="18"/>
        <v/>
      </c>
      <c r="L307" s="209" t="str">
        <f t="array" ref="L307">IFERROR(IF(D307="","",INDEX(ExcValue!$I$8:$I$2000, MATCH(D307&amp;54,ExcValue!$A$8:$A$2000&amp;ExcValue!$H$8:$H$2000,0))),"")</f>
        <v/>
      </c>
      <c r="M307" s="210" t="str">
        <f t="shared" si="19"/>
        <v/>
      </c>
      <c r="O307" s="207" t="str">
        <f>IF(ISNUMBER(PT_ExcValue!A307),PT_ExcValue!A307,"")</f>
        <v/>
      </c>
      <c r="P307" s="207" t="str">
        <f>IF(PT_ExcValue!C307=0,"",PT_ExcValue!B307/PT_ExcValue!C307)</f>
        <v/>
      </c>
      <c r="Q307" s="207" t="str">
        <f>IF(PT_ExcValue!E307=0,"",PT_ExcValue!D307/PT_ExcValue!E307)</f>
        <v/>
      </c>
      <c r="R307" s="207" t="str">
        <f>IF(PT_ExcValue!G307=0,"",PT_ExcValue!F307/PT_ExcValue!G307)</f>
        <v/>
      </c>
      <c r="S307" s="207" t="str">
        <f>IF(PT_ExcValue!I307=0,"",PT_ExcValue!H307/PT_ExcValue!I307)</f>
        <v/>
      </c>
    </row>
    <row r="308" spans="4:19" x14ac:dyDescent="0.25">
      <c r="D308" s="209" t="str">
        <f t="array" ref="D308">IFERROR(INDEX(ExcValue!$A$8:$A2306, MATCH(0,COUNTIF($D$1:D307,ExcValue!$A$8:$A2306), 0)),"")</f>
        <v/>
      </c>
      <c r="E308" s="207" t="str">
        <f>IFERROR(VLOOKUP(D308,ExcValue!A314:C2306,3,FALSE),"")</f>
        <v/>
      </c>
      <c r="F308" s="209" t="str">
        <f t="array" ref="F308">IFERROR(IF(D308="","",INDEX(ExcValue!$I$8:$I$2000, MATCH(D308&amp;23,ExcValue!$A$8:$A$2000&amp;ExcValue!$H$8:$H$2000,0))),"")</f>
        <v/>
      </c>
      <c r="G308" s="210" t="str">
        <f t="shared" si="16"/>
        <v/>
      </c>
      <c r="H308" s="209" t="str">
        <f t="array" ref="H308">IFERROR(IF(D308="","",INDEX(ExcValue!$I$8:$I$2000, MATCH(D308&amp;24,ExcValue!$A$8:$A$2000&amp;ExcValue!$H$8:$H$2000,0))),"")</f>
        <v/>
      </c>
      <c r="I308" s="210" t="str">
        <f t="shared" si="17"/>
        <v/>
      </c>
      <c r="J308" s="209" t="str">
        <f t="array" ref="J308">IFERROR(IF(D308="","",INDEX(ExcValue!$I$8:$I$2000, MATCH(D308&amp;74,ExcValue!$A$8:$A$2000&amp;ExcValue!$H$8:$H$2000,0))),"")</f>
        <v/>
      </c>
      <c r="K308" s="210" t="str">
        <f t="shared" si="18"/>
        <v/>
      </c>
      <c r="L308" s="209" t="str">
        <f t="array" ref="L308">IFERROR(IF(D308="","",INDEX(ExcValue!$I$8:$I$2000, MATCH(D308&amp;54,ExcValue!$A$8:$A$2000&amp;ExcValue!$H$8:$H$2000,0))),"")</f>
        <v/>
      </c>
      <c r="M308" s="210" t="str">
        <f t="shared" si="19"/>
        <v/>
      </c>
      <c r="O308" s="207" t="str">
        <f>IF(ISNUMBER(PT_ExcValue!A308),PT_ExcValue!A308,"")</f>
        <v/>
      </c>
      <c r="P308" s="207" t="str">
        <f>IF(PT_ExcValue!C308=0,"",PT_ExcValue!B308/PT_ExcValue!C308)</f>
        <v/>
      </c>
      <c r="Q308" s="207" t="str">
        <f>IF(PT_ExcValue!E308=0,"",PT_ExcValue!D308/PT_ExcValue!E308)</f>
        <v/>
      </c>
      <c r="R308" s="207" t="str">
        <f>IF(PT_ExcValue!G308=0,"",PT_ExcValue!F308/PT_ExcValue!G308)</f>
        <v/>
      </c>
      <c r="S308" s="207" t="str">
        <f>IF(PT_ExcValue!I308=0,"",PT_ExcValue!H308/PT_ExcValue!I308)</f>
        <v/>
      </c>
    </row>
    <row r="309" spans="4:19" x14ac:dyDescent="0.25">
      <c r="D309" s="209" t="str">
        <f t="array" ref="D309">IFERROR(INDEX(ExcValue!$A$8:$A2307, MATCH(0,COUNTIF($D$1:D308,ExcValue!$A$8:$A2307), 0)),"")</f>
        <v/>
      </c>
      <c r="E309" s="207" t="str">
        <f>IFERROR(VLOOKUP(D309,ExcValue!A315:C2307,3,FALSE),"")</f>
        <v/>
      </c>
      <c r="F309" s="209" t="str">
        <f t="array" ref="F309">IFERROR(IF(D309="","",INDEX(ExcValue!$I$8:$I$2000, MATCH(D309&amp;23,ExcValue!$A$8:$A$2000&amp;ExcValue!$H$8:$H$2000,0))),"")</f>
        <v/>
      </c>
      <c r="G309" s="210" t="str">
        <f t="shared" si="16"/>
        <v/>
      </c>
      <c r="H309" s="209" t="str">
        <f t="array" ref="H309">IFERROR(IF(D309="","",INDEX(ExcValue!$I$8:$I$2000, MATCH(D309&amp;24,ExcValue!$A$8:$A$2000&amp;ExcValue!$H$8:$H$2000,0))),"")</f>
        <v/>
      </c>
      <c r="I309" s="210" t="str">
        <f t="shared" si="17"/>
        <v/>
      </c>
      <c r="J309" s="209" t="str">
        <f t="array" ref="J309">IFERROR(IF(D309="","",INDEX(ExcValue!$I$8:$I$2000, MATCH(D309&amp;74,ExcValue!$A$8:$A$2000&amp;ExcValue!$H$8:$H$2000,0))),"")</f>
        <v/>
      </c>
      <c r="K309" s="210" t="str">
        <f t="shared" si="18"/>
        <v/>
      </c>
      <c r="L309" s="209" t="str">
        <f t="array" ref="L309">IFERROR(IF(D309="","",INDEX(ExcValue!$I$8:$I$2000, MATCH(D309&amp;54,ExcValue!$A$8:$A$2000&amp;ExcValue!$H$8:$H$2000,0))),"")</f>
        <v/>
      </c>
      <c r="M309" s="210" t="str">
        <f t="shared" si="19"/>
        <v/>
      </c>
      <c r="O309" s="207" t="str">
        <f>IF(ISNUMBER(PT_ExcValue!A309),PT_ExcValue!A309,"")</f>
        <v/>
      </c>
      <c r="P309" s="207" t="str">
        <f>IF(PT_ExcValue!C309=0,"",PT_ExcValue!B309/PT_ExcValue!C309)</f>
        <v/>
      </c>
      <c r="Q309" s="207" t="str">
        <f>IF(PT_ExcValue!E309=0,"",PT_ExcValue!D309/PT_ExcValue!E309)</f>
        <v/>
      </c>
      <c r="R309" s="207" t="str">
        <f>IF(PT_ExcValue!G309=0,"",PT_ExcValue!F309/PT_ExcValue!G309)</f>
        <v/>
      </c>
      <c r="S309" s="207" t="str">
        <f>IF(PT_ExcValue!I309=0,"",PT_ExcValue!H309/PT_ExcValue!I309)</f>
        <v/>
      </c>
    </row>
    <row r="310" spans="4:19" x14ac:dyDescent="0.25">
      <c r="D310" s="209" t="str">
        <f t="array" ref="D310">IFERROR(INDEX(ExcValue!$A$8:$A2308, MATCH(0,COUNTIF($D$1:D309,ExcValue!$A$8:$A2308), 0)),"")</f>
        <v/>
      </c>
      <c r="E310" s="207" t="str">
        <f>IFERROR(VLOOKUP(D310,ExcValue!A316:C2308,3,FALSE),"")</f>
        <v/>
      </c>
      <c r="F310" s="209" t="str">
        <f t="array" ref="F310">IFERROR(IF(D310="","",INDEX(ExcValue!$I$8:$I$2000, MATCH(D310&amp;23,ExcValue!$A$8:$A$2000&amp;ExcValue!$H$8:$H$2000,0))),"")</f>
        <v/>
      </c>
      <c r="G310" s="210" t="str">
        <f t="shared" si="16"/>
        <v/>
      </c>
      <c r="H310" s="209" t="str">
        <f t="array" ref="H310">IFERROR(IF(D310="","",INDEX(ExcValue!$I$8:$I$2000, MATCH(D310&amp;24,ExcValue!$A$8:$A$2000&amp;ExcValue!$H$8:$H$2000,0))),"")</f>
        <v/>
      </c>
      <c r="I310" s="210" t="str">
        <f t="shared" si="17"/>
        <v/>
      </c>
      <c r="J310" s="209" t="str">
        <f t="array" ref="J310">IFERROR(IF(D310="","",INDEX(ExcValue!$I$8:$I$2000, MATCH(D310&amp;74,ExcValue!$A$8:$A$2000&amp;ExcValue!$H$8:$H$2000,0))),"")</f>
        <v/>
      </c>
      <c r="K310" s="210" t="str">
        <f t="shared" si="18"/>
        <v/>
      </c>
      <c r="L310" s="209" t="str">
        <f t="array" ref="L310">IFERROR(IF(D310="","",INDEX(ExcValue!$I$8:$I$2000, MATCH(D310&amp;54,ExcValue!$A$8:$A$2000&amp;ExcValue!$H$8:$H$2000,0))),"")</f>
        <v/>
      </c>
      <c r="M310" s="210" t="str">
        <f t="shared" si="19"/>
        <v/>
      </c>
      <c r="O310" s="207" t="str">
        <f>IF(ISNUMBER(PT_ExcValue!A310),PT_ExcValue!A310,"")</f>
        <v/>
      </c>
      <c r="P310" s="207" t="str">
        <f>IF(PT_ExcValue!C310=0,"",PT_ExcValue!B310/PT_ExcValue!C310)</f>
        <v/>
      </c>
      <c r="Q310" s="207" t="str">
        <f>IF(PT_ExcValue!E310=0,"",PT_ExcValue!D310/PT_ExcValue!E310)</f>
        <v/>
      </c>
      <c r="R310" s="207" t="str">
        <f>IF(PT_ExcValue!G310=0,"",PT_ExcValue!F310/PT_ExcValue!G310)</f>
        <v/>
      </c>
      <c r="S310" s="207" t="str">
        <f>IF(PT_ExcValue!I310=0,"",PT_ExcValue!H310/PT_ExcValue!I310)</f>
        <v/>
      </c>
    </row>
    <row r="311" spans="4:19" x14ac:dyDescent="0.25">
      <c r="D311" s="209" t="str">
        <f t="array" ref="D311">IFERROR(INDEX(ExcValue!$A$8:$A2309, MATCH(0,COUNTIF($D$1:D310,ExcValue!$A$8:$A2309), 0)),"")</f>
        <v/>
      </c>
      <c r="E311" s="207" t="str">
        <f>IFERROR(VLOOKUP(D311,ExcValue!A317:C2309,3,FALSE),"")</f>
        <v/>
      </c>
      <c r="F311" s="209" t="str">
        <f t="array" ref="F311">IFERROR(IF(D311="","",INDEX(ExcValue!$I$8:$I$2000, MATCH(D311&amp;23,ExcValue!$A$8:$A$2000&amp;ExcValue!$H$8:$H$2000,0))),"")</f>
        <v/>
      </c>
      <c r="G311" s="210" t="str">
        <f t="shared" si="16"/>
        <v/>
      </c>
      <c r="H311" s="209" t="str">
        <f t="array" ref="H311">IFERROR(IF(D311="","",INDEX(ExcValue!$I$8:$I$2000, MATCH(D311&amp;24,ExcValue!$A$8:$A$2000&amp;ExcValue!$H$8:$H$2000,0))),"")</f>
        <v/>
      </c>
      <c r="I311" s="210" t="str">
        <f t="shared" si="17"/>
        <v/>
      </c>
      <c r="J311" s="209" t="str">
        <f t="array" ref="J311">IFERROR(IF(D311="","",INDEX(ExcValue!$I$8:$I$2000, MATCH(D311&amp;74,ExcValue!$A$8:$A$2000&amp;ExcValue!$H$8:$H$2000,0))),"")</f>
        <v/>
      </c>
      <c r="K311" s="210" t="str">
        <f t="shared" si="18"/>
        <v/>
      </c>
      <c r="L311" s="209" t="str">
        <f t="array" ref="L311">IFERROR(IF(D311="","",INDEX(ExcValue!$I$8:$I$2000, MATCH(D311&amp;54,ExcValue!$A$8:$A$2000&amp;ExcValue!$H$8:$H$2000,0))),"")</f>
        <v/>
      </c>
      <c r="M311" s="210" t="str">
        <f t="shared" si="19"/>
        <v/>
      </c>
      <c r="O311" s="207" t="str">
        <f>IF(ISNUMBER(PT_ExcValue!A311),PT_ExcValue!A311,"")</f>
        <v/>
      </c>
      <c r="P311" s="207" t="str">
        <f>IF(PT_ExcValue!C311=0,"",PT_ExcValue!B311/PT_ExcValue!C311)</f>
        <v/>
      </c>
      <c r="Q311" s="207" t="str">
        <f>IF(PT_ExcValue!E311=0,"",PT_ExcValue!D311/PT_ExcValue!E311)</f>
        <v/>
      </c>
      <c r="R311" s="207" t="str">
        <f>IF(PT_ExcValue!G311=0,"",PT_ExcValue!F311/PT_ExcValue!G311)</f>
        <v/>
      </c>
      <c r="S311" s="207" t="str">
        <f>IF(PT_ExcValue!I311=0,"",PT_ExcValue!H311/PT_ExcValue!I311)</f>
        <v/>
      </c>
    </row>
    <row r="312" spans="4:19" x14ac:dyDescent="0.25">
      <c r="D312" s="209" t="str">
        <f t="array" ref="D312">IFERROR(INDEX(ExcValue!$A$8:$A2310, MATCH(0,COUNTIF($D$1:D311,ExcValue!$A$8:$A2310), 0)),"")</f>
        <v/>
      </c>
      <c r="E312" s="207" t="str">
        <f>IFERROR(VLOOKUP(D312,ExcValue!A318:C2310,3,FALSE),"")</f>
        <v/>
      </c>
      <c r="F312" s="209" t="str">
        <f t="array" ref="F312">IFERROR(IF(D312="","",INDEX(ExcValue!$I$8:$I$2000, MATCH(D312&amp;23,ExcValue!$A$8:$A$2000&amp;ExcValue!$H$8:$H$2000,0))),"")</f>
        <v/>
      </c>
      <c r="G312" s="210" t="str">
        <f t="shared" si="16"/>
        <v/>
      </c>
      <c r="H312" s="209" t="str">
        <f t="array" ref="H312">IFERROR(IF(D312="","",INDEX(ExcValue!$I$8:$I$2000, MATCH(D312&amp;24,ExcValue!$A$8:$A$2000&amp;ExcValue!$H$8:$H$2000,0))),"")</f>
        <v/>
      </c>
      <c r="I312" s="210" t="str">
        <f t="shared" si="17"/>
        <v/>
      </c>
      <c r="J312" s="209" t="str">
        <f t="array" ref="J312">IFERROR(IF(D312="","",INDEX(ExcValue!$I$8:$I$2000, MATCH(D312&amp;74,ExcValue!$A$8:$A$2000&amp;ExcValue!$H$8:$H$2000,0))),"")</f>
        <v/>
      </c>
      <c r="K312" s="210" t="str">
        <f t="shared" si="18"/>
        <v/>
      </c>
      <c r="L312" s="209" t="str">
        <f t="array" ref="L312">IFERROR(IF(D312="","",INDEX(ExcValue!$I$8:$I$2000, MATCH(D312&amp;54,ExcValue!$A$8:$A$2000&amp;ExcValue!$H$8:$H$2000,0))),"")</f>
        <v/>
      </c>
      <c r="M312" s="210" t="str">
        <f t="shared" si="19"/>
        <v/>
      </c>
      <c r="O312" s="207" t="str">
        <f>IF(ISNUMBER(PT_ExcValue!A312),PT_ExcValue!A312,"")</f>
        <v/>
      </c>
      <c r="P312" s="207" t="str">
        <f>IF(PT_ExcValue!C312=0,"",PT_ExcValue!B312/PT_ExcValue!C312)</f>
        <v/>
      </c>
      <c r="Q312" s="207" t="str">
        <f>IF(PT_ExcValue!E312=0,"",PT_ExcValue!D312/PT_ExcValue!E312)</f>
        <v/>
      </c>
      <c r="R312" s="207" t="str">
        <f>IF(PT_ExcValue!G312=0,"",PT_ExcValue!F312/PT_ExcValue!G312)</f>
        <v/>
      </c>
      <c r="S312" s="207" t="str">
        <f>IF(PT_ExcValue!I312=0,"",PT_ExcValue!H312/PT_ExcValue!I312)</f>
        <v/>
      </c>
    </row>
    <row r="313" spans="4:19" x14ac:dyDescent="0.25">
      <c r="D313" s="209" t="str">
        <f t="array" ref="D313">IFERROR(INDEX(ExcValue!$A$8:$A2311, MATCH(0,COUNTIF($D$1:D312,ExcValue!$A$8:$A2311), 0)),"")</f>
        <v/>
      </c>
      <c r="E313" s="207" t="str">
        <f>IFERROR(VLOOKUP(D313,ExcValue!A319:C2311,3,FALSE),"")</f>
        <v/>
      </c>
      <c r="F313" s="209" t="str">
        <f t="array" ref="F313">IFERROR(IF(D313="","",INDEX(ExcValue!$I$8:$I$2000, MATCH(D313&amp;23,ExcValue!$A$8:$A$2000&amp;ExcValue!$H$8:$H$2000,0))),"")</f>
        <v/>
      </c>
      <c r="G313" s="210" t="str">
        <f t="shared" si="16"/>
        <v/>
      </c>
      <c r="H313" s="209" t="str">
        <f t="array" ref="H313">IFERROR(IF(D313="","",INDEX(ExcValue!$I$8:$I$2000, MATCH(D313&amp;24,ExcValue!$A$8:$A$2000&amp;ExcValue!$H$8:$H$2000,0))),"")</f>
        <v/>
      </c>
      <c r="I313" s="210" t="str">
        <f t="shared" si="17"/>
        <v/>
      </c>
      <c r="J313" s="209" t="str">
        <f t="array" ref="J313">IFERROR(IF(D313="","",INDEX(ExcValue!$I$8:$I$2000, MATCH(D313&amp;74,ExcValue!$A$8:$A$2000&amp;ExcValue!$H$8:$H$2000,0))),"")</f>
        <v/>
      </c>
      <c r="K313" s="210" t="str">
        <f t="shared" si="18"/>
        <v/>
      </c>
      <c r="L313" s="209" t="str">
        <f t="array" ref="L313">IFERROR(IF(D313="","",INDEX(ExcValue!$I$8:$I$2000, MATCH(D313&amp;54,ExcValue!$A$8:$A$2000&amp;ExcValue!$H$8:$H$2000,0))),"")</f>
        <v/>
      </c>
      <c r="M313" s="210" t="str">
        <f t="shared" si="19"/>
        <v/>
      </c>
      <c r="O313" s="207" t="str">
        <f>IF(ISNUMBER(PT_ExcValue!A313),PT_ExcValue!A313,"")</f>
        <v/>
      </c>
      <c r="P313" s="207" t="str">
        <f>IF(PT_ExcValue!C313=0,"",PT_ExcValue!B313/PT_ExcValue!C313)</f>
        <v/>
      </c>
      <c r="Q313" s="207" t="str">
        <f>IF(PT_ExcValue!E313=0,"",PT_ExcValue!D313/PT_ExcValue!E313)</f>
        <v/>
      </c>
      <c r="R313" s="207" t="str">
        <f>IF(PT_ExcValue!G313=0,"",PT_ExcValue!F313/PT_ExcValue!G313)</f>
        <v/>
      </c>
      <c r="S313" s="207" t="str">
        <f>IF(PT_ExcValue!I313=0,"",PT_ExcValue!H313/PT_ExcValue!I313)</f>
        <v/>
      </c>
    </row>
    <row r="314" spans="4:19" x14ac:dyDescent="0.25">
      <c r="D314" s="209" t="str">
        <f t="array" ref="D314">IFERROR(INDEX(ExcValue!$A$8:$A2312, MATCH(0,COUNTIF($D$1:D313,ExcValue!$A$8:$A2312), 0)),"")</f>
        <v/>
      </c>
      <c r="E314" s="207" t="str">
        <f>IFERROR(VLOOKUP(D314,ExcValue!A320:C2312,3,FALSE),"")</f>
        <v/>
      </c>
      <c r="F314" s="209" t="str">
        <f t="array" ref="F314">IFERROR(IF(D314="","",INDEX(ExcValue!$I$8:$I$2000, MATCH(D314&amp;23,ExcValue!$A$8:$A$2000&amp;ExcValue!$H$8:$H$2000,0))),"")</f>
        <v/>
      </c>
      <c r="G314" s="210" t="str">
        <f t="shared" si="16"/>
        <v/>
      </c>
      <c r="H314" s="209" t="str">
        <f t="array" ref="H314">IFERROR(IF(D314="","",INDEX(ExcValue!$I$8:$I$2000, MATCH(D314&amp;24,ExcValue!$A$8:$A$2000&amp;ExcValue!$H$8:$H$2000,0))),"")</f>
        <v/>
      </c>
      <c r="I314" s="210" t="str">
        <f t="shared" si="17"/>
        <v/>
      </c>
      <c r="J314" s="209" t="str">
        <f t="array" ref="J314">IFERROR(IF(D314="","",INDEX(ExcValue!$I$8:$I$2000, MATCH(D314&amp;74,ExcValue!$A$8:$A$2000&amp;ExcValue!$H$8:$H$2000,0))),"")</f>
        <v/>
      </c>
      <c r="K314" s="210" t="str">
        <f t="shared" si="18"/>
        <v/>
      </c>
      <c r="L314" s="209" t="str">
        <f t="array" ref="L314">IFERROR(IF(D314="","",INDEX(ExcValue!$I$8:$I$2000, MATCH(D314&amp;54,ExcValue!$A$8:$A$2000&amp;ExcValue!$H$8:$H$2000,0))),"")</f>
        <v/>
      </c>
      <c r="M314" s="210" t="str">
        <f t="shared" si="19"/>
        <v/>
      </c>
      <c r="O314" s="207" t="str">
        <f>IF(ISNUMBER(PT_ExcValue!A314),PT_ExcValue!A314,"")</f>
        <v/>
      </c>
      <c r="P314" s="207" t="str">
        <f>IF(PT_ExcValue!C314=0,"",PT_ExcValue!B314/PT_ExcValue!C314)</f>
        <v/>
      </c>
      <c r="Q314" s="207" t="str">
        <f>IF(PT_ExcValue!E314=0,"",PT_ExcValue!D314/PT_ExcValue!E314)</f>
        <v/>
      </c>
      <c r="R314" s="207" t="str">
        <f>IF(PT_ExcValue!G314=0,"",PT_ExcValue!F314/PT_ExcValue!G314)</f>
        <v/>
      </c>
      <c r="S314" s="207" t="str">
        <f>IF(PT_ExcValue!I314=0,"",PT_ExcValue!H314/PT_ExcValue!I314)</f>
        <v/>
      </c>
    </row>
    <row r="315" spans="4:19" x14ac:dyDescent="0.25">
      <c r="D315" s="209" t="str">
        <f t="array" ref="D315">IFERROR(INDEX(ExcValue!$A$8:$A2313, MATCH(0,COUNTIF($D$1:D314,ExcValue!$A$8:$A2313), 0)),"")</f>
        <v/>
      </c>
      <c r="E315" s="207" t="str">
        <f>IFERROR(VLOOKUP(D315,ExcValue!A321:C2313,3,FALSE),"")</f>
        <v/>
      </c>
      <c r="F315" s="209" t="str">
        <f t="array" ref="F315">IFERROR(IF(D315="","",INDEX(ExcValue!$I$8:$I$2000, MATCH(D315&amp;23,ExcValue!$A$8:$A$2000&amp;ExcValue!$H$8:$H$2000,0))),"")</f>
        <v/>
      </c>
      <c r="G315" s="210" t="str">
        <f t="shared" si="16"/>
        <v/>
      </c>
      <c r="H315" s="209" t="str">
        <f t="array" ref="H315">IFERROR(IF(D315="","",INDEX(ExcValue!$I$8:$I$2000, MATCH(D315&amp;24,ExcValue!$A$8:$A$2000&amp;ExcValue!$H$8:$H$2000,0))),"")</f>
        <v/>
      </c>
      <c r="I315" s="210" t="str">
        <f t="shared" si="17"/>
        <v/>
      </c>
      <c r="J315" s="209" t="str">
        <f t="array" ref="J315">IFERROR(IF(D315="","",INDEX(ExcValue!$I$8:$I$2000, MATCH(D315&amp;74,ExcValue!$A$8:$A$2000&amp;ExcValue!$H$8:$H$2000,0))),"")</f>
        <v/>
      </c>
      <c r="K315" s="210" t="str">
        <f t="shared" si="18"/>
        <v/>
      </c>
      <c r="L315" s="209" t="str">
        <f t="array" ref="L315">IFERROR(IF(D315="","",INDEX(ExcValue!$I$8:$I$2000, MATCH(D315&amp;54,ExcValue!$A$8:$A$2000&amp;ExcValue!$H$8:$H$2000,0))),"")</f>
        <v/>
      </c>
      <c r="M315" s="210" t="str">
        <f t="shared" si="19"/>
        <v/>
      </c>
      <c r="O315" s="207" t="str">
        <f>IF(ISNUMBER(PT_ExcValue!A315),PT_ExcValue!A315,"")</f>
        <v/>
      </c>
      <c r="P315" s="207" t="str">
        <f>IF(PT_ExcValue!C315=0,"",PT_ExcValue!B315/PT_ExcValue!C315)</f>
        <v/>
      </c>
      <c r="Q315" s="207" t="str">
        <f>IF(PT_ExcValue!E315=0,"",PT_ExcValue!D315/PT_ExcValue!E315)</f>
        <v/>
      </c>
      <c r="R315" s="207" t="str">
        <f>IF(PT_ExcValue!G315=0,"",PT_ExcValue!F315/PT_ExcValue!G315)</f>
        <v/>
      </c>
      <c r="S315" s="207" t="str">
        <f>IF(PT_ExcValue!I315=0,"",PT_ExcValue!H315/PT_ExcValue!I315)</f>
        <v/>
      </c>
    </row>
    <row r="316" spans="4:19" x14ac:dyDescent="0.25">
      <c r="D316" s="209" t="str">
        <f t="array" ref="D316">IFERROR(INDEX(ExcValue!$A$8:$A2314, MATCH(0,COUNTIF($D$1:D315,ExcValue!$A$8:$A2314), 0)),"")</f>
        <v/>
      </c>
      <c r="E316" s="207" t="str">
        <f>IFERROR(VLOOKUP(D316,ExcValue!A322:C2314,3,FALSE),"")</f>
        <v/>
      </c>
      <c r="F316" s="209" t="str">
        <f t="array" ref="F316">IFERROR(IF(D316="","",INDEX(ExcValue!$I$8:$I$2000, MATCH(D316&amp;23,ExcValue!$A$8:$A$2000&amp;ExcValue!$H$8:$H$2000,0))),"")</f>
        <v/>
      </c>
      <c r="G316" s="210" t="str">
        <f t="shared" si="16"/>
        <v/>
      </c>
      <c r="H316" s="209" t="str">
        <f t="array" ref="H316">IFERROR(IF(D316="","",INDEX(ExcValue!$I$8:$I$2000, MATCH(D316&amp;24,ExcValue!$A$8:$A$2000&amp;ExcValue!$H$8:$H$2000,0))),"")</f>
        <v/>
      </c>
      <c r="I316" s="210" t="str">
        <f t="shared" si="17"/>
        <v/>
      </c>
      <c r="J316" s="209" t="str">
        <f t="array" ref="J316">IFERROR(IF(D316="","",INDEX(ExcValue!$I$8:$I$2000, MATCH(D316&amp;74,ExcValue!$A$8:$A$2000&amp;ExcValue!$H$8:$H$2000,0))),"")</f>
        <v/>
      </c>
      <c r="K316" s="210" t="str">
        <f t="shared" si="18"/>
        <v/>
      </c>
      <c r="L316" s="209" t="str">
        <f t="array" ref="L316">IFERROR(IF(D316="","",INDEX(ExcValue!$I$8:$I$2000, MATCH(D316&amp;54,ExcValue!$A$8:$A$2000&amp;ExcValue!$H$8:$H$2000,0))),"")</f>
        <v/>
      </c>
      <c r="M316" s="210" t="str">
        <f t="shared" si="19"/>
        <v/>
      </c>
      <c r="O316" s="207" t="str">
        <f>IF(ISNUMBER(PT_ExcValue!A316),PT_ExcValue!A316,"")</f>
        <v/>
      </c>
      <c r="P316" s="207" t="str">
        <f>IF(PT_ExcValue!C316=0,"",PT_ExcValue!B316/PT_ExcValue!C316)</f>
        <v/>
      </c>
      <c r="Q316" s="207" t="str">
        <f>IF(PT_ExcValue!E316=0,"",PT_ExcValue!D316/PT_ExcValue!E316)</f>
        <v/>
      </c>
      <c r="R316" s="207" t="str">
        <f>IF(PT_ExcValue!G316=0,"",PT_ExcValue!F316/PT_ExcValue!G316)</f>
        <v/>
      </c>
      <c r="S316" s="207" t="str">
        <f>IF(PT_ExcValue!I316=0,"",PT_ExcValue!H316/PT_ExcValue!I316)</f>
        <v/>
      </c>
    </row>
    <row r="317" spans="4:19" x14ac:dyDescent="0.25">
      <c r="D317" s="209" t="str">
        <f t="array" ref="D317">IFERROR(INDEX(ExcValue!$A$8:$A2315, MATCH(0,COUNTIF($D$1:D316,ExcValue!$A$8:$A2315), 0)),"")</f>
        <v/>
      </c>
      <c r="E317" s="207" t="str">
        <f>IFERROR(VLOOKUP(D317,ExcValue!A323:C2315,3,FALSE),"")</f>
        <v/>
      </c>
      <c r="F317" s="209" t="str">
        <f t="array" ref="F317">IFERROR(IF(D317="","",INDEX(ExcValue!$I$8:$I$2000, MATCH(D317&amp;23,ExcValue!$A$8:$A$2000&amp;ExcValue!$H$8:$H$2000,0))),"")</f>
        <v/>
      </c>
      <c r="G317" s="210" t="str">
        <f t="shared" si="16"/>
        <v/>
      </c>
      <c r="H317" s="209" t="str">
        <f t="array" ref="H317">IFERROR(IF(D317="","",INDEX(ExcValue!$I$8:$I$2000, MATCH(D317&amp;24,ExcValue!$A$8:$A$2000&amp;ExcValue!$H$8:$H$2000,0))),"")</f>
        <v/>
      </c>
      <c r="I317" s="210" t="str">
        <f t="shared" si="17"/>
        <v/>
      </c>
      <c r="J317" s="209" t="str">
        <f t="array" ref="J317">IFERROR(IF(D317="","",INDEX(ExcValue!$I$8:$I$2000, MATCH(D317&amp;74,ExcValue!$A$8:$A$2000&amp;ExcValue!$H$8:$H$2000,0))),"")</f>
        <v/>
      </c>
      <c r="K317" s="210" t="str">
        <f t="shared" si="18"/>
        <v/>
      </c>
      <c r="L317" s="209" t="str">
        <f t="array" ref="L317">IFERROR(IF(D317="","",INDEX(ExcValue!$I$8:$I$2000, MATCH(D317&amp;54,ExcValue!$A$8:$A$2000&amp;ExcValue!$H$8:$H$2000,0))),"")</f>
        <v/>
      </c>
      <c r="M317" s="210" t="str">
        <f t="shared" si="19"/>
        <v/>
      </c>
      <c r="O317" s="207" t="str">
        <f>IF(ISNUMBER(PT_ExcValue!A317),PT_ExcValue!A317,"")</f>
        <v/>
      </c>
      <c r="P317" s="207" t="str">
        <f>IF(PT_ExcValue!C317=0,"",PT_ExcValue!B317/PT_ExcValue!C317)</f>
        <v/>
      </c>
      <c r="Q317" s="207" t="str">
        <f>IF(PT_ExcValue!E317=0,"",PT_ExcValue!D317/PT_ExcValue!E317)</f>
        <v/>
      </c>
      <c r="R317" s="207" t="str">
        <f>IF(PT_ExcValue!G317=0,"",PT_ExcValue!F317/PT_ExcValue!G317)</f>
        <v/>
      </c>
      <c r="S317" s="207" t="str">
        <f>IF(PT_ExcValue!I317=0,"",PT_ExcValue!H317/PT_ExcValue!I317)</f>
        <v/>
      </c>
    </row>
    <row r="318" spans="4:19" x14ac:dyDescent="0.25">
      <c r="D318" s="209" t="str">
        <f t="array" ref="D318">IFERROR(INDEX(ExcValue!$A$8:$A2316, MATCH(0,COUNTIF($D$1:D317,ExcValue!$A$8:$A2316), 0)),"")</f>
        <v/>
      </c>
      <c r="E318" s="207" t="str">
        <f>IFERROR(VLOOKUP(D318,ExcValue!A324:C2316,3,FALSE),"")</f>
        <v/>
      </c>
      <c r="F318" s="209" t="str">
        <f t="array" ref="F318">IFERROR(IF(D318="","",INDEX(ExcValue!$I$8:$I$2000, MATCH(D318&amp;23,ExcValue!$A$8:$A$2000&amp;ExcValue!$H$8:$H$2000,0))),"")</f>
        <v/>
      </c>
      <c r="G318" s="210" t="str">
        <f t="shared" si="16"/>
        <v/>
      </c>
      <c r="H318" s="209" t="str">
        <f t="array" ref="H318">IFERROR(IF(D318="","",INDEX(ExcValue!$I$8:$I$2000, MATCH(D318&amp;24,ExcValue!$A$8:$A$2000&amp;ExcValue!$H$8:$H$2000,0))),"")</f>
        <v/>
      </c>
      <c r="I318" s="210" t="str">
        <f t="shared" si="17"/>
        <v/>
      </c>
      <c r="J318" s="209" t="str">
        <f t="array" ref="J318">IFERROR(IF(D318="","",INDEX(ExcValue!$I$8:$I$2000, MATCH(D318&amp;74,ExcValue!$A$8:$A$2000&amp;ExcValue!$H$8:$H$2000,0))),"")</f>
        <v/>
      </c>
      <c r="K318" s="210" t="str">
        <f t="shared" si="18"/>
        <v/>
      </c>
      <c r="L318" s="209" t="str">
        <f t="array" ref="L318">IFERROR(IF(D318="","",INDEX(ExcValue!$I$8:$I$2000, MATCH(D318&amp;54,ExcValue!$A$8:$A$2000&amp;ExcValue!$H$8:$H$2000,0))),"")</f>
        <v/>
      </c>
      <c r="M318" s="210" t="str">
        <f t="shared" si="19"/>
        <v/>
      </c>
      <c r="O318" s="207" t="str">
        <f>IF(ISNUMBER(PT_ExcValue!A318),PT_ExcValue!A318,"")</f>
        <v/>
      </c>
      <c r="P318" s="207" t="str">
        <f>IF(PT_ExcValue!C318=0,"",PT_ExcValue!B318/PT_ExcValue!C318)</f>
        <v/>
      </c>
      <c r="Q318" s="207" t="str">
        <f>IF(PT_ExcValue!E318=0,"",PT_ExcValue!D318/PT_ExcValue!E318)</f>
        <v/>
      </c>
      <c r="R318" s="207" t="str">
        <f>IF(PT_ExcValue!G318=0,"",PT_ExcValue!F318/PT_ExcValue!G318)</f>
        <v/>
      </c>
      <c r="S318" s="207" t="str">
        <f>IF(PT_ExcValue!I318=0,"",PT_ExcValue!H318/PT_ExcValue!I318)</f>
        <v/>
      </c>
    </row>
    <row r="319" spans="4:19" x14ac:dyDescent="0.25">
      <c r="D319" s="209" t="str">
        <f t="array" ref="D319">IFERROR(INDEX(ExcValue!$A$8:$A2317, MATCH(0,COUNTIF($D$1:D318,ExcValue!$A$8:$A2317), 0)),"")</f>
        <v/>
      </c>
      <c r="E319" s="207" t="str">
        <f>IFERROR(VLOOKUP(D319,ExcValue!A325:C2317,3,FALSE),"")</f>
        <v/>
      </c>
      <c r="F319" s="209" t="str">
        <f t="array" ref="F319">IFERROR(IF(D319="","",INDEX(ExcValue!$I$8:$I$2000, MATCH(D319&amp;23,ExcValue!$A$8:$A$2000&amp;ExcValue!$H$8:$H$2000,0))),"")</f>
        <v/>
      </c>
      <c r="G319" s="210" t="str">
        <f t="shared" si="16"/>
        <v/>
      </c>
      <c r="H319" s="209" t="str">
        <f t="array" ref="H319">IFERROR(IF(D319="","",INDEX(ExcValue!$I$8:$I$2000, MATCH(D319&amp;24,ExcValue!$A$8:$A$2000&amp;ExcValue!$H$8:$H$2000,0))),"")</f>
        <v/>
      </c>
      <c r="I319" s="210" t="str">
        <f t="shared" si="17"/>
        <v/>
      </c>
      <c r="J319" s="209" t="str">
        <f t="array" ref="J319">IFERROR(IF(D319="","",INDEX(ExcValue!$I$8:$I$2000, MATCH(D319&amp;74,ExcValue!$A$8:$A$2000&amp;ExcValue!$H$8:$H$2000,0))),"")</f>
        <v/>
      </c>
      <c r="K319" s="210" t="str">
        <f t="shared" si="18"/>
        <v/>
      </c>
      <c r="L319" s="209" t="str">
        <f t="array" ref="L319">IFERROR(IF(D319="","",INDEX(ExcValue!$I$8:$I$2000, MATCH(D319&amp;54,ExcValue!$A$8:$A$2000&amp;ExcValue!$H$8:$H$2000,0))),"")</f>
        <v/>
      </c>
      <c r="M319" s="210" t="str">
        <f t="shared" si="19"/>
        <v/>
      </c>
      <c r="O319" s="207" t="str">
        <f>IF(ISNUMBER(PT_ExcValue!A319),PT_ExcValue!A319,"")</f>
        <v/>
      </c>
      <c r="P319" s="207" t="str">
        <f>IF(PT_ExcValue!C319=0,"",PT_ExcValue!B319/PT_ExcValue!C319)</f>
        <v/>
      </c>
      <c r="Q319" s="207" t="str">
        <f>IF(PT_ExcValue!E319=0,"",PT_ExcValue!D319/PT_ExcValue!E319)</f>
        <v/>
      </c>
      <c r="R319" s="207" t="str">
        <f>IF(PT_ExcValue!G319=0,"",PT_ExcValue!F319/PT_ExcValue!G319)</f>
        <v/>
      </c>
      <c r="S319" s="207" t="str">
        <f>IF(PT_ExcValue!I319=0,"",PT_ExcValue!H319/PT_ExcValue!I319)</f>
        <v/>
      </c>
    </row>
    <row r="320" spans="4:19" x14ac:dyDescent="0.25">
      <c r="D320" s="209" t="str">
        <f t="array" ref="D320">IFERROR(INDEX(ExcValue!$A$8:$A2318, MATCH(0,COUNTIF($D$1:D319,ExcValue!$A$8:$A2318), 0)),"")</f>
        <v/>
      </c>
      <c r="E320" s="207" t="str">
        <f>IFERROR(VLOOKUP(D320,ExcValue!A326:C2318,3,FALSE),"")</f>
        <v/>
      </c>
      <c r="F320" s="209" t="str">
        <f t="array" ref="F320">IFERROR(IF(D320="","",INDEX(ExcValue!$I$8:$I$2000, MATCH(D320&amp;23,ExcValue!$A$8:$A$2000&amp;ExcValue!$H$8:$H$2000,0))),"")</f>
        <v/>
      </c>
      <c r="G320" s="210" t="str">
        <f t="shared" si="16"/>
        <v/>
      </c>
      <c r="H320" s="209" t="str">
        <f t="array" ref="H320">IFERROR(IF(D320="","",INDEX(ExcValue!$I$8:$I$2000, MATCH(D320&amp;24,ExcValue!$A$8:$A$2000&amp;ExcValue!$H$8:$H$2000,0))),"")</f>
        <v/>
      </c>
      <c r="I320" s="210" t="str">
        <f t="shared" si="17"/>
        <v/>
      </c>
      <c r="J320" s="209" t="str">
        <f t="array" ref="J320">IFERROR(IF(D320="","",INDEX(ExcValue!$I$8:$I$2000, MATCH(D320&amp;74,ExcValue!$A$8:$A$2000&amp;ExcValue!$H$8:$H$2000,0))),"")</f>
        <v/>
      </c>
      <c r="K320" s="210" t="str">
        <f t="shared" si="18"/>
        <v/>
      </c>
      <c r="L320" s="209" t="str">
        <f t="array" ref="L320">IFERROR(IF(D320="","",INDEX(ExcValue!$I$8:$I$2000, MATCH(D320&amp;54,ExcValue!$A$8:$A$2000&amp;ExcValue!$H$8:$H$2000,0))),"")</f>
        <v/>
      </c>
      <c r="M320" s="210" t="str">
        <f t="shared" si="19"/>
        <v/>
      </c>
      <c r="O320" s="207" t="str">
        <f>IF(ISNUMBER(PT_ExcValue!A320),PT_ExcValue!A320,"")</f>
        <v/>
      </c>
      <c r="P320" s="207" t="str">
        <f>IF(PT_ExcValue!C320=0,"",PT_ExcValue!B320/PT_ExcValue!C320)</f>
        <v/>
      </c>
      <c r="Q320" s="207" t="str">
        <f>IF(PT_ExcValue!E320=0,"",PT_ExcValue!D320/PT_ExcValue!E320)</f>
        <v/>
      </c>
      <c r="R320" s="207" t="str">
        <f>IF(PT_ExcValue!G320=0,"",PT_ExcValue!F320/PT_ExcValue!G320)</f>
        <v/>
      </c>
      <c r="S320" s="207" t="str">
        <f>IF(PT_ExcValue!I320=0,"",PT_ExcValue!H320/PT_ExcValue!I320)</f>
        <v/>
      </c>
    </row>
    <row r="321" spans="4:19" x14ac:dyDescent="0.25">
      <c r="D321" s="209" t="str">
        <f t="array" ref="D321">IFERROR(INDEX(ExcValue!$A$8:$A2319, MATCH(0,COUNTIF($D$1:D320,ExcValue!$A$8:$A2319), 0)),"")</f>
        <v/>
      </c>
      <c r="E321" s="207" t="str">
        <f>IFERROR(VLOOKUP(D321,ExcValue!A327:C2319,3,FALSE),"")</f>
        <v/>
      </c>
      <c r="F321" s="209" t="str">
        <f t="array" ref="F321">IFERROR(IF(D321="","",INDEX(ExcValue!$I$8:$I$2000, MATCH(D321&amp;23,ExcValue!$A$8:$A$2000&amp;ExcValue!$H$8:$H$2000,0))),"")</f>
        <v/>
      </c>
      <c r="G321" s="210" t="str">
        <f t="shared" si="16"/>
        <v/>
      </c>
      <c r="H321" s="209" t="str">
        <f t="array" ref="H321">IFERROR(IF(D321="","",INDEX(ExcValue!$I$8:$I$2000, MATCH(D321&amp;24,ExcValue!$A$8:$A$2000&amp;ExcValue!$H$8:$H$2000,0))),"")</f>
        <v/>
      </c>
      <c r="I321" s="210" t="str">
        <f t="shared" si="17"/>
        <v/>
      </c>
      <c r="J321" s="209" t="str">
        <f t="array" ref="J321">IFERROR(IF(D321="","",INDEX(ExcValue!$I$8:$I$2000, MATCH(D321&amp;74,ExcValue!$A$8:$A$2000&amp;ExcValue!$H$8:$H$2000,0))),"")</f>
        <v/>
      </c>
      <c r="K321" s="210" t="str">
        <f t="shared" si="18"/>
        <v/>
      </c>
      <c r="L321" s="209" t="str">
        <f t="array" ref="L321">IFERROR(IF(D321="","",INDEX(ExcValue!$I$8:$I$2000, MATCH(D321&amp;54,ExcValue!$A$8:$A$2000&amp;ExcValue!$H$8:$H$2000,0))),"")</f>
        <v/>
      </c>
      <c r="M321" s="210" t="str">
        <f t="shared" si="19"/>
        <v/>
      </c>
      <c r="O321" s="207" t="str">
        <f>IF(ISNUMBER(PT_ExcValue!A321),PT_ExcValue!A321,"")</f>
        <v/>
      </c>
      <c r="P321" s="207" t="str">
        <f>IF(PT_ExcValue!C321=0,"",PT_ExcValue!B321/PT_ExcValue!C321)</f>
        <v/>
      </c>
      <c r="Q321" s="207" t="str">
        <f>IF(PT_ExcValue!E321=0,"",PT_ExcValue!D321/PT_ExcValue!E321)</f>
        <v/>
      </c>
      <c r="R321" s="207" t="str">
        <f>IF(PT_ExcValue!G321=0,"",PT_ExcValue!F321/PT_ExcValue!G321)</f>
        <v/>
      </c>
      <c r="S321" s="207" t="str">
        <f>IF(PT_ExcValue!I321=0,"",PT_ExcValue!H321/PT_ExcValue!I321)</f>
        <v/>
      </c>
    </row>
    <row r="322" spans="4:19" x14ac:dyDescent="0.25">
      <c r="D322" s="209" t="str">
        <f t="array" ref="D322">IFERROR(INDEX(ExcValue!$A$8:$A2320, MATCH(0,COUNTIF($D$1:D321,ExcValue!$A$8:$A2320), 0)),"")</f>
        <v/>
      </c>
      <c r="E322" s="207" t="str">
        <f>IFERROR(VLOOKUP(D322,ExcValue!A328:C2320,3,FALSE),"")</f>
        <v/>
      </c>
      <c r="F322" s="209" t="str">
        <f t="array" ref="F322">IFERROR(IF(D322="","",INDEX(ExcValue!$I$8:$I$2000, MATCH(D322&amp;23,ExcValue!$A$8:$A$2000&amp;ExcValue!$H$8:$H$2000,0))),"")</f>
        <v/>
      </c>
      <c r="G322" s="210" t="str">
        <f t="shared" ref="G322:G385" si="20">IF(E322="","",IF(AND(F322&gt;0,F322&lt;&gt;""),1,0))</f>
        <v/>
      </c>
      <c r="H322" s="209" t="str">
        <f t="array" ref="H322">IFERROR(IF(D322="","",INDEX(ExcValue!$I$8:$I$2000, MATCH(D322&amp;24,ExcValue!$A$8:$A$2000&amp;ExcValue!$H$8:$H$2000,0))),"")</f>
        <v/>
      </c>
      <c r="I322" s="210" t="str">
        <f t="shared" ref="I322:I385" si="21">IF(E322="","",IF(AND(H322&gt;0,H322&lt;&gt;""),1,0))</f>
        <v/>
      </c>
      <c r="J322" s="209" t="str">
        <f t="array" ref="J322">IFERROR(IF(D322="","",INDEX(ExcValue!$I$8:$I$2000, MATCH(D322&amp;74,ExcValue!$A$8:$A$2000&amp;ExcValue!$H$8:$H$2000,0))),"")</f>
        <v/>
      </c>
      <c r="K322" s="210" t="str">
        <f t="shared" ref="K322:K385" si="22">IF(E322="","",IF(AND(J322&gt;0,J322&lt;&gt;""),1,0))</f>
        <v/>
      </c>
      <c r="L322" s="209" t="str">
        <f t="array" ref="L322">IFERROR(IF(D322="","",INDEX(ExcValue!$I$8:$I$2000, MATCH(D322&amp;54,ExcValue!$A$8:$A$2000&amp;ExcValue!$H$8:$H$2000,0))),"")</f>
        <v/>
      </c>
      <c r="M322" s="210" t="str">
        <f t="shared" ref="M322:M385" si="23">IF(E322="","",IF(AND(L322&gt;0,L322&lt;&gt;""),1,0))</f>
        <v/>
      </c>
      <c r="O322" s="207" t="str">
        <f>IF(ISNUMBER(PT_ExcValue!A322),PT_ExcValue!A322,"")</f>
        <v/>
      </c>
      <c r="P322" s="207" t="str">
        <f>IF(PT_ExcValue!C322=0,"",PT_ExcValue!B322/PT_ExcValue!C322)</f>
        <v/>
      </c>
      <c r="Q322" s="207" t="str">
        <f>IF(PT_ExcValue!E322=0,"",PT_ExcValue!D322/PT_ExcValue!E322)</f>
        <v/>
      </c>
      <c r="R322" s="207" t="str">
        <f>IF(PT_ExcValue!G322=0,"",PT_ExcValue!F322/PT_ExcValue!G322)</f>
        <v/>
      </c>
      <c r="S322" s="207" t="str">
        <f>IF(PT_ExcValue!I322=0,"",PT_ExcValue!H322/PT_ExcValue!I322)</f>
        <v/>
      </c>
    </row>
    <row r="323" spans="4:19" x14ac:dyDescent="0.25">
      <c r="D323" s="209" t="str">
        <f t="array" ref="D323">IFERROR(INDEX(ExcValue!$A$8:$A2321, MATCH(0,COUNTIF($D$1:D322,ExcValue!$A$8:$A2321), 0)),"")</f>
        <v/>
      </c>
      <c r="E323" s="207" t="str">
        <f>IFERROR(VLOOKUP(D323,ExcValue!A329:C2321,3,FALSE),"")</f>
        <v/>
      </c>
      <c r="F323" s="209" t="str">
        <f t="array" ref="F323">IFERROR(IF(D323="","",INDEX(ExcValue!$I$8:$I$2000, MATCH(D323&amp;23,ExcValue!$A$8:$A$2000&amp;ExcValue!$H$8:$H$2000,0))),"")</f>
        <v/>
      </c>
      <c r="G323" s="210" t="str">
        <f t="shared" si="20"/>
        <v/>
      </c>
      <c r="H323" s="209" t="str">
        <f t="array" ref="H323">IFERROR(IF(D323="","",INDEX(ExcValue!$I$8:$I$2000, MATCH(D323&amp;24,ExcValue!$A$8:$A$2000&amp;ExcValue!$H$8:$H$2000,0))),"")</f>
        <v/>
      </c>
      <c r="I323" s="210" t="str">
        <f t="shared" si="21"/>
        <v/>
      </c>
      <c r="J323" s="209" t="str">
        <f t="array" ref="J323">IFERROR(IF(D323="","",INDEX(ExcValue!$I$8:$I$2000, MATCH(D323&amp;74,ExcValue!$A$8:$A$2000&amp;ExcValue!$H$8:$H$2000,0))),"")</f>
        <v/>
      </c>
      <c r="K323" s="210" t="str">
        <f t="shared" si="22"/>
        <v/>
      </c>
      <c r="L323" s="209" t="str">
        <f t="array" ref="L323">IFERROR(IF(D323="","",INDEX(ExcValue!$I$8:$I$2000, MATCH(D323&amp;54,ExcValue!$A$8:$A$2000&amp;ExcValue!$H$8:$H$2000,0))),"")</f>
        <v/>
      </c>
      <c r="M323" s="210" t="str">
        <f t="shared" si="23"/>
        <v/>
      </c>
      <c r="O323" s="207" t="str">
        <f>IF(ISNUMBER(PT_ExcValue!A323),PT_ExcValue!A323,"")</f>
        <v/>
      </c>
      <c r="P323" s="207" t="str">
        <f>IF(PT_ExcValue!C323=0,"",PT_ExcValue!B323/PT_ExcValue!C323)</f>
        <v/>
      </c>
      <c r="Q323" s="207" t="str">
        <f>IF(PT_ExcValue!E323=0,"",PT_ExcValue!D323/PT_ExcValue!E323)</f>
        <v/>
      </c>
      <c r="R323" s="207" t="str">
        <f>IF(PT_ExcValue!G323=0,"",PT_ExcValue!F323/PT_ExcValue!G323)</f>
        <v/>
      </c>
      <c r="S323" s="207" t="str">
        <f>IF(PT_ExcValue!I323=0,"",PT_ExcValue!H323/PT_ExcValue!I323)</f>
        <v/>
      </c>
    </row>
    <row r="324" spans="4:19" x14ac:dyDescent="0.25">
      <c r="D324" s="209" t="str">
        <f t="array" ref="D324">IFERROR(INDEX(ExcValue!$A$8:$A2322, MATCH(0,COUNTIF($D$1:D323,ExcValue!$A$8:$A2322), 0)),"")</f>
        <v/>
      </c>
      <c r="E324" s="207" t="str">
        <f>IFERROR(VLOOKUP(D324,ExcValue!A330:C2322,3,FALSE),"")</f>
        <v/>
      </c>
      <c r="F324" s="209" t="str">
        <f t="array" ref="F324">IFERROR(IF(D324="","",INDEX(ExcValue!$I$8:$I$2000, MATCH(D324&amp;23,ExcValue!$A$8:$A$2000&amp;ExcValue!$H$8:$H$2000,0))),"")</f>
        <v/>
      </c>
      <c r="G324" s="210" t="str">
        <f t="shared" si="20"/>
        <v/>
      </c>
      <c r="H324" s="209" t="str">
        <f t="array" ref="H324">IFERROR(IF(D324="","",INDEX(ExcValue!$I$8:$I$2000, MATCH(D324&amp;24,ExcValue!$A$8:$A$2000&amp;ExcValue!$H$8:$H$2000,0))),"")</f>
        <v/>
      </c>
      <c r="I324" s="210" t="str">
        <f t="shared" si="21"/>
        <v/>
      </c>
      <c r="J324" s="209" t="str">
        <f t="array" ref="J324">IFERROR(IF(D324="","",INDEX(ExcValue!$I$8:$I$2000, MATCH(D324&amp;74,ExcValue!$A$8:$A$2000&amp;ExcValue!$H$8:$H$2000,0))),"")</f>
        <v/>
      </c>
      <c r="K324" s="210" t="str">
        <f t="shared" si="22"/>
        <v/>
      </c>
      <c r="L324" s="209" t="str">
        <f t="array" ref="L324">IFERROR(IF(D324="","",INDEX(ExcValue!$I$8:$I$2000, MATCH(D324&amp;54,ExcValue!$A$8:$A$2000&amp;ExcValue!$H$8:$H$2000,0))),"")</f>
        <v/>
      </c>
      <c r="M324" s="210" t="str">
        <f t="shared" si="23"/>
        <v/>
      </c>
      <c r="O324" s="207" t="str">
        <f>IF(ISNUMBER(PT_ExcValue!A324),PT_ExcValue!A324,"")</f>
        <v/>
      </c>
      <c r="P324" s="207" t="str">
        <f>IF(PT_ExcValue!C324=0,"",PT_ExcValue!B324/PT_ExcValue!C324)</f>
        <v/>
      </c>
      <c r="Q324" s="207" t="str">
        <f>IF(PT_ExcValue!E324=0,"",PT_ExcValue!D324/PT_ExcValue!E324)</f>
        <v/>
      </c>
      <c r="R324" s="207" t="str">
        <f>IF(PT_ExcValue!G324=0,"",PT_ExcValue!F324/PT_ExcValue!G324)</f>
        <v/>
      </c>
      <c r="S324" s="207" t="str">
        <f>IF(PT_ExcValue!I324=0,"",PT_ExcValue!H324/PT_ExcValue!I324)</f>
        <v/>
      </c>
    </row>
    <row r="325" spans="4:19" x14ac:dyDescent="0.25">
      <c r="D325" s="209" t="str">
        <f t="array" ref="D325">IFERROR(INDEX(ExcValue!$A$8:$A2323, MATCH(0,COUNTIF($D$1:D324,ExcValue!$A$8:$A2323), 0)),"")</f>
        <v/>
      </c>
      <c r="E325" s="207" t="str">
        <f>IFERROR(VLOOKUP(D325,ExcValue!A331:C2323,3,FALSE),"")</f>
        <v/>
      </c>
      <c r="F325" s="209" t="str">
        <f t="array" ref="F325">IFERROR(IF(D325="","",INDEX(ExcValue!$I$8:$I$2000, MATCH(D325&amp;23,ExcValue!$A$8:$A$2000&amp;ExcValue!$H$8:$H$2000,0))),"")</f>
        <v/>
      </c>
      <c r="G325" s="210" t="str">
        <f t="shared" si="20"/>
        <v/>
      </c>
      <c r="H325" s="209" t="str">
        <f t="array" ref="H325">IFERROR(IF(D325="","",INDEX(ExcValue!$I$8:$I$2000, MATCH(D325&amp;24,ExcValue!$A$8:$A$2000&amp;ExcValue!$H$8:$H$2000,0))),"")</f>
        <v/>
      </c>
      <c r="I325" s="210" t="str">
        <f t="shared" si="21"/>
        <v/>
      </c>
      <c r="J325" s="209" t="str">
        <f t="array" ref="J325">IFERROR(IF(D325="","",INDEX(ExcValue!$I$8:$I$2000, MATCH(D325&amp;74,ExcValue!$A$8:$A$2000&amp;ExcValue!$H$8:$H$2000,0))),"")</f>
        <v/>
      </c>
      <c r="K325" s="210" t="str">
        <f t="shared" si="22"/>
        <v/>
      </c>
      <c r="L325" s="209" t="str">
        <f t="array" ref="L325">IFERROR(IF(D325="","",INDEX(ExcValue!$I$8:$I$2000, MATCH(D325&amp;54,ExcValue!$A$8:$A$2000&amp;ExcValue!$H$8:$H$2000,0))),"")</f>
        <v/>
      </c>
      <c r="M325" s="210" t="str">
        <f t="shared" si="23"/>
        <v/>
      </c>
      <c r="O325" s="207" t="str">
        <f>IF(ISNUMBER(PT_ExcValue!A325),PT_ExcValue!A325,"")</f>
        <v/>
      </c>
      <c r="P325" s="207" t="str">
        <f>IF(PT_ExcValue!C325=0,"",PT_ExcValue!B325/PT_ExcValue!C325)</f>
        <v/>
      </c>
      <c r="Q325" s="207" t="str">
        <f>IF(PT_ExcValue!E325=0,"",PT_ExcValue!D325/PT_ExcValue!E325)</f>
        <v/>
      </c>
      <c r="R325" s="207" t="str">
        <f>IF(PT_ExcValue!G325=0,"",PT_ExcValue!F325/PT_ExcValue!G325)</f>
        <v/>
      </c>
      <c r="S325" s="207" t="str">
        <f>IF(PT_ExcValue!I325=0,"",PT_ExcValue!H325/PT_ExcValue!I325)</f>
        <v/>
      </c>
    </row>
    <row r="326" spans="4:19" x14ac:dyDescent="0.25">
      <c r="D326" s="209" t="str">
        <f t="array" ref="D326">IFERROR(INDEX(ExcValue!$A$8:$A2324, MATCH(0,COUNTIF($D$1:D325,ExcValue!$A$8:$A2324), 0)),"")</f>
        <v/>
      </c>
      <c r="E326" s="207" t="str">
        <f>IFERROR(VLOOKUP(D326,ExcValue!A332:C2324,3,FALSE),"")</f>
        <v/>
      </c>
      <c r="F326" s="209" t="str">
        <f t="array" ref="F326">IFERROR(IF(D326="","",INDEX(ExcValue!$I$8:$I$2000, MATCH(D326&amp;23,ExcValue!$A$8:$A$2000&amp;ExcValue!$H$8:$H$2000,0))),"")</f>
        <v/>
      </c>
      <c r="G326" s="210" t="str">
        <f t="shared" si="20"/>
        <v/>
      </c>
      <c r="H326" s="209" t="str">
        <f t="array" ref="H326">IFERROR(IF(D326="","",INDEX(ExcValue!$I$8:$I$2000, MATCH(D326&amp;24,ExcValue!$A$8:$A$2000&amp;ExcValue!$H$8:$H$2000,0))),"")</f>
        <v/>
      </c>
      <c r="I326" s="210" t="str">
        <f t="shared" si="21"/>
        <v/>
      </c>
      <c r="J326" s="209" t="str">
        <f t="array" ref="J326">IFERROR(IF(D326="","",INDEX(ExcValue!$I$8:$I$2000, MATCH(D326&amp;74,ExcValue!$A$8:$A$2000&amp;ExcValue!$H$8:$H$2000,0))),"")</f>
        <v/>
      </c>
      <c r="K326" s="210" t="str">
        <f t="shared" si="22"/>
        <v/>
      </c>
      <c r="L326" s="209" t="str">
        <f t="array" ref="L326">IFERROR(IF(D326="","",INDEX(ExcValue!$I$8:$I$2000, MATCH(D326&amp;54,ExcValue!$A$8:$A$2000&amp;ExcValue!$H$8:$H$2000,0))),"")</f>
        <v/>
      </c>
      <c r="M326" s="210" t="str">
        <f t="shared" si="23"/>
        <v/>
      </c>
      <c r="O326" s="207" t="str">
        <f>IF(ISNUMBER(PT_ExcValue!A326),PT_ExcValue!A326,"")</f>
        <v/>
      </c>
      <c r="P326" s="207" t="str">
        <f>IF(PT_ExcValue!C326=0,"",PT_ExcValue!B326/PT_ExcValue!C326)</f>
        <v/>
      </c>
      <c r="Q326" s="207" t="str">
        <f>IF(PT_ExcValue!E326=0,"",PT_ExcValue!D326/PT_ExcValue!E326)</f>
        <v/>
      </c>
      <c r="R326" s="207" t="str">
        <f>IF(PT_ExcValue!G326=0,"",PT_ExcValue!F326/PT_ExcValue!G326)</f>
        <v/>
      </c>
      <c r="S326" s="207" t="str">
        <f>IF(PT_ExcValue!I326=0,"",PT_ExcValue!H326/PT_ExcValue!I326)</f>
        <v/>
      </c>
    </row>
    <row r="327" spans="4:19" x14ac:dyDescent="0.25">
      <c r="D327" s="209" t="str">
        <f t="array" ref="D327">IFERROR(INDEX(ExcValue!$A$8:$A2325, MATCH(0,COUNTIF($D$1:D326,ExcValue!$A$8:$A2325), 0)),"")</f>
        <v/>
      </c>
      <c r="E327" s="207" t="str">
        <f>IFERROR(VLOOKUP(D327,ExcValue!A333:C2325,3,FALSE),"")</f>
        <v/>
      </c>
      <c r="F327" s="209" t="str">
        <f t="array" ref="F327">IFERROR(IF(D327="","",INDEX(ExcValue!$I$8:$I$2000, MATCH(D327&amp;23,ExcValue!$A$8:$A$2000&amp;ExcValue!$H$8:$H$2000,0))),"")</f>
        <v/>
      </c>
      <c r="G327" s="210" t="str">
        <f t="shared" si="20"/>
        <v/>
      </c>
      <c r="H327" s="209" t="str">
        <f t="array" ref="H327">IFERROR(IF(D327="","",INDEX(ExcValue!$I$8:$I$2000, MATCH(D327&amp;24,ExcValue!$A$8:$A$2000&amp;ExcValue!$H$8:$H$2000,0))),"")</f>
        <v/>
      </c>
      <c r="I327" s="210" t="str">
        <f t="shared" si="21"/>
        <v/>
      </c>
      <c r="J327" s="209" t="str">
        <f t="array" ref="J327">IFERROR(IF(D327="","",INDEX(ExcValue!$I$8:$I$2000, MATCH(D327&amp;74,ExcValue!$A$8:$A$2000&amp;ExcValue!$H$8:$H$2000,0))),"")</f>
        <v/>
      </c>
      <c r="K327" s="210" t="str">
        <f t="shared" si="22"/>
        <v/>
      </c>
      <c r="L327" s="209" t="str">
        <f t="array" ref="L327">IFERROR(IF(D327="","",INDEX(ExcValue!$I$8:$I$2000, MATCH(D327&amp;54,ExcValue!$A$8:$A$2000&amp;ExcValue!$H$8:$H$2000,0))),"")</f>
        <v/>
      </c>
      <c r="M327" s="210" t="str">
        <f t="shared" si="23"/>
        <v/>
      </c>
      <c r="O327" s="207" t="str">
        <f>IF(ISNUMBER(PT_ExcValue!A327),PT_ExcValue!A327,"")</f>
        <v/>
      </c>
      <c r="P327" s="207" t="str">
        <f>IF(PT_ExcValue!C327=0,"",PT_ExcValue!B327/PT_ExcValue!C327)</f>
        <v/>
      </c>
      <c r="Q327" s="207" t="str">
        <f>IF(PT_ExcValue!E327=0,"",PT_ExcValue!D327/PT_ExcValue!E327)</f>
        <v/>
      </c>
      <c r="R327" s="207" t="str">
        <f>IF(PT_ExcValue!G327=0,"",PT_ExcValue!F327/PT_ExcValue!G327)</f>
        <v/>
      </c>
      <c r="S327" s="207" t="str">
        <f>IF(PT_ExcValue!I327=0,"",PT_ExcValue!H327/PT_ExcValue!I327)</f>
        <v/>
      </c>
    </row>
    <row r="328" spans="4:19" x14ac:dyDescent="0.25">
      <c r="D328" s="209" t="str">
        <f t="array" ref="D328">IFERROR(INDEX(ExcValue!$A$8:$A2326, MATCH(0,COUNTIF($D$1:D327,ExcValue!$A$8:$A2326), 0)),"")</f>
        <v/>
      </c>
      <c r="E328" s="207" t="str">
        <f>IFERROR(VLOOKUP(D328,ExcValue!A334:C2326,3,FALSE),"")</f>
        <v/>
      </c>
      <c r="F328" s="209" t="str">
        <f t="array" ref="F328">IFERROR(IF(D328="","",INDEX(ExcValue!$I$8:$I$2000, MATCH(D328&amp;23,ExcValue!$A$8:$A$2000&amp;ExcValue!$H$8:$H$2000,0))),"")</f>
        <v/>
      </c>
      <c r="G328" s="210" t="str">
        <f t="shared" si="20"/>
        <v/>
      </c>
      <c r="H328" s="209" t="str">
        <f t="array" ref="H328">IFERROR(IF(D328="","",INDEX(ExcValue!$I$8:$I$2000, MATCH(D328&amp;24,ExcValue!$A$8:$A$2000&amp;ExcValue!$H$8:$H$2000,0))),"")</f>
        <v/>
      </c>
      <c r="I328" s="210" t="str">
        <f t="shared" si="21"/>
        <v/>
      </c>
      <c r="J328" s="209" t="str">
        <f t="array" ref="J328">IFERROR(IF(D328="","",INDEX(ExcValue!$I$8:$I$2000, MATCH(D328&amp;74,ExcValue!$A$8:$A$2000&amp;ExcValue!$H$8:$H$2000,0))),"")</f>
        <v/>
      </c>
      <c r="K328" s="210" t="str">
        <f t="shared" si="22"/>
        <v/>
      </c>
      <c r="L328" s="209" t="str">
        <f t="array" ref="L328">IFERROR(IF(D328="","",INDEX(ExcValue!$I$8:$I$2000, MATCH(D328&amp;54,ExcValue!$A$8:$A$2000&amp;ExcValue!$H$8:$H$2000,0))),"")</f>
        <v/>
      </c>
      <c r="M328" s="210" t="str">
        <f t="shared" si="23"/>
        <v/>
      </c>
      <c r="O328" s="207" t="str">
        <f>IF(ISNUMBER(PT_ExcValue!A328),PT_ExcValue!A328,"")</f>
        <v/>
      </c>
      <c r="P328" s="207" t="str">
        <f>IF(PT_ExcValue!C328=0,"",PT_ExcValue!B328/PT_ExcValue!C328)</f>
        <v/>
      </c>
      <c r="Q328" s="207" t="str">
        <f>IF(PT_ExcValue!E328=0,"",PT_ExcValue!D328/PT_ExcValue!E328)</f>
        <v/>
      </c>
      <c r="R328" s="207" t="str">
        <f>IF(PT_ExcValue!G328=0,"",PT_ExcValue!F328/PT_ExcValue!G328)</f>
        <v/>
      </c>
      <c r="S328" s="207" t="str">
        <f>IF(PT_ExcValue!I328=0,"",PT_ExcValue!H328/PT_ExcValue!I328)</f>
        <v/>
      </c>
    </row>
    <row r="329" spans="4:19" x14ac:dyDescent="0.25">
      <c r="D329" s="209" t="str">
        <f t="array" ref="D329">IFERROR(INDEX(ExcValue!$A$8:$A2327, MATCH(0,COUNTIF($D$1:D328,ExcValue!$A$8:$A2327), 0)),"")</f>
        <v/>
      </c>
      <c r="E329" s="207" t="str">
        <f>IFERROR(VLOOKUP(D329,ExcValue!A335:C2327,3,FALSE),"")</f>
        <v/>
      </c>
      <c r="F329" s="209" t="str">
        <f t="array" ref="F329">IFERROR(IF(D329="","",INDEX(ExcValue!$I$8:$I$2000, MATCH(D329&amp;23,ExcValue!$A$8:$A$2000&amp;ExcValue!$H$8:$H$2000,0))),"")</f>
        <v/>
      </c>
      <c r="G329" s="210" t="str">
        <f t="shared" si="20"/>
        <v/>
      </c>
      <c r="H329" s="209" t="str">
        <f t="array" ref="H329">IFERROR(IF(D329="","",INDEX(ExcValue!$I$8:$I$2000, MATCH(D329&amp;24,ExcValue!$A$8:$A$2000&amp;ExcValue!$H$8:$H$2000,0))),"")</f>
        <v/>
      </c>
      <c r="I329" s="210" t="str">
        <f t="shared" si="21"/>
        <v/>
      </c>
      <c r="J329" s="209" t="str">
        <f t="array" ref="J329">IFERROR(IF(D329="","",INDEX(ExcValue!$I$8:$I$2000, MATCH(D329&amp;74,ExcValue!$A$8:$A$2000&amp;ExcValue!$H$8:$H$2000,0))),"")</f>
        <v/>
      </c>
      <c r="K329" s="210" t="str">
        <f t="shared" si="22"/>
        <v/>
      </c>
      <c r="L329" s="209" t="str">
        <f t="array" ref="L329">IFERROR(IF(D329="","",INDEX(ExcValue!$I$8:$I$2000, MATCH(D329&amp;54,ExcValue!$A$8:$A$2000&amp;ExcValue!$H$8:$H$2000,0))),"")</f>
        <v/>
      </c>
      <c r="M329" s="210" t="str">
        <f t="shared" si="23"/>
        <v/>
      </c>
      <c r="O329" s="207" t="str">
        <f>IF(ISNUMBER(PT_ExcValue!A329),PT_ExcValue!A329,"")</f>
        <v/>
      </c>
      <c r="P329" s="207" t="str">
        <f>IF(PT_ExcValue!C329=0,"",PT_ExcValue!B329/PT_ExcValue!C329)</f>
        <v/>
      </c>
      <c r="Q329" s="207" t="str">
        <f>IF(PT_ExcValue!E329=0,"",PT_ExcValue!D329/PT_ExcValue!E329)</f>
        <v/>
      </c>
      <c r="R329" s="207" t="str">
        <f>IF(PT_ExcValue!G329=0,"",PT_ExcValue!F329/PT_ExcValue!G329)</f>
        <v/>
      </c>
      <c r="S329" s="207" t="str">
        <f>IF(PT_ExcValue!I329=0,"",PT_ExcValue!H329/PT_ExcValue!I329)</f>
        <v/>
      </c>
    </row>
    <row r="330" spans="4:19" x14ac:dyDescent="0.25">
      <c r="D330" s="209" t="str">
        <f t="array" ref="D330">IFERROR(INDEX(ExcValue!$A$8:$A2328, MATCH(0,COUNTIF($D$1:D329,ExcValue!$A$8:$A2328), 0)),"")</f>
        <v/>
      </c>
      <c r="E330" s="207" t="str">
        <f>IFERROR(VLOOKUP(D330,ExcValue!A336:C2328,3,FALSE),"")</f>
        <v/>
      </c>
      <c r="F330" s="209" t="str">
        <f t="array" ref="F330">IFERROR(IF(D330="","",INDEX(ExcValue!$I$8:$I$2000, MATCH(D330&amp;23,ExcValue!$A$8:$A$2000&amp;ExcValue!$H$8:$H$2000,0))),"")</f>
        <v/>
      </c>
      <c r="G330" s="210" t="str">
        <f t="shared" si="20"/>
        <v/>
      </c>
      <c r="H330" s="209" t="str">
        <f t="array" ref="H330">IFERROR(IF(D330="","",INDEX(ExcValue!$I$8:$I$2000, MATCH(D330&amp;24,ExcValue!$A$8:$A$2000&amp;ExcValue!$H$8:$H$2000,0))),"")</f>
        <v/>
      </c>
      <c r="I330" s="210" t="str">
        <f t="shared" si="21"/>
        <v/>
      </c>
      <c r="J330" s="209" t="str">
        <f t="array" ref="J330">IFERROR(IF(D330="","",INDEX(ExcValue!$I$8:$I$2000, MATCH(D330&amp;74,ExcValue!$A$8:$A$2000&amp;ExcValue!$H$8:$H$2000,0))),"")</f>
        <v/>
      </c>
      <c r="K330" s="210" t="str">
        <f t="shared" si="22"/>
        <v/>
      </c>
      <c r="L330" s="209" t="str">
        <f t="array" ref="L330">IFERROR(IF(D330="","",INDEX(ExcValue!$I$8:$I$2000, MATCH(D330&amp;54,ExcValue!$A$8:$A$2000&amp;ExcValue!$H$8:$H$2000,0))),"")</f>
        <v/>
      </c>
      <c r="M330" s="210" t="str">
        <f t="shared" si="23"/>
        <v/>
      </c>
      <c r="O330" s="207" t="str">
        <f>IF(ISNUMBER(PT_ExcValue!A330),PT_ExcValue!A330,"")</f>
        <v/>
      </c>
      <c r="P330" s="207" t="str">
        <f>IF(PT_ExcValue!C330=0,"",PT_ExcValue!B330/PT_ExcValue!C330)</f>
        <v/>
      </c>
      <c r="Q330" s="207" t="str">
        <f>IF(PT_ExcValue!E330=0,"",PT_ExcValue!D330/PT_ExcValue!E330)</f>
        <v/>
      </c>
      <c r="R330" s="207" t="str">
        <f>IF(PT_ExcValue!G330=0,"",PT_ExcValue!F330/PT_ExcValue!G330)</f>
        <v/>
      </c>
      <c r="S330" s="207" t="str">
        <f>IF(PT_ExcValue!I330=0,"",PT_ExcValue!H330/PT_ExcValue!I330)</f>
        <v/>
      </c>
    </row>
    <row r="331" spans="4:19" x14ac:dyDescent="0.25">
      <c r="D331" s="209" t="str">
        <f t="array" ref="D331">IFERROR(INDEX(ExcValue!$A$8:$A2329, MATCH(0,COUNTIF($D$1:D330,ExcValue!$A$8:$A2329), 0)),"")</f>
        <v/>
      </c>
      <c r="E331" s="207" t="str">
        <f>IFERROR(VLOOKUP(D331,ExcValue!A337:C2329,3,FALSE),"")</f>
        <v/>
      </c>
      <c r="F331" s="209" t="str">
        <f t="array" ref="F331">IFERROR(IF(D331="","",INDEX(ExcValue!$I$8:$I$2000, MATCH(D331&amp;23,ExcValue!$A$8:$A$2000&amp;ExcValue!$H$8:$H$2000,0))),"")</f>
        <v/>
      </c>
      <c r="G331" s="210" t="str">
        <f t="shared" si="20"/>
        <v/>
      </c>
      <c r="H331" s="209" t="str">
        <f t="array" ref="H331">IFERROR(IF(D331="","",INDEX(ExcValue!$I$8:$I$2000, MATCH(D331&amp;24,ExcValue!$A$8:$A$2000&amp;ExcValue!$H$8:$H$2000,0))),"")</f>
        <v/>
      </c>
      <c r="I331" s="210" t="str">
        <f t="shared" si="21"/>
        <v/>
      </c>
      <c r="J331" s="209" t="str">
        <f t="array" ref="J331">IFERROR(IF(D331="","",INDEX(ExcValue!$I$8:$I$2000, MATCH(D331&amp;74,ExcValue!$A$8:$A$2000&amp;ExcValue!$H$8:$H$2000,0))),"")</f>
        <v/>
      </c>
      <c r="K331" s="210" t="str">
        <f t="shared" si="22"/>
        <v/>
      </c>
      <c r="L331" s="209" t="str">
        <f t="array" ref="L331">IFERROR(IF(D331="","",INDEX(ExcValue!$I$8:$I$2000, MATCH(D331&amp;54,ExcValue!$A$8:$A$2000&amp;ExcValue!$H$8:$H$2000,0))),"")</f>
        <v/>
      </c>
      <c r="M331" s="210" t="str">
        <f t="shared" si="23"/>
        <v/>
      </c>
      <c r="O331" s="207" t="str">
        <f>IF(ISNUMBER(PT_ExcValue!A331),PT_ExcValue!A331,"")</f>
        <v/>
      </c>
      <c r="P331" s="207" t="str">
        <f>IF(PT_ExcValue!C331=0,"",PT_ExcValue!B331/PT_ExcValue!C331)</f>
        <v/>
      </c>
      <c r="Q331" s="207" t="str">
        <f>IF(PT_ExcValue!E331=0,"",PT_ExcValue!D331/PT_ExcValue!E331)</f>
        <v/>
      </c>
      <c r="R331" s="207" t="str">
        <f>IF(PT_ExcValue!G331=0,"",PT_ExcValue!F331/PT_ExcValue!G331)</f>
        <v/>
      </c>
      <c r="S331" s="207" t="str">
        <f>IF(PT_ExcValue!I331=0,"",PT_ExcValue!H331/PT_ExcValue!I331)</f>
        <v/>
      </c>
    </row>
    <row r="332" spans="4:19" x14ac:dyDescent="0.25">
      <c r="D332" s="209" t="str">
        <f t="array" ref="D332">IFERROR(INDEX(ExcValue!$A$8:$A2330, MATCH(0,COUNTIF($D$1:D331,ExcValue!$A$8:$A2330), 0)),"")</f>
        <v/>
      </c>
      <c r="E332" s="207" t="str">
        <f>IFERROR(VLOOKUP(D332,ExcValue!A338:C2330,3,FALSE),"")</f>
        <v/>
      </c>
      <c r="F332" s="209" t="str">
        <f t="array" ref="F332">IFERROR(IF(D332="","",INDEX(ExcValue!$I$8:$I$2000, MATCH(D332&amp;23,ExcValue!$A$8:$A$2000&amp;ExcValue!$H$8:$H$2000,0))),"")</f>
        <v/>
      </c>
      <c r="G332" s="210" t="str">
        <f t="shared" si="20"/>
        <v/>
      </c>
      <c r="H332" s="209" t="str">
        <f t="array" ref="H332">IFERROR(IF(D332="","",INDEX(ExcValue!$I$8:$I$2000, MATCH(D332&amp;24,ExcValue!$A$8:$A$2000&amp;ExcValue!$H$8:$H$2000,0))),"")</f>
        <v/>
      </c>
      <c r="I332" s="210" t="str">
        <f t="shared" si="21"/>
        <v/>
      </c>
      <c r="J332" s="209" t="str">
        <f t="array" ref="J332">IFERROR(IF(D332="","",INDEX(ExcValue!$I$8:$I$2000, MATCH(D332&amp;74,ExcValue!$A$8:$A$2000&amp;ExcValue!$H$8:$H$2000,0))),"")</f>
        <v/>
      </c>
      <c r="K332" s="210" t="str">
        <f t="shared" si="22"/>
        <v/>
      </c>
      <c r="L332" s="209" t="str">
        <f t="array" ref="L332">IFERROR(IF(D332="","",INDEX(ExcValue!$I$8:$I$2000, MATCH(D332&amp;54,ExcValue!$A$8:$A$2000&amp;ExcValue!$H$8:$H$2000,0))),"")</f>
        <v/>
      </c>
      <c r="M332" s="210" t="str">
        <f t="shared" si="23"/>
        <v/>
      </c>
      <c r="O332" s="207" t="str">
        <f>IF(ISNUMBER(PT_ExcValue!A332),PT_ExcValue!A332,"")</f>
        <v/>
      </c>
      <c r="P332" s="207" t="str">
        <f>IF(PT_ExcValue!C332=0,"",PT_ExcValue!B332/PT_ExcValue!C332)</f>
        <v/>
      </c>
      <c r="Q332" s="207" t="str">
        <f>IF(PT_ExcValue!E332=0,"",PT_ExcValue!D332/PT_ExcValue!E332)</f>
        <v/>
      </c>
      <c r="R332" s="207" t="str">
        <f>IF(PT_ExcValue!G332=0,"",PT_ExcValue!F332/PT_ExcValue!G332)</f>
        <v/>
      </c>
      <c r="S332" s="207" t="str">
        <f>IF(PT_ExcValue!I332=0,"",PT_ExcValue!H332/PT_ExcValue!I332)</f>
        <v/>
      </c>
    </row>
    <row r="333" spans="4:19" x14ac:dyDescent="0.25">
      <c r="D333" s="209" t="str">
        <f t="array" ref="D333">IFERROR(INDEX(ExcValue!$A$8:$A2331, MATCH(0,COUNTIF($D$1:D332,ExcValue!$A$8:$A2331), 0)),"")</f>
        <v/>
      </c>
      <c r="E333" s="207" t="str">
        <f>IFERROR(VLOOKUP(D333,ExcValue!A339:C2331,3,FALSE),"")</f>
        <v/>
      </c>
      <c r="F333" s="209" t="str">
        <f t="array" ref="F333">IFERROR(IF(D333="","",INDEX(ExcValue!$I$8:$I$2000, MATCH(D333&amp;23,ExcValue!$A$8:$A$2000&amp;ExcValue!$H$8:$H$2000,0))),"")</f>
        <v/>
      </c>
      <c r="G333" s="210" t="str">
        <f t="shared" si="20"/>
        <v/>
      </c>
      <c r="H333" s="209" t="str">
        <f t="array" ref="H333">IFERROR(IF(D333="","",INDEX(ExcValue!$I$8:$I$2000, MATCH(D333&amp;24,ExcValue!$A$8:$A$2000&amp;ExcValue!$H$8:$H$2000,0))),"")</f>
        <v/>
      </c>
      <c r="I333" s="210" t="str">
        <f t="shared" si="21"/>
        <v/>
      </c>
      <c r="J333" s="209" t="str">
        <f t="array" ref="J333">IFERROR(IF(D333="","",INDEX(ExcValue!$I$8:$I$2000, MATCH(D333&amp;74,ExcValue!$A$8:$A$2000&amp;ExcValue!$H$8:$H$2000,0))),"")</f>
        <v/>
      </c>
      <c r="K333" s="210" t="str">
        <f t="shared" si="22"/>
        <v/>
      </c>
      <c r="L333" s="209" t="str">
        <f t="array" ref="L333">IFERROR(IF(D333="","",INDEX(ExcValue!$I$8:$I$2000, MATCH(D333&amp;54,ExcValue!$A$8:$A$2000&amp;ExcValue!$H$8:$H$2000,0))),"")</f>
        <v/>
      </c>
      <c r="M333" s="210" t="str">
        <f t="shared" si="23"/>
        <v/>
      </c>
      <c r="O333" s="207" t="str">
        <f>IF(ISNUMBER(PT_ExcValue!A333),PT_ExcValue!A333,"")</f>
        <v/>
      </c>
      <c r="P333" s="207" t="str">
        <f>IF(PT_ExcValue!C333=0,"",PT_ExcValue!B333/PT_ExcValue!C333)</f>
        <v/>
      </c>
      <c r="Q333" s="207" t="str">
        <f>IF(PT_ExcValue!E333=0,"",PT_ExcValue!D333/PT_ExcValue!E333)</f>
        <v/>
      </c>
      <c r="R333" s="207" t="str">
        <f>IF(PT_ExcValue!G333=0,"",PT_ExcValue!F333/PT_ExcValue!G333)</f>
        <v/>
      </c>
      <c r="S333" s="207" t="str">
        <f>IF(PT_ExcValue!I333=0,"",PT_ExcValue!H333/PT_ExcValue!I333)</f>
        <v/>
      </c>
    </row>
    <row r="334" spans="4:19" x14ac:dyDescent="0.25">
      <c r="D334" s="209" t="str">
        <f t="array" ref="D334">IFERROR(INDEX(ExcValue!$A$8:$A2332, MATCH(0,COUNTIF($D$1:D333,ExcValue!$A$8:$A2332), 0)),"")</f>
        <v/>
      </c>
      <c r="E334" s="207" t="str">
        <f>IFERROR(VLOOKUP(D334,ExcValue!A340:C2332,3,FALSE),"")</f>
        <v/>
      </c>
      <c r="F334" s="209" t="str">
        <f t="array" ref="F334">IFERROR(IF(D334="","",INDEX(ExcValue!$I$8:$I$2000, MATCH(D334&amp;23,ExcValue!$A$8:$A$2000&amp;ExcValue!$H$8:$H$2000,0))),"")</f>
        <v/>
      </c>
      <c r="G334" s="210" t="str">
        <f t="shared" si="20"/>
        <v/>
      </c>
      <c r="H334" s="209" t="str">
        <f t="array" ref="H334">IFERROR(IF(D334="","",INDEX(ExcValue!$I$8:$I$2000, MATCH(D334&amp;24,ExcValue!$A$8:$A$2000&amp;ExcValue!$H$8:$H$2000,0))),"")</f>
        <v/>
      </c>
      <c r="I334" s="210" t="str">
        <f t="shared" si="21"/>
        <v/>
      </c>
      <c r="J334" s="209" t="str">
        <f t="array" ref="J334">IFERROR(IF(D334="","",INDEX(ExcValue!$I$8:$I$2000, MATCH(D334&amp;74,ExcValue!$A$8:$A$2000&amp;ExcValue!$H$8:$H$2000,0))),"")</f>
        <v/>
      </c>
      <c r="K334" s="210" t="str">
        <f t="shared" si="22"/>
        <v/>
      </c>
      <c r="L334" s="209" t="str">
        <f t="array" ref="L334">IFERROR(IF(D334="","",INDEX(ExcValue!$I$8:$I$2000, MATCH(D334&amp;54,ExcValue!$A$8:$A$2000&amp;ExcValue!$H$8:$H$2000,0))),"")</f>
        <v/>
      </c>
      <c r="M334" s="210" t="str">
        <f t="shared" si="23"/>
        <v/>
      </c>
      <c r="O334" s="207" t="str">
        <f>IF(ISNUMBER(PT_ExcValue!A334),PT_ExcValue!A334,"")</f>
        <v/>
      </c>
      <c r="P334" s="207" t="str">
        <f>IF(PT_ExcValue!C334=0,"",PT_ExcValue!B334/PT_ExcValue!C334)</f>
        <v/>
      </c>
      <c r="Q334" s="207" t="str">
        <f>IF(PT_ExcValue!E334=0,"",PT_ExcValue!D334/PT_ExcValue!E334)</f>
        <v/>
      </c>
      <c r="R334" s="207" t="str">
        <f>IF(PT_ExcValue!G334=0,"",PT_ExcValue!F334/PT_ExcValue!G334)</f>
        <v/>
      </c>
      <c r="S334" s="207" t="str">
        <f>IF(PT_ExcValue!I334=0,"",PT_ExcValue!H334/PT_ExcValue!I334)</f>
        <v/>
      </c>
    </row>
    <row r="335" spans="4:19" x14ac:dyDescent="0.25">
      <c r="D335" s="209" t="str">
        <f t="array" ref="D335">IFERROR(INDEX(ExcValue!$A$8:$A2333, MATCH(0,COUNTIF($D$1:D334,ExcValue!$A$8:$A2333), 0)),"")</f>
        <v/>
      </c>
      <c r="E335" s="207" t="str">
        <f>IFERROR(VLOOKUP(D335,ExcValue!A341:C2333,3,FALSE),"")</f>
        <v/>
      </c>
      <c r="F335" s="209" t="str">
        <f t="array" ref="F335">IFERROR(IF(D335="","",INDEX(ExcValue!$I$8:$I$2000, MATCH(D335&amp;23,ExcValue!$A$8:$A$2000&amp;ExcValue!$H$8:$H$2000,0))),"")</f>
        <v/>
      </c>
      <c r="G335" s="210" t="str">
        <f t="shared" si="20"/>
        <v/>
      </c>
      <c r="H335" s="209" t="str">
        <f t="array" ref="H335">IFERROR(IF(D335="","",INDEX(ExcValue!$I$8:$I$2000, MATCH(D335&amp;24,ExcValue!$A$8:$A$2000&amp;ExcValue!$H$8:$H$2000,0))),"")</f>
        <v/>
      </c>
      <c r="I335" s="210" t="str">
        <f t="shared" si="21"/>
        <v/>
      </c>
      <c r="J335" s="209" t="str">
        <f t="array" ref="J335">IFERROR(IF(D335="","",INDEX(ExcValue!$I$8:$I$2000, MATCH(D335&amp;74,ExcValue!$A$8:$A$2000&amp;ExcValue!$H$8:$H$2000,0))),"")</f>
        <v/>
      </c>
      <c r="K335" s="210" t="str">
        <f t="shared" si="22"/>
        <v/>
      </c>
      <c r="L335" s="209" t="str">
        <f t="array" ref="L335">IFERROR(IF(D335="","",INDEX(ExcValue!$I$8:$I$2000, MATCH(D335&amp;54,ExcValue!$A$8:$A$2000&amp;ExcValue!$H$8:$H$2000,0))),"")</f>
        <v/>
      </c>
      <c r="M335" s="210" t="str">
        <f t="shared" si="23"/>
        <v/>
      </c>
      <c r="O335" s="207" t="str">
        <f>IF(ISNUMBER(PT_ExcValue!A335),PT_ExcValue!A335,"")</f>
        <v/>
      </c>
      <c r="P335" s="207" t="str">
        <f>IF(PT_ExcValue!C335=0,"",PT_ExcValue!B335/PT_ExcValue!C335)</f>
        <v/>
      </c>
      <c r="Q335" s="207" t="str">
        <f>IF(PT_ExcValue!E335=0,"",PT_ExcValue!D335/PT_ExcValue!E335)</f>
        <v/>
      </c>
      <c r="R335" s="207" t="str">
        <f>IF(PT_ExcValue!G335=0,"",PT_ExcValue!F335/PT_ExcValue!G335)</f>
        <v/>
      </c>
      <c r="S335" s="207" t="str">
        <f>IF(PT_ExcValue!I335=0,"",PT_ExcValue!H335/PT_ExcValue!I335)</f>
        <v/>
      </c>
    </row>
    <row r="336" spans="4:19" x14ac:dyDescent="0.25">
      <c r="D336" s="209" t="str">
        <f t="array" ref="D336">IFERROR(INDEX(ExcValue!$A$8:$A2334, MATCH(0,COUNTIF($D$1:D335,ExcValue!$A$8:$A2334), 0)),"")</f>
        <v/>
      </c>
      <c r="E336" s="207" t="str">
        <f>IFERROR(VLOOKUP(D336,ExcValue!A342:C2334,3,FALSE),"")</f>
        <v/>
      </c>
      <c r="F336" s="209" t="str">
        <f t="array" ref="F336">IFERROR(IF(D336="","",INDEX(ExcValue!$I$8:$I$2000, MATCH(D336&amp;23,ExcValue!$A$8:$A$2000&amp;ExcValue!$H$8:$H$2000,0))),"")</f>
        <v/>
      </c>
      <c r="G336" s="210" t="str">
        <f t="shared" si="20"/>
        <v/>
      </c>
      <c r="H336" s="209" t="str">
        <f t="array" ref="H336">IFERROR(IF(D336="","",INDEX(ExcValue!$I$8:$I$2000, MATCH(D336&amp;24,ExcValue!$A$8:$A$2000&amp;ExcValue!$H$8:$H$2000,0))),"")</f>
        <v/>
      </c>
      <c r="I336" s="210" t="str">
        <f t="shared" si="21"/>
        <v/>
      </c>
      <c r="J336" s="209" t="str">
        <f t="array" ref="J336">IFERROR(IF(D336="","",INDEX(ExcValue!$I$8:$I$2000, MATCH(D336&amp;74,ExcValue!$A$8:$A$2000&amp;ExcValue!$H$8:$H$2000,0))),"")</f>
        <v/>
      </c>
      <c r="K336" s="210" t="str">
        <f t="shared" si="22"/>
        <v/>
      </c>
      <c r="L336" s="209" t="str">
        <f t="array" ref="L336">IFERROR(IF(D336="","",INDEX(ExcValue!$I$8:$I$2000, MATCH(D336&amp;54,ExcValue!$A$8:$A$2000&amp;ExcValue!$H$8:$H$2000,0))),"")</f>
        <v/>
      </c>
      <c r="M336" s="210" t="str">
        <f t="shared" si="23"/>
        <v/>
      </c>
      <c r="O336" s="207" t="str">
        <f>IF(ISNUMBER(PT_ExcValue!A336),PT_ExcValue!A336,"")</f>
        <v/>
      </c>
      <c r="P336" s="207" t="str">
        <f>IF(PT_ExcValue!C336=0,"",PT_ExcValue!B336/PT_ExcValue!C336)</f>
        <v/>
      </c>
      <c r="Q336" s="207" t="str">
        <f>IF(PT_ExcValue!E336=0,"",PT_ExcValue!D336/PT_ExcValue!E336)</f>
        <v/>
      </c>
      <c r="R336" s="207" t="str">
        <f>IF(PT_ExcValue!G336=0,"",PT_ExcValue!F336/PT_ExcValue!G336)</f>
        <v/>
      </c>
      <c r="S336" s="207" t="str">
        <f>IF(PT_ExcValue!I336=0,"",PT_ExcValue!H336/PT_ExcValue!I336)</f>
        <v/>
      </c>
    </row>
    <row r="337" spans="4:19" x14ac:dyDescent="0.25">
      <c r="D337" s="209" t="str">
        <f t="array" ref="D337">IFERROR(INDEX(ExcValue!$A$8:$A2335, MATCH(0,COUNTIF($D$1:D336,ExcValue!$A$8:$A2335), 0)),"")</f>
        <v/>
      </c>
      <c r="E337" s="207" t="str">
        <f>IFERROR(VLOOKUP(D337,ExcValue!A343:C2335,3,FALSE),"")</f>
        <v/>
      </c>
      <c r="F337" s="209" t="str">
        <f t="array" ref="F337">IFERROR(IF(D337="","",INDEX(ExcValue!$I$8:$I$2000, MATCH(D337&amp;23,ExcValue!$A$8:$A$2000&amp;ExcValue!$H$8:$H$2000,0))),"")</f>
        <v/>
      </c>
      <c r="G337" s="210" t="str">
        <f t="shared" si="20"/>
        <v/>
      </c>
      <c r="H337" s="209" t="str">
        <f t="array" ref="H337">IFERROR(IF(D337="","",INDEX(ExcValue!$I$8:$I$2000, MATCH(D337&amp;24,ExcValue!$A$8:$A$2000&amp;ExcValue!$H$8:$H$2000,0))),"")</f>
        <v/>
      </c>
      <c r="I337" s="210" t="str">
        <f t="shared" si="21"/>
        <v/>
      </c>
      <c r="J337" s="209" t="str">
        <f t="array" ref="J337">IFERROR(IF(D337="","",INDEX(ExcValue!$I$8:$I$2000, MATCH(D337&amp;74,ExcValue!$A$8:$A$2000&amp;ExcValue!$H$8:$H$2000,0))),"")</f>
        <v/>
      </c>
      <c r="K337" s="210" t="str">
        <f t="shared" si="22"/>
        <v/>
      </c>
      <c r="L337" s="209" t="str">
        <f t="array" ref="L337">IFERROR(IF(D337="","",INDEX(ExcValue!$I$8:$I$2000, MATCH(D337&amp;54,ExcValue!$A$8:$A$2000&amp;ExcValue!$H$8:$H$2000,0))),"")</f>
        <v/>
      </c>
      <c r="M337" s="210" t="str">
        <f t="shared" si="23"/>
        <v/>
      </c>
      <c r="O337" s="207" t="str">
        <f>IF(ISNUMBER(PT_ExcValue!A337),PT_ExcValue!A337,"")</f>
        <v/>
      </c>
      <c r="P337" s="207" t="str">
        <f>IF(PT_ExcValue!C337=0,"",PT_ExcValue!B337/PT_ExcValue!C337)</f>
        <v/>
      </c>
      <c r="Q337" s="207" t="str">
        <f>IF(PT_ExcValue!E337=0,"",PT_ExcValue!D337/PT_ExcValue!E337)</f>
        <v/>
      </c>
      <c r="R337" s="207" t="str">
        <f>IF(PT_ExcValue!G337=0,"",PT_ExcValue!F337/PT_ExcValue!G337)</f>
        <v/>
      </c>
      <c r="S337" s="207" t="str">
        <f>IF(PT_ExcValue!I337=0,"",PT_ExcValue!H337/PT_ExcValue!I337)</f>
        <v/>
      </c>
    </row>
    <row r="338" spans="4:19" x14ac:dyDescent="0.25">
      <c r="D338" s="209" t="str">
        <f t="array" ref="D338">IFERROR(INDEX(ExcValue!$A$8:$A2336, MATCH(0,COUNTIF($D$1:D337,ExcValue!$A$8:$A2336), 0)),"")</f>
        <v/>
      </c>
      <c r="E338" s="207" t="str">
        <f>IFERROR(VLOOKUP(D338,ExcValue!A344:C2336,3,FALSE),"")</f>
        <v/>
      </c>
      <c r="F338" s="209" t="str">
        <f t="array" ref="F338">IFERROR(IF(D338="","",INDEX(ExcValue!$I$8:$I$2000, MATCH(D338&amp;23,ExcValue!$A$8:$A$2000&amp;ExcValue!$H$8:$H$2000,0))),"")</f>
        <v/>
      </c>
      <c r="G338" s="210" t="str">
        <f t="shared" si="20"/>
        <v/>
      </c>
      <c r="H338" s="209" t="str">
        <f t="array" ref="H338">IFERROR(IF(D338="","",INDEX(ExcValue!$I$8:$I$2000, MATCH(D338&amp;24,ExcValue!$A$8:$A$2000&amp;ExcValue!$H$8:$H$2000,0))),"")</f>
        <v/>
      </c>
      <c r="I338" s="210" t="str">
        <f t="shared" si="21"/>
        <v/>
      </c>
      <c r="J338" s="209" t="str">
        <f t="array" ref="J338">IFERROR(IF(D338="","",INDEX(ExcValue!$I$8:$I$2000, MATCH(D338&amp;74,ExcValue!$A$8:$A$2000&amp;ExcValue!$H$8:$H$2000,0))),"")</f>
        <v/>
      </c>
      <c r="K338" s="210" t="str">
        <f t="shared" si="22"/>
        <v/>
      </c>
      <c r="L338" s="209" t="str">
        <f t="array" ref="L338">IFERROR(IF(D338="","",INDEX(ExcValue!$I$8:$I$2000, MATCH(D338&amp;54,ExcValue!$A$8:$A$2000&amp;ExcValue!$H$8:$H$2000,0))),"")</f>
        <v/>
      </c>
      <c r="M338" s="210" t="str">
        <f t="shared" si="23"/>
        <v/>
      </c>
      <c r="O338" s="207" t="str">
        <f>IF(ISNUMBER(PT_ExcValue!A338),PT_ExcValue!A338,"")</f>
        <v/>
      </c>
      <c r="P338" s="207" t="str">
        <f>IF(PT_ExcValue!C338=0,"",PT_ExcValue!B338/PT_ExcValue!C338)</f>
        <v/>
      </c>
      <c r="Q338" s="207" t="str">
        <f>IF(PT_ExcValue!E338=0,"",PT_ExcValue!D338/PT_ExcValue!E338)</f>
        <v/>
      </c>
      <c r="R338" s="207" t="str">
        <f>IF(PT_ExcValue!G338=0,"",PT_ExcValue!F338/PT_ExcValue!G338)</f>
        <v/>
      </c>
      <c r="S338" s="207" t="str">
        <f>IF(PT_ExcValue!I338=0,"",PT_ExcValue!H338/PT_ExcValue!I338)</f>
        <v/>
      </c>
    </row>
    <row r="339" spans="4:19" x14ac:dyDescent="0.25">
      <c r="D339" s="209" t="str">
        <f t="array" ref="D339">IFERROR(INDEX(ExcValue!$A$8:$A2337, MATCH(0,COUNTIF($D$1:D338,ExcValue!$A$8:$A2337), 0)),"")</f>
        <v/>
      </c>
      <c r="E339" s="207" t="str">
        <f>IFERROR(VLOOKUP(D339,ExcValue!A345:C2337,3,FALSE),"")</f>
        <v/>
      </c>
      <c r="F339" s="209" t="str">
        <f t="array" ref="F339">IFERROR(IF(D339="","",INDEX(ExcValue!$I$8:$I$2000, MATCH(D339&amp;23,ExcValue!$A$8:$A$2000&amp;ExcValue!$H$8:$H$2000,0))),"")</f>
        <v/>
      </c>
      <c r="G339" s="210" t="str">
        <f t="shared" si="20"/>
        <v/>
      </c>
      <c r="H339" s="209" t="str">
        <f t="array" ref="H339">IFERROR(IF(D339="","",INDEX(ExcValue!$I$8:$I$2000, MATCH(D339&amp;24,ExcValue!$A$8:$A$2000&amp;ExcValue!$H$8:$H$2000,0))),"")</f>
        <v/>
      </c>
      <c r="I339" s="210" t="str">
        <f t="shared" si="21"/>
        <v/>
      </c>
      <c r="J339" s="209" t="str">
        <f t="array" ref="J339">IFERROR(IF(D339="","",INDEX(ExcValue!$I$8:$I$2000, MATCH(D339&amp;74,ExcValue!$A$8:$A$2000&amp;ExcValue!$H$8:$H$2000,0))),"")</f>
        <v/>
      </c>
      <c r="K339" s="210" t="str">
        <f t="shared" si="22"/>
        <v/>
      </c>
      <c r="L339" s="209" t="str">
        <f t="array" ref="L339">IFERROR(IF(D339="","",INDEX(ExcValue!$I$8:$I$2000, MATCH(D339&amp;54,ExcValue!$A$8:$A$2000&amp;ExcValue!$H$8:$H$2000,0))),"")</f>
        <v/>
      </c>
      <c r="M339" s="210" t="str">
        <f t="shared" si="23"/>
        <v/>
      </c>
      <c r="O339" s="207" t="str">
        <f>IF(ISNUMBER(PT_ExcValue!A339),PT_ExcValue!A339,"")</f>
        <v/>
      </c>
      <c r="P339" s="207" t="str">
        <f>IF(PT_ExcValue!C339=0,"",PT_ExcValue!B339/PT_ExcValue!C339)</f>
        <v/>
      </c>
      <c r="Q339" s="207" t="str">
        <f>IF(PT_ExcValue!E339=0,"",PT_ExcValue!D339/PT_ExcValue!E339)</f>
        <v/>
      </c>
      <c r="R339" s="207" t="str">
        <f>IF(PT_ExcValue!G339=0,"",PT_ExcValue!F339/PT_ExcValue!G339)</f>
        <v/>
      </c>
      <c r="S339" s="207" t="str">
        <f>IF(PT_ExcValue!I339=0,"",PT_ExcValue!H339/PT_ExcValue!I339)</f>
        <v/>
      </c>
    </row>
    <row r="340" spans="4:19" x14ac:dyDescent="0.25">
      <c r="D340" s="209" t="str">
        <f t="array" ref="D340">IFERROR(INDEX(ExcValue!$A$8:$A2338, MATCH(0,COUNTIF($D$1:D339,ExcValue!$A$8:$A2338), 0)),"")</f>
        <v/>
      </c>
      <c r="E340" s="207" t="str">
        <f>IFERROR(VLOOKUP(D340,ExcValue!A346:C2338,3,FALSE),"")</f>
        <v/>
      </c>
      <c r="F340" s="209" t="str">
        <f t="array" ref="F340">IFERROR(IF(D340="","",INDEX(ExcValue!$I$8:$I$2000, MATCH(D340&amp;23,ExcValue!$A$8:$A$2000&amp;ExcValue!$H$8:$H$2000,0))),"")</f>
        <v/>
      </c>
      <c r="G340" s="210" t="str">
        <f t="shared" si="20"/>
        <v/>
      </c>
      <c r="H340" s="209" t="str">
        <f t="array" ref="H340">IFERROR(IF(D340="","",INDEX(ExcValue!$I$8:$I$2000, MATCH(D340&amp;24,ExcValue!$A$8:$A$2000&amp;ExcValue!$H$8:$H$2000,0))),"")</f>
        <v/>
      </c>
      <c r="I340" s="210" t="str">
        <f t="shared" si="21"/>
        <v/>
      </c>
      <c r="J340" s="209" t="str">
        <f t="array" ref="J340">IFERROR(IF(D340="","",INDEX(ExcValue!$I$8:$I$2000, MATCH(D340&amp;74,ExcValue!$A$8:$A$2000&amp;ExcValue!$H$8:$H$2000,0))),"")</f>
        <v/>
      </c>
      <c r="K340" s="210" t="str">
        <f t="shared" si="22"/>
        <v/>
      </c>
      <c r="L340" s="209" t="str">
        <f t="array" ref="L340">IFERROR(IF(D340="","",INDEX(ExcValue!$I$8:$I$2000, MATCH(D340&amp;54,ExcValue!$A$8:$A$2000&amp;ExcValue!$H$8:$H$2000,0))),"")</f>
        <v/>
      </c>
      <c r="M340" s="210" t="str">
        <f t="shared" si="23"/>
        <v/>
      </c>
      <c r="O340" s="207" t="str">
        <f>IF(ISNUMBER(PT_ExcValue!A340),PT_ExcValue!A340,"")</f>
        <v/>
      </c>
      <c r="P340" s="207" t="str">
        <f>IF(PT_ExcValue!C340=0,"",PT_ExcValue!B340/PT_ExcValue!C340)</f>
        <v/>
      </c>
      <c r="Q340" s="207" t="str">
        <f>IF(PT_ExcValue!E340=0,"",PT_ExcValue!D340/PT_ExcValue!E340)</f>
        <v/>
      </c>
      <c r="R340" s="207" t="str">
        <f>IF(PT_ExcValue!G340=0,"",PT_ExcValue!F340/PT_ExcValue!G340)</f>
        <v/>
      </c>
      <c r="S340" s="207" t="str">
        <f>IF(PT_ExcValue!I340=0,"",PT_ExcValue!H340/PT_ExcValue!I340)</f>
        <v/>
      </c>
    </row>
    <row r="341" spans="4:19" x14ac:dyDescent="0.25">
      <c r="D341" s="209" t="str">
        <f t="array" ref="D341">IFERROR(INDEX(ExcValue!$A$8:$A2339, MATCH(0,COUNTIF($D$1:D340,ExcValue!$A$8:$A2339), 0)),"")</f>
        <v/>
      </c>
      <c r="E341" s="207" t="str">
        <f>IFERROR(VLOOKUP(D341,ExcValue!A347:C2339,3,FALSE),"")</f>
        <v/>
      </c>
      <c r="F341" s="209" t="str">
        <f t="array" ref="F341">IFERROR(IF(D341="","",INDEX(ExcValue!$I$8:$I$2000, MATCH(D341&amp;23,ExcValue!$A$8:$A$2000&amp;ExcValue!$H$8:$H$2000,0))),"")</f>
        <v/>
      </c>
      <c r="G341" s="210" t="str">
        <f t="shared" si="20"/>
        <v/>
      </c>
      <c r="H341" s="209" t="str">
        <f t="array" ref="H341">IFERROR(IF(D341="","",INDEX(ExcValue!$I$8:$I$2000, MATCH(D341&amp;24,ExcValue!$A$8:$A$2000&amp;ExcValue!$H$8:$H$2000,0))),"")</f>
        <v/>
      </c>
      <c r="I341" s="210" t="str">
        <f t="shared" si="21"/>
        <v/>
      </c>
      <c r="J341" s="209" t="str">
        <f t="array" ref="J341">IFERROR(IF(D341="","",INDEX(ExcValue!$I$8:$I$2000, MATCH(D341&amp;74,ExcValue!$A$8:$A$2000&amp;ExcValue!$H$8:$H$2000,0))),"")</f>
        <v/>
      </c>
      <c r="K341" s="210" t="str">
        <f t="shared" si="22"/>
        <v/>
      </c>
      <c r="L341" s="209" t="str">
        <f t="array" ref="L341">IFERROR(IF(D341="","",INDEX(ExcValue!$I$8:$I$2000, MATCH(D341&amp;54,ExcValue!$A$8:$A$2000&amp;ExcValue!$H$8:$H$2000,0))),"")</f>
        <v/>
      </c>
      <c r="M341" s="210" t="str">
        <f t="shared" si="23"/>
        <v/>
      </c>
      <c r="O341" s="207" t="str">
        <f>IF(ISNUMBER(PT_ExcValue!A341),PT_ExcValue!A341,"")</f>
        <v/>
      </c>
      <c r="P341" s="207" t="str">
        <f>IF(PT_ExcValue!C341=0,"",PT_ExcValue!B341/PT_ExcValue!C341)</f>
        <v/>
      </c>
      <c r="Q341" s="207" t="str">
        <f>IF(PT_ExcValue!E341=0,"",PT_ExcValue!D341/PT_ExcValue!E341)</f>
        <v/>
      </c>
      <c r="R341" s="207" t="str">
        <f>IF(PT_ExcValue!G341=0,"",PT_ExcValue!F341/PT_ExcValue!G341)</f>
        <v/>
      </c>
      <c r="S341" s="207" t="str">
        <f>IF(PT_ExcValue!I341=0,"",PT_ExcValue!H341/PT_ExcValue!I341)</f>
        <v/>
      </c>
    </row>
    <row r="342" spans="4:19" x14ac:dyDescent="0.25">
      <c r="D342" s="209" t="str">
        <f t="array" ref="D342">IFERROR(INDEX(ExcValue!$A$8:$A2340, MATCH(0,COUNTIF($D$1:D341,ExcValue!$A$8:$A2340), 0)),"")</f>
        <v/>
      </c>
      <c r="E342" s="207" t="str">
        <f>IFERROR(VLOOKUP(D342,ExcValue!A348:C2340,3,FALSE),"")</f>
        <v/>
      </c>
      <c r="F342" s="209" t="str">
        <f t="array" ref="F342">IFERROR(IF(D342="","",INDEX(ExcValue!$I$8:$I$2000, MATCH(D342&amp;23,ExcValue!$A$8:$A$2000&amp;ExcValue!$H$8:$H$2000,0))),"")</f>
        <v/>
      </c>
      <c r="G342" s="210" t="str">
        <f t="shared" si="20"/>
        <v/>
      </c>
      <c r="H342" s="209" t="str">
        <f t="array" ref="H342">IFERROR(IF(D342="","",INDEX(ExcValue!$I$8:$I$2000, MATCH(D342&amp;24,ExcValue!$A$8:$A$2000&amp;ExcValue!$H$8:$H$2000,0))),"")</f>
        <v/>
      </c>
      <c r="I342" s="210" t="str">
        <f t="shared" si="21"/>
        <v/>
      </c>
      <c r="J342" s="209" t="str">
        <f t="array" ref="J342">IFERROR(IF(D342="","",INDEX(ExcValue!$I$8:$I$2000, MATCH(D342&amp;74,ExcValue!$A$8:$A$2000&amp;ExcValue!$H$8:$H$2000,0))),"")</f>
        <v/>
      </c>
      <c r="K342" s="210" t="str">
        <f t="shared" si="22"/>
        <v/>
      </c>
      <c r="L342" s="209" t="str">
        <f t="array" ref="L342">IFERROR(IF(D342="","",INDEX(ExcValue!$I$8:$I$2000, MATCH(D342&amp;54,ExcValue!$A$8:$A$2000&amp;ExcValue!$H$8:$H$2000,0))),"")</f>
        <v/>
      </c>
      <c r="M342" s="210" t="str">
        <f t="shared" si="23"/>
        <v/>
      </c>
      <c r="O342" s="207" t="str">
        <f>IF(ISNUMBER(PT_ExcValue!A342),PT_ExcValue!A342,"")</f>
        <v/>
      </c>
      <c r="P342" s="207" t="str">
        <f>IF(PT_ExcValue!C342=0,"",PT_ExcValue!B342/PT_ExcValue!C342)</f>
        <v/>
      </c>
      <c r="Q342" s="207" t="str">
        <f>IF(PT_ExcValue!E342=0,"",PT_ExcValue!D342/PT_ExcValue!E342)</f>
        <v/>
      </c>
      <c r="R342" s="207" t="str">
        <f>IF(PT_ExcValue!G342=0,"",PT_ExcValue!F342/PT_ExcValue!G342)</f>
        <v/>
      </c>
      <c r="S342" s="207" t="str">
        <f>IF(PT_ExcValue!I342=0,"",PT_ExcValue!H342/PT_ExcValue!I342)</f>
        <v/>
      </c>
    </row>
    <row r="343" spans="4:19" x14ac:dyDescent="0.25">
      <c r="D343" s="209" t="str">
        <f t="array" ref="D343">IFERROR(INDEX(ExcValue!$A$8:$A2341, MATCH(0,COUNTIF($D$1:D342,ExcValue!$A$8:$A2341), 0)),"")</f>
        <v/>
      </c>
      <c r="E343" s="207" t="str">
        <f>IFERROR(VLOOKUP(D343,ExcValue!A349:C2341,3,FALSE),"")</f>
        <v/>
      </c>
      <c r="F343" s="209" t="str">
        <f t="array" ref="F343">IFERROR(IF(D343="","",INDEX(ExcValue!$I$8:$I$2000, MATCH(D343&amp;23,ExcValue!$A$8:$A$2000&amp;ExcValue!$H$8:$H$2000,0))),"")</f>
        <v/>
      </c>
      <c r="G343" s="210" t="str">
        <f t="shared" si="20"/>
        <v/>
      </c>
      <c r="H343" s="209" t="str">
        <f t="array" ref="H343">IFERROR(IF(D343="","",INDEX(ExcValue!$I$8:$I$2000, MATCH(D343&amp;24,ExcValue!$A$8:$A$2000&amp;ExcValue!$H$8:$H$2000,0))),"")</f>
        <v/>
      </c>
      <c r="I343" s="210" t="str">
        <f t="shared" si="21"/>
        <v/>
      </c>
      <c r="J343" s="209" t="str">
        <f t="array" ref="J343">IFERROR(IF(D343="","",INDEX(ExcValue!$I$8:$I$2000, MATCH(D343&amp;74,ExcValue!$A$8:$A$2000&amp;ExcValue!$H$8:$H$2000,0))),"")</f>
        <v/>
      </c>
      <c r="K343" s="210" t="str">
        <f t="shared" si="22"/>
        <v/>
      </c>
      <c r="L343" s="209" t="str">
        <f t="array" ref="L343">IFERROR(IF(D343="","",INDEX(ExcValue!$I$8:$I$2000, MATCH(D343&amp;54,ExcValue!$A$8:$A$2000&amp;ExcValue!$H$8:$H$2000,0))),"")</f>
        <v/>
      </c>
      <c r="M343" s="210" t="str">
        <f t="shared" si="23"/>
        <v/>
      </c>
      <c r="O343" s="207" t="str">
        <f>IF(ISNUMBER(PT_ExcValue!A343),PT_ExcValue!A343,"")</f>
        <v/>
      </c>
      <c r="P343" s="207" t="str">
        <f>IF(PT_ExcValue!C343=0,"",PT_ExcValue!B343/PT_ExcValue!C343)</f>
        <v/>
      </c>
      <c r="Q343" s="207" t="str">
        <f>IF(PT_ExcValue!E343=0,"",PT_ExcValue!D343/PT_ExcValue!E343)</f>
        <v/>
      </c>
      <c r="R343" s="207" t="str">
        <f>IF(PT_ExcValue!G343=0,"",PT_ExcValue!F343/PT_ExcValue!G343)</f>
        <v/>
      </c>
      <c r="S343" s="207" t="str">
        <f>IF(PT_ExcValue!I343=0,"",PT_ExcValue!H343/PT_ExcValue!I343)</f>
        <v/>
      </c>
    </row>
    <row r="344" spans="4:19" x14ac:dyDescent="0.25">
      <c r="D344" s="209" t="str">
        <f t="array" ref="D344">IFERROR(INDEX(ExcValue!$A$8:$A2342, MATCH(0,COUNTIF($D$1:D343,ExcValue!$A$8:$A2342), 0)),"")</f>
        <v/>
      </c>
      <c r="E344" s="207" t="str">
        <f>IFERROR(VLOOKUP(D344,ExcValue!A350:C2342,3,FALSE),"")</f>
        <v/>
      </c>
      <c r="F344" s="209" t="str">
        <f t="array" ref="F344">IFERROR(IF(D344="","",INDEX(ExcValue!$I$8:$I$2000, MATCH(D344&amp;23,ExcValue!$A$8:$A$2000&amp;ExcValue!$H$8:$H$2000,0))),"")</f>
        <v/>
      </c>
      <c r="G344" s="210" t="str">
        <f t="shared" si="20"/>
        <v/>
      </c>
      <c r="H344" s="209" t="str">
        <f t="array" ref="H344">IFERROR(IF(D344="","",INDEX(ExcValue!$I$8:$I$2000, MATCH(D344&amp;24,ExcValue!$A$8:$A$2000&amp;ExcValue!$H$8:$H$2000,0))),"")</f>
        <v/>
      </c>
      <c r="I344" s="210" t="str">
        <f t="shared" si="21"/>
        <v/>
      </c>
      <c r="J344" s="209" t="str">
        <f t="array" ref="J344">IFERROR(IF(D344="","",INDEX(ExcValue!$I$8:$I$2000, MATCH(D344&amp;74,ExcValue!$A$8:$A$2000&amp;ExcValue!$H$8:$H$2000,0))),"")</f>
        <v/>
      </c>
      <c r="K344" s="210" t="str">
        <f t="shared" si="22"/>
        <v/>
      </c>
      <c r="L344" s="209" t="str">
        <f t="array" ref="L344">IFERROR(IF(D344="","",INDEX(ExcValue!$I$8:$I$2000, MATCH(D344&amp;54,ExcValue!$A$8:$A$2000&amp;ExcValue!$H$8:$H$2000,0))),"")</f>
        <v/>
      </c>
      <c r="M344" s="210" t="str">
        <f t="shared" si="23"/>
        <v/>
      </c>
      <c r="O344" s="207" t="str">
        <f>IF(ISNUMBER(PT_ExcValue!A344),PT_ExcValue!A344,"")</f>
        <v/>
      </c>
      <c r="P344" s="207" t="str">
        <f>IF(PT_ExcValue!C344=0,"",PT_ExcValue!B344/PT_ExcValue!C344)</f>
        <v/>
      </c>
      <c r="Q344" s="207" t="str">
        <f>IF(PT_ExcValue!E344=0,"",PT_ExcValue!D344/PT_ExcValue!E344)</f>
        <v/>
      </c>
      <c r="R344" s="207" t="str">
        <f>IF(PT_ExcValue!G344=0,"",PT_ExcValue!F344/PT_ExcValue!G344)</f>
        <v/>
      </c>
      <c r="S344" s="207" t="str">
        <f>IF(PT_ExcValue!I344=0,"",PT_ExcValue!H344/PT_ExcValue!I344)</f>
        <v/>
      </c>
    </row>
    <row r="345" spans="4:19" x14ac:dyDescent="0.25">
      <c r="D345" s="209" t="str">
        <f t="array" ref="D345">IFERROR(INDEX(ExcValue!$A$8:$A2343, MATCH(0,COUNTIF($D$1:D344,ExcValue!$A$8:$A2343), 0)),"")</f>
        <v/>
      </c>
      <c r="E345" s="207" t="str">
        <f>IFERROR(VLOOKUP(D345,ExcValue!A351:C2343,3,FALSE),"")</f>
        <v/>
      </c>
      <c r="F345" s="209" t="str">
        <f t="array" ref="F345">IFERROR(IF(D345="","",INDEX(ExcValue!$I$8:$I$2000, MATCH(D345&amp;23,ExcValue!$A$8:$A$2000&amp;ExcValue!$H$8:$H$2000,0))),"")</f>
        <v/>
      </c>
      <c r="G345" s="210" t="str">
        <f t="shared" si="20"/>
        <v/>
      </c>
      <c r="H345" s="209" t="str">
        <f t="array" ref="H345">IFERROR(IF(D345="","",INDEX(ExcValue!$I$8:$I$2000, MATCH(D345&amp;24,ExcValue!$A$8:$A$2000&amp;ExcValue!$H$8:$H$2000,0))),"")</f>
        <v/>
      </c>
      <c r="I345" s="210" t="str">
        <f t="shared" si="21"/>
        <v/>
      </c>
      <c r="J345" s="209" t="str">
        <f t="array" ref="J345">IFERROR(IF(D345="","",INDEX(ExcValue!$I$8:$I$2000, MATCH(D345&amp;74,ExcValue!$A$8:$A$2000&amp;ExcValue!$H$8:$H$2000,0))),"")</f>
        <v/>
      </c>
      <c r="K345" s="210" t="str">
        <f t="shared" si="22"/>
        <v/>
      </c>
      <c r="L345" s="209" t="str">
        <f t="array" ref="L345">IFERROR(IF(D345="","",INDEX(ExcValue!$I$8:$I$2000, MATCH(D345&amp;54,ExcValue!$A$8:$A$2000&amp;ExcValue!$H$8:$H$2000,0))),"")</f>
        <v/>
      </c>
      <c r="M345" s="210" t="str">
        <f t="shared" si="23"/>
        <v/>
      </c>
      <c r="O345" s="207" t="str">
        <f>IF(ISNUMBER(PT_ExcValue!A345),PT_ExcValue!A345,"")</f>
        <v/>
      </c>
      <c r="P345" s="207" t="str">
        <f>IF(PT_ExcValue!C345=0,"",PT_ExcValue!B345/PT_ExcValue!C345)</f>
        <v/>
      </c>
      <c r="Q345" s="207" t="str">
        <f>IF(PT_ExcValue!E345=0,"",PT_ExcValue!D345/PT_ExcValue!E345)</f>
        <v/>
      </c>
      <c r="R345" s="207" t="str">
        <f>IF(PT_ExcValue!G345=0,"",PT_ExcValue!F345/PT_ExcValue!G345)</f>
        <v/>
      </c>
      <c r="S345" s="207" t="str">
        <f>IF(PT_ExcValue!I345=0,"",PT_ExcValue!H345/PT_ExcValue!I345)</f>
        <v/>
      </c>
    </row>
    <row r="346" spans="4:19" x14ac:dyDescent="0.25">
      <c r="D346" s="209" t="str">
        <f t="array" ref="D346">IFERROR(INDEX(ExcValue!$A$8:$A2344, MATCH(0,COUNTIF($D$1:D345,ExcValue!$A$8:$A2344), 0)),"")</f>
        <v/>
      </c>
      <c r="E346" s="207" t="str">
        <f>IFERROR(VLOOKUP(D346,ExcValue!A352:C2344,3,FALSE),"")</f>
        <v/>
      </c>
      <c r="F346" s="209" t="str">
        <f t="array" ref="F346">IFERROR(IF(D346="","",INDEX(ExcValue!$I$8:$I$2000, MATCH(D346&amp;23,ExcValue!$A$8:$A$2000&amp;ExcValue!$H$8:$H$2000,0))),"")</f>
        <v/>
      </c>
      <c r="G346" s="210" t="str">
        <f t="shared" si="20"/>
        <v/>
      </c>
      <c r="H346" s="209" t="str">
        <f t="array" ref="H346">IFERROR(IF(D346="","",INDEX(ExcValue!$I$8:$I$2000, MATCH(D346&amp;24,ExcValue!$A$8:$A$2000&amp;ExcValue!$H$8:$H$2000,0))),"")</f>
        <v/>
      </c>
      <c r="I346" s="210" t="str">
        <f t="shared" si="21"/>
        <v/>
      </c>
      <c r="J346" s="209" t="str">
        <f t="array" ref="J346">IFERROR(IF(D346="","",INDEX(ExcValue!$I$8:$I$2000, MATCH(D346&amp;74,ExcValue!$A$8:$A$2000&amp;ExcValue!$H$8:$H$2000,0))),"")</f>
        <v/>
      </c>
      <c r="K346" s="210" t="str">
        <f t="shared" si="22"/>
        <v/>
      </c>
      <c r="L346" s="209" t="str">
        <f t="array" ref="L346">IFERROR(IF(D346="","",INDEX(ExcValue!$I$8:$I$2000, MATCH(D346&amp;54,ExcValue!$A$8:$A$2000&amp;ExcValue!$H$8:$H$2000,0))),"")</f>
        <v/>
      </c>
      <c r="M346" s="210" t="str">
        <f t="shared" si="23"/>
        <v/>
      </c>
      <c r="O346" s="207" t="str">
        <f>IF(ISNUMBER(PT_ExcValue!A346),PT_ExcValue!A346,"")</f>
        <v/>
      </c>
      <c r="P346" s="207" t="str">
        <f>IF(PT_ExcValue!C346=0,"",PT_ExcValue!B346/PT_ExcValue!C346)</f>
        <v/>
      </c>
      <c r="Q346" s="207" t="str">
        <f>IF(PT_ExcValue!E346=0,"",PT_ExcValue!D346/PT_ExcValue!E346)</f>
        <v/>
      </c>
      <c r="R346" s="207" t="str">
        <f>IF(PT_ExcValue!G346=0,"",PT_ExcValue!F346/PT_ExcValue!G346)</f>
        <v/>
      </c>
      <c r="S346" s="207" t="str">
        <f>IF(PT_ExcValue!I346=0,"",PT_ExcValue!H346/PT_ExcValue!I346)</f>
        <v/>
      </c>
    </row>
    <row r="347" spans="4:19" x14ac:dyDescent="0.25">
      <c r="D347" s="209" t="str">
        <f t="array" ref="D347">IFERROR(INDEX(ExcValue!$A$8:$A2345, MATCH(0,COUNTIF($D$1:D346,ExcValue!$A$8:$A2345), 0)),"")</f>
        <v/>
      </c>
      <c r="E347" s="207" t="str">
        <f>IFERROR(VLOOKUP(D347,ExcValue!A353:C2345,3,FALSE),"")</f>
        <v/>
      </c>
      <c r="F347" s="209" t="str">
        <f t="array" ref="F347">IFERROR(IF(D347="","",INDEX(ExcValue!$I$8:$I$2000, MATCH(D347&amp;23,ExcValue!$A$8:$A$2000&amp;ExcValue!$H$8:$H$2000,0))),"")</f>
        <v/>
      </c>
      <c r="G347" s="210" t="str">
        <f t="shared" si="20"/>
        <v/>
      </c>
      <c r="H347" s="209" t="str">
        <f t="array" ref="H347">IFERROR(IF(D347="","",INDEX(ExcValue!$I$8:$I$2000, MATCH(D347&amp;24,ExcValue!$A$8:$A$2000&amp;ExcValue!$H$8:$H$2000,0))),"")</f>
        <v/>
      </c>
      <c r="I347" s="210" t="str">
        <f t="shared" si="21"/>
        <v/>
      </c>
      <c r="J347" s="209" t="str">
        <f t="array" ref="J347">IFERROR(IF(D347="","",INDEX(ExcValue!$I$8:$I$2000, MATCH(D347&amp;74,ExcValue!$A$8:$A$2000&amp;ExcValue!$H$8:$H$2000,0))),"")</f>
        <v/>
      </c>
      <c r="K347" s="210" t="str">
        <f t="shared" si="22"/>
        <v/>
      </c>
      <c r="L347" s="209" t="str">
        <f t="array" ref="L347">IFERROR(IF(D347="","",INDEX(ExcValue!$I$8:$I$2000, MATCH(D347&amp;54,ExcValue!$A$8:$A$2000&amp;ExcValue!$H$8:$H$2000,0))),"")</f>
        <v/>
      </c>
      <c r="M347" s="210" t="str">
        <f t="shared" si="23"/>
        <v/>
      </c>
      <c r="O347" s="207" t="str">
        <f>IF(ISNUMBER(PT_ExcValue!A347),PT_ExcValue!A347,"")</f>
        <v/>
      </c>
      <c r="P347" s="207" t="str">
        <f>IF(PT_ExcValue!C347=0,"",PT_ExcValue!B347/PT_ExcValue!C347)</f>
        <v/>
      </c>
      <c r="Q347" s="207" t="str">
        <f>IF(PT_ExcValue!E347=0,"",PT_ExcValue!D347/PT_ExcValue!E347)</f>
        <v/>
      </c>
      <c r="R347" s="207" t="str">
        <f>IF(PT_ExcValue!G347=0,"",PT_ExcValue!F347/PT_ExcValue!G347)</f>
        <v/>
      </c>
      <c r="S347" s="207" t="str">
        <f>IF(PT_ExcValue!I347=0,"",PT_ExcValue!H347/PT_ExcValue!I347)</f>
        <v/>
      </c>
    </row>
    <row r="348" spans="4:19" x14ac:dyDescent="0.25">
      <c r="D348" s="209" t="str">
        <f t="array" ref="D348">IFERROR(INDEX(ExcValue!$A$8:$A2346, MATCH(0,COUNTIF($D$1:D347,ExcValue!$A$8:$A2346), 0)),"")</f>
        <v/>
      </c>
      <c r="E348" s="207" t="str">
        <f>IFERROR(VLOOKUP(D348,ExcValue!A354:C2346,3,FALSE),"")</f>
        <v/>
      </c>
      <c r="F348" s="209" t="str">
        <f t="array" ref="F348">IFERROR(IF(D348="","",INDEX(ExcValue!$I$8:$I$2000, MATCH(D348&amp;23,ExcValue!$A$8:$A$2000&amp;ExcValue!$H$8:$H$2000,0))),"")</f>
        <v/>
      </c>
      <c r="G348" s="210" t="str">
        <f t="shared" si="20"/>
        <v/>
      </c>
      <c r="H348" s="209" t="str">
        <f t="array" ref="H348">IFERROR(IF(D348="","",INDEX(ExcValue!$I$8:$I$2000, MATCH(D348&amp;24,ExcValue!$A$8:$A$2000&amp;ExcValue!$H$8:$H$2000,0))),"")</f>
        <v/>
      </c>
      <c r="I348" s="210" t="str">
        <f t="shared" si="21"/>
        <v/>
      </c>
      <c r="J348" s="209" t="str">
        <f t="array" ref="J348">IFERROR(IF(D348="","",INDEX(ExcValue!$I$8:$I$2000, MATCH(D348&amp;74,ExcValue!$A$8:$A$2000&amp;ExcValue!$H$8:$H$2000,0))),"")</f>
        <v/>
      </c>
      <c r="K348" s="210" t="str">
        <f t="shared" si="22"/>
        <v/>
      </c>
      <c r="L348" s="209" t="str">
        <f t="array" ref="L348">IFERROR(IF(D348="","",INDEX(ExcValue!$I$8:$I$2000, MATCH(D348&amp;54,ExcValue!$A$8:$A$2000&amp;ExcValue!$H$8:$H$2000,0))),"")</f>
        <v/>
      </c>
      <c r="M348" s="210" t="str">
        <f t="shared" si="23"/>
        <v/>
      </c>
      <c r="O348" s="207" t="str">
        <f>IF(ISNUMBER(PT_ExcValue!A348),PT_ExcValue!A348,"")</f>
        <v/>
      </c>
      <c r="P348" s="207" t="str">
        <f>IF(PT_ExcValue!C348=0,"",PT_ExcValue!B348/PT_ExcValue!C348)</f>
        <v/>
      </c>
      <c r="Q348" s="207" t="str">
        <f>IF(PT_ExcValue!E348=0,"",PT_ExcValue!D348/PT_ExcValue!E348)</f>
        <v/>
      </c>
      <c r="R348" s="207" t="str">
        <f>IF(PT_ExcValue!G348=0,"",PT_ExcValue!F348/PT_ExcValue!G348)</f>
        <v/>
      </c>
      <c r="S348" s="207" t="str">
        <f>IF(PT_ExcValue!I348=0,"",PT_ExcValue!H348/PT_ExcValue!I348)</f>
        <v/>
      </c>
    </row>
    <row r="349" spans="4:19" x14ac:dyDescent="0.25">
      <c r="D349" s="209" t="str">
        <f t="array" ref="D349">IFERROR(INDEX(ExcValue!$A$8:$A2347, MATCH(0,COUNTIF($D$1:D348,ExcValue!$A$8:$A2347), 0)),"")</f>
        <v/>
      </c>
      <c r="E349" s="207" t="str">
        <f>IFERROR(VLOOKUP(D349,ExcValue!A355:C2347,3,FALSE),"")</f>
        <v/>
      </c>
      <c r="F349" s="209" t="str">
        <f t="array" ref="F349">IFERROR(IF(D349="","",INDEX(ExcValue!$I$8:$I$2000, MATCH(D349&amp;23,ExcValue!$A$8:$A$2000&amp;ExcValue!$H$8:$H$2000,0))),"")</f>
        <v/>
      </c>
      <c r="G349" s="210" t="str">
        <f t="shared" si="20"/>
        <v/>
      </c>
      <c r="H349" s="209" t="str">
        <f t="array" ref="H349">IFERROR(IF(D349="","",INDEX(ExcValue!$I$8:$I$2000, MATCH(D349&amp;24,ExcValue!$A$8:$A$2000&amp;ExcValue!$H$8:$H$2000,0))),"")</f>
        <v/>
      </c>
      <c r="I349" s="210" t="str">
        <f t="shared" si="21"/>
        <v/>
      </c>
      <c r="J349" s="209" t="str">
        <f t="array" ref="J349">IFERROR(IF(D349="","",INDEX(ExcValue!$I$8:$I$2000, MATCH(D349&amp;74,ExcValue!$A$8:$A$2000&amp;ExcValue!$H$8:$H$2000,0))),"")</f>
        <v/>
      </c>
      <c r="K349" s="210" t="str">
        <f t="shared" si="22"/>
        <v/>
      </c>
      <c r="L349" s="209" t="str">
        <f t="array" ref="L349">IFERROR(IF(D349="","",INDEX(ExcValue!$I$8:$I$2000, MATCH(D349&amp;54,ExcValue!$A$8:$A$2000&amp;ExcValue!$H$8:$H$2000,0))),"")</f>
        <v/>
      </c>
      <c r="M349" s="210" t="str">
        <f t="shared" si="23"/>
        <v/>
      </c>
      <c r="O349" s="207" t="str">
        <f>IF(ISNUMBER(PT_ExcValue!A349),PT_ExcValue!A349,"")</f>
        <v/>
      </c>
      <c r="P349" s="207" t="str">
        <f>IF(PT_ExcValue!C349=0,"",PT_ExcValue!B349/PT_ExcValue!C349)</f>
        <v/>
      </c>
      <c r="Q349" s="207" t="str">
        <f>IF(PT_ExcValue!E349=0,"",PT_ExcValue!D349/PT_ExcValue!E349)</f>
        <v/>
      </c>
      <c r="R349" s="207" t="str">
        <f>IF(PT_ExcValue!G349=0,"",PT_ExcValue!F349/PT_ExcValue!G349)</f>
        <v/>
      </c>
      <c r="S349" s="207" t="str">
        <f>IF(PT_ExcValue!I349=0,"",PT_ExcValue!H349/PT_ExcValue!I349)</f>
        <v/>
      </c>
    </row>
    <row r="350" spans="4:19" x14ac:dyDescent="0.25">
      <c r="D350" s="209" t="str">
        <f t="array" ref="D350">IFERROR(INDEX(ExcValue!$A$8:$A2348, MATCH(0,COUNTIF($D$1:D349,ExcValue!$A$8:$A2348), 0)),"")</f>
        <v/>
      </c>
      <c r="E350" s="207" t="str">
        <f>IFERROR(VLOOKUP(D350,ExcValue!A356:C2348,3,FALSE),"")</f>
        <v/>
      </c>
      <c r="F350" s="209" t="str">
        <f t="array" ref="F350">IFERROR(IF(D350="","",INDEX(ExcValue!$I$8:$I$2000, MATCH(D350&amp;23,ExcValue!$A$8:$A$2000&amp;ExcValue!$H$8:$H$2000,0))),"")</f>
        <v/>
      </c>
      <c r="G350" s="210" t="str">
        <f t="shared" si="20"/>
        <v/>
      </c>
      <c r="H350" s="209" t="str">
        <f t="array" ref="H350">IFERROR(IF(D350="","",INDEX(ExcValue!$I$8:$I$2000, MATCH(D350&amp;24,ExcValue!$A$8:$A$2000&amp;ExcValue!$H$8:$H$2000,0))),"")</f>
        <v/>
      </c>
      <c r="I350" s="210" t="str">
        <f t="shared" si="21"/>
        <v/>
      </c>
      <c r="J350" s="209" t="str">
        <f t="array" ref="J350">IFERROR(IF(D350="","",INDEX(ExcValue!$I$8:$I$2000, MATCH(D350&amp;74,ExcValue!$A$8:$A$2000&amp;ExcValue!$H$8:$H$2000,0))),"")</f>
        <v/>
      </c>
      <c r="K350" s="210" t="str">
        <f t="shared" si="22"/>
        <v/>
      </c>
      <c r="L350" s="209" t="str">
        <f t="array" ref="L350">IFERROR(IF(D350="","",INDEX(ExcValue!$I$8:$I$2000, MATCH(D350&amp;54,ExcValue!$A$8:$A$2000&amp;ExcValue!$H$8:$H$2000,0))),"")</f>
        <v/>
      </c>
      <c r="M350" s="210" t="str">
        <f t="shared" si="23"/>
        <v/>
      </c>
      <c r="O350" s="207" t="str">
        <f>IF(ISNUMBER(PT_ExcValue!A350),PT_ExcValue!A350,"")</f>
        <v/>
      </c>
      <c r="P350" s="207" t="str">
        <f>IF(PT_ExcValue!C350=0,"",PT_ExcValue!B350/PT_ExcValue!C350)</f>
        <v/>
      </c>
      <c r="Q350" s="207" t="str">
        <f>IF(PT_ExcValue!E350=0,"",PT_ExcValue!D350/PT_ExcValue!E350)</f>
        <v/>
      </c>
      <c r="R350" s="207" t="str">
        <f>IF(PT_ExcValue!G350=0,"",PT_ExcValue!F350/PT_ExcValue!G350)</f>
        <v/>
      </c>
      <c r="S350" s="207" t="str">
        <f>IF(PT_ExcValue!I350=0,"",PT_ExcValue!H350/PT_ExcValue!I350)</f>
        <v/>
      </c>
    </row>
    <row r="351" spans="4:19" x14ac:dyDescent="0.25">
      <c r="D351" s="209" t="str">
        <f t="array" ref="D351">IFERROR(INDEX(ExcValue!$A$8:$A2349, MATCH(0,COUNTIF($D$1:D350,ExcValue!$A$8:$A2349), 0)),"")</f>
        <v/>
      </c>
      <c r="E351" s="207" t="str">
        <f>IFERROR(VLOOKUP(D351,ExcValue!A357:C2349,3,FALSE),"")</f>
        <v/>
      </c>
      <c r="F351" s="209" t="str">
        <f t="array" ref="F351">IFERROR(IF(D351="","",INDEX(ExcValue!$I$8:$I$2000, MATCH(D351&amp;23,ExcValue!$A$8:$A$2000&amp;ExcValue!$H$8:$H$2000,0))),"")</f>
        <v/>
      </c>
      <c r="G351" s="210" t="str">
        <f t="shared" si="20"/>
        <v/>
      </c>
      <c r="H351" s="209" t="str">
        <f t="array" ref="H351">IFERROR(IF(D351="","",INDEX(ExcValue!$I$8:$I$2000, MATCH(D351&amp;24,ExcValue!$A$8:$A$2000&amp;ExcValue!$H$8:$H$2000,0))),"")</f>
        <v/>
      </c>
      <c r="I351" s="210" t="str">
        <f t="shared" si="21"/>
        <v/>
      </c>
      <c r="J351" s="209" t="str">
        <f t="array" ref="J351">IFERROR(IF(D351="","",INDEX(ExcValue!$I$8:$I$2000, MATCH(D351&amp;74,ExcValue!$A$8:$A$2000&amp;ExcValue!$H$8:$H$2000,0))),"")</f>
        <v/>
      </c>
      <c r="K351" s="210" t="str">
        <f t="shared" si="22"/>
        <v/>
      </c>
      <c r="L351" s="209" t="str">
        <f t="array" ref="L351">IFERROR(IF(D351="","",INDEX(ExcValue!$I$8:$I$2000, MATCH(D351&amp;54,ExcValue!$A$8:$A$2000&amp;ExcValue!$H$8:$H$2000,0))),"")</f>
        <v/>
      </c>
      <c r="M351" s="210" t="str">
        <f t="shared" si="23"/>
        <v/>
      </c>
      <c r="O351" s="207" t="str">
        <f>IF(ISNUMBER(PT_ExcValue!A351),PT_ExcValue!A351,"")</f>
        <v/>
      </c>
      <c r="P351" s="207" t="str">
        <f>IF(PT_ExcValue!C351=0,"",PT_ExcValue!B351/PT_ExcValue!C351)</f>
        <v/>
      </c>
      <c r="Q351" s="207" t="str">
        <f>IF(PT_ExcValue!E351=0,"",PT_ExcValue!D351/PT_ExcValue!E351)</f>
        <v/>
      </c>
      <c r="R351" s="207" t="str">
        <f>IF(PT_ExcValue!G351=0,"",PT_ExcValue!F351/PT_ExcValue!G351)</f>
        <v/>
      </c>
      <c r="S351" s="207" t="str">
        <f>IF(PT_ExcValue!I351=0,"",PT_ExcValue!H351/PT_ExcValue!I351)</f>
        <v/>
      </c>
    </row>
    <row r="352" spans="4:19" x14ac:dyDescent="0.25">
      <c r="D352" s="209" t="str">
        <f t="array" ref="D352">IFERROR(INDEX(ExcValue!$A$8:$A2350, MATCH(0,COUNTIF($D$1:D351,ExcValue!$A$8:$A2350), 0)),"")</f>
        <v/>
      </c>
      <c r="E352" s="207" t="str">
        <f>IFERROR(VLOOKUP(D352,ExcValue!A358:C2350,3,FALSE),"")</f>
        <v/>
      </c>
      <c r="F352" s="209" t="str">
        <f t="array" ref="F352">IFERROR(IF(D352="","",INDEX(ExcValue!$I$8:$I$2000, MATCH(D352&amp;23,ExcValue!$A$8:$A$2000&amp;ExcValue!$H$8:$H$2000,0))),"")</f>
        <v/>
      </c>
      <c r="G352" s="210" t="str">
        <f t="shared" si="20"/>
        <v/>
      </c>
      <c r="H352" s="209" t="str">
        <f t="array" ref="H352">IFERROR(IF(D352="","",INDEX(ExcValue!$I$8:$I$2000, MATCH(D352&amp;24,ExcValue!$A$8:$A$2000&amp;ExcValue!$H$8:$H$2000,0))),"")</f>
        <v/>
      </c>
      <c r="I352" s="210" t="str">
        <f t="shared" si="21"/>
        <v/>
      </c>
      <c r="J352" s="209" t="str">
        <f t="array" ref="J352">IFERROR(IF(D352="","",INDEX(ExcValue!$I$8:$I$2000, MATCH(D352&amp;74,ExcValue!$A$8:$A$2000&amp;ExcValue!$H$8:$H$2000,0))),"")</f>
        <v/>
      </c>
      <c r="K352" s="210" t="str">
        <f t="shared" si="22"/>
        <v/>
      </c>
      <c r="L352" s="209" t="str">
        <f t="array" ref="L352">IFERROR(IF(D352="","",INDEX(ExcValue!$I$8:$I$2000, MATCH(D352&amp;54,ExcValue!$A$8:$A$2000&amp;ExcValue!$H$8:$H$2000,0))),"")</f>
        <v/>
      </c>
      <c r="M352" s="210" t="str">
        <f t="shared" si="23"/>
        <v/>
      </c>
      <c r="O352" s="207" t="str">
        <f>IF(ISNUMBER(PT_ExcValue!A352),PT_ExcValue!A352,"")</f>
        <v/>
      </c>
      <c r="P352" s="207" t="str">
        <f>IF(PT_ExcValue!C352=0,"",PT_ExcValue!B352/PT_ExcValue!C352)</f>
        <v/>
      </c>
      <c r="Q352" s="207" t="str">
        <f>IF(PT_ExcValue!E352=0,"",PT_ExcValue!D352/PT_ExcValue!E352)</f>
        <v/>
      </c>
      <c r="R352" s="207" t="str">
        <f>IF(PT_ExcValue!G352=0,"",PT_ExcValue!F352/PT_ExcValue!G352)</f>
        <v/>
      </c>
      <c r="S352" s="207" t="str">
        <f>IF(PT_ExcValue!I352=0,"",PT_ExcValue!H352/PT_ExcValue!I352)</f>
        <v/>
      </c>
    </row>
    <row r="353" spans="4:19" x14ac:dyDescent="0.25">
      <c r="D353" s="209" t="str">
        <f t="array" ref="D353">IFERROR(INDEX(ExcValue!$A$8:$A2351, MATCH(0,COUNTIF($D$1:D352,ExcValue!$A$8:$A2351), 0)),"")</f>
        <v/>
      </c>
      <c r="E353" s="207" t="str">
        <f>IFERROR(VLOOKUP(D353,ExcValue!A359:C2351,3,FALSE),"")</f>
        <v/>
      </c>
      <c r="F353" s="209" t="str">
        <f t="array" ref="F353">IFERROR(IF(D353="","",INDEX(ExcValue!$I$8:$I$2000, MATCH(D353&amp;23,ExcValue!$A$8:$A$2000&amp;ExcValue!$H$8:$H$2000,0))),"")</f>
        <v/>
      </c>
      <c r="G353" s="210" t="str">
        <f t="shared" si="20"/>
        <v/>
      </c>
      <c r="H353" s="209" t="str">
        <f t="array" ref="H353">IFERROR(IF(D353="","",INDEX(ExcValue!$I$8:$I$2000, MATCH(D353&amp;24,ExcValue!$A$8:$A$2000&amp;ExcValue!$H$8:$H$2000,0))),"")</f>
        <v/>
      </c>
      <c r="I353" s="210" t="str">
        <f t="shared" si="21"/>
        <v/>
      </c>
      <c r="J353" s="209" t="str">
        <f t="array" ref="J353">IFERROR(IF(D353="","",INDEX(ExcValue!$I$8:$I$2000, MATCH(D353&amp;74,ExcValue!$A$8:$A$2000&amp;ExcValue!$H$8:$H$2000,0))),"")</f>
        <v/>
      </c>
      <c r="K353" s="210" t="str">
        <f t="shared" si="22"/>
        <v/>
      </c>
      <c r="L353" s="209" t="str">
        <f t="array" ref="L353">IFERROR(IF(D353="","",INDEX(ExcValue!$I$8:$I$2000, MATCH(D353&amp;54,ExcValue!$A$8:$A$2000&amp;ExcValue!$H$8:$H$2000,0))),"")</f>
        <v/>
      </c>
      <c r="M353" s="210" t="str">
        <f t="shared" si="23"/>
        <v/>
      </c>
      <c r="O353" s="207" t="str">
        <f>IF(ISNUMBER(PT_ExcValue!A353),PT_ExcValue!A353,"")</f>
        <v/>
      </c>
      <c r="P353" s="207" t="str">
        <f>IF(PT_ExcValue!C353=0,"",PT_ExcValue!B353/PT_ExcValue!C353)</f>
        <v/>
      </c>
      <c r="Q353" s="207" t="str">
        <f>IF(PT_ExcValue!E353=0,"",PT_ExcValue!D353/PT_ExcValue!E353)</f>
        <v/>
      </c>
      <c r="R353" s="207" t="str">
        <f>IF(PT_ExcValue!G353=0,"",PT_ExcValue!F353/PT_ExcValue!G353)</f>
        <v/>
      </c>
      <c r="S353" s="207" t="str">
        <f>IF(PT_ExcValue!I353=0,"",PT_ExcValue!H353/PT_ExcValue!I353)</f>
        <v/>
      </c>
    </row>
    <row r="354" spans="4:19" x14ac:dyDescent="0.25">
      <c r="D354" s="209" t="str">
        <f t="array" ref="D354">IFERROR(INDEX(ExcValue!$A$8:$A2352, MATCH(0,COUNTIF($D$1:D353,ExcValue!$A$8:$A2352), 0)),"")</f>
        <v/>
      </c>
      <c r="E354" s="207" t="str">
        <f>IFERROR(VLOOKUP(D354,ExcValue!A360:C2352,3,FALSE),"")</f>
        <v/>
      </c>
      <c r="F354" s="209" t="str">
        <f t="array" ref="F354">IFERROR(IF(D354="","",INDEX(ExcValue!$I$8:$I$2000, MATCH(D354&amp;23,ExcValue!$A$8:$A$2000&amp;ExcValue!$H$8:$H$2000,0))),"")</f>
        <v/>
      </c>
      <c r="G354" s="210" t="str">
        <f t="shared" si="20"/>
        <v/>
      </c>
      <c r="H354" s="209" t="str">
        <f t="array" ref="H354">IFERROR(IF(D354="","",INDEX(ExcValue!$I$8:$I$2000, MATCH(D354&amp;24,ExcValue!$A$8:$A$2000&amp;ExcValue!$H$8:$H$2000,0))),"")</f>
        <v/>
      </c>
      <c r="I354" s="210" t="str">
        <f t="shared" si="21"/>
        <v/>
      </c>
      <c r="J354" s="209" t="str">
        <f t="array" ref="J354">IFERROR(IF(D354="","",INDEX(ExcValue!$I$8:$I$2000, MATCH(D354&amp;74,ExcValue!$A$8:$A$2000&amp;ExcValue!$H$8:$H$2000,0))),"")</f>
        <v/>
      </c>
      <c r="K354" s="210" t="str">
        <f t="shared" si="22"/>
        <v/>
      </c>
      <c r="L354" s="209" t="str">
        <f t="array" ref="L354">IFERROR(IF(D354="","",INDEX(ExcValue!$I$8:$I$2000, MATCH(D354&amp;54,ExcValue!$A$8:$A$2000&amp;ExcValue!$H$8:$H$2000,0))),"")</f>
        <v/>
      </c>
      <c r="M354" s="210" t="str">
        <f t="shared" si="23"/>
        <v/>
      </c>
      <c r="O354" s="207" t="str">
        <f>IF(ISNUMBER(PT_ExcValue!A354),PT_ExcValue!A354,"")</f>
        <v/>
      </c>
      <c r="P354" s="207" t="str">
        <f>IF(PT_ExcValue!C354=0,"",PT_ExcValue!B354/PT_ExcValue!C354)</f>
        <v/>
      </c>
      <c r="Q354" s="207" t="str">
        <f>IF(PT_ExcValue!E354=0,"",PT_ExcValue!D354/PT_ExcValue!E354)</f>
        <v/>
      </c>
      <c r="R354" s="207" t="str">
        <f>IF(PT_ExcValue!G354=0,"",PT_ExcValue!F354/PT_ExcValue!G354)</f>
        <v/>
      </c>
      <c r="S354" s="207" t="str">
        <f>IF(PT_ExcValue!I354=0,"",PT_ExcValue!H354/PT_ExcValue!I354)</f>
        <v/>
      </c>
    </row>
    <row r="355" spans="4:19" x14ac:dyDescent="0.25">
      <c r="D355" s="209" t="str">
        <f t="array" ref="D355">IFERROR(INDEX(ExcValue!$A$8:$A2353, MATCH(0,COUNTIF($D$1:D354,ExcValue!$A$8:$A2353), 0)),"")</f>
        <v/>
      </c>
      <c r="E355" s="207" t="str">
        <f>IFERROR(VLOOKUP(D355,ExcValue!A361:C2353,3,FALSE),"")</f>
        <v/>
      </c>
      <c r="F355" s="209" t="str">
        <f t="array" ref="F355">IFERROR(IF(D355="","",INDEX(ExcValue!$I$8:$I$2000, MATCH(D355&amp;23,ExcValue!$A$8:$A$2000&amp;ExcValue!$H$8:$H$2000,0))),"")</f>
        <v/>
      </c>
      <c r="G355" s="210" t="str">
        <f t="shared" si="20"/>
        <v/>
      </c>
      <c r="H355" s="209" t="str">
        <f t="array" ref="H355">IFERROR(IF(D355="","",INDEX(ExcValue!$I$8:$I$2000, MATCH(D355&amp;24,ExcValue!$A$8:$A$2000&amp;ExcValue!$H$8:$H$2000,0))),"")</f>
        <v/>
      </c>
      <c r="I355" s="210" t="str">
        <f t="shared" si="21"/>
        <v/>
      </c>
      <c r="J355" s="209" t="str">
        <f t="array" ref="J355">IFERROR(IF(D355="","",INDEX(ExcValue!$I$8:$I$2000, MATCH(D355&amp;74,ExcValue!$A$8:$A$2000&amp;ExcValue!$H$8:$H$2000,0))),"")</f>
        <v/>
      </c>
      <c r="K355" s="210" t="str">
        <f t="shared" si="22"/>
        <v/>
      </c>
      <c r="L355" s="209" t="str">
        <f t="array" ref="L355">IFERROR(IF(D355="","",INDEX(ExcValue!$I$8:$I$2000, MATCH(D355&amp;54,ExcValue!$A$8:$A$2000&amp;ExcValue!$H$8:$H$2000,0))),"")</f>
        <v/>
      </c>
      <c r="M355" s="210" t="str">
        <f t="shared" si="23"/>
        <v/>
      </c>
      <c r="O355" s="207" t="str">
        <f>IF(ISNUMBER(PT_ExcValue!A355),PT_ExcValue!A355,"")</f>
        <v/>
      </c>
      <c r="P355" s="207" t="str">
        <f>IF(PT_ExcValue!C355=0,"",PT_ExcValue!B355/PT_ExcValue!C355)</f>
        <v/>
      </c>
      <c r="Q355" s="207" t="str">
        <f>IF(PT_ExcValue!E355=0,"",PT_ExcValue!D355/PT_ExcValue!E355)</f>
        <v/>
      </c>
      <c r="R355" s="207" t="str">
        <f>IF(PT_ExcValue!G355=0,"",PT_ExcValue!F355/PT_ExcValue!G355)</f>
        <v/>
      </c>
      <c r="S355" s="207" t="str">
        <f>IF(PT_ExcValue!I355=0,"",PT_ExcValue!H355/PT_ExcValue!I355)</f>
        <v/>
      </c>
    </row>
    <row r="356" spans="4:19" x14ac:dyDescent="0.25">
      <c r="D356" s="209" t="str">
        <f t="array" ref="D356">IFERROR(INDEX(ExcValue!$A$8:$A2354, MATCH(0,COUNTIF($D$1:D355,ExcValue!$A$8:$A2354), 0)),"")</f>
        <v/>
      </c>
      <c r="E356" s="207" t="str">
        <f>IFERROR(VLOOKUP(D356,ExcValue!A362:C2354,3,FALSE),"")</f>
        <v/>
      </c>
      <c r="F356" s="209" t="str">
        <f t="array" ref="F356">IFERROR(IF(D356="","",INDEX(ExcValue!$I$8:$I$2000, MATCH(D356&amp;23,ExcValue!$A$8:$A$2000&amp;ExcValue!$H$8:$H$2000,0))),"")</f>
        <v/>
      </c>
      <c r="G356" s="210" t="str">
        <f t="shared" si="20"/>
        <v/>
      </c>
      <c r="H356" s="209" t="str">
        <f t="array" ref="H356">IFERROR(IF(D356="","",INDEX(ExcValue!$I$8:$I$2000, MATCH(D356&amp;24,ExcValue!$A$8:$A$2000&amp;ExcValue!$H$8:$H$2000,0))),"")</f>
        <v/>
      </c>
      <c r="I356" s="210" t="str">
        <f t="shared" si="21"/>
        <v/>
      </c>
      <c r="J356" s="209" t="str">
        <f t="array" ref="J356">IFERROR(IF(D356="","",INDEX(ExcValue!$I$8:$I$2000, MATCH(D356&amp;74,ExcValue!$A$8:$A$2000&amp;ExcValue!$H$8:$H$2000,0))),"")</f>
        <v/>
      </c>
      <c r="K356" s="210" t="str">
        <f t="shared" si="22"/>
        <v/>
      </c>
      <c r="L356" s="209" t="str">
        <f t="array" ref="L356">IFERROR(IF(D356="","",INDEX(ExcValue!$I$8:$I$2000, MATCH(D356&amp;54,ExcValue!$A$8:$A$2000&amp;ExcValue!$H$8:$H$2000,0))),"")</f>
        <v/>
      </c>
      <c r="M356" s="210" t="str">
        <f t="shared" si="23"/>
        <v/>
      </c>
      <c r="O356" s="207" t="str">
        <f>IF(ISNUMBER(PT_ExcValue!A356),PT_ExcValue!A356,"")</f>
        <v/>
      </c>
      <c r="P356" s="207" t="str">
        <f>IF(PT_ExcValue!C356=0,"",PT_ExcValue!B356/PT_ExcValue!C356)</f>
        <v/>
      </c>
      <c r="Q356" s="207" t="str">
        <f>IF(PT_ExcValue!E356=0,"",PT_ExcValue!D356/PT_ExcValue!E356)</f>
        <v/>
      </c>
      <c r="R356" s="207" t="str">
        <f>IF(PT_ExcValue!G356=0,"",PT_ExcValue!F356/PT_ExcValue!G356)</f>
        <v/>
      </c>
      <c r="S356" s="207" t="str">
        <f>IF(PT_ExcValue!I356=0,"",PT_ExcValue!H356/PT_ExcValue!I356)</f>
        <v/>
      </c>
    </row>
    <row r="357" spans="4:19" x14ac:dyDescent="0.25">
      <c r="D357" s="209" t="str">
        <f t="array" ref="D357">IFERROR(INDEX(ExcValue!$A$8:$A2355, MATCH(0,COUNTIF($D$1:D356,ExcValue!$A$8:$A2355), 0)),"")</f>
        <v/>
      </c>
      <c r="E357" s="207" t="str">
        <f>IFERROR(VLOOKUP(D357,ExcValue!A363:C2355,3,FALSE),"")</f>
        <v/>
      </c>
      <c r="F357" s="209" t="str">
        <f t="array" ref="F357">IFERROR(IF(D357="","",INDEX(ExcValue!$I$8:$I$2000, MATCH(D357&amp;23,ExcValue!$A$8:$A$2000&amp;ExcValue!$H$8:$H$2000,0))),"")</f>
        <v/>
      </c>
      <c r="G357" s="210" t="str">
        <f t="shared" si="20"/>
        <v/>
      </c>
      <c r="H357" s="209" t="str">
        <f t="array" ref="H357">IFERROR(IF(D357="","",INDEX(ExcValue!$I$8:$I$2000, MATCH(D357&amp;24,ExcValue!$A$8:$A$2000&amp;ExcValue!$H$8:$H$2000,0))),"")</f>
        <v/>
      </c>
      <c r="I357" s="210" t="str">
        <f t="shared" si="21"/>
        <v/>
      </c>
      <c r="J357" s="209" t="str">
        <f t="array" ref="J357">IFERROR(IF(D357="","",INDEX(ExcValue!$I$8:$I$2000, MATCH(D357&amp;74,ExcValue!$A$8:$A$2000&amp;ExcValue!$H$8:$H$2000,0))),"")</f>
        <v/>
      </c>
      <c r="K357" s="210" t="str">
        <f t="shared" si="22"/>
        <v/>
      </c>
      <c r="L357" s="209" t="str">
        <f t="array" ref="L357">IFERROR(IF(D357="","",INDEX(ExcValue!$I$8:$I$2000, MATCH(D357&amp;54,ExcValue!$A$8:$A$2000&amp;ExcValue!$H$8:$H$2000,0))),"")</f>
        <v/>
      </c>
      <c r="M357" s="210" t="str">
        <f t="shared" si="23"/>
        <v/>
      </c>
      <c r="O357" s="207" t="str">
        <f>IF(ISNUMBER(PT_ExcValue!A357),PT_ExcValue!A357,"")</f>
        <v/>
      </c>
      <c r="P357" s="207" t="str">
        <f>IF(PT_ExcValue!C357=0,"",PT_ExcValue!B357/PT_ExcValue!C357)</f>
        <v/>
      </c>
      <c r="Q357" s="207" t="str">
        <f>IF(PT_ExcValue!E357=0,"",PT_ExcValue!D357/PT_ExcValue!E357)</f>
        <v/>
      </c>
      <c r="R357" s="207" t="str">
        <f>IF(PT_ExcValue!G357=0,"",PT_ExcValue!F357/PT_ExcValue!G357)</f>
        <v/>
      </c>
      <c r="S357" s="207" t="str">
        <f>IF(PT_ExcValue!I357=0,"",PT_ExcValue!H357/PT_ExcValue!I357)</f>
        <v/>
      </c>
    </row>
    <row r="358" spans="4:19" x14ac:dyDescent="0.25">
      <c r="D358" s="209" t="str">
        <f t="array" ref="D358">IFERROR(INDEX(ExcValue!$A$8:$A2356, MATCH(0,COUNTIF($D$1:D357,ExcValue!$A$8:$A2356), 0)),"")</f>
        <v/>
      </c>
      <c r="E358" s="207" t="str">
        <f>IFERROR(VLOOKUP(D358,ExcValue!A364:C2356,3,FALSE),"")</f>
        <v/>
      </c>
      <c r="F358" s="209" t="str">
        <f t="array" ref="F358">IFERROR(IF(D358="","",INDEX(ExcValue!$I$8:$I$2000, MATCH(D358&amp;23,ExcValue!$A$8:$A$2000&amp;ExcValue!$H$8:$H$2000,0))),"")</f>
        <v/>
      </c>
      <c r="G358" s="210" t="str">
        <f t="shared" si="20"/>
        <v/>
      </c>
      <c r="H358" s="209" t="str">
        <f t="array" ref="H358">IFERROR(IF(D358="","",INDEX(ExcValue!$I$8:$I$2000, MATCH(D358&amp;24,ExcValue!$A$8:$A$2000&amp;ExcValue!$H$8:$H$2000,0))),"")</f>
        <v/>
      </c>
      <c r="I358" s="210" t="str">
        <f t="shared" si="21"/>
        <v/>
      </c>
      <c r="J358" s="209" t="str">
        <f t="array" ref="J358">IFERROR(IF(D358="","",INDEX(ExcValue!$I$8:$I$2000, MATCH(D358&amp;74,ExcValue!$A$8:$A$2000&amp;ExcValue!$H$8:$H$2000,0))),"")</f>
        <v/>
      </c>
      <c r="K358" s="210" t="str">
        <f t="shared" si="22"/>
        <v/>
      </c>
      <c r="L358" s="209" t="str">
        <f t="array" ref="L358">IFERROR(IF(D358="","",INDEX(ExcValue!$I$8:$I$2000, MATCH(D358&amp;54,ExcValue!$A$8:$A$2000&amp;ExcValue!$H$8:$H$2000,0))),"")</f>
        <v/>
      </c>
      <c r="M358" s="210" t="str">
        <f t="shared" si="23"/>
        <v/>
      </c>
      <c r="O358" s="207" t="str">
        <f>IF(ISNUMBER(PT_ExcValue!A358),PT_ExcValue!A358,"")</f>
        <v/>
      </c>
      <c r="P358" s="207" t="str">
        <f>IF(PT_ExcValue!C358=0,"",PT_ExcValue!B358/PT_ExcValue!C358)</f>
        <v/>
      </c>
      <c r="Q358" s="207" t="str">
        <f>IF(PT_ExcValue!E358=0,"",PT_ExcValue!D358/PT_ExcValue!E358)</f>
        <v/>
      </c>
      <c r="R358" s="207" t="str">
        <f>IF(PT_ExcValue!G358=0,"",PT_ExcValue!F358/PT_ExcValue!G358)</f>
        <v/>
      </c>
      <c r="S358" s="207" t="str">
        <f>IF(PT_ExcValue!I358=0,"",PT_ExcValue!H358/PT_ExcValue!I358)</f>
        <v/>
      </c>
    </row>
    <row r="359" spans="4:19" x14ac:dyDescent="0.25">
      <c r="D359" s="209" t="str">
        <f t="array" ref="D359">IFERROR(INDEX(ExcValue!$A$8:$A2357, MATCH(0,COUNTIF($D$1:D358,ExcValue!$A$8:$A2357), 0)),"")</f>
        <v/>
      </c>
      <c r="E359" s="207" t="str">
        <f>IFERROR(VLOOKUP(D359,ExcValue!A365:C2357,3,FALSE),"")</f>
        <v/>
      </c>
      <c r="F359" s="209" t="str">
        <f t="array" ref="F359">IFERROR(IF(D359="","",INDEX(ExcValue!$I$8:$I$2000, MATCH(D359&amp;23,ExcValue!$A$8:$A$2000&amp;ExcValue!$H$8:$H$2000,0))),"")</f>
        <v/>
      </c>
      <c r="G359" s="210" t="str">
        <f t="shared" si="20"/>
        <v/>
      </c>
      <c r="H359" s="209" t="str">
        <f t="array" ref="H359">IFERROR(IF(D359="","",INDEX(ExcValue!$I$8:$I$2000, MATCH(D359&amp;24,ExcValue!$A$8:$A$2000&amp;ExcValue!$H$8:$H$2000,0))),"")</f>
        <v/>
      </c>
      <c r="I359" s="210" t="str">
        <f t="shared" si="21"/>
        <v/>
      </c>
      <c r="J359" s="209" t="str">
        <f t="array" ref="J359">IFERROR(IF(D359="","",INDEX(ExcValue!$I$8:$I$2000, MATCH(D359&amp;74,ExcValue!$A$8:$A$2000&amp;ExcValue!$H$8:$H$2000,0))),"")</f>
        <v/>
      </c>
      <c r="K359" s="210" t="str">
        <f t="shared" si="22"/>
        <v/>
      </c>
      <c r="L359" s="209" t="str">
        <f t="array" ref="L359">IFERROR(IF(D359="","",INDEX(ExcValue!$I$8:$I$2000, MATCH(D359&amp;54,ExcValue!$A$8:$A$2000&amp;ExcValue!$H$8:$H$2000,0))),"")</f>
        <v/>
      </c>
      <c r="M359" s="210" t="str">
        <f t="shared" si="23"/>
        <v/>
      </c>
      <c r="O359" s="207" t="str">
        <f>IF(ISNUMBER(PT_ExcValue!A359),PT_ExcValue!A359,"")</f>
        <v/>
      </c>
      <c r="P359" s="207" t="str">
        <f>IF(PT_ExcValue!C359=0,"",PT_ExcValue!B359/PT_ExcValue!C359)</f>
        <v/>
      </c>
      <c r="Q359" s="207" t="str">
        <f>IF(PT_ExcValue!E359=0,"",PT_ExcValue!D359/PT_ExcValue!E359)</f>
        <v/>
      </c>
      <c r="R359" s="207" t="str">
        <f>IF(PT_ExcValue!G359=0,"",PT_ExcValue!F359/PT_ExcValue!G359)</f>
        <v/>
      </c>
      <c r="S359" s="207" t="str">
        <f>IF(PT_ExcValue!I359=0,"",PT_ExcValue!H359/PT_ExcValue!I359)</f>
        <v/>
      </c>
    </row>
    <row r="360" spans="4:19" x14ac:dyDescent="0.25">
      <c r="D360" s="209" t="str">
        <f t="array" ref="D360">IFERROR(INDEX(ExcValue!$A$8:$A2358, MATCH(0,COUNTIF($D$1:D359,ExcValue!$A$8:$A2358), 0)),"")</f>
        <v/>
      </c>
      <c r="E360" s="207" t="str">
        <f>IFERROR(VLOOKUP(D360,ExcValue!A366:C2358,3,FALSE),"")</f>
        <v/>
      </c>
      <c r="F360" s="209" t="str">
        <f t="array" ref="F360">IFERROR(IF(D360="","",INDEX(ExcValue!$I$8:$I$2000, MATCH(D360&amp;23,ExcValue!$A$8:$A$2000&amp;ExcValue!$H$8:$H$2000,0))),"")</f>
        <v/>
      </c>
      <c r="G360" s="210" t="str">
        <f t="shared" si="20"/>
        <v/>
      </c>
      <c r="H360" s="209" t="str">
        <f t="array" ref="H360">IFERROR(IF(D360="","",INDEX(ExcValue!$I$8:$I$2000, MATCH(D360&amp;24,ExcValue!$A$8:$A$2000&amp;ExcValue!$H$8:$H$2000,0))),"")</f>
        <v/>
      </c>
      <c r="I360" s="210" t="str">
        <f t="shared" si="21"/>
        <v/>
      </c>
      <c r="J360" s="209" t="str">
        <f t="array" ref="J360">IFERROR(IF(D360="","",INDEX(ExcValue!$I$8:$I$2000, MATCH(D360&amp;74,ExcValue!$A$8:$A$2000&amp;ExcValue!$H$8:$H$2000,0))),"")</f>
        <v/>
      </c>
      <c r="K360" s="210" t="str">
        <f t="shared" si="22"/>
        <v/>
      </c>
      <c r="L360" s="209" t="str">
        <f t="array" ref="L360">IFERROR(IF(D360="","",INDEX(ExcValue!$I$8:$I$2000, MATCH(D360&amp;54,ExcValue!$A$8:$A$2000&amp;ExcValue!$H$8:$H$2000,0))),"")</f>
        <v/>
      </c>
      <c r="M360" s="210" t="str">
        <f t="shared" si="23"/>
        <v/>
      </c>
      <c r="O360" s="207" t="str">
        <f>IF(ISNUMBER(PT_ExcValue!A360),PT_ExcValue!A360,"")</f>
        <v/>
      </c>
      <c r="P360" s="207" t="str">
        <f>IF(PT_ExcValue!C360=0,"",PT_ExcValue!B360/PT_ExcValue!C360)</f>
        <v/>
      </c>
      <c r="Q360" s="207" t="str">
        <f>IF(PT_ExcValue!E360=0,"",PT_ExcValue!D360/PT_ExcValue!E360)</f>
        <v/>
      </c>
      <c r="R360" s="207" t="str">
        <f>IF(PT_ExcValue!G360=0,"",PT_ExcValue!F360/PT_ExcValue!G360)</f>
        <v/>
      </c>
      <c r="S360" s="207" t="str">
        <f>IF(PT_ExcValue!I360=0,"",PT_ExcValue!H360/PT_ExcValue!I360)</f>
        <v/>
      </c>
    </row>
    <row r="361" spans="4:19" x14ac:dyDescent="0.25">
      <c r="D361" s="209" t="str">
        <f t="array" ref="D361">IFERROR(INDEX(ExcValue!$A$8:$A2359, MATCH(0,COUNTIF($D$1:D360,ExcValue!$A$8:$A2359), 0)),"")</f>
        <v/>
      </c>
      <c r="E361" s="207" t="str">
        <f>IFERROR(VLOOKUP(D361,ExcValue!A367:C2359,3,FALSE),"")</f>
        <v/>
      </c>
      <c r="F361" s="209" t="str">
        <f t="array" ref="F361">IFERROR(IF(D361="","",INDEX(ExcValue!$I$8:$I$2000, MATCH(D361&amp;23,ExcValue!$A$8:$A$2000&amp;ExcValue!$H$8:$H$2000,0))),"")</f>
        <v/>
      </c>
      <c r="G361" s="210" t="str">
        <f t="shared" si="20"/>
        <v/>
      </c>
      <c r="H361" s="209" t="str">
        <f t="array" ref="H361">IFERROR(IF(D361="","",INDEX(ExcValue!$I$8:$I$2000, MATCH(D361&amp;24,ExcValue!$A$8:$A$2000&amp;ExcValue!$H$8:$H$2000,0))),"")</f>
        <v/>
      </c>
      <c r="I361" s="210" t="str">
        <f t="shared" si="21"/>
        <v/>
      </c>
      <c r="J361" s="209" t="str">
        <f t="array" ref="J361">IFERROR(IF(D361="","",INDEX(ExcValue!$I$8:$I$2000, MATCH(D361&amp;74,ExcValue!$A$8:$A$2000&amp;ExcValue!$H$8:$H$2000,0))),"")</f>
        <v/>
      </c>
      <c r="K361" s="210" t="str">
        <f t="shared" si="22"/>
        <v/>
      </c>
      <c r="L361" s="209" t="str">
        <f t="array" ref="L361">IFERROR(IF(D361="","",INDEX(ExcValue!$I$8:$I$2000, MATCH(D361&amp;54,ExcValue!$A$8:$A$2000&amp;ExcValue!$H$8:$H$2000,0))),"")</f>
        <v/>
      </c>
      <c r="M361" s="210" t="str">
        <f t="shared" si="23"/>
        <v/>
      </c>
      <c r="O361" s="207" t="str">
        <f>IF(ISNUMBER(PT_ExcValue!A361),PT_ExcValue!A361,"")</f>
        <v/>
      </c>
      <c r="P361" s="207" t="str">
        <f>IF(PT_ExcValue!C361=0,"",PT_ExcValue!B361/PT_ExcValue!C361)</f>
        <v/>
      </c>
      <c r="Q361" s="207" t="str">
        <f>IF(PT_ExcValue!E361=0,"",PT_ExcValue!D361/PT_ExcValue!E361)</f>
        <v/>
      </c>
      <c r="R361" s="207" t="str">
        <f>IF(PT_ExcValue!G361=0,"",PT_ExcValue!F361/PT_ExcValue!G361)</f>
        <v/>
      </c>
      <c r="S361" s="207" t="str">
        <f>IF(PT_ExcValue!I361=0,"",PT_ExcValue!H361/PT_ExcValue!I361)</f>
        <v/>
      </c>
    </row>
    <row r="362" spans="4:19" x14ac:dyDescent="0.25">
      <c r="D362" s="209" t="str">
        <f t="array" ref="D362">IFERROR(INDEX(ExcValue!$A$8:$A2360, MATCH(0,COUNTIF($D$1:D361,ExcValue!$A$8:$A2360), 0)),"")</f>
        <v/>
      </c>
      <c r="E362" s="207" t="str">
        <f>IFERROR(VLOOKUP(D362,ExcValue!A368:C2360,3,FALSE),"")</f>
        <v/>
      </c>
      <c r="F362" s="209" t="str">
        <f t="array" ref="F362">IFERROR(IF(D362="","",INDEX(ExcValue!$I$8:$I$2000, MATCH(D362&amp;23,ExcValue!$A$8:$A$2000&amp;ExcValue!$H$8:$H$2000,0))),"")</f>
        <v/>
      </c>
      <c r="G362" s="210" t="str">
        <f t="shared" si="20"/>
        <v/>
      </c>
      <c r="H362" s="209" t="str">
        <f t="array" ref="H362">IFERROR(IF(D362="","",INDEX(ExcValue!$I$8:$I$2000, MATCH(D362&amp;24,ExcValue!$A$8:$A$2000&amp;ExcValue!$H$8:$H$2000,0))),"")</f>
        <v/>
      </c>
      <c r="I362" s="210" t="str">
        <f t="shared" si="21"/>
        <v/>
      </c>
      <c r="J362" s="209" t="str">
        <f t="array" ref="J362">IFERROR(IF(D362="","",INDEX(ExcValue!$I$8:$I$2000, MATCH(D362&amp;74,ExcValue!$A$8:$A$2000&amp;ExcValue!$H$8:$H$2000,0))),"")</f>
        <v/>
      </c>
      <c r="K362" s="210" t="str">
        <f t="shared" si="22"/>
        <v/>
      </c>
      <c r="L362" s="209" t="str">
        <f t="array" ref="L362">IFERROR(IF(D362="","",INDEX(ExcValue!$I$8:$I$2000, MATCH(D362&amp;54,ExcValue!$A$8:$A$2000&amp;ExcValue!$H$8:$H$2000,0))),"")</f>
        <v/>
      </c>
      <c r="M362" s="210" t="str">
        <f t="shared" si="23"/>
        <v/>
      </c>
      <c r="O362" s="207" t="str">
        <f>IF(ISNUMBER(PT_ExcValue!A362),PT_ExcValue!A362,"")</f>
        <v/>
      </c>
      <c r="P362" s="207" t="str">
        <f>IF(PT_ExcValue!C362=0,"",PT_ExcValue!B362/PT_ExcValue!C362)</f>
        <v/>
      </c>
      <c r="Q362" s="207" t="str">
        <f>IF(PT_ExcValue!E362=0,"",PT_ExcValue!D362/PT_ExcValue!E362)</f>
        <v/>
      </c>
      <c r="R362" s="207" t="str">
        <f>IF(PT_ExcValue!G362=0,"",PT_ExcValue!F362/PT_ExcValue!G362)</f>
        <v/>
      </c>
      <c r="S362" s="207" t="str">
        <f>IF(PT_ExcValue!I362=0,"",PT_ExcValue!H362/PT_ExcValue!I362)</f>
        <v/>
      </c>
    </row>
    <row r="363" spans="4:19" x14ac:dyDescent="0.25">
      <c r="D363" s="209" t="str">
        <f t="array" ref="D363">IFERROR(INDEX(ExcValue!$A$8:$A2361, MATCH(0,COUNTIF($D$1:D362,ExcValue!$A$8:$A2361), 0)),"")</f>
        <v/>
      </c>
      <c r="E363" s="207" t="str">
        <f>IFERROR(VLOOKUP(D363,ExcValue!A369:C2361,3,FALSE),"")</f>
        <v/>
      </c>
      <c r="F363" s="209" t="str">
        <f t="array" ref="F363">IFERROR(IF(D363="","",INDEX(ExcValue!$I$8:$I$2000, MATCH(D363&amp;23,ExcValue!$A$8:$A$2000&amp;ExcValue!$H$8:$H$2000,0))),"")</f>
        <v/>
      </c>
      <c r="G363" s="210" t="str">
        <f t="shared" si="20"/>
        <v/>
      </c>
      <c r="H363" s="209" t="str">
        <f t="array" ref="H363">IFERROR(IF(D363="","",INDEX(ExcValue!$I$8:$I$2000, MATCH(D363&amp;24,ExcValue!$A$8:$A$2000&amp;ExcValue!$H$8:$H$2000,0))),"")</f>
        <v/>
      </c>
      <c r="I363" s="210" t="str">
        <f t="shared" si="21"/>
        <v/>
      </c>
      <c r="J363" s="209" t="str">
        <f t="array" ref="J363">IFERROR(IF(D363="","",INDEX(ExcValue!$I$8:$I$2000, MATCH(D363&amp;74,ExcValue!$A$8:$A$2000&amp;ExcValue!$H$8:$H$2000,0))),"")</f>
        <v/>
      </c>
      <c r="K363" s="210" t="str">
        <f t="shared" si="22"/>
        <v/>
      </c>
      <c r="L363" s="209" t="str">
        <f t="array" ref="L363">IFERROR(IF(D363="","",INDEX(ExcValue!$I$8:$I$2000, MATCH(D363&amp;54,ExcValue!$A$8:$A$2000&amp;ExcValue!$H$8:$H$2000,0))),"")</f>
        <v/>
      </c>
      <c r="M363" s="210" t="str">
        <f t="shared" si="23"/>
        <v/>
      </c>
      <c r="O363" s="207" t="str">
        <f>IF(ISNUMBER(PT_ExcValue!A363),PT_ExcValue!A363,"")</f>
        <v/>
      </c>
      <c r="P363" s="207" t="str">
        <f>IF(PT_ExcValue!C363=0,"",PT_ExcValue!B363/PT_ExcValue!C363)</f>
        <v/>
      </c>
      <c r="Q363" s="207" t="str">
        <f>IF(PT_ExcValue!E363=0,"",PT_ExcValue!D363/PT_ExcValue!E363)</f>
        <v/>
      </c>
      <c r="R363" s="207" t="str">
        <f>IF(PT_ExcValue!G363=0,"",PT_ExcValue!F363/PT_ExcValue!G363)</f>
        <v/>
      </c>
      <c r="S363" s="207" t="str">
        <f>IF(PT_ExcValue!I363=0,"",PT_ExcValue!H363/PT_ExcValue!I363)</f>
        <v/>
      </c>
    </row>
    <row r="364" spans="4:19" x14ac:dyDescent="0.25">
      <c r="D364" s="209" t="str">
        <f t="array" ref="D364">IFERROR(INDEX(ExcValue!$A$8:$A2362, MATCH(0,COUNTIF($D$1:D363,ExcValue!$A$8:$A2362), 0)),"")</f>
        <v/>
      </c>
      <c r="E364" s="207" t="str">
        <f>IFERROR(VLOOKUP(D364,ExcValue!A370:C2362,3,FALSE),"")</f>
        <v/>
      </c>
      <c r="F364" s="209" t="str">
        <f t="array" ref="F364">IFERROR(IF(D364="","",INDEX(ExcValue!$I$8:$I$2000, MATCH(D364&amp;23,ExcValue!$A$8:$A$2000&amp;ExcValue!$H$8:$H$2000,0))),"")</f>
        <v/>
      </c>
      <c r="G364" s="210" t="str">
        <f t="shared" si="20"/>
        <v/>
      </c>
      <c r="H364" s="209" t="str">
        <f t="array" ref="H364">IFERROR(IF(D364="","",INDEX(ExcValue!$I$8:$I$2000, MATCH(D364&amp;24,ExcValue!$A$8:$A$2000&amp;ExcValue!$H$8:$H$2000,0))),"")</f>
        <v/>
      </c>
      <c r="I364" s="210" t="str">
        <f t="shared" si="21"/>
        <v/>
      </c>
      <c r="J364" s="209" t="str">
        <f t="array" ref="J364">IFERROR(IF(D364="","",INDEX(ExcValue!$I$8:$I$2000, MATCH(D364&amp;74,ExcValue!$A$8:$A$2000&amp;ExcValue!$H$8:$H$2000,0))),"")</f>
        <v/>
      </c>
      <c r="K364" s="210" t="str">
        <f t="shared" si="22"/>
        <v/>
      </c>
      <c r="L364" s="209" t="str">
        <f t="array" ref="L364">IFERROR(IF(D364="","",INDEX(ExcValue!$I$8:$I$2000, MATCH(D364&amp;54,ExcValue!$A$8:$A$2000&amp;ExcValue!$H$8:$H$2000,0))),"")</f>
        <v/>
      </c>
      <c r="M364" s="210" t="str">
        <f t="shared" si="23"/>
        <v/>
      </c>
      <c r="O364" s="207" t="str">
        <f>IF(ISNUMBER(PT_ExcValue!A364),PT_ExcValue!A364,"")</f>
        <v/>
      </c>
      <c r="P364" s="207" t="str">
        <f>IF(PT_ExcValue!C364=0,"",PT_ExcValue!B364/PT_ExcValue!C364)</f>
        <v/>
      </c>
      <c r="Q364" s="207" t="str">
        <f>IF(PT_ExcValue!E364=0,"",PT_ExcValue!D364/PT_ExcValue!E364)</f>
        <v/>
      </c>
      <c r="R364" s="207" t="str">
        <f>IF(PT_ExcValue!G364=0,"",PT_ExcValue!F364/PT_ExcValue!G364)</f>
        <v/>
      </c>
      <c r="S364" s="207" t="str">
        <f>IF(PT_ExcValue!I364=0,"",PT_ExcValue!H364/PT_ExcValue!I364)</f>
        <v/>
      </c>
    </row>
    <row r="365" spans="4:19" x14ac:dyDescent="0.25">
      <c r="D365" s="209" t="str">
        <f t="array" ref="D365">IFERROR(INDEX(ExcValue!$A$8:$A2363, MATCH(0,COUNTIF($D$1:D364,ExcValue!$A$8:$A2363), 0)),"")</f>
        <v/>
      </c>
      <c r="E365" s="207" t="str">
        <f>IFERROR(VLOOKUP(D365,ExcValue!A371:C2363,3,FALSE),"")</f>
        <v/>
      </c>
      <c r="F365" s="209" t="str">
        <f t="array" ref="F365">IFERROR(IF(D365="","",INDEX(ExcValue!$I$8:$I$2000, MATCH(D365&amp;23,ExcValue!$A$8:$A$2000&amp;ExcValue!$H$8:$H$2000,0))),"")</f>
        <v/>
      </c>
      <c r="G365" s="210" t="str">
        <f t="shared" si="20"/>
        <v/>
      </c>
      <c r="H365" s="209" t="str">
        <f t="array" ref="H365">IFERROR(IF(D365="","",INDEX(ExcValue!$I$8:$I$2000, MATCH(D365&amp;24,ExcValue!$A$8:$A$2000&amp;ExcValue!$H$8:$H$2000,0))),"")</f>
        <v/>
      </c>
      <c r="I365" s="210" t="str">
        <f t="shared" si="21"/>
        <v/>
      </c>
      <c r="J365" s="209" t="str">
        <f t="array" ref="J365">IFERROR(IF(D365="","",INDEX(ExcValue!$I$8:$I$2000, MATCH(D365&amp;74,ExcValue!$A$8:$A$2000&amp;ExcValue!$H$8:$H$2000,0))),"")</f>
        <v/>
      </c>
      <c r="K365" s="210" t="str">
        <f t="shared" si="22"/>
        <v/>
      </c>
      <c r="L365" s="209" t="str">
        <f t="array" ref="L365">IFERROR(IF(D365="","",INDEX(ExcValue!$I$8:$I$2000, MATCH(D365&amp;54,ExcValue!$A$8:$A$2000&amp;ExcValue!$H$8:$H$2000,0))),"")</f>
        <v/>
      </c>
      <c r="M365" s="210" t="str">
        <f t="shared" si="23"/>
        <v/>
      </c>
      <c r="O365" s="207" t="str">
        <f>IF(ISNUMBER(PT_ExcValue!A365),PT_ExcValue!A365,"")</f>
        <v/>
      </c>
      <c r="P365" s="207" t="str">
        <f>IF(PT_ExcValue!C365=0,"",PT_ExcValue!B365/PT_ExcValue!C365)</f>
        <v/>
      </c>
      <c r="Q365" s="207" t="str">
        <f>IF(PT_ExcValue!E365=0,"",PT_ExcValue!D365/PT_ExcValue!E365)</f>
        <v/>
      </c>
      <c r="R365" s="207" t="str">
        <f>IF(PT_ExcValue!G365=0,"",PT_ExcValue!F365/PT_ExcValue!G365)</f>
        <v/>
      </c>
      <c r="S365" s="207" t="str">
        <f>IF(PT_ExcValue!I365=0,"",PT_ExcValue!H365/PT_ExcValue!I365)</f>
        <v/>
      </c>
    </row>
    <row r="366" spans="4:19" x14ac:dyDescent="0.25">
      <c r="D366" s="209" t="str">
        <f t="array" ref="D366">IFERROR(INDEX(ExcValue!$A$8:$A2364, MATCH(0,COUNTIF($D$1:D365,ExcValue!$A$8:$A2364), 0)),"")</f>
        <v/>
      </c>
      <c r="E366" s="207" t="str">
        <f>IFERROR(VLOOKUP(D366,ExcValue!A372:C2364,3,FALSE),"")</f>
        <v/>
      </c>
      <c r="F366" s="209" t="str">
        <f t="array" ref="F366">IFERROR(IF(D366="","",INDEX(ExcValue!$I$8:$I$2000, MATCH(D366&amp;23,ExcValue!$A$8:$A$2000&amp;ExcValue!$H$8:$H$2000,0))),"")</f>
        <v/>
      </c>
      <c r="G366" s="210" t="str">
        <f t="shared" si="20"/>
        <v/>
      </c>
      <c r="H366" s="209" t="str">
        <f t="array" ref="H366">IFERROR(IF(D366="","",INDEX(ExcValue!$I$8:$I$2000, MATCH(D366&amp;24,ExcValue!$A$8:$A$2000&amp;ExcValue!$H$8:$H$2000,0))),"")</f>
        <v/>
      </c>
      <c r="I366" s="210" t="str">
        <f t="shared" si="21"/>
        <v/>
      </c>
      <c r="J366" s="209" t="str">
        <f t="array" ref="J366">IFERROR(IF(D366="","",INDEX(ExcValue!$I$8:$I$2000, MATCH(D366&amp;74,ExcValue!$A$8:$A$2000&amp;ExcValue!$H$8:$H$2000,0))),"")</f>
        <v/>
      </c>
      <c r="K366" s="210" t="str">
        <f t="shared" si="22"/>
        <v/>
      </c>
      <c r="L366" s="209" t="str">
        <f t="array" ref="L366">IFERROR(IF(D366="","",INDEX(ExcValue!$I$8:$I$2000, MATCH(D366&amp;54,ExcValue!$A$8:$A$2000&amp;ExcValue!$H$8:$H$2000,0))),"")</f>
        <v/>
      </c>
      <c r="M366" s="210" t="str">
        <f t="shared" si="23"/>
        <v/>
      </c>
      <c r="O366" s="207" t="str">
        <f>IF(ISNUMBER(PT_ExcValue!A366),PT_ExcValue!A366,"")</f>
        <v/>
      </c>
      <c r="P366" s="207" t="str">
        <f>IF(PT_ExcValue!C366=0,"",PT_ExcValue!B366/PT_ExcValue!C366)</f>
        <v/>
      </c>
      <c r="Q366" s="207" t="str">
        <f>IF(PT_ExcValue!E366=0,"",PT_ExcValue!D366/PT_ExcValue!E366)</f>
        <v/>
      </c>
      <c r="R366" s="207" t="str">
        <f>IF(PT_ExcValue!G366=0,"",PT_ExcValue!F366/PT_ExcValue!G366)</f>
        <v/>
      </c>
      <c r="S366" s="207" t="str">
        <f>IF(PT_ExcValue!I366=0,"",PT_ExcValue!H366/PT_ExcValue!I366)</f>
        <v/>
      </c>
    </row>
    <row r="367" spans="4:19" x14ac:dyDescent="0.25">
      <c r="D367" s="209" t="str">
        <f t="array" ref="D367">IFERROR(INDEX(ExcValue!$A$8:$A2365, MATCH(0,COUNTIF($D$1:D366,ExcValue!$A$8:$A2365), 0)),"")</f>
        <v/>
      </c>
      <c r="E367" s="207" t="str">
        <f>IFERROR(VLOOKUP(D367,ExcValue!A373:C2365,3,FALSE),"")</f>
        <v/>
      </c>
      <c r="F367" s="209" t="str">
        <f t="array" ref="F367">IFERROR(IF(D367="","",INDEX(ExcValue!$I$8:$I$2000, MATCH(D367&amp;23,ExcValue!$A$8:$A$2000&amp;ExcValue!$H$8:$H$2000,0))),"")</f>
        <v/>
      </c>
      <c r="G367" s="210" t="str">
        <f t="shared" si="20"/>
        <v/>
      </c>
      <c r="H367" s="209" t="str">
        <f t="array" ref="H367">IFERROR(IF(D367="","",INDEX(ExcValue!$I$8:$I$2000, MATCH(D367&amp;24,ExcValue!$A$8:$A$2000&amp;ExcValue!$H$8:$H$2000,0))),"")</f>
        <v/>
      </c>
      <c r="I367" s="210" t="str">
        <f t="shared" si="21"/>
        <v/>
      </c>
      <c r="J367" s="209" t="str">
        <f t="array" ref="J367">IFERROR(IF(D367="","",INDEX(ExcValue!$I$8:$I$2000, MATCH(D367&amp;74,ExcValue!$A$8:$A$2000&amp;ExcValue!$H$8:$H$2000,0))),"")</f>
        <v/>
      </c>
      <c r="K367" s="210" t="str">
        <f t="shared" si="22"/>
        <v/>
      </c>
      <c r="L367" s="209" t="str">
        <f t="array" ref="L367">IFERROR(IF(D367="","",INDEX(ExcValue!$I$8:$I$2000, MATCH(D367&amp;54,ExcValue!$A$8:$A$2000&amp;ExcValue!$H$8:$H$2000,0))),"")</f>
        <v/>
      </c>
      <c r="M367" s="210" t="str">
        <f t="shared" si="23"/>
        <v/>
      </c>
      <c r="O367" s="207" t="str">
        <f>IF(ISNUMBER(PT_ExcValue!A367),PT_ExcValue!A367,"")</f>
        <v/>
      </c>
      <c r="P367" s="207" t="str">
        <f>IF(PT_ExcValue!C367=0,"",PT_ExcValue!B367/PT_ExcValue!C367)</f>
        <v/>
      </c>
      <c r="Q367" s="207" t="str">
        <f>IF(PT_ExcValue!E367=0,"",PT_ExcValue!D367/PT_ExcValue!E367)</f>
        <v/>
      </c>
      <c r="R367" s="207" t="str">
        <f>IF(PT_ExcValue!G367=0,"",PT_ExcValue!F367/PT_ExcValue!G367)</f>
        <v/>
      </c>
      <c r="S367" s="207" t="str">
        <f>IF(PT_ExcValue!I367=0,"",PT_ExcValue!H367/PT_ExcValue!I367)</f>
        <v/>
      </c>
    </row>
    <row r="368" spans="4:19" x14ac:dyDescent="0.25">
      <c r="D368" s="209" t="str">
        <f t="array" ref="D368">IFERROR(INDEX(ExcValue!$A$8:$A2366, MATCH(0,COUNTIF($D$1:D367,ExcValue!$A$8:$A2366), 0)),"")</f>
        <v/>
      </c>
      <c r="E368" s="207" t="str">
        <f>IFERROR(VLOOKUP(D368,ExcValue!A374:C2366,3,FALSE),"")</f>
        <v/>
      </c>
      <c r="F368" s="209" t="str">
        <f t="array" ref="F368">IFERROR(IF(D368="","",INDEX(ExcValue!$I$8:$I$2000, MATCH(D368&amp;23,ExcValue!$A$8:$A$2000&amp;ExcValue!$H$8:$H$2000,0))),"")</f>
        <v/>
      </c>
      <c r="G368" s="210" t="str">
        <f t="shared" si="20"/>
        <v/>
      </c>
      <c r="H368" s="209" t="str">
        <f t="array" ref="H368">IFERROR(IF(D368="","",INDEX(ExcValue!$I$8:$I$2000, MATCH(D368&amp;24,ExcValue!$A$8:$A$2000&amp;ExcValue!$H$8:$H$2000,0))),"")</f>
        <v/>
      </c>
      <c r="I368" s="210" t="str">
        <f t="shared" si="21"/>
        <v/>
      </c>
      <c r="J368" s="209" t="str">
        <f t="array" ref="J368">IFERROR(IF(D368="","",INDEX(ExcValue!$I$8:$I$2000, MATCH(D368&amp;74,ExcValue!$A$8:$A$2000&amp;ExcValue!$H$8:$H$2000,0))),"")</f>
        <v/>
      </c>
      <c r="K368" s="210" t="str">
        <f t="shared" si="22"/>
        <v/>
      </c>
      <c r="L368" s="209" t="str">
        <f t="array" ref="L368">IFERROR(IF(D368="","",INDEX(ExcValue!$I$8:$I$2000, MATCH(D368&amp;54,ExcValue!$A$8:$A$2000&amp;ExcValue!$H$8:$H$2000,0))),"")</f>
        <v/>
      </c>
      <c r="M368" s="210" t="str">
        <f t="shared" si="23"/>
        <v/>
      </c>
      <c r="O368" s="207" t="str">
        <f>IF(ISNUMBER(PT_ExcValue!A368),PT_ExcValue!A368,"")</f>
        <v/>
      </c>
      <c r="P368" s="207" t="str">
        <f>IF(PT_ExcValue!C368=0,"",PT_ExcValue!B368/PT_ExcValue!C368)</f>
        <v/>
      </c>
      <c r="Q368" s="207" t="str">
        <f>IF(PT_ExcValue!E368=0,"",PT_ExcValue!D368/PT_ExcValue!E368)</f>
        <v/>
      </c>
      <c r="R368" s="207" t="str">
        <f>IF(PT_ExcValue!G368=0,"",PT_ExcValue!F368/PT_ExcValue!G368)</f>
        <v/>
      </c>
      <c r="S368" s="207" t="str">
        <f>IF(PT_ExcValue!I368=0,"",PT_ExcValue!H368/PT_ExcValue!I368)</f>
        <v/>
      </c>
    </row>
    <row r="369" spans="4:19" x14ac:dyDescent="0.25">
      <c r="D369" s="209" t="str">
        <f t="array" ref="D369">IFERROR(INDEX(ExcValue!$A$8:$A2367, MATCH(0,COUNTIF($D$1:D368,ExcValue!$A$8:$A2367), 0)),"")</f>
        <v/>
      </c>
      <c r="E369" s="207" t="str">
        <f>IFERROR(VLOOKUP(D369,ExcValue!A375:C2367,3,FALSE),"")</f>
        <v/>
      </c>
      <c r="F369" s="209" t="str">
        <f t="array" ref="F369">IFERROR(IF(D369="","",INDEX(ExcValue!$I$8:$I$2000, MATCH(D369&amp;23,ExcValue!$A$8:$A$2000&amp;ExcValue!$H$8:$H$2000,0))),"")</f>
        <v/>
      </c>
      <c r="G369" s="210" t="str">
        <f t="shared" si="20"/>
        <v/>
      </c>
      <c r="H369" s="209" t="str">
        <f t="array" ref="H369">IFERROR(IF(D369="","",INDEX(ExcValue!$I$8:$I$2000, MATCH(D369&amp;24,ExcValue!$A$8:$A$2000&amp;ExcValue!$H$8:$H$2000,0))),"")</f>
        <v/>
      </c>
      <c r="I369" s="210" t="str">
        <f t="shared" si="21"/>
        <v/>
      </c>
      <c r="J369" s="209" t="str">
        <f t="array" ref="J369">IFERROR(IF(D369="","",INDEX(ExcValue!$I$8:$I$2000, MATCH(D369&amp;74,ExcValue!$A$8:$A$2000&amp;ExcValue!$H$8:$H$2000,0))),"")</f>
        <v/>
      </c>
      <c r="K369" s="210" t="str">
        <f t="shared" si="22"/>
        <v/>
      </c>
      <c r="L369" s="209" t="str">
        <f t="array" ref="L369">IFERROR(IF(D369="","",INDEX(ExcValue!$I$8:$I$2000, MATCH(D369&amp;54,ExcValue!$A$8:$A$2000&amp;ExcValue!$H$8:$H$2000,0))),"")</f>
        <v/>
      </c>
      <c r="M369" s="210" t="str">
        <f t="shared" si="23"/>
        <v/>
      </c>
      <c r="O369" s="207" t="str">
        <f>IF(ISNUMBER(PT_ExcValue!A369),PT_ExcValue!A369,"")</f>
        <v/>
      </c>
      <c r="P369" s="207" t="str">
        <f>IF(PT_ExcValue!C369=0,"",PT_ExcValue!B369/PT_ExcValue!C369)</f>
        <v/>
      </c>
      <c r="Q369" s="207" t="str">
        <f>IF(PT_ExcValue!E369=0,"",PT_ExcValue!D369/PT_ExcValue!E369)</f>
        <v/>
      </c>
      <c r="R369" s="207" t="str">
        <f>IF(PT_ExcValue!G369=0,"",PT_ExcValue!F369/PT_ExcValue!G369)</f>
        <v/>
      </c>
      <c r="S369" s="207" t="str">
        <f>IF(PT_ExcValue!I369=0,"",PT_ExcValue!H369/PT_ExcValue!I369)</f>
        <v/>
      </c>
    </row>
    <row r="370" spans="4:19" x14ac:dyDescent="0.25">
      <c r="D370" s="209" t="str">
        <f t="array" ref="D370">IFERROR(INDEX(ExcValue!$A$8:$A2368, MATCH(0,COUNTIF($D$1:D369,ExcValue!$A$8:$A2368), 0)),"")</f>
        <v/>
      </c>
      <c r="E370" s="207" t="str">
        <f>IFERROR(VLOOKUP(D370,ExcValue!A376:C2368,3,FALSE),"")</f>
        <v/>
      </c>
      <c r="F370" s="209" t="str">
        <f t="array" ref="F370">IFERROR(IF(D370="","",INDEX(ExcValue!$I$8:$I$2000, MATCH(D370&amp;23,ExcValue!$A$8:$A$2000&amp;ExcValue!$H$8:$H$2000,0))),"")</f>
        <v/>
      </c>
      <c r="G370" s="210" t="str">
        <f t="shared" si="20"/>
        <v/>
      </c>
      <c r="H370" s="209" t="str">
        <f t="array" ref="H370">IFERROR(IF(D370="","",INDEX(ExcValue!$I$8:$I$2000, MATCH(D370&amp;24,ExcValue!$A$8:$A$2000&amp;ExcValue!$H$8:$H$2000,0))),"")</f>
        <v/>
      </c>
      <c r="I370" s="210" t="str">
        <f t="shared" si="21"/>
        <v/>
      </c>
      <c r="J370" s="209" t="str">
        <f t="array" ref="J370">IFERROR(IF(D370="","",INDEX(ExcValue!$I$8:$I$2000, MATCH(D370&amp;74,ExcValue!$A$8:$A$2000&amp;ExcValue!$H$8:$H$2000,0))),"")</f>
        <v/>
      </c>
      <c r="K370" s="210" t="str">
        <f t="shared" si="22"/>
        <v/>
      </c>
      <c r="L370" s="209" t="str">
        <f t="array" ref="L370">IFERROR(IF(D370="","",INDEX(ExcValue!$I$8:$I$2000, MATCH(D370&amp;54,ExcValue!$A$8:$A$2000&amp;ExcValue!$H$8:$H$2000,0))),"")</f>
        <v/>
      </c>
      <c r="M370" s="210" t="str">
        <f t="shared" si="23"/>
        <v/>
      </c>
      <c r="O370" s="207" t="str">
        <f>IF(ISNUMBER(PT_ExcValue!A370),PT_ExcValue!A370,"")</f>
        <v/>
      </c>
      <c r="P370" s="207" t="str">
        <f>IF(PT_ExcValue!C370=0,"",PT_ExcValue!B370/PT_ExcValue!C370)</f>
        <v/>
      </c>
      <c r="Q370" s="207" t="str">
        <f>IF(PT_ExcValue!E370=0,"",PT_ExcValue!D370/PT_ExcValue!E370)</f>
        <v/>
      </c>
      <c r="R370" s="207" t="str">
        <f>IF(PT_ExcValue!G370=0,"",PT_ExcValue!F370/PT_ExcValue!G370)</f>
        <v/>
      </c>
      <c r="S370" s="207" t="str">
        <f>IF(PT_ExcValue!I370=0,"",PT_ExcValue!H370/PT_ExcValue!I370)</f>
        <v/>
      </c>
    </row>
    <row r="371" spans="4:19" x14ac:dyDescent="0.25">
      <c r="D371" s="209" t="str">
        <f t="array" ref="D371">IFERROR(INDEX(ExcValue!$A$8:$A2369, MATCH(0,COUNTIF($D$1:D370,ExcValue!$A$8:$A2369), 0)),"")</f>
        <v/>
      </c>
      <c r="E371" s="207" t="str">
        <f>IFERROR(VLOOKUP(D371,ExcValue!A377:C2369,3,FALSE),"")</f>
        <v/>
      </c>
      <c r="F371" s="209" t="str">
        <f t="array" ref="F371">IFERROR(IF(D371="","",INDEX(ExcValue!$I$8:$I$2000, MATCH(D371&amp;23,ExcValue!$A$8:$A$2000&amp;ExcValue!$H$8:$H$2000,0))),"")</f>
        <v/>
      </c>
      <c r="G371" s="210" t="str">
        <f t="shared" si="20"/>
        <v/>
      </c>
      <c r="H371" s="209" t="str">
        <f t="array" ref="H371">IFERROR(IF(D371="","",INDEX(ExcValue!$I$8:$I$2000, MATCH(D371&amp;24,ExcValue!$A$8:$A$2000&amp;ExcValue!$H$8:$H$2000,0))),"")</f>
        <v/>
      </c>
      <c r="I371" s="210" t="str">
        <f t="shared" si="21"/>
        <v/>
      </c>
      <c r="J371" s="209" t="str">
        <f t="array" ref="J371">IFERROR(IF(D371="","",INDEX(ExcValue!$I$8:$I$2000, MATCH(D371&amp;74,ExcValue!$A$8:$A$2000&amp;ExcValue!$H$8:$H$2000,0))),"")</f>
        <v/>
      </c>
      <c r="K371" s="210" t="str">
        <f t="shared" si="22"/>
        <v/>
      </c>
      <c r="L371" s="209" t="str">
        <f t="array" ref="L371">IFERROR(IF(D371="","",INDEX(ExcValue!$I$8:$I$2000, MATCH(D371&amp;54,ExcValue!$A$8:$A$2000&amp;ExcValue!$H$8:$H$2000,0))),"")</f>
        <v/>
      </c>
      <c r="M371" s="210" t="str">
        <f t="shared" si="23"/>
        <v/>
      </c>
      <c r="O371" s="207" t="str">
        <f>IF(ISNUMBER(PT_ExcValue!A371),PT_ExcValue!A371,"")</f>
        <v/>
      </c>
      <c r="P371" s="207" t="str">
        <f>IF(PT_ExcValue!C371=0,"",PT_ExcValue!B371/PT_ExcValue!C371)</f>
        <v/>
      </c>
      <c r="Q371" s="207" t="str">
        <f>IF(PT_ExcValue!E371=0,"",PT_ExcValue!D371/PT_ExcValue!E371)</f>
        <v/>
      </c>
      <c r="R371" s="207" t="str">
        <f>IF(PT_ExcValue!G371=0,"",PT_ExcValue!F371/PT_ExcValue!G371)</f>
        <v/>
      </c>
      <c r="S371" s="207" t="str">
        <f>IF(PT_ExcValue!I371=0,"",PT_ExcValue!H371/PT_ExcValue!I371)</f>
        <v/>
      </c>
    </row>
    <row r="372" spans="4:19" x14ac:dyDescent="0.25">
      <c r="D372" s="209" t="str">
        <f t="array" ref="D372">IFERROR(INDEX(ExcValue!$A$8:$A2370, MATCH(0,COUNTIF($D$1:D371,ExcValue!$A$8:$A2370), 0)),"")</f>
        <v/>
      </c>
      <c r="E372" s="207" t="str">
        <f>IFERROR(VLOOKUP(D372,ExcValue!A378:C2370,3,FALSE),"")</f>
        <v/>
      </c>
      <c r="F372" s="209" t="str">
        <f t="array" ref="F372">IFERROR(IF(D372="","",INDEX(ExcValue!$I$8:$I$2000, MATCH(D372&amp;23,ExcValue!$A$8:$A$2000&amp;ExcValue!$H$8:$H$2000,0))),"")</f>
        <v/>
      </c>
      <c r="G372" s="210" t="str">
        <f t="shared" si="20"/>
        <v/>
      </c>
      <c r="H372" s="209" t="str">
        <f t="array" ref="H372">IFERROR(IF(D372="","",INDEX(ExcValue!$I$8:$I$2000, MATCH(D372&amp;24,ExcValue!$A$8:$A$2000&amp;ExcValue!$H$8:$H$2000,0))),"")</f>
        <v/>
      </c>
      <c r="I372" s="210" t="str">
        <f t="shared" si="21"/>
        <v/>
      </c>
      <c r="J372" s="209" t="str">
        <f t="array" ref="J372">IFERROR(IF(D372="","",INDEX(ExcValue!$I$8:$I$2000, MATCH(D372&amp;74,ExcValue!$A$8:$A$2000&amp;ExcValue!$H$8:$H$2000,0))),"")</f>
        <v/>
      </c>
      <c r="K372" s="210" t="str">
        <f t="shared" si="22"/>
        <v/>
      </c>
      <c r="L372" s="209" t="str">
        <f t="array" ref="L372">IFERROR(IF(D372="","",INDEX(ExcValue!$I$8:$I$2000, MATCH(D372&amp;54,ExcValue!$A$8:$A$2000&amp;ExcValue!$H$8:$H$2000,0))),"")</f>
        <v/>
      </c>
      <c r="M372" s="210" t="str">
        <f t="shared" si="23"/>
        <v/>
      </c>
      <c r="O372" s="207" t="str">
        <f>IF(ISNUMBER(PT_ExcValue!A372),PT_ExcValue!A372,"")</f>
        <v/>
      </c>
      <c r="P372" s="207" t="str">
        <f>IF(PT_ExcValue!C372=0,"",PT_ExcValue!B372/PT_ExcValue!C372)</f>
        <v/>
      </c>
      <c r="Q372" s="207" t="str">
        <f>IF(PT_ExcValue!E372=0,"",PT_ExcValue!D372/PT_ExcValue!E372)</f>
        <v/>
      </c>
      <c r="R372" s="207" t="str">
        <f>IF(PT_ExcValue!G372=0,"",PT_ExcValue!F372/PT_ExcValue!G372)</f>
        <v/>
      </c>
      <c r="S372" s="207" t="str">
        <f>IF(PT_ExcValue!I372=0,"",PT_ExcValue!H372/PT_ExcValue!I372)</f>
        <v/>
      </c>
    </row>
    <row r="373" spans="4:19" x14ac:dyDescent="0.25">
      <c r="D373" s="209" t="str">
        <f t="array" ref="D373">IFERROR(INDEX(ExcValue!$A$8:$A2371, MATCH(0,COUNTIF($D$1:D372,ExcValue!$A$8:$A2371), 0)),"")</f>
        <v/>
      </c>
      <c r="E373" s="207" t="str">
        <f>IFERROR(VLOOKUP(D373,ExcValue!A379:C2371,3,FALSE),"")</f>
        <v/>
      </c>
      <c r="F373" s="209" t="str">
        <f t="array" ref="F373">IFERROR(IF(D373="","",INDEX(ExcValue!$I$8:$I$2000, MATCH(D373&amp;23,ExcValue!$A$8:$A$2000&amp;ExcValue!$H$8:$H$2000,0))),"")</f>
        <v/>
      </c>
      <c r="G373" s="210" t="str">
        <f t="shared" si="20"/>
        <v/>
      </c>
      <c r="H373" s="209" t="str">
        <f t="array" ref="H373">IFERROR(IF(D373="","",INDEX(ExcValue!$I$8:$I$2000, MATCH(D373&amp;24,ExcValue!$A$8:$A$2000&amp;ExcValue!$H$8:$H$2000,0))),"")</f>
        <v/>
      </c>
      <c r="I373" s="210" t="str">
        <f t="shared" si="21"/>
        <v/>
      </c>
      <c r="J373" s="209" t="str">
        <f t="array" ref="J373">IFERROR(IF(D373="","",INDEX(ExcValue!$I$8:$I$2000, MATCH(D373&amp;74,ExcValue!$A$8:$A$2000&amp;ExcValue!$H$8:$H$2000,0))),"")</f>
        <v/>
      </c>
      <c r="K373" s="210" t="str">
        <f t="shared" si="22"/>
        <v/>
      </c>
      <c r="L373" s="209" t="str">
        <f t="array" ref="L373">IFERROR(IF(D373="","",INDEX(ExcValue!$I$8:$I$2000, MATCH(D373&amp;54,ExcValue!$A$8:$A$2000&amp;ExcValue!$H$8:$H$2000,0))),"")</f>
        <v/>
      </c>
      <c r="M373" s="210" t="str">
        <f t="shared" si="23"/>
        <v/>
      </c>
      <c r="O373" s="207" t="str">
        <f>IF(ISNUMBER(PT_ExcValue!A373),PT_ExcValue!A373,"")</f>
        <v/>
      </c>
      <c r="P373" s="207" t="str">
        <f>IF(PT_ExcValue!C373=0,"",PT_ExcValue!B373/PT_ExcValue!C373)</f>
        <v/>
      </c>
      <c r="Q373" s="207" t="str">
        <f>IF(PT_ExcValue!E373=0,"",PT_ExcValue!D373/PT_ExcValue!E373)</f>
        <v/>
      </c>
      <c r="R373" s="207" t="str">
        <f>IF(PT_ExcValue!G373=0,"",PT_ExcValue!F373/PT_ExcValue!G373)</f>
        <v/>
      </c>
      <c r="S373" s="207" t="str">
        <f>IF(PT_ExcValue!I373=0,"",PT_ExcValue!H373/PT_ExcValue!I373)</f>
        <v/>
      </c>
    </row>
    <row r="374" spans="4:19" x14ac:dyDescent="0.25">
      <c r="D374" s="209" t="str">
        <f t="array" ref="D374">IFERROR(INDEX(ExcValue!$A$8:$A2372, MATCH(0,COUNTIF($D$1:D373,ExcValue!$A$8:$A2372), 0)),"")</f>
        <v/>
      </c>
      <c r="E374" s="207" t="str">
        <f>IFERROR(VLOOKUP(D374,ExcValue!A380:C2372,3,FALSE),"")</f>
        <v/>
      </c>
      <c r="F374" s="209" t="str">
        <f t="array" ref="F374">IFERROR(IF(D374="","",INDEX(ExcValue!$I$8:$I$2000, MATCH(D374&amp;23,ExcValue!$A$8:$A$2000&amp;ExcValue!$H$8:$H$2000,0))),"")</f>
        <v/>
      </c>
      <c r="G374" s="210" t="str">
        <f t="shared" si="20"/>
        <v/>
      </c>
      <c r="H374" s="209" t="str">
        <f t="array" ref="H374">IFERROR(IF(D374="","",INDEX(ExcValue!$I$8:$I$2000, MATCH(D374&amp;24,ExcValue!$A$8:$A$2000&amp;ExcValue!$H$8:$H$2000,0))),"")</f>
        <v/>
      </c>
      <c r="I374" s="210" t="str">
        <f t="shared" si="21"/>
        <v/>
      </c>
      <c r="J374" s="209" t="str">
        <f t="array" ref="J374">IFERROR(IF(D374="","",INDEX(ExcValue!$I$8:$I$2000, MATCH(D374&amp;74,ExcValue!$A$8:$A$2000&amp;ExcValue!$H$8:$H$2000,0))),"")</f>
        <v/>
      </c>
      <c r="K374" s="210" t="str">
        <f t="shared" si="22"/>
        <v/>
      </c>
      <c r="L374" s="209" t="str">
        <f t="array" ref="L374">IFERROR(IF(D374="","",INDEX(ExcValue!$I$8:$I$2000, MATCH(D374&amp;54,ExcValue!$A$8:$A$2000&amp;ExcValue!$H$8:$H$2000,0))),"")</f>
        <v/>
      </c>
      <c r="M374" s="210" t="str">
        <f t="shared" si="23"/>
        <v/>
      </c>
      <c r="O374" s="207" t="str">
        <f>IF(ISNUMBER(PT_ExcValue!A374),PT_ExcValue!A374,"")</f>
        <v/>
      </c>
      <c r="P374" s="207" t="str">
        <f>IF(PT_ExcValue!C374=0,"",PT_ExcValue!B374/PT_ExcValue!C374)</f>
        <v/>
      </c>
      <c r="Q374" s="207" t="str">
        <f>IF(PT_ExcValue!E374=0,"",PT_ExcValue!D374/PT_ExcValue!E374)</f>
        <v/>
      </c>
      <c r="R374" s="207" t="str">
        <f>IF(PT_ExcValue!G374=0,"",PT_ExcValue!F374/PT_ExcValue!G374)</f>
        <v/>
      </c>
      <c r="S374" s="207" t="str">
        <f>IF(PT_ExcValue!I374=0,"",PT_ExcValue!H374/PT_ExcValue!I374)</f>
        <v/>
      </c>
    </row>
    <row r="375" spans="4:19" x14ac:dyDescent="0.25">
      <c r="D375" s="209" t="str">
        <f t="array" ref="D375">IFERROR(INDEX(ExcValue!$A$8:$A2373, MATCH(0,COUNTIF($D$1:D374,ExcValue!$A$8:$A2373), 0)),"")</f>
        <v/>
      </c>
      <c r="E375" s="207" t="str">
        <f>IFERROR(VLOOKUP(D375,ExcValue!A381:C2373,3,FALSE),"")</f>
        <v/>
      </c>
      <c r="F375" s="209" t="str">
        <f t="array" ref="F375">IFERROR(IF(D375="","",INDEX(ExcValue!$I$8:$I$2000, MATCH(D375&amp;23,ExcValue!$A$8:$A$2000&amp;ExcValue!$H$8:$H$2000,0))),"")</f>
        <v/>
      </c>
      <c r="G375" s="210" t="str">
        <f t="shared" si="20"/>
        <v/>
      </c>
      <c r="H375" s="209" t="str">
        <f t="array" ref="H375">IFERROR(IF(D375="","",INDEX(ExcValue!$I$8:$I$2000, MATCH(D375&amp;24,ExcValue!$A$8:$A$2000&amp;ExcValue!$H$8:$H$2000,0))),"")</f>
        <v/>
      </c>
      <c r="I375" s="210" t="str">
        <f t="shared" si="21"/>
        <v/>
      </c>
      <c r="J375" s="209" t="str">
        <f t="array" ref="J375">IFERROR(IF(D375="","",INDEX(ExcValue!$I$8:$I$2000, MATCH(D375&amp;74,ExcValue!$A$8:$A$2000&amp;ExcValue!$H$8:$H$2000,0))),"")</f>
        <v/>
      </c>
      <c r="K375" s="210" t="str">
        <f t="shared" si="22"/>
        <v/>
      </c>
      <c r="L375" s="209" t="str">
        <f t="array" ref="L375">IFERROR(IF(D375="","",INDEX(ExcValue!$I$8:$I$2000, MATCH(D375&amp;54,ExcValue!$A$8:$A$2000&amp;ExcValue!$H$8:$H$2000,0))),"")</f>
        <v/>
      </c>
      <c r="M375" s="210" t="str">
        <f t="shared" si="23"/>
        <v/>
      </c>
      <c r="O375" s="207" t="str">
        <f>IF(ISNUMBER(PT_ExcValue!A375),PT_ExcValue!A375,"")</f>
        <v/>
      </c>
      <c r="P375" s="207" t="str">
        <f>IF(PT_ExcValue!C375=0,"",PT_ExcValue!B375/PT_ExcValue!C375)</f>
        <v/>
      </c>
      <c r="Q375" s="207" t="str">
        <f>IF(PT_ExcValue!E375=0,"",PT_ExcValue!D375/PT_ExcValue!E375)</f>
        <v/>
      </c>
      <c r="R375" s="207" t="str">
        <f>IF(PT_ExcValue!G375=0,"",PT_ExcValue!F375/PT_ExcValue!G375)</f>
        <v/>
      </c>
      <c r="S375" s="207" t="str">
        <f>IF(PT_ExcValue!I375=0,"",PT_ExcValue!H375/PT_ExcValue!I375)</f>
        <v/>
      </c>
    </row>
    <row r="376" spans="4:19" x14ac:dyDescent="0.25">
      <c r="D376" s="209" t="str">
        <f t="array" ref="D376">IFERROR(INDEX(ExcValue!$A$8:$A2374, MATCH(0,COUNTIF($D$1:D375,ExcValue!$A$8:$A2374), 0)),"")</f>
        <v/>
      </c>
      <c r="E376" s="207" t="str">
        <f>IFERROR(VLOOKUP(D376,ExcValue!A382:C2374,3,FALSE),"")</f>
        <v/>
      </c>
      <c r="F376" s="209" t="str">
        <f t="array" ref="F376">IFERROR(IF(D376="","",INDEX(ExcValue!$I$8:$I$2000, MATCH(D376&amp;23,ExcValue!$A$8:$A$2000&amp;ExcValue!$H$8:$H$2000,0))),"")</f>
        <v/>
      </c>
      <c r="G376" s="210" t="str">
        <f t="shared" si="20"/>
        <v/>
      </c>
      <c r="H376" s="209" t="str">
        <f t="array" ref="H376">IFERROR(IF(D376="","",INDEX(ExcValue!$I$8:$I$2000, MATCH(D376&amp;24,ExcValue!$A$8:$A$2000&amp;ExcValue!$H$8:$H$2000,0))),"")</f>
        <v/>
      </c>
      <c r="I376" s="210" t="str">
        <f t="shared" si="21"/>
        <v/>
      </c>
      <c r="J376" s="209" t="str">
        <f t="array" ref="J376">IFERROR(IF(D376="","",INDEX(ExcValue!$I$8:$I$2000, MATCH(D376&amp;74,ExcValue!$A$8:$A$2000&amp;ExcValue!$H$8:$H$2000,0))),"")</f>
        <v/>
      </c>
      <c r="K376" s="210" t="str">
        <f t="shared" si="22"/>
        <v/>
      </c>
      <c r="L376" s="209" t="str">
        <f t="array" ref="L376">IFERROR(IF(D376="","",INDEX(ExcValue!$I$8:$I$2000, MATCH(D376&amp;54,ExcValue!$A$8:$A$2000&amp;ExcValue!$H$8:$H$2000,0))),"")</f>
        <v/>
      </c>
      <c r="M376" s="210" t="str">
        <f t="shared" si="23"/>
        <v/>
      </c>
      <c r="O376" s="207" t="str">
        <f>IF(ISNUMBER(PT_ExcValue!A376),PT_ExcValue!A376,"")</f>
        <v/>
      </c>
      <c r="P376" s="207" t="str">
        <f>IF(PT_ExcValue!C376=0,"",PT_ExcValue!B376/PT_ExcValue!C376)</f>
        <v/>
      </c>
      <c r="Q376" s="207" t="str">
        <f>IF(PT_ExcValue!E376=0,"",PT_ExcValue!D376/PT_ExcValue!E376)</f>
        <v/>
      </c>
      <c r="R376" s="207" t="str">
        <f>IF(PT_ExcValue!G376=0,"",PT_ExcValue!F376/PT_ExcValue!G376)</f>
        <v/>
      </c>
      <c r="S376" s="207" t="str">
        <f>IF(PT_ExcValue!I376=0,"",PT_ExcValue!H376/PT_ExcValue!I376)</f>
        <v/>
      </c>
    </row>
    <row r="377" spans="4:19" x14ac:dyDescent="0.25">
      <c r="D377" s="209" t="str">
        <f t="array" ref="D377">IFERROR(INDEX(ExcValue!$A$8:$A2375, MATCH(0,COUNTIF($D$1:D376,ExcValue!$A$8:$A2375), 0)),"")</f>
        <v/>
      </c>
      <c r="E377" s="207" t="str">
        <f>IFERROR(VLOOKUP(D377,ExcValue!A383:C2375,3,FALSE),"")</f>
        <v/>
      </c>
      <c r="F377" s="209" t="str">
        <f t="array" ref="F377">IFERROR(IF(D377="","",INDEX(ExcValue!$I$8:$I$2000, MATCH(D377&amp;23,ExcValue!$A$8:$A$2000&amp;ExcValue!$H$8:$H$2000,0))),"")</f>
        <v/>
      </c>
      <c r="G377" s="210" t="str">
        <f t="shared" si="20"/>
        <v/>
      </c>
      <c r="H377" s="209" t="str">
        <f t="array" ref="H377">IFERROR(IF(D377="","",INDEX(ExcValue!$I$8:$I$2000, MATCH(D377&amp;24,ExcValue!$A$8:$A$2000&amp;ExcValue!$H$8:$H$2000,0))),"")</f>
        <v/>
      </c>
      <c r="I377" s="210" t="str">
        <f t="shared" si="21"/>
        <v/>
      </c>
      <c r="J377" s="209" t="str">
        <f t="array" ref="J377">IFERROR(IF(D377="","",INDEX(ExcValue!$I$8:$I$2000, MATCH(D377&amp;74,ExcValue!$A$8:$A$2000&amp;ExcValue!$H$8:$H$2000,0))),"")</f>
        <v/>
      </c>
      <c r="K377" s="210" t="str">
        <f t="shared" si="22"/>
        <v/>
      </c>
      <c r="L377" s="209" t="str">
        <f t="array" ref="L377">IFERROR(IF(D377="","",INDEX(ExcValue!$I$8:$I$2000, MATCH(D377&amp;54,ExcValue!$A$8:$A$2000&amp;ExcValue!$H$8:$H$2000,0))),"")</f>
        <v/>
      </c>
      <c r="M377" s="210" t="str">
        <f t="shared" si="23"/>
        <v/>
      </c>
      <c r="O377" s="207" t="str">
        <f>IF(ISNUMBER(PT_ExcValue!A377),PT_ExcValue!A377,"")</f>
        <v/>
      </c>
      <c r="P377" s="207" t="str">
        <f>IF(PT_ExcValue!C377=0,"",PT_ExcValue!B377/PT_ExcValue!C377)</f>
        <v/>
      </c>
      <c r="Q377" s="207" t="str">
        <f>IF(PT_ExcValue!E377=0,"",PT_ExcValue!D377/PT_ExcValue!E377)</f>
        <v/>
      </c>
      <c r="R377" s="207" t="str">
        <f>IF(PT_ExcValue!G377=0,"",PT_ExcValue!F377/PT_ExcValue!G377)</f>
        <v/>
      </c>
      <c r="S377" s="207" t="str">
        <f>IF(PT_ExcValue!I377=0,"",PT_ExcValue!H377/PT_ExcValue!I377)</f>
        <v/>
      </c>
    </row>
    <row r="378" spans="4:19" x14ac:dyDescent="0.25">
      <c r="D378" s="209" t="str">
        <f t="array" ref="D378">IFERROR(INDEX(ExcValue!$A$8:$A2376, MATCH(0,COUNTIF($D$1:D377,ExcValue!$A$8:$A2376), 0)),"")</f>
        <v/>
      </c>
      <c r="E378" s="207" t="str">
        <f>IFERROR(VLOOKUP(D378,ExcValue!A384:C2376,3,FALSE),"")</f>
        <v/>
      </c>
      <c r="F378" s="209" t="str">
        <f t="array" ref="F378">IFERROR(IF(D378="","",INDEX(ExcValue!$I$8:$I$2000, MATCH(D378&amp;23,ExcValue!$A$8:$A$2000&amp;ExcValue!$H$8:$H$2000,0))),"")</f>
        <v/>
      </c>
      <c r="G378" s="210" t="str">
        <f t="shared" si="20"/>
        <v/>
      </c>
      <c r="H378" s="209" t="str">
        <f t="array" ref="H378">IFERROR(IF(D378="","",INDEX(ExcValue!$I$8:$I$2000, MATCH(D378&amp;24,ExcValue!$A$8:$A$2000&amp;ExcValue!$H$8:$H$2000,0))),"")</f>
        <v/>
      </c>
      <c r="I378" s="210" t="str">
        <f t="shared" si="21"/>
        <v/>
      </c>
      <c r="J378" s="209" t="str">
        <f t="array" ref="J378">IFERROR(IF(D378="","",INDEX(ExcValue!$I$8:$I$2000, MATCH(D378&amp;74,ExcValue!$A$8:$A$2000&amp;ExcValue!$H$8:$H$2000,0))),"")</f>
        <v/>
      </c>
      <c r="K378" s="210" t="str">
        <f t="shared" si="22"/>
        <v/>
      </c>
      <c r="L378" s="209" t="str">
        <f t="array" ref="L378">IFERROR(IF(D378="","",INDEX(ExcValue!$I$8:$I$2000, MATCH(D378&amp;54,ExcValue!$A$8:$A$2000&amp;ExcValue!$H$8:$H$2000,0))),"")</f>
        <v/>
      </c>
      <c r="M378" s="210" t="str">
        <f t="shared" si="23"/>
        <v/>
      </c>
      <c r="O378" s="207" t="str">
        <f>IF(ISNUMBER(PT_ExcValue!A378),PT_ExcValue!A378,"")</f>
        <v/>
      </c>
      <c r="P378" s="207" t="str">
        <f>IF(PT_ExcValue!C378=0,"",PT_ExcValue!B378/PT_ExcValue!C378)</f>
        <v/>
      </c>
      <c r="Q378" s="207" t="str">
        <f>IF(PT_ExcValue!E378=0,"",PT_ExcValue!D378/PT_ExcValue!E378)</f>
        <v/>
      </c>
      <c r="R378" s="207" t="str">
        <f>IF(PT_ExcValue!G378=0,"",PT_ExcValue!F378/PT_ExcValue!G378)</f>
        <v/>
      </c>
      <c r="S378" s="207" t="str">
        <f>IF(PT_ExcValue!I378=0,"",PT_ExcValue!H378/PT_ExcValue!I378)</f>
        <v/>
      </c>
    </row>
    <row r="379" spans="4:19" x14ac:dyDescent="0.25">
      <c r="D379" s="209" t="str">
        <f t="array" ref="D379">IFERROR(INDEX(ExcValue!$A$8:$A2377, MATCH(0,COUNTIF($D$1:D378,ExcValue!$A$8:$A2377), 0)),"")</f>
        <v/>
      </c>
      <c r="E379" s="207" t="str">
        <f>IFERROR(VLOOKUP(D379,ExcValue!A385:C2377,3,FALSE),"")</f>
        <v/>
      </c>
      <c r="F379" s="209" t="str">
        <f t="array" ref="F379">IFERROR(IF(D379="","",INDEX(ExcValue!$I$8:$I$2000, MATCH(D379&amp;23,ExcValue!$A$8:$A$2000&amp;ExcValue!$H$8:$H$2000,0))),"")</f>
        <v/>
      </c>
      <c r="G379" s="210" t="str">
        <f t="shared" si="20"/>
        <v/>
      </c>
      <c r="H379" s="209" t="str">
        <f t="array" ref="H379">IFERROR(IF(D379="","",INDEX(ExcValue!$I$8:$I$2000, MATCH(D379&amp;24,ExcValue!$A$8:$A$2000&amp;ExcValue!$H$8:$H$2000,0))),"")</f>
        <v/>
      </c>
      <c r="I379" s="210" t="str">
        <f t="shared" si="21"/>
        <v/>
      </c>
      <c r="J379" s="209" t="str">
        <f t="array" ref="J379">IFERROR(IF(D379="","",INDEX(ExcValue!$I$8:$I$2000, MATCH(D379&amp;74,ExcValue!$A$8:$A$2000&amp;ExcValue!$H$8:$H$2000,0))),"")</f>
        <v/>
      </c>
      <c r="K379" s="210" t="str">
        <f t="shared" si="22"/>
        <v/>
      </c>
      <c r="L379" s="209" t="str">
        <f t="array" ref="L379">IFERROR(IF(D379="","",INDEX(ExcValue!$I$8:$I$2000, MATCH(D379&amp;54,ExcValue!$A$8:$A$2000&amp;ExcValue!$H$8:$H$2000,0))),"")</f>
        <v/>
      </c>
      <c r="M379" s="210" t="str">
        <f t="shared" si="23"/>
        <v/>
      </c>
      <c r="O379" s="207" t="str">
        <f>IF(ISNUMBER(PT_ExcValue!A379),PT_ExcValue!A379,"")</f>
        <v/>
      </c>
      <c r="P379" s="207" t="str">
        <f>IF(PT_ExcValue!C379=0,"",PT_ExcValue!B379/PT_ExcValue!C379)</f>
        <v/>
      </c>
      <c r="Q379" s="207" t="str">
        <f>IF(PT_ExcValue!E379=0,"",PT_ExcValue!D379/PT_ExcValue!E379)</f>
        <v/>
      </c>
      <c r="R379" s="207" t="str">
        <f>IF(PT_ExcValue!G379=0,"",PT_ExcValue!F379/PT_ExcValue!G379)</f>
        <v/>
      </c>
      <c r="S379" s="207" t="str">
        <f>IF(PT_ExcValue!I379=0,"",PT_ExcValue!H379/PT_ExcValue!I379)</f>
        <v/>
      </c>
    </row>
    <row r="380" spans="4:19" x14ac:dyDescent="0.25">
      <c r="D380" s="209" t="str">
        <f t="array" ref="D380">IFERROR(INDEX(ExcValue!$A$8:$A2378, MATCH(0,COUNTIF($D$1:D379,ExcValue!$A$8:$A2378), 0)),"")</f>
        <v/>
      </c>
      <c r="E380" s="207" t="str">
        <f>IFERROR(VLOOKUP(D380,ExcValue!A386:C2378,3,FALSE),"")</f>
        <v/>
      </c>
      <c r="F380" s="209" t="str">
        <f t="array" ref="F380">IFERROR(IF(D380="","",INDEX(ExcValue!$I$8:$I$2000, MATCH(D380&amp;23,ExcValue!$A$8:$A$2000&amp;ExcValue!$H$8:$H$2000,0))),"")</f>
        <v/>
      </c>
      <c r="G380" s="210" t="str">
        <f t="shared" si="20"/>
        <v/>
      </c>
      <c r="H380" s="209" t="str">
        <f t="array" ref="H380">IFERROR(IF(D380="","",INDEX(ExcValue!$I$8:$I$2000, MATCH(D380&amp;24,ExcValue!$A$8:$A$2000&amp;ExcValue!$H$8:$H$2000,0))),"")</f>
        <v/>
      </c>
      <c r="I380" s="210" t="str">
        <f t="shared" si="21"/>
        <v/>
      </c>
      <c r="J380" s="209" t="str">
        <f t="array" ref="J380">IFERROR(IF(D380="","",INDEX(ExcValue!$I$8:$I$2000, MATCH(D380&amp;74,ExcValue!$A$8:$A$2000&amp;ExcValue!$H$8:$H$2000,0))),"")</f>
        <v/>
      </c>
      <c r="K380" s="210" t="str">
        <f t="shared" si="22"/>
        <v/>
      </c>
      <c r="L380" s="209" t="str">
        <f t="array" ref="L380">IFERROR(IF(D380="","",INDEX(ExcValue!$I$8:$I$2000, MATCH(D380&amp;54,ExcValue!$A$8:$A$2000&amp;ExcValue!$H$8:$H$2000,0))),"")</f>
        <v/>
      </c>
      <c r="M380" s="210" t="str">
        <f t="shared" si="23"/>
        <v/>
      </c>
      <c r="O380" s="207" t="str">
        <f>IF(ISNUMBER(PT_ExcValue!A380),PT_ExcValue!A380,"")</f>
        <v/>
      </c>
      <c r="P380" s="207" t="str">
        <f>IF(PT_ExcValue!C380=0,"",PT_ExcValue!B380/PT_ExcValue!C380)</f>
        <v/>
      </c>
      <c r="Q380" s="207" t="str">
        <f>IF(PT_ExcValue!E380=0,"",PT_ExcValue!D380/PT_ExcValue!E380)</f>
        <v/>
      </c>
      <c r="R380" s="207" t="str">
        <f>IF(PT_ExcValue!G380=0,"",PT_ExcValue!F380/PT_ExcValue!G380)</f>
        <v/>
      </c>
      <c r="S380" s="207" t="str">
        <f>IF(PT_ExcValue!I380=0,"",PT_ExcValue!H380/PT_ExcValue!I380)</f>
        <v/>
      </c>
    </row>
    <row r="381" spans="4:19" x14ac:dyDescent="0.25">
      <c r="D381" s="209" t="str">
        <f t="array" ref="D381">IFERROR(INDEX(ExcValue!$A$8:$A2379, MATCH(0,COUNTIF($D$1:D380,ExcValue!$A$8:$A2379), 0)),"")</f>
        <v/>
      </c>
      <c r="E381" s="207" t="str">
        <f>IFERROR(VLOOKUP(D381,ExcValue!A387:C2379,3,FALSE),"")</f>
        <v/>
      </c>
      <c r="F381" s="209" t="str">
        <f t="array" ref="F381">IFERROR(IF(D381="","",INDEX(ExcValue!$I$8:$I$2000, MATCH(D381&amp;23,ExcValue!$A$8:$A$2000&amp;ExcValue!$H$8:$H$2000,0))),"")</f>
        <v/>
      </c>
      <c r="G381" s="210" t="str">
        <f t="shared" si="20"/>
        <v/>
      </c>
      <c r="H381" s="209" t="str">
        <f t="array" ref="H381">IFERROR(IF(D381="","",INDEX(ExcValue!$I$8:$I$2000, MATCH(D381&amp;24,ExcValue!$A$8:$A$2000&amp;ExcValue!$H$8:$H$2000,0))),"")</f>
        <v/>
      </c>
      <c r="I381" s="210" t="str">
        <f t="shared" si="21"/>
        <v/>
      </c>
      <c r="J381" s="209" t="str">
        <f t="array" ref="J381">IFERROR(IF(D381="","",INDEX(ExcValue!$I$8:$I$2000, MATCH(D381&amp;74,ExcValue!$A$8:$A$2000&amp;ExcValue!$H$8:$H$2000,0))),"")</f>
        <v/>
      </c>
      <c r="K381" s="210" t="str">
        <f t="shared" si="22"/>
        <v/>
      </c>
      <c r="L381" s="209" t="str">
        <f t="array" ref="L381">IFERROR(IF(D381="","",INDEX(ExcValue!$I$8:$I$2000, MATCH(D381&amp;54,ExcValue!$A$8:$A$2000&amp;ExcValue!$H$8:$H$2000,0))),"")</f>
        <v/>
      </c>
      <c r="M381" s="210" t="str">
        <f t="shared" si="23"/>
        <v/>
      </c>
      <c r="O381" s="207" t="str">
        <f>IF(ISNUMBER(PT_ExcValue!A381),PT_ExcValue!A381,"")</f>
        <v/>
      </c>
      <c r="P381" s="207" t="str">
        <f>IF(PT_ExcValue!C381=0,"",PT_ExcValue!B381/PT_ExcValue!C381)</f>
        <v/>
      </c>
      <c r="Q381" s="207" t="str">
        <f>IF(PT_ExcValue!E381=0,"",PT_ExcValue!D381/PT_ExcValue!E381)</f>
        <v/>
      </c>
      <c r="R381" s="207" t="str">
        <f>IF(PT_ExcValue!G381=0,"",PT_ExcValue!F381/PT_ExcValue!G381)</f>
        <v/>
      </c>
      <c r="S381" s="207" t="str">
        <f>IF(PT_ExcValue!I381=0,"",PT_ExcValue!H381/PT_ExcValue!I381)</f>
        <v/>
      </c>
    </row>
    <row r="382" spans="4:19" x14ac:dyDescent="0.25">
      <c r="D382" s="209" t="str">
        <f t="array" ref="D382">IFERROR(INDEX(ExcValue!$A$8:$A2380, MATCH(0,COUNTIF($D$1:D381,ExcValue!$A$8:$A2380), 0)),"")</f>
        <v/>
      </c>
      <c r="E382" s="207" t="str">
        <f>IFERROR(VLOOKUP(D382,ExcValue!A388:C2380,3,FALSE),"")</f>
        <v/>
      </c>
      <c r="F382" s="209" t="str">
        <f t="array" ref="F382">IFERROR(IF(D382="","",INDEX(ExcValue!$I$8:$I$2000, MATCH(D382&amp;23,ExcValue!$A$8:$A$2000&amp;ExcValue!$H$8:$H$2000,0))),"")</f>
        <v/>
      </c>
      <c r="G382" s="210" t="str">
        <f t="shared" si="20"/>
        <v/>
      </c>
      <c r="H382" s="209" t="str">
        <f t="array" ref="H382">IFERROR(IF(D382="","",INDEX(ExcValue!$I$8:$I$2000, MATCH(D382&amp;24,ExcValue!$A$8:$A$2000&amp;ExcValue!$H$8:$H$2000,0))),"")</f>
        <v/>
      </c>
      <c r="I382" s="210" t="str">
        <f t="shared" si="21"/>
        <v/>
      </c>
      <c r="J382" s="209" t="str">
        <f t="array" ref="J382">IFERROR(IF(D382="","",INDEX(ExcValue!$I$8:$I$2000, MATCH(D382&amp;74,ExcValue!$A$8:$A$2000&amp;ExcValue!$H$8:$H$2000,0))),"")</f>
        <v/>
      </c>
      <c r="K382" s="210" t="str">
        <f t="shared" si="22"/>
        <v/>
      </c>
      <c r="L382" s="209" t="str">
        <f t="array" ref="L382">IFERROR(IF(D382="","",INDEX(ExcValue!$I$8:$I$2000, MATCH(D382&amp;54,ExcValue!$A$8:$A$2000&amp;ExcValue!$H$8:$H$2000,0))),"")</f>
        <v/>
      </c>
      <c r="M382" s="210" t="str">
        <f t="shared" si="23"/>
        <v/>
      </c>
      <c r="O382" s="207" t="str">
        <f>IF(ISNUMBER(PT_ExcValue!A382),PT_ExcValue!A382,"")</f>
        <v/>
      </c>
      <c r="P382" s="207" t="str">
        <f>IF(PT_ExcValue!C382=0,"",PT_ExcValue!B382/PT_ExcValue!C382)</f>
        <v/>
      </c>
      <c r="Q382" s="207" t="str">
        <f>IF(PT_ExcValue!E382=0,"",PT_ExcValue!D382/PT_ExcValue!E382)</f>
        <v/>
      </c>
      <c r="R382" s="207" t="str">
        <f>IF(PT_ExcValue!G382=0,"",PT_ExcValue!F382/PT_ExcValue!G382)</f>
        <v/>
      </c>
      <c r="S382" s="207" t="str">
        <f>IF(PT_ExcValue!I382=0,"",PT_ExcValue!H382/PT_ExcValue!I382)</f>
        <v/>
      </c>
    </row>
    <row r="383" spans="4:19" x14ac:dyDescent="0.25">
      <c r="D383" s="209" t="str">
        <f t="array" ref="D383">IFERROR(INDEX(ExcValue!$A$8:$A2381, MATCH(0,COUNTIF($D$1:D382,ExcValue!$A$8:$A2381), 0)),"")</f>
        <v/>
      </c>
      <c r="E383" s="207" t="str">
        <f>IFERROR(VLOOKUP(D383,ExcValue!A389:C2381,3,FALSE),"")</f>
        <v/>
      </c>
      <c r="F383" s="209" t="str">
        <f t="array" ref="F383">IFERROR(IF(D383="","",INDEX(ExcValue!$I$8:$I$2000, MATCH(D383&amp;23,ExcValue!$A$8:$A$2000&amp;ExcValue!$H$8:$H$2000,0))),"")</f>
        <v/>
      </c>
      <c r="G383" s="210" t="str">
        <f t="shared" si="20"/>
        <v/>
      </c>
      <c r="H383" s="209" t="str">
        <f t="array" ref="H383">IFERROR(IF(D383="","",INDEX(ExcValue!$I$8:$I$2000, MATCH(D383&amp;24,ExcValue!$A$8:$A$2000&amp;ExcValue!$H$8:$H$2000,0))),"")</f>
        <v/>
      </c>
      <c r="I383" s="210" t="str">
        <f t="shared" si="21"/>
        <v/>
      </c>
      <c r="J383" s="209" t="str">
        <f t="array" ref="J383">IFERROR(IF(D383="","",INDEX(ExcValue!$I$8:$I$2000, MATCH(D383&amp;74,ExcValue!$A$8:$A$2000&amp;ExcValue!$H$8:$H$2000,0))),"")</f>
        <v/>
      </c>
      <c r="K383" s="210" t="str">
        <f t="shared" si="22"/>
        <v/>
      </c>
      <c r="L383" s="209" t="str">
        <f t="array" ref="L383">IFERROR(IF(D383="","",INDEX(ExcValue!$I$8:$I$2000, MATCH(D383&amp;54,ExcValue!$A$8:$A$2000&amp;ExcValue!$H$8:$H$2000,0))),"")</f>
        <v/>
      </c>
      <c r="M383" s="210" t="str">
        <f t="shared" si="23"/>
        <v/>
      </c>
      <c r="O383" s="207" t="str">
        <f>IF(ISNUMBER(PT_ExcValue!A383),PT_ExcValue!A383,"")</f>
        <v/>
      </c>
      <c r="P383" s="207" t="str">
        <f>IF(PT_ExcValue!C383=0,"",PT_ExcValue!B383/PT_ExcValue!C383)</f>
        <v/>
      </c>
      <c r="Q383" s="207" t="str">
        <f>IF(PT_ExcValue!E383=0,"",PT_ExcValue!D383/PT_ExcValue!E383)</f>
        <v/>
      </c>
      <c r="R383" s="207" t="str">
        <f>IF(PT_ExcValue!G383=0,"",PT_ExcValue!F383/PT_ExcValue!G383)</f>
        <v/>
      </c>
      <c r="S383" s="207" t="str">
        <f>IF(PT_ExcValue!I383=0,"",PT_ExcValue!H383/PT_ExcValue!I383)</f>
        <v/>
      </c>
    </row>
    <row r="384" spans="4:19" x14ac:dyDescent="0.25">
      <c r="D384" s="209" t="str">
        <f t="array" ref="D384">IFERROR(INDEX(ExcValue!$A$8:$A2382, MATCH(0,COUNTIF($D$1:D383,ExcValue!$A$8:$A2382), 0)),"")</f>
        <v/>
      </c>
      <c r="E384" s="207" t="str">
        <f>IFERROR(VLOOKUP(D384,ExcValue!A390:C2382,3,FALSE),"")</f>
        <v/>
      </c>
      <c r="F384" s="209" t="str">
        <f t="array" ref="F384">IFERROR(IF(D384="","",INDEX(ExcValue!$I$8:$I$2000, MATCH(D384&amp;23,ExcValue!$A$8:$A$2000&amp;ExcValue!$H$8:$H$2000,0))),"")</f>
        <v/>
      </c>
      <c r="G384" s="210" t="str">
        <f t="shared" si="20"/>
        <v/>
      </c>
      <c r="H384" s="209" t="str">
        <f t="array" ref="H384">IFERROR(IF(D384="","",INDEX(ExcValue!$I$8:$I$2000, MATCH(D384&amp;24,ExcValue!$A$8:$A$2000&amp;ExcValue!$H$8:$H$2000,0))),"")</f>
        <v/>
      </c>
      <c r="I384" s="210" t="str">
        <f t="shared" si="21"/>
        <v/>
      </c>
      <c r="J384" s="209" t="str">
        <f t="array" ref="J384">IFERROR(IF(D384="","",INDEX(ExcValue!$I$8:$I$2000, MATCH(D384&amp;74,ExcValue!$A$8:$A$2000&amp;ExcValue!$H$8:$H$2000,0))),"")</f>
        <v/>
      </c>
      <c r="K384" s="210" t="str">
        <f t="shared" si="22"/>
        <v/>
      </c>
      <c r="L384" s="209" t="str">
        <f t="array" ref="L384">IFERROR(IF(D384="","",INDEX(ExcValue!$I$8:$I$2000, MATCH(D384&amp;54,ExcValue!$A$8:$A$2000&amp;ExcValue!$H$8:$H$2000,0))),"")</f>
        <v/>
      </c>
      <c r="M384" s="210" t="str">
        <f t="shared" si="23"/>
        <v/>
      </c>
      <c r="O384" s="207" t="str">
        <f>IF(ISNUMBER(PT_ExcValue!A384),PT_ExcValue!A384,"")</f>
        <v/>
      </c>
      <c r="P384" s="207" t="str">
        <f>IF(PT_ExcValue!C384=0,"",PT_ExcValue!B384/PT_ExcValue!C384)</f>
        <v/>
      </c>
      <c r="Q384" s="207" t="str">
        <f>IF(PT_ExcValue!E384=0,"",PT_ExcValue!D384/PT_ExcValue!E384)</f>
        <v/>
      </c>
      <c r="R384" s="207" t="str">
        <f>IF(PT_ExcValue!G384=0,"",PT_ExcValue!F384/PT_ExcValue!G384)</f>
        <v/>
      </c>
      <c r="S384" s="207" t="str">
        <f>IF(PT_ExcValue!I384=0,"",PT_ExcValue!H384/PT_ExcValue!I384)</f>
        <v/>
      </c>
    </row>
    <row r="385" spans="4:19" x14ac:dyDescent="0.25">
      <c r="D385" s="209" t="str">
        <f t="array" ref="D385">IFERROR(INDEX(ExcValue!$A$8:$A2383, MATCH(0,COUNTIF($D$1:D384,ExcValue!$A$8:$A2383), 0)),"")</f>
        <v/>
      </c>
      <c r="E385" s="207" t="str">
        <f>IFERROR(VLOOKUP(D385,ExcValue!A391:C2383,3,FALSE),"")</f>
        <v/>
      </c>
      <c r="F385" s="209" t="str">
        <f t="array" ref="F385">IFERROR(IF(D385="","",INDEX(ExcValue!$I$8:$I$2000, MATCH(D385&amp;23,ExcValue!$A$8:$A$2000&amp;ExcValue!$H$8:$H$2000,0))),"")</f>
        <v/>
      </c>
      <c r="G385" s="210" t="str">
        <f t="shared" si="20"/>
        <v/>
      </c>
      <c r="H385" s="209" t="str">
        <f t="array" ref="H385">IFERROR(IF(D385="","",INDEX(ExcValue!$I$8:$I$2000, MATCH(D385&amp;24,ExcValue!$A$8:$A$2000&amp;ExcValue!$H$8:$H$2000,0))),"")</f>
        <v/>
      </c>
      <c r="I385" s="210" t="str">
        <f t="shared" si="21"/>
        <v/>
      </c>
      <c r="J385" s="209" t="str">
        <f t="array" ref="J385">IFERROR(IF(D385="","",INDEX(ExcValue!$I$8:$I$2000, MATCH(D385&amp;74,ExcValue!$A$8:$A$2000&amp;ExcValue!$H$8:$H$2000,0))),"")</f>
        <v/>
      </c>
      <c r="K385" s="210" t="str">
        <f t="shared" si="22"/>
        <v/>
      </c>
      <c r="L385" s="209" t="str">
        <f t="array" ref="L385">IFERROR(IF(D385="","",INDEX(ExcValue!$I$8:$I$2000, MATCH(D385&amp;54,ExcValue!$A$8:$A$2000&amp;ExcValue!$H$8:$H$2000,0))),"")</f>
        <v/>
      </c>
      <c r="M385" s="210" t="str">
        <f t="shared" si="23"/>
        <v/>
      </c>
      <c r="O385" s="207" t="str">
        <f>IF(ISNUMBER(PT_ExcValue!A385),PT_ExcValue!A385,"")</f>
        <v/>
      </c>
      <c r="P385" s="207" t="str">
        <f>IF(PT_ExcValue!C385=0,"",PT_ExcValue!B385/PT_ExcValue!C385)</f>
        <v/>
      </c>
      <c r="Q385" s="207" t="str">
        <f>IF(PT_ExcValue!E385=0,"",PT_ExcValue!D385/PT_ExcValue!E385)</f>
        <v/>
      </c>
      <c r="R385" s="207" t="str">
        <f>IF(PT_ExcValue!G385=0,"",PT_ExcValue!F385/PT_ExcValue!G385)</f>
        <v/>
      </c>
      <c r="S385" s="207" t="str">
        <f>IF(PT_ExcValue!I385=0,"",PT_ExcValue!H385/PT_ExcValue!I385)</f>
        <v/>
      </c>
    </row>
    <row r="386" spans="4:19" x14ac:dyDescent="0.25">
      <c r="D386" s="209" t="str">
        <f t="array" ref="D386">IFERROR(INDEX(ExcValue!$A$8:$A2384, MATCH(0,COUNTIF($D$1:D385,ExcValue!$A$8:$A2384), 0)),"")</f>
        <v/>
      </c>
      <c r="E386" s="207" t="str">
        <f>IFERROR(VLOOKUP(D386,ExcValue!A392:C2384,3,FALSE),"")</f>
        <v/>
      </c>
      <c r="F386" s="209" t="str">
        <f t="array" ref="F386">IFERROR(IF(D386="","",INDEX(ExcValue!$I$8:$I$2000, MATCH(D386&amp;23,ExcValue!$A$8:$A$2000&amp;ExcValue!$H$8:$H$2000,0))),"")</f>
        <v/>
      </c>
      <c r="G386" s="210" t="str">
        <f t="shared" ref="G386:G449" si="24">IF(E386="","",IF(AND(F386&gt;0,F386&lt;&gt;""),1,0))</f>
        <v/>
      </c>
      <c r="H386" s="209" t="str">
        <f t="array" ref="H386">IFERROR(IF(D386="","",INDEX(ExcValue!$I$8:$I$2000, MATCH(D386&amp;24,ExcValue!$A$8:$A$2000&amp;ExcValue!$H$8:$H$2000,0))),"")</f>
        <v/>
      </c>
      <c r="I386" s="210" t="str">
        <f t="shared" ref="I386:I449" si="25">IF(E386="","",IF(AND(H386&gt;0,H386&lt;&gt;""),1,0))</f>
        <v/>
      </c>
      <c r="J386" s="209" t="str">
        <f t="array" ref="J386">IFERROR(IF(D386="","",INDEX(ExcValue!$I$8:$I$2000, MATCH(D386&amp;74,ExcValue!$A$8:$A$2000&amp;ExcValue!$H$8:$H$2000,0))),"")</f>
        <v/>
      </c>
      <c r="K386" s="210" t="str">
        <f t="shared" ref="K386:K449" si="26">IF(E386="","",IF(AND(J386&gt;0,J386&lt;&gt;""),1,0))</f>
        <v/>
      </c>
      <c r="L386" s="209" t="str">
        <f t="array" ref="L386">IFERROR(IF(D386="","",INDEX(ExcValue!$I$8:$I$2000, MATCH(D386&amp;54,ExcValue!$A$8:$A$2000&amp;ExcValue!$H$8:$H$2000,0))),"")</f>
        <v/>
      </c>
      <c r="M386" s="210" t="str">
        <f t="shared" ref="M386:M449" si="27">IF(E386="","",IF(AND(L386&gt;0,L386&lt;&gt;""),1,0))</f>
        <v/>
      </c>
      <c r="O386" s="207" t="str">
        <f>IF(ISNUMBER(PT_ExcValue!A386),PT_ExcValue!A386,"")</f>
        <v/>
      </c>
      <c r="P386" s="207" t="str">
        <f>IF(PT_ExcValue!C386=0,"",PT_ExcValue!B386/PT_ExcValue!C386)</f>
        <v/>
      </c>
      <c r="Q386" s="207" t="str">
        <f>IF(PT_ExcValue!E386=0,"",PT_ExcValue!D386/PT_ExcValue!E386)</f>
        <v/>
      </c>
      <c r="R386" s="207" t="str">
        <f>IF(PT_ExcValue!G386=0,"",PT_ExcValue!F386/PT_ExcValue!G386)</f>
        <v/>
      </c>
      <c r="S386" s="207" t="str">
        <f>IF(PT_ExcValue!I386=0,"",PT_ExcValue!H386/PT_ExcValue!I386)</f>
        <v/>
      </c>
    </row>
    <row r="387" spans="4:19" x14ac:dyDescent="0.25">
      <c r="D387" s="209" t="str">
        <f t="array" ref="D387">IFERROR(INDEX(ExcValue!$A$8:$A2385, MATCH(0,COUNTIF($D$1:D386,ExcValue!$A$8:$A2385), 0)),"")</f>
        <v/>
      </c>
      <c r="E387" s="207" t="str">
        <f>IFERROR(VLOOKUP(D387,ExcValue!A393:C2385,3,FALSE),"")</f>
        <v/>
      </c>
      <c r="F387" s="209" t="str">
        <f t="array" ref="F387">IFERROR(IF(D387="","",INDEX(ExcValue!$I$8:$I$2000, MATCH(D387&amp;23,ExcValue!$A$8:$A$2000&amp;ExcValue!$H$8:$H$2000,0))),"")</f>
        <v/>
      </c>
      <c r="G387" s="210" t="str">
        <f t="shared" si="24"/>
        <v/>
      </c>
      <c r="H387" s="209" t="str">
        <f t="array" ref="H387">IFERROR(IF(D387="","",INDEX(ExcValue!$I$8:$I$2000, MATCH(D387&amp;24,ExcValue!$A$8:$A$2000&amp;ExcValue!$H$8:$H$2000,0))),"")</f>
        <v/>
      </c>
      <c r="I387" s="210" t="str">
        <f t="shared" si="25"/>
        <v/>
      </c>
      <c r="J387" s="209" t="str">
        <f t="array" ref="J387">IFERROR(IF(D387="","",INDEX(ExcValue!$I$8:$I$2000, MATCH(D387&amp;74,ExcValue!$A$8:$A$2000&amp;ExcValue!$H$8:$H$2000,0))),"")</f>
        <v/>
      </c>
      <c r="K387" s="210" t="str">
        <f t="shared" si="26"/>
        <v/>
      </c>
      <c r="L387" s="209" t="str">
        <f t="array" ref="L387">IFERROR(IF(D387="","",INDEX(ExcValue!$I$8:$I$2000, MATCH(D387&amp;54,ExcValue!$A$8:$A$2000&amp;ExcValue!$H$8:$H$2000,0))),"")</f>
        <v/>
      </c>
      <c r="M387" s="210" t="str">
        <f t="shared" si="27"/>
        <v/>
      </c>
      <c r="O387" s="207" t="str">
        <f>IF(ISNUMBER(PT_ExcValue!A387),PT_ExcValue!A387,"")</f>
        <v/>
      </c>
      <c r="P387" s="207" t="str">
        <f>IF(PT_ExcValue!C387=0,"",PT_ExcValue!B387/PT_ExcValue!C387)</f>
        <v/>
      </c>
      <c r="Q387" s="207" t="str">
        <f>IF(PT_ExcValue!E387=0,"",PT_ExcValue!D387/PT_ExcValue!E387)</f>
        <v/>
      </c>
      <c r="R387" s="207" t="str">
        <f>IF(PT_ExcValue!G387=0,"",PT_ExcValue!F387/PT_ExcValue!G387)</f>
        <v/>
      </c>
      <c r="S387" s="207" t="str">
        <f>IF(PT_ExcValue!I387=0,"",PT_ExcValue!H387/PT_ExcValue!I387)</f>
        <v/>
      </c>
    </row>
    <row r="388" spans="4:19" x14ac:dyDescent="0.25">
      <c r="D388" s="209" t="str">
        <f t="array" ref="D388">IFERROR(INDEX(ExcValue!$A$8:$A2386, MATCH(0,COUNTIF($D$1:D387,ExcValue!$A$8:$A2386), 0)),"")</f>
        <v/>
      </c>
      <c r="E388" s="207" t="str">
        <f>IFERROR(VLOOKUP(D388,ExcValue!A394:C2386,3,FALSE),"")</f>
        <v/>
      </c>
      <c r="F388" s="209" t="str">
        <f t="array" ref="F388">IFERROR(IF(D388="","",INDEX(ExcValue!$I$8:$I$2000, MATCH(D388&amp;23,ExcValue!$A$8:$A$2000&amp;ExcValue!$H$8:$H$2000,0))),"")</f>
        <v/>
      </c>
      <c r="G388" s="210" t="str">
        <f t="shared" si="24"/>
        <v/>
      </c>
      <c r="H388" s="209" t="str">
        <f t="array" ref="H388">IFERROR(IF(D388="","",INDEX(ExcValue!$I$8:$I$2000, MATCH(D388&amp;24,ExcValue!$A$8:$A$2000&amp;ExcValue!$H$8:$H$2000,0))),"")</f>
        <v/>
      </c>
      <c r="I388" s="210" t="str">
        <f t="shared" si="25"/>
        <v/>
      </c>
      <c r="J388" s="209" t="str">
        <f t="array" ref="J388">IFERROR(IF(D388="","",INDEX(ExcValue!$I$8:$I$2000, MATCH(D388&amp;74,ExcValue!$A$8:$A$2000&amp;ExcValue!$H$8:$H$2000,0))),"")</f>
        <v/>
      </c>
      <c r="K388" s="210" t="str">
        <f t="shared" si="26"/>
        <v/>
      </c>
      <c r="L388" s="209" t="str">
        <f t="array" ref="L388">IFERROR(IF(D388="","",INDEX(ExcValue!$I$8:$I$2000, MATCH(D388&amp;54,ExcValue!$A$8:$A$2000&amp;ExcValue!$H$8:$H$2000,0))),"")</f>
        <v/>
      </c>
      <c r="M388" s="210" t="str">
        <f t="shared" si="27"/>
        <v/>
      </c>
      <c r="O388" s="207" t="str">
        <f>IF(ISNUMBER(PT_ExcValue!A388),PT_ExcValue!A388,"")</f>
        <v/>
      </c>
      <c r="P388" s="207" t="str">
        <f>IF(PT_ExcValue!C388=0,"",PT_ExcValue!B388/PT_ExcValue!C388)</f>
        <v/>
      </c>
      <c r="Q388" s="207" t="str">
        <f>IF(PT_ExcValue!E388=0,"",PT_ExcValue!D388/PT_ExcValue!E388)</f>
        <v/>
      </c>
      <c r="R388" s="207" t="str">
        <f>IF(PT_ExcValue!G388=0,"",PT_ExcValue!F388/PT_ExcValue!G388)</f>
        <v/>
      </c>
      <c r="S388" s="207" t="str">
        <f>IF(PT_ExcValue!I388=0,"",PT_ExcValue!H388/PT_ExcValue!I388)</f>
        <v/>
      </c>
    </row>
    <row r="389" spans="4:19" x14ac:dyDescent="0.25">
      <c r="D389" s="209" t="str">
        <f t="array" ref="D389">IFERROR(INDEX(ExcValue!$A$8:$A2387, MATCH(0,COUNTIF($D$1:D388,ExcValue!$A$8:$A2387), 0)),"")</f>
        <v/>
      </c>
      <c r="E389" s="207" t="str">
        <f>IFERROR(VLOOKUP(D389,ExcValue!A395:C2387,3,FALSE),"")</f>
        <v/>
      </c>
      <c r="F389" s="209" t="str">
        <f t="array" ref="F389">IFERROR(IF(D389="","",INDEX(ExcValue!$I$8:$I$2000, MATCH(D389&amp;23,ExcValue!$A$8:$A$2000&amp;ExcValue!$H$8:$H$2000,0))),"")</f>
        <v/>
      </c>
      <c r="G389" s="210" t="str">
        <f t="shared" si="24"/>
        <v/>
      </c>
      <c r="H389" s="209" t="str">
        <f t="array" ref="H389">IFERROR(IF(D389="","",INDEX(ExcValue!$I$8:$I$2000, MATCH(D389&amp;24,ExcValue!$A$8:$A$2000&amp;ExcValue!$H$8:$H$2000,0))),"")</f>
        <v/>
      </c>
      <c r="I389" s="210" t="str">
        <f t="shared" si="25"/>
        <v/>
      </c>
      <c r="J389" s="209" t="str">
        <f t="array" ref="J389">IFERROR(IF(D389="","",INDEX(ExcValue!$I$8:$I$2000, MATCH(D389&amp;74,ExcValue!$A$8:$A$2000&amp;ExcValue!$H$8:$H$2000,0))),"")</f>
        <v/>
      </c>
      <c r="K389" s="210" t="str">
        <f t="shared" si="26"/>
        <v/>
      </c>
      <c r="L389" s="209" t="str">
        <f t="array" ref="L389">IFERROR(IF(D389="","",INDEX(ExcValue!$I$8:$I$2000, MATCH(D389&amp;54,ExcValue!$A$8:$A$2000&amp;ExcValue!$H$8:$H$2000,0))),"")</f>
        <v/>
      </c>
      <c r="M389" s="210" t="str">
        <f t="shared" si="27"/>
        <v/>
      </c>
      <c r="O389" s="207" t="str">
        <f>IF(ISNUMBER(PT_ExcValue!A389),PT_ExcValue!A389,"")</f>
        <v/>
      </c>
      <c r="P389" s="207" t="str">
        <f>IF(PT_ExcValue!C389=0,"",PT_ExcValue!B389/PT_ExcValue!C389)</f>
        <v/>
      </c>
      <c r="Q389" s="207" t="str">
        <f>IF(PT_ExcValue!E389=0,"",PT_ExcValue!D389/PT_ExcValue!E389)</f>
        <v/>
      </c>
      <c r="R389" s="207" t="str">
        <f>IF(PT_ExcValue!G389=0,"",PT_ExcValue!F389/PT_ExcValue!G389)</f>
        <v/>
      </c>
      <c r="S389" s="207" t="str">
        <f>IF(PT_ExcValue!I389=0,"",PT_ExcValue!H389/PT_ExcValue!I389)</f>
        <v/>
      </c>
    </row>
    <row r="390" spans="4:19" x14ac:dyDescent="0.25">
      <c r="D390" s="209" t="str">
        <f t="array" ref="D390">IFERROR(INDEX(ExcValue!$A$8:$A2388, MATCH(0,COUNTIF($D$1:D389,ExcValue!$A$8:$A2388), 0)),"")</f>
        <v/>
      </c>
      <c r="E390" s="207" t="str">
        <f>IFERROR(VLOOKUP(D390,ExcValue!A396:C2388,3,FALSE),"")</f>
        <v/>
      </c>
      <c r="F390" s="209" t="str">
        <f t="array" ref="F390">IFERROR(IF(D390="","",INDEX(ExcValue!$I$8:$I$2000, MATCH(D390&amp;23,ExcValue!$A$8:$A$2000&amp;ExcValue!$H$8:$H$2000,0))),"")</f>
        <v/>
      </c>
      <c r="G390" s="210" t="str">
        <f t="shared" si="24"/>
        <v/>
      </c>
      <c r="H390" s="209" t="str">
        <f t="array" ref="H390">IFERROR(IF(D390="","",INDEX(ExcValue!$I$8:$I$2000, MATCH(D390&amp;24,ExcValue!$A$8:$A$2000&amp;ExcValue!$H$8:$H$2000,0))),"")</f>
        <v/>
      </c>
      <c r="I390" s="210" t="str">
        <f t="shared" si="25"/>
        <v/>
      </c>
      <c r="J390" s="209" t="str">
        <f t="array" ref="J390">IFERROR(IF(D390="","",INDEX(ExcValue!$I$8:$I$2000, MATCH(D390&amp;74,ExcValue!$A$8:$A$2000&amp;ExcValue!$H$8:$H$2000,0))),"")</f>
        <v/>
      </c>
      <c r="K390" s="210" t="str">
        <f t="shared" si="26"/>
        <v/>
      </c>
      <c r="L390" s="209" t="str">
        <f t="array" ref="L390">IFERROR(IF(D390="","",INDEX(ExcValue!$I$8:$I$2000, MATCH(D390&amp;54,ExcValue!$A$8:$A$2000&amp;ExcValue!$H$8:$H$2000,0))),"")</f>
        <v/>
      </c>
      <c r="M390" s="210" t="str">
        <f t="shared" si="27"/>
        <v/>
      </c>
      <c r="O390" s="207" t="str">
        <f>IF(ISNUMBER(PT_ExcValue!A390),PT_ExcValue!A390,"")</f>
        <v/>
      </c>
      <c r="P390" s="207" t="str">
        <f>IF(PT_ExcValue!C390=0,"",PT_ExcValue!B390/PT_ExcValue!C390)</f>
        <v/>
      </c>
      <c r="Q390" s="207" t="str">
        <f>IF(PT_ExcValue!E390=0,"",PT_ExcValue!D390/PT_ExcValue!E390)</f>
        <v/>
      </c>
      <c r="R390" s="207" t="str">
        <f>IF(PT_ExcValue!G390=0,"",PT_ExcValue!F390/PT_ExcValue!G390)</f>
        <v/>
      </c>
      <c r="S390" s="207" t="str">
        <f>IF(PT_ExcValue!I390=0,"",PT_ExcValue!H390/PT_ExcValue!I390)</f>
        <v/>
      </c>
    </row>
    <row r="391" spans="4:19" x14ac:dyDescent="0.25">
      <c r="D391" s="209" t="str">
        <f t="array" ref="D391">IFERROR(INDEX(ExcValue!$A$8:$A2389, MATCH(0,COUNTIF($D$1:D390,ExcValue!$A$8:$A2389), 0)),"")</f>
        <v/>
      </c>
      <c r="E391" s="207" t="str">
        <f>IFERROR(VLOOKUP(D391,ExcValue!A397:C2389,3,FALSE),"")</f>
        <v/>
      </c>
      <c r="F391" s="209" t="str">
        <f t="array" ref="F391">IFERROR(IF(D391="","",INDEX(ExcValue!$I$8:$I$2000, MATCH(D391&amp;23,ExcValue!$A$8:$A$2000&amp;ExcValue!$H$8:$H$2000,0))),"")</f>
        <v/>
      </c>
      <c r="G391" s="210" t="str">
        <f t="shared" si="24"/>
        <v/>
      </c>
      <c r="H391" s="209" t="str">
        <f t="array" ref="H391">IFERROR(IF(D391="","",INDEX(ExcValue!$I$8:$I$2000, MATCH(D391&amp;24,ExcValue!$A$8:$A$2000&amp;ExcValue!$H$8:$H$2000,0))),"")</f>
        <v/>
      </c>
      <c r="I391" s="210" t="str">
        <f t="shared" si="25"/>
        <v/>
      </c>
      <c r="J391" s="209" t="str">
        <f t="array" ref="J391">IFERROR(IF(D391="","",INDEX(ExcValue!$I$8:$I$2000, MATCH(D391&amp;74,ExcValue!$A$8:$A$2000&amp;ExcValue!$H$8:$H$2000,0))),"")</f>
        <v/>
      </c>
      <c r="K391" s="210" t="str">
        <f t="shared" si="26"/>
        <v/>
      </c>
      <c r="L391" s="209" t="str">
        <f t="array" ref="L391">IFERROR(IF(D391="","",INDEX(ExcValue!$I$8:$I$2000, MATCH(D391&amp;54,ExcValue!$A$8:$A$2000&amp;ExcValue!$H$8:$H$2000,0))),"")</f>
        <v/>
      </c>
      <c r="M391" s="210" t="str">
        <f t="shared" si="27"/>
        <v/>
      </c>
      <c r="O391" s="207" t="str">
        <f>IF(ISNUMBER(PT_ExcValue!A391),PT_ExcValue!A391,"")</f>
        <v/>
      </c>
      <c r="P391" s="207" t="str">
        <f>IF(PT_ExcValue!C391=0,"",PT_ExcValue!B391/PT_ExcValue!C391)</f>
        <v/>
      </c>
      <c r="Q391" s="207" t="str">
        <f>IF(PT_ExcValue!E391=0,"",PT_ExcValue!D391/PT_ExcValue!E391)</f>
        <v/>
      </c>
      <c r="R391" s="207" t="str">
        <f>IF(PT_ExcValue!G391=0,"",PT_ExcValue!F391/PT_ExcValue!G391)</f>
        <v/>
      </c>
      <c r="S391" s="207" t="str">
        <f>IF(PT_ExcValue!I391=0,"",PT_ExcValue!H391/PT_ExcValue!I391)</f>
        <v/>
      </c>
    </row>
    <row r="392" spans="4:19" x14ac:dyDescent="0.25">
      <c r="D392" s="209" t="str">
        <f t="array" ref="D392">IFERROR(INDEX(ExcValue!$A$8:$A2390, MATCH(0,COUNTIF($D$1:D391,ExcValue!$A$8:$A2390), 0)),"")</f>
        <v/>
      </c>
      <c r="E392" s="207" t="str">
        <f>IFERROR(VLOOKUP(D392,ExcValue!A398:C2390,3,FALSE),"")</f>
        <v/>
      </c>
      <c r="F392" s="209" t="str">
        <f t="array" ref="F392">IFERROR(IF(D392="","",INDEX(ExcValue!$I$8:$I$2000, MATCH(D392&amp;23,ExcValue!$A$8:$A$2000&amp;ExcValue!$H$8:$H$2000,0))),"")</f>
        <v/>
      </c>
      <c r="G392" s="210" t="str">
        <f t="shared" si="24"/>
        <v/>
      </c>
      <c r="H392" s="209" t="str">
        <f t="array" ref="H392">IFERROR(IF(D392="","",INDEX(ExcValue!$I$8:$I$2000, MATCH(D392&amp;24,ExcValue!$A$8:$A$2000&amp;ExcValue!$H$8:$H$2000,0))),"")</f>
        <v/>
      </c>
      <c r="I392" s="210" t="str">
        <f t="shared" si="25"/>
        <v/>
      </c>
      <c r="J392" s="209" t="str">
        <f t="array" ref="J392">IFERROR(IF(D392="","",INDEX(ExcValue!$I$8:$I$2000, MATCH(D392&amp;74,ExcValue!$A$8:$A$2000&amp;ExcValue!$H$8:$H$2000,0))),"")</f>
        <v/>
      </c>
      <c r="K392" s="210" t="str">
        <f t="shared" si="26"/>
        <v/>
      </c>
      <c r="L392" s="209" t="str">
        <f t="array" ref="L392">IFERROR(IF(D392="","",INDEX(ExcValue!$I$8:$I$2000, MATCH(D392&amp;54,ExcValue!$A$8:$A$2000&amp;ExcValue!$H$8:$H$2000,0))),"")</f>
        <v/>
      </c>
      <c r="M392" s="210" t="str">
        <f t="shared" si="27"/>
        <v/>
      </c>
      <c r="O392" s="207" t="str">
        <f>IF(ISNUMBER(PT_ExcValue!A392),PT_ExcValue!A392,"")</f>
        <v/>
      </c>
      <c r="P392" s="207" t="str">
        <f>IF(PT_ExcValue!C392=0,"",PT_ExcValue!B392/PT_ExcValue!C392)</f>
        <v/>
      </c>
      <c r="Q392" s="207" t="str">
        <f>IF(PT_ExcValue!E392=0,"",PT_ExcValue!D392/PT_ExcValue!E392)</f>
        <v/>
      </c>
      <c r="R392" s="207" t="str">
        <f>IF(PT_ExcValue!G392=0,"",PT_ExcValue!F392/PT_ExcValue!G392)</f>
        <v/>
      </c>
      <c r="S392" s="207" t="str">
        <f>IF(PT_ExcValue!I392=0,"",PT_ExcValue!H392/PT_ExcValue!I392)</f>
        <v/>
      </c>
    </row>
    <row r="393" spans="4:19" x14ac:dyDescent="0.25">
      <c r="D393" s="209" t="str">
        <f t="array" ref="D393">IFERROR(INDEX(ExcValue!$A$8:$A2391, MATCH(0,COUNTIF($D$1:D392,ExcValue!$A$8:$A2391), 0)),"")</f>
        <v/>
      </c>
      <c r="E393" s="207" t="str">
        <f>IFERROR(VLOOKUP(D393,ExcValue!A399:C2391,3,FALSE),"")</f>
        <v/>
      </c>
      <c r="F393" s="209" t="str">
        <f t="array" ref="F393">IFERROR(IF(D393="","",INDEX(ExcValue!$I$8:$I$2000, MATCH(D393&amp;23,ExcValue!$A$8:$A$2000&amp;ExcValue!$H$8:$H$2000,0))),"")</f>
        <v/>
      </c>
      <c r="G393" s="210" t="str">
        <f t="shared" si="24"/>
        <v/>
      </c>
      <c r="H393" s="209" t="str">
        <f t="array" ref="H393">IFERROR(IF(D393="","",INDEX(ExcValue!$I$8:$I$2000, MATCH(D393&amp;24,ExcValue!$A$8:$A$2000&amp;ExcValue!$H$8:$H$2000,0))),"")</f>
        <v/>
      </c>
      <c r="I393" s="210" t="str">
        <f t="shared" si="25"/>
        <v/>
      </c>
      <c r="J393" s="209" t="str">
        <f t="array" ref="J393">IFERROR(IF(D393="","",INDEX(ExcValue!$I$8:$I$2000, MATCH(D393&amp;74,ExcValue!$A$8:$A$2000&amp;ExcValue!$H$8:$H$2000,0))),"")</f>
        <v/>
      </c>
      <c r="K393" s="210" t="str">
        <f t="shared" si="26"/>
        <v/>
      </c>
      <c r="L393" s="209" t="str">
        <f t="array" ref="L393">IFERROR(IF(D393="","",INDEX(ExcValue!$I$8:$I$2000, MATCH(D393&amp;54,ExcValue!$A$8:$A$2000&amp;ExcValue!$H$8:$H$2000,0))),"")</f>
        <v/>
      </c>
      <c r="M393" s="210" t="str">
        <f t="shared" si="27"/>
        <v/>
      </c>
      <c r="O393" s="207" t="str">
        <f>IF(ISNUMBER(PT_ExcValue!A393),PT_ExcValue!A393,"")</f>
        <v/>
      </c>
      <c r="P393" s="207" t="str">
        <f>IF(PT_ExcValue!C393=0,"",PT_ExcValue!B393/PT_ExcValue!C393)</f>
        <v/>
      </c>
      <c r="Q393" s="207" t="str">
        <f>IF(PT_ExcValue!E393=0,"",PT_ExcValue!D393/PT_ExcValue!E393)</f>
        <v/>
      </c>
      <c r="R393" s="207" t="str">
        <f>IF(PT_ExcValue!G393=0,"",PT_ExcValue!F393/PT_ExcValue!G393)</f>
        <v/>
      </c>
      <c r="S393" s="207" t="str">
        <f>IF(PT_ExcValue!I393=0,"",PT_ExcValue!H393/PT_ExcValue!I393)</f>
        <v/>
      </c>
    </row>
    <row r="394" spans="4:19" x14ac:dyDescent="0.25">
      <c r="D394" s="209" t="str">
        <f t="array" ref="D394">IFERROR(INDEX(ExcValue!$A$8:$A2392, MATCH(0,COUNTIF($D$1:D393,ExcValue!$A$8:$A2392), 0)),"")</f>
        <v/>
      </c>
      <c r="E394" s="207" t="str">
        <f>IFERROR(VLOOKUP(D394,ExcValue!A400:C2392,3,FALSE),"")</f>
        <v/>
      </c>
      <c r="F394" s="209" t="str">
        <f t="array" ref="F394">IFERROR(IF(D394="","",INDEX(ExcValue!$I$8:$I$2000, MATCH(D394&amp;23,ExcValue!$A$8:$A$2000&amp;ExcValue!$H$8:$H$2000,0))),"")</f>
        <v/>
      </c>
      <c r="G394" s="210" t="str">
        <f t="shared" si="24"/>
        <v/>
      </c>
      <c r="H394" s="209" t="str">
        <f t="array" ref="H394">IFERROR(IF(D394="","",INDEX(ExcValue!$I$8:$I$2000, MATCH(D394&amp;24,ExcValue!$A$8:$A$2000&amp;ExcValue!$H$8:$H$2000,0))),"")</f>
        <v/>
      </c>
      <c r="I394" s="210" t="str">
        <f t="shared" si="25"/>
        <v/>
      </c>
      <c r="J394" s="209" t="str">
        <f t="array" ref="J394">IFERROR(IF(D394="","",INDEX(ExcValue!$I$8:$I$2000, MATCH(D394&amp;74,ExcValue!$A$8:$A$2000&amp;ExcValue!$H$8:$H$2000,0))),"")</f>
        <v/>
      </c>
      <c r="K394" s="210" t="str">
        <f t="shared" si="26"/>
        <v/>
      </c>
      <c r="L394" s="209" t="str">
        <f t="array" ref="L394">IFERROR(IF(D394="","",INDEX(ExcValue!$I$8:$I$2000, MATCH(D394&amp;54,ExcValue!$A$8:$A$2000&amp;ExcValue!$H$8:$H$2000,0))),"")</f>
        <v/>
      </c>
      <c r="M394" s="210" t="str">
        <f t="shared" si="27"/>
        <v/>
      </c>
      <c r="O394" s="207" t="str">
        <f>IF(ISNUMBER(PT_ExcValue!A394),PT_ExcValue!A394,"")</f>
        <v/>
      </c>
      <c r="P394" s="207" t="str">
        <f>IF(PT_ExcValue!C394=0,"",PT_ExcValue!B394/PT_ExcValue!C394)</f>
        <v/>
      </c>
      <c r="Q394" s="207" t="str">
        <f>IF(PT_ExcValue!E394=0,"",PT_ExcValue!D394/PT_ExcValue!E394)</f>
        <v/>
      </c>
      <c r="R394" s="207" t="str">
        <f>IF(PT_ExcValue!G394=0,"",PT_ExcValue!F394/PT_ExcValue!G394)</f>
        <v/>
      </c>
      <c r="S394" s="207" t="str">
        <f>IF(PT_ExcValue!I394=0,"",PT_ExcValue!H394/PT_ExcValue!I394)</f>
        <v/>
      </c>
    </row>
    <row r="395" spans="4:19" x14ac:dyDescent="0.25">
      <c r="D395" s="209" t="str">
        <f t="array" ref="D395">IFERROR(INDEX(ExcValue!$A$8:$A2393, MATCH(0,COUNTIF($D$1:D394,ExcValue!$A$8:$A2393), 0)),"")</f>
        <v/>
      </c>
      <c r="E395" s="207" t="str">
        <f>IFERROR(VLOOKUP(D395,ExcValue!A401:C2393,3,FALSE),"")</f>
        <v/>
      </c>
      <c r="F395" s="209" t="str">
        <f t="array" ref="F395">IFERROR(IF(D395="","",INDEX(ExcValue!$I$8:$I$2000, MATCH(D395&amp;23,ExcValue!$A$8:$A$2000&amp;ExcValue!$H$8:$H$2000,0))),"")</f>
        <v/>
      </c>
      <c r="G395" s="210" t="str">
        <f t="shared" si="24"/>
        <v/>
      </c>
      <c r="H395" s="209" t="str">
        <f t="array" ref="H395">IFERROR(IF(D395="","",INDEX(ExcValue!$I$8:$I$2000, MATCH(D395&amp;24,ExcValue!$A$8:$A$2000&amp;ExcValue!$H$8:$H$2000,0))),"")</f>
        <v/>
      </c>
      <c r="I395" s="210" t="str">
        <f t="shared" si="25"/>
        <v/>
      </c>
      <c r="J395" s="209" t="str">
        <f t="array" ref="J395">IFERROR(IF(D395="","",INDEX(ExcValue!$I$8:$I$2000, MATCH(D395&amp;74,ExcValue!$A$8:$A$2000&amp;ExcValue!$H$8:$H$2000,0))),"")</f>
        <v/>
      </c>
      <c r="K395" s="210" t="str">
        <f t="shared" si="26"/>
        <v/>
      </c>
      <c r="L395" s="209" t="str">
        <f t="array" ref="L395">IFERROR(IF(D395="","",INDEX(ExcValue!$I$8:$I$2000, MATCH(D395&amp;54,ExcValue!$A$8:$A$2000&amp;ExcValue!$H$8:$H$2000,0))),"")</f>
        <v/>
      </c>
      <c r="M395" s="210" t="str">
        <f t="shared" si="27"/>
        <v/>
      </c>
      <c r="O395" s="207" t="str">
        <f>IF(ISNUMBER(PT_ExcValue!A395),PT_ExcValue!A395,"")</f>
        <v/>
      </c>
      <c r="P395" s="207" t="str">
        <f>IF(PT_ExcValue!C395=0,"",PT_ExcValue!B395/PT_ExcValue!C395)</f>
        <v/>
      </c>
      <c r="Q395" s="207" t="str">
        <f>IF(PT_ExcValue!E395=0,"",PT_ExcValue!D395/PT_ExcValue!E395)</f>
        <v/>
      </c>
      <c r="R395" s="207" t="str">
        <f>IF(PT_ExcValue!G395=0,"",PT_ExcValue!F395/PT_ExcValue!G395)</f>
        <v/>
      </c>
      <c r="S395" s="207" t="str">
        <f>IF(PT_ExcValue!I395=0,"",PT_ExcValue!H395/PT_ExcValue!I395)</f>
        <v/>
      </c>
    </row>
    <row r="396" spans="4:19" x14ac:dyDescent="0.25">
      <c r="D396" s="209" t="str">
        <f t="array" ref="D396">IFERROR(INDEX(ExcValue!$A$8:$A2394, MATCH(0,COUNTIF($D$1:D395,ExcValue!$A$8:$A2394), 0)),"")</f>
        <v/>
      </c>
      <c r="E396" s="207" t="str">
        <f>IFERROR(VLOOKUP(D396,ExcValue!A402:C2394,3,FALSE),"")</f>
        <v/>
      </c>
      <c r="F396" s="209" t="str">
        <f t="array" ref="F396">IFERROR(IF(D396="","",INDEX(ExcValue!$I$8:$I$2000, MATCH(D396&amp;23,ExcValue!$A$8:$A$2000&amp;ExcValue!$H$8:$H$2000,0))),"")</f>
        <v/>
      </c>
      <c r="G396" s="210" t="str">
        <f t="shared" si="24"/>
        <v/>
      </c>
      <c r="H396" s="209" t="str">
        <f t="array" ref="H396">IFERROR(IF(D396="","",INDEX(ExcValue!$I$8:$I$2000, MATCH(D396&amp;24,ExcValue!$A$8:$A$2000&amp;ExcValue!$H$8:$H$2000,0))),"")</f>
        <v/>
      </c>
      <c r="I396" s="210" t="str">
        <f t="shared" si="25"/>
        <v/>
      </c>
      <c r="J396" s="209" t="str">
        <f t="array" ref="J396">IFERROR(IF(D396="","",INDEX(ExcValue!$I$8:$I$2000, MATCH(D396&amp;74,ExcValue!$A$8:$A$2000&amp;ExcValue!$H$8:$H$2000,0))),"")</f>
        <v/>
      </c>
      <c r="K396" s="210" t="str">
        <f t="shared" si="26"/>
        <v/>
      </c>
      <c r="L396" s="209" t="str">
        <f t="array" ref="L396">IFERROR(IF(D396="","",INDEX(ExcValue!$I$8:$I$2000, MATCH(D396&amp;54,ExcValue!$A$8:$A$2000&amp;ExcValue!$H$8:$H$2000,0))),"")</f>
        <v/>
      </c>
      <c r="M396" s="210" t="str">
        <f t="shared" si="27"/>
        <v/>
      </c>
      <c r="O396" s="207" t="str">
        <f>IF(ISNUMBER(PT_ExcValue!A396),PT_ExcValue!A396,"")</f>
        <v/>
      </c>
      <c r="P396" s="207" t="str">
        <f>IF(PT_ExcValue!C396=0,"",PT_ExcValue!B396/PT_ExcValue!C396)</f>
        <v/>
      </c>
      <c r="Q396" s="207" t="str">
        <f>IF(PT_ExcValue!E396=0,"",PT_ExcValue!D396/PT_ExcValue!E396)</f>
        <v/>
      </c>
      <c r="R396" s="207" t="str">
        <f>IF(PT_ExcValue!G396=0,"",PT_ExcValue!F396/PT_ExcValue!G396)</f>
        <v/>
      </c>
      <c r="S396" s="207" t="str">
        <f>IF(PT_ExcValue!I396=0,"",PT_ExcValue!H396/PT_ExcValue!I396)</f>
        <v/>
      </c>
    </row>
    <row r="397" spans="4:19" x14ac:dyDescent="0.25">
      <c r="D397" s="209" t="str">
        <f t="array" ref="D397">IFERROR(INDEX(ExcValue!$A$8:$A2395, MATCH(0,COUNTIF($D$1:D396,ExcValue!$A$8:$A2395), 0)),"")</f>
        <v/>
      </c>
      <c r="E397" s="207" t="str">
        <f>IFERROR(VLOOKUP(D397,ExcValue!A403:C2395,3,FALSE),"")</f>
        <v/>
      </c>
      <c r="F397" s="209" t="str">
        <f t="array" ref="F397">IFERROR(IF(D397="","",INDEX(ExcValue!$I$8:$I$2000, MATCH(D397&amp;23,ExcValue!$A$8:$A$2000&amp;ExcValue!$H$8:$H$2000,0))),"")</f>
        <v/>
      </c>
      <c r="G397" s="210" t="str">
        <f t="shared" si="24"/>
        <v/>
      </c>
      <c r="H397" s="209" t="str">
        <f t="array" ref="H397">IFERROR(IF(D397="","",INDEX(ExcValue!$I$8:$I$2000, MATCH(D397&amp;24,ExcValue!$A$8:$A$2000&amp;ExcValue!$H$8:$H$2000,0))),"")</f>
        <v/>
      </c>
      <c r="I397" s="210" t="str">
        <f t="shared" si="25"/>
        <v/>
      </c>
      <c r="J397" s="209" t="str">
        <f t="array" ref="J397">IFERROR(IF(D397="","",INDEX(ExcValue!$I$8:$I$2000, MATCH(D397&amp;74,ExcValue!$A$8:$A$2000&amp;ExcValue!$H$8:$H$2000,0))),"")</f>
        <v/>
      </c>
      <c r="K397" s="210" t="str">
        <f t="shared" si="26"/>
        <v/>
      </c>
      <c r="L397" s="209" t="str">
        <f t="array" ref="L397">IFERROR(IF(D397="","",INDEX(ExcValue!$I$8:$I$2000, MATCH(D397&amp;54,ExcValue!$A$8:$A$2000&amp;ExcValue!$H$8:$H$2000,0))),"")</f>
        <v/>
      </c>
      <c r="M397" s="210" t="str">
        <f t="shared" si="27"/>
        <v/>
      </c>
      <c r="O397" s="207" t="str">
        <f>IF(ISNUMBER(PT_ExcValue!A397),PT_ExcValue!A397,"")</f>
        <v/>
      </c>
      <c r="P397" s="207" t="str">
        <f>IF(PT_ExcValue!C397=0,"",PT_ExcValue!B397/PT_ExcValue!C397)</f>
        <v/>
      </c>
      <c r="Q397" s="207" t="str">
        <f>IF(PT_ExcValue!E397=0,"",PT_ExcValue!D397/PT_ExcValue!E397)</f>
        <v/>
      </c>
      <c r="R397" s="207" t="str">
        <f>IF(PT_ExcValue!G397=0,"",PT_ExcValue!F397/PT_ExcValue!G397)</f>
        <v/>
      </c>
      <c r="S397" s="207" t="str">
        <f>IF(PT_ExcValue!I397=0,"",PT_ExcValue!H397/PT_ExcValue!I397)</f>
        <v/>
      </c>
    </row>
    <row r="398" spans="4:19" x14ac:dyDescent="0.25">
      <c r="D398" s="209" t="str">
        <f t="array" ref="D398">IFERROR(INDEX(ExcValue!$A$8:$A2396, MATCH(0,COUNTIF($D$1:D397,ExcValue!$A$8:$A2396), 0)),"")</f>
        <v/>
      </c>
      <c r="E398" s="207" t="str">
        <f>IFERROR(VLOOKUP(D398,ExcValue!A404:C2396,3,FALSE),"")</f>
        <v/>
      </c>
      <c r="F398" s="209" t="str">
        <f t="array" ref="F398">IFERROR(IF(D398="","",INDEX(ExcValue!$I$8:$I$2000, MATCH(D398&amp;23,ExcValue!$A$8:$A$2000&amp;ExcValue!$H$8:$H$2000,0))),"")</f>
        <v/>
      </c>
      <c r="G398" s="210" t="str">
        <f t="shared" si="24"/>
        <v/>
      </c>
      <c r="H398" s="209" t="str">
        <f t="array" ref="H398">IFERROR(IF(D398="","",INDEX(ExcValue!$I$8:$I$2000, MATCH(D398&amp;24,ExcValue!$A$8:$A$2000&amp;ExcValue!$H$8:$H$2000,0))),"")</f>
        <v/>
      </c>
      <c r="I398" s="210" t="str">
        <f t="shared" si="25"/>
        <v/>
      </c>
      <c r="J398" s="209" t="str">
        <f t="array" ref="J398">IFERROR(IF(D398="","",INDEX(ExcValue!$I$8:$I$2000, MATCH(D398&amp;74,ExcValue!$A$8:$A$2000&amp;ExcValue!$H$8:$H$2000,0))),"")</f>
        <v/>
      </c>
      <c r="K398" s="210" t="str">
        <f t="shared" si="26"/>
        <v/>
      </c>
      <c r="L398" s="209" t="str">
        <f t="array" ref="L398">IFERROR(IF(D398="","",INDEX(ExcValue!$I$8:$I$2000, MATCH(D398&amp;54,ExcValue!$A$8:$A$2000&amp;ExcValue!$H$8:$H$2000,0))),"")</f>
        <v/>
      </c>
      <c r="M398" s="210" t="str">
        <f t="shared" si="27"/>
        <v/>
      </c>
      <c r="O398" s="207" t="str">
        <f>IF(ISNUMBER(PT_ExcValue!A398),PT_ExcValue!A398,"")</f>
        <v/>
      </c>
      <c r="P398" s="207" t="str">
        <f>IF(PT_ExcValue!C398=0,"",PT_ExcValue!B398/PT_ExcValue!C398)</f>
        <v/>
      </c>
      <c r="Q398" s="207" t="str">
        <f>IF(PT_ExcValue!E398=0,"",PT_ExcValue!D398/PT_ExcValue!E398)</f>
        <v/>
      </c>
      <c r="R398" s="207" t="str">
        <f>IF(PT_ExcValue!G398=0,"",PT_ExcValue!F398/PT_ExcValue!G398)</f>
        <v/>
      </c>
      <c r="S398" s="207" t="str">
        <f>IF(PT_ExcValue!I398=0,"",PT_ExcValue!H398/PT_ExcValue!I398)</f>
        <v/>
      </c>
    </row>
    <row r="399" spans="4:19" x14ac:dyDescent="0.25">
      <c r="D399" s="209" t="str">
        <f t="array" ref="D399">IFERROR(INDEX(ExcValue!$A$8:$A2397, MATCH(0,COUNTIF($D$1:D398,ExcValue!$A$8:$A2397), 0)),"")</f>
        <v/>
      </c>
      <c r="E399" s="207" t="str">
        <f>IFERROR(VLOOKUP(D399,ExcValue!A405:C2397,3,FALSE),"")</f>
        <v/>
      </c>
      <c r="F399" s="209" t="str">
        <f t="array" ref="F399">IFERROR(IF(D399="","",INDEX(ExcValue!$I$8:$I$2000, MATCH(D399&amp;23,ExcValue!$A$8:$A$2000&amp;ExcValue!$H$8:$H$2000,0))),"")</f>
        <v/>
      </c>
      <c r="G399" s="210" t="str">
        <f t="shared" si="24"/>
        <v/>
      </c>
      <c r="H399" s="209" t="str">
        <f t="array" ref="H399">IFERROR(IF(D399="","",INDEX(ExcValue!$I$8:$I$2000, MATCH(D399&amp;24,ExcValue!$A$8:$A$2000&amp;ExcValue!$H$8:$H$2000,0))),"")</f>
        <v/>
      </c>
      <c r="I399" s="210" t="str">
        <f t="shared" si="25"/>
        <v/>
      </c>
      <c r="J399" s="209" t="str">
        <f t="array" ref="J399">IFERROR(IF(D399="","",INDEX(ExcValue!$I$8:$I$2000, MATCH(D399&amp;74,ExcValue!$A$8:$A$2000&amp;ExcValue!$H$8:$H$2000,0))),"")</f>
        <v/>
      </c>
      <c r="K399" s="210" t="str">
        <f t="shared" si="26"/>
        <v/>
      </c>
      <c r="L399" s="209" t="str">
        <f t="array" ref="L399">IFERROR(IF(D399="","",INDEX(ExcValue!$I$8:$I$2000, MATCH(D399&amp;54,ExcValue!$A$8:$A$2000&amp;ExcValue!$H$8:$H$2000,0))),"")</f>
        <v/>
      </c>
      <c r="M399" s="210" t="str">
        <f t="shared" si="27"/>
        <v/>
      </c>
      <c r="O399" s="207" t="str">
        <f>IF(ISNUMBER(PT_ExcValue!A399),PT_ExcValue!A399,"")</f>
        <v/>
      </c>
      <c r="P399" s="207" t="str">
        <f>IF(PT_ExcValue!C399=0,"",PT_ExcValue!B399/PT_ExcValue!C399)</f>
        <v/>
      </c>
      <c r="Q399" s="207" t="str">
        <f>IF(PT_ExcValue!E399=0,"",PT_ExcValue!D399/PT_ExcValue!E399)</f>
        <v/>
      </c>
      <c r="R399" s="207" t="str">
        <f>IF(PT_ExcValue!G399=0,"",PT_ExcValue!F399/PT_ExcValue!G399)</f>
        <v/>
      </c>
      <c r="S399" s="207" t="str">
        <f>IF(PT_ExcValue!I399=0,"",PT_ExcValue!H399/PT_ExcValue!I399)</f>
        <v/>
      </c>
    </row>
    <row r="400" spans="4:19" x14ac:dyDescent="0.25">
      <c r="D400" s="209" t="str">
        <f t="array" ref="D400">IFERROR(INDEX(ExcValue!$A$8:$A2398, MATCH(0,COUNTIF($D$1:D399,ExcValue!$A$8:$A2398), 0)),"")</f>
        <v/>
      </c>
      <c r="E400" s="207" t="str">
        <f>IFERROR(VLOOKUP(D400,ExcValue!A406:C2398,3,FALSE),"")</f>
        <v/>
      </c>
      <c r="F400" s="209" t="str">
        <f t="array" ref="F400">IFERROR(IF(D400="","",INDEX(ExcValue!$I$8:$I$2000, MATCH(D400&amp;23,ExcValue!$A$8:$A$2000&amp;ExcValue!$H$8:$H$2000,0))),"")</f>
        <v/>
      </c>
      <c r="G400" s="210" t="str">
        <f t="shared" si="24"/>
        <v/>
      </c>
      <c r="H400" s="209" t="str">
        <f t="array" ref="H400">IFERROR(IF(D400="","",INDEX(ExcValue!$I$8:$I$2000, MATCH(D400&amp;24,ExcValue!$A$8:$A$2000&amp;ExcValue!$H$8:$H$2000,0))),"")</f>
        <v/>
      </c>
      <c r="I400" s="210" t="str">
        <f t="shared" si="25"/>
        <v/>
      </c>
      <c r="J400" s="209" t="str">
        <f t="array" ref="J400">IFERROR(IF(D400="","",INDEX(ExcValue!$I$8:$I$2000, MATCH(D400&amp;74,ExcValue!$A$8:$A$2000&amp;ExcValue!$H$8:$H$2000,0))),"")</f>
        <v/>
      </c>
      <c r="K400" s="210" t="str">
        <f t="shared" si="26"/>
        <v/>
      </c>
      <c r="L400" s="209" t="str">
        <f t="array" ref="L400">IFERROR(IF(D400="","",INDEX(ExcValue!$I$8:$I$2000, MATCH(D400&amp;54,ExcValue!$A$8:$A$2000&amp;ExcValue!$H$8:$H$2000,0))),"")</f>
        <v/>
      </c>
      <c r="M400" s="210" t="str">
        <f t="shared" si="27"/>
        <v/>
      </c>
      <c r="O400" s="207" t="str">
        <f>IF(ISNUMBER(PT_ExcValue!A400),PT_ExcValue!A400,"")</f>
        <v/>
      </c>
      <c r="P400" s="207" t="str">
        <f>IF(PT_ExcValue!C400=0,"",PT_ExcValue!B400/PT_ExcValue!C400)</f>
        <v/>
      </c>
      <c r="Q400" s="207" t="str">
        <f>IF(PT_ExcValue!E400=0,"",PT_ExcValue!D400/PT_ExcValue!E400)</f>
        <v/>
      </c>
      <c r="R400" s="207" t="str">
        <f>IF(PT_ExcValue!G400=0,"",PT_ExcValue!F400/PT_ExcValue!G400)</f>
        <v/>
      </c>
      <c r="S400" s="207" t="str">
        <f>IF(PT_ExcValue!I400=0,"",PT_ExcValue!H400/PT_ExcValue!I400)</f>
        <v/>
      </c>
    </row>
    <row r="401" spans="4:19" x14ac:dyDescent="0.25">
      <c r="D401" s="209" t="str">
        <f t="array" ref="D401">IFERROR(INDEX(ExcValue!$A$8:$A2399, MATCH(0,COUNTIF($D$1:D400,ExcValue!$A$8:$A2399), 0)),"")</f>
        <v/>
      </c>
      <c r="E401" s="207" t="str">
        <f>IFERROR(VLOOKUP(D401,ExcValue!A407:C2399,3,FALSE),"")</f>
        <v/>
      </c>
      <c r="F401" s="209" t="str">
        <f t="array" ref="F401">IFERROR(IF(D401="","",INDEX(ExcValue!$I$8:$I$2000, MATCH(D401&amp;23,ExcValue!$A$8:$A$2000&amp;ExcValue!$H$8:$H$2000,0))),"")</f>
        <v/>
      </c>
      <c r="G401" s="210" t="str">
        <f t="shared" si="24"/>
        <v/>
      </c>
      <c r="H401" s="209" t="str">
        <f t="array" ref="H401">IFERROR(IF(D401="","",INDEX(ExcValue!$I$8:$I$2000, MATCH(D401&amp;24,ExcValue!$A$8:$A$2000&amp;ExcValue!$H$8:$H$2000,0))),"")</f>
        <v/>
      </c>
      <c r="I401" s="210" t="str">
        <f t="shared" si="25"/>
        <v/>
      </c>
      <c r="J401" s="209" t="str">
        <f t="array" ref="J401">IFERROR(IF(D401="","",INDEX(ExcValue!$I$8:$I$2000, MATCH(D401&amp;74,ExcValue!$A$8:$A$2000&amp;ExcValue!$H$8:$H$2000,0))),"")</f>
        <v/>
      </c>
      <c r="K401" s="210" t="str">
        <f t="shared" si="26"/>
        <v/>
      </c>
      <c r="L401" s="209" t="str">
        <f t="array" ref="L401">IFERROR(IF(D401="","",INDEX(ExcValue!$I$8:$I$2000, MATCH(D401&amp;54,ExcValue!$A$8:$A$2000&amp;ExcValue!$H$8:$H$2000,0))),"")</f>
        <v/>
      </c>
      <c r="M401" s="210" t="str">
        <f t="shared" si="27"/>
        <v/>
      </c>
      <c r="O401" s="207" t="str">
        <f>IF(ISNUMBER(PT_ExcValue!A401),PT_ExcValue!A401,"")</f>
        <v/>
      </c>
      <c r="P401" s="207" t="str">
        <f>IF(PT_ExcValue!C401=0,"",PT_ExcValue!B401/PT_ExcValue!C401)</f>
        <v/>
      </c>
      <c r="Q401" s="207" t="str">
        <f>IF(PT_ExcValue!E401=0,"",PT_ExcValue!D401/PT_ExcValue!E401)</f>
        <v/>
      </c>
      <c r="R401" s="207" t="str">
        <f>IF(PT_ExcValue!G401=0,"",PT_ExcValue!F401/PT_ExcValue!G401)</f>
        <v/>
      </c>
      <c r="S401" s="207" t="str">
        <f>IF(PT_ExcValue!I401=0,"",PT_ExcValue!H401/PT_ExcValue!I401)</f>
        <v/>
      </c>
    </row>
    <row r="402" spans="4:19" x14ac:dyDescent="0.25">
      <c r="D402" s="209" t="str">
        <f t="array" ref="D402">IFERROR(INDEX(ExcValue!$A$8:$A2400, MATCH(0,COUNTIF($D$1:D401,ExcValue!$A$8:$A2400), 0)),"")</f>
        <v/>
      </c>
      <c r="E402" s="207" t="str">
        <f>IFERROR(VLOOKUP(D402,ExcValue!A408:C2400,3,FALSE),"")</f>
        <v/>
      </c>
      <c r="F402" s="209" t="str">
        <f t="array" ref="F402">IFERROR(IF(D402="","",INDEX(ExcValue!$I$8:$I$2000, MATCH(D402&amp;23,ExcValue!$A$8:$A$2000&amp;ExcValue!$H$8:$H$2000,0))),"")</f>
        <v/>
      </c>
      <c r="G402" s="210" t="str">
        <f t="shared" si="24"/>
        <v/>
      </c>
      <c r="H402" s="209" t="str">
        <f t="array" ref="H402">IFERROR(IF(D402="","",INDEX(ExcValue!$I$8:$I$2000, MATCH(D402&amp;24,ExcValue!$A$8:$A$2000&amp;ExcValue!$H$8:$H$2000,0))),"")</f>
        <v/>
      </c>
      <c r="I402" s="210" t="str">
        <f t="shared" si="25"/>
        <v/>
      </c>
      <c r="J402" s="209" t="str">
        <f t="array" ref="J402">IFERROR(IF(D402="","",INDEX(ExcValue!$I$8:$I$2000, MATCH(D402&amp;74,ExcValue!$A$8:$A$2000&amp;ExcValue!$H$8:$H$2000,0))),"")</f>
        <v/>
      </c>
      <c r="K402" s="210" t="str">
        <f t="shared" si="26"/>
        <v/>
      </c>
      <c r="L402" s="209" t="str">
        <f t="array" ref="L402">IFERROR(IF(D402="","",INDEX(ExcValue!$I$8:$I$2000, MATCH(D402&amp;54,ExcValue!$A$8:$A$2000&amp;ExcValue!$H$8:$H$2000,0))),"")</f>
        <v/>
      </c>
      <c r="M402" s="210" t="str">
        <f t="shared" si="27"/>
        <v/>
      </c>
      <c r="O402" s="207" t="str">
        <f>IF(ISNUMBER(PT_ExcValue!A402),PT_ExcValue!A402,"")</f>
        <v/>
      </c>
      <c r="P402" s="207" t="str">
        <f>IF(PT_ExcValue!C402=0,"",PT_ExcValue!B402/PT_ExcValue!C402)</f>
        <v/>
      </c>
      <c r="Q402" s="207" t="str">
        <f>IF(PT_ExcValue!E402=0,"",PT_ExcValue!D402/PT_ExcValue!E402)</f>
        <v/>
      </c>
      <c r="R402" s="207" t="str">
        <f>IF(PT_ExcValue!G402=0,"",PT_ExcValue!F402/PT_ExcValue!G402)</f>
        <v/>
      </c>
      <c r="S402" s="207" t="str">
        <f>IF(PT_ExcValue!I402=0,"",PT_ExcValue!H402/PT_ExcValue!I402)</f>
        <v/>
      </c>
    </row>
    <row r="403" spans="4:19" x14ac:dyDescent="0.25">
      <c r="D403" s="209" t="str">
        <f t="array" ref="D403">IFERROR(INDEX(ExcValue!$A$8:$A2401, MATCH(0,COUNTIF($D$1:D402,ExcValue!$A$8:$A2401), 0)),"")</f>
        <v/>
      </c>
      <c r="E403" s="207" t="str">
        <f>IFERROR(VLOOKUP(D403,ExcValue!A409:C2401,3,FALSE),"")</f>
        <v/>
      </c>
      <c r="F403" s="209" t="str">
        <f t="array" ref="F403">IFERROR(IF(D403="","",INDEX(ExcValue!$I$8:$I$2000, MATCH(D403&amp;23,ExcValue!$A$8:$A$2000&amp;ExcValue!$H$8:$H$2000,0))),"")</f>
        <v/>
      </c>
      <c r="G403" s="210" t="str">
        <f t="shared" si="24"/>
        <v/>
      </c>
      <c r="H403" s="209" t="str">
        <f t="array" ref="H403">IFERROR(IF(D403="","",INDEX(ExcValue!$I$8:$I$2000, MATCH(D403&amp;24,ExcValue!$A$8:$A$2000&amp;ExcValue!$H$8:$H$2000,0))),"")</f>
        <v/>
      </c>
      <c r="I403" s="210" t="str">
        <f t="shared" si="25"/>
        <v/>
      </c>
      <c r="J403" s="209" t="str">
        <f t="array" ref="J403">IFERROR(IF(D403="","",INDEX(ExcValue!$I$8:$I$2000, MATCH(D403&amp;74,ExcValue!$A$8:$A$2000&amp;ExcValue!$H$8:$H$2000,0))),"")</f>
        <v/>
      </c>
      <c r="K403" s="210" t="str">
        <f t="shared" si="26"/>
        <v/>
      </c>
      <c r="L403" s="209" t="str">
        <f t="array" ref="L403">IFERROR(IF(D403="","",INDEX(ExcValue!$I$8:$I$2000, MATCH(D403&amp;54,ExcValue!$A$8:$A$2000&amp;ExcValue!$H$8:$H$2000,0))),"")</f>
        <v/>
      </c>
      <c r="M403" s="210" t="str">
        <f t="shared" si="27"/>
        <v/>
      </c>
      <c r="O403" s="207" t="str">
        <f>IF(ISNUMBER(PT_ExcValue!A403),PT_ExcValue!A403,"")</f>
        <v/>
      </c>
      <c r="P403" s="207" t="str">
        <f>IF(PT_ExcValue!C403=0,"",PT_ExcValue!B403/PT_ExcValue!C403)</f>
        <v/>
      </c>
      <c r="Q403" s="207" t="str">
        <f>IF(PT_ExcValue!E403=0,"",PT_ExcValue!D403/PT_ExcValue!E403)</f>
        <v/>
      </c>
      <c r="R403" s="207" t="str">
        <f>IF(PT_ExcValue!G403=0,"",PT_ExcValue!F403/PT_ExcValue!G403)</f>
        <v/>
      </c>
      <c r="S403" s="207" t="str">
        <f>IF(PT_ExcValue!I403=0,"",PT_ExcValue!H403/PT_ExcValue!I403)</f>
        <v/>
      </c>
    </row>
    <row r="404" spans="4:19" x14ac:dyDescent="0.25">
      <c r="D404" s="209" t="str">
        <f t="array" ref="D404">IFERROR(INDEX(ExcValue!$A$8:$A2402, MATCH(0,COUNTIF($D$1:D403,ExcValue!$A$8:$A2402), 0)),"")</f>
        <v/>
      </c>
      <c r="E404" s="207" t="str">
        <f>IFERROR(VLOOKUP(D404,ExcValue!A410:C2402,3,FALSE),"")</f>
        <v/>
      </c>
      <c r="F404" s="209" t="str">
        <f t="array" ref="F404">IFERROR(IF(D404="","",INDEX(ExcValue!$I$8:$I$2000, MATCH(D404&amp;23,ExcValue!$A$8:$A$2000&amp;ExcValue!$H$8:$H$2000,0))),"")</f>
        <v/>
      </c>
      <c r="G404" s="210" t="str">
        <f t="shared" si="24"/>
        <v/>
      </c>
      <c r="H404" s="209" t="str">
        <f t="array" ref="H404">IFERROR(IF(D404="","",INDEX(ExcValue!$I$8:$I$2000, MATCH(D404&amp;24,ExcValue!$A$8:$A$2000&amp;ExcValue!$H$8:$H$2000,0))),"")</f>
        <v/>
      </c>
      <c r="I404" s="210" t="str">
        <f t="shared" si="25"/>
        <v/>
      </c>
      <c r="J404" s="209" t="str">
        <f t="array" ref="J404">IFERROR(IF(D404="","",INDEX(ExcValue!$I$8:$I$2000, MATCH(D404&amp;74,ExcValue!$A$8:$A$2000&amp;ExcValue!$H$8:$H$2000,0))),"")</f>
        <v/>
      </c>
      <c r="K404" s="210" t="str">
        <f t="shared" si="26"/>
        <v/>
      </c>
      <c r="L404" s="209" t="str">
        <f t="array" ref="L404">IFERROR(IF(D404="","",INDEX(ExcValue!$I$8:$I$2000, MATCH(D404&amp;54,ExcValue!$A$8:$A$2000&amp;ExcValue!$H$8:$H$2000,0))),"")</f>
        <v/>
      </c>
      <c r="M404" s="210" t="str">
        <f t="shared" si="27"/>
        <v/>
      </c>
      <c r="O404" s="207" t="str">
        <f>IF(ISNUMBER(PT_ExcValue!A404),PT_ExcValue!A404,"")</f>
        <v/>
      </c>
      <c r="P404" s="207" t="str">
        <f>IF(PT_ExcValue!C404=0,"",PT_ExcValue!B404/PT_ExcValue!C404)</f>
        <v/>
      </c>
      <c r="Q404" s="207" t="str">
        <f>IF(PT_ExcValue!E404=0,"",PT_ExcValue!D404/PT_ExcValue!E404)</f>
        <v/>
      </c>
      <c r="R404" s="207" t="str">
        <f>IF(PT_ExcValue!G404=0,"",PT_ExcValue!F404/PT_ExcValue!G404)</f>
        <v/>
      </c>
      <c r="S404" s="207" t="str">
        <f>IF(PT_ExcValue!I404=0,"",PT_ExcValue!H404/PT_ExcValue!I404)</f>
        <v/>
      </c>
    </row>
    <row r="405" spans="4:19" x14ac:dyDescent="0.25">
      <c r="D405" s="209" t="str">
        <f t="array" ref="D405">IFERROR(INDEX(ExcValue!$A$8:$A2403, MATCH(0,COUNTIF($D$1:D404,ExcValue!$A$8:$A2403), 0)),"")</f>
        <v/>
      </c>
      <c r="E405" s="207" t="str">
        <f>IFERROR(VLOOKUP(D405,ExcValue!A411:C2403,3,FALSE),"")</f>
        <v/>
      </c>
      <c r="F405" s="209" t="str">
        <f t="array" ref="F405">IFERROR(IF(D405="","",INDEX(ExcValue!$I$8:$I$2000, MATCH(D405&amp;23,ExcValue!$A$8:$A$2000&amp;ExcValue!$H$8:$H$2000,0))),"")</f>
        <v/>
      </c>
      <c r="G405" s="210" t="str">
        <f t="shared" si="24"/>
        <v/>
      </c>
      <c r="H405" s="209" t="str">
        <f t="array" ref="H405">IFERROR(IF(D405="","",INDEX(ExcValue!$I$8:$I$2000, MATCH(D405&amp;24,ExcValue!$A$8:$A$2000&amp;ExcValue!$H$8:$H$2000,0))),"")</f>
        <v/>
      </c>
      <c r="I405" s="210" t="str">
        <f t="shared" si="25"/>
        <v/>
      </c>
      <c r="J405" s="209" t="str">
        <f t="array" ref="J405">IFERROR(IF(D405="","",INDEX(ExcValue!$I$8:$I$2000, MATCH(D405&amp;74,ExcValue!$A$8:$A$2000&amp;ExcValue!$H$8:$H$2000,0))),"")</f>
        <v/>
      </c>
      <c r="K405" s="210" t="str">
        <f t="shared" si="26"/>
        <v/>
      </c>
      <c r="L405" s="209" t="str">
        <f t="array" ref="L405">IFERROR(IF(D405="","",INDEX(ExcValue!$I$8:$I$2000, MATCH(D405&amp;54,ExcValue!$A$8:$A$2000&amp;ExcValue!$H$8:$H$2000,0))),"")</f>
        <v/>
      </c>
      <c r="M405" s="210" t="str">
        <f t="shared" si="27"/>
        <v/>
      </c>
      <c r="O405" s="207" t="str">
        <f>IF(ISNUMBER(PT_ExcValue!A405),PT_ExcValue!A405,"")</f>
        <v/>
      </c>
      <c r="P405" s="207" t="str">
        <f>IF(PT_ExcValue!C405=0,"",PT_ExcValue!B405/PT_ExcValue!C405)</f>
        <v/>
      </c>
      <c r="Q405" s="207" t="str">
        <f>IF(PT_ExcValue!E405=0,"",PT_ExcValue!D405/PT_ExcValue!E405)</f>
        <v/>
      </c>
      <c r="R405" s="207" t="str">
        <f>IF(PT_ExcValue!G405=0,"",PT_ExcValue!F405/PT_ExcValue!G405)</f>
        <v/>
      </c>
      <c r="S405" s="207" t="str">
        <f>IF(PT_ExcValue!I405=0,"",PT_ExcValue!H405/PT_ExcValue!I405)</f>
        <v/>
      </c>
    </row>
    <row r="406" spans="4:19" x14ac:dyDescent="0.25">
      <c r="D406" s="209" t="str">
        <f t="array" ref="D406">IFERROR(INDEX(ExcValue!$A$8:$A2404, MATCH(0,COUNTIF($D$1:D405,ExcValue!$A$8:$A2404), 0)),"")</f>
        <v/>
      </c>
      <c r="E406" s="207" t="str">
        <f>IFERROR(VLOOKUP(D406,ExcValue!A412:C2404,3,FALSE),"")</f>
        <v/>
      </c>
      <c r="F406" s="209" t="str">
        <f t="array" ref="F406">IFERROR(IF(D406="","",INDEX(ExcValue!$I$8:$I$2000, MATCH(D406&amp;23,ExcValue!$A$8:$A$2000&amp;ExcValue!$H$8:$H$2000,0))),"")</f>
        <v/>
      </c>
      <c r="G406" s="210" t="str">
        <f t="shared" si="24"/>
        <v/>
      </c>
      <c r="H406" s="209" t="str">
        <f t="array" ref="H406">IFERROR(IF(D406="","",INDEX(ExcValue!$I$8:$I$2000, MATCH(D406&amp;24,ExcValue!$A$8:$A$2000&amp;ExcValue!$H$8:$H$2000,0))),"")</f>
        <v/>
      </c>
      <c r="I406" s="210" t="str">
        <f t="shared" si="25"/>
        <v/>
      </c>
      <c r="J406" s="209" t="str">
        <f t="array" ref="J406">IFERROR(IF(D406="","",INDEX(ExcValue!$I$8:$I$2000, MATCH(D406&amp;74,ExcValue!$A$8:$A$2000&amp;ExcValue!$H$8:$H$2000,0))),"")</f>
        <v/>
      </c>
      <c r="K406" s="210" t="str">
        <f t="shared" si="26"/>
        <v/>
      </c>
      <c r="L406" s="209" t="str">
        <f t="array" ref="L406">IFERROR(IF(D406="","",INDEX(ExcValue!$I$8:$I$2000, MATCH(D406&amp;54,ExcValue!$A$8:$A$2000&amp;ExcValue!$H$8:$H$2000,0))),"")</f>
        <v/>
      </c>
      <c r="M406" s="210" t="str">
        <f t="shared" si="27"/>
        <v/>
      </c>
      <c r="O406" s="207" t="str">
        <f>IF(ISNUMBER(PT_ExcValue!A406),PT_ExcValue!A406,"")</f>
        <v/>
      </c>
      <c r="P406" s="207" t="str">
        <f>IF(PT_ExcValue!C406=0,"",PT_ExcValue!B406/PT_ExcValue!C406)</f>
        <v/>
      </c>
      <c r="Q406" s="207" t="str">
        <f>IF(PT_ExcValue!E406=0,"",PT_ExcValue!D406/PT_ExcValue!E406)</f>
        <v/>
      </c>
      <c r="R406" s="207" t="str">
        <f>IF(PT_ExcValue!G406=0,"",PT_ExcValue!F406/PT_ExcValue!G406)</f>
        <v/>
      </c>
      <c r="S406" s="207" t="str">
        <f>IF(PT_ExcValue!I406=0,"",PT_ExcValue!H406/PT_ExcValue!I406)</f>
        <v/>
      </c>
    </row>
    <row r="407" spans="4:19" x14ac:dyDescent="0.25">
      <c r="D407" s="209" t="str">
        <f t="array" ref="D407">IFERROR(INDEX(ExcValue!$A$8:$A2405, MATCH(0,COUNTIF($D$1:D406,ExcValue!$A$8:$A2405), 0)),"")</f>
        <v/>
      </c>
      <c r="E407" s="207" t="str">
        <f>IFERROR(VLOOKUP(D407,ExcValue!A413:C2405,3,FALSE),"")</f>
        <v/>
      </c>
      <c r="F407" s="209" t="str">
        <f t="array" ref="F407">IFERROR(IF(D407="","",INDEX(ExcValue!$I$8:$I$2000, MATCH(D407&amp;23,ExcValue!$A$8:$A$2000&amp;ExcValue!$H$8:$H$2000,0))),"")</f>
        <v/>
      </c>
      <c r="G407" s="210" t="str">
        <f t="shared" si="24"/>
        <v/>
      </c>
      <c r="H407" s="209" t="str">
        <f t="array" ref="H407">IFERROR(IF(D407="","",INDEX(ExcValue!$I$8:$I$2000, MATCH(D407&amp;24,ExcValue!$A$8:$A$2000&amp;ExcValue!$H$8:$H$2000,0))),"")</f>
        <v/>
      </c>
      <c r="I407" s="210" t="str">
        <f t="shared" si="25"/>
        <v/>
      </c>
      <c r="J407" s="209" t="str">
        <f t="array" ref="J407">IFERROR(IF(D407="","",INDEX(ExcValue!$I$8:$I$2000, MATCH(D407&amp;74,ExcValue!$A$8:$A$2000&amp;ExcValue!$H$8:$H$2000,0))),"")</f>
        <v/>
      </c>
      <c r="K407" s="210" t="str">
        <f t="shared" si="26"/>
        <v/>
      </c>
      <c r="L407" s="209" t="str">
        <f t="array" ref="L407">IFERROR(IF(D407="","",INDEX(ExcValue!$I$8:$I$2000, MATCH(D407&amp;54,ExcValue!$A$8:$A$2000&amp;ExcValue!$H$8:$H$2000,0))),"")</f>
        <v/>
      </c>
      <c r="M407" s="210" t="str">
        <f t="shared" si="27"/>
        <v/>
      </c>
      <c r="O407" s="207" t="str">
        <f>IF(ISNUMBER(PT_ExcValue!A407),PT_ExcValue!A407,"")</f>
        <v/>
      </c>
      <c r="P407" s="207" t="str">
        <f>IF(PT_ExcValue!C407=0,"",PT_ExcValue!B407/PT_ExcValue!C407)</f>
        <v/>
      </c>
      <c r="Q407" s="207" t="str">
        <f>IF(PT_ExcValue!E407=0,"",PT_ExcValue!D407/PT_ExcValue!E407)</f>
        <v/>
      </c>
      <c r="R407" s="207" t="str">
        <f>IF(PT_ExcValue!G407=0,"",PT_ExcValue!F407/PT_ExcValue!G407)</f>
        <v/>
      </c>
      <c r="S407" s="207" t="str">
        <f>IF(PT_ExcValue!I407=0,"",PT_ExcValue!H407/PT_ExcValue!I407)</f>
        <v/>
      </c>
    </row>
    <row r="408" spans="4:19" x14ac:dyDescent="0.25">
      <c r="D408" s="209" t="str">
        <f t="array" ref="D408">IFERROR(INDEX(ExcValue!$A$8:$A2406, MATCH(0,COUNTIF($D$1:D407,ExcValue!$A$8:$A2406), 0)),"")</f>
        <v/>
      </c>
      <c r="E408" s="207" t="str">
        <f>IFERROR(VLOOKUP(D408,ExcValue!A414:C2406,3,FALSE),"")</f>
        <v/>
      </c>
      <c r="F408" s="209" t="str">
        <f t="array" ref="F408">IFERROR(IF(D408="","",INDEX(ExcValue!$I$8:$I$2000, MATCH(D408&amp;23,ExcValue!$A$8:$A$2000&amp;ExcValue!$H$8:$H$2000,0))),"")</f>
        <v/>
      </c>
      <c r="G408" s="210" t="str">
        <f t="shared" si="24"/>
        <v/>
      </c>
      <c r="H408" s="209" t="str">
        <f t="array" ref="H408">IFERROR(IF(D408="","",INDEX(ExcValue!$I$8:$I$2000, MATCH(D408&amp;24,ExcValue!$A$8:$A$2000&amp;ExcValue!$H$8:$H$2000,0))),"")</f>
        <v/>
      </c>
      <c r="I408" s="210" t="str">
        <f t="shared" si="25"/>
        <v/>
      </c>
      <c r="J408" s="209" t="str">
        <f t="array" ref="J408">IFERROR(IF(D408="","",INDEX(ExcValue!$I$8:$I$2000, MATCH(D408&amp;74,ExcValue!$A$8:$A$2000&amp;ExcValue!$H$8:$H$2000,0))),"")</f>
        <v/>
      </c>
      <c r="K408" s="210" t="str">
        <f t="shared" si="26"/>
        <v/>
      </c>
      <c r="L408" s="209" t="str">
        <f t="array" ref="L408">IFERROR(IF(D408="","",INDEX(ExcValue!$I$8:$I$2000, MATCH(D408&amp;54,ExcValue!$A$8:$A$2000&amp;ExcValue!$H$8:$H$2000,0))),"")</f>
        <v/>
      </c>
      <c r="M408" s="210" t="str">
        <f t="shared" si="27"/>
        <v/>
      </c>
      <c r="O408" s="207" t="str">
        <f>IF(ISNUMBER(PT_ExcValue!A408),PT_ExcValue!A408,"")</f>
        <v/>
      </c>
      <c r="P408" s="207" t="str">
        <f>IF(PT_ExcValue!C408=0,"",PT_ExcValue!B408/PT_ExcValue!C408)</f>
        <v/>
      </c>
      <c r="Q408" s="207" t="str">
        <f>IF(PT_ExcValue!E408=0,"",PT_ExcValue!D408/PT_ExcValue!E408)</f>
        <v/>
      </c>
      <c r="R408" s="207" t="str">
        <f>IF(PT_ExcValue!G408=0,"",PT_ExcValue!F408/PT_ExcValue!G408)</f>
        <v/>
      </c>
      <c r="S408" s="207" t="str">
        <f>IF(PT_ExcValue!I408=0,"",PT_ExcValue!H408/PT_ExcValue!I408)</f>
        <v/>
      </c>
    </row>
    <row r="409" spans="4:19" x14ac:dyDescent="0.25">
      <c r="D409" s="209" t="str">
        <f t="array" ref="D409">IFERROR(INDEX(ExcValue!$A$8:$A2407, MATCH(0,COUNTIF($D$1:D408,ExcValue!$A$8:$A2407), 0)),"")</f>
        <v/>
      </c>
      <c r="E409" s="207" t="str">
        <f>IFERROR(VLOOKUP(D409,ExcValue!A415:C2407,3,FALSE),"")</f>
        <v/>
      </c>
      <c r="F409" s="209" t="str">
        <f t="array" ref="F409">IFERROR(IF(D409="","",INDEX(ExcValue!$I$8:$I$2000, MATCH(D409&amp;23,ExcValue!$A$8:$A$2000&amp;ExcValue!$H$8:$H$2000,0))),"")</f>
        <v/>
      </c>
      <c r="G409" s="210" t="str">
        <f t="shared" si="24"/>
        <v/>
      </c>
      <c r="H409" s="209" t="str">
        <f t="array" ref="H409">IFERROR(IF(D409="","",INDEX(ExcValue!$I$8:$I$2000, MATCH(D409&amp;24,ExcValue!$A$8:$A$2000&amp;ExcValue!$H$8:$H$2000,0))),"")</f>
        <v/>
      </c>
      <c r="I409" s="210" t="str">
        <f t="shared" si="25"/>
        <v/>
      </c>
      <c r="J409" s="209" t="str">
        <f t="array" ref="J409">IFERROR(IF(D409="","",INDEX(ExcValue!$I$8:$I$2000, MATCH(D409&amp;74,ExcValue!$A$8:$A$2000&amp;ExcValue!$H$8:$H$2000,0))),"")</f>
        <v/>
      </c>
      <c r="K409" s="210" t="str">
        <f t="shared" si="26"/>
        <v/>
      </c>
      <c r="L409" s="209" t="str">
        <f t="array" ref="L409">IFERROR(IF(D409="","",INDEX(ExcValue!$I$8:$I$2000, MATCH(D409&amp;54,ExcValue!$A$8:$A$2000&amp;ExcValue!$H$8:$H$2000,0))),"")</f>
        <v/>
      </c>
      <c r="M409" s="210" t="str">
        <f t="shared" si="27"/>
        <v/>
      </c>
      <c r="O409" s="207" t="str">
        <f>IF(ISNUMBER(PT_ExcValue!A409),PT_ExcValue!A409,"")</f>
        <v/>
      </c>
      <c r="P409" s="207" t="str">
        <f>IF(PT_ExcValue!C409=0,"",PT_ExcValue!B409/PT_ExcValue!C409)</f>
        <v/>
      </c>
      <c r="Q409" s="207" t="str">
        <f>IF(PT_ExcValue!E409=0,"",PT_ExcValue!D409/PT_ExcValue!E409)</f>
        <v/>
      </c>
      <c r="R409" s="207" t="str">
        <f>IF(PT_ExcValue!G409=0,"",PT_ExcValue!F409/PT_ExcValue!G409)</f>
        <v/>
      </c>
      <c r="S409" s="207" t="str">
        <f>IF(PT_ExcValue!I409=0,"",PT_ExcValue!H409/PT_ExcValue!I409)</f>
        <v/>
      </c>
    </row>
    <row r="410" spans="4:19" x14ac:dyDescent="0.25">
      <c r="D410" s="209" t="str">
        <f t="array" ref="D410">IFERROR(INDEX(ExcValue!$A$8:$A2408, MATCH(0,COUNTIF($D$1:D409,ExcValue!$A$8:$A2408), 0)),"")</f>
        <v/>
      </c>
      <c r="E410" s="207" t="str">
        <f>IFERROR(VLOOKUP(D410,ExcValue!A416:C2408,3,FALSE),"")</f>
        <v/>
      </c>
      <c r="F410" s="209" t="str">
        <f t="array" ref="F410">IFERROR(IF(D410="","",INDEX(ExcValue!$I$8:$I$2000, MATCH(D410&amp;23,ExcValue!$A$8:$A$2000&amp;ExcValue!$H$8:$H$2000,0))),"")</f>
        <v/>
      </c>
      <c r="G410" s="210" t="str">
        <f t="shared" si="24"/>
        <v/>
      </c>
      <c r="H410" s="209" t="str">
        <f t="array" ref="H410">IFERROR(IF(D410="","",INDEX(ExcValue!$I$8:$I$2000, MATCH(D410&amp;24,ExcValue!$A$8:$A$2000&amp;ExcValue!$H$8:$H$2000,0))),"")</f>
        <v/>
      </c>
      <c r="I410" s="210" t="str">
        <f t="shared" si="25"/>
        <v/>
      </c>
      <c r="J410" s="209" t="str">
        <f t="array" ref="J410">IFERROR(IF(D410="","",INDEX(ExcValue!$I$8:$I$2000, MATCH(D410&amp;74,ExcValue!$A$8:$A$2000&amp;ExcValue!$H$8:$H$2000,0))),"")</f>
        <v/>
      </c>
      <c r="K410" s="210" t="str">
        <f t="shared" si="26"/>
        <v/>
      </c>
      <c r="L410" s="209" t="str">
        <f t="array" ref="L410">IFERROR(IF(D410="","",INDEX(ExcValue!$I$8:$I$2000, MATCH(D410&amp;54,ExcValue!$A$8:$A$2000&amp;ExcValue!$H$8:$H$2000,0))),"")</f>
        <v/>
      </c>
      <c r="M410" s="210" t="str">
        <f t="shared" si="27"/>
        <v/>
      </c>
      <c r="O410" s="207" t="str">
        <f>IF(ISNUMBER(PT_ExcValue!A410),PT_ExcValue!A410,"")</f>
        <v/>
      </c>
      <c r="P410" s="207" t="str">
        <f>IF(PT_ExcValue!C410=0,"",PT_ExcValue!B410/PT_ExcValue!C410)</f>
        <v/>
      </c>
      <c r="Q410" s="207" t="str">
        <f>IF(PT_ExcValue!E410=0,"",PT_ExcValue!D410/PT_ExcValue!E410)</f>
        <v/>
      </c>
      <c r="R410" s="207" t="str">
        <f>IF(PT_ExcValue!G410=0,"",PT_ExcValue!F410/PT_ExcValue!G410)</f>
        <v/>
      </c>
      <c r="S410" s="207" t="str">
        <f>IF(PT_ExcValue!I410=0,"",PT_ExcValue!H410/PT_ExcValue!I410)</f>
        <v/>
      </c>
    </row>
    <row r="411" spans="4:19" x14ac:dyDescent="0.25">
      <c r="D411" s="209" t="str">
        <f t="array" ref="D411">IFERROR(INDEX(ExcValue!$A$8:$A2409, MATCH(0,COUNTIF($D$1:D410,ExcValue!$A$8:$A2409), 0)),"")</f>
        <v/>
      </c>
      <c r="E411" s="207" t="str">
        <f>IFERROR(VLOOKUP(D411,ExcValue!A417:C2409,3,FALSE),"")</f>
        <v/>
      </c>
      <c r="F411" s="209" t="str">
        <f t="array" ref="F411">IFERROR(IF(D411="","",INDEX(ExcValue!$I$8:$I$2000, MATCH(D411&amp;23,ExcValue!$A$8:$A$2000&amp;ExcValue!$H$8:$H$2000,0))),"")</f>
        <v/>
      </c>
      <c r="G411" s="210" t="str">
        <f t="shared" si="24"/>
        <v/>
      </c>
      <c r="H411" s="209" t="str">
        <f t="array" ref="H411">IFERROR(IF(D411="","",INDEX(ExcValue!$I$8:$I$2000, MATCH(D411&amp;24,ExcValue!$A$8:$A$2000&amp;ExcValue!$H$8:$H$2000,0))),"")</f>
        <v/>
      </c>
      <c r="I411" s="210" t="str">
        <f t="shared" si="25"/>
        <v/>
      </c>
      <c r="J411" s="209" t="str">
        <f t="array" ref="J411">IFERROR(IF(D411="","",INDEX(ExcValue!$I$8:$I$2000, MATCH(D411&amp;74,ExcValue!$A$8:$A$2000&amp;ExcValue!$H$8:$H$2000,0))),"")</f>
        <v/>
      </c>
      <c r="K411" s="210" t="str">
        <f t="shared" si="26"/>
        <v/>
      </c>
      <c r="L411" s="209" t="str">
        <f t="array" ref="L411">IFERROR(IF(D411="","",INDEX(ExcValue!$I$8:$I$2000, MATCH(D411&amp;54,ExcValue!$A$8:$A$2000&amp;ExcValue!$H$8:$H$2000,0))),"")</f>
        <v/>
      </c>
      <c r="M411" s="210" t="str">
        <f t="shared" si="27"/>
        <v/>
      </c>
      <c r="O411" s="207" t="str">
        <f>IF(ISNUMBER(PT_ExcValue!A411),PT_ExcValue!A411,"")</f>
        <v/>
      </c>
      <c r="P411" s="207" t="str">
        <f>IF(PT_ExcValue!C411=0,"",PT_ExcValue!B411/PT_ExcValue!C411)</f>
        <v/>
      </c>
      <c r="Q411" s="207" t="str">
        <f>IF(PT_ExcValue!E411=0,"",PT_ExcValue!D411/PT_ExcValue!E411)</f>
        <v/>
      </c>
      <c r="R411" s="207" t="str">
        <f>IF(PT_ExcValue!G411=0,"",PT_ExcValue!F411/PT_ExcValue!G411)</f>
        <v/>
      </c>
      <c r="S411" s="207" t="str">
        <f>IF(PT_ExcValue!I411=0,"",PT_ExcValue!H411/PT_ExcValue!I411)</f>
        <v/>
      </c>
    </row>
    <row r="412" spans="4:19" x14ac:dyDescent="0.25">
      <c r="D412" s="209" t="str">
        <f t="array" ref="D412">IFERROR(INDEX(ExcValue!$A$8:$A2410, MATCH(0,COUNTIF($D$1:D411,ExcValue!$A$8:$A2410), 0)),"")</f>
        <v/>
      </c>
      <c r="E412" s="207" t="str">
        <f>IFERROR(VLOOKUP(D412,ExcValue!A418:C2410,3,FALSE),"")</f>
        <v/>
      </c>
      <c r="F412" s="209" t="str">
        <f t="array" ref="F412">IFERROR(IF(D412="","",INDEX(ExcValue!$I$8:$I$2000, MATCH(D412&amp;23,ExcValue!$A$8:$A$2000&amp;ExcValue!$H$8:$H$2000,0))),"")</f>
        <v/>
      </c>
      <c r="G412" s="210" t="str">
        <f t="shared" si="24"/>
        <v/>
      </c>
      <c r="H412" s="209" t="str">
        <f t="array" ref="H412">IFERROR(IF(D412="","",INDEX(ExcValue!$I$8:$I$2000, MATCH(D412&amp;24,ExcValue!$A$8:$A$2000&amp;ExcValue!$H$8:$H$2000,0))),"")</f>
        <v/>
      </c>
      <c r="I412" s="210" t="str">
        <f t="shared" si="25"/>
        <v/>
      </c>
      <c r="J412" s="209" t="str">
        <f t="array" ref="J412">IFERROR(IF(D412="","",INDEX(ExcValue!$I$8:$I$2000, MATCH(D412&amp;74,ExcValue!$A$8:$A$2000&amp;ExcValue!$H$8:$H$2000,0))),"")</f>
        <v/>
      </c>
      <c r="K412" s="210" t="str">
        <f t="shared" si="26"/>
        <v/>
      </c>
      <c r="L412" s="209" t="str">
        <f t="array" ref="L412">IFERROR(IF(D412="","",INDEX(ExcValue!$I$8:$I$2000, MATCH(D412&amp;54,ExcValue!$A$8:$A$2000&amp;ExcValue!$H$8:$H$2000,0))),"")</f>
        <v/>
      </c>
      <c r="M412" s="210" t="str">
        <f t="shared" si="27"/>
        <v/>
      </c>
      <c r="O412" s="207" t="str">
        <f>IF(ISNUMBER(PT_ExcValue!A412),PT_ExcValue!A412,"")</f>
        <v/>
      </c>
      <c r="P412" s="207" t="str">
        <f>IF(PT_ExcValue!C412=0,"",PT_ExcValue!B412/PT_ExcValue!C412)</f>
        <v/>
      </c>
      <c r="Q412" s="207" t="str">
        <f>IF(PT_ExcValue!E412=0,"",PT_ExcValue!D412/PT_ExcValue!E412)</f>
        <v/>
      </c>
      <c r="R412" s="207" t="str">
        <f>IF(PT_ExcValue!G412=0,"",PT_ExcValue!F412/PT_ExcValue!G412)</f>
        <v/>
      </c>
      <c r="S412" s="207" t="str">
        <f>IF(PT_ExcValue!I412=0,"",PT_ExcValue!H412/PT_ExcValue!I412)</f>
        <v/>
      </c>
    </row>
    <row r="413" spans="4:19" x14ac:dyDescent="0.25">
      <c r="D413" s="209" t="str">
        <f t="array" ref="D413">IFERROR(INDEX(ExcValue!$A$8:$A2411, MATCH(0,COUNTIF($D$1:D412,ExcValue!$A$8:$A2411), 0)),"")</f>
        <v/>
      </c>
      <c r="E413" s="207" t="str">
        <f>IFERROR(VLOOKUP(D413,ExcValue!A419:C2411,3,FALSE),"")</f>
        <v/>
      </c>
      <c r="F413" s="209" t="str">
        <f t="array" ref="F413">IFERROR(IF(D413="","",INDEX(ExcValue!$I$8:$I$2000, MATCH(D413&amp;23,ExcValue!$A$8:$A$2000&amp;ExcValue!$H$8:$H$2000,0))),"")</f>
        <v/>
      </c>
      <c r="G413" s="210" t="str">
        <f t="shared" si="24"/>
        <v/>
      </c>
      <c r="H413" s="209" t="str">
        <f t="array" ref="H413">IFERROR(IF(D413="","",INDEX(ExcValue!$I$8:$I$2000, MATCH(D413&amp;24,ExcValue!$A$8:$A$2000&amp;ExcValue!$H$8:$H$2000,0))),"")</f>
        <v/>
      </c>
      <c r="I413" s="210" t="str">
        <f t="shared" si="25"/>
        <v/>
      </c>
      <c r="J413" s="209" t="str">
        <f t="array" ref="J413">IFERROR(IF(D413="","",INDEX(ExcValue!$I$8:$I$2000, MATCH(D413&amp;74,ExcValue!$A$8:$A$2000&amp;ExcValue!$H$8:$H$2000,0))),"")</f>
        <v/>
      </c>
      <c r="K413" s="210" t="str">
        <f t="shared" si="26"/>
        <v/>
      </c>
      <c r="L413" s="209" t="str">
        <f t="array" ref="L413">IFERROR(IF(D413="","",INDEX(ExcValue!$I$8:$I$2000, MATCH(D413&amp;54,ExcValue!$A$8:$A$2000&amp;ExcValue!$H$8:$H$2000,0))),"")</f>
        <v/>
      </c>
      <c r="M413" s="210" t="str">
        <f t="shared" si="27"/>
        <v/>
      </c>
      <c r="O413" s="207" t="str">
        <f>IF(ISNUMBER(PT_ExcValue!A413),PT_ExcValue!A413,"")</f>
        <v/>
      </c>
      <c r="P413" s="207" t="str">
        <f>IF(PT_ExcValue!C413=0,"",PT_ExcValue!B413/PT_ExcValue!C413)</f>
        <v/>
      </c>
      <c r="Q413" s="207" t="str">
        <f>IF(PT_ExcValue!E413=0,"",PT_ExcValue!D413/PT_ExcValue!E413)</f>
        <v/>
      </c>
      <c r="R413" s="207" t="str">
        <f>IF(PT_ExcValue!G413=0,"",PT_ExcValue!F413/PT_ExcValue!G413)</f>
        <v/>
      </c>
      <c r="S413" s="207" t="str">
        <f>IF(PT_ExcValue!I413=0,"",PT_ExcValue!H413/PT_ExcValue!I413)</f>
        <v/>
      </c>
    </row>
    <row r="414" spans="4:19" x14ac:dyDescent="0.25">
      <c r="D414" s="209" t="str">
        <f t="array" ref="D414">IFERROR(INDEX(ExcValue!$A$8:$A2412, MATCH(0,COUNTIF($D$1:D413,ExcValue!$A$8:$A2412), 0)),"")</f>
        <v/>
      </c>
      <c r="E414" s="207" t="str">
        <f>IFERROR(VLOOKUP(D414,ExcValue!A420:C2412,3,FALSE),"")</f>
        <v/>
      </c>
      <c r="F414" s="209" t="str">
        <f t="array" ref="F414">IFERROR(IF(D414="","",INDEX(ExcValue!$I$8:$I$2000, MATCH(D414&amp;23,ExcValue!$A$8:$A$2000&amp;ExcValue!$H$8:$H$2000,0))),"")</f>
        <v/>
      </c>
      <c r="G414" s="210" t="str">
        <f t="shared" si="24"/>
        <v/>
      </c>
      <c r="H414" s="209" t="str">
        <f t="array" ref="H414">IFERROR(IF(D414="","",INDEX(ExcValue!$I$8:$I$2000, MATCH(D414&amp;24,ExcValue!$A$8:$A$2000&amp;ExcValue!$H$8:$H$2000,0))),"")</f>
        <v/>
      </c>
      <c r="I414" s="210" t="str">
        <f t="shared" si="25"/>
        <v/>
      </c>
      <c r="J414" s="209" t="str">
        <f t="array" ref="J414">IFERROR(IF(D414="","",INDEX(ExcValue!$I$8:$I$2000, MATCH(D414&amp;74,ExcValue!$A$8:$A$2000&amp;ExcValue!$H$8:$H$2000,0))),"")</f>
        <v/>
      </c>
      <c r="K414" s="210" t="str">
        <f t="shared" si="26"/>
        <v/>
      </c>
      <c r="L414" s="209" t="str">
        <f t="array" ref="L414">IFERROR(IF(D414="","",INDEX(ExcValue!$I$8:$I$2000, MATCH(D414&amp;54,ExcValue!$A$8:$A$2000&amp;ExcValue!$H$8:$H$2000,0))),"")</f>
        <v/>
      </c>
      <c r="M414" s="210" t="str">
        <f t="shared" si="27"/>
        <v/>
      </c>
      <c r="O414" s="207" t="str">
        <f>IF(ISNUMBER(PT_ExcValue!A414),PT_ExcValue!A414,"")</f>
        <v/>
      </c>
      <c r="P414" s="207" t="str">
        <f>IF(PT_ExcValue!C414=0,"",PT_ExcValue!B414/PT_ExcValue!C414)</f>
        <v/>
      </c>
      <c r="Q414" s="207" t="str">
        <f>IF(PT_ExcValue!E414=0,"",PT_ExcValue!D414/PT_ExcValue!E414)</f>
        <v/>
      </c>
      <c r="R414" s="207" t="str">
        <f>IF(PT_ExcValue!G414=0,"",PT_ExcValue!F414/PT_ExcValue!G414)</f>
        <v/>
      </c>
      <c r="S414" s="207" t="str">
        <f>IF(PT_ExcValue!I414=0,"",PT_ExcValue!H414/PT_ExcValue!I414)</f>
        <v/>
      </c>
    </row>
    <row r="415" spans="4:19" x14ac:dyDescent="0.25">
      <c r="D415" s="209" t="str">
        <f t="array" ref="D415">IFERROR(INDEX(ExcValue!$A$8:$A2413, MATCH(0,COUNTIF($D$1:D414,ExcValue!$A$8:$A2413), 0)),"")</f>
        <v/>
      </c>
      <c r="E415" s="207" t="str">
        <f>IFERROR(VLOOKUP(D415,ExcValue!A421:C2413,3,FALSE),"")</f>
        <v/>
      </c>
      <c r="F415" s="209" t="str">
        <f t="array" ref="F415">IFERROR(IF(D415="","",INDEX(ExcValue!$I$8:$I$2000, MATCH(D415&amp;23,ExcValue!$A$8:$A$2000&amp;ExcValue!$H$8:$H$2000,0))),"")</f>
        <v/>
      </c>
      <c r="G415" s="210" t="str">
        <f t="shared" si="24"/>
        <v/>
      </c>
      <c r="H415" s="209" t="str">
        <f t="array" ref="H415">IFERROR(IF(D415="","",INDEX(ExcValue!$I$8:$I$2000, MATCH(D415&amp;24,ExcValue!$A$8:$A$2000&amp;ExcValue!$H$8:$H$2000,0))),"")</f>
        <v/>
      </c>
      <c r="I415" s="210" t="str">
        <f t="shared" si="25"/>
        <v/>
      </c>
      <c r="J415" s="209" t="str">
        <f t="array" ref="J415">IFERROR(IF(D415="","",INDEX(ExcValue!$I$8:$I$2000, MATCH(D415&amp;74,ExcValue!$A$8:$A$2000&amp;ExcValue!$H$8:$H$2000,0))),"")</f>
        <v/>
      </c>
      <c r="K415" s="210" t="str">
        <f t="shared" si="26"/>
        <v/>
      </c>
      <c r="L415" s="209" t="str">
        <f t="array" ref="L415">IFERROR(IF(D415="","",INDEX(ExcValue!$I$8:$I$2000, MATCH(D415&amp;54,ExcValue!$A$8:$A$2000&amp;ExcValue!$H$8:$H$2000,0))),"")</f>
        <v/>
      </c>
      <c r="M415" s="210" t="str">
        <f t="shared" si="27"/>
        <v/>
      </c>
      <c r="O415" s="207" t="str">
        <f>IF(ISNUMBER(PT_ExcValue!A415),PT_ExcValue!A415,"")</f>
        <v/>
      </c>
      <c r="P415" s="207" t="str">
        <f>IF(PT_ExcValue!C415=0,"",PT_ExcValue!B415/PT_ExcValue!C415)</f>
        <v/>
      </c>
      <c r="Q415" s="207" t="str">
        <f>IF(PT_ExcValue!E415=0,"",PT_ExcValue!D415/PT_ExcValue!E415)</f>
        <v/>
      </c>
      <c r="R415" s="207" t="str">
        <f>IF(PT_ExcValue!G415=0,"",PT_ExcValue!F415/PT_ExcValue!G415)</f>
        <v/>
      </c>
      <c r="S415" s="207" t="str">
        <f>IF(PT_ExcValue!I415=0,"",PT_ExcValue!H415/PT_ExcValue!I415)</f>
        <v/>
      </c>
    </row>
    <row r="416" spans="4:19" x14ac:dyDescent="0.25">
      <c r="D416" s="209" t="str">
        <f t="array" ref="D416">IFERROR(INDEX(ExcValue!$A$8:$A2414, MATCH(0,COUNTIF($D$1:D415,ExcValue!$A$8:$A2414), 0)),"")</f>
        <v/>
      </c>
      <c r="E416" s="207" t="str">
        <f>IFERROR(VLOOKUP(D416,ExcValue!A422:C2414,3,FALSE),"")</f>
        <v/>
      </c>
      <c r="F416" s="209" t="str">
        <f t="array" ref="F416">IFERROR(IF(D416="","",INDEX(ExcValue!$I$8:$I$2000, MATCH(D416&amp;23,ExcValue!$A$8:$A$2000&amp;ExcValue!$H$8:$H$2000,0))),"")</f>
        <v/>
      </c>
      <c r="G416" s="210" t="str">
        <f t="shared" si="24"/>
        <v/>
      </c>
      <c r="H416" s="209" t="str">
        <f t="array" ref="H416">IFERROR(IF(D416="","",INDEX(ExcValue!$I$8:$I$2000, MATCH(D416&amp;24,ExcValue!$A$8:$A$2000&amp;ExcValue!$H$8:$H$2000,0))),"")</f>
        <v/>
      </c>
      <c r="I416" s="210" t="str">
        <f t="shared" si="25"/>
        <v/>
      </c>
      <c r="J416" s="209" t="str">
        <f t="array" ref="J416">IFERROR(IF(D416="","",INDEX(ExcValue!$I$8:$I$2000, MATCH(D416&amp;74,ExcValue!$A$8:$A$2000&amp;ExcValue!$H$8:$H$2000,0))),"")</f>
        <v/>
      </c>
      <c r="K416" s="210" t="str">
        <f t="shared" si="26"/>
        <v/>
      </c>
      <c r="L416" s="209" t="str">
        <f t="array" ref="L416">IFERROR(IF(D416="","",INDEX(ExcValue!$I$8:$I$2000, MATCH(D416&amp;54,ExcValue!$A$8:$A$2000&amp;ExcValue!$H$8:$H$2000,0))),"")</f>
        <v/>
      </c>
      <c r="M416" s="210" t="str">
        <f t="shared" si="27"/>
        <v/>
      </c>
      <c r="O416" s="207" t="str">
        <f>IF(ISNUMBER(PT_ExcValue!A416),PT_ExcValue!A416,"")</f>
        <v/>
      </c>
      <c r="P416" s="207" t="str">
        <f>IF(PT_ExcValue!C416=0,"",PT_ExcValue!B416/PT_ExcValue!C416)</f>
        <v/>
      </c>
      <c r="Q416" s="207" t="str">
        <f>IF(PT_ExcValue!E416=0,"",PT_ExcValue!D416/PT_ExcValue!E416)</f>
        <v/>
      </c>
      <c r="R416" s="207" t="str">
        <f>IF(PT_ExcValue!G416=0,"",PT_ExcValue!F416/PT_ExcValue!G416)</f>
        <v/>
      </c>
      <c r="S416" s="207" t="str">
        <f>IF(PT_ExcValue!I416=0,"",PT_ExcValue!H416/PT_ExcValue!I416)</f>
        <v/>
      </c>
    </row>
    <row r="417" spans="4:19" x14ac:dyDescent="0.25">
      <c r="D417" s="209" t="str">
        <f t="array" ref="D417">IFERROR(INDEX(ExcValue!$A$8:$A2415, MATCH(0,COUNTIF($D$1:D416,ExcValue!$A$8:$A2415), 0)),"")</f>
        <v/>
      </c>
      <c r="E417" s="207" t="str">
        <f>IFERROR(VLOOKUP(D417,ExcValue!A423:C2415,3,FALSE),"")</f>
        <v/>
      </c>
      <c r="F417" s="209" t="str">
        <f t="array" ref="F417">IFERROR(IF(D417="","",INDEX(ExcValue!$I$8:$I$2000, MATCH(D417&amp;23,ExcValue!$A$8:$A$2000&amp;ExcValue!$H$8:$H$2000,0))),"")</f>
        <v/>
      </c>
      <c r="G417" s="210" t="str">
        <f t="shared" si="24"/>
        <v/>
      </c>
      <c r="H417" s="209" t="str">
        <f t="array" ref="H417">IFERROR(IF(D417="","",INDEX(ExcValue!$I$8:$I$2000, MATCH(D417&amp;24,ExcValue!$A$8:$A$2000&amp;ExcValue!$H$8:$H$2000,0))),"")</f>
        <v/>
      </c>
      <c r="I417" s="210" t="str">
        <f t="shared" si="25"/>
        <v/>
      </c>
      <c r="J417" s="209" t="str">
        <f t="array" ref="J417">IFERROR(IF(D417="","",INDEX(ExcValue!$I$8:$I$2000, MATCH(D417&amp;74,ExcValue!$A$8:$A$2000&amp;ExcValue!$H$8:$H$2000,0))),"")</f>
        <v/>
      </c>
      <c r="K417" s="210" t="str">
        <f t="shared" si="26"/>
        <v/>
      </c>
      <c r="L417" s="209" t="str">
        <f t="array" ref="L417">IFERROR(IF(D417="","",INDEX(ExcValue!$I$8:$I$2000, MATCH(D417&amp;54,ExcValue!$A$8:$A$2000&amp;ExcValue!$H$8:$H$2000,0))),"")</f>
        <v/>
      </c>
      <c r="M417" s="210" t="str">
        <f t="shared" si="27"/>
        <v/>
      </c>
      <c r="O417" s="207" t="str">
        <f>IF(ISNUMBER(PT_ExcValue!A417),PT_ExcValue!A417,"")</f>
        <v/>
      </c>
      <c r="P417" s="207" t="str">
        <f>IF(PT_ExcValue!C417=0,"",PT_ExcValue!B417/PT_ExcValue!C417)</f>
        <v/>
      </c>
      <c r="Q417" s="207" t="str">
        <f>IF(PT_ExcValue!E417=0,"",PT_ExcValue!D417/PT_ExcValue!E417)</f>
        <v/>
      </c>
      <c r="R417" s="207" t="str">
        <f>IF(PT_ExcValue!G417=0,"",PT_ExcValue!F417/PT_ExcValue!G417)</f>
        <v/>
      </c>
      <c r="S417" s="207" t="str">
        <f>IF(PT_ExcValue!I417=0,"",PT_ExcValue!H417/PT_ExcValue!I417)</f>
        <v/>
      </c>
    </row>
    <row r="418" spans="4:19" x14ac:dyDescent="0.25">
      <c r="D418" s="209" t="str">
        <f t="array" ref="D418">IFERROR(INDEX(ExcValue!$A$8:$A2416, MATCH(0,COUNTIF($D$1:D417,ExcValue!$A$8:$A2416), 0)),"")</f>
        <v/>
      </c>
      <c r="E418" s="207" t="str">
        <f>IFERROR(VLOOKUP(D418,ExcValue!A424:C2416,3,FALSE),"")</f>
        <v/>
      </c>
      <c r="F418" s="209" t="str">
        <f t="array" ref="F418">IFERROR(IF(D418="","",INDEX(ExcValue!$I$8:$I$2000, MATCH(D418&amp;23,ExcValue!$A$8:$A$2000&amp;ExcValue!$H$8:$H$2000,0))),"")</f>
        <v/>
      </c>
      <c r="G418" s="210" t="str">
        <f t="shared" si="24"/>
        <v/>
      </c>
      <c r="H418" s="209" t="str">
        <f t="array" ref="H418">IFERROR(IF(D418="","",INDEX(ExcValue!$I$8:$I$2000, MATCH(D418&amp;24,ExcValue!$A$8:$A$2000&amp;ExcValue!$H$8:$H$2000,0))),"")</f>
        <v/>
      </c>
      <c r="I418" s="210" t="str">
        <f t="shared" si="25"/>
        <v/>
      </c>
      <c r="J418" s="209" t="str">
        <f t="array" ref="J418">IFERROR(IF(D418="","",INDEX(ExcValue!$I$8:$I$2000, MATCH(D418&amp;74,ExcValue!$A$8:$A$2000&amp;ExcValue!$H$8:$H$2000,0))),"")</f>
        <v/>
      </c>
      <c r="K418" s="210" t="str">
        <f t="shared" si="26"/>
        <v/>
      </c>
      <c r="L418" s="209" t="str">
        <f t="array" ref="L418">IFERROR(IF(D418="","",INDEX(ExcValue!$I$8:$I$2000, MATCH(D418&amp;54,ExcValue!$A$8:$A$2000&amp;ExcValue!$H$8:$H$2000,0))),"")</f>
        <v/>
      </c>
      <c r="M418" s="210" t="str">
        <f t="shared" si="27"/>
        <v/>
      </c>
      <c r="O418" s="207" t="str">
        <f>IF(ISNUMBER(PT_ExcValue!A418),PT_ExcValue!A418,"")</f>
        <v/>
      </c>
      <c r="P418" s="207" t="str">
        <f>IF(PT_ExcValue!C418=0,"",PT_ExcValue!B418/PT_ExcValue!C418)</f>
        <v/>
      </c>
      <c r="Q418" s="207" t="str">
        <f>IF(PT_ExcValue!E418=0,"",PT_ExcValue!D418/PT_ExcValue!E418)</f>
        <v/>
      </c>
      <c r="R418" s="207" t="str">
        <f>IF(PT_ExcValue!G418=0,"",PT_ExcValue!F418/PT_ExcValue!G418)</f>
        <v/>
      </c>
      <c r="S418" s="207" t="str">
        <f>IF(PT_ExcValue!I418=0,"",PT_ExcValue!H418/PT_ExcValue!I418)</f>
        <v/>
      </c>
    </row>
    <row r="419" spans="4:19" x14ac:dyDescent="0.25">
      <c r="D419" s="209" t="str">
        <f t="array" ref="D419">IFERROR(INDEX(ExcValue!$A$8:$A2417, MATCH(0,COUNTIF($D$1:D418,ExcValue!$A$8:$A2417), 0)),"")</f>
        <v/>
      </c>
      <c r="E419" s="207" t="str">
        <f>IFERROR(VLOOKUP(D419,ExcValue!A425:C2417,3,FALSE),"")</f>
        <v/>
      </c>
      <c r="F419" s="209" t="str">
        <f t="array" ref="F419">IFERROR(IF(D419="","",INDEX(ExcValue!$I$8:$I$2000, MATCH(D419&amp;23,ExcValue!$A$8:$A$2000&amp;ExcValue!$H$8:$H$2000,0))),"")</f>
        <v/>
      </c>
      <c r="G419" s="210" t="str">
        <f t="shared" si="24"/>
        <v/>
      </c>
      <c r="H419" s="209" t="str">
        <f t="array" ref="H419">IFERROR(IF(D419="","",INDEX(ExcValue!$I$8:$I$2000, MATCH(D419&amp;24,ExcValue!$A$8:$A$2000&amp;ExcValue!$H$8:$H$2000,0))),"")</f>
        <v/>
      </c>
      <c r="I419" s="210" t="str">
        <f t="shared" si="25"/>
        <v/>
      </c>
      <c r="J419" s="209" t="str">
        <f t="array" ref="J419">IFERROR(IF(D419="","",INDEX(ExcValue!$I$8:$I$2000, MATCH(D419&amp;74,ExcValue!$A$8:$A$2000&amp;ExcValue!$H$8:$H$2000,0))),"")</f>
        <v/>
      </c>
      <c r="K419" s="210" t="str">
        <f t="shared" si="26"/>
        <v/>
      </c>
      <c r="L419" s="209" t="str">
        <f t="array" ref="L419">IFERROR(IF(D419="","",INDEX(ExcValue!$I$8:$I$2000, MATCH(D419&amp;54,ExcValue!$A$8:$A$2000&amp;ExcValue!$H$8:$H$2000,0))),"")</f>
        <v/>
      </c>
      <c r="M419" s="210" t="str">
        <f t="shared" si="27"/>
        <v/>
      </c>
      <c r="O419" s="207" t="str">
        <f>IF(ISNUMBER(PT_ExcValue!A419),PT_ExcValue!A419,"")</f>
        <v/>
      </c>
      <c r="P419" s="207" t="str">
        <f>IF(PT_ExcValue!C419=0,"",PT_ExcValue!B419/PT_ExcValue!C419)</f>
        <v/>
      </c>
      <c r="Q419" s="207" t="str">
        <f>IF(PT_ExcValue!E419=0,"",PT_ExcValue!D419/PT_ExcValue!E419)</f>
        <v/>
      </c>
      <c r="R419" s="207" t="str">
        <f>IF(PT_ExcValue!G419=0,"",PT_ExcValue!F419/PT_ExcValue!G419)</f>
        <v/>
      </c>
      <c r="S419" s="207" t="str">
        <f>IF(PT_ExcValue!I419=0,"",PT_ExcValue!H419/PT_ExcValue!I419)</f>
        <v/>
      </c>
    </row>
    <row r="420" spans="4:19" x14ac:dyDescent="0.25">
      <c r="D420" s="209" t="str">
        <f t="array" ref="D420">IFERROR(INDEX(ExcValue!$A$8:$A2418, MATCH(0,COUNTIF($D$1:D419,ExcValue!$A$8:$A2418), 0)),"")</f>
        <v/>
      </c>
      <c r="E420" s="207" t="str">
        <f>IFERROR(VLOOKUP(D420,ExcValue!A426:C2418,3,FALSE),"")</f>
        <v/>
      </c>
      <c r="F420" s="209" t="str">
        <f t="array" ref="F420">IFERROR(IF(D420="","",INDEX(ExcValue!$I$8:$I$2000, MATCH(D420&amp;23,ExcValue!$A$8:$A$2000&amp;ExcValue!$H$8:$H$2000,0))),"")</f>
        <v/>
      </c>
      <c r="G420" s="210" t="str">
        <f t="shared" si="24"/>
        <v/>
      </c>
      <c r="H420" s="209" t="str">
        <f t="array" ref="H420">IFERROR(IF(D420="","",INDEX(ExcValue!$I$8:$I$2000, MATCH(D420&amp;24,ExcValue!$A$8:$A$2000&amp;ExcValue!$H$8:$H$2000,0))),"")</f>
        <v/>
      </c>
      <c r="I420" s="210" t="str">
        <f t="shared" si="25"/>
        <v/>
      </c>
      <c r="J420" s="209" t="str">
        <f t="array" ref="J420">IFERROR(IF(D420="","",INDEX(ExcValue!$I$8:$I$2000, MATCH(D420&amp;74,ExcValue!$A$8:$A$2000&amp;ExcValue!$H$8:$H$2000,0))),"")</f>
        <v/>
      </c>
      <c r="K420" s="210" t="str">
        <f t="shared" si="26"/>
        <v/>
      </c>
      <c r="L420" s="209" t="str">
        <f t="array" ref="L420">IFERROR(IF(D420="","",INDEX(ExcValue!$I$8:$I$2000, MATCH(D420&amp;54,ExcValue!$A$8:$A$2000&amp;ExcValue!$H$8:$H$2000,0))),"")</f>
        <v/>
      </c>
      <c r="M420" s="210" t="str">
        <f t="shared" si="27"/>
        <v/>
      </c>
      <c r="O420" s="207" t="str">
        <f>IF(ISNUMBER(PT_ExcValue!A420),PT_ExcValue!A420,"")</f>
        <v/>
      </c>
      <c r="P420" s="207" t="str">
        <f>IF(PT_ExcValue!C420=0,"",PT_ExcValue!B420/PT_ExcValue!C420)</f>
        <v/>
      </c>
      <c r="Q420" s="207" t="str">
        <f>IF(PT_ExcValue!E420=0,"",PT_ExcValue!D420/PT_ExcValue!E420)</f>
        <v/>
      </c>
      <c r="R420" s="207" t="str">
        <f>IF(PT_ExcValue!G420=0,"",PT_ExcValue!F420/PT_ExcValue!G420)</f>
        <v/>
      </c>
      <c r="S420" s="207" t="str">
        <f>IF(PT_ExcValue!I420=0,"",PT_ExcValue!H420/PT_ExcValue!I420)</f>
        <v/>
      </c>
    </row>
    <row r="421" spans="4:19" x14ac:dyDescent="0.25">
      <c r="D421" s="209" t="str">
        <f t="array" ref="D421">IFERROR(INDEX(ExcValue!$A$8:$A2419, MATCH(0,COUNTIF($D$1:D420,ExcValue!$A$8:$A2419), 0)),"")</f>
        <v/>
      </c>
      <c r="E421" s="207" t="str">
        <f>IFERROR(VLOOKUP(D421,ExcValue!A427:C2419,3,FALSE),"")</f>
        <v/>
      </c>
      <c r="F421" s="209" t="str">
        <f t="array" ref="F421">IFERROR(IF(D421="","",INDEX(ExcValue!$I$8:$I$2000, MATCH(D421&amp;23,ExcValue!$A$8:$A$2000&amp;ExcValue!$H$8:$H$2000,0))),"")</f>
        <v/>
      </c>
      <c r="G421" s="210" t="str">
        <f t="shared" si="24"/>
        <v/>
      </c>
      <c r="H421" s="209" t="str">
        <f t="array" ref="H421">IFERROR(IF(D421="","",INDEX(ExcValue!$I$8:$I$2000, MATCH(D421&amp;24,ExcValue!$A$8:$A$2000&amp;ExcValue!$H$8:$H$2000,0))),"")</f>
        <v/>
      </c>
      <c r="I421" s="210" t="str">
        <f t="shared" si="25"/>
        <v/>
      </c>
      <c r="J421" s="209" t="str">
        <f t="array" ref="J421">IFERROR(IF(D421="","",INDEX(ExcValue!$I$8:$I$2000, MATCH(D421&amp;74,ExcValue!$A$8:$A$2000&amp;ExcValue!$H$8:$H$2000,0))),"")</f>
        <v/>
      </c>
      <c r="K421" s="210" t="str">
        <f t="shared" si="26"/>
        <v/>
      </c>
      <c r="L421" s="209" t="str">
        <f t="array" ref="L421">IFERROR(IF(D421="","",INDEX(ExcValue!$I$8:$I$2000, MATCH(D421&amp;54,ExcValue!$A$8:$A$2000&amp;ExcValue!$H$8:$H$2000,0))),"")</f>
        <v/>
      </c>
      <c r="M421" s="210" t="str">
        <f t="shared" si="27"/>
        <v/>
      </c>
      <c r="O421" s="207" t="str">
        <f>IF(ISNUMBER(PT_ExcValue!A421),PT_ExcValue!A421,"")</f>
        <v/>
      </c>
      <c r="P421" s="207" t="str">
        <f>IF(PT_ExcValue!C421=0,"",PT_ExcValue!B421/PT_ExcValue!C421)</f>
        <v/>
      </c>
      <c r="Q421" s="207" t="str">
        <f>IF(PT_ExcValue!E421=0,"",PT_ExcValue!D421/PT_ExcValue!E421)</f>
        <v/>
      </c>
      <c r="R421" s="207" t="str">
        <f>IF(PT_ExcValue!G421=0,"",PT_ExcValue!F421/PT_ExcValue!G421)</f>
        <v/>
      </c>
      <c r="S421" s="207" t="str">
        <f>IF(PT_ExcValue!I421=0,"",PT_ExcValue!H421/PT_ExcValue!I421)</f>
        <v/>
      </c>
    </row>
    <row r="422" spans="4:19" x14ac:dyDescent="0.25">
      <c r="D422" s="209" t="str">
        <f t="array" ref="D422">IFERROR(INDEX(ExcValue!$A$8:$A2420, MATCH(0,COUNTIF($D$1:D421,ExcValue!$A$8:$A2420), 0)),"")</f>
        <v/>
      </c>
      <c r="E422" s="207" t="str">
        <f>IFERROR(VLOOKUP(D422,ExcValue!A428:C2420,3,FALSE),"")</f>
        <v/>
      </c>
      <c r="F422" s="209" t="str">
        <f t="array" ref="F422">IFERROR(IF(D422="","",INDEX(ExcValue!$I$8:$I$2000, MATCH(D422&amp;23,ExcValue!$A$8:$A$2000&amp;ExcValue!$H$8:$H$2000,0))),"")</f>
        <v/>
      </c>
      <c r="G422" s="210" t="str">
        <f t="shared" si="24"/>
        <v/>
      </c>
      <c r="H422" s="209" t="str">
        <f t="array" ref="H422">IFERROR(IF(D422="","",INDEX(ExcValue!$I$8:$I$2000, MATCH(D422&amp;24,ExcValue!$A$8:$A$2000&amp;ExcValue!$H$8:$H$2000,0))),"")</f>
        <v/>
      </c>
      <c r="I422" s="210" t="str">
        <f t="shared" si="25"/>
        <v/>
      </c>
      <c r="J422" s="209" t="str">
        <f t="array" ref="J422">IFERROR(IF(D422="","",INDEX(ExcValue!$I$8:$I$2000, MATCH(D422&amp;74,ExcValue!$A$8:$A$2000&amp;ExcValue!$H$8:$H$2000,0))),"")</f>
        <v/>
      </c>
      <c r="K422" s="210" t="str">
        <f t="shared" si="26"/>
        <v/>
      </c>
      <c r="L422" s="209" t="str">
        <f t="array" ref="L422">IFERROR(IF(D422="","",INDEX(ExcValue!$I$8:$I$2000, MATCH(D422&amp;54,ExcValue!$A$8:$A$2000&amp;ExcValue!$H$8:$H$2000,0))),"")</f>
        <v/>
      </c>
      <c r="M422" s="210" t="str">
        <f t="shared" si="27"/>
        <v/>
      </c>
      <c r="O422" s="207" t="str">
        <f>IF(ISNUMBER(PT_ExcValue!A422),PT_ExcValue!A422,"")</f>
        <v/>
      </c>
      <c r="P422" s="207" t="str">
        <f>IF(PT_ExcValue!C422=0,"",PT_ExcValue!B422/PT_ExcValue!C422)</f>
        <v/>
      </c>
      <c r="Q422" s="207" t="str">
        <f>IF(PT_ExcValue!E422=0,"",PT_ExcValue!D422/PT_ExcValue!E422)</f>
        <v/>
      </c>
      <c r="R422" s="207" t="str">
        <f>IF(PT_ExcValue!G422=0,"",PT_ExcValue!F422/PT_ExcValue!G422)</f>
        <v/>
      </c>
      <c r="S422" s="207" t="str">
        <f>IF(PT_ExcValue!I422=0,"",PT_ExcValue!H422/PT_ExcValue!I422)</f>
        <v/>
      </c>
    </row>
    <row r="423" spans="4:19" x14ac:dyDescent="0.25">
      <c r="D423" s="209" t="str">
        <f t="array" ref="D423">IFERROR(INDEX(ExcValue!$A$8:$A2421, MATCH(0,COUNTIF($D$1:D422,ExcValue!$A$8:$A2421), 0)),"")</f>
        <v/>
      </c>
      <c r="E423" s="207" t="str">
        <f>IFERROR(VLOOKUP(D423,ExcValue!A429:C2421,3,FALSE),"")</f>
        <v/>
      </c>
      <c r="F423" s="209" t="str">
        <f t="array" ref="F423">IFERROR(IF(D423="","",INDEX(ExcValue!$I$8:$I$2000, MATCH(D423&amp;23,ExcValue!$A$8:$A$2000&amp;ExcValue!$H$8:$H$2000,0))),"")</f>
        <v/>
      </c>
      <c r="G423" s="210" t="str">
        <f t="shared" si="24"/>
        <v/>
      </c>
      <c r="H423" s="209" t="str">
        <f t="array" ref="H423">IFERROR(IF(D423="","",INDEX(ExcValue!$I$8:$I$2000, MATCH(D423&amp;24,ExcValue!$A$8:$A$2000&amp;ExcValue!$H$8:$H$2000,0))),"")</f>
        <v/>
      </c>
      <c r="I423" s="210" t="str">
        <f t="shared" si="25"/>
        <v/>
      </c>
      <c r="J423" s="209" t="str">
        <f t="array" ref="J423">IFERROR(IF(D423="","",INDEX(ExcValue!$I$8:$I$2000, MATCH(D423&amp;74,ExcValue!$A$8:$A$2000&amp;ExcValue!$H$8:$H$2000,0))),"")</f>
        <v/>
      </c>
      <c r="K423" s="210" t="str">
        <f t="shared" si="26"/>
        <v/>
      </c>
      <c r="L423" s="209" t="str">
        <f t="array" ref="L423">IFERROR(IF(D423="","",INDEX(ExcValue!$I$8:$I$2000, MATCH(D423&amp;54,ExcValue!$A$8:$A$2000&amp;ExcValue!$H$8:$H$2000,0))),"")</f>
        <v/>
      </c>
      <c r="M423" s="210" t="str">
        <f t="shared" si="27"/>
        <v/>
      </c>
      <c r="O423" s="207" t="str">
        <f>IF(ISNUMBER(PT_ExcValue!A423),PT_ExcValue!A423,"")</f>
        <v/>
      </c>
      <c r="P423" s="207" t="str">
        <f>IF(PT_ExcValue!C423=0,"",PT_ExcValue!B423/PT_ExcValue!C423)</f>
        <v/>
      </c>
      <c r="Q423" s="207" t="str">
        <f>IF(PT_ExcValue!E423=0,"",PT_ExcValue!D423/PT_ExcValue!E423)</f>
        <v/>
      </c>
      <c r="R423" s="207" t="str">
        <f>IF(PT_ExcValue!G423=0,"",PT_ExcValue!F423/PT_ExcValue!G423)</f>
        <v/>
      </c>
      <c r="S423" s="207" t="str">
        <f>IF(PT_ExcValue!I423=0,"",PT_ExcValue!H423/PT_ExcValue!I423)</f>
        <v/>
      </c>
    </row>
    <row r="424" spans="4:19" x14ac:dyDescent="0.25">
      <c r="D424" s="209" t="str">
        <f t="array" ref="D424">IFERROR(INDEX(ExcValue!$A$8:$A2422, MATCH(0,COUNTIF($D$1:D423,ExcValue!$A$8:$A2422), 0)),"")</f>
        <v/>
      </c>
      <c r="E424" s="207" t="str">
        <f>IFERROR(VLOOKUP(D424,ExcValue!A430:C2422,3,FALSE),"")</f>
        <v/>
      </c>
      <c r="F424" s="209" t="str">
        <f t="array" ref="F424">IFERROR(IF(D424="","",INDEX(ExcValue!$I$8:$I$2000, MATCH(D424&amp;23,ExcValue!$A$8:$A$2000&amp;ExcValue!$H$8:$H$2000,0))),"")</f>
        <v/>
      </c>
      <c r="G424" s="210" t="str">
        <f t="shared" si="24"/>
        <v/>
      </c>
      <c r="H424" s="209" t="str">
        <f t="array" ref="H424">IFERROR(IF(D424="","",INDEX(ExcValue!$I$8:$I$2000, MATCH(D424&amp;24,ExcValue!$A$8:$A$2000&amp;ExcValue!$H$8:$H$2000,0))),"")</f>
        <v/>
      </c>
      <c r="I424" s="210" t="str">
        <f t="shared" si="25"/>
        <v/>
      </c>
      <c r="J424" s="209" t="str">
        <f t="array" ref="J424">IFERROR(IF(D424="","",INDEX(ExcValue!$I$8:$I$2000, MATCH(D424&amp;74,ExcValue!$A$8:$A$2000&amp;ExcValue!$H$8:$H$2000,0))),"")</f>
        <v/>
      </c>
      <c r="K424" s="210" t="str">
        <f t="shared" si="26"/>
        <v/>
      </c>
      <c r="L424" s="209" t="str">
        <f t="array" ref="L424">IFERROR(IF(D424="","",INDEX(ExcValue!$I$8:$I$2000, MATCH(D424&amp;54,ExcValue!$A$8:$A$2000&amp;ExcValue!$H$8:$H$2000,0))),"")</f>
        <v/>
      </c>
      <c r="M424" s="210" t="str">
        <f t="shared" si="27"/>
        <v/>
      </c>
      <c r="O424" s="207" t="str">
        <f>IF(ISNUMBER(PT_ExcValue!A424),PT_ExcValue!A424,"")</f>
        <v/>
      </c>
      <c r="P424" s="207" t="str">
        <f>IF(PT_ExcValue!C424=0,"",PT_ExcValue!B424/PT_ExcValue!C424)</f>
        <v/>
      </c>
      <c r="Q424" s="207" t="str">
        <f>IF(PT_ExcValue!E424=0,"",PT_ExcValue!D424/PT_ExcValue!E424)</f>
        <v/>
      </c>
      <c r="R424" s="207" t="str">
        <f>IF(PT_ExcValue!G424=0,"",PT_ExcValue!F424/PT_ExcValue!G424)</f>
        <v/>
      </c>
      <c r="S424" s="207" t="str">
        <f>IF(PT_ExcValue!I424=0,"",PT_ExcValue!H424/PT_ExcValue!I424)</f>
        <v/>
      </c>
    </row>
    <row r="425" spans="4:19" x14ac:dyDescent="0.25">
      <c r="D425" s="209" t="str">
        <f t="array" ref="D425">IFERROR(INDEX(ExcValue!$A$8:$A2423, MATCH(0,COUNTIF($D$1:D424,ExcValue!$A$8:$A2423), 0)),"")</f>
        <v/>
      </c>
      <c r="E425" s="207" t="str">
        <f>IFERROR(VLOOKUP(D425,ExcValue!A431:C2423,3,FALSE),"")</f>
        <v/>
      </c>
      <c r="F425" s="209" t="str">
        <f t="array" ref="F425">IFERROR(IF(D425="","",INDEX(ExcValue!$I$8:$I$2000, MATCH(D425&amp;23,ExcValue!$A$8:$A$2000&amp;ExcValue!$H$8:$H$2000,0))),"")</f>
        <v/>
      </c>
      <c r="G425" s="210" t="str">
        <f t="shared" si="24"/>
        <v/>
      </c>
      <c r="H425" s="209" t="str">
        <f t="array" ref="H425">IFERROR(IF(D425="","",INDEX(ExcValue!$I$8:$I$2000, MATCH(D425&amp;24,ExcValue!$A$8:$A$2000&amp;ExcValue!$H$8:$H$2000,0))),"")</f>
        <v/>
      </c>
      <c r="I425" s="210" t="str">
        <f t="shared" si="25"/>
        <v/>
      </c>
      <c r="J425" s="209" t="str">
        <f t="array" ref="J425">IFERROR(IF(D425="","",INDEX(ExcValue!$I$8:$I$2000, MATCH(D425&amp;74,ExcValue!$A$8:$A$2000&amp;ExcValue!$H$8:$H$2000,0))),"")</f>
        <v/>
      </c>
      <c r="K425" s="210" t="str">
        <f t="shared" si="26"/>
        <v/>
      </c>
      <c r="L425" s="209" t="str">
        <f t="array" ref="L425">IFERROR(IF(D425="","",INDEX(ExcValue!$I$8:$I$2000, MATCH(D425&amp;54,ExcValue!$A$8:$A$2000&amp;ExcValue!$H$8:$H$2000,0))),"")</f>
        <v/>
      </c>
      <c r="M425" s="210" t="str">
        <f t="shared" si="27"/>
        <v/>
      </c>
      <c r="O425" s="207" t="str">
        <f>IF(ISNUMBER(PT_ExcValue!A425),PT_ExcValue!A425,"")</f>
        <v/>
      </c>
      <c r="P425" s="207" t="str">
        <f>IF(PT_ExcValue!C425=0,"",PT_ExcValue!B425/PT_ExcValue!C425)</f>
        <v/>
      </c>
      <c r="Q425" s="207" t="str">
        <f>IF(PT_ExcValue!E425=0,"",PT_ExcValue!D425/PT_ExcValue!E425)</f>
        <v/>
      </c>
      <c r="R425" s="207" t="str">
        <f>IF(PT_ExcValue!G425=0,"",PT_ExcValue!F425/PT_ExcValue!G425)</f>
        <v/>
      </c>
      <c r="S425" s="207" t="str">
        <f>IF(PT_ExcValue!I425=0,"",PT_ExcValue!H425/PT_ExcValue!I425)</f>
        <v/>
      </c>
    </row>
    <row r="426" spans="4:19" x14ac:dyDescent="0.25">
      <c r="D426" s="209" t="str">
        <f t="array" ref="D426">IFERROR(INDEX(ExcValue!$A$8:$A2424, MATCH(0,COUNTIF($D$1:D425,ExcValue!$A$8:$A2424), 0)),"")</f>
        <v/>
      </c>
      <c r="E426" s="207" t="str">
        <f>IFERROR(VLOOKUP(D426,ExcValue!A432:C2424,3,FALSE),"")</f>
        <v/>
      </c>
      <c r="F426" s="209" t="str">
        <f t="array" ref="F426">IFERROR(IF(D426="","",INDEX(ExcValue!$I$8:$I$2000, MATCH(D426&amp;23,ExcValue!$A$8:$A$2000&amp;ExcValue!$H$8:$H$2000,0))),"")</f>
        <v/>
      </c>
      <c r="G426" s="210" t="str">
        <f t="shared" si="24"/>
        <v/>
      </c>
      <c r="H426" s="209" t="str">
        <f t="array" ref="H426">IFERROR(IF(D426="","",INDEX(ExcValue!$I$8:$I$2000, MATCH(D426&amp;24,ExcValue!$A$8:$A$2000&amp;ExcValue!$H$8:$H$2000,0))),"")</f>
        <v/>
      </c>
      <c r="I426" s="210" t="str">
        <f t="shared" si="25"/>
        <v/>
      </c>
      <c r="J426" s="209" t="str">
        <f t="array" ref="J426">IFERROR(IF(D426="","",INDEX(ExcValue!$I$8:$I$2000, MATCH(D426&amp;74,ExcValue!$A$8:$A$2000&amp;ExcValue!$H$8:$H$2000,0))),"")</f>
        <v/>
      </c>
      <c r="K426" s="210" t="str">
        <f t="shared" si="26"/>
        <v/>
      </c>
      <c r="L426" s="209" t="str">
        <f t="array" ref="L426">IFERROR(IF(D426="","",INDEX(ExcValue!$I$8:$I$2000, MATCH(D426&amp;54,ExcValue!$A$8:$A$2000&amp;ExcValue!$H$8:$H$2000,0))),"")</f>
        <v/>
      </c>
      <c r="M426" s="210" t="str">
        <f t="shared" si="27"/>
        <v/>
      </c>
      <c r="O426" s="207" t="str">
        <f>IF(ISNUMBER(PT_ExcValue!A426),PT_ExcValue!A426,"")</f>
        <v/>
      </c>
      <c r="P426" s="207" t="str">
        <f>IF(PT_ExcValue!C426=0,"",PT_ExcValue!B426/PT_ExcValue!C426)</f>
        <v/>
      </c>
      <c r="Q426" s="207" t="str">
        <f>IF(PT_ExcValue!E426=0,"",PT_ExcValue!D426/PT_ExcValue!E426)</f>
        <v/>
      </c>
      <c r="R426" s="207" t="str">
        <f>IF(PT_ExcValue!G426=0,"",PT_ExcValue!F426/PT_ExcValue!G426)</f>
        <v/>
      </c>
      <c r="S426" s="207" t="str">
        <f>IF(PT_ExcValue!I426=0,"",PT_ExcValue!H426/PT_ExcValue!I426)</f>
        <v/>
      </c>
    </row>
    <row r="427" spans="4:19" x14ac:dyDescent="0.25">
      <c r="D427" s="209" t="str">
        <f t="array" ref="D427">IFERROR(INDEX(ExcValue!$A$8:$A2425, MATCH(0,COUNTIF($D$1:D426,ExcValue!$A$8:$A2425), 0)),"")</f>
        <v/>
      </c>
      <c r="E427" s="207" t="str">
        <f>IFERROR(VLOOKUP(D427,ExcValue!A433:C2425,3,FALSE),"")</f>
        <v/>
      </c>
      <c r="F427" s="209" t="str">
        <f t="array" ref="F427">IFERROR(IF(D427="","",INDEX(ExcValue!$I$8:$I$2000, MATCH(D427&amp;23,ExcValue!$A$8:$A$2000&amp;ExcValue!$H$8:$H$2000,0))),"")</f>
        <v/>
      </c>
      <c r="G427" s="210" t="str">
        <f t="shared" si="24"/>
        <v/>
      </c>
      <c r="H427" s="209" t="str">
        <f t="array" ref="H427">IFERROR(IF(D427="","",INDEX(ExcValue!$I$8:$I$2000, MATCH(D427&amp;24,ExcValue!$A$8:$A$2000&amp;ExcValue!$H$8:$H$2000,0))),"")</f>
        <v/>
      </c>
      <c r="I427" s="210" t="str">
        <f t="shared" si="25"/>
        <v/>
      </c>
      <c r="J427" s="209" t="str">
        <f t="array" ref="J427">IFERROR(IF(D427="","",INDEX(ExcValue!$I$8:$I$2000, MATCH(D427&amp;74,ExcValue!$A$8:$A$2000&amp;ExcValue!$H$8:$H$2000,0))),"")</f>
        <v/>
      </c>
      <c r="K427" s="210" t="str">
        <f t="shared" si="26"/>
        <v/>
      </c>
      <c r="L427" s="209" t="str">
        <f t="array" ref="L427">IFERROR(IF(D427="","",INDEX(ExcValue!$I$8:$I$2000, MATCH(D427&amp;54,ExcValue!$A$8:$A$2000&amp;ExcValue!$H$8:$H$2000,0))),"")</f>
        <v/>
      </c>
      <c r="M427" s="210" t="str">
        <f t="shared" si="27"/>
        <v/>
      </c>
      <c r="O427" s="207" t="str">
        <f>IF(ISNUMBER(PT_ExcValue!A427),PT_ExcValue!A427,"")</f>
        <v/>
      </c>
      <c r="P427" s="207" t="str">
        <f>IF(PT_ExcValue!C427=0,"",PT_ExcValue!B427/PT_ExcValue!C427)</f>
        <v/>
      </c>
      <c r="Q427" s="207" t="str">
        <f>IF(PT_ExcValue!E427=0,"",PT_ExcValue!D427/PT_ExcValue!E427)</f>
        <v/>
      </c>
      <c r="R427" s="207" t="str">
        <f>IF(PT_ExcValue!G427=0,"",PT_ExcValue!F427/PT_ExcValue!G427)</f>
        <v/>
      </c>
      <c r="S427" s="207" t="str">
        <f>IF(PT_ExcValue!I427=0,"",PT_ExcValue!H427/PT_ExcValue!I427)</f>
        <v/>
      </c>
    </row>
    <row r="428" spans="4:19" x14ac:dyDescent="0.25">
      <c r="D428" s="209" t="str">
        <f t="array" ref="D428">IFERROR(INDEX(ExcValue!$A$8:$A2426, MATCH(0,COUNTIF($D$1:D427,ExcValue!$A$8:$A2426), 0)),"")</f>
        <v/>
      </c>
      <c r="E428" s="207" t="str">
        <f>IFERROR(VLOOKUP(D428,ExcValue!A434:C2426,3,FALSE),"")</f>
        <v/>
      </c>
      <c r="F428" s="209" t="str">
        <f t="array" ref="F428">IFERROR(IF(D428="","",INDEX(ExcValue!$I$8:$I$2000, MATCH(D428&amp;23,ExcValue!$A$8:$A$2000&amp;ExcValue!$H$8:$H$2000,0))),"")</f>
        <v/>
      </c>
      <c r="G428" s="210" t="str">
        <f t="shared" si="24"/>
        <v/>
      </c>
      <c r="H428" s="209" t="str">
        <f t="array" ref="H428">IFERROR(IF(D428="","",INDEX(ExcValue!$I$8:$I$2000, MATCH(D428&amp;24,ExcValue!$A$8:$A$2000&amp;ExcValue!$H$8:$H$2000,0))),"")</f>
        <v/>
      </c>
      <c r="I428" s="210" t="str">
        <f t="shared" si="25"/>
        <v/>
      </c>
      <c r="J428" s="209" t="str">
        <f t="array" ref="J428">IFERROR(IF(D428="","",INDEX(ExcValue!$I$8:$I$2000, MATCH(D428&amp;74,ExcValue!$A$8:$A$2000&amp;ExcValue!$H$8:$H$2000,0))),"")</f>
        <v/>
      </c>
      <c r="K428" s="210" t="str">
        <f t="shared" si="26"/>
        <v/>
      </c>
      <c r="L428" s="209" t="str">
        <f t="array" ref="L428">IFERROR(IF(D428="","",INDEX(ExcValue!$I$8:$I$2000, MATCH(D428&amp;54,ExcValue!$A$8:$A$2000&amp;ExcValue!$H$8:$H$2000,0))),"")</f>
        <v/>
      </c>
      <c r="M428" s="210" t="str">
        <f t="shared" si="27"/>
        <v/>
      </c>
      <c r="O428" s="207" t="str">
        <f>IF(ISNUMBER(PT_ExcValue!A428),PT_ExcValue!A428,"")</f>
        <v/>
      </c>
      <c r="P428" s="207" t="str">
        <f>IF(PT_ExcValue!C428=0,"",PT_ExcValue!B428/PT_ExcValue!C428)</f>
        <v/>
      </c>
      <c r="Q428" s="207" t="str">
        <f>IF(PT_ExcValue!E428=0,"",PT_ExcValue!D428/PT_ExcValue!E428)</f>
        <v/>
      </c>
      <c r="R428" s="207" t="str">
        <f>IF(PT_ExcValue!G428=0,"",PT_ExcValue!F428/PT_ExcValue!G428)</f>
        <v/>
      </c>
      <c r="S428" s="207" t="str">
        <f>IF(PT_ExcValue!I428=0,"",PT_ExcValue!H428/PT_ExcValue!I428)</f>
        <v/>
      </c>
    </row>
    <row r="429" spans="4:19" x14ac:dyDescent="0.25">
      <c r="D429" s="209" t="str">
        <f t="array" ref="D429">IFERROR(INDEX(ExcValue!$A$8:$A2427, MATCH(0,COUNTIF($D$1:D428,ExcValue!$A$8:$A2427), 0)),"")</f>
        <v/>
      </c>
      <c r="E429" s="207" t="str">
        <f>IFERROR(VLOOKUP(D429,ExcValue!A435:C2427,3,FALSE),"")</f>
        <v/>
      </c>
      <c r="F429" s="209" t="str">
        <f t="array" ref="F429">IFERROR(IF(D429="","",INDEX(ExcValue!$I$8:$I$2000, MATCH(D429&amp;23,ExcValue!$A$8:$A$2000&amp;ExcValue!$H$8:$H$2000,0))),"")</f>
        <v/>
      </c>
      <c r="G429" s="210" t="str">
        <f t="shared" si="24"/>
        <v/>
      </c>
      <c r="H429" s="209" t="str">
        <f t="array" ref="H429">IFERROR(IF(D429="","",INDEX(ExcValue!$I$8:$I$2000, MATCH(D429&amp;24,ExcValue!$A$8:$A$2000&amp;ExcValue!$H$8:$H$2000,0))),"")</f>
        <v/>
      </c>
      <c r="I429" s="210" t="str">
        <f t="shared" si="25"/>
        <v/>
      </c>
      <c r="J429" s="209" t="str">
        <f t="array" ref="J429">IFERROR(IF(D429="","",INDEX(ExcValue!$I$8:$I$2000, MATCH(D429&amp;74,ExcValue!$A$8:$A$2000&amp;ExcValue!$H$8:$H$2000,0))),"")</f>
        <v/>
      </c>
      <c r="K429" s="210" t="str">
        <f t="shared" si="26"/>
        <v/>
      </c>
      <c r="L429" s="209" t="str">
        <f t="array" ref="L429">IFERROR(IF(D429="","",INDEX(ExcValue!$I$8:$I$2000, MATCH(D429&amp;54,ExcValue!$A$8:$A$2000&amp;ExcValue!$H$8:$H$2000,0))),"")</f>
        <v/>
      </c>
      <c r="M429" s="210" t="str">
        <f t="shared" si="27"/>
        <v/>
      </c>
      <c r="O429" s="207" t="str">
        <f>IF(ISNUMBER(PT_ExcValue!A429),PT_ExcValue!A429,"")</f>
        <v/>
      </c>
      <c r="P429" s="207" t="str">
        <f>IF(PT_ExcValue!C429=0,"",PT_ExcValue!B429/PT_ExcValue!C429)</f>
        <v/>
      </c>
      <c r="Q429" s="207" t="str">
        <f>IF(PT_ExcValue!E429=0,"",PT_ExcValue!D429/PT_ExcValue!E429)</f>
        <v/>
      </c>
      <c r="R429" s="207" t="str">
        <f>IF(PT_ExcValue!G429=0,"",PT_ExcValue!F429/PT_ExcValue!G429)</f>
        <v/>
      </c>
      <c r="S429" s="207" t="str">
        <f>IF(PT_ExcValue!I429=0,"",PT_ExcValue!H429/PT_ExcValue!I429)</f>
        <v/>
      </c>
    </row>
    <row r="430" spans="4:19" x14ac:dyDescent="0.25">
      <c r="D430" s="209" t="str">
        <f t="array" ref="D430">IFERROR(INDEX(ExcValue!$A$8:$A2428, MATCH(0,COUNTIF($D$1:D429,ExcValue!$A$8:$A2428), 0)),"")</f>
        <v/>
      </c>
      <c r="E430" s="207" t="str">
        <f>IFERROR(VLOOKUP(D430,ExcValue!A436:C2428,3,FALSE),"")</f>
        <v/>
      </c>
      <c r="F430" s="209" t="str">
        <f t="array" ref="F430">IFERROR(IF(D430="","",INDEX(ExcValue!$I$8:$I$2000, MATCH(D430&amp;23,ExcValue!$A$8:$A$2000&amp;ExcValue!$H$8:$H$2000,0))),"")</f>
        <v/>
      </c>
      <c r="G430" s="210" t="str">
        <f t="shared" si="24"/>
        <v/>
      </c>
      <c r="H430" s="209" t="str">
        <f t="array" ref="H430">IFERROR(IF(D430="","",INDEX(ExcValue!$I$8:$I$2000, MATCH(D430&amp;24,ExcValue!$A$8:$A$2000&amp;ExcValue!$H$8:$H$2000,0))),"")</f>
        <v/>
      </c>
      <c r="I430" s="210" t="str">
        <f t="shared" si="25"/>
        <v/>
      </c>
      <c r="J430" s="209" t="str">
        <f t="array" ref="J430">IFERROR(IF(D430="","",INDEX(ExcValue!$I$8:$I$2000, MATCH(D430&amp;74,ExcValue!$A$8:$A$2000&amp;ExcValue!$H$8:$H$2000,0))),"")</f>
        <v/>
      </c>
      <c r="K430" s="210" t="str">
        <f t="shared" si="26"/>
        <v/>
      </c>
      <c r="L430" s="209" t="str">
        <f t="array" ref="L430">IFERROR(IF(D430="","",INDEX(ExcValue!$I$8:$I$2000, MATCH(D430&amp;54,ExcValue!$A$8:$A$2000&amp;ExcValue!$H$8:$H$2000,0))),"")</f>
        <v/>
      </c>
      <c r="M430" s="210" t="str">
        <f t="shared" si="27"/>
        <v/>
      </c>
      <c r="O430" s="207" t="str">
        <f>IF(ISNUMBER(PT_ExcValue!A430),PT_ExcValue!A430,"")</f>
        <v/>
      </c>
      <c r="P430" s="207" t="str">
        <f>IF(PT_ExcValue!C430=0,"",PT_ExcValue!B430/PT_ExcValue!C430)</f>
        <v/>
      </c>
      <c r="Q430" s="207" t="str">
        <f>IF(PT_ExcValue!E430=0,"",PT_ExcValue!D430/PT_ExcValue!E430)</f>
        <v/>
      </c>
      <c r="R430" s="207" t="str">
        <f>IF(PT_ExcValue!G430=0,"",PT_ExcValue!F430/PT_ExcValue!G430)</f>
        <v/>
      </c>
      <c r="S430" s="207" t="str">
        <f>IF(PT_ExcValue!I430=0,"",PT_ExcValue!H430/PT_ExcValue!I430)</f>
        <v/>
      </c>
    </row>
    <row r="431" spans="4:19" x14ac:dyDescent="0.25">
      <c r="D431" s="209" t="str">
        <f t="array" ref="D431">IFERROR(INDEX(ExcValue!$A$8:$A2429, MATCH(0,COUNTIF($D$1:D430,ExcValue!$A$8:$A2429), 0)),"")</f>
        <v/>
      </c>
      <c r="E431" s="207" t="str">
        <f>IFERROR(VLOOKUP(D431,ExcValue!A437:C2429,3,FALSE),"")</f>
        <v/>
      </c>
      <c r="F431" s="209" t="str">
        <f t="array" ref="F431">IFERROR(IF(D431="","",INDEX(ExcValue!$I$8:$I$2000, MATCH(D431&amp;23,ExcValue!$A$8:$A$2000&amp;ExcValue!$H$8:$H$2000,0))),"")</f>
        <v/>
      </c>
      <c r="G431" s="210" t="str">
        <f t="shared" si="24"/>
        <v/>
      </c>
      <c r="H431" s="209" t="str">
        <f t="array" ref="H431">IFERROR(IF(D431="","",INDEX(ExcValue!$I$8:$I$2000, MATCH(D431&amp;24,ExcValue!$A$8:$A$2000&amp;ExcValue!$H$8:$H$2000,0))),"")</f>
        <v/>
      </c>
      <c r="I431" s="210" t="str">
        <f t="shared" si="25"/>
        <v/>
      </c>
      <c r="J431" s="209" t="str">
        <f t="array" ref="J431">IFERROR(IF(D431="","",INDEX(ExcValue!$I$8:$I$2000, MATCH(D431&amp;74,ExcValue!$A$8:$A$2000&amp;ExcValue!$H$8:$H$2000,0))),"")</f>
        <v/>
      </c>
      <c r="K431" s="210" t="str">
        <f t="shared" si="26"/>
        <v/>
      </c>
      <c r="L431" s="209" t="str">
        <f t="array" ref="L431">IFERROR(IF(D431="","",INDEX(ExcValue!$I$8:$I$2000, MATCH(D431&amp;54,ExcValue!$A$8:$A$2000&amp;ExcValue!$H$8:$H$2000,0))),"")</f>
        <v/>
      </c>
      <c r="M431" s="210" t="str">
        <f t="shared" si="27"/>
        <v/>
      </c>
      <c r="O431" s="207" t="str">
        <f>IF(ISNUMBER(PT_ExcValue!A431),PT_ExcValue!A431,"")</f>
        <v/>
      </c>
      <c r="P431" s="207" t="str">
        <f>IF(PT_ExcValue!C431=0,"",PT_ExcValue!B431/PT_ExcValue!C431)</f>
        <v/>
      </c>
      <c r="Q431" s="207" t="str">
        <f>IF(PT_ExcValue!E431=0,"",PT_ExcValue!D431/PT_ExcValue!E431)</f>
        <v/>
      </c>
      <c r="R431" s="207" t="str">
        <f>IF(PT_ExcValue!G431=0,"",PT_ExcValue!F431/PT_ExcValue!G431)</f>
        <v/>
      </c>
      <c r="S431" s="207" t="str">
        <f>IF(PT_ExcValue!I431=0,"",PT_ExcValue!H431/PT_ExcValue!I431)</f>
        <v/>
      </c>
    </row>
    <row r="432" spans="4:19" x14ac:dyDescent="0.25">
      <c r="D432" s="209" t="str">
        <f t="array" ref="D432">IFERROR(INDEX(ExcValue!$A$8:$A2430, MATCH(0,COUNTIF($D$1:D431,ExcValue!$A$8:$A2430), 0)),"")</f>
        <v/>
      </c>
      <c r="E432" s="207" t="str">
        <f>IFERROR(VLOOKUP(D432,ExcValue!A438:C2430,3,FALSE),"")</f>
        <v/>
      </c>
      <c r="F432" s="209" t="str">
        <f t="array" ref="F432">IFERROR(IF(D432="","",INDEX(ExcValue!$I$8:$I$2000, MATCH(D432&amp;23,ExcValue!$A$8:$A$2000&amp;ExcValue!$H$8:$H$2000,0))),"")</f>
        <v/>
      </c>
      <c r="G432" s="210" t="str">
        <f t="shared" si="24"/>
        <v/>
      </c>
      <c r="H432" s="209" t="str">
        <f t="array" ref="H432">IFERROR(IF(D432="","",INDEX(ExcValue!$I$8:$I$2000, MATCH(D432&amp;24,ExcValue!$A$8:$A$2000&amp;ExcValue!$H$8:$H$2000,0))),"")</f>
        <v/>
      </c>
      <c r="I432" s="210" t="str">
        <f t="shared" si="25"/>
        <v/>
      </c>
      <c r="J432" s="209" t="str">
        <f t="array" ref="J432">IFERROR(IF(D432="","",INDEX(ExcValue!$I$8:$I$2000, MATCH(D432&amp;74,ExcValue!$A$8:$A$2000&amp;ExcValue!$H$8:$H$2000,0))),"")</f>
        <v/>
      </c>
      <c r="K432" s="210" t="str">
        <f t="shared" si="26"/>
        <v/>
      </c>
      <c r="L432" s="209" t="str">
        <f t="array" ref="L432">IFERROR(IF(D432="","",INDEX(ExcValue!$I$8:$I$2000, MATCH(D432&amp;54,ExcValue!$A$8:$A$2000&amp;ExcValue!$H$8:$H$2000,0))),"")</f>
        <v/>
      </c>
      <c r="M432" s="210" t="str">
        <f t="shared" si="27"/>
        <v/>
      </c>
      <c r="O432" s="207" t="str">
        <f>IF(ISNUMBER(PT_ExcValue!A432),PT_ExcValue!A432,"")</f>
        <v/>
      </c>
      <c r="P432" s="207" t="str">
        <f>IF(PT_ExcValue!C432=0,"",PT_ExcValue!B432/PT_ExcValue!C432)</f>
        <v/>
      </c>
      <c r="Q432" s="207" t="str">
        <f>IF(PT_ExcValue!E432=0,"",PT_ExcValue!D432/PT_ExcValue!E432)</f>
        <v/>
      </c>
      <c r="R432" s="207" t="str">
        <f>IF(PT_ExcValue!G432=0,"",PT_ExcValue!F432/PT_ExcValue!G432)</f>
        <v/>
      </c>
      <c r="S432" s="207" t="str">
        <f>IF(PT_ExcValue!I432=0,"",PT_ExcValue!H432/PT_ExcValue!I432)</f>
        <v/>
      </c>
    </row>
    <row r="433" spans="4:19" x14ac:dyDescent="0.25">
      <c r="D433" s="209" t="str">
        <f t="array" ref="D433">IFERROR(INDEX(ExcValue!$A$8:$A2431, MATCH(0,COUNTIF($D$1:D432,ExcValue!$A$8:$A2431), 0)),"")</f>
        <v/>
      </c>
      <c r="E433" s="207" t="str">
        <f>IFERROR(VLOOKUP(D433,ExcValue!A439:C2431,3,FALSE),"")</f>
        <v/>
      </c>
      <c r="F433" s="209" t="str">
        <f t="array" ref="F433">IFERROR(IF(D433="","",INDEX(ExcValue!$I$8:$I$2000, MATCH(D433&amp;23,ExcValue!$A$8:$A$2000&amp;ExcValue!$H$8:$H$2000,0))),"")</f>
        <v/>
      </c>
      <c r="G433" s="210" t="str">
        <f t="shared" si="24"/>
        <v/>
      </c>
      <c r="H433" s="209" t="str">
        <f t="array" ref="H433">IFERROR(IF(D433="","",INDEX(ExcValue!$I$8:$I$2000, MATCH(D433&amp;24,ExcValue!$A$8:$A$2000&amp;ExcValue!$H$8:$H$2000,0))),"")</f>
        <v/>
      </c>
      <c r="I433" s="210" t="str">
        <f t="shared" si="25"/>
        <v/>
      </c>
      <c r="J433" s="209" t="str">
        <f t="array" ref="J433">IFERROR(IF(D433="","",INDEX(ExcValue!$I$8:$I$2000, MATCH(D433&amp;74,ExcValue!$A$8:$A$2000&amp;ExcValue!$H$8:$H$2000,0))),"")</f>
        <v/>
      </c>
      <c r="K433" s="210" t="str">
        <f t="shared" si="26"/>
        <v/>
      </c>
      <c r="L433" s="209" t="str">
        <f t="array" ref="L433">IFERROR(IF(D433="","",INDEX(ExcValue!$I$8:$I$2000, MATCH(D433&amp;54,ExcValue!$A$8:$A$2000&amp;ExcValue!$H$8:$H$2000,0))),"")</f>
        <v/>
      </c>
      <c r="M433" s="210" t="str">
        <f t="shared" si="27"/>
        <v/>
      </c>
      <c r="O433" s="207" t="str">
        <f>IF(ISNUMBER(PT_ExcValue!A433),PT_ExcValue!A433,"")</f>
        <v/>
      </c>
      <c r="P433" s="207" t="str">
        <f>IF(PT_ExcValue!C433=0,"",PT_ExcValue!B433/PT_ExcValue!C433)</f>
        <v/>
      </c>
      <c r="Q433" s="207" t="str">
        <f>IF(PT_ExcValue!E433=0,"",PT_ExcValue!D433/PT_ExcValue!E433)</f>
        <v/>
      </c>
      <c r="R433" s="207" t="str">
        <f>IF(PT_ExcValue!G433=0,"",PT_ExcValue!F433/PT_ExcValue!G433)</f>
        <v/>
      </c>
      <c r="S433" s="207" t="str">
        <f>IF(PT_ExcValue!I433=0,"",PT_ExcValue!H433/PT_ExcValue!I433)</f>
        <v/>
      </c>
    </row>
    <row r="434" spans="4:19" x14ac:dyDescent="0.25">
      <c r="D434" s="209" t="str">
        <f t="array" ref="D434">IFERROR(INDEX(ExcValue!$A$8:$A2432, MATCH(0,COUNTIF($D$1:D433,ExcValue!$A$8:$A2432), 0)),"")</f>
        <v/>
      </c>
      <c r="E434" s="207" t="str">
        <f>IFERROR(VLOOKUP(D434,ExcValue!A440:C2432,3,FALSE),"")</f>
        <v/>
      </c>
      <c r="F434" s="209" t="str">
        <f t="array" ref="F434">IFERROR(IF(D434="","",INDEX(ExcValue!$I$8:$I$2000, MATCH(D434&amp;23,ExcValue!$A$8:$A$2000&amp;ExcValue!$H$8:$H$2000,0))),"")</f>
        <v/>
      </c>
      <c r="G434" s="210" t="str">
        <f t="shared" si="24"/>
        <v/>
      </c>
      <c r="H434" s="209" t="str">
        <f t="array" ref="H434">IFERROR(IF(D434="","",INDEX(ExcValue!$I$8:$I$2000, MATCH(D434&amp;24,ExcValue!$A$8:$A$2000&amp;ExcValue!$H$8:$H$2000,0))),"")</f>
        <v/>
      </c>
      <c r="I434" s="210" t="str">
        <f t="shared" si="25"/>
        <v/>
      </c>
      <c r="J434" s="209" t="str">
        <f t="array" ref="J434">IFERROR(IF(D434="","",INDEX(ExcValue!$I$8:$I$2000, MATCH(D434&amp;74,ExcValue!$A$8:$A$2000&amp;ExcValue!$H$8:$H$2000,0))),"")</f>
        <v/>
      </c>
      <c r="K434" s="210" t="str">
        <f t="shared" si="26"/>
        <v/>
      </c>
      <c r="L434" s="209" t="str">
        <f t="array" ref="L434">IFERROR(IF(D434="","",INDEX(ExcValue!$I$8:$I$2000, MATCH(D434&amp;54,ExcValue!$A$8:$A$2000&amp;ExcValue!$H$8:$H$2000,0))),"")</f>
        <v/>
      </c>
      <c r="M434" s="210" t="str">
        <f t="shared" si="27"/>
        <v/>
      </c>
      <c r="O434" s="207" t="str">
        <f>IF(ISNUMBER(PT_ExcValue!A434),PT_ExcValue!A434,"")</f>
        <v/>
      </c>
      <c r="P434" s="207" t="str">
        <f>IF(PT_ExcValue!C434=0,"",PT_ExcValue!B434/PT_ExcValue!C434)</f>
        <v/>
      </c>
      <c r="Q434" s="207" t="str">
        <f>IF(PT_ExcValue!E434=0,"",PT_ExcValue!D434/PT_ExcValue!E434)</f>
        <v/>
      </c>
      <c r="R434" s="207" t="str">
        <f>IF(PT_ExcValue!G434=0,"",PT_ExcValue!F434/PT_ExcValue!G434)</f>
        <v/>
      </c>
      <c r="S434" s="207" t="str">
        <f>IF(PT_ExcValue!I434=0,"",PT_ExcValue!H434/PT_ExcValue!I434)</f>
        <v/>
      </c>
    </row>
    <row r="435" spans="4:19" x14ac:dyDescent="0.25">
      <c r="D435" s="209" t="str">
        <f t="array" ref="D435">IFERROR(INDEX(ExcValue!$A$8:$A2433, MATCH(0,COUNTIF($D$1:D434,ExcValue!$A$8:$A2433), 0)),"")</f>
        <v/>
      </c>
      <c r="E435" s="207" t="str">
        <f>IFERROR(VLOOKUP(D435,ExcValue!A441:C2433,3,FALSE),"")</f>
        <v/>
      </c>
      <c r="F435" s="209" t="str">
        <f t="array" ref="F435">IFERROR(IF(D435="","",INDEX(ExcValue!$I$8:$I$2000, MATCH(D435&amp;23,ExcValue!$A$8:$A$2000&amp;ExcValue!$H$8:$H$2000,0))),"")</f>
        <v/>
      </c>
      <c r="G435" s="210" t="str">
        <f t="shared" si="24"/>
        <v/>
      </c>
      <c r="H435" s="209" t="str">
        <f t="array" ref="H435">IFERROR(IF(D435="","",INDEX(ExcValue!$I$8:$I$2000, MATCH(D435&amp;24,ExcValue!$A$8:$A$2000&amp;ExcValue!$H$8:$H$2000,0))),"")</f>
        <v/>
      </c>
      <c r="I435" s="210" t="str">
        <f t="shared" si="25"/>
        <v/>
      </c>
      <c r="J435" s="209" t="str">
        <f t="array" ref="J435">IFERROR(IF(D435="","",INDEX(ExcValue!$I$8:$I$2000, MATCH(D435&amp;74,ExcValue!$A$8:$A$2000&amp;ExcValue!$H$8:$H$2000,0))),"")</f>
        <v/>
      </c>
      <c r="K435" s="210" t="str">
        <f t="shared" si="26"/>
        <v/>
      </c>
      <c r="L435" s="209" t="str">
        <f t="array" ref="L435">IFERROR(IF(D435="","",INDEX(ExcValue!$I$8:$I$2000, MATCH(D435&amp;54,ExcValue!$A$8:$A$2000&amp;ExcValue!$H$8:$H$2000,0))),"")</f>
        <v/>
      </c>
      <c r="M435" s="210" t="str">
        <f t="shared" si="27"/>
        <v/>
      </c>
      <c r="O435" s="207" t="str">
        <f>IF(ISNUMBER(PT_ExcValue!A435),PT_ExcValue!A435,"")</f>
        <v/>
      </c>
      <c r="P435" s="207" t="str">
        <f>IF(PT_ExcValue!C435=0,"",PT_ExcValue!B435/PT_ExcValue!C435)</f>
        <v/>
      </c>
      <c r="Q435" s="207" t="str">
        <f>IF(PT_ExcValue!E435=0,"",PT_ExcValue!D435/PT_ExcValue!E435)</f>
        <v/>
      </c>
      <c r="R435" s="207" t="str">
        <f>IF(PT_ExcValue!G435=0,"",PT_ExcValue!F435/PT_ExcValue!G435)</f>
        <v/>
      </c>
      <c r="S435" s="207" t="str">
        <f>IF(PT_ExcValue!I435=0,"",PT_ExcValue!H435/PT_ExcValue!I435)</f>
        <v/>
      </c>
    </row>
    <row r="436" spans="4:19" x14ac:dyDescent="0.25">
      <c r="D436" s="209" t="str">
        <f t="array" ref="D436">IFERROR(INDEX(ExcValue!$A$8:$A2434, MATCH(0,COUNTIF($D$1:D435,ExcValue!$A$8:$A2434), 0)),"")</f>
        <v/>
      </c>
      <c r="E436" s="207" t="str">
        <f>IFERROR(VLOOKUP(D436,ExcValue!A442:C2434,3,FALSE),"")</f>
        <v/>
      </c>
      <c r="F436" s="209" t="str">
        <f t="array" ref="F436">IFERROR(IF(D436="","",INDEX(ExcValue!$I$8:$I$2000, MATCH(D436&amp;23,ExcValue!$A$8:$A$2000&amp;ExcValue!$H$8:$H$2000,0))),"")</f>
        <v/>
      </c>
      <c r="G436" s="210" t="str">
        <f t="shared" si="24"/>
        <v/>
      </c>
      <c r="H436" s="209" t="str">
        <f t="array" ref="H436">IFERROR(IF(D436="","",INDEX(ExcValue!$I$8:$I$2000, MATCH(D436&amp;24,ExcValue!$A$8:$A$2000&amp;ExcValue!$H$8:$H$2000,0))),"")</f>
        <v/>
      </c>
      <c r="I436" s="210" t="str">
        <f t="shared" si="25"/>
        <v/>
      </c>
      <c r="J436" s="209" t="str">
        <f t="array" ref="J436">IFERROR(IF(D436="","",INDEX(ExcValue!$I$8:$I$2000, MATCH(D436&amp;74,ExcValue!$A$8:$A$2000&amp;ExcValue!$H$8:$H$2000,0))),"")</f>
        <v/>
      </c>
      <c r="K436" s="210" t="str">
        <f t="shared" si="26"/>
        <v/>
      </c>
      <c r="L436" s="209" t="str">
        <f t="array" ref="L436">IFERROR(IF(D436="","",INDEX(ExcValue!$I$8:$I$2000, MATCH(D436&amp;54,ExcValue!$A$8:$A$2000&amp;ExcValue!$H$8:$H$2000,0))),"")</f>
        <v/>
      </c>
      <c r="M436" s="210" t="str">
        <f t="shared" si="27"/>
        <v/>
      </c>
      <c r="O436" s="207" t="str">
        <f>IF(ISNUMBER(PT_ExcValue!A436),PT_ExcValue!A436,"")</f>
        <v/>
      </c>
      <c r="P436" s="207" t="str">
        <f>IF(PT_ExcValue!C436=0,"",PT_ExcValue!B436/PT_ExcValue!C436)</f>
        <v/>
      </c>
      <c r="Q436" s="207" t="str">
        <f>IF(PT_ExcValue!E436=0,"",PT_ExcValue!D436/PT_ExcValue!E436)</f>
        <v/>
      </c>
      <c r="R436" s="207" t="str">
        <f>IF(PT_ExcValue!G436=0,"",PT_ExcValue!F436/PT_ExcValue!G436)</f>
        <v/>
      </c>
      <c r="S436" s="207" t="str">
        <f>IF(PT_ExcValue!I436=0,"",PT_ExcValue!H436/PT_ExcValue!I436)</f>
        <v/>
      </c>
    </row>
    <row r="437" spans="4:19" x14ac:dyDescent="0.25">
      <c r="D437" s="209" t="str">
        <f t="array" ref="D437">IFERROR(INDEX(ExcValue!$A$8:$A2435, MATCH(0,COUNTIF($D$1:D436,ExcValue!$A$8:$A2435), 0)),"")</f>
        <v/>
      </c>
      <c r="E437" s="207" t="str">
        <f>IFERROR(VLOOKUP(D437,ExcValue!A443:C2435,3,FALSE),"")</f>
        <v/>
      </c>
      <c r="F437" s="209" t="str">
        <f t="array" ref="F437">IFERROR(IF(D437="","",INDEX(ExcValue!$I$8:$I$2000, MATCH(D437&amp;23,ExcValue!$A$8:$A$2000&amp;ExcValue!$H$8:$H$2000,0))),"")</f>
        <v/>
      </c>
      <c r="G437" s="210" t="str">
        <f t="shared" si="24"/>
        <v/>
      </c>
      <c r="H437" s="209" t="str">
        <f t="array" ref="H437">IFERROR(IF(D437="","",INDEX(ExcValue!$I$8:$I$2000, MATCH(D437&amp;24,ExcValue!$A$8:$A$2000&amp;ExcValue!$H$8:$H$2000,0))),"")</f>
        <v/>
      </c>
      <c r="I437" s="210" t="str">
        <f t="shared" si="25"/>
        <v/>
      </c>
      <c r="J437" s="209" t="str">
        <f t="array" ref="J437">IFERROR(IF(D437="","",INDEX(ExcValue!$I$8:$I$2000, MATCH(D437&amp;74,ExcValue!$A$8:$A$2000&amp;ExcValue!$H$8:$H$2000,0))),"")</f>
        <v/>
      </c>
      <c r="K437" s="210" t="str">
        <f t="shared" si="26"/>
        <v/>
      </c>
      <c r="L437" s="209" t="str">
        <f t="array" ref="L437">IFERROR(IF(D437="","",INDEX(ExcValue!$I$8:$I$2000, MATCH(D437&amp;54,ExcValue!$A$8:$A$2000&amp;ExcValue!$H$8:$H$2000,0))),"")</f>
        <v/>
      </c>
      <c r="M437" s="210" t="str">
        <f t="shared" si="27"/>
        <v/>
      </c>
      <c r="O437" s="207" t="str">
        <f>IF(ISNUMBER(PT_ExcValue!A437),PT_ExcValue!A437,"")</f>
        <v/>
      </c>
      <c r="P437" s="207" t="str">
        <f>IF(PT_ExcValue!C437=0,"",PT_ExcValue!B437/PT_ExcValue!C437)</f>
        <v/>
      </c>
      <c r="Q437" s="207" t="str">
        <f>IF(PT_ExcValue!E437=0,"",PT_ExcValue!D437/PT_ExcValue!E437)</f>
        <v/>
      </c>
      <c r="R437" s="207" t="str">
        <f>IF(PT_ExcValue!G437=0,"",PT_ExcValue!F437/PT_ExcValue!G437)</f>
        <v/>
      </c>
      <c r="S437" s="207" t="str">
        <f>IF(PT_ExcValue!I437=0,"",PT_ExcValue!H437/PT_ExcValue!I437)</f>
        <v/>
      </c>
    </row>
    <row r="438" spans="4:19" x14ac:dyDescent="0.25">
      <c r="D438" s="209" t="str">
        <f t="array" ref="D438">IFERROR(INDEX(ExcValue!$A$8:$A2436, MATCH(0,COUNTIF($D$1:D437,ExcValue!$A$8:$A2436), 0)),"")</f>
        <v/>
      </c>
      <c r="E438" s="207" t="str">
        <f>IFERROR(VLOOKUP(D438,ExcValue!A444:C2436,3,FALSE),"")</f>
        <v/>
      </c>
      <c r="F438" s="209" t="str">
        <f t="array" ref="F438">IFERROR(IF(D438="","",INDEX(ExcValue!$I$8:$I$2000, MATCH(D438&amp;23,ExcValue!$A$8:$A$2000&amp;ExcValue!$H$8:$H$2000,0))),"")</f>
        <v/>
      </c>
      <c r="G438" s="210" t="str">
        <f t="shared" si="24"/>
        <v/>
      </c>
      <c r="H438" s="209" t="str">
        <f t="array" ref="H438">IFERROR(IF(D438="","",INDEX(ExcValue!$I$8:$I$2000, MATCH(D438&amp;24,ExcValue!$A$8:$A$2000&amp;ExcValue!$H$8:$H$2000,0))),"")</f>
        <v/>
      </c>
      <c r="I438" s="210" t="str">
        <f t="shared" si="25"/>
        <v/>
      </c>
      <c r="J438" s="209" t="str">
        <f t="array" ref="J438">IFERROR(IF(D438="","",INDEX(ExcValue!$I$8:$I$2000, MATCH(D438&amp;74,ExcValue!$A$8:$A$2000&amp;ExcValue!$H$8:$H$2000,0))),"")</f>
        <v/>
      </c>
      <c r="K438" s="210" t="str">
        <f t="shared" si="26"/>
        <v/>
      </c>
      <c r="L438" s="209" t="str">
        <f t="array" ref="L438">IFERROR(IF(D438="","",INDEX(ExcValue!$I$8:$I$2000, MATCH(D438&amp;54,ExcValue!$A$8:$A$2000&amp;ExcValue!$H$8:$H$2000,0))),"")</f>
        <v/>
      </c>
      <c r="M438" s="210" t="str">
        <f t="shared" si="27"/>
        <v/>
      </c>
      <c r="O438" s="207" t="str">
        <f>IF(ISNUMBER(PT_ExcValue!A438),PT_ExcValue!A438,"")</f>
        <v/>
      </c>
      <c r="P438" s="207" t="str">
        <f>IF(PT_ExcValue!C438=0,"",PT_ExcValue!B438/PT_ExcValue!C438)</f>
        <v/>
      </c>
      <c r="Q438" s="207" t="str">
        <f>IF(PT_ExcValue!E438=0,"",PT_ExcValue!D438/PT_ExcValue!E438)</f>
        <v/>
      </c>
      <c r="R438" s="207" t="str">
        <f>IF(PT_ExcValue!G438=0,"",PT_ExcValue!F438/PT_ExcValue!G438)</f>
        <v/>
      </c>
      <c r="S438" s="207" t="str">
        <f>IF(PT_ExcValue!I438=0,"",PT_ExcValue!H438/PT_ExcValue!I438)</f>
        <v/>
      </c>
    </row>
    <row r="439" spans="4:19" x14ac:dyDescent="0.25">
      <c r="D439" s="209" t="str">
        <f t="array" ref="D439">IFERROR(INDEX(ExcValue!$A$8:$A2437, MATCH(0,COUNTIF($D$1:D438,ExcValue!$A$8:$A2437), 0)),"")</f>
        <v/>
      </c>
      <c r="E439" s="207" t="str">
        <f>IFERROR(VLOOKUP(D439,ExcValue!A445:C2437,3,FALSE),"")</f>
        <v/>
      </c>
      <c r="F439" s="209" t="str">
        <f t="array" ref="F439">IFERROR(IF(D439="","",INDEX(ExcValue!$I$8:$I$2000, MATCH(D439&amp;23,ExcValue!$A$8:$A$2000&amp;ExcValue!$H$8:$H$2000,0))),"")</f>
        <v/>
      </c>
      <c r="G439" s="210" t="str">
        <f t="shared" si="24"/>
        <v/>
      </c>
      <c r="H439" s="209" t="str">
        <f t="array" ref="H439">IFERROR(IF(D439="","",INDEX(ExcValue!$I$8:$I$2000, MATCH(D439&amp;24,ExcValue!$A$8:$A$2000&amp;ExcValue!$H$8:$H$2000,0))),"")</f>
        <v/>
      </c>
      <c r="I439" s="210" t="str">
        <f t="shared" si="25"/>
        <v/>
      </c>
      <c r="J439" s="209" t="str">
        <f t="array" ref="J439">IFERROR(IF(D439="","",INDEX(ExcValue!$I$8:$I$2000, MATCH(D439&amp;74,ExcValue!$A$8:$A$2000&amp;ExcValue!$H$8:$H$2000,0))),"")</f>
        <v/>
      </c>
      <c r="K439" s="210" t="str">
        <f t="shared" si="26"/>
        <v/>
      </c>
      <c r="L439" s="209" t="str">
        <f t="array" ref="L439">IFERROR(IF(D439="","",INDEX(ExcValue!$I$8:$I$2000, MATCH(D439&amp;54,ExcValue!$A$8:$A$2000&amp;ExcValue!$H$8:$H$2000,0))),"")</f>
        <v/>
      </c>
      <c r="M439" s="210" t="str">
        <f t="shared" si="27"/>
        <v/>
      </c>
      <c r="O439" s="207" t="str">
        <f>IF(ISNUMBER(PT_ExcValue!A439),PT_ExcValue!A439,"")</f>
        <v/>
      </c>
      <c r="P439" s="207" t="str">
        <f>IF(PT_ExcValue!C439=0,"",PT_ExcValue!B439/PT_ExcValue!C439)</f>
        <v/>
      </c>
      <c r="Q439" s="207" t="str">
        <f>IF(PT_ExcValue!E439=0,"",PT_ExcValue!D439/PT_ExcValue!E439)</f>
        <v/>
      </c>
      <c r="R439" s="207" t="str">
        <f>IF(PT_ExcValue!G439=0,"",PT_ExcValue!F439/PT_ExcValue!G439)</f>
        <v/>
      </c>
      <c r="S439" s="207" t="str">
        <f>IF(PT_ExcValue!I439=0,"",PT_ExcValue!H439/PT_ExcValue!I439)</f>
        <v/>
      </c>
    </row>
    <row r="440" spans="4:19" x14ac:dyDescent="0.25">
      <c r="D440" s="209" t="str">
        <f t="array" ref="D440">IFERROR(INDEX(ExcValue!$A$8:$A2438, MATCH(0,COUNTIF($D$1:D439,ExcValue!$A$8:$A2438), 0)),"")</f>
        <v/>
      </c>
      <c r="E440" s="207" t="str">
        <f>IFERROR(VLOOKUP(D440,ExcValue!A446:C2438,3,FALSE),"")</f>
        <v/>
      </c>
      <c r="F440" s="209" t="str">
        <f t="array" ref="F440">IFERROR(IF(D440="","",INDEX(ExcValue!$I$8:$I$2000, MATCH(D440&amp;23,ExcValue!$A$8:$A$2000&amp;ExcValue!$H$8:$H$2000,0))),"")</f>
        <v/>
      </c>
      <c r="G440" s="210" t="str">
        <f t="shared" si="24"/>
        <v/>
      </c>
      <c r="H440" s="209" t="str">
        <f t="array" ref="H440">IFERROR(IF(D440="","",INDEX(ExcValue!$I$8:$I$2000, MATCH(D440&amp;24,ExcValue!$A$8:$A$2000&amp;ExcValue!$H$8:$H$2000,0))),"")</f>
        <v/>
      </c>
      <c r="I440" s="210" t="str">
        <f t="shared" si="25"/>
        <v/>
      </c>
      <c r="J440" s="209" t="str">
        <f t="array" ref="J440">IFERROR(IF(D440="","",INDEX(ExcValue!$I$8:$I$2000, MATCH(D440&amp;74,ExcValue!$A$8:$A$2000&amp;ExcValue!$H$8:$H$2000,0))),"")</f>
        <v/>
      </c>
      <c r="K440" s="210" t="str">
        <f t="shared" si="26"/>
        <v/>
      </c>
      <c r="L440" s="209" t="str">
        <f t="array" ref="L440">IFERROR(IF(D440="","",INDEX(ExcValue!$I$8:$I$2000, MATCH(D440&amp;54,ExcValue!$A$8:$A$2000&amp;ExcValue!$H$8:$H$2000,0))),"")</f>
        <v/>
      </c>
      <c r="M440" s="210" t="str">
        <f t="shared" si="27"/>
        <v/>
      </c>
      <c r="O440" s="207" t="str">
        <f>IF(ISNUMBER(PT_ExcValue!A440),PT_ExcValue!A440,"")</f>
        <v/>
      </c>
      <c r="P440" s="207" t="str">
        <f>IF(PT_ExcValue!C440=0,"",PT_ExcValue!B440/PT_ExcValue!C440)</f>
        <v/>
      </c>
      <c r="Q440" s="207" t="str">
        <f>IF(PT_ExcValue!E440=0,"",PT_ExcValue!D440/PT_ExcValue!E440)</f>
        <v/>
      </c>
      <c r="R440" s="207" t="str">
        <f>IF(PT_ExcValue!G440=0,"",PT_ExcValue!F440/PT_ExcValue!G440)</f>
        <v/>
      </c>
      <c r="S440" s="207" t="str">
        <f>IF(PT_ExcValue!I440=0,"",PT_ExcValue!H440/PT_ExcValue!I440)</f>
        <v/>
      </c>
    </row>
    <row r="441" spans="4:19" x14ac:dyDescent="0.25">
      <c r="D441" s="209" t="str">
        <f t="array" ref="D441">IFERROR(INDEX(ExcValue!$A$8:$A2439, MATCH(0,COUNTIF($D$1:D440,ExcValue!$A$8:$A2439), 0)),"")</f>
        <v/>
      </c>
      <c r="E441" s="207" t="str">
        <f>IFERROR(VLOOKUP(D441,ExcValue!A447:C2439,3,FALSE),"")</f>
        <v/>
      </c>
      <c r="F441" s="209" t="str">
        <f t="array" ref="F441">IFERROR(IF(D441="","",INDEX(ExcValue!$I$8:$I$2000, MATCH(D441&amp;23,ExcValue!$A$8:$A$2000&amp;ExcValue!$H$8:$H$2000,0))),"")</f>
        <v/>
      </c>
      <c r="G441" s="210" t="str">
        <f t="shared" si="24"/>
        <v/>
      </c>
      <c r="H441" s="209" t="str">
        <f t="array" ref="H441">IFERROR(IF(D441="","",INDEX(ExcValue!$I$8:$I$2000, MATCH(D441&amp;24,ExcValue!$A$8:$A$2000&amp;ExcValue!$H$8:$H$2000,0))),"")</f>
        <v/>
      </c>
      <c r="I441" s="210" t="str">
        <f t="shared" si="25"/>
        <v/>
      </c>
      <c r="J441" s="209" t="str">
        <f t="array" ref="J441">IFERROR(IF(D441="","",INDEX(ExcValue!$I$8:$I$2000, MATCH(D441&amp;74,ExcValue!$A$8:$A$2000&amp;ExcValue!$H$8:$H$2000,0))),"")</f>
        <v/>
      </c>
      <c r="K441" s="210" t="str">
        <f t="shared" si="26"/>
        <v/>
      </c>
      <c r="L441" s="209" t="str">
        <f t="array" ref="L441">IFERROR(IF(D441="","",INDEX(ExcValue!$I$8:$I$2000, MATCH(D441&amp;54,ExcValue!$A$8:$A$2000&amp;ExcValue!$H$8:$H$2000,0))),"")</f>
        <v/>
      </c>
      <c r="M441" s="210" t="str">
        <f t="shared" si="27"/>
        <v/>
      </c>
      <c r="O441" s="207" t="str">
        <f>IF(ISNUMBER(PT_ExcValue!A441),PT_ExcValue!A441,"")</f>
        <v/>
      </c>
      <c r="P441" s="207" t="str">
        <f>IF(PT_ExcValue!C441=0,"",PT_ExcValue!B441/PT_ExcValue!C441)</f>
        <v/>
      </c>
      <c r="Q441" s="207" t="str">
        <f>IF(PT_ExcValue!E441=0,"",PT_ExcValue!D441/PT_ExcValue!E441)</f>
        <v/>
      </c>
      <c r="R441" s="207" t="str">
        <f>IF(PT_ExcValue!G441=0,"",PT_ExcValue!F441/PT_ExcValue!G441)</f>
        <v/>
      </c>
      <c r="S441" s="207" t="str">
        <f>IF(PT_ExcValue!I441=0,"",PT_ExcValue!H441/PT_ExcValue!I441)</f>
        <v/>
      </c>
    </row>
    <row r="442" spans="4:19" x14ac:dyDescent="0.25">
      <c r="D442" s="209" t="str">
        <f t="array" ref="D442">IFERROR(INDEX(ExcValue!$A$8:$A2440, MATCH(0,COUNTIF($D$1:D441,ExcValue!$A$8:$A2440), 0)),"")</f>
        <v/>
      </c>
      <c r="E442" s="207" t="str">
        <f>IFERROR(VLOOKUP(D442,ExcValue!A448:C2440,3,FALSE),"")</f>
        <v/>
      </c>
      <c r="F442" s="209" t="str">
        <f t="array" ref="F442">IFERROR(IF(D442="","",INDEX(ExcValue!$I$8:$I$2000, MATCH(D442&amp;23,ExcValue!$A$8:$A$2000&amp;ExcValue!$H$8:$H$2000,0))),"")</f>
        <v/>
      </c>
      <c r="G442" s="210" t="str">
        <f t="shared" si="24"/>
        <v/>
      </c>
      <c r="H442" s="209" t="str">
        <f t="array" ref="H442">IFERROR(IF(D442="","",INDEX(ExcValue!$I$8:$I$2000, MATCH(D442&amp;24,ExcValue!$A$8:$A$2000&amp;ExcValue!$H$8:$H$2000,0))),"")</f>
        <v/>
      </c>
      <c r="I442" s="210" t="str">
        <f t="shared" si="25"/>
        <v/>
      </c>
      <c r="J442" s="209" t="str">
        <f t="array" ref="J442">IFERROR(IF(D442="","",INDEX(ExcValue!$I$8:$I$2000, MATCH(D442&amp;74,ExcValue!$A$8:$A$2000&amp;ExcValue!$H$8:$H$2000,0))),"")</f>
        <v/>
      </c>
      <c r="K442" s="210" t="str">
        <f t="shared" si="26"/>
        <v/>
      </c>
      <c r="L442" s="209" t="str">
        <f t="array" ref="L442">IFERROR(IF(D442="","",INDEX(ExcValue!$I$8:$I$2000, MATCH(D442&amp;54,ExcValue!$A$8:$A$2000&amp;ExcValue!$H$8:$H$2000,0))),"")</f>
        <v/>
      </c>
      <c r="M442" s="210" t="str">
        <f t="shared" si="27"/>
        <v/>
      </c>
      <c r="O442" s="207" t="str">
        <f>IF(ISNUMBER(PT_ExcValue!A442),PT_ExcValue!A442,"")</f>
        <v/>
      </c>
      <c r="P442" s="207" t="str">
        <f>IF(PT_ExcValue!C442=0,"",PT_ExcValue!B442/PT_ExcValue!C442)</f>
        <v/>
      </c>
      <c r="Q442" s="207" t="str">
        <f>IF(PT_ExcValue!E442=0,"",PT_ExcValue!D442/PT_ExcValue!E442)</f>
        <v/>
      </c>
      <c r="R442" s="207" t="str">
        <f>IF(PT_ExcValue!G442=0,"",PT_ExcValue!F442/PT_ExcValue!G442)</f>
        <v/>
      </c>
      <c r="S442" s="207" t="str">
        <f>IF(PT_ExcValue!I442=0,"",PT_ExcValue!H442/PT_ExcValue!I442)</f>
        <v/>
      </c>
    </row>
    <row r="443" spans="4:19" x14ac:dyDescent="0.25">
      <c r="D443" s="209" t="str">
        <f t="array" ref="D443">IFERROR(INDEX(ExcValue!$A$8:$A2441, MATCH(0,COUNTIF($D$1:D442,ExcValue!$A$8:$A2441), 0)),"")</f>
        <v/>
      </c>
      <c r="E443" s="207" t="str">
        <f>IFERROR(VLOOKUP(D443,ExcValue!A449:C2441,3,FALSE),"")</f>
        <v/>
      </c>
      <c r="F443" s="209" t="str">
        <f t="array" ref="F443">IFERROR(IF(D443="","",INDEX(ExcValue!$I$8:$I$2000, MATCH(D443&amp;23,ExcValue!$A$8:$A$2000&amp;ExcValue!$H$8:$H$2000,0))),"")</f>
        <v/>
      </c>
      <c r="G443" s="210" t="str">
        <f t="shared" si="24"/>
        <v/>
      </c>
      <c r="H443" s="209" t="str">
        <f t="array" ref="H443">IFERROR(IF(D443="","",INDEX(ExcValue!$I$8:$I$2000, MATCH(D443&amp;24,ExcValue!$A$8:$A$2000&amp;ExcValue!$H$8:$H$2000,0))),"")</f>
        <v/>
      </c>
      <c r="I443" s="210" t="str">
        <f t="shared" si="25"/>
        <v/>
      </c>
      <c r="J443" s="209" t="str">
        <f t="array" ref="J443">IFERROR(IF(D443="","",INDEX(ExcValue!$I$8:$I$2000, MATCH(D443&amp;74,ExcValue!$A$8:$A$2000&amp;ExcValue!$H$8:$H$2000,0))),"")</f>
        <v/>
      </c>
      <c r="K443" s="210" t="str">
        <f t="shared" si="26"/>
        <v/>
      </c>
      <c r="L443" s="209" t="str">
        <f t="array" ref="L443">IFERROR(IF(D443="","",INDEX(ExcValue!$I$8:$I$2000, MATCH(D443&amp;54,ExcValue!$A$8:$A$2000&amp;ExcValue!$H$8:$H$2000,0))),"")</f>
        <v/>
      </c>
      <c r="M443" s="210" t="str">
        <f t="shared" si="27"/>
        <v/>
      </c>
      <c r="O443" s="207" t="str">
        <f>IF(ISNUMBER(PT_ExcValue!A443),PT_ExcValue!A443,"")</f>
        <v/>
      </c>
      <c r="P443" s="207" t="str">
        <f>IF(PT_ExcValue!C443=0,"",PT_ExcValue!B443/PT_ExcValue!C443)</f>
        <v/>
      </c>
      <c r="Q443" s="207" t="str">
        <f>IF(PT_ExcValue!E443=0,"",PT_ExcValue!D443/PT_ExcValue!E443)</f>
        <v/>
      </c>
      <c r="R443" s="207" t="str">
        <f>IF(PT_ExcValue!G443=0,"",PT_ExcValue!F443/PT_ExcValue!G443)</f>
        <v/>
      </c>
      <c r="S443" s="207" t="str">
        <f>IF(PT_ExcValue!I443=0,"",PT_ExcValue!H443/PT_ExcValue!I443)</f>
        <v/>
      </c>
    </row>
    <row r="444" spans="4:19" x14ac:dyDescent="0.25">
      <c r="D444" s="209" t="str">
        <f t="array" ref="D444">IFERROR(INDEX(ExcValue!$A$8:$A2442, MATCH(0,COUNTIF($D$1:D443,ExcValue!$A$8:$A2442), 0)),"")</f>
        <v/>
      </c>
      <c r="E444" s="207" t="str">
        <f>IFERROR(VLOOKUP(D444,ExcValue!A450:C2442,3,FALSE),"")</f>
        <v/>
      </c>
      <c r="F444" s="209" t="str">
        <f t="array" ref="F444">IFERROR(IF(D444="","",INDEX(ExcValue!$I$8:$I$2000, MATCH(D444&amp;23,ExcValue!$A$8:$A$2000&amp;ExcValue!$H$8:$H$2000,0))),"")</f>
        <v/>
      </c>
      <c r="G444" s="210" t="str">
        <f t="shared" si="24"/>
        <v/>
      </c>
      <c r="H444" s="209" t="str">
        <f t="array" ref="H444">IFERROR(IF(D444="","",INDEX(ExcValue!$I$8:$I$2000, MATCH(D444&amp;24,ExcValue!$A$8:$A$2000&amp;ExcValue!$H$8:$H$2000,0))),"")</f>
        <v/>
      </c>
      <c r="I444" s="210" t="str">
        <f t="shared" si="25"/>
        <v/>
      </c>
      <c r="J444" s="209" t="str">
        <f t="array" ref="J444">IFERROR(IF(D444="","",INDEX(ExcValue!$I$8:$I$2000, MATCH(D444&amp;74,ExcValue!$A$8:$A$2000&amp;ExcValue!$H$8:$H$2000,0))),"")</f>
        <v/>
      </c>
      <c r="K444" s="210" t="str">
        <f t="shared" si="26"/>
        <v/>
      </c>
      <c r="L444" s="209" t="str">
        <f t="array" ref="L444">IFERROR(IF(D444="","",INDEX(ExcValue!$I$8:$I$2000, MATCH(D444&amp;54,ExcValue!$A$8:$A$2000&amp;ExcValue!$H$8:$H$2000,0))),"")</f>
        <v/>
      </c>
      <c r="M444" s="210" t="str">
        <f t="shared" si="27"/>
        <v/>
      </c>
      <c r="O444" s="207" t="str">
        <f>IF(ISNUMBER(PT_ExcValue!A444),PT_ExcValue!A444,"")</f>
        <v/>
      </c>
      <c r="P444" s="207" t="str">
        <f>IF(PT_ExcValue!C444=0,"",PT_ExcValue!B444/PT_ExcValue!C444)</f>
        <v/>
      </c>
      <c r="Q444" s="207" t="str">
        <f>IF(PT_ExcValue!E444=0,"",PT_ExcValue!D444/PT_ExcValue!E444)</f>
        <v/>
      </c>
      <c r="R444" s="207" t="str">
        <f>IF(PT_ExcValue!G444=0,"",PT_ExcValue!F444/PT_ExcValue!G444)</f>
        <v/>
      </c>
      <c r="S444" s="207" t="str">
        <f>IF(PT_ExcValue!I444=0,"",PT_ExcValue!H444/PT_ExcValue!I444)</f>
        <v/>
      </c>
    </row>
    <row r="445" spans="4:19" x14ac:dyDescent="0.25">
      <c r="D445" s="209" t="str">
        <f t="array" ref="D445">IFERROR(INDEX(ExcValue!$A$8:$A2443, MATCH(0,COUNTIF($D$1:D444,ExcValue!$A$8:$A2443), 0)),"")</f>
        <v/>
      </c>
      <c r="E445" s="207" t="str">
        <f>IFERROR(VLOOKUP(D445,ExcValue!A451:C2443,3,FALSE),"")</f>
        <v/>
      </c>
      <c r="F445" s="209" t="str">
        <f t="array" ref="F445">IFERROR(IF(D445="","",INDEX(ExcValue!$I$8:$I$2000, MATCH(D445&amp;23,ExcValue!$A$8:$A$2000&amp;ExcValue!$H$8:$H$2000,0))),"")</f>
        <v/>
      </c>
      <c r="G445" s="210" t="str">
        <f t="shared" si="24"/>
        <v/>
      </c>
      <c r="H445" s="209" t="str">
        <f t="array" ref="H445">IFERROR(IF(D445="","",INDEX(ExcValue!$I$8:$I$2000, MATCH(D445&amp;24,ExcValue!$A$8:$A$2000&amp;ExcValue!$H$8:$H$2000,0))),"")</f>
        <v/>
      </c>
      <c r="I445" s="210" t="str">
        <f t="shared" si="25"/>
        <v/>
      </c>
      <c r="J445" s="209" t="str">
        <f t="array" ref="J445">IFERROR(IF(D445="","",INDEX(ExcValue!$I$8:$I$2000, MATCH(D445&amp;74,ExcValue!$A$8:$A$2000&amp;ExcValue!$H$8:$H$2000,0))),"")</f>
        <v/>
      </c>
      <c r="K445" s="210" t="str">
        <f t="shared" si="26"/>
        <v/>
      </c>
      <c r="L445" s="209" t="str">
        <f t="array" ref="L445">IFERROR(IF(D445="","",INDEX(ExcValue!$I$8:$I$2000, MATCH(D445&amp;54,ExcValue!$A$8:$A$2000&amp;ExcValue!$H$8:$H$2000,0))),"")</f>
        <v/>
      </c>
      <c r="M445" s="210" t="str">
        <f t="shared" si="27"/>
        <v/>
      </c>
      <c r="O445" s="207" t="str">
        <f>IF(ISNUMBER(PT_ExcValue!A445),PT_ExcValue!A445,"")</f>
        <v/>
      </c>
      <c r="P445" s="207" t="str">
        <f>IF(PT_ExcValue!C445=0,"",PT_ExcValue!B445/PT_ExcValue!C445)</f>
        <v/>
      </c>
      <c r="Q445" s="207" t="str">
        <f>IF(PT_ExcValue!E445=0,"",PT_ExcValue!D445/PT_ExcValue!E445)</f>
        <v/>
      </c>
      <c r="R445" s="207" t="str">
        <f>IF(PT_ExcValue!G445=0,"",PT_ExcValue!F445/PT_ExcValue!G445)</f>
        <v/>
      </c>
      <c r="S445" s="207" t="str">
        <f>IF(PT_ExcValue!I445=0,"",PT_ExcValue!H445/PT_ExcValue!I445)</f>
        <v/>
      </c>
    </row>
    <row r="446" spans="4:19" x14ac:dyDescent="0.25">
      <c r="D446" s="209" t="str">
        <f t="array" ref="D446">IFERROR(INDEX(ExcValue!$A$8:$A2444, MATCH(0,COUNTIF($D$1:D445,ExcValue!$A$8:$A2444), 0)),"")</f>
        <v/>
      </c>
      <c r="E446" s="207" t="str">
        <f>IFERROR(VLOOKUP(D446,ExcValue!A452:C2444,3,FALSE),"")</f>
        <v/>
      </c>
      <c r="F446" s="209" t="str">
        <f t="array" ref="F446">IFERROR(IF(D446="","",INDEX(ExcValue!$I$8:$I$2000, MATCH(D446&amp;23,ExcValue!$A$8:$A$2000&amp;ExcValue!$H$8:$H$2000,0))),"")</f>
        <v/>
      </c>
      <c r="G446" s="210" t="str">
        <f t="shared" si="24"/>
        <v/>
      </c>
      <c r="H446" s="209" t="str">
        <f t="array" ref="H446">IFERROR(IF(D446="","",INDEX(ExcValue!$I$8:$I$2000, MATCH(D446&amp;24,ExcValue!$A$8:$A$2000&amp;ExcValue!$H$8:$H$2000,0))),"")</f>
        <v/>
      </c>
      <c r="I446" s="210" t="str">
        <f t="shared" si="25"/>
        <v/>
      </c>
      <c r="J446" s="209" t="str">
        <f t="array" ref="J446">IFERROR(IF(D446="","",INDEX(ExcValue!$I$8:$I$2000, MATCH(D446&amp;74,ExcValue!$A$8:$A$2000&amp;ExcValue!$H$8:$H$2000,0))),"")</f>
        <v/>
      </c>
      <c r="K446" s="210" t="str">
        <f t="shared" si="26"/>
        <v/>
      </c>
      <c r="L446" s="209" t="str">
        <f t="array" ref="L446">IFERROR(IF(D446="","",INDEX(ExcValue!$I$8:$I$2000, MATCH(D446&amp;54,ExcValue!$A$8:$A$2000&amp;ExcValue!$H$8:$H$2000,0))),"")</f>
        <v/>
      </c>
      <c r="M446" s="210" t="str">
        <f t="shared" si="27"/>
        <v/>
      </c>
      <c r="O446" s="207" t="str">
        <f>IF(ISNUMBER(PT_ExcValue!A446),PT_ExcValue!A446,"")</f>
        <v/>
      </c>
      <c r="P446" s="207" t="str">
        <f>IF(PT_ExcValue!C446=0,"",PT_ExcValue!B446/PT_ExcValue!C446)</f>
        <v/>
      </c>
      <c r="Q446" s="207" t="str">
        <f>IF(PT_ExcValue!E446=0,"",PT_ExcValue!D446/PT_ExcValue!E446)</f>
        <v/>
      </c>
      <c r="R446" s="207" t="str">
        <f>IF(PT_ExcValue!G446=0,"",PT_ExcValue!F446/PT_ExcValue!G446)</f>
        <v/>
      </c>
      <c r="S446" s="207" t="str">
        <f>IF(PT_ExcValue!I446=0,"",PT_ExcValue!H446/PT_ExcValue!I446)</f>
        <v/>
      </c>
    </row>
    <row r="447" spans="4:19" x14ac:dyDescent="0.25">
      <c r="D447" s="209" t="str">
        <f t="array" ref="D447">IFERROR(INDEX(ExcValue!$A$8:$A2445, MATCH(0,COUNTIF($D$1:D446,ExcValue!$A$8:$A2445), 0)),"")</f>
        <v/>
      </c>
      <c r="E447" s="207" t="str">
        <f>IFERROR(VLOOKUP(D447,ExcValue!A453:C2445,3,FALSE),"")</f>
        <v/>
      </c>
      <c r="F447" s="209" t="str">
        <f t="array" ref="F447">IFERROR(IF(D447="","",INDEX(ExcValue!$I$8:$I$2000, MATCH(D447&amp;23,ExcValue!$A$8:$A$2000&amp;ExcValue!$H$8:$H$2000,0))),"")</f>
        <v/>
      </c>
      <c r="G447" s="210" t="str">
        <f t="shared" si="24"/>
        <v/>
      </c>
      <c r="H447" s="209" t="str">
        <f t="array" ref="H447">IFERROR(IF(D447="","",INDEX(ExcValue!$I$8:$I$2000, MATCH(D447&amp;24,ExcValue!$A$8:$A$2000&amp;ExcValue!$H$8:$H$2000,0))),"")</f>
        <v/>
      </c>
      <c r="I447" s="210" t="str">
        <f t="shared" si="25"/>
        <v/>
      </c>
      <c r="J447" s="209" t="str">
        <f t="array" ref="J447">IFERROR(IF(D447="","",INDEX(ExcValue!$I$8:$I$2000, MATCH(D447&amp;74,ExcValue!$A$8:$A$2000&amp;ExcValue!$H$8:$H$2000,0))),"")</f>
        <v/>
      </c>
      <c r="K447" s="210" t="str">
        <f t="shared" si="26"/>
        <v/>
      </c>
      <c r="L447" s="209" t="str">
        <f t="array" ref="L447">IFERROR(IF(D447="","",INDEX(ExcValue!$I$8:$I$2000, MATCH(D447&amp;54,ExcValue!$A$8:$A$2000&amp;ExcValue!$H$8:$H$2000,0))),"")</f>
        <v/>
      </c>
      <c r="M447" s="210" t="str">
        <f t="shared" si="27"/>
        <v/>
      </c>
      <c r="O447" s="207" t="str">
        <f>IF(ISNUMBER(PT_ExcValue!A447),PT_ExcValue!A447,"")</f>
        <v/>
      </c>
      <c r="P447" s="207" t="str">
        <f>IF(PT_ExcValue!C447=0,"",PT_ExcValue!B447/PT_ExcValue!C447)</f>
        <v/>
      </c>
      <c r="Q447" s="207" t="str">
        <f>IF(PT_ExcValue!E447=0,"",PT_ExcValue!D447/PT_ExcValue!E447)</f>
        <v/>
      </c>
      <c r="R447" s="207" t="str">
        <f>IF(PT_ExcValue!G447=0,"",PT_ExcValue!F447/PT_ExcValue!G447)</f>
        <v/>
      </c>
      <c r="S447" s="207" t="str">
        <f>IF(PT_ExcValue!I447=0,"",PT_ExcValue!H447/PT_ExcValue!I447)</f>
        <v/>
      </c>
    </row>
    <row r="448" spans="4:19" x14ac:dyDescent="0.25">
      <c r="D448" s="209" t="str">
        <f t="array" ref="D448">IFERROR(INDEX(ExcValue!$A$8:$A2446, MATCH(0,COUNTIF($D$1:D447,ExcValue!$A$8:$A2446), 0)),"")</f>
        <v/>
      </c>
      <c r="E448" s="207" t="str">
        <f>IFERROR(VLOOKUP(D448,ExcValue!A454:C2446,3,FALSE),"")</f>
        <v/>
      </c>
      <c r="F448" s="209" t="str">
        <f t="array" ref="F448">IFERROR(IF(D448="","",INDEX(ExcValue!$I$8:$I$2000, MATCH(D448&amp;23,ExcValue!$A$8:$A$2000&amp;ExcValue!$H$8:$H$2000,0))),"")</f>
        <v/>
      </c>
      <c r="G448" s="210" t="str">
        <f t="shared" si="24"/>
        <v/>
      </c>
      <c r="H448" s="209" t="str">
        <f t="array" ref="H448">IFERROR(IF(D448="","",INDEX(ExcValue!$I$8:$I$2000, MATCH(D448&amp;24,ExcValue!$A$8:$A$2000&amp;ExcValue!$H$8:$H$2000,0))),"")</f>
        <v/>
      </c>
      <c r="I448" s="210" t="str">
        <f t="shared" si="25"/>
        <v/>
      </c>
      <c r="J448" s="209" t="str">
        <f t="array" ref="J448">IFERROR(IF(D448="","",INDEX(ExcValue!$I$8:$I$2000, MATCH(D448&amp;74,ExcValue!$A$8:$A$2000&amp;ExcValue!$H$8:$H$2000,0))),"")</f>
        <v/>
      </c>
      <c r="K448" s="210" t="str">
        <f t="shared" si="26"/>
        <v/>
      </c>
      <c r="L448" s="209" t="str">
        <f t="array" ref="L448">IFERROR(IF(D448="","",INDEX(ExcValue!$I$8:$I$2000, MATCH(D448&amp;54,ExcValue!$A$8:$A$2000&amp;ExcValue!$H$8:$H$2000,0))),"")</f>
        <v/>
      </c>
      <c r="M448" s="210" t="str">
        <f t="shared" si="27"/>
        <v/>
      </c>
      <c r="O448" s="207" t="str">
        <f>IF(ISNUMBER(PT_ExcValue!A448),PT_ExcValue!A448,"")</f>
        <v/>
      </c>
      <c r="P448" s="207" t="str">
        <f>IF(PT_ExcValue!C448=0,"",PT_ExcValue!B448/PT_ExcValue!C448)</f>
        <v/>
      </c>
      <c r="Q448" s="207" t="str">
        <f>IF(PT_ExcValue!E448=0,"",PT_ExcValue!D448/PT_ExcValue!E448)</f>
        <v/>
      </c>
      <c r="R448" s="207" t="str">
        <f>IF(PT_ExcValue!G448=0,"",PT_ExcValue!F448/PT_ExcValue!G448)</f>
        <v/>
      </c>
      <c r="S448" s="207" t="str">
        <f>IF(PT_ExcValue!I448=0,"",PT_ExcValue!H448/PT_ExcValue!I448)</f>
        <v/>
      </c>
    </row>
    <row r="449" spans="4:19" x14ac:dyDescent="0.25">
      <c r="D449" s="209" t="str">
        <f t="array" ref="D449">IFERROR(INDEX(ExcValue!$A$8:$A2447, MATCH(0,COUNTIF($D$1:D448,ExcValue!$A$8:$A2447), 0)),"")</f>
        <v/>
      </c>
      <c r="E449" s="207" t="str">
        <f>IFERROR(VLOOKUP(D449,ExcValue!A455:C2447,3,FALSE),"")</f>
        <v/>
      </c>
      <c r="F449" s="209" t="str">
        <f t="array" ref="F449">IFERROR(IF(D449="","",INDEX(ExcValue!$I$8:$I$2000, MATCH(D449&amp;23,ExcValue!$A$8:$A$2000&amp;ExcValue!$H$8:$H$2000,0))),"")</f>
        <v/>
      </c>
      <c r="G449" s="210" t="str">
        <f t="shared" si="24"/>
        <v/>
      </c>
      <c r="H449" s="209" t="str">
        <f t="array" ref="H449">IFERROR(IF(D449="","",INDEX(ExcValue!$I$8:$I$2000, MATCH(D449&amp;24,ExcValue!$A$8:$A$2000&amp;ExcValue!$H$8:$H$2000,0))),"")</f>
        <v/>
      </c>
      <c r="I449" s="210" t="str">
        <f t="shared" si="25"/>
        <v/>
      </c>
      <c r="J449" s="209" t="str">
        <f t="array" ref="J449">IFERROR(IF(D449="","",INDEX(ExcValue!$I$8:$I$2000, MATCH(D449&amp;74,ExcValue!$A$8:$A$2000&amp;ExcValue!$H$8:$H$2000,0))),"")</f>
        <v/>
      </c>
      <c r="K449" s="210" t="str">
        <f t="shared" si="26"/>
        <v/>
      </c>
      <c r="L449" s="209" t="str">
        <f t="array" ref="L449">IFERROR(IF(D449="","",INDEX(ExcValue!$I$8:$I$2000, MATCH(D449&amp;54,ExcValue!$A$8:$A$2000&amp;ExcValue!$H$8:$H$2000,0))),"")</f>
        <v/>
      </c>
      <c r="M449" s="210" t="str">
        <f t="shared" si="27"/>
        <v/>
      </c>
      <c r="O449" s="207" t="str">
        <f>IF(ISNUMBER(PT_ExcValue!A449),PT_ExcValue!A449,"")</f>
        <v/>
      </c>
      <c r="P449" s="207" t="str">
        <f>IF(PT_ExcValue!C449=0,"",PT_ExcValue!B449/PT_ExcValue!C449)</f>
        <v/>
      </c>
      <c r="Q449" s="207" t="str">
        <f>IF(PT_ExcValue!E449=0,"",PT_ExcValue!D449/PT_ExcValue!E449)</f>
        <v/>
      </c>
      <c r="R449" s="207" t="str">
        <f>IF(PT_ExcValue!G449=0,"",PT_ExcValue!F449/PT_ExcValue!G449)</f>
        <v/>
      </c>
      <c r="S449" s="207" t="str">
        <f>IF(PT_ExcValue!I449=0,"",PT_ExcValue!H449/PT_ExcValue!I449)</f>
        <v/>
      </c>
    </row>
    <row r="450" spans="4:19" x14ac:dyDescent="0.25">
      <c r="D450" s="209" t="str">
        <f t="array" ref="D450">IFERROR(INDEX(ExcValue!$A$8:$A2448, MATCH(0,COUNTIF($D$1:D449,ExcValue!$A$8:$A2448), 0)),"")</f>
        <v/>
      </c>
      <c r="E450" s="207" t="str">
        <f>IFERROR(VLOOKUP(D450,ExcValue!A456:C2448,3,FALSE),"")</f>
        <v/>
      </c>
      <c r="F450" s="209" t="str">
        <f t="array" ref="F450">IFERROR(IF(D450="","",INDEX(ExcValue!$I$8:$I$2000, MATCH(D450&amp;23,ExcValue!$A$8:$A$2000&amp;ExcValue!$H$8:$H$2000,0))),"")</f>
        <v/>
      </c>
      <c r="G450" s="210" t="str">
        <f t="shared" ref="G450:G513" si="28">IF(E450="","",IF(AND(F450&gt;0,F450&lt;&gt;""),1,0))</f>
        <v/>
      </c>
      <c r="H450" s="209" t="str">
        <f t="array" ref="H450">IFERROR(IF(D450="","",INDEX(ExcValue!$I$8:$I$2000, MATCH(D450&amp;24,ExcValue!$A$8:$A$2000&amp;ExcValue!$H$8:$H$2000,0))),"")</f>
        <v/>
      </c>
      <c r="I450" s="210" t="str">
        <f t="shared" ref="I450:I513" si="29">IF(E450="","",IF(AND(H450&gt;0,H450&lt;&gt;""),1,0))</f>
        <v/>
      </c>
      <c r="J450" s="209" t="str">
        <f t="array" ref="J450">IFERROR(IF(D450="","",INDEX(ExcValue!$I$8:$I$2000, MATCH(D450&amp;74,ExcValue!$A$8:$A$2000&amp;ExcValue!$H$8:$H$2000,0))),"")</f>
        <v/>
      </c>
      <c r="K450" s="210" t="str">
        <f t="shared" ref="K450:K513" si="30">IF(E450="","",IF(AND(J450&gt;0,J450&lt;&gt;""),1,0))</f>
        <v/>
      </c>
      <c r="L450" s="209" t="str">
        <f t="array" ref="L450">IFERROR(IF(D450="","",INDEX(ExcValue!$I$8:$I$2000, MATCH(D450&amp;54,ExcValue!$A$8:$A$2000&amp;ExcValue!$H$8:$H$2000,0))),"")</f>
        <v/>
      </c>
      <c r="M450" s="210" t="str">
        <f t="shared" ref="M450:M513" si="31">IF(E450="","",IF(AND(L450&gt;0,L450&lt;&gt;""),1,0))</f>
        <v/>
      </c>
      <c r="O450" s="207" t="str">
        <f>IF(ISNUMBER(PT_ExcValue!A450),PT_ExcValue!A450,"")</f>
        <v/>
      </c>
      <c r="P450" s="207" t="str">
        <f>IF(PT_ExcValue!C450=0,"",PT_ExcValue!B450/PT_ExcValue!C450)</f>
        <v/>
      </c>
      <c r="Q450" s="207" t="str">
        <f>IF(PT_ExcValue!E450=0,"",PT_ExcValue!D450/PT_ExcValue!E450)</f>
        <v/>
      </c>
      <c r="R450" s="207" t="str">
        <f>IF(PT_ExcValue!G450=0,"",PT_ExcValue!F450/PT_ExcValue!G450)</f>
        <v/>
      </c>
      <c r="S450" s="207" t="str">
        <f>IF(PT_ExcValue!I450=0,"",PT_ExcValue!H450/PT_ExcValue!I450)</f>
        <v/>
      </c>
    </row>
    <row r="451" spans="4:19" x14ac:dyDescent="0.25">
      <c r="D451" s="209" t="str">
        <f t="array" ref="D451">IFERROR(INDEX(ExcValue!$A$8:$A2449, MATCH(0,COUNTIF($D$1:D450,ExcValue!$A$8:$A2449), 0)),"")</f>
        <v/>
      </c>
      <c r="E451" s="207" t="str">
        <f>IFERROR(VLOOKUP(D451,ExcValue!A457:C2449,3,FALSE),"")</f>
        <v/>
      </c>
      <c r="F451" s="209" t="str">
        <f t="array" ref="F451">IFERROR(IF(D451="","",INDEX(ExcValue!$I$8:$I$2000, MATCH(D451&amp;23,ExcValue!$A$8:$A$2000&amp;ExcValue!$H$8:$H$2000,0))),"")</f>
        <v/>
      </c>
      <c r="G451" s="210" t="str">
        <f t="shared" si="28"/>
        <v/>
      </c>
      <c r="H451" s="209" t="str">
        <f t="array" ref="H451">IFERROR(IF(D451="","",INDEX(ExcValue!$I$8:$I$2000, MATCH(D451&amp;24,ExcValue!$A$8:$A$2000&amp;ExcValue!$H$8:$H$2000,0))),"")</f>
        <v/>
      </c>
      <c r="I451" s="210" t="str">
        <f t="shared" si="29"/>
        <v/>
      </c>
      <c r="J451" s="209" t="str">
        <f t="array" ref="J451">IFERROR(IF(D451="","",INDEX(ExcValue!$I$8:$I$2000, MATCH(D451&amp;74,ExcValue!$A$8:$A$2000&amp;ExcValue!$H$8:$H$2000,0))),"")</f>
        <v/>
      </c>
      <c r="K451" s="210" t="str">
        <f t="shared" si="30"/>
        <v/>
      </c>
      <c r="L451" s="209" t="str">
        <f t="array" ref="L451">IFERROR(IF(D451="","",INDEX(ExcValue!$I$8:$I$2000, MATCH(D451&amp;54,ExcValue!$A$8:$A$2000&amp;ExcValue!$H$8:$H$2000,0))),"")</f>
        <v/>
      </c>
      <c r="M451" s="210" t="str">
        <f t="shared" si="31"/>
        <v/>
      </c>
      <c r="O451" s="207" t="str">
        <f>IF(ISNUMBER(PT_ExcValue!A451),PT_ExcValue!A451,"")</f>
        <v/>
      </c>
      <c r="P451" s="207" t="str">
        <f>IF(PT_ExcValue!C451=0,"",PT_ExcValue!B451/PT_ExcValue!C451)</f>
        <v/>
      </c>
      <c r="Q451" s="207" t="str">
        <f>IF(PT_ExcValue!E451=0,"",PT_ExcValue!D451/PT_ExcValue!E451)</f>
        <v/>
      </c>
      <c r="R451" s="207" t="str">
        <f>IF(PT_ExcValue!G451=0,"",PT_ExcValue!F451/PT_ExcValue!G451)</f>
        <v/>
      </c>
      <c r="S451" s="207" t="str">
        <f>IF(PT_ExcValue!I451=0,"",PT_ExcValue!H451/PT_ExcValue!I451)</f>
        <v/>
      </c>
    </row>
    <row r="452" spans="4:19" x14ac:dyDescent="0.25">
      <c r="D452" s="209" t="str">
        <f t="array" ref="D452">IFERROR(INDEX(ExcValue!$A$8:$A2450, MATCH(0,COUNTIF($D$1:D451,ExcValue!$A$8:$A2450), 0)),"")</f>
        <v/>
      </c>
      <c r="E452" s="207" t="str">
        <f>IFERROR(VLOOKUP(D452,ExcValue!A458:C2450,3,FALSE),"")</f>
        <v/>
      </c>
      <c r="F452" s="209" t="str">
        <f t="array" ref="F452">IFERROR(IF(D452="","",INDEX(ExcValue!$I$8:$I$2000, MATCH(D452&amp;23,ExcValue!$A$8:$A$2000&amp;ExcValue!$H$8:$H$2000,0))),"")</f>
        <v/>
      </c>
      <c r="G452" s="210" t="str">
        <f t="shared" si="28"/>
        <v/>
      </c>
      <c r="H452" s="209" t="str">
        <f t="array" ref="H452">IFERROR(IF(D452="","",INDEX(ExcValue!$I$8:$I$2000, MATCH(D452&amp;24,ExcValue!$A$8:$A$2000&amp;ExcValue!$H$8:$H$2000,0))),"")</f>
        <v/>
      </c>
      <c r="I452" s="210" t="str">
        <f t="shared" si="29"/>
        <v/>
      </c>
      <c r="J452" s="209" t="str">
        <f t="array" ref="J452">IFERROR(IF(D452="","",INDEX(ExcValue!$I$8:$I$2000, MATCH(D452&amp;74,ExcValue!$A$8:$A$2000&amp;ExcValue!$H$8:$H$2000,0))),"")</f>
        <v/>
      </c>
      <c r="K452" s="210" t="str">
        <f t="shared" si="30"/>
        <v/>
      </c>
      <c r="L452" s="209" t="str">
        <f t="array" ref="L452">IFERROR(IF(D452="","",INDEX(ExcValue!$I$8:$I$2000, MATCH(D452&amp;54,ExcValue!$A$8:$A$2000&amp;ExcValue!$H$8:$H$2000,0))),"")</f>
        <v/>
      </c>
      <c r="M452" s="210" t="str">
        <f t="shared" si="31"/>
        <v/>
      </c>
      <c r="O452" s="207" t="str">
        <f>IF(ISNUMBER(PT_ExcValue!A452),PT_ExcValue!A452,"")</f>
        <v/>
      </c>
      <c r="P452" s="207" t="str">
        <f>IF(PT_ExcValue!C452=0,"",PT_ExcValue!B452/PT_ExcValue!C452)</f>
        <v/>
      </c>
      <c r="Q452" s="207" t="str">
        <f>IF(PT_ExcValue!E452=0,"",PT_ExcValue!D452/PT_ExcValue!E452)</f>
        <v/>
      </c>
      <c r="R452" s="207" t="str">
        <f>IF(PT_ExcValue!G452=0,"",PT_ExcValue!F452/PT_ExcValue!G452)</f>
        <v/>
      </c>
      <c r="S452" s="207" t="str">
        <f>IF(PT_ExcValue!I452=0,"",PT_ExcValue!H452/PT_ExcValue!I452)</f>
        <v/>
      </c>
    </row>
    <row r="453" spans="4:19" x14ac:dyDescent="0.25">
      <c r="D453" s="209" t="str">
        <f t="array" ref="D453">IFERROR(INDEX(ExcValue!$A$8:$A2451, MATCH(0,COUNTIF($D$1:D452,ExcValue!$A$8:$A2451), 0)),"")</f>
        <v/>
      </c>
      <c r="E453" s="207" t="str">
        <f>IFERROR(VLOOKUP(D453,ExcValue!A459:C2451,3,FALSE),"")</f>
        <v/>
      </c>
      <c r="F453" s="209" t="str">
        <f t="array" ref="F453">IFERROR(IF(D453="","",INDEX(ExcValue!$I$8:$I$2000, MATCH(D453&amp;23,ExcValue!$A$8:$A$2000&amp;ExcValue!$H$8:$H$2000,0))),"")</f>
        <v/>
      </c>
      <c r="G453" s="210" t="str">
        <f t="shared" si="28"/>
        <v/>
      </c>
      <c r="H453" s="209" t="str">
        <f t="array" ref="H453">IFERROR(IF(D453="","",INDEX(ExcValue!$I$8:$I$2000, MATCH(D453&amp;24,ExcValue!$A$8:$A$2000&amp;ExcValue!$H$8:$H$2000,0))),"")</f>
        <v/>
      </c>
      <c r="I453" s="210" t="str">
        <f t="shared" si="29"/>
        <v/>
      </c>
      <c r="J453" s="209" t="str">
        <f t="array" ref="J453">IFERROR(IF(D453="","",INDEX(ExcValue!$I$8:$I$2000, MATCH(D453&amp;74,ExcValue!$A$8:$A$2000&amp;ExcValue!$H$8:$H$2000,0))),"")</f>
        <v/>
      </c>
      <c r="K453" s="210" t="str">
        <f t="shared" si="30"/>
        <v/>
      </c>
      <c r="L453" s="209" t="str">
        <f t="array" ref="L453">IFERROR(IF(D453="","",INDEX(ExcValue!$I$8:$I$2000, MATCH(D453&amp;54,ExcValue!$A$8:$A$2000&amp;ExcValue!$H$8:$H$2000,0))),"")</f>
        <v/>
      </c>
      <c r="M453" s="210" t="str">
        <f t="shared" si="31"/>
        <v/>
      </c>
      <c r="O453" s="207" t="str">
        <f>IF(ISNUMBER(PT_ExcValue!A453),PT_ExcValue!A453,"")</f>
        <v/>
      </c>
      <c r="P453" s="207" t="str">
        <f>IF(PT_ExcValue!C453=0,"",PT_ExcValue!B453/PT_ExcValue!C453)</f>
        <v/>
      </c>
      <c r="Q453" s="207" t="str">
        <f>IF(PT_ExcValue!E453=0,"",PT_ExcValue!D453/PT_ExcValue!E453)</f>
        <v/>
      </c>
      <c r="R453" s="207" t="str">
        <f>IF(PT_ExcValue!G453=0,"",PT_ExcValue!F453/PT_ExcValue!G453)</f>
        <v/>
      </c>
      <c r="S453" s="207" t="str">
        <f>IF(PT_ExcValue!I453=0,"",PT_ExcValue!H453/PT_ExcValue!I453)</f>
        <v/>
      </c>
    </row>
    <row r="454" spans="4:19" x14ac:dyDescent="0.25">
      <c r="D454" s="209" t="str">
        <f t="array" ref="D454">IFERROR(INDEX(ExcValue!$A$8:$A2452, MATCH(0,COUNTIF($D$1:D453,ExcValue!$A$8:$A2452), 0)),"")</f>
        <v/>
      </c>
      <c r="E454" s="207" t="str">
        <f>IFERROR(VLOOKUP(D454,ExcValue!A460:C2452,3,FALSE),"")</f>
        <v/>
      </c>
      <c r="F454" s="209" t="str">
        <f t="array" ref="F454">IFERROR(IF(D454="","",INDEX(ExcValue!$I$8:$I$2000, MATCH(D454&amp;23,ExcValue!$A$8:$A$2000&amp;ExcValue!$H$8:$H$2000,0))),"")</f>
        <v/>
      </c>
      <c r="G454" s="210" t="str">
        <f t="shared" si="28"/>
        <v/>
      </c>
      <c r="H454" s="209" t="str">
        <f t="array" ref="H454">IFERROR(IF(D454="","",INDEX(ExcValue!$I$8:$I$2000, MATCH(D454&amp;24,ExcValue!$A$8:$A$2000&amp;ExcValue!$H$8:$H$2000,0))),"")</f>
        <v/>
      </c>
      <c r="I454" s="210" t="str">
        <f t="shared" si="29"/>
        <v/>
      </c>
      <c r="J454" s="209" t="str">
        <f t="array" ref="J454">IFERROR(IF(D454="","",INDEX(ExcValue!$I$8:$I$2000, MATCH(D454&amp;74,ExcValue!$A$8:$A$2000&amp;ExcValue!$H$8:$H$2000,0))),"")</f>
        <v/>
      </c>
      <c r="K454" s="210" t="str">
        <f t="shared" si="30"/>
        <v/>
      </c>
      <c r="L454" s="209" t="str">
        <f t="array" ref="L454">IFERROR(IF(D454="","",INDEX(ExcValue!$I$8:$I$2000, MATCH(D454&amp;54,ExcValue!$A$8:$A$2000&amp;ExcValue!$H$8:$H$2000,0))),"")</f>
        <v/>
      </c>
      <c r="M454" s="210" t="str">
        <f t="shared" si="31"/>
        <v/>
      </c>
      <c r="O454" s="207" t="str">
        <f>IF(ISNUMBER(PT_ExcValue!A454),PT_ExcValue!A454,"")</f>
        <v/>
      </c>
      <c r="P454" s="207" t="str">
        <f>IF(PT_ExcValue!C454=0,"",PT_ExcValue!B454/PT_ExcValue!C454)</f>
        <v/>
      </c>
      <c r="Q454" s="207" t="str">
        <f>IF(PT_ExcValue!E454=0,"",PT_ExcValue!D454/PT_ExcValue!E454)</f>
        <v/>
      </c>
      <c r="R454" s="207" t="str">
        <f>IF(PT_ExcValue!G454=0,"",PT_ExcValue!F454/PT_ExcValue!G454)</f>
        <v/>
      </c>
      <c r="S454" s="207" t="str">
        <f>IF(PT_ExcValue!I454=0,"",PT_ExcValue!H454/PT_ExcValue!I454)</f>
        <v/>
      </c>
    </row>
    <row r="455" spans="4:19" x14ac:dyDescent="0.25">
      <c r="D455" s="209" t="str">
        <f t="array" ref="D455">IFERROR(INDEX(ExcValue!$A$8:$A2453, MATCH(0,COUNTIF($D$1:D454,ExcValue!$A$8:$A2453), 0)),"")</f>
        <v/>
      </c>
      <c r="E455" s="207" t="str">
        <f>IFERROR(VLOOKUP(D455,ExcValue!A461:C2453,3,FALSE),"")</f>
        <v/>
      </c>
      <c r="F455" s="209" t="str">
        <f t="array" ref="F455">IFERROR(IF(D455="","",INDEX(ExcValue!$I$8:$I$2000, MATCH(D455&amp;23,ExcValue!$A$8:$A$2000&amp;ExcValue!$H$8:$H$2000,0))),"")</f>
        <v/>
      </c>
      <c r="G455" s="210" t="str">
        <f t="shared" si="28"/>
        <v/>
      </c>
      <c r="H455" s="209" t="str">
        <f t="array" ref="H455">IFERROR(IF(D455="","",INDEX(ExcValue!$I$8:$I$2000, MATCH(D455&amp;24,ExcValue!$A$8:$A$2000&amp;ExcValue!$H$8:$H$2000,0))),"")</f>
        <v/>
      </c>
      <c r="I455" s="210" t="str">
        <f t="shared" si="29"/>
        <v/>
      </c>
      <c r="J455" s="209" t="str">
        <f t="array" ref="J455">IFERROR(IF(D455="","",INDEX(ExcValue!$I$8:$I$2000, MATCH(D455&amp;74,ExcValue!$A$8:$A$2000&amp;ExcValue!$H$8:$H$2000,0))),"")</f>
        <v/>
      </c>
      <c r="K455" s="210" t="str">
        <f t="shared" si="30"/>
        <v/>
      </c>
      <c r="L455" s="209" t="str">
        <f t="array" ref="L455">IFERROR(IF(D455="","",INDEX(ExcValue!$I$8:$I$2000, MATCH(D455&amp;54,ExcValue!$A$8:$A$2000&amp;ExcValue!$H$8:$H$2000,0))),"")</f>
        <v/>
      </c>
      <c r="M455" s="210" t="str">
        <f t="shared" si="31"/>
        <v/>
      </c>
      <c r="O455" s="207" t="str">
        <f>IF(ISNUMBER(PT_ExcValue!A455),PT_ExcValue!A455,"")</f>
        <v/>
      </c>
      <c r="P455" s="207" t="str">
        <f>IF(PT_ExcValue!C455=0,"",PT_ExcValue!B455/PT_ExcValue!C455)</f>
        <v/>
      </c>
      <c r="Q455" s="207" t="str">
        <f>IF(PT_ExcValue!E455=0,"",PT_ExcValue!D455/PT_ExcValue!E455)</f>
        <v/>
      </c>
      <c r="R455" s="207" t="str">
        <f>IF(PT_ExcValue!G455=0,"",PT_ExcValue!F455/PT_ExcValue!G455)</f>
        <v/>
      </c>
      <c r="S455" s="207" t="str">
        <f>IF(PT_ExcValue!I455=0,"",PT_ExcValue!H455/PT_ExcValue!I455)</f>
        <v/>
      </c>
    </row>
    <row r="456" spans="4:19" x14ac:dyDescent="0.25">
      <c r="D456" s="209" t="str">
        <f t="array" ref="D456">IFERROR(INDEX(ExcValue!$A$8:$A2454, MATCH(0,COUNTIF($D$1:D455,ExcValue!$A$8:$A2454), 0)),"")</f>
        <v/>
      </c>
      <c r="E456" s="207" t="str">
        <f>IFERROR(VLOOKUP(D456,ExcValue!A462:C2454,3,FALSE),"")</f>
        <v/>
      </c>
      <c r="F456" s="209" t="str">
        <f t="array" ref="F456">IFERROR(IF(D456="","",INDEX(ExcValue!$I$8:$I$2000, MATCH(D456&amp;23,ExcValue!$A$8:$A$2000&amp;ExcValue!$H$8:$H$2000,0))),"")</f>
        <v/>
      </c>
      <c r="G456" s="210" t="str">
        <f t="shared" si="28"/>
        <v/>
      </c>
      <c r="H456" s="209" t="str">
        <f t="array" ref="H456">IFERROR(IF(D456="","",INDEX(ExcValue!$I$8:$I$2000, MATCH(D456&amp;24,ExcValue!$A$8:$A$2000&amp;ExcValue!$H$8:$H$2000,0))),"")</f>
        <v/>
      </c>
      <c r="I456" s="210" t="str">
        <f t="shared" si="29"/>
        <v/>
      </c>
      <c r="J456" s="209" t="str">
        <f t="array" ref="J456">IFERROR(IF(D456="","",INDEX(ExcValue!$I$8:$I$2000, MATCH(D456&amp;74,ExcValue!$A$8:$A$2000&amp;ExcValue!$H$8:$H$2000,0))),"")</f>
        <v/>
      </c>
      <c r="K456" s="210" t="str">
        <f t="shared" si="30"/>
        <v/>
      </c>
      <c r="L456" s="209" t="str">
        <f t="array" ref="L456">IFERROR(IF(D456="","",INDEX(ExcValue!$I$8:$I$2000, MATCH(D456&amp;54,ExcValue!$A$8:$A$2000&amp;ExcValue!$H$8:$H$2000,0))),"")</f>
        <v/>
      </c>
      <c r="M456" s="210" t="str">
        <f t="shared" si="31"/>
        <v/>
      </c>
      <c r="O456" s="207" t="str">
        <f>IF(ISNUMBER(PT_ExcValue!A456),PT_ExcValue!A456,"")</f>
        <v/>
      </c>
      <c r="P456" s="207" t="str">
        <f>IF(PT_ExcValue!C456=0,"",PT_ExcValue!B456/PT_ExcValue!C456)</f>
        <v/>
      </c>
      <c r="Q456" s="207" t="str">
        <f>IF(PT_ExcValue!E456=0,"",PT_ExcValue!D456/PT_ExcValue!E456)</f>
        <v/>
      </c>
      <c r="R456" s="207" t="str">
        <f>IF(PT_ExcValue!G456=0,"",PT_ExcValue!F456/PT_ExcValue!G456)</f>
        <v/>
      </c>
      <c r="S456" s="207" t="str">
        <f>IF(PT_ExcValue!I456=0,"",PT_ExcValue!H456/PT_ExcValue!I456)</f>
        <v/>
      </c>
    </row>
    <row r="457" spans="4:19" x14ac:dyDescent="0.25">
      <c r="D457" s="209" t="str">
        <f t="array" ref="D457">IFERROR(INDEX(ExcValue!$A$8:$A2455, MATCH(0,COUNTIF($D$1:D456,ExcValue!$A$8:$A2455), 0)),"")</f>
        <v/>
      </c>
      <c r="E457" s="207" t="str">
        <f>IFERROR(VLOOKUP(D457,ExcValue!A463:C2455,3,FALSE),"")</f>
        <v/>
      </c>
      <c r="F457" s="209" t="str">
        <f t="array" ref="F457">IFERROR(IF(D457="","",INDEX(ExcValue!$I$8:$I$2000, MATCH(D457&amp;23,ExcValue!$A$8:$A$2000&amp;ExcValue!$H$8:$H$2000,0))),"")</f>
        <v/>
      </c>
      <c r="G457" s="210" t="str">
        <f t="shared" si="28"/>
        <v/>
      </c>
      <c r="H457" s="209" t="str">
        <f t="array" ref="H457">IFERROR(IF(D457="","",INDEX(ExcValue!$I$8:$I$2000, MATCH(D457&amp;24,ExcValue!$A$8:$A$2000&amp;ExcValue!$H$8:$H$2000,0))),"")</f>
        <v/>
      </c>
      <c r="I457" s="210" t="str">
        <f t="shared" si="29"/>
        <v/>
      </c>
      <c r="J457" s="209" t="str">
        <f t="array" ref="J457">IFERROR(IF(D457="","",INDEX(ExcValue!$I$8:$I$2000, MATCH(D457&amp;74,ExcValue!$A$8:$A$2000&amp;ExcValue!$H$8:$H$2000,0))),"")</f>
        <v/>
      </c>
      <c r="K457" s="210" t="str">
        <f t="shared" si="30"/>
        <v/>
      </c>
      <c r="L457" s="209" t="str">
        <f t="array" ref="L457">IFERROR(IF(D457="","",INDEX(ExcValue!$I$8:$I$2000, MATCH(D457&amp;54,ExcValue!$A$8:$A$2000&amp;ExcValue!$H$8:$H$2000,0))),"")</f>
        <v/>
      </c>
      <c r="M457" s="210" t="str">
        <f t="shared" si="31"/>
        <v/>
      </c>
      <c r="O457" s="207" t="str">
        <f>IF(ISNUMBER(PT_ExcValue!A457),PT_ExcValue!A457,"")</f>
        <v/>
      </c>
      <c r="P457" s="207" t="str">
        <f>IF(PT_ExcValue!C457=0,"",PT_ExcValue!B457/PT_ExcValue!C457)</f>
        <v/>
      </c>
      <c r="Q457" s="207" t="str">
        <f>IF(PT_ExcValue!E457=0,"",PT_ExcValue!D457/PT_ExcValue!E457)</f>
        <v/>
      </c>
      <c r="R457" s="207" t="str">
        <f>IF(PT_ExcValue!G457=0,"",PT_ExcValue!F457/PT_ExcValue!G457)</f>
        <v/>
      </c>
      <c r="S457" s="207" t="str">
        <f>IF(PT_ExcValue!I457=0,"",PT_ExcValue!H457/PT_ExcValue!I457)</f>
        <v/>
      </c>
    </row>
    <row r="458" spans="4:19" x14ac:dyDescent="0.25">
      <c r="D458" s="209" t="str">
        <f t="array" ref="D458">IFERROR(INDEX(ExcValue!$A$8:$A2456, MATCH(0,COUNTIF($D$1:D457,ExcValue!$A$8:$A2456), 0)),"")</f>
        <v/>
      </c>
      <c r="E458" s="207" t="str">
        <f>IFERROR(VLOOKUP(D458,ExcValue!A464:C2456,3,FALSE),"")</f>
        <v/>
      </c>
      <c r="F458" s="209" t="str">
        <f t="array" ref="F458">IFERROR(IF(D458="","",INDEX(ExcValue!$I$8:$I$2000, MATCH(D458&amp;23,ExcValue!$A$8:$A$2000&amp;ExcValue!$H$8:$H$2000,0))),"")</f>
        <v/>
      </c>
      <c r="G458" s="210" t="str">
        <f t="shared" si="28"/>
        <v/>
      </c>
      <c r="H458" s="209" t="str">
        <f t="array" ref="H458">IFERROR(IF(D458="","",INDEX(ExcValue!$I$8:$I$2000, MATCH(D458&amp;24,ExcValue!$A$8:$A$2000&amp;ExcValue!$H$8:$H$2000,0))),"")</f>
        <v/>
      </c>
      <c r="I458" s="210" t="str">
        <f t="shared" si="29"/>
        <v/>
      </c>
      <c r="J458" s="209" t="str">
        <f t="array" ref="J458">IFERROR(IF(D458="","",INDEX(ExcValue!$I$8:$I$2000, MATCH(D458&amp;74,ExcValue!$A$8:$A$2000&amp;ExcValue!$H$8:$H$2000,0))),"")</f>
        <v/>
      </c>
      <c r="K458" s="210" t="str">
        <f t="shared" si="30"/>
        <v/>
      </c>
      <c r="L458" s="209" t="str">
        <f t="array" ref="L458">IFERROR(IF(D458="","",INDEX(ExcValue!$I$8:$I$2000, MATCH(D458&amp;54,ExcValue!$A$8:$A$2000&amp;ExcValue!$H$8:$H$2000,0))),"")</f>
        <v/>
      </c>
      <c r="M458" s="210" t="str">
        <f t="shared" si="31"/>
        <v/>
      </c>
      <c r="O458" s="207" t="str">
        <f>IF(ISNUMBER(PT_ExcValue!A458),PT_ExcValue!A458,"")</f>
        <v/>
      </c>
      <c r="P458" s="207" t="str">
        <f>IF(PT_ExcValue!C458=0,"",PT_ExcValue!B458/PT_ExcValue!C458)</f>
        <v/>
      </c>
      <c r="Q458" s="207" t="str">
        <f>IF(PT_ExcValue!E458=0,"",PT_ExcValue!D458/PT_ExcValue!E458)</f>
        <v/>
      </c>
      <c r="R458" s="207" t="str">
        <f>IF(PT_ExcValue!G458=0,"",PT_ExcValue!F458/PT_ExcValue!G458)</f>
        <v/>
      </c>
      <c r="S458" s="207" t="str">
        <f>IF(PT_ExcValue!I458=0,"",PT_ExcValue!H458/PT_ExcValue!I458)</f>
        <v/>
      </c>
    </row>
    <row r="459" spans="4:19" x14ac:dyDescent="0.25">
      <c r="D459" s="209" t="str">
        <f t="array" ref="D459">IFERROR(INDEX(ExcValue!$A$8:$A2457, MATCH(0,COUNTIF($D$1:D458,ExcValue!$A$8:$A2457), 0)),"")</f>
        <v/>
      </c>
      <c r="E459" s="207" t="str">
        <f>IFERROR(VLOOKUP(D459,ExcValue!A465:C2457,3,FALSE),"")</f>
        <v/>
      </c>
      <c r="F459" s="209" t="str">
        <f t="array" ref="F459">IFERROR(IF(D459="","",INDEX(ExcValue!$I$8:$I$2000, MATCH(D459&amp;23,ExcValue!$A$8:$A$2000&amp;ExcValue!$H$8:$H$2000,0))),"")</f>
        <v/>
      </c>
      <c r="G459" s="210" t="str">
        <f t="shared" si="28"/>
        <v/>
      </c>
      <c r="H459" s="209" t="str">
        <f t="array" ref="H459">IFERROR(IF(D459="","",INDEX(ExcValue!$I$8:$I$2000, MATCH(D459&amp;24,ExcValue!$A$8:$A$2000&amp;ExcValue!$H$8:$H$2000,0))),"")</f>
        <v/>
      </c>
      <c r="I459" s="210" t="str">
        <f t="shared" si="29"/>
        <v/>
      </c>
      <c r="J459" s="209" t="str">
        <f t="array" ref="J459">IFERROR(IF(D459="","",INDEX(ExcValue!$I$8:$I$2000, MATCH(D459&amp;74,ExcValue!$A$8:$A$2000&amp;ExcValue!$H$8:$H$2000,0))),"")</f>
        <v/>
      </c>
      <c r="K459" s="210" t="str">
        <f t="shared" si="30"/>
        <v/>
      </c>
      <c r="L459" s="209" t="str">
        <f t="array" ref="L459">IFERROR(IF(D459="","",INDEX(ExcValue!$I$8:$I$2000, MATCH(D459&amp;54,ExcValue!$A$8:$A$2000&amp;ExcValue!$H$8:$H$2000,0))),"")</f>
        <v/>
      </c>
      <c r="M459" s="210" t="str">
        <f t="shared" si="31"/>
        <v/>
      </c>
      <c r="O459" s="207" t="str">
        <f>IF(ISNUMBER(PT_ExcValue!A459),PT_ExcValue!A459,"")</f>
        <v/>
      </c>
      <c r="P459" s="207" t="str">
        <f>IF(PT_ExcValue!C459=0,"",PT_ExcValue!B459/PT_ExcValue!C459)</f>
        <v/>
      </c>
      <c r="Q459" s="207" t="str">
        <f>IF(PT_ExcValue!E459=0,"",PT_ExcValue!D459/PT_ExcValue!E459)</f>
        <v/>
      </c>
      <c r="R459" s="207" t="str">
        <f>IF(PT_ExcValue!G459=0,"",PT_ExcValue!F459/PT_ExcValue!G459)</f>
        <v/>
      </c>
      <c r="S459" s="207" t="str">
        <f>IF(PT_ExcValue!I459=0,"",PT_ExcValue!H459/PT_ExcValue!I459)</f>
        <v/>
      </c>
    </row>
    <row r="460" spans="4:19" x14ac:dyDescent="0.25">
      <c r="D460" s="209" t="str">
        <f t="array" ref="D460">IFERROR(INDEX(ExcValue!$A$8:$A2458, MATCH(0,COUNTIF($D$1:D459,ExcValue!$A$8:$A2458), 0)),"")</f>
        <v/>
      </c>
      <c r="E460" s="207" t="str">
        <f>IFERROR(VLOOKUP(D460,ExcValue!A466:C2458,3,FALSE),"")</f>
        <v/>
      </c>
      <c r="F460" s="209" t="str">
        <f t="array" ref="F460">IFERROR(IF(D460="","",INDEX(ExcValue!$I$8:$I$2000, MATCH(D460&amp;23,ExcValue!$A$8:$A$2000&amp;ExcValue!$H$8:$H$2000,0))),"")</f>
        <v/>
      </c>
      <c r="G460" s="210" t="str">
        <f t="shared" si="28"/>
        <v/>
      </c>
      <c r="H460" s="209" t="str">
        <f t="array" ref="H460">IFERROR(IF(D460="","",INDEX(ExcValue!$I$8:$I$2000, MATCH(D460&amp;24,ExcValue!$A$8:$A$2000&amp;ExcValue!$H$8:$H$2000,0))),"")</f>
        <v/>
      </c>
      <c r="I460" s="210" t="str">
        <f t="shared" si="29"/>
        <v/>
      </c>
      <c r="J460" s="209" t="str">
        <f t="array" ref="J460">IFERROR(IF(D460="","",INDEX(ExcValue!$I$8:$I$2000, MATCH(D460&amp;74,ExcValue!$A$8:$A$2000&amp;ExcValue!$H$8:$H$2000,0))),"")</f>
        <v/>
      </c>
      <c r="K460" s="210" t="str">
        <f t="shared" si="30"/>
        <v/>
      </c>
      <c r="L460" s="209" t="str">
        <f t="array" ref="L460">IFERROR(IF(D460="","",INDEX(ExcValue!$I$8:$I$2000, MATCH(D460&amp;54,ExcValue!$A$8:$A$2000&amp;ExcValue!$H$8:$H$2000,0))),"")</f>
        <v/>
      </c>
      <c r="M460" s="210" t="str">
        <f t="shared" si="31"/>
        <v/>
      </c>
      <c r="O460" s="207" t="str">
        <f>IF(ISNUMBER(PT_ExcValue!A460),PT_ExcValue!A460,"")</f>
        <v/>
      </c>
      <c r="P460" s="207" t="str">
        <f>IF(PT_ExcValue!C460=0,"",PT_ExcValue!B460/PT_ExcValue!C460)</f>
        <v/>
      </c>
      <c r="Q460" s="207" t="str">
        <f>IF(PT_ExcValue!E460=0,"",PT_ExcValue!D460/PT_ExcValue!E460)</f>
        <v/>
      </c>
      <c r="R460" s="207" t="str">
        <f>IF(PT_ExcValue!G460=0,"",PT_ExcValue!F460/PT_ExcValue!G460)</f>
        <v/>
      </c>
      <c r="S460" s="207" t="str">
        <f>IF(PT_ExcValue!I460=0,"",PT_ExcValue!H460/PT_ExcValue!I460)</f>
        <v/>
      </c>
    </row>
    <row r="461" spans="4:19" x14ac:dyDescent="0.25">
      <c r="D461" s="209" t="str">
        <f t="array" ref="D461">IFERROR(INDEX(ExcValue!$A$8:$A2459, MATCH(0,COUNTIF($D$1:D460,ExcValue!$A$8:$A2459), 0)),"")</f>
        <v/>
      </c>
      <c r="E461" s="207" t="str">
        <f>IFERROR(VLOOKUP(D461,ExcValue!A467:C2459,3,FALSE),"")</f>
        <v/>
      </c>
      <c r="F461" s="209" t="str">
        <f t="array" ref="F461">IFERROR(IF(D461="","",INDEX(ExcValue!$I$8:$I$2000, MATCH(D461&amp;23,ExcValue!$A$8:$A$2000&amp;ExcValue!$H$8:$H$2000,0))),"")</f>
        <v/>
      </c>
      <c r="G461" s="210" t="str">
        <f t="shared" si="28"/>
        <v/>
      </c>
      <c r="H461" s="209" t="str">
        <f t="array" ref="H461">IFERROR(IF(D461="","",INDEX(ExcValue!$I$8:$I$2000, MATCH(D461&amp;24,ExcValue!$A$8:$A$2000&amp;ExcValue!$H$8:$H$2000,0))),"")</f>
        <v/>
      </c>
      <c r="I461" s="210" t="str">
        <f t="shared" si="29"/>
        <v/>
      </c>
      <c r="J461" s="209" t="str">
        <f t="array" ref="J461">IFERROR(IF(D461="","",INDEX(ExcValue!$I$8:$I$2000, MATCH(D461&amp;74,ExcValue!$A$8:$A$2000&amp;ExcValue!$H$8:$H$2000,0))),"")</f>
        <v/>
      </c>
      <c r="K461" s="210" t="str">
        <f t="shared" si="30"/>
        <v/>
      </c>
      <c r="L461" s="209" t="str">
        <f t="array" ref="L461">IFERROR(IF(D461="","",INDEX(ExcValue!$I$8:$I$2000, MATCH(D461&amp;54,ExcValue!$A$8:$A$2000&amp;ExcValue!$H$8:$H$2000,0))),"")</f>
        <v/>
      </c>
      <c r="M461" s="210" t="str">
        <f t="shared" si="31"/>
        <v/>
      </c>
      <c r="O461" s="207" t="str">
        <f>IF(ISNUMBER(PT_ExcValue!A461),PT_ExcValue!A461,"")</f>
        <v/>
      </c>
      <c r="P461" s="207" t="str">
        <f>IF(PT_ExcValue!C461=0,"",PT_ExcValue!B461/PT_ExcValue!C461)</f>
        <v/>
      </c>
      <c r="Q461" s="207" t="str">
        <f>IF(PT_ExcValue!E461=0,"",PT_ExcValue!D461/PT_ExcValue!E461)</f>
        <v/>
      </c>
      <c r="R461" s="207" t="str">
        <f>IF(PT_ExcValue!G461=0,"",PT_ExcValue!F461/PT_ExcValue!G461)</f>
        <v/>
      </c>
      <c r="S461" s="207" t="str">
        <f>IF(PT_ExcValue!I461=0,"",PT_ExcValue!H461/PT_ExcValue!I461)</f>
        <v/>
      </c>
    </row>
    <row r="462" spans="4:19" x14ac:dyDescent="0.25">
      <c r="D462" s="209" t="str">
        <f t="array" ref="D462">IFERROR(INDEX(ExcValue!$A$8:$A2460, MATCH(0,COUNTIF($D$1:D461,ExcValue!$A$8:$A2460), 0)),"")</f>
        <v/>
      </c>
      <c r="E462" s="207" t="str">
        <f>IFERROR(VLOOKUP(D462,ExcValue!A468:C2460,3,FALSE),"")</f>
        <v/>
      </c>
      <c r="F462" s="209" t="str">
        <f t="array" ref="F462">IFERROR(IF(D462="","",INDEX(ExcValue!$I$8:$I$2000, MATCH(D462&amp;23,ExcValue!$A$8:$A$2000&amp;ExcValue!$H$8:$H$2000,0))),"")</f>
        <v/>
      </c>
      <c r="G462" s="210" t="str">
        <f t="shared" si="28"/>
        <v/>
      </c>
      <c r="H462" s="209" t="str">
        <f t="array" ref="H462">IFERROR(IF(D462="","",INDEX(ExcValue!$I$8:$I$2000, MATCH(D462&amp;24,ExcValue!$A$8:$A$2000&amp;ExcValue!$H$8:$H$2000,0))),"")</f>
        <v/>
      </c>
      <c r="I462" s="210" t="str">
        <f t="shared" si="29"/>
        <v/>
      </c>
      <c r="J462" s="209" t="str">
        <f t="array" ref="J462">IFERROR(IF(D462="","",INDEX(ExcValue!$I$8:$I$2000, MATCH(D462&amp;74,ExcValue!$A$8:$A$2000&amp;ExcValue!$H$8:$H$2000,0))),"")</f>
        <v/>
      </c>
      <c r="K462" s="210" t="str">
        <f t="shared" si="30"/>
        <v/>
      </c>
      <c r="L462" s="209" t="str">
        <f t="array" ref="L462">IFERROR(IF(D462="","",INDEX(ExcValue!$I$8:$I$2000, MATCH(D462&amp;54,ExcValue!$A$8:$A$2000&amp;ExcValue!$H$8:$H$2000,0))),"")</f>
        <v/>
      </c>
      <c r="M462" s="210" t="str">
        <f t="shared" si="31"/>
        <v/>
      </c>
      <c r="O462" s="207" t="str">
        <f>IF(ISNUMBER(PT_ExcValue!A462),PT_ExcValue!A462,"")</f>
        <v/>
      </c>
      <c r="P462" s="207" t="str">
        <f>IF(PT_ExcValue!C462=0,"",PT_ExcValue!B462/PT_ExcValue!C462)</f>
        <v/>
      </c>
      <c r="Q462" s="207" t="str">
        <f>IF(PT_ExcValue!E462=0,"",PT_ExcValue!D462/PT_ExcValue!E462)</f>
        <v/>
      </c>
      <c r="R462" s="207" t="str">
        <f>IF(PT_ExcValue!G462=0,"",PT_ExcValue!F462/PT_ExcValue!G462)</f>
        <v/>
      </c>
      <c r="S462" s="207" t="str">
        <f>IF(PT_ExcValue!I462=0,"",PT_ExcValue!H462/PT_ExcValue!I462)</f>
        <v/>
      </c>
    </row>
    <row r="463" spans="4:19" x14ac:dyDescent="0.25">
      <c r="D463" s="209" t="str">
        <f t="array" ref="D463">IFERROR(INDEX(ExcValue!$A$8:$A2461, MATCH(0,COUNTIF($D$1:D462,ExcValue!$A$8:$A2461), 0)),"")</f>
        <v/>
      </c>
      <c r="E463" s="207" t="str">
        <f>IFERROR(VLOOKUP(D463,ExcValue!A469:C2461,3,FALSE),"")</f>
        <v/>
      </c>
      <c r="F463" s="209" t="str">
        <f t="array" ref="F463">IFERROR(IF(D463="","",INDEX(ExcValue!$I$8:$I$2000, MATCH(D463&amp;23,ExcValue!$A$8:$A$2000&amp;ExcValue!$H$8:$H$2000,0))),"")</f>
        <v/>
      </c>
      <c r="G463" s="210" t="str">
        <f t="shared" si="28"/>
        <v/>
      </c>
      <c r="H463" s="209" t="str">
        <f t="array" ref="H463">IFERROR(IF(D463="","",INDEX(ExcValue!$I$8:$I$2000, MATCH(D463&amp;24,ExcValue!$A$8:$A$2000&amp;ExcValue!$H$8:$H$2000,0))),"")</f>
        <v/>
      </c>
      <c r="I463" s="210" t="str">
        <f t="shared" si="29"/>
        <v/>
      </c>
      <c r="J463" s="209" t="str">
        <f t="array" ref="J463">IFERROR(IF(D463="","",INDEX(ExcValue!$I$8:$I$2000, MATCH(D463&amp;74,ExcValue!$A$8:$A$2000&amp;ExcValue!$H$8:$H$2000,0))),"")</f>
        <v/>
      </c>
      <c r="K463" s="210" t="str">
        <f t="shared" si="30"/>
        <v/>
      </c>
      <c r="L463" s="209" t="str">
        <f t="array" ref="L463">IFERROR(IF(D463="","",INDEX(ExcValue!$I$8:$I$2000, MATCH(D463&amp;54,ExcValue!$A$8:$A$2000&amp;ExcValue!$H$8:$H$2000,0))),"")</f>
        <v/>
      </c>
      <c r="M463" s="210" t="str">
        <f t="shared" si="31"/>
        <v/>
      </c>
      <c r="O463" s="207" t="str">
        <f>IF(ISNUMBER(PT_ExcValue!A463),PT_ExcValue!A463,"")</f>
        <v/>
      </c>
      <c r="P463" s="207" t="str">
        <f>IF(PT_ExcValue!C463=0,"",PT_ExcValue!B463/PT_ExcValue!C463)</f>
        <v/>
      </c>
      <c r="Q463" s="207" t="str">
        <f>IF(PT_ExcValue!E463=0,"",PT_ExcValue!D463/PT_ExcValue!E463)</f>
        <v/>
      </c>
      <c r="R463" s="207" t="str">
        <f>IF(PT_ExcValue!G463=0,"",PT_ExcValue!F463/PT_ExcValue!G463)</f>
        <v/>
      </c>
      <c r="S463" s="207" t="str">
        <f>IF(PT_ExcValue!I463=0,"",PT_ExcValue!H463/PT_ExcValue!I463)</f>
        <v/>
      </c>
    </row>
    <row r="464" spans="4:19" x14ac:dyDescent="0.25">
      <c r="D464" s="209" t="str">
        <f t="array" ref="D464">IFERROR(INDEX(ExcValue!$A$8:$A2462, MATCH(0,COUNTIF($D$1:D463,ExcValue!$A$8:$A2462), 0)),"")</f>
        <v/>
      </c>
      <c r="E464" s="207" t="str">
        <f>IFERROR(VLOOKUP(D464,ExcValue!A470:C2462,3,FALSE),"")</f>
        <v/>
      </c>
      <c r="F464" s="209" t="str">
        <f t="array" ref="F464">IFERROR(IF(D464="","",INDEX(ExcValue!$I$8:$I$2000, MATCH(D464&amp;23,ExcValue!$A$8:$A$2000&amp;ExcValue!$H$8:$H$2000,0))),"")</f>
        <v/>
      </c>
      <c r="G464" s="210" t="str">
        <f t="shared" si="28"/>
        <v/>
      </c>
      <c r="H464" s="209" t="str">
        <f t="array" ref="H464">IFERROR(IF(D464="","",INDEX(ExcValue!$I$8:$I$2000, MATCH(D464&amp;24,ExcValue!$A$8:$A$2000&amp;ExcValue!$H$8:$H$2000,0))),"")</f>
        <v/>
      </c>
      <c r="I464" s="210" t="str">
        <f t="shared" si="29"/>
        <v/>
      </c>
      <c r="J464" s="209" t="str">
        <f t="array" ref="J464">IFERROR(IF(D464="","",INDEX(ExcValue!$I$8:$I$2000, MATCH(D464&amp;74,ExcValue!$A$8:$A$2000&amp;ExcValue!$H$8:$H$2000,0))),"")</f>
        <v/>
      </c>
      <c r="K464" s="210" t="str">
        <f t="shared" si="30"/>
        <v/>
      </c>
      <c r="L464" s="209" t="str">
        <f t="array" ref="L464">IFERROR(IF(D464="","",INDEX(ExcValue!$I$8:$I$2000, MATCH(D464&amp;54,ExcValue!$A$8:$A$2000&amp;ExcValue!$H$8:$H$2000,0))),"")</f>
        <v/>
      </c>
      <c r="M464" s="210" t="str">
        <f t="shared" si="31"/>
        <v/>
      </c>
      <c r="O464" s="207" t="str">
        <f>IF(ISNUMBER(PT_ExcValue!A464),PT_ExcValue!A464,"")</f>
        <v/>
      </c>
      <c r="P464" s="207" t="str">
        <f>IF(PT_ExcValue!C464=0,"",PT_ExcValue!B464/PT_ExcValue!C464)</f>
        <v/>
      </c>
      <c r="Q464" s="207" t="str">
        <f>IF(PT_ExcValue!E464=0,"",PT_ExcValue!D464/PT_ExcValue!E464)</f>
        <v/>
      </c>
      <c r="R464" s="207" t="str">
        <f>IF(PT_ExcValue!G464=0,"",PT_ExcValue!F464/PT_ExcValue!G464)</f>
        <v/>
      </c>
      <c r="S464" s="207" t="str">
        <f>IF(PT_ExcValue!I464=0,"",PT_ExcValue!H464/PT_ExcValue!I464)</f>
        <v/>
      </c>
    </row>
    <row r="465" spans="4:19" x14ac:dyDescent="0.25">
      <c r="D465" s="209" t="str">
        <f t="array" ref="D465">IFERROR(INDEX(ExcValue!$A$8:$A2463, MATCH(0,COUNTIF($D$1:D464,ExcValue!$A$8:$A2463), 0)),"")</f>
        <v/>
      </c>
      <c r="E465" s="207" t="str">
        <f>IFERROR(VLOOKUP(D465,ExcValue!A471:C2463,3,FALSE),"")</f>
        <v/>
      </c>
      <c r="F465" s="209" t="str">
        <f t="array" ref="F465">IFERROR(IF(D465="","",INDEX(ExcValue!$I$8:$I$2000, MATCH(D465&amp;23,ExcValue!$A$8:$A$2000&amp;ExcValue!$H$8:$H$2000,0))),"")</f>
        <v/>
      </c>
      <c r="G465" s="210" t="str">
        <f t="shared" si="28"/>
        <v/>
      </c>
      <c r="H465" s="209" t="str">
        <f t="array" ref="H465">IFERROR(IF(D465="","",INDEX(ExcValue!$I$8:$I$2000, MATCH(D465&amp;24,ExcValue!$A$8:$A$2000&amp;ExcValue!$H$8:$H$2000,0))),"")</f>
        <v/>
      </c>
      <c r="I465" s="210" t="str">
        <f t="shared" si="29"/>
        <v/>
      </c>
      <c r="J465" s="209" t="str">
        <f t="array" ref="J465">IFERROR(IF(D465="","",INDEX(ExcValue!$I$8:$I$2000, MATCH(D465&amp;74,ExcValue!$A$8:$A$2000&amp;ExcValue!$H$8:$H$2000,0))),"")</f>
        <v/>
      </c>
      <c r="K465" s="210" t="str">
        <f t="shared" si="30"/>
        <v/>
      </c>
      <c r="L465" s="209" t="str">
        <f t="array" ref="L465">IFERROR(IF(D465="","",INDEX(ExcValue!$I$8:$I$2000, MATCH(D465&amp;54,ExcValue!$A$8:$A$2000&amp;ExcValue!$H$8:$H$2000,0))),"")</f>
        <v/>
      </c>
      <c r="M465" s="210" t="str">
        <f t="shared" si="31"/>
        <v/>
      </c>
      <c r="O465" s="207" t="str">
        <f>IF(ISNUMBER(PT_ExcValue!A465),PT_ExcValue!A465,"")</f>
        <v/>
      </c>
      <c r="P465" s="207" t="str">
        <f>IF(PT_ExcValue!C465=0,"",PT_ExcValue!B465/PT_ExcValue!C465)</f>
        <v/>
      </c>
      <c r="Q465" s="207" t="str">
        <f>IF(PT_ExcValue!E465=0,"",PT_ExcValue!D465/PT_ExcValue!E465)</f>
        <v/>
      </c>
      <c r="R465" s="207" t="str">
        <f>IF(PT_ExcValue!G465=0,"",PT_ExcValue!F465/PT_ExcValue!G465)</f>
        <v/>
      </c>
      <c r="S465" s="207" t="str">
        <f>IF(PT_ExcValue!I465=0,"",PT_ExcValue!H465/PT_ExcValue!I465)</f>
        <v/>
      </c>
    </row>
    <row r="466" spans="4:19" x14ac:dyDescent="0.25">
      <c r="D466" s="209" t="str">
        <f t="array" ref="D466">IFERROR(INDEX(ExcValue!$A$8:$A2464, MATCH(0,COUNTIF($D$1:D465,ExcValue!$A$8:$A2464), 0)),"")</f>
        <v/>
      </c>
      <c r="E466" s="207" t="str">
        <f>IFERROR(VLOOKUP(D466,ExcValue!A472:C2464,3,FALSE),"")</f>
        <v/>
      </c>
      <c r="F466" s="209" t="str">
        <f t="array" ref="F466">IFERROR(IF(D466="","",INDEX(ExcValue!$I$8:$I$2000, MATCH(D466&amp;23,ExcValue!$A$8:$A$2000&amp;ExcValue!$H$8:$H$2000,0))),"")</f>
        <v/>
      </c>
      <c r="G466" s="210" t="str">
        <f t="shared" si="28"/>
        <v/>
      </c>
      <c r="H466" s="209" t="str">
        <f t="array" ref="H466">IFERROR(IF(D466="","",INDEX(ExcValue!$I$8:$I$2000, MATCH(D466&amp;24,ExcValue!$A$8:$A$2000&amp;ExcValue!$H$8:$H$2000,0))),"")</f>
        <v/>
      </c>
      <c r="I466" s="210" t="str">
        <f t="shared" si="29"/>
        <v/>
      </c>
      <c r="J466" s="209" t="str">
        <f t="array" ref="J466">IFERROR(IF(D466="","",INDEX(ExcValue!$I$8:$I$2000, MATCH(D466&amp;74,ExcValue!$A$8:$A$2000&amp;ExcValue!$H$8:$H$2000,0))),"")</f>
        <v/>
      </c>
      <c r="K466" s="210" t="str">
        <f t="shared" si="30"/>
        <v/>
      </c>
      <c r="L466" s="209" t="str">
        <f t="array" ref="L466">IFERROR(IF(D466="","",INDEX(ExcValue!$I$8:$I$2000, MATCH(D466&amp;54,ExcValue!$A$8:$A$2000&amp;ExcValue!$H$8:$H$2000,0))),"")</f>
        <v/>
      </c>
      <c r="M466" s="210" t="str">
        <f t="shared" si="31"/>
        <v/>
      </c>
      <c r="O466" s="207" t="str">
        <f>IF(ISNUMBER(PT_ExcValue!A466),PT_ExcValue!A466,"")</f>
        <v/>
      </c>
      <c r="P466" s="207" t="str">
        <f>IF(PT_ExcValue!C466=0,"",PT_ExcValue!B466/PT_ExcValue!C466)</f>
        <v/>
      </c>
      <c r="Q466" s="207" t="str">
        <f>IF(PT_ExcValue!E466=0,"",PT_ExcValue!D466/PT_ExcValue!E466)</f>
        <v/>
      </c>
      <c r="R466" s="207" t="str">
        <f>IF(PT_ExcValue!G466=0,"",PT_ExcValue!F466/PT_ExcValue!G466)</f>
        <v/>
      </c>
      <c r="S466" s="207" t="str">
        <f>IF(PT_ExcValue!I466=0,"",PT_ExcValue!H466/PT_ExcValue!I466)</f>
        <v/>
      </c>
    </row>
    <row r="467" spans="4:19" x14ac:dyDescent="0.25">
      <c r="D467" s="209" t="str">
        <f t="array" ref="D467">IFERROR(INDEX(ExcValue!$A$8:$A2465, MATCH(0,COUNTIF($D$1:D466,ExcValue!$A$8:$A2465), 0)),"")</f>
        <v/>
      </c>
      <c r="E467" s="207" t="str">
        <f>IFERROR(VLOOKUP(D467,ExcValue!A473:C2465,3,FALSE),"")</f>
        <v/>
      </c>
      <c r="F467" s="209" t="str">
        <f t="array" ref="F467">IFERROR(IF(D467="","",INDEX(ExcValue!$I$8:$I$2000, MATCH(D467&amp;23,ExcValue!$A$8:$A$2000&amp;ExcValue!$H$8:$H$2000,0))),"")</f>
        <v/>
      </c>
      <c r="G467" s="210" t="str">
        <f t="shared" si="28"/>
        <v/>
      </c>
      <c r="H467" s="209" t="str">
        <f t="array" ref="H467">IFERROR(IF(D467="","",INDEX(ExcValue!$I$8:$I$2000, MATCH(D467&amp;24,ExcValue!$A$8:$A$2000&amp;ExcValue!$H$8:$H$2000,0))),"")</f>
        <v/>
      </c>
      <c r="I467" s="210" t="str">
        <f t="shared" si="29"/>
        <v/>
      </c>
      <c r="J467" s="209" t="str">
        <f t="array" ref="J467">IFERROR(IF(D467="","",INDEX(ExcValue!$I$8:$I$2000, MATCH(D467&amp;74,ExcValue!$A$8:$A$2000&amp;ExcValue!$H$8:$H$2000,0))),"")</f>
        <v/>
      </c>
      <c r="K467" s="210" t="str">
        <f t="shared" si="30"/>
        <v/>
      </c>
      <c r="L467" s="209" t="str">
        <f t="array" ref="L467">IFERROR(IF(D467="","",INDEX(ExcValue!$I$8:$I$2000, MATCH(D467&amp;54,ExcValue!$A$8:$A$2000&amp;ExcValue!$H$8:$H$2000,0))),"")</f>
        <v/>
      </c>
      <c r="M467" s="210" t="str">
        <f t="shared" si="31"/>
        <v/>
      </c>
      <c r="O467" s="207" t="str">
        <f>IF(ISNUMBER(PT_ExcValue!A467),PT_ExcValue!A467,"")</f>
        <v/>
      </c>
      <c r="P467" s="207" t="str">
        <f>IF(PT_ExcValue!C467=0,"",PT_ExcValue!B467/PT_ExcValue!C467)</f>
        <v/>
      </c>
      <c r="Q467" s="207" t="str">
        <f>IF(PT_ExcValue!E467=0,"",PT_ExcValue!D467/PT_ExcValue!E467)</f>
        <v/>
      </c>
      <c r="R467" s="207" t="str">
        <f>IF(PT_ExcValue!G467=0,"",PT_ExcValue!F467/PT_ExcValue!G467)</f>
        <v/>
      </c>
      <c r="S467" s="207" t="str">
        <f>IF(PT_ExcValue!I467=0,"",PT_ExcValue!H467/PT_ExcValue!I467)</f>
        <v/>
      </c>
    </row>
    <row r="468" spans="4:19" x14ac:dyDescent="0.25">
      <c r="D468" s="209" t="str">
        <f t="array" ref="D468">IFERROR(INDEX(ExcValue!$A$8:$A2466, MATCH(0,COUNTIF($D$1:D467,ExcValue!$A$8:$A2466), 0)),"")</f>
        <v/>
      </c>
      <c r="E468" s="207" t="str">
        <f>IFERROR(VLOOKUP(D468,ExcValue!A474:C2466,3,FALSE),"")</f>
        <v/>
      </c>
      <c r="F468" s="209" t="str">
        <f t="array" ref="F468">IFERROR(IF(D468="","",INDEX(ExcValue!$I$8:$I$2000, MATCH(D468&amp;23,ExcValue!$A$8:$A$2000&amp;ExcValue!$H$8:$H$2000,0))),"")</f>
        <v/>
      </c>
      <c r="G468" s="210" t="str">
        <f t="shared" si="28"/>
        <v/>
      </c>
      <c r="H468" s="209" t="str">
        <f t="array" ref="H468">IFERROR(IF(D468="","",INDEX(ExcValue!$I$8:$I$2000, MATCH(D468&amp;24,ExcValue!$A$8:$A$2000&amp;ExcValue!$H$8:$H$2000,0))),"")</f>
        <v/>
      </c>
      <c r="I468" s="210" t="str">
        <f t="shared" si="29"/>
        <v/>
      </c>
      <c r="J468" s="209" t="str">
        <f t="array" ref="J468">IFERROR(IF(D468="","",INDEX(ExcValue!$I$8:$I$2000, MATCH(D468&amp;74,ExcValue!$A$8:$A$2000&amp;ExcValue!$H$8:$H$2000,0))),"")</f>
        <v/>
      </c>
      <c r="K468" s="210" t="str">
        <f t="shared" si="30"/>
        <v/>
      </c>
      <c r="L468" s="209" t="str">
        <f t="array" ref="L468">IFERROR(IF(D468="","",INDEX(ExcValue!$I$8:$I$2000, MATCH(D468&amp;54,ExcValue!$A$8:$A$2000&amp;ExcValue!$H$8:$H$2000,0))),"")</f>
        <v/>
      </c>
      <c r="M468" s="210" t="str">
        <f t="shared" si="31"/>
        <v/>
      </c>
      <c r="O468" s="207" t="str">
        <f>IF(ISNUMBER(PT_ExcValue!A468),PT_ExcValue!A468,"")</f>
        <v/>
      </c>
      <c r="P468" s="207" t="str">
        <f>IF(PT_ExcValue!C468=0,"",PT_ExcValue!B468/PT_ExcValue!C468)</f>
        <v/>
      </c>
      <c r="Q468" s="207" t="str">
        <f>IF(PT_ExcValue!E468=0,"",PT_ExcValue!D468/PT_ExcValue!E468)</f>
        <v/>
      </c>
      <c r="R468" s="207" t="str">
        <f>IF(PT_ExcValue!G468=0,"",PT_ExcValue!F468/PT_ExcValue!G468)</f>
        <v/>
      </c>
      <c r="S468" s="207" t="str">
        <f>IF(PT_ExcValue!I468=0,"",PT_ExcValue!H468/PT_ExcValue!I468)</f>
        <v/>
      </c>
    </row>
    <row r="469" spans="4:19" x14ac:dyDescent="0.25">
      <c r="D469" s="209" t="str">
        <f t="array" ref="D469">IFERROR(INDEX(ExcValue!$A$8:$A2467, MATCH(0,COUNTIF($D$1:D468,ExcValue!$A$8:$A2467), 0)),"")</f>
        <v/>
      </c>
      <c r="E469" s="207" t="str">
        <f>IFERROR(VLOOKUP(D469,ExcValue!A475:C2467,3,FALSE),"")</f>
        <v/>
      </c>
      <c r="F469" s="209" t="str">
        <f t="array" ref="F469">IFERROR(IF(D469="","",INDEX(ExcValue!$I$8:$I$2000, MATCH(D469&amp;23,ExcValue!$A$8:$A$2000&amp;ExcValue!$H$8:$H$2000,0))),"")</f>
        <v/>
      </c>
      <c r="G469" s="210" t="str">
        <f t="shared" si="28"/>
        <v/>
      </c>
      <c r="H469" s="209" t="str">
        <f t="array" ref="H469">IFERROR(IF(D469="","",INDEX(ExcValue!$I$8:$I$2000, MATCH(D469&amp;24,ExcValue!$A$8:$A$2000&amp;ExcValue!$H$8:$H$2000,0))),"")</f>
        <v/>
      </c>
      <c r="I469" s="210" t="str">
        <f t="shared" si="29"/>
        <v/>
      </c>
      <c r="J469" s="209" t="str">
        <f t="array" ref="J469">IFERROR(IF(D469="","",INDEX(ExcValue!$I$8:$I$2000, MATCH(D469&amp;74,ExcValue!$A$8:$A$2000&amp;ExcValue!$H$8:$H$2000,0))),"")</f>
        <v/>
      </c>
      <c r="K469" s="210" t="str">
        <f t="shared" si="30"/>
        <v/>
      </c>
      <c r="L469" s="209" t="str">
        <f t="array" ref="L469">IFERROR(IF(D469="","",INDEX(ExcValue!$I$8:$I$2000, MATCH(D469&amp;54,ExcValue!$A$8:$A$2000&amp;ExcValue!$H$8:$H$2000,0))),"")</f>
        <v/>
      </c>
      <c r="M469" s="210" t="str">
        <f t="shared" si="31"/>
        <v/>
      </c>
      <c r="O469" s="207" t="str">
        <f>IF(ISNUMBER(PT_ExcValue!A469),PT_ExcValue!A469,"")</f>
        <v/>
      </c>
      <c r="P469" s="207" t="str">
        <f>IF(PT_ExcValue!C469=0,"",PT_ExcValue!B469/PT_ExcValue!C469)</f>
        <v/>
      </c>
      <c r="Q469" s="207" t="str">
        <f>IF(PT_ExcValue!E469=0,"",PT_ExcValue!D469/PT_ExcValue!E469)</f>
        <v/>
      </c>
      <c r="R469" s="207" t="str">
        <f>IF(PT_ExcValue!G469=0,"",PT_ExcValue!F469/PT_ExcValue!G469)</f>
        <v/>
      </c>
      <c r="S469" s="207" t="str">
        <f>IF(PT_ExcValue!I469=0,"",PT_ExcValue!H469/PT_ExcValue!I469)</f>
        <v/>
      </c>
    </row>
    <row r="470" spans="4:19" x14ac:dyDescent="0.25">
      <c r="D470" s="209" t="str">
        <f t="array" ref="D470">IFERROR(INDEX(ExcValue!$A$8:$A2468, MATCH(0,COUNTIF($D$1:D469,ExcValue!$A$8:$A2468), 0)),"")</f>
        <v/>
      </c>
      <c r="E470" s="207" t="str">
        <f>IFERROR(VLOOKUP(D470,ExcValue!A476:C2468,3,FALSE),"")</f>
        <v/>
      </c>
      <c r="F470" s="209" t="str">
        <f t="array" ref="F470">IFERROR(IF(D470="","",INDEX(ExcValue!$I$8:$I$2000, MATCH(D470&amp;23,ExcValue!$A$8:$A$2000&amp;ExcValue!$H$8:$H$2000,0))),"")</f>
        <v/>
      </c>
      <c r="G470" s="210" t="str">
        <f t="shared" si="28"/>
        <v/>
      </c>
      <c r="H470" s="209" t="str">
        <f t="array" ref="H470">IFERROR(IF(D470="","",INDEX(ExcValue!$I$8:$I$2000, MATCH(D470&amp;24,ExcValue!$A$8:$A$2000&amp;ExcValue!$H$8:$H$2000,0))),"")</f>
        <v/>
      </c>
      <c r="I470" s="210" t="str">
        <f t="shared" si="29"/>
        <v/>
      </c>
      <c r="J470" s="209" t="str">
        <f t="array" ref="J470">IFERROR(IF(D470="","",INDEX(ExcValue!$I$8:$I$2000, MATCH(D470&amp;74,ExcValue!$A$8:$A$2000&amp;ExcValue!$H$8:$H$2000,0))),"")</f>
        <v/>
      </c>
      <c r="K470" s="210" t="str">
        <f t="shared" si="30"/>
        <v/>
      </c>
      <c r="L470" s="209" t="str">
        <f t="array" ref="L470">IFERROR(IF(D470="","",INDEX(ExcValue!$I$8:$I$2000, MATCH(D470&amp;54,ExcValue!$A$8:$A$2000&amp;ExcValue!$H$8:$H$2000,0))),"")</f>
        <v/>
      </c>
      <c r="M470" s="210" t="str">
        <f t="shared" si="31"/>
        <v/>
      </c>
      <c r="O470" s="207" t="str">
        <f>IF(ISNUMBER(PT_ExcValue!A470),PT_ExcValue!A470,"")</f>
        <v/>
      </c>
      <c r="P470" s="207" t="str">
        <f>IF(PT_ExcValue!C470=0,"",PT_ExcValue!B470/PT_ExcValue!C470)</f>
        <v/>
      </c>
      <c r="Q470" s="207" t="str">
        <f>IF(PT_ExcValue!E470=0,"",PT_ExcValue!D470/PT_ExcValue!E470)</f>
        <v/>
      </c>
      <c r="R470" s="207" t="str">
        <f>IF(PT_ExcValue!G470=0,"",PT_ExcValue!F470/PT_ExcValue!G470)</f>
        <v/>
      </c>
      <c r="S470" s="207" t="str">
        <f>IF(PT_ExcValue!I470=0,"",PT_ExcValue!H470/PT_ExcValue!I470)</f>
        <v/>
      </c>
    </row>
    <row r="471" spans="4:19" x14ac:dyDescent="0.25">
      <c r="D471" s="209" t="str">
        <f t="array" ref="D471">IFERROR(INDEX(ExcValue!$A$8:$A2469, MATCH(0,COUNTIF($D$1:D470,ExcValue!$A$8:$A2469), 0)),"")</f>
        <v/>
      </c>
      <c r="E471" s="207" t="str">
        <f>IFERROR(VLOOKUP(D471,ExcValue!A477:C2469,3,FALSE),"")</f>
        <v/>
      </c>
      <c r="F471" s="209" t="str">
        <f t="array" ref="F471">IFERROR(IF(D471="","",INDEX(ExcValue!$I$8:$I$2000, MATCH(D471&amp;23,ExcValue!$A$8:$A$2000&amp;ExcValue!$H$8:$H$2000,0))),"")</f>
        <v/>
      </c>
      <c r="G471" s="210" t="str">
        <f t="shared" si="28"/>
        <v/>
      </c>
      <c r="H471" s="209" t="str">
        <f t="array" ref="H471">IFERROR(IF(D471="","",INDEX(ExcValue!$I$8:$I$2000, MATCH(D471&amp;24,ExcValue!$A$8:$A$2000&amp;ExcValue!$H$8:$H$2000,0))),"")</f>
        <v/>
      </c>
      <c r="I471" s="210" t="str">
        <f t="shared" si="29"/>
        <v/>
      </c>
      <c r="J471" s="209" t="str">
        <f t="array" ref="J471">IFERROR(IF(D471="","",INDEX(ExcValue!$I$8:$I$2000, MATCH(D471&amp;74,ExcValue!$A$8:$A$2000&amp;ExcValue!$H$8:$H$2000,0))),"")</f>
        <v/>
      </c>
      <c r="K471" s="210" t="str">
        <f t="shared" si="30"/>
        <v/>
      </c>
      <c r="L471" s="209" t="str">
        <f t="array" ref="L471">IFERROR(IF(D471="","",INDEX(ExcValue!$I$8:$I$2000, MATCH(D471&amp;54,ExcValue!$A$8:$A$2000&amp;ExcValue!$H$8:$H$2000,0))),"")</f>
        <v/>
      </c>
      <c r="M471" s="210" t="str">
        <f t="shared" si="31"/>
        <v/>
      </c>
      <c r="O471" s="207" t="str">
        <f>IF(ISNUMBER(PT_ExcValue!A471),PT_ExcValue!A471,"")</f>
        <v/>
      </c>
      <c r="P471" s="207" t="str">
        <f>IF(PT_ExcValue!C471=0,"",PT_ExcValue!B471/PT_ExcValue!C471)</f>
        <v/>
      </c>
      <c r="Q471" s="207" t="str">
        <f>IF(PT_ExcValue!E471=0,"",PT_ExcValue!D471/PT_ExcValue!E471)</f>
        <v/>
      </c>
      <c r="R471" s="207" t="str">
        <f>IF(PT_ExcValue!G471=0,"",PT_ExcValue!F471/PT_ExcValue!G471)</f>
        <v/>
      </c>
      <c r="S471" s="207" t="str">
        <f>IF(PT_ExcValue!I471=0,"",PT_ExcValue!H471/PT_ExcValue!I471)</f>
        <v/>
      </c>
    </row>
    <row r="472" spans="4:19" x14ac:dyDescent="0.25">
      <c r="D472" s="209" t="str">
        <f t="array" ref="D472">IFERROR(INDEX(ExcValue!$A$8:$A2470, MATCH(0,COUNTIF($D$1:D471,ExcValue!$A$8:$A2470), 0)),"")</f>
        <v/>
      </c>
      <c r="E472" s="207" t="str">
        <f>IFERROR(VLOOKUP(D472,ExcValue!A478:C2470,3,FALSE),"")</f>
        <v/>
      </c>
      <c r="F472" s="209" t="str">
        <f t="array" ref="F472">IFERROR(IF(D472="","",INDEX(ExcValue!$I$8:$I$2000, MATCH(D472&amp;23,ExcValue!$A$8:$A$2000&amp;ExcValue!$H$8:$H$2000,0))),"")</f>
        <v/>
      </c>
      <c r="G472" s="210" t="str">
        <f t="shared" si="28"/>
        <v/>
      </c>
      <c r="H472" s="209" t="str">
        <f t="array" ref="H472">IFERROR(IF(D472="","",INDEX(ExcValue!$I$8:$I$2000, MATCH(D472&amp;24,ExcValue!$A$8:$A$2000&amp;ExcValue!$H$8:$H$2000,0))),"")</f>
        <v/>
      </c>
      <c r="I472" s="210" t="str">
        <f t="shared" si="29"/>
        <v/>
      </c>
      <c r="J472" s="209" t="str">
        <f t="array" ref="J472">IFERROR(IF(D472="","",INDEX(ExcValue!$I$8:$I$2000, MATCH(D472&amp;74,ExcValue!$A$8:$A$2000&amp;ExcValue!$H$8:$H$2000,0))),"")</f>
        <v/>
      </c>
      <c r="K472" s="210" t="str">
        <f t="shared" si="30"/>
        <v/>
      </c>
      <c r="L472" s="209" t="str">
        <f t="array" ref="L472">IFERROR(IF(D472="","",INDEX(ExcValue!$I$8:$I$2000, MATCH(D472&amp;54,ExcValue!$A$8:$A$2000&amp;ExcValue!$H$8:$H$2000,0))),"")</f>
        <v/>
      </c>
      <c r="M472" s="210" t="str">
        <f t="shared" si="31"/>
        <v/>
      </c>
      <c r="O472" s="207" t="str">
        <f>IF(ISNUMBER(PT_ExcValue!A472),PT_ExcValue!A472,"")</f>
        <v/>
      </c>
      <c r="P472" s="207" t="str">
        <f>IF(PT_ExcValue!C472=0,"",PT_ExcValue!B472/PT_ExcValue!C472)</f>
        <v/>
      </c>
      <c r="Q472" s="207" t="str">
        <f>IF(PT_ExcValue!E472=0,"",PT_ExcValue!D472/PT_ExcValue!E472)</f>
        <v/>
      </c>
      <c r="R472" s="207" t="str">
        <f>IF(PT_ExcValue!G472=0,"",PT_ExcValue!F472/PT_ExcValue!G472)</f>
        <v/>
      </c>
      <c r="S472" s="207" t="str">
        <f>IF(PT_ExcValue!I472=0,"",PT_ExcValue!H472/PT_ExcValue!I472)</f>
        <v/>
      </c>
    </row>
    <row r="473" spans="4:19" x14ac:dyDescent="0.25">
      <c r="D473" s="209" t="str">
        <f t="array" ref="D473">IFERROR(INDEX(ExcValue!$A$8:$A2471, MATCH(0,COUNTIF($D$1:D472,ExcValue!$A$8:$A2471), 0)),"")</f>
        <v/>
      </c>
      <c r="E473" s="207" t="str">
        <f>IFERROR(VLOOKUP(D473,ExcValue!A479:C2471,3,FALSE),"")</f>
        <v/>
      </c>
      <c r="F473" s="209" t="str">
        <f t="array" ref="F473">IFERROR(IF(D473="","",INDEX(ExcValue!$I$8:$I$2000, MATCH(D473&amp;23,ExcValue!$A$8:$A$2000&amp;ExcValue!$H$8:$H$2000,0))),"")</f>
        <v/>
      </c>
      <c r="G473" s="210" t="str">
        <f t="shared" si="28"/>
        <v/>
      </c>
      <c r="H473" s="209" t="str">
        <f t="array" ref="H473">IFERROR(IF(D473="","",INDEX(ExcValue!$I$8:$I$2000, MATCH(D473&amp;24,ExcValue!$A$8:$A$2000&amp;ExcValue!$H$8:$H$2000,0))),"")</f>
        <v/>
      </c>
      <c r="I473" s="210" t="str">
        <f t="shared" si="29"/>
        <v/>
      </c>
      <c r="J473" s="209" t="str">
        <f t="array" ref="J473">IFERROR(IF(D473="","",INDEX(ExcValue!$I$8:$I$2000, MATCH(D473&amp;74,ExcValue!$A$8:$A$2000&amp;ExcValue!$H$8:$H$2000,0))),"")</f>
        <v/>
      </c>
      <c r="K473" s="210" t="str">
        <f t="shared" si="30"/>
        <v/>
      </c>
      <c r="L473" s="209" t="str">
        <f t="array" ref="L473">IFERROR(IF(D473="","",INDEX(ExcValue!$I$8:$I$2000, MATCH(D473&amp;54,ExcValue!$A$8:$A$2000&amp;ExcValue!$H$8:$H$2000,0))),"")</f>
        <v/>
      </c>
      <c r="M473" s="210" t="str">
        <f t="shared" si="31"/>
        <v/>
      </c>
      <c r="O473" s="207" t="str">
        <f>IF(ISNUMBER(PT_ExcValue!A473),PT_ExcValue!A473,"")</f>
        <v/>
      </c>
      <c r="P473" s="207" t="str">
        <f>IF(PT_ExcValue!C473=0,"",PT_ExcValue!B473/PT_ExcValue!C473)</f>
        <v/>
      </c>
      <c r="Q473" s="207" t="str">
        <f>IF(PT_ExcValue!E473=0,"",PT_ExcValue!D473/PT_ExcValue!E473)</f>
        <v/>
      </c>
      <c r="R473" s="207" t="str">
        <f>IF(PT_ExcValue!G473=0,"",PT_ExcValue!F473/PT_ExcValue!G473)</f>
        <v/>
      </c>
      <c r="S473" s="207" t="str">
        <f>IF(PT_ExcValue!I473=0,"",PT_ExcValue!H473/PT_ExcValue!I473)</f>
        <v/>
      </c>
    </row>
    <row r="474" spans="4:19" x14ac:dyDescent="0.25">
      <c r="D474" s="209" t="str">
        <f t="array" ref="D474">IFERROR(INDEX(ExcValue!$A$8:$A2472, MATCH(0,COUNTIF($D$1:D473,ExcValue!$A$8:$A2472), 0)),"")</f>
        <v/>
      </c>
      <c r="E474" s="207" t="str">
        <f>IFERROR(VLOOKUP(D474,ExcValue!A480:C2472,3,FALSE),"")</f>
        <v/>
      </c>
      <c r="F474" s="209" t="str">
        <f t="array" ref="F474">IFERROR(IF(D474="","",INDEX(ExcValue!$I$8:$I$2000, MATCH(D474&amp;23,ExcValue!$A$8:$A$2000&amp;ExcValue!$H$8:$H$2000,0))),"")</f>
        <v/>
      </c>
      <c r="G474" s="210" t="str">
        <f t="shared" si="28"/>
        <v/>
      </c>
      <c r="H474" s="209" t="str">
        <f t="array" ref="H474">IFERROR(IF(D474="","",INDEX(ExcValue!$I$8:$I$2000, MATCH(D474&amp;24,ExcValue!$A$8:$A$2000&amp;ExcValue!$H$8:$H$2000,0))),"")</f>
        <v/>
      </c>
      <c r="I474" s="210" t="str">
        <f t="shared" si="29"/>
        <v/>
      </c>
      <c r="J474" s="209" t="str">
        <f t="array" ref="J474">IFERROR(IF(D474="","",INDEX(ExcValue!$I$8:$I$2000, MATCH(D474&amp;74,ExcValue!$A$8:$A$2000&amp;ExcValue!$H$8:$H$2000,0))),"")</f>
        <v/>
      </c>
      <c r="K474" s="210" t="str">
        <f t="shared" si="30"/>
        <v/>
      </c>
      <c r="L474" s="209" t="str">
        <f t="array" ref="L474">IFERROR(IF(D474="","",INDEX(ExcValue!$I$8:$I$2000, MATCH(D474&amp;54,ExcValue!$A$8:$A$2000&amp;ExcValue!$H$8:$H$2000,0))),"")</f>
        <v/>
      </c>
      <c r="M474" s="210" t="str">
        <f t="shared" si="31"/>
        <v/>
      </c>
      <c r="O474" s="207" t="str">
        <f>IF(ISNUMBER(PT_ExcValue!A474),PT_ExcValue!A474,"")</f>
        <v/>
      </c>
      <c r="P474" s="207" t="str">
        <f>IF(PT_ExcValue!C474=0,"",PT_ExcValue!B474/PT_ExcValue!C474)</f>
        <v/>
      </c>
      <c r="Q474" s="207" t="str">
        <f>IF(PT_ExcValue!E474=0,"",PT_ExcValue!D474/PT_ExcValue!E474)</f>
        <v/>
      </c>
      <c r="R474" s="207" t="str">
        <f>IF(PT_ExcValue!G474=0,"",PT_ExcValue!F474/PT_ExcValue!G474)</f>
        <v/>
      </c>
      <c r="S474" s="207" t="str">
        <f>IF(PT_ExcValue!I474=0,"",PT_ExcValue!H474/PT_ExcValue!I474)</f>
        <v/>
      </c>
    </row>
    <row r="475" spans="4:19" x14ac:dyDescent="0.25">
      <c r="D475" s="209" t="str">
        <f t="array" ref="D475">IFERROR(INDEX(ExcValue!$A$8:$A2473, MATCH(0,COUNTIF($D$1:D474,ExcValue!$A$8:$A2473), 0)),"")</f>
        <v/>
      </c>
      <c r="E475" s="207" t="str">
        <f>IFERROR(VLOOKUP(D475,ExcValue!A481:C2473,3,FALSE),"")</f>
        <v/>
      </c>
      <c r="F475" s="209" t="str">
        <f t="array" ref="F475">IFERROR(IF(D475="","",INDEX(ExcValue!$I$8:$I$2000, MATCH(D475&amp;23,ExcValue!$A$8:$A$2000&amp;ExcValue!$H$8:$H$2000,0))),"")</f>
        <v/>
      </c>
      <c r="G475" s="210" t="str">
        <f t="shared" si="28"/>
        <v/>
      </c>
      <c r="H475" s="209" t="str">
        <f t="array" ref="H475">IFERROR(IF(D475="","",INDEX(ExcValue!$I$8:$I$2000, MATCH(D475&amp;24,ExcValue!$A$8:$A$2000&amp;ExcValue!$H$8:$H$2000,0))),"")</f>
        <v/>
      </c>
      <c r="I475" s="210" t="str">
        <f t="shared" si="29"/>
        <v/>
      </c>
      <c r="J475" s="209" t="str">
        <f t="array" ref="J475">IFERROR(IF(D475="","",INDEX(ExcValue!$I$8:$I$2000, MATCH(D475&amp;74,ExcValue!$A$8:$A$2000&amp;ExcValue!$H$8:$H$2000,0))),"")</f>
        <v/>
      </c>
      <c r="K475" s="210" t="str">
        <f t="shared" si="30"/>
        <v/>
      </c>
      <c r="L475" s="209" t="str">
        <f t="array" ref="L475">IFERROR(IF(D475="","",INDEX(ExcValue!$I$8:$I$2000, MATCH(D475&amp;54,ExcValue!$A$8:$A$2000&amp;ExcValue!$H$8:$H$2000,0))),"")</f>
        <v/>
      </c>
      <c r="M475" s="210" t="str">
        <f t="shared" si="31"/>
        <v/>
      </c>
      <c r="O475" s="207" t="str">
        <f>IF(ISNUMBER(PT_ExcValue!A475),PT_ExcValue!A475,"")</f>
        <v/>
      </c>
      <c r="P475" s="207" t="str">
        <f>IF(PT_ExcValue!C475=0,"",PT_ExcValue!B475/PT_ExcValue!C475)</f>
        <v/>
      </c>
      <c r="Q475" s="207" t="str">
        <f>IF(PT_ExcValue!E475=0,"",PT_ExcValue!D475/PT_ExcValue!E475)</f>
        <v/>
      </c>
      <c r="R475" s="207" t="str">
        <f>IF(PT_ExcValue!G475=0,"",PT_ExcValue!F475/PT_ExcValue!G475)</f>
        <v/>
      </c>
      <c r="S475" s="207" t="str">
        <f>IF(PT_ExcValue!I475=0,"",PT_ExcValue!H475/PT_ExcValue!I475)</f>
        <v/>
      </c>
    </row>
    <row r="476" spans="4:19" x14ac:dyDescent="0.25">
      <c r="D476" s="209" t="str">
        <f t="array" ref="D476">IFERROR(INDEX(ExcValue!$A$8:$A2474, MATCH(0,COUNTIF($D$1:D475,ExcValue!$A$8:$A2474), 0)),"")</f>
        <v/>
      </c>
      <c r="E476" s="207" t="str">
        <f>IFERROR(VLOOKUP(D476,ExcValue!A482:C2474,3,FALSE),"")</f>
        <v/>
      </c>
      <c r="F476" s="209" t="str">
        <f t="array" ref="F476">IFERROR(IF(D476="","",INDEX(ExcValue!$I$8:$I$2000, MATCH(D476&amp;23,ExcValue!$A$8:$A$2000&amp;ExcValue!$H$8:$H$2000,0))),"")</f>
        <v/>
      </c>
      <c r="G476" s="210" t="str">
        <f t="shared" si="28"/>
        <v/>
      </c>
      <c r="H476" s="209" t="str">
        <f t="array" ref="H476">IFERROR(IF(D476="","",INDEX(ExcValue!$I$8:$I$2000, MATCH(D476&amp;24,ExcValue!$A$8:$A$2000&amp;ExcValue!$H$8:$H$2000,0))),"")</f>
        <v/>
      </c>
      <c r="I476" s="210" t="str">
        <f t="shared" si="29"/>
        <v/>
      </c>
      <c r="J476" s="209" t="str">
        <f t="array" ref="J476">IFERROR(IF(D476="","",INDEX(ExcValue!$I$8:$I$2000, MATCH(D476&amp;74,ExcValue!$A$8:$A$2000&amp;ExcValue!$H$8:$H$2000,0))),"")</f>
        <v/>
      </c>
      <c r="K476" s="210" t="str">
        <f t="shared" si="30"/>
        <v/>
      </c>
      <c r="L476" s="209" t="str">
        <f t="array" ref="L476">IFERROR(IF(D476="","",INDEX(ExcValue!$I$8:$I$2000, MATCH(D476&amp;54,ExcValue!$A$8:$A$2000&amp;ExcValue!$H$8:$H$2000,0))),"")</f>
        <v/>
      </c>
      <c r="M476" s="210" t="str">
        <f t="shared" si="31"/>
        <v/>
      </c>
      <c r="O476" s="207" t="str">
        <f>IF(ISNUMBER(PT_ExcValue!A476),PT_ExcValue!A476,"")</f>
        <v/>
      </c>
      <c r="P476" s="207" t="str">
        <f>IF(PT_ExcValue!C476=0,"",PT_ExcValue!B476/PT_ExcValue!C476)</f>
        <v/>
      </c>
      <c r="Q476" s="207" t="str">
        <f>IF(PT_ExcValue!E476=0,"",PT_ExcValue!D476/PT_ExcValue!E476)</f>
        <v/>
      </c>
      <c r="R476" s="207" t="str">
        <f>IF(PT_ExcValue!G476=0,"",PT_ExcValue!F476/PT_ExcValue!G476)</f>
        <v/>
      </c>
      <c r="S476" s="207" t="str">
        <f>IF(PT_ExcValue!I476=0,"",PT_ExcValue!H476/PT_ExcValue!I476)</f>
        <v/>
      </c>
    </row>
    <row r="477" spans="4:19" x14ac:dyDescent="0.25">
      <c r="D477" s="209" t="str">
        <f t="array" ref="D477">IFERROR(INDEX(ExcValue!$A$8:$A2475, MATCH(0,COUNTIF($D$1:D476,ExcValue!$A$8:$A2475), 0)),"")</f>
        <v/>
      </c>
      <c r="E477" s="207" t="str">
        <f>IFERROR(VLOOKUP(D477,ExcValue!A483:C2475,3,FALSE),"")</f>
        <v/>
      </c>
      <c r="F477" s="209" t="str">
        <f t="array" ref="F477">IFERROR(IF(D477="","",INDEX(ExcValue!$I$8:$I$2000, MATCH(D477&amp;23,ExcValue!$A$8:$A$2000&amp;ExcValue!$H$8:$H$2000,0))),"")</f>
        <v/>
      </c>
      <c r="G477" s="210" t="str">
        <f t="shared" si="28"/>
        <v/>
      </c>
      <c r="H477" s="209" t="str">
        <f t="array" ref="H477">IFERROR(IF(D477="","",INDEX(ExcValue!$I$8:$I$2000, MATCH(D477&amp;24,ExcValue!$A$8:$A$2000&amp;ExcValue!$H$8:$H$2000,0))),"")</f>
        <v/>
      </c>
      <c r="I477" s="210" t="str">
        <f t="shared" si="29"/>
        <v/>
      </c>
      <c r="J477" s="209" t="str">
        <f t="array" ref="J477">IFERROR(IF(D477="","",INDEX(ExcValue!$I$8:$I$2000, MATCH(D477&amp;74,ExcValue!$A$8:$A$2000&amp;ExcValue!$H$8:$H$2000,0))),"")</f>
        <v/>
      </c>
      <c r="K477" s="210" t="str">
        <f t="shared" si="30"/>
        <v/>
      </c>
      <c r="L477" s="209" t="str">
        <f t="array" ref="L477">IFERROR(IF(D477="","",INDEX(ExcValue!$I$8:$I$2000, MATCH(D477&amp;54,ExcValue!$A$8:$A$2000&amp;ExcValue!$H$8:$H$2000,0))),"")</f>
        <v/>
      </c>
      <c r="M477" s="210" t="str">
        <f t="shared" si="31"/>
        <v/>
      </c>
      <c r="O477" s="207" t="str">
        <f>IF(ISNUMBER(PT_ExcValue!A477),PT_ExcValue!A477,"")</f>
        <v/>
      </c>
      <c r="P477" s="207" t="str">
        <f>IF(PT_ExcValue!C477=0,"",PT_ExcValue!B477/PT_ExcValue!C477)</f>
        <v/>
      </c>
      <c r="Q477" s="207" t="str">
        <f>IF(PT_ExcValue!E477=0,"",PT_ExcValue!D477/PT_ExcValue!E477)</f>
        <v/>
      </c>
      <c r="R477" s="207" t="str">
        <f>IF(PT_ExcValue!G477=0,"",PT_ExcValue!F477/PT_ExcValue!G477)</f>
        <v/>
      </c>
      <c r="S477" s="207" t="str">
        <f>IF(PT_ExcValue!I477=0,"",PT_ExcValue!H477/PT_ExcValue!I477)</f>
        <v/>
      </c>
    </row>
    <row r="478" spans="4:19" x14ac:dyDescent="0.25">
      <c r="D478" s="209" t="str">
        <f t="array" ref="D478">IFERROR(INDEX(ExcValue!$A$8:$A2476, MATCH(0,COUNTIF($D$1:D477,ExcValue!$A$8:$A2476), 0)),"")</f>
        <v/>
      </c>
      <c r="E478" s="207" t="str">
        <f>IFERROR(VLOOKUP(D478,ExcValue!A484:C2476,3,FALSE),"")</f>
        <v/>
      </c>
      <c r="F478" s="209" t="str">
        <f t="array" ref="F478">IFERROR(IF(D478="","",INDEX(ExcValue!$I$8:$I$2000, MATCH(D478&amp;23,ExcValue!$A$8:$A$2000&amp;ExcValue!$H$8:$H$2000,0))),"")</f>
        <v/>
      </c>
      <c r="G478" s="210" t="str">
        <f t="shared" si="28"/>
        <v/>
      </c>
      <c r="H478" s="209" t="str">
        <f t="array" ref="H478">IFERROR(IF(D478="","",INDEX(ExcValue!$I$8:$I$2000, MATCH(D478&amp;24,ExcValue!$A$8:$A$2000&amp;ExcValue!$H$8:$H$2000,0))),"")</f>
        <v/>
      </c>
      <c r="I478" s="210" t="str">
        <f t="shared" si="29"/>
        <v/>
      </c>
      <c r="J478" s="209" t="str">
        <f t="array" ref="J478">IFERROR(IF(D478="","",INDEX(ExcValue!$I$8:$I$2000, MATCH(D478&amp;74,ExcValue!$A$8:$A$2000&amp;ExcValue!$H$8:$H$2000,0))),"")</f>
        <v/>
      </c>
      <c r="K478" s="210" t="str">
        <f t="shared" si="30"/>
        <v/>
      </c>
      <c r="L478" s="209" t="str">
        <f t="array" ref="L478">IFERROR(IF(D478="","",INDEX(ExcValue!$I$8:$I$2000, MATCH(D478&amp;54,ExcValue!$A$8:$A$2000&amp;ExcValue!$H$8:$H$2000,0))),"")</f>
        <v/>
      </c>
      <c r="M478" s="210" t="str">
        <f t="shared" si="31"/>
        <v/>
      </c>
      <c r="O478" s="207" t="str">
        <f>IF(ISNUMBER(PT_ExcValue!A478),PT_ExcValue!A478,"")</f>
        <v/>
      </c>
      <c r="P478" s="207" t="str">
        <f>IF(PT_ExcValue!C478=0,"",PT_ExcValue!B478/PT_ExcValue!C478)</f>
        <v/>
      </c>
      <c r="Q478" s="207" t="str">
        <f>IF(PT_ExcValue!E478=0,"",PT_ExcValue!D478/PT_ExcValue!E478)</f>
        <v/>
      </c>
      <c r="R478" s="207" t="str">
        <f>IF(PT_ExcValue!G478=0,"",PT_ExcValue!F478/PT_ExcValue!G478)</f>
        <v/>
      </c>
      <c r="S478" s="207" t="str">
        <f>IF(PT_ExcValue!I478=0,"",PT_ExcValue!H478/PT_ExcValue!I478)</f>
        <v/>
      </c>
    </row>
    <row r="479" spans="4:19" x14ac:dyDescent="0.25">
      <c r="D479" s="209" t="str">
        <f t="array" ref="D479">IFERROR(INDEX(ExcValue!$A$8:$A2477, MATCH(0,COUNTIF($D$1:D478,ExcValue!$A$8:$A2477), 0)),"")</f>
        <v/>
      </c>
      <c r="E479" s="207" t="str">
        <f>IFERROR(VLOOKUP(D479,ExcValue!A485:C2477,3,FALSE),"")</f>
        <v/>
      </c>
      <c r="F479" s="209" t="str">
        <f t="array" ref="F479">IFERROR(IF(D479="","",INDEX(ExcValue!$I$8:$I$2000, MATCH(D479&amp;23,ExcValue!$A$8:$A$2000&amp;ExcValue!$H$8:$H$2000,0))),"")</f>
        <v/>
      </c>
      <c r="G479" s="210" t="str">
        <f t="shared" si="28"/>
        <v/>
      </c>
      <c r="H479" s="209" t="str">
        <f t="array" ref="H479">IFERROR(IF(D479="","",INDEX(ExcValue!$I$8:$I$2000, MATCH(D479&amp;24,ExcValue!$A$8:$A$2000&amp;ExcValue!$H$8:$H$2000,0))),"")</f>
        <v/>
      </c>
      <c r="I479" s="210" t="str">
        <f t="shared" si="29"/>
        <v/>
      </c>
      <c r="J479" s="209" t="str">
        <f t="array" ref="J479">IFERROR(IF(D479="","",INDEX(ExcValue!$I$8:$I$2000, MATCH(D479&amp;74,ExcValue!$A$8:$A$2000&amp;ExcValue!$H$8:$H$2000,0))),"")</f>
        <v/>
      </c>
      <c r="K479" s="210" t="str">
        <f t="shared" si="30"/>
        <v/>
      </c>
      <c r="L479" s="209" t="str">
        <f t="array" ref="L479">IFERROR(IF(D479="","",INDEX(ExcValue!$I$8:$I$2000, MATCH(D479&amp;54,ExcValue!$A$8:$A$2000&amp;ExcValue!$H$8:$H$2000,0))),"")</f>
        <v/>
      </c>
      <c r="M479" s="210" t="str">
        <f t="shared" si="31"/>
        <v/>
      </c>
      <c r="O479" s="207" t="str">
        <f>IF(ISNUMBER(PT_ExcValue!A479),PT_ExcValue!A479,"")</f>
        <v/>
      </c>
      <c r="P479" s="207" t="str">
        <f>IF(PT_ExcValue!C479=0,"",PT_ExcValue!B479/PT_ExcValue!C479)</f>
        <v/>
      </c>
      <c r="Q479" s="207" t="str">
        <f>IF(PT_ExcValue!E479=0,"",PT_ExcValue!D479/PT_ExcValue!E479)</f>
        <v/>
      </c>
      <c r="R479" s="207" t="str">
        <f>IF(PT_ExcValue!G479=0,"",PT_ExcValue!F479/PT_ExcValue!G479)</f>
        <v/>
      </c>
      <c r="S479" s="207" t="str">
        <f>IF(PT_ExcValue!I479=0,"",PT_ExcValue!H479/PT_ExcValue!I479)</f>
        <v/>
      </c>
    </row>
    <row r="480" spans="4:19" x14ac:dyDescent="0.25">
      <c r="D480" s="209" t="str">
        <f t="array" ref="D480">IFERROR(INDEX(ExcValue!$A$8:$A2478, MATCH(0,COUNTIF($D$1:D479,ExcValue!$A$8:$A2478), 0)),"")</f>
        <v/>
      </c>
      <c r="E480" s="207" t="str">
        <f>IFERROR(VLOOKUP(D480,ExcValue!A486:C2478,3,FALSE),"")</f>
        <v/>
      </c>
      <c r="F480" s="209" t="str">
        <f t="array" ref="F480">IFERROR(IF(D480="","",INDEX(ExcValue!$I$8:$I$2000, MATCH(D480&amp;23,ExcValue!$A$8:$A$2000&amp;ExcValue!$H$8:$H$2000,0))),"")</f>
        <v/>
      </c>
      <c r="G480" s="210" t="str">
        <f t="shared" si="28"/>
        <v/>
      </c>
      <c r="H480" s="209" t="str">
        <f t="array" ref="H480">IFERROR(IF(D480="","",INDEX(ExcValue!$I$8:$I$2000, MATCH(D480&amp;24,ExcValue!$A$8:$A$2000&amp;ExcValue!$H$8:$H$2000,0))),"")</f>
        <v/>
      </c>
      <c r="I480" s="210" t="str">
        <f t="shared" si="29"/>
        <v/>
      </c>
      <c r="J480" s="209" t="str">
        <f t="array" ref="J480">IFERROR(IF(D480="","",INDEX(ExcValue!$I$8:$I$2000, MATCH(D480&amp;74,ExcValue!$A$8:$A$2000&amp;ExcValue!$H$8:$H$2000,0))),"")</f>
        <v/>
      </c>
      <c r="K480" s="210" t="str">
        <f t="shared" si="30"/>
        <v/>
      </c>
      <c r="L480" s="209" t="str">
        <f t="array" ref="L480">IFERROR(IF(D480="","",INDEX(ExcValue!$I$8:$I$2000, MATCH(D480&amp;54,ExcValue!$A$8:$A$2000&amp;ExcValue!$H$8:$H$2000,0))),"")</f>
        <v/>
      </c>
      <c r="M480" s="210" t="str">
        <f t="shared" si="31"/>
        <v/>
      </c>
      <c r="O480" s="207" t="str">
        <f>IF(ISNUMBER(PT_ExcValue!A480),PT_ExcValue!A480,"")</f>
        <v/>
      </c>
      <c r="P480" s="207" t="str">
        <f>IF(PT_ExcValue!C480=0,"",PT_ExcValue!B480/PT_ExcValue!C480)</f>
        <v/>
      </c>
      <c r="Q480" s="207" t="str">
        <f>IF(PT_ExcValue!E480=0,"",PT_ExcValue!D480/PT_ExcValue!E480)</f>
        <v/>
      </c>
      <c r="R480" s="207" t="str">
        <f>IF(PT_ExcValue!G480=0,"",PT_ExcValue!F480/PT_ExcValue!G480)</f>
        <v/>
      </c>
      <c r="S480" s="207" t="str">
        <f>IF(PT_ExcValue!I480=0,"",PT_ExcValue!H480/PT_ExcValue!I480)</f>
        <v/>
      </c>
    </row>
    <row r="481" spans="4:19" x14ac:dyDescent="0.25">
      <c r="D481" s="209" t="str">
        <f t="array" ref="D481">IFERROR(INDEX(ExcValue!$A$8:$A2479, MATCH(0,COUNTIF($D$1:D480,ExcValue!$A$8:$A2479), 0)),"")</f>
        <v/>
      </c>
      <c r="E481" s="207" t="str">
        <f>IFERROR(VLOOKUP(D481,ExcValue!A487:C2479,3,FALSE),"")</f>
        <v/>
      </c>
      <c r="F481" s="209" t="str">
        <f t="array" ref="F481">IFERROR(IF(D481="","",INDEX(ExcValue!$I$8:$I$2000, MATCH(D481&amp;23,ExcValue!$A$8:$A$2000&amp;ExcValue!$H$8:$H$2000,0))),"")</f>
        <v/>
      </c>
      <c r="G481" s="210" t="str">
        <f t="shared" si="28"/>
        <v/>
      </c>
      <c r="H481" s="209" t="str">
        <f t="array" ref="H481">IFERROR(IF(D481="","",INDEX(ExcValue!$I$8:$I$2000, MATCH(D481&amp;24,ExcValue!$A$8:$A$2000&amp;ExcValue!$H$8:$H$2000,0))),"")</f>
        <v/>
      </c>
      <c r="I481" s="210" t="str">
        <f t="shared" si="29"/>
        <v/>
      </c>
      <c r="J481" s="209" t="str">
        <f t="array" ref="J481">IFERROR(IF(D481="","",INDEX(ExcValue!$I$8:$I$2000, MATCH(D481&amp;74,ExcValue!$A$8:$A$2000&amp;ExcValue!$H$8:$H$2000,0))),"")</f>
        <v/>
      </c>
      <c r="K481" s="210" t="str">
        <f t="shared" si="30"/>
        <v/>
      </c>
      <c r="L481" s="209" t="str">
        <f t="array" ref="L481">IFERROR(IF(D481="","",INDEX(ExcValue!$I$8:$I$2000, MATCH(D481&amp;54,ExcValue!$A$8:$A$2000&amp;ExcValue!$H$8:$H$2000,0))),"")</f>
        <v/>
      </c>
      <c r="M481" s="210" t="str">
        <f t="shared" si="31"/>
        <v/>
      </c>
      <c r="O481" s="207" t="str">
        <f>IF(ISNUMBER(PT_ExcValue!A481),PT_ExcValue!A481,"")</f>
        <v/>
      </c>
      <c r="P481" s="207" t="str">
        <f>IF(PT_ExcValue!C481=0,"",PT_ExcValue!B481/PT_ExcValue!C481)</f>
        <v/>
      </c>
      <c r="Q481" s="207" t="str">
        <f>IF(PT_ExcValue!E481=0,"",PT_ExcValue!D481/PT_ExcValue!E481)</f>
        <v/>
      </c>
      <c r="R481" s="207" t="str">
        <f>IF(PT_ExcValue!G481=0,"",PT_ExcValue!F481/PT_ExcValue!G481)</f>
        <v/>
      </c>
      <c r="S481" s="207" t="str">
        <f>IF(PT_ExcValue!I481=0,"",PT_ExcValue!H481/PT_ExcValue!I481)</f>
        <v/>
      </c>
    </row>
    <row r="482" spans="4:19" x14ac:dyDescent="0.25">
      <c r="D482" s="209" t="str">
        <f t="array" ref="D482">IFERROR(INDEX(ExcValue!$A$8:$A2480, MATCH(0,COUNTIF($D$1:D481,ExcValue!$A$8:$A2480), 0)),"")</f>
        <v/>
      </c>
      <c r="E482" s="207" t="str">
        <f>IFERROR(VLOOKUP(D482,ExcValue!A488:C2480,3,FALSE),"")</f>
        <v/>
      </c>
      <c r="F482" s="209" t="str">
        <f t="array" ref="F482">IFERROR(IF(D482="","",INDEX(ExcValue!$I$8:$I$2000, MATCH(D482&amp;23,ExcValue!$A$8:$A$2000&amp;ExcValue!$H$8:$H$2000,0))),"")</f>
        <v/>
      </c>
      <c r="G482" s="210" t="str">
        <f t="shared" si="28"/>
        <v/>
      </c>
      <c r="H482" s="209" t="str">
        <f t="array" ref="H482">IFERROR(IF(D482="","",INDEX(ExcValue!$I$8:$I$2000, MATCH(D482&amp;24,ExcValue!$A$8:$A$2000&amp;ExcValue!$H$8:$H$2000,0))),"")</f>
        <v/>
      </c>
      <c r="I482" s="210" t="str">
        <f t="shared" si="29"/>
        <v/>
      </c>
      <c r="J482" s="209" t="str">
        <f t="array" ref="J482">IFERROR(IF(D482="","",INDEX(ExcValue!$I$8:$I$2000, MATCH(D482&amp;74,ExcValue!$A$8:$A$2000&amp;ExcValue!$H$8:$H$2000,0))),"")</f>
        <v/>
      </c>
      <c r="K482" s="210" t="str">
        <f t="shared" si="30"/>
        <v/>
      </c>
      <c r="L482" s="209" t="str">
        <f t="array" ref="L482">IFERROR(IF(D482="","",INDEX(ExcValue!$I$8:$I$2000, MATCH(D482&amp;54,ExcValue!$A$8:$A$2000&amp;ExcValue!$H$8:$H$2000,0))),"")</f>
        <v/>
      </c>
      <c r="M482" s="210" t="str">
        <f t="shared" si="31"/>
        <v/>
      </c>
      <c r="O482" s="207" t="str">
        <f>IF(ISNUMBER(PT_ExcValue!A482),PT_ExcValue!A482,"")</f>
        <v/>
      </c>
      <c r="P482" s="207" t="str">
        <f>IF(PT_ExcValue!C482=0,"",PT_ExcValue!B482/PT_ExcValue!C482)</f>
        <v/>
      </c>
      <c r="Q482" s="207" t="str">
        <f>IF(PT_ExcValue!E482=0,"",PT_ExcValue!D482/PT_ExcValue!E482)</f>
        <v/>
      </c>
      <c r="R482" s="207" t="str">
        <f>IF(PT_ExcValue!G482=0,"",PT_ExcValue!F482/PT_ExcValue!G482)</f>
        <v/>
      </c>
      <c r="S482" s="207" t="str">
        <f>IF(PT_ExcValue!I482=0,"",PT_ExcValue!H482/PT_ExcValue!I482)</f>
        <v/>
      </c>
    </row>
    <row r="483" spans="4:19" x14ac:dyDescent="0.25">
      <c r="D483" s="209" t="str">
        <f t="array" ref="D483">IFERROR(INDEX(ExcValue!$A$8:$A2481, MATCH(0,COUNTIF($D$1:D482,ExcValue!$A$8:$A2481), 0)),"")</f>
        <v/>
      </c>
      <c r="E483" s="207" t="str">
        <f>IFERROR(VLOOKUP(D483,ExcValue!A489:C2481,3,FALSE),"")</f>
        <v/>
      </c>
      <c r="F483" s="209" t="str">
        <f t="array" ref="F483">IFERROR(IF(D483="","",INDEX(ExcValue!$I$8:$I$2000, MATCH(D483&amp;23,ExcValue!$A$8:$A$2000&amp;ExcValue!$H$8:$H$2000,0))),"")</f>
        <v/>
      </c>
      <c r="G483" s="210" t="str">
        <f t="shared" si="28"/>
        <v/>
      </c>
      <c r="H483" s="209" t="str">
        <f t="array" ref="H483">IFERROR(IF(D483="","",INDEX(ExcValue!$I$8:$I$2000, MATCH(D483&amp;24,ExcValue!$A$8:$A$2000&amp;ExcValue!$H$8:$H$2000,0))),"")</f>
        <v/>
      </c>
      <c r="I483" s="210" t="str">
        <f t="shared" si="29"/>
        <v/>
      </c>
      <c r="J483" s="209" t="str">
        <f t="array" ref="J483">IFERROR(IF(D483="","",INDEX(ExcValue!$I$8:$I$2000, MATCH(D483&amp;74,ExcValue!$A$8:$A$2000&amp;ExcValue!$H$8:$H$2000,0))),"")</f>
        <v/>
      </c>
      <c r="K483" s="210" t="str">
        <f t="shared" si="30"/>
        <v/>
      </c>
      <c r="L483" s="209" t="str">
        <f t="array" ref="L483">IFERROR(IF(D483="","",INDEX(ExcValue!$I$8:$I$2000, MATCH(D483&amp;54,ExcValue!$A$8:$A$2000&amp;ExcValue!$H$8:$H$2000,0))),"")</f>
        <v/>
      </c>
      <c r="M483" s="210" t="str">
        <f t="shared" si="31"/>
        <v/>
      </c>
      <c r="O483" s="207" t="str">
        <f>IF(ISNUMBER(PT_ExcValue!A483),PT_ExcValue!A483,"")</f>
        <v/>
      </c>
      <c r="P483" s="207" t="str">
        <f>IF(PT_ExcValue!C483=0,"",PT_ExcValue!B483/PT_ExcValue!C483)</f>
        <v/>
      </c>
      <c r="Q483" s="207" t="str">
        <f>IF(PT_ExcValue!E483=0,"",PT_ExcValue!D483/PT_ExcValue!E483)</f>
        <v/>
      </c>
      <c r="R483" s="207" t="str">
        <f>IF(PT_ExcValue!G483=0,"",PT_ExcValue!F483/PT_ExcValue!G483)</f>
        <v/>
      </c>
      <c r="S483" s="207" t="str">
        <f>IF(PT_ExcValue!I483=0,"",PT_ExcValue!H483/PT_ExcValue!I483)</f>
        <v/>
      </c>
    </row>
    <row r="484" spans="4:19" x14ac:dyDescent="0.25">
      <c r="D484" s="209" t="str">
        <f t="array" ref="D484">IFERROR(INDEX(ExcValue!$A$8:$A2482, MATCH(0,COUNTIF($D$1:D483,ExcValue!$A$8:$A2482), 0)),"")</f>
        <v/>
      </c>
      <c r="E484" s="207" t="str">
        <f>IFERROR(VLOOKUP(D484,ExcValue!A490:C2482,3,FALSE),"")</f>
        <v/>
      </c>
      <c r="F484" s="209" t="str">
        <f t="array" ref="F484">IFERROR(IF(D484="","",INDEX(ExcValue!$I$8:$I$2000, MATCH(D484&amp;23,ExcValue!$A$8:$A$2000&amp;ExcValue!$H$8:$H$2000,0))),"")</f>
        <v/>
      </c>
      <c r="G484" s="210" t="str">
        <f t="shared" si="28"/>
        <v/>
      </c>
      <c r="H484" s="209" t="str">
        <f t="array" ref="H484">IFERROR(IF(D484="","",INDEX(ExcValue!$I$8:$I$2000, MATCH(D484&amp;24,ExcValue!$A$8:$A$2000&amp;ExcValue!$H$8:$H$2000,0))),"")</f>
        <v/>
      </c>
      <c r="I484" s="210" t="str">
        <f t="shared" si="29"/>
        <v/>
      </c>
      <c r="J484" s="209" t="str">
        <f t="array" ref="J484">IFERROR(IF(D484="","",INDEX(ExcValue!$I$8:$I$2000, MATCH(D484&amp;74,ExcValue!$A$8:$A$2000&amp;ExcValue!$H$8:$H$2000,0))),"")</f>
        <v/>
      </c>
      <c r="K484" s="210" t="str">
        <f t="shared" si="30"/>
        <v/>
      </c>
      <c r="L484" s="209" t="str">
        <f t="array" ref="L484">IFERROR(IF(D484="","",INDEX(ExcValue!$I$8:$I$2000, MATCH(D484&amp;54,ExcValue!$A$8:$A$2000&amp;ExcValue!$H$8:$H$2000,0))),"")</f>
        <v/>
      </c>
      <c r="M484" s="210" t="str">
        <f t="shared" si="31"/>
        <v/>
      </c>
      <c r="O484" s="207" t="str">
        <f>IF(ISNUMBER(PT_ExcValue!A484),PT_ExcValue!A484,"")</f>
        <v/>
      </c>
      <c r="P484" s="207" t="str">
        <f>IF(PT_ExcValue!C484=0,"",PT_ExcValue!B484/PT_ExcValue!C484)</f>
        <v/>
      </c>
      <c r="Q484" s="207" t="str">
        <f>IF(PT_ExcValue!E484=0,"",PT_ExcValue!D484/PT_ExcValue!E484)</f>
        <v/>
      </c>
      <c r="R484" s="207" t="str">
        <f>IF(PT_ExcValue!G484=0,"",PT_ExcValue!F484/PT_ExcValue!G484)</f>
        <v/>
      </c>
      <c r="S484" s="207" t="str">
        <f>IF(PT_ExcValue!I484=0,"",PT_ExcValue!H484/PT_ExcValue!I484)</f>
        <v/>
      </c>
    </row>
    <row r="485" spans="4:19" x14ac:dyDescent="0.25">
      <c r="D485" s="209" t="str">
        <f t="array" ref="D485">IFERROR(INDEX(ExcValue!$A$8:$A2483, MATCH(0,COUNTIF($D$1:D484,ExcValue!$A$8:$A2483), 0)),"")</f>
        <v/>
      </c>
      <c r="E485" s="207" t="str">
        <f>IFERROR(VLOOKUP(D485,ExcValue!A491:C2483,3,FALSE),"")</f>
        <v/>
      </c>
      <c r="F485" s="209" t="str">
        <f t="array" ref="F485">IFERROR(IF(D485="","",INDEX(ExcValue!$I$8:$I$2000, MATCH(D485&amp;23,ExcValue!$A$8:$A$2000&amp;ExcValue!$H$8:$H$2000,0))),"")</f>
        <v/>
      </c>
      <c r="G485" s="210" t="str">
        <f t="shared" si="28"/>
        <v/>
      </c>
      <c r="H485" s="209" t="str">
        <f t="array" ref="H485">IFERROR(IF(D485="","",INDEX(ExcValue!$I$8:$I$2000, MATCH(D485&amp;24,ExcValue!$A$8:$A$2000&amp;ExcValue!$H$8:$H$2000,0))),"")</f>
        <v/>
      </c>
      <c r="I485" s="210" t="str">
        <f t="shared" si="29"/>
        <v/>
      </c>
      <c r="J485" s="209" t="str">
        <f t="array" ref="J485">IFERROR(IF(D485="","",INDEX(ExcValue!$I$8:$I$2000, MATCH(D485&amp;74,ExcValue!$A$8:$A$2000&amp;ExcValue!$H$8:$H$2000,0))),"")</f>
        <v/>
      </c>
      <c r="K485" s="210" t="str">
        <f t="shared" si="30"/>
        <v/>
      </c>
      <c r="L485" s="209" t="str">
        <f t="array" ref="L485">IFERROR(IF(D485="","",INDEX(ExcValue!$I$8:$I$2000, MATCH(D485&amp;54,ExcValue!$A$8:$A$2000&amp;ExcValue!$H$8:$H$2000,0))),"")</f>
        <v/>
      </c>
      <c r="M485" s="210" t="str">
        <f t="shared" si="31"/>
        <v/>
      </c>
      <c r="O485" s="207" t="str">
        <f>IF(ISNUMBER(PT_ExcValue!A485),PT_ExcValue!A485,"")</f>
        <v/>
      </c>
      <c r="P485" s="207" t="str">
        <f>IF(PT_ExcValue!C485=0,"",PT_ExcValue!B485/PT_ExcValue!C485)</f>
        <v/>
      </c>
      <c r="Q485" s="207" t="str">
        <f>IF(PT_ExcValue!E485=0,"",PT_ExcValue!D485/PT_ExcValue!E485)</f>
        <v/>
      </c>
      <c r="R485" s="207" t="str">
        <f>IF(PT_ExcValue!G485=0,"",PT_ExcValue!F485/PT_ExcValue!G485)</f>
        <v/>
      </c>
      <c r="S485" s="207" t="str">
        <f>IF(PT_ExcValue!I485=0,"",PT_ExcValue!H485/PT_ExcValue!I485)</f>
        <v/>
      </c>
    </row>
    <row r="486" spans="4:19" x14ac:dyDescent="0.25">
      <c r="D486" s="209" t="str">
        <f t="array" ref="D486">IFERROR(INDEX(ExcValue!$A$8:$A2484, MATCH(0,COUNTIF($D$1:D485,ExcValue!$A$8:$A2484), 0)),"")</f>
        <v/>
      </c>
      <c r="E486" s="207" t="str">
        <f>IFERROR(VLOOKUP(D486,ExcValue!A492:C2484,3,FALSE),"")</f>
        <v/>
      </c>
      <c r="F486" s="209" t="str">
        <f t="array" ref="F486">IFERROR(IF(D486="","",INDEX(ExcValue!$I$8:$I$2000, MATCH(D486&amp;23,ExcValue!$A$8:$A$2000&amp;ExcValue!$H$8:$H$2000,0))),"")</f>
        <v/>
      </c>
      <c r="G486" s="210" t="str">
        <f t="shared" si="28"/>
        <v/>
      </c>
      <c r="H486" s="209" t="str">
        <f t="array" ref="H486">IFERROR(IF(D486="","",INDEX(ExcValue!$I$8:$I$2000, MATCH(D486&amp;24,ExcValue!$A$8:$A$2000&amp;ExcValue!$H$8:$H$2000,0))),"")</f>
        <v/>
      </c>
      <c r="I486" s="210" t="str">
        <f t="shared" si="29"/>
        <v/>
      </c>
      <c r="J486" s="209" t="str">
        <f t="array" ref="J486">IFERROR(IF(D486="","",INDEX(ExcValue!$I$8:$I$2000, MATCH(D486&amp;74,ExcValue!$A$8:$A$2000&amp;ExcValue!$H$8:$H$2000,0))),"")</f>
        <v/>
      </c>
      <c r="K486" s="210" t="str">
        <f t="shared" si="30"/>
        <v/>
      </c>
      <c r="L486" s="209" t="str">
        <f t="array" ref="L486">IFERROR(IF(D486="","",INDEX(ExcValue!$I$8:$I$2000, MATCH(D486&amp;54,ExcValue!$A$8:$A$2000&amp;ExcValue!$H$8:$H$2000,0))),"")</f>
        <v/>
      </c>
      <c r="M486" s="210" t="str">
        <f t="shared" si="31"/>
        <v/>
      </c>
      <c r="O486" s="207" t="str">
        <f>IF(ISNUMBER(PT_ExcValue!A486),PT_ExcValue!A486,"")</f>
        <v/>
      </c>
      <c r="P486" s="207" t="str">
        <f>IF(PT_ExcValue!C486=0,"",PT_ExcValue!B486/PT_ExcValue!C486)</f>
        <v/>
      </c>
      <c r="Q486" s="207" t="str">
        <f>IF(PT_ExcValue!E486=0,"",PT_ExcValue!D486/PT_ExcValue!E486)</f>
        <v/>
      </c>
      <c r="R486" s="207" t="str">
        <f>IF(PT_ExcValue!G486=0,"",PT_ExcValue!F486/PT_ExcValue!G486)</f>
        <v/>
      </c>
      <c r="S486" s="207" t="str">
        <f>IF(PT_ExcValue!I486=0,"",PT_ExcValue!H486/PT_ExcValue!I486)</f>
        <v/>
      </c>
    </row>
    <row r="487" spans="4:19" x14ac:dyDescent="0.25">
      <c r="D487" s="209" t="str">
        <f t="array" ref="D487">IFERROR(INDEX(ExcValue!$A$8:$A2485, MATCH(0,COUNTIF($D$1:D486,ExcValue!$A$8:$A2485), 0)),"")</f>
        <v/>
      </c>
      <c r="E487" s="207" t="str">
        <f>IFERROR(VLOOKUP(D487,ExcValue!A493:C2485,3,FALSE),"")</f>
        <v/>
      </c>
      <c r="F487" s="209" t="str">
        <f t="array" ref="F487">IFERROR(IF(D487="","",INDEX(ExcValue!$I$8:$I$2000, MATCH(D487&amp;23,ExcValue!$A$8:$A$2000&amp;ExcValue!$H$8:$H$2000,0))),"")</f>
        <v/>
      </c>
      <c r="G487" s="210" t="str">
        <f t="shared" si="28"/>
        <v/>
      </c>
      <c r="H487" s="209" t="str">
        <f t="array" ref="H487">IFERROR(IF(D487="","",INDEX(ExcValue!$I$8:$I$2000, MATCH(D487&amp;24,ExcValue!$A$8:$A$2000&amp;ExcValue!$H$8:$H$2000,0))),"")</f>
        <v/>
      </c>
      <c r="I487" s="210" t="str">
        <f t="shared" si="29"/>
        <v/>
      </c>
      <c r="J487" s="209" t="str">
        <f t="array" ref="J487">IFERROR(IF(D487="","",INDEX(ExcValue!$I$8:$I$2000, MATCH(D487&amp;74,ExcValue!$A$8:$A$2000&amp;ExcValue!$H$8:$H$2000,0))),"")</f>
        <v/>
      </c>
      <c r="K487" s="210" t="str">
        <f t="shared" si="30"/>
        <v/>
      </c>
      <c r="L487" s="209" t="str">
        <f t="array" ref="L487">IFERROR(IF(D487="","",INDEX(ExcValue!$I$8:$I$2000, MATCH(D487&amp;54,ExcValue!$A$8:$A$2000&amp;ExcValue!$H$8:$H$2000,0))),"")</f>
        <v/>
      </c>
      <c r="M487" s="210" t="str">
        <f t="shared" si="31"/>
        <v/>
      </c>
      <c r="O487" s="207" t="str">
        <f>IF(ISNUMBER(PT_ExcValue!A487),PT_ExcValue!A487,"")</f>
        <v/>
      </c>
      <c r="P487" s="207" t="str">
        <f>IF(PT_ExcValue!C487=0,"",PT_ExcValue!B487/PT_ExcValue!C487)</f>
        <v/>
      </c>
      <c r="Q487" s="207" t="str">
        <f>IF(PT_ExcValue!E487=0,"",PT_ExcValue!D487/PT_ExcValue!E487)</f>
        <v/>
      </c>
      <c r="R487" s="207" t="str">
        <f>IF(PT_ExcValue!G487=0,"",PT_ExcValue!F487/PT_ExcValue!G487)</f>
        <v/>
      </c>
      <c r="S487" s="207" t="str">
        <f>IF(PT_ExcValue!I487=0,"",PT_ExcValue!H487/PT_ExcValue!I487)</f>
        <v/>
      </c>
    </row>
    <row r="488" spans="4:19" x14ac:dyDescent="0.25">
      <c r="D488" s="209" t="str">
        <f t="array" ref="D488">IFERROR(INDEX(ExcValue!$A$8:$A2486, MATCH(0,COUNTIF($D$1:D487,ExcValue!$A$8:$A2486), 0)),"")</f>
        <v/>
      </c>
      <c r="E488" s="207" t="str">
        <f>IFERROR(VLOOKUP(D488,ExcValue!A494:C2486,3,FALSE),"")</f>
        <v/>
      </c>
      <c r="F488" s="209" t="str">
        <f t="array" ref="F488">IFERROR(IF(D488="","",INDEX(ExcValue!$I$8:$I$2000, MATCH(D488&amp;23,ExcValue!$A$8:$A$2000&amp;ExcValue!$H$8:$H$2000,0))),"")</f>
        <v/>
      </c>
      <c r="G488" s="210" t="str">
        <f t="shared" si="28"/>
        <v/>
      </c>
      <c r="H488" s="209" t="str">
        <f t="array" ref="H488">IFERROR(IF(D488="","",INDEX(ExcValue!$I$8:$I$2000, MATCH(D488&amp;24,ExcValue!$A$8:$A$2000&amp;ExcValue!$H$8:$H$2000,0))),"")</f>
        <v/>
      </c>
      <c r="I488" s="210" t="str">
        <f t="shared" si="29"/>
        <v/>
      </c>
      <c r="J488" s="209" t="str">
        <f t="array" ref="J488">IFERROR(IF(D488="","",INDEX(ExcValue!$I$8:$I$2000, MATCH(D488&amp;74,ExcValue!$A$8:$A$2000&amp;ExcValue!$H$8:$H$2000,0))),"")</f>
        <v/>
      </c>
      <c r="K488" s="210" t="str">
        <f t="shared" si="30"/>
        <v/>
      </c>
      <c r="L488" s="209" t="str">
        <f t="array" ref="L488">IFERROR(IF(D488="","",INDEX(ExcValue!$I$8:$I$2000, MATCH(D488&amp;54,ExcValue!$A$8:$A$2000&amp;ExcValue!$H$8:$H$2000,0))),"")</f>
        <v/>
      </c>
      <c r="M488" s="210" t="str">
        <f t="shared" si="31"/>
        <v/>
      </c>
      <c r="O488" s="207" t="str">
        <f>IF(ISNUMBER(PT_ExcValue!A488),PT_ExcValue!A488,"")</f>
        <v/>
      </c>
      <c r="P488" s="207" t="str">
        <f>IF(PT_ExcValue!C488=0,"",PT_ExcValue!B488/PT_ExcValue!C488)</f>
        <v/>
      </c>
      <c r="Q488" s="207" t="str">
        <f>IF(PT_ExcValue!E488=0,"",PT_ExcValue!D488/PT_ExcValue!E488)</f>
        <v/>
      </c>
      <c r="R488" s="207" t="str">
        <f>IF(PT_ExcValue!G488=0,"",PT_ExcValue!F488/PT_ExcValue!G488)</f>
        <v/>
      </c>
      <c r="S488" s="207" t="str">
        <f>IF(PT_ExcValue!I488=0,"",PT_ExcValue!H488/PT_ExcValue!I488)</f>
        <v/>
      </c>
    </row>
    <row r="489" spans="4:19" x14ac:dyDescent="0.25">
      <c r="D489" s="209" t="str">
        <f t="array" ref="D489">IFERROR(INDEX(ExcValue!$A$8:$A2487, MATCH(0,COUNTIF($D$1:D488,ExcValue!$A$8:$A2487), 0)),"")</f>
        <v/>
      </c>
      <c r="E489" s="207" t="str">
        <f>IFERROR(VLOOKUP(D489,ExcValue!A495:C2487,3,FALSE),"")</f>
        <v/>
      </c>
      <c r="F489" s="209" t="str">
        <f t="array" ref="F489">IFERROR(IF(D489="","",INDEX(ExcValue!$I$8:$I$2000, MATCH(D489&amp;23,ExcValue!$A$8:$A$2000&amp;ExcValue!$H$8:$H$2000,0))),"")</f>
        <v/>
      </c>
      <c r="G489" s="210" t="str">
        <f t="shared" si="28"/>
        <v/>
      </c>
      <c r="H489" s="209" t="str">
        <f t="array" ref="H489">IFERROR(IF(D489="","",INDEX(ExcValue!$I$8:$I$2000, MATCH(D489&amp;24,ExcValue!$A$8:$A$2000&amp;ExcValue!$H$8:$H$2000,0))),"")</f>
        <v/>
      </c>
      <c r="I489" s="210" t="str">
        <f t="shared" si="29"/>
        <v/>
      </c>
      <c r="J489" s="209" t="str">
        <f t="array" ref="J489">IFERROR(IF(D489="","",INDEX(ExcValue!$I$8:$I$2000, MATCH(D489&amp;74,ExcValue!$A$8:$A$2000&amp;ExcValue!$H$8:$H$2000,0))),"")</f>
        <v/>
      </c>
      <c r="K489" s="210" t="str">
        <f t="shared" si="30"/>
        <v/>
      </c>
      <c r="L489" s="209" t="str">
        <f t="array" ref="L489">IFERROR(IF(D489="","",INDEX(ExcValue!$I$8:$I$2000, MATCH(D489&amp;54,ExcValue!$A$8:$A$2000&amp;ExcValue!$H$8:$H$2000,0))),"")</f>
        <v/>
      </c>
      <c r="M489" s="210" t="str">
        <f t="shared" si="31"/>
        <v/>
      </c>
      <c r="O489" s="207" t="str">
        <f>IF(ISNUMBER(PT_ExcValue!A489),PT_ExcValue!A489,"")</f>
        <v/>
      </c>
      <c r="P489" s="207" t="str">
        <f>IF(PT_ExcValue!C489=0,"",PT_ExcValue!B489/PT_ExcValue!C489)</f>
        <v/>
      </c>
      <c r="Q489" s="207" t="str">
        <f>IF(PT_ExcValue!E489=0,"",PT_ExcValue!D489/PT_ExcValue!E489)</f>
        <v/>
      </c>
      <c r="R489" s="207" t="str">
        <f>IF(PT_ExcValue!G489=0,"",PT_ExcValue!F489/PT_ExcValue!G489)</f>
        <v/>
      </c>
      <c r="S489" s="207" t="str">
        <f>IF(PT_ExcValue!I489=0,"",PT_ExcValue!H489/PT_ExcValue!I489)</f>
        <v/>
      </c>
    </row>
    <row r="490" spans="4:19" x14ac:dyDescent="0.25">
      <c r="D490" s="209" t="str">
        <f t="array" ref="D490">IFERROR(INDEX(ExcValue!$A$8:$A2488, MATCH(0,COUNTIF($D$1:D489,ExcValue!$A$8:$A2488), 0)),"")</f>
        <v/>
      </c>
      <c r="E490" s="207" t="str">
        <f>IFERROR(VLOOKUP(D490,ExcValue!A496:C2488,3,FALSE),"")</f>
        <v/>
      </c>
      <c r="F490" s="209" t="str">
        <f t="array" ref="F490">IFERROR(IF(D490="","",INDEX(ExcValue!$I$8:$I$2000, MATCH(D490&amp;23,ExcValue!$A$8:$A$2000&amp;ExcValue!$H$8:$H$2000,0))),"")</f>
        <v/>
      </c>
      <c r="G490" s="210" t="str">
        <f t="shared" si="28"/>
        <v/>
      </c>
      <c r="H490" s="209" t="str">
        <f t="array" ref="H490">IFERROR(IF(D490="","",INDEX(ExcValue!$I$8:$I$2000, MATCH(D490&amp;24,ExcValue!$A$8:$A$2000&amp;ExcValue!$H$8:$H$2000,0))),"")</f>
        <v/>
      </c>
      <c r="I490" s="210" t="str">
        <f t="shared" si="29"/>
        <v/>
      </c>
      <c r="J490" s="209" t="str">
        <f t="array" ref="J490">IFERROR(IF(D490="","",INDEX(ExcValue!$I$8:$I$2000, MATCH(D490&amp;74,ExcValue!$A$8:$A$2000&amp;ExcValue!$H$8:$H$2000,0))),"")</f>
        <v/>
      </c>
      <c r="K490" s="210" t="str">
        <f t="shared" si="30"/>
        <v/>
      </c>
      <c r="L490" s="209" t="str">
        <f t="array" ref="L490">IFERROR(IF(D490="","",INDEX(ExcValue!$I$8:$I$2000, MATCH(D490&amp;54,ExcValue!$A$8:$A$2000&amp;ExcValue!$H$8:$H$2000,0))),"")</f>
        <v/>
      </c>
      <c r="M490" s="210" t="str">
        <f t="shared" si="31"/>
        <v/>
      </c>
      <c r="O490" s="207" t="str">
        <f>IF(ISNUMBER(PT_ExcValue!A490),PT_ExcValue!A490,"")</f>
        <v/>
      </c>
      <c r="P490" s="207" t="str">
        <f>IF(PT_ExcValue!C490=0,"",PT_ExcValue!B490/PT_ExcValue!C490)</f>
        <v/>
      </c>
      <c r="Q490" s="207" t="str">
        <f>IF(PT_ExcValue!E490=0,"",PT_ExcValue!D490/PT_ExcValue!E490)</f>
        <v/>
      </c>
      <c r="R490" s="207" t="str">
        <f>IF(PT_ExcValue!G490=0,"",PT_ExcValue!F490/PT_ExcValue!G490)</f>
        <v/>
      </c>
      <c r="S490" s="207" t="str">
        <f>IF(PT_ExcValue!I490=0,"",PT_ExcValue!H490/PT_ExcValue!I490)</f>
        <v/>
      </c>
    </row>
    <row r="491" spans="4:19" x14ac:dyDescent="0.25">
      <c r="D491" s="209" t="str">
        <f t="array" ref="D491">IFERROR(INDEX(ExcValue!$A$8:$A2489, MATCH(0,COUNTIF($D$1:D490,ExcValue!$A$8:$A2489), 0)),"")</f>
        <v/>
      </c>
      <c r="E491" s="207" t="str">
        <f>IFERROR(VLOOKUP(D491,ExcValue!A497:C2489,3,FALSE),"")</f>
        <v/>
      </c>
      <c r="F491" s="209" t="str">
        <f t="array" ref="F491">IFERROR(IF(D491="","",INDEX(ExcValue!$I$8:$I$2000, MATCH(D491&amp;23,ExcValue!$A$8:$A$2000&amp;ExcValue!$H$8:$H$2000,0))),"")</f>
        <v/>
      </c>
      <c r="G491" s="210" t="str">
        <f t="shared" si="28"/>
        <v/>
      </c>
      <c r="H491" s="209" t="str">
        <f t="array" ref="H491">IFERROR(IF(D491="","",INDEX(ExcValue!$I$8:$I$2000, MATCH(D491&amp;24,ExcValue!$A$8:$A$2000&amp;ExcValue!$H$8:$H$2000,0))),"")</f>
        <v/>
      </c>
      <c r="I491" s="210" t="str">
        <f t="shared" si="29"/>
        <v/>
      </c>
      <c r="J491" s="209" t="str">
        <f t="array" ref="J491">IFERROR(IF(D491="","",INDEX(ExcValue!$I$8:$I$2000, MATCH(D491&amp;74,ExcValue!$A$8:$A$2000&amp;ExcValue!$H$8:$H$2000,0))),"")</f>
        <v/>
      </c>
      <c r="K491" s="210" t="str">
        <f t="shared" si="30"/>
        <v/>
      </c>
      <c r="L491" s="209" t="str">
        <f t="array" ref="L491">IFERROR(IF(D491="","",INDEX(ExcValue!$I$8:$I$2000, MATCH(D491&amp;54,ExcValue!$A$8:$A$2000&amp;ExcValue!$H$8:$H$2000,0))),"")</f>
        <v/>
      </c>
      <c r="M491" s="210" t="str">
        <f t="shared" si="31"/>
        <v/>
      </c>
      <c r="O491" s="207" t="str">
        <f>IF(ISNUMBER(PT_ExcValue!A491),PT_ExcValue!A491,"")</f>
        <v/>
      </c>
      <c r="P491" s="207" t="str">
        <f>IF(PT_ExcValue!C491=0,"",PT_ExcValue!B491/PT_ExcValue!C491)</f>
        <v/>
      </c>
      <c r="Q491" s="207" t="str">
        <f>IF(PT_ExcValue!E491=0,"",PT_ExcValue!D491/PT_ExcValue!E491)</f>
        <v/>
      </c>
      <c r="R491" s="207" t="str">
        <f>IF(PT_ExcValue!G491=0,"",PT_ExcValue!F491/PT_ExcValue!G491)</f>
        <v/>
      </c>
      <c r="S491" s="207" t="str">
        <f>IF(PT_ExcValue!I491=0,"",PT_ExcValue!H491/PT_ExcValue!I491)</f>
        <v/>
      </c>
    </row>
    <row r="492" spans="4:19" x14ac:dyDescent="0.25">
      <c r="D492" s="209" t="str">
        <f t="array" ref="D492">IFERROR(INDEX(ExcValue!$A$8:$A2490, MATCH(0,COUNTIF($D$1:D491,ExcValue!$A$8:$A2490), 0)),"")</f>
        <v/>
      </c>
      <c r="E492" s="207" t="str">
        <f>IFERROR(VLOOKUP(D492,ExcValue!A498:C2490,3,FALSE),"")</f>
        <v/>
      </c>
      <c r="F492" s="209" t="str">
        <f t="array" ref="F492">IFERROR(IF(D492="","",INDEX(ExcValue!$I$8:$I$2000, MATCH(D492&amp;23,ExcValue!$A$8:$A$2000&amp;ExcValue!$H$8:$H$2000,0))),"")</f>
        <v/>
      </c>
      <c r="G492" s="210" t="str">
        <f t="shared" si="28"/>
        <v/>
      </c>
      <c r="H492" s="209" t="str">
        <f t="array" ref="H492">IFERROR(IF(D492="","",INDEX(ExcValue!$I$8:$I$2000, MATCH(D492&amp;24,ExcValue!$A$8:$A$2000&amp;ExcValue!$H$8:$H$2000,0))),"")</f>
        <v/>
      </c>
      <c r="I492" s="210" t="str">
        <f t="shared" si="29"/>
        <v/>
      </c>
      <c r="J492" s="209" t="str">
        <f t="array" ref="J492">IFERROR(IF(D492="","",INDEX(ExcValue!$I$8:$I$2000, MATCH(D492&amp;74,ExcValue!$A$8:$A$2000&amp;ExcValue!$H$8:$H$2000,0))),"")</f>
        <v/>
      </c>
      <c r="K492" s="210" t="str">
        <f t="shared" si="30"/>
        <v/>
      </c>
      <c r="L492" s="209" t="str">
        <f t="array" ref="L492">IFERROR(IF(D492="","",INDEX(ExcValue!$I$8:$I$2000, MATCH(D492&amp;54,ExcValue!$A$8:$A$2000&amp;ExcValue!$H$8:$H$2000,0))),"")</f>
        <v/>
      </c>
      <c r="M492" s="210" t="str">
        <f t="shared" si="31"/>
        <v/>
      </c>
      <c r="O492" s="207" t="str">
        <f>IF(ISNUMBER(PT_ExcValue!A492),PT_ExcValue!A492,"")</f>
        <v/>
      </c>
      <c r="P492" s="207" t="str">
        <f>IF(PT_ExcValue!C492=0,"",PT_ExcValue!B492/PT_ExcValue!C492)</f>
        <v/>
      </c>
      <c r="Q492" s="207" t="str">
        <f>IF(PT_ExcValue!E492=0,"",PT_ExcValue!D492/PT_ExcValue!E492)</f>
        <v/>
      </c>
      <c r="R492" s="207" t="str">
        <f>IF(PT_ExcValue!G492=0,"",PT_ExcValue!F492/PT_ExcValue!G492)</f>
        <v/>
      </c>
      <c r="S492" s="207" t="str">
        <f>IF(PT_ExcValue!I492=0,"",PT_ExcValue!H492/PT_ExcValue!I492)</f>
        <v/>
      </c>
    </row>
    <row r="493" spans="4:19" x14ac:dyDescent="0.25">
      <c r="D493" s="209" t="str">
        <f t="array" ref="D493">IFERROR(INDEX(ExcValue!$A$8:$A2491, MATCH(0,COUNTIF($D$1:D492,ExcValue!$A$8:$A2491), 0)),"")</f>
        <v/>
      </c>
      <c r="E493" s="207" t="str">
        <f>IFERROR(VLOOKUP(D493,ExcValue!A499:C2491,3,FALSE),"")</f>
        <v/>
      </c>
      <c r="F493" s="209" t="str">
        <f t="array" ref="F493">IFERROR(IF(D493="","",INDEX(ExcValue!$I$8:$I$2000, MATCH(D493&amp;23,ExcValue!$A$8:$A$2000&amp;ExcValue!$H$8:$H$2000,0))),"")</f>
        <v/>
      </c>
      <c r="G493" s="210" t="str">
        <f t="shared" si="28"/>
        <v/>
      </c>
      <c r="H493" s="209" t="str">
        <f t="array" ref="H493">IFERROR(IF(D493="","",INDEX(ExcValue!$I$8:$I$2000, MATCH(D493&amp;24,ExcValue!$A$8:$A$2000&amp;ExcValue!$H$8:$H$2000,0))),"")</f>
        <v/>
      </c>
      <c r="I493" s="210" t="str">
        <f t="shared" si="29"/>
        <v/>
      </c>
      <c r="J493" s="209" t="str">
        <f t="array" ref="J493">IFERROR(IF(D493="","",INDEX(ExcValue!$I$8:$I$2000, MATCH(D493&amp;74,ExcValue!$A$8:$A$2000&amp;ExcValue!$H$8:$H$2000,0))),"")</f>
        <v/>
      </c>
      <c r="K493" s="210" t="str">
        <f t="shared" si="30"/>
        <v/>
      </c>
      <c r="L493" s="209" t="str">
        <f t="array" ref="L493">IFERROR(IF(D493="","",INDEX(ExcValue!$I$8:$I$2000, MATCH(D493&amp;54,ExcValue!$A$8:$A$2000&amp;ExcValue!$H$8:$H$2000,0))),"")</f>
        <v/>
      </c>
      <c r="M493" s="210" t="str">
        <f t="shared" si="31"/>
        <v/>
      </c>
      <c r="O493" s="207" t="str">
        <f>IF(ISNUMBER(PT_ExcValue!A493),PT_ExcValue!A493,"")</f>
        <v/>
      </c>
      <c r="P493" s="207" t="str">
        <f>IF(PT_ExcValue!C493=0,"",PT_ExcValue!B493/PT_ExcValue!C493)</f>
        <v/>
      </c>
      <c r="Q493" s="207" t="str">
        <f>IF(PT_ExcValue!E493=0,"",PT_ExcValue!D493/PT_ExcValue!E493)</f>
        <v/>
      </c>
      <c r="R493" s="207" t="str">
        <f>IF(PT_ExcValue!G493=0,"",PT_ExcValue!F493/PT_ExcValue!G493)</f>
        <v/>
      </c>
      <c r="S493" s="207" t="str">
        <f>IF(PT_ExcValue!I493=0,"",PT_ExcValue!H493/PT_ExcValue!I493)</f>
        <v/>
      </c>
    </row>
    <row r="494" spans="4:19" x14ac:dyDescent="0.25">
      <c r="D494" s="209" t="str">
        <f t="array" ref="D494">IFERROR(INDEX(ExcValue!$A$8:$A2492, MATCH(0,COUNTIF($D$1:D493,ExcValue!$A$8:$A2492), 0)),"")</f>
        <v/>
      </c>
      <c r="E494" s="207" t="str">
        <f>IFERROR(VLOOKUP(D494,ExcValue!A500:C2492,3,FALSE),"")</f>
        <v/>
      </c>
      <c r="F494" s="209" t="str">
        <f t="array" ref="F494">IFERROR(IF(D494="","",INDEX(ExcValue!$I$8:$I$2000, MATCH(D494&amp;23,ExcValue!$A$8:$A$2000&amp;ExcValue!$H$8:$H$2000,0))),"")</f>
        <v/>
      </c>
      <c r="G494" s="210" t="str">
        <f t="shared" si="28"/>
        <v/>
      </c>
      <c r="H494" s="209" t="str">
        <f t="array" ref="H494">IFERROR(IF(D494="","",INDEX(ExcValue!$I$8:$I$2000, MATCH(D494&amp;24,ExcValue!$A$8:$A$2000&amp;ExcValue!$H$8:$H$2000,0))),"")</f>
        <v/>
      </c>
      <c r="I494" s="210" t="str">
        <f t="shared" si="29"/>
        <v/>
      </c>
      <c r="J494" s="209" t="str">
        <f t="array" ref="J494">IFERROR(IF(D494="","",INDEX(ExcValue!$I$8:$I$2000, MATCH(D494&amp;74,ExcValue!$A$8:$A$2000&amp;ExcValue!$H$8:$H$2000,0))),"")</f>
        <v/>
      </c>
      <c r="K494" s="210" t="str">
        <f t="shared" si="30"/>
        <v/>
      </c>
      <c r="L494" s="209" t="str">
        <f t="array" ref="L494">IFERROR(IF(D494="","",INDEX(ExcValue!$I$8:$I$2000, MATCH(D494&amp;54,ExcValue!$A$8:$A$2000&amp;ExcValue!$H$8:$H$2000,0))),"")</f>
        <v/>
      </c>
      <c r="M494" s="210" t="str">
        <f t="shared" si="31"/>
        <v/>
      </c>
      <c r="O494" s="207" t="str">
        <f>IF(ISNUMBER(PT_ExcValue!A494),PT_ExcValue!A494,"")</f>
        <v/>
      </c>
      <c r="P494" s="207" t="str">
        <f>IF(PT_ExcValue!C494=0,"",PT_ExcValue!B494/PT_ExcValue!C494)</f>
        <v/>
      </c>
      <c r="Q494" s="207" t="str">
        <f>IF(PT_ExcValue!E494=0,"",PT_ExcValue!D494/PT_ExcValue!E494)</f>
        <v/>
      </c>
      <c r="R494" s="207" t="str">
        <f>IF(PT_ExcValue!G494=0,"",PT_ExcValue!F494/PT_ExcValue!G494)</f>
        <v/>
      </c>
      <c r="S494" s="207" t="str">
        <f>IF(PT_ExcValue!I494=0,"",PT_ExcValue!H494/PT_ExcValue!I494)</f>
        <v/>
      </c>
    </row>
    <row r="495" spans="4:19" x14ac:dyDescent="0.25">
      <c r="D495" s="209" t="str">
        <f t="array" ref="D495">IFERROR(INDEX(ExcValue!$A$8:$A2493, MATCH(0,COUNTIF($D$1:D494,ExcValue!$A$8:$A2493), 0)),"")</f>
        <v/>
      </c>
      <c r="E495" s="207" t="str">
        <f>IFERROR(VLOOKUP(D495,ExcValue!A501:C2493,3,FALSE),"")</f>
        <v/>
      </c>
      <c r="F495" s="209" t="str">
        <f t="array" ref="F495">IFERROR(IF(D495="","",INDEX(ExcValue!$I$8:$I$2000, MATCH(D495&amp;23,ExcValue!$A$8:$A$2000&amp;ExcValue!$H$8:$H$2000,0))),"")</f>
        <v/>
      </c>
      <c r="G495" s="210" t="str">
        <f t="shared" si="28"/>
        <v/>
      </c>
      <c r="H495" s="209" t="str">
        <f t="array" ref="H495">IFERROR(IF(D495="","",INDEX(ExcValue!$I$8:$I$2000, MATCH(D495&amp;24,ExcValue!$A$8:$A$2000&amp;ExcValue!$H$8:$H$2000,0))),"")</f>
        <v/>
      </c>
      <c r="I495" s="210" t="str">
        <f t="shared" si="29"/>
        <v/>
      </c>
      <c r="J495" s="209" t="str">
        <f t="array" ref="J495">IFERROR(IF(D495="","",INDEX(ExcValue!$I$8:$I$2000, MATCH(D495&amp;74,ExcValue!$A$8:$A$2000&amp;ExcValue!$H$8:$H$2000,0))),"")</f>
        <v/>
      </c>
      <c r="K495" s="210" t="str">
        <f t="shared" si="30"/>
        <v/>
      </c>
      <c r="L495" s="209" t="str">
        <f t="array" ref="L495">IFERROR(IF(D495="","",INDEX(ExcValue!$I$8:$I$2000, MATCH(D495&amp;54,ExcValue!$A$8:$A$2000&amp;ExcValue!$H$8:$H$2000,0))),"")</f>
        <v/>
      </c>
      <c r="M495" s="210" t="str">
        <f t="shared" si="31"/>
        <v/>
      </c>
      <c r="O495" s="207" t="str">
        <f>IF(ISNUMBER(PT_ExcValue!A495),PT_ExcValue!A495,"")</f>
        <v/>
      </c>
      <c r="P495" s="207" t="str">
        <f>IF(PT_ExcValue!C495=0,"",PT_ExcValue!B495/PT_ExcValue!C495)</f>
        <v/>
      </c>
      <c r="Q495" s="207" t="str">
        <f>IF(PT_ExcValue!E495=0,"",PT_ExcValue!D495/PT_ExcValue!E495)</f>
        <v/>
      </c>
      <c r="R495" s="207" t="str">
        <f>IF(PT_ExcValue!G495=0,"",PT_ExcValue!F495/PT_ExcValue!G495)</f>
        <v/>
      </c>
      <c r="S495" s="207" t="str">
        <f>IF(PT_ExcValue!I495=0,"",PT_ExcValue!H495/PT_ExcValue!I495)</f>
        <v/>
      </c>
    </row>
    <row r="496" spans="4:19" x14ac:dyDescent="0.25">
      <c r="D496" s="209" t="str">
        <f t="array" ref="D496">IFERROR(INDEX(ExcValue!$A$8:$A2494, MATCH(0,COUNTIF($D$1:D495,ExcValue!$A$8:$A2494), 0)),"")</f>
        <v/>
      </c>
      <c r="E496" s="207" t="str">
        <f>IFERROR(VLOOKUP(D496,ExcValue!A502:C2494,3,FALSE),"")</f>
        <v/>
      </c>
      <c r="F496" s="209" t="str">
        <f t="array" ref="F496">IFERROR(IF(D496="","",INDEX(ExcValue!$I$8:$I$2000, MATCH(D496&amp;23,ExcValue!$A$8:$A$2000&amp;ExcValue!$H$8:$H$2000,0))),"")</f>
        <v/>
      </c>
      <c r="G496" s="210" t="str">
        <f t="shared" si="28"/>
        <v/>
      </c>
      <c r="H496" s="209" t="str">
        <f t="array" ref="H496">IFERROR(IF(D496="","",INDEX(ExcValue!$I$8:$I$2000, MATCH(D496&amp;24,ExcValue!$A$8:$A$2000&amp;ExcValue!$H$8:$H$2000,0))),"")</f>
        <v/>
      </c>
      <c r="I496" s="210" t="str">
        <f t="shared" si="29"/>
        <v/>
      </c>
      <c r="J496" s="209" t="str">
        <f t="array" ref="J496">IFERROR(IF(D496="","",INDEX(ExcValue!$I$8:$I$2000, MATCH(D496&amp;74,ExcValue!$A$8:$A$2000&amp;ExcValue!$H$8:$H$2000,0))),"")</f>
        <v/>
      </c>
      <c r="K496" s="210" t="str">
        <f t="shared" si="30"/>
        <v/>
      </c>
      <c r="L496" s="209" t="str">
        <f t="array" ref="L496">IFERROR(IF(D496="","",INDEX(ExcValue!$I$8:$I$2000, MATCH(D496&amp;54,ExcValue!$A$8:$A$2000&amp;ExcValue!$H$8:$H$2000,0))),"")</f>
        <v/>
      </c>
      <c r="M496" s="210" t="str">
        <f t="shared" si="31"/>
        <v/>
      </c>
      <c r="O496" s="207" t="str">
        <f>IF(ISNUMBER(PT_ExcValue!A496),PT_ExcValue!A496,"")</f>
        <v/>
      </c>
      <c r="P496" s="207" t="str">
        <f>IF(PT_ExcValue!C496=0,"",PT_ExcValue!B496/PT_ExcValue!C496)</f>
        <v/>
      </c>
      <c r="Q496" s="207" t="str">
        <f>IF(PT_ExcValue!E496=0,"",PT_ExcValue!D496/PT_ExcValue!E496)</f>
        <v/>
      </c>
      <c r="R496" s="207" t="str">
        <f>IF(PT_ExcValue!G496=0,"",PT_ExcValue!F496/PT_ExcValue!G496)</f>
        <v/>
      </c>
      <c r="S496" s="207" t="str">
        <f>IF(PT_ExcValue!I496=0,"",PT_ExcValue!H496/PT_ExcValue!I496)</f>
        <v/>
      </c>
    </row>
    <row r="497" spans="4:19" x14ac:dyDescent="0.25">
      <c r="D497" s="209" t="str">
        <f t="array" ref="D497">IFERROR(INDEX(ExcValue!$A$8:$A2495, MATCH(0,COUNTIF($D$1:D496,ExcValue!$A$8:$A2495), 0)),"")</f>
        <v/>
      </c>
      <c r="E497" s="207" t="str">
        <f>IFERROR(VLOOKUP(D497,ExcValue!A503:C2495,3,FALSE),"")</f>
        <v/>
      </c>
      <c r="F497" s="209" t="str">
        <f t="array" ref="F497">IFERROR(IF(D497="","",INDEX(ExcValue!$I$8:$I$2000, MATCH(D497&amp;23,ExcValue!$A$8:$A$2000&amp;ExcValue!$H$8:$H$2000,0))),"")</f>
        <v/>
      </c>
      <c r="G497" s="210" t="str">
        <f t="shared" si="28"/>
        <v/>
      </c>
      <c r="H497" s="209" t="str">
        <f t="array" ref="H497">IFERROR(IF(D497="","",INDEX(ExcValue!$I$8:$I$2000, MATCH(D497&amp;24,ExcValue!$A$8:$A$2000&amp;ExcValue!$H$8:$H$2000,0))),"")</f>
        <v/>
      </c>
      <c r="I497" s="210" t="str">
        <f t="shared" si="29"/>
        <v/>
      </c>
      <c r="J497" s="209" t="str">
        <f t="array" ref="J497">IFERROR(IF(D497="","",INDEX(ExcValue!$I$8:$I$2000, MATCH(D497&amp;74,ExcValue!$A$8:$A$2000&amp;ExcValue!$H$8:$H$2000,0))),"")</f>
        <v/>
      </c>
      <c r="K497" s="210" t="str">
        <f t="shared" si="30"/>
        <v/>
      </c>
      <c r="L497" s="209" t="str">
        <f t="array" ref="L497">IFERROR(IF(D497="","",INDEX(ExcValue!$I$8:$I$2000, MATCH(D497&amp;54,ExcValue!$A$8:$A$2000&amp;ExcValue!$H$8:$H$2000,0))),"")</f>
        <v/>
      </c>
      <c r="M497" s="210" t="str">
        <f t="shared" si="31"/>
        <v/>
      </c>
      <c r="O497" s="207" t="str">
        <f>IF(ISNUMBER(PT_ExcValue!A497),PT_ExcValue!A497,"")</f>
        <v/>
      </c>
      <c r="P497" s="207" t="str">
        <f>IF(PT_ExcValue!C497=0,"",PT_ExcValue!B497/PT_ExcValue!C497)</f>
        <v/>
      </c>
      <c r="Q497" s="207" t="str">
        <f>IF(PT_ExcValue!E497=0,"",PT_ExcValue!D497/PT_ExcValue!E497)</f>
        <v/>
      </c>
      <c r="R497" s="207" t="str">
        <f>IF(PT_ExcValue!G497=0,"",PT_ExcValue!F497/PT_ExcValue!G497)</f>
        <v/>
      </c>
      <c r="S497" s="207" t="str">
        <f>IF(PT_ExcValue!I497=0,"",PT_ExcValue!H497/PT_ExcValue!I497)</f>
        <v/>
      </c>
    </row>
    <row r="498" spans="4:19" x14ac:dyDescent="0.25">
      <c r="D498" s="209" t="str">
        <f t="array" ref="D498">IFERROR(INDEX(ExcValue!$A$8:$A2496, MATCH(0,COUNTIF($D$1:D497,ExcValue!$A$8:$A2496), 0)),"")</f>
        <v/>
      </c>
      <c r="E498" s="207" t="str">
        <f>IFERROR(VLOOKUP(D498,ExcValue!A504:C2496,3,FALSE),"")</f>
        <v/>
      </c>
      <c r="F498" s="209" t="str">
        <f t="array" ref="F498">IFERROR(IF(D498="","",INDEX(ExcValue!$I$8:$I$2000, MATCH(D498&amp;23,ExcValue!$A$8:$A$2000&amp;ExcValue!$H$8:$H$2000,0))),"")</f>
        <v/>
      </c>
      <c r="G498" s="210" t="str">
        <f t="shared" si="28"/>
        <v/>
      </c>
      <c r="H498" s="209" t="str">
        <f t="array" ref="H498">IFERROR(IF(D498="","",INDEX(ExcValue!$I$8:$I$2000, MATCH(D498&amp;24,ExcValue!$A$8:$A$2000&amp;ExcValue!$H$8:$H$2000,0))),"")</f>
        <v/>
      </c>
      <c r="I498" s="210" t="str">
        <f t="shared" si="29"/>
        <v/>
      </c>
      <c r="J498" s="209" t="str">
        <f t="array" ref="J498">IFERROR(IF(D498="","",INDEX(ExcValue!$I$8:$I$2000, MATCH(D498&amp;74,ExcValue!$A$8:$A$2000&amp;ExcValue!$H$8:$H$2000,0))),"")</f>
        <v/>
      </c>
      <c r="K498" s="210" t="str">
        <f t="shared" si="30"/>
        <v/>
      </c>
      <c r="L498" s="209" t="str">
        <f t="array" ref="L498">IFERROR(IF(D498="","",INDEX(ExcValue!$I$8:$I$2000, MATCH(D498&amp;54,ExcValue!$A$8:$A$2000&amp;ExcValue!$H$8:$H$2000,0))),"")</f>
        <v/>
      </c>
      <c r="M498" s="210" t="str">
        <f t="shared" si="31"/>
        <v/>
      </c>
      <c r="O498" s="207" t="str">
        <f>IF(ISNUMBER(PT_ExcValue!A498),PT_ExcValue!A498,"")</f>
        <v/>
      </c>
      <c r="P498" s="207" t="str">
        <f>IF(PT_ExcValue!C498=0,"",PT_ExcValue!B498/PT_ExcValue!C498)</f>
        <v/>
      </c>
      <c r="Q498" s="207" t="str">
        <f>IF(PT_ExcValue!E498=0,"",PT_ExcValue!D498/PT_ExcValue!E498)</f>
        <v/>
      </c>
      <c r="R498" s="207" t="str">
        <f>IF(PT_ExcValue!G498=0,"",PT_ExcValue!F498/PT_ExcValue!G498)</f>
        <v/>
      </c>
      <c r="S498" s="207" t="str">
        <f>IF(PT_ExcValue!I498=0,"",PT_ExcValue!H498/PT_ExcValue!I498)</f>
        <v/>
      </c>
    </row>
    <row r="499" spans="4:19" x14ac:dyDescent="0.25">
      <c r="D499" s="209" t="str">
        <f t="array" ref="D499">IFERROR(INDEX(ExcValue!$A$8:$A2497, MATCH(0,COUNTIF($D$1:D498,ExcValue!$A$8:$A2497), 0)),"")</f>
        <v/>
      </c>
      <c r="E499" s="207" t="str">
        <f>IFERROR(VLOOKUP(D499,ExcValue!A505:C2497,3,FALSE),"")</f>
        <v/>
      </c>
      <c r="F499" s="209" t="str">
        <f t="array" ref="F499">IFERROR(IF(D499="","",INDEX(ExcValue!$I$8:$I$2000, MATCH(D499&amp;23,ExcValue!$A$8:$A$2000&amp;ExcValue!$H$8:$H$2000,0))),"")</f>
        <v/>
      </c>
      <c r="G499" s="210" t="str">
        <f t="shared" si="28"/>
        <v/>
      </c>
      <c r="H499" s="209" t="str">
        <f t="array" ref="H499">IFERROR(IF(D499="","",INDEX(ExcValue!$I$8:$I$2000, MATCH(D499&amp;24,ExcValue!$A$8:$A$2000&amp;ExcValue!$H$8:$H$2000,0))),"")</f>
        <v/>
      </c>
      <c r="I499" s="210" t="str">
        <f t="shared" si="29"/>
        <v/>
      </c>
      <c r="J499" s="209" t="str">
        <f t="array" ref="J499">IFERROR(IF(D499="","",INDEX(ExcValue!$I$8:$I$2000, MATCH(D499&amp;74,ExcValue!$A$8:$A$2000&amp;ExcValue!$H$8:$H$2000,0))),"")</f>
        <v/>
      </c>
      <c r="K499" s="210" t="str">
        <f t="shared" si="30"/>
        <v/>
      </c>
      <c r="L499" s="209" t="str">
        <f t="array" ref="L499">IFERROR(IF(D499="","",INDEX(ExcValue!$I$8:$I$2000, MATCH(D499&amp;54,ExcValue!$A$8:$A$2000&amp;ExcValue!$H$8:$H$2000,0))),"")</f>
        <v/>
      </c>
      <c r="M499" s="210" t="str">
        <f t="shared" si="31"/>
        <v/>
      </c>
      <c r="O499" s="207" t="str">
        <f>IF(ISNUMBER(PT_ExcValue!A499),PT_ExcValue!A499,"")</f>
        <v/>
      </c>
      <c r="P499" s="207" t="str">
        <f>IF(PT_ExcValue!C499=0,"",PT_ExcValue!B499/PT_ExcValue!C499)</f>
        <v/>
      </c>
      <c r="Q499" s="207" t="str">
        <f>IF(PT_ExcValue!E499=0,"",PT_ExcValue!D499/PT_ExcValue!E499)</f>
        <v/>
      </c>
      <c r="R499" s="207" t="str">
        <f>IF(PT_ExcValue!G499=0,"",PT_ExcValue!F499/PT_ExcValue!G499)</f>
        <v/>
      </c>
      <c r="S499" s="207" t="str">
        <f>IF(PT_ExcValue!I499=0,"",PT_ExcValue!H499/PT_ExcValue!I499)</f>
        <v/>
      </c>
    </row>
    <row r="500" spans="4:19" x14ac:dyDescent="0.25">
      <c r="D500" s="209" t="str">
        <f t="array" ref="D500">IFERROR(INDEX(ExcValue!$A$8:$A2498, MATCH(0,COUNTIF($D$1:D499,ExcValue!$A$8:$A2498), 0)),"")</f>
        <v/>
      </c>
      <c r="E500" s="207" t="str">
        <f>IFERROR(VLOOKUP(D500,ExcValue!A506:C2498,3,FALSE),"")</f>
        <v/>
      </c>
      <c r="F500" s="209" t="str">
        <f t="array" ref="F500">IFERROR(IF(D500="","",INDEX(ExcValue!$I$8:$I$2000, MATCH(D500&amp;23,ExcValue!$A$8:$A$2000&amp;ExcValue!$H$8:$H$2000,0))),"")</f>
        <v/>
      </c>
      <c r="G500" s="210" t="str">
        <f t="shared" si="28"/>
        <v/>
      </c>
      <c r="H500" s="209" t="str">
        <f t="array" ref="H500">IFERROR(IF(D500="","",INDEX(ExcValue!$I$8:$I$2000, MATCH(D500&amp;24,ExcValue!$A$8:$A$2000&amp;ExcValue!$H$8:$H$2000,0))),"")</f>
        <v/>
      </c>
      <c r="I500" s="210" t="str">
        <f t="shared" si="29"/>
        <v/>
      </c>
      <c r="J500" s="209" t="str">
        <f t="array" ref="J500">IFERROR(IF(D500="","",INDEX(ExcValue!$I$8:$I$2000, MATCH(D500&amp;74,ExcValue!$A$8:$A$2000&amp;ExcValue!$H$8:$H$2000,0))),"")</f>
        <v/>
      </c>
      <c r="K500" s="210" t="str">
        <f t="shared" si="30"/>
        <v/>
      </c>
      <c r="L500" s="209" t="str">
        <f t="array" ref="L500">IFERROR(IF(D500="","",INDEX(ExcValue!$I$8:$I$2000, MATCH(D500&amp;54,ExcValue!$A$8:$A$2000&amp;ExcValue!$H$8:$H$2000,0))),"")</f>
        <v/>
      </c>
      <c r="M500" s="210" t="str">
        <f t="shared" si="31"/>
        <v/>
      </c>
      <c r="O500" s="207" t="str">
        <f>IF(ISNUMBER(PT_ExcValue!A500),PT_ExcValue!A500,"")</f>
        <v/>
      </c>
      <c r="P500" s="207" t="str">
        <f>IF(PT_ExcValue!C500=0,"",PT_ExcValue!B500/PT_ExcValue!C500)</f>
        <v/>
      </c>
      <c r="Q500" s="207" t="str">
        <f>IF(PT_ExcValue!E500=0,"",PT_ExcValue!D500/PT_ExcValue!E500)</f>
        <v/>
      </c>
      <c r="R500" s="207" t="str">
        <f>IF(PT_ExcValue!G500=0,"",PT_ExcValue!F500/PT_ExcValue!G500)</f>
        <v/>
      </c>
      <c r="S500" s="207" t="str">
        <f>IF(PT_ExcValue!I500=0,"",PT_ExcValue!H500/PT_ExcValue!I500)</f>
        <v/>
      </c>
    </row>
    <row r="501" spans="4:19" x14ac:dyDescent="0.25">
      <c r="D501" s="209" t="str">
        <f t="array" ref="D501">IFERROR(INDEX(ExcValue!$A$8:$A2499, MATCH(0,COUNTIF($D$1:D500,ExcValue!$A$8:$A2499), 0)),"")</f>
        <v/>
      </c>
      <c r="E501" s="207" t="str">
        <f>IFERROR(VLOOKUP(D501,ExcValue!A507:C2499,3,FALSE),"")</f>
        <v/>
      </c>
      <c r="F501" s="209" t="str">
        <f t="array" ref="F501">IFERROR(IF(D501="","",INDEX(ExcValue!$I$8:$I$2000, MATCH(D501&amp;23,ExcValue!$A$8:$A$2000&amp;ExcValue!$H$8:$H$2000,0))),"")</f>
        <v/>
      </c>
      <c r="G501" s="210" t="str">
        <f t="shared" si="28"/>
        <v/>
      </c>
      <c r="H501" s="209" t="str">
        <f t="array" ref="H501">IFERROR(IF(D501="","",INDEX(ExcValue!$I$8:$I$2000, MATCH(D501&amp;24,ExcValue!$A$8:$A$2000&amp;ExcValue!$H$8:$H$2000,0))),"")</f>
        <v/>
      </c>
      <c r="I501" s="210" t="str">
        <f t="shared" si="29"/>
        <v/>
      </c>
      <c r="J501" s="209" t="str">
        <f t="array" ref="J501">IFERROR(IF(D501="","",INDEX(ExcValue!$I$8:$I$2000, MATCH(D501&amp;74,ExcValue!$A$8:$A$2000&amp;ExcValue!$H$8:$H$2000,0))),"")</f>
        <v/>
      </c>
      <c r="K501" s="210" t="str">
        <f t="shared" si="30"/>
        <v/>
      </c>
      <c r="L501" s="209" t="str">
        <f t="array" ref="L501">IFERROR(IF(D501="","",INDEX(ExcValue!$I$8:$I$2000, MATCH(D501&amp;54,ExcValue!$A$8:$A$2000&amp;ExcValue!$H$8:$H$2000,0))),"")</f>
        <v/>
      </c>
      <c r="M501" s="210" t="str">
        <f t="shared" si="31"/>
        <v/>
      </c>
      <c r="O501" s="207" t="str">
        <f>IF(ISNUMBER(PT_ExcValue!A501),PT_ExcValue!A501,"")</f>
        <v/>
      </c>
      <c r="P501" s="207" t="str">
        <f>IF(PT_ExcValue!C501=0,"",PT_ExcValue!B501/PT_ExcValue!C501)</f>
        <v/>
      </c>
      <c r="Q501" s="207" t="str">
        <f>IF(PT_ExcValue!E501=0,"",PT_ExcValue!D501/PT_ExcValue!E501)</f>
        <v/>
      </c>
      <c r="R501" s="207" t="str">
        <f>IF(PT_ExcValue!G501=0,"",PT_ExcValue!F501/PT_ExcValue!G501)</f>
        <v/>
      </c>
      <c r="S501" s="207" t="str">
        <f>IF(PT_ExcValue!I501=0,"",PT_ExcValue!H501/PT_ExcValue!I501)</f>
        <v/>
      </c>
    </row>
    <row r="502" spans="4:19" x14ac:dyDescent="0.25">
      <c r="D502" s="209" t="str">
        <f t="array" ref="D502">IFERROR(INDEX(ExcValue!$A$8:$A2500, MATCH(0,COUNTIF($D$1:D501,ExcValue!$A$8:$A2500), 0)),"")</f>
        <v/>
      </c>
      <c r="E502" s="207" t="str">
        <f>IFERROR(VLOOKUP(D502,ExcValue!A508:C2500,3,FALSE),"")</f>
        <v/>
      </c>
      <c r="F502" s="209" t="str">
        <f t="array" ref="F502">IFERROR(IF(D502="","",INDEX(ExcValue!$I$8:$I$2000, MATCH(D502&amp;23,ExcValue!$A$8:$A$2000&amp;ExcValue!$H$8:$H$2000,0))),"")</f>
        <v/>
      </c>
      <c r="G502" s="210" t="str">
        <f t="shared" si="28"/>
        <v/>
      </c>
      <c r="H502" s="209" t="str">
        <f t="array" ref="H502">IFERROR(IF(D502="","",INDEX(ExcValue!$I$8:$I$2000, MATCH(D502&amp;24,ExcValue!$A$8:$A$2000&amp;ExcValue!$H$8:$H$2000,0))),"")</f>
        <v/>
      </c>
      <c r="I502" s="210" t="str">
        <f t="shared" si="29"/>
        <v/>
      </c>
      <c r="J502" s="209" t="str">
        <f t="array" ref="J502">IFERROR(IF(D502="","",INDEX(ExcValue!$I$8:$I$2000, MATCH(D502&amp;74,ExcValue!$A$8:$A$2000&amp;ExcValue!$H$8:$H$2000,0))),"")</f>
        <v/>
      </c>
      <c r="K502" s="210" t="str">
        <f t="shared" si="30"/>
        <v/>
      </c>
      <c r="L502" s="209" t="str">
        <f t="array" ref="L502">IFERROR(IF(D502="","",INDEX(ExcValue!$I$8:$I$2000, MATCH(D502&amp;54,ExcValue!$A$8:$A$2000&amp;ExcValue!$H$8:$H$2000,0))),"")</f>
        <v/>
      </c>
      <c r="M502" s="210" t="str">
        <f t="shared" si="31"/>
        <v/>
      </c>
      <c r="O502" s="207" t="str">
        <f>IF(ISNUMBER(PT_ExcValue!A502),PT_ExcValue!A502,"")</f>
        <v/>
      </c>
      <c r="P502" s="207" t="str">
        <f>IF(PT_ExcValue!C502=0,"",PT_ExcValue!B502/PT_ExcValue!C502)</f>
        <v/>
      </c>
      <c r="Q502" s="207" t="str">
        <f>IF(PT_ExcValue!E502=0,"",PT_ExcValue!D502/PT_ExcValue!E502)</f>
        <v/>
      </c>
      <c r="R502" s="207" t="str">
        <f>IF(PT_ExcValue!G502=0,"",PT_ExcValue!F502/PT_ExcValue!G502)</f>
        <v/>
      </c>
      <c r="S502" s="207" t="str">
        <f>IF(PT_ExcValue!I502=0,"",PT_ExcValue!H502/PT_ExcValue!I502)</f>
        <v/>
      </c>
    </row>
    <row r="503" spans="4:19" x14ac:dyDescent="0.25">
      <c r="D503" s="209" t="str">
        <f t="array" ref="D503">IFERROR(INDEX(ExcValue!$A$8:$A2501, MATCH(0,COUNTIF($D$1:D502,ExcValue!$A$8:$A2501), 0)),"")</f>
        <v/>
      </c>
      <c r="E503" s="207" t="str">
        <f>IFERROR(VLOOKUP(D503,ExcValue!A509:C2501,3,FALSE),"")</f>
        <v/>
      </c>
      <c r="F503" s="209" t="str">
        <f t="array" ref="F503">IFERROR(IF(D503="","",INDEX(ExcValue!$I$8:$I$2000, MATCH(D503&amp;23,ExcValue!$A$8:$A$2000&amp;ExcValue!$H$8:$H$2000,0))),"")</f>
        <v/>
      </c>
      <c r="G503" s="210" t="str">
        <f t="shared" si="28"/>
        <v/>
      </c>
      <c r="H503" s="209" t="str">
        <f t="array" ref="H503">IFERROR(IF(D503="","",INDEX(ExcValue!$I$8:$I$2000, MATCH(D503&amp;24,ExcValue!$A$8:$A$2000&amp;ExcValue!$H$8:$H$2000,0))),"")</f>
        <v/>
      </c>
      <c r="I503" s="210" t="str">
        <f t="shared" si="29"/>
        <v/>
      </c>
      <c r="J503" s="209" t="str">
        <f t="array" ref="J503">IFERROR(IF(D503="","",INDEX(ExcValue!$I$8:$I$2000, MATCH(D503&amp;74,ExcValue!$A$8:$A$2000&amp;ExcValue!$H$8:$H$2000,0))),"")</f>
        <v/>
      </c>
      <c r="K503" s="210" t="str">
        <f t="shared" si="30"/>
        <v/>
      </c>
      <c r="L503" s="209" t="str">
        <f t="array" ref="L503">IFERROR(IF(D503="","",INDEX(ExcValue!$I$8:$I$2000, MATCH(D503&amp;54,ExcValue!$A$8:$A$2000&amp;ExcValue!$H$8:$H$2000,0))),"")</f>
        <v/>
      </c>
      <c r="M503" s="210" t="str">
        <f t="shared" si="31"/>
        <v/>
      </c>
      <c r="O503" s="207" t="str">
        <f>IF(ISNUMBER(PT_ExcValue!A503),PT_ExcValue!A503,"")</f>
        <v/>
      </c>
      <c r="P503" s="207" t="str">
        <f>IF(PT_ExcValue!C503=0,"",PT_ExcValue!B503/PT_ExcValue!C503)</f>
        <v/>
      </c>
      <c r="Q503" s="207" t="str">
        <f>IF(PT_ExcValue!E503=0,"",PT_ExcValue!D503/PT_ExcValue!E503)</f>
        <v/>
      </c>
      <c r="R503" s="207" t="str">
        <f>IF(PT_ExcValue!G503=0,"",PT_ExcValue!F503/PT_ExcValue!G503)</f>
        <v/>
      </c>
      <c r="S503" s="207" t="str">
        <f>IF(PT_ExcValue!I503=0,"",PT_ExcValue!H503/PT_ExcValue!I503)</f>
        <v/>
      </c>
    </row>
    <row r="504" spans="4:19" x14ac:dyDescent="0.25">
      <c r="D504" s="209" t="str">
        <f t="array" ref="D504">IFERROR(INDEX(ExcValue!$A$8:$A2502, MATCH(0,COUNTIF($D$1:D503,ExcValue!$A$8:$A2502), 0)),"")</f>
        <v/>
      </c>
      <c r="E504" s="207" t="str">
        <f>IFERROR(VLOOKUP(D504,ExcValue!A510:C2502,3,FALSE),"")</f>
        <v/>
      </c>
      <c r="F504" s="209" t="str">
        <f t="array" ref="F504">IFERROR(IF(D504="","",INDEX(ExcValue!$I$8:$I$2000, MATCH(D504&amp;23,ExcValue!$A$8:$A$2000&amp;ExcValue!$H$8:$H$2000,0))),"")</f>
        <v/>
      </c>
      <c r="G504" s="210" t="str">
        <f t="shared" si="28"/>
        <v/>
      </c>
      <c r="H504" s="209" t="str">
        <f t="array" ref="H504">IFERROR(IF(D504="","",INDEX(ExcValue!$I$8:$I$2000, MATCH(D504&amp;24,ExcValue!$A$8:$A$2000&amp;ExcValue!$H$8:$H$2000,0))),"")</f>
        <v/>
      </c>
      <c r="I504" s="210" t="str">
        <f t="shared" si="29"/>
        <v/>
      </c>
      <c r="J504" s="209" t="str">
        <f t="array" ref="J504">IFERROR(IF(D504="","",INDEX(ExcValue!$I$8:$I$2000, MATCH(D504&amp;74,ExcValue!$A$8:$A$2000&amp;ExcValue!$H$8:$H$2000,0))),"")</f>
        <v/>
      </c>
      <c r="K504" s="210" t="str">
        <f t="shared" si="30"/>
        <v/>
      </c>
      <c r="L504" s="209" t="str">
        <f t="array" ref="L504">IFERROR(IF(D504="","",INDEX(ExcValue!$I$8:$I$2000, MATCH(D504&amp;54,ExcValue!$A$8:$A$2000&amp;ExcValue!$H$8:$H$2000,0))),"")</f>
        <v/>
      </c>
      <c r="M504" s="210" t="str">
        <f t="shared" si="31"/>
        <v/>
      </c>
      <c r="O504" s="207" t="str">
        <f>IF(ISNUMBER(PT_ExcValue!A504),PT_ExcValue!A504,"")</f>
        <v/>
      </c>
      <c r="P504" s="207" t="str">
        <f>IF(PT_ExcValue!C504=0,"",PT_ExcValue!B504/PT_ExcValue!C504)</f>
        <v/>
      </c>
      <c r="Q504" s="207" t="str">
        <f>IF(PT_ExcValue!E504=0,"",PT_ExcValue!D504/PT_ExcValue!E504)</f>
        <v/>
      </c>
      <c r="R504" s="207" t="str">
        <f>IF(PT_ExcValue!G504=0,"",PT_ExcValue!F504/PT_ExcValue!G504)</f>
        <v/>
      </c>
      <c r="S504" s="207" t="str">
        <f>IF(PT_ExcValue!I504=0,"",PT_ExcValue!H504/PT_ExcValue!I504)</f>
        <v/>
      </c>
    </row>
    <row r="505" spans="4:19" x14ac:dyDescent="0.25">
      <c r="D505" s="209" t="str">
        <f t="array" ref="D505">IFERROR(INDEX(ExcValue!$A$8:$A2503, MATCH(0,COUNTIF($D$1:D504,ExcValue!$A$8:$A2503), 0)),"")</f>
        <v/>
      </c>
      <c r="E505" s="207" t="str">
        <f>IFERROR(VLOOKUP(D505,ExcValue!A511:C2503,3,FALSE),"")</f>
        <v/>
      </c>
      <c r="F505" s="209" t="str">
        <f t="array" ref="F505">IFERROR(IF(D505="","",INDEX(ExcValue!$I$8:$I$2000, MATCH(D505&amp;23,ExcValue!$A$8:$A$2000&amp;ExcValue!$H$8:$H$2000,0))),"")</f>
        <v/>
      </c>
      <c r="G505" s="210" t="str">
        <f t="shared" si="28"/>
        <v/>
      </c>
      <c r="H505" s="209" t="str">
        <f t="array" ref="H505">IFERROR(IF(D505="","",INDEX(ExcValue!$I$8:$I$2000, MATCH(D505&amp;24,ExcValue!$A$8:$A$2000&amp;ExcValue!$H$8:$H$2000,0))),"")</f>
        <v/>
      </c>
      <c r="I505" s="210" t="str">
        <f t="shared" si="29"/>
        <v/>
      </c>
      <c r="J505" s="209" t="str">
        <f t="array" ref="J505">IFERROR(IF(D505="","",INDEX(ExcValue!$I$8:$I$2000, MATCH(D505&amp;74,ExcValue!$A$8:$A$2000&amp;ExcValue!$H$8:$H$2000,0))),"")</f>
        <v/>
      </c>
      <c r="K505" s="210" t="str">
        <f t="shared" si="30"/>
        <v/>
      </c>
      <c r="L505" s="209" t="str">
        <f t="array" ref="L505">IFERROR(IF(D505="","",INDEX(ExcValue!$I$8:$I$2000, MATCH(D505&amp;54,ExcValue!$A$8:$A$2000&amp;ExcValue!$H$8:$H$2000,0))),"")</f>
        <v/>
      </c>
      <c r="M505" s="210" t="str">
        <f t="shared" si="31"/>
        <v/>
      </c>
      <c r="O505" s="207" t="str">
        <f>IF(ISNUMBER(PT_ExcValue!A505),PT_ExcValue!A505,"")</f>
        <v/>
      </c>
      <c r="P505" s="207" t="str">
        <f>IF(PT_ExcValue!C505=0,"",PT_ExcValue!B505/PT_ExcValue!C505)</f>
        <v/>
      </c>
      <c r="Q505" s="207" t="str">
        <f>IF(PT_ExcValue!E505=0,"",PT_ExcValue!D505/PT_ExcValue!E505)</f>
        <v/>
      </c>
      <c r="R505" s="207" t="str">
        <f>IF(PT_ExcValue!G505=0,"",PT_ExcValue!F505/PT_ExcValue!G505)</f>
        <v/>
      </c>
      <c r="S505" s="207" t="str">
        <f>IF(PT_ExcValue!I505=0,"",PT_ExcValue!H505/PT_ExcValue!I505)</f>
        <v/>
      </c>
    </row>
    <row r="506" spans="4:19" x14ac:dyDescent="0.25">
      <c r="D506" s="209" t="str">
        <f t="array" ref="D506">IFERROR(INDEX(ExcValue!$A$8:$A2504, MATCH(0,COUNTIF($D$1:D505,ExcValue!$A$8:$A2504), 0)),"")</f>
        <v/>
      </c>
      <c r="E506" s="207" t="str">
        <f>IFERROR(VLOOKUP(D506,ExcValue!A512:C2504,3,FALSE),"")</f>
        <v/>
      </c>
      <c r="F506" s="209" t="str">
        <f t="array" ref="F506">IFERROR(IF(D506="","",INDEX(ExcValue!$I$8:$I$2000, MATCH(D506&amp;23,ExcValue!$A$8:$A$2000&amp;ExcValue!$H$8:$H$2000,0))),"")</f>
        <v/>
      </c>
      <c r="G506" s="210" t="str">
        <f t="shared" si="28"/>
        <v/>
      </c>
      <c r="H506" s="209" t="str">
        <f t="array" ref="H506">IFERROR(IF(D506="","",INDEX(ExcValue!$I$8:$I$2000, MATCH(D506&amp;24,ExcValue!$A$8:$A$2000&amp;ExcValue!$H$8:$H$2000,0))),"")</f>
        <v/>
      </c>
      <c r="I506" s="210" t="str">
        <f t="shared" si="29"/>
        <v/>
      </c>
      <c r="J506" s="209" t="str">
        <f t="array" ref="J506">IFERROR(IF(D506="","",INDEX(ExcValue!$I$8:$I$2000, MATCH(D506&amp;74,ExcValue!$A$8:$A$2000&amp;ExcValue!$H$8:$H$2000,0))),"")</f>
        <v/>
      </c>
      <c r="K506" s="210" t="str">
        <f t="shared" si="30"/>
        <v/>
      </c>
      <c r="L506" s="209" t="str">
        <f t="array" ref="L506">IFERROR(IF(D506="","",INDEX(ExcValue!$I$8:$I$2000, MATCH(D506&amp;54,ExcValue!$A$8:$A$2000&amp;ExcValue!$H$8:$H$2000,0))),"")</f>
        <v/>
      </c>
      <c r="M506" s="210" t="str">
        <f t="shared" si="31"/>
        <v/>
      </c>
      <c r="O506" s="207" t="str">
        <f>IF(ISNUMBER(PT_ExcValue!A506),PT_ExcValue!A506,"")</f>
        <v/>
      </c>
      <c r="P506" s="207" t="str">
        <f>IF(PT_ExcValue!C506=0,"",PT_ExcValue!B506/PT_ExcValue!C506)</f>
        <v/>
      </c>
      <c r="Q506" s="207" t="str">
        <f>IF(PT_ExcValue!E506=0,"",PT_ExcValue!D506/PT_ExcValue!E506)</f>
        <v/>
      </c>
      <c r="R506" s="207" t="str">
        <f>IF(PT_ExcValue!G506=0,"",PT_ExcValue!F506/PT_ExcValue!G506)</f>
        <v/>
      </c>
      <c r="S506" s="207" t="str">
        <f>IF(PT_ExcValue!I506=0,"",PT_ExcValue!H506/PT_ExcValue!I506)</f>
        <v/>
      </c>
    </row>
    <row r="507" spans="4:19" x14ac:dyDescent="0.25">
      <c r="D507" s="209" t="str">
        <f t="array" ref="D507">IFERROR(INDEX(ExcValue!$A$8:$A2505, MATCH(0,COUNTIF($D$1:D506,ExcValue!$A$8:$A2505), 0)),"")</f>
        <v/>
      </c>
      <c r="E507" s="207" t="str">
        <f>IFERROR(VLOOKUP(D507,ExcValue!A513:C2505,3,FALSE),"")</f>
        <v/>
      </c>
      <c r="F507" s="209" t="str">
        <f t="array" ref="F507">IFERROR(IF(D507="","",INDEX(ExcValue!$I$8:$I$2000, MATCH(D507&amp;23,ExcValue!$A$8:$A$2000&amp;ExcValue!$H$8:$H$2000,0))),"")</f>
        <v/>
      </c>
      <c r="G507" s="210" t="str">
        <f t="shared" si="28"/>
        <v/>
      </c>
      <c r="H507" s="209" t="str">
        <f t="array" ref="H507">IFERROR(IF(D507="","",INDEX(ExcValue!$I$8:$I$2000, MATCH(D507&amp;24,ExcValue!$A$8:$A$2000&amp;ExcValue!$H$8:$H$2000,0))),"")</f>
        <v/>
      </c>
      <c r="I507" s="210" t="str">
        <f t="shared" si="29"/>
        <v/>
      </c>
      <c r="J507" s="209" t="str">
        <f t="array" ref="J507">IFERROR(IF(D507="","",INDEX(ExcValue!$I$8:$I$2000, MATCH(D507&amp;74,ExcValue!$A$8:$A$2000&amp;ExcValue!$H$8:$H$2000,0))),"")</f>
        <v/>
      </c>
      <c r="K507" s="210" t="str">
        <f t="shared" si="30"/>
        <v/>
      </c>
      <c r="L507" s="209" t="str">
        <f t="array" ref="L507">IFERROR(IF(D507="","",INDEX(ExcValue!$I$8:$I$2000, MATCH(D507&amp;54,ExcValue!$A$8:$A$2000&amp;ExcValue!$H$8:$H$2000,0))),"")</f>
        <v/>
      </c>
      <c r="M507" s="210" t="str">
        <f t="shared" si="31"/>
        <v/>
      </c>
      <c r="O507" s="207" t="str">
        <f>IF(ISNUMBER(PT_ExcValue!A507),PT_ExcValue!A507,"")</f>
        <v/>
      </c>
      <c r="P507" s="207" t="str">
        <f>IF(PT_ExcValue!C507=0,"",PT_ExcValue!B507/PT_ExcValue!C507)</f>
        <v/>
      </c>
      <c r="Q507" s="207" t="str">
        <f>IF(PT_ExcValue!E507=0,"",PT_ExcValue!D507/PT_ExcValue!E507)</f>
        <v/>
      </c>
      <c r="R507" s="207" t="str">
        <f>IF(PT_ExcValue!G507=0,"",PT_ExcValue!F507/PT_ExcValue!G507)</f>
        <v/>
      </c>
      <c r="S507" s="207" t="str">
        <f>IF(PT_ExcValue!I507=0,"",PT_ExcValue!H507/PT_ExcValue!I507)</f>
        <v/>
      </c>
    </row>
    <row r="508" spans="4:19" x14ac:dyDescent="0.25">
      <c r="D508" s="209" t="str">
        <f t="array" ref="D508">IFERROR(INDEX(ExcValue!$A$8:$A2506, MATCH(0,COUNTIF($D$1:D507,ExcValue!$A$8:$A2506), 0)),"")</f>
        <v/>
      </c>
      <c r="E508" s="207" t="str">
        <f>IFERROR(VLOOKUP(D508,ExcValue!A514:C2506,3,FALSE),"")</f>
        <v/>
      </c>
      <c r="F508" s="209" t="str">
        <f t="array" ref="F508">IFERROR(IF(D508="","",INDEX(ExcValue!$I$8:$I$2000, MATCH(D508&amp;23,ExcValue!$A$8:$A$2000&amp;ExcValue!$H$8:$H$2000,0))),"")</f>
        <v/>
      </c>
      <c r="G508" s="210" t="str">
        <f t="shared" si="28"/>
        <v/>
      </c>
      <c r="H508" s="209" t="str">
        <f t="array" ref="H508">IFERROR(IF(D508="","",INDEX(ExcValue!$I$8:$I$2000, MATCH(D508&amp;24,ExcValue!$A$8:$A$2000&amp;ExcValue!$H$8:$H$2000,0))),"")</f>
        <v/>
      </c>
      <c r="I508" s="210" t="str">
        <f t="shared" si="29"/>
        <v/>
      </c>
      <c r="J508" s="209" t="str">
        <f t="array" ref="J508">IFERROR(IF(D508="","",INDEX(ExcValue!$I$8:$I$2000, MATCH(D508&amp;74,ExcValue!$A$8:$A$2000&amp;ExcValue!$H$8:$H$2000,0))),"")</f>
        <v/>
      </c>
      <c r="K508" s="210" t="str">
        <f t="shared" si="30"/>
        <v/>
      </c>
      <c r="L508" s="209" t="str">
        <f t="array" ref="L508">IFERROR(IF(D508="","",INDEX(ExcValue!$I$8:$I$2000, MATCH(D508&amp;54,ExcValue!$A$8:$A$2000&amp;ExcValue!$H$8:$H$2000,0))),"")</f>
        <v/>
      </c>
      <c r="M508" s="210" t="str">
        <f t="shared" si="31"/>
        <v/>
      </c>
      <c r="O508" s="207" t="str">
        <f>IF(ISNUMBER(PT_ExcValue!A508),PT_ExcValue!A508,"")</f>
        <v/>
      </c>
      <c r="P508" s="207" t="str">
        <f>IF(PT_ExcValue!C508=0,"",PT_ExcValue!B508/PT_ExcValue!C508)</f>
        <v/>
      </c>
      <c r="Q508" s="207" t="str">
        <f>IF(PT_ExcValue!E508=0,"",PT_ExcValue!D508/PT_ExcValue!E508)</f>
        <v/>
      </c>
      <c r="R508" s="207" t="str">
        <f>IF(PT_ExcValue!G508=0,"",PT_ExcValue!F508/PT_ExcValue!G508)</f>
        <v/>
      </c>
      <c r="S508" s="207" t="str">
        <f>IF(PT_ExcValue!I508=0,"",PT_ExcValue!H508/PT_ExcValue!I508)</f>
        <v/>
      </c>
    </row>
    <row r="509" spans="4:19" x14ac:dyDescent="0.25">
      <c r="D509" s="209" t="str">
        <f t="array" ref="D509">IFERROR(INDEX(ExcValue!$A$8:$A2507, MATCH(0,COUNTIF($D$1:D508,ExcValue!$A$8:$A2507), 0)),"")</f>
        <v/>
      </c>
      <c r="E509" s="207" t="str">
        <f>IFERROR(VLOOKUP(D509,ExcValue!A515:C2507,3,FALSE),"")</f>
        <v/>
      </c>
      <c r="F509" s="209" t="str">
        <f t="array" ref="F509">IFERROR(IF(D509="","",INDEX(ExcValue!$I$8:$I$2000, MATCH(D509&amp;23,ExcValue!$A$8:$A$2000&amp;ExcValue!$H$8:$H$2000,0))),"")</f>
        <v/>
      </c>
      <c r="G509" s="210" t="str">
        <f t="shared" si="28"/>
        <v/>
      </c>
      <c r="H509" s="209" t="str">
        <f t="array" ref="H509">IFERROR(IF(D509="","",INDEX(ExcValue!$I$8:$I$2000, MATCH(D509&amp;24,ExcValue!$A$8:$A$2000&amp;ExcValue!$H$8:$H$2000,0))),"")</f>
        <v/>
      </c>
      <c r="I509" s="210" t="str">
        <f t="shared" si="29"/>
        <v/>
      </c>
      <c r="J509" s="209" t="str">
        <f t="array" ref="J509">IFERROR(IF(D509="","",INDEX(ExcValue!$I$8:$I$2000, MATCH(D509&amp;74,ExcValue!$A$8:$A$2000&amp;ExcValue!$H$8:$H$2000,0))),"")</f>
        <v/>
      </c>
      <c r="K509" s="210" t="str">
        <f t="shared" si="30"/>
        <v/>
      </c>
      <c r="L509" s="209" t="str">
        <f t="array" ref="L509">IFERROR(IF(D509="","",INDEX(ExcValue!$I$8:$I$2000, MATCH(D509&amp;54,ExcValue!$A$8:$A$2000&amp;ExcValue!$H$8:$H$2000,0))),"")</f>
        <v/>
      </c>
      <c r="M509" s="210" t="str">
        <f t="shared" si="31"/>
        <v/>
      </c>
      <c r="O509" s="207" t="str">
        <f>IF(ISNUMBER(PT_ExcValue!A509),PT_ExcValue!A509,"")</f>
        <v/>
      </c>
      <c r="P509" s="207" t="str">
        <f>IF(PT_ExcValue!C509=0,"",PT_ExcValue!B509/PT_ExcValue!C509)</f>
        <v/>
      </c>
      <c r="Q509" s="207" t="str">
        <f>IF(PT_ExcValue!E509=0,"",PT_ExcValue!D509/PT_ExcValue!E509)</f>
        <v/>
      </c>
      <c r="R509" s="207" t="str">
        <f>IF(PT_ExcValue!G509=0,"",PT_ExcValue!F509/PT_ExcValue!G509)</f>
        <v/>
      </c>
      <c r="S509" s="207" t="str">
        <f>IF(PT_ExcValue!I509=0,"",PT_ExcValue!H509/PT_ExcValue!I509)</f>
        <v/>
      </c>
    </row>
    <row r="510" spans="4:19" x14ac:dyDescent="0.25">
      <c r="D510" s="209" t="str">
        <f t="array" ref="D510">IFERROR(INDEX(ExcValue!$A$8:$A2508, MATCH(0,COUNTIF($D$1:D509,ExcValue!$A$8:$A2508), 0)),"")</f>
        <v/>
      </c>
      <c r="E510" s="207" t="str">
        <f>IFERROR(VLOOKUP(D510,ExcValue!A516:C2508,3,FALSE),"")</f>
        <v/>
      </c>
      <c r="F510" s="209" t="str">
        <f t="array" ref="F510">IFERROR(IF(D510="","",INDEX(ExcValue!$I$8:$I$2000, MATCH(D510&amp;23,ExcValue!$A$8:$A$2000&amp;ExcValue!$H$8:$H$2000,0))),"")</f>
        <v/>
      </c>
      <c r="G510" s="210" t="str">
        <f t="shared" si="28"/>
        <v/>
      </c>
      <c r="H510" s="209" t="str">
        <f t="array" ref="H510">IFERROR(IF(D510="","",INDEX(ExcValue!$I$8:$I$2000, MATCH(D510&amp;24,ExcValue!$A$8:$A$2000&amp;ExcValue!$H$8:$H$2000,0))),"")</f>
        <v/>
      </c>
      <c r="I510" s="210" t="str">
        <f t="shared" si="29"/>
        <v/>
      </c>
      <c r="J510" s="209" t="str">
        <f t="array" ref="J510">IFERROR(IF(D510="","",INDEX(ExcValue!$I$8:$I$2000, MATCH(D510&amp;74,ExcValue!$A$8:$A$2000&amp;ExcValue!$H$8:$H$2000,0))),"")</f>
        <v/>
      </c>
      <c r="K510" s="210" t="str">
        <f t="shared" si="30"/>
        <v/>
      </c>
      <c r="L510" s="209" t="str">
        <f t="array" ref="L510">IFERROR(IF(D510="","",INDEX(ExcValue!$I$8:$I$2000, MATCH(D510&amp;54,ExcValue!$A$8:$A$2000&amp;ExcValue!$H$8:$H$2000,0))),"")</f>
        <v/>
      </c>
      <c r="M510" s="210" t="str">
        <f t="shared" si="31"/>
        <v/>
      </c>
      <c r="O510" s="207" t="str">
        <f>IF(ISNUMBER(PT_ExcValue!A510),PT_ExcValue!A510,"")</f>
        <v/>
      </c>
      <c r="P510" s="207" t="str">
        <f>IF(PT_ExcValue!C510=0,"",PT_ExcValue!B510/PT_ExcValue!C510)</f>
        <v/>
      </c>
      <c r="Q510" s="207" t="str">
        <f>IF(PT_ExcValue!E510=0,"",PT_ExcValue!D510/PT_ExcValue!E510)</f>
        <v/>
      </c>
      <c r="R510" s="207" t="str">
        <f>IF(PT_ExcValue!G510=0,"",PT_ExcValue!F510/PT_ExcValue!G510)</f>
        <v/>
      </c>
      <c r="S510" s="207" t="str">
        <f>IF(PT_ExcValue!I510=0,"",PT_ExcValue!H510/PT_ExcValue!I510)</f>
        <v/>
      </c>
    </row>
    <row r="511" spans="4:19" x14ac:dyDescent="0.25">
      <c r="D511" s="209" t="str">
        <f t="array" ref="D511">IFERROR(INDEX(ExcValue!$A$8:$A2509, MATCH(0,COUNTIF($D$1:D510,ExcValue!$A$8:$A2509), 0)),"")</f>
        <v/>
      </c>
      <c r="E511" s="207" t="str">
        <f>IFERROR(VLOOKUP(D511,ExcValue!A517:C2509,3,FALSE),"")</f>
        <v/>
      </c>
      <c r="F511" s="209" t="str">
        <f t="array" ref="F511">IFERROR(IF(D511="","",INDEX(ExcValue!$I$8:$I$2000, MATCH(D511&amp;23,ExcValue!$A$8:$A$2000&amp;ExcValue!$H$8:$H$2000,0))),"")</f>
        <v/>
      </c>
      <c r="G511" s="210" t="str">
        <f t="shared" si="28"/>
        <v/>
      </c>
      <c r="H511" s="209" t="str">
        <f t="array" ref="H511">IFERROR(IF(D511="","",INDEX(ExcValue!$I$8:$I$2000, MATCH(D511&amp;24,ExcValue!$A$8:$A$2000&amp;ExcValue!$H$8:$H$2000,0))),"")</f>
        <v/>
      </c>
      <c r="I511" s="210" t="str">
        <f t="shared" si="29"/>
        <v/>
      </c>
      <c r="J511" s="209" t="str">
        <f t="array" ref="J511">IFERROR(IF(D511="","",INDEX(ExcValue!$I$8:$I$2000, MATCH(D511&amp;74,ExcValue!$A$8:$A$2000&amp;ExcValue!$H$8:$H$2000,0))),"")</f>
        <v/>
      </c>
      <c r="K511" s="210" t="str">
        <f t="shared" si="30"/>
        <v/>
      </c>
      <c r="L511" s="209" t="str">
        <f t="array" ref="L511">IFERROR(IF(D511="","",INDEX(ExcValue!$I$8:$I$2000, MATCH(D511&amp;54,ExcValue!$A$8:$A$2000&amp;ExcValue!$H$8:$H$2000,0))),"")</f>
        <v/>
      </c>
      <c r="M511" s="210" t="str">
        <f t="shared" si="31"/>
        <v/>
      </c>
      <c r="O511" s="207" t="str">
        <f>IF(ISNUMBER(PT_ExcValue!A511),PT_ExcValue!A511,"")</f>
        <v/>
      </c>
      <c r="P511" s="207" t="str">
        <f>IF(PT_ExcValue!C511=0,"",PT_ExcValue!B511/PT_ExcValue!C511)</f>
        <v/>
      </c>
      <c r="Q511" s="207" t="str">
        <f>IF(PT_ExcValue!E511=0,"",PT_ExcValue!D511/PT_ExcValue!E511)</f>
        <v/>
      </c>
      <c r="R511" s="207" t="str">
        <f>IF(PT_ExcValue!G511=0,"",PT_ExcValue!F511/PT_ExcValue!G511)</f>
        <v/>
      </c>
      <c r="S511" s="207" t="str">
        <f>IF(PT_ExcValue!I511=0,"",PT_ExcValue!H511/PT_ExcValue!I511)</f>
        <v/>
      </c>
    </row>
    <row r="512" spans="4:19" x14ac:dyDescent="0.25">
      <c r="D512" s="209" t="str">
        <f t="array" ref="D512">IFERROR(INDEX(ExcValue!$A$8:$A2510, MATCH(0,COUNTIF($D$1:D511,ExcValue!$A$8:$A2510), 0)),"")</f>
        <v/>
      </c>
      <c r="E512" s="207" t="str">
        <f>IFERROR(VLOOKUP(D512,ExcValue!A518:C2510,3,FALSE),"")</f>
        <v/>
      </c>
      <c r="F512" s="209" t="str">
        <f t="array" ref="F512">IFERROR(IF(D512="","",INDEX(ExcValue!$I$8:$I$2000, MATCH(D512&amp;23,ExcValue!$A$8:$A$2000&amp;ExcValue!$H$8:$H$2000,0))),"")</f>
        <v/>
      </c>
      <c r="G512" s="210" t="str">
        <f t="shared" si="28"/>
        <v/>
      </c>
      <c r="H512" s="209" t="str">
        <f t="array" ref="H512">IFERROR(IF(D512="","",INDEX(ExcValue!$I$8:$I$2000, MATCH(D512&amp;24,ExcValue!$A$8:$A$2000&amp;ExcValue!$H$8:$H$2000,0))),"")</f>
        <v/>
      </c>
      <c r="I512" s="210" t="str">
        <f t="shared" si="29"/>
        <v/>
      </c>
      <c r="J512" s="209" t="str">
        <f t="array" ref="J512">IFERROR(IF(D512="","",INDEX(ExcValue!$I$8:$I$2000, MATCH(D512&amp;74,ExcValue!$A$8:$A$2000&amp;ExcValue!$H$8:$H$2000,0))),"")</f>
        <v/>
      </c>
      <c r="K512" s="210" t="str">
        <f t="shared" si="30"/>
        <v/>
      </c>
      <c r="L512" s="209" t="str">
        <f t="array" ref="L512">IFERROR(IF(D512="","",INDEX(ExcValue!$I$8:$I$2000, MATCH(D512&amp;54,ExcValue!$A$8:$A$2000&amp;ExcValue!$H$8:$H$2000,0))),"")</f>
        <v/>
      </c>
      <c r="M512" s="210" t="str">
        <f t="shared" si="31"/>
        <v/>
      </c>
      <c r="O512" s="207" t="str">
        <f>IF(ISNUMBER(PT_ExcValue!A512),PT_ExcValue!A512,"")</f>
        <v/>
      </c>
      <c r="P512" s="207" t="str">
        <f>IF(PT_ExcValue!C512=0,"",PT_ExcValue!B512/PT_ExcValue!C512)</f>
        <v/>
      </c>
      <c r="Q512" s="207" t="str">
        <f>IF(PT_ExcValue!E512=0,"",PT_ExcValue!D512/PT_ExcValue!E512)</f>
        <v/>
      </c>
      <c r="R512" s="207" t="str">
        <f>IF(PT_ExcValue!G512=0,"",PT_ExcValue!F512/PT_ExcValue!G512)</f>
        <v/>
      </c>
      <c r="S512" s="207" t="str">
        <f>IF(PT_ExcValue!I512=0,"",PT_ExcValue!H512/PT_ExcValue!I512)</f>
        <v/>
      </c>
    </row>
    <row r="513" spans="4:19" x14ac:dyDescent="0.25">
      <c r="D513" s="209" t="str">
        <f t="array" ref="D513">IFERROR(INDEX(ExcValue!$A$8:$A2511, MATCH(0,COUNTIF($D$1:D512,ExcValue!$A$8:$A2511), 0)),"")</f>
        <v/>
      </c>
      <c r="E513" s="207" t="str">
        <f>IFERROR(VLOOKUP(D513,ExcValue!A519:C2511,3,FALSE),"")</f>
        <v/>
      </c>
      <c r="F513" s="209" t="str">
        <f t="array" ref="F513">IFERROR(IF(D513="","",INDEX(ExcValue!$I$8:$I$2000, MATCH(D513&amp;23,ExcValue!$A$8:$A$2000&amp;ExcValue!$H$8:$H$2000,0))),"")</f>
        <v/>
      </c>
      <c r="G513" s="210" t="str">
        <f t="shared" si="28"/>
        <v/>
      </c>
      <c r="H513" s="209" t="str">
        <f t="array" ref="H513">IFERROR(IF(D513="","",INDEX(ExcValue!$I$8:$I$2000, MATCH(D513&amp;24,ExcValue!$A$8:$A$2000&amp;ExcValue!$H$8:$H$2000,0))),"")</f>
        <v/>
      </c>
      <c r="I513" s="210" t="str">
        <f t="shared" si="29"/>
        <v/>
      </c>
      <c r="J513" s="209" t="str">
        <f t="array" ref="J513">IFERROR(IF(D513="","",INDEX(ExcValue!$I$8:$I$2000, MATCH(D513&amp;74,ExcValue!$A$8:$A$2000&amp;ExcValue!$H$8:$H$2000,0))),"")</f>
        <v/>
      </c>
      <c r="K513" s="210" t="str">
        <f t="shared" si="30"/>
        <v/>
      </c>
      <c r="L513" s="209" t="str">
        <f t="array" ref="L513">IFERROR(IF(D513="","",INDEX(ExcValue!$I$8:$I$2000, MATCH(D513&amp;54,ExcValue!$A$8:$A$2000&amp;ExcValue!$H$8:$H$2000,0))),"")</f>
        <v/>
      </c>
      <c r="M513" s="210" t="str">
        <f t="shared" si="31"/>
        <v/>
      </c>
      <c r="O513" s="207" t="str">
        <f>IF(ISNUMBER(PT_ExcValue!A513),PT_ExcValue!A513,"")</f>
        <v/>
      </c>
      <c r="P513" s="207" t="str">
        <f>IF(PT_ExcValue!C513=0,"",PT_ExcValue!B513/PT_ExcValue!C513)</f>
        <v/>
      </c>
      <c r="Q513" s="207" t="str">
        <f>IF(PT_ExcValue!E513=0,"",PT_ExcValue!D513/PT_ExcValue!E513)</f>
        <v/>
      </c>
      <c r="R513" s="207" t="str">
        <f>IF(PT_ExcValue!G513=0,"",PT_ExcValue!F513/PT_ExcValue!G513)</f>
        <v/>
      </c>
      <c r="S513" s="207" t="str">
        <f>IF(PT_ExcValue!I513=0,"",PT_ExcValue!H513/PT_ExcValue!I513)</f>
        <v/>
      </c>
    </row>
    <row r="514" spans="4:19" x14ac:dyDescent="0.25">
      <c r="D514" s="209" t="str">
        <f t="array" ref="D514">IFERROR(INDEX(ExcValue!$A$8:$A2512, MATCH(0,COUNTIF($D$1:D513,ExcValue!$A$8:$A2512), 0)),"")</f>
        <v/>
      </c>
      <c r="E514" s="207" t="str">
        <f>IFERROR(VLOOKUP(D514,ExcValue!A520:C2512,3,FALSE),"")</f>
        <v/>
      </c>
      <c r="F514" s="209" t="str">
        <f t="array" ref="F514">IFERROR(IF(D514="","",INDEX(ExcValue!$I$8:$I$2000, MATCH(D514&amp;23,ExcValue!$A$8:$A$2000&amp;ExcValue!$H$8:$H$2000,0))),"")</f>
        <v/>
      </c>
      <c r="G514" s="210" t="str">
        <f t="shared" ref="G514:G577" si="32">IF(E514="","",IF(AND(F514&gt;0,F514&lt;&gt;""),1,0))</f>
        <v/>
      </c>
      <c r="H514" s="209" t="str">
        <f t="array" ref="H514">IFERROR(IF(D514="","",INDEX(ExcValue!$I$8:$I$2000, MATCH(D514&amp;24,ExcValue!$A$8:$A$2000&amp;ExcValue!$H$8:$H$2000,0))),"")</f>
        <v/>
      </c>
      <c r="I514" s="210" t="str">
        <f t="shared" ref="I514:I577" si="33">IF(E514="","",IF(AND(H514&gt;0,H514&lt;&gt;""),1,0))</f>
        <v/>
      </c>
      <c r="J514" s="209" t="str">
        <f t="array" ref="J514">IFERROR(IF(D514="","",INDEX(ExcValue!$I$8:$I$2000, MATCH(D514&amp;74,ExcValue!$A$8:$A$2000&amp;ExcValue!$H$8:$H$2000,0))),"")</f>
        <v/>
      </c>
      <c r="K514" s="210" t="str">
        <f t="shared" ref="K514:K577" si="34">IF(E514="","",IF(AND(J514&gt;0,J514&lt;&gt;""),1,0))</f>
        <v/>
      </c>
      <c r="L514" s="209" t="str">
        <f t="array" ref="L514">IFERROR(IF(D514="","",INDEX(ExcValue!$I$8:$I$2000, MATCH(D514&amp;54,ExcValue!$A$8:$A$2000&amp;ExcValue!$H$8:$H$2000,0))),"")</f>
        <v/>
      </c>
      <c r="M514" s="210" t="str">
        <f t="shared" ref="M514:M577" si="35">IF(E514="","",IF(AND(L514&gt;0,L514&lt;&gt;""),1,0))</f>
        <v/>
      </c>
      <c r="O514" s="207" t="str">
        <f>IF(ISNUMBER(PT_ExcValue!A514),PT_ExcValue!A514,"")</f>
        <v/>
      </c>
      <c r="P514" s="207" t="str">
        <f>IF(PT_ExcValue!C514=0,"",PT_ExcValue!B514/PT_ExcValue!C514)</f>
        <v/>
      </c>
      <c r="Q514" s="207" t="str">
        <f>IF(PT_ExcValue!E514=0,"",PT_ExcValue!D514/PT_ExcValue!E514)</f>
        <v/>
      </c>
      <c r="R514" s="207" t="str">
        <f>IF(PT_ExcValue!G514=0,"",PT_ExcValue!F514/PT_ExcValue!G514)</f>
        <v/>
      </c>
      <c r="S514" s="207" t="str">
        <f>IF(PT_ExcValue!I514=0,"",PT_ExcValue!H514/PT_ExcValue!I514)</f>
        <v/>
      </c>
    </row>
    <row r="515" spans="4:19" x14ac:dyDescent="0.25">
      <c r="D515" s="209" t="str">
        <f t="array" ref="D515">IFERROR(INDEX(ExcValue!$A$8:$A2513, MATCH(0,COUNTIF($D$1:D514,ExcValue!$A$8:$A2513), 0)),"")</f>
        <v/>
      </c>
      <c r="E515" s="207" t="str">
        <f>IFERROR(VLOOKUP(D515,ExcValue!A521:C2513,3,FALSE),"")</f>
        <v/>
      </c>
      <c r="F515" s="209" t="str">
        <f t="array" ref="F515">IFERROR(IF(D515="","",INDEX(ExcValue!$I$8:$I$2000, MATCH(D515&amp;23,ExcValue!$A$8:$A$2000&amp;ExcValue!$H$8:$H$2000,0))),"")</f>
        <v/>
      </c>
      <c r="G515" s="210" t="str">
        <f t="shared" si="32"/>
        <v/>
      </c>
      <c r="H515" s="209" t="str">
        <f t="array" ref="H515">IFERROR(IF(D515="","",INDEX(ExcValue!$I$8:$I$2000, MATCH(D515&amp;24,ExcValue!$A$8:$A$2000&amp;ExcValue!$H$8:$H$2000,0))),"")</f>
        <v/>
      </c>
      <c r="I515" s="210" t="str">
        <f t="shared" si="33"/>
        <v/>
      </c>
      <c r="J515" s="209" t="str">
        <f t="array" ref="J515">IFERROR(IF(D515="","",INDEX(ExcValue!$I$8:$I$2000, MATCH(D515&amp;74,ExcValue!$A$8:$A$2000&amp;ExcValue!$H$8:$H$2000,0))),"")</f>
        <v/>
      </c>
      <c r="K515" s="210" t="str">
        <f t="shared" si="34"/>
        <v/>
      </c>
      <c r="L515" s="209" t="str">
        <f t="array" ref="L515">IFERROR(IF(D515="","",INDEX(ExcValue!$I$8:$I$2000, MATCH(D515&amp;54,ExcValue!$A$8:$A$2000&amp;ExcValue!$H$8:$H$2000,0))),"")</f>
        <v/>
      </c>
      <c r="M515" s="210" t="str">
        <f t="shared" si="35"/>
        <v/>
      </c>
      <c r="O515" s="207" t="str">
        <f>IF(ISNUMBER(PT_ExcValue!A515),PT_ExcValue!A515,"")</f>
        <v/>
      </c>
      <c r="P515" s="207" t="str">
        <f>IF(PT_ExcValue!C515=0,"",PT_ExcValue!B515/PT_ExcValue!C515)</f>
        <v/>
      </c>
      <c r="Q515" s="207" t="str">
        <f>IF(PT_ExcValue!E515=0,"",PT_ExcValue!D515/PT_ExcValue!E515)</f>
        <v/>
      </c>
      <c r="R515" s="207" t="str">
        <f>IF(PT_ExcValue!G515=0,"",PT_ExcValue!F515/PT_ExcValue!G515)</f>
        <v/>
      </c>
      <c r="S515" s="207" t="str">
        <f>IF(PT_ExcValue!I515=0,"",PT_ExcValue!H515/PT_ExcValue!I515)</f>
        <v/>
      </c>
    </row>
    <row r="516" spans="4:19" x14ac:dyDescent="0.25">
      <c r="D516" s="209" t="str">
        <f t="array" ref="D516">IFERROR(INDEX(ExcValue!$A$8:$A2514, MATCH(0,COUNTIF($D$1:D515,ExcValue!$A$8:$A2514), 0)),"")</f>
        <v/>
      </c>
      <c r="E516" s="207" t="str">
        <f>IFERROR(VLOOKUP(D516,ExcValue!A522:C2514,3,FALSE),"")</f>
        <v/>
      </c>
      <c r="F516" s="209" t="str">
        <f t="array" ref="F516">IFERROR(IF(D516="","",INDEX(ExcValue!$I$8:$I$2000, MATCH(D516&amp;23,ExcValue!$A$8:$A$2000&amp;ExcValue!$H$8:$H$2000,0))),"")</f>
        <v/>
      </c>
      <c r="G516" s="210" t="str">
        <f t="shared" si="32"/>
        <v/>
      </c>
      <c r="H516" s="209" t="str">
        <f t="array" ref="H516">IFERROR(IF(D516="","",INDEX(ExcValue!$I$8:$I$2000, MATCH(D516&amp;24,ExcValue!$A$8:$A$2000&amp;ExcValue!$H$8:$H$2000,0))),"")</f>
        <v/>
      </c>
      <c r="I516" s="210" t="str">
        <f t="shared" si="33"/>
        <v/>
      </c>
      <c r="J516" s="209" t="str">
        <f t="array" ref="J516">IFERROR(IF(D516="","",INDEX(ExcValue!$I$8:$I$2000, MATCH(D516&amp;74,ExcValue!$A$8:$A$2000&amp;ExcValue!$H$8:$H$2000,0))),"")</f>
        <v/>
      </c>
      <c r="K516" s="210" t="str">
        <f t="shared" si="34"/>
        <v/>
      </c>
      <c r="L516" s="209" t="str">
        <f t="array" ref="L516">IFERROR(IF(D516="","",INDEX(ExcValue!$I$8:$I$2000, MATCH(D516&amp;54,ExcValue!$A$8:$A$2000&amp;ExcValue!$H$8:$H$2000,0))),"")</f>
        <v/>
      </c>
      <c r="M516" s="210" t="str">
        <f t="shared" si="35"/>
        <v/>
      </c>
      <c r="O516" s="207" t="str">
        <f>IF(ISNUMBER(PT_ExcValue!A516),PT_ExcValue!A516,"")</f>
        <v/>
      </c>
      <c r="P516" s="207" t="str">
        <f>IF(PT_ExcValue!C516=0,"",PT_ExcValue!B516/PT_ExcValue!C516)</f>
        <v/>
      </c>
      <c r="Q516" s="207" t="str">
        <f>IF(PT_ExcValue!E516=0,"",PT_ExcValue!D516/PT_ExcValue!E516)</f>
        <v/>
      </c>
      <c r="R516" s="207" t="str">
        <f>IF(PT_ExcValue!G516=0,"",PT_ExcValue!F516/PT_ExcValue!G516)</f>
        <v/>
      </c>
      <c r="S516" s="207" t="str">
        <f>IF(PT_ExcValue!I516=0,"",PT_ExcValue!H516/PT_ExcValue!I516)</f>
        <v/>
      </c>
    </row>
    <row r="517" spans="4:19" x14ac:dyDescent="0.25">
      <c r="D517" s="209" t="str">
        <f t="array" ref="D517">IFERROR(INDEX(ExcValue!$A$8:$A2515, MATCH(0,COUNTIF($D$1:D516,ExcValue!$A$8:$A2515), 0)),"")</f>
        <v/>
      </c>
      <c r="E517" s="207" t="str">
        <f>IFERROR(VLOOKUP(D517,ExcValue!A523:C2515,3,FALSE),"")</f>
        <v/>
      </c>
      <c r="F517" s="209" t="str">
        <f t="array" ref="F517">IFERROR(IF(D517="","",INDEX(ExcValue!$I$8:$I$2000, MATCH(D517&amp;23,ExcValue!$A$8:$A$2000&amp;ExcValue!$H$8:$H$2000,0))),"")</f>
        <v/>
      </c>
      <c r="G517" s="210" t="str">
        <f t="shared" si="32"/>
        <v/>
      </c>
      <c r="H517" s="209" t="str">
        <f t="array" ref="H517">IFERROR(IF(D517="","",INDEX(ExcValue!$I$8:$I$2000, MATCH(D517&amp;24,ExcValue!$A$8:$A$2000&amp;ExcValue!$H$8:$H$2000,0))),"")</f>
        <v/>
      </c>
      <c r="I517" s="210" t="str">
        <f t="shared" si="33"/>
        <v/>
      </c>
      <c r="J517" s="209" t="str">
        <f t="array" ref="J517">IFERROR(IF(D517="","",INDEX(ExcValue!$I$8:$I$2000, MATCH(D517&amp;74,ExcValue!$A$8:$A$2000&amp;ExcValue!$H$8:$H$2000,0))),"")</f>
        <v/>
      </c>
      <c r="K517" s="210" t="str">
        <f t="shared" si="34"/>
        <v/>
      </c>
      <c r="L517" s="209" t="str">
        <f t="array" ref="L517">IFERROR(IF(D517="","",INDEX(ExcValue!$I$8:$I$2000, MATCH(D517&amp;54,ExcValue!$A$8:$A$2000&amp;ExcValue!$H$8:$H$2000,0))),"")</f>
        <v/>
      </c>
      <c r="M517" s="210" t="str">
        <f t="shared" si="35"/>
        <v/>
      </c>
      <c r="O517" s="207" t="str">
        <f>IF(ISNUMBER(PT_ExcValue!A517),PT_ExcValue!A517,"")</f>
        <v/>
      </c>
      <c r="P517" s="207" t="str">
        <f>IF(PT_ExcValue!C517=0,"",PT_ExcValue!B517/PT_ExcValue!C517)</f>
        <v/>
      </c>
      <c r="Q517" s="207" t="str">
        <f>IF(PT_ExcValue!E517=0,"",PT_ExcValue!D517/PT_ExcValue!E517)</f>
        <v/>
      </c>
      <c r="R517" s="207" t="str">
        <f>IF(PT_ExcValue!G517=0,"",PT_ExcValue!F517/PT_ExcValue!G517)</f>
        <v/>
      </c>
      <c r="S517" s="207" t="str">
        <f>IF(PT_ExcValue!I517=0,"",PT_ExcValue!H517/PT_ExcValue!I517)</f>
        <v/>
      </c>
    </row>
    <row r="518" spans="4:19" x14ac:dyDescent="0.25">
      <c r="D518" s="209" t="str">
        <f t="array" ref="D518">IFERROR(INDEX(ExcValue!$A$8:$A2516, MATCH(0,COUNTIF($D$1:D517,ExcValue!$A$8:$A2516), 0)),"")</f>
        <v/>
      </c>
      <c r="E518" s="207" t="str">
        <f>IFERROR(VLOOKUP(D518,ExcValue!A524:C2516,3,FALSE),"")</f>
        <v/>
      </c>
      <c r="F518" s="209" t="str">
        <f t="array" ref="F518">IFERROR(IF(D518="","",INDEX(ExcValue!$I$8:$I$2000, MATCH(D518&amp;23,ExcValue!$A$8:$A$2000&amp;ExcValue!$H$8:$H$2000,0))),"")</f>
        <v/>
      </c>
      <c r="G518" s="210" t="str">
        <f t="shared" si="32"/>
        <v/>
      </c>
      <c r="H518" s="209" t="str">
        <f t="array" ref="H518">IFERROR(IF(D518="","",INDEX(ExcValue!$I$8:$I$2000, MATCH(D518&amp;24,ExcValue!$A$8:$A$2000&amp;ExcValue!$H$8:$H$2000,0))),"")</f>
        <v/>
      </c>
      <c r="I518" s="210" t="str">
        <f t="shared" si="33"/>
        <v/>
      </c>
      <c r="J518" s="209" t="str">
        <f t="array" ref="J518">IFERROR(IF(D518="","",INDEX(ExcValue!$I$8:$I$2000, MATCH(D518&amp;74,ExcValue!$A$8:$A$2000&amp;ExcValue!$H$8:$H$2000,0))),"")</f>
        <v/>
      </c>
      <c r="K518" s="210" t="str">
        <f t="shared" si="34"/>
        <v/>
      </c>
      <c r="L518" s="209" t="str">
        <f t="array" ref="L518">IFERROR(IF(D518="","",INDEX(ExcValue!$I$8:$I$2000, MATCH(D518&amp;54,ExcValue!$A$8:$A$2000&amp;ExcValue!$H$8:$H$2000,0))),"")</f>
        <v/>
      </c>
      <c r="M518" s="210" t="str">
        <f t="shared" si="35"/>
        <v/>
      </c>
      <c r="O518" s="207" t="str">
        <f>IF(ISNUMBER(PT_ExcValue!A518),PT_ExcValue!A518,"")</f>
        <v/>
      </c>
      <c r="P518" s="207" t="str">
        <f>IF(PT_ExcValue!C518=0,"",PT_ExcValue!B518/PT_ExcValue!C518)</f>
        <v/>
      </c>
      <c r="Q518" s="207" t="str">
        <f>IF(PT_ExcValue!E518=0,"",PT_ExcValue!D518/PT_ExcValue!E518)</f>
        <v/>
      </c>
      <c r="R518" s="207" t="str">
        <f>IF(PT_ExcValue!G518=0,"",PT_ExcValue!F518/PT_ExcValue!G518)</f>
        <v/>
      </c>
      <c r="S518" s="207" t="str">
        <f>IF(PT_ExcValue!I518=0,"",PT_ExcValue!H518/PT_ExcValue!I518)</f>
        <v/>
      </c>
    </row>
    <row r="519" spans="4:19" x14ac:dyDescent="0.25">
      <c r="D519" s="209" t="str">
        <f t="array" ref="D519">IFERROR(INDEX(ExcValue!$A$8:$A2517, MATCH(0,COUNTIF($D$1:D518,ExcValue!$A$8:$A2517), 0)),"")</f>
        <v/>
      </c>
      <c r="E519" s="207" t="str">
        <f>IFERROR(VLOOKUP(D519,ExcValue!A525:C2517,3,FALSE),"")</f>
        <v/>
      </c>
      <c r="F519" s="209" t="str">
        <f t="array" ref="F519">IFERROR(IF(D519="","",INDEX(ExcValue!$I$8:$I$2000, MATCH(D519&amp;23,ExcValue!$A$8:$A$2000&amp;ExcValue!$H$8:$H$2000,0))),"")</f>
        <v/>
      </c>
      <c r="G519" s="210" t="str">
        <f t="shared" si="32"/>
        <v/>
      </c>
      <c r="H519" s="209" t="str">
        <f t="array" ref="H519">IFERROR(IF(D519="","",INDEX(ExcValue!$I$8:$I$2000, MATCH(D519&amp;24,ExcValue!$A$8:$A$2000&amp;ExcValue!$H$8:$H$2000,0))),"")</f>
        <v/>
      </c>
      <c r="I519" s="210" t="str">
        <f t="shared" si="33"/>
        <v/>
      </c>
      <c r="J519" s="209" t="str">
        <f t="array" ref="J519">IFERROR(IF(D519="","",INDEX(ExcValue!$I$8:$I$2000, MATCH(D519&amp;74,ExcValue!$A$8:$A$2000&amp;ExcValue!$H$8:$H$2000,0))),"")</f>
        <v/>
      </c>
      <c r="K519" s="210" t="str">
        <f t="shared" si="34"/>
        <v/>
      </c>
      <c r="L519" s="209" t="str">
        <f t="array" ref="L519">IFERROR(IF(D519="","",INDEX(ExcValue!$I$8:$I$2000, MATCH(D519&amp;54,ExcValue!$A$8:$A$2000&amp;ExcValue!$H$8:$H$2000,0))),"")</f>
        <v/>
      </c>
      <c r="M519" s="210" t="str">
        <f t="shared" si="35"/>
        <v/>
      </c>
      <c r="O519" s="207" t="str">
        <f>IF(ISNUMBER(PT_ExcValue!A519),PT_ExcValue!A519,"")</f>
        <v/>
      </c>
      <c r="P519" s="207" t="str">
        <f>IF(PT_ExcValue!C519=0,"",PT_ExcValue!B519/PT_ExcValue!C519)</f>
        <v/>
      </c>
      <c r="Q519" s="207" t="str">
        <f>IF(PT_ExcValue!E519=0,"",PT_ExcValue!D519/PT_ExcValue!E519)</f>
        <v/>
      </c>
      <c r="R519" s="207" t="str">
        <f>IF(PT_ExcValue!G519=0,"",PT_ExcValue!F519/PT_ExcValue!G519)</f>
        <v/>
      </c>
      <c r="S519" s="207" t="str">
        <f>IF(PT_ExcValue!I519=0,"",PT_ExcValue!H519/PT_ExcValue!I519)</f>
        <v/>
      </c>
    </row>
    <row r="520" spans="4:19" x14ac:dyDescent="0.25">
      <c r="D520" s="209" t="str">
        <f t="array" ref="D520">IFERROR(INDEX(ExcValue!$A$8:$A2518, MATCH(0,COUNTIF($D$1:D519,ExcValue!$A$8:$A2518), 0)),"")</f>
        <v/>
      </c>
      <c r="E520" s="207" t="str">
        <f>IFERROR(VLOOKUP(D520,ExcValue!A526:C2518,3,FALSE),"")</f>
        <v/>
      </c>
      <c r="F520" s="209" t="str">
        <f t="array" ref="F520">IFERROR(IF(D520="","",INDEX(ExcValue!$I$8:$I$2000, MATCH(D520&amp;23,ExcValue!$A$8:$A$2000&amp;ExcValue!$H$8:$H$2000,0))),"")</f>
        <v/>
      </c>
      <c r="G520" s="210" t="str">
        <f t="shared" si="32"/>
        <v/>
      </c>
      <c r="H520" s="209" t="str">
        <f t="array" ref="H520">IFERROR(IF(D520="","",INDEX(ExcValue!$I$8:$I$2000, MATCH(D520&amp;24,ExcValue!$A$8:$A$2000&amp;ExcValue!$H$8:$H$2000,0))),"")</f>
        <v/>
      </c>
      <c r="I520" s="210" t="str">
        <f t="shared" si="33"/>
        <v/>
      </c>
      <c r="J520" s="209" t="str">
        <f t="array" ref="J520">IFERROR(IF(D520="","",INDEX(ExcValue!$I$8:$I$2000, MATCH(D520&amp;74,ExcValue!$A$8:$A$2000&amp;ExcValue!$H$8:$H$2000,0))),"")</f>
        <v/>
      </c>
      <c r="K520" s="210" t="str">
        <f t="shared" si="34"/>
        <v/>
      </c>
      <c r="L520" s="209" t="str">
        <f t="array" ref="L520">IFERROR(IF(D520="","",INDEX(ExcValue!$I$8:$I$2000, MATCH(D520&amp;54,ExcValue!$A$8:$A$2000&amp;ExcValue!$H$8:$H$2000,0))),"")</f>
        <v/>
      </c>
      <c r="M520" s="210" t="str">
        <f t="shared" si="35"/>
        <v/>
      </c>
      <c r="O520" s="207" t="str">
        <f>IF(ISNUMBER(PT_ExcValue!A520),PT_ExcValue!A520,"")</f>
        <v/>
      </c>
      <c r="P520" s="207" t="str">
        <f>IF(PT_ExcValue!C520=0,"",PT_ExcValue!B520/PT_ExcValue!C520)</f>
        <v/>
      </c>
      <c r="Q520" s="207" t="str">
        <f>IF(PT_ExcValue!E520=0,"",PT_ExcValue!D520/PT_ExcValue!E520)</f>
        <v/>
      </c>
      <c r="R520" s="207" t="str">
        <f>IF(PT_ExcValue!G520=0,"",PT_ExcValue!F520/PT_ExcValue!G520)</f>
        <v/>
      </c>
      <c r="S520" s="207" t="str">
        <f>IF(PT_ExcValue!I520=0,"",PT_ExcValue!H520/PT_ExcValue!I520)</f>
        <v/>
      </c>
    </row>
    <row r="521" spans="4:19" x14ac:dyDescent="0.25">
      <c r="D521" s="209" t="str">
        <f t="array" ref="D521">IFERROR(INDEX(ExcValue!$A$8:$A2519, MATCH(0,COUNTIF($D$1:D520,ExcValue!$A$8:$A2519), 0)),"")</f>
        <v/>
      </c>
      <c r="E521" s="207" t="str">
        <f>IFERROR(VLOOKUP(D521,ExcValue!A527:C2519,3,FALSE),"")</f>
        <v/>
      </c>
      <c r="F521" s="209" t="str">
        <f t="array" ref="F521">IFERROR(IF(D521="","",INDEX(ExcValue!$I$8:$I$2000, MATCH(D521&amp;23,ExcValue!$A$8:$A$2000&amp;ExcValue!$H$8:$H$2000,0))),"")</f>
        <v/>
      </c>
      <c r="G521" s="210" t="str">
        <f t="shared" si="32"/>
        <v/>
      </c>
      <c r="H521" s="209" t="str">
        <f t="array" ref="H521">IFERROR(IF(D521="","",INDEX(ExcValue!$I$8:$I$2000, MATCH(D521&amp;24,ExcValue!$A$8:$A$2000&amp;ExcValue!$H$8:$H$2000,0))),"")</f>
        <v/>
      </c>
      <c r="I521" s="210" t="str">
        <f t="shared" si="33"/>
        <v/>
      </c>
      <c r="J521" s="209" t="str">
        <f t="array" ref="J521">IFERROR(IF(D521="","",INDEX(ExcValue!$I$8:$I$2000, MATCH(D521&amp;74,ExcValue!$A$8:$A$2000&amp;ExcValue!$H$8:$H$2000,0))),"")</f>
        <v/>
      </c>
      <c r="K521" s="210" t="str">
        <f t="shared" si="34"/>
        <v/>
      </c>
      <c r="L521" s="209" t="str">
        <f t="array" ref="L521">IFERROR(IF(D521="","",INDEX(ExcValue!$I$8:$I$2000, MATCH(D521&amp;54,ExcValue!$A$8:$A$2000&amp;ExcValue!$H$8:$H$2000,0))),"")</f>
        <v/>
      </c>
      <c r="M521" s="210" t="str">
        <f t="shared" si="35"/>
        <v/>
      </c>
      <c r="O521" s="207" t="str">
        <f>IF(ISNUMBER(PT_ExcValue!A521),PT_ExcValue!A521,"")</f>
        <v/>
      </c>
      <c r="P521" s="207" t="str">
        <f>IF(PT_ExcValue!C521=0,"",PT_ExcValue!B521/PT_ExcValue!C521)</f>
        <v/>
      </c>
      <c r="Q521" s="207" t="str">
        <f>IF(PT_ExcValue!E521=0,"",PT_ExcValue!D521/PT_ExcValue!E521)</f>
        <v/>
      </c>
      <c r="R521" s="207" t="str">
        <f>IF(PT_ExcValue!G521=0,"",PT_ExcValue!F521/PT_ExcValue!G521)</f>
        <v/>
      </c>
      <c r="S521" s="207" t="str">
        <f>IF(PT_ExcValue!I521=0,"",PT_ExcValue!H521/PT_ExcValue!I521)</f>
        <v/>
      </c>
    </row>
    <row r="522" spans="4:19" x14ac:dyDescent="0.25">
      <c r="D522" s="209" t="str">
        <f t="array" ref="D522">IFERROR(INDEX(ExcValue!$A$8:$A2520, MATCH(0,COUNTIF($D$1:D521,ExcValue!$A$8:$A2520), 0)),"")</f>
        <v/>
      </c>
      <c r="E522" s="207" t="str">
        <f>IFERROR(VLOOKUP(D522,ExcValue!A528:C2520,3,FALSE),"")</f>
        <v/>
      </c>
      <c r="F522" s="209" t="str">
        <f t="array" ref="F522">IFERROR(IF(D522="","",INDEX(ExcValue!$I$8:$I$2000, MATCH(D522&amp;23,ExcValue!$A$8:$A$2000&amp;ExcValue!$H$8:$H$2000,0))),"")</f>
        <v/>
      </c>
      <c r="G522" s="210" t="str">
        <f t="shared" si="32"/>
        <v/>
      </c>
      <c r="H522" s="209" t="str">
        <f t="array" ref="H522">IFERROR(IF(D522="","",INDEX(ExcValue!$I$8:$I$2000, MATCH(D522&amp;24,ExcValue!$A$8:$A$2000&amp;ExcValue!$H$8:$H$2000,0))),"")</f>
        <v/>
      </c>
      <c r="I522" s="210" t="str">
        <f t="shared" si="33"/>
        <v/>
      </c>
      <c r="J522" s="209" t="str">
        <f t="array" ref="J522">IFERROR(IF(D522="","",INDEX(ExcValue!$I$8:$I$2000, MATCH(D522&amp;74,ExcValue!$A$8:$A$2000&amp;ExcValue!$H$8:$H$2000,0))),"")</f>
        <v/>
      </c>
      <c r="K522" s="210" t="str">
        <f t="shared" si="34"/>
        <v/>
      </c>
      <c r="L522" s="209" t="str">
        <f t="array" ref="L522">IFERROR(IF(D522="","",INDEX(ExcValue!$I$8:$I$2000, MATCH(D522&amp;54,ExcValue!$A$8:$A$2000&amp;ExcValue!$H$8:$H$2000,0))),"")</f>
        <v/>
      </c>
      <c r="M522" s="210" t="str">
        <f t="shared" si="35"/>
        <v/>
      </c>
      <c r="O522" s="207" t="str">
        <f>IF(ISNUMBER(PT_ExcValue!A522),PT_ExcValue!A522,"")</f>
        <v/>
      </c>
      <c r="P522" s="207" t="str">
        <f>IF(PT_ExcValue!C522=0,"",PT_ExcValue!B522/PT_ExcValue!C522)</f>
        <v/>
      </c>
      <c r="Q522" s="207" t="str">
        <f>IF(PT_ExcValue!E522=0,"",PT_ExcValue!D522/PT_ExcValue!E522)</f>
        <v/>
      </c>
      <c r="R522" s="207" t="str">
        <f>IF(PT_ExcValue!G522=0,"",PT_ExcValue!F522/PT_ExcValue!G522)</f>
        <v/>
      </c>
      <c r="S522" s="207" t="str">
        <f>IF(PT_ExcValue!I522=0,"",PT_ExcValue!H522/PT_ExcValue!I522)</f>
        <v/>
      </c>
    </row>
    <row r="523" spans="4:19" x14ac:dyDescent="0.25">
      <c r="D523" s="209" t="str">
        <f t="array" ref="D523">IFERROR(INDEX(ExcValue!$A$8:$A2521, MATCH(0,COUNTIF($D$1:D522,ExcValue!$A$8:$A2521), 0)),"")</f>
        <v/>
      </c>
      <c r="E523" s="207" t="str">
        <f>IFERROR(VLOOKUP(D523,ExcValue!A529:C2521,3,FALSE),"")</f>
        <v/>
      </c>
      <c r="F523" s="209" t="str">
        <f t="array" ref="F523">IFERROR(IF(D523="","",INDEX(ExcValue!$I$8:$I$2000, MATCH(D523&amp;23,ExcValue!$A$8:$A$2000&amp;ExcValue!$H$8:$H$2000,0))),"")</f>
        <v/>
      </c>
      <c r="G523" s="210" t="str">
        <f t="shared" si="32"/>
        <v/>
      </c>
      <c r="H523" s="209" t="str">
        <f t="array" ref="H523">IFERROR(IF(D523="","",INDEX(ExcValue!$I$8:$I$2000, MATCH(D523&amp;24,ExcValue!$A$8:$A$2000&amp;ExcValue!$H$8:$H$2000,0))),"")</f>
        <v/>
      </c>
      <c r="I523" s="210" t="str">
        <f t="shared" si="33"/>
        <v/>
      </c>
      <c r="J523" s="209" t="str">
        <f t="array" ref="J523">IFERROR(IF(D523="","",INDEX(ExcValue!$I$8:$I$2000, MATCH(D523&amp;74,ExcValue!$A$8:$A$2000&amp;ExcValue!$H$8:$H$2000,0))),"")</f>
        <v/>
      </c>
      <c r="K523" s="210" t="str">
        <f t="shared" si="34"/>
        <v/>
      </c>
      <c r="L523" s="209" t="str">
        <f t="array" ref="L523">IFERROR(IF(D523="","",INDEX(ExcValue!$I$8:$I$2000, MATCH(D523&amp;54,ExcValue!$A$8:$A$2000&amp;ExcValue!$H$8:$H$2000,0))),"")</f>
        <v/>
      </c>
      <c r="M523" s="210" t="str">
        <f t="shared" si="35"/>
        <v/>
      </c>
      <c r="O523" s="207" t="str">
        <f>IF(ISNUMBER(PT_ExcValue!A523),PT_ExcValue!A523,"")</f>
        <v/>
      </c>
      <c r="P523" s="207" t="str">
        <f>IF(PT_ExcValue!C523=0,"",PT_ExcValue!B523/PT_ExcValue!C523)</f>
        <v/>
      </c>
      <c r="Q523" s="207" t="str">
        <f>IF(PT_ExcValue!E523=0,"",PT_ExcValue!D523/PT_ExcValue!E523)</f>
        <v/>
      </c>
      <c r="R523" s="207" t="str">
        <f>IF(PT_ExcValue!G523=0,"",PT_ExcValue!F523/PT_ExcValue!G523)</f>
        <v/>
      </c>
      <c r="S523" s="207" t="str">
        <f>IF(PT_ExcValue!I523=0,"",PT_ExcValue!H523/PT_ExcValue!I523)</f>
        <v/>
      </c>
    </row>
    <row r="524" spans="4:19" x14ac:dyDescent="0.25">
      <c r="D524" s="209" t="str">
        <f t="array" ref="D524">IFERROR(INDEX(ExcValue!$A$8:$A2522, MATCH(0,COUNTIF($D$1:D523,ExcValue!$A$8:$A2522), 0)),"")</f>
        <v/>
      </c>
      <c r="E524" s="207" t="str">
        <f>IFERROR(VLOOKUP(D524,ExcValue!A530:C2522,3,FALSE),"")</f>
        <v/>
      </c>
      <c r="F524" s="209" t="str">
        <f t="array" ref="F524">IFERROR(IF(D524="","",INDEX(ExcValue!$I$8:$I$2000, MATCH(D524&amp;23,ExcValue!$A$8:$A$2000&amp;ExcValue!$H$8:$H$2000,0))),"")</f>
        <v/>
      </c>
      <c r="G524" s="210" t="str">
        <f t="shared" si="32"/>
        <v/>
      </c>
      <c r="H524" s="209" t="str">
        <f t="array" ref="H524">IFERROR(IF(D524="","",INDEX(ExcValue!$I$8:$I$2000, MATCH(D524&amp;24,ExcValue!$A$8:$A$2000&amp;ExcValue!$H$8:$H$2000,0))),"")</f>
        <v/>
      </c>
      <c r="I524" s="210" t="str">
        <f t="shared" si="33"/>
        <v/>
      </c>
      <c r="J524" s="209" t="str">
        <f t="array" ref="J524">IFERROR(IF(D524="","",INDEX(ExcValue!$I$8:$I$2000, MATCH(D524&amp;74,ExcValue!$A$8:$A$2000&amp;ExcValue!$H$8:$H$2000,0))),"")</f>
        <v/>
      </c>
      <c r="K524" s="210" t="str">
        <f t="shared" si="34"/>
        <v/>
      </c>
      <c r="L524" s="209" t="str">
        <f t="array" ref="L524">IFERROR(IF(D524="","",INDEX(ExcValue!$I$8:$I$2000, MATCH(D524&amp;54,ExcValue!$A$8:$A$2000&amp;ExcValue!$H$8:$H$2000,0))),"")</f>
        <v/>
      </c>
      <c r="M524" s="210" t="str">
        <f t="shared" si="35"/>
        <v/>
      </c>
      <c r="O524" s="207" t="str">
        <f>IF(ISNUMBER(PT_ExcValue!A524),PT_ExcValue!A524,"")</f>
        <v/>
      </c>
      <c r="P524" s="207" t="str">
        <f>IF(PT_ExcValue!C524=0,"",PT_ExcValue!B524/PT_ExcValue!C524)</f>
        <v/>
      </c>
      <c r="Q524" s="207" t="str">
        <f>IF(PT_ExcValue!E524=0,"",PT_ExcValue!D524/PT_ExcValue!E524)</f>
        <v/>
      </c>
      <c r="R524" s="207" t="str">
        <f>IF(PT_ExcValue!G524=0,"",PT_ExcValue!F524/PT_ExcValue!G524)</f>
        <v/>
      </c>
      <c r="S524" s="207" t="str">
        <f>IF(PT_ExcValue!I524=0,"",PT_ExcValue!H524/PT_ExcValue!I524)</f>
        <v/>
      </c>
    </row>
    <row r="525" spans="4:19" x14ac:dyDescent="0.25">
      <c r="D525" s="209" t="str">
        <f t="array" ref="D525">IFERROR(INDEX(ExcValue!$A$8:$A2523, MATCH(0,COUNTIF($D$1:D524,ExcValue!$A$8:$A2523), 0)),"")</f>
        <v/>
      </c>
      <c r="E525" s="207" t="str">
        <f>IFERROR(VLOOKUP(D525,ExcValue!A531:C2523,3,FALSE),"")</f>
        <v/>
      </c>
      <c r="F525" s="209" t="str">
        <f t="array" ref="F525">IFERROR(IF(D525="","",INDEX(ExcValue!$I$8:$I$2000, MATCH(D525&amp;23,ExcValue!$A$8:$A$2000&amp;ExcValue!$H$8:$H$2000,0))),"")</f>
        <v/>
      </c>
      <c r="G525" s="210" t="str">
        <f t="shared" si="32"/>
        <v/>
      </c>
      <c r="H525" s="209" t="str">
        <f t="array" ref="H525">IFERROR(IF(D525="","",INDEX(ExcValue!$I$8:$I$2000, MATCH(D525&amp;24,ExcValue!$A$8:$A$2000&amp;ExcValue!$H$8:$H$2000,0))),"")</f>
        <v/>
      </c>
      <c r="I525" s="210" t="str">
        <f t="shared" si="33"/>
        <v/>
      </c>
      <c r="J525" s="209" t="str">
        <f t="array" ref="J525">IFERROR(IF(D525="","",INDEX(ExcValue!$I$8:$I$2000, MATCH(D525&amp;74,ExcValue!$A$8:$A$2000&amp;ExcValue!$H$8:$H$2000,0))),"")</f>
        <v/>
      </c>
      <c r="K525" s="210" t="str">
        <f t="shared" si="34"/>
        <v/>
      </c>
      <c r="L525" s="209" t="str">
        <f t="array" ref="L525">IFERROR(IF(D525="","",INDEX(ExcValue!$I$8:$I$2000, MATCH(D525&amp;54,ExcValue!$A$8:$A$2000&amp;ExcValue!$H$8:$H$2000,0))),"")</f>
        <v/>
      </c>
      <c r="M525" s="210" t="str">
        <f t="shared" si="35"/>
        <v/>
      </c>
      <c r="O525" s="207" t="str">
        <f>IF(ISNUMBER(PT_ExcValue!A525),PT_ExcValue!A525,"")</f>
        <v/>
      </c>
      <c r="P525" s="207" t="str">
        <f>IF(PT_ExcValue!C525=0,"",PT_ExcValue!B525/PT_ExcValue!C525)</f>
        <v/>
      </c>
      <c r="Q525" s="207" t="str">
        <f>IF(PT_ExcValue!E525=0,"",PT_ExcValue!D525/PT_ExcValue!E525)</f>
        <v/>
      </c>
      <c r="R525" s="207" t="str">
        <f>IF(PT_ExcValue!G525=0,"",PT_ExcValue!F525/PT_ExcValue!G525)</f>
        <v/>
      </c>
      <c r="S525" s="207" t="str">
        <f>IF(PT_ExcValue!I525=0,"",PT_ExcValue!H525/PT_ExcValue!I525)</f>
        <v/>
      </c>
    </row>
    <row r="526" spans="4:19" x14ac:dyDescent="0.25">
      <c r="D526" s="209" t="str">
        <f t="array" ref="D526">IFERROR(INDEX(ExcValue!$A$8:$A2524, MATCH(0,COUNTIF($D$1:D525,ExcValue!$A$8:$A2524), 0)),"")</f>
        <v/>
      </c>
      <c r="E526" s="207" t="str">
        <f>IFERROR(VLOOKUP(D526,ExcValue!A532:C2524,3,FALSE),"")</f>
        <v/>
      </c>
      <c r="F526" s="209" t="str">
        <f t="array" ref="F526">IFERROR(IF(D526="","",INDEX(ExcValue!$I$8:$I$2000, MATCH(D526&amp;23,ExcValue!$A$8:$A$2000&amp;ExcValue!$H$8:$H$2000,0))),"")</f>
        <v/>
      </c>
      <c r="G526" s="210" t="str">
        <f t="shared" si="32"/>
        <v/>
      </c>
      <c r="H526" s="209" t="str">
        <f t="array" ref="H526">IFERROR(IF(D526="","",INDEX(ExcValue!$I$8:$I$2000, MATCH(D526&amp;24,ExcValue!$A$8:$A$2000&amp;ExcValue!$H$8:$H$2000,0))),"")</f>
        <v/>
      </c>
      <c r="I526" s="210" t="str">
        <f t="shared" si="33"/>
        <v/>
      </c>
      <c r="J526" s="209" t="str">
        <f t="array" ref="J526">IFERROR(IF(D526="","",INDEX(ExcValue!$I$8:$I$2000, MATCH(D526&amp;74,ExcValue!$A$8:$A$2000&amp;ExcValue!$H$8:$H$2000,0))),"")</f>
        <v/>
      </c>
      <c r="K526" s="210" t="str">
        <f t="shared" si="34"/>
        <v/>
      </c>
      <c r="L526" s="209" t="str">
        <f t="array" ref="L526">IFERROR(IF(D526="","",INDEX(ExcValue!$I$8:$I$2000, MATCH(D526&amp;54,ExcValue!$A$8:$A$2000&amp;ExcValue!$H$8:$H$2000,0))),"")</f>
        <v/>
      </c>
      <c r="M526" s="210" t="str">
        <f t="shared" si="35"/>
        <v/>
      </c>
      <c r="O526" s="207" t="str">
        <f>IF(ISNUMBER(PT_ExcValue!A526),PT_ExcValue!A526,"")</f>
        <v/>
      </c>
      <c r="P526" s="207" t="str">
        <f>IF(PT_ExcValue!C526=0,"",PT_ExcValue!B526/PT_ExcValue!C526)</f>
        <v/>
      </c>
      <c r="Q526" s="207" t="str">
        <f>IF(PT_ExcValue!E526=0,"",PT_ExcValue!D526/PT_ExcValue!E526)</f>
        <v/>
      </c>
      <c r="R526" s="207" t="str">
        <f>IF(PT_ExcValue!G526=0,"",PT_ExcValue!F526/PT_ExcValue!G526)</f>
        <v/>
      </c>
      <c r="S526" s="207" t="str">
        <f>IF(PT_ExcValue!I526=0,"",PT_ExcValue!H526/PT_ExcValue!I526)</f>
        <v/>
      </c>
    </row>
    <row r="527" spans="4:19" x14ac:dyDescent="0.25">
      <c r="D527" s="209" t="str">
        <f t="array" ref="D527">IFERROR(INDEX(ExcValue!$A$8:$A2525, MATCH(0,COUNTIF($D$1:D526,ExcValue!$A$8:$A2525), 0)),"")</f>
        <v/>
      </c>
      <c r="E527" s="207" t="str">
        <f>IFERROR(VLOOKUP(D527,ExcValue!A533:C2525,3,FALSE),"")</f>
        <v/>
      </c>
      <c r="F527" s="209" t="str">
        <f t="array" ref="F527">IFERROR(IF(D527="","",INDEX(ExcValue!$I$8:$I$2000, MATCH(D527&amp;23,ExcValue!$A$8:$A$2000&amp;ExcValue!$H$8:$H$2000,0))),"")</f>
        <v/>
      </c>
      <c r="G527" s="210" t="str">
        <f t="shared" si="32"/>
        <v/>
      </c>
      <c r="H527" s="209" t="str">
        <f t="array" ref="H527">IFERROR(IF(D527="","",INDEX(ExcValue!$I$8:$I$2000, MATCH(D527&amp;24,ExcValue!$A$8:$A$2000&amp;ExcValue!$H$8:$H$2000,0))),"")</f>
        <v/>
      </c>
      <c r="I527" s="210" t="str">
        <f t="shared" si="33"/>
        <v/>
      </c>
      <c r="J527" s="209" t="str">
        <f t="array" ref="J527">IFERROR(IF(D527="","",INDEX(ExcValue!$I$8:$I$2000, MATCH(D527&amp;74,ExcValue!$A$8:$A$2000&amp;ExcValue!$H$8:$H$2000,0))),"")</f>
        <v/>
      </c>
      <c r="K527" s="210" t="str">
        <f t="shared" si="34"/>
        <v/>
      </c>
      <c r="L527" s="209" t="str">
        <f t="array" ref="L527">IFERROR(IF(D527="","",INDEX(ExcValue!$I$8:$I$2000, MATCH(D527&amp;54,ExcValue!$A$8:$A$2000&amp;ExcValue!$H$8:$H$2000,0))),"")</f>
        <v/>
      </c>
      <c r="M527" s="210" t="str">
        <f t="shared" si="35"/>
        <v/>
      </c>
      <c r="O527" s="207" t="str">
        <f>IF(ISNUMBER(PT_ExcValue!A527),PT_ExcValue!A527,"")</f>
        <v/>
      </c>
      <c r="P527" s="207" t="str">
        <f>IF(PT_ExcValue!C527=0,"",PT_ExcValue!B527/PT_ExcValue!C527)</f>
        <v/>
      </c>
      <c r="Q527" s="207" t="str">
        <f>IF(PT_ExcValue!E527=0,"",PT_ExcValue!D527/PT_ExcValue!E527)</f>
        <v/>
      </c>
      <c r="R527" s="207" t="str">
        <f>IF(PT_ExcValue!G527=0,"",PT_ExcValue!F527/PT_ExcValue!G527)</f>
        <v/>
      </c>
      <c r="S527" s="207" t="str">
        <f>IF(PT_ExcValue!I527=0,"",PT_ExcValue!H527/PT_ExcValue!I527)</f>
        <v/>
      </c>
    </row>
    <row r="528" spans="4:19" x14ac:dyDescent="0.25">
      <c r="D528" s="209" t="str">
        <f t="array" ref="D528">IFERROR(INDEX(ExcValue!$A$8:$A2526, MATCH(0,COUNTIF($D$1:D527,ExcValue!$A$8:$A2526), 0)),"")</f>
        <v/>
      </c>
      <c r="E528" s="207" t="str">
        <f>IFERROR(VLOOKUP(D528,ExcValue!A534:C2526,3,FALSE),"")</f>
        <v/>
      </c>
      <c r="F528" s="209" t="str">
        <f t="array" ref="F528">IFERROR(IF(D528="","",INDEX(ExcValue!$I$8:$I$2000, MATCH(D528&amp;23,ExcValue!$A$8:$A$2000&amp;ExcValue!$H$8:$H$2000,0))),"")</f>
        <v/>
      </c>
      <c r="G528" s="210" t="str">
        <f t="shared" si="32"/>
        <v/>
      </c>
      <c r="H528" s="209" t="str">
        <f t="array" ref="H528">IFERROR(IF(D528="","",INDEX(ExcValue!$I$8:$I$2000, MATCH(D528&amp;24,ExcValue!$A$8:$A$2000&amp;ExcValue!$H$8:$H$2000,0))),"")</f>
        <v/>
      </c>
      <c r="I528" s="210" t="str">
        <f t="shared" si="33"/>
        <v/>
      </c>
      <c r="J528" s="209" t="str">
        <f t="array" ref="J528">IFERROR(IF(D528="","",INDEX(ExcValue!$I$8:$I$2000, MATCH(D528&amp;74,ExcValue!$A$8:$A$2000&amp;ExcValue!$H$8:$H$2000,0))),"")</f>
        <v/>
      </c>
      <c r="K528" s="210" t="str">
        <f t="shared" si="34"/>
        <v/>
      </c>
      <c r="L528" s="209" t="str">
        <f t="array" ref="L528">IFERROR(IF(D528="","",INDEX(ExcValue!$I$8:$I$2000, MATCH(D528&amp;54,ExcValue!$A$8:$A$2000&amp;ExcValue!$H$8:$H$2000,0))),"")</f>
        <v/>
      </c>
      <c r="M528" s="210" t="str">
        <f t="shared" si="35"/>
        <v/>
      </c>
      <c r="O528" s="207" t="str">
        <f>IF(ISNUMBER(PT_ExcValue!A528),PT_ExcValue!A528,"")</f>
        <v/>
      </c>
      <c r="P528" s="207" t="str">
        <f>IF(PT_ExcValue!C528=0,"",PT_ExcValue!B528/PT_ExcValue!C528)</f>
        <v/>
      </c>
      <c r="Q528" s="207" t="str">
        <f>IF(PT_ExcValue!E528=0,"",PT_ExcValue!D528/PT_ExcValue!E528)</f>
        <v/>
      </c>
      <c r="R528" s="207" t="str">
        <f>IF(PT_ExcValue!G528=0,"",PT_ExcValue!F528/PT_ExcValue!G528)</f>
        <v/>
      </c>
      <c r="S528" s="207" t="str">
        <f>IF(PT_ExcValue!I528=0,"",PT_ExcValue!H528/PT_ExcValue!I528)</f>
        <v/>
      </c>
    </row>
    <row r="529" spans="4:19" x14ac:dyDescent="0.25">
      <c r="D529" s="209" t="str">
        <f t="array" ref="D529">IFERROR(INDEX(ExcValue!$A$8:$A2527, MATCH(0,COUNTIF($D$1:D528,ExcValue!$A$8:$A2527), 0)),"")</f>
        <v/>
      </c>
      <c r="E529" s="207" t="str">
        <f>IFERROR(VLOOKUP(D529,ExcValue!A535:C2527,3,FALSE),"")</f>
        <v/>
      </c>
      <c r="F529" s="209" t="str">
        <f t="array" ref="F529">IFERROR(IF(D529="","",INDEX(ExcValue!$I$8:$I$2000, MATCH(D529&amp;23,ExcValue!$A$8:$A$2000&amp;ExcValue!$H$8:$H$2000,0))),"")</f>
        <v/>
      </c>
      <c r="G529" s="210" t="str">
        <f t="shared" si="32"/>
        <v/>
      </c>
      <c r="H529" s="209" t="str">
        <f t="array" ref="H529">IFERROR(IF(D529="","",INDEX(ExcValue!$I$8:$I$2000, MATCH(D529&amp;24,ExcValue!$A$8:$A$2000&amp;ExcValue!$H$8:$H$2000,0))),"")</f>
        <v/>
      </c>
      <c r="I529" s="210" t="str">
        <f t="shared" si="33"/>
        <v/>
      </c>
      <c r="J529" s="209" t="str">
        <f t="array" ref="J529">IFERROR(IF(D529="","",INDEX(ExcValue!$I$8:$I$2000, MATCH(D529&amp;74,ExcValue!$A$8:$A$2000&amp;ExcValue!$H$8:$H$2000,0))),"")</f>
        <v/>
      </c>
      <c r="K529" s="210" t="str">
        <f t="shared" si="34"/>
        <v/>
      </c>
      <c r="L529" s="209" t="str">
        <f t="array" ref="L529">IFERROR(IF(D529="","",INDEX(ExcValue!$I$8:$I$2000, MATCH(D529&amp;54,ExcValue!$A$8:$A$2000&amp;ExcValue!$H$8:$H$2000,0))),"")</f>
        <v/>
      </c>
      <c r="M529" s="210" t="str">
        <f t="shared" si="35"/>
        <v/>
      </c>
      <c r="O529" s="207" t="str">
        <f>IF(ISNUMBER(PT_ExcValue!A529),PT_ExcValue!A529,"")</f>
        <v/>
      </c>
      <c r="P529" s="207" t="str">
        <f>IF(PT_ExcValue!C529=0,"",PT_ExcValue!B529/PT_ExcValue!C529)</f>
        <v/>
      </c>
      <c r="Q529" s="207" t="str">
        <f>IF(PT_ExcValue!E529=0,"",PT_ExcValue!D529/PT_ExcValue!E529)</f>
        <v/>
      </c>
      <c r="R529" s="207" t="str">
        <f>IF(PT_ExcValue!G529=0,"",PT_ExcValue!F529/PT_ExcValue!G529)</f>
        <v/>
      </c>
      <c r="S529" s="207" t="str">
        <f>IF(PT_ExcValue!I529=0,"",PT_ExcValue!H529/PT_ExcValue!I529)</f>
        <v/>
      </c>
    </row>
    <row r="530" spans="4:19" x14ac:dyDescent="0.25">
      <c r="D530" s="209" t="str">
        <f t="array" ref="D530">IFERROR(INDEX(ExcValue!$A$8:$A2528, MATCH(0,COUNTIF($D$1:D529,ExcValue!$A$8:$A2528), 0)),"")</f>
        <v/>
      </c>
      <c r="E530" s="207" t="str">
        <f>IFERROR(VLOOKUP(D530,ExcValue!A536:C2528,3,FALSE),"")</f>
        <v/>
      </c>
      <c r="F530" s="209" t="str">
        <f t="array" ref="F530">IFERROR(IF(D530="","",INDEX(ExcValue!$I$8:$I$2000, MATCH(D530&amp;23,ExcValue!$A$8:$A$2000&amp;ExcValue!$H$8:$H$2000,0))),"")</f>
        <v/>
      </c>
      <c r="G530" s="210" t="str">
        <f t="shared" si="32"/>
        <v/>
      </c>
      <c r="H530" s="209" t="str">
        <f t="array" ref="H530">IFERROR(IF(D530="","",INDEX(ExcValue!$I$8:$I$2000, MATCH(D530&amp;24,ExcValue!$A$8:$A$2000&amp;ExcValue!$H$8:$H$2000,0))),"")</f>
        <v/>
      </c>
      <c r="I530" s="210" t="str">
        <f t="shared" si="33"/>
        <v/>
      </c>
      <c r="J530" s="209" t="str">
        <f t="array" ref="J530">IFERROR(IF(D530="","",INDEX(ExcValue!$I$8:$I$2000, MATCH(D530&amp;74,ExcValue!$A$8:$A$2000&amp;ExcValue!$H$8:$H$2000,0))),"")</f>
        <v/>
      </c>
      <c r="K530" s="210" t="str">
        <f t="shared" si="34"/>
        <v/>
      </c>
      <c r="L530" s="209" t="str">
        <f t="array" ref="L530">IFERROR(IF(D530="","",INDEX(ExcValue!$I$8:$I$2000, MATCH(D530&amp;54,ExcValue!$A$8:$A$2000&amp;ExcValue!$H$8:$H$2000,0))),"")</f>
        <v/>
      </c>
      <c r="M530" s="210" t="str">
        <f t="shared" si="35"/>
        <v/>
      </c>
      <c r="O530" s="207" t="str">
        <f>IF(ISNUMBER(PT_ExcValue!A530),PT_ExcValue!A530,"")</f>
        <v/>
      </c>
      <c r="P530" s="207" t="str">
        <f>IF(PT_ExcValue!C530=0,"",PT_ExcValue!B530/PT_ExcValue!C530)</f>
        <v/>
      </c>
      <c r="Q530" s="207" t="str">
        <f>IF(PT_ExcValue!E530=0,"",PT_ExcValue!D530/PT_ExcValue!E530)</f>
        <v/>
      </c>
      <c r="R530" s="207" t="str">
        <f>IF(PT_ExcValue!G530=0,"",PT_ExcValue!F530/PT_ExcValue!G530)</f>
        <v/>
      </c>
      <c r="S530" s="207" t="str">
        <f>IF(PT_ExcValue!I530=0,"",PT_ExcValue!H530/PT_ExcValue!I530)</f>
        <v/>
      </c>
    </row>
    <row r="531" spans="4:19" x14ac:dyDescent="0.25">
      <c r="D531" s="209" t="str">
        <f t="array" ref="D531">IFERROR(INDEX(ExcValue!$A$8:$A2529, MATCH(0,COUNTIF($D$1:D530,ExcValue!$A$8:$A2529), 0)),"")</f>
        <v/>
      </c>
      <c r="E531" s="207" t="str">
        <f>IFERROR(VLOOKUP(D531,ExcValue!A537:C2529,3,FALSE),"")</f>
        <v/>
      </c>
      <c r="F531" s="209" t="str">
        <f t="array" ref="F531">IFERROR(IF(D531="","",INDEX(ExcValue!$I$8:$I$2000, MATCH(D531&amp;23,ExcValue!$A$8:$A$2000&amp;ExcValue!$H$8:$H$2000,0))),"")</f>
        <v/>
      </c>
      <c r="G531" s="210" t="str">
        <f t="shared" si="32"/>
        <v/>
      </c>
      <c r="H531" s="209" t="str">
        <f t="array" ref="H531">IFERROR(IF(D531="","",INDEX(ExcValue!$I$8:$I$2000, MATCH(D531&amp;24,ExcValue!$A$8:$A$2000&amp;ExcValue!$H$8:$H$2000,0))),"")</f>
        <v/>
      </c>
      <c r="I531" s="210" t="str">
        <f t="shared" si="33"/>
        <v/>
      </c>
      <c r="J531" s="209" t="str">
        <f t="array" ref="J531">IFERROR(IF(D531="","",INDEX(ExcValue!$I$8:$I$2000, MATCH(D531&amp;74,ExcValue!$A$8:$A$2000&amp;ExcValue!$H$8:$H$2000,0))),"")</f>
        <v/>
      </c>
      <c r="K531" s="210" t="str">
        <f t="shared" si="34"/>
        <v/>
      </c>
      <c r="L531" s="209" t="str">
        <f t="array" ref="L531">IFERROR(IF(D531="","",INDEX(ExcValue!$I$8:$I$2000, MATCH(D531&amp;54,ExcValue!$A$8:$A$2000&amp;ExcValue!$H$8:$H$2000,0))),"")</f>
        <v/>
      </c>
      <c r="M531" s="210" t="str">
        <f t="shared" si="35"/>
        <v/>
      </c>
      <c r="O531" s="207" t="str">
        <f>IF(ISNUMBER(PT_ExcValue!A531),PT_ExcValue!A531,"")</f>
        <v/>
      </c>
      <c r="P531" s="207" t="str">
        <f>IF(PT_ExcValue!C531=0,"",PT_ExcValue!B531/PT_ExcValue!C531)</f>
        <v/>
      </c>
      <c r="Q531" s="207" t="str">
        <f>IF(PT_ExcValue!E531=0,"",PT_ExcValue!D531/PT_ExcValue!E531)</f>
        <v/>
      </c>
      <c r="R531" s="207" t="str">
        <f>IF(PT_ExcValue!G531=0,"",PT_ExcValue!F531/PT_ExcValue!G531)</f>
        <v/>
      </c>
      <c r="S531" s="207" t="str">
        <f>IF(PT_ExcValue!I531=0,"",PT_ExcValue!H531/PT_ExcValue!I531)</f>
        <v/>
      </c>
    </row>
    <row r="532" spans="4:19" x14ac:dyDescent="0.25">
      <c r="D532" s="209" t="str">
        <f t="array" ref="D532">IFERROR(INDEX(ExcValue!$A$8:$A2530, MATCH(0,COUNTIF($D$1:D531,ExcValue!$A$8:$A2530), 0)),"")</f>
        <v/>
      </c>
      <c r="E532" s="207" t="str">
        <f>IFERROR(VLOOKUP(D532,ExcValue!A538:C2530,3,FALSE),"")</f>
        <v/>
      </c>
      <c r="F532" s="209" t="str">
        <f t="array" ref="F532">IFERROR(IF(D532="","",INDEX(ExcValue!$I$8:$I$2000, MATCH(D532&amp;23,ExcValue!$A$8:$A$2000&amp;ExcValue!$H$8:$H$2000,0))),"")</f>
        <v/>
      </c>
      <c r="G532" s="210" t="str">
        <f t="shared" si="32"/>
        <v/>
      </c>
      <c r="H532" s="209" t="str">
        <f t="array" ref="H532">IFERROR(IF(D532="","",INDEX(ExcValue!$I$8:$I$2000, MATCH(D532&amp;24,ExcValue!$A$8:$A$2000&amp;ExcValue!$H$8:$H$2000,0))),"")</f>
        <v/>
      </c>
      <c r="I532" s="210" t="str">
        <f t="shared" si="33"/>
        <v/>
      </c>
      <c r="J532" s="209" t="str">
        <f t="array" ref="J532">IFERROR(IF(D532="","",INDEX(ExcValue!$I$8:$I$2000, MATCH(D532&amp;74,ExcValue!$A$8:$A$2000&amp;ExcValue!$H$8:$H$2000,0))),"")</f>
        <v/>
      </c>
      <c r="K532" s="210" t="str">
        <f t="shared" si="34"/>
        <v/>
      </c>
      <c r="L532" s="209" t="str">
        <f t="array" ref="L532">IFERROR(IF(D532="","",INDEX(ExcValue!$I$8:$I$2000, MATCH(D532&amp;54,ExcValue!$A$8:$A$2000&amp;ExcValue!$H$8:$H$2000,0))),"")</f>
        <v/>
      </c>
      <c r="M532" s="210" t="str">
        <f t="shared" si="35"/>
        <v/>
      </c>
      <c r="O532" s="207" t="str">
        <f>IF(ISNUMBER(PT_ExcValue!A532),PT_ExcValue!A532,"")</f>
        <v/>
      </c>
      <c r="P532" s="207" t="str">
        <f>IF(PT_ExcValue!C532=0,"",PT_ExcValue!B532/PT_ExcValue!C532)</f>
        <v/>
      </c>
      <c r="Q532" s="207" t="str">
        <f>IF(PT_ExcValue!E532=0,"",PT_ExcValue!D532/PT_ExcValue!E532)</f>
        <v/>
      </c>
      <c r="R532" s="207" t="str">
        <f>IF(PT_ExcValue!G532=0,"",PT_ExcValue!F532/PT_ExcValue!G532)</f>
        <v/>
      </c>
      <c r="S532" s="207" t="str">
        <f>IF(PT_ExcValue!I532=0,"",PT_ExcValue!H532/PT_ExcValue!I532)</f>
        <v/>
      </c>
    </row>
    <row r="533" spans="4:19" x14ac:dyDescent="0.25">
      <c r="D533" s="209" t="str">
        <f t="array" ref="D533">IFERROR(INDEX(ExcValue!$A$8:$A2531, MATCH(0,COUNTIF($D$1:D532,ExcValue!$A$8:$A2531), 0)),"")</f>
        <v/>
      </c>
      <c r="E533" s="207" t="str">
        <f>IFERROR(VLOOKUP(D533,ExcValue!A539:C2531,3,FALSE),"")</f>
        <v/>
      </c>
      <c r="F533" s="209" t="str">
        <f t="array" ref="F533">IFERROR(IF(D533="","",INDEX(ExcValue!$I$8:$I$2000, MATCH(D533&amp;23,ExcValue!$A$8:$A$2000&amp;ExcValue!$H$8:$H$2000,0))),"")</f>
        <v/>
      </c>
      <c r="G533" s="210" t="str">
        <f t="shared" si="32"/>
        <v/>
      </c>
      <c r="H533" s="209" t="str">
        <f t="array" ref="H533">IFERROR(IF(D533="","",INDEX(ExcValue!$I$8:$I$2000, MATCH(D533&amp;24,ExcValue!$A$8:$A$2000&amp;ExcValue!$H$8:$H$2000,0))),"")</f>
        <v/>
      </c>
      <c r="I533" s="210" t="str">
        <f t="shared" si="33"/>
        <v/>
      </c>
      <c r="J533" s="209" t="str">
        <f t="array" ref="J533">IFERROR(IF(D533="","",INDEX(ExcValue!$I$8:$I$2000, MATCH(D533&amp;74,ExcValue!$A$8:$A$2000&amp;ExcValue!$H$8:$H$2000,0))),"")</f>
        <v/>
      </c>
      <c r="K533" s="210" t="str">
        <f t="shared" si="34"/>
        <v/>
      </c>
      <c r="L533" s="209" t="str">
        <f t="array" ref="L533">IFERROR(IF(D533="","",INDEX(ExcValue!$I$8:$I$2000, MATCH(D533&amp;54,ExcValue!$A$8:$A$2000&amp;ExcValue!$H$8:$H$2000,0))),"")</f>
        <v/>
      </c>
      <c r="M533" s="210" t="str">
        <f t="shared" si="35"/>
        <v/>
      </c>
      <c r="O533" s="207" t="str">
        <f>IF(ISNUMBER(PT_ExcValue!A533),PT_ExcValue!A533,"")</f>
        <v/>
      </c>
      <c r="P533" s="207" t="str">
        <f>IF(PT_ExcValue!C533=0,"",PT_ExcValue!B533/PT_ExcValue!C533)</f>
        <v/>
      </c>
      <c r="Q533" s="207" t="str">
        <f>IF(PT_ExcValue!E533=0,"",PT_ExcValue!D533/PT_ExcValue!E533)</f>
        <v/>
      </c>
      <c r="R533" s="207" t="str">
        <f>IF(PT_ExcValue!G533=0,"",PT_ExcValue!F533/PT_ExcValue!G533)</f>
        <v/>
      </c>
      <c r="S533" s="207" t="str">
        <f>IF(PT_ExcValue!I533=0,"",PT_ExcValue!H533/PT_ExcValue!I533)</f>
        <v/>
      </c>
    </row>
    <row r="534" spans="4:19" x14ac:dyDescent="0.25">
      <c r="D534" s="209" t="str">
        <f t="array" ref="D534">IFERROR(INDEX(ExcValue!$A$8:$A2532, MATCH(0,COUNTIF($D$1:D533,ExcValue!$A$8:$A2532), 0)),"")</f>
        <v/>
      </c>
      <c r="E534" s="207" t="str">
        <f>IFERROR(VLOOKUP(D534,ExcValue!A540:C2532,3,FALSE),"")</f>
        <v/>
      </c>
      <c r="F534" s="209" t="str">
        <f t="array" ref="F534">IFERROR(IF(D534="","",INDEX(ExcValue!$I$8:$I$2000, MATCH(D534&amp;23,ExcValue!$A$8:$A$2000&amp;ExcValue!$H$8:$H$2000,0))),"")</f>
        <v/>
      </c>
      <c r="G534" s="210" t="str">
        <f t="shared" si="32"/>
        <v/>
      </c>
      <c r="H534" s="209" t="str">
        <f t="array" ref="H534">IFERROR(IF(D534="","",INDEX(ExcValue!$I$8:$I$2000, MATCH(D534&amp;24,ExcValue!$A$8:$A$2000&amp;ExcValue!$H$8:$H$2000,0))),"")</f>
        <v/>
      </c>
      <c r="I534" s="210" t="str">
        <f t="shared" si="33"/>
        <v/>
      </c>
      <c r="J534" s="209" t="str">
        <f t="array" ref="J534">IFERROR(IF(D534="","",INDEX(ExcValue!$I$8:$I$2000, MATCH(D534&amp;74,ExcValue!$A$8:$A$2000&amp;ExcValue!$H$8:$H$2000,0))),"")</f>
        <v/>
      </c>
      <c r="K534" s="210" t="str">
        <f t="shared" si="34"/>
        <v/>
      </c>
      <c r="L534" s="209" t="str">
        <f t="array" ref="L534">IFERROR(IF(D534="","",INDEX(ExcValue!$I$8:$I$2000, MATCH(D534&amp;54,ExcValue!$A$8:$A$2000&amp;ExcValue!$H$8:$H$2000,0))),"")</f>
        <v/>
      </c>
      <c r="M534" s="210" t="str">
        <f t="shared" si="35"/>
        <v/>
      </c>
      <c r="O534" s="207" t="str">
        <f>IF(ISNUMBER(PT_ExcValue!A534),PT_ExcValue!A534,"")</f>
        <v/>
      </c>
      <c r="P534" s="207" t="str">
        <f>IF(PT_ExcValue!C534=0,"",PT_ExcValue!B534/PT_ExcValue!C534)</f>
        <v/>
      </c>
      <c r="Q534" s="207" t="str">
        <f>IF(PT_ExcValue!E534=0,"",PT_ExcValue!D534/PT_ExcValue!E534)</f>
        <v/>
      </c>
      <c r="R534" s="207" t="str">
        <f>IF(PT_ExcValue!G534=0,"",PT_ExcValue!F534/PT_ExcValue!G534)</f>
        <v/>
      </c>
      <c r="S534" s="207" t="str">
        <f>IF(PT_ExcValue!I534=0,"",PT_ExcValue!H534/PT_ExcValue!I534)</f>
        <v/>
      </c>
    </row>
    <row r="535" spans="4:19" x14ac:dyDescent="0.25">
      <c r="D535" s="209" t="str">
        <f t="array" ref="D535">IFERROR(INDEX(ExcValue!$A$8:$A2533, MATCH(0,COUNTIF($D$1:D534,ExcValue!$A$8:$A2533), 0)),"")</f>
        <v/>
      </c>
      <c r="E535" s="207" t="str">
        <f>IFERROR(VLOOKUP(D535,ExcValue!A541:C2533,3,FALSE),"")</f>
        <v/>
      </c>
      <c r="F535" s="209" t="str">
        <f t="array" ref="F535">IFERROR(IF(D535="","",INDEX(ExcValue!$I$8:$I$2000, MATCH(D535&amp;23,ExcValue!$A$8:$A$2000&amp;ExcValue!$H$8:$H$2000,0))),"")</f>
        <v/>
      </c>
      <c r="G535" s="210" t="str">
        <f t="shared" si="32"/>
        <v/>
      </c>
      <c r="H535" s="209" t="str">
        <f t="array" ref="H535">IFERROR(IF(D535="","",INDEX(ExcValue!$I$8:$I$2000, MATCH(D535&amp;24,ExcValue!$A$8:$A$2000&amp;ExcValue!$H$8:$H$2000,0))),"")</f>
        <v/>
      </c>
      <c r="I535" s="210" t="str">
        <f t="shared" si="33"/>
        <v/>
      </c>
      <c r="J535" s="209" t="str">
        <f t="array" ref="J535">IFERROR(IF(D535="","",INDEX(ExcValue!$I$8:$I$2000, MATCH(D535&amp;74,ExcValue!$A$8:$A$2000&amp;ExcValue!$H$8:$H$2000,0))),"")</f>
        <v/>
      </c>
      <c r="K535" s="210" t="str">
        <f t="shared" si="34"/>
        <v/>
      </c>
      <c r="L535" s="209" t="str">
        <f t="array" ref="L535">IFERROR(IF(D535="","",INDEX(ExcValue!$I$8:$I$2000, MATCH(D535&amp;54,ExcValue!$A$8:$A$2000&amp;ExcValue!$H$8:$H$2000,0))),"")</f>
        <v/>
      </c>
      <c r="M535" s="210" t="str">
        <f t="shared" si="35"/>
        <v/>
      </c>
      <c r="O535" s="207" t="str">
        <f>IF(ISNUMBER(PT_ExcValue!A535),PT_ExcValue!A535,"")</f>
        <v/>
      </c>
      <c r="P535" s="207" t="str">
        <f>IF(PT_ExcValue!C535=0,"",PT_ExcValue!B535/PT_ExcValue!C535)</f>
        <v/>
      </c>
      <c r="Q535" s="207" t="str">
        <f>IF(PT_ExcValue!E535=0,"",PT_ExcValue!D535/PT_ExcValue!E535)</f>
        <v/>
      </c>
      <c r="R535" s="207" t="str">
        <f>IF(PT_ExcValue!G535=0,"",PT_ExcValue!F535/PT_ExcValue!G535)</f>
        <v/>
      </c>
      <c r="S535" s="207" t="str">
        <f>IF(PT_ExcValue!I535=0,"",PT_ExcValue!H535/PT_ExcValue!I535)</f>
        <v/>
      </c>
    </row>
    <row r="536" spans="4:19" x14ac:dyDescent="0.25">
      <c r="D536" s="209" t="str">
        <f t="array" ref="D536">IFERROR(INDEX(ExcValue!$A$8:$A2534, MATCH(0,COUNTIF($D$1:D535,ExcValue!$A$8:$A2534), 0)),"")</f>
        <v/>
      </c>
      <c r="E536" s="207" t="str">
        <f>IFERROR(VLOOKUP(D536,ExcValue!A542:C2534,3,FALSE),"")</f>
        <v/>
      </c>
      <c r="F536" s="209" t="str">
        <f t="array" ref="F536">IFERROR(IF(D536="","",INDEX(ExcValue!$I$8:$I$2000, MATCH(D536&amp;23,ExcValue!$A$8:$A$2000&amp;ExcValue!$H$8:$H$2000,0))),"")</f>
        <v/>
      </c>
      <c r="G536" s="210" t="str">
        <f t="shared" si="32"/>
        <v/>
      </c>
      <c r="H536" s="209" t="str">
        <f t="array" ref="H536">IFERROR(IF(D536="","",INDEX(ExcValue!$I$8:$I$2000, MATCH(D536&amp;24,ExcValue!$A$8:$A$2000&amp;ExcValue!$H$8:$H$2000,0))),"")</f>
        <v/>
      </c>
      <c r="I536" s="210" t="str">
        <f t="shared" si="33"/>
        <v/>
      </c>
      <c r="J536" s="209" t="str">
        <f t="array" ref="J536">IFERROR(IF(D536="","",INDEX(ExcValue!$I$8:$I$2000, MATCH(D536&amp;74,ExcValue!$A$8:$A$2000&amp;ExcValue!$H$8:$H$2000,0))),"")</f>
        <v/>
      </c>
      <c r="K536" s="210" t="str">
        <f t="shared" si="34"/>
        <v/>
      </c>
      <c r="L536" s="209" t="str">
        <f t="array" ref="L536">IFERROR(IF(D536="","",INDEX(ExcValue!$I$8:$I$2000, MATCH(D536&amp;54,ExcValue!$A$8:$A$2000&amp;ExcValue!$H$8:$H$2000,0))),"")</f>
        <v/>
      </c>
      <c r="M536" s="210" t="str">
        <f t="shared" si="35"/>
        <v/>
      </c>
      <c r="O536" s="207" t="str">
        <f>IF(ISNUMBER(PT_ExcValue!A536),PT_ExcValue!A536,"")</f>
        <v/>
      </c>
      <c r="P536" s="207" t="str">
        <f>IF(PT_ExcValue!C536=0,"",PT_ExcValue!B536/PT_ExcValue!C536)</f>
        <v/>
      </c>
      <c r="Q536" s="207" t="str">
        <f>IF(PT_ExcValue!E536=0,"",PT_ExcValue!D536/PT_ExcValue!E536)</f>
        <v/>
      </c>
      <c r="R536" s="207" t="str">
        <f>IF(PT_ExcValue!G536=0,"",PT_ExcValue!F536/PT_ExcValue!G536)</f>
        <v/>
      </c>
      <c r="S536" s="207" t="str">
        <f>IF(PT_ExcValue!I536=0,"",PT_ExcValue!H536/PT_ExcValue!I536)</f>
        <v/>
      </c>
    </row>
    <row r="537" spans="4:19" x14ac:dyDescent="0.25">
      <c r="D537" s="209" t="str">
        <f t="array" ref="D537">IFERROR(INDEX(ExcValue!$A$8:$A2535, MATCH(0,COUNTIF($D$1:D536,ExcValue!$A$8:$A2535), 0)),"")</f>
        <v/>
      </c>
      <c r="E537" s="207" t="str">
        <f>IFERROR(VLOOKUP(D537,ExcValue!A543:C2535,3,FALSE),"")</f>
        <v/>
      </c>
      <c r="F537" s="209" t="str">
        <f t="array" ref="F537">IFERROR(IF(D537="","",INDEX(ExcValue!$I$8:$I$2000, MATCH(D537&amp;23,ExcValue!$A$8:$A$2000&amp;ExcValue!$H$8:$H$2000,0))),"")</f>
        <v/>
      </c>
      <c r="G537" s="210" t="str">
        <f t="shared" si="32"/>
        <v/>
      </c>
      <c r="H537" s="209" t="str">
        <f t="array" ref="H537">IFERROR(IF(D537="","",INDEX(ExcValue!$I$8:$I$2000, MATCH(D537&amp;24,ExcValue!$A$8:$A$2000&amp;ExcValue!$H$8:$H$2000,0))),"")</f>
        <v/>
      </c>
      <c r="I537" s="210" t="str">
        <f t="shared" si="33"/>
        <v/>
      </c>
      <c r="J537" s="209" t="str">
        <f t="array" ref="J537">IFERROR(IF(D537="","",INDEX(ExcValue!$I$8:$I$2000, MATCH(D537&amp;74,ExcValue!$A$8:$A$2000&amp;ExcValue!$H$8:$H$2000,0))),"")</f>
        <v/>
      </c>
      <c r="K537" s="210" t="str">
        <f t="shared" si="34"/>
        <v/>
      </c>
      <c r="L537" s="209" t="str">
        <f t="array" ref="L537">IFERROR(IF(D537="","",INDEX(ExcValue!$I$8:$I$2000, MATCH(D537&amp;54,ExcValue!$A$8:$A$2000&amp;ExcValue!$H$8:$H$2000,0))),"")</f>
        <v/>
      </c>
      <c r="M537" s="210" t="str">
        <f t="shared" si="35"/>
        <v/>
      </c>
      <c r="O537" s="207" t="str">
        <f>IF(ISNUMBER(PT_ExcValue!A537),PT_ExcValue!A537,"")</f>
        <v/>
      </c>
      <c r="P537" s="207" t="str">
        <f>IF(PT_ExcValue!C537=0,"",PT_ExcValue!B537/PT_ExcValue!C537)</f>
        <v/>
      </c>
      <c r="Q537" s="207" t="str">
        <f>IF(PT_ExcValue!E537=0,"",PT_ExcValue!D537/PT_ExcValue!E537)</f>
        <v/>
      </c>
      <c r="R537" s="207" t="str">
        <f>IF(PT_ExcValue!G537=0,"",PT_ExcValue!F537/PT_ExcValue!G537)</f>
        <v/>
      </c>
      <c r="S537" s="207" t="str">
        <f>IF(PT_ExcValue!I537=0,"",PT_ExcValue!H537/PT_ExcValue!I537)</f>
        <v/>
      </c>
    </row>
    <row r="538" spans="4:19" x14ac:dyDescent="0.25">
      <c r="D538" s="209" t="str">
        <f t="array" ref="D538">IFERROR(INDEX(ExcValue!$A$8:$A2536, MATCH(0,COUNTIF($D$1:D537,ExcValue!$A$8:$A2536), 0)),"")</f>
        <v/>
      </c>
      <c r="E538" s="207" t="str">
        <f>IFERROR(VLOOKUP(D538,ExcValue!A544:C2536,3,FALSE),"")</f>
        <v/>
      </c>
      <c r="F538" s="209" t="str">
        <f t="array" ref="F538">IFERROR(IF(D538="","",INDEX(ExcValue!$I$8:$I$2000, MATCH(D538&amp;23,ExcValue!$A$8:$A$2000&amp;ExcValue!$H$8:$H$2000,0))),"")</f>
        <v/>
      </c>
      <c r="G538" s="210" t="str">
        <f t="shared" si="32"/>
        <v/>
      </c>
      <c r="H538" s="209" t="str">
        <f t="array" ref="H538">IFERROR(IF(D538="","",INDEX(ExcValue!$I$8:$I$2000, MATCH(D538&amp;24,ExcValue!$A$8:$A$2000&amp;ExcValue!$H$8:$H$2000,0))),"")</f>
        <v/>
      </c>
      <c r="I538" s="210" t="str">
        <f t="shared" si="33"/>
        <v/>
      </c>
      <c r="J538" s="209" t="str">
        <f t="array" ref="J538">IFERROR(IF(D538="","",INDEX(ExcValue!$I$8:$I$2000, MATCH(D538&amp;74,ExcValue!$A$8:$A$2000&amp;ExcValue!$H$8:$H$2000,0))),"")</f>
        <v/>
      </c>
      <c r="K538" s="210" t="str">
        <f t="shared" si="34"/>
        <v/>
      </c>
      <c r="L538" s="209" t="str">
        <f t="array" ref="L538">IFERROR(IF(D538="","",INDEX(ExcValue!$I$8:$I$2000, MATCH(D538&amp;54,ExcValue!$A$8:$A$2000&amp;ExcValue!$H$8:$H$2000,0))),"")</f>
        <v/>
      </c>
      <c r="M538" s="210" t="str">
        <f t="shared" si="35"/>
        <v/>
      </c>
      <c r="O538" s="207" t="str">
        <f>IF(ISNUMBER(PT_ExcValue!A538),PT_ExcValue!A538,"")</f>
        <v/>
      </c>
      <c r="P538" s="207" t="str">
        <f>IF(PT_ExcValue!C538=0,"",PT_ExcValue!B538/PT_ExcValue!C538)</f>
        <v/>
      </c>
      <c r="Q538" s="207" t="str">
        <f>IF(PT_ExcValue!E538=0,"",PT_ExcValue!D538/PT_ExcValue!E538)</f>
        <v/>
      </c>
      <c r="R538" s="207" t="str">
        <f>IF(PT_ExcValue!G538=0,"",PT_ExcValue!F538/PT_ExcValue!G538)</f>
        <v/>
      </c>
      <c r="S538" s="207" t="str">
        <f>IF(PT_ExcValue!I538=0,"",PT_ExcValue!H538/PT_ExcValue!I538)</f>
        <v/>
      </c>
    </row>
    <row r="539" spans="4:19" x14ac:dyDescent="0.25">
      <c r="D539" s="209" t="str">
        <f t="array" ref="D539">IFERROR(INDEX(ExcValue!$A$8:$A2537, MATCH(0,COUNTIF($D$1:D538,ExcValue!$A$8:$A2537), 0)),"")</f>
        <v/>
      </c>
      <c r="E539" s="207" t="str">
        <f>IFERROR(VLOOKUP(D539,ExcValue!A545:C2537,3,FALSE),"")</f>
        <v/>
      </c>
      <c r="F539" s="209" t="str">
        <f t="array" ref="F539">IFERROR(IF(D539="","",INDEX(ExcValue!$I$8:$I$2000, MATCH(D539&amp;23,ExcValue!$A$8:$A$2000&amp;ExcValue!$H$8:$H$2000,0))),"")</f>
        <v/>
      </c>
      <c r="G539" s="210" t="str">
        <f t="shared" si="32"/>
        <v/>
      </c>
      <c r="H539" s="209" t="str">
        <f t="array" ref="H539">IFERROR(IF(D539="","",INDEX(ExcValue!$I$8:$I$2000, MATCH(D539&amp;24,ExcValue!$A$8:$A$2000&amp;ExcValue!$H$8:$H$2000,0))),"")</f>
        <v/>
      </c>
      <c r="I539" s="210" t="str">
        <f t="shared" si="33"/>
        <v/>
      </c>
      <c r="J539" s="209" t="str">
        <f t="array" ref="J539">IFERROR(IF(D539="","",INDEX(ExcValue!$I$8:$I$2000, MATCH(D539&amp;74,ExcValue!$A$8:$A$2000&amp;ExcValue!$H$8:$H$2000,0))),"")</f>
        <v/>
      </c>
      <c r="K539" s="210" t="str">
        <f t="shared" si="34"/>
        <v/>
      </c>
      <c r="L539" s="209" t="str">
        <f t="array" ref="L539">IFERROR(IF(D539="","",INDEX(ExcValue!$I$8:$I$2000, MATCH(D539&amp;54,ExcValue!$A$8:$A$2000&amp;ExcValue!$H$8:$H$2000,0))),"")</f>
        <v/>
      </c>
      <c r="M539" s="210" t="str">
        <f t="shared" si="35"/>
        <v/>
      </c>
      <c r="O539" s="207" t="str">
        <f>IF(ISNUMBER(PT_ExcValue!A539),PT_ExcValue!A539,"")</f>
        <v/>
      </c>
      <c r="P539" s="207" t="str">
        <f>IF(PT_ExcValue!C539=0,"",PT_ExcValue!B539/PT_ExcValue!C539)</f>
        <v/>
      </c>
      <c r="Q539" s="207" t="str">
        <f>IF(PT_ExcValue!E539=0,"",PT_ExcValue!D539/PT_ExcValue!E539)</f>
        <v/>
      </c>
      <c r="R539" s="207" t="str">
        <f>IF(PT_ExcValue!G539=0,"",PT_ExcValue!F539/PT_ExcValue!G539)</f>
        <v/>
      </c>
      <c r="S539" s="207" t="str">
        <f>IF(PT_ExcValue!I539=0,"",PT_ExcValue!H539/PT_ExcValue!I539)</f>
        <v/>
      </c>
    </row>
    <row r="540" spans="4:19" x14ac:dyDescent="0.25">
      <c r="D540" s="209" t="str">
        <f t="array" ref="D540">IFERROR(INDEX(ExcValue!$A$8:$A2538, MATCH(0,COUNTIF($D$1:D539,ExcValue!$A$8:$A2538), 0)),"")</f>
        <v/>
      </c>
      <c r="E540" s="207" t="str">
        <f>IFERROR(VLOOKUP(D540,ExcValue!A546:C2538,3,FALSE),"")</f>
        <v/>
      </c>
      <c r="F540" s="209" t="str">
        <f t="array" ref="F540">IFERROR(IF(D540="","",INDEX(ExcValue!$I$8:$I$2000, MATCH(D540&amp;23,ExcValue!$A$8:$A$2000&amp;ExcValue!$H$8:$H$2000,0))),"")</f>
        <v/>
      </c>
      <c r="G540" s="210" t="str">
        <f t="shared" si="32"/>
        <v/>
      </c>
      <c r="H540" s="209" t="str">
        <f t="array" ref="H540">IFERROR(IF(D540="","",INDEX(ExcValue!$I$8:$I$2000, MATCH(D540&amp;24,ExcValue!$A$8:$A$2000&amp;ExcValue!$H$8:$H$2000,0))),"")</f>
        <v/>
      </c>
      <c r="I540" s="210" t="str">
        <f t="shared" si="33"/>
        <v/>
      </c>
      <c r="J540" s="209" t="str">
        <f t="array" ref="J540">IFERROR(IF(D540="","",INDEX(ExcValue!$I$8:$I$2000, MATCH(D540&amp;74,ExcValue!$A$8:$A$2000&amp;ExcValue!$H$8:$H$2000,0))),"")</f>
        <v/>
      </c>
      <c r="K540" s="210" t="str">
        <f t="shared" si="34"/>
        <v/>
      </c>
      <c r="L540" s="209" t="str">
        <f t="array" ref="L540">IFERROR(IF(D540="","",INDEX(ExcValue!$I$8:$I$2000, MATCH(D540&amp;54,ExcValue!$A$8:$A$2000&amp;ExcValue!$H$8:$H$2000,0))),"")</f>
        <v/>
      </c>
      <c r="M540" s="210" t="str">
        <f t="shared" si="35"/>
        <v/>
      </c>
      <c r="O540" s="207" t="str">
        <f>IF(ISNUMBER(PT_ExcValue!A540),PT_ExcValue!A540,"")</f>
        <v/>
      </c>
      <c r="P540" s="207" t="str">
        <f>IF(PT_ExcValue!C540=0,"",PT_ExcValue!B540/PT_ExcValue!C540)</f>
        <v/>
      </c>
      <c r="Q540" s="207" t="str">
        <f>IF(PT_ExcValue!E540=0,"",PT_ExcValue!D540/PT_ExcValue!E540)</f>
        <v/>
      </c>
      <c r="R540" s="207" t="str">
        <f>IF(PT_ExcValue!G540=0,"",PT_ExcValue!F540/PT_ExcValue!G540)</f>
        <v/>
      </c>
      <c r="S540" s="207" t="str">
        <f>IF(PT_ExcValue!I540=0,"",PT_ExcValue!H540/PT_ExcValue!I540)</f>
        <v/>
      </c>
    </row>
    <row r="541" spans="4:19" x14ac:dyDescent="0.25">
      <c r="D541" s="209" t="str">
        <f t="array" ref="D541">IFERROR(INDEX(ExcValue!$A$8:$A2539, MATCH(0,COUNTIF($D$1:D540,ExcValue!$A$8:$A2539), 0)),"")</f>
        <v/>
      </c>
      <c r="E541" s="207" t="str">
        <f>IFERROR(VLOOKUP(D541,ExcValue!A547:C2539,3,FALSE),"")</f>
        <v/>
      </c>
      <c r="F541" s="209" t="str">
        <f t="array" ref="F541">IFERROR(IF(D541="","",INDEX(ExcValue!$I$8:$I$2000, MATCH(D541&amp;23,ExcValue!$A$8:$A$2000&amp;ExcValue!$H$8:$H$2000,0))),"")</f>
        <v/>
      </c>
      <c r="G541" s="210" t="str">
        <f t="shared" si="32"/>
        <v/>
      </c>
      <c r="H541" s="209" t="str">
        <f t="array" ref="H541">IFERROR(IF(D541="","",INDEX(ExcValue!$I$8:$I$2000, MATCH(D541&amp;24,ExcValue!$A$8:$A$2000&amp;ExcValue!$H$8:$H$2000,0))),"")</f>
        <v/>
      </c>
      <c r="I541" s="210" t="str">
        <f t="shared" si="33"/>
        <v/>
      </c>
      <c r="J541" s="209" t="str">
        <f t="array" ref="J541">IFERROR(IF(D541="","",INDEX(ExcValue!$I$8:$I$2000, MATCH(D541&amp;74,ExcValue!$A$8:$A$2000&amp;ExcValue!$H$8:$H$2000,0))),"")</f>
        <v/>
      </c>
      <c r="K541" s="210" t="str">
        <f t="shared" si="34"/>
        <v/>
      </c>
      <c r="L541" s="209" t="str">
        <f t="array" ref="L541">IFERROR(IF(D541="","",INDEX(ExcValue!$I$8:$I$2000, MATCH(D541&amp;54,ExcValue!$A$8:$A$2000&amp;ExcValue!$H$8:$H$2000,0))),"")</f>
        <v/>
      </c>
      <c r="M541" s="210" t="str">
        <f t="shared" si="35"/>
        <v/>
      </c>
      <c r="O541" s="207" t="str">
        <f>IF(ISNUMBER(PT_ExcValue!A541),PT_ExcValue!A541,"")</f>
        <v/>
      </c>
      <c r="P541" s="207" t="str">
        <f>IF(PT_ExcValue!C541=0,"",PT_ExcValue!B541/PT_ExcValue!C541)</f>
        <v/>
      </c>
      <c r="Q541" s="207" t="str">
        <f>IF(PT_ExcValue!E541=0,"",PT_ExcValue!D541/PT_ExcValue!E541)</f>
        <v/>
      </c>
      <c r="R541" s="207" t="str">
        <f>IF(PT_ExcValue!G541=0,"",PT_ExcValue!F541/PT_ExcValue!G541)</f>
        <v/>
      </c>
      <c r="S541" s="207" t="str">
        <f>IF(PT_ExcValue!I541=0,"",PT_ExcValue!H541/PT_ExcValue!I541)</f>
        <v/>
      </c>
    </row>
    <row r="542" spans="4:19" x14ac:dyDescent="0.25">
      <c r="D542" s="209" t="str">
        <f t="array" ref="D542">IFERROR(INDEX(ExcValue!$A$8:$A2540, MATCH(0,COUNTIF($D$1:D541,ExcValue!$A$8:$A2540), 0)),"")</f>
        <v/>
      </c>
      <c r="E542" s="207" t="str">
        <f>IFERROR(VLOOKUP(D542,ExcValue!A548:C2540,3,FALSE),"")</f>
        <v/>
      </c>
      <c r="F542" s="209" t="str">
        <f t="array" ref="F542">IFERROR(IF(D542="","",INDEX(ExcValue!$I$8:$I$2000, MATCH(D542&amp;23,ExcValue!$A$8:$A$2000&amp;ExcValue!$H$8:$H$2000,0))),"")</f>
        <v/>
      </c>
      <c r="G542" s="210" t="str">
        <f t="shared" si="32"/>
        <v/>
      </c>
      <c r="H542" s="209" t="str">
        <f t="array" ref="H542">IFERROR(IF(D542="","",INDEX(ExcValue!$I$8:$I$2000, MATCH(D542&amp;24,ExcValue!$A$8:$A$2000&amp;ExcValue!$H$8:$H$2000,0))),"")</f>
        <v/>
      </c>
      <c r="I542" s="210" t="str">
        <f t="shared" si="33"/>
        <v/>
      </c>
      <c r="J542" s="209" t="str">
        <f t="array" ref="J542">IFERROR(IF(D542="","",INDEX(ExcValue!$I$8:$I$2000, MATCH(D542&amp;74,ExcValue!$A$8:$A$2000&amp;ExcValue!$H$8:$H$2000,0))),"")</f>
        <v/>
      </c>
      <c r="K542" s="210" t="str">
        <f t="shared" si="34"/>
        <v/>
      </c>
      <c r="L542" s="209" t="str">
        <f t="array" ref="L542">IFERROR(IF(D542="","",INDEX(ExcValue!$I$8:$I$2000, MATCH(D542&amp;54,ExcValue!$A$8:$A$2000&amp;ExcValue!$H$8:$H$2000,0))),"")</f>
        <v/>
      </c>
      <c r="M542" s="210" t="str">
        <f t="shared" si="35"/>
        <v/>
      </c>
      <c r="O542" s="207" t="str">
        <f>IF(ISNUMBER(PT_ExcValue!A542),PT_ExcValue!A542,"")</f>
        <v/>
      </c>
      <c r="P542" s="207" t="str">
        <f>IF(PT_ExcValue!C542=0,"",PT_ExcValue!B542/PT_ExcValue!C542)</f>
        <v/>
      </c>
      <c r="Q542" s="207" t="str">
        <f>IF(PT_ExcValue!E542=0,"",PT_ExcValue!D542/PT_ExcValue!E542)</f>
        <v/>
      </c>
      <c r="R542" s="207" t="str">
        <f>IF(PT_ExcValue!G542=0,"",PT_ExcValue!F542/PT_ExcValue!G542)</f>
        <v/>
      </c>
      <c r="S542" s="207" t="str">
        <f>IF(PT_ExcValue!I542=0,"",PT_ExcValue!H542/PT_ExcValue!I542)</f>
        <v/>
      </c>
    </row>
    <row r="543" spans="4:19" x14ac:dyDescent="0.25">
      <c r="D543" s="209" t="str">
        <f t="array" ref="D543">IFERROR(INDEX(ExcValue!$A$8:$A2541, MATCH(0,COUNTIF($D$1:D542,ExcValue!$A$8:$A2541), 0)),"")</f>
        <v/>
      </c>
      <c r="E543" s="207" t="str">
        <f>IFERROR(VLOOKUP(D543,ExcValue!A549:C2541,3,FALSE),"")</f>
        <v/>
      </c>
      <c r="F543" s="209" t="str">
        <f t="array" ref="F543">IFERROR(IF(D543="","",INDEX(ExcValue!$I$8:$I$2000, MATCH(D543&amp;23,ExcValue!$A$8:$A$2000&amp;ExcValue!$H$8:$H$2000,0))),"")</f>
        <v/>
      </c>
      <c r="G543" s="210" t="str">
        <f t="shared" si="32"/>
        <v/>
      </c>
      <c r="H543" s="209" t="str">
        <f t="array" ref="H543">IFERROR(IF(D543="","",INDEX(ExcValue!$I$8:$I$2000, MATCH(D543&amp;24,ExcValue!$A$8:$A$2000&amp;ExcValue!$H$8:$H$2000,0))),"")</f>
        <v/>
      </c>
      <c r="I543" s="210" t="str">
        <f t="shared" si="33"/>
        <v/>
      </c>
      <c r="J543" s="209" t="str">
        <f t="array" ref="J543">IFERROR(IF(D543="","",INDEX(ExcValue!$I$8:$I$2000, MATCH(D543&amp;74,ExcValue!$A$8:$A$2000&amp;ExcValue!$H$8:$H$2000,0))),"")</f>
        <v/>
      </c>
      <c r="K543" s="210" t="str">
        <f t="shared" si="34"/>
        <v/>
      </c>
      <c r="L543" s="209" t="str">
        <f t="array" ref="L543">IFERROR(IF(D543="","",INDEX(ExcValue!$I$8:$I$2000, MATCH(D543&amp;54,ExcValue!$A$8:$A$2000&amp;ExcValue!$H$8:$H$2000,0))),"")</f>
        <v/>
      </c>
      <c r="M543" s="210" t="str">
        <f t="shared" si="35"/>
        <v/>
      </c>
      <c r="O543" s="207" t="str">
        <f>IF(ISNUMBER(PT_ExcValue!A543),PT_ExcValue!A543,"")</f>
        <v/>
      </c>
      <c r="P543" s="207" t="str">
        <f>IF(PT_ExcValue!C543=0,"",PT_ExcValue!B543/PT_ExcValue!C543)</f>
        <v/>
      </c>
      <c r="Q543" s="207" t="str">
        <f>IF(PT_ExcValue!E543=0,"",PT_ExcValue!D543/PT_ExcValue!E543)</f>
        <v/>
      </c>
      <c r="R543" s="207" t="str">
        <f>IF(PT_ExcValue!G543=0,"",PT_ExcValue!F543/PT_ExcValue!G543)</f>
        <v/>
      </c>
      <c r="S543" s="207" t="str">
        <f>IF(PT_ExcValue!I543=0,"",PT_ExcValue!H543/PT_ExcValue!I543)</f>
        <v/>
      </c>
    </row>
    <row r="544" spans="4:19" x14ac:dyDescent="0.25">
      <c r="D544" s="209" t="str">
        <f t="array" ref="D544">IFERROR(INDEX(ExcValue!$A$8:$A2542, MATCH(0,COUNTIF($D$1:D543,ExcValue!$A$8:$A2542), 0)),"")</f>
        <v/>
      </c>
      <c r="E544" s="207" t="str">
        <f>IFERROR(VLOOKUP(D544,ExcValue!A550:C2542,3,FALSE),"")</f>
        <v/>
      </c>
      <c r="F544" s="209" t="str">
        <f t="array" ref="F544">IFERROR(IF(D544="","",INDEX(ExcValue!$I$8:$I$2000, MATCH(D544&amp;23,ExcValue!$A$8:$A$2000&amp;ExcValue!$H$8:$H$2000,0))),"")</f>
        <v/>
      </c>
      <c r="G544" s="210" t="str">
        <f t="shared" si="32"/>
        <v/>
      </c>
      <c r="H544" s="209" t="str">
        <f t="array" ref="H544">IFERROR(IF(D544="","",INDEX(ExcValue!$I$8:$I$2000, MATCH(D544&amp;24,ExcValue!$A$8:$A$2000&amp;ExcValue!$H$8:$H$2000,0))),"")</f>
        <v/>
      </c>
      <c r="I544" s="210" t="str">
        <f t="shared" si="33"/>
        <v/>
      </c>
      <c r="J544" s="209" t="str">
        <f t="array" ref="J544">IFERROR(IF(D544="","",INDEX(ExcValue!$I$8:$I$2000, MATCH(D544&amp;74,ExcValue!$A$8:$A$2000&amp;ExcValue!$H$8:$H$2000,0))),"")</f>
        <v/>
      </c>
      <c r="K544" s="210" t="str">
        <f t="shared" si="34"/>
        <v/>
      </c>
      <c r="L544" s="209" t="str">
        <f t="array" ref="L544">IFERROR(IF(D544="","",INDEX(ExcValue!$I$8:$I$2000, MATCH(D544&amp;54,ExcValue!$A$8:$A$2000&amp;ExcValue!$H$8:$H$2000,0))),"")</f>
        <v/>
      </c>
      <c r="M544" s="210" t="str">
        <f t="shared" si="35"/>
        <v/>
      </c>
      <c r="O544" s="207" t="str">
        <f>IF(ISNUMBER(PT_ExcValue!A544),PT_ExcValue!A544,"")</f>
        <v/>
      </c>
      <c r="P544" s="207" t="str">
        <f>IF(PT_ExcValue!C544=0,"",PT_ExcValue!B544/PT_ExcValue!C544)</f>
        <v/>
      </c>
      <c r="Q544" s="207" t="str">
        <f>IF(PT_ExcValue!E544=0,"",PT_ExcValue!D544/PT_ExcValue!E544)</f>
        <v/>
      </c>
      <c r="R544" s="207" t="str">
        <f>IF(PT_ExcValue!G544=0,"",PT_ExcValue!F544/PT_ExcValue!G544)</f>
        <v/>
      </c>
      <c r="S544" s="207" t="str">
        <f>IF(PT_ExcValue!I544=0,"",PT_ExcValue!H544/PT_ExcValue!I544)</f>
        <v/>
      </c>
    </row>
    <row r="545" spans="4:19" x14ac:dyDescent="0.25">
      <c r="D545" s="209" t="str">
        <f t="array" ref="D545">IFERROR(INDEX(ExcValue!$A$8:$A2543, MATCH(0,COUNTIF($D$1:D544,ExcValue!$A$8:$A2543), 0)),"")</f>
        <v/>
      </c>
      <c r="E545" s="207" t="str">
        <f>IFERROR(VLOOKUP(D545,ExcValue!A551:C2543,3,FALSE),"")</f>
        <v/>
      </c>
      <c r="F545" s="209" t="str">
        <f t="array" ref="F545">IFERROR(IF(D545="","",INDEX(ExcValue!$I$8:$I$2000, MATCH(D545&amp;23,ExcValue!$A$8:$A$2000&amp;ExcValue!$H$8:$H$2000,0))),"")</f>
        <v/>
      </c>
      <c r="G545" s="210" t="str">
        <f t="shared" si="32"/>
        <v/>
      </c>
      <c r="H545" s="209" t="str">
        <f t="array" ref="H545">IFERROR(IF(D545="","",INDEX(ExcValue!$I$8:$I$2000, MATCH(D545&amp;24,ExcValue!$A$8:$A$2000&amp;ExcValue!$H$8:$H$2000,0))),"")</f>
        <v/>
      </c>
      <c r="I545" s="210" t="str">
        <f t="shared" si="33"/>
        <v/>
      </c>
      <c r="J545" s="209" t="str">
        <f t="array" ref="J545">IFERROR(IF(D545="","",INDEX(ExcValue!$I$8:$I$2000, MATCH(D545&amp;74,ExcValue!$A$8:$A$2000&amp;ExcValue!$H$8:$H$2000,0))),"")</f>
        <v/>
      </c>
      <c r="K545" s="210" t="str">
        <f t="shared" si="34"/>
        <v/>
      </c>
      <c r="L545" s="209" t="str">
        <f t="array" ref="L545">IFERROR(IF(D545="","",INDEX(ExcValue!$I$8:$I$2000, MATCH(D545&amp;54,ExcValue!$A$8:$A$2000&amp;ExcValue!$H$8:$H$2000,0))),"")</f>
        <v/>
      </c>
      <c r="M545" s="210" t="str">
        <f t="shared" si="35"/>
        <v/>
      </c>
      <c r="O545" s="207" t="str">
        <f>IF(ISNUMBER(PT_ExcValue!A545),PT_ExcValue!A545,"")</f>
        <v/>
      </c>
      <c r="P545" s="207" t="str">
        <f>IF(PT_ExcValue!C545=0,"",PT_ExcValue!B545/PT_ExcValue!C545)</f>
        <v/>
      </c>
      <c r="Q545" s="207" t="str">
        <f>IF(PT_ExcValue!E545=0,"",PT_ExcValue!D545/PT_ExcValue!E545)</f>
        <v/>
      </c>
      <c r="R545" s="207" t="str">
        <f>IF(PT_ExcValue!G545=0,"",PT_ExcValue!F545/PT_ExcValue!G545)</f>
        <v/>
      </c>
      <c r="S545" s="207" t="str">
        <f>IF(PT_ExcValue!I545=0,"",PT_ExcValue!H545/PT_ExcValue!I545)</f>
        <v/>
      </c>
    </row>
    <row r="546" spans="4:19" x14ac:dyDescent="0.25">
      <c r="D546" s="209" t="str">
        <f t="array" ref="D546">IFERROR(INDEX(ExcValue!$A$8:$A2544, MATCH(0,COUNTIF($D$1:D545,ExcValue!$A$8:$A2544), 0)),"")</f>
        <v/>
      </c>
      <c r="E546" s="207" t="str">
        <f>IFERROR(VLOOKUP(D546,ExcValue!A552:C2544,3,FALSE),"")</f>
        <v/>
      </c>
      <c r="F546" s="209" t="str">
        <f t="array" ref="F546">IFERROR(IF(D546="","",INDEX(ExcValue!$I$8:$I$2000, MATCH(D546&amp;23,ExcValue!$A$8:$A$2000&amp;ExcValue!$H$8:$H$2000,0))),"")</f>
        <v/>
      </c>
      <c r="G546" s="210" t="str">
        <f t="shared" si="32"/>
        <v/>
      </c>
      <c r="H546" s="209" t="str">
        <f t="array" ref="H546">IFERROR(IF(D546="","",INDEX(ExcValue!$I$8:$I$2000, MATCH(D546&amp;24,ExcValue!$A$8:$A$2000&amp;ExcValue!$H$8:$H$2000,0))),"")</f>
        <v/>
      </c>
      <c r="I546" s="210" t="str">
        <f t="shared" si="33"/>
        <v/>
      </c>
      <c r="J546" s="209" t="str">
        <f t="array" ref="J546">IFERROR(IF(D546="","",INDEX(ExcValue!$I$8:$I$2000, MATCH(D546&amp;74,ExcValue!$A$8:$A$2000&amp;ExcValue!$H$8:$H$2000,0))),"")</f>
        <v/>
      </c>
      <c r="K546" s="210" t="str">
        <f t="shared" si="34"/>
        <v/>
      </c>
      <c r="L546" s="209" t="str">
        <f t="array" ref="L546">IFERROR(IF(D546="","",INDEX(ExcValue!$I$8:$I$2000, MATCH(D546&amp;54,ExcValue!$A$8:$A$2000&amp;ExcValue!$H$8:$H$2000,0))),"")</f>
        <v/>
      </c>
      <c r="M546" s="210" t="str">
        <f t="shared" si="35"/>
        <v/>
      </c>
      <c r="O546" s="207" t="str">
        <f>IF(ISNUMBER(PT_ExcValue!A546),PT_ExcValue!A546,"")</f>
        <v/>
      </c>
      <c r="P546" s="207" t="str">
        <f>IF(PT_ExcValue!C546=0,"",PT_ExcValue!B546/PT_ExcValue!C546)</f>
        <v/>
      </c>
      <c r="Q546" s="207" t="str">
        <f>IF(PT_ExcValue!E546=0,"",PT_ExcValue!D546/PT_ExcValue!E546)</f>
        <v/>
      </c>
      <c r="R546" s="207" t="str">
        <f>IF(PT_ExcValue!G546=0,"",PT_ExcValue!F546/PT_ExcValue!G546)</f>
        <v/>
      </c>
      <c r="S546" s="207" t="str">
        <f>IF(PT_ExcValue!I546=0,"",PT_ExcValue!H546/PT_ExcValue!I546)</f>
        <v/>
      </c>
    </row>
    <row r="547" spans="4:19" x14ac:dyDescent="0.25">
      <c r="D547" s="209" t="str">
        <f t="array" ref="D547">IFERROR(INDEX(ExcValue!$A$8:$A2545, MATCH(0,COUNTIF($D$1:D546,ExcValue!$A$8:$A2545), 0)),"")</f>
        <v/>
      </c>
      <c r="E547" s="207" t="str">
        <f>IFERROR(VLOOKUP(D547,ExcValue!A553:C2545,3,FALSE),"")</f>
        <v/>
      </c>
      <c r="F547" s="209" t="str">
        <f t="array" ref="F547">IFERROR(IF(D547="","",INDEX(ExcValue!$I$8:$I$2000, MATCH(D547&amp;23,ExcValue!$A$8:$A$2000&amp;ExcValue!$H$8:$H$2000,0))),"")</f>
        <v/>
      </c>
      <c r="G547" s="210" t="str">
        <f t="shared" si="32"/>
        <v/>
      </c>
      <c r="H547" s="209" t="str">
        <f t="array" ref="H547">IFERROR(IF(D547="","",INDEX(ExcValue!$I$8:$I$2000, MATCH(D547&amp;24,ExcValue!$A$8:$A$2000&amp;ExcValue!$H$8:$H$2000,0))),"")</f>
        <v/>
      </c>
      <c r="I547" s="210" t="str">
        <f t="shared" si="33"/>
        <v/>
      </c>
      <c r="J547" s="209" t="str">
        <f t="array" ref="J547">IFERROR(IF(D547="","",INDEX(ExcValue!$I$8:$I$2000, MATCH(D547&amp;74,ExcValue!$A$8:$A$2000&amp;ExcValue!$H$8:$H$2000,0))),"")</f>
        <v/>
      </c>
      <c r="K547" s="210" t="str">
        <f t="shared" si="34"/>
        <v/>
      </c>
      <c r="L547" s="209" t="str">
        <f t="array" ref="L547">IFERROR(IF(D547="","",INDEX(ExcValue!$I$8:$I$2000, MATCH(D547&amp;54,ExcValue!$A$8:$A$2000&amp;ExcValue!$H$8:$H$2000,0))),"")</f>
        <v/>
      </c>
      <c r="M547" s="210" t="str">
        <f t="shared" si="35"/>
        <v/>
      </c>
      <c r="O547" s="207" t="str">
        <f>IF(ISNUMBER(PT_ExcValue!A547),PT_ExcValue!A547,"")</f>
        <v/>
      </c>
      <c r="P547" s="207" t="str">
        <f>IF(PT_ExcValue!C547=0,"",PT_ExcValue!B547/PT_ExcValue!C547)</f>
        <v/>
      </c>
      <c r="Q547" s="207" t="str">
        <f>IF(PT_ExcValue!E547=0,"",PT_ExcValue!D547/PT_ExcValue!E547)</f>
        <v/>
      </c>
      <c r="R547" s="207" t="str">
        <f>IF(PT_ExcValue!G547=0,"",PT_ExcValue!F547/PT_ExcValue!G547)</f>
        <v/>
      </c>
      <c r="S547" s="207" t="str">
        <f>IF(PT_ExcValue!I547=0,"",PT_ExcValue!H547/PT_ExcValue!I547)</f>
        <v/>
      </c>
    </row>
    <row r="548" spans="4:19" x14ac:dyDescent="0.25">
      <c r="D548" s="209" t="str">
        <f t="array" ref="D548">IFERROR(INDEX(ExcValue!$A$8:$A2546, MATCH(0,COUNTIF($D$1:D547,ExcValue!$A$8:$A2546), 0)),"")</f>
        <v/>
      </c>
      <c r="E548" s="207" t="str">
        <f>IFERROR(VLOOKUP(D548,ExcValue!A554:C2546,3,FALSE),"")</f>
        <v/>
      </c>
      <c r="F548" s="209" t="str">
        <f t="array" ref="F548">IFERROR(IF(D548="","",INDEX(ExcValue!$I$8:$I$2000, MATCH(D548&amp;23,ExcValue!$A$8:$A$2000&amp;ExcValue!$H$8:$H$2000,0))),"")</f>
        <v/>
      </c>
      <c r="G548" s="210" t="str">
        <f t="shared" si="32"/>
        <v/>
      </c>
      <c r="H548" s="209" t="str">
        <f t="array" ref="H548">IFERROR(IF(D548="","",INDEX(ExcValue!$I$8:$I$2000, MATCH(D548&amp;24,ExcValue!$A$8:$A$2000&amp;ExcValue!$H$8:$H$2000,0))),"")</f>
        <v/>
      </c>
      <c r="I548" s="210" t="str">
        <f t="shared" si="33"/>
        <v/>
      </c>
      <c r="J548" s="209" t="str">
        <f t="array" ref="J548">IFERROR(IF(D548="","",INDEX(ExcValue!$I$8:$I$2000, MATCH(D548&amp;74,ExcValue!$A$8:$A$2000&amp;ExcValue!$H$8:$H$2000,0))),"")</f>
        <v/>
      </c>
      <c r="K548" s="210" t="str">
        <f t="shared" si="34"/>
        <v/>
      </c>
      <c r="L548" s="209" t="str">
        <f t="array" ref="L548">IFERROR(IF(D548="","",INDEX(ExcValue!$I$8:$I$2000, MATCH(D548&amp;54,ExcValue!$A$8:$A$2000&amp;ExcValue!$H$8:$H$2000,0))),"")</f>
        <v/>
      </c>
      <c r="M548" s="210" t="str">
        <f t="shared" si="35"/>
        <v/>
      </c>
      <c r="O548" s="207" t="str">
        <f>IF(ISNUMBER(PT_ExcValue!A548),PT_ExcValue!A548,"")</f>
        <v/>
      </c>
      <c r="P548" s="207" t="str">
        <f>IF(PT_ExcValue!C548=0,"",PT_ExcValue!B548/PT_ExcValue!C548)</f>
        <v/>
      </c>
      <c r="Q548" s="207" t="str">
        <f>IF(PT_ExcValue!E548=0,"",PT_ExcValue!D548/PT_ExcValue!E548)</f>
        <v/>
      </c>
      <c r="R548" s="207" t="str">
        <f>IF(PT_ExcValue!G548=0,"",PT_ExcValue!F548/PT_ExcValue!G548)</f>
        <v/>
      </c>
      <c r="S548" s="207" t="str">
        <f>IF(PT_ExcValue!I548=0,"",PT_ExcValue!H548/PT_ExcValue!I548)</f>
        <v/>
      </c>
    </row>
    <row r="549" spans="4:19" x14ac:dyDescent="0.25">
      <c r="D549" s="209" t="str">
        <f t="array" ref="D549">IFERROR(INDEX(ExcValue!$A$8:$A2547, MATCH(0,COUNTIF($D$1:D548,ExcValue!$A$8:$A2547), 0)),"")</f>
        <v/>
      </c>
      <c r="E549" s="207" t="str">
        <f>IFERROR(VLOOKUP(D549,ExcValue!A555:C2547,3,FALSE),"")</f>
        <v/>
      </c>
      <c r="F549" s="209" t="str">
        <f t="array" ref="F549">IFERROR(IF(D549="","",INDEX(ExcValue!$I$8:$I$2000, MATCH(D549&amp;23,ExcValue!$A$8:$A$2000&amp;ExcValue!$H$8:$H$2000,0))),"")</f>
        <v/>
      </c>
      <c r="G549" s="210" t="str">
        <f t="shared" si="32"/>
        <v/>
      </c>
      <c r="H549" s="209" t="str">
        <f t="array" ref="H549">IFERROR(IF(D549="","",INDEX(ExcValue!$I$8:$I$2000, MATCH(D549&amp;24,ExcValue!$A$8:$A$2000&amp;ExcValue!$H$8:$H$2000,0))),"")</f>
        <v/>
      </c>
      <c r="I549" s="210" t="str">
        <f t="shared" si="33"/>
        <v/>
      </c>
      <c r="J549" s="209" t="str">
        <f t="array" ref="J549">IFERROR(IF(D549="","",INDEX(ExcValue!$I$8:$I$2000, MATCH(D549&amp;74,ExcValue!$A$8:$A$2000&amp;ExcValue!$H$8:$H$2000,0))),"")</f>
        <v/>
      </c>
      <c r="K549" s="210" t="str">
        <f t="shared" si="34"/>
        <v/>
      </c>
      <c r="L549" s="209" t="str">
        <f t="array" ref="L549">IFERROR(IF(D549="","",INDEX(ExcValue!$I$8:$I$2000, MATCH(D549&amp;54,ExcValue!$A$8:$A$2000&amp;ExcValue!$H$8:$H$2000,0))),"")</f>
        <v/>
      </c>
      <c r="M549" s="210" t="str">
        <f t="shared" si="35"/>
        <v/>
      </c>
      <c r="O549" s="207" t="str">
        <f>IF(ISNUMBER(PT_ExcValue!A549),PT_ExcValue!A549,"")</f>
        <v/>
      </c>
      <c r="P549" s="207" t="str">
        <f>IF(PT_ExcValue!C549=0,"",PT_ExcValue!B549/PT_ExcValue!C549)</f>
        <v/>
      </c>
      <c r="Q549" s="207" t="str">
        <f>IF(PT_ExcValue!E549=0,"",PT_ExcValue!D549/PT_ExcValue!E549)</f>
        <v/>
      </c>
      <c r="R549" s="207" t="str">
        <f>IF(PT_ExcValue!G549=0,"",PT_ExcValue!F549/PT_ExcValue!G549)</f>
        <v/>
      </c>
      <c r="S549" s="207" t="str">
        <f>IF(PT_ExcValue!I549=0,"",PT_ExcValue!H549/PT_ExcValue!I549)</f>
        <v/>
      </c>
    </row>
    <row r="550" spans="4:19" x14ac:dyDescent="0.25">
      <c r="D550" s="209" t="str">
        <f t="array" ref="D550">IFERROR(INDEX(ExcValue!$A$8:$A2548, MATCH(0,COUNTIF($D$1:D549,ExcValue!$A$8:$A2548), 0)),"")</f>
        <v/>
      </c>
      <c r="E550" s="207" t="str">
        <f>IFERROR(VLOOKUP(D550,ExcValue!A556:C2548,3,FALSE),"")</f>
        <v/>
      </c>
      <c r="F550" s="209" t="str">
        <f t="array" ref="F550">IFERROR(IF(D550="","",INDEX(ExcValue!$I$8:$I$2000, MATCH(D550&amp;23,ExcValue!$A$8:$A$2000&amp;ExcValue!$H$8:$H$2000,0))),"")</f>
        <v/>
      </c>
      <c r="G550" s="210" t="str">
        <f t="shared" si="32"/>
        <v/>
      </c>
      <c r="H550" s="209" t="str">
        <f t="array" ref="H550">IFERROR(IF(D550="","",INDEX(ExcValue!$I$8:$I$2000, MATCH(D550&amp;24,ExcValue!$A$8:$A$2000&amp;ExcValue!$H$8:$H$2000,0))),"")</f>
        <v/>
      </c>
      <c r="I550" s="210" t="str">
        <f t="shared" si="33"/>
        <v/>
      </c>
      <c r="J550" s="209" t="str">
        <f t="array" ref="J550">IFERROR(IF(D550="","",INDEX(ExcValue!$I$8:$I$2000, MATCH(D550&amp;74,ExcValue!$A$8:$A$2000&amp;ExcValue!$H$8:$H$2000,0))),"")</f>
        <v/>
      </c>
      <c r="K550" s="210" t="str">
        <f t="shared" si="34"/>
        <v/>
      </c>
      <c r="L550" s="209" t="str">
        <f t="array" ref="L550">IFERROR(IF(D550="","",INDEX(ExcValue!$I$8:$I$2000, MATCH(D550&amp;54,ExcValue!$A$8:$A$2000&amp;ExcValue!$H$8:$H$2000,0))),"")</f>
        <v/>
      </c>
      <c r="M550" s="210" t="str">
        <f t="shared" si="35"/>
        <v/>
      </c>
      <c r="O550" s="207" t="str">
        <f>IF(ISNUMBER(PT_ExcValue!A550),PT_ExcValue!A550,"")</f>
        <v/>
      </c>
      <c r="P550" s="207" t="str">
        <f>IF(PT_ExcValue!C550=0,"",PT_ExcValue!B550/PT_ExcValue!C550)</f>
        <v/>
      </c>
      <c r="Q550" s="207" t="str">
        <f>IF(PT_ExcValue!E550=0,"",PT_ExcValue!D550/PT_ExcValue!E550)</f>
        <v/>
      </c>
      <c r="R550" s="207" t="str">
        <f>IF(PT_ExcValue!G550=0,"",PT_ExcValue!F550/PT_ExcValue!G550)</f>
        <v/>
      </c>
      <c r="S550" s="207" t="str">
        <f>IF(PT_ExcValue!I550=0,"",PT_ExcValue!H550/PT_ExcValue!I550)</f>
        <v/>
      </c>
    </row>
    <row r="551" spans="4:19" x14ac:dyDescent="0.25">
      <c r="D551" s="209" t="str">
        <f t="array" ref="D551">IFERROR(INDEX(ExcValue!$A$8:$A2549, MATCH(0,COUNTIF($D$1:D550,ExcValue!$A$8:$A2549), 0)),"")</f>
        <v/>
      </c>
      <c r="E551" s="207" t="str">
        <f>IFERROR(VLOOKUP(D551,ExcValue!A557:C2549,3,FALSE),"")</f>
        <v/>
      </c>
      <c r="F551" s="209" t="str">
        <f t="array" ref="F551">IFERROR(IF(D551="","",INDEX(ExcValue!$I$8:$I$2000, MATCH(D551&amp;23,ExcValue!$A$8:$A$2000&amp;ExcValue!$H$8:$H$2000,0))),"")</f>
        <v/>
      </c>
      <c r="G551" s="210" t="str">
        <f t="shared" si="32"/>
        <v/>
      </c>
      <c r="H551" s="209" t="str">
        <f t="array" ref="H551">IFERROR(IF(D551="","",INDEX(ExcValue!$I$8:$I$2000, MATCH(D551&amp;24,ExcValue!$A$8:$A$2000&amp;ExcValue!$H$8:$H$2000,0))),"")</f>
        <v/>
      </c>
      <c r="I551" s="210" t="str">
        <f t="shared" si="33"/>
        <v/>
      </c>
      <c r="J551" s="209" t="str">
        <f t="array" ref="J551">IFERROR(IF(D551="","",INDEX(ExcValue!$I$8:$I$2000, MATCH(D551&amp;74,ExcValue!$A$8:$A$2000&amp;ExcValue!$H$8:$H$2000,0))),"")</f>
        <v/>
      </c>
      <c r="K551" s="210" t="str">
        <f t="shared" si="34"/>
        <v/>
      </c>
      <c r="L551" s="209" t="str">
        <f t="array" ref="L551">IFERROR(IF(D551="","",INDEX(ExcValue!$I$8:$I$2000, MATCH(D551&amp;54,ExcValue!$A$8:$A$2000&amp;ExcValue!$H$8:$H$2000,0))),"")</f>
        <v/>
      </c>
      <c r="M551" s="210" t="str">
        <f t="shared" si="35"/>
        <v/>
      </c>
      <c r="O551" s="207" t="str">
        <f>IF(ISNUMBER(PT_ExcValue!A551),PT_ExcValue!A551,"")</f>
        <v/>
      </c>
      <c r="P551" s="207" t="str">
        <f>IF(PT_ExcValue!C551=0,"",PT_ExcValue!B551/PT_ExcValue!C551)</f>
        <v/>
      </c>
      <c r="Q551" s="207" t="str">
        <f>IF(PT_ExcValue!E551=0,"",PT_ExcValue!D551/PT_ExcValue!E551)</f>
        <v/>
      </c>
      <c r="R551" s="207" t="str">
        <f>IF(PT_ExcValue!G551=0,"",PT_ExcValue!F551/PT_ExcValue!G551)</f>
        <v/>
      </c>
      <c r="S551" s="207" t="str">
        <f>IF(PT_ExcValue!I551=0,"",PT_ExcValue!H551/PT_ExcValue!I551)</f>
        <v/>
      </c>
    </row>
    <row r="552" spans="4:19" x14ac:dyDescent="0.25">
      <c r="D552" s="209" t="str">
        <f t="array" ref="D552">IFERROR(INDEX(ExcValue!$A$8:$A2550, MATCH(0,COUNTIF($D$1:D551,ExcValue!$A$8:$A2550), 0)),"")</f>
        <v/>
      </c>
      <c r="E552" s="207" t="str">
        <f>IFERROR(VLOOKUP(D552,ExcValue!A558:C2550,3,FALSE),"")</f>
        <v/>
      </c>
      <c r="F552" s="209" t="str">
        <f t="array" ref="F552">IFERROR(IF(D552="","",INDEX(ExcValue!$I$8:$I$2000, MATCH(D552&amp;23,ExcValue!$A$8:$A$2000&amp;ExcValue!$H$8:$H$2000,0))),"")</f>
        <v/>
      </c>
      <c r="G552" s="210" t="str">
        <f t="shared" si="32"/>
        <v/>
      </c>
      <c r="H552" s="209" t="str">
        <f t="array" ref="H552">IFERROR(IF(D552="","",INDEX(ExcValue!$I$8:$I$2000, MATCH(D552&amp;24,ExcValue!$A$8:$A$2000&amp;ExcValue!$H$8:$H$2000,0))),"")</f>
        <v/>
      </c>
      <c r="I552" s="210" t="str">
        <f t="shared" si="33"/>
        <v/>
      </c>
      <c r="J552" s="209" t="str">
        <f t="array" ref="J552">IFERROR(IF(D552="","",INDEX(ExcValue!$I$8:$I$2000, MATCH(D552&amp;74,ExcValue!$A$8:$A$2000&amp;ExcValue!$H$8:$H$2000,0))),"")</f>
        <v/>
      </c>
      <c r="K552" s="210" t="str">
        <f t="shared" si="34"/>
        <v/>
      </c>
      <c r="L552" s="209" t="str">
        <f t="array" ref="L552">IFERROR(IF(D552="","",INDEX(ExcValue!$I$8:$I$2000, MATCH(D552&amp;54,ExcValue!$A$8:$A$2000&amp;ExcValue!$H$8:$H$2000,0))),"")</f>
        <v/>
      </c>
      <c r="M552" s="210" t="str">
        <f t="shared" si="35"/>
        <v/>
      </c>
      <c r="O552" s="207" t="str">
        <f>IF(ISNUMBER(PT_ExcValue!A552),PT_ExcValue!A552,"")</f>
        <v/>
      </c>
      <c r="P552" s="207" t="str">
        <f>IF(PT_ExcValue!C552=0,"",PT_ExcValue!B552/PT_ExcValue!C552)</f>
        <v/>
      </c>
      <c r="Q552" s="207" t="str">
        <f>IF(PT_ExcValue!E552=0,"",PT_ExcValue!D552/PT_ExcValue!E552)</f>
        <v/>
      </c>
      <c r="R552" s="207" t="str">
        <f>IF(PT_ExcValue!G552=0,"",PT_ExcValue!F552/PT_ExcValue!G552)</f>
        <v/>
      </c>
      <c r="S552" s="207" t="str">
        <f>IF(PT_ExcValue!I552=0,"",PT_ExcValue!H552/PT_ExcValue!I552)</f>
        <v/>
      </c>
    </row>
    <row r="553" spans="4:19" x14ac:dyDescent="0.25">
      <c r="D553" s="209" t="str">
        <f t="array" ref="D553">IFERROR(INDEX(ExcValue!$A$8:$A2551, MATCH(0,COUNTIF($D$1:D552,ExcValue!$A$8:$A2551), 0)),"")</f>
        <v/>
      </c>
      <c r="E553" s="207" t="str">
        <f>IFERROR(VLOOKUP(D553,ExcValue!A559:C2551,3,FALSE),"")</f>
        <v/>
      </c>
      <c r="F553" s="209" t="str">
        <f t="array" ref="F553">IFERROR(IF(D553="","",INDEX(ExcValue!$I$8:$I$2000, MATCH(D553&amp;23,ExcValue!$A$8:$A$2000&amp;ExcValue!$H$8:$H$2000,0))),"")</f>
        <v/>
      </c>
      <c r="G553" s="210" t="str">
        <f t="shared" si="32"/>
        <v/>
      </c>
      <c r="H553" s="209" t="str">
        <f t="array" ref="H553">IFERROR(IF(D553="","",INDEX(ExcValue!$I$8:$I$2000, MATCH(D553&amp;24,ExcValue!$A$8:$A$2000&amp;ExcValue!$H$8:$H$2000,0))),"")</f>
        <v/>
      </c>
      <c r="I553" s="210" t="str">
        <f t="shared" si="33"/>
        <v/>
      </c>
      <c r="J553" s="209" t="str">
        <f t="array" ref="J553">IFERROR(IF(D553="","",INDEX(ExcValue!$I$8:$I$2000, MATCH(D553&amp;74,ExcValue!$A$8:$A$2000&amp;ExcValue!$H$8:$H$2000,0))),"")</f>
        <v/>
      </c>
      <c r="K553" s="210" t="str">
        <f t="shared" si="34"/>
        <v/>
      </c>
      <c r="L553" s="209" t="str">
        <f t="array" ref="L553">IFERROR(IF(D553="","",INDEX(ExcValue!$I$8:$I$2000, MATCH(D553&amp;54,ExcValue!$A$8:$A$2000&amp;ExcValue!$H$8:$H$2000,0))),"")</f>
        <v/>
      </c>
      <c r="M553" s="210" t="str">
        <f t="shared" si="35"/>
        <v/>
      </c>
      <c r="O553" s="207" t="str">
        <f>IF(ISNUMBER(PT_ExcValue!A553),PT_ExcValue!A553,"")</f>
        <v/>
      </c>
      <c r="P553" s="207" t="str">
        <f>IF(PT_ExcValue!C553=0,"",PT_ExcValue!B553/PT_ExcValue!C553)</f>
        <v/>
      </c>
      <c r="Q553" s="207" t="str">
        <f>IF(PT_ExcValue!E553=0,"",PT_ExcValue!D553/PT_ExcValue!E553)</f>
        <v/>
      </c>
      <c r="R553" s="207" t="str">
        <f>IF(PT_ExcValue!G553=0,"",PT_ExcValue!F553/PT_ExcValue!G553)</f>
        <v/>
      </c>
      <c r="S553" s="207" t="str">
        <f>IF(PT_ExcValue!I553=0,"",PT_ExcValue!H553/PT_ExcValue!I553)</f>
        <v/>
      </c>
    </row>
    <row r="554" spans="4:19" x14ac:dyDescent="0.25">
      <c r="D554" s="209" t="str">
        <f t="array" ref="D554">IFERROR(INDEX(ExcValue!$A$8:$A2552, MATCH(0,COUNTIF($D$1:D553,ExcValue!$A$8:$A2552), 0)),"")</f>
        <v/>
      </c>
      <c r="E554" s="207" t="str">
        <f>IFERROR(VLOOKUP(D554,ExcValue!A560:C2552,3,FALSE),"")</f>
        <v/>
      </c>
      <c r="F554" s="209" t="str">
        <f t="array" ref="F554">IFERROR(IF(D554="","",INDEX(ExcValue!$I$8:$I$2000, MATCH(D554&amp;23,ExcValue!$A$8:$A$2000&amp;ExcValue!$H$8:$H$2000,0))),"")</f>
        <v/>
      </c>
      <c r="G554" s="210" t="str">
        <f t="shared" si="32"/>
        <v/>
      </c>
      <c r="H554" s="209" t="str">
        <f t="array" ref="H554">IFERROR(IF(D554="","",INDEX(ExcValue!$I$8:$I$2000, MATCH(D554&amp;24,ExcValue!$A$8:$A$2000&amp;ExcValue!$H$8:$H$2000,0))),"")</f>
        <v/>
      </c>
      <c r="I554" s="210" t="str">
        <f t="shared" si="33"/>
        <v/>
      </c>
      <c r="J554" s="209" t="str">
        <f t="array" ref="J554">IFERROR(IF(D554="","",INDEX(ExcValue!$I$8:$I$2000, MATCH(D554&amp;74,ExcValue!$A$8:$A$2000&amp;ExcValue!$H$8:$H$2000,0))),"")</f>
        <v/>
      </c>
      <c r="K554" s="210" t="str">
        <f t="shared" si="34"/>
        <v/>
      </c>
      <c r="L554" s="209" t="str">
        <f t="array" ref="L554">IFERROR(IF(D554="","",INDEX(ExcValue!$I$8:$I$2000, MATCH(D554&amp;54,ExcValue!$A$8:$A$2000&amp;ExcValue!$H$8:$H$2000,0))),"")</f>
        <v/>
      </c>
      <c r="M554" s="210" t="str">
        <f t="shared" si="35"/>
        <v/>
      </c>
      <c r="O554" s="207" t="str">
        <f>IF(ISNUMBER(PT_ExcValue!A554),PT_ExcValue!A554,"")</f>
        <v/>
      </c>
      <c r="P554" s="207" t="str">
        <f>IF(PT_ExcValue!C554=0,"",PT_ExcValue!B554/PT_ExcValue!C554)</f>
        <v/>
      </c>
      <c r="Q554" s="207" t="str">
        <f>IF(PT_ExcValue!E554=0,"",PT_ExcValue!D554/PT_ExcValue!E554)</f>
        <v/>
      </c>
      <c r="R554" s="207" t="str">
        <f>IF(PT_ExcValue!G554=0,"",PT_ExcValue!F554/PT_ExcValue!G554)</f>
        <v/>
      </c>
      <c r="S554" s="207" t="str">
        <f>IF(PT_ExcValue!I554=0,"",PT_ExcValue!H554/PT_ExcValue!I554)</f>
        <v/>
      </c>
    </row>
    <row r="555" spans="4:19" x14ac:dyDescent="0.25">
      <c r="D555" s="209" t="str">
        <f t="array" ref="D555">IFERROR(INDEX(ExcValue!$A$8:$A2553, MATCH(0,COUNTIF($D$1:D554,ExcValue!$A$8:$A2553), 0)),"")</f>
        <v/>
      </c>
      <c r="E555" s="207" t="str">
        <f>IFERROR(VLOOKUP(D555,ExcValue!A561:C2553,3,FALSE),"")</f>
        <v/>
      </c>
      <c r="F555" s="209" t="str">
        <f t="array" ref="F555">IFERROR(IF(D555="","",INDEX(ExcValue!$I$8:$I$2000, MATCH(D555&amp;23,ExcValue!$A$8:$A$2000&amp;ExcValue!$H$8:$H$2000,0))),"")</f>
        <v/>
      </c>
      <c r="G555" s="210" t="str">
        <f t="shared" si="32"/>
        <v/>
      </c>
      <c r="H555" s="209" t="str">
        <f t="array" ref="H555">IFERROR(IF(D555="","",INDEX(ExcValue!$I$8:$I$2000, MATCH(D555&amp;24,ExcValue!$A$8:$A$2000&amp;ExcValue!$H$8:$H$2000,0))),"")</f>
        <v/>
      </c>
      <c r="I555" s="210" t="str">
        <f t="shared" si="33"/>
        <v/>
      </c>
      <c r="J555" s="209" t="str">
        <f t="array" ref="J555">IFERROR(IF(D555="","",INDEX(ExcValue!$I$8:$I$2000, MATCH(D555&amp;74,ExcValue!$A$8:$A$2000&amp;ExcValue!$H$8:$H$2000,0))),"")</f>
        <v/>
      </c>
      <c r="K555" s="210" t="str">
        <f t="shared" si="34"/>
        <v/>
      </c>
      <c r="L555" s="209" t="str">
        <f t="array" ref="L555">IFERROR(IF(D555="","",INDEX(ExcValue!$I$8:$I$2000, MATCH(D555&amp;54,ExcValue!$A$8:$A$2000&amp;ExcValue!$H$8:$H$2000,0))),"")</f>
        <v/>
      </c>
      <c r="M555" s="210" t="str">
        <f t="shared" si="35"/>
        <v/>
      </c>
      <c r="O555" s="207" t="str">
        <f>IF(ISNUMBER(PT_ExcValue!A555),PT_ExcValue!A555,"")</f>
        <v/>
      </c>
      <c r="P555" s="207" t="str">
        <f>IF(PT_ExcValue!C555=0,"",PT_ExcValue!B555/PT_ExcValue!C555)</f>
        <v/>
      </c>
      <c r="Q555" s="207" t="str">
        <f>IF(PT_ExcValue!E555=0,"",PT_ExcValue!D555/PT_ExcValue!E555)</f>
        <v/>
      </c>
      <c r="R555" s="207" t="str">
        <f>IF(PT_ExcValue!G555=0,"",PT_ExcValue!F555/PT_ExcValue!G555)</f>
        <v/>
      </c>
      <c r="S555" s="207" t="str">
        <f>IF(PT_ExcValue!I555=0,"",PT_ExcValue!H555/PT_ExcValue!I555)</f>
        <v/>
      </c>
    </row>
    <row r="556" spans="4:19" x14ac:dyDescent="0.25">
      <c r="D556" s="209" t="str">
        <f t="array" ref="D556">IFERROR(INDEX(ExcValue!$A$8:$A2554, MATCH(0,COUNTIF($D$1:D555,ExcValue!$A$8:$A2554), 0)),"")</f>
        <v/>
      </c>
      <c r="E556" s="207" t="str">
        <f>IFERROR(VLOOKUP(D556,ExcValue!A562:C2554,3,FALSE),"")</f>
        <v/>
      </c>
      <c r="F556" s="209" t="str">
        <f t="array" ref="F556">IFERROR(IF(D556="","",INDEX(ExcValue!$I$8:$I$2000, MATCH(D556&amp;23,ExcValue!$A$8:$A$2000&amp;ExcValue!$H$8:$H$2000,0))),"")</f>
        <v/>
      </c>
      <c r="G556" s="210" t="str">
        <f t="shared" si="32"/>
        <v/>
      </c>
      <c r="H556" s="209" t="str">
        <f t="array" ref="H556">IFERROR(IF(D556="","",INDEX(ExcValue!$I$8:$I$2000, MATCH(D556&amp;24,ExcValue!$A$8:$A$2000&amp;ExcValue!$H$8:$H$2000,0))),"")</f>
        <v/>
      </c>
      <c r="I556" s="210" t="str">
        <f t="shared" si="33"/>
        <v/>
      </c>
      <c r="J556" s="209" t="str">
        <f t="array" ref="J556">IFERROR(IF(D556="","",INDEX(ExcValue!$I$8:$I$2000, MATCH(D556&amp;74,ExcValue!$A$8:$A$2000&amp;ExcValue!$H$8:$H$2000,0))),"")</f>
        <v/>
      </c>
      <c r="K556" s="210" t="str">
        <f t="shared" si="34"/>
        <v/>
      </c>
      <c r="L556" s="209" t="str">
        <f t="array" ref="L556">IFERROR(IF(D556="","",INDEX(ExcValue!$I$8:$I$2000, MATCH(D556&amp;54,ExcValue!$A$8:$A$2000&amp;ExcValue!$H$8:$H$2000,0))),"")</f>
        <v/>
      </c>
      <c r="M556" s="210" t="str">
        <f t="shared" si="35"/>
        <v/>
      </c>
      <c r="O556" s="207" t="str">
        <f>IF(ISNUMBER(PT_ExcValue!A556),PT_ExcValue!A556,"")</f>
        <v/>
      </c>
      <c r="P556" s="207" t="str">
        <f>IF(PT_ExcValue!C556=0,"",PT_ExcValue!B556/PT_ExcValue!C556)</f>
        <v/>
      </c>
      <c r="Q556" s="207" t="str">
        <f>IF(PT_ExcValue!E556=0,"",PT_ExcValue!D556/PT_ExcValue!E556)</f>
        <v/>
      </c>
      <c r="R556" s="207" t="str">
        <f>IF(PT_ExcValue!G556=0,"",PT_ExcValue!F556/PT_ExcValue!G556)</f>
        <v/>
      </c>
      <c r="S556" s="207" t="str">
        <f>IF(PT_ExcValue!I556=0,"",PT_ExcValue!H556/PT_ExcValue!I556)</f>
        <v/>
      </c>
    </row>
    <row r="557" spans="4:19" x14ac:dyDescent="0.25">
      <c r="D557" s="209" t="str">
        <f t="array" ref="D557">IFERROR(INDEX(ExcValue!$A$8:$A2555, MATCH(0,COUNTIF($D$1:D556,ExcValue!$A$8:$A2555), 0)),"")</f>
        <v/>
      </c>
      <c r="E557" s="207" t="str">
        <f>IFERROR(VLOOKUP(D557,ExcValue!A563:C2555,3,FALSE),"")</f>
        <v/>
      </c>
      <c r="F557" s="209" t="str">
        <f t="array" ref="F557">IFERROR(IF(D557="","",INDEX(ExcValue!$I$8:$I$2000, MATCH(D557&amp;23,ExcValue!$A$8:$A$2000&amp;ExcValue!$H$8:$H$2000,0))),"")</f>
        <v/>
      </c>
      <c r="G557" s="210" t="str">
        <f t="shared" si="32"/>
        <v/>
      </c>
      <c r="H557" s="209" t="str">
        <f t="array" ref="H557">IFERROR(IF(D557="","",INDEX(ExcValue!$I$8:$I$2000, MATCH(D557&amp;24,ExcValue!$A$8:$A$2000&amp;ExcValue!$H$8:$H$2000,0))),"")</f>
        <v/>
      </c>
      <c r="I557" s="210" t="str">
        <f t="shared" si="33"/>
        <v/>
      </c>
      <c r="J557" s="209" t="str">
        <f t="array" ref="J557">IFERROR(IF(D557="","",INDEX(ExcValue!$I$8:$I$2000, MATCH(D557&amp;74,ExcValue!$A$8:$A$2000&amp;ExcValue!$H$8:$H$2000,0))),"")</f>
        <v/>
      </c>
      <c r="K557" s="210" t="str">
        <f t="shared" si="34"/>
        <v/>
      </c>
      <c r="L557" s="209" t="str">
        <f t="array" ref="L557">IFERROR(IF(D557="","",INDEX(ExcValue!$I$8:$I$2000, MATCH(D557&amp;54,ExcValue!$A$8:$A$2000&amp;ExcValue!$H$8:$H$2000,0))),"")</f>
        <v/>
      </c>
      <c r="M557" s="210" t="str">
        <f t="shared" si="35"/>
        <v/>
      </c>
      <c r="O557" s="207" t="str">
        <f>IF(ISNUMBER(PT_ExcValue!A557),PT_ExcValue!A557,"")</f>
        <v/>
      </c>
      <c r="P557" s="207" t="str">
        <f>IF(PT_ExcValue!C557=0,"",PT_ExcValue!B557/PT_ExcValue!C557)</f>
        <v/>
      </c>
      <c r="Q557" s="207" t="str">
        <f>IF(PT_ExcValue!E557=0,"",PT_ExcValue!D557/PT_ExcValue!E557)</f>
        <v/>
      </c>
      <c r="R557" s="207" t="str">
        <f>IF(PT_ExcValue!G557=0,"",PT_ExcValue!F557/PT_ExcValue!G557)</f>
        <v/>
      </c>
      <c r="S557" s="207" t="str">
        <f>IF(PT_ExcValue!I557=0,"",PT_ExcValue!H557/PT_ExcValue!I557)</f>
        <v/>
      </c>
    </row>
    <row r="558" spans="4:19" x14ac:dyDescent="0.25">
      <c r="D558" s="209" t="str">
        <f t="array" ref="D558">IFERROR(INDEX(ExcValue!$A$8:$A2556, MATCH(0,COUNTIF($D$1:D557,ExcValue!$A$8:$A2556), 0)),"")</f>
        <v/>
      </c>
      <c r="E558" s="207" t="str">
        <f>IFERROR(VLOOKUP(D558,ExcValue!A564:C2556,3,FALSE),"")</f>
        <v/>
      </c>
      <c r="F558" s="209" t="str">
        <f t="array" ref="F558">IFERROR(IF(D558="","",INDEX(ExcValue!$I$8:$I$2000, MATCH(D558&amp;23,ExcValue!$A$8:$A$2000&amp;ExcValue!$H$8:$H$2000,0))),"")</f>
        <v/>
      </c>
      <c r="G558" s="210" t="str">
        <f t="shared" si="32"/>
        <v/>
      </c>
      <c r="H558" s="209" t="str">
        <f t="array" ref="H558">IFERROR(IF(D558="","",INDEX(ExcValue!$I$8:$I$2000, MATCH(D558&amp;24,ExcValue!$A$8:$A$2000&amp;ExcValue!$H$8:$H$2000,0))),"")</f>
        <v/>
      </c>
      <c r="I558" s="210" t="str">
        <f t="shared" si="33"/>
        <v/>
      </c>
      <c r="J558" s="209" t="str">
        <f t="array" ref="J558">IFERROR(IF(D558="","",INDEX(ExcValue!$I$8:$I$2000, MATCH(D558&amp;74,ExcValue!$A$8:$A$2000&amp;ExcValue!$H$8:$H$2000,0))),"")</f>
        <v/>
      </c>
      <c r="K558" s="210" t="str">
        <f t="shared" si="34"/>
        <v/>
      </c>
      <c r="L558" s="209" t="str">
        <f t="array" ref="L558">IFERROR(IF(D558="","",INDEX(ExcValue!$I$8:$I$2000, MATCH(D558&amp;54,ExcValue!$A$8:$A$2000&amp;ExcValue!$H$8:$H$2000,0))),"")</f>
        <v/>
      </c>
      <c r="M558" s="210" t="str">
        <f t="shared" si="35"/>
        <v/>
      </c>
      <c r="O558" s="207" t="str">
        <f>IF(ISNUMBER(PT_ExcValue!A558),PT_ExcValue!A558,"")</f>
        <v/>
      </c>
      <c r="P558" s="207" t="str">
        <f>IF(PT_ExcValue!C558=0,"",PT_ExcValue!B558/PT_ExcValue!C558)</f>
        <v/>
      </c>
      <c r="Q558" s="207" t="str">
        <f>IF(PT_ExcValue!E558=0,"",PT_ExcValue!D558/PT_ExcValue!E558)</f>
        <v/>
      </c>
      <c r="R558" s="207" t="str">
        <f>IF(PT_ExcValue!G558=0,"",PT_ExcValue!F558/PT_ExcValue!G558)</f>
        <v/>
      </c>
      <c r="S558" s="207" t="str">
        <f>IF(PT_ExcValue!I558=0,"",PT_ExcValue!H558/PT_ExcValue!I558)</f>
        <v/>
      </c>
    </row>
    <row r="559" spans="4:19" x14ac:dyDescent="0.25">
      <c r="D559" s="209" t="str">
        <f t="array" ref="D559">IFERROR(INDEX(ExcValue!$A$8:$A2557, MATCH(0,COUNTIF($D$1:D558,ExcValue!$A$8:$A2557), 0)),"")</f>
        <v/>
      </c>
      <c r="E559" s="207" t="str">
        <f>IFERROR(VLOOKUP(D559,ExcValue!A565:C2557,3,FALSE),"")</f>
        <v/>
      </c>
      <c r="F559" s="209" t="str">
        <f t="array" ref="F559">IFERROR(IF(D559="","",INDEX(ExcValue!$I$8:$I$2000, MATCH(D559&amp;23,ExcValue!$A$8:$A$2000&amp;ExcValue!$H$8:$H$2000,0))),"")</f>
        <v/>
      </c>
      <c r="G559" s="210" t="str">
        <f t="shared" si="32"/>
        <v/>
      </c>
      <c r="H559" s="209" t="str">
        <f t="array" ref="H559">IFERROR(IF(D559="","",INDEX(ExcValue!$I$8:$I$2000, MATCH(D559&amp;24,ExcValue!$A$8:$A$2000&amp;ExcValue!$H$8:$H$2000,0))),"")</f>
        <v/>
      </c>
      <c r="I559" s="210" t="str">
        <f t="shared" si="33"/>
        <v/>
      </c>
      <c r="J559" s="209" t="str">
        <f t="array" ref="J559">IFERROR(IF(D559="","",INDEX(ExcValue!$I$8:$I$2000, MATCH(D559&amp;74,ExcValue!$A$8:$A$2000&amp;ExcValue!$H$8:$H$2000,0))),"")</f>
        <v/>
      </c>
      <c r="K559" s="210" t="str">
        <f t="shared" si="34"/>
        <v/>
      </c>
      <c r="L559" s="209" t="str">
        <f t="array" ref="L559">IFERROR(IF(D559="","",INDEX(ExcValue!$I$8:$I$2000, MATCH(D559&amp;54,ExcValue!$A$8:$A$2000&amp;ExcValue!$H$8:$H$2000,0))),"")</f>
        <v/>
      </c>
      <c r="M559" s="210" t="str">
        <f t="shared" si="35"/>
        <v/>
      </c>
      <c r="O559" s="207" t="str">
        <f>IF(ISNUMBER(PT_ExcValue!A559),PT_ExcValue!A559,"")</f>
        <v/>
      </c>
      <c r="P559" s="207" t="str">
        <f>IF(PT_ExcValue!C559=0,"",PT_ExcValue!B559/PT_ExcValue!C559)</f>
        <v/>
      </c>
      <c r="Q559" s="207" t="str">
        <f>IF(PT_ExcValue!E559=0,"",PT_ExcValue!D559/PT_ExcValue!E559)</f>
        <v/>
      </c>
      <c r="R559" s="207" t="str">
        <f>IF(PT_ExcValue!G559=0,"",PT_ExcValue!F559/PT_ExcValue!G559)</f>
        <v/>
      </c>
      <c r="S559" s="207" t="str">
        <f>IF(PT_ExcValue!I559=0,"",PT_ExcValue!H559/PT_ExcValue!I559)</f>
        <v/>
      </c>
    </row>
    <row r="560" spans="4:19" x14ac:dyDescent="0.25">
      <c r="D560" s="209" t="str">
        <f t="array" ref="D560">IFERROR(INDEX(ExcValue!$A$8:$A2558, MATCH(0,COUNTIF($D$1:D559,ExcValue!$A$8:$A2558), 0)),"")</f>
        <v/>
      </c>
      <c r="E560" s="207" t="str">
        <f>IFERROR(VLOOKUP(D560,ExcValue!A566:C2558,3,FALSE),"")</f>
        <v/>
      </c>
      <c r="F560" s="209" t="str">
        <f t="array" ref="F560">IFERROR(IF(D560="","",INDEX(ExcValue!$I$8:$I$2000, MATCH(D560&amp;23,ExcValue!$A$8:$A$2000&amp;ExcValue!$H$8:$H$2000,0))),"")</f>
        <v/>
      </c>
      <c r="G560" s="210" t="str">
        <f t="shared" si="32"/>
        <v/>
      </c>
      <c r="H560" s="209" t="str">
        <f t="array" ref="H560">IFERROR(IF(D560="","",INDEX(ExcValue!$I$8:$I$2000, MATCH(D560&amp;24,ExcValue!$A$8:$A$2000&amp;ExcValue!$H$8:$H$2000,0))),"")</f>
        <v/>
      </c>
      <c r="I560" s="210" t="str">
        <f t="shared" si="33"/>
        <v/>
      </c>
      <c r="J560" s="209" t="str">
        <f t="array" ref="J560">IFERROR(IF(D560="","",INDEX(ExcValue!$I$8:$I$2000, MATCH(D560&amp;74,ExcValue!$A$8:$A$2000&amp;ExcValue!$H$8:$H$2000,0))),"")</f>
        <v/>
      </c>
      <c r="K560" s="210" t="str">
        <f t="shared" si="34"/>
        <v/>
      </c>
      <c r="L560" s="209" t="str">
        <f t="array" ref="L560">IFERROR(IF(D560="","",INDEX(ExcValue!$I$8:$I$2000, MATCH(D560&amp;54,ExcValue!$A$8:$A$2000&amp;ExcValue!$H$8:$H$2000,0))),"")</f>
        <v/>
      </c>
      <c r="M560" s="210" t="str">
        <f t="shared" si="35"/>
        <v/>
      </c>
      <c r="O560" s="207" t="str">
        <f>IF(ISNUMBER(PT_ExcValue!A560),PT_ExcValue!A560,"")</f>
        <v/>
      </c>
      <c r="P560" s="207" t="str">
        <f>IF(PT_ExcValue!C560=0,"",PT_ExcValue!B560/PT_ExcValue!C560)</f>
        <v/>
      </c>
      <c r="Q560" s="207" t="str">
        <f>IF(PT_ExcValue!E560=0,"",PT_ExcValue!D560/PT_ExcValue!E560)</f>
        <v/>
      </c>
      <c r="R560" s="207" t="str">
        <f>IF(PT_ExcValue!G560=0,"",PT_ExcValue!F560/PT_ExcValue!G560)</f>
        <v/>
      </c>
      <c r="S560" s="207" t="str">
        <f>IF(PT_ExcValue!I560=0,"",PT_ExcValue!H560/PT_ExcValue!I560)</f>
        <v/>
      </c>
    </row>
    <row r="561" spans="4:19" x14ac:dyDescent="0.25">
      <c r="D561" s="209" t="str">
        <f t="array" ref="D561">IFERROR(INDEX(ExcValue!$A$8:$A2559, MATCH(0,COUNTIF($D$1:D560,ExcValue!$A$8:$A2559), 0)),"")</f>
        <v/>
      </c>
      <c r="E561" s="207" t="str">
        <f>IFERROR(VLOOKUP(D561,ExcValue!A567:C2559,3,FALSE),"")</f>
        <v/>
      </c>
      <c r="F561" s="209" t="str">
        <f t="array" ref="F561">IFERROR(IF(D561="","",INDEX(ExcValue!$I$8:$I$2000, MATCH(D561&amp;23,ExcValue!$A$8:$A$2000&amp;ExcValue!$H$8:$H$2000,0))),"")</f>
        <v/>
      </c>
      <c r="G561" s="210" t="str">
        <f t="shared" si="32"/>
        <v/>
      </c>
      <c r="H561" s="209" t="str">
        <f t="array" ref="H561">IFERROR(IF(D561="","",INDEX(ExcValue!$I$8:$I$2000, MATCH(D561&amp;24,ExcValue!$A$8:$A$2000&amp;ExcValue!$H$8:$H$2000,0))),"")</f>
        <v/>
      </c>
      <c r="I561" s="210" t="str">
        <f t="shared" si="33"/>
        <v/>
      </c>
      <c r="J561" s="209" t="str">
        <f t="array" ref="J561">IFERROR(IF(D561="","",INDEX(ExcValue!$I$8:$I$2000, MATCH(D561&amp;74,ExcValue!$A$8:$A$2000&amp;ExcValue!$H$8:$H$2000,0))),"")</f>
        <v/>
      </c>
      <c r="K561" s="210" t="str">
        <f t="shared" si="34"/>
        <v/>
      </c>
      <c r="L561" s="209" t="str">
        <f t="array" ref="L561">IFERROR(IF(D561="","",INDEX(ExcValue!$I$8:$I$2000, MATCH(D561&amp;54,ExcValue!$A$8:$A$2000&amp;ExcValue!$H$8:$H$2000,0))),"")</f>
        <v/>
      </c>
      <c r="M561" s="210" t="str">
        <f t="shared" si="35"/>
        <v/>
      </c>
      <c r="O561" s="207" t="str">
        <f>IF(ISNUMBER(PT_ExcValue!A561),PT_ExcValue!A561,"")</f>
        <v/>
      </c>
      <c r="P561" s="207" t="str">
        <f>IF(PT_ExcValue!C561=0,"",PT_ExcValue!B561/PT_ExcValue!C561)</f>
        <v/>
      </c>
      <c r="Q561" s="207" t="str">
        <f>IF(PT_ExcValue!E561=0,"",PT_ExcValue!D561/PT_ExcValue!E561)</f>
        <v/>
      </c>
      <c r="R561" s="207" t="str">
        <f>IF(PT_ExcValue!G561=0,"",PT_ExcValue!F561/PT_ExcValue!G561)</f>
        <v/>
      </c>
      <c r="S561" s="207" t="str">
        <f>IF(PT_ExcValue!I561=0,"",PT_ExcValue!H561/PT_ExcValue!I561)</f>
        <v/>
      </c>
    </row>
    <row r="562" spans="4:19" x14ac:dyDescent="0.25">
      <c r="D562" s="209" t="str">
        <f t="array" ref="D562">IFERROR(INDEX(ExcValue!$A$8:$A2560, MATCH(0,COUNTIF($D$1:D561,ExcValue!$A$8:$A2560), 0)),"")</f>
        <v/>
      </c>
      <c r="E562" s="207" t="str">
        <f>IFERROR(VLOOKUP(D562,ExcValue!A568:C2560,3,FALSE),"")</f>
        <v/>
      </c>
      <c r="F562" s="209" t="str">
        <f t="array" ref="F562">IFERROR(IF(D562="","",INDEX(ExcValue!$I$8:$I$2000, MATCH(D562&amp;23,ExcValue!$A$8:$A$2000&amp;ExcValue!$H$8:$H$2000,0))),"")</f>
        <v/>
      </c>
      <c r="G562" s="210" t="str">
        <f t="shared" si="32"/>
        <v/>
      </c>
      <c r="H562" s="209" t="str">
        <f t="array" ref="H562">IFERROR(IF(D562="","",INDEX(ExcValue!$I$8:$I$2000, MATCH(D562&amp;24,ExcValue!$A$8:$A$2000&amp;ExcValue!$H$8:$H$2000,0))),"")</f>
        <v/>
      </c>
      <c r="I562" s="210" t="str">
        <f t="shared" si="33"/>
        <v/>
      </c>
      <c r="J562" s="209" t="str">
        <f t="array" ref="J562">IFERROR(IF(D562="","",INDEX(ExcValue!$I$8:$I$2000, MATCH(D562&amp;74,ExcValue!$A$8:$A$2000&amp;ExcValue!$H$8:$H$2000,0))),"")</f>
        <v/>
      </c>
      <c r="K562" s="210" t="str">
        <f t="shared" si="34"/>
        <v/>
      </c>
      <c r="L562" s="209" t="str">
        <f t="array" ref="L562">IFERROR(IF(D562="","",INDEX(ExcValue!$I$8:$I$2000, MATCH(D562&amp;54,ExcValue!$A$8:$A$2000&amp;ExcValue!$H$8:$H$2000,0))),"")</f>
        <v/>
      </c>
      <c r="M562" s="210" t="str">
        <f t="shared" si="35"/>
        <v/>
      </c>
      <c r="O562" s="207" t="str">
        <f>IF(ISNUMBER(PT_ExcValue!A562),PT_ExcValue!A562,"")</f>
        <v/>
      </c>
      <c r="P562" s="207" t="str">
        <f>IF(PT_ExcValue!C562=0,"",PT_ExcValue!B562/PT_ExcValue!C562)</f>
        <v/>
      </c>
      <c r="Q562" s="207" t="str">
        <f>IF(PT_ExcValue!E562=0,"",PT_ExcValue!D562/PT_ExcValue!E562)</f>
        <v/>
      </c>
      <c r="R562" s="207" t="str">
        <f>IF(PT_ExcValue!G562=0,"",PT_ExcValue!F562/PT_ExcValue!G562)</f>
        <v/>
      </c>
      <c r="S562" s="207" t="str">
        <f>IF(PT_ExcValue!I562=0,"",PT_ExcValue!H562/PT_ExcValue!I562)</f>
        <v/>
      </c>
    </row>
    <row r="563" spans="4:19" x14ac:dyDescent="0.25">
      <c r="D563" s="209" t="str">
        <f t="array" ref="D563">IFERROR(INDEX(ExcValue!$A$8:$A2561, MATCH(0,COUNTIF($D$1:D562,ExcValue!$A$8:$A2561), 0)),"")</f>
        <v/>
      </c>
      <c r="E563" s="207" t="str">
        <f>IFERROR(VLOOKUP(D563,ExcValue!A569:C2561,3,FALSE),"")</f>
        <v/>
      </c>
      <c r="F563" s="209" t="str">
        <f t="array" ref="F563">IFERROR(IF(D563="","",INDEX(ExcValue!$I$8:$I$2000, MATCH(D563&amp;23,ExcValue!$A$8:$A$2000&amp;ExcValue!$H$8:$H$2000,0))),"")</f>
        <v/>
      </c>
      <c r="G563" s="210" t="str">
        <f t="shared" si="32"/>
        <v/>
      </c>
      <c r="H563" s="209" t="str">
        <f t="array" ref="H563">IFERROR(IF(D563="","",INDEX(ExcValue!$I$8:$I$2000, MATCH(D563&amp;24,ExcValue!$A$8:$A$2000&amp;ExcValue!$H$8:$H$2000,0))),"")</f>
        <v/>
      </c>
      <c r="I563" s="210" t="str">
        <f t="shared" si="33"/>
        <v/>
      </c>
      <c r="J563" s="209" t="str">
        <f t="array" ref="J563">IFERROR(IF(D563="","",INDEX(ExcValue!$I$8:$I$2000, MATCH(D563&amp;74,ExcValue!$A$8:$A$2000&amp;ExcValue!$H$8:$H$2000,0))),"")</f>
        <v/>
      </c>
      <c r="K563" s="210" t="str">
        <f t="shared" si="34"/>
        <v/>
      </c>
      <c r="L563" s="209" t="str">
        <f t="array" ref="L563">IFERROR(IF(D563="","",INDEX(ExcValue!$I$8:$I$2000, MATCH(D563&amp;54,ExcValue!$A$8:$A$2000&amp;ExcValue!$H$8:$H$2000,0))),"")</f>
        <v/>
      </c>
      <c r="M563" s="210" t="str">
        <f t="shared" si="35"/>
        <v/>
      </c>
      <c r="O563" s="207" t="str">
        <f>IF(ISNUMBER(PT_ExcValue!A563),PT_ExcValue!A563,"")</f>
        <v/>
      </c>
      <c r="P563" s="207" t="str">
        <f>IF(PT_ExcValue!C563=0,"",PT_ExcValue!B563/PT_ExcValue!C563)</f>
        <v/>
      </c>
      <c r="Q563" s="207" t="str">
        <f>IF(PT_ExcValue!E563=0,"",PT_ExcValue!D563/PT_ExcValue!E563)</f>
        <v/>
      </c>
      <c r="R563" s="207" t="str">
        <f>IF(PT_ExcValue!G563=0,"",PT_ExcValue!F563/PT_ExcValue!G563)</f>
        <v/>
      </c>
      <c r="S563" s="207" t="str">
        <f>IF(PT_ExcValue!I563=0,"",PT_ExcValue!H563/PT_ExcValue!I563)</f>
        <v/>
      </c>
    </row>
    <row r="564" spans="4:19" x14ac:dyDescent="0.25">
      <c r="D564" s="209" t="str">
        <f t="array" ref="D564">IFERROR(INDEX(ExcValue!$A$8:$A2562, MATCH(0,COUNTIF($D$1:D563,ExcValue!$A$8:$A2562), 0)),"")</f>
        <v/>
      </c>
      <c r="E564" s="207" t="str">
        <f>IFERROR(VLOOKUP(D564,ExcValue!A570:C2562,3,FALSE),"")</f>
        <v/>
      </c>
      <c r="F564" s="209" t="str">
        <f t="array" ref="F564">IFERROR(IF(D564="","",INDEX(ExcValue!$I$8:$I$2000, MATCH(D564&amp;23,ExcValue!$A$8:$A$2000&amp;ExcValue!$H$8:$H$2000,0))),"")</f>
        <v/>
      </c>
      <c r="G564" s="210" t="str">
        <f t="shared" si="32"/>
        <v/>
      </c>
      <c r="H564" s="209" t="str">
        <f t="array" ref="H564">IFERROR(IF(D564="","",INDEX(ExcValue!$I$8:$I$2000, MATCH(D564&amp;24,ExcValue!$A$8:$A$2000&amp;ExcValue!$H$8:$H$2000,0))),"")</f>
        <v/>
      </c>
      <c r="I564" s="210" t="str">
        <f t="shared" si="33"/>
        <v/>
      </c>
      <c r="J564" s="209" t="str">
        <f t="array" ref="J564">IFERROR(IF(D564="","",INDEX(ExcValue!$I$8:$I$2000, MATCH(D564&amp;74,ExcValue!$A$8:$A$2000&amp;ExcValue!$H$8:$H$2000,0))),"")</f>
        <v/>
      </c>
      <c r="K564" s="210" t="str">
        <f t="shared" si="34"/>
        <v/>
      </c>
      <c r="L564" s="209" t="str">
        <f t="array" ref="L564">IFERROR(IF(D564="","",INDEX(ExcValue!$I$8:$I$2000, MATCH(D564&amp;54,ExcValue!$A$8:$A$2000&amp;ExcValue!$H$8:$H$2000,0))),"")</f>
        <v/>
      </c>
      <c r="M564" s="210" t="str">
        <f t="shared" si="35"/>
        <v/>
      </c>
      <c r="O564" s="207" t="str">
        <f>IF(ISNUMBER(PT_ExcValue!A564),PT_ExcValue!A564,"")</f>
        <v/>
      </c>
      <c r="P564" s="207" t="str">
        <f>IF(PT_ExcValue!C564=0,"",PT_ExcValue!B564/PT_ExcValue!C564)</f>
        <v/>
      </c>
      <c r="Q564" s="207" t="str">
        <f>IF(PT_ExcValue!E564=0,"",PT_ExcValue!D564/PT_ExcValue!E564)</f>
        <v/>
      </c>
      <c r="R564" s="207" t="str">
        <f>IF(PT_ExcValue!G564=0,"",PT_ExcValue!F564/PT_ExcValue!G564)</f>
        <v/>
      </c>
      <c r="S564" s="207" t="str">
        <f>IF(PT_ExcValue!I564=0,"",PT_ExcValue!H564/PT_ExcValue!I564)</f>
        <v/>
      </c>
    </row>
    <row r="565" spans="4:19" x14ac:dyDescent="0.25">
      <c r="D565" s="209" t="str">
        <f t="array" ref="D565">IFERROR(INDEX(ExcValue!$A$8:$A2563, MATCH(0,COUNTIF($D$1:D564,ExcValue!$A$8:$A2563), 0)),"")</f>
        <v/>
      </c>
      <c r="E565" s="207" t="str">
        <f>IFERROR(VLOOKUP(D565,ExcValue!A571:C2563,3,FALSE),"")</f>
        <v/>
      </c>
      <c r="F565" s="209" t="str">
        <f t="array" ref="F565">IFERROR(IF(D565="","",INDEX(ExcValue!$I$8:$I$2000, MATCH(D565&amp;23,ExcValue!$A$8:$A$2000&amp;ExcValue!$H$8:$H$2000,0))),"")</f>
        <v/>
      </c>
      <c r="G565" s="210" t="str">
        <f t="shared" si="32"/>
        <v/>
      </c>
      <c r="H565" s="209" t="str">
        <f t="array" ref="H565">IFERROR(IF(D565="","",INDEX(ExcValue!$I$8:$I$2000, MATCH(D565&amp;24,ExcValue!$A$8:$A$2000&amp;ExcValue!$H$8:$H$2000,0))),"")</f>
        <v/>
      </c>
      <c r="I565" s="210" t="str">
        <f t="shared" si="33"/>
        <v/>
      </c>
      <c r="J565" s="209" t="str">
        <f t="array" ref="J565">IFERROR(IF(D565="","",INDEX(ExcValue!$I$8:$I$2000, MATCH(D565&amp;74,ExcValue!$A$8:$A$2000&amp;ExcValue!$H$8:$H$2000,0))),"")</f>
        <v/>
      </c>
      <c r="K565" s="210" t="str">
        <f t="shared" si="34"/>
        <v/>
      </c>
      <c r="L565" s="209" t="str">
        <f t="array" ref="L565">IFERROR(IF(D565="","",INDEX(ExcValue!$I$8:$I$2000, MATCH(D565&amp;54,ExcValue!$A$8:$A$2000&amp;ExcValue!$H$8:$H$2000,0))),"")</f>
        <v/>
      </c>
      <c r="M565" s="210" t="str">
        <f t="shared" si="35"/>
        <v/>
      </c>
      <c r="O565" s="207" t="str">
        <f>IF(ISNUMBER(PT_ExcValue!A565),PT_ExcValue!A565,"")</f>
        <v/>
      </c>
      <c r="P565" s="207" t="str">
        <f>IF(PT_ExcValue!C565=0,"",PT_ExcValue!B565/PT_ExcValue!C565)</f>
        <v/>
      </c>
      <c r="Q565" s="207" t="str">
        <f>IF(PT_ExcValue!E565=0,"",PT_ExcValue!D565/PT_ExcValue!E565)</f>
        <v/>
      </c>
      <c r="R565" s="207" t="str">
        <f>IF(PT_ExcValue!G565=0,"",PT_ExcValue!F565/PT_ExcValue!G565)</f>
        <v/>
      </c>
      <c r="S565" s="207" t="str">
        <f>IF(PT_ExcValue!I565=0,"",PT_ExcValue!H565/PT_ExcValue!I565)</f>
        <v/>
      </c>
    </row>
    <row r="566" spans="4:19" x14ac:dyDescent="0.25">
      <c r="D566" s="209" t="str">
        <f t="array" ref="D566">IFERROR(INDEX(ExcValue!$A$8:$A2564, MATCH(0,COUNTIF($D$1:D565,ExcValue!$A$8:$A2564), 0)),"")</f>
        <v/>
      </c>
      <c r="E566" s="207" t="str">
        <f>IFERROR(VLOOKUP(D566,ExcValue!A572:C2564,3,FALSE),"")</f>
        <v/>
      </c>
      <c r="F566" s="209" t="str">
        <f t="array" ref="F566">IFERROR(IF(D566="","",INDEX(ExcValue!$I$8:$I$2000, MATCH(D566&amp;23,ExcValue!$A$8:$A$2000&amp;ExcValue!$H$8:$H$2000,0))),"")</f>
        <v/>
      </c>
      <c r="G566" s="210" t="str">
        <f t="shared" si="32"/>
        <v/>
      </c>
      <c r="H566" s="209" t="str">
        <f t="array" ref="H566">IFERROR(IF(D566="","",INDEX(ExcValue!$I$8:$I$2000, MATCH(D566&amp;24,ExcValue!$A$8:$A$2000&amp;ExcValue!$H$8:$H$2000,0))),"")</f>
        <v/>
      </c>
      <c r="I566" s="210" t="str">
        <f t="shared" si="33"/>
        <v/>
      </c>
      <c r="J566" s="209" t="str">
        <f t="array" ref="J566">IFERROR(IF(D566="","",INDEX(ExcValue!$I$8:$I$2000, MATCH(D566&amp;74,ExcValue!$A$8:$A$2000&amp;ExcValue!$H$8:$H$2000,0))),"")</f>
        <v/>
      </c>
      <c r="K566" s="210" t="str">
        <f t="shared" si="34"/>
        <v/>
      </c>
      <c r="L566" s="209" t="str">
        <f t="array" ref="L566">IFERROR(IF(D566="","",INDEX(ExcValue!$I$8:$I$2000, MATCH(D566&amp;54,ExcValue!$A$8:$A$2000&amp;ExcValue!$H$8:$H$2000,0))),"")</f>
        <v/>
      </c>
      <c r="M566" s="210" t="str">
        <f t="shared" si="35"/>
        <v/>
      </c>
      <c r="O566" s="207" t="str">
        <f>IF(ISNUMBER(PT_ExcValue!A566),PT_ExcValue!A566,"")</f>
        <v/>
      </c>
      <c r="P566" s="207" t="str">
        <f>IF(PT_ExcValue!C566=0,"",PT_ExcValue!B566/PT_ExcValue!C566)</f>
        <v/>
      </c>
      <c r="Q566" s="207" t="str">
        <f>IF(PT_ExcValue!E566=0,"",PT_ExcValue!D566/PT_ExcValue!E566)</f>
        <v/>
      </c>
      <c r="R566" s="207" t="str">
        <f>IF(PT_ExcValue!G566=0,"",PT_ExcValue!F566/PT_ExcValue!G566)</f>
        <v/>
      </c>
      <c r="S566" s="207" t="str">
        <f>IF(PT_ExcValue!I566=0,"",PT_ExcValue!H566/PT_ExcValue!I566)</f>
        <v/>
      </c>
    </row>
    <row r="567" spans="4:19" x14ac:dyDescent="0.25">
      <c r="D567" s="209" t="str">
        <f t="array" ref="D567">IFERROR(INDEX(ExcValue!$A$8:$A2565, MATCH(0,COUNTIF($D$1:D566,ExcValue!$A$8:$A2565), 0)),"")</f>
        <v/>
      </c>
      <c r="E567" s="207" t="str">
        <f>IFERROR(VLOOKUP(D567,ExcValue!A573:C2565,3,FALSE),"")</f>
        <v/>
      </c>
      <c r="F567" s="209" t="str">
        <f t="array" ref="F567">IFERROR(IF(D567="","",INDEX(ExcValue!$I$8:$I$2000, MATCH(D567&amp;23,ExcValue!$A$8:$A$2000&amp;ExcValue!$H$8:$H$2000,0))),"")</f>
        <v/>
      </c>
      <c r="G567" s="210" t="str">
        <f t="shared" si="32"/>
        <v/>
      </c>
      <c r="H567" s="209" t="str">
        <f t="array" ref="H567">IFERROR(IF(D567="","",INDEX(ExcValue!$I$8:$I$2000, MATCH(D567&amp;24,ExcValue!$A$8:$A$2000&amp;ExcValue!$H$8:$H$2000,0))),"")</f>
        <v/>
      </c>
      <c r="I567" s="210" t="str">
        <f t="shared" si="33"/>
        <v/>
      </c>
      <c r="J567" s="209" t="str">
        <f t="array" ref="J567">IFERROR(IF(D567="","",INDEX(ExcValue!$I$8:$I$2000, MATCH(D567&amp;74,ExcValue!$A$8:$A$2000&amp;ExcValue!$H$8:$H$2000,0))),"")</f>
        <v/>
      </c>
      <c r="K567" s="210" t="str">
        <f t="shared" si="34"/>
        <v/>
      </c>
      <c r="L567" s="209" t="str">
        <f t="array" ref="L567">IFERROR(IF(D567="","",INDEX(ExcValue!$I$8:$I$2000, MATCH(D567&amp;54,ExcValue!$A$8:$A$2000&amp;ExcValue!$H$8:$H$2000,0))),"")</f>
        <v/>
      </c>
      <c r="M567" s="210" t="str">
        <f t="shared" si="35"/>
        <v/>
      </c>
      <c r="O567" s="207" t="str">
        <f>IF(ISNUMBER(PT_ExcValue!A567),PT_ExcValue!A567,"")</f>
        <v/>
      </c>
      <c r="P567" s="207" t="str">
        <f>IF(PT_ExcValue!C567=0,"",PT_ExcValue!B567/PT_ExcValue!C567)</f>
        <v/>
      </c>
      <c r="Q567" s="207" t="str">
        <f>IF(PT_ExcValue!E567=0,"",PT_ExcValue!D567/PT_ExcValue!E567)</f>
        <v/>
      </c>
      <c r="R567" s="207" t="str">
        <f>IF(PT_ExcValue!G567=0,"",PT_ExcValue!F567/PT_ExcValue!G567)</f>
        <v/>
      </c>
      <c r="S567" s="207" t="str">
        <f>IF(PT_ExcValue!I567=0,"",PT_ExcValue!H567/PT_ExcValue!I567)</f>
        <v/>
      </c>
    </row>
    <row r="568" spans="4:19" x14ac:dyDescent="0.25">
      <c r="D568" s="209" t="str">
        <f t="array" ref="D568">IFERROR(INDEX(ExcValue!$A$8:$A2566, MATCH(0,COUNTIF($D$1:D567,ExcValue!$A$8:$A2566), 0)),"")</f>
        <v/>
      </c>
      <c r="E568" s="207" t="str">
        <f>IFERROR(VLOOKUP(D568,ExcValue!A574:C2566,3,FALSE),"")</f>
        <v/>
      </c>
      <c r="F568" s="209" t="str">
        <f t="array" ref="F568">IFERROR(IF(D568="","",INDEX(ExcValue!$I$8:$I$2000, MATCH(D568&amp;23,ExcValue!$A$8:$A$2000&amp;ExcValue!$H$8:$H$2000,0))),"")</f>
        <v/>
      </c>
      <c r="G568" s="210" t="str">
        <f t="shared" si="32"/>
        <v/>
      </c>
      <c r="H568" s="209" t="str">
        <f t="array" ref="H568">IFERROR(IF(D568="","",INDEX(ExcValue!$I$8:$I$2000, MATCH(D568&amp;24,ExcValue!$A$8:$A$2000&amp;ExcValue!$H$8:$H$2000,0))),"")</f>
        <v/>
      </c>
      <c r="I568" s="210" t="str">
        <f t="shared" si="33"/>
        <v/>
      </c>
      <c r="J568" s="209" t="str">
        <f t="array" ref="J568">IFERROR(IF(D568="","",INDEX(ExcValue!$I$8:$I$2000, MATCH(D568&amp;74,ExcValue!$A$8:$A$2000&amp;ExcValue!$H$8:$H$2000,0))),"")</f>
        <v/>
      </c>
      <c r="K568" s="210" t="str">
        <f t="shared" si="34"/>
        <v/>
      </c>
      <c r="L568" s="209" t="str">
        <f t="array" ref="L568">IFERROR(IF(D568="","",INDEX(ExcValue!$I$8:$I$2000, MATCH(D568&amp;54,ExcValue!$A$8:$A$2000&amp;ExcValue!$H$8:$H$2000,0))),"")</f>
        <v/>
      </c>
      <c r="M568" s="210" t="str">
        <f t="shared" si="35"/>
        <v/>
      </c>
      <c r="O568" s="207" t="str">
        <f>IF(ISNUMBER(PT_ExcValue!A568),PT_ExcValue!A568,"")</f>
        <v/>
      </c>
      <c r="P568" s="207" t="str">
        <f>IF(PT_ExcValue!C568=0,"",PT_ExcValue!B568/PT_ExcValue!C568)</f>
        <v/>
      </c>
      <c r="Q568" s="207" t="str">
        <f>IF(PT_ExcValue!E568=0,"",PT_ExcValue!D568/PT_ExcValue!E568)</f>
        <v/>
      </c>
      <c r="R568" s="207" t="str">
        <f>IF(PT_ExcValue!G568=0,"",PT_ExcValue!F568/PT_ExcValue!G568)</f>
        <v/>
      </c>
      <c r="S568" s="207" t="str">
        <f>IF(PT_ExcValue!I568=0,"",PT_ExcValue!H568/PT_ExcValue!I568)</f>
        <v/>
      </c>
    </row>
    <row r="569" spans="4:19" x14ac:dyDescent="0.25">
      <c r="D569" s="209" t="str">
        <f t="array" ref="D569">IFERROR(INDEX(ExcValue!$A$8:$A2567, MATCH(0,COUNTIF($D$1:D568,ExcValue!$A$8:$A2567), 0)),"")</f>
        <v/>
      </c>
      <c r="E569" s="207" t="str">
        <f>IFERROR(VLOOKUP(D569,ExcValue!A575:C2567,3,FALSE),"")</f>
        <v/>
      </c>
      <c r="F569" s="209" t="str">
        <f t="array" ref="F569">IFERROR(IF(D569="","",INDEX(ExcValue!$I$8:$I$2000, MATCH(D569&amp;23,ExcValue!$A$8:$A$2000&amp;ExcValue!$H$8:$H$2000,0))),"")</f>
        <v/>
      </c>
      <c r="G569" s="210" t="str">
        <f t="shared" si="32"/>
        <v/>
      </c>
      <c r="H569" s="209" t="str">
        <f t="array" ref="H569">IFERROR(IF(D569="","",INDEX(ExcValue!$I$8:$I$2000, MATCH(D569&amp;24,ExcValue!$A$8:$A$2000&amp;ExcValue!$H$8:$H$2000,0))),"")</f>
        <v/>
      </c>
      <c r="I569" s="210" t="str">
        <f t="shared" si="33"/>
        <v/>
      </c>
      <c r="J569" s="209" t="str">
        <f t="array" ref="J569">IFERROR(IF(D569="","",INDEX(ExcValue!$I$8:$I$2000, MATCH(D569&amp;74,ExcValue!$A$8:$A$2000&amp;ExcValue!$H$8:$H$2000,0))),"")</f>
        <v/>
      </c>
      <c r="K569" s="210" t="str">
        <f t="shared" si="34"/>
        <v/>
      </c>
      <c r="L569" s="209" t="str">
        <f t="array" ref="L569">IFERROR(IF(D569="","",INDEX(ExcValue!$I$8:$I$2000, MATCH(D569&amp;54,ExcValue!$A$8:$A$2000&amp;ExcValue!$H$8:$H$2000,0))),"")</f>
        <v/>
      </c>
      <c r="M569" s="210" t="str">
        <f t="shared" si="35"/>
        <v/>
      </c>
      <c r="O569" s="207" t="str">
        <f>IF(ISNUMBER(PT_ExcValue!A569),PT_ExcValue!A569,"")</f>
        <v/>
      </c>
      <c r="P569" s="207" t="str">
        <f>IF(PT_ExcValue!C569=0,"",PT_ExcValue!B569/PT_ExcValue!C569)</f>
        <v/>
      </c>
      <c r="Q569" s="207" t="str">
        <f>IF(PT_ExcValue!E569=0,"",PT_ExcValue!D569/PT_ExcValue!E569)</f>
        <v/>
      </c>
      <c r="R569" s="207" t="str">
        <f>IF(PT_ExcValue!G569=0,"",PT_ExcValue!F569/PT_ExcValue!G569)</f>
        <v/>
      </c>
      <c r="S569" s="207" t="str">
        <f>IF(PT_ExcValue!I569=0,"",PT_ExcValue!H569/PT_ExcValue!I569)</f>
        <v/>
      </c>
    </row>
    <row r="570" spans="4:19" x14ac:dyDescent="0.25">
      <c r="D570" s="209" t="str">
        <f t="array" ref="D570">IFERROR(INDEX(ExcValue!$A$8:$A2568, MATCH(0,COUNTIF($D$1:D569,ExcValue!$A$8:$A2568), 0)),"")</f>
        <v/>
      </c>
      <c r="E570" s="207" t="str">
        <f>IFERROR(VLOOKUP(D570,ExcValue!A576:C2568,3,FALSE),"")</f>
        <v/>
      </c>
      <c r="F570" s="209" t="str">
        <f t="array" ref="F570">IFERROR(IF(D570="","",INDEX(ExcValue!$I$8:$I$2000, MATCH(D570&amp;23,ExcValue!$A$8:$A$2000&amp;ExcValue!$H$8:$H$2000,0))),"")</f>
        <v/>
      </c>
      <c r="G570" s="210" t="str">
        <f t="shared" si="32"/>
        <v/>
      </c>
      <c r="H570" s="209" t="str">
        <f t="array" ref="H570">IFERROR(IF(D570="","",INDEX(ExcValue!$I$8:$I$2000, MATCH(D570&amp;24,ExcValue!$A$8:$A$2000&amp;ExcValue!$H$8:$H$2000,0))),"")</f>
        <v/>
      </c>
      <c r="I570" s="210" t="str">
        <f t="shared" si="33"/>
        <v/>
      </c>
      <c r="J570" s="209" t="str">
        <f t="array" ref="J570">IFERROR(IF(D570="","",INDEX(ExcValue!$I$8:$I$2000, MATCH(D570&amp;74,ExcValue!$A$8:$A$2000&amp;ExcValue!$H$8:$H$2000,0))),"")</f>
        <v/>
      </c>
      <c r="K570" s="210" t="str">
        <f t="shared" si="34"/>
        <v/>
      </c>
      <c r="L570" s="209" t="str">
        <f t="array" ref="L570">IFERROR(IF(D570="","",INDEX(ExcValue!$I$8:$I$2000, MATCH(D570&amp;54,ExcValue!$A$8:$A$2000&amp;ExcValue!$H$8:$H$2000,0))),"")</f>
        <v/>
      </c>
      <c r="M570" s="210" t="str">
        <f t="shared" si="35"/>
        <v/>
      </c>
      <c r="O570" s="207" t="str">
        <f>IF(ISNUMBER(PT_ExcValue!A570),PT_ExcValue!A570,"")</f>
        <v/>
      </c>
      <c r="P570" s="207" t="str">
        <f>IF(PT_ExcValue!C570=0,"",PT_ExcValue!B570/PT_ExcValue!C570)</f>
        <v/>
      </c>
      <c r="Q570" s="207" t="str">
        <f>IF(PT_ExcValue!E570=0,"",PT_ExcValue!D570/PT_ExcValue!E570)</f>
        <v/>
      </c>
      <c r="R570" s="207" t="str">
        <f>IF(PT_ExcValue!G570=0,"",PT_ExcValue!F570/PT_ExcValue!G570)</f>
        <v/>
      </c>
      <c r="S570" s="207" t="str">
        <f>IF(PT_ExcValue!I570=0,"",PT_ExcValue!H570/PT_ExcValue!I570)</f>
        <v/>
      </c>
    </row>
    <row r="571" spans="4:19" x14ac:dyDescent="0.25">
      <c r="D571" s="209" t="str">
        <f t="array" ref="D571">IFERROR(INDEX(ExcValue!$A$8:$A2569, MATCH(0,COUNTIF($D$1:D570,ExcValue!$A$8:$A2569), 0)),"")</f>
        <v/>
      </c>
      <c r="E571" s="207" t="str">
        <f>IFERROR(VLOOKUP(D571,ExcValue!A577:C2569,3,FALSE),"")</f>
        <v/>
      </c>
      <c r="F571" s="209" t="str">
        <f t="array" ref="F571">IFERROR(IF(D571="","",INDEX(ExcValue!$I$8:$I$2000, MATCH(D571&amp;23,ExcValue!$A$8:$A$2000&amp;ExcValue!$H$8:$H$2000,0))),"")</f>
        <v/>
      </c>
      <c r="G571" s="210" t="str">
        <f t="shared" si="32"/>
        <v/>
      </c>
      <c r="H571" s="209" t="str">
        <f t="array" ref="H571">IFERROR(IF(D571="","",INDEX(ExcValue!$I$8:$I$2000, MATCH(D571&amp;24,ExcValue!$A$8:$A$2000&amp;ExcValue!$H$8:$H$2000,0))),"")</f>
        <v/>
      </c>
      <c r="I571" s="210" t="str">
        <f t="shared" si="33"/>
        <v/>
      </c>
      <c r="J571" s="209" t="str">
        <f t="array" ref="J571">IFERROR(IF(D571="","",INDEX(ExcValue!$I$8:$I$2000, MATCH(D571&amp;74,ExcValue!$A$8:$A$2000&amp;ExcValue!$H$8:$H$2000,0))),"")</f>
        <v/>
      </c>
      <c r="K571" s="210" t="str">
        <f t="shared" si="34"/>
        <v/>
      </c>
      <c r="L571" s="209" t="str">
        <f t="array" ref="L571">IFERROR(IF(D571="","",INDEX(ExcValue!$I$8:$I$2000, MATCH(D571&amp;54,ExcValue!$A$8:$A$2000&amp;ExcValue!$H$8:$H$2000,0))),"")</f>
        <v/>
      </c>
      <c r="M571" s="210" t="str">
        <f t="shared" si="35"/>
        <v/>
      </c>
      <c r="O571" s="207" t="str">
        <f>IF(ISNUMBER(PT_ExcValue!A571),PT_ExcValue!A571,"")</f>
        <v/>
      </c>
      <c r="P571" s="207" t="str">
        <f>IF(PT_ExcValue!C571=0,"",PT_ExcValue!B571/PT_ExcValue!C571)</f>
        <v/>
      </c>
      <c r="Q571" s="207" t="str">
        <f>IF(PT_ExcValue!E571=0,"",PT_ExcValue!D571/PT_ExcValue!E571)</f>
        <v/>
      </c>
      <c r="R571" s="207" t="str">
        <f>IF(PT_ExcValue!G571=0,"",PT_ExcValue!F571/PT_ExcValue!G571)</f>
        <v/>
      </c>
      <c r="S571" s="207" t="str">
        <f>IF(PT_ExcValue!I571=0,"",PT_ExcValue!H571/PT_ExcValue!I571)</f>
        <v/>
      </c>
    </row>
    <row r="572" spans="4:19" x14ac:dyDescent="0.25">
      <c r="D572" s="209" t="str">
        <f t="array" ref="D572">IFERROR(INDEX(ExcValue!$A$8:$A2570, MATCH(0,COUNTIF($D$1:D571,ExcValue!$A$8:$A2570), 0)),"")</f>
        <v/>
      </c>
      <c r="E572" s="207" t="str">
        <f>IFERROR(VLOOKUP(D572,ExcValue!A578:C2570,3,FALSE),"")</f>
        <v/>
      </c>
      <c r="F572" s="209" t="str">
        <f t="array" ref="F572">IFERROR(IF(D572="","",INDEX(ExcValue!$I$8:$I$2000, MATCH(D572&amp;23,ExcValue!$A$8:$A$2000&amp;ExcValue!$H$8:$H$2000,0))),"")</f>
        <v/>
      </c>
      <c r="G572" s="210" t="str">
        <f t="shared" si="32"/>
        <v/>
      </c>
      <c r="H572" s="209" t="str">
        <f t="array" ref="H572">IFERROR(IF(D572="","",INDEX(ExcValue!$I$8:$I$2000, MATCH(D572&amp;24,ExcValue!$A$8:$A$2000&amp;ExcValue!$H$8:$H$2000,0))),"")</f>
        <v/>
      </c>
      <c r="I572" s="210" t="str">
        <f t="shared" si="33"/>
        <v/>
      </c>
      <c r="J572" s="209" t="str">
        <f t="array" ref="J572">IFERROR(IF(D572="","",INDEX(ExcValue!$I$8:$I$2000, MATCH(D572&amp;74,ExcValue!$A$8:$A$2000&amp;ExcValue!$H$8:$H$2000,0))),"")</f>
        <v/>
      </c>
      <c r="K572" s="210" t="str">
        <f t="shared" si="34"/>
        <v/>
      </c>
      <c r="L572" s="209" t="str">
        <f t="array" ref="L572">IFERROR(IF(D572="","",INDEX(ExcValue!$I$8:$I$2000, MATCH(D572&amp;54,ExcValue!$A$8:$A$2000&amp;ExcValue!$H$8:$H$2000,0))),"")</f>
        <v/>
      </c>
      <c r="M572" s="210" t="str">
        <f t="shared" si="35"/>
        <v/>
      </c>
      <c r="O572" s="207" t="str">
        <f>IF(ISNUMBER(PT_ExcValue!A572),PT_ExcValue!A572,"")</f>
        <v/>
      </c>
      <c r="P572" s="207" t="str">
        <f>IF(PT_ExcValue!C572=0,"",PT_ExcValue!B572/PT_ExcValue!C572)</f>
        <v/>
      </c>
      <c r="Q572" s="207" t="str">
        <f>IF(PT_ExcValue!E572=0,"",PT_ExcValue!D572/PT_ExcValue!E572)</f>
        <v/>
      </c>
      <c r="R572" s="207" t="str">
        <f>IF(PT_ExcValue!G572=0,"",PT_ExcValue!F572/PT_ExcValue!G572)</f>
        <v/>
      </c>
      <c r="S572" s="207" t="str">
        <f>IF(PT_ExcValue!I572=0,"",PT_ExcValue!H572/PT_ExcValue!I572)</f>
        <v/>
      </c>
    </row>
    <row r="573" spans="4:19" x14ac:dyDescent="0.25">
      <c r="D573" s="209" t="str">
        <f t="array" ref="D573">IFERROR(INDEX(ExcValue!$A$8:$A2571, MATCH(0,COUNTIF($D$1:D572,ExcValue!$A$8:$A2571), 0)),"")</f>
        <v/>
      </c>
      <c r="E573" s="207" t="str">
        <f>IFERROR(VLOOKUP(D573,ExcValue!A579:C2571,3,FALSE),"")</f>
        <v/>
      </c>
      <c r="F573" s="209" t="str">
        <f t="array" ref="F573">IFERROR(IF(D573="","",INDEX(ExcValue!$I$8:$I$2000, MATCH(D573&amp;23,ExcValue!$A$8:$A$2000&amp;ExcValue!$H$8:$H$2000,0))),"")</f>
        <v/>
      </c>
      <c r="G573" s="210" t="str">
        <f t="shared" si="32"/>
        <v/>
      </c>
      <c r="H573" s="209" t="str">
        <f t="array" ref="H573">IFERROR(IF(D573="","",INDEX(ExcValue!$I$8:$I$2000, MATCH(D573&amp;24,ExcValue!$A$8:$A$2000&amp;ExcValue!$H$8:$H$2000,0))),"")</f>
        <v/>
      </c>
      <c r="I573" s="210" t="str">
        <f t="shared" si="33"/>
        <v/>
      </c>
      <c r="J573" s="209" t="str">
        <f t="array" ref="J573">IFERROR(IF(D573="","",INDEX(ExcValue!$I$8:$I$2000, MATCH(D573&amp;74,ExcValue!$A$8:$A$2000&amp;ExcValue!$H$8:$H$2000,0))),"")</f>
        <v/>
      </c>
      <c r="K573" s="210" t="str">
        <f t="shared" si="34"/>
        <v/>
      </c>
      <c r="L573" s="209" t="str">
        <f t="array" ref="L573">IFERROR(IF(D573="","",INDEX(ExcValue!$I$8:$I$2000, MATCH(D573&amp;54,ExcValue!$A$8:$A$2000&amp;ExcValue!$H$8:$H$2000,0))),"")</f>
        <v/>
      </c>
      <c r="M573" s="210" t="str">
        <f t="shared" si="35"/>
        <v/>
      </c>
      <c r="O573" s="207" t="str">
        <f>IF(ISNUMBER(PT_ExcValue!A573),PT_ExcValue!A573,"")</f>
        <v/>
      </c>
      <c r="P573" s="207" t="str">
        <f>IF(PT_ExcValue!C573=0,"",PT_ExcValue!B573/PT_ExcValue!C573)</f>
        <v/>
      </c>
      <c r="Q573" s="207" t="str">
        <f>IF(PT_ExcValue!E573=0,"",PT_ExcValue!D573/PT_ExcValue!E573)</f>
        <v/>
      </c>
      <c r="R573" s="207" t="str">
        <f>IF(PT_ExcValue!G573=0,"",PT_ExcValue!F573/PT_ExcValue!G573)</f>
        <v/>
      </c>
      <c r="S573" s="207" t="str">
        <f>IF(PT_ExcValue!I573=0,"",PT_ExcValue!H573/PT_ExcValue!I573)</f>
        <v/>
      </c>
    </row>
    <row r="574" spans="4:19" x14ac:dyDescent="0.25">
      <c r="D574" s="209" t="str">
        <f t="array" ref="D574">IFERROR(INDEX(ExcValue!$A$8:$A2572, MATCH(0,COUNTIF($D$1:D573,ExcValue!$A$8:$A2572), 0)),"")</f>
        <v/>
      </c>
      <c r="E574" s="207" t="str">
        <f>IFERROR(VLOOKUP(D574,ExcValue!A580:C2572,3,FALSE),"")</f>
        <v/>
      </c>
      <c r="F574" s="209" t="str">
        <f t="array" ref="F574">IFERROR(IF(D574="","",INDEX(ExcValue!$I$8:$I$2000, MATCH(D574&amp;23,ExcValue!$A$8:$A$2000&amp;ExcValue!$H$8:$H$2000,0))),"")</f>
        <v/>
      </c>
      <c r="G574" s="210" t="str">
        <f t="shared" si="32"/>
        <v/>
      </c>
      <c r="H574" s="209" t="str">
        <f t="array" ref="H574">IFERROR(IF(D574="","",INDEX(ExcValue!$I$8:$I$2000, MATCH(D574&amp;24,ExcValue!$A$8:$A$2000&amp;ExcValue!$H$8:$H$2000,0))),"")</f>
        <v/>
      </c>
      <c r="I574" s="210" t="str">
        <f t="shared" si="33"/>
        <v/>
      </c>
      <c r="J574" s="209" t="str">
        <f t="array" ref="J574">IFERROR(IF(D574="","",INDEX(ExcValue!$I$8:$I$2000, MATCH(D574&amp;74,ExcValue!$A$8:$A$2000&amp;ExcValue!$H$8:$H$2000,0))),"")</f>
        <v/>
      </c>
      <c r="K574" s="210" t="str">
        <f t="shared" si="34"/>
        <v/>
      </c>
      <c r="L574" s="209" t="str">
        <f t="array" ref="L574">IFERROR(IF(D574="","",INDEX(ExcValue!$I$8:$I$2000, MATCH(D574&amp;54,ExcValue!$A$8:$A$2000&amp;ExcValue!$H$8:$H$2000,0))),"")</f>
        <v/>
      </c>
      <c r="M574" s="210" t="str">
        <f t="shared" si="35"/>
        <v/>
      </c>
      <c r="O574" s="207" t="str">
        <f>IF(ISNUMBER(PT_ExcValue!A574),PT_ExcValue!A574,"")</f>
        <v/>
      </c>
      <c r="P574" s="207" t="str">
        <f>IF(PT_ExcValue!C574=0,"",PT_ExcValue!B574/PT_ExcValue!C574)</f>
        <v/>
      </c>
      <c r="Q574" s="207" t="str">
        <f>IF(PT_ExcValue!E574=0,"",PT_ExcValue!D574/PT_ExcValue!E574)</f>
        <v/>
      </c>
      <c r="R574" s="207" t="str">
        <f>IF(PT_ExcValue!G574=0,"",PT_ExcValue!F574/PT_ExcValue!G574)</f>
        <v/>
      </c>
      <c r="S574" s="207" t="str">
        <f>IF(PT_ExcValue!I574=0,"",PT_ExcValue!H574/PT_ExcValue!I574)</f>
        <v/>
      </c>
    </row>
    <row r="575" spans="4:19" x14ac:dyDescent="0.25">
      <c r="D575" s="209" t="str">
        <f t="array" ref="D575">IFERROR(INDEX(ExcValue!$A$8:$A2573, MATCH(0,COUNTIF($D$1:D574,ExcValue!$A$8:$A2573), 0)),"")</f>
        <v/>
      </c>
      <c r="E575" s="207" t="str">
        <f>IFERROR(VLOOKUP(D575,ExcValue!A581:C2573,3,FALSE),"")</f>
        <v/>
      </c>
      <c r="F575" s="209" t="str">
        <f t="array" ref="F575">IFERROR(IF(D575="","",INDEX(ExcValue!$I$8:$I$2000, MATCH(D575&amp;23,ExcValue!$A$8:$A$2000&amp;ExcValue!$H$8:$H$2000,0))),"")</f>
        <v/>
      </c>
      <c r="G575" s="210" t="str">
        <f t="shared" si="32"/>
        <v/>
      </c>
      <c r="H575" s="209" t="str">
        <f t="array" ref="H575">IFERROR(IF(D575="","",INDEX(ExcValue!$I$8:$I$2000, MATCH(D575&amp;24,ExcValue!$A$8:$A$2000&amp;ExcValue!$H$8:$H$2000,0))),"")</f>
        <v/>
      </c>
      <c r="I575" s="210" t="str">
        <f t="shared" si="33"/>
        <v/>
      </c>
      <c r="J575" s="209" t="str">
        <f t="array" ref="J575">IFERROR(IF(D575="","",INDEX(ExcValue!$I$8:$I$2000, MATCH(D575&amp;74,ExcValue!$A$8:$A$2000&amp;ExcValue!$H$8:$H$2000,0))),"")</f>
        <v/>
      </c>
      <c r="K575" s="210" t="str">
        <f t="shared" si="34"/>
        <v/>
      </c>
      <c r="L575" s="209" t="str">
        <f t="array" ref="L575">IFERROR(IF(D575="","",INDEX(ExcValue!$I$8:$I$2000, MATCH(D575&amp;54,ExcValue!$A$8:$A$2000&amp;ExcValue!$H$8:$H$2000,0))),"")</f>
        <v/>
      </c>
      <c r="M575" s="210" t="str">
        <f t="shared" si="35"/>
        <v/>
      </c>
      <c r="O575" s="207" t="str">
        <f>IF(ISNUMBER(PT_ExcValue!A575),PT_ExcValue!A575,"")</f>
        <v/>
      </c>
      <c r="P575" s="207" t="str">
        <f>IF(PT_ExcValue!C575=0,"",PT_ExcValue!B575/PT_ExcValue!C575)</f>
        <v/>
      </c>
      <c r="Q575" s="207" t="str">
        <f>IF(PT_ExcValue!E575=0,"",PT_ExcValue!D575/PT_ExcValue!E575)</f>
        <v/>
      </c>
      <c r="R575" s="207" t="str">
        <f>IF(PT_ExcValue!G575=0,"",PT_ExcValue!F575/PT_ExcValue!G575)</f>
        <v/>
      </c>
      <c r="S575" s="207" t="str">
        <f>IF(PT_ExcValue!I575=0,"",PT_ExcValue!H575/PT_ExcValue!I575)</f>
        <v/>
      </c>
    </row>
    <row r="576" spans="4:19" x14ac:dyDescent="0.25">
      <c r="D576" s="209" t="str">
        <f t="array" ref="D576">IFERROR(INDEX(ExcValue!$A$8:$A2574, MATCH(0,COUNTIF($D$1:D575,ExcValue!$A$8:$A2574), 0)),"")</f>
        <v/>
      </c>
      <c r="E576" s="207" t="str">
        <f>IFERROR(VLOOKUP(D576,ExcValue!A582:C2574,3,FALSE),"")</f>
        <v/>
      </c>
      <c r="F576" s="209" t="str">
        <f t="array" ref="F576">IFERROR(IF(D576="","",INDEX(ExcValue!$I$8:$I$2000, MATCH(D576&amp;23,ExcValue!$A$8:$A$2000&amp;ExcValue!$H$8:$H$2000,0))),"")</f>
        <v/>
      </c>
      <c r="G576" s="210" t="str">
        <f t="shared" si="32"/>
        <v/>
      </c>
      <c r="H576" s="209" t="str">
        <f t="array" ref="H576">IFERROR(IF(D576="","",INDEX(ExcValue!$I$8:$I$2000, MATCH(D576&amp;24,ExcValue!$A$8:$A$2000&amp;ExcValue!$H$8:$H$2000,0))),"")</f>
        <v/>
      </c>
      <c r="I576" s="210" t="str">
        <f t="shared" si="33"/>
        <v/>
      </c>
      <c r="J576" s="209" t="str">
        <f t="array" ref="J576">IFERROR(IF(D576="","",INDEX(ExcValue!$I$8:$I$2000, MATCH(D576&amp;74,ExcValue!$A$8:$A$2000&amp;ExcValue!$H$8:$H$2000,0))),"")</f>
        <v/>
      </c>
      <c r="K576" s="210" t="str">
        <f t="shared" si="34"/>
        <v/>
      </c>
      <c r="L576" s="209" t="str">
        <f t="array" ref="L576">IFERROR(IF(D576="","",INDEX(ExcValue!$I$8:$I$2000, MATCH(D576&amp;54,ExcValue!$A$8:$A$2000&amp;ExcValue!$H$8:$H$2000,0))),"")</f>
        <v/>
      </c>
      <c r="M576" s="210" t="str">
        <f t="shared" si="35"/>
        <v/>
      </c>
      <c r="O576" s="207" t="str">
        <f>IF(ISNUMBER(PT_ExcValue!A576),PT_ExcValue!A576,"")</f>
        <v/>
      </c>
      <c r="P576" s="207" t="str">
        <f>IF(PT_ExcValue!C576=0,"",PT_ExcValue!B576/PT_ExcValue!C576)</f>
        <v/>
      </c>
      <c r="Q576" s="207" t="str">
        <f>IF(PT_ExcValue!E576=0,"",PT_ExcValue!D576/PT_ExcValue!E576)</f>
        <v/>
      </c>
      <c r="R576" s="207" t="str">
        <f>IF(PT_ExcValue!G576=0,"",PT_ExcValue!F576/PT_ExcValue!G576)</f>
        <v/>
      </c>
      <c r="S576" s="207" t="str">
        <f>IF(PT_ExcValue!I576=0,"",PT_ExcValue!H576/PT_ExcValue!I576)</f>
        <v/>
      </c>
    </row>
    <row r="577" spans="4:19" x14ac:dyDescent="0.25">
      <c r="D577" s="209" t="str">
        <f t="array" ref="D577">IFERROR(INDEX(ExcValue!$A$8:$A2575, MATCH(0,COUNTIF($D$1:D576,ExcValue!$A$8:$A2575), 0)),"")</f>
        <v/>
      </c>
      <c r="E577" s="207" t="str">
        <f>IFERROR(VLOOKUP(D577,ExcValue!A583:C2575,3,FALSE),"")</f>
        <v/>
      </c>
      <c r="F577" s="209" t="str">
        <f t="array" ref="F577">IFERROR(IF(D577="","",INDEX(ExcValue!$I$8:$I$2000, MATCH(D577&amp;23,ExcValue!$A$8:$A$2000&amp;ExcValue!$H$8:$H$2000,0))),"")</f>
        <v/>
      </c>
      <c r="G577" s="210" t="str">
        <f t="shared" si="32"/>
        <v/>
      </c>
      <c r="H577" s="209" t="str">
        <f t="array" ref="H577">IFERROR(IF(D577="","",INDEX(ExcValue!$I$8:$I$2000, MATCH(D577&amp;24,ExcValue!$A$8:$A$2000&amp;ExcValue!$H$8:$H$2000,0))),"")</f>
        <v/>
      </c>
      <c r="I577" s="210" t="str">
        <f t="shared" si="33"/>
        <v/>
      </c>
      <c r="J577" s="209" t="str">
        <f t="array" ref="J577">IFERROR(IF(D577="","",INDEX(ExcValue!$I$8:$I$2000, MATCH(D577&amp;74,ExcValue!$A$8:$A$2000&amp;ExcValue!$H$8:$H$2000,0))),"")</f>
        <v/>
      </c>
      <c r="K577" s="210" t="str">
        <f t="shared" si="34"/>
        <v/>
      </c>
      <c r="L577" s="209" t="str">
        <f t="array" ref="L577">IFERROR(IF(D577="","",INDEX(ExcValue!$I$8:$I$2000, MATCH(D577&amp;54,ExcValue!$A$8:$A$2000&amp;ExcValue!$H$8:$H$2000,0))),"")</f>
        <v/>
      </c>
      <c r="M577" s="210" t="str">
        <f t="shared" si="35"/>
        <v/>
      </c>
      <c r="O577" s="207" t="str">
        <f>IF(ISNUMBER(PT_ExcValue!A577),PT_ExcValue!A577,"")</f>
        <v/>
      </c>
      <c r="P577" s="207" t="str">
        <f>IF(PT_ExcValue!C577=0,"",PT_ExcValue!B577/PT_ExcValue!C577)</f>
        <v/>
      </c>
      <c r="Q577" s="207" t="str">
        <f>IF(PT_ExcValue!E577=0,"",PT_ExcValue!D577/PT_ExcValue!E577)</f>
        <v/>
      </c>
      <c r="R577" s="207" t="str">
        <f>IF(PT_ExcValue!G577=0,"",PT_ExcValue!F577/PT_ExcValue!G577)</f>
        <v/>
      </c>
      <c r="S577" s="207" t="str">
        <f>IF(PT_ExcValue!I577=0,"",PT_ExcValue!H577/PT_ExcValue!I577)</f>
        <v/>
      </c>
    </row>
    <row r="578" spans="4:19" x14ac:dyDescent="0.25">
      <c r="D578" s="209" t="str">
        <f t="array" ref="D578">IFERROR(INDEX(ExcValue!$A$8:$A2576, MATCH(0,COUNTIF($D$1:D577,ExcValue!$A$8:$A2576), 0)),"")</f>
        <v/>
      </c>
      <c r="E578" s="207" t="str">
        <f>IFERROR(VLOOKUP(D578,ExcValue!A584:C2576,3,FALSE),"")</f>
        <v/>
      </c>
      <c r="F578" s="209" t="str">
        <f t="array" ref="F578">IFERROR(IF(D578="","",INDEX(ExcValue!$I$8:$I$2000, MATCH(D578&amp;23,ExcValue!$A$8:$A$2000&amp;ExcValue!$H$8:$H$2000,0))),"")</f>
        <v/>
      </c>
      <c r="G578" s="210" t="str">
        <f t="shared" ref="G578:G641" si="36">IF(E578="","",IF(AND(F578&gt;0,F578&lt;&gt;""),1,0))</f>
        <v/>
      </c>
      <c r="H578" s="209" t="str">
        <f t="array" ref="H578">IFERROR(IF(D578="","",INDEX(ExcValue!$I$8:$I$2000, MATCH(D578&amp;24,ExcValue!$A$8:$A$2000&amp;ExcValue!$H$8:$H$2000,0))),"")</f>
        <v/>
      </c>
      <c r="I578" s="210" t="str">
        <f t="shared" ref="I578:I641" si="37">IF(E578="","",IF(AND(H578&gt;0,H578&lt;&gt;""),1,0))</f>
        <v/>
      </c>
      <c r="J578" s="209" t="str">
        <f t="array" ref="J578">IFERROR(IF(D578="","",INDEX(ExcValue!$I$8:$I$2000, MATCH(D578&amp;74,ExcValue!$A$8:$A$2000&amp;ExcValue!$H$8:$H$2000,0))),"")</f>
        <v/>
      </c>
      <c r="K578" s="210" t="str">
        <f t="shared" ref="K578:K641" si="38">IF(E578="","",IF(AND(J578&gt;0,J578&lt;&gt;""),1,0))</f>
        <v/>
      </c>
      <c r="L578" s="209" t="str">
        <f t="array" ref="L578">IFERROR(IF(D578="","",INDEX(ExcValue!$I$8:$I$2000, MATCH(D578&amp;54,ExcValue!$A$8:$A$2000&amp;ExcValue!$H$8:$H$2000,0))),"")</f>
        <v/>
      </c>
      <c r="M578" s="210" t="str">
        <f t="shared" ref="M578:M641" si="39">IF(E578="","",IF(AND(L578&gt;0,L578&lt;&gt;""),1,0))</f>
        <v/>
      </c>
      <c r="O578" s="207" t="str">
        <f>IF(ISNUMBER(PT_ExcValue!A578),PT_ExcValue!A578,"")</f>
        <v/>
      </c>
      <c r="P578" s="207" t="str">
        <f>IF(PT_ExcValue!C578=0,"",PT_ExcValue!B578/PT_ExcValue!C578)</f>
        <v/>
      </c>
      <c r="Q578" s="207" t="str">
        <f>IF(PT_ExcValue!E578=0,"",PT_ExcValue!D578/PT_ExcValue!E578)</f>
        <v/>
      </c>
      <c r="R578" s="207" t="str">
        <f>IF(PT_ExcValue!G578=0,"",PT_ExcValue!F578/PT_ExcValue!G578)</f>
        <v/>
      </c>
      <c r="S578" s="207" t="str">
        <f>IF(PT_ExcValue!I578=0,"",PT_ExcValue!H578/PT_ExcValue!I578)</f>
        <v/>
      </c>
    </row>
    <row r="579" spans="4:19" x14ac:dyDescent="0.25">
      <c r="D579" s="209" t="str">
        <f t="array" ref="D579">IFERROR(INDEX(ExcValue!$A$8:$A2577, MATCH(0,COUNTIF($D$1:D578,ExcValue!$A$8:$A2577), 0)),"")</f>
        <v/>
      </c>
      <c r="E579" s="207" t="str">
        <f>IFERROR(VLOOKUP(D579,ExcValue!A585:C2577,3,FALSE),"")</f>
        <v/>
      </c>
      <c r="F579" s="209" t="str">
        <f t="array" ref="F579">IFERROR(IF(D579="","",INDEX(ExcValue!$I$8:$I$2000, MATCH(D579&amp;23,ExcValue!$A$8:$A$2000&amp;ExcValue!$H$8:$H$2000,0))),"")</f>
        <v/>
      </c>
      <c r="G579" s="210" t="str">
        <f t="shared" si="36"/>
        <v/>
      </c>
      <c r="H579" s="209" t="str">
        <f t="array" ref="H579">IFERROR(IF(D579="","",INDEX(ExcValue!$I$8:$I$2000, MATCH(D579&amp;24,ExcValue!$A$8:$A$2000&amp;ExcValue!$H$8:$H$2000,0))),"")</f>
        <v/>
      </c>
      <c r="I579" s="210" t="str">
        <f t="shared" si="37"/>
        <v/>
      </c>
      <c r="J579" s="209" t="str">
        <f t="array" ref="J579">IFERROR(IF(D579="","",INDEX(ExcValue!$I$8:$I$2000, MATCH(D579&amp;74,ExcValue!$A$8:$A$2000&amp;ExcValue!$H$8:$H$2000,0))),"")</f>
        <v/>
      </c>
      <c r="K579" s="210" t="str">
        <f t="shared" si="38"/>
        <v/>
      </c>
      <c r="L579" s="209" t="str">
        <f t="array" ref="L579">IFERROR(IF(D579="","",INDEX(ExcValue!$I$8:$I$2000, MATCH(D579&amp;54,ExcValue!$A$8:$A$2000&amp;ExcValue!$H$8:$H$2000,0))),"")</f>
        <v/>
      </c>
      <c r="M579" s="210" t="str">
        <f t="shared" si="39"/>
        <v/>
      </c>
      <c r="O579" s="207" t="str">
        <f>IF(ISNUMBER(PT_ExcValue!A579),PT_ExcValue!A579,"")</f>
        <v/>
      </c>
      <c r="P579" s="207" t="str">
        <f>IF(PT_ExcValue!C579=0,"",PT_ExcValue!B579/PT_ExcValue!C579)</f>
        <v/>
      </c>
      <c r="Q579" s="207" t="str">
        <f>IF(PT_ExcValue!E579=0,"",PT_ExcValue!D579/PT_ExcValue!E579)</f>
        <v/>
      </c>
      <c r="R579" s="207" t="str">
        <f>IF(PT_ExcValue!G579=0,"",PT_ExcValue!F579/PT_ExcValue!G579)</f>
        <v/>
      </c>
      <c r="S579" s="207" t="str">
        <f>IF(PT_ExcValue!I579=0,"",PT_ExcValue!H579/PT_ExcValue!I579)</f>
        <v/>
      </c>
    </row>
    <row r="580" spans="4:19" x14ac:dyDescent="0.25">
      <c r="D580" s="209" t="str">
        <f t="array" ref="D580">IFERROR(INDEX(ExcValue!$A$8:$A2578, MATCH(0,COUNTIF($D$1:D579,ExcValue!$A$8:$A2578), 0)),"")</f>
        <v/>
      </c>
      <c r="E580" s="207" t="str">
        <f>IFERROR(VLOOKUP(D580,ExcValue!A586:C2578,3,FALSE),"")</f>
        <v/>
      </c>
      <c r="F580" s="209" t="str">
        <f t="array" ref="F580">IFERROR(IF(D580="","",INDEX(ExcValue!$I$8:$I$2000, MATCH(D580&amp;23,ExcValue!$A$8:$A$2000&amp;ExcValue!$H$8:$H$2000,0))),"")</f>
        <v/>
      </c>
      <c r="G580" s="210" t="str">
        <f t="shared" si="36"/>
        <v/>
      </c>
      <c r="H580" s="209" t="str">
        <f t="array" ref="H580">IFERROR(IF(D580="","",INDEX(ExcValue!$I$8:$I$2000, MATCH(D580&amp;24,ExcValue!$A$8:$A$2000&amp;ExcValue!$H$8:$H$2000,0))),"")</f>
        <v/>
      </c>
      <c r="I580" s="210" t="str">
        <f t="shared" si="37"/>
        <v/>
      </c>
      <c r="J580" s="209" t="str">
        <f t="array" ref="J580">IFERROR(IF(D580="","",INDEX(ExcValue!$I$8:$I$2000, MATCH(D580&amp;74,ExcValue!$A$8:$A$2000&amp;ExcValue!$H$8:$H$2000,0))),"")</f>
        <v/>
      </c>
      <c r="K580" s="210" t="str">
        <f t="shared" si="38"/>
        <v/>
      </c>
      <c r="L580" s="209" t="str">
        <f t="array" ref="L580">IFERROR(IF(D580="","",INDEX(ExcValue!$I$8:$I$2000, MATCH(D580&amp;54,ExcValue!$A$8:$A$2000&amp;ExcValue!$H$8:$H$2000,0))),"")</f>
        <v/>
      </c>
      <c r="M580" s="210" t="str">
        <f t="shared" si="39"/>
        <v/>
      </c>
      <c r="O580" s="207" t="str">
        <f>IF(ISNUMBER(PT_ExcValue!A580),PT_ExcValue!A580,"")</f>
        <v/>
      </c>
      <c r="P580" s="207" t="str">
        <f>IF(PT_ExcValue!C580=0,"",PT_ExcValue!B580/PT_ExcValue!C580)</f>
        <v/>
      </c>
      <c r="Q580" s="207" t="str">
        <f>IF(PT_ExcValue!E580=0,"",PT_ExcValue!D580/PT_ExcValue!E580)</f>
        <v/>
      </c>
      <c r="R580" s="207" t="str">
        <f>IF(PT_ExcValue!G580=0,"",PT_ExcValue!F580/PT_ExcValue!G580)</f>
        <v/>
      </c>
      <c r="S580" s="207" t="str">
        <f>IF(PT_ExcValue!I580=0,"",PT_ExcValue!H580/PT_ExcValue!I580)</f>
        <v/>
      </c>
    </row>
    <row r="581" spans="4:19" x14ac:dyDescent="0.25">
      <c r="D581" s="209" t="str">
        <f t="array" ref="D581">IFERROR(INDEX(ExcValue!$A$8:$A2579, MATCH(0,COUNTIF($D$1:D580,ExcValue!$A$8:$A2579), 0)),"")</f>
        <v/>
      </c>
      <c r="E581" s="207" t="str">
        <f>IFERROR(VLOOKUP(D581,ExcValue!A587:C2579,3,FALSE),"")</f>
        <v/>
      </c>
      <c r="F581" s="209" t="str">
        <f t="array" ref="F581">IFERROR(IF(D581="","",INDEX(ExcValue!$I$8:$I$2000, MATCH(D581&amp;23,ExcValue!$A$8:$A$2000&amp;ExcValue!$H$8:$H$2000,0))),"")</f>
        <v/>
      </c>
      <c r="G581" s="210" t="str">
        <f t="shared" si="36"/>
        <v/>
      </c>
      <c r="H581" s="209" t="str">
        <f t="array" ref="H581">IFERROR(IF(D581="","",INDEX(ExcValue!$I$8:$I$2000, MATCH(D581&amp;24,ExcValue!$A$8:$A$2000&amp;ExcValue!$H$8:$H$2000,0))),"")</f>
        <v/>
      </c>
      <c r="I581" s="210" t="str">
        <f t="shared" si="37"/>
        <v/>
      </c>
      <c r="J581" s="209" t="str">
        <f t="array" ref="J581">IFERROR(IF(D581="","",INDEX(ExcValue!$I$8:$I$2000, MATCH(D581&amp;74,ExcValue!$A$8:$A$2000&amp;ExcValue!$H$8:$H$2000,0))),"")</f>
        <v/>
      </c>
      <c r="K581" s="210" t="str">
        <f t="shared" si="38"/>
        <v/>
      </c>
      <c r="L581" s="209" t="str">
        <f t="array" ref="L581">IFERROR(IF(D581="","",INDEX(ExcValue!$I$8:$I$2000, MATCH(D581&amp;54,ExcValue!$A$8:$A$2000&amp;ExcValue!$H$8:$H$2000,0))),"")</f>
        <v/>
      </c>
      <c r="M581" s="210" t="str">
        <f t="shared" si="39"/>
        <v/>
      </c>
      <c r="O581" s="207" t="str">
        <f>IF(ISNUMBER(PT_ExcValue!A581),PT_ExcValue!A581,"")</f>
        <v/>
      </c>
      <c r="P581" s="207" t="str">
        <f>IF(PT_ExcValue!C581=0,"",PT_ExcValue!B581/PT_ExcValue!C581)</f>
        <v/>
      </c>
      <c r="Q581" s="207" t="str">
        <f>IF(PT_ExcValue!E581=0,"",PT_ExcValue!D581/PT_ExcValue!E581)</f>
        <v/>
      </c>
      <c r="R581" s="207" t="str">
        <f>IF(PT_ExcValue!G581=0,"",PT_ExcValue!F581/PT_ExcValue!G581)</f>
        <v/>
      </c>
      <c r="S581" s="207" t="str">
        <f>IF(PT_ExcValue!I581=0,"",PT_ExcValue!H581/PT_ExcValue!I581)</f>
        <v/>
      </c>
    </row>
    <row r="582" spans="4:19" x14ac:dyDescent="0.25">
      <c r="D582" s="209" t="str">
        <f t="array" ref="D582">IFERROR(INDEX(ExcValue!$A$8:$A2580, MATCH(0,COUNTIF($D$1:D581,ExcValue!$A$8:$A2580), 0)),"")</f>
        <v/>
      </c>
      <c r="E582" s="207" t="str">
        <f>IFERROR(VLOOKUP(D582,ExcValue!A588:C2580,3,FALSE),"")</f>
        <v/>
      </c>
      <c r="F582" s="209" t="str">
        <f t="array" ref="F582">IFERROR(IF(D582="","",INDEX(ExcValue!$I$8:$I$2000, MATCH(D582&amp;23,ExcValue!$A$8:$A$2000&amp;ExcValue!$H$8:$H$2000,0))),"")</f>
        <v/>
      </c>
      <c r="G582" s="210" t="str">
        <f t="shared" si="36"/>
        <v/>
      </c>
      <c r="H582" s="209" t="str">
        <f t="array" ref="H582">IFERROR(IF(D582="","",INDEX(ExcValue!$I$8:$I$2000, MATCH(D582&amp;24,ExcValue!$A$8:$A$2000&amp;ExcValue!$H$8:$H$2000,0))),"")</f>
        <v/>
      </c>
      <c r="I582" s="210" t="str">
        <f t="shared" si="37"/>
        <v/>
      </c>
      <c r="J582" s="209" t="str">
        <f t="array" ref="J582">IFERROR(IF(D582="","",INDEX(ExcValue!$I$8:$I$2000, MATCH(D582&amp;74,ExcValue!$A$8:$A$2000&amp;ExcValue!$H$8:$H$2000,0))),"")</f>
        <v/>
      </c>
      <c r="K582" s="210" t="str">
        <f t="shared" si="38"/>
        <v/>
      </c>
      <c r="L582" s="209" t="str">
        <f t="array" ref="L582">IFERROR(IF(D582="","",INDEX(ExcValue!$I$8:$I$2000, MATCH(D582&amp;54,ExcValue!$A$8:$A$2000&amp;ExcValue!$H$8:$H$2000,0))),"")</f>
        <v/>
      </c>
      <c r="M582" s="210" t="str">
        <f t="shared" si="39"/>
        <v/>
      </c>
      <c r="O582" s="207" t="str">
        <f>IF(ISNUMBER(PT_ExcValue!A582),PT_ExcValue!A582,"")</f>
        <v/>
      </c>
      <c r="P582" s="207" t="str">
        <f>IF(PT_ExcValue!C582=0,"",PT_ExcValue!B582/PT_ExcValue!C582)</f>
        <v/>
      </c>
      <c r="Q582" s="207" t="str">
        <f>IF(PT_ExcValue!E582=0,"",PT_ExcValue!D582/PT_ExcValue!E582)</f>
        <v/>
      </c>
      <c r="R582" s="207" t="str">
        <f>IF(PT_ExcValue!G582=0,"",PT_ExcValue!F582/PT_ExcValue!G582)</f>
        <v/>
      </c>
      <c r="S582" s="207" t="str">
        <f>IF(PT_ExcValue!I582=0,"",PT_ExcValue!H582/PT_ExcValue!I582)</f>
        <v/>
      </c>
    </row>
    <row r="583" spans="4:19" x14ac:dyDescent="0.25">
      <c r="D583" s="209" t="str">
        <f t="array" ref="D583">IFERROR(INDEX(ExcValue!$A$8:$A2581, MATCH(0,COUNTIF($D$1:D582,ExcValue!$A$8:$A2581), 0)),"")</f>
        <v/>
      </c>
      <c r="E583" s="207" t="str">
        <f>IFERROR(VLOOKUP(D583,ExcValue!A589:C2581,3,FALSE),"")</f>
        <v/>
      </c>
      <c r="F583" s="209" t="str">
        <f t="array" ref="F583">IFERROR(IF(D583="","",INDEX(ExcValue!$I$8:$I$2000, MATCH(D583&amp;23,ExcValue!$A$8:$A$2000&amp;ExcValue!$H$8:$H$2000,0))),"")</f>
        <v/>
      </c>
      <c r="G583" s="210" t="str">
        <f t="shared" si="36"/>
        <v/>
      </c>
      <c r="H583" s="209" t="str">
        <f t="array" ref="H583">IFERROR(IF(D583="","",INDEX(ExcValue!$I$8:$I$2000, MATCH(D583&amp;24,ExcValue!$A$8:$A$2000&amp;ExcValue!$H$8:$H$2000,0))),"")</f>
        <v/>
      </c>
      <c r="I583" s="210" t="str">
        <f t="shared" si="37"/>
        <v/>
      </c>
      <c r="J583" s="209" t="str">
        <f t="array" ref="J583">IFERROR(IF(D583="","",INDEX(ExcValue!$I$8:$I$2000, MATCH(D583&amp;74,ExcValue!$A$8:$A$2000&amp;ExcValue!$H$8:$H$2000,0))),"")</f>
        <v/>
      </c>
      <c r="K583" s="210" t="str">
        <f t="shared" si="38"/>
        <v/>
      </c>
      <c r="L583" s="209" t="str">
        <f t="array" ref="L583">IFERROR(IF(D583="","",INDEX(ExcValue!$I$8:$I$2000, MATCH(D583&amp;54,ExcValue!$A$8:$A$2000&amp;ExcValue!$H$8:$H$2000,0))),"")</f>
        <v/>
      </c>
      <c r="M583" s="210" t="str">
        <f t="shared" si="39"/>
        <v/>
      </c>
      <c r="O583" s="207" t="str">
        <f>IF(ISNUMBER(PT_ExcValue!A583),PT_ExcValue!A583,"")</f>
        <v/>
      </c>
      <c r="P583" s="207" t="str">
        <f>IF(PT_ExcValue!C583=0,"",PT_ExcValue!B583/PT_ExcValue!C583)</f>
        <v/>
      </c>
      <c r="Q583" s="207" t="str">
        <f>IF(PT_ExcValue!E583=0,"",PT_ExcValue!D583/PT_ExcValue!E583)</f>
        <v/>
      </c>
      <c r="R583" s="207" t="str">
        <f>IF(PT_ExcValue!G583=0,"",PT_ExcValue!F583/PT_ExcValue!G583)</f>
        <v/>
      </c>
      <c r="S583" s="207" t="str">
        <f>IF(PT_ExcValue!I583=0,"",PT_ExcValue!H583/PT_ExcValue!I583)</f>
        <v/>
      </c>
    </row>
    <row r="584" spans="4:19" x14ac:dyDescent="0.25">
      <c r="D584" s="209" t="str">
        <f t="array" ref="D584">IFERROR(INDEX(ExcValue!$A$8:$A2582, MATCH(0,COUNTIF($D$1:D583,ExcValue!$A$8:$A2582), 0)),"")</f>
        <v/>
      </c>
      <c r="E584" s="207" t="str">
        <f>IFERROR(VLOOKUP(D584,ExcValue!A590:C2582,3,FALSE),"")</f>
        <v/>
      </c>
      <c r="F584" s="209" t="str">
        <f t="array" ref="F584">IFERROR(IF(D584="","",INDEX(ExcValue!$I$8:$I$2000, MATCH(D584&amp;23,ExcValue!$A$8:$A$2000&amp;ExcValue!$H$8:$H$2000,0))),"")</f>
        <v/>
      </c>
      <c r="G584" s="210" t="str">
        <f t="shared" si="36"/>
        <v/>
      </c>
      <c r="H584" s="209" t="str">
        <f t="array" ref="H584">IFERROR(IF(D584="","",INDEX(ExcValue!$I$8:$I$2000, MATCH(D584&amp;24,ExcValue!$A$8:$A$2000&amp;ExcValue!$H$8:$H$2000,0))),"")</f>
        <v/>
      </c>
      <c r="I584" s="210" t="str">
        <f t="shared" si="37"/>
        <v/>
      </c>
      <c r="J584" s="209" t="str">
        <f t="array" ref="J584">IFERROR(IF(D584="","",INDEX(ExcValue!$I$8:$I$2000, MATCH(D584&amp;74,ExcValue!$A$8:$A$2000&amp;ExcValue!$H$8:$H$2000,0))),"")</f>
        <v/>
      </c>
      <c r="K584" s="210" t="str">
        <f t="shared" si="38"/>
        <v/>
      </c>
      <c r="L584" s="209" t="str">
        <f t="array" ref="L584">IFERROR(IF(D584="","",INDEX(ExcValue!$I$8:$I$2000, MATCH(D584&amp;54,ExcValue!$A$8:$A$2000&amp;ExcValue!$H$8:$H$2000,0))),"")</f>
        <v/>
      </c>
      <c r="M584" s="210" t="str">
        <f t="shared" si="39"/>
        <v/>
      </c>
      <c r="O584" s="207" t="str">
        <f>IF(ISNUMBER(PT_ExcValue!A584),PT_ExcValue!A584,"")</f>
        <v/>
      </c>
      <c r="P584" s="207" t="str">
        <f>IF(PT_ExcValue!C584=0,"",PT_ExcValue!B584/PT_ExcValue!C584)</f>
        <v/>
      </c>
      <c r="Q584" s="207" t="str">
        <f>IF(PT_ExcValue!E584=0,"",PT_ExcValue!D584/PT_ExcValue!E584)</f>
        <v/>
      </c>
      <c r="R584" s="207" t="str">
        <f>IF(PT_ExcValue!G584=0,"",PT_ExcValue!F584/PT_ExcValue!G584)</f>
        <v/>
      </c>
      <c r="S584" s="207" t="str">
        <f>IF(PT_ExcValue!I584=0,"",PT_ExcValue!H584/PT_ExcValue!I584)</f>
        <v/>
      </c>
    </row>
    <row r="585" spans="4:19" x14ac:dyDescent="0.25">
      <c r="D585" s="209" t="str">
        <f t="array" ref="D585">IFERROR(INDEX(ExcValue!$A$8:$A2583, MATCH(0,COUNTIF($D$1:D584,ExcValue!$A$8:$A2583), 0)),"")</f>
        <v/>
      </c>
      <c r="E585" s="207" t="str">
        <f>IFERROR(VLOOKUP(D585,ExcValue!A591:C2583,3,FALSE),"")</f>
        <v/>
      </c>
      <c r="F585" s="209" t="str">
        <f t="array" ref="F585">IFERROR(IF(D585="","",INDEX(ExcValue!$I$8:$I$2000, MATCH(D585&amp;23,ExcValue!$A$8:$A$2000&amp;ExcValue!$H$8:$H$2000,0))),"")</f>
        <v/>
      </c>
      <c r="G585" s="210" t="str">
        <f t="shared" si="36"/>
        <v/>
      </c>
      <c r="H585" s="209" t="str">
        <f t="array" ref="H585">IFERROR(IF(D585="","",INDEX(ExcValue!$I$8:$I$2000, MATCH(D585&amp;24,ExcValue!$A$8:$A$2000&amp;ExcValue!$H$8:$H$2000,0))),"")</f>
        <v/>
      </c>
      <c r="I585" s="210" t="str">
        <f t="shared" si="37"/>
        <v/>
      </c>
      <c r="J585" s="209" t="str">
        <f t="array" ref="J585">IFERROR(IF(D585="","",INDEX(ExcValue!$I$8:$I$2000, MATCH(D585&amp;74,ExcValue!$A$8:$A$2000&amp;ExcValue!$H$8:$H$2000,0))),"")</f>
        <v/>
      </c>
      <c r="K585" s="210" t="str">
        <f t="shared" si="38"/>
        <v/>
      </c>
      <c r="L585" s="209" t="str">
        <f t="array" ref="L585">IFERROR(IF(D585="","",INDEX(ExcValue!$I$8:$I$2000, MATCH(D585&amp;54,ExcValue!$A$8:$A$2000&amp;ExcValue!$H$8:$H$2000,0))),"")</f>
        <v/>
      </c>
      <c r="M585" s="210" t="str">
        <f t="shared" si="39"/>
        <v/>
      </c>
      <c r="O585" s="207" t="str">
        <f>IF(ISNUMBER(PT_ExcValue!A585),PT_ExcValue!A585,"")</f>
        <v/>
      </c>
      <c r="P585" s="207" t="str">
        <f>IF(PT_ExcValue!C585=0,"",PT_ExcValue!B585/PT_ExcValue!C585)</f>
        <v/>
      </c>
      <c r="Q585" s="207" t="str">
        <f>IF(PT_ExcValue!E585=0,"",PT_ExcValue!D585/PT_ExcValue!E585)</f>
        <v/>
      </c>
      <c r="R585" s="207" t="str">
        <f>IF(PT_ExcValue!G585=0,"",PT_ExcValue!F585/PT_ExcValue!G585)</f>
        <v/>
      </c>
      <c r="S585" s="207" t="str">
        <f>IF(PT_ExcValue!I585=0,"",PT_ExcValue!H585/PT_ExcValue!I585)</f>
        <v/>
      </c>
    </row>
    <row r="586" spans="4:19" x14ac:dyDescent="0.25">
      <c r="D586" s="209" t="str">
        <f t="array" ref="D586">IFERROR(INDEX(ExcValue!$A$8:$A2584, MATCH(0,COUNTIF($D$1:D585,ExcValue!$A$8:$A2584), 0)),"")</f>
        <v/>
      </c>
      <c r="E586" s="207" t="str">
        <f>IFERROR(VLOOKUP(D586,ExcValue!A592:C2584,3,FALSE),"")</f>
        <v/>
      </c>
      <c r="F586" s="209" t="str">
        <f t="array" ref="F586">IFERROR(IF(D586="","",INDEX(ExcValue!$I$8:$I$2000, MATCH(D586&amp;23,ExcValue!$A$8:$A$2000&amp;ExcValue!$H$8:$H$2000,0))),"")</f>
        <v/>
      </c>
      <c r="G586" s="210" t="str">
        <f t="shared" si="36"/>
        <v/>
      </c>
      <c r="H586" s="209" t="str">
        <f t="array" ref="H586">IFERROR(IF(D586="","",INDEX(ExcValue!$I$8:$I$2000, MATCH(D586&amp;24,ExcValue!$A$8:$A$2000&amp;ExcValue!$H$8:$H$2000,0))),"")</f>
        <v/>
      </c>
      <c r="I586" s="210" t="str">
        <f t="shared" si="37"/>
        <v/>
      </c>
      <c r="J586" s="209" t="str">
        <f t="array" ref="J586">IFERROR(IF(D586="","",INDEX(ExcValue!$I$8:$I$2000, MATCH(D586&amp;74,ExcValue!$A$8:$A$2000&amp;ExcValue!$H$8:$H$2000,0))),"")</f>
        <v/>
      </c>
      <c r="K586" s="210" t="str">
        <f t="shared" si="38"/>
        <v/>
      </c>
      <c r="L586" s="209" t="str">
        <f t="array" ref="L586">IFERROR(IF(D586="","",INDEX(ExcValue!$I$8:$I$2000, MATCH(D586&amp;54,ExcValue!$A$8:$A$2000&amp;ExcValue!$H$8:$H$2000,0))),"")</f>
        <v/>
      </c>
      <c r="M586" s="210" t="str">
        <f t="shared" si="39"/>
        <v/>
      </c>
      <c r="O586" s="207" t="str">
        <f>IF(ISNUMBER(PT_ExcValue!A586),PT_ExcValue!A586,"")</f>
        <v/>
      </c>
      <c r="P586" s="207" t="str">
        <f>IF(PT_ExcValue!C586=0,"",PT_ExcValue!B586/PT_ExcValue!C586)</f>
        <v/>
      </c>
      <c r="Q586" s="207" t="str">
        <f>IF(PT_ExcValue!E586=0,"",PT_ExcValue!D586/PT_ExcValue!E586)</f>
        <v/>
      </c>
      <c r="R586" s="207" t="str">
        <f>IF(PT_ExcValue!G586=0,"",PT_ExcValue!F586/PT_ExcValue!G586)</f>
        <v/>
      </c>
      <c r="S586" s="207" t="str">
        <f>IF(PT_ExcValue!I586=0,"",PT_ExcValue!H586/PT_ExcValue!I586)</f>
        <v/>
      </c>
    </row>
    <row r="587" spans="4:19" x14ac:dyDescent="0.25">
      <c r="D587" s="209" t="str">
        <f t="array" ref="D587">IFERROR(INDEX(ExcValue!$A$8:$A2585, MATCH(0,COUNTIF($D$1:D586,ExcValue!$A$8:$A2585), 0)),"")</f>
        <v/>
      </c>
      <c r="E587" s="207" t="str">
        <f>IFERROR(VLOOKUP(D587,ExcValue!A593:C2585,3,FALSE),"")</f>
        <v/>
      </c>
      <c r="F587" s="209" t="str">
        <f t="array" ref="F587">IFERROR(IF(D587="","",INDEX(ExcValue!$I$8:$I$2000, MATCH(D587&amp;23,ExcValue!$A$8:$A$2000&amp;ExcValue!$H$8:$H$2000,0))),"")</f>
        <v/>
      </c>
      <c r="G587" s="210" t="str">
        <f t="shared" si="36"/>
        <v/>
      </c>
      <c r="H587" s="209" t="str">
        <f t="array" ref="H587">IFERROR(IF(D587="","",INDEX(ExcValue!$I$8:$I$2000, MATCH(D587&amp;24,ExcValue!$A$8:$A$2000&amp;ExcValue!$H$8:$H$2000,0))),"")</f>
        <v/>
      </c>
      <c r="I587" s="210" t="str">
        <f t="shared" si="37"/>
        <v/>
      </c>
      <c r="J587" s="209" t="str">
        <f t="array" ref="J587">IFERROR(IF(D587="","",INDEX(ExcValue!$I$8:$I$2000, MATCH(D587&amp;74,ExcValue!$A$8:$A$2000&amp;ExcValue!$H$8:$H$2000,0))),"")</f>
        <v/>
      </c>
      <c r="K587" s="210" t="str">
        <f t="shared" si="38"/>
        <v/>
      </c>
      <c r="L587" s="209" t="str">
        <f t="array" ref="L587">IFERROR(IF(D587="","",INDEX(ExcValue!$I$8:$I$2000, MATCH(D587&amp;54,ExcValue!$A$8:$A$2000&amp;ExcValue!$H$8:$H$2000,0))),"")</f>
        <v/>
      </c>
      <c r="M587" s="210" t="str">
        <f t="shared" si="39"/>
        <v/>
      </c>
      <c r="O587" s="207" t="str">
        <f>IF(ISNUMBER(PT_ExcValue!A587),PT_ExcValue!A587,"")</f>
        <v/>
      </c>
      <c r="P587" s="207" t="str">
        <f>IF(PT_ExcValue!C587=0,"",PT_ExcValue!B587/PT_ExcValue!C587)</f>
        <v/>
      </c>
      <c r="Q587" s="207" t="str">
        <f>IF(PT_ExcValue!E587=0,"",PT_ExcValue!D587/PT_ExcValue!E587)</f>
        <v/>
      </c>
      <c r="R587" s="207" t="str">
        <f>IF(PT_ExcValue!G587=0,"",PT_ExcValue!F587/PT_ExcValue!G587)</f>
        <v/>
      </c>
      <c r="S587" s="207" t="str">
        <f>IF(PT_ExcValue!I587=0,"",PT_ExcValue!H587/PT_ExcValue!I587)</f>
        <v/>
      </c>
    </row>
    <row r="588" spans="4:19" x14ac:dyDescent="0.25">
      <c r="D588" s="209" t="str">
        <f t="array" ref="D588">IFERROR(INDEX(ExcValue!$A$8:$A2586, MATCH(0,COUNTIF($D$1:D587,ExcValue!$A$8:$A2586), 0)),"")</f>
        <v/>
      </c>
      <c r="E588" s="207" t="str">
        <f>IFERROR(VLOOKUP(D588,ExcValue!A594:C2586,3,FALSE),"")</f>
        <v/>
      </c>
      <c r="F588" s="209" t="str">
        <f t="array" ref="F588">IFERROR(IF(D588="","",INDEX(ExcValue!$I$8:$I$2000, MATCH(D588&amp;23,ExcValue!$A$8:$A$2000&amp;ExcValue!$H$8:$H$2000,0))),"")</f>
        <v/>
      </c>
      <c r="G588" s="210" t="str">
        <f t="shared" si="36"/>
        <v/>
      </c>
      <c r="H588" s="209" t="str">
        <f t="array" ref="H588">IFERROR(IF(D588="","",INDEX(ExcValue!$I$8:$I$2000, MATCH(D588&amp;24,ExcValue!$A$8:$A$2000&amp;ExcValue!$H$8:$H$2000,0))),"")</f>
        <v/>
      </c>
      <c r="I588" s="210" t="str">
        <f t="shared" si="37"/>
        <v/>
      </c>
      <c r="J588" s="209" t="str">
        <f t="array" ref="J588">IFERROR(IF(D588="","",INDEX(ExcValue!$I$8:$I$2000, MATCH(D588&amp;74,ExcValue!$A$8:$A$2000&amp;ExcValue!$H$8:$H$2000,0))),"")</f>
        <v/>
      </c>
      <c r="K588" s="210" t="str">
        <f t="shared" si="38"/>
        <v/>
      </c>
      <c r="L588" s="209" t="str">
        <f t="array" ref="L588">IFERROR(IF(D588="","",INDEX(ExcValue!$I$8:$I$2000, MATCH(D588&amp;54,ExcValue!$A$8:$A$2000&amp;ExcValue!$H$8:$H$2000,0))),"")</f>
        <v/>
      </c>
      <c r="M588" s="210" t="str">
        <f t="shared" si="39"/>
        <v/>
      </c>
      <c r="O588" s="207" t="str">
        <f>IF(ISNUMBER(PT_ExcValue!A588),PT_ExcValue!A588,"")</f>
        <v/>
      </c>
      <c r="P588" s="207" t="str">
        <f>IF(PT_ExcValue!C588=0,"",PT_ExcValue!B588/PT_ExcValue!C588)</f>
        <v/>
      </c>
      <c r="Q588" s="207" t="str">
        <f>IF(PT_ExcValue!E588=0,"",PT_ExcValue!D588/PT_ExcValue!E588)</f>
        <v/>
      </c>
      <c r="R588" s="207" t="str">
        <f>IF(PT_ExcValue!G588=0,"",PT_ExcValue!F588/PT_ExcValue!G588)</f>
        <v/>
      </c>
      <c r="S588" s="207" t="str">
        <f>IF(PT_ExcValue!I588=0,"",PT_ExcValue!H588/PT_ExcValue!I588)</f>
        <v/>
      </c>
    </row>
    <row r="589" spans="4:19" x14ac:dyDescent="0.25">
      <c r="D589" s="209" t="str">
        <f t="array" ref="D589">IFERROR(INDEX(ExcValue!$A$8:$A2587, MATCH(0,COUNTIF($D$1:D588,ExcValue!$A$8:$A2587), 0)),"")</f>
        <v/>
      </c>
      <c r="E589" s="207" t="str">
        <f>IFERROR(VLOOKUP(D589,ExcValue!A595:C2587,3,FALSE),"")</f>
        <v/>
      </c>
      <c r="F589" s="209" t="str">
        <f t="array" ref="F589">IFERROR(IF(D589="","",INDEX(ExcValue!$I$8:$I$2000, MATCH(D589&amp;23,ExcValue!$A$8:$A$2000&amp;ExcValue!$H$8:$H$2000,0))),"")</f>
        <v/>
      </c>
      <c r="G589" s="210" t="str">
        <f t="shared" si="36"/>
        <v/>
      </c>
      <c r="H589" s="209" t="str">
        <f t="array" ref="H589">IFERROR(IF(D589="","",INDEX(ExcValue!$I$8:$I$2000, MATCH(D589&amp;24,ExcValue!$A$8:$A$2000&amp;ExcValue!$H$8:$H$2000,0))),"")</f>
        <v/>
      </c>
      <c r="I589" s="210" t="str">
        <f t="shared" si="37"/>
        <v/>
      </c>
      <c r="J589" s="209" t="str">
        <f t="array" ref="J589">IFERROR(IF(D589="","",INDEX(ExcValue!$I$8:$I$2000, MATCH(D589&amp;74,ExcValue!$A$8:$A$2000&amp;ExcValue!$H$8:$H$2000,0))),"")</f>
        <v/>
      </c>
      <c r="K589" s="210" t="str">
        <f t="shared" si="38"/>
        <v/>
      </c>
      <c r="L589" s="209" t="str">
        <f t="array" ref="L589">IFERROR(IF(D589="","",INDEX(ExcValue!$I$8:$I$2000, MATCH(D589&amp;54,ExcValue!$A$8:$A$2000&amp;ExcValue!$H$8:$H$2000,0))),"")</f>
        <v/>
      </c>
      <c r="M589" s="210" t="str">
        <f t="shared" si="39"/>
        <v/>
      </c>
      <c r="O589" s="207" t="str">
        <f>IF(ISNUMBER(PT_ExcValue!A589),PT_ExcValue!A589,"")</f>
        <v/>
      </c>
      <c r="P589" s="207" t="str">
        <f>IF(PT_ExcValue!C589=0,"",PT_ExcValue!B589/PT_ExcValue!C589)</f>
        <v/>
      </c>
      <c r="Q589" s="207" t="str">
        <f>IF(PT_ExcValue!E589=0,"",PT_ExcValue!D589/PT_ExcValue!E589)</f>
        <v/>
      </c>
      <c r="R589" s="207" t="str">
        <f>IF(PT_ExcValue!G589=0,"",PT_ExcValue!F589/PT_ExcValue!G589)</f>
        <v/>
      </c>
      <c r="S589" s="207" t="str">
        <f>IF(PT_ExcValue!I589=0,"",PT_ExcValue!H589/PT_ExcValue!I589)</f>
        <v/>
      </c>
    </row>
    <row r="590" spans="4:19" x14ac:dyDescent="0.25">
      <c r="D590" s="209" t="str">
        <f t="array" ref="D590">IFERROR(INDEX(ExcValue!$A$8:$A2588, MATCH(0,COUNTIF($D$1:D589,ExcValue!$A$8:$A2588), 0)),"")</f>
        <v/>
      </c>
      <c r="E590" s="207" t="str">
        <f>IFERROR(VLOOKUP(D590,ExcValue!A596:C2588,3,FALSE),"")</f>
        <v/>
      </c>
      <c r="F590" s="209" t="str">
        <f t="array" ref="F590">IFERROR(IF(D590="","",INDEX(ExcValue!$I$8:$I$2000, MATCH(D590&amp;23,ExcValue!$A$8:$A$2000&amp;ExcValue!$H$8:$H$2000,0))),"")</f>
        <v/>
      </c>
      <c r="G590" s="210" t="str">
        <f t="shared" si="36"/>
        <v/>
      </c>
      <c r="H590" s="209" t="str">
        <f t="array" ref="H590">IFERROR(IF(D590="","",INDEX(ExcValue!$I$8:$I$2000, MATCH(D590&amp;24,ExcValue!$A$8:$A$2000&amp;ExcValue!$H$8:$H$2000,0))),"")</f>
        <v/>
      </c>
      <c r="I590" s="210" t="str">
        <f t="shared" si="37"/>
        <v/>
      </c>
      <c r="J590" s="209" t="str">
        <f t="array" ref="J590">IFERROR(IF(D590="","",INDEX(ExcValue!$I$8:$I$2000, MATCH(D590&amp;74,ExcValue!$A$8:$A$2000&amp;ExcValue!$H$8:$H$2000,0))),"")</f>
        <v/>
      </c>
      <c r="K590" s="210" t="str">
        <f t="shared" si="38"/>
        <v/>
      </c>
      <c r="L590" s="209" t="str">
        <f t="array" ref="L590">IFERROR(IF(D590="","",INDEX(ExcValue!$I$8:$I$2000, MATCH(D590&amp;54,ExcValue!$A$8:$A$2000&amp;ExcValue!$H$8:$H$2000,0))),"")</f>
        <v/>
      </c>
      <c r="M590" s="210" t="str">
        <f t="shared" si="39"/>
        <v/>
      </c>
      <c r="O590" s="207" t="str">
        <f>IF(ISNUMBER(PT_ExcValue!A590),PT_ExcValue!A590,"")</f>
        <v/>
      </c>
      <c r="P590" s="207" t="str">
        <f>IF(PT_ExcValue!C590=0,"",PT_ExcValue!B590/PT_ExcValue!C590)</f>
        <v/>
      </c>
      <c r="Q590" s="207" t="str">
        <f>IF(PT_ExcValue!E590=0,"",PT_ExcValue!D590/PT_ExcValue!E590)</f>
        <v/>
      </c>
      <c r="R590" s="207" t="str">
        <f>IF(PT_ExcValue!G590=0,"",PT_ExcValue!F590/PT_ExcValue!G590)</f>
        <v/>
      </c>
      <c r="S590" s="207" t="str">
        <f>IF(PT_ExcValue!I590=0,"",PT_ExcValue!H590/PT_ExcValue!I590)</f>
        <v/>
      </c>
    </row>
    <row r="591" spans="4:19" x14ac:dyDescent="0.25">
      <c r="D591" s="209" t="str">
        <f t="array" ref="D591">IFERROR(INDEX(ExcValue!$A$8:$A2589, MATCH(0,COUNTIF($D$1:D590,ExcValue!$A$8:$A2589), 0)),"")</f>
        <v/>
      </c>
      <c r="E591" s="207" t="str">
        <f>IFERROR(VLOOKUP(D591,ExcValue!A597:C2589,3,FALSE),"")</f>
        <v/>
      </c>
      <c r="F591" s="209" t="str">
        <f t="array" ref="F591">IFERROR(IF(D591="","",INDEX(ExcValue!$I$8:$I$2000, MATCH(D591&amp;23,ExcValue!$A$8:$A$2000&amp;ExcValue!$H$8:$H$2000,0))),"")</f>
        <v/>
      </c>
      <c r="G591" s="210" t="str">
        <f t="shared" si="36"/>
        <v/>
      </c>
      <c r="H591" s="209" t="str">
        <f t="array" ref="H591">IFERROR(IF(D591="","",INDEX(ExcValue!$I$8:$I$2000, MATCH(D591&amp;24,ExcValue!$A$8:$A$2000&amp;ExcValue!$H$8:$H$2000,0))),"")</f>
        <v/>
      </c>
      <c r="I591" s="210" t="str">
        <f t="shared" si="37"/>
        <v/>
      </c>
      <c r="J591" s="209" t="str">
        <f t="array" ref="J591">IFERROR(IF(D591="","",INDEX(ExcValue!$I$8:$I$2000, MATCH(D591&amp;74,ExcValue!$A$8:$A$2000&amp;ExcValue!$H$8:$H$2000,0))),"")</f>
        <v/>
      </c>
      <c r="K591" s="210" t="str">
        <f t="shared" si="38"/>
        <v/>
      </c>
      <c r="L591" s="209" t="str">
        <f t="array" ref="L591">IFERROR(IF(D591="","",INDEX(ExcValue!$I$8:$I$2000, MATCH(D591&amp;54,ExcValue!$A$8:$A$2000&amp;ExcValue!$H$8:$H$2000,0))),"")</f>
        <v/>
      </c>
      <c r="M591" s="210" t="str">
        <f t="shared" si="39"/>
        <v/>
      </c>
      <c r="O591" s="207" t="str">
        <f>IF(ISNUMBER(PT_ExcValue!A591),PT_ExcValue!A591,"")</f>
        <v/>
      </c>
      <c r="P591" s="207" t="str">
        <f>IF(PT_ExcValue!C591=0,"",PT_ExcValue!B591/PT_ExcValue!C591)</f>
        <v/>
      </c>
      <c r="Q591" s="207" t="str">
        <f>IF(PT_ExcValue!E591=0,"",PT_ExcValue!D591/PT_ExcValue!E591)</f>
        <v/>
      </c>
      <c r="R591" s="207" t="str">
        <f>IF(PT_ExcValue!G591=0,"",PT_ExcValue!F591/PT_ExcValue!G591)</f>
        <v/>
      </c>
      <c r="S591" s="207" t="str">
        <f>IF(PT_ExcValue!I591=0,"",PT_ExcValue!H591/PT_ExcValue!I591)</f>
        <v/>
      </c>
    </row>
    <row r="592" spans="4:19" x14ac:dyDescent="0.25">
      <c r="D592" s="209" t="str">
        <f t="array" ref="D592">IFERROR(INDEX(ExcValue!$A$8:$A2590, MATCH(0,COUNTIF($D$1:D591,ExcValue!$A$8:$A2590), 0)),"")</f>
        <v/>
      </c>
      <c r="E592" s="207" t="str">
        <f>IFERROR(VLOOKUP(D592,ExcValue!A598:C2590,3,FALSE),"")</f>
        <v/>
      </c>
      <c r="F592" s="209" t="str">
        <f t="array" ref="F592">IFERROR(IF(D592="","",INDEX(ExcValue!$I$8:$I$2000, MATCH(D592&amp;23,ExcValue!$A$8:$A$2000&amp;ExcValue!$H$8:$H$2000,0))),"")</f>
        <v/>
      </c>
      <c r="G592" s="210" t="str">
        <f t="shared" si="36"/>
        <v/>
      </c>
      <c r="H592" s="209" t="str">
        <f t="array" ref="H592">IFERROR(IF(D592="","",INDEX(ExcValue!$I$8:$I$2000, MATCH(D592&amp;24,ExcValue!$A$8:$A$2000&amp;ExcValue!$H$8:$H$2000,0))),"")</f>
        <v/>
      </c>
      <c r="I592" s="210" t="str">
        <f t="shared" si="37"/>
        <v/>
      </c>
      <c r="J592" s="209" t="str">
        <f t="array" ref="J592">IFERROR(IF(D592="","",INDEX(ExcValue!$I$8:$I$2000, MATCH(D592&amp;74,ExcValue!$A$8:$A$2000&amp;ExcValue!$H$8:$H$2000,0))),"")</f>
        <v/>
      </c>
      <c r="K592" s="210" t="str">
        <f t="shared" si="38"/>
        <v/>
      </c>
      <c r="L592" s="209" t="str">
        <f t="array" ref="L592">IFERROR(IF(D592="","",INDEX(ExcValue!$I$8:$I$2000, MATCH(D592&amp;54,ExcValue!$A$8:$A$2000&amp;ExcValue!$H$8:$H$2000,0))),"")</f>
        <v/>
      </c>
      <c r="M592" s="210" t="str">
        <f t="shared" si="39"/>
        <v/>
      </c>
      <c r="O592" s="207" t="str">
        <f>IF(ISNUMBER(PT_ExcValue!A592),PT_ExcValue!A592,"")</f>
        <v/>
      </c>
      <c r="P592" s="207" t="str">
        <f>IF(PT_ExcValue!C592=0,"",PT_ExcValue!B592/PT_ExcValue!C592)</f>
        <v/>
      </c>
      <c r="Q592" s="207" t="str">
        <f>IF(PT_ExcValue!E592=0,"",PT_ExcValue!D592/PT_ExcValue!E592)</f>
        <v/>
      </c>
      <c r="R592" s="207" t="str">
        <f>IF(PT_ExcValue!G592=0,"",PT_ExcValue!F592/PT_ExcValue!G592)</f>
        <v/>
      </c>
      <c r="S592" s="207" t="str">
        <f>IF(PT_ExcValue!I592=0,"",PT_ExcValue!H592/PT_ExcValue!I592)</f>
        <v/>
      </c>
    </row>
    <row r="593" spans="4:19" x14ac:dyDescent="0.25">
      <c r="D593" s="209" t="str">
        <f t="array" ref="D593">IFERROR(INDEX(ExcValue!$A$8:$A2591, MATCH(0,COUNTIF($D$1:D592,ExcValue!$A$8:$A2591), 0)),"")</f>
        <v/>
      </c>
      <c r="E593" s="207" t="str">
        <f>IFERROR(VLOOKUP(D593,ExcValue!A599:C2591,3,FALSE),"")</f>
        <v/>
      </c>
      <c r="F593" s="209" t="str">
        <f t="array" ref="F593">IFERROR(IF(D593="","",INDEX(ExcValue!$I$8:$I$2000, MATCH(D593&amp;23,ExcValue!$A$8:$A$2000&amp;ExcValue!$H$8:$H$2000,0))),"")</f>
        <v/>
      </c>
      <c r="G593" s="210" t="str">
        <f t="shared" si="36"/>
        <v/>
      </c>
      <c r="H593" s="209" t="str">
        <f t="array" ref="H593">IFERROR(IF(D593="","",INDEX(ExcValue!$I$8:$I$2000, MATCH(D593&amp;24,ExcValue!$A$8:$A$2000&amp;ExcValue!$H$8:$H$2000,0))),"")</f>
        <v/>
      </c>
      <c r="I593" s="210" t="str">
        <f t="shared" si="37"/>
        <v/>
      </c>
      <c r="J593" s="209" t="str">
        <f t="array" ref="J593">IFERROR(IF(D593="","",INDEX(ExcValue!$I$8:$I$2000, MATCH(D593&amp;74,ExcValue!$A$8:$A$2000&amp;ExcValue!$H$8:$H$2000,0))),"")</f>
        <v/>
      </c>
      <c r="K593" s="210" t="str">
        <f t="shared" si="38"/>
        <v/>
      </c>
      <c r="L593" s="209" t="str">
        <f t="array" ref="L593">IFERROR(IF(D593="","",INDEX(ExcValue!$I$8:$I$2000, MATCH(D593&amp;54,ExcValue!$A$8:$A$2000&amp;ExcValue!$H$8:$H$2000,0))),"")</f>
        <v/>
      </c>
      <c r="M593" s="210" t="str">
        <f t="shared" si="39"/>
        <v/>
      </c>
      <c r="O593" s="207" t="str">
        <f>IF(ISNUMBER(PT_ExcValue!A593),PT_ExcValue!A593,"")</f>
        <v/>
      </c>
      <c r="P593" s="207" t="str">
        <f>IF(PT_ExcValue!C593=0,"",PT_ExcValue!B593/PT_ExcValue!C593)</f>
        <v/>
      </c>
      <c r="Q593" s="207" t="str">
        <f>IF(PT_ExcValue!E593=0,"",PT_ExcValue!D593/PT_ExcValue!E593)</f>
        <v/>
      </c>
      <c r="R593" s="207" t="str">
        <f>IF(PT_ExcValue!G593=0,"",PT_ExcValue!F593/PT_ExcValue!G593)</f>
        <v/>
      </c>
      <c r="S593" s="207" t="str">
        <f>IF(PT_ExcValue!I593=0,"",PT_ExcValue!H593/PT_ExcValue!I593)</f>
        <v/>
      </c>
    </row>
    <row r="594" spans="4:19" x14ac:dyDescent="0.25">
      <c r="D594" s="209" t="str">
        <f t="array" ref="D594">IFERROR(INDEX(ExcValue!$A$8:$A2592, MATCH(0,COUNTIF($D$1:D593,ExcValue!$A$8:$A2592), 0)),"")</f>
        <v/>
      </c>
      <c r="E594" s="207" t="str">
        <f>IFERROR(VLOOKUP(D594,ExcValue!A600:C2592,3,FALSE),"")</f>
        <v/>
      </c>
      <c r="F594" s="209" t="str">
        <f t="array" ref="F594">IFERROR(IF(D594="","",INDEX(ExcValue!$I$8:$I$2000, MATCH(D594&amp;23,ExcValue!$A$8:$A$2000&amp;ExcValue!$H$8:$H$2000,0))),"")</f>
        <v/>
      </c>
      <c r="G594" s="210" t="str">
        <f t="shared" si="36"/>
        <v/>
      </c>
      <c r="H594" s="209" t="str">
        <f t="array" ref="H594">IFERROR(IF(D594="","",INDEX(ExcValue!$I$8:$I$2000, MATCH(D594&amp;24,ExcValue!$A$8:$A$2000&amp;ExcValue!$H$8:$H$2000,0))),"")</f>
        <v/>
      </c>
      <c r="I594" s="210" t="str">
        <f t="shared" si="37"/>
        <v/>
      </c>
      <c r="J594" s="209" t="str">
        <f t="array" ref="J594">IFERROR(IF(D594="","",INDEX(ExcValue!$I$8:$I$2000, MATCH(D594&amp;74,ExcValue!$A$8:$A$2000&amp;ExcValue!$H$8:$H$2000,0))),"")</f>
        <v/>
      </c>
      <c r="K594" s="210" t="str">
        <f t="shared" si="38"/>
        <v/>
      </c>
      <c r="L594" s="209" t="str">
        <f t="array" ref="L594">IFERROR(IF(D594="","",INDEX(ExcValue!$I$8:$I$2000, MATCH(D594&amp;54,ExcValue!$A$8:$A$2000&amp;ExcValue!$H$8:$H$2000,0))),"")</f>
        <v/>
      </c>
      <c r="M594" s="210" t="str">
        <f t="shared" si="39"/>
        <v/>
      </c>
      <c r="O594" s="207" t="str">
        <f>IF(ISNUMBER(PT_ExcValue!A594),PT_ExcValue!A594,"")</f>
        <v/>
      </c>
      <c r="P594" s="207" t="str">
        <f>IF(PT_ExcValue!C594=0,"",PT_ExcValue!B594/PT_ExcValue!C594)</f>
        <v/>
      </c>
      <c r="Q594" s="207" t="str">
        <f>IF(PT_ExcValue!E594=0,"",PT_ExcValue!D594/PT_ExcValue!E594)</f>
        <v/>
      </c>
      <c r="R594" s="207" t="str">
        <f>IF(PT_ExcValue!G594=0,"",PT_ExcValue!F594/PT_ExcValue!G594)</f>
        <v/>
      </c>
      <c r="S594" s="207" t="str">
        <f>IF(PT_ExcValue!I594=0,"",PT_ExcValue!H594/PT_ExcValue!I594)</f>
        <v/>
      </c>
    </row>
    <row r="595" spans="4:19" x14ac:dyDescent="0.25">
      <c r="D595" s="209" t="str">
        <f t="array" ref="D595">IFERROR(INDEX(ExcValue!$A$8:$A2593, MATCH(0,COUNTIF($D$1:D594,ExcValue!$A$8:$A2593), 0)),"")</f>
        <v/>
      </c>
      <c r="E595" s="207" t="str">
        <f>IFERROR(VLOOKUP(D595,ExcValue!A601:C2593,3,FALSE),"")</f>
        <v/>
      </c>
      <c r="F595" s="209" t="str">
        <f t="array" ref="F595">IFERROR(IF(D595="","",INDEX(ExcValue!$I$8:$I$2000, MATCH(D595&amp;23,ExcValue!$A$8:$A$2000&amp;ExcValue!$H$8:$H$2000,0))),"")</f>
        <v/>
      </c>
      <c r="G595" s="210" t="str">
        <f t="shared" si="36"/>
        <v/>
      </c>
      <c r="H595" s="209" t="str">
        <f t="array" ref="H595">IFERROR(IF(D595="","",INDEX(ExcValue!$I$8:$I$2000, MATCH(D595&amp;24,ExcValue!$A$8:$A$2000&amp;ExcValue!$H$8:$H$2000,0))),"")</f>
        <v/>
      </c>
      <c r="I595" s="210" t="str">
        <f t="shared" si="37"/>
        <v/>
      </c>
      <c r="J595" s="209" t="str">
        <f t="array" ref="J595">IFERROR(IF(D595="","",INDEX(ExcValue!$I$8:$I$2000, MATCH(D595&amp;74,ExcValue!$A$8:$A$2000&amp;ExcValue!$H$8:$H$2000,0))),"")</f>
        <v/>
      </c>
      <c r="K595" s="210" t="str">
        <f t="shared" si="38"/>
        <v/>
      </c>
      <c r="L595" s="209" t="str">
        <f t="array" ref="L595">IFERROR(IF(D595="","",INDEX(ExcValue!$I$8:$I$2000, MATCH(D595&amp;54,ExcValue!$A$8:$A$2000&amp;ExcValue!$H$8:$H$2000,0))),"")</f>
        <v/>
      </c>
      <c r="M595" s="210" t="str">
        <f t="shared" si="39"/>
        <v/>
      </c>
      <c r="O595" s="207" t="str">
        <f>IF(ISNUMBER(PT_ExcValue!A595),PT_ExcValue!A595,"")</f>
        <v/>
      </c>
      <c r="P595" s="207" t="str">
        <f>IF(PT_ExcValue!C595=0,"",PT_ExcValue!B595/PT_ExcValue!C595)</f>
        <v/>
      </c>
      <c r="Q595" s="207" t="str">
        <f>IF(PT_ExcValue!E595=0,"",PT_ExcValue!D595/PT_ExcValue!E595)</f>
        <v/>
      </c>
      <c r="R595" s="207" t="str">
        <f>IF(PT_ExcValue!G595=0,"",PT_ExcValue!F595/PT_ExcValue!G595)</f>
        <v/>
      </c>
      <c r="S595" s="207" t="str">
        <f>IF(PT_ExcValue!I595=0,"",PT_ExcValue!H595/PT_ExcValue!I595)</f>
        <v/>
      </c>
    </row>
    <row r="596" spans="4:19" x14ac:dyDescent="0.25">
      <c r="D596" s="209" t="str">
        <f t="array" ref="D596">IFERROR(INDEX(ExcValue!$A$8:$A2594, MATCH(0,COUNTIF($D$1:D595,ExcValue!$A$8:$A2594), 0)),"")</f>
        <v/>
      </c>
      <c r="E596" s="207" t="str">
        <f>IFERROR(VLOOKUP(D596,ExcValue!A602:C2594,3,FALSE),"")</f>
        <v/>
      </c>
      <c r="F596" s="209" t="str">
        <f t="array" ref="F596">IFERROR(IF(D596="","",INDEX(ExcValue!$I$8:$I$2000, MATCH(D596&amp;23,ExcValue!$A$8:$A$2000&amp;ExcValue!$H$8:$H$2000,0))),"")</f>
        <v/>
      </c>
      <c r="G596" s="210" t="str">
        <f t="shared" si="36"/>
        <v/>
      </c>
      <c r="H596" s="209" t="str">
        <f t="array" ref="H596">IFERROR(IF(D596="","",INDEX(ExcValue!$I$8:$I$2000, MATCH(D596&amp;24,ExcValue!$A$8:$A$2000&amp;ExcValue!$H$8:$H$2000,0))),"")</f>
        <v/>
      </c>
      <c r="I596" s="210" t="str">
        <f t="shared" si="37"/>
        <v/>
      </c>
      <c r="J596" s="209" t="str">
        <f t="array" ref="J596">IFERROR(IF(D596="","",INDEX(ExcValue!$I$8:$I$2000, MATCH(D596&amp;74,ExcValue!$A$8:$A$2000&amp;ExcValue!$H$8:$H$2000,0))),"")</f>
        <v/>
      </c>
      <c r="K596" s="210" t="str">
        <f t="shared" si="38"/>
        <v/>
      </c>
      <c r="L596" s="209" t="str">
        <f t="array" ref="L596">IFERROR(IF(D596="","",INDEX(ExcValue!$I$8:$I$2000, MATCH(D596&amp;54,ExcValue!$A$8:$A$2000&amp;ExcValue!$H$8:$H$2000,0))),"")</f>
        <v/>
      </c>
      <c r="M596" s="210" t="str">
        <f t="shared" si="39"/>
        <v/>
      </c>
      <c r="O596" s="207" t="str">
        <f>IF(ISNUMBER(PT_ExcValue!A596),PT_ExcValue!A596,"")</f>
        <v/>
      </c>
      <c r="P596" s="207" t="str">
        <f>IF(PT_ExcValue!C596=0,"",PT_ExcValue!B596/PT_ExcValue!C596)</f>
        <v/>
      </c>
      <c r="Q596" s="207" t="str">
        <f>IF(PT_ExcValue!E596=0,"",PT_ExcValue!D596/PT_ExcValue!E596)</f>
        <v/>
      </c>
      <c r="R596" s="207" t="str">
        <f>IF(PT_ExcValue!G596=0,"",PT_ExcValue!F596/PT_ExcValue!G596)</f>
        <v/>
      </c>
      <c r="S596" s="207" t="str">
        <f>IF(PT_ExcValue!I596=0,"",PT_ExcValue!H596/PT_ExcValue!I596)</f>
        <v/>
      </c>
    </row>
    <row r="597" spans="4:19" x14ac:dyDescent="0.25">
      <c r="D597" s="209" t="str">
        <f t="array" ref="D597">IFERROR(INDEX(ExcValue!$A$8:$A2595, MATCH(0,COUNTIF($D$1:D596,ExcValue!$A$8:$A2595), 0)),"")</f>
        <v/>
      </c>
      <c r="E597" s="207" t="str">
        <f>IFERROR(VLOOKUP(D597,ExcValue!A603:C2595,3,FALSE),"")</f>
        <v/>
      </c>
      <c r="F597" s="209" t="str">
        <f t="array" ref="F597">IFERROR(IF(D597="","",INDEX(ExcValue!$I$8:$I$2000, MATCH(D597&amp;23,ExcValue!$A$8:$A$2000&amp;ExcValue!$H$8:$H$2000,0))),"")</f>
        <v/>
      </c>
      <c r="G597" s="210" t="str">
        <f t="shared" si="36"/>
        <v/>
      </c>
      <c r="H597" s="209" t="str">
        <f t="array" ref="H597">IFERROR(IF(D597="","",INDEX(ExcValue!$I$8:$I$2000, MATCH(D597&amp;24,ExcValue!$A$8:$A$2000&amp;ExcValue!$H$8:$H$2000,0))),"")</f>
        <v/>
      </c>
      <c r="I597" s="210" t="str">
        <f t="shared" si="37"/>
        <v/>
      </c>
      <c r="J597" s="209" t="str">
        <f t="array" ref="J597">IFERROR(IF(D597="","",INDEX(ExcValue!$I$8:$I$2000, MATCH(D597&amp;74,ExcValue!$A$8:$A$2000&amp;ExcValue!$H$8:$H$2000,0))),"")</f>
        <v/>
      </c>
      <c r="K597" s="210" t="str">
        <f t="shared" si="38"/>
        <v/>
      </c>
      <c r="L597" s="209" t="str">
        <f t="array" ref="L597">IFERROR(IF(D597="","",INDEX(ExcValue!$I$8:$I$2000, MATCH(D597&amp;54,ExcValue!$A$8:$A$2000&amp;ExcValue!$H$8:$H$2000,0))),"")</f>
        <v/>
      </c>
      <c r="M597" s="210" t="str">
        <f t="shared" si="39"/>
        <v/>
      </c>
      <c r="O597" s="207" t="str">
        <f>IF(ISNUMBER(PT_ExcValue!A597),PT_ExcValue!A597,"")</f>
        <v/>
      </c>
      <c r="P597" s="207" t="str">
        <f>IF(PT_ExcValue!C597=0,"",PT_ExcValue!B597/PT_ExcValue!C597)</f>
        <v/>
      </c>
      <c r="Q597" s="207" t="str">
        <f>IF(PT_ExcValue!E597=0,"",PT_ExcValue!D597/PT_ExcValue!E597)</f>
        <v/>
      </c>
      <c r="R597" s="207" t="str">
        <f>IF(PT_ExcValue!G597=0,"",PT_ExcValue!F597/PT_ExcValue!G597)</f>
        <v/>
      </c>
      <c r="S597" s="207" t="str">
        <f>IF(PT_ExcValue!I597=0,"",PT_ExcValue!H597/PT_ExcValue!I597)</f>
        <v/>
      </c>
    </row>
    <row r="598" spans="4:19" x14ac:dyDescent="0.25">
      <c r="D598" s="209" t="str">
        <f t="array" ref="D598">IFERROR(INDEX(ExcValue!$A$8:$A2596, MATCH(0,COUNTIF($D$1:D597,ExcValue!$A$8:$A2596), 0)),"")</f>
        <v/>
      </c>
      <c r="E598" s="207" t="str">
        <f>IFERROR(VLOOKUP(D598,ExcValue!A604:C2596,3,FALSE),"")</f>
        <v/>
      </c>
      <c r="F598" s="209" t="str">
        <f t="array" ref="F598">IFERROR(IF(D598="","",INDEX(ExcValue!$I$8:$I$2000, MATCH(D598&amp;23,ExcValue!$A$8:$A$2000&amp;ExcValue!$H$8:$H$2000,0))),"")</f>
        <v/>
      </c>
      <c r="G598" s="210" t="str">
        <f t="shared" si="36"/>
        <v/>
      </c>
      <c r="H598" s="209" t="str">
        <f t="array" ref="H598">IFERROR(IF(D598="","",INDEX(ExcValue!$I$8:$I$2000, MATCH(D598&amp;24,ExcValue!$A$8:$A$2000&amp;ExcValue!$H$8:$H$2000,0))),"")</f>
        <v/>
      </c>
      <c r="I598" s="210" t="str">
        <f t="shared" si="37"/>
        <v/>
      </c>
      <c r="J598" s="209" t="str">
        <f t="array" ref="J598">IFERROR(IF(D598="","",INDEX(ExcValue!$I$8:$I$2000, MATCH(D598&amp;74,ExcValue!$A$8:$A$2000&amp;ExcValue!$H$8:$H$2000,0))),"")</f>
        <v/>
      </c>
      <c r="K598" s="210" t="str">
        <f t="shared" si="38"/>
        <v/>
      </c>
      <c r="L598" s="209" t="str">
        <f t="array" ref="L598">IFERROR(IF(D598="","",INDEX(ExcValue!$I$8:$I$2000, MATCH(D598&amp;54,ExcValue!$A$8:$A$2000&amp;ExcValue!$H$8:$H$2000,0))),"")</f>
        <v/>
      </c>
      <c r="M598" s="210" t="str">
        <f t="shared" si="39"/>
        <v/>
      </c>
      <c r="O598" s="207" t="str">
        <f>IF(ISNUMBER(PT_ExcValue!A598),PT_ExcValue!A598,"")</f>
        <v/>
      </c>
      <c r="P598" s="207" t="str">
        <f>IF(PT_ExcValue!C598=0,"",PT_ExcValue!B598/PT_ExcValue!C598)</f>
        <v/>
      </c>
      <c r="Q598" s="207" t="str">
        <f>IF(PT_ExcValue!E598=0,"",PT_ExcValue!D598/PT_ExcValue!E598)</f>
        <v/>
      </c>
      <c r="R598" s="207" t="str">
        <f>IF(PT_ExcValue!G598=0,"",PT_ExcValue!F598/PT_ExcValue!G598)</f>
        <v/>
      </c>
      <c r="S598" s="207" t="str">
        <f>IF(PT_ExcValue!I598=0,"",PT_ExcValue!H598/PT_ExcValue!I598)</f>
        <v/>
      </c>
    </row>
    <row r="599" spans="4:19" x14ac:dyDescent="0.25">
      <c r="D599" s="209" t="str">
        <f t="array" ref="D599">IFERROR(INDEX(ExcValue!$A$8:$A2597, MATCH(0,COUNTIF($D$1:D598,ExcValue!$A$8:$A2597), 0)),"")</f>
        <v/>
      </c>
      <c r="E599" s="207" t="str">
        <f>IFERROR(VLOOKUP(D599,ExcValue!A605:C2597,3,FALSE),"")</f>
        <v/>
      </c>
      <c r="F599" s="209" t="str">
        <f t="array" ref="F599">IFERROR(IF(D599="","",INDEX(ExcValue!$I$8:$I$2000, MATCH(D599&amp;23,ExcValue!$A$8:$A$2000&amp;ExcValue!$H$8:$H$2000,0))),"")</f>
        <v/>
      </c>
      <c r="G599" s="210" t="str">
        <f t="shared" si="36"/>
        <v/>
      </c>
      <c r="H599" s="209" t="str">
        <f t="array" ref="H599">IFERROR(IF(D599="","",INDEX(ExcValue!$I$8:$I$2000, MATCH(D599&amp;24,ExcValue!$A$8:$A$2000&amp;ExcValue!$H$8:$H$2000,0))),"")</f>
        <v/>
      </c>
      <c r="I599" s="210" t="str">
        <f t="shared" si="37"/>
        <v/>
      </c>
      <c r="J599" s="209" t="str">
        <f t="array" ref="J599">IFERROR(IF(D599="","",INDEX(ExcValue!$I$8:$I$2000, MATCH(D599&amp;74,ExcValue!$A$8:$A$2000&amp;ExcValue!$H$8:$H$2000,0))),"")</f>
        <v/>
      </c>
      <c r="K599" s="210" t="str">
        <f t="shared" si="38"/>
        <v/>
      </c>
      <c r="L599" s="209" t="str">
        <f t="array" ref="L599">IFERROR(IF(D599="","",INDEX(ExcValue!$I$8:$I$2000, MATCH(D599&amp;54,ExcValue!$A$8:$A$2000&amp;ExcValue!$H$8:$H$2000,0))),"")</f>
        <v/>
      </c>
      <c r="M599" s="210" t="str">
        <f t="shared" si="39"/>
        <v/>
      </c>
      <c r="O599" s="207" t="str">
        <f>IF(ISNUMBER(PT_ExcValue!A599),PT_ExcValue!A599,"")</f>
        <v/>
      </c>
      <c r="P599" s="207" t="str">
        <f>IF(PT_ExcValue!C599=0,"",PT_ExcValue!B599/PT_ExcValue!C599)</f>
        <v/>
      </c>
      <c r="Q599" s="207" t="str">
        <f>IF(PT_ExcValue!E599=0,"",PT_ExcValue!D599/PT_ExcValue!E599)</f>
        <v/>
      </c>
      <c r="R599" s="207" t="str">
        <f>IF(PT_ExcValue!G599=0,"",PT_ExcValue!F599/PT_ExcValue!G599)</f>
        <v/>
      </c>
      <c r="S599" s="207" t="str">
        <f>IF(PT_ExcValue!I599=0,"",PT_ExcValue!H599/PT_ExcValue!I599)</f>
        <v/>
      </c>
    </row>
    <row r="600" spans="4:19" x14ac:dyDescent="0.25">
      <c r="D600" s="209" t="str">
        <f t="array" ref="D600">IFERROR(INDEX(ExcValue!$A$8:$A2598, MATCH(0,COUNTIF($D$1:D599,ExcValue!$A$8:$A2598), 0)),"")</f>
        <v/>
      </c>
      <c r="E600" s="207" t="str">
        <f>IFERROR(VLOOKUP(D600,ExcValue!A606:C2598,3,FALSE),"")</f>
        <v/>
      </c>
      <c r="F600" s="209" t="str">
        <f t="array" ref="F600">IFERROR(IF(D600="","",INDEX(ExcValue!$I$8:$I$2000, MATCH(D600&amp;23,ExcValue!$A$8:$A$2000&amp;ExcValue!$H$8:$H$2000,0))),"")</f>
        <v/>
      </c>
      <c r="G600" s="210" t="str">
        <f t="shared" si="36"/>
        <v/>
      </c>
      <c r="H600" s="209" t="str">
        <f t="array" ref="H600">IFERROR(IF(D600="","",INDEX(ExcValue!$I$8:$I$2000, MATCH(D600&amp;24,ExcValue!$A$8:$A$2000&amp;ExcValue!$H$8:$H$2000,0))),"")</f>
        <v/>
      </c>
      <c r="I600" s="210" t="str">
        <f t="shared" si="37"/>
        <v/>
      </c>
      <c r="J600" s="209" t="str">
        <f t="array" ref="J600">IFERROR(IF(D600="","",INDEX(ExcValue!$I$8:$I$2000, MATCH(D600&amp;74,ExcValue!$A$8:$A$2000&amp;ExcValue!$H$8:$H$2000,0))),"")</f>
        <v/>
      </c>
      <c r="K600" s="210" t="str">
        <f t="shared" si="38"/>
        <v/>
      </c>
      <c r="L600" s="209" t="str">
        <f t="array" ref="L600">IFERROR(IF(D600="","",INDEX(ExcValue!$I$8:$I$2000, MATCH(D600&amp;54,ExcValue!$A$8:$A$2000&amp;ExcValue!$H$8:$H$2000,0))),"")</f>
        <v/>
      </c>
      <c r="M600" s="210" t="str">
        <f t="shared" si="39"/>
        <v/>
      </c>
      <c r="O600" s="207" t="str">
        <f>IF(ISNUMBER(PT_ExcValue!A600),PT_ExcValue!A600,"")</f>
        <v/>
      </c>
      <c r="P600" s="207" t="str">
        <f>IF(PT_ExcValue!C600=0,"",PT_ExcValue!B600/PT_ExcValue!C600)</f>
        <v/>
      </c>
      <c r="Q600" s="207" t="str">
        <f>IF(PT_ExcValue!E600=0,"",PT_ExcValue!D600/PT_ExcValue!E600)</f>
        <v/>
      </c>
      <c r="R600" s="207" t="str">
        <f>IF(PT_ExcValue!G600=0,"",PT_ExcValue!F600/PT_ExcValue!G600)</f>
        <v/>
      </c>
      <c r="S600" s="207" t="str">
        <f>IF(PT_ExcValue!I600=0,"",PT_ExcValue!H600/PT_ExcValue!I600)</f>
        <v/>
      </c>
    </row>
    <row r="601" spans="4:19" x14ac:dyDescent="0.25">
      <c r="D601" s="209" t="str">
        <f t="array" ref="D601">IFERROR(INDEX(ExcValue!$A$8:$A2599, MATCH(0,COUNTIF($D$1:D600,ExcValue!$A$8:$A2599), 0)),"")</f>
        <v/>
      </c>
      <c r="E601" s="207" t="str">
        <f>IFERROR(VLOOKUP(D601,ExcValue!A607:C2599,3,FALSE),"")</f>
        <v/>
      </c>
      <c r="F601" s="209" t="str">
        <f t="array" ref="F601">IFERROR(IF(D601="","",INDEX(ExcValue!$I$8:$I$2000, MATCH(D601&amp;23,ExcValue!$A$8:$A$2000&amp;ExcValue!$H$8:$H$2000,0))),"")</f>
        <v/>
      </c>
      <c r="G601" s="210" t="str">
        <f t="shared" si="36"/>
        <v/>
      </c>
      <c r="H601" s="209" t="str">
        <f t="array" ref="H601">IFERROR(IF(D601="","",INDEX(ExcValue!$I$8:$I$2000, MATCH(D601&amp;24,ExcValue!$A$8:$A$2000&amp;ExcValue!$H$8:$H$2000,0))),"")</f>
        <v/>
      </c>
      <c r="I601" s="210" t="str">
        <f t="shared" si="37"/>
        <v/>
      </c>
      <c r="J601" s="209" t="str">
        <f t="array" ref="J601">IFERROR(IF(D601="","",INDEX(ExcValue!$I$8:$I$2000, MATCH(D601&amp;74,ExcValue!$A$8:$A$2000&amp;ExcValue!$H$8:$H$2000,0))),"")</f>
        <v/>
      </c>
      <c r="K601" s="210" t="str">
        <f t="shared" si="38"/>
        <v/>
      </c>
      <c r="L601" s="209" t="str">
        <f t="array" ref="L601">IFERROR(IF(D601="","",INDEX(ExcValue!$I$8:$I$2000, MATCH(D601&amp;54,ExcValue!$A$8:$A$2000&amp;ExcValue!$H$8:$H$2000,0))),"")</f>
        <v/>
      </c>
      <c r="M601" s="210" t="str">
        <f t="shared" si="39"/>
        <v/>
      </c>
      <c r="O601" s="207" t="str">
        <f>IF(ISNUMBER(PT_ExcValue!A601),PT_ExcValue!A601,"")</f>
        <v/>
      </c>
      <c r="P601" s="207" t="str">
        <f>IF(PT_ExcValue!C601=0,"",PT_ExcValue!B601/PT_ExcValue!C601)</f>
        <v/>
      </c>
      <c r="Q601" s="207" t="str">
        <f>IF(PT_ExcValue!E601=0,"",PT_ExcValue!D601/PT_ExcValue!E601)</f>
        <v/>
      </c>
      <c r="R601" s="207" t="str">
        <f>IF(PT_ExcValue!G601=0,"",PT_ExcValue!F601/PT_ExcValue!G601)</f>
        <v/>
      </c>
      <c r="S601" s="207" t="str">
        <f>IF(PT_ExcValue!I601=0,"",PT_ExcValue!H601/PT_ExcValue!I601)</f>
        <v/>
      </c>
    </row>
    <row r="602" spans="4:19" x14ac:dyDescent="0.25">
      <c r="D602" s="209" t="str">
        <f t="array" ref="D602">IFERROR(INDEX(ExcValue!$A$8:$A2600, MATCH(0,COUNTIF($D$1:D601,ExcValue!$A$8:$A2600), 0)),"")</f>
        <v/>
      </c>
      <c r="E602" s="207" t="str">
        <f>IFERROR(VLOOKUP(D602,ExcValue!A608:C2600,3,FALSE),"")</f>
        <v/>
      </c>
      <c r="F602" s="209" t="str">
        <f t="array" ref="F602">IFERROR(IF(D602="","",INDEX(ExcValue!$I$8:$I$2000, MATCH(D602&amp;23,ExcValue!$A$8:$A$2000&amp;ExcValue!$H$8:$H$2000,0))),"")</f>
        <v/>
      </c>
      <c r="G602" s="210" t="str">
        <f t="shared" si="36"/>
        <v/>
      </c>
      <c r="H602" s="209" t="str">
        <f t="array" ref="H602">IFERROR(IF(D602="","",INDEX(ExcValue!$I$8:$I$2000, MATCH(D602&amp;24,ExcValue!$A$8:$A$2000&amp;ExcValue!$H$8:$H$2000,0))),"")</f>
        <v/>
      </c>
      <c r="I602" s="210" t="str">
        <f t="shared" si="37"/>
        <v/>
      </c>
      <c r="J602" s="209" t="str">
        <f t="array" ref="J602">IFERROR(IF(D602="","",INDEX(ExcValue!$I$8:$I$2000, MATCH(D602&amp;74,ExcValue!$A$8:$A$2000&amp;ExcValue!$H$8:$H$2000,0))),"")</f>
        <v/>
      </c>
      <c r="K602" s="210" t="str">
        <f t="shared" si="38"/>
        <v/>
      </c>
      <c r="L602" s="209" t="str">
        <f t="array" ref="L602">IFERROR(IF(D602="","",INDEX(ExcValue!$I$8:$I$2000, MATCH(D602&amp;54,ExcValue!$A$8:$A$2000&amp;ExcValue!$H$8:$H$2000,0))),"")</f>
        <v/>
      </c>
      <c r="M602" s="210" t="str">
        <f t="shared" si="39"/>
        <v/>
      </c>
      <c r="O602" s="207" t="str">
        <f>IF(ISNUMBER(PT_ExcValue!A602),PT_ExcValue!A602,"")</f>
        <v/>
      </c>
      <c r="P602" s="207" t="str">
        <f>IF(PT_ExcValue!C602=0,"",PT_ExcValue!B602/PT_ExcValue!C602)</f>
        <v/>
      </c>
      <c r="Q602" s="207" t="str">
        <f>IF(PT_ExcValue!E602=0,"",PT_ExcValue!D602/PT_ExcValue!E602)</f>
        <v/>
      </c>
      <c r="R602" s="207" t="str">
        <f>IF(PT_ExcValue!G602=0,"",PT_ExcValue!F602/PT_ExcValue!G602)</f>
        <v/>
      </c>
      <c r="S602" s="207" t="str">
        <f>IF(PT_ExcValue!I602=0,"",PT_ExcValue!H602/PT_ExcValue!I602)</f>
        <v/>
      </c>
    </row>
    <row r="603" spans="4:19" x14ac:dyDescent="0.25">
      <c r="D603" s="209" t="str">
        <f t="array" ref="D603">IFERROR(INDEX(ExcValue!$A$8:$A2601, MATCH(0,COUNTIF($D$1:D602,ExcValue!$A$8:$A2601), 0)),"")</f>
        <v/>
      </c>
      <c r="E603" s="207" t="str">
        <f>IFERROR(VLOOKUP(D603,ExcValue!A609:C2601,3,FALSE),"")</f>
        <v/>
      </c>
      <c r="F603" s="209" t="str">
        <f t="array" ref="F603">IFERROR(IF(D603="","",INDEX(ExcValue!$I$8:$I$2000, MATCH(D603&amp;23,ExcValue!$A$8:$A$2000&amp;ExcValue!$H$8:$H$2000,0))),"")</f>
        <v/>
      </c>
      <c r="G603" s="210" t="str">
        <f t="shared" si="36"/>
        <v/>
      </c>
      <c r="H603" s="209" t="str">
        <f t="array" ref="H603">IFERROR(IF(D603="","",INDEX(ExcValue!$I$8:$I$2000, MATCH(D603&amp;24,ExcValue!$A$8:$A$2000&amp;ExcValue!$H$8:$H$2000,0))),"")</f>
        <v/>
      </c>
      <c r="I603" s="210" t="str">
        <f t="shared" si="37"/>
        <v/>
      </c>
      <c r="J603" s="209" t="str">
        <f t="array" ref="J603">IFERROR(IF(D603="","",INDEX(ExcValue!$I$8:$I$2000, MATCH(D603&amp;74,ExcValue!$A$8:$A$2000&amp;ExcValue!$H$8:$H$2000,0))),"")</f>
        <v/>
      </c>
      <c r="K603" s="210" t="str">
        <f t="shared" si="38"/>
        <v/>
      </c>
      <c r="L603" s="209" t="str">
        <f t="array" ref="L603">IFERROR(IF(D603="","",INDEX(ExcValue!$I$8:$I$2000, MATCH(D603&amp;54,ExcValue!$A$8:$A$2000&amp;ExcValue!$H$8:$H$2000,0))),"")</f>
        <v/>
      </c>
      <c r="M603" s="210" t="str">
        <f t="shared" si="39"/>
        <v/>
      </c>
      <c r="O603" s="207" t="str">
        <f>IF(ISNUMBER(PT_ExcValue!A603),PT_ExcValue!A603,"")</f>
        <v/>
      </c>
      <c r="P603" s="207" t="str">
        <f>IF(PT_ExcValue!C603=0,"",PT_ExcValue!B603/PT_ExcValue!C603)</f>
        <v/>
      </c>
      <c r="Q603" s="207" t="str">
        <f>IF(PT_ExcValue!E603=0,"",PT_ExcValue!D603/PT_ExcValue!E603)</f>
        <v/>
      </c>
      <c r="R603" s="207" t="str">
        <f>IF(PT_ExcValue!G603=0,"",PT_ExcValue!F603/PT_ExcValue!G603)</f>
        <v/>
      </c>
      <c r="S603" s="207" t="str">
        <f>IF(PT_ExcValue!I603=0,"",PT_ExcValue!H603/PT_ExcValue!I603)</f>
        <v/>
      </c>
    </row>
    <row r="604" spans="4:19" x14ac:dyDescent="0.25">
      <c r="D604" s="209" t="str">
        <f t="array" ref="D604">IFERROR(INDEX(ExcValue!$A$8:$A2602, MATCH(0,COUNTIF($D$1:D603,ExcValue!$A$8:$A2602), 0)),"")</f>
        <v/>
      </c>
      <c r="E604" s="207" t="str">
        <f>IFERROR(VLOOKUP(D604,ExcValue!A610:C2602,3,FALSE),"")</f>
        <v/>
      </c>
      <c r="F604" s="209" t="str">
        <f t="array" ref="F604">IFERROR(IF(D604="","",INDEX(ExcValue!$I$8:$I$2000, MATCH(D604&amp;23,ExcValue!$A$8:$A$2000&amp;ExcValue!$H$8:$H$2000,0))),"")</f>
        <v/>
      </c>
      <c r="G604" s="210" t="str">
        <f t="shared" si="36"/>
        <v/>
      </c>
      <c r="H604" s="209" t="str">
        <f t="array" ref="H604">IFERROR(IF(D604="","",INDEX(ExcValue!$I$8:$I$2000, MATCH(D604&amp;24,ExcValue!$A$8:$A$2000&amp;ExcValue!$H$8:$H$2000,0))),"")</f>
        <v/>
      </c>
      <c r="I604" s="210" t="str">
        <f t="shared" si="37"/>
        <v/>
      </c>
      <c r="J604" s="209" t="str">
        <f t="array" ref="J604">IFERROR(IF(D604="","",INDEX(ExcValue!$I$8:$I$2000, MATCH(D604&amp;74,ExcValue!$A$8:$A$2000&amp;ExcValue!$H$8:$H$2000,0))),"")</f>
        <v/>
      </c>
      <c r="K604" s="210" t="str">
        <f t="shared" si="38"/>
        <v/>
      </c>
      <c r="L604" s="209" t="str">
        <f t="array" ref="L604">IFERROR(IF(D604="","",INDEX(ExcValue!$I$8:$I$2000, MATCH(D604&amp;54,ExcValue!$A$8:$A$2000&amp;ExcValue!$H$8:$H$2000,0))),"")</f>
        <v/>
      </c>
      <c r="M604" s="210" t="str">
        <f t="shared" si="39"/>
        <v/>
      </c>
      <c r="O604" s="207" t="str">
        <f>IF(ISNUMBER(PT_ExcValue!A604),PT_ExcValue!A604,"")</f>
        <v/>
      </c>
      <c r="P604" s="207" t="str">
        <f>IF(PT_ExcValue!C604=0,"",PT_ExcValue!B604/PT_ExcValue!C604)</f>
        <v/>
      </c>
      <c r="Q604" s="207" t="str">
        <f>IF(PT_ExcValue!E604=0,"",PT_ExcValue!D604/PT_ExcValue!E604)</f>
        <v/>
      </c>
      <c r="R604" s="207" t="str">
        <f>IF(PT_ExcValue!G604=0,"",PT_ExcValue!F604/PT_ExcValue!G604)</f>
        <v/>
      </c>
      <c r="S604" s="207" t="str">
        <f>IF(PT_ExcValue!I604=0,"",PT_ExcValue!H604/PT_ExcValue!I604)</f>
        <v/>
      </c>
    </row>
    <row r="605" spans="4:19" x14ac:dyDescent="0.25">
      <c r="D605" s="209" t="str">
        <f t="array" ref="D605">IFERROR(INDEX(ExcValue!$A$8:$A2603, MATCH(0,COUNTIF($D$1:D604,ExcValue!$A$8:$A2603), 0)),"")</f>
        <v/>
      </c>
      <c r="E605" s="207" t="str">
        <f>IFERROR(VLOOKUP(D605,ExcValue!A611:C2603,3,FALSE),"")</f>
        <v/>
      </c>
      <c r="F605" s="209" t="str">
        <f t="array" ref="F605">IFERROR(IF(D605="","",INDEX(ExcValue!$I$8:$I$2000, MATCH(D605&amp;23,ExcValue!$A$8:$A$2000&amp;ExcValue!$H$8:$H$2000,0))),"")</f>
        <v/>
      </c>
      <c r="G605" s="210" t="str">
        <f t="shared" si="36"/>
        <v/>
      </c>
      <c r="H605" s="209" t="str">
        <f t="array" ref="H605">IFERROR(IF(D605="","",INDEX(ExcValue!$I$8:$I$2000, MATCH(D605&amp;24,ExcValue!$A$8:$A$2000&amp;ExcValue!$H$8:$H$2000,0))),"")</f>
        <v/>
      </c>
      <c r="I605" s="210" t="str">
        <f t="shared" si="37"/>
        <v/>
      </c>
      <c r="J605" s="209" t="str">
        <f t="array" ref="J605">IFERROR(IF(D605="","",INDEX(ExcValue!$I$8:$I$2000, MATCH(D605&amp;74,ExcValue!$A$8:$A$2000&amp;ExcValue!$H$8:$H$2000,0))),"")</f>
        <v/>
      </c>
      <c r="K605" s="210" t="str">
        <f t="shared" si="38"/>
        <v/>
      </c>
      <c r="L605" s="209" t="str">
        <f t="array" ref="L605">IFERROR(IF(D605="","",INDEX(ExcValue!$I$8:$I$2000, MATCH(D605&amp;54,ExcValue!$A$8:$A$2000&amp;ExcValue!$H$8:$H$2000,0))),"")</f>
        <v/>
      </c>
      <c r="M605" s="210" t="str">
        <f t="shared" si="39"/>
        <v/>
      </c>
      <c r="O605" s="207" t="str">
        <f>IF(ISNUMBER(PT_ExcValue!A605),PT_ExcValue!A605,"")</f>
        <v/>
      </c>
      <c r="P605" s="207" t="str">
        <f>IF(PT_ExcValue!C605=0,"",PT_ExcValue!B605/PT_ExcValue!C605)</f>
        <v/>
      </c>
      <c r="Q605" s="207" t="str">
        <f>IF(PT_ExcValue!E605=0,"",PT_ExcValue!D605/PT_ExcValue!E605)</f>
        <v/>
      </c>
      <c r="R605" s="207" t="str">
        <f>IF(PT_ExcValue!G605=0,"",PT_ExcValue!F605/PT_ExcValue!G605)</f>
        <v/>
      </c>
      <c r="S605" s="207" t="str">
        <f>IF(PT_ExcValue!I605=0,"",PT_ExcValue!H605/PT_ExcValue!I605)</f>
        <v/>
      </c>
    </row>
    <row r="606" spans="4:19" x14ac:dyDescent="0.25">
      <c r="D606" s="209" t="str">
        <f t="array" ref="D606">IFERROR(INDEX(ExcValue!$A$8:$A2604, MATCH(0,COUNTIF($D$1:D605,ExcValue!$A$8:$A2604), 0)),"")</f>
        <v/>
      </c>
      <c r="E606" s="207" t="str">
        <f>IFERROR(VLOOKUP(D606,ExcValue!A612:C2604,3,FALSE),"")</f>
        <v/>
      </c>
      <c r="F606" s="209" t="str">
        <f t="array" ref="F606">IFERROR(IF(D606="","",INDEX(ExcValue!$I$8:$I$2000, MATCH(D606&amp;23,ExcValue!$A$8:$A$2000&amp;ExcValue!$H$8:$H$2000,0))),"")</f>
        <v/>
      </c>
      <c r="G606" s="210" t="str">
        <f t="shared" si="36"/>
        <v/>
      </c>
      <c r="H606" s="209" t="str">
        <f t="array" ref="H606">IFERROR(IF(D606="","",INDEX(ExcValue!$I$8:$I$2000, MATCH(D606&amp;24,ExcValue!$A$8:$A$2000&amp;ExcValue!$H$8:$H$2000,0))),"")</f>
        <v/>
      </c>
      <c r="I606" s="210" t="str">
        <f t="shared" si="37"/>
        <v/>
      </c>
      <c r="J606" s="209" t="str">
        <f t="array" ref="J606">IFERROR(IF(D606="","",INDEX(ExcValue!$I$8:$I$2000, MATCH(D606&amp;74,ExcValue!$A$8:$A$2000&amp;ExcValue!$H$8:$H$2000,0))),"")</f>
        <v/>
      </c>
      <c r="K606" s="210" t="str">
        <f t="shared" si="38"/>
        <v/>
      </c>
      <c r="L606" s="209" t="str">
        <f t="array" ref="L606">IFERROR(IF(D606="","",INDEX(ExcValue!$I$8:$I$2000, MATCH(D606&amp;54,ExcValue!$A$8:$A$2000&amp;ExcValue!$H$8:$H$2000,0))),"")</f>
        <v/>
      </c>
      <c r="M606" s="210" t="str">
        <f t="shared" si="39"/>
        <v/>
      </c>
      <c r="O606" s="207" t="str">
        <f>IF(ISNUMBER(PT_ExcValue!A606),PT_ExcValue!A606,"")</f>
        <v/>
      </c>
      <c r="P606" s="207" t="str">
        <f>IF(PT_ExcValue!C606=0,"",PT_ExcValue!B606/PT_ExcValue!C606)</f>
        <v/>
      </c>
      <c r="Q606" s="207" t="str">
        <f>IF(PT_ExcValue!E606=0,"",PT_ExcValue!D606/PT_ExcValue!E606)</f>
        <v/>
      </c>
      <c r="R606" s="207" t="str">
        <f>IF(PT_ExcValue!G606=0,"",PT_ExcValue!F606/PT_ExcValue!G606)</f>
        <v/>
      </c>
      <c r="S606" s="207" t="str">
        <f>IF(PT_ExcValue!I606=0,"",PT_ExcValue!H606/PT_ExcValue!I606)</f>
        <v/>
      </c>
    </row>
    <row r="607" spans="4:19" x14ac:dyDescent="0.25">
      <c r="D607" s="209" t="str">
        <f t="array" ref="D607">IFERROR(INDEX(ExcValue!$A$8:$A2605, MATCH(0,COUNTIF($D$1:D606,ExcValue!$A$8:$A2605), 0)),"")</f>
        <v/>
      </c>
      <c r="E607" s="207" t="str">
        <f>IFERROR(VLOOKUP(D607,ExcValue!A613:C2605,3,FALSE),"")</f>
        <v/>
      </c>
      <c r="F607" s="209" t="str">
        <f t="array" ref="F607">IFERROR(IF(D607="","",INDEX(ExcValue!$I$8:$I$2000, MATCH(D607&amp;23,ExcValue!$A$8:$A$2000&amp;ExcValue!$H$8:$H$2000,0))),"")</f>
        <v/>
      </c>
      <c r="G607" s="210" t="str">
        <f t="shared" si="36"/>
        <v/>
      </c>
      <c r="H607" s="209" t="str">
        <f t="array" ref="H607">IFERROR(IF(D607="","",INDEX(ExcValue!$I$8:$I$2000, MATCH(D607&amp;24,ExcValue!$A$8:$A$2000&amp;ExcValue!$H$8:$H$2000,0))),"")</f>
        <v/>
      </c>
      <c r="I607" s="210" t="str">
        <f t="shared" si="37"/>
        <v/>
      </c>
      <c r="J607" s="209" t="str">
        <f t="array" ref="J607">IFERROR(IF(D607="","",INDEX(ExcValue!$I$8:$I$2000, MATCH(D607&amp;74,ExcValue!$A$8:$A$2000&amp;ExcValue!$H$8:$H$2000,0))),"")</f>
        <v/>
      </c>
      <c r="K607" s="210" t="str">
        <f t="shared" si="38"/>
        <v/>
      </c>
      <c r="L607" s="209" t="str">
        <f t="array" ref="L607">IFERROR(IF(D607="","",INDEX(ExcValue!$I$8:$I$2000, MATCH(D607&amp;54,ExcValue!$A$8:$A$2000&amp;ExcValue!$H$8:$H$2000,0))),"")</f>
        <v/>
      </c>
      <c r="M607" s="210" t="str">
        <f t="shared" si="39"/>
        <v/>
      </c>
      <c r="O607" s="207" t="str">
        <f>IF(ISNUMBER(PT_ExcValue!A607),PT_ExcValue!A607,"")</f>
        <v/>
      </c>
      <c r="P607" s="207" t="str">
        <f>IF(PT_ExcValue!C607=0,"",PT_ExcValue!B607/PT_ExcValue!C607)</f>
        <v/>
      </c>
      <c r="Q607" s="207" t="str">
        <f>IF(PT_ExcValue!E607=0,"",PT_ExcValue!D607/PT_ExcValue!E607)</f>
        <v/>
      </c>
      <c r="R607" s="207" t="str">
        <f>IF(PT_ExcValue!G607=0,"",PT_ExcValue!F607/PT_ExcValue!G607)</f>
        <v/>
      </c>
      <c r="S607" s="207" t="str">
        <f>IF(PT_ExcValue!I607=0,"",PT_ExcValue!H607/PT_ExcValue!I607)</f>
        <v/>
      </c>
    </row>
    <row r="608" spans="4:19" x14ac:dyDescent="0.25">
      <c r="D608" s="209" t="str">
        <f t="array" ref="D608">IFERROR(INDEX(ExcValue!$A$8:$A2606, MATCH(0,COUNTIF($D$1:D607,ExcValue!$A$8:$A2606), 0)),"")</f>
        <v/>
      </c>
      <c r="E608" s="207" t="str">
        <f>IFERROR(VLOOKUP(D608,ExcValue!A614:C2606,3,FALSE),"")</f>
        <v/>
      </c>
      <c r="F608" s="209" t="str">
        <f t="array" ref="F608">IFERROR(IF(D608="","",INDEX(ExcValue!$I$8:$I$2000, MATCH(D608&amp;23,ExcValue!$A$8:$A$2000&amp;ExcValue!$H$8:$H$2000,0))),"")</f>
        <v/>
      </c>
      <c r="G608" s="210" t="str">
        <f t="shared" si="36"/>
        <v/>
      </c>
      <c r="H608" s="209" t="str">
        <f t="array" ref="H608">IFERROR(IF(D608="","",INDEX(ExcValue!$I$8:$I$2000, MATCH(D608&amp;24,ExcValue!$A$8:$A$2000&amp;ExcValue!$H$8:$H$2000,0))),"")</f>
        <v/>
      </c>
      <c r="I608" s="210" t="str">
        <f t="shared" si="37"/>
        <v/>
      </c>
      <c r="J608" s="209" t="str">
        <f t="array" ref="J608">IFERROR(IF(D608="","",INDEX(ExcValue!$I$8:$I$2000, MATCH(D608&amp;74,ExcValue!$A$8:$A$2000&amp;ExcValue!$H$8:$H$2000,0))),"")</f>
        <v/>
      </c>
      <c r="K608" s="210" t="str">
        <f t="shared" si="38"/>
        <v/>
      </c>
      <c r="L608" s="209" t="str">
        <f t="array" ref="L608">IFERROR(IF(D608="","",INDEX(ExcValue!$I$8:$I$2000, MATCH(D608&amp;54,ExcValue!$A$8:$A$2000&amp;ExcValue!$H$8:$H$2000,0))),"")</f>
        <v/>
      </c>
      <c r="M608" s="210" t="str">
        <f t="shared" si="39"/>
        <v/>
      </c>
      <c r="O608" s="207" t="str">
        <f>IF(ISNUMBER(PT_ExcValue!A608),PT_ExcValue!A608,"")</f>
        <v/>
      </c>
      <c r="P608" s="207" t="str">
        <f>IF(PT_ExcValue!C608=0,"",PT_ExcValue!B608/PT_ExcValue!C608)</f>
        <v/>
      </c>
      <c r="Q608" s="207" t="str">
        <f>IF(PT_ExcValue!E608=0,"",PT_ExcValue!D608/PT_ExcValue!E608)</f>
        <v/>
      </c>
      <c r="R608" s="207" t="str">
        <f>IF(PT_ExcValue!G608=0,"",PT_ExcValue!F608/PT_ExcValue!G608)</f>
        <v/>
      </c>
      <c r="S608" s="207" t="str">
        <f>IF(PT_ExcValue!I608=0,"",PT_ExcValue!H608/PT_ExcValue!I608)</f>
        <v/>
      </c>
    </row>
    <row r="609" spans="4:19" x14ac:dyDescent="0.25">
      <c r="D609" s="209" t="str">
        <f t="array" ref="D609">IFERROR(INDEX(ExcValue!$A$8:$A2607, MATCH(0,COUNTIF($D$1:D608,ExcValue!$A$8:$A2607), 0)),"")</f>
        <v/>
      </c>
      <c r="E609" s="207" t="str">
        <f>IFERROR(VLOOKUP(D609,ExcValue!A615:C2607,3,FALSE),"")</f>
        <v/>
      </c>
      <c r="F609" s="209" t="str">
        <f t="array" ref="F609">IFERROR(IF(D609="","",INDEX(ExcValue!$I$8:$I$2000, MATCH(D609&amp;23,ExcValue!$A$8:$A$2000&amp;ExcValue!$H$8:$H$2000,0))),"")</f>
        <v/>
      </c>
      <c r="G609" s="210" t="str">
        <f t="shared" si="36"/>
        <v/>
      </c>
      <c r="H609" s="209" t="str">
        <f t="array" ref="H609">IFERROR(IF(D609="","",INDEX(ExcValue!$I$8:$I$2000, MATCH(D609&amp;24,ExcValue!$A$8:$A$2000&amp;ExcValue!$H$8:$H$2000,0))),"")</f>
        <v/>
      </c>
      <c r="I609" s="210" t="str">
        <f t="shared" si="37"/>
        <v/>
      </c>
      <c r="J609" s="209" t="str">
        <f t="array" ref="J609">IFERROR(IF(D609="","",INDEX(ExcValue!$I$8:$I$2000, MATCH(D609&amp;74,ExcValue!$A$8:$A$2000&amp;ExcValue!$H$8:$H$2000,0))),"")</f>
        <v/>
      </c>
      <c r="K609" s="210" t="str">
        <f t="shared" si="38"/>
        <v/>
      </c>
      <c r="L609" s="209" t="str">
        <f t="array" ref="L609">IFERROR(IF(D609="","",INDEX(ExcValue!$I$8:$I$2000, MATCH(D609&amp;54,ExcValue!$A$8:$A$2000&amp;ExcValue!$H$8:$H$2000,0))),"")</f>
        <v/>
      </c>
      <c r="M609" s="210" t="str">
        <f t="shared" si="39"/>
        <v/>
      </c>
      <c r="O609" s="207" t="str">
        <f>IF(ISNUMBER(PT_ExcValue!A609),PT_ExcValue!A609,"")</f>
        <v/>
      </c>
      <c r="P609" s="207" t="str">
        <f>IF(PT_ExcValue!C609=0,"",PT_ExcValue!B609/PT_ExcValue!C609)</f>
        <v/>
      </c>
      <c r="Q609" s="207" t="str">
        <f>IF(PT_ExcValue!E609=0,"",PT_ExcValue!D609/PT_ExcValue!E609)</f>
        <v/>
      </c>
      <c r="R609" s="207" t="str">
        <f>IF(PT_ExcValue!G609=0,"",PT_ExcValue!F609/PT_ExcValue!G609)</f>
        <v/>
      </c>
      <c r="S609" s="207" t="str">
        <f>IF(PT_ExcValue!I609=0,"",PT_ExcValue!H609/PT_ExcValue!I609)</f>
        <v/>
      </c>
    </row>
    <row r="610" spans="4:19" x14ac:dyDescent="0.25">
      <c r="D610" s="209" t="str">
        <f t="array" ref="D610">IFERROR(INDEX(ExcValue!$A$8:$A2608, MATCH(0,COUNTIF($D$1:D609,ExcValue!$A$8:$A2608), 0)),"")</f>
        <v/>
      </c>
      <c r="E610" s="207" t="str">
        <f>IFERROR(VLOOKUP(D610,ExcValue!A616:C2608,3,FALSE),"")</f>
        <v/>
      </c>
      <c r="F610" s="209" t="str">
        <f t="array" ref="F610">IFERROR(IF(D610="","",INDEX(ExcValue!$I$8:$I$2000, MATCH(D610&amp;23,ExcValue!$A$8:$A$2000&amp;ExcValue!$H$8:$H$2000,0))),"")</f>
        <v/>
      </c>
      <c r="G610" s="210" t="str">
        <f t="shared" si="36"/>
        <v/>
      </c>
      <c r="H610" s="209" t="str">
        <f t="array" ref="H610">IFERROR(IF(D610="","",INDEX(ExcValue!$I$8:$I$2000, MATCH(D610&amp;24,ExcValue!$A$8:$A$2000&amp;ExcValue!$H$8:$H$2000,0))),"")</f>
        <v/>
      </c>
      <c r="I610" s="210" t="str">
        <f t="shared" si="37"/>
        <v/>
      </c>
      <c r="J610" s="209" t="str">
        <f t="array" ref="J610">IFERROR(IF(D610="","",INDEX(ExcValue!$I$8:$I$2000, MATCH(D610&amp;74,ExcValue!$A$8:$A$2000&amp;ExcValue!$H$8:$H$2000,0))),"")</f>
        <v/>
      </c>
      <c r="K610" s="210" t="str">
        <f t="shared" si="38"/>
        <v/>
      </c>
      <c r="L610" s="209" t="str">
        <f t="array" ref="L610">IFERROR(IF(D610="","",INDEX(ExcValue!$I$8:$I$2000, MATCH(D610&amp;54,ExcValue!$A$8:$A$2000&amp;ExcValue!$H$8:$H$2000,0))),"")</f>
        <v/>
      </c>
      <c r="M610" s="210" t="str">
        <f t="shared" si="39"/>
        <v/>
      </c>
      <c r="O610" s="207" t="str">
        <f>IF(ISNUMBER(PT_ExcValue!A610),PT_ExcValue!A610,"")</f>
        <v/>
      </c>
      <c r="P610" s="207" t="str">
        <f>IF(PT_ExcValue!C610=0,"",PT_ExcValue!B610/PT_ExcValue!C610)</f>
        <v/>
      </c>
      <c r="Q610" s="207" t="str">
        <f>IF(PT_ExcValue!E610=0,"",PT_ExcValue!D610/PT_ExcValue!E610)</f>
        <v/>
      </c>
      <c r="R610" s="207" t="str">
        <f>IF(PT_ExcValue!G610=0,"",PT_ExcValue!F610/PT_ExcValue!G610)</f>
        <v/>
      </c>
      <c r="S610" s="207" t="str">
        <f>IF(PT_ExcValue!I610=0,"",PT_ExcValue!H610/PT_ExcValue!I610)</f>
        <v/>
      </c>
    </row>
    <row r="611" spans="4:19" x14ac:dyDescent="0.25">
      <c r="D611" s="209" t="str">
        <f t="array" ref="D611">IFERROR(INDEX(ExcValue!$A$8:$A2609, MATCH(0,COUNTIF($D$1:D610,ExcValue!$A$8:$A2609), 0)),"")</f>
        <v/>
      </c>
      <c r="E611" s="207" t="str">
        <f>IFERROR(VLOOKUP(D611,ExcValue!A617:C2609,3,FALSE),"")</f>
        <v/>
      </c>
      <c r="F611" s="209" t="str">
        <f t="array" ref="F611">IFERROR(IF(D611="","",INDEX(ExcValue!$I$8:$I$2000, MATCH(D611&amp;23,ExcValue!$A$8:$A$2000&amp;ExcValue!$H$8:$H$2000,0))),"")</f>
        <v/>
      </c>
      <c r="G611" s="210" t="str">
        <f t="shared" si="36"/>
        <v/>
      </c>
      <c r="H611" s="209" t="str">
        <f t="array" ref="H611">IFERROR(IF(D611="","",INDEX(ExcValue!$I$8:$I$2000, MATCH(D611&amp;24,ExcValue!$A$8:$A$2000&amp;ExcValue!$H$8:$H$2000,0))),"")</f>
        <v/>
      </c>
      <c r="I611" s="210" t="str">
        <f t="shared" si="37"/>
        <v/>
      </c>
      <c r="J611" s="209" t="str">
        <f t="array" ref="J611">IFERROR(IF(D611="","",INDEX(ExcValue!$I$8:$I$2000, MATCH(D611&amp;74,ExcValue!$A$8:$A$2000&amp;ExcValue!$H$8:$H$2000,0))),"")</f>
        <v/>
      </c>
      <c r="K611" s="210" t="str">
        <f t="shared" si="38"/>
        <v/>
      </c>
      <c r="L611" s="209" t="str">
        <f t="array" ref="L611">IFERROR(IF(D611="","",INDEX(ExcValue!$I$8:$I$2000, MATCH(D611&amp;54,ExcValue!$A$8:$A$2000&amp;ExcValue!$H$8:$H$2000,0))),"")</f>
        <v/>
      </c>
      <c r="M611" s="210" t="str">
        <f t="shared" si="39"/>
        <v/>
      </c>
      <c r="O611" s="207" t="str">
        <f>IF(ISNUMBER(PT_ExcValue!A611),PT_ExcValue!A611,"")</f>
        <v/>
      </c>
      <c r="P611" s="207" t="str">
        <f>IF(PT_ExcValue!C611=0,"",PT_ExcValue!B611/PT_ExcValue!C611)</f>
        <v/>
      </c>
      <c r="Q611" s="207" t="str">
        <f>IF(PT_ExcValue!E611=0,"",PT_ExcValue!D611/PT_ExcValue!E611)</f>
        <v/>
      </c>
      <c r="R611" s="207" t="str">
        <f>IF(PT_ExcValue!G611=0,"",PT_ExcValue!F611/PT_ExcValue!G611)</f>
        <v/>
      </c>
      <c r="S611" s="207" t="str">
        <f>IF(PT_ExcValue!I611=0,"",PT_ExcValue!H611/PT_ExcValue!I611)</f>
        <v/>
      </c>
    </row>
    <row r="612" spans="4:19" x14ac:dyDescent="0.25">
      <c r="D612" s="209" t="str">
        <f t="array" ref="D612">IFERROR(INDEX(ExcValue!$A$8:$A2610, MATCH(0,COUNTIF($D$1:D611,ExcValue!$A$8:$A2610), 0)),"")</f>
        <v/>
      </c>
      <c r="E612" s="207" t="str">
        <f>IFERROR(VLOOKUP(D612,ExcValue!A618:C2610,3,FALSE),"")</f>
        <v/>
      </c>
      <c r="F612" s="209" t="str">
        <f t="array" ref="F612">IFERROR(IF(D612="","",INDEX(ExcValue!$I$8:$I$2000, MATCH(D612&amp;23,ExcValue!$A$8:$A$2000&amp;ExcValue!$H$8:$H$2000,0))),"")</f>
        <v/>
      </c>
      <c r="G612" s="210" t="str">
        <f t="shared" si="36"/>
        <v/>
      </c>
      <c r="H612" s="209" t="str">
        <f t="array" ref="H612">IFERROR(IF(D612="","",INDEX(ExcValue!$I$8:$I$2000, MATCH(D612&amp;24,ExcValue!$A$8:$A$2000&amp;ExcValue!$H$8:$H$2000,0))),"")</f>
        <v/>
      </c>
      <c r="I612" s="210" t="str">
        <f t="shared" si="37"/>
        <v/>
      </c>
      <c r="J612" s="209" t="str">
        <f t="array" ref="J612">IFERROR(IF(D612="","",INDEX(ExcValue!$I$8:$I$2000, MATCH(D612&amp;74,ExcValue!$A$8:$A$2000&amp;ExcValue!$H$8:$H$2000,0))),"")</f>
        <v/>
      </c>
      <c r="K612" s="210" t="str">
        <f t="shared" si="38"/>
        <v/>
      </c>
      <c r="L612" s="209" t="str">
        <f t="array" ref="L612">IFERROR(IF(D612="","",INDEX(ExcValue!$I$8:$I$2000, MATCH(D612&amp;54,ExcValue!$A$8:$A$2000&amp;ExcValue!$H$8:$H$2000,0))),"")</f>
        <v/>
      </c>
      <c r="M612" s="210" t="str">
        <f t="shared" si="39"/>
        <v/>
      </c>
      <c r="O612" s="207" t="str">
        <f>IF(ISNUMBER(PT_ExcValue!A612),PT_ExcValue!A612,"")</f>
        <v/>
      </c>
      <c r="P612" s="207" t="str">
        <f>IF(PT_ExcValue!C612=0,"",PT_ExcValue!B612/PT_ExcValue!C612)</f>
        <v/>
      </c>
      <c r="Q612" s="207" t="str">
        <f>IF(PT_ExcValue!E612=0,"",PT_ExcValue!D612/PT_ExcValue!E612)</f>
        <v/>
      </c>
      <c r="R612" s="207" t="str">
        <f>IF(PT_ExcValue!G612=0,"",PT_ExcValue!F612/PT_ExcValue!G612)</f>
        <v/>
      </c>
      <c r="S612" s="207" t="str">
        <f>IF(PT_ExcValue!I612=0,"",PT_ExcValue!H612/PT_ExcValue!I612)</f>
        <v/>
      </c>
    </row>
    <row r="613" spans="4:19" x14ac:dyDescent="0.25">
      <c r="D613" s="209" t="str">
        <f t="array" ref="D613">IFERROR(INDEX(ExcValue!$A$8:$A2611, MATCH(0,COUNTIF($D$1:D612,ExcValue!$A$8:$A2611), 0)),"")</f>
        <v/>
      </c>
      <c r="E613" s="207" t="str">
        <f>IFERROR(VLOOKUP(D613,ExcValue!A619:C2611,3,FALSE),"")</f>
        <v/>
      </c>
      <c r="F613" s="209" t="str">
        <f t="array" ref="F613">IFERROR(IF(D613="","",INDEX(ExcValue!$I$8:$I$2000, MATCH(D613&amp;23,ExcValue!$A$8:$A$2000&amp;ExcValue!$H$8:$H$2000,0))),"")</f>
        <v/>
      </c>
      <c r="G613" s="210" t="str">
        <f t="shared" si="36"/>
        <v/>
      </c>
      <c r="H613" s="209" t="str">
        <f t="array" ref="H613">IFERROR(IF(D613="","",INDEX(ExcValue!$I$8:$I$2000, MATCH(D613&amp;24,ExcValue!$A$8:$A$2000&amp;ExcValue!$H$8:$H$2000,0))),"")</f>
        <v/>
      </c>
      <c r="I613" s="210" t="str">
        <f t="shared" si="37"/>
        <v/>
      </c>
      <c r="J613" s="209" t="str">
        <f t="array" ref="J613">IFERROR(IF(D613="","",INDEX(ExcValue!$I$8:$I$2000, MATCH(D613&amp;74,ExcValue!$A$8:$A$2000&amp;ExcValue!$H$8:$H$2000,0))),"")</f>
        <v/>
      </c>
      <c r="K613" s="210" t="str">
        <f t="shared" si="38"/>
        <v/>
      </c>
      <c r="L613" s="209" t="str">
        <f t="array" ref="L613">IFERROR(IF(D613="","",INDEX(ExcValue!$I$8:$I$2000, MATCH(D613&amp;54,ExcValue!$A$8:$A$2000&amp;ExcValue!$H$8:$H$2000,0))),"")</f>
        <v/>
      </c>
      <c r="M613" s="210" t="str">
        <f t="shared" si="39"/>
        <v/>
      </c>
      <c r="O613" s="207" t="str">
        <f>IF(ISNUMBER(PT_ExcValue!A613),PT_ExcValue!A613,"")</f>
        <v/>
      </c>
      <c r="P613" s="207" t="str">
        <f>IF(PT_ExcValue!C613=0,"",PT_ExcValue!B613/PT_ExcValue!C613)</f>
        <v/>
      </c>
      <c r="Q613" s="207" t="str">
        <f>IF(PT_ExcValue!E613=0,"",PT_ExcValue!D613/PT_ExcValue!E613)</f>
        <v/>
      </c>
      <c r="R613" s="207" t="str">
        <f>IF(PT_ExcValue!G613=0,"",PT_ExcValue!F613/PT_ExcValue!G613)</f>
        <v/>
      </c>
      <c r="S613" s="207" t="str">
        <f>IF(PT_ExcValue!I613=0,"",PT_ExcValue!H613/PT_ExcValue!I613)</f>
        <v/>
      </c>
    </row>
    <row r="614" spans="4:19" x14ac:dyDescent="0.25">
      <c r="D614" s="209" t="str">
        <f t="array" ref="D614">IFERROR(INDEX(ExcValue!$A$8:$A2612, MATCH(0,COUNTIF($D$1:D613,ExcValue!$A$8:$A2612), 0)),"")</f>
        <v/>
      </c>
      <c r="E614" s="207" t="str">
        <f>IFERROR(VLOOKUP(D614,ExcValue!A620:C2612,3,FALSE),"")</f>
        <v/>
      </c>
      <c r="F614" s="209" t="str">
        <f t="array" ref="F614">IFERROR(IF(D614="","",INDEX(ExcValue!$I$8:$I$2000, MATCH(D614&amp;23,ExcValue!$A$8:$A$2000&amp;ExcValue!$H$8:$H$2000,0))),"")</f>
        <v/>
      </c>
      <c r="G614" s="210" t="str">
        <f t="shared" si="36"/>
        <v/>
      </c>
      <c r="H614" s="209" t="str">
        <f t="array" ref="H614">IFERROR(IF(D614="","",INDEX(ExcValue!$I$8:$I$2000, MATCH(D614&amp;24,ExcValue!$A$8:$A$2000&amp;ExcValue!$H$8:$H$2000,0))),"")</f>
        <v/>
      </c>
      <c r="I614" s="210" t="str">
        <f t="shared" si="37"/>
        <v/>
      </c>
      <c r="J614" s="209" t="str">
        <f t="array" ref="J614">IFERROR(IF(D614="","",INDEX(ExcValue!$I$8:$I$2000, MATCH(D614&amp;74,ExcValue!$A$8:$A$2000&amp;ExcValue!$H$8:$H$2000,0))),"")</f>
        <v/>
      </c>
      <c r="K614" s="210" t="str">
        <f t="shared" si="38"/>
        <v/>
      </c>
      <c r="L614" s="209" t="str">
        <f t="array" ref="L614">IFERROR(IF(D614="","",INDEX(ExcValue!$I$8:$I$2000, MATCH(D614&amp;54,ExcValue!$A$8:$A$2000&amp;ExcValue!$H$8:$H$2000,0))),"")</f>
        <v/>
      </c>
      <c r="M614" s="210" t="str">
        <f t="shared" si="39"/>
        <v/>
      </c>
      <c r="O614" s="207" t="str">
        <f>IF(ISNUMBER(PT_ExcValue!A614),PT_ExcValue!A614,"")</f>
        <v/>
      </c>
      <c r="P614" s="207" t="str">
        <f>IF(PT_ExcValue!C614=0,"",PT_ExcValue!B614/PT_ExcValue!C614)</f>
        <v/>
      </c>
      <c r="Q614" s="207" t="str">
        <f>IF(PT_ExcValue!E614=0,"",PT_ExcValue!D614/PT_ExcValue!E614)</f>
        <v/>
      </c>
      <c r="R614" s="207" t="str">
        <f>IF(PT_ExcValue!G614=0,"",PT_ExcValue!F614/PT_ExcValue!G614)</f>
        <v/>
      </c>
      <c r="S614" s="207" t="str">
        <f>IF(PT_ExcValue!I614=0,"",PT_ExcValue!H614/PT_ExcValue!I614)</f>
        <v/>
      </c>
    </row>
    <row r="615" spans="4:19" x14ac:dyDescent="0.25">
      <c r="D615" s="209" t="str">
        <f t="array" ref="D615">IFERROR(INDEX(ExcValue!$A$8:$A2613, MATCH(0,COUNTIF($D$1:D614,ExcValue!$A$8:$A2613), 0)),"")</f>
        <v/>
      </c>
      <c r="E615" s="207" t="str">
        <f>IFERROR(VLOOKUP(D615,ExcValue!A621:C2613,3,FALSE),"")</f>
        <v/>
      </c>
      <c r="F615" s="209" t="str">
        <f t="array" ref="F615">IFERROR(IF(D615="","",INDEX(ExcValue!$I$8:$I$2000, MATCH(D615&amp;23,ExcValue!$A$8:$A$2000&amp;ExcValue!$H$8:$H$2000,0))),"")</f>
        <v/>
      </c>
      <c r="G615" s="210" t="str">
        <f t="shared" si="36"/>
        <v/>
      </c>
      <c r="H615" s="209" t="str">
        <f t="array" ref="H615">IFERROR(IF(D615="","",INDEX(ExcValue!$I$8:$I$2000, MATCH(D615&amp;24,ExcValue!$A$8:$A$2000&amp;ExcValue!$H$8:$H$2000,0))),"")</f>
        <v/>
      </c>
      <c r="I615" s="210" t="str">
        <f t="shared" si="37"/>
        <v/>
      </c>
      <c r="J615" s="209" t="str">
        <f t="array" ref="J615">IFERROR(IF(D615="","",INDEX(ExcValue!$I$8:$I$2000, MATCH(D615&amp;74,ExcValue!$A$8:$A$2000&amp;ExcValue!$H$8:$H$2000,0))),"")</f>
        <v/>
      </c>
      <c r="K615" s="210" t="str">
        <f t="shared" si="38"/>
        <v/>
      </c>
      <c r="L615" s="209" t="str">
        <f t="array" ref="L615">IFERROR(IF(D615="","",INDEX(ExcValue!$I$8:$I$2000, MATCH(D615&amp;54,ExcValue!$A$8:$A$2000&amp;ExcValue!$H$8:$H$2000,0))),"")</f>
        <v/>
      </c>
      <c r="M615" s="210" t="str">
        <f t="shared" si="39"/>
        <v/>
      </c>
      <c r="O615" s="207" t="str">
        <f>IF(ISNUMBER(PT_ExcValue!A615),PT_ExcValue!A615,"")</f>
        <v/>
      </c>
      <c r="P615" s="207" t="str">
        <f>IF(PT_ExcValue!C615=0,"",PT_ExcValue!B615/PT_ExcValue!C615)</f>
        <v/>
      </c>
      <c r="Q615" s="207" t="str">
        <f>IF(PT_ExcValue!E615=0,"",PT_ExcValue!D615/PT_ExcValue!E615)</f>
        <v/>
      </c>
      <c r="R615" s="207" t="str">
        <f>IF(PT_ExcValue!G615=0,"",PT_ExcValue!F615/PT_ExcValue!G615)</f>
        <v/>
      </c>
      <c r="S615" s="207" t="str">
        <f>IF(PT_ExcValue!I615=0,"",PT_ExcValue!H615/PT_ExcValue!I615)</f>
        <v/>
      </c>
    </row>
    <row r="616" spans="4:19" x14ac:dyDescent="0.25">
      <c r="D616" s="209" t="str">
        <f t="array" ref="D616">IFERROR(INDEX(ExcValue!$A$8:$A2614, MATCH(0,COUNTIF($D$1:D615,ExcValue!$A$8:$A2614), 0)),"")</f>
        <v/>
      </c>
      <c r="E616" s="207" t="str">
        <f>IFERROR(VLOOKUP(D616,ExcValue!A622:C2614,3,FALSE),"")</f>
        <v/>
      </c>
      <c r="F616" s="209" t="str">
        <f t="array" ref="F616">IFERROR(IF(D616="","",INDEX(ExcValue!$I$8:$I$2000, MATCH(D616&amp;23,ExcValue!$A$8:$A$2000&amp;ExcValue!$H$8:$H$2000,0))),"")</f>
        <v/>
      </c>
      <c r="G616" s="210" t="str">
        <f t="shared" si="36"/>
        <v/>
      </c>
      <c r="H616" s="209" t="str">
        <f t="array" ref="H616">IFERROR(IF(D616="","",INDEX(ExcValue!$I$8:$I$2000, MATCH(D616&amp;24,ExcValue!$A$8:$A$2000&amp;ExcValue!$H$8:$H$2000,0))),"")</f>
        <v/>
      </c>
      <c r="I616" s="210" t="str">
        <f t="shared" si="37"/>
        <v/>
      </c>
      <c r="J616" s="209" t="str">
        <f t="array" ref="J616">IFERROR(IF(D616="","",INDEX(ExcValue!$I$8:$I$2000, MATCH(D616&amp;74,ExcValue!$A$8:$A$2000&amp;ExcValue!$H$8:$H$2000,0))),"")</f>
        <v/>
      </c>
      <c r="K616" s="210" t="str">
        <f t="shared" si="38"/>
        <v/>
      </c>
      <c r="L616" s="209" t="str">
        <f t="array" ref="L616">IFERROR(IF(D616="","",INDEX(ExcValue!$I$8:$I$2000, MATCH(D616&amp;54,ExcValue!$A$8:$A$2000&amp;ExcValue!$H$8:$H$2000,0))),"")</f>
        <v/>
      </c>
      <c r="M616" s="210" t="str">
        <f t="shared" si="39"/>
        <v/>
      </c>
      <c r="O616" s="207" t="str">
        <f>IF(ISNUMBER(PT_ExcValue!A616),PT_ExcValue!A616,"")</f>
        <v/>
      </c>
      <c r="P616" s="207" t="str">
        <f>IF(PT_ExcValue!C616=0,"",PT_ExcValue!B616/PT_ExcValue!C616)</f>
        <v/>
      </c>
      <c r="Q616" s="207" t="str">
        <f>IF(PT_ExcValue!E616=0,"",PT_ExcValue!D616/PT_ExcValue!E616)</f>
        <v/>
      </c>
      <c r="R616" s="207" t="str">
        <f>IF(PT_ExcValue!G616=0,"",PT_ExcValue!F616/PT_ExcValue!G616)</f>
        <v/>
      </c>
      <c r="S616" s="207" t="str">
        <f>IF(PT_ExcValue!I616=0,"",PT_ExcValue!H616/PT_ExcValue!I616)</f>
        <v/>
      </c>
    </row>
    <row r="617" spans="4:19" x14ac:dyDescent="0.25">
      <c r="D617" s="209" t="str">
        <f t="array" ref="D617">IFERROR(INDEX(ExcValue!$A$8:$A2615, MATCH(0,COUNTIF($D$1:D616,ExcValue!$A$8:$A2615), 0)),"")</f>
        <v/>
      </c>
      <c r="E617" s="207" t="str">
        <f>IFERROR(VLOOKUP(D617,ExcValue!A623:C2615,3,FALSE),"")</f>
        <v/>
      </c>
      <c r="F617" s="209" t="str">
        <f t="array" ref="F617">IFERROR(IF(D617="","",INDEX(ExcValue!$I$8:$I$2000, MATCH(D617&amp;23,ExcValue!$A$8:$A$2000&amp;ExcValue!$H$8:$H$2000,0))),"")</f>
        <v/>
      </c>
      <c r="G617" s="210" t="str">
        <f t="shared" si="36"/>
        <v/>
      </c>
      <c r="H617" s="209" t="str">
        <f t="array" ref="H617">IFERROR(IF(D617="","",INDEX(ExcValue!$I$8:$I$2000, MATCH(D617&amp;24,ExcValue!$A$8:$A$2000&amp;ExcValue!$H$8:$H$2000,0))),"")</f>
        <v/>
      </c>
      <c r="I617" s="210" t="str">
        <f t="shared" si="37"/>
        <v/>
      </c>
      <c r="J617" s="209" t="str">
        <f t="array" ref="J617">IFERROR(IF(D617="","",INDEX(ExcValue!$I$8:$I$2000, MATCH(D617&amp;74,ExcValue!$A$8:$A$2000&amp;ExcValue!$H$8:$H$2000,0))),"")</f>
        <v/>
      </c>
      <c r="K617" s="210" t="str">
        <f t="shared" si="38"/>
        <v/>
      </c>
      <c r="L617" s="209" t="str">
        <f t="array" ref="L617">IFERROR(IF(D617="","",INDEX(ExcValue!$I$8:$I$2000, MATCH(D617&amp;54,ExcValue!$A$8:$A$2000&amp;ExcValue!$H$8:$H$2000,0))),"")</f>
        <v/>
      </c>
      <c r="M617" s="210" t="str">
        <f t="shared" si="39"/>
        <v/>
      </c>
      <c r="O617" s="207" t="str">
        <f>IF(ISNUMBER(PT_ExcValue!A617),PT_ExcValue!A617,"")</f>
        <v/>
      </c>
      <c r="P617" s="207" t="str">
        <f>IF(PT_ExcValue!C617=0,"",PT_ExcValue!B617/PT_ExcValue!C617)</f>
        <v/>
      </c>
      <c r="Q617" s="207" t="str">
        <f>IF(PT_ExcValue!E617=0,"",PT_ExcValue!D617/PT_ExcValue!E617)</f>
        <v/>
      </c>
      <c r="R617" s="207" t="str">
        <f>IF(PT_ExcValue!G617=0,"",PT_ExcValue!F617/PT_ExcValue!G617)</f>
        <v/>
      </c>
      <c r="S617" s="207" t="str">
        <f>IF(PT_ExcValue!I617=0,"",PT_ExcValue!H617/PT_ExcValue!I617)</f>
        <v/>
      </c>
    </row>
    <row r="618" spans="4:19" x14ac:dyDescent="0.25">
      <c r="D618" s="209" t="str">
        <f t="array" ref="D618">IFERROR(INDEX(ExcValue!$A$8:$A2616, MATCH(0,COUNTIF($D$1:D617,ExcValue!$A$8:$A2616), 0)),"")</f>
        <v/>
      </c>
      <c r="E618" s="207" t="str">
        <f>IFERROR(VLOOKUP(D618,ExcValue!A624:C2616,3,FALSE),"")</f>
        <v/>
      </c>
      <c r="F618" s="209" t="str">
        <f t="array" ref="F618">IFERROR(IF(D618="","",INDEX(ExcValue!$I$8:$I$2000, MATCH(D618&amp;23,ExcValue!$A$8:$A$2000&amp;ExcValue!$H$8:$H$2000,0))),"")</f>
        <v/>
      </c>
      <c r="G618" s="210" t="str">
        <f t="shared" si="36"/>
        <v/>
      </c>
      <c r="H618" s="209" t="str">
        <f t="array" ref="H618">IFERROR(IF(D618="","",INDEX(ExcValue!$I$8:$I$2000, MATCH(D618&amp;24,ExcValue!$A$8:$A$2000&amp;ExcValue!$H$8:$H$2000,0))),"")</f>
        <v/>
      </c>
      <c r="I618" s="210" t="str">
        <f t="shared" si="37"/>
        <v/>
      </c>
      <c r="J618" s="209" t="str">
        <f t="array" ref="J618">IFERROR(IF(D618="","",INDEX(ExcValue!$I$8:$I$2000, MATCH(D618&amp;74,ExcValue!$A$8:$A$2000&amp;ExcValue!$H$8:$H$2000,0))),"")</f>
        <v/>
      </c>
      <c r="K618" s="210" t="str">
        <f t="shared" si="38"/>
        <v/>
      </c>
      <c r="L618" s="209" t="str">
        <f t="array" ref="L618">IFERROR(IF(D618="","",INDEX(ExcValue!$I$8:$I$2000, MATCH(D618&amp;54,ExcValue!$A$8:$A$2000&amp;ExcValue!$H$8:$H$2000,0))),"")</f>
        <v/>
      </c>
      <c r="M618" s="210" t="str">
        <f t="shared" si="39"/>
        <v/>
      </c>
      <c r="O618" s="207" t="str">
        <f>IF(ISNUMBER(PT_ExcValue!A618),PT_ExcValue!A618,"")</f>
        <v/>
      </c>
      <c r="P618" s="207" t="str">
        <f>IF(PT_ExcValue!C618=0,"",PT_ExcValue!B618/PT_ExcValue!C618)</f>
        <v/>
      </c>
      <c r="Q618" s="207" t="str">
        <f>IF(PT_ExcValue!E618=0,"",PT_ExcValue!D618/PT_ExcValue!E618)</f>
        <v/>
      </c>
      <c r="R618" s="207" t="str">
        <f>IF(PT_ExcValue!G618=0,"",PT_ExcValue!F618/PT_ExcValue!G618)</f>
        <v/>
      </c>
      <c r="S618" s="207" t="str">
        <f>IF(PT_ExcValue!I618=0,"",PT_ExcValue!H618/PT_ExcValue!I618)</f>
        <v/>
      </c>
    </row>
    <row r="619" spans="4:19" x14ac:dyDescent="0.25">
      <c r="D619" s="209" t="str">
        <f t="array" ref="D619">IFERROR(INDEX(ExcValue!$A$8:$A2617, MATCH(0,COUNTIF($D$1:D618,ExcValue!$A$8:$A2617), 0)),"")</f>
        <v/>
      </c>
      <c r="E619" s="207" t="str">
        <f>IFERROR(VLOOKUP(D619,ExcValue!A625:C2617,3,FALSE),"")</f>
        <v/>
      </c>
      <c r="F619" s="209" t="str">
        <f t="array" ref="F619">IFERROR(IF(D619="","",INDEX(ExcValue!$I$8:$I$2000, MATCH(D619&amp;23,ExcValue!$A$8:$A$2000&amp;ExcValue!$H$8:$H$2000,0))),"")</f>
        <v/>
      </c>
      <c r="G619" s="210" t="str">
        <f t="shared" si="36"/>
        <v/>
      </c>
      <c r="H619" s="209" t="str">
        <f t="array" ref="H619">IFERROR(IF(D619="","",INDEX(ExcValue!$I$8:$I$2000, MATCH(D619&amp;24,ExcValue!$A$8:$A$2000&amp;ExcValue!$H$8:$H$2000,0))),"")</f>
        <v/>
      </c>
      <c r="I619" s="210" t="str">
        <f t="shared" si="37"/>
        <v/>
      </c>
      <c r="J619" s="209" t="str">
        <f t="array" ref="J619">IFERROR(IF(D619="","",INDEX(ExcValue!$I$8:$I$2000, MATCH(D619&amp;74,ExcValue!$A$8:$A$2000&amp;ExcValue!$H$8:$H$2000,0))),"")</f>
        <v/>
      </c>
      <c r="K619" s="210" t="str">
        <f t="shared" si="38"/>
        <v/>
      </c>
      <c r="L619" s="209" t="str">
        <f t="array" ref="L619">IFERROR(IF(D619="","",INDEX(ExcValue!$I$8:$I$2000, MATCH(D619&amp;54,ExcValue!$A$8:$A$2000&amp;ExcValue!$H$8:$H$2000,0))),"")</f>
        <v/>
      </c>
      <c r="M619" s="210" t="str">
        <f t="shared" si="39"/>
        <v/>
      </c>
      <c r="O619" s="207" t="str">
        <f>IF(ISNUMBER(PT_ExcValue!A619),PT_ExcValue!A619,"")</f>
        <v/>
      </c>
      <c r="P619" s="207" t="str">
        <f>IF(PT_ExcValue!C619=0,"",PT_ExcValue!B619/PT_ExcValue!C619)</f>
        <v/>
      </c>
      <c r="Q619" s="207" t="str">
        <f>IF(PT_ExcValue!E619=0,"",PT_ExcValue!D619/PT_ExcValue!E619)</f>
        <v/>
      </c>
      <c r="R619" s="207" t="str">
        <f>IF(PT_ExcValue!G619=0,"",PT_ExcValue!F619/PT_ExcValue!G619)</f>
        <v/>
      </c>
      <c r="S619" s="207" t="str">
        <f>IF(PT_ExcValue!I619=0,"",PT_ExcValue!H619/PT_ExcValue!I619)</f>
        <v/>
      </c>
    </row>
    <row r="620" spans="4:19" x14ac:dyDescent="0.25">
      <c r="D620" s="209" t="str">
        <f t="array" ref="D620">IFERROR(INDEX(ExcValue!$A$8:$A2618, MATCH(0,COUNTIF($D$1:D619,ExcValue!$A$8:$A2618), 0)),"")</f>
        <v/>
      </c>
      <c r="E620" s="207" t="str">
        <f>IFERROR(VLOOKUP(D620,ExcValue!A626:C2618,3,FALSE),"")</f>
        <v/>
      </c>
      <c r="F620" s="209" t="str">
        <f t="array" ref="F620">IFERROR(IF(D620="","",INDEX(ExcValue!$I$8:$I$2000, MATCH(D620&amp;23,ExcValue!$A$8:$A$2000&amp;ExcValue!$H$8:$H$2000,0))),"")</f>
        <v/>
      </c>
      <c r="G620" s="210" t="str">
        <f t="shared" si="36"/>
        <v/>
      </c>
      <c r="H620" s="209" t="str">
        <f t="array" ref="H620">IFERROR(IF(D620="","",INDEX(ExcValue!$I$8:$I$2000, MATCH(D620&amp;24,ExcValue!$A$8:$A$2000&amp;ExcValue!$H$8:$H$2000,0))),"")</f>
        <v/>
      </c>
      <c r="I620" s="210" t="str">
        <f t="shared" si="37"/>
        <v/>
      </c>
      <c r="J620" s="209" t="str">
        <f t="array" ref="J620">IFERROR(IF(D620="","",INDEX(ExcValue!$I$8:$I$2000, MATCH(D620&amp;74,ExcValue!$A$8:$A$2000&amp;ExcValue!$H$8:$H$2000,0))),"")</f>
        <v/>
      </c>
      <c r="K620" s="210" t="str">
        <f t="shared" si="38"/>
        <v/>
      </c>
      <c r="L620" s="209" t="str">
        <f t="array" ref="L620">IFERROR(IF(D620="","",INDEX(ExcValue!$I$8:$I$2000, MATCH(D620&amp;54,ExcValue!$A$8:$A$2000&amp;ExcValue!$H$8:$H$2000,0))),"")</f>
        <v/>
      </c>
      <c r="M620" s="210" t="str">
        <f t="shared" si="39"/>
        <v/>
      </c>
      <c r="O620" s="207" t="str">
        <f>IF(ISNUMBER(PT_ExcValue!A620),PT_ExcValue!A620,"")</f>
        <v/>
      </c>
      <c r="P620" s="207" t="str">
        <f>IF(PT_ExcValue!C620=0,"",PT_ExcValue!B620/PT_ExcValue!C620)</f>
        <v/>
      </c>
      <c r="Q620" s="207" t="str">
        <f>IF(PT_ExcValue!E620=0,"",PT_ExcValue!D620/PT_ExcValue!E620)</f>
        <v/>
      </c>
      <c r="R620" s="207" t="str">
        <f>IF(PT_ExcValue!G620=0,"",PT_ExcValue!F620/PT_ExcValue!G620)</f>
        <v/>
      </c>
      <c r="S620" s="207" t="str">
        <f>IF(PT_ExcValue!I620=0,"",PT_ExcValue!H620/PT_ExcValue!I620)</f>
        <v/>
      </c>
    </row>
    <row r="621" spans="4:19" x14ac:dyDescent="0.25">
      <c r="D621" s="209" t="str">
        <f t="array" ref="D621">IFERROR(INDEX(ExcValue!$A$8:$A2619, MATCH(0,COUNTIF($D$1:D620,ExcValue!$A$8:$A2619), 0)),"")</f>
        <v/>
      </c>
      <c r="E621" s="207" t="str">
        <f>IFERROR(VLOOKUP(D621,ExcValue!A627:C2619,3,FALSE),"")</f>
        <v/>
      </c>
      <c r="F621" s="209" t="str">
        <f t="array" ref="F621">IFERROR(IF(D621="","",INDEX(ExcValue!$I$8:$I$2000, MATCH(D621&amp;23,ExcValue!$A$8:$A$2000&amp;ExcValue!$H$8:$H$2000,0))),"")</f>
        <v/>
      </c>
      <c r="G621" s="210" t="str">
        <f t="shared" si="36"/>
        <v/>
      </c>
      <c r="H621" s="209" t="str">
        <f t="array" ref="H621">IFERROR(IF(D621="","",INDEX(ExcValue!$I$8:$I$2000, MATCH(D621&amp;24,ExcValue!$A$8:$A$2000&amp;ExcValue!$H$8:$H$2000,0))),"")</f>
        <v/>
      </c>
      <c r="I621" s="210" t="str">
        <f t="shared" si="37"/>
        <v/>
      </c>
      <c r="J621" s="209" t="str">
        <f t="array" ref="J621">IFERROR(IF(D621="","",INDEX(ExcValue!$I$8:$I$2000, MATCH(D621&amp;74,ExcValue!$A$8:$A$2000&amp;ExcValue!$H$8:$H$2000,0))),"")</f>
        <v/>
      </c>
      <c r="K621" s="210" t="str">
        <f t="shared" si="38"/>
        <v/>
      </c>
      <c r="L621" s="209" t="str">
        <f t="array" ref="L621">IFERROR(IF(D621="","",INDEX(ExcValue!$I$8:$I$2000, MATCH(D621&amp;54,ExcValue!$A$8:$A$2000&amp;ExcValue!$H$8:$H$2000,0))),"")</f>
        <v/>
      </c>
      <c r="M621" s="210" t="str">
        <f t="shared" si="39"/>
        <v/>
      </c>
      <c r="O621" s="207" t="str">
        <f>IF(ISNUMBER(PT_ExcValue!A621),PT_ExcValue!A621,"")</f>
        <v/>
      </c>
      <c r="P621" s="207" t="str">
        <f>IF(PT_ExcValue!C621=0,"",PT_ExcValue!B621/PT_ExcValue!C621)</f>
        <v/>
      </c>
      <c r="Q621" s="207" t="str">
        <f>IF(PT_ExcValue!E621=0,"",PT_ExcValue!D621/PT_ExcValue!E621)</f>
        <v/>
      </c>
      <c r="R621" s="207" t="str">
        <f>IF(PT_ExcValue!G621=0,"",PT_ExcValue!F621/PT_ExcValue!G621)</f>
        <v/>
      </c>
      <c r="S621" s="207" t="str">
        <f>IF(PT_ExcValue!I621=0,"",PT_ExcValue!H621/PT_ExcValue!I621)</f>
        <v/>
      </c>
    </row>
    <row r="622" spans="4:19" x14ac:dyDescent="0.25">
      <c r="D622" s="209" t="str">
        <f t="array" ref="D622">IFERROR(INDEX(ExcValue!$A$8:$A2620, MATCH(0,COUNTIF($D$1:D621,ExcValue!$A$8:$A2620), 0)),"")</f>
        <v/>
      </c>
      <c r="E622" s="207" t="str">
        <f>IFERROR(VLOOKUP(D622,ExcValue!A628:C2620,3,FALSE),"")</f>
        <v/>
      </c>
      <c r="F622" s="209" t="str">
        <f t="array" ref="F622">IFERROR(IF(D622="","",INDEX(ExcValue!$I$8:$I$2000, MATCH(D622&amp;23,ExcValue!$A$8:$A$2000&amp;ExcValue!$H$8:$H$2000,0))),"")</f>
        <v/>
      </c>
      <c r="G622" s="210" t="str">
        <f t="shared" si="36"/>
        <v/>
      </c>
      <c r="H622" s="209" t="str">
        <f t="array" ref="H622">IFERROR(IF(D622="","",INDEX(ExcValue!$I$8:$I$2000, MATCH(D622&amp;24,ExcValue!$A$8:$A$2000&amp;ExcValue!$H$8:$H$2000,0))),"")</f>
        <v/>
      </c>
      <c r="I622" s="210" t="str">
        <f t="shared" si="37"/>
        <v/>
      </c>
      <c r="J622" s="209" t="str">
        <f t="array" ref="J622">IFERROR(IF(D622="","",INDEX(ExcValue!$I$8:$I$2000, MATCH(D622&amp;74,ExcValue!$A$8:$A$2000&amp;ExcValue!$H$8:$H$2000,0))),"")</f>
        <v/>
      </c>
      <c r="K622" s="210" t="str">
        <f t="shared" si="38"/>
        <v/>
      </c>
      <c r="L622" s="209" t="str">
        <f t="array" ref="L622">IFERROR(IF(D622="","",INDEX(ExcValue!$I$8:$I$2000, MATCH(D622&amp;54,ExcValue!$A$8:$A$2000&amp;ExcValue!$H$8:$H$2000,0))),"")</f>
        <v/>
      </c>
      <c r="M622" s="210" t="str">
        <f t="shared" si="39"/>
        <v/>
      </c>
      <c r="O622" s="207" t="str">
        <f>IF(ISNUMBER(PT_ExcValue!A622),PT_ExcValue!A622,"")</f>
        <v/>
      </c>
      <c r="P622" s="207" t="str">
        <f>IF(PT_ExcValue!C622=0,"",PT_ExcValue!B622/PT_ExcValue!C622)</f>
        <v/>
      </c>
      <c r="Q622" s="207" t="str">
        <f>IF(PT_ExcValue!E622=0,"",PT_ExcValue!D622/PT_ExcValue!E622)</f>
        <v/>
      </c>
      <c r="R622" s="207" t="str">
        <f>IF(PT_ExcValue!G622=0,"",PT_ExcValue!F622/PT_ExcValue!G622)</f>
        <v/>
      </c>
      <c r="S622" s="207" t="str">
        <f>IF(PT_ExcValue!I622=0,"",PT_ExcValue!H622/PT_ExcValue!I622)</f>
        <v/>
      </c>
    </row>
    <row r="623" spans="4:19" x14ac:dyDescent="0.25">
      <c r="D623" s="209" t="str">
        <f t="array" ref="D623">IFERROR(INDEX(ExcValue!$A$8:$A2621, MATCH(0,COUNTIF($D$1:D622,ExcValue!$A$8:$A2621), 0)),"")</f>
        <v/>
      </c>
      <c r="E623" s="207" t="str">
        <f>IFERROR(VLOOKUP(D623,ExcValue!A629:C2621,3,FALSE),"")</f>
        <v/>
      </c>
      <c r="F623" s="209" t="str">
        <f t="array" ref="F623">IFERROR(IF(D623="","",INDEX(ExcValue!$I$8:$I$2000, MATCH(D623&amp;23,ExcValue!$A$8:$A$2000&amp;ExcValue!$H$8:$H$2000,0))),"")</f>
        <v/>
      </c>
      <c r="G623" s="210" t="str">
        <f t="shared" si="36"/>
        <v/>
      </c>
      <c r="H623" s="209" t="str">
        <f t="array" ref="H623">IFERROR(IF(D623="","",INDEX(ExcValue!$I$8:$I$2000, MATCH(D623&amp;24,ExcValue!$A$8:$A$2000&amp;ExcValue!$H$8:$H$2000,0))),"")</f>
        <v/>
      </c>
      <c r="I623" s="210" t="str">
        <f t="shared" si="37"/>
        <v/>
      </c>
      <c r="J623" s="209" t="str">
        <f t="array" ref="J623">IFERROR(IF(D623="","",INDEX(ExcValue!$I$8:$I$2000, MATCH(D623&amp;74,ExcValue!$A$8:$A$2000&amp;ExcValue!$H$8:$H$2000,0))),"")</f>
        <v/>
      </c>
      <c r="K623" s="210" t="str">
        <f t="shared" si="38"/>
        <v/>
      </c>
      <c r="L623" s="209" t="str">
        <f t="array" ref="L623">IFERROR(IF(D623="","",INDEX(ExcValue!$I$8:$I$2000, MATCH(D623&amp;54,ExcValue!$A$8:$A$2000&amp;ExcValue!$H$8:$H$2000,0))),"")</f>
        <v/>
      </c>
      <c r="M623" s="210" t="str">
        <f t="shared" si="39"/>
        <v/>
      </c>
      <c r="O623" s="207" t="str">
        <f>IF(ISNUMBER(PT_ExcValue!A623),PT_ExcValue!A623,"")</f>
        <v/>
      </c>
      <c r="P623" s="207" t="str">
        <f>IF(PT_ExcValue!C623=0,"",PT_ExcValue!B623/PT_ExcValue!C623)</f>
        <v/>
      </c>
      <c r="Q623" s="207" t="str">
        <f>IF(PT_ExcValue!E623=0,"",PT_ExcValue!D623/PT_ExcValue!E623)</f>
        <v/>
      </c>
      <c r="R623" s="207" t="str">
        <f>IF(PT_ExcValue!G623=0,"",PT_ExcValue!F623/PT_ExcValue!G623)</f>
        <v/>
      </c>
      <c r="S623" s="207" t="str">
        <f>IF(PT_ExcValue!I623=0,"",PT_ExcValue!H623/PT_ExcValue!I623)</f>
        <v/>
      </c>
    </row>
    <row r="624" spans="4:19" x14ac:dyDescent="0.25">
      <c r="D624" s="209" t="str">
        <f t="array" ref="D624">IFERROR(INDEX(ExcValue!$A$8:$A2622, MATCH(0,COUNTIF($D$1:D623,ExcValue!$A$8:$A2622), 0)),"")</f>
        <v/>
      </c>
      <c r="E624" s="207" t="str">
        <f>IFERROR(VLOOKUP(D624,ExcValue!A630:C2622,3,FALSE),"")</f>
        <v/>
      </c>
      <c r="F624" s="209" t="str">
        <f t="array" ref="F624">IFERROR(IF(D624="","",INDEX(ExcValue!$I$8:$I$2000, MATCH(D624&amp;23,ExcValue!$A$8:$A$2000&amp;ExcValue!$H$8:$H$2000,0))),"")</f>
        <v/>
      </c>
      <c r="G624" s="210" t="str">
        <f t="shared" si="36"/>
        <v/>
      </c>
      <c r="H624" s="209" t="str">
        <f t="array" ref="H624">IFERROR(IF(D624="","",INDEX(ExcValue!$I$8:$I$2000, MATCH(D624&amp;24,ExcValue!$A$8:$A$2000&amp;ExcValue!$H$8:$H$2000,0))),"")</f>
        <v/>
      </c>
      <c r="I624" s="210" t="str">
        <f t="shared" si="37"/>
        <v/>
      </c>
      <c r="J624" s="209" t="str">
        <f t="array" ref="J624">IFERROR(IF(D624="","",INDEX(ExcValue!$I$8:$I$2000, MATCH(D624&amp;74,ExcValue!$A$8:$A$2000&amp;ExcValue!$H$8:$H$2000,0))),"")</f>
        <v/>
      </c>
      <c r="K624" s="210" t="str">
        <f t="shared" si="38"/>
        <v/>
      </c>
      <c r="L624" s="209" t="str">
        <f t="array" ref="L624">IFERROR(IF(D624="","",INDEX(ExcValue!$I$8:$I$2000, MATCH(D624&amp;54,ExcValue!$A$8:$A$2000&amp;ExcValue!$H$8:$H$2000,0))),"")</f>
        <v/>
      </c>
      <c r="M624" s="210" t="str">
        <f t="shared" si="39"/>
        <v/>
      </c>
      <c r="O624" s="207" t="str">
        <f>IF(ISNUMBER(PT_ExcValue!A624),PT_ExcValue!A624,"")</f>
        <v/>
      </c>
      <c r="P624" s="207" t="str">
        <f>IF(PT_ExcValue!C624=0,"",PT_ExcValue!B624/PT_ExcValue!C624)</f>
        <v/>
      </c>
      <c r="Q624" s="207" t="str">
        <f>IF(PT_ExcValue!E624=0,"",PT_ExcValue!D624/PT_ExcValue!E624)</f>
        <v/>
      </c>
      <c r="R624" s="207" t="str">
        <f>IF(PT_ExcValue!G624=0,"",PT_ExcValue!F624/PT_ExcValue!G624)</f>
        <v/>
      </c>
      <c r="S624" s="207" t="str">
        <f>IF(PT_ExcValue!I624=0,"",PT_ExcValue!H624/PT_ExcValue!I624)</f>
        <v/>
      </c>
    </row>
    <row r="625" spans="4:19" x14ac:dyDescent="0.25">
      <c r="D625" s="209" t="str">
        <f t="array" ref="D625">IFERROR(INDEX(ExcValue!$A$8:$A2623, MATCH(0,COUNTIF($D$1:D624,ExcValue!$A$8:$A2623), 0)),"")</f>
        <v/>
      </c>
      <c r="E625" s="207" t="str">
        <f>IFERROR(VLOOKUP(D625,ExcValue!A631:C2623,3,FALSE),"")</f>
        <v/>
      </c>
      <c r="F625" s="209" t="str">
        <f t="array" ref="F625">IFERROR(IF(D625="","",INDEX(ExcValue!$I$8:$I$2000, MATCH(D625&amp;23,ExcValue!$A$8:$A$2000&amp;ExcValue!$H$8:$H$2000,0))),"")</f>
        <v/>
      </c>
      <c r="G625" s="210" t="str">
        <f t="shared" si="36"/>
        <v/>
      </c>
      <c r="H625" s="209" t="str">
        <f t="array" ref="H625">IFERROR(IF(D625="","",INDEX(ExcValue!$I$8:$I$2000, MATCH(D625&amp;24,ExcValue!$A$8:$A$2000&amp;ExcValue!$H$8:$H$2000,0))),"")</f>
        <v/>
      </c>
      <c r="I625" s="210" t="str">
        <f t="shared" si="37"/>
        <v/>
      </c>
      <c r="J625" s="209" t="str">
        <f t="array" ref="J625">IFERROR(IF(D625="","",INDEX(ExcValue!$I$8:$I$2000, MATCH(D625&amp;74,ExcValue!$A$8:$A$2000&amp;ExcValue!$H$8:$H$2000,0))),"")</f>
        <v/>
      </c>
      <c r="K625" s="210" t="str">
        <f t="shared" si="38"/>
        <v/>
      </c>
      <c r="L625" s="209" t="str">
        <f t="array" ref="L625">IFERROR(IF(D625="","",INDEX(ExcValue!$I$8:$I$2000, MATCH(D625&amp;54,ExcValue!$A$8:$A$2000&amp;ExcValue!$H$8:$H$2000,0))),"")</f>
        <v/>
      </c>
      <c r="M625" s="210" t="str">
        <f t="shared" si="39"/>
        <v/>
      </c>
      <c r="O625" s="207" t="str">
        <f>IF(ISNUMBER(PT_ExcValue!A625),PT_ExcValue!A625,"")</f>
        <v/>
      </c>
      <c r="P625" s="207" t="str">
        <f>IF(PT_ExcValue!C625=0,"",PT_ExcValue!B625/PT_ExcValue!C625)</f>
        <v/>
      </c>
      <c r="Q625" s="207" t="str">
        <f>IF(PT_ExcValue!E625=0,"",PT_ExcValue!D625/PT_ExcValue!E625)</f>
        <v/>
      </c>
      <c r="R625" s="207" t="str">
        <f>IF(PT_ExcValue!G625=0,"",PT_ExcValue!F625/PT_ExcValue!G625)</f>
        <v/>
      </c>
      <c r="S625" s="207" t="str">
        <f>IF(PT_ExcValue!I625=0,"",PT_ExcValue!H625/PT_ExcValue!I625)</f>
        <v/>
      </c>
    </row>
    <row r="626" spans="4:19" x14ac:dyDescent="0.25">
      <c r="D626" s="209" t="str">
        <f t="array" ref="D626">IFERROR(INDEX(ExcValue!$A$8:$A2624, MATCH(0,COUNTIF($D$1:D625,ExcValue!$A$8:$A2624), 0)),"")</f>
        <v/>
      </c>
      <c r="E626" s="207" t="str">
        <f>IFERROR(VLOOKUP(D626,ExcValue!A632:C2624,3,FALSE),"")</f>
        <v/>
      </c>
      <c r="F626" s="209" t="str">
        <f t="array" ref="F626">IFERROR(IF(D626="","",INDEX(ExcValue!$I$8:$I$2000, MATCH(D626&amp;23,ExcValue!$A$8:$A$2000&amp;ExcValue!$H$8:$H$2000,0))),"")</f>
        <v/>
      </c>
      <c r="G626" s="210" t="str">
        <f t="shared" si="36"/>
        <v/>
      </c>
      <c r="H626" s="209" t="str">
        <f t="array" ref="H626">IFERROR(IF(D626="","",INDEX(ExcValue!$I$8:$I$2000, MATCH(D626&amp;24,ExcValue!$A$8:$A$2000&amp;ExcValue!$H$8:$H$2000,0))),"")</f>
        <v/>
      </c>
      <c r="I626" s="210" t="str">
        <f t="shared" si="37"/>
        <v/>
      </c>
      <c r="J626" s="209" t="str">
        <f t="array" ref="J626">IFERROR(IF(D626="","",INDEX(ExcValue!$I$8:$I$2000, MATCH(D626&amp;74,ExcValue!$A$8:$A$2000&amp;ExcValue!$H$8:$H$2000,0))),"")</f>
        <v/>
      </c>
      <c r="K626" s="210" t="str">
        <f t="shared" si="38"/>
        <v/>
      </c>
      <c r="L626" s="209" t="str">
        <f t="array" ref="L626">IFERROR(IF(D626="","",INDEX(ExcValue!$I$8:$I$2000, MATCH(D626&amp;54,ExcValue!$A$8:$A$2000&amp;ExcValue!$H$8:$H$2000,0))),"")</f>
        <v/>
      </c>
      <c r="M626" s="210" t="str">
        <f t="shared" si="39"/>
        <v/>
      </c>
      <c r="O626" s="207" t="str">
        <f>IF(ISNUMBER(PT_ExcValue!A626),PT_ExcValue!A626,"")</f>
        <v/>
      </c>
      <c r="P626" s="207" t="str">
        <f>IF(PT_ExcValue!C626=0,"",PT_ExcValue!B626/PT_ExcValue!C626)</f>
        <v/>
      </c>
      <c r="Q626" s="207" t="str">
        <f>IF(PT_ExcValue!E626=0,"",PT_ExcValue!D626/PT_ExcValue!E626)</f>
        <v/>
      </c>
      <c r="R626" s="207" t="str">
        <f>IF(PT_ExcValue!G626=0,"",PT_ExcValue!F626/PT_ExcValue!G626)</f>
        <v/>
      </c>
      <c r="S626" s="207" t="str">
        <f>IF(PT_ExcValue!I626=0,"",PT_ExcValue!H626/PT_ExcValue!I626)</f>
        <v/>
      </c>
    </row>
    <row r="627" spans="4:19" x14ac:dyDescent="0.25">
      <c r="D627" s="209" t="str">
        <f t="array" ref="D627">IFERROR(INDEX(ExcValue!$A$8:$A2625, MATCH(0,COUNTIF($D$1:D626,ExcValue!$A$8:$A2625), 0)),"")</f>
        <v/>
      </c>
      <c r="E627" s="207" t="str">
        <f>IFERROR(VLOOKUP(D627,ExcValue!A633:C2625,3,FALSE),"")</f>
        <v/>
      </c>
      <c r="F627" s="209" t="str">
        <f t="array" ref="F627">IFERROR(IF(D627="","",INDEX(ExcValue!$I$8:$I$2000, MATCH(D627&amp;23,ExcValue!$A$8:$A$2000&amp;ExcValue!$H$8:$H$2000,0))),"")</f>
        <v/>
      </c>
      <c r="G627" s="210" t="str">
        <f t="shared" si="36"/>
        <v/>
      </c>
      <c r="H627" s="209" t="str">
        <f t="array" ref="H627">IFERROR(IF(D627="","",INDEX(ExcValue!$I$8:$I$2000, MATCH(D627&amp;24,ExcValue!$A$8:$A$2000&amp;ExcValue!$H$8:$H$2000,0))),"")</f>
        <v/>
      </c>
      <c r="I627" s="210" t="str">
        <f t="shared" si="37"/>
        <v/>
      </c>
      <c r="J627" s="209" t="str">
        <f t="array" ref="J627">IFERROR(IF(D627="","",INDEX(ExcValue!$I$8:$I$2000, MATCH(D627&amp;74,ExcValue!$A$8:$A$2000&amp;ExcValue!$H$8:$H$2000,0))),"")</f>
        <v/>
      </c>
      <c r="K627" s="210" t="str">
        <f t="shared" si="38"/>
        <v/>
      </c>
      <c r="L627" s="209" t="str">
        <f t="array" ref="L627">IFERROR(IF(D627="","",INDEX(ExcValue!$I$8:$I$2000, MATCH(D627&amp;54,ExcValue!$A$8:$A$2000&amp;ExcValue!$H$8:$H$2000,0))),"")</f>
        <v/>
      </c>
      <c r="M627" s="210" t="str">
        <f t="shared" si="39"/>
        <v/>
      </c>
      <c r="O627" s="207" t="str">
        <f>IF(ISNUMBER(PT_ExcValue!A627),PT_ExcValue!A627,"")</f>
        <v/>
      </c>
      <c r="P627" s="207" t="str">
        <f>IF(PT_ExcValue!C627=0,"",PT_ExcValue!B627/PT_ExcValue!C627)</f>
        <v/>
      </c>
      <c r="Q627" s="207" t="str">
        <f>IF(PT_ExcValue!E627=0,"",PT_ExcValue!D627/PT_ExcValue!E627)</f>
        <v/>
      </c>
      <c r="R627" s="207" t="str">
        <f>IF(PT_ExcValue!G627=0,"",PT_ExcValue!F627/PT_ExcValue!G627)</f>
        <v/>
      </c>
      <c r="S627" s="207" t="str">
        <f>IF(PT_ExcValue!I627=0,"",PT_ExcValue!H627/PT_ExcValue!I627)</f>
        <v/>
      </c>
    </row>
    <row r="628" spans="4:19" x14ac:dyDescent="0.25">
      <c r="D628" s="209" t="str">
        <f t="array" ref="D628">IFERROR(INDEX(ExcValue!$A$8:$A2626, MATCH(0,COUNTIF($D$1:D627,ExcValue!$A$8:$A2626), 0)),"")</f>
        <v/>
      </c>
      <c r="E628" s="207" t="str">
        <f>IFERROR(VLOOKUP(D628,ExcValue!A634:C2626,3,FALSE),"")</f>
        <v/>
      </c>
      <c r="F628" s="209" t="str">
        <f t="array" ref="F628">IFERROR(IF(D628="","",INDEX(ExcValue!$I$8:$I$2000, MATCH(D628&amp;23,ExcValue!$A$8:$A$2000&amp;ExcValue!$H$8:$H$2000,0))),"")</f>
        <v/>
      </c>
      <c r="G628" s="210" t="str">
        <f t="shared" si="36"/>
        <v/>
      </c>
      <c r="H628" s="209" t="str">
        <f t="array" ref="H628">IFERROR(IF(D628="","",INDEX(ExcValue!$I$8:$I$2000, MATCH(D628&amp;24,ExcValue!$A$8:$A$2000&amp;ExcValue!$H$8:$H$2000,0))),"")</f>
        <v/>
      </c>
      <c r="I628" s="210" t="str">
        <f t="shared" si="37"/>
        <v/>
      </c>
      <c r="J628" s="209" t="str">
        <f t="array" ref="J628">IFERROR(IF(D628="","",INDEX(ExcValue!$I$8:$I$2000, MATCH(D628&amp;74,ExcValue!$A$8:$A$2000&amp;ExcValue!$H$8:$H$2000,0))),"")</f>
        <v/>
      </c>
      <c r="K628" s="210" t="str">
        <f t="shared" si="38"/>
        <v/>
      </c>
      <c r="L628" s="209" t="str">
        <f t="array" ref="L628">IFERROR(IF(D628="","",INDEX(ExcValue!$I$8:$I$2000, MATCH(D628&amp;54,ExcValue!$A$8:$A$2000&amp;ExcValue!$H$8:$H$2000,0))),"")</f>
        <v/>
      </c>
      <c r="M628" s="210" t="str">
        <f t="shared" si="39"/>
        <v/>
      </c>
      <c r="O628" s="207" t="str">
        <f>IF(ISNUMBER(PT_ExcValue!A628),PT_ExcValue!A628,"")</f>
        <v/>
      </c>
      <c r="P628" s="207" t="str">
        <f>IF(PT_ExcValue!C628=0,"",PT_ExcValue!B628/PT_ExcValue!C628)</f>
        <v/>
      </c>
      <c r="Q628" s="207" t="str">
        <f>IF(PT_ExcValue!E628=0,"",PT_ExcValue!D628/PT_ExcValue!E628)</f>
        <v/>
      </c>
      <c r="R628" s="207" t="str">
        <f>IF(PT_ExcValue!G628=0,"",PT_ExcValue!F628/PT_ExcValue!G628)</f>
        <v/>
      </c>
      <c r="S628" s="207" t="str">
        <f>IF(PT_ExcValue!I628=0,"",PT_ExcValue!H628/PT_ExcValue!I628)</f>
        <v/>
      </c>
    </row>
    <row r="629" spans="4:19" x14ac:dyDescent="0.25">
      <c r="D629" s="209" t="str">
        <f t="array" ref="D629">IFERROR(INDEX(ExcValue!$A$8:$A2627, MATCH(0,COUNTIF($D$1:D628,ExcValue!$A$8:$A2627), 0)),"")</f>
        <v/>
      </c>
      <c r="E629" s="207" t="str">
        <f>IFERROR(VLOOKUP(D629,ExcValue!A635:C2627,3,FALSE),"")</f>
        <v/>
      </c>
      <c r="F629" s="209" t="str">
        <f t="array" ref="F629">IFERROR(IF(D629="","",INDEX(ExcValue!$I$8:$I$2000, MATCH(D629&amp;23,ExcValue!$A$8:$A$2000&amp;ExcValue!$H$8:$H$2000,0))),"")</f>
        <v/>
      </c>
      <c r="G629" s="210" t="str">
        <f t="shared" si="36"/>
        <v/>
      </c>
      <c r="H629" s="209" t="str">
        <f t="array" ref="H629">IFERROR(IF(D629="","",INDEX(ExcValue!$I$8:$I$2000, MATCH(D629&amp;24,ExcValue!$A$8:$A$2000&amp;ExcValue!$H$8:$H$2000,0))),"")</f>
        <v/>
      </c>
      <c r="I629" s="210" t="str">
        <f t="shared" si="37"/>
        <v/>
      </c>
      <c r="J629" s="209" t="str">
        <f t="array" ref="J629">IFERROR(IF(D629="","",INDEX(ExcValue!$I$8:$I$2000, MATCH(D629&amp;74,ExcValue!$A$8:$A$2000&amp;ExcValue!$H$8:$H$2000,0))),"")</f>
        <v/>
      </c>
      <c r="K629" s="210" t="str">
        <f t="shared" si="38"/>
        <v/>
      </c>
      <c r="L629" s="209" t="str">
        <f t="array" ref="L629">IFERROR(IF(D629="","",INDEX(ExcValue!$I$8:$I$2000, MATCH(D629&amp;54,ExcValue!$A$8:$A$2000&amp;ExcValue!$H$8:$H$2000,0))),"")</f>
        <v/>
      </c>
      <c r="M629" s="210" t="str">
        <f t="shared" si="39"/>
        <v/>
      </c>
      <c r="O629" s="207" t="str">
        <f>IF(ISNUMBER(PT_ExcValue!A629),PT_ExcValue!A629,"")</f>
        <v/>
      </c>
      <c r="P629" s="207" t="str">
        <f>IF(PT_ExcValue!C629=0,"",PT_ExcValue!B629/PT_ExcValue!C629)</f>
        <v/>
      </c>
      <c r="Q629" s="207" t="str">
        <f>IF(PT_ExcValue!E629=0,"",PT_ExcValue!D629/PT_ExcValue!E629)</f>
        <v/>
      </c>
      <c r="R629" s="207" t="str">
        <f>IF(PT_ExcValue!G629=0,"",PT_ExcValue!F629/PT_ExcValue!G629)</f>
        <v/>
      </c>
      <c r="S629" s="207" t="str">
        <f>IF(PT_ExcValue!I629=0,"",PT_ExcValue!H629/PT_ExcValue!I629)</f>
        <v/>
      </c>
    </row>
    <row r="630" spans="4:19" x14ac:dyDescent="0.25">
      <c r="D630" s="209" t="str">
        <f t="array" ref="D630">IFERROR(INDEX(ExcValue!$A$8:$A2628, MATCH(0,COUNTIF($D$1:D629,ExcValue!$A$8:$A2628), 0)),"")</f>
        <v/>
      </c>
      <c r="E630" s="207" t="str">
        <f>IFERROR(VLOOKUP(D630,ExcValue!A636:C2628,3,FALSE),"")</f>
        <v/>
      </c>
      <c r="F630" s="209" t="str">
        <f t="array" ref="F630">IFERROR(IF(D630="","",INDEX(ExcValue!$I$8:$I$2000, MATCH(D630&amp;23,ExcValue!$A$8:$A$2000&amp;ExcValue!$H$8:$H$2000,0))),"")</f>
        <v/>
      </c>
      <c r="G630" s="210" t="str">
        <f t="shared" si="36"/>
        <v/>
      </c>
      <c r="H630" s="209" t="str">
        <f t="array" ref="H630">IFERROR(IF(D630="","",INDEX(ExcValue!$I$8:$I$2000, MATCH(D630&amp;24,ExcValue!$A$8:$A$2000&amp;ExcValue!$H$8:$H$2000,0))),"")</f>
        <v/>
      </c>
      <c r="I630" s="210" t="str">
        <f t="shared" si="37"/>
        <v/>
      </c>
      <c r="J630" s="209" t="str">
        <f t="array" ref="J630">IFERROR(IF(D630="","",INDEX(ExcValue!$I$8:$I$2000, MATCH(D630&amp;74,ExcValue!$A$8:$A$2000&amp;ExcValue!$H$8:$H$2000,0))),"")</f>
        <v/>
      </c>
      <c r="K630" s="210" t="str">
        <f t="shared" si="38"/>
        <v/>
      </c>
      <c r="L630" s="209" t="str">
        <f t="array" ref="L630">IFERROR(IF(D630="","",INDEX(ExcValue!$I$8:$I$2000, MATCH(D630&amp;54,ExcValue!$A$8:$A$2000&amp;ExcValue!$H$8:$H$2000,0))),"")</f>
        <v/>
      </c>
      <c r="M630" s="210" t="str">
        <f t="shared" si="39"/>
        <v/>
      </c>
      <c r="O630" s="207" t="str">
        <f>IF(ISNUMBER(PT_ExcValue!A630),PT_ExcValue!A630,"")</f>
        <v/>
      </c>
      <c r="P630" s="207" t="str">
        <f>IF(PT_ExcValue!C630=0,"",PT_ExcValue!B630/PT_ExcValue!C630)</f>
        <v/>
      </c>
      <c r="Q630" s="207" t="str">
        <f>IF(PT_ExcValue!E630=0,"",PT_ExcValue!D630/PT_ExcValue!E630)</f>
        <v/>
      </c>
      <c r="R630" s="207" t="str">
        <f>IF(PT_ExcValue!G630=0,"",PT_ExcValue!F630/PT_ExcValue!G630)</f>
        <v/>
      </c>
      <c r="S630" s="207" t="str">
        <f>IF(PT_ExcValue!I630=0,"",PT_ExcValue!H630/PT_ExcValue!I630)</f>
        <v/>
      </c>
    </row>
    <row r="631" spans="4:19" x14ac:dyDescent="0.25">
      <c r="D631" s="209" t="str">
        <f t="array" ref="D631">IFERROR(INDEX(ExcValue!$A$8:$A2629, MATCH(0,COUNTIF($D$1:D630,ExcValue!$A$8:$A2629), 0)),"")</f>
        <v/>
      </c>
      <c r="E631" s="207" t="str">
        <f>IFERROR(VLOOKUP(D631,ExcValue!A637:C2629,3,FALSE),"")</f>
        <v/>
      </c>
      <c r="F631" s="209" t="str">
        <f t="array" ref="F631">IFERROR(IF(D631="","",INDEX(ExcValue!$I$8:$I$2000, MATCH(D631&amp;23,ExcValue!$A$8:$A$2000&amp;ExcValue!$H$8:$H$2000,0))),"")</f>
        <v/>
      </c>
      <c r="G631" s="210" t="str">
        <f t="shared" si="36"/>
        <v/>
      </c>
      <c r="H631" s="209" t="str">
        <f t="array" ref="H631">IFERROR(IF(D631="","",INDEX(ExcValue!$I$8:$I$2000, MATCH(D631&amp;24,ExcValue!$A$8:$A$2000&amp;ExcValue!$H$8:$H$2000,0))),"")</f>
        <v/>
      </c>
      <c r="I631" s="210" t="str">
        <f t="shared" si="37"/>
        <v/>
      </c>
      <c r="J631" s="209" t="str">
        <f t="array" ref="J631">IFERROR(IF(D631="","",INDEX(ExcValue!$I$8:$I$2000, MATCH(D631&amp;74,ExcValue!$A$8:$A$2000&amp;ExcValue!$H$8:$H$2000,0))),"")</f>
        <v/>
      </c>
      <c r="K631" s="210" t="str">
        <f t="shared" si="38"/>
        <v/>
      </c>
      <c r="L631" s="209" t="str">
        <f t="array" ref="L631">IFERROR(IF(D631="","",INDEX(ExcValue!$I$8:$I$2000, MATCH(D631&amp;54,ExcValue!$A$8:$A$2000&amp;ExcValue!$H$8:$H$2000,0))),"")</f>
        <v/>
      </c>
      <c r="M631" s="210" t="str">
        <f t="shared" si="39"/>
        <v/>
      </c>
      <c r="O631" s="207" t="str">
        <f>IF(ISNUMBER(PT_ExcValue!A631),PT_ExcValue!A631,"")</f>
        <v/>
      </c>
      <c r="P631" s="207" t="str">
        <f>IF(PT_ExcValue!C631=0,"",PT_ExcValue!B631/PT_ExcValue!C631)</f>
        <v/>
      </c>
      <c r="Q631" s="207" t="str">
        <f>IF(PT_ExcValue!E631=0,"",PT_ExcValue!D631/PT_ExcValue!E631)</f>
        <v/>
      </c>
      <c r="R631" s="207" t="str">
        <f>IF(PT_ExcValue!G631=0,"",PT_ExcValue!F631/PT_ExcValue!G631)</f>
        <v/>
      </c>
      <c r="S631" s="207" t="str">
        <f>IF(PT_ExcValue!I631=0,"",PT_ExcValue!H631/PT_ExcValue!I631)</f>
        <v/>
      </c>
    </row>
    <row r="632" spans="4:19" x14ac:dyDescent="0.25">
      <c r="D632" s="209" t="str">
        <f t="array" ref="D632">IFERROR(INDEX(ExcValue!$A$8:$A2630, MATCH(0,COUNTIF($D$1:D631,ExcValue!$A$8:$A2630), 0)),"")</f>
        <v/>
      </c>
      <c r="E632" s="207" t="str">
        <f>IFERROR(VLOOKUP(D632,ExcValue!A638:C2630,3,FALSE),"")</f>
        <v/>
      </c>
      <c r="F632" s="209" t="str">
        <f t="array" ref="F632">IFERROR(IF(D632="","",INDEX(ExcValue!$I$8:$I$2000, MATCH(D632&amp;23,ExcValue!$A$8:$A$2000&amp;ExcValue!$H$8:$H$2000,0))),"")</f>
        <v/>
      </c>
      <c r="G632" s="210" t="str">
        <f t="shared" si="36"/>
        <v/>
      </c>
      <c r="H632" s="209" t="str">
        <f t="array" ref="H632">IFERROR(IF(D632="","",INDEX(ExcValue!$I$8:$I$2000, MATCH(D632&amp;24,ExcValue!$A$8:$A$2000&amp;ExcValue!$H$8:$H$2000,0))),"")</f>
        <v/>
      </c>
      <c r="I632" s="210" t="str">
        <f t="shared" si="37"/>
        <v/>
      </c>
      <c r="J632" s="209" t="str">
        <f t="array" ref="J632">IFERROR(IF(D632="","",INDEX(ExcValue!$I$8:$I$2000, MATCH(D632&amp;74,ExcValue!$A$8:$A$2000&amp;ExcValue!$H$8:$H$2000,0))),"")</f>
        <v/>
      </c>
      <c r="K632" s="210" t="str">
        <f t="shared" si="38"/>
        <v/>
      </c>
      <c r="L632" s="209" t="str">
        <f t="array" ref="L632">IFERROR(IF(D632="","",INDEX(ExcValue!$I$8:$I$2000, MATCH(D632&amp;54,ExcValue!$A$8:$A$2000&amp;ExcValue!$H$8:$H$2000,0))),"")</f>
        <v/>
      </c>
      <c r="M632" s="210" t="str">
        <f t="shared" si="39"/>
        <v/>
      </c>
      <c r="O632" s="207" t="str">
        <f>IF(ISNUMBER(PT_ExcValue!A632),PT_ExcValue!A632,"")</f>
        <v/>
      </c>
      <c r="P632" s="207" t="str">
        <f>IF(PT_ExcValue!C632=0,"",PT_ExcValue!B632/PT_ExcValue!C632)</f>
        <v/>
      </c>
      <c r="Q632" s="207" t="str">
        <f>IF(PT_ExcValue!E632=0,"",PT_ExcValue!D632/PT_ExcValue!E632)</f>
        <v/>
      </c>
      <c r="R632" s="207" t="str">
        <f>IF(PT_ExcValue!G632=0,"",PT_ExcValue!F632/PT_ExcValue!G632)</f>
        <v/>
      </c>
      <c r="S632" s="207" t="str">
        <f>IF(PT_ExcValue!I632=0,"",PT_ExcValue!H632/PT_ExcValue!I632)</f>
        <v/>
      </c>
    </row>
    <row r="633" spans="4:19" x14ac:dyDescent="0.25">
      <c r="D633" s="209" t="str">
        <f t="array" ref="D633">IFERROR(INDEX(ExcValue!$A$8:$A2631, MATCH(0,COUNTIF($D$1:D632,ExcValue!$A$8:$A2631), 0)),"")</f>
        <v/>
      </c>
      <c r="E633" s="207" t="str">
        <f>IFERROR(VLOOKUP(D633,ExcValue!A639:C2631,3,FALSE),"")</f>
        <v/>
      </c>
      <c r="F633" s="209" t="str">
        <f t="array" ref="F633">IFERROR(IF(D633="","",INDEX(ExcValue!$I$8:$I$2000, MATCH(D633&amp;23,ExcValue!$A$8:$A$2000&amp;ExcValue!$H$8:$H$2000,0))),"")</f>
        <v/>
      </c>
      <c r="G633" s="210" t="str">
        <f t="shared" si="36"/>
        <v/>
      </c>
      <c r="H633" s="209" t="str">
        <f t="array" ref="H633">IFERROR(IF(D633="","",INDEX(ExcValue!$I$8:$I$2000, MATCH(D633&amp;24,ExcValue!$A$8:$A$2000&amp;ExcValue!$H$8:$H$2000,0))),"")</f>
        <v/>
      </c>
      <c r="I633" s="210" t="str">
        <f t="shared" si="37"/>
        <v/>
      </c>
      <c r="J633" s="209" t="str">
        <f t="array" ref="J633">IFERROR(IF(D633="","",INDEX(ExcValue!$I$8:$I$2000, MATCH(D633&amp;74,ExcValue!$A$8:$A$2000&amp;ExcValue!$H$8:$H$2000,0))),"")</f>
        <v/>
      </c>
      <c r="K633" s="210" t="str">
        <f t="shared" si="38"/>
        <v/>
      </c>
      <c r="L633" s="209" t="str">
        <f t="array" ref="L633">IFERROR(IF(D633="","",INDEX(ExcValue!$I$8:$I$2000, MATCH(D633&amp;54,ExcValue!$A$8:$A$2000&amp;ExcValue!$H$8:$H$2000,0))),"")</f>
        <v/>
      </c>
      <c r="M633" s="210" t="str">
        <f t="shared" si="39"/>
        <v/>
      </c>
      <c r="O633" s="207" t="str">
        <f>IF(ISNUMBER(PT_ExcValue!A633),PT_ExcValue!A633,"")</f>
        <v/>
      </c>
      <c r="P633" s="207" t="str">
        <f>IF(PT_ExcValue!C633=0,"",PT_ExcValue!B633/PT_ExcValue!C633)</f>
        <v/>
      </c>
      <c r="Q633" s="207" t="str">
        <f>IF(PT_ExcValue!E633=0,"",PT_ExcValue!D633/PT_ExcValue!E633)</f>
        <v/>
      </c>
      <c r="R633" s="207" t="str">
        <f>IF(PT_ExcValue!G633=0,"",PT_ExcValue!F633/PT_ExcValue!G633)</f>
        <v/>
      </c>
      <c r="S633" s="207" t="str">
        <f>IF(PT_ExcValue!I633=0,"",PT_ExcValue!H633/PT_ExcValue!I633)</f>
        <v/>
      </c>
    </row>
    <row r="634" spans="4:19" x14ac:dyDescent="0.25">
      <c r="D634" s="209" t="str">
        <f t="array" ref="D634">IFERROR(INDEX(ExcValue!$A$8:$A2632, MATCH(0,COUNTIF($D$1:D633,ExcValue!$A$8:$A2632), 0)),"")</f>
        <v/>
      </c>
      <c r="E634" s="207" t="str">
        <f>IFERROR(VLOOKUP(D634,ExcValue!A640:C2632,3,FALSE),"")</f>
        <v/>
      </c>
      <c r="F634" s="209" t="str">
        <f t="array" ref="F634">IFERROR(IF(D634="","",INDEX(ExcValue!$I$8:$I$2000, MATCH(D634&amp;23,ExcValue!$A$8:$A$2000&amp;ExcValue!$H$8:$H$2000,0))),"")</f>
        <v/>
      </c>
      <c r="G634" s="210" t="str">
        <f t="shared" si="36"/>
        <v/>
      </c>
      <c r="H634" s="209" t="str">
        <f t="array" ref="H634">IFERROR(IF(D634="","",INDEX(ExcValue!$I$8:$I$2000, MATCH(D634&amp;24,ExcValue!$A$8:$A$2000&amp;ExcValue!$H$8:$H$2000,0))),"")</f>
        <v/>
      </c>
      <c r="I634" s="210" t="str">
        <f t="shared" si="37"/>
        <v/>
      </c>
      <c r="J634" s="209" t="str">
        <f t="array" ref="J634">IFERROR(IF(D634="","",INDEX(ExcValue!$I$8:$I$2000, MATCH(D634&amp;74,ExcValue!$A$8:$A$2000&amp;ExcValue!$H$8:$H$2000,0))),"")</f>
        <v/>
      </c>
      <c r="K634" s="210" t="str">
        <f t="shared" si="38"/>
        <v/>
      </c>
      <c r="L634" s="209" t="str">
        <f t="array" ref="L634">IFERROR(IF(D634="","",INDEX(ExcValue!$I$8:$I$2000, MATCH(D634&amp;54,ExcValue!$A$8:$A$2000&amp;ExcValue!$H$8:$H$2000,0))),"")</f>
        <v/>
      </c>
      <c r="M634" s="210" t="str">
        <f t="shared" si="39"/>
        <v/>
      </c>
      <c r="O634" s="207" t="str">
        <f>IF(ISNUMBER(PT_ExcValue!A634),PT_ExcValue!A634,"")</f>
        <v/>
      </c>
      <c r="P634" s="207" t="str">
        <f>IF(PT_ExcValue!C634=0,"",PT_ExcValue!B634/PT_ExcValue!C634)</f>
        <v/>
      </c>
      <c r="Q634" s="207" t="str">
        <f>IF(PT_ExcValue!E634=0,"",PT_ExcValue!D634/PT_ExcValue!E634)</f>
        <v/>
      </c>
      <c r="R634" s="207" t="str">
        <f>IF(PT_ExcValue!G634=0,"",PT_ExcValue!F634/PT_ExcValue!G634)</f>
        <v/>
      </c>
      <c r="S634" s="207" t="str">
        <f>IF(PT_ExcValue!I634=0,"",PT_ExcValue!H634/PT_ExcValue!I634)</f>
        <v/>
      </c>
    </row>
    <row r="635" spans="4:19" x14ac:dyDescent="0.25">
      <c r="D635" s="209" t="str">
        <f t="array" ref="D635">IFERROR(INDEX(ExcValue!$A$8:$A2633, MATCH(0,COUNTIF($D$1:D634,ExcValue!$A$8:$A2633), 0)),"")</f>
        <v/>
      </c>
      <c r="E635" s="207" t="str">
        <f>IFERROR(VLOOKUP(D635,ExcValue!A641:C2633,3,FALSE),"")</f>
        <v/>
      </c>
      <c r="F635" s="209" t="str">
        <f t="array" ref="F635">IFERROR(IF(D635="","",INDEX(ExcValue!$I$8:$I$2000, MATCH(D635&amp;23,ExcValue!$A$8:$A$2000&amp;ExcValue!$H$8:$H$2000,0))),"")</f>
        <v/>
      </c>
      <c r="G635" s="210" t="str">
        <f t="shared" si="36"/>
        <v/>
      </c>
      <c r="H635" s="209" t="str">
        <f t="array" ref="H635">IFERROR(IF(D635="","",INDEX(ExcValue!$I$8:$I$2000, MATCH(D635&amp;24,ExcValue!$A$8:$A$2000&amp;ExcValue!$H$8:$H$2000,0))),"")</f>
        <v/>
      </c>
      <c r="I635" s="210" t="str">
        <f t="shared" si="37"/>
        <v/>
      </c>
      <c r="J635" s="209" t="str">
        <f t="array" ref="J635">IFERROR(IF(D635="","",INDEX(ExcValue!$I$8:$I$2000, MATCH(D635&amp;74,ExcValue!$A$8:$A$2000&amp;ExcValue!$H$8:$H$2000,0))),"")</f>
        <v/>
      </c>
      <c r="K635" s="210" t="str">
        <f t="shared" si="38"/>
        <v/>
      </c>
      <c r="L635" s="209" t="str">
        <f t="array" ref="L635">IFERROR(IF(D635="","",INDEX(ExcValue!$I$8:$I$2000, MATCH(D635&amp;54,ExcValue!$A$8:$A$2000&amp;ExcValue!$H$8:$H$2000,0))),"")</f>
        <v/>
      </c>
      <c r="M635" s="210" t="str">
        <f t="shared" si="39"/>
        <v/>
      </c>
      <c r="O635" s="207" t="str">
        <f>IF(ISNUMBER(PT_ExcValue!A635),PT_ExcValue!A635,"")</f>
        <v/>
      </c>
      <c r="P635" s="207" t="str">
        <f>IF(PT_ExcValue!C635=0,"",PT_ExcValue!B635/PT_ExcValue!C635)</f>
        <v/>
      </c>
      <c r="Q635" s="207" t="str">
        <f>IF(PT_ExcValue!E635=0,"",PT_ExcValue!D635/PT_ExcValue!E635)</f>
        <v/>
      </c>
      <c r="R635" s="207" t="str">
        <f>IF(PT_ExcValue!G635=0,"",PT_ExcValue!F635/PT_ExcValue!G635)</f>
        <v/>
      </c>
      <c r="S635" s="207" t="str">
        <f>IF(PT_ExcValue!I635=0,"",PT_ExcValue!H635/PT_ExcValue!I635)</f>
        <v/>
      </c>
    </row>
    <row r="636" spans="4:19" x14ac:dyDescent="0.25">
      <c r="D636" s="209" t="str">
        <f t="array" ref="D636">IFERROR(INDEX(ExcValue!$A$8:$A2634, MATCH(0,COUNTIF($D$1:D635,ExcValue!$A$8:$A2634), 0)),"")</f>
        <v/>
      </c>
      <c r="E636" s="207" t="str">
        <f>IFERROR(VLOOKUP(D636,ExcValue!A642:C2634,3,FALSE),"")</f>
        <v/>
      </c>
      <c r="F636" s="209" t="str">
        <f t="array" ref="F636">IFERROR(IF(D636="","",INDEX(ExcValue!$I$8:$I$2000, MATCH(D636&amp;23,ExcValue!$A$8:$A$2000&amp;ExcValue!$H$8:$H$2000,0))),"")</f>
        <v/>
      </c>
      <c r="G636" s="210" t="str">
        <f t="shared" si="36"/>
        <v/>
      </c>
      <c r="H636" s="209" t="str">
        <f t="array" ref="H636">IFERROR(IF(D636="","",INDEX(ExcValue!$I$8:$I$2000, MATCH(D636&amp;24,ExcValue!$A$8:$A$2000&amp;ExcValue!$H$8:$H$2000,0))),"")</f>
        <v/>
      </c>
      <c r="I636" s="210" t="str">
        <f t="shared" si="37"/>
        <v/>
      </c>
      <c r="J636" s="209" t="str">
        <f t="array" ref="J636">IFERROR(IF(D636="","",INDEX(ExcValue!$I$8:$I$2000, MATCH(D636&amp;74,ExcValue!$A$8:$A$2000&amp;ExcValue!$H$8:$H$2000,0))),"")</f>
        <v/>
      </c>
      <c r="K636" s="210" t="str">
        <f t="shared" si="38"/>
        <v/>
      </c>
      <c r="L636" s="209" t="str">
        <f t="array" ref="L636">IFERROR(IF(D636="","",INDEX(ExcValue!$I$8:$I$2000, MATCH(D636&amp;54,ExcValue!$A$8:$A$2000&amp;ExcValue!$H$8:$H$2000,0))),"")</f>
        <v/>
      </c>
      <c r="M636" s="210" t="str">
        <f t="shared" si="39"/>
        <v/>
      </c>
      <c r="O636" s="207" t="str">
        <f>IF(ISNUMBER(PT_ExcValue!A636),PT_ExcValue!A636,"")</f>
        <v/>
      </c>
      <c r="P636" s="207" t="str">
        <f>IF(PT_ExcValue!C636=0,"",PT_ExcValue!B636/PT_ExcValue!C636)</f>
        <v/>
      </c>
      <c r="Q636" s="207" t="str">
        <f>IF(PT_ExcValue!E636=0,"",PT_ExcValue!D636/PT_ExcValue!E636)</f>
        <v/>
      </c>
      <c r="R636" s="207" t="str">
        <f>IF(PT_ExcValue!G636=0,"",PT_ExcValue!F636/PT_ExcValue!G636)</f>
        <v/>
      </c>
      <c r="S636" s="207" t="str">
        <f>IF(PT_ExcValue!I636=0,"",PT_ExcValue!H636/PT_ExcValue!I636)</f>
        <v/>
      </c>
    </row>
    <row r="637" spans="4:19" x14ac:dyDescent="0.25">
      <c r="D637" s="209" t="str">
        <f t="array" ref="D637">IFERROR(INDEX(ExcValue!$A$8:$A2635, MATCH(0,COUNTIF($D$1:D636,ExcValue!$A$8:$A2635), 0)),"")</f>
        <v/>
      </c>
      <c r="E637" s="207" t="str">
        <f>IFERROR(VLOOKUP(D637,ExcValue!A643:C2635,3,FALSE),"")</f>
        <v/>
      </c>
      <c r="F637" s="209" t="str">
        <f t="array" ref="F637">IFERROR(IF(D637="","",INDEX(ExcValue!$I$8:$I$2000, MATCH(D637&amp;23,ExcValue!$A$8:$A$2000&amp;ExcValue!$H$8:$H$2000,0))),"")</f>
        <v/>
      </c>
      <c r="G637" s="210" t="str">
        <f t="shared" si="36"/>
        <v/>
      </c>
      <c r="H637" s="209" t="str">
        <f t="array" ref="H637">IFERROR(IF(D637="","",INDEX(ExcValue!$I$8:$I$2000, MATCH(D637&amp;24,ExcValue!$A$8:$A$2000&amp;ExcValue!$H$8:$H$2000,0))),"")</f>
        <v/>
      </c>
      <c r="I637" s="210" t="str">
        <f t="shared" si="37"/>
        <v/>
      </c>
      <c r="J637" s="209" t="str">
        <f t="array" ref="J637">IFERROR(IF(D637="","",INDEX(ExcValue!$I$8:$I$2000, MATCH(D637&amp;74,ExcValue!$A$8:$A$2000&amp;ExcValue!$H$8:$H$2000,0))),"")</f>
        <v/>
      </c>
      <c r="K637" s="210" t="str">
        <f t="shared" si="38"/>
        <v/>
      </c>
      <c r="L637" s="209" t="str">
        <f t="array" ref="L637">IFERROR(IF(D637="","",INDEX(ExcValue!$I$8:$I$2000, MATCH(D637&amp;54,ExcValue!$A$8:$A$2000&amp;ExcValue!$H$8:$H$2000,0))),"")</f>
        <v/>
      </c>
      <c r="M637" s="210" t="str">
        <f t="shared" si="39"/>
        <v/>
      </c>
      <c r="O637" s="207" t="str">
        <f>IF(ISNUMBER(PT_ExcValue!A637),PT_ExcValue!A637,"")</f>
        <v/>
      </c>
      <c r="P637" s="207" t="str">
        <f>IF(PT_ExcValue!C637=0,"",PT_ExcValue!B637/PT_ExcValue!C637)</f>
        <v/>
      </c>
      <c r="Q637" s="207" t="str">
        <f>IF(PT_ExcValue!E637=0,"",PT_ExcValue!D637/PT_ExcValue!E637)</f>
        <v/>
      </c>
      <c r="R637" s="207" t="str">
        <f>IF(PT_ExcValue!G637=0,"",PT_ExcValue!F637/PT_ExcValue!G637)</f>
        <v/>
      </c>
      <c r="S637" s="207" t="str">
        <f>IF(PT_ExcValue!I637=0,"",PT_ExcValue!H637/PT_ExcValue!I637)</f>
        <v/>
      </c>
    </row>
    <row r="638" spans="4:19" x14ac:dyDescent="0.25">
      <c r="D638" s="209" t="str">
        <f t="array" ref="D638">IFERROR(INDEX(ExcValue!$A$8:$A2636, MATCH(0,COUNTIF($D$1:D637,ExcValue!$A$8:$A2636), 0)),"")</f>
        <v/>
      </c>
      <c r="E638" s="207" t="str">
        <f>IFERROR(VLOOKUP(D638,ExcValue!A644:C2636,3,FALSE),"")</f>
        <v/>
      </c>
      <c r="F638" s="209" t="str">
        <f t="array" ref="F638">IFERROR(IF(D638="","",INDEX(ExcValue!$I$8:$I$2000, MATCH(D638&amp;23,ExcValue!$A$8:$A$2000&amp;ExcValue!$H$8:$H$2000,0))),"")</f>
        <v/>
      </c>
      <c r="G638" s="210" t="str">
        <f t="shared" si="36"/>
        <v/>
      </c>
      <c r="H638" s="209" t="str">
        <f t="array" ref="H638">IFERROR(IF(D638="","",INDEX(ExcValue!$I$8:$I$2000, MATCH(D638&amp;24,ExcValue!$A$8:$A$2000&amp;ExcValue!$H$8:$H$2000,0))),"")</f>
        <v/>
      </c>
      <c r="I638" s="210" t="str">
        <f t="shared" si="37"/>
        <v/>
      </c>
      <c r="J638" s="209" t="str">
        <f t="array" ref="J638">IFERROR(IF(D638="","",INDEX(ExcValue!$I$8:$I$2000, MATCH(D638&amp;74,ExcValue!$A$8:$A$2000&amp;ExcValue!$H$8:$H$2000,0))),"")</f>
        <v/>
      </c>
      <c r="K638" s="210" t="str">
        <f t="shared" si="38"/>
        <v/>
      </c>
      <c r="L638" s="209" t="str">
        <f t="array" ref="L638">IFERROR(IF(D638="","",INDEX(ExcValue!$I$8:$I$2000, MATCH(D638&amp;54,ExcValue!$A$8:$A$2000&amp;ExcValue!$H$8:$H$2000,0))),"")</f>
        <v/>
      </c>
      <c r="M638" s="210" t="str">
        <f t="shared" si="39"/>
        <v/>
      </c>
      <c r="O638" s="207" t="str">
        <f>IF(ISNUMBER(PT_ExcValue!A638),PT_ExcValue!A638,"")</f>
        <v/>
      </c>
      <c r="P638" s="207" t="str">
        <f>IF(PT_ExcValue!C638=0,"",PT_ExcValue!B638/PT_ExcValue!C638)</f>
        <v/>
      </c>
      <c r="Q638" s="207" t="str">
        <f>IF(PT_ExcValue!E638=0,"",PT_ExcValue!D638/PT_ExcValue!E638)</f>
        <v/>
      </c>
      <c r="R638" s="207" t="str">
        <f>IF(PT_ExcValue!G638=0,"",PT_ExcValue!F638/PT_ExcValue!G638)</f>
        <v/>
      </c>
      <c r="S638" s="207" t="str">
        <f>IF(PT_ExcValue!I638=0,"",PT_ExcValue!H638/PT_ExcValue!I638)</f>
        <v/>
      </c>
    </row>
    <row r="639" spans="4:19" x14ac:dyDescent="0.25">
      <c r="D639" s="209" t="str">
        <f t="array" ref="D639">IFERROR(INDEX(ExcValue!$A$8:$A2637, MATCH(0,COUNTIF($D$1:D638,ExcValue!$A$8:$A2637), 0)),"")</f>
        <v/>
      </c>
      <c r="E639" s="207" t="str">
        <f>IFERROR(VLOOKUP(D639,ExcValue!A645:C2637,3,FALSE),"")</f>
        <v/>
      </c>
      <c r="F639" s="209" t="str">
        <f t="array" ref="F639">IFERROR(IF(D639="","",INDEX(ExcValue!$I$8:$I$2000, MATCH(D639&amp;23,ExcValue!$A$8:$A$2000&amp;ExcValue!$H$8:$H$2000,0))),"")</f>
        <v/>
      </c>
      <c r="G639" s="210" t="str">
        <f t="shared" si="36"/>
        <v/>
      </c>
      <c r="H639" s="209" t="str">
        <f t="array" ref="H639">IFERROR(IF(D639="","",INDEX(ExcValue!$I$8:$I$2000, MATCH(D639&amp;24,ExcValue!$A$8:$A$2000&amp;ExcValue!$H$8:$H$2000,0))),"")</f>
        <v/>
      </c>
      <c r="I639" s="210" t="str">
        <f t="shared" si="37"/>
        <v/>
      </c>
      <c r="J639" s="209" t="str">
        <f t="array" ref="J639">IFERROR(IF(D639="","",INDEX(ExcValue!$I$8:$I$2000, MATCH(D639&amp;74,ExcValue!$A$8:$A$2000&amp;ExcValue!$H$8:$H$2000,0))),"")</f>
        <v/>
      </c>
      <c r="K639" s="210" t="str">
        <f t="shared" si="38"/>
        <v/>
      </c>
      <c r="L639" s="209" t="str">
        <f t="array" ref="L639">IFERROR(IF(D639="","",INDEX(ExcValue!$I$8:$I$2000, MATCH(D639&amp;54,ExcValue!$A$8:$A$2000&amp;ExcValue!$H$8:$H$2000,0))),"")</f>
        <v/>
      </c>
      <c r="M639" s="210" t="str">
        <f t="shared" si="39"/>
        <v/>
      </c>
      <c r="O639" s="207" t="str">
        <f>IF(ISNUMBER(PT_ExcValue!A639),PT_ExcValue!A639,"")</f>
        <v/>
      </c>
      <c r="P639" s="207" t="str">
        <f>IF(PT_ExcValue!C639=0,"",PT_ExcValue!B639/PT_ExcValue!C639)</f>
        <v/>
      </c>
      <c r="Q639" s="207" t="str">
        <f>IF(PT_ExcValue!E639=0,"",PT_ExcValue!D639/PT_ExcValue!E639)</f>
        <v/>
      </c>
      <c r="R639" s="207" t="str">
        <f>IF(PT_ExcValue!G639=0,"",PT_ExcValue!F639/PT_ExcValue!G639)</f>
        <v/>
      </c>
      <c r="S639" s="207" t="str">
        <f>IF(PT_ExcValue!I639=0,"",PT_ExcValue!H639/PT_ExcValue!I639)</f>
        <v/>
      </c>
    </row>
    <row r="640" spans="4:19" x14ac:dyDescent="0.25">
      <c r="D640" s="209" t="str">
        <f t="array" ref="D640">IFERROR(INDEX(ExcValue!$A$8:$A2638, MATCH(0,COUNTIF($D$1:D639,ExcValue!$A$8:$A2638), 0)),"")</f>
        <v/>
      </c>
      <c r="E640" s="207" t="str">
        <f>IFERROR(VLOOKUP(D640,ExcValue!A646:C2638,3,FALSE),"")</f>
        <v/>
      </c>
      <c r="F640" s="209" t="str">
        <f t="array" ref="F640">IFERROR(IF(D640="","",INDEX(ExcValue!$I$8:$I$2000, MATCH(D640&amp;23,ExcValue!$A$8:$A$2000&amp;ExcValue!$H$8:$H$2000,0))),"")</f>
        <v/>
      </c>
      <c r="G640" s="210" t="str">
        <f t="shared" si="36"/>
        <v/>
      </c>
      <c r="H640" s="209" t="str">
        <f t="array" ref="H640">IFERROR(IF(D640="","",INDEX(ExcValue!$I$8:$I$2000, MATCH(D640&amp;24,ExcValue!$A$8:$A$2000&amp;ExcValue!$H$8:$H$2000,0))),"")</f>
        <v/>
      </c>
      <c r="I640" s="210" t="str">
        <f t="shared" si="37"/>
        <v/>
      </c>
      <c r="J640" s="209" t="str">
        <f t="array" ref="J640">IFERROR(IF(D640="","",INDEX(ExcValue!$I$8:$I$2000, MATCH(D640&amp;74,ExcValue!$A$8:$A$2000&amp;ExcValue!$H$8:$H$2000,0))),"")</f>
        <v/>
      </c>
      <c r="K640" s="210" t="str">
        <f t="shared" si="38"/>
        <v/>
      </c>
      <c r="L640" s="209" t="str">
        <f t="array" ref="L640">IFERROR(IF(D640="","",INDEX(ExcValue!$I$8:$I$2000, MATCH(D640&amp;54,ExcValue!$A$8:$A$2000&amp;ExcValue!$H$8:$H$2000,0))),"")</f>
        <v/>
      </c>
      <c r="M640" s="210" t="str">
        <f t="shared" si="39"/>
        <v/>
      </c>
      <c r="O640" s="207" t="str">
        <f>IF(ISNUMBER(PT_ExcValue!A640),PT_ExcValue!A640,"")</f>
        <v/>
      </c>
      <c r="P640" s="207" t="str">
        <f>IF(PT_ExcValue!C640=0,"",PT_ExcValue!B640/PT_ExcValue!C640)</f>
        <v/>
      </c>
      <c r="Q640" s="207" t="str">
        <f>IF(PT_ExcValue!E640=0,"",PT_ExcValue!D640/PT_ExcValue!E640)</f>
        <v/>
      </c>
      <c r="R640" s="207" t="str">
        <f>IF(PT_ExcValue!G640=0,"",PT_ExcValue!F640/PT_ExcValue!G640)</f>
        <v/>
      </c>
      <c r="S640" s="207" t="str">
        <f>IF(PT_ExcValue!I640=0,"",PT_ExcValue!H640/PT_ExcValue!I640)</f>
        <v/>
      </c>
    </row>
    <row r="641" spans="4:19" x14ac:dyDescent="0.25">
      <c r="D641" s="209" t="str">
        <f t="array" ref="D641">IFERROR(INDEX(ExcValue!$A$8:$A2639, MATCH(0,COUNTIF($D$1:D640,ExcValue!$A$8:$A2639), 0)),"")</f>
        <v/>
      </c>
      <c r="E641" s="207" t="str">
        <f>IFERROR(VLOOKUP(D641,ExcValue!A647:C2639,3,FALSE),"")</f>
        <v/>
      </c>
      <c r="F641" s="209" t="str">
        <f t="array" ref="F641">IFERROR(IF(D641="","",INDEX(ExcValue!$I$8:$I$2000, MATCH(D641&amp;23,ExcValue!$A$8:$A$2000&amp;ExcValue!$H$8:$H$2000,0))),"")</f>
        <v/>
      </c>
      <c r="G641" s="210" t="str">
        <f t="shared" si="36"/>
        <v/>
      </c>
      <c r="H641" s="209" t="str">
        <f t="array" ref="H641">IFERROR(IF(D641="","",INDEX(ExcValue!$I$8:$I$2000, MATCH(D641&amp;24,ExcValue!$A$8:$A$2000&amp;ExcValue!$H$8:$H$2000,0))),"")</f>
        <v/>
      </c>
      <c r="I641" s="210" t="str">
        <f t="shared" si="37"/>
        <v/>
      </c>
      <c r="J641" s="209" t="str">
        <f t="array" ref="J641">IFERROR(IF(D641="","",INDEX(ExcValue!$I$8:$I$2000, MATCH(D641&amp;74,ExcValue!$A$8:$A$2000&amp;ExcValue!$H$8:$H$2000,0))),"")</f>
        <v/>
      </c>
      <c r="K641" s="210" t="str">
        <f t="shared" si="38"/>
        <v/>
      </c>
      <c r="L641" s="209" t="str">
        <f t="array" ref="L641">IFERROR(IF(D641="","",INDEX(ExcValue!$I$8:$I$2000, MATCH(D641&amp;54,ExcValue!$A$8:$A$2000&amp;ExcValue!$H$8:$H$2000,0))),"")</f>
        <v/>
      </c>
      <c r="M641" s="210" t="str">
        <f t="shared" si="39"/>
        <v/>
      </c>
      <c r="O641" s="207" t="str">
        <f>IF(ISNUMBER(PT_ExcValue!A641),PT_ExcValue!A641,"")</f>
        <v/>
      </c>
      <c r="P641" s="207" t="str">
        <f>IF(PT_ExcValue!C641=0,"",PT_ExcValue!B641/PT_ExcValue!C641)</f>
        <v/>
      </c>
      <c r="Q641" s="207" t="str">
        <f>IF(PT_ExcValue!E641=0,"",PT_ExcValue!D641/PT_ExcValue!E641)</f>
        <v/>
      </c>
      <c r="R641" s="207" t="str">
        <f>IF(PT_ExcValue!G641=0,"",PT_ExcValue!F641/PT_ExcValue!G641)</f>
        <v/>
      </c>
      <c r="S641" s="207" t="str">
        <f>IF(PT_ExcValue!I641=0,"",PT_ExcValue!H641/PT_ExcValue!I641)</f>
        <v/>
      </c>
    </row>
    <row r="642" spans="4:19" x14ac:dyDescent="0.25">
      <c r="D642" s="209" t="str">
        <f t="array" ref="D642">IFERROR(INDEX(ExcValue!$A$8:$A2640, MATCH(0,COUNTIF($D$1:D641,ExcValue!$A$8:$A2640), 0)),"")</f>
        <v/>
      </c>
      <c r="E642" s="207" t="str">
        <f>IFERROR(VLOOKUP(D642,ExcValue!A648:C2640,3,FALSE),"")</f>
        <v/>
      </c>
      <c r="F642" s="209" t="str">
        <f t="array" ref="F642">IFERROR(IF(D642="","",INDEX(ExcValue!$I$8:$I$2000, MATCH(D642&amp;23,ExcValue!$A$8:$A$2000&amp;ExcValue!$H$8:$H$2000,0))),"")</f>
        <v/>
      </c>
      <c r="G642" s="210" t="str">
        <f t="shared" ref="G642:G705" si="40">IF(E642="","",IF(AND(F642&gt;0,F642&lt;&gt;""),1,0))</f>
        <v/>
      </c>
      <c r="H642" s="209" t="str">
        <f t="array" ref="H642">IFERROR(IF(D642="","",INDEX(ExcValue!$I$8:$I$2000, MATCH(D642&amp;24,ExcValue!$A$8:$A$2000&amp;ExcValue!$H$8:$H$2000,0))),"")</f>
        <v/>
      </c>
      <c r="I642" s="210" t="str">
        <f t="shared" ref="I642:I705" si="41">IF(E642="","",IF(AND(H642&gt;0,H642&lt;&gt;""),1,0))</f>
        <v/>
      </c>
      <c r="J642" s="209" t="str">
        <f t="array" ref="J642">IFERROR(IF(D642="","",INDEX(ExcValue!$I$8:$I$2000, MATCH(D642&amp;74,ExcValue!$A$8:$A$2000&amp;ExcValue!$H$8:$H$2000,0))),"")</f>
        <v/>
      </c>
      <c r="K642" s="210" t="str">
        <f t="shared" ref="K642:K705" si="42">IF(E642="","",IF(AND(J642&gt;0,J642&lt;&gt;""),1,0))</f>
        <v/>
      </c>
      <c r="L642" s="209" t="str">
        <f t="array" ref="L642">IFERROR(IF(D642="","",INDEX(ExcValue!$I$8:$I$2000, MATCH(D642&amp;54,ExcValue!$A$8:$A$2000&amp;ExcValue!$H$8:$H$2000,0))),"")</f>
        <v/>
      </c>
      <c r="M642" s="210" t="str">
        <f t="shared" ref="M642:M705" si="43">IF(E642="","",IF(AND(L642&gt;0,L642&lt;&gt;""),1,0))</f>
        <v/>
      </c>
      <c r="O642" s="207" t="str">
        <f>IF(ISNUMBER(PT_ExcValue!A642),PT_ExcValue!A642,"")</f>
        <v/>
      </c>
      <c r="P642" s="207" t="str">
        <f>IF(PT_ExcValue!C642=0,"",PT_ExcValue!B642/PT_ExcValue!C642)</f>
        <v/>
      </c>
      <c r="Q642" s="207" t="str">
        <f>IF(PT_ExcValue!E642=0,"",PT_ExcValue!D642/PT_ExcValue!E642)</f>
        <v/>
      </c>
      <c r="R642" s="207" t="str">
        <f>IF(PT_ExcValue!G642=0,"",PT_ExcValue!F642/PT_ExcValue!G642)</f>
        <v/>
      </c>
      <c r="S642" s="207" t="str">
        <f>IF(PT_ExcValue!I642=0,"",PT_ExcValue!H642/PT_ExcValue!I642)</f>
        <v/>
      </c>
    </row>
    <row r="643" spans="4:19" x14ac:dyDescent="0.25">
      <c r="D643" s="209" t="str">
        <f t="array" ref="D643">IFERROR(INDEX(ExcValue!$A$8:$A2641, MATCH(0,COUNTIF($D$1:D642,ExcValue!$A$8:$A2641), 0)),"")</f>
        <v/>
      </c>
      <c r="E643" s="207" t="str">
        <f>IFERROR(VLOOKUP(D643,ExcValue!A649:C2641,3,FALSE),"")</f>
        <v/>
      </c>
      <c r="F643" s="209" t="str">
        <f t="array" ref="F643">IFERROR(IF(D643="","",INDEX(ExcValue!$I$8:$I$2000, MATCH(D643&amp;23,ExcValue!$A$8:$A$2000&amp;ExcValue!$H$8:$H$2000,0))),"")</f>
        <v/>
      </c>
      <c r="G643" s="210" t="str">
        <f t="shared" si="40"/>
        <v/>
      </c>
      <c r="H643" s="209" t="str">
        <f t="array" ref="H643">IFERROR(IF(D643="","",INDEX(ExcValue!$I$8:$I$2000, MATCH(D643&amp;24,ExcValue!$A$8:$A$2000&amp;ExcValue!$H$8:$H$2000,0))),"")</f>
        <v/>
      </c>
      <c r="I643" s="210" t="str">
        <f t="shared" si="41"/>
        <v/>
      </c>
      <c r="J643" s="209" t="str">
        <f t="array" ref="J643">IFERROR(IF(D643="","",INDEX(ExcValue!$I$8:$I$2000, MATCH(D643&amp;74,ExcValue!$A$8:$A$2000&amp;ExcValue!$H$8:$H$2000,0))),"")</f>
        <v/>
      </c>
      <c r="K643" s="210" t="str">
        <f t="shared" si="42"/>
        <v/>
      </c>
      <c r="L643" s="209" t="str">
        <f t="array" ref="L643">IFERROR(IF(D643="","",INDEX(ExcValue!$I$8:$I$2000, MATCH(D643&amp;54,ExcValue!$A$8:$A$2000&amp;ExcValue!$H$8:$H$2000,0))),"")</f>
        <v/>
      </c>
      <c r="M643" s="210" t="str">
        <f t="shared" si="43"/>
        <v/>
      </c>
      <c r="O643" s="207" t="str">
        <f>IF(ISNUMBER(PT_ExcValue!A643),PT_ExcValue!A643,"")</f>
        <v/>
      </c>
      <c r="P643" s="207" t="str">
        <f>IF(PT_ExcValue!C643=0,"",PT_ExcValue!B643/PT_ExcValue!C643)</f>
        <v/>
      </c>
      <c r="Q643" s="207" t="str">
        <f>IF(PT_ExcValue!E643=0,"",PT_ExcValue!D643/PT_ExcValue!E643)</f>
        <v/>
      </c>
      <c r="R643" s="207" t="str">
        <f>IF(PT_ExcValue!G643=0,"",PT_ExcValue!F643/PT_ExcValue!G643)</f>
        <v/>
      </c>
      <c r="S643" s="207" t="str">
        <f>IF(PT_ExcValue!I643=0,"",PT_ExcValue!H643/PT_ExcValue!I643)</f>
        <v/>
      </c>
    </row>
    <row r="644" spans="4:19" x14ac:dyDescent="0.25">
      <c r="D644" s="209" t="str">
        <f t="array" ref="D644">IFERROR(INDEX(ExcValue!$A$8:$A2642, MATCH(0,COUNTIF($D$1:D643,ExcValue!$A$8:$A2642), 0)),"")</f>
        <v/>
      </c>
      <c r="E644" s="207" t="str">
        <f>IFERROR(VLOOKUP(D644,ExcValue!A650:C2642,3,FALSE),"")</f>
        <v/>
      </c>
      <c r="F644" s="209" t="str">
        <f t="array" ref="F644">IFERROR(IF(D644="","",INDEX(ExcValue!$I$8:$I$2000, MATCH(D644&amp;23,ExcValue!$A$8:$A$2000&amp;ExcValue!$H$8:$H$2000,0))),"")</f>
        <v/>
      </c>
      <c r="G644" s="210" t="str">
        <f t="shared" si="40"/>
        <v/>
      </c>
      <c r="H644" s="209" t="str">
        <f t="array" ref="H644">IFERROR(IF(D644="","",INDEX(ExcValue!$I$8:$I$2000, MATCH(D644&amp;24,ExcValue!$A$8:$A$2000&amp;ExcValue!$H$8:$H$2000,0))),"")</f>
        <v/>
      </c>
      <c r="I644" s="210" t="str">
        <f t="shared" si="41"/>
        <v/>
      </c>
      <c r="J644" s="209" t="str">
        <f t="array" ref="J644">IFERROR(IF(D644="","",INDEX(ExcValue!$I$8:$I$2000, MATCH(D644&amp;74,ExcValue!$A$8:$A$2000&amp;ExcValue!$H$8:$H$2000,0))),"")</f>
        <v/>
      </c>
      <c r="K644" s="210" t="str">
        <f t="shared" si="42"/>
        <v/>
      </c>
      <c r="L644" s="209" t="str">
        <f t="array" ref="L644">IFERROR(IF(D644="","",INDEX(ExcValue!$I$8:$I$2000, MATCH(D644&amp;54,ExcValue!$A$8:$A$2000&amp;ExcValue!$H$8:$H$2000,0))),"")</f>
        <v/>
      </c>
      <c r="M644" s="210" t="str">
        <f t="shared" si="43"/>
        <v/>
      </c>
      <c r="O644" s="207" t="str">
        <f>IF(ISNUMBER(PT_ExcValue!A644),PT_ExcValue!A644,"")</f>
        <v/>
      </c>
      <c r="P644" s="207" t="str">
        <f>IF(PT_ExcValue!C644=0,"",PT_ExcValue!B644/PT_ExcValue!C644)</f>
        <v/>
      </c>
      <c r="Q644" s="207" t="str">
        <f>IF(PT_ExcValue!E644=0,"",PT_ExcValue!D644/PT_ExcValue!E644)</f>
        <v/>
      </c>
      <c r="R644" s="207" t="str">
        <f>IF(PT_ExcValue!G644=0,"",PT_ExcValue!F644/PT_ExcValue!G644)</f>
        <v/>
      </c>
      <c r="S644" s="207" t="str">
        <f>IF(PT_ExcValue!I644=0,"",PT_ExcValue!H644/PT_ExcValue!I644)</f>
        <v/>
      </c>
    </row>
    <row r="645" spans="4:19" x14ac:dyDescent="0.25">
      <c r="D645" s="209" t="str">
        <f t="array" ref="D645">IFERROR(INDEX(ExcValue!$A$8:$A2643, MATCH(0,COUNTIF($D$1:D644,ExcValue!$A$8:$A2643), 0)),"")</f>
        <v/>
      </c>
      <c r="E645" s="207" t="str">
        <f>IFERROR(VLOOKUP(D645,ExcValue!A651:C2643,3,FALSE),"")</f>
        <v/>
      </c>
      <c r="F645" s="209" t="str">
        <f t="array" ref="F645">IFERROR(IF(D645="","",INDEX(ExcValue!$I$8:$I$2000, MATCH(D645&amp;23,ExcValue!$A$8:$A$2000&amp;ExcValue!$H$8:$H$2000,0))),"")</f>
        <v/>
      </c>
      <c r="G645" s="210" t="str">
        <f t="shared" si="40"/>
        <v/>
      </c>
      <c r="H645" s="209" t="str">
        <f t="array" ref="H645">IFERROR(IF(D645="","",INDEX(ExcValue!$I$8:$I$2000, MATCH(D645&amp;24,ExcValue!$A$8:$A$2000&amp;ExcValue!$H$8:$H$2000,0))),"")</f>
        <v/>
      </c>
      <c r="I645" s="210" t="str">
        <f t="shared" si="41"/>
        <v/>
      </c>
      <c r="J645" s="209" t="str">
        <f t="array" ref="J645">IFERROR(IF(D645="","",INDEX(ExcValue!$I$8:$I$2000, MATCH(D645&amp;74,ExcValue!$A$8:$A$2000&amp;ExcValue!$H$8:$H$2000,0))),"")</f>
        <v/>
      </c>
      <c r="K645" s="210" t="str">
        <f t="shared" si="42"/>
        <v/>
      </c>
      <c r="L645" s="209" t="str">
        <f t="array" ref="L645">IFERROR(IF(D645="","",INDEX(ExcValue!$I$8:$I$2000, MATCH(D645&amp;54,ExcValue!$A$8:$A$2000&amp;ExcValue!$H$8:$H$2000,0))),"")</f>
        <v/>
      </c>
      <c r="M645" s="210" t="str">
        <f t="shared" si="43"/>
        <v/>
      </c>
      <c r="O645" s="207" t="str">
        <f>IF(ISNUMBER(PT_ExcValue!A645),PT_ExcValue!A645,"")</f>
        <v/>
      </c>
      <c r="P645" s="207" t="str">
        <f>IF(PT_ExcValue!C645=0,"",PT_ExcValue!B645/PT_ExcValue!C645)</f>
        <v/>
      </c>
      <c r="Q645" s="207" t="str">
        <f>IF(PT_ExcValue!E645=0,"",PT_ExcValue!D645/PT_ExcValue!E645)</f>
        <v/>
      </c>
      <c r="R645" s="207" t="str">
        <f>IF(PT_ExcValue!G645=0,"",PT_ExcValue!F645/PT_ExcValue!G645)</f>
        <v/>
      </c>
      <c r="S645" s="207" t="str">
        <f>IF(PT_ExcValue!I645=0,"",PT_ExcValue!H645/PT_ExcValue!I645)</f>
        <v/>
      </c>
    </row>
    <row r="646" spans="4:19" x14ac:dyDescent="0.25">
      <c r="D646" s="209" t="str">
        <f t="array" ref="D646">IFERROR(INDEX(ExcValue!$A$8:$A2644, MATCH(0,COUNTIF($D$1:D645,ExcValue!$A$8:$A2644), 0)),"")</f>
        <v/>
      </c>
      <c r="E646" s="207" t="str">
        <f>IFERROR(VLOOKUP(D646,ExcValue!A652:C2644,3,FALSE),"")</f>
        <v/>
      </c>
      <c r="F646" s="209" t="str">
        <f t="array" ref="F646">IFERROR(IF(D646="","",INDEX(ExcValue!$I$8:$I$2000, MATCH(D646&amp;23,ExcValue!$A$8:$A$2000&amp;ExcValue!$H$8:$H$2000,0))),"")</f>
        <v/>
      </c>
      <c r="G646" s="210" t="str">
        <f t="shared" si="40"/>
        <v/>
      </c>
      <c r="H646" s="209" t="str">
        <f t="array" ref="H646">IFERROR(IF(D646="","",INDEX(ExcValue!$I$8:$I$2000, MATCH(D646&amp;24,ExcValue!$A$8:$A$2000&amp;ExcValue!$H$8:$H$2000,0))),"")</f>
        <v/>
      </c>
      <c r="I646" s="210" t="str">
        <f t="shared" si="41"/>
        <v/>
      </c>
      <c r="J646" s="209" t="str">
        <f t="array" ref="J646">IFERROR(IF(D646="","",INDEX(ExcValue!$I$8:$I$2000, MATCH(D646&amp;74,ExcValue!$A$8:$A$2000&amp;ExcValue!$H$8:$H$2000,0))),"")</f>
        <v/>
      </c>
      <c r="K646" s="210" t="str">
        <f t="shared" si="42"/>
        <v/>
      </c>
      <c r="L646" s="209" t="str">
        <f t="array" ref="L646">IFERROR(IF(D646="","",INDEX(ExcValue!$I$8:$I$2000, MATCH(D646&amp;54,ExcValue!$A$8:$A$2000&amp;ExcValue!$H$8:$H$2000,0))),"")</f>
        <v/>
      </c>
      <c r="M646" s="210" t="str">
        <f t="shared" si="43"/>
        <v/>
      </c>
      <c r="O646" s="207" t="str">
        <f>IF(ISNUMBER(PT_ExcValue!A646),PT_ExcValue!A646,"")</f>
        <v/>
      </c>
      <c r="P646" s="207" t="str">
        <f>IF(PT_ExcValue!C646=0,"",PT_ExcValue!B646/PT_ExcValue!C646)</f>
        <v/>
      </c>
      <c r="Q646" s="207" t="str">
        <f>IF(PT_ExcValue!E646=0,"",PT_ExcValue!D646/PT_ExcValue!E646)</f>
        <v/>
      </c>
      <c r="R646" s="207" t="str">
        <f>IF(PT_ExcValue!G646=0,"",PT_ExcValue!F646/PT_ExcValue!G646)</f>
        <v/>
      </c>
      <c r="S646" s="207" t="str">
        <f>IF(PT_ExcValue!I646=0,"",PT_ExcValue!H646/PT_ExcValue!I646)</f>
        <v/>
      </c>
    </row>
    <row r="647" spans="4:19" x14ac:dyDescent="0.25">
      <c r="D647" s="209" t="str">
        <f t="array" ref="D647">IFERROR(INDEX(ExcValue!$A$8:$A2645, MATCH(0,COUNTIF($D$1:D646,ExcValue!$A$8:$A2645), 0)),"")</f>
        <v/>
      </c>
      <c r="E647" s="207" t="str">
        <f>IFERROR(VLOOKUP(D647,ExcValue!A653:C2645,3,FALSE),"")</f>
        <v/>
      </c>
      <c r="F647" s="209" t="str">
        <f t="array" ref="F647">IFERROR(IF(D647="","",INDEX(ExcValue!$I$8:$I$2000, MATCH(D647&amp;23,ExcValue!$A$8:$A$2000&amp;ExcValue!$H$8:$H$2000,0))),"")</f>
        <v/>
      </c>
      <c r="G647" s="210" t="str">
        <f t="shared" si="40"/>
        <v/>
      </c>
      <c r="H647" s="209" t="str">
        <f t="array" ref="H647">IFERROR(IF(D647="","",INDEX(ExcValue!$I$8:$I$2000, MATCH(D647&amp;24,ExcValue!$A$8:$A$2000&amp;ExcValue!$H$8:$H$2000,0))),"")</f>
        <v/>
      </c>
      <c r="I647" s="210" t="str">
        <f t="shared" si="41"/>
        <v/>
      </c>
      <c r="J647" s="209" t="str">
        <f t="array" ref="J647">IFERROR(IF(D647="","",INDEX(ExcValue!$I$8:$I$2000, MATCH(D647&amp;74,ExcValue!$A$8:$A$2000&amp;ExcValue!$H$8:$H$2000,0))),"")</f>
        <v/>
      </c>
      <c r="K647" s="210" t="str">
        <f t="shared" si="42"/>
        <v/>
      </c>
      <c r="L647" s="209" t="str">
        <f t="array" ref="L647">IFERROR(IF(D647="","",INDEX(ExcValue!$I$8:$I$2000, MATCH(D647&amp;54,ExcValue!$A$8:$A$2000&amp;ExcValue!$H$8:$H$2000,0))),"")</f>
        <v/>
      </c>
      <c r="M647" s="210" t="str">
        <f t="shared" si="43"/>
        <v/>
      </c>
      <c r="O647" s="207" t="str">
        <f>IF(ISNUMBER(PT_ExcValue!A647),PT_ExcValue!A647,"")</f>
        <v/>
      </c>
      <c r="P647" s="207" t="str">
        <f>IF(PT_ExcValue!C647=0,"",PT_ExcValue!B647/PT_ExcValue!C647)</f>
        <v/>
      </c>
      <c r="Q647" s="207" t="str">
        <f>IF(PT_ExcValue!E647=0,"",PT_ExcValue!D647/PT_ExcValue!E647)</f>
        <v/>
      </c>
      <c r="R647" s="207" t="str">
        <f>IF(PT_ExcValue!G647=0,"",PT_ExcValue!F647/PT_ExcValue!G647)</f>
        <v/>
      </c>
      <c r="S647" s="207" t="str">
        <f>IF(PT_ExcValue!I647=0,"",PT_ExcValue!H647/PT_ExcValue!I647)</f>
        <v/>
      </c>
    </row>
    <row r="648" spans="4:19" x14ac:dyDescent="0.25">
      <c r="D648" s="209" t="str">
        <f t="array" ref="D648">IFERROR(INDEX(ExcValue!$A$8:$A2646, MATCH(0,COUNTIF($D$1:D647,ExcValue!$A$8:$A2646), 0)),"")</f>
        <v/>
      </c>
      <c r="E648" s="207" t="str">
        <f>IFERROR(VLOOKUP(D648,ExcValue!A654:C2646,3,FALSE),"")</f>
        <v/>
      </c>
      <c r="F648" s="209" t="str">
        <f t="array" ref="F648">IFERROR(IF(D648="","",INDEX(ExcValue!$I$8:$I$2000, MATCH(D648&amp;23,ExcValue!$A$8:$A$2000&amp;ExcValue!$H$8:$H$2000,0))),"")</f>
        <v/>
      </c>
      <c r="G648" s="210" t="str">
        <f t="shared" si="40"/>
        <v/>
      </c>
      <c r="H648" s="209" t="str">
        <f t="array" ref="H648">IFERROR(IF(D648="","",INDEX(ExcValue!$I$8:$I$2000, MATCH(D648&amp;24,ExcValue!$A$8:$A$2000&amp;ExcValue!$H$8:$H$2000,0))),"")</f>
        <v/>
      </c>
      <c r="I648" s="210" t="str">
        <f t="shared" si="41"/>
        <v/>
      </c>
      <c r="J648" s="209" t="str">
        <f t="array" ref="J648">IFERROR(IF(D648="","",INDEX(ExcValue!$I$8:$I$2000, MATCH(D648&amp;74,ExcValue!$A$8:$A$2000&amp;ExcValue!$H$8:$H$2000,0))),"")</f>
        <v/>
      </c>
      <c r="K648" s="210" t="str">
        <f t="shared" si="42"/>
        <v/>
      </c>
      <c r="L648" s="209" t="str">
        <f t="array" ref="L648">IFERROR(IF(D648="","",INDEX(ExcValue!$I$8:$I$2000, MATCH(D648&amp;54,ExcValue!$A$8:$A$2000&amp;ExcValue!$H$8:$H$2000,0))),"")</f>
        <v/>
      </c>
      <c r="M648" s="210" t="str">
        <f t="shared" si="43"/>
        <v/>
      </c>
      <c r="O648" s="207" t="str">
        <f>IF(ISNUMBER(PT_ExcValue!A648),PT_ExcValue!A648,"")</f>
        <v/>
      </c>
      <c r="P648" s="207" t="str">
        <f>IF(PT_ExcValue!C648=0,"",PT_ExcValue!B648/PT_ExcValue!C648)</f>
        <v/>
      </c>
      <c r="Q648" s="207" t="str">
        <f>IF(PT_ExcValue!E648=0,"",PT_ExcValue!D648/PT_ExcValue!E648)</f>
        <v/>
      </c>
      <c r="R648" s="207" t="str">
        <f>IF(PT_ExcValue!G648=0,"",PT_ExcValue!F648/PT_ExcValue!G648)</f>
        <v/>
      </c>
      <c r="S648" s="207" t="str">
        <f>IF(PT_ExcValue!I648=0,"",PT_ExcValue!H648/PT_ExcValue!I648)</f>
        <v/>
      </c>
    </row>
    <row r="649" spans="4:19" x14ac:dyDescent="0.25">
      <c r="D649" s="209" t="str">
        <f t="array" ref="D649">IFERROR(INDEX(ExcValue!$A$8:$A2647, MATCH(0,COUNTIF($D$1:D648,ExcValue!$A$8:$A2647), 0)),"")</f>
        <v/>
      </c>
      <c r="E649" s="207" t="str">
        <f>IFERROR(VLOOKUP(D649,ExcValue!A655:C2647,3,FALSE),"")</f>
        <v/>
      </c>
      <c r="F649" s="209" t="str">
        <f t="array" ref="F649">IFERROR(IF(D649="","",INDEX(ExcValue!$I$8:$I$2000, MATCH(D649&amp;23,ExcValue!$A$8:$A$2000&amp;ExcValue!$H$8:$H$2000,0))),"")</f>
        <v/>
      </c>
      <c r="G649" s="210" t="str">
        <f t="shared" si="40"/>
        <v/>
      </c>
      <c r="H649" s="209" t="str">
        <f t="array" ref="H649">IFERROR(IF(D649="","",INDEX(ExcValue!$I$8:$I$2000, MATCH(D649&amp;24,ExcValue!$A$8:$A$2000&amp;ExcValue!$H$8:$H$2000,0))),"")</f>
        <v/>
      </c>
      <c r="I649" s="210" t="str">
        <f t="shared" si="41"/>
        <v/>
      </c>
      <c r="J649" s="209" t="str">
        <f t="array" ref="J649">IFERROR(IF(D649="","",INDEX(ExcValue!$I$8:$I$2000, MATCH(D649&amp;74,ExcValue!$A$8:$A$2000&amp;ExcValue!$H$8:$H$2000,0))),"")</f>
        <v/>
      </c>
      <c r="K649" s="210" t="str">
        <f t="shared" si="42"/>
        <v/>
      </c>
      <c r="L649" s="209" t="str">
        <f t="array" ref="L649">IFERROR(IF(D649="","",INDEX(ExcValue!$I$8:$I$2000, MATCH(D649&amp;54,ExcValue!$A$8:$A$2000&amp;ExcValue!$H$8:$H$2000,0))),"")</f>
        <v/>
      </c>
      <c r="M649" s="210" t="str">
        <f t="shared" si="43"/>
        <v/>
      </c>
      <c r="O649" s="207" t="str">
        <f>IF(ISNUMBER(PT_ExcValue!A649),PT_ExcValue!A649,"")</f>
        <v/>
      </c>
      <c r="P649" s="207" t="str">
        <f>IF(PT_ExcValue!C649=0,"",PT_ExcValue!B649/PT_ExcValue!C649)</f>
        <v/>
      </c>
      <c r="Q649" s="207" t="str">
        <f>IF(PT_ExcValue!E649=0,"",PT_ExcValue!D649/PT_ExcValue!E649)</f>
        <v/>
      </c>
      <c r="R649" s="207" t="str">
        <f>IF(PT_ExcValue!G649=0,"",PT_ExcValue!F649/PT_ExcValue!G649)</f>
        <v/>
      </c>
      <c r="S649" s="207" t="str">
        <f>IF(PT_ExcValue!I649=0,"",PT_ExcValue!H649/PT_ExcValue!I649)</f>
        <v/>
      </c>
    </row>
    <row r="650" spans="4:19" x14ac:dyDescent="0.25">
      <c r="D650" s="209" t="str">
        <f t="array" ref="D650">IFERROR(INDEX(ExcValue!$A$8:$A2648, MATCH(0,COUNTIF($D$1:D649,ExcValue!$A$8:$A2648), 0)),"")</f>
        <v/>
      </c>
      <c r="E650" s="207" t="str">
        <f>IFERROR(VLOOKUP(D650,ExcValue!A656:C2648,3,FALSE),"")</f>
        <v/>
      </c>
      <c r="F650" s="209" t="str">
        <f t="array" ref="F650">IFERROR(IF(D650="","",INDEX(ExcValue!$I$8:$I$2000, MATCH(D650&amp;23,ExcValue!$A$8:$A$2000&amp;ExcValue!$H$8:$H$2000,0))),"")</f>
        <v/>
      </c>
      <c r="G650" s="210" t="str">
        <f t="shared" si="40"/>
        <v/>
      </c>
      <c r="H650" s="209" t="str">
        <f t="array" ref="H650">IFERROR(IF(D650="","",INDEX(ExcValue!$I$8:$I$2000, MATCH(D650&amp;24,ExcValue!$A$8:$A$2000&amp;ExcValue!$H$8:$H$2000,0))),"")</f>
        <v/>
      </c>
      <c r="I650" s="210" t="str">
        <f t="shared" si="41"/>
        <v/>
      </c>
      <c r="J650" s="209" t="str">
        <f t="array" ref="J650">IFERROR(IF(D650="","",INDEX(ExcValue!$I$8:$I$2000, MATCH(D650&amp;74,ExcValue!$A$8:$A$2000&amp;ExcValue!$H$8:$H$2000,0))),"")</f>
        <v/>
      </c>
      <c r="K650" s="210" t="str">
        <f t="shared" si="42"/>
        <v/>
      </c>
      <c r="L650" s="209" t="str">
        <f t="array" ref="L650">IFERROR(IF(D650="","",INDEX(ExcValue!$I$8:$I$2000, MATCH(D650&amp;54,ExcValue!$A$8:$A$2000&amp;ExcValue!$H$8:$H$2000,0))),"")</f>
        <v/>
      </c>
      <c r="M650" s="210" t="str">
        <f t="shared" si="43"/>
        <v/>
      </c>
      <c r="O650" s="207" t="str">
        <f>IF(ISNUMBER(PT_ExcValue!A650),PT_ExcValue!A650,"")</f>
        <v/>
      </c>
      <c r="P650" s="207" t="str">
        <f>IF(PT_ExcValue!C650=0,"",PT_ExcValue!B650/PT_ExcValue!C650)</f>
        <v/>
      </c>
      <c r="Q650" s="207" t="str">
        <f>IF(PT_ExcValue!E650=0,"",PT_ExcValue!D650/PT_ExcValue!E650)</f>
        <v/>
      </c>
      <c r="R650" s="207" t="str">
        <f>IF(PT_ExcValue!G650=0,"",PT_ExcValue!F650/PT_ExcValue!G650)</f>
        <v/>
      </c>
      <c r="S650" s="207" t="str">
        <f>IF(PT_ExcValue!I650=0,"",PT_ExcValue!H650/PT_ExcValue!I650)</f>
        <v/>
      </c>
    </row>
    <row r="651" spans="4:19" x14ac:dyDescent="0.25">
      <c r="D651" s="209" t="str">
        <f t="array" ref="D651">IFERROR(INDEX(ExcValue!$A$8:$A2649, MATCH(0,COUNTIF($D$1:D650,ExcValue!$A$8:$A2649), 0)),"")</f>
        <v/>
      </c>
      <c r="E651" s="207" t="str">
        <f>IFERROR(VLOOKUP(D651,ExcValue!A657:C2649,3,FALSE),"")</f>
        <v/>
      </c>
      <c r="F651" s="209" t="str">
        <f t="array" ref="F651">IFERROR(IF(D651="","",INDEX(ExcValue!$I$8:$I$2000, MATCH(D651&amp;23,ExcValue!$A$8:$A$2000&amp;ExcValue!$H$8:$H$2000,0))),"")</f>
        <v/>
      </c>
      <c r="G651" s="210" t="str">
        <f t="shared" si="40"/>
        <v/>
      </c>
      <c r="H651" s="209" t="str">
        <f t="array" ref="H651">IFERROR(IF(D651="","",INDEX(ExcValue!$I$8:$I$2000, MATCH(D651&amp;24,ExcValue!$A$8:$A$2000&amp;ExcValue!$H$8:$H$2000,0))),"")</f>
        <v/>
      </c>
      <c r="I651" s="210" t="str">
        <f t="shared" si="41"/>
        <v/>
      </c>
      <c r="J651" s="209" t="str">
        <f t="array" ref="J651">IFERROR(IF(D651="","",INDEX(ExcValue!$I$8:$I$2000, MATCH(D651&amp;74,ExcValue!$A$8:$A$2000&amp;ExcValue!$H$8:$H$2000,0))),"")</f>
        <v/>
      </c>
      <c r="K651" s="210" t="str">
        <f t="shared" si="42"/>
        <v/>
      </c>
      <c r="L651" s="209" t="str">
        <f t="array" ref="L651">IFERROR(IF(D651="","",INDEX(ExcValue!$I$8:$I$2000, MATCH(D651&amp;54,ExcValue!$A$8:$A$2000&amp;ExcValue!$H$8:$H$2000,0))),"")</f>
        <v/>
      </c>
      <c r="M651" s="210" t="str">
        <f t="shared" si="43"/>
        <v/>
      </c>
      <c r="O651" s="207" t="str">
        <f>IF(ISNUMBER(PT_ExcValue!A651),PT_ExcValue!A651,"")</f>
        <v/>
      </c>
      <c r="P651" s="207" t="str">
        <f>IF(PT_ExcValue!C651=0,"",PT_ExcValue!B651/PT_ExcValue!C651)</f>
        <v/>
      </c>
      <c r="Q651" s="207" t="str">
        <f>IF(PT_ExcValue!E651=0,"",PT_ExcValue!D651/PT_ExcValue!E651)</f>
        <v/>
      </c>
      <c r="R651" s="207" t="str">
        <f>IF(PT_ExcValue!G651=0,"",PT_ExcValue!F651/PT_ExcValue!G651)</f>
        <v/>
      </c>
      <c r="S651" s="207" t="str">
        <f>IF(PT_ExcValue!I651=0,"",PT_ExcValue!H651/PT_ExcValue!I651)</f>
        <v/>
      </c>
    </row>
    <row r="652" spans="4:19" x14ac:dyDescent="0.25">
      <c r="D652" s="209" t="str">
        <f t="array" ref="D652">IFERROR(INDEX(ExcValue!$A$8:$A2650, MATCH(0,COUNTIF($D$1:D651,ExcValue!$A$8:$A2650), 0)),"")</f>
        <v/>
      </c>
      <c r="E652" s="207" t="str">
        <f>IFERROR(VLOOKUP(D652,ExcValue!A658:C2650,3,FALSE),"")</f>
        <v/>
      </c>
      <c r="F652" s="209" t="str">
        <f t="array" ref="F652">IFERROR(IF(D652="","",INDEX(ExcValue!$I$8:$I$2000, MATCH(D652&amp;23,ExcValue!$A$8:$A$2000&amp;ExcValue!$H$8:$H$2000,0))),"")</f>
        <v/>
      </c>
      <c r="G652" s="210" t="str">
        <f t="shared" si="40"/>
        <v/>
      </c>
      <c r="H652" s="209" t="str">
        <f t="array" ref="H652">IFERROR(IF(D652="","",INDEX(ExcValue!$I$8:$I$2000, MATCH(D652&amp;24,ExcValue!$A$8:$A$2000&amp;ExcValue!$H$8:$H$2000,0))),"")</f>
        <v/>
      </c>
      <c r="I652" s="210" t="str">
        <f t="shared" si="41"/>
        <v/>
      </c>
      <c r="J652" s="209" t="str">
        <f t="array" ref="J652">IFERROR(IF(D652="","",INDEX(ExcValue!$I$8:$I$2000, MATCH(D652&amp;74,ExcValue!$A$8:$A$2000&amp;ExcValue!$H$8:$H$2000,0))),"")</f>
        <v/>
      </c>
      <c r="K652" s="210" t="str">
        <f t="shared" si="42"/>
        <v/>
      </c>
      <c r="L652" s="209" t="str">
        <f t="array" ref="L652">IFERROR(IF(D652="","",INDEX(ExcValue!$I$8:$I$2000, MATCH(D652&amp;54,ExcValue!$A$8:$A$2000&amp;ExcValue!$H$8:$H$2000,0))),"")</f>
        <v/>
      </c>
      <c r="M652" s="210" t="str">
        <f t="shared" si="43"/>
        <v/>
      </c>
      <c r="O652" s="207" t="str">
        <f>IF(ISNUMBER(PT_ExcValue!A652),PT_ExcValue!A652,"")</f>
        <v/>
      </c>
      <c r="P652" s="207" t="str">
        <f>IF(PT_ExcValue!C652=0,"",PT_ExcValue!B652/PT_ExcValue!C652)</f>
        <v/>
      </c>
      <c r="Q652" s="207" t="str">
        <f>IF(PT_ExcValue!E652=0,"",PT_ExcValue!D652/PT_ExcValue!E652)</f>
        <v/>
      </c>
      <c r="R652" s="207" t="str">
        <f>IF(PT_ExcValue!G652=0,"",PT_ExcValue!F652/PT_ExcValue!G652)</f>
        <v/>
      </c>
      <c r="S652" s="207" t="str">
        <f>IF(PT_ExcValue!I652=0,"",PT_ExcValue!H652/PT_ExcValue!I652)</f>
        <v/>
      </c>
    </row>
    <row r="653" spans="4:19" x14ac:dyDescent="0.25">
      <c r="D653" s="209" t="str">
        <f t="array" ref="D653">IFERROR(INDEX(ExcValue!$A$8:$A2651, MATCH(0,COUNTIF($D$1:D652,ExcValue!$A$8:$A2651), 0)),"")</f>
        <v/>
      </c>
      <c r="E653" s="207" t="str">
        <f>IFERROR(VLOOKUP(D653,ExcValue!A659:C2651,3,FALSE),"")</f>
        <v/>
      </c>
      <c r="F653" s="209" t="str">
        <f t="array" ref="F653">IFERROR(IF(D653="","",INDEX(ExcValue!$I$8:$I$2000, MATCH(D653&amp;23,ExcValue!$A$8:$A$2000&amp;ExcValue!$H$8:$H$2000,0))),"")</f>
        <v/>
      </c>
      <c r="G653" s="210" t="str">
        <f t="shared" si="40"/>
        <v/>
      </c>
      <c r="H653" s="209" t="str">
        <f t="array" ref="H653">IFERROR(IF(D653="","",INDEX(ExcValue!$I$8:$I$2000, MATCH(D653&amp;24,ExcValue!$A$8:$A$2000&amp;ExcValue!$H$8:$H$2000,0))),"")</f>
        <v/>
      </c>
      <c r="I653" s="210" t="str">
        <f t="shared" si="41"/>
        <v/>
      </c>
      <c r="J653" s="209" t="str">
        <f t="array" ref="J653">IFERROR(IF(D653="","",INDEX(ExcValue!$I$8:$I$2000, MATCH(D653&amp;74,ExcValue!$A$8:$A$2000&amp;ExcValue!$H$8:$H$2000,0))),"")</f>
        <v/>
      </c>
      <c r="K653" s="210" t="str">
        <f t="shared" si="42"/>
        <v/>
      </c>
      <c r="L653" s="209" t="str">
        <f t="array" ref="L653">IFERROR(IF(D653="","",INDEX(ExcValue!$I$8:$I$2000, MATCH(D653&amp;54,ExcValue!$A$8:$A$2000&amp;ExcValue!$H$8:$H$2000,0))),"")</f>
        <v/>
      </c>
      <c r="M653" s="210" t="str">
        <f t="shared" si="43"/>
        <v/>
      </c>
      <c r="O653" s="207" t="str">
        <f>IF(ISNUMBER(PT_ExcValue!A653),PT_ExcValue!A653,"")</f>
        <v/>
      </c>
      <c r="P653" s="207" t="str">
        <f>IF(PT_ExcValue!C653=0,"",PT_ExcValue!B653/PT_ExcValue!C653)</f>
        <v/>
      </c>
      <c r="Q653" s="207" t="str">
        <f>IF(PT_ExcValue!E653=0,"",PT_ExcValue!D653/PT_ExcValue!E653)</f>
        <v/>
      </c>
      <c r="R653" s="207" t="str">
        <f>IF(PT_ExcValue!G653=0,"",PT_ExcValue!F653/PT_ExcValue!G653)</f>
        <v/>
      </c>
      <c r="S653" s="207" t="str">
        <f>IF(PT_ExcValue!I653=0,"",PT_ExcValue!H653/PT_ExcValue!I653)</f>
        <v/>
      </c>
    </row>
    <row r="654" spans="4:19" x14ac:dyDescent="0.25">
      <c r="D654" s="209" t="str">
        <f t="array" ref="D654">IFERROR(INDEX(ExcValue!$A$8:$A2652, MATCH(0,COUNTIF($D$1:D653,ExcValue!$A$8:$A2652), 0)),"")</f>
        <v/>
      </c>
      <c r="E654" s="207" t="str">
        <f>IFERROR(VLOOKUP(D654,ExcValue!A660:C2652,3,FALSE),"")</f>
        <v/>
      </c>
      <c r="F654" s="209" t="str">
        <f t="array" ref="F654">IFERROR(IF(D654="","",INDEX(ExcValue!$I$8:$I$2000, MATCH(D654&amp;23,ExcValue!$A$8:$A$2000&amp;ExcValue!$H$8:$H$2000,0))),"")</f>
        <v/>
      </c>
      <c r="G654" s="210" t="str">
        <f t="shared" si="40"/>
        <v/>
      </c>
      <c r="H654" s="209" t="str">
        <f t="array" ref="H654">IFERROR(IF(D654="","",INDEX(ExcValue!$I$8:$I$2000, MATCH(D654&amp;24,ExcValue!$A$8:$A$2000&amp;ExcValue!$H$8:$H$2000,0))),"")</f>
        <v/>
      </c>
      <c r="I654" s="210" t="str">
        <f t="shared" si="41"/>
        <v/>
      </c>
      <c r="J654" s="209" t="str">
        <f t="array" ref="J654">IFERROR(IF(D654="","",INDEX(ExcValue!$I$8:$I$2000, MATCH(D654&amp;74,ExcValue!$A$8:$A$2000&amp;ExcValue!$H$8:$H$2000,0))),"")</f>
        <v/>
      </c>
      <c r="K654" s="210" t="str">
        <f t="shared" si="42"/>
        <v/>
      </c>
      <c r="L654" s="209" t="str">
        <f t="array" ref="L654">IFERROR(IF(D654="","",INDEX(ExcValue!$I$8:$I$2000, MATCH(D654&amp;54,ExcValue!$A$8:$A$2000&amp;ExcValue!$H$8:$H$2000,0))),"")</f>
        <v/>
      </c>
      <c r="M654" s="210" t="str">
        <f t="shared" si="43"/>
        <v/>
      </c>
      <c r="O654" s="207" t="str">
        <f>IF(ISNUMBER(PT_ExcValue!A654),PT_ExcValue!A654,"")</f>
        <v/>
      </c>
      <c r="P654" s="207" t="str">
        <f>IF(PT_ExcValue!C654=0,"",PT_ExcValue!B654/PT_ExcValue!C654)</f>
        <v/>
      </c>
      <c r="Q654" s="207" t="str">
        <f>IF(PT_ExcValue!E654=0,"",PT_ExcValue!D654/PT_ExcValue!E654)</f>
        <v/>
      </c>
      <c r="R654" s="207" t="str">
        <f>IF(PT_ExcValue!G654=0,"",PT_ExcValue!F654/PT_ExcValue!G654)</f>
        <v/>
      </c>
      <c r="S654" s="207" t="str">
        <f>IF(PT_ExcValue!I654=0,"",PT_ExcValue!H654/PT_ExcValue!I654)</f>
        <v/>
      </c>
    </row>
    <row r="655" spans="4:19" x14ac:dyDescent="0.25">
      <c r="D655" s="209" t="str">
        <f t="array" ref="D655">IFERROR(INDEX(ExcValue!$A$8:$A2653, MATCH(0,COUNTIF($D$1:D654,ExcValue!$A$8:$A2653), 0)),"")</f>
        <v/>
      </c>
      <c r="E655" s="207" t="str">
        <f>IFERROR(VLOOKUP(D655,ExcValue!A661:C2653,3,FALSE),"")</f>
        <v/>
      </c>
      <c r="F655" s="209" t="str">
        <f t="array" ref="F655">IFERROR(IF(D655="","",INDEX(ExcValue!$I$8:$I$2000, MATCH(D655&amp;23,ExcValue!$A$8:$A$2000&amp;ExcValue!$H$8:$H$2000,0))),"")</f>
        <v/>
      </c>
      <c r="G655" s="210" t="str">
        <f t="shared" si="40"/>
        <v/>
      </c>
      <c r="H655" s="209" t="str">
        <f t="array" ref="H655">IFERROR(IF(D655="","",INDEX(ExcValue!$I$8:$I$2000, MATCH(D655&amp;24,ExcValue!$A$8:$A$2000&amp;ExcValue!$H$8:$H$2000,0))),"")</f>
        <v/>
      </c>
      <c r="I655" s="210" t="str">
        <f t="shared" si="41"/>
        <v/>
      </c>
      <c r="J655" s="209" t="str">
        <f t="array" ref="J655">IFERROR(IF(D655="","",INDEX(ExcValue!$I$8:$I$2000, MATCH(D655&amp;74,ExcValue!$A$8:$A$2000&amp;ExcValue!$H$8:$H$2000,0))),"")</f>
        <v/>
      </c>
      <c r="K655" s="210" t="str">
        <f t="shared" si="42"/>
        <v/>
      </c>
      <c r="L655" s="209" t="str">
        <f t="array" ref="L655">IFERROR(IF(D655="","",INDEX(ExcValue!$I$8:$I$2000, MATCH(D655&amp;54,ExcValue!$A$8:$A$2000&amp;ExcValue!$H$8:$H$2000,0))),"")</f>
        <v/>
      </c>
      <c r="M655" s="210" t="str">
        <f t="shared" si="43"/>
        <v/>
      </c>
      <c r="O655" s="207" t="str">
        <f>IF(ISNUMBER(PT_ExcValue!A655),PT_ExcValue!A655,"")</f>
        <v/>
      </c>
      <c r="P655" s="207" t="str">
        <f>IF(PT_ExcValue!C655=0,"",PT_ExcValue!B655/PT_ExcValue!C655)</f>
        <v/>
      </c>
      <c r="Q655" s="207" t="str">
        <f>IF(PT_ExcValue!E655=0,"",PT_ExcValue!D655/PT_ExcValue!E655)</f>
        <v/>
      </c>
      <c r="R655" s="207" t="str">
        <f>IF(PT_ExcValue!G655=0,"",PT_ExcValue!F655/PT_ExcValue!G655)</f>
        <v/>
      </c>
      <c r="S655" s="207" t="str">
        <f>IF(PT_ExcValue!I655=0,"",PT_ExcValue!H655/PT_ExcValue!I655)</f>
        <v/>
      </c>
    </row>
    <row r="656" spans="4:19" x14ac:dyDescent="0.25">
      <c r="D656" s="209" t="str">
        <f t="array" ref="D656">IFERROR(INDEX(ExcValue!$A$8:$A2654, MATCH(0,COUNTIF($D$1:D655,ExcValue!$A$8:$A2654), 0)),"")</f>
        <v/>
      </c>
      <c r="E656" s="207" t="str">
        <f>IFERROR(VLOOKUP(D656,ExcValue!A662:C2654,3,FALSE),"")</f>
        <v/>
      </c>
      <c r="F656" s="209" t="str">
        <f t="array" ref="F656">IFERROR(IF(D656="","",INDEX(ExcValue!$I$8:$I$2000, MATCH(D656&amp;23,ExcValue!$A$8:$A$2000&amp;ExcValue!$H$8:$H$2000,0))),"")</f>
        <v/>
      </c>
      <c r="G656" s="210" t="str">
        <f t="shared" si="40"/>
        <v/>
      </c>
      <c r="H656" s="209" t="str">
        <f t="array" ref="H656">IFERROR(IF(D656="","",INDEX(ExcValue!$I$8:$I$2000, MATCH(D656&amp;24,ExcValue!$A$8:$A$2000&amp;ExcValue!$H$8:$H$2000,0))),"")</f>
        <v/>
      </c>
      <c r="I656" s="210" t="str">
        <f t="shared" si="41"/>
        <v/>
      </c>
      <c r="J656" s="209" t="str">
        <f t="array" ref="J656">IFERROR(IF(D656="","",INDEX(ExcValue!$I$8:$I$2000, MATCH(D656&amp;74,ExcValue!$A$8:$A$2000&amp;ExcValue!$H$8:$H$2000,0))),"")</f>
        <v/>
      </c>
      <c r="K656" s="210" t="str">
        <f t="shared" si="42"/>
        <v/>
      </c>
      <c r="L656" s="209" t="str">
        <f t="array" ref="L656">IFERROR(IF(D656="","",INDEX(ExcValue!$I$8:$I$2000, MATCH(D656&amp;54,ExcValue!$A$8:$A$2000&amp;ExcValue!$H$8:$H$2000,0))),"")</f>
        <v/>
      </c>
      <c r="M656" s="210" t="str">
        <f t="shared" si="43"/>
        <v/>
      </c>
      <c r="O656" s="207" t="str">
        <f>IF(ISNUMBER(PT_ExcValue!A656),PT_ExcValue!A656,"")</f>
        <v/>
      </c>
      <c r="P656" s="207" t="str">
        <f>IF(PT_ExcValue!C656=0,"",PT_ExcValue!B656/PT_ExcValue!C656)</f>
        <v/>
      </c>
      <c r="Q656" s="207" t="str">
        <f>IF(PT_ExcValue!E656=0,"",PT_ExcValue!D656/PT_ExcValue!E656)</f>
        <v/>
      </c>
      <c r="R656" s="207" t="str">
        <f>IF(PT_ExcValue!G656=0,"",PT_ExcValue!F656/PT_ExcValue!G656)</f>
        <v/>
      </c>
      <c r="S656" s="207" t="str">
        <f>IF(PT_ExcValue!I656=0,"",PT_ExcValue!H656/PT_ExcValue!I656)</f>
        <v/>
      </c>
    </row>
    <row r="657" spans="4:19" x14ac:dyDescent="0.25">
      <c r="D657" s="209" t="str">
        <f t="array" ref="D657">IFERROR(INDEX(ExcValue!$A$8:$A2655, MATCH(0,COUNTIF($D$1:D656,ExcValue!$A$8:$A2655), 0)),"")</f>
        <v/>
      </c>
      <c r="E657" s="207" t="str">
        <f>IFERROR(VLOOKUP(D657,ExcValue!A663:C2655,3,FALSE),"")</f>
        <v/>
      </c>
      <c r="F657" s="209" t="str">
        <f t="array" ref="F657">IFERROR(IF(D657="","",INDEX(ExcValue!$I$8:$I$2000, MATCH(D657&amp;23,ExcValue!$A$8:$A$2000&amp;ExcValue!$H$8:$H$2000,0))),"")</f>
        <v/>
      </c>
      <c r="G657" s="210" t="str">
        <f t="shared" si="40"/>
        <v/>
      </c>
      <c r="H657" s="209" t="str">
        <f t="array" ref="H657">IFERROR(IF(D657="","",INDEX(ExcValue!$I$8:$I$2000, MATCH(D657&amp;24,ExcValue!$A$8:$A$2000&amp;ExcValue!$H$8:$H$2000,0))),"")</f>
        <v/>
      </c>
      <c r="I657" s="210" t="str">
        <f t="shared" si="41"/>
        <v/>
      </c>
      <c r="J657" s="209" t="str">
        <f t="array" ref="J657">IFERROR(IF(D657="","",INDEX(ExcValue!$I$8:$I$2000, MATCH(D657&amp;74,ExcValue!$A$8:$A$2000&amp;ExcValue!$H$8:$H$2000,0))),"")</f>
        <v/>
      </c>
      <c r="K657" s="210" t="str">
        <f t="shared" si="42"/>
        <v/>
      </c>
      <c r="L657" s="209" t="str">
        <f t="array" ref="L657">IFERROR(IF(D657="","",INDEX(ExcValue!$I$8:$I$2000, MATCH(D657&amp;54,ExcValue!$A$8:$A$2000&amp;ExcValue!$H$8:$H$2000,0))),"")</f>
        <v/>
      </c>
      <c r="M657" s="210" t="str">
        <f t="shared" si="43"/>
        <v/>
      </c>
      <c r="O657" s="207" t="str">
        <f>IF(ISNUMBER(PT_ExcValue!A657),PT_ExcValue!A657,"")</f>
        <v/>
      </c>
      <c r="P657" s="207" t="str">
        <f>IF(PT_ExcValue!C657=0,"",PT_ExcValue!B657/PT_ExcValue!C657)</f>
        <v/>
      </c>
      <c r="Q657" s="207" t="str">
        <f>IF(PT_ExcValue!E657=0,"",PT_ExcValue!D657/PT_ExcValue!E657)</f>
        <v/>
      </c>
      <c r="R657" s="207" t="str">
        <f>IF(PT_ExcValue!G657=0,"",PT_ExcValue!F657/PT_ExcValue!G657)</f>
        <v/>
      </c>
      <c r="S657" s="207" t="str">
        <f>IF(PT_ExcValue!I657=0,"",PT_ExcValue!H657/PT_ExcValue!I657)</f>
        <v/>
      </c>
    </row>
    <row r="658" spans="4:19" x14ac:dyDescent="0.25">
      <c r="D658" s="209" t="str">
        <f t="array" ref="D658">IFERROR(INDEX(ExcValue!$A$8:$A2656, MATCH(0,COUNTIF($D$1:D657,ExcValue!$A$8:$A2656), 0)),"")</f>
        <v/>
      </c>
      <c r="E658" s="207" t="str">
        <f>IFERROR(VLOOKUP(D658,ExcValue!A664:C2656,3,FALSE),"")</f>
        <v/>
      </c>
      <c r="F658" s="209" t="str">
        <f t="array" ref="F658">IFERROR(IF(D658="","",INDEX(ExcValue!$I$8:$I$2000, MATCH(D658&amp;23,ExcValue!$A$8:$A$2000&amp;ExcValue!$H$8:$H$2000,0))),"")</f>
        <v/>
      </c>
      <c r="G658" s="210" t="str">
        <f t="shared" si="40"/>
        <v/>
      </c>
      <c r="H658" s="209" t="str">
        <f t="array" ref="H658">IFERROR(IF(D658="","",INDEX(ExcValue!$I$8:$I$2000, MATCH(D658&amp;24,ExcValue!$A$8:$A$2000&amp;ExcValue!$H$8:$H$2000,0))),"")</f>
        <v/>
      </c>
      <c r="I658" s="210" t="str">
        <f t="shared" si="41"/>
        <v/>
      </c>
      <c r="J658" s="209" t="str">
        <f t="array" ref="J658">IFERROR(IF(D658="","",INDEX(ExcValue!$I$8:$I$2000, MATCH(D658&amp;74,ExcValue!$A$8:$A$2000&amp;ExcValue!$H$8:$H$2000,0))),"")</f>
        <v/>
      </c>
      <c r="K658" s="210" t="str">
        <f t="shared" si="42"/>
        <v/>
      </c>
      <c r="L658" s="209" t="str">
        <f t="array" ref="L658">IFERROR(IF(D658="","",INDEX(ExcValue!$I$8:$I$2000, MATCH(D658&amp;54,ExcValue!$A$8:$A$2000&amp;ExcValue!$H$8:$H$2000,0))),"")</f>
        <v/>
      </c>
      <c r="M658" s="210" t="str">
        <f t="shared" si="43"/>
        <v/>
      </c>
      <c r="O658" s="207" t="str">
        <f>IF(ISNUMBER(PT_ExcValue!A658),PT_ExcValue!A658,"")</f>
        <v/>
      </c>
      <c r="P658" s="207" t="str">
        <f>IF(PT_ExcValue!C658=0,"",PT_ExcValue!B658/PT_ExcValue!C658)</f>
        <v/>
      </c>
      <c r="Q658" s="207" t="str">
        <f>IF(PT_ExcValue!E658=0,"",PT_ExcValue!D658/PT_ExcValue!E658)</f>
        <v/>
      </c>
      <c r="R658" s="207" t="str">
        <f>IF(PT_ExcValue!G658=0,"",PT_ExcValue!F658/PT_ExcValue!G658)</f>
        <v/>
      </c>
      <c r="S658" s="207" t="str">
        <f>IF(PT_ExcValue!I658=0,"",PT_ExcValue!H658/PT_ExcValue!I658)</f>
        <v/>
      </c>
    </row>
    <row r="659" spans="4:19" x14ac:dyDescent="0.25">
      <c r="D659" s="209" t="str">
        <f t="array" ref="D659">IFERROR(INDEX(ExcValue!$A$8:$A2657, MATCH(0,COUNTIF($D$1:D658,ExcValue!$A$8:$A2657), 0)),"")</f>
        <v/>
      </c>
      <c r="E659" s="207" t="str">
        <f>IFERROR(VLOOKUP(D659,ExcValue!A665:C2657,3,FALSE),"")</f>
        <v/>
      </c>
      <c r="F659" s="209" t="str">
        <f t="array" ref="F659">IFERROR(IF(D659="","",INDEX(ExcValue!$I$8:$I$2000, MATCH(D659&amp;23,ExcValue!$A$8:$A$2000&amp;ExcValue!$H$8:$H$2000,0))),"")</f>
        <v/>
      </c>
      <c r="G659" s="210" t="str">
        <f t="shared" si="40"/>
        <v/>
      </c>
      <c r="H659" s="209" t="str">
        <f t="array" ref="H659">IFERROR(IF(D659="","",INDEX(ExcValue!$I$8:$I$2000, MATCH(D659&amp;24,ExcValue!$A$8:$A$2000&amp;ExcValue!$H$8:$H$2000,0))),"")</f>
        <v/>
      </c>
      <c r="I659" s="210" t="str">
        <f t="shared" si="41"/>
        <v/>
      </c>
      <c r="J659" s="209" t="str">
        <f t="array" ref="J659">IFERROR(IF(D659="","",INDEX(ExcValue!$I$8:$I$2000, MATCH(D659&amp;74,ExcValue!$A$8:$A$2000&amp;ExcValue!$H$8:$H$2000,0))),"")</f>
        <v/>
      </c>
      <c r="K659" s="210" t="str">
        <f t="shared" si="42"/>
        <v/>
      </c>
      <c r="L659" s="209" t="str">
        <f t="array" ref="L659">IFERROR(IF(D659="","",INDEX(ExcValue!$I$8:$I$2000, MATCH(D659&amp;54,ExcValue!$A$8:$A$2000&amp;ExcValue!$H$8:$H$2000,0))),"")</f>
        <v/>
      </c>
      <c r="M659" s="210" t="str">
        <f t="shared" si="43"/>
        <v/>
      </c>
      <c r="O659" s="207" t="str">
        <f>IF(ISNUMBER(PT_ExcValue!A659),PT_ExcValue!A659,"")</f>
        <v/>
      </c>
      <c r="P659" s="207" t="str">
        <f>IF(PT_ExcValue!C659=0,"",PT_ExcValue!B659/PT_ExcValue!C659)</f>
        <v/>
      </c>
      <c r="Q659" s="207" t="str">
        <f>IF(PT_ExcValue!E659=0,"",PT_ExcValue!D659/PT_ExcValue!E659)</f>
        <v/>
      </c>
      <c r="R659" s="207" t="str">
        <f>IF(PT_ExcValue!G659=0,"",PT_ExcValue!F659/PT_ExcValue!G659)</f>
        <v/>
      </c>
      <c r="S659" s="207" t="str">
        <f>IF(PT_ExcValue!I659=0,"",PT_ExcValue!H659/PT_ExcValue!I659)</f>
        <v/>
      </c>
    </row>
    <row r="660" spans="4:19" x14ac:dyDescent="0.25">
      <c r="D660" s="209" t="str">
        <f t="array" ref="D660">IFERROR(INDEX(ExcValue!$A$8:$A2658, MATCH(0,COUNTIF($D$1:D659,ExcValue!$A$8:$A2658), 0)),"")</f>
        <v/>
      </c>
      <c r="E660" s="207" t="str">
        <f>IFERROR(VLOOKUP(D660,ExcValue!A666:C2658,3,FALSE),"")</f>
        <v/>
      </c>
      <c r="F660" s="209" t="str">
        <f t="array" ref="F660">IFERROR(IF(D660="","",INDEX(ExcValue!$I$8:$I$2000, MATCH(D660&amp;23,ExcValue!$A$8:$A$2000&amp;ExcValue!$H$8:$H$2000,0))),"")</f>
        <v/>
      </c>
      <c r="G660" s="210" t="str">
        <f t="shared" si="40"/>
        <v/>
      </c>
      <c r="H660" s="209" t="str">
        <f t="array" ref="H660">IFERROR(IF(D660="","",INDEX(ExcValue!$I$8:$I$2000, MATCH(D660&amp;24,ExcValue!$A$8:$A$2000&amp;ExcValue!$H$8:$H$2000,0))),"")</f>
        <v/>
      </c>
      <c r="I660" s="210" t="str">
        <f t="shared" si="41"/>
        <v/>
      </c>
      <c r="J660" s="209" t="str">
        <f t="array" ref="J660">IFERROR(IF(D660="","",INDEX(ExcValue!$I$8:$I$2000, MATCH(D660&amp;74,ExcValue!$A$8:$A$2000&amp;ExcValue!$H$8:$H$2000,0))),"")</f>
        <v/>
      </c>
      <c r="K660" s="210" t="str">
        <f t="shared" si="42"/>
        <v/>
      </c>
      <c r="L660" s="209" t="str">
        <f t="array" ref="L660">IFERROR(IF(D660="","",INDEX(ExcValue!$I$8:$I$2000, MATCH(D660&amp;54,ExcValue!$A$8:$A$2000&amp;ExcValue!$H$8:$H$2000,0))),"")</f>
        <v/>
      </c>
      <c r="M660" s="210" t="str">
        <f t="shared" si="43"/>
        <v/>
      </c>
      <c r="O660" s="207" t="str">
        <f>IF(ISNUMBER(PT_ExcValue!A660),PT_ExcValue!A660,"")</f>
        <v/>
      </c>
      <c r="P660" s="207" t="str">
        <f>IF(PT_ExcValue!C660=0,"",PT_ExcValue!B660/PT_ExcValue!C660)</f>
        <v/>
      </c>
      <c r="Q660" s="207" t="str">
        <f>IF(PT_ExcValue!E660=0,"",PT_ExcValue!D660/PT_ExcValue!E660)</f>
        <v/>
      </c>
      <c r="R660" s="207" t="str">
        <f>IF(PT_ExcValue!G660=0,"",PT_ExcValue!F660/PT_ExcValue!G660)</f>
        <v/>
      </c>
      <c r="S660" s="207" t="str">
        <f>IF(PT_ExcValue!I660=0,"",PT_ExcValue!H660/PT_ExcValue!I660)</f>
        <v/>
      </c>
    </row>
    <row r="661" spans="4:19" x14ac:dyDescent="0.25">
      <c r="D661" s="209" t="str">
        <f t="array" ref="D661">IFERROR(INDEX(ExcValue!$A$8:$A2659, MATCH(0,COUNTIF($D$1:D660,ExcValue!$A$8:$A2659), 0)),"")</f>
        <v/>
      </c>
      <c r="E661" s="207" t="str">
        <f>IFERROR(VLOOKUP(D661,ExcValue!A667:C2659,3,FALSE),"")</f>
        <v/>
      </c>
      <c r="F661" s="209" t="str">
        <f t="array" ref="F661">IFERROR(IF(D661="","",INDEX(ExcValue!$I$8:$I$2000, MATCH(D661&amp;23,ExcValue!$A$8:$A$2000&amp;ExcValue!$H$8:$H$2000,0))),"")</f>
        <v/>
      </c>
      <c r="G661" s="210" t="str">
        <f t="shared" si="40"/>
        <v/>
      </c>
      <c r="H661" s="209" t="str">
        <f t="array" ref="H661">IFERROR(IF(D661="","",INDEX(ExcValue!$I$8:$I$2000, MATCH(D661&amp;24,ExcValue!$A$8:$A$2000&amp;ExcValue!$H$8:$H$2000,0))),"")</f>
        <v/>
      </c>
      <c r="I661" s="210" t="str">
        <f t="shared" si="41"/>
        <v/>
      </c>
      <c r="J661" s="209" t="str">
        <f t="array" ref="J661">IFERROR(IF(D661="","",INDEX(ExcValue!$I$8:$I$2000, MATCH(D661&amp;74,ExcValue!$A$8:$A$2000&amp;ExcValue!$H$8:$H$2000,0))),"")</f>
        <v/>
      </c>
      <c r="K661" s="210" t="str">
        <f t="shared" si="42"/>
        <v/>
      </c>
      <c r="L661" s="209" t="str">
        <f t="array" ref="L661">IFERROR(IF(D661="","",INDEX(ExcValue!$I$8:$I$2000, MATCH(D661&amp;54,ExcValue!$A$8:$A$2000&amp;ExcValue!$H$8:$H$2000,0))),"")</f>
        <v/>
      </c>
      <c r="M661" s="210" t="str">
        <f t="shared" si="43"/>
        <v/>
      </c>
      <c r="O661" s="207" t="str">
        <f>IF(ISNUMBER(PT_ExcValue!A661),PT_ExcValue!A661,"")</f>
        <v/>
      </c>
      <c r="P661" s="207" t="str">
        <f>IF(PT_ExcValue!C661=0,"",PT_ExcValue!B661/PT_ExcValue!C661)</f>
        <v/>
      </c>
      <c r="Q661" s="207" t="str">
        <f>IF(PT_ExcValue!E661=0,"",PT_ExcValue!D661/PT_ExcValue!E661)</f>
        <v/>
      </c>
      <c r="R661" s="207" t="str">
        <f>IF(PT_ExcValue!G661=0,"",PT_ExcValue!F661/PT_ExcValue!G661)</f>
        <v/>
      </c>
      <c r="S661" s="207" t="str">
        <f>IF(PT_ExcValue!I661=0,"",PT_ExcValue!H661/PT_ExcValue!I661)</f>
        <v/>
      </c>
    </row>
    <row r="662" spans="4:19" x14ac:dyDescent="0.25">
      <c r="D662" s="209" t="str">
        <f t="array" ref="D662">IFERROR(INDEX(ExcValue!$A$8:$A2660, MATCH(0,COUNTIF($D$1:D661,ExcValue!$A$8:$A2660), 0)),"")</f>
        <v/>
      </c>
      <c r="E662" s="207" t="str">
        <f>IFERROR(VLOOKUP(D662,ExcValue!A668:C2660,3,FALSE),"")</f>
        <v/>
      </c>
      <c r="F662" s="209" t="str">
        <f t="array" ref="F662">IFERROR(IF(D662="","",INDEX(ExcValue!$I$8:$I$2000, MATCH(D662&amp;23,ExcValue!$A$8:$A$2000&amp;ExcValue!$H$8:$H$2000,0))),"")</f>
        <v/>
      </c>
      <c r="G662" s="210" t="str">
        <f t="shared" si="40"/>
        <v/>
      </c>
      <c r="H662" s="209" t="str">
        <f t="array" ref="H662">IFERROR(IF(D662="","",INDEX(ExcValue!$I$8:$I$2000, MATCH(D662&amp;24,ExcValue!$A$8:$A$2000&amp;ExcValue!$H$8:$H$2000,0))),"")</f>
        <v/>
      </c>
      <c r="I662" s="210" t="str">
        <f t="shared" si="41"/>
        <v/>
      </c>
      <c r="J662" s="209" t="str">
        <f t="array" ref="J662">IFERROR(IF(D662="","",INDEX(ExcValue!$I$8:$I$2000, MATCH(D662&amp;74,ExcValue!$A$8:$A$2000&amp;ExcValue!$H$8:$H$2000,0))),"")</f>
        <v/>
      </c>
      <c r="K662" s="210" t="str">
        <f t="shared" si="42"/>
        <v/>
      </c>
      <c r="L662" s="209" t="str">
        <f t="array" ref="L662">IFERROR(IF(D662="","",INDEX(ExcValue!$I$8:$I$2000, MATCH(D662&amp;54,ExcValue!$A$8:$A$2000&amp;ExcValue!$H$8:$H$2000,0))),"")</f>
        <v/>
      </c>
      <c r="M662" s="210" t="str">
        <f t="shared" si="43"/>
        <v/>
      </c>
      <c r="O662" s="207" t="str">
        <f>IF(ISNUMBER(PT_ExcValue!A662),PT_ExcValue!A662,"")</f>
        <v/>
      </c>
      <c r="P662" s="207" t="str">
        <f>IF(PT_ExcValue!C662=0,"",PT_ExcValue!B662/PT_ExcValue!C662)</f>
        <v/>
      </c>
      <c r="Q662" s="207" t="str">
        <f>IF(PT_ExcValue!E662=0,"",PT_ExcValue!D662/PT_ExcValue!E662)</f>
        <v/>
      </c>
      <c r="R662" s="207" t="str">
        <f>IF(PT_ExcValue!G662=0,"",PT_ExcValue!F662/PT_ExcValue!G662)</f>
        <v/>
      </c>
      <c r="S662" s="207" t="str">
        <f>IF(PT_ExcValue!I662=0,"",PT_ExcValue!H662/PT_ExcValue!I662)</f>
        <v/>
      </c>
    </row>
    <row r="663" spans="4:19" x14ac:dyDescent="0.25">
      <c r="D663" s="209" t="str">
        <f t="array" ref="D663">IFERROR(INDEX(ExcValue!$A$8:$A2661, MATCH(0,COUNTIF($D$1:D662,ExcValue!$A$8:$A2661), 0)),"")</f>
        <v/>
      </c>
      <c r="E663" s="207" t="str">
        <f>IFERROR(VLOOKUP(D663,ExcValue!A669:C2661,3,FALSE),"")</f>
        <v/>
      </c>
      <c r="F663" s="209" t="str">
        <f t="array" ref="F663">IFERROR(IF(D663="","",INDEX(ExcValue!$I$8:$I$2000, MATCH(D663&amp;23,ExcValue!$A$8:$A$2000&amp;ExcValue!$H$8:$H$2000,0))),"")</f>
        <v/>
      </c>
      <c r="G663" s="210" t="str">
        <f t="shared" si="40"/>
        <v/>
      </c>
      <c r="H663" s="209" t="str">
        <f t="array" ref="H663">IFERROR(IF(D663="","",INDEX(ExcValue!$I$8:$I$2000, MATCH(D663&amp;24,ExcValue!$A$8:$A$2000&amp;ExcValue!$H$8:$H$2000,0))),"")</f>
        <v/>
      </c>
      <c r="I663" s="210" t="str">
        <f t="shared" si="41"/>
        <v/>
      </c>
      <c r="J663" s="209" t="str">
        <f t="array" ref="J663">IFERROR(IF(D663="","",INDEX(ExcValue!$I$8:$I$2000, MATCH(D663&amp;74,ExcValue!$A$8:$A$2000&amp;ExcValue!$H$8:$H$2000,0))),"")</f>
        <v/>
      </c>
      <c r="K663" s="210" t="str">
        <f t="shared" si="42"/>
        <v/>
      </c>
      <c r="L663" s="209" t="str">
        <f t="array" ref="L663">IFERROR(IF(D663="","",INDEX(ExcValue!$I$8:$I$2000, MATCH(D663&amp;54,ExcValue!$A$8:$A$2000&amp;ExcValue!$H$8:$H$2000,0))),"")</f>
        <v/>
      </c>
      <c r="M663" s="210" t="str">
        <f t="shared" si="43"/>
        <v/>
      </c>
      <c r="O663" s="207" t="str">
        <f>IF(ISNUMBER(PT_ExcValue!A663),PT_ExcValue!A663,"")</f>
        <v/>
      </c>
      <c r="P663" s="207" t="str">
        <f>IF(PT_ExcValue!C663=0,"",PT_ExcValue!B663/PT_ExcValue!C663)</f>
        <v/>
      </c>
      <c r="Q663" s="207" t="str">
        <f>IF(PT_ExcValue!E663=0,"",PT_ExcValue!D663/PT_ExcValue!E663)</f>
        <v/>
      </c>
      <c r="R663" s="207" t="str">
        <f>IF(PT_ExcValue!G663=0,"",PT_ExcValue!F663/PT_ExcValue!G663)</f>
        <v/>
      </c>
      <c r="S663" s="207" t="str">
        <f>IF(PT_ExcValue!I663=0,"",PT_ExcValue!H663/PT_ExcValue!I663)</f>
        <v/>
      </c>
    </row>
    <row r="664" spans="4:19" x14ac:dyDescent="0.25">
      <c r="D664" s="209" t="str">
        <f t="array" ref="D664">IFERROR(INDEX(ExcValue!$A$8:$A2662, MATCH(0,COUNTIF($D$1:D663,ExcValue!$A$8:$A2662), 0)),"")</f>
        <v/>
      </c>
      <c r="E664" s="207" t="str">
        <f>IFERROR(VLOOKUP(D664,ExcValue!A670:C2662,3,FALSE),"")</f>
        <v/>
      </c>
      <c r="F664" s="209" t="str">
        <f t="array" ref="F664">IFERROR(IF(D664="","",INDEX(ExcValue!$I$8:$I$2000, MATCH(D664&amp;23,ExcValue!$A$8:$A$2000&amp;ExcValue!$H$8:$H$2000,0))),"")</f>
        <v/>
      </c>
      <c r="G664" s="210" t="str">
        <f t="shared" si="40"/>
        <v/>
      </c>
      <c r="H664" s="209" t="str">
        <f t="array" ref="H664">IFERROR(IF(D664="","",INDEX(ExcValue!$I$8:$I$2000, MATCH(D664&amp;24,ExcValue!$A$8:$A$2000&amp;ExcValue!$H$8:$H$2000,0))),"")</f>
        <v/>
      </c>
      <c r="I664" s="210" t="str">
        <f t="shared" si="41"/>
        <v/>
      </c>
      <c r="J664" s="209" t="str">
        <f t="array" ref="J664">IFERROR(IF(D664="","",INDEX(ExcValue!$I$8:$I$2000, MATCH(D664&amp;74,ExcValue!$A$8:$A$2000&amp;ExcValue!$H$8:$H$2000,0))),"")</f>
        <v/>
      </c>
      <c r="K664" s="210" t="str">
        <f t="shared" si="42"/>
        <v/>
      </c>
      <c r="L664" s="209" t="str">
        <f t="array" ref="L664">IFERROR(IF(D664="","",INDEX(ExcValue!$I$8:$I$2000, MATCH(D664&amp;54,ExcValue!$A$8:$A$2000&amp;ExcValue!$H$8:$H$2000,0))),"")</f>
        <v/>
      </c>
      <c r="M664" s="210" t="str">
        <f t="shared" si="43"/>
        <v/>
      </c>
      <c r="O664" s="207" t="str">
        <f>IF(ISNUMBER(PT_ExcValue!A664),PT_ExcValue!A664,"")</f>
        <v/>
      </c>
      <c r="P664" s="207" t="str">
        <f>IF(PT_ExcValue!C664=0,"",PT_ExcValue!B664/PT_ExcValue!C664)</f>
        <v/>
      </c>
      <c r="Q664" s="207" t="str">
        <f>IF(PT_ExcValue!E664=0,"",PT_ExcValue!D664/PT_ExcValue!E664)</f>
        <v/>
      </c>
      <c r="R664" s="207" t="str">
        <f>IF(PT_ExcValue!G664=0,"",PT_ExcValue!F664/PT_ExcValue!G664)</f>
        <v/>
      </c>
      <c r="S664" s="207" t="str">
        <f>IF(PT_ExcValue!I664=0,"",PT_ExcValue!H664/PT_ExcValue!I664)</f>
        <v/>
      </c>
    </row>
    <row r="665" spans="4:19" x14ac:dyDescent="0.25">
      <c r="D665" s="209" t="str">
        <f t="array" ref="D665">IFERROR(INDEX(ExcValue!$A$8:$A2663, MATCH(0,COUNTIF($D$1:D664,ExcValue!$A$8:$A2663), 0)),"")</f>
        <v/>
      </c>
      <c r="E665" s="207" t="str">
        <f>IFERROR(VLOOKUP(D665,ExcValue!A671:C2663,3,FALSE),"")</f>
        <v/>
      </c>
      <c r="F665" s="209" t="str">
        <f t="array" ref="F665">IFERROR(IF(D665="","",INDEX(ExcValue!$I$8:$I$2000, MATCH(D665&amp;23,ExcValue!$A$8:$A$2000&amp;ExcValue!$H$8:$H$2000,0))),"")</f>
        <v/>
      </c>
      <c r="G665" s="210" t="str">
        <f t="shared" si="40"/>
        <v/>
      </c>
      <c r="H665" s="209" t="str">
        <f t="array" ref="H665">IFERROR(IF(D665="","",INDEX(ExcValue!$I$8:$I$2000, MATCH(D665&amp;24,ExcValue!$A$8:$A$2000&amp;ExcValue!$H$8:$H$2000,0))),"")</f>
        <v/>
      </c>
      <c r="I665" s="210" t="str">
        <f t="shared" si="41"/>
        <v/>
      </c>
      <c r="J665" s="209" t="str">
        <f t="array" ref="J665">IFERROR(IF(D665="","",INDEX(ExcValue!$I$8:$I$2000, MATCH(D665&amp;74,ExcValue!$A$8:$A$2000&amp;ExcValue!$H$8:$H$2000,0))),"")</f>
        <v/>
      </c>
      <c r="K665" s="210" t="str">
        <f t="shared" si="42"/>
        <v/>
      </c>
      <c r="L665" s="209" t="str">
        <f t="array" ref="L665">IFERROR(IF(D665="","",INDEX(ExcValue!$I$8:$I$2000, MATCH(D665&amp;54,ExcValue!$A$8:$A$2000&amp;ExcValue!$H$8:$H$2000,0))),"")</f>
        <v/>
      </c>
      <c r="M665" s="210" t="str">
        <f t="shared" si="43"/>
        <v/>
      </c>
      <c r="O665" s="207" t="str">
        <f>IF(ISNUMBER(PT_ExcValue!A665),PT_ExcValue!A665,"")</f>
        <v/>
      </c>
      <c r="P665" s="207" t="str">
        <f>IF(PT_ExcValue!C665=0,"",PT_ExcValue!B665/PT_ExcValue!C665)</f>
        <v/>
      </c>
      <c r="Q665" s="207" t="str">
        <f>IF(PT_ExcValue!E665=0,"",PT_ExcValue!D665/PT_ExcValue!E665)</f>
        <v/>
      </c>
      <c r="R665" s="207" t="str">
        <f>IF(PT_ExcValue!G665=0,"",PT_ExcValue!F665/PT_ExcValue!G665)</f>
        <v/>
      </c>
      <c r="S665" s="207" t="str">
        <f>IF(PT_ExcValue!I665=0,"",PT_ExcValue!H665/PT_ExcValue!I665)</f>
        <v/>
      </c>
    </row>
    <row r="666" spans="4:19" x14ac:dyDescent="0.25">
      <c r="D666" s="209" t="str">
        <f t="array" ref="D666">IFERROR(INDEX(ExcValue!$A$8:$A2664, MATCH(0,COUNTIF($D$1:D665,ExcValue!$A$8:$A2664), 0)),"")</f>
        <v/>
      </c>
      <c r="E666" s="207" t="str">
        <f>IFERROR(VLOOKUP(D666,ExcValue!A672:C2664,3,FALSE),"")</f>
        <v/>
      </c>
      <c r="F666" s="209" t="str">
        <f t="array" ref="F666">IFERROR(IF(D666="","",INDEX(ExcValue!$I$8:$I$2000, MATCH(D666&amp;23,ExcValue!$A$8:$A$2000&amp;ExcValue!$H$8:$H$2000,0))),"")</f>
        <v/>
      </c>
      <c r="G666" s="210" t="str">
        <f t="shared" si="40"/>
        <v/>
      </c>
      <c r="H666" s="209" t="str">
        <f t="array" ref="H666">IFERROR(IF(D666="","",INDEX(ExcValue!$I$8:$I$2000, MATCH(D666&amp;24,ExcValue!$A$8:$A$2000&amp;ExcValue!$H$8:$H$2000,0))),"")</f>
        <v/>
      </c>
      <c r="I666" s="210" t="str">
        <f t="shared" si="41"/>
        <v/>
      </c>
      <c r="J666" s="209" t="str">
        <f t="array" ref="J666">IFERROR(IF(D666="","",INDEX(ExcValue!$I$8:$I$2000, MATCH(D666&amp;74,ExcValue!$A$8:$A$2000&amp;ExcValue!$H$8:$H$2000,0))),"")</f>
        <v/>
      </c>
      <c r="K666" s="210" t="str">
        <f t="shared" si="42"/>
        <v/>
      </c>
      <c r="L666" s="209" t="str">
        <f t="array" ref="L666">IFERROR(IF(D666="","",INDEX(ExcValue!$I$8:$I$2000, MATCH(D666&amp;54,ExcValue!$A$8:$A$2000&amp;ExcValue!$H$8:$H$2000,0))),"")</f>
        <v/>
      </c>
      <c r="M666" s="210" t="str">
        <f t="shared" si="43"/>
        <v/>
      </c>
      <c r="O666" s="207" t="str">
        <f>IF(ISNUMBER(PT_ExcValue!A666),PT_ExcValue!A666,"")</f>
        <v/>
      </c>
      <c r="P666" s="207" t="str">
        <f>IF(PT_ExcValue!C666=0,"",PT_ExcValue!B666/PT_ExcValue!C666)</f>
        <v/>
      </c>
      <c r="Q666" s="207" t="str">
        <f>IF(PT_ExcValue!E666=0,"",PT_ExcValue!D666/PT_ExcValue!E666)</f>
        <v/>
      </c>
      <c r="R666" s="207" t="str">
        <f>IF(PT_ExcValue!G666=0,"",PT_ExcValue!F666/PT_ExcValue!G666)</f>
        <v/>
      </c>
      <c r="S666" s="207" t="str">
        <f>IF(PT_ExcValue!I666=0,"",PT_ExcValue!H666/PT_ExcValue!I666)</f>
        <v/>
      </c>
    </row>
    <row r="667" spans="4:19" x14ac:dyDescent="0.25">
      <c r="D667" s="209" t="str">
        <f t="array" ref="D667">IFERROR(INDEX(ExcValue!$A$8:$A2665, MATCH(0,COUNTIF($D$1:D666,ExcValue!$A$8:$A2665), 0)),"")</f>
        <v/>
      </c>
      <c r="E667" s="207" t="str">
        <f>IFERROR(VLOOKUP(D667,ExcValue!A673:C2665,3,FALSE),"")</f>
        <v/>
      </c>
      <c r="F667" s="209" t="str">
        <f t="array" ref="F667">IFERROR(IF(D667="","",INDEX(ExcValue!$I$8:$I$2000, MATCH(D667&amp;23,ExcValue!$A$8:$A$2000&amp;ExcValue!$H$8:$H$2000,0))),"")</f>
        <v/>
      </c>
      <c r="G667" s="210" t="str">
        <f t="shared" si="40"/>
        <v/>
      </c>
      <c r="H667" s="209" t="str">
        <f t="array" ref="H667">IFERROR(IF(D667="","",INDEX(ExcValue!$I$8:$I$2000, MATCH(D667&amp;24,ExcValue!$A$8:$A$2000&amp;ExcValue!$H$8:$H$2000,0))),"")</f>
        <v/>
      </c>
      <c r="I667" s="210" t="str">
        <f t="shared" si="41"/>
        <v/>
      </c>
      <c r="J667" s="209" t="str">
        <f t="array" ref="J667">IFERROR(IF(D667="","",INDEX(ExcValue!$I$8:$I$2000, MATCH(D667&amp;74,ExcValue!$A$8:$A$2000&amp;ExcValue!$H$8:$H$2000,0))),"")</f>
        <v/>
      </c>
      <c r="K667" s="210" t="str">
        <f t="shared" si="42"/>
        <v/>
      </c>
      <c r="L667" s="209" t="str">
        <f t="array" ref="L667">IFERROR(IF(D667="","",INDEX(ExcValue!$I$8:$I$2000, MATCH(D667&amp;54,ExcValue!$A$8:$A$2000&amp;ExcValue!$H$8:$H$2000,0))),"")</f>
        <v/>
      </c>
      <c r="M667" s="210" t="str">
        <f t="shared" si="43"/>
        <v/>
      </c>
      <c r="O667" s="207" t="str">
        <f>IF(ISNUMBER(PT_ExcValue!A667),PT_ExcValue!A667,"")</f>
        <v/>
      </c>
      <c r="P667" s="207" t="str">
        <f>IF(PT_ExcValue!C667=0,"",PT_ExcValue!B667/PT_ExcValue!C667)</f>
        <v/>
      </c>
      <c r="Q667" s="207" t="str">
        <f>IF(PT_ExcValue!E667=0,"",PT_ExcValue!D667/PT_ExcValue!E667)</f>
        <v/>
      </c>
      <c r="R667" s="207" t="str">
        <f>IF(PT_ExcValue!G667=0,"",PT_ExcValue!F667/PT_ExcValue!G667)</f>
        <v/>
      </c>
      <c r="S667" s="207" t="str">
        <f>IF(PT_ExcValue!I667=0,"",PT_ExcValue!H667/PT_ExcValue!I667)</f>
        <v/>
      </c>
    </row>
    <row r="668" spans="4:19" x14ac:dyDescent="0.25">
      <c r="D668" s="209" t="str">
        <f t="array" ref="D668">IFERROR(INDEX(ExcValue!$A$8:$A2666, MATCH(0,COUNTIF($D$1:D667,ExcValue!$A$8:$A2666), 0)),"")</f>
        <v/>
      </c>
      <c r="E668" s="207" t="str">
        <f>IFERROR(VLOOKUP(D668,ExcValue!A674:C2666,3,FALSE),"")</f>
        <v/>
      </c>
      <c r="F668" s="209" t="str">
        <f t="array" ref="F668">IFERROR(IF(D668="","",INDEX(ExcValue!$I$8:$I$2000, MATCH(D668&amp;23,ExcValue!$A$8:$A$2000&amp;ExcValue!$H$8:$H$2000,0))),"")</f>
        <v/>
      </c>
      <c r="G668" s="210" t="str">
        <f t="shared" si="40"/>
        <v/>
      </c>
      <c r="H668" s="209" t="str">
        <f t="array" ref="H668">IFERROR(IF(D668="","",INDEX(ExcValue!$I$8:$I$2000, MATCH(D668&amp;24,ExcValue!$A$8:$A$2000&amp;ExcValue!$H$8:$H$2000,0))),"")</f>
        <v/>
      </c>
      <c r="I668" s="210" t="str">
        <f t="shared" si="41"/>
        <v/>
      </c>
      <c r="J668" s="209" t="str">
        <f t="array" ref="J668">IFERROR(IF(D668="","",INDEX(ExcValue!$I$8:$I$2000, MATCH(D668&amp;74,ExcValue!$A$8:$A$2000&amp;ExcValue!$H$8:$H$2000,0))),"")</f>
        <v/>
      </c>
      <c r="K668" s="210" t="str">
        <f t="shared" si="42"/>
        <v/>
      </c>
      <c r="L668" s="209" t="str">
        <f t="array" ref="L668">IFERROR(IF(D668="","",INDEX(ExcValue!$I$8:$I$2000, MATCH(D668&amp;54,ExcValue!$A$8:$A$2000&amp;ExcValue!$H$8:$H$2000,0))),"")</f>
        <v/>
      </c>
      <c r="M668" s="210" t="str">
        <f t="shared" si="43"/>
        <v/>
      </c>
      <c r="O668" s="207" t="str">
        <f>IF(ISNUMBER(PT_ExcValue!A668),PT_ExcValue!A668,"")</f>
        <v/>
      </c>
      <c r="P668" s="207" t="str">
        <f>IF(PT_ExcValue!C668=0,"",PT_ExcValue!B668/PT_ExcValue!C668)</f>
        <v/>
      </c>
      <c r="Q668" s="207" t="str">
        <f>IF(PT_ExcValue!E668=0,"",PT_ExcValue!D668/PT_ExcValue!E668)</f>
        <v/>
      </c>
      <c r="R668" s="207" t="str">
        <f>IF(PT_ExcValue!G668=0,"",PT_ExcValue!F668/PT_ExcValue!G668)</f>
        <v/>
      </c>
      <c r="S668" s="207" t="str">
        <f>IF(PT_ExcValue!I668=0,"",PT_ExcValue!H668/PT_ExcValue!I668)</f>
        <v/>
      </c>
    </row>
    <row r="669" spans="4:19" x14ac:dyDescent="0.25">
      <c r="D669" s="209" t="str">
        <f t="array" ref="D669">IFERROR(INDEX(ExcValue!$A$8:$A2667, MATCH(0,COUNTIF($D$1:D668,ExcValue!$A$8:$A2667), 0)),"")</f>
        <v/>
      </c>
      <c r="E669" s="207" t="str">
        <f>IFERROR(VLOOKUP(D669,ExcValue!A675:C2667,3,FALSE),"")</f>
        <v/>
      </c>
      <c r="F669" s="209" t="str">
        <f t="array" ref="F669">IFERROR(IF(D669="","",INDEX(ExcValue!$I$8:$I$2000, MATCH(D669&amp;23,ExcValue!$A$8:$A$2000&amp;ExcValue!$H$8:$H$2000,0))),"")</f>
        <v/>
      </c>
      <c r="G669" s="210" t="str">
        <f t="shared" si="40"/>
        <v/>
      </c>
      <c r="H669" s="209" t="str">
        <f t="array" ref="H669">IFERROR(IF(D669="","",INDEX(ExcValue!$I$8:$I$2000, MATCH(D669&amp;24,ExcValue!$A$8:$A$2000&amp;ExcValue!$H$8:$H$2000,0))),"")</f>
        <v/>
      </c>
      <c r="I669" s="210" t="str">
        <f t="shared" si="41"/>
        <v/>
      </c>
      <c r="J669" s="209" t="str">
        <f t="array" ref="J669">IFERROR(IF(D669="","",INDEX(ExcValue!$I$8:$I$2000, MATCH(D669&amp;74,ExcValue!$A$8:$A$2000&amp;ExcValue!$H$8:$H$2000,0))),"")</f>
        <v/>
      </c>
      <c r="K669" s="210" t="str">
        <f t="shared" si="42"/>
        <v/>
      </c>
      <c r="L669" s="209" t="str">
        <f t="array" ref="L669">IFERROR(IF(D669="","",INDEX(ExcValue!$I$8:$I$2000, MATCH(D669&amp;54,ExcValue!$A$8:$A$2000&amp;ExcValue!$H$8:$H$2000,0))),"")</f>
        <v/>
      </c>
      <c r="M669" s="210" t="str">
        <f t="shared" si="43"/>
        <v/>
      </c>
      <c r="O669" s="207" t="str">
        <f>IF(ISNUMBER(PT_ExcValue!A669),PT_ExcValue!A669,"")</f>
        <v/>
      </c>
      <c r="P669" s="207" t="str">
        <f>IF(PT_ExcValue!C669=0,"",PT_ExcValue!B669/PT_ExcValue!C669)</f>
        <v/>
      </c>
      <c r="Q669" s="207" t="str">
        <f>IF(PT_ExcValue!E669=0,"",PT_ExcValue!D669/PT_ExcValue!E669)</f>
        <v/>
      </c>
      <c r="R669" s="207" t="str">
        <f>IF(PT_ExcValue!G669=0,"",PT_ExcValue!F669/PT_ExcValue!G669)</f>
        <v/>
      </c>
      <c r="S669" s="207" t="str">
        <f>IF(PT_ExcValue!I669=0,"",PT_ExcValue!H669/PT_ExcValue!I669)</f>
        <v/>
      </c>
    </row>
    <row r="670" spans="4:19" x14ac:dyDescent="0.25">
      <c r="D670" s="209" t="str">
        <f t="array" ref="D670">IFERROR(INDEX(ExcValue!$A$8:$A2668, MATCH(0,COUNTIF($D$1:D669,ExcValue!$A$8:$A2668), 0)),"")</f>
        <v/>
      </c>
      <c r="E670" s="207" t="str">
        <f>IFERROR(VLOOKUP(D670,ExcValue!A676:C2668,3,FALSE),"")</f>
        <v/>
      </c>
      <c r="F670" s="209" t="str">
        <f t="array" ref="F670">IFERROR(IF(D670="","",INDEX(ExcValue!$I$8:$I$2000, MATCH(D670&amp;23,ExcValue!$A$8:$A$2000&amp;ExcValue!$H$8:$H$2000,0))),"")</f>
        <v/>
      </c>
      <c r="G670" s="210" t="str">
        <f t="shared" si="40"/>
        <v/>
      </c>
      <c r="H670" s="209" t="str">
        <f t="array" ref="H670">IFERROR(IF(D670="","",INDEX(ExcValue!$I$8:$I$2000, MATCH(D670&amp;24,ExcValue!$A$8:$A$2000&amp;ExcValue!$H$8:$H$2000,0))),"")</f>
        <v/>
      </c>
      <c r="I670" s="210" t="str">
        <f t="shared" si="41"/>
        <v/>
      </c>
      <c r="J670" s="209" t="str">
        <f t="array" ref="J670">IFERROR(IF(D670="","",INDEX(ExcValue!$I$8:$I$2000, MATCH(D670&amp;74,ExcValue!$A$8:$A$2000&amp;ExcValue!$H$8:$H$2000,0))),"")</f>
        <v/>
      </c>
      <c r="K670" s="210" t="str">
        <f t="shared" si="42"/>
        <v/>
      </c>
      <c r="L670" s="209" t="str">
        <f t="array" ref="L670">IFERROR(IF(D670="","",INDEX(ExcValue!$I$8:$I$2000, MATCH(D670&amp;54,ExcValue!$A$8:$A$2000&amp;ExcValue!$H$8:$H$2000,0))),"")</f>
        <v/>
      </c>
      <c r="M670" s="210" t="str">
        <f t="shared" si="43"/>
        <v/>
      </c>
      <c r="O670" s="207" t="str">
        <f>IF(ISNUMBER(PT_ExcValue!A670),PT_ExcValue!A670,"")</f>
        <v/>
      </c>
      <c r="P670" s="207" t="str">
        <f>IF(PT_ExcValue!C670=0,"",PT_ExcValue!B670/PT_ExcValue!C670)</f>
        <v/>
      </c>
      <c r="Q670" s="207" t="str">
        <f>IF(PT_ExcValue!E670=0,"",PT_ExcValue!D670/PT_ExcValue!E670)</f>
        <v/>
      </c>
      <c r="R670" s="207" t="str">
        <f>IF(PT_ExcValue!G670=0,"",PT_ExcValue!F670/PT_ExcValue!G670)</f>
        <v/>
      </c>
      <c r="S670" s="207" t="str">
        <f>IF(PT_ExcValue!I670=0,"",PT_ExcValue!H670/PT_ExcValue!I670)</f>
        <v/>
      </c>
    </row>
    <row r="671" spans="4:19" x14ac:dyDescent="0.25">
      <c r="D671" s="209" t="str">
        <f t="array" ref="D671">IFERROR(INDEX(ExcValue!$A$8:$A2669, MATCH(0,COUNTIF($D$1:D670,ExcValue!$A$8:$A2669), 0)),"")</f>
        <v/>
      </c>
      <c r="E671" s="207" t="str">
        <f>IFERROR(VLOOKUP(D671,ExcValue!A677:C2669,3,FALSE),"")</f>
        <v/>
      </c>
      <c r="F671" s="209" t="str">
        <f t="array" ref="F671">IFERROR(IF(D671="","",INDEX(ExcValue!$I$8:$I$2000, MATCH(D671&amp;23,ExcValue!$A$8:$A$2000&amp;ExcValue!$H$8:$H$2000,0))),"")</f>
        <v/>
      </c>
      <c r="G671" s="210" t="str">
        <f t="shared" si="40"/>
        <v/>
      </c>
      <c r="H671" s="209" t="str">
        <f t="array" ref="H671">IFERROR(IF(D671="","",INDEX(ExcValue!$I$8:$I$2000, MATCH(D671&amp;24,ExcValue!$A$8:$A$2000&amp;ExcValue!$H$8:$H$2000,0))),"")</f>
        <v/>
      </c>
      <c r="I671" s="210" t="str">
        <f t="shared" si="41"/>
        <v/>
      </c>
      <c r="J671" s="209" t="str">
        <f t="array" ref="J671">IFERROR(IF(D671="","",INDEX(ExcValue!$I$8:$I$2000, MATCH(D671&amp;74,ExcValue!$A$8:$A$2000&amp;ExcValue!$H$8:$H$2000,0))),"")</f>
        <v/>
      </c>
      <c r="K671" s="210" t="str">
        <f t="shared" si="42"/>
        <v/>
      </c>
      <c r="L671" s="209" t="str">
        <f t="array" ref="L671">IFERROR(IF(D671="","",INDEX(ExcValue!$I$8:$I$2000, MATCH(D671&amp;54,ExcValue!$A$8:$A$2000&amp;ExcValue!$H$8:$H$2000,0))),"")</f>
        <v/>
      </c>
      <c r="M671" s="210" t="str">
        <f t="shared" si="43"/>
        <v/>
      </c>
      <c r="O671" s="207" t="str">
        <f>IF(ISNUMBER(PT_ExcValue!A671),PT_ExcValue!A671,"")</f>
        <v/>
      </c>
      <c r="P671" s="207" t="str">
        <f>IF(PT_ExcValue!C671=0,"",PT_ExcValue!B671/PT_ExcValue!C671)</f>
        <v/>
      </c>
      <c r="Q671" s="207" t="str">
        <f>IF(PT_ExcValue!E671=0,"",PT_ExcValue!D671/PT_ExcValue!E671)</f>
        <v/>
      </c>
      <c r="R671" s="207" t="str">
        <f>IF(PT_ExcValue!G671=0,"",PT_ExcValue!F671/PT_ExcValue!G671)</f>
        <v/>
      </c>
      <c r="S671" s="207" t="str">
        <f>IF(PT_ExcValue!I671=0,"",PT_ExcValue!H671/PT_ExcValue!I671)</f>
        <v/>
      </c>
    </row>
    <row r="672" spans="4:19" x14ac:dyDescent="0.25">
      <c r="D672" s="209" t="str">
        <f t="array" ref="D672">IFERROR(INDEX(ExcValue!$A$8:$A2670, MATCH(0,COUNTIF($D$1:D671,ExcValue!$A$8:$A2670), 0)),"")</f>
        <v/>
      </c>
      <c r="E672" s="207" t="str">
        <f>IFERROR(VLOOKUP(D672,ExcValue!A678:C2670,3,FALSE),"")</f>
        <v/>
      </c>
      <c r="F672" s="209" t="str">
        <f t="array" ref="F672">IFERROR(IF(D672="","",INDEX(ExcValue!$I$8:$I$2000, MATCH(D672&amp;23,ExcValue!$A$8:$A$2000&amp;ExcValue!$H$8:$H$2000,0))),"")</f>
        <v/>
      </c>
      <c r="G672" s="210" t="str">
        <f t="shared" si="40"/>
        <v/>
      </c>
      <c r="H672" s="209" t="str">
        <f t="array" ref="H672">IFERROR(IF(D672="","",INDEX(ExcValue!$I$8:$I$2000, MATCH(D672&amp;24,ExcValue!$A$8:$A$2000&amp;ExcValue!$H$8:$H$2000,0))),"")</f>
        <v/>
      </c>
      <c r="I672" s="210" t="str">
        <f t="shared" si="41"/>
        <v/>
      </c>
      <c r="J672" s="209" t="str">
        <f t="array" ref="J672">IFERROR(IF(D672="","",INDEX(ExcValue!$I$8:$I$2000, MATCH(D672&amp;74,ExcValue!$A$8:$A$2000&amp;ExcValue!$H$8:$H$2000,0))),"")</f>
        <v/>
      </c>
      <c r="K672" s="210" t="str">
        <f t="shared" si="42"/>
        <v/>
      </c>
      <c r="L672" s="209" t="str">
        <f t="array" ref="L672">IFERROR(IF(D672="","",INDEX(ExcValue!$I$8:$I$2000, MATCH(D672&amp;54,ExcValue!$A$8:$A$2000&amp;ExcValue!$H$8:$H$2000,0))),"")</f>
        <v/>
      </c>
      <c r="M672" s="210" t="str">
        <f t="shared" si="43"/>
        <v/>
      </c>
      <c r="O672" s="207" t="str">
        <f>IF(ISNUMBER(PT_ExcValue!A672),PT_ExcValue!A672,"")</f>
        <v/>
      </c>
      <c r="P672" s="207" t="str">
        <f>IF(PT_ExcValue!C672=0,"",PT_ExcValue!B672/PT_ExcValue!C672)</f>
        <v/>
      </c>
      <c r="Q672" s="207" t="str">
        <f>IF(PT_ExcValue!E672=0,"",PT_ExcValue!D672/PT_ExcValue!E672)</f>
        <v/>
      </c>
      <c r="R672" s="207" t="str">
        <f>IF(PT_ExcValue!G672=0,"",PT_ExcValue!F672/PT_ExcValue!G672)</f>
        <v/>
      </c>
      <c r="S672" s="207" t="str">
        <f>IF(PT_ExcValue!I672=0,"",PT_ExcValue!H672/PT_ExcValue!I672)</f>
        <v/>
      </c>
    </row>
    <row r="673" spans="4:19" x14ac:dyDescent="0.25">
      <c r="D673" s="209" t="str">
        <f t="array" ref="D673">IFERROR(INDEX(ExcValue!$A$8:$A2671, MATCH(0,COUNTIF($D$1:D672,ExcValue!$A$8:$A2671), 0)),"")</f>
        <v/>
      </c>
      <c r="E673" s="207" t="str">
        <f>IFERROR(VLOOKUP(D673,ExcValue!A679:C2671,3,FALSE),"")</f>
        <v/>
      </c>
      <c r="F673" s="209" t="str">
        <f t="array" ref="F673">IFERROR(IF(D673="","",INDEX(ExcValue!$I$8:$I$2000, MATCH(D673&amp;23,ExcValue!$A$8:$A$2000&amp;ExcValue!$H$8:$H$2000,0))),"")</f>
        <v/>
      </c>
      <c r="G673" s="210" t="str">
        <f t="shared" si="40"/>
        <v/>
      </c>
      <c r="H673" s="209" t="str">
        <f t="array" ref="H673">IFERROR(IF(D673="","",INDEX(ExcValue!$I$8:$I$2000, MATCH(D673&amp;24,ExcValue!$A$8:$A$2000&amp;ExcValue!$H$8:$H$2000,0))),"")</f>
        <v/>
      </c>
      <c r="I673" s="210" t="str">
        <f t="shared" si="41"/>
        <v/>
      </c>
      <c r="J673" s="209" t="str">
        <f t="array" ref="J673">IFERROR(IF(D673="","",INDEX(ExcValue!$I$8:$I$2000, MATCH(D673&amp;74,ExcValue!$A$8:$A$2000&amp;ExcValue!$H$8:$H$2000,0))),"")</f>
        <v/>
      </c>
      <c r="K673" s="210" t="str">
        <f t="shared" si="42"/>
        <v/>
      </c>
      <c r="L673" s="209" t="str">
        <f t="array" ref="L673">IFERROR(IF(D673="","",INDEX(ExcValue!$I$8:$I$2000, MATCH(D673&amp;54,ExcValue!$A$8:$A$2000&amp;ExcValue!$H$8:$H$2000,0))),"")</f>
        <v/>
      </c>
      <c r="M673" s="210" t="str">
        <f t="shared" si="43"/>
        <v/>
      </c>
      <c r="O673" s="207" t="str">
        <f>IF(ISNUMBER(PT_ExcValue!A673),PT_ExcValue!A673,"")</f>
        <v/>
      </c>
      <c r="P673" s="207" t="str">
        <f>IF(PT_ExcValue!C673=0,"",PT_ExcValue!B673/PT_ExcValue!C673)</f>
        <v/>
      </c>
      <c r="Q673" s="207" t="str">
        <f>IF(PT_ExcValue!E673=0,"",PT_ExcValue!D673/PT_ExcValue!E673)</f>
        <v/>
      </c>
      <c r="R673" s="207" t="str">
        <f>IF(PT_ExcValue!G673=0,"",PT_ExcValue!F673/PT_ExcValue!G673)</f>
        <v/>
      </c>
      <c r="S673" s="207" t="str">
        <f>IF(PT_ExcValue!I673=0,"",PT_ExcValue!H673/PT_ExcValue!I673)</f>
        <v/>
      </c>
    </row>
    <row r="674" spans="4:19" x14ac:dyDescent="0.25">
      <c r="D674" s="209" t="str">
        <f t="array" ref="D674">IFERROR(INDEX(ExcValue!$A$8:$A2672, MATCH(0,COUNTIF($D$1:D673,ExcValue!$A$8:$A2672), 0)),"")</f>
        <v/>
      </c>
      <c r="E674" s="207" t="str">
        <f>IFERROR(VLOOKUP(D674,ExcValue!A680:C2672,3,FALSE),"")</f>
        <v/>
      </c>
      <c r="F674" s="209" t="str">
        <f t="array" ref="F674">IFERROR(IF(D674="","",INDEX(ExcValue!$I$8:$I$2000, MATCH(D674&amp;23,ExcValue!$A$8:$A$2000&amp;ExcValue!$H$8:$H$2000,0))),"")</f>
        <v/>
      </c>
      <c r="G674" s="210" t="str">
        <f t="shared" si="40"/>
        <v/>
      </c>
      <c r="H674" s="209" t="str">
        <f t="array" ref="H674">IFERROR(IF(D674="","",INDEX(ExcValue!$I$8:$I$2000, MATCH(D674&amp;24,ExcValue!$A$8:$A$2000&amp;ExcValue!$H$8:$H$2000,0))),"")</f>
        <v/>
      </c>
      <c r="I674" s="210" t="str">
        <f t="shared" si="41"/>
        <v/>
      </c>
      <c r="J674" s="209" t="str">
        <f t="array" ref="J674">IFERROR(IF(D674="","",INDEX(ExcValue!$I$8:$I$2000, MATCH(D674&amp;74,ExcValue!$A$8:$A$2000&amp;ExcValue!$H$8:$H$2000,0))),"")</f>
        <v/>
      </c>
      <c r="K674" s="210" t="str">
        <f t="shared" si="42"/>
        <v/>
      </c>
      <c r="L674" s="209" t="str">
        <f t="array" ref="L674">IFERROR(IF(D674="","",INDEX(ExcValue!$I$8:$I$2000, MATCH(D674&amp;54,ExcValue!$A$8:$A$2000&amp;ExcValue!$H$8:$H$2000,0))),"")</f>
        <v/>
      </c>
      <c r="M674" s="210" t="str">
        <f t="shared" si="43"/>
        <v/>
      </c>
      <c r="O674" s="207" t="str">
        <f>IF(ISNUMBER(PT_ExcValue!A674),PT_ExcValue!A674,"")</f>
        <v/>
      </c>
      <c r="P674" s="207" t="str">
        <f>IF(PT_ExcValue!C674=0,"",PT_ExcValue!B674/PT_ExcValue!C674)</f>
        <v/>
      </c>
      <c r="Q674" s="207" t="str">
        <f>IF(PT_ExcValue!E674=0,"",PT_ExcValue!D674/PT_ExcValue!E674)</f>
        <v/>
      </c>
      <c r="R674" s="207" t="str">
        <f>IF(PT_ExcValue!G674=0,"",PT_ExcValue!F674/PT_ExcValue!G674)</f>
        <v/>
      </c>
      <c r="S674" s="207" t="str">
        <f>IF(PT_ExcValue!I674=0,"",PT_ExcValue!H674/PT_ExcValue!I674)</f>
        <v/>
      </c>
    </row>
    <row r="675" spans="4:19" x14ac:dyDescent="0.25">
      <c r="D675" s="209" t="str">
        <f t="array" ref="D675">IFERROR(INDEX(ExcValue!$A$8:$A2673, MATCH(0,COUNTIF($D$1:D674,ExcValue!$A$8:$A2673), 0)),"")</f>
        <v/>
      </c>
      <c r="E675" s="207" t="str">
        <f>IFERROR(VLOOKUP(D675,ExcValue!A681:C2673,3,FALSE),"")</f>
        <v/>
      </c>
      <c r="F675" s="209" t="str">
        <f t="array" ref="F675">IFERROR(IF(D675="","",INDEX(ExcValue!$I$8:$I$2000, MATCH(D675&amp;23,ExcValue!$A$8:$A$2000&amp;ExcValue!$H$8:$H$2000,0))),"")</f>
        <v/>
      </c>
      <c r="G675" s="210" t="str">
        <f t="shared" si="40"/>
        <v/>
      </c>
      <c r="H675" s="209" t="str">
        <f t="array" ref="H675">IFERROR(IF(D675="","",INDEX(ExcValue!$I$8:$I$2000, MATCH(D675&amp;24,ExcValue!$A$8:$A$2000&amp;ExcValue!$H$8:$H$2000,0))),"")</f>
        <v/>
      </c>
      <c r="I675" s="210" t="str">
        <f t="shared" si="41"/>
        <v/>
      </c>
      <c r="J675" s="209" t="str">
        <f t="array" ref="J675">IFERROR(IF(D675="","",INDEX(ExcValue!$I$8:$I$2000, MATCH(D675&amp;74,ExcValue!$A$8:$A$2000&amp;ExcValue!$H$8:$H$2000,0))),"")</f>
        <v/>
      </c>
      <c r="K675" s="210" t="str">
        <f t="shared" si="42"/>
        <v/>
      </c>
      <c r="L675" s="209" t="str">
        <f t="array" ref="L675">IFERROR(IF(D675="","",INDEX(ExcValue!$I$8:$I$2000, MATCH(D675&amp;54,ExcValue!$A$8:$A$2000&amp;ExcValue!$H$8:$H$2000,0))),"")</f>
        <v/>
      </c>
      <c r="M675" s="210" t="str">
        <f t="shared" si="43"/>
        <v/>
      </c>
      <c r="O675" s="207" t="str">
        <f>IF(ISNUMBER(PT_ExcValue!A675),PT_ExcValue!A675,"")</f>
        <v/>
      </c>
      <c r="P675" s="207" t="str">
        <f>IF(PT_ExcValue!C675=0,"",PT_ExcValue!B675/PT_ExcValue!C675)</f>
        <v/>
      </c>
      <c r="Q675" s="207" t="str">
        <f>IF(PT_ExcValue!E675=0,"",PT_ExcValue!D675/PT_ExcValue!E675)</f>
        <v/>
      </c>
      <c r="R675" s="207" t="str">
        <f>IF(PT_ExcValue!G675=0,"",PT_ExcValue!F675/PT_ExcValue!G675)</f>
        <v/>
      </c>
      <c r="S675" s="207" t="str">
        <f>IF(PT_ExcValue!I675=0,"",PT_ExcValue!H675/PT_ExcValue!I675)</f>
        <v/>
      </c>
    </row>
    <row r="676" spans="4:19" x14ac:dyDescent="0.25">
      <c r="D676" s="209" t="str">
        <f t="array" ref="D676">IFERROR(INDEX(ExcValue!$A$8:$A2674, MATCH(0,COUNTIF($D$1:D675,ExcValue!$A$8:$A2674), 0)),"")</f>
        <v/>
      </c>
      <c r="E676" s="207" t="str">
        <f>IFERROR(VLOOKUP(D676,ExcValue!A682:C2674,3,FALSE),"")</f>
        <v/>
      </c>
      <c r="F676" s="209" t="str">
        <f t="array" ref="F676">IFERROR(IF(D676="","",INDEX(ExcValue!$I$8:$I$2000, MATCH(D676&amp;23,ExcValue!$A$8:$A$2000&amp;ExcValue!$H$8:$H$2000,0))),"")</f>
        <v/>
      </c>
      <c r="G676" s="210" t="str">
        <f t="shared" si="40"/>
        <v/>
      </c>
      <c r="H676" s="209" t="str">
        <f t="array" ref="H676">IFERROR(IF(D676="","",INDEX(ExcValue!$I$8:$I$2000, MATCH(D676&amp;24,ExcValue!$A$8:$A$2000&amp;ExcValue!$H$8:$H$2000,0))),"")</f>
        <v/>
      </c>
      <c r="I676" s="210" t="str">
        <f t="shared" si="41"/>
        <v/>
      </c>
      <c r="J676" s="209" t="str">
        <f t="array" ref="J676">IFERROR(IF(D676="","",INDEX(ExcValue!$I$8:$I$2000, MATCH(D676&amp;74,ExcValue!$A$8:$A$2000&amp;ExcValue!$H$8:$H$2000,0))),"")</f>
        <v/>
      </c>
      <c r="K676" s="210" t="str">
        <f t="shared" si="42"/>
        <v/>
      </c>
      <c r="L676" s="209" t="str">
        <f t="array" ref="L676">IFERROR(IF(D676="","",INDEX(ExcValue!$I$8:$I$2000, MATCH(D676&amp;54,ExcValue!$A$8:$A$2000&amp;ExcValue!$H$8:$H$2000,0))),"")</f>
        <v/>
      </c>
      <c r="M676" s="210" t="str">
        <f t="shared" si="43"/>
        <v/>
      </c>
      <c r="O676" s="207" t="str">
        <f>IF(ISNUMBER(PT_ExcValue!A676),PT_ExcValue!A676,"")</f>
        <v/>
      </c>
      <c r="P676" s="207" t="str">
        <f>IF(PT_ExcValue!C676=0,"",PT_ExcValue!B676/PT_ExcValue!C676)</f>
        <v/>
      </c>
      <c r="Q676" s="207" t="str">
        <f>IF(PT_ExcValue!E676=0,"",PT_ExcValue!D676/PT_ExcValue!E676)</f>
        <v/>
      </c>
      <c r="R676" s="207" t="str">
        <f>IF(PT_ExcValue!G676=0,"",PT_ExcValue!F676/PT_ExcValue!G676)</f>
        <v/>
      </c>
      <c r="S676" s="207" t="str">
        <f>IF(PT_ExcValue!I676=0,"",PT_ExcValue!H676/PT_ExcValue!I676)</f>
        <v/>
      </c>
    </row>
    <row r="677" spans="4:19" x14ac:dyDescent="0.25">
      <c r="D677" s="209" t="str">
        <f t="array" ref="D677">IFERROR(INDEX(ExcValue!$A$8:$A2675, MATCH(0,COUNTIF($D$1:D676,ExcValue!$A$8:$A2675), 0)),"")</f>
        <v/>
      </c>
      <c r="E677" s="207" t="str">
        <f>IFERROR(VLOOKUP(D677,ExcValue!A683:C2675,3,FALSE),"")</f>
        <v/>
      </c>
      <c r="F677" s="209" t="str">
        <f t="array" ref="F677">IFERROR(IF(D677="","",INDEX(ExcValue!$I$8:$I$2000, MATCH(D677&amp;23,ExcValue!$A$8:$A$2000&amp;ExcValue!$H$8:$H$2000,0))),"")</f>
        <v/>
      </c>
      <c r="G677" s="210" t="str">
        <f t="shared" si="40"/>
        <v/>
      </c>
      <c r="H677" s="209" t="str">
        <f t="array" ref="H677">IFERROR(IF(D677="","",INDEX(ExcValue!$I$8:$I$2000, MATCH(D677&amp;24,ExcValue!$A$8:$A$2000&amp;ExcValue!$H$8:$H$2000,0))),"")</f>
        <v/>
      </c>
      <c r="I677" s="210" t="str">
        <f t="shared" si="41"/>
        <v/>
      </c>
      <c r="J677" s="209" t="str">
        <f t="array" ref="J677">IFERROR(IF(D677="","",INDEX(ExcValue!$I$8:$I$2000, MATCH(D677&amp;74,ExcValue!$A$8:$A$2000&amp;ExcValue!$H$8:$H$2000,0))),"")</f>
        <v/>
      </c>
      <c r="K677" s="210" t="str">
        <f t="shared" si="42"/>
        <v/>
      </c>
      <c r="L677" s="209" t="str">
        <f t="array" ref="L677">IFERROR(IF(D677="","",INDEX(ExcValue!$I$8:$I$2000, MATCH(D677&amp;54,ExcValue!$A$8:$A$2000&amp;ExcValue!$H$8:$H$2000,0))),"")</f>
        <v/>
      </c>
      <c r="M677" s="210" t="str">
        <f t="shared" si="43"/>
        <v/>
      </c>
      <c r="O677" s="207" t="str">
        <f>IF(ISNUMBER(PT_ExcValue!A677),PT_ExcValue!A677,"")</f>
        <v/>
      </c>
      <c r="P677" s="207" t="str">
        <f>IF(PT_ExcValue!C677=0,"",PT_ExcValue!B677/PT_ExcValue!C677)</f>
        <v/>
      </c>
      <c r="Q677" s="207" t="str">
        <f>IF(PT_ExcValue!E677=0,"",PT_ExcValue!D677/PT_ExcValue!E677)</f>
        <v/>
      </c>
      <c r="R677" s="207" t="str">
        <f>IF(PT_ExcValue!G677=0,"",PT_ExcValue!F677/PT_ExcValue!G677)</f>
        <v/>
      </c>
      <c r="S677" s="207" t="str">
        <f>IF(PT_ExcValue!I677=0,"",PT_ExcValue!H677/PT_ExcValue!I677)</f>
        <v/>
      </c>
    </row>
    <row r="678" spans="4:19" x14ac:dyDescent="0.25">
      <c r="D678" s="209" t="str">
        <f t="array" ref="D678">IFERROR(INDEX(ExcValue!$A$8:$A2676, MATCH(0,COUNTIF($D$1:D677,ExcValue!$A$8:$A2676), 0)),"")</f>
        <v/>
      </c>
      <c r="E678" s="207" t="str">
        <f>IFERROR(VLOOKUP(D678,ExcValue!A684:C2676,3,FALSE),"")</f>
        <v/>
      </c>
      <c r="F678" s="209" t="str">
        <f t="array" ref="F678">IFERROR(IF(D678="","",INDEX(ExcValue!$I$8:$I$2000, MATCH(D678&amp;23,ExcValue!$A$8:$A$2000&amp;ExcValue!$H$8:$H$2000,0))),"")</f>
        <v/>
      </c>
      <c r="G678" s="210" t="str">
        <f t="shared" si="40"/>
        <v/>
      </c>
      <c r="H678" s="209" t="str">
        <f t="array" ref="H678">IFERROR(IF(D678="","",INDEX(ExcValue!$I$8:$I$2000, MATCH(D678&amp;24,ExcValue!$A$8:$A$2000&amp;ExcValue!$H$8:$H$2000,0))),"")</f>
        <v/>
      </c>
      <c r="I678" s="210" t="str">
        <f t="shared" si="41"/>
        <v/>
      </c>
      <c r="J678" s="209" t="str">
        <f t="array" ref="J678">IFERROR(IF(D678="","",INDEX(ExcValue!$I$8:$I$2000, MATCH(D678&amp;74,ExcValue!$A$8:$A$2000&amp;ExcValue!$H$8:$H$2000,0))),"")</f>
        <v/>
      </c>
      <c r="K678" s="210" t="str">
        <f t="shared" si="42"/>
        <v/>
      </c>
      <c r="L678" s="209" t="str">
        <f t="array" ref="L678">IFERROR(IF(D678="","",INDEX(ExcValue!$I$8:$I$2000, MATCH(D678&amp;54,ExcValue!$A$8:$A$2000&amp;ExcValue!$H$8:$H$2000,0))),"")</f>
        <v/>
      </c>
      <c r="M678" s="210" t="str">
        <f t="shared" si="43"/>
        <v/>
      </c>
      <c r="O678" s="207" t="str">
        <f>IF(ISNUMBER(PT_ExcValue!A678),PT_ExcValue!A678,"")</f>
        <v/>
      </c>
      <c r="P678" s="207" t="str">
        <f>IF(PT_ExcValue!C678=0,"",PT_ExcValue!B678/PT_ExcValue!C678)</f>
        <v/>
      </c>
      <c r="Q678" s="207" t="str">
        <f>IF(PT_ExcValue!E678=0,"",PT_ExcValue!D678/PT_ExcValue!E678)</f>
        <v/>
      </c>
      <c r="R678" s="207" t="str">
        <f>IF(PT_ExcValue!G678=0,"",PT_ExcValue!F678/PT_ExcValue!G678)</f>
        <v/>
      </c>
      <c r="S678" s="207" t="str">
        <f>IF(PT_ExcValue!I678=0,"",PT_ExcValue!H678/PT_ExcValue!I678)</f>
        <v/>
      </c>
    </row>
    <row r="679" spans="4:19" x14ac:dyDescent="0.25">
      <c r="D679" s="209" t="str">
        <f t="array" ref="D679">IFERROR(INDEX(ExcValue!$A$8:$A2677, MATCH(0,COUNTIF($D$1:D678,ExcValue!$A$8:$A2677), 0)),"")</f>
        <v/>
      </c>
      <c r="E679" s="207" t="str">
        <f>IFERROR(VLOOKUP(D679,ExcValue!A685:C2677,3,FALSE),"")</f>
        <v/>
      </c>
      <c r="F679" s="209" t="str">
        <f t="array" ref="F679">IFERROR(IF(D679="","",INDEX(ExcValue!$I$8:$I$2000, MATCH(D679&amp;23,ExcValue!$A$8:$A$2000&amp;ExcValue!$H$8:$H$2000,0))),"")</f>
        <v/>
      </c>
      <c r="G679" s="210" t="str">
        <f t="shared" si="40"/>
        <v/>
      </c>
      <c r="H679" s="209" t="str">
        <f t="array" ref="H679">IFERROR(IF(D679="","",INDEX(ExcValue!$I$8:$I$2000, MATCH(D679&amp;24,ExcValue!$A$8:$A$2000&amp;ExcValue!$H$8:$H$2000,0))),"")</f>
        <v/>
      </c>
      <c r="I679" s="210" t="str">
        <f t="shared" si="41"/>
        <v/>
      </c>
      <c r="J679" s="209" t="str">
        <f t="array" ref="J679">IFERROR(IF(D679="","",INDEX(ExcValue!$I$8:$I$2000, MATCH(D679&amp;74,ExcValue!$A$8:$A$2000&amp;ExcValue!$H$8:$H$2000,0))),"")</f>
        <v/>
      </c>
      <c r="K679" s="210" t="str">
        <f t="shared" si="42"/>
        <v/>
      </c>
      <c r="L679" s="209" t="str">
        <f t="array" ref="L679">IFERROR(IF(D679="","",INDEX(ExcValue!$I$8:$I$2000, MATCH(D679&amp;54,ExcValue!$A$8:$A$2000&amp;ExcValue!$H$8:$H$2000,0))),"")</f>
        <v/>
      </c>
      <c r="M679" s="210" t="str">
        <f t="shared" si="43"/>
        <v/>
      </c>
      <c r="O679" s="207" t="str">
        <f>IF(ISNUMBER(PT_ExcValue!A679),PT_ExcValue!A679,"")</f>
        <v/>
      </c>
      <c r="P679" s="207" t="str">
        <f>IF(PT_ExcValue!C679=0,"",PT_ExcValue!B679/PT_ExcValue!C679)</f>
        <v/>
      </c>
      <c r="Q679" s="207" t="str">
        <f>IF(PT_ExcValue!E679=0,"",PT_ExcValue!D679/PT_ExcValue!E679)</f>
        <v/>
      </c>
      <c r="R679" s="207" t="str">
        <f>IF(PT_ExcValue!G679=0,"",PT_ExcValue!F679/PT_ExcValue!G679)</f>
        <v/>
      </c>
      <c r="S679" s="207" t="str">
        <f>IF(PT_ExcValue!I679=0,"",PT_ExcValue!H679/PT_ExcValue!I679)</f>
        <v/>
      </c>
    </row>
    <row r="680" spans="4:19" x14ac:dyDescent="0.25">
      <c r="D680" s="209" t="str">
        <f t="array" ref="D680">IFERROR(INDEX(ExcValue!$A$8:$A2678, MATCH(0,COUNTIF($D$1:D679,ExcValue!$A$8:$A2678), 0)),"")</f>
        <v/>
      </c>
      <c r="E680" s="207" t="str">
        <f>IFERROR(VLOOKUP(D680,ExcValue!A686:C2678,3,FALSE),"")</f>
        <v/>
      </c>
      <c r="F680" s="209" t="str">
        <f t="array" ref="F680">IFERROR(IF(D680="","",INDEX(ExcValue!$I$8:$I$2000, MATCH(D680&amp;23,ExcValue!$A$8:$A$2000&amp;ExcValue!$H$8:$H$2000,0))),"")</f>
        <v/>
      </c>
      <c r="G680" s="210" t="str">
        <f t="shared" si="40"/>
        <v/>
      </c>
      <c r="H680" s="209" t="str">
        <f t="array" ref="H680">IFERROR(IF(D680="","",INDEX(ExcValue!$I$8:$I$2000, MATCH(D680&amp;24,ExcValue!$A$8:$A$2000&amp;ExcValue!$H$8:$H$2000,0))),"")</f>
        <v/>
      </c>
      <c r="I680" s="210" t="str">
        <f t="shared" si="41"/>
        <v/>
      </c>
      <c r="J680" s="209" t="str">
        <f t="array" ref="J680">IFERROR(IF(D680="","",INDEX(ExcValue!$I$8:$I$2000, MATCH(D680&amp;74,ExcValue!$A$8:$A$2000&amp;ExcValue!$H$8:$H$2000,0))),"")</f>
        <v/>
      </c>
      <c r="K680" s="210" t="str">
        <f t="shared" si="42"/>
        <v/>
      </c>
      <c r="L680" s="209" t="str">
        <f t="array" ref="L680">IFERROR(IF(D680="","",INDEX(ExcValue!$I$8:$I$2000, MATCH(D680&amp;54,ExcValue!$A$8:$A$2000&amp;ExcValue!$H$8:$H$2000,0))),"")</f>
        <v/>
      </c>
      <c r="M680" s="210" t="str">
        <f t="shared" si="43"/>
        <v/>
      </c>
      <c r="O680" s="207" t="str">
        <f>IF(ISNUMBER(PT_ExcValue!A680),PT_ExcValue!A680,"")</f>
        <v/>
      </c>
      <c r="P680" s="207" t="str">
        <f>IF(PT_ExcValue!C680=0,"",PT_ExcValue!B680/PT_ExcValue!C680)</f>
        <v/>
      </c>
      <c r="Q680" s="207" t="str">
        <f>IF(PT_ExcValue!E680=0,"",PT_ExcValue!D680/PT_ExcValue!E680)</f>
        <v/>
      </c>
      <c r="R680" s="207" t="str">
        <f>IF(PT_ExcValue!G680=0,"",PT_ExcValue!F680/PT_ExcValue!G680)</f>
        <v/>
      </c>
      <c r="S680" s="207" t="str">
        <f>IF(PT_ExcValue!I680=0,"",PT_ExcValue!H680/PT_ExcValue!I680)</f>
        <v/>
      </c>
    </row>
    <row r="681" spans="4:19" x14ac:dyDescent="0.25">
      <c r="D681" s="209" t="str">
        <f t="array" ref="D681">IFERROR(INDEX(ExcValue!$A$8:$A2679, MATCH(0,COUNTIF($D$1:D680,ExcValue!$A$8:$A2679), 0)),"")</f>
        <v/>
      </c>
      <c r="E681" s="207" t="str">
        <f>IFERROR(VLOOKUP(D681,ExcValue!A687:C2679,3,FALSE),"")</f>
        <v/>
      </c>
      <c r="F681" s="209" t="str">
        <f t="array" ref="F681">IFERROR(IF(D681="","",INDEX(ExcValue!$I$8:$I$2000, MATCH(D681&amp;23,ExcValue!$A$8:$A$2000&amp;ExcValue!$H$8:$H$2000,0))),"")</f>
        <v/>
      </c>
      <c r="G681" s="210" t="str">
        <f t="shared" si="40"/>
        <v/>
      </c>
      <c r="H681" s="209" t="str">
        <f t="array" ref="H681">IFERROR(IF(D681="","",INDEX(ExcValue!$I$8:$I$2000, MATCH(D681&amp;24,ExcValue!$A$8:$A$2000&amp;ExcValue!$H$8:$H$2000,0))),"")</f>
        <v/>
      </c>
      <c r="I681" s="210" t="str">
        <f t="shared" si="41"/>
        <v/>
      </c>
      <c r="J681" s="209" t="str">
        <f t="array" ref="J681">IFERROR(IF(D681="","",INDEX(ExcValue!$I$8:$I$2000, MATCH(D681&amp;74,ExcValue!$A$8:$A$2000&amp;ExcValue!$H$8:$H$2000,0))),"")</f>
        <v/>
      </c>
      <c r="K681" s="210" t="str">
        <f t="shared" si="42"/>
        <v/>
      </c>
      <c r="L681" s="209" t="str">
        <f t="array" ref="L681">IFERROR(IF(D681="","",INDEX(ExcValue!$I$8:$I$2000, MATCH(D681&amp;54,ExcValue!$A$8:$A$2000&amp;ExcValue!$H$8:$H$2000,0))),"")</f>
        <v/>
      </c>
      <c r="M681" s="210" t="str">
        <f t="shared" si="43"/>
        <v/>
      </c>
      <c r="O681" s="207" t="str">
        <f>IF(ISNUMBER(PT_ExcValue!A681),PT_ExcValue!A681,"")</f>
        <v/>
      </c>
      <c r="P681" s="207" t="str">
        <f>IF(PT_ExcValue!C681=0,"",PT_ExcValue!B681/PT_ExcValue!C681)</f>
        <v/>
      </c>
      <c r="Q681" s="207" t="str">
        <f>IF(PT_ExcValue!E681=0,"",PT_ExcValue!D681/PT_ExcValue!E681)</f>
        <v/>
      </c>
      <c r="R681" s="207" t="str">
        <f>IF(PT_ExcValue!G681=0,"",PT_ExcValue!F681/PT_ExcValue!G681)</f>
        <v/>
      </c>
      <c r="S681" s="207" t="str">
        <f>IF(PT_ExcValue!I681=0,"",PT_ExcValue!H681/PT_ExcValue!I681)</f>
        <v/>
      </c>
    </row>
    <row r="682" spans="4:19" x14ac:dyDescent="0.25">
      <c r="D682" s="209" t="str">
        <f t="array" ref="D682">IFERROR(INDEX(ExcValue!$A$8:$A2680, MATCH(0,COUNTIF($D$1:D681,ExcValue!$A$8:$A2680), 0)),"")</f>
        <v/>
      </c>
      <c r="E682" s="207" t="str">
        <f>IFERROR(VLOOKUP(D682,ExcValue!A688:C2680,3,FALSE),"")</f>
        <v/>
      </c>
      <c r="F682" s="209" t="str">
        <f t="array" ref="F682">IFERROR(IF(D682="","",INDEX(ExcValue!$I$8:$I$2000, MATCH(D682&amp;23,ExcValue!$A$8:$A$2000&amp;ExcValue!$H$8:$H$2000,0))),"")</f>
        <v/>
      </c>
      <c r="G682" s="210" t="str">
        <f t="shared" si="40"/>
        <v/>
      </c>
      <c r="H682" s="209" t="str">
        <f t="array" ref="H682">IFERROR(IF(D682="","",INDEX(ExcValue!$I$8:$I$2000, MATCH(D682&amp;24,ExcValue!$A$8:$A$2000&amp;ExcValue!$H$8:$H$2000,0))),"")</f>
        <v/>
      </c>
      <c r="I682" s="210" t="str">
        <f t="shared" si="41"/>
        <v/>
      </c>
      <c r="J682" s="209" t="str">
        <f t="array" ref="J682">IFERROR(IF(D682="","",INDEX(ExcValue!$I$8:$I$2000, MATCH(D682&amp;74,ExcValue!$A$8:$A$2000&amp;ExcValue!$H$8:$H$2000,0))),"")</f>
        <v/>
      </c>
      <c r="K682" s="210" t="str">
        <f t="shared" si="42"/>
        <v/>
      </c>
      <c r="L682" s="209" t="str">
        <f t="array" ref="L682">IFERROR(IF(D682="","",INDEX(ExcValue!$I$8:$I$2000, MATCH(D682&amp;54,ExcValue!$A$8:$A$2000&amp;ExcValue!$H$8:$H$2000,0))),"")</f>
        <v/>
      </c>
      <c r="M682" s="210" t="str">
        <f t="shared" si="43"/>
        <v/>
      </c>
      <c r="O682" s="207" t="str">
        <f>IF(ISNUMBER(PT_ExcValue!A682),PT_ExcValue!A682,"")</f>
        <v/>
      </c>
      <c r="P682" s="207" t="str">
        <f>IF(PT_ExcValue!C682=0,"",PT_ExcValue!B682/PT_ExcValue!C682)</f>
        <v/>
      </c>
      <c r="Q682" s="207" t="str">
        <f>IF(PT_ExcValue!E682=0,"",PT_ExcValue!D682/PT_ExcValue!E682)</f>
        <v/>
      </c>
      <c r="R682" s="207" t="str">
        <f>IF(PT_ExcValue!G682=0,"",PT_ExcValue!F682/PT_ExcValue!G682)</f>
        <v/>
      </c>
      <c r="S682" s="207" t="str">
        <f>IF(PT_ExcValue!I682=0,"",PT_ExcValue!H682/PT_ExcValue!I682)</f>
        <v/>
      </c>
    </row>
    <row r="683" spans="4:19" x14ac:dyDescent="0.25">
      <c r="D683" s="209" t="str">
        <f t="array" ref="D683">IFERROR(INDEX(ExcValue!$A$8:$A2681, MATCH(0,COUNTIF($D$1:D682,ExcValue!$A$8:$A2681), 0)),"")</f>
        <v/>
      </c>
      <c r="E683" s="207" t="str">
        <f>IFERROR(VLOOKUP(D683,ExcValue!A689:C2681,3,FALSE),"")</f>
        <v/>
      </c>
      <c r="F683" s="209" t="str">
        <f t="array" ref="F683">IFERROR(IF(D683="","",INDEX(ExcValue!$I$8:$I$2000, MATCH(D683&amp;23,ExcValue!$A$8:$A$2000&amp;ExcValue!$H$8:$H$2000,0))),"")</f>
        <v/>
      </c>
      <c r="G683" s="210" t="str">
        <f t="shared" si="40"/>
        <v/>
      </c>
      <c r="H683" s="209" t="str">
        <f t="array" ref="H683">IFERROR(IF(D683="","",INDEX(ExcValue!$I$8:$I$2000, MATCH(D683&amp;24,ExcValue!$A$8:$A$2000&amp;ExcValue!$H$8:$H$2000,0))),"")</f>
        <v/>
      </c>
      <c r="I683" s="210" t="str">
        <f t="shared" si="41"/>
        <v/>
      </c>
      <c r="J683" s="209" t="str">
        <f t="array" ref="J683">IFERROR(IF(D683="","",INDEX(ExcValue!$I$8:$I$2000, MATCH(D683&amp;74,ExcValue!$A$8:$A$2000&amp;ExcValue!$H$8:$H$2000,0))),"")</f>
        <v/>
      </c>
      <c r="K683" s="210" t="str">
        <f t="shared" si="42"/>
        <v/>
      </c>
      <c r="L683" s="209" t="str">
        <f t="array" ref="L683">IFERROR(IF(D683="","",INDEX(ExcValue!$I$8:$I$2000, MATCH(D683&amp;54,ExcValue!$A$8:$A$2000&amp;ExcValue!$H$8:$H$2000,0))),"")</f>
        <v/>
      </c>
      <c r="M683" s="210" t="str">
        <f t="shared" si="43"/>
        <v/>
      </c>
      <c r="O683" s="207" t="str">
        <f>IF(ISNUMBER(PT_ExcValue!A683),PT_ExcValue!A683,"")</f>
        <v/>
      </c>
      <c r="P683" s="207" t="str">
        <f>IF(PT_ExcValue!C683=0,"",PT_ExcValue!B683/PT_ExcValue!C683)</f>
        <v/>
      </c>
      <c r="Q683" s="207" t="str">
        <f>IF(PT_ExcValue!E683=0,"",PT_ExcValue!D683/PT_ExcValue!E683)</f>
        <v/>
      </c>
      <c r="R683" s="207" t="str">
        <f>IF(PT_ExcValue!G683=0,"",PT_ExcValue!F683/PT_ExcValue!G683)</f>
        <v/>
      </c>
      <c r="S683" s="207" t="str">
        <f>IF(PT_ExcValue!I683=0,"",PT_ExcValue!H683/PT_ExcValue!I683)</f>
        <v/>
      </c>
    </row>
    <row r="684" spans="4:19" x14ac:dyDescent="0.25">
      <c r="D684" s="209" t="str">
        <f t="array" ref="D684">IFERROR(INDEX(ExcValue!$A$8:$A2682, MATCH(0,COUNTIF($D$1:D683,ExcValue!$A$8:$A2682), 0)),"")</f>
        <v/>
      </c>
      <c r="E684" s="207" t="str">
        <f>IFERROR(VLOOKUP(D684,ExcValue!A690:C2682,3,FALSE),"")</f>
        <v/>
      </c>
      <c r="F684" s="209" t="str">
        <f t="array" ref="F684">IFERROR(IF(D684="","",INDEX(ExcValue!$I$8:$I$2000, MATCH(D684&amp;23,ExcValue!$A$8:$A$2000&amp;ExcValue!$H$8:$H$2000,0))),"")</f>
        <v/>
      </c>
      <c r="G684" s="210" t="str">
        <f t="shared" si="40"/>
        <v/>
      </c>
      <c r="H684" s="209" t="str">
        <f t="array" ref="H684">IFERROR(IF(D684="","",INDEX(ExcValue!$I$8:$I$2000, MATCH(D684&amp;24,ExcValue!$A$8:$A$2000&amp;ExcValue!$H$8:$H$2000,0))),"")</f>
        <v/>
      </c>
      <c r="I684" s="210" t="str">
        <f t="shared" si="41"/>
        <v/>
      </c>
      <c r="J684" s="209" t="str">
        <f t="array" ref="J684">IFERROR(IF(D684="","",INDEX(ExcValue!$I$8:$I$2000, MATCH(D684&amp;74,ExcValue!$A$8:$A$2000&amp;ExcValue!$H$8:$H$2000,0))),"")</f>
        <v/>
      </c>
      <c r="K684" s="210" t="str">
        <f t="shared" si="42"/>
        <v/>
      </c>
      <c r="L684" s="209" t="str">
        <f t="array" ref="L684">IFERROR(IF(D684="","",INDEX(ExcValue!$I$8:$I$2000, MATCH(D684&amp;54,ExcValue!$A$8:$A$2000&amp;ExcValue!$H$8:$H$2000,0))),"")</f>
        <v/>
      </c>
      <c r="M684" s="210" t="str">
        <f t="shared" si="43"/>
        <v/>
      </c>
      <c r="O684" s="207" t="str">
        <f>IF(ISNUMBER(PT_ExcValue!A684),PT_ExcValue!A684,"")</f>
        <v/>
      </c>
      <c r="P684" s="207" t="str">
        <f>IF(PT_ExcValue!C684=0,"",PT_ExcValue!B684/PT_ExcValue!C684)</f>
        <v/>
      </c>
      <c r="Q684" s="207" t="str">
        <f>IF(PT_ExcValue!E684=0,"",PT_ExcValue!D684/PT_ExcValue!E684)</f>
        <v/>
      </c>
      <c r="R684" s="207" t="str">
        <f>IF(PT_ExcValue!G684=0,"",PT_ExcValue!F684/PT_ExcValue!G684)</f>
        <v/>
      </c>
      <c r="S684" s="207" t="str">
        <f>IF(PT_ExcValue!I684=0,"",PT_ExcValue!H684/PT_ExcValue!I684)</f>
        <v/>
      </c>
    </row>
    <row r="685" spans="4:19" x14ac:dyDescent="0.25">
      <c r="D685" s="209" t="str">
        <f t="array" ref="D685">IFERROR(INDEX(ExcValue!$A$8:$A2683, MATCH(0,COUNTIF($D$1:D684,ExcValue!$A$8:$A2683), 0)),"")</f>
        <v/>
      </c>
      <c r="E685" s="207" t="str">
        <f>IFERROR(VLOOKUP(D685,ExcValue!A691:C2683,3,FALSE),"")</f>
        <v/>
      </c>
      <c r="F685" s="209" t="str">
        <f t="array" ref="F685">IFERROR(IF(D685="","",INDEX(ExcValue!$I$8:$I$2000, MATCH(D685&amp;23,ExcValue!$A$8:$A$2000&amp;ExcValue!$H$8:$H$2000,0))),"")</f>
        <v/>
      </c>
      <c r="G685" s="210" t="str">
        <f t="shared" si="40"/>
        <v/>
      </c>
      <c r="H685" s="209" t="str">
        <f t="array" ref="H685">IFERROR(IF(D685="","",INDEX(ExcValue!$I$8:$I$2000, MATCH(D685&amp;24,ExcValue!$A$8:$A$2000&amp;ExcValue!$H$8:$H$2000,0))),"")</f>
        <v/>
      </c>
      <c r="I685" s="210" t="str">
        <f t="shared" si="41"/>
        <v/>
      </c>
      <c r="J685" s="209" t="str">
        <f t="array" ref="J685">IFERROR(IF(D685="","",INDEX(ExcValue!$I$8:$I$2000, MATCH(D685&amp;74,ExcValue!$A$8:$A$2000&amp;ExcValue!$H$8:$H$2000,0))),"")</f>
        <v/>
      </c>
      <c r="K685" s="210" t="str">
        <f t="shared" si="42"/>
        <v/>
      </c>
      <c r="L685" s="209" t="str">
        <f t="array" ref="L685">IFERROR(IF(D685="","",INDEX(ExcValue!$I$8:$I$2000, MATCH(D685&amp;54,ExcValue!$A$8:$A$2000&amp;ExcValue!$H$8:$H$2000,0))),"")</f>
        <v/>
      </c>
      <c r="M685" s="210" t="str">
        <f t="shared" si="43"/>
        <v/>
      </c>
      <c r="O685" s="207" t="str">
        <f>IF(ISNUMBER(PT_ExcValue!A685),PT_ExcValue!A685,"")</f>
        <v/>
      </c>
      <c r="P685" s="207" t="str">
        <f>IF(PT_ExcValue!C685=0,"",PT_ExcValue!B685/PT_ExcValue!C685)</f>
        <v/>
      </c>
      <c r="Q685" s="207" t="str">
        <f>IF(PT_ExcValue!E685=0,"",PT_ExcValue!D685/PT_ExcValue!E685)</f>
        <v/>
      </c>
      <c r="R685" s="207" t="str">
        <f>IF(PT_ExcValue!G685=0,"",PT_ExcValue!F685/PT_ExcValue!G685)</f>
        <v/>
      </c>
      <c r="S685" s="207" t="str">
        <f>IF(PT_ExcValue!I685=0,"",PT_ExcValue!H685/PT_ExcValue!I685)</f>
        <v/>
      </c>
    </row>
    <row r="686" spans="4:19" x14ac:dyDescent="0.25">
      <c r="D686" s="209" t="str">
        <f t="array" ref="D686">IFERROR(INDEX(ExcValue!$A$8:$A2684, MATCH(0,COUNTIF($D$1:D685,ExcValue!$A$8:$A2684), 0)),"")</f>
        <v/>
      </c>
      <c r="E686" s="207" t="str">
        <f>IFERROR(VLOOKUP(D686,ExcValue!A692:C2684,3,FALSE),"")</f>
        <v/>
      </c>
      <c r="F686" s="209" t="str">
        <f t="array" ref="F686">IFERROR(IF(D686="","",INDEX(ExcValue!$I$8:$I$2000, MATCH(D686&amp;23,ExcValue!$A$8:$A$2000&amp;ExcValue!$H$8:$H$2000,0))),"")</f>
        <v/>
      </c>
      <c r="G686" s="210" t="str">
        <f t="shared" si="40"/>
        <v/>
      </c>
      <c r="H686" s="209" t="str">
        <f t="array" ref="H686">IFERROR(IF(D686="","",INDEX(ExcValue!$I$8:$I$2000, MATCH(D686&amp;24,ExcValue!$A$8:$A$2000&amp;ExcValue!$H$8:$H$2000,0))),"")</f>
        <v/>
      </c>
      <c r="I686" s="210" t="str">
        <f t="shared" si="41"/>
        <v/>
      </c>
      <c r="J686" s="209" t="str">
        <f t="array" ref="J686">IFERROR(IF(D686="","",INDEX(ExcValue!$I$8:$I$2000, MATCH(D686&amp;74,ExcValue!$A$8:$A$2000&amp;ExcValue!$H$8:$H$2000,0))),"")</f>
        <v/>
      </c>
      <c r="K686" s="210" t="str">
        <f t="shared" si="42"/>
        <v/>
      </c>
      <c r="L686" s="209" t="str">
        <f t="array" ref="L686">IFERROR(IF(D686="","",INDEX(ExcValue!$I$8:$I$2000, MATCH(D686&amp;54,ExcValue!$A$8:$A$2000&amp;ExcValue!$H$8:$H$2000,0))),"")</f>
        <v/>
      </c>
      <c r="M686" s="210" t="str">
        <f t="shared" si="43"/>
        <v/>
      </c>
      <c r="O686" s="207" t="str">
        <f>IF(ISNUMBER(PT_ExcValue!A686),PT_ExcValue!A686,"")</f>
        <v/>
      </c>
      <c r="P686" s="207" t="str">
        <f>IF(PT_ExcValue!C686=0,"",PT_ExcValue!B686/PT_ExcValue!C686)</f>
        <v/>
      </c>
      <c r="Q686" s="207" t="str">
        <f>IF(PT_ExcValue!E686=0,"",PT_ExcValue!D686/PT_ExcValue!E686)</f>
        <v/>
      </c>
      <c r="R686" s="207" t="str">
        <f>IF(PT_ExcValue!G686=0,"",PT_ExcValue!F686/PT_ExcValue!G686)</f>
        <v/>
      </c>
      <c r="S686" s="207" t="str">
        <f>IF(PT_ExcValue!I686=0,"",PT_ExcValue!H686/PT_ExcValue!I686)</f>
        <v/>
      </c>
    </row>
    <row r="687" spans="4:19" x14ac:dyDescent="0.25">
      <c r="D687" s="209" t="str">
        <f t="array" ref="D687">IFERROR(INDEX(ExcValue!$A$8:$A2685, MATCH(0,COUNTIF($D$1:D686,ExcValue!$A$8:$A2685), 0)),"")</f>
        <v/>
      </c>
      <c r="E687" s="207" t="str">
        <f>IFERROR(VLOOKUP(D687,ExcValue!A693:C2685,3,FALSE),"")</f>
        <v/>
      </c>
      <c r="F687" s="209" t="str">
        <f t="array" ref="F687">IFERROR(IF(D687="","",INDEX(ExcValue!$I$8:$I$2000, MATCH(D687&amp;23,ExcValue!$A$8:$A$2000&amp;ExcValue!$H$8:$H$2000,0))),"")</f>
        <v/>
      </c>
      <c r="G687" s="210" t="str">
        <f t="shared" si="40"/>
        <v/>
      </c>
      <c r="H687" s="209" t="str">
        <f t="array" ref="H687">IFERROR(IF(D687="","",INDEX(ExcValue!$I$8:$I$2000, MATCH(D687&amp;24,ExcValue!$A$8:$A$2000&amp;ExcValue!$H$8:$H$2000,0))),"")</f>
        <v/>
      </c>
      <c r="I687" s="210" t="str">
        <f t="shared" si="41"/>
        <v/>
      </c>
      <c r="J687" s="209" t="str">
        <f t="array" ref="J687">IFERROR(IF(D687="","",INDEX(ExcValue!$I$8:$I$2000, MATCH(D687&amp;74,ExcValue!$A$8:$A$2000&amp;ExcValue!$H$8:$H$2000,0))),"")</f>
        <v/>
      </c>
      <c r="K687" s="210" t="str">
        <f t="shared" si="42"/>
        <v/>
      </c>
      <c r="L687" s="209" t="str">
        <f t="array" ref="L687">IFERROR(IF(D687="","",INDEX(ExcValue!$I$8:$I$2000, MATCH(D687&amp;54,ExcValue!$A$8:$A$2000&amp;ExcValue!$H$8:$H$2000,0))),"")</f>
        <v/>
      </c>
      <c r="M687" s="210" t="str">
        <f t="shared" si="43"/>
        <v/>
      </c>
      <c r="O687" s="207" t="str">
        <f>IF(ISNUMBER(PT_ExcValue!A687),PT_ExcValue!A687,"")</f>
        <v/>
      </c>
      <c r="P687" s="207" t="str">
        <f>IF(PT_ExcValue!C687=0,"",PT_ExcValue!B687/PT_ExcValue!C687)</f>
        <v/>
      </c>
      <c r="Q687" s="207" t="str">
        <f>IF(PT_ExcValue!E687=0,"",PT_ExcValue!D687/PT_ExcValue!E687)</f>
        <v/>
      </c>
      <c r="R687" s="207" t="str">
        <f>IF(PT_ExcValue!G687=0,"",PT_ExcValue!F687/PT_ExcValue!G687)</f>
        <v/>
      </c>
      <c r="S687" s="207" t="str">
        <f>IF(PT_ExcValue!I687=0,"",PT_ExcValue!H687/PT_ExcValue!I687)</f>
        <v/>
      </c>
    </row>
    <row r="688" spans="4:19" x14ac:dyDescent="0.25">
      <c r="D688" s="209" t="str">
        <f t="array" ref="D688">IFERROR(INDEX(ExcValue!$A$8:$A2686, MATCH(0,COUNTIF($D$1:D687,ExcValue!$A$8:$A2686), 0)),"")</f>
        <v/>
      </c>
      <c r="E688" s="207" t="str">
        <f>IFERROR(VLOOKUP(D688,ExcValue!A694:C2686,3,FALSE),"")</f>
        <v/>
      </c>
      <c r="F688" s="209" t="str">
        <f t="array" ref="F688">IFERROR(IF(D688="","",INDEX(ExcValue!$I$8:$I$2000, MATCH(D688&amp;23,ExcValue!$A$8:$A$2000&amp;ExcValue!$H$8:$H$2000,0))),"")</f>
        <v/>
      </c>
      <c r="G688" s="210" t="str">
        <f t="shared" si="40"/>
        <v/>
      </c>
      <c r="H688" s="209" t="str">
        <f t="array" ref="H688">IFERROR(IF(D688="","",INDEX(ExcValue!$I$8:$I$2000, MATCH(D688&amp;24,ExcValue!$A$8:$A$2000&amp;ExcValue!$H$8:$H$2000,0))),"")</f>
        <v/>
      </c>
      <c r="I688" s="210" t="str">
        <f t="shared" si="41"/>
        <v/>
      </c>
      <c r="J688" s="209" t="str">
        <f t="array" ref="J688">IFERROR(IF(D688="","",INDEX(ExcValue!$I$8:$I$2000, MATCH(D688&amp;74,ExcValue!$A$8:$A$2000&amp;ExcValue!$H$8:$H$2000,0))),"")</f>
        <v/>
      </c>
      <c r="K688" s="210" t="str">
        <f t="shared" si="42"/>
        <v/>
      </c>
      <c r="L688" s="209" t="str">
        <f t="array" ref="L688">IFERROR(IF(D688="","",INDEX(ExcValue!$I$8:$I$2000, MATCH(D688&amp;54,ExcValue!$A$8:$A$2000&amp;ExcValue!$H$8:$H$2000,0))),"")</f>
        <v/>
      </c>
      <c r="M688" s="210" t="str">
        <f t="shared" si="43"/>
        <v/>
      </c>
      <c r="O688" s="207" t="str">
        <f>IF(ISNUMBER(PT_ExcValue!A688),PT_ExcValue!A688,"")</f>
        <v/>
      </c>
      <c r="P688" s="207" t="str">
        <f>IF(PT_ExcValue!C688=0,"",PT_ExcValue!B688/PT_ExcValue!C688)</f>
        <v/>
      </c>
      <c r="Q688" s="207" t="str">
        <f>IF(PT_ExcValue!E688=0,"",PT_ExcValue!D688/PT_ExcValue!E688)</f>
        <v/>
      </c>
      <c r="R688" s="207" t="str">
        <f>IF(PT_ExcValue!G688=0,"",PT_ExcValue!F688/PT_ExcValue!G688)</f>
        <v/>
      </c>
      <c r="S688" s="207" t="str">
        <f>IF(PT_ExcValue!I688=0,"",PT_ExcValue!H688/PT_ExcValue!I688)</f>
        <v/>
      </c>
    </row>
    <row r="689" spans="4:19" x14ac:dyDescent="0.25">
      <c r="D689" s="209" t="str">
        <f t="array" ref="D689">IFERROR(INDEX(ExcValue!$A$8:$A2687, MATCH(0,COUNTIF($D$1:D688,ExcValue!$A$8:$A2687), 0)),"")</f>
        <v/>
      </c>
      <c r="E689" s="207" t="str">
        <f>IFERROR(VLOOKUP(D689,ExcValue!A695:C2687,3,FALSE),"")</f>
        <v/>
      </c>
      <c r="F689" s="209" t="str">
        <f t="array" ref="F689">IFERROR(IF(D689="","",INDEX(ExcValue!$I$8:$I$2000, MATCH(D689&amp;23,ExcValue!$A$8:$A$2000&amp;ExcValue!$H$8:$H$2000,0))),"")</f>
        <v/>
      </c>
      <c r="G689" s="210" t="str">
        <f t="shared" si="40"/>
        <v/>
      </c>
      <c r="H689" s="209" t="str">
        <f t="array" ref="H689">IFERROR(IF(D689="","",INDEX(ExcValue!$I$8:$I$2000, MATCH(D689&amp;24,ExcValue!$A$8:$A$2000&amp;ExcValue!$H$8:$H$2000,0))),"")</f>
        <v/>
      </c>
      <c r="I689" s="210" t="str">
        <f t="shared" si="41"/>
        <v/>
      </c>
      <c r="J689" s="209" t="str">
        <f t="array" ref="J689">IFERROR(IF(D689="","",INDEX(ExcValue!$I$8:$I$2000, MATCH(D689&amp;74,ExcValue!$A$8:$A$2000&amp;ExcValue!$H$8:$H$2000,0))),"")</f>
        <v/>
      </c>
      <c r="K689" s="210" t="str">
        <f t="shared" si="42"/>
        <v/>
      </c>
      <c r="L689" s="209" t="str">
        <f t="array" ref="L689">IFERROR(IF(D689="","",INDEX(ExcValue!$I$8:$I$2000, MATCH(D689&amp;54,ExcValue!$A$8:$A$2000&amp;ExcValue!$H$8:$H$2000,0))),"")</f>
        <v/>
      </c>
      <c r="M689" s="210" t="str">
        <f t="shared" si="43"/>
        <v/>
      </c>
      <c r="O689" s="207" t="str">
        <f>IF(ISNUMBER(PT_ExcValue!A689),PT_ExcValue!A689,"")</f>
        <v/>
      </c>
      <c r="P689" s="207" t="str">
        <f>IF(PT_ExcValue!C689=0,"",PT_ExcValue!B689/PT_ExcValue!C689)</f>
        <v/>
      </c>
      <c r="Q689" s="207" t="str">
        <f>IF(PT_ExcValue!E689=0,"",PT_ExcValue!D689/PT_ExcValue!E689)</f>
        <v/>
      </c>
      <c r="R689" s="207" t="str">
        <f>IF(PT_ExcValue!G689=0,"",PT_ExcValue!F689/PT_ExcValue!G689)</f>
        <v/>
      </c>
      <c r="S689" s="207" t="str">
        <f>IF(PT_ExcValue!I689=0,"",PT_ExcValue!H689/PT_ExcValue!I689)</f>
        <v/>
      </c>
    </row>
    <row r="690" spans="4:19" x14ac:dyDescent="0.25">
      <c r="D690" s="209" t="str">
        <f t="array" ref="D690">IFERROR(INDEX(ExcValue!$A$8:$A2688, MATCH(0,COUNTIF($D$1:D689,ExcValue!$A$8:$A2688), 0)),"")</f>
        <v/>
      </c>
      <c r="E690" s="207" t="str">
        <f>IFERROR(VLOOKUP(D690,ExcValue!A696:C2688,3,FALSE),"")</f>
        <v/>
      </c>
      <c r="F690" s="209" t="str">
        <f t="array" ref="F690">IFERROR(IF(D690="","",INDEX(ExcValue!$I$8:$I$2000, MATCH(D690&amp;23,ExcValue!$A$8:$A$2000&amp;ExcValue!$H$8:$H$2000,0))),"")</f>
        <v/>
      </c>
      <c r="G690" s="210" t="str">
        <f t="shared" si="40"/>
        <v/>
      </c>
      <c r="H690" s="209" t="str">
        <f t="array" ref="H690">IFERROR(IF(D690="","",INDEX(ExcValue!$I$8:$I$2000, MATCH(D690&amp;24,ExcValue!$A$8:$A$2000&amp;ExcValue!$H$8:$H$2000,0))),"")</f>
        <v/>
      </c>
      <c r="I690" s="210" t="str">
        <f t="shared" si="41"/>
        <v/>
      </c>
      <c r="J690" s="209" t="str">
        <f t="array" ref="J690">IFERROR(IF(D690="","",INDEX(ExcValue!$I$8:$I$2000, MATCH(D690&amp;74,ExcValue!$A$8:$A$2000&amp;ExcValue!$H$8:$H$2000,0))),"")</f>
        <v/>
      </c>
      <c r="K690" s="210" t="str">
        <f t="shared" si="42"/>
        <v/>
      </c>
      <c r="L690" s="209" t="str">
        <f t="array" ref="L690">IFERROR(IF(D690="","",INDEX(ExcValue!$I$8:$I$2000, MATCH(D690&amp;54,ExcValue!$A$8:$A$2000&amp;ExcValue!$H$8:$H$2000,0))),"")</f>
        <v/>
      </c>
      <c r="M690" s="210" t="str">
        <f t="shared" si="43"/>
        <v/>
      </c>
      <c r="O690" s="207" t="str">
        <f>IF(ISNUMBER(PT_ExcValue!A690),PT_ExcValue!A690,"")</f>
        <v/>
      </c>
      <c r="P690" s="207" t="str">
        <f>IF(PT_ExcValue!C690=0,"",PT_ExcValue!B690/PT_ExcValue!C690)</f>
        <v/>
      </c>
      <c r="Q690" s="207" t="str">
        <f>IF(PT_ExcValue!E690=0,"",PT_ExcValue!D690/PT_ExcValue!E690)</f>
        <v/>
      </c>
      <c r="R690" s="207" t="str">
        <f>IF(PT_ExcValue!G690=0,"",PT_ExcValue!F690/PT_ExcValue!G690)</f>
        <v/>
      </c>
      <c r="S690" s="207" t="str">
        <f>IF(PT_ExcValue!I690=0,"",PT_ExcValue!H690/PT_ExcValue!I690)</f>
        <v/>
      </c>
    </row>
    <row r="691" spans="4:19" x14ac:dyDescent="0.25">
      <c r="D691" s="209" t="str">
        <f t="array" ref="D691">IFERROR(INDEX(ExcValue!$A$8:$A2689, MATCH(0,COUNTIF($D$1:D690,ExcValue!$A$8:$A2689), 0)),"")</f>
        <v/>
      </c>
      <c r="E691" s="207" t="str">
        <f>IFERROR(VLOOKUP(D691,ExcValue!A697:C2689,3,FALSE),"")</f>
        <v/>
      </c>
      <c r="F691" s="209" t="str">
        <f t="array" ref="F691">IFERROR(IF(D691="","",INDEX(ExcValue!$I$8:$I$2000, MATCH(D691&amp;23,ExcValue!$A$8:$A$2000&amp;ExcValue!$H$8:$H$2000,0))),"")</f>
        <v/>
      </c>
      <c r="G691" s="210" t="str">
        <f t="shared" si="40"/>
        <v/>
      </c>
      <c r="H691" s="209" t="str">
        <f t="array" ref="H691">IFERROR(IF(D691="","",INDEX(ExcValue!$I$8:$I$2000, MATCH(D691&amp;24,ExcValue!$A$8:$A$2000&amp;ExcValue!$H$8:$H$2000,0))),"")</f>
        <v/>
      </c>
      <c r="I691" s="210" t="str">
        <f t="shared" si="41"/>
        <v/>
      </c>
      <c r="J691" s="209" t="str">
        <f t="array" ref="J691">IFERROR(IF(D691="","",INDEX(ExcValue!$I$8:$I$2000, MATCH(D691&amp;74,ExcValue!$A$8:$A$2000&amp;ExcValue!$H$8:$H$2000,0))),"")</f>
        <v/>
      </c>
      <c r="K691" s="210" t="str">
        <f t="shared" si="42"/>
        <v/>
      </c>
      <c r="L691" s="209" t="str">
        <f t="array" ref="L691">IFERROR(IF(D691="","",INDEX(ExcValue!$I$8:$I$2000, MATCH(D691&amp;54,ExcValue!$A$8:$A$2000&amp;ExcValue!$H$8:$H$2000,0))),"")</f>
        <v/>
      </c>
      <c r="M691" s="210" t="str">
        <f t="shared" si="43"/>
        <v/>
      </c>
      <c r="O691" s="207" t="str">
        <f>IF(ISNUMBER(PT_ExcValue!A691),PT_ExcValue!A691,"")</f>
        <v/>
      </c>
      <c r="P691" s="207" t="str">
        <f>IF(PT_ExcValue!C691=0,"",PT_ExcValue!B691/PT_ExcValue!C691)</f>
        <v/>
      </c>
      <c r="Q691" s="207" t="str">
        <f>IF(PT_ExcValue!E691=0,"",PT_ExcValue!D691/PT_ExcValue!E691)</f>
        <v/>
      </c>
      <c r="R691" s="207" t="str">
        <f>IF(PT_ExcValue!G691=0,"",PT_ExcValue!F691/PT_ExcValue!G691)</f>
        <v/>
      </c>
      <c r="S691" s="207" t="str">
        <f>IF(PT_ExcValue!I691=0,"",PT_ExcValue!H691/PT_ExcValue!I691)</f>
        <v/>
      </c>
    </row>
    <row r="692" spans="4:19" x14ac:dyDescent="0.25">
      <c r="D692" s="209" t="str">
        <f t="array" ref="D692">IFERROR(INDEX(ExcValue!$A$8:$A2690, MATCH(0,COUNTIF($D$1:D691,ExcValue!$A$8:$A2690), 0)),"")</f>
        <v/>
      </c>
      <c r="E692" s="207" t="str">
        <f>IFERROR(VLOOKUP(D692,ExcValue!A698:C2690,3,FALSE),"")</f>
        <v/>
      </c>
      <c r="F692" s="209" t="str">
        <f t="array" ref="F692">IFERROR(IF(D692="","",INDEX(ExcValue!$I$8:$I$2000, MATCH(D692&amp;23,ExcValue!$A$8:$A$2000&amp;ExcValue!$H$8:$H$2000,0))),"")</f>
        <v/>
      </c>
      <c r="G692" s="210" t="str">
        <f t="shared" si="40"/>
        <v/>
      </c>
      <c r="H692" s="209" t="str">
        <f t="array" ref="H692">IFERROR(IF(D692="","",INDEX(ExcValue!$I$8:$I$2000, MATCH(D692&amp;24,ExcValue!$A$8:$A$2000&amp;ExcValue!$H$8:$H$2000,0))),"")</f>
        <v/>
      </c>
      <c r="I692" s="210" t="str">
        <f t="shared" si="41"/>
        <v/>
      </c>
      <c r="J692" s="209" t="str">
        <f t="array" ref="J692">IFERROR(IF(D692="","",INDEX(ExcValue!$I$8:$I$2000, MATCH(D692&amp;74,ExcValue!$A$8:$A$2000&amp;ExcValue!$H$8:$H$2000,0))),"")</f>
        <v/>
      </c>
      <c r="K692" s="210" t="str">
        <f t="shared" si="42"/>
        <v/>
      </c>
      <c r="L692" s="209" t="str">
        <f t="array" ref="L692">IFERROR(IF(D692="","",INDEX(ExcValue!$I$8:$I$2000, MATCH(D692&amp;54,ExcValue!$A$8:$A$2000&amp;ExcValue!$H$8:$H$2000,0))),"")</f>
        <v/>
      </c>
      <c r="M692" s="210" t="str">
        <f t="shared" si="43"/>
        <v/>
      </c>
      <c r="O692" s="207" t="str">
        <f>IF(ISNUMBER(PT_ExcValue!A692),PT_ExcValue!A692,"")</f>
        <v/>
      </c>
      <c r="P692" s="207" t="str">
        <f>IF(PT_ExcValue!C692=0,"",PT_ExcValue!B692/PT_ExcValue!C692)</f>
        <v/>
      </c>
      <c r="Q692" s="207" t="str">
        <f>IF(PT_ExcValue!E692=0,"",PT_ExcValue!D692/PT_ExcValue!E692)</f>
        <v/>
      </c>
      <c r="R692" s="207" t="str">
        <f>IF(PT_ExcValue!G692=0,"",PT_ExcValue!F692/PT_ExcValue!G692)</f>
        <v/>
      </c>
      <c r="S692" s="207" t="str">
        <f>IF(PT_ExcValue!I692=0,"",PT_ExcValue!H692/PT_ExcValue!I692)</f>
        <v/>
      </c>
    </row>
    <row r="693" spans="4:19" x14ac:dyDescent="0.25">
      <c r="D693" s="209" t="str">
        <f t="array" ref="D693">IFERROR(INDEX(ExcValue!$A$8:$A2691, MATCH(0,COUNTIF($D$1:D692,ExcValue!$A$8:$A2691), 0)),"")</f>
        <v/>
      </c>
      <c r="E693" s="207" t="str">
        <f>IFERROR(VLOOKUP(D693,ExcValue!A699:C2691,3,FALSE),"")</f>
        <v/>
      </c>
      <c r="F693" s="209" t="str">
        <f t="array" ref="F693">IFERROR(IF(D693="","",INDEX(ExcValue!$I$8:$I$2000, MATCH(D693&amp;23,ExcValue!$A$8:$A$2000&amp;ExcValue!$H$8:$H$2000,0))),"")</f>
        <v/>
      </c>
      <c r="G693" s="210" t="str">
        <f t="shared" si="40"/>
        <v/>
      </c>
      <c r="H693" s="209" t="str">
        <f t="array" ref="H693">IFERROR(IF(D693="","",INDEX(ExcValue!$I$8:$I$2000, MATCH(D693&amp;24,ExcValue!$A$8:$A$2000&amp;ExcValue!$H$8:$H$2000,0))),"")</f>
        <v/>
      </c>
      <c r="I693" s="210" t="str">
        <f t="shared" si="41"/>
        <v/>
      </c>
      <c r="J693" s="209" t="str">
        <f t="array" ref="J693">IFERROR(IF(D693="","",INDEX(ExcValue!$I$8:$I$2000, MATCH(D693&amp;74,ExcValue!$A$8:$A$2000&amp;ExcValue!$H$8:$H$2000,0))),"")</f>
        <v/>
      </c>
      <c r="K693" s="210" t="str">
        <f t="shared" si="42"/>
        <v/>
      </c>
      <c r="L693" s="209" t="str">
        <f t="array" ref="L693">IFERROR(IF(D693="","",INDEX(ExcValue!$I$8:$I$2000, MATCH(D693&amp;54,ExcValue!$A$8:$A$2000&amp;ExcValue!$H$8:$H$2000,0))),"")</f>
        <v/>
      </c>
      <c r="M693" s="210" t="str">
        <f t="shared" si="43"/>
        <v/>
      </c>
      <c r="O693" s="207" t="str">
        <f>IF(ISNUMBER(PT_ExcValue!A693),PT_ExcValue!A693,"")</f>
        <v/>
      </c>
      <c r="P693" s="207" t="str">
        <f>IF(PT_ExcValue!C693=0,"",PT_ExcValue!B693/PT_ExcValue!C693)</f>
        <v/>
      </c>
      <c r="Q693" s="207" t="str">
        <f>IF(PT_ExcValue!E693=0,"",PT_ExcValue!D693/PT_ExcValue!E693)</f>
        <v/>
      </c>
      <c r="R693" s="207" t="str">
        <f>IF(PT_ExcValue!G693=0,"",PT_ExcValue!F693/PT_ExcValue!G693)</f>
        <v/>
      </c>
      <c r="S693" s="207" t="str">
        <f>IF(PT_ExcValue!I693=0,"",PT_ExcValue!H693/PT_ExcValue!I693)</f>
        <v/>
      </c>
    </row>
    <row r="694" spans="4:19" x14ac:dyDescent="0.25">
      <c r="D694" s="209" t="str">
        <f t="array" ref="D694">IFERROR(INDEX(ExcValue!$A$8:$A2692, MATCH(0,COUNTIF($D$1:D693,ExcValue!$A$8:$A2692), 0)),"")</f>
        <v/>
      </c>
      <c r="E694" s="207" t="str">
        <f>IFERROR(VLOOKUP(D694,ExcValue!A700:C2692,3,FALSE),"")</f>
        <v/>
      </c>
      <c r="F694" s="209" t="str">
        <f t="array" ref="F694">IFERROR(IF(D694="","",INDEX(ExcValue!$I$8:$I$2000, MATCH(D694&amp;23,ExcValue!$A$8:$A$2000&amp;ExcValue!$H$8:$H$2000,0))),"")</f>
        <v/>
      </c>
      <c r="G694" s="210" t="str">
        <f t="shared" si="40"/>
        <v/>
      </c>
      <c r="H694" s="209" t="str">
        <f t="array" ref="H694">IFERROR(IF(D694="","",INDEX(ExcValue!$I$8:$I$2000, MATCH(D694&amp;24,ExcValue!$A$8:$A$2000&amp;ExcValue!$H$8:$H$2000,0))),"")</f>
        <v/>
      </c>
      <c r="I694" s="210" t="str">
        <f t="shared" si="41"/>
        <v/>
      </c>
      <c r="J694" s="209" t="str">
        <f t="array" ref="J694">IFERROR(IF(D694="","",INDEX(ExcValue!$I$8:$I$2000, MATCH(D694&amp;74,ExcValue!$A$8:$A$2000&amp;ExcValue!$H$8:$H$2000,0))),"")</f>
        <v/>
      </c>
      <c r="K694" s="210" t="str">
        <f t="shared" si="42"/>
        <v/>
      </c>
      <c r="L694" s="209" t="str">
        <f t="array" ref="L694">IFERROR(IF(D694="","",INDEX(ExcValue!$I$8:$I$2000, MATCH(D694&amp;54,ExcValue!$A$8:$A$2000&amp;ExcValue!$H$8:$H$2000,0))),"")</f>
        <v/>
      </c>
      <c r="M694" s="210" t="str">
        <f t="shared" si="43"/>
        <v/>
      </c>
      <c r="O694" s="207" t="str">
        <f>IF(ISNUMBER(PT_ExcValue!A694),PT_ExcValue!A694,"")</f>
        <v/>
      </c>
      <c r="P694" s="207" t="str">
        <f>IF(PT_ExcValue!C694=0,"",PT_ExcValue!B694/PT_ExcValue!C694)</f>
        <v/>
      </c>
      <c r="Q694" s="207" t="str">
        <f>IF(PT_ExcValue!E694=0,"",PT_ExcValue!D694/PT_ExcValue!E694)</f>
        <v/>
      </c>
      <c r="R694" s="207" t="str">
        <f>IF(PT_ExcValue!G694=0,"",PT_ExcValue!F694/PT_ExcValue!G694)</f>
        <v/>
      </c>
      <c r="S694" s="207" t="str">
        <f>IF(PT_ExcValue!I694=0,"",PT_ExcValue!H694/PT_ExcValue!I694)</f>
        <v/>
      </c>
    </row>
    <row r="695" spans="4:19" x14ac:dyDescent="0.25">
      <c r="D695" s="209" t="str">
        <f t="array" ref="D695">IFERROR(INDEX(ExcValue!$A$8:$A2693, MATCH(0,COUNTIF($D$1:D694,ExcValue!$A$8:$A2693), 0)),"")</f>
        <v/>
      </c>
      <c r="E695" s="207" t="str">
        <f>IFERROR(VLOOKUP(D695,ExcValue!A701:C2693,3,FALSE),"")</f>
        <v/>
      </c>
      <c r="F695" s="209" t="str">
        <f t="array" ref="F695">IFERROR(IF(D695="","",INDEX(ExcValue!$I$8:$I$2000, MATCH(D695&amp;23,ExcValue!$A$8:$A$2000&amp;ExcValue!$H$8:$H$2000,0))),"")</f>
        <v/>
      </c>
      <c r="G695" s="210" t="str">
        <f t="shared" si="40"/>
        <v/>
      </c>
      <c r="H695" s="209" t="str">
        <f t="array" ref="H695">IFERROR(IF(D695="","",INDEX(ExcValue!$I$8:$I$2000, MATCH(D695&amp;24,ExcValue!$A$8:$A$2000&amp;ExcValue!$H$8:$H$2000,0))),"")</f>
        <v/>
      </c>
      <c r="I695" s="210" t="str">
        <f t="shared" si="41"/>
        <v/>
      </c>
      <c r="J695" s="209" t="str">
        <f t="array" ref="J695">IFERROR(IF(D695="","",INDEX(ExcValue!$I$8:$I$2000, MATCH(D695&amp;74,ExcValue!$A$8:$A$2000&amp;ExcValue!$H$8:$H$2000,0))),"")</f>
        <v/>
      </c>
      <c r="K695" s="210" t="str">
        <f t="shared" si="42"/>
        <v/>
      </c>
      <c r="L695" s="209" t="str">
        <f t="array" ref="L695">IFERROR(IF(D695="","",INDEX(ExcValue!$I$8:$I$2000, MATCH(D695&amp;54,ExcValue!$A$8:$A$2000&amp;ExcValue!$H$8:$H$2000,0))),"")</f>
        <v/>
      </c>
      <c r="M695" s="210" t="str">
        <f t="shared" si="43"/>
        <v/>
      </c>
      <c r="O695" s="207" t="str">
        <f>IF(ISNUMBER(PT_ExcValue!A695),PT_ExcValue!A695,"")</f>
        <v/>
      </c>
      <c r="P695" s="207" t="str">
        <f>IF(PT_ExcValue!C695=0,"",PT_ExcValue!B695/PT_ExcValue!C695)</f>
        <v/>
      </c>
      <c r="Q695" s="207" t="str">
        <f>IF(PT_ExcValue!E695=0,"",PT_ExcValue!D695/PT_ExcValue!E695)</f>
        <v/>
      </c>
      <c r="R695" s="207" t="str">
        <f>IF(PT_ExcValue!G695=0,"",PT_ExcValue!F695/PT_ExcValue!G695)</f>
        <v/>
      </c>
      <c r="S695" s="207" t="str">
        <f>IF(PT_ExcValue!I695=0,"",PT_ExcValue!H695/PT_ExcValue!I695)</f>
        <v/>
      </c>
    </row>
    <row r="696" spans="4:19" x14ac:dyDescent="0.25">
      <c r="D696" s="209" t="str">
        <f t="array" ref="D696">IFERROR(INDEX(ExcValue!$A$8:$A2694, MATCH(0,COUNTIF($D$1:D695,ExcValue!$A$8:$A2694), 0)),"")</f>
        <v/>
      </c>
      <c r="E696" s="207" t="str">
        <f>IFERROR(VLOOKUP(D696,ExcValue!A702:C2694,3,FALSE),"")</f>
        <v/>
      </c>
      <c r="F696" s="209" t="str">
        <f t="array" ref="F696">IFERROR(IF(D696="","",INDEX(ExcValue!$I$8:$I$2000, MATCH(D696&amp;23,ExcValue!$A$8:$A$2000&amp;ExcValue!$H$8:$H$2000,0))),"")</f>
        <v/>
      </c>
      <c r="G696" s="210" t="str">
        <f t="shared" si="40"/>
        <v/>
      </c>
      <c r="H696" s="209" t="str">
        <f t="array" ref="H696">IFERROR(IF(D696="","",INDEX(ExcValue!$I$8:$I$2000, MATCH(D696&amp;24,ExcValue!$A$8:$A$2000&amp;ExcValue!$H$8:$H$2000,0))),"")</f>
        <v/>
      </c>
      <c r="I696" s="210" t="str">
        <f t="shared" si="41"/>
        <v/>
      </c>
      <c r="J696" s="209" t="str">
        <f t="array" ref="J696">IFERROR(IF(D696="","",INDEX(ExcValue!$I$8:$I$2000, MATCH(D696&amp;74,ExcValue!$A$8:$A$2000&amp;ExcValue!$H$8:$H$2000,0))),"")</f>
        <v/>
      </c>
      <c r="K696" s="210" t="str">
        <f t="shared" si="42"/>
        <v/>
      </c>
      <c r="L696" s="209" t="str">
        <f t="array" ref="L696">IFERROR(IF(D696="","",INDEX(ExcValue!$I$8:$I$2000, MATCH(D696&amp;54,ExcValue!$A$8:$A$2000&amp;ExcValue!$H$8:$H$2000,0))),"")</f>
        <v/>
      </c>
      <c r="M696" s="210" t="str">
        <f t="shared" si="43"/>
        <v/>
      </c>
      <c r="O696" s="207" t="str">
        <f>IF(ISNUMBER(PT_ExcValue!A696),PT_ExcValue!A696,"")</f>
        <v/>
      </c>
      <c r="P696" s="207" t="str">
        <f>IF(PT_ExcValue!C696=0,"",PT_ExcValue!B696/PT_ExcValue!C696)</f>
        <v/>
      </c>
      <c r="Q696" s="207" t="str">
        <f>IF(PT_ExcValue!E696=0,"",PT_ExcValue!D696/PT_ExcValue!E696)</f>
        <v/>
      </c>
      <c r="R696" s="207" t="str">
        <f>IF(PT_ExcValue!G696=0,"",PT_ExcValue!F696/PT_ExcValue!G696)</f>
        <v/>
      </c>
      <c r="S696" s="207" t="str">
        <f>IF(PT_ExcValue!I696=0,"",PT_ExcValue!H696/PT_ExcValue!I696)</f>
        <v/>
      </c>
    </row>
    <row r="697" spans="4:19" x14ac:dyDescent="0.25">
      <c r="D697" s="209" t="str">
        <f t="array" ref="D697">IFERROR(INDEX(ExcValue!$A$8:$A2695, MATCH(0,COUNTIF($D$1:D696,ExcValue!$A$8:$A2695), 0)),"")</f>
        <v/>
      </c>
      <c r="E697" s="207" t="str">
        <f>IFERROR(VLOOKUP(D697,ExcValue!A703:C2695,3,FALSE),"")</f>
        <v/>
      </c>
      <c r="F697" s="209" t="str">
        <f t="array" ref="F697">IFERROR(IF(D697="","",INDEX(ExcValue!$I$8:$I$2000, MATCH(D697&amp;23,ExcValue!$A$8:$A$2000&amp;ExcValue!$H$8:$H$2000,0))),"")</f>
        <v/>
      </c>
      <c r="G697" s="210" t="str">
        <f t="shared" si="40"/>
        <v/>
      </c>
      <c r="H697" s="209" t="str">
        <f t="array" ref="H697">IFERROR(IF(D697="","",INDEX(ExcValue!$I$8:$I$2000, MATCH(D697&amp;24,ExcValue!$A$8:$A$2000&amp;ExcValue!$H$8:$H$2000,0))),"")</f>
        <v/>
      </c>
      <c r="I697" s="210" t="str">
        <f t="shared" si="41"/>
        <v/>
      </c>
      <c r="J697" s="209" t="str">
        <f t="array" ref="J697">IFERROR(IF(D697="","",INDEX(ExcValue!$I$8:$I$2000, MATCH(D697&amp;74,ExcValue!$A$8:$A$2000&amp;ExcValue!$H$8:$H$2000,0))),"")</f>
        <v/>
      </c>
      <c r="K697" s="210" t="str">
        <f t="shared" si="42"/>
        <v/>
      </c>
      <c r="L697" s="209" t="str">
        <f t="array" ref="L697">IFERROR(IF(D697="","",INDEX(ExcValue!$I$8:$I$2000, MATCH(D697&amp;54,ExcValue!$A$8:$A$2000&amp;ExcValue!$H$8:$H$2000,0))),"")</f>
        <v/>
      </c>
      <c r="M697" s="210" t="str">
        <f t="shared" si="43"/>
        <v/>
      </c>
      <c r="O697" s="207" t="str">
        <f>IF(ISNUMBER(PT_ExcValue!A697),PT_ExcValue!A697,"")</f>
        <v/>
      </c>
      <c r="P697" s="207" t="str">
        <f>IF(PT_ExcValue!C697=0,"",PT_ExcValue!B697/PT_ExcValue!C697)</f>
        <v/>
      </c>
      <c r="Q697" s="207" t="str">
        <f>IF(PT_ExcValue!E697=0,"",PT_ExcValue!D697/PT_ExcValue!E697)</f>
        <v/>
      </c>
      <c r="R697" s="207" t="str">
        <f>IF(PT_ExcValue!G697=0,"",PT_ExcValue!F697/PT_ExcValue!G697)</f>
        <v/>
      </c>
      <c r="S697" s="207" t="str">
        <f>IF(PT_ExcValue!I697=0,"",PT_ExcValue!H697/PT_ExcValue!I697)</f>
        <v/>
      </c>
    </row>
    <row r="698" spans="4:19" x14ac:dyDescent="0.25">
      <c r="D698" s="209" t="str">
        <f t="array" ref="D698">IFERROR(INDEX(ExcValue!$A$8:$A2696, MATCH(0,COUNTIF($D$1:D697,ExcValue!$A$8:$A2696), 0)),"")</f>
        <v/>
      </c>
      <c r="E698" s="207" t="str">
        <f>IFERROR(VLOOKUP(D698,ExcValue!A704:C2696,3,FALSE),"")</f>
        <v/>
      </c>
      <c r="F698" s="209" t="str">
        <f t="array" ref="F698">IFERROR(IF(D698="","",INDEX(ExcValue!$I$8:$I$2000, MATCH(D698&amp;23,ExcValue!$A$8:$A$2000&amp;ExcValue!$H$8:$H$2000,0))),"")</f>
        <v/>
      </c>
      <c r="G698" s="210" t="str">
        <f t="shared" si="40"/>
        <v/>
      </c>
      <c r="H698" s="209" t="str">
        <f t="array" ref="H698">IFERROR(IF(D698="","",INDEX(ExcValue!$I$8:$I$2000, MATCH(D698&amp;24,ExcValue!$A$8:$A$2000&amp;ExcValue!$H$8:$H$2000,0))),"")</f>
        <v/>
      </c>
      <c r="I698" s="210" t="str">
        <f t="shared" si="41"/>
        <v/>
      </c>
      <c r="J698" s="209" t="str">
        <f t="array" ref="J698">IFERROR(IF(D698="","",INDEX(ExcValue!$I$8:$I$2000, MATCH(D698&amp;74,ExcValue!$A$8:$A$2000&amp;ExcValue!$H$8:$H$2000,0))),"")</f>
        <v/>
      </c>
      <c r="K698" s="210" t="str">
        <f t="shared" si="42"/>
        <v/>
      </c>
      <c r="L698" s="209" t="str">
        <f t="array" ref="L698">IFERROR(IF(D698="","",INDEX(ExcValue!$I$8:$I$2000, MATCH(D698&amp;54,ExcValue!$A$8:$A$2000&amp;ExcValue!$H$8:$H$2000,0))),"")</f>
        <v/>
      </c>
      <c r="M698" s="210" t="str">
        <f t="shared" si="43"/>
        <v/>
      </c>
      <c r="O698" s="207" t="str">
        <f>IF(ISNUMBER(PT_ExcValue!A698),PT_ExcValue!A698,"")</f>
        <v/>
      </c>
      <c r="P698" s="207" t="str">
        <f>IF(PT_ExcValue!C698=0,"",PT_ExcValue!B698/PT_ExcValue!C698)</f>
        <v/>
      </c>
      <c r="Q698" s="207" t="str">
        <f>IF(PT_ExcValue!E698=0,"",PT_ExcValue!D698/PT_ExcValue!E698)</f>
        <v/>
      </c>
      <c r="R698" s="207" t="str">
        <f>IF(PT_ExcValue!G698=0,"",PT_ExcValue!F698/PT_ExcValue!G698)</f>
        <v/>
      </c>
      <c r="S698" s="207" t="str">
        <f>IF(PT_ExcValue!I698=0,"",PT_ExcValue!H698/PT_ExcValue!I698)</f>
        <v/>
      </c>
    </row>
    <row r="699" spans="4:19" x14ac:dyDescent="0.25">
      <c r="D699" s="209" t="str">
        <f t="array" ref="D699">IFERROR(INDEX(ExcValue!$A$8:$A2697, MATCH(0,COUNTIF($D$1:D698,ExcValue!$A$8:$A2697), 0)),"")</f>
        <v/>
      </c>
      <c r="E699" s="207" t="str">
        <f>IFERROR(VLOOKUP(D699,ExcValue!A705:C2697,3,FALSE),"")</f>
        <v/>
      </c>
      <c r="F699" s="209" t="str">
        <f t="array" ref="F699">IFERROR(IF(D699="","",INDEX(ExcValue!$I$8:$I$2000, MATCH(D699&amp;23,ExcValue!$A$8:$A$2000&amp;ExcValue!$H$8:$H$2000,0))),"")</f>
        <v/>
      </c>
      <c r="G699" s="210" t="str">
        <f t="shared" si="40"/>
        <v/>
      </c>
      <c r="H699" s="209" t="str">
        <f t="array" ref="H699">IFERROR(IF(D699="","",INDEX(ExcValue!$I$8:$I$2000, MATCH(D699&amp;24,ExcValue!$A$8:$A$2000&amp;ExcValue!$H$8:$H$2000,0))),"")</f>
        <v/>
      </c>
      <c r="I699" s="210" t="str">
        <f t="shared" si="41"/>
        <v/>
      </c>
      <c r="J699" s="209" t="str">
        <f t="array" ref="J699">IFERROR(IF(D699="","",INDEX(ExcValue!$I$8:$I$2000, MATCH(D699&amp;74,ExcValue!$A$8:$A$2000&amp;ExcValue!$H$8:$H$2000,0))),"")</f>
        <v/>
      </c>
      <c r="K699" s="210" t="str">
        <f t="shared" si="42"/>
        <v/>
      </c>
      <c r="L699" s="209" t="str">
        <f t="array" ref="L699">IFERROR(IF(D699="","",INDEX(ExcValue!$I$8:$I$2000, MATCH(D699&amp;54,ExcValue!$A$8:$A$2000&amp;ExcValue!$H$8:$H$2000,0))),"")</f>
        <v/>
      </c>
      <c r="M699" s="210" t="str">
        <f t="shared" si="43"/>
        <v/>
      </c>
      <c r="O699" s="207" t="str">
        <f>IF(ISNUMBER(PT_ExcValue!A699),PT_ExcValue!A699,"")</f>
        <v/>
      </c>
      <c r="P699" s="207" t="str">
        <f>IF(PT_ExcValue!C699=0,"",PT_ExcValue!B699/PT_ExcValue!C699)</f>
        <v/>
      </c>
      <c r="Q699" s="207" t="str">
        <f>IF(PT_ExcValue!E699=0,"",PT_ExcValue!D699/PT_ExcValue!E699)</f>
        <v/>
      </c>
      <c r="R699" s="207" t="str">
        <f>IF(PT_ExcValue!G699=0,"",PT_ExcValue!F699/PT_ExcValue!G699)</f>
        <v/>
      </c>
      <c r="S699" s="207" t="str">
        <f>IF(PT_ExcValue!I699=0,"",PT_ExcValue!H699/PT_ExcValue!I699)</f>
        <v/>
      </c>
    </row>
    <row r="700" spans="4:19" x14ac:dyDescent="0.25">
      <c r="D700" s="209" t="str">
        <f t="array" ref="D700">IFERROR(INDEX(ExcValue!$A$8:$A2698, MATCH(0,COUNTIF($D$1:D699,ExcValue!$A$8:$A2698), 0)),"")</f>
        <v/>
      </c>
      <c r="E700" s="207" t="str">
        <f>IFERROR(VLOOKUP(D700,ExcValue!A706:C2698,3,FALSE),"")</f>
        <v/>
      </c>
      <c r="F700" s="209" t="str">
        <f t="array" ref="F700">IFERROR(IF(D700="","",INDEX(ExcValue!$I$8:$I$2000, MATCH(D700&amp;23,ExcValue!$A$8:$A$2000&amp;ExcValue!$H$8:$H$2000,0))),"")</f>
        <v/>
      </c>
      <c r="G700" s="210" t="str">
        <f t="shared" si="40"/>
        <v/>
      </c>
      <c r="H700" s="209" t="str">
        <f t="array" ref="H700">IFERROR(IF(D700="","",INDEX(ExcValue!$I$8:$I$2000, MATCH(D700&amp;24,ExcValue!$A$8:$A$2000&amp;ExcValue!$H$8:$H$2000,0))),"")</f>
        <v/>
      </c>
      <c r="I700" s="210" t="str">
        <f t="shared" si="41"/>
        <v/>
      </c>
      <c r="J700" s="209" t="str">
        <f t="array" ref="J700">IFERROR(IF(D700="","",INDEX(ExcValue!$I$8:$I$2000, MATCH(D700&amp;74,ExcValue!$A$8:$A$2000&amp;ExcValue!$H$8:$H$2000,0))),"")</f>
        <v/>
      </c>
      <c r="K700" s="210" t="str">
        <f t="shared" si="42"/>
        <v/>
      </c>
      <c r="L700" s="209" t="str">
        <f t="array" ref="L700">IFERROR(IF(D700="","",INDEX(ExcValue!$I$8:$I$2000, MATCH(D700&amp;54,ExcValue!$A$8:$A$2000&amp;ExcValue!$H$8:$H$2000,0))),"")</f>
        <v/>
      </c>
      <c r="M700" s="210" t="str">
        <f t="shared" si="43"/>
        <v/>
      </c>
      <c r="O700" s="207" t="str">
        <f>IF(ISNUMBER(PT_ExcValue!A700),PT_ExcValue!A700,"")</f>
        <v/>
      </c>
      <c r="P700" s="207" t="str">
        <f>IF(PT_ExcValue!C700=0,"",PT_ExcValue!B700/PT_ExcValue!C700)</f>
        <v/>
      </c>
      <c r="Q700" s="207" t="str">
        <f>IF(PT_ExcValue!E700=0,"",PT_ExcValue!D700/PT_ExcValue!E700)</f>
        <v/>
      </c>
      <c r="R700" s="207" t="str">
        <f>IF(PT_ExcValue!G700=0,"",PT_ExcValue!F700/PT_ExcValue!G700)</f>
        <v/>
      </c>
      <c r="S700" s="207" t="str">
        <f>IF(PT_ExcValue!I700=0,"",PT_ExcValue!H700/PT_ExcValue!I700)</f>
        <v/>
      </c>
    </row>
    <row r="701" spans="4:19" x14ac:dyDescent="0.25">
      <c r="D701" s="209" t="str">
        <f t="array" ref="D701">IFERROR(INDEX(ExcValue!$A$8:$A2699, MATCH(0,COUNTIF($D$1:D700,ExcValue!$A$8:$A2699), 0)),"")</f>
        <v/>
      </c>
      <c r="E701" s="207" t="str">
        <f>IFERROR(VLOOKUP(D701,ExcValue!A707:C2699,3,FALSE),"")</f>
        <v/>
      </c>
      <c r="F701" s="209" t="str">
        <f t="array" ref="F701">IFERROR(IF(D701="","",INDEX(ExcValue!$I$8:$I$2000, MATCH(D701&amp;23,ExcValue!$A$8:$A$2000&amp;ExcValue!$H$8:$H$2000,0))),"")</f>
        <v/>
      </c>
      <c r="G701" s="210" t="str">
        <f t="shared" si="40"/>
        <v/>
      </c>
      <c r="H701" s="209" t="str">
        <f t="array" ref="H701">IFERROR(IF(D701="","",INDEX(ExcValue!$I$8:$I$2000, MATCH(D701&amp;24,ExcValue!$A$8:$A$2000&amp;ExcValue!$H$8:$H$2000,0))),"")</f>
        <v/>
      </c>
      <c r="I701" s="210" t="str">
        <f t="shared" si="41"/>
        <v/>
      </c>
      <c r="J701" s="209" t="str">
        <f t="array" ref="J701">IFERROR(IF(D701="","",INDEX(ExcValue!$I$8:$I$2000, MATCH(D701&amp;74,ExcValue!$A$8:$A$2000&amp;ExcValue!$H$8:$H$2000,0))),"")</f>
        <v/>
      </c>
      <c r="K701" s="210" t="str">
        <f t="shared" si="42"/>
        <v/>
      </c>
      <c r="L701" s="209" t="str">
        <f t="array" ref="L701">IFERROR(IF(D701="","",INDEX(ExcValue!$I$8:$I$2000, MATCH(D701&amp;54,ExcValue!$A$8:$A$2000&amp;ExcValue!$H$8:$H$2000,0))),"")</f>
        <v/>
      </c>
      <c r="M701" s="210" t="str">
        <f t="shared" si="43"/>
        <v/>
      </c>
      <c r="O701" s="207" t="str">
        <f>IF(ISNUMBER(PT_ExcValue!A701),PT_ExcValue!A701,"")</f>
        <v/>
      </c>
      <c r="P701" s="207" t="str">
        <f>IF(PT_ExcValue!C701=0,"",PT_ExcValue!B701/PT_ExcValue!C701)</f>
        <v/>
      </c>
      <c r="Q701" s="207" t="str">
        <f>IF(PT_ExcValue!E701=0,"",PT_ExcValue!D701/PT_ExcValue!E701)</f>
        <v/>
      </c>
      <c r="R701" s="207" t="str">
        <f>IF(PT_ExcValue!G701=0,"",PT_ExcValue!F701/PT_ExcValue!G701)</f>
        <v/>
      </c>
      <c r="S701" s="207" t="str">
        <f>IF(PT_ExcValue!I701=0,"",PT_ExcValue!H701/PT_ExcValue!I701)</f>
        <v/>
      </c>
    </row>
    <row r="702" spans="4:19" x14ac:dyDescent="0.25">
      <c r="D702" s="209" t="str">
        <f t="array" ref="D702">IFERROR(INDEX(ExcValue!$A$8:$A2700, MATCH(0,COUNTIF($D$1:D701,ExcValue!$A$8:$A2700), 0)),"")</f>
        <v/>
      </c>
      <c r="E702" s="207" t="str">
        <f>IFERROR(VLOOKUP(D702,ExcValue!A708:C2700,3,FALSE),"")</f>
        <v/>
      </c>
      <c r="F702" s="209" t="str">
        <f t="array" ref="F702">IFERROR(IF(D702="","",INDEX(ExcValue!$I$8:$I$2000, MATCH(D702&amp;23,ExcValue!$A$8:$A$2000&amp;ExcValue!$H$8:$H$2000,0))),"")</f>
        <v/>
      </c>
      <c r="G702" s="210" t="str">
        <f t="shared" si="40"/>
        <v/>
      </c>
      <c r="H702" s="209" t="str">
        <f t="array" ref="H702">IFERROR(IF(D702="","",INDEX(ExcValue!$I$8:$I$2000, MATCH(D702&amp;24,ExcValue!$A$8:$A$2000&amp;ExcValue!$H$8:$H$2000,0))),"")</f>
        <v/>
      </c>
      <c r="I702" s="210" t="str">
        <f t="shared" si="41"/>
        <v/>
      </c>
      <c r="J702" s="209" t="str">
        <f t="array" ref="J702">IFERROR(IF(D702="","",INDEX(ExcValue!$I$8:$I$2000, MATCH(D702&amp;74,ExcValue!$A$8:$A$2000&amp;ExcValue!$H$8:$H$2000,0))),"")</f>
        <v/>
      </c>
      <c r="K702" s="210" t="str">
        <f t="shared" si="42"/>
        <v/>
      </c>
      <c r="L702" s="209" t="str">
        <f t="array" ref="L702">IFERROR(IF(D702="","",INDEX(ExcValue!$I$8:$I$2000, MATCH(D702&amp;54,ExcValue!$A$8:$A$2000&amp;ExcValue!$H$8:$H$2000,0))),"")</f>
        <v/>
      </c>
      <c r="M702" s="210" t="str">
        <f t="shared" si="43"/>
        <v/>
      </c>
      <c r="O702" s="207" t="str">
        <f>IF(ISNUMBER(PT_ExcValue!A702),PT_ExcValue!A702,"")</f>
        <v/>
      </c>
      <c r="P702" s="207" t="str">
        <f>IF(PT_ExcValue!C702=0,"",PT_ExcValue!B702/PT_ExcValue!C702)</f>
        <v/>
      </c>
      <c r="Q702" s="207" t="str">
        <f>IF(PT_ExcValue!E702=0,"",PT_ExcValue!D702/PT_ExcValue!E702)</f>
        <v/>
      </c>
      <c r="R702" s="207" t="str">
        <f>IF(PT_ExcValue!G702=0,"",PT_ExcValue!F702/PT_ExcValue!G702)</f>
        <v/>
      </c>
      <c r="S702" s="207" t="str">
        <f>IF(PT_ExcValue!I702=0,"",PT_ExcValue!H702/PT_ExcValue!I702)</f>
        <v/>
      </c>
    </row>
    <row r="703" spans="4:19" x14ac:dyDescent="0.25">
      <c r="D703" s="209" t="str">
        <f t="array" ref="D703">IFERROR(INDEX(ExcValue!$A$8:$A2701, MATCH(0,COUNTIF($D$1:D702,ExcValue!$A$8:$A2701), 0)),"")</f>
        <v/>
      </c>
      <c r="E703" s="207" t="str">
        <f>IFERROR(VLOOKUP(D703,ExcValue!A709:C2701,3,FALSE),"")</f>
        <v/>
      </c>
      <c r="F703" s="209" t="str">
        <f t="array" ref="F703">IFERROR(IF(D703="","",INDEX(ExcValue!$I$8:$I$2000, MATCH(D703&amp;23,ExcValue!$A$8:$A$2000&amp;ExcValue!$H$8:$H$2000,0))),"")</f>
        <v/>
      </c>
      <c r="G703" s="210" t="str">
        <f t="shared" si="40"/>
        <v/>
      </c>
      <c r="H703" s="209" t="str">
        <f t="array" ref="H703">IFERROR(IF(D703="","",INDEX(ExcValue!$I$8:$I$2000, MATCH(D703&amp;24,ExcValue!$A$8:$A$2000&amp;ExcValue!$H$8:$H$2000,0))),"")</f>
        <v/>
      </c>
      <c r="I703" s="210" t="str">
        <f t="shared" si="41"/>
        <v/>
      </c>
      <c r="J703" s="209" t="str">
        <f t="array" ref="J703">IFERROR(IF(D703="","",INDEX(ExcValue!$I$8:$I$2000, MATCH(D703&amp;74,ExcValue!$A$8:$A$2000&amp;ExcValue!$H$8:$H$2000,0))),"")</f>
        <v/>
      </c>
      <c r="K703" s="210" t="str">
        <f t="shared" si="42"/>
        <v/>
      </c>
      <c r="L703" s="209" t="str">
        <f t="array" ref="L703">IFERROR(IF(D703="","",INDEX(ExcValue!$I$8:$I$2000, MATCH(D703&amp;54,ExcValue!$A$8:$A$2000&amp;ExcValue!$H$8:$H$2000,0))),"")</f>
        <v/>
      </c>
      <c r="M703" s="210" t="str">
        <f t="shared" si="43"/>
        <v/>
      </c>
      <c r="O703" s="207" t="str">
        <f>IF(ISNUMBER(PT_ExcValue!A703),PT_ExcValue!A703,"")</f>
        <v/>
      </c>
      <c r="P703" s="207" t="str">
        <f>IF(PT_ExcValue!C703=0,"",PT_ExcValue!B703/PT_ExcValue!C703)</f>
        <v/>
      </c>
      <c r="Q703" s="207" t="str">
        <f>IF(PT_ExcValue!E703=0,"",PT_ExcValue!D703/PT_ExcValue!E703)</f>
        <v/>
      </c>
      <c r="R703" s="207" t="str">
        <f>IF(PT_ExcValue!G703=0,"",PT_ExcValue!F703/PT_ExcValue!G703)</f>
        <v/>
      </c>
      <c r="S703" s="207" t="str">
        <f>IF(PT_ExcValue!I703=0,"",PT_ExcValue!H703/PT_ExcValue!I703)</f>
        <v/>
      </c>
    </row>
    <row r="704" spans="4:19" x14ac:dyDescent="0.25">
      <c r="D704" s="209" t="str">
        <f t="array" ref="D704">IFERROR(INDEX(ExcValue!$A$8:$A2702, MATCH(0,COUNTIF($D$1:D703,ExcValue!$A$8:$A2702), 0)),"")</f>
        <v/>
      </c>
      <c r="E704" s="207" t="str">
        <f>IFERROR(VLOOKUP(D704,ExcValue!A710:C2702,3,FALSE),"")</f>
        <v/>
      </c>
      <c r="F704" s="209" t="str">
        <f t="array" ref="F704">IFERROR(IF(D704="","",INDEX(ExcValue!$I$8:$I$2000, MATCH(D704&amp;23,ExcValue!$A$8:$A$2000&amp;ExcValue!$H$8:$H$2000,0))),"")</f>
        <v/>
      </c>
      <c r="G704" s="210" t="str">
        <f t="shared" si="40"/>
        <v/>
      </c>
      <c r="H704" s="209" t="str">
        <f t="array" ref="H704">IFERROR(IF(D704="","",INDEX(ExcValue!$I$8:$I$2000, MATCH(D704&amp;24,ExcValue!$A$8:$A$2000&amp;ExcValue!$H$8:$H$2000,0))),"")</f>
        <v/>
      </c>
      <c r="I704" s="210" t="str">
        <f t="shared" si="41"/>
        <v/>
      </c>
      <c r="J704" s="209" t="str">
        <f t="array" ref="J704">IFERROR(IF(D704="","",INDEX(ExcValue!$I$8:$I$2000, MATCH(D704&amp;74,ExcValue!$A$8:$A$2000&amp;ExcValue!$H$8:$H$2000,0))),"")</f>
        <v/>
      </c>
      <c r="K704" s="210" t="str">
        <f t="shared" si="42"/>
        <v/>
      </c>
      <c r="L704" s="209" t="str">
        <f t="array" ref="L704">IFERROR(IF(D704="","",INDEX(ExcValue!$I$8:$I$2000, MATCH(D704&amp;54,ExcValue!$A$8:$A$2000&amp;ExcValue!$H$8:$H$2000,0))),"")</f>
        <v/>
      </c>
      <c r="M704" s="210" t="str">
        <f t="shared" si="43"/>
        <v/>
      </c>
      <c r="O704" s="207" t="str">
        <f>IF(ISNUMBER(PT_ExcValue!A704),PT_ExcValue!A704,"")</f>
        <v/>
      </c>
      <c r="P704" s="207" t="str">
        <f>IF(PT_ExcValue!C704=0,"",PT_ExcValue!B704/PT_ExcValue!C704)</f>
        <v/>
      </c>
      <c r="Q704" s="207" t="str">
        <f>IF(PT_ExcValue!E704=0,"",PT_ExcValue!D704/PT_ExcValue!E704)</f>
        <v/>
      </c>
      <c r="R704" s="207" t="str">
        <f>IF(PT_ExcValue!G704=0,"",PT_ExcValue!F704/PT_ExcValue!G704)</f>
        <v/>
      </c>
      <c r="S704" s="207" t="str">
        <f>IF(PT_ExcValue!I704=0,"",PT_ExcValue!H704/PT_ExcValue!I704)</f>
        <v/>
      </c>
    </row>
    <row r="705" spans="4:19" x14ac:dyDescent="0.25">
      <c r="D705" s="209" t="str">
        <f t="array" ref="D705">IFERROR(INDEX(ExcValue!$A$8:$A2703, MATCH(0,COUNTIF($D$1:D704,ExcValue!$A$8:$A2703), 0)),"")</f>
        <v/>
      </c>
      <c r="E705" s="207" t="str">
        <f>IFERROR(VLOOKUP(D705,ExcValue!A711:C2703,3,FALSE),"")</f>
        <v/>
      </c>
      <c r="F705" s="209" t="str">
        <f t="array" ref="F705">IFERROR(IF(D705="","",INDEX(ExcValue!$I$8:$I$2000, MATCH(D705&amp;23,ExcValue!$A$8:$A$2000&amp;ExcValue!$H$8:$H$2000,0))),"")</f>
        <v/>
      </c>
      <c r="G705" s="210" t="str">
        <f t="shared" si="40"/>
        <v/>
      </c>
      <c r="H705" s="209" t="str">
        <f t="array" ref="H705">IFERROR(IF(D705="","",INDEX(ExcValue!$I$8:$I$2000, MATCH(D705&amp;24,ExcValue!$A$8:$A$2000&amp;ExcValue!$H$8:$H$2000,0))),"")</f>
        <v/>
      </c>
      <c r="I705" s="210" t="str">
        <f t="shared" si="41"/>
        <v/>
      </c>
      <c r="J705" s="209" t="str">
        <f t="array" ref="J705">IFERROR(IF(D705="","",INDEX(ExcValue!$I$8:$I$2000, MATCH(D705&amp;74,ExcValue!$A$8:$A$2000&amp;ExcValue!$H$8:$H$2000,0))),"")</f>
        <v/>
      </c>
      <c r="K705" s="210" t="str">
        <f t="shared" si="42"/>
        <v/>
      </c>
      <c r="L705" s="209" t="str">
        <f t="array" ref="L705">IFERROR(IF(D705="","",INDEX(ExcValue!$I$8:$I$2000, MATCH(D705&amp;54,ExcValue!$A$8:$A$2000&amp;ExcValue!$H$8:$H$2000,0))),"")</f>
        <v/>
      </c>
      <c r="M705" s="210" t="str">
        <f t="shared" si="43"/>
        <v/>
      </c>
      <c r="O705" s="207" t="str">
        <f>IF(ISNUMBER(PT_ExcValue!A705),PT_ExcValue!A705,"")</f>
        <v/>
      </c>
      <c r="P705" s="207" t="str">
        <f>IF(PT_ExcValue!C705=0,"",PT_ExcValue!B705/PT_ExcValue!C705)</f>
        <v/>
      </c>
      <c r="Q705" s="207" t="str">
        <f>IF(PT_ExcValue!E705=0,"",PT_ExcValue!D705/PT_ExcValue!E705)</f>
        <v/>
      </c>
      <c r="R705" s="207" t="str">
        <f>IF(PT_ExcValue!G705=0,"",PT_ExcValue!F705/PT_ExcValue!G705)</f>
        <v/>
      </c>
      <c r="S705" s="207" t="str">
        <f>IF(PT_ExcValue!I705=0,"",PT_ExcValue!H705/PT_ExcValue!I705)</f>
        <v/>
      </c>
    </row>
    <row r="706" spans="4:19" x14ac:dyDescent="0.25">
      <c r="D706" s="209" t="str">
        <f t="array" ref="D706">IFERROR(INDEX(ExcValue!$A$8:$A2704, MATCH(0,COUNTIF($D$1:D705,ExcValue!$A$8:$A2704), 0)),"")</f>
        <v/>
      </c>
      <c r="E706" s="207" t="str">
        <f>IFERROR(VLOOKUP(D706,ExcValue!A712:C2704,3,FALSE),"")</f>
        <v/>
      </c>
      <c r="F706" s="209" t="str">
        <f t="array" ref="F706">IFERROR(IF(D706="","",INDEX(ExcValue!$I$8:$I$2000, MATCH(D706&amp;23,ExcValue!$A$8:$A$2000&amp;ExcValue!$H$8:$H$2000,0))),"")</f>
        <v/>
      </c>
      <c r="G706" s="210" t="str">
        <f t="shared" ref="G706:G769" si="44">IF(E706="","",IF(AND(F706&gt;0,F706&lt;&gt;""),1,0))</f>
        <v/>
      </c>
      <c r="H706" s="209" t="str">
        <f t="array" ref="H706">IFERROR(IF(D706="","",INDEX(ExcValue!$I$8:$I$2000, MATCH(D706&amp;24,ExcValue!$A$8:$A$2000&amp;ExcValue!$H$8:$H$2000,0))),"")</f>
        <v/>
      </c>
      <c r="I706" s="210" t="str">
        <f t="shared" ref="I706:I769" si="45">IF(E706="","",IF(AND(H706&gt;0,H706&lt;&gt;""),1,0))</f>
        <v/>
      </c>
      <c r="J706" s="209" t="str">
        <f t="array" ref="J706">IFERROR(IF(D706="","",INDEX(ExcValue!$I$8:$I$2000, MATCH(D706&amp;74,ExcValue!$A$8:$A$2000&amp;ExcValue!$H$8:$H$2000,0))),"")</f>
        <v/>
      </c>
      <c r="K706" s="210" t="str">
        <f t="shared" ref="K706:K769" si="46">IF(E706="","",IF(AND(J706&gt;0,J706&lt;&gt;""),1,0))</f>
        <v/>
      </c>
      <c r="L706" s="209" t="str">
        <f t="array" ref="L706">IFERROR(IF(D706="","",INDEX(ExcValue!$I$8:$I$2000, MATCH(D706&amp;54,ExcValue!$A$8:$A$2000&amp;ExcValue!$H$8:$H$2000,0))),"")</f>
        <v/>
      </c>
      <c r="M706" s="210" t="str">
        <f t="shared" ref="M706:M769" si="47">IF(E706="","",IF(AND(L706&gt;0,L706&lt;&gt;""),1,0))</f>
        <v/>
      </c>
      <c r="O706" s="207" t="str">
        <f>IF(ISNUMBER(PT_ExcValue!A706),PT_ExcValue!A706,"")</f>
        <v/>
      </c>
      <c r="P706" s="207" t="str">
        <f>IF(PT_ExcValue!C706=0,"",PT_ExcValue!B706/PT_ExcValue!C706)</f>
        <v/>
      </c>
      <c r="Q706" s="207" t="str">
        <f>IF(PT_ExcValue!E706=0,"",PT_ExcValue!D706/PT_ExcValue!E706)</f>
        <v/>
      </c>
      <c r="R706" s="207" t="str">
        <f>IF(PT_ExcValue!G706=0,"",PT_ExcValue!F706/PT_ExcValue!G706)</f>
        <v/>
      </c>
      <c r="S706" s="207" t="str">
        <f>IF(PT_ExcValue!I706=0,"",PT_ExcValue!H706/PT_ExcValue!I706)</f>
        <v/>
      </c>
    </row>
    <row r="707" spans="4:19" x14ac:dyDescent="0.25">
      <c r="D707" s="209" t="str">
        <f t="array" ref="D707">IFERROR(INDEX(ExcValue!$A$8:$A2705, MATCH(0,COUNTIF($D$1:D706,ExcValue!$A$8:$A2705), 0)),"")</f>
        <v/>
      </c>
      <c r="E707" s="207" t="str">
        <f>IFERROR(VLOOKUP(D707,ExcValue!A713:C2705,3,FALSE),"")</f>
        <v/>
      </c>
      <c r="F707" s="209" t="str">
        <f t="array" ref="F707">IFERROR(IF(D707="","",INDEX(ExcValue!$I$8:$I$2000, MATCH(D707&amp;23,ExcValue!$A$8:$A$2000&amp;ExcValue!$H$8:$H$2000,0))),"")</f>
        <v/>
      </c>
      <c r="G707" s="210" t="str">
        <f t="shared" si="44"/>
        <v/>
      </c>
      <c r="H707" s="209" t="str">
        <f t="array" ref="H707">IFERROR(IF(D707="","",INDEX(ExcValue!$I$8:$I$2000, MATCH(D707&amp;24,ExcValue!$A$8:$A$2000&amp;ExcValue!$H$8:$H$2000,0))),"")</f>
        <v/>
      </c>
      <c r="I707" s="210" t="str">
        <f t="shared" si="45"/>
        <v/>
      </c>
      <c r="J707" s="209" t="str">
        <f t="array" ref="J707">IFERROR(IF(D707="","",INDEX(ExcValue!$I$8:$I$2000, MATCH(D707&amp;74,ExcValue!$A$8:$A$2000&amp;ExcValue!$H$8:$H$2000,0))),"")</f>
        <v/>
      </c>
      <c r="K707" s="210" t="str">
        <f t="shared" si="46"/>
        <v/>
      </c>
      <c r="L707" s="209" t="str">
        <f t="array" ref="L707">IFERROR(IF(D707="","",INDEX(ExcValue!$I$8:$I$2000, MATCH(D707&amp;54,ExcValue!$A$8:$A$2000&amp;ExcValue!$H$8:$H$2000,0))),"")</f>
        <v/>
      </c>
      <c r="M707" s="210" t="str">
        <f t="shared" si="47"/>
        <v/>
      </c>
      <c r="O707" s="207" t="str">
        <f>IF(ISNUMBER(PT_ExcValue!A707),PT_ExcValue!A707,"")</f>
        <v/>
      </c>
      <c r="P707" s="207" t="str">
        <f>IF(PT_ExcValue!C707=0,"",PT_ExcValue!B707/PT_ExcValue!C707)</f>
        <v/>
      </c>
      <c r="Q707" s="207" t="str">
        <f>IF(PT_ExcValue!E707=0,"",PT_ExcValue!D707/PT_ExcValue!E707)</f>
        <v/>
      </c>
      <c r="R707" s="207" t="str">
        <f>IF(PT_ExcValue!G707=0,"",PT_ExcValue!F707/PT_ExcValue!G707)</f>
        <v/>
      </c>
      <c r="S707" s="207" t="str">
        <f>IF(PT_ExcValue!I707=0,"",PT_ExcValue!H707/PT_ExcValue!I707)</f>
        <v/>
      </c>
    </row>
    <row r="708" spans="4:19" x14ac:dyDescent="0.25">
      <c r="D708" s="209" t="str">
        <f t="array" ref="D708">IFERROR(INDEX(ExcValue!$A$8:$A2706, MATCH(0,COUNTIF($D$1:D707,ExcValue!$A$8:$A2706), 0)),"")</f>
        <v/>
      </c>
      <c r="E708" s="207" t="str">
        <f>IFERROR(VLOOKUP(D708,ExcValue!A714:C2706,3,FALSE),"")</f>
        <v/>
      </c>
      <c r="F708" s="209" t="str">
        <f t="array" ref="F708">IFERROR(IF(D708="","",INDEX(ExcValue!$I$8:$I$2000, MATCH(D708&amp;23,ExcValue!$A$8:$A$2000&amp;ExcValue!$H$8:$H$2000,0))),"")</f>
        <v/>
      </c>
      <c r="G708" s="210" t="str">
        <f t="shared" si="44"/>
        <v/>
      </c>
      <c r="H708" s="209" t="str">
        <f t="array" ref="H708">IFERROR(IF(D708="","",INDEX(ExcValue!$I$8:$I$2000, MATCH(D708&amp;24,ExcValue!$A$8:$A$2000&amp;ExcValue!$H$8:$H$2000,0))),"")</f>
        <v/>
      </c>
      <c r="I708" s="210" t="str">
        <f t="shared" si="45"/>
        <v/>
      </c>
      <c r="J708" s="209" t="str">
        <f t="array" ref="J708">IFERROR(IF(D708="","",INDEX(ExcValue!$I$8:$I$2000, MATCH(D708&amp;74,ExcValue!$A$8:$A$2000&amp;ExcValue!$H$8:$H$2000,0))),"")</f>
        <v/>
      </c>
      <c r="K708" s="210" t="str">
        <f t="shared" si="46"/>
        <v/>
      </c>
      <c r="L708" s="209" t="str">
        <f t="array" ref="L708">IFERROR(IF(D708="","",INDEX(ExcValue!$I$8:$I$2000, MATCH(D708&amp;54,ExcValue!$A$8:$A$2000&amp;ExcValue!$H$8:$H$2000,0))),"")</f>
        <v/>
      </c>
      <c r="M708" s="210" t="str">
        <f t="shared" si="47"/>
        <v/>
      </c>
      <c r="O708" s="207" t="str">
        <f>IF(ISNUMBER(PT_ExcValue!A708),PT_ExcValue!A708,"")</f>
        <v/>
      </c>
      <c r="P708" s="207" t="str">
        <f>IF(PT_ExcValue!C708=0,"",PT_ExcValue!B708/PT_ExcValue!C708)</f>
        <v/>
      </c>
      <c r="Q708" s="207" t="str">
        <f>IF(PT_ExcValue!E708=0,"",PT_ExcValue!D708/PT_ExcValue!E708)</f>
        <v/>
      </c>
      <c r="R708" s="207" t="str">
        <f>IF(PT_ExcValue!G708=0,"",PT_ExcValue!F708/PT_ExcValue!G708)</f>
        <v/>
      </c>
      <c r="S708" s="207" t="str">
        <f>IF(PT_ExcValue!I708=0,"",PT_ExcValue!H708/PT_ExcValue!I708)</f>
        <v/>
      </c>
    </row>
    <row r="709" spans="4:19" x14ac:dyDescent="0.25">
      <c r="D709" s="209" t="str">
        <f t="array" ref="D709">IFERROR(INDEX(ExcValue!$A$8:$A2707, MATCH(0,COUNTIF($D$1:D708,ExcValue!$A$8:$A2707), 0)),"")</f>
        <v/>
      </c>
      <c r="E709" s="207" t="str">
        <f>IFERROR(VLOOKUP(D709,ExcValue!A715:C2707,3,FALSE),"")</f>
        <v/>
      </c>
      <c r="F709" s="209" t="str">
        <f t="array" ref="F709">IFERROR(IF(D709="","",INDEX(ExcValue!$I$8:$I$2000, MATCH(D709&amp;23,ExcValue!$A$8:$A$2000&amp;ExcValue!$H$8:$H$2000,0))),"")</f>
        <v/>
      </c>
      <c r="G709" s="210" t="str">
        <f t="shared" si="44"/>
        <v/>
      </c>
      <c r="H709" s="209" t="str">
        <f t="array" ref="H709">IFERROR(IF(D709="","",INDEX(ExcValue!$I$8:$I$2000, MATCH(D709&amp;24,ExcValue!$A$8:$A$2000&amp;ExcValue!$H$8:$H$2000,0))),"")</f>
        <v/>
      </c>
      <c r="I709" s="210" t="str">
        <f t="shared" si="45"/>
        <v/>
      </c>
      <c r="J709" s="209" t="str">
        <f t="array" ref="J709">IFERROR(IF(D709="","",INDEX(ExcValue!$I$8:$I$2000, MATCH(D709&amp;74,ExcValue!$A$8:$A$2000&amp;ExcValue!$H$8:$H$2000,0))),"")</f>
        <v/>
      </c>
      <c r="K709" s="210" t="str">
        <f t="shared" si="46"/>
        <v/>
      </c>
      <c r="L709" s="209" t="str">
        <f t="array" ref="L709">IFERROR(IF(D709="","",INDEX(ExcValue!$I$8:$I$2000, MATCH(D709&amp;54,ExcValue!$A$8:$A$2000&amp;ExcValue!$H$8:$H$2000,0))),"")</f>
        <v/>
      </c>
      <c r="M709" s="210" t="str">
        <f t="shared" si="47"/>
        <v/>
      </c>
      <c r="O709" s="207" t="str">
        <f>IF(ISNUMBER(PT_ExcValue!A709),PT_ExcValue!A709,"")</f>
        <v/>
      </c>
      <c r="P709" s="207" t="str">
        <f>IF(PT_ExcValue!C709=0,"",PT_ExcValue!B709/PT_ExcValue!C709)</f>
        <v/>
      </c>
      <c r="Q709" s="207" t="str">
        <f>IF(PT_ExcValue!E709=0,"",PT_ExcValue!D709/PT_ExcValue!E709)</f>
        <v/>
      </c>
      <c r="R709" s="207" t="str">
        <f>IF(PT_ExcValue!G709=0,"",PT_ExcValue!F709/PT_ExcValue!G709)</f>
        <v/>
      </c>
      <c r="S709" s="207" t="str">
        <f>IF(PT_ExcValue!I709=0,"",PT_ExcValue!H709/PT_ExcValue!I709)</f>
        <v/>
      </c>
    </row>
    <row r="710" spans="4:19" x14ac:dyDescent="0.25">
      <c r="D710" s="209" t="str">
        <f t="array" ref="D710">IFERROR(INDEX(ExcValue!$A$8:$A2708, MATCH(0,COUNTIF($D$1:D709,ExcValue!$A$8:$A2708), 0)),"")</f>
        <v/>
      </c>
      <c r="E710" s="207" t="str">
        <f>IFERROR(VLOOKUP(D710,ExcValue!A716:C2708,3,FALSE),"")</f>
        <v/>
      </c>
      <c r="F710" s="209" t="str">
        <f t="array" ref="F710">IFERROR(IF(D710="","",INDEX(ExcValue!$I$8:$I$2000, MATCH(D710&amp;23,ExcValue!$A$8:$A$2000&amp;ExcValue!$H$8:$H$2000,0))),"")</f>
        <v/>
      </c>
      <c r="G710" s="210" t="str">
        <f t="shared" si="44"/>
        <v/>
      </c>
      <c r="H710" s="209" t="str">
        <f t="array" ref="H710">IFERROR(IF(D710="","",INDEX(ExcValue!$I$8:$I$2000, MATCH(D710&amp;24,ExcValue!$A$8:$A$2000&amp;ExcValue!$H$8:$H$2000,0))),"")</f>
        <v/>
      </c>
      <c r="I710" s="210" t="str">
        <f t="shared" si="45"/>
        <v/>
      </c>
      <c r="J710" s="209" t="str">
        <f t="array" ref="J710">IFERROR(IF(D710="","",INDEX(ExcValue!$I$8:$I$2000, MATCH(D710&amp;74,ExcValue!$A$8:$A$2000&amp;ExcValue!$H$8:$H$2000,0))),"")</f>
        <v/>
      </c>
      <c r="K710" s="210" t="str">
        <f t="shared" si="46"/>
        <v/>
      </c>
      <c r="L710" s="209" t="str">
        <f t="array" ref="L710">IFERROR(IF(D710="","",INDEX(ExcValue!$I$8:$I$2000, MATCH(D710&amp;54,ExcValue!$A$8:$A$2000&amp;ExcValue!$H$8:$H$2000,0))),"")</f>
        <v/>
      </c>
      <c r="M710" s="210" t="str">
        <f t="shared" si="47"/>
        <v/>
      </c>
      <c r="O710" s="207" t="str">
        <f>IF(ISNUMBER(PT_ExcValue!A710),PT_ExcValue!A710,"")</f>
        <v/>
      </c>
      <c r="P710" s="207" t="str">
        <f>IF(PT_ExcValue!C710=0,"",PT_ExcValue!B710/PT_ExcValue!C710)</f>
        <v/>
      </c>
      <c r="Q710" s="207" t="str">
        <f>IF(PT_ExcValue!E710=0,"",PT_ExcValue!D710/PT_ExcValue!E710)</f>
        <v/>
      </c>
      <c r="R710" s="207" t="str">
        <f>IF(PT_ExcValue!G710=0,"",PT_ExcValue!F710/PT_ExcValue!G710)</f>
        <v/>
      </c>
      <c r="S710" s="207" t="str">
        <f>IF(PT_ExcValue!I710=0,"",PT_ExcValue!H710/PT_ExcValue!I710)</f>
        <v/>
      </c>
    </row>
    <row r="711" spans="4:19" x14ac:dyDescent="0.25">
      <c r="D711" s="209" t="str">
        <f t="array" ref="D711">IFERROR(INDEX(ExcValue!$A$8:$A2709, MATCH(0,COUNTIF($D$1:D710,ExcValue!$A$8:$A2709), 0)),"")</f>
        <v/>
      </c>
      <c r="E711" s="207" t="str">
        <f>IFERROR(VLOOKUP(D711,ExcValue!A717:C2709,3,FALSE),"")</f>
        <v/>
      </c>
      <c r="F711" s="209" t="str">
        <f t="array" ref="F711">IFERROR(IF(D711="","",INDEX(ExcValue!$I$8:$I$2000, MATCH(D711&amp;23,ExcValue!$A$8:$A$2000&amp;ExcValue!$H$8:$H$2000,0))),"")</f>
        <v/>
      </c>
      <c r="G711" s="210" t="str">
        <f t="shared" si="44"/>
        <v/>
      </c>
      <c r="H711" s="209" t="str">
        <f t="array" ref="H711">IFERROR(IF(D711="","",INDEX(ExcValue!$I$8:$I$2000, MATCH(D711&amp;24,ExcValue!$A$8:$A$2000&amp;ExcValue!$H$8:$H$2000,0))),"")</f>
        <v/>
      </c>
      <c r="I711" s="210" t="str">
        <f t="shared" si="45"/>
        <v/>
      </c>
      <c r="J711" s="209" t="str">
        <f t="array" ref="J711">IFERROR(IF(D711="","",INDEX(ExcValue!$I$8:$I$2000, MATCH(D711&amp;74,ExcValue!$A$8:$A$2000&amp;ExcValue!$H$8:$H$2000,0))),"")</f>
        <v/>
      </c>
      <c r="K711" s="210" t="str">
        <f t="shared" si="46"/>
        <v/>
      </c>
      <c r="L711" s="209" t="str">
        <f t="array" ref="L711">IFERROR(IF(D711="","",INDEX(ExcValue!$I$8:$I$2000, MATCH(D711&amp;54,ExcValue!$A$8:$A$2000&amp;ExcValue!$H$8:$H$2000,0))),"")</f>
        <v/>
      </c>
      <c r="M711" s="210" t="str">
        <f t="shared" si="47"/>
        <v/>
      </c>
      <c r="O711" s="207" t="str">
        <f>IF(ISNUMBER(PT_ExcValue!A711),PT_ExcValue!A711,"")</f>
        <v/>
      </c>
      <c r="P711" s="207" t="str">
        <f>IF(PT_ExcValue!C711=0,"",PT_ExcValue!B711/PT_ExcValue!C711)</f>
        <v/>
      </c>
      <c r="Q711" s="207" t="str">
        <f>IF(PT_ExcValue!E711=0,"",PT_ExcValue!D711/PT_ExcValue!E711)</f>
        <v/>
      </c>
      <c r="R711" s="207" t="str">
        <f>IF(PT_ExcValue!G711=0,"",PT_ExcValue!F711/PT_ExcValue!G711)</f>
        <v/>
      </c>
      <c r="S711" s="207" t="str">
        <f>IF(PT_ExcValue!I711=0,"",PT_ExcValue!H711/PT_ExcValue!I711)</f>
        <v/>
      </c>
    </row>
    <row r="712" spans="4:19" x14ac:dyDescent="0.25">
      <c r="D712" s="209" t="str">
        <f t="array" ref="D712">IFERROR(INDEX(ExcValue!$A$8:$A2710, MATCH(0,COUNTIF($D$1:D711,ExcValue!$A$8:$A2710), 0)),"")</f>
        <v/>
      </c>
      <c r="E712" s="207" t="str">
        <f>IFERROR(VLOOKUP(D712,ExcValue!A718:C2710,3,FALSE),"")</f>
        <v/>
      </c>
      <c r="F712" s="209" t="str">
        <f t="array" ref="F712">IFERROR(IF(D712="","",INDEX(ExcValue!$I$8:$I$2000, MATCH(D712&amp;23,ExcValue!$A$8:$A$2000&amp;ExcValue!$H$8:$H$2000,0))),"")</f>
        <v/>
      </c>
      <c r="G712" s="210" t="str">
        <f t="shared" si="44"/>
        <v/>
      </c>
      <c r="H712" s="209" t="str">
        <f t="array" ref="H712">IFERROR(IF(D712="","",INDEX(ExcValue!$I$8:$I$2000, MATCH(D712&amp;24,ExcValue!$A$8:$A$2000&amp;ExcValue!$H$8:$H$2000,0))),"")</f>
        <v/>
      </c>
      <c r="I712" s="210" t="str">
        <f t="shared" si="45"/>
        <v/>
      </c>
      <c r="J712" s="209" t="str">
        <f t="array" ref="J712">IFERROR(IF(D712="","",INDEX(ExcValue!$I$8:$I$2000, MATCH(D712&amp;74,ExcValue!$A$8:$A$2000&amp;ExcValue!$H$8:$H$2000,0))),"")</f>
        <v/>
      </c>
      <c r="K712" s="210" t="str">
        <f t="shared" si="46"/>
        <v/>
      </c>
      <c r="L712" s="209" t="str">
        <f t="array" ref="L712">IFERROR(IF(D712="","",INDEX(ExcValue!$I$8:$I$2000, MATCH(D712&amp;54,ExcValue!$A$8:$A$2000&amp;ExcValue!$H$8:$H$2000,0))),"")</f>
        <v/>
      </c>
      <c r="M712" s="210" t="str">
        <f t="shared" si="47"/>
        <v/>
      </c>
      <c r="O712" s="207" t="str">
        <f>IF(ISNUMBER(PT_ExcValue!A712),PT_ExcValue!A712,"")</f>
        <v/>
      </c>
      <c r="P712" s="207" t="str">
        <f>IF(PT_ExcValue!C712=0,"",PT_ExcValue!B712/PT_ExcValue!C712)</f>
        <v/>
      </c>
      <c r="Q712" s="207" t="str">
        <f>IF(PT_ExcValue!E712=0,"",PT_ExcValue!D712/PT_ExcValue!E712)</f>
        <v/>
      </c>
      <c r="R712" s="207" t="str">
        <f>IF(PT_ExcValue!G712=0,"",PT_ExcValue!F712/PT_ExcValue!G712)</f>
        <v/>
      </c>
      <c r="S712" s="207" t="str">
        <f>IF(PT_ExcValue!I712=0,"",PT_ExcValue!H712/PT_ExcValue!I712)</f>
        <v/>
      </c>
    </row>
    <row r="713" spans="4:19" x14ac:dyDescent="0.25">
      <c r="D713" s="209" t="str">
        <f t="array" ref="D713">IFERROR(INDEX(ExcValue!$A$8:$A2711, MATCH(0,COUNTIF($D$1:D712,ExcValue!$A$8:$A2711), 0)),"")</f>
        <v/>
      </c>
      <c r="E713" s="207" t="str">
        <f>IFERROR(VLOOKUP(D713,ExcValue!A719:C2711,3,FALSE),"")</f>
        <v/>
      </c>
      <c r="F713" s="209" t="str">
        <f t="array" ref="F713">IFERROR(IF(D713="","",INDEX(ExcValue!$I$8:$I$2000, MATCH(D713&amp;23,ExcValue!$A$8:$A$2000&amp;ExcValue!$H$8:$H$2000,0))),"")</f>
        <v/>
      </c>
      <c r="G713" s="210" t="str">
        <f t="shared" si="44"/>
        <v/>
      </c>
      <c r="H713" s="209" t="str">
        <f t="array" ref="H713">IFERROR(IF(D713="","",INDEX(ExcValue!$I$8:$I$2000, MATCH(D713&amp;24,ExcValue!$A$8:$A$2000&amp;ExcValue!$H$8:$H$2000,0))),"")</f>
        <v/>
      </c>
      <c r="I713" s="210" t="str">
        <f t="shared" si="45"/>
        <v/>
      </c>
      <c r="J713" s="209" t="str">
        <f t="array" ref="J713">IFERROR(IF(D713="","",INDEX(ExcValue!$I$8:$I$2000, MATCH(D713&amp;74,ExcValue!$A$8:$A$2000&amp;ExcValue!$H$8:$H$2000,0))),"")</f>
        <v/>
      </c>
      <c r="K713" s="210" t="str">
        <f t="shared" si="46"/>
        <v/>
      </c>
      <c r="L713" s="209" t="str">
        <f t="array" ref="L713">IFERROR(IF(D713="","",INDEX(ExcValue!$I$8:$I$2000, MATCH(D713&amp;54,ExcValue!$A$8:$A$2000&amp;ExcValue!$H$8:$H$2000,0))),"")</f>
        <v/>
      </c>
      <c r="M713" s="210" t="str">
        <f t="shared" si="47"/>
        <v/>
      </c>
      <c r="O713" s="207" t="str">
        <f>IF(ISNUMBER(PT_ExcValue!A713),PT_ExcValue!A713,"")</f>
        <v/>
      </c>
      <c r="P713" s="207" t="str">
        <f>IF(PT_ExcValue!C713=0,"",PT_ExcValue!B713/PT_ExcValue!C713)</f>
        <v/>
      </c>
      <c r="Q713" s="207" t="str">
        <f>IF(PT_ExcValue!E713=0,"",PT_ExcValue!D713/PT_ExcValue!E713)</f>
        <v/>
      </c>
      <c r="R713" s="207" t="str">
        <f>IF(PT_ExcValue!G713=0,"",PT_ExcValue!F713/PT_ExcValue!G713)</f>
        <v/>
      </c>
      <c r="S713" s="207" t="str">
        <f>IF(PT_ExcValue!I713=0,"",PT_ExcValue!H713/PT_ExcValue!I713)</f>
        <v/>
      </c>
    </row>
    <row r="714" spans="4:19" x14ac:dyDescent="0.25">
      <c r="D714" s="209" t="str">
        <f t="array" ref="D714">IFERROR(INDEX(ExcValue!$A$8:$A2712, MATCH(0,COUNTIF($D$1:D713,ExcValue!$A$8:$A2712), 0)),"")</f>
        <v/>
      </c>
      <c r="E714" s="207" t="str">
        <f>IFERROR(VLOOKUP(D714,ExcValue!A720:C2712,3,FALSE),"")</f>
        <v/>
      </c>
      <c r="F714" s="209" t="str">
        <f t="array" ref="F714">IFERROR(IF(D714="","",INDEX(ExcValue!$I$8:$I$2000, MATCH(D714&amp;23,ExcValue!$A$8:$A$2000&amp;ExcValue!$H$8:$H$2000,0))),"")</f>
        <v/>
      </c>
      <c r="G714" s="210" t="str">
        <f t="shared" si="44"/>
        <v/>
      </c>
      <c r="H714" s="209" t="str">
        <f t="array" ref="H714">IFERROR(IF(D714="","",INDEX(ExcValue!$I$8:$I$2000, MATCH(D714&amp;24,ExcValue!$A$8:$A$2000&amp;ExcValue!$H$8:$H$2000,0))),"")</f>
        <v/>
      </c>
      <c r="I714" s="210" t="str">
        <f t="shared" si="45"/>
        <v/>
      </c>
      <c r="J714" s="209" t="str">
        <f t="array" ref="J714">IFERROR(IF(D714="","",INDEX(ExcValue!$I$8:$I$2000, MATCH(D714&amp;74,ExcValue!$A$8:$A$2000&amp;ExcValue!$H$8:$H$2000,0))),"")</f>
        <v/>
      </c>
      <c r="K714" s="210" t="str">
        <f t="shared" si="46"/>
        <v/>
      </c>
      <c r="L714" s="209" t="str">
        <f t="array" ref="L714">IFERROR(IF(D714="","",INDEX(ExcValue!$I$8:$I$2000, MATCH(D714&amp;54,ExcValue!$A$8:$A$2000&amp;ExcValue!$H$8:$H$2000,0))),"")</f>
        <v/>
      </c>
      <c r="M714" s="210" t="str">
        <f t="shared" si="47"/>
        <v/>
      </c>
      <c r="O714" s="207" t="str">
        <f>IF(ISNUMBER(PT_ExcValue!A714),PT_ExcValue!A714,"")</f>
        <v/>
      </c>
      <c r="P714" s="207" t="str">
        <f>IF(PT_ExcValue!C714=0,"",PT_ExcValue!B714/PT_ExcValue!C714)</f>
        <v/>
      </c>
      <c r="Q714" s="207" t="str">
        <f>IF(PT_ExcValue!E714=0,"",PT_ExcValue!D714/PT_ExcValue!E714)</f>
        <v/>
      </c>
      <c r="R714" s="207" t="str">
        <f>IF(PT_ExcValue!G714=0,"",PT_ExcValue!F714/PT_ExcValue!G714)</f>
        <v/>
      </c>
      <c r="S714" s="207" t="str">
        <f>IF(PT_ExcValue!I714=0,"",PT_ExcValue!H714/PT_ExcValue!I714)</f>
        <v/>
      </c>
    </row>
    <row r="715" spans="4:19" x14ac:dyDescent="0.25">
      <c r="D715" s="209" t="str">
        <f t="array" ref="D715">IFERROR(INDEX(ExcValue!$A$8:$A2713, MATCH(0,COUNTIF($D$1:D714,ExcValue!$A$8:$A2713), 0)),"")</f>
        <v/>
      </c>
      <c r="E715" s="207" t="str">
        <f>IFERROR(VLOOKUP(D715,ExcValue!A721:C2713,3,FALSE),"")</f>
        <v/>
      </c>
      <c r="F715" s="209" t="str">
        <f t="array" ref="F715">IFERROR(IF(D715="","",INDEX(ExcValue!$I$8:$I$2000, MATCH(D715&amp;23,ExcValue!$A$8:$A$2000&amp;ExcValue!$H$8:$H$2000,0))),"")</f>
        <v/>
      </c>
      <c r="G715" s="210" t="str">
        <f t="shared" si="44"/>
        <v/>
      </c>
      <c r="H715" s="209" t="str">
        <f t="array" ref="H715">IFERROR(IF(D715="","",INDEX(ExcValue!$I$8:$I$2000, MATCH(D715&amp;24,ExcValue!$A$8:$A$2000&amp;ExcValue!$H$8:$H$2000,0))),"")</f>
        <v/>
      </c>
      <c r="I715" s="210" t="str">
        <f t="shared" si="45"/>
        <v/>
      </c>
      <c r="J715" s="209" t="str">
        <f t="array" ref="J715">IFERROR(IF(D715="","",INDEX(ExcValue!$I$8:$I$2000, MATCH(D715&amp;74,ExcValue!$A$8:$A$2000&amp;ExcValue!$H$8:$H$2000,0))),"")</f>
        <v/>
      </c>
      <c r="K715" s="210" t="str">
        <f t="shared" si="46"/>
        <v/>
      </c>
      <c r="L715" s="209" t="str">
        <f t="array" ref="L715">IFERROR(IF(D715="","",INDEX(ExcValue!$I$8:$I$2000, MATCH(D715&amp;54,ExcValue!$A$8:$A$2000&amp;ExcValue!$H$8:$H$2000,0))),"")</f>
        <v/>
      </c>
      <c r="M715" s="210" t="str">
        <f t="shared" si="47"/>
        <v/>
      </c>
      <c r="O715" s="207" t="str">
        <f>IF(ISNUMBER(PT_ExcValue!A715),PT_ExcValue!A715,"")</f>
        <v/>
      </c>
      <c r="P715" s="207" t="str">
        <f>IF(PT_ExcValue!C715=0,"",PT_ExcValue!B715/PT_ExcValue!C715)</f>
        <v/>
      </c>
      <c r="Q715" s="207" t="str">
        <f>IF(PT_ExcValue!E715=0,"",PT_ExcValue!D715/PT_ExcValue!E715)</f>
        <v/>
      </c>
      <c r="R715" s="207" t="str">
        <f>IF(PT_ExcValue!G715=0,"",PT_ExcValue!F715/PT_ExcValue!G715)</f>
        <v/>
      </c>
      <c r="S715" s="207" t="str">
        <f>IF(PT_ExcValue!I715=0,"",PT_ExcValue!H715/PT_ExcValue!I715)</f>
        <v/>
      </c>
    </row>
    <row r="716" spans="4:19" x14ac:dyDescent="0.25">
      <c r="D716" s="209" t="str">
        <f t="array" ref="D716">IFERROR(INDEX(ExcValue!$A$8:$A2714, MATCH(0,COUNTIF($D$1:D715,ExcValue!$A$8:$A2714), 0)),"")</f>
        <v/>
      </c>
      <c r="E716" s="207" t="str">
        <f>IFERROR(VLOOKUP(D716,ExcValue!A722:C2714,3,FALSE),"")</f>
        <v/>
      </c>
      <c r="F716" s="209" t="str">
        <f t="array" ref="F716">IFERROR(IF(D716="","",INDEX(ExcValue!$I$8:$I$2000, MATCH(D716&amp;23,ExcValue!$A$8:$A$2000&amp;ExcValue!$H$8:$H$2000,0))),"")</f>
        <v/>
      </c>
      <c r="G716" s="210" t="str">
        <f t="shared" si="44"/>
        <v/>
      </c>
      <c r="H716" s="209" t="str">
        <f t="array" ref="H716">IFERROR(IF(D716="","",INDEX(ExcValue!$I$8:$I$2000, MATCH(D716&amp;24,ExcValue!$A$8:$A$2000&amp;ExcValue!$H$8:$H$2000,0))),"")</f>
        <v/>
      </c>
      <c r="I716" s="210" t="str">
        <f t="shared" si="45"/>
        <v/>
      </c>
      <c r="J716" s="209" t="str">
        <f t="array" ref="J716">IFERROR(IF(D716="","",INDEX(ExcValue!$I$8:$I$2000, MATCH(D716&amp;74,ExcValue!$A$8:$A$2000&amp;ExcValue!$H$8:$H$2000,0))),"")</f>
        <v/>
      </c>
      <c r="K716" s="210" t="str">
        <f t="shared" si="46"/>
        <v/>
      </c>
      <c r="L716" s="209" t="str">
        <f t="array" ref="L716">IFERROR(IF(D716="","",INDEX(ExcValue!$I$8:$I$2000, MATCH(D716&amp;54,ExcValue!$A$8:$A$2000&amp;ExcValue!$H$8:$H$2000,0))),"")</f>
        <v/>
      </c>
      <c r="M716" s="210" t="str">
        <f t="shared" si="47"/>
        <v/>
      </c>
      <c r="O716" s="207" t="str">
        <f>IF(ISNUMBER(PT_ExcValue!A716),PT_ExcValue!A716,"")</f>
        <v/>
      </c>
      <c r="P716" s="207" t="str">
        <f>IF(PT_ExcValue!C716=0,"",PT_ExcValue!B716/PT_ExcValue!C716)</f>
        <v/>
      </c>
      <c r="Q716" s="207" t="str">
        <f>IF(PT_ExcValue!E716=0,"",PT_ExcValue!D716/PT_ExcValue!E716)</f>
        <v/>
      </c>
      <c r="R716" s="207" t="str">
        <f>IF(PT_ExcValue!G716=0,"",PT_ExcValue!F716/PT_ExcValue!G716)</f>
        <v/>
      </c>
      <c r="S716" s="207" t="str">
        <f>IF(PT_ExcValue!I716=0,"",PT_ExcValue!H716/PT_ExcValue!I716)</f>
        <v/>
      </c>
    </row>
    <row r="717" spans="4:19" x14ac:dyDescent="0.25">
      <c r="D717" s="209" t="str">
        <f t="array" ref="D717">IFERROR(INDEX(ExcValue!$A$8:$A2715, MATCH(0,COUNTIF($D$1:D716,ExcValue!$A$8:$A2715), 0)),"")</f>
        <v/>
      </c>
      <c r="E717" s="207" t="str">
        <f>IFERROR(VLOOKUP(D717,ExcValue!A723:C2715,3,FALSE),"")</f>
        <v/>
      </c>
      <c r="F717" s="209" t="str">
        <f t="array" ref="F717">IFERROR(IF(D717="","",INDEX(ExcValue!$I$8:$I$2000, MATCH(D717&amp;23,ExcValue!$A$8:$A$2000&amp;ExcValue!$H$8:$H$2000,0))),"")</f>
        <v/>
      </c>
      <c r="G717" s="210" t="str">
        <f t="shared" si="44"/>
        <v/>
      </c>
      <c r="H717" s="209" t="str">
        <f t="array" ref="H717">IFERROR(IF(D717="","",INDEX(ExcValue!$I$8:$I$2000, MATCH(D717&amp;24,ExcValue!$A$8:$A$2000&amp;ExcValue!$H$8:$H$2000,0))),"")</f>
        <v/>
      </c>
      <c r="I717" s="210" t="str">
        <f t="shared" si="45"/>
        <v/>
      </c>
      <c r="J717" s="209" t="str">
        <f t="array" ref="J717">IFERROR(IF(D717="","",INDEX(ExcValue!$I$8:$I$2000, MATCH(D717&amp;74,ExcValue!$A$8:$A$2000&amp;ExcValue!$H$8:$H$2000,0))),"")</f>
        <v/>
      </c>
      <c r="K717" s="210" t="str">
        <f t="shared" si="46"/>
        <v/>
      </c>
      <c r="L717" s="209" t="str">
        <f t="array" ref="L717">IFERROR(IF(D717="","",INDEX(ExcValue!$I$8:$I$2000, MATCH(D717&amp;54,ExcValue!$A$8:$A$2000&amp;ExcValue!$H$8:$H$2000,0))),"")</f>
        <v/>
      </c>
      <c r="M717" s="210" t="str">
        <f t="shared" si="47"/>
        <v/>
      </c>
      <c r="O717" s="207" t="str">
        <f>IF(ISNUMBER(PT_ExcValue!A717),PT_ExcValue!A717,"")</f>
        <v/>
      </c>
      <c r="P717" s="207" t="str">
        <f>IF(PT_ExcValue!C717=0,"",PT_ExcValue!B717/PT_ExcValue!C717)</f>
        <v/>
      </c>
      <c r="Q717" s="207" t="str">
        <f>IF(PT_ExcValue!E717=0,"",PT_ExcValue!D717/PT_ExcValue!E717)</f>
        <v/>
      </c>
      <c r="R717" s="207" t="str">
        <f>IF(PT_ExcValue!G717=0,"",PT_ExcValue!F717/PT_ExcValue!G717)</f>
        <v/>
      </c>
      <c r="S717" s="207" t="str">
        <f>IF(PT_ExcValue!I717=0,"",PT_ExcValue!H717/PT_ExcValue!I717)</f>
        <v/>
      </c>
    </row>
    <row r="718" spans="4:19" x14ac:dyDescent="0.25">
      <c r="D718" s="209" t="str">
        <f t="array" ref="D718">IFERROR(INDEX(ExcValue!$A$8:$A2716, MATCH(0,COUNTIF($D$1:D717,ExcValue!$A$8:$A2716), 0)),"")</f>
        <v/>
      </c>
      <c r="E718" s="207" t="str">
        <f>IFERROR(VLOOKUP(D718,ExcValue!A724:C2716,3,FALSE),"")</f>
        <v/>
      </c>
      <c r="F718" s="209" t="str">
        <f t="array" ref="F718">IFERROR(IF(D718="","",INDEX(ExcValue!$I$8:$I$2000, MATCH(D718&amp;23,ExcValue!$A$8:$A$2000&amp;ExcValue!$H$8:$H$2000,0))),"")</f>
        <v/>
      </c>
      <c r="G718" s="210" t="str">
        <f t="shared" si="44"/>
        <v/>
      </c>
      <c r="H718" s="209" t="str">
        <f t="array" ref="H718">IFERROR(IF(D718="","",INDEX(ExcValue!$I$8:$I$2000, MATCH(D718&amp;24,ExcValue!$A$8:$A$2000&amp;ExcValue!$H$8:$H$2000,0))),"")</f>
        <v/>
      </c>
      <c r="I718" s="210" t="str">
        <f t="shared" si="45"/>
        <v/>
      </c>
      <c r="J718" s="209" t="str">
        <f t="array" ref="J718">IFERROR(IF(D718="","",INDEX(ExcValue!$I$8:$I$2000, MATCH(D718&amp;74,ExcValue!$A$8:$A$2000&amp;ExcValue!$H$8:$H$2000,0))),"")</f>
        <v/>
      </c>
      <c r="K718" s="210" t="str">
        <f t="shared" si="46"/>
        <v/>
      </c>
      <c r="L718" s="209" t="str">
        <f t="array" ref="L718">IFERROR(IF(D718="","",INDEX(ExcValue!$I$8:$I$2000, MATCH(D718&amp;54,ExcValue!$A$8:$A$2000&amp;ExcValue!$H$8:$H$2000,0))),"")</f>
        <v/>
      </c>
      <c r="M718" s="210" t="str">
        <f t="shared" si="47"/>
        <v/>
      </c>
      <c r="O718" s="207" t="str">
        <f>IF(ISNUMBER(PT_ExcValue!A718),PT_ExcValue!A718,"")</f>
        <v/>
      </c>
      <c r="P718" s="207" t="str">
        <f>IF(PT_ExcValue!C718=0,"",PT_ExcValue!B718/PT_ExcValue!C718)</f>
        <v/>
      </c>
      <c r="Q718" s="207" t="str">
        <f>IF(PT_ExcValue!E718=0,"",PT_ExcValue!D718/PT_ExcValue!E718)</f>
        <v/>
      </c>
      <c r="R718" s="207" t="str">
        <f>IF(PT_ExcValue!G718=0,"",PT_ExcValue!F718/PT_ExcValue!G718)</f>
        <v/>
      </c>
      <c r="S718" s="207" t="str">
        <f>IF(PT_ExcValue!I718=0,"",PT_ExcValue!H718/PT_ExcValue!I718)</f>
        <v/>
      </c>
    </row>
    <row r="719" spans="4:19" x14ac:dyDescent="0.25">
      <c r="D719" s="209" t="str">
        <f t="array" ref="D719">IFERROR(INDEX(ExcValue!$A$8:$A2717, MATCH(0,COUNTIF($D$1:D718,ExcValue!$A$8:$A2717), 0)),"")</f>
        <v/>
      </c>
      <c r="E719" s="207" t="str">
        <f>IFERROR(VLOOKUP(D719,ExcValue!A725:C2717,3,FALSE),"")</f>
        <v/>
      </c>
      <c r="F719" s="209" t="str">
        <f t="array" ref="F719">IFERROR(IF(D719="","",INDEX(ExcValue!$I$8:$I$2000, MATCH(D719&amp;23,ExcValue!$A$8:$A$2000&amp;ExcValue!$H$8:$H$2000,0))),"")</f>
        <v/>
      </c>
      <c r="G719" s="210" t="str">
        <f t="shared" si="44"/>
        <v/>
      </c>
      <c r="H719" s="209" t="str">
        <f t="array" ref="H719">IFERROR(IF(D719="","",INDEX(ExcValue!$I$8:$I$2000, MATCH(D719&amp;24,ExcValue!$A$8:$A$2000&amp;ExcValue!$H$8:$H$2000,0))),"")</f>
        <v/>
      </c>
      <c r="I719" s="210" t="str">
        <f t="shared" si="45"/>
        <v/>
      </c>
      <c r="J719" s="209" t="str">
        <f t="array" ref="J719">IFERROR(IF(D719="","",INDEX(ExcValue!$I$8:$I$2000, MATCH(D719&amp;74,ExcValue!$A$8:$A$2000&amp;ExcValue!$H$8:$H$2000,0))),"")</f>
        <v/>
      </c>
      <c r="K719" s="210" t="str">
        <f t="shared" si="46"/>
        <v/>
      </c>
      <c r="L719" s="209" t="str">
        <f t="array" ref="L719">IFERROR(IF(D719="","",INDEX(ExcValue!$I$8:$I$2000, MATCH(D719&amp;54,ExcValue!$A$8:$A$2000&amp;ExcValue!$H$8:$H$2000,0))),"")</f>
        <v/>
      </c>
      <c r="M719" s="210" t="str">
        <f t="shared" si="47"/>
        <v/>
      </c>
      <c r="O719" s="207" t="str">
        <f>IF(ISNUMBER(PT_ExcValue!A719),PT_ExcValue!A719,"")</f>
        <v/>
      </c>
      <c r="P719" s="207" t="str">
        <f>IF(PT_ExcValue!C719=0,"",PT_ExcValue!B719/PT_ExcValue!C719)</f>
        <v/>
      </c>
      <c r="Q719" s="207" t="str">
        <f>IF(PT_ExcValue!E719=0,"",PT_ExcValue!D719/PT_ExcValue!E719)</f>
        <v/>
      </c>
      <c r="R719" s="207" t="str">
        <f>IF(PT_ExcValue!G719=0,"",PT_ExcValue!F719/PT_ExcValue!G719)</f>
        <v/>
      </c>
      <c r="S719" s="207" t="str">
        <f>IF(PT_ExcValue!I719=0,"",PT_ExcValue!H719/PT_ExcValue!I719)</f>
        <v/>
      </c>
    </row>
    <row r="720" spans="4:19" x14ac:dyDescent="0.25">
      <c r="D720" s="209" t="str">
        <f t="array" ref="D720">IFERROR(INDEX(ExcValue!$A$8:$A2718, MATCH(0,COUNTIF($D$1:D719,ExcValue!$A$8:$A2718), 0)),"")</f>
        <v/>
      </c>
      <c r="E720" s="207" t="str">
        <f>IFERROR(VLOOKUP(D720,ExcValue!A726:C2718,3,FALSE),"")</f>
        <v/>
      </c>
      <c r="F720" s="209" t="str">
        <f t="array" ref="F720">IFERROR(IF(D720="","",INDEX(ExcValue!$I$8:$I$2000, MATCH(D720&amp;23,ExcValue!$A$8:$A$2000&amp;ExcValue!$H$8:$H$2000,0))),"")</f>
        <v/>
      </c>
      <c r="G720" s="210" t="str">
        <f t="shared" si="44"/>
        <v/>
      </c>
      <c r="H720" s="209" t="str">
        <f t="array" ref="H720">IFERROR(IF(D720="","",INDEX(ExcValue!$I$8:$I$2000, MATCH(D720&amp;24,ExcValue!$A$8:$A$2000&amp;ExcValue!$H$8:$H$2000,0))),"")</f>
        <v/>
      </c>
      <c r="I720" s="210" t="str">
        <f t="shared" si="45"/>
        <v/>
      </c>
      <c r="J720" s="209" t="str">
        <f t="array" ref="J720">IFERROR(IF(D720="","",INDEX(ExcValue!$I$8:$I$2000, MATCH(D720&amp;74,ExcValue!$A$8:$A$2000&amp;ExcValue!$H$8:$H$2000,0))),"")</f>
        <v/>
      </c>
      <c r="K720" s="210" t="str">
        <f t="shared" si="46"/>
        <v/>
      </c>
      <c r="L720" s="209" t="str">
        <f t="array" ref="L720">IFERROR(IF(D720="","",INDEX(ExcValue!$I$8:$I$2000, MATCH(D720&amp;54,ExcValue!$A$8:$A$2000&amp;ExcValue!$H$8:$H$2000,0))),"")</f>
        <v/>
      </c>
      <c r="M720" s="210" t="str">
        <f t="shared" si="47"/>
        <v/>
      </c>
      <c r="O720" s="207" t="str">
        <f>IF(ISNUMBER(PT_ExcValue!A720),PT_ExcValue!A720,"")</f>
        <v/>
      </c>
      <c r="P720" s="207" t="str">
        <f>IF(PT_ExcValue!C720=0,"",PT_ExcValue!B720/PT_ExcValue!C720)</f>
        <v/>
      </c>
      <c r="Q720" s="207" t="str">
        <f>IF(PT_ExcValue!E720=0,"",PT_ExcValue!D720/PT_ExcValue!E720)</f>
        <v/>
      </c>
      <c r="R720" s="207" t="str">
        <f>IF(PT_ExcValue!G720=0,"",PT_ExcValue!F720/PT_ExcValue!G720)</f>
        <v/>
      </c>
      <c r="S720" s="207" t="str">
        <f>IF(PT_ExcValue!I720=0,"",PT_ExcValue!H720/PT_ExcValue!I720)</f>
        <v/>
      </c>
    </row>
    <row r="721" spans="4:19" x14ac:dyDescent="0.25">
      <c r="D721" s="209" t="str">
        <f t="array" ref="D721">IFERROR(INDEX(ExcValue!$A$8:$A2719, MATCH(0,COUNTIF($D$1:D720,ExcValue!$A$8:$A2719), 0)),"")</f>
        <v/>
      </c>
      <c r="E721" s="207" t="str">
        <f>IFERROR(VLOOKUP(D721,ExcValue!A727:C2719,3,FALSE),"")</f>
        <v/>
      </c>
      <c r="F721" s="209" t="str">
        <f t="array" ref="F721">IFERROR(IF(D721="","",INDEX(ExcValue!$I$8:$I$2000, MATCH(D721&amp;23,ExcValue!$A$8:$A$2000&amp;ExcValue!$H$8:$H$2000,0))),"")</f>
        <v/>
      </c>
      <c r="G721" s="210" t="str">
        <f t="shared" si="44"/>
        <v/>
      </c>
      <c r="H721" s="209" t="str">
        <f t="array" ref="H721">IFERROR(IF(D721="","",INDEX(ExcValue!$I$8:$I$2000, MATCH(D721&amp;24,ExcValue!$A$8:$A$2000&amp;ExcValue!$H$8:$H$2000,0))),"")</f>
        <v/>
      </c>
      <c r="I721" s="210" t="str">
        <f t="shared" si="45"/>
        <v/>
      </c>
      <c r="J721" s="209" t="str">
        <f t="array" ref="J721">IFERROR(IF(D721="","",INDEX(ExcValue!$I$8:$I$2000, MATCH(D721&amp;74,ExcValue!$A$8:$A$2000&amp;ExcValue!$H$8:$H$2000,0))),"")</f>
        <v/>
      </c>
      <c r="K721" s="210" t="str">
        <f t="shared" si="46"/>
        <v/>
      </c>
      <c r="L721" s="209" t="str">
        <f t="array" ref="L721">IFERROR(IF(D721="","",INDEX(ExcValue!$I$8:$I$2000, MATCH(D721&amp;54,ExcValue!$A$8:$A$2000&amp;ExcValue!$H$8:$H$2000,0))),"")</f>
        <v/>
      </c>
      <c r="M721" s="210" t="str">
        <f t="shared" si="47"/>
        <v/>
      </c>
      <c r="O721" s="207" t="str">
        <f>IF(ISNUMBER(PT_ExcValue!A721),PT_ExcValue!A721,"")</f>
        <v/>
      </c>
      <c r="P721" s="207" t="str">
        <f>IF(PT_ExcValue!C721=0,"",PT_ExcValue!B721/PT_ExcValue!C721)</f>
        <v/>
      </c>
      <c r="Q721" s="207" t="str">
        <f>IF(PT_ExcValue!E721=0,"",PT_ExcValue!D721/PT_ExcValue!E721)</f>
        <v/>
      </c>
      <c r="R721" s="207" t="str">
        <f>IF(PT_ExcValue!G721=0,"",PT_ExcValue!F721/PT_ExcValue!G721)</f>
        <v/>
      </c>
      <c r="S721" s="207" t="str">
        <f>IF(PT_ExcValue!I721=0,"",PT_ExcValue!H721/PT_ExcValue!I721)</f>
        <v/>
      </c>
    </row>
    <row r="722" spans="4:19" x14ac:dyDescent="0.25">
      <c r="D722" s="209" t="str">
        <f t="array" ref="D722">IFERROR(INDEX(ExcValue!$A$8:$A2720, MATCH(0,COUNTIF($D$1:D721,ExcValue!$A$8:$A2720), 0)),"")</f>
        <v/>
      </c>
      <c r="E722" s="207" t="str">
        <f>IFERROR(VLOOKUP(D722,ExcValue!A728:C2720,3,FALSE),"")</f>
        <v/>
      </c>
      <c r="F722" s="209" t="str">
        <f t="array" ref="F722">IFERROR(IF(D722="","",INDEX(ExcValue!$I$8:$I$2000, MATCH(D722&amp;23,ExcValue!$A$8:$A$2000&amp;ExcValue!$H$8:$H$2000,0))),"")</f>
        <v/>
      </c>
      <c r="G722" s="210" t="str">
        <f t="shared" si="44"/>
        <v/>
      </c>
      <c r="H722" s="209" t="str">
        <f t="array" ref="H722">IFERROR(IF(D722="","",INDEX(ExcValue!$I$8:$I$2000, MATCH(D722&amp;24,ExcValue!$A$8:$A$2000&amp;ExcValue!$H$8:$H$2000,0))),"")</f>
        <v/>
      </c>
      <c r="I722" s="210" t="str">
        <f t="shared" si="45"/>
        <v/>
      </c>
      <c r="J722" s="209" t="str">
        <f t="array" ref="J722">IFERROR(IF(D722="","",INDEX(ExcValue!$I$8:$I$2000, MATCH(D722&amp;74,ExcValue!$A$8:$A$2000&amp;ExcValue!$H$8:$H$2000,0))),"")</f>
        <v/>
      </c>
      <c r="K722" s="210" t="str">
        <f t="shared" si="46"/>
        <v/>
      </c>
      <c r="L722" s="209" t="str">
        <f t="array" ref="L722">IFERROR(IF(D722="","",INDEX(ExcValue!$I$8:$I$2000, MATCH(D722&amp;54,ExcValue!$A$8:$A$2000&amp;ExcValue!$H$8:$H$2000,0))),"")</f>
        <v/>
      </c>
      <c r="M722" s="210" t="str">
        <f t="shared" si="47"/>
        <v/>
      </c>
      <c r="O722" s="207" t="str">
        <f>IF(ISNUMBER(PT_ExcValue!A722),PT_ExcValue!A722,"")</f>
        <v/>
      </c>
      <c r="P722" s="207" t="str">
        <f>IF(PT_ExcValue!C722=0,"",PT_ExcValue!B722/PT_ExcValue!C722)</f>
        <v/>
      </c>
      <c r="Q722" s="207" t="str">
        <f>IF(PT_ExcValue!E722=0,"",PT_ExcValue!D722/PT_ExcValue!E722)</f>
        <v/>
      </c>
      <c r="R722" s="207" t="str">
        <f>IF(PT_ExcValue!G722=0,"",PT_ExcValue!F722/PT_ExcValue!G722)</f>
        <v/>
      </c>
      <c r="S722" s="207" t="str">
        <f>IF(PT_ExcValue!I722=0,"",PT_ExcValue!H722/PT_ExcValue!I722)</f>
        <v/>
      </c>
    </row>
    <row r="723" spans="4:19" x14ac:dyDescent="0.25">
      <c r="D723" s="209" t="str">
        <f t="array" ref="D723">IFERROR(INDEX(ExcValue!$A$8:$A2721, MATCH(0,COUNTIF($D$1:D722,ExcValue!$A$8:$A2721), 0)),"")</f>
        <v/>
      </c>
      <c r="E723" s="207" t="str">
        <f>IFERROR(VLOOKUP(D723,ExcValue!A729:C2721,3,FALSE),"")</f>
        <v/>
      </c>
      <c r="F723" s="209" t="str">
        <f t="array" ref="F723">IFERROR(IF(D723="","",INDEX(ExcValue!$I$8:$I$2000, MATCH(D723&amp;23,ExcValue!$A$8:$A$2000&amp;ExcValue!$H$8:$H$2000,0))),"")</f>
        <v/>
      </c>
      <c r="G723" s="210" t="str">
        <f t="shared" si="44"/>
        <v/>
      </c>
      <c r="H723" s="209" t="str">
        <f t="array" ref="H723">IFERROR(IF(D723="","",INDEX(ExcValue!$I$8:$I$2000, MATCH(D723&amp;24,ExcValue!$A$8:$A$2000&amp;ExcValue!$H$8:$H$2000,0))),"")</f>
        <v/>
      </c>
      <c r="I723" s="210" t="str">
        <f t="shared" si="45"/>
        <v/>
      </c>
      <c r="J723" s="209" t="str">
        <f t="array" ref="J723">IFERROR(IF(D723="","",INDEX(ExcValue!$I$8:$I$2000, MATCH(D723&amp;74,ExcValue!$A$8:$A$2000&amp;ExcValue!$H$8:$H$2000,0))),"")</f>
        <v/>
      </c>
      <c r="K723" s="210" t="str">
        <f t="shared" si="46"/>
        <v/>
      </c>
      <c r="L723" s="209" t="str">
        <f t="array" ref="L723">IFERROR(IF(D723="","",INDEX(ExcValue!$I$8:$I$2000, MATCH(D723&amp;54,ExcValue!$A$8:$A$2000&amp;ExcValue!$H$8:$H$2000,0))),"")</f>
        <v/>
      </c>
      <c r="M723" s="210" t="str">
        <f t="shared" si="47"/>
        <v/>
      </c>
      <c r="O723" s="207" t="str">
        <f>IF(ISNUMBER(PT_ExcValue!A723),PT_ExcValue!A723,"")</f>
        <v/>
      </c>
      <c r="P723" s="207" t="str">
        <f>IF(PT_ExcValue!C723=0,"",PT_ExcValue!B723/PT_ExcValue!C723)</f>
        <v/>
      </c>
      <c r="Q723" s="207" t="str">
        <f>IF(PT_ExcValue!E723=0,"",PT_ExcValue!D723/PT_ExcValue!E723)</f>
        <v/>
      </c>
      <c r="R723" s="207" t="str">
        <f>IF(PT_ExcValue!G723=0,"",PT_ExcValue!F723/PT_ExcValue!G723)</f>
        <v/>
      </c>
      <c r="S723" s="207" t="str">
        <f>IF(PT_ExcValue!I723=0,"",PT_ExcValue!H723/PT_ExcValue!I723)</f>
        <v/>
      </c>
    </row>
    <row r="724" spans="4:19" x14ac:dyDescent="0.25">
      <c r="D724" s="209" t="str">
        <f t="array" ref="D724">IFERROR(INDEX(ExcValue!$A$8:$A2722, MATCH(0,COUNTIF($D$1:D723,ExcValue!$A$8:$A2722), 0)),"")</f>
        <v/>
      </c>
      <c r="E724" s="207" t="str">
        <f>IFERROR(VLOOKUP(D724,ExcValue!A730:C2722,3,FALSE),"")</f>
        <v/>
      </c>
      <c r="F724" s="209" t="str">
        <f t="array" ref="F724">IFERROR(IF(D724="","",INDEX(ExcValue!$I$8:$I$2000, MATCH(D724&amp;23,ExcValue!$A$8:$A$2000&amp;ExcValue!$H$8:$H$2000,0))),"")</f>
        <v/>
      </c>
      <c r="G724" s="210" t="str">
        <f t="shared" si="44"/>
        <v/>
      </c>
      <c r="H724" s="209" t="str">
        <f t="array" ref="H724">IFERROR(IF(D724="","",INDEX(ExcValue!$I$8:$I$2000, MATCH(D724&amp;24,ExcValue!$A$8:$A$2000&amp;ExcValue!$H$8:$H$2000,0))),"")</f>
        <v/>
      </c>
      <c r="I724" s="210" t="str">
        <f t="shared" si="45"/>
        <v/>
      </c>
      <c r="J724" s="209" t="str">
        <f t="array" ref="J724">IFERROR(IF(D724="","",INDEX(ExcValue!$I$8:$I$2000, MATCH(D724&amp;74,ExcValue!$A$8:$A$2000&amp;ExcValue!$H$8:$H$2000,0))),"")</f>
        <v/>
      </c>
      <c r="K724" s="210" t="str">
        <f t="shared" si="46"/>
        <v/>
      </c>
      <c r="L724" s="209" t="str">
        <f t="array" ref="L724">IFERROR(IF(D724="","",INDEX(ExcValue!$I$8:$I$2000, MATCH(D724&amp;54,ExcValue!$A$8:$A$2000&amp;ExcValue!$H$8:$H$2000,0))),"")</f>
        <v/>
      </c>
      <c r="M724" s="210" t="str">
        <f t="shared" si="47"/>
        <v/>
      </c>
      <c r="O724" s="207" t="str">
        <f>IF(ISNUMBER(PT_ExcValue!A724),PT_ExcValue!A724,"")</f>
        <v/>
      </c>
      <c r="P724" s="207" t="str">
        <f>IF(PT_ExcValue!C724=0,"",PT_ExcValue!B724/PT_ExcValue!C724)</f>
        <v/>
      </c>
      <c r="Q724" s="207" t="str">
        <f>IF(PT_ExcValue!E724=0,"",PT_ExcValue!D724/PT_ExcValue!E724)</f>
        <v/>
      </c>
      <c r="R724" s="207" t="str">
        <f>IF(PT_ExcValue!G724=0,"",PT_ExcValue!F724/PT_ExcValue!G724)</f>
        <v/>
      </c>
      <c r="S724" s="207" t="str">
        <f>IF(PT_ExcValue!I724=0,"",PT_ExcValue!H724/PT_ExcValue!I724)</f>
        <v/>
      </c>
    </row>
    <row r="725" spans="4:19" x14ac:dyDescent="0.25">
      <c r="D725" s="209" t="str">
        <f t="array" ref="D725">IFERROR(INDEX(ExcValue!$A$8:$A2723, MATCH(0,COUNTIF($D$1:D724,ExcValue!$A$8:$A2723), 0)),"")</f>
        <v/>
      </c>
      <c r="E725" s="207" t="str">
        <f>IFERROR(VLOOKUP(D725,ExcValue!A731:C2723,3,FALSE),"")</f>
        <v/>
      </c>
      <c r="F725" s="209" t="str">
        <f t="array" ref="F725">IFERROR(IF(D725="","",INDEX(ExcValue!$I$8:$I$2000, MATCH(D725&amp;23,ExcValue!$A$8:$A$2000&amp;ExcValue!$H$8:$H$2000,0))),"")</f>
        <v/>
      </c>
      <c r="G725" s="210" t="str">
        <f t="shared" si="44"/>
        <v/>
      </c>
      <c r="H725" s="209" t="str">
        <f t="array" ref="H725">IFERROR(IF(D725="","",INDEX(ExcValue!$I$8:$I$2000, MATCH(D725&amp;24,ExcValue!$A$8:$A$2000&amp;ExcValue!$H$8:$H$2000,0))),"")</f>
        <v/>
      </c>
      <c r="I725" s="210" t="str">
        <f t="shared" si="45"/>
        <v/>
      </c>
      <c r="J725" s="209" t="str">
        <f t="array" ref="J725">IFERROR(IF(D725="","",INDEX(ExcValue!$I$8:$I$2000, MATCH(D725&amp;74,ExcValue!$A$8:$A$2000&amp;ExcValue!$H$8:$H$2000,0))),"")</f>
        <v/>
      </c>
      <c r="K725" s="210" t="str">
        <f t="shared" si="46"/>
        <v/>
      </c>
      <c r="L725" s="209" t="str">
        <f t="array" ref="L725">IFERROR(IF(D725="","",INDEX(ExcValue!$I$8:$I$2000, MATCH(D725&amp;54,ExcValue!$A$8:$A$2000&amp;ExcValue!$H$8:$H$2000,0))),"")</f>
        <v/>
      </c>
      <c r="M725" s="210" t="str">
        <f t="shared" si="47"/>
        <v/>
      </c>
      <c r="O725" s="207" t="str">
        <f>IF(ISNUMBER(PT_ExcValue!A725),PT_ExcValue!A725,"")</f>
        <v/>
      </c>
      <c r="P725" s="207" t="str">
        <f>IF(PT_ExcValue!C725=0,"",PT_ExcValue!B725/PT_ExcValue!C725)</f>
        <v/>
      </c>
      <c r="Q725" s="207" t="str">
        <f>IF(PT_ExcValue!E725=0,"",PT_ExcValue!D725/PT_ExcValue!E725)</f>
        <v/>
      </c>
      <c r="R725" s="207" t="str">
        <f>IF(PT_ExcValue!G725=0,"",PT_ExcValue!F725/PT_ExcValue!G725)</f>
        <v/>
      </c>
      <c r="S725" s="207" t="str">
        <f>IF(PT_ExcValue!I725=0,"",PT_ExcValue!H725/PT_ExcValue!I725)</f>
        <v/>
      </c>
    </row>
    <row r="726" spans="4:19" x14ac:dyDescent="0.25">
      <c r="D726" s="209" t="str">
        <f t="array" ref="D726">IFERROR(INDEX(ExcValue!$A$8:$A2724, MATCH(0,COUNTIF($D$1:D725,ExcValue!$A$8:$A2724), 0)),"")</f>
        <v/>
      </c>
      <c r="E726" s="207" t="str">
        <f>IFERROR(VLOOKUP(D726,ExcValue!A732:C2724,3,FALSE),"")</f>
        <v/>
      </c>
      <c r="F726" s="209" t="str">
        <f t="array" ref="F726">IFERROR(IF(D726="","",INDEX(ExcValue!$I$8:$I$2000, MATCH(D726&amp;23,ExcValue!$A$8:$A$2000&amp;ExcValue!$H$8:$H$2000,0))),"")</f>
        <v/>
      </c>
      <c r="G726" s="210" t="str">
        <f t="shared" si="44"/>
        <v/>
      </c>
      <c r="H726" s="209" t="str">
        <f t="array" ref="H726">IFERROR(IF(D726="","",INDEX(ExcValue!$I$8:$I$2000, MATCH(D726&amp;24,ExcValue!$A$8:$A$2000&amp;ExcValue!$H$8:$H$2000,0))),"")</f>
        <v/>
      </c>
      <c r="I726" s="210" t="str">
        <f t="shared" si="45"/>
        <v/>
      </c>
      <c r="J726" s="209" t="str">
        <f t="array" ref="J726">IFERROR(IF(D726="","",INDEX(ExcValue!$I$8:$I$2000, MATCH(D726&amp;74,ExcValue!$A$8:$A$2000&amp;ExcValue!$H$8:$H$2000,0))),"")</f>
        <v/>
      </c>
      <c r="K726" s="210" t="str">
        <f t="shared" si="46"/>
        <v/>
      </c>
      <c r="L726" s="209" t="str">
        <f t="array" ref="L726">IFERROR(IF(D726="","",INDEX(ExcValue!$I$8:$I$2000, MATCH(D726&amp;54,ExcValue!$A$8:$A$2000&amp;ExcValue!$H$8:$H$2000,0))),"")</f>
        <v/>
      </c>
      <c r="M726" s="210" t="str">
        <f t="shared" si="47"/>
        <v/>
      </c>
      <c r="O726" s="207" t="str">
        <f>IF(ISNUMBER(PT_ExcValue!A726),PT_ExcValue!A726,"")</f>
        <v/>
      </c>
      <c r="P726" s="207" t="str">
        <f>IF(PT_ExcValue!C726=0,"",PT_ExcValue!B726/PT_ExcValue!C726)</f>
        <v/>
      </c>
      <c r="Q726" s="207" t="str">
        <f>IF(PT_ExcValue!E726=0,"",PT_ExcValue!D726/PT_ExcValue!E726)</f>
        <v/>
      </c>
      <c r="R726" s="207" t="str">
        <f>IF(PT_ExcValue!G726=0,"",PT_ExcValue!F726/PT_ExcValue!G726)</f>
        <v/>
      </c>
      <c r="S726" s="207" t="str">
        <f>IF(PT_ExcValue!I726=0,"",PT_ExcValue!H726/PT_ExcValue!I726)</f>
        <v/>
      </c>
    </row>
    <row r="727" spans="4:19" x14ac:dyDescent="0.25">
      <c r="D727" s="209" t="str">
        <f t="array" ref="D727">IFERROR(INDEX(ExcValue!$A$8:$A2725, MATCH(0,COUNTIF($D$1:D726,ExcValue!$A$8:$A2725), 0)),"")</f>
        <v/>
      </c>
      <c r="E727" s="207" t="str">
        <f>IFERROR(VLOOKUP(D727,ExcValue!A733:C2725,3,FALSE),"")</f>
        <v/>
      </c>
      <c r="F727" s="209" t="str">
        <f t="array" ref="F727">IFERROR(IF(D727="","",INDEX(ExcValue!$I$8:$I$2000, MATCH(D727&amp;23,ExcValue!$A$8:$A$2000&amp;ExcValue!$H$8:$H$2000,0))),"")</f>
        <v/>
      </c>
      <c r="G727" s="210" t="str">
        <f t="shared" si="44"/>
        <v/>
      </c>
      <c r="H727" s="209" t="str">
        <f t="array" ref="H727">IFERROR(IF(D727="","",INDEX(ExcValue!$I$8:$I$2000, MATCH(D727&amp;24,ExcValue!$A$8:$A$2000&amp;ExcValue!$H$8:$H$2000,0))),"")</f>
        <v/>
      </c>
      <c r="I727" s="210" t="str">
        <f t="shared" si="45"/>
        <v/>
      </c>
      <c r="J727" s="209" t="str">
        <f t="array" ref="J727">IFERROR(IF(D727="","",INDEX(ExcValue!$I$8:$I$2000, MATCH(D727&amp;74,ExcValue!$A$8:$A$2000&amp;ExcValue!$H$8:$H$2000,0))),"")</f>
        <v/>
      </c>
      <c r="K727" s="210" t="str">
        <f t="shared" si="46"/>
        <v/>
      </c>
      <c r="L727" s="209" t="str">
        <f t="array" ref="L727">IFERROR(IF(D727="","",INDEX(ExcValue!$I$8:$I$2000, MATCH(D727&amp;54,ExcValue!$A$8:$A$2000&amp;ExcValue!$H$8:$H$2000,0))),"")</f>
        <v/>
      </c>
      <c r="M727" s="210" t="str">
        <f t="shared" si="47"/>
        <v/>
      </c>
      <c r="O727" s="207" t="str">
        <f>IF(ISNUMBER(PT_ExcValue!A727),PT_ExcValue!A727,"")</f>
        <v/>
      </c>
      <c r="P727" s="207" t="str">
        <f>IF(PT_ExcValue!C727=0,"",PT_ExcValue!B727/PT_ExcValue!C727)</f>
        <v/>
      </c>
      <c r="Q727" s="207" t="str">
        <f>IF(PT_ExcValue!E727=0,"",PT_ExcValue!D727/PT_ExcValue!E727)</f>
        <v/>
      </c>
      <c r="R727" s="207" t="str">
        <f>IF(PT_ExcValue!G727=0,"",PT_ExcValue!F727/PT_ExcValue!G727)</f>
        <v/>
      </c>
      <c r="S727" s="207" t="str">
        <f>IF(PT_ExcValue!I727=0,"",PT_ExcValue!H727/PT_ExcValue!I727)</f>
        <v/>
      </c>
    </row>
    <row r="728" spans="4:19" x14ac:dyDescent="0.25">
      <c r="D728" s="209" t="str">
        <f t="array" ref="D728">IFERROR(INDEX(ExcValue!$A$8:$A2726, MATCH(0,COUNTIF($D$1:D727,ExcValue!$A$8:$A2726), 0)),"")</f>
        <v/>
      </c>
      <c r="E728" s="207" t="str">
        <f>IFERROR(VLOOKUP(D728,ExcValue!A734:C2726,3,FALSE),"")</f>
        <v/>
      </c>
      <c r="F728" s="209" t="str">
        <f t="array" ref="F728">IFERROR(IF(D728="","",INDEX(ExcValue!$I$8:$I$2000, MATCH(D728&amp;23,ExcValue!$A$8:$A$2000&amp;ExcValue!$H$8:$H$2000,0))),"")</f>
        <v/>
      </c>
      <c r="G728" s="210" t="str">
        <f t="shared" si="44"/>
        <v/>
      </c>
      <c r="H728" s="209" t="str">
        <f t="array" ref="H728">IFERROR(IF(D728="","",INDEX(ExcValue!$I$8:$I$2000, MATCH(D728&amp;24,ExcValue!$A$8:$A$2000&amp;ExcValue!$H$8:$H$2000,0))),"")</f>
        <v/>
      </c>
      <c r="I728" s="210" t="str">
        <f t="shared" si="45"/>
        <v/>
      </c>
      <c r="J728" s="209" t="str">
        <f t="array" ref="J728">IFERROR(IF(D728="","",INDEX(ExcValue!$I$8:$I$2000, MATCH(D728&amp;74,ExcValue!$A$8:$A$2000&amp;ExcValue!$H$8:$H$2000,0))),"")</f>
        <v/>
      </c>
      <c r="K728" s="210" t="str">
        <f t="shared" si="46"/>
        <v/>
      </c>
      <c r="L728" s="209" t="str">
        <f t="array" ref="L728">IFERROR(IF(D728="","",INDEX(ExcValue!$I$8:$I$2000, MATCH(D728&amp;54,ExcValue!$A$8:$A$2000&amp;ExcValue!$H$8:$H$2000,0))),"")</f>
        <v/>
      </c>
      <c r="M728" s="210" t="str">
        <f t="shared" si="47"/>
        <v/>
      </c>
      <c r="O728" s="207" t="str">
        <f>IF(ISNUMBER(PT_ExcValue!A728),PT_ExcValue!A728,"")</f>
        <v/>
      </c>
      <c r="P728" s="207" t="str">
        <f>IF(PT_ExcValue!C728=0,"",PT_ExcValue!B728/PT_ExcValue!C728)</f>
        <v/>
      </c>
      <c r="Q728" s="207" t="str">
        <f>IF(PT_ExcValue!E728=0,"",PT_ExcValue!D728/PT_ExcValue!E728)</f>
        <v/>
      </c>
      <c r="R728" s="207" t="str">
        <f>IF(PT_ExcValue!G728=0,"",PT_ExcValue!F728/PT_ExcValue!G728)</f>
        <v/>
      </c>
      <c r="S728" s="207" t="str">
        <f>IF(PT_ExcValue!I728=0,"",PT_ExcValue!H728/PT_ExcValue!I728)</f>
        <v/>
      </c>
    </row>
    <row r="729" spans="4:19" x14ac:dyDescent="0.25">
      <c r="D729" s="209" t="str">
        <f t="array" ref="D729">IFERROR(INDEX(ExcValue!$A$8:$A2727, MATCH(0,COUNTIF($D$1:D728,ExcValue!$A$8:$A2727), 0)),"")</f>
        <v/>
      </c>
      <c r="E729" s="207" t="str">
        <f>IFERROR(VLOOKUP(D729,ExcValue!A735:C2727,3,FALSE),"")</f>
        <v/>
      </c>
      <c r="F729" s="209" t="str">
        <f t="array" ref="F729">IFERROR(IF(D729="","",INDEX(ExcValue!$I$8:$I$2000, MATCH(D729&amp;23,ExcValue!$A$8:$A$2000&amp;ExcValue!$H$8:$H$2000,0))),"")</f>
        <v/>
      </c>
      <c r="G729" s="210" t="str">
        <f t="shared" si="44"/>
        <v/>
      </c>
      <c r="H729" s="209" t="str">
        <f t="array" ref="H729">IFERROR(IF(D729="","",INDEX(ExcValue!$I$8:$I$2000, MATCH(D729&amp;24,ExcValue!$A$8:$A$2000&amp;ExcValue!$H$8:$H$2000,0))),"")</f>
        <v/>
      </c>
      <c r="I729" s="210" t="str">
        <f t="shared" si="45"/>
        <v/>
      </c>
      <c r="J729" s="209" t="str">
        <f t="array" ref="J729">IFERROR(IF(D729="","",INDEX(ExcValue!$I$8:$I$2000, MATCH(D729&amp;74,ExcValue!$A$8:$A$2000&amp;ExcValue!$H$8:$H$2000,0))),"")</f>
        <v/>
      </c>
      <c r="K729" s="210" t="str">
        <f t="shared" si="46"/>
        <v/>
      </c>
      <c r="L729" s="209" t="str">
        <f t="array" ref="L729">IFERROR(IF(D729="","",INDEX(ExcValue!$I$8:$I$2000, MATCH(D729&amp;54,ExcValue!$A$8:$A$2000&amp;ExcValue!$H$8:$H$2000,0))),"")</f>
        <v/>
      </c>
      <c r="M729" s="210" t="str">
        <f t="shared" si="47"/>
        <v/>
      </c>
      <c r="O729" s="207" t="str">
        <f>IF(ISNUMBER(PT_ExcValue!A729),PT_ExcValue!A729,"")</f>
        <v/>
      </c>
      <c r="P729" s="207" t="str">
        <f>IF(PT_ExcValue!C729=0,"",PT_ExcValue!B729/PT_ExcValue!C729)</f>
        <v/>
      </c>
      <c r="Q729" s="207" t="str">
        <f>IF(PT_ExcValue!E729=0,"",PT_ExcValue!D729/PT_ExcValue!E729)</f>
        <v/>
      </c>
      <c r="R729" s="207" t="str">
        <f>IF(PT_ExcValue!G729=0,"",PT_ExcValue!F729/PT_ExcValue!G729)</f>
        <v/>
      </c>
      <c r="S729" s="207" t="str">
        <f>IF(PT_ExcValue!I729=0,"",PT_ExcValue!H729/PT_ExcValue!I729)</f>
        <v/>
      </c>
    </row>
    <row r="730" spans="4:19" x14ac:dyDescent="0.25">
      <c r="D730" s="209" t="str">
        <f t="array" ref="D730">IFERROR(INDEX(ExcValue!$A$8:$A2728, MATCH(0,COUNTIF($D$1:D729,ExcValue!$A$8:$A2728), 0)),"")</f>
        <v/>
      </c>
      <c r="E730" s="207" t="str">
        <f>IFERROR(VLOOKUP(D730,ExcValue!A736:C2728,3,FALSE),"")</f>
        <v/>
      </c>
      <c r="F730" s="209" t="str">
        <f t="array" ref="F730">IFERROR(IF(D730="","",INDEX(ExcValue!$I$8:$I$2000, MATCH(D730&amp;23,ExcValue!$A$8:$A$2000&amp;ExcValue!$H$8:$H$2000,0))),"")</f>
        <v/>
      </c>
      <c r="G730" s="210" t="str">
        <f t="shared" si="44"/>
        <v/>
      </c>
      <c r="H730" s="209" t="str">
        <f t="array" ref="H730">IFERROR(IF(D730="","",INDEX(ExcValue!$I$8:$I$2000, MATCH(D730&amp;24,ExcValue!$A$8:$A$2000&amp;ExcValue!$H$8:$H$2000,0))),"")</f>
        <v/>
      </c>
      <c r="I730" s="210" t="str">
        <f t="shared" si="45"/>
        <v/>
      </c>
      <c r="J730" s="209" t="str">
        <f t="array" ref="J730">IFERROR(IF(D730="","",INDEX(ExcValue!$I$8:$I$2000, MATCH(D730&amp;74,ExcValue!$A$8:$A$2000&amp;ExcValue!$H$8:$H$2000,0))),"")</f>
        <v/>
      </c>
      <c r="K730" s="210" t="str">
        <f t="shared" si="46"/>
        <v/>
      </c>
      <c r="L730" s="209" t="str">
        <f t="array" ref="L730">IFERROR(IF(D730="","",INDEX(ExcValue!$I$8:$I$2000, MATCH(D730&amp;54,ExcValue!$A$8:$A$2000&amp;ExcValue!$H$8:$H$2000,0))),"")</f>
        <v/>
      </c>
      <c r="M730" s="210" t="str">
        <f t="shared" si="47"/>
        <v/>
      </c>
      <c r="O730" s="207" t="str">
        <f>IF(ISNUMBER(PT_ExcValue!A730),PT_ExcValue!A730,"")</f>
        <v/>
      </c>
      <c r="P730" s="207" t="str">
        <f>IF(PT_ExcValue!C730=0,"",PT_ExcValue!B730/PT_ExcValue!C730)</f>
        <v/>
      </c>
      <c r="Q730" s="207" t="str">
        <f>IF(PT_ExcValue!E730=0,"",PT_ExcValue!D730/PT_ExcValue!E730)</f>
        <v/>
      </c>
      <c r="R730" s="207" t="str">
        <f>IF(PT_ExcValue!G730=0,"",PT_ExcValue!F730/PT_ExcValue!G730)</f>
        <v/>
      </c>
      <c r="S730" s="207" t="str">
        <f>IF(PT_ExcValue!I730=0,"",PT_ExcValue!H730/PT_ExcValue!I730)</f>
        <v/>
      </c>
    </row>
    <row r="731" spans="4:19" x14ac:dyDescent="0.25">
      <c r="D731" s="209" t="str">
        <f t="array" ref="D731">IFERROR(INDEX(ExcValue!$A$8:$A2729, MATCH(0,COUNTIF($D$1:D730,ExcValue!$A$8:$A2729), 0)),"")</f>
        <v/>
      </c>
      <c r="E731" s="207" t="str">
        <f>IFERROR(VLOOKUP(D731,ExcValue!A737:C2729,3,FALSE),"")</f>
        <v/>
      </c>
      <c r="F731" s="209" t="str">
        <f t="array" ref="F731">IFERROR(IF(D731="","",INDEX(ExcValue!$I$8:$I$2000, MATCH(D731&amp;23,ExcValue!$A$8:$A$2000&amp;ExcValue!$H$8:$H$2000,0))),"")</f>
        <v/>
      </c>
      <c r="G731" s="210" t="str">
        <f t="shared" si="44"/>
        <v/>
      </c>
      <c r="H731" s="209" t="str">
        <f t="array" ref="H731">IFERROR(IF(D731="","",INDEX(ExcValue!$I$8:$I$2000, MATCH(D731&amp;24,ExcValue!$A$8:$A$2000&amp;ExcValue!$H$8:$H$2000,0))),"")</f>
        <v/>
      </c>
      <c r="I731" s="210" t="str">
        <f t="shared" si="45"/>
        <v/>
      </c>
      <c r="J731" s="209" t="str">
        <f t="array" ref="J731">IFERROR(IF(D731="","",INDEX(ExcValue!$I$8:$I$2000, MATCH(D731&amp;74,ExcValue!$A$8:$A$2000&amp;ExcValue!$H$8:$H$2000,0))),"")</f>
        <v/>
      </c>
      <c r="K731" s="210" t="str">
        <f t="shared" si="46"/>
        <v/>
      </c>
      <c r="L731" s="209" t="str">
        <f t="array" ref="L731">IFERROR(IF(D731="","",INDEX(ExcValue!$I$8:$I$2000, MATCH(D731&amp;54,ExcValue!$A$8:$A$2000&amp;ExcValue!$H$8:$H$2000,0))),"")</f>
        <v/>
      </c>
      <c r="M731" s="210" t="str">
        <f t="shared" si="47"/>
        <v/>
      </c>
      <c r="O731" s="207" t="str">
        <f>IF(ISNUMBER(PT_ExcValue!A731),PT_ExcValue!A731,"")</f>
        <v/>
      </c>
      <c r="P731" s="207" t="str">
        <f>IF(PT_ExcValue!C731=0,"",PT_ExcValue!B731/PT_ExcValue!C731)</f>
        <v/>
      </c>
      <c r="Q731" s="207" t="str">
        <f>IF(PT_ExcValue!E731=0,"",PT_ExcValue!D731/PT_ExcValue!E731)</f>
        <v/>
      </c>
      <c r="R731" s="207" t="str">
        <f>IF(PT_ExcValue!G731=0,"",PT_ExcValue!F731/PT_ExcValue!G731)</f>
        <v/>
      </c>
      <c r="S731" s="207" t="str">
        <f>IF(PT_ExcValue!I731=0,"",PT_ExcValue!H731/PT_ExcValue!I731)</f>
        <v/>
      </c>
    </row>
    <row r="732" spans="4:19" x14ac:dyDescent="0.25">
      <c r="D732" s="209" t="str">
        <f t="array" ref="D732">IFERROR(INDEX(ExcValue!$A$8:$A2730, MATCH(0,COUNTIF($D$1:D731,ExcValue!$A$8:$A2730), 0)),"")</f>
        <v/>
      </c>
      <c r="E732" s="207" t="str">
        <f>IFERROR(VLOOKUP(D732,ExcValue!A738:C2730,3,FALSE),"")</f>
        <v/>
      </c>
      <c r="F732" s="209" t="str">
        <f t="array" ref="F732">IFERROR(IF(D732="","",INDEX(ExcValue!$I$8:$I$2000, MATCH(D732&amp;23,ExcValue!$A$8:$A$2000&amp;ExcValue!$H$8:$H$2000,0))),"")</f>
        <v/>
      </c>
      <c r="G732" s="210" t="str">
        <f t="shared" si="44"/>
        <v/>
      </c>
      <c r="H732" s="209" t="str">
        <f t="array" ref="H732">IFERROR(IF(D732="","",INDEX(ExcValue!$I$8:$I$2000, MATCH(D732&amp;24,ExcValue!$A$8:$A$2000&amp;ExcValue!$H$8:$H$2000,0))),"")</f>
        <v/>
      </c>
      <c r="I732" s="210" t="str">
        <f t="shared" si="45"/>
        <v/>
      </c>
      <c r="J732" s="209" t="str">
        <f t="array" ref="J732">IFERROR(IF(D732="","",INDEX(ExcValue!$I$8:$I$2000, MATCH(D732&amp;74,ExcValue!$A$8:$A$2000&amp;ExcValue!$H$8:$H$2000,0))),"")</f>
        <v/>
      </c>
      <c r="K732" s="210" t="str">
        <f t="shared" si="46"/>
        <v/>
      </c>
      <c r="L732" s="209" t="str">
        <f t="array" ref="L732">IFERROR(IF(D732="","",INDEX(ExcValue!$I$8:$I$2000, MATCH(D732&amp;54,ExcValue!$A$8:$A$2000&amp;ExcValue!$H$8:$H$2000,0))),"")</f>
        <v/>
      </c>
      <c r="M732" s="210" t="str">
        <f t="shared" si="47"/>
        <v/>
      </c>
      <c r="O732" s="207" t="str">
        <f>IF(ISNUMBER(PT_ExcValue!A732),PT_ExcValue!A732,"")</f>
        <v/>
      </c>
      <c r="P732" s="207" t="str">
        <f>IF(PT_ExcValue!C732=0,"",PT_ExcValue!B732/PT_ExcValue!C732)</f>
        <v/>
      </c>
      <c r="Q732" s="207" t="str">
        <f>IF(PT_ExcValue!E732=0,"",PT_ExcValue!D732/PT_ExcValue!E732)</f>
        <v/>
      </c>
      <c r="R732" s="207" t="str">
        <f>IF(PT_ExcValue!G732=0,"",PT_ExcValue!F732/PT_ExcValue!G732)</f>
        <v/>
      </c>
      <c r="S732" s="207" t="str">
        <f>IF(PT_ExcValue!I732=0,"",PT_ExcValue!H732/PT_ExcValue!I732)</f>
        <v/>
      </c>
    </row>
    <row r="733" spans="4:19" x14ac:dyDescent="0.25">
      <c r="D733" s="209" t="str">
        <f t="array" ref="D733">IFERROR(INDEX(ExcValue!$A$8:$A2731, MATCH(0,COUNTIF($D$1:D732,ExcValue!$A$8:$A2731), 0)),"")</f>
        <v/>
      </c>
      <c r="E733" s="207" t="str">
        <f>IFERROR(VLOOKUP(D733,ExcValue!A739:C2731,3,FALSE),"")</f>
        <v/>
      </c>
      <c r="F733" s="209" t="str">
        <f t="array" ref="F733">IFERROR(IF(D733="","",INDEX(ExcValue!$I$8:$I$2000, MATCH(D733&amp;23,ExcValue!$A$8:$A$2000&amp;ExcValue!$H$8:$H$2000,0))),"")</f>
        <v/>
      </c>
      <c r="G733" s="210" t="str">
        <f t="shared" si="44"/>
        <v/>
      </c>
      <c r="H733" s="209" t="str">
        <f t="array" ref="H733">IFERROR(IF(D733="","",INDEX(ExcValue!$I$8:$I$2000, MATCH(D733&amp;24,ExcValue!$A$8:$A$2000&amp;ExcValue!$H$8:$H$2000,0))),"")</f>
        <v/>
      </c>
      <c r="I733" s="210" t="str">
        <f t="shared" si="45"/>
        <v/>
      </c>
      <c r="J733" s="209" t="str">
        <f t="array" ref="J733">IFERROR(IF(D733="","",INDEX(ExcValue!$I$8:$I$2000, MATCH(D733&amp;74,ExcValue!$A$8:$A$2000&amp;ExcValue!$H$8:$H$2000,0))),"")</f>
        <v/>
      </c>
      <c r="K733" s="210" t="str">
        <f t="shared" si="46"/>
        <v/>
      </c>
      <c r="L733" s="209" t="str">
        <f t="array" ref="L733">IFERROR(IF(D733="","",INDEX(ExcValue!$I$8:$I$2000, MATCH(D733&amp;54,ExcValue!$A$8:$A$2000&amp;ExcValue!$H$8:$H$2000,0))),"")</f>
        <v/>
      </c>
      <c r="M733" s="210" t="str">
        <f t="shared" si="47"/>
        <v/>
      </c>
      <c r="O733" s="207" t="str">
        <f>IF(ISNUMBER(PT_ExcValue!A733),PT_ExcValue!A733,"")</f>
        <v/>
      </c>
      <c r="P733" s="207" t="str">
        <f>IF(PT_ExcValue!C733=0,"",PT_ExcValue!B733/PT_ExcValue!C733)</f>
        <v/>
      </c>
      <c r="Q733" s="207" t="str">
        <f>IF(PT_ExcValue!E733=0,"",PT_ExcValue!D733/PT_ExcValue!E733)</f>
        <v/>
      </c>
      <c r="R733" s="207" t="str">
        <f>IF(PT_ExcValue!G733=0,"",PT_ExcValue!F733/PT_ExcValue!G733)</f>
        <v/>
      </c>
      <c r="S733" s="207" t="str">
        <f>IF(PT_ExcValue!I733=0,"",PT_ExcValue!H733/PT_ExcValue!I733)</f>
        <v/>
      </c>
    </row>
    <row r="734" spans="4:19" x14ac:dyDescent="0.25">
      <c r="D734" s="209" t="str">
        <f t="array" ref="D734">IFERROR(INDEX(ExcValue!$A$8:$A2732, MATCH(0,COUNTIF($D$1:D733,ExcValue!$A$8:$A2732), 0)),"")</f>
        <v/>
      </c>
      <c r="E734" s="207" t="str">
        <f>IFERROR(VLOOKUP(D734,ExcValue!A740:C2732,3,FALSE),"")</f>
        <v/>
      </c>
      <c r="F734" s="209" t="str">
        <f t="array" ref="F734">IFERROR(IF(D734="","",INDEX(ExcValue!$I$8:$I$2000, MATCH(D734&amp;23,ExcValue!$A$8:$A$2000&amp;ExcValue!$H$8:$H$2000,0))),"")</f>
        <v/>
      </c>
      <c r="G734" s="210" t="str">
        <f t="shared" si="44"/>
        <v/>
      </c>
      <c r="H734" s="209" t="str">
        <f t="array" ref="H734">IFERROR(IF(D734="","",INDEX(ExcValue!$I$8:$I$2000, MATCH(D734&amp;24,ExcValue!$A$8:$A$2000&amp;ExcValue!$H$8:$H$2000,0))),"")</f>
        <v/>
      </c>
      <c r="I734" s="210" t="str">
        <f t="shared" si="45"/>
        <v/>
      </c>
      <c r="J734" s="209" t="str">
        <f t="array" ref="J734">IFERROR(IF(D734="","",INDEX(ExcValue!$I$8:$I$2000, MATCH(D734&amp;74,ExcValue!$A$8:$A$2000&amp;ExcValue!$H$8:$H$2000,0))),"")</f>
        <v/>
      </c>
      <c r="K734" s="210" t="str">
        <f t="shared" si="46"/>
        <v/>
      </c>
      <c r="L734" s="209" t="str">
        <f t="array" ref="L734">IFERROR(IF(D734="","",INDEX(ExcValue!$I$8:$I$2000, MATCH(D734&amp;54,ExcValue!$A$8:$A$2000&amp;ExcValue!$H$8:$H$2000,0))),"")</f>
        <v/>
      </c>
      <c r="M734" s="210" t="str">
        <f t="shared" si="47"/>
        <v/>
      </c>
      <c r="O734" s="207" t="str">
        <f>IF(ISNUMBER(PT_ExcValue!A734),PT_ExcValue!A734,"")</f>
        <v/>
      </c>
      <c r="P734" s="207" t="str">
        <f>IF(PT_ExcValue!C734=0,"",PT_ExcValue!B734/PT_ExcValue!C734)</f>
        <v/>
      </c>
      <c r="Q734" s="207" t="str">
        <f>IF(PT_ExcValue!E734=0,"",PT_ExcValue!D734/PT_ExcValue!E734)</f>
        <v/>
      </c>
      <c r="R734" s="207" t="str">
        <f>IF(PT_ExcValue!G734=0,"",PT_ExcValue!F734/PT_ExcValue!G734)</f>
        <v/>
      </c>
      <c r="S734" s="207" t="str">
        <f>IF(PT_ExcValue!I734=0,"",PT_ExcValue!H734/PT_ExcValue!I734)</f>
        <v/>
      </c>
    </row>
    <row r="735" spans="4:19" x14ac:dyDescent="0.25">
      <c r="D735" s="209" t="str">
        <f t="array" ref="D735">IFERROR(INDEX(ExcValue!$A$8:$A2733, MATCH(0,COUNTIF($D$1:D734,ExcValue!$A$8:$A2733), 0)),"")</f>
        <v/>
      </c>
      <c r="E735" s="207" t="str">
        <f>IFERROR(VLOOKUP(D735,ExcValue!A741:C2733,3,FALSE),"")</f>
        <v/>
      </c>
      <c r="F735" s="209" t="str">
        <f t="array" ref="F735">IFERROR(IF(D735="","",INDEX(ExcValue!$I$8:$I$2000, MATCH(D735&amp;23,ExcValue!$A$8:$A$2000&amp;ExcValue!$H$8:$H$2000,0))),"")</f>
        <v/>
      </c>
      <c r="G735" s="210" t="str">
        <f t="shared" si="44"/>
        <v/>
      </c>
      <c r="H735" s="209" t="str">
        <f t="array" ref="H735">IFERROR(IF(D735="","",INDEX(ExcValue!$I$8:$I$2000, MATCH(D735&amp;24,ExcValue!$A$8:$A$2000&amp;ExcValue!$H$8:$H$2000,0))),"")</f>
        <v/>
      </c>
      <c r="I735" s="210" t="str">
        <f t="shared" si="45"/>
        <v/>
      </c>
      <c r="J735" s="209" t="str">
        <f t="array" ref="J735">IFERROR(IF(D735="","",INDEX(ExcValue!$I$8:$I$2000, MATCH(D735&amp;74,ExcValue!$A$8:$A$2000&amp;ExcValue!$H$8:$H$2000,0))),"")</f>
        <v/>
      </c>
      <c r="K735" s="210" t="str">
        <f t="shared" si="46"/>
        <v/>
      </c>
      <c r="L735" s="209" t="str">
        <f t="array" ref="L735">IFERROR(IF(D735="","",INDEX(ExcValue!$I$8:$I$2000, MATCH(D735&amp;54,ExcValue!$A$8:$A$2000&amp;ExcValue!$H$8:$H$2000,0))),"")</f>
        <v/>
      </c>
      <c r="M735" s="210" t="str">
        <f t="shared" si="47"/>
        <v/>
      </c>
      <c r="O735" s="207" t="str">
        <f>IF(ISNUMBER(PT_ExcValue!A735),PT_ExcValue!A735,"")</f>
        <v/>
      </c>
      <c r="P735" s="207" t="str">
        <f>IF(PT_ExcValue!C735=0,"",PT_ExcValue!B735/PT_ExcValue!C735)</f>
        <v/>
      </c>
      <c r="Q735" s="207" t="str">
        <f>IF(PT_ExcValue!E735=0,"",PT_ExcValue!D735/PT_ExcValue!E735)</f>
        <v/>
      </c>
      <c r="R735" s="207" t="str">
        <f>IF(PT_ExcValue!G735=0,"",PT_ExcValue!F735/PT_ExcValue!G735)</f>
        <v/>
      </c>
      <c r="S735" s="207" t="str">
        <f>IF(PT_ExcValue!I735=0,"",PT_ExcValue!H735/PT_ExcValue!I735)</f>
        <v/>
      </c>
    </row>
    <row r="736" spans="4:19" x14ac:dyDescent="0.25">
      <c r="D736" s="209" t="str">
        <f t="array" ref="D736">IFERROR(INDEX(ExcValue!$A$8:$A2734, MATCH(0,COUNTIF($D$1:D735,ExcValue!$A$8:$A2734), 0)),"")</f>
        <v/>
      </c>
      <c r="E736" s="207" t="str">
        <f>IFERROR(VLOOKUP(D736,ExcValue!A742:C2734,3,FALSE),"")</f>
        <v/>
      </c>
      <c r="F736" s="209" t="str">
        <f t="array" ref="F736">IFERROR(IF(D736="","",INDEX(ExcValue!$I$8:$I$2000, MATCH(D736&amp;23,ExcValue!$A$8:$A$2000&amp;ExcValue!$H$8:$H$2000,0))),"")</f>
        <v/>
      </c>
      <c r="G736" s="210" t="str">
        <f t="shared" si="44"/>
        <v/>
      </c>
      <c r="H736" s="209" t="str">
        <f t="array" ref="H736">IFERROR(IF(D736="","",INDEX(ExcValue!$I$8:$I$2000, MATCH(D736&amp;24,ExcValue!$A$8:$A$2000&amp;ExcValue!$H$8:$H$2000,0))),"")</f>
        <v/>
      </c>
      <c r="I736" s="210" t="str">
        <f t="shared" si="45"/>
        <v/>
      </c>
      <c r="J736" s="209" t="str">
        <f t="array" ref="J736">IFERROR(IF(D736="","",INDEX(ExcValue!$I$8:$I$2000, MATCH(D736&amp;74,ExcValue!$A$8:$A$2000&amp;ExcValue!$H$8:$H$2000,0))),"")</f>
        <v/>
      </c>
      <c r="K736" s="210" t="str">
        <f t="shared" si="46"/>
        <v/>
      </c>
      <c r="L736" s="209" t="str">
        <f t="array" ref="L736">IFERROR(IF(D736="","",INDEX(ExcValue!$I$8:$I$2000, MATCH(D736&amp;54,ExcValue!$A$8:$A$2000&amp;ExcValue!$H$8:$H$2000,0))),"")</f>
        <v/>
      </c>
      <c r="M736" s="210" t="str">
        <f t="shared" si="47"/>
        <v/>
      </c>
      <c r="O736" s="207" t="str">
        <f>IF(ISNUMBER(PT_ExcValue!A736),PT_ExcValue!A736,"")</f>
        <v/>
      </c>
      <c r="P736" s="207" t="str">
        <f>IF(PT_ExcValue!C736=0,"",PT_ExcValue!B736/PT_ExcValue!C736)</f>
        <v/>
      </c>
      <c r="Q736" s="207" t="str">
        <f>IF(PT_ExcValue!E736=0,"",PT_ExcValue!D736/PT_ExcValue!E736)</f>
        <v/>
      </c>
      <c r="R736" s="207" t="str">
        <f>IF(PT_ExcValue!G736=0,"",PT_ExcValue!F736/PT_ExcValue!G736)</f>
        <v/>
      </c>
      <c r="S736" s="207" t="str">
        <f>IF(PT_ExcValue!I736=0,"",PT_ExcValue!H736/PT_ExcValue!I736)</f>
        <v/>
      </c>
    </row>
    <row r="737" spans="4:19" x14ac:dyDescent="0.25">
      <c r="D737" s="209" t="str">
        <f t="array" ref="D737">IFERROR(INDEX(ExcValue!$A$8:$A2735, MATCH(0,COUNTIF($D$1:D736,ExcValue!$A$8:$A2735), 0)),"")</f>
        <v/>
      </c>
      <c r="E737" s="207" t="str">
        <f>IFERROR(VLOOKUP(D737,ExcValue!A743:C2735,3,FALSE),"")</f>
        <v/>
      </c>
      <c r="F737" s="209" t="str">
        <f t="array" ref="F737">IFERROR(IF(D737="","",INDEX(ExcValue!$I$8:$I$2000, MATCH(D737&amp;23,ExcValue!$A$8:$A$2000&amp;ExcValue!$H$8:$H$2000,0))),"")</f>
        <v/>
      </c>
      <c r="G737" s="210" t="str">
        <f t="shared" si="44"/>
        <v/>
      </c>
      <c r="H737" s="209" t="str">
        <f t="array" ref="H737">IFERROR(IF(D737="","",INDEX(ExcValue!$I$8:$I$2000, MATCH(D737&amp;24,ExcValue!$A$8:$A$2000&amp;ExcValue!$H$8:$H$2000,0))),"")</f>
        <v/>
      </c>
      <c r="I737" s="210" t="str">
        <f t="shared" si="45"/>
        <v/>
      </c>
      <c r="J737" s="209" t="str">
        <f t="array" ref="J737">IFERROR(IF(D737="","",INDEX(ExcValue!$I$8:$I$2000, MATCH(D737&amp;74,ExcValue!$A$8:$A$2000&amp;ExcValue!$H$8:$H$2000,0))),"")</f>
        <v/>
      </c>
      <c r="K737" s="210" t="str">
        <f t="shared" si="46"/>
        <v/>
      </c>
      <c r="L737" s="209" t="str">
        <f t="array" ref="L737">IFERROR(IF(D737="","",INDEX(ExcValue!$I$8:$I$2000, MATCH(D737&amp;54,ExcValue!$A$8:$A$2000&amp;ExcValue!$H$8:$H$2000,0))),"")</f>
        <v/>
      </c>
      <c r="M737" s="210" t="str">
        <f t="shared" si="47"/>
        <v/>
      </c>
      <c r="O737" s="207" t="str">
        <f>IF(ISNUMBER(PT_ExcValue!A737),PT_ExcValue!A737,"")</f>
        <v/>
      </c>
      <c r="P737" s="207" t="str">
        <f>IF(PT_ExcValue!C737=0,"",PT_ExcValue!B737/PT_ExcValue!C737)</f>
        <v/>
      </c>
      <c r="Q737" s="207" t="str">
        <f>IF(PT_ExcValue!E737=0,"",PT_ExcValue!D737/PT_ExcValue!E737)</f>
        <v/>
      </c>
      <c r="R737" s="207" t="str">
        <f>IF(PT_ExcValue!G737=0,"",PT_ExcValue!F737/PT_ExcValue!G737)</f>
        <v/>
      </c>
      <c r="S737" s="207" t="str">
        <f>IF(PT_ExcValue!I737=0,"",PT_ExcValue!H737/PT_ExcValue!I737)</f>
        <v/>
      </c>
    </row>
    <row r="738" spans="4:19" x14ac:dyDescent="0.25">
      <c r="D738" s="209" t="str">
        <f t="array" ref="D738">IFERROR(INDEX(ExcValue!$A$8:$A2736, MATCH(0,COUNTIF($D$1:D737,ExcValue!$A$8:$A2736), 0)),"")</f>
        <v/>
      </c>
      <c r="E738" s="207" t="str">
        <f>IFERROR(VLOOKUP(D738,ExcValue!A744:C2736,3,FALSE),"")</f>
        <v/>
      </c>
      <c r="F738" s="209" t="str">
        <f t="array" ref="F738">IFERROR(IF(D738="","",INDEX(ExcValue!$I$8:$I$2000, MATCH(D738&amp;23,ExcValue!$A$8:$A$2000&amp;ExcValue!$H$8:$H$2000,0))),"")</f>
        <v/>
      </c>
      <c r="G738" s="210" t="str">
        <f t="shared" si="44"/>
        <v/>
      </c>
      <c r="H738" s="209" t="str">
        <f t="array" ref="H738">IFERROR(IF(D738="","",INDEX(ExcValue!$I$8:$I$2000, MATCH(D738&amp;24,ExcValue!$A$8:$A$2000&amp;ExcValue!$H$8:$H$2000,0))),"")</f>
        <v/>
      </c>
      <c r="I738" s="210" t="str">
        <f t="shared" si="45"/>
        <v/>
      </c>
      <c r="J738" s="209" t="str">
        <f t="array" ref="J738">IFERROR(IF(D738="","",INDEX(ExcValue!$I$8:$I$2000, MATCH(D738&amp;74,ExcValue!$A$8:$A$2000&amp;ExcValue!$H$8:$H$2000,0))),"")</f>
        <v/>
      </c>
      <c r="K738" s="210" t="str">
        <f t="shared" si="46"/>
        <v/>
      </c>
      <c r="L738" s="209" t="str">
        <f t="array" ref="L738">IFERROR(IF(D738="","",INDEX(ExcValue!$I$8:$I$2000, MATCH(D738&amp;54,ExcValue!$A$8:$A$2000&amp;ExcValue!$H$8:$H$2000,0))),"")</f>
        <v/>
      </c>
      <c r="M738" s="210" t="str">
        <f t="shared" si="47"/>
        <v/>
      </c>
      <c r="O738" s="207" t="str">
        <f>IF(ISNUMBER(PT_ExcValue!A738),PT_ExcValue!A738,"")</f>
        <v/>
      </c>
      <c r="P738" s="207" t="str">
        <f>IF(PT_ExcValue!C738=0,"",PT_ExcValue!B738/PT_ExcValue!C738)</f>
        <v/>
      </c>
      <c r="Q738" s="207" t="str">
        <f>IF(PT_ExcValue!E738=0,"",PT_ExcValue!D738/PT_ExcValue!E738)</f>
        <v/>
      </c>
      <c r="R738" s="207" t="str">
        <f>IF(PT_ExcValue!G738=0,"",PT_ExcValue!F738/PT_ExcValue!G738)</f>
        <v/>
      </c>
      <c r="S738" s="207" t="str">
        <f>IF(PT_ExcValue!I738=0,"",PT_ExcValue!H738/PT_ExcValue!I738)</f>
        <v/>
      </c>
    </row>
    <row r="739" spans="4:19" x14ac:dyDescent="0.25">
      <c r="D739" s="209" t="str">
        <f t="array" ref="D739">IFERROR(INDEX(ExcValue!$A$8:$A2737, MATCH(0,COUNTIF($D$1:D738,ExcValue!$A$8:$A2737), 0)),"")</f>
        <v/>
      </c>
      <c r="E739" s="207" t="str">
        <f>IFERROR(VLOOKUP(D739,ExcValue!A745:C2737,3,FALSE),"")</f>
        <v/>
      </c>
      <c r="F739" s="209" t="str">
        <f t="array" ref="F739">IFERROR(IF(D739="","",INDEX(ExcValue!$I$8:$I$2000, MATCH(D739&amp;23,ExcValue!$A$8:$A$2000&amp;ExcValue!$H$8:$H$2000,0))),"")</f>
        <v/>
      </c>
      <c r="G739" s="210" t="str">
        <f t="shared" si="44"/>
        <v/>
      </c>
      <c r="H739" s="209" t="str">
        <f t="array" ref="H739">IFERROR(IF(D739="","",INDEX(ExcValue!$I$8:$I$2000, MATCH(D739&amp;24,ExcValue!$A$8:$A$2000&amp;ExcValue!$H$8:$H$2000,0))),"")</f>
        <v/>
      </c>
      <c r="I739" s="210" t="str">
        <f t="shared" si="45"/>
        <v/>
      </c>
      <c r="J739" s="209" t="str">
        <f t="array" ref="J739">IFERROR(IF(D739="","",INDEX(ExcValue!$I$8:$I$2000, MATCH(D739&amp;74,ExcValue!$A$8:$A$2000&amp;ExcValue!$H$8:$H$2000,0))),"")</f>
        <v/>
      </c>
      <c r="K739" s="210" t="str">
        <f t="shared" si="46"/>
        <v/>
      </c>
      <c r="L739" s="209" t="str">
        <f t="array" ref="L739">IFERROR(IF(D739="","",INDEX(ExcValue!$I$8:$I$2000, MATCH(D739&amp;54,ExcValue!$A$8:$A$2000&amp;ExcValue!$H$8:$H$2000,0))),"")</f>
        <v/>
      </c>
      <c r="M739" s="210" t="str">
        <f t="shared" si="47"/>
        <v/>
      </c>
      <c r="O739" s="207" t="str">
        <f>IF(ISNUMBER(PT_ExcValue!A739),PT_ExcValue!A739,"")</f>
        <v/>
      </c>
      <c r="P739" s="207" t="str">
        <f>IF(PT_ExcValue!C739=0,"",PT_ExcValue!B739/PT_ExcValue!C739)</f>
        <v/>
      </c>
      <c r="Q739" s="207" t="str">
        <f>IF(PT_ExcValue!E739=0,"",PT_ExcValue!D739/PT_ExcValue!E739)</f>
        <v/>
      </c>
      <c r="R739" s="207" t="str">
        <f>IF(PT_ExcValue!G739=0,"",PT_ExcValue!F739/PT_ExcValue!G739)</f>
        <v/>
      </c>
      <c r="S739" s="207" t="str">
        <f>IF(PT_ExcValue!I739=0,"",PT_ExcValue!H739/PT_ExcValue!I739)</f>
        <v/>
      </c>
    </row>
    <row r="740" spans="4:19" x14ac:dyDescent="0.25">
      <c r="D740" s="209" t="str">
        <f t="array" ref="D740">IFERROR(INDEX(ExcValue!$A$8:$A2738, MATCH(0,COUNTIF($D$1:D739,ExcValue!$A$8:$A2738), 0)),"")</f>
        <v/>
      </c>
      <c r="E740" s="207" t="str">
        <f>IFERROR(VLOOKUP(D740,ExcValue!A746:C2738,3,FALSE),"")</f>
        <v/>
      </c>
      <c r="F740" s="209" t="str">
        <f t="array" ref="F740">IFERROR(IF(D740="","",INDEX(ExcValue!$I$8:$I$2000, MATCH(D740&amp;23,ExcValue!$A$8:$A$2000&amp;ExcValue!$H$8:$H$2000,0))),"")</f>
        <v/>
      </c>
      <c r="G740" s="210" t="str">
        <f t="shared" si="44"/>
        <v/>
      </c>
      <c r="H740" s="209" t="str">
        <f t="array" ref="H740">IFERROR(IF(D740="","",INDEX(ExcValue!$I$8:$I$2000, MATCH(D740&amp;24,ExcValue!$A$8:$A$2000&amp;ExcValue!$H$8:$H$2000,0))),"")</f>
        <v/>
      </c>
      <c r="I740" s="210" t="str">
        <f t="shared" si="45"/>
        <v/>
      </c>
      <c r="J740" s="209" t="str">
        <f t="array" ref="J740">IFERROR(IF(D740="","",INDEX(ExcValue!$I$8:$I$2000, MATCH(D740&amp;74,ExcValue!$A$8:$A$2000&amp;ExcValue!$H$8:$H$2000,0))),"")</f>
        <v/>
      </c>
      <c r="K740" s="210" t="str">
        <f t="shared" si="46"/>
        <v/>
      </c>
      <c r="L740" s="209" t="str">
        <f t="array" ref="L740">IFERROR(IF(D740="","",INDEX(ExcValue!$I$8:$I$2000, MATCH(D740&amp;54,ExcValue!$A$8:$A$2000&amp;ExcValue!$H$8:$H$2000,0))),"")</f>
        <v/>
      </c>
      <c r="M740" s="210" t="str">
        <f t="shared" si="47"/>
        <v/>
      </c>
      <c r="O740" s="207" t="str">
        <f>IF(ISNUMBER(PT_ExcValue!A740),PT_ExcValue!A740,"")</f>
        <v/>
      </c>
      <c r="P740" s="207" t="str">
        <f>IF(PT_ExcValue!C740=0,"",PT_ExcValue!B740/PT_ExcValue!C740)</f>
        <v/>
      </c>
      <c r="Q740" s="207" t="str">
        <f>IF(PT_ExcValue!E740=0,"",PT_ExcValue!D740/PT_ExcValue!E740)</f>
        <v/>
      </c>
      <c r="R740" s="207" t="str">
        <f>IF(PT_ExcValue!G740=0,"",PT_ExcValue!F740/PT_ExcValue!G740)</f>
        <v/>
      </c>
      <c r="S740" s="207" t="str">
        <f>IF(PT_ExcValue!I740=0,"",PT_ExcValue!H740/PT_ExcValue!I740)</f>
        <v/>
      </c>
    </row>
    <row r="741" spans="4:19" x14ac:dyDescent="0.25">
      <c r="D741" s="209" t="str">
        <f t="array" ref="D741">IFERROR(INDEX(ExcValue!$A$8:$A2739, MATCH(0,COUNTIF($D$1:D740,ExcValue!$A$8:$A2739), 0)),"")</f>
        <v/>
      </c>
      <c r="E741" s="207" t="str">
        <f>IFERROR(VLOOKUP(D741,ExcValue!A747:C2739,3,FALSE),"")</f>
        <v/>
      </c>
      <c r="F741" s="209" t="str">
        <f t="array" ref="F741">IFERROR(IF(D741="","",INDEX(ExcValue!$I$8:$I$2000, MATCH(D741&amp;23,ExcValue!$A$8:$A$2000&amp;ExcValue!$H$8:$H$2000,0))),"")</f>
        <v/>
      </c>
      <c r="G741" s="210" t="str">
        <f t="shared" si="44"/>
        <v/>
      </c>
      <c r="H741" s="209" t="str">
        <f t="array" ref="H741">IFERROR(IF(D741="","",INDEX(ExcValue!$I$8:$I$2000, MATCH(D741&amp;24,ExcValue!$A$8:$A$2000&amp;ExcValue!$H$8:$H$2000,0))),"")</f>
        <v/>
      </c>
      <c r="I741" s="210" t="str">
        <f t="shared" si="45"/>
        <v/>
      </c>
      <c r="J741" s="209" t="str">
        <f t="array" ref="J741">IFERROR(IF(D741="","",INDEX(ExcValue!$I$8:$I$2000, MATCH(D741&amp;74,ExcValue!$A$8:$A$2000&amp;ExcValue!$H$8:$H$2000,0))),"")</f>
        <v/>
      </c>
      <c r="K741" s="210" t="str">
        <f t="shared" si="46"/>
        <v/>
      </c>
      <c r="L741" s="209" t="str">
        <f t="array" ref="L741">IFERROR(IF(D741="","",INDEX(ExcValue!$I$8:$I$2000, MATCH(D741&amp;54,ExcValue!$A$8:$A$2000&amp;ExcValue!$H$8:$H$2000,0))),"")</f>
        <v/>
      </c>
      <c r="M741" s="210" t="str">
        <f t="shared" si="47"/>
        <v/>
      </c>
      <c r="O741" s="207" t="str">
        <f>IF(ISNUMBER(PT_ExcValue!A741),PT_ExcValue!A741,"")</f>
        <v/>
      </c>
      <c r="P741" s="207" t="str">
        <f>IF(PT_ExcValue!C741=0,"",PT_ExcValue!B741/PT_ExcValue!C741)</f>
        <v/>
      </c>
      <c r="Q741" s="207" t="str">
        <f>IF(PT_ExcValue!E741=0,"",PT_ExcValue!D741/PT_ExcValue!E741)</f>
        <v/>
      </c>
      <c r="R741" s="207" t="str">
        <f>IF(PT_ExcValue!G741=0,"",PT_ExcValue!F741/PT_ExcValue!G741)</f>
        <v/>
      </c>
      <c r="S741" s="207" t="str">
        <f>IF(PT_ExcValue!I741=0,"",PT_ExcValue!H741/PT_ExcValue!I741)</f>
        <v/>
      </c>
    </row>
    <row r="742" spans="4:19" x14ac:dyDescent="0.25">
      <c r="D742" s="209" t="str">
        <f t="array" ref="D742">IFERROR(INDEX(ExcValue!$A$8:$A2740, MATCH(0,COUNTIF($D$1:D741,ExcValue!$A$8:$A2740), 0)),"")</f>
        <v/>
      </c>
      <c r="E742" s="207" t="str">
        <f>IFERROR(VLOOKUP(D742,ExcValue!A748:C2740,3,FALSE),"")</f>
        <v/>
      </c>
      <c r="F742" s="209" t="str">
        <f t="array" ref="F742">IFERROR(IF(D742="","",INDEX(ExcValue!$I$8:$I$2000, MATCH(D742&amp;23,ExcValue!$A$8:$A$2000&amp;ExcValue!$H$8:$H$2000,0))),"")</f>
        <v/>
      </c>
      <c r="G742" s="210" t="str">
        <f t="shared" si="44"/>
        <v/>
      </c>
      <c r="H742" s="209" t="str">
        <f t="array" ref="H742">IFERROR(IF(D742="","",INDEX(ExcValue!$I$8:$I$2000, MATCH(D742&amp;24,ExcValue!$A$8:$A$2000&amp;ExcValue!$H$8:$H$2000,0))),"")</f>
        <v/>
      </c>
      <c r="I742" s="210" t="str">
        <f t="shared" si="45"/>
        <v/>
      </c>
      <c r="J742" s="209" t="str">
        <f t="array" ref="J742">IFERROR(IF(D742="","",INDEX(ExcValue!$I$8:$I$2000, MATCH(D742&amp;74,ExcValue!$A$8:$A$2000&amp;ExcValue!$H$8:$H$2000,0))),"")</f>
        <v/>
      </c>
      <c r="K742" s="210" t="str">
        <f t="shared" si="46"/>
        <v/>
      </c>
      <c r="L742" s="209" t="str">
        <f t="array" ref="L742">IFERROR(IF(D742="","",INDEX(ExcValue!$I$8:$I$2000, MATCH(D742&amp;54,ExcValue!$A$8:$A$2000&amp;ExcValue!$H$8:$H$2000,0))),"")</f>
        <v/>
      </c>
      <c r="M742" s="210" t="str">
        <f t="shared" si="47"/>
        <v/>
      </c>
      <c r="O742" s="207" t="str">
        <f>IF(ISNUMBER(PT_ExcValue!A742),PT_ExcValue!A742,"")</f>
        <v/>
      </c>
      <c r="P742" s="207" t="str">
        <f>IF(PT_ExcValue!C742=0,"",PT_ExcValue!B742/PT_ExcValue!C742)</f>
        <v/>
      </c>
      <c r="Q742" s="207" t="str">
        <f>IF(PT_ExcValue!E742=0,"",PT_ExcValue!D742/PT_ExcValue!E742)</f>
        <v/>
      </c>
      <c r="R742" s="207" t="str">
        <f>IF(PT_ExcValue!G742=0,"",PT_ExcValue!F742/PT_ExcValue!G742)</f>
        <v/>
      </c>
      <c r="S742" s="207" t="str">
        <f>IF(PT_ExcValue!I742=0,"",PT_ExcValue!H742/PT_ExcValue!I742)</f>
        <v/>
      </c>
    </row>
    <row r="743" spans="4:19" x14ac:dyDescent="0.25">
      <c r="D743" s="209" t="str">
        <f t="array" ref="D743">IFERROR(INDEX(ExcValue!$A$8:$A2741, MATCH(0,COUNTIF($D$1:D742,ExcValue!$A$8:$A2741), 0)),"")</f>
        <v/>
      </c>
      <c r="E743" s="207" t="str">
        <f>IFERROR(VLOOKUP(D743,ExcValue!A749:C2741,3,FALSE),"")</f>
        <v/>
      </c>
      <c r="F743" s="209" t="str">
        <f t="array" ref="F743">IFERROR(IF(D743="","",INDEX(ExcValue!$I$8:$I$2000, MATCH(D743&amp;23,ExcValue!$A$8:$A$2000&amp;ExcValue!$H$8:$H$2000,0))),"")</f>
        <v/>
      </c>
      <c r="G743" s="210" t="str">
        <f t="shared" si="44"/>
        <v/>
      </c>
      <c r="H743" s="209" t="str">
        <f t="array" ref="H743">IFERROR(IF(D743="","",INDEX(ExcValue!$I$8:$I$2000, MATCH(D743&amp;24,ExcValue!$A$8:$A$2000&amp;ExcValue!$H$8:$H$2000,0))),"")</f>
        <v/>
      </c>
      <c r="I743" s="210" t="str">
        <f t="shared" si="45"/>
        <v/>
      </c>
      <c r="J743" s="209" t="str">
        <f t="array" ref="J743">IFERROR(IF(D743="","",INDEX(ExcValue!$I$8:$I$2000, MATCH(D743&amp;74,ExcValue!$A$8:$A$2000&amp;ExcValue!$H$8:$H$2000,0))),"")</f>
        <v/>
      </c>
      <c r="K743" s="210" t="str">
        <f t="shared" si="46"/>
        <v/>
      </c>
      <c r="L743" s="209" t="str">
        <f t="array" ref="L743">IFERROR(IF(D743="","",INDEX(ExcValue!$I$8:$I$2000, MATCH(D743&amp;54,ExcValue!$A$8:$A$2000&amp;ExcValue!$H$8:$H$2000,0))),"")</f>
        <v/>
      </c>
      <c r="M743" s="210" t="str">
        <f t="shared" si="47"/>
        <v/>
      </c>
      <c r="O743" s="207" t="str">
        <f>IF(ISNUMBER(PT_ExcValue!A743),PT_ExcValue!A743,"")</f>
        <v/>
      </c>
      <c r="P743" s="207" t="str">
        <f>IF(PT_ExcValue!C743=0,"",PT_ExcValue!B743/PT_ExcValue!C743)</f>
        <v/>
      </c>
      <c r="Q743" s="207" t="str">
        <f>IF(PT_ExcValue!E743=0,"",PT_ExcValue!D743/PT_ExcValue!E743)</f>
        <v/>
      </c>
      <c r="R743" s="207" t="str">
        <f>IF(PT_ExcValue!G743=0,"",PT_ExcValue!F743/PT_ExcValue!G743)</f>
        <v/>
      </c>
      <c r="S743" s="207" t="str">
        <f>IF(PT_ExcValue!I743=0,"",PT_ExcValue!H743/PT_ExcValue!I743)</f>
        <v/>
      </c>
    </row>
    <row r="744" spans="4:19" x14ac:dyDescent="0.25">
      <c r="D744" s="209" t="str">
        <f t="array" ref="D744">IFERROR(INDEX(ExcValue!$A$8:$A2742, MATCH(0,COUNTIF($D$1:D743,ExcValue!$A$8:$A2742), 0)),"")</f>
        <v/>
      </c>
      <c r="E744" s="207" t="str">
        <f>IFERROR(VLOOKUP(D744,ExcValue!A750:C2742,3,FALSE),"")</f>
        <v/>
      </c>
      <c r="F744" s="209" t="str">
        <f t="array" ref="F744">IFERROR(IF(D744="","",INDEX(ExcValue!$I$8:$I$2000, MATCH(D744&amp;23,ExcValue!$A$8:$A$2000&amp;ExcValue!$H$8:$H$2000,0))),"")</f>
        <v/>
      </c>
      <c r="G744" s="210" t="str">
        <f t="shared" si="44"/>
        <v/>
      </c>
      <c r="H744" s="209" t="str">
        <f t="array" ref="H744">IFERROR(IF(D744="","",INDEX(ExcValue!$I$8:$I$2000, MATCH(D744&amp;24,ExcValue!$A$8:$A$2000&amp;ExcValue!$H$8:$H$2000,0))),"")</f>
        <v/>
      </c>
      <c r="I744" s="210" t="str">
        <f t="shared" si="45"/>
        <v/>
      </c>
      <c r="J744" s="209" t="str">
        <f t="array" ref="J744">IFERROR(IF(D744="","",INDEX(ExcValue!$I$8:$I$2000, MATCH(D744&amp;74,ExcValue!$A$8:$A$2000&amp;ExcValue!$H$8:$H$2000,0))),"")</f>
        <v/>
      </c>
      <c r="K744" s="210" t="str">
        <f t="shared" si="46"/>
        <v/>
      </c>
      <c r="L744" s="209" t="str">
        <f t="array" ref="L744">IFERROR(IF(D744="","",INDEX(ExcValue!$I$8:$I$2000, MATCH(D744&amp;54,ExcValue!$A$8:$A$2000&amp;ExcValue!$H$8:$H$2000,0))),"")</f>
        <v/>
      </c>
      <c r="M744" s="210" t="str">
        <f t="shared" si="47"/>
        <v/>
      </c>
      <c r="O744" s="207" t="str">
        <f>IF(ISNUMBER(PT_ExcValue!A744),PT_ExcValue!A744,"")</f>
        <v/>
      </c>
      <c r="P744" s="207" t="str">
        <f>IF(PT_ExcValue!C744=0,"",PT_ExcValue!B744/PT_ExcValue!C744)</f>
        <v/>
      </c>
      <c r="Q744" s="207" t="str">
        <f>IF(PT_ExcValue!E744=0,"",PT_ExcValue!D744/PT_ExcValue!E744)</f>
        <v/>
      </c>
      <c r="R744" s="207" t="str">
        <f>IF(PT_ExcValue!G744=0,"",PT_ExcValue!F744/PT_ExcValue!G744)</f>
        <v/>
      </c>
      <c r="S744" s="207" t="str">
        <f>IF(PT_ExcValue!I744=0,"",PT_ExcValue!H744/PT_ExcValue!I744)</f>
        <v/>
      </c>
    </row>
    <row r="745" spans="4:19" x14ac:dyDescent="0.25">
      <c r="D745" s="209" t="str">
        <f t="array" ref="D745">IFERROR(INDEX(ExcValue!$A$8:$A2743, MATCH(0,COUNTIF($D$1:D744,ExcValue!$A$8:$A2743), 0)),"")</f>
        <v/>
      </c>
      <c r="E745" s="207" t="str">
        <f>IFERROR(VLOOKUP(D745,ExcValue!A751:C2743,3,FALSE),"")</f>
        <v/>
      </c>
      <c r="F745" s="209" t="str">
        <f t="array" ref="F745">IFERROR(IF(D745="","",INDEX(ExcValue!$I$8:$I$2000, MATCH(D745&amp;23,ExcValue!$A$8:$A$2000&amp;ExcValue!$H$8:$H$2000,0))),"")</f>
        <v/>
      </c>
      <c r="G745" s="210" t="str">
        <f t="shared" si="44"/>
        <v/>
      </c>
      <c r="H745" s="209" t="str">
        <f t="array" ref="H745">IFERROR(IF(D745="","",INDEX(ExcValue!$I$8:$I$2000, MATCH(D745&amp;24,ExcValue!$A$8:$A$2000&amp;ExcValue!$H$8:$H$2000,0))),"")</f>
        <v/>
      </c>
      <c r="I745" s="210" t="str">
        <f t="shared" si="45"/>
        <v/>
      </c>
      <c r="J745" s="209" t="str">
        <f t="array" ref="J745">IFERROR(IF(D745="","",INDEX(ExcValue!$I$8:$I$2000, MATCH(D745&amp;74,ExcValue!$A$8:$A$2000&amp;ExcValue!$H$8:$H$2000,0))),"")</f>
        <v/>
      </c>
      <c r="K745" s="210" t="str">
        <f t="shared" si="46"/>
        <v/>
      </c>
      <c r="L745" s="209" t="str">
        <f t="array" ref="L745">IFERROR(IF(D745="","",INDEX(ExcValue!$I$8:$I$2000, MATCH(D745&amp;54,ExcValue!$A$8:$A$2000&amp;ExcValue!$H$8:$H$2000,0))),"")</f>
        <v/>
      </c>
      <c r="M745" s="210" t="str">
        <f t="shared" si="47"/>
        <v/>
      </c>
      <c r="O745" s="207" t="str">
        <f>IF(ISNUMBER(PT_ExcValue!A745),PT_ExcValue!A745,"")</f>
        <v/>
      </c>
      <c r="P745" s="207" t="str">
        <f>IF(PT_ExcValue!C745=0,"",PT_ExcValue!B745/PT_ExcValue!C745)</f>
        <v/>
      </c>
      <c r="Q745" s="207" t="str">
        <f>IF(PT_ExcValue!E745=0,"",PT_ExcValue!D745/PT_ExcValue!E745)</f>
        <v/>
      </c>
      <c r="R745" s="207" t="str">
        <f>IF(PT_ExcValue!G745=0,"",PT_ExcValue!F745/PT_ExcValue!G745)</f>
        <v/>
      </c>
      <c r="S745" s="207" t="str">
        <f>IF(PT_ExcValue!I745=0,"",PT_ExcValue!H745/PT_ExcValue!I745)</f>
        <v/>
      </c>
    </row>
    <row r="746" spans="4:19" x14ac:dyDescent="0.25">
      <c r="D746" s="209" t="str">
        <f t="array" ref="D746">IFERROR(INDEX(ExcValue!$A$8:$A2744, MATCH(0,COUNTIF($D$1:D745,ExcValue!$A$8:$A2744), 0)),"")</f>
        <v/>
      </c>
      <c r="E746" s="207" t="str">
        <f>IFERROR(VLOOKUP(D746,ExcValue!A752:C2744,3,FALSE),"")</f>
        <v/>
      </c>
      <c r="F746" s="209" t="str">
        <f t="array" ref="F746">IFERROR(IF(D746="","",INDEX(ExcValue!$I$8:$I$2000, MATCH(D746&amp;23,ExcValue!$A$8:$A$2000&amp;ExcValue!$H$8:$H$2000,0))),"")</f>
        <v/>
      </c>
      <c r="G746" s="210" t="str">
        <f t="shared" si="44"/>
        <v/>
      </c>
      <c r="H746" s="209" t="str">
        <f t="array" ref="H746">IFERROR(IF(D746="","",INDEX(ExcValue!$I$8:$I$2000, MATCH(D746&amp;24,ExcValue!$A$8:$A$2000&amp;ExcValue!$H$8:$H$2000,0))),"")</f>
        <v/>
      </c>
      <c r="I746" s="210" t="str">
        <f t="shared" si="45"/>
        <v/>
      </c>
      <c r="J746" s="209" t="str">
        <f t="array" ref="J746">IFERROR(IF(D746="","",INDEX(ExcValue!$I$8:$I$2000, MATCH(D746&amp;74,ExcValue!$A$8:$A$2000&amp;ExcValue!$H$8:$H$2000,0))),"")</f>
        <v/>
      </c>
      <c r="K746" s="210" t="str">
        <f t="shared" si="46"/>
        <v/>
      </c>
      <c r="L746" s="209" t="str">
        <f t="array" ref="L746">IFERROR(IF(D746="","",INDEX(ExcValue!$I$8:$I$2000, MATCH(D746&amp;54,ExcValue!$A$8:$A$2000&amp;ExcValue!$H$8:$H$2000,0))),"")</f>
        <v/>
      </c>
      <c r="M746" s="210" t="str">
        <f t="shared" si="47"/>
        <v/>
      </c>
      <c r="O746" s="207" t="str">
        <f>IF(ISNUMBER(PT_ExcValue!A746),PT_ExcValue!A746,"")</f>
        <v/>
      </c>
      <c r="P746" s="207" t="str">
        <f>IF(PT_ExcValue!C746=0,"",PT_ExcValue!B746/PT_ExcValue!C746)</f>
        <v/>
      </c>
      <c r="Q746" s="207" t="str">
        <f>IF(PT_ExcValue!E746=0,"",PT_ExcValue!D746/PT_ExcValue!E746)</f>
        <v/>
      </c>
      <c r="R746" s="207" t="str">
        <f>IF(PT_ExcValue!G746=0,"",PT_ExcValue!F746/PT_ExcValue!G746)</f>
        <v/>
      </c>
      <c r="S746" s="207" t="str">
        <f>IF(PT_ExcValue!I746=0,"",PT_ExcValue!H746/PT_ExcValue!I746)</f>
        <v/>
      </c>
    </row>
    <row r="747" spans="4:19" x14ac:dyDescent="0.25">
      <c r="D747" s="209" t="str">
        <f t="array" ref="D747">IFERROR(INDEX(ExcValue!$A$8:$A2745, MATCH(0,COUNTIF($D$1:D746,ExcValue!$A$8:$A2745), 0)),"")</f>
        <v/>
      </c>
      <c r="E747" s="207" t="str">
        <f>IFERROR(VLOOKUP(D747,ExcValue!A753:C2745,3,FALSE),"")</f>
        <v/>
      </c>
      <c r="F747" s="209" t="str">
        <f t="array" ref="F747">IFERROR(IF(D747="","",INDEX(ExcValue!$I$8:$I$2000, MATCH(D747&amp;23,ExcValue!$A$8:$A$2000&amp;ExcValue!$H$8:$H$2000,0))),"")</f>
        <v/>
      </c>
      <c r="G747" s="210" t="str">
        <f t="shared" si="44"/>
        <v/>
      </c>
      <c r="H747" s="209" t="str">
        <f t="array" ref="H747">IFERROR(IF(D747="","",INDEX(ExcValue!$I$8:$I$2000, MATCH(D747&amp;24,ExcValue!$A$8:$A$2000&amp;ExcValue!$H$8:$H$2000,0))),"")</f>
        <v/>
      </c>
      <c r="I747" s="210" t="str">
        <f t="shared" si="45"/>
        <v/>
      </c>
      <c r="J747" s="209" t="str">
        <f t="array" ref="J747">IFERROR(IF(D747="","",INDEX(ExcValue!$I$8:$I$2000, MATCH(D747&amp;74,ExcValue!$A$8:$A$2000&amp;ExcValue!$H$8:$H$2000,0))),"")</f>
        <v/>
      </c>
      <c r="K747" s="210" t="str">
        <f t="shared" si="46"/>
        <v/>
      </c>
      <c r="L747" s="209" t="str">
        <f t="array" ref="L747">IFERROR(IF(D747="","",INDEX(ExcValue!$I$8:$I$2000, MATCH(D747&amp;54,ExcValue!$A$8:$A$2000&amp;ExcValue!$H$8:$H$2000,0))),"")</f>
        <v/>
      </c>
      <c r="M747" s="210" t="str">
        <f t="shared" si="47"/>
        <v/>
      </c>
      <c r="O747" s="207" t="str">
        <f>IF(ISNUMBER(PT_ExcValue!A747),PT_ExcValue!A747,"")</f>
        <v/>
      </c>
      <c r="P747" s="207" t="str">
        <f>IF(PT_ExcValue!C747=0,"",PT_ExcValue!B747/PT_ExcValue!C747)</f>
        <v/>
      </c>
      <c r="Q747" s="207" t="str">
        <f>IF(PT_ExcValue!E747=0,"",PT_ExcValue!D747/PT_ExcValue!E747)</f>
        <v/>
      </c>
      <c r="R747" s="207" t="str">
        <f>IF(PT_ExcValue!G747=0,"",PT_ExcValue!F747/PT_ExcValue!G747)</f>
        <v/>
      </c>
      <c r="S747" s="207" t="str">
        <f>IF(PT_ExcValue!I747=0,"",PT_ExcValue!H747/PT_ExcValue!I747)</f>
        <v/>
      </c>
    </row>
    <row r="748" spans="4:19" x14ac:dyDescent="0.25">
      <c r="D748" s="209" t="str">
        <f t="array" ref="D748">IFERROR(INDEX(ExcValue!$A$8:$A2746, MATCH(0,COUNTIF($D$1:D747,ExcValue!$A$8:$A2746), 0)),"")</f>
        <v/>
      </c>
      <c r="E748" s="207" t="str">
        <f>IFERROR(VLOOKUP(D748,ExcValue!A754:C2746,3,FALSE),"")</f>
        <v/>
      </c>
      <c r="F748" s="209" t="str">
        <f t="array" ref="F748">IFERROR(IF(D748="","",INDEX(ExcValue!$I$8:$I$2000, MATCH(D748&amp;23,ExcValue!$A$8:$A$2000&amp;ExcValue!$H$8:$H$2000,0))),"")</f>
        <v/>
      </c>
      <c r="G748" s="210" t="str">
        <f t="shared" si="44"/>
        <v/>
      </c>
      <c r="H748" s="209" t="str">
        <f t="array" ref="H748">IFERROR(IF(D748="","",INDEX(ExcValue!$I$8:$I$2000, MATCH(D748&amp;24,ExcValue!$A$8:$A$2000&amp;ExcValue!$H$8:$H$2000,0))),"")</f>
        <v/>
      </c>
      <c r="I748" s="210" t="str">
        <f t="shared" si="45"/>
        <v/>
      </c>
      <c r="J748" s="209" t="str">
        <f t="array" ref="J748">IFERROR(IF(D748="","",INDEX(ExcValue!$I$8:$I$2000, MATCH(D748&amp;74,ExcValue!$A$8:$A$2000&amp;ExcValue!$H$8:$H$2000,0))),"")</f>
        <v/>
      </c>
      <c r="K748" s="210" t="str">
        <f t="shared" si="46"/>
        <v/>
      </c>
      <c r="L748" s="209" t="str">
        <f t="array" ref="L748">IFERROR(IF(D748="","",INDEX(ExcValue!$I$8:$I$2000, MATCH(D748&amp;54,ExcValue!$A$8:$A$2000&amp;ExcValue!$H$8:$H$2000,0))),"")</f>
        <v/>
      </c>
      <c r="M748" s="210" t="str">
        <f t="shared" si="47"/>
        <v/>
      </c>
      <c r="O748" s="207" t="str">
        <f>IF(ISNUMBER(PT_ExcValue!A748),PT_ExcValue!A748,"")</f>
        <v/>
      </c>
      <c r="P748" s="207" t="str">
        <f>IF(PT_ExcValue!C748=0,"",PT_ExcValue!B748/PT_ExcValue!C748)</f>
        <v/>
      </c>
      <c r="Q748" s="207" t="str">
        <f>IF(PT_ExcValue!E748=0,"",PT_ExcValue!D748/PT_ExcValue!E748)</f>
        <v/>
      </c>
      <c r="R748" s="207" t="str">
        <f>IF(PT_ExcValue!G748=0,"",PT_ExcValue!F748/PT_ExcValue!G748)</f>
        <v/>
      </c>
      <c r="S748" s="207" t="str">
        <f>IF(PT_ExcValue!I748=0,"",PT_ExcValue!H748/PT_ExcValue!I748)</f>
        <v/>
      </c>
    </row>
    <row r="749" spans="4:19" x14ac:dyDescent="0.25">
      <c r="D749" s="209" t="str">
        <f t="array" ref="D749">IFERROR(INDEX(ExcValue!$A$8:$A2747, MATCH(0,COUNTIF($D$1:D748,ExcValue!$A$8:$A2747), 0)),"")</f>
        <v/>
      </c>
      <c r="E749" s="207" t="str">
        <f>IFERROR(VLOOKUP(D749,ExcValue!A755:C2747,3,FALSE),"")</f>
        <v/>
      </c>
      <c r="F749" s="209" t="str">
        <f t="array" ref="F749">IFERROR(IF(D749="","",INDEX(ExcValue!$I$8:$I$2000, MATCH(D749&amp;23,ExcValue!$A$8:$A$2000&amp;ExcValue!$H$8:$H$2000,0))),"")</f>
        <v/>
      </c>
      <c r="G749" s="210" t="str">
        <f t="shared" si="44"/>
        <v/>
      </c>
      <c r="H749" s="209" t="str">
        <f t="array" ref="H749">IFERROR(IF(D749="","",INDEX(ExcValue!$I$8:$I$2000, MATCH(D749&amp;24,ExcValue!$A$8:$A$2000&amp;ExcValue!$H$8:$H$2000,0))),"")</f>
        <v/>
      </c>
      <c r="I749" s="210" t="str">
        <f t="shared" si="45"/>
        <v/>
      </c>
      <c r="J749" s="209" t="str">
        <f t="array" ref="J749">IFERROR(IF(D749="","",INDEX(ExcValue!$I$8:$I$2000, MATCH(D749&amp;74,ExcValue!$A$8:$A$2000&amp;ExcValue!$H$8:$H$2000,0))),"")</f>
        <v/>
      </c>
      <c r="K749" s="210" t="str">
        <f t="shared" si="46"/>
        <v/>
      </c>
      <c r="L749" s="209" t="str">
        <f t="array" ref="L749">IFERROR(IF(D749="","",INDEX(ExcValue!$I$8:$I$2000, MATCH(D749&amp;54,ExcValue!$A$8:$A$2000&amp;ExcValue!$H$8:$H$2000,0))),"")</f>
        <v/>
      </c>
      <c r="M749" s="210" t="str">
        <f t="shared" si="47"/>
        <v/>
      </c>
      <c r="O749" s="207" t="str">
        <f>IF(ISNUMBER(PT_ExcValue!A749),PT_ExcValue!A749,"")</f>
        <v/>
      </c>
      <c r="P749" s="207" t="str">
        <f>IF(PT_ExcValue!C749=0,"",PT_ExcValue!B749/PT_ExcValue!C749)</f>
        <v/>
      </c>
      <c r="Q749" s="207" t="str">
        <f>IF(PT_ExcValue!E749=0,"",PT_ExcValue!D749/PT_ExcValue!E749)</f>
        <v/>
      </c>
      <c r="R749" s="207" t="str">
        <f>IF(PT_ExcValue!G749=0,"",PT_ExcValue!F749/PT_ExcValue!G749)</f>
        <v/>
      </c>
      <c r="S749" s="207" t="str">
        <f>IF(PT_ExcValue!I749=0,"",PT_ExcValue!H749/PT_ExcValue!I749)</f>
        <v/>
      </c>
    </row>
    <row r="750" spans="4:19" x14ac:dyDescent="0.25">
      <c r="D750" s="209" t="str">
        <f t="array" ref="D750">IFERROR(INDEX(ExcValue!$A$8:$A2748, MATCH(0,COUNTIF($D$1:D749,ExcValue!$A$8:$A2748), 0)),"")</f>
        <v/>
      </c>
      <c r="E750" s="207" t="str">
        <f>IFERROR(VLOOKUP(D750,ExcValue!A756:C2748,3,FALSE),"")</f>
        <v/>
      </c>
      <c r="F750" s="209" t="str">
        <f t="array" ref="F750">IFERROR(IF(D750="","",INDEX(ExcValue!$I$8:$I$2000, MATCH(D750&amp;23,ExcValue!$A$8:$A$2000&amp;ExcValue!$H$8:$H$2000,0))),"")</f>
        <v/>
      </c>
      <c r="G750" s="210" t="str">
        <f t="shared" si="44"/>
        <v/>
      </c>
      <c r="H750" s="209" t="str">
        <f t="array" ref="H750">IFERROR(IF(D750="","",INDEX(ExcValue!$I$8:$I$2000, MATCH(D750&amp;24,ExcValue!$A$8:$A$2000&amp;ExcValue!$H$8:$H$2000,0))),"")</f>
        <v/>
      </c>
      <c r="I750" s="210" t="str">
        <f t="shared" si="45"/>
        <v/>
      </c>
      <c r="J750" s="209" t="str">
        <f t="array" ref="J750">IFERROR(IF(D750="","",INDEX(ExcValue!$I$8:$I$2000, MATCH(D750&amp;74,ExcValue!$A$8:$A$2000&amp;ExcValue!$H$8:$H$2000,0))),"")</f>
        <v/>
      </c>
      <c r="K750" s="210" t="str">
        <f t="shared" si="46"/>
        <v/>
      </c>
      <c r="L750" s="209" t="str">
        <f t="array" ref="L750">IFERROR(IF(D750="","",INDEX(ExcValue!$I$8:$I$2000, MATCH(D750&amp;54,ExcValue!$A$8:$A$2000&amp;ExcValue!$H$8:$H$2000,0))),"")</f>
        <v/>
      </c>
      <c r="M750" s="210" t="str">
        <f t="shared" si="47"/>
        <v/>
      </c>
      <c r="O750" s="207" t="str">
        <f>IF(ISNUMBER(PT_ExcValue!A750),PT_ExcValue!A750,"")</f>
        <v/>
      </c>
      <c r="P750" s="207" t="str">
        <f>IF(PT_ExcValue!C750=0,"",PT_ExcValue!B750/PT_ExcValue!C750)</f>
        <v/>
      </c>
      <c r="Q750" s="207" t="str">
        <f>IF(PT_ExcValue!E750=0,"",PT_ExcValue!D750/PT_ExcValue!E750)</f>
        <v/>
      </c>
      <c r="R750" s="207" t="str">
        <f>IF(PT_ExcValue!G750=0,"",PT_ExcValue!F750/PT_ExcValue!G750)</f>
        <v/>
      </c>
      <c r="S750" s="207" t="str">
        <f>IF(PT_ExcValue!I750=0,"",PT_ExcValue!H750/PT_ExcValue!I750)</f>
        <v/>
      </c>
    </row>
    <row r="751" spans="4:19" x14ac:dyDescent="0.25">
      <c r="D751" s="209" t="str">
        <f t="array" ref="D751">IFERROR(INDEX(ExcValue!$A$8:$A2749, MATCH(0,COUNTIF($D$1:D750,ExcValue!$A$8:$A2749), 0)),"")</f>
        <v/>
      </c>
      <c r="E751" s="207" t="str">
        <f>IFERROR(VLOOKUP(D751,ExcValue!A757:C2749,3,FALSE),"")</f>
        <v/>
      </c>
      <c r="F751" s="209" t="str">
        <f t="array" ref="F751">IFERROR(IF(D751="","",INDEX(ExcValue!$I$8:$I$2000, MATCH(D751&amp;23,ExcValue!$A$8:$A$2000&amp;ExcValue!$H$8:$H$2000,0))),"")</f>
        <v/>
      </c>
      <c r="G751" s="210" t="str">
        <f t="shared" si="44"/>
        <v/>
      </c>
      <c r="H751" s="209" t="str">
        <f t="array" ref="H751">IFERROR(IF(D751="","",INDEX(ExcValue!$I$8:$I$2000, MATCH(D751&amp;24,ExcValue!$A$8:$A$2000&amp;ExcValue!$H$8:$H$2000,0))),"")</f>
        <v/>
      </c>
      <c r="I751" s="210" t="str">
        <f t="shared" si="45"/>
        <v/>
      </c>
      <c r="J751" s="209" t="str">
        <f t="array" ref="J751">IFERROR(IF(D751="","",INDEX(ExcValue!$I$8:$I$2000, MATCH(D751&amp;74,ExcValue!$A$8:$A$2000&amp;ExcValue!$H$8:$H$2000,0))),"")</f>
        <v/>
      </c>
      <c r="K751" s="210" t="str">
        <f t="shared" si="46"/>
        <v/>
      </c>
      <c r="L751" s="209" t="str">
        <f t="array" ref="L751">IFERROR(IF(D751="","",INDEX(ExcValue!$I$8:$I$2000, MATCH(D751&amp;54,ExcValue!$A$8:$A$2000&amp;ExcValue!$H$8:$H$2000,0))),"")</f>
        <v/>
      </c>
      <c r="M751" s="210" t="str">
        <f t="shared" si="47"/>
        <v/>
      </c>
      <c r="O751" s="207" t="str">
        <f>IF(ISNUMBER(PT_ExcValue!A751),PT_ExcValue!A751,"")</f>
        <v/>
      </c>
      <c r="P751" s="207" t="str">
        <f>IF(PT_ExcValue!C751=0,"",PT_ExcValue!B751/PT_ExcValue!C751)</f>
        <v/>
      </c>
      <c r="Q751" s="207" t="str">
        <f>IF(PT_ExcValue!E751=0,"",PT_ExcValue!D751/PT_ExcValue!E751)</f>
        <v/>
      </c>
      <c r="R751" s="207" t="str">
        <f>IF(PT_ExcValue!G751=0,"",PT_ExcValue!F751/PT_ExcValue!G751)</f>
        <v/>
      </c>
      <c r="S751" s="207" t="str">
        <f>IF(PT_ExcValue!I751=0,"",PT_ExcValue!H751/PT_ExcValue!I751)</f>
        <v/>
      </c>
    </row>
    <row r="752" spans="4:19" x14ac:dyDescent="0.25">
      <c r="D752" s="209" t="str">
        <f t="array" ref="D752">IFERROR(INDEX(ExcValue!$A$8:$A2750, MATCH(0,COUNTIF($D$1:D751,ExcValue!$A$8:$A2750), 0)),"")</f>
        <v/>
      </c>
      <c r="E752" s="207" t="str">
        <f>IFERROR(VLOOKUP(D752,ExcValue!A758:C2750,3,FALSE),"")</f>
        <v/>
      </c>
      <c r="F752" s="209" t="str">
        <f t="array" ref="F752">IFERROR(IF(D752="","",INDEX(ExcValue!$I$8:$I$2000, MATCH(D752&amp;23,ExcValue!$A$8:$A$2000&amp;ExcValue!$H$8:$H$2000,0))),"")</f>
        <v/>
      </c>
      <c r="G752" s="210" t="str">
        <f t="shared" si="44"/>
        <v/>
      </c>
      <c r="H752" s="209" t="str">
        <f t="array" ref="H752">IFERROR(IF(D752="","",INDEX(ExcValue!$I$8:$I$2000, MATCH(D752&amp;24,ExcValue!$A$8:$A$2000&amp;ExcValue!$H$8:$H$2000,0))),"")</f>
        <v/>
      </c>
      <c r="I752" s="210" t="str">
        <f t="shared" si="45"/>
        <v/>
      </c>
      <c r="J752" s="209" t="str">
        <f t="array" ref="J752">IFERROR(IF(D752="","",INDEX(ExcValue!$I$8:$I$2000, MATCH(D752&amp;74,ExcValue!$A$8:$A$2000&amp;ExcValue!$H$8:$H$2000,0))),"")</f>
        <v/>
      </c>
      <c r="K752" s="210" t="str">
        <f t="shared" si="46"/>
        <v/>
      </c>
      <c r="L752" s="209" t="str">
        <f t="array" ref="L752">IFERROR(IF(D752="","",INDEX(ExcValue!$I$8:$I$2000, MATCH(D752&amp;54,ExcValue!$A$8:$A$2000&amp;ExcValue!$H$8:$H$2000,0))),"")</f>
        <v/>
      </c>
      <c r="M752" s="210" t="str">
        <f t="shared" si="47"/>
        <v/>
      </c>
      <c r="O752" s="207" t="str">
        <f>IF(ISNUMBER(PT_ExcValue!A752),PT_ExcValue!A752,"")</f>
        <v/>
      </c>
      <c r="P752" s="207" t="str">
        <f>IF(PT_ExcValue!C752=0,"",PT_ExcValue!B752/PT_ExcValue!C752)</f>
        <v/>
      </c>
      <c r="Q752" s="207" t="str">
        <f>IF(PT_ExcValue!E752=0,"",PT_ExcValue!D752/PT_ExcValue!E752)</f>
        <v/>
      </c>
      <c r="R752" s="207" t="str">
        <f>IF(PT_ExcValue!G752=0,"",PT_ExcValue!F752/PT_ExcValue!G752)</f>
        <v/>
      </c>
      <c r="S752" s="207" t="str">
        <f>IF(PT_ExcValue!I752=0,"",PT_ExcValue!H752/PT_ExcValue!I752)</f>
        <v/>
      </c>
    </row>
    <row r="753" spans="4:19" x14ac:dyDescent="0.25">
      <c r="D753" s="209" t="str">
        <f t="array" ref="D753">IFERROR(INDEX(ExcValue!$A$8:$A2751, MATCH(0,COUNTIF($D$1:D752,ExcValue!$A$8:$A2751), 0)),"")</f>
        <v/>
      </c>
      <c r="E753" s="207" t="str">
        <f>IFERROR(VLOOKUP(D753,ExcValue!A759:C2751,3,FALSE),"")</f>
        <v/>
      </c>
      <c r="F753" s="209" t="str">
        <f t="array" ref="F753">IFERROR(IF(D753="","",INDEX(ExcValue!$I$8:$I$2000, MATCH(D753&amp;23,ExcValue!$A$8:$A$2000&amp;ExcValue!$H$8:$H$2000,0))),"")</f>
        <v/>
      </c>
      <c r="G753" s="210" t="str">
        <f t="shared" si="44"/>
        <v/>
      </c>
      <c r="H753" s="209" t="str">
        <f t="array" ref="H753">IFERROR(IF(D753="","",INDEX(ExcValue!$I$8:$I$2000, MATCH(D753&amp;24,ExcValue!$A$8:$A$2000&amp;ExcValue!$H$8:$H$2000,0))),"")</f>
        <v/>
      </c>
      <c r="I753" s="210" t="str">
        <f t="shared" si="45"/>
        <v/>
      </c>
      <c r="J753" s="209" t="str">
        <f t="array" ref="J753">IFERROR(IF(D753="","",INDEX(ExcValue!$I$8:$I$2000, MATCH(D753&amp;74,ExcValue!$A$8:$A$2000&amp;ExcValue!$H$8:$H$2000,0))),"")</f>
        <v/>
      </c>
      <c r="K753" s="210" t="str">
        <f t="shared" si="46"/>
        <v/>
      </c>
      <c r="L753" s="209" t="str">
        <f t="array" ref="L753">IFERROR(IF(D753="","",INDEX(ExcValue!$I$8:$I$2000, MATCH(D753&amp;54,ExcValue!$A$8:$A$2000&amp;ExcValue!$H$8:$H$2000,0))),"")</f>
        <v/>
      </c>
      <c r="M753" s="210" t="str">
        <f t="shared" si="47"/>
        <v/>
      </c>
      <c r="O753" s="207" t="str">
        <f>IF(ISNUMBER(PT_ExcValue!A753),PT_ExcValue!A753,"")</f>
        <v/>
      </c>
      <c r="P753" s="207" t="str">
        <f>IF(PT_ExcValue!C753=0,"",PT_ExcValue!B753/PT_ExcValue!C753)</f>
        <v/>
      </c>
      <c r="Q753" s="207" t="str">
        <f>IF(PT_ExcValue!E753=0,"",PT_ExcValue!D753/PT_ExcValue!E753)</f>
        <v/>
      </c>
      <c r="R753" s="207" t="str">
        <f>IF(PT_ExcValue!G753=0,"",PT_ExcValue!F753/PT_ExcValue!G753)</f>
        <v/>
      </c>
      <c r="S753" s="207" t="str">
        <f>IF(PT_ExcValue!I753=0,"",PT_ExcValue!H753/PT_ExcValue!I753)</f>
        <v/>
      </c>
    </row>
    <row r="754" spans="4:19" x14ac:dyDescent="0.25">
      <c r="D754" s="209" t="str">
        <f t="array" ref="D754">IFERROR(INDEX(ExcValue!$A$8:$A2752, MATCH(0,COUNTIF($D$1:D753,ExcValue!$A$8:$A2752), 0)),"")</f>
        <v/>
      </c>
      <c r="E754" s="207" t="str">
        <f>IFERROR(VLOOKUP(D754,ExcValue!A760:C2752,3,FALSE),"")</f>
        <v/>
      </c>
      <c r="F754" s="209" t="str">
        <f t="array" ref="F754">IFERROR(IF(D754="","",INDEX(ExcValue!$I$8:$I$2000, MATCH(D754&amp;23,ExcValue!$A$8:$A$2000&amp;ExcValue!$H$8:$H$2000,0))),"")</f>
        <v/>
      </c>
      <c r="G754" s="210" t="str">
        <f t="shared" si="44"/>
        <v/>
      </c>
      <c r="H754" s="209" t="str">
        <f t="array" ref="H754">IFERROR(IF(D754="","",INDEX(ExcValue!$I$8:$I$2000, MATCH(D754&amp;24,ExcValue!$A$8:$A$2000&amp;ExcValue!$H$8:$H$2000,0))),"")</f>
        <v/>
      </c>
      <c r="I754" s="210" t="str">
        <f t="shared" si="45"/>
        <v/>
      </c>
      <c r="J754" s="209" t="str">
        <f t="array" ref="J754">IFERROR(IF(D754="","",INDEX(ExcValue!$I$8:$I$2000, MATCH(D754&amp;74,ExcValue!$A$8:$A$2000&amp;ExcValue!$H$8:$H$2000,0))),"")</f>
        <v/>
      </c>
      <c r="K754" s="210" t="str">
        <f t="shared" si="46"/>
        <v/>
      </c>
      <c r="L754" s="209" t="str">
        <f t="array" ref="L754">IFERROR(IF(D754="","",INDEX(ExcValue!$I$8:$I$2000, MATCH(D754&amp;54,ExcValue!$A$8:$A$2000&amp;ExcValue!$H$8:$H$2000,0))),"")</f>
        <v/>
      </c>
      <c r="M754" s="210" t="str">
        <f t="shared" si="47"/>
        <v/>
      </c>
      <c r="O754" s="207" t="str">
        <f>IF(ISNUMBER(PT_ExcValue!A754),PT_ExcValue!A754,"")</f>
        <v/>
      </c>
      <c r="P754" s="207" t="str">
        <f>IF(PT_ExcValue!C754=0,"",PT_ExcValue!B754/PT_ExcValue!C754)</f>
        <v/>
      </c>
      <c r="Q754" s="207" t="str">
        <f>IF(PT_ExcValue!E754=0,"",PT_ExcValue!D754/PT_ExcValue!E754)</f>
        <v/>
      </c>
      <c r="R754" s="207" t="str">
        <f>IF(PT_ExcValue!G754=0,"",PT_ExcValue!F754/PT_ExcValue!G754)</f>
        <v/>
      </c>
      <c r="S754" s="207" t="str">
        <f>IF(PT_ExcValue!I754=0,"",PT_ExcValue!H754/PT_ExcValue!I754)</f>
        <v/>
      </c>
    </row>
    <row r="755" spans="4:19" x14ac:dyDescent="0.25">
      <c r="D755" s="209" t="str">
        <f t="array" ref="D755">IFERROR(INDEX(ExcValue!$A$8:$A2753, MATCH(0,COUNTIF($D$1:D754,ExcValue!$A$8:$A2753), 0)),"")</f>
        <v/>
      </c>
      <c r="E755" s="207" t="str">
        <f>IFERROR(VLOOKUP(D755,ExcValue!A761:C2753,3,FALSE),"")</f>
        <v/>
      </c>
      <c r="F755" s="209" t="str">
        <f t="array" ref="F755">IFERROR(IF(D755="","",INDEX(ExcValue!$I$8:$I$2000, MATCH(D755&amp;23,ExcValue!$A$8:$A$2000&amp;ExcValue!$H$8:$H$2000,0))),"")</f>
        <v/>
      </c>
      <c r="G755" s="210" t="str">
        <f t="shared" si="44"/>
        <v/>
      </c>
      <c r="H755" s="209" t="str">
        <f t="array" ref="H755">IFERROR(IF(D755="","",INDEX(ExcValue!$I$8:$I$2000, MATCH(D755&amp;24,ExcValue!$A$8:$A$2000&amp;ExcValue!$H$8:$H$2000,0))),"")</f>
        <v/>
      </c>
      <c r="I755" s="210" t="str">
        <f t="shared" si="45"/>
        <v/>
      </c>
      <c r="J755" s="209" t="str">
        <f t="array" ref="J755">IFERROR(IF(D755="","",INDEX(ExcValue!$I$8:$I$2000, MATCH(D755&amp;74,ExcValue!$A$8:$A$2000&amp;ExcValue!$H$8:$H$2000,0))),"")</f>
        <v/>
      </c>
      <c r="K755" s="210" t="str">
        <f t="shared" si="46"/>
        <v/>
      </c>
      <c r="L755" s="209" t="str">
        <f t="array" ref="L755">IFERROR(IF(D755="","",INDEX(ExcValue!$I$8:$I$2000, MATCH(D755&amp;54,ExcValue!$A$8:$A$2000&amp;ExcValue!$H$8:$H$2000,0))),"")</f>
        <v/>
      </c>
      <c r="M755" s="210" t="str">
        <f t="shared" si="47"/>
        <v/>
      </c>
      <c r="O755" s="207" t="str">
        <f>IF(ISNUMBER(PT_ExcValue!A755),PT_ExcValue!A755,"")</f>
        <v/>
      </c>
      <c r="P755" s="207" t="str">
        <f>IF(PT_ExcValue!C755=0,"",PT_ExcValue!B755/PT_ExcValue!C755)</f>
        <v/>
      </c>
      <c r="Q755" s="207" t="str">
        <f>IF(PT_ExcValue!E755=0,"",PT_ExcValue!D755/PT_ExcValue!E755)</f>
        <v/>
      </c>
      <c r="R755" s="207" t="str">
        <f>IF(PT_ExcValue!G755=0,"",PT_ExcValue!F755/PT_ExcValue!G755)</f>
        <v/>
      </c>
      <c r="S755" s="207" t="str">
        <f>IF(PT_ExcValue!I755=0,"",PT_ExcValue!H755/PT_ExcValue!I755)</f>
        <v/>
      </c>
    </row>
    <row r="756" spans="4:19" x14ac:dyDescent="0.25">
      <c r="D756" s="209" t="str">
        <f t="array" ref="D756">IFERROR(INDEX(ExcValue!$A$8:$A2754, MATCH(0,COUNTIF($D$1:D755,ExcValue!$A$8:$A2754), 0)),"")</f>
        <v/>
      </c>
      <c r="E756" s="207" t="str">
        <f>IFERROR(VLOOKUP(D756,ExcValue!A762:C2754,3,FALSE),"")</f>
        <v/>
      </c>
      <c r="F756" s="209" t="str">
        <f t="array" ref="F756">IFERROR(IF(D756="","",INDEX(ExcValue!$I$8:$I$2000, MATCH(D756&amp;23,ExcValue!$A$8:$A$2000&amp;ExcValue!$H$8:$H$2000,0))),"")</f>
        <v/>
      </c>
      <c r="G756" s="210" t="str">
        <f t="shared" si="44"/>
        <v/>
      </c>
      <c r="H756" s="209" t="str">
        <f t="array" ref="H756">IFERROR(IF(D756="","",INDEX(ExcValue!$I$8:$I$2000, MATCH(D756&amp;24,ExcValue!$A$8:$A$2000&amp;ExcValue!$H$8:$H$2000,0))),"")</f>
        <v/>
      </c>
      <c r="I756" s="210" t="str">
        <f t="shared" si="45"/>
        <v/>
      </c>
      <c r="J756" s="209" t="str">
        <f t="array" ref="J756">IFERROR(IF(D756="","",INDEX(ExcValue!$I$8:$I$2000, MATCH(D756&amp;74,ExcValue!$A$8:$A$2000&amp;ExcValue!$H$8:$H$2000,0))),"")</f>
        <v/>
      </c>
      <c r="K756" s="210" t="str">
        <f t="shared" si="46"/>
        <v/>
      </c>
      <c r="L756" s="209" t="str">
        <f t="array" ref="L756">IFERROR(IF(D756="","",INDEX(ExcValue!$I$8:$I$2000, MATCH(D756&amp;54,ExcValue!$A$8:$A$2000&amp;ExcValue!$H$8:$H$2000,0))),"")</f>
        <v/>
      </c>
      <c r="M756" s="210" t="str">
        <f t="shared" si="47"/>
        <v/>
      </c>
      <c r="O756" s="207" t="str">
        <f>IF(ISNUMBER(PT_ExcValue!A756),PT_ExcValue!A756,"")</f>
        <v/>
      </c>
      <c r="P756" s="207" t="str">
        <f>IF(PT_ExcValue!C756=0,"",PT_ExcValue!B756/PT_ExcValue!C756)</f>
        <v/>
      </c>
      <c r="Q756" s="207" t="str">
        <f>IF(PT_ExcValue!E756=0,"",PT_ExcValue!D756/PT_ExcValue!E756)</f>
        <v/>
      </c>
      <c r="R756" s="207" t="str">
        <f>IF(PT_ExcValue!G756=0,"",PT_ExcValue!F756/PT_ExcValue!G756)</f>
        <v/>
      </c>
      <c r="S756" s="207" t="str">
        <f>IF(PT_ExcValue!I756=0,"",PT_ExcValue!H756/PT_ExcValue!I756)</f>
        <v/>
      </c>
    </row>
    <row r="757" spans="4:19" x14ac:dyDescent="0.25">
      <c r="D757" s="209" t="str">
        <f t="array" ref="D757">IFERROR(INDEX(ExcValue!$A$8:$A2755, MATCH(0,COUNTIF($D$1:D756,ExcValue!$A$8:$A2755), 0)),"")</f>
        <v/>
      </c>
      <c r="E757" s="207" t="str">
        <f>IFERROR(VLOOKUP(D757,ExcValue!A763:C2755,3,FALSE),"")</f>
        <v/>
      </c>
      <c r="F757" s="209" t="str">
        <f t="array" ref="F757">IFERROR(IF(D757="","",INDEX(ExcValue!$I$8:$I$2000, MATCH(D757&amp;23,ExcValue!$A$8:$A$2000&amp;ExcValue!$H$8:$H$2000,0))),"")</f>
        <v/>
      </c>
      <c r="G757" s="210" t="str">
        <f t="shared" si="44"/>
        <v/>
      </c>
      <c r="H757" s="209" t="str">
        <f t="array" ref="H757">IFERROR(IF(D757="","",INDEX(ExcValue!$I$8:$I$2000, MATCH(D757&amp;24,ExcValue!$A$8:$A$2000&amp;ExcValue!$H$8:$H$2000,0))),"")</f>
        <v/>
      </c>
      <c r="I757" s="210" t="str">
        <f t="shared" si="45"/>
        <v/>
      </c>
      <c r="J757" s="209" t="str">
        <f t="array" ref="J757">IFERROR(IF(D757="","",INDEX(ExcValue!$I$8:$I$2000, MATCH(D757&amp;74,ExcValue!$A$8:$A$2000&amp;ExcValue!$H$8:$H$2000,0))),"")</f>
        <v/>
      </c>
      <c r="K757" s="210" t="str">
        <f t="shared" si="46"/>
        <v/>
      </c>
      <c r="L757" s="209" t="str">
        <f t="array" ref="L757">IFERROR(IF(D757="","",INDEX(ExcValue!$I$8:$I$2000, MATCH(D757&amp;54,ExcValue!$A$8:$A$2000&amp;ExcValue!$H$8:$H$2000,0))),"")</f>
        <v/>
      </c>
      <c r="M757" s="210" t="str">
        <f t="shared" si="47"/>
        <v/>
      </c>
      <c r="O757" s="207" t="str">
        <f>IF(ISNUMBER(PT_ExcValue!A757),PT_ExcValue!A757,"")</f>
        <v/>
      </c>
      <c r="P757" s="207" t="str">
        <f>IF(PT_ExcValue!C757=0,"",PT_ExcValue!B757/PT_ExcValue!C757)</f>
        <v/>
      </c>
      <c r="Q757" s="207" t="str">
        <f>IF(PT_ExcValue!E757=0,"",PT_ExcValue!D757/PT_ExcValue!E757)</f>
        <v/>
      </c>
      <c r="R757" s="207" t="str">
        <f>IF(PT_ExcValue!G757=0,"",PT_ExcValue!F757/PT_ExcValue!G757)</f>
        <v/>
      </c>
      <c r="S757" s="207" t="str">
        <f>IF(PT_ExcValue!I757=0,"",PT_ExcValue!H757/PT_ExcValue!I757)</f>
        <v/>
      </c>
    </row>
    <row r="758" spans="4:19" x14ac:dyDescent="0.25">
      <c r="D758" s="209" t="str">
        <f t="array" ref="D758">IFERROR(INDEX(ExcValue!$A$8:$A2756, MATCH(0,COUNTIF($D$1:D757,ExcValue!$A$8:$A2756), 0)),"")</f>
        <v/>
      </c>
      <c r="E758" s="207" t="str">
        <f>IFERROR(VLOOKUP(D758,ExcValue!A764:C2756,3,FALSE),"")</f>
        <v/>
      </c>
      <c r="F758" s="209" t="str">
        <f t="array" ref="F758">IFERROR(IF(D758="","",INDEX(ExcValue!$I$8:$I$2000, MATCH(D758&amp;23,ExcValue!$A$8:$A$2000&amp;ExcValue!$H$8:$H$2000,0))),"")</f>
        <v/>
      </c>
      <c r="G758" s="210" t="str">
        <f t="shared" si="44"/>
        <v/>
      </c>
      <c r="H758" s="209" t="str">
        <f t="array" ref="H758">IFERROR(IF(D758="","",INDEX(ExcValue!$I$8:$I$2000, MATCH(D758&amp;24,ExcValue!$A$8:$A$2000&amp;ExcValue!$H$8:$H$2000,0))),"")</f>
        <v/>
      </c>
      <c r="I758" s="210" t="str">
        <f t="shared" si="45"/>
        <v/>
      </c>
      <c r="J758" s="209" t="str">
        <f t="array" ref="J758">IFERROR(IF(D758="","",INDEX(ExcValue!$I$8:$I$2000, MATCH(D758&amp;74,ExcValue!$A$8:$A$2000&amp;ExcValue!$H$8:$H$2000,0))),"")</f>
        <v/>
      </c>
      <c r="K758" s="210" t="str">
        <f t="shared" si="46"/>
        <v/>
      </c>
      <c r="L758" s="209" t="str">
        <f t="array" ref="L758">IFERROR(IF(D758="","",INDEX(ExcValue!$I$8:$I$2000, MATCH(D758&amp;54,ExcValue!$A$8:$A$2000&amp;ExcValue!$H$8:$H$2000,0))),"")</f>
        <v/>
      </c>
      <c r="M758" s="210" t="str">
        <f t="shared" si="47"/>
        <v/>
      </c>
      <c r="O758" s="207" t="str">
        <f>IF(ISNUMBER(PT_ExcValue!A758),PT_ExcValue!A758,"")</f>
        <v/>
      </c>
      <c r="P758" s="207" t="str">
        <f>IF(PT_ExcValue!C758=0,"",PT_ExcValue!B758/PT_ExcValue!C758)</f>
        <v/>
      </c>
      <c r="Q758" s="207" t="str">
        <f>IF(PT_ExcValue!E758=0,"",PT_ExcValue!D758/PT_ExcValue!E758)</f>
        <v/>
      </c>
      <c r="R758" s="207" t="str">
        <f>IF(PT_ExcValue!G758=0,"",PT_ExcValue!F758/PT_ExcValue!G758)</f>
        <v/>
      </c>
      <c r="S758" s="207" t="str">
        <f>IF(PT_ExcValue!I758=0,"",PT_ExcValue!H758/PT_ExcValue!I758)</f>
        <v/>
      </c>
    </row>
    <row r="759" spans="4:19" x14ac:dyDescent="0.25">
      <c r="D759" s="209" t="str">
        <f t="array" ref="D759">IFERROR(INDEX(ExcValue!$A$8:$A2757, MATCH(0,COUNTIF($D$1:D758,ExcValue!$A$8:$A2757), 0)),"")</f>
        <v/>
      </c>
      <c r="E759" s="207" t="str">
        <f>IFERROR(VLOOKUP(D759,ExcValue!A765:C2757,3,FALSE),"")</f>
        <v/>
      </c>
      <c r="F759" s="209" t="str">
        <f t="array" ref="F759">IFERROR(IF(D759="","",INDEX(ExcValue!$I$8:$I$2000, MATCH(D759&amp;23,ExcValue!$A$8:$A$2000&amp;ExcValue!$H$8:$H$2000,0))),"")</f>
        <v/>
      </c>
      <c r="G759" s="210" t="str">
        <f t="shared" si="44"/>
        <v/>
      </c>
      <c r="H759" s="209" t="str">
        <f t="array" ref="H759">IFERROR(IF(D759="","",INDEX(ExcValue!$I$8:$I$2000, MATCH(D759&amp;24,ExcValue!$A$8:$A$2000&amp;ExcValue!$H$8:$H$2000,0))),"")</f>
        <v/>
      </c>
      <c r="I759" s="210" t="str">
        <f t="shared" si="45"/>
        <v/>
      </c>
      <c r="J759" s="209" t="str">
        <f t="array" ref="J759">IFERROR(IF(D759="","",INDEX(ExcValue!$I$8:$I$2000, MATCH(D759&amp;74,ExcValue!$A$8:$A$2000&amp;ExcValue!$H$8:$H$2000,0))),"")</f>
        <v/>
      </c>
      <c r="K759" s="210" t="str">
        <f t="shared" si="46"/>
        <v/>
      </c>
      <c r="L759" s="209" t="str">
        <f t="array" ref="L759">IFERROR(IF(D759="","",INDEX(ExcValue!$I$8:$I$2000, MATCH(D759&amp;54,ExcValue!$A$8:$A$2000&amp;ExcValue!$H$8:$H$2000,0))),"")</f>
        <v/>
      </c>
      <c r="M759" s="210" t="str">
        <f t="shared" si="47"/>
        <v/>
      </c>
      <c r="O759" s="207" t="str">
        <f>IF(ISNUMBER(PT_ExcValue!A759),PT_ExcValue!A759,"")</f>
        <v/>
      </c>
      <c r="P759" s="207" t="str">
        <f>IF(PT_ExcValue!C759=0,"",PT_ExcValue!B759/PT_ExcValue!C759)</f>
        <v/>
      </c>
      <c r="Q759" s="207" t="str">
        <f>IF(PT_ExcValue!E759=0,"",PT_ExcValue!D759/PT_ExcValue!E759)</f>
        <v/>
      </c>
      <c r="R759" s="207" t="str">
        <f>IF(PT_ExcValue!G759=0,"",PT_ExcValue!F759/PT_ExcValue!G759)</f>
        <v/>
      </c>
      <c r="S759" s="207" t="str">
        <f>IF(PT_ExcValue!I759=0,"",PT_ExcValue!H759/PT_ExcValue!I759)</f>
        <v/>
      </c>
    </row>
    <row r="760" spans="4:19" x14ac:dyDescent="0.25">
      <c r="D760" s="209" t="str">
        <f t="array" ref="D760">IFERROR(INDEX(ExcValue!$A$8:$A2758, MATCH(0,COUNTIF($D$1:D759,ExcValue!$A$8:$A2758), 0)),"")</f>
        <v/>
      </c>
      <c r="E760" s="207" t="str">
        <f>IFERROR(VLOOKUP(D760,ExcValue!A766:C2758,3,FALSE),"")</f>
        <v/>
      </c>
      <c r="F760" s="209" t="str">
        <f t="array" ref="F760">IFERROR(IF(D760="","",INDEX(ExcValue!$I$8:$I$2000, MATCH(D760&amp;23,ExcValue!$A$8:$A$2000&amp;ExcValue!$H$8:$H$2000,0))),"")</f>
        <v/>
      </c>
      <c r="G760" s="210" t="str">
        <f t="shared" si="44"/>
        <v/>
      </c>
      <c r="H760" s="209" t="str">
        <f t="array" ref="H760">IFERROR(IF(D760="","",INDEX(ExcValue!$I$8:$I$2000, MATCH(D760&amp;24,ExcValue!$A$8:$A$2000&amp;ExcValue!$H$8:$H$2000,0))),"")</f>
        <v/>
      </c>
      <c r="I760" s="210" t="str">
        <f t="shared" si="45"/>
        <v/>
      </c>
      <c r="J760" s="209" t="str">
        <f t="array" ref="J760">IFERROR(IF(D760="","",INDEX(ExcValue!$I$8:$I$2000, MATCH(D760&amp;74,ExcValue!$A$8:$A$2000&amp;ExcValue!$H$8:$H$2000,0))),"")</f>
        <v/>
      </c>
      <c r="K760" s="210" t="str">
        <f t="shared" si="46"/>
        <v/>
      </c>
      <c r="L760" s="209" t="str">
        <f t="array" ref="L760">IFERROR(IF(D760="","",INDEX(ExcValue!$I$8:$I$2000, MATCH(D760&amp;54,ExcValue!$A$8:$A$2000&amp;ExcValue!$H$8:$H$2000,0))),"")</f>
        <v/>
      </c>
      <c r="M760" s="210" t="str">
        <f t="shared" si="47"/>
        <v/>
      </c>
      <c r="O760" s="207" t="str">
        <f>IF(ISNUMBER(PT_ExcValue!A760),PT_ExcValue!A760,"")</f>
        <v/>
      </c>
      <c r="P760" s="207" t="str">
        <f>IF(PT_ExcValue!C760=0,"",PT_ExcValue!B760/PT_ExcValue!C760)</f>
        <v/>
      </c>
      <c r="Q760" s="207" t="str">
        <f>IF(PT_ExcValue!E760=0,"",PT_ExcValue!D760/PT_ExcValue!E760)</f>
        <v/>
      </c>
      <c r="R760" s="207" t="str">
        <f>IF(PT_ExcValue!G760=0,"",PT_ExcValue!F760/PT_ExcValue!G760)</f>
        <v/>
      </c>
      <c r="S760" s="207" t="str">
        <f>IF(PT_ExcValue!I760=0,"",PT_ExcValue!H760/PT_ExcValue!I760)</f>
        <v/>
      </c>
    </row>
    <row r="761" spans="4:19" x14ac:dyDescent="0.25">
      <c r="D761" s="209" t="str">
        <f t="array" ref="D761">IFERROR(INDEX(ExcValue!$A$8:$A2759, MATCH(0,COUNTIF($D$1:D760,ExcValue!$A$8:$A2759), 0)),"")</f>
        <v/>
      </c>
      <c r="E761" s="207" t="str">
        <f>IFERROR(VLOOKUP(D761,ExcValue!A767:C2759,3,FALSE),"")</f>
        <v/>
      </c>
      <c r="F761" s="209" t="str">
        <f t="array" ref="F761">IFERROR(IF(D761="","",INDEX(ExcValue!$I$8:$I$2000, MATCH(D761&amp;23,ExcValue!$A$8:$A$2000&amp;ExcValue!$H$8:$H$2000,0))),"")</f>
        <v/>
      </c>
      <c r="G761" s="210" t="str">
        <f t="shared" si="44"/>
        <v/>
      </c>
      <c r="H761" s="209" t="str">
        <f t="array" ref="H761">IFERROR(IF(D761="","",INDEX(ExcValue!$I$8:$I$2000, MATCH(D761&amp;24,ExcValue!$A$8:$A$2000&amp;ExcValue!$H$8:$H$2000,0))),"")</f>
        <v/>
      </c>
      <c r="I761" s="210" t="str">
        <f t="shared" si="45"/>
        <v/>
      </c>
      <c r="J761" s="209" t="str">
        <f t="array" ref="J761">IFERROR(IF(D761="","",INDEX(ExcValue!$I$8:$I$2000, MATCH(D761&amp;74,ExcValue!$A$8:$A$2000&amp;ExcValue!$H$8:$H$2000,0))),"")</f>
        <v/>
      </c>
      <c r="K761" s="210" t="str">
        <f t="shared" si="46"/>
        <v/>
      </c>
      <c r="L761" s="209" t="str">
        <f t="array" ref="L761">IFERROR(IF(D761="","",INDEX(ExcValue!$I$8:$I$2000, MATCH(D761&amp;54,ExcValue!$A$8:$A$2000&amp;ExcValue!$H$8:$H$2000,0))),"")</f>
        <v/>
      </c>
      <c r="M761" s="210" t="str">
        <f t="shared" si="47"/>
        <v/>
      </c>
      <c r="O761" s="207" t="str">
        <f>IF(ISNUMBER(PT_ExcValue!A761),PT_ExcValue!A761,"")</f>
        <v/>
      </c>
      <c r="P761" s="207" t="str">
        <f>IF(PT_ExcValue!C761=0,"",PT_ExcValue!B761/PT_ExcValue!C761)</f>
        <v/>
      </c>
      <c r="Q761" s="207" t="str">
        <f>IF(PT_ExcValue!E761=0,"",PT_ExcValue!D761/PT_ExcValue!E761)</f>
        <v/>
      </c>
      <c r="R761" s="207" t="str">
        <f>IF(PT_ExcValue!G761=0,"",PT_ExcValue!F761/PT_ExcValue!G761)</f>
        <v/>
      </c>
      <c r="S761" s="207" t="str">
        <f>IF(PT_ExcValue!I761=0,"",PT_ExcValue!H761/PT_ExcValue!I761)</f>
        <v/>
      </c>
    </row>
    <row r="762" spans="4:19" x14ac:dyDescent="0.25">
      <c r="D762" s="209" t="str">
        <f t="array" ref="D762">IFERROR(INDEX(ExcValue!$A$8:$A2760, MATCH(0,COUNTIF($D$1:D761,ExcValue!$A$8:$A2760), 0)),"")</f>
        <v/>
      </c>
      <c r="E762" s="207" t="str">
        <f>IFERROR(VLOOKUP(D762,ExcValue!A768:C2760,3,FALSE),"")</f>
        <v/>
      </c>
      <c r="F762" s="209" t="str">
        <f t="array" ref="F762">IFERROR(IF(D762="","",INDEX(ExcValue!$I$8:$I$2000, MATCH(D762&amp;23,ExcValue!$A$8:$A$2000&amp;ExcValue!$H$8:$H$2000,0))),"")</f>
        <v/>
      </c>
      <c r="G762" s="210" t="str">
        <f t="shared" si="44"/>
        <v/>
      </c>
      <c r="H762" s="209" t="str">
        <f t="array" ref="H762">IFERROR(IF(D762="","",INDEX(ExcValue!$I$8:$I$2000, MATCH(D762&amp;24,ExcValue!$A$8:$A$2000&amp;ExcValue!$H$8:$H$2000,0))),"")</f>
        <v/>
      </c>
      <c r="I762" s="210" t="str">
        <f t="shared" si="45"/>
        <v/>
      </c>
      <c r="J762" s="209" t="str">
        <f t="array" ref="J762">IFERROR(IF(D762="","",INDEX(ExcValue!$I$8:$I$2000, MATCH(D762&amp;74,ExcValue!$A$8:$A$2000&amp;ExcValue!$H$8:$H$2000,0))),"")</f>
        <v/>
      </c>
      <c r="K762" s="210" t="str">
        <f t="shared" si="46"/>
        <v/>
      </c>
      <c r="L762" s="209" t="str">
        <f t="array" ref="L762">IFERROR(IF(D762="","",INDEX(ExcValue!$I$8:$I$2000, MATCH(D762&amp;54,ExcValue!$A$8:$A$2000&amp;ExcValue!$H$8:$H$2000,0))),"")</f>
        <v/>
      </c>
      <c r="M762" s="210" t="str">
        <f t="shared" si="47"/>
        <v/>
      </c>
      <c r="O762" s="207" t="str">
        <f>IF(ISNUMBER(PT_ExcValue!A762),PT_ExcValue!A762,"")</f>
        <v/>
      </c>
      <c r="P762" s="207" t="str">
        <f>IF(PT_ExcValue!C762=0,"",PT_ExcValue!B762/PT_ExcValue!C762)</f>
        <v/>
      </c>
      <c r="Q762" s="207" t="str">
        <f>IF(PT_ExcValue!E762=0,"",PT_ExcValue!D762/PT_ExcValue!E762)</f>
        <v/>
      </c>
      <c r="R762" s="207" t="str">
        <f>IF(PT_ExcValue!G762=0,"",PT_ExcValue!F762/PT_ExcValue!G762)</f>
        <v/>
      </c>
      <c r="S762" s="207" t="str">
        <f>IF(PT_ExcValue!I762=0,"",PT_ExcValue!H762/PT_ExcValue!I762)</f>
        <v/>
      </c>
    </row>
    <row r="763" spans="4:19" x14ac:dyDescent="0.25">
      <c r="D763" s="209" t="str">
        <f t="array" ref="D763">IFERROR(INDEX(ExcValue!$A$8:$A2761, MATCH(0,COUNTIF($D$1:D762,ExcValue!$A$8:$A2761), 0)),"")</f>
        <v/>
      </c>
      <c r="E763" s="207" t="str">
        <f>IFERROR(VLOOKUP(D763,ExcValue!A769:C2761,3,FALSE),"")</f>
        <v/>
      </c>
      <c r="F763" s="209" t="str">
        <f t="array" ref="F763">IFERROR(IF(D763="","",INDEX(ExcValue!$I$8:$I$2000, MATCH(D763&amp;23,ExcValue!$A$8:$A$2000&amp;ExcValue!$H$8:$H$2000,0))),"")</f>
        <v/>
      </c>
      <c r="G763" s="210" t="str">
        <f t="shared" si="44"/>
        <v/>
      </c>
      <c r="H763" s="209" t="str">
        <f t="array" ref="H763">IFERROR(IF(D763="","",INDEX(ExcValue!$I$8:$I$2000, MATCH(D763&amp;24,ExcValue!$A$8:$A$2000&amp;ExcValue!$H$8:$H$2000,0))),"")</f>
        <v/>
      </c>
      <c r="I763" s="210" t="str">
        <f t="shared" si="45"/>
        <v/>
      </c>
      <c r="J763" s="209" t="str">
        <f t="array" ref="J763">IFERROR(IF(D763="","",INDEX(ExcValue!$I$8:$I$2000, MATCH(D763&amp;74,ExcValue!$A$8:$A$2000&amp;ExcValue!$H$8:$H$2000,0))),"")</f>
        <v/>
      </c>
      <c r="K763" s="210" t="str">
        <f t="shared" si="46"/>
        <v/>
      </c>
      <c r="L763" s="209" t="str">
        <f t="array" ref="L763">IFERROR(IF(D763="","",INDEX(ExcValue!$I$8:$I$2000, MATCH(D763&amp;54,ExcValue!$A$8:$A$2000&amp;ExcValue!$H$8:$H$2000,0))),"")</f>
        <v/>
      </c>
      <c r="M763" s="210" t="str">
        <f t="shared" si="47"/>
        <v/>
      </c>
      <c r="O763" s="207" t="str">
        <f>IF(ISNUMBER(PT_ExcValue!A763),PT_ExcValue!A763,"")</f>
        <v/>
      </c>
      <c r="P763" s="207" t="str">
        <f>IF(PT_ExcValue!C763=0,"",PT_ExcValue!B763/PT_ExcValue!C763)</f>
        <v/>
      </c>
      <c r="Q763" s="207" t="str">
        <f>IF(PT_ExcValue!E763=0,"",PT_ExcValue!D763/PT_ExcValue!E763)</f>
        <v/>
      </c>
      <c r="R763" s="207" t="str">
        <f>IF(PT_ExcValue!G763=0,"",PT_ExcValue!F763/PT_ExcValue!G763)</f>
        <v/>
      </c>
      <c r="S763" s="207" t="str">
        <f>IF(PT_ExcValue!I763=0,"",PT_ExcValue!H763/PT_ExcValue!I763)</f>
        <v/>
      </c>
    </row>
    <row r="764" spans="4:19" x14ac:dyDescent="0.25">
      <c r="D764" s="209" t="str">
        <f t="array" ref="D764">IFERROR(INDEX(ExcValue!$A$8:$A2762, MATCH(0,COUNTIF($D$1:D763,ExcValue!$A$8:$A2762), 0)),"")</f>
        <v/>
      </c>
      <c r="E764" s="207" t="str">
        <f>IFERROR(VLOOKUP(D764,ExcValue!A770:C2762,3,FALSE),"")</f>
        <v/>
      </c>
      <c r="F764" s="209" t="str">
        <f t="array" ref="F764">IFERROR(IF(D764="","",INDEX(ExcValue!$I$8:$I$2000, MATCH(D764&amp;23,ExcValue!$A$8:$A$2000&amp;ExcValue!$H$8:$H$2000,0))),"")</f>
        <v/>
      </c>
      <c r="G764" s="210" t="str">
        <f t="shared" si="44"/>
        <v/>
      </c>
      <c r="H764" s="209" t="str">
        <f t="array" ref="H764">IFERROR(IF(D764="","",INDEX(ExcValue!$I$8:$I$2000, MATCH(D764&amp;24,ExcValue!$A$8:$A$2000&amp;ExcValue!$H$8:$H$2000,0))),"")</f>
        <v/>
      </c>
      <c r="I764" s="210" t="str">
        <f t="shared" si="45"/>
        <v/>
      </c>
      <c r="J764" s="209" t="str">
        <f t="array" ref="J764">IFERROR(IF(D764="","",INDEX(ExcValue!$I$8:$I$2000, MATCH(D764&amp;74,ExcValue!$A$8:$A$2000&amp;ExcValue!$H$8:$H$2000,0))),"")</f>
        <v/>
      </c>
      <c r="K764" s="210" t="str">
        <f t="shared" si="46"/>
        <v/>
      </c>
      <c r="L764" s="209" t="str">
        <f t="array" ref="L764">IFERROR(IF(D764="","",INDEX(ExcValue!$I$8:$I$2000, MATCH(D764&amp;54,ExcValue!$A$8:$A$2000&amp;ExcValue!$H$8:$H$2000,0))),"")</f>
        <v/>
      </c>
      <c r="M764" s="210" t="str">
        <f t="shared" si="47"/>
        <v/>
      </c>
      <c r="O764" s="207" t="str">
        <f>IF(ISNUMBER(PT_ExcValue!A764),PT_ExcValue!A764,"")</f>
        <v/>
      </c>
      <c r="P764" s="207" t="str">
        <f>IF(PT_ExcValue!C764=0,"",PT_ExcValue!B764/PT_ExcValue!C764)</f>
        <v/>
      </c>
      <c r="Q764" s="207" t="str">
        <f>IF(PT_ExcValue!E764=0,"",PT_ExcValue!D764/PT_ExcValue!E764)</f>
        <v/>
      </c>
      <c r="R764" s="207" t="str">
        <f>IF(PT_ExcValue!G764=0,"",PT_ExcValue!F764/PT_ExcValue!G764)</f>
        <v/>
      </c>
      <c r="S764" s="207" t="str">
        <f>IF(PT_ExcValue!I764=0,"",PT_ExcValue!H764/PT_ExcValue!I764)</f>
        <v/>
      </c>
    </row>
    <row r="765" spans="4:19" x14ac:dyDescent="0.25">
      <c r="D765" s="209" t="str">
        <f t="array" ref="D765">IFERROR(INDEX(ExcValue!$A$8:$A2763, MATCH(0,COUNTIF($D$1:D764,ExcValue!$A$8:$A2763), 0)),"")</f>
        <v/>
      </c>
      <c r="E765" s="207" t="str">
        <f>IFERROR(VLOOKUP(D765,ExcValue!A771:C2763,3,FALSE),"")</f>
        <v/>
      </c>
      <c r="F765" s="209" t="str">
        <f t="array" ref="F765">IFERROR(IF(D765="","",INDEX(ExcValue!$I$8:$I$2000, MATCH(D765&amp;23,ExcValue!$A$8:$A$2000&amp;ExcValue!$H$8:$H$2000,0))),"")</f>
        <v/>
      </c>
      <c r="G765" s="210" t="str">
        <f t="shared" si="44"/>
        <v/>
      </c>
      <c r="H765" s="209" t="str">
        <f t="array" ref="H765">IFERROR(IF(D765="","",INDEX(ExcValue!$I$8:$I$2000, MATCH(D765&amp;24,ExcValue!$A$8:$A$2000&amp;ExcValue!$H$8:$H$2000,0))),"")</f>
        <v/>
      </c>
      <c r="I765" s="210" t="str">
        <f t="shared" si="45"/>
        <v/>
      </c>
      <c r="J765" s="209" t="str">
        <f t="array" ref="J765">IFERROR(IF(D765="","",INDEX(ExcValue!$I$8:$I$2000, MATCH(D765&amp;74,ExcValue!$A$8:$A$2000&amp;ExcValue!$H$8:$H$2000,0))),"")</f>
        <v/>
      </c>
      <c r="K765" s="210" t="str">
        <f t="shared" si="46"/>
        <v/>
      </c>
      <c r="L765" s="209" t="str">
        <f t="array" ref="L765">IFERROR(IF(D765="","",INDEX(ExcValue!$I$8:$I$2000, MATCH(D765&amp;54,ExcValue!$A$8:$A$2000&amp;ExcValue!$H$8:$H$2000,0))),"")</f>
        <v/>
      </c>
      <c r="M765" s="210" t="str">
        <f t="shared" si="47"/>
        <v/>
      </c>
      <c r="O765" s="207" t="str">
        <f>IF(ISNUMBER(PT_ExcValue!A765),PT_ExcValue!A765,"")</f>
        <v/>
      </c>
      <c r="P765" s="207" t="str">
        <f>IF(PT_ExcValue!C765=0,"",PT_ExcValue!B765/PT_ExcValue!C765)</f>
        <v/>
      </c>
      <c r="Q765" s="207" t="str">
        <f>IF(PT_ExcValue!E765=0,"",PT_ExcValue!D765/PT_ExcValue!E765)</f>
        <v/>
      </c>
      <c r="R765" s="207" t="str">
        <f>IF(PT_ExcValue!G765=0,"",PT_ExcValue!F765/PT_ExcValue!G765)</f>
        <v/>
      </c>
      <c r="S765" s="207" t="str">
        <f>IF(PT_ExcValue!I765=0,"",PT_ExcValue!H765/PT_ExcValue!I765)</f>
        <v/>
      </c>
    </row>
    <row r="766" spans="4:19" x14ac:dyDescent="0.25">
      <c r="D766" s="209" t="str">
        <f t="array" ref="D766">IFERROR(INDEX(ExcValue!$A$8:$A2764, MATCH(0,COUNTIF($D$1:D765,ExcValue!$A$8:$A2764), 0)),"")</f>
        <v/>
      </c>
      <c r="E766" s="207" t="str">
        <f>IFERROR(VLOOKUP(D766,ExcValue!A772:C2764,3,FALSE),"")</f>
        <v/>
      </c>
      <c r="F766" s="209" t="str">
        <f t="array" ref="F766">IFERROR(IF(D766="","",INDEX(ExcValue!$I$8:$I$2000, MATCH(D766&amp;23,ExcValue!$A$8:$A$2000&amp;ExcValue!$H$8:$H$2000,0))),"")</f>
        <v/>
      </c>
      <c r="G766" s="210" t="str">
        <f t="shared" si="44"/>
        <v/>
      </c>
      <c r="H766" s="209" t="str">
        <f t="array" ref="H766">IFERROR(IF(D766="","",INDEX(ExcValue!$I$8:$I$2000, MATCH(D766&amp;24,ExcValue!$A$8:$A$2000&amp;ExcValue!$H$8:$H$2000,0))),"")</f>
        <v/>
      </c>
      <c r="I766" s="210" t="str">
        <f t="shared" si="45"/>
        <v/>
      </c>
      <c r="J766" s="209" t="str">
        <f t="array" ref="J766">IFERROR(IF(D766="","",INDEX(ExcValue!$I$8:$I$2000, MATCH(D766&amp;74,ExcValue!$A$8:$A$2000&amp;ExcValue!$H$8:$H$2000,0))),"")</f>
        <v/>
      </c>
      <c r="K766" s="210" t="str">
        <f t="shared" si="46"/>
        <v/>
      </c>
      <c r="L766" s="209" t="str">
        <f t="array" ref="L766">IFERROR(IF(D766="","",INDEX(ExcValue!$I$8:$I$2000, MATCH(D766&amp;54,ExcValue!$A$8:$A$2000&amp;ExcValue!$H$8:$H$2000,0))),"")</f>
        <v/>
      </c>
      <c r="M766" s="210" t="str">
        <f t="shared" si="47"/>
        <v/>
      </c>
      <c r="O766" s="207" t="str">
        <f>IF(ISNUMBER(PT_ExcValue!A766),PT_ExcValue!A766,"")</f>
        <v/>
      </c>
      <c r="P766" s="207" t="str">
        <f>IF(PT_ExcValue!C766=0,"",PT_ExcValue!B766/PT_ExcValue!C766)</f>
        <v/>
      </c>
      <c r="Q766" s="207" t="str">
        <f>IF(PT_ExcValue!E766=0,"",PT_ExcValue!D766/PT_ExcValue!E766)</f>
        <v/>
      </c>
      <c r="R766" s="207" t="str">
        <f>IF(PT_ExcValue!G766=0,"",PT_ExcValue!F766/PT_ExcValue!G766)</f>
        <v/>
      </c>
      <c r="S766" s="207" t="str">
        <f>IF(PT_ExcValue!I766=0,"",PT_ExcValue!H766/PT_ExcValue!I766)</f>
        <v/>
      </c>
    </row>
    <row r="767" spans="4:19" x14ac:dyDescent="0.25">
      <c r="D767" s="209" t="str">
        <f t="array" ref="D767">IFERROR(INDEX(ExcValue!$A$8:$A2765, MATCH(0,COUNTIF($D$1:D766,ExcValue!$A$8:$A2765), 0)),"")</f>
        <v/>
      </c>
      <c r="E767" s="207" t="str">
        <f>IFERROR(VLOOKUP(D767,ExcValue!A773:C2765,3,FALSE),"")</f>
        <v/>
      </c>
      <c r="F767" s="209" t="str">
        <f t="array" ref="F767">IFERROR(IF(D767="","",INDEX(ExcValue!$I$8:$I$2000, MATCH(D767&amp;23,ExcValue!$A$8:$A$2000&amp;ExcValue!$H$8:$H$2000,0))),"")</f>
        <v/>
      </c>
      <c r="G767" s="210" t="str">
        <f t="shared" si="44"/>
        <v/>
      </c>
      <c r="H767" s="209" t="str">
        <f t="array" ref="H767">IFERROR(IF(D767="","",INDEX(ExcValue!$I$8:$I$2000, MATCH(D767&amp;24,ExcValue!$A$8:$A$2000&amp;ExcValue!$H$8:$H$2000,0))),"")</f>
        <v/>
      </c>
      <c r="I767" s="210" t="str">
        <f t="shared" si="45"/>
        <v/>
      </c>
      <c r="J767" s="209" t="str">
        <f t="array" ref="J767">IFERROR(IF(D767="","",INDEX(ExcValue!$I$8:$I$2000, MATCH(D767&amp;74,ExcValue!$A$8:$A$2000&amp;ExcValue!$H$8:$H$2000,0))),"")</f>
        <v/>
      </c>
      <c r="K767" s="210" t="str">
        <f t="shared" si="46"/>
        <v/>
      </c>
      <c r="L767" s="209" t="str">
        <f t="array" ref="L767">IFERROR(IF(D767="","",INDEX(ExcValue!$I$8:$I$2000, MATCH(D767&amp;54,ExcValue!$A$8:$A$2000&amp;ExcValue!$H$8:$H$2000,0))),"")</f>
        <v/>
      </c>
      <c r="M767" s="210" t="str">
        <f t="shared" si="47"/>
        <v/>
      </c>
      <c r="O767" s="207" t="str">
        <f>IF(ISNUMBER(PT_ExcValue!A767),PT_ExcValue!A767,"")</f>
        <v/>
      </c>
      <c r="P767" s="207" t="str">
        <f>IF(PT_ExcValue!C767=0,"",PT_ExcValue!B767/PT_ExcValue!C767)</f>
        <v/>
      </c>
      <c r="Q767" s="207" t="str">
        <f>IF(PT_ExcValue!E767=0,"",PT_ExcValue!D767/PT_ExcValue!E767)</f>
        <v/>
      </c>
      <c r="R767" s="207" t="str">
        <f>IF(PT_ExcValue!G767=0,"",PT_ExcValue!F767/PT_ExcValue!G767)</f>
        <v/>
      </c>
      <c r="S767" s="207" t="str">
        <f>IF(PT_ExcValue!I767=0,"",PT_ExcValue!H767/PT_ExcValue!I767)</f>
        <v/>
      </c>
    </row>
    <row r="768" spans="4:19" x14ac:dyDescent="0.25">
      <c r="D768" s="209" t="str">
        <f t="array" ref="D768">IFERROR(INDEX(ExcValue!$A$8:$A2766, MATCH(0,COUNTIF($D$1:D767,ExcValue!$A$8:$A2766), 0)),"")</f>
        <v/>
      </c>
      <c r="E768" s="207" t="str">
        <f>IFERROR(VLOOKUP(D768,ExcValue!A774:C2766,3,FALSE),"")</f>
        <v/>
      </c>
      <c r="F768" s="209" t="str">
        <f t="array" ref="F768">IFERROR(IF(D768="","",INDEX(ExcValue!$I$8:$I$2000, MATCH(D768&amp;23,ExcValue!$A$8:$A$2000&amp;ExcValue!$H$8:$H$2000,0))),"")</f>
        <v/>
      </c>
      <c r="G768" s="210" t="str">
        <f t="shared" si="44"/>
        <v/>
      </c>
      <c r="H768" s="209" t="str">
        <f t="array" ref="H768">IFERROR(IF(D768="","",INDEX(ExcValue!$I$8:$I$2000, MATCH(D768&amp;24,ExcValue!$A$8:$A$2000&amp;ExcValue!$H$8:$H$2000,0))),"")</f>
        <v/>
      </c>
      <c r="I768" s="210" t="str">
        <f t="shared" si="45"/>
        <v/>
      </c>
      <c r="J768" s="209" t="str">
        <f t="array" ref="J768">IFERROR(IF(D768="","",INDEX(ExcValue!$I$8:$I$2000, MATCH(D768&amp;74,ExcValue!$A$8:$A$2000&amp;ExcValue!$H$8:$H$2000,0))),"")</f>
        <v/>
      </c>
      <c r="K768" s="210" t="str">
        <f t="shared" si="46"/>
        <v/>
      </c>
      <c r="L768" s="209" t="str">
        <f t="array" ref="L768">IFERROR(IF(D768="","",INDEX(ExcValue!$I$8:$I$2000, MATCH(D768&amp;54,ExcValue!$A$8:$A$2000&amp;ExcValue!$H$8:$H$2000,0))),"")</f>
        <v/>
      </c>
      <c r="M768" s="210" t="str">
        <f t="shared" si="47"/>
        <v/>
      </c>
      <c r="O768" s="207" t="str">
        <f>IF(ISNUMBER(PT_ExcValue!A768),PT_ExcValue!A768,"")</f>
        <v/>
      </c>
      <c r="P768" s="207" t="str">
        <f>IF(PT_ExcValue!C768=0,"",PT_ExcValue!B768/PT_ExcValue!C768)</f>
        <v/>
      </c>
      <c r="Q768" s="207" t="str">
        <f>IF(PT_ExcValue!E768=0,"",PT_ExcValue!D768/PT_ExcValue!E768)</f>
        <v/>
      </c>
      <c r="R768" s="207" t="str">
        <f>IF(PT_ExcValue!G768=0,"",PT_ExcValue!F768/PT_ExcValue!G768)</f>
        <v/>
      </c>
      <c r="S768" s="207" t="str">
        <f>IF(PT_ExcValue!I768=0,"",PT_ExcValue!H768/PT_ExcValue!I768)</f>
        <v/>
      </c>
    </row>
    <row r="769" spans="4:19" x14ac:dyDescent="0.25">
      <c r="D769" s="209" t="str">
        <f t="array" ref="D769">IFERROR(INDEX(ExcValue!$A$8:$A2767, MATCH(0,COUNTIF($D$1:D768,ExcValue!$A$8:$A2767), 0)),"")</f>
        <v/>
      </c>
      <c r="E769" s="207" t="str">
        <f>IFERROR(VLOOKUP(D769,ExcValue!A775:C2767,3,FALSE),"")</f>
        <v/>
      </c>
      <c r="F769" s="209" t="str">
        <f t="array" ref="F769">IFERROR(IF(D769="","",INDEX(ExcValue!$I$8:$I$2000, MATCH(D769&amp;23,ExcValue!$A$8:$A$2000&amp;ExcValue!$H$8:$H$2000,0))),"")</f>
        <v/>
      </c>
      <c r="G769" s="210" t="str">
        <f t="shared" si="44"/>
        <v/>
      </c>
      <c r="H769" s="209" t="str">
        <f t="array" ref="H769">IFERROR(IF(D769="","",INDEX(ExcValue!$I$8:$I$2000, MATCH(D769&amp;24,ExcValue!$A$8:$A$2000&amp;ExcValue!$H$8:$H$2000,0))),"")</f>
        <v/>
      </c>
      <c r="I769" s="210" t="str">
        <f t="shared" si="45"/>
        <v/>
      </c>
      <c r="J769" s="209" t="str">
        <f t="array" ref="J769">IFERROR(IF(D769="","",INDEX(ExcValue!$I$8:$I$2000, MATCH(D769&amp;74,ExcValue!$A$8:$A$2000&amp;ExcValue!$H$8:$H$2000,0))),"")</f>
        <v/>
      </c>
      <c r="K769" s="210" t="str">
        <f t="shared" si="46"/>
        <v/>
      </c>
      <c r="L769" s="209" t="str">
        <f t="array" ref="L769">IFERROR(IF(D769="","",INDEX(ExcValue!$I$8:$I$2000, MATCH(D769&amp;54,ExcValue!$A$8:$A$2000&amp;ExcValue!$H$8:$H$2000,0))),"")</f>
        <v/>
      </c>
      <c r="M769" s="210" t="str">
        <f t="shared" si="47"/>
        <v/>
      </c>
      <c r="O769" s="207" t="str">
        <f>IF(ISNUMBER(PT_ExcValue!A769),PT_ExcValue!A769,"")</f>
        <v/>
      </c>
      <c r="P769" s="207" t="str">
        <f>IF(PT_ExcValue!C769=0,"",PT_ExcValue!B769/PT_ExcValue!C769)</f>
        <v/>
      </c>
      <c r="Q769" s="207" t="str">
        <f>IF(PT_ExcValue!E769=0,"",PT_ExcValue!D769/PT_ExcValue!E769)</f>
        <v/>
      </c>
      <c r="R769" s="207" t="str">
        <f>IF(PT_ExcValue!G769=0,"",PT_ExcValue!F769/PT_ExcValue!G769)</f>
        <v/>
      </c>
      <c r="S769" s="207" t="str">
        <f>IF(PT_ExcValue!I769=0,"",PT_ExcValue!H769/PT_ExcValue!I769)</f>
        <v/>
      </c>
    </row>
    <row r="770" spans="4:19" x14ac:dyDescent="0.25">
      <c r="D770" s="209" t="str">
        <f t="array" ref="D770">IFERROR(INDEX(ExcValue!$A$8:$A2768, MATCH(0,COUNTIF($D$1:D769,ExcValue!$A$8:$A2768), 0)),"")</f>
        <v/>
      </c>
      <c r="E770" s="207" t="str">
        <f>IFERROR(VLOOKUP(D770,ExcValue!A776:C2768,3,FALSE),"")</f>
        <v/>
      </c>
      <c r="F770" s="209" t="str">
        <f t="array" ref="F770">IFERROR(IF(D770="","",INDEX(ExcValue!$I$8:$I$2000, MATCH(D770&amp;23,ExcValue!$A$8:$A$2000&amp;ExcValue!$H$8:$H$2000,0))),"")</f>
        <v/>
      </c>
      <c r="G770" s="210" t="str">
        <f t="shared" ref="G770:G833" si="48">IF(E770="","",IF(AND(F770&gt;0,F770&lt;&gt;""),1,0))</f>
        <v/>
      </c>
      <c r="H770" s="209" t="str">
        <f t="array" ref="H770">IFERROR(IF(D770="","",INDEX(ExcValue!$I$8:$I$2000, MATCH(D770&amp;24,ExcValue!$A$8:$A$2000&amp;ExcValue!$H$8:$H$2000,0))),"")</f>
        <v/>
      </c>
      <c r="I770" s="210" t="str">
        <f t="shared" ref="I770:I833" si="49">IF(E770="","",IF(AND(H770&gt;0,H770&lt;&gt;""),1,0))</f>
        <v/>
      </c>
      <c r="J770" s="209" t="str">
        <f t="array" ref="J770">IFERROR(IF(D770="","",INDEX(ExcValue!$I$8:$I$2000, MATCH(D770&amp;74,ExcValue!$A$8:$A$2000&amp;ExcValue!$H$8:$H$2000,0))),"")</f>
        <v/>
      </c>
      <c r="K770" s="210" t="str">
        <f t="shared" ref="K770:K833" si="50">IF(E770="","",IF(AND(J770&gt;0,J770&lt;&gt;""),1,0))</f>
        <v/>
      </c>
      <c r="L770" s="209" t="str">
        <f t="array" ref="L770">IFERROR(IF(D770="","",INDEX(ExcValue!$I$8:$I$2000, MATCH(D770&amp;54,ExcValue!$A$8:$A$2000&amp;ExcValue!$H$8:$H$2000,0))),"")</f>
        <v/>
      </c>
      <c r="M770" s="210" t="str">
        <f t="shared" ref="M770:M833" si="51">IF(E770="","",IF(AND(L770&gt;0,L770&lt;&gt;""),1,0))</f>
        <v/>
      </c>
      <c r="O770" s="207" t="str">
        <f>IF(ISNUMBER(PT_ExcValue!A770),PT_ExcValue!A770,"")</f>
        <v/>
      </c>
      <c r="P770" s="207" t="str">
        <f>IF(PT_ExcValue!C770=0,"",PT_ExcValue!B770/PT_ExcValue!C770)</f>
        <v/>
      </c>
      <c r="Q770" s="207" t="str">
        <f>IF(PT_ExcValue!E770=0,"",PT_ExcValue!D770/PT_ExcValue!E770)</f>
        <v/>
      </c>
      <c r="R770" s="207" t="str">
        <f>IF(PT_ExcValue!G770=0,"",PT_ExcValue!F770/PT_ExcValue!G770)</f>
        <v/>
      </c>
      <c r="S770" s="207" t="str">
        <f>IF(PT_ExcValue!I770=0,"",PT_ExcValue!H770/PT_ExcValue!I770)</f>
        <v/>
      </c>
    </row>
    <row r="771" spans="4:19" x14ac:dyDescent="0.25">
      <c r="D771" s="209" t="str">
        <f t="array" ref="D771">IFERROR(INDEX(ExcValue!$A$8:$A2769, MATCH(0,COUNTIF($D$1:D770,ExcValue!$A$8:$A2769), 0)),"")</f>
        <v/>
      </c>
      <c r="E771" s="207" t="str">
        <f>IFERROR(VLOOKUP(D771,ExcValue!A777:C2769,3,FALSE),"")</f>
        <v/>
      </c>
      <c r="F771" s="209" t="str">
        <f t="array" ref="F771">IFERROR(IF(D771="","",INDEX(ExcValue!$I$8:$I$2000, MATCH(D771&amp;23,ExcValue!$A$8:$A$2000&amp;ExcValue!$H$8:$H$2000,0))),"")</f>
        <v/>
      </c>
      <c r="G771" s="210" t="str">
        <f t="shared" si="48"/>
        <v/>
      </c>
      <c r="H771" s="209" t="str">
        <f t="array" ref="H771">IFERROR(IF(D771="","",INDEX(ExcValue!$I$8:$I$2000, MATCH(D771&amp;24,ExcValue!$A$8:$A$2000&amp;ExcValue!$H$8:$H$2000,0))),"")</f>
        <v/>
      </c>
      <c r="I771" s="210" t="str">
        <f t="shared" si="49"/>
        <v/>
      </c>
      <c r="J771" s="209" t="str">
        <f t="array" ref="J771">IFERROR(IF(D771="","",INDEX(ExcValue!$I$8:$I$2000, MATCH(D771&amp;74,ExcValue!$A$8:$A$2000&amp;ExcValue!$H$8:$H$2000,0))),"")</f>
        <v/>
      </c>
      <c r="K771" s="210" t="str">
        <f t="shared" si="50"/>
        <v/>
      </c>
      <c r="L771" s="209" t="str">
        <f t="array" ref="L771">IFERROR(IF(D771="","",INDEX(ExcValue!$I$8:$I$2000, MATCH(D771&amp;54,ExcValue!$A$8:$A$2000&amp;ExcValue!$H$8:$H$2000,0))),"")</f>
        <v/>
      </c>
      <c r="M771" s="210" t="str">
        <f t="shared" si="51"/>
        <v/>
      </c>
      <c r="O771" s="207" t="str">
        <f>IF(ISNUMBER(PT_ExcValue!A771),PT_ExcValue!A771,"")</f>
        <v/>
      </c>
      <c r="P771" s="207" t="str">
        <f>IF(PT_ExcValue!C771=0,"",PT_ExcValue!B771/PT_ExcValue!C771)</f>
        <v/>
      </c>
      <c r="Q771" s="207" t="str">
        <f>IF(PT_ExcValue!E771=0,"",PT_ExcValue!D771/PT_ExcValue!E771)</f>
        <v/>
      </c>
      <c r="R771" s="207" t="str">
        <f>IF(PT_ExcValue!G771=0,"",PT_ExcValue!F771/PT_ExcValue!G771)</f>
        <v/>
      </c>
      <c r="S771" s="207" t="str">
        <f>IF(PT_ExcValue!I771=0,"",PT_ExcValue!H771/PT_ExcValue!I771)</f>
        <v/>
      </c>
    </row>
    <row r="772" spans="4:19" x14ac:dyDescent="0.25">
      <c r="D772" s="209" t="str">
        <f t="array" ref="D772">IFERROR(INDEX(ExcValue!$A$8:$A2770, MATCH(0,COUNTIF($D$1:D771,ExcValue!$A$8:$A2770), 0)),"")</f>
        <v/>
      </c>
      <c r="E772" s="207" t="str">
        <f>IFERROR(VLOOKUP(D772,ExcValue!A778:C2770,3,FALSE),"")</f>
        <v/>
      </c>
      <c r="F772" s="209" t="str">
        <f t="array" ref="F772">IFERROR(IF(D772="","",INDEX(ExcValue!$I$8:$I$2000, MATCH(D772&amp;23,ExcValue!$A$8:$A$2000&amp;ExcValue!$H$8:$H$2000,0))),"")</f>
        <v/>
      </c>
      <c r="G772" s="210" t="str">
        <f t="shared" si="48"/>
        <v/>
      </c>
      <c r="H772" s="209" t="str">
        <f t="array" ref="H772">IFERROR(IF(D772="","",INDEX(ExcValue!$I$8:$I$2000, MATCH(D772&amp;24,ExcValue!$A$8:$A$2000&amp;ExcValue!$H$8:$H$2000,0))),"")</f>
        <v/>
      </c>
      <c r="I772" s="210" t="str">
        <f t="shared" si="49"/>
        <v/>
      </c>
      <c r="J772" s="209" t="str">
        <f t="array" ref="J772">IFERROR(IF(D772="","",INDEX(ExcValue!$I$8:$I$2000, MATCH(D772&amp;74,ExcValue!$A$8:$A$2000&amp;ExcValue!$H$8:$H$2000,0))),"")</f>
        <v/>
      </c>
      <c r="K772" s="210" t="str">
        <f t="shared" si="50"/>
        <v/>
      </c>
      <c r="L772" s="209" t="str">
        <f t="array" ref="L772">IFERROR(IF(D772="","",INDEX(ExcValue!$I$8:$I$2000, MATCH(D772&amp;54,ExcValue!$A$8:$A$2000&amp;ExcValue!$H$8:$H$2000,0))),"")</f>
        <v/>
      </c>
      <c r="M772" s="210" t="str">
        <f t="shared" si="51"/>
        <v/>
      </c>
      <c r="O772" s="207" t="str">
        <f>IF(ISNUMBER(PT_ExcValue!A772),PT_ExcValue!A772,"")</f>
        <v/>
      </c>
      <c r="P772" s="207" t="str">
        <f>IF(PT_ExcValue!C772=0,"",PT_ExcValue!B772/PT_ExcValue!C772)</f>
        <v/>
      </c>
      <c r="Q772" s="207" t="str">
        <f>IF(PT_ExcValue!E772=0,"",PT_ExcValue!D772/PT_ExcValue!E772)</f>
        <v/>
      </c>
      <c r="R772" s="207" t="str">
        <f>IF(PT_ExcValue!G772=0,"",PT_ExcValue!F772/PT_ExcValue!G772)</f>
        <v/>
      </c>
      <c r="S772" s="207" t="str">
        <f>IF(PT_ExcValue!I772=0,"",PT_ExcValue!H772/PT_ExcValue!I772)</f>
        <v/>
      </c>
    </row>
    <row r="773" spans="4:19" x14ac:dyDescent="0.25">
      <c r="D773" s="209" t="str">
        <f t="array" ref="D773">IFERROR(INDEX(ExcValue!$A$8:$A2771, MATCH(0,COUNTIF($D$1:D772,ExcValue!$A$8:$A2771), 0)),"")</f>
        <v/>
      </c>
      <c r="E773" s="207" t="str">
        <f>IFERROR(VLOOKUP(D773,ExcValue!A779:C2771,3,FALSE),"")</f>
        <v/>
      </c>
      <c r="F773" s="209" t="str">
        <f t="array" ref="F773">IFERROR(IF(D773="","",INDEX(ExcValue!$I$8:$I$2000, MATCH(D773&amp;23,ExcValue!$A$8:$A$2000&amp;ExcValue!$H$8:$H$2000,0))),"")</f>
        <v/>
      </c>
      <c r="G773" s="210" t="str">
        <f t="shared" si="48"/>
        <v/>
      </c>
      <c r="H773" s="209" t="str">
        <f t="array" ref="H773">IFERROR(IF(D773="","",INDEX(ExcValue!$I$8:$I$2000, MATCH(D773&amp;24,ExcValue!$A$8:$A$2000&amp;ExcValue!$H$8:$H$2000,0))),"")</f>
        <v/>
      </c>
      <c r="I773" s="210" t="str">
        <f t="shared" si="49"/>
        <v/>
      </c>
      <c r="J773" s="209" t="str">
        <f t="array" ref="J773">IFERROR(IF(D773="","",INDEX(ExcValue!$I$8:$I$2000, MATCH(D773&amp;74,ExcValue!$A$8:$A$2000&amp;ExcValue!$H$8:$H$2000,0))),"")</f>
        <v/>
      </c>
      <c r="K773" s="210" t="str">
        <f t="shared" si="50"/>
        <v/>
      </c>
      <c r="L773" s="209" t="str">
        <f t="array" ref="L773">IFERROR(IF(D773="","",INDEX(ExcValue!$I$8:$I$2000, MATCH(D773&amp;54,ExcValue!$A$8:$A$2000&amp;ExcValue!$H$8:$H$2000,0))),"")</f>
        <v/>
      </c>
      <c r="M773" s="210" t="str">
        <f t="shared" si="51"/>
        <v/>
      </c>
      <c r="O773" s="207" t="str">
        <f>IF(ISNUMBER(PT_ExcValue!A773),PT_ExcValue!A773,"")</f>
        <v/>
      </c>
      <c r="P773" s="207" t="str">
        <f>IF(PT_ExcValue!C773=0,"",PT_ExcValue!B773/PT_ExcValue!C773)</f>
        <v/>
      </c>
      <c r="Q773" s="207" t="str">
        <f>IF(PT_ExcValue!E773=0,"",PT_ExcValue!D773/PT_ExcValue!E773)</f>
        <v/>
      </c>
      <c r="R773" s="207" t="str">
        <f>IF(PT_ExcValue!G773=0,"",PT_ExcValue!F773/PT_ExcValue!G773)</f>
        <v/>
      </c>
      <c r="S773" s="207" t="str">
        <f>IF(PT_ExcValue!I773=0,"",PT_ExcValue!H773/PT_ExcValue!I773)</f>
        <v/>
      </c>
    </row>
    <row r="774" spans="4:19" x14ac:dyDescent="0.25">
      <c r="D774" s="209" t="str">
        <f t="array" ref="D774">IFERROR(INDEX(ExcValue!$A$8:$A2772, MATCH(0,COUNTIF($D$1:D773,ExcValue!$A$8:$A2772), 0)),"")</f>
        <v/>
      </c>
      <c r="E774" s="207" t="str">
        <f>IFERROR(VLOOKUP(D774,ExcValue!A780:C2772,3,FALSE),"")</f>
        <v/>
      </c>
      <c r="F774" s="209" t="str">
        <f t="array" ref="F774">IFERROR(IF(D774="","",INDEX(ExcValue!$I$8:$I$2000, MATCH(D774&amp;23,ExcValue!$A$8:$A$2000&amp;ExcValue!$H$8:$H$2000,0))),"")</f>
        <v/>
      </c>
      <c r="G774" s="210" t="str">
        <f t="shared" si="48"/>
        <v/>
      </c>
      <c r="H774" s="209" t="str">
        <f t="array" ref="H774">IFERROR(IF(D774="","",INDEX(ExcValue!$I$8:$I$2000, MATCH(D774&amp;24,ExcValue!$A$8:$A$2000&amp;ExcValue!$H$8:$H$2000,0))),"")</f>
        <v/>
      </c>
      <c r="I774" s="210" t="str">
        <f t="shared" si="49"/>
        <v/>
      </c>
      <c r="J774" s="209" t="str">
        <f t="array" ref="J774">IFERROR(IF(D774="","",INDEX(ExcValue!$I$8:$I$2000, MATCH(D774&amp;74,ExcValue!$A$8:$A$2000&amp;ExcValue!$H$8:$H$2000,0))),"")</f>
        <v/>
      </c>
      <c r="K774" s="210" t="str">
        <f t="shared" si="50"/>
        <v/>
      </c>
      <c r="L774" s="209" t="str">
        <f t="array" ref="L774">IFERROR(IF(D774="","",INDEX(ExcValue!$I$8:$I$2000, MATCH(D774&amp;54,ExcValue!$A$8:$A$2000&amp;ExcValue!$H$8:$H$2000,0))),"")</f>
        <v/>
      </c>
      <c r="M774" s="210" t="str">
        <f t="shared" si="51"/>
        <v/>
      </c>
      <c r="O774" s="207" t="str">
        <f>IF(ISNUMBER(PT_ExcValue!A774),PT_ExcValue!A774,"")</f>
        <v/>
      </c>
      <c r="P774" s="207" t="str">
        <f>IF(PT_ExcValue!C774=0,"",PT_ExcValue!B774/PT_ExcValue!C774)</f>
        <v/>
      </c>
      <c r="Q774" s="207" t="str">
        <f>IF(PT_ExcValue!E774=0,"",PT_ExcValue!D774/PT_ExcValue!E774)</f>
        <v/>
      </c>
      <c r="R774" s="207" t="str">
        <f>IF(PT_ExcValue!G774=0,"",PT_ExcValue!F774/PT_ExcValue!G774)</f>
        <v/>
      </c>
      <c r="S774" s="207" t="str">
        <f>IF(PT_ExcValue!I774=0,"",PT_ExcValue!H774/PT_ExcValue!I774)</f>
        <v/>
      </c>
    </row>
    <row r="775" spans="4:19" x14ac:dyDescent="0.25">
      <c r="D775" s="209" t="str">
        <f t="array" ref="D775">IFERROR(INDEX(ExcValue!$A$8:$A2773, MATCH(0,COUNTIF($D$1:D774,ExcValue!$A$8:$A2773), 0)),"")</f>
        <v/>
      </c>
      <c r="E775" s="207" t="str">
        <f>IFERROR(VLOOKUP(D775,ExcValue!A781:C2773,3,FALSE),"")</f>
        <v/>
      </c>
      <c r="F775" s="209" t="str">
        <f t="array" ref="F775">IFERROR(IF(D775="","",INDEX(ExcValue!$I$8:$I$2000, MATCH(D775&amp;23,ExcValue!$A$8:$A$2000&amp;ExcValue!$H$8:$H$2000,0))),"")</f>
        <v/>
      </c>
      <c r="G775" s="210" t="str">
        <f t="shared" si="48"/>
        <v/>
      </c>
      <c r="H775" s="209" t="str">
        <f t="array" ref="H775">IFERROR(IF(D775="","",INDEX(ExcValue!$I$8:$I$2000, MATCH(D775&amp;24,ExcValue!$A$8:$A$2000&amp;ExcValue!$H$8:$H$2000,0))),"")</f>
        <v/>
      </c>
      <c r="I775" s="210" t="str">
        <f t="shared" si="49"/>
        <v/>
      </c>
      <c r="J775" s="209" t="str">
        <f t="array" ref="J775">IFERROR(IF(D775="","",INDEX(ExcValue!$I$8:$I$2000, MATCH(D775&amp;74,ExcValue!$A$8:$A$2000&amp;ExcValue!$H$8:$H$2000,0))),"")</f>
        <v/>
      </c>
      <c r="K775" s="210" t="str">
        <f t="shared" si="50"/>
        <v/>
      </c>
      <c r="L775" s="209" t="str">
        <f t="array" ref="L775">IFERROR(IF(D775="","",INDEX(ExcValue!$I$8:$I$2000, MATCH(D775&amp;54,ExcValue!$A$8:$A$2000&amp;ExcValue!$H$8:$H$2000,0))),"")</f>
        <v/>
      </c>
      <c r="M775" s="210" t="str">
        <f t="shared" si="51"/>
        <v/>
      </c>
      <c r="O775" s="207" t="str">
        <f>IF(ISNUMBER(PT_ExcValue!A775),PT_ExcValue!A775,"")</f>
        <v/>
      </c>
      <c r="P775" s="207" t="str">
        <f>IF(PT_ExcValue!C775=0,"",PT_ExcValue!B775/PT_ExcValue!C775)</f>
        <v/>
      </c>
      <c r="Q775" s="207" t="str">
        <f>IF(PT_ExcValue!E775=0,"",PT_ExcValue!D775/PT_ExcValue!E775)</f>
        <v/>
      </c>
      <c r="R775" s="207" t="str">
        <f>IF(PT_ExcValue!G775=0,"",PT_ExcValue!F775/PT_ExcValue!G775)</f>
        <v/>
      </c>
      <c r="S775" s="207" t="str">
        <f>IF(PT_ExcValue!I775=0,"",PT_ExcValue!H775/PT_ExcValue!I775)</f>
        <v/>
      </c>
    </row>
    <row r="776" spans="4:19" x14ac:dyDescent="0.25">
      <c r="D776" s="209" t="str">
        <f t="array" ref="D776">IFERROR(INDEX(ExcValue!$A$8:$A2774, MATCH(0,COUNTIF($D$1:D775,ExcValue!$A$8:$A2774), 0)),"")</f>
        <v/>
      </c>
      <c r="E776" s="207" t="str">
        <f>IFERROR(VLOOKUP(D776,ExcValue!A782:C2774,3,FALSE),"")</f>
        <v/>
      </c>
      <c r="F776" s="209" t="str">
        <f t="array" ref="F776">IFERROR(IF(D776="","",INDEX(ExcValue!$I$8:$I$2000, MATCH(D776&amp;23,ExcValue!$A$8:$A$2000&amp;ExcValue!$H$8:$H$2000,0))),"")</f>
        <v/>
      </c>
      <c r="G776" s="210" t="str">
        <f t="shared" si="48"/>
        <v/>
      </c>
      <c r="H776" s="209" t="str">
        <f t="array" ref="H776">IFERROR(IF(D776="","",INDEX(ExcValue!$I$8:$I$2000, MATCH(D776&amp;24,ExcValue!$A$8:$A$2000&amp;ExcValue!$H$8:$H$2000,0))),"")</f>
        <v/>
      </c>
      <c r="I776" s="210" t="str">
        <f t="shared" si="49"/>
        <v/>
      </c>
      <c r="J776" s="209" t="str">
        <f t="array" ref="J776">IFERROR(IF(D776="","",INDEX(ExcValue!$I$8:$I$2000, MATCH(D776&amp;74,ExcValue!$A$8:$A$2000&amp;ExcValue!$H$8:$H$2000,0))),"")</f>
        <v/>
      </c>
      <c r="K776" s="210" t="str">
        <f t="shared" si="50"/>
        <v/>
      </c>
      <c r="L776" s="209" t="str">
        <f t="array" ref="L776">IFERROR(IF(D776="","",INDEX(ExcValue!$I$8:$I$2000, MATCH(D776&amp;54,ExcValue!$A$8:$A$2000&amp;ExcValue!$H$8:$H$2000,0))),"")</f>
        <v/>
      </c>
      <c r="M776" s="210" t="str">
        <f t="shared" si="51"/>
        <v/>
      </c>
      <c r="O776" s="207" t="str">
        <f>IF(ISNUMBER(PT_ExcValue!A776),PT_ExcValue!A776,"")</f>
        <v/>
      </c>
      <c r="P776" s="207" t="str">
        <f>IF(PT_ExcValue!C776=0,"",PT_ExcValue!B776/PT_ExcValue!C776)</f>
        <v/>
      </c>
      <c r="Q776" s="207" t="str">
        <f>IF(PT_ExcValue!E776=0,"",PT_ExcValue!D776/PT_ExcValue!E776)</f>
        <v/>
      </c>
      <c r="R776" s="207" t="str">
        <f>IF(PT_ExcValue!G776=0,"",PT_ExcValue!F776/PT_ExcValue!G776)</f>
        <v/>
      </c>
      <c r="S776" s="207" t="str">
        <f>IF(PT_ExcValue!I776=0,"",PT_ExcValue!H776/PT_ExcValue!I776)</f>
        <v/>
      </c>
    </row>
    <row r="777" spans="4:19" x14ac:dyDescent="0.25">
      <c r="D777" s="209" t="str">
        <f t="array" ref="D777">IFERROR(INDEX(ExcValue!$A$8:$A2775, MATCH(0,COUNTIF($D$1:D776,ExcValue!$A$8:$A2775), 0)),"")</f>
        <v/>
      </c>
      <c r="E777" s="207" t="str">
        <f>IFERROR(VLOOKUP(D777,ExcValue!A783:C2775,3,FALSE),"")</f>
        <v/>
      </c>
      <c r="F777" s="209" t="str">
        <f t="array" ref="F777">IFERROR(IF(D777="","",INDEX(ExcValue!$I$8:$I$2000, MATCH(D777&amp;23,ExcValue!$A$8:$A$2000&amp;ExcValue!$H$8:$H$2000,0))),"")</f>
        <v/>
      </c>
      <c r="G777" s="210" t="str">
        <f t="shared" si="48"/>
        <v/>
      </c>
      <c r="H777" s="209" t="str">
        <f t="array" ref="H777">IFERROR(IF(D777="","",INDEX(ExcValue!$I$8:$I$2000, MATCH(D777&amp;24,ExcValue!$A$8:$A$2000&amp;ExcValue!$H$8:$H$2000,0))),"")</f>
        <v/>
      </c>
      <c r="I777" s="210" t="str">
        <f t="shared" si="49"/>
        <v/>
      </c>
      <c r="J777" s="209" t="str">
        <f t="array" ref="J777">IFERROR(IF(D777="","",INDEX(ExcValue!$I$8:$I$2000, MATCH(D777&amp;74,ExcValue!$A$8:$A$2000&amp;ExcValue!$H$8:$H$2000,0))),"")</f>
        <v/>
      </c>
      <c r="K777" s="210" t="str">
        <f t="shared" si="50"/>
        <v/>
      </c>
      <c r="L777" s="209" t="str">
        <f t="array" ref="L777">IFERROR(IF(D777="","",INDEX(ExcValue!$I$8:$I$2000, MATCH(D777&amp;54,ExcValue!$A$8:$A$2000&amp;ExcValue!$H$8:$H$2000,0))),"")</f>
        <v/>
      </c>
      <c r="M777" s="210" t="str">
        <f t="shared" si="51"/>
        <v/>
      </c>
      <c r="O777" s="207" t="str">
        <f>IF(ISNUMBER(PT_ExcValue!A777),PT_ExcValue!A777,"")</f>
        <v/>
      </c>
      <c r="P777" s="207" t="str">
        <f>IF(PT_ExcValue!C777=0,"",PT_ExcValue!B777/PT_ExcValue!C777)</f>
        <v/>
      </c>
      <c r="Q777" s="207" t="str">
        <f>IF(PT_ExcValue!E777=0,"",PT_ExcValue!D777/PT_ExcValue!E777)</f>
        <v/>
      </c>
      <c r="R777" s="207" t="str">
        <f>IF(PT_ExcValue!G777=0,"",PT_ExcValue!F777/PT_ExcValue!G777)</f>
        <v/>
      </c>
      <c r="S777" s="207" t="str">
        <f>IF(PT_ExcValue!I777=0,"",PT_ExcValue!H777/PT_ExcValue!I777)</f>
        <v/>
      </c>
    </row>
    <row r="778" spans="4:19" x14ac:dyDescent="0.25">
      <c r="D778" s="209" t="str">
        <f t="array" ref="D778">IFERROR(INDEX(ExcValue!$A$8:$A2776, MATCH(0,COUNTIF($D$1:D777,ExcValue!$A$8:$A2776), 0)),"")</f>
        <v/>
      </c>
      <c r="E778" s="207" t="str">
        <f>IFERROR(VLOOKUP(D778,ExcValue!A784:C2776,3,FALSE),"")</f>
        <v/>
      </c>
      <c r="F778" s="209" t="str">
        <f t="array" ref="F778">IFERROR(IF(D778="","",INDEX(ExcValue!$I$8:$I$2000, MATCH(D778&amp;23,ExcValue!$A$8:$A$2000&amp;ExcValue!$H$8:$H$2000,0))),"")</f>
        <v/>
      </c>
      <c r="G778" s="210" t="str">
        <f t="shared" si="48"/>
        <v/>
      </c>
      <c r="H778" s="209" t="str">
        <f t="array" ref="H778">IFERROR(IF(D778="","",INDEX(ExcValue!$I$8:$I$2000, MATCH(D778&amp;24,ExcValue!$A$8:$A$2000&amp;ExcValue!$H$8:$H$2000,0))),"")</f>
        <v/>
      </c>
      <c r="I778" s="210" t="str">
        <f t="shared" si="49"/>
        <v/>
      </c>
      <c r="J778" s="209" t="str">
        <f t="array" ref="J778">IFERROR(IF(D778="","",INDEX(ExcValue!$I$8:$I$2000, MATCH(D778&amp;74,ExcValue!$A$8:$A$2000&amp;ExcValue!$H$8:$H$2000,0))),"")</f>
        <v/>
      </c>
      <c r="K778" s="210" t="str">
        <f t="shared" si="50"/>
        <v/>
      </c>
      <c r="L778" s="209" t="str">
        <f t="array" ref="L778">IFERROR(IF(D778="","",INDEX(ExcValue!$I$8:$I$2000, MATCH(D778&amp;54,ExcValue!$A$8:$A$2000&amp;ExcValue!$H$8:$H$2000,0))),"")</f>
        <v/>
      </c>
      <c r="M778" s="210" t="str">
        <f t="shared" si="51"/>
        <v/>
      </c>
      <c r="O778" s="207" t="str">
        <f>IF(ISNUMBER(PT_ExcValue!A778),PT_ExcValue!A778,"")</f>
        <v/>
      </c>
      <c r="P778" s="207" t="str">
        <f>IF(PT_ExcValue!C778=0,"",PT_ExcValue!B778/PT_ExcValue!C778)</f>
        <v/>
      </c>
      <c r="Q778" s="207" t="str">
        <f>IF(PT_ExcValue!E778=0,"",PT_ExcValue!D778/PT_ExcValue!E778)</f>
        <v/>
      </c>
      <c r="R778" s="207" t="str">
        <f>IF(PT_ExcValue!G778=0,"",PT_ExcValue!F778/PT_ExcValue!G778)</f>
        <v/>
      </c>
      <c r="S778" s="207" t="str">
        <f>IF(PT_ExcValue!I778=0,"",PT_ExcValue!H778/PT_ExcValue!I778)</f>
        <v/>
      </c>
    </row>
    <row r="779" spans="4:19" x14ac:dyDescent="0.25">
      <c r="D779" s="209" t="str">
        <f t="array" ref="D779">IFERROR(INDEX(ExcValue!$A$8:$A2777, MATCH(0,COUNTIF($D$1:D778,ExcValue!$A$8:$A2777), 0)),"")</f>
        <v/>
      </c>
      <c r="E779" s="207" t="str">
        <f>IFERROR(VLOOKUP(D779,ExcValue!A785:C2777,3,FALSE),"")</f>
        <v/>
      </c>
      <c r="F779" s="209" t="str">
        <f t="array" ref="F779">IFERROR(IF(D779="","",INDEX(ExcValue!$I$8:$I$2000, MATCH(D779&amp;23,ExcValue!$A$8:$A$2000&amp;ExcValue!$H$8:$H$2000,0))),"")</f>
        <v/>
      </c>
      <c r="G779" s="210" t="str">
        <f t="shared" si="48"/>
        <v/>
      </c>
      <c r="H779" s="209" t="str">
        <f t="array" ref="H779">IFERROR(IF(D779="","",INDEX(ExcValue!$I$8:$I$2000, MATCH(D779&amp;24,ExcValue!$A$8:$A$2000&amp;ExcValue!$H$8:$H$2000,0))),"")</f>
        <v/>
      </c>
      <c r="I779" s="210" t="str">
        <f t="shared" si="49"/>
        <v/>
      </c>
      <c r="J779" s="209" t="str">
        <f t="array" ref="J779">IFERROR(IF(D779="","",INDEX(ExcValue!$I$8:$I$2000, MATCH(D779&amp;74,ExcValue!$A$8:$A$2000&amp;ExcValue!$H$8:$H$2000,0))),"")</f>
        <v/>
      </c>
      <c r="K779" s="210" t="str">
        <f t="shared" si="50"/>
        <v/>
      </c>
      <c r="L779" s="209" t="str">
        <f t="array" ref="L779">IFERROR(IF(D779="","",INDEX(ExcValue!$I$8:$I$2000, MATCH(D779&amp;54,ExcValue!$A$8:$A$2000&amp;ExcValue!$H$8:$H$2000,0))),"")</f>
        <v/>
      </c>
      <c r="M779" s="210" t="str">
        <f t="shared" si="51"/>
        <v/>
      </c>
      <c r="O779" s="207" t="str">
        <f>IF(ISNUMBER(PT_ExcValue!A779),PT_ExcValue!A779,"")</f>
        <v/>
      </c>
      <c r="P779" s="207" t="str">
        <f>IF(PT_ExcValue!C779=0,"",PT_ExcValue!B779/PT_ExcValue!C779)</f>
        <v/>
      </c>
      <c r="Q779" s="207" t="str">
        <f>IF(PT_ExcValue!E779=0,"",PT_ExcValue!D779/PT_ExcValue!E779)</f>
        <v/>
      </c>
      <c r="R779" s="207" t="str">
        <f>IF(PT_ExcValue!G779=0,"",PT_ExcValue!F779/PT_ExcValue!G779)</f>
        <v/>
      </c>
      <c r="S779" s="207" t="str">
        <f>IF(PT_ExcValue!I779=0,"",PT_ExcValue!H779/PT_ExcValue!I779)</f>
        <v/>
      </c>
    </row>
    <row r="780" spans="4:19" x14ac:dyDescent="0.25">
      <c r="D780" s="209" t="str">
        <f t="array" ref="D780">IFERROR(INDEX(ExcValue!$A$8:$A2778, MATCH(0,COUNTIF($D$1:D779,ExcValue!$A$8:$A2778), 0)),"")</f>
        <v/>
      </c>
      <c r="E780" s="207" t="str">
        <f>IFERROR(VLOOKUP(D780,ExcValue!A786:C2778,3,FALSE),"")</f>
        <v/>
      </c>
      <c r="F780" s="209" t="str">
        <f t="array" ref="F780">IFERROR(IF(D780="","",INDEX(ExcValue!$I$8:$I$2000, MATCH(D780&amp;23,ExcValue!$A$8:$A$2000&amp;ExcValue!$H$8:$H$2000,0))),"")</f>
        <v/>
      </c>
      <c r="G780" s="210" t="str">
        <f t="shared" si="48"/>
        <v/>
      </c>
      <c r="H780" s="209" t="str">
        <f t="array" ref="H780">IFERROR(IF(D780="","",INDEX(ExcValue!$I$8:$I$2000, MATCH(D780&amp;24,ExcValue!$A$8:$A$2000&amp;ExcValue!$H$8:$H$2000,0))),"")</f>
        <v/>
      </c>
      <c r="I780" s="210" t="str">
        <f t="shared" si="49"/>
        <v/>
      </c>
      <c r="J780" s="209" t="str">
        <f t="array" ref="J780">IFERROR(IF(D780="","",INDEX(ExcValue!$I$8:$I$2000, MATCH(D780&amp;74,ExcValue!$A$8:$A$2000&amp;ExcValue!$H$8:$H$2000,0))),"")</f>
        <v/>
      </c>
      <c r="K780" s="210" t="str">
        <f t="shared" si="50"/>
        <v/>
      </c>
      <c r="L780" s="209" t="str">
        <f t="array" ref="L780">IFERROR(IF(D780="","",INDEX(ExcValue!$I$8:$I$2000, MATCH(D780&amp;54,ExcValue!$A$8:$A$2000&amp;ExcValue!$H$8:$H$2000,0))),"")</f>
        <v/>
      </c>
      <c r="M780" s="210" t="str">
        <f t="shared" si="51"/>
        <v/>
      </c>
      <c r="O780" s="207" t="str">
        <f>IF(ISNUMBER(PT_ExcValue!A780),PT_ExcValue!A780,"")</f>
        <v/>
      </c>
      <c r="P780" s="207" t="str">
        <f>IF(PT_ExcValue!C780=0,"",PT_ExcValue!B780/PT_ExcValue!C780)</f>
        <v/>
      </c>
      <c r="Q780" s="207" t="str">
        <f>IF(PT_ExcValue!E780=0,"",PT_ExcValue!D780/PT_ExcValue!E780)</f>
        <v/>
      </c>
      <c r="R780" s="207" t="str">
        <f>IF(PT_ExcValue!G780=0,"",PT_ExcValue!F780/PT_ExcValue!G780)</f>
        <v/>
      </c>
      <c r="S780" s="207" t="str">
        <f>IF(PT_ExcValue!I780=0,"",PT_ExcValue!H780/PT_ExcValue!I780)</f>
        <v/>
      </c>
    </row>
    <row r="781" spans="4:19" x14ac:dyDescent="0.25">
      <c r="D781" s="209" t="str">
        <f t="array" ref="D781">IFERROR(INDEX(ExcValue!$A$8:$A2779, MATCH(0,COUNTIF($D$1:D780,ExcValue!$A$8:$A2779), 0)),"")</f>
        <v/>
      </c>
      <c r="E781" s="207" t="str">
        <f>IFERROR(VLOOKUP(D781,ExcValue!A787:C2779,3,FALSE),"")</f>
        <v/>
      </c>
      <c r="F781" s="209" t="str">
        <f t="array" ref="F781">IFERROR(IF(D781="","",INDEX(ExcValue!$I$8:$I$2000, MATCH(D781&amp;23,ExcValue!$A$8:$A$2000&amp;ExcValue!$H$8:$H$2000,0))),"")</f>
        <v/>
      </c>
      <c r="G781" s="210" t="str">
        <f t="shared" si="48"/>
        <v/>
      </c>
      <c r="H781" s="209" t="str">
        <f t="array" ref="H781">IFERROR(IF(D781="","",INDEX(ExcValue!$I$8:$I$2000, MATCH(D781&amp;24,ExcValue!$A$8:$A$2000&amp;ExcValue!$H$8:$H$2000,0))),"")</f>
        <v/>
      </c>
      <c r="I781" s="210" t="str">
        <f t="shared" si="49"/>
        <v/>
      </c>
      <c r="J781" s="209" t="str">
        <f t="array" ref="J781">IFERROR(IF(D781="","",INDEX(ExcValue!$I$8:$I$2000, MATCH(D781&amp;74,ExcValue!$A$8:$A$2000&amp;ExcValue!$H$8:$H$2000,0))),"")</f>
        <v/>
      </c>
      <c r="K781" s="210" t="str">
        <f t="shared" si="50"/>
        <v/>
      </c>
      <c r="L781" s="209" t="str">
        <f t="array" ref="L781">IFERROR(IF(D781="","",INDEX(ExcValue!$I$8:$I$2000, MATCH(D781&amp;54,ExcValue!$A$8:$A$2000&amp;ExcValue!$H$8:$H$2000,0))),"")</f>
        <v/>
      </c>
      <c r="M781" s="210" t="str">
        <f t="shared" si="51"/>
        <v/>
      </c>
      <c r="O781" s="207" t="str">
        <f>IF(ISNUMBER(PT_ExcValue!A781),PT_ExcValue!A781,"")</f>
        <v/>
      </c>
      <c r="P781" s="207" t="str">
        <f>IF(PT_ExcValue!C781=0,"",PT_ExcValue!B781/PT_ExcValue!C781)</f>
        <v/>
      </c>
      <c r="Q781" s="207" t="str">
        <f>IF(PT_ExcValue!E781=0,"",PT_ExcValue!D781/PT_ExcValue!E781)</f>
        <v/>
      </c>
      <c r="R781" s="207" t="str">
        <f>IF(PT_ExcValue!G781=0,"",PT_ExcValue!F781/PT_ExcValue!G781)</f>
        <v/>
      </c>
      <c r="S781" s="207" t="str">
        <f>IF(PT_ExcValue!I781=0,"",PT_ExcValue!H781/PT_ExcValue!I781)</f>
        <v/>
      </c>
    </row>
    <row r="782" spans="4:19" x14ac:dyDescent="0.25">
      <c r="D782" s="209" t="str">
        <f t="array" ref="D782">IFERROR(INDEX(ExcValue!$A$8:$A2780, MATCH(0,COUNTIF($D$1:D781,ExcValue!$A$8:$A2780), 0)),"")</f>
        <v/>
      </c>
      <c r="E782" s="207" t="str">
        <f>IFERROR(VLOOKUP(D782,ExcValue!A788:C2780,3,FALSE),"")</f>
        <v/>
      </c>
      <c r="F782" s="209" t="str">
        <f t="array" ref="F782">IFERROR(IF(D782="","",INDEX(ExcValue!$I$8:$I$2000, MATCH(D782&amp;23,ExcValue!$A$8:$A$2000&amp;ExcValue!$H$8:$H$2000,0))),"")</f>
        <v/>
      </c>
      <c r="G782" s="210" t="str">
        <f t="shared" si="48"/>
        <v/>
      </c>
      <c r="H782" s="209" t="str">
        <f t="array" ref="H782">IFERROR(IF(D782="","",INDEX(ExcValue!$I$8:$I$2000, MATCH(D782&amp;24,ExcValue!$A$8:$A$2000&amp;ExcValue!$H$8:$H$2000,0))),"")</f>
        <v/>
      </c>
      <c r="I782" s="210" t="str">
        <f t="shared" si="49"/>
        <v/>
      </c>
      <c r="J782" s="209" t="str">
        <f t="array" ref="J782">IFERROR(IF(D782="","",INDEX(ExcValue!$I$8:$I$2000, MATCH(D782&amp;74,ExcValue!$A$8:$A$2000&amp;ExcValue!$H$8:$H$2000,0))),"")</f>
        <v/>
      </c>
      <c r="K782" s="210" t="str">
        <f t="shared" si="50"/>
        <v/>
      </c>
      <c r="L782" s="209" t="str">
        <f t="array" ref="L782">IFERROR(IF(D782="","",INDEX(ExcValue!$I$8:$I$2000, MATCH(D782&amp;54,ExcValue!$A$8:$A$2000&amp;ExcValue!$H$8:$H$2000,0))),"")</f>
        <v/>
      </c>
      <c r="M782" s="210" t="str">
        <f t="shared" si="51"/>
        <v/>
      </c>
      <c r="O782" s="207" t="str">
        <f>IF(ISNUMBER(PT_ExcValue!A782),PT_ExcValue!A782,"")</f>
        <v/>
      </c>
      <c r="P782" s="207" t="str">
        <f>IF(PT_ExcValue!C782=0,"",PT_ExcValue!B782/PT_ExcValue!C782)</f>
        <v/>
      </c>
      <c r="Q782" s="207" t="str">
        <f>IF(PT_ExcValue!E782=0,"",PT_ExcValue!D782/PT_ExcValue!E782)</f>
        <v/>
      </c>
      <c r="R782" s="207" t="str">
        <f>IF(PT_ExcValue!G782=0,"",PT_ExcValue!F782/PT_ExcValue!G782)</f>
        <v/>
      </c>
      <c r="S782" s="207" t="str">
        <f>IF(PT_ExcValue!I782=0,"",PT_ExcValue!H782/PT_ExcValue!I782)</f>
        <v/>
      </c>
    </row>
    <row r="783" spans="4:19" x14ac:dyDescent="0.25">
      <c r="D783" s="209" t="str">
        <f t="array" ref="D783">IFERROR(INDEX(ExcValue!$A$8:$A2781, MATCH(0,COUNTIF($D$1:D782,ExcValue!$A$8:$A2781), 0)),"")</f>
        <v/>
      </c>
      <c r="E783" s="207" t="str">
        <f>IFERROR(VLOOKUP(D783,ExcValue!A789:C2781,3,FALSE),"")</f>
        <v/>
      </c>
      <c r="F783" s="209" t="str">
        <f t="array" ref="F783">IFERROR(IF(D783="","",INDEX(ExcValue!$I$8:$I$2000, MATCH(D783&amp;23,ExcValue!$A$8:$A$2000&amp;ExcValue!$H$8:$H$2000,0))),"")</f>
        <v/>
      </c>
      <c r="G783" s="210" t="str">
        <f t="shared" si="48"/>
        <v/>
      </c>
      <c r="H783" s="209" t="str">
        <f t="array" ref="H783">IFERROR(IF(D783="","",INDEX(ExcValue!$I$8:$I$2000, MATCH(D783&amp;24,ExcValue!$A$8:$A$2000&amp;ExcValue!$H$8:$H$2000,0))),"")</f>
        <v/>
      </c>
      <c r="I783" s="210" t="str">
        <f t="shared" si="49"/>
        <v/>
      </c>
      <c r="J783" s="209" t="str">
        <f t="array" ref="J783">IFERROR(IF(D783="","",INDEX(ExcValue!$I$8:$I$2000, MATCH(D783&amp;74,ExcValue!$A$8:$A$2000&amp;ExcValue!$H$8:$H$2000,0))),"")</f>
        <v/>
      </c>
      <c r="K783" s="210" t="str">
        <f t="shared" si="50"/>
        <v/>
      </c>
      <c r="L783" s="209" t="str">
        <f t="array" ref="L783">IFERROR(IF(D783="","",INDEX(ExcValue!$I$8:$I$2000, MATCH(D783&amp;54,ExcValue!$A$8:$A$2000&amp;ExcValue!$H$8:$H$2000,0))),"")</f>
        <v/>
      </c>
      <c r="M783" s="210" t="str">
        <f t="shared" si="51"/>
        <v/>
      </c>
      <c r="O783" s="207" t="str">
        <f>IF(ISNUMBER(PT_ExcValue!A783),PT_ExcValue!A783,"")</f>
        <v/>
      </c>
      <c r="P783" s="207" t="str">
        <f>IF(PT_ExcValue!C783=0,"",PT_ExcValue!B783/PT_ExcValue!C783)</f>
        <v/>
      </c>
      <c r="Q783" s="207" t="str">
        <f>IF(PT_ExcValue!E783=0,"",PT_ExcValue!D783/PT_ExcValue!E783)</f>
        <v/>
      </c>
      <c r="R783" s="207" t="str">
        <f>IF(PT_ExcValue!G783=0,"",PT_ExcValue!F783/PT_ExcValue!G783)</f>
        <v/>
      </c>
      <c r="S783" s="207" t="str">
        <f>IF(PT_ExcValue!I783=0,"",PT_ExcValue!H783/PT_ExcValue!I783)</f>
        <v/>
      </c>
    </row>
    <row r="784" spans="4:19" x14ac:dyDescent="0.25">
      <c r="D784" s="209" t="str">
        <f t="array" ref="D784">IFERROR(INDEX(ExcValue!$A$8:$A2782, MATCH(0,COUNTIF($D$1:D783,ExcValue!$A$8:$A2782), 0)),"")</f>
        <v/>
      </c>
      <c r="E784" s="207" t="str">
        <f>IFERROR(VLOOKUP(D784,ExcValue!A790:C2782,3,FALSE),"")</f>
        <v/>
      </c>
      <c r="F784" s="209" t="str">
        <f t="array" ref="F784">IFERROR(IF(D784="","",INDEX(ExcValue!$I$8:$I$2000, MATCH(D784&amp;23,ExcValue!$A$8:$A$2000&amp;ExcValue!$H$8:$H$2000,0))),"")</f>
        <v/>
      </c>
      <c r="G784" s="210" t="str">
        <f t="shared" si="48"/>
        <v/>
      </c>
      <c r="H784" s="209" t="str">
        <f t="array" ref="H784">IFERROR(IF(D784="","",INDEX(ExcValue!$I$8:$I$2000, MATCH(D784&amp;24,ExcValue!$A$8:$A$2000&amp;ExcValue!$H$8:$H$2000,0))),"")</f>
        <v/>
      </c>
      <c r="I784" s="210" t="str">
        <f t="shared" si="49"/>
        <v/>
      </c>
      <c r="J784" s="209" t="str">
        <f t="array" ref="J784">IFERROR(IF(D784="","",INDEX(ExcValue!$I$8:$I$2000, MATCH(D784&amp;74,ExcValue!$A$8:$A$2000&amp;ExcValue!$H$8:$H$2000,0))),"")</f>
        <v/>
      </c>
      <c r="K784" s="210" t="str">
        <f t="shared" si="50"/>
        <v/>
      </c>
      <c r="L784" s="209" t="str">
        <f t="array" ref="L784">IFERROR(IF(D784="","",INDEX(ExcValue!$I$8:$I$2000, MATCH(D784&amp;54,ExcValue!$A$8:$A$2000&amp;ExcValue!$H$8:$H$2000,0))),"")</f>
        <v/>
      </c>
      <c r="M784" s="210" t="str">
        <f t="shared" si="51"/>
        <v/>
      </c>
      <c r="O784" s="207" t="str">
        <f>IF(ISNUMBER(PT_ExcValue!A784),PT_ExcValue!A784,"")</f>
        <v/>
      </c>
      <c r="P784" s="207" t="str">
        <f>IF(PT_ExcValue!C784=0,"",PT_ExcValue!B784/PT_ExcValue!C784)</f>
        <v/>
      </c>
      <c r="Q784" s="207" t="str">
        <f>IF(PT_ExcValue!E784=0,"",PT_ExcValue!D784/PT_ExcValue!E784)</f>
        <v/>
      </c>
      <c r="R784" s="207" t="str">
        <f>IF(PT_ExcValue!G784=0,"",PT_ExcValue!F784/PT_ExcValue!G784)</f>
        <v/>
      </c>
      <c r="S784" s="207" t="str">
        <f>IF(PT_ExcValue!I784=0,"",PT_ExcValue!H784/PT_ExcValue!I784)</f>
        <v/>
      </c>
    </row>
    <row r="785" spans="4:19" x14ac:dyDescent="0.25">
      <c r="D785" s="209" t="str">
        <f t="array" ref="D785">IFERROR(INDEX(ExcValue!$A$8:$A2783, MATCH(0,COUNTIF($D$1:D784,ExcValue!$A$8:$A2783), 0)),"")</f>
        <v/>
      </c>
      <c r="E785" s="207" t="str">
        <f>IFERROR(VLOOKUP(D785,ExcValue!A791:C2783,3,FALSE),"")</f>
        <v/>
      </c>
      <c r="F785" s="209" t="str">
        <f t="array" ref="F785">IFERROR(IF(D785="","",INDEX(ExcValue!$I$8:$I$2000, MATCH(D785&amp;23,ExcValue!$A$8:$A$2000&amp;ExcValue!$H$8:$H$2000,0))),"")</f>
        <v/>
      </c>
      <c r="G785" s="210" t="str">
        <f t="shared" si="48"/>
        <v/>
      </c>
      <c r="H785" s="209" t="str">
        <f t="array" ref="H785">IFERROR(IF(D785="","",INDEX(ExcValue!$I$8:$I$2000, MATCH(D785&amp;24,ExcValue!$A$8:$A$2000&amp;ExcValue!$H$8:$H$2000,0))),"")</f>
        <v/>
      </c>
      <c r="I785" s="210" t="str">
        <f t="shared" si="49"/>
        <v/>
      </c>
      <c r="J785" s="209" t="str">
        <f t="array" ref="J785">IFERROR(IF(D785="","",INDEX(ExcValue!$I$8:$I$2000, MATCH(D785&amp;74,ExcValue!$A$8:$A$2000&amp;ExcValue!$H$8:$H$2000,0))),"")</f>
        <v/>
      </c>
      <c r="K785" s="210" t="str">
        <f t="shared" si="50"/>
        <v/>
      </c>
      <c r="L785" s="209" t="str">
        <f t="array" ref="L785">IFERROR(IF(D785="","",INDEX(ExcValue!$I$8:$I$2000, MATCH(D785&amp;54,ExcValue!$A$8:$A$2000&amp;ExcValue!$H$8:$H$2000,0))),"")</f>
        <v/>
      </c>
      <c r="M785" s="210" t="str">
        <f t="shared" si="51"/>
        <v/>
      </c>
      <c r="O785" s="207" t="str">
        <f>IF(ISNUMBER(PT_ExcValue!A785),PT_ExcValue!A785,"")</f>
        <v/>
      </c>
      <c r="P785" s="207" t="str">
        <f>IF(PT_ExcValue!C785=0,"",PT_ExcValue!B785/PT_ExcValue!C785)</f>
        <v/>
      </c>
      <c r="Q785" s="207" t="str">
        <f>IF(PT_ExcValue!E785=0,"",PT_ExcValue!D785/PT_ExcValue!E785)</f>
        <v/>
      </c>
      <c r="R785" s="207" t="str">
        <f>IF(PT_ExcValue!G785=0,"",PT_ExcValue!F785/PT_ExcValue!G785)</f>
        <v/>
      </c>
      <c r="S785" s="207" t="str">
        <f>IF(PT_ExcValue!I785=0,"",PT_ExcValue!H785/PT_ExcValue!I785)</f>
        <v/>
      </c>
    </row>
    <row r="786" spans="4:19" x14ac:dyDescent="0.25">
      <c r="D786" s="209" t="str">
        <f t="array" ref="D786">IFERROR(INDEX(ExcValue!$A$8:$A2784, MATCH(0,COUNTIF($D$1:D785,ExcValue!$A$8:$A2784), 0)),"")</f>
        <v/>
      </c>
      <c r="E786" s="207" t="str">
        <f>IFERROR(VLOOKUP(D786,ExcValue!A792:C2784,3,FALSE),"")</f>
        <v/>
      </c>
      <c r="F786" s="209" t="str">
        <f t="array" ref="F786">IFERROR(IF(D786="","",INDEX(ExcValue!$I$8:$I$2000, MATCH(D786&amp;23,ExcValue!$A$8:$A$2000&amp;ExcValue!$H$8:$H$2000,0))),"")</f>
        <v/>
      </c>
      <c r="G786" s="210" t="str">
        <f t="shared" si="48"/>
        <v/>
      </c>
      <c r="H786" s="209" t="str">
        <f t="array" ref="H786">IFERROR(IF(D786="","",INDEX(ExcValue!$I$8:$I$2000, MATCH(D786&amp;24,ExcValue!$A$8:$A$2000&amp;ExcValue!$H$8:$H$2000,0))),"")</f>
        <v/>
      </c>
      <c r="I786" s="210" t="str">
        <f t="shared" si="49"/>
        <v/>
      </c>
      <c r="J786" s="209" t="str">
        <f t="array" ref="J786">IFERROR(IF(D786="","",INDEX(ExcValue!$I$8:$I$2000, MATCH(D786&amp;74,ExcValue!$A$8:$A$2000&amp;ExcValue!$H$8:$H$2000,0))),"")</f>
        <v/>
      </c>
      <c r="K786" s="210" t="str">
        <f t="shared" si="50"/>
        <v/>
      </c>
      <c r="L786" s="209" t="str">
        <f t="array" ref="L786">IFERROR(IF(D786="","",INDEX(ExcValue!$I$8:$I$2000, MATCH(D786&amp;54,ExcValue!$A$8:$A$2000&amp;ExcValue!$H$8:$H$2000,0))),"")</f>
        <v/>
      </c>
      <c r="M786" s="210" t="str">
        <f t="shared" si="51"/>
        <v/>
      </c>
      <c r="O786" s="207" t="str">
        <f>IF(ISNUMBER(PT_ExcValue!A786),PT_ExcValue!A786,"")</f>
        <v/>
      </c>
      <c r="P786" s="207" t="str">
        <f>IF(PT_ExcValue!C786=0,"",PT_ExcValue!B786/PT_ExcValue!C786)</f>
        <v/>
      </c>
      <c r="Q786" s="207" t="str">
        <f>IF(PT_ExcValue!E786=0,"",PT_ExcValue!D786/PT_ExcValue!E786)</f>
        <v/>
      </c>
      <c r="R786" s="207" t="str">
        <f>IF(PT_ExcValue!G786=0,"",PT_ExcValue!F786/PT_ExcValue!G786)</f>
        <v/>
      </c>
      <c r="S786" s="207" t="str">
        <f>IF(PT_ExcValue!I786=0,"",PT_ExcValue!H786/PT_ExcValue!I786)</f>
        <v/>
      </c>
    </row>
    <row r="787" spans="4:19" x14ac:dyDescent="0.25">
      <c r="D787" s="209" t="str">
        <f t="array" ref="D787">IFERROR(INDEX(ExcValue!$A$8:$A2785, MATCH(0,COUNTIF($D$1:D786,ExcValue!$A$8:$A2785), 0)),"")</f>
        <v/>
      </c>
      <c r="E787" s="207" t="str">
        <f>IFERROR(VLOOKUP(D787,ExcValue!A793:C2785,3,FALSE),"")</f>
        <v/>
      </c>
      <c r="F787" s="209" t="str">
        <f t="array" ref="F787">IFERROR(IF(D787="","",INDEX(ExcValue!$I$8:$I$2000, MATCH(D787&amp;23,ExcValue!$A$8:$A$2000&amp;ExcValue!$H$8:$H$2000,0))),"")</f>
        <v/>
      </c>
      <c r="G787" s="210" t="str">
        <f t="shared" si="48"/>
        <v/>
      </c>
      <c r="H787" s="209" t="str">
        <f t="array" ref="H787">IFERROR(IF(D787="","",INDEX(ExcValue!$I$8:$I$2000, MATCH(D787&amp;24,ExcValue!$A$8:$A$2000&amp;ExcValue!$H$8:$H$2000,0))),"")</f>
        <v/>
      </c>
      <c r="I787" s="210" t="str">
        <f t="shared" si="49"/>
        <v/>
      </c>
      <c r="J787" s="209" t="str">
        <f t="array" ref="J787">IFERROR(IF(D787="","",INDEX(ExcValue!$I$8:$I$2000, MATCH(D787&amp;74,ExcValue!$A$8:$A$2000&amp;ExcValue!$H$8:$H$2000,0))),"")</f>
        <v/>
      </c>
      <c r="K787" s="210" t="str">
        <f t="shared" si="50"/>
        <v/>
      </c>
      <c r="L787" s="209" t="str">
        <f t="array" ref="L787">IFERROR(IF(D787="","",INDEX(ExcValue!$I$8:$I$2000, MATCH(D787&amp;54,ExcValue!$A$8:$A$2000&amp;ExcValue!$H$8:$H$2000,0))),"")</f>
        <v/>
      </c>
      <c r="M787" s="210" t="str">
        <f t="shared" si="51"/>
        <v/>
      </c>
      <c r="O787" s="207" t="str">
        <f>IF(ISNUMBER(PT_ExcValue!A787),PT_ExcValue!A787,"")</f>
        <v/>
      </c>
      <c r="P787" s="207" t="str">
        <f>IF(PT_ExcValue!C787=0,"",PT_ExcValue!B787/PT_ExcValue!C787)</f>
        <v/>
      </c>
      <c r="Q787" s="207" t="str">
        <f>IF(PT_ExcValue!E787=0,"",PT_ExcValue!D787/PT_ExcValue!E787)</f>
        <v/>
      </c>
      <c r="R787" s="207" t="str">
        <f>IF(PT_ExcValue!G787=0,"",PT_ExcValue!F787/PT_ExcValue!G787)</f>
        <v/>
      </c>
      <c r="S787" s="207" t="str">
        <f>IF(PT_ExcValue!I787=0,"",PT_ExcValue!H787/PT_ExcValue!I787)</f>
        <v/>
      </c>
    </row>
    <row r="788" spans="4:19" x14ac:dyDescent="0.25">
      <c r="D788" s="209" t="str">
        <f t="array" ref="D788">IFERROR(INDEX(ExcValue!$A$8:$A2786, MATCH(0,COUNTIF($D$1:D787,ExcValue!$A$8:$A2786), 0)),"")</f>
        <v/>
      </c>
      <c r="E788" s="207" t="str">
        <f>IFERROR(VLOOKUP(D788,ExcValue!A794:C2786,3,FALSE),"")</f>
        <v/>
      </c>
      <c r="F788" s="209" t="str">
        <f t="array" ref="F788">IFERROR(IF(D788="","",INDEX(ExcValue!$I$8:$I$2000, MATCH(D788&amp;23,ExcValue!$A$8:$A$2000&amp;ExcValue!$H$8:$H$2000,0))),"")</f>
        <v/>
      </c>
      <c r="G788" s="210" t="str">
        <f t="shared" si="48"/>
        <v/>
      </c>
      <c r="H788" s="209" t="str">
        <f t="array" ref="H788">IFERROR(IF(D788="","",INDEX(ExcValue!$I$8:$I$2000, MATCH(D788&amp;24,ExcValue!$A$8:$A$2000&amp;ExcValue!$H$8:$H$2000,0))),"")</f>
        <v/>
      </c>
      <c r="I788" s="210" t="str">
        <f t="shared" si="49"/>
        <v/>
      </c>
      <c r="J788" s="209" t="str">
        <f t="array" ref="J788">IFERROR(IF(D788="","",INDEX(ExcValue!$I$8:$I$2000, MATCH(D788&amp;74,ExcValue!$A$8:$A$2000&amp;ExcValue!$H$8:$H$2000,0))),"")</f>
        <v/>
      </c>
      <c r="K788" s="210" t="str">
        <f t="shared" si="50"/>
        <v/>
      </c>
      <c r="L788" s="209" t="str">
        <f t="array" ref="L788">IFERROR(IF(D788="","",INDEX(ExcValue!$I$8:$I$2000, MATCH(D788&amp;54,ExcValue!$A$8:$A$2000&amp;ExcValue!$H$8:$H$2000,0))),"")</f>
        <v/>
      </c>
      <c r="M788" s="210" t="str">
        <f t="shared" si="51"/>
        <v/>
      </c>
      <c r="O788" s="207" t="str">
        <f>IF(ISNUMBER(PT_ExcValue!A788),PT_ExcValue!A788,"")</f>
        <v/>
      </c>
      <c r="P788" s="207" t="str">
        <f>IF(PT_ExcValue!C788=0,"",PT_ExcValue!B788/PT_ExcValue!C788)</f>
        <v/>
      </c>
      <c r="Q788" s="207" t="str">
        <f>IF(PT_ExcValue!E788=0,"",PT_ExcValue!D788/PT_ExcValue!E788)</f>
        <v/>
      </c>
      <c r="R788" s="207" t="str">
        <f>IF(PT_ExcValue!G788=0,"",PT_ExcValue!F788/PT_ExcValue!G788)</f>
        <v/>
      </c>
      <c r="S788" s="207" t="str">
        <f>IF(PT_ExcValue!I788=0,"",PT_ExcValue!H788/PT_ExcValue!I788)</f>
        <v/>
      </c>
    </row>
    <row r="789" spans="4:19" x14ac:dyDescent="0.25">
      <c r="D789" s="209" t="str">
        <f t="array" ref="D789">IFERROR(INDEX(ExcValue!$A$8:$A2787, MATCH(0,COUNTIF($D$1:D788,ExcValue!$A$8:$A2787), 0)),"")</f>
        <v/>
      </c>
      <c r="E789" s="207" t="str">
        <f>IFERROR(VLOOKUP(D789,ExcValue!A795:C2787,3,FALSE),"")</f>
        <v/>
      </c>
      <c r="F789" s="209" t="str">
        <f t="array" ref="F789">IFERROR(IF(D789="","",INDEX(ExcValue!$I$8:$I$2000, MATCH(D789&amp;23,ExcValue!$A$8:$A$2000&amp;ExcValue!$H$8:$H$2000,0))),"")</f>
        <v/>
      </c>
      <c r="G789" s="210" t="str">
        <f t="shared" si="48"/>
        <v/>
      </c>
      <c r="H789" s="209" t="str">
        <f t="array" ref="H789">IFERROR(IF(D789="","",INDEX(ExcValue!$I$8:$I$2000, MATCH(D789&amp;24,ExcValue!$A$8:$A$2000&amp;ExcValue!$H$8:$H$2000,0))),"")</f>
        <v/>
      </c>
      <c r="I789" s="210" t="str">
        <f t="shared" si="49"/>
        <v/>
      </c>
      <c r="J789" s="209" t="str">
        <f t="array" ref="J789">IFERROR(IF(D789="","",INDEX(ExcValue!$I$8:$I$2000, MATCH(D789&amp;74,ExcValue!$A$8:$A$2000&amp;ExcValue!$H$8:$H$2000,0))),"")</f>
        <v/>
      </c>
      <c r="K789" s="210" t="str">
        <f t="shared" si="50"/>
        <v/>
      </c>
      <c r="L789" s="209" t="str">
        <f t="array" ref="L789">IFERROR(IF(D789="","",INDEX(ExcValue!$I$8:$I$2000, MATCH(D789&amp;54,ExcValue!$A$8:$A$2000&amp;ExcValue!$H$8:$H$2000,0))),"")</f>
        <v/>
      </c>
      <c r="M789" s="210" t="str">
        <f t="shared" si="51"/>
        <v/>
      </c>
      <c r="O789" s="207" t="str">
        <f>IF(ISNUMBER(PT_ExcValue!A789),PT_ExcValue!A789,"")</f>
        <v/>
      </c>
      <c r="P789" s="207" t="str">
        <f>IF(PT_ExcValue!C789=0,"",PT_ExcValue!B789/PT_ExcValue!C789)</f>
        <v/>
      </c>
      <c r="Q789" s="207" t="str">
        <f>IF(PT_ExcValue!E789=0,"",PT_ExcValue!D789/PT_ExcValue!E789)</f>
        <v/>
      </c>
      <c r="R789" s="207" t="str">
        <f>IF(PT_ExcValue!G789=0,"",PT_ExcValue!F789/PT_ExcValue!G789)</f>
        <v/>
      </c>
      <c r="S789" s="207" t="str">
        <f>IF(PT_ExcValue!I789=0,"",PT_ExcValue!H789/PT_ExcValue!I789)</f>
        <v/>
      </c>
    </row>
    <row r="790" spans="4:19" x14ac:dyDescent="0.25">
      <c r="D790" s="209" t="str">
        <f t="array" ref="D790">IFERROR(INDEX(ExcValue!$A$8:$A2788, MATCH(0,COUNTIF($D$1:D789,ExcValue!$A$8:$A2788), 0)),"")</f>
        <v/>
      </c>
      <c r="E790" s="207" t="str">
        <f>IFERROR(VLOOKUP(D790,ExcValue!A796:C2788,3,FALSE),"")</f>
        <v/>
      </c>
      <c r="F790" s="209" t="str">
        <f t="array" ref="F790">IFERROR(IF(D790="","",INDEX(ExcValue!$I$8:$I$2000, MATCH(D790&amp;23,ExcValue!$A$8:$A$2000&amp;ExcValue!$H$8:$H$2000,0))),"")</f>
        <v/>
      </c>
      <c r="G790" s="210" t="str">
        <f t="shared" si="48"/>
        <v/>
      </c>
      <c r="H790" s="209" t="str">
        <f t="array" ref="H790">IFERROR(IF(D790="","",INDEX(ExcValue!$I$8:$I$2000, MATCH(D790&amp;24,ExcValue!$A$8:$A$2000&amp;ExcValue!$H$8:$H$2000,0))),"")</f>
        <v/>
      </c>
      <c r="I790" s="210" t="str">
        <f t="shared" si="49"/>
        <v/>
      </c>
      <c r="J790" s="209" t="str">
        <f t="array" ref="J790">IFERROR(IF(D790="","",INDEX(ExcValue!$I$8:$I$2000, MATCH(D790&amp;74,ExcValue!$A$8:$A$2000&amp;ExcValue!$H$8:$H$2000,0))),"")</f>
        <v/>
      </c>
      <c r="K790" s="210" t="str">
        <f t="shared" si="50"/>
        <v/>
      </c>
      <c r="L790" s="209" t="str">
        <f t="array" ref="L790">IFERROR(IF(D790="","",INDEX(ExcValue!$I$8:$I$2000, MATCH(D790&amp;54,ExcValue!$A$8:$A$2000&amp;ExcValue!$H$8:$H$2000,0))),"")</f>
        <v/>
      </c>
      <c r="M790" s="210" t="str">
        <f t="shared" si="51"/>
        <v/>
      </c>
      <c r="O790" s="207" t="str">
        <f>IF(ISNUMBER(PT_ExcValue!A790),PT_ExcValue!A790,"")</f>
        <v/>
      </c>
      <c r="P790" s="207" t="str">
        <f>IF(PT_ExcValue!C790=0,"",PT_ExcValue!B790/PT_ExcValue!C790)</f>
        <v/>
      </c>
      <c r="Q790" s="207" t="str">
        <f>IF(PT_ExcValue!E790=0,"",PT_ExcValue!D790/PT_ExcValue!E790)</f>
        <v/>
      </c>
      <c r="R790" s="207" t="str">
        <f>IF(PT_ExcValue!G790=0,"",PT_ExcValue!F790/PT_ExcValue!G790)</f>
        <v/>
      </c>
      <c r="S790" s="207" t="str">
        <f>IF(PT_ExcValue!I790=0,"",PT_ExcValue!H790/PT_ExcValue!I790)</f>
        <v/>
      </c>
    </row>
    <row r="791" spans="4:19" x14ac:dyDescent="0.25">
      <c r="D791" s="209" t="str">
        <f t="array" ref="D791">IFERROR(INDEX(ExcValue!$A$8:$A2789, MATCH(0,COUNTIF($D$1:D790,ExcValue!$A$8:$A2789), 0)),"")</f>
        <v/>
      </c>
      <c r="E791" s="207" t="str">
        <f>IFERROR(VLOOKUP(D791,ExcValue!A797:C2789,3,FALSE),"")</f>
        <v/>
      </c>
      <c r="F791" s="209" t="str">
        <f t="array" ref="F791">IFERROR(IF(D791="","",INDEX(ExcValue!$I$8:$I$2000, MATCH(D791&amp;23,ExcValue!$A$8:$A$2000&amp;ExcValue!$H$8:$H$2000,0))),"")</f>
        <v/>
      </c>
      <c r="G791" s="210" t="str">
        <f t="shared" si="48"/>
        <v/>
      </c>
      <c r="H791" s="209" t="str">
        <f t="array" ref="H791">IFERROR(IF(D791="","",INDEX(ExcValue!$I$8:$I$2000, MATCH(D791&amp;24,ExcValue!$A$8:$A$2000&amp;ExcValue!$H$8:$H$2000,0))),"")</f>
        <v/>
      </c>
      <c r="I791" s="210" t="str">
        <f t="shared" si="49"/>
        <v/>
      </c>
      <c r="J791" s="209" t="str">
        <f t="array" ref="J791">IFERROR(IF(D791="","",INDEX(ExcValue!$I$8:$I$2000, MATCH(D791&amp;74,ExcValue!$A$8:$A$2000&amp;ExcValue!$H$8:$H$2000,0))),"")</f>
        <v/>
      </c>
      <c r="K791" s="210" t="str">
        <f t="shared" si="50"/>
        <v/>
      </c>
      <c r="L791" s="209" t="str">
        <f t="array" ref="L791">IFERROR(IF(D791="","",INDEX(ExcValue!$I$8:$I$2000, MATCH(D791&amp;54,ExcValue!$A$8:$A$2000&amp;ExcValue!$H$8:$H$2000,0))),"")</f>
        <v/>
      </c>
      <c r="M791" s="210" t="str">
        <f t="shared" si="51"/>
        <v/>
      </c>
      <c r="O791" s="207" t="str">
        <f>IF(ISNUMBER(PT_ExcValue!A791),PT_ExcValue!A791,"")</f>
        <v/>
      </c>
      <c r="P791" s="207" t="str">
        <f>IF(PT_ExcValue!C791=0,"",PT_ExcValue!B791/PT_ExcValue!C791)</f>
        <v/>
      </c>
      <c r="Q791" s="207" t="str">
        <f>IF(PT_ExcValue!E791=0,"",PT_ExcValue!D791/PT_ExcValue!E791)</f>
        <v/>
      </c>
      <c r="R791" s="207" t="str">
        <f>IF(PT_ExcValue!G791=0,"",PT_ExcValue!F791/PT_ExcValue!G791)</f>
        <v/>
      </c>
      <c r="S791" s="207" t="str">
        <f>IF(PT_ExcValue!I791=0,"",PT_ExcValue!H791/PT_ExcValue!I791)</f>
        <v/>
      </c>
    </row>
    <row r="792" spans="4:19" x14ac:dyDescent="0.25">
      <c r="D792" s="209" t="str">
        <f t="array" ref="D792">IFERROR(INDEX(ExcValue!$A$8:$A2790, MATCH(0,COUNTIF($D$1:D791,ExcValue!$A$8:$A2790), 0)),"")</f>
        <v/>
      </c>
      <c r="E792" s="207" t="str">
        <f>IFERROR(VLOOKUP(D792,ExcValue!A798:C2790,3,FALSE),"")</f>
        <v/>
      </c>
      <c r="F792" s="209" t="str">
        <f t="array" ref="F792">IFERROR(IF(D792="","",INDEX(ExcValue!$I$8:$I$2000, MATCH(D792&amp;23,ExcValue!$A$8:$A$2000&amp;ExcValue!$H$8:$H$2000,0))),"")</f>
        <v/>
      </c>
      <c r="G792" s="210" t="str">
        <f t="shared" si="48"/>
        <v/>
      </c>
      <c r="H792" s="209" t="str">
        <f t="array" ref="H792">IFERROR(IF(D792="","",INDEX(ExcValue!$I$8:$I$2000, MATCH(D792&amp;24,ExcValue!$A$8:$A$2000&amp;ExcValue!$H$8:$H$2000,0))),"")</f>
        <v/>
      </c>
      <c r="I792" s="210" t="str">
        <f t="shared" si="49"/>
        <v/>
      </c>
      <c r="J792" s="209" t="str">
        <f t="array" ref="J792">IFERROR(IF(D792="","",INDEX(ExcValue!$I$8:$I$2000, MATCH(D792&amp;74,ExcValue!$A$8:$A$2000&amp;ExcValue!$H$8:$H$2000,0))),"")</f>
        <v/>
      </c>
      <c r="K792" s="210" t="str">
        <f t="shared" si="50"/>
        <v/>
      </c>
      <c r="L792" s="209" t="str">
        <f t="array" ref="L792">IFERROR(IF(D792="","",INDEX(ExcValue!$I$8:$I$2000, MATCH(D792&amp;54,ExcValue!$A$8:$A$2000&amp;ExcValue!$H$8:$H$2000,0))),"")</f>
        <v/>
      </c>
      <c r="M792" s="210" t="str">
        <f t="shared" si="51"/>
        <v/>
      </c>
      <c r="O792" s="207" t="str">
        <f>IF(ISNUMBER(PT_ExcValue!A792),PT_ExcValue!A792,"")</f>
        <v/>
      </c>
      <c r="P792" s="207" t="str">
        <f>IF(PT_ExcValue!C792=0,"",PT_ExcValue!B792/PT_ExcValue!C792)</f>
        <v/>
      </c>
      <c r="Q792" s="207" t="str">
        <f>IF(PT_ExcValue!E792=0,"",PT_ExcValue!D792/PT_ExcValue!E792)</f>
        <v/>
      </c>
      <c r="R792" s="207" t="str">
        <f>IF(PT_ExcValue!G792=0,"",PT_ExcValue!F792/PT_ExcValue!G792)</f>
        <v/>
      </c>
      <c r="S792" s="207" t="str">
        <f>IF(PT_ExcValue!I792=0,"",PT_ExcValue!H792/PT_ExcValue!I792)</f>
        <v/>
      </c>
    </row>
    <row r="793" spans="4:19" x14ac:dyDescent="0.25">
      <c r="D793" s="209" t="str">
        <f t="array" ref="D793">IFERROR(INDEX(ExcValue!$A$8:$A2791, MATCH(0,COUNTIF($D$1:D792,ExcValue!$A$8:$A2791), 0)),"")</f>
        <v/>
      </c>
      <c r="E793" s="207" t="str">
        <f>IFERROR(VLOOKUP(D793,ExcValue!A799:C2791,3,FALSE),"")</f>
        <v/>
      </c>
      <c r="F793" s="209" t="str">
        <f t="array" ref="F793">IFERROR(IF(D793="","",INDEX(ExcValue!$I$8:$I$2000, MATCH(D793&amp;23,ExcValue!$A$8:$A$2000&amp;ExcValue!$H$8:$H$2000,0))),"")</f>
        <v/>
      </c>
      <c r="G793" s="210" t="str">
        <f t="shared" si="48"/>
        <v/>
      </c>
      <c r="H793" s="209" t="str">
        <f t="array" ref="H793">IFERROR(IF(D793="","",INDEX(ExcValue!$I$8:$I$2000, MATCH(D793&amp;24,ExcValue!$A$8:$A$2000&amp;ExcValue!$H$8:$H$2000,0))),"")</f>
        <v/>
      </c>
      <c r="I793" s="210" t="str">
        <f t="shared" si="49"/>
        <v/>
      </c>
      <c r="J793" s="209" t="str">
        <f t="array" ref="J793">IFERROR(IF(D793="","",INDEX(ExcValue!$I$8:$I$2000, MATCH(D793&amp;74,ExcValue!$A$8:$A$2000&amp;ExcValue!$H$8:$H$2000,0))),"")</f>
        <v/>
      </c>
      <c r="K793" s="210" t="str">
        <f t="shared" si="50"/>
        <v/>
      </c>
      <c r="L793" s="209" t="str">
        <f t="array" ref="L793">IFERROR(IF(D793="","",INDEX(ExcValue!$I$8:$I$2000, MATCH(D793&amp;54,ExcValue!$A$8:$A$2000&amp;ExcValue!$H$8:$H$2000,0))),"")</f>
        <v/>
      </c>
      <c r="M793" s="210" t="str">
        <f t="shared" si="51"/>
        <v/>
      </c>
      <c r="O793" s="207" t="str">
        <f>IF(ISNUMBER(PT_ExcValue!A793),PT_ExcValue!A793,"")</f>
        <v/>
      </c>
      <c r="P793" s="207" t="str">
        <f>IF(PT_ExcValue!C793=0,"",PT_ExcValue!B793/PT_ExcValue!C793)</f>
        <v/>
      </c>
      <c r="Q793" s="207" t="str">
        <f>IF(PT_ExcValue!E793=0,"",PT_ExcValue!D793/PT_ExcValue!E793)</f>
        <v/>
      </c>
      <c r="R793" s="207" t="str">
        <f>IF(PT_ExcValue!G793=0,"",PT_ExcValue!F793/PT_ExcValue!G793)</f>
        <v/>
      </c>
      <c r="S793" s="207" t="str">
        <f>IF(PT_ExcValue!I793=0,"",PT_ExcValue!H793/PT_ExcValue!I793)</f>
        <v/>
      </c>
    </row>
    <row r="794" spans="4:19" x14ac:dyDescent="0.25">
      <c r="D794" s="209" t="str">
        <f t="array" ref="D794">IFERROR(INDEX(ExcValue!$A$8:$A2792, MATCH(0,COUNTIF($D$1:D793,ExcValue!$A$8:$A2792), 0)),"")</f>
        <v/>
      </c>
      <c r="E794" s="207" t="str">
        <f>IFERROR(VLOOKUP(D794,ExcValue!A800:C2792,3,FALSE),"")</f>
        <v/>
      </c>
      <c r="F794" s="209" t="str">
        <f t="array" ref="F794">IFERROR(IF(D794="","",INDEX(ExcValue!$I$8:$I$2000, MATCH(D794&amp;23,ExcValue!$A$8:$A$2000&amp;ExcValue!$H$8:$H$2000,0))),"")</f>
        <v/>
      </c>
      <c r="G794" s="210" t="str">
        <f t="shared" si="48"/>
        <v/>
      </c>
      <c r="H794" s="209" t="str">
        <f t="array" ref="H794">IFERROR(IF(D794="","",INDEX(ExcValue!$I$8:$I$2000, MATCH(D794&amp;24,ExcValue!$A$8:$A$2000&amp;ExcValue!$H$8:$H$2000,0))),"")</f>
        <v/>
      </c>
      <c r="I794" s="210" t="str">
        <f t="shared" si="49"/>
        <v/>
      </c>
      <c r="J794" s="209" t="str">
        <f t="array" ref="J794">IFERROR(IF(D794="","",INDEX(ExcValue!$I$8:$I$2000, MATCH(D794&amp;74,ExcValue!$A$8:$A$2000&amp;ExcValue!$H$8:$H$2000,0))),"")</f>
        <v/>
      </c>
      <c r="K794" s="210" t="str">
        <f t="shared" si="50"/>
        <v/>
      </c>
      <c r="L794" s="209" t="str">
        <f t="array" ref="L794">IFERROR(IF(D794="","",INDEX(ExcValue!$I$8:$I$2000, MATCH(D794&amp;54,ExcValue!$A$8:$A$2000&amp;ExcValue!$H$8:$H$2000,0))),"")</f>
        <v/>
      </c>
      <c r="M794" s="210" t="str">
        <f t="shared" si="51"/>
        <v/>
      </c>
      <c r="O794" s="207" t="str">
        <f>IF(ISNUMBER(PT_ExcValue!A794),PT_ExcValue!A794,"")</f>
        <v/>
      </c>
      <c r="P794" s="207" t="str">
        <f>IF(PT_ExcValue!C794=0,"",PT_ExcValue!B794/PT_ExcValue!C794)</f>
        <v/>
      </c>
      <c r="Q794" s="207" t="str">
        <f>IF(PT_ExcValue!E794=0,"",PT_ExcValue!D794/PT_ExcValue!E794)</f>
        <v/>
      </c>
      <c r="R794" s="207" t="str">
        <f>IF(PT_ExcValue!G794=0,"",PT_ExcValue!F794/PT_ExcValue!G794)</f>
        <v/>
      </c>
      <c r="S794" s="207" t="str">
        <f>IF(PT_ExcValue!I794=0,"",PT_ExcValue!H794/PT_ExcValue!I794)</f>
        <v/>
      </c>
    </row>
    <row r="795" spans="4:19" x14ac:dyDescent="0.25">
      <c r="D795" s="209" t="str">
        <f t="array" ref="D795">IFERROR(INDEX(ExcValue!$A$8:$A2793, MATCH(0,COUNTIF($D$1:D794,ExcValue!$A$8:$A2793), 0)),"")</f>
        <v/>
      </c>
      <c r="E795" s="207" t="str">
        <f>IFERROR(VLOOKUP(D795,ExcValue!A801:C2793,3,FALSE),"")</f>
        <v/>
      </c>
      <c r="F795" s="209" t="str">
        <f t="array" ref="F795">IFERROR(IF(D795="","",INDEX(ExcValue!$I$8:$I$2000, MATCH(D795&amp;23,ExcValue!$A$8:$A$2000&amp;ExcValue!$H$8:$H$2000,0))),"")</f>
        <v/>
      </c>
      <c r="G795" s="210" t="str">
        <f t="shared" si="48"/>
        <v/>
      </c>
      <c r="H795" s="209" t="str">
        <f t="array" ref="H795">IFERROR(IF(D795="","",INDEX(ExcValue!$I$8:$I$2000, MATCH(D795&amp;24,ExcValue!$A$8:$A$2000&amp;ExcValue!$H$8:$H$2000,0))),"")</f>
        <v/>
      </c>
      <c r="I795" s="210" t="str">
        <f t="shared" si="49"/>
        <v/>
      </c>
      <c r="J795" s="209" t="str">
        <f t="array" ref="J795">IFERROR(IF(D795="","",INDEX(ExcValue!$I$8:$I$2000, MATCH(D795&amp;74,ExcValue!$A$8:$A$2000&amp;ExcValue!$H$8:$H$2000,0))),"")</f>
        <v/>
      </c>
      <c r="K795" s="210" t="str">
        <f t="shared" si="50"/>
        <v/>
      </c>
      <c r="L795" s="209" t="str">
        <f t="array" ref="L795">IFERROR(IF(D795="","",INDEX(ExcValue!$I$8:$I$2000, MATCH(D795&amp;54,ExcValue!$A$8:$A$2000&amp;ExcValue!$H$8:$H$2000,0))),"")</f>
        <v/>
      </c>
      <c r="M795" s="210" t="str">
        <f t="shared" si="51"/>
        <v/>
      </c>
      <c r="O795" s="207" t="str">
        <f>IF(ISNUMBER(PT_ExcValue!A795),PT_ExcValue!A795,"")</f>
        <v/>
      </c>
      <c r="P795" s="207" t="str">
        <f>IF(PT_ExcValue!C795=0,"",PT_ExcValue!B795/PT_ExcValue!C795)</f>
        <v/>
      </c>
      <c r="Q795" s="207" t="str">
        <f>IF(PT_ExcValue!E795=0,"",PT_ExcValue!D795/PT_ExcValue!E795)</f>
        <v/>
      </c>
      <c r="R795" s="207" t="str">
        <f>IF(PT_ExcValue!G795=0,"",PT_ExcValue!F795/PT_ExcValue!G795)</f>
        <v/>
      </c>
      <c r="S795" s="207" t="str">
        <f>IF(PT_ExcValue!I795=0,"",PT_ExcValue!H795/PT_ExcValue!I795)</f>
        <v/>
      </c>
    </row>
    <row r="796" spans="4:19" x14ac:dyDescent="0.25">
      <c r="D796" s="209" t="str">
        <f t="array" ref="D796">IFERROR(INDEX(ExcValue!$A$8:$A2794, MATCH(0,COUNTIF($D$1:D795,ExcValue!$A$8:$A2794), 0)),"")</f>
        <v/>
      </c>
      <c r="E796" s="207" t="str">
        <f>IFERROR(VLOOKUP(D796,ExcValue!A802:C2794,3,FALSE),"")</f>
        <v/>
      </c>
      <c r="F796" s="209" t="str">
        <f t="array" ref="F796">IFERROR(IF(D796="","",INDEX(ExcValue!$I$8:$I$2000, MATCH(D796&amp;23,ExcValue!$A$8:$A$2000&amp;ExcValue!$H$8:$H$2000,0))),"")</f>
        <v/>
      </c>
      <c r="G796" s="210" t="str">
        <f t="shared" si="48"/>
        <v/>
      </c>
      <c r="H796" s="209" t="str">
        <f t="array" ref="H796">IFERROR(IF(D796="","",INDEX(ExcValue!$I$8:$I$2000, MATCH(D796&amp;24,ExcValue!$A$8:$A$2000&amp;ExcValue!$H$8:$H$2000,0))),"")</f>
        <v/>
      </c>
      <c r="I796" s="210" t="str">
        <f t="shared" si="49"/>
        <v/>
      </c>
      <c r="J796" s="209" t="str">
        <f t="array" ref="J796">IFERROR(IF(D796="","",INDEX(ExcValue!$I$8:$I$2000, MATCH(D796&amp;74,ExcValue!$A$8:$A$2000&amp;ExcValue!$H$8:$H$2000,0))),"")</f>
        <v/>
      </c>
      <c r="K796" s="210" t="str">
        <f t="shared" si="50"/>
        <v/>
      </c>
      <c r="L796" s="209" t="str">
        <f t="array" ref="L796">IFERROR(IF(D796="","",INDEX(ExcValue!$I$8:$I$2000, MATCH(D796&amp;54,ExcValue!$A$8:$A$2000&amp;ExcValue!$H$8:$H$2000,0))),"")</f>
        <v/>
      </c>
      <c r="M796" s="210" t="str">
        <f t="shared" si="51"/>
        <v/>
      </c>
      <c r="O796" s="207" t="str">
        <f>IF(ISNUMBER(PT_ExcValue!A796),PT_ExcValue!A796,"")</f>
        <v/>
      </c>
      <c r="P796" s="207" t="str">
        <f>IF(PT_ExcValue!C796=0,"",PT_ExcValue!B796/PT_ExcValue!C796)</f>
        <v/>
      </c>
      <c r="Q796" s="207" t="str">
        <f>IF(PT_ExcValue!E796=0,"",PT_ExcValue!D796/PT_ExcValue!E796)</f>
        <v/>
      </c>
      <c r="R796" s="207" t="str">
        <f>IF(PT_ExcValue!G796=0,"",PT_ExcValue!F796/PT_ExcValue!G796)</f>
        <v/>
      </c>
      <c r="S796" s="207" t="str">
        <f>IF(PT_ExcValue!I796=0,"",PT_ExcValue!H796/PT_ExcValue!I796)</f>
        <v/>
      </c>
    </row>
    <row r="797" spans="4:19" x14ac:dyDescent="0.25">
      <c r="D797" s="209" t="str">
        <f t="array" ref="D797">IFERROR(INDEX(ExcValue!$A$8:$A2795, MATCH(0,COUNTIF($D$1:D796,ExcValue!$A$8:$A2795), 0)),"")</f>
        <v/>
      </c>
      <c r="E797" s="207" t="str">
        <f>IFERROR(VLOOKUP(D797,ExcValue!A803:C2795,3,FALSE),"")</f>
        <v/>
      </c>
      <c r="F797" s="209" t="str">
        <f t="array" ref="F797">IFERROR(IF(D797="","",INDEX(ExcValue!$I$8:$I$2000, MATCH(D797&amp;23,ExcValue!$A$8:$A$2000&amp;ExcValue!$H$8:$H$2000,0))),"")</f>
        <v/>
      </c>
      <c r="G797" s="210" t="str">
        <f t="shared" si="48"/>
        <v/>
      </c>
      <c r="H797" s="209" t="str">
        <f t="array" ref="H797">IFERROR(IF(D797="","",INDEX(ExcValue!$I$8:$I$2000, MATCH(D797&amp;24,ExcValue!$A$8:$A$2000&amp;ExcValue!$H$8:$H$2000,0))),"")</f>
        <v/>
      </c>
      <c r="I797" s="210" t="str">
        <f t="shared" si="49"/>
        <v/>
      </c>
      <c r="J797" s="209" t="str">
        <f t="array" ref="J797">IFERROR(IF(D797="","",INDEX(ExcValue!$I$8:$I$2000, MATCH(D797&amp;74,ExcValue!$A$8:$A$2000&amp;ExcValue!$H$8:$H$2000,0))),"")</f>
        <v/>
      </c>
      <c r="K797" s="210" t="str">
        <f t="shared" si="50"/>
        <v/>
      </c>
      <c r="L797" s="209" t="str">
        <f t="array" ref="L797">IFERROR(IF(D797="","",INDEX(ExcValue!$I$8:$I$2000, MATCH(D797&amp;54,ExcValue!$A$8:$A$2000&amp;ExcValue!$H$8:$H$2000,0))),"")</f>
        <v/>
      </c>
      <c r="M797" s="210" t="str">
        <f t="shared" si="51"/>
        <v/>
      </c>
      <c r="O797" s="207" t="str">
        <f>IF(ISNUMBER(PT_ExcValue!A797),PT_ExcValue!A797,"")</f>
        <v/>
      </c>
      <c r="P797" s="207" t="str">
        <f>IF(PT_ExcValue!C797=0,"",PT_ExcValue!B797/PT_ExcValue!C797)</f>
        <v/>
      </c>
      <c r="Q797" s="207" t="str">
        <f>IF(PT_ExcValue!E797=0,"",PT_ExcValue!D797/PT_ExcValue!E797)</f>
        <v/>
      </c>
      <c r="R797" s="207" t="str">
        <f>IF(PT_ExcValue!G797=0,"",PT_ExcValue!F797/PT_ExcValue!G797)</f>
        <v/>
      </c>
      <c r="S797" s="207" t="str">
        <f>IF(PT_ExcValue!I797=0,"",PT_ExcValue!H797/PT_ExcValue!I797)</f>
        <v/>
      </c>
    </row>
    <row r="798" spans="4:19" x14ac:dyDescent="0.25">
      <c r="D798" s="209" t="str">
        <f t="array" ref="D798">IFERROR(INDEX(ExcValue!$A$8:$A2796, MATCH(0,COUNTIF($D$1:D797,ExcValue!$A$8:$A2796), 0)),"")</f>
        <v/>
      </c>
      <c r="E798" s="207" t="str">
        <f>IFERROR(VLOOKUP(D798,ExcValue!A804:C2796,3,FALSE),"")</f>
        <v/>
      </c>
      <c r="F798" s="209" t="str">
        <f t="array" ref="F798">IFERROR(IF(D798="","",INDEX(ExcValue!$I$8:$I$2000, MATCH(D798&amp;23,ExcValue!$A$8:$A$2000&amp;ExcValue!$H$8:$H$2000,0))),"")</f>
        <v/>
      </c>
      <c r="G798" s="210" t="str">
        <f t="shared" si="48"/>
        <v/>
      </c>
      <c r="H798" s="209" t="str">
        <f t="array" ref="H798">IFERROR(IF(D798="","",INDEX(ExcValue!$I$8:$I$2000, MATCH(D798&amp;24,ExcValue!$A$8:$A$2000&amp;ExcValue!$H$8:$H$2000,0))),"")</f>
        <v/>
      </c>
      <c r="I798" s="210" t="str">
        <f t="shared" si="49"/>
        <v/>
      </c>
      <c r="J798" s="209" t="str">
        <f t="array" ref="J798">IFERROR(IF(D798="","",INDEX(ExcValue!$I$8:$I$2000, MATCH(D798&amp;74,ExcValue!$A$8:$A$2000&amp;ExcValue!$H$8:$H$2000,0))),"")</f>
        <v/>
      </c>
      <c r="K798" s="210" t="str">
        <f t="shared" si="50"/>
        <v/>
      </c>
      <c r="L798" s="209" t="str">
        <f t="array" ref="L798">IFERROR(IF(D798="","",INDEX(ExcValue!$I$8:$I$2000, MATCH(D798&amp;54,ExcValue!$A$8:$A$2000&amp;ExcValue!$H$8:$H$2000,0))),"")</f>
        <v/>
      </c>
      <c r="M798" s="210" t="str">
        <f t="shared" si="51"/>
        <v/>
      </c>
      <c r="O798" s="207" t="str">
        <f>IF(ISNUMBER(PT_ExcValue!A798),PT_ExcValue!A798,"")</f>
        <v/>
      </c>
      <c r="P798" s="207" t="str">
        <f>IF(PT_ExcValue!C798=0,"",PT_ExcValue!B798/PT_ExcValue!C798)</f>
        <v/>
      </c>
      <c r="Q798" s="207" t="str">
        <f>IF(PT_ExcValue!E798=0,"",PT_ExcValue!D798/PT_ExcValue!E798)</f>
        <v/>
      </c>
      <c r="R798" s="207" t="str">
        <f>IF(PT_ExcValue!G798=0,"",PT_ExcValue!F798/PT_ExcValue!G798)</f>
        <v/>
      </c>
      <c r="S798" s="207" t="str">
        <f>IF(PT_ExcValue!I798=0,"",PT_ExcValue!H798/PT_ExcValue!I798)</f>
        <v/>
      </c>
    </row>
    <row r="799" spans="4:19" x14ac:dyDescent="0.25">
      <c r="D799" s="209" t="str">
        <f t="array" ref="D799">IFERROR(INDEX(ExcValue!$A$8:$A2797, MATCH(0,COUNTIF($D$1:D798,ExcValue!$A$8:$A2797), 0)),"")</f>
        <v/>
      </c>
      <c r="E799" s="207" t="str">
        <f>IFERROR(VLOOKUP(D799,ExcValue!A805:C2797,3,FALSE),"")</f>
        <v/>
      </c>
      <c r="F799" s="209" t="str">
        <f t="array" ref="F799">IFERROR(IF(D799="","",INDEX(ExcValue!$I$8:$I$2000, MATCH(D799&amp;23,ExcValue!$A$8:$A$2000&amp;ExcValue!$H$8:$H$2000,0))),"")</f>
        <v/>
      </c>
      <c r="G799" s="210" t="str">
        <f t="shared" si="48"/>
        <v/>
      </c>
      <c r="H799" s="209" t="str">
        <f t="array" ref="H799">IFERROR(IF(D799="","",INDEX(ExcValue!$I$8:$I$2000, MATCH(D799&amp;24,ExcValue!$A$8:$A$2000&amp;ExcValue!$H$8:$H$2000,0))),"")</f>
        <v/>
      </c>
      <c r="I799" s="210" t="str">
        <f t="shared" si="49"/>
        <v/>
      </c>
      <c r="J799" s="209" t="str">
        <f t="array" ref="J799">IFERROR(IF(D799="","",INDEX(ExcValue!$I$8:$I$2000, MATCH(D799&amp;74,ExcValue!$A$8:$A$2000&amp;ExcValue!$H$8:$H$2000,0))),"")</f>
        <v/>
      </c>
      <c r="K799" s="210" t="str">
        <f t="shared" si="50"/>
        <v/>
      </c>
      <c r="L799" s="209" t="str">
        <f t="array" ref="L799">IFERROR(IF(D799="","",INDEX(ExcValue!$I$8:$I$2000, MATCH(D799&amp;54,ExcValue!$A$8:$A$2000&amp;ExcValue!$H$8:$H$2000,0))),"")</f>
        <v/>
      </c>
      <c r="M799" s="210" t="str">
        <f t="shared" si="51"/>
        <v/>
      </c>
      <c r="O799" s="207" t="str">
        <f>IF(ISNUMBER(PT_ExcValue!A799),PT_ExcValue!A799,"")</f>
        <v/>
      </c>
      <c r="P799" s="207" t="str">
        <f>IF(PT_ExcValue!C799=0,"",PT_ExcValue!B799/PT_ExcValue!C799)</f>
        <v/>
      </c>
      <c r="Q799" s="207" t="str">
        <f>IF(PT_ExcValue!E799=0,"",PT_ExcValue!D799/PT_ExcValue!E799)</f>
        <v/>
      </c>
      <c r="R799" s="207" t="str">
        <f>IF(PT_ExcValue!G799=0,"",PT_ExcValue!F799/PT_ExcValue!G799)</f>
        <v/>
      </c>
      <c r="S799" s="207" t="str">
        <f>IF(PT_ExcValue!I799=0,"",PT_ExcValue!H799/PT_ExcValue!I799)</f>
        <v/>
      </c>
    </row>
    <row r="800" spans="4:19" x14ac:dyDescent="0.25">
      <c r="D800" s="209" t="str">
        <f t="array" ref="D800">IFERROR(INDEX(ExcValue!$A$8:$A2798, MATCH(0,COUNTIF($D$1:D799,ExcValue!$A$8:$A2798), 0)),"")</f>
        <v/>
      </c>
      <c r="E800" s="207" t="str">
        <f>IFERROR(VLOOKUP(D800,ExcValue!A806:C2798,3,FALSE),"")</f>
        <v/>
      </c>
      <c r="F800" s="209" t="str">
        <f t="array" ref="F800">IFERROR(IF(D800="","",INDEX(ExcValue!$I$8:$I$2000, MATCH(D800&amp;23,ExcValue!$A$8:$A$2000&amp;ExcValue!$H$8:$H$2000,0))),"")</f>
        <v/>
      </c>
      <c r="G800" s="210" t="str">
        <f t="shared" si="48"/>
        <v/>
      </c>
      <c r="H800" s="209" t="str">
        <f t="array" ref="H800">IFERROR(IF(D800="","",INDEX(ExcValue!$I$8:$I$2000, MATCH(D800&amp;24,ExcValue!$A$8:$A$2000&amp;ExcValue!$H$8:$H$2000,0))),"")</f>
        <v/>
      </c>
      <c r="I800" s="210" t="str">
        <f t="shared" si="49"/>
        <v/>
      </c>
      <c r="J800" s="209" t="str">
        <f t="array" ref="J800">IFERROR(IF(D800="","",INDEX(ExcValue!$I$8:$I$2000, MATCH(D800&amp;74,ExcValue!$A$8:$A$2000&amp;ExcValue!$H$8:$H$2000,0))),"")</f>
        <v/>
      </c>
      <c r="K800" s="210" t="str">
        <f t="shared" si="50"/>
        <v/>
      </c>
      <c r="L800" s="209" t="str">
        <f t="array" ref="L800">IFERROR(IF(D800="","",INDEX(ExcValue!$I$8:$I$2000, MATCH(D800&amp;54,ExcValue!$A$8:$A$2000&amp;ExcValue!$H$8:$H$2000,0))),"")</f>
        <v/>
      </c>
      <c r="M800" s="210" t="str">
        <f t="shared" si="51"/>
        <v/>
      </c>
      <c r="O800" s="207" t="str">
        <f>IF(ISNUMBER(PT_ExcValue!A800),PT_ExcValue!A800,"")</f>
        <v/>
      </c>
      <c r="P800" s="207" t="str">
        <f>IF(PT_ExcValue!C800=0,"",PT_ExcValue!B800/PT_ExcValue!C800)</f>
        <v/>
      </c>
      <c r="Q800" s="207" t="str">
        <f>IF(PT_ExcValue!E800=0,"",PT_ExcValue!D800/PT_ExcValue!E800)</f>
        <v/>
      </c>
      <c r="R800" s="207" t="str">
        <f>IF(PT_ExcValue!G800=0,"",PT_ExcValue!F800/PT_ExcValue!G800)</f>
        <v/>
      </c>
      <c r="S800" s="207" t="str">
        <f>IF(PT_ExcValue!I800=0,"",PT_ExcValue!H800/PT_ExcValue!I800)</f>
        <v/>
      </c>
    </row>
    <row r="801" spans="4:19" x14ac:dyDescent="0.25">
      <c r="D801" s="209" t="str">
        <f t="array" ref="D801">IFERROR(INDEX(ExcValue!$A$8:$A2799, MATCH(0,COUNTIF($D$1:D800,ExcValue!$A$8:$A2799), 0)),"")</f>
        <v/>
      </c>
      <c r="E801" s="207" t="str">
        <f>IFERROR(VLOOKUP(D801,ExcValue!A807:C2799,3,FALSE),"")</f>
        <v/>
      </c>
      <c r="F801" s="209" t="str">
        <f t="array" ref="F801">IFERROR(IF(D801="","",INDEX(ExcValue!$I$8:$I$2000, MATCH(D801&amp;23,ExcValue!$A$8:$A$2000&amp;ExcValue!$H$8:$H$2000,0))),"")</f>
        <v/>
      </c>
      <c r="G801" s="210" t="str">
        <f t="shared" si="48"/>
        <v/>
      </c>
      <c r="H801" s="209" t="str">
        <f t="array" ref="H801">IFERROR(IF(D801="","",INDEX(ExcValue!$I$8:$I$2000, MATCH(D801&amp;24,ExcValue!$A$8:$A$2000&amp;ExcValue!$H$8:$H$2000,0))),"")</f>
        <v/>
      </c>
      <c r="I801" s="210" t="str">
        <f t="shared" si="49"/>
        <v/>
      </c>
      <c r="J801" s="209" t="str">
        <f t="array" ref="J801">IFERROR(IF(D801="","",INDEX(ExcValue!$I$8:$I$2000, MATCH(D801&amp;74,ExcValue!$A$8:$A$2000&amp;ExcValue!$H$8:$H$2000,0))),"")</f>
        <v/>
      </c>
      <c r="K801" s="210" t="str">
        <f t="shared" si="50"/>
        <v/>
      </c>
      <c r="L801" s="209" t="str">
        <f t="array" ref="L801">IFERROR(IF(D801="","",INDEX(ExcValue!$I$8:$I$2000, MATCH(D801&amp;54,ExcValue!$A$8:$A$2000&amp;ExcValue!$H$8:$H$2000,0))),"")</f>
        <v/>
      </c>
      <c r="M801" s="210" t="str">
        <f t="shared" si="51"/>
        <v/>
      </c>
      <c r="O801" s="207" t="str">
        <f>IF(ISNUMBER(PT_ExcValue!A801),PT_ExcValue!A801,"")</f>
        <v/>
      </c>
      <c r="P801" s="207" t="str">
        <f>IF(PT_ExcValue!C801=0,"",PT_ExcValue!B801/PT_ExcValue!C801)</f>
        <v/>
      </c>
      <c r="Q801" s="207" t="str">
        <f>IF(PT_ExcValue!E801=0,"",PT_ExcValue!D801/PT_ExcValue!E801)</f>
        <v/>
      </c>
      <c r="R801" s="207" t="str">
        <f>IF(PT_ExcValue!G801=0,"",PT_ExcValue!F801/PT_ExcValue!G801)</f>
        <v/>
      </c>
      <c r="S801" s="207" t="str">
        <f>IF(PT_ExcValue!I801=0,"",PT_ExcValue!H801/PT_ExcValue!I801)</f>
        <v/>
      </c>
    </row>
    <row r="802" spans="4:19" x14ac:dyDescent="0.25">
      <c r="D802" s="209" t="str">
        <f t="array" ref="D802">IFERROR(INDEX(ExcValue!$A$8:$A2800, MATCH(0,COUNTIF($D$1:D801,ExcValue!$A$8:$A2800), 0)),"")</f>
        <v/>
      </c>
      <c r="E802" s="207" t="str">
        <f>IFERROR(VLOOKUP(D802,ExcValue!A808:C2800,3,FALSE),"")</f>
        <v/>
      </c>
      <c r="F802" s="209" t="str">
        <f t="array" ref="F802">IFERROR(IF(D802="","",INDEX(ExcValue!$I$8:$I$2000, MATCH(D802&amp;23,ExcValue!$A$8:$A$2000&amp;ExcValue!$H$8:$H$2000,0))),"")</f>
        <v/>
      </c>
      <c r="G802" s="210" t="str">
        <f t="shared" si="48"/>
        <v/>
      </c>
      <c r="H802" s="209" t="str">
        <f t="array" ref="H802">IFERROR(IF(D802="","",INDEX(ExcValue!$I$8:$I$2000, MATCH(D802&amp;24,ExcValue!$A$8:$A$2000&amp;ExcValue!$H$8:$H$2000,0))),"")</f>
        <v/>
      </c>
      <c r="I802" s="210" t="str">
        <f t="shared" si="49"/>
        <v/>
      </c>
      <c r="J802" s="209" t="str">
        <f t="array" ref="J802">IFERROR(IF(D802="","",INDEX(ExcValue!$I$8:$I$2000, MATCH(D802&amp;74,ExcValue!$A$8:$A$2000&amp;ExcValue!$H$8:$H$2000,0))),"")</f>
        <v/>
      </c>
      <c r="K802" s="210" t="str">
        <f t="shared" si="50"/>
        <v/>
      </c>
      <c r="L802" s="209" t="str">
        <f t="array" ref="L802">IFERROR(IF(D802="","",INDEX(ExcValue!$I$8:$I$2000, MATCH(D802&amp;54,ExcValue!$A$8:$A$2000&amp;ExcValue!$H$8:$H$2000,0))),"")</f>
        <v/>
      </c>
      <c r="M802" s="210" t="str">
        <f t="shared" si="51"/>
        <v/>
      </c>
      <c r="O802" s="207" t="str">
        <f>IF(ISNUMBER(PT_ExcValue!A802),PT_ExcValue!A802,"")</f>
        <v/>
      </c>
      <c r="P802" s="207" t="str">
        <f>IF(PT_ExcValue!C802=0,"",PT_ExcValue!B802/PT_ExcValue!C802)</f>
        <v/>
      </c>
      <c r="Q802" s="207" t="str">
        <f>IF(PT_ExcValue!E802=0,"",PT_ExcValue!D802/PT_ExcValue!E802)</f>
        <v/>
      </c>
      <c r="R802" s="207" t="str">
        <f>IF(PT_ExcValue!G802=0,"",PT_ExcValue!F802/PT_ExcValue!G802)</f>
        <v/>
      </c>
      <c r="S802" s="207" t="str">
        <f>IF(PT_ExcValue!I802=0,"",PT_ExcValue!H802/PT_ExcValue!I802)</f>
        <v/>
      </c>
    </row>
    <row r="803" spans="4:19" x14ac:dyDescent="0.25">
      <c r="D803" s="209" t="str">
        <f t="array" ref="D803">IFERROR(INDEX(ExcValue!$A$8:$A2801, MATCH(0,COUNTIF($D$1:D802,ExcValue!$A$8:$A2801), 0)),"")</f>
        <v/>
      </c>
      <c r="E803" s="207" t="str">
        <f>IFERROR(VLOOKUP(D803,ExcValue!A809:C2801,3,FALSE),"")</f>
        <v/>
      </c>
      <c r="F803" s="209" t="str">
        <f t="array" ref="F803">IFERROR(IF(D803="","",INDEX(ExcValue!$I$8:$I$2000, MATCH(D803&amp;23,ExcValue!$A$8:$A$2000&amp;ExcValue!$H$8:$H$2000,0))),"")</f>
        <v/>
      </c>
      <c r="G803" s="210" t="str">
        <f t="shared" si="48"/>
        <v/>
      </c>
      <c r="H803" s="209" t="str">
        <f t="array" ref="H803">IFERROR(IF(D803="","",INDEX(ExcValue!$I$8:$I$2000, MATCH(D803&amp;24,ExcValue!$A$8:$A$2000&amp;ExcValue!$H$8:$H$2000,0))),"")</f>
        <v/>
      </c>
      <c r="I803" s="210" t="str">
        <f t="shared" si="49"/>
        <v/>
      </c>
      <c r="J803" s="209" t="str">
        <f t="array" ref="J803">IFERROR(IF(D803="","",INDEX(ExcValue!$I$8:$I$2000, MATCH(D803&amp;74,ExcValue!$A$8:$A$2000&amp;ExcValue!$H$8:$H$2000,0))),"")</f>
        <v/>
      </c>
      <c r="K803" s="210" t="str">
        <f t="shared" si="50"/>
        <v/>
      </c>
      <c r="L803" s="209" t="str">
        <f t="array" ref="L803">IFERROR(IF(D803="","",INDEX(ExcValue!$I$8:$I$2000, MATCH(D803&amp;54,ExcValue!$A$8:$A$2000&amp;ExcValue!$H$8:$H$2000,0))),"")</f>
        <v/>
      </c>
      <c r="M803" s="210" t="str">
        <f t="shared" si="51"/>
        <v/>
      </c>
      <c r="O803" s="207" t="str">
        <f>IF(ISNUMBER(PT_ExcValue!A803),PT_ExcValue!A803,"")</f>
        <v/>
      </c>
      <c r="P803" s="207" t="str">
        <f>IF(PT_ExcValue!C803=0,"",PT_ExcValue!B803/PT_ExcValue!C803)</f>
        <v/>
      </c>
      <c r="Q803" s="207" t="str">
        <f>IF(PT_ExcValue!E803=0,"",PT_ExcValue!D803/PT_ExcValue!E803)</f>
        <v/>
      </c>
      <c r="R803" s="207" t="str">
        <f>IF(PT_ExcValue!G803=0,"",PT_ExcValue!F803/PT_ExcValue!G803)</f>
        <v/>
      </c>
      <c r="S803" s="207" t="str">
        <f>IF(PT_ExcValue!I803=0,"",PT_ExcValue!H803/PT_ExcValue!I803)</f>
        <v/>
      </c>
    </row>
    <row r="804" spans="4:19" x14ac:dyDescent="0.25">
      <c r="D804" s="209" t="str">
        <f t="array" ref="D804">IFERROR(INDEX(ExcValue!$A$8:$A2802, MATCH(0,COUNTIF($D$1:D803,ExcValue!$A$8:$A2802), 0)),"")</f>
        <v/>
      </c>
      <c r="E804" s="207" t="str">
        <f>IFERROR(VLOOKUP(D804,ExcValue!A810:C2802,3,FALSE),"")</f>
        <v/>
      </c>
      <c r="F804" s="209" t="str">
        <f t="array" ref="F804">IFERROR(IF(D804="","",INDEX(ExcValue!$I$8:$I$2000, MATCH(D804&amp;23,ExcValue!$A$8:$A$2000&amp;ExcValue!$H$8:$H$2000,0))),"")</f>
        <v/>
      </c>
      <c r="G804" s="210" t="str">
        <f t="shared" si="48"/>
        <v/>
      </c>
      <c r="H804" s="209" t="str">
        <f t="array" ref="H804">IFERROR(IF(D804="","",INDEX(ExcValue!$I$8:$I$2000, MATCH(D804&amp;24,ExcValue!$A$8:$A$2000&amp;ExcValue!$H$8:$H$2000,0))),"")</f>
        <v/>
      </c>
      <c r="I804" s="210" t="str">
        <f t="shared" si="49"/>
        <v/>
      </c>
      <c r="J804" s="209" t="str">
        <f t="array" ref="J804">IFERROR(IF(D804="","",INDEX(ExcValue!$I$8:$I$2000, MATCH(D804&amp;74,ExcValue!$A$8:$A$2000&amp;ExcValue!$H$8:$H$2000,0))),"")</f>
        <v/>
      </c>
      <c r="K804" s="210" t="str">
        <f t="shared" si="50"/>
        <v/>
      </c>
      <c r="L804" s="209" t="str">
        <f t="array" ref="L804">IFERROR(IF(D804="","",INDEX(ExcValue!$I$8:$I$2000, MATCH(D804&amp;54,ExcValue!$A$8:$A$2000&amp;ExcValue!$H$8:$H$2000,0))),"")</f>
        <v/>
      </c>
      <c r="M804" s="210" t="str">
        <f t="shared" si="51"/>
        <v/>
      </c>
      <c r="O804" s="207" t="str">
        <f>IF(ISNUMBER(PT_ExcValue!A804),PT_ExcValue!A804,"")</f>
        <v/>
      </c>
      <c r="P804" s="207" t="str">
        <f>IF(PT_ExcValue!C804=0,"",PT_ExcValue!B804/PT_ExcValue!C804)</f>
        <v/>
      </c>
      <c r="Q804" s="207" t="str">
        <f>IF(PT_ExcValue!E804=0,"",PT_ExcValue!D804/PT_ExcValue!E804)</f>
        <v/>
      </c>
      <c r="R804" s="207" t="str">
        <f>IF(PT_ExcValue!G804=0,"",PT_ExcValue!F804/PT_ExcValue!G804)</f>
        <v/>
      </c>
      <c r="S804" s="207" t="str">
        <f>IF(PT_ExcValue!I804=0,"",PT_ExcValue!H804/PT_ExcValue!I804)</f>
        <v/>
      </c>
    </row>
    <row r="805" spans="4:19" x14ac:dyDescent="0.25">
      <c r="D805" s="209" t="str">
        <f t="array" ref="D805">IFERROR(INDEX(ExcValue!$A$8:$A2803, MATCH(0,COUNTIF($D$1:D804,ExcValue!$A$8:$A2803), 0)),"")</f>
        <v/>
      </c>
      <c r="E805" s="207" t="str">
        <f>IFERROR(VLOOKUP(D805,ExcValue!A811:C2803,3,FALSE),"")</f>
        <v/>
      </c>
      <c r="F805" s="209" t="str">
        <f t="array" ref="F805">IFERROR(IF(D805="","",INDEX(ExcValue!$I$8:$I$2000, MATCH(D805&amp;23,ExcValue!$A$8:$A$2000&amp;ExcValue!$H$8:$H$2000,0))),"")</f>
        <v/>
      </c>
      <c r="G805" s="210" t="str">
        <f t="shared" si="48"/>
        <v/>
      </c>
      <c r="H805" s="209" t="str">
        <f t="array" ref="H805">IFERROR(IF(D805="","",INDEX(ExcValue!$I$8:$I$2000, MATCH(D805&amp;24,ExcValue!$A$8:$A$2000&amp;ExcValue!$H$8:$H$2000,0))),"")</f>
        <v/>
      </c>
      <c r="I805" s="210" t="str">
        <f t="shared" si="49"/>
        <v/>
      </c>
      <c r="J805" s="209" t="str">
        <f t="array" ref="J805">IFERROR(IF(D805="","",INDEX(ExcValue!$I$8:$I$2000, MATCH(D805&amp;74,ExcValue!$A$8:$A$2000&amp;ExcValue!$H$8:$H$2000,0))),"")</f>
        <v/>
      </c>
      <c r="K805" s="210" t="str">
        <f t="shared" si="50"/>
        <v/>
      </c>
      <c r="L805" s="209" t="str">
        <f t="array" ref="L805">IFERROR(IF(D805="","",INDEX(ExcValue!$I$8:$I$2000, MATCH(D805&amp;54,ExcValue!$A$8:$A$2000&amp;ExcValue!$H$8:$H$2000,0))),"")</f>
        <v/>
      </c>
      <c r="M805" s="210" t="str">
        <f t="shared" si="51"/>
        <v/>
      </c>
      <c r="O805" s="207" t="str">
        <f>IF(ISNUMBER(PT_ExcValue!A805),PT_ExcValue!A805,"")</f>
        <v/>
      </c>
      <c r="P805" s="207" t="str">
        <f>IF(PT_ExcValue!C805=0,"",PT_ExcValue!B805/PT_ExcValue!C805)</f>
        <v/>
      </c>
      <c r="Q805" s="207" t="str">
        <f>IF(PT_ExcValue!E805=0,"",PT_ExcValue!D805/PT_ExcValue!E805)</f>
        <v/>
      </c>
      <c r="R805" s="207" t="str">
        <f>IF(PT_ExcValue!G805=0,"",PT_ExcValue!F805/PT_ExcValue!G805)</f>
        <v/>
      </c>
      <c r="S805" s="207" t="str">
        <f>IF(PT_ExcValue!I805=0,"",PT_ExcValue!H805/PT_ExcValue!I805)</f>
        <v/>
      </c>
    </row>
    <row r="806" spans="4:19" x14ac:dyDescent="0.25">
      <c r="D806" s="209" t="str">
        <f t="array" ref="D806">IFERROR(INDEX(ExcValue!$A$8:$A2804, MATCH(0,COUNTIF($D$1:D805,ExcValue!$A$8:$A2804), 0)),"")</f>
        <v/>
      </c>
      <c r="E806" s="207" t="str">
        <f>IFERROR(VLOOKUP(D806,ExcValue!A812:C2804,3,FALSE),"")</f>
        <v/>
      </c>
      <c r="F806" s="209" t="str">
        <f t="array" ref="F806">IFERROR(IF(D806="","",INDEX(ExcValue!$I$8:$I$2000, MATCH(D806&amp;23,ExcValue!$A$8:$A$2000&amp;ExcValue!$H$8:$H$2000,0))),"")</f>
        <v/>
      </c>
      <c r="G806" s="210" t="str">
        <f t="shared" si="48"/>
        <v/>
      </c>
      <c r="H806" s="209" t="str">
        <f t="array" ref="H806">IFERROR(IF(D806="","",INDEX(ExcValue!$I$8:$I$2000, MATCH(D806&amp;24,ExcValue!$A$8:$A$2000&amp;ExcValue!$H$8:$H$2000,0))),"")</f>
        <v/>
      </c>
      <c r="I806" s="210" t="str">
        <f t="shared" si="49"/>
        <v/>
      </c>
      <c r="J806" s="209" t="str">
        <f t="array" ref="J806">IFERROR(IF(D806="","",INDEX(ExcValue!$I$8:$I$2000, MATCH(D806&amp;74,ExcValue!$A$8:$A$2000&amp;ExcValue!$H$8:$H$2000,0))),"")</f>
        <v/>
      </c>
      <c r="K806" s="210" t="str">
        <f t="shared" si="50"/>
        <v/>
      </c>
      <c r="L806" s="209" t="str">
        <f t="array" ref="L806">IFERROR(IF(D806="","",INDEX(ExcValue!$I$8:$I$2000, MATCH(D806&amp;54,ExcValue!$A$8:$A$2000&amp;ExcValue!$H$8:$H$2000,0))),"")</f>
        <v/>
      </c>
      <c r="M806" s="210" t="str">
        <f t="shared" si="51"/>
        <v/>
      </c>
      <c r="O806" s="207" t="str">
        <f>IF(ISNUMBER(PT_ExcValue!A806),PT_ExcValue!A806,"")</f>
        <v/>
      </c>
      <c r="P806" s="207" t="str">
        <f>IF(PT_ExcValue!C806=0,"",PT_ExcValue!B806/PT_ExcValue!C806)</f>
        <v/>
      </c>
      <c r="Q806" s="207" t="str">
        <f>IF(PT_ExcValue!E806=0,"",PT_ExcValue!D806/PT_ExcValue!E806)</f>
        <v/>
      </c>
      <c r="R806" s="207" t="str">
        <f>IF(PT_ExcValue!G806=0,"",PT_ExcValue!F806/PT_ExcValue!G806)</f>
        <v/>
      </c>
      <c r="S806" s="207" t="str">
        <f>IF(PT_ExcValue!I806=0,"",PT_ExcValue!H806/PT_ExcValue!I806)</f>
        <v/>
      </c>
    </row>
    <row r="807" spans="4:19" x14ac:dyDescent="0.25">
      <c r="D807" s="209" t="str">
        <f t="array" ref="D807">IFERROR(INDEX(ExcValue!$A$8:$A2805, MATCH(0,COUNTIF($D$1:D806,ExcValue!$A$8:$A2805), 0)),"")</f>
        <v/>
      </c>
      <c r="E807" s="207" t="str">
        <f>IFERROR(VLOOKUP(D807,ExcValue!A813:C2805,3,FALSE),"")</f>
        <v/>
      </c>
      <c r="F807" s="209" t="str">
        <f t="array" ref="F807">IFERROR(IF(D807="","",INDEX(ExcValue!$I$8:$I$2000, MATCH(D807&amp;23,ExcValue!$A$8:$A$2000&amp;ExcValue!$H$8:$H$2000,0))),"")</f>
        <v/>
      </c>
      <c r="G807" s="210" t="str">
        <f t="shared" si="48"/>
        <v/>
      </c>
      <c r="H807" s="209" t="str">
        <f t="array" ref="H807">IFERROR(IF(D807="","",INDEX(ExcValue!$I$8:$I$2000, MATCH(D807&amp;24,ExcValue!$A$8:$A$2000&amp;ExcValue!$H$8:$H$2000,0))),"")</f>
        <v/>
      </c>
      <c r="I807" s="210" t="str">
        <f t="shared" si="49"/>
        <v/>
      </c>
      <c r="J807" s="209" t="str">
        <f t="array" ref="J807">IFERROR(IF(D807="","",INDEX(ExcValue!$I$8:$I$2000, MATCH(D807&amp;74,ExcValue!$A$8:$A$2000&amp;ExcValue!$H$8:$H$2000,0))),"")</f>
        <v/>
      </c>
      <c r="K807" s="210" t="str">
        <f t="shared" si="50"/>
        <v/>
      </c>
      <c r="L807" s="209" t="str">
        <f t="array" ref="L807">IFERROR(IF(D807="","",INDEX(ExcValue!$I$8:$I$2000, MATCH(D807&amp;54,ExcValue!$A$8:$A$2000&amp;ExcValue!$H$8:$H$2000,0))),"")</f>
        <v/>
      </c>
      <c r="M807" s="210" t="str">
        <f t="shared" si="51"/>
        <v/>
      </c>
      <c r="O807" s="207" t="str">
        <f>IF(ISNUMBER(PT_ExcValue!A807),PT_ExcValue!A807,"")</f>
        <v/>
      </c>
      <c r="P807" s="207" t="str">
        <f>IF(PT_ExcValue!C807=0,"",PT_ExcValue!B807/PT_ExcValue!C807)</f>
        <v/>
      </c>
      <c r="Q807" s="207" t="str">
        <f>IF(PT_ExcValue!E807=0,"",PT_ExcValue!D807/PT_ExcValue!E807)</f>
        <v/>
      </c>
      <c r="R807" s="207" t="str">
        <f>IF(PT_ExcValue!G807=0,"",PT_ExcValue!F807/PT_ExcValue!G807)</f>
        <v/>
      </c>
      <c r="S807" s="207" t="str">
        <f>IF(PT_ExcValue!I807=0,"",PT_ExcValue!H807/PT_ExcValue!I807)</f>
        <v/>
      </c>
    </row>
    <row r="808" spans="4:19" x14ac:dyDescent="0.25">
      <c r="D808" s="209" t="str">
        <f t="array" ref="D808">IFERROR(INDEX(ExcValue!$A$8:$A2806, MATCH(0,COUNTIF($D$1:D807,ExcValue!$A$8:$A2806), 0)),"")</f>
        <v/>
      </c>
      <c r="E808" s="207" t="str">
        <f>IFERROR(VLOOKUP(D808,ExcValue!A814:C2806,3,FALSE),"")</f>
        <v/>
      </c>
      <c r="F808" s="209" t="str">
        <f t="array" ref="F808">IFERROR(IF(D808="","",INDEX(ExcValue!$I$8:$I$2000, MATCH(D808&amp;23,ExcValue!$A$8:$A$2000&amp;ExcValue!$H$8:$H$2000,0))),"")</f>
        <v/>
      </c>
      <c r="G808" s="210" t="str">
        <f t="shared" si="48"/>
        <v/>
      </c>
      <c r="H808" s="209" t="str">
        <f t="array" ref="H808">IFERROR(IF(D808="","",INDEX(ExcValue!$I$8:$I$2000, MATCH(D808&amp;24,ExcValue!$A$8:$A$2000&amp;ExcValue!$H$8:$H$2000,0))),"")</f>
        <v/>
      </c>
      <c r="I808" s="210" t="str">
        <f t="shared" si="49"/>
        <v/>
      </c>
      <c r="J808" s="209" t="str">
        <f t="array" ref="J808">IFERROR(IF(D808="","",INDEX(ExcValue!$I$8:$I$2000, MATCH(D808&amp;74,ExcValue!$A$8:$A$2000&amp;ExcValue!$H$8:$H$2000,0))),"")</f>
        <v/>
      </c>
      <c r="K808" s="210" t="str">
        <f t="shared" si="50"/>
        <v/>
      </c>
      <c r="L808" s="209" t="str">
        <f t="array" ref="L808">IFERROR(IF(D808="","",INDEX(ExcValue!$I$8:$I$2000, MATCH(D808&amp;54,ExcValue!$A$8:$A$2000&amp;ExcValue!$H$8:$H$2000,0))),"")</f>
        <v/>
      </c>
      <c r="M808" s="210" t="str">
        <f t="shared" si="51"/>
        <v/>
      </c>
      <c r="O808" s="207" t="str">
        <f>IF(ISNUMBER(PT_ExcValue!A808),PT_ExcValue!A808,"")</f>
        <v/>
      </c>
      <c r="P808" s="207" t="str">
        <f>IF(PT_ExcValue!C808=0,"",PT_ExcValue!B808/PT_ExcValue!C808)</f>
        <v/>
      </c>
      <c r="Q808" s="207" t="str">
        <f>IF(PT_ExcValue!E808=0,"",PT_ExcValue!D808/PT_ExcValue!E808)</f>
        <v/>
      </c>
      <c r="R808" s="207" t="str">
        <f>IF(PT_ExcValue!G808=0,"",PT_ExcValue!F808/PT_ExcValue!G808)</f>
        <v/>
      </c>
      <c r="S808" s="207" t="str">
        <f>IF(PT_ExcValue!I808=0,"",PT_ExcValue!H808/PT_ExcValue!I808)</f>
        <v/>
      </c>
    </row>
    <row r="809" spans="4:19" x14ac:dyDescent="0.25">
      <c r="D809" s="209" t="str">
        <f t="array" ref="D809">IFERROR(INDEX(ExcValue!$A$8:$A2807, MATCH(0,COUNTIF($D$1:D808,ExcValue!$A$8:$A2807), 0)),"")</f>
        <v/>
      </c>
      <c r="E809" s="207" t="str">
        <f>IFERROR(VLOOKUP(D809,ExcValue!A815:C2807,3,FALSE),"")</f>
        <v/>
      </c>
      <c r="F809" s="209" t="str">
        <f t="array" ref="F809">IFERROR(IF(D809="","",INDEX(ExcValue!$I$8:$I$2000, MATCH(D809&amp;23,ExcValue!$A$8:$A$2000&amp;ExcValue!$H$8:$H$2000,0))),"")</f>
        <v/>
      </c>
      <c r="G809" s="210" t="str">
        <f t="shared" si="48"/>
        <v/>
      </c>
      <c r="H809" s="209" t="str">
        <f t="array" ref="H809">IFERROR(IF(D809="","",INDEX(ExcValue!$I$8:$I$2000, MATCH(D809&amp;24,ExcValue!$A$8:$A$2000&amp;ExcValue!$H$8:$H$2000,0))),"")</f>
        <v/>
      </c>
      <c r="I809" s="210" t="str">
        <f t="shared" si="49"/>
        <v/>
      </c>
      <c r="J809" s="209" t="str">
        <f t="array" ref="J809">IFERROR(IF(D809="","",INDEX(ExcValue!$I$8:$I$2000, MATCH(D809&amp;74,ExcValue!$A$8:$A$2000&amp;ExcValue!$H$8:$H$2000,0))),"")</f>
        <v/>
      </c>
      <c r="K809" s="210" t="str">
        <f t="shared" si="50"/>
        <v/>
      </c>
      <c r="L809" s="209" t="str">
        <f t="array" ref="L809">IFERROR(IF(D809="","",INDEX(ExcValue!$I$8:$I$2000, MATCH(D809&amp;54,ExcValue!$A$8:$A$2000&amp;ExcValue!$H$8:$H$2000,0))),"")</f>
        <v/>
      </c>
      <c r="M809" s="210" t="str">
        <f t="shared" si="51"/>
        <v/>
      </c>
      <c r="O809" s="207" t="str">
        <f>IF(ISNUMBER(PT_ExcValue!A809),PT_ExcValue!A809,"")</f>
        <v/>
      </c>
      <c r="P809" s="207" t="str">
        <f>IF(PT_ExcValue!C809=0,"",PT_ExcValue!B809/PT_ExcValue!C809)</f>
        <v/>
      </c>
      <c r="Q809" s="207" t="str">
        <f>IF(PT_ExcValue!E809=0,"",PT_ExcValue!D809/PT_ExcValue!E809)</f>
        <v/>
      </c>
      <c r="R809" s="207" t="str">
        <f>IF(PT_ExcValue!G809=0,"",PT_ExcValue!F809/PT_ExcValue!G809)</f>
        <v/>
      </c>
      <c r="S809" s="207" t="str">
        <f>IF(PT_ExcValue!I809=0,"",PT_ExcValue!H809/PT_ExcValue!I809)</f>
        <v/>
      </c>
    </row>
    <row r="810" spans="4:19" x14ac:dyDescent="0.25">
      <c r="D810" s="209" t="str">
        <f t="array" ref="D810">IFERROR(INDEX(ExcValue!$A$8:$A2808, MATCH(0,COUNTIF($D$1:D809,ExcValue!$A$8:$A2808), 0)),"")</f>
        <v/>
      </c>
      <c r="E810" s="207" t="str">
        <f>IFERROR(VLOOKUP(D810,ExcValue!A816:C2808,3,FALSE),"")</f>
        <v/>
      </c>
      <c r="F810" s="209" t="str">
        <f t="array" ref="F810">IFERROR(IF(D810="","",INDEX(ExcValue!$I$8:$I$2000, MATCH(D810&amp;23,ExcValue!$A$8:$A$2000&amp;ExcValue!$H$8:$H$2000,0))),"")</f>
        <v/>
      </c>
      <c r="G810" s="210" t="str">
        <f t="shared" si="48"/>
        <v/>
      </c>
      <c r="H810" s="209" t="str">
        <f t="array" ref="H810">IFERROR(IF(D810="","",INDEX(ExcValue!$I$8:$I$2000, MATCH(D810&amp;24,ExcValue!$A$8:$A$2000&amp;ExcValue!$H$8:$H$2000,0))),"")</f>
        <v/>
      </c>
      <c r="I810" s="210" t="str">
        <f t="shared" si="49"/>
        <v/>
      </c>
      <c r="J810" s="209" t="str">
        <f t="array" ref="J810">IFERROR(IF(D810="","",INDEX(ExcValue!$I$8:$I$2000, MATCH(D810&amp;74,ExcValue!$A$8:$A$2000&amp;ExcValue!$H$8:$H$2000,0))),"")</f>
        <v/>
      </c>
      <c r="K810" s="210" t="str">
        <f t="shared" si="50"/>
        <v/>
      </c>
      <c r="L810" s="209" t="str">
        <f t="array" ref="L810">IFERROR(IF(D810="","",INDEX(ExcValue!$I$8:$I$2000, MATCH(D810&amp;54,ExcValue!$A$8:$A$2000&amp;ExcValue!$H$8:$H$2000,0))),"")</f>
        <v/>
      </c>
      <c r="M810" s="210" t="str">
        <f t="shared" si="51"/>
        <v/>
      </c>
      <c r="O810" s="207" t="str">
        <f>IF(ISNUMBER(PT_ExcValue!A810),PT_ExcValue!A810,"")</f>
        <v/>
      </c>
      <c r="P810" s="207" t="str">
        <f>IF(PT_ExcValue!C810=0,"",PT_ExcValue!B810/PT_ExcValue!C810)</f>
        <v/>
      </c>
      <c r="Q810" s="207" t="str">
        <f>IF(PT_ExcValue!E810=0,"",PT_ExcValue!D810/PT_ExcValue!E810)</f>
        <v/>
      </c>
      <c r="R810" s="207" t="str">
        <f>IF(PT_ExcValue!G810=0,"",PT_ExcValue!F810/PT_ExcValue!G810)</f>
        <v/>
      </c>
      <c r="S810" s="207" t="str">
        <f>IF(PT_ExcValue!I810=0,"",PT_ExcValue!H810/PT_ExcValue!I810)</f>
        <v/>
      </c>
    </row>
    <row r="811" spans="4:19" x14ac:dyDescent="0.25">
      <c r="D811" s="209" t="str">
        <f t="array" ref="D811">IFERROR(INDEX(ExcValue!$A$8:$A2809, MATCH(0,COUNTIF($D$1:D810,ExcValue!$A$8:$A2809), 0)),"")</f>
        <v/>
      </c>
      <c r="E811" s="207" t="str">
        <f>IFERROR(VLOOKUP(D811,ExcValue!A817:C2809,3,FALSE),"")</f>
        <v/>
      </c>
      <c r="F811" s="209" t="str">
        <f t="array" ref="F811">IFERROR(IF(D811="","",INDEX(ExcValue!$I$8:$I$2000, MATCH(D811&amp;23,ExcValue!$A$8:$A$2000&amp;ExcValue!$H$8:$H$2000,0))),"")</f>
        <v/>
      </c>
      <c r="G811" s="210" t="str">
        <f t="shared" si="48"/>
        <v/>
      </c>
      <c r="H811" s="209" t="str">
        <f t="array" ref="H811">IFERROR(IF(D811="","",INDEX(ExcValue!$I$8:$I$2000, MATCH(D811&amp;24,ExcValue!$A$8:$A$2000&amp;ExcValue!$H$8:$H$2000,0))),"")</f>
        <v/>
      </c>
      <c r="I811" s="210" t="str">
        <f t="shared" si="49"/>
        <v/>
      </c>
      <c r="J811" s="209" t="str">
        <f t="array" ref="J811">IFERROR(IF(D811="","",INDEX(ExcValue!$I$8:$I$2000, MATCH(D811&amp;74,ExcValue!$A$8:$A$2000&amp;ExcValue!$H$8:$H$2000,0))),"")</f>
        <v/>
      </c>
      <c r="K811" s="210" t="str">
        <f t="shared" si="50"/>
        <v/>
      </c>
      <c r="L811" s="209" t="str">
        <f t="array" ref="L811">IFERROR(IF(D811="","",INDEX(ExcValue!$I$8:$I$2000, MATCH(D811&amp;54,ExcValue!$A$8:$A$2000&amp;ExcValue!$H$8:$H$2000,0))),"")</f>
        <v/>
      </c>
      <c r="M811" s="210" t="str">
        <f t="shared" si="51"/>
        <v/>
      </c>
      <c r="O811" s="207" t="str">
        <f>IF(ISNUMBER(PT_ExcValue!A811),PT_ExcValue!A811,"")</f>
        <v/>
      </c>
      <c r="P811" s="207" t="str">
        <f>IF(PT_ExcValue!C811=0,"",PT_ExcValue!B811/PT_ExcValue!C811)</f>
        <v/>
      </c>
      <c r="Q811" s="207" t="str">
        <f>IF(PT_ExcValue!E811=0,"",PT_ExcValue!D811/PT_ExcValue!E811)</f>
        <v/>
      </c>
      <c r="R811" s="207" t="str">
        <f>IF(PT_ExcValue!G811=0,"",PT_ExcValue!F811/PT_ExcValue!G811)</f>
        <v/>
      </c>
      <c r="S811" s="207" t="str">
        <f>IF(PT_ExcValue!I811=0,"",PT_ExcValue!H811/PT_ExcValue!I811)</f>
        <v/>
      </c>
    </row>
    <row r="812" spans="4:19" x14ac:dyDescent="0.25">
      <c r="D812" s="209" t="str">
        <f t="array" ref="D812">IFERROR(INDEX(ExcValue!$A$8:$A2810, MATCH(0,COUNTIF($D$1:D811,ExcValue!$A$8:$A2810), 0)),"")</f>
        <v/>
      </c>
      <c r="E812" s="207" t="str">
        <f>IFERROR(VLOOKUP(D812,ExcValue!A818:C2810,3,FALSE),"")</f>
        <v/>
      </c>
      <c r="F812" s="209" t="str">
        <f t="array" ref="F812">IFERROR(IF(D812="","",INDEX(ExcValue!$I$8:$I$2000, MATCH(D812&amp;23,ExcValue!$A$8:$A$2000&amp;ExcValue!$H$8:$H$2000,0))),"")</f>
        <v/>
      </c>
      <c r="G812" s="210" t="str">
        <f t="shared" si="48"/>
        <v/>
      </c>
      <c r="H812" s="209" t="str">
        <f t="array" ref="H812">IFERROR(IF(D812="","",INDEX(ExcValue!$I$8:$I$2000, MATCH(D812&amp;24,ExcValue!$A$8:$A$2000&amp;ExcValue!$H$8:$H$2000,0))),"")</f>
        <v/>
      </c>
      <c r="I812" s="210" t="str">
        <f t="shared" si="49"/>
        <v/>
      </c>
      <c r="J812" s="209" t="str">
        <f t="array" ref="J812">IFERROR(IF(D812="","",INDEX(ExcValue!$I$8:$I$2000, MATCH(D812&amp;74,ExcValue!$A$8:$A$2000&amp;ExcValue!$H$8:$H$2000,0))),"")</f>
        <v/>
      </c>
      <c r="K812" s="210" t="str">
        <f t="shared" si="50"/>
        <v/>
      </c>
      <c r="L812" s="209" t="str">
        <f t="array" ref="L812">IFERROR(IF(D812="","",INDEX(ExcValue!$I$8:$I$2000, MATCH(D812&amp;54,ExcValue!$A$8:$A$2000&amp;ExcValue!$H$8:$H$2000,0))),"")</f>
        <v/>
      </c>
      <c r="M812" s="210" t="str">
        <f t="shared" si="51"/>
        <v/>
      </c>
      <c r="O812" s="207" t="str">
        <f>IF(ISNUMBER(PT_ExcValue!A812),PT_ExcValue!A812,"")</f>
        <v/>
      </c>
      <c r="P812" s="207" t="str">
        <f>IF(PT_ExcValue!C812=0,"",PT_ExcValue!B812/PT_ExcValue!C812)</f>
        <v/>
      </c>
      <c r="Q812" s="207" t="str">
        <f>IF(PT_ExcValue!E812=0,"",PT_ExcValue!D812/PT_ExcValue!E812)</f>
        <v/>
      </c>
      <c r="R812" s="207" t="str">
        <f>IF(PT_ExcValue!G812=0,"",PT_ExcValue!F812/PT_ExcValue!G812)</f>
        <v/>
      </c>
      <c r="S812" s="207" t="str">
        <f>IF(PT_ExcValue!I812=0,"",PT_ExcValue!H812/PT_ExcValue!I812)</f>
        <v/>
      </c>
    </row>
    <row r="813" spans="4:19" x14ac:dyDescent="0.25">
      <c r="D813" s="209" t="str">
        <f t="array" ref="D813">IFERROR(INDEX(ExcValue!$A$8:$A2811, MATCH(0,COUNTIF($D$1:D812,ExcValue!$A$8:$A2811), 0)),"")</f>
        <v/>
      </c>
      <c r="E813" s="207" t="str">
        <f>IFERROR(VLOOKUP(D813,ExcValue!A819:C2811,3,FALSE),"")</f>
        <v/>
      </c>
      <c r="F813" s="209" t="str">
        <f t="array" ref="F813">IFERROR(IF(D813="","",INDEX(ExcValue!$I$8:$I$2000, MATCH(D813&amp;23,ExcValue!$A$8:$A$2000&amp;ExcValue!$H$8:$H$2000,0))),"")</f>
        <v/>
      </c>
      <c r="G813" s="210" t="str">
        <f t="shared" si="48"/>
        <v/>
      </c>
      <c r="H813" s="209" t="str">
        <f t="array" ref="H813">IFERROR(IF(D813="","",INDEX(ExcValue!$I$8:$I$2000, MATCH(D813&amp;24,ExcValue!$A$8:$A$2000&amp;ExcValue!$H$8:$H$2000,0))),"")</f>
        <v/>
      </c>
      <c r="I813" s="210" t="str">
        <f t="shared" si="49"/>
        <v/>
      </c>
      <c r="J813" s="209" t="str">
        <f t="array" ref="J813">IFERROR(IF(D813="","",INDEX(ExcValue!$I$8:$I$2000, MATCH(D813&amp;74,ExcValue!$A$8:$A$2000&amp;ExcValue!$H$8:$H$2000,0))),"")</f>
        <v/>
      </c>
      <c r="K813" s="210" t="str">
        <f t="shared" si="50"/>
        <v/>
      </c>
      <c r="L813" s="209" t="str">
        <f t="array" ref="L813">IFERROR(IF(D813="","",INDEX(ExcValue!$I$8:$I$2000, MATCH(D813&amp;54,ExcValue!$A$8:$A$2000&amp;ExcValue!$H$8:$H$2000,0))),"")</f>
        <v/>
      </c>
      <c r="M813" s="210" t="str">
        <f t="shared" si="51"/>
        <v/>
      </c>
      <c r="O813" s="207" t="str">
        <f>IF(ISNUMBER(PT_ExcValue!A813),PT_ExcValue!A813,"")</f>
        <v/>
      </c>
      <c r="P813" s="207" t="str">
        <f>IF(PT_ExcValue!C813=0,"",PT_ExcValue!B813/PT_ExcValue!C813)</f>
        <v/>
      </c>
      <c r="Q813" s="207" t="str">
        <f>IF(PT_ExcValue!E813=0,"",PT_ExcValue!D813/PT_ExcValue!E813)</f>
        <v/>
      </c>
      <c r="R813" s="207" t="str">
        <f>IF(PT_ExcValue!G813=0,"",PT_ExcValue!F813/PT_ExcValue!G813)</f>
        <v/>
      </c>
      <c r="S813" s="207" t="str">
        <f>IF(PT_ExcValue!I813=0,"",PT_ExcValue!H813/PT_ExcValue!I813)</f>
        <v/>
      </c>
    </row>
    <row r="814" spans="4:19" x14ac:dyDescent="0.25">
      <c r="D814" s="209" t="str">
        <f t="array" ref="D814">IFERROR(INDEX(ExcValue!$A$8:$A2812, MATCH(0,COUNTIF($D$1:D813,ExcValue!$A$8:$A2812), 0)),"")</f>
        <v/>
      </c>
      <c r="E814" s="207" t="str">
        <f>IFERROR(VLOOKUP(D814,ExcValue!A820:C2812,3,FALSE),"")</f>
        <v/>
      </c>
      <c r="F814" s="209" t="str">
        <f t="array" ref="F814">IFERROR(IF(D814="","",INDEX(ExcValue!$I$8:$I$2000, MATCH(D814&amp;23,ExcValue!$A$8:$A$2000&amp;ExcValue!$H$8:$H$2000,0))),"")</f>
        <v/>
      </c>
      <c r="G814" s="210" t="str">
        <f t="shared" si="48"/>
        <v/>
      </c>
      <c r="H814" s="209" t="str">
        <f t="array" ref="H814">IFERROR(IF(D814="","",INDEX(ExcValue!$I$8:$I$2000, MATCH(D814&amp;24,ExcValue!$A$8:$A$2000&amp;ExcValue!$H$8:$H$2000,0))),"")</f>
        <v/>
      </c>
      <c r="I814" s="210" t="str">
        <f t="shared" si="49"/>
        <v/>
      </c>
      <c r="J814" s="209" t="str">
        <f t="array" ref="J814">IFERROR(IF(D814="","",INDEX(ExcValue!$I$8:$I$2000, MATCH(D814&amp;74,ExcValue!$A$8:$A$2000&amp;ExcValue!$H$8:$H$2000,0))),"")</f>
        <v/>
      </c>
      <c r="K814" s="210" t="str">
        <f t="shared" si="50"/>
        <v/>
      </c>
      <c r="L814" s="209" t="str">
        <f t="array" ref="L814">IFERROR(IF(D814="","",INDEX(ExcValue!$I$8:$I$2000, MATCH(D814&amp;54,ExcValue!$A$8:$A$2000&amp;ExcValue!$H$8:$H$2000,0))),"")</f>
        <v/>
      </c>
      <c r="M814" s="210" t="str">
        <f t="shared" si="51"/>
        <v/>
      </c>
      <c r="O814" s="207" t="str">
        <f>IF(ISNUMBER(PT_ExcValue!A814),PT_ExcValue!A814,"")</f>
        <v/>
      </c>
      <c r="P814" s="207" t="str">
        <f>IF(PT_ExcValue!C814=0,"",PT_ExcValue!B814/PT_ExcValue!C814)</f>
        <v/>
      </c>
      <c r="Q814" s="207" t="str">
        <f>IF(PT_ExcValue!E814=0,"",PT_ExcValue!D814/PT_ExcValue!E814)</f>
        <v/>
      </c>
      <c r="R814" s="207" t="str">
        <f>IF(PT_ExcValue!G814=0,"",PT_ExcValue!F814/PT_ExcValue!G814)</f>
        <v/>
      </c>
      <c r="S814" s="207" t="str">
        <f>IF(PT_ExcValue!I814=0,"",PT_ExcValue!H814/PT_ExcValue!I814)</f>
        <v/>
      </c>
    </row>
    <row r="815" spans="4:19" x14ac:dyDescent="0.25">
      <c r="D815" s="209" t="str">
        <f t="array" ref="D815">IFERROR(INDEX(ExcValue!$A$8:$A2813, MATCH(0,COUNTIF($D$1:D814,ExcValue!$A$8:$A2813), 0)),"")</f>
        <v/>
      </c>
      <c r="E815" s="207" t="str">
        <f>IFERROR(VLOOKUP(D815,ExcValue!A821:C2813,3,FALSE),"")</f>
        <v/>
      </c>
      <c r="F815" s="209" t="str">
        <f t="array" ref="F815">IFERROR(IF(D815="","",INDEX(ExcValue!$I$8:$I$2000, MATCH(D815&amp;23,ExcValue!$A$8:$A$2000&amp;ExcValue!$H$8:$H$2000,0))),"")</f>
        <v/>
      </c>
      <c r="G815" s="210" t="str">
        <f t="shared" si="48"/>
        <v/>
      </c>
      <c r="H815" s="209" t="str">
        <f t="array" ref="H815">IFERROR(IF(D815="","",INDEX(ExcValue!$I$8:$I$2000, MATCH(D815&amp;24,ExcValue!$A$8:$A$2000&amp;ExcValue!$H$8:$H$2000,0))),"")</f>
        <v/>
      </c>
      <c r="I815" s="210" t="str">
        <f t="shared" si="49"/>
        <v/>
      </c>
      <c r="J815" s="209" t="str">
        <f t="array" ref="J815">IFERROR(IF(D815="","",INDEX(ExcValue!$I$8:$I$2000, MATCH(D815&amp;74,ExcValue!$A$8:$A$2000&amp;ExcValue!$H$8:$H$2000,0))),"")</f>
        <v/>
      </c>
      <c r="K815" s="210" t="str">
        <f t="shared" si="50"/>
        <v/>
      </c>
      <c r="L815" s="209" t="str">
        <f t="array" ref="L815">IFERROR(IF(D815="","",INDEX(ExcValue!$I$8:$I$2000, MATCH(D815&amp;54,ExcValue!$A$8:$A$2000&amp;ExcValue!$H$8:$H$2000,0))),"")</f>
        <v/>
      </c>
      <c r="M815" s="210" t="str">
        <f t="shared" si="51"/>
        <v/>
      </c>
      <c r="O815" s="207" t="str">
        <f>IF(ISNUMBER(PT_ExcValue!A815),PT_ExcValue!A815,"")</f>
        <v/>
      </c>
      <c r="P815" s="207" t="str">
        <f>IF(PT_ExcValue!C815=0,"",PT_ExcValue!B815/PT_ExcValue!C815)</f>
        <v/>
      </c>
      <c r="Q815" s="207" t="str">
        <f>IF(PT_ExcValue!E815=0,"",PT_ExcValue!D815/PT_ExcValue!E815)</f>
        <v/>
      </c>
      <c r="R815" s="207" t="str">
        <f>IF(PT_ExcValue!G815=0,"",PT_ExcValue!F815/PT_ExcValue!G815)</f>
        <v/>
      </c>
      <c r="S815" s="207" t="str">
        <f>IF(PT_ExcValue!I815=0,"",PT_ExcValue!H815/PT_ExcValue!I815)</f>
        <v/>
      </c>
    </row>
    <row r="816" spans="4:19" x14ac:dyDescent="0.25">
      <c r="D816" s="209" t="str">
        <f t="array" ref="D816">IFERROR(INDEX(ExcValue!$A$8:$A2814, MATCH(0,COUNTIF($D$1:D815,ExcValue!$A$8:$A2814), 0)),"")</f>
        <v/>
      </c>
      <c r="E816" s="207" t="str">
        <f>IFERROR(VLOOKUP(D816,ExcValue!A822:C2814,3,FALSE),"")</f>
        <v/>
      </c>
      <c r="F816" s="209" t="str">
        <f t="array" ref="F816">IFERROR(IF(D816="","",INDEX(ExcValue!$I$8:$I$2000, MATCH(D816&amp;23,ExcValue!$A$8:$A$2000&amp;ExcValue!$H$8:$H$2000,0))),"")</f>
        <v/>
      </c>
      <c r="G816" s="210" t="str">
        <f t="shared" si="48"/>
        <v/>
      </c>
      <c r="H816" s="209" t="str">
        <f t="array" ref="H816">IFERROR(IF(D816="","",INDEX(ExcValue!$I$8:$I$2000, MATCH(D816&amp;24,ExcValue!$A$8:$A$2000&amp;ExcValue!$H$8:$H$2000,0))),"")</f>
        <v/>
      </c>
      <c r="I816" s="210" t="str">
        <f t="shared" si="49"/>
        <v/>
      </c>
      <c r="J816" s="209" t="str">
        <f t="array" ref="J816">IFERROR(IF(D816="","",INDEX(ExcValue!$I$8:$I$2000, MATCH(D816&amp;74,ExcValue!$A$8:$A$2000&amp;ExcValue!$H$8:$H$2000,0))),"")</f>
        <v/>
      </c>
      <c r="K816" s="210" t="str">
        <f t="shared" si="50"/>
        <v/>
      </c>
      <c r="L816" s="209" t="str">
        <f t="array" ref="L816">IFERROR(IF(D816="","",INDEX(ExcValue!$I$8:$I$2000, MATCH(D816&amp;54,ExcValue!$A$8:$A$2000&amp;ExcValue!$H$8:$H$2000,0))),"")</f>
        <v/>
      </c>
      <c r="M816" s="210" t="str">
        <f t="shared" si="51"/>
        <v/>
      </c>
      <c r="O816" s="207" t="str">
        <f>IF(ISNUMBER(PT_ExcValue!A816),PT_ExcValue!A816,"")</f>
        <v/>
      </c>
      <c r="P816" s="207" t="str">
        <f>IF(PT_ExcValue!C816=0,"",PT_ExcValue!B816/PT_ExcValue!C816)</f>
        <v/>
      </c>
      <c r="Q816" s="207" t="str">
        <f>IF(PT_ExcValue!E816=0,"",PT_ExcValue!D816/PT_ExcValue!E816)</f>
        <v/>
      </c>
      <c r="R816" s="207" t="str">
        <f>IF(PT_ExcValue!G816=0,"",PT_ExcValue!F816/PT_ExcValue!G816)</f>
        <v/>
      </c>
      <c r="S816" s="207" t="str">
        <f>IF(PT_ExcValue!I816=0,"",PT_ExcValue!H816/PT_ExcValue!I816)</f>
        <v/>
      </c>
    </row>
    <row r="817" spans="4:19" x14ac:dyDescent="0.25">
      <c r="D817" s="209" t="str">
        <f t="array" ref="D817">IFERROR(INDEX(ExcValue!$A$8:$A2815, MATCH(0,COUNTIF($D$1:D816,ExcValue!$A$8:$A2815), 0)),"")</f>
        <v/>
      </c>
      <c r="E817" s="207" t="str">
        <f>IFERROR(VLOOKUP(D817,ExcValue!A823:C2815,3,FALSE),"")</f>
        <v/>
      </c>
      <c r="F817" s="209" t="str">
        <f t="array" ref="F817">IFERROR(IF(D817="","",INDEX(ExcValue!$I$8:$I$2000, MATCH(D817&amp;23,ExcValue!$A$8:$A$2000&amp;ExcValue!$H$8:$H$2000,0))),"")</f>
        <v/>
      </c>
      <c r="G817" s="210" t="str">
        <f t="shared" si="48"/>
        <v/>
      </c>
      <c r="H817" s="209" t="str">
        <f t="array" ref="H817">IFERROR(IF(D817="","",INDEX(ExcValue!$I$8:$I$2000, MATCH(D817&amp;24,ExcValue!$A$8:$A$2000&amp;ExcValue!$H$8:$H$2000,0))),"")</f>
        <v/>
      </c>
      <c r="I817" s="210" t="str">
        <f t="shared" si="49"/>
        <v/>
      </c>
      <c r="J817" s="209" t="str">
        <f t="array" ref="J817">IFERROR(IF(D817="","",INDEX(ExcValue!$I$8:$I$2000, MATCH(D817&amp;74,ExcValue!$A$8:$A$2000&amp;ExcValue!$H$8:$H$2000,0))),"")</f>
        <v/>
      </c>
      <c r="K817" s="210" t="str">
        <f t="shared" si="50"/>
        <v/>
      </c>
      <c r="L817" s="209" t="str">
        <f t="array" ref="L817">IFERROR(IF(D817="","",INDEX(ExcValue!$I$8:$I$2000, MATCH(D817&amp;54,ExcValue!$A$8:$A$2000&amp;ExcValue!$H$8:$H$2000,0))),"")</f>
        <v/>
      </c>
      <c r="M817" s="210" t="str">
        <f t="shared" si="51"/>
        <v/>
      </c>
      <c r="O817" s="207" t="str">
        <f>IF(ISNUMBER(PT_ExcValue!A817),PT_ExcValue!A817,"")</f>
        <v/>
      </c>
      <c r="P817" s="207" t="str">
        <f>IF(PT_ExcValue!C817=0,"",PT_ExcValue!B817/PT_ExcValue!C817)</f>
        <v/>
      </c>
      <c r="Q817" s="207" t="str">
        <f>IF(PT_ExcValue!E817=0,"",PT_ExcValue!D817/PT_ExcValue!E817)</f>
        <v/>
      </c>
      <c r="R817" s="207" t="str">
        <f>IF(PT_ExcValue!G817=0,"",PT_ExcValue!F817/PT_ExcValue!G817)</f>
        <v/>
      </c>
      <c r="S817" s="207" t="str">
        <f>IF(PT_ExcValue!I817=0,"",PT_ExcValue!H817/PT_ExcValue!I817)</f>
        <v/>
      </c>
    </row>
    <row r="818" spans="4:19" x14ac:dyDescent="0.25">
      <c r="D818" s="209" t="str">
        <f t="array" ref="D818">IFERROR(INDEX(ExcValue!$A$8:$A2816, MATCH(0,COUNTIF($D$1:D817,ExcValue!$A$8:$A2816), 0)),"")</f>
        <v/>
      </c>
      <c r="E818" s="207" t="str">
        <f>IFERROR(VLOOKUP(D818,ExcValue!A824:C2816,3,FALSE),"")</f>
        <v/>
      </c>
      <c r="F818" s="209" t="str">
        <f t="array" ref="F818">IFERROR(IF(D818="","",INDEX(ExcValue!$I$8:$I$2000, MATCH(D818&amp;23,ExcValue!$A$8:$A$2000&amp;ExcValue!$H$8:$H$2000,0))),"")</f>
        <v/>
      </c>
      <c r="G818" s="210" t="str">
        <f t="shared" si="48"/>
        <v/>
      </c>
      <c r="H818" s="209" t="str">
        <f t="array" ref="H818">IFERROR(IF(D818="","",INDEX(ExcValue!$I$8:$I$2000, MATCH(D818&amp;24,ExcValue!$A$8:$A$2000&amp;ExcValue!$H$8:$H$2000,0))),"")</f>
        <v/>
      </c>
      <c r="I818" s="210" t="str">
        <f t="shared" si="49"/>
        <v/>
      </c>
      <c r="J818" s="209" t="str">
        <f t="array" ref="J818">IFERROR(IF(D818="","",INDEX(ExcValue!$I$8:$I$2000, MATCH(D818&amp;74,ExcValue!$A$8:$A$2000&amp;ExcValue!$H$8:$H$2000,0))),"")</f>
        <v/>
      </c>
      <c r="K818" s="210" t="str">
        <f t="shared" si="50"/>
        <v/>
      </c>
      <c r="L818" s="209" t="str">
        <f t="array" ref="L818">IFERROR(IF(D818="","",INDEX(ExcValue!$I$8:$I$2000, MATCH(D818&amp;54,ExcValue!$A$8:$A$2000&amp;ExcValue!$H$8:$H$2000,0))),"")</f>
        <v/>
      </c>
      <c r="M818" s="210" t="str">
        <f t="shared" si="51"/>
        <v/>
      </c>
      <c r="O818" s="207" t="str">
        <f>IF(ISNUMBER(PT_ExcValue!A818),PT_ExcValue!A818,"")</f>
        <v/>
      </c>
      <c r="P818" s="207" t="str">
        <f>IF(PT_ExcValue!C818=0,"",PT_ExcValue!B818/PT_ExcValue!C818)</f>
        <v/>
      </c>
      <c r="Q818" s="207" t="str">
        <f>IF(PT_ExcValue!E818=0,"",PT_ExcValue!D818/PT_ExcValue!E818)</f>
        <v/>
      </c>
      <c r="R818" s="207" t="str">
        <f>IF(PT_ExcValue!G818=0,"",PT_ExcValue!F818/PT_ExcValue!G818)</f>
        <v/>
      </c>
      <c r="S818" s="207" t="str">
        <f>IF(PT_ExcValue!I818=0,"",PT_ExcValue!H818/PT_ExcValue!I818)</f>
        <v/>
      </c>
    </row>
    <row r="819" spans="4:19" x14ac:dyDescent="0.25">
      <c r="D819" s="209" t="str">
        <f t="array" ref="D819">IFERROR(INDEX(ExcValue!$A$8:$A2817, MATCH(0,COUNTIF($D$1:D818,ExcValue!$A$8:$A2817), 0)),"")</f>
        <v/>
      </c>
      <c r="E819" s="207" t="str">
        <f>IFERROR(VLOOKUP(D819,ExcValue!A825:C2817,3,FALSE),"")</f>
        <v/>
      </c>
      <c r="F819" s="209" t="str">
        <f t="array" ref="F819">IFERROR(IF(D819="","",INDEX(ExcValue!$I$8:$I$2000, MATCH(D819&amp;23,ExcValue!$A$8:$A$2000&amp;ExcValue!$H$8:$H$2000,0))),"")</f>
        <v/>
      </c>
      <c r="G819" s="210" t="str">
        <f t="shared" si="48"/>
        <v/>
      </c>
      <c r="H819" s="209" t="str">
        <f t="array" ref="H819">IFERROR(IF(D819="","",INDEX(ExcValue!$I$8:$I$2000, MATCH(D819&amp;24,ExcValue!$A$8:$A$2000&amp;ExcValue!$H$8:$H$2000,0))),"")</f>
        <v/>
      </c>
      <c r="I819" s="210" t="str">
        <f t="shared" si="49"/>
        <v/>
      </c>
      <c r="J819" s="209" t="str">
        <f t="array" ref="J819">IFERROR(IF(D819="","",INDEX(ExcValue!$I$8:$I$2000, MATCH(D819&amp;74,ExcValue!$A$8:$A$2000&amp;ExcValue!$H$8:$H$2000,0))),"")</f>
        <v/>
      </c>
      <c r="K819" s="210" t="str">
        <f t="shared" si="50"/>
        <v/>
      </c>
      <c r="L819" s="209" t="str">
        <f t="array" ref="L819">IFERROR(IF(D819="","",INDEX(ExcValue!$I$8:$I$2000, MATCH(D819&amp;54,ExcValue!$A$8:$A$2000&amp;ExcValue!$H$8:$H$2000,0))),"")</f>
        <v/>
      </c>
      <c r="M819" s="210" t="str">
        <f t="shared" si="51"/>
        <v/>
      </c>
      <c r="O819" s="207" t="str">
        <f>IF(ISNUMBER(PT_ExcValue!A819),PT_ExcValue!A819,"")</f>
        <v/>
      </c>
      <c r="P819" s="207" t="str">
        <f>IF(PT_ExcValue!C819=0,"",PT_ExcValue!B819/PT_ExcValue!C819)</f>
        <v/>
      </c>
      <c r="Q819" s="207" t="str">
        <f>IF(PT_ExcValue!E819=0,"",PT_ExcValue!D819/PT_ExcValue!E819)</f>
        <v/>
      </c>
      <c r="R819" s="207" t="str">
        <f>IF(PT_ExcValue!G819=0,"",PT_ExcValue!F819/PT_ExcValue!G819)</f>
        <v/>
      </c>
      <c r="S819" s="207" t="str">
        <f>IF(PT_ExcValue!I819=0,"",PT_ExcValue!H819/PT_ExcValue!I819)</f>
        <v/>
      </c>
    </row>
    <row r="820" spans="4:19" x14ac:dyDescent="0.25">
      <c r="D820" s="209" t="str">
        <f t="array" ref="D820">IFERROR(INDEX(ExcValue!$A$8:$A2818, MATCH(0,COUNTIF($D$1:D819,ExcValue!$A$8:$A2818), 0)),"")</f>
        <v/>
      </c>
      <c r="E820" s="207" t="str">
        <f>IFERROR(VLOOKUP(D820,ExcValue!A826:C2818,3,FALSE),"")</f>
        <v/>
      </c>
      <c r="F820" s="209" t="str">
        <f t="array" ref="F820">IFERROR(IF(D820="","",INDEX(ExcValue!$I$8:$I$2000, MATCH(D820&amp;23,ExcValue!$A$8:$A$2000&amp;ExcValue!$H$8:$H$2000,0))),"")</f>
        <v/>
      </c>
      <c r="G820" s="210" t="str">
        <f t="shared" si="48"/>
        <v/>
      </c>
      <c r="H820" s="209" t="str">
        <f t="array" ref="H820">IFERROR(IF(D820="","",INDEX(ExcValue!$I$8:$I$2000, MATCH(D820&amp;24,ExcValue!$A$8:$A$2000&amp;ExcValue!$H$8:$H$2000,0))),"")</f>
        <v/>
      </c>
      <c r="I820" s="210" t="str">
        <f t="shared" si="49"/>
        <v/>
      </c>
      <c r="J820" s="209" t="str">
        <f t="array" ref="J820">IFERROR(IF(D820="","",INDEX(ExcValue!$I$8:$I$2000, MATCH(D820&amp;74,ExcValue!$A$8:$A$2000&amp;ExcValue!$H$8:$H$2000,0))),"")</f>
        <v/>
      </c>
      <c r="K820" s="210" t="str">
        <f t="shared" si="50"/>
        <v/>
      </c>
      <c r="L820" s="209" t="str">
        <f t="array" ref="L820">IFERROR(IF(D820="","",INDEX(ExcValue!$I$8:$I$2000, MATCH(D820&amp;54,ExcValue!$A$8:$A$2000&amp;ExcValue!$H$8:$H$2000,0))),"")</f>
        <v/>
      </c>
      <c r="M820" s="210" t="str">
        <f t="shared" si="51"/>
        <v/>
      </c>
      <c r="O820" s="207" t="str">
        <f>IF(ISNUMBER(PT_ExcValue!A820),PT_ExcValue!A820,"")</f>
        <v/>
      </c>
      <c r="P820" s="207" t="str">
        <f>IF(PT_ExcValue!C820=0,"",PT_ExcValue!B820/PT_ExcValue!C820)</f>
        <v/>
      </c>
      <c r="Q820" s="207" t="str">
        <f>IF(PT_ExcValue!E820=0,"",PT_ExcValue!D820/PT_ExcValue!E820)</f>
        <v/>
      </c>
      <c r="R820" s="207" t="str">
        <f>IF(PT_ExcValue!G820=0,"",PT_ExcValue!F820/PT_ExcValue!G820)</f>
        <v/>
      </c>
      <c r="S820" s="207" t="str">
        <f>IF(PT_ExcValue!I820=0,"",PT_ExcValue!H820/PT_ExcValue!I820)</f>
        <v/>
      </c>
    </row>
    <row r="821" spans="4:19" x14ac:dyDescent="0.25">
      <c r="D821" s="209" t="str">
        <f t="array" ref="D821">IFERROR(INDEX(ExcValue!$A$8:$A2819, MATCH(0,COUNTIF($D$1:D820,ExcValue!$A$8:$A2819), 0)),"")</f>
        <v/>
      </c>
      <c r="E821" s="207" t="str">
        <f>IFERROR(VLOOKUP(D821,ExcValue!A827:C2819,3,FALSE),"")</f>
        <v/>
      </c>
      <c r="F821" s="209" t="str">
        <f t="array" ref="F821">IFERROR(IF(D821="","",INDEX(ExcValue!$I$8:$I$2000, MATCH(D821&amp;23,ExcValue!$A$8:$A$2000&amp;ExcValue!$H$8:$H$2000,0))),"")</f>
        <v/>
      </c>
      <c r="G821" s="210" t="str">
        <f t="shared" si="48"/>
        <v/>
      </c>
      <c r="H821" s="209" t="str">
        <f t="array" ref="H821">IFERROR(IF(D821="","",INDEX(ExcValue!$I$8:$I$2000, MATCH(D821&amp;24,ExcValue!$A$8:$A$2000&amp;ExcValue!$H$8:$H$2000,0))),"")</f>
        <v/>
      </c>
      <c r="I821" s="210" t="str">
        <f t="shared" si="49"/>
        <v/>
      </c>
      <c r="J821" s="209" t="str">
        <f t="array" ref="J821">IFERROR(IF(D821="","",INDEX(ExcValue!$I$8:$I$2000, MATCH(D821&amp;74,ExcValue!$A$8:$A$2000&amp;ExcValue!$H$8:$H$2000,0))),"")</f>
        <v/>
      </c>
      <c r="K821" s="210" t="str">
        <f t="shared" si="50"/>
        <v/>
      </c>
      <c r="L821" s="209" t="str">
        <f t="array" ref="L821">IFERROR(IF(D821="","",INDEX(ExcValue!$I$8:$I$2000, MATCH(D821&amp;54,ExcValue!$A$8:$A$2000&amp;ExcValue!$H$8:$H$2000,0))),"")</f>
        <v/>
      </c>
      <c r="M821" s="210" t="str">
        <f t="shared" si="51"/>
        <v/>
      </c>
      <c r="O821" s="207" t="str">
        <f>IF(ISNUMBER(PT_ExcValue!A821),PT_ExcValue!A821,"")</f>
        <v/>
      </c>
      <c r="P821" s="207" t="str">
        <f>IF(PT_ExcValue!C821=0,"",PT_ExcValue!B821/PT_ExcValue!C821)</f>
        <v/>
      </c>
      <c r="Q821" s="207" t="str">
        <f>IF(PT_ExcValue!E821=0,"",PT_ExcValue!D821/PT_ExcValue!E821)</f>
        <v/>
      </c>
      <c r="R821" s="207" t="str">
        <f>IF(PT_ExcValue!G821=0,"",PT_ExcValue!F821/PT_ExcValue!G821)</f>
        <v/>
      </c>
      <c r="S821" s="207" t="str">
        <f>IF(PT_ExcValue!I821=0,"",PT_ExcValue!H821/PT_ExcValue!I821)</f>
        <v/>
      </c>
    </row>
    <row r="822" spans="4:19" x14ac:dyDescent="0.25">
      <c r="D822" s="209" t="str">
        <f t="array" ref="D822">IFERROR(INDEX(ExcValue!$A$8:$A2820, MATCH(0,COUNTIF($D$1:D821,ExcValue!$A$8:$A2820), 0)),"")</f>
        <v/>
      </c>
      <c r="E822" s="207" t="str">
        <f>IFERROR(VLOOKUP(D822,ExcValue!A828:C2820,3,FALSE),"")</f>
        <v/>
      </c>
      <c r="F822" s="209" t="str">
        <f t="array" ref="F822">IFERROR(IF(D822="","",INDEX(ExcValue!$I$8:$I$2000, MATCH(D822&amp;23,ExcValue!$A$8:$A$2000&amp;ExcValue!$H$8:$H$2000,0))),"")</f>
        <v/>
      </c>
      <c r="G822" s="210" t="str">
        <f t="shared" si="48"/>
        <v/>
      </c>
      <c r="H822" s="209" t="str">
        <f t="array" ref="H822">IFERROR(IF(D822="","",INDEX(ExcValue!$I$8:$I$2000, MATCH(D822&amp;24,ExcValue!$A$8:$A$2000&amp;ExcValue!$H$8:$H$2000,0))),"")</f>
        <v/>
      </c>
      <c r="I822" s="210" t="str">
        <f t="shared" si="49"/>
        <v/>
      </c>
      <c r="J822" s="209" t="str">
        <f t="array" ref="J822">IFERROR(IF(D822="","",INDEX(ExcValue!$I$8:$I$2000, MATCH(D822&amp;74,ExcValue!$A$8:$A$2000&amp;ExcValue!$H$8:$H$2000,0))),"")</f>
        <v/>
      </c>
      <c r="K822" s="210" t="str">
        <f t="shared" si="50"/>
        <v/>
      </c>
      <c r="L822" s="209" t="str">
        <f t="array" ref="L822">IFERROR(IF(D822="","",INDEX(ExcValue!$I$8:$I$2000, MATCH(D822&amp;54,ExcValue!$A$8:$A$2000&amp;ExcValue!$H$8:$H$2000,0))),"")</f>
        <v/>
      </c>
      <c r="M822" s="210" t="str">
        <f t="shared" si="51"/>
        <v/>
      </c>
      <c r="O822" s="207" t="str">
        <f>IF(ISNUMBER(PT_ExcValue!A822),PT_ExcValue!A822,"")</f>
        <v/>
      </c>
      <c r="P822" s="207" t="str">
        <f>IF(PT_ExcValue!C822=0,"",PT_ExcValue!B822/PT_ExcValue!C822)</f>
        <v/>
      </c>
      <c r="Q822" s="207" t="str">
        <f>IF(PT_ExcValue!E822=0,"",PT_ExcValue!D822/PT_ExcValue!E822)</f>
        <v/>
      </c>
      <c r="R822" s="207" t="str">
        <f>IF(PT_ExcValue!G822=0,"",PT_ExcValue!F822/PT_ExcValue!G822)</f>
        <v/>
      </c>
      <c r="S822" s="207" t="str">
        <f>IF(PT_ExcValue!I822=0,"",PT_ExcValue!H822/PT_ExcValue!I822)</f>
        <v/>
      </c>
    </row>
    <row r="823" spans="4:19" x14ac:dyDescent="0.25">
      <c r="D823" s="209" t="str">
        <f t="array" ref="D823">IFERROR(INDEX(ExcValue!$A$8:$A2821, MATCH(0,COUNTIF($D$1:D822,ExcValue!$A$8:$A2821), 0)),"")</f>
        <v/>
      </c>
      <c r="E823" s="207" t="str">
        <f>IFERROR(VLOOKUP(D823,ExcValue!A829:C2821,3,FALSE),"")</f>
        <v/>
      </c>
      <c r="F823" s="209" t="str">
        <f t="array" ref="F823">IFERROR(IF(D823="","",INDEX(ExcValue!$I$8:$I$2000, MATCH(D823&amp;23,ExcValue!$A$8:$A$2000&amp;ExcValue!$H$8:$H$2000,0))),"")</f>
        <v/>
      </c>
      <c r="G823" s="210" t="str">
        <f t="shared" si="48"/>
        <v/>
      </c>
      <c r="H823" s="209" t="str">
        <f t="array" ref="H823">IFERROR(IF(D823="","",INDEX(ExcValue!$I$8:$I$2000, MATCH(D823&amp;24,ExcValue!$A$8:$A$2000&amp;ExcValue!$H$8:$H$2000,0))),"")</f>
        <v/>
      </c>
      <c r="I823" s="210" t="str">
        <f t="shared" si="49"/>
        <v/>
      </c>
      <c r="J823" s="209" t="str">
        <f t="array" ref="J823">IFERROR(IF(D823="","",INDEX(ExcValue!$I$8:$I$2000, MATCH(D823&amp;74,ExcValue!$A$8:$A$2000&amp;ExcValue!$H$8:$H$2000,0))),"")</f>
        <v/>
      </c>
      <c r="K823" s="210" t="str">
        <f t="shared" si="50"/>
        <v/>
      </c>
      <c r="L823" s="209" t="str">
        <f t="array" ref="L823">IFERROR(IF(D823="","",INDEX(ExcValue!$I$8:$I$2000, MATCH(D823&amp;54,ExcValue!$A$8:$A$2000&amp;ExcValue!$H$8:$H$2000,0))),"")</f>
        <v/>
      </c>
      <c r="M823" s="210" t="str">
        <f t="shared" si="51"/>
        <v/>
      </c>
      <c r="O823" s="207" t="str">
        <f>IF(ISNUMBER(PT_ExcValue!A823),PT_ExcValue!A823,"")</f>
        <v/>
      </c>
      <c r="P823" s="207" t="str">
        <f>IF(PT_ExcValue!C823=0,"",PT_ExcValue!B823/PT_ExcValue!C823)</f>
        <v/>
      </c>
      <c r="Q823" s="207" t="str">
        <f>IF(PT_ExcValue!E823=0,"",PT_ExcValue!D823/PT_ExcValue!E823)</f>
        <v/>
      </c>
      <c r="R823" s="207" t="str">
        <f>IF(PT_ExcValue!G823=0,"",PT_ExcValue!F823/PT_ExcValue!G823)</f>
        <v/>
      </c>
      <c r="S823" s="207" t="str">
        <f>IF(PT_ExcValue!I823=0,"",PT_ExcValue!H823/PT_ExcValue!I823)</f>
        <v/>
      </c>
    </row>
    <row r="824" spans="4:19" x14ac:dyDescent="0.25">
      <c r="D824" s="209" t="str">
        <f t="array" ref="D824">IFERROR(INDEX(ExcValue!$A$8:$A2822, MATCH(0,COUNTIF($D$1:D823,ExcValue!$A$8:$A2822), 0)),"")</f>
        <v/>
      </c>
      <c r="E824" s="207" t="str">
        <f>IFERROR(VLOOKUP(D824,ExcValue!A830:C2822,3,FALSE),"")</f>
        <v/>
      </c>
      <c r="F824" s="209" t="str">
        <f t="array" ref="F824">IFERROR(IF(D824="","",INDEX(ExcValue!$I$8:$I$2000, MATCH(D824&amp;23,ExcValue!$A$8:$A$2000&amp;ExcValue!$H$8:$H$2000,0))),"")</f>
        <v/>
      </c>
      <c r="G824" s="210" t="str">
        <f t="shared" si="48"/>
        <v/>
      </c>
      <c r="H824" s="209" t="str">
        <f t="array" ref="H824">IFERROR(IF(D824="","",INDEX(ExcValue!$I$8:$I$2000, MATCH(D824&amp;24,ExcValue!$A$8:$A$2000&amp;ExcValue!$H$8:$H$2000,0))),"")</f>
        <v/>
      </c>
      <c r="I824" s="210" t="str">
        <f t="shared" si="49"/>
        <v/>
      </c>
      <c r="J824" s="209" t="str">
        <f t="array" ref="J824">IFERROR(IF(D824="","",INDEX(ExcValue!$I$8:$I$2000, MATCH(D824&amp;74,ExcValue!$A$8:$A$2000&amp;ExcValue!$H$8:$H$2000,0))),"")</f>
        <v/>
      </c>
      <c r="K824" s="210" t="str">
        <f t="shared" si="50"/>
        <v/>
      </c>
      <c r="L824" s="209" t="str">
        <f t="array" ref="L824">IFERROR(IF(D824="","",INDEX(ExcValue!$I$8:$I$2000, MATCH(D824&amp;54,ExcValue!$A$8:$A$2000&amp;ExcValue!$H$8:$H$2000,0))),"")</f>
        <v/>
      </c>
      <c r="M824" s="210" t="str">
        <f t="shared" si="51"/>
        <v/>
      </c>
      <c r="O824" s="207" t="str">
        <f>IF(ISNUMBER(PT_ExcValue!A824),PT_ExcValue!A824,"")</f>
        <v/>
      </c>
      <c r="P824" s="207" t="str">
        <f>IF(PT_ExcValue!C824=0,"",PT_ExcValue!B824/PT_ExcValue!C824)</f>
        <v/>
      </c>
      <c r="Q824" s="207" t="str">
        <f>IF(PT_ExcValue!E824=0,"",PT_ExcValue!D824/PT_ExcValue!E824)</f>
        <v/>
      </c>
      <c r="R824" s="207" t="str">
        <f>IF(PT_ExcValue!G824=0,"",PT_ExcValue!F824/PT_ExcValue!G824)</f>
        <v/>
      </c>
      <c r="S824" s="207" t="str">
        <f>IF(PT_ExcValue!I824=0,"",PT_ExcValue!H824/PT_ExcValue!I824)</f>
        <v/>
      </c>
    </row>
    <row r="825" spans="4:19" x14ac:dyDescent="0.25">
      <c r="D825" s="209" t="str">
        <f t="array" ref="D825">IFERROR(INDEX(ExcValue!$A$8:$A2823, MATCH(0,COUNTIF($D$1:D824,ExcValue!$A$8:$A2823), 0)),"")</f>
        <v/>
      </c>
      <c r="E825" s="207" t="str">
        <f>IFERROR(VLOOKUP(D825,ExcValue!A831:C2823,3,FALSE),"")</f>
        <v/>
      </c>
      <c r="F825" s="209" t="str">
        <f t="array" ref="F825">IFERROR(IF(D825="","",INDEX(ExcValue!$I$8:$I$2000, MATCH(D825&amp;23,ExcValue!$A$8:$A$2000&amp;ExcValue!$H$8:$H$2000,0))),"")</f>
        <v/>
      </c>
      <c r="G825" s="210" t="str">
        <f t="shared" si="48"/>
        <v/>
      </c>
      <c r="H825" s="209" t="str">
        <f t="array" ref="H825">IFERROR(IF(D825="","",INDEX(ExcValue!$I$8:$I$2000, MATCH(D825&amp;24,ExcValue!$A$8:$A$2000&amp;ExcValue!$H$8:$H$2000,0))),"")</f>
        <v/>
      </c>
      <c r="I825" s="210" t="str">
        <f t="shared" si="49"/>
        <v/>
      </c>
      <c r="J825" s="209" t="str">
        <f t="array" ref="J825">IFERROR(IF(D825="","",INDEX(ExcValue!$I$8:$I$2000, MATCH(D825&amp;74,ExcValue!$A$8:$A$2000&amp;ExcValue!$H$8:$H$2000,0))),"")</f>
        <v/>
      </c>
      <c r="K825" s="210" t="str">
        <f t="shared" si="50"/>
        <v/>
      </c>
      <c r="L825" s="209" t="str">
        <f t="array" ref="L825">IFERROR(IF(D825="","",INDEX(ExcValue!$I$8:$I$2000, MATCH(D825&amp;54,ExcValue!$A$8:$A$2000&amp;ExcValue!$H$8:$H$2000,0))),"")</f>
        <v/>
      </c>
      <c r="M825" s="210" t="str">
        <f t="shared" si="51"/>
        <v/>
      </c>
      <c r="O825" s="207" t="str">
        <f>IF(ISNUMBER(PT_ExcValue!A825),PT_ExcValue!A825,"")</f>
        <v/>
      </c>
      <c r="P825" s="207" t="str">
        <f>IF(PT_ExcValue!C825=0,"",PT_ExcValue!B825/PT_ExcValue!C825)</f>
        <v/>
      </c>
      <c r="Q825" s="207" t="str">
        <f>IF(PT_ExcValue!E825=0,"",PT_ExcValue!D825/PT_ExcValue!E825)</f>
        <v/>
      </c>
      <c r="R825" s="207" t="str">
        <f>IF(PT_ExcValue!G825=0,"",PT_ExcValue!F825/PT_ExcValue!G825)</f>
        <v/>
      </c>
      <c r="S825" s="207" t="str">
        <f>IF(PT_ExcValue!I825=0,"",PT_ExcValue!H825/PT_ExcValue!I825)</f>
        <v/>
      </c>
    </row>
    <row r="826" spans="4:19" x14ac:dyDescent="0.25">
      <c r="D826" s="209" t="str">
        <f t="array" ref="D826">IFERROR(INDEX(ExcValue!$A$8:$A2824, MATCH(0,COUNTIF($D$1:D825,ExcValue!$A$8:$A2824), 0)),"")</f>
        <v/>
      </c>
      <c r="E826" s="207" t="str">
        <f>IFERROR(VLOOKUP(D826,ExcValue!A832:C2824,3,FALSE),"")</f>
        <v/>
      </c>
      <c r="F826" s="209" t="str">
        <f t="array" ref="F826">IFERROR(IF(D826="","",INDEX(ExcValue!$I$8:$I$2000, MATCH(D826&amp;23,ExcValue!$A$8:$A$2000&amp;ExcValue!$H$8:$H$2000,0))),"")</f>
        <v/>
      </c>
      <c r="G826" s="210" t="str">
        <f t="shared" si="48"/>
        <v/>
      </c>
      <c r="H826" s="209" t="str">
        <f t="array" ref="H826">IFERROR(IF(D826="","",INDEX(ExcValue!$I$8:$I$2000, MATCH(D826&amp;24,ExcValue!$A$8:$A$2000&amp;ExcValue!$H$8:$H$2000,0))),"")</f>
        <v/>
      </c>
      <c r="I826" s="210" t="str">
        <f t="shared" si="49"/>
        <v/>
      </c>
      <c r="J826" s="209" t="str">
        <f t="array" ref="J826">IFERROR(IF(D826="","",INDEX(ExcValue!$I$8:$I$2000, MATCH(D826&amp;74,ExcValue!$A$8:$A$2000&amp;ExcValue!$H$8:$H$2000,0))),"")</f>
        <v/>
      </c>
      <c r="K826" s="210" t="str">
        <f t="shared" si="50"/>
        <v/>
      </c>
      <c r="L826" s="209" t="str">
        <f t="array" ref="L826">IFERROR(IF(D826="","",INDEX(ExcValue!$I$8:$I$2000, MATCH(D826&amp;54,ExcValue!$A$8:$A$2000&amp;ExcValue!$H$8:$H$2000,0))),"")</f>
        <v/>
      </c>
      <c r="M826" s="210" t="str">
        <f t="shared" si="51"/>
        <v/>
      </c>
      <c r="O826" s="207" t="str">
        <f>IF(ISNUMBER(PT_ExcValue!A826),PT_ExcValue!A826,"")</f>
        <v/>
      </c>
      <c r="P826" s="207" t="str">
        <f>IF(PT_ExcValue!C826=0,"",PT_ExcValue!B826/PT_ExcValue!C826)</f>
        <v/>
      </c>
      <c r="Q826" s="207" t="str">
        <f>IF(PT_ExcValue!E826=0,"",PT_ExcValue!D826/PT_ExcValue!E826)</f>
        <v/>
      </c>
      <c r="R826" s="207" t="str">
        <f>IF(PT_ExcValue!G826=0,"",PT_ExcValue!F826/PT_ExcValue!G826)</f>
        <v/>
      </c>
      <c r="S826" s="207" t="str">
        <f>IF(PT_ExcValue!I826=0,"",PT_ExcValue!H826/PT_ExcValue!I826)</f>
        <v/>
      </c>
    </row>
    <row r="827" spans="4:19" x14ac:dyDescent="0.25">
      <c r="D827" s="209" t="str">
        <f t="array" ref="D827">IFERROR(INDEX(ExcValue!$A$8:$A2825, MATCH(0,COUNTIF($D$1:D826,ExcValue!$A$8:$A2825), 0)),"")</f>
        <v/>
      </c>
      <c r="E827" s="207" t="str">
        <f>IFERROR(VLOOKUP(D827,ExcValue!A833:C2825,3,FALSE),"")</f>
        <v/>
      </c>
      <c r="F827" s="209" t="str">
        <f t="array" ref="F827">IFERROR(IF(D827="","",INDEX(ExcValue!$I$8:$I$2000, MATCH(D827&amp;23,ExcValue!$A$8:$A$2000&amp;ExcValue!$H$8:$H$2000,0))),"")</f>
        <v/>
      </c>
      <c r="G827" s="210" t="str">
        <f t="shared" si="48"/>
        <v/>
      </c>
      <c r="H827" s="209" t="str">
        <f t="array" ref="H827">IFERROR(IF(D827="","",INDEX(ExcValue!$I$8:$I$2000, MATCH(D827&amp;24,ExcValue!$A$8:$A$2000&amp;ExcValue!$H$8:$H$2000,0))),"")</f>
        <v/>
      </c>
      <c r="I827" s="210" t="str">
        <f t="shared" si="49"/>
        <v/>
      </c>
      <c r="J827" s="209" t="str">
        <f t="array" ref="J827">IFERROR(IF(D827="","",INDEX(ExcValue!$I$8:$I$2000, MATCH(D827&amp;74,ExcValue!$A$8:$A$2000&amp;ExcValue!$H$8:$H$2000,0))),"")</f>
        <v/>
      </c>
      <c r="K827" s="210" t="str">
        <f t="shared" si="50"/>
        <v/>
      </c>
      <c r="L827" s="209" t="str">
        <f t="array" ref="L827">IFERROR(IF(D827="","",INDEX(ExcValue!$I$8:$I$2000, MATCH(D827&amp;54,ExcValue!$A$8:$A$2000&amp;ExcValue!$H$8:$H$2000,0))),"")</f>
        <v/>
      </c>
      <c r="M827" s="210" t="str">
        <f t="shared" si="51"/>
        <v/>
      </c>
      <c r="O827" s="207" t="str">
        <f>IF(ISNUMBER(PT_ExcValue!A827),PT_ExcValue!A827,"")</f>
        <v/>
      </c>
      <c r="P827" s="207" t="str">
        <f>IF(PT_ExcValue!C827=0,"",PT_ExcValue!B827/PT_ExcValue!C827)</f>
        <v/>
      </c>
      <c r="Q827" s="207" t="str">
        <f>IF(PT_ExcValue!E827=0,"",PT_ExcValue!D827/PT_ExcValue!E827)</f>
        <v/>
      </c>
      <c r="R827" s="207" t="str">
        <f>IF(PT_ExcValue!G827=0,"",PT_ExcValue!F827/PT_ExcValue!G827)</f>
        <v/>
      </c>
      <c r="S827" s="207" t="str">
        <f>IF(PT_ExcValue!I827=0,"",PT_ExcValue!H827/PT_ExcValue!I827)</f>
        <v/>
      </c>
    </row>
    <row r="828" spans="4:19" x14ac:dyDescent="0.25">
      <c r="D828" s="209" t="str">
        <f t="array" ref="D828">IFERROR(INDEX(ExcValue!$A$8:$A2826, MATCH(0,COUNTIF($D$1:D827,ExcValue!$A$8:$A2826), 0)),"")</f>
        <v/>
      </c>
      <c r="E828" s="207" t="str">
        <f>IFERROR(VLOOKUP(D828,ExcValue!A834:C2826,3,FALSE),"")</f>
        <v/>
      </c>
      <c r="F828" s="209" t="str">
        <f t="array" ref="F828">IFERROR(IF(D828="","",INDEX(ExcValue!$I$8:$I$2000, MATCH(D828&amp;23,ExcValue!$A$8:$A$2000&amp;ExcValue!$H$8:$H$2000,0))),"")</f>
        <v/>
      </c>
      <c r="G828" s="210" t="str">
        <f t="shared" si="48"/>
        <v/>
      </c>
      <c r="H828" s="209" t="str">
        <f t="array" ref="H828">IFERROR(IF(D828="","",INDEX(ExcValue!$I$8:$I$2000, MATCH(D828&amp;24,ExcValue!$A$8:$A$2000&amp;ExcValue!$H$8:$H$2000,0))),"")</f>
        <v/>
      </c>
      <c r="I828" s="210" t="str">
        <f t="shared" si="49"/>
        <v/>
      </c>
      <c r="J828" s="209" t="str">
        <f t="array" ref="J828">IFERROR(IF(D828="","",INDEX(ExcValue!$I$8:$I$2000, MATCH(D828&amp;74,ExcValue!$A$8:$A$2000&amp;ExcValue!$H$8:$H$2000,0))),"")</f>
        <v/>
      </c>
      <c r="K828" s="210" t="str">
        <f t="shared" si="50"/>
        <v/>
      </c>
      <c r="L828" s="209" t="str">
        <f t="array" ref="L828">IFERROR(IF(D828="","",INDEX(ExcValue!$I$8:$I$2000, MATCH(D828&amp;54,ExcValue!$A$8:$A$2000&amp;ExcValue!$H$8:$H$2000,0))),"")</f>
        <v/>
      </c>
      <c r="M828" s="210" t="str">
        <f t="shared" si="51"/>
        <v/>
      </c>
      <c r="O828" s="207" t="str">
        <f>IF(ISNUMBER(PT_ExcValue!A828),PT_ExcValue!A828,"")</f>
        <v/>
      </c>
      <c r="P828" s="207" t="str">
        <f>IF(PT_ExcValue!C828=0,"",PT_ExcValue!B828/PT_ExcValue!C828)</f>
        <v/>
      </c>
      <c r="Q828" s="207" t="str">
        <f>IF(PT_ExcValue!E828=0,"",PT_ExcValue!D828/PT_ExcValue!E828)</f>
        <v/>
      </c>
      <c r="R828" s="207" t="str">
        <f>IF(PT_ExcValue!G828=0,"",PT_ExcValue!F828/PT_ExcValue!G828)</f>
        <v/>
      </c>
      <c r="S828" s="207" t="str">
        <f>IF(PT_ExcValue!I828=0,"",PT_ExcValue!H828/PT_ExcValue!I828)</f>
        <v/>
      </c>
    </row>
    <row r="829" spans="4:19" x14ac:dyDescent="0.25">
      <c r="D829" s="209" t="str">
        <f t="array" ref="D829">IFERROR(INDEX(ExcValue!$A$8:$A2827, MATCH(0,COUNTIF($D$1:D828,ExcValue!$A$8:$A2827), 0)),"")</f>
        <v/>
      </c>
      <c r="E829" s="207" t="str">
        <f>IFERROR(VLOOKUP(D829,ExcValue!A835:C2827,3,FALSE),"")</f>
        <v/>
      </c>
      <c r="F829" s="209" t="str">
        <f t="array" ref="F829">IFERROR(IF(D829="","",INDEX(ExcValue!$I$8:$I$2000, MATCH(D829&amp;23,ExcValue!$A$8:$A$2000&amp;ExcValue!$H$8:$H$2000,0))),"")</f>
        <v/>
      </c>
      <c r="G829" s="210" t="str">
        <f t="shared" si="48"/>
        <v/>
      </c>
      <c r="H829" s="209" t="str">
        <f t="array" ref="H829">IFERROR(IF(D829="","",INDEX(ExcValue!$I$8:$I$2000, MATCH(D829&amp;24,ExcValue!$A$8:$A$2000&amp;ExcValue!$H$8:$H$2000,0))),"")</f>
        <v/>
      </c>
      <c r="I829" s="210" t="str">
        <f t="shared" si="49"/>
        <v/>
      </c>
      <c r="J829" s="209" t="str">
        <f t="array" ref="J829">IFERROR(IF(D829="","",INDEX(ExcValue!$I$8:$I$2000, MATCH(D829&amp;74,ExcValue!$A$8:$A$2000&amp;ExcValue!$H$8:$H$2000,0))),"")</f>
        <v/>
      </c>
      <c r="K829" s="210" t="str">
        <f t="shared" si="50"/>
        <v/>
      </c>
      <c r="L829" s="209" t="str">
        <f t="array" ref="L829">IFERROR(IF(D829="","",INDEX(ExcValue!$I$8:$I$2000, MATCH(D829&amp;54,ExcValue!$A$8:$A$2000&amp;ExcValue!$H$8:$H$2000,0))),"")</f>
        <v/>
      </c>
      <c r="M829" s="210" t="str">
        <f t="shared" si="51"/>
        <v/>
      </c>
      <c r="O829" s="207" t="str">
        <f>IF(ISNUMBER(PT_ExcValue!A829),PT_ExcValue!A829,"")</f>
        <v/>
      </c>
      <c r="P829" s="207" t="str">
        <f>IF(PT_ExcValue!C829=0,"",PT_ExcValue!B829/PT_ExcValue!C829)</f>
        <v/>
      </c>
      <c r="Q829" s="207" t="str">
        <f>IF(PT_ExcValue!E829=0,"",PT_ExcValue!D829/PT_ExcValue!E829)</f>
        <v/>
      </c>
      <c r="R829" s="207" t="str">
        <f>IF(PT_ExcValue!G829=0,"",PT_ExcValue!F829/PT_ExcValue!G829)</f>
        <v/>
      </c>
      <c r="S829" s="207" t="str">
        <f>IF(PT_ExcValue!I829=0,"",PT_ExcValue!H829/PT_ExcValue!I829)</f>
        <v/>
      </c>
    </row>
    <row r="830" spans="4:19" x14ac:dyDescent="0.25">
      <c r="D830" s="209" t="str">
        <f t="array" ref="D830">IFERROR(INDEX(ExcValue!$A$8:$A2828, MATCH(0,COUNTIF($D$1:D829,ExcValue!$A$8:$A2828), 0)),"")</f>
        <v/>
      </c>
      <c r="E830" s="207" t="str">
        <f>IFERROR(VLOOKUP(D830,ExcValue!A836:C2828,3,FALSE),"")</f>
        <v/>
      </c>
      <c r="F830" s="209" t="str">
        <f t="array" ref="F830">IFERROR(IF(D830="","",INDEX(ExcValue!$I$8:$I$2000, MATCH(D830&amp;23,ExcValue!$A$8:$A$2000&amp;ExcValue!$H$8:$H$2000,0))),"")</f>
        <v/>
      </c>
      <c r="G830" s="210" t="str">
        <f t="shared" si="48"/>
        <v/>
      </c>
      <c r="H830" s="209" t="str">
        <f t="array" ref="H830">IFERROR(IF(D830="","",INDEX(ExcValue!$I$8:$I$2000, MATCH(D830&amp;24,ExcValue!$A$8:$A$2000&amp;ExcValue!$H$8:$H$2000,0))),"")</f>
        <v/>
      </c>
      <c r="I830" s="210" t="str">
        <f t="shared" si="49"/>
        <v/>
      </c>
      <c r="J830" s="209" t="str">
        <f t="array" ref="J830">IFERROR(IF(D830="","",INDEX(ExcValue!$I$8:$I$2000, MATCH(D830&amp;74,ExcValue!$A$8:$A$2000&amp;ExcValue!$H$8:$H$2000,0))),"")</f>
        <v/>
      </c>
      <c r="K830" s="210" t="str">
        <f t="shared" si="50"/>
        <v/>
      </c>
      <c r="L830" s="209" t="str">
        <f t="array" ref="L830">IFERROR(IF(D830="","",INDEX(ExcValue!$I$8:$I$2000, MATCH(D830&amp;54,ExcValue!$A$8:$A$2000&amp;ExcValue!$H$8:$H$2000,0))),"")</f>
        <v/>
      </c>
      <c r="M830" s="210" t="str">
        <f t="shared" si="51"/>
        <v/>
      </c>
      <c r="O830" s="207" t="str">
        <f>IF(ISNUMBER(PT_ExcValue!A830),PT_ExcValue!A830,"")</f>
        <v/>
      </c>
      <c r="P830" s="207" t="str">
        <f>IF(PT_ExcValue!C830=0,"",PT_ExcValue!B830/PT_ExcValue!C830)</f>
        <v/>
      </c>
      <c r="Q830" s="207" t="str">
        <f>IF(PT_ExcValue!E830=0,"",PT_ExcValue!D830/PT_ExcValue!E830)</f>
        <v/>
      </c>
      <c r="R830" s="207" t="str">
        <f>IF(PT_ExcValue!G830=0,"",PT_ExcValue!F830/PT_ExcValue!G830)</f>
        <v/>
      </c>
      <c r="S830" s="207" t="str">
        <f>IF(PT_ExcValue!I830=0,"",PT_ExcValue!H830/PT_ExcValue!I830)</f>
        <v/>
      </c>
    </row>
    <row r="831" spans="4:19" x14ac:dyDescent="0.25">
      <c r="D831" s="209" t="str">
        <f t="array" ref="D831">IFERROR(INDEX(ExcValue!$A$8:$A2829, MATCH(0,COUNTIF($D$1:D830,ExcValue!$A$8:$A2829), 0)),"")</f>
        <v/>
      </c>
      <c r="E831" s="207" t="str">
        <f>IFERROR(VLOOKUP(D831,ExcValue!A837:C2829,3,FALSE),"")</f>
        <v/>
      </c>
      <c r="F831" s="209" t="str">
        <f t="array" ref="F831">IFERROR(IF(D831="","",INDEX(ExcValue!$I$8:$I$2000, MATCH(D831&amp;23,ExcValue!$A$8:$A$2000&amp;ExcValue!$H$8:$H$2000,0))),"")</f>
        <v/>
      </c>
      <c r="G831" s="210" t="str">
        <f t="shared" si="48"/>
        <v/>
      </c>
      <c r="H831" s="209" t="str">
        <f t="array" ref="H831">IFERROR(IF(D831="","",INDEX(ExcValue!$I$8:$I$2000, MATCH(D831&amp;24,ExcValue!$A$8:$A$2000&amp;ExcValue!$H$8:$H$2000,0))),"")</f>
        <v/>
      </c>
      <c r="I831" s="210" t="str">
        <f t="shared" si="49"/>
        <v/>
      </c>
      <c r="J831" s="209" t="str">
        <f t="array" ref="J831">IFERROR(IF(D831="","",INDEX(ExcValue!$I$8:$I$2000, MATCH(D831&amp;74,ExcValue!$A$8:$A$2000&amp;ExcValue!$H$8:$H$2000,0))),"")</f>
        <v/>
      </c>
      <c r="K831" s="210" t="str">
        <f t="shared" si="50"/>
        <v/>
      </c>
      <c r="L831" s="209" t="str">
        <f t="array" ref="L831">IFERROR(IF(D831="","",INDEX(ExcValue!$I$8:$I$2000, MATCH(D831&amp;54,ExcValue!$A$8:$A$2000&amp;ExcValue!$H$8:$H$2000,0))),"")</f>
        <v/>
      </c>
      <c r="M831" s="210" t="str">
        <f t="shared" si="51"/>
        <v/>
      </c>
      <c r="O831" s="207" t="str">
        <f>IF(ISNUMBER(PT_ExcValue!A831),PT_ExcValue!A831,"")</f>
        <v/>
      </c>
      <c r="P831" s="207" t="str">
        <f>IF(PT_ExcValue!C831=0,"",PT_ExcValue!B831/PT_ExcValue!C831)</f>
        <v/>
      </c>
      <c r="Q831" s="207" t="str">
        <f>IF(PT_ExcValue!E831=0,"",PT_ExcValue!D831/PT_ExcValue!E831)</f>
        <v/>
      </c>
      <c r="R831" s="207" t="str">
        <f>IF(PT_ExcValue!G831=0,"",PT_ExcValue!F831/PT_ExcValue!G831)</f>
        <v/>
      </c>
      <c r="S831" s="207" t="str">
        <f>IF(PT_ExcValue!I831=0,"",PT_ExcValue!H831/PT_ExcValue!I831)</f>
        <v/>
      </c>
    </row>
    <row r="832" spans="4:19" x14ac:dyDescent="0.25">
      <c r="D832" s="209" t="str">
        <f t="array" ref="D832">IFERROR(INDEX(ExcValue!$A$8:$A2830, MATCH(0,COUNTIF($D$1:D831,ExcValue!$A$8:$A2830), 0)),"")</f>
        <v/>
      </c>
      <c r="E832" s="207" t="str">
        <f>IFERROR(VLOOKUP(D832,ExcValue!A838:C2830,3,FALSE),"")</f>
        <v/>
      </c>
      <c r="F832" s="209" t="str">
        <f t="array" ref="F832">IFERROR(IF(D832="","",INDEX(ExcValue!$I$8:$I$2000, MATCH(D832&amp;23,ExcValue!$A$8:$A$2000&amp;ExcValue!$H$8:$H$2000,0))),"")</f>
        <v/>
      </c>
      <c r="G832" s="210" t="str">
        <f t="shared" si="48"/>
        <v/>
      </c>
      <c r="H832" s="209" t="str">
        <f t="array" ref="H832">IFERROR(IF(D832="","",INDEX(ExcValue!$I$8:$I$2000, MATCH(D832&amp;24,ExcValue!$A$8:$A$2000&amp;ExcValue!$H$8:$H$2000,0))),"")</f>
        <v/>
      </c>
      <c r="I832" s="210" t="str">
        <f t="shared" si="49"/>
        <v/>
      </c>
      <c r="J832" s="209" t="str">
        <f t="array" ref="J832">IFERROR(IF(D832="","",INDEX(ExcValue!$I$8:$I$2000, MATCH(D832&amp;74,ExcValue!$A$8:$A$2000&amp;ExcValue!$H$8:$H$2000,0))),"")</f>
        <v/>
      </c>
      <c r="K832" s="210" t="str">
        <f t="shared" si="50"/>
        <v/>
      </c>
      <c r="L832" s="209" t="str">
        <f t="array" ref="L832">IFERROR(IF(D832="","",INDEX(ExcValue!$I$8:$I$2000, MATCH(D832&amp;54,ExcValue!$A$8:$A$2000&amp;ExcValue!$H$8:$H$2000,0))),"")</f>
        <v/>
      </c>
      <c r="M832" s="210" t="str">
        <f t="shared" si="51"/>
        <v/>
      </c>
      <c r="O832" s="207" t="str">
        <f>IF(ISNUMBER(PT_ExcValue!A832),PT_ExcValue!A832,"")</f>
        <v/>
      </c>
      <c r="P832" s="207" t="str">
        <f>IF(PT_ExcValue!C832=0,"",PT_ExcValue!B832/PT_ExcValue!C832)</f>
        <v/>
      </c>
      <c r="Q832" s="207" t="str">
        <f>IF(PT_ExcValue!E832=0,"",PT_ExcValue!D832/PT_ExcValue!E832)</f>
        <v/>
      </c>
      <c r="R832" s="207" t="str">
        <f>IF(PT_ExcValue!G832=0,"",PT_ExcValue!F832/PT_ExcValue!G832)</f>
        <v/>
      </c>
      <c r="S832" s="207" t="str">
        <f>IF(PT_ExcValue!I832=0,"",PT_ExcValue!H832/PT_ExcValue!I832)</f>
        <v/>
      </c>
    </row>
    <row r="833" spans="4:19" x14ac:dyDescent="0.25">
      <c r="D833" s="209" t="str">
        <f t="array" ref="D833">IFERROR(INDEX(ExcValue!$A$8:$A2831, MATCH(0,COUNTIF($D$1:D832,ExcValue!$A$8:$A2831), 0)),"")</f>
        <v/>
      </c>
      <c r="E833" s="207" t="str">
        <f>IFERROR(VLOOKUP(D833,ExcValue!A839:C2831,3,FALSE),"")</f>
        <v/>
      </c>
      <c r="F833" s="209" t="str">
        <f t="array" ref="F833">IFERROR(IF(D833="","",INDEX(ExcValue!$I$8:$I$2000, MATCH(D833&amp;23,ExcValue!$A$8:$A$2000&amp;ExcValue!$H$8:$H$2000,0))),"")</f>
        <v/>
      </c>
      <c r="G833" s="210" t="str">
        <f t="shared" si="48"/>
        <v/>
      </c>
      <c r="H833" s="209" t="str">
        <f t="array" ref="H833">IFERROR(IF(D833="","",INDEX(ExcValue!$I$8:$I$2000, MATCH(D833&amp;24,ExcValue!$A$8:$A$2000&amp;ExcValue!$H$8:$H$2000,0))),"")</f>
        <v/>
      </c>
      <c r="I833" s="210" t="str">
        <f t="shared" si="49"/>
        <v/>
      </c>
      <c r="J833" s="209" t="str">
        <f t="array" ref="J833">IFERROR(IF(D833="","",INDEX(ExcValue!$I$8:$I$2000, MATCH(D833&amp;74,ExcValue!$A$8:$A$2000&amp;ExcValue!$H$8:$H$2000,0))),"")</f>
        <v/>
      </c>
      <c r="K833" s="210" t="str">
        <f t="shared" si="50"/>
        <v/>
      </c>
      <c r="L833" s="209" t="str">
        <f t="array" ref="L833">IFERROR(IF(D833="","",INDEX(ExcValue!$I$8:$I$2000, MATCH(D833&amp;54,ExcValue!$A$8:$A$2000&amp;ExcValue!$H$8:$H$2000,0))),"")</f>
        <v/>
      </c>
      <c r="M833" s="210" t="str">
        <f t="shared" si="51"/>
        <v/>
      </c>
      <c r="O833" s="207" t="str">
        <f>IF(ISNUMBER(PT_ExcValue!A833),PT_ExcValue!A833,"")</f>
        <v/>
      </c>
      <c r="P833" s="207" t="str">
        <f>IF(PT_ExcValue!C833=0,"",PT_ExcValue!B833/PT_ExcValue!C833)</f>
        <v/>
      </c>
      <c r="Q833" s="207" t="str">
        <f>IF(PT_ExcValue!E833=0,"",PT_ExcValue!D833/PT_ExcValue!E833)</f>
        <v/>
      </c>
      <c r="R833" s="207" t="str">
        <f>IF(PT_ExcValue!G833=0,"",PT_ExcValue!F833/PT_ExcValue!G833)</f>
        <v/>
      </c>
      <c r="S833" s="207" t="str">
        <f>IF(PT_ExcValue!I833=0,"",PT_ExcValue!H833/PT_ExcValue!I833)</f>
        <v/>
      </c>
    </row>
    <row r="834" spans="4:19" x14ac:dyDescent="0.25">
      <c r="D834" s="209" t="str">
        <f t="array" ref="D834">IFERROR(INDEX(ExcValue!$A$8:$A2832, MATCH(0,COUNTIF($D$1:D833,ExcValue!$A$8:$A2832), 0)),"")</f>
        <v/>
      </c>
      <c r="E834" s="207" t="str">
        <f>IFERROR(VLOOKUP(D834,ExcValue!A840:C2832,3,FALSE),"")</f>
        <v/>
      </c>
      <c r="F834" s="209" t="str">
        <f t="array" ref="F834">IFERROR(IF(D834="","",INDEX(ExcValue!$I$8:$I$2000, MATCH(D834&amp;23,ExcValue!$A$8:$A$2000&amp;ExcValue!$H$8:$H$2000,0))),"")</f>
        <v/>
      </c>
      <c r="G834" s="210" t="str">
        <f t="shared" ref="G834:G897" si="52">IF(E834="","",IF(AND(F834&gt;0,F834&lt;&gt;""),1,0))</f>
        <v/>
      </c>
      <c r="H834" s="209" t="str">
        <f t="array" ref="H834">IFERROR(IF(D834="","",INDEX(ExcValue!$I$8:$I$2000, MATCH(D834&amp;24,ExcValue!$A$8:$A$2000&amp;ExcValue!$H$8:$H$2000,0))),"")</f>
        <v/>
      </c>
      <c r="I834" s="210" t="str">
        <f t="shared" ref="I834:I897" si="53">IF(E834="","",IF(AND(H834&gt;0,H834&lt;&gt;""),1,0))</f>
        <v/>
      </c>
      <c r="J834" s="209" t="str">
        <f t="array" ref="J834">IFERROR(IF(D834="","",INDEX(ExcValue!$I$8:$I$2000, MATCH(D834&amp;74,ExcValue!$A$8:$A$2000&amp;ExcValue!$H$8:$H$2000,0))),"")</f>
        <v/>
      </c>
      <c r="K834" s="210" t="str">
        <f t="shared" ref="K834:K897" si="54">IF(E834="","",IF(AND(J834&gt;0,J834&lt;&gt;""),1,0))</f>
        <v/>
      </c>
      <c r="L834" s="209" t="str">
        <f t="array" ref="L834">IFERROR(IF(D834="","",INDEX(ExcValue!$I$8:$I$2000, MATCH(D834&amp;54,ExcValue!$A$8:$A$2000&amp;ExcValue!$H$8:$H$2000,0))),"")</f>
        <v/>
      </c>
      <c r="M834" s="210" t="str">
        <f t="shared" ref="M834:M897" si="55">IF(E834="","",IF(AND(L834&gt;0,L834&lt;&gt;""),1,0))</f>
        <v/>
      </c>
      <c r="O834" s="207" t="str">
        <f>IF(ISNUMBER(PT_ExcValue!A834),PT_ExcValue!A834,"")</f>
        <v/>
      </c>
      <c r="P834" s="207" t="str">
        <f>IF(PT_ExcValue!C834=0,"",PT_ExcValue!B834/PT_ExcValue!C834)</f>
        <v/>
      </c>
      <c r="Q834" s="207" t="str">
        <f>IF(PT_ExcValue!E834=0,"",PT_ExcValue!D834/PT_ExcValue!E834)</f>
        <v/>
      </c>
      <c r="R834" s="207" t="str">
        <f>IF(PT_ExcValue!G834=0,"",PT_ExcValue!F834/PT_ExcValue!G834)</f>
        <v/>
      </c>
      <c r="S834" s="207" t="str">
        <f>IF(PT_ExcValue!I834=0,"",PT_ExcValue!H834/PT_ExcValue!I834)</f>
        <v/>
      </c>
    </row>
    <row r="835" spans="4:19" x14ac:dyDescent="0.25">
      <c r="D835" s="209" t="str">
        <f t="array" ref="D835">IFERROR(INDEX(ExcValue!$A$8:$A2833, MATCH(0,COUNTIF($D$1:D834,ExcValue!$A$8:$A2833), 0)),"")</f>
        <v/>
      </c>
      <c r="E835" s="207" t="str">
        <f>IFERROR(VLOOKUP(D835,ExcValue!A841:C2833,3,FALSE),"")</f>
        <v/>
      </c>
      <c r="F835" s="209" t="str">
        <f t="array" ref="F835">IFERROR(IF(D835="","",INDEX(ExcValue!$I$8:$I$2000, MATCH(D835&amp;23,ExcValue!$A$8:$A$2000&amp;ExcValue!$H$8:$H$2000,0))),"")</f>
        <v/>
      </c>
      <c r="G835" s="210" t="str">
        <f t="shared" si="52"/>
        <v/>
      </c>
      <c r="H835" s="209" t="str">
        <f t="array" ref="H835">IFERROR(IF(D835="","",INDEX(ExcValue!$I$8:$I$2000, MATCH(D835&amp;24,ExcValue!$A$8:$A$2000&amp;ExcValue!$H$8:$H$2000,0))),"")</f>
        <v/>
      </c>
      <c r="I835" s="210" t="str">
        <f t="shared" si="53"/>
        <v/>
      </c>
      <c r="J835" s="209" t="str">
        <f t="array" ref="J835">IFERROR(IF(D835="","",INDEX(ExcValue!$I$8:$I$2000, MATCH(D835&amp;74,ExcValue!$A$8:$A$2000&amp;ExcValue!$H$8:$H$2000,0))),"")</f>
        <v/>
      </c>
      <c r="K835" s="210" t="str">
        <f t="shared" si="54"/>
        <v/>
      </c>
      <c r="L835" s="209" t="str">
        <f t="array" ref="L835">IFERROR(IF(D835="","",INDEX(ExcValue!$I$8:$I$2000, MATCH(D835&amp;54,ExcValue!$A$8:$A$2000&amp;ExcValue!$H$8:$H$2000,0))),"")</f>
        <v/>
      </c>
      <c r="M835" s="210" t="str">
        <f t="shared" si="55"/>
        <v/>
      </c>
      <c r="O835" s="207" t="str">
        <f>IF(ISNUMBER(PT_ExcValue!A835),PT_ExcValue!A835,"")</f>
        <v/>
      </c>
      <c r="P835" s="207" t="str">
        <f>IF(PT_ExcValue!C835=0,"",PT_ExcValue!B835/PT_ExcValue!C835)</f>
        <v/>
      </c>
      <c r="Q835" s="207" t="str">
        <f>IF(PT_ExcValue!E835=0,"",PT_ExcValue!D835/PT_ExcValue!E835)</f>
        <v/>
      </c>
      <c r="R835" s="207" t="str">
        <f>IF(PT_ExcValue!G835=0,"",PT_ExcValue!F835/PT_ExcValue!G835)</f>
        <v/>
      </c>
      <c r="S835" s="207" t="str">
        <f>IF(PT_ExcValue!I835=0,"",PT_ExcValue!H835/PT_ExcValue!I835)</f>
        <v/>
      </c>
    </row>
    <row r="836" spans="4:19" x14ac:dyDescent="0.25">
      <c r="D836" s="209" t="str">
        <f t="array" ref="D836">IFERROR(INDEX(ExcValue!$A$8:$A2834, MATCH(0,COUNTIF($D$1:D835,ExcValue!$A$8:$A2834), 0)),"")</f>
        <v/>
      </c>
      <c r="E836" s="207" t="str">
        <f>IFERROR(VLOOKUP(D836,ExcValue!A842:C2834,3,FALSE),"")</f>
        <v/>
      </c>
      <c r="F836" s="209" t="str">
        <f t="array" ref="F836">IFERROR(IF(D836="","",INDEX(ExcValue!$I$8:$I$2000, MATCH(D836&amp;23,ExcValue!$A$8:$A$2000&amp;ExcValue!$H$8:$H$2000,0))),"")</f>
        <v/>
      </c>
      <c r="G836" s="210" t="str">
        <f t="shared" si="52"/>
        <v/>
      </c>
      <c r="H836" s="209" t="str">
        <f t="array" ref="H836">IFERROR(IF(D836="","",INDEX(ExcValue!$I$8:$I$2000, MATCH(D836&amp;24,ExcValue!$A$8:$A$2000&amp;ExcValue!$H$8:$H$2000,0))),"")</f>
        <v/>
      </c>
      <c r="I836" s="210" t="str">
        <f t="shared" si="53"/>
        <v/>
      </c>
      <c r="J836" s="209" t="str">
        <f t="array" ref="J836">IFERROR(IF(D836="","",INDEX(ExcValue!$I$8:$I$2000, MATCH(D836&amp;74,ExcValue!$A$8:$A$2000&amp;ExcValue!$H$8:$H$2000,0))),"")</f>
        <v/>
      </c>
      <c r="K836" s="210" t="str">
        <f t="shared" si="54"/>
        <v/>
      </c>
      <c r="L836" s="209" t="str">
        <f t="array" ref="L836">IFERROR(IF(D836="","",INDEX(ExcValue!$I$8:$I$2000, MATCH(D836&amp;54,ExcValue!$A$8:$A$2000&amp;ExcValue!$H$8:$H$2000,0))),"")</f>
        <v/>
      </c>
      <c r="M836" s="210" t="str">
        <f t="shared" si="55"/>
        <v/>
      </c>
      <c r="O836" s="207" t="str">
        <f>IF(ISNUMBER(PT_ExcValue!A836),PT_ExcValue!A836,"")</f>
        <v/>
      </c>
      <c r="P836" s="207" t="str">
        <f>IF(PT_ExcValue!C836=0,"",PT_ExcValue!B836/PT_ExcValue!C836)</f>
        <v/>
      </c>
      <c r="Q836" s="207" t="str">
        <f>IF(PT_ExcValue!E836=0,"",PT_ExcValue!D836/PT_ExcValue!E836)</f>
        <v/>
      </c>
      <c r="R836" s="207" t="str">
        <f>IF(PT_ExcValue!G836=0,"",PT_ExcValue!F836/PT_ExcValue!G836)</f>
        <v/>
      </c>
      <c r="S836" s="207" t="str">
        <f>IF(PT_ExcValue!I836=0,"",PT_ExcValue!H836/PT_ExcValue!I836)</f>
        <v/>
      </c>
    </row>
    <row r="837" spans="4:19" x14ac:dyDescent="0.25">
      <c r="D837" s="209" t="str">
        <f t="array" ref="D837">IFERROR(INDEX(ExcValue!$A$8:$A2835, MATCH(0,COUNTIF($D$1:D836,ExcValue!$A$8:$A2835), 0)),"")</f>
        <v/>
      </c>
      <c r="E837" s="207" t="str">
        <f>IFERROR(VLOOKUP(D837,ExcValue!A843:C2835,3,FALSE),"")</f>
        <v/>
      </c>
      <c r="F837" s="209" t="str">
        <f t="array" ref="F837">IFERROR(IF(D837="","",INDEX(ExcValue!$I$8:$I$2000, MATCH(D837&amp;23,ExcValue!$A$8:$A$2000&amp;ExcValue!$H$8:$H$2000,0))),"")</f>
        <v/>
      </c>
      <c r="G837" s="210" t="str">
        <f t="shared" si="52"/>
        <v/>
      </c>
      <c r="H837" s="209" t="str">
        <f t="array" ref="H837">IFERROR(IF(D837="","",INDEX(ExcValue!$I$8:$I$2000, MATCH(D837&amp;24,ExcValue!$A$8:$A$2000&amp;ExcValue!$H$8:$H$2000,0))),"")</f>
        <v/>
      </c>
      <c r="I837" s="210" t="str">
        <f t="shared" si="53"/>
        <v/>
      </c>
      <c r="J837" s="209" t="str">
        <f t="array" ref="J837">IFERROR(IF(D837="","",INDEX(ExcValue!$I$8:$I$2000, MATCH(D837&amp;74,ExcValue!$A$8:$A$2000&amp;ExcValue!$H$8:$H$2000,0))),"")</f>
        <v/>
      </c>
      <c r="K837" s="210" t="str">
        <f t="shared" si="54"/>
        <v/>
      </c>
      <c r="L837" s="209" t="str">
        <f t="array" ref="L837">IFERROR(IF(D837="","",INDEX(ExcValue!$I$8:$I$2000, MATCH(D837&amp;54,ExcValue!$A$8:$A$2000&amp;ExcValue!$H$8:$H$2000,0))),"")</f>
        <v/>
      </c>
      <c r="M837" s="210" t="str">
        <f t="shared" si="55"/>
        <v/>
      </c>
      <c r="O837" s="207" t="str">
        <f>IF(ISNUMBER(PT_ExcValue!A837),PT_ExcValue!A837,"")</f>
        <v/>
      </c>
      <c r="P837" s="207" t="str">
        <f>IF(PT_ExcValue!C837=0,"",PT_ExcValue!B837/PT_ExcValue!C837)</f>
        <v/>
      </c>
      <c r="Q837" s="207" t="str">
        <f>IF(PT_ExcValue!E837=0,"",PT_ExcValue!D837/PT_ExcValue!E837)</f>
        <v/>
      </c>
      <c r="R837" s="207" t="str">
        <f>IF(PT_ExcValue!G837=0,"",PT_ExcValue!F837/PT_ExcValue!G837)</f>
        <v/>
      </c>
      <c r="S837" s="207" t="str">
        <f>IF(PT_ExcValue!I837=0,"",PT_ExcValue!H837/PT_ExcValue!I837)</f>
        <v/>
      </c>
    </row>
    <row r="838" spans="4:19" x14ac:dyDescent="0.25">
      <c r="D838" s="209" t="str">
        <f t="array" ref="D838">IFERROR(INDEX(ExcValue!$A$8:$A2836, MATCH(0,COUNTIF($D$1:D837,ExcValue!$A$8:$A2836), 0)),"")</f>
        <v/>
      </c>
      <c r="E838" s="207" t="str">
        <f>IFERROR(VLOOKUP(D838,ExcValue!A844:C2836,3,FALSE),"")</f>
        <v/>
      </c>
      <c r="F838" s="209" t="str">
        <f t="array" ref="F838">IFERROR(IF(D838="","",INDEX(ExcValue!$I$8:$I$2000, MATCH(D838&amp;23,ExcValue!$A$8:$A$2000&amp;ExcValue!$H$8:$H$2000,0))),"")</f>
        <v/>
      </c>
      <c r="G838" s="210" t="str">
        <f t="shared" si="52"/>
        <v/>
      </c>
      <c r="H838" s="209" t="str">
        <f t="array" ref="H838">IFERROR(IF(D838="","",INDEX(ExcValue!$I$8:$I$2000, MATCH(D838&amp;24,ExcValue!$A$8:$A$2000&amp;ExcValue!$H$8:$H$2000,0))),"")</f>
        <v/>
      </c>
      <c r="I838" s="210" t="str">
        <f t="shared" si="53"/>
        <v/>
      </c>
      <c r="J838" s="209" t="str">
        <f t="array" ref="J838">IFERROR(IF(D838="","",INDEX(ExcValue!$I$8:$I$2000, MATCH(D838&amp;74,ExcValue!$A$8:$A$2000&amp;ExcValue!$H$8:$H$2000,0))),"")</f>
        <v/>
      </c>
      <c r="K838" s="210" t="str">
        <f t="shared" si="54"/>
        <v/>
      </c>
      <c r="L838" s="209" t="str">
        <f t="array" ref="L838">IFERROR(IF(D838="","",INDEX(ExcValue!$I$8:$I$2000, MATCH(D838&amp;54,ExcValue!$A$8:$A$2000&amp;ExcValue!$H$8:$H$2000,0))),"")</f>
        <v/>
      </c>
      <c r="M838" s="210" t="str">
        <f t="shared" si="55"/>
        <v/>
      </c>
      <c r="O838" s="207" t="str">
        <f>IF(ISNUMBER(PT_ExcValue!A838),PT_ExcValue!A838,"")</f>
        <v/>
      </c>
      <c r="P838" s="207" t="str">
        <f>IF(PT_ExcValue!C838=0,"",PT_ExcValue!B838/PT_ExcValue!C838)</f>
        <v/>
      </c>
      <c r="Q838" s="207" t="str">
        <f>IF(PT_ExcValue!E838=0,"",PT_ExcValue!D838/PT_ExcValue!E838)</f>
        <v/>
      </c>
      <c r="R838" s="207" t="str">
        <f>IF(PT_ExcValue!G838=0,"",PT_ExcValue!F838/PT_ExcValue!G838)</f>
        <v/>
      </c>
      <c r="S838" s="207" t="str">
        <f>IF(PT_ExcValue!I838=0,"",PT_ExcValue!H838/PT_ExcValue!I838)</f>
        <v/>
      </c>
    </row>
    <row r="839" spans="4:19" x14ac:dyDescent="0.25">
      <c r="D839" s="209" t="str">
        <f t="array" ref="D839">IFERROR(INDEX(ExcValue!$A$8:$A2837, MATCH(0,COUNTIF($D$1:D838,ExcValue!$A$8:$A2837), 0)),"")</f>
        <v/>
      </c>
      <c r="E839" s="207" t="str">
        <f>IFERROR(VLOOKUP(D839,ExcValue!A845:C2837,3,FALSE),"")</f>
        <v/>
      </c>
      <c r="F839" s="209" t="str">
        <f t="array" ref="F839">IFERROR(IF(D839="","",INDEX(ExcValue!$I$8:$I$2000, MATCH(D839&amp;23,ExcValue!$A$8:$A$2000&amp;ExcValue!$H$8:$H$2000,0))),"")</f>
        <v/>
      </c>
      <c r="G839" s="210" t="str">
        <f t="shared" si="52"/>
        <v/>
      </c>
      <c r="H839" s="209" t="str">
        <f t="array" ref="H839">IFERROR(IF(D839="","",INDEX(ExcValue!$I$8:$I$2000, MATCH(D839&amp;24,ExcValue!$A$8:$A$2000&amp;ExcValue!$H$8:$H$2000,0))),"")</f>
        <v/>
      </c>
      <c r="I839" s="210" t="str">
        <f t="shared" si="53"/>
        <v/>
      </c>
      <c r="J839" s="209" t="str">
        <f t="array" ref="J839">IFERROR(IF(D839="","",INDEX(ExcValue!$I$8:$I$2000, MATCH(D839&amp;74,ExcValue!$A$8:$A$2000&amp;ExcValue!$H$8:$H$2000,0))),"")</f>
        <v/>
      </c>
      <c r="K839" s="210" t="str">
        <f t="shared" si="54"/>
        <v/>
      </c>
      <c r="L839" s="209" t="str">
        <f t="array" ref="L839">IFERROR(IF(D839="","",INDEX(ExcValue!$I$8:$I$2000, MATCH(D839&amp;54,ExcValue!$A$8:$A$2000&amp;ExcValue!$H$8:$H$2000,0))),"")</f>
        <v/>
      </c>
      <c r="M839" s="210" t="str">
        <f t="shared" si="55"/>
        <v/>
      </c>
      <c r="O839" s="207" t="str">
        <f>IF(ISNUMBER(PT_ExcValue!A839),PT_ExcValue!A839,"")</f>
        <v/>
      </c>
      <c r="P839" s="207" t="str">
        <f>IF(PT_ExcValue!C839=0,"",PT_ExcValue!B839/PT_ExcValue!C839)</f>
        <v/>
      </c>
      <c r="Q839" s="207" t="str">
        <f>IF(PT_ExcValue!E839=0,"",PT_ExcValue!D839/PT_ExcValue!E839)</f>
        <v/>
      </c>
      <c r="R839" s="207" t="str">
        <f>IF(PT_ExcValue!G839=0,"",PT_ExcValue!F839/PT_ExcValue!G839)</f>
        <v/>
      </c>
      <c r="S839" s="207" t="str">
        <f>IF(PT_ExcValue!I839=0,"",PT_ExcValue!H839/PT_ExcValue!I839)</f>
        <v/>
      </c>
    </row>
    <row r="840" spans="4:19" x14ac:dyDescent="0.25">
      <c r="D840" s="209" t="str">
        <f t="array" ref="D840">IFERROR(INDEX(ExcValue!$A$8:$A2838, MATCH(0,COUNTIF($D$1:D839,ExcValue!$A$8:$A2838), 0)),"")</f>
        <v/>
      </c>
      <c r="E840" s="207" t="str">
        <f>IFERROR(VLOOKUP(D840,ExcValue!A846:C2838,3,FALSE),"")</f>
        <v/>
      </c>
      <c r="F840" s="209" t="str">
        <f t="array" ref="F840">IFERROR(IF(D840="","",INDEX(ExcValue!$I$8:$I$2000, MATCH(D840&amp;23,ExcValue!$A$8:$A$2000&amp;ExcValue!$H$8:$H$2000,0))),"")</f>
        <v/>
      </c>
      <c r="G840" s="210" t="str">
        <f t="shared" si="52"/>
        <v/>
      </c>
      <c r="H840" s="209" t="str">
        <f t="array" ref="H840">IFERROR(IF(D840="","",INDEX(ExcValue!$I$8:$I$2000, MATCH(D840&amp;24,ExcValue!$A$8:$A$2000&amp;ExcValue!$H$8:$H$2000,0))),"")</f>
        <v/>
      </c>
      <c r="I840" s="210" t="str">
        <f t="shared" si="53"/>
        <v/>
      </c>
      <c r="J840" s="209" t="str">
        <f t="array" ref="J840">IFERROR(IF(D840="","",INDEX(ExcValue!$I$8:$I$2000, MATCH(D840&amp;74,ExcValue!$A$8:$A$2000&amp;ExcValue!$H$8:$H$2000,0))),"")</f>
        <v/>
      </c>
      <c r="K840" s="210" t="str">
        <f t="shared" si="54"/>
        <v/>
      </c>
      <c r="L840" s="209" t="str">
        <f t="array" ref="L840">IFERROR(IF(D840="","",INDEX(ExcValue!$I$8:$I$2000, MATCH(D840&amp;54,ExcValue!$A$8:$A$2000&amp;ExcValue!$H$8:$H$2000,0))),"")</f>
        <v/>
      </c>
      <c r="M840" s="210" t="str">
        <f t="shared" si="55"/>
        <v/>
      </c>
      <c r="O840" s="207" t="str">
        <f>IF(ISNUMBER(PT_ExcValue!A840),PT_ExcValue!A840,"")</f>
        <v/>
      </c>
      <c r="P840" s="207" t="str">
        <f>IF(PT_ExcValue!C840=0,"",PT_ExcValue!B840/PT_ExcValue!C840)</f>
        <v/>
      </c>
      <c r="Q840" s="207" t="str">
        <f>IF(PT_ExcValue!E840=0,"",PT_ExcValue!D840/PT_ExcValue!E840)</f>
        <v/>
      </c>
      <c r="R840" s="207" t="str">
        <f>IF(PT_ExcValue!G840=0,"",PT_ExcValue!F840/PT_ExcValue!G840)</f>
        <v/>
      </c>
      <c r="S840" s="207" t="str">
        <f>IF(PT_ExcValue!I840=0,"",PT_ExcValue!H840/PT_ExcValue!I840)</f>
        <v/>
      </c>
    </row>
    <row r="841" spans="4:19" x14ac:dyDescent="0.25">
      <c r="D841" s="209" t="str">
        <f t="array" ref="D841">IFERROR(INDEX(ExcValue!$A$8:$A2839, MATCH(0,COUNTIF($D$1:D840,ExcValue!$A$8:$A2839), 0)),"")</f>
        <v/>
      </c>
      <c r="E841" s="207" t="str">
        <f>IFERROR(VLOOKUP(D841,ExcValue!A847:C2839,3,FALSE),"")</f>
        <v/>
      </c>
      <c r="F841" s="209" t="str">
        <f t="array" ref="F841">IFERROR(IF(D841="","",INDEX(ExcValue!$I$8:$I$2000, MATCH(D841&amp;23,ExcValue!$A$8:$A$2000&amp;ExcValue!$H$8:$H$2000,0))),"")</f>
        <v/>
      </c>
      <c r="G841" s="210" t="str">
        <f t="shared" si="52"/>
        <v/>
      </c>
      <c r="H841" s="209" t="str">
        <f t="array" ref="H841">IFERROR(IF(D841="","",INDEX(ExcValue!$I$8:$I$2000, MATCH(D841&amp;24,ExcValue!$A$8:$A$2000&amp;ExcValue!$H$8:$H$2000,0))),"")</f>
        <v/>
      </c>
      <c r="I841" s="210" t="str">
        <f t="shared" si="53"/>
        <v/>
      </c>
      <c r="J841" s="209" t="str">
        <f t="array" ref="J841">IFERROR(IF(D841="","",INDEX(ExcValue!$I$8:$I$2000, MATCH(D841&amp;74,ExcValue!$A$8:$A$2000&amp;ExcValue!$H$8:$H$2000,0))),"")</f>
        <v/>
      </c>
      <c r="K841" s="210" t="str">
        <f t="shared" si="54"/>
        <v/>
      </c>
      <c r="L841" s="209" t="str">
        <f t="array" ref="L841">IFERROR(IF(D841="","",INDEX(ExcValue!$I$8:$I$2000, MATCH(D841&amp;54,ExcValue!$A$8:$A$2000&amp;ExcValue!$H$8:$H$2000,0))),"")</f>
        <v/>
      </c>
      <c r="M841" s="210" t="str">
        <f t="shared" si="55"/>
        <v/>
      </c>
      <c r="O841" s="207" t="str">
        <f>IF(ISNUMBER(PT_ExcValue!A841),PT_ExcValue!A841,"")</f>
        <v/>
      </c>
      <c r="P841" s="207" t="str">
        <f>IF(PT_ExcValue!C841=0,"",PT_ExcValue!B841/PT_ExcValue!C841)</f>
        <v/>
      </c>
      <c r="Q841" s="207" t="str">
        <f>IF(PT_ExcValue!E841=0,"",PT_ExcValue!D841/PT_ExcValue!E841)</f>
        <v/>
      </c>
      <c r="R841" s="207" t="str">
        <f>IF(PT_ExcValue!G841=0,"",PT_ExcValue!F841/PT_ExcValue!G841)</f>
        <v/>
      </c>
      <c r="S841" s="207" t="str">
        <f>IF(PT_ExcValue!I841=0,"",PT_ExcValue!H841/PT_ExcValue!I841)</f>
        <v/>
      </c>
    </row>
    <row r="842" spans="4:19" x14ac:dyDescent="0.25">
      <c r="D842" s="209" t="str">
        <f t="array" ref="D842">IFERROR(INDEX(ExcValue!$A$8:$A2840, MATCH(0,COUNTIF($D$1:D841,ExcValue!$A$8:$A2840), 0)),"")</f>
        <v/>
      </c>
      <c r="E842" s="207" t="str">
        <f>IFERROR(VLOOKUP(D842,ExcValue!A848:C2840,3,FALSE),"")</f>
        <v/>
      </c>
      <c r="F842" s="209" t="str">
        <f t="array" ref="F842">IFERROR(IF(D842="","",INDEX(ExcValue!$I$8:$I$2000, MATCH(D842&amp;23,ExcValue!$A$8:$A$2000&amp;ExcValue!$H$8:$H$2000,0))),"")</f>
        <v/>
      </c>
      <c r="G842" s="210" t="str">
        <f t="shared" si="52"/>
        <v/>
      </c>
      <c r="H842" s="209" t="str">
        <f t="array" ref="H842">IFERROR(IF(D842="","",INDEX(ExcValue!$I$8:$I$2000, MATCH(D842&amp;24,ExcValue!$A$8:$A$2000&amp;ExcValue!$H$8:$H$2000,0))),"")</f>
        <v/>
      </c>
      <c r="I842" s="210" t="str">
        <f t="shared" si="53"/>
        <v/>
      </c>
      <c r="J842" s="209" t="str">
        <f t="array" ref="J842">IFERROR(IF(D842="","",INDEX(ExcValue!$I$8:$I$2000, MATCH(D842&amp;74,ExcValue!$A$8:$A$2000&amp;ExcValue!$H$8:$H$2000,0))),"")</f>
        <v/>
      </c>
      <c r="K842" s="210" t="str">
        <f t="shared" si="54"/>
        <v/>
      </c>
      <c r="L842" s="209" t="str">
        <f t="array" ref="L842">IFERROR(IF(D842="","",INDEX(ExcValue!$I$8:$I$2000, MATCH(D842&amp;54,ExcValue!$A$8:$A$2000&amp;ExcValue!$H$8:$H$2000,0))),"")</f>
        <v/>
      </c>
      <c r="M842" s="210" t="str">
        <f t="shared" si="55"/>
        <v/>
      </c>
      <c r="O842" s="207" t="str">
        <f>IF(ISNUMBER(PT_ExcValue!A842),PT_ExcValue!A842,"")</f>
        <v/>
      </c>
      <c r="P842" s="207" t="str">
        <f>IF(PT_ExcValue!C842=0,"",PT_ExcValue!B842/PT_ExcValue!C842)</f>
        <v/>
      </c>
      <c r="Q842" s="207" t="str">
        <f>IF(PT_ExcValue!E842=0,"",PT_ExcValue!D842/PT_ExcValue!E842)</f>
        <v/>
      </c>
      <c r="R842" s="207" t="str">
        <f>IF(PT_ExcValue!G842=0,"",PT_ExcValue!F842/PT_ExcValue!G842)</f>
        <v/>
      </c>
      <c r="S842" s="207" t="str">
        <f>IF(PT_ExcValue!I842=0,"",PT_ExcValue!H842/PT_ExcValue!I842)</f>
        <v/>
      </c>
    </row>
    <row r="843" spans="4:19" x14ac:dyDescent="0.25">
      <c r="D843" s="209" t="str">
        <f t="array" ref="D843">IFERROR(INDEX(ExcValue!$A$8:$A2841, MATCH(0,COUNTIF($D$1:D842,ExcValue!$A$8:$A2841), 0)),"")</f>
        <v/>
      </c>
      <c r="E843" s="207" t="str">
        <f>IFERROR(VLOOKUP(D843,ExcValue!A849:C2841,3,FALSE),"")</f>
        <v/>
      </c>
      <c r="F843" s="209" t="str">
        <f t="array" ref="F843">IFERROR(IF(D843="","",INDEX(ExcValue!$I$8:$I$2000, MATCH(D843&amp;23,ExcValue!$A$8:$A$2000&amp;ExcValue!$H$8:$H$2000,0))),"")</f>
        <v/>
      </c>
      <c r="G843" s="210" t="str">
        <f t="shared" si="52"/>
        <v/>
      </c>
      <c r="H843" s="209" t="str">
        <f t="array" ref="H843">IFERROR(IF(D843="","",INDEX(ExcValue!$I$8:$I$2000, MATCH(D843&amp;24,ExcValue!$A$8:$A$2000&amp;ExcValue!$H$8:$H$2000,0))),"")</f>
        <v/>
      </c>
      <c r="I843" s="210" t="str">
        <f t="shared" si="53"/>
        <v/>
      </c>
      <c r="J843" s="209" t="str">
        <f t="array" ref="J843">IFERROR(IF(D843="","",INDEX(ExcValue!$I$8:$I$2000, MATCH(D843&amp;74,ExcValue!$A$8:$A$2000&amp;ExcValue!$H$8:$H$2000,0))),"")</f>
        <v/>
      </c>
      <c r="K843" s="210" t="str">
        <f t="shared" si="54"/>
        <v/>
      </c>
      <c r="L843" s="209" t="str">
        <f t="array" ref="L843">IFERROR(IF(D843="","",INDEX(ExcValue!$I$8:$I$2000, MATCH(D843&amp;54,ExcValue!$A$8:$A$2000&amp;ExcValue!$H$8:$H$2000,0))),"")</f>
        <v/>
      </c>
      <c r="M843" s="210" t="str">
        <f t="shared" si="55"/>
        <v/>
      </c>
      <c r="O843" s="207" t="str">
        <f>IF(ISNUMBER(PT_ExcValue!A843),PT_ExcValue!A843,"")</f>
        <v/>
      </c>
      <c r="P843" s="207" t="str">
        <f>IF(PT_ExcValue!C843=0,"",PT_ExcValue!B843/PT_ExcValue!C843)</f>
        <v/>
      </c>
      <c r="Q843" s="207" t="str">
        <f>IF(PT_ExcValue!E843=0,"",PT_ExcValue!D843/PT_ExcValue!E843)</f>
        <v/>
      </c>
      <c r="R843" s="207" t="str">
        <f>IF(PT_ExcValue!G843=0,"",PT_ExcValue!F843/PT_ExcValue!G843)</f>
        <v/>
      </c>
      <c r="S843" s="207" t="str">
        <f>IF(PT_ExcValue!I843=0,"",PT_ExcValue!H843/PT_ExcValue!I843)</f>
        <v/>
      </c>
    </row>
    <row r="844" spans="4:19" x14ac:dyDescent="0.25">
      <c r="D844" s="209" t="str">
        <f t="array" ref="D844">IFERROR(INDEX(ExcValue!$A$8:$A2842, MATCH(0,COUNTIF($D$1:D843,ExcValue!$A$8:$A2842), 0)),"")</f>
        <v/>
      </c>
      <c r="E844" s="207" t="str">
        <f>IFERROR(VLOOKUP(D844,ExcValue!A850:C2842,3,FALSE),"")</f>
        <v/>
      </c>
      <c r="F844" s="209" t="str">
        <f t="array" ref="F844">IFERROR(IF(D844="","",INDEX(ExcValue!$I$8:$I$2000, MATCH(D844&amp;23,ExcValue!$A$8:$A$2000&amp;ExcValue!$H$8:$H$2000,0))),"")</f>
        <v/>
      </c>
      <c r="G844" s="210" t="str">
        <f t="shared" si="52"/>
        <v/>
      </c>
      <c r="H844" s="209" t="str">
        <f t="array" ref="H844">IFERROR(IF(D844="","",INDEX(ExcValue!$I$8:$I$2000, MATCH(D844&amp;24,ExcValue!$A$8:$A$2000&amp;ExcValue!$H$8:$H$2000,0))),"")</f>
        <v/>
      </c>
      <c r="I844" s="210" t="str">
        <f t="shared" si="53"/>
        <v/>
      </c>
      <c r="J844" s="209" t="str">
        <f t="array" ref="J844">IFERROR(IF(D844="","",INDEX(ExcValue!$I$8:$I$2000, MATCH(D844&amp;74,ExcValue!$A$8:$A$2000&amp;ExcValue!$H$8:$H$2000,0))),"")</f>
        <v/>
      </c>
      <c r="K844" s="210" t="str">
        <f t="shared" si="54"/>
        <v/>
      </c>
      <c r="L844" s="209" t="str">
        <f t="array" ref="L844">IFERROR(IF(D844="","",INDEX(ExcValue!$I$8:$I$2000, MATCH(D844&amp;54,ExcValue!$A$8:$A$2000&amp;ExcValue!$H$8:$H$2000,0))),"")</f>
        <v/>
      </c>
      <c r="M844" s="210" t="str">
        <f t="shared" si="55"/>
        <v/>
      </c>
      <c r="O844" s="207" t="str">
        <f>IF(ISNUMBER(PT_ExcValue!A844),PT_ExcValue!A844,"")</f>
        <v/>
      </c>
      <c r="P844" s="207" t="str">
        <f>IF(PT_ExcValue!C844=0,"",PT_ExcValue!B844/PT_ExcValue!C844)</f>
        <v/>
      </c>
      <c r="Q844" s="207" t="str">
        <f>IF(PT_ExcValue!E844=0,"",PT_ExcValue!D844/PT_ExcValue!E844)</f>
        <v/>
      </c>
      <c r="R844" s="207" t="str">
        <f>IF(PT_ExcValue!G844=0,"",PT_ExcValue!F844/PT_ExcValue!G844)</f>
        <v/>
      </c>
      <c r="S844" s="207" t="str">
        <f>IF(PT_ExcValue!I844=0,"",PT_ExcValue!H844/PT_ExcValue!I844)</f>
        <v/>
      </c>
    </row>
    <row r="845" spans="4:19" x14ac:dyDescent="0.25">
      <c r="D845" s="209" t="str">
        <f t="array" ref="D845">IFERROR(INDEX(ExcValue!$A$8:$A2843, MATCH(0,COUNTIF($D$1:D844,ExcValue!$A$8:$A2843), 0)),"")</f>
        <v/>
      </c>
      <c r="E845" s="207" t="str">
        <f>IFERROR(VLOOKUP(D845,ExcValue!A851:C2843,3,FALSE),"")</f>
        <v/>
      </c>
      <c r="F845" s="209" t="str">
        <f t="array" ref="F845">IFERROR(IF(D845="","",INDEX(ExcValue!$I$8:$I$2000, MATCH(D845&amp;23,ExcValue!$A$8:$A$2000&amp;ExcValue!$H$8:$H$2000,0))),"")</f>
        <v/>
      </c>
      <c r="G845" s="210" t="str">
        <f t="shared" si="52"/>
        <v/>
      </c>
      <c r="H845" s="209" t="str">
        <f t="array" ref="H845">IFERROR(IF(D845="","",INDEX(ExcValue!$I$8:$I$2000, MATCH(D845&amp;24,ExcValue!$A$8:$A$2000&amp;ExcValue!$H$8:$H$2000,0))),"")</f>
        <v/>
      </c>
      <c r="I845" s="210" t="str">
        <f t="shared" si="53"/>
        <v/>
      </c>
      <c r="J845" s="209" t="str">
        <f t="array" ref="J845">IFERROR(IF(D845="","",INDEX(ExcValue!$I$8:$I$2000, MATCH(D845&amp;74,ExcValue!$A$8:$A$2000&amp;ExcValue!$H$8:$H$2000,0))),"")</f>
        <v/>
      </c>
      <c r="K845" s="210" t="str">
        <f t="shared" si="54"/>
        <v/>
      </c>
      <c r="L845" s="209" t="str">
        <f t="array" ref="L845">IFERROR(IF(D845="","",INDEX(ExcValue!$I$8:$I$2000, MATCH(D845&amp;54,ExcValue!$A$8:$A$2000&amp;ExcValue!$H$8:$H$2000,0))),"")</f>
        <v/>
      </c>
      <c r="M845" s="210" t="str">
        <f t="shared" si="55"/>
        <v/>
      </c>
      <c r="O845" s="207" t="str">
        <f>IF(ISNUMBER(PT_ExcValue!A845),PT_ExcValue!A845,"")</f>
        <v/>
      </c>
      <c r="P845" s="207" t="str">
        <f>IF(PT_ExcValue!C845=0,"",PT_ExcValue!B845/PT_ExcValue!C845)</f>
        <v/>
      </c>
      <c r="Q845" s="207" t="str">
        <f>IF(PT_ExcValue!E845=0,"",PT_ExcValue!D845/PT_ExcValue!E845)</f>
        <v/>
      </c>
      <c r="R845" s="207" t="str">
        <f>IF(PT_ExcValue!G845=0,"",PT_ExcValue!F845/PT_ExcValue!G845)</f>
        <v/>
      </c>
      <c r="S845" s="207" t="str">
        <f>IF(PT_ExcValue!I845=0,"",PT_ExcValue!H845/PT_ExcValue!I845)</f>
        <v/>
      </c>
    </row>
    <row r="846" spans="4:19" x14ac:dyDescent="0.25">
      <c r="D846" s="209" t="str">
        <f t="array" ref="D846">IFERROR(INDEX(ExcValue!$A$8:$A2844, MATCH(0,COUNTIF($D$1:D845,ExcValue!$A$8:$A2844), 0)),"")</f>
        <v/>
      </c>
      <c r="E846" s="207" t="str">
        <f>IFERROR(VLOOKUP(D846,ExcValue!A852:C2844,3,FALSE),"")</f>
        <v/>
      </c>
      <c r="F846" s="209" t="str">
        <f t="array" ref="F846">IFERROR(IF(D846="","",INDEX(ExcValue!$I$8:$I$2000, MATCH(D846&amp;23,ExcValue!$A$8:$A$2000&amp;ExcValue!$H$8:$H$2000,0))),"")</f>
        <v/>
      </c>
      <c r="G846" s="210" t="str">
        <f t="shared" si="52"/>
        <v/>
      </c>
      <c r="H846" s="209" t="str">
        <f t="array" ref="H846">IFERROR(IF(D846="","",INDEX(ExcValue!$I$8:$I$2000, MATCH(D846&amp;24,ExcValue!$A$8:$A$2000&amp;ExcValue!$H$8:$H$2000,0))),"")</f>
        <v/>
      </c>
      <c r="I846" s="210" t="str">
        <f t="shared" si="53"/>
        <v/>
      </c>
      <c r="J846" s="209" t="str">
        <f t="array" ref="J846">IFERROR(IF(D846="","",INDEX(ExcValue!$I$8:$I$2000, MATCH(D846&amp;74,ExcValue!$A$8:$A$2000&amp;ExcValue!$H$8:$H$2000,0))),"")</f>
        <v/>
      </c>
      <c r="K846" s="210" t="str">
        <f t="shared" si="54"/>
        <v/>
      </c>
      <c r="L846" s="209" t="str">
        <f t="array" ref="L846">IFERROR(IF(D846="","",INDEX(ExcValue!$I$8:$I$2000, MATCH(D846&amp;54,ExcValue!$A$8:$A$2000&amp;ExcValue!$H$8:$H$2000,0))),"")</f>
        <v/>
      </c>
      <c r="M846" s="210" t="str">
        <f t="shared" si="55"/>
        <v/>
      </c>
      <c r="O846" s="207" t="str">
        <f>IF(ISNUMBER(PT_ExcValue!A846),PT_ExcValue!A846,"")</f>
        <v/>
      </c>
      <c r="P846" s="207" t="str">
        <f>IF(PT_ExcValue!C846=0,"",PT_ExcValue!B846/PT_ExcValue!C846)</f>
        <v/>
      </c>
      <c r="Q846" s="207" t="str">
        <f>IF(PT_ExcValue!E846=0,"",PT_ExcValue!D846/PT_ExcValue!E846)</f>
        <v/>
      </c>
      <c r="R846" s="207" t="str">
        <f>IF(PT_ExcValue!G846=0,"",PT_ExcValue!F846/PT_ExcValue!G846)</f>
        <v/>
      </c>
      <c r="S846" s="207" t="str">
        <f>IF(PT_ExcValue!I846=0,"",PT_ExcValue!H846/PT_ExcValue!I846)</f>
        <v/>
      </c>
    </row>
    <row r="847" spans="4:19" x14ac:dyDescent="0.25">
      <c r="D847" s="209" t="str">
        <f t="array" ref="D847">IFERROR(INDEX(ExcValue!$A$8:$A2845, MATCH(0,COUNTIF($D$1:D846,ExcValue!$A$8:$A2845), 0)),"")</f>
        <v/>
      </c>
      <c r="E847" s="207" t="str">
        <f>IFERROR(VLOOKUP(D847,ExcValue!A853:C2845,3,FALSE),"")</f>
        <v/>
      </c>
      <c r="F847" s="209" t="str">
        <f t="array" ref="F847">IFERROR(IF(D847="","",INDEX(ExcValue!$I$8:$I$2000, MATCH(D847&amp;23,ExcValue!$A$8:$A$2000&amp;ExcValue!$H$8:$H$2000,0))),"")</f>
        <v/>
      </c>
      <c r="G847" s="210" t="str">
        <f t="shared" si="52"/>
        <v/>
      </c>
      <c r="H847" s="209" t="str">
        <f t="array" ref="H847">IFERROR(IF(D847="","",INDEX(ExcValue!$I$8:$I$2000, MATCH(D847&amp;24,ExcValue!$A$8:$A$2000&amp;ExcValue!$H$8:$H$2000,0))),"")</f>
        <v/>
      </c>
      <c r="I847" s="210" t="str">
        <f t="shared" si="53"/>
        <v/>
      </c>
      <c r="J847" s="209" t="str">
        <f t="array" ref="J847">IFERROR(IF(D847="","",INDEX(ExcValue!$I$8:$I$2000, MATCH(D847&amp;74,ExcValue!$A$8:$A$2000&amp;ExcValue!$H$8:$H$2000,0))),"")</f>
        <v/>
      </c>
      <c r="K847" s="210" t="str">
        <f t="shared" si="54"/>
        <v/>
      </c>
      <c r="L847" s="209" t="str">
        <f t="array" ref="L847">IFERROR(IF(D847="","",INDEX(ExcValue!$I$8:$I$2000, MATCH(D847&amp;54,ExcValue!$A$8:$A$2000&amp;ExcValue!$H$8:$H$2000,0))),"")</f>
        <v/>
      </c>
      <c r="M847" s="210" t="str">
        <f t="shared" si="55"/>
        <v/>
      </c>
      <c r="O847" s="207" t="str">
        <f>IF(ISNUMBER(PT_ExcValue!A847),PT_ExcValue!A847,"")</f>
        <v/>
      </c>
      <c r="P847" s="207" t="str">
        <f>IF(PT_ExcValue!C847=0,"",PT_ExcValue!B847/PT_ExcValue!C847)</f>
        <v/>
      </c>
      <c r="Q847" s="207" t="str">
        <f>IF(PT_ExcValue!E847=0,"",PT_ExcValue!D847/PT_ExcValue!E847)</f>
        <v/>
      </c>
      <c r="R847" s="207" t="str">
        <f>IF(PT_ExcValue!G847=0,"",PT_ExcValue!F847/PT_ExcValue!G847)</f>
        <v/>
      </c>
      <c r="S847" s="207" t="str">
        <f>IF(PT_ExcValue!I847=0,"",PT_ExcValue!H847/PT_ExcValue!I847)</f>
        <v/>
      </c>
    </row>
    <row r="848" spans="4:19" x14ac:dyDescent="0.25">
      <c r="D848" s="209" t="str">
        <f t="array" ref="D848">IFERROR(INDEX(ExcValue!$A$8:$A2846, MATCH(0,COUNTIF($D$1:D847,ExcValue!$A$8:$A2846), 0)),"")</f>
        <v/>
      </c>
      <c r="E848" s="207" t="str">
        <f>IFERROR(VLOOKUP(D848,ExcValue!A854:C2846,3,FALSE),"")</f>
        <v/>
      </c>
      <c r="F848" s="209" t="str">
        <f t="array" ref="F848">IFERROR(IF(D848="","",INDEX(ExcValue!$I$8:$I$2000, MATCH(D848&amp;23,ExcValue!$A$8:$A$2000&amp;ExcValue!$H$8:$H$2000,0))),"")</f>
        <v/>
      </c>
      <c r="G848" s="210" t="str">
        <f t="shared" si="52"/>
        <v/>
      </c>
      <c r="H848" s="209" t="str">
        <f t="array" ref="H848">IFERROR(IF(D848="","",INDEX(ExcValue!$I$8:$I$2000, MATCH(D848&amp;24,ExcValue!$A$8:$A$2000&amp;ExcValue!$H$8:$H$2000,0))),"")</f>
        <v/>
      </c>
      <c r="I848" s="210" t="str">
        <f t="shared" si="53"/>
        <v/>
      </c>
      <c r="J848" s="209" t="str">
        <f t="array" ref="J848">IFERROR(IF(D848="","",INDEX(ExcValue!$I$8:$I$2000, MATCH(D848&amp;74,ExcValue!$A$8:$A$2000&amp;ExcValue!$H$8:$H$2000,0))),"")</f>
        <v/>
      </c>
      <c r="K848" s="210" t="str">
        <f t="shared" si="54"/>
        <v/>
      </c>
      <c r="L848" s="209" t="str">
        <f t="array" ref="L848">IFERROR(IF(D848="","",INDEX(ExcValue!$I$8:$I$2000, MATCH(D848&amp;54,ExcValue!$A$8:$A$2000&amp;ExcValue!$H$8:$H$2000,0))),"")</f>
        <v/>
      </c>
      <c r="M848" s="210" t="str">
        <f t="shared" si="55"/>
        <v/>
      </c>
      <c r="O848" s="207" t="str">
        <f>IF(ISNUMBER(PT_ExcValue!A848),PT_ExcValue!A848,"")</f>
        <v/>
      </c>
      <c r="P848" s="207" t="str">
        <f>IF(PT_ExcValue!C848=0,"",PT_ExcValue!B848/PT_ExcValue!C848)</f>
        <v/>
      </c>
      <c r="Q848" s="207" t="str">
        <f>IF(PT_ExcValue!E848=0,"",PT_ExcValue!D848/PT_ExcValue!E848)</f>
        <v/>
      </c>
      <c r="R848" s="207" t="str">
        <f>IF(PT_ExcValue!G848=0,"",PT_ExcValue!F848/PT_ExcValue!G848)</f>
        <v/>
      </c>
      <c r="S848" s="207" t="str">
        <f>IF(PT_ExcValue!I848=0,"",PT_ExcValue!H848/PT_ExcValue!I848)</f>
        <v/>
      </c>
    </row>
    <row r="849" spans="4:19" x14ac:dyDescent="0.25">
      <c r="D849" s="209" t="str">
        <f t="array" ref="D849">IFERROR(INDEX(ExcValue!$A$8:$A2847, MATCH(0,COUNTIF($D$1:D848,ExcValue!$A$8:$A2847), 0)),"")</f>
        <v/>
      </c>
      <c r="E849" s="207" t="str">
        <f>IFERROR(VLOOKUP(D849,ExcValue!A855:C2847,3,FALSE),"")</f>
        <v/>
      </c>
      <c r="F849" s="209" t="str">
        <f t="array" ref="F849">IFERROR(IF(D849="","",INDEX(ExcValue!$I$8:$I$2000, MATCH(D849&amp;23,ExcValue!$A$8:$A$2000&amp;ExcValue!$H$8:$H$2000,0))),"")</f>
        <v/>
      </c>
      <c r="G849" s="210" t="str">
        <f t="shared" si="52"/>
        <v/>
      </c>
      <c r="H849" s="209" t="str">
        <f t="array" ref="H849">IFERROR(IF(D849="","",INDEX(ExcValue!$I$8:$I$2000, MATCH(D849&amp;24,ExcValue!$A$8:$A$2000&amp;ExcValue!$H$8:$H$2000,0))),"")</f>
        <v/>
      </c>
      <c r="I849" s="210" t="str">
        <f t="shared" si="53"/>
        <v/>
      </c>
      <c r="J849" s="209" t="str">
        <f t="array" ref="J849">IFERROR(IF(D849="","",INDEX(ExcValue!$I$8:$I$2000, MATCH(D849&amp;74,ExcValue!$A$8:$A$2000&amp;ExcValue!$H$8:$H$2000,0))),"")</f>
        <v/>
      </c>
      <c r="K849" s="210" t="str">
        <f t="shared" si="54"/>
        <v/>
      </c>
      <c r="L849" s="209" t="str">
        <f t="array" ref="L849">IFERROR(IF(D849="","",INDEX(ExcValue!$I$8:$I$2000, MATCH(D849&amp;54,ExcValue!$A$8:$A$2000&amp;ExcValue!$H$8:$H$2000,0))),"")</f>
        <v/>
      </c>
      <c r="M849" s="210" t="str">
        <f t="shared" si="55"/>
        <v/>
      </c>
      <c r="O849" s="207" t="str">
        <f>IF(ISNUMBER(PT_ExcValue!A849),PT_ExcValue!A849,"")</f>
        <v/>
      </c>
      <c r="P849" s="207" t="str">
        <f>IF(PT_ExcValue!C849=0,"",PT_ExcValue!B849/PT_ExcValue!C849)</f>
        <v/>
      </c>
      <c r="Q849" s="207" t="str">
        <f>IF(PT_ExcValue!E849=0,"",PT_ExcValue!D849/PT_ExcValue!E849)</f>
        <v/>
      </c>
      <c r="R849" s="207" t="str">
        <f>IF(PT_ExcValue!G849=0,"",PT_ExcValue!F849/PT_ExcValue!G849)</f>
        <v/>
      </c>
      <c r="S849" s="207" t="str">
        <f>IF(PT_ExcValue!I849=0,"",PT_ExcValue!H849/PT_ExcValue!I849)</f>
        <v/>
      </c>
    </row>
    <row r="850" spans="4:19" x14ac:dyDescent="0.25">
      <c r="D850" s="209" t="str">
        <f t="array" ref="D850">IFERROR(INDEX(ExcValue!$A$8:$A2848, MATCH(0,COUNTIF($D$1:D849,ExcValue!$A$8:$A2848), 0)),"")</f>
        <v/>
      </c>
      <c r="E850" s="207" t="str">
        <f>IFERROR(VLOOKUP(D850,ExcValue!A856:C2848,3,FALSE),"")</f>
        <v/>
      </c>
      <c r="F850" s="209" t="str">
        <f t="array" ref="F850">IFERROR(IF(D850="","",INDEX(ExcValue!$I$8:$I$2000, MATCH(D850&amp;23,ExcValue!$A$8:$A$2000&amp;ExcValue!$H$8:$H$2000,0))),"")</f>
        <v/>
      </c>
      <c r="G850" s="210" t="str">
        <f t="shared" si="52"/>
        <v/>
      </c>
      <c r="H850" s="209" t="str">
        <f t="array" ref="H850">IFERROR(IF(D850="","",INDEX(ExcValue!$I$8:$I$2000, MATCH(D850&amp;24,ExcValue!$A$8:$A$2000&amp;ExcValue!$H$8:$H$2000,0))),"")</f>
        <v/>
      </c>
      <c r="I850" s="210" t="str">
        <f t="shared" si="53"/>
        <v/>
      </c>
      <c r="J850" s="209" t="str">
        <f t="array" ref="J850">IFERROR(IF(D850="","",INDEX(ExcValue!$I$8:$I$2000, MATCH(D850&amp;74,ExcValue!$A$8:$A$2000&amp;ExcValue!$H$8:$H$2000,0))),"")</f>
        <v/>
      </c>
      <c r="K850" s="210" t="str">
        <f t="shared" si="54"/>
        <v/>
      </c>
      <c r="L850" s="209" t="str">
        <f t="array" ref="L850">IFERROR(IF(D850="","",INDEX(ExcValue!$I$8:$I$2000, MATCH(D850&amp;54,ExcValue!$A$8:$A$2000&amp;ExcValue!$H$8:$H$2000,0))),"")</f>
        <v/>
      </c>
      <c r="M850" s="210" t="str">
        <f t="shared" si="55"/>
        <v/>
      </c>
      <c r="O850" s="207" t="str">
        <f>IF(ISNUMBER(PT_ExcValue!A850),PT_ExcValue!A850,"")</f>
        <v/>
      </c>
      <c r="P850" s="207" t="str">
        <f>IF(PT_ExcValue!C850=0,"",PT_ExcValue!B850/PT_ExcValue!C850)</f>
        <v/>
      </c>
      <c r="Q850" s="207" t="str">
        <f>IF(PT_ExcValue!E850=0,"",PT_ExcValue!D850/PT_ExcValue!E850)</f>
        <v/>
      </c>
      <c r="R850" s="207" t="str">
        <f>IF(PT_ExcValue!G850=0,"",PT_ExcValue!F850/PT_ExcValue!G850)</f>
        <v/>
      </c>
      <c r="S850" s="207" t="str">
        <f>IF(PT_ExcValue!I850=0,"",PT_ExcValue!H850/PT_ExcValue!I850)</f>
        <v/>
      </c>
    </row>
    <row r="851" spans="4:19" x14ac:dyDescent="0.25">
      <c r="D851" s="209" t="str">
        <f t="array" ref="D851">IFERROR(INDEX(ExcValue!$A$8:$A2849, MATCH(0,COUNTIF($D$1:D850,ExcValue!$A$8:$A2849), 0)),"")</f>
        <v/>
      </c>
      <c r="E851" s="207" t="str">
        <f>IFERROR(VLOOKUP(D851,ExcValue!A857:C2849,3,FALSE),"")</f>
        <v/>
      </c>
      <c r="F851" s="209" t="str">
        <f t="array" ref="F851">IFERROR(IF(D851="","",INDEX(ExcValue!$I$8:$I$2000, MATCH(D851&amp;23,ExcValue!$A$8:$A$2000&amp;ExcValue!$H$8:$H$2000,0))),"")</f>
        <v/>
      </c>
      <c r="G851" s="210" t="str">
        <f t="shared" si="52"/>
        <v/>
      </c>
      <c r="H851" s="209" t="str">
        <f t="array" ref="H851">IFERROR(IF(D851="","",INDEX(ExcValue!$I$8:$I$2000, MATCH(D851&amp;24,ExcValue!$A$8:$A$2000&amp;ExcValue!$H$8:$H$2000,0))),"")</f>
        <v/>
      </c>
      <c r="I851" s="210" t="str">
        <f t="shared" si="53"/>
        <v/>
      </c>
      <c r="J851" s="209" t="str">
        <f t="array" ref="J851">IFERROR(IF(D851="","",INDEX(ExcValue!$I$8:$I$2000, MATCH(D851&amp;74,ExcValue!$A$8:$A$2000&amp;ExcValue!$H$8:$H$2000,0))),"")</f>
        <v/>
      </c>
      <c r="K851" s="210" t="str">
        <f t="shared" si="54"/>
        <v/>
      </c>
      <c r="L851" s="209" t="str">
        <f t="array" ref="L851">IFERROR(IF(D851="","",INDEX(ExcValue!$I$8:$I$2000, MATCH(D851&amp;54,ExcValue!$A$8:$A$2000&amp;ExcValue!$H$8:$H$2000,0))),"")</f>
        <v/>
      </c>
      <c r="M851" s="210" t="str">
        <f t="shared" si="55"/>
        <v/>
      </c>
      <c r="O851" s="207" t="str">
        <f>IF(ISNUMBER(PT_ExcValue!A851),PT_ExcValue!A851,"")</f>
        <v/>
      </c>
      <c r="P851" s="207" t="str">
        <f>IF(PT_ExcValue!C851=0,"",PT_ExcValue!B851/PT_ExcValue!C851)</f>
        <v/>
      </c>
      <c r="Q851" s="207" t="str">
        <f>IF(PT_ExcValue!E851=0,"",PT_ExcValue!D851/PT_ExcValue!E851)</f>
        <v/>
      </c>
      <c r="R851" s="207" t="str">
        <f>IF(PT_ExcValue!G851=0,"",PT_ExcValue!F851/PT_ExcValue!G851)</f>
        <v/>
      </c>
      <c r="S851" s="207" t="str">
        <f>IF(PT_ExcValue!I851=0,"",PT_ExcValue!H851/PT_ExcValue!I851)</f>
        <v/>
      </c>
    </row>
    <row r="852" spans="4:19" x14ac:dyDescent="0.25">
      <c r="D852" s="209" t="str">
        <f t="array" ref="D852">IFERROR(INDEX(ExcValue!$A$8:$A2850, MATCH(0,COUNTIF($D$1:D851,ExcValue!$A$8:$A2850), 0)),"")</f>
        <v/>
      </c>
      <c r="E852" s="207" t="str">
        <f>IFERROR(VLOOKUP(D852,ExcValue!A858:C2850,3,FALSE),"")</f>
        <v/>
      </c>
      <c r="F852" s="209" t="str">
        <f t="array" ref="F852">IFERROR(IF(D852="","",INDEX(ExcValue!$I$8:$I$2000, MATCH(D852&amp;23,ExcValue!$A$8:$A$2000&amp;ExcValue!$H$8:$H$2000,0))),"")</f>
        <v/>
      </c>
      <c r="G852" s="210" t="str">
        <f t="shared" si="52"/>
        <v/>
      </c>
      <c r="H852" s="209" t="str">
        <f t="array" ref="H852">IFERROR(IF(D852="","",INDEX(ExcValue!$I$8:$I$2000, MATCH(D852&amp;24,ExcValue!$A$8:$A$2000&amp;ExcValue!$H$8:$H$2000,0))),"")</f>
        <v/>
      </c>
      <c r="I852" s="210" t="str">
        <f t="shared" si="53"/>
        <v/>
      </c>
      <c r="J852" s="209" t="str">
        <f t="array" ref="J852">IFERROR(IF(D852="","",INDEX(ExcValue!$I$8:$I$2000, MATCH(D852&amp;74,ExcValue!$A$8:$A$2000&amp;ExcValue!$H$8:$H$2000,0))),"")</f>
        <v/>
      </c>
      <c r="K852" s="210" t="str">
        <f t="shared" si="54"/>
        <v/>
      </c>
      <c r="L852" s="209" t="str">
        <f t="array" ref="L852">IFERROR(IF(D852="","",INDEX(ExcValue!$I$8:$I$2000, MATCH(D852&amp;54,ExcValue!$A$8:$A$2000&amp;ExcValue!$H$8:$H$2000,0))),"")</f>
        <v/>
      </c>
      <c r="M852" s="210" t="str">
        <f t="shared" si="55"/>
        <v/>
      </c>
      <c r="O852" s="207" t="str">
        <f>IF(ISNUMBER(PT_ExcValue!A852),PT_ExcValue!A852,"")</f>
        <v/>
      </c>
      <c r="P852" s="207" t="str">
        <f>IF(PT_ExcValue!C852=0,"",PT_ExcValue!B852/PT_ExcValue!C852)</f>
        <v/>
      </c>
      <c r="Q852" s="207" t="str">
        <f>IF(PT_ExcValue!E852=0,"",PT_ExcValue!D852/PT_ExcValue!E852)</f>
        <v/>
      </c>
      <c r="R852" s="207" t="str">
        <f>IF(PT_ExcValue!G852=0,"",PT_ExcValue!F852/PT_ExcValue!G852)</f>
        <v/>
      </c>
      <c r="S852" s="207" t="str">
        <f>IF(PT_ExcValue!I852=0,"",PT_ExcValue!H852/PT_ExcValue!I852)</f>
        <v/>
      </c>
    </row>
    <row r="853" spans="4:19" x14ac:dyDescent="0.25">
      <c r="D853" s="209" t="str">
        <f t="array" ref="D853">IFERROR(INDEX(ExcValue!$A$8:$A2851, MATCH(0,COUNTIF($D$1:D852,ExcValue!$A$8:$A2851), 0)),"")</f>
        <v/>
      </c>
      <c r="E853" s="207" t="str">
        <f>IFERROR(VLOOKUP(D853,ExcValue!A859:C2851,3,FALSE),"")</f>
        <v/>
      </c>
      <c r="F853" s="209" t="str">
        <f t="array" ref="F853">IFERROR(IF(D853="","",INDEX(ExcValue!$I$8:$I$2000, MATCH(D853&amp;23,ExcValue!$A$8:$A$2000&amp;ExcValue!$H$8:$H$2000,0))),"")</f>
        <v/>
      </c>
      <c r="G853" s="210" t="str">
        <f t="shared" si="52"/>
        <v/>
      </c>
      <c r="H853" s="209" t="str">
        <f t="array" ref="H853">IFERROR(IF(D853="","",INDEX(ExcValue!$I$8:$I$2000, MATCH(D853&amp;24,ExcValue!$A$8:$A$2000&amp;ExcValue!$H$8:$H$2000,0))),"")</f>
        <v/>
      </c>
      <c r="I853" s="210" t="str">
        <f t="shared" si="53"/>
        <v/>
      </c>
      <c r="J853" s="209" t="str">
        <f t="array" ref="J853">IFERROR(IF(D853="","",INDEX(ExcValue!$I$8:$I$2000, MATCH(D853&amp;74,ExcValue!$A$8:$A$2000&amp;ExcValue!$H$8:$H$2000,0))),"")</f>
        <v/>
      </c>
      <c r="K853" s="210" t="str">
        <f t="shared" si="54"/>
        <v/>
      </c>
      <c r="L853" s="209" t="str">
        <f t="array" ref="L853">IFERROR(IF(D853="","",INDEX(ExcValue!$I$8:$I$2000, MATCH(D853&amp;54,ExcValue!$A$8:$A$2000&amp;ExcValue!$H$8:$H$2000,0))),"")</f>
        <v/>
      </c>
      <c r="M853" s="210" t="str">
        <f t="shared" si="55"/>
        <v/>
      </c>
      <c r="O853" s="207" t="str">
        <f>IF(ISNUMBER(PT_ExcValue!A853),PT_ExcValue!A853,"")</f>
        <v/>
      </c>
      <c r="P853" s="207" t="str">
        <f>IF(PT_ExcValue!C853=0,"",PT_ExcValue!B853/PT_ExcValue!C853)</f>
        <v/>
      </c>
      <c r="Q853" s="207" t="str">
        <f>IF(PT_ExcValue!E853=0,"",PT_ExcValue!D853/PT_ExcValue!E853)</f>
        <v/>
      </c>
      <c r="R853" s="207" t="str">
        <f>IF(PT_ExcValue!G853=0,"",PT_ExcValue!F853/PT_ExcValue!G853)</f>
        <v/>
      </c>
      <c r="S853" s="207" t="str">
        <f>IF(PT_ExcValue!I853=0,"",PT_ExcValue!H853/PT_ExcValue!I853)</f>
        <v/>
      </c>
    </row>
    <row r="854" spans="4:19" x14ac:dyDescent="0.25">
      <c r="D854" s="209" t="str">
        <f t="array" ref="D854">IFERROR(INDEX(ExcValue!$A$8:$A2852, MATCH(0,COUNTIF($D$1:D853,ExcValue!$A$8:$A2852), 0)),"")</f>
        <v/>
      </c>
      <c r="E854" s="207" t="str">
        <f>IFERROR(VLOOKUP(D854,ExcValue!A860:C2852,3,FALSE),"")</f>
        <v/>
      </c>
      <c r="F854" s="209" t="str">
        <f t="array" ref="F854">IFERROR(IF(D854="","",INDEX(ExcValue!$I$8:$I$2000, MATCH(D854&amp;23,ExcValue!$A$8:$A$2000&amp;ExcValue!$H$8:$H$2000,0))),"")</f>
        <v/>
      </c>
      <c r="G854" s="210" t="str">
        <f t="shared" si="52"/>
        <v/>
      </c>
      <c r="H854" s="209" t="str">
        <f t="array" ref="H854">IFERROR(IF(D854="","",INDEX(ExcValue!$I$8:$I$2000, MATCH(D854&amp;24,ExcValue!$A$8:$A$2000&amp;ExcValue!$H$8:$H$2000,0))),"")</f>
        <v/>
      </c>
      <c r="I854" s="210" t="str">
        <f t="shared" si="53"/>
        <v/>
      </c>
      <c r="J854" s="209" t="str">
        <f t="array" ref="J854">IFERROR(IF(D854="","",INDEX(ExcValue!$I$8:$I$2000, MATCH(D854&amp;74,ExcValue!$A$8:$A$2000&amp;ExcValue!$H$8:$H$2000,0))),"")</f>
        <v/>
      </c>
      <c r="K854" s="210" t="str">
        <f t="shared" si="54"/>
        <v/>
      </c>
      <c r="L854" s="209" t="str">
        <f t="array" ref="L854">IFERROR(IF(D854="","",INDEX(ExcValue!$I$8:$I$2000, MATCH(D854&amp;54,ExcValue!$A$8:$A$2000&amp;ExcValue!$H$8:$H$2000,0))),"")</f>
        <v/>
      </c>
      <c r="M854" s="210" t="str">
        <f t="shared" si="55"/>
        <v/>
      </c>
      <c r="O854" s="207" t="str">
        <f>IF(ISNUMBER(PT_ExcValue!A854),PT_ExcValue!A854,"")</f>
        <v/>
      </c>
      <c r="P854" s="207" t="str">
        <f>IF(PT_ExcValue!C854=0,"",PT_ExcValue!B854/PT_ExcValue!C854)</f>
        <v/>
      </c>
      <c r="Q854" s="207" t="str">
        <f>IF(PT_ExcValue!E854=0,"",PT_ExcValue!D854/PT_ExcValue!E854)</f>
        <v/>
      </c>
      <c r="R854" s="207" t="str">
        <f>IF(PT_ExcValue!G854=0,"",PT_ExcValue!F854/PT_ExcValue!G854)</f>
        <v/>
      </c>
      <c r="S854" s="207" t="str">
        <f>IF(PT_ExcValue!I854=0,"",PT_ExcValue!H854/PT_ExcValue!I854)</f>
        <v/>
      </c>
    </row>
    <row r="855" spans="4:19" x14ac:dyDescent="0.25">
      <c r="D855" s="209" t="str">
        <f t="array" ref="D855">IFERROR(INDEX(ExcValue!$A$8:$A2853, MATCH(0,COUNTIF($D$1:D854,ExcValue!$A$8:$A2853), 0)),"")</f>
        <v/>
      </c>
      <c r="E855" s="207" t="str">
        <f>IFERROR(VLOOKUP(D855,ExcValue!A861:C2853,3,FALSE),"")</f>
        <v/>
      </c>
      <c r="F855" s="209" t="str">
        <f t="array" ref="F855">IFERROR(IF(D855="","",INDEX(ExcValue!$I$8:$I$2000, MATCH(D855&amp;23,ExcValue!$A$8:$A$2000&amp;ExcValue!$H$8:$H$2000,0))),"")</f>
        <v/>
      </c>
      <c r="G855" s="210" t="str">
        <f t="shared" si="52"/>
        <v/>
      </c>
      <c r="H855" s="209" t="str">
        <f t="array" ref="H855">IFERROR(IF(D855="","",INDEX(ExcValue!$I$8:$I$2000, MATCH(D855&amp;24,ExcValue!$A$8:$A$2000&amp;ExcValue!$H$8:$H$2000,0))),"")</f>
        <v/>
      </c>
      <c r="I855" s="210" t="str">
        <f t="shared" si="53"/>
        <v/>
      </c>
      <c r="J855" s="209" t="str">
        <f t="array" ref="J855">IFERROR(IF(D855="","",INDEX(ExcValue!$I$8:$I$2000, MATCH(D855&amp;74,ExcValue!$A$8:$A$2000&amp;ExcValue!$H$8:$H$2000,0))),"")</f>
        <v/>
      </c>
      <c r="K855" s="210" t="str">
        <f t="shared" si="54"/>
        <v/>
      </c>
      <c r="L855" s="209" t="str">
        <f t="array" ref="L855">IFERROR(IF(D855="","",INDEX(ExcValue!$I$8:$I$2000, MATCH(D855&amp;54,ExcValue!$A$8:$A$2000&amp;ExcValue!$H$8:$H$2000,0))),"")</f>
        <v/>
      </c>
      <c r="M855" s="210" t="str">
        <f t="shared" si="55"/>
        <v/>
      </c>
      <c r="O855" s="207" t="str">
        <f>IF(ISNUMBER(PT_ExcValue!A855),PT_ExcValue!A855,"")</f>
        <v/>
      </c>
      <c r="P855" s="207" t="str">
        <f>IF(PT_ExcValue!C855=0,"",PT_ExcValue!B855/PT_ExcValue!C855)</f>
        <v/>
      </c>
      <c r="Q855" s="207" t="str">
        <f>IF(PT_ExcValue!E855=0,"",PT_ExcValue!D855/PT_ExcValue!E855)</f>
        <v/>
      </c>
      <c r="R855" s="207" t="str">
        <f>IF(PT_ExcValue!G855=0,"",PT_ExcValue!F855/PT_ExcValue!G855)</f>
        <v/>
      </c>
      <c r="S855" s="207" t="str">
        <f>IF(PT_ExcValue!I855=0,"",PT_ExcValue!H855/PT_ExcValue!I855)</f>
        <v/>
      </c>
    </row>
    <row r="856" spans="4:19" x14ac:dyDescent="0.25">
      <c r="D856" s="209" t="str">
        <f t="array" ref="D856">IFERROR(INDEX(ExcValue!$A$8:$A2854, MATCH(0,COUNTIF($D$1:D855,ExcValue!$A$8:$A2854), 0)),"")</f>
        <v/>
      </c>
      <c r="E856" s="207" t="str">
        <f>IFERROR(VLOOKUP(D856,ExcValue!A862:C2854,3,FALSE),"")</f>
        <v/>
      </c>
      <c r="F856" s="209" t="str">
        <f t="array" ref="F856">IFERROR(IF(D856="","",INDEX(ExcValue!$I$8:$I$2000, MATCH(D856&amp;23,ExcValue!$A$8:$A$2000&amp;ExcValue!$H$8:$H$2000,0))),"")</f>
        <v/>
      </c>
      <c r="G856" s="210" t="str">
        <f t="shared" si="52"/>
        <v/>
      </c>
      <c r="H856" s="209" t="str">
        <f t="array" ref="H856">IFERROR(IF(D856="","",INDEX(ExcValue!$I$8:$I$2000, MATCH(D856&amp;24,ExcValue!$A$8:$A$2000&amp;ExcValue!$H$8:$H$2000,0))),"")</f>
        <v/>
      </c>
      <c r="I856" s="210" t="str">
        <f t="shared" si="53"/>
        <v/>
      </c>
      <c r="J856" s="209" t="str">
        <f t="array" ref="J856">IFERROR(IF(D856="","",INDEX(ExcValue!$I$8:$I$2000, MATCH(D856&amp;74,ExcValue!$A$8:$A$2000&amp;ExcValue!$H$8:$H$2000,0))),"")</f>
        <v/>
      </c>
      <c r="K856" s="210" t="str">
        <f t="shared" si="54"/>
        <v/>
      </c>
      <c r="L856" s="209" t="str">
        <f t="array" ref="L856">IFERROR(IF(D856="","",INDEX(ExcValue!$I$8:$I$2000, MATCH(D856&amp;54,ExcValue!$A$8:$A$2000&amp;ExcValue!$H$8:$H$2000,0))),"")</f>
        <v/>
      </c>
      <c r="M856" s="210" t="str">
        <f t="shared" si="55"/>
        <v/>
      </c>
      <c r="O856" s="207" t="str">
        <f>IF(ISNUMBER(PT_ExcValue!A856),PT_ExcValue!A856,"")</f>
        <v/>
      </c>
      <c r="P856" s="207" t="str">
        <f>IF(PT_ExcValue!C856=0,"",PT_ExcValue!B856/PT_ExcValue!C856)</f>
        <v/>
      </c>
      <c r="Q856" s="207" t="str">
        <f>IF(PT_ExcValue!E856=0,"",PT_ExcValue!D856/PT_ExcValue!E856)</f>
        <v/>
      </c>
      <c r="R856" s="207" t="str">
        <f>IF(PT_ExcValue!G856=0,"",PT_ExcValue!F856/PT_ExcValue!G856)</f>
        <v/>
      </c>
      <c r="S856" s="207" t="str">
        <f>IF(PT_ExcValue!I856=0,"",PT_ExcValue!H856/PT_ExcValue!I856)</f>
        <v/>
      </c>
    </row>
    <row r="857" spans="4:19" x14ac:dyDescent="0.25">
      <c r="D857" s="209" t="str">
        <f t="array" ref="D857">IFERROR(INDEX(ExcValue!$A$8:$A2855, MATCH(0,COUNTIF($D$1:D856,ExcValue!$A$8:$A2855), 0)),"")</f>
        <v/>
      </c>
      <c r="E857" s="207" t="str">
        <f>IFERROR(VLOOKUP(D857,ExcValue!A863:C2855,3,FALSE),"")</f>
        <v/>
      </c>
      <c r="F857" s="209" t="str">
        <f t="array" ref="F857">IFERROR(IF(D857="","",INDEX(ExcValue!$I$8:$I$2000, MATCH(D857&amp;23,ExcValue!$A$8:$A$2000&amp;ExcValue!$H$8:$H$2000,0))),"")</f>
        <v/>
      </c>
      <c r="G857" s="210" t="str">
        <f t="shared" si="52"/>
        <v/>
      </c>
      <c r="H857" s="209" t="str">
        <f t="array" ref="H857">IFERROR(IF(D857="","",INDEX(ExcValue!$I$8:$I$2000, MATCH(D857&amp;24,ExcValue!$A$8:$A$2000&amp;ExcValue!$H$8:$H$2000,0))),"")</f>
        <v/>
      </c>
      <c r="I857" s="210" t="str">
        <f t="shared" si="53"/>
        <v/>
      </c>
      <c r="J857" s="209" t="str">
        <f t="array" ref="J857">IFERROR(IF(D857="","",INDEX(ExcValue!$I$8:$I$2000, MATCH(D857&amp;74,ExcValue!$A$8:$A$2000&amp;ExcValue!$H$8:$H$2000,0))),"")</f>
        <v/>
      </c>
      <c r="K857" s="210" t="str">
        <f t="shared" si="54"/>
        <v/>
      </c>
      <c r="L857" s="209" t="str">
        <f t="array" ref="L857">IFERROR(IF(D857="","",INDEX(ExcValue!$I$8:$I$2000, MATCH(D857&amp;54,ExcValue!$A$8:$A$2000&amp;ExcValue!$H$8:$H$2000,0))),"")</f>
        <v/>
      </c>
      <c r="M857" s="210" t="str">
        <f t="shared" si="55"/>
        <v/>
      </c>
      <c r="O857" s="207" t="str">
        <f>IF(ISNUMBER(PT_ExcValue!A857),PT_ExcValue!A857,"")</f>
        <v/>
      </c>
      <c r="P857" s="207" t="str">
        <f>IF(PT_ExcValue!C857=0,"",PT_ExcValue!B857/PT_ExcValue!C857)</f>
        <v/>
      </c>
      <c r="Q857" s="207" t="str">
        <f>IF(PT_ExcValue!E857=0,"",PT_ExcValue!D857/PT_ExcValue!E857)</f>
        <v/>
      </c>
      <c r="R857" s="207" t="str">
        <f>IF(PT_ExcValue!G857=0,"",PT_ExcValue!F857/PT_ExcValue!G857)</f>
        <v/>
      </c>
      <c r="S857" s="207" t="str">
        <f>IF(PT_ExcValue!I857=0,"",PT_ExcValue!H857/PT_ExcValue!I857)</f>
        <v/>
      </c>
    </row>
    <row r="858" spans="4:19" x14ac:dyDescent="0.25">
      <c r="D858" s="209" t="str">
        <f t="array" ref="D858">IFERROR(INDEX(ExcValue!$A$8:$A2856, MATCH(0,COUNTIF($D$1:D857,ExcValue!$A$8:$A2856), 0)),"")</f>
        <v/>
      </c>
      <c r="E858" s="207" t="str">
        <f>IFERROR(VLOOKUP(D858,ExcValue!A864:C2856,3,FALSE),"")</f>
        <v/>
      </c>
      <c r="F858" s="209" t="str">
        <f t="array" ref="F858">IFERROR(IF(D858="","",INDEX(ExcValue!$I$8:$I$2000, MATCH(D858&amp;23,ExcValue!$A$8:$A$2000&amp;ExcValue!$H$8:$H$2000,0))),"")</f>
        <v/>
      </c>
      <c r="G858" s="210" t="str">
        <f t="shared" si="52"/>
        <v/>
      </c>
      <c r="H858" s="209" t="str">
        <f t="array" ref="H858">IFERROR(IF(D858="","",INDEX(ExcValue!$I$8:$I$2000, MATCH(D858&amp;24,ExcValue!$A$8:$A$2000&amp;ExcValue!$H$8:$H$2000,0))),"")</f>
        <v/>
      </c>
      <c r="I858" s="210" t="str">
        <f t="shared" si="53"/>
        <v/>
      </c>
      <c r="J858" s="209" t="str">
        <f t="array" ref="J858">IFERROR(IF(D858="","",INDEX(ExcValue!$I$8:$I$2000, MATCH(D858&amp;74,ExcValue!$A$8:$A$2000&amp;ExcValue!$H$8:$H$2000,0))),"")</f>
        <v/>
      </c>
      <c r="K858" s="210" t="str">
        <f t="shared" si="54"/>
        <v/>
      </c>
      <c r="L858" s="209" t="str">
        <f t="array" ref="L858">IFERROR(IF(D858="","",INDEX(ExcValue!$I$8:$I$2000, MATCH(D858&amp;54,ExcValue!$A$8:$A$2000&amp;ExcValue!$H$8:$H$2000,0))),"")</f>
        <v/>
      </c>
      <c r="M858" s="210" t="str">
        <f t="shared" si="55"/>
        <v/>
      </c>
      <c r="O858" s="207" t="str">
        <f>IF(ISNUMBER(PT_ExcValue!A858),PT_ExcValue!A858,"")</f>
        <v/>
      </c>
      <c r="P858" s="207" t="str">
        <f>IF(PT_ExcValue!C858=0,"",PT_ExcValue!B858/PT_ExcValue!C858)</f>
        <v/>
      </c>
      <c r="Q858" s="207" t="str">
        <f>IF(PT_ExcValue!E858=0,"",PT_ExcValue!D858/PT_ExcValue!E858)</f>
        <v/>
      </c>
      <c r="R858" s="207" t="str">
        <f>IF(PT_ExcValue!G858=0,"",PT_ExcValue!F858/PT_ExcValue!G858)</f>
        <v/>
      </c>
      <c r="S858" s="207" t="str">
        <f>IF(PT_ExcValue!I858=0,"",PT_ExcValue!H858/PT_ExcValue!I858)</f>
        <v/>
      </c>
    </row>
    <row r="859" spans="4:19" x14ac:dyDescent="0.25">
      <c r="D859" s="209" t="str">
        <f t="array" ref="D859">IFERROR(INDEX(ExcValue!$A$8:$A2857, MATCH(0,COUNTIF($D$1:D858,ExcValue!$A$8:$A2857), 0)),"")</f>
        <v/>
      </c>
      <c r="E859" s="207" t="str">
        <f>IFERROR(VLOOKUP(D859,ExcValue!A865:C2857,3,FALSE),"")</f>
        <v/>
      </c>
      <c r="F859" s="209" t="str">
        <f t="array" ref="F859">IFERROR(IF(D859="","",INDEX(ExcValue!$I$8:$I$2000, MATCH(D859&amp;23,ExcValue!$A$8:$A$2000&amp;ExcValue!$H$8:$H$2000,0))),"")</f>
        <v/>
      </c>
      <c r="G859" s="210" t="str">
        <f t="shared" si="52"/>
        <v/>
      </c>
      <c r="H859" s="209" t="str">
        <f t="array" ref="H859">IFERROR(IF(D859="","",INDEX(ExcValue!$I$8:$I$2000, MATCH(D859&amp;24,ExcValue!$A$8:$A$2000&amp;ExcValue!$H$8:$H$2000,0))),"")</f>
        <v/>
      </c>
      <c r="I859" s="210" t="str">
        <f t="shared" si="53"/>
        <v/>
      </c>
      <c r="J859" s="209" t="str">
        <f t="array" ref="J859">IFERROR(IF(D859="","",INDEX(ExcValue!$I$8:$I$2000, MATCH(D859&amp;74,ExcValue!$A$8:$A$2000&amp;ExcValue!$H$8:$H$2000,0))),"")</f>
        <v/>
      </c>
      <c r="K859" s="210" t="str">
        <f t="shared" si="54"/>
        <v/>
      </c>
      <c r="L859" s="209" t="str">
        <f t="array" ref="L859">IFERROR(IF(D859="","",INDEX(ExcValue!$I$8:$I$2000, MATCH(D859&amp;54,ExcValue!$A$8:$A$2000&amp;ExcValue!$H$8:$H$2000,0))),"")</f>
        <v/>
      </c>
      <c r="M859" s="210" t="str">
        <f t="shared" si="55"/>
        <v/>
      </c>
      <c r="O859" s="207" t="str">
        <f>IF(ISNUMBER(PT_ExcValue!A859),PT_ExcValue!A859,"")</f>
        <v/>
      </c>
      <c r="P859" s="207" t="str">
        <f>IF(PT_ExcValue!C859=0,"",PT_ExcValue!B859/PT_ExcValue!C859)</f>
        <v/>
      </c>
      <c r="Q859" s="207" t="str">
        <f>IF(PT_ExcValue!E859=0,"",PT_ExcValue!D859/PT_ExcValue!E859)</f>
        <v/>
      </c>
      <c r="R859" s="207" t="str">
        <f>IF(PT_ExcValue!G859=0,"",PT_ExcValue!F859/PT_ExcValue!G859)</f>
        <v/>
      </c>
      <c r="S859" s="207" t="str">
        <f>IF(PT_ExcValue!I859=0,"",PT_ExcValue!H859/PT_ExcValue!I859)</f>
        <v/>
      </c>
    </row>
    <row r="860" spans="4:19" x14ac:dyDescent="0.25">
      <c r="D860" s="209" t="str">
        <f t="array" ref="D860">IFERROR(INDEX(ExcValue!$A$8:$A2858, MATCH(0,COUNTIF($D$1:D859,ExcValue!$A$8:$A2858), 0)),"")</f>
        <v/>
      </c>
      <c r="E860" s="207" t="str">
        <f>IFERROR(VLOOKUP(D860,ExcValue!A866:C2858,3,FALSE),"")</f>
        <v/>
      </c>
      <c r="F860" s="209" t="str">
        <f t="array" ref="F860">IFERROR(IF(D860="","",INDEX(ExcValue!$I$8:$I$2000, MATCH(D860&amp;23,ExcValue!$A$8:$A$2000&amp;ExcValue!$H$8:$H$2000,0))),"")</f>
        <v/>
      </c>
      <c r="G860" s="210" t="str">
        <f t="shared" si="52"/>
        <v/>
      </c>
      <c r="H860" s="209" t="str">
        <f t="array" ref="H860">IFERROR(IF(D860="","",INDEX(ExcValue!$I$8:$I$2000, MATCH(D860&amp;24,ExcValue!$A$8:$A$2000&amp;ExcValue!$H$8:$H$2000,0))),"")</f>
        <v/>
      </c>
      <c r="I860" s="210" t="str">
        <f t="shared" si="53"/>
        <v/>
      </c>
      <c r="J860" s="209" t="str">
        <f t="array" ref="J860">IFERROR(IF(D860="","",INDEX(ExcValue!$I$8:$I$2000, MATCH(D860&amp;74,ExcValue!$A$8:$A$2000&amp;ExcValue!$H$8:$H$2000,0))),"")</f>
        <v/>
      </c>
      <c r="K860" s="210" t="str">
        <f t="shared" si="54"/>
        <v/>
      </c>
      <c r="L860" s="209" t="str">
        <f t="array" ref="L860">IFERROR(IF(D860="","",INDEX(ExcValue!$I$8:$I$2000, MATCH(D860&amp;54,ExcValue!$A$8:$A$2000&amp;ExcValue!$H$8:$H$2000,0))),"")</f>
        <v/>
      </c>
      <c r="M860" s="210" t="str">
        <f t="shared" si="55"/>
        <v/>
      </c>
      <c r="O860" s="207" t="str">
        <f>IF(ISNUMBER(PT_ExcValue!A860),PT_ExcValue!A860,"")</f>
        <v/>
      </c>
      <c r="P860" s="207" t="str">
        <f>IF(PT_ExcValue!C860=0,"",PT_ExcValue!B860/PT_ExcValue!C860)</f>
        <v/>
      </c>
      <c r="Q860" s="207" t="str">
        <f>IF(PT_ExcValue!E860=0,"",PT_ExcValue!D860/PT_ExcValue!E860)</f>
        <v/>
      </c>
      <c r="R860" s="207" t="str">
        <f>IF(PT_ExcValue!G860=0,"",PT_ExcValue!F860/PT_ExcValue!G860)</f>
        <v/>
      </c>
      <c r="S860" s="207" t="str">
        <f>IF(PT_ExcValue!I860=0,"",PT_ExcValue!H860/PT_ExcValue!I860)</f>
        <v/>
      </c>
    </row>
    <row r="861" spans="4:19" x14ac:dyDescent="0.25">
      <c r="D861" s="209" t="str">
        <f t="array" ref="D861">IFERROR(INDEX(ExcValue!$A$8:$A2859, MATCH(0,COUNTIF($D$1:D860,ExcValue!$A$8:$A2859), 0)),"")</f>
        <v/>
      </c>
      <c r="E861" s="207" t="str">
        <f>IFERROR(VLOOKUP(D861,ExcValue!A867:C2859,3,FALSE),"")</f>
        <v/>
      </c>
      <c r="F861" s="209" t="str">
        <f t="array" ref="F861">IFERROR(IF(D861="","",INDEX(ExcValue!$I$8:$I$2000, MATCH(D861&amp;23,ExcValue!$A$8:$A$2000&amp;ExcValue!$H$8:$H$2000,0))),"")</f>
        <v/>
      </c>
      <c r="G861" s="210" t="str">
        <f t="shared" si="52"/>
        <v/>
      </c>
      <c r="H861" s="209" t="str">
        <f t="array" ref="H861">IFERROR(IF(D861="","",INDEX(ExcValue!$I$8:$I$2000, MATCH(D861&amp;24,ExcValue!$A$8:$A$2000&amp;ExcValue!$H$8:$H$2000,0))),"")</f>
        <v/>
      </c>
      <c r="I861" s="210" t="str">
        <f t="shared" si="53"/>
        <v/>
      </c>
      <c r="J861" s="209" t="str">
        <f t="array" ref="J861">IFERROR(IF(D861="","",INDEX(ExcValue!$I$8:$I$2000, MATCH(D861&amp;74,ExcValue!$A$8:$A$2000&amp;ExcValue!$H$8:$H$2000,0))),"")</f>
        <v/>
      </c>
      <c r="K861" s="210" t="str">
        <f t="shared" si="54"/>
        <v/>
      </c>
      <c r="L861" s="209" t="str">
        <f t="array" ref="L861">IFERROR(IF(D861="","",INDEX(ExcValue!$I$8:$I$2000, MATCH(D861&amp;54,ExcValue!$A$8:$A$2000&amp;ExcValue!$H$8:$H$2000,0))),"")</f>
        <v/>
      </c>
      <c r="M861" s="210" t="str">
        <f t="shared" si="55"/>
        <v/>
      </c>
      <c r="O861" s="207" t="str">
        <f>IF(ISNUMBER(PT_ExcValue!A861),PT_ExcValue!A861,"")</f>
        <v/>
      </c>
      <c r="P861" s="207" t="str">
        <f>IF(PT_ExcValue!C861=0,"",PT_ExcValue!B861/PT_ExcValue!C861)</f>
        <v/>
      </c>
      <c r="Q861" s="207" t="str">
        <f>IF(PT_ExcValue!E861=0,"",PT_ExcValue!D861/PT_ExcValue!E861)</f>
        <v/>
      </c>
      <c r="R861" s="207" t="str">
        <f>IF(PT_ExcValue!G861=0,"",PT_ExcValue!F861/PT_ExcValue!G861)</f>
        <v/>
      </c>
      <c r="S861" s="207" t="str">
        <f>IF(PT_ExcValue!I861=0,"",PT_ExcValue!H861/PT_ExcValue!I861)</f>
        <v/>
      </c>
    </row>
    <row r="862" spans="4:19" x14ac:dyDescent="0.25">
      <c r="D862" s="209" t="str">
        <f t="array" ref="D862">IFERROR(INDEX(ExcValue!$A$8:$A2860, MATCH(0,COUNTIF($D$1:D861,ExcValue!$A$8:$A2860), 0)),"")</f>
        <v/>
      </c>
      <c r="E862" s="207" t="str">
        <f>IFERROR(VLOOKUP(D862,ExcValue!A868:C2860,3,FALSE),"")</f>
        <v/>
      </c>
      <c r="F862" s="209" t="str">
        <f t="array" ref="F862">IFERROR(IF(D862="","",INDEX(ExcValue!$I$8:$I$2000, MATCH(D862&amp;23,ExcValue!$A$8:$A$2000&amp;ExcValue!$H$8:$H$2000,0))),"")</f>
        <v/>
      </c>
      <c r="G862" s="210" t="str">
        <f t="shared" si="52"/>
        <v/>
      </c>
      <c r="H862" s="209" t="str">
        <f t="array" ref="H862">IFERROR(IF(D862="","",INDEX(ExcValue!$I$8:$I$2000, MATCH(D862&amp;24,ExcValue!$A$8:$A$2000&amp;ExcValue!$H$8:$H$2000,0))),"")</f>
        <v/>
      </c>
      <c r="I862" s="210" t="str">
        <f t="shared" si="53"/>
        <v/>
      </c>
      <c r="J862" s="209" t="str">
        <f t="array" ref="J862">IFERROR(IF(D862="","",INDEX(ExcValue!$I$8:$I$2000, MATCH(D862&amp;74,ExcValue!$A$8:$A$2000&amp;ExcValue!$H$8:$H$2000,0))),"")</f>
        <v/>
      </c>
      <c r="K862" s="210" t="str">
        <f t="shared" si="54"/>
        <v/>
      </c>
      <c r="L862" s="209" t="str">
        <f t="array" ref="L862">IFERROR(IF(D862="","",INDEX(ExcValue!$I$8:$I$2000, MATCH(D862&amp;54,ExcValue!$A$8:$A$2000&amp;ExcValue!$H$8:$H$2000,0))),"")</f>
        <v/>
      </c>
      <c r="M862" s="210" t="str">
        <f t="shared" si="55"/>
        <v/>
      </c>
      <c r="O862" s="207" t="str">
        <f>IF(ISNUMBER(PT_ExcValue!A862),PT_ExcValue!A862,"")</f>
        <v/>
      </c>
      <c r="P862" s="207" t="str">
        <f>IF(PT_ExcValue!C862=0,"",PT_ExcValue!B862/PT_ExcValue!C862)</f>
        <v/>
      </c>
      <c r="Q862" s="207" t="str">
        <f>IF(PT_ExcValue!E862=0,"",PT_ExcValue!D862/PT_ExcValue!E862)</f>
        <v/>
      </c>
      <c r="R862" s="207" t="str">
        <f>IF(PT_ExcValue!G862=0,"",PT_ExcValue!F862/PT_ExcValue!G862)</f>
        <v/>
      </c>
      <c r="S862" s="207" t="str">
        <f>IF(PT_ExcValue!I862=0,"",PT_ExcValue!H862/PT_ExcValue!I862)</f>
        <v/>
      </c>
    </row>
    <row r="863" spans="4:19" x14ac:dyDescent="0.25">
      <c r="D863" s="209" t="str">
        <f t="array" ref="D863">IFERROR(INDEX(ExcValue!$A$8:$A2861, MATCH(0,COUNTIF($D$1:D862,ExcValue!$A$8:$A2861), 0)),"")</f>
        <v/>
      </c>
      <c r="E863" s="207" t="str">
        <f>IFERROR(VLOOKUP(D863,ExcValue!A869:C2861,3,FALSE),"")</f>
        <v/>
      </c>
      <c r="F863" s="209" t="str">
        <f t="array" ref="F863">IFERROR(IF(D863="","",INDEX(ExcValue!$I$8:$I$2000, MATCH(D863&amp;23,ExcValue!$A$8:$A$2000&amp;ExcValue!$H$8:$H$2000,0))),"")</f>
        <v/>
      </c>
      <c r="G863" s="210" t="str">
        <f t="shared" si="52"/>
        <v/>
      </c>
      <c r="H863" s="209" t="str">
        <f t="array" ref="H863">IFERROR(IF(D863="","",INDEX(ExcValue!$I$8:$I$2000, MATCH(D863&amp;24,ExcValue!$A$8:$A$2000&amp;ExcValue!$H$8:$H$2000,0))),"")</f>
        <v/>
      </c>
      <c r="I863" s="210" t="str">
        <f t="shared" si="53"/>
        <v/>
      </c>
      <c r="J863" s="209" t="str">
        <f t="array" ref="J863">IFERROR(IF(D863="","",INDEX(ExcValue!$I$8:$I$2000, MATCH(D863&amp;74,ExcValue!$A$8:$A$2000&amp;ExcValue!$H$8:$H$2000,0))),"")</f>
        <v/>
      </c>
      <c r="K863" s="210" t="str">
        <f t="shared" si="54"/>
        <v/>
      </c>
      <c r="L863" s="209" t="str">
        <f t="array" ref="L863">IFERROR(IF(D863="","",INDEX(ExcValue!$I$8:$I$2000, MATCH(D863&amp;54,ExcValue!$A$8:$A$2000&amp;ExcValue!$H$8:$H$2000,0))),"")</f>
        <v/>
      </c>
      <c r="M863" s="210" t="str">
        <f t="shared" si="55"/>
        <v/>
      </c>
      <c r="O863" s="207" t="str">
        <f>IF(ISNUMBER(PT_ExcValue!A863),PT_ExcValue!A863,"")</f>
        <v/>
      </c>
      <c r="P863" s="207" t="str">
        <f>IF(PT_ExcValue!C863=0,"",PT_ExcValue!B863/PT_ExcValue!C863)</f>
        <v/>
      </c>
      <c r="Q863" s="207" t="str">
        <f>IF(PT_ExcValue!E863=0,"",PT_ExcValue!D863/PT_ExcValue!E863)</f>
        <v/>
      </c>
      <c r="R863" s="207" t="str">
        <f>IF(PT_ExcValue!G863=0,"",PT_ExcValue!F863/PT_ExcValue!G863)</f>
        <v/>
      </c>
      <c r="S863" s="207" t="str">
        <f>IF(PT_ExcValue!I863=0,"",PT_ExcValue!H863/PT_ExcValue!I863)</f>
        <v/>
      </c>
    </row>
    <row r="864" spans="4:19" x14ac:dyDescent="0.25">
      <c r="D864" s="209" t="str">
        <f t="array" ref="D864">IFERROR(INDEX(ExcValue!$A$8:$A2862, MATCH(0,COUNTIF($D$1:D863,ExcValue!$A$8:$A2862), 0)),"")</f>
        <v/>
      </c>
      <c r="E864" s="207" t="str">
        <f>IFERROR(VLOOKUP(D864,ExcValue!A870:C2862,3,FALSE),"")</f>
        <v/>
      </c>
      <c r="F864" s="209" t="str">
        <f t="array" ref="F864">IFERROR(IF(D864="","",INDEX(ExcValue!$I$8:$I$2000, MATCH(D864&amp;23,ExcValue!$A$8:$A$2000&amp;ExcValue!$H$8:$H$2000,0))),"")</f>
        <v/>
      </c>
      <c r="G864" s="210" t="str">
        <f t="shared" si="52"/>
        <v/>
      </c>
      <c r="H864" s="209" t="str">
        <f t="array" ref="H864">IFERROR(IF(D864="","",INDEX(ExcValue!$I$8:$I$2000, MATCH(D864&amp;24,ExcValue!$A$8:$A$2000&amp;ExcValue!$H$8:$H$2000,0))),"")</f>
        <v/>
      </c>
      <c r="I864" s="210" t="str">
        <f t="shared" si="53"/>
        <v/>
      </c>
      <c r="J864" s="209" t="str">
        <f t="array" ref="J864">IFERROR(IF(D864="","",INDEX(ExcValue!$I$8:$I$2000, MATCH(D864&amp;74,ExcValue!$A$8:$A$2000&amp;ExcValue!$H$8:$H$2000,0))),"")</f>
        <v/>
      </c>
      <c r="K864" s="210" t="str">
        <f t="shared" si="54"/>
        <v/>
      </c>
      <c r="L864" s="209" t="str">
        <f t="array" ref="L864">IFERROR(IF(D864="","",INDEX(ExcValue!$I$8:$I$2000, MATCH(D864&amp;54,ExcValue!$A$8:$A$2000&amp;ExcValue!$H$8:$H$2000,0))),"")</f>
        <v/>
      </c>
      <c r="M864" s="210" t="str">
        <f t="shared" si="55"/>
        <v/>
      </c>
      <c r="O864" s="207" t="str">
        <f>IF(ISNUMBER(PT_ExcValue!A864),PT_ExcValue!A864,"")</f>
        <v/>
      </c>
      <c r="P864" s="207" t="str">
        <f>IF(PT_ExcValue!C864=0,"",PT_ExcValue!B864/PT_ExcValue!C864)</f>
        <v/>
      </c>
      <c r="Q864" s="207" t="str">
        <f>IF(PT_ExcValue!E864=0,"",PT_ExcValue!D864/PT_ExcValue!E864)</f>
        <v/>
      </c>
      <c r="R864" s="207" t="str">
        <f>IF(PT_ExcValue!G864=0,"",PT_ExcValue!F864/PT_ExcValue!G864)</f>
        <v/>
      </c>
      <c r="S864" s="207" t="str">
        <f>IF(PT_ExcValue!I864=0,"",PT_ExcValue!H864/PT_ExcValue!I864)</f>
        <v/>
      </c>
    </row>
    <row r="865" spans="4:19" x14ac:dyDescent="0.25">
      <c r="D865" s="209" t="str">
        <f t="array" ref="D865">IFERROR(INDEX(ExcValue!$A$8:$A2863, MATCH(0,COUNTIF($D$1:D864,ExcValue!$A$8:$A2863), 0)),"")</f>
        <v/>
      </c>
      <c r="E865" s="207" t="str">
        <f>IFERROR(VLOOKUP(D865,ExcValue!A871:C2863,3,FALSE),"")</f>
        <v/>
      </c>
      <c r="F865" s="209" t="str">
        <f t="array" ref="F865">IFERROR(IF(D865="","",INDEX(ExcValue!$I$8:$I$2000, MATCH(D865&amp;23,ExcValue!$A$8:$A$2000&amp;ExcValue!$H$8:$H$2000,0))),"")</f>
        <v/>
      </c>
      <c r="G865" s="210" t="str">
        <f t="shared" si="52"/>
        <v/>
      </c>
      <c r="H865" s="209" t="str">
        <f t="array" ref="H865">IFERROR(IF(D865="","",INDEX(ExcValue!$I$8:$I$2000, MATCH(D865&amp;24,ExcValue!$A$8:$A$2000&amp;ExcValue!$H$8:$H$2000,0))),"")</f>
        <v/>
      </c>
      <c r="I865" s="210" t="str">
        <f t="shared" si="53"/>
        <v/>
      </c>
      <c r="J865" s="209" t="str">
        <f t="array" ref="J865">IFERROR(IF(D865="","",INDEX(ExcValue!$I$8:$I$2000, MATCH(D865&amp;74,ExcValue!$A$8:$A$2000&amp;ExcValue!$H$8:$H$2000,0))),"")</f>
        <v/>
      </c>
      <c r="K865" s="210" t="str">
        <f t="shared" si="54"/>
        <v/>
      </c>
      <c r="L865" s="209" t="str">
        <f t="array" ref="L865">IFERROR(IF(D865="","",INDEX(ExcValue!$I$8:$I$2000, MATCH(D865&amp;54,ExcValue!$A$8:$A$2000&amp;ExcValue!$H$8:$H$2000,0))),"")</f>
        <v/>
      </c>
      <c r="M865" s="210" t="str">
        <f t="shared" si="55"/>
        <v/>
      </c>
      <c r="O865" s="207" t="str">
        <f>IF(ISNUMBER(PT_ExcValue!A865),PT_ExcValue!A865,"")</f>
        <v/>
      </c>
      <c r="P865" s="207" t="str">
        <f>IF(PT_ExcValue!C865=0,"",PT_ExcValue!B865/PT_ExcValue!C865)</f>
        <v/>
      </c>
      <c r="Q865" s="207" t="str">
        <f>IF(PT_ExcValue!E865=0,"",PT_ExcValue!D865/PT_ExcValue!E865)</f>
        <v/>
      </c>
      <c r="R865" s="207" t="str">
        <f>IF(PT_ExcValue!G865=0,"",PT_ExcValue!F865/PT_ExcValue!G865)</f>
        <v/>
      </c>
      <c r="S865" s="207" t="str">
        <f>IF(PT_ExcValue!I865=0,"",PT_ExcValue!H865/PT_ExcValue!I865)</f>
        <v/>
      </c>
    </row>
    <row r="866" spans="4:19" x14ac:dyDescent="0.25">
      <c r="D866" s="209" t="str">
        <f t="array" ref="D866">IFERROR(INDEX(ExcValue!$A$8:$A2864, MATCH(0,COUNTIF($D$1:D865,ExcValue!$A$8:$A2864), 0)),"")</f>
        <v/>
      </c>
      <c r="E866" s="207" t="str">
        <f>IFERROR(VLOOKUP(D866,ExcValue!A872:C2864,3,FALSE),"")</f>
        <v/>
      </c>
      <c r="F866" s="209" t="str">
        <f t="array" ref="F866">IFERROR(IF(D866="","",INDEX(ExcValue!$I$8:$I$2000, MATCH(D866&amp;23,ExcValue!$A$8:$A$2000&amp;ExcValue!$H$8:$H$2000,0))),"")</f>
        <v/>
      </c>
      <c r="G866" s="210" t="str">
        <f t="shared" si="52"/>
        <v/>
      </c>
      <c r="H866" s="209" t="str">
        <f t="array" ref="H866">IFERROR(IF(D866="","",INDEX(ExcValue!$I$8:$I$2000, MATCH(D866&amp;24,ExcValue!$A$8:$A$2000&amp;ExcValue!$H$8:$H$2000,0))),"")</f>
        <v/>
      </c>
      <c r="I866" s="210" t="str">
        <f t="shared" si="53"/>
        <v/>
      </c>
      <c r="J866" s="209" t="str">
        <f t="array" ref="J866">IFERROR(IF(D866="","",INDEX(ExcValue!$I$8:$I$2000, MATCH(D866&amp;74,ExcValue!$A$8:$A$2000&amp;ExcValue!$H$8:$H$2000,0))),"")</f>
        <v/>
      </c>
      <c r="K866" s="210" t="str">
        <f t="shared" si="54"/>
        <v/>
      </c>
      <c r="L866" s="209" t="str">
        <f t="array" ref="L866">IFERROR(IF(D866="","",INDEX(ExcValue!$I$8:$I$2000, MATCH(D866&amp;54,ExcValue!$A$8:$A$2000&amp;ExcValue!$H$8:$H$2000,0))),"")</f>
        <v/>
      </c>
      <c r="M866" s="210" t="str">
        <f t="shared" si="55"/>
        <v/>
      </c>
      <c r="O866" s="207" t="str">
        <f>IF(ISNUMBER(PT_ExcValue!A866),PT_ExcValue!A866,"")</f>
        <v/>
      </c>
      <c r="P866" s="207" t="str">
        <f>IF(PT_ExcValue!C866=0,"",PT_ExcValue!B866/PT_ExcValue!C866)</f>
        <v/>
      </c>
      <c r="Q866" s="207" t="str">
        <f>IF(PT_ExcValue!E866=0,"",PT_ExcValue!D866/PT_ExcValue!E866)</f>
        <v/>
      </c>
      <c r="R866" s="207" t="str">
        <f>IF(PT_ExcValue!G866=0,"",PT_ExcValue!F866/PT_ExcValue!G866)</f>
        <v/>
      </c>
      <c r="S866" s="207" t="str">
        <f>IF(PT_ExcValue!I866=0,"",PT_ExcValue!H866/PT_ExcValue!I866)</f>
        <v/>
      </c>
    </row>
    <row r="867" spans="4:19" x14ac:dyDescent="0.25">
      <c r="D867" s="209" t="str">
        <f t="array" ref="D867">IFERROR(INDEX(ExcValue!$A$8:$A2865, MATCH(0,COUNTIF($D$1:D866,ExcValue!$A$8:$A2865), 0)),"")</f>
        <v/>
      </c>
      <c r="E867" s="207" t="str">
        <f>IFERROR(VLOOKUP(D867,ExcValue!A873:C2865,3,FALSE),"")</f>
        <v/>
      </c>
      <c r="F867" s="209" t="str">
        <f t="array" ref="F867">IFERROR(IF(D867="","",INDEX(ExcValue!$I$8:$I$2000, MATCH(D867&amp;23,ExcValue!$A$8:$A$2000&amp;ExcValue!$H$8:$H$2000,0))),"")</f>
        <v/>
      </c>
      <c r="G867" s="210" t="str">
        <f t="shared" si="52"/>
        <v/>
      </c>
      <c r="H867" s="209" t="str">
        <f t="array" ref="H867">IFERROR(IF(D867="","",INDEX(ExcValue!$I$8:$I$2000, MATCH(D867&amp;24,ExcValue!$A$8:$A$2000&amp;ExcValue!$H$8:$H$2000,0))),"")</f>
        <v/>
      </c>
      <c r="I867" s="210" t="str">
        <f t="shared" si="53"/>
        <v/>
      </c>
      <c r="J867" s="209" t="str">
        <f t="array" ref="J867">IFERROR(IF(D867="","",INDEX(ExcValue!$I$8:$I$2000, MATCH(D867&amp;74,ExcValue!$A$8:$A$2000&amp;ExcValue!$H$8:$H$2000,0))),"")</f>
        <v/>
      </c>
      <c r="K867" s="210" t="str">
        <f t="shared" si="54"/>
        <v/>
      </c>
      <c r="L867" s="209" t="str">
        <f t="array" ref="L867">IFERROR(IF(D867="","",INDEX(ExcValue!$I$8:$I$2000, MATCH(D867&amp;54,ExcValue!$A$8:$A$2000&amp;ExcValue!$H$8:$H$2000,0))),"")</f>
        <v/>
      </c>
      <c r="M867" s="210" t="str">
        <f t="shared" si="55"/>
        <v/>
      </c>
      <c r="O867" s="207" t="str">
        <f>IF(ISNUMBER(PT_ExcValue!A867),PT_ExcValue!A867,"")</f>
        <v/>
      </c>
      <c r="P867" s="207" t="str">
        <f>IF(PT_ExcValue!C867=0,"",PT_ExcValue!B867/PT_ExcValue!C867)</f>
        <v/>
      </c>
      <c r="Q867" s="207" t="str">
        <f>IF(PT_ExcValue!E867=0,"",PT_ExcValue!D867/PT_ExcValue!E867)</f>
        <v/>
      </c>
      <c r="R867" s="207" t="str">
        <f>IF(PT_ExcValue!G867=0,"",PT_ExcValue!F867/PT_ExcValue!G867)</f>
        <v/>
      </c>
      <c r="S867" s="207" t="str">
        <f>IF(PT_ExcValue!I867=0,"",PT_ExcValue!H867/PT_ExcValue!I867)</f>
        <v/>
      </c>
    </row>
    <row r="868" spans="4:19" x14ac:dyDescent="0.25">
      <c r="D868" s="209" t="str">
        <f t="array" ref="D868">IFERROR(INDEX(ExcValue!$A$8:$A2866, MATCH(0,COUNTIF($D$1:D867,ExcValue!$A$8:$A2866), 0)),"")</f>
        <v/>
      </c>
      <c r="E868" s="207" t="str">
        <f>IFERROR(VLOOKUP(D868,ExcValue!A874:C2866,3,FALSE),"")</f>
        <v/>
      </c>
      <c r="F868" s="209" t="str">
        <f t="array" ref="F868">IFERROR(IF(D868="","",INDEX(ExcValue!$I$8:$I$2000, MATCH(D868&amp;23,ExcValue!$A$8:$A$2000&amp;ExcValue!$H$8:$H$2000,0))),"")</f>
        <v/>
      </c>
      <c r="G868" s="210" t="str">
        <f t="shared" si="52"/>
        <v/>
      </c>
      <c r="H868" s="209" t="str">
        <f t="array" ref="H868">IFERROR(IF(D868="","",INDEX(ExcValue!$I$8:$I$2000, MATCH(D868&amp;24,ExcValue!$A$8:$A$2000&amp;ExcValue!$H$8:$H$2000,0))),"")</f>
        <v/>
      </c>
      <c r="I868" s="210" t="str">
        <f t="shared" si="53"/>
        <v/>
      </c>
      <c r="J868" s="209" t="str">
        <f t="array" ref="J868">IFERROR(IF(D868="","",INDEX(ExcValue!$I$8:$I$2000, MATCH(D868&amp;74,ExcValue!$A$8:$A$2000&amp;ExcValue!$H$8:$H$2000,0))),"")</f>
        <v/>
      </c>
      <c r="K868" s="210" t="str">
        <f t="shared" si="54"/>
        <v/>
      </c>
      <c r="L868" s="209" t="str">
        <f t="array" ref="L868">IFERROR(IF(D868="","",INDEX(ExcValue!$I$8:$I$2000, MATCH(D868&amp;54,ExcValue!$A$8:$A$2000&amp;ExcValue!$H$8:$H$2000,0))),"")</f>
        <v/>
      </c>
      <c r="M868" s="210" t="str">
        <f t="shared" si="55"/>
        <v/>
      </c>
      <c r="O868" s="207" t="str">
        <f>IF(ISNUMBER(PT_ExcValue!A868),PT_ExcValue!A868,"")</f>
        <v/>
      </c>
      <c r="P868" s="207" t="str">
        <f>IF(PT_ExcValue!C868=0,"",PT_ExcValue!B868/PT_ExcValue!C868)</f>
        <v/>
      </c>
      <c r="Q868" s="207" t="str">
        <f>IF(PT_ExcValue!E868=0,"",PT_ExcValue!D868/PT_ExcValue!E868)</f>
        <v/>
      </c>
      <c r="R868" s="207" t="str">
        <f>IF(PT_ExcValue!G868=0,"",PT_ExcValue!F868/PT_ExcValue!G868)</f>
        <v/>
      </c>
      <c r="S868" s="207" t="str">
        <f>IF(PT_ExcValue!I868=0,"",PT_ExcValue!H868/PT_ExcValue!I868)</f>
        <v/>
      </c>
    </row>
    <row r="869" spans="4:19" x14ac:dyDescent="0.25">
      <c r="D869" s="209" t="str">
        <f t="array" ref="D869">IFERROR(INDEX(ExcValue!$A$8:$A2867, MATCH(0,COUNTIF($D$1:D868,ExcValue!$A$8:$A2867), 0)),"")</f>
        <v/>
      </c>
      <c r="E869" s="207" t="str">
        <f>IFERROR(VLOOKUP(D869,ExcValue!A875:C2867,3,FALSE),"")</f>
        <v/>
      </c>
      <c r="F869" s="209" t="str">
        <f t="array" ref="F869">IFERROR(IF(D869="","",INDEX(ExcValue!$I$8:$I$2000, MATCH(D869&amp;23,ExcValue!$A$8:$A$2000&amp;ExcValue!$H$8:$H$2000,0))),"")</f>
        <v/>
      </c>
      <c r="G869" s="210" t="str">
        <f t="shared" si="52"/>
        <v/>
      </c>
      <c r="H869" s="209" t="str">
        <f t="array" ref="H869">IFERROR(IF(D869="","",INDEX(ExcValue!$I$8:$I$2000, MATCH(D869&amp;24,ExcValue!$A$8:$A$2000&amp;ExcValue!$H$8:$H$2000,0))),"")</f>
        <v/>
      </c>
      <c r="I869" s="210" t="str">
        <f t="shared" si="53"/>
        <v/>
      </c>
      <c r="J869" s="209" t="str">
        <f t="array" ref="J869">IFERROR(IF(D869="","",INDEX(ExcValue!$I$8:$I$2000, MATCH(D869&amp;74,ExcValue!$A$8:$A$2000&amp;ExcValue!$H$8:$H$2000,0))),"")</f>
        <v/>
      </c>
      <c r="K869" s="210" t="str">
        <f t="shared" si="54"/>
        <v/>
      </c>
      <c r="L869" s="209" t="str">
        <f t="array" ref="L869">IFERROR(IF(D869="","",INDEX(ExcValue!$I$8:$I$2000, MATCH(D869&amp;54,ExcValue!$A$8:$A$2000&amp;ExcValue!$H$8:$H$2000,0))),"")</f>
        <v/>
      </c>
      <c r="M869" s="210" t="str">
        <f t="shared" si="55"/>
        <v/>
      </c>
      <c r="O869" s="207" t="str">
        <f>IF(ISNUMBER(PT_ExcValue!A869),PT_ExcValue!A869,"")</f>
        <v/>
      </c>
      <c r="P869" s="207" t="str">
        <f>IF(PT_ExcValue!C869=0,"",PT_ExcValue!B869/PT_ExcValue!C869)</f>
        <v/>
      </c>
      <c r="Q869" s="207" t="str">
        <f>IF(PT_ExcValue!E869=0,"",PT_ExcValue!D869/PT_ExcValue!E869)</f>
        <v/>
      </c>
      <c r="R869" s="207" t="str">
        <f>IF(PT_ExcValue!G869=0,"",PT_ExcValue!F869/PT_ExcValue!G869)</f>
        <v/>
      </c>
      <c r="S869" s="207" t="str">
        <f>IF(PT_ExcValue!I869=0,"",PT_ExcValue!H869/PT_ExcValue!I869)</f>
        <v/>
      </c>
    </row>
    <row r="870" spans="4:19" x14ac:dyDescent="0.25">
      <c r="D870" s="209" t="str">
        <f t="array" ref="D870">IFERROR(INDEX(ExcValue!$A$8:$A2868, MATCH(0,COUNTIF($D$1:D869,ExcValue!$A$8:$A2868), 0)),"")</f>
        <v/>
      </c>
      <c r="E870" s="207" t="str">
        <f>IFERROR(VLOOKUP(D870,ExcValue!A876:C2868,3,FALSE),"")</f>
        <v/>
      </c>
      <c r="F870" s="209" t="str">
        <f t="array" ref="F870">IFERROR(IF(D870="","",INDEX(ExcValue!$I$8:$I$2000, MATCH(D870&amp;23,ExcValue!$A$8:$A$2000&amp;ExcValue!$H$8:$H$2000,0))),"")</f>
        <v/>
      </c>
      <c r="G870" s="210" t="str">
        <f t="shared" si="52"/>
        <v/>
      </c>
      <c r="H870" s="209" t="str">
        <f t="array" ref="H870">IFERROR(IF(D870="","",INDEX(ExcValue!$I$8:$I$2000, MATCH(D870&amp;24,ExcValue!$A$8:$A$2000&amp;ExcValue!$H$8:$H$2000,0))),"")</f>
        <v/>
      </c>
      <c r="I870" s="210" t="str">
        <f t="shared" si="53"/>
        <v/>
      </c>
      <c r="J870" s="209" t="str">
        <f t="array" ref="J870">IFERROR(IF(D870="","",INDEX(ExcValue!$I$8:$I$2000, MATCH(D870&amp;74,ExcValue!$A$8:$A$2000&amp;ExcValue!$H$8:$H$2000,0))),"")</f>
        <v/>
      </c>
      <c r="K870" s="210" t="str">
        <f t="shared" si="54"/>
        <v/>
      </c>
      <c r="L870" s="209" t="str">
        <f t="array" ref="L870">IFERROR(IF(D870="","",INDEX(ExcValue!$I$8:$I$2000, MATCH(D870&amp;54,ExcValue!$A$8:$A$2000&amp;ExcValue!$H$8:$H$2000,0))),"")</f>
        <v/>
      </c>
      <c r="M870" s="210" t="str">
        <f t="shared" si="55"/>
        <v/>
      </c>
      <c r="O870" s="207" t="str">
        <f>IF(ISNUMBER(PT_ExcValue!A870),PT_ExcValue!A870,"")</f>
        <v/>
      </c>
      <c r="P870" s="207" t="str">
        <f>IF(PT_ExcValue!C870=0,"",PT_ExcValue!B870/PT_ExcValue!C870)</f>
        <v/>
      </c>
      <c r="Q870" s="207" t="str">
        <f>IF(PT_ExcValue!E870=0,"",PT_ExcValue!D870/PT_ExcValue!E870)</f>
        <v/>
      </c>
      <c r="R870" s="207" t="str">
        <f>IF(PT_ExcValue!G870=0,"",PT_ExcValue!F870/PT_ExcValue!G870)</f>
        <v/>
      </c>
      <c r="S870" s="207" t="str">
        <f>IF(PT_ExcValue!I870=0,"",PT_ExcValue!H870/PT_ExcValue!I870)</f>
        <v/>
      </c>
    </row>
    <row r="871" spans="4:19" x14ac:dyDescent="0.25">
      <c r="D871" s="209" t="str">
        <f t="array" ref="D871">IFERROR(INDEX(ExcValue!$A$8:$A2869, MATCH(0,COUNTIF($D$1:D870,ExcValue!$A$8:$A2869), 0)),"")</f>
        <v/>
      </c>
      <c r="E871" s="207" t="str">
        <f>IFERROR(VLOOKUP(D871,ExcValue!A877:C2869,3,FALSE),"")</f>
        <v/>
      </c>
      <c r="F871" s="209" t="str">
        <f t="array" ref="F871">IFERROR(IF(D871="","",INDEX(ExcValue!$I$8:$I$2000, MATCH(D871&amp;23,ExcValue!$A$8:$A$2000&amp;ExcValue!$H$8:$H$2000,0))),"")</f>
        <v/>
      </c>
      <c r="G871" s="210" t="str">
        <f t="shared" si="52"/>
        <v/>
      </c>
      <c r="H871" s="209" t="str">
        <f t="array" ref="H871">IFERROR(IF(D871="","",INDEX(ExcValue!$I$8:$I$2000, MATCH(D871&amp;24,ExcValue!$A$8:$A$2000&amp;ExcValue!$H$8:$H$2000,0))),"")</f>
        <v/>
      </c>
      <c r="I871" s="210" t="str">
        <f t="shared" si="53"/>
        <v/>
      </c>
      <c r="J871" s="209" t="str">
        <f t="array" ref="J871">IFERROR(IF(D871="","",INDEX(ExcValue!$I$8:$I$2000, MATCH(D871&amp;74,ExcValue!$A$8:$A$2000&amp;ExcValue!$H$8:$H$2000,0))),"")</f>
        <v/>
      </c>
      <c r="K871" s="210" t="str">
        <f t="shared" si="54"/>
        <v/>
      </c>
      <c r="L871" s="209" t="str">
        <f t="array" ref="L871">IFERROR(IF(D871="","",INDEX(ExcValue!$I$8:$I$2000, MATCH(D871&amp;54,ExcValue!$A$8:$A$2000&amp;ExcValue!$H$8:$H$2000,0))),"")</f>
        <v/>
      </c>
      <c r="M871" s="210" t="str">
        <f t="shared" si="55"/>
        <v/>
      </c>
      <c r="O871" s="207" t="str">
        <f>IF(ISNUMBER(PT_ExcValue!A871),PT_ExcValue!A871,"")</f>
        <v/>
      </c>
      <c r="P871" s="207" t="str">
        <f>IF(PT_ExcValue!C871=0,"",PT_ExcValue!B871/PT_ExcValue!C871)</f>
        <v/>
      </c>
      <c r="Q871" s="207" t="str">
        <f>IF(PT_ExcValue!E871=0,"",PT_ExcValue!D871/PT_ExcValue!E871)</f>
        <v/>
      </c>
      <c r="R871" s="207" t="str">
        <f>IF(PT_ExcValue!G871=0,"",PT_ExcValue!F871/PT_ExcValue!G871)</f>
        <v/>
      </c>
      <c r="S871" s="207" t="str">
        <f>IF(PT_ExcValue!I871=0,"",PT_ExcValue!H871/PT_ExcValue!I871)</f>
        <v/>
      </c>
    </row>
    <row r="872" spans="4:19" x14ac:dyDescent="0.25">
      <c r="D872" s="209" t="str">
        <f t="array" ref="D872">IFERROR(INDEX(ExcValue!$A$8:$A2870, MATCH(0,COUNTIF($D$1:D871,ExcValue!$A$8:$A2870), 0)),"")</f>
        <v/>
      </c>
      <c r="E872" s="207" t="str">
        <f>IFERROR(VLOOKUP(D872,ExcValue!A878:C2870,3,FALSE),"")</f>
        <v/>
      </c>
      <c r="F872" s="209" t="str">
        <f t="array" ref="F872">IFERROR(IF(D872="","",INDEX(ExcValue!$I$8:$I$2000, MATCH(D872&amp;23,ExcValue!$A$8:$A$2000&amp;ExcValue!$H$8:$H$2000,0))),"")</f>
        <v/>
      </c>
      <c r="G872" s="210" t="str">
        <f t="shared" si="52"/>
        <v/>
      </c>
      <c r="H872" s="209" t="str">
        <f t="array" ref="H872">IFERROR(IF(D872="","",INDEX(ExcValue!$I$8:$I$2000, MATCH(D872&amp;24,ExcValue!$A$8:$A$2000&amp;ExcValue!$H$8:$H$2000,0))),"")</f>
        <v/>
      </c>
      <c r="I872" s="210" t="str">
        <f t="shared" si="53"/>
        <v/>
      </c>
      <c r="J872" s="209" t="str">
        <f t="array" ref="J872">IFERROR(IF(D872="","",INDEX(ExcValue!$I$8:$I$2000, MATCH(D872&amp;74,ExcValue!$A$8:$A$2000&amp;ExcValue!$H$8:$H$2000,0))),"")</f>
        <v/>
      </c>
      <c r="K872" s="210" t="str">
        <f t="shared" si="54"/>
        <v/>
      </c>
      <c r="L872" s="209" t="str">
        <f t="array" ref="L872">IFERROR(IF(D872="","",INDEX(ExcValue!$I$8:$I$2000, MATCH(D872&amp;54,ExcValue!$A$8:$A$2000&amp;ExcValue!$H$8:$H$2000,0))),"")</f>
        <v/>
      </c>
      <c r="M872" s="210" t="str">
        <f t="shared" si="55"/>
        <v/>
      </c>
      <c r="O872" s="207" t="str">
        <f>IF(ISNUMBER(PT_ExcValue!A872),PT_ExcValue!A872,"")</f>
        <v/>
      </c>
      <c r="P872" s="207" t="str">
        <f>IF(PT_ExcValue!C872=0,"",PT_ExcValue!B872/PT_ExcValue!C872)</f>
        <v/>
      </c>
      <c r="Q872" s="207" t="str">
        <f>IF(PT_ExcValue!E872=0,"",PT_ExcValue!D872/PT_ExcValue!E872)</f>
        <v/>
      </c>
      <c r="R872" s="207" t="str">
        <f>IF(PT_ExcValue!G872=0,"",PT_ExcValue!F872/PT_ExcValue!G872)</f>
        <v/>
      </c>
      <c r="S872" s="207" t="str">
        <f>IF(PT_ExcValue!I872=0,"",PT_ExcValue!H872/PT_ExcValue!I872)</f>
        <v/>
      </c>
    </row>
    <row r="873" spans="4:19" x14ac:dyDescent="0.25">
      <c r="D873" s="209" t="str">
        <f t="array" ref="D873">IFERROR(INDEX(ExcValue!$A$8:$A2871, MATCH(0,COUNTIF($D$1:D872,ExcValue!$A$8:$A2871), 0)),"")</f>
        <v/>
      </c>
      <c r="E873" s="207" t="str">
        <f>IFERROR(VLOOKUP(D873,ExcValue!A879:C2871,3,FALSE),"")</f>
        <v/>
      </c>
      <c r="F873" s="209" t="str">
        <f t="array" ref="F873">IFERROR(IF(D873="","",INDEX(ExcValue!$I$8:$I$2000, MATCH(D873&amp;23,ExcValue!$A$8:$A$2000&amp;ExcValue!$H$8:$H$2000,0))),"")</f>
        <v/>
      </c>
      <c r="G873" s="210" t="str">
        <f t="shared" si="52"/>
        <v/>
      </c>
      <c r="H873" s="209" t="str">
        <f t="array" ref="H873">IFERROR(IF(D873="","",INDEX(ExcValue!$I$8:$I$2000, MATCH(D873&amp;24,ExcValue!$A$8:$A$2000&amp;ExcValue!$H$8:$H$2000,0))),"")</f>
        <v/>
      </c>
      <c r="I873" s="210" t="str">
        <f t="shared" si="53"/>
        <v/>
      </c>
      <c r="J873" s="209" t="str">
        <f t="array" ref="J873">IFERROR(IF(D873="","",INDEX(ExcValue!$I$8:$I$2000, MATCH(D873&amp;74,ExcValue!$A$8:$A$2000&amp;ExcValue!$H$8:$H$2000,0))),"")</f>
        <v/>
      </c>
      <c r="K873" s="210" t="str">
        <f t="shared" si="54"/>
        <v/>
      </c>
      <c r="L873" s="209" t="str">
        <f t="array" ref="L873">IFERROR(IF(D873="","",INDEX(ExcValue!$I$8:$I$2000, MATCH(D873&amp;54,ExcValue!$A$8:$A$2000&amp;ExcValue!$H$8:$H$2000,0))),"")</f>
        <v/>
      </c>
      <c r="M873" s="210" t="str">
        <f t="shared" si="55"/>
        <v/>
      </c>
      <c r="O873" s="207" t="str">
        <f>IF(ISNUMBER(PT_ExcValue!A873),PT_ExcValue!A873,"")</f>
        <v/>
      </c>
      <c r="P873" s="207" t="str">
        <f>IF(PT_ExcValue!C873=0,"",PT_ExcValue!B873/PT_ExcValue!C873)</f>
        <v/>
      </c>
      <c r="Q873" s="207" t="str">
        <f>IF(PT_ExcValue!E873=0,"",PT_ExcValue!D873/PT_ExcValue!E873)</f>
        <v/>
      </c>
      <c r="R873" s="207" t="str">
        <f>IF(PT_ExcValue!G873=0,"",PT_ExcValue!F873/PT_ExcValue!G873)</f>
        <v/>
      </c>
      <c r="S873" s="207" t="str">
        <f>IF(PT_ExcValue!I873=0,"",PT_ExcValue!H873/PT_ExcValue!I873)</f>
        <v/>
      </c>
    </row>
    <row r="874" spans="4:19" x14ac:dyDescent="0.25">
      <c r="D874" s="209" t="str">
        <f t="array" ref="D874">IFERROR(INDEX(ExcValue!$A$8:$A2872, MATCH(0,COUNTIF($D$1:D873,ExcValue!$A$8:$A2872), 0)),"")</f>
        <v/>
      </c>
      <c r="E874" s="207" t="str">
        <f>IFERROR(VLOOKUP(D874,ExcValue!A880:C2872,3,FALSE),"")</f>
        <v/>
      </c>
      <c r="F874" s="209" t="str">
        <f t="array" ref="F874">IFERROR(IF(D874="","",INDEX(ExcValue!$I$8:$I$2000, MATCH(D874&amp;23,ExcValue!$A$8:$A$2000&amp;ExcValue!$H$8:$H$2000,0))),"")</f>
        <v/>
      </c>
      <c r="G874" s="210" t="str">
        <f t="shared" si="52"/>
        <v/>
      </c>
      <c r="H874" s="209" t="str">
        <f t="array" ref="H874">IFERROR(IF(D874="","",INDEX(ExcValue!$I$8:$I$2000, MATCH(D874&amp;24,ExcValue!$A$8:$A$2000&amp;ExcValue!$H$8:$H$2000,0))),"")</f>
        <v/>
      </c>
      <c r="I874" s="210" t="str">
        <f t="shared" si="53"/>
        <v/>
      </c>
      <c r="J874" s="209" t="str">
        <f t="array" ref="J874">IFERROR(IF(D874="","",INDEX(ExcValue!$I$8:$I$2000, MATCH(D874&amp;74,ExcValue!$A$8:$A$2000&amp;ExcValue!$H$8:$H$2000,0))),"")</f>
        <v/>
      </c>
      <c r="K874" s="210" t="str">
        <f t="shared" si="54"/>
        <v/>
      </c>
      <c r="L874" s="209" t="str">
        <f t="array" ref="L874">IFERROR(IF(D874="","",INDEX(ExcValue!$I$8:$I$2000, MATCH(D874&amp;54,ExcValue!$A$8:$A$2000&amp;ExcValue!$H$8:$H$2000,0))),"")</f>
        <v/>
      </c>
      <c r="M874" s="210" t="str">
        <f t="shared" si="55"/>
        <v/>
      </c>
      <c r="O874" s="207" t="str">
        <f>IF(ISNUMBER(PT_ExcValue!A874),PT_ExcValue!A874,"")</f>
        <v/>
      </c>
      <c r="P874" s="207" t="str">
        <f>IF(PT_ExcValue!C874=0,"",PT_ExcValue!B874/PT_ExcValue!C874)</f>
        <v/>
      </c>
      <c r="Q874" s="207" t="str">
        <f>IF(PT_ExcValue!E874=0,"",PT_ExcValue!D874/PT_ExcValue!E874)</f>
        <v/>
      </c>
      <c r="R874" s="207" t="str">
        <f>IF(PT_ExcValue!G874=0,"",PT_ExcValue!F874/PT_ExcValue!G874)</f>
        <v/>
      </c>
      <c r="S874" s="207" t="str">
        <f>IF(PT_ExcValue!I874=0,"",PT_ExcValue!H874/PT_ExcValue!I874)</f>
        <v/>
      </c>
    </row>
    <row r="875" spans="4:19" x14ac:dyDescent="0.25">
      <c r="D875" s="209" t="str">
        <f t="array" ref="D875">IFERROR(INDEX(ExcValue!$A$8:$A2873, MATCH(0,COUNTIF($D$1:D874,ExcValue!$A$8:$A2873), 0)),"")</f>
        <v/>
      </c>
      <c r="E875" s="207" t="str">
        <f>IFERROR(VLOOKUP(D875,ExcValue!A881:C2873,3,FALSE),"")</f>
        <v/>
      </c>
      <c r="F875" s="209" t="str">
        <f t="array" ref="F875">IFERROR(IF(D875="","",INDEX(ExcValue!$I$8:$I$2000, MATCH(D875&amp;23,ExcValue!$A$8:$A$2000&amp;ExcValue!$H$8:$H$2000,0))),"")</f>
        <v/>
      </c>
      <c r="G875" s="210" t="str">
        <f t="shared" si="52"/>
        <v/>
      </c>
      <c r="H875" s="209" t="str">
        <f t="array" ref="H875">IFERROR(IF(D875="","",INDEX(ExcValue!$I$8:$I$2000, MATCH(D875&amp;24,ExcValue!$A$8:$A$2000&amp;ExcValue!$H$8:$H$2000,0))),"")</f>
        <v/>
      </c>
      <c r="I875" s="210" t="str">
        <f t="shared" si="53"/>
        <v/>
      </c>
      <c r="J875" s="209" t="str">
        <f t="array" ref="J875">IFERROR(IF(D875="","",INDEX(ExcValue!$I$8:$I$2000, MATCH(D875&amp;74,ExcValue!$A$8:$A$2000&amp;ExcValue!$H$8:$H$2000,0))),"")</f>
        <v/>
      </c>
      <c r="K875" s="210" t="str">
        <f t="shared" si="54"/>
        <v/>
      </c>
      <c r="L875" s="209" t="str">
        <f t="array" ref="L875">IFERROR(IF(D875="","",INDEX(ExcValue!$I$8:$I$2000, MATCH(D875&amp;54,ExcValue!$A$8:$A$2000&amp;ExcValue!$H$8:$H$2000,0))),"")</f>
        <v/>
      </c>
      <c r="M875" s="210" t="str">
        <f t="shared" si="55"/>
        <v/>
      </c>
      <c r="O875" s="207" t="str">
        <f>IF(ISNUMBER(PT_ExcValue!A875),PT_ExcValue!A875,"")</f>
        <v/>
      </c>
      <c r="P875" s="207" t="str">
        <f>IF(PT_ExcValue!C875=0,"",PT_ExcValue!B875/PT_ExcValue!C875)</f>
        <v/>
      </c>
      <c r="Q875" s="207" t="str">
        <f>IF(PT_ExcValue!E875=0,"",PT_ExcValue!D875/PT_ExcValue!E875)</f>
        <v/>
      </c>
      <c r="R875" s="207" t="str">
        <f>IF(PT_ExcValue!G875=0,"",PT_ExcValue!F875/PT_ExcValue!G875)</f>
        <v/>
      </c>
      <c r="S875" s="207" t="str">
        <f>IF(PT_ExcValue!I875=0,"",PT_ExcValue!H875/PT_ExcValue!I875)</f>
        <v/>
      </c>
    </row>
    <row r="876" spans="4:19" x14ac:dyDescent="0.25">
      <c r="D876" s="209" t="str">
        <f t="array" ref="D876">IFERROR(INDEX(ExcValue!$A$8:$A2874, MATCH(0,COUNTIF($D$1:D875,ExcValue!$A$8:$A2874), 0)),"")</f>
        <v/>
      </c>
      <c r="E876" s="207" t="str">
        <f>IFERROR(VLOOKUP(D876,ExcValue!A882:C2874,3,FALSE),"")</f>
        <v/>
      </c>
      <c r="F876" s="209" t="str">
        <f t="array" ref="F876">IFERROR(IF(D876="","",INDEX(ExcValue!$I$8:$I$2000, MATCH(D876&amp;23,ExcValue!$A$8:$A$2000&amp;ExcValue!$H$8:$H$2000,0))),"")</f>
        <v/>
      </c>
      <c r="G876" s="210" t="str">
        <f t="shared" si="52"/>
        <v/>
      </c>
      <c r="H876" s="209" t="str">
        <f t="array" ref="H876">IFERROR(IF(D876="","",INDEX(ExcValue!$I$8:$I$2000, MATCH(D876&amp;24,ExcValue!$A$8:$A$2000&amp;ExcValue!$H$8:$H$2000,0))),"")</f>
        <v/>
      </c>
      <c r="I876" s="210" t="str">
        <f t="shared" si="53"/>
        <v/>
      </c>
      <c r="J876" s="209" t="str">
        <f t="array" ref="J876">IFERROR(IF(D876="","",INDEX(ExcValue!$I$8:$I$2000, MATCH(D876&amp;74,ExcValue!$A$8:$A$2000&amp;ExcValue!$H$8:$H$2000,0))),"")</f>
        <v/>
      </c>
      <c r="K876" s="210" t="str">
        <f t="shared" si="54"/>
        <v/>
      </c>
      <c r="L876" s="209" t="str">
        <f t="array" ref="L876">IFERROR(IF(D876="","",INDEX(ExcValue!$I$8:$I$2000, MATCH(D876&amp;54,ExcValue!$A$8:$A$2000&amp;ExcValue!$H$8:$H$2000,0))),"")</f>
        <v/>
      </c>
      <c r="M876" s="210" t="str">
        <f t="shared" si="55"/>
        <v/>
      </c>
      <c r="O876" s="207" t="str">
        <f>IF(ISNUMBER(PT_ExcValue!A876),PT_ExcValue!A876,"")</f>
        <v/>
      </c>
      <c r="P876" s="207" t="str">
        <f>IF(PT_ExcValue!C876=0,"",PT_ExcValue!B876/PT_ExcValue!C876)</f>
        <v/>
      </c>
      <c r="Q876" s="207" t="str">
        <f>IF(PT_ExcValue!E876=0,"",PT_ExcValue!D876/PT_ExcValue!E876)</f>
        <v/>
      </c>
      <c r="R876" s="207" t="str">
        <f>IF(PT_ExcValue!G876=0,"",PT_ExcValue!F876/PT_ExcValue!G876)</f>
        <v/>
      </c>
      <c r="S876" s="207" t="str">
        <f>IF(PT_ExcValue!I876=0,"",PT_ExcValue!H876/PT_ExcValue!I876)</f>
        <v/>
      </c>
    </row>
    <row r="877" spans="4:19" x14ac:dyDescent="0.25">
      <c r="D877" s="209" t="str">
        <f t="array" ref="D877">IFERROR(INDEX(ExcValue!$A$8:$A2875, MATCH(0,COUNTIF($D$1:D876,ExcValue!$A$8:$A2875), 0)),"")</f>
        <v/>
      </c>
      <c r="E877" s="207" t="str">
        <f>IFERROR(VLOOKUP(D877,ExcValue!A883:C2875,3,FALSE),"")</f>
        <v/>
      </c>
      <c r="F877" s="209" t="str">
        <f t="array" ref="F877">IFERROR(IF(D877="","",INDEX(ExcValue!$I$8:$I$2000, MATCH(D877&amp;23,ExcValue!$A$8:$A$2000&amp;ExcValue!$H$8:$H$2000,0))),"")</f>
        <v/>
      </c>
      <c r="G877" s="210" t="str">
        <f t="shared" si="52"/>
        <v/>
      </c>
      <c r="H877" s="209" t="str">
        <f t="array" ref="H877">IFERROR(IF(D877="","",INDEX(ExcValue!$I$8:$I$2000, MATCH(D877&amp;24,ExcValue!$A$8:$A$2000&amp;ExcValue!$H$8:$H$2000,0))),"")</f>
        <v/>
      </c>
      <c r="I877" s="210" t="str">
        <f t="shared" si="53"/>
        <v/>
      </c>
      <c r="J877" s="209" t="str">
        <f t="array" ref="J877">IFERROR(IF(D877="","",INDEX(ExcValue!$I$8:$I$2000, MATCH(D877&amp;74,ExcValue!$A$8:$A$2000&amp;ExcValue!$H$8:$H$2000,0))),"")</f>
        <v/>
      </c>
      <c r="K877" s="210" t="str">
        <f t="shared" si="54"/>
        <v/>
      </c>
      <c r="L877" s="209" t="str">
        <f t="array" ref="L877">IFERROR(IF(D877="","",INDEX(ExcValue!$I$8:$I$2000, MATCH(D877&amp;54,ExcValue!$A$8:$A$2000&amp;ExcValue!$H$8:$H$2000,0))),"")</f>
        <v/>
      </c>
      <c r="M877" s="210" t="str">
        <f t="shared" si="55"/>
        <v/>
      </c>
      <c r="O877" s="207" t="str">
        <f>IF(ISNUMBER(PT_ExcValue!A877),PT_ExcValue!A877,"")</f>
        <v/>
      </c>
      <c r="P877" s="207" t="str">
        <f>IF(PT_ExcValue!C877=0,"",PT_ExcValue!B877/PT_ExcValue!C877)</f>
        <v/>
      </c>
      <c r="Q877" s="207" t="str">
        <f>IF(PT_ExcValue!E877=0,"",PT_ExcValue!D877/PT_ExcValue!E877)</f>
        <v/>
      </c>
      <c r="R877" s="207" t="str">
        <f>IF(PT_ExcValue!G877=0,"",PT_ExcValue!F877/PT_ExcValue!G877)</f>
        <v/>
      </c>
      <c r="S877" s="207" t="str">
        <f>IF(PT_ExcValue!I877=0,"",PT_ExcValue!H877/PT_ExcValue!I877)</f>
        <v/>
      </c>
    </row>
    <row r="878" spans="4:19" x14ac:dyDescent="0.25">
      <c r="D878" s="209" t="str">
        <f t="array" ref="D878">IFERROR(INDEX(ExcValue!$A$8:$A2876, MATCH(0,COUNTIF($D$1:D877,ExcValue!$A$8:$A2876), 0)),"")</f>
        <v/>
      </c>
      <c r="E878" s="207" t="str">
        <f>IFERROR(VLOOKUP(D878,ExcValue!A884:C2876,3,FALSE),"")</f>
        <v/>
      </c>
      <c r="F878" s="209" t="str">
        <f t="array" ref="F878">IFERROR(IF(D878="","",INDEX(ExcValue!$I$8:$I$2000, MATCH(D878&amp;23,ExcValue!$A$8:$A$2000&amp;ExcValue!$H$8:$H$2000,0))),"")</f>
        <v/>
      </c>
      <c r="G878" s="210" t="str">
        <f t="shared" si="52"/>
        <v/>
      </c>
      <c r="H878" s="209" t="str">
        <f t="array" ref="H878">IFERROR(IF(D878="","",INDEX(ExcValue!$I$8:$I$2000, MATCH(D878&amp;24,ExcValue!$A$8:$A$2000&amp;ExcValue!$H$8:$H$2000,0))),"")</f>
        <v/>
      </c>
      <c r="I878" s="210" t="str">
        <f t="shared" si="53"/>
        <v/>
      </c>
      <c r="J878" s="209" t="str">
        <f t="array" ref="J878">IFERROR(IF(D878="","",INDEX(ExcValue!$I$8:$I$2000, MATCH(D878&amp;74,ExcValue!$A$8:$A$2000&amp;ExcValue!$H$8:$H$2000,0))),"")</f>
        <v/>
      </c>
      <c r="K878" s="210" t="str">
        <f t="shared" si="54"/>
        <v/>
      </c>
      <c r="L878" s="209" t="str">
        <f t="array" ref="L878">IFERROR(IF(D878="","",INDEX(ExcValue!$I$8:$I$2000, MATCH(D878&amp;54,ExcValue!$A$8:$A$2000&amp;ExcValue!$H$8:$H$2000,0))),"")</f>
        <v/>
      </c>
      <c r="M878" s="210" t="str">
        <f t="shared" si="55"/>
        <v/>
      </c>
      <c r="O878" s="207" t="str">
        <f>IF(ISNUMBER(PT_ExcValue!A878),PT_ExcValue!A878,"")</f>
        <v/>
      </c>
      <c r="P878" s="207" t="str">
        <f>IF(PT_ExcValue!C878=0,"",PT_ExcValue!B878/PT_ExcValue!C878)</f>
        <v/>
      </c>
      <c r="Q878" s="207" t="str">
        <f>IF(PT_ExcValue!E878=0,"",PT_ExcValue!D878/PT_ExcValue!E878)</f>
        <v/>
      </c>
      <c r="R878" s="207" t="str">
        <f>IF(PT_ExcValue!G878=0,"",PT_ExcValue!F878/PT_ExcValue!G878)</f>
        <v/>
      </c>
      <c r="S878" s="207" t="str">
        <f>IF(PT_ExcValue!I878=0,"",PT_ExcValue!H878/PT_ExcValue!I878)</f>
        <v/>
      </c>
    </row>
    <row r="879" spans="4:19" x14ac:dyDescent="0.25">
      <c r="D879" s="209" t="str">
        <f t="array" ref="D879">IFERROR(INDEX(ExcValue!$A$8:$A2877, MATCH(0,COUNTIF($D$1:D878,ExcValue!$A$8:$A2877), 0)),"")</f>
        <v/>
      </c>
      <c r="E879" s="207" t="str">
        <f>IFERROR(VLOOKUP(D879,ExcValue!A885:C2877,3,FALSE),"")</f>
        <v/>
      </c>
      <c r="F879" s="209" t="str">
        <f t="array" ref="F879">IFERROR(IF(D879="","",INDEX(ExcValue!$I$8:$I$2000, MATCH(D879&amp;23,ExcValue!$A$8:$A$2000&amp;ExcValue!$H$8:$H$2000,0))),"")</f>
        <v/>
      </c>
      <c r="G879" s="210" t="str">
        <f t="shared" si="52"/>
        <v/>
      </c>
      <c r="H879" s="209" t="str">
        <f t="array" ref="H879">IFERROR(IF(D879="","",INDEX(ExcValue!$I$8:$I$2000, MATCH(D879&amp;24,ExcValue!$A$8:$A$2000&amp;ExcValue!$H$8:$H$2000,0))),"")</f>
        <v/>
      </c>
      <c r="I879" s="210" t="str">
        <f t="shared" si="53"/>
        <v/>
      </c>
      <c r="J879" s="209" t="str">
        <f t="array" ref="J879">IFERROR(IF(D879="","",INDEX(ExcValue!$I$8:$I$2000, MATCH(D879&amp;74,ExcValue!$A$8:$A$2000&amp;ExcValue!$H$8:$H$2000,0))),"")</f>
        <v/>
      </c>
      <c r="K879" s="210" t="str">
        <f t="shared" si="54"/>
        <v/>
      </c>
      <c r="L879" s="209" t="str">
        <f t="array" ref="L879">IFERROR(IF(D879="","",INDEX(ExcValue!$I$8:$I$2000, MATCH(D879&amp;54,ExcValue!$A$8:$A$2000&amp;ExcValue!$H$8:$H$2000,0))),"")</f>
        <v/>
      </c>
      <c r="M879" s="210" t="str">
        <f t="shared" si="55"/>
        <v/>
      </c>
      <c r="O879" s="207" t="str">
        <f>IF(ISNUMBER(PT_ExcValue!A879),PT_ExcValue!A879,"")</f>
        <v/>
      </c>
      <c r="P879" s="207" t="str">
        <f>IF(PT_ExcValue!C879=0,"",PT_ExcValue!B879/PT_ExcValue!C879)</f>
        <v/>
      </c>
      <c r="Q879" s="207" t="str">
        <f>IF(PT_ExcValue!E879=0,"",PT_ExcValue!D879/PT_ExcValue!E879)</f>
        <v/>
      </c>
      <c r="R879" s="207" t="str">
        <f>IF(PT_ExcValue!G879=0,"",PT_ExcValue!F879/PT_ExcValue!G879)</f>
        <v/>
      </c>
      <c r="S879" s="207" t="str">
        <f>IF(PT_ExcValue!I879=0,"",PT_ExcValue!H879/PT_ExcValue!I879)</f>
        <v/>
      </c>
    </row>
    <row r="880" spans="4:19" x14ac:dyDescent="0.25">
      <c r="D880" s="209" t="str">
        <f t="array" ref="D880">IFERROR(INDEX(ExcValue!$A$8:$A2878, MATCH(0,COUNTIF($D$1:D879,ExcValue!$A$8:$A2878), 0)),"")</f>
        <v/>
      </c>
      <c r="E880" s="207" t="str">
        <f>IFERROR(VLOOKUP(D880,ExcValue!A886:C2878,3,FALSE),"")</f>
        <v/>
      </c>
      <c r="F880" s="209" t="str">
        <f t="array" ref="F880">IFERROR(IF(D880="","",INDEX(ExcValue!$I$8:$I$2000, MATCH(D880&amp;23,ExcValue!$A$8:$A$2000&amp;ExcValue!$H$8:$H$2000,0))),"")</f>
        <v/>
      </c>
      <c r="G880" s="210" t="str">
        <f t="shared" si="52"/>
        <v/>
      </c>
      <c r="H880" s="209" t="str">
        <f t="array" ref="H880">IFERROR(IF(D880="","",INDEX(ExcValue!$I$8:$I$2000, MATCH(D880&amp;24,ExcValue!$A$8:$A$2000&amp;ExcValue!$H$8:$H$2000,0))),"")</f>
        <v/>
      </c>
      <c r="I880" s="210" t="str">
        <f t="shared" si="53"/>
        <v/>
      </c>
      <c r="J880" s="209" t="str">
        <f t="array" ref="J880">IFERROR(IF(D880="","",INDEX(ExcValue!$I$8:$I$2000, MATCH(D880&amp;74,ExcValue!$A$8:$A$2000&amp;ExcValue!$H$8:$H$2000,0))),"")</f>
        <v/>
      </c>
      <c r="K880" s="210" t="str">
        <f t="shared" si="54"/>
        <v/>
      </c>
      <c r="L880" s="209" t="str">
        <f t="array" ref="L880">IFERROR(IF(D880="","",INDEX(ExcValue!$I$8:$I$2000, MATCH(D880&amp;54,ExcValue!$A$8:$A$2000&amp;ExcValue!$H$8:$H$2000,0))),"")</f>
        <v/>
      </c>
      <c r="M880" s="210" t="str">
        <f t="shared" si="55"/>
        <v/>
      </c>
      <c r="O880" s="207" t="str">
        <f>IF(ISNUMBER(PT_ExcValue!A880),PT_ExcValue!A880,"")</f>
        <v/>
      </c>
      <c r="P880" s="207" t="str">
        <f>IF(PT_ExcValue!C880=0,"",PT_ExcValue!B880/PT_ExcValue!C880)</f>
        <v/>
      </c>
      <c r="Q880" s="207" t="str">
        <f>IF(PT_ExcValue!E880=0,"",PT_ExcValue!D880/PT_ExcValue!E880)</f>
        <v/>
      </c>
      <c r="R880" s="207" t="str">
        <f>IF(PT_ExcValue!G880=0,"",PT_ExcValue!F880/PT_ExcValue!G880)</f>
        <v/>
      </c>
      <c r="S880" s="207" t="str">
        <f>IF(PT_ExcValue!I880=0,"",PT_ExcValue!H880/PT_ExcValue!I880)</f>
        <v/>
      </c>
    </row>
    <row r="881" spans="4:19" x14ac:dyDescent="0.25">
      <c r="D881" s="209" t="str">
        <f t="array" ref="D881">IFERROR(INDEX(ExcValue!$A$8:$A2879, MATCH(0,COUNTIF($D$1:D880,ExcValue!$A$8:$A2879), 0)),"")</f>
        <v/>
      </c>
      <c r="E881" s="207" t="str">
        <f>IFERROR(VLOOKUP(D881,ExcValue!A887:C2879,3,FALSE),"")</f>
        <v/>
      </c>
      <c r="F881" s="209" t="str">
        <f t="array" ref="F881">IFERROR(IF(D881="","",INDEX(ExcValue!$I$8:$I$2000, MATCH(D881&amp;23,ExcValue!$A$8:$A$2000&amp;ExcValue!$H$8:$H$2000,0))),"")</f>
        <v/>
      </c>
      <c r="G881" s="210" t="str">
        <f t="shared" si="52"/>
        <v/>
      </c>
      <c r="H881" s="209" t="str">
        <f t="array" ref="H881">IFERROR(IF(D881="","",INDEX(ExcValue!$I$8:$I$2000, MATCH(D881&amp;24,ExcValue!$A$8:$A$2000&amp;ExcValue!$H$8:$H$2000,0))),"")</f>
        <v/>
      </c>
      <c r="I881" s="210" t="str">
        <f t="shared" si="53"/>
        <v/>
      </c>
      <c r="J881" s="209" t="str">
        <f t="array" ref="J881">IFERROR(IF(D881="","",INDEX(ExcValue!$I$8:$I$2000, MATCH(D881&amp;74,ExcValue!$A$8:$A$2000&amp;ExcValue!$H$8:$H$2000,0))),"")</f>
        <v/>
      </c>
      <c r="K881" s="210" t="str">
        <f t="shared" si="54"/>
        <v/>
      </c>
      <c r="L881" s="209" t="str">
        <f t="array" ref="L881">IFERROR(IF(D881="","",INDEX(ExcValue!$I$8:$I$2000, MATCH(D881&amp;54,ExcValue!$A$8:$A$2000&amp;ExcValue!$H$8:$H$2000,0))),"")</f>
        <v/>
      </c>
      <c r="M881" s="210" t="str">
        <f t="shared" si="55"/>
        <v/>
      </c>
      <c r="O881" s="207" t="str">
        <f>IF(ISNUMBER(PT_ExcValue!A881),PT_ExcValue!A881,"")</f>
        <v/>
      </c>
      <c r="P881" s="207" t="str">
        <f>IF(PT_ExcValue!C881=0,"",PT_ExcValue!B881/PT_ExcValue!C881)</f>
        <v/>
      </c>
      <c r="Q881" s="207" t="str">
        <f>IF(PT_ExcValue!E881=0,"",PT_ExcValue!D881/PT_ExcValue!E881)</f>
        <v/>
      </c>
      <c r="R881" s="207" t="str">
        <f>IF(PT_ExcValue!G881=0,"",PT_ExcValue!F881/PT_ExcValue!G881)</f>
        <v/>
      </c>
      <c r="S881" s="207" t="str">
        <f>IF(PT_ExcValue!I881=0,"",PT_ExcValue!H881/PT_ExcValue!I881)</f>
        <v/>
      </c>
    </row>
    <row r="882" spans="4:19" x14ac:dyDescent="0.25">
      <c r="D882" s="209" t="str">
        <f t="array" ref="D882">IFERROR(INDEX(ExcValue!$A$8:$A2880, MATCH(0,COUNTIF($D$1:D881,ExcValue!$A$8:$A2880), 0)),"")</f>
        <v/>
      </c>
      <c r="E882" s="207" t="str">
        <f>IFERROR(VLOOKUP(D882,ExcValue!A888:C2880,3,FALSE),"")</f>
        <v/>
      </c>
      <c r="F882" s="209" t="str">
        <f t="array" ref="F882">IFERROR(IF(D882="","",INDEX(ExcValue!$I$8:$I$2000, MATCH(D882&amp;23,ExcValue!$A$8:$A$2000&amp;ExcValue!$H$8:$H$2000,0))),"")</f>
        <v/>
      </c>
      <c r="G882" s="210" t="str">
        <f t="shared" si="52"/>
        <v/>
      </c>
      <c r="H882" s="209" t="str">
        <f t="array" ref="H882">IFERROR(IF(D882="","",INDEX(ExcValue!$I$8:$I$2000, MATCH(D882&amp;24,ExcValue!$A$8:$A$2000&amp;ExcValue!$H$8:$H$2000,0))),"")</f>
        <v/>
      </c>
      <c r="I882" s="210" t="str">
        <f t="shared" si="53"/>
        <v/>
      </c>
      <c r="J882" s="209" t="str">
        <f t="array" ref="J882">IFERROR(IF(D882="","",INDEX(ExcValue!$I$8:$I$2000, MATCH(D882&amp;74,ExcValue!$A$8:$A$2000&amp;ExcValue!$H$8:$H$2000,0))),"")</f>
        <v/>
      </c>
      <c r="K882" s="210" t="str">
        <f t="shared" si="54"/>
        <v/>
      </c>
      <c r="L882" s="209" t="str">
        <f t="array" ref="L882">IFERROR(IF(D882="","",INDEX(ExcValue!$I$8:$I$2000, MATCH(D882&amp;54,ExcValue!$A$8:$A$2000&amp;ExcValue!$H$8:$H$2000,0))),"")</f>
        <v/>
      </c>
      <c r="M882" s="210" t="str">
        <f t="shared" si="55"/>
        <v/>
      </c>
      <c r="O882" s="207" t="str">
        <f>IF(ISNUMBER(PT_ExcValue!A882),PT_ExcValue!A882,"")</f>
        <v/>
      </c>
      <c r="P882" s="207" t="str">
        <f>IF(PT_ExcValue!C882=0,"",PT_ExcValue!B882/PT_ExcValue!C882)</f>
        <v/>
      </c>
      <c r="Q882" s="207" t="str">
        <f>IF(PT_ExcValue!E882=0,"",PT_ExcValue!D882/PT_ExcValue!E882)</f>
        <v/>
      </c>
      <c r="R882" s="207" t="str">
        <f>IF(PT_ExcValue!G882=0,"",PT_ExcValue!F882/PT_ExcValue!G882)</f>
        <v/>
      </c>
      <c r="S882" s="207" t="str">
        <f>IF(PT_ExcValue!I882=0,"",PT_ExcValue!H882/PT_ExcValue!I882)</f>
        <v/>
      </c>
    </row>
    <row r="883" spans="4:19" x14ac:dyDescent="0.25">
      <c r="D883" s="209" t="str">
        <f t="array" ref="D883">IFERROR(INDEX(ExcValue!$A$8:$A2881, MATCH(0,COUNTIF($D$1:D882,ExcValue!$A$8:$A2881), 0)),"")</f>
        <v/>
      </c>
      <c r="E883" s="207" t="str">
        <f>IFERROR(VLOOKUP(D883,ExcValue!A889:C2881,3,FALSE),"")</f>
        <v/>
      </c>
      <c r="F883" s="209" t="str">
        <f t="array" ref="F883">IFERROR(IF(D883="","",INDEX(ExcValue!$I$8:$I$2000, MATCH(D883&amp;23,ExcValue!$A$8:$A$2000&amp;ExcValue!$H$8:$H$2000,0))),"")</f>
        <v/>
      </c>
      <c r="G883" s="210" t="str">
        <f t="shared" si="52"/>
        <v/>
      </c>
      <c r="H883" s="209" t="str">
        <f t="array" ref="H883">IFERROR(IF(D883="","",INDEX(ExcValue!$I$8:$I$2000, MATCH(D883&amp;24,ExcValue!$A$8:$A$2000&amp;ExcValue!$H$8:$H$2000,0))),"")</f>
        <v/>
      </c>
      <c r="I883" s="210" t="str">
        <f t="shared" si="53"/>
        <v/>
      </c>
      <c r="J883" s="209" t="str">
        <f t="array" ref="J883">IFERROR(IF(D883="","",INDEX(ExcValue!$I$8:$I$2000, MATCH(D883&amp;74,ExcValue!$A$8:$A$2000&amp;ExcValue!$H$8:$H$2000,0))),"")</f>
        <v/>
      </c>
      <c r="K883" s="210" t="str">
        <f t="shared" si="54"/>
        <v/>
      </c>
      <c r="L883" s="209" t="str">
        <f t="array" ref="L883">IFERROR(IF(D883="","",INDEX(ExcValue!$I$8:$I$2000, MATCH(D883&amp;54,ExcValue!$A$8:$A$2000&amp;ExcValue!$H$8:$H$2000,0))),"")</f>
        <v/>
      </c>
      <c r="M883" s="210" t="str">
        <f t="shared" si="55"/>
        <v/>
      </c>
      <c r="O883" s="207" t="str">
        <f>IF(ISNUMBER(PT_ExcValue!A883),PT_ExcValue!A883,"")</f>
        <v/>
      </c>
      <c r="P883" s="207" t="str">
        <f>IF(PT_ExcValue!C883=0,"",PT_ExcValue!B883/PT_ExcValue!C883)</f>
        <v/>
      </c>
      <c r="Q883" s="207" t="str">
        <f>IF(PT_ExcValue!E883=0,"",PT_ExcValue!D883/PT_ExcValue!E883)</f>
        <v/>
      </c>
      <c r="R883" s="207" t="str">
        <f>IF(PT_ExcValue!G883=0,"",PT_ExcValue!F883/PT_ExcValue!G883)</f>
        <v/>
      </c>
      <c r="S883" s="207" t="str">
        <f>IF(PT_ExcValue!I883=0,"",PT_ExcValue!H883/PT_ExcValue!I883)</f>
        <v/>
      </c>
    </row>
    <row r="884" spans="4:19" x14ac:dyDescent="0.25">
      <c r="D884" s="209" t="str">
        <f t="array" ref="D884">IFERROR(INDEX(ExcValue!$A$8:$A2882, MATCH(0,COUNTIF($D$1:D883,ExcValue!$A$8:$A2882), 0)),"")</f>
        <v/>
      </c>
      <c r="E884" s="207" t="str">
        <f>IFERROR(VLOOKUP(D884,ExcValue!A890:C2882,3,FALSE),"")</f>
        <v/>
      </c>
      <c r="F884" s="209" t="str">
        <f t="array" ref="F884">IFERROR(IF(D884="","",INDEX(ExcValue!$I$8:$I$2000, MATCH(D884&amp;23,ExcValue!$A$8:$A$2000&amp;ExcValue!$H$8:$H$2000,0))),"")</f>
        <v/>
      </c>
      <c r="G884" s="210" t="str">
        <f t="shared" si="52"/>
        <v/>
      </c>
      <c r="H884" s="209" t="str">
        <f t="array" ref="H884">IFERROR(IF(D884="","",INDEX(ExcValue!$I$8:$I$2000, MATCH(D884&amp;24,ExcValue!$A$8:$A$2000&amp;ExcValue!$H$8:$H$2000,0))),"")</f>
        <v/>
      </c>
      <c r="I884" s="210" t="str">
        <f t="shared" si="53"/>
        <v/>
      </c>
      <c r="J884" s="209" t="str">
        <f t="array" ref="J884">IFERROR(IF(D884="","",INDEX(ExcValue!$I$8:$I$2000, MATCH(D884&amp;74,ExcValue!$A$8:$A$2000&amp;ExcValue!$H$8:$H$2000,0))),"")</f>
        <v/>
      </c>
      <c r="K884" s="210" t="str">
        <f t="shared" si="54"/>
        <v/>
      </c>
      <c r="L884" s="209" t="str">
        <f t="array" ref="L884">IFERROR(IF(D884="","",INDEX(ExcValue!$I$8:$I$2000, MATCH(D884&amp;54,ExcValue!$A$8:$A$2000&amp;ExcValue!$H$8:$H$2000,0))),"")</f>
        <v/>
      </c>
      <c r="M884" s="210" t="str">
        <f t="shared" si="55"/>
        <v/>
      </c>
      <c r="O884" s="207" t="str">
        <f>IF(ISNUMBER(PT_ExcValue!A884),PT_ExcValue!A884,"")</f>
        <v/>
      </c>
      <c r="P884" s="207" t="str">
        <f>IF(PT_ExcValue!C884=0,"",PT_ExcValue!B884/PT_ExcValue!C884)</f>
        <v/>
      </c>
      <c r="Q884" s="207" t="str">
        <f>IF(PT_ExcValue!E884=0,"",PT_ExcValue!D884/PT_ExcValue!E884)</f>
        <v/>
      </c>
      <c r="R884" s="207" t="str">
        <f>IF(PT_ExcValue!G884=0,"",PT_ExcValue!F884/PT_ExcValue!G884)</f>
        <v/>
      </c>
      <c r="S884" s="207" t="str">
        <f>IF(PT_ExcValue!I884=0,"",PT_ExcValue!H884/PT_ExcValue!I884)</f>
        <v/>
      </c>
    </row>
    <row r="885" spans="4:19" x14ac:dyDescent="0.25">
      <c r="D885" s="209" t="str">
        <f t="array" ref="D885">IFERROR(INDEX(ExcValue!$A$8:$A2883, MATCH(0,COUNTIF($D$1:D884,ExcValue!$A$8:$A2883), 0)),"")</f>
        <v/>
      </c>
      <c r="E885" s="207" t="str">
        <f>IFERROR(VLOOKUP(D885,ExcValue!A891:C2883,3,FALSE),"")</f>
        <v/>
      </c>
      <c r="F885" s="209" t="str">
        <f t="array" ref="F885">IFERROR(IF(D885="","",INDEX(ExcValue!$I$8:$I$2000, MATCH(D885&amp;23,ExcValue!$A$8:$A$2000&amp;ExcValue!$H$8:$H$2000,0))),"")</f>
        <v/>
      </c>
      <c r="G885" s="210" t="str">
        <f t="shared" si="52"/>
        <v/>
      </c>
      <c r="H885" s="209" t="str">
        <f t="array" ref="H885">IFERROR(IF(D885="","",INDEX(ExcValue!$I$8:$I$2000, MATCH(D885&amp;24,ExcValue!$A$8:$A$2000&amp;ExcValue!$H$8:$H$2000,0))),"")</f>
        <v/>
      </c>
      <c r="I885" s="210" t="str">
        <f t="shared" si="53"/>
        <v/>
      </c>
      <c r="J885" s="209" t="str">
        <f t="array" ref="J885">IFERROR(IF(D885="","",INDEX(ExcValue!$I$8:$I$2000, MATCH(D885&amp;74,ExcValue!$A$8:$A$2000&amp;ExcValue!$H$8:$H$2000,0))),"")</f>
        <v/>
      </c>
      <c r="K885" s="210" t="str">
        <f t="shared" si="54"/>
        <v/>
      </c>
      <c r="L885" s="209" t="str">
        <f t="array" ref="L885">IFERROR(IF(D885="","",INDEX(ExcValue!$I$8:$I$2000, MATCH(D885&amp;54,ExcValue!$A$8:$A$2000&amp;ExcValue!$H$8:$H$2000,0))),"")</f>
        <v/>
      </c>
      <c r="M885" s="210" t="str">
        <f t="shared" si="55"/>
        <v/>
      </c>
      <c r="O885" s="207" t="str">
        <f>IF(ISNUMBER(PT_ExcValue!A885),PT_ExcValue!A885,"")</f>
        <v/>
      </c>
      <c r="P885" s="207" t="str">
        <f>IF(PT_ExcValue!C885=0,"",PT_ExcValue!B885/PT_ExcValue!C885)</f>
        <v/>
      </c>
      <c r="Q885" s="207" t="str">
        <f>IF(PT_ExcValue!E885=0,"",PT_ExcValue!D885/PT_ExcValue!E885)</f>
        <v/>
      </c>
      <c r="R885" s="207" t="str">
        <f>IF(PT_ExcValue!G885=0,"",PT_ExcValue!F885/PT_ExcValue!G885)</f>
        <v/>
      </c>
      <c r="S885" s="207" t="str">
        <f>IF(PT_ExcValue!I885=0,"",PT_ExcValue!H885/PT_ExcValue!I885)</f>
        <v/>
      </c>
    </row>
    <row r="886" spans="4:19" x14ac:dyDescent="0.25">
      <c r="D886" s="209" t="str">
        <f t="array" ref="D886">IFERROR(INDEX(ExcValue!$A$8:$A2884, MATCH(0,COUNTIF($D$1:D885,ExcValue!$A$8:$A2884), 0)),"")</f>
        <v/>
      </c>
      <c r="E886" s="207" t="str">
        <f>IFERROR(VLOOKUP(D886,ExcValue!A892:C2884,3,FALSE),"")</f>
        <v/>
      </c>
      <c r="F886" s="209" t="str">
        <f t="array" ref="F886">IFERROR(IF(D886="","",INDEX(ExcValue!$I$8:$I$2000, MATCH(D886&amp;23,ExcValue!$A$8:$A$2000&amp;ExcValue!$H$8:$H$2000,0))),"")</f>
        <v/>
      </c>
      <c r="G886" s="210" t="str">
        <f t="shared" si="52"/>
        <v/>
      </c>
      <c r="H886" s="209" t="str">
        <f t="array" ref="H886">IFERROR(IF(D886="","",INDEX(ExcValue!$I$8:$I$2000, MATCH(D886&amp;24,ExcValue!$A$8:$A$2000&amp;ExcValue!$H$8:$H$2000,0))),"")</f>
        <v/>
      </c>
      <c r="I886" s="210" t="str">
        <f t="shared" si="53"/>
        <v/>
      </c>
      <c r="J886" s="209" t="str">
        <f t="array" ref="J886">IFERROR(IF(D886="","",INDEX(ExcValue!$I$8:$I$2000, MATCH(D886&amp;74,ExcValue!$A$8:$A$2000&amp;ExcValue!$H$8:$H$2000,0))),"")</f>
        <v/>
      </c>
      <c r="K886" s="210" t="str">
        <f t="shared" si="54"/>
        <v/>
      </c>
      <c r="L886" s="209" t="str">
        <f t="array" ref="L886">IFERROR(IF(D886="","",INDEX(ExcValue!$I$8:$I$2000, MATCH(D886&amp;54,ExcValue!$A$8:$A$2000&amp;ExcValue!$H$8:$H$2000,0))),"")</f>
        <v/>
      </c>
      <c r="M886" s="210" t="str">
        <f t="shared" si="55"/>
        <v/>
      </c>
      <c r="O886" s="207" t="str">
        <f>IF(ISNUMBER(PT_ExcValue!A886),PT_ExcValue!A886,"")</f>
        <v/>
      </c>
      <c r="P886" s="207" t="str">
        <f>IF(PT_ExcValue!C886=0,"",PT_ExcValue!B886/PT_ExcValue!C886)</f>
        <v/>
      </c>
      <c r="Q886" s="207" t="str">
        <f>IF(PT_ExcValue!E886=0,"",PT_ExcValue!D886/PT_ExcValue!E886)</f>
        <v/>
      </c>
      <c r="R886" s="207" t="str">
        <f>IF(PT_ExcValue!G886=0,"",PT_ExcValue!F886/PT_ExcValue!G886)</f>
        <v/>
      </c>
      <c r="S886" s="207" t="str">
        <f>IF(PT_ExcValue!I886=0,"",PT_ExcValue!H886/PT_ExcValue!I886)</f>
        <v/>
      </c>
    </row>
    <row r="887" spans="4:19" x14ac:dyDescent="0.25">
      <c r="D887" s="209" t="str">
        <f t="array" ref="D887">IFERROR(INDEX(ExcValue!$A$8:$A2885, MATCH(0,COUNTIF($D$1:D886,ExcValue!$A$8:$A2885), 0)),"")</f>
        <v/>
      </c>
      <c r="E887" s="207" t="str">
        <f>IFERROR(VLOOKUP(D887,ExcValue!A893:C2885,3,FALSE),"")</f>
        <v/>
      </c>
      <c r="F887" s="209" t="str">
        <f t="array" ref="F887">IFERROR(IF(D887="","",INDEX(ExcValue!$I$8:$I$2000, MATCH(D887&amp;23,ExcValue!$A$8:$A$2000&amp;ExcValue!$H$8:$H$2000,0))),"")</f>
        <v/>
      </c>
      <c r="G887" s="210" t="str">
        <f t="shared" si="52"/>
        <v/>
      </c>
      <c r="H887" s="209" t="str">
        <f t="array" ref="H887">IFERROR(IF(D887="","",INDEX(ExcValue!$I$8:$I$2000, MATCH(D887&amp;24,ExcValue!$A$8:$A$2000&amp;ExcValue!$H$8:$H$2000,0))),"")</f>
        <v/>
      </c>
      <c r="I887" s="210" t="str">
        <f t="shared" si="53"/>
        <v/>
      </c>
      <c r="J887" s="209" t="str">
        <f t="array" ref="J887">IFERROR(IF(D887="","",INDEX(ExcValue!$I$8:$I$2000, MATCH(D887&amp;74,ExcValue!$A$8:$A$2000&amp;ExcValue!$H$8:$H$2000,0))),"")</f>
        <v/>
      </c>
      <c r="K887" s="210" t="str">
        <f t="shared" si="54"/>
        <v/>
      </c>
      <c r="L887" s="209" t="str">
        <f t="array" ref="L887">IFERROR(IF(D887="","",INDEX(ExcValue!$I$8:$I$2000, MATCH(D887&amp;54,ExcValue!$A$8:$A$2000&amp;ExcValue!$H$8:$H$2000,0))),"")</f>
        <v/>
      </c>
      <c r="M887" s="210" t="str">
        <f t="shared" si="55"/>
        <v/>
      </c>
      <c r="O887" s="207" t="str">
        <f>IF(ISNUMBER(PT_ExcValue!A887),PT_ExcValue!A887,"")</f>
        <v/>
      </c>
      <c r="P887" s="207" t="str">
        <f>IF(PT_ExcValue!C887=0,"",PT_ExcValue!B887/PT_ExcValue!C887)</f>
        <v/>
      </c>
      <c r="Q887" s="207" t="str">
        <f>IF(PT_ExcValue!E887=0,"",PT_ExcValue!D887/PT_ExcValue!E887)</f>
        <v/>
      </c>
      <c r="R887" s="207" t="str">
        <f>IF(PT_ExcValue!G887=0,"",PT_ExcValue!F887/PT_ExcValue!G887)</f>
        <v/>
      </c>
      <c r="S887" s="207" t="str">
        <f>IF(PT_ExcValue!I887=0,"",PT_ExcValue!H887/PT_ExcValue!I887)</f>
        <v/>
      </c>
    </row>
    <row r="888" spans="4:19" x14ac:dyDescent="0.25">
      <c r="D888" s="209" t="str">
        <f t="array" ref="D888">IFERROR(INDEX(ExcValue!$A$8:$A2886, MATCH(0,COUNTIF($D$1:D887,ExcValue!$A$8:$A2886), 0)),"")</f>
        <v/>
      </c>
      <c r="E888" s="207" t="str">
        <f>IFERROR(VLOOKUP(D888,ExcValue!A894:C2886,3,FALSE),"")</f>
        <v/>
      </c>
      <c r="F888" s="209" t="str">
        <f t="array" ref="F888">IFERROR(IF(D888="","",INDEX(ExcValue!$I$8:$I$2000, MATCH(D888&amp;23,ExcValue!$A$8:$A$2000&amp;ExcValue!$H$8:$H$2000,0))),"")</f>
        <v/>
      </c>
      <c r="G888" s="210" t="str">
        <f t="shared" si="52"/>
        <v/>
      </c>
      <c r="H888" s="209" t="str">
        <f t="array" ref="H888">IFERROR(IF(D888="","",INDEX(ExcValue!$I$8:$I$2000, MATCH(D888&amp;24,ExcValue!$A$8:$A$2000&amp;ExcValue!$H$8:$H$2000,0))),"")</f>
        <v/>
      </c>
      <c r="I888" s="210" t="str">
        <f t="shared" si="53"/>
        <v/>
      </c>
      <c r="J888" s="209" t="str">
        <f t="array" ref="J888">IFERROR(IF(D888="","",INDEX(ExcValue!$I$8:$I$2000, MATCH(D888&amp;74,ExcValue!$A$8:$A$2000&amp;ExcValue!$H$8:$H$2000,0))),"")</f>
        <v/>
      </c>
      <c r="K888" s="210" t="str">
        <f t="shared" si="54"/>
        <v/>
      </c>
      <c r="L888" s="209" t="str">
        <f t="array" ref="L888">IFERROR(IF(D888="","",INDEX(ExcValue!$I$8:$I$2000, MATCH(D888&amp;54,ExcValue!$A$8:$A$2000&amp;ExcValue!$H$8:$H$2000,0))),"")</f>
        <v/>
      </c>
      <c r="M888" s="210" t="str">
        <f t="shared" si="55"/>
        <v/>
      </c>
      <c r="O888" s="207" t="str">
        <f>IF(ISNUMBER(PT_ExcValue!A888),PT_ExcValue!A888,"")</f>
        <v/>
      </c>
      <c r="P888" s="207" t="str">
        <f>IF(PT_ExcValue!C888=0,"",PT_ExcValue!B888/PT_ExcValue!C888)</f>
        <v/>
      </c>
      <c r="Q888" s="207" t="str">
        <f>IF(PT_ExcValue!E888=0,"",PT_ExcValue!D888/PT_ExcValue!E888)</f>
        <v/>
      </c>
      <c r="R888" s="207" t="str">
        <f>IF(PT_ExcValue!G888=0,"",PT_ExcValue!F888/PT_ExcValue!G888)</f>
        <v/>
      </c>
      <c r="S888" s="207" t="str">
        <f>IF(PT_ExcValue!I888=0,"",PT_ExcValue!H888/PT_ExcValue!I888)</f>
        <v/>
      </c>
    </row>
    <row r="889" spans="4:19" x14ac:dyDescent="0.25">
      <c r="D889" s="209" t="str">
        <f t="array" ref="D889">IFERROR(INDEX(ExcValue!$A$8:$A2887, MATCH(0,COUNTIF($D$1:D888,ExcValue!$A$8:$A2887), 0)),"")</f>
        <v/>
      </c>
      <c r="E889" s="207" t="str">
        <f>IFERROR(VLOOKUP(D889,ExcValue!A895:C2887,3,FALSE),"")</f>
        <v/>
      </c>
      <c r="F889" s="209" t="str">
        <f t="array" ref="F889">IFERROR(IF(D889="","",INDEX(ExcValue!$I$8:$I$2000, MATCH(D889&amp;23,ExcValue!$A$8:$A$2000&amp;ExcValue!$H$8:$H$2000,0))),"")</f>
        <v/>
      </c>
      <c r="G889" s="210" t="str">
        <f t="shared" si="52"/>
        <v/>
      </c>
      <c r="H889" s="209" t="str">
        <f t="array" ref="H889">IFERROR(IF(D889="","",INDEX(ExcValue!$I$8:$I$2000, MATCH(D889&amp;24,ExcValue!$A$8:$A$2000&amp;ExcValue!$H$8:$H$2000,0))),"")</f>
        <v/>
      </c>
      <c r="I889" s="210" t="str">
        <f t="shared" si="53"/>
        <v/>
      </c>
      <c r="J889" s="209" t="str">
        <f t="array" ref="J889">IFERROR(IF(D889="","",INDEX(ExcValue!$I$8:$I$2000, MATCH(D889&amp;74,ExcValue!$A$8:$A$2000&amp;ExcValue!$H$8:$H$2000,0))),"")</f>
        <v/>
      </c>
      <c r="K889" s="210" t="str">
        <f t="shared" si="54"/>
        <v/>
      </c>
      <c r="L889" s="209" t="str">
        <f t="array" ref="L889">IFERROR(IF(D889="","",INDEX(ExcValue!$I$8:$I$2000, MATCH(D889&amp;54,ExcValue!$A$8:$A$2000&amp;ExcValue!$H$8:$H$2000,0))),"")</f>
        <v/>
      </c>
      <c r="M889" s="210" t="str">
        <f t="shared" si="55"/>
        <v/>
      </c>
      <c r="O889" s="207" t="str">
        <f>IF(ISNUMBER(PT_ExcValue!A889),PT_ExcValue!A889,"")</f>
        <v/>
      </c>
      <c r="P889" s="207" t="str">
        <f>IF(PT_ExcValue!C889=0,"",PT_ExcValue!B889/PT_ExcValue!C889)</f>
        <v/>
      </c>
      <c r="Q889" s="207" t="str">
        <f>IF(PT_ExcValue!E889=0,"",PT_ExcValue!D889/PT_ExcValue!E889)</f>
        <v/>
      </c>
      <c r="R889" s="207" t="str">
        <f>IF(PT_ExcValue!G889=0,"",PT_ExcValue!F889/PT_ExcValue!G889)</f>
        <v/>
      </c>
      <c r="S889" s="207" t="str">
        <f>IF(PT_ExcValue!I889=0,"",PT_ExcValue!H889/PT_ExcValue!I889)</f>
        <v/>
      </c>
    </row>
    <row r="890" spans="4:19" x14ac:dyDescent="0.25">
      <c r="D890" s="209" t="str">
        <f t="array" ref="D890">IFERROR(INDEX(ExcValue!$A$8:$A2888, MATCH(0,COUNTIF($D$1:D889,ExcValue!$A$8:$A2888), 0)),"")</f>
        <v/>
      </c>
      <c r="E890" s="207" t="str">
        <f>IFERROR(VLOOKUP(D890,ExcValue!A896:C2888,3,FALSE),"")</f>
        <v/>
      </c>
      <c r="F890" s="209" t="str">
        <f t="array" ref="F890">IFERROR(IF(D890="","",INDEX(ExcValue!$I$8:$I$2000, MATCH(D890&amp;23,ExcValue!$A$8:$A$2000&amp;ExcValue!$H$8:$H$2000,0))),"")</f>
        <v/>
      </c>
      <c r="G890" s="210" t="str">
        <f t="shared" si="52"/>
        <v/>
      </c>
      <c r="H890" s="209" t="str">
        <f t="array" ref="H890">IFERROR(IF(D890="","",INDEX(ExcValue!$I$8:$I$2000, MATCH(D890&amp;24,ExcValue!$A$8:$A$2000&amp;ExcValue!$H$8:$H$2000,0))),"")</f>
        <v/>
      </c>
      <c r="I890" s="210" t="str">
        <f t="shared" si="53"/>
        <v/>
      </c>
      <c r="J890" s="209" t="str">
        <f t="array" ref="J890">IFERROR(IF(D890="","",INDEX(ExcValue!$I$8:$I$2000, MATCH(D890&amp;74,ExcValue!$A$8:$A$2000&amp;ExcValue!$H$8:$H$2000,0))),"")</f>
        <v/>
      </c>
      <c r="K890" s="210" t="str">
        <f t="shared" si="54"/>
        <v/>
      </c>
      <c r="L890" s="209" t="str">
        <f t="array" ref="L890">IFERROR(IF(D890="","",INDEX(ExcValue!$I$8:$I$2000, MATCH(D890&amp;54,ExcValue!$A$8:$A$2000&amp;ExcValue!$H$8:$H$2000,0))),"")</f>
        <v/>
      </c>
      <c r="M890" s="210" t="str">
        <f t="shared" si="55"/>
        <v/>
      </c>
      <c r="O890" s="207" t="str">
        <f>IF(ISNUMBER(PT_ExcValue!A890),PT_ExcValue!A890,"")</f>
        <v/>
      </c>
      <c r="P890" s="207" t="str">
        <f>IF(PT_ExcValue!C890=0,"",PT_ExcValue!B890/PT_ExcValue!C890)</f>
        <v/>
      </c>
      <c r="Q890" s="207" t="str">
        <f>IF(PT_ExcValue!E890=0,"",PT_ExcValue!D890/PT_ExcValue!E890)</f>
        <v/>
      </c>
      <c r="R890" s="207" t="str">
        <f>IF(PT_ExcValue!G890=0,"",PT_ExcValue!F890/PT_ExcValue!G890)</f>
        <v/>
      </c>
      <c r="S890" s="207" t="str">
        <f>IF(PT_ExcValue!I890=0,"",PT_ExcValue!H890/PT_ExcValue!I890)</f>
        <v/>
      </c>
    </row>
    <row r="891" spans="4:19" x14ac:dyDescent="0.25">
      <c r="D891" s="209" t="str">
        <f t="array" ref="D891">IFERROR(INDEX(ExcValue!$A$8:$A2889, MATCH(0,COUNTIF($D$1:D890,ExcValue!$A$8:$A2889), 0)),"")</f>
        <v/>
      </c>
      <c r="E891" s="207" t="str">
        <f>IFERROR(VLOOKUP(D891,ExcValue!A897:C2889,3,FALSE),"")</f>
        <v/>
      </c>
      <c r="F891" s="209" t="str">
        <f t="array" ref="F891">IFERROR(IF(D891="","",INDEX(ExcValue!$I$8:$I$2000, MATCH(D891&amp;23,ExcValue!$A$8:$A$2000&amp;ExcValue!$H$8:$H$2000,0))),"")</f>
        <v/>
      </c>
      <c r="G891" s="210" t="str">
        <f t="shared" si="52"/>
        <v/>
      </c>
      <c r="H891" s="209" t="str">
        <f t="array" ref="H891">IFERROR(IF(D891="","",INDEX(ExcValue!$I$8:$I$2000, MATCH(D891&amp;24,ExcValue!$A$8:$A$2000&amp;ExcValue!$H$8:$H$2000,0))),"")</f>
        <v/>
      </c>
      <c r="I891" s="210" t="str">
        <f t="shared" si="53"/>
        <v/>
      </c>
      <c r="J891" s="209" t="str">
        <f t="array" ref="J891">IFERROR(IF(D891="","",INDEX(ExcValue!$I$8:$I$2000, MATCH(D891&amp;74,ExcValue!$A$8:$A$2000&amp;ExcValue!$H$8:$H$2000,0))),"")</f>
        <v/>
      </c>
      <c r="K891" s="210" t="str">
        <f t="shared" si="54"/>
        <v/>
      </c>
      <c r="L891" s="209" t="str">
        <f t="array" ref="L891">IFERROR(IF(D891="","",INDEX(ExcValue!$I$8:$I$2000, MATCH(D891&amp;54,ExcValue!$A$8:$A$2000&amp;ExcValue!$H$8:$H$2000,0))),"")</f>
        <v/>
      </c>
      <c r="M891" s="210" t="str">
        <f t="shared" si="55"/>
        <v/>
      </c>
      <c r="O891" s="207" t="str">
        <f>IF(ISNUMBER(PT_ExcValue!A891),PT_ExcValue!A891,"")</f>
        <v/>
      </c>
      <c r="P891" s="207" t="str">
        <f>IF(PT_ExcValue!C891=0,"",PT_ExcValue!B891/PT_ExcValue!C891)</f>
        <v/>
      </c>
      <c r="Q891" s="207" t="str">
        <f>IF(PT_ExcValue!E891=0,"",PT_ExcValue!D891/PT_ExcValue!E891)</f>
        <v/>
      </c>
      <c r="R891" s="207" t="str">
        <f>IF(PT_ExcValue!G891=0,"",PT_ExcValue!F891/PT_ExcValue!G891)</f>
        <v/>
      </c>
      <c r="S891" s="207" t="str">
        <f>IF(PT_ExcValue!I891=0,"",PT_ExcValue!H891/PT_ExcValue!I891)</f>
        <v/>
      </c>
    </row>
    <row r="892" spans="4:19" x14ac:dyDescent="0.25">
      <c r="D892" s="209" t="str">
        <f t="array" ref="D892">IFERROR(INDEX(ExcValue!$A$8:$A2890, MATCH(0,COUNTIF($D$1:D891,ExcValue!$A$8:$A2890), 0)),"")</f>
        <v/>
      </c>
      <c r="E892" s="207" t="str">
        <f>IFERROR(VLOOKUP(D892,ExcValue!A898:C2890,3,FALSE),"")</f>
        <v/>
      </c>
      <c r="F892" s="209" t="str">
        <f t="array" ref="F892">IFERROR(IF(D892="","",INDEX(ExcValue!$I$8:$I$2000, MATCH(D892&amp;23,ExcValue!$A$8:$A$2000&amp;ExcValue!$H$8:$H$2000,0))),"")</f>
        <v/>
      </c>
      <c r="G892" s="210" t="str">
        <f t="shared" si="52"/>
        <v/>
      </c>
      <c r="H892" s="209" t="str">
        <f t="array" ref="H892">IFERROR(IF(D892="","",INDEX(ExcValue!$I$8:$I$2000, MATCH(D892&amp;24,ExcValue!$A$8:$A$2000&amp;ExcValue!$H$8:$H$2000,0))),"")</f>
        <v/>
      </c>
      <c r="I892" s="210" t="str">
        <f t="shared" si="53"/>
        <v/>
      </c>
      <c r="J892" s="209" t="str">
        <f t="array" ref="J892">IFERROR(IF(D892="","",INDEX(ExcValue!$I$8:$I$2000, MATCH(D892&amp;74,ExcValue!$A$8:$A$2000&amp;ExcValue!$H$8:$H$2000,0))),"")</f>
        <v/>
      </c>
      <c r="K892" s="210" t="str">
        <f t="shared" si="54"/>
        <v/>
      </c>
      <c r="L892" s="209" t="str">
        <f t="array" ref="L892">IFERROR(IF(D892="","",INDEX(ExcValue!$I$8:$I$2000, MATCH(D892&amp;54,ExcValue!$A$8:$A$2000&amp;ExcValue!$H$8:$H$2000,0))),"")</f>
        <v/>
      </c>
      <c r="M892" s="210" t="str">
        <f t="shared" si="55"/>
        <v/>
      </c>
      <c r="O892" s="207" t="str">
        <f>IF(ISNUMBER(PT_ExcValue!A892),PT_ExcValue!A892,"")</f>
        <v/>
      </c>
      <c r="P892" s="207" t="str">
        <f>IF(PT_ExcValue!C892=0,"",PT_ExcValue!B892/PT_ExcValue!C892)</f>
        <v/>
      </c>
      <c r="Q892" s="207" t="str">
        <f>IF(PT_ExcValue!E892=0,"",PT_ExcValue!D892/PT_ExcValue!E892)</f>
        <v/>
      </c>
      <c r="R892" s="207" t="str">
        <f>IF(PT_ExcValue!G892=0,"",PT_ExcValue!F892/PT_ExcValue!G892)</f>
        <v/>
      </c>
      <c r="S892" s="207" t="str">
        <f>IF(PT_ExcValue!I892=0,"",PT_ExcValue!H892/PT_ExcValue!I892)</f>
        <v/>
      </c>
    </row>
    <row r="893" spans="4:19" x14ac:dyDescent="0.25">
      <c r="D893" s="209" t="str">
        <f t="array" ref="D893">IFERROR(INDEX(ExcValue!$A$8:$A2891, MATCH(0,COUNTIF($D$1:D892,ExcValue!$A$8:$A2891), 0)),"")</f>
        <v/>
      </c>
      <c r="E893" s="207" t="str">
        <f>IFERROR(VLOOKUP(D893,ExcValue!A899:C2891,3,FALSE),"")</f>
        <v/>
      </c>
      <c r="F893" s="209" t="str">
        <f t="array" ref="F893">IFERROR(IF(D893="","",INDEX(ExcValue!$I$8:$I$2000, MATCH(D893&amp;23,ExcValue!$A$8:$A$2000&amp;ExcValue!$H$8:$H$2000,0))),"")</f>
        <v/>
      </c>
      <c r="G893" s="210" t="str">
        <f t="shared" si="52"/>
        <v/>
      </c>
      <c r="H893" s="209" t="str">
        <f t="array" ref="H893">IFERROR(IF(D893="","",INDEX(ExcValue!$I$8:$I$2000, MATCH(D893&amp;24,ExcValue!$A$8:$A$2000&amp;ExcValue!$H$8:$H$2000,0))),"")</f>
        <v/>
      </c>
      <c r="I893" s="210" t="str">
        <f t="shared" si="53"/>
        <v/>
      </c>
      <c r="J893" s="209" t="str">
        <f t="array" ref="J893">IFERROR(IF(D893="","",INDEX(ExcValue!$I$8:$I$2000, MATCH(D893&amp;74,ExcValue!$A$8:$A$2000&amp;ExcValue!$H$8:$H$2000,0))),"")</f>
        <v/>
      </c>
      <c r="K893" s="210" t="str">
        <f t="shared" si="54"/>
        <v/>
      </c>
      <c r="L893" s="209" t="str">
        <f t="array" ref="L893">IFERROR(IF(D893="","",INDEX(ExcValue!$I$8:$I$2000, MATCH(D893&amp;54,ExcValue!$A$8:$A$2000&amp;ExcValue!$H$8:$H$2000,0))),"")</f>
        <v/>
      </c>
      <c r="M893" s="210" t="str">
        <f t="shared" si="55"/>
        <v/>
      </c>
      <c r="O893" s="207" t="str">
        <f>IF(ISNUMBER(PT_ExcValue!A893),PT_ExcValue!A893,"")</f>
        <v/>
      </c>
      <c r="P893" s="207" t="str">
        <f>IF(PT_ExcValue!C893=0,"",PT_ExcValue!B893/PT_ExcValue!C893)</f>
        <v/>
      </c>
      <c r="Q893" s="207" t="str">
        <f>IF(PT_ExcValue!E893=0,"",PT_ExcValue!D893/PT_ExcValue!E893)</f>
        <v/>
      </c>
      <c r="R893" s="207" t="str">
        <f>IF(PT_ExcValue!G893=0,"",PT_ExcValue!F893/PT_ExcValue!G893)</f>
        <v/>
      </c>
      <c r="S893" s="207" t="str">
        <f>IF(PT_ExcValue!I893=0,"",PT_ExcValue!H893/PT_ExcValue!I893)</f>
        <v/>
      </c>
    </row>
    <row r="894" spans="4:19" x14ac:dyDescent="0.25">
      <c r="D894" s="209" t="str">
        <f t="array" ref="D894">IFERROR(INDEX(ExcValue!$A$8:$A2892, MATCH(0,COUNTIF($D$1:D893,ExcValue!$A$8:$A2892), 0)),"")</f>
        <v/>
      </c>
      <c r="E894" s="207" t="str">
        <f>IFERROR(VLOOKUP(D894,ExcValue!A900:C2892,3,FALSE),"")</f>
        <v/>
      </c>
      <c r="F894" s="209" t="str">
        <f t="array" ref="F894">IFERROR(IF(D894="","",INDEX(ExcValue!$I$8:$I$2000, MATCH(D894&amp;23,ExcValue!$A$8:$A$2000&amp;ExcValue!$H$8:$H$2000,0))),"")</f>
        <v/>
      </c>
      <c r="G894" s="210" t="str">
        <f t="shared" si="52"/>
        <v/>
      </c>
      <c r="H894" s="209" t="str">
        <f t="array" ref="H894">IFERROR(IF(D894="","",INDEX(ExcValue!$I$8:$I$2000, MATCH(D894&amp;24,ExcValue!$A$8:$A$2000&amp;ExcValue!$H$8:$H$2000,0))),"")</f>
        <v/>
      </c>
      <c r="I894" s="210" t="str">
        <f t="shared" si="53"/>
        <v/>
      </c>
      <c r="J894" s="209" t="str">
        <f t="array" ref="J894">IFERROR(IF(D894="","",INDEX(ExcValue!$I$8:$I$2000, MATCH(D894&amp;74,ExcValue!$A$8:$A$2000&amp;ExcValue!$H$8:$H$2000,0))),"")</f>
        <v/>
      </c>
      <c r="K894" s="210" t="str">
        <f t="shared" si="54"/>
        <v/>
      </c>
      <c r="L894" s="209" t="str">
        <f t="array" ref="L894">IFERROR(IF(D894="","",INDEX(ExcValue!$I$8:$I$2000, MATCH(D894&amp;54,ExcValue!$A$8:$A$2000&amp;ExcValue!$H$8:$H$2000,0))),"")</f>
        <v/>
      </c>
      <c r="M894" s="210" t="str">
        <f t="shared" si="55"/>
        <v/>
      </c>
      <c r="O894" s="207" t="str">
        <f>IF(ISNUMBER(PT_ExcValue!A894),PT_ExcValue!A894,"")</f>
        <v/>
      </c>
      <c r="P894" s="207" t="str">
        <f>IF(PT_ExcValue!C894=0,"",PT_ExcValue!B894/PT_ExcValue!C894)</f>
        <v/>
      </c>
      <c r="Q894" s="207" t="str">
        <f>IF(PT_ExcValue!E894=0,"",PT_ExcValue!D894/PT_ExcValue!E894)</f>
        <v/>
      </c>
      <c r="R894" s="207" t="str">
        <f>IF(PT_ExcValue!G894=0,"",PT_ExcValue!F894/PT_ExcValue!G894)</f>
        <v/>
      </c>
      <c r="S894" s="207" t="str">
        <f>IF(PT_ExcValue!I894=0,"",PT_ExcValue!H894/PT_ExcValue!I894)</f>
        <v/>
      </c>
    </row>
    <row r="895" spans="4:19" x14ac:dyDescent="0.25">
      <c r="D895" s="209" t="str">
        <f t="array" ref="D895">IFERROR(INDEX(ExcValue!$A$8:$A2893, MATCH(0,COUNTIF($D$1:D894,ExcValue!$A$8:$A2893), 0)),"")</f>
        <v/>
      </c>
      <c r="E895" s="207" t="str">
        <f>IFERROR(VLOOKUP(D895,ExcValue!A901:C2893,3,FALSE),"")</f>
        <v/>
      </c>
      <c r="F895" s="209" t="str">
        <f t="array" ref="F895">IFERROR(IF(D895="","",INDEX(ExcValue!$I$8:$I$2000, MATCH(D895&amp;23,ExcValue!$A$8:$A$2000&amp;ExcValue!$H$8:$H$2000,0))),"")</f>
        <v/>
      </c>
      <c r="G895" s="210" t="str">
        <f t="shared" si="52"/>
        <v/>
      </c>
      <c r="H895" s="209" t="str">
        <f t="array" ref="H895">IFERROR(IF(D895="","",INDEX(ExcValue!$I$8:$I$2000, MATCH(D895&amp;24,ExcValue!$A$8:$A$2000&amp;ExcValue!$H$8:$H$2000,0))),"")</f>
        <v/>
      </c>
      <c r="I895" s="210" t="str">
        <f t="shared" si="53"/>
        <v/>
      </c>
      <c r="J895" s="209" t="str">
        <f t="array" ref="J895">IFERROR(IF(D895="","",INDEX(ExcValue!$I$8:$I$2000, MATCH(D895&amp;74,ExcValue!$A$8:$A$2000&amp;ExcValue!$H$8:$H$2000,0))),"")</f>
        <v/>
      </c>
      <c r="K895" s="210" t="str">
        <f t="shared" si="54"/>
        <v/>
      </c>
      <c r="L895" s="209" t="str">
        <f t="array" ref="L895">IFERROR(IF(D895="","",INDEX(ExcValue!$I$8:$I$2000, MATCH(D895&amp;54,ExcValue!$A$8:$A$2000&amp;ExcValue!$H$8:$H$2000,0))),"")</f>
        <v/>
      </c>
      <c r="M895" s="210" t="str">
        <f t="shared" si="55"/>
        <v/>
      </c>
      <c r="O895" s="207" t="str">
        <f>IF(ISNUMBER(PT_ExcValue!A895),PT_ExcValue!A895,"")</f>
        <v/>
      </c>
      <c r="P895" s="207" t="str">
        <f>IF(PT_ExcValue!C895=0,"",PT_ExcValue!B895/PT_ExcValue!C895)</f>
        <v/>
      </c>
      <c r="Q895" s="207" t="str">
        <f>IF(PT_ExcValue!E895=0,"",PT_ExcValue!D895/PT_ExcValue!E895)</f>
        <v/>
      </c>
      <c r="R895" s="207" t="str">
        <f>IF(PT_ExcValue!G895=0,"",PT_ExcValue!F895/PT_ExcValue!G895)</f>
        <v/>
      </c>
      <c r="S895" s="207" t="str">
        <f>IF(PT_ExcValue!I895=0,"",PT_ExcValue!H895/PT_ExcValue!I895)</f>
        <v/>
      </c>
    </row>
    <row r="896" spans="4:19" x14ac:dyDescent="0.25">
      <c r="D896" s="209" t="str">
        <f t="array" ref="D896">IFERROR(INDEX(ExcValue!$A$8:$A2894, MATCH(0,COUNTIF($D$1:D895,ExcValue!$A$8:$A2894), 0)),"")</f>
        <v/>
      </c>
      <c r="E896" s="207" t="str">
        <f>IFERROR(VLOOKUP(D896,ExcValue!A902:C2894,3,FALSE),"")</f>
        <v/>
      </c>
      <c r="F896" s="209" t="str">
        <f t="array" ref="F896">IFERROR(IF(D896="","",INDEX(ExcValue!$I$8:$I$2000, MATCH(D896&amp;23,ExcValue!$A$8:$A$2000&amp;ExcValue!$H$8:$H$2000,0))),"")</f>
        <v/>
      </c>
      <c r="G896" s="210" t="str">
        <f t="shared" si="52"/>
        <v/>
      </c>
      <c r="H896" s="209" t="str">
        <f t="array" ref="H896">IFERROR(IF(D896="","",INDEX(ExcValue!$I$8:$I$2000, MATCH(D896&amp;24,ExcValue!$A$8:$A$2000&amp;ExcValue!$H$8:$H$2000,0))),"")</f>
        <v/>
      </c>
      <c r="I896" s="210" t="str">
        <f t="shared" si="53"/>
        <v/>
      </c>
      <c r="J896" s="209" t="str">
        <f t="array" ref="J896">IFERROR(IF(D896="","",INDEX(ExcValue!$I$8:$I$2000, MATCH(D896&amp;74,ExcValue!$A$8:$A$2000&amp;ExcValue!$H$8:$H$2000,0))),"")</f>
        <v/>
      </c>
      <c r="K896" s="210" t="str">
        <f t="shared" si="54"/>
        <v/>
      </c>
      <c r="L896" s="209" t="str">
        <f t="array" ref="L896">IFERROR(IF(D896="","",INDEX(ExcValue!$I$8:$I$2000, MATCH(D896&amp;54,ExcValue!$A$8:$A$2000&amp;ExcValue!$H$8:$H$2000,0))),"")</f>
        <v/>
      </c>
      <c r="M896" s="210" t="str">
        <f t="shared" si="55"/>
        <v/>
      </c>
      <c r="O896" s="207" t="str">
        <f>IF(ISNUMBER(PT_ExcValue!A896),PT_ExcValue!A896,"")</f>
        <v/>
      </c>
      <c r="P896" s="207" t="str">
        <f>IF(PT_ExcValue!C896=0,"",PT_ExcValue!B896/PT_ExcValue!C896)</f>
        <v/>
      </c>
      <c r="Q896" s="207" t="str">
        <f>IF(PT_ExcValue!E896=0,"",PT_ExcValue!D896/PT_ExcValue!E896)</f>
        <v/>
      </c>
      <c r="R896" s="207" t="str">
        <f>IF(PT_ExcValue!G896=0,"",PT_ExcValue!F896/PT_ExcValue!G896)</f>
        <v/>
      </c>
      <c r="S896" s="207" t="str">
        <f>IF(PT_ExcValue!I896=0,"",PT_ExcValue!H896/PT_ExcValue!I896)</f>
        <v/>
      </c>
    </row>
    <row r="897" spans="4:19" x14ac:dyDescent="0.25">
      <c r="D897" s="209" t="str">
        <f t="array" ref="D897">IFERROR(INDEX(ExcValue!$A$8:$A2895, MATCH(0,COUNTIF($D$1:D896,ExcValue!$A$8:$A2895), 0)),"")</f>
        <v/>
      </c>
      <c r="E897" s="207" t="str">
        <f>IFERROR(VLOOKUP(D897,ExcValue!A903:C2895,3,FALSE),"")</f>
        <v/>
      </c>
      <c r="F897" s="209" t="str">
        <f t="array" ref="F897">IFERROR(IF(D897="","",INDEX(ExcValue!$I$8:$I$2000, MATCH(D897&amp;23,ExcValue!$A$8:$A$2000&amp;ExcValue!$H$8:$H$2000,0))),"")</f>
        <v/>
      </c>
      <c r="G897" s="210" t="str">
        <f t="shared" si="52"/>
        <v/>
      </c>
      <c r="H897" s="209" t="str">
        <f t="array" ref="H897">IFERROR(IF(D897="","",INDEX(ExcValue!$I$8:$I$2000, MATCH(D897&amp;24,ExcValue!$A$8:$A$2000&amp;ExcValue!$H$8:$H$2000,0))),"")</f>
        <v/>
      </c>
      <c r="I897" s="210" t="str">
        <f t="shared" si="53"/>
        <v/>
      </c>
      <c r="J897" s="209" t="str">
        <f t="array" ref="J897">IFERROR(IF(D897="","",INDEX(ExcValue!$I$8:$I$2000, MATCH(D897&amp;74,ExcValue!$A$8:$A$2000&amp;ExcValue!$H$8:$H$2000,0))),"")</f>
        <v/>
      </c>
      <c r="K897" s="210" t="str">
        <f t="shared" si="54"/>
        <v/>
      </c>
      <c r="L897" s="209" t="str">
        <f t="array" ref="L897">IFERROR(IF(D897="","",INDEX(ExcValue!$I$8:$I$2000, MATCH(D897&amp;54,ExcValue!$A$8:$A$2000&amp;ExcValue!$H$8:$H$2000,0))),"")</f>
        <v/>
      </c>
      <c r="M897" s="210" t="str">
        <f t="shared" si="55"/>
        <v/>
      </c>
      <c r="O897" s="207" t="str">
        <f>IF(ISNUMBER(PT_ExcValue!A897),PT_ExcValue!A897,"")</f>
        <v/>
      </c>
      <c r="P897" s="207" t="str">
        <f>IF(PT_ExcValue!C897=0,"",PT_ExcValue!B897/PT_ExcValue!C897)</f>
        <v/>
      </c>
      <c r="Q897" s="207" t="str">
        <f>IF(PT_ExcValue!E897=0,"",PT_ExcValue!D897/PT_ExcValue!E897)</f>
        <v/>
      </c>
      <c r="R897" s="207" t="str">
        <f>IF(PT_ExcValue!G897=0,"",PT_ExcValue!F897/PT_ExcValue!G897)</f>
        <v/>
      </c>
      <c r="S897" s="207" t="str">
        <f>IF(PT_ExcValue!I897=0,"",PT_ExcValue!H897/PT_ExcValue!I897)</f>
        <v/>
      </c>
    </row>
    <row r="898" spans="4:19" x14ac:dyDescent="0.25">
      <c r="D898" s="209" t="str">
        <f t="array" ref="D898">IFERROR(INDEX(ExcValue!$A$8:$A2896, MATCH(0,COUNTIF($D$1:D897,ExcValue!$A$8:$A2896), 0)),"")</f>
        <v/>
      </c>
      <c r="E898" s="207" t="str">
        <f>IFERROR(VLOOKUP(D898,ExcValue!A904:C2896,3,FALSE),"")</f>
        <v/>
      </c>
      <c r="F898" s="209" t="str">
        <f t="array" ref="F898">IFERROR(IF(D898="","",INDEX(ExcValue!$I$8:$I$2000, MATCH(D898&amp;23,ExcValue!$A$8:$A$2000&amp;ExcValue!$H$8:$H$2000,0))),"")</f>
        <v/>
      </c>
      <c r="G898" s="210" t="str">
        <f t="shared" ref="G898:G961" si="56">IF(E898="","",IF(AND(F898&gt;0,F898&lt;&gt;""),1,0))</f>
        <v/>
      </c>
      <c r="H898" s="209" t="str">
        <f t="array" ref="H898">IFERROR(IF(D898="","",INDEX(ExcValue!$I$8:$I$2000, MATCH(D898&amp;24,ExcValue!$A$8:$A$2000&amp;ExcValue!$H$8:$H$2000,0))),"")</f>
        <v/>
      </c>
      <c r="I898" s="210" t="str">
        <f t="shared" ref="I898:I961" si="57">IF(E898="","",IF(AND(H898&gt;0,H898&lt;&gt;""),1,0))</f>
        <v/>
      </c>
      <c r="J898" s="209" t="str">
        <f t="array" ref="J898">IFERROR(IF(D898="","",INDEX(ExcValue!$I$8:$I$2000, MATCH(D898&amp;74,ExcValue!$A$8:$A$2000&amp;ExcValue!$H$8:$H$2000,0))),"")</f>
        <v/>
      </c>
      <c r="K898" s="210" t="str">
        <f t="shared" ref="K898:K961" si="58">IF(E898="","",IF(AND(J898&gt;0,J898&lt;&gt;""),1,0))</f>
        <v/>
      </c>
      <c r="L898" s="209" t="str">
        <f t="array" ref="L898">IFERROR(IF(D898="","",INDEX(ExcValue!$I$8:$I$2000, MATCH(D898&amp;54,ExcValue!$A$8:$A$2000&amp;ExcValue!$H$8:$H$2000,0))),"")</f>
        <v/>
      </c>
      <c r="M898" s="210" t="str">
        <f t="shared" ref="M898:M961" si="59">IF(E898="","",IF(AND(L898&gt;0,L898&lt;&gt;""),1,0))</f>
        <v/>
      </c>
      <c r="O898" s="207" t="str">
        <f>IF(ISNUMBER(PT_ExcValue!A898),PT_ExcValue!A898,"")</f>
        <v/>
      </c>
      <c r="P898" s="207" t="str">
        <f>IF(PT_ExcValue!C898=0,"",PT_ExcValue!B898/PT_ExcValue!C898)</f>
        <v/>
      </c>
      <c r="Q898" s="207" t="str">
        <f>IF(PT_ExcValue!E898=0,"",PT_ExcValue!D898/PT_ExcValue!E898)</f>
        <v/>
      </c>
      <c r="R898" s="207" t="str">
        <f>IF(PT_ExcValue!G898=0,"",PT_ExcValue!F898/PT_ExcValue!G898)</f>
        <v/>
      </c>
      <c r="S898" s="207" t="str">
        <f>IF(PT_ExcValue!I898=0,"",PT_ExcValue!H898/PT_ExcValue!I898)</f>
        <v/>
      </c>
    </row>
    <row r="899" spans="4:19" x14ac:dyDescent="0.25">
      <c r="D899" s="209" t="str">
        <f t="array" ref="D899">IFERROR(INDEX(ExcValue!$A$8:$A2897, MATCH(0,COUNTIF($D$1:D898,ExcValue!$A$8:$A2897), 0)),"")</f>
        <v/>
      </c>
      <c r="E899" s="207" t="str">
        <f>IFERROR(VLOOKUP(D899,ExcValue!A905:C2897,3,FALSE),"")</f>
        <v/>
      </c>
      <c r="F899" s="209" t="str">
        <f t="array" ref="F899">IFERROR(IF(D899="","",INDEX(ExcValue!$I$8:$I$2000, MATCH(D899&amp;23,ExcValue!$A$8:$A$2000&amp;ExcValue!$H$8:$H$2000,0))),"")</f>
        <v/>
      </c>
      <c r="G899" s="210" t="str">
        <f t="shared" si="56"/>
        <v/>
      </c>
      <c r="H899" s="209" t="str">
        <f t="array" ref="H899">IFERROR(IF(D899="","",INDEX(ExcValue!$I$8:$I$2000, MATCH(D899&amp;24,ExcValue!$A$8:$A$2000&amp;ExcValue!$H$8:$H$2000,0))),"")</f>
        <v/>
      </c>
      <c r="I899" s="210" t="str">
        <f t="shared" si="57"/>
        <v/>
      </c>
      <c r="J899" s="209" t="str">
        <f t="array" ref="J899">IFERROR(IF(D899="","",INDEX(ExcValue!$I$8:$I$2000, MATCH(D899&amp;74,ExcValue!$A$8:$A$2000&amp;ExcValue!$H$8:$H$2000,0))),"")</f>
        <v/>
      </c>
      <c r="K899" s="210" t="str">
        <f t="shared" si="58"/>
        <v/>
      </c>
      <c r="L899" s="209" t="str">
        <f t="array" ref="L899">IFERROR(IF(D899="","",INDEX(ExcValue!$I$8:$I$2000, MATCH(D899&amp;54,ExcValue!$A$8:$A$2000&amp;ExcValue!$H$8:$H$2000,0))),"")</f>
        <v/>
      </c>
      <c r="M899" s="210" t="str">
        <f t="shared" si="59"/>
        <v/>
      </c>
      <c r="O899" s="207" t="str">
        <f>IF(ISNUMBER(PT_ExcValue!A899),PT_ExcValue!A899,"")</f>
        <v/>
      </c>
      <c r="P899" s="207" t="str">
        <f>IF(PT_ExcValue!C899=0,"",PT_ExcValue!B899/PT_ExcValue!C899)</f>
        <v/>
      </c>
      <c r="Q899" s="207" t="str">
        <f>IF(PT_ExcValue!E899=0,"",PT_ExcValue!D899/PT_ExcValue!E899)</f>
        <v/>
      </c>
      <c r="R899" s="207" t="str">
        <f>IF(PT_ExcValue!G899=0,"",PT_ExcValue!F899/PT_ExcValue!G899)</f>
        <v/>
      </c>
      <c r="S899" s="207" t="str">
        <f>IF(PT_ExcValue!I899=0,"",PT_ExcValue!H899/PT_ExcValue!I899)</f>
        <v/>
      </c>
    </row>
    <row r="900" spans="4:19" x14ac:dyDescent="0.25">
      <c r="D900" s="209" t="str">
        <f t="array" ref="D900">IFERROR(INDEX(ExcValue!$A$8:$A2898, MATCH(0,COUNTIF($D$1:D899,ExcValue!$A$8:$A2898), 0)),"")</f>
        <v/>
      </c>
      <c r="E900" s="207" t="str">
        <f>IFERROR(VLOOKUP(D900,ExcValue!A906:C2898,3,FALSE),"")</f>
        <v/>
      </c>
      <c r="F900" s="209" t="str">
        <f t="array" ref="F900">IFERROR(IF(D900="","",INDEX(ExcValue!$I$8:$I$2000, MATCH(D900&amp;23,ExcValue!$A$8:$A$2000&amp;ExcValue!$H$8:$H$2000,0))),"")</f>
        <v/>
      </c>
      <c r="G900" s="210" t="str">
        <f t="shared" si="56"/>
        <v/>
      </c>
      <c r="H900" s="209" t="str">
        <f t="array" ref="H900">IFERROR(IF(D900="","",INDEX(ExcValue!$I$8:$I$2000, MATCH(D900&amp;24,ExcValue!$A$8:$A$2000&amp;ExcValue!$H$8:$H$2000,0))),"")</f>
        <v/>
      </c>
      <c r="I900" s="210" t="str">
        <f t="shared" si="57"/>
        <v/>
      </c>
      <c r="J900" s="209" t="str">
        <f t="array" ref="J900">IFERROR(IF(D900="","",INDEX(ExcValue!$I$8:$I$2000, MATCH(D900&amp;74,ExcValue!$A$8:$A$2000&amp;ExcValue!$H$8:$H$2000,0))),"")</f>
        <v/>
      </c>
      <c r="K900" s="210" t="str">
        <f t="shared" si="58"/>
        <v/>
      </c>
      <c r="L900" s="209" t="str">
        <f t="array" ref="L900">IFERROR(IF(D900="","",INDEX(ExcValue!$I$8:$I$2000, MATCH(D900&amp;54,ExcValue!$A$8:$A$2000&amp;ExcValue!$H$8:$H$2000,0))),"")</f>
        <v/>
      </c>
      <c r="M900" s="210" t="str">
        <f t="shared" si="59"/>
        <v/>
      </c>
      <c r="O900" s="207" t="str">
        <f>IF(ISNUMBER(PT_ExcValue!A900),PT_ExcValue!A900,"")</f>
        <v/>
      </c>
      <c r="P900" s="207" t="str">
        <f>IF(PT_ExcValue!C900=0,"",PT_ExcValue!B900/PT_ExcValue!C900)</f>
        <v/>
      </c>
      <c r="Q900" s="207" t="str">
        <f>IF(PT_ExcValue!E900=0,"",PT_ExcValue!D900/PT_ExcValue!E900)</f>
        <v/>
      </c>
      <c r="R900" s="207" t="str">
        <f>IF(PT_ExcValue!G900=0,"",PT_ExcValue!F900/PT_ExcValue!G900)</f>
        <v/>
      </c>
      <c r="S900" s="207" t="str">
        <f>IF(PT_ExcValue!I900=0,"",PT_ExcValue!H900/PT_ExcValue!I900)</f>
        <v/>
      </c>
    </row>
    <row r="901" spans="4:19" x14ac:dyDescent="0.25">
      <c r="D901" s="209" t="str">
        <f t="array" ref="D901">IFERROR(INDEX(ExcValue!$A$8:$A2899, MATCH(0,COUNTIF($D$1:D900,ExcValue!$A$8:$A2899), 0)),"")</f>
        <v/>
      </c>
      <c r="E901" s="207" t="str">
        <f>IFERROR(VLOOKUP(D901,ExcValue!A907:C2899,3,FALSE),"")</f>
        <v/>
      </c>
      <c r="F901" s="209" t="str">
        <f t="array" ref="F901">IFERROR(IF(D901="","",INDEX(ExcValue!$I$8:$I$2000, MATCH(D901&amp;23,ExcValue!$A$8:$A$2000&amp;ExcValue!$H$8:$H$2000,0))),"")</f>
        <v/>
      </c>
      <c r="G901" s="210" t="str">
        <f t="shared" si="56"/>
        <v/>
      </c>
      <c r="H901" s="209" t="str">
        <f t="array" ref="H901">IFERROR(IF(D901="","",INDEX(ExcValue!$I$8:$I$2000, MATCH(D901&amp;24,ExcValue!$A$8:$A$2000&amp;ExcValue!$H$8:$H$2000,0))),"")</f>
        <v/>
      </c>
      <c r="I901" s="210" t="str">
        <f t="shared" si="57"/>
        <v/>
      </c>
      <c r="J901" s="209" t="str">
        <f t="array" ref="J901">IFERROR(IF(D901="","",INDEX(ExcValue!$I$8:$I$2000, MATCH(D901&amp;74,ExcValue!$A$8:$A$2000&amp;ExcValue!$H$8:$H$2000,0))),"")</f>
        <v/>
      </c>
      <c r="K901" s="210" t="str">
        <f t="shared" si="58"/>
        <v/>
      </c>
      <c r="L901" s="209" t="str">
        <f t="array" ref="L901">IFERROR(IF(D901="","",INDEX(ExcValue!$I$8:$I$2000, MATCH(D901&amp;54,ExcValue!$A$8:$A$2000&amp;ExcValue!$H$8:$H$2000,0))),"")</f>
        <v/>
      </c>
      <c r="M901" s="210" t="str">
        <f t="shared" si="59"/>
        <v/>
      </c>
      <c r="O901" s="207" t="str">
        <f>IF(ISNUMBER(PT_ExcValue!A901),PT_ExcValue!A901,"")</f>
        <v/>
      </c>
      <c r="P901" s="207" t="str">
        <f>IF(PT_ExcValue!C901=0,"",PT_ExcValue!B901/PT_ExcValue!C901)</f>
        <v/>
      </c>
      <c r="Q901" s="207" t="str">
        <f>IF(PT_ExcValue!E901=0,"",PT_ExcValue!D901/PT_ExcValue!E901)</f>
        <v/>
      </c>
      <c r="R901" s="207" t="str">
        <f>IF(PT_ExcValue!G901=0,"",PT_ExcValue!F901/PT_ExcValue!G901)</f>
        <v/>
      </c>
      <c r="S901" s="207" t="str">
        <f>IF(PT_ExcValue!I901=0,"",PT_ExcValue!H901/PT_ExcValue!I901)</f>
        <v/>
      </c>
    </row>
    <row r="902" spans="4:19" x14ac:dyDescent="0.25">
      <c r="D902" s="209" t="str">
        <f t="array" ref="D902">IFERROR(INDEX(ExcValue!$A$8:$A2900, MATCH(0,COUNTIF($D$1:D901,ExcValue!$A$8:$A2900), 0)),"")</f>
        <v/>
      </c>
      <c r="E902" s="207" t="str">
        <f>IFERROR(VLOOKUP(D902,ExcValue!A908:C2900,3,FALSE),"")</f>
        <v/>
      </c>
      <c r="F902" s="209" t="str">
        <f t="array" ref="F902">IFERROR(IF(D902="","",INDEX(ExcValue!$I$8:$I$2000, MATCH(D902&amp;23,ExcValue!$A$8:$A$2000&amp;ExcValue!$H$8:$H$2000,0))),"")</f>
        <v/>
      </c>
      <c r="G902" s="210" t="str">
        <f t="shared" si="56"/>
        <v/>
      </c>
      <c r="H902" s="209" t="str">
        <f t="array" ref="H902">IFERROR(IF(D902="","",INDEX(ExcValue!$I$8:$I$2000, MATCH(D902&amp;24,ExcValue!$A$8:$A$2000&amp;ExcValue!$H$8:$H$2000,0))),"")</f>
        <v/>
      </c>
      <c r="I902" s="210" t="str">
        <f t="shared" si="57"/>
        <v/>
      </c>
      <c r="J902" s="209" t="str">
        <f t="array" ref="J902">IFERROR(IF(D902="","",INDEX(ExcValue!$I$8:$I$2000, MATCH(D902&amp;74,ExcValue!$A$8:$A$2000&amp;ExcValue!$H$8:$H$2000,0))),"")</f>
        <v/>
      </c>
      <c r="K902" s="210" t="str">
        <f t="shared" si="58"/>
        <v/>
      </c>
      <c r="L902" s="209" t="str">
        <f t="array" ref="L902">IFERROR(IF(D902="","",INDEX(ExcValue!$I$8:$I$2000, MATCH(D902&amp;54,ExcValue!$A$8:$A$2000&amp;ExcValue!$H$8:$H$2000,0))),"")</f>
        <v/>
      </c>
      <c r="M902" s="210" t="str">
        <f t="shared" si="59"/>
        <v/>
      </c>
      <c r="O902" s="207" t="str">
        <f>IF(ISNUMBER(PT_ExcValue!A902),PT_ExcValue!A902,"")</f>
        <v/>
      </c>
      <c r="P902" s="207" t="str">
        <f>IF(PT_ExcValue!C902=0,"",PT_ExcValue!B902/PT_ExcValue!C902)</f>
        <v/>
      </c>
      <c r="Q902" s="207" t="str">
        <f>IF(PT_ExcValue!E902=0,"",PT_ExcValue!D902/PT_ExcValue!E902)</f>
        <v/>
      </c>
      <c r="R902" s="207" t="str">
        <f>IF(PT_ExcValue!G902=0,"",PT_ExcValue!F902/PT_ExcValue!G902)</f>
        <v/>
      </c>
      <c r="S902" s="207" t="str">
        <f>IF(PT_ExcValue!I902=0,"",PT_ExcValue!H902/PT_ExcValue!I902)</f>
        <v/>
      </c>
    </row>
    <row r="903" spans="4:19" x14ac:dyDescent="0.25">
      <c r="D903" s="209" t="str">
        <f t="array" ref="D903">IFERROR(INDEX(ExcValue!$A$8:$A2901, MATCH(0,COUNTIF($D$1:D902,ExcValue!$A$8:$A2901), 0)),"")</f>
        <v/>
      </c>
      <c r="E903" s="207" t="str">
        <f>IFERROR(VLOOKUP(D903,ExcValue!A909:C2901,3,FALSE),"")</f>
        <v/>
      </c>
      <c r="F903" s="209" t="str">
        <f t="array" ref="F903">IFERROR(IF(D903="","",INDEX(ExcValue!$I$8:$I$2000, MATCH(D903&amp;23,ExcValue!$A$8:$A$2000&amp;ExcValue!$H$8:$H$2000,0))),"")</f>
        <v/>
      </c>
      <c r="G903" s="210" t="str">
        <f t="shared" si="56"/>
        <v/>
      </c>
      <c r="H903" s="209" t="str">
        <f t="array" ref="H903">IFERROR(IF(D903="","",INDEX(ExcValue!$I$8:$I$2000, MATCH(D903&amp;24,ExcValue!$A$8:$A$2000&amp;ExcValue!$H$8:$H$2000,0))),"")</f>
        <v/>
      </c>
      <c r="I903" s="210" t="str">
        <f t="shared" si="57"/>
        <v/>
      </c>
      <c r="J903" s="209" t="str">
        <f t="array" ref="J903">IFERROR(IF(D903="","",INDEX(ExcValue!$I$8:$I$2000, MATCH(D903&amp;74,ExcValue!$A$8:$A$2000&amp;ExcValue!$H$8:$H$2000,0))),"")</f>
        <v/>
      </c>
      <c r="K903" s="210" t="str">
        <f t="shared" si="58"/>
        <v/>
      </c>
      <c r="L903" s="209" t="str">
        <f t="array" ref="L903">IFERROR(IF(D903="","",INDEX(ExcValue!$I$8:$I$2000, MATCH(D903&amp;54,ExcValue!$A$8:$A$2000&amp;ExcValue!$H$8:$H$2000,0))),"")</f>
        <v/>
      </c>
      <c r="M903" s="210" t="str">
        <f t="shared" si="59"/>
        <v/>
      </c>
      <c r="O903" s="207" t="str">
        <f>IF(ISNUMBER(PT_ExcValue!A903),PT_ExcValue!A903,"")</f>
        <v/>
      </c>
      <c r="P903" s="207" t="str">
        <f>IF(PT_ExcValue!C903=0,"",PT_ExcValue!B903/PT_ExcValue!C903)</f>
        <v/>
      </c>
      <c r="Q903" s="207" t="str">
        <f>IF(PT_ExcValue!E903=0,"",PT_ExcValue!D903/PT_ExcValue!E903)</f>
        <v/>
      </c>
      <c r="R903" s="207" t="str">
        <f>IF(PT_ExcValue!G903=0,"",PT_ExcValue!F903/PT_ExcValue!G903)</f>
        <v/>
      </c>
      <c r="S903" s="207" t="str">
        <f>IF(PT_ExcValue!I903=0,"",PT_ExcValue!H903/PT_ExcValue!I903)</f>
        <v/>
      </c>
    </row>
    <row r="904" spans="4:19" x14ac:dyDescent="0.25">
      <c r="D904" s="209" t="str">
        <f t="array" ref="D904">IFERROR(INDEX(ExcValue!$A$8:$A2902, MATCH(0,COUNTIF($D$1:D903,ExcValue!$A$8:$A2902), 0)),"")</f>
        <v/>
      </c>
      <c r="E904" s="207" t="str">
        <f>IFERROR(VLOOKUP(D904,ExcValue!A910:C2902,3,FALSE),"")</f>
        <v/>
      </c>
      <c r="F904" s="209" t="str">
        <f t="array" ref="F904">IFERROR(IF(D904="","",INDEX(ExcValue!$I$8:$I$2000, MATCH(D904&amp;23,ExcValue!$A$8:$A$2000&amp;ExcValue!$H$8:$H$2000,0))),"")</f>
        <v/>
      </c>
      <c r="G904" s="210" t="str">
        <f t="shared" si="56"/>
        <v/>
      </c>
      <c r="H904" s="209" t="str">
        <f t="array" ref="H904">IFERROR(IF(D904="","",INDEX(ExcValue!$I$8:$I$2000, MATCH(D904&amp;24,ExcValue!$A$8:$A$2000&amp;ExcValue!$H$8:$H$2000,0))),"")</f>
        <v/>
      </c>
      <c r="I904" s="210" t="str">
        <f t="shared" si="57"/>
        <v/>
      </c>
      <c r="J904" s="209" t="str">
        <f t="array" ref="J904">IFERROR(IF(D904="","",INDEX(ExcValue!$I$8:$I$2000, MATCH(D904&amp;74,ExcValue!$A$8:$A$2000&amp;ExcValue!$H$8:$H$2000,0))),"")</f>
        <v/>
      </c>
      <c r="K904" s="210" t="str">
        <f t="shared" si="58"/>
        <v/>
      </c>
      <c r="L904" s="209" t="str">
        <f t="array" ref="L904">IFERROR(IF(D904="","",INDEX(ExcValue!$I$8:$I$2000, MATCH(D904&amp;54,ExcValue!$A$8:$A$2000&amp;ExcValue!$H$8:$H$2000,0))),"")</f>
        <v/>
      </c>
      <c r="M904" s="210" t="str">
        <f t="shared" si="59"/>
        <v/>
      </c>
      <c r="O904" s="207" t="str">
        <f>IF(ISNUMBER(PT_ExcValue!A904),PT_ExcValue!A904,"")</f>
        <v/>
      </c>
      <c r="P904" s="207" t="str">
        <f>IF(PT_ExcValue!C904=0,"",PT_ExcValue!B904/PT_ExcValue!C904)</f>
        <v/>
      </c>
      <c r="Q904" s="207" t="str">
        <f>IF(PT_ExcValue!E904=0,"",PT_ExcValue!D904/PT_ExcValue!E904)</f>
        <v/>
      </c>
      <c r="R904" s="207" t="str">
        <f>IF(PT_ExcValue!G904=0,"",PT_ExcValue!F904/PT_ExcValue!G904)</f>
        <v/>
      </c>
      <c r="S904" s="207" t="str">
        <f>IF(PT_ExcValue!I904=0,"",PT_ExcValue!H904/PT_ExcValue!I904)</f>
        <v/>
      </c>
    </row>
    <row r="905" spans="4:19" x14ac:dyDescent="0.25">
      <c r="D905" s="209" t="str">
        <f t="array" ref="D905">IFERROR(INDEX(ExcValue!$A$8:$A2903, MATCH(0,COUNTIF($D$1:D904,ExcValue!$A$8:$A2903), 0)),"")</f>
        <v/>
      </c>
      <c r="E905" s="207" t="str">
        <f>IFERROR(VLOOKUP(D905,ExcValue!A911:C2903,3,FALSE),"")</f>
        <v/>
      </c>
      <c r="F905" s="209" t="str">
        <f t="array" ref="F905">IFERROR(IF(D905="","",INDEX(ExcValue!$I$8:$I$2000, MATCH(D905&amp;23,ExcValue!$A$8:$A$2000&amp;ExcValue!$H$8:$H$2000,0))),"")</f>
        <v/>
      </c>
      <c r="G905" s="210" t="str">
        <f t="shared" si="56"/>
        <v/>
      </c>
      <c r="H905" s="209" t="str">
        <f t="array" ref="H905">IFERROR(IF(D905="","",INDEX(ExcValue!$I$8:$I$2000, MATCH(D905&amp;24,ExcValue!$A$8:$A$2000&amp;ExcValue!$H$8:$H$2000,0))),"")</f>
        <v/>
      </c>
      <c r="I905" s="210" t="str">
        <f t="shared" si="57"/>
        <v/>
      </c>
      <c r="J905" s="209" t="str">
        <f t="array" ref="J905">IFERROR(IF(D905="","",INDEX(ExcValue!$I$8:$I$2000, MATCH(D905&amp;74,ExcValue!$A$8:$A$2000&amp;ExcValue!$H$8:$H$2000,0))),"")</f>
        <v/>
      </c>
      <c r="K905" s="210" t="str">
        <f t="shared" si="58"/>
        <v/>
      </c>
      <c r="L905" s="209" t="str">
        <f t="array" ref="L905">IFERROR(IF(D905="","",INDEX(ExcValue!$I$8:$I$2000, MATCH(D905&amp;54,ExcValue!$A$8:$A$2000&amp;ExcValue!$H$8:$H$2000,0))),"")</f>
        <v/>
      </c>
      <c r="M905" s="210" t="str">
        <f t="shared" si="59"/>
        <v/>
      </c>
      <c r="O905" s="207" t="str">
        <f>IF(ISNUMBER(PT_ExcValue!A905),PT_ExcValue!A905,"")</f>
        <v/>
      </c>
      <c r="P905" s="207" t="str">
        <f>IF(PT_ExcValue!C905=0,"",PT_ExcValue!B905/PT_ExcValue!C905)</f>
        <v/>
      </c>
      <c r="Q905" s="207" t="str">
        <f>IF(PT_ExcValue!E905=0,"",PT_ExcValue!D905/PT_ExcValue!E905)</f>
        <v/>
      </c>
      <c r="R905" s="207" t="str">
        <f>IF(PT_ExcValue!G905=0,"",PT_ExcValue!F905/PT_ExcValue!G905)</f>
        <v/>
      </c>
      <c r="S905" s="207" t="str">
        <f>IF(PT_ExcValue!I905=0,"",PT_ExcValue!H905/PT_ExcValue!I905)</f>
        <v/>
      </c>
    </row>
    <row r="906" spans="4:19" x14ac:dyDescent="0.25">
      <c r="D906" s="209" t="str">
        <f t="array" ref="D906">IFERROR(INDEX(ExcValue!$A$8:$A2904, MATCH(0,COUNTIF($D$1:D905,ExcValue!$A$8:$A2904), 0)),"")</f>
        <v/>
      </c>
      <c r="E906" s="207" t="str">
        <f>IFERROR(VLOOKUP(D906,ExcValue!A912:C2904,3,FALSE),"")</f>
        <v/>
      </c>
      <c r="F906" s="209" t="str">
        <f t="array" ref="F906">IFERROR(IF(D906="","",INDEX(ExcValue!$I$8:$I$2000, MATCH(D906&amp;23,ExcValue!$A$8:$A$2000&amp;ExcValue!$H$8:$H$2000,0))),"")</f>
        <v/>
      </c>
      <c r="G906" s="210" t="str">
        <f t="shared" si="56"/>
        <v/>
      </c>
      <c r="H906" s="209" t="str">
        <f t="array" ref="H906">IFERROR(IF(D906="","",INDEX(ExcValue!$I$8:$I$2000, MATCH(D906&amp;24,ExcValue!$A$8:$A$2000&amp;ExcValue!$H$8:$H$2000,0))),"")</f>
        <v/>
      </c>
      <c r="I906" s="210" t="str">
        <f t="shared" si="57"/>
        <v/>
      </c>
      <c r="J906" s="209" t="str">
        <f t="array" ref="J906">IFERROR(IF(D906="","",INDEX(ExcValue!$I$8:$I$2000, MATCH(D906&amp;74,ExcValue!$A$8:$A$2000&amp;ExcValue!$H$8:$H$2000,0))),"")</f>
        <v/>
      </c>
      <c r="K906" s="210" t="str">
        <f t="shared" si="58"/>
        <v/>
      </c>
      <c r="L906" s="209" t="str">
        <f t="array" ref="L906">IFERROR(IF(D906="","",INDEX(ExcValue!$I$8:$I$2000, MATCH(D906&amp;54,ExcValue!$A$8:$A$2000&amp;ExcValue!$H$8:$H$2000,0))),"")</f>
        <v/>
      </c>
      <c r="M906" s="210" t="str">
        <f t="shared" si="59"/>
        <v/>
      </c>
      <c r="O906" s="207" t="str">
        <f>IF(ISNUMBER(PT_ExcValue!A906),PT_ExcValue!A906,"")</f>
        <v/>
      </c>
      <c r="P906" s="207" t="str">
        <f>IF(PT_ExcValue!C906=0,"",PT_ExcValue!B906/PT_ExcValue!C906)</f>
        <v/>
      </c>
      <c r="Q906" s="207" t="str">
        <f>IF(PT_ExcValue!E906=0,"",PT_ExcValue!D906/PT_ExcValue!E906)</f>
        <v/>
      </c>
      <c r="R906" s="207" t="str">
        <f>IF(PT_ExcValue!G906=0,"",PT_ExcValue!F906/PT_ExcValue!G906)</f>
        <v/>
      </c>
      <c r="S906" s="207" t="str">
        <f>IF(PT_ExcValue!I906=0,"",PT_ExcValue!H906/PT_ExcValue!I906)</f>
        <v/>
      </c>
    </row>
    <row r="907" spans="4:19" x14ac:dyDescent="0.25">
      <c r="D907" s="209" t="str">
        <f t="array" ref="D907">IFERROR(INDEX(ExcValue!$A$8:$A2905, MATCH(0,COUNTIF($D$1:D906,ExcValue!$A$8:$A2905), 0)),"")</f>
        <v/>
      </c>
      <c r="E907" s="207" t="str">
        <f>IFERROR(VLOOKUP(D907,ExcValue!A913:C2905,3,FALSE),"")</f>
        <v/>
      </c>
      <c r="F907" s="209" t="str">
        <f t="array" ref="F907">IFERROR(IF(D907="","",INDEX(ExcValue!$I$8:$I$2000, MATCH(D907&amp;23,ExcValue!$A$8:$A$2000&amp;ExcValue!$H$8:$H$2000,0))),"")</f>
        <v/>
      </c>
      <c r="G907" s="210" t="str">
        <f t="shared" si="56"/>
        <v/>
      </c>
      <c r="H907" s="209" t="str">
        <f t="array" ref="H907">IFERROR(IF(D907="","",INDEX(ExcValue!$I$8:$I$2000, MATCH(D907&amp;24,ExcValue!$A$8:$A$2000&amp;ExcValue!$H$8:$H$2000,0))),"")</f>
        <v/>
      </c>
      <c r="I907" s="210" t="str">
        <f t="shared" si="57"/>
        <v/>
      </c>
      <c r="J907" s="209" t="str">
        <f t="array" ref="J907">IFERROR(IF(D907="","",INDEX(ExcValue!$I$8:$I$2000, MATCH(D907&amp;74,ExcValue!$A$8:$A$2000&amp;ExcValue!$H$8:$H$2000,0))),"")</f>
        <v/>
      </c>
      <c r="K907" s="210" t="str">
        <f t="shared" si="58"/>
        <v/>
      </c>
      <c r="L907" s="209" t="str">
        <f t="array" ref="L907">IFERROR(IF(D907="","",INDEX(ExcValue!$I$8:$I$2000, MATCH(D907&amp;54,ExcValue!$A$8:$A$2000&amp;ExcValue!$H$8:$H$2000,0))),"")</f>
        <v/>
      </c>
      <c r="M907" s="210" t="str">
        <f t="shared" si="59"/>
        <v/>
      </c>
      <c r="O907" s="207" t="str">
        <f>IF(ISNUMBER(PT_ExcValue!A907),PT_ExcValue!A907,"")</f>
        <v/>
      </c>
      <c r="P907" s="207" t="str">
        <f>IF(PT_ExcValue!C907=0,"",PT_ExcValue!B907/PT_ExcValue!C907)</f>
        <v/>
      </c>
      <c r="Q907" s="207" t="str">
        <f>IF(PT_ExcValue!E907=0,"",PT_ExcValue!D907/PT_ExcValue!E907)</f>
        <v/>
      </c>
      <c r="R907" s="207" t="str">
        <f>IF(PT_ExcValue!G907=0,"",PT_ExcValue!F907/PT_ExcValue!G907)</f>
        <v/>
      </c>
      <c r="S907" s="207" t="str">
        <f>IF(PT_ExcValue!I907=0,"",PT_ExcValue!H907/PT_ExcValue!I907)</f>
        <v/>
      </c>
    </row>
    <row r="908" spans="4:19" x14ac:dyDescent="0.25">
      <c r="D908" s="209" t="str">
        <f t="array" ref="D908">IFERROR(INDEX(ExcValue!$A$8:$A2906, MATCH(0,COUNTIF($D$1:D907,ExcValue!$A$8:$A2906), 0)),"")</f>
        <v/>
      </c>
      <c r="E908" s="207" t="str">
        <f>IFERROR(VLOOKUP(D908,ExcValue!A914:C2906,3,FALSE),"")</f>
        <v/>
      </c>
      <c r="F908" s="209" t="str">
        <f t="array" ref="F908">IFERROR(IF(D908="","",INDEX(ExcValue!$I$8:$I$2000, MATCH(D908&amp;23,ExcValue!$A$8:$A$2000&amp;ExcValue!$H$8:$H$2000,0))),"")</f>
        <v/>
      </c>
      <c r="G908" s="210" t="str">
        <f t="shared" si="56"/>
        <v/>
      </c>
      <c r="H908" s="209" t="str">
        <f t="array" ref="H908">IFERROR(IF(D908="","",INDEX(ExcValue!$I$8:$I$2000, MATCH(D908&amp;24,ExcValue!$A$8:$A$2000&amp;ExcValue!$H$8:$H$2000,0))),"")</f>
        <v/>
      </c>
      <c r="I908" s="210" t="str">
        <f t="shared" si="57"/>
        <v/>
      </c>
      <c r="J908" s="209" t="str">
        <f t="array" ref="J908">IFERROR(IF(D908="","",INDEX(ExcValue!$I$8:$I$2000, MATCH(D908&amp;74,ExcValue!$A$8:$A$2000&amp;ExcValue!$H$8:$H$2000,0))),"")</f>
        <v/>
      </c>
      <c r="K908" s="210" t="str">
        <f t="shared" si="58"/>
        <v/>
      </c>
      <c r="L908" s="209" t="str">
        <f t="array" ref="L908">IFERROR(IF(D908="","",INDEX(ExcValue!$I$8:$I$2000, MATCH(D908&amp;54,ExcValue!$A$8:$A$2000&amp;ExcValue!$H$8:$H$2000,0))),"")</f>
        <v/>
      </c>
      <c r="M908" s="210" t="str">
        <f t="shared" si="59"/>
        <v/>
      </c>
      <c r="O908" s="207" t="str">
        <f>IF(ISNUMBER(PT_ExcValue!A908),PT_ExcValue!A908,"")</f>
        <v/>
      </c>
      <c r="P908" s="207" t="str">
        <f>IF(PT_ExcValue!C908=0,"",PT_ExcValue!B908/PT_ExcValue!C908)</f>
        <v/>
      </c>
      <c r="Q908" s="207" t="str">
        <f>IF(PT_ExcValue!E908=0,"",PT_ExcValue!D908/PT_ExcValue!E908)</f>
        <v/>
      </c>
      <c r="R908" s="207" t="str">
        <f>IF(PT_ExcValue!G908=0,"",PT_ExcValue!F908/PT_ExcValue!G908)</f>
        <v/>
      </c>
      <c r="S908" s="207" t="str">
        <f>IF(PT_ExcValue!I908=0,"",PT_ExcValue!H908/PT_ExcValue!I908)</f>
        <v/>
      </c>
    </row>
    <row r="909" spans="4:19" x14ac:dyDescent="0.25">
      <c r="D909" s="209" t="str">
        <f t="array" ref="D909">IFERROR(INDEX(ExcValue!$A$8:$A2907, MATCH(0,COUNTIF($D$1:D908,ExcValue!$A$8:$A2907), 0)),"")</f>
        <v/>
      </c>
      <c r="E909" s="207" t="str">
        <f>IFERROR(VLOOKUP(D909,ExcValue!A915:C2907,3,FALSE),"")</f>
        <v/>
      </c>
      <c r="F909" s="209" t="str">
        <f t="array" ref="F909">IFERROR(IF(D909="","",INDEX(ExcValue!$I$8:$I$2000, MATCH(D909&amp;23,ExcValue!$A$8:$A$2000&amp;ExcValue!$H$8:$H$2000,0))),"")</f>
        <v/>
      </c>
      <c r="G909" s="210" t="str">
        <f t="shared" si="56"/>
        <v/>
      </c>
      <c r="H909" s="209" t="str">
        <f t="array" ref="H909">IFERROR(IF(D909="","",INDEX(ExcValue!$I$8:$I$2000, MATCH(D909&amp;24,ExcValue!$A$8:$A$2000&amp;ExcValue!$H$8:$H$2000,0))),"")</f>
        <v/>
      </c>
      <c r="I909" s="210" t="str">
        <f t="shared" si="57"/>
        <v/>
      </c>
      <c r="J909" s="209" t="str">
        <f t="array" ref="J909">IFERROR(IF(D909="","",INDEX(ExcValue!$I$8:$I$2000, MATCH(D909&amp;74,ExcValue!$A$8:$A$2000&amp;ExcValue!$H$8:$H$2000,0))),"")</f>
        <v/>
      </c>
      <c r="K909" s="210" t="str">
        <f t="shared" si="58"/>
        <v/>
      </c>
      <c r="L909" s="209" t="str">
        <f t="array" ref="L909">IFERROR(IF(D909="","",INDEX(ExcValue!$I$8:$I$2000, MATCH(D909&amp;54,ExcValue!$A$8:$A$2000&amp;ExcValue!$H$8:$H$2000,0))),"")</f>
        <v/>
      </c>
      <c r="M909" s="210" t="str">
        <f t="shared" si="59"/>
        <v/>
      </c>
      <c r="O909" s="207" t="str">
        <f>IF(ISNUMBER(PT_ExcValue!A909),PT_ExcValue!A909,"")</f>
        <v/>
      </c>
      <c r="P909" s="207" t="str">
        <f>IF(PT_ExcValue!C909=0,"",PT_ExcValue!B909/PT_ExcValue!C909)</f>
        <v/>
      </c>
      <c r="Q909" s="207" t="str">
        <f>IF(PT_ExcValue!E909=0,"",PT_ExcValue!D909/PT_ExcValue!E909)</f>
        <v/>
      </c>
      <c r="R909" s="207" t="str">
        <f>IF(PT_ExcValue!G909=0,"",PT_ExcValue!F909/PT_ExcValue!G909)</f>
        <v/>
      </c>
      <c r="S909" s="207" t="str">
        <f>IF(PT_ExcValue!I909=0,"",PT_ExcValue!H909/PT_ExcValue!I909)</f>
        <v/>
      </c>
    </row>
    <row r="910" spans="4:19" x14ac:dyDescent="0.25">
      <c r="D910" s="209" t="str">
        <f t="array" ref="D910">IFERROR(INDEX(ExcValue!$A$8:$A2908, MATCH(0,COUNTIF($D$1:D909,ExcValue!$A$8:$A2908), 0)),"")</f>
        <v/>
      </c>
      <c r="E910" s="207" t="str">
        <f>IFERROR(VLOOKUP(D910,ExcValue!A916:C2908,3,FALSE),"")</f>
        <v/>
      </c>
      <c r="F910" s="209" t="str">
        <f t="array" ref="F910">IFERROR(IF(D910="","",INDEX(ExcValue!$I$8:$I$2000, MATCH(D910&amp;23,ExcValue!$A$8:$A$2000&amp;ExcValue!$H$8:$H$2000,0))),"")</f>
        <v/>
      </c>
      <c r="G910" s="210" t="str">
        <f t="shared" si="56"/>
        <v/>
      </c>
      <c r="H910" s="209" t="str">
        <f t="array" ref="H910">IFERROR(IF(D910="","",INDEX(ExcValue!$I$8:$I$2000, MATCH(D910&amp;24,ExcValue!$A$8:$A$2000&amp;ExcValue!$H$8:$H$2000,0))),"")</f>
        <v/>
      </c>
      <c r="I910" s="210" t="str">
        <f t="shared" si="57"/>
        <v/>
      </c>
      <c r="J910" s="209" t="str">
        <f t="array" ref="J910">IFERROR(IF(D910="","",INDEX(ExcValue!$I$8:$I$2000, MATCH(D910&amp;74,ExcValue!$A$8:$A$2000&amp;ExcValue!$H$8:$H$2000,0))),"")</f>
        <v/>
      </c>
      <c r="K910" s="210" t="str">
        <f t="shared" si="58"/>
        <v/>
      </c>
      <c r="L910" s="209" t="str">
        <f t="array" ref="L910">IFERROR(IF(D910="","",INDEX(ExcValue!$I$8:$I$2000, MATCH(D910&amp;54,ExcValue!$A$8:$A$2000&amp;ExcValue!$H$8:$H$2000,0))),"")</f>
        <v/>
      </c>
      <c r="M910" s="210" t="str">
        <f t="shared" si="59"/>
        <v/>
      </c>
      <c r="O910" s="207" t="str">
        <f>IF(ISNUMBER(PT_ExcValue!A910),PT_ExcValue!A910,"")</f>
        <v/>
      </c>
      <c r="P910" s="207" t="str">
        <f>IF(PT_ExcValue!C910=0,"",PT_ExcValue!B910/PT_ExcValue!C910)</f>
        <v/>
      </c>
      <c r="Q910" s="207" t="str">
        <f>IF(PT_ExcValue!E910=0,"",PT_ExcValue!D910/PT_ExcValue!E910)</f>
        <v/>
      </c>
      <c r="R910" s="207" t="str">
        <f>IF(PT_ExcValue!G910=0,"",PT_ExcValue!F910/PT_ExcValue!G910)</f>
        <v/>
      </c>
      <c r="S910" s="207" t="str">
        <f>IF(PT_ExcValue!I910=0,"",PT_ExcValue!H910/PT_ExcValue!I910)</f>
        <v/>
      </c>
    </row>
    <row r="911" spans="4:19" x14ac:dyDescent="0.25">
      <c r="D911" s="209" t="str">
        <f t="array" ref="D911">IFERROR(INDEX(ExcValue!$A$8:$A2909, MATCH(0,COUNTIF($D$1:D910,ExcValue!$A$8:$A2909), 0)),"")</f>
        <v/>
      </c>
      <c r="E911" s="207" t="str">
        <f>IFERROR(VLOOKUP(D911,ExcValue!A917:C2909,3,FALSE),"")</f>
        <v/>
      </c>
      <c r="F911" s="209" t="str">
        <f t="array" ref="F911">IFERROR(IF(D911="","",INDEX(ExcValue!$I$8:$I$2000, MATCH(D911&amp;23,ExcValue!$A$8:$A$2000&amp;ExcValue!$H$8:$H$2000,0))),"")</f>
        <v/>
      </c>
      <c r="G911" s="210" t="str">
        <f t="shared" si="56"/>
        <v/>
      </c>
      <c r="H911" s="209" t="str">
        <f t="array" ref="H911">IFERROR(IF(D911="","",INDEX(ExcValue!$I$8:$I$2000, MATCH(D911&amp;24,ExcValue!$A$8:$A$2000&amp;ExcValue!$H$8:$H$2000,0))),"")</f>
        <v/>
      </c>
      <c r="I911" s="210" t="str">
        <f t="shared" si="57"/>
        <v/>
      </c>
      <c r="J911" s="209" t="str">
        <f t="array" ref="J911">IFERROR(IF(D911="","",INDEX(ExcValue!$I$8:$I$2000, MATCH(D911&amp;74,ExcValue!$A$8:$A$2000&amp;ExcValue!$H$8:$H$2000,0))),"")</f>
        <v/>
      </c>
      <c r="K911" s="210" t="str">
        <f t="shared" si="58"/>
        <v/>
      </c>
      <c r="L911" s="209" t="str">
        <f t="array" ref="L911">IFERROR(IF(D911="","",INDEX(ExcValue!$I$8:$I$2000, MATCH(D911&amp;54,ExcValue!$A$8:$A$2000&amp;ExcValue!$H$8:$H$2000,0))),"")</f>
        <v/>
      </c>
      <c r="M911" s="210" t="str">
        <f t="shared" si="59"/>
        <v/>
      </c>
      <c r="O911" s="207" t="str">
        <f>IF(ISNUMBER(PT_ExcValue!A911),PT_ExcValue!A911,"")</f>
        <v/>
      </c>
      <c r="P911" s="207" t="str">
        <f>IF(PT_ExcValue!C911=0,"",PT_ExcValue!B911/PT_ExcValue!C911)</f>
        <v/>
      </c>
      <c r="Q911" s="207" t="str">
        <f>IF(PT_ExcValue!E911=0,"",PT_ExcValue!D911/PT_ExcValue!E911)</f>
        <v/>
      </c>
      <c r="R911" s="207" t="str">
        <f>IF(PT_ExcValue!G911=0,"",PT_ExcValue!F911/PT_ExcValue!G911)</f>
        <v/>
      </c>
      <c r="S911" s="207" t="str">
        <f>IF(PT_ExcValue!I911=0,"",PT_ExcValue!H911/PT_ExcValue!I911)</f>
        <v/>
      </c>
    </row>
    <row r="912" spans="4:19" x14ac:dyDescent="0.25">
      <c r="D912" s="209" t="str">
        <f t="array" ref="D912">IFERROR(INDEX(ExcValue!$A$8:$A2910, MATCH(0,COUNTIF($D$1:D911,ExcValue!$A$8:$A2910), 0)),"")</f>
        <v/>
      </c>
      <c r="E912" s="207" t="str">
        <f>IFERROR(VLOOKUP(D912,ExcValue!A918:C2910,3,FALSE),"")</f>
        <v/>
      </c>
      <c r="F912" s="209" t="str">
        <f t="array" ref="F912">IFERROR(IF(D912="","",INDEX(ExcValue!$I$8:$I$2000, MATCH(D912&amp;23,ExcValue!$A$8:$A$2000&amp;ExcValue!$H$8:$H$2000,0))),"")</f>
        <v/>
      </c>
      <c r="G912" s="210" t="str">
        <f t="shared" si="56"/>
        <v/>
      </c>
      <c r="H912" s="209" t="str">
        <f t="array" ref="H912">IFERROR(IF(D912="","",INDEX(ExcValue!$I$8:$I$2000, MATCH(D912&amp;24,ExcValue!$A$8:$A$2000&amp;ExcValue!$H$8:$H$2000,0))),"")</f>
        <v/>
      </c>
      <c r="I912" s="210" t="str">
        <f t="shared" si="57"/>
        <v/>
      </c>
      <c r="J912" s="209" t="str">
        <f t="array" ref="J912">IFERROR(IF(D912="","",INDEX(ExcValue!$I$8:$I$2000, MATCH(D912&amp;74,ExcValue!$A$8:$A$2000&amp;ExcValue!$H$8:$H$2000,0))),"")</f>
        <v/>
      </c>
      <c r="K912" s="210" t="str">
        <f t="shared" si="58"/>
        <v/>
      </c>
      <c r="L912" s="209" t="str">
        <f t="array" ref="L912">IFERROR(IF(D912="","",INDEX(ExcValue!$I$8:$I$2000, MATCH(D912&amp;54,ExcValue!$A$8:$A$2000&amp;ExcValue!$H$8:$H$2000,0))),"")</f>
        <v/>
      </c>
      <c r="M912" s="210" t="str">
        <f t="shared" si="59"/>
        <v/>
      </c>
      <c r="O912" s="207" t="str">
        <f>IF(ISNUMBER(PT_ExcValue!A912),PT_ExcValue!A912,"")</f>
        <v/>
      </c>
      <c r="P912" s="207" t="str">
        <f>IF(PT_ExcValue!C912=0,"",PT_ExcValue!B912/PT_ExcValue!C912)</f>
        <v/>
      </c>
      <c r="Q912" s="207" t="str">
        <f>IF(PT_ExcValue!E912=0,"",PT_ExcValue!D912/PT_ExcValue!E912)</f>
        <v/>
      </c>
      <c r="R912" s="207" t="str">
        <f>IF(PT_ExcValue!G912=0,"",PT_ExcValue!F912/PT_ExcValue!G912)</f>
        <v/>
      </c>
      <c r="S912" s="207" t="str">
        <f>IF(PT_ExcValue!I912=0,"",PT_ExcValue!H912/PT_ExcValue!I912)</f>
        <v/>
      </c>
    </row>
    <row r="913" spans="4:19" x14ac:dyDescent="0.25">
      <c r="D913" s="209" t="str">
        <f t="array" ref="D913">IFERROR(INDEX(ExcValue!$A$8:$A2911, MATCH(0,COUNTIF($D$1:D912,ExcValue!$A$8:$A2911), 0)),"")</f>
        <v/>
      </c>
      <c r="E913" s="207" t="str">
        <f>IFERROR(VLOOKUP(D913,ExcValue!A919:C2911,3,FALSE),"")</f>
        <v/>
      </c>
      <c r="F913" s="209" t="str">
        <f t="array" ref="F913">IFERROR(IF(D913="","",INDEX(ExcValue!$I$8:$I$2000, MATCH(D913&amp;23,ExcValue!$A$8:$A$2000&amp;ExcValue!$H$8:$H$2000,0))),"")</f>
        <v/>
      </c>
      <c r="G913" s="210" t="str">
        <f t="shared" si="56"/>
        <v/>
      </c>
      <c r="H913" s="209" t="str">
        <f t="array" ref="H913">IFERROR(IF(D913="","",INDEX(ExcValue!$I$8:$I$2000, MATCH(D913&amp;24,ExcValue!$A$8:$A$2000&amp;ExcValue!$H$8:$H$2000,0))),"")</f>
        <v/>
      </c>
      <c r="I913" s="210" t="str">
        <f t="shared" si="57"/>
        <v/>
      </c>
      <c r="J913" s="209" t="str">
        <f t="array" ref="J913">IFERROR(IF(D913="","",INDEX(ExcValue!$I$8:$I$2000, MATCH(D913&amp;74,ExcValue!$A$8:$A$2000&amp;ExcValue!$H$8:$H$2000,0))),"")</f>
        <v/>
      </c>
      <c r="K913" s="210" t="str">
        <f t="shared" si="58"/>
        <v/>
      </c>
      <c r="L913" s="209" t="str">
        <f t="array" ref="L913">IFERROR(IF(D913="","",INDEX(ExcValue!$I$8:$I$2000, MATCH(D913&amp;54,ExcValue!$A$8:$A$2000&amp;ExcValue!$H$8:$H$2000,0))),"")</f>
        <v/>
      </c>
      <c r="M913" s="210" t="str">
        <f t="shared" si="59"/>
        <v/>
      </c>
      <c r="O913" s="207" t="str">
        <f>IF(ISNUMBER(PT_ExcValue!A913),PT_ExcValue!A913,"")</f>
        <v/>
      </c>
      <c r="P913" s="207" t="str">
        <f>IF(PT_ExcValue!C913=0,"",PT_ExcValue!B913/PT_ExcValue!C913)</f>
        <v/>
      </c>
      <c r="Q913" s="207" t="str">
        <f>IF(PT_ExcValue!E913=0,"",PT_ExcValue!D913/PT_ExcValue!E913)</f>
        <v/>
      </c>
      <c r="R913" s="207" t="str">
        <f>IF(PT_ExcValue!G913=0,"",PT_ExcValue!F913/PT_ExcValue!G913)</f>
        <v/>
      </c>
      <c r="S913" s="207" t="str">
        <f>IF(PT_ExcValue!I913=0,"",PT_ExcValue!H913/PT_ExcValue!I913)</f>
        <v/>
      </c>
    </row>
    <row r="914" spans="4:19" x14ac:dyDescent="0.25">
      <c r="D914" s="209" t="str">
        <f t="array" ref="D914">IFERROR(INDEX(ExcValue!$A$8:$A2912, MATCH(0,COUNTIF($D$1:D913,ExcValue!$A$8:$A2912), 0)),"")</f>
        <v/>
      </c>
      <c r="E914" s="207" t="str">
        <f>IFERROR(VLOOKUP(D914,ExcValue!A920:C2912,3,FALSE),"")</f>
        <v/>
      </c>
      <c r="F914" s="209" t="str">
        <f t="array" ref="F914">IFERROR(IF(D914="","",INDEX(ExcValue!$I$8:$I$2000, MATCH(D914&amp;23,ExcValue!$A$8:$A$2000&amp;ExcValue!$H$8:$H$2000,0))),"")</f>
        <v/>
      </c>
      <c r="G914" s="210" t="str">
        <f t="shared" si="56"/>
        <v/>
      </c>
      <c r="H914" s="209" t="str">
        <f t="array" ref="H914">IFERROR(IF(D914="","",INDEX(ExcValue!$I$8:$I$2000, MATCH(D914&amp;24,ExcValue!$A$8:$A$2000&amp;ExcValue!$H$8:$H$2000,0))),"")</f>
        <v/>
      </c>
      <c r="I914" s="210" t="str">
        <f t="shared" si="57"/>
        <v/>
      </c>
      <c r="J914" s="209" t="str">
        <f t="array" ref="J914">IFERROR(IF(D914="","",INDEX(ExcValue!$I$8:$I$2000, MATCH(D914&amp;74,ExcValue!$A$8:$A$2000&amp;ExcValue!$H$8:$H$2000,0))),"")</f>
        <v/>
      </c>
      <c r="K914" s="210" t="str">
        <f t="shared" si="58"/>
        <v/>
      </c>
      <c r="L914" s="209" t="str">
        <f t="array" ref="L914">IFERROR(IF(D914="","",INDEX(ExcValue!$I$8:$I$2000, MATCH(D914&amp;54,ExcValue!$A$8:$A$2000&amp;ExcValue!$H$8:$H$2000,0))),"")</f>
        <v/>
      </c>
      <c r="M914" s="210" t="str">
        <f t="shared" si="59"/>
        <v/>
      </c>
      <c r="O914" s="207" t="str">
        <f>IF(ISNUMBER(PT_ExcValue!A914),PT_ExcValue!A914,"")</f>
        <v/>
      </c>
      <c r="P914" s="207" t="str">
        <f>IF(PT_ExcValue!C914=0,"",PT_ExcValue!B914/PT_ExcValue!C914)</f>
        <v/>
      </c>
      <c r="Q914" s="207" t="str">
        <f>IF(PT_ExcValue!E914=0,"",PT_ExcValue!D914/PT_ExcValue!E914)</f>
        <v/>
      </c>
      <c r="R914" s="207" t="str">
        <f>IF(PT_ExcValue!G914=0,"",PT_ExcValue!F914/PT_ExcValue!G914)</f>
        <v/>
      </c>
      <c r="S914" s="207" t="str">
        <f>IF(PT_ExcValue!I914=0,"",PT_ExcValue!H914/PT_ExcValue!I914)</f>
        <v/>
      </c>
    </row>
    <row r="915" spans="4:19" x14ac:dyDescent="0.25">
      <c r="D915" s="209" t="str">
        <f t="array" ref="D915">IFERROR(INDEX(ExcValue!$A$8:$A2913, MATCH(0,COUNTIF($D$1:D914,ExcValue!$A$8:$A2913), 0)),"")</f>
        <v/>
      </c>
      <c r="E915" s="207" t="str">
        <f>IFERROR(VLOOKUP(D915,ExcValue!A921:C2913,3,FALSE),"")</f>
        <v/>
      </c>
      <c r="F915" s="209" t="str">
        <f t="array" ref="F915">IFERROR(IF(D915="","",INDEX(ExcValue!$I$8:$I$2000, MATCH(D915&amp;23,ExcValue!$A$8:$A$2000&amp;ExcValue!$H$8:$H$2000,0))),"")</f>
        <v/>
      </c>
      <c r="G915" s="210" t="str">
        <f t="shared" si="56"/>
        <v/>
      </c>
      <c r="H915" s="209" t="str">
        <f t="array" ref="H915">IFERROR(IF(D915="","",INDEX(ExcValue!$I$8:$I$2000, MATCH(D915&amp;24,ExcValue!$A$8:$A$2000&amp;ExcValue!$H$8:$H$2000,0))),"")</f>
        <v/>
      </c>
      <c r="I915" s="210" t="str">
        <f t="shared" si="57"/>
        <v/>
      </c>
      <c r="J915" s="209" t="str">
        <f t="array" ref="J915">IFERROR(IF(D915="","",INDEX(ExcValue!$I$8:$I$2000, MATCH(D915&amp;74,ExcValue!$A$8:$A$2000&amp;ExcValue!$H$8:$H$2000,0))),"")</f>
        <v/>
      </c>
      <c r="K915" s="210" t="str">
        <f t="shared" si="58"/>
        <v/>
      </c>
      <c r="L915" s="209" t="str">
        <f t="array" ref="L915">IFERROR(IF(D915="","",INDEX(ExcValue!$I$8:$I$2000, MATCH(D915&amp;54,ExcValue!$A$8:$A$2000&amp;ExcValue!$H$8:$H$2000,0))),"")</f>
        <v/>
      </c>
      <c r="M915" s="210" t="str">
        <f t="shared" si="59"/>
        <v/>
      </c>
      <c r="O915" s="207" t="str">
        <f>IF(ISNUMBER(PT_ExcValue!A915),PT_ExcValue!A915,"")</f>
        <v/>
      </c>
      <c r="P915" s="207" t="str">
        <f>IF(PT_ExcValue!C915=0,"",PT_ExcValue!B915/PT_ExcValue!C915)</f>
        <v/>
      </c>
      <c r="Q915" s="207" t="str">
        <f>IF(PT_ExcValue!E915=0,"",PT_ExcValue!D915/PT_ExcValue!E915)</f>
        <v/>
      </c>
      <c r="R915" s="207" t="str">
        <f>IF(PT_ExcValue!G915=0,"",PT_ExcValue!F915/PT_ExcValue!G915)</f>
        <v/>
      </c>
      <c r="S915" s="207" t="str">
        <f>IF(PT_ExcValue!I915=0,"",PT_ExcValue!H915/PT_ExcValue!I915)</f>
        <v/>
      </c>
    </row>
    <row r="916" spans="4:19" x14ac:dyDescent="0.25">
      <c r="D916" s="209" t="str">
        <f t="array" ref="D916">IFERROR(INDEX(ExcValue!$A$8:$A2914, MATCH(0,COUNTIF($D$1:D915,ExcValue!$A$8:$A2914), 0)),"")</f>
        <v/>
      </c>
      <c r="E916" s="207" t="str">
        <f>IFERROR(VLOOKUP(D916,ExcValue!A922:C2914,3,FALSE),"")</f>
        <v/>
      </c>
      <c r="F916" s="209" t="str">
        <f t="array" ref="F916">IFERROR(IF(D916="","",INDEX(ExcValue!$I$8:$I$2000, MATCH(D916&amp;23,ExcValue!$A$8:$A$2000&amp;ExcValue!$H$8:$H$2000,0))),"")</f>
        <v/>
      </c>
      <c r="G916" s="210" t="str">
        <f t="shared" si="56"/>
        <v/>
      </c>
      <c r="H916" s="209" t="str">
        <f t="array" ref="H916">IFERROR(IF(D916="","",INDEX(ExcValue!$I$8:$I$2000, MATCH(D916&amp;24,ExcValue!$A$8:$A$2000&amp;ExcValue!$H$8:$H$2000,0))),"")</f>
        <v/>
      </c>
      <c r="I916" s="210" t="str">
        <f t="shared" si="57"/>
        <v/>
      </c>
      <c r="J916" s="209" t="str">
        <f t="array" ref="J916">IFERROR(IF(D916="","",INDEX(ExcValue!$I$8:$I$2000, MATCH(D916&amp;74,ExcValue!$A$8:$A$2000&amp;ExcValue!$H$8:$H$2000,0))),"")</f>
        <v/>
      </c>
      <c r="K916" s="210" t="str">
        <f t="shared" si="58"/>
        <v/>
      </c>
      <c r="L916" s="209" t="str">
        <f t="array" ref="L916">IFERROR(IF(D916="","",INDEX(ExcValue!$I$8:$I$2000, MATCH(D916&amp;54,ExcValue!$A$8:$A$2000&amp;ExcValue!$H$8:$H$2000,0))),"")</f>
        <v/>
      </c>
      <c r="M916" s="210" t="str">
        <f t="shared" si="59"/>
        <v/>
      </c>
      <c r="O916" s="207" t="str">
        <f>IF(ISNUMBER(PT_ExcValue!A916),PT_ExcValue!A916,"")</f>
        <v/>
      </c>
      <c r="P916" s="207" t="str">
        <f>IF(PT_ExcValue!C916=0,"",PT_ExcValue!B916/PT_ExcValue!C916)</f>
        <v/>
      </c>
      <c r="Q916" s="207" t="str">
        <f>IF(PT_ExcValue!E916=0,"",PT_ExcValue!D916/PT_ExcValue!E916)</f>
        <v/>
      </c>
      <c r="R916" s="207" t="str">
        <f>IF(PT_ExcValue!G916=0,"",PT_ExcValue!F916/PT_ExcValue!G916)</f>
        <v/>
      </c>
      <c r="S916" s="207" t="str">
        <f>IF(PT_ExcValue!I916=0,"",PT_ExcValue!H916/PT_ExcValue!I916)</f>
        <v/>
      </c>
    </row>
    <row r="917" spans="4:19" x14ac:dyDescent="0.25">
      <c r="D917" s="209" t="str">
        <f t="array" ref="D917">IFERROR(INDEX(ExcValue!$A$8:$A2915, MATCH(0,COUNTIF($D$1:D916,ExcValue!$A$8:$A2915), 0)),"")</f>
        <v/>
      </c>
      <c r="E917" s="207" t="str">
        <f>IFERROR(VLOOKUP(D917,ExcValue!A923:C2915,3,FALSE),"")</f>
        <v/>
      </c>
      <c r="F917" s="209" t="str">
        <f t="array" ref="F917">IFERROR(IF(D917="","",INDEX(ExcValue!$I$8:$I$2000, MATCH(D917&amp;23,ExcValue!$A$8:$A$2000&amp;ExcValue!$H$8:$H$2000,0))),"")</f>
        <v/>
      </c>
      <c r="G917" s="210" t="str">
        <f t="shared" si="56"/>
        <v/>
      </c>
      <c r="H917" s="209" t="str">
        <f t="array" ref="H917">IFERROR(IF(D917="","",INDEX(ExcValue!$I$8:$I$2000, MATCH(D917&amp;24,ExcValue!$A$8:$A$2000&amp;ExcValue!$H$8:$H$2000,0))),"")</f>
        <v/>
      </c>
      <c r="I917" s="210" t="str">
        <f t="shared" si="57"/>
        <v/>
      </c>
      <c r="J917" s="209" t="str">
        <f t="array" ref="J917">IFERROR(IF(D917="","",INDEX(ExcValue!$I$8:$I$2000, MATCH(D917&amp;74,ExcValue!$A$8:$A$2000&amp;ExcValue!$H$8:$H$2000,0))),"")</f>
        <v/>
      </c>
      <c r="K917" s="210" t="str">
        <f t="shared" si="58"/>
        <v/>
      </c>
      <c r="L917" s="209" t="str">
        <f t="array" ref="L917">IFERROR(IF(D917="","",INDEX(ExcValue!$I$8:$I$2000, MATCH(D917&amp;54,ExcValue!$A$8:$A$2000&amp;ExcValue!$H$8:$H$2000,0))),"")</f>
        <v/>
      </c>
      <c r="M917" s="210" t="str">
        <f t="shared" si="59"/>
        <v/>
      </c>
      <c r="O917" s="207" t="str">
        <f>IF(ISNUMBER(PT_ExcValue!A917),PT_ExcValue!A917,"")</f>
        <v/>
      </c>
      <c r="P917" s="207" t="str">
        <f>IF(PT_ExcValue!C917=0,"",PT_ExcValue!B917/PT_ExcValue!C917)</f>
        <v/>
      </c>
      <c r="Q917" s="207" t="str">
        <f>IF(PT_ExcValue!E917=0,"",PT_ExcValue!D917/PT_ExcValue!E917)</f>
        <v/>
      </c>
      <c r="R917" s="207" t="str">
        <f>IF(PT_ExcValue!G917=0,"",PT_ExcValue!F917/PT_ExcValue!G917)</f>
        <v/>
      </c>
      <c r="S917" s="207" t="str">
        <f>IF(PT_ExcValue!I917=0,"",PT_ExcValue!H917/PT_ExcValue!I917)</f>
        <v/>
      </c>
    </row>
    <row r="918" spans="4:19" x14ac:dyDescent="0.25">
      <c r="D918" s="209" t="str">
        <f t="array" ref="D918">IFERROR(INDEX(ExcValue!$A$8:$A2916, MATCH(0,COUNTIF($D$1:D917,ExcValue!$A$8:$A2916), 0)),"")</f>
        <v/>
      </c>
      <c r="E918" s="207" t="str">
        <f>IFERROR(VLOOKUP(D918,ExcValue!A924:C2916,3,FALSE),"")</f>
        <v/>
      </c>
      <c r="F918" s="209" t="str">
        <f t="array" ref="F918">IFERROR(IF(D918="","",INDEX(ExcValue!$I$8:$I$2000, MATCH(D918&amp;23,ExcValue!$A$8:$A$2000&amp;ExcValue!$H$8:$H$2000,0))),"")</f>
        <v/>
      </c>
      <c r="G918" s="210" t="str">
        <f t="shared" si="56"/>
        <v/>
      </c>
      <c r="H918" s="209" t="str">
        <f t="array" ref="H918">IFERROR(IF(D918="","",INDEX(ExcValue!$I$8:$I$2000, MATCH(D918&amp;24,ExcValue!$A$8:$A$2000&amp;ExcValue!$H$8:$H$2000,0))),"")</f>
        <v/>
      </c>
      <c r="I918" s="210" t="str">
        <f t="shared" si="57"/>
        <v/>
      </c>
      <c r="J918" s="209" t="str">
        <f t="array" ref="J918">IFERROR(IF(D918="","",INDEX(ExcValue!$I$8:$I$2000, MATCH(D918&amp;74,ExcValue!$A$8:$A$2000&amp;ExcValue!$H$8:$H$2000,0))),"")</f>
        <v/>
      </c>
      <c r="K918" s="210" t="str">
        <f t="shared" si="58"/>
        <v/>
      </c>
      <c r="L918" s="209" t="str">
        <f t="array" ref="L918">IFERROR(IF(D918="","",INDEX(ExcValue!$I$8:$I$2000, MATCH(D918&amp;54,ExcValue!$A$8:$A$2000&amp;ExcValue!$H$8:$H$2000,0))),"")</f>
        <v/>
      </c>
      <c r="M918" s="210" t="str">
        <f t="shared" si="59"/>
        <v/>
      </c>
      <c r="O918" s="207" t="str">
        <f>IF(ISNUMBER(PT_ExcValue!A918),PT_ExcValue!A918,"")</f>
        <v/>
      </c>
      <c r="P918" s="207" t="str">
        <f>IF(PT_ExcValue!C918=0,"",PT_ExcValue!B918/PT_ExcValue!C918)</f>
        <v/>
      </c>
      <c r="Q918" s="207" t="str">
        <f>IF(PT_ExcValue!E918=0,"",PT_ExcValue!D918/PT_ExcValue!E918)</f>
        <v/>
      </c>
      <c r="R918" s="207" t="str">
        <f>IF(PT_ExcValue!G918=0,"",PT_ExcValue!F918/PT_ExcValue!G918)</f>
        <v/>
      </c>
      <c r="S918" s="207" t="str">
        <f>IF(PT_ExcValue!I918=0,"",PT_ExcValue!H918/PT_ExcValue!I918)</f>
        <v/>
      </c>
    </row>
    <row r="919" spans="4:19" x14ac:dyDescent="0.25">
      <c r="D919" s="209" t="str">
        <f t="array" ref="D919">IFERROR(INDEX(ExcValue!$A$8:$A2917, MATCH(0,COUNTIF($D$1:D918,ExcValue!$A$8:$A2917), 0)),"")</f>
        <v/>
      </c>
      <c r="E919" s="207" t="str">
        <f>IFERROR(VLOOKUP(D919,ExcValue!A925:C2917,3,FALSE),"")</f>
        <v/>
      </c>
      <c r="F919" s="209" t="str">
        <f t="array" ref="F919">IFERROR(IF(D919="","",INDEX(ExcValue!$I$8:$I$2000, MATCH(D919&amp;23,ExcValue!$A$8:$A$2000&amp;ExcValue!$H$8:$H$2000,0))),"")</f>
        <v/>
      </c>
      <c r="G919" s="210" t="str">
        <f t="shared" si="56"/>
        <v/>
      </c>
      <c r="H919" s="209" t="str">
        <f t="array" ref="H919">IFERROR(IF(D919="","",INDEX(ExcValue!$I$8:$I$2000, MATCH(D919&amp;24,ExcValue!$A$8:$A$2000&amp;ExcValue!$H$8:$H$2000,0))),"")</f>
        <v/>
      </c>
      <c r="I919" s="210" t="str">
        <f t="shared" si="57"/>
        <v/>
      </c>
      <c r="J919" s="209" t="str">
        <f t="array" ref="J919">IFERROR(IF(D919="","",INDEX(ExcValue!$I$8:$I$2000, MATCH(D919&amp;74,ExcValue!$A$8:$A$2000&amp;ExcValue!$H$8:$H$2000,0))),"")</f>
        <v/>
      </c>
      <c r="K919" s="210" t="str">
        <f t="shared" si="58"/>
        <v/>
      </c>
      <c r="L919" s="209" t="str">
        <f t="array" ref="L919">IFERROR(IF(D919="","",INDEX(ExcValue!$I$8:$I$2000, MATCH(D919&amp;54,ExcValue!$A$8:$A$2000&amp;ExcValue!$H$8:$H$2000,0))),"")</f>
        <v/>
      </c>
      <c r="M919" s="210" t="str">
        <f t="shared" si="59"/>
        <v/>
      </c>
      <c r="O919" s="207" t="str">
        <f>IF(ISNUMBER(PT_ExcValue!A919),PT_ExcValue!A919,"")</f>
        <v/>
      </c>
      <c r="P919" s="207" t="str">
        <f>IF(PT_ExcValue!C919=0,"",PT_ExcValue!B919/PT_ExcValue!C919)</f>
        <v/>
      </c>
      <c r="Q919" s="207" t="str">
        <f>IF(PT_ExcValue!E919=0,"",PT_ExcValue!D919/PT_ExcValue!E919)</f>
        <v/>
      </c>
      <c r="R919" s="207" t="str">
        <f>IF(PT_ExcValue!G919=0,"",PT_ExcValue!F919/PT_ExcValue!G919)</f>
        <v/>
      </c>
      <c r="S919" s="207" t="str">
        <f>IF(PT_ExcValue!I919=0,"",PT_ExcValue!H919/PT_ExcValue!I919)</f>
        <v/>
      </c>
    </row>
    <row r="920" spans="4:19" x14ac:dyDescent="0.25">
      <c r="D920" s="209" t="str">
        <f t="array" ref="D920">IFERROR(INDEX(ExcValue!$A$8:$A2918, MATCH(0,COUNTIF($D$1:D919,ExcValue!$A$8:$A2918), 0)),"")</f>
        <v/>
      </c>
      <c r="E920" s="207" t="str">
        <f>IFERROR(VLOOKUP(D920,ExcValue!A926:C2918,3,FALSE),"")</f>
        <v/>
      </c>
      <c r="F920" s="209" t="str">
        <f t="array" ref="F920">IFERROR(IF(D920="","",INDEX(ExcValue!$I$8:$I$2000, MATCH(D920&amp;23,ExcValue!$A$8:$A$2000&amp;ExcValue!$H$8:$H$2000,0))),"")</f>
        <v/>
      </c>
      <c r="G920" s="210" t="str">
        <f t="shared" si="56"/>
        <v/>
      </c>
      <c r="H920" s="209" t="str">
        <f t="array" ref="H920">IFERROR(IF(D920="","",INDEX(ExcValue!$I$8:$I$2000, MATCH(D920&amp;24,ExcValue!$A$8:$A$2000&amp;ExcValue!$H$8:$H$2000,0))),"")</f>
        <v/>
      </c>
      <c r="I920" s="210" t="str">
        <f t="shared" si="57"/>
        <v/>
      </c>
      <c r="J920" s="209" t="str">
        <f t="array" ref="J920">IFERROR(IF(D920="","",INDEX(ExcValue!$I$8:$I$2000, MATCH(D920&amp;74,ExcValue!$A$8:$A$2000&amp;ExcValue!$H$8:$H$2000,0))),"")</f>
        <v/>
      </c>
      <c r="K920" s="210" t="str">
        <f t="shared" si="58"/>
        <v/>
      </c>
      <c r="L920" s="209" t="str">
        <f t="array" ref="L920">IFERROR(IF(D920="","",INDEX(ExcValue!$I$8:$I$2000, MATCH(D920&amp;54,ExcValue!$A$8:$A$2000&amp;ExcValue!$H$8:$H$2000,0))),"")</f>
        <v/>
      </c>
      <c r="M920" s="210" t="str">
        <f t="shared" si="59"/>
        <v/>
      </c>
      <c r="O920" s="207" t="str">
        <f>IF(ISNUMBER(PT_ExcValue!A920),PT_ExcValue!A920,"")</f>
        <v/>
      </c>
      <c r="P920" s="207" t="str">
        <f>IF(PT_ExcValue!C920=0,"",PT_ExcValue!B920/PT_ExcValue!C920)</f>
        <v/>
      </c>
      <c r="Q920" s="207" t="str">
        <f>IF(PT_ExcValue!E920=0,"",PT_ExcValue!D920/PT_ExcValue!E920)</f>
        <v/>
      </c>
      <c r="R920" s="207" t="str">
        <f>IF(PT_ExcValue!G920=0,"",PT_ExcValue!F920/PT_ExcValue!G920)</f>
        <v/>
      </c>
      <c r="S920" s="207" t="str">
        <f>IF(PT_ExcValue!I920=0,"",PT_ExcValue!H920/PT_ExcValue!I920)</f>
        <v/>
      </c>
    </row>
    <row r="921" spans="4:19" x14ac:dyDescent="0.25">
      <c r="D921" s="209" t="str">
        <f t="array" ref="D921">IFERROR(INDEX(ExcValue!$A$8:$A2919, MATCH(0,COUNTIF($D$1:D920,ExcValue!$A$8:$A2919), 0)),"")</f>
        <v/>
      </c>
      <c r="E921" s="207" t="str">
        <f>IFERROR(VLOOKUP(D921,ExcValue!A927:C2919,3,FALSE),"")</f>
        <v/>
      </c>
      <c r="F921" s="209" t="str">
        <f t="array" ref="F921">IFERROR(IF(D921="","",INDEX(ExcValue!$I$8:$I$2000, MATCH(D921&amp;23,ExcValue!$A$8:$A$2000&amp;ExcValue!$H$8:$H$2000,0))),"")</f>
        <v/>
      </c>
      <c r="G921" s="210" t="str">
        <f t="shared" si="56"/>
        <v/>
      </c>
      <c r="H921" s="209" t="str">
        <f t="array" ref="H921">IFERROR(IF(D921="","",INDEX(ExcValue!$I$8:$I$2000, MATCH(D921&amp;24,ExcValue!$A$8:$A$2000&amp;ExcValue!$H$8:$H$2000,0))),"")</f>
        <v/>
      </c>
      <c r="I921" s="210" t="str">
        <f t="shared" si="57"/>
        <v/>
      </c>
      <c r="J921" s="209" t="str">
        <f t="array" ref="J921">IFERROR(IF(D921="","",INDEX(ExcValue!$I$8:$I$2000, MATCH(D921&amp;74,ExcValue!$A$8:$A$2000&amp;ExcValue!$H$8:$H$2000,0))),"")</f>
        <v/>
      </c>
      <c r="K921" s="210" t="str">
        <f t="shared" si="58"/>
        <v/>
      </c>
      <c r="L921" s="209" t="str">
        <f t="array" ref="L921">IFERROR(IF(D921="","",INDEX(ExcValue!$I$8:$I$2000, MATCH(D921&amp;54,ExcValue!$A$8:$A$2000&amp;ExcValue!$H$8:$H$2000,0))),"")</f>
        <v/>
      </c>
      <c r="M921" s="210" t="str">
        <f t="shared" si="59"/>
        <v/>
      </c>
      <c r="O921" s="207" t="str">
        <f>IF(ISNUMBER(PT_ExcValue!A921),PT_ExcValue!A921,"")</f>
        <v/>
      </c>
      <c r="P921" s="207" t="str">
        <f>IF(PT_ExcValue!C921=0,"",PT_ExcValue!B921/PT_ExcValue!C921)</f>
        <v/>
      </c>
      <c r="Q921" s="207" t="str">
        <f>IF(PT_ExcValue!E921=0,"",PT_ExcValue!D921/PT_ExcValue!E921)</f>
        <v/>
      </c>
      <c r="R921" s="207" t="str">
        <f>IF(PT_ExcValue!G921=0,"",PT_ExcValue!F921/PT_ExcValue!G921)</f>
        <v/>
      </c>
      <c r="S921" s="207" t="str">
        <f>IF(PT_ExcValue!I921=0,"",PT_ExcValue!H921/PT_ExcValue!I921)</f>
        <v/>
      </c>
    </row>
    <row r="922" spans="4:19" x14ac:dyDescent="0.25">
      <c r="D922" s="209" t="str">
        <f t="array" ref="D922">IFERROR(INDEX(ExcValue!$A$8:$A2920, MATCH(0,COUNTIF($D$1:D921,ExcValue!$A$8:$A2920), 0)),"")</f>
        <v/>
      </c>
      <c r="E922" s="207" t="str">
        <f>IFERROR(VLOOKUP(D922,ExcValue!A928:C2920,3,FALSE),"")</f>
        <v/>
      </c>
      <c r="F922" s="209" t="str">
        <f t="array" ref="F922">IFERROR(IF(D922="","",INDEX(ExcValue!$I$8:$I$2000, MATCH(D922&amp;23,ExcValue!$A$8:$A$2000&amp;ExcValue!$H$8:$H$2000,0))),"")</f>
        <v/>
      </c>
      <c r="G922" s="210" t="str">
        <f t="shared" si="56"/>
        <v/>
      </c>
      <c r="H922" s="209" t="str">
        <f t="array" ref="H922">IFERROR(IF(D922="","",INDEX(ExcValue!$I$8:$I$2000, MATCH(D922&amp;24,ExcValue!$A$8:$A$2000&amp;ExcValue!$H$8:$H$2000,0))),"")</f>
        <v/>
      </c>
      <c r="I922" s="210" t="str">
        <f t="shared" si="57"/>
        <v/>
      </c>
      <c r="J922" s="209" t="str">
        <f t="array" ref="J922">IFERROR(IF(D922="","",INDEX(ExcValue!$I$8:$I$2000, MATCH(D922&amp;74,ExcValue!$A$8:$A$2000&amp;ExcValue!$H$8:$H$2000,0))),"")</f>
        <v/>
      </c>
      <c r="K922" s="210" t="str">
        <f t="shared" si="58"/>
        <v/>
      </c>
      <c r="L922" s="209" t="str">
        <f t="array" ref="L922">IFERROR(IF(D922="","",INDEX(ExcValue!$I$8:$I$2000, MATCH(D922&amp;54,ExcValue!$A$8:$A$2000&amp;ExcValue!$H$8:$H$2000,0))),"")</f>
        <v/>
      </c>
      <c r="M922" s="210" t="str">
        <f t="shared" si="59"/>
        <v/>
      </c>
      <c r="O922" s="207" t="str">
        <f>IF(ISNUMBER(PT_ExcValue!A922),PT_ExcValue!A922,"")</f>
        <v/>
      </c>
      <c r="P922" s="207" t="str">
        <f>IF(PT_ExcValue!C922=0,"",PT_ExcValue!B922/PT_ExcValue!C922)</f>
        <v/>
      </c>
      <c r="Q922" s="207" t="str">
        <f>IF(PT_ExcValue!E922=0,"",PT_ExcValue!D922/PT_ExcValue!E922)</f>
        <v/>
      </c>
      <c r="R922" s="207" t="str">
        <f>IF(PT_ExcValue!G922=0,"",PT_ExcValue!F922/PT_ExcValue!G922)</f>
        <v/>
      </c>
      <c r="S922" s="207" t="str">
        <f>IF(PT_ExcValue!I922=0,"",PT_ExcValue!H922/PT_ExcValue!I922)</f>
        <v/>
      </c>
    </row>
    <row r="923" spans="4:19" x14ac:dyDescent="0.25">
      <c r="D923" s="209" t="str">
        <f t="array" ref="D923">IFERROR(INDEX(ExcValue!$A$8:$A2921, MATCH(0,COUNTIF($D$1:D922,ExcValue!$A$8:$A2921), 0)),"")</f>
        <v/>
      </c>
      <c r="E923" s="207" t="str">
        <f>IFERROR(VLOOKUP(D923,ExcValue!A929:C2921,3,FALSE),"")</f>
        <v/>
      </c>
      <c r="F923" s="209" t="str">
        <f t="array" ref="F923">IFERROR(IF(D923="","",INDEX(ExcValue!$I$8:$I$2000, MATCH(D923&amp;23,ExcValue!$A$8:$A$2000&amp;ExcValue!$H$8:$H$2000,0))),"")</f>
        <v/>
      </c>
      <c r="G923" s="210" t="str">
        <f t="shared" si="56"/>
        <v/>
      </c>
      <c r="H923" s="209" t="str">
        <f t="array" ref="H923">IFERROR(IF(D923="","",INDEX(ExcValue!$I$8:$I$2000, MATCH(D923&amp;24,ExcValue!$A$8:$A$2000&amp;ExcValue!$H$8:$H$2000,0))),"")</f>
        <v/>
      </c>
      <c r="I923" s="210" t="str">
        <f t="shared" si="57"/>
        <v/>
      </c>
      <c r="J923" s="209" t="str">
        <f t="array" ref="J923">IFERROR(IF(D923="","",INDEX(ExcValue!$I$8:$I$2000, MATCH(D923&amp;74,ExcValue!$A$8:$A$2000&amp;ExcValue!$H$8:$H$2000,0))),"")</f>
        <v/>
      </c>
      <c r="K923" s="210" t="str">
        <f t="shared" si="58"/>
        <v/>
      </c>
      <c r="L923" s="209" t="str">
        <f t="array" ref="L923">IFERROR(IF(D923="","",INDEX(ExcValue!$I$8:$I$2000, MATCH(D923&amp;54,ExcValue!$A$8:$A$2000&amp;ExcValue!$H$8:$H$2000,0))),"")</f>
        <v/>
      </c>
      <c r="M923" s="210" t="str">
        <f t="shared" si="59"/>
        <v/>
      </c>
      <c r="O923" s="207" t="str">
        <f>IF(ISNUMBER(PT_ExcValue!A923),PT_ExcValue!A923,"")</f>
        <v/>
      </c>
      <c r="P923" s="207" t="str">
        <f>IF(PT_ExcValue!C923=0,"",PT_ExcValue!B923/PT_ExcValue!C923)</f>
        <v/>
      </c>
      <c r="Q923" s="207" t="str">
        <f>IF(PT_ExcValue!E923=0,"",PT_ExcValue!D923/PT_ExcValue!E923)</f>
        <v/>
      </c>
      <c r="R923" s="207" t="str">
        <f>IF(PT_ExcValue!G923=0,"",PT_ExcValue!F923/PT_ExcValue!G923)</f>
        <v/>
      </c>
      <c r="S923" s="207" t="str">
        <f>IF(PT_ExcValue!I923=0,"",PT_ExcValue!H923/PT_ExcValue!I923)</f>
        <v/>
      </c>
    </row>
    <row r="924" spans="4:19" x14ac:dyDescent="0.25">
      <c r="D924" s="209" t="str">
        <f t="array" ref="D924">IFERROR(INDEX(ExcValue!$A$8:$A2922, MATCH(0,COUNTIF($D$1:D923,ExcValue!$A$8:$A2922), 0)),"")</f>
        <v/>
      </c>
      <c r="E924" s="207" t="str">
        <f>IFERROR(VLOOKUP(D924,ExcValue!A930:C2922,3,FALSE),"")</f>
        <v/>
      </c>
      <c r="F924" s="209" t="str">
        <f t="array" ref="F924">IFERROR(IF(D924="","",INDEX(ExcValue!$I$8:$I$2000, MATCH(D924&amp;23,ExcValue!$A$8:$A$2000&amp;ExcValue!$H$8:$H$2000,0))),"")</f>
        <v/>
      </c>
      <c r="G924" s="210" t="str">
        <f t="shared" si="56"/>
        <v/>
      </c>
      <c r="H924" s="209" t="str">
        <f t="array" ref="H924">IFERROR(IF(D924="","",INDEX(ExcValue!$I$8:$I$2000, MATCH(D924&amp;24,ExcValue!$A$8:$A$2000&amp;ExcValue!$H$8:$H$2000,0))),"")</f>
        <v/>
      </c>
      <c r="I924" s="210" t="str">
        <f t="shared" si="57"/>
        <v/>
      </c>
      <c r="J924" s="209" t="str">
        <f t="array" ref="J924">IFERROR(IF(D924="","",INDEX(ExcValue!$I$8:$I$2000, MATCH(D924&amp;74,ExcValue!$A$8:$A$2000&amp;ExcValue!$H$8:$H$2000,0))),"")</f>
        <v/>
      </c>
      <c r="K924" s="210" t="str">
        <f t="shared" si="58"/>
        <v/>
      </c>
      <c r="L924" s="209" t="str">
        <f t="array" ref="L924">IFERROR(IF(D924="","",INDEX(ExcValue!$I$8:$I$2000, MATCH(D924&amp;54,ExcValue!$A$8:$A$2000&amp;ExcValue!$H$8:$H$2000,0))),"")</f>
        <v/>
      </c>
      <c r="M924" s="210" t="str">
        <f t="shared" si="59"/>
        <v/>
      </c>
      <c r="O924" s="207" t="str">
        <f>IF(ISNUMBER(PT_ExcValue!A924),PT_ExcValue!A924,"")</f>
        <v/>
      </c>
      <c r="P924" s="207" t="str">
        <f>IF(PT_ExcValue!C924=0,"",PT_ExcValue!B924/PT_ExcValue!C924)</f>
        <v/>
      </c>
      <c r="Q924" s="207" t="str">
        <f>IF(PT_ExcValue!E924=0,"",PT_ExcValue!D924/PT_ExcValue!E924)</f>
        <v/>
      </c>
      <c r="R924" s="207" t="str">
        <f>IF(PT_ExcValue!G924=0,"",PT_ExcValue!F924/PT_ExcValue!G924)</f>
        <v/>
      </c>
      <c r="S924" s="207" t="str">
        <f>IF(PT_ExcValue!I924=0,"",PT_ExcValue!H924/PT_ExcValue!I924)</f>
        <v/>
      </c>
    </row>
    <row r="925" spans="4:19" x14ac:dyDescent="0.25">
      <c r="D925" s="209" t="str">
        <f t="array" ref="D925">IFERROR(INDEX(ExcValue!$A$8:$A2923, MATCH(0,COUNTIF($D$1:D924,ExcValue!$A$8:$A2923), 0)),"")</f>
        <v/>
      </c>
      <c r="E925" s="207" t="str">
        <f>IFERROR(VLOOKUP(D925,ExcValue!A931:C2923,3,FALSE),"")</f>
        <v/>
      </c>
      <c r="F925" s="209" t="str">
        <f t="array" ref="F925">IFERROR(IF(D925="","",INDEX(ExcValue!$I$8:$I$2000, MATCH(D925&amp;23,ExcValue!$A$8:$A$2000&amp;ExcValue!$H$8:$H$2000,0))),"")</f>
        <v/>
      </c>
      <c r="G925" s="210" t="str">
        <f t="shared" si="56"/>
        <v/>
      </c>
      <c r="H925" s="209" t="str">
        <f t="array" ref="H925">IFERROR(IF(D925="","",INDEX(ExcValue!$I$8:$I$2000, MATCH(D925&amp;24,ExcValue!$A$8:$A$2000&amp;ExcValue!$H$8:$H$2000,0))),"")</f>
        <v/>
      </c>
      <c r="I925" s="210" t="str">
        <f t="shared" si="57"/>
        <v/>
      </c>
      <c r="J925" s="209" t="str">
        <f t="array" ref="J925">IFERROR(IF(D925="","",INDEX(ExcValue!$I$8:$I$2000, MATCH(D925&amp;74,ExcValue!$A$8:$A$2000&amp;ExcValue!$H$8:$H$2000,0))),"")</f>
        <v/>
      </c>
      <c r="K925" s="210" t="str">
        <f t="shared" si="58"/>
        <v/>
      </c>
      <c r="L925" s="209" t="str">
        <f t="array" ref="L925">IFERROR(IF(D925="","",INDEX(ExcValue!$I$8:$I$2000, MATCH(D925&amp;54,ExcValue!$A$8:$A$2000&amp;ExcValue!$H$8:$H$2000,0))),"")</f>
        <v/>
      </c>
      <c r="M925" s="210" t="str">
        <f t="shared" si="59"/>
        <v/>
      </c>
      <c r="O925" s="207" t="str">
        <f>IF(ISNUMBER(PT_ExcValue!A925),PT_ExcValue!A925,"")</f>
        <v/>
      </c>
      <c r="P925" s="207" t="str">
        <f>IF(PT_ExcValue!C925=0,"",PT_ExcValue!B925/PT_ExcValue!C925)</f>
        <v/>
      </c>
      <c r="Q925" s="207" t="str">
        <f>IF(PT_ExcValue!E925=0,"",PT_ExcValue!D925/PT_ExcValue!E925)</f>
        <v/>
      </c>
      <c r="R925" s="207" t="str">
        <f>IF(PT_ExcValue!G925=0,"",PT_ExcValue!F925/PT_ExcValue!G925)</f>
        <v/>
      </c>
      <c r="S925" s="207" t="str">
        <f>IF(PT_ExcValue!I925=0,"",PT_ExcValue!H925/PT_ExcValue!I925)</f>
        <v/>
      </c>
    </row>
    <row r="926" spans="4:19" x14ac:dyDescent="0.25">
      <c r="D926" s="209" t="str">
        <f t="array" ref="D926">IFERROR(INDEX(ExcValue!$A$8:$A2924, MATCH(0,COUNTIF($D$1:D925,ExcValue!$A$8:$A2924), 0)),"")</f>
        <v/>
      </c>
      <c r="E926" s="207" t="str">
        <f>IFERROR(VLOOKUP(D926,ExcValue!A932:C2924,3,FALSE),"")</f>
        <v/>
      </c>
      <c r="F926" s="209" t="str">
        <f t="array" ref="F926">IFERROR(IF(D926="","",INDEX(ExcValue!$I$8:$I$2000, MATCH(D926&amp;23,ExcValue!$A$8:$A$2000&amp;ExcValue!$H$8:$H$2000,0))),"")</f>
        <v/>
      </c>
      <c r="G926" s="210" t="str">
        <f t="shared" si="56"/>
        <v/>
      </c>
      <c r="H926" s="209" t="str">
        <f t="array" ref="H926">IFERROR(IF(D926="","",INDEX(ExcValue!$I$8:$I$2000, MATCH(D926&amp;24,ExcValue!$A$8:$A$2000&amp;ExcValue!$H$8:$H$2000,0))),"")</f>
        <v/>
      </c>
      <c r="I926" s="210" t="str">
        <f t="shared" si="57"/>
        <v/>
      </c>
      <c r="J926" s="209" t="str">
        <f t="array" ref="J926">IFERROR(IF(D926="","",INDEX(ExcValue!$I$8:$I$2000, MATCH(D926&amp;74,ExcValue!$A$8:$A$2000&amp;ExcValue!$H$8:$H$2000,0))),"")</f>
        <v/>
      </c>
      <c r="K926" s="210" t="str">
        <f t="shared" si="58"/>
        <v/>
      </c>
      <c r="L926" s="209" t="str">
        <f t="array" ref="L926">IFERROR(IF(D926="","",INDEX(ExcValue!$I$8:$I$2000, MATCH(D926&amp;54,ExcValue!$A$8:$A$2000&amp;ExcValue!$H$8:$H$2000,0))),"")</f>
        <v/>
      </c>
      <c r="M926" s="210" t="str">
        <f t="shared" si="59"/>
        <v/>
      </c>
      <c r="O926" s="207" t="str">
        <f>IF(ISNUMBER(PT_ExcValue!A926),PT_ExcValue!A926,"")</f>
        <v/>
      </c>
      <c r="P926" s="207" t="str">
        <f>IF(PT_ExcValue!C926=0,"",PT_ExcValue!B926/PT_ExcValue!C926)</f>
        <v/>
      </c>
      <c r="Q926" s="207" t="str">
        <f>IF(PT_ExcValue!E926=0,"",PT_ExcValue!D926/PT_ExcValue!E926)</f>
        <v/>
      </c>
      <c r="R926" s="207" t="str">
        <f>IF(PT_ExcValue!G926=0,"",PT_ExcValue!F926/PT_ExcValue!G926)</f>
        <v/>
      </c>
      <c r="S926" s="207" t="str">
        <f>IF(PT_ExcValue!I926=0,"",PT_ExcValue!H926/PT_ExcValue!I926)</f>
        <v/>
      </c>
    </row>
    <row r="927" spans="4:19" x14ac:dyDescent="0.25">
      <c r="D927" s="209" t="str">
        <f t="array" ref="D927">IFERROR(INDEX(ExcValue!$A$8:$A2925, MATCH(0,COUNTIF($D$1:D926,ExcValue!$A$8:$A2925), 0)),"")</f>
        <v/>
      </c>
      <c r="E927" s="207" t="str">
        <f>IFERROR(VLOOKUP(D927,ExcValue!A933:C2925,3,FALSE),"")</f>
        <v/>
      </c>
      <c r="F927" s="209" t="str">
        <f t="array" ref="F927">IFERROR(IF(D927="","",INDEX(ExcValue!$I$8:$I$2000, MATCH(D927&amp;23,ExcValue!$A$8:$A$2000&amp;ExcValue!$H$8:$H$2000,0))),"")</f>
        <v/>
      </c>
      <c r="G927" s="210" t="str">
        <f t="shared" si="56"/>
        <v/>
      </c>
      <c r="H927" s="209" t="str">
        <f t="array" ref="H927">IFERROR(IF(D927="","",INDEX(ExcValue!$I$8:$I$2000, MATCH(D927&amp;24,ExcValue!$A$8:$A$2000&amp;ExcValue!$H$8:$H$2000,0))),"")</f>
        <v/>
      </c>
      <c r="I927" s="210" t="str">
        <f t="shared" si="57"/>
        <v/>
      </c>
      <c r="J927" s="209" t="str">
        <f t="array" ref="J927">IFERROR(IF(D927="","",INDEX(ExcValue!$I$8:$I$2000, MATCH(D927&amp;74,ExcValue!$A$8:$A$2000&amp;ExcValue!$H$8:$H$2000,0))),"")</f>
        <v/>
      </c>
      <c r="K927" s="210" t="str">
        <f t="shared" si="58"/>
        <v/>
      </c>
      <c r="L927" s="209" t="str">
        <f t="array" ref="L927">IFERROR(IF(D927="","",INDEX(ExcValue!$I$8:$I$2000, MATCH(D927&amp;54,ExcValue!$A$8:$A$2000&amp;ExcValue!$H$8:$H$2000,0))),"")</f>
        <v/>
      </c>
      <c r="M927" s="210" t="str">
        <f t="shared" si="59"/>
        <v/>
      </c>
      <c r="O927" s="207" t="str">
        <f>IF(ISNUMBER(PT_ExcValue!A927),PT_ExcValue!A927,"")</f>
        <v/>
      </c>
      <c r="P927" s="207" t="str">
        <f>IF(PT_ExcValue!C927=0,"",PT_ExcValue!B927/PT_ExcValue!C927)</f>
        <v/>
      </c>
      <c r="Q927" s="207" t="str">
        <f>IF(PT_ExcValue!E927=0,"",PT_ExcValue!D927/PT_ExcValue!E927)</f>
        <v/>
      </c>
      <c r="R927" s="207" t="str">
        <f>IF(PT_ExcValue!G927=0,"",PT_ExcValue!F927/PT_ExcValue!G927)</f>
        <v/>
      </c>
      <c r="S927" s="207" t="str">
        <f>IF(PT_ExcValue!I927=0,"",PT_ExcValue!H927/PT_ExcValue!I927)</f>
        <v/>
      </c>
    </row>
    <row r="928" spans="4:19" x14ac:dyDescent="0.25">
      <c r="D928" s="209" t="str">
        <f t="array" ref="D928">IFERROR(INDEX(ExcValue!$A$8:$A2926, MATCH(0,COUNTIF($D$1:D927,ExcValue!$A$8:$A2926), 0)),"")</f>
        <v/>
      </c>
      <c r="E928" s="207" t="str">
        <f>IFERROR(VLOOKUP(D928,ExcValue!A934:C2926,3,FALSE),"")</f>
        <v/>
      </c>
      <c r="F928" s="209" t="str">
        <f t="array" ref="F928">IFERROR(IF(D928="","",INDEX(ExcValue!$I$8:$I$2000, MATCH(D928&amp;23,ExcValue!$A$8:$A$2000&amp;ExcValue!$H$8:$H$2000,0))),"")</f>
        <v/>
      </c>
      <c r="G928" s="210" t="str">
        <f t="shared" si="56"/>
        <v/>
      </c>
      <c r="H928" s="209" t="str">
        <f t="array" ref="H928">IFERROR(IF(D928="","",INDEX(ExcValue!$I$8:$I$2000, MATCH(D928&amp;24,ExcValue!$A$8:$A$2000&amp;ExcValue!$H$8:$H$2000,0))),"")</f>
        <v/>
      </c>
      <c r="I928" s="210" t="str">
        <f t="shared" si="57"/>
        <v/>
      </c>
      <c r="J928" s="209" t="str">
        <f t="array" ref="J928">IFERROR(IF(D928="","",INDEX(ExcValue!$I$8:$I$2000, MATCH(D928&amp;74,ExcValue!$A$8:$A$2000&amp;ExcValue!$H$8:$H$2000,0))),"")</f>
        <v/>
      </c>
      <c r="K928" s="210" t="str">
        <f t="shared" si="58"/>
        <v/>
      </c>
      <c r="L928" s="209" t="str">
        <f t="array" ref="L928">IFERROR(IF(D928="","",INDEX(ExcValue!$I$8:$I$2000, MATCH(D928&amp;54,ExcValue!$A$8:$A$2000&amp;ExcValue!$H$8:$H$2000,0))),"")</f>
        <v/>
      </c>
      <c r="M928" s="210" t="str">
        <f t="shared" si="59"/>
        <v/>
      </c>
      <c r="O928" s="207" t="str">
        <f>IF(ISNUMBER(PT_ExcValue!A928),PT_ExcValue!A928,"")</f>
        <v/>
      </c>
      <c r="P928" s="207" t="str">
        <f>IF(PT_ExcValue!C928=0,"",PT_ExcValue!B928/PT_ExcValue!C928)</f>
        <v/>
      </c>
      <c r="Q928" s="207" t="str">
        <f>IF(PT_ExcValue!E928=0,"",PT_ExcValue!D928/PT_ExcValue!E928)</f>
        <v/>
      </c>
      <c r="R928" s="207" t="str">
        <f>IF(PT_ExcValue!G928=0,"",PT_ExcValue!F928/PT_ExcValue!G928)</f>
        <v/>
      </c>
      <c r="S928" s="207" t="str">
        <f>IF(PT_ExcValue!I928=0,"",PT_ExcValue!H928/PT_ExcValue!I928)</f>
        <v/>
      </c>
    </row>
    <row r="929" spans="4:19" x14ac:dyDescent="0.25">
      <c r="D929" s="209" t="str">
        <f t="array" ref="D929">IFERROR(INDEX(ExcValue!$A$8:$A2927, MATCH(0,COUNTIF($D$1:D928,ExcValue!$A$8:$A2927), 0)),"")</f>
        <v/>
      </c>
      <c r="E929" s="207" t="str">
        <f>IFERROR(VLOOKUP(D929,ExcValue!A935:C2927,3,FALSE),"")</f>
        <v/>
      </c>
      <c r="F929" s="209" t="str">
        <f t="array" ref="F929">IFERROR(IF(D929="","",INDEX(ExcValue!$I$8:$I$2000, MATCH(D929&amp;23,ExcValue!$A$8:$A$2000&amp;ExcValue!$H$8:$H$2000,0))),"")</f>
        <v/>
      </c>
      <c r="G929" s="210" t="str">
        <f t="shared" si="56"/>
        <v/>
      </c>
      <c r="H929" s="209" t="str">
        <f t="array" ref="H929">IFERROR(IF(D929="","",INDEX(ExcValue!$I$8:$I$2000, MATCH(D929&amp;24,ExcValue!$A$8:$A$2000&amp;ExcValue!$H$8:$H$2000,0))),"")</f>
        <v/>
      </c>
      <c r="I929" s="210" t="str">
        <f t="shared" si="57"/>
        <v/>
      </c>
      <c r="J929" s="209" t="str">
        <f t="array" ref="J929">IFERROR(IF(D929="","",INDEX(ExcValue!$I$8:$I$2000, MATCH(D929&amp;74,ExcValue!$A$8:$A$2000&amp;ExcValue!$H$8:$H$2000,0))),"")</f>
        <v/>
      </c>
      <c r="K929" s="210" t="str">
        <f t="shared" si="58"/>
        <v/>
      </c>
      <c r="L929" s="209" t="str">
        <f t="array" ref="L929">IFERROR(IF(D929="","",INDEX(ExcValue!$I$8:$I$2000, MATCH(D929&amp;54,ExcValue!$A$8:$A$2000&amp;ExcValue!$H$8:$H$2000,0))),"")</f>
        <v/>
      </c>
      <c r="M929" s="210" t="str">
        <f t="shared" si="59"/>
        <v/>
      </c>
      <c r="O929" s="207" t="str">
        <f>IF(ISNUMBER(PT_ExcValue!A929),PT_ExcValue!A929,"")</f>
        <v/>
      </c>
      <c r="P929" s="207" t="str">
        <f>IF(PT_ExcValue!C929=0,"",PT_ExcValue!B929/PT_ExcValue!C929)</f>
        <v/>
      </c>
      <c r="Q929" s="207" t="str">
        <f>IF(PT_ExcValue!E929=0,"",PT_ExcValue!D929/PT_ExcValue!E929)</f>
        <v/>
      </c>
      <c r="R929" s="207" t="str">
        <f>IF(PT_ExcValue!G929=0,"",PT_ExcValue!F929/PT_ExcValue!G929)</f>
        <v/>
      </c>
      <c r="S929" s="207" t="str">
        <f>IF(PT_ExcValue!I929=0,"",PT_ExcValue!H929/PT_ExcValue!I929)</f>
        <v/>
      </c>
    </row>
    <row r="930" spans="4:19" x14ac:dyDescent="0.25">
      <c r="D930" s="209" t="str">
        <f t="array" ref="D930">IFERROR(INDEX(ExcValue!$A$8:$A2928, MATCH(0,COUNTIF($D$1:D929,ExcValue!$A$8:$A2928), 0)),"")</f>
        <v/>
      </c>
      <c r="E930" s="207" t="str">
        <f>IFERROR(VLOOKUP(D930,ExcValue!A936:C2928,3,FALSE),"")</f>
        <v/>
      </c>
      <c r="F930" s="209" t="str">
        <f t="array" ref="F930">IFERROR(IF(D930="","",INDEX(ExcValue!$I$8:$I$2000, MATCH(D930&amp;23,ExcValue!$A$8:$A$2000&amp;ExcValue!$H$8:$H$2000,0))),"")</f>
        <v/>
      </c>
      <c r="G930" s="210" t="str">
        <f t="shared" si="56"/>
        <v/>
      </c>
      <c r="H930" s="209" t="str">
        <f t="array" ref="H930">IFERROR(IF(D930="","",INDEX(ExcValue!$I$8:$I$2000, MATCH(D930&amp;24,ExcValue!$A$8:$A$2000&amp;ExcValue!$H$8:$H$2000,0))),"")</f>
        <v/>
      </c>
      <c r="I930" s="210" t="str">
        <f t="shared" si="57"/>
        <v/>
      </c>
      <c r="J930" s="209" t="str">
        <f t="array" ref="J930">IFERROR(IF(D930="","",INDEX(ExcValue!$I$8:$I$2000, MATCH(D930&amp;74,ExcValue!$A$8:$A$2000&amp;ExcValue!$H$8:$H$2000,0))),"")</f>
        <v/>
      </c>
      <c r="K930" s="210" t="str">
        <f t="shared" si="58"/>
        <v/>
      </c>
      <c r="L930" s="209" t="str">
        <f t="array" ref="L930">IFERROR(IF(D930="","",INDEX(ExcValue!$I$8:$I$2000, MATCH(D930&amp;54,ExcValue!$A$8:$A$2000&amp;ExcValue!$H$8:$H$2000,0))),"")</f>
        <v/>
      </c>
      <c r="M930" s="210" t="str">
        <f t="shared" si="59"/>
        <v/>
      </c>
      <c r="O930" s="207" t="str">
        <f>IF(ISNUMBER(PT_ExcValue!A930),PT_ExcValue!A930,"")</f>
        <v/>
      </c>
      <c r="P930" s="207" t="str">
        <f>IF(PT_ExcValue!C930=0,"",PT_ExcValue!B930/PT_ExcValue!C930)</f>
        <v/>
      </c>
      <c r="Q930" s="207" t="str">
        <f>IF(PT_ExcValue!E930=0,"",PT_ExcValue!D930/PT_ExcValue!E930)</f>
        <v/>
      </c>
      <c r="R930" s="207" t="str">
        <f>IF(PT_ExcValue!G930=0,"",PT_ExcValue!F930/PT_ExcValue!G930)</f>
        <v/>
      </c>
      <c r="S930" s="207" t="str">
        <f>IF(PT_ExcValue!I930=0,"",PT_ExcValue!H930/PT_ExcValue!I930)</f>
        <v/>
      </c>
    </row>
    <row r="931" spans="4:19" x14ac:dyDescent="0.25">
      <c r="D931" s="209" t="str">
        <f t="array" ref="D931">IFERROR(INDEX(ExcValue!$A$8:$A2929, MATCH(0,COUNTIF($D$1:D930,ExcValue!$A$8:$A2929), 0)),"")</f>
        <v/>
      </c>
      <c r="E931" s="207" t="str">
        <f>IFERROR(VLOOKUP(D931,ExcValue!A937:C2929,3,FALSE),"")</f>
        <v/>
      </c>
      <c r="F931" s="209" t="str">
        <f t="array" ref="F931">IFERROR(IF(D931="","",INDEX(ExcValue!$I$8:$I$2000, MATCH(D931&amp;23,ExcValue!$A$8:$A$2000&amp;ExcValue!$H$8:$H$2000,0))),"")</f>
        <v/>
      </c>
      <c r="G931" s="210" t="str">
        <f t="shared" si="56"/>
        <v/>
      </c>
      <c r="H931" s="209" t="str">
        <f t="array" ref="H931">IFERROR(IF(D931="","",INDEX(ExcValue!$I$8:$I$2000, MATCH(D931&amp;24,ExcValue!$A$8:$A$2000&amp;ExcValue!$H$8:$H$2000,0))),"")</f>
        <v/>
      </c>
      <c r="I931" s="210" t="str">
        <f t="shared" si="57"/>
        <v/>
      </c>
      <c r="J931" s="209" t="str">
        <f t="array" ref="J931">IFERROR(IF(D931="","",INDEX(ExcValue!$I$8:$I$2000, MATCH(D931&amp;74,ExcValue!$A$8:$A$2000&amp;ExcValue!$H$8:$H$2000,0))),"")</f>
        <v/>
      </c>
      <c r="K931" s="210" t="str">
        <f t="shared" si="58"/>
        <v/>
      </c>
      <c r="L931" s="209" t="str">
        <f t="array" ref="L931">IFERROR(IF(D931="","",INDEX(ExcValue!$I$8:$I$2000, MATCH(D931&amp;54,ExcValue!$A$8:$A$2000&amp;ExcValue!$H$8:$H$2000,0))),"")</f>
        <v/>
      </c>
      <c r="M931" s="210" t="str">
        <f t="shared" si="59"/>
        <v/>
      </c>
      <c r="O931" s="207" t="str">
        <f>IF(ISNUMBER(PT_ExcValue!A931),PT_ExcValue!A931,"")</f>
        <v/>
      </c>
      <c r="P931" s="207" t="str">
        <f>IF(PT_ExcValue!C931=0,"",PT_ExcValue!B931/PT_ExcValue!C931)</f>
        <v/>
      </c>
      <c r="Q931" s="207" t="str">
        <f>IF(PT_ExcValue!E931=0,"",PT_ExcValue!D931/PT_ExcValue!E931)</f>
        <v/>
      </c>
      <c r="R931" s="207" t="str">
        <f>IF(PT_ExcValue!G931=0,"",PT_ExcValue!F931/PT_ExcValue!G931)</f>
        <v/>
      </c>
      <c r="S931" s="207" t="str">
        <f>IF(PT_ExcValue!I931=0,"",PT_ExcValue!H931/PT_ExcValue!I931)</f>
        <v/>
      </c>
    </row>
    <row r="932" spans="4:19" x14ac:dyDescent="0.25">
      <c r="D932" s="209" t="str">
        <f t="array" ref="D932">IFERROR(INDEX(ExcValue!$A$8:$A2930, MATCH(0,COUNTIF($D$1:D931,ExcValue!$A$8:$A2930), 0)),"")</f>
        <v/>
      </c>
      <c r="E932" s="207" t="str">
        <f>IFERROR(VLOOKUP(D932,ExcValue!A938:C2930,3,FALSE),"")</f>
        <v/>
      </c>
      <c r="F932" s="209" t="str">
        <f t="array" ref="F932">IFERROR(IF(D932="","",INDEX(ExcValue!$I$8:$I$2000, MATCH(D932&amp;23,ExcValue!$A$8:$A$2000&amp;ExcValue!$H$8:$H$2000,0))),"")</f>
        <v/>
      </c>
      <c r="G932" s="210" t="str">
        <f t="shared" si="56"/>
        <v/>
      </c>
      <c r="H932" s="209" t="str">
        <f t="array" ref="H932">IFERROR(IF(D932="","",INDEX(ExcValue!$I$8:$I$2000, MATCH(D932&amp;24,ExcValue!$A$8:$A$2000&amp;ExcValue!$H$8:$H$2000,0))),"")</f>
        <v/>
      </c>
      <c r="I932" s="210" t="str">
        <f t="shared" si="57"/>
        <v/>
      </c>
      <c r="J932" s="209" t="str">
        <f t="array" ref="J932">IFERROR(IF(D932="","",INDEX(ExcValue!$I$8:$I$2000, MATCH(D932&amp;74,ExcValue!$A$8:$A$2000&amp;ExcValue!$H$8:$H$2000,0))),"")</f>
        <v/>
      </c>
      <c r="K932" s="210" t="str">
        <f t="shared" si="58"/>
        <v/>
      </c>
      <c r="L932" s="209" t="str">
        <f t="array" ref="L932">IFERROR(IF(D932="","",INDEX(ExcValue!$I$8:$I$2000, MATCH(D932&amp;54,ExcValue!$A$8:$A$2000&amp;ExcValue!$H$8:$H$2000,0))),"")</f>
        <v/>
      </c>
      <c r="M932" s="210" t="str">
        <f t="shared" si="59"/>
        <v/>
      </c>
      <c r="O932" s="207" t="str">
        <f>IF(ISNUMBER(PT_ExcValue!A932),PT_ExcValue!A932,"")</f>
        <v/>
      </c>
      <c r="P932" s="207" t="str">
        <f>IF(PT_ExcValue!C932=0,"",PT_ExcValue!B932/PT_ExcValue!C932)</f>
        <v/>
      </c>
      <c r="Q932" s="207" t="str">
        <f>IF(PT_ExcValue!E932=0,"",PT_ExcValue!D932/PT_ExcValue!E932)</f>
        <v/>
      </c>
      <c r="R932" s="207" t="str">
        <f>IF(PT_ExcValue!G932=0,"",PT_ExcValue!F932/PT_ExcValue!G932)</f>
        <v/>
      </c>
      <c r="S932" s="207" t="str">
        <f>IF(PT_ExcValue!I932=0,"",PT_ExcValue!H932/PT_ExcValue!I932)</f>
        <v/>
      </c>
    </row>
    <row r="933" spans="4:19" x14ac:dyDescent="0.25">
      <c r="D933" s="209" t="str">
        <f t="array" ref="D933">IFERROR(INDEX(ExcValue!$A$8:$A2931, MATCH(0,COUNTIF($D$1:D932,ExcValue!$A$8:$A2931), 0)),"")</f>
        <v/>
      </c>
      <c r="E933" s="207" t="str">
        <f>IFERROR(VLOOKUP(D933,ExcValue!A939:C2931,3,FALSE),"")</f>
        <v/>
      </c>
      <c r="F933" s="209" t="str">
        <f t="array" ref="F933">IFERROR(IF(D933="","",INDEX(ExcValue!$I$8:$I$2000, MATCH(D933&amp;23,ExcValue!$A$8:$A$2000&amp;ExcValue!$H$8:$H$2000,0))),"")</f>
        <v/>
      </c>
      <c r="G933" s="210" t="str">
        <f t="shared" si="56"/>
        <v/>
      </c>
      <c r="H933" s="209" t="str">
        <f t="array" ref="H933">IFERROR(IF(D933="","",INDEX(ExcValue!$I$8:$I$2000, MATCH(D933&amp;24,ExcValue!$A$8:$A$2000&amp;ExcValue!$H$8:$H$2000,0))),"")</f>
        <v/>
      </c>
      <c r="I933" s="210" t="str">
        <f t="shared" si="57"/>
        <v/>
      </c>
      <c r="J933" s="209" t="str">
        <f t="array" ref="J933">IFERROR(IF(D933="","",INDEX(ExcValue!$I$8:$I$2000, MATCH(D933&amp;74,ExcValue!$A$8:$A$2000&amp;ExcValue!$H$8:$H$2000,0))),"")</f>
        <v/>
      </c>
      <c r="K933" s="210" t="str">
        <f t="shared" si="58"/>
        <v/>
      </c>
      <c r="L933" s="209" t="str">
        <f t="array" ref="L933">IFERROR(IF(D933="","",INDEX(ExcValue!$I$8:$I$2000, MATCH(D933&amp;54,ExcValue!$A$8:$A$2000&amp;ExcValue!$H$8:$H$2000,0))),"")</f>
        <v/>
      </c>
      <c r="M933" s="210" t="str">
        <f t="shared" si="59"/>
        <v/>
      </c>
      <c r="O933" s="207" t="str">
        <f>IF(ISNUMBER(PT_ExcValue!A933),PT_ExcValue!A933,"")</f>
        <v/>
      </c>
      <c r="P933" s="207" t="str">
        <f>IF(PT_ExcValue!C933=0,"",PT_ExcValue!B933/PT_ExcValue!C933)</f>
        <v/>
      </c>
      <c r="Q933" s="207" t="str">
        <f>IF(PT_ExcValue!E933=0,"",PT_ExcValue!D933/PT_ExcValue!E933)</f>
        <v/>
      </c>
      <c r="R933" s="207" t="str">
        <f>IF(PT_ExcValue!G933=0,"",PT_ExcValue!F933/PT_ExcValue!G933)</f>
        <v/>
      </c>
      <c r="S933" s="207" t="str">
        <f>IF(PT_ExcValue!I933=0,"",PT_ExcValue!H933/PT_ExcValue!I933)</f>
        <v/>
      </c>
    </row>
    <row r="934" spans="4:19" x14ac:dyDescent="0.25">
      <c r="D934" s="209" t="str">
        <f t="array" ref="D934">IFERROR(INDEX(ExcValue!$A$8:$A2932, MATCH(0,COUNTIF($D$1:D933,ExcValue!$A$8:$A2932), 0)),"")</f>
        <v/>
      </c>
      <c r="E934" s="207" t="str">
        <f>IFERROR(VLOOKUP(D934,ExcValue!A940:C2932,3,FALSE),"")</f>
        <v/>
      </c>
      <c r="F934" s="209" t="str">
        <f t="array" ref="F934">IFERROR(IF(D934="","",INDEX(ExcValue!$I$8:$I$2000, MATCH(D934&amp;23,ExcValue!$A$8:$A$2000&amp;ExcValue!$H$8:$H$2000,0))),"")</f>
        <v/>
      </c>
      <c r="G934" s="210" t="str">
        <f t="shared" si="56"/>
        <v/>
      </c>
      <c r="H934" s="209" t="str">
        <f t="array" ref="H934">IFERROR(IF(D934="","",INDEX(ExcValue!$I$8:$I$2000, MATCH(D934&amp;24,ExcValue!$A$8:$A$2000&amp;ExcValue!$H$8:$H$2000,0))),"")</f>
        <v/>
      </c>
      <c r="I934" s="210" t="str">
        <f t="shared" si="57"/>
        <v/>
      </c>
      <c r="J934" s="209" t="str">
        <f t="array" ref="J934">IFERROR(IF(D934="","",INDEX(ExcValue!$I$8:$I$2000, MATCH(D934&amp;74,ExcValue!$A$8:$A$2000&amp;ExcValue!$H$8:$H$2000,0))),"")</f>
        <v/>
      </c>
      <c r="K934" s="210" t="str">
        <f t="shared" si="58"/>
        <v/>
      </c>
      <c r="L934" s="209" t="str">
        <f t="array" ref="L934">IFERROR(IF(D934="","",INDEX(ExcValue!$I$8:$I$2000, MATCH(D934&amp;54,ExcValue!$A$8:$A$2000&amp;ExcValue!$H$8:$H$2000,0))),"")</f>
        <v/>
      </c>
      <c r="M934" s="210" t="str">
        <f t="shared" si="59"/>
        <v/>
      </c>
      <c r="O934" s="207" t="str">
        <f>IF(ISNUMBER(PT_ExcValue!A934),PT_ExcValue!A934,"")</f>
        <v/>
      </c>
      <c r="P934" s="207" t="str">
        <f>IF(PT_ExcValue!C934=0,"",PT_ExcValue!B934/PT_ExcValue!C934)</f>
        <v/>
      </c>
      <c r="Q934" s="207" t="str">
        <f>IF(PT_ExcValue!E934=0,"",PT_ExcValue!D934/PT_ExcValue!E934)</f>
        <v/>
      </c>
      <c r="R934" s="207" t="str">
        <f>IF(PT_ExcValue!G934=0,"",PT_ExcValue!F934/PT_ExcValue!G934)</f>
        <v/>
      </c>
      <c r="S934" s="207" t="str">
        <f>IF(PT_ExcValue!I934=0,"",PT_ExcValue!H934/PT_ExcValue!I934)</f>
        <v/>
      </c>
    </row>
    <row r="935" spans="4:19" x14ac:dyDescent="0.25">
      <c r="D935" s="209" t="str">
        <f t="array" ref="D935">IFERROR(INDEX(ExcValue!$A$8:$A2933, MATCH(0,COUNTIF($D$1:D934,ExcValue!$A$8:$A2933), 0)),"")</f>
        <v/>
      </c>
      <c r="E935" s="207" t="str">
        <f>IFERROR(VLOOKUP(D935,ExcValue!A941:C2933,3,FALSE),"")</f>
        <v/>
      </c>
      <c r="F935" s="209" t="str">
        <f t="array" ref="F935">IFERROR(IF(D935="","",INDEX(ExcValue!$I$8:$I$2000, MATCH(D935&amp;23,ExcValue!$A$8:$A$2000&amp;ExcValue!$H$8:$H$2000,0))),"")</f>
        <v/>
      </c>
      <c r="G935" s="210" t="str">
        <f t="shared" si="56"/>
        <v/>
      </c>
      <c r="H935" s="209" t="str">
        <f t="array" ref="H935">IFERROR(IF(D935="","",INDEX(ExcValue!$I$8:$I$2000, MATCH(D935&amp;24,ExcValue!$A$8:$A$2000&amp;ExcValue!$H$8:$H$2000,0))),"")</f>
        <v/>
      </c>
      <c r="I935" s="210" t="str">
        <f t="shared" si="57"/>
        <v/>
      </c>
      <c r="J935" s="209" t="str">
        <f t="array" ref="J935">IFERROR(IF(D935="","",INDEX(ExcValue!$I$8:$I$2000, MATCH(D935&amp;74,ExcValue!$A$8:$A$2000&amp;ExcValue!$H$8:$H$2000,0))),"")</f>
        <v/>
      </c>
      <c r="K935" s="210" t="str">
        <f t="shared" si="58"/>
        <v/>
      </c>
      <c r="L935" s="209" t="str">
        <f t="array" ref="L935">IFERROR(IF(D935="","",INDEX(ExcValue!$I$8:$I$2000, MATCH(D935&amp;54,ExcValue!$A$8:$A$2000&amp;ExcValue!$H$8:$H$2000,0))),"")</f>
        <v/>
      </c>
      <c r="M935" s="210" t="str">
        <f t="shared" si="59"/>
        <v/>
      </c>
      <c r="O935" s="207" t="str">
        <f>IF(ISNUMBER(PT_ExcValue!A935),PT_ExcValue!A935,"")</f>
        <v/>
      </c>
      <c r="P935" s="207" t="str">
        <f>IF(PT_ExcValue!C935=0,"",PT_ExcValue!B935/PT_ExcValue!C935)</f>
        <v/>
      </c>
      <c r="Q935" s="207" t="str">
        <f>IF(PT_ExcValue!E935=0,"",PT_ExcValue!D935/PT_ExcValue!E935)</f>
        <v/>
      </c>
      <c r="R935" s="207" t="str">
        <f>IF(PT_ExcValue!G935=0,"",PT_ExcValue!F935/PT_ExcValue!G935)</f>
        <v/>
      </c>
      <c r="S935" s="207" t="str">
        <f>IF(PT_ExcValue!I935=0,"",PT_ExcValue!H935/PT_ExcValue!I935)</f>
        <v/>
      </c>
    </row>
    <row r="936" spans="4:19" x14ac:dyDescent="0.25">
      <c r="D936" s="209" t="str">
        <f t="array" ref="D936">IFERROR(INDEX(ExcValue!$A$8:$A2934, MATCH(0,COUNTIF($D$1:D935,ExcValue!$A$8:$A2934), 0)),"")</f>
        <v/>
      </c>
      <c r="E936" s="207" t="str">
        <f>IFERROR(VLOOKUP(D936,ExcValue!A942:C2934,3,FALSE),"")</f>
        <v/>
      </c>
      <c r="F936" s="209" t="str">
        <f t="array" ref="F936">IFERROR(IF(D936="","",INDEX(ExcValue!$I$8:$I$2000, MATCH(D936&amp;23,ExcValue!$A$8:$A$2000&amp;ExcValue!$H$8:$H$2000,0))),"")</f>
        <v/>
      </c>
      <c r="G936" s="210" t="str">
        <f t="shared" si="56"/>
        <v/>
      </c>
      <c r="H936" s="209" t="str">
        <f t="array" ref="H936">IFERROR(IF(D936="","",INDEX(ExcValue!$I$8:$I$2000, MATCH(D936&amp;24,ExcValue!$A$8:$A$2000&amp;ExcValue!$H$8:$H$2000,0))),"")</f>
        <v/>
      </c>
      <c r="I936" s="210" t="str">
        <f t="shared" si="57"/>
        <v/>
      </c>
      <c r="J936" s="209" t="str">
        <f t="array" ref="J936">IFERROR(IF(D936="","",INDEX(ExcValue!$I$8:$I$2000, MATCH(D936&amp;74,ExcValue!$A$8:$A$2000&amp;ExcValue!$H$8:$H$2000,0))),"")</f>
        <v/>
      </c>
      <c r="K936" s="210" t="str">
        <f t="shared" si="58"/>
        <v/>
      </c>
      <c r="L936" s="209" t="str">
        <f t="array" ref="L936">IFERROR(IF(D936="","",INDEX(ExcValue!$I$8:$I$2000, MATCH(D936&amp;54,ExcValue!$A$8:$A$2000&amp;ExcValue!$H$8:$H$2000,0))),"")</f>
        <v/>
      </c>
      <c r="M936" s="210" t="str">
        <f t="shared" si="59"/>
        <v/>
      </c>
      <c r="O936" s="207" t="str">
        <f>IF(ISNUMBER(PT_ExcValue!A936),PT_ExcValue!A936,"")</f>
        <v/>
      </c>
      <c r="P936" s="207" t="str">
        <f>IF(PT_ExcValue!C936=0,"",PT_ExcValue!B936/PT_ExcValue!C936)</f>
        <v/>
      </c>
      <c r="Q936" s="207" t="str">
        <f>IF(PT_ExcValue!E936=0,"",PT_ExcValue!D936/PT_ExcValue!E936)</f>
        <v/>
      </c>
      <c r="R936" s="207" t="str">
        <f>IF(PT_ExcValue!G936=0,"",PT_ExcValue!F936/PT_ExcValue!G936)</f>
        <v/>
      </c>
      <c r="S936" s="207" t="str">
        <f>IF(PT_ExcValue!I936=0,"",PT_ExcValue!H936/PT_ExcValue!I936)</f>
        <v/>
      </c>
    </row>
    <row r="937" spans="4:19" x14ac:dyDescent="0.25">
      <c r="D937" s="209" t="str">
        <f t="array" ref="D937">IFERROR(INDEX(ExcValue!$A$8:$A2935, MATCH(0,COUNTIF($D$1:D936,ExcValue!$A$8:$A2935), 0)),"")</f>
        <v/>
      </c>
      <c r="E937" s="207" t="str">
        <f>IFERROR(VLOOKUP(D937,ExcValue!A943:C2935,3,FALSE),"")</f>
        <v/>
      </c>
      <c r="F937" s="209" t="str">
        <f t="array" ref="F937">IFERROR(IF(D937="","",INDEX(ExcValue!$I$8:$I$2000, MATCH(D937&amp;23,ExcValue!$A$8:$A$2000&amp;ExcValue!$H$8:$H$2000,0))),"")</f>
        <v/>
      </c>
      <c r="G937" s="210" t="str">
        <f t="shared" si="56"/>
        <v/>
      </c>
      <c r="H937" s="209" t="str">
        <f t="array" ref="H937">IFERROR(IF(D937="","",INDEX(ExcValue!$I$8:$I$2000, MATCH(D937&amp;24,ExcValue!$A$8:$A$2000&amp;ExcValue!$H$8:$H$2000,0))),"")</f>
        <v/>
      </c>
      <c r="I937" s="210" t="str">
        <f t="shared" si="57"/>
        <v/>
      </c>
      <c r="J937" s="209" t="str">
        <f t="array" ref="J937">IFERROR(IF(D937="","",INDEX(ExcValue!$I$8:$I$2000, MATCH(D937&amp;74,ExcValue!$A$8:$A$2000&amp;ExcValue!$H$8:$H$2000,0))),"")</f>
        <v/>
      </c>
      <c r="K937" s="210" t="str">
        <f t="shared" si="58"/>
        <v/>
      </c>
      <c r="L937" s="209" t="str">
        <f t="array" ref="L937">IFERROR(IF(D937="","",INDEX(ExcValue!$I$8:$I$2000, MATCH(D937&amp;54,ExcValue!$A$8:$A$2000&amp;ExcValue!$H$8:$H$2000,0))),"")</f>
        <v/>
      </c>
      <c r="M937" s="210" t="str">
        <f t="shared" si="59"/>
        <v/>
      </c>
      <c r="O937" s="207" t="str">
        <f>IF(ISNUMBER(PT_ExcValue!A937),PT_ExcValue!A937,"")</f>
        <v/>
      </c>
      <c r="P937" s="207" t="str">
        <f>IF(PT_ExcValue!C937=0,"",PT_ExcValue!B937/PT_ExcValue!C937)</f>
        <v/>
      </c>
      <c r="Q937" s="207" t="str">
        <f>IF(PT_ExcValue!E937=0,"",PT_ExcValue!D937/PT_ExcValue!E937)</f>
        <v/>
      </c>
      <c r="R937" s="207" t="str">
        <f>IF(PT_ExcValue!G937=0,"",PT_ExcValue!F937/PT_ExcValue!G937)</f>
        <v/>
      </c>
      <c r="S937" s="207" t="str">
        <f>IF(PT_ExcValue!I937=0,"",PT_ExcValue!H937/PT_ExcValue!I937)</f>
        <v/>
      </c>
    </row>
    <row r="938" spans="4:19" x14ac:dyDescent="0.25">
      <c r="D938" s="209" t="str">
        <f t="array" ref="D938">IFERROR(INDEX(ExcValue!$A$8:$A2936, MATCH(0,COUNTIF($D$1:D937,ExcValue!$A$8:$A2936), 0)),"")</f>
        <v/>
      </c>
      <c r="E938" s="207" t="str">
        <f>IFERROR(VLOOKUP(D938,ExcValue!A944:C2936,3,FALSE),"")</f>
        <v/>
      </c>
      <c r="F938" s="209" t="str">
        <f t="array" ref="F938">IFERROR(IF(D938="","",INDEX(ExcValue!$I$8:$I$2000, MATCH(D938&amp;23,ExcValue!$A$8:$A$2000&amp;ExcValue!$H$8:$H$2000,0))),"")</f>
        <v/>
      </c>
      <c r="G938" s="210" t="str">
        <f t="shared" si="56"/>
        <v/>
      </c>
      <c r="H938" s="209" t="str">
        <f t="array" ref="H938">IFERROR(IF(D938="","",INDEX(ExcValue!$I$8:$I$2000, MATCH(D938&amp;24,ExcValue!$A$8:$A$2000&amp;ExcValue!$H$8:$H$2000,0))),"")</f>
        <v/>
      </c>
      <c r="I938" s="210" t="str">
        <f t="shared" si="57"/>
        <v/>
      </c>
      <c r="J938" s="209" t="str">
        <f t="array" ref="J938">IFERROR(IF(D938="","",INDEX(ExcValue!$I$8:$I$2000, MATCH(D938&amp;74,ExcValue!$A$8:$A$2000&amp;ExcValue!$H$8:$H$2000,0))),"")</f>
        <v/>
      </c>
      <c r="K938" s="210" t="str">
        <f t="shared" si="58"/>
        <v/>
      </c>
      <c r="L938" s="209" t="str">
        <f t="array" ref="L938">IFERROR(IF(D938="","",INDEX(ExcValue!$I$8:$I$2000, MATCH(D938&amp;54,ExcValue!$A$8:$A$2000&amp;ExcValue!$H$8:$H$2000,0))),"")</f>
        <v/>
      </c>
      <c r="M938" s="210" t="str">
        <f t="shared" si="59"/>
        <v/>
      </c>
      <c r="O938" s="207" t="str">
        <f>IF(ISNUMBER(PT_ExcValue!A938),PT_ExcValue!A938,"")</f>
        <v/>
      </c>
      <c r="P938" s="207" t="str">
        <f>IF(PT_ExcValue!C938=0,"",PT_ExcValue!B938/PT_ExcValue!C938)</f>
        <v/>
      </c>
      <c r="Q938" s="207" t="str">
        <f>IF(PT_ExcValue!E938=0,"",PT_ExcValue!D938/PT_ExcValue!E938)</f>
        <v/>
      </c>
      <c r="R938" s="207" t="str">
        <f>IF(PT_ExcValue!G938=0,"",PT_ExcValue!F938/PT_ExcValue!G938)</f>
        <v/>
      </c>
      <c r="S938" s="207" t="str">
        <f>IF(PT_ExcValue!I938=0,"",PT_ExcValue!H938/PT_ExcValue!I938)</f>
        <v/>
      </c>
    </row>
    <row r="939" spans="4:19" x14ac:dyDescent="0.25">
      <c r="D939" s="209" t="str">
        <f t="array" ref="D939">IFERROR(INDEX(ExcValue!$A$8:$A2937, MATCH(0,COUNTIF($D$1:D938,ExcValue!$A$8:$A2937), 0)),"")</f>
        <v/>
      </c>
      <c r="E939" s="207" t="str">
        <f>IFERROR(VLOOKUP(D939,ExcValue!A945:C2937,3,FALSE),"")</f>
        <v/>
      </c>
      <c r="F939" s="209" t="str">
        <f t="array" ref="F939">IFERROR(IF(D939="","",INDEX(ExcValue!$I$8:$I$2000, MATCH(D939&amp;23,ExcValue!$A$8:$A$2000&amp;ExcValue!$H$8:$H$2000,0))),"")</f>
        <v/>
      </c>
      <c r="G939" s="210" t="str">
        <f t="shared" si="56"/>
        <v/>
      </c>
      <c r="H939" s="209" t="str">
        <f t="array" ref="H939">IFERROR(IF(D939="","",INDEX(ExcValue!$I$8:$I$2000, MATCH(D939&amp;24,ExcValue!$A$8:$A$2000&amp;ExcValue!$H$8:$H$2000,0))),"")</f>
        <v/>
      </c>
      <c r="I939" s="210" t="str">
        <f t="shared" si="57"/>
        <v/>
      </c>
      <c r="J939" s="209" t="str">
        <f t="array" ref="J939">IFERROR(IF(D939="","",INDEX(ExcValue!$I$8:$I$2000, MATCH(D939&amp;74,ExcValue!$A$8:$A$2000&amp;ExcValue!$H$8:$H$2000,0))),"")</f>
        <v/>
      </c>
      <c r="K939" s="210" t="str">
        <f t="shared" si="58"/>
        <v/>
      </c>
      <c r="L939" s="209" t="str">
        <f t="array" ref="L939">IFERROR(IF(D939="","",INDEX(ExcValue!$I$8:$I$2000, MATCH(D939&amp;54,ExcValue!$A$8:$A$2000&amp;ExcValue!$H$8:$H$2000,0))),"")</f>
        <v/>
      </c>
      <c r="M939" s="210" t="str">
        <f t="shared" si="59"/>
        <v/>
      </c>
      <c r="O939" s="207" t="str">
        <f>IF(ISNUMBER(PT_ExcValue!A939),PT_ExcValue!A939,"")</f>
        <v/>
      </c>
      <c r="P939" s="207" t="str">
        <f>IF(PT_ExcValue!C939=0,"",PT_ExcValue!B939/PT_ExcValue!C939)</f>
        <v/>
      </c>
      <c r="Q939" s="207" t="str">
        <f>IF(PT_ExcValue!E939=0,"",PT_ExcValue!D939/PT_ExcValue!E939)</f>
        <v/>
      </c>
      <c r="R939" s="207" t="str">
        <f>IF(PT_ExcValue!G939=0,"",PT_ExcValue!F939/PT_ExcValue!G939)</f>
        <v/>
      </c>
      <c r="S939" s="207" t="str">
        <f>IF(PT_ExcValue!I939=0,"",PT_ExcValue!H939/PT_ExcValue!I939)</f>
        <v/>
      </c>
    </row>
    <row r="940" spans="4:19" x14ac:dyDescent="0.25">
      <c r="D940" s="209" t="str">
        <f t="array" ref="D940">IFERROR(INDEX(ExcValue!$A$8:$A2938, MATCH(0,COUNTIF($D$1:D939,ExcValue!$A$8:$A2938), 0)),"")</f>
        <v/>
      </c>
      <c r="E940" s="207" t="str">
        <f>IFERROR(VLOOKUP(D940,ExcValue!A946:C2938,3,FALSE),"")</f>
        <v/>
      </c>
      <c r="F940" s="209" t="str">
        <f t="array" ref="F940">IFERROR(IF(D940="","",INDEX(ExcValue!$I$8:$I$2000, MATCH(D940&amp;23,ExcValue!$A$8:$A$2000&amp;ExcValue!$H$8:$H$2000,0))),"")</f>
        <v/>
      </c>
      <c r="G940" s="210" t="str">
        <f t="shared" si="56"/>
        <v/>
      </c>
      <c r="H940" s="209" t="str">
        <f t="array" ref="H940">IFERROR(IF(D940="","",INDEX(ExcValue!$I$8:$I$2000, MATCH(D940&amp;24,ExcValue!$A$8:$A$2000&amp;ExcValue!$H$8:$H$2000,0))),"")</f>
        <v/>
      </c>
      <c r="I940" s="210" t="str">
        <f t="shared" si="57"/>
        <v/>
      </c>
      <c r="J940" s="209" t="str">
        <f t="array" ref="J940">IFERROR(IF(D940="","",INDEX(ExcValue!$I$8:$I$2000, MATCH(D940&amp;74,ExcValue!$A$8:$A$2000&amp;ExcValue!$H$8:$H$2000,0))),"")</f>
        <v/>
      </c>
      <c r="K940" s="210" t="str">
        <f t="shared" si="58"/>
        <v/>
      </c>
      <c r="L940" s="209" t="str">
        <f t="array" ref="L940">IFERROR(IF(D940="","",INDEX(ExcValue!$I$8:$I$2000, MATCH(D940&amp;54,ExcValue!$A$8:$A$2000&amp;ExcValue!$H$8:$H$2000,0))),"")</f>
        <v/>
      </c>
      <c r="M940" s="210" t="str">
        <f t="shared" si="59"/>
        <v/>
      </c>
      <c r="O940" s="207" t="str">
        <f>IF(ISNUMBER(PT_ExcValue!A940),PT_ExcValue!A940,"")</f>
        <v/>
      </c>
      <c r="P940" s="207" t="str">
        <f>IF(PT_ExcValue!C940=0,"",PT_ExcValue!B940/PT_ExcValue!C940)</f>
        <v/>
      </c>
      <c r="Q940" s="207" t="str">
        <f>IF(PT_ExcValue!E940=0,"",PT_ExcValue!D940/PT_ExcValue!E940)</f>
        <v/>
      </c>
      <c r="R940" s="207" t="str">
        <f>IF(PT_ExcValue!G940=0,"",PT_ExcValue!F940/PT_ExcValue!G940)</f>
        <v/>
      </c>
      <c r="S940" s="207" t="str">
        <f>IF(PT_ExcValue!I940=0,"",PT_ExcValue!H940/PT_ExcValue!I940)</f>
        <v/>
      </c>
    </row>
    <row r="941" spans="4:19" x14ac:dyDescent="0.25">
      <c r="D941" s="209" t="str">
        <f t="array" ref="D941">IFERROR(INDEX(ExcValue!$A$8:$A2939, MATCH(0,COUNTIF($D$1:D940,ExcValue!$A$8:$A2939), 0)),"")</f>
        <v/>
      </c>
      <c r="E941" s="207" t="str">
        <f>IFERROR(VLOOKUP(D941,ExcValue!A947:C2939,3,FALSE),"")</f>
        <v/>
      </c>
      <c r="F941" s="209" t="str">
        <f t="array" ref="F941">IFERROR(IF(D941="","",INDEX(ExcValue!$I$8:$I$2000, MATCH(D941&amp;23,ExcValue!$A$8:$A$2000&amp;ExcValue!$H$8:$H$2000,0))),"")</f>
        <v/>
      </c>
      <c r="G941" s="210" t="str">
        <f t="shared" si="56"/>
        <v/>
      </c>
      <c r="H941" s="209" t="str">
        <f t="array" ref="H941">IFERROR(IF(D941="","",INDEX(ExcValue!$I$8:$I$2000, MATCH(D941&amp;24,ExcValue!$A$8:$A$2000&amp;ExcValue!$H$8:$H$2000,0))),"")</f>
        <v/>
      </c>
      <c r="I941" s="210" t="str">
        <f t="shared" si="57"/>
        <v/>
      </c>
      <c r="J941" s="209" t="str">
        <f t="array" ref="J941">IFERROR(IF(D941="","",INDEX(ExcValue!$I$8:$I$2000, MATCH(D941&amp;74,ExcValue!$A$8:$A$2000&amp;ExcValue!$H$8:$H$2000,0))),"")</f>
        <v/>
      </c>
      <c r="K941" s="210" t="str">
        <f t="shared" si="58"/>
        <v/>
      </c>
      <c r="L941" s="209" t="str">
        <f t="array" ref="L941">IFERROR(IF(D941="","",INDEX(ExcValue!$I$8:$I$2000, MATCH(D941&amp;54,ExcValue!$A$8:$A$2000&amp;ExcValue!$H$8:$H$2000,0))),"")</f>
        <v/>
      </c>
      <c r="M941" s="210" t="str">
        <f t="shared" si="59"/>
        <v/>
      </c>
      <c r="O941" s="207" t="str">
        <f>IF(ISNUMBER(PT_ExcValue!A941),PT_ExcValue!A941,"")</f>
        <v/>
      </c>
      <c r="P941" s="207" t="str">
        <f>IF(PT_ExcValue!C941=0,"",PT_ExcValue!B941/PT_ExcValue!C941)</f>
        <v/>
      </c>
      <c r="Q941" s="207" t="str">
        <f>IF(PT_ExcValue!E941=0,"",PT_ExcValue!D941/PT_ExcValue!E941)</f>
        <v/>
      </c>
      <c r="R941" s="207" t="str">
        <f>IF(PT_ExcValue!G941=0,"",PT_ExcValue!F941/PT_ExcValue!G941)</f>
        <v/>
      </c>
      <c r="S941" s="207" t="str">
        <f>IF(PT_ExcValue!I941=0,"",PT_ExcValue!H941/PT_ExcValue!I941)</f>
        <v/>
      </c>
    </row>
    <row r="942" spans="4:19" x14ac:dyDescent="0.25">
      <c r="D942" s="209" t="str">
        <f t="array" ref="D942">IFERROR(INDEX(ExcValue!$A$8:$A2940, MATCH(0,COUNTIF($D$1:D941,ExcValue!$A$8:$A2940), 0)),"")</f>
        <v/>
      </c>
      <c r="E942" s="207" t="str">
        <f>IFERROR(VLOOKUP(D942,ExcValue!A948:C2940,3,FALSE),"")</f>
        <v/>
      </c>
      <c r="F942" s="209" t="str">
        <f t="array" ref="F942">IFERROR(IF(D942="","",INDEX(ExcValue!$I$8:$I$2000, MATCH(D942&amp;23,ExcValue!$A$8:$A$2000&amp;ExcValue!$H$8:$H$2000,0))),"")</f>
        <v/>
      </c>
      <c r="G942" s="210" t="str">
        <f t="shared" si="56"/>
        <v/>
      </c>
      <c r="H942" s="209" t="str">
        <f t="array" ref="H942">IFERROR(IF(D942="","",INDEX(ExcValue!$I$8:$I$2000, MATCH(D942&amp;24,ExcValue!$A$8:$A$2000&amp;ExcValue!$H$8:$H$2000,0))),"")</f>
        <v/>
      </c>
      <c r="I942" s="210" t="str">
        <f t="shared" si="57"/>
        <v/>
      </c>
      <c r="J942" s="209" t="str">
        <f t="array" ref="J942">IFERROR(IF(D942="","",INDEX(ExcValue!$I$8:$I$2000, MATCH(D942&amp;74,ExcValue!$A$8:$A$2000&amp;ExcValue!$H$8:$H$2000,0))),"")</f>
        <v/>
      </c>
      <c r="K942" s="210" t="str">
        <f t="shared" si="58"/>
        <v/>
      </c>
      <c r="L942" s="209" t="str">
        <f t="array" ref="L942">IFERROR(IF(D942="","",INDEX(ExcValue!$I$8:$I$2000, MATCH(D942&amp;54,ExcValue!$A$8:$A$2000&amp;ExcValue!$H$8:$H$2000,0))),"")</f>
        <v/>
      </c>
      <c r="M942" s="210" t="str">
        <f t="shared" si="59"/>
        <v/>
      </c>
      <c r="O942" s="207" t="str">
        <f>IF(ISNUMBER(PT_ExcValue!A942),PT_ExcValue!A942,"")</f>
        <v/>
      </c>
      <c r="P942" s="207" t="str">
        <f>IF(PT_ExcValue!C942=0,"",PT_ExcValue!B942/PT_ExcValue!C942)</f>
        <v/>
      </c>
      <c r="Q942" s="207" t="str">
        <f>IF(PT_ExcValue!E942=0,"",PT_ExcValue!D942/PT_ExcValue!E942)</f>
        <v/>
      </c>
      <c r="R942" s="207" t="str">
        <f>IF(PT_ExcValue!G942=0,"",PT_ExcValue!F942/PT_ExcValue!G942)</f>
        <v/>
      </c>
      <c r="S942" s="207" t="str">
        <f>IF(PT_ExcValue!I942=0,"",PT_ExcValue!H942/PT_ExcValue!I942)</f>
        <v/>
      </c>
    </row>
    <row r="943" spans="4:19" x14ac:dyDescent="0.25">
      <c r="D943" s="209" t="str">
        <f t="array" ref="D943">IFERROR(INDEX(ExcValue!$A$8:$A2941, MATCH(0,COUNTIF($D$1:D942,ExcValue!$A$8:$A2941), 0)),"")</f>
        <v/>
      </c>
      <c r="E943" s="207" t="str">
        <f>IFERROR(VLOOKUP(D943,ExcValue!A949:C2941,3,FALSE),"")</f>
        <v/>
      </c>
      <c r="F943" s="209" t="str">
        <f t="array" ref="F943">IFERROR(IF(D943="","",INDEX(ExcValue!$I$8:$I$2000, MATCH(D943&amp;23,ExcValue!$A$8:$A$2000&amp;ExcValue!$H$8:$H$2000,0))),"")</f>
        <v/>
      </c>
      <c r="G943" s="210" t="str">
        <f t="shared" si="56"/>
        <v/>
      </c>
      <c r="H943" s="209" t="str">
        <f t="array" ref="H943">IFERROR(IF(D943="","",INDEX(ExcValue!$I$8:$I$2000, MATCH(D943&amp;24,ExcValue!$A$8:$A$2000&amp;ExcValue!$H$8:$H$2000,0))),"")</f>
        <v/>
      </c>
      <c r="I943" s="210" t="str">
        <f t="shared" si="57"/>
        <v/>
      </c>
      <c r="J943" s="209" t="str">
        <f t="array" ref="J943">IFERROR(IF(D943="","",INDEX(ExcValue!$I$8:$I$2000, MATCH(D943&amp;74,ExcValue!$A$8:$A$2000&amp;ExcValue!$H$8:$H$2000,0))),"")</f>
        <v/>
      </c>
      <c r="K943" s="210" t="str">
        <f t="shared" si="58"/>
        <v/>
      </c>
      <c r="L943" s="209" t="str">
        <f t="array" ref="L943">IFERROR(IF(D943="","",INDEX(ExcValue!$I$8:$I$2000, MATCH(D943&amp;54,ExcValue!$A$8:$A$2000&amp;ExcValue!$H$8:$H$2000,0))),"")</f>
        <v/>
      </c>
      <c r="M943" s="210" t="str">
        <f t="shared" si="59"/>
        <v/>
      </c>
      <c r="O943" s="207" t="str">
        <f>IF(ISNUMBER(PT_ExcValue!A943),PT_ExcValue!A943,"")</f>
        <v/>
      </c>
      <c r="P943" s="207" t="str">
        <f>IF(PT_ExcValue!C943=0,"",PT_ExcValue!B943/PT_ExcValue!C943)</f>
        <v/>
      </c>
      <c r="Q943" s="207" t="str">
        <f>IF(PT_ExcValue!E943=0,"",PT_ExcValue!D943/PT_ExcValue!E943)</f>
        <v/>
      </c>
      <c r="R943" s="207" t="str">
        <f>IF(PT_ExcValue!G943=0,"",PT_ExcValue!F943/PT_ExcValue!G943)</f>
        <v/>
      </c>
      <c r="S943" s="207" t="str">
        <f>IF(PT_ExcValue!I943=0,"",PT_ExcValue!H943/PT_ExcValue!I943)</f>
        <v/>
      </c>
    </row>
    <row r="944" spans="4:19" x14ac:dyDescent="0.25">
      <c r="D944" s="209" t="str">
        <f t="array" ref="D944">IFERROR(INDEX(ExcValue!$A$8:$A2942, MATCH(0,COUNTIF($D$1:D943,ExcValue!$A$8:$A2942), 0)),"")</f>
        <v/>
      </c>
      <c r="E944" s="207" t="str">
        <f>IFERROR(VLOOKUP(D944,ExcValue!A950:C2942,3,FALSE),"")</f>
        <v/>
      </c>
      <c r="F944" s="209" t="str">
        <f t="array" ref="F944">IFERROR(IF(D944="","",INDEX(ExcValue!$I$8:$I$2000, MATCH(D944&amp;23,ExcValue!$A$8:$A$2000&amp;ExcValue!$H$8:$H$2000,0))),"")</f>
        <v/>
      </c>
      <c r="G944" s="210" t="str">
        <f t="shared" si="56"/>
        <v/>
      </c>
      <c r="H944" s="209" t="str">
        <f t="array" ref="H944">IFERROR(IF(D944="","",INDEX(ExcValue!$I$8:$I$2000, MATCH(D944&amp;24,ExcValue!$A$8:$A$2000&amp;ExcValue!$H$8:$H$2000,0))),"")</f>
        <v/>
      </c>
      <c r="I944" s="210" t="str">
        <f t="shared" si="57"/>
        <v/>
      </c>
      <c r="J944" s="209" t="str">
        <f t="array" ref="J944">IFERROR(IF(D944="","",INDEX(ExcValue!$I$8:$I$2000, MATCH(D944&amp;74,ExcValue!$A$8:$A$2000&amp;ExcValue!$H$8:$H$2000,0))),"")</f>
        <v/>
      </c>
      <c r="K944" s="210" t="str">
        <f t="shared" si="58"/>
        <v/>
      </c>
      <c r="L944" s="209" t="str">
        <f t="array" ref="L944">IFERROR(IF(D944="","",INDEX(ExcValue!$I$8:$I$2000, MATCH(D944&amp;54,ExcValue!$A$8:$A$2000&amp;ExcValue!$H$8:$H$2000,0))),"")</f>
        <v/>
      </c>
      <c r="M944" s="210" t="str">
        <f t="shared" si="59"/>
        <v/>
      </c>
      <c r="O944" s="207" t="str">
        <f>IF(ISNUMBER(PT_ExcValue!A944),PT_ExcValue!A944,"")</f>
        <v/>
      </c>
      <c r="P944" s="207" t="str">
        <f>IF(PT_ExcValue!C944=0,"",PT_ExcValue!B944/PT_ExcValue!C944)</f>
        <v/>
      </c>
      <c r="Q944" s="207" t="str">
        <f>IF(PT_ExcValue!E944=0,"",PT_ExcValue!D944/PT_ExcValue!E944)</f>
        <v/>
      </c>
      <c r="R944" s="207" t="str">
        <f>IF(PT_ExcValue!G944=0,"",PT_ExcValue!F944/PT_ExcValue!G944)</f>
        <v/>
      </c>
      <c r="S944" s="207" t="str">
        <f>IF(PT_ExcValue!I944=0,"",PT_ExcValue!H944/PT_ExcValue!I944)</f>
        <v/>
      </c>
    </row>
    <row r="945" spans="4:19" x14ac:dyDescent="0.25">
      <c r="D945" s="209" t="str">
        <f t="array" ref="D945">IFERROR(INDEX(ExcValue!$A$8:$A2943, MATCH(0,COUNTIF($D$1:D944,ExcValue!$A$8:$A2943), 0)),"")</f>
        <v/>
      </c>
      <c r="E945" s="207" t="str">
        <f>IFERROR(VLOOKUP(D945,ExcValue!A951:C2943,3,FALSE),"")</f>
        <v/>
      </c>
      <c r="F945" s="209" t="str">
        <f t="array" ref="F945">IFERROR(IF(D945="","",INDEX(ExcValue!$I$8:$I$2000, MATCH(D945&amp;23,ExcValue!$A$8:$A$2000&amp;ExcValue!$H$8:$H$2000,0))),"")</f>
        <v/>
      </c>
      <c r="G945" s="210" t="str">
        <f t="shared" si="56"/>
        <v/>
      </c>
      <c r="H945" s="209" t="str">
        <f t="array" ref="H945">IFERROR(IF(D945="","",INDEX(ExcValue!$I$8:$I$2000, MATCH(D945&amp;24,ExcValue!$A$8:$A$2000&amp;ExcValue!$H$8:$H$2000,0))),"")</f>
        <v/>
      </c>
      <c r="I945" s="210" t="str">
        <f t="shared" si="57"/>
        <v/>
      </c>
      <c r="J945" s="209" t="str">
        <f t="array" ref="J945">IFERROR(IF(D945="","",INDEX(ExcValue!$I$8:$I$2000, MATCH(D945&amp;74,ExcValue!$A$8:$A$2000&amp;ExcValue!$H$8:$H$2000,0))),"")</f>
        <v/>
      </c>
      <c r="K945" s="210" t="str">
        <f t="shared" si="58"/>
        <v/>
      </c>
      <c r="L945" s="209" t="str">
        <f t="array" ref="L945">IFERROR(IF(D945="","",INDEX(ExcValue!$I$8:$I$2000, MATCH(D945&amp;54,ExcValue!$A$8:$A$2000&amp;ExcValue!$H$8:$H$2000,0))),"")</f>
        <v/>
      </c>
      <c r="M945" s="210" t="str">
        <f t="shared" si="59"/>
        <v/>
      </c>
      <c r="O945" s="207" t="str">
        <f>IF(ISNUMBER(PT_ExcValue!A945),PT_ExcValue!A945,"")</f>
        <v/>
      </c>
      <c r="P945" s="207" t="str">
        <f>IF(PT_ExcValue!C945=0,"",PT_ExcValue!B945/PT_ExcValue!C945)</f>
        <v/>
      </c>
      <c r="Q945" s="207" t="str">
        <f>IF(PT_ExcValue!E945=0,"",PT_ExcValue!D945/PT_ExcValue!E945)</f>
        <v/>
      </c>
      <c r="R945" s="207" t="str">
        <f>IF(PT_ExcValue!G945=0,"",PT_ExcValue!F945/PT_ExcValue!G945)</f>
        <v/>
      </c>
      <c r="S945" s="207" t="str">
        <f>IF(PT_ExcValue!I945=0,"",PT_ExcValue!H945/PT_ExcValue!I945)</f>
        <v/>
      </c>
    </row>
    <row r="946" spans="4:19" x14ac:dyDescent="0.25">
      <c r="D946" s="209" t="str">
        <f t="array" ref="D946">IFERROR(INDEX(ExcValue!$A$8:$A2944, MATCH(0,COUNTIF($D$1:D945,ExcValue!$A$8:$A2944), 0)),"")</f>
        <v/>
      </c>
      <c r="E946" s="207" t="str">
        <f>IFERROR(VLOOKUP(D946,ExcValue!A952:C2944,3,FALSE),"")</f>
        <v/>
      </c>
      <c r="F946" s="209" t="str">
        <f t="array" ref="F946">IFERROR(IF(D946="","",INDEX(ExcValue!$I$8:$I$2000, MATCH(D946&amp;23,ExcValue!$A$8:$A$2000&amp;ExcValue!$H$8:$H$2000,0))),"")</f>
        <v/>
      </c>
      <c r="G946" s="210" t="str">
        <f t="shared" si="56"/>
        <v/>
      </c>
      <c r="H946" s="209" t="str">
        <f t="array" ref="H946">IFERROR(IF(D946="","",INDEX(ExcValue!$I$8:$I$2000, MATCH(D946&amp;24,ExcValue!$A$8:$A$2000&amp;ExcValue!$H$8:$H$2000,0))),"")</f>
        <v/>
      </c>
      <c r="I946" s="210" t="str">
        <f t="shared" si="57"/>
        <v/>
      </c>
      <c r="J946" s="209" t="str">
        <f t="array" ref="J946">IFERROR(IF(D946="","",INDEX(ExcValue!$I$8:$I$2000, MATCH(D946&amp;74,ExcValue!$A$8:$A$2000&amp;ExcValue!$H$8:$H$2000,0))),"")</f>
        <v/>
      </c>
      <c r="K946" s="210" t="str">
        <f t="shared" si="58"/>
        <v/>
      </c>
      <c r="L946" s="209" t="str">
        <f t="array" ref="L946">IFERROR(IF(D946="","",INDEX(ExcValue!$I$8:$I$2000, MATCH(D946&amp;54,ExcValue!$A$8:$A$2000&amp;ExcValue!$H$8:$H$2000,0))),"")</f>
        <v/>
      </c>
      <c r="M946" s="210" t="str">
        <f t="shared" si="59"/>
        <v/>
      </c>
      <c r="O946" s="207" t="str">
        <f>IF(ISNUMBER(PT_ExcValue!A946),PT_ExcValue!A946,"")</f>
        <v/>
      </c>
      <c r="P946" s="207" t="str">
        <f>IF(PT_ExcValue!C946=0,"",PT_ExcValue!B946/PT_ExcValue!C946)</f>
        <v/>
      </c>
      <c r="Q946" s="207" t="str">
        <f>IF(PT_ExcValue!E946=0,"",PT_ExcValue!D946/PT_ExcValue!E946)</f>
        <v/>
      </c>
      <c r="R946" s="207" t="str">
        <f>IF(PT_ExcValue!G946=0,"",PT_ExcValue!F946/PT_ExcValue!G946)</f>
        <v/>
      </c>
      <c r="S946" s="207" t="str">
        <f>IF(PT_ExcValue!I946=0,"",PT_ExcValue!H946/PT_ExcValue!I946)</f>
        <v/>
      </c>
    </row>
    <row r="947" spans="4:19" x14ac:dyDescent="0.25">
      <c r="D947" s="209" t="str">
        <f t="array" ref="D947">IFERROR(INDEX(ExcValue!$A$8:$A2945, MATCH(0,COUNTIF($D$1:D946,ExcValue!$A$8:$A2945), 0)),"")</f>
        <v/>
      </c>
      <c r="E947" s="207" t="str">
        <f>IFERROR(VLOOKUP(D947,ExcValue!A953:C2945,3,FALSE),"")</f>
        <v/>
      </c>
      <c r="F947" s="209" t="str">
        <f t="array" ref="F947">IFERROR(IF(D947="","",INDEX(ExcValue!$I$8:$I$2000, MATCH(D947&amp;23,ExcValue!$A$8:$A$2000&amp;ExcValue!$H$8:$H$2000,0))),"")</f>
        <v/>
      </c>
      <c r="G947" s="210" t="str">
        <f t="shared" si="56"/>
        <v/>
      </c>
      <c r="H947" s="209" t="str">
        <f t="array" ref="H947">IFERROR(IF(D947="","",INDEX(ExcValue!$I$8:$I$2000, MATCH(D947&amp;24,ExcValue!$A$8:$A$2000&amp;ExcValue!$H$8:$H$2000,0))),"")</f>
        <v/>
      </c>
      <c r="I947" s="210" t="str">
        <f t="shared" si="57"/>
        <v/>
      </c>
      <c r="J947" s="209" t="str">
        <f t="array" ref="J947">IFERROR(IF(D947="","",INDEX(ExcValue!$I$8:$I$2000, MATCH(D947&amp;74,ExcValue!$A$8:$A$2000&amp;ExcValue!$H$8:$H$2000,0))),"")</f>
        <v/>
      </c>
      <c r="K947" s="210" t="str">
        <f t="shared" si="58"/>
        <v/>
      </c>
      <c r="L947" s="209" t="str">
        <f t="array" ref="L947">IFERROR(IF(D947="","",INDEX(ExcValue!$I$8:$I$2000, MATCH(D947&amp;54,ExcValue!$A$8:$A$2000&amp;ExcValue!$H$8:$H$2000,0))),"")</f>
        <v/>
      </c>
      <c r="M947" s="210" t="str">
        <f t="shared" si="59"/>
        <v/>
      </c>
      <c r="O947" s="207" t="str">
        <f>IF(ISNUMBER(PT_ExcValue!A947),PT_ExcValue!A947,"")</f>
        <v/>
      </c>
      <c r="P947" s="207" t="str">
        <f>IF(PT_ExcValue!C947=0,"",PT_ExcValue!B947/PT_ExcValue!C947)</f>
        <v/>
      </c>
      <c r="Q947" s="207" t="str">
        <f>IF(PT_ExcValue!E947=0,"",PT_ExcValue!D947/PT_ExcValue!E947)</f>
        <v/>
      </c>
      <c r="R947" s="207" t="str">
        <f>IF(PT_ExcValue!G947=0,"",PT_ExcValue!F947/PT_ExcValue!G947)</f>
        <v/>
      </c>
      <c r="S947" s="207" t="str">
        <f>IF(PT_ExcValue!I947=0,"",PT_ExcValue!H947/PT_ExcValue!I947)</f>
        <v/>
      </c>
    </row>
    <row r="948" spans="4:19" x14ac:dyDescent="0.25">
      <c r="D948" s="209" t="str">
        <f t="array" ref="D948">IFERROR(INDEX(ExcValue!$A$8:$A2946, MATCH(0,COUNTIF($D$1:D947,ExcValue!$A$8:$A2946), 0)),"")</f>
        <v/>
      </c>
      <c r="E948" s="207" t="str">
        <f>IFERROR(VLOOKUP(D948,ExcValue!A954:C2946,3,FALSE),"")</f>
        <v/>
      </c>
      <c r="F948" s="209" t="str">
        <f t="array" ref="F948">IFERROR(IF(D948="","",INDEX(ExcValue!$I$8:$I$2000, MATCH(D948&amp;23,ExcValue!$A$8:$A$2000&amp;ExcValue!$H$8:$H$2000,0))),"")</f>
        <v/>
      </c>
      <c r="G948" s="210" t="str">
        <f t="shared" si="56"/>
        <v/>
      </c>
      <c r="H948" s="209" t="str">
        <f t="array" ref="H948">IFERROR(IF(D948="","",INDEX(ExcValue!$I$8:$I$2000, MATCH(D948&amp;24,ExcValue!$A$8:$A$2000&amp;ExcValue!$H$8:$H$2000,0))),"")</f>
        <v/>
      </c>
      <c r="I948" s="210" t="str">
        <f t="shared" si="57"/>
        <v/>
      </c>
      <c r="J948" s="209" t="str">
        <f t="array" ref="J948">IFERROR(IF(D948="","",INDEX(ExcValue!$I$8:$I$2000, MATCH(D948&amp;74,ExcValue!$A$8:$A$2000&amp;ExcValue!$H$8:$H$2000,0))),"")</f>
        <v/>
      </c>
      <c r="K948" s="210" t="str">
        <f t="shared" si="58"/>
        <v/>
      </c>
      <c r="L948" s="209" t="str">
        <f t="array" ref="L948">IFERROR(IF(D948="","",INDEX(ExcValue!$I$8:$I$2000, MATCH(D948&amp;54,ExcValue!$A$8:$A$2000&amp;ExcValue!$H$8:$H$2000,0))),"")</f>
        <v/>
      </c>
      <c r="M948" s="210" t="str">
        <f t="shared" si="59"/>
        <v/>
      </c>
      <c r="O948" s="207" t="str">
        <f>IF(ISNUMBER(PT_ExcValue!A948),PT_ExcValue!A948,"")</f>
        <v/>
      </c>
      <c r="P948" s="207" t="str">
        <f>IF(PT_ExcValue!C948=0,"",PT_ExcValue!B948/PT_ExcValue!C948)</f>
        <v/>
      </c>
      <c r="Q948" s="207" t="str">
        <f>IF(PT_ExcValue!E948=0,"",PT_ExcValue!D948/PT_ExcValue!E948)</f>
        <v/>
      </c>
      <c r="R948" s="207" t="str">
        <f>IF(PT_ExcValue!G948=0,"",PT_ExcValue!F948/PT_ExcValue!G948)</f>
        <v/>
      </c>
      <c r="S948" s="207" t="str">
        <f>IF(PT_ExcValue!I948=0,"",PT_ExcValue!H948/PT_ExcValue!I948)</f>
        <v/>
      </c>
    </row>
    <row r="949" spans="4:19" x14ac:dyDescent="0.25">
      <c r="D949" s="209" t="str">
        <f t="array" ref="D949">IFERROR(INDEX(ExcValue!$A$8:$A2947, MATCH(0,COUNTIF($D$1:D948,ExcValue!$A$8:$A2947), 0)),"")</f>
        <v/>
      </c>
      <c r="E949" s="207" t="str">
        <f>IFERROR(VLOOKUP(D949,ExcValue!A955:C2947,3,FALSE),"")</f>
        <v/>
      </c>
      <c r="F949" s="209" t="str">
        <f t="array" ref="F949">IFERROR(IF(D949="","",INDEX(ExcValue!$I$8:$I$2000, MATCH(D949&amp;23,ExcValue!$A$8:$A$2000&amp;ExcValue!$H$8:$H$2000,0))),"")</f>
        <v/>
      </c>
      <c r="G949" s="210" t="str">
        <f t="shared" si="56"/>
        <v/>
      </c>
      <c r="H949" s="209" t="str">
        <f t="array" ref="H949">IFERROR(IF(D949="","",INDEX(ExcValue!$I$8:$I$2000, MATCH(D949&amp;24,ExcValue!$A$8:$A$2000&amp;ExcValue!$H$8:$H$2000,0))),"")</f>
        <v/>
      </c>
      <c r="I949" s="210" t="str">
        <f t="shared" si="57"/>
        <v/>
      </c>
      <c r="J949" s="209" t="str">
        <f t="array" ref="J949">IFERROR(IF(D949="","",INDEX(ExcValue!$I$8:$I$2000, MATCH(D949&amp;74,ExcValue!$A$8:$A$2000&amp;ExcValue!$H$8:$H$2000,0))),"")</f>
        <v/>
      </c>
      <c r="K949" s="210" t="str">
        <f t="shared" si="58"/>
        <v/>
      </c>
      <c r="L949" s="209" t="str">
        <f t="array" ref="L949">IFERROR(IF(D949="","",INDEX(ExcValue!$I$8:$I$2000, MATCH(D949&amp;54,ExcValue!$A$8:$A$2000&amp;ExcValue!$H$8:$H$2000,0))),"")</f>
        <v/>
      </c>
      <c r="M949" s="210" t="str">
        <f t="shared" si="59"/>
        <v/>
      </c>
      <c r="O949" s="207" t="str">
        <f>IF(ISNUMBER(PT_ExcValue!A949),PT_ExcValue!A949,"")</f>
        <v/>
      </c>
      <c r="P949" s="207" t="str">
        <f>IF(PT_ExcValue!C949=0,"",PT_ExcValue!B949/PT_ExcValue!C949)</f>
        <v/>
      </c>
      <c r="Q949" s="207" t="str">
        <f>IF(PT_ExcValue!E949=0,"",PT_ExcValue!D949/PT_ExcValue!E949)</f>
        <v/>
      </c>
      <c r="R949" s="207" t="str">
        <f>IF(PT_ExcValue!G949=0,"",PT_ExcValue!F949/PT_ExcValue!G949)</f>
        <v/>
      </c>
      <c r="S949" s="207" t="str">
        <f>IF(PT_ExcValue!I949=0,"",PT_ExcValue!H949/PT_ExcValue!I949)</f>
        <v/>
      </c>
    </row>
    <row r="950" spans="4:19" x14ac:dyDescent="0.25">
      <c r="D950" s="209" t="str">
        <f t="array" ref="D950">IFERROR(INDEX(ExcValue!$A$8:$A2948, MATCH(0,COUNTIF($D$1:D949,ExcValue!$A$8:$A2948), 0)),"")</f>
        <v/>
      </c>
      <c r="E950" s="207" t="str">
        <f>IFERROR(VLOOKUP(D950,ExcValue!A956:C2948,3,FALSE),"")</f>
        <v/>
      </c>
      <c r="F950" s="209" t="str">
        <f t="array" ref="F950">IFERROR(IF(D950="","",INDEX(ExcValue!$I$8:$I$2000, MATCH(D950&amp;23,ExcValue!$A$8:$A$2000&amp;ExcValue!$H$8:$H$2000,0))),"")</f>
        <v/>
      </c>
      <c r="G950" s="210" t="str">
        <f t="shared" si="56"/>
        <v/>
      </c>
      <c r="H950" s="209" t="str">
        <f t="array" ref="H950">IFERROR(IF(D950="","",INDEX(ExcValue!$I$8:$I$2000, MATCH(D950&amp;24,ExcValue!$A$8:$A$2000&amp;ExcValue!$H$8:$H$2000,0))),"")</f>
        <v/>
      </c>
      <c r="I950" s="210" t="str">
        <f t="shared" si="57"/>
        <v/>
      </c>
      <c r="J950" s="209" t="str">
        <f t="array" ref="J950">IFERROR(IF(D950="","",INDEX(ExcValue!$I$8:$I$2000, MATCH(D950&amp;74,ExcValue!$A$8:$A$2000&amp;ExcValue!$H$8:$H$2000,0))),"")</f>
        <v/>
      </c>
      <c r="K950" s="210" t="str">
        <f t="shared" si="58"/>
        <v/>
      </c>
      <c r="L950" s="209" t="str">
        <f t="array" ref="L950">IFERROR(IF(D950="","",INDEX(ExcValue!$I$8:$I$2000, MATCH(D950&amp;54,ExcValue!$A$8:$A$2000&amp;ExcValue!$H$8:$H$2000,0))),"")</f>
        <v/>
      </c>
      <c r="M950" s="210" t="str">
        <f t="shared" si="59"/>
        <v/>
      </c>
      <c r="O950" s="207" t="str">
        <f>IF(ISNUMBER(PT_ExcValue!A950),PT_ExcValue!A950,"")</f>
        <v/>
      </c>
      <c r="P950" s="207" t="str">
        <f>IF(PT_ExcValue!C950=0,"",PT_ExcValue!B950/PT_ExcValue!C950)</f>
        <v/>
      </c>
      <c r="Q950" s="207" t="str">
        <f>IF(PT_ExcValue!E950=0,"",PT_ExcValue!D950/PT_ExcValue!E950)</f>
        <v/>
      </c>
      <c r="R950" s="207" t="str">
        <f>IF(PT_ExcValue!G950=0,"",PT_ExcValue!F950/PT_ExcValue!G950)</f>
        <v/>
      </c>
      <c r="S950" s="207" t="str">
        <f>IF(PT_ExcValue!I950=0,"",PT_ExcValue!H950/PT_ExcValue!I950)</f>
        <v/>
      </c>
    </row>
    <row r="951" spans="4:19" x14ac:dyDescent="0.25">
      <c r="D951" s="209" t="str">
        <f t="array" ref="D951">IFERROR(INDEX(ExcValue!$A$8:$A2949, MATCH(0,COUNTIF($D$1:D950,ExcValue!$A$8:$A2949), 0)),"")</f>
        <v/>
      </c>
      <c r="E951" s="207" t="str">
        <f>IFERROR(VLOOKUP(D951,ExcValue!A957:C2949,3,FALSE),"")</f>
        <v/>
      </c>
      <c r="F951" s="209" t="str">
        <f t="array" ref="F951">IFERROR(IF(D951="","",INDEX(ExcValue!$I$8:$I$2000, MATCH(D951&amp;23,ExcValue!$A$8:$A$2000&amp;ExcValue!$H$8:$H$2000,0))),"")</f>
        <v/>
      </c>
      <c r="G951" s="210" t="str">
        <f t="shared" si="56"/>
        <v/>
      </c>
      <c r="H951" s="209" t="str">
        <f t="array" ref="H951">IFERROR(IF(D951="","",INDEX(ExcValue!$I$8:$I$2000, MATCH(D951&amp;24,ExcValue!$A$8:$A$2000&amp;ExcValue!$H$8:$H$2000,0))),"")</f>
        <v/>
      </c>
      <c r="I951" s="210" t="str">
        <f t="shared" si="57"/>
        <v/>
      </c>
      <c r="J951" s="209" t="str">
        <f t="array" ref="J951">IFERROR(IF(D951="","",INDEX(ExcValue!$I$8:$I$2000, MATCH(D951&amp;74,ExcValue!$A$8:$A$2000&amp;ExcValue!$H$8:$H$2000,0))),"")</f>
        <v/>
      </c>
      <c r="K951" s="210" t="str">
        <f t="shared" si="58"/>
        <v/>
      </c>
      <c r="L951" s="209" t="str">
        <f t="array" ref="L951">IFERROR(IF(D951="","",INDEX(ExcValue!$I$8:$I$2000, MATCH(D951&amp;54,ExcValue!$A$8:$A$2000&amp;ExcValue!$H$8:$H$2000,0))),"")</f>
        <v/>
      </c>
      <c r="M951" s="210" t="str">
        <f t="shared" si="59"/>
        <v/>
      </c>
      <c r="O951" s="207" t="str">
        <f>IF(ISNUMBER(PT_ExcValue!A951),PT_ExcValue!A951,"")</f>
        <v/>
      </c>
      <c r="P951" s="207" t="str">
        <f>IF(PT_ExcValue!C951=0,"",PT_ExcValue!B951/PT_ExcValue!C951)</f>
        <v/>
      </c>
      <c r="Q951" s="207" t="str">
        <f>IF(PT_ExcValue!E951=0,"",PT_ExcValue!D951/PT_ExcValue!E951)</f>
        <v/>
      </c>
      <c r="R951" s="207" t="str">
        <f>IF(PT_ExcValue!G951=0,"",PT_ExcValue!F951/PT_ExcValue!G951)</f>
        <v/>
      </c>
      <c r="S951" s="207" t="str">
        <f>IF(PT_ExcValue!I951=0,"",PT_ExcValue!H951/PT_ExcValue!I951)</f>
        <v/>
      </c>
    </row>
    <row r="952" spans="4:19" x14ac:dyDescent="0.25">
      <c r="D952" s="209" t="str">
        <f t="array" ref="D952">IFERROR(INDEX(ExcValue!$A$8:$A2950, MATCH(0,COUNTIF($D$1:D951,ExcValue!$A$8:$A2950), 0)),"")</f>
        <v/>
      </c>
      <c r="E952" s="207" t="str">
        <f>IFERROR(VLOOKUP(D952,ExcValue!A958:C2950,3,FALSE),"")</f>
        <v/>
      </c>
      <c r="F952" s="209" t="str">
        <f t="array" ref="F952">IFERROR(IF(D952="","",INDEX(ExcValue!$I$8:$I$2000, MATCH(D952&amp;23,ExcValue!$A$8:$A$2000&amp;ExcValue!$H$8:$H$2000,0))),"")</f>
        <v/>
      </c>
      <c r="G952" s="210" t="str">
        <f t="shared" si="56"/>
        <v/>
      </c>
      <c r="H952" s="209" t="str">
        <f t="array" ref="H952">IFERROR(IF(D952="","",INDEX(ExcValue!$I$8:$I$2000, MATCH(D952&amp;24,ExcValue!$A$8:$A$2000&amp;ExcValue!$H$8:$H$2000,0))),"")</f>
        <v/>
      </c>
      <c r="I952" s="210" t="str">
        <f t="shared" si="57"/>
        <v/>
      </c>
      <c r="J952" s="209" t="str">
        <f t="array" ref="J952">IFERROR(IF(D952="","",INDEX(ExcValue!$I$8:$I$2000, MATCH(D952&amp;74,ExcValue!$A$8:$A$2000&amp;ExcValue!$H$8:$H$2000,0))),"")</f>
        <v/>
      </c>
      <c r="K952" s="210" t="str">
        <f t="shared" si="58"/>
        <v/>
      </c>
      <c r="L952" s="209" t="str">
        <f t="array" ref="L952">IFERROR(IF(D952="","",INDEX(ExcValue!$I$8:$I$2000, MATCH(D952&amp;54,ExcValue!$A$8:$A$2000&amp;ExcValue!$H$8:$H$2000,0))),"")</f>
        <v/>
      </c>
      <c r="M952" s="210" t="str">
        <f t="shared" si="59"/>
        <v/>
      </c>
      <c r="O952" s="207" t="str">
        <f>IF(ISNUMBER(PT_ExcValue!A952),PT_ExcValue!A952,"")</f>
        <v/>
      </c>
      <c r="P952" s="207" t="str">
        <f>IF(PT_ExcValue!C952=0,"",PT_ExcValue!B952/PT_ExcValue!C952)</f>
        <v/>
      </c>
      <c r="Q952" s="207" t="str">
        <f>IF(PT_ExcValue!E952=0,"",PT_ExcValue!D952/PT_ExcValue!E952)</f>
        <v/>
      </c>
      <c r="R952" s="207" t="str">
        <f>IF(PT_ExcValue!G952=0,"",PT_ExcValue!F952/PT_ExcValue!G952)</f>
        <v/>
      </c>
      <c r="S952" s="207" t="str">
        <f>IF(PT_ExcValue!I952=0,"",PT_ExcValue!H952/PT_ExcValue!I952)</f>
        <v/>
      </c>
    </row>
    <row r="953" spans="4:19" x14ac:dyDescent="0.25">
      <c r="D953" s="209" t="str">
        <f t="array" ref="D953">IFERROR(INDEX(ExcValue!$A$8:$A2951, MATCH(0,COUNTIF($D$1:D952,ExcValue!$A$8:$A2951), 0)),"")</f>
        <v/>
      </c>
      <c r="E953" s="207" t="str">
        <f>IFERROR(VLOOKUP(D953,ExcValue!A959:C2951,3,FALSE),"")</f>
        <v/>
      </c>
      <c r="F953" s="209" t="str">
        <f t="array" ref="F953">IFERROR(IF(D953="","",INDEX(ExcValue!$I$8:$I$2000, MATCH(D953&amp;23,ExcValue!$A$8:$A$2000&amp;ExcValue!$H$8:$H$2000,0))),"")</f>
        <v/>
      </c>
      <c r="G953" s="210" t="str">
        <f t="shared" si="56"/>
        <v/>
      </c>
      <c r="H953" s="209" t="str">
        <f t="array" ref="H953">IFERROR(IF(D953="","",INDEX(ExcValue!$I$8:$I$2000, MATCH(D953&amp;24,ExcValue!$A$8:$A$2000&amp;ExcValue!$H$8:$H$2000,0))),"")</f>
        <v/>
      </c>
      <c r="I953" s="210" t="str">
        <f t="shared" si="57"/>
        <v/>
      </c>
      <c r="J953" s="209" t="str">
        <f t="array" ref="J953">IFERROR(IF(D953="","",INDEX(ExcValue!$I$8:$I$2000, MATCH(D953&amp;74,ExcValue!$A$8:$A$2000&amp;ExcValue!$H$8:$H$2000,0))),"")</f>
        <v/>
      </c>
      <c r="K953" s="210" t="str">
        <f t="shared" si="58"/>
        <v/>
      </c>
      <c r="L953" s="209" t="str">
        <f t="array" ref="L953">IFERROR(IF(D953="","",INDEX(ExcValue!$I$8:$I$2000, MATCH(D953&amp;54,ExcValue!$A$8:$A$2000&amp;ExcValue!$H$8:$H$2000,0))),"")</f>
        <v/>
      </c>
      <c r="M953" s="210" t="str">
        <f t="shared" si="59"/>
        <v/>
      </c>
      <c r="O953" s="207" t="str">
        <f>IF(ISNUMBER(PT_ExcValue!A953),PT_ExcValue!A953,"")</f>
        <v/>
      </c>
      <c r="P953" s="207" t="str">
        <f>IF(PT_ExcValue!C953=0,"",PT_ExcValue!B953/PT_ExcValue!C953)</f>
        <v/>
      </c>
      <c r="Q953" s="207" t="str">
        <f>IF(PT_ExcValue!E953=0,"",PT_ExcValue!D953/PT_ExcValue!E953)</f>
        <v/>
      </c>
      <c r="R953" s="207" t="str">
        <f>IF(PT_ExcValue!G953=0,"",PT_ExcValue!F953/PT_ExcValue!G953)</f>
        <v/>
      </c>
      <c r="S953" s="207" t="str">
        <f>IF(PT_ExcValue!I953=0,"",PT_ExcValue!H953/PT_ExcValue!I953)</f>
        <v/>
      </c>
    </row>
    <row r="954" spans="4:19" x14ac:dyDescent="0.25">
      <c r="D954" s="209" t="str">
        <f t="array" ref="D954">IFERROR(INDEX(ExcValue!$A$8:$A2952, MATCH(0,COUNTIF($D$1:D953,ExcValue!$A$8:$A2952), 0)),"")</f>
        <v/>
      </c>
      <c r="E954" s="207" t="str">
        <f>IFERROR(VLOOKUP(D954,ExcValue!A960:C2952,3,FALSE),"")</f>
        <v/>
      </c>
      <c r="F954" s="209" t="str">
        <f t="array" ref="F954">IFERROR(IF(D954="","",INDEX(ExcValue!$I$8:$I$2000, MATCH(D954&amp;23,ExcValue!$A$8:$A$2000&amp;ExcValue!$H$8:$H$2000,0))),"")</f>
        <v/>
      </c>
      <c r="G954" s="210" t="str">
        <f t="shared" si="56"/>
        <v/>
      </c>
      <c r="H954" s="209" t="str">
        <f t="array" ref="H954">IFERROR(IF(D954="","",INDEX(ExcValue!$I$8:$I$2000, MATCH(D954&amp;24,ExcValue!$A$8:$A$2000&amp;ExcValue!$H$8:$H$2000,0))),"")</f>
        <v/>
      </c>
      <c r="I954" s="210" t="str">
        <f t="shared" si="57"/>
        <v/>
      </c>
      <c r="J954" s="209" t="str">
        <f t="array" ref="J954">IFERROR(IF(D954="","",INDEX(ExcValue!$I$8:$I$2000, MATCH(D954&amp;74,ExcValue!$A$8:$A$2000&amp;ExcValue!$H$8:$H$2000,0))),"")</f>
        <v/>
      </c>
      <c r="K954" s="210" t="str">
        <f t="shared" si="58"/>
        <v/>
      </c>
      <c r="L954" s="209" t="str">
        <f t="array" ref="L954">IFERROR(IF(D954="","",INDEX(ExcValue!$I$8:$I$2000, MATCH(D954&amp;54,ExcValue!$A$8:$A$2000&amp;ExcValue!$H$8:$H$2000,0))),"")</f>
        <v/>
      </c>
      <c r="M954" s="210" t="str">
        <f t="shared" si="59"/>
        <v/>
      </c>
      <c r="O954" s="207" t="str">
        <f>IF(ISNUMBER(PT_ExcValue!A954),PT_ExcValue!A954,"")</f>
        <v/>
      </c>
      <c r="P954" s="207" t="str">
        <f>IF(PT_ExcValue!C954=0,"",PT_ExcValue!B954/PT_ExcValue!C954)</f>
        <v/>
      </c>
      <c r="Q954" s="207" t="str">
        <f>IF(PT_ExcValue!E954=0,"",PT_ExcValue!D954/PT_ExcValue!E954)</f>
        <v/>
      </c>
      <c r="R954" s="207" t="str">
        <f>IF(PT_ExcValue!G954=0,"",PT_ExcValue!F954/PT_ExcValue!G954)</f>
        <v/>
      </c>
      <c r="S954" s="207" t="str">
        <f>IF(PT_ExcValue!I954=0,"",PT_ExcValue!H954/PT_ExcValue!I954)</f>
        <v/>
      </c>
    </row>
    <row r="955" spans="4:19" x14ac:dyDescent="0.25">
      <c r="D955" s="209" t="str">
        <f t="array" ref="D955">IFERROR(INDEX(ExcValue!$A$8:$A2953, MATCH(0,COUNTIF($D$1:D954,ExcValue!$A$8:$A2953), 0)),"")</f>
        <v/>
      </c>
      <c r="E955" s="207" t="str">
        <f>IFERROR(VLOOKUP(D955,ExcValue!A961:C2953,3,FALSE),"")</f>
        <v/>
      </c>
      <c r="F955" s="209" t="str">
        <f t="array" ref="F955">IFERROR(IF(D955="","",INDEX(ExcValue!$I$8:$I$2000, MATCH(D955&amp;23,ExcValue!$A$8:$A$2000&amp;ExcValue!$H$8:$H$2000,0))),"")</f>
        <v/>
      </c>
      <c r="G955" s="210" t="str">
        <f t="shared" si="56"/>
        <v/>
      </c>
      <c r="H955" s="209" t="str">
        <f t="array" ref="H955">IFERROR(IF(D955="","",INDEX(ExcValue!$I$8:$I$2000, MATCH(D955&amp;24,ExcValue!$A$8:$A$2000&amp;ExcValue!$H$8:$H$2000,0))),"")</f>
        <v/>
      </c>
      <c r="I955" s="210" t="str">
        <f t="shared" si="57"/>
        <v/>
      </c>
      <c r="J955" s="209" t="str">
        <f t="array" ref="J955">IFERROR(IF(D955="","",INDEX(ExcValue!$I$8:$I$2000, MATCH(D955&amp;74,ExcValue!$A$8:$A$2000&amp;ExcValue!$H$8:$H$2000,0))),"")</f>
        <v/>
      </c>
      <c r="K955" s="210" t="str">
        <f t="shared" si="58"/>
        <v/>
      </c>
      <c r="L955" s="209" t="str">
        <f t="array" ref="L955">IFERROR(IF(D955="","",INDEX(ExcValue!$I$8:$I$2000, MATCH(D955&amp;54,ExcValue!$A$8:$A$2000&amp;ExcValue!$H$8:$H$2000,0))),"")</f>
        <v/>
      </c>
      <c r="M955" s="210" t="str">
        <f t="shared" si="59"/>
        <v/>
      </c>
      <c r="O955" s="207" t="str">
        <f>IF(ISNUMBER(PT_ExcValue!A955),PT_ExcValue!A955,"")</f>
        <v/>
      </c>
      <c r="P955" s="207" t="str">
        <f>IF(PT_ExcValue!C955=0,"",PT_ExcValue!B955/PT_ExcValue!C955)</f>
        <v/>
      </c>
      <c r="Q955" s="207" t="str">
        <f>IF(PT_ExcValue!E955=0,"",PT_ExcValue!D955/PT_ExcValue!E955)</f>
        <v/>
      </c>
      <c r="R955" s="207" t="str">
        <f>IF(PT_ExcValue!G955=0,"",PT_ExcValue!F955/PT_ExcValue!G955)</f>
        <v/>
      </c>
      <c r="S955" s="207" t="str">
        <f>IF(PT_ExcValue!I955=0,"",PT_ExcValue!H955/PT_ExcValue!I955)</f>
        <v/>
      </c>
    </row>
    <row r="956" spans="4:19" x14ac:dyDescent="0.25">
      <c r="D956" s="209" t="str">
        <f t="array" ref="D956">IFERROR(INDEX(ExcValue!$A$8:$A2954, MATCH(0,COUNTIF($D$1:D955,ExcValue!$A$8:$A2954), 0)),"")</f>
        <v/>
      </c>
      <c r="E956" s="207" t="str">
        <f>IFERROR(VLOOKUP(D956,ExcValue!A962:C2954,3,FALSE),"")</f>
        <v/>
      </c>
      <c r="F956" s="209" t="str">
        <f t="array" ref="F956">IFERROR(IF(D956="","",INDEX(ExcValue!$I$8:$I$2000, MATCH(D956&amp;23,ExcValue!$A$8:$A$2000&amp;ExcValue!$H$8:$H$2000,0))),"")</f>
        <v/>
      </c>
      <c r="G956" s="210" t="str">
        <f t="shared" si="56"/>
        <v/>
      </c>
      <c r="H956" s="209" t="str">
        <f t="array" ref="H956">IFERROR(IF(D956="","",INDEX(ExcValue!$I$8:$I$2000, MATCH(D956&amp;24,ExcValue!$A$8:$A$2000&amp;ExcValue!$H$8:$H$2000,0))),"")</f>
        <v/>
      </c>
      <c r="I956" s="210" t="str">
        <f t="shared" si="57"/>
        <v/>
      </c>
      <c r="J956" s="209" t="str">
        <f t="array" ref="J956">IFERROR(IF(D956="","",INDEX(ExcValue!$I$8:$I$2000, MATCH(D956&amp;74,ExcValue!$A$8:$A$2000&amp;ExcValue!$H$8:$H$2000,0))),"")</f>
        <v/>
      </c>
      <c r="K956" s="210" t="str">
        <f t="shared" si="58"/>
        <v/>
      </c>
      <c r="L956" s="209" t="str">
        <f t="array" ref="L956">IFERROR(IF(D956="","",INDEX(ExcValue!$I$8:$I$2000, MATCH(D956&amp;54,ExcValue!$A$8:$A$2000&amp;ExcValue!$H$8:$H$2000,0))),"")</f>
        <v/>
      </c>
      <c r="M956" s="210" t="str">
        <f t="shared" si="59"/>
        <v/>
      </c>
      <c r="O956" s="207" t="str">
        <f>IF(ISNUMBER(PT_ExcValue!A956),PT_ExcValue!A956,"")</f>
        <v/>
      </c>
      <c r="P956" s="207" t="str">
        <f>IF(PT_ExcValue!C956=0,"",PT_ExcValue!B956/PT_ExcValue!C956)</f>
        <v/>
      </c>
      <c r="Q956" s="207" t="str">
        <f>IF(PT_ExcValue!E956=0,"",PT_ExcValue!D956/PT_ExcValue!E956)</f>
        <v/>
      </c>
      <c r="R956" s="207" t="str">
        <f>IF(PT_ExcValue!G956=0,"",PT_ExcValue!F956/PT_ExcValue!G956)</f>
        <v/>
      </c>
      <c r="S956" s="207" t="str">
        <f>IF(PT_ExcValue!I956=0,"",PT_ExcValue!H956/PT_ExcValue!I956)</f>
        <v/>
      </c>
    </row>
    <row r="957" spans="4:19" x14ac:dyDescent="0.25">
      <c r="D957" s="209" t="str">
        <f t="array" ref="D957">IFERROR(INDEX(ExcValue!$A$8:$A2955, MATCH(0,COUNTIF($D$1:D956,ExcValue!$A$8:$A2955), 0)),"")</f>
        <v/>
      </c>
      <c r="E957" s="207" t="str">
        <f>IFERROR(VLOOKUP(D957,ExcValue!A963:C2955,3,FALSE),"")</f>
        <v/>
      </c>
      <c r="F957" s="209" t="str">
        <f t="array" ref="F957">IFERROR(IF(D957="","",INDEX(ExcValue!$I$8:$I$2000, MATCH(D957&amp;23,ExcValue!$A$8:$A$2000&amp;ExcValue!$H$8:$H$2000,0))),"")</f>
        <v/>
      </c>
      <c r="G957" s="210" t="str">
        <f t="shared" si="56"/>
        <v/>
      </c>
      <c r="H957" s="209" t="str">
        <f t="array" ref="H957">IFERROR(IF(D957="","",INDEX(ExcValue!$I$8:$I$2000, MATCH(D957&amp;24,ExcValue!$A$8:$A$2000&amp;ExcValue!$H$8:$H$2000,0))),"")</f>
        <v/>
      </c>
      <c r="I957" s="210" t="str">
        <f t="shared" si="57"/>
        <v/>
      </c>
      <c r="J957" s="209" t="str">
        <f t="array" ref="J957">IFERROR(IF(D957="","",INDEX(ExcValue!$I$8:$I$2000, MATCH(D957&amp;74,ExcValue!$A$8:$A$2000&amp;ExcValue!$H$8:$H$2000,0))),"")</f>
        <v/>
      </c>
      <c r="K957" s="210" t="str">
        <f t="shared" si="58"/>
        <v/>
      </c>
      <c r="L957" s="209" t="str">
        <f t="array" ref="L957">IFERROR(IF(D957="","",INDEX(ExcValue!$I$8:$I$2000, MATCH(D957&amp;54,ExcValue!$A$8:$A$2000&amp;ExcValue!$H$8:$H$2000,0))),"")</f>
        <v/>
      </c>
      <c r="M957" s="210" t="str">
        <f t="shared" si="59"/>
        <v/>
      </c>
      <c r="O957" s="207" t="str">
        <f>IF(ISNUMBER(PT_ExcValue!A957),PT_ExcValue!A957,"")</f>
        <v/>
      </c>
      <c r="P957" s="207" t="str">
        <f>IF(PT_ExcValue!C957=0,"",PT_ExcValue!B957/PT_ExcValue!C957)</f>
        <v/>
      </c>
      <c r="Q957" s="207" t="str">
        <f>IF(PT_ExcValue!E957=0,"",PT_ExcValue!D957/PT_ExcValue!E957)</f>
        <v/>
      </c>
      <c r="R957" s="207" t="str">
        <f>IF(PT_ExcValue!G957=0,"",PT_ExcValue!F957/PT_ExcValue!G957)</f>
        <v/>
      </c>
      <c r="S957" s="207" t="str">
        <f>IF(PT_ExcValue!I957=0,"",PT_ExcValue!H957/PT_ExcValue!I957)</f>
        <v/>
      </c>
    </row>
    <row r="958" spans="4:19" x14ac:dyDescent="0.25">
      <c r="D958" s="209" t="str">
        <f t="array" ref="D958">IFERROR(INDEX(ExcValue!$A$8:$A2956, MATCH(0,COUNTIF($D$1:D957,ExcValue!$A$8:$A2956), 0)),"")</f>
        <v/>
      </c>
      <c r="E958" s="207" t="str">
        <f>IFERROR(VLOOKUP(D958,ExcValue!A964:C2956,3,FALSE),"")</f>
        <v/>
      </c>
      <c r="F958" s="209" t="str">
        <f t="array" ref="F958">IFERROR(IF(D958="","",INDEX(ExcValue!$I$8:$I$2000, MATCH(D958&amp;23,ExcValue!$A$8:$A$2000&amp;ExcValue!$H$8:$H$2000,0))),"")</f>
        <v/>
      </c>
      <c r="G958" s="210" t="str">
        <f t="shared" si="56"/>
        <v/>
      </c>
      <c r="H958" s="209" t="str">
        <f t="array" ref="H958">IFERROR(IF(D958="","",INDEX(ExcValue!$I$8:$I$2000, MATCH(D958&amp;24,ExcValue!$A$8:$A$2000&amp;ExcValue!$H$8:$H$2000,0))),"")</f>
        <v/>
      </c>
      <c r="I958" s="210" t="str">
        <f t="shared" si="57"/>
        <v/>
      </c>
      <c r="J958" s="209" t="str">
        <f t="array" ref="J958">IFERROR(IF(D958="","",INDEX(ExcValue!$I$8:$I$2000, MATCH(D958&amp;74,ExcValue!$A$8:$A$2000&amp;ExcValue!$H$8:$H$2000,0))),"")</f>
        <v/>
      </c>
      <c r="K958" s="210" t="str">
        <f t="shared" si="58"/>
        <v/>
      </c>
      <c r="L958" s="209" t="str">
        <f t="array" ref="L958">IFERROR(IF(D958="","",INDEX(ExcValue!$I$8:$I$2000, MATCH(D958&amp;54,ExcValue!$A$8:$A$2000&amp;ExcValue!$H$8:$H$2000,0))),"")</f>
        <v/>
      </c>
      <c r="M958" s="210" t="str">
        <f t="shared" si="59"/>
        <v/>
      </c>
      <c r="O958" s="207" t="str">
        <f>IF(ISNUMBER(PT_ExcValue!A958),PT_ExcValue!A958,"")</f>
        <v/>
      </c>
      <c r="P958" s="207" t="str">
        <f>IF(PT_ExcValue!C958=0,"",PT_ExcValue!B958/PT_ExcValue!C958)</f>
        <v/>
      </c>
      <c r="Q958" s="207" t="str">
        <f>IF(PT_ExcValue!E958=0,"",PT_ExcValue!D958/PT_ExcValue!E958)</f>
        <v/>
      </c>
      <c r="R958" s="207" t="str">
        <f>IF(PT_ExcValue!G958=0,"",PT_ExcValue!F958/PT_ExcValue!G958)</f>
        <v/>
      </c>
      <c r="S958" s="207" t="str">
        <f>IF(PT_ExcValue!I958=0,"",PT_ExcValue!H958/PT_ExcValue!I958)</f>
        <v/>
      </c>
    </row>
    <row r="959" spans="4:19" x14ac:dyDescent="0.25">
      <c r="D959" s="209" t="str">
        <f t="array" ref="D959">IFERROR(INDEX(ExcValue!$A$8:$A2957, MATCH(0,COUNTIF($D$1:D958,ExcValue!$A$8:$A2957), 0)),"")</f>
        <v/>
      </c>
      <c r="E959" s="207" t="str">
        <f>IFERROR(VLOOKUP(D959,ExcValue!A965:C2957,3,FALSE),"")</f>
        <v/>
      </c>
      <c r="F959" s="209" t="str">
        <f t="array" ref="F959">IFERROR(IF(D959="","",INDEX(ExcValue!$I$8:$I$2000, MATCH(D959&amp;23,ExcValue!$A$8:$A$2000&amp;ExcValue!$H$8:$H$2000,0))),"")</f>
        <v/>
      </c>
      <c r="G959" s="210" t="str">
        <f t="shared" si="56"/>
        <v/>
      </c>
      <c r="H959" s="209" t="str">
        <f t="array" ref="H959">IFERROR(IF(D959="","",INDEX(ExcValue!$I$8:$I$2000, MATCH(D959&amp;24,ExcValue!$A$8:$A$2000&amp;ExcValue!$H$8:$H$2000,0))),"")</f>
        <v/>
      </c>
      <c r="I959" s="210" t="str">
        <f t="shared" si="57"/>
        <v/>
      </c>
      <c r="J959" s="209" t="str">
        <f t="array" ref="J959">IFERROR(IF(D959="","",INDEX(ExcValue!$I$8:$I$2000, MATCH(D959&amp;74,ExcValue!$A$8:$A$2000&amp;ExcValue!$H$8:$H$2000,0))),"")</f>
        <v/>
      </c>
      <c r="K959" s="210" t="str">
        <f t="shared" si="58"/>
        <v/>
      </c>
      <c r="L959" s="209" t="str">
        <f t="array" ref="L959">IFERROR(IF(D959="","",INDEX(ExcValue!$I$8:$I$2000, MATCH(D959&amp;54,ExcValue!$A$8:$A$2000&amp;ExcValue!$H$8:$H$2000,0))),"")</f>
        <v/>
      </c>
      <c r="M959" s="210" t="str">
        <f t="shared" si="59"/>
        <v/>
      </c>
      <c r="O959" s="207" t="str">
        <f>IF(ISNUMBER(PT_ExcValue!A959),PT_ExcValue!A959,"")</f>
        <v/>
      </c>
      <c r="P959" s="207" t="str">
        <f>IF(PT_ExcValue!C959=0,"",PT_ExcValue!B959/PT_ExcValue!C959)</f>
        <v/>
      </c>
      <c r="Q959" s="207" t="str">
        <f>IF(PT_ExcValue!E959=0,"",PT_ExcValue!D959/PT_ExcValue!E959)</f>
        <v/>
      </c>
      <c r="R959" s="207" t="str">
        <f>IF(PT_ExcValue!G959=0,"",PT_ExcValue!F959/PT_ExcValue!G959)</f>
        <v/>
      </c>
      <c r="S959" s="207" t="str">
        <f>IF(PT_ExcValue!I959=0,"",PT_ExcValue!H959/PT_ExcValue!I959)</f>
        <v/>
      </c>
    </row>
    <row r="960" spans="4:19" x14ac:dyDescent="0.25">
      <c r="D960" s="209" t="str">
        <f t="array" ref="D960">IFERROR(INDEX(ExcValue!$A$8:$A2958, MATCH(0,COUNTIF($D$1:D959,ExcValue!$A$8:$A2958), 0)),"")</f>
        <v/>
      </c>
      <c r="E960" s="207" t="str">
        <f>IFERROR(VLOOKUP(D960,ExcValue!A966:C2958,3,FALSE),"")</f>
        <v/>
      </c>
      <c r="F960" s="209" t="str">
        <f t="array" ref="F960">IFERROR(IF(D960="","",INDEX(ExcValue!$I$8:$I$2000, MATCH(D960&amp;23,ExcValue!$A$8:$A$2000&amp;ExcValue!$H$8:$H$2000,0))),"")</f>
        <v/>
      </c>
      <c r="G960" s="210" t="str">
        <f t="shared" si="56"/>
        <v/>
      </c>
      <c r="H960" s="209" t="str">
        <f t="array" ref="H960">IFERROR(IF(D960="","",INDEX(ExcValue!$I$8:$I$2000, MATCH(D960&amp;24,ExcValue!$A$8:$A$2000&amp;ExcValue!$H$8:$H$2000,0))),"")</f>
        <v/>
      </c>
      <c r="I960" s="210" t="str">
        <f t="shared" si="57"/>
        <v/>
      </c>
      <c r="J960" s="209" t="str">
        <f t="array" ref="J960">IFERROR(IF(D960="","",INDEX(ExcValue!$I$8:$I$2000, MATCH(D960&amp;74,ExcValue!$A$8:$A$2000&amp;ExcValue!$H$8:$H$2000,0))),"")</f>
        <v/>
      </c>
      <c r="K960" s="210" t="str">
        <f t="shared" si="58"/>
        <v/>
      </c>
      <c r="L960" s="209" t="str">
        <f t="array" ref="L960">IFERROR(IF(D960="","",INDEX(ExcValue!$I$8:$I$2000, MATCH(D960&amp;54,ExcValue!$A$8:$A$2000&amp;ExcValue!$H$8:$H$2000,0))),"")</f>
        <v/>
      </c>
      <c r="M960" s="210" t="str">
        <f t="shared" si="59"/>
        <v/>
      </c>
      <c r="O960" s="207" t="str">
        <f>IF(ISNUMBER(PT_ExcValue!A960),PT_ExcValue!A960,"")</f>
        <v/>
      </c>
      <c r="P960" s="207" t="str">
        <f>IF(PT_ExcValue!C960=0,"",PT_ExcValue!B960/PT_ExcValue!C960)</f>
        <v/>
      </c>
      <c r="Q960" s="207" t="str">
        <f>IF(PT_ExcValue!E960=0,"",PT_ExcValue!D960/PT_ExcValue!E960)</f>
        <v/>
      </c>
      <c r="R960" s="207" t="str">
        <f>IF(PT_ExcValue!G960=0,"",PT_ExcValue!F960/PT_ExcValue!G960)</f>
        <v/>
      </c>
      <c r="S960" s="207" t="str">
        <f>IF(PT_ExcValue!I960=0,"",PT_ExcValue!H960/PT_ExcValue!I960)</f>
        <v/>
      </c>
    </row>
    <row r="961" spans="4:19" x14ac:dyDescent="0.25">
      <c r="D961" s="209" t="str">
        <f t="array" ref="D961">IFERROR(INDEX(ExcValue!$A$8:$A2959, MATCH(0,COUNTIF($D$1:D960,ExcValue!$A$8:$A2959), 0)),"")</f>
        <v/>
      </c>
      <c r="E961" s="207" t="str">
        <f>IFERROR(VLOOKUP(D961,ExcValue!A967:C2959,3,FALSE),"")</f>
        <v/>
      </c>
      <c r="F961" s="209" t="str">
        <f t="array" ref="F961">IFERROR(IF(D961="","",INDEX(ExcValue!$I$8:$I$2000, MATCH(D961&amp;23,ExcValue!$A$8:$A$2000&amp;ExcValue!$H$8:$H$2000,0))),"")</f>
        <v/>
      </c>
      <c r="G961" s="210" t="str">
        <f t="shared" si="56"/>
        <v/>
      </c>
      <c r="H961" s="209" t="str">
        <f t="array" ref="H961">IFERROR(IF(D961="","",INDEX(ExcValue!$I$8:$I$2000, MATCH(D961&amp;24,ExcValue!$A$8:$A$2000&amp;ExcValue!$H$8:$H$2000,0))),"")</f>
        <v/>
      </c>
      <c r="I961" s="210" t="str">
        <f t="shared" si="57"/>
        <v/>
      </c>
      <c r="J961" s="209" t="str">
        <f t="array" ref="J961">IFERROR(IF(D961="","",INDEX(ExcValue!$I$8:$I$2000, MATCH(D961&amp;74,ExcValue!$A$8:$A$2000&amp;ExcValue!$H$8:$H$2000,0))),"")</f>
        <v/>
      </c>
      <c r="K961" s="210" t="str">
        <f t="shared" si="58"/>
        <v/>
      </c>
      <c r="L961" s="209" t="str">
        <f t="array" ref="L961">IFERROR(IF(D961="","",INDEX(ExcValue!$I$8:$I$2000, MATCH(D961&amp;54,ExcValue!$A$8:$A$2000&amp;ExcValue!$H$8:$H$2000,0))),"")</f>
        <v/>
      </c>
      <c r="M961" s="210" t="str">
        <f t="shared" si="59"/>
        <v/>
      </c>
      <c r="O961" s="207" t="str">
        <f>IF(ISNUMBER(PT_ExcValue!A961),PT_ExcValue!A961,"")</f>
        <v/>
      </c>
      <c r="P961" s="207" t="str">
        <f>IF(PT_ExcValue!C961=0,"",PT_ExcValue!B961/PT_ExcValue!C961)</f>
        <v/>
      </c>
      <c r="Q961" s="207" t="str">
        <f>IF(PT_ExcValue!E961=0,"",PT_ExcValue!D961/PT_ExcValue!E961)</f>
        <v/>
      </c>
      <c r="R961" s="207" t="str">
        <f>IF(PT_ExcValue!G961=0,"",PT_ExcValue!F961/PT_ExcValue!G961)</f>
        <v/>
      </c>
      <c r="S961" s="207" t="str">
        <f>IF(PT_ExcValue!I961=0,"",PT_ExcValue!H961/PT_ExcValue!I961)</f>
        <v/>
      </c>
    </row>
    <row r="962" spans="4:19" x14ac:dyDescent="0.25">
      <c r="D962" s="209" t="str">
        <f t="array" ref="D962">IFERROR(INDEX(ExcValue!$A$8:$A2960, MATCH(0,COUNTIF($D$1:D961,ExcValue!$A$8:$A2960), 0)),"")</f>
        <v/>
      </c>
      <c r="E962" s="207" t="str">
        <f>IFERROR(VLOOKUP(D962,ExcValue!A968:C2960,3,FALSE),"")</f>
        <v/>
      </c>
      <c r="F962" s="209" t="str">
        <f t="array" ref="F962">IFERROR(IF(D962="","",INDEX(ExcValue!$I$8:$I$2000, MATCH(D962&amp;23,ExcValue!$A$8:$A$2000&amp;ExcValue!$H$8:$H$2000,0))),"")</f>
        <v/>
      </c>
      <c r="G962" s="210" t="str">
        <f t="shared" ref="G962:G998" si="60">IF(E962="","",IF(AND(F962&gt;0,F962&lt;&gt;""),1,0))</f>
        <v/>
      </c>
      <c r="H962" s="209" t="str">
        <f t="array" ref="H962">IFERROR(IF(D962="","",INDEX(ExcValue!$I$8:$I$2000, MATCH(D962&amp;24,ExcValue!$A$8:$A$2000&amp;ExcValue!$H$8:$H$2000,0))),"")</f>
        <v/>
      </c>
      <c r="I962" s="210" t="str">
        <f t="shared" ref="I962:I998" si="61">IF(E962="","",IF(AND(H962&gt;0,H962&lt;&gt;""),1,0))</f>
        <v/>
      </c>
      <c r="J962" s="209" t="str">
        <f t="array" ref="J962">IFERROR(IF(D962="","",INDEX(ExcValue!$I$8:$I$2000, MATCH(D962&amp;74,ExcValue!$A$8:$A$2000&amp;ExcValue!$H$8:$H$2000,0))),"")</f>
        <v/>
      </c>
      <c r="K962" s="210" t="str">
        <f t="shared" ref="K962:K998" si="62">IF(E962="","",IF(AND(J962&gt;0,J962&lt;&gt;""),1,0))</f>
        <v/>
      </c>
      <c r="L962" s="209" t="str">
        <f t="array" ref="L962">IFERROR(IF(D962="","",INDEX(ExcValue!$I$8:$I$2000, MATCH(D962&amp;54,ExcValue!$A$8:$A$2000&amp;ExcValue!$H$8:$H$2000,0))),"")</f>
        <v/>
      </c>
      <c r="M962" s="210" t="str">
        <f t="shared" ref="M962:M998" si="63">IF(E962="","",IF(AND(L962&gt;0,L962&lt;&gt;""),1,0))</f>
        <v/>
      </c>
      <c r="O962" s="207" t="str">
        <f>IF(ISNUMBER(PT_ExcValue!A962),PT_ExcValue!A962,"")</f>
        <v/>
      </c>
      <c r="P962" s="207" t="str">
        <f>IF(PT_ExcValue!C962=0,"",PT_ExcValue!B962/PT_ExcValue!C962)</f>
        <v/>
      </c>
      <c r="Q962" s="207" t="str">
        <f>IF(PT_ExcValue!E962=0,"",PT_ExcValue!D962/PT_ExcValue!E962)</f>
        <v/>
      </c>
      <c r="R962" s="207" t="str">
        <f>IF(PT_ExcValue!G962=0,"",PT_ExcValue!F962/PT_ExcValue!G962)</f>
        <v/>
      </c>
      <c r="S962" s="207" t="str">
        <f>IF(PT_ExcValue!I962=0,"",PT_ExcValue!H962/PT_ExcValue!I962)</f>
        <v/>
      </c>
    </row>
    <row r="963" spans="4:19" x14ac:dyDescent="0.25">
      <c r="D963" s="209" t="str">
        <f t="array" ref="D963">IFERROR(INDEX(ExcValue!$A$8:$A2961, MATCH(0,COUNTIF($D$1:D962,ExcValue!$A$8:$A2961), 0)),"")</f>
        <v/>
      </c>
      <c r="E963" s="207" t="str">
        <f>IFERROR(VLOOKUP(D963,ExcValue!A969:C2961,3,FALSE),"")</f>
        <v/>
      </c>
      <c r="F963" s="209" t="str">
        <f t="array" ref="F963">IFERROR(IF(D963="","",INDEX(ExcValue!$I$8:$I$2000, MATCH(D963&amp;23,ExcValue!$A$8:$A$2000&amp;ExcValue!$H$8:$H$2000,0))),"")</f>
        <v/>
      </c>
      <c r="G963" s="210" t="str">
        <f t="shared" si="60"/>
        <v/>
      </c>
      <c r="H963" s="209" t="str">
        <f t="array" ref="H963">IFERROR(IF(D963="","",INDEX(ExcValue!$I$8:$I$2000, MATCH(D963&amp;24,ExcValue!$A$8:$A$2000&amp;ExcValue!$H$8:$H$2000,0))),"")</f>
        <v/>
      </c>
      <c r="I963" s="210" t="str">
        <f t="shared" si="61"/>
        <v/>
      </c>
      <c r="J963" s="209" t="str">
        <f t="array" ref="J963">IFERROR(IF(D963="","",INDEX(ExcValue!$I$8:$I$2000, MATCH(D963&amp;74,ExcValue!$A$8:$A$2000&amp;ExcValue!$H$8:$H$2000,0))),"")</f>
        <v/>
      </c>
      <c r="K963" s="210" t="str">
        <f t="shared" si="62"/>
        <v/>
      </c>
      <c r="L963" s="209" t="str">
        <f t="array" ref="L963">IFERROR(IF(D963="","",INDEX(ExcValue!$I$8:$I$2000, MATCH(D963&amp;54,ExcValue!$A$8:$A$2000&amp;ExcValue!$H$8:$H$2000,0))),"")</f>
        <v/>
      </c>
      <c r="M963" s="210" t="str">
        <f t="shared" si="63"/>
        <v/>
      </c>
      <c r="O963" s="207" t="str">
        <f>IF(ISNUMBER(PT_ExcValue!A963),PT_ExcValue!A963,"")</f>
        <v/>
      </c>
      <c r="P963" s="207" t="str">
        <f>IF(PT_ExcValue!C963=0,"",PT_ExcValue!B963/PT_ExcValue!C963)</f>
        <v/>
      </c>
      <c r="Q963" s="207" t="str">
        <f>IF(PT_ExcValue!E963=0,"",PT_ExcValue!D963/PT_ExcValue!E963)</f>
        <v/>
      </c>
      <c r="R963" s="207" t="str">
        <f>IF(PT_ExcValue!G963=0,"",PT_ExcValue!F963/PT_ExcValue!G963)</f>
        <v/>
      </c>
      <c r="S963" s="207" t="str">
        <f>IF(PT_ExcValue!I963=0,"",PT_ExcValue!H963/PT_ExcValue!I963)</f>
        <v/>
      </c>
    </row>
    <row r="964" spans="4:19" x14ac:dyDescent="0.25">
      <c r="D964" s="209" t="str">
        <f t="array" ref="D964">IFERROR(INDEX(ExcValue!$A$8:$A2962, MATCH(0,COUNTIF($D$1:D963,ExcValue!$A$8:$A2962), 0)),"")</f>
        <v/>
      </c>
      <c r="E964" s="207" t="str">
        <f>IFERROR(VLOOKUP(D964,ExcValue!A970:C2962,3,FALSE),"")</f>
        <v/>
      </c>
      <c r="F964" s="209" t="str">
        <f t="array" ref="F964">IFERROR(IF(D964="","",INDEX(ExcValue!$I$8:$I$2000, MATCH(D964&amp;23,ExcValue!$A$8:$A$2000&amp;ExcValue!$H$8:$H$2000,0))),"")</f>
        <v/>
      </c>
      <c r="G964" s="210" t="str">
        <f t="shared" si="60"/>
        <v/>
      </c>
      <c r="H964" s="209" t="str">
        <f t="array" ref="H964">IFERROR(IF(D964="","",INDEX(ExcValue!$I$8:$I$2000, MATCH(D964&amp;24,ExcValue!$A$8:$A$2000&amp;ExcValue!$H$8:$H$2000,0))),"")</f>
        <v/>
      </c>
      <c r="I964" s="210" t="str">
        <f t="shared" si="61"/>
        <v/>
      </c>
      <c r="J964" s="209" t="str">
        <f t="array" ref="J964">IFERROR(IF(D964="","",INDEX(ExcValue!$I$8:$I$2000, MATCH(D964&amp;74,ExcValue!$A$8:$A$2000&amp;ExcValue!$H$8:$H$2000,0))),"")</f>
        <v/>
      </c>
      <c r="K964" s="210" t="str">
        <f t="shared" si="62"/>
        <v/>
      </c>
      <c r="L964" s="209" t="str">
        <f t="array" ref="L964">IFERROR(IF(D964="","",INDEX(ExcValue!$I$8:$I$2000, MATCH(D964&amp;54,ExcValue!$A$8:$A$2000&amp;ExcValue!$H$8:$H$2000,0))),"")</f>
        <v/>
      </c>
      <c r="M964" s="210" t="str">
        <f t="shared" si="63"/>
        <v/>
      </c>
      <c r="O964" s="207" t="str">
        <f>IF(ISNUMBER(PT_ExcValue!A964),PT_ExcValue!A964,"")</f>
        <v/>
      </c>
      <c r="P964" s="207" t="str">
        <f>IF(PT_ExcValue!C964=0,"",PT_ExcValue!B964/PT_ExcValue!C964)</f>
        <v/>
      </c>
      <c r="Q964" s="207" t="str">
        <f>IF(PT_ExcValue!E964=0,"",PT_ExcValue!D964/PT_ExcValue!E964)</f>
        <v/>
      </c>
      <c r="R964" s="207" t="str">
        <f>IF(PT_ExcValue!G964=0,"",PT_ExcValue!F964/PT_ExcValue!G964)</f>
        <v/>
      </c>
      <c r="S964" s="207" t="str">
        <f>IF(PT_ExcValue!I964=0,"",PT_ExcValue!H964/PT_ExcValue!I964)</f>
        <v/>
      </c>
    </row>
    <row r="965" spans="4:19" x14ac:dyDescent="0.25">
      <c r="D965" s="209" t="str">
        <f t="array" ref="D965">IFERROR(INDEX(ExcValue!$A$8:$A2963, MATCH(0,COUNTIF($D$1:D964,ExcValue!$A$8:$A2963), 0)),"")</f>
        <v/>
      </c>
      <c r="E965" s="207" t="str">
        <f>IFERROR(VLOOKUP(D965,ExcValue!A971:C2963,3,FALSE),"")</f>
        <v/>
      </c>
      <c r="F965" s="209" t="str">
        <f t="array" ref="F965">IFERROR(IF(D965="","",INDEX(ExcValue!$I$8:$I$2000, MATCH(D965&amp;23,ExcValue!$A$8:$A$2000&amp;ExcValue!$H$8:$H$2000,0))),"")</f>
        <v/>
      </c>
      <c r="G965" s="210" t="str">
        <f t="shared" si="60"/>
        <v/>
      </c>
      <c r="H965" s="209" t="str">
        <f t="array" ref="H965">IFERROR(IF(D965="","",INDEX(ExcValue!$I$8:$I$2000, MATCH(D965&amp;24,ExcValue!$A$8:$A$2000&amp;ExcValue!$H$8:$H$2000,0))),"")</f>
        <v/>
      </c>
      <c r="I965" s="210" t="str">
        <f t="shared" si="61"/>
        <v/>
      </c>
      <c r="J965" s="209" t="str">
        <f t="array" ref="J965">IFERROR(IF(D965="","",INDEX(ExcValue!$I$8:$I$2000, MATCH(D965&amp;74,ExcValue!$A$8:$A$2000&amp;ExcValue!$H$8:$H$2000,0))),"")</f>
        <v/>
      </c>
      <c r="K965" s="210" t="str">
        <f t="shared" si="62"/>
        <v/>
      </c>
      <c r="L965" s="209" t="str">
        <f t="array" ref="L965">IFERROR(IF(D965="","",INDEX(ExcValue!$I$8:$I$2000, MATCH(D965&amp;54,ExcValue!$A$8:$A$2000&amp;ExcValue!$H$8:$H$2000,0))),"")</f>
        <v/>
      </c>
      <c r="M965" s="210" t="str">
        <f t="shared" si="63"/>
        <v/>
      </c>
      <c r="O965" s="207" t="str">
        <f>IF(ISNUMBER(PT_ExcValue!A965),PT_ExcValue!A965,"")</f>
        <v/>
      </c>
      <c r="P965" s="207" t="str">
        <f>IF(PT_ExcValue!C965=0,"",PT_ExcValue!B965/PT_ExcValue!C965)</f>
        <v/>
      </c>
      <c r="Q965" s="207" t="str">
        <f>IF(PT_ExcValue!E965=0,"",PT_ExcValue!D965/PT_ExcValue!E965)</f>
        <v/>
      </c>
      <c r="R965" s="207" t="str">
        <f>IF(PT_ExcValue!G965=0,"",PT_ExcValue!F965/PT_ExcValue!G965)</f>
        <v/>
      </c>
      <c r="S965" s="207" t="str">
        <f>IF(PT_ExcValue!I965=0,"",PT_ExcValue!H965/PT_ExcValue!I965)</f>
        <v/>
      </c>
    </row>
    <row r="966" spans="4:19" x14ac:dyDescent="0.25">
      <c r="D966" s="209" t="str">
        <f t="array" ref="D966">IFERROR(INDEX(ExcValue!$A$8:$A2964, MATCH(0,COUNTIF($D$1:D965,ExcValue!$A$8:$A2964), 0)),"")</f>
        <v/>
      </c>
      <c r="E966" s="207" t="str">
        <f>IFERROR(VLOOKUP(D966,ExcValue!A972:C2964,3,FALSE),"")</f>
        <v/>
      </c>
      <c r="F966" s="209" t="str">
        <f t="array" ref="F966">IFERROR(IF(D966="","",INDEX(ExcValue!$I$8:$I$2000, MATCH(D966&amp;23,ExcValue!$A$8:$A$2000&amp;ExcValue!$H$8:$H$2000,0))),"")</f>
        <v/>
      </c>
      <c r="G966" s="210" t="str">
        <f t="shared" si="60"/>
        <v/>
      </c>
      <c r="H966" s="209" t="str">
        <f t="array" ref="H966">IFERROR(IF(D966="","",INDEX(ExcValue!$I$8:$I$2000, MATCH(D966&amp;24,ExcValue!$A$8:$A$2000&amp;ExcValue!$H$8:$H$2000,0))),"")</f>
        <v/>
      </c>
      <c r="I966" s="210" t="str">
        <f t="shared" si="61"/>
        <v/>
      </c>
      <c r="J966" s="209" t="str">
        <f t="array" ref="J966">IFERROR(IF(D966="","",INDEX(ExcValue!$I$8:$I$2000, MATCH(D966&amp;74,ExcValue!$A$8:$A$2000&amp;ExcValue!$H$8:$H$2000,0))),"")</f>
        <v/>
      </c>
      <c r="K966" s="210" t="str">
        <f t="shared" si="62"/>
        <v/>
      </c>
      <c r="L966" s="209" t="str">
        <f t="array" ref="L966">IFERROR(IF(D966="","",INDEX(ExcValue!$I$8:$I$2000, MATCH(D966&amp;54,ExcValue!$A$8:$A$2000&amp;ExcValue!$H$8:$H$2000,0))),"")</f>
        <v/>
      </c>
      <c r="M966" s="210" t="str">
        <f t="shared" si="63"/>
        <v/>
      </c>
      <c r="O966" s="207" t="str">
        <f>IF(ISNUMBER(PT_ExcValue!A966),PT_ExcValue!A966,"")</f>
        <v/>
      </c>
      <c r="P966" s="207" t="str">
        <f>IF(PT_ExcValue!C966=0,"",PT_ExcValue!B966/PT_ExcValue!C966)</f>
        <v/>
      </c>
      <c r="Q966" s="207" t="str">
        <f>IF(PT_ExcValue!E966=0,"",PT_ExcValue!D966/PT_ExcValue!E966)</f>
        <v/>
      </c>
      <c r="R966" s="207" t="str">
        <f>IF(PT_ExcValue!G966=0,"",PT_ExcValue!F966/PT_ExcValue!G966)</f>
        <v/>
      </c>
      <c r="S966" s="207" t="str">
        <f>IF(PT_ExcValue!I966=0,"",PT_ExcValue!H966/PT_ExcValue!I966)</f>
        <v/>
      </c>
    </row>
    <row r="967" spans="4:19" x14ac:dyDescent="0.25">
      <c r="D967" s="209" t="str">
        <f t="array" ref="D967">IFERROR(INDEX(ExcValue!$A$8:$A2965, MATCH(0,COUNTIF($D$1:D966,ExcValue!$A$8:$A2965), 0)),"")</f>
        <v/>
      </c>
      <c r="E967" s="207" t="str">
        <f>IFERROR(VLOOKUP(D967,ExcValue!A973:C2965,3,FALSE),"")</f>
        <v/>
      </c>
      <c r="F967" s="209" t="str">
        <f t="array" ref="F967">IFERROR(IF(D967="","",INDEX(ExcValue!$I$8:$I$2000, MATCH(D967&amp;23,ExcValue!$A$8:$A$2000&amp;ExcValue!$H$8:$H$2000,0))),"")</f>
        <v/>
      </c>
      <c r="G967" s="210" t="str">
        <f t="shared" si="60"/>
        <v/>
      </c>
      <c r="H967" s="209" t="str">
        <f t="array" ref="H967">IFERROR(IF(D967="","",INDEX(ExcValue!$I$8:$I$2000, MATCH(D967&amp;24,ExcValue!$A$8:$A$2000&amp;ExcValue!$H$8:$H$2000,0))),"")</f>
        <v/>
      </c>
      <c r="I967" s="210" t="str">
        <f t="shared" si="61"/>
        <v/>
      </c>
      <c r="J967" s="209" t="str">
        <f t="array" ref="J967">IFERROR(IF(D967="","",INDEX(ExcValue!$I$8:$I$2000, MATCH(D967&amp;74,ExcValue!$A$8:$A$2000&amp;ExcValue!$H$8:$H$2000,0))),"")</f>
        <v/>
      </c>
      <c r="K967" s="210" t="str">
        <f t="shared" si="62"/>
        <v/>
      </c>
      <c r="L967" s="209" t="str">
        <f t="array" ref="L967">IFERROR(IF(D967="","",INDEX(ExcValue!$I$8:$I$2000, MATCH(D967&amp;54,ExcValue!$A$8:$A$2000&amp;ExcValue!$H$8:$H$2000,0))),"")</f>
        <v/>
      </c>
      <c r="M967" s="210" t="str">
        <f t="shared" si="63"/>
        <v/>
      </c>
      <c r="O967" s="207" t="str">
        <f>IF(ISNUMBER(PT_ExcValue!A967),PT_ExcValue!A967,"")</f>
        <v/>
      </c>
      <c r="P967" s="207" t="str">
        <f>IF(PT_ExcValue!C967=0,"",PT_ExcValue!B967/PT_ExcValue!C967)</f>
        <v/>
      </c>
      <c r="Q967" s="207" t="str">
        <f>IF(PT_ExcValue!E967=0,"",PT_ExcValue!D967/PT_ExcValue!E967)</f>
        <v/>
      </c>
      <c r="R967" s="207" t="str">
        <f>IF(PT_ExcValue!G967=0,"",PT_ExcValue!F967/PT_ExcValue!G967)</f>
        <v/>
      </c>
      <c r="S967" s="207" t="str">
        <f>IF(PT_ExcValue!I967=0,"",PT_ExcValue!H967/PT_ExcValue!I967)</f>
        <v/>
      </c>
    </row>
    <row r="968" spans="4:19" x14ac:dyDescent="0.25">
      <c r="D968" s="209" t="str">
        <f t="array" ref="D968">IFERROR(INDEX(ExcValue!$A$8:$A2966, MATCH(0,COUNTIF($D$1:D967,ExcValue!$A$8:$A2966), 0)),"")</f>
        <v/>
      </c>
      <c r="E968" s="207" t="str">
        <f>IFERROR(VLOOKUP(D968,ExcValue!A974:C2966,3,FALSE),"")</f>
        <v/>
      </c>
      <c r="F968" s="209" t="str">
        <f t="array" ref="F968">IFERROR(IF(D968="","",INDEX(ExcValue!$I$8:$I$2000, MATCH(D968&amp;23,ExcValue!$A$8:$A$2000&amp;ExcValue!$H$8:$H$2000,0))),"")</f>
        <v/>
      </c>
      <c r="G968" s="210" t="str">
        <f t="shared" si="60"/>
        <v/>
      </c>
      <c r="H968" s="209" t="str">
        <f t="array" ref="H968">IFERROR(IF(D968="","",INDEX(ExcValue!$I$8:$I$2000, MATCH(D968&amp;24,ExcValue!$A$8:$A$2000&amp;ExcValue!$H$8:$H$2000,0))),"")</f>
        <v/>
      </c>
      <c r="I968" s="210" t="str">
        <f t="shared" si="61"/>
        <v/>
      </c>
      <c r="J968" s="209" t="str">
        <f t="array" ref="J968">IFERROR(IF(D968="","",INDEX(ExcValue!$I$8:$I$2000, MATCH(D968&amp;74,ExcValue!$A$8:$A$2000&amp;ExcValue!$H$8:$H$2000,0))),"")</f>
        <v/>
      </c>
      <c r="K968" s="210" t="str">
        <f t="shared" si="62"/>
        <v/>
      </c>
      <c r="L968" s="209" t="str">
        <f t="array" ref="L968">IFERROR(IF(D968="","",INDEX(ExcValue!$I$8:$I$2000, MATCH(D968&amp;54,ExcValue!$A$8:$A$2000&amp;ExcValue!$H$8:$H$2000,0))),"")</f>
        <v/>
      </c>
      <c r="M968" s="210" t="str">
        <f t="shared" si="63"/>
        <v/>
      </c>
      <c r="O968" s="207" t="str">
        <f>IF(ISNUMBER(PT_ExcValue!A968),PT_ExcValue!A968,"")</f>
        <v/>
      </c>
      <c r="P968" s="207" t="str">
        <f>IF(PT_ExcValue!C968=0,"",PT_ExcValue!B968/PT_ExcValue!C968)</f>
        <v/>
      </c>
      <c r="Q968" s="207" t="str">
        <f>IF(PT_ExcValue!E968=0,"",PT_ExcValue!D968/PT_ExcValue!E968)</f>
        <v/>
      </c>
      <c r="R968" s="207" t="str">
        <f>IF(PT_ExcValue!G968=0,"",PT_ExcValue!F968/PT_ExcValue!G968)</f>
        <v/>
      </c>
      <c r="S968" s="207" t="str">
        <f>IF(PT_ExcValue!I968=0,"",PT_ExcValue!H968/PT_ExcValue!I968)</f>
        <v/>
      </c>
    </row>
    <row r="969" spans="4:19" x14ac:dyDescent="0.25">
      <c r="D969" s="209" t="str">
        <f t="array" ref="D969">IFERROR(INDEX(ExcValue!$A$8:$A2967, MATCH(0,COUNTIF($D$1:D968,ExcValue!$A$8:$A2967), 0)),"")</f>
        <v/>
      </c>
      <c r="E969" s="207" t="str">
        <f>IFERROR(VLOOKUP(D969,ExcValue!A975:C2967,3,FALSE),"")</f>
        <v/>
      </c>
      <c r="F969" s="209" t="str">
        <f t="array" ref="F969">IFERROR(IF(D969="","",INDEX(ExcValue!$I$8:$I$2000, MATCH(D969&amp;23,ExcValue!$A$8:$A$2000&amp;ExcValue!$H$8:$H$2000,0))),"")</f>
        <v/>
      </c>
      <c r="G969" s="210" t="str">
        <f t="shared" si="60"/>
        <v/>
      </c>
      <c r="H969" s="209" t="str">
        <f t="array" ref="H969">IFERROR(IF(D969="","",INDEX(ExcValue!$I$8:$I$2000, MATCH(D969&amp;24,ExcValue!$A$8:$A$2000&amp;ExcValue!$H$8:$H$2000,0))),"")</f>
        <v/>
      </c>
      <c r="I969" s="210" t="str">
        <f t="shared" si="61"/>
        <v/>
      </c>
      <c r="J969" s="209" t="str">
        <f t="array" ref="J969">IFERROR(IF(D969="","",INDEX(ExcValue!$I$8:$I$2000, MATCH(D969&amp;74,ExcValue!$A$8:$A$2000&amp;ExcValue!$H$8:$H$2000,0))),"")</f>
        <v/>
      </c>
      <c r="K969" s="210" t="str">
        <f t="shared" si="62"/>
        <v/>
      </c>
      <c r="L969" s="209" t="str">
        <f t="array" ref="L969">IFERROR(IF(D969="","",INDEX(ExcValue!$I$8:$I$2000, MATCH(D969&amp;54,ExcValue!$A$8:$A$2000&amp;ExcValue!$H$8:$H$2000,0))),"")</f>
        <v/>
      </c>
      <c r="M969" s="210" t="str">
        <f t="shared" si="63"/>
        <v/>
      </c>
      <c r="O969" s="207" t="str">
        <f>IF(ISNUMBER(PT_ExcValue!A969),PT_ExcValue!A969,"")</f>
        <v/>
      </c>
      <c r="P969" s="207" t="str">
        <f>IF(PT_ExcValue!C969=0,"",PT_ExcValue!B969/PT_ExcValue!C969)</f>
        <v/>
      </c>
      <c r="Q969" s="207" t="str">
        <f>IF(PT_ExcValue!E969=0,"",PT_ExcValue!D969/PT_ExcValue!E969)</f>
        <v/>
      </c>
      <c r="R969" s="207" t="str">
        <f>IF(PT_ExcValue!G969=0,"",PT_ExcValue!F969/PT_ExcValue!G969)</f>
        <v/>
      </c>
      <c r="S969" s="207" t="str">
        <f>IF(PT_ExcValue!I969=0,"",PT_ExcValue!H969/PT_ExcValue!I969)</f>
        <v/>
      </c>
    </row>
    <row r="970" spans="4:19" x14ac:dyDescent="0.25">
      <c r="D970" s="209" t="str">
        <f t="array" ref="D970">IFERROR(INDEX(ExcValue!$A$8:$A2968, MATCH(0,COUNTIF($D$1:D969,ExcValue!$A$8:$A2968), 0)),"")</f>
        <v/>
      </c>
      <c r="E970" s="207" t="str">
        <f>IFERROR(VLOOKUP(D970,ExcValue!A976:C2968,3,FALSE),"")</f>
        <v/>
      </c>
      <c r="F970" s="209" t="str">
        <f t="array" ref="F970">IFERROR(IF(D970="","",INDEX(ExcValue!$I$8:$I$2000, MATCH(D970&amp;23,ExcValue!$A$8:$A$2000&amp;ExcValue!$H$8:$H$2000,0))),"")</f>
        <v/>
      </c>
      <c r="G970" s="210" t="str">
        <f t="shared" si="60"/>
        <v/>
      </c>
      <c r="H970" s="209" t="str">
        <f t="array" ref="H970">IFERROR(IF(D970="","",INDEX(ExcValue!$I$8:$I$2000, MATCH(D970&amp;24,ExcValue!$A$8:$A$2000&amp;ExcValue!$H$8:$H$2000,0))),"")</f>
        <v/>
      </c>
      <c r="I970" s="210" t="str">
        <f t="shared" si="61"/>
        <v/>
      </c>
      <c r="J970" s="209" t="str">
        <f t="array" ref="J970">IFERROR(IF(D970="","",INDEX(ExcValue!$I$8:$I$2000, MATCH(D970&amp;74,ExcValue!$A$8:$A$2000&amp;ExcValue!$H$8:$H$2000,0))),"")</f>
        <v/>
      </c>
      <c r="K970" s="210" t="str">
        <f t="shared" si="62"/>
        <v/>
      </c>
      <c r="L970" s="209" t="str">
        <f t="array" ref="L970">IFERROR(IF(D970="","",INDEX(ExcValue!$I$8:$I$2000, MATCH(D970&amp;54,ExcValue!$A$8:$A$2000&amp;ExcValue!$H$8:$H$2000,0))),"")</f>
        <v/>
      </c>
      <c r="M970" s="210" t="str">
        <f t="shared" si="63"/>
        <v/>
      </c>
      <c r="O970" s="207" t="str">
        <f>IF(ISNUMBER(PT_ExcValue!A970),PT_ExcValue!A970,"")</f>
        <v/>
      </c>
      <c r="P970" s="207" t="str">
        <f>IF(PT_ExcValue!C970=0,"",PT_ExcValue!B970/PT_ExcValue!C970)</f>
        <v/>
      </c>
      <c r="Q970" s="207" t="str">
        <f>IF(PT_ExcValue!E970=0,"",PT_ExcValue!D970/PT_ExcValue!E970)</f>
        <v/>
      </c>
      <c r="R970" s="207" t="str">
        <f>IF(PT_ExcValue!G970=0,"",PT_ExcValue!F970/PT_ExcValue!G970)</f>
        <v/>
      </c>
      <c r="S970" s="207" t="str">
        <f>IF(PT_ExcValue!I970=0,"",PT_ExcValue!H970/PT_ExcValue!I970)</f>
        <v/>
      </c>
    </row>
    <row r="971" spans="4:19" x14ac:dyDescent="0.25">
      <c r="D971" s="209" t="str">
        <f t="array" ref="D971">IFERROR(INDEX(ExcValue!$A$8:$A2969, MATCH(0,COUNTIF($D$1:D970,ExcValue!$A$8:$A2969), 0)),"")</f>
        <v/>
      </c>
      <c r="E971" s="207" t="str">
        <f>IFERROR(VLOOKUP(D971,ExcValue!A977:C2969,3,FALSE),"")</f>
        <v/>
      </c>
      <c r="F971" s="209" t="str">
        <f t="array" ref="F971">IFERROR(IF(D971="","",INDEX(ExcValue!$I$8:$I$2000, MATCH(D971&amp;23,ExcValue!$A$8:$A$2000&amp;ExcValue!$H$8:$H$2000,0))),"")</f>
        <v/>
      </c>
      <c r="G971" s="210" t="str">
        <f t="shared" si="60"/>
        <v/>
      </c>
      <c r="H971" s="209" t="str">
        <f t="array" ref="H971">IFERROR(IF(D971="","",INDEX(ExcValue!$I$8:$I$2000, MATCH(D971&amp;24,ExcValue!$A$8:$A$2000&amp;ExcValue!$H$8:$H$2000,0))),"")</f>
        <v/>
      </c>
      <c r="I971" s="210" t="str">
        <f t="shared" si="61"/>
        <v/>
      </c>
      <c r="J971" s="209" t="str">
        <f t="array" ref="J971">IFERROR(IF(D971="","",INDEX(ExcValue!$I$8:$I$2000, MATCH(D971&amp;74,ExcValue!$A$8:$A$2000&amp;ExcValue!$H$8:$H$2000,0))),"")</f>
        <v/>
      </c>
      <c r="K971" s="210" t="str">
        <f t="shared" si="62"/>
        <v/>
      </c>
      <c r="L971" s="209" t="str">
        <f t="array" ref="L971">IFERROR(IF(D971="","",INDEX(ExcValue!$I$8:$I$2000, MATCH(D971&amp;54,ExcValue!$A$8:$A$2000&amp;ExcValue!$H$8:$H$2000,0))),"")</f>
        <v/>
      </c>
      <c r="M971" s="210" t="str">
        <f t="shared" si="63"/>
        <v/>
      </c>
      <c r="O971" s="207" t="str">
        <f>IF(ISNUMBER(PT_ExcValue!A971),PT_ExcValue!A971,"")</f>
        <v/>
      </c>
      <c r="P971" s="207" t="str">
        <f>IF(PT_ExcValue!C971=0,"",PT_ExcValue!B971/PT_ExcValue!C971)</f>
        <v/>
      </c>
      <c r="Q971" s="207" t="str">
        <f>IF(PT_ExcValue!E971=0,"",PT_ExcValue!D971/PT_ExcValue!E971)</f>
        <v/>
      </c>
      <c r="R971" s="207" t="str">
        <f>IF(PT_ExcValue!G971=0,"",PT_ExcValue!F971/PT_ExcValue!G971)</f>
        <v/>
      </c>
      <c r="S971" s="207" t="str">
        <f>IF(PT_ExcValue!I971=0,"",PT_ExcValue!H971/PT_ExcValue!I971)</f>
        <v/>
      </c>
    </row>
    <row r="972" spans="4:19" x14ac:dyDescent="0.25">
      <c r="D972" s="209" t="str">
        <f t="array" ref="D972">IFERROR(INDEX(ExcValue!$A$8:$A2970, MATCH(0,COUNTIF($D$1:D971,ExcValue!$A$8:$A2970), 0)),"")</f>
        <v/>
      </c>
      <c r="E972" s="207" t="str">
        <f>IFERROR(VLOOKUP(D972,ExcValue!A978:C2970,3,FALSE),"")</f>
        <v/>
      </c>
      <c r="F972" s="209" t="str">
        <f t="array" ref="F972">IFERROR(IF(D972="","",INDEX(ExcValue!$I$8:$I$2000, MATCH(D972&amp;23,ExcValue!$A$8:$A$2000&amp;ExcValue!$H$8:$H$2000,0))),"")</f>
        <v/>
      </c>
      <c r="G972" s="210" t="str">
        <f t="shared" si="60"/>
        <v/>
      </c>
      <c r="H972" s="209" t="str">
        <f t="array" ref="H972">IFERROR(IF(D972="","",INDEX(ExcValue!$I$8:$I$2000, MATCH(D972&amp;24,ExcValue!$A$8:$A$2000&amp;ExcValue!$H$8:$H$2000,0))),"")</f>
        <v/>
      </c>
      <c r="I972" s="210" t="str">
        <f t="shared" si="61"/>
        <v/>
      </c>
      <c r="J972" s="209" t="str">
        <f t="array" ref="J972">IFERROR(IF(D972="","",INDEX(ExcValue!$I$8:$I$2000, MATCH(D972&amp;74,ExcValue!$A$8:$A$2000&amp;ExcValue!$H$8:$H$2000,0))),"")</f>
        <v/>
      </c>
      <c r="K972" s="210" t="str">
        <f t="shared" si="62"/>
        <v/>
      </c>
      <c r="L972" s="209" t="str">
        <f t="array" ref="L972">IFERROR(IF(D972="","",INDEX(ExcValue!$I$8:$I$2000, MATCH(D972&amp;54,ExcValue!$A$8:$A$2000&amp;ExcValue!$H$8:$H$2000,0))),"")</f>
        <v/>
      </c>
      <c r="M972" s="210" t="str">
        <f t="shared" si="63"/>
        <v/>
      </c>
      <c r="O972" s="207" t="str">
        <f>IF(ISNUMBER(PT_ExcValue!A972),PT_ExcValue!A972,"")</f>
        <v/>
      </c>
      <c r="P972" s="207" t="str">
        <f>IF(PT_ExcValue!C972=0,"",PT_ExcValue!B972/PT_ExcValue!C972)</f>
        <v/>
      </c>
      <c r="Q972" s="207" t="str">
        <f>IF(PT_ExcValue!E972=0,"",PT_ExcValue!D972/PT_ExcValue!E972)</f>
        <v/>
      </c>
      <c r="R972" s="207" t="str">
        <f>IF(PT_ExcValue!G972=0,"",PT_ExcValue!F972/PT_ExcValue!G972)</f>
        <v/>
      </c>
      <c r="S972" s="207" t="str">
        <f>IF(PT_ExcValue!I972=0,"",PT_ExcValue!H972/PT_ExcValue!I972)</f>
        <v/>
      </c>
    </row>
    <row r="973" spans="4:19" x14ac:dyDescent="0.25">
      <c r="D973" s="209" t="str">
        <f t="array" ref="D973">IFERROR(INDEX(ExcValue!$A$8:$A2971, MATCH(0,COUNTIF($D$1:D972,ExcValue!$A$8:$A2971), 0)),"")</f>
        <v/>
      </c>
      <c r="E973" s="207" t="str">
        <f>IFERROR(VLOOKUP(D973,ExcValue!A979:C2971,3,FALSE),"")</f>
        <v/>
      </c>
      <c r="F973" s="209" t="str">
        <f t="array" ref="F973">IFERROR(IF(D973="","",INDEX(ExcValue!$I$8:$I$2000, MATCH(D973&amp;23,ExcValue!$A$8:$A$2000&amp;ExcValue!$H$8:$H$2000,0))),"")</f>
        <v/>
      </c>
      <c r="G973" s="210" t="str">
        <f t="shared" si="60"/>
        <v/>
      </c>
      <c r="H973" s="209" t="str">
        <f t="array" ref="H973">IFERROR(IF(D973="","",INDEX(ExcValue!$I$8:$I$2000, MATCH(D973&amp;24,ExcValue!$A$8:$A$2000&amp;ExcValue!$H$8:$H$2000,0))),"")</f>
        <v/>
      </c>
      <c r="I973" s="210" t="str">
        <f t="shared" si="61"/>
        <v/>
      </c>
      <c r="J973" s="209" t="str">
        <f t="array" ref="J973">IFERROR(IF(D973="","",INDEX(ExcValue!$I$8:$I$2000, MATCH(D973&amp;74,ExcValue!$A$8:$A$2000&amp;ExcValue!$H$8:$H$2000,0))),"")</f>
        <v/>
      </c>
      <c r="K973" s="210" t="str">
        <f t="shared" si="62"/>
        <v/>
      </c>
      <c r="L973" s="209" t="str">
        <f t="array" ref="L973">IFERROR(IF(D973="","",INDEX(ExcValue!$I$8:$I$2000, MATCH(D973&amp;54,ExcValue!$A$8:$A$2000&amp;ExcValue!$H$8:$H$2000,0))),"")</f>
        <v/>
      </c>
      <c r="M973" s="210" t="str">
        <f t="shared" si="63"/>
        <v/>
      </c>
      <c r="O973" s="207" t="str">
        <f>IF(ISNUMBER(PT_ExcValue!A973),PT_ExcValue!A973,"")</f>
        <v/>
      </c>
      <c r="P973" s="207" t="str">
        <f>IF(PT_ExcValue!C973=0,"",PT_ExcValue!B973/PT_ExcValue!C973)</f>
        <v/>
      </c>
      <c r="Q973" s="207" t="str">
        <f>IF(PT_ExcValue!E973=0,"",PT_ExcValue!D973/PT_ExcValue!E973)</f>
        <v/>
      </c>
      <c r="R973" s="207" t="str">
        <f>IF(PT_ExcValue!G973=0,"",PT_ExcValue!F973/PT_ExcValue!G973)</f>
        <v/>
      </c>
      <c r="S973" s="207" t="str">
        <f>IF(PT_ExcValue!I973=0,"",PT_ExcValue!H973/PT_ExcValue!I973)</f>
        <v/>
      </c>
    </row>
    <row r="974" spans="4:19" x14ac:dyDescent="0.25">
      <c r="D974" s="209" t="str">
        <f t="array" ref="D974">IFERROR(INDEX(ExcValue!$A$8:$A2972, MATCH(0,COUNTIF($D$1:D973,ExcValue!$A$8:$A2972), 0)),"")</f>
        <v/>
      </c>
      <c r="E974" s="207" t="str">
        <f>IFERROR(VLOOKUP(D974,ExcValue!A980:C2972,3,FALSE),"")</f>
        <v/>
      </c>
      <c r="F974" s="209" t="str">
        <f t="array" ref="F974">IFERROR(IF(D974="","",INDEX(ExcValue!$I$8:$I$2000, MATCH(D974&amp;23,ExcValue!$A$8:$A$2000&amp;ExcValue!$H$8:$H$2000,0))),"")</f>
        <v/>
      </c>
      <c r="G974" s="210" t="str">
        <f t="shared" si="60"/>
        <v/>
      </c>
      <c r="H974" s="209" t="str">
        <f t="array" ref="H974">IFERROR(IF(D974="","",INDEX(ExcValue!$I$8:$I$2000, MATCH(D974&amp;24,ExcValue!$A$8:$A$2000&amp;ExcValue!$H$8:$H$2000,0))),"")</f>
        <v/>
      </c>
      <c r="I974" s="210" t="str">
        <f t="shared" si="61"/>
        <v/>
      </c>
      <c r="J974" s="209" t="str">
        <f t="array" ref="J974">IFERROR(IF(D974="","",INDEX(ExcValue!$I$8:$I$2000, MATCH(D974&amp;74,ExcValue!$A$8:$A$2000&amp;ExcValue!$H$8:$H$2000,0))),"")</f>
        <v/>
      </c>
      <c r="K974" s="210" t="str">
        <f t="shared" si="62"/>
        <v/>
      </c>
      <c r="L974" s="209" t="str">
        <f t="array" ref="L974">IFERROR(IF(D974="","",INDEX(ExcValue!$I$8:$I$2000, MATCH(D974&amp;54,ExcValue!$A$8:$A$2000&amp;ExcValue!$H$8:$H$2000,0))),"")</f>
        <v/>
      </c>
      <c r="M974" s="210" t="str">
        <f t="shared" si="63"/>
        <v/>
      </c>
      <c r="O974" s="207" t="str">
        <f>IF(ISNUMBER(PT_ExcValue!A974),PT_ExcValue!A974,"")</f>
        <v/>
      </c>
      <c r="P974" s="207" t="str">
        <f>IF(PT_ExcValue!C974=0,"",PT_ExcValue!B974/PT_ExcValue!C974)</f>
        <v/>
      </c>
      <c r="Q974" s="207" t="str">
        <f>IF(PT_ExcValue!E974=0,"",PT_ExcValue!D974/PT_ExcValue!E974)</f>
        <v/>
      </c>
      <c r="R974" s="207" t="str">
        <f>IF(PT_ExcValue!G974=0,"",PT_ExcValue!F974/PT_ExcValue!G974)</f>
        <v/>
      </c>
      <c r="S974" s="207" t="str">
        <f>IF(PT_ExcValue!I974=0,"",PT_ExcValue!H974/PT_ExcValue!I974)</f>
        <v/>
      </c>
    </row>
    <row r="975" spans="4:19" x14ac:dyDescent="0.25">
      <c r="D975" s="209" t="str">
        <f t="array" ref="D975">IFERROR(INDEX(ExcValue!$A$8:$A2973, MATCH(0,COUNTIF($D$1:D974,ExcValue!$A$8:$A2973), 0)),"")</f>
        <v/>
      </c>
      <c r="E975" s="207" t="str">
        <f>IFERROR(VLOOKUP(D975,ExcValue!A981:C2973,3,FALSE),"")</f>
        <v/>
      </c>
      <c r="F975" s="209" t="str">
        <f t="array" ref="F975">IFERROR(IF(D975="","",INDEX(ExcValue!$I$8:$I$2000, MATCH(D975&amp;23,ExcValue!$A$8:$A$2000&amp;ExcValue!$H$8:$H$2000,0))),"")</f>
        <v/>
      </c>
      <c r="G975" s="210" t="str">
        <f t="shared" si="60"/>
        <v/>
      </c>
      <c r="H975" s="209" t="str">
        <f t="array" ref="H975">IFERROR(IF(D975="","",INDEX(ExcValue!$I$8:$I$2000, MATCH(D975&amp;24,ExcValue!$A$8:$A$2000&amp;ExcValue!$H$8:$H$2000,0))),"")</f>
        <v/>
      </c>
      <c r="I975" s="210" t="str">
        <f t="shared" si="61"/>
        <v/>
      </c>
      <c r="J975" s="209" t="str">
        <f t="array" ref="J975">IFERROR(IF(D975="","",INDEX(ExcValue!$I$8:$I$2000, MATCH(D975&amp;74,ExcValue!$A$8:$A$2000&amp;ExcValue!$H$8:$H$2000,0))),"")</f>
        <v/>
      </c>
      <c r="K975" s="210" t="str">
        <f t="shared" si="62"/>
        <v/>
      </c>
      <c r="L975" s="209" t="str">
        <f t="array" ref="L975">IFERROR(IF(D975="","",INDEX(ExcValue!$I$8:$I$2000, MATCH(D975&amp;54,ExcValue!$A$8:$A$2000&amp;ExcValue!$H$8:$H$2000,0))),"")</f>
        <v/>
      </c>
      <c r="M975" s="210" t="str">
        <f t="shared" si="63"/>
        <v/>
      </c>
      <c r="O975" s="207" t="str">
        <f>IF(ISNUMBER(PT_ExcValue!A975),PT_ExcValue!A975,"")</f>
        <v/>
      </c>
      <c r="P975" s="207" t="str">
        <f>IF(PT_ExcValue!C975=0,"",PT_ExcValue!B975/PT_ExcValue!C975)</f>
        <v/>
      </c>
      <c r="Q975" s="207" t="str">
        <f>IF(PT_ExcValue!E975=0,"",PT_ExcValue!D975/PT_ExcValue!E975)</f>
        <v/>
      </c>
      <c r="R975" s="207" t="str">
        <f>IF(PT_ExcValue!G975=0,"",PT_ExcValue!F975/PT_ExcValue!G975)</f>
        <v/>
      </c>
      <c r="S975" s="207" t="str">
        <f>IF(PT_ExcValue!I975=0,"",PT_ExcValue!H975/PT_ExcValue!I975)</f>
        <v/>
      </c>
    </row>
    <row r="976" spans="4:19" x14ac:dyDescent="0.25">
      <c r="D976" s="209" t="str">
        <f t="array" ref="D976">IFERROR(INDEX(ExcValue!$A$8:$A2974, MATCH(0,COUNTIF($D$1:D975,ExcValue!$A$8:$A2974), 0)),"")</f>
        <v/>
      </c>
      <c r="E976" s="207" t="str">
        <f>IFERROR(VLOOKUP(D976,ExcValue!A982:C2974,3,FALSE),"")</f>
        <v/>
      </c>
      <c r="F976" s="209" t="str">
        <f t="array" ref="F976">IFERROR(IF(D976="","",INDEX(ExcValue!$I$8:$I$2000, MATCH(D976&amp;23,ExcValue!$A$8:$A$2000&amp;ExcValue!$H$8:$H$2000,0))),"")</f>
        <v/>
      </c>
      <c r="G976" s="210" t="str">
        <f t="shared" si="60"/>
        <v/>
      </c>
      <c r="H976" s="209" t="str">
        <f t="array" ref="H976">IFERROR(IF(D976="","",INDEX(ExcValue!$I$8:$I$2000, MATCH(D976&amp;24,ExcValue!$A$8:$A$2000&amp;ExcValue!$H$8:$H$2000,0))),"")</f>
        <v/>
      </c>
      <c r="I976" s="210" t="str">
        <f t="shared" si="61"/>
        <v/>
      </c>
      <c r="J976" s="209" t="str">
        <f t="array" ref="J976">IFERROR(IF(D976="","",INDEX(ExcValue!$I$8:$I$2000, MATCH(D976&amp;74,ExcValue!$A$8:$A$2000&amp;ExcValue!$H$8:$H$2000,0))),"")</f>
        <v/>
      </c>
      <c r="K976" s="210" t="str">
        <f t="shared" si="62"/>
        <v/>
      </c>
      <c r="L976" s="209" t="str">
        <f t="array" ref="L976">IFERROR(IF(D976="","",INDEX(ExcValue!$I$8:$I$2000, MATCH(D976&amp;54,ExcValue!$A$8:$A$2000&amp;ExcValue!$H$8:$H$2000,0))),"")</f>
        <v/>
      </c>
      <c r="M976" s="210" t="str">
        <f t="shared" si="63"/>
        <v/>
      </c>
      <c r="O976" s="207" t="str">
        <f>IF(ISNUMBER(PT_ExcValue!A976),PT_ExcValue!A976,"")</f>
        <v/>
      </c>
      <c r="P976" s="207" t="str">
        <f>IF(PT_ExcValue!C976=0,"",PT_ExcValue!B976/PT_ExcValue!C976)</f>
        <v/>
      </c>
      <c r="Q976" s="207" t="str">
        <f>IF(PT_ExcValue!E976=0,"",PT_ExcValue!D976/PT_ExcValue!E976)</f>
        <v/>
      </c>
      <c r="R976" s="207" t="str">
        <f>IF(PT_ExcValue!G976=0,"",PT_ExcValue!F976/PT_ExcValue!G976)</f>
        <v/>
      </c>
      <c r="S976" s="207" t="str">
        <f>IF(PT_ExcValue!I976=0,"",PT_ExcValue!H976/PT_ExcValue!I976)</f>
        <v/>
      </c>
    </row>
    <row r="977" spans="4:19" x14ac:dyDescent="0.25">
      <c r="D977" s="209" t="str">
        <f t="array" ref="D977">IFERROR(INDEX(ExcValue!$A$8:$A2975, MATCH(0,COUNTIF($D$1:D976,ExcValue!$A$8:$A2975), 0)),"")</f>
        <v/>
      </c>
      <c r="E977" s="207" t="str">
        <f>IFERROR(VLOOKUP(D977,ExcValue!A983:C2975,3,FALSE),"")</f>
        <v/>
      </c>
      <c r="F977" s="209" t="str">
        <f t="array" ref="F977">IFERROR(IF(D977="","",INDEX(ExcValue!$I$8:$I$2000, MATCH(D977&amp;23,ExcValue!$A$8:$A$2000&amp;ExcValue!$H$8:$H$2000,0))),"")</f>
        <v/>
      </c>
      <c r="G977" s="210" t="str">
        <f t="shared" si="60"/>
        <v/>
      </c>
      <c r="H977" s="209" t="str">
        <f t="array" ref="H977">IFERROR(IF(D977="","",INDEX(ExcValue!$I$8:$I$2000, MATCH(D977&amp;24,ExcValue!$A$8:$A$2000&amp;ExcValue!$H$8:$H$2000,0))),"")</f>
        <v/>
      </c>
      <c r="I977" s="210" t="str">
        <f t="shared" si="61"/>
        <v/>
      </c>
      <c r="J977" s="209" t="str">
        <f t="array" ref="J977">IFERROR(IF(D977="","",INDEX(ExcValue!$I$8:$I$2000, MATCH(D977&amp;74,ExcValue!$A$8:$A$2000&amp;ExcValue!$H$8:$H$2000,0))),"")</f>
        <v/>
      </c>
      <c r="K977" s="210" t="str">
        <f t="shared" si="62"/>
        <v/>
      </c>
      <c r="L977" s="209" t="str">
        <f t="array" ref="L977">IFERROR(IF(D977="","",INDEX(ExcValue!$I$8:$I$2000, MATCH(D977&amp;54,ExcValue!$A$8:$A$2000&amp;ExcValue!$H$8:$H$2000,0))),"")</f>
        <v/>
      </c>
      <c r="M977" s="210" t="str">
        <f t="shared" si="63"/>
        <v/>
      </c>
      <c r="O977" s="207" t="str">
        <f>IF(ISNUMBER(PT_ExcValue!A977),PT_ExcValue!A977,"")</f>
        <v/>
      </c>
      <c r="P977" s="207" t="str">
        <f>IF(PT_ExcValue!C977=0,"",PT_ExcValue!B977/PT_ExcValue!C977)</f>
        <v/>
      </c>
      <c r="Q977" s="207" t="str">
        <f>IF(PT_ExcValue!E977=0,"",PT_ExcValue!D977/PT_ExcValue!E977)</f>
        <v/>
      </c>
      <c r="R977" s="207" t="str">
        <f>IF(PT_ExcValue!G977=0,"",PT_ExcValue!F977/PT_ExcValue!G977)</f>
        <v/>
      </c>
      <c r="S977" s="207" t="str">
        <f>IF(PT_ExcValue!I977=0,"",PT_ExcValue!H977/PT_ExcValue!I977)</f>
        <v/>
      </c>
    </row>
    <row r="978" spans="4:19" x14ac:dyDescent="0.25">
      <c r="D978" s="209" t="str">
        <f t="array" ref="D978">IFERROR(INDEX(ExcValue!$A$8:$A2976, MATCH(0,COUNTIF($D$1:D977,ExcValue!$A$8:$A2976), 0)),"")</f>
        <v/>
      </c>
      <c r="E978" s="207" t="str">
        <f>IFERROR(VLOOKUP(D978,ExcValue!A984:C2976,3,FALSE),"")</f>
        <v/>
      </c>
      <c r="F978" s="209" t="str">
        <f t="array" ref="F978">IFERROR(IF(D978="","",INDEX(ExcValue!$I$8:$I$2000, MATCH(D978&amp;23,ExcValue!$A$8:$A$2000&amp;ExcValue!$H$8:$H$2000,0))),"")</f>
        <v/>
      </c>
      <c r="G978" s="210" t="str">
        <f t="shared" si="60"/>
        <v/>
      </c>
      <c r="H978" s="209" t="str">
        <f t="array" ref="H978">IFERROR(IF(D978="","",INDEX(ExcValue!$I$8:$I$2000, MATCH(D978&amp;24,ExcValue!$A$8:$A$2000&amp;ExcValue!$H$8:$H$2000,0))),"")</f>
        <v/>
      </c>
      <c r="I978" s="210" t="str">
        <f t="shared" si="61"/>
        <v/>
      </c>
      <c r="J978" s="209" t="str">
        <f t="array" ref="J978">IFERROR(IF(D978="","",INDEX(ExcValue!$I$8:$I$2000, MATCH(D978&amp;74,ExcValue!$A$8:$A$2000&amp;ExcValue!$H$8:$H$2000,0))),"")</f>
        <v/>
      </c>
      <c r="K978" s="210" t="str">
        <f t="shared" si="62"/>
        <v/>
      </c>
      <c r="L978" s="209" t="str">
        <f t="array" ref="L978">IFERROR(IF(D978="","",INDEX(ExcValue!$I$8:$I$2000, MATCH(D978&amp;54,ExcValue!$A$8:$A$2000&amp;ExcValue!$H$8:$H$2000,0))),"")</f>
        <v/>
      </c>
      <c r="M978" s="210" t="str">
        <f t="shared" si="63"/>
        <v/>
      </c>
      <c r="O978" s="207" t="str">
        <f>IF(ISNUMBER(PT_ExcValue!A978),PT_ExcValue!A978,"")</f>
        <v/>
      </c>
      <c r="P978" s="207" t="str">
        <f>IF(PT_ExcValue!C978=0,"",PT_ExcValue!B978/PT_ExcValue!C978)</f>
        <v/>
      </c>
      <c r="Q978" s="207" t="str">
        <f>IF(PT_ExcValue!E978=0,"",PT_ExcValue!D978/PT_ExcValue!E978)</f>
        <v/>
      </c>
      <c r="R978" s="207" t="str">
        <f>IF(PT_ExcValue!G978=0,"",PT_ExcValue!F978/PT_ExcValue!G978)</f>
        <v/>
      </c>
      <c r="S978" s="207" t="str">
        <f>IF(PT_ExcValue!I978=0,"",PT_ExcValue!H978/PT_ExcValue!I978)</f>
        <v/>
      </c>
    </row>
    <row r="979" spans="4:19" x14ac:dyDescent="0.25">
      <c r="D979" s="209" t="str">
        <f t="array" ref="D979">IFERROR(INDEX(ExcValue!$A$8:$A2977, MATCH(0,COUNTIF($D$1:D978,ExcValue!$A$8:$A2977), 0)),"")</f>
        <v/>
      </c>
      <c r="E979" s="207" t="str">
        <f>IFERROR(VLOOKUP(D979,ExcValue!A985:C2977,3,FALSE),"")</f>
        <v/>
      </c>
      <c r="F979" s="209" t="str">
        <f t="array" ref="F979">IFERROR(IF(D979="","",INDEX(ExcValue!$I$8:$I$2000, MATCH(D979&amp;23,ExcValue!$A$8:$A$2000&amp;ExcValue!$H$8:$H$2000,0))),"")</f>
        <v/>
      </c>
      <c r="G979" s="210" t="str">
        <f t="shared" si="60"/>
        <v/>
      </c>
      <c r="H979" s="209" t="str">
        <f t="array" ref="H979">IFERROR(IF(D979="","",INDEX(ExcValue!$I$8:$I$2000, MATCH(D979&amp;24,ExcValue!$A$8:$A$2000&amp;ExcValue!$H$8:$H$2000,0))),"")</f>
        <v/>
      </c>
      <c r="I979" s="210" t="str">
        <f t="shared" si="61"/>
        <v/>
      </c>
      <c r="J979" s="209" t="str">
        <f t="array" ref="J979">IFERROR(IF(D979="","",INDEX(ExcValue!$I$8:$I$2000, MATCH(D979&amp;74,ExcValue!$A$8:$A$2000&amp;ExcValue!$H$8:$H$2000,0))),"")</f>
        <v/>
      </c>
      <c r="K979" s="210" t="str">
        <f t="shared" si="62"/>
        <v/>
      </c>
      <c r="L979" s="209" t="str">
        <f t="array" ref="L979">IFERROR(IF(D979="","",INDEX(ExcValue!$I$8:$I$2000, MATCH(D979&amp;54,ExcValue!$A$8:$A$2000&amp;ExcValue!$H$8:$H$2000,0))),"")</f>
        <v/>
      </c>
      <c r="M979" s="210" t="str">
        <f t="shared" si="63"/>
        <v/>
      </c>
      <c r="O979" s="207" t="str">
        <f>IF(ISNUMBER(PT_ExcValue!A979),PT_ExcValue!A979,"")</f>
        <v/>
      </c>
      <c r="P979" s="207" t="str">
        <f>IF(PT_ExcValue!C979=0,"",PT_ExcValue!B979/PT_ExcValue!C979)</f>
        <v/>
      </c>
      <c r="Q979" s="207" t="str">
        <f>IF(PT_ExcValue!E979=0,"",PT_ExcValue!D979/PT_ExcValue!E979)</f>
        <v/>
      </c>
      <c r="R979" s="207" t="str">
        <f>IF(PT_ExcValue!G979=0,"",PT_ExcValue!F979/PT_ExcValue!G979)</f>
        <v/>
      </c>
      <c r="S979" s="207" t="str">
        <f>IF(PT_ExcValue!I979=0,"",PT_ExcValue!H979/PT_ExcValue!I979)</f>
        <v/>
      </c>
    </row>
    <row r="980" spans="4:19" x14ac:dyDescent="0.25">
      <c r="D980" s="209" t="str">
        <f t="array" ref="D980">IFERROR(INDEX(ExcValue!$A$8:$A2978, MATCH(0,COUNTIF($D$1:D979,ExcValue!$A$8:$A2978), 0)),"")</f>
        <v/>
      </c>
      <c r="E980" s="207" t="str">
        <f>IFERROR(VLOOKUP(D980,ExcValue!A986:C2978,3,FALSE),"")</f>
        <v/>
      </c>
      <c r="F980" s="209" t="str">
        <f t="array" ref="F980">IFERROR(IF(D980="","",INDEX(ExcValue!$I$8:$I$2000, MATCH(D980&amp;23,ExcValue!$A$8:$A$2000&amp;ExcValue!$H$8:$H$2000,0))),"")</f>
        <v/>
      </c>
      <c r="G980" s="210" t="str">
        <f t="shared" si="60"/>
        <v/>
      </c>
      <c r="H980" s="209" t="str">
        <f t="array" ref="H980">IFERROR(IF(D980="","",INDEX(ExcValue!$I$8:$I$2000, MATCH(D980&amp;24,ExcValue!$A$8:$A$2000&amp;ExcValue!$H$8:$H$2000,0))),"")</f>
        <v/>
      </c>
      <c r="I980" s="210" t="str">
        <f t="shared" si="61"/>
        <v/>
      </c>
      <c r="J980" s="209" t="str">
        <f t="array" ref="J980">IFERROR(IF(D980="","",INDEX(ExcValue!$I$8:$I$2000, MATCH(D980&amp;74,ExcValue!$A$8:$A$2000&amp;ExcValue!$H$8:$H$2000,0))),"")</f>
        <v/>
      </c>
      <c r="K980" s="210" t="str">
        <f t="shared" si="62"/>
        <v/>
      </c>
      <c r="L980" s="209" t="str">
        <f t="array" ref="L980">IFERROR(IF(D980="","",INDEX(ExcValue!$I$8:$I$2000, MATCH(D980&amp;54,ExcValue!$A$8:$A$2000&amp;ExcValue!$H$8:$H$2000,0))),"")</f>
        <v/>
      </c>
      <c r="M980" s="210" t="str">
        <f t="shared" si="63"/>
        <v/>
      </c>
      <c r="O980" s="207" t="str">
        <f>IF(ISNUMBER(PT_ExcValue!A980),PT_ExcValue!A980,"")</f>
        <v/>
      </c>
      <c r="P980" s="207" t="str">
        <f>IF(PT_ExcValue!C980=0,"",PT_ExcValue!B980/PT_ExcValue!C980)</f>
        <v/>
      </c>
      <c r="Q980" s="207" t="str">
        <f>IF(PT_ExcValue!E980=0,"",PT_ExcValue!D980/PT_ExcValue!E980)</f>
        <v/>
      </c>
      <c r="R980" s="207" t="str">
        <f>IF(PT_ExcValue!G980=0,"",PT_ExcValue!F980/PT_ExcValue!G980)</f>
        <v/>
      </c>
      <c r="S980" s="207" t="str">
        <f>IF(PT_ExcValue!I980=0,"",PT_ExcValue!H980/PT_ExcValue!I980)</f>
        <v/>
      </c>
    </row>
    <row r="981" spans="4:19" x14ac:dyDescent="0.25">
      <c r="D981" s="209" t="str">
        <f t="array" ref="D981">IFERROR(INDEX(ExcValue!$A$8:$A2979, MATCH(0,COUNTIF($D$1:D980,ExcValue!$A$8:$A2979), 0)),"")</f>
        <v/>
      </c>
      <c r="E981" s="207" t="str">
        <f>IFERROR(VLOOKUP(D981,ExcValue!A987:C2979,3,FALSE),"")</f>
        <v/>
      </c>
      <c r="F981" s="209" t="str">
        <f t="array" ref="F981">IFERROR(IF(D981="","",INDEX(ExcValue!$I$8:$I$2000, MATCH(D981&amp;23,ExcValue!$A$8:$A$2000&amp;ExcValue!$H$8:$H$2000,0))),"")</f>
        <v/>
      </c>
      <c r="G981" s="210" t="str">
        <f t="shared" si="60"/>
        <v/>
      </c>
      <c r="H981" s="209" t="str">
        <f t="array" ref="H981">IFERROR(IF(D981="","",INDEX(ExcValue!$I$8:$I$2000, MATCH(D981&amp;24,ExcValue!$A$8:$A$2000&amp;ExcValue!$H$8:$H$2000,0))),"")</f>
        <v/>
      </c>
      <c r="I981" s="210" t="str">
        <f t="shared" si="61"/>
        <v/>
      </c>
      <c r="J981" s="209" t="str">
        <f t="array" ref="J981">IFERROR(IF(D981="","",INDEX(ExcValue!$I$8:$I$2000, MATCH(D981&amp;74,ExcValue!$A$8:$A$2000&amp;ExcValue!$H$8:$H$2000,0))),"")</f>
        <v/>
      </c>
      <c r="K981" s="210" t="str">
        <f t="shared" si="62"/>
        <v/>
      </c>
      <c r="L981" s="209" t="str">
        <f t="array" ref="L981">IFERROR(IF(D981="","",INDEX(ExcValue!$I$8:$I$2000, MATCH(D981&amp;54,ExcValue!$A$8:$A$2000&amp;ExcValue!$H$8:$H$2000,0))),"")</f>
        <v/>
      </c>
      <c r="M981" s="210" t="str">
        <f t="shared" si="63"/>
        <v/>
      </c>
      <c r="O981" s="207" t="str">
        <f>IF(ISNUMBER(PT_ExcValue!A981),PT_ExcValue!A981,"")</f>
        <v/>
      </c>
      <c r="P981" s="207" t="str">
        <f>IF(PT_ExcValue!C981=0,"",PT_ExcValue!B981/PT_ExcValue!C981)</f>
        <v/>
      </c>
      <c r="Q981" s="207" t="str">
        <f>IF(PT_ExcValue!E981=0,"",PT_ExcValue!D981/PT_ExcValue!E981)</f>
        <v/>
      </c>
      <c r="R981" s="207" t="str">
        <f>IF(PT_ExcValue!G981=0,"",PT_ExcValue!F981/PT_ExcValue!G981)</f>
        <v/>
      </c>
      <c r="S981" s="207" t="str">
        <f>IF(PT_ExcValue!I981=0,"",PT_ExcValue!H981/PT_ExcValue!I981)</f>
        <v/>
      </c>
    </row>
    <row r="982" spans="4:19" x14ac:dyDescent="0.25">
      <c r="D982" s="209" t="str">
        <f t="array" ref="D982">IFERROR(INDEX(ExcValue!$A$8:$A2980, MATCH(0,COUNTIF($D$1:D981,ExcValue!$A$8:$A2980), 0)),"")</f>
        <v/>
      </c>
      <c r="E982" s="207" t="str">
        <f>IFERROR(VLOOKUP(D982,ExcValue!A988:C2980,3,FALSE),"")</f>
        <v/>
      </c>
      <c r="F982" s="209" t="str">
        <f t="array" ref="F982">IFERROR(IF(D982="","",INDEX(ExcValue!$I$8:$I$2000, MATCH(D982&amp;23,ExcValue!$A$8:$A$2000&amp;ExcValue!$H$8:$H$2000,0))),"")</f>
        <v/>
      </c>
      <c r="G982" s="210" t="str">
        <f t="shared" si="60"/>
        <v/>
      </c>
      <c r="H982" s="209" t="str">
        <f t="array" ref="H982">IFERROR(IF(D982="","",INDEX(ExcValue!$I$8:$I$2000, MATCH(D982&amp;24,ExcValue!$A$8:$A$2000&amp;ExcValue!$H$8:$H$2000,0))),"")</f>
        <v/>
      </c>
      <c r="I982" s="210" t="str">
        <f t="shared" si="61"/>
        <v/>
      </c>
      <c r="J982" s="209" t="str">
        <f t="array" ref="J982">IFERROR(IF(D982="","",INDEX(ExcValue!$I$8:$I$2000, MATCH(D982&amp;74,ExcValue!$A$8:$A$2000&amp;ExcValue!$H$8:$H$2000,0))),"")</f>
        <v/>
      </c>
      <c r="K982" s="210" t="str">
        <f t="shared" si="62"/>
        <v/>
      </c>
      <c r="L982" s="209" t="str">
        <f t="array" ref="L982">IFERROR(IF(D982="","",INDEX(ExcValue!$I$8:$I$2000, MATCH(D982&amp;54,ExcValue!$A$8:$A$2000&amp;ExcValue!$H$8:$H$2000,0))),"")</f>
        <v/>
      </c>
      <c r="M982" s="210" t="str">
        <f t="shared" si="63"/>
        <v/>
      </c>
      <c r="O982" s="207" t="str">
        <f>IF(ISNUMBER(PT_ExcValue!A982),PT_ExcValue!A982,"")</f>
        <v/>
      </c>
      <c r="P982" s="207" t="str">
        <f>IF(PT_ExcValue!C982=0,"",PT_ExcValue!B982/PT_ExcValue!C982)</f>
        <v/>
      </c>
      <c r="Q982" s="207" t="str">
        <f>IF(PT_ExcValue!E982=0,"",PT_ExcValue!D982/PT_ExcValue!E982)</f>
        <v/>
      </c>
      <c r="R982" s="207" t="str">
        <f>IF(PT_ExcValue!G982=0,"",PT_ExcValue!F982/PT_ExcValue!G982)</f>
        <v/>
      </c>
      <c r="S982" s="207" t="str">
        <f>IF(PT_ExcValue!I982=0,"",PT_ExcValue!H982/PT_ExcValue!I982)</f>
        <v/>
      </c>
    </row>
    <row r="983" spans="4:19" x14ac:dyDescent="0.25">
      <c r="D983" s="209" t="str">
        <f t="array" ref="D983">IFERROR(INDEX(ExcValue!$A$8:$A2981, MATCH(0,COUNTIF($D$1:D982,ExcValue!$A$8:$A2981), 0)),"")</f>
        <v/>
      </c>
      <c r="E983" s="207" t="str">
        <f>IFERROR(VLOOKUP(D983,ExcValue!A989:C2981,3,FALSE),"")</f>
        <v/>
      </c>
      <c r="F983" s="209" t="str">
        <f t="array" ref="F983">IFERROR(IF(D983="","",INDEX(ExcValue!$I$8:$I$2000, MATCH(D983&amp;23,ExcValue!$A$8:$A$2000&amp;ExcValue!$H$8:$H$2000,0))),"")</f>
        <v/>
      </c>
      <c r="G983" s="210" t="str">
        <f t="shared" si="60"/>
        <v/>
      </c>
      <c r="H983" s="209" t="str">
        <f t="array" ref="H983">IFERROR(IF(D983="","",INDEX(ExcValue!$I$8:$I$2000, MATCH(D983&amp;24,ExcValue!$A$8:$A$2000&amp;ExcValue!$H$8:$H$2000,0))),"")</f>
        <v/>
      </c>
      <c r="I983" s="210" t="str">
        <f t="shared" si="61"/>
        <v/>
      </c>
      <c r="J983" s="209" t="str">
        <f t="array" ref="J983">IFERROR(IF(D983="","",INDEX(ExcValue!$I$8:$I$2000, MATCH(D983&amp;74,ExcValue!$A$8:$A$2000&amp;ExcValue!$H$8:$H$2000,0))),"")</f>
        <v/>
      </c>
      <c r="K983" s="210" t="str">
        <f t="shared" si="62"/>
        <v/>
      </c>
      <c r="L983" s="209" t="str">
        <f t="array" ref="L983">IFERROR(IF(D983="","",INDEX(ExcValue!$I$8:$I$2000, MATCH(D983&amp;54,ExcValue!$A$8:$A$2000&amp;ExcValue!$H$8:$H$2000,0))),"")</f>
        <v/>
      </c>
      <c r="M983" s="210" t="str">
        <f t="shared" si="63"/>
        <v/>
      </c>
      <c r="O983" s="207" t="str">
        <f>IF(ISNUMBER(PT_ExcValue!A983),PT_ExcValue!A983,"")</f>
        <v/>
      </c>
      <c r="P983" s="207" t="str">
        <f>IF(PT_ExcValue!C983=0,"",PT_ExcValue!B983/PT_ExcValue!C983)</f>
        <v/>
      </c>
      <c r="Q983" s="207" t="str">
        <f>IF(PT_ExcValue!E983=0,"",PT_ExcValue!D983/PT_ExcValue!E983)</f>
        <v/>
      </c>
      <c r="R983" s="207" t="str">
        <f>IF(PT_ExcValue!G983=0,"",PT_ExcValue!F983/PT_ExcValue!G983)</f>
        <v/>
      </c>
      <c r="S983" s="207" t="str">
        <f>IF(PT_ExcValue!I983=0,"",PT_ExcValue!H983/PT_ExcValue!I983)</f>
        <v/>
      </c>
    </row>
    <row r="984" spans="4:19" x14ac:dyDescent="0.25">
      <c r="D984" s="209" t="str">
        <f t="array" ref="D984">IFERROR(INDEX(ExcValue!$A$8:$A2982, MATCH(0,COUNTIF($D$1:D983,ExcValue!$A$8:$A2982), 0)),"")</f>
        <v/>
      </c>
      <c r="E984" s="207" t="str">
        <f>IFERROR(VLOOKUP(D984,ExcValue!A990:C2982,3,FALSE),"")</f>
        <v/>
      </c>
      <c r="F984" s="209" t="str">
        <f t="array" ref="F984">IFERROR(IF(D984="","",INDEX(ExcValue!$I$8:$I$2000, MATCH(D984&amp;23,ExcValue!$A$8:$A$2000&amp;ExcValue!$H$8:$H$2000,0))),"")</f>
        <v/>
      </c>
      <c r="G984" s="210" t="str">
        <f t="shared" si="60"/>
        <v/>
      </c>
      <c r="H984" s="209" t="str">
        <f t="array" ref="H984">IFERROR(IF(D984="","",INDEX(ExcValue!$I$8:$I$2000, MATCH(D984&amp;24,ExcValue!$A$8:$A$2000&amp;ExcValue!$H$8:$H$2000,0))),"")</f>
        <v/>
      </c>
      <c r="I984" s="210" t="str">
        <f t="shared" si="61"/>
        <v/>
      </c>
      <c r="J984" s="209" t="str">
        <f t="array" ref="J984">IFERROR(IF(D984="","",INDEX(ExcValue!$I$8:$I$2000, MATCH(D984&amp;74,ExcValue!$A$8:$A$2000&amp;ExcValue!$H$8:$H$2000,0))),"")</f>
        <v/>
      </c>
      <c r="K984" s="210" t="str">
        <f t="shared" si="62"/>
        <v/>
      </c>
      <c r="L984" s="209" t="str">
        <f t="array" ref="L984">IFERROR(IF(D984="","",INDEX(ExcValue!$I$8:$I$2000, MATCH(D984&amp;54,ExcValue!$A$8:$A$2000&amp;ExcValue!$H$8:$H$2000,0))),"")</f>
        <v/>
      </c>
      <c r="M984" s="210" t="str">
        <f t="shared" si="63"/>
        <v/>
      </c>
      <c r="O984" s="207" t="str">
        <f>IF(ISNUMBER(PT_ExcValue!A984),PT_ExcValue!A984,"")</f>
        <v/>
      </c>
      <c r="P984" s="207" t="str">
        <f>IF(PT_ExcValue!C984=0,"",PT_ExcValue!B984/PT_ExcValue!C984)</f>
        <v/>
      </c>
      <c r="Q984" s="207" t="str">
        <f>IF(PT_ExcValue!E984=0,"",PT_ExcValue!D984/PT_ExcValue!E984)</f>
        <v/>
      </c>
      <c r="R984" s="207" t="str">
        <f>IF(PT_ExcValue!G984=0,"",PT_ExcValue!F984/PT_ExcValue!G984)</f>
        <v/>
      </c>
      <c r="S984" s="207" t="str">
        <f>IF(PT_ExcValue!I984=0,"",PT_ExcValue!H984/PT_ExcValue!I984)</f>
        <v/>
      </c>
    </row>
    <row r="985" spans="4:19" x14ac:dyDescent="0.25">
      <c r="D985" s="209" t="str">
        <f t="array" ref="D985">IFERROR(INDEX(ExcValue!$A$8:$A2983, MATCH(0,COUNTIF($D$1:D984,ExcValue!$A$8:$A2983), 0)),"")</f>
        <v/>
      </c>
      <c r="E985" s="207" t="str">
        <f>IFERROR(VLOOKUP(D985,ExcValue!A991:C2983,3,FALSE),"")</f>
        <v/>
      </c>
      <c r="F985" s="209" t="str">
        <f t="array" ref="F985">IFERROR(IF(D985="","",INDEX(ExcValue!$I$8:$I$2000, MATCH(D985&amp;23,ExcValue!$A$8:$A$2000&amp;ExcValue!$H$8:$H$2000,0))),"")</f>
        <v/>
      </c>
      <c r="G985" s="210" t="str">
        <f t="shared" si="60"/>
        <v/>
      </c>
      <c r="H985" s="209" t="str">
        <f t="array" ref="H985">IFERROR(IF(D985="","",INDEX(ExcValue!$I$8:$I$2000, MATCH(D985&amp;24,ExcValue!$A$8:$A$2000&amp;ExcValue!$H$8:$H$2000,0))),"")</f>
        <v/>
      </c>
      <c r="I985" s="210" t="str">
        <f t="shared" si="61"/>
        <v/>
      </c>
      <c r="J985" s="209" t="str">
        <f t="array" ref="J985">IFERROR(IF(D985="","",INDEX(ExcValue!$I$8:$I$2000, MATCH(D985&amp;74,ExcValue!$A$8:$A$2000&amp;ExcValue!$H$8:$H$2000,0))),"")</f>
        <v/>
      </c>
      <c r="K985" s="210" t="str">
        <f t="shared" si="62"/>
        <v/>
      </c>
      <c r="L985" s="209" t="str">
        <f t="array" ref="L985">IFERROR(IF(D985="","",INDEX(ExcValue!$I$8:$I$2000, MATCH(D985&amp;54,ExcValue!$A$8:$A$2000&amp;ExcValue!$H$8:$H$2000,0))),"")</f>
        <v/>
      </c>
      <c r="M985" s="210" t="str">
        <f t="shared" si="63"/>
        <v/>
      </c>
      <c r="O985" s="207" t="str">
        <f>IF(ISNUMBER(PT_ExcValue!A985),PT_ExcValue!A985,"")</f>
        <v/>
      </c>
      <c r="P985" s="207" t="str">
        <f>IF(PT_ExcValue!C985=0,"",PT_ExcValue!B985/PT_ExcValue!C985)</f>
        <v/>
      </c>
      <c r="Q985" s="207" t="str">
        <f>IF(PT_ExcValue!E985=0,"",PT_ExcValue!D985/PT_ExcValue!E985)</f>
        <v/>
      </c>
      <c r="R985" s="207" t="str">
        <f>IF(PT_ExcValue!G985=0,"",PT_ExcValue!F985/PT_ExcValue!G985)</f>
        <v/>
      </c>
      <c r="S985" s="207" t="str">
        <f>IF(PT_ExcValue!I985=0,"",PT_ExcValue!H985/PT_ExcValue!I985)</f>
        <v/>
      </c>
    </row>
    <row r="986" spans="4:19" x14ac:dyDescent="0.25">
      <c r="D986" s="209" t="str">
        <f t="array" ref="D986">IFERROR(INDEX(ExcValue!$A$8:$A2984, MATCH(0,COUNTIF($D$1:D985,ExcValue!$A$8:$A2984), 0)),"")</f>
        <v/>
      </c>
      <c r="E986" s="207" t="str">
        <f>IFERROR(VLOOKUP(D986,ExcValue!A992:C2984,3,FALSE),"")</f>
        <v/>
      </c>
      <c r="F986" s="209" t="str">
        <f t="array" ref="F986">IFERROR(IF(D986="","",INDEX(ExcValue!$I$8:$I$2000, MATCH(D986&amp;23,ExcValue!$A$8:$A$2000&amp;ExcValue!$H$8:$H$2000,0))),"")</f>
        <v/>
      </c>
      <c r="G986" s="210" t="str">
        <f t="shared" si="60"/>
        <v/>
      </c>
      <c r="H986" s="209" t="str">
        <f t="array" ref="H986">IFERROR(IF(D986="","",INDEX(ExcValue!$I$8:$I$2000, MATCH(D986&amp;24,ExcValue!$A$8:$A$2000&amp;ExcValue!$H$8:$H$2000,0))),"")</f>
        <v/>
      </c>
      <c r="I986" s="210" t="str">
        <f t="shared" si="61"/>
        <v/>
      </c>
      <c r="J986" s="209" t="str">
        <f t="array" ref="J986">IFERROR(IF(D986="","",INDEX(ExcValue!$I$8:$I$2000, MATCH(D986&amp;74,ExcValue!$A$8:$A$2000&amp;ExcValue!$H$8:$H$2000,0))),"")</f>
        <v/>
      </c>
      <c r="K986" s="210" t="str">
        <f t="shared" si="62"/>
        <v/>
      </c>
      <c r="L986" s="209" t="str">
        <f t="array" ref="L986">IFERROR(IF(D986="","",INDEX(ExcValue!$I$8:$I$2000, MATCH(D986&amp;54,ExcValue!$A$8:$A$2000&amp;ExcValue!$H$8:$H$2000,0))),"")</f>
        <v/>
      </c>
      <c r="M986" s="210" t="str">
        <f t="shared" si="63"/>
        <v/>
      </c>
      <c r="O986" s="207" t="str">
        <f>IF(ISNUMBER(PT_ExcValue!A986),PT_ExcValue!A986,"")</f>
        <v/>
      </c>
      <c r="P986" s="207" t="str">
        <f>IF(PT_ExcValue!C986=0,"",PT_ExcValue!B986/PT_ExcValue!C986)</f>
        <v/>
      </c>
      <c r="Q986" s="207" t="str">
        <f>IF(PT_ExcValue!E986=0,"",PT_ExcValue!D986/PT_ExcValue!E986)</f>
        <v/>
      </c>
      <c r="R986" s="207" t="str">
        <f>IF(PT_ExcValue!G986=0,"",PT_ExcValue!F986/PT_ExcValue!G986)</f>
        <v/>
      </c>
      <c r="S986" s="207" t="str">
        <f>IF(PT_ExcValue!I986=0,"",PT_ExcValue!H986/PT_ExcValue!I986)</f>
        <v/>
      </c>
    </row>
    <row r="987" spans="4:19" x14ac:dyDescent="0.25">
      <c r="D987" s="209" t="str">
        <f t="array" ref="D987">IFERROR(INDEX(ExcValue!$A$8:$A2985, MATCH(0,COUNTIF($D$1:D986,ExcValue!$A$8:$A2985), 0)),"")</f>
        <v/>
      </c>
      <c r="E987" s="207" t="str">
        <f>IFERROR(VLOOKUP(D987,ExcValue!A993:C2985,3,FALSE),"")</f>
        <v/>
      </c>
      <c r="F987" s="209" t="str">
        <f t="array" ref="F987">IFERROR(IF(D987="","",INDEX(ExcValue!$I$8:$I$2000, MATCH(D987&amp;23,ExcValue!$A$8:$A$2000&amp;ExcValue!$H$8:$H$2000,0))),"")</f>
        <v/>
      </c>
      <c r="G987" s="210" t="str">
        <f t="shared" si="60"/>
        <v/>
      </c>
      <c r="H987" s="209" t="str">
        <f t="array" ref="H987">IFERROR(IF(D987="","",INDEX(ExcValue!$I$8:$I$2000, MATCH(D987&amp;24,ExcValue!$A$8:$A$2000&amp;ExcValue!$H$8:$H$2000,0))),"")</f>
        <v/>
      </c>
      <c r="I987" s="210" t="str">
        <f t="shared" si="61"/>
        <v/>
      </c>
      <c r="J987" s="209" t="str">
        <f t="array" ref="J987">IFERROR(IF(D987="","",INDEX(ExcValue!$I$8:$I$2000, MATCH(D987&amp;74,ExcValue!$A$8:$A$2000&amp;ExcValue!$H$8:$H$2000,0))),"")</f>
        <v/>
      </c>
      <c r="K987" s="210" t="str">
        <f t="shared" si="62"/>
        <v/>
      </c>
      <c r="L987" s="209" t="str">
        <f t="array" ref="L987">IFERROR(IF(D987="","",INDEX(ExcValue!$I$8:$I$2000, MATCH(D987&amp;54,ExcValue!$A$8:$A$2000&amp;ExcValue!$H$8:$H$2000,0))),"")</f>
        <v/>
      </c>
      <c r="M987" s="210" t="str">
        <f t="shared" si="63"/>
        <v/>
      </c>
      <c r="O987" s="207" t="str">
        <f>IF(ISNUMBER(PT_ExcValue!A987),PT_ExcValue!A987,"")</f>
        <v/>
      </c>
      <c r="P987" s="207" t="str">
        <f>IF(PT_ExcValue!C987=0,"",PT_ExcValue!B987/PT_ExcValue!C987)</f>
        <v/>
      </c>
      <c r="Q987" s="207" t="str">
        <f>IF(PT_ExcValue!E987=0,"",PT_ExcValue!D987/PT_ExcValue!E987)</f>
        <v/>
      </c>
      <c r="R987" s="207" t="str">
        <f>IF(PT_ExcValue!G987=0,"",PT_ExcValue!F987/PT_ExcValue!G987)</f>
        <v/>
      </c>
      <c r="S987" s="207" t="str">
        <f>IF(PT_ExcValue!I987=0,"",PT_ExcValue!H987/PT_ExcValue!I987)</f>
        <v/>
      </c>
    </row>
    <row r="988" spans="4:19" x14ac:dyDescent="0.25">
      <c r="D988" s="209" t="str">
        <f t="array" ref="D988">IFERROR(INDEX(ExcValue!$A$8:$A2986, MATCH(0,COUNTIF($D$1:D987,ExcValue!$A$8:$A2986), 0)),"")</f>
        <v/>
      </c>
      <c r="E988" s="207" t="str">
        <f>IFERROR(VLOOKUP(D988,ExcValue!A994:C2986,3,FALSE),"")</f>
        <v/>
      </c>
      <c r="F988" s="209" t="str">
        <f t="array" ref="F988">IFERROR(IF(D988="","",INDEX(ExcValue!$I$8:$I$2000, MATCH(D988&amp;23,ExcValue!$A$8:$A$2000&amp;ExcValue!$H$8:$H$2000,0))),"")</f>
        <v/>
      </c>
      <c r="G988" s="210" t="str">
        <f t="shared" si="60"/>
        <v/>
      </c>
      <c r="H988" s="209" t="str">
        <f t="array" ref="H988">IFERROR(IF(D988="","",INDEX(ExcValue!$I$8:$I$2000, MATCH(D988&amp;24,ExcValue!$A$8:$A$2000&amp;ExcValue!$H$8:$H$2000,0))),"")</f>
        <v/>
      </c>
      <c r="I988" s="210" t="str">
        <f t="shared" si="61"/>
        <v/>
      </c>
      <c r="J988" s="209" t="str">
        <f t="array" ref="J988">IFERROR(IF(D988="","",INDEX(ExcValue!$I$8:$I$2000, MATCH(D988&amp;74,ExcValue!$A$8:$A$2000&amp;ExcValue!$H$8:$H$2000,0))),"")</f>
        <v/>
      </c>
      <c r="K988" s="210" t="str">
        <f t="shared" si="62"/>
        <v/>
      </c>
      <c r="L988" s="209" t="str">
        <f t="array" ref="L988">IFERROR(IF(D988="","",INDEX(ExcValue!$I$8:$I$2000, MATCH(D988&amp;54,ExcValue!$A$8:$A$2000&amp;ExcValue!$H$8:$H$2000,0))),"")</f>
        <v/>
      </c>
      <c r="M988" s="210" t="str">
        <f t="shared" si="63"/>
        <v/>
      </c>
      <c r="O988" s="207" t="str">
        <f>IF(ISNUMBER(PT_ExcValue!A988),PT_ExcValue!A988,"")</f>
        <v/>
      </c>
      <c r="P988" s="207" t="str">
        <f>IF(PT_ExcValue!C988=0,"",PT_ExcValue!B988/PT_ExcValue!C988)</f>
        <v/>
      </c>
      <c r="Q988" s="207" t="str">
        <f>IF(PT_ExcValue!E988=0,"",PT_ExcValue!D988/PT_ExcValue!E988)</f>
        <v/>
      </c>
      <c r="R988" s="207" t="str">
        <f>IF(PT_ExcValue!G988=0,"",PT_ExcValue!F988/PT_ExcValue!G988)</f>
        <v/>
      </c>
      <c r="S988" s="207" t="str">
        <f>IF(PT_ExcValue!I988=0,"",PT_ExcValue!H988/PT_ExcValue!I988)</f>
        <v/>
      </c>
    </row>
    <row r="989" spans="4:19" x14ac:dyDescent="0.25">
      <c r="D989" s="209" t="str">
        <f t="array" ref="D989">IFERROR(INDEX(ExcValue!$A$8:$A2987, MATCH(0,COUNTIF($D$1:D988,ExcValue!$A$8:$A2987), 0)),"")</f>
        <v/>
      </c>
      <c r="E989" s="207" t="str">
        <f>IFERROR(VLOOKUP(D989,ExcValue!A995:C2987,3,FALSE),"")</f>
        <v/>
      </c>
      <c r="F989" s="209" t="str">
        <f t="array" ref="F989">IFERROR(IF(D989="","",INDEX(ExcValue!$I$8:$I$2000, MATCH(D989&amp;23,ExcValue!$A$8:$A$2000&amp;ExcValue!$H$8:$H$2000,0))),"")</f>
        <v/>
      </c>
      <c r="G989" s="210" t="str">
        <f t="shared" si="60"/>
        <v/>
      </c>
      <c r="H989" s="209" t="str">
        <f t="array" ref="H989">IFERROR(IF(D989="","",INDEX(ExcValue!$I$8:$I$2000, MATCH(D989&amp;24,ExcValue!$A$8:$A$2000&amp;ExcValue!$H$8:$H$2000,0))),"")</f>
        <v/>
      </c>
      <c r="I989" s="210" t="str">
        <f t="shared" si="61"/>
        <v/>
      </c>
      <c r="J989" s="209" t="str">
        <f t="array" ref="J989">IFERROR(IF(D989="","",INDEX(ExcValue!$I$8:$I$2000, MATCH(D989&amp;74,ExcValue!$A$8:$A$2000&amp;ExcValue!$H$8:$H$2000,0))),"")</f>
        <v/>
      </c>
      <c r="K989" s="210" t="str">
        <f t="shared" si="62"/>
        <v/>
      </c>
      <c r="L989" s="209" t="str">
        <f t="array" ref="L989">IFERROR(IF(D989="","",INDEX(ExcValue!$I$8:$I$2000, MATCH(D989&amp;54,ExcValue!$A$8:$A$2000&amp;ExcValue!$H$8:$H$2000,0))),"")</f>
        <v/>
      </c>
      <c r="M989" s="210" t="str">
        <f t="shared" si="63"/>
        <v/>
      </c>
      <c r="O989" s="207" t="str">
        <f>IF(ISNUMBER(PT_ExcValue!A989),PT_ExcValue!A989,"")</f>
        <v/>
      </c>
      <c r="P989" s="207" t="str">
        <f>IF(PT_ExcValue!C989=0,"",PT_ExcValue!B989/PT_ExcValue!C989)</f>
        <v/>
      </c>
      <c r="Q989" s="207" t="str">
        <f>IF(PT_ExcValue!E989=0,"",PT_ExcValue!D989/PT_ExcValue!E989)</f>
        <v/>
      </c>
      <c r="R989" s="207" t="str">
        <f>IF(PT_ExcValue!G989=0,"",PT_ExcValue!F989/PT_ExcValue!G989)</f>
        <v/>
      </c>
      <c r="S989" s="207" t="str">
        <f>IF(PT_ExcValue!I989=0,"",PT_ExcValue!H989/PT_ExcValue!I989)</f>
        <v/>
      </c>
    </row>
    <row r="990" spans="4:19" x14ac:dyDescent="0.25">
      <c r="D990" s="209" t="str">
        <f t="array" ref="D990">IFERROR(INDEX(ExcValue!$A$8:$A2988, MATCH(0,COUNTIF($D$1:D989,ExcValue!$A$8:$A2988), 0)),"")</f>
        <v/>
      </c>
      <c r="E990" s="207" t="str">
        <f>IFERROR(VLOOKUP(D990,ExcValue!A996:C2988,3,FALSE),"")</f>
        <v/>
      </c>
      <c r="F990" s="209" t="str">
        <f t="array" ref="F990">IFERROR(IF(D990="","",INDEX(ExcValue!$I$8:$I$2000, MATCH(D990&amp;23,ExcValue!$A$8:$A$2000&amp;ExcValue!$H$8:$H$2000,0))),"")</f>
        <v/>
      </c>
      <c r="G990" s="210" t="str">
        <f t="shared" si="60"/>
        <v/>
      </c>
      <c r="H990" s="209" t="str">
        <f t="array" ref="H990">IFERROR(IF(D990="","",INDEX(ExcValue!$I$8:$I$2000, MATCH(D990&amp;24,ExcValue!$A$8:$A$2000&amp;ExcValue!$H$8:$H$2000,0))),"")</f>
        <v/>
      </c>
      <c r="I990" s="210" t="str">
        <f t="shared" si="61"/>
        <v/>
      </c>
      <c r="J990" s="209" t="str">
        <f t="array" ref="J990">IFERROR(IF(D990="","",INDEX(ExcValue!$I$8:$I$2000, MATCH(D990&amp;74,ExcValue!$A$8:$A$2000&amp;ExcValue!$H$8:$H$2000,0))),"")</f>
        <v/>
      </c>
      <c r="K990" s="210" t="str">
        <f t="shared" si="62"/>
        <v/>
      </c>
      <c r="L990" s="209" t="str">
        <f t="array" ref="L990">IFERROR(IF(D990="","",INDEX(ExcValue!$I$8:$I$2000, MATCH(D990&amp;54,ExcValue!$A$8:$A$2000&amp;ExcValue!$H$8:$H$2000,0))),"")</f>
        <v/>
      </c>
      <c r="M990" s="210" t="str">
        <f t="shared" si="63"/>
        <v/>
      </c>
      <c r="O990" s="207" t="str">
        <f>IF(ISNUMBER(PT_ExcValue!A990),PT_ExcValue!A990,"")</f>
        <v/>
      </c>
      <c r="P990" s="207" t="str">
        <f>IF(PT_ExcValue!C990=0,"",PT_ExcValue!B990/PT_ExcValue!C990)</f>
        <v/>
      </c>
      <c r="Q990" s="207" t="str">
        <f>IF(PT_ExcValue!E990=0,"",PT_ExcValue!D990/PT_ExcValue!E990)</f>
        <v/>
      </c>
      <c r="R990" s="207" t="str">
        <f>IF(PT_ExcValue!G990=0,"",PT_ExcValue!F990/PT_ExcValue!G990)</f>
        <v/>
      </c>
      <c r="S990" s="207" t="str">
        <f>IF(PT_ExcValue!I990=0,"",PT_ExcValue!H990/PT_ExcValue!I990)</f>
        <v/>
      </c>
    </row>
    <row r="991" spans="4:19" x14ac:dyDescent="0.25">
      <c r="D991" s="209" t="str">
        <f t="array" ref="D991">IFERROR(INDEX(ExcValue!$A$8:$A2989, MATCH(0,COUNTIF($D$1:D990,ExcValue!$A$8:$A2989), 0)),"")</f>
        <v/>
      </c>
      <c r="E991" s="207" t="str">
        <f>IFERROR(VLOOKUP(D991,ExcValue!A997:C2989,3,FALSE),"")</f>
        <v/>
      </c>
      <c r="F991" s="209" t="str">
        <f t="array" ref="F991">IFERROR(IF(D991="","",INDEX(ExcValue!$I$8:$I$2000, MATCH(D991&amp;23,ExcValue!$A$8:$A$2000&amp;ExcValue!$H$8:$H$2000,0))),"")</f>
        <v/>
      </c>
      <c r="G991" s="210" t="str">
        <f t="shared" si="60"/>
        <v/>
      </c>
      <c r="H991" s="209" t="str">
        <f t="array" ref="H991">IFERROR(IF(D991="","",INDEX(ExcValue!$I$8:$I$2000, MATCH(D991&amp;24,ExcValue!$A$8:$A$2000&amp;ExcValue!$H$8:$H$2000,0))),"")</f>
        <v/>
      </c>
      <c r="I991" s="210" t="str">
        <f t="shared" si="61"/>
        <v/>
      </c>
      <c r="J991" s="209" t="str">
        <f t="array" ref="J991">IFERROR(IF(D991="","",INDEX(ExcValue!$I$8:$I$2000, MATCH(D991&amp;74,ExcValue!$A$8:$A$2000&amp;ExcValue!$H$8:$H$2000,0))),"")</f>
        <v/>
      </c>
      <c r="K991" s="210" t="str">
        <f t="shared" si="62"/>
        <v/>
      </c>
      <c r="L991" s="209" t="str">
        <f t="array" ref="L991">IFERROR(IF(D991="","",INDEX(ExcValue!$I$8:$I$2000, MATCH(D991&amp;54,ExcValue!$A$8:$A$2000&amp;ExcValue!$H$8:$H$2000,0))),"")</f>
        <v/>
      </c>
      <c r="M991" s="210" t="str">
        <f t="shared" si="63"/>
        <v/>
      </c>
      <c r="O991" s="207" t="str">
        <f>IF(ISNUMBER(PT_ExcValue!A991),PT_ExcValue!A991,"")</f>
        <v/>
      </c>
      <c r="P991" s="207" t="str">
        <f>IF(PT_ExcValue!C991=0,"",PT_ExcValue!B991/PT_ExcValue!C991)</f>
        <v/>
      </c>
      <c r="Q991" s="207" t="str">
        <f>IF(PT_ExcValue!E991=0,"",PT_ExcValue!D991/PT_ExcValue!E991)</f>
        <v/>
      </c>
      <c r="R991" s="207" t="str">
        <f>IF(PT_ExcValue!G991=0,"",PT_ExcValue!F991/PT_ExcValue!G991)</f>
        <v/>
      </c>
      <c r="S991" s="207" t="str">
        <f>IF(PT_ExcValue!I991=0,"",PT_ExcValue!H991/PT_ExcValue!I991)</f>
        <v/>
      </c>
    </row>
    <row r="992" spans="4:19" x14ac:dyDescent="0.25">
      <c r="D992" s="209" t="str">
        <f t="array" ref="D992">IFERROR(INDEX(ExcValue!$A$8:$A2990, MATCH(0,COUNTIF($D$1:D991,ExcValue!$A$8:$A2990), 0)),"")</f>
        <v/>
      </c>
      <c r="E992" s="207" t="str">
        <f>IFERROR(VLOOKUP(D992,ExcValue!A998:C2990,3,FALSE),"")</f>
        <v/>
      </c>
      <c r="F992" s="209" t="str">
        <f t="array" ref="F992">IFERROR(IF(D992="","",INDEX(ExcValue!$I$8:$I$2000, MATCH(D992&amp;23,ExcValue!$A$8:$A$2000&amp;ExcValue!$H$8:$H$2000,0))),"")</f>
        <v/>
      </c>
      <c r="G992" s="210" t="str">
        <f t="shared" si="60"/>
        <v/>
      </c>
      <c r="H992" s="209" t="str">
        <f t="array" ref="H992">IFERROR(IF(D992="","",INDEX(ExcValue!$I$8:$I$2000, MATCH(D992&amp;24,ExcValue!$A$8:$A$2000&amp;ExcValue!$H$8:$H$2000,0))),"")</f>
        <v/>
      </c>
      <c r="I992" s="210" t="str">
        <f t="shared" si="61"/>
        <v/>
      </c>
      <c r="J992" s="209" t="str">
        <f t="array" ref="J992">IFERROR(IF(D992="","",INDEX(ExcValue!$I$8:$I$2000, MATCH(D992&amp;74,ExcValue!$A$8:$A$2000&amp;ExcValue!$H$8:$H$2000,0))),"")</f>
        <v/>
      </c>
      <c r="K992" s="210" t="str">
        <f t="shared" si="62"/>
        <v/>
      </c>
      <c r="L992" s="209" t="str">
        <f t="array" ref="L992">IFERROR(IF(D992="","",INDEX(ExcValue!$I$8:$I$2000, MATCH(D992&amp;54,ExcValue!$A$8:$A$2000&amp;ExcValue!$H$8:$H$2000,0))),"")</f>
        <v/>
      </c>
      <c r="M992" s="210" t="str">
        <f t="shared" si="63"/>
        <v/>
      </c>
      <c r="O992" s="207" t="str">
        <f>IF(ISNUMBER(PT_ExcValue!A992),PT_ExcValue!A992,"")</f>
        <v/>
      </c>
      <c r="P992" s="207" t="str">
        <f>IF(PT_ExcValue!C992=0,"",PT_ExcValue!B992/PT_ExcValue!C992)</f>
        <v/>
      </c>
      <c r="Q992" s="207" t="str">
        <f>IF(PT_ExcValue!E992=0,"",PT_ExcValue!D992/PT_ExcValue!E992)</f>
        <v/>
      </c>
      <c r="R992" s="207" t="str">
        <f>IF(PT_ExcValue!G992=0,"",PT_ExcValue!F992/PT_ExcValue!G992)</f>
        <v/>
      </c>
      <c r="S992" s="207" t="str">
        <f>IF(PT_ExcValue!I992=0,"",PT_ExcValue!H992/PT_ExcValue!I992)</f>
        <v/>
      </c>
    </row>
    <row r="993" spans="4:19" x14ac:dyDescent="0.25">
      <c r="D993" s="209" t="str">
        <f t="array" ref="D993">IFERROR(INDEX(ExcValue!$A$8:$A2991, MATCH(0,COUNTIF($D$1:D992,ExcValue!$A$8:$A2991), 0)),"")</f>
        <v/>
      </c>
      <c r="E993" s="207" t="str">
        <f>IFERROR(VLOOKUP(D993,ExcValue!A999:C2991,3,FALSE),"")</f>
        <v/>
      </c>
      <c r="F993" s="209" t="str">
        <f t="array" ref="F993">IFERROR(IF(D993="","",INDEX(ExcValue!$I$8:$I$2000, MATCH(D993&amp;23,ExcValue!$A$8:$A$2000&amp;ExcValue!$H$8:$H$2000,0))),"")</f>
        <v/>
      </c>
      <c r="G993" s="210" t="str">
        <f t="shared" si="60"/>
        <v/>
      </c>
      <c r="H993" s="209" t="str">
        <f t="array" ref="H993">IFERROR(IF(D993="","",INDEX(ExcValue!$I$8:$I$2000, MATCH(D993&amp;24,ExcValue!$A$8:$A$2000&amp;ExcValue!$H$8:$H$2000,0))),"")</f>
        <v/>
      </c>
      <c r="I993" s="210" t="str">
        <f t="shared" si="61"/>
        <v/>
      </c>
      <c r="J993" s="209" t="str">
        <f t="array" ref="J993">IFERROR(IF(D993="","",INDEX(ExcValue!$I$8:$I$2000, MATCH(D993&amp;74,ExcValue!$A$8:$A$2000&amp;ExcValue!$H$8:$H$2000,0))),"")</f>
        <v/>
      </c>
      <c r="K993" s="210" t="str">
        <f t="shared" si="62"/>
        <v/>
      </c>
      <c r="L993" s="209" t="str">
        <f t="array" ref="L993">IFERROR(IF(D993="","",INDEX(ExcValue!$I$8:$I$2000, MATCH(D993&amp;54,ExcValue!$A$8:$A$2000&amp;ExcValue!$H$8:$H$2000,0))),"")</f>
        <v/>
      </c>
      <c r="M993" s="210" t="str">
        <f t="shared" si="63"/>
        <v/>
      </c>
      <c r="O993" s="207" t="str">
        <f>IF(ISNUMBER(PT_ExcValue!A993),PT_ExcValue!A993,"")</f>
        <v/>
      </c>
      <c r="P993" s="207" t="str">
        <f>IF(PT_ExcValue!C993=0,"",PT_ExcValue!B993/PT_ExcValue!C993)</f>
        <v/>
      </c>
      <c r="Q993" s="207" t="str">
        <f>IF(PT_ExcValue!E993=0,"",PT_ExcValue!D993/PT_ExcValue!E993)</f>
        <v/>
      </c>
      <c r="R993" s="207" t="str">
        <f>IF(PT_ExcValue!G993=0,"",PT_ExcValue!F993/PT_ExcValue!G993)</f>
        <v/>
      </c>
      <c r="S993" s="207" t="str">
        <f>IF(PT_ExcValue!I993=0,"",PT_ExcValue!H993/PT_ExcValue!I993)</f>
        <v/>
      </c>
    </row>
    <row r="994" spans="4:19" x14ac:dyDescent="0.25">
      <c r="D994" s="209" t="str">
        <f t="array" ref="D994">IFERROR(INDEX(ExcValue!$A$8:$A2992, MATCH(0,COUNTIF($D$1:D993,ExcValue!$A$8:$A2992), 0)),"")</f>
        <v/>
      </c>
      <c r="E994" s="207" t="str">
        <f>IFERROR(VLOOKUP(D994,ExcValue!A1000:C2992,3,FALSE),"")</f>
        <v/>
      </c>
      <c r="F994" s="209" t="str">
        <f t="array" ref="F994">IFERROR(IF(D994="","",INDEX(ExcValue!$I$8:$I$2000, MATCH(D994&amp;23,ExcValue!$A$8:$A$2000&amp;ExcValue!$H$8:$H$2000,0))),"")</f>
        <v/>
      </c>
      <c r="G994" s="210" t="str">
        <f t="shared" si="60"/>
        <v/>
      </c>
      <c r="H994" s="209" t="str">
        <f t="array" ref="H994">IFERROR(IF(D994="","",INDEX(ExcValue!$I$8:$I$2000, MATCH(D994&amp;24,ExcValue!$A$8:$A$2000&amp;ExcValue!$H$8:$H$2000,0))),"")</f>
        <v/>
      </c>
      <c r="I994" s="210" t="str">
        <f t="shared" si="61"/>
        <v/>
      </c>
      <c r="J994" s="209" t="str">
        <f t="array" ref="J994">IFERROR(IF(D994="","",INDEX(ExcValue!$I$8:$I$2000, MATCH(D994&amp;74,ExcValue!$A$8:$A$2000&amp;ExcValue!$H$8:$H$2000,0))),"")</f>
        <v/>
      </c>
      <c r="K994" s="210" t="str">
        <f t="shared" si="62"/>
        <v/>
      </c>
      <c r="L994" s="209" t="str">
        <f t="array" ref="L994">IFERROR(IF(D994="","",INDEX(ExcValue!$I$8:$I$2000, MATCH(D994&amp;54,ExcValue!$A$8:$A$2000&amp;ExcValue!$H$8:$H$2000,0))),"")</f>
        <v/>
      </c>
      <c r="M994" s="210" t="str">
        <f t="shared" si="63"/>
        <v/>
      </c>
      <c r="O994" s="207" t="str">
        <f>IF(ISNUMBER(PT_ExcValue!A994),PT_ExcValue!A994,"")</f>
        <v/>
      </c>
      <c r="P994" s="207" t="str">
        <f>IF(PT_ExcValue!C994=0,"",PT_ExcValue!B994/PT_ExcValue!C994)</f>
        <v/>
      </c>
      <c r="Q994" s="207" t="str">
        <f>IF(PT_ExcValue!E994=0,"",PT_ExcValue!D994/PT_ExcValue!E994)</f>
        <v/>
      </c>
      <c r="R994" s="207" t="str">
        <f>IF(PT_ExcValue!G994=0,"",PT_ExcValue!F994/PT_ExcValue!G994)</f>
        <v/>
      </c>
      <c r="S994" s="207" t="str">
        <f>IF(PT_ExcValue!I994=0,"",PT_ExcValue!H994/PT_ExcValue!I994)</f>
        <v/>
      </c>
    </row>
    <row r="995" spans="4:19" x14ac:dyDescent="0.25">
      <c r="D995" s="209" t="str">
        <f t="array" ref="D995">IFERROR(INDEX(ExcValue!$A$8:$A2993, MATCH(0,COUNTIF($D$1:D994,ExcValue!$A$8:$A2993), 0)),"")</f>
        <v/>
      </c>
      <c r="E995" s="207" t="str">
        <f>IFERROR(VLOOKUP(D995,ExcValue!A1001:C2993,3,FALSE),"")</f>
        <v/>
      </c>
      <c r="F995" s="209" t="str">
        <f t="array" ref="F995">IFERROR(IF(D995="","",INDEX(ExcValue!$I$8:$I$2000, MATCH(D995&amp;23,ExcValue!$A$8:$A$2000&amp;ExcValue!$H$8:$H$2000,0))),"")</f>
        <v/>
      </c>
      <c r="G995" s="210" t="str">
        <f t="shared" si="60"/>
        <v/>
      </c>
      <c r="H995" s="209" t="str">
        <f t="array" ref="H995">IFERROR(IF(D995="","",INDEX(ExcValue!$I$8:$I$2000, MATCH(D995&amp;24,ExcValue!$A$8:$A$2000&amp;ExcValue!$H$8:$H$2000,0))),"")</f>
        <v/>
      </c>
      <c r="I995" s="210" t="str">
        <f t="shared" si="61"/>
        <v/>
      </c>
      <c r="J995" s="209" t="str">
        <f t="array" ref="J995">IFERROR(IF(D995="","",INDEX(ExcValue!$I$8:$I$2000, MATCH(D995&amp;74,ExcValue!$A$8:$A$2000&amp;ExcValue!$H$8:$H$2000,0))),"")</f>
        <v/>
      </c>
      <c r="K995" s="210" t="str">
        <f t="shared" si="62"/>
        <v/>
      </c>
      <c r="L995" s="209" t="str">
        <f t="array" ref="L995">IFERROR(IF(D995="","",INDEX(ExcValue!$I$8:$I$2000, MATCH(D995&amp;54,ExcValue!$A$8:$A$2000&amp;ExcValue!$H$8:$H$2000,0))),"")</f>
        <v/>
      </c>
      <c r="M995" s="210" t="str">
        <f t="shared" si="63"/>
        <v/>
      </c>
      <c r="O995" s="207" t="str">
        <f>IF(ISNUMBER(PT_ExcValue!A995),PT_ExcValue!A995,"")</f>
        <v/>
      </c>
      <c r="P995" s="207" t="str">
        <f>IF(PT_ExcValue!C995=0,"",PT_ExcValue!B995/PT_ExcValue!C995)</f>
        <v/>
      </c>
      <c r="Q995" s="207" t="str">
        <f>IF(PT_ExcValue!E995=0,"",PT_ExcValue!D995/PT_ExcValue!E995)</f>
        <v/>
      </c>
      <c r="R995" s="207" t="str">
        <f>IF(PT_ExcValue!G995=0,"",PT_ExcValue!F995/PT_ExcValue!G995)</f>
        <v/>
      </c>
      <c r="S995" s="207" t="str">
        <f>IF(PT_ExcValue!I995=0,"",PT_ExcValue!H995/PT_ExcValue!I995)</f>
        <v/>
      </c>
    </row>
    <row r="996" spans="4:19" x14ac:dyDescent="0.25">
      <c r="D996" s="209" t="str">
        <f t="array" ref="D996">IFERROR(INDEX(ExcValue!$A$8:$A2994, MATCH(0,COUNTIF($D$1:D995,ExcValue!$A$8:$A2994), 0)),"")</f>
        <v/>
      </c>
      <c r="E996" s="207" t="str">
        <f>IFERROR(VLOOKUP(D996,ExcValue!A1002:C2994,3,FALSE),"")</f>
        <v/>
      </c>
      <c r="F996" s="209" t="str">
        <f t="array" ref="F996">IFERROR(IF(D996="","",INDEX(ExcValue!$I$8:$I$2000, MATCH(D996&amp;23,ExcValue!$A$8:$A$2000&amp;ExcValue!$H$8:$H$2000,0))),"")</f>
        <v/>
      </c>
      <c r="G996" s="210" t="str">
        <f t="shared" si="60"/>
        <v/>
      </c>
      <c r="H996" s="209" t="str">
        <f t="array" ref="H996">IFERROR(IF(D996="","",INDEX(ExcValue!$I$8:$I$2000, MATCH(D996&amp;24,ExcValue!$A$8:$A$2000&amp;ExcValue!$H$8:$H$2000,0))),"")</f>
        <v/>
      </c>
      <c r="I996" s="210" t="str">
        <f t="shared" si="61"/>
        <v/>
      </c>
      <c r="J996" s="209" t="str">
        <f t="array" ref="J996">IFERROR(IF(D996="","",INDEX(ExcValue!$I$8:$I$2000, MATCH(D996&amp;74,ExcValue!$A$8:$A$2000&amp;ExcValue!$H$8:$H$2000,0))),"")</f>
        <v/>
      </c>
      <c r="K996" s="210" t="str">
        <f t="shared" si="62"/>
        <v/>
      </c>
      <c r="L996" s="209" t="str">
        <f t="array" ref="L996">IFERROR(IF(D996="","",INDEX(ExcValue!$I$8:$I$2000, MATCH(D996&amp;54,ExcValue!$A$8:$A$2000&amp;ExcValue!$H$8:$H$2000,0))),"")</f>
        <v/>
      </c>
      <c r="M996" s="210" t="str">
        <f t="shared" si="63"/>
        <v/>
      </c>
      <c r="O996" s="207" t="str">
        <f>IF(ISNUMBER(PT_ExcValue!A996),PT_ExcValue!A996,"")</f>
        <v/>
      </c>
      <c r="P996" s="207" t="str">
        <f>IF(PT_ExcValue!C996=0,"",PT_ExcValue!B996/PT_ExcValue!C996)</f>
        <v/>
      </c>
      <c r="Q996" s="207" t="str">
        <f>IF(PT_ExcValue!E996=0,"",PT_ExcValue!D996/PT_ExcValue!E996)</f>
        <v/>
      </c>
      <c r="R996" s="207" t="str">
        <f>IF(PT_ExcValue!G996=0,"",PT_ExcValue!F996/PT_ExcValue!G996)</f>
        <v/>
      </c>
      <c r="S996" s="207" t="str">
        <f>IF(PT_ExcValue!I996=0,"",PT_ExcValue!H996/PT_ExcValue!I996)</f>
        <v/>
      </c>
    </row>
    <row r="997" spans="4:19" x14ac:dyDescent="0.25">
      <c r="D997" s="209" t="str">
        <f t="array" ref="D997">IFERROR(INDEX(ExcValue!$A$8:$A2995, MATCH(0,COUNTIF($D$1:D996,ExcValue!$A$8:$A2995), 0)),"")</f>
        <v/>
      </c>
      <c r="E997" s="207" t="str">
        <f>IFERROR(VLOOKUP(D997,ExcValue!A1003:C2995,3,FALSE),"")</f>
        <v/>
      </c>
      <c r="F997" s="209" t="str">
        <f t="array" ref="F997">IFERROR(IF(D997="","",INDEX(ExcValue!$I$8:$I$2000, MATCH(D997&amp;23,ExcValue!$A$8:$A$2000&amp;ExcValue!$H$8:$H$2000,0))),"")</f>
        <v/>
      </c>
      <c r="G997" s="210" t="str">
        <f t="shared" si="60"/>
        <v/>
      </c>
      <c r="H997" s="209" t="str">
        <f t="array" ref="H997">IFERROR(IF(D997="","",INDEX(ExcValue!$I$8:$I$2000, MATCH(D997&amp;24,ExcValue!$A$8:$A$2000&amp;ExcValue!$H$8:$H$2000,0))),"")</f>
        <v/>
      </c>
      <c r="I997" s="210" t="str">
        <f t="shared" si="61"/>
        <v/>
      </c>
      <c r="J997" s="209" t="str">
        <f t="array" ref="J997">IFERROR(IF(D997="","",INDEX(ExcValue!$I$8:$I$2000, MATCH(D997&amp;74,ExcValue!$A$8:$A$2000&amp;ExcValue!$H$8:$H$2000,0))),"")</f>
        <v/>
      </c>
      <c r="K997" s="210" t="str">
        <f t="shared" si="62"/>
        <v/>
      </c>
      <c r="L997" s="209" t="str">
        <f t="array" ref="L997">IFERROR(IF(D997="","",INDEX(ExcValue!$I$8:$I$2000, MATCH(D997&amp;54,ExcValue!$A$8:$A$2000&amp;ExcValue!$H$8:$H$2000,0))),"")</f>
        <v/>
      </c>
      <c r="M997" s="210" t="str">
        <f t="shared" si="63"/>
        <v/>
      </c>
      <c r="O997" s="207" t="str">
        <f>IF(ISNUMBER(PT_ExcValue!A997),PT_ExcValue!A997,"")</f>
        <v/>
      </c>
      <c r="P997" s="207" t="str">
        <f>IF(PT_ExcValue!C997=0,"",PT_ExcValue!B997/PT_ExcValue!C997)</f>
        <v/>
      </c>
      <c r="Q997" s="207" t="str">
        <f>IF(PT_ExcValue!E997=0,"",PT_ExcValue!D997/PT_ExcValue!E997)</f>
        <v/>
      </c>
      <c r="R997" s="207" t="str">
        <f>IF(PT_ExcValue!G997=0,"",PT_ExcValue!F997/PT_ExcValue!G997)</f>
        <v/>
      </c>
      <c r="S997" s="207" t="str">
        <f>IF(PT_ExcValue!I997=0,"",PT_ExcValue!H997/PT_ExcValue!I997)</f>
        <v/>
      </c>
    </row>
    <row r="998" spans="4:19" x14ac:dyDescent="0.25">
      <c r="D998" s="209" t="str">
        <f t="array" ref="D998">IFERROR(INDEX(ExcValue!$A$8:$A2996, MATCH(0,COUNTIF($D$1:D997,ExcValue!$A$8:$A2996), 0)),"")</f>
        <v/>
      </c>
      <c r="E998" s="207" t="str">
        <f>IFERROR(VLOOKUP(D998,ExcValue!A1004:C2996,3,FALSE),"")</f>
        <v/>
      </c>
      <c r="F998" s="209" t="str">
        <f t="array" ref="F998">IFERROR(IF(D998="","",INDEX(ExcValue!$I$8:$I$2000, MATCH(D998&amp;23,ExcValue!$A$8:$A$2000&amp;ExcValue!$H$8:$H$2000,0))),"")</f>
        <v/>
      </c>
      <c r="G998" s="210" t="str">
        <f t="shared" si="60"/>
        <v/>
      </c>
      <c r="H998" s="209" t="str">
        <f t="array" ref="H998">IFERROR(IF(D998="","",INDEX(ExcValue!$I$8:$I$2000, MATCH(D998&amp;24,ExcValue!$A$8:$A$2000&amp;ExcValue!$H$8:$H$2000,0))),"")</f>
        <v/>
      </c>
      <c r="I998" s="210" t="str">
        <f t="shared" si="61"/>
        <v/>
      </c>
      <c r="J998" s="209" t="str">
        <f t="array" ref="J998">IFERROR(IF(D998="","",INDEX(ExcValue!$I$8:$I$2000, MATCH(D998&amp;74,ExcValue!$A$8:$A$2000&amp;ExcValue!$H$8:$H$2000,0))),"")</f>
        <v/>
      </c>
      <c r="K998" s="210" t="str">
        <f t="shared" si="62"/>
        <v/>
      </c>
      <c r="L998" s="209" t="str">
        <f t="array" ref="L998">IFERROR(IF(D998="","",INDEX(ExcValue!$I$8:$I$2000, MATCH(D998&amp;54,ExcValue!$A$8:$A$2000&amp;ExcValue!$H$8:$H$2000,0))),"")</f>
        <v/>
      </c>
      <c r="M998" s="210" t="str">
        <f t="shared" si="63"/>
        <v/>
      </c>
      <c r="O998" s="207" t="str">
        <f>IF(ISNUMBER(PT_ExcValue!A998),PT_ExcValue!A998,"")</f>
        <v/>
      </c>
      <c r="P998" s="207" t="str">
        <f>IF(PT_ExcValue!C998=0,"",PT_ExcValue!B998/PT_ExcValue!C998)</f>
        <v/>
      </c>
      <c r="Q998" s="207" t="str">
        <f>IF(PT_ExcValue!E998=0,"",PT_ExcValue!D998/PT_ExcValue!E998)</f>
        <v/>
      </c>
      <c r="R998" s="207" t="str">
        <f>IF(PT_ExcValue!G998=0,"",PT_ExcValue!F998/PT_ExcValue!G998)</f>
        <v/>
      </c>
      <c r="S998" s="207" t="str">
        <f>IF(PT_ExcValue!I998=0,"",PT_ExcValue!H998/PT_ExcValue!I998)</f>
        <v/>
      </c>
    </row>
    <row r="999" spans="4:19" x14ac:dyDescent="0.25">
      <c r="O999" s="207" t="str">
        <f>IF(ISNUMBER(PT_ExcValue!A999),PT_ExcValue!A999,"")</f>
        <v/>
      </c>
      <c r="P999" s="207" t="str">
        <f>IF(PT_ExcValue!C999=0,"",PT_ExcValue!B999/PT_ExcValue!C999)</f>
        <v/>
      </c>
      <c r="Q999" s="207" t="str">
        <f>IF(PT_ExcValue!E999=0,"",PT_ExcValue!D999/PT_ExcValue!E999)</f>
        <v/>
      </c>
      <c r="R999" s="207" t="str">
        <f>IF(PT_ExcValue!G999=0,"",PT_ExcValue!F999/PT_ExcValue!G999)</f>
        <v/>
      </c>
      <c r="S999" s="207" t="str">
        <f>IF(PT_ExcValue!I999=0,"",PT_ExcValue!H999/PT_ExcValue!I999)</f>
        <v/>
      </c>
    </row>
    <row r="1000" spans="4:19" x14ac:dyDescent="0.25">
      <c r="O1000" s="207" t="str">
        <f>IF(ISNUMBER(PT_ExcValue!A1000),PT_ExcValue!A1000,"")</f>
        <v/>
      </c>
      <c r="P1000" s="207" t="str">
        <f>IF(PT_ExcValue!C1000=0,"",PT_ExcValue!B1000/PT_ExcValue!C1000)</f>
        <v/>
      </c>
      <c r="Q1000" s="207" t="str">
        <f>IF(PT_ExcValue!E1000=0,"",PT_ExcValue!D1000/PT_ExcValue!E1000)</f>
        <v/>
      </c>
      <c r="R1000" s="207" t="str">
        <f>IF(PT_ExcValue!G1000=0,"",PT_ExcValue!F1000/PT_ExcValue!G1000)</f>
        <v/>
      </c>
      <c r="S1000" s="207" t="str">
        <f>IF(PT_ExcValue!I1000=0,"",PT_ExcValue!H1000/PT_ExcValue!I1000)</f>
        <v/>
      </c>
    </row>
  </sheetData>
  <pageMargins left="0.7" right="0.7" top="0.75" bottom="0.75" header="0.3" footer="0.3"/>
  <pageSetup paperSize="9" fitToWidth="0" fitToHeight="0" orientation="portrait" horizontalDpi="0" verticalDpi="0"/>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theme="9" tint="-0.249977111117893"/>
  </sheetPr>
  <dimension ref="B1:G6361"/>
  <sheetViews>
    <sheetView rightToLeft="1" zoomScaleNormal="100" workbookViewId="0"/>
  </sheetViews>
  <sheetFormatPr defaultColWidth="9.140625" defaultRowHeight="12.75" x14ac:dyDescent="0.2"/>
  <cols>
    <col min="2" max="2" width="21.42578125" style="182" customWidth="1"/>
    <col min="3" max="3" width="17.28515625" style="181" customWidth="1"/>
    <col min="4" max="4" width="19.7109375" style="181" customWidth="1"/>
    <col min="5" max="5" width="16.85546875" style="181" customWidth="1"/>
    <col min="6" max="6" width="22.85546875" style="181" customWidth="1"/>
    <col min="7" max="7" width="6.5703125" customWidth="1"/>
  </cols>
  <sheetData>
    <row r="1" spans="2:7" s="221" customFormat="1" ht="30" customHeight="1" x14ac:dyDescent="0.2">
      <c r="B1" s="222"/>
      <c r="C1" s="222" t="s">
        <v>282</v>
      </c>
      <c r="D1" s="223"/>
      <c r="E1" s="223"/>
      <c r="F1" s="223"/>
      <c r="G1"/>
    </row>
    <row r="2" spans="2:7" s="224" customFormat="1" ht="15" x14ac:dyDescent="0.25">
      <c r="B2" s="225" t="s">
        <v>283</v>
      </c>
      <c r="C2" s="226" t="s">
        <v>284</v>
      </c>
      <c r="D2" s="226" t="s">
        <v>285</v>
      </c>
      <c r="E2" s="227" t="s">
        <v>286</v>
      </c>
      <c r="F2" s="228" t="s">
        <v>287</v>
      </c>
      <c r="G2"/>
    </row>
    <row r="3" spans="2:7" x14ac:dyDescent="0.2">
      <c r="B3" s="229">
        <f>IFERROR(IF(ForbDraft!A18&lt;&gt;"",ROW(ForbDraft!A18),""),"")</f>
        <v>18</v>
      </c>
      <c r="C3" s="230">
        <f>IFERROR(IF(ForbDraft!A18&lt;&gt;"",ForbDraft!A18,""),"")</f>
        <v>57772</v>
      </c>
      <c r="D3" s="230" t="str">
        <f t="shared" ref="D3:D66" si="0">IF(F3="pH לבדיקת גבול","pH",F3)</f>
        <v>כלורידים</v>
      </c>
      <c r="E3" s="230">
        <f>IFERROR(IF(ForbDraft!L18&lt;&gt;"",ABS(ForbDraft!L18),""),"")</f>
        <v>493.27679999999998</v>
      </c>
      <c r="F3" s="230" t="str">
        <f>IFERROR(IF(ForbDraft!K18&lt;&gt;"",ForbDraft!K18,""),"")</f>
        <v>כלורידים</v>
      </c>
    </row>
    <row r="4" spans="2:7" x14ac:dyDescent="0.2">
      <c r="B4" s="229">
        <f>IFERROR(IF(ForbDraft!A19&lt;&gt;"",ROW(ForbDraft!A19),""),"")</f>
        <v>19</v>
      </c>
      <c r="C4" s="230">
        <f>IFERROR(IF(ForbDraft!A19&lt;&gt;"",ForbDraft!A19,""),"")</f>
        <v>58504</v>
      </c>
      <c r="D4" s="230" t="str">
        <f t="shared" si="0"/>
        <v>pH</v>
      </c>
      <c r="E4" s="230">
        <f>IFERROR(IF(ForbDraft!L19&lt;&gt;"",ABS(ForbDraft!L19),""),"")</f>
        <v>3.69</v>
      </c>
      <c r="F4" s="230" t="str">
        <f>IFERROR(IF(ForbDraft!K19&lt;&gt;"",ForbDraft!K19,""),"")</f>
        <v>pH</v>
      </c>
    </row>
    <row r="5" spans="2:7" x14ac:dyDescent="0.2">
      <c r="B5" s="229">
        <f>IFERROR(IF(ForbDraft!A20&lt;&gt;"",ROW(ForbDraft!A20),""),"")</f>
        <v>20</v>
      </c>
      <c r="C5" s="230">
        <f>IFERROR(IF(ForbDraft!A20&lt;&gt;"",ForbDraft!A20,""),"")</f>
        <v>58504</v>
      </c>
      <c r="D5" s="230" t="str">
        <f t="shared" si="0"/>
        <v>pH</v>
      </c>
      <c r="E5" s="230">
        <f>IFERROR(IF(ForbDraft!L20&lt;&gt;"",ABS(ForbDraft!L20),""),"")</f>
        <v>3.69</v>
      </c>
      <c r="F5" s="230" t="str">
        <f>IFERROR(IF(ForbDraft!K20&lt;&gt;"",ForbDraft!K20,""),"")</f>
        <v>pH לבדיקת גבול</v>
      </c>
    </row>
    <row r="6" spans="2:7" x14ac:dyDescent="0.2">
      <c r="B6" s="229">
        <f>IFERROR(IF(ForbDraft!A21&lt;&gt;"",ROW(ForbDraft!A21),""),"")</f>
        <v>21</v>
      </c>
      <c r="C6" s="230">
        <f>IFERROR(IF(ForbDraft!A21&lt;&gt;"",ForbDraft!A21,""),"")</f>
        <v>57796</v>
      </c>
      <c r="D6" s="230" t="str">
        <f t="shared" si="0"/>
        <v>נתרן</v>
      </c>
      <c r="E6" s="230">
        <f>IFERROR(IF(ForbDraft!L21&lt;&gt;"",ABS(ForbDraft!L21),""),"")</f>
        <v>260.99099999999999</v>
      </c>
      <c r="F6" s="230" t="str">
        <f>IFERROR(IF(ForbDraft!K21&lt;&gt;"",ForbDraft!K21,""),"")</f>
        <v>נתרן</v>
      </c>
    </row>
    <row r="7" spans="2:7" x14ac:dyDescent="0.2">
      <c r="B7" s="229">
        <f>IFERROR(IF(ForbDraft!A22&lt;&gt;"",ROW(ForbDraft!A22),""),"")</f>
        <v>22</v>
      </c>
      <c r="C7" s="230">
        <f>IFERROR(IF(ForbDraft!A22&lt;&gt;"",ForbDraft!A22,""),"")</f>
        <v>57796</v>
      </c>
      <c r="D7" s="230" t="str">
        <f t="shared" si="0"/>
        <v>שמנים כלליים</v>
      </c>
      <c r="E7" s="230">
        <f>IFERROR(IF(ForbDraft!L22&lt;&gt;"",ABS(ForbDraft!L22),""),"")</f>
        <v>469.5</v>
      </c>
      <c r="F7" s="230" t="str">
        <f>IFERROR(IF(ForbDraft!K22&lt;&gt;"",ForbDraft!K22,""),"")</f>
        <v>שמנים כלליים</v>
      </c>
    </row>
    <row r="8" spans="2:7" x14ac:dyDescent="0.2">
      <c r="B8" s="229">
        <f>IFERROR(IF(ForbDraft!A23&lt;&gt;"",ROW(ForbDraft!A23),""),"")</f>
        <v>23</v>
      </c>
      <c r="C8" s="230">
        <f>IFERROR(IF(ForbDraft!A23&lt;&gt;"",ForbDraft!A23,""),"")</f>
        <v>58468</v>
      </c>
      <c r="D8" s="230" t="str">
        <f t="shared" si="0"/>
        <v>שמנים כלליים</v>
      </c>
      <c r="E8" s="230">
        <f>IFERROR(IF(ForbDraft!L23&lt;&gt;"",ABS(ForbDraft!L23),""),"")</f>
        <v>331</v>
      </c>
      <c r="F8" s="230" t="str">
        <f>IFERROR(IF(ForbDraft!K23&lt;&gt;"",ForbDraft!K23,""),"")</f>
        <v>שמנים כלליים</v>
      </c>
    </row>
    <row r="9" spans="2:7" x14ac:dyDescent="0.2">
      <c r="B9" s="229">
        <f>IFERROR(IF(ForbDraft!A24&lt;&gt;"",ROW(ForbDraft!A24),""),"")</f>
        <v>24</v>
      </c>
      <c r="C9" s="230">
        <f>IFERROR(IF(ForbDraft!A24&lt;&gt;"",ForbDraft!A24,""),"")</f>
        <v>58168</v>
      </c>
      <c r="D9" s="230" t="str">
        <f t="shared" si="0"/>
        <v>pH</v>
      </c>
      <c r="E9" s="230">
        <f>IFERROR(IF(ForbDraft!L24&lt;&gt;"",ABS(ForbDraft!L24),""),"")</f>
        <v>4.8499999999999996</v>
      </c>
      <c r="F9" s="230" t="str">
        <f>IFERROR(IF(ForbDraft!K24&lt;&gt;"",ForbDraft!K24,""),"")</f>
        <v>pH</v>
      </c>
    </row>
    <row r="10" spans="2:7" x14ac:dyDescent="0.2">
      <c r="B10" s="229">
        <f>IFERROR(IF(ForbDraft!A25&lt;&gt;"",ROW(ForbDraft!A25),""),"")</f>
        <v>25</v>
      </c>
      <c r="C10" s="230">
        <f>IFERROR(IF(ForbDraft!A25&lt;&gt;"",ForbDraft!A25,""),"")</f>
        <v>58168</v>
      </c>
      <c r="D10" s="230" t="str">
        <f t="shared" si="0"/>
        <v>pH</v>
      </c>
      <c r="E10" s="230">
        <f>IFERROR(IF(ForbDraft!L25&lt;&gt;"",ABS(ForbDraft!L25),""),"")</f>
        <v>4.8499999999999996</v>
      </c>
      <c r="F10" s="230" t="str">
        <f>IFERROR(IF(ForbDraft!K25&lt;&gt;"",ForbDraft!K25,""),"")</f>
        <v>pH לבדיקת גבול</v>
      </c>
    </row>
    <row r="11" spans="2:7" x14ac:dyDescent="0.2">
      <c r="B11" s="229">
        <f>IFERROR(IF(ForbDraft!A26&lt;&gt;"",ROW(ForbDraft!A26),""),"")</f>
        <v>26</v>
      </c>
      <c r="C11" s="230">
        <f>IFERROR(IF(ForbDraft!A26&lt;&gt;"",ForbDraft!A26,""),"")</f>
        <v>58460</v>
      </c>
      <c r="D11" s="230" t="str">
        <f t="shared" si="0"/>
        <v>שמנים כלליים</v>
      </c>
      <c r="E11" s="230">
        <f>IFERROR(IF(ForbDraft!L26&lt;&gt;"",ABS(ForbDraft!L26),""),"")</f>
        <v>538</v>
      </c>
      <c r="F11" s="230" t="str">
        <f>IFERROR(IF(ForbDraft!K26&lt;&gt;"",ForbDraft!K26,""),"")</f>
        <v>שמנים כלליים</v>
      </c>
    </row>
    <row r="12" spans="2:7" x14ac:dyDescent="0.2">
      <c r="B12" s="229">
        <f>IFERROR(IF(ForbDraft!A27&lt;&gt;"",ROW(ForbDraft!A27),""),"")</f>
        <v>27</v>
      </c>
      <c r="C12" s="230">
        <f>IFERROR(IF(ForbDraft!A27&lt;&gt;"",ForbDraft!A27,""),"")</f>
        <v>59729</v>
      </c>
      <c r="D12" s="230" t="str">
        <f t="shared" si="0"/>
        <v>שמנים כלליים</v>
      </c>
      <c r="E12" s="230">
        <f>IFERROR(IF(ForbDraft!L27&lt;&gt;"",ABS(ForbDraft!L27),""),"")</f>
        <v>304.5</v>
      </c>
      <c r="F12" s="230" t="str">
        <f>IFERROR(IF(ForbDraft!K27&lt;&gt;"",ForbDraft!K27,""),"")</f>
        <v>שמנים כלליים</v>
      </c>
    </row>
    <row r="13" spans="2:7" x14ac:dyDescent="0.2">
      <c r="B13" s="229">
        <f>IFERROR(IF(ForbDraft!A28&lt;&gt;"",ROW(ForbDraft!A28),""),"")</f>
        <v>28</v>
      </c>
      <c r="C13" s="230">
        <f>IFERROR(IF(ForbDraft!A28&lt;&gt;"",ForbDraft!A28,""),"")</f>
        <v>59729</v>
      </c>
      <c r="D13" s="230" t="str">
        <f t="shared" si="0"/>
        <v>נתרן</v>
      </c>
      <c r="E13" s="230">
        <f>IFERROR(IF(ForbDraft!L28&lt;&gt;"",ABS(ForbDraft!L28),""),"")</f>
        <v>314.928</v>
      </c>
      <c r="F13" s="230" t="str">
        <f>IFERROR(IF(ForbDraft!K28&lt;&gt;"",ForbDraft!K28,""),"")</f>
        <v>נתרן</v>
      </c>
    </row>
    <row r="14" spans="2:7" x14ac:dyDescent="0.2">
      <c r="B14" s="229">
        <f>IFERROR(IF(ForbDraft!A29&lt;&gt;"",ROW(ForbDraft!A29),""),"")</f>
        <v>29</v>
      </c>
      <c r="C14" s="230">
        <f>IFERROR(IF(ForbDraft!A29&lt;&gt;"",ForbDraft!A29,""),"")</f>
        <v>59729</v>
      </c>
      <c r="D14" s="230" t="str">
        <f t="shared" si="0"/>
        <v>כלורידים</v>
      </c>
      <c r="E14" s="230">
        <f>IFERROR(IF(ForbDraft!L29&lt;&gt;"",ABS(ForbDraft!L29),""),"")</f>
        <v>466.63440000000003</v>
      </c>
      <c r="F14" s="230" t="str">
        <f>IFERROR(IF(ForbDraft!K29&lt;&gt;"",ForbDraft!K29,""),"")</f>
        <v>כלורידים</v>
      </c>
    </row>
    <row r="15" spans="2:7" x14ac:dyDescent="0.2">
      <c r="B15" s="229">
        <f>IFERROR(IF(ForbDraft!A30&lt;&gt;"",ROW(ForbDraft!A30),""),"")</f>
        <v>30</v>
      </c>
      <c r="C15" s="230">
        <f>IFERROR(IF(ForbDraft!A30&lt;&gt;"",ForbDraft!A30,""),"")</f>
        <v>57333</v>
      </c>
      <c r="D15" s="230" t="str">
        <f t="shared" si="0"/>
        <v>דטרגנטים</v>
      </c>
      <c r="E15" s="230">
        <f>IFERROR(IF(ForbDraft!L30&lt;&gt;"",ABS(ForbDraft!L30),""),"")</f>
        <v>66.84</v>
      </c>
      <c r="F15" s="230" t="str">
        <f>IFERROR(IF(ForbDraft!K30&lt;&gt;"",ForbDraft!K30,""),"")</f>
        <v>דטרגנטים</v>
      </c>
    </row>
    <row r="16" spans="2:7" x14ac:dyDescent="0.2">
      <c r="B16" s="229">
        <f>IFERROR(IF(ForbDraft!A31&lt;&gt;"",ROW(ForbDraft!A31),""),"")</f>
        <v>31</v>
      </c>
      <c r="C16" s="230">
        <f>IFERROR(IF(ForbDraft!A31&lt;&gt;"",ForbDraft!A31,""),"")</f>
        <v>60269</v>
      </c>
      <c r="D16" s="230" t="str">
        <f t="shared" si="0"/>
        <v>COD/BOD</v>
      </c>
      <c r="E16" s="230">
        <f>IFERROR(IF(ForbDraft!L31&lt;&gt;"",ABS(ForbDraft!L31),""),"")</f>
        <v>4.17670682730924</v>
      </c>
      <c r="F16" s="230" t="str">
        <f>IFERROR(IF(ForbDraft!K31&lt;&gt;"",ForbDraft!K31,""),"")</f>
        <v>COD/BOD</v>
      </c>
    </row>
    <row r="17" spans="2:6" x14ac:dyDescent="0.2">
      <c r="B17" s="229">
        <f>IFERROR(IF(ForbDraft!A32&lt;&gt;"",ROW(ForbDraft!A32),""),"")</f>
        <v>32</v>
      </c>
      <c r="C17" s="230">
        <f>IFERROR(IF(ForbDraft!A32&lt;&gt;"",ForbDraft!A32,""),"")</f>
        <v>58608</v>
      </c>
      <c r="D17" s="230" t="str">
        <f t="shared" si="0"/>
        <v>דטרגנטים</v>
      </c>
      <c r="E17" s="230">
        <f>IFERROR(IF(ForbDraft!L32&lt;&gt;"",ABS(ForbDraft!L32),""),"")</f>
        <v>61.59</v>
      </c>
      <c r="F17" s="230" t="str">
        <f>IFERROR(IF(ForbDraft!K32&lt;&gt;"",ForbDraft!K32,""),"")</f>
        <v>דטרגנטים</v>
      </c>
    </row>
    <row r="18" spans="2:6" x14ac:dyDescent="0.2">
      <c r="B18" s="229">
        <f>IFERROR(IF(ForbDraft!A33&lt;&gt;"",ROW(ForbDraft!A33),""),"")</f>
        <v>33</v>
      </c>
      <c r="C18" s="230">
        <f>IFERROR(IF(ForbDraft!A33&lt;&gt;"",ForbDraft!A33,""),"")</f>
        <v>59830</v>
      </c>
      <c r="D18" s="230" t="str">
        <f t="shared" si="0"/>
        <v>TSS למפעלי ציפוי מתכות</v>
      </c>
      <c r="E18" s="230">
        <f>IFERROR(IF(ForbDraft!L33&lt;&gt;"",ABS(ForbDraft!L33),""),"")</f>
        <v>64</v>
      </c>
      <c r="F18" s="230" t="str">
        <f>IFERROR(IF(ForbDraft!K33&lt;&gt;"",ForbDraft!K33,""),"")</f>
        <v>TSS למפעלי ציפוי מתכות</v>
      </c>
    </row>
    <row r="19" spans="2:6" x14ac:dyDescent="0.2">
      <c r="B19" s="229">
        <f>IFERROR(IF(ForbDraft!A34&lt;&gt;"",ROW(ForbDraft!A34),""),"")</f>
        <v>34</v>
      </c>
      <c r="C19" s="230">
        <f>IFERROR(IF(ForbDraft!A34&lt;&gt;"",ForbDraft!A34,""),"")</f>
        <v>59830</v>
      </c>
      <c r="D19" s="230" t="str">
        <f t="shared" si="0"/>
        <v>כסף</v>
      </c>
      <c r="E19" s="230">
        <f>IFERROR(IF(ForbDraft!L34&lt;&gt;"",ABS(ForbDraft!L34),""),"")</f>
        <v>0.26333699999999999</v>
      </c>
      <c r="F19" s="230" t="str">
        <f>IFERROR(IF(ForbDraft!K34&lt;&gt;"",ForbDraft!K34,""),"")</f>
        <v>כסף</v>
      </c>
    </row>
    <row r="20" spans="2:6" x14ac:dyDescent="0.2">
      <c r="B20" s="229" t="str">
        <f>IFERROR(IF(ForbDraft!A35&lt;&gt;"",ROW(ForbDraft!A35),""),"")</f>
        <v/>
      </c>
      <c r="C20" s="230" t="str">
        <f>IFERROR(IF(ForbDraft!A35&lt;&gt;"",ForbDraft!A35,""),"")</f>
        <v/>
      </c>
      <c r="D20" s="230" t="str">
        <f t="shared" si="0"/>
        <v/>
      </c>
      <c r="E20" s="230" t="str">
        <f>IFERROR(IF(ForbDraft!L35&lt;&gt;"",ABS(ForbDraft!L35),""),"")</f>
        <v/>
      </c>
      <c r="F20" s="230" t="str">
        <f>IFERROR(IF(ForbDraft!K35&lt;&gt;"",ForbDraft!K35,""),"")</f>
        <v/>
      </c>
    </row>
    <row r="21" spans="2:6" x14ac:dyDescent="0.2">
      <c r="B21" s="229" t="str">
        <f>IFERROR(IF(ForbDraft!A36&lt;&gt;"",ROW(ForbDraft!A36),""),"")</f>
        <v/>
      </c>
      <c r="C21" s="230" t="str">
        <f>IFERROR(IF(ForbDraft!A36&lt;&gt;"",ForbDraft!A36,""),"")</f>
        <v/>
      </c>
      <c r="D21" s="230" t="str">
        <f t="shared" si="0"/>
        <v/>
      </c>
      <c r="E21" s="230" t="str">
        <f>IFERROR(IF(ForbDraft!L36&lt;&gt;"",ABS(ForbDraft!L36),""),"")</f>
        <v/>
      </c>
      <c r="F21" s="230" t="str">
        <f>IFERROR(IF(ForbDraft!K36&lt;&gt;"",ForbDraft!K36,""),"")</f>
        <v/>
      </c>
    </row>
    <row r="22" spans="2:6" x14ac:dyDescent="0.2">
      <c r="B22" s="229" t="str">
        <f>IFERROR(IF(ForbDraft!A37&lt;&gt;"",ROW(ForbDraft!A37),""),"")</f>
        <v/>
      </c>
      <c r="C22" s="230" t="str">
        <f>IFERROR(IF(ForbDraft!A37&lt;&gt;"",ForbDraft!A37,""),"")</f>
        <v/>
      </c>
      <c r="D22" s="230" t="str">
        <f t="shared" si="0"/>
        <v/>
      </c>
      <c r="E22" s="230" t="str">
        <f>IFERROR(IF(ForbDraft!L37&lt;&gt;"",ABS(ForbDraft!L37),""),"")</f>
        <v/>
      </c>
      <c r="F22" s="230" t="str">
        <f>IFERROR(IF(ForbDraft!K37&lt;&gt;"",ForbDraft!K37,""),"")</f>
        <v/>
      </c>
    </row>
    <row r="23" spans="2:6" x14ac:dyDescent="0.2">
      <c r="B23" s="229" t="str">
        <f>IFERROR(IF(ForbDraft!A38&lt;&gt;"",ROW(ForbDraft!A38),""),"")</f>
        <v/>
      </c>
      <c r="C23" s="230" t="str">
        <f>IFERROR(IF(ForbDraft!A38&lt;&gt;"",ForbDraft!A38,""),"")</f>
        <v/>
      </c>
      <c r="D23" s="230" t="str">
        <f t="shared" si="0"/>
        <v/>
      </c>
      <c r="E23" s="230" t="str">
        <f>IFERROR(IF(ForbDraft!L38&lt;&gt;"",ABS(ForbDraft!L38),""),"")</f>
        <v/>
      </c>
      <c r="F23" s="230" t="str">
        <f>IFERROR(IF(ForbDraft!K38&lt;&gt;"",ForbDraft!K38,""),"")</f>
        <v/>
      </c>
    </row>
    <row r="24" spans="2:6" x14ac:dyDescent="0.2">
      <c r="B24" s="229" t="str">
        <f>IFERROR(IF(ForbDraft!A39&lt;&gt;"",ROW(ForbDraft!A39),""),"")</f>
        <v/>
      </c>
      <c r="C24" s="230" t="str">
        <f>IFERROR(IF(ForbDraft!A39&lt;&gt;"",ForbDraft!A39,""),"")</f>
        <v/>
      </c>
      <c r="D24" s="230" t="str">
        <f t="shared" si="0"/>
        <v/>
      </c>
      <c r="E24" s="230" t="str">
        <f>IFERROR(IF(ForbDraft!L39&lt;&gt;"",ABS(ForbDraft!L39),""),"")</f>
        <v/>
      </c>
      <c r="F24" s="230" t="str">
        <f>IFERROR(IF(ForbDraft!K39&lt;&gt;"",ForbDraft!K39,""),"")</f>
        <v/>
      </c>
    </row>
    <row r="25" spans="2:6" x14ac:dyDescent="0.2">
      <c r="B25" s="229" t="str">
        <f>IFERROR(IF(ForbDraft!A40&lt;&gt;"",ROW(ForbDraft!A40),""),"")</f>
        <v/>
      </c>
      <c r="C25" s="230" t="str">
        <f>IFERROR(IF(ForbDraft!A40&lt;&gt;"",ForbDraft!A40,""),"")</f>
        <v/>
      </c>
      <c r="D25" s="230" t="str">
        <f t="shared" si="0"/>
        <v/>
      </c>
      <c r="E25" s="230" t="str">
        <f>IFERROR(IF(ForbDraft!L40&lt;&gt;"",ABS(ForbDraft!L40),""),"")</f>
        <v/>
      </c>
      <c r="F25" s="230" t="str">
        <f>IFERROR(IF(ForbDraft!K40&lt;&gt;"",ForbDraft!K40,""),"")</f>
        <v/>
      </c>
    </row>
    <row r="26" spans="2:6" x14ac:dyDescent="0.2">
      <c r="B26" s="229" t="str">
        <f>IFERROR(IF(ForbDraft!A41&lt;&gt;"",ROW(ForbDraft!A41),""),"")</f>
        <v/>
      </c>
      <c r="C26" s="230" t="str">
        <f>IFERROR(IF(ForbDraft!A41&lt;&gt;"",ForbDraft!A41,""),"")</f>
        <v/>
      </c>
      <c r="D26" s="230" t="str">
        <f t="shared" si="0"/>
        <v/>
      </c>
      <c r="E26" s="230" t="str">
        <f>IFERROR(IF(ForbDraft!L41&lt;&gt;"",ABS(ForbDraft!L41),""),"")</f>
        <v/>
      </c>
      <c r="F26" s="230" t="str">
        <f>IFERROR(IF(ForbDraft!K41&lt;&gt;"",ForbDraft!K41,""),"")</f>
        <v/>
      </c>
    </row>
    <row r="27" spans="2:6" x14ac:dyDescent="0.2">
      <c r="B27" s="229" t="str">
        <f>IFERROR(IF(ForbDraft!A42&lt;&gt;"",ROW(ForbDraft!A42),""),"")</f>
        <v/>
      </c>
      <c r="C27" s="230" t="str">
        <f>IFERROR(IF(ForbDraft!A42&lt;&gt;"",ForbDraft!A42,""),"")</f>
        <v/>
      </c>
      <c r="D27" s="230" t="str">
        <f t="shared" si="0"/>
        <v/>
      </c>
      <c r="E27" s="230" t="str">
        <f>IFERROR(IF(ForbDraft!L42&lt;&gt;"",ABS(ForbDraft!L42),""),"")</f>
        <v/>
      </c>
      <c r="F27" s="230" t="str">
        <f>IFERROR(IF(ForbDraft!K42&lt;&gt;"",ForbDraft!K42,""),"")</f>
        <v/>
      </c>
    </row>
    <row r="28" spans="2:6" x14ac:dyDescent="0.2">
      <c r="B28" s="229" t="str">
        <f>IFERROR(IF(ForbDraft!A43&lt;&gt;"",ROW(ForbDraft!A43),""),"")</f>
        <v/>
      </c>
      <c r="C28" s="230" t="str">
        <f>IFERROR(IF(ForbDraft!A43&lt;&gt;"",ForbDraft!A43,""),"")</f>
        <v/>
      </c>
      <c r="D28" s="230" t="str">
        <f t="shared" si="0"/>
        <v/>
      </c>
      <c r="E28" s="230" t="str">
        <f>IFERROR(IF(ForbDraft!L43&lt;&gt;"",ABS(ForbDraft!L43),""),"")</f>
        <v/>
      </c>
      <c r="F28" s="230" t="str">
        <f>IFERROR(IF(ForbDraft!K43&lt;&gt;"",ForbDraft!K43,""),"")</f>
        <v/>
      </c>
    </row>
    <row r="29" spans="2:6" x14ac:dyDescent="0.2">
      <c r="B29" s="229" t="str">
        <f>IFERROR(IF(ForbDraft!A44&lt;&gt;"",ROW(ForbDraft!A44),""),"")</f>
        <v/>
      </c>
      <c r="C29" s="230" t="str">
        <f>IFERROR(IF(ForbDraft!A44&lt;&gt;"",ForbDraft!A44,""),"")</f>
        <v/>
      </c>
      <c r="D29" s="230" t="str">
        <f t="shared" si="0"/>
        <v/>
      </c>
      <c r="E29" s="230" t="str">
        <f>IFERROR(IF(ForbDraft!L44&lt;&gt;"",ABS(ForbDraft!L44),""),"")</f>
        <v/>
      </c>
      <c r="F29" s="230" t="str">
        <f>IFERROR(IF(ForbDraft!K44&lt;&gt;"",ForbDraft!K44,""),"")</f>
        <v/>
      </c>
    </row>
    <row r="30" spans="2:6" x14ac:dyDescent="0.2">
      <c r="B30" s="229" t="str">
        <f>IFERROR(IF(ForbDraft!A45&lt;&gt;"",ROW(ForbDraft!A45),""),"")</f>
        <v/>
      </c>
      <c r="C30" s="230" t="str">
        <f>IFERROR(IF(ForbDraft!A45&lt;&gt;"",ForbDraft!A45,""),"")</f>
        <v/>
      </c>
      <c r="D30" s="230" t="str">
        <f t="shared" si="0"/>
        <v/>
      </c>
      <c r="E30" s="230" t="str">
        <f>IFERROR(IF(ForbDraft!L45&lt;&gt;"",ABS(ForbDraft!L45),""),"")</f>
        <v/>
      </c>
      <c r="F30" s="230" t="str">
        <f>IFERROR(IF(ForbDraft!K45&lt;&gt;"",ForbDraft!K45,""),"")</f>
        <v/>
      </c>
    </row>
    <row r="31" spans="2:6" x14ac:dyDescent="0.2">
      <c r="B31" s="229" t="str">
        <f>IFERROR(IF(ForbDraft!A46&lt;&gt;"",ROW(ForbDraft!A46),""),"")</f>
        <v/>
      </c>
      <c r="C31" s="230" t="str">
        <f>IFERROR(IF(ForbDraft!A46&lt;&gt;"",ForbDraft!A46,""),"")</f>
        <v/>
      </c>
      <c r="D31" s="230" t="str">
        <f t="shared" si="0"/>
        <v/>
      </c>
      <c r="E31" s="230" t="str">
        <f>IFERROR(IF(ForbDraft!L46&lt;&gt;"",ABS(ForbDraft!L46),""),"")</f>
        <v/>
      </c>
      <c r="F31" s="230" t="str">
        <f>IFERROR(IF(ForbDraft!K46&lt;&gt;"",ForbDraft!K46,""),"")</f>
        <v/>
      </c>
    </row>
    <row r="32" spans="2:6" x14ac:dyDescent="0.2">
      <c r="B32" s="229" t="str">
        <f>IFERROR(IF(ForbDraft!A47&lt;&gt;"",ROW(ForbDraft!A47),""),"")</f>
        <v/>
      </c>
      <c r="C32" s="230" t="str">
        <f>IFERROR(IF(ForbDraft!A47&lt;&gt;"",ForbDraft!A47,""),"")</f>
        <v/>
      </c>
      <c r="D32" s="230" t="str">
        <f t="shared" si="0"/>
        <v/>
      </c>
      <c r="E32" s="230" t="str">
        <f>IFERROR(IF(ForbDraft!L47&lt;&gt;"",ABS(ForbDraft!L47),""),"")</f>
        <v/>
      </c>
      <c r="F32" s="230" t="str">
        <f>IFERROR(IF(ForbDraft!K47&lt;&gt;"",ForbDraft!K47,""),"")</f>
        <v/>
      </c>
    </row>
    <row r="33" spans="2:6" x14ac:dyDescent="0.2">
      <c r="B33" s="229" t="str">
        <f>IFERROR(IF(ForbDraft!A48&lt;&gt;"",ROW(ForbDraft!A48),""),"")</f>
        <v/>
      </c>
      <c r="C33" s="230" t="str">
        <f>IFERROR(IF(ForbDraft!A48&lt;&gt;"",ForbDraft!A48,""),"")</f>
        <v/>
      </c>
      <c r="D33" s="230" t="str">
        <f t="shared" si="0"/>
        <v/>
      </c>
      <c r="E33" s="230" t="str">
        <f>IFERROR(IF(ForbDraft!L48&lt;&gt;"",ABS(ForbDraft!L48),""),"")</f>
        <v/>
      </c>
      <c r="F33" s="230" t="str">
        <f>IFERROR(IF(ForbDraft!K48&lt;&gt;"",ForbDraft!K48,""),"")</f>
        <v/>
      </c>
    </row>
    <row r="34" spans="2:6" x14ac:dyDescent="0.2">
      <c r="B34" s="229" t="str">
        <f>IFERROR(IF(ForbDraft!A49&lt;&gt;"",ROW(ForbDraft!A49),""),"")</f>
        <v/>
      </c>
      <c r="C34" s="230" t="str">
        <f>IFERROR(IF(ForbDraft!A49&lt;&gt;"",ForbDraft!A49,""),"")</f>
        <v/>
      </c>
      <c r="D34" s="230" t="str">
        <f t="shared" si="0"/>
        <v/>
      </c>
      <c r="E34" s="230" t="str">
        <f>IFERROR(IF(ForbDraft!L49&lt;&gt;"",ABS(ForbDraft!L49),""),"")</f>
        <v/>
      </c>
      <c r="F34" s="230" t="str">
        <f>IFERROR(IF(ForbDraft!K49&lt;&gt;"",ForbDraft!K49,""),"")</f>
        <v/>
      </c>
    </row>
    <row r="35" spans="2:6" x14ac:dyDescent="0.2">
      <c r="B35" s="229" t="str">
        <f>IFERROR(IF(ForbDraft!A50&lt;&gt;"",ROW(ForbDraft!A50),""),"")</f>
        <v/>
      </c>
      <c r="C35" s="230" t="str">
        <f>IFERROR(IF(ForbDraft!A50&lt;&gt;"",ForbDraft!A50,""),"")</f>
        <v/>
      </c>
      <c r="D35" s="230" t="str">
        <f t="shared" si="0"/>
        <v/>
      </c>
      <c r="E35" s="230" t="str">
        <f>IFERROR(IF(ForbDraft!L50&lt;&gt;"",ABS(ForbDraft!L50),""),"")</f>
        <v/>
      </c>
      <c r="F35" s="230" t="str">
        <f>IFERROR(IF(ForbDraft!K50&lt;&gt;"",ForbDraft!K50,""),"")</f>
        <v/>
      </c>
    </row>
    <row r="36" spans="2:6" x14ac:dyDescent="0.2">
      <c r="B36" s="229" t="str">
        <f>IFERROR(IF(ForbDraft!A51&lt;&gt;"",ROW(ForbDraft!A51),""),"")</f>
        <v/>
      </c>
      <c r="C36" s="230" t="str">
        <f>IFERROR(IF(ForbDraft!A51&lt;&gt;"",ForbDraft!A51,""),"")</f>
        <v/>
      </c>
      <c r="D36" s="230" t="str">
        <f t="shared" si="0"/>
        <v/>
      </c>
      <c r="E36" s="230" t="str">
        <f>IFERROR(IF(ForbDraft!L51&lt;&gt;"",ABS(ForbDraft!L51),""),"")</f>
        <v/>
      </c>
      <c r="F36" s="230" t="str">
        <f>IFERROR(IF(ForbDraft!K51&lt;&gt;"",ForbDraft!K51,""),"")</f>
        <v/>
      </c>
    </row>
    <row r="37" spans="2:6" x14ac:dyDescent="0.2">
      <c r="B37" s="229" t="str">
        <f>IFERROR(IF(ForbDraft!A52&lt;&gt;"",ROW(ForbDraft!A52),""),"")</f>
        <v/>
      </c>
      <c r="C37" s="230" t="str">
        <f>IFERROR(IF(ForbDraft!A52&lt;&gt;"",ForbDraft!A52,""),"")</f>
        <v/>
      </c>
      <c r="D37" s="230" t="str">
        <f t="shared" si="0"/>
        <v/>
      </c>
      <c r="E37" s="230" t="str">
        <f>IFERROR(IF(ForbDraft!L52&lt;&gt;"",ABS(ForbDraft!L52),""),"")</f>
        <v/>
      </c>
      <c r="F37" s="230" t="str">
        <f>IFERROR(IF(ForbDraft!K52&lt;&gt;"",ForbDraft!K52,""),"")</f>
        <v/>
      </c>
    </row>
    <row r="38" spans="2:6" x14ac:dyDescent="0.2">
      <c r="B38" s="229" t="str">
        <f>IFERROR(IF(ForbDraft!A53&lt;&gt;"",ROW(ForbDraft!A53),""),"")</f>
        <v/>
      </c>
      <c r="C38" s="230" t="str">
        <f>IFERROR(IF(ForbDraft!A53&lt;&gt;"",ForbDraft!A53,""),"")</f>
        <v/>
      </c>
      <c r="D38" s="230" t="str">
        <f t="shared" si="0"/>
        <v/>
      </c>
      <c r="E38" s="230" t="str">
        <f>IFERROR(IF(ForbDraft!L53&lt;&gt;"",ABS(ForbDraft!L53),""),"")</f>
        <v/>
      </c>
      <c r="F38" s="230" t="str">
        <f>IFERROR(IF(ForbDraft!K53&lt;&gt;"",ForbDraft!K53,""),"")</f>
        <v/>
      </c>
    </row>
    <row r="39" spans="2:6" x14ac:dyDescent="0.2">
      <c r="B39" s="229" t="str">
        <f>IFERROR(IF(ForbDraft!A54&lt;&gt;"",ROW(ForbDraft!A54),""),"")</f>
        <v/>
      </c>
      <c r="C39" s="230" t="str">
        <f>IFERROR(IF(ForbDraft!A54&lt;&gt;"",ForbDraft!A54,""),"")</f>
        <v/>
      </c>
      <c r="D39" s="230" t="str">
        <f t="shared" si="0"/>
        <v/>
      </c>
      <c r="E39" s="230" t="str">
        <f>IFERROR(IF(ForbDraft!L54&lt;&gt;"",ABS(ForbDraft!L54),""),"")</f>
        <v/>
      </c>
      <c r="F39" s="230" t="str">
        <f>IFERROR(IF(ForbDraft!K54&lt;&gt;"",ForbDraft!K54,""),"")</f>
        <v/>
      </c>
    </row>
    <row r="40" spans="2:6" x14ac:dyDescent="0.2">
      <c r="B40" s="229" t="str">
        <f>IFERROR(IF(ForbDraft!A55&lt;&gt;"",ROW(ForbDraft!A55),""),"")</f>
        <v/>
      </c>
      <c r="C40" s="230" t="str">
        <f>IFERROR(IF(ForbDraft!A55&lt;&gt;"",ForbDraft!A55,""),"")</f>
        <v/>
      </c>
      <c r="D40" s="230" t="str">
        <f t="shared" si="0"/>
        <v/>
      </c>
      <c r="E40" s="230" t="str">
        <f>IFERROR(IF(ForbDraft!L55&lt;&gt;"",ABS(ForbDraft!L55),""),"")</f>
        <v/>
      </c>
      <c r="F40" s="230" t="str">
        <f>IFERROR(IF(ForbDraft!K55&lt;&gt;"",ForbDraft!K55,""),"")</f>
        <v/>
      </c>
    </row>
    <row r="41" spans="2:6" x14ac:dyDescent="0.2">
      <c r="B41" s="229" t="str">
        <f>IFERROR(IF(ForbDraft!A56&lt;&gt;"",ROW(ForbDraft!A56),""),"")</f>
        <v/>
      </c>
      <c r="C41" s="230" t="str">
        <f>IFERROR(IF(ForbDraft!A56&lt;&gt;"",ForbDraft!A56,""),"")</f>
        <v/>
      </c>
      <c r="D41" s="230" t="str">
        <f t="shared" si="0"/>
        <v/>
      </c>
      <c r="E41" s="230" t="str">
        <f>IFERROR(IF(ForbDraft!L56&lt;&gt;"",ABS(ForbDraft!L56),""),"")</f>
        <v/>
      </c>
      <c r="F41" s="230" t="str">
        <f>IFERROR(IF(ForbDraft!K56&lt;&gt;"",ForbDraft!K56,""),"")</f>
        <v/>
      </c>
    </row>
    <row r="42" spans="2:6" x14ac:dyDescent="0.2">
      <c r="B42" s="229" t="str">
        <f>IFERROR(IF(ForbDraft!A57&lt;&gt;"",ROW(ForbDraft!A57),""),"")</f>
        <v/>
      </c>
      <c r="C42" s="230" t="str">
        <f>IFERROR(IF(ForbDraft!A57&lt;&gt;"",ForbDraft!A57,""),"")</f>
        <v/>
      </c>
      <c r="D42" s="230" t="str">
        <f t="shared" si="0"/>
        <v/>
      </c>
      <c r="E42" s="230" t="str">
        <f>IFERROR(IF(ForbDraft!L57&lt;&gt;"",ABS(ForbDraft!L57),""),"")</f>
        <v/>
      </c>
      <c r="F42" s="230" t="str">
        <f>IFERROR(IF(ForbDraft!K57&lt;&gt;"",ForbDraft!K57,""),"")</f>
        <v/>
      </c>
    </row>
    <row r="43" spans="2:6" x14ac:dyDescent="0.2">
      <c r="B43" s="229" t="str">
        <f>IFERROR(IF(ForbDraft!A58&lt;&gt;"",ROW(ForbDraft!A58),""),"")</f>
        <v/>
      </c>
      <c r="C43" s="230" t="str">
        <f>IFERROR(IF(ForbDraft!A58&lt;&gt;"",ForbDraft!A58,""),"")</f>
        <v/>
      </c>
      <c r="D43" s="230" t="str">
        <f t="shared" si="0"/>
        <v/>
      </c>
      <c r="E43" s="230" t="str">
        <f>IFERROR(IF(ForbDraft!L58&lt;&gt;"",ABS(ForbDraft!L58),""),"")</f>
        <v/>
      </c>
      <c r="F43" s="230" t="str">
        <f>IFERROR(IF(ForbDraft!K58&lt;&gt;"",ForbDraft!K58,""),"")</f>
        <v/>
      </c>
    </row>
    <row r="44" spans="2:6" x14ac:dyDescent="0.2">
      <c r="B44" s="229" t="str">
        <f>IFERROR(IF(ForbDraft!A59&lt;&gt;"",ROW(ForbDraft!A59),""),"")</f>
        <v/>
      </c>
      <c r="C44" s="230" t="str">
        <f>IFERROR(IF(ForbDraft!A59&lt;&gt;"",ForbDraft!A59,""),"")</f>
        <v/>
      </c>
      <c r="D44" s="230" t="str">
        <f t="shared" si="0"/>
        <v/>
      </c>
      <c r="E44" s="230" t="str">
        <f>IFERROR(IF(ForbDraft!L59&lt;&gt;"",ABS(ForbDraft!L59),""),"")</f>
        <v/>
      </c>
      <c r="F44" s="230" t="str">
        <f>IFERROR(IF(ForbDraft!K59&lt;&gt;"",ForbDraft!K59,""),"")</f>
        <v/>
      </c>
    </row>
    <row r="45" spans="2:6" x14ac:dyDescent="0.2">
      <c r="B45" s="229" t="str">
        <f>IFERROR(IF(ForbDraft!A60&lt;&gt;"",ROW(ForbDraft!A60),""),"")</f>
        <v/>
      </c>
      <c r="C45" s="230" t="str">
        <f>IFERROR(IF(ForbDraft!A60&lt;&gt;"",ForbDraft!A60,""),"")</f>
        <v/>
      </c>
      <c r="D45" s="230" t="str">
        <f t="shared" si="0"/>
        <v/>
      </c>
      <c r="E45" s="230" t="str">
        <f>IFERROR(IF(ForbDraft!L60&lt;&gt;"",ABS(ForbDraft!L60),""),"")</f>
        <v/>
      </c>
      <c r="F45" s="230" t="str">
        <f>IFERROR(IF(ForbDraft!K60&lt;&gt;"",ForbDraft!K60,""),"")</f>
        <v/>
      </c>
    </row>
    <row r="46" spans="2:6" x14ac:dyDescent="0.2">
      <c r="B46" s="229" t="str">
        <f>IFERROR(IF(ForbDraft!A61&lt;&gt;"",ROW(ForbDraft!A61),""),"")</f>
        <v/>
      </c>
      <c r="C46" s="230" t="str">
        <f>IFERROR(IF(ForbDraft!A61&lt;&gt;"",ForbDraft!A61,""),"")</f>
        <v/>
      </c>
      <c r="D46" s="230" t="str">
        <f t="shared" si="0"/>
        <v/>
      </c>
      <c r="E46" s="230" t="str">
        <f>IFERROR(IF(ForbDraft!L61&lt;&gt;"",ABS(ForbDraft!L61),""),"")</f>
        <v/>
      </c>
      <c r="F46" s="230" t="str">
        <f>IFERROR(IF(ForbDraft!K61&lt;&gt;"",ForbDraft!K61,""),"")</f>
        <v/>
      </c>
    </row>
    <row r="47" spans="2:6" x14ac:dyDescent="0.2">
      <c r="B47" s="229" t="str">
        <f>IFERROR(IF(ForbDraft!A62&lt;&gt;"",ROW(ForbDraft!A62),""),"")</f>
        <v/>
      </c>
      <c r="C47" s="230" t="str">
        <f>IFERROR(IF(ForbDraft!A62&lt;&gt;"",ForbDraft!A62,""),"")</f>
        <v/>
      </c>
      <c r="D47" s="230" t="str">
        <f t="shared" si="0"/>
        <v/>
      </c>
      <c r="E47" s="230" t="str">
        <f>IFERROR(IF(ForbDraft!L62&lt;&gt;"",ABS(ForbDraft!L62),""),"")</f>
        <v/>
      </c>
      <c r="F47" s="230" t="str">
        <f>IFERROR(IF(ForbDraft!K62&lt;&gt;"",ForbDraft!K62,""),"")</f>
        <v/>
      </c>
    </row>
    <row r="48" spans="2:6" x14ac:dyDescent="0.2">
      <c r="B48" s="229" t="str">
        <f>IFERROR(IF(ForbDraft!A63&lt;&gt;"",ROW(ForbDraft!A63),""),"")</f>
        <v/>
      </c>
      <c r="C48" s="230" t="str">
        <f>IFERROR(IF(ForbDraft!A63&lt;&gt;"",ForbDraft!A63,""),"")</f>
        <v/>
      </c>
      <c r="D48" s="230" t="str">
        <f t="shared" si="0"/>
        <v/>
      </c>
      <c r="E48" s="230" t="str">
        <f>IFERROR(IF(ForbDraft!L63&lt;&gt;"",ABS(ForbDraft!L63),""),"")</f>
        <v/>
      </c>
      <c r="F48" s="230" t="str">
        <f>IFERROR(IF(ForbDraft!K63&lt;&gt;"",ForbDraft!K63,""),"")</f>
        <v/>
      </c>
    </row>
    <row r="49" spans="2:6" x14ac:dyDescent="0.2">
      <c r="B49" s="229" t="str">
        <f>IFERROR(IF(ForbDraft!A64&lt;&gt;"",ROW(ForbDraft!A64),""),"")</f>
        <v/>
      </c>
      <c r="C49" s="230" t="str">
        <f>IFERROR(IF(ForbDraft!A64&lt;&gt;"",ForbDraft!A64,""),"")</f>
        <v/>
      </c>
      <c r="D49" s="230" t="str">
        <f t="shared" si="0"/>
        <v/>
      </c>
      <c r="E49" s="230" t="str">
        <f>IFERROR(IF(ForbDraft!L64&lt;&gt;"",ABS(ForbDraft!L64),""),"")</f>
        <v/>
      </c>
      <c r="F49" s="230" t="str">
        <f>IFERROR(IF(ForbDraft!K64&lt;&gt;"",ForbDraft!K64,""),"")</f>
        <v/>
      </c>
    </row>
    <row r="50" spans="2:6" x14ac:dyDescent="0.2">
      <c r="B50" s="229" t="str">
        <f>IFERROR(IF(ForbDraft!A65&lt;&gt;"",ROW(ForbDraft!A65),""),"")</f>
        <v/>
      </c>
      <c r="C50" s="230" t="str">
        <f>IFERROR(IF(ForbDraft!A65&lt;&gt;"",ForbDraft!A65,""),"")</f>
        <v/>
      </c>
      <c r="D50" s="230" t="str">
        <f t="shared" si="0"/>
        <v/>
      </c>
      <c r="E50" s="230" t="str">
        <f>IFERROR(IF(ForbDraft!L65&lt;&gt;"",ABS(ForbDraft!L65),""),"")</f>
        <v/>
      </c>
      <c r="F50" s="230" t="str">
        <f>IFERROR(IF(ForbDraft!K65&lt;&gt;"",ForbDraft!K65,""),"")</f>
        <v/>
      </c>
    </row>
    <row r="51" spans="2:6" x14ac:dyDescent="0.2">
      <c r="B51" s="229" t="str">
        <f>IFERROR(IF(ForbDraft!A66&lt;&gt;"",ROW(ForbDraft!A66),""),"")</f>
        <v/>
      </c>
      <c r="C51" s="230" t="str">
        <f>IFERROR(IF(ForbDraft!A66&lt;&gt;"",ForbDraft!A66,""),"")</f>
        <v/>
      </c>
      <c r="D51" s="230" t="str">
        <f t="shared" si="0"/>
        <v/>
      </c>
      <c r="E51" s="230" t="str">
        <f>IFERROR(IF(ForbDraft!L66&lt;&gt;"",ABS(ForbDraft!L66),""),"")</f>
        <v/>
      </c>
      <c r="F51" s="230" t="str">
        <f>IFERROR(IF(ForbDraft!K66&lt;&gt;"",ForbDraft!K66,""),"")</f>
        <v/>
      </c>
    </row>
    <row r="52" spans="2:6" x14ac:dyDescent="0.2">
      <c r="B52" s="229" t="str">
        <f>IFERROR(IF(ForbDraft!A67&lt;&gt;"",ROW(ForbDraft!A67),""),"")</f>
        <v/>
      </c>
      <c r="C52" s="230" t="str">
        <f>IFERROR(IF(ForbDraft!A67&lt;&gt;"",ForbDraft!A67,""),"")</f>
        <v/>
      </c>
      <c r="D52" s="230" t="str">
        <f t="shared" si="0"/>
        <v/>
      </c>
      <c r="E52" s="230" t="str">
        <f>IFERROR(IF(ForbDraft!L67&lt;&gt;"",ABS(ForbDraft!L67),""),"")</f>
        <v/>
      </c>
      <c r="F52" s="230" t="str">
        <f>IFERROR(IF(ForbDraft!K67&lt;&gt;"",ForbDraft!K67,""),"")</f>
        <v/>
      </c>
    </row>
    <row r="53" spans="2:6" x14ac:dyDescent="0.2">
      <c r="B53" s="229" t="str">
        <f>IFERROR(IF(ForbDraft!A68&lt;&gt;"",ROW(ForbDraft!A68),""),"")</f>
        <v/>
      </c>
      <c r="C53" s="230" t="str">
        <f>IFERROR(IF(ForbDraft!A68&lt;&gt;"",ForbDraft!A68,""),"")</f>
        <v/>
      </c>
      <c r="D53" s="230" t="str">
        <f t="shared" si="0"/>
        <v/>
      </c>
      <c r="E53" s="230" t="str">
        <f>IFERROR(IF(ForbDraft!L68&lt;&gt;"",ABS(ForbDraft!L68),""),"")</f>
        <v/>
      </c>
      <c r="F53" s="230" t="str">
        <f>IFERROR(IF(ForbDraft!K68&lt;&gt;"",ForbDraft!K68,""),"")</f>
        <v/>
      </c>
    </row>
    <row r="54" spans="2:6" x14ac:dyDescent="0.2">
      <c r="B54" s="229" t="str">
        <f>IFERROR(IF(ForbDraft!A69&lt;&gt;"",ROW(ForbDraft!A69),""),"")</f>
        <v/>
      </c>
      <c r="C54" s="230" t="str">
        <f>IFERROR(IF(ForbDraft!A69&lt;&gt;"",ForbDraft!A69,""),"")</f>
        <v/>
      </c>
      <c r="D54" s="230" t="str">
        <f t="shared" si="0"/>
        <v/>
      </c>
      <c r="E54" s="230" t="str">
        <f>IFERROR(IF(ForbDraft!L69&lt;&gt;"",ABS(ForbDraft!L69),""),"")</f>
        <v/>
      </c>
      <c r="F54" s="230" t="str">
        <f>IFERROR(IF(ForbDraft!K69&lt;&gt;"",ForbDraft!K69,""),"")</f>
        <v/>
      </c>
    </row>
    <row r="55" spans="2:6" x14ac:dyDescent="0.2">
      <c r="B55" s="229" t="str">
        <f>IFERROR(IF(ForbDraft!A70&lt;&gt;"",ROW(ForbDraft!A70),""),"")</f>
        <v/>
      </c>
      <c r="C55" s="230" t="str">
        <f>IFERROR(IF(ForbDraft!A70&lt;&gt;"",ForbDraft!A70,""),"")</f>
        <v/>
      </c>
      <c r="D55" s="230" t="str">
        <f t="shared" si="0"/>
        <v/>
      </c>
      <c r="E55" s="230" t="str">
        <f>IFERROR(IF(ForbDraft!L70&lt;&gt;"",ABS(ForbDraft!L70),""),"")</f>
        <v/>
      </c>
      <c r="F55" s="230" t="str">
        <f>IFERROR(IF(ForbDraft!K70&lt;&gt;"",ForbDraft!K70,""),"")</f>
        <v/>
      </c>
    </row>
    <row r="56" spans="2:6" x14ac:dyDescent="0.2">
      <c r="B56" s="229" t="str">
        <f>IFERROR(IF(ForbDraft!A71&lt;&gt;"",ROW(ForbDraft!A71),""),"")</f>
        <v/>
      </c>
      <c r="C56" s="230" t="str">
        <f>IFERROR(IF(ForbDraft!A71&lt;&gt;"",ForbDraft!A71,""),"")</f>
        <v/>
      </c>
      <c r="D56" s="230" t="str">
        <f t="shared" si="0"/>
        <v/>
      </c>
      <c r="E56" s="230" t="str">
        <f>IFERROR(IF(ForbDraft!L71&lt;&gt;"",ABS(ForbDraft!L71),""),"")</f>
        <v/>
      </c>
      <c r="F56" s="230" t="str">
        <f>IFERROR(IF(ForbDraft!K71&lt;&gt;"",ForbDraft!K71,""),"")</f>
        <v/>
      </c>
    </row>
    <row r="57" spans="2:6" x14ac:dyDescent="0.2">
      <c r="B57" s="229" t="str">
        <f>IFERROR(IF(ForbDraft!A72&lt;&gt;"",ROW(ForbDraft!A72),""),"")</f>
        <v/>
      </c>
      <c r="C57" s="230" t="str">
        <f>IFERROR(IF(ForbDraft!A72&lt;&gt;"",ForbDraft!A72,""),"")</f>
        <v/>
      </c>
      <c r="D57" s="230" t="str">
        <f t="shared" si="0"/>
        <v/>
      </c>
      <c r="E57" s="230" t="str">
        <f>IFERROR(IF(ForbDraft!L72&lt;&gt;"",ABS(ForbDraft!L72),""),"")</f>
        <v/>
      </c>
      <c r="F57" s="230" t="str">
        <f>IFERROR(IF(ForbDraft!K72&lt;&gt;"",ForbDraft!K72,""),"")</f>
        <v/>
      </c>
    </row>
    <row r="58" spans="2:6" x14ac:dyDescent="0.2">
      <c r="B58" s="229" t="str">
        <f>IFERROR(IF(ForbDraft!A73&lt;&gt;"",ROW(ForbDraft!A73),""),"")</f>
        <v/>
      </c>
      <c r="C58" s="230" t="str">
        <f>IFERROR(IF(ForbDraft!A73&lt;&gt;"",ForbDraft!A73,""),"")</f>
        <v/>
      </c>
      <c r="D58" s="230" t="str">
        <f t="shared" si="0"/>
        <v/>
      </c>
      <c r="E58" s="230" t="str">
        <f>IFERROR(IF(ForbDraft!L73&lt;&gt;"",ABS(ForbDraft!L73),""),"")</f>
        <v/>
      </c>
      <c r="F58" s="230" t="str">
        <f>IFERROR(IF(ForbDraft!K73&lt;&gt;"",ForbDraft!K73,""),"")</f>
        <v/>
      </c>
    </row>
    <row r="59" spans="2:6" x14ac:dyDescent="0.2">
      <c r="B59" s="229" t="str">
        <f>IFERROR(IF(ForbDraft!A74&lt;&gt;"",ROW(ForbDraft!A74),""),"")</f>
        <v/>
      </c>
      <c r="C59" s="230" t="str">
        <f>IFERROR(IF(ForbDraft!A74&lt;&gt;"",ForbDraft!A74,""),"")</f>
        <v/>
      </c>
      <c r="D59" s="230" t="str">
        <f t="shared" si="0"/>
        <v/>
      </c>
      <c r="E59" s="230" t="str">
        <f>IFERROR(IF(ForbDraft!L74&lt;&gt;"",ABS(ForbDraft!L74),""),"")</f>
        <v/>
      </c>
      <c r="F59" s="230" t="str">
        <f>IFERROR(IF(ForbDraft!K74&lt;&gt;"",ForbDraft!K74,""),"")</f>
        <v/>
      </c>
    </row>
    <row r="60" spans="2:6" x14ac:dyDescent="0.2">
      <c r="B60" s="229" t="str">
        <f>IFERROR(IF(ForbDraft!A75&lt;&gt;"",ROW(ForbDraft!A75),""),"")</f>
        <v/>
      </c>
      <c r="C60" s="230" t="str">
        <f>IFERROR(IF(ForbDraft!A75&lt;&gt;"",ForbDraft!A75,""),"")</f>
        <v/>
      </c>
      <c r="D60" s="230" t="str">
        <f t="shared" si="0"/>
        <v/>
      </c>
      <c r="E60" s="230" t="str">
        <f>IFERROR(IF(ForbDraft!L75&lt;&gt;"",ABS(ForbDraft!L75),""),"")</f>
        <v/>
      </c>
      <c r="F60" s="230" t="str">
        <f>IFERROR(IF(ForbDraft!K75&lt;&gt;"",ForbDraft!K75,""),"")</f>
        <v/>
      </c>
    </row>
    <row r="61" spans="2:6" x14ac:dyDescent="0.2">
      <c r="B61" s="229" t="str">
        <f>IFERROR(IF(ForbDraft!A76&lt;&gt;"",ROW(ForbDraft!A76),""),"")</f>
        <v/>
      </c>
      <c r="C61" s="230" t="str">
        <f>IFERROR(IF(ForbDraft!A76&lt;&gt;"",ForbDraft!A76,""),"")</f>
        <v/>
      </c>
      <c r="D61" s="230" t="str">
        <f t="shared" si="0"/>
        <v/>
      </c>
      <c r="E61" s="230" t="str">
        <f>IFERROR(IF(ForbDraft!L76&lt;&gt;"",ABS(ForbDraft!L76),""),"")</f>
        <v/>
      </c>
      <c r="F61" s="230" t="str">
        <f>IFERROR(IF(ForbDraft!K76&lt;&gt;"",ForbDraft!K76,""),"")</f>
        <v/>
      </c>
    </row>
    <row r="62" spans="2:6" x14ac:dyDescent="0.2">
      <c r="B62" s="229" t="str">
        <f>IFERROR(IF(ForbDraft!A77&lt;&gt;"",ROW(ForbDraft!A77),""),"")</f>
        <v/>
      </c>
      <c r="C62" s="230" t="str">
        <f>IFERROR(IF(ForbDraft!A77&lt;&gt;"",ForbDraft!A77,""),"")</f>
        <v/>
      </c>
      <c r="D62" s="230" t="str">
        <f t="shared" si="0"/>
        <v/>
      </c>
      <c r="E62" s="230" t="str">
        <f>IFERROR(IF(ForbDraft!L77&lt;&gt;"",ABS(ForbDraft!L77),""),"")</f>
        <v/>
      </c>
      <c r="F62" s="230" t="str">
        <f>IFERROR(IF(ForbDraft!K77&lt;&gt;"",ForbDraft!K77,""),"")</f>
        <v/>
      </c>
    </row>
    <row r="63" spans="2:6" x14ac:dyDescent="0.2">
      <c r="B63" s="229" t="str">
        <f>IFERROR(IF(ForbDraft!A78&lt;&gt;"",ROW(ForbDraft!A78),""),"")</f>
        <v/>
      </c>
      <c r="C63" s="230" t="str">
        <f>IFERROR(IF(ForbDraft!A78&lt;&gt;"",ForbDraft!A78,""),"")</f>
        <v/>
      </c>
      <c r="D63" s="230" t="str">
        <f t="shared" si="0"/>
        <v/>
      </c>
      <c r="E63" s="230" t="str">
        <f>IFERROR(IF(ForbDraft!L78&lt;&gt;"",ABS(ForbDraft!L78),""),"")</f>
        <v/>
      </c>
      <c r="F63" s="230" t="str">
        <f>IFERROR(IF(ForbDraft!K78&lt;&gt;"",ForbDraft!K78,""),"")</f>
        <v/>
      </c>
    </row>
    <row r="64" spans="2:6" x14ac:dyDescent="0.2">
      <c r="B64" s="229" t="str">
        <f>IFERROR(IF(ForbDraft!A79&lt;&gt;"",ROW(ForbDraft!A79),""),"")</f>
        <v/>
      </c>
      <c r="C64" s="230" t="str">
        <f>IFERROR(IF(ForbDraft!A79&lt;&gt;"",ForbDraft!A79,""),"")</f>
        <v/>
      </c>
      <c r="D64" s="230" t="str">
        <f t="shared" si="0"/>
        <v/>
      </c>
      <c r="E64" s="230" t="str">
        <f>IFERROR(IF(ForbDraft!L79&lt;&gt;"",ABS(ForbDraft!L79),""),"")</f>
        <v/>
      </c>
      <c r="F64" s="230" t="str">
        <f>IFERROR(IF(ForbDraft!K79&lt;&gt;"",ForbDraft!K79,""),"")</f>
        <v/>
      </c>
    </row>
    <row r="65" spans="2:6" x14ac:dyDescent="0.2">
      <c r="B65" s="229" t="str">
        <f>IFERROR(IF(ForbDraft!A80&lt;&gt;"",ROW(ForbDraft!A80),""),"")</f>
        <v/>
      </c>
      <c r="C65" s="230" t="str">
        <f>IFERROR(IF(ForbDraft!A80&lt;&gt;"",ForbDraft!A80,""),"")</f>
        <v/>
      </c>
      <c r="D65" s="230" t="str">
        <f t="shared" si="0"/>
        <v/>
      </c>
      <c r="E65" s="230" t="str">
        <f>IFERROR(IF(ForbDraft!L80&lt;&gt;"",ABS(ForbDraft!L80),""),"")</f>
        <v/>
      </c>
      <c r="F65" s="230" t="str">
        <f>IFERROR(IF(ForbDraft!K80&lt;&gt;"",ForbDraft!K80,""),"")</f>
        <v/>
      </c>
    </row>
    <row r="66" spans="2:6" x14ac:dyDescent="0.2">
      <c r="B66" s="229" t="str">
        <f>IFERROR(IF(ForbDraft!A81&lt;&gt;"",ROW(ForbDraft!A81),""),"")</f>
        <v/>
      </c>
      <c r="C66" s="230" t="str">
        <f>IFERROR(IF(ForbDraft!A81&lt;&gt;"",ForbDraft!A81,""),"")</f>
        <v/>
      </c>
      <c r="D66" s="230" t="str">
        <f t="shared" si="0"/>
        <v/>
      </c>
      <c r="E66" s="230" t="str">
        <f>IFERROR(IF(ForbDraft!L81&lt;&gt;"",ABS(ForbDraft!L81),""),"")</f>
        <v/>
      </c>
      <c r="F66" s="230" t="str">
        <f>IFERROR(IF(ForbDraft!K81&lt;&gt;"",ForbDraft!K81,""),"")</f>
        <v/>
      </c>
    </row>
    <row r="67" spans="2:6" x14ac:dyDescent="0.2">
      <c r="B67" s="229" t="str">
        <f>IFERROR(IF(ForbDraft!A82&lt;&gt;"",ROW(ForbDraft!A82),""),"")</f>
        <v/>
      </c>
      <c r="C67" s="230" t="str">
        <f>IFERROR(IF(ForbDraft!A82&lt;&gt;"",ForbDraft!A82,""),"")</f>
        <v/>
      </c>
      <c r="D67" s="230" t="str">
        <f t="shared" ref="D67:D130" si="1">IF(F67="pH לבדיקת גבול","pH",F67)</f>
        <v/>
      </c>
      <c r="E67" s="230" t="str">
        <f>IFERROR(IF(ForbDraft!L82&lt;&gt;"",ABS(ForbDraft!L82),""),"")</f>
        <v/>
      </c>
      <c r="F67" s="230" t="str">
        <f>IFERROR(IF(ForbDraft!K82&lt;&gt;"",ForbDraft!K82,""),"")</f>
        <v/>
      </c>
    </row>
    <row r="68" spans="2:6" x14ac:dyDescent="0.2">
      <c r="B68" s="229" t="str">
        <f>IFERROR(IF(ForbDraft!A83&lt;&gt;"",ROW(ForbDraft!A83),""),"")</f>
        <v/>
      </c>
      <c r="C68" s="230" t="str">
        <f>IFERROR(IF(ForbDraft!A83&lt;&gt;"",ForbDraft!A83,""),"")</f>
        <v/>
      </c>
      <c r="D68" s="230" t="str">
        <f t="shared" si="1"/>
        <v/>
      </c>
      <c r="E68" s="230" t="str">
        <f>IFERROR(IF(ForbDraft!L83&lt;&gt;"",ABS(ForbDraft!L83),""),"")</f>
        <v/>
      </c>
      <c r="F68" s="230" t="str">
        <f>IFERROR(IF(ForbDraft!K83&lt;&gt;"",ForbDraft!K83,""),"")</f>
        <v/>
      </c>
    </row>
    <row r="69" spans="2:6" x14ac:dyDescent="0.2">
      <c r="B69" s="229" t="str">
        <f>IFERROR(IF(ForbDraft!A84&lt;&gt;"",ROW(ForbDraft!A84),""),"")</f>
        <v/>
      </c>
      <c r="C69" s="230" t="str">
        <f>IFERROR(IF(ForbDraft!A84&lt;&gt;"",ForbDraft!A84,""),"")</f>
        <v/>
      </c>
      <c r="D69" s="230" t="str">
        <f t="shared" si="1"/>
        <v/>
      </c>
      <c r="E69" s="230" t="str">
        <f>IFERROR(IF(ForbDraft!L84&lt;&gt;"",ABS(ForbDraft!L84),""),"")</f>
        <v/>
      </c>
      <c r="F69" s="230" t="str">
        <f>IFERROR(IF(ForbDraft!K84&lt;&gt;"",ForbDraft!K84,""),"")</f>
        <v/>
      </c>
    </row>
    <row r="70" spans="2:6" x14ac:dyDescent="0.2">
      <c r="B70" s="229" t="str">
        <f>IFERROR(IF(ForbDraft!A85&lt;&gt;"",ROW(ForbDraft!A85),""),"")</f>
        <v/>
      </c>
      <c r="C70" s="230" t="str">
        <f>IFERROR(IF(ForbDraft!A85&lt;&gt;"",ForbDraft!A85,""),"")</f>
        <v/>
      </c>
      <c r="D70" s="230" t="str">
        <f t="shared" si="1"/>
        <v/>
      </c>
      <c r="E70" s="230" t="str">
        <f>IFERROR(IF(ForbDraft!L85&lt;&gt;"",ABS(ForbDraft!L85),""),"")</f>
        <v/>
      </c>
      <c r="F70" s="230" t="str">
        <f>IFERROR(IF(ForbDraft!K85&lt;&gt;"",ForbDraft!K85,""),"")</f>
        <v/>
      </c>
    </row>
    <row r="71" spans="2:6" x14ac:dyDescent="0.2">
      <c r="B71" s="229" t="str">
        <f>IFERROR(IF(ForbDraft!A86&lt;&gt;"",ROW(ForbDraft!A86),""),"")</f>
        <v/>
      </c>
      <c r="C71" s="230" t="str">
        <f>IFERROR(IF(ForbDraft!A86&lt;&gt;"",ForbDraft!A86,""),"")</f>
        <v/>
      </c>
      <c r="D71" s="230" t="str">
        <f t="shared" si="1"/>
        <v/>
      </c>
      <c r="E71" s="230" t="str">
        <f>IFERROR(IF(ForbDraft!L86&lt;&gt;"",ABS(ForbDraft!L86),""),"")</f>
        <v/>
      </c>
      <c r="F71" s="230" t="str">
        <f>IFERROR(IF(ForbDraft!K86&lt;&gt;"",ForbDraft!K86,""),"")</f>
        <v/>
      </c>
    </row>
    <row r="72" spans="2:6" x14ac:dyDescent="0.2">
      <c r="B72" s="229" t="str">
        <f>IFERROR(IF(ForbDraft!A87&lt;&gt;"",ROW(ForbDraft!A87),""),"")</f>
        <v/>
      </c>
      <c r="C72" s="230" t="str">
        <f>IFERROR(IF(ForbDraft!A87&lt;&gt;"",ForbDraft!A87,""),"")</f>
        <v/>
      </c>
      <c r="D72" s="230" t="str">
        <f t="shared" si="1"/>
        <v/>
      </c>
      <c r="E72" s="230" t="str">
        <f>IFERROR(IF(ForbDraft!L87&lt;&gt;"",ABS(ForbDraft!L87),""),"")</f>
        <v/>
      </c>
      <c r="F72" s="230" t="str">
        <f>IFERROR(IF(ForbDraft!K87&lt;&gt;"",ForbDraft!K87,""),"")</f>
        <v/>
      </c>
    </row>
    <row r="73" spans="2:6" x14ac:dyDescent="0.2">
      <c r="B73" s="229" t="str">
        <f>IFERROR(IF(ForbDraft!A88&lt;&gt;"",ROW(ForbDraft!A88),""),"")</f>
        <v/>
      </c>
      <c r="C73" s="230" t="str">
        <f>IFERROR(IF(ForbDraft!A88&lt;&gt;"",ForbDraft!A88,""),"")</f>
        <v/>
      </c>
      <c r="D73" s="230" t="str">
        <f t="shared" si="1"/>
        <v/>
      </c>
      <c r="E73" s="230" t="str">
        <f>IFERROR(IF(ForbDraft!L88&lt;&gt;"",ABS(ForbDraft!L88),""),"")</f>
        <v/>
      </c>
      <c r="F73" s="230" t="str">
        <f>IFERROR(IF(ForbDraft!K88&lt;&gt;"",ForbDraft!K88,""),"")</f>
        <v/>
      </c>
    </row>
    <row r="74" spans="2:6" x14ac:dyDescent="0.2">
      <c r="B74" s="229" t="str">
        <f>IFERROR(IF(ForbDraft!A89&lt;&gt;"",ROW(ForbDraft!A89),""),"")</f>
        <v/>
      </c>
      <c r="C74" s="230" t="str">
        <f>IFERROR(IF(ForbDraft!A89&lt;&gt;"",ForbDraft!A89,""),"")</f>
        <v/>
      </c>
      <c r="D74" s="230" t="str">
        <f t="shared" si="1"/>
        <v/>
      </c>
      <c r="E74" s="230" t="str">
        <f>IFERROR(IF(ForbDraft!L89&lt;&gt;"",ABS(ForbDraft!L89),""),"")</f>
        <v/>
      </c>
      <c r="F74" s="230" t="str">
        <f>IFERROR(IF(ForbDraft!K89&lt;&gt;"",ForbDraft!K89,""),"")</f>
        <v/>
      </c>
    </row>
    <row r="75" spans="2:6" x14ac:dyDescent="0.2">
      <c r="B75" s="229" t="str">
        <f>IFERROR(IF(ForbDraft!A90&lt;&gt;"",ROW(ForbDraft!A90),""),"")</f>
        <v/>
      </c>
      <c r="C75" s="230" t="str">
        <f>IFERROR(IF(ForbDraft!A90&lt;&gt;"",ForbDraft!A90,""),"")</f>
        <v/>
      </c>
      <c r="D75" s="230" t="str">
        <f t="shared" si="1"/>
        <v/>
      </c>
      <c r="E75" s="230" t="str">
        <f>IFERROR(IF(ForbDraft!L90&lt;&gt;"",ABS(ForbDraft!L90),""),"")</f>
        <v/>
      </c>
      <c r="F75" s="230" t="str">
        <f>IFERROR(IF(ForbDraft!K90&lt;&gt;"",ForbDraft!K90,""),"")</f>
        <v/>
      </c>
    </row>
    <row r="76" spans="2:6" x14ac:dyDescent="0.2">
      <c r="B76" s="229" t="str">
        <f>IFERROR(IF(ForbDraft!A91&lt;&gt;"",ROW(ForbDraft!A91),""),"")</f>
        <v/>
      </c>
      <c r="C76" s="230" t="str">
        <f>IFERROR(IF(ForbDraft!A91&lt;&gt;"",ForbDraft!A91,""),"")</f>
        <v/>
      </c>
      <c r="D76" s="230" t="str">
        <f t="shared" si="1"/>
        <v/>
      </c>
      <c r="E76" s="230" t="str">
        <f>IFERROR(IF(ForbDraft!L91&lt;&gt;"",ABS(ForbDraft!L91),""),"")</f>
        <v/>
      </c>
      <c r="F76" s="230" t="str">
        <f>IFERROR(IF(ForbDraft!K91&lt;&gt;"",ForbDraft!K91,""),"")</f>
        <v/>
      </c>
    </row>
    <row r="77" spans="2:6" x14ac:dyDescent="0.2">
      <c r="B77" s="229" t="str">
        <f>IFERROR(IF(ForbDraft!A92&lt;&gt;"",ROW(ForbDraft!A92),""),"")</f>
        <v/>
      </c>
      <c r="C77" s="230" t="str">
        <f>IFERROR(IF(ForbDraft!A92&lt;&gt;"",ForbDraft!A92,""),"")</f>
        <v/>
      </c>
      <c r="D77" s="230" t="str">
        <f t="shared" si="1"/>
        <v/>
      </c>
      <c r="E77" s="230" t="str">
        <f>IFERROR(IF(ForbDraft!L92&lt;&gt;"",ABS(ForbDraft!L92),""),"")</f>
        <v/>
      </c>
      <c r="F77" s="230" t="str">
        <f>IFERROR(IF(ForbDraft!K92&lt;&gt;"",ForbDraft!K92,""),"")</f>
        <v/>
      </c>
    </row>
    <row r="78" spans="2:6" x14ac:dyDescent="0.2">
      <c r="B78" s="229" t="str">
        <f>IFERROR(IF(ForbDraft!A93&lt;&gt;"",ROW(ForbDraft!A93),""),"")</f>
        <v/>
      </c>
      <c r="C78" s="230" t="str">
        <f>IFERROR(IF(ForbDraft!A93&lt;&gt;"",ForbDraft!A93,""),"")</f>
        <v/>
      </c>
      <c r="D78" s="230" t="str">
        <f t="shared" si="1"/>
        <v/>
      </c>
      <c r="E78" s="230" t="str">
        <f>IFERROR(IF(ForbDraft!L93&lt;&gt;"",ABS(ForbDraft!L93),""),"")</f>
        <v/>
      </c>
      <c r="F78" s="230" t="str">
        <f>IFERROR(IF(ForbDraft!K93&lt;&gt;"",ForbDraft!K93,""),"")</f>
        <v/>
      </c>
    </row>
    <row r="79" spans="2:6" x14ac:dyDescent="0.2">
      <c r="B79" s="229" t="str">
        <f>IFERROR(IF(ForbDraft!A94&lt;&gt;"",ROW(ForbDraft!A94),""),"")</f>
        <v/>
      </c>
      <c r="C79" s="230" t="str">
        <f>IFERROR(IF(ForbDraft!A94&lt;&gt;"",ForbDraft!A94,""),"")</f>
        <v/>
      </c>
      <c r="D79" s="230" t="str">
        <f t="shared" si="1"/>
        <v/>
      </c>
      <c r="E79" s="230" t="str">
        <f>IFERROR(IF(ForbDraft!L94&lt;&gt;"",ABS(ForbDraft!L94),""),"")</f>
        <v/>
      </c>
      <c r="F79" s="230" t="str">
        <f>IFERROR(IF(ForbDraft!K94&lt;&gt;"",ForbDraft!K94,""),"")</f>
        <v/>
      </c>
    </row>
    <row r="80" spans="2:6" x14ac:dyDescent="0.2">
      <c r="B80" s="229" t="str">
        <f>IFERROR(IF(ForbDraft!A95&lt;&gt;"",ROW(ForbDraft!A95),""),"")</f>
        <v/>
      </c>
      <c r="C80" s="230" t="str">
        <f>IFERROR(IF(ForbDraft!A95&lt;&gt;"",ForbDraft!A95,""),"")</f>
        <v/>
      </c>
      <c r="D80" s="230" t="str">
        <f t="shared" si="1"/>
        <v/>
      </c>
      <c r="E80" s="230" t="str">
        <f>IFERROR(IF(ForbDraft!L95&lt;&gt;"",ABS(ForbDraft!L95),""),"")</f>
        <v/>
      </c>
      <c r="F80" s="230" t="str">
        <f>IFERROR(IF(ForbDraft!K95&lt;&gt;"",ForbDraft!K95,""),"")</f>
        <v/>
      </c>
    </row>
    <row r="81" spans="2:6" x14ac:dyDescent="0.2">
      <c r="B81" s="229" t="str">
        <f>IFERROR(IF(ForbDraft!A96&lt;&gt;"",ROW(ForbDraft!A96),""),"")</f>
        <v/>
      </c>
      <c r="C81" s="230" t="str">
        <f>IFERROR(IF(ForbDraft!A96&lt;&gt;"",ForbDraft!A96,""),"")</f>
        <v/>
      </c>
      <c r="D81" s="230" t="str">
        <f t="shared" si="1"/>
        <v/>
      </c>
      <c r="E81" s="230" t="str">
        <f>IFERROR(IF(ForbDraft!L96&lt;&gt;"",ABS(ForbDraft!L96),""),"")</f>
        <v/>
      </c>
      <c r="F81" s="230" t="str">
        <f>IFERROR(IF(ForbDraft!K96&lt;&gt;"",ForbDraft!K96,""),"")</f>
        <v/>
      </c>
    </row>
    <row r="82" spans="2:6" x14ac:dyDescent="0.2">
      <c r="B82" s="229" t="str">
        <f>IFERROR(IF(ForbDraft!A97&lt;&gt;"",ROW(ForbDraft!A97),""),"")</f>
        <v/>
      </c>
      <c r="C82" s="230" t="str">
        <f>IFERROR(IF(ForbDraft!A97&lt;&gt;"",ForbDraft!A97,""),"")</f>
        <v/>
      </c>
      <c r="D82" s="230" t="str">
        <f t="shared" si="1"/>
        <v/>
      </c>
      <c r="E82" s="230" t="str">
        <f>IFERROR(IF(ForbDraft!L97&lt;&gt;"",ABS(ForbDraft!L97),""),"")</f>
        <v/>
      </c>
      <c r="F82" s="230" t="str">
        <f>IFERROR(IF(ForbDraft!K97&lt;&gt;"",ForbDraft!K97,""),"")</f>
        <v/>
      </c>
    </row>
    <row r="83" spans="2:6" x14ac:dyDescent="0.2">
      <c r="B83" s="229" t="str">
        <f>IFERROR(IF(ForbDraft!A98&lt;&gt;"",ROW(ForbDraft!A98),""),"")</f>
        <v/>
      </c>
      <c r="C83" s="230" t="str">
        <f>IFERROR(IF(ForbDraft!A98&lt;&gt;"",ForbDraft!A98,""),"")</f>
        <v/>
      </c>
      <c r="D83" s="230" t="str">
        <f t="shared" si="1"/>
        <v/>
      </c>
      <c r="E83" s="230" t="str">
        <f>IFERROR(IF(ForbDraft!L98&lt;&gt;"",ABS(ForbDraft!L98),""),"")</f>
        <v/>
      </c>
      <c r="F83" s="230" t="str">
        <f>IFERROR(IF(ForbDraft!K98&lt;&gt;"",ForbDraft!K98,""),"")</f>
        <v/>
      </c>
    </row>
    <row r="84" spans="2:6" x14ac:dyDescent="0.2">
      <c r="B84" s="229" t="str">
        <f>IFERROR(IF(ForbDraft!A99&lt;&gt;"",ROW(ForbDraft!A99),""),"")</f>
        <v/>
      </c>
      <c r="C84" s="230" t="str">
        <f>IFERROR(IF(ForbDraft!A99&lt;&gt;"",ForbDraft!A99,""),"")</f>
        <v/>
      </c>
      <c r="D84" s="230" t="str">
        <f t="shared" si="1"/>
        <v/>
      </c>
      <c r="E84" s="230" t="str">
        <f>IFERROR(IF(ForbDraft!L99&lt;&gt;"",ABS(ForbDraft!L99),""),"")</f>
        <v/>
      </c>
      <c r="F84" s="230" t="str">
        <f>IFERROR(IF(ForbDraft!K99&lt;&gt;"",ForbDraft!K99,""),"")</f>
        <v/>
      </c>
    </row>
    <row r="85" spans="2:6" x14ac:dyDescent="0.2">
      <c r="B85" s="229" t="str">
        <f>IFERROR(IF(ForbDraft!A100&lt;&gt;"",ROW(ForbDraft!A100),""),"")</f>
        <v/>
      </c>
      <c r="C85" s="230" t="str">
        <f>IFERROR(IF(ForbDraft!A100&lt;&gt;"",ForbDraft!A100,""),"")</f>
        <v/>
      </c>
      <c r="D85" s="230" t="str">
        <f t="shared" si="1"/>
        <v/>
      </c>
      <c r="E85" s="230" t="str">
        <f>IFERROR(IF(ForbDraft!L100&lt;&gt;"",ABS(ForbDraft!L100),""),"")</f>
        <v/>
      </c>
      <c r="F85" s="230" t="str">
        <f>IFERROR(IF(ForbDraft!K100&lt;&gt;"",ForbDraft!K100,""),"")</f>
        <v/>
      </c>
    </row>
    <row r="86" spans="2:6" x14ac:dyDescent="0.2">
      <c r="B86" s="229" t="str">
        <f>IFERROR(IF(ForbDraft!A101&lt;&gt;"",ROW(ForbDraft!A101),""),"")</f>
        <v/>
      </c>
      <c r="C86" s="230" t="str">
        <f>IFERROR(IF(ForbDraft!A101&lt;&gt;"",ForbDraft!A101,""),"")</f>
        <v/>
      </c>
      <c r="D86" s="230" t="str">
        <f t="shared" si="1"/>
        <v/>
      </c>
      <c r="E86" s="230" t="str">
        <f>IFERROR(IF(ForbDraft!L101&lt;&gt;"",ABS(ForbDraft!L101),""),"")</f>
        <v/>
      </c>
      <c r="F86" s="230" t="str">
        <f>IFERROR(IF(ForbDraft!K101&lt;&gt;"",ForbDraft!K101,""),"")</f>
        <v/>
      </c>
    </row>
    <row r="87" spans="2:6" x14ac:dyDescent="0.2">
      <c r="B87" s="229" t="str">
        <f>IFERROR(IF(ForbDraft!A102&lt;&gt;"",ROW(ForbDraft!A102),""),"")</f>
        <v/>
      </c>
      <c r="C87" s="230" t="str">
        <f>IFERROR(IF(ForbDraft!A102&lt;&gt;"",ForbDraft!A102,""),"")</f>
        <v/>
      </c>
      <c r="D87" s="230" t="str">
        <f t="shared" si="1"/>
        <v/>
      </c>
      <c r="E87" s="230" t="str">
        <f>IFERROR(IF(ForbDraft!L102&lt;&gt;"",ABS(ForbDraft!L102),""),"")</f>
        <v/>
      </c>
      <c r="F87" s="230" t="str">
        <f>IFERROR(IF(ForbDraft!K102&lt;&gt;"",ForbDraft!K102,""),"")</f>
        <v/>
      </c>
    </row>
    <row r="88" spans="2:6" x14ac:dyDescent="0.2">
      <c r="B88" s="229" t="str">
        <f>IFERROR(IF(ForbDraft!A103&lt;&gt;"",ROW(ForbDraft!A103),""),"")</f>
        <v/>
      </c>
      <c r="C88" s="230" t="str">
        <f>IFERROR(IF(ForbDraft!A103&lt;&gt;"",ForbDraft!A103,""),"")</f>
        <v/>
      </c>
      <c r="D88" s="230" t="str">
        <f t="shared" si="1"/>
        <v/>
      </c>
      <c r="E88" s="230" t="str">
        <f>IFERROR(IF(ForbDraft!L103&lt;&gt;"",ABS(ForbDraft!L103),""),"")</f>
        <v/>
      </c>
      <c r="F88" s="230" t="str">
        <f>IFERROR(IF(ForbDraft!K103&lt;&gt;"",ForbDraft!K103,""),"")</f>
        <v/>
      </c>
    </row>
    <row r="89" spans="2:6" x14ac:dyDescent="0.2">
      <c r="B89" s="229" t="str">
        <f>IFERROR(IF(ForbDraft!A104&lt;&gt;"",ROW(ForbDraft!A104),""),"")</f>
        <v/>
      </c>
      <c r="C89" s="230" t="str">
        <f>IFERROR(IF(ForbDraft!A104&lt;&gt;"",ForbDraft!A104,""),"")</f>
        <v/>
      </c>
      <c r="D89" s="230" t="str">
        <f t="shared" si="1"/>
        <v/>
      </c>
      <c r="E89" s="230" t="str">
        <f>IFERROR(IF(ForbDraft!L104&lt;&gt;"",ABS(ForbDraft!L104),""),"")</f>
        <v/>
      </c>
      <c r="F89" s="230" t="str">
        <f>IFERROR(IF(ForbDraft!K104&lt;&gt;"",ForbDraft!K104,""),"")</f>
        <v/>
      </c>
    </row>
    <row r="90" spans="2:6" x14ac:dyDescent="0.2">
      <c r="B90" s="229" t="str">
        <f>IFERROR(IF(ForbDraft!A105&lt;&gt;"",ROW(ForbDraft!A105),""),"")</f>
        <v/>
      </c>
      <c r="C90" s="230" t="str">
        <f>IFERROR(IF(ForbDraft!A105&lt;&gt;"",ForbDraft!A105,""),"")</f>
        <v/>
      </c>
      <c r="D90" s="230" t="str">
        <f t="shared" si="1"/>
        <v/>
      </c>
      <c r="E90" s="230" t="str">
        <f>IFERROR(IF(ForbDraft!L105&lt;&gt;"",ABS(ForbDraft!L105),""),"")</f>
        <v/>
      </c>
      <c r="F90" s="230" t="str">
        <f>IFERROR(IF(ForbDraft!K105&lt;&gt;"",ForbDraft!K105,""),"")</f>
        <v/>
      </c>
    </row>
    <row r="91" spans="2:6" x14ac:dyDescent="0.2">
      <c r="B91" s="229" t="str">
        <f>IFERROR(IF(ForbDraft!A106&lt;&gt;"",ROW(ForbDraft!A106),""),"")</f>
        <v/>
      </c>
      <c r="C91" s="230" t="str">
        <f>IFERROR(IF(ForbDraft!A106&lt;&gt;"",ForbDraft!A106,""),"")</f>
        <v/>
      </c>
      <c r="D91" s="230" t="str">
        <f t="shared" si="1"/>
        <v/>
      </c>
      <c r="E91" s="230" t="str">
        <f>IFERROR(IF(ForbDraft!L106&lt;&gt;"",ABS(ForbDraft!L106),""),"")</f>
        <v/>
      </c>
      <c r="F91" s="230" t="str">
        <f>IFERROR(IF(ForbDraft!K106&lt;&gt;"",ForbDraft!K106,""),"")</f>
        <v/>
      </c>
    </row>
    <row r="92" spans="2:6" x14ac:dyDescent="0.2">
      <c r="B92" s="229" t="str">
        <f>IFERROR(IF(ForbDraft!A107&lt;&gt;"",ROW(ForbDraft!A107),""),"")</f>
        <v/>
      </c>
      <c r="C92" s="230" t="str">
        <f>IFERROR(IF(ForbDraft!A107&lt;&gt;"",ForbDraft!A107,""),"")</f>
        <v/>
      </c>
      <c r="D92" s="230" t="str">
        <f t="shared" si="1"/>
        <v/>
      </c>
      <c r="E92" s="230" t="str">
        <f>IFERROR(IF(ForbDraft!L107&lt;&gt;"",ABS(ForbDraft!L107),""),"")</f>
        <v/>
      </c>
      <c r="F92" s="230" t="str">
        <f>IFERROR(IF(ForbDraft!K107&lt;&gt;"",ForbDraft!K107,""),"")</f>
        <v/>
      </c>
    </row>
    <row r="93" spans="2:6" x14ac:dyDescent="0.2">
      <c r="B93" s="229" t="str">
        <f>IFERROR(IF(ForbDraft!A108&lt;&gt;"",ROW(ForbDraft!A108),""),"")</f>
        <v/>
      </c>
      <c r="C93" s="230" t="str">
        <f>IFERROR(IF(ForbDraft!A108&lt;&gt;"",ForbDraft!A108,""),"")</f>
        <v/>
      </c>
      <c r="D93" s="230" t="str">
        <f t="shared" si="1"/>
        <v/>
      </c>
      <c r="E93" s="230" t="str">
        <f>IFERROR(IF(ForbDraft!L108&lt;&gt;"",ABS(ForbDraft!L108),""),"")</f>
        <v/>
      </c>
      <c r="F93" s="230" t="str">
        <f>IFERROR(IF(ForbDraft!K108&lt;&gt;"",ForbDraft!K108,""),"")</f>
        <v/>
      </c>
    </row>
    <row r="94" spans="2:6" x14ac:dyDescent="0.2">
      <c r="B94" s="229" t="str">
        <f>IFERROR(IF(ForbDraft!A109&lt;&gt;"",ROW(ForbDraft!A109),""),"")</f>
        <v/>
      </c>
      <c r="C94" s="230" t="str">
        <f>IFERROR(IF(ForbDraft!A109&lt;&gt;"",ForbDraft!A109,""),"")</f>
        <v/>
      </c>
      <c r="D94" s="230" t="str">
        <f t="shared" si="1"/>
        <v/>
      </c>
      <c r="E94" s="230" t="str">
        <f>IFERROR(IF(ForbDraft!L109&lt;&gt;"",ABS(ForbDraft!L109),""),"")</f>
        <v/>
      </c>
      <c r="F94" s="230" t="str">
        <f>IFERROR(IF(ForbDraft!K109&lt;&gt;"",ForbDraft!K109,""),"")</f>
        <v/>
      </c>
    </row>
    <row r="95" spans="2:6" x14ac:dyDescent="0.2">
      <c r="B95" s="229" t="str">
        <f>IFERROR(IF(ForbDraft!A110&lt;&gt;"",ROW(ForbDraft!A110),""),"")</f>
        <v/>
      </c>
      <c r="C95" s="230" t="str">
        <f>IFERROR(IF(ForbDraft!A110&lt;&gt;"",ForbDraft!A110,""),"")</f>
        <v/>
      </c>
      <c r="D95" s="230" t="str">
        <f t="shared" si="1"/>
        <v/>
      </c>
      <c r="E95" s="230" t="str">
        <f>IFERROR(IF(ForbDraft!L110&lt;&gt;"",ABS(ForbDraft!L110),""),"")</f>
        <v/>
      </c>
      <c r="F95" s="230" t="str">
        <f>IFERROR(IF(ForbDraft!K110&lt;&gt;"",ForbDraft!K110,""),"")</f>
        <v/>
      </c>
    </row>
    <row r="96" spans="2:6" x14ac:dyDescent="0.2">
      <c r="B96" s="229" t="str">
        <f>IFERROR(IF(ForbDraft!A111&lt;&gt;"",ROW(ForbDraft!A111),""),"")</f>
        <v/>
      </c>
      <c r="C96" s="230" t="str">
        <f>IFERROR(IF(ForbDraft!A111&lt;&gt;"",ForbDraft!A111,""),"")</f>
        <v/>
      </c>
      <c r="D96" s="230" t="str">
        <f t="shared" si="1"/>
        <v/>
      </c>
      <c r="E96" s="230" t="str">
        <f>IFERROR(IF(ForbDraft!L111&lt;&gt;"",ABS(ForbDraft!L111),""),"")</f>
        <v/>
      </c>
      <c r="F96" s="230" t="str">
        <f>IFERROR(IF(ForbDraft!K111&lt;&gt;"",ForbDraft!K111,""),"")</f>
        <v/>
      </c>
    </row>
    <row r="97" spans="2:6" x14ac:dyDescent="0.2">
      <c r="B97" s="229" t="str">
        <f>IFERROR(IF(ForbDraft!A112&lt;&gt;"",ROW(ForbDraft!A112),""),"")</f>
        <v/>
      </c>
      <c r="C97" s="230" t="str">
        <f>IFERROR(IF(ForbDraft!A112&lt;&gt;"",ForbDraft!A112,""),"")</f>
        <v/>
      </c>
      <c r="D97" s="230" t="str">
        <f t="shared" si="1"/>
        <v/>
      </c>
      <c r="E97" s="230" t="str">
        <f>IFERROR(IF(ForbDraft!L112&lt;&gt;"",ABS(ForbDraft!L112),""),"")</f>
        <v/>
      </c>
      <c r="F97" s="230" t="str">
        <f>IFERROR(IF(ForbDraft!K112&lt;&gt;"",ForbDraft!K112,""),"")</f>
        <v/>
      </c>
    </row>
    <row r="98" spans="2:6" x14ac:dyDescent="0.2">
      <c r="B98" s="229" t="str">
        <f>IFERROR(IF(ForbDraft!A113&lt;&gt;"",ROW(ForbDraft!A113),""),"")</f>
        <v/>
      </c>
      <c r="C98" s="230" t="str">
        <f>IFERROR(IF(ForbDraft!A113&lt;&gt;"",ForbDraft!A113,""),"")</f>
        <v/>
      </c>
      <c r="D98" s="230" t="str">
        <f t="shared" si="1"/>
        <v/>
      </c>
      <c r="E98" s="230" t="str">
        <f>IFERROR(IF(ForbDraft!L113&lt;&gt;"",ABS(ForbDraft!L113),""),"")</f>
        <v/>
      </c>
      <c r="F98" s="230" t="str">
        <f>IFERROR(IF(ForbDraft!K113&lt;&gt;"",ForbDraft!K113,""),"")</f>
        <v/>
      </c>
    </row>
    <row r="99" spans="2:6" x14ac:dyDescent="0.2">
      <c r="B99" s="229" t="str">
        <f>IFERROR(IF(ForbDraft!A114&lt;&gt;"",ROW(ForbDraft!A114),""),"")</f>
        <v/>
      </c>
      <c r="C99" s="230" t="str">
        <f>IFERROR(IF(ForbDraft!A114&lt;&gt;"",ForbDraft!A114,""),"")</f>
        <v/>
      </c>
      <c r="D99" s="230" t="str">
        <f t="shared" si="1"/>
        <v/>
      </c>
      <c r="E99" s="230" t="str">
        <f>IFERROR(IF(ForbDraft!L114&lt;&gt;"",ABS(ForbDraft!L114),""),"")</f>
        <v/>
      </c>
      <c r="F99" s="230" t="str">
        <f>IFERROR(IF(ForbDraft!K114&lt;&gt;"",ForbDraft!K114,""),"")</f>
        <v/>
      </c>
    </row>
    <row r="100" spans="2:6" x14ac:dyDescent="0.2">
      <c r="B100" s="229" t="str">
        <f>IFERROR(IF(ForbDraft!A115&lt;&gt;"",ROW(ForbDraft!A115),""),"")</f>
        <v/>
      </c>
      <c r="C100" s="230" t="str">
        <f>IFERROR(IF(ForbDraft!A115&lt;&gt;"",ForbDraft!A115,""),"")</f>
        <v/>
      </c>
      <c r="D100" s="230" t="str">
        <f t="shared" si="1"/>
        <v/>
      </c>
      <c r="E100" s="230" t="str">
        <f>IFERROR(IF(ForbDraft!L115&lt;&gt;"",ABS(ForbDraft!L115),""),"")</f>
        <v/>
      </c>
      <c r="F100" s="230" t="str">
        <f>IFERROR(IF(ForbDraft!K115&lt;&gt;"",ForbDraft!K115,""),"")</f>
        <v/>
      </c>
    </row>
    <row r="101" spans="2:6" x14ac:dyDescent="0.2">
      <c r="B101" s="229" t="str">
        <f>IFERROR(IF(ForbDraft!A116&lt;&gt;"",ROW(ForbDraft!A116),""),"")</f>
        <v/>
      </c>
      <c r="C101" s="230" t="str">
        <f>IFERROR(IF(ForbDraft!A116&lt;&gt;"",ForbDraft!A116,""),"")</f>
        <v/>
      </c>
      <c r="D101" s="230" t="str">
        <f t="shared" si="1"/>
        <v/>
      </c>
      <c r="E101" s="230" t="str">
        <f>IFERROR(IF(ForbDraft!L116&lt;&gt;"",ABS(ForbDraft!L116),""),"")</f>
        <v/>
      </c>
      <c r="F101" s="230" t="str">
        <f>IFERROR(IF(ForbDraft!K116&lt;&gt;"",ForbDraft!K116,""),"")</f>
        <v/>
      </c>
    </row>
    <row r="102" spans="2:6" x14ac:dyDescent="0.2">
      <c r="B102" s="229" t="str">
        <f>IFERROR(IF(ForbDraft!A117&lt;&gt;"",ROW(ForbDraft!A117),""),"")</f>
        <v/>
      </c>
      <c r="C102" s="230" t="str">
        <f>IFERROR(IF(ForbDraft!A117&lt;&gt;"",ForbDraft!A117,""),"")</f>
        <v/>
      </c>
      <c r="D102" s="230" t="str">
        <f t="shared" si="1"/>
        <v/>
      </c>
      <c r="E102" s="230" t="str">
        <f>IFERROR(IF(ForbDraft!L117&lt;&gt;"",ABS(ForbDraft!L117),""),"")</f>
        <v/>
      </c>
      <c r="F102" s="230" t="str">
        <f>IFERROR(IF(ForbDraft!K117&lt;&gt;"",ForbDraft!K117,""),"")</f>
        <v/>
      </c>
    </row>
    <row r="103" spans="2:6" x14ac:dyDescent="0.2">
      <c r="B103" s="229" t="str">
        <f>IFERROR(IF(ForbDraft!A118&lt;&gt;"",ROW(ForbDraft!A118),""),"")</f>
        <v/>
      </c>
      <c r="C103" s="230" t="str">
        <f>IFERROR(IF(ForbDraft!A118&lt;&gt;"",ForbDraft!A118,""),"")</f>
        <v/>
      </c>
      <c r="D103" s="230" t="str">
        <f t="shared" si="1"/>
        <v/>
      </c>
      <c r="E103" s="230" t="str">
        <f>IFERROR(IF(ForbDraft!L118&lt;&gt;"",ABS(ForbDraft!L118),""),"")</f>
        <v/>
      </c>
      <c r="F103" s="230" t="str">
        <f>IFERROR(IF(ForbDraft!K118&lt;&gt;"",ForbDraft!K118,""),"")</f>
        <v/>
      </c>
    </row>
    <row r="104" spans="2:6" x14ac:dyDescent="0.2">
      <c r="B104" s="229" t="str">
        <f>IFERROR(IF(ForbDraft!A119&lt;&gt;"",ROW(ForbDraft!A119),""),"")</f>
        <v/>
      </c>
      <c r="C104" s="230" t="str">
        <f>IFERROR(IF(ForbDraft!A119&lt;&gt;"",ForbDraft!A119,""),"")</f>
        <v/>
      </c>
      <c r="D104" s="230" t="str">
        <f t="shared" si="1"/>
        <v/>
      </c>
      <c r="E104" s="230" t="str">
        <f>IFERROR(IF(ForbDraft!L119&lt;&gt;"",ABS(ForbDraft!L119),""),"")</f>
        <v/>
      </c>
      <c r="F104" s="230" t="str">
        <f>IFERROR(IF(ForbDraft!K119&lt;&gt;"",ForbDraft!K119,""),"")</f>
        <v/>
      </c>
    </row>
    <row r="105" spans="2:6" x14ac:dyDescent="0.2">
      <c r="B105" s="229" t="str">
        <f>IFERROR(IF(ForbDraft!A120&lt;&gt;"",ROW(ForbDraft!A120),""),"")</f>
        <v/>
      </c>
      <c r="C105" s="230" t="str">
        <f>IFERROR(IF(ForbDraft!A120&lt;&gt;"",ForbDraft!A120,""),"")</f>
        <v/>
      </c>
      <c r="D105" s="230" t="str">
        <f t="shared" si="1"/>
        <v/>
      </c>
      <c r="E105" s="230" t="str">
        <f>IFERROR(IF(ForbDraft!L120&lt;&gt;"",ABS(ForbDraft!L120),""),"")</f>
        <v/>
      </c>
      <c r="F105" s="230" t="str">
        <f>IFERROR(IF(ForbDraft!K120&lt;&gt;"",ForbDraft!K120,""),"")</f>
        <v/>
      </c>
    </row>
    <row r="106" spans="2:6" x14ac:dyDescent="0.2">
      <c r="B106" s="229" t="str">
        <f>IFERROR(IF(ForbDraft!A121&lt;&gt;"",ROW(ForbDraft!A121),""),"")</f>
        <v/>
      </c>
      <c r="C106" s="230" t="str">
        <f>IFERROR(IF(ForbDraft!A121&lt;&gt;"",ForbDraft!A121,""),"")</f>
        <v/>
      </c>
      <c r="D106" s="230" t="str">
        <f t="shared" si="1"/>
        <v/>
      </c>
      <c r="E106" s="230" t="str">
        <f>IFERROR(IF(ForbDraft!L121&lt;&gt;"",ABS(ForbDraft!L121),""),"")</f>
        <v/>
      </c>
      <c r="F106" s="230" t="str">
        <f>IFERROR(IF(ForbDraft!K121&lt;&gt;"",ForbDraft!K121,""),"")</f>
        <v/>
      </c>
    </row>
    <row r="107" spans="2:6" x14ac:dyDescent="0.2">
      <c r="B107" s="229" t="str">
        <f>IFERROR(IF(ForbDraft!A122&lt;&gt;"",ROW(ForbDraft!A122),""),"")</f>
        <v/>
      </c>
      <c r="C107" s="230" t="str">
        <f>IFERROR(IF(ForbDraft!A122&lt;&gt;"",ForbDraft!A122,""),"")</f>
        <v/>
      </c>
      <c r="D107" s="230" t="str">
        <f t="shared" si="1"/>
        <v/>
      </c>
      <c r="E107" s="230" t="str">
        <f>IFERROR(IF(ForbDraft!L122&lt;&gt;"",ABS(ForbDraft!L122),""),"")</f>
        <v/>
      </c>
      <c r="F107" s="230" t="str">
        <f>IFERROR(IF(ForbDraft!K122&lt;&gt;"",ForbDraft!K122,""),"")</f>
        <v/>
      </c>
    </row>
    <row r="108" spans="2:6" x14ac:dyDescent="0.2">
      <c r="B108" s="229" t="str">
        <f>IFERROR(IF(ForbDraft!A123&lt;&gt;"",ROW(ForbDraft!A123),""),"")</f>
        <v/>
      </c>
      <c r="C108" s="230" t="str">
        <f>IFERROR(IF(ForbDraft!A123&lt;&gt;"",ForbDraft!A123,""),"")</f>
        <v/>
      </c>
      <c r="D108" s="230" t="str">
        <f t="shared" si="1"/>
        <v/>
      </c>
      <c r="E108" s="230" t="str">
        <f>IFERROR(IF(ForbDraft!L123&lt;&gt;"",ABS(ForbDraft!L123),""),"")</f>
        <v/>
      </c>
      <c r="F108" s="230" t="str">
        <f>IFERROR(IF(ForbDraft!K123&lt;&gt;"",ForbDraft!K123,""),"")</f>
        <v/>
      </c>
    </row>
    <row r="109" spans="2:6" x14ac:dyDescent="0.2">
      <c r="B109" s="229" t="str">
        <f>IFERROR(IF(ForbDraft!A124&lt;&gt;"",ROW(ForbDraft!A124),""),"")</f>
        <v/>
      </c>
      <c r="C109" s="230" t="str">
        <f>IFERROR(IF(ForbDraft!A124&lt;&gt;"",ForbDraft!A124,""),"")</f>
        <v/>
      </c>
      <c r="D109" s="230" t="str">
        <f t="shared" si="1"/>
        <v/>
      </c>
      <c r="E109" s="230" t="str">
        <f>IFERROR(IF(ForbDraft!L124&lt;&gt;"",ABS(ForbDraft!L124),""),"")</f>
        <v/>
      </c>
      <c r="F109" s="230" t="str">
        <f>IFERROR(IF(ForbDraft!K124&lt;&gt;"",ForbDraft!K124,""),"")</f>
        <v/>
      </c>
    </row>
    <row r="110" spans="2:6" x14ac:dyDescent="0.2">
      <c r="B110" s="229" t="str">
        <f>IFERROR(IF(ForbDraft!A125&lt;&gt;"",ROW(ForbDraft!A125),""),"")</f>
        <v/>
      </c>
      <c r="C110" s="230" t="str">
        <f>IFERROR(IF(ForbDraft!A125&lt;&gt;"",ForbDraft!A125,""),"")</f>
        <v/>
      </c>
      <c r="D110" s="230" t="str">
        <f t="shared" si="1"/>
        <v/>
      </c>
      <c r="E110" s="230" t="str">
        <f>IFERROR(IF(ForbDraft!L125&lt;&gt;"",ABS(ForbDraft!L125),""),"")</f>
        <v/>
      </c>
      <c r="F110" s="230" t="str">
        <f>IFERROR(IF(ForbDraft!K125&lt;&gt;"",ForbDraft!K125,""),"")</f>
        <v/>
      </c>
    </row>
    <row r="111" spans="2:6" x14ac:dyDescent="0.2">
      <c r="B111" s="229" t="str">
        <f>IFERROR(IF(ForbDraft!A126&lt;&gt;"",ROW(ForbDraft!A126),""),"")</f>
        <v/>
      </c>
      <c r="C111" s="230" t="str">
        <f>IFERROR(IF(ForbDraft!A126&lt;&gt;"",ForbDraft!A126,""),"")</f>
        <v/>
      </c>
      <c r="D111" s="230" t="str">
        <f t="shared" si="1"/>
        <v/>
      </c>
      <c r="E111" s="230" t="str">
        <f>IFERROR(IF(ForbDraft!L126&lt;&gt;"",ABS(ForbDraft!L126),""),"")</f>
        <v/>
      </c>
      <c r="F111" s="230" t="str">
        <f>IFERROR(IF(ForbDraft!K126&lt;&gt;"",ForbDraft!K126,""),"")</f>
        <v/>
      </c>
    </row>
    <row r="112" spans="2:6" x14ac:dyDescent="0.2">
      <c r="B112" s="229" t="str">
        <f>IFERROR(IF(ForbDraft!A127&lt;&gt;"",ROW(ForbDraft!A127),""),"")</f>
        <v/>
      </c>
      <c r="C112" s="230" t="str">
        <f>IFERROR(IF(ForbDraft!A127&lt;&gt;"",ForbDraft!A127,""),"")</f>
        <v/>
      </c>
      <c r="D112" s="230" t="str">
        <f t="shared" si="1"/>
        <v/>
      </c>
      <c r="E112" s="230" t="str">
        <f>IFERROR(IF(ForbDraft!L127&lt;&gt;"",ABS(ForbDraft!L127),""),"")</f>
        <v/>
      </c>
      <c r="F112" s="230" t="str">
        <f>IFERROR(IF(ForbDraft!K127&lt;&gt;"",ForbDraft!K127,""),"")</f>
        <v/>
      </c>
    </row>
    <row r="113" spans="2:6" x14ac:dyDescent="0.2">
      <c r="B113" s="229" t="str">
        <f>IFERROR(IF(ForbDraft!A128&lt;&gt;"",ROW(ForbDraft!A128),""),"")</f>
        <v/>
      </c>
      <c r="C113" s="230" t="str">
        <f>IFERROR(IF(ForbDraft!A128&lt;&gt;"",ForbDraft!A128,""),"")</f>
        <v/>
      </c>
      <c r="D113" s="230" t="str">
        <f t="shared" si="1"/>
        <v/>
      </c>
      <c r="E113" s="230" t="str">
        <f>IFERROR(IF(ForbDraft!L128&lt;&gt;"",ABS(ForbDraft!L128),""),"")</f>
        <v/>
      </c>
      <c r="F113" s="230" t="str">
        <f>IFERROR(IF(ForbDraft!K128&lt;&gt;"",ForbDraft!K128,""),"")</f>
        <v/>
      </c>
    </row>
    <row r="114" spans="2:6" x14ac:dyDescent="0.2">
      <c r="B114" s="229" t="str">
        <f>IFERROR(IF(ForbDraft!A129&lt;&gt;"",ROW(ForbDraft!A129),""),"")</f>
        <v/>
      </c>
      <c r="C114" s="230" t="str">
        <f>IFERROR(IF(ForbDraft!A129&lt;&gt;"",ForbDraft!A129,""),"")</f>
        <v/>
      </c>
      <c r="D114" s="230" t="str">
        <f t="shared" si="1"/>
        <v/>
      </c>
      <c r="E114" s="230" t="str">
        <f>IFERROR(IF(ForbDraft!L129&lt;&gt;"",ABS(ForbDraft!L129),""),"")</f>
        <v/>
      </c>
      <c r="F114" s="230" t="str">
        <f>IFERROR(IF(ForbDraft!K129&lt;&gt;"",ForbDraft!K129,""),"")</f>
        <v/>
      </c>
    </row>
    <row r="115" spans="2:6" x14ac:dyDescent="0.2">
      <c r="B115" s="229" t="str">
        <f>IFERROR(IF(ForbDraft!A130&lt;&gt;"",ROW(ForbDraft!A130),""),"")</f>
        <v/>
      </c>
      <c r="C115" s="230" t="str">
        <f>IFERROR(IF(ForbDraft!A130&lt;&gt;"",ForbDraft!A130,""),"")</f>
        <v/>
      </c>
      <c r="D115" s="230" t="str">
        <f t="shared" si="1"/>
        <v/>
      </c>
      <c r="E115" s="230" t="str">
        <f>IFERROR(IF(ForbDraft!L130&lt;&gt;"",ABS(ForbDraft!L130),""),"")</f>
        <v/>
      </c>
      <c r="F115" s="230" t="str">
        <f>IFERROR(IF(ForbDraft!K130&lt;&gt;"",ForbDraft!K130,""),"")</f>
        <v/>
      </c>
    </row>
    <row r="116" spans="2:6" x14ac:dyDescent="0.2">
      <c r="B116" s="229" t="str">
        <f>IFERROR(IF(ForbDraft!A131&lt;&gt;"",ROW(ForbDraft!A131),""),"")</f>
        <v/>
      </c>
      <c r="C116" s="230" t="str">
        <f>IFERROR(IF(ForbDraft!A131&lt;&gt;"",ForbDraft!A131,""),"")</f>
        <v/>
      </c>
      <c r="D116" s="230" t="str">
        <f t="shared" si="1"/>
        <v/>
      </c>
      <c r="E116" s="230" t="str">
        <f>IFERROR(IF(ForbDraft!L131&lt;&gt;"",ABS(ForbDraft!L131),""),"")</f>
        <v/>
      </c>
      <c r="F116" s="230" t="str">
        <f>IFERROR(IF(ForbDraft!K131&lt;&gt;"",ForbDraft!K131,""),"")</f>
        <v/>
      </c>
    </row>
    <row r="117" spans="2:6" x14ac:dyDescent="0.2">
      <c r="B117" s="229" t="str">
        <f>IFERROR(IF(ForbDraft!A132&lt;&gt;"",ROW(ForbDraft!A132),""),"")</f>
        <v/>
      </c>
      <c r="C117" s="230" t="str">
        <f>IFERROR(IF(ForbDraft!A132&lt;&gt;"",ForbDraft!A132,""),"")</f>
        <v/>
      </c>
      <c r="D117" s="230" t="str">
        <f t="shared" si="1"/>
        <v/>
      </c>
      <c r="E117" s="230" t="str">
        <f>IFERROR(IF(ForbDraft!L132&lt;&gt;"",ABS(ForbDraft!L132),""),"")</f>
        <v/>
      </c>
      <c r="F117" s="230" t="str">
        <f>IFERROR(IF(ForbDraft!K132&lt;&gt;"",ForbDraft!K132,""),"")</f>
        <v/>
      </c>
    </row>
    <row r="118" spans="2:6" x14ac:dyDescent="0.2">
      <c r="B118" s="229" t="str">
        <f>IFERROR(IF(ForbDraft!A133&lt;&gt;"",ROW(ForbDraft!A133),""),"")</f>
        <v/>
      </c>
      <c r="C118" s="230" t="str">
        <f>IFERROR(IF(ForbDraft!A133&lt;&gt;"",ForbDraft!A133,""),"")</f>
        <v/>
      </c>
      <c r="D118" s="230" t="str">
        <f t="shared" si="1"/>
        <v/>
      </c>
      <c r="E118" s="230" t="str">
        <f>IFERROR(IF(ForbDraft!L133&lt;&gt;"",ABS(ForbDraft!L133),""),"")</f>
        <v/>
      </c>
      <c r="F118" s="230" t="str">
        <f>IFERROR(IF(ForbDraft!K133&lt;&gt;"",ForbDraft!K133,""),"")</f>
        <v/>
      </c>
    </row>
    <row r="119" spans="2:6" x14ac:dyDescent="0.2">
      <c r="B119" s="229" t="str">
        <f>IFERROR(IF(ForbDraft!A134&lt;&gt;"",ROW(ForbDraft!A134),""),"")</f>
        <v/>
      </c>
      <c r="C119" s="230" t="str">
        <f>IFERROR(IF(ForbDraft!A134&lt;&gt;"",ForbDraft!A134,""),"")</f>
        <v/>
      </c>
      <c r="D119" s="230" t="str">
        <f t="shared" si="1"/>
        <v/>
      </c>
      <c r="E119" s="230" t="str">
        <f>IFERROR(IF(ForbDraft!L134&lt;&gt;"",ABS(ForbDraft!L134),""),"")</f>
        <v/>
      </c>
      <c r="F119" s="230" t="str">
        <f>IFERROR(IF(ForbDraft!K134&lt;&gt;"",ForbDraft!K134,""),"")</f>
        <v/>
      </c>
    </row>
    <row r="120" spans="2:6" x14ac:dyDescent="0.2">
      <c r="B120" s="229" t="str">
        <f>IFERROR(IF(ForbDraft!A135&lt;&gt;"",ROW(ForbDraft!A135),""),"")</f>
        <v/>
      </c>
      <c r="C120" s="230" t="str">
        <f>IFERROR(IF(ForbDraft!A135&lt;&gt;"",ForbDraft!A135,""),"")</f>
        <v/>
      </c>
      <c r="D120" s="230" t="str">
        <f t="shared" si="1"/>
        <v/>
      </c>
      <c r="E120" s="230" t="str">
        <f>IFERROR(IF(ForbDraft!L135&lt;&gt;"",ABS(ForbDraft!L135),""),"")</f>
        <v/>
      </c>
      <c r="F120" s="230" t="str">
        <f>IFERROR(IF(ForbDraft!K135&lt;&gt;"",ForbDraft!K135,""),"")</f>
        <v/>
      </c>
    </row>
    <row r="121" spans="2:6" x14ac:dyDescent="0.2">
      <c r="B121" s="229" t="str">
        <f>IFERROR(IF(ForbDraft!A136&lt;&gt;"",ROW(ForbDraft!A136),""),"")</f>
        <v/>
      </c>
      <c r="C121" s="230" t="str">
        <f>IFERROR(IF(ForbDraft!A136&lt;&gt;"",ForbDraft!A136,""),"")</f>
        <v/>
      </c>
      <c r="D121" s="230" t="str">
        <f t="shared" si="1"/>
        <v/>
      </c>
      <c r="E121" s="230" t="str">
        <f>IFERROR(IF(ForbDraft!L136&lt;&gt;"",ABS(ForbDraft!L136),""),"")</f>
        <v/>
      </c>
      <c r="F121" s="230" t="str">
        <f>IFERROR(IF(ForbDraft!K136&lt;&gt;"",ForbDraft!K136,""),"")</f>
        <v/>
      </c>
    </row>
    <row r="122" spans="2:6" x14ac:dyDescent="0.2">
      <c r="B122" s="229" t="str">
        <f>IFERROR(IF(ForbDraft!A137&lt;&gt;"",ROW(ForbDraft!A137),""),"")</f>
        <v/>
      </c>
      <c r="C122" s="230" t="str">
        <f>IFERROR(IF(ForbDraft!A137&lt;&gt;"",ForbDraft!A137,""),"")</f>
        <v/>
      </c>
      <c r="D122" s="230" t="str">
        <f t="shared" si="1"/>
        <v/>
      </c>
      <c r="E122" s="230" t="str">
        <f>IFERROR(IF(ForbDraft!L137&lt;&gt;"",ABS(ForbDraft!L137),""),"")</f>
        <v/>
      </c>
      <c r="F122" s="230" t="str">
        <f>IFERROR(IF(ForbDraft!K137&lt;&gt;"",ForbDraft!K137,""),"")</f>
        <v/>
      </c>
    </row>
    <row r="123" spans="2:6" x14ac:dyDescent="0.2">
      <c r="B123" s="229" t="str">
        <f>IFERROR(IF(ForbDraft!A138&lt;&gt;"",ROW(ForbDraft!A138),""),"")</f>
        <v/>
      </c>
      <c r="C123" s="230" t="str">
        <f>IFERROR(IF(ForbDraft!A138&lt;&gt;"",ForbDraft!A138,""),"")</f>
        <v/>
      </c>
      <c r="D123" s="230" t="str">
        <f t="shared" si="1"/>
        <v/>
      </c>
      <c r="E123" s="230" t="str">
        <f>IFERROR(IF(ForbDraft!L138&lt;&gt;"",ABS(ForbDraft!L138),""),"")</f>
        <v/>
      </c>
      <c r="F123" s="230" t="str">
        <f>IFERROR(IF(ForbDraft!K138&lt;&gt;"",ForbDraft!K138,""),"")</f>
        <v/>
      </c>
    </row>
    <row r="124" spans="2:6" x14ac:dyDescent="0.2">
      <c r="B124" s="229" t="str">
        <f>IFERROR(IF(ForbDraft!A139&lt;&gt;"",ROW(ForbDraft!A139),""),"")</f>
        <v/>
      </c>
      <c r="C124" s="230" t="str">
        <f>IFERROR(IF(ForbDraft!A139&lt;&gt;"",ForbDraft!A139,""),"")</f>
        <v/>
      </c>
      <c r="D124" s="230" t="str">
        <f t="shared" si="1"/>
        <v/>
      </c>
      <c r="E124" s="230" t="str">
        <f>IFERROR(IF(ForbDraft!L139&lt;&gt;"",ABS(ForbDraft!L139),""),"")</f>
        <v/>
      </c>
      <c r="F124" s="230" t="str">
        <f>IFERROR(IF(ForbDraft!K139&lt;&gt;"",ForbDraft!K139,""),"")</f>
        <v/>
      </c>
    </row>
    <row r="125" spans="2:6" x14ac:dyDescent="0.2">
      <c r="B125" s="229" t="str">
        <f>IFERROR(IF(ForbDraft!A140&lt;&gt;"",ROW(ForbDraft!A140),""),"")</f>
        <v/>
      </c>
      <c r="C125" s="230" t="str">
        <f>IFERROR(IF(ForbDraft!A140&lt;&gt;"",ForbDraft!A140,""),"")</f>
        <v/>
      </c>
      <c r="D125" s="230" t="str">
        <f t="shared" si="1"/>
        <v/>
      </c>
      <c r="E125" s="230" t="str">
        <f>IFERROR(IF(ForbDraft!L140&lt;&gt;"",ABS(ForbDraft!L140),""),"")</f>
        <v/>
      </c>
      <c r="F125" s="230" t="str">
        <f>IFERROR(IF(ForbDraft!K140&lt;&gt;"",ForbDraft!K140,""),"")</f>
        <v/>
      </c>
    </row>
    <row r="126" spans="2:6" x14ac:dyDescent="0.2">
      <c r="B126" s="229" t="str">
        <f>IFERROR(IF(ForbDraft!A141&lt;&gt;"",ROW(ForbDraft!A141),""),"")</f>
        <v/>
      </c>
      <c r="C126" s="230" t="str">
        <f>IFERROR(IF(ForbDraft!A141&lt;&gt;"",ForbDraft!A141,""),"")</f>
        <v/>
      </c>
      <c r="D126" s="230" t="str">
        <f t="shared" si="1"/>
        <v/>
      </c>
      <c r="E126" s="230" t="str">
        <f>IFERROR(IF(ForbDraft!L141&lt;&gt;"",ABS(ForbDraft!L141),""),"")</f>
        <v/>
      </c>
      <c r="F126" s="230" t="str">
        <f>IFERROR(IF(ForbDraft!K141&lt;&gt;"",ForbDraft!K141,""),"")</f>
        <v/>
      </c>
    </row>
    <row r="127" spans="2:6" x14ac:dyDescent="0.2">
      <c r="B127" s="229" t="str">
        <f>IFERROR(IF(ForbDraft!A142&lt;&gt;"",ROW(ForbDraft!A142),""),"")</f>
        <v/>
      </c>
      <c r="C127" s="230" t="str">
        <f>IFERROR(IF(ForbDraft!A142&lt;&gt;"",ForbDraft!A142,""),"")</f>
        <v/>
      </c>
      <c r="D127" s="230" t="str">
        <f t="shared" si="1"/>
        <v/>
      </c>
      <c r="E127" s="230" t="str">
        <f>IFERROR(IF(ForbDraft!L142&lt;&gt;"",ABS(ForbDraft!L142),""),"")</f>
        <v/>
      </c>
      <c r="F127" s="230" t="str">
        <f>IFERROR(IF(ForbDraft!K142&lt;&gt;"",ForbDraft!K142,""),"")</f>
        <v/>
      </c>
    </row>
    <row r="128" spans="2:6" x14ac:dyDescent="0.2">
      <c r="B128" s="229" t="str">
        <f>IFERROR(IF(ForbDraft!A143&lt;&gt;"",ROW(ForbDraft!A143),""),"")</f>
        <v/>
      </c>
      <c r="C128" s="230" t="str">
        <f>IFERROR(IF(ForbDraft!A143&lt;&gt;"",ForbDraft!A143,""),"")</f>
        <v/>
      </c>
      <c r="D128" s="230" t="str">
        <f t="shared" si="1"/>
        <v/>
      </c>
      <c r="E128" s="230" t="str">
        <f>IFERROR(IF(ForbDraft!L143&lt;&gt;"",ABS(ForbDraft!L143),""),"")</f>
        <v/>
      </c>
      <c r="F128" s="230" t="str">
        <f>IFERROR(IF(ForbDraft!K143&lt;&gt;"",ForbDraft!K143,""),"")</f>
        <v/>
      </c>
    </row>
    <row r="129" spans="2:6" x14ac:dyDescent="0.2">
      <c r="B129" s="229" t="str">
        <f>IFERROR(IF(ForbDraft!A144&lt;&gt;"",ROW(ForbDraft!A144),""),"")</f>
        <v/>
      </c>
      <c r="C129" s="230" t="str">
        <f>IFERROR(IF(ForbDraft!A144&lt;&gt;"",ForbDraft!A144,""),"")</f>
        <v/>
      </c>
      <c r="D129" s="230" t="str">
        <f t="shared" si="1"/>
        <v/>
      </c>
      <c r="E129" s="230" t="str">
        <f>IFERROR(IF(ForbDraft!L144&lt;&gt;"",ABS(ForbDraft!L144),""),"")</f>
        <v/>
      </c>
      <c r="F129" s="230" t="str">
        <f>IFERROR(IF(ForbDraft!K144&lt;&gt;"",ForbDraft!K144,""),"")</f>
        <v/>
      </c>
    </row>
    <row r="130" spans="2:6" x14ac:dyDescent="0.2">
      <c r="B130" s="229" t="str">
        <f>IFERROR(IF(ForbDraft!A145&lt;&gt;"",ROW(ForbDraft!A145),""),"")</f>
        <v/>
      </c>
      <c r="C130" s="230" t="str">
        <f>IFERROR(IF(ForbDraft!A145&lt;&gt;"",ForbDraft!A145,""),"")</f>
        <v/>
      </c>
      <c r="D130" s="230" t="str">
        <f t="shared" si="1"/>
        <v/>
      </c>
      <c r="E130" s="230" t="str">
        <f>IFERROR(IF(ForbDraft!L145&lt;&gt;"",ABS(ForbDraft!L145),""),"")</f>
        <v/>
      </c>
      <c r="F130" s="230" t="str">
        <f>IFERROR(IF(ForbDraft!K145&lt;&gt;"",ForbDraft!K145,""),"")</f>
        <v/>
      </c>
    </row>
    <row r="131" spans="2:6" x14ac:dyDescent="0.2">
      <c r="B131" s="229" t="str">
        <f>IFERROR(IF(ForbDraft!A146&lt;&gt;"",ROW(ForbDraft!A146),""),"")</f>
        <v/>
      </c>
      <c r="C131" s="230" t="str">
        <f>IFERROR(IF(ForbDraft!A146&lt;&gt;"",ForbDraft!A146,""),"")</f>
        <v/>
      </c>
      <c r="D131" s="230" t="str">
        <f t="shared" ref="D131:D194" si="2">IF(F131="pH לבדיקת גבול","pH",F131)</f>
        <v/>
      </c>
      <c r="E131" s="230" t="str">
        <f>IFERROR(IF(ForbDraft!L146&lt;&gt;"",ABS(ForbDraft!L146),""),"")</f>
        <v/>
      </c>
      <c r="F131" s="230" t="str">
        <f>IFERROR(IF(ForbDraft!K146&lt;&gt;"",ForbDraft!K146,""),"")</f>
        <v/>
      </c>
    </row>
    <row r="132" spans="2:6" x14ac:dyDescent="0.2">
      <c r="B132" s="229" t="str">
        <f>IFERROR(IF(ForbDraft!A147&lt;&gt;"",ROW(ForbDraft!A147),""),"")</f>
        <v/>
      </c>
      <c r="C132" s="230" t="str">
        <f>IFERROR(IF(ForbDraft!A147&lt;&gt;"",ForbDraft!A147,""),"")</f>
        <v/>
      </c>
      <c r="D132" s="230" t="str">
        <f t="shared" si="2"/>
        <v/>
      </c>
      <c r="E132" s="230" t="str">
        <f>IFERROR(IF(ForbDraft!L147&lt;&gt;"",ABS(ForbDraft!L147),""),"")</f>
        <v/>
      </c>
      <c r="F132" s="230" t="str">
        <f>IFERROR(IF(ForbDraft!K147&lt;&gt;"",ForbDraft!K147,""),"")</f>
        <v/>
      </c>
    </row>
    <row r="133" spans="2:6" x14ac:dyDescent="0.2">
      <c r="B133" s="229" t="str">
        <f>IFERROR(IF(ForbDraft!A148&lt;&gt;"",ROW(ForbDraft!A148),""),"")</f>
        <v/>
      </c>
      <c r="C133" s="230" t="str">
        <f>IFERROR(IF(ForbDraft!A148&lt;&gt;"",ForbDraft!A148,""),"")</f>
        <v/>
      </c>
      <c r="D133" s="230" t="str">
        <f t="shared" si="2"/>
        <v/>
      </c>
      <c r="E133" s="230" t="str">
        <f>IFERROR(IF(ForbDraft!L148&lt;&gt;"",ABS(ForbDraft!L148),""),"")</f>
        <v/>
      </c>
      <c r="F133" s="230" t="str">
        <f>IFERROR(IF(ForbDraft!K148&lt;&gt;"",ForbDraft!K148,""),"")</f>
        <v/>
      </c>
    </row>
    <row r="134" spans="2:6" x14ac:dyDescent="0.2">
      <c r="B134" s="229" t="str">
        <f>IFERROR(IF(ForbDraft!A149&lt;&gt;"",ROW(ForbDraft!A149),""),"")</f>
        <v/>
      </c>
      <c r="C134" s="230" t="str">
        <f>IFERROR(IF(ForbDraft!A149&lt;&gt;"",ForbDraft!A149,""),"")</f>
        <v/>
      </c>
      <c r="D134" s="230" t="str">
        <f t="shared" si="2"/>
        <v/>
      </c>
      <c r="E134" s="230" t="str">
        <f>IFERROR(IF(ForbDraft!L149&lt;&gt;"",ABS(ForbDraft!L149),""),"")</f>
        <v/>
      </c>
      <c r="F134" s="230" t="str">
        <f>IFERROR(IF(ForbDraft!K149&lt;&gt;"",ForbDraft!K149,""),"")</f>
        <v/>
      </c>
    </row>
    <row r="135" spans="2:6" x14ac:dyDescent="0.2">
      <c r="B135" s="229" t="str">
        <f>IFERROR(IF(ForbDraft!A150&lt;&gt;"",ROW(ForbDraft!A150),""),"")</f>
        <v/>
      </c>
      <c r="C135" s="230" t="str">
        <f>IFERROR(IF(ForbDraft!A150&lt;&gt;"",ForbDraft!A150,""),"")</f>
        <v/>
      </c>
      <c r="D135" s="230" t="str">
        <f t="shared" si="2"/>
        <v/>
      </c>
      <c r="E135" s="230" t="str">
        <f>IFERROR(IF(ForbDraft!L150&lt;&gt;"",ABS(ForbDraft!L150),""),"")</f>
        <v/>
      </c>
      <c r="F135" s="230" t="str">
        <f>IFERROR(IF(ForbDraft!K150&lt;&gt;"",ForbDraft!K150,""),"")</f>
        <v/>
      </c>
    </row>
    <row r="136" spans="2:6" x14ac:dyDescent="0.2">
      <c r="B136" s="229" t="str">
        <f>IFERROR(IF(ForbDraft!A151&lt;&gt;"",ROW(ForbDraft!A151),""),"")</f>
        <v/>
      </c>
      <c r="C136" s="230" t="str">
        <f>IFERROR(IF(ForbDraft!A151&lt;&gt;"",ForbDraft!A151,""),"")</f>
        <v/>
      </c>
      <c r="D136" s="230" t="str">
        <f t="shared" si="2"/>
        <v/>
      </c>
      <c r="E136" s="230" t="str">
        <f>IFERROR(IF(ForbDraft!L151&lt;&gt;"",ABS(ForbDraft!L151),""),"")</f>
        <v/>
      </c>
      <c r="F136" s="230" t="str">
        <f>IFERROR(IF(ForbDraft!K151&lt;&gt;"",ForbDraft!K151,""),"")</f>
        <v/>
      </c>
    </row>
    <row r="137" spans="2:6" x14ac:dyDescent="0.2">
      <c r="B137" s="229" t="str">
        <f>IFERROR(IF(ForbDraft!A152&lt;&gt;"",ROW(ForbDraft!A152),""),"")</f>
        <v/>
      </c>
      <c r="C137" s="230" t="str">
        <f>IFERROR(IF(ForbDraft!A152&lt;&gt;"",ForbDraft!A152,""),"")</f>
        <v/>
      </c>
      <c r="D137" s="230" t="str">
        <f t="shared" si="2"/>
        <v/>
      </c>
      <c r="E137" s="230" t="str">
        <f>IFERROR(IF(ForbDraft!L152&lt;&gt;"",ABS(ForbDraft!L152),""),"")</f>
        <v/>
      </c>
      <c r="F137" s="230" t="str">
        <f>IFERROR(IF(ForbDraft!K152&lt;&gt;"",ForbDraft!K152,""),"")</f>
        <v/>
      </c>
    </row>
    <row r="138" spans="2:6" x14ac:dyDescent="0.2">
      <c r="B138" s="229" t="str">
        <f>IFERROR(IF(ForbDraft!A153&lt;&gt;"",ROW(ForbDraft!A153),""),"")</f>
        <v/>
      </c>
      <c r="C138" s="230" t="str">
        <f>IFERROR(IF(ForbDraft!A153&lt;&gt;"",ForbDraft!A153,""),"")</f>
        <v/>
      </c>
      <c r="D138" s="230" t="str">
        <f t="shared" si="2"/>
        <v/>
      </c>
      <c r="E138" s="230" t="str">
        <f>IFERROR(IF(ForbDraft!L153&lt;&gt;"",ABS(ForbDraft!L153),""),"")</f>
        <v/>
      </c>
      <c r="F138" s="230" t="str">
        <f>IFERROR(IF(ForbDraft!K153&lt;&gt;"",ForbDraft!K153,""),"")</f>
        <v/>
      </c>
    </row>
    <row r="139" spans="2:6" x14ac:dyDescent="0.2">
      <c r="B139" s="229" t="str">
        <f>IFERROR(IF(ForbDraft!A154&lt;&gt;"",ROW(ForbDraft!A154),""),"")</f>
        <v/>
      </c>
      <c r="C139" s="230" t="str">
        <f>IFERROR(IF(ForbDraft!A154&lt;&gt;"",ForbDraft!A154,""),"")</f>
        <v/>
      </c>
      <c r="D139" s="230" t="str">
        <f t="shared" si="2"/>
        <v/>
      </c>
      <c r="E139" s="230" t="str">
        <f>IFERROR(IF(ForbDraft!L154&lt;&gt;"",ABS(ForbDraft!L154),""),"")</f>
        <v/>
      </c>
      <c r="F139" s="230" t="str">
        <f>IFERROR(IF(ForbDraft!K154&lt;&gt;"",ForbDraft!K154,""),"")</f>
        <v/>
      </c>
    </row>
    <row r="140" spans="2:6" x14ac:dyDescent="0.2">
      <c r="B140" s="229" t="str">
        <f>IFERROR(IF(ForbDraft!A155&lt;&gt;"",ROW(ForbDraft!A155),""),"")</f>
        <v/>
      </c>
      <c r="C140" s="230" t="str">
        <f>IFERROR(IF(ForbDraft!A155&lt;&gt;"",ForbDraft!A155,""),"")</f>
        <v/>
      </c>
      <c r="D140" s="230" t="str">
        <f t="shared" si="2"/>
        <v/>
      </c>
      <c r="E140" s="230" t="str">
        <f>IFERROR(IF(ForbDraft!L155&lt;&gt;"",ABS(ForbDraft!L155),""),"")</f>
        <v/>
      </c>
      <c r="F140" s="230" t="str">
        <f>IFERROR(IF(ForbDraft!K155&lt;&gt;"",ForbDraft!K155,""),"")</f>
        <v/>
      </c>
    </row>
    <row r="141" spans="2:6" x14ac:dyDescent="0.2">
      <c r="B141" s="229" t="str">
        <f>IFERROR(IF(ForbDraft!A156&lt;&gt;"",ROW(ForbDraft!A156),""),"")</f>
        <v/>
      </c>
      <c r="C141" s="230" t="str">
        <f>IFERROR(IF(ForbDraft!A156&lt;&gt;"",ForbDraft!A156,""),"")</f>
        <v/>
      </c>
      <c r="D141" s="230" t="str">
        <f t="shared" si="2"/>
        <v/>
      </c>
      <c r="E141" s="230" t="str">
        <f>IFERROR(IF(ForbDraft!L156&lt;&gt;"",ABS(ForbDraft!L156),""),"")</f>
        <v/>
      </c>
      <c r="F141" s="230" t="str">
        <f>IFERROR(IF(ForbDraft!K156&lt;&gt;"",ForbDraft!K156,""),"")</f>
        <v/>
      </c>
    </row>
    <row r="142" spans="2:6" x14ac:dyDescent="0.2">
      <c r="B142" s="229" t="str">
        <f>IFERROR(IF(ForbDraft!A157&lt;&gt;"",ROW(ForbDraft!A157),""),"")</f>
        <v/>
      </c>
      <c r="C142" s="230" t="str">
        <f>IFERROR(IF(ForbDraft!A157&lt;&gt;"",ForbDraft!A157,""),"")</f>
        <v/>
      </c>
      <c r="D142" s="230" t="str">
        <f t="shared" si="2"/>
        <v/>
      </c>
      <c r="E142" s="230" t="str">
        <f>IFERROR(IF(ForbDraft!L157&lt;&gt;"",ABS(ForbDraft!L157),""),"")</f>
        <v/>
      </c>
      <c r="F142" s="230" t="str">
        <f>IFERROR(IF(ForbDraft!K157&lt;&gt;"",ForbDraft!K157,""),"")</f>
        <v/>
      </c>
    </row>
    <row r="143" spans="2:6" x14ac:dyDescent="0.2">
      <c r="B143" s="229" t="str">
        <f>IFERROR(IF(ForbDraft!A158&lt;&gt;"",ROW(ForbDraft!A158),""),"")</f>
        <v/>
      </c>
      <c r="C143" s="230" t="str">
        <f>IFERROR(IF(ForbDraft!A158&lt;&gt;"",ForbDraft!A158,""),"")</f>
        <v/>
      </c>
      <c r="D143" s="230" t="str">
        <f t="shared" si="2"/>
        <v/>
      </c>
      <c r="E143" s="230" t="str">
        <f>IFERROR(IF(ForbDraft!L158&lt;&gt;"",ABS(ForbDraft!L158),""),"")</f>
        <v/>
      </c>
      <c r="F143" s="230" t="str">
        <f>IFERROR(IF(ForbDraft!K158&lt;&gt;"",ForbDraft!K158,""),"")</f>
        <v/>
      </c>
    </row>
    <row r="144" spans="2:6" x14ac:dyDescent="0.2">
      <c r="B144" s="229" t="str">
        <f>IFERROR(IF(ForbDraft!A159&lt;&gt;"",ROW(ForbDraft!A159),""),"")</f>
        <v/>
      </c>
      <c r="C144" s="230" t="str">
        <f>IFERROR(IF(ForbDraft!A159&lt;&gt;"",ForbDraft!A159,""),"")</f>
        <v/>
      </c>
      <c r="D144" s="230" t="str">
        <f t="shared" si="2"/>
        <v/>
      </c>
      <c r="E144" s="230" t="str">
        <f>IFERROR(IF(ForbDraft!L159&lt;&gt;"",ABS(ForbDraft!L159),""),"")</f>
        <v/>
      </c>
      <c r="F144" s="230" t="str">
        <f>IFERROR(IF(ForbDraft!K159&lt;&gt;"",ForbDraft!K159,""),"")</f>
        <v/>
      </c>
    </row>
    <row r="145" spans="2:6" x14ac:dyDescent="0.2">
      <c r="B145" s="229" t="str">
        <f>IFERROR(IF(ForbDraft!A160&lt;&gt;"",ROW(ForbDraft!A160),""),"")</f>
        <v/>
      </c>
      <c r="C145" s="230" t="str">
        <f>IFERROR(IF(ForbDraft!A160&lt;&gt;"",ForbDraft!A160,""),"")</f>
        <v/>
      </c>
      <c r="D145" s="230" t="str">
        <f t="shared" si="2"/>
        <v/>
      </c>
      <c r="E145" s="230" t="str">
        <f>IFERROR(IF(ForbDraft!L160&lt;&gt;"",ABS(ForbDraft!L160),""),"")</f>
        <v/>
      </c>
      <c r="F145" s="230" t="str">
        <f>IFERROR(IF(ForbDraft!K160&lt;&gt;"",ForbDraft!K160,""),"")</f>
        <v/>
      </c>
    </row>
    <row r="146" spans="2:6" x14ac:dyDescent="0.2">
      <c r="B146" s="229" t="str">
        <f>IFERROR(IF(ForbDraft!A161&lt;&gt;"",ROW(ForbDraft!A161),""),"")</f>
        <v/>
      </c>
      <c r="C146" s="230" t="str">
        <f>IFERROR(IF(ForbDraft!A161&lt;&gt;"",ForbDraft!A161,""),"")</f>
        <v/>
      </c>
      <c r="D146" s="230" t="str">
        <f t="shared" si="2"/>
        <v/>
      </c>
      <c r="E146" s="230" t="str">
        <f>IFERROR(IF(ForbDraft!L161&lt;&gt;"",ABS(ForbDraft!L161),""),"")</f>
        <v/>
      </c>
      <c r="F146" s="230" t="str">
        <f>IFERROR(IF(ForbDraft!K161&lt;&gt;"",ForbDraft!K161,""),"")</f>
        <v/>
      </c>
    </row>
    <row r="147" spans="2:6" x14ac:dyDescent="0.2">
      <c r="B147" s="229" t="str">
        <f>IFERROR(IF(ForbDraft!A162&lt;&gt;"",ROW(ForbDraft!A162),""),"")</f>
        <v/>
      </c>
      <c r="C147" s="230" t="str">
        <f>IFERROR(IF(ForbDraft!A162&lt;&gt;"",ForbDraft!A162,""),"")</f>
        <v/>
      </c>
      <c r="D147" s="230" t="str">
        <f t="shared" si="2"/>
        <v/>
      </c>
      <c r="E147" s="230" t="str">
        <f>IFERROR(IF(ForbDraft!L162&lt;&gt;"",ABS(ForbDraft!L162),""),"")</f>
        <v/>
      </c>
      <c r="F147" s="230" t="str">
        <f>IFERROR(IF(ForbDraft!K162&lt;&gt;"",ForbDraft!K162,""),"")</f>
        <v/>
      </c>
    </row>
    <row r="148" spans="2:6" x14ac:dyDescent="0.2">
      <c r="B148" s="229" t="str">
        <f>IFERROR(IF(ForbDraft!A163&lt;&gt;"",ROW(ForbDraft!A163),""),"")</f>
        <v/>
      </c>
      <c r="C148" s="230" t="str">
        <f>IFERROR(IF(ForbDraft!A163&lt;&gt;"",ForbDraft!A163,""),"")</f>
        <v/>
      </c>
      <c r="D148" s="230" t="str">
        <f t="shared" si="2"/>
        <v/>
      </c>
      <c r="E148" s="230" t="str">
        <f>IFERROR(IF(ForbDraft!L163&lt;&gt;"",ABS(ForbDraft!L163),""),"")</f>
        <v/>
      </c>
      <c r="F148" s="230" t="str">
        <f>IFERROR(IF(ForbDraft!K163&lt;&gt;"",ForbDraft!K163,""),"")</f>
        <v/>
      </c>
    </row>
    <row r="149" spans="2:6" x14ac:dyDescent="0.2">
      <c r="B149" s="229" t="str">
        <f>IFERROR(IF(ForbDraft!A164&lt;&gt;"",ROW(ForbDraft!A164),""),"")</f>
        <v/>
      </c>
      <c r="C149" s="230" t="str">
        <f>IFERROR(IF(ForbDraft!A164&lt;&gt;"",ForbDraft!A164,""),"")</f>
        <v/>
      </c>
      <c r="D149" s="230" t="str">
        <f t="shared" si="2"/>
        <v/>
      </c>
      <c r="E149" s="230" t="str">
        <f>IFERROR(IF(ForbDraft!L164&lt;&gt;"",ABS(ForbDraft!L164),""),"")</f>
        <v/>
      </c>
      <c r="F149" s="230" t="str">
        <f>IFERROR(IF(ForbDraft!K164&lt;&gt;"",ForbDraft!K164,""),"")</f>
        <v/>
      </c>
    </row>
    <row r="150" spans="2:6" x14ac:dyDescent="0.2">
      <c r="B150" s="229" t="str">
        <f>IFERROR(IF(ForbDraft!A165&lt;&gt;"",ROW(ForbDraft!A165),""),"")</f>
        <v/>
      </c>
      <c r="C150" s="230" t="str">
        <f>IFERROR(IF(ForbDraft!A165&lt;&gt;"",ForbDraft!A165,""),"")</f>
        <v/>
      </c>
      <c r="D150" s="230" t="str">
        <f t="shared" si="2"/>
        <v/>
      </c>
      <c r="E150" s="230" t="str">
        <f>IFERROR(IF(ForbDraft!L165&lt;&gt;"",ABS(ForbDraft!L165),""),"")</f>
        <v/>
      </c>
      <c r="F150" s="230" t="str">
        <f>IFERROR(IF(ForbDraft!K165&lt;&gt;"",ForbDraft!K165,""),"")</f>
        <v/>
      </c>
    </row>
    <row r="151" spans="2:6" x14ac:dyDescent="0.2">
      <c r="B151" s="229" t="str">
        <f>IFERROR(IF(ForbDraft!A166&lt;&gt;"",ROW(ForbDraft!A166),""),"")</f>
        <v/>
      </c>
      <c r="C151" s="230" t="str">
        <f>IFERROR(IF(ForbDraft!A166&lt;&gt;"",ForbDraft!A166,""),"")</f>
        <v/>
      </c>
      <c r="D151" s="230" t="str">
        <f t="shared" si="2"/>
        <v/>
      </c>
      <c r="E151" s="230" t="str">
        <f>IFERROR(IF(ForbDraft!L166&lt;&gt;"",ABS(ForbDraft!L166),""),"")</f>
        <v/>
      </c>
      <c r="F151" s="230" t="str">
        <f>IFERROR(IF(ForbDraft!K166&lt;&gt;"",ForbDraft!K166,""),"")</f>
        <v/>
      </c>
    </row>
    <row r="152" spans="2:6" x14ac:dyDescent="0.2">
      <c r="B152" s="229" t="str">
        <f>IFERROR(IF(ForbDraft!A167&lt;&gt;"",ROW(ForbDraft!A167),""),"")</f>
        <v/>
      </c>
      <c r="C152" s="230" t="str">
        <f>IFERROR(IF(ForbDraft!A167&lt;&gt;"",ForbDraft!A167,""),"")</f>
        <v/>
      </c>
      <c r="D152" s="230" t="str">
        <f t="shared" si="2"/>
        <v/>
      </c>
      <c r="E152" s="230" t="str">
        <f>IFERROR(IF(ForbDraft!L167&lt;&gt;"",ABS(ForbDraft!L167),""),"")</f>
        <v/>
      </c>
      <c r="F152" s="230" t="str">
        <f>IFERROR(IF(ForbDraft!K167&lt;&gt;"",ForbDraft!K167,""),"")</f>
        <v/>
      </c>
    </row>
    <row r="153" spans="2:6" x14ac:dyDescent="0.2">
      <c r="B153" s="229" t="str">
        <f>IFERROR(IF(ForbDraft!A168&lt;&gt;"",ROW(ForbDraft!A168),""),"")</f>
        <v/>
      </c>
      <c r="C153" s="230" t="str">
        <f>IFERROR(IF(ForbDraft!A168&lt;&gt;"",ForbDraft!A168,""),"")</f>
        <v/>
      </c>
      <c r="D153" s="230" t="str">
        <f t="shared" si="2"/>
        <v/>
      </c>
      <c r="E153" s="230" t="str">
        <f>IFERROR(IF(ForbDraft!L168&lt;&gt;"",ABS(ForbDraft!L168),""),"")</f>
        <v/>
      </c>
      <c r="F153" s="230" t="str">
        <f>IFERROR(IF(ForbDraft!K168&lt;&gt;"",ForbDraft!K168,""),"")</f>
        <v/>
      </c>
    </row>
    <row r="154" spans="2:6" x14ac:dyDescent="0.2">
      <c r="B154" s="229" t="str">
        <f>IFERROR(IF(ForbDraft!A169&lt;&gt;"",ROW(ForbDraft!A169),""),"")</f>
        <v/>
      </c>
      <c r="C154" s="230" t="str">
        <f>IFERROR(IF(ForbDraft!A169&lt;&gt;"",ForbDraft!A169,""),"")</f>
        <v/>
      </c>
      <c r="D154" s="230" t="str">
        <f t="shared" si="2"/>
        <v/>
      </c>
      <c r="E154" s="230" t="str">
        <f>IFERROR(IF(ForbDraft!L169&lt;&gt;"",ABS(ForbDraft!L169),""),"")</f>
        <v/>
      </c>
      <c r="F154" s="230" t="str">
        <f>IFERROR(IF(ForbDraft!K169&lt;&gt;"",ForbDraft!K169,""),"")</f>
        <v/>
      </c>
    </row>
    <row r="155" spans="2:6" x14ac:dyDescent="0.2">
      <c r="B155" s="229" t="str">
        <f>IFERROR(IF(ForbDraft!A170&lt;&gt;"",ROW(ForbDraft!A170),""),"")</f>
        <v/>
      </c>
      <c r="C155" s="230" t="str">
        <f>IFERROR(IF(ForbDraft!A170&lt;&gt;"",ForbDraft!A170,""),"")</f>
        <v/>
      </c>
      <c r="D155" s="230" t="str">
        <f t="shared" si="2"/>
        <v/>
      </c>
      <c r="E155" s="230" t="str">
        <f>IFERROR(IF(ForbDraft!L170&lt;&gt;"",ABS(ForbDraft!L170),""),"")</f>
        <v/>
      </c>
      <c r="F155" s="230" t="str">
        <f>IFERROR(IF(ForbDraft!K170&lt;&gt;"",ForbDraft!K170,""),"")</f>
        <v/>
      </c>
    </row>
    <row r="156" spans="2:6" x14ac:dyDescent="0.2">
      <c r="B156" s="229" t="str">
        <f>IFERROR(IF(ForbDraft!A171&lt;&gt;"",ROW(ForbDraft!A171),""),"")</f>
        <v/>
      </c>
      <c r="C156" s="230" t="str">
        <f>IFERROR(IF(ForbDraft!A171&lt;&gt;"",ForbDraft!A171,""),"")</f>
        <v/>
      </c>
      <c r="D156" s="230" t="str">
        <f t="shared" si="2"/>
        <v/>
      </c>
      <c r="E156" s="230" t="str">
        <f>IFERROR(IF(ForbDraft!L171&lt;&gt;"",ABS(ForbDraft!L171),""),"")</f>
        <v/>
      </c>
      <c r="F156" s="230" t="str">
        <f>IFERROR(IF(ForbDraft!K171&lt;&gt;"",ForbDraft!K171,""),"")</f>
        <v/>
      </c>
    </row>
    <row r="157" spans="2:6" x14ac:dyDescent="0.2">
      <c r="B157" s="229" t="str">
        <f>IFERROR(IF(ForbDraft!A172&lt;&gt;"",ROW(ForbDraft!A172),""),"")</f>
        <v/>
      </c>
      <c r="C157" s="230" t="str">
        <f>IFERROR(IF(ForbDraft!A172&lt;&gt;"",ForbDraft!A172,""),"")</f>
        <v/>
      </c>
      <c r="D157" s="230" t="str">
        <f t="shared" si="2"/>
        <v/>
      </c>
      <c r="E157" s="230" t="str">
        <f>IFERROR(IF(ForbDraft!L172&lt;&gt;"",ABS(ForbDraft!L172),""),"")</f>
        <v/>
      </c>
      <c r="F157" s="230" t="str">
        <f>IFERROR(IF(ForbDraft!K172&lt;&gt;"",ForbDraft!K172,""),"")</f>
        <v/>
      </c>
    </row>
    <row r="158" spans="2:6" x14ac:dyDescent="0.2">
      <c r="B158" s="229" t="str">
        <f>IFERROR(IF(ForbDraft!A173&lt;&gt;"",ROW(ForbDraft!A173),""),"")</f>
        <v/>
      </c>
      <c r="C158" s="230" t="str">
        <f>IFERROR(IF(ForbDraft!A173&lt;&gt;"",ForbDraft!A173,""),"")</f>
        <v/>
      </c>
      <c r="D158" s="230" t="str">
        <f t="shared" si="2"/>
        <v/>
      </c>
      <c r="E158" s="230" t="str">
        <f>IFERROR(IF(ForbDraft!L173&lt;&gt;"",ABS(ForbDraft!L173),""),"")</f>
        <v/>
      </c>
      <c r="F158" s="230" t="str">
        <f>IFERROR(IF(ForbDraft!K173&lt;&gt;"",ForbDraft!K173,""),"")</f>
        <v/>
      </c>
    </row>
    <row r="159" spans="2:6" x14ac:dyDescent="0.2">
      <c r="B159" s="229" t="str">
        <f>IFERROR(IF(ForbDraft!A174&lt;&gt;"",ROW(ForbDraft!A174),""),"")</f>
        <v/>
      </c>
      <c r="C159" s="230" t="str">
        <f>IFERROR(IF(ForbDraft!A174&lt;&gt;"",ForbDraft!A174,""),"")</f>
        <v/>
      </c>
      <c r="D159" s="230" t="str">
        <f t="shared" si="2"/>
        <v/>
      </c>
      <c r="E159" s="230" t="str">
        <f>IFERROR(IF(ForbDraft!L174&lt;&gt;"",ABS(ForbDraft!L174),""),"")</f>
        <v/>
      </c>
      <c r="F159" s="230" t="str">
        <f>IFERROR(IF(ForbDraft!K174&lt;&gt;"",ForbDraft!K174,""),"")</f>
        <v/>
      </c>
    </row>
    <row r="160" spans="2:6" x14ac:dyDescent="0.2">
      <c r="B160" s="229" t="str">
        <f>IFERROR(IF(ForbDraft!A175&lt;&gt;"",ROW(ForbDraft!A175),""),"")</f>
        <v/>
      </c>
      <c r="C160" s="230" t="str">
        <f>IFERROR(IF(ForbDraft!A175&lt;&gt;"",ForbDraft!A175,""),"")</f>
        <v/>
      </c>
      <c r="D160" s="230" t="str">
        <f t="shared" si="2"/>
        <v/>
      </c>
      <c r="E160" s="230" t="str">
        <f>IFERROR(IF(ForbDraft!L175&lt;&gt;"",ABS(ForbDraft!L175),""),"")</f>
        <v/>
      </c>
      <c r="F160" s="230" t="str">
        <f>IFERROR(IF(ForbDraft!K175&lt;&gt;"",ForbDraft!K175,""),"")</f>
        <v/>
      </c>
    </row>
    <row r="161" spans="2:6" x14ac:dyDescent="0.2">
      <c r="B161" s="229" t="str">
        <f>IFERROR(IF(ForbDraft!A176&lt;&gt;"",ROW(ForbDraft!A176),""),"")</f>
        <v/>
      </c>
      <c r="C161" s="230" t="str">
        <f>IFERROR(IF(ForbDraft!A176&lt;&gt;"",ForbDraft!A176,""),"")</f>
        <v/>
      </c>
      <c r="D161" s="230" t="str">
        <f t="shared" si="2"/>
        <v/>
      </c>
      <c r="E161" s="230" t="str">
        <f>IFERROR(IF(ForbDraft!L176&lt;&gt;"",ABS(ForbDraft!L176),""),"")</f>
        <v/>
      </c>
      <c r="F161" s="230" t="str">
        <f>IFERROR(IF(ForbDraft!K176&lt;&gt;"",ForbDraft!K176,""),"")</f>
        <v/>
      </c>
    </row>
    <row r="162" spans="2:6" x14ac:dyDescent="0.2">
      <c r="B162" s="229" t="str">
        <f>IFERROR(IF(ForbDraft!A177&lt;&gt;"",ROW(ForbDraft!A177),""),"")</f>
        <v/>
      </c>
      <c r="C162" s="230" t="str">
        <f>IFERROR(IF(ForbDraft!A177&lt;&gt;"",ForbDraft!A177,""),"")</f>
        <v/>
      </c>
      <c r="D162" s="230" t="str">
        <f t="shared" si="2"/>
        <v/>
      </c>
      <c r="E162" s="230" t="str">
        <f>IFERROR(IF(ForbDraft!L177&lt;&gt;"",ABS(ForbDraft!L177),""),"")</f>
        <v/>
      </c>
      <c r="F162" s="230" t="str">
        <f>IFERROR(IF(ForbDraft!K177&lt;&gt;"",ForbDraft!K177,""),"")</f>
        <v/>
      </c>
    </row>
    <row r="163" spans="2:6" x14ac:dyDescent="0.2">
      <c r="B163" s="229" t="str">
        <f>IFERROR(IF(ForbDraft!A178&lt;&gt;"",ROW(ForbDraft!A178),""),"")</f>
        <v/>
      </c>
      <c r="C163" s="230" t="str">
        <f>IFERROR(IF(ForbDraft!A178&lt;&gt;"",ForbDraft!A178,""),"")</f>
        <v/>
      </c>
      <c r="D163" s="230" t="str">
        <f t="shared" si="2"/>
        <v/>
      </c>
      <c r="E163" s="230" t="str">
        <f>IFERROR(IF(ForbDraft!L178&lt;&gt;"",ABS(ForbDraft!L178),""),"")</f>
        <v/>
      </c>
      <c r="F163" s="230" t="str">
        <f>IFERROR(IF(ForbDraft!K178&lt;&gt;"",ForbDraft!K178,""),"")</f>
        <v/>
      </c>
    </row>
    <row r="164" spans="2:6" x14ac:dyDescent="0.2">
      <c r="B164" s="229" t="str">
        <f>IFERROR(IF(ForbDraft!A179&lt;&gt;"",ROW(ForbDraft!A179),""),"")</f>
        <v/>
      </c>
      <c r="C164" s="230" t="str">
        <f>IFERROR(IF(ForbDraft!A179&lt;&gt;"",ForbDraft!A179,""),"")</f>
        <v/>
      </c>
      <c r="D164" s="230" t="str">
        <f t="shared" si="2"/>
        <v/>
      </c>
      <c r="E164" s="230" t="str">
        <f>IFERROR(IF(ForbDraft!L179&lt;&gt;"",ABS(ForbDraft!L179),""),"")</f>
        <v/>
      </c>
      <c r="F164" s="230" t="str">
        <f>IFERROR(IF(ForbDraft!K179&lt;&gt;"",ForbDraft!K179,""),"")</f>
        <v/>
      </c>
    </row>
    <row r="165" spans="2:6" x14ac:dyDescent="0.2">
      <c r="B165" s="229" t="str">
        <f>IFERROR(IF(ForbDraft!A180&lt;&gt;"",ROW(ForbDraft!A180),""),"")</f>
        <v/>
      </c>
      <c r="C165" s="230" t="str">
        <f>IFERROR(IF(ForbDraft!A180&lt;&gt;"",ForbDraft!A180,""),"")</f>
        <v/>
      </c>
      <c r="D165" s="230" t="str">
        <f t="shared" si="2"/>
        <v/>
      </c>
      <c r="E165" s="230" t="str">
        <f>IFERROR(IF(ForbDraft!L180&lt;&gt;"",ABS(ForbDraft!L180),""),"")</f>
        <v/>
      </c>
      <c r="F165" s="230" t="str">
        <f>IFERROR(IF(ForbDraft!K180&lt;&gt;"",ForbDraft!K180,""),"")</f>
        <v/>
      </c>
    </row>
    <row r="166" spans="2:6" x14ac:dyDescent="0.2">
      <c r="B166" s="229" t="str">
        <f>IFERROR(IF(ForbDraft!A181&lt;&gt;"",ROW(ForbDraft!A181),""),"")</f>
        <v/>
      </c>
      <c r="C166" s="230" t="str">
        <f>IFERROR(IF(ForbDraft!A181&lt;&gt;"",ForbDraft!A181,""),"")</f>
        <v/>
      </c>
      <c r="D166" s="230" t="str">
        <f t="shared" si="2"/>
        <v/>
      </c>
      <c r="E166" s="230" t="str">
        <f>IFERROR(IF(ForbDraft!L181&lt;&gt;"",ABS(ForbDraft!L181),""),"")</f>
        <v/>
      </c>
      <c r="F166" s="230" t="str">
        <f>IFERROR(IF(ForbDraft!K181&lt;&gt;"",ForbDraft!K181,""),"")</f>
        <v/>
      </c>
    </row>
    <row r="167" spans="2:6" x14ac:dyDescent="0.2">
      <c r="B167" s="229" t="str">
        <f>IFERROR(IF(ForbDraft!A182&lt;&gt;"",ROW(ForbDraft!A182),""),"")</f>
        <v/>
      </c>
      <c r="C167" s="230" t="str">
        <f>IFERROR(IF(ForbDraft!A182&lt;&gt;"",ForbDraft!A182,""),"")</f>
        <v/>
      </c>
      <c r="D167" s="230" t="str">
        <f t="shared" si="2"/>
        <v/>
      </c>
      <c r="E167" s="230" t="str">
        <f>IFERROR(IF(ForbDraft!L182&lt;&gt;"",ABS(ForbDraft!L182),""),"")</f>
        <v/>
      </c>
      <c r="F167" s="230" t="str">
        <f>IFERROR(IF(ForbDraft!K182&lt;&gt;"",ForbDraft!K182,""),"")</f>
        <v/>
      </c>
    </row>
    <row r="168" spans="2:6" x14ac:dyDescent="0.2">
      <c r="B168" s="229" t="str">
        <f>IFERROR(IF(ForbDraft!A183&lt;&gt;"",ROW(ForbDraft!A183),""),"")</f>
        <v/>
      </c>
      <c r="C168" s="230" t="str">
        <f>IFERROR(IF(ForbDraft!A183&lt;&gt;"",ForbDraft!A183,""),"")</f>
        <v/>
      </c>
      <c r="D168" s="230" t="str">
        <f t="shared" si="2"/>
        <v/>
      </c>
      <c r="E168" s="230" t="str">
        <f>IFERROR(IF(ForbDraft!L183&lt;&gt;"",ABS(ForbDraft!L183),""),"")</f>
        <v/>
      </c>
      <c r="F168" s="230" t="str">
        <f>IFERROR(IF(ForbDraft!K183&lt;&gt;"",ForbDraft!K183,""),"")</f>
        <v/>
      </c>
    </row>
    <row r="169" spans="2:6" x14ac:dyDescent="0.2">
      <c r="B169" s="229" t="str">
        <f>IFERROR(IF(ForbDraft!A184&lt;&gt;"",ROW(ForbDraft!A184),""),"")</f>
        <v/>
      </c>
      <c r="C169" s="230" t="str">
        <f>IFERROR(IF(ForbDraft!A184&lt;&gt;"",ForbDraft!A184,""),"")</f>
        <v/>
      </c>
      <c r="D169" s="230" t="str">
        <f t="shared" si="2"/>
        <v/>
      </c>
      <c r="E169" s="230" t="str">
        <f>IFERROR(IF(ForbDraft!L184&lt;&gt;"",ABS(ForbDraft!L184),""),"")</f>
        <v/>
      </c>
      <c r="F169" s="230" t="str">
        <f>IFERROR(IF(ForbDraft!K184&lt;&gt;"",ForbDraft!K184,""),"")</f>
        <v/>
      </c>
    </row>
    <row r="170" spans="2:6" x14ac:dyDescent="0.2">
      <c r="B170" s="229" t="str">
        <f>IFERROR(IF(ForbDraft!A185&lt;&gt;"",ROW(ForbDraft!A185),""),"")</f>
        <v/>
      </c>
      <c r="C170" s="230" t="str">
        <f>IFERROR(IF(ForbDraft!A185&lt;&gt;"",ForbDraft!A185,""),"")</f>
        <v/>
      </c>
      <c r="D170" s="230" t="str">
        <f t="shared" si="2"/>
        <v/>
      </c>
      <c r="E170" s="230" t="str">
        <f>IFERROR(IF(ForbDraft!L185&lt;&gt;"",ABS(ForbDraft!L185),""),"")</f>
        <v/>
      </c>
      <c r="F170" s="230" t="str">
        <f>IFERROR(IF(ForbDraft!K185&lt;&gt;"",ForbDraft!K185,""),"")</f>
        <v/>
      </c>
    </row>
    <row r="171" spans="2:6" x14ac:dyDescent="0.2">
      <c r="B171" s="229" t="str">
        <f>IFERROR(IF(ForbDraft!A186&lt;&gt;"",ROW(ForbDraft!A186),""),"")</f>
        <v/>
      </c>
      <c r="C171" s="230" t="str">
        <f>IFERROR(IF(ForbDraft!A186&lt;&gt;"",ForbDraft!A186,""),"")</f>
        <v/>
      </c>
      <c r="D171" s="230" t="str">
        <f t="shared" si="2"/>
        <v/>
      </c>
      <c r="E171" s="230" t="str">
        <f>IFERROR(IF(ForbDraft!L186&lt;&gt;"",ABS(ForbDraft!L186),""),"")</f>
        <v/>
      </c>
      <c r="F171" s="230" t="str">
        <f>IFERROR(IF(ForbDraft!K186&lt;&gt;"",ForbDraft!K186,""),"")</f>
        <v/>
      </c>
    </row>
    <row r="172" spans="2:6" x14ac:dyDescent="0.2">
      <c r="B172" s="229" t="str">
        <f>IFERROR(IF(ForbDraft!A187&lt;&gt;"",ROW(ForbDraft!A187),""),"")</f>
        <v/>
      </c>
      <c r="C172" s="230" t="str">
        <f>IFERROR(IF(ForbDraft!A187&lt;&gt;"",ForbDraft!A187,""),"")</f>
        <v/>
      </c>
      <c r="D172" s="230" t="str">
        <f t="shared" si="2"/>
        <v/>
      </c>
      <c r="E172" s="230" t="str">
        <f>IFERROR(IF(ForbDraft!L187&lt;&gt;"",ABS(ForbDraft!L187),""),"")</f>
        <v/>
      </c>
      <c r="F172" s="230" t="str">
        <f>IFERROR(IF(ForbDraft!K187&lt;&gt;"",ForbDraft!K187,""),"")</f>
        <v/>
      </c>
    </row>
    <row r="173" spans="2:6" x14ac:dyDescent="0.2">
      <c r="B173" s="229" t="str">
        <f>IFERROR(IF(ForbDraft!A188&lt;&gt;"",ROW(ForbDraft!A188),""),"")</f>
        <v/>
      </c>
      <c r="C173" s="230" t="str">
        <f>IFERROR(IF(ForbDraft!A188&lt;&gt;"",ForbDraft!A188,""),"")</f>
        <v/>
      </c>
      <c r="D173" s="230" t="str">
        <f t="shared" si="2"/>
        <v/>
      </c>
      <c r="E173" s="230" t="str">
        <f>IFERROR(IF(ForbDraft!L188&lt;&gt;"",ABS(ForbDraft!L188),""),"")</f>
        <v/>
      </c>
      <c r="F173" s="230" t="str">
        <f>IFERROR(IF(ForbDraft!K188&lt;&gt;"",ForbDraft!K188,""),"")</f>
        <v/>
      </c>
    </row>
    <row r="174" spans="2:6" x14ac:dyDescent="0.2">
      <c r="B174" s="229" t="str">
        <f>IFERROR(IF(ForbDraft!A189&lt;&gt;"",ROW(ForbDraft!A189),""),"")</f>
        <v/>
      </c>
      <c r="C174" s="230" t="str">
        <f>IFERROR(IF(ForbDraft!A189&lt;&gt;"",ForbDraft!A189,""),"")</f>
        <v/>
      </c>
      <c r="D174" s="230" t="str">
        <f t="shared" si="2"/>
        <v/>
      </c>
      <c r="E174" s="230" t="str">
        <f>IFERROR(IF(ForbDraft!L189&lt;&gt;"",ABS(ForbDraft!L189),""),"")</f>
        <v/>
      </c>
      <c r="F174" s="230" t="str">
        <f>IFERROR(IF(ForbDraft!K189&lt;&gt;"",ForbDraft!K189,""),"")</f>
        <v/>
      </c>
    </row>
    <row r="175" spans="2:6" x14ac:dyDescent="0.2">
      <c r="B175" s="229" t="str">
        <f>IFERROR(IF(ForbDraft!A190&lt;&gt;"",ROW(ForbDraft!A190),""),"")</f>
        <v/>
      </c>
      <c r="C175" s="230" t="str">
        <f>IFERROR(IF(ForbDraft!A190&lt;&gt;"",ForbDraft!A190,""),"")</f>
        <v/>
      </c>
      <c r="D175" s="230" t="str">
        <f t="shared" si="2"/>
        <v/>
      </c>
      <c r="E175" s="230" t="str">
        <f>IFERROR(IF(ForbDraft!L190&lt;&gt;"",ABS(ForbDraft!L190),""),"")</f>
        <v/>
      </c>
      <c r="F175" s="230" t="str">
        <f>IFERROR(IF(ForbDraft!K190&lt;&gt;"",ForbDraft!K190,""),"")</f>
        <v/>
      </c>
    </row>
    <row r="176" spans="2:6" x14ac:dyDescent="0.2">
      <c r="B176" s="229" t="str">
        <f>IFERROR(IF(ForbDraft!A191&lt;&gt;"",ROW(ForbDraft!A191),""),"")</f>
        <v/>
      </c>
      <c r="C176" s="230" t="str">
        <f>IFERROR(IF(ForbDraft!A191&lt;&gt;"",ForbDraft!A191,""),"")</f>
        <v/>
      </c>
      <c r="D176" s="230" t="str">
        <f t="shared" si="2"/>
        <v/>
      </c>
      <c r="E176" s="230" t="str">
        <f>IFERROR(IF(ForbDraft!L191&lt;&gt;"",ABS(ForbDraft!L191),""),"")</f>
        <v/>
      </c>
      <c r="F176" s="230" t="str">
        <f>IFERROR(IF(ForbDraft!K191&lt;&gt;"",ForbDraft!K191,""),"")</f>
        <v/>
      </c>
    </row>
    <row r="177" spans="2:6" x14ac:dyDescent="0.2">
      <c r="B177" s="229" t="str">
        <f>IFERROR(IF(ForbDraft!A192&lt;&gt;"",ROW(ForbDraft!A192),""),"")</f>
        <v/>
      </c>
      <c r="C177" s="230" t="str">
        <f>IFERROR(IF(ForbDraft!A192&lt;&gt;"",ForbDraft!A192,""),"")</f>
        <v/>
      </c>
      <c r="D177" s="230" t="str">
        <f t="shared" si="2"/>
        <v/>
      </c>
      <c r="E177" s="230" t="str">
        <f>IFERROR(IF(ForbDraft!L192&lt;&gt;"",ABS(ForbDraft!L192),""),"")</f>
        <v/>
      </c>
      <c r="F177" s="230" t="str">
        <f>IFERROR(IF(ForbDraft!K192&lt;&gt;"",ForbDraft!K192,""),"")</f>
        <v/>
      </c>
    </row>
    <row r="178" spans="2:6" x14ac:dyDescent="0.2">
      <c r="B178" s="229" t="str">
        <f>IFERROR(IF(ForbDraft!A193&lt;&gt;"",ROW(ForbDraft!A193),""),"")</f>
        <v/>
      </c>
      <c r="C178" s="230" t="str">
        <f>IFERROR(IF(ForbDraft!A193&lt;&gt;"",ForbDraft!A193,""),"")</f>
        <v/>
      </c>
      <c r="D178" s="230" t="str">
        <f t="shared" si="2"/>
        <v/>
      </c>
      <c r="E178" s="230" t="str">
        <f>IFERROR(IF(ForbDraft!L193&lt;&gt;"",ABS(ForbDraft!L193),""),"")</f>
        <v/>
      </c>
      <c r="F178" s="230" t="str">
        <f>IFERROR(IF(ForbDraft!K193&lt;&gt;"",ForbDraft!K193,""),"")</f>
        <v/>
      </c>
    </row>
    <row r="179" spans="2:6" x14ac:dyDescent="0.2">
      <c r="B179" s="229" t="str">
        <f>IFERROR(IF(ForbDraft!A194&lt;&gt;"",ROW(ForbDraft!A194),""),"")</f>
        <v/>
      </c>
      <c r="C179" s="230" t="str">
        <f>IFERROR(IF(ForbDraft!A194&lt;&gt;"",ForbDraft!A194,""),"")</f>
        <v/>
      </c>
      <c r="D179" s="230" t="str">
        <f t="shared" si="2"/>
        <v/>
      </c>
      <c r="E179" s="230" t="str">
        <f>IFERROR(IF(ForbDraft!L194&lt;&gt;"",ABS(ForbDraft!L194),""),"")</f>
        <v/>
      </c>
      <c r="F179" s="230" t="str">
        <f>IFERROR(IF(ForbDraft!K194&lt;&gt;"",ForbDraft!K194,""),"")</f>
        <v/>
      </c>
    </row>
    <row r="180" spans="2:6" x14ac:dyDescent="0.2">
      <c r="B180" s="229" t="str">
        <f>IFERROR(IF(ForbDraft!A195&lt;&gt;"",ROW(ForbDraft!A195),""),"")</f>
        <v/>
      </c>
      <c r="C180" s="230" t="str">
        <f>IFERROR(IF(ForbDraft!A195&lt;&gt;"",ForbDraft!A195,""),"")</f>
        <v/>
      </c>
      <c r="D180" s="230" t="str">
        <f t="shared" si="2"/>
        <v/>
      </c>
      <c r="E180" s="230" t="str">
        <f>IFERROR(IF(ForbDraft!L195&lt;&gt;"",ABS(ForbDraft!L195),""),"")</f>
        <v/>
      </c>
      <c r="F180" s="230" t="str">
        <f>IFERROR(IF(ForbDraft!K195&lt;&gt;"",ForbDraft!K195,""),"")</f>
        <v/>
      </c>
    </row>
    <row r="181" spans="2:6" x14ac:dyDescent="0.2">
      <c r="B181" s="229" t="str">
        <f>IFERROR(IF(ForbDraft!A196&lt;&gt;"",ROW(ForbDraft!A196),""),"")</f>
        <v/>
      </c>
      <c r="C181" s="230" t="str">
        <f>IFERROR(IF(ForbDraft!A196&lt;&gt;"",ForbDraft!A196,""),"")</f>
        <v/>
      </c>
      <c r="D181" s="230" t="str">
        <f t="shared" si="2"/>
        <v/>
      </c>
      <c r="E181" s="230" t="str">
        <f>IFERROR(IF(ForbDraft!L196&lt;&gt;"",ABS(ForbDraft!L196),""),"")</f>
        <v/>
      </c>
      <c r="F181" s="230" t="str">
        <f>IFERROR(IF(ForbDraft!K196&lt;&gt;"",ForbDraft!K196,""),"")</f>
        <v/>
      </c>
    </row>
    <row r="182" spans="2:6" x14ac:dyDescent="0.2">
      <c r="B182" s="229" t="str">
        <f>IFERROR(IF(ForbDraft!A197&lt;&gt;"",ROW(ForbDraft!A197),""),"")</f>
        <v/>
      </c>
      <c r="C182" s="230" t="str">
        <f>IFERROR(IF(ForbDraft!A197&lt;&gt;"",ForbDraft!A197,""),"")</f>
        <v/>
      </c>
      <c r="D182" s="230" t="str">
        <f t="shared" si="2"/>
        <v/>
      </c>
      <c r="E182" s="230" t="str">
        <f>IFERROR(IF(ForbDraft!L197&lt;&gt;"",ABS(ForbDraft!L197),""),"")</f>
        <v/>
      </c>
      <c r="F182" s="230" t="str">
        <f>IFERROR(IF(ForbDraft!K197&lt;&gt;"",ForbDraft!K197,""),"")</f>
        <v/>
      </c>
    </row>
    <row r="183" spans="2:6" x14ac:dyDescent="0.2">
      <c r="B183" s="229" t="str">
        <f>IFERROR(IF(ForbDraft!A198&lt;&gt;"",ROW(ForbDraft!A198),""),"")</f>
        <v/>
      </c>
      <c r="C183" s="230" t="str">
        <f>IFERROR(IF(ForbDraft!A198&lt;&gt;"",ForbDraft!A198,""),"")</f>
        <v/>
      </c>
      <c r="D183" s="230" t="str">
        <f t="shared" si="2"/>
        <v/>
      </c>
      <c r="E183" s="230" t="str">
        <f>IFERROR(IF(ForbDraft!L198&lt;&gt;"",ABS(ForbDraft!L198),""),"")</f>
        <v/>
      </c>
      <c r="F183" s="230" t="str">
        <f>IFERROR(IF(ForbDraft!K198&lt;&gt;"",ForbDraft!K198,""),"")</f>
        <v/>
      </c>
    </row>
    <row r="184" spans="2:6" x14ac:dyDescent="0.2">
      <c r="B184" s="229" t="str">
        <f>IFERROR(IF(ForbDraft!A199&lt;&gt;"",ROW(ForbDraft!A199),""),"")</f>
        <v/>
      </c>
      <c r="C184" s="230" t="str">
        <f>IFERROR(IF(ForbDraft!A199&lt;&gt;"",ForbDraft!A199,""),"")</f>
        <v/>
      </c>
      <c r="D184" s="230" t="str">
        <f t="shared" si="2"/>
        <v/>
      </c>
      <c r="E184" s="230" t="str">
        <f>IFERROR(IF(ForbDraft!L199&lt;&gt;"",ABS(ForbDraft!L199),""),"")</f>
        <v/>
      </c>
      <c r="F184" s="230" t="str">
        <f>IFERROR(IF(ForbDraft!K199&lt;&gt;"",ForbDraft!K199,""),"")</f>
        <v/>
      </c>
    </row>
    <row r="185" spans="2:6" x14ac:dyDescent="0.2">
      <c r="B185" s="229" t="str">
        <f>IFERROR(IF(ForbDraft!A200&lt;&gt;"",ROW(ForbDraft!A200),""),"")</f>
        <v/>
      </c>
      <c r="C185" s="230" t="str">
        <f>IFERROR(IF(ForbDraft!A200&lt;&gt;"",ForbDraft!A200,""),"")</f>
        <v/>
      </c>
      <c r="D185" s="230" t="str">
        <f t="shared" si="2"/>
        <v/>
      </c>
      <c r="E185" s="230" t="str">
        <f>IFERROR(IF(ForbDraft!L200&lt;&gt;"",ABS(ForbDraft!L200),""),"")</f>
        <v/>
      </c>
      <c r="F185" s="230" t="str">
        <f>IFERROR(IF(ForbDraft!K200&lt;&gt;"",ForbDraft!K200,""),"")</f>
        <v/>
      </c>
    </row>
    <row r="186" spans="2:6" x14ac:dyDescent="0.2">
      <c r="B186" s="229" t="str">
        <f>IFERROR(IF(ForbDraft!A201&lt;&gt;"",ROW(ForbDraft!A201),""),"")</f>
        <v/>
      </c>
      <c r="C186" s="230" t="str">
        <f>IFERROR(IF(ForbDraft!A201&lt;&gt;"",ForbDraft!A201,""),"")</f>
        <v/>
      </c>
      <c r="D186" s="230" t="str">
        <f t="shared" si="2"/>
        <v/>
      </c>
      <c r="E186" s="230" t="str">
        <f>IFERROR(IF(ForbDraft!L201&lt;&gt;"",ABS(ForbDraft!L201),""),"")</f>
        <v/>
      </c>
      <c r="F186" s="230" t="str">
        <f>IFERROR(IF(ForbDraft!K201&lt;&gt;"",ForbDraft!K201,""),"")</f>
        <v/>
      </c>
    </row>
    <row r="187" spans="2:6" x14ac:dyDescent="0.2">
      <c r="B187" s="229" t="str">
        <f>IFERROR(IF(ForbDraft!A202&lt;&gt;"",ROW(ForbDraft!A202),""),"")</f>
        <v/>
      </c>
      <c r="C187" s="230" t="str">
        <f>IFERROR(IF(ForbDraft!A202&lt;&gt;"",ForbDraft!A202,""),"")</f>
        <v/>
      </c>
      <c r="D187" s="230" t="str">
        <f t="shared" si="2"/>
        <v/>
      </c>
      <c r="E187" s="230" t="str">
        <f>IFERROR(IF(ForbDraft!L202&lt;&gt;"",ABS(ForbDraft!L202),""),"")</f>
        <v/>
      </c>
      <c r="F187" s="230" t="str">
        <f>IFERROR(IF(ForbDraft!K202&lt;&gt;"",ForbDraft!K202,""),"")</f>
        <v/>
      </c>
    </row>
    <row r="188" spans="2:6" x14ac:dyDescent="0.2">
      <c r="B188" s="229" t="str">
        <f>IFERROR(IF(ForbDraft!A203&lt;&gt;"",ROW(ForbDraft!A203),""),"")</f>
        <v/>
      </c>
      <c r="C188" s="230" t="str">
        <f>IFERROR(IF(ForbDraft!A203&lt;&gt;"",ForbDraft!A203,""),"")</f>
        <v/>
      </c>
      <c r="D188" s="230" t="str">
        <f t="shared" si="2"/>
        <v/>
      </c>
      <c r="E188" s="230" t="str">
        <f>IFERROR(IF(ForbDraft!L203&lt;&gt;"",ABS(ForbDraft!L203),""),"")</f>
        <v/>
      </c>
      <c r="F188" s="230" t="str">
        <f>IFERROR(IF(ForbDraft!K203&lt;&gt;"",ForbDraft!K203,""),"")</f>
        <v/>
      </c>
    </row>
    <row r="189" spans="2:6" x14ac:dyDescent="0.2">
      <c r="B189" s="229" t="str">
        <f>IFERROR(IF(ForbDraft!A204&lt;&gt;"",ROW(ForbDraft!A204),""),"")</f>
        <v/>
      </c>
      <c r="C189" s="230" t="str">
        <f>IFERROR(IF(ForbDraft!A204&lt;&gt;"",ForbDraft!A204,""),"")</f>
        <v/>
      </c>
      <c r="D189" s="230" t="str">
        <f t="shared" si="2"/>
        <v/>
      </c>
      <c r="E189" s="230" t="str">
        <f>IFERROR(IF(ForbDraft!L204&lt;&gt;"",ABS(ForbDraft!L204),""),"")</f>
        <v/>
      </c>
      <c r="F189" s="230" t="str">
        <f>IFERROR(IF(ForbDraft!K204&lt;&gt;"",ForbDraft!K204,""),"")</f>
        <v/>
      </c>
    </row>
    <row r="190" spans="2:6" x14ac:dyDescent="0.2">
      <c r="B190" s="229" t="str">
        <f>IFERROR(IF(ForbDraft!A205&lt;&gt;"",ROW(ForbDraft!A205),""),"")</f>
        <v/>
      </c>
      <c r="C190" s="230" t="str">
        <f>IFERROR(IF(ForbDraft!A205&lt;&gt;"",ForbDraft!A205,""),"")</f>
        <v/>
      </c>
      <c r="D190" s="230" t="str">
        <f t="shared" si="2"/>
        <v/>
      </c>
      <c r="E190" s="230" t="str">
        <f>IFERROR(IF(ForbDraft!L205&lt;&gt;"",ABS(ForbDraft!L205),""),"")</f>
        <v/>
      </c>
      <c r="F190" s="230" t="str">
        <f>IFERROR(IF(ForbDraft!K205&lt;&gt;"",ForbDraft!K205,""),"")</f>
        <v/>
      </c>
    </row>
    <row r="191" spans="2:6" x14ac:dyDescent="0.2">
      <c r="B191" s="229" t="str">
        <f>IFERROR(IF(ForbDraft!A206&lt;&gt;"",ROW(ForbDraft!A206),""),"")</f>
        <v/>
      </c>
      <c r="C191" s="230" t="str">
        <f>IFERROR(IF(ForbDraft!A206&lt;&gt;"",ForbDraft!A206,""),"")</f>
        <v/>
      </c>
      <c r="D191" s="230" t="str">
        <f t="shared" si="2"/>
        <v/>
      </c>
      <c r="E191" s="230" t="str">
        <f>IFERROR(IF(ForbDraft!L206&lt;&gt;"",ABS(ForbDraft!L206),""),"")</f>
        <v/>
      </c>
      <c r="F191" s="230" t="str">
        <f>IFERROR(IF(ForbDraft!K206&lt;&gt;"",ForbDraft!K206,""),"")</f>
        <v/>
      </c>
    </row>
    <row r="192" spans="2:6" x14ac:dyDescent="0.2">
      <c r="B192" s="229" t="str">
        <f>IFERROR(IF(ForbDraft!A207&lt;&gt;"",ROW(ForbDraft!A207),""),"")</f>
        <v/>
      </c>
      <c r="C192" s="230" t="str">
        <f>IFERROR(IF(ForbDraft!A207&lt;&gt;"",ForbDraft!A207,""),"")</f>
        <v/>
      </c>
      <c r="D192" s="230" t="str">
        <f t="shared" si="2"/>
        <v/>
      </c>
      <c r="E192" s="230" t="str">
        <f>IFERROR(IF(ForbDraft!L207&lt;&gt;"",ABS(ForbDraft!L207),""),"")</f>
        <v/>
      </c>
      <c r="F192" s="230" t="str">
        <f>IFERROR(IF(ForbDraft!K207&lt;&gt;"",ForbDraft!K207,""),"")</f>
        <v/>
      </c>
    </row>
    <row r="193" spans="2:6" x14ac:dyDescent="0.2">
      <c r="B193" s="229" t="str">
        <f>IFERROR(IF(ForbDraft!A208&lt;&gt;"",ROW(ForbDraft!A208),""),"")</f>
        <v/>
      </c>
      <c r="C193" s="230" t="str">
        <f>IFERROR(IF(ForbDraft!A208&lt;&gt;"",ForbDraft!A208,""),"")</f>
        <v/>
      </c>
      <c r="D193" s="230" t="str">
        <f t="shared" si="2"/>
        <v/>
      </c>
      <c r="E193" s="230" t="str">
        <f>IFERROR(IF(ForbDraft!L208&lt;&gt;"",ABS(ForbDraft!L208),""),"")</f>
        <v/>
      </c>
      <c r="F193" s="230" t="str">
        <f>IFERROR(IF(ForbDraft!K208&lt;&gt;"",ForbDraft!K208,""),"")</f>
        <v/>
      </c>
    </row>
    <row r="194" spans="2:6" x14ac:dyDescent="0.2">
      <c r="B194" s="229" t="str">
        <f>IFERROR(IF(ForbDraft!A209&lt;&gt;"",ROW(ForbDraft!A209),""),"")</f>
        <v/>
      </c>
      <c r="C194" s="230" t="str">
        <f>IFERROR(IF(ForbDraft!A209&lt;&gt;"",ForbDraft!A209,""),"")</f>
        <v/>
      </c>
      <c r="D194" s="230" t="str">
        <f t="shared" si="2"/>
        <v/>
      </c>
      <c r="E194" s="230" t="str">
        <f>IFERROR(IF(ForbDraft!L209&lt;&gt;"",ABS(ForbDraft!L209),""),"")</f>
        <v/>
      </c>
      <c r="F194" s="230" t="str">
        <f>IFERROR(IF(ForbDraft!K209&lt;&gt;"",ForbDraft!K209,""),"")</f>
        <v/>
      </c>
    </row>
    <row r="195" spans="2:6" x14ac:dyDescent="0.2">
      <c r="B195" s="229" t="str">
        <f>IFERROR(IF(ForbDraft!A210&lt;&gt;"",ROW(ForbDraft!A210),""),"")</f>
        <v/>
      </c>
      <c r="C195" s="230" t="str">
        <f>IFERROR(IF(ForbDraft!A210&lt;&gt;"",ForbDraft!A210,""),"")</f>
        <v/>
      </c>
      <c r="D195" s="230" t="str">
        <f t="shared" ref="D195:D258" si="3">IF(F195="pH לבדיקת גבול","pH",F195)</f>
        <v/>
      </c>
      <c r="E195" s="230" t="str">
        <f>IFERROR(IF(ForbDraft!L210&lt;&gt;"",ABS(ForbDraft!L210),""),"")</f>
        <v/>
      </c>
      <c r="F195" s="230" t="str">
        <f>IFERROR(IF(ForbDraft!K210&lt;&gt;"",ForbDraft!K210,""),"")</f>
        <v/>
      </c>
    </row>
    <row r="196" spans="2:6" x14ac:dyDescent="0.2">
      <c r="B196" s="229" t="str">
        <f>IFERROR(IF(ForbDraft!A211&lt;&gt;"",ROW(ForbDraft!A211),""),"")</f>
        <v/>
      </c>
      <c r="C196" s="230" t="str">
        <f>IFERROR(IF(ForbDraft!A211&lt;&gt;"",ForbDraft!A211,""),"")</f>
        <v/>
      </c>
      <c r="D196" s="230" t="str">
        <f t="shared" si="3"/>
        <v/>
      </c>
      <c r="E196" s="230" t="str">
        <f>IFERROR(IF(ForbDraft!L211&lt;&gt;"",ABS(ForbDraft!L211),""),"")</f>
        <v/>
      </c>
      <c r="F196" s="230" t="str">
        <f>IFERROR(IF(ForbDraft!K211&lt;&gt;"",ForbDraft!K211,""),"")</f>
        <v/>
      </c>
    </row>
    <row r="197" spans="2:6" x14ac:dyDescent="0.2">
      <c r="B197" s="229" t="str">
        <f>IFERROR(IF(ForbDraft!A212&lt;&gt;"",ROW(ForbDraft!A212),""),"")</f>
        <v/>
      </c>
      <c r="C197" s="230" t="str">
        <f>IFERROR(IF(ForbDraft!A212&lt;&gt;"",ForbDraft!A212,""),"")</f>
        <v/>
      </c>
      <c r="D197" s="230" t="str">
        <f t="shared" si="3"/>
        <v/>
      </c>
      <c r="E197" s="230" t="str">
        <f>IFERROR(IF(ForbDraft!L212&lt;&gt;"",ABS(ForbDraft!L212),""),"")</f>
        <v/>
      </c>
      <c r="F197" s="230" t="str">
        <f>IFERROR(IF(ForbDraft!K212&lt;&gt;"",ForbDraft!K212,""),"")</f>
        <v/>
      </c>
    </row>
    <row r="198" spans="2:6" x14ac:dyDescent="0.2">
      <c r="B198" s="229" t="str">
        <f>IFERROR(IF(ForbDraft!A213&lt;&gt;"",ROW(ForbDraft!A213),""),"")</f>
        <v/>
      </c>
      <c r="C198" s="230" t="str">
        <f>IFERROR(IF(ForbDraft!A213&lt;&gt;"",ForbDraft!A213,""),"")</f>
        <v/>
      </c>
      <c r="D198" s="230" t="str">
        <f t="shared" si="3"/>
        <v/>
      </c>
      <c r="E198" s="230" t="str">
        <f>IFERROR(IF(ForbDraft!L213&lt;&gt;"",ABS(ForbDraft!L213),""),"")</f>
        <v/>
      </c>
      <c r="F198" s="230" t="str">
        <f>IFERROR(IF(ForbDraft!K213&lt;&gt;"",ForbDraft!K213,""),"")</f>
        <v/>
      </c>
    </row>
    <row r="199" spans="2:6" x14ac:dyDescent="0.2">
      <c r="B199" s="229" t="str">
        <f>IFERROR(IF(ForbDraft!A214&lt;&gt;"",ROW(ForbDraft!A214),""),"")</f>
        <v/>
      </c>
      <c r="C199" s="230" t="str">
        <f>IFERROR(IF(ForbDraft!A214&lt;&gt;"",ForbDraft!A214,""),"")</f>
        <v/>
      </c>
      <c r="D199" s="230" t="str">
        <f t="shared" si="3"/>
        <v/>
      </c>
      <c r="E199" s="230" t="str">
        <f>IFERROR(IF(ForbDraft!L214&lt;&gt;"",ABS(ForbDraft!L214),""),"")</f>
        <v/>
      </c>
      <c r="F199" s="230" t="str">
        <f>IFERROR(IF(ForbDraft!K214&lt;&gt;"",ForbDraft!K214,""),"")</f>
        <v/>
      </c>
    </row>
    <row r="200" spans="2:6" x14ac:dyDescent="0.2">
      <c r="B200" s="229" t="str">
        <f>IFERROR(IF(ForbDraft!A215&lt;&gt;"",ROW(ForbDraft!A215),""),"")</f>
        <v/>
      </c>
      <c r="C200" s="230" t="str">
        <f>IFERROR(IF(ForbDraft!A215&lt;&gt;"",ForbDraft!A215,""),"")</f>
        <v/>
      </c>
      <c r="D200" s="230" t="str">
        <f t="shared" si="3"/>
        <v/>
      </c>
      <c r="E200" s="230" t="str">
        <f>IFERROR(IF(ForbDraft!L215&lt;&gt;"",ABS(ForbDraft!L215),""),"")</f>
        <v/>
      </c>
      <c r="F200" s="230" t="str">
        <f>IFERROR(IF(ForbDraft!K215&lt;&gt;"",ForbDraft!K215,""),"")</f>
        <v/>
      </c>
    </row>
    <row r="201" spans="2:6" x14ac:dyDescent="0.2">
      <c r="B201" s="229" t="str">
        <f>IFERROR(IF(ForbDraft!A216&lt;&gt;"",ROW(ForbDraft!A216),""),"")</f>
        <v/>
      </c>
      <c r="C201" s="230" t="str">
        <f>IFERROR(IF(ForbDraft!A216&lt;&gt;"",ForbDraft!A216,""),"")</f>
        <v/>
      </c>
      <c r="D201" s="230" t="str">
        <f t="shared" si="3"/>
        <v/>
      </c>
      <c r="E201" s="230" t="str">
        <f>IFERROR(IF(ForbDraft!L216&lt;&gt;"",ABS(ForbDraft!L216),""),"")</f>
        <v/>
      </c>
      <c r="F201" s="230" t="str">
        <f>IFERROR(IF(ForbDraft!K216&lt;&gt;"",ForbDraft!K216,""),"")</f>
        <v/>
      </c>
    </row>
    <row r="202" spans="2:6" x14ac:dyDescent="0.2">
      <c r="B202" s="229" t="str">
        <f>IFERROR(IF(ForbDraft!A217&lt;&gt;"",ROW(ForbDraft!A217),""),"")</f>
        <v/>
      </c>
      <c r="C202" s="230" t="str">
        <f>IFERROR(IF(ForbDraft!A217&lt;&gt;"",ForbDraft!A217,""),"")</f>
        <v/>
      </c>
      <c r="D202" s="230" t="str">
        <f t="shared" si="3"/>
        <v/>
      </c>
      <c r="E202" s="230" t="str">
        <f>IFERROR(IF(ForbDraft!L217&lt;&gt;"",ABS(ForbDraft!L217),""),"")</f>
        <v/>
      </c>
      <c r="F202" s="230" t="str">
        <f>IFERROR(IF(ForbDraft!K217&lt;&gt;"",ForbDraft!K217,""),"")</f>
        <v/>
      </c>
    </row>
    <row r="203" spans="2:6" x14ac:dyDescent="0.2">
      <c r="B203" s="229" t="str">
        <f>IFERROR(IF(ForbDraft!A218&lt;&gt;"",ROW(ForbDraft!A218),""),"")</f>
        <v/>
      </c>
      <c r="C203" s="230" t="str">
        <f>IFERROR(IF(ForbDraft!A218&lt;&gt;"",ForbDraft!A218,""),"")</f>
        <v/>
      </c>
      <c r="D203" s="230" t="str">
        <f t="shared" si="3"/>
        <v/>
      </c>
      <c r="E203" s="230" t="str">
        <f>IFERROR(IF(ForbDraft!L218&lt;&gt;"",ABS(ForbDraft!L218),""),"")</f>
        <v/>
      </c>
      <c r="F203" s="230" t="str">
        <f>IFERROR(IF(ForbDraft!K218&lt;&gt;"",ForbDraft!K218,""),"")</f>
        <v/>
      </c>
    </row>
    <row r="204" spans="2:6" x14ac:dyDescent="0.2">
      <c r="B204" s="229" t="str">
        <f>IFERROR(IF(ForbDraft!A219&lt;&gt;"",ROW(ForbDraft!A219),""),"")</f>
        <v/>
      </c>
      <c r="C204" s="230" t="str">
        <f>IFERROR(IF(ForbDraft!A219&lt;&gt;"",ForbDraft!A219,""),"")</f>
        <v/>
      </c>
      <c r="D204" s="230" t="str">
        <f t="shared" si="3"/>
        <v/>
      </c>
      <c r="E204" s="230" t="str">
        <f>IFERROR(IF(ForbDraft!L219&lt;&gt;"",ABS(ForbDraft!L219),""),"")</f>
        <v/>
      </c>
      <c r="F204" s="230" t="str">
        <f>IFERROR(IF(ForbDraft!K219&lt;&gt;"",ForbDraft!K219,""),"")</f>
        <v/>
      </c>
    </row>
    <row r="205" spans="2:6" x14ac:dyDescent="0.2">
      <c r="B205" s="229" t="str">
        <f>IFERROR(IF(ForbDraft!A220&lt;&gt;"",ROW(ForbDraft!A220),""),"")</f>
        <v/>
      </c>
      <c r="C205" s="230" t="str">
        <f>IFERROR(IF(ForbDraft!A220&lt;&gt;"",ForbDraft!A220,""),"")</f>
        <v/>
      </c>
      <c r="D205" s="230" t="str">
        <f t="shared" si="3"/>
        <v/>
      </c>
      <c r="E205" s="230" t="str">
        <f>IFERROR(IF(ForbDraft!L220&lt;&gt;"",ABS(ForbDraft!L220),""),"")</f>
        <v/>
      </c>
      <c r="F205" s="230" t="str">
        <f>IFERROR(IF(ForbDraft!K220&lt;&gt;"",ForbDraft!K220,""),"")</f>
        <v/>
      </c>
    </row>
    <row r="206" spans="2:6" x14ac:dyDescent="0.2">
      <c r="B206" s="229" t="str">
        <f>IFERROR(IF(ForbDraft!A221&lt;&gt;"",ROW(ForbDraft!A221),""),"")</f>
        <v/>
      </c>
      <c r="C206" s="230" t="str">
        <f>IFERROR(IF(ForbDraft!A221&lt;&gt;"",ForbDraft!A221,""),"")</f>
        <v/>
      </c>
      <c r="D206" s="230" t="str">
        <f t="shared" si="3"/>
        <v/>
      </c>
      <c r="E206" s="230" t="str">
        <f>IFERROR(IF(ForbDraft!L221&lt;&gt;"",ABS(ForbDraft!L221),""),"")</f>
        <v/>
      </c>
      <c r="F206" s="230" t="str">
        <f>IFERROR(IF(ForbDraft!K221&lt;&gt;"",ForbDraft!K221,""),"")</f>
        <v/>
      </c>
    </row>
    <row r="207" spans="2:6" x14ac:dyDescent="0.2">
      <c r="B207" s="229" t="str">
        <f>IFERROR(IF(ForbDraft!A222&lt;&gt;"",ROW(ForbDraft!A222),""),"")</f>
        <v/>
      </c>
      <c r="C207" s="230" t="str">
        <f>IFERROR(IF(ForbDraft!A222&lt;&gt;"",ForbDraft!A222,""),"")</f>
        <v/>
      </c>
      <c r="D207" s="230" t="str">
        <f t="shared" si="3"/>
        <v/>
      </c>
      <c r="E207" s="230" t="str">
        <f>IFERROR(IF(ForbDraft!L222&lt;&gt;"",ABS(ForbDraft!L222),""),"")</f>
        <v/>
      </c>
      <c r="F207" s="230" t="str">
        <f>IFERROR(IF(ForbDraft!K222&lt;&gt;"",ForbDraft!K222,""),"")</f>
        <v/>
      </c>
    </row>
    <row r="208" spans="2:6" x14ac:dyDescent="0.2">
      <c r="B208" s="229" t="str">
        <f>IFERROR(IF(ForbDraft!A223&lt;&gt;"",ROW(ForbDraft!A223),""),"")</f>
        <v/>
      </c>
      <c r="C208" s="230" t="str">
        <f>IFERROR(IF(ForbDraft!A223&lt;&gt;"",ForbDraft!A223,""),"")</f>
        <v/>
      </c>
      <c r="D208" s="230" t="str">
        <f t="shared" si="3"/>
        <v/>
      </c>
      <c r="E208" s="230" t="str">
        <f>IFERROR(IF(ForbDraft!L223&lt;&gt;"",ABS(ForbDraft!L223),""),"")</f>
        <v/>
      </c>
      <c r="F208" s="230" t="str">
        <f>IFERROR(IF(ForbDraft!K223&lt;&gt;"",ForbDraft!K223,""),"")</f>
        <v/>
      </c>
    </row>
    <row r="209" spans="2:6" x14ac:dyDescent="0.2">
      <c r="B209" s="229" t="str">
        <f>IFERROR(IF(ForbDraft!A224&lt;&gt;"",ROW(ForbDraft!A224),""),"")</f>
        <v/>
      </c>
      <c r="C209" s="230" t="str">
        <f>IFERROR(IF(ForbDraft!A224&lt;&gt;"",ForbDraft!A224,""),"")</f>
        <v/>
      </c>
      <c r="D209" s="230" t="str">
        <f t="shared" si="3"/>
        <v/>
      </c>
      <c r="E209" s="230" t="str">
        <f>IFERROR(IF(ForbDraft!L224&lt;&gt;"",ABS(ForbDraft!L224),""),"")</f>
        <v/>
      </c>
      <c r="F209" s="230" t="str">
        <f>IFERROR(IF(ForbDraft!K224&lt;&gt;"",ForbDraft!K224,""),"")</f>
        <v/>
      </c>
    </row>
    <row r="210" spans="2:6" x14ac:dyDescent="0.2">
      <c r="B210" s="229" t="str">
        <f>IFERROR(IF(ForbDraft!A225&lt;&gt;"",ROW(ForbDraft!A225),""),"")</f>
        <v/>
      </c>
      <c r="C210" s="230" t="str">
        <f>IFERROR(IF(ForbDraft!A225&lt;&gt;"",ForbDraft!A225,""),"")</f>
        <v/>
      </c>
      <c r="D210" s="230" t="str">
        <f t="shared" si="3"/>
        <v/>
      </c>
      <c r="E210" s="230" t="str">
        <f>IFERROR(IF(ForbDraft!L225&lt;&gt;"",ABS(ForbDraft!L225),""),"")</f>
        <v/>
      </c>
      <c r="F210" s="230" t="str">
        <f>IFERROR(IF(ForbDraft!K225&lt;&gt;"",ForbDraft!K225,""),"")</f>
        <v/>
      </c>
    </row>
    <row r="211" spans="2:6" x14ac:dyDescent="0.2">
      <c r="B211" s="229" t="str">
        <f>IFERROR(IF(ForbDraft!A226&lt;&gt;"",ROW(ForbDraft!A226),""),"")</f>
        <v/>
      </c>
      <c r="C211" s="230" t="str">
        <f>IFERROR(IF(ForbDraft!A226&lt;&gt;"",ForbDraft!A226,""),"")</f>
        <v/>
      </c>
      <c r="D211" s="230" t="str">
        <f t="shared" si="3"/>
        <v/>
      </c>
      <c r="E211" s="230" t="str">
        <f>IFERROR(IF(ForbDraft!L226&lt;&gt;"",ABS(ForbDraft!L226),""),"")</f>
        <v/>
      </c>
      <c r="F211" s="230" t="str">
        <f>IFERROR(IF(ForbDraft!K226&lt;&gt;"",ForbDraft!K226,""),"")</f>
        <v/>
      </c>
    </row>
    <row r="212" spans="2:6" x14ac:dyDescent="0.2">
      <c r="B212" s="229" t="str">
        <f>IFERROR(IF(ForbDraft!A227&lt;&gt;"",ROW(ForbDraft!A227),""),"")</f>
        <v/>
      </c>
      <c r="C212" s="230" t="str">
        <f>IFERROR(IF(ForbDraft!A227&lt;&gt;"",ForbDraft!A227,""),"")</f>
        <v/>
      </c>
      <c r="D212" s="230" t="str">
        <f t="shared" si="3"/>
        <v/>
      </c>
      <c r="E212" s="230" t="str">
        <f>IFERROR(IF(ForbDraft!L227&lt;&gt;"",ABS(ForbDraft!L227),""),"")</f>
        <v/>
      </c>
      <c r="F212" s="230" t="str">
        <f>IFERROR(IF(ForbDraft!K227&lt;&gt;"",ForbDraft!K227,""),"")</f>
        <v/>
      </c>
    </row>
    <row r="213" spans="2:6" x14ac:dyDescent="0.2">
      <c r="B213" s="229" t="str">
        <f>IFERROR(IF(ForbDraft!A228&lt;&gt;"",ROW(ForbDraft!A228),""),"")</f>
        <v/>
      </c>
      <c r="C213" s="230" t="str">
        <f>IFERROR(IF(ForbDraft!A228&lt;&gt;"",ForbDraft!A228,""),"")</f>
        <v/>
      </c>
      <c r="D213" s="230" t="str">
        <f t="shared" si="3"/>
        <v/>
      </c>
      <c r="E213" s="230" t="str">
        <f>IFERROR(IF(ForbDraft!L228&lt;&gt;"",ABS(ForbDraft!L228),""),"")</f>
        <v/>
      </c>
      <c r="F213" s="230" t="str">
        <f>IFERROR(IF(ForbDraft!K228&lt;&gt;"",ForbDraft!K228,""),"")</f>
        <v/>
      </c>
    </row>
    <row r="214" spans="2:6" x14ac:dyDescent="0.2">
      <c r="B214" s="229" t="str">
        <f>IFERROR(IF(ForbDraft!A229&lt;&gt;"",ROW(ForbDraft!A229),""),"")</f>
        <v/>
      </c>
      <c r="C214" s="230" t="str">
        <f>IFERROR(IF(ForbDraft!A229&lt;&gt;"",ForbDraft!A229,""),"")</f>
        <v/>
      </c>
      <c r="D214" s="230" t="str">
        <f t="shared" si="3"/>
        <v/>
      </c>
      <c r="E214" s="230" t="str">
        <f>IFERROR(IF(ForbDraft!L229&lt;&gt;"",ABS(ForbDraft!L229),""),"")</f>
        <v/>
      </c>
      <c r="F214" s="230" t="str">
        <f>IFERROR(IF(ForbDraft!K229&lt;&gt;"",ForbDraft!K229,""),"")</f>
        <v/>
      </c>
    </row>
    <row r="215" spans="2:6" x14ac:dyDescent="0.2">
      <c r="B215" s="229" t="str">
        <f>IFERROR(IF(ForbDraft!A230&lt;&gt;"",ROW(ForbDraft!A230),""),"")</f>
        <v/>
      </c>
      <c r="C215" s="230" t="str">
        <f>IFERROR(IF(ForbDraft!A230&lt;&gt;"",ForbDraft!A230,""),"")</f>
        <v/>
      </c>
      <c r="D215" s="230" t="str">
        <f t="shared" si="3"/>
        <v/>
      </c>
      <c r="E215" s="230" t="str">
        <f>IFERROR(IF(ForbDraft!L230&lt;&gt;"",ABS(ForbDraft!L230),""),"")</f>
        <v/>
      </c>
      <c r="F215" s="230" t="str">
        <f>IFERROR(IF(ForbDraft!K230&lt;&gt;"",ForbDraft!K230,""),"")</f>
        <v/>
      </c>
    </row>
    <row r="216" spans="2:6" x14ac:dyDescent="0.2">
      <c r="B216" s="229" t="str">
        <f>IFERROR(IF(ForbDraft!A231&lt;&gt;"",ROW(ForbDraft!A231),""),"")</f>
        <v/>
      </c>
      <c r="C216" s="230" t="str">
        <f>IFERROR(IF(ForbDraft!A231&lt;&gt;"",ForbDraft!A231,""),"")</f>
        <v/>
      </c>
      <c r="D216" s="230" t="str">
        <f t="shared" si="3"/>
        <v/>
      </c>
      <c r="E216" s="230" t="str">
        <f>IFERROR(IF(ForbDraft!L231&lt;&gt;"",ABS(ForbDraft!L231),""),"")</f>
        <v/>
      </c>
      <c r="F216" s="230" t="str">
        <f>IFERROR(IF(ForbDraft!K231&lt;&gt;"",ForbDraft!K231,""),"")</f>
        <v/>
      </c>
    </row>
    <row r="217" spans="2:6" x14ac:dyDescent="0.2">
      <c r="B217" s="229" t="str">
        <f>IFERROR(IF(ForbDraft!A232&lt;&gt;"",ROW(ForbDraft!A232),""),"")</f>
        <v/>
      </c>
      <c r="C217" s="230" t="str">
        <f>IFERROR(IF(ForbDraft!A232&lt;&gt;"",ForbDraft!A232,""),"")</f>
        <v/>
      </c>
      <c r="D217" s="230" t="str">
        <f t="shared" si="3"/>
        <v/>
      </c>
      <c r="E217" s="230" t="str">
        <f>IFERROR(IF(ForbDraft!L232&lt;&gt;"",ABS(ForbDraft!L232),""),"")</f>
        <v/>
      </c>
      <c r="F217" s="230" t="str">
        <f>IFERROR(IF(ForbDraft!K232&lt;&gt;"",ForbDraft!K232,""),"")</f>
        <v/>
      </c>
    </row>
    <row r="218" spans="2:6" x14ac:dyDescent="0.2">
      <c r="B218" s="229" t="str">
        <f>IFERROR(IF(ForbDraft!A233&lt;&gt;"",ROW(ForbDraft!A233),""),"")</f>
        <v/>
      </c>
      <c r="C218" s="230" t="str">
        <f>IFERROR(IF(ForbDraft!A233&lt;&gt;"",ForbDraft!A233,""),"")</f>
        <v/>
      </c>
      <c r="D218" s="230" t="str">
        <f t="shared" si="3"/>
        <v/>
      </c>
      <c r="E218" s="230" t="str">
        <f>IFERROR(IF(ForbDraft!L233&lt;&gt;"",ABS(ForbDraft!L233),""),"")</f>
        <v/>
      </c>
      <c r="F218" s="230" t="str">
        <f>IFERROR(IF(ForbDraft!K233&lt;&gt;"",ForbDraft!K233,""),"")</f>
        <v/>
      </c>
    </row>
    <row r="219" spans="2:6" x14ac:dyDescent="0.2">
      <c r="B219" s="229" t="str">
        <f>IFERROR(IF(ForbDraft!A234&lt;&gt;"",ROW(ForbDraft!A234),""),"")</f>
        <v/>
      </c>
      <c r="C219" s="230" t="str">
        <f>IFERROR(IF(ForbDraft!A234&lt;&gt;"",ForbDraft!A234,""),"")</f>
        <v/>
      </c>
      <c r="D219" s="230" t="str">
        <f t="shared" si="3"/>
        <v/>
      </c>
      <c r="E219" s="230" t="str">
        <f>IFERROR(IF(ForbDraft!L234&lt;&gt;"",ABS(ForbDraft!L234),""),"")</f>
        <v/>
      </c>
      <c r="F219" s="230" t="str">
        <f>IFERROR(IF(ForbDraft!K234&lt;&gt;"",ForbDraft!K234,""),"")</f>
        <v/>
      </c>
    </row>
    <row r="220" spans="2:6" x14ac:dyDescent="0.2">
      <c r="B220" s="229" t="str">
        <f>IFERROR(IF(ForbDraft!A235&lt;&gt;"",ROW(ForbDraft!A235),""),"")</f>
        <v/>
      </c>
      <c r="C220" s="230" t="str">
        <f>IFERROR(IF(ForbDraft!A235&lt;&gt;"",ForbDraft!A235,""),"")</f>
        <v/>
      </c>
      <c r="D220" s="230" t="str">
        <f t="shared" si="3"/>
        <v/>
      </c>
      <c r="E220" s="230" t="str">
        <f>IFERROR(IF(ForbDraft!L235&lt;&gt;"",ABS(ForbDraft!L235),""),"")</f>
        <v/>
      </c>
      <c r="F220" s="230" t="str">
        <f>IFERROR(IF(ForbDraft!K235&lt;&gt;"",ForbDraft!K235,""),"")</f>
        <v/>
      </c>
    </row>
    <row r="221" spans="2:6" x14ac:dyDescent="0.2">
      <c r="B221" s="229" t="str">
        <f>IFERROR(IF(ForbDraft!A236&lt;&gt;"",ROW(ForbDraft!A236),""),"")</f>
        <v/>
      </c>
      <c r="C221" s="230" t="str">
        <f>IFERROR(IF(ForbDraft!A236&lt;&gt;"",ForbDraft!A236,""),"")</f>
        <v/>
      </c>
      <c r="D221" s="230" t="str">
        <f t="shared" si="3"/>
        <v/>
      </c>
      <c r="E221" s="230" t="str">
        <f>IFERROR(IF(ForbDraft!L236&lt;&gt;"",ABS(ForbDraft!L236),""),"")</f>
        <v/>
      </c>
      <c r="F221" s="230" t="str">
        <f>IFERROR(IF(ForbDraft!K236&lt;&gt;"",ForbDraft!K236,""),"")</f>
        <v/>
      </c>
    </row>
    <row r="222" spans="2:6" x14ac:dyDescent="0.2">
      <c r="B222" s="229" t="str">
        <f>IFERROR(IF(ForbDraft!A237&lt;&gt;"",ROW(ForbDraft!A237),""),"")</f>
        <v/>
      </c>
      <c r="C222" s="230" t="str">
        <f>IFERROR(IF(ForbDraft!A237&lt;&gt;"",ForbDraft!A237,""),"")</f>
        <v/>
      </c>
      <c r="D222" s="230" t="str">
        <f t="shared" si="3"/>
        <v/>
      </c>
      <c r="E222" s="230" t="str">
        <f>IFERROR(IF(ForbDraft!L237&lt;&gt;"",ABS(ForbDraft!L237),""),"")</f>
        <v/>
      </c>
      <c r="F222" s="230" t="str">
        <f>IFERROR(IF(ForbDraft!K237&lt;&gt;"",ForbDraft!K237,""),"")</f>
        <v/>
      </c>
    </row>
    <row r="223" spans="2:6" x14ac:dyDescent="0.2">
      <c r="B223" s="229" t="str">
        <f>IFERROR(IF(ForbDraft!A238&lt;&gt;"",ROW(ForbDraft!A238),""),"")</f>
        <v/>
      </c>
      <c r="C223" s="230" t="str">
        <f>IFERROR(IF(ForbDraft!A238&lt;&gt;"",ForbDraft!A238,""),"")</f>
        <v/>
      </c>
      <c r="D223" s="230" t="str">
        <f t="shared" si="3"/>
        <v/>
      </c>
      <c r="E223" s="230" t="str">
        <f>IFERROR(IF(ForbDraft!L238&lt;&gt;"",ABS(ForbDraft!L238),""),"")</f>
        <v/>
      </c>
      <c r="F223" s="230" t="str">
        <f>IFERROR(IF(ForbDraft!K238&lt;&gt;"",ForbDraft!K238,""),"")</f>
        <v/>
      </c>
    </row>
    <row r="224" spans="2:6" x14ac:dyDescent="0.2">
      <c r="B224" s="229" t="str">
        <f>IFERROR(IF(ForbDraft!A239&lt;&gt;"",ROW(ForbDraft!A239),""),"")</f>
        <v/>
      </c>
      <c r="C224" s="230" t="str">
        <f>IFERROR(IF(ForbDraft!A239&lt;&gt;"",ForbDraft!A239,""),"")</f>
        <v/>
      </c>
      <c r="D224" s="230" t="str">
        <f t="shared" si="3"/>
        <v/>
      </c>
      <c r="E224" s="230" t="str">
        <f>IFERROR(IF(ForbDraft!L239&lt;&gt;"",ABS(ForbDraft!L239),""),"")</f>
        <v/>
      </c>
      <c r="F224" s="230" t="str">
        <f>IFERROR(IF(ForbDraft!K239&lt;&gt;"",ForbDraft!K239,""),"")</f>
        <v/>
      </c>
    </row>
    <row r="225" spans="2:6" x14ac:dyDescent="0.2">
      <c r="B225" s="229" t="str">
        <f>IFERROR(IF(ForbDraft!A240&lt;&gt;"",ROW(ForbDraft!A240),""),"")</f>
        <v/>
      </c>
      <c r="C225" s="230" t="str">
        <f>IFERROR(IF(ForbDraft!A240&lt;&gt;"",ForbDraft!A240,""),"")</f>
        <v/>
      </c>
      <c r="D225" s="230" t="str">
        <f t="shared" si="3"/>
        <v/>
      </c>
      <c r="E225" s="230" t="str">
        <f>IFERROR(IF(ForbDraft!L240&lt;&gt;"",ABS(ForbDraft!L240),""),"")</f>
        <v/>
      </c>
      <c r="F225" s="230" t="str">
        <f>IFERROR(IF(ForbDraft!K240&lt;&gt;"",ForbDraft!K240,""),"")</f>
        <v/>
      </c>
    </row>
    <row r="226" spans="2:6" x14ac:dyDescent="0.2">
      <c r="B226" s="229" t="str">
        <f>IFERROR(IF(ForbDraft!A241&lt;&gt;"",ROW(ForbDraft!A241),""),"")</f>
        <v/>
      </c>
      <c r="C226" s="230" t="str">
        <f>IFERROR(IF(ForbDraft!A241&lt;&gt;"",ForbDraft!A241,""),"")</f>
        <v/>
      </c>
      <c r="D226" s="230" t="str">
        <f t="shared" si="3"/>
        <v/>
      </c>
      <c r="E226" s="230" t="str">
        <f>IFERROR(IF(ForbDraft!L241&lt;&gt;"",ABS(ForbDraft!L241),""),"")</f>
        <v/>
      </c>
      <c r="F226" s="230" t="str">
        <f>IFERROR(IF(ForbDraft!K241&lt;&gt;"",ForbDraft!K241,""),"")</f>
        <v/>
      </c>
    </row>
    <row r="227" spans="2:6" x14ac:dyDescent="0.2">
      <c r="B227" s="229" t="str">
        <f>IFERROR(IF(ForbDraft!A242&lt;&gt;"",ROW(ForbDraft!A242),""),"")</f>
        <v/>
      </c>
      <c r="C227" s="230" t="str">
        <f>IFERROR(IF(ForbDraft!A242&lt;&gt;"",ForbDraft!A242,""),"")</f>
        <v/>
      </c>
      <c r="D227" s="230" t="str">
        <f t="shared" si="3"/>
        <v/>
      </c>
      <c r="E227" s="230" t="str">
        <f>IFERROR(IF(ForbDraft!L242&lt;&gt;"",ABS(ForbDraft!L242),""),"")</f>
        <v/>
      </c>
      <c r="F227" s="230" t="str">
        <f>IFERROR(IF(ForbDraft!K242&lt;&gt;"",ForbDraft!K242,""),"")</f>
        <v/>
      </c>
    </row>
    <row r="228" spans="2:6" x14ac:dyDescent="0.2">
      <c r="B228" s="229" t="str">
        <f>IFERROR(IF(ForbDraft!A243&lt;&gt;"",ROW(ForbDraft!A243),""),"")</f>
        <v/>
      </c>
      <c r="C228" s="230" t="str">
        <f>IFERROR(IF(ForbDraft!A243&lt;&gt;"",ForbDraft!A243,""),"")</f>
        <v/>
      </c>
      <c r="D228" s="230" t="str">
        <f t="shared" si="3"/>
        <v/>
      </c>
      <c r="E228" s="230" t="str">
        <f>IFERROR(IF(ForbDraft!L243&lt;&gt;"",ABS(ForbDraft!L243),""),"")</f>
        <v/>
      </c>
      <c r="F228" s="230" t="str">
        <f>IFERROR(IF(ForbDraft!K243&lt;&gt;"",ForbDraft!K243,""),"")</f>
        <v/>
      </c>
    </row>
    <row r="229" spans="2:6" x14ac:dyDescent="0.2">
      <c r="B229" s="229" t="str">
        <f>IFERROR(IF(ForbDraft!A244&lt;&gt;"",ROW(ForbDraft!A244),""),"")</f>
        <v/>
      </c>
      <c r="C229" s="230" t="str">
        <f>IFERROR(IF(ForbDraft!A244&lt;&gt;"",ForbDraft!A244,""),"")</f>
        <v/>
      </c>
      <c r="D229" s="230" t="str">
        <f t="shared" si="3"/>
        <v/>
      </c>
      <c r="E229" s="230" t="str">
        <f>IFERROR(IF(ForbDraft!L244&lt;&gt;"",ABS(ForbDraft!L244),""),"")</f>
        <v/>
      </c>
      <c r="F229" s="230" t="str">
        <f>IFERROR(IF(ForbDraft!K244&lt;&gt;"",ForbDraft!K244,""),"")</f>
        <v/>
      </c>
    </row>
    <row r="230" spans="2:6" x14ac:dyDescent="0.2">
      <c r="B230" s="229" t="str">
        <f>IFERROR(IF(ForbDraft!A245&lt;&gt;"",ROW(ForbDraft!A245),""),"")</f>
        <v/>
      </c>
      <c r="C230" s="230" t="str">
        <f>IFERROR(IF(ForbDraft!A245&lt;&gt;"",ForbDraft!A245,""),"")</f>
        <v/>
      </c>
      <c r="D230" s="230" t="str">
        <f t="shared" si="3"/>
        <v/>
      </c>
      <c r="E230" s="230" t="str">
        <f>IFERROR(IF(ForbDraft!L245&lt;&gt;"",ABS(ForbDraft!L245),""),"")</f>
        <v/>
      </c>
      <c r="F230" s="230" t="str">
        <f>IFERROR(IF(ForbDraft!K245&lt;&gt;"",ForbDraft!K245,""),"")</f>
        <v/>
      </c>
    </row>
    <row r="231" spans="2:6" x14ac:dyDescent="0.2">
      <c r="B231" s="229" t="str">
        <f>IFERROR(IF(ForbDraft!A246&lt;&gt;"",ROW(ForbDraft!A246),""),"")</f>
        <v/>
      </c>
      <c r="C231" s="230" t="str">
        <f>IFERROR(IF(ForbDraft!A246&lt;&gt;"",ForbDraft!A246,""),"")</f>
        <v/>
      </c>
      <c r="D231" s="230" t="str">
        <f t="shared" si="3"/>
        <v/>
      </c>
      <c r="E231" s="230" t="str">
        <f>IFERROR(IF(ForbDraft!L246&lt;&gt;"",ABS(ForbDraft!L246),""),"")</f>
        <v/>
      </c>
      <c r="F231" s="230" t="str">
        <f>IFERROR(IF(ForbDraft!K246&lt;&gt;"",ForbDraft!K246,""),"")</f>
        <v/>
      </c>
    </row>
    <row r="232" spans="2:6" x14ac:dyDescent="0.2">
      <c r="B232" s="229" t="str">
        <f>IFERROR(IF(ForbDraft!A247&lt;&gt;"",ROW(ForbDraft!A247),""),"")</f>
        <v/>
      </c>
      <c r="C232" s="230" t="str">
        <f>IFERROR(IF(ForbDraft!A247&lt;&gt;"",ForbDraft!A247,""),"")</f>
        <v/>
      </c>
      <c r="D232" s="230" t="str">
        <f t="shared" si="3"/>
        <v/>
      </c>
      <c r="E232" s="230" t="str">
        <f>IFERROR(IF(ForbDraft!L247&lt;&gt;"",ABS(ForbDraft!L247),""),"")</f>
        <v/>
      </c>
      <c r="F232" s="230" t="str">
        <f>IFERROR(IF(ForbDraft!K247&lt;&gt;"",ForbDraft!K247,""),"")</f>
        <v/>
      </c>
    </row>
    <row r="233" spans="2:6" x14ac:dyDescent="0.2">
      <c r="B233" s="229" t="str">
        <f>IFERROR(IF(ForbDraft!A248&lt;&gt;"",ROW(ForbDraft!A248),""),"")</f>
        <v/>
      </c>
      <c r="C233" s="230" t="str">
        <f>IFERROR(IF(ForbDraft!A248&lt;&gt;"",ForbDraft!A248,""),"")</f>
        <v/>
      </c>
      <c r="D233" s="230" t="str">
        <f t="shared" si="3"/>
        <v/>
      </c>
      <c r="E233" s="230" t="str">
        <f>IFERROR(IF(ForbDraft!L248&lt;&gt;"",ABS(ForbDraft!L248),""),"")</f>
        <v/>
      </c>
      <c r="F233" s="230" t="str">
        <f>IFERROR(IF(ForbDraft!K248&lt;&gt;"",ForbDraft!K248,""),"")</f>
        <v/>
      </c>
    </row>
    <row r="234" spans="2:6" x14ac:dyDescent="0.2">
      <c r="B234" s="229" t="str">
        <f>IFERROR(IF(ForbDraft!A249&lt;&gt;"",ROW(ForbDraft!A249),""),"")</f>
        <v/>
      </c>
      <c r="C234" s="230" t="str">
        <f>IFERROR(IF(ForbDraft!A249&lt;&gt;"",ForbDraft!A249,""),"")</f>
        <v/>
      </c>
      <c r="D234" s="230" t="str">
        <f t="shared" si="3"/>
        <v/>
      </c>
      <c r="E234" s="230" t="str">
        <f>IFERROR(IF(ForbDraft!L249&lt;&gt;"",ABS(ForbDraft!L249),""),"")</f>
        <v/>
      </c>
      <c r="F234" s="230" t="str">
        <f>IFERROR(IF(ForbDraft!K249&lt;&gt;"",ForbDraft!K249,""),"")</f>
        <v/>
      </c>
    </row>
    <row r="235" spans="2:6" x14ac:dyDescent="0.2">
      <c r="B235" s="229" t="str">
        <f>IFERROR(IF(ForbDraft!A250&lt;&gt;"",ROW(ForbDraft!A250),""),"")</f>
        <v/>
      </c>
      <c r="C235" s="230" t="str">
        <f>IFERROR(IF(ForbDraft!A250&lt;&gt;"",ForbDraft!A250,""),"")</f>
        <v/>
      </c>
      <c r="D235" s="230" t="str">
        <f t="shared" si="3"/>
        <v/>
      </c>
      <c r="E235" s="230" t="str">
        <f>IFERROR(IF(ForbDraft!L250&lt;&gt;"",ABS(ForbDraft!L250),""),"")</f>
        <v/>
      </c>
      <c r="F235" s="230" t="str">
        <f>IFERROR(IF(ForbDraft!K250&lt;&gt;"",ForbDraft!K250,""),"")</f>
        <v/>
      </c>
    </row>
    <row r="236" spans="2:6" x14ac:dyDescent="0.2">
      <c r="B236" s="229" t="str">
        <f>IFERROR(IF(ForbDraft!A251&lt;&gt;"",ROW(ForbDraft!A251),""),"")</f>
        <v/>
      </c>
      <c r="C236" s="230" t="str">
        <f>IFERROR(IF(ForbDraft!A251&lt;&gt;"",ForbDraft!A251,""),"")</f>
        <v/>
      </c>
      <c r="D236" s="230" t="str">
        <f t="shared" si="3"/>
        <v/>
      </c>
      <c r="E236" s="230" t="str">
        <f>IFERROR(IF(ForbDraft!L251&lt;&gt;"",ABS(ForbDraft!L251),""),"")</f>
        <v/>
      </c>
      <c r="F236" s="230" t="str">
        <f>IFERROR(IF(ForbDraft!K251&lt;&gt;"",ForbDraft!K251,""),"")</f>
        <v/>
      </c>
    </row>
    <row r="237" spans="2:6" x14ac:dyDescent="0.2">
      <c r="B237" s="229" t="str">
        <f>IFERROR(IF(ForbDraft!A252&lt;&gt;"",ROW(ForbDraft!A252),""),"")</f>
        <v/>
      </c>
      <c r="C237" s="230" t="str">
        <f>IFERROR(IF(ForbDraft!A252&lt;&gt;"",ForbDraft!A252,""),"")</f>
        <v/>
      </c>
      <c r="D237" s="230" t="str">
        <f t="shared" si="3"/>
        <v/>
      </c>
      <c r="E237" s="230" t="str">
        <f>IFERROR(IF(ForbDraft!L252&lt;&gt;"",ABS(ForbDraft!L252),""),"")</f>
        <v/>
      </c>
      <c r="F237" s="230" t="str">
        <f>IFERROR(IF(ForbDraft!K252&lt;&gt;"",ForbDraft!K252,""),"")</f>
        <v/>
      </c>
    </row>
    <row r="238" spans="2:6" x14ac:dyDescent="0.2">
      <c r="B238" s="229" t="str">
        <f>IFERROR(IF(ForbDraft!A253&lt;&gt;"",ROW(ForbDraft!A253),""),"")</f>
        <v/>
      </c>
      <c r="C238" s="230" t="str">
        <f>IFERROR(IF(ForbDraft!A253&lt;&gt;"",ForbDraft!A253,""),"")</f>
        <v/>
      </c>
      <c r="D238" s="230" t="str">
        <f t="shared" si="3"/>
        <v/>
      </c>
      <c r="E238" s="230" t="str">
        <f>IFERROR(IF(ForbDraft!L253&lt;&gt;"",ABS(ForbDraft!L253),""),"")</f>
        <v/>
      </c>
      <c r="F238" s="230" t="str">
        <f>IFERROR(IF(ForbDraft!K253&lt;&gt;"",ForbDraft!K253,""),"")</f>
        <v/>
      </c>
    </row>
    <row r="239" spans="2:6" x14ac:dyDescent="0.2">
      <c r="B239" s="229" t="str">
        <f>IFERROR(IF(ForbDraft!A254&lt;&gt;"",ROW(ForbDraft!A254),""),"")</f>
        <v/>
      </c>
      <c r="C239" s="230" t="str">
        <f>IFERROR(IF(ForbDraft!A254&lt;&gt;"",ForbDraft!A254,""),"")</f>
        <v/>
      </c>
      <c r="D239" s="230" t="str">
        <f t="shared" si="3"/>
        <v/>
      </c>
      <c r="E239" s="230" t="str">
        <f>IFERROR(IF(ForbDraft!L254&lt;&gt;"",ABS(ForbDraft!L254),""),"")</f>
        <v/>
      </c>
      <c r="F239" s="230" t="str">
        <f>IFERROR(IF(ForbDraft!K254&lt;&gt;"",ForbDraft!K254,""),"")</f>
        <v/>
      </c>
    </row>
    <row r="240" spans="2:6" x14ac:dyDescent="0.2">
      <c r="B240" s="229" t="str">
        <f>IFERROR(IF(ForbDraft!A255&lt;&gt;"",ROW(ForbDraft!A255),""),"")</f>
        <v/>
      </c>
      <c r="C240" s="230" t="str">
        <f>IFERROR(IF(ForbDraft!A255&lt;&gt;"",ForbDraft!A255,""),"")</f>
        <v/>
      </c>
      <c r="D240" s="230" t="str">
        <f t="shared" si="3"/>
        <v/>
      </c>
      <c r="E240" s="230" t="str">
        <f>IFERROR(IF(ForbDraft!L255&lt;&gt;"",ABS(ForbDraft!L255),""),"")</f>
        <v/>
      </c>
      <c r="F240" s="230" t="str">
        <f>IFERROR(IF(ForbDraft!K255&lt;&gt;"",ForbDraft!K255,""),"")</f>
        <v/>
      </c>
    </row>
    <row r="241" spans="2:6" x14ac:dyDescent="0.2">
      <c r="B241" s="229" t="str">
        <f>IFERROR(IF(ForbDraft!A256&lt;&gt;"",ROW(ForbDraft!A256),""),"")</f>
        <v/>
      </c>
      <c r="C241" s="230" t="str">
        <f>IFERROR(IF(ForbDraft!A256&lt;&gt;"",ForbDraft!A256,""),"")</f>
        <v/>
      </c>
      <c r="D241" s="230" t="str">
        <f t="shared" si="3"/>
        <v/>
      </c>
      <c r="E241" s="230" t="str">
        <f>IFERROR(IF(ForbDraft!L256&lt;&gt;"",ABS(ForbDraft!L256),""),"")</f>
        <v/>
      </c>
      <c r="F241" s="230" t="str">
        <f>IFERROR(IF(ForbDraft!K256&lt;&gt;"",ForbDraft!K256,""),"")</f>
        <v/>
      </c>
    </row>
    <row r="242" spans="2:6" x14ac:dyDescent="0.2">
      <c r="B242" s="229" t="str">
        <f>IFERROR(IF(ForbDraft!A257&lt;&gt;"",ROW(ForbDraft!A257),""),"")</f>
        <v/>
      </c>
      <c r="C242" s="230" t="str">
        <f>IFERROR(IF(ForbDraft!A257&lt;&gt;"",ForbDraft!A257,""),"")</f>
        <v/>
      </c>
      <c r="D242" s="230" t="str">
        <f t="shared" si="3"/>
        <v/>
      </c>
      <c r="E242" s="230" t="str">
        <f>IFERROR(IF(ForbDraft!L257&lt;&gt;"",ABS(ForbDraft!L257),""),"")</f>
        <v/>
      </c>
      <c r="F242" s="230" t="str">
        <f>IFERROR(IF(ForbDraft!K257&lt;&gt;"",ForbDraft!K257,""),"")</f>
        <v/>
      </c>
    </row>
    <row r="243" spans="2:6" x14ac:dyDescent="0.2">
      <c r="B243" s="229" t="str">
        <f>IFERROR(IF(ForbDraft!A258&lt;&gt;"",ROW(ForbDraft!A258),""),"")</f>
        <v/>
      </c>
      <c r="C243" s="230" t="str">
        <f>IFERROR(IF(ForbDraft!A258&lt;&gt;"",ForbDraft!A258,""),"")</f>
        <v/>
      </c>
      <c r="D243" s="230" t="str">
        <f t="shared" si="3"/>
        <v/>
      </c>
      <c r="E243" s="230" t="str">
        <f>IFERROR(IF(ForbDraft!L258&lt;&gt;"",ABS(ForbDraft!L258),""),"")</f>
        <v/>
      </c>
      <c r="F243" s="230" t="str">
        <f>IFERROR(IF(ForbDraft!K258&lt;&gt;"",ForbDraft!K258,""),"")</f>
        <v/>
      </c>
    </row>
    <row r="244" spans="2:6" x14ac:dyDescent="0.2">
      <c r="B244" s="229" t="str">
        <f>IFERROR(IF(ForbDraft!A259&lt;&gt;"",ROW(ForbDraft!A259),""),"")</f>
        <v/>
      </c>
      <c r="C244" s="230" t="str">
        <f>IFERROR(IF(ForbDraft!A259&lt;&gt;"",ForbDraft!A259,""),"")</f>
        <v/>
      </c>
      <c r="D244" s="230" t="str">
        <f t="shared" si="3"/>
        <v/>
      </c>
      <c r="E244" s="230" t="str">
        <f>IFERROR(IF(ForbDraft!L259&lt;&gt;"",ABS(ForbDraft!L259),""),"")</f>
        <v/>
      </c>
      <c r="F244" s="230" t="str">
        <f>IFERROR(IF(ForbDraft!K259&lt;&gt;"",ForbDraft!K259,""),"")</f>
        <v/>
      </c>
    </row>
    <row r="245" spans="2:6" x14ac:dyDescent="0.2">
      <c r="B245" s="229" t="str">
        <f>IFERROR(IF(ForbDraft!A260&lt;&gt;"",ROW(ForbDraft!A260),""),"")</f>
        <v/>
      </c>
      <c r="C245" s="230" t="str">
        <f>IFERROR(IF(ForbDraft!A260&lt;&gt;"",ForbDraft!A260,""),"")</f>
        <v/>
      </c>
      <c r="D245" s="230" t="str">
        <f t="shared" si="3"/>
        <v/>
      </c>
      <c r="E245" s="230" t="str">
        <f>IFERROR(IF(ForbDraft!L260&lt;&gt;"",ABS(ForbDraft!L260),""),"")</f>
        <v/>
      </c>
      <c r="F245" s="230" t="str">
        <f>IFERROR(IF(ForbDraft!K260&lt;&gt;"",ForbDraft!K260,""),"")</f>
        <v/>
      </c>
    </row>
    <row r="246" spans="2:6" x14ac:dyDescent="0.2">
      <c r="B246" s="229" t="str">
        <f>IFERROR(IF(ForbDraft!A261&lt;&gt;"",ROW(ForbDraft!A261),""),"")</f>
        <v/>
      </c>
      <c r="C246" s="230" t="str">
        <f>IFERROR(IF(ForbDraft!A261&lt;&gt;"",ForbDraft!A261,""),"")</f>
        <v/>
      </c>
      <c r="D246" s="230" t="str">
        <f t="shared" si="3"/>
        <v/>
      </c>
      <c r="E246" s="230" t="str">
        <f>IFERROR(IF(ForbDraft!L261&lt;&gt;"",ABS(ForbDraft!L261),""),"")</f>
        <v/>
      </c>
      <c r="F246" s="230" t="str">
        <f>IFERROR(IF(ForbDraft!K261&lt;&gt;"",ForbDraft!K261,""),"")</f>
        <v/>
      </c>
    </row>
    <row r="247" spans="2:6" x14ac:dyDescent="0.2">
      <c r="B247" s="229" t="str">
        <f>IFERROR(IF(ForbDraft!A262&lt;&gt;"",ROW(ForbDraft!A262),""),"")</f>
        <v/>
      </c>
      <c r="C247" s="230" t="str">
        <f>IFERROR(IF(ForbDraft!A262&lt;&gt;"",ForbDraft!A262,""),"")</f>
        <v/>
      </c>
      <c r="D247" s="230" t="str">
        <f t="shared" si="3"/>
        <v/>
      </c>
      <c r="E247" s="230" t="str">
        <f>IFERROR(IF(ForbDraft!L262&lt;&gt;"",ABS(ForbDraft!L262),""),"")</f>
        <v/>
      </c>
      <c r="F247" s="230" t="str">
        <f>IFERROR(IF(ForbDraft!K262&lt;&gt;"",ForbDraft!K262,""),"")</f>
        <v/>
      </c>
    </row>
    <row r="248" spans="2:6" x14ac:dyDescent="0.2">
      <c r="B248" s="229" t="str">
        <f>IFERROR(IF(ForbDraft!A263&lt;&gt;"",ROW(ForbDraft!A263),""),"")</f>
        <v/>
      </c>
      <c r="C248" s="230" t="str">
        <f>IFERROR(IF(ForbDraft!A263&lt;&gt;"",ForbDraft!A263,""),"")</f>
        <v/>
      </c>
      <c r="D248" s="230" t="str">
        <f t="shared" si="3"/>
        <v/>
      </c>
      <c r="E248" s="230" t="str">
        <f>IFERROR(IF(ForbDraft!L263&lt;&gt;"",ABS(ForbDraft!L263),""),"")</f>
        <v/>
      </c>
      <c r="F248" s="230" t="str">
        <f>IFERROR(IF(ForbDraft!K263&lt;&gt;"",ForbDraft!K263,""),"")</f>
        <v/>
      </c>
    </row>
    <row r="249" spans="2:6" x14ac:dyDescent="0.2">
      <c r="B249" s="229" t="str">
        <f>IFERROR(IF(ForbDraft!A264&lt;&gt;"",ROW(ForbDraft!A264),""),"")</f>
        <v/>
      </c>
      <c r="C249" s="230" t="str">
        <f>IFERROR(IF(ForbDraft!A264&lt;&gt;"",ForbDraft!A264,""),"")</f>
        <v/>
      </c>
      <c r="D249" s="230" t="str">
        <f t="shared" si="3"/>
        <v/>
      </c>
      <c r="E249" s="230" t="str">
        <f>IFERROR(IF(ForbDraft!L264&lt;&gt;"",ABS(ForbDraft!L264),""),"")</f>
        <v/>
      </c>
      <c r="F249" s="230" t="str">
        <f>IFERROR(IF(ForbDraft!K264&lt;&gt;"",ForbDraft!K264,""),"")</f>
        <v/>
      </c>
    </row>
    <row r="250" spans="2:6" x14ac:dyDescent="0.2">
      <c r="B250" s="229" t="str">
        <f>IFERROR(IF(ForbDraft!A265&lt;&gt;"",ROW(ForbDraft!A265),""),"")</f>
        <v/>
      </c>
      <c r="C250" s="230" t="str">
        <f>IFERROR(IF(ForbDraft!A265&lt;&gt;"",ForbDraft!A265,""),"")</f>
        <v/>
      </c>
      <c r="D250" s="230" t="str">
        <f t="shared" si="3"/>
        <v/>
      </c>
      <c r="E250" s="230" t="str">
        <f>IFERROR(IF(ForbDraft!L265&lt;&gt;"",ABS(ForbDraft!L265),""),"")</f>
        <v/>
      </c>
      <c r="F250" s="230" t="str">
        <f>IFERROR(IF(ForbDraft!K265&lt;&gt;"",ForbDraft!K265,""),"")</f>
        <v/>
      </c>
    </row>
    <row r="251" spans="2:6" x14ac:dyDescent="0.2">
      <c r="B251" s="229" t="str">
        <f>IFERROR(IF(ForbDraft!A266&lt;&gt;"",ROW(ForbDraft!A266),""),"")</f>
        <v/>
      </c>
      <c r="C251" s="230" t="str">
        <f>IFERROR(IF(ForbDraft!A266&lt;&gt;"",ForbDraft!A266,""),"")</f>
        <v/>
      </c>
      <c r="D251" s="230" t="str">
        <f t="shared" si="3"/>
        <v/>
      </c>
      <c r="E251" s="230" t="str">
        <f>IFERROR(IF(ForbDraft!L266&lt;&gt;"",ABS(ForbDraft!L266),""),"")</f>
        <v/>
      </c>
      <c r="F251" s="230" t="str">
        <f>IFERROR(IF(ForbDraft!K266&lt;&gt;"",ForbDraft!K266,""),"")</f>
        <v/>
      </c>
    </row>
    <row r="252" spans="2:6" x14ac:dyDescent="0.2">
      <c r="B252" s="229" t="str">
        <f>IFERROR(IF(ForbDraft!A267&lt;&gt;"",ROW(ForbDraft!A267),""),"")</f>
        <v/>
      </c>
      <c r="C252" s="230" t="str">
        <f>IFERROR(IF(ForbDraft!A267&lt;&gt;"",ForbDraft!A267,""),"")</f>
        <v/>
      </c>
      <c r="D252" s="230" t="str">
        <f t="shared" si="3"/>
        <v/>
      </c>
      <c r="E252" s="230" t="str">
        <f>IFERROR(IF(ForbDraft!L267&lt;&gt;"",ABS(ForbDraft!L267),""),"")</f>
        <v/>
      </c>
      <c r="F252" s="230" t="str">
        <f>IFERROR(IF(ForbDraft!K267&lt;&gt;"",ForbDraft!K267,""),"")</f>
        <v/>
      </c>
    </row>
    <row r="253" spans="2:6" x14ac:dyDescent="0.2">
      <c r="B253" s="229" t="str">
        <f>IFERROR(IF(ForbDraft!A268&lt;&gt;"",ROW(ForbDraft!A268),""),"")</f>
        <v/>
      </c>
      <c r="C253" s="230" t="str">
        <f>IFERROR(IF(ForbDraft!A268&lt;&gt;"",ForbDraft!A268,""),"")</f>
        <v/>
      </c>
      <c r="D253" s="230" t="str">
        <f t="shared" si="3"/>
        <v/>
      </c>
      <c r="E253" s="230" t="str">
        <f>IFERROR(IF(ForbDraft!L268&lt;&gt;"",ABS(ForbDraft!L268),""),"")</f>
        <v/>
      </c>
      <c r="F253" s="230" t="str">
        <f>IFERROR(IF(ForbDraft!K268&lt;&gt;"",ForbDraft!K268,""),"")</f>
        <v/>
      </c>
    </row>
    <row r="254" spans="2:6" x14ac:dyDescent="0.2">
      <c r="B254" s="229" t="str">
        <f>IFERROR(IF(ForbDraft!A269&lt;&gt;"",ROW(ForbDraft!A269),""),"")</f>
        <v/>
      </c>
      <c r="C254" s="230" t="str">
        <f>IFERROR(IF(ForbDraft!A269&lt;&gt;"",ForbDraft!A269,""),"")</f>
        <v/>
      </c>
      <c r="D254" s="230" t="str">
        <f t="shared" si="3"/>
        <v/>
      </c>
      <c r="E254" s="230" t="str">
        <f>IFERROR(IF(ForbDraft!L269&lt;&gt;"",ABS(ForbDraft!L269),""),"")</f>
        <v/>
      </c>
      <c r="F254" s="230" t="str">
        <f>IFERROR(IF(ForbDraft!K269&lt;&gt;"",ForbDraft!K269,""),"")</f>
        <v/>
      </c>
    </row>
    <row r="255" spans="2:6" x14ac:dyDescent="0.2">
      <c r="B255" s="229" t="str">
        <f>IFERROR(IF(ForbDraft!A270&lt;&gt;"",ROW(ForbDraft!A270),""),"")</f>
        <v/>
      </c>
      <c r="C255" s="230" t="str">
        <f>IFERROR(IF(ForbDraft!A270&lt;&gt;"",ForbDraft!A270,""),"")</f>
        <v/>
      </c>
      <c r="D255" s="230" t="str">
        <f t="shared" si="3"/>
        <v/>
      </c>
      <c r="E255" s="230" t="str">
        <f>IFERROR(IF(ForbDraft!L270&lt;&gt;"",ABS(ForbDraft!L270),""),"")</f>
        <v/>
      </c>
      <c r="F255" s="230" t="str">
        <f>IFERROR(IF(ForbDraft!K270&lt;&gt;"",ForbDraft!K270,""),"")</f>
        <v/>
      </c>
    </row>
    <row r="256" spans="2:6" x14ac:dyDescent="0.2">
      <c r="B256" s="229" t="str">
        <f>IFERROR(IF(ForbDraft!A271&lt;&gt;"",ROW(ForbDraft!A271),""),"")</f>
        <v/>
      </c>
      <c r="C256" s="230" t="str">
        <f>IFERROR(IF(ForbDraft!A271&lt;&gt;"",ForbDraft!A271,""),"")</f>
        <v/>
      </c>
      <c r="D256" s="230" t="str">
        <f t="shared" si="3"/>
        <v/>
      </c>
      <c r="E256" s="230" t="str">
        <f>IFERROR(IF(ForbDraft!L271&lt;&gt;"",ABS(ForbDraft!L271),""),"")</f>
        <v/>
      </c>
      <c r="F256" s="230" t="str">
        <f>IFERROR(IF(ForbDraft!K271&lt;&gt;"",ForbDraft!K271,""),"")</f>
        <v/>
      </c>
    </row>
    <row r="257" spans="2:6" x14ac:dyDescent="0.2">
      <c r="B257" s="229" t="str">
        <f>IFERROR(IF(ForbDraft!A272&lt;&gt;"",ROW(ForbDraft!A272),""),"")</f>
        <v/>
      </c>
      <c r="C257" s="230" t="str">
        <f>IFERROR(IF(ForbDraft!A272&lt;&gt;"",ForbDraft!A272,""),"")</f>
        <v/>
      </c>
      <c r="D257" s="230" t="str">
        <f t="shared" si="3"/>
        <v/>
      </c>
      <c r="E257" s="230" t="str">
        <f>IFERROR(IF(ForbDraft!L272&lt;&gt;"",ABS(ForbDraft!L272),""),"")</f>
        <v/>
      </c>
      <c r="F257" s="230" t="str">
        <f>IFERROR(IF(ForbDraft!K272&lt;&gt;"",ForbDraft!K272,""),"")</f>
        <v/>
      </c>
    </row>
    <row r="258" spans="2:6" x14ac:dyDescent="0.2">
      <c r="B258" s="229" t="str">
        <f>IFERROR(IF(ForbDraft!A273&lt;&gt;"",ROW(ForbDraft!A273),""),"")</f>
        <v/>
      </c>
      <c r="C258" s="230" t="str">
        <f>IFERROR(IF(ForbDraft!A273&lt;&gt;"",ForbDraft!A273,""),"")</f>
        <v/>
      </c>
      <c r="D258" s="230" t="str">
        <f t="shared" si="3"/>
        <v/>
      </c>
      <c r="E258" s="230" t="str">
        <f>IFERROR(IF(ForbDraft!L273&lt;&gt;"",ABS(ForbDraft!L273),""),"")</f>
        <v/>
      </c>
      <c r="F258" s="230" t="str">
        <f>IFERROR(IF(ForbDraft!K273&lt;&gt;"",ForbDraft!K273,""),"")</f>
        <v/>
      </c>
    </row>
    <row r="259" spans="2:6" x14ac:dyDescent="0.2">
      <c r="B259" s="229" t="str">
        <f>IFERROR(IF(ForbDraft!A274&lt;&gt;"",ROW(ForbDraft!A274),""),"")</f>
        <v/>
      </c>
      <c r="C259" s="230" t="str">
        <f>IFERROR(IF(ForbDraft!A274&lt;&gt;"",ForbDraft!A274,""),"")</f>
        <v/>
      </c>
      <c r="D259" s="230" t="str">
        <f t="shared" ref="D259:D322" si="4">IF(F259="pH לבדיקת גבול","pH",F259)</f>
        <v/>
      </c>
      <c r="E259" s="230" t="str">
        <f>IFERROR(IF(ForbDraft!L274&lt;&gt;"",ABS(ForbDraft!L274),""),"")</f>
        <v/>
      </c>
      <c r="F259" s="230" t="str">
        <f>IFERROR(IF(ForbDraft!K274&lt;&gt;"",ForbDraft!K274,""),"")</f>
        <v/>
      </c>
    </row>
    <row r="260" spans="2:6" x14ac:dyDescent="0.2">
      <c r="B260" s="229" t="str">
        <f>IFERROR(IF(ForbDraft!A275&lt;&gt;"",ROW(ForbDraft!A275),""),"")</f>
        <v/>
      </c>
      <c r="C260" s="230" t="str">
        <f>IFERROR(IF(ForbDraft!A275&lt;&gt;"",ForbDraft!A275,""),"")</f>
        <v/>
      </c>
      <c r="D260" s="230" t="str">
        <f t="shared" si="4"/>
        <v/>
      </c>
      <c r="E260" s="230" t="str">
        <f>IFERROR(IF(ForbDraft!L275&lt;&gt;"",ABS(ForbDraft!L275),""),"")</f>
        <v/>
      </c>
      <c r="F260" s="230" t="str">
        <f>IFERROR(IF(ForbDraft!K275&lt;&gt;"",ForbDraft!K275,""),"")</f>
        <v/>
      </c>
    </row>
    <row r="261" spans="2:6" x14ac:dyDescent="0.2">
      <c r="B261" s="229" t="str">
        <f>IFERROR(IF(ForbDraft!A276&lt;&gt;"",ROW(ForbDraft!A276),""),"")</f>
        <v/>
      </c>
      <c r="C261" s="230" t="str">
        <f>IFERROR(IF(ForbDraft!A276&lt;&gt;"",ForbDraft!A276,""),"")</f>
        <v/>
      </c>
      <c r="D261" s="230" t="str">
        <f t="shared" si="4"/>
        <v/>
      </c>
      <c r="E261" s="230" t="str">
        <f>IFERROR(IF(ForbDraft!L276&lt;&gt;"",ABS(ForbDraft!L276),""),"")</f>
        <v/>
      </c>
      <c r="F261" s="230" t="str">
        <f>IFERROR(IF(ForbDraft!K276&lt;&gt;"",ForbDraft!K276,""),"")</f>
        <v/>
      </c>
    </row>
    <row r="262" spans="2:6" x14ac:dyDescent="0.2">
      <c r="B262" s="229" t="str">
        <f>IFERROR(IF(ForbDraft!A277&lt;&gt;"",ROW(ForbDraft!A277),""),"")</f>
        <v/>
      </c>
      <c r="C262" s="230" t="str">
        <f>IFERROR(IF(ForbDraft!A277&lt;&gt;"",ForbDraft!A277,""),"")</f>
        <v/>
      </c>
      <c r="D262" s="230" t="str">
        <f t="shared" si="4"/>
        <v/>
      </c>
      <c r="E262" s="230" t="str">
        <f>IFERROR(IF(ForbDraft!L277&lt;&gt;"",ABS(ForbDraft!L277),""),"")</f>
        <v/>
      </c>
      <c r="F262" s="230" t="str">
        <f>IFERROR(IF(ForbDraft!K277&lt;&gt;"",ForbDraft!K277,""),"")</f>
        <v/>
      </c>
    </row>
    <row r="263" spans="2:6" x14ac:dyDescent="0.2">
      <c r="B263" s="229" t="str">
        <f>IFERROR(IF(ForbDraft!A278&lt;&gt;"",ROW(ForbDraft!A278),""),"")</f>
        <v/>
      </c>
      <c r="C263" s="230" t="str">
        <f>IFERROR(IF(ForbDraft!A278&lt;&gt;"",ForbDraft!A278,""),"")</f>
        <v/>
      </c>
      <c r="D263" s="230" t="str">
        <f t="shared" si="4"/>
        <v/>
      </c>
      <c r="E263" s="230" t="str">
        <f>IFERROR(IF(ForbDraft!L278&lt;&gt;"",ABS(ForbDraft!L278),""),"")</f>
        <v/>
      </c>
      <c r="F263" s="230" t="str">
        <f>IFERROR(IF(ForbDraft!K278&lt;&gt;"",ForbDraft!K278,""),"")</f>
        <v/>
      </c>
    </row>
    <row r="264" spans="2:6" x14ac:dyDescent="0.2">
      <c r="B264" s="229" t="str">
        <f>IFERROR(IF(ForbDraft!A279&lt;&gt;"",ROW(ForbDraft!A279),""),"")</f>
        <v/>
      </c>
      <c r="C264" s="230" t="str">
        <f>IFERROR(IF(ForbDraft!A279&lt;&gt;"",ForbDraft!A279,""),"")</f>
        <v/>
      </c>
      <c r="D264" s="230" t="str">
        <f t="shared" si="4"/>
        <v/>
      </c>
      <c r="E264" s="230" t="str">
        <f>IFERROR(IF(ForbDraft!L279&lt;&gt;"",ABS(ForbDraft!L279),""),"")</f>
        <v/>
      </c>
      <c r="F264" s="230" t="str">
        <f>IFERROR(IF(ForbDraft!K279&lt;&gt;"",ForbDraft!K279,""),"")</f>
        <v/>
      </c>
    </row>
    <row r="265" spans="2:6" x14ac:dyDescent="0.2">
      <c r="B265" s="229" t="str">
        <f>IFERROR(IF(ForbDraft!A280&lt;&gt;"",ROW(ForbDraft!A280),""),"")</f>
        <v/>
      </c>
      <c r="C265" s="230" t="str">
        <f>IFERROR(IF(ForbDraft!A280&lt;&gt;"",ForbDraft!A280,""),"")</f>
        <v/>
      </c>
      <c r="D265" s="230" t="str">
        <f t="shared" si="4"/>
        <v/>
      </c>
      <c r="E265" s="230" t="str">
        <f>IFERROR(IF(ForbDraft!L280&lt;&gt;"",ABS(ForbDraft!L280),""),"")</f>
        <v/>
      </c>
      <c r="F265" s="230" t="str">
        <f>IFERROR(IF(ForbDraft!K280&lt;&gt;"",ForbDraft!K280,""),"")</f>
        <v/>
      </c>
    </row>
    <row r="266" spans="2:6" x14ac:dyDescent="0.2">
      <c r="B266" s="229" t="str">
        <f>IFERROR(IF(ForbDraft!A281&lt;&gt;"",ROW(ForbDraft!A281),""),"")</f>
        <v/>
      </c>
      <c r="C266" s="230" t="str">
        <f>IFERROR(IF(ForbDraft!A281&lt;&gt;"",ForbDraft!A281,""),"")</f>
        <v/>
      </c>
      <c r="D266" s="230" t="str">
        <f t="shared" si="4"/>
        <v/>
      </c>
      <c r="E266" s="230" t="str">
        <f>IFERROR(IF(ForbDraft!L281&lt;&gt;"",ABS(ForbDraft!L281),""),"")</f>
        <v/>
      </c>
      <c r="F266" s="230" t="str">
        <f>IFERROR(IF(ForbDraft!K281&lt;&gt;"",ForbDraft!K281,""),"")</f>
        <v/>
      </c>
    </row>
    <row r="267" spans="2:6" x14ac:dyDescent="0.2">
      <c r="B267" s="229" t="str">
        <f>IFERROR(IF(ForbDraft!A282&lt;&gt;"",ROW(ForbDraft!A282),""),"")</f>
        <v/>
      </c>
      <c r="C267" s="230" t="str">
        <f>IFERROR(IF(ForbDraft!A282&lt;&gt;"",ForbDraft!A282,""),"")</f>
        <v/>
      </c>
      <c r="D267" s="230" t="str">
        <f t="shared" si="4"/>
        <v/>
      </c>
      <c r="E267" s="230" t="str">
        <f>IFERROR(IF(ForbDraft!L282&lt;&gt;"",ABS(ForbDraft!L282),""),"")</f>
        <v/>
      </c>
      <c r="F267" s="230" t="str">
        <f>IFERROR(IF(ForbDraft!K282&lt;&gt;"",ForbDraft!K282,""),"")</f>
        <v/>
      </c>
    </row>
    <row r="268" spans="2:6" x14ac:dyDescent="0.2">
      <c r="B268" s="229" t="str">
        <f>IFERROR(IF(ForbDraft!A283&lt;&gt;"",ROW(ForbDraft!A283),""),"")</f>
        <v/>
      </c>
      <c r="C268" s="230" t="str">
        <f>IFERROR(IF(ForbDraft!A283&lt;&gt;"",ForbDraft!A283,""),"")</f>
        <v/>
      </c>
      <c r="D268" s="230" t="str">
        <f t="shared" si="4"/>
        <v/>
      </c>
      <c r="E268" s="230" t="str">
        <f>IFERROR(IF(ForbDraft!L283&lt;&gt;"",ABS(ForbDraft!L283),""),"")</f>
        <v/>
      </c>
      <c r="F268" s="230" t="str">
        <f>IFERROR(IF(ForbDraft!K283&lt;&gt;"",ForbDraft!K283,""),"")</f>
        <v/>
      </c>
    </row>
    <row r="269" spans="2:6" x14ac:dyDescent="0.2">
      <c r="B269" s="229" t="str">
        <f>IFERROR(IF(ForbDraft!A284&lt;&gt;"",ROW(ForbDraft!A284),""),"")</f>
        <v/>
      </c>
      <c r="C269" s="230" t="str">
        <f>IFERROR(IF(ForbDraft!A284&lt;&gt;"",ForbDraft!A284,""),"")</f>
        <v/>
      </c>
      <c r="D269" s="230" t="str">
        <f t="shared" si="4"/>
        <v/>
      </c>
      <c r="E269" s="230" t="str">
        <f>IFERROR(IF(ForbDraft!L284&lt;&gt;"",ABS(ForbDraft!L284),""),"")</f>
        <v/>
      </c>
      <c r="F269" s="230" t="str">
        <f>IFERROR(IF(ForbDraft!K284&lt;&gt;"",ForbDraft!K284,""),"")</f>
        <v/>
      </c>
    </row>
    <row r="270" spans="2:6" x14ac:dyDescent="0.2">
      <c r="B270" s="229" t="str">
        <f>IFERROR(IF(ForbDraft!A285&lt;&gt;"",ROW(ForbDraft!A285),""),"")</f>
        <v/>
      </c>
      <c r="C270" s="230" t="str">
        <f>IFERROR(IF(ForbDraft!A285&lt;&gt;"",ForbDraft!A285,""),"")</f>
        <v/>
      </c>
      <c r="D270" s="230" t="str">
        <f t="shared" si="4"/>
        <v/>
      </c>
      <c r="E270" s="230" t="str">
        <f>IFERROR(IF(ForbDraft!L285&lt;&gt;"",ABS(ForbDraft!L285),""),"")</f>
        <v/>
      </c>
      <c r="F270" s="230" t="str">
        <f>IFERROR(IF(ForbDraft!K285&lt;&gt;"",ForbDraft!K285,""),"")</f>
        <v/>
      </c>
    </row>
    <row r="271" spans="2:6" x14ac:dyDescent="0.2">
      <c r="B271" s="229" t="str">
        <f>IFERROR(IF(ForbDraft!A286&lt;&gt;"",ROW(ForbDraft!A286),""),"")</f>
        <v/>
      </c>
      <c r="C271" s="230" t="str">
        <f>IFERROR(IF(ForbDraft!A286&lt;&gt;"",ForbDraft!A286,""),"")</f>
        <v/>
      </c>
      <c r="D271" s="230" t="str">
        <f t="shared" si="4"/>
        <v/>
      </c>
      <c r="E271" s="230" t="str">
        <f>IFERROR(IF(ForbDraft!L286&lt;&gt;"",ABS(ForbDraft!L286),""),"")</f>
        <v/>
      </c>
      <c r="F271" s="230" t="str">
        <f>IFERROR(IF(ForbDraft!K286&lt;&gt;"",ForbDraft!K286,""),"")</f>
        <v/>
      </c>
    </row>
    <row r="272" spans="2:6" x14ac:dyDescent="0.2">
      <c r="B272" s="229" t="str">
        <f>IFERROR(IF(ForbDraft!A287&lt;&gt;"",ROW(ForbDraft!A287),""),"")</f>
        <v/>
      </c>
      <c r="C272" s="230" t="str">
        <f>IFERROR(IF(ForbDraft!A287&lt;&gt;"",ForbDraft!A287,""),"")</f>
        <v/>
      </c>
      <c r="D272" s="230" t="str">
        <f t="shared" si="4"/>
        <v/>
      </c>
      <c r="E272" s="230" t="str">
        <f>IFERROR(IF(ForbDraft!L287&lt;&gt;"",ABS(ForbDraft!L287),""),"")</f>
        <v/>
      </c>
      <c r="F272" s="230" t="str">
        <f>IFERROR(IF(ForbDraft!K287&lt;&gt;"",ForbDraft!K287,""),"")</f>
        <v/>
      </c>
    </row>
    <row r="273" spans="2:6" x14ac:dyDescent="0.2">
      <c r="B273" s="229" t="str">
        <f>IFERROR(IF(ForbDraft!A288&lt;&gt;"",ROW(ForbDraft!A288),""),"")</f>
        <v/>
      </c>
      <c r="C273" s="230" t="str">
        <f>IFERROR(IF(ForbDraft!A288&lt;&gt;"",ForbDraft!A288,""),"")</f>
        <v/>
      </c>
      <c r="D273" s="230" t="str">
        <f t="shared" si="4"/>
        <v/>
      </c>
      <c r="E273" s="230" t="str">
        <f>IFERROR(IF(ForbDraft!L288&lt;&gt;"",ABS(ForbDraft!L288),""),"")</f>
        <v/>
      </c>
      <c r="F273" s="230" t="str">
        <f>IFERROR(IF(ForbDraft!K288&lt;&gt;"",ForbDraft!K288,""),"")</f>
        <v/>
      </c>
    </row>
    <row r="274" spans="2:6" x14ac:dyDescent="0.2">
      <c r="B274" s="229" t="str">
        <f>IFERROR(IF(ForbDraft!A289&lt;&gt;"",ROW(ForbDraft!A289),""),"")</f>
        <v/>
      </c>
      <c r="C274" s="230" t="str">
        <f>IFERROR(IF(ForbDraft!A289&lt;&gt;"",ForbDraft!A289,""),"")</f>
        <v/>
      </c>
      <c r="D274" s="230" t="str">
        <f t="shared" si="4"/>
        <v/>
      </c>
      <c r="E274" s="230" t="str">
        <f>IFERROR(IF(ForbDraft!L289&lt;&gt;"",ABS(ForbDraft!L289),""),"")</f>
        <v/>
      </c>
      <c r="F274" s="230" t="str">
        <f>IFERROR(IF(ForbDraft!K289&lt;&gt;"",ForbDraft!K289,""),"")</f>
        <v/>
      </c>
    </row>
    <row r="275" spans="2:6" x14ac:dyDescent="0.2">
      <c r="B275" s="229" t="str">
        <f>IFERROR(IF(ForbDraft!A290&lt;&gt;"",ROW(ForbDraft!A290),""),"")</f>
        <v/>
      </c>
      <c r="C275" s="230" t="str">
        <f>IFERROR(IF(ForbDraft!A290&lt;&gt;"",ForbDraft!A290,""),"")</f>
        <v/>
      </c>
      <c r="D275" s="230" t="str">
        <f t="shared" si="4"/>
        <v/>
      </c>
      <c r="E275" s="230" t="str">
        <f>IFERROR(IF(ForbDraft!L290&lt;&gt;"",ABS(ForbDraft!L290),""),"")</f>
        <v/>
      </c>
      <c r="F275" s="230" t="str">
        <f>IFERROR(IF(ForbDraft!K290&lt;&gt;"",ForbDraft!K290,""),"")</f>
        <v/>
      </c>
    </row>
    <row r="276" spans="2:6" x14ac:dyDescent="0.2">
      <c r="B276" s="229" t="str">
        <f>IFERROR(IF(ForbDraft!A291&lt;&gt;"",ROW(ForbDraft!A291),""),"")</f>
        <v/>
      </c>
      <c r="C276" s="230" t="str">
        <f>IFERROR(IF(ForbDraft!A291&lt;&gt;"",ForbDraft!A291,""),"")</f>
        <v/>
      </c>
      <c r="D276" s="230" t="str">
        <f t="shared" si="4"/>
        <v/>
      </c>
      <c r="E276" s="230" t="str">
        <f>IFERROR(IF(ForbDraft!L291&lt;&gt;"",ABS(ForbDraft!L291),""),"")</f>
        <v/>
      </c>
      <c r="F276" s="230" t="str">
        <f>IFERROR(IF(ForbDraft!K291&lt;&gt;"",ForbDraft!K291,""),"")</f>
        <v/>
      </c>
    </row>
    <row r="277" spans="2:6" x14ac:dyDescent="0.2">
      <c r="B277" s="229" t="str">
        <f>IFERROR(IF(ForbDraft!A292&lt;&gt;"",ROW(ForbDraft!A292),""),"")</f>
        <v/>
      </c>
      <c r="C277" s="230" t="str">
        <f>IFERROR(IF(ForbDraft!A292&lt;&gt;"",ForbDraft!A292,""),"")</f>
        <v/>
      </c>
      <c r="D277" s="230" t="str">
        <f t="shared" si="4"/>
        <v/>
      </c>
      <c r="E277" s="230" t="str">
        <f>IFERROR(IF(ForbDraft!L292&lt;&gt;"",ABS(ForbDraft!L292),""),"")</f>
        <v/>
      </c>
      <c r="F277" s="230" t="str">
        <f>IFERROR(IF(ForbDraft!K292&lt;&gt;"",ForbDraft!K292,""),"")</f>
        <v/>
      </c>
    </row>
    <row r="278" spans="2:6" x14ac:dyDescent="0.2">
      <c r="B278" s="229" t="str">
        <f>IFERROR(IF(ForbDraft!A293&lt;&gt;"",ROW(ForbDraft!A293),""),"")</f>
        <v/>
      </c>
      <c r="C278" s="230" t="str">
        <f>IFERROR(IF(ForbDraft!A293&lt;&gt;"",ForbDraft!A293,""),"")</f>
        <v/>
      </c>
      <c r="D278" s="230" t="str">
        <f t="shared" si="4"/>
        <v/>
      </c>
      <c r="E278" s="230" t="str">
        <f>IFERROR(IF(ForbDraft!L293&lt;&gt;"",ABS(ForbDraft!L293),""),"")</f>
        <v/>
      </c>
      <c r="F278" s="230" t="str">
        <f>IFERROR(IF(ForbDraft!K293&lt;&gt;"",ForbDraft!K293,""),"")</f>
        <v/>
      </c>
    </row>
    <row r="279" spans="2:6" x14ac:dyDescent="0.2">
      <c r="B279" s="229" t="str">
        <f>IFERROR(IF(ForbDraft!A294&lt;&gt;"",ROW(ForbDraft!A294),""),"")</f>
        <v/>
      </c>
      <c r="C279" s="230" t="str">
        <f>IFERROR(IF(ForbDraft!A294&lt;&gt;"",ForbDraft!A294,""),"")</f>
        <v/>
      </c>
      <c r="D279" s="230" t="str">
        <f t="shared" si="4"/>
        <v/>
      </c>
      <c r="E279" s="230" t="str">
        <f>IFERROR(IF(ForbDraft!L294&lt;&gt;"",ABS(ForbDraft!L294),""),"")</f>
        <v/>
      </c>
      <c r="F279" s="230" t="str">
        <f>IFERROR(IF(ForbDraft!K294&lt;&gt;"",ForbDraft!K294,""),"")</f>
        <v/>
      </c>
    </row>
    <row r="280" spans="2:6" x14ac:dyDescent="0.2">
      <c r="B280" s="229" t="str">
        <f>IFERROR(IF(ForbDraft!A295&lt;&gt;"",ROW(ForbDraft!A295),""),"")</f>
        <v/>
      </c>
      <c r="C280" s="230" t="str">
        <f>IFERROR(IF(ForbDraft!A295&lt;&gt;"",ForbDraft!A295,""),"")</f>
        <v/>
      </c>
      <c r="D280" s="230" t="str">
        <f t="shared" si="4"/>
        <v/>
      </c>
      <c r="E280" s="230" t="str">
        <f>IFERROR(IF(ForbDraft!L295&lt;&gt;"",ABS(ForbDraft!L295),""),"")</f>
        <v/>
      </c>
      <c r="F280" s="230" t="str">
        <f>IFERROR(IF(ForbDraft!K295&lt;&gt;"",ForbDraft!K295,""),"")</f>
        <v/>
      </c>
    </row>
    <row r="281" spans="2:6" x14ac:dyDescent="0.2">
      <c r="B281" s="229" t="str">
        <f>IFERROR(IF(ForbDraft!A296&lt;&gt;"",ROW(ForbDraft!A296),""),"")</f>
        <v/>
      </c>
      <c r="C281" s="230" t="str">
        <f>IFERROR(IF(ForbDraft!A296&lt;&gt;"",ForbDraft!A296,""),"")</f>
        <v/>
      </c>
      <c r="D281" s="230" t="str">
        <f t="shared" si="4"/>
        <v/>
      </c>
      <c r="E281" s="230" t="str">
        <f>IFERROR(IF(ForbDraft!L296&lt;&gt;"",ABS(ForbDraft!L296),""),"")</f>
        <v/>
      </c>
      <c r="F281" s="230" t="str">
        <f>IFERROR(IF(ForbDraft!K296&lt;&gt;"",ForbDraft!K296,""),"")</f>
        <v/>
      </c>
    </row>
    <row r="282" spans="2:6" x14ac:dyDescent="0.2">
      <c r="B282" s="229" t="str">
        <f>IFERROR(IF(ForbDraft!A297&lt;&gt;"",ROW(ForbDraft!A297),""),"")</f>
        <v/>
      </c>
      <c r="C282" s="230" t="str">
        <f>IFERROR(IF(ForbDraft!A297&lt;&gt;"",ForbDraft!A297,""),"")</f>
        <v/>
      </c>
      <c r="D282" s="230" t="str">
        <f t="shared" si="4"/>
        <v/>
      </c>
      <c r="E282" s="230" t="str">
        <f>IFERROR(IF(ForbDraft!L297&lt;&gt;"",ABS(ForbDraft!L297),""),"")</f>
        <v/>
      </c>
      <c r="F282" s="230" t="str">
        <f>IFERROR(IF(ForbDraft!K297&lt;&gt;"",ForbDraft!K297,""),"")</f>
        <v/>
      </c>
    </row>
    <row r="283" spans="2:6" x14ac:dyDescent="0.2">
      <c r="B283" s="229" t="str">
        <f>IFERROR(IF(ForbDraft!A298&lt;&gt;"",ROW(ForbDraft!A298),""),"")</f>
        <v/>
      </c>
      <c r="C283" s="230" t="str">
        <f>IFERROR(IF(ForbDraft!A298&lt;&gt;"",ForbDraft!A298,""),"")</f>
        <v/>
      </c>
      <c r="D283" s="230" t="str">
        <f t="shared" si="4"/>
        <v/>
      </c>
      <c r="E283" s="230" t="str">
        <f>IFERROR(IF(ForbDraft!L298&lt;&gt;"",ABS(ForbDraft!L298),""),"")</f>
        <v/>
      </c>
      <c r="F283" s="230" t="str">
        <f>IFERROR(IF(ForbDraft!K298&lt;&gt;"",ForbDraft!K298,""),"")</f>
        <v/>
      </c>
    </row>
    <row r="284" spans="2:6" x14ac:dyDescent="0.2">
      <c r="B284" s="229" t="str">
        <f>IFERROR(IF(ForbDraft!A299&lt;&gt;"",ROW(ForbDraft!A299),""),"")</f>
        <v/>
      </c>
      <c r="C284" s="230" t="str">
        <f>IFERROR(IF(ForbDraft!A299&lt;&gt;"",ForbDraft!A299,""),"")</f>
        <v/>
      </c>
      <c r="D284" s="230" t="str">
        <f t="shared" si="4"/>
        <v/>
      </c>
      <c r="E284" s="230" t="str">
        <f>IFERROR(IF(ForbDraft!L299&lt;&gt;"",ABS(ForbDraft!L299),""),"")</f>
        <v/>
      </c>
      <c r="F284" s="230" t="str">
        <f>IFERROR(IF(ForbDraft!K299&lt;&gt;"",ForbDraft!K299,""),"")</f>
        <v/>
      </c>
    </row>
    <row r="285" spans="2:6" x14ac:dyDescent="0.2">
      <c r="B285" s="229" t="str">
        <f>IFERROR(IF(ForbDraft!A300&lt;&gt;"",ROW(ForbDraft!A300),""),"")</f>
        <v/>
      </c>
      <c r="C285" s="230" t="str">
        <f>IFERROR(IF(ForbDraft!A300&lt;&gt;"",ForbDraft!A300,""),"")</f>
        <v/>
      </c>
      <c r="D285" s="230" t="str">
        <f t="shared" si="4"/>
        <v/>
      </c>
      <c r="E285" s="230" t="str">
        <f>IFERROR(IF(ForbDraft!L300&lt;&gt;"",ABS(ForbDraft!L300),""),"")</f>
        <v/>
      </c>
      <c r="F285" s="230" t="str">
        <f>IFERROR(IF(ForbDraft!K300&lt;&gt;"",ForbDraft!K300,""),"")</f>
        <v/>
      </c>
    </row>
    <row r="286" spans="2:6" x14ac:dyDescent="0.2">
      <c r="B286" s="229" t="str">
        <f>IFERROR(IF(ForbDraft!A301&lt;&gt;"",ROW(ForbDraft!A301),""),"")</f>
        <v/>
      </c>
      <c r="C286" s="230" t="str">
        <f>IFERROR(IF(ForbDraft!A301&lt;&gt;"",ForbDraft!A301,""),"")</f>
        <v/>
      </c>
      <c r="D286" s="230" t="str">
        <f t="shared" si="4"/>
        <v/>
      </c>
      <c r="E286" s="230" t="str">
        <f>IFERROR(IF(ForbDraft!L301&lt;&gt;"",ABS(ForbDraft!L301),""),"")</f>
        <v/>
      </c>
      <c r="F286" s="230" t="str">
        <f>IFERROR(IF(ForbDraft!K301&lt;&gt;"",ForbDraft!K301,""),"")</f>
        <v/>
      </c>
    </row>
    <row r="287" spans="2:6" x14ac:dyDescent="0.2">
      <c r="B287" s="229" t="str">
        <f>IFERROR(IF(ForbDraft!A302&lt;&gt;"",ROW(ForbDraft!A302),""),"")</f>
        <v/>
      </c>
      <c r="C287" s="230" t="str">
        <f>IFERROR(IF(ForbDraft!A302&lt;&gt;"",ForbDraft!A302,""),"")</f>
        <v/>
      </c>
      <c r="D287" s="230" t="str">
        <f t="shared" si="4"/>
        <v/>
      </c>
      <c r="E287" s="230" t="str">
        <f>IFERROR(IF(ForbDraft!L302&lt;&gt;"",ABS(ForbDraft!L302),""),"")</f>
        <v/>
      </c>
      <c r="F287" s="230" t="str">
        <f>IFERROR(IF(ForbDraft!K302&lt;&gt;"",ForbDraft!K302,""),"")</f>
        <v/>
      </c>
    </row>
    <row r="288" spans="2:6" x14ac:dyDescent="0.2">
      <c r="B288" s="229" t="str">
        <f>IFERROR(IF(ForbDraft!A303&lt;&gt;"",ROW(ForbDraft!A303),""),"")</f>
        <v/>
      </c>
      <c r="C288" s="230" t="str">
        <f>IFERROR(IF(ForbDraft!A303&lt;&gt;"",ForbDraft!A303,""),"")</f>
        <v/>
      </c>
      <c r="D288" s="230" t="str">
        <f t="shared" si="4"/>
        <v/>
      </c>
      <c r="E288" s="230" t="str">
        <f>IFERROR(IF(ForbDraft!L303&lt;&gt;"",ABS(ForbDraft!L303),""),"")</f>
        <v/>
      </c>
      <c r="F288" s="230" t="str">
        <f>IFERROR(IF(ForbDraft!K303&lt;&gt;"",ForbDraft!K303,""),"")</f>
        <v/>
      </c>
    </row>
    <row r="289" spans="2:6" x14ac:dyDescent="0.2">
      <c r="B289" s="229" t="str">
        <f>IFERROR(IF(ForbDraft!A304&lt;&gt;"",ROW(ForbDraft!A304),""),"")</f>
        <v/>
      </c>
      <c r="C289" s="230" t="str">
        <f>IFERROR(IF(ForbDraft!A304&lt;&gt;"",ForbDraft!A304,""),"")</f>
        <v/>
      </c>
      <c r="D289" s="230" t="str">
        <f t="shared" si="4"/>
        <v/>
      </c>
      <c r="E289" s="230" t="str">
        <f>IFERROR(IF(ForbDraft!L304&lt;&gt;"",ABS(ForbDraft!L304),""),"")</f>
        <v/>
      </c>
      <c r="F289" s="230" t="str">
        <f>IFERROR(IF(ForbDraft!K304&lt;&gt;"",ForbDraft!K304,""),"")</f>
        <v/>
      </c>
    </row>
    <row r="290" spans="2:6" x14ac:dyDescent="0.2">
      <c r="B290" s="229" t="str">
        <f>IFERROR(IF(ForbDraft!A305&lt;&gt;"",ROW(ForbDraft!A305),""),"")</f>
        <v/>
      </c>
      <c r="C290" s="230" t="str">
        <f>IFERROR(IF(ForbDraft!A305&lt;&gt;"",ForbDraft!A305,""),"")</f>
        <v/>
      </c>
      <c r="D290" s="230" t="str">
        <f t="shared" si="4"/>
        <v/>
      </c>
      <c r="E290" s="230" t="str">
        <f>IFERROR(IF(ForbDraft!L305&lt;&gt;"",ABS(ForbDraft!L305),""),"")</f>
        <v/>
      </c>
      <c r="F290" s="230" t="str">
        <f>IFERROR(IF(ForbDraft!K305&lt;&gt;"",ForbDraft!K305,""),"")</f>
        <v/>
      </c>
    </row>
    <row r="291" spans="2:6" x14ac:dyDescent="0.2">
      <c r="B291" s="229" t="str">
        <f>IFERROR(IF(ForbDraft!A306&lt;&gt;"",ROW(ForbDraft!A306),""),"")</f>
        <v/>
      </c>
      <c r="C291" s="230" t="str">
        <f>IFERROR(IF(ForbDraft!A306&lt;&gt;"",ForbDraft!A306,""),"")</f>
        <v/>
      </c>
      <c r="D291" s="230" t="str">
        <f t="shared" si="4"/>
        <v/>
      </c>
      <c r="E291" s="230" t="str">
        <f>IFERROR(IF(ForbDraft!L306&lt;&gt;"",ABS(ForbDraft!L306),""),"")</f>
        <v/>
      </c>
      <c r="F291" s="230" t="str">
        <f>IFERROR(IF(ForbDraft!K306&lt;&gt;"",ForbDraft!K306,""),"")</f>
        <v/>
      </c>
    </row>
    <row r="292" spans="2:6" x14ac:dyDescent="0.2">
      <c r="B292" s="229" t="str">
        <f>IFERROR(IF(ForbDraft!A307&lt;&gt;"",ROW(ForbDraft!A307),""),"")</f>
        <v/>
      </c>
      <c r="C292" s="230" t="str">
        <f>IFERROR(IF(ForbDraft!A307&lt;&gt;"",ForbDraft!A307,""),"")</f>
        <v/>
      </c>
      <c r="D292" s="230" t="str">
        <f t="shared" si="4"/>
        <v/>
      </c>
      <c r="E292" s="230" t="str">
        <f>IFERROR(IF(ForbDraft!L307&lt;&gt;"",ABS(ForbDraft!L307),""),"")</f>
        <v/>
      </c>
      <c r="F292" s="230" t="str">
        <f>IFERROR(IF(ForbDraft!K307&lt;&gt;"",ForbDraft!K307,""),"")</f>
        <v/>
      </c>
    </row>
    <row r="293" spans="2:6" x14ac:dyDescent="0.2">
      <c r="B293" s="229" t="str">
        <f>IFERROR(IF(ForbDraft!A308&lt;&gt;"",ROW(ForbDraft!A308),""),"")</f>
        <v/>
      </c>
      <c r="C293" s="230" t="str">
        <f>IFERROR(IF(ForbDraft!A308&lt;&gt;"",ForbDraft!A308,""),"")</f>
        <v/>
      </c>
      <c r="D293" s="230" t="str">
        <f t="shared" si="4"/>
        <v/>
      </c>
      <c r="E293" s="230" t="str">
        <f>IFERROR(IF(ForbDraft!L308&lt;&gt;"",ABS(ForbDraft!L308),""),"")</f>
        <v/>
      </c>
      <c r="F293" s="230" t="str">
        <f>IFERROR(IF(ForbDraft!K308&lt;&gt;"",ForbDraft!K308,""),"")</f>
        <v/>
      </c>
    </row>
    <row r="294" spans="2:6" x14ac:dyDescent="0.2">
      <c r="B294" s="229" t="str">
        <f>IFERROR(IF(ForbDraft!A309&lt;&gt;"",ROW(ForbDraft!A309),""),"")</f>
        <v/>
      </c>
      <c r="C294" s="230" t="str">
        <f>IFERROR(IF(ForbDraft!A309&lt;&gt;"",ForbDraft!A309,""),"")</f>
        <v/>
      </c>
      <c r="D294" s="230" t="str">
        <f t="shared" si="4"/>
        <v/>
      </c>
      <c r="E294" s="230" t="str">
        <f>IFERROR(IF(ForbDraft!L309&lt;&gt;"",ABS(ForbDraft!L309),""),"")</f>
        <v/>
      </c>
      <c r="F294" s="230" t="str">
        <f>IFERROR(IF(ForbDraft!K309&lt;&gt;"",ForbDraft!K309,""),"")</f>
        <v/>
      </c>
    </row>
    <row r="295" spans="2:6" x14ac:dyDescent="0.2">
      <c r="B295" s="229" t="str">
        <f>IFERROR(IF(ForbDraft!A310&lt;&gt;"",ROW(ForbDraft!A310),""),"")</f>
        <v/>
      </c>
      <c r="C295" s="230" t="str">
        <f>IFERROR(IF(ForbDraft!A310&lt;&gt;"",ForbDraft!A310,""),"")</f>
        <v/>
      </c>
      <c r="D295" s="230" t="str">
        <f t="shared" si="4"/>
        <v/>
      </c>
      <c r="E295" s="230" t="str">
        <f>IFERROR(IF(ForbDraft!L310&lt;&gt;"",ABS(ForbDraft!L310),""),"")</f>
        <v/>
      </c>
      <c r="F295" s="230" t="str">
        <f>IFERROR(IF(ForbDraft!K310&lt;&gt;"",ForbDraft!K310,""),"")</f>
        <v/>
      </c>
    </row>
    <row r="296" spans="2:6" x14ac:dyDescent="0.2">
      <c r="B296" s="229" t="str">
        <f>IFERROR(IF(ForbDraft!A311&lt;&gt;"",ROW(ForbDraft!A311),""),"")</f>
        <v/>
      </c>
      <c r="C296" s="230" t="str">
        <f>IFERROR(IF(ForbDraft!A311&lt;&gt;"",ForbDraft!A311,""),"")</f>
        <v/>
      </c>
      <c r="D296" s="230" t="str">
        <f t="shared" si="4"/>
        <v/>
      </c>
      <c r="E296" s="230" t="str">
        <f>IFERROR(IF(ForbDraft!L311&lt;&gt;"",ABS(ForbDraft!L311),""),"")</f>
        <v/>
      </c>
      <c r="F296" s="230" t="str">
        <f>IFERROR(IF(ForbDraft!K311&lt;&gt;"",ForbDraft!K311,""),"")</f>
        <v/>
      </c>
    </row>
    <row r="297" spans="2:6" x14ac:dyDescent="0.2">
      <c r="B297" s="229" t="str">
        <f>IFERROR(IF(ForbDraft!A312&lt;&gt;"",ROW(ForbDraft!A312),""),"")</f>
        <v/>
      </c>
      <c r="C297" s="230" t="str">
        <f>IFERROR(IF(ForbDraft!A312&lt;&gt;"",ForbDraft!A312,""),"")</f>
        <v/>
      </c>
      <c r="D297" s="230" t="str">
        <f t="shared" si="4"/>
        <v/>
      </c>
      <c r="E297" s="230" t="str">
        <f>IFERROR(IF(ForbDraft!L312&lt;&gt;"",ABS(ForbDraft!L312),""),"")</f>
        <v/>
      </c>
      <c r="F297" s="230" t="str">
        <f>IFERROR(IF(ForbDraft!K312&lt;&gt;"",ForbDraft!K312,""),"")</f>
        <v/>
      </c>
    </row>
    <row r="298" spans="2:6" x14ac:dyDescent="0.2">
      <c r="B298" s="229" t="str">
        <f>IFERROR(IF(ForbDraft!A313&lt;&gt;"",ROW(ForbDraft!A313),""),"")</f>
        <v/>
      </c>
      <c r="C298" s="230" t="str">
        <f>IFERROR(IF(ForbDraft!A313&lt;&gt;"",ForbDraft!A313,""),"")</f>
        <v/>
      </c>
      <c r="D298" s="230" t="str">
        <f t="shared" si="4"/>
        <v/>
      </c>
      <c r="E298" s="230" t="str">
        <f>IFERROR(IF(ForbDraft!L313&lt;&gt;"",ABS(ForbDraft!L313),""),"")</f>
        <v/>
      </c>
      <c r="F298" s="230" t="str">
        <f>IFERROR(IF(ForbDraft!K313&lt;&gt;"",ForbDraft!K313,""),"")</f>
        <v/>
      </c>
    </row>
    <row r="299" spans="2:6" x14ac:dyDescent="0.2">
      <c r="B299" s="229" t="str">
        <f>IFERROR(IF(ForbDraft!A314&lt;&gt;"",ROW(ForbDraft!A314),""),"")</f>
        <v/>
      </c>
      <c r="C299" s="230" t="str">
        <f>IFERROR(IF(ForbDraft!A314&lt;&gt;"",ForbDraft!A314,""),"")</f>
        <v/>
      </c>
      <c r="D299" s="230" t="str">
        <f t="shared" si="4"/>
        <v/>
      </c>
      <c r="E299" s="230" t="str">
        <f>IFERROR(IF(ForbDraft!L314&lt;&gt;"",ABS(ForbDraft!L314),""),"")</f>
        <v/>
      </c>
      <c r="F299" s="230" t="str">
        <f>IFERROR(IF(ForbDraft!K314&lt;&gt;"",ForbDraft!K314,""),"")</f>
        <v/>
      </c>
    </row>
    <row r="300" spans="2:6" x14ac:dyDescent="0.2">
      <c r="B300" s="229" t="str">
        <f>IFERROR(IF(ForbDraft!A315&lt;&gt;"",ROW(ForbDraft!A315),""),"")</f>
        <v/>
      </c>
      <c r="C300" s="230" t="str">
        <f>IFERROR(IF(ForbDraft!A315&lt;&gt;"",ForbDraft!A315,""),"")</f>
        <v/>
      </c>
      <c r="D300" s="230" t="str">
        <f t="shared" si="4"/>
        <v/>
      </c>
      <c r="E300" s="230" t="str">
        <f>IFERROR(IF(ForbDraft!L315&lt;&gt;"",ABS(ForbDraft!L315),""),"")</f>
        <v/>
      </c>
      <c r="F300" s="230" t="str">
        <f>IFERROR(IF(ForbDraft!K315&lt;&gt;"",ForbDraft!K315,""),"")</f>
        <v/>
      </c>
    </row>
    <row r="301" spans="2:6" x14ac:dyDescent="0.2">
      <c r="B301" s="229" t="str">
        <f>IFERROR(IF(ForbDraft!A316&lt;&gt;"",ROW(ForbDraft!A316),""),"")</f>
        <v/>
      </c>
      <c r="C301" s="230" t="str">
        <f>IFERROR(IF(ForbDraft!A316&lt;&gt;"",ForbDraft!A316,""),"")</f>
        <v/>
      </c>
      <c r="D301" s="230" t="str">
        <f t="shared" si="4"/>
        <v/>
      </c>
      <c r="E301" s="230" t="str">
        <f>IFERROR(IF(ForbDraft!L316&lt;&gt;"",ABS(ForbDraft!L316),""),"")</f>
        <v/>
      </c>
      <c r="F301" s="230" t="str">
        <f>IFERROR(IF(ForbDraft!K316&lt;&gt;"",ForbDraft!K316,""),"")</f>
        <v/>
      </c>
    </row>
    <row r="302" spans="2:6" x14ac:dyDescent="0.2">
      <c r="B302" s="229" t="str">
        <f>IFERROR(IF(ForbDraft!A317&lt;&gt;"",ROW(ForbDraft!A317),""),"")</f>
        <v/>
      </c>
      <c r="C302" s="230" t="str">
        <f>IFERROR(IF(ForbDraft!A317&lt;&gt;"",ForbDraft!A317,""),"")</f>
        <v/>
      </c>
      <c r="D302" s="230" t="str">
        <f t="shared" si="4"/>
        <v/>
      </c>
      <c r="E302" s="230" t="str">
        <f>IFERROR(IF(ForbDraft!L317&lt;&gt;"",ABS(ForbDraft!L317),""),"")</f>
        <v/>
      </c>
      <c r="F302" s="230" t="str">
        <f>IFERROR(IF(ForbDraft!K317&lt;&gt;"",ForbDraft!K317,""),"")</f>
        <v/>
      </c>
    </row>
    <row r="303" spans="2:6" x14ac:dyDescent="0.2">
      <c r="B303" s="229" t="str">
        <f>IFERROR(IF(ForbDraft!A318&lt;&gt;"",ROW(ForbDraft!A318),""),"")</f>
        <v/>
      </c>
      <c r="C303" s="230" t="str">
        <f>IFERROR(IF(ForbDraft!A318&lt;&gt;"",ForbDraft!A318,""),"")</f>
        <v/>
      </c>
      <c r="D303" s="230" t="str">
        <f t="shared" si="4"/>
        <v/>
      </c>
      <c r="E303" s="230" t="str">
        <f>IFERROR(IF(ForbDraft!L318&lt;&gt;"",ABS(ForbDraft!L318),""),"")</f>
        <v/>
      </c>
      <c r="F303" s="230" t="str">
        <f>IFERROR(IF(ForbDraft!K318&lt;&gt;"",ForbDraft!K318,""),"")</f>
        <v/>
      </c>
    </row>
    <row r="304" spans="2:6" x14ac:dyDescent="0.2">
      <c r="B304" s="229" t="str">
        <f>IFERROR(IF(ForbDraft!A319&lt;&gt;"",ROW(ForbDraft!A319),""),"")</f>
        <v/>
      </c>
      <c r="C304" s="230" t="str">
        <f>IFERROR(IF(ForbDraft!A319&lt;&gt;"",ForbDraft!A319,""),"")</f>
        <v/>
      </c>
      <c r="D304" s="230" t="str">
        <f t="shared" si="4"/>
        <v/>
      </c>
      <c r="E304" s="230" t="str">
        <f>IFERROR(IF(ForbDraft!L319&lt;&gt;"",ABS(ForbDraft!L319),""),"")</f>
        <v/>
      </c>
      <c r="F304" s="230" t="str">
        <f>IFERROR(IF(ForbDraft!K319&lt;&gt;"",ForbDraft!K319,""),"")</f>
        <v/>
      </c>
    </row>
    <row r="305" spans="2:6" x14ac:dyDescent="0.2">
      <c r="B305" s="229" t="str">
        <f>IFERROR(IF(ForbDraft!A320&lt;&gt;"",ROW(ForbDraft!A320),""),"")</f>
        <v/>
      </c>
      <c r="C305" s="230" t="str">
        <f>IFERROR(IF(ForbDraft!A320&lt;&gt;"",ForbDraft!A320,""),"")</f>
        <v/>
      </c>
      <c r="D305" s="230" t="str">
        <f t="shared" si="4"/>
        <v/>
      </c>
      <c r="E305" s="230" t="str">
        <f>IFERROR(IF(ForbDraft!L320&lt;&gt;"",ABS(ForbDraft!L320),""),"")</f>
        <v/>
      </c>
      <c r="F305" s="230" t="str">
        <f>IFERROR(IF(ForbDraft!K320&lt;&gt;"",ForbDraft!K320,""),"")</f>
        <v/>
      </c>
    </row>
    <row r="306" spans="2:6" x14ac:dyDescent="0.2">
      <c r="B306" s="229" t="str">
        <f>IFERROR(IF(ForbDraft!A321&lt;&gt;"",ROW(ForbDraft!A321),""),"")</f>
        <v/>
      </c>
      <c r="C306" s="230" t="str">
        <f>IFERROR(IF(ForbDraft!A321&lt;&gt;"",ForbDraft!A321,""),"")</f>
        <v/>
      </c>
      <c r="D306" s="230" t="str">
        <f t="shared" si="4"/>
        <v/>
      </c>
      <c r="E306" s="230" t="str">
        <f>IFERROR(IF(ForbDraft!L321&lt;&gt;"",ABS(ForbDraft!L321),""),"")</f>
        <v/>
      </c>
      <c r="F306" s="230" t="str">
        <f>IFERROR(IF(ForbDraft!K321&lt;&gt;"",ForbDraft!K321,""),"")</f>
        <v/>
      </c>
    </row>
    <row r="307" spans="2:6" x14ac:dyDescent="0.2">
      <c r="B307" s="229" t="str">
        <f>IFERROR(IF(ForbDraft!A322&lt;&gt;"",ROW(ForbDraft!A322),""),"")</f>
        <v/>
      </c>
      <c r="C307" s="230" t="str">
        <f>IFERROR(IF(ForbDraft!A322&lt;&gt;"",ForbDraft!A322,""),"")</f>
        <v/>
      </c>
      <c r="D307" s="230" t="str">
        <f t="shared" si="4"/>
        <v/>
      </c>
      <c r="E307" s="230" t="str">
        <f>IFERROR(IF(ForbDraft!L322&lt;&gt;"",ABS(ForbDraft!L322),""),"")</f>
        <v/>
      </c>
      <c r="F307" s="230" t="str">
        <f>IFERROR(IF(ForbDraft!K322&lt;&gt;"",ForbDraft!K322,""),"")</f>
        <v/>
      </c>
    </row>
    <row r="308" spans="2:6" x14ac:dyDescent="0.2">
      <c r="B308" s="229" t="str">
        <f>IFERROR(IF(ForbDraft!A323&lt;&gt;"",ROW(ForbDraft!A323),""),"")</f>
        <v/>
      </c>
      <c r="C308" s="230" t="str">
        <f>IFERROR(IF(ForbDraft!A323&lt;&gt;"",ForbDraft!A323,""),"")</f>
        <v/>
      </c>
      <c r="D308" s="230" t="str">
        <f t="shared" si="4"/>
        <v/>
      </c>
      <c r="E308" s="230" t="str">
        <f>IFERROR(IF(ForbDraft!L323&lt;&gt;"",ABS(ForbDraft!L323),""),"")</f>
        <v/>
      </c>
      <c r="F308" s="230" t="str">
        <f>IFERROR(IF(ForbDraft!K323&lt;&gt;"",ForbDraft!K323,""),"")</f>
        <v/>
      </c>
    </row>
    <row r="309" spans="2:6" x14ac:dyDescent="0.2">
      <c r="B309" s="229" t="str">
        <f>IFERROR(IF(ForbDraft!A324&lt;&gt;"",ROW(ForbDraft!A324),""),"")</f>
        <v/>
      </c>
      <c r="C309" s="230" t="str">
        <f>IFERROR(IF(ForbDraft!A324&lt;&gt;"",ForbDraft!A324,""),"")</f>
        <v/>
      </c>
      <c r="D309" s="230" t="str">
        <f t="shared" si="4"/>
        <v/>
      </c>
      <c r="E309" s="230" t="str">
        <f>IFERROR(IF(ForbDraft!L324&lt;&gt;"",ABS(ForbDraft!L324),""),"")</f>
        <v/>
      </c>
      <c r="F309" s="230" t="str">
        <f>IFERROR(IF(ForbDraft!K324&lt;&gt;"",ForbDraft!K324,""),"")</f>
        <v/>
      </c>
    </row>
    <row r="310" spans="2:6" x14ac:dyDescent="0.2">
      <c r="B310" s="229" t="str">
        <f>IFERROR(IF(ForbDraft!A325&lt;&gt;"",ROW(ForbDraft!A325),""),"")</f>
        <v/>
      </c>
      <c r="C310" s="230" t="str">
        <f>IFERROR(IF(ForbDraft!A325&lt;&gt;"",ForbDraft!A325,""),"")</f>
        <v/>
      </c>
      <c r="D310" s="230" t="str">
        <f t="shared" si="4"/>
        <v/>
      </c>
      <c r="E310" s="230" t="str">
        <f>IFERROR(IF(ForbDraft!L325&lt;&gt;"",ABS(ForbDraft!L325),""),"")</f>
        <v/>
      </c>
      <c r="F310" s="230" t="str">
        <f>IFERROR(IF(ForbDraft!K325&lt;&gt;"",ForbDraft!K325,""),"")</f>
        <v/>
      </c>
    </row>
    <row r="311" spans="2:6" x14ac:dyDescent="0.2">
      <c r="B311" s="229" t="str">
        <f>IFERROR(IF(ForbDraft!A326&lt;&gt;"",ROW(ForbDraft!A326),""),"")</f>
        <v/>
      </c>
      <c r="C311" s="230" t="str">
        <f>IFERROR(IF(ForbDraft!A326&lt;&gt;"",ForbDraft!A326,""),"")</f>
        <v/>
      </c>
      <c r="D311" s="230" t="str">
        <f t="shared" si="4"/>
        <v/>
      </c>
      <c r="E311" s="230" t="str">
        <f>IFERROR(IF(ForbDraft!L326&lt;&gt;"",ABS(ForbDraft!L326),""),"")</f>
        <v/>
      </c>
      <c r="F311" s="230" t="str">
        <f>IFERROR(IF(ForbDraft!K326&lt;&gt;"",ForbDraft!K326,""),"")</f>
        <v/>
      </c>
    </row>
    <row r="312" spans="2:6" x14ac:dyDescent="0.2">
      <c r="B312" s="229" t="str">
        <f>IFERROR(IF(ForbDraft!A327&lt;&gt;"",ROW(ForbDraft!A327),""),"")</f>
        <v/>
      </c>
      <c r="C312" s="230" t="str">
        <f>IFERROR(IF(ForbDraft!A327&lt;&gt;"",ForbDraft!A327,""),"")</f>
        <v/>
      </c>
      <c r="D312" s="230" t="str">
        <f t="shared" si="4"/>
        <v/>
      </c>
      <c r="E312" s="230" t="str">
        <f>IFERROR(IF(ForbDraft!L327&lt;&gt;"",ABS(ForbDraft!L327),""),"")</f>
        <v/>
      </c>
      <c r="F312" s="230" t="str">
        <f>IFERROR(IF(ForbDraft!K327&lt;&gt;"",ForbDraft!K327,""),"")</f>
        <v/>
      </c>
    </row>
    <row r="313" spans="2:6" x14ac:dyDescent="0.2">
      <c r="B313" s="229" t="str">
        <f>IFERROR(IF(ForbDraft!A328&lt;&gt;"",ROW(ForbDraft!A328),""),"")</f>
        <v/>
      </c>
      <c r="C313" s="230" t="str">
        <f>IFERROR(IF(ForbDraft!A328&lt;&gt;"",ForbDraft!A328,""),"")</f>
        <v/>
      </c>
      <c r="D313" s="230" t="str">
        <f t="shared" si="4"/>
        <v/>
      </c>
      <c r="E313" s="230" t="str">
        <f>IFERROR(IF(ForbDraft!L328&lt;&gt;"",ABS(ForbDraft!L328),""),"")</f>
        <v/>
      </c>
      <c r="F313" s="230" t="str">
        <f>IFERROR(IF(ForbDraft!K328&lt;&gt;"",ForbDraft!K328,""),"")</f>
        <v/>
      </c>
    </row>
    <row r="314" spans="2:6" x14ac:dyDescent="0.2">
      <c r="B314" s="229" t="str">
        <f>IFERROR(IF(ForbDraft!A329&lt;&gt;"",ROW(ForbDraft!A329),""),"")</f>
        <v/>
      </c>
      <c r="C314" s="230" t="str">
        <f>IFERROR(IF(ForbDraft!A329&lt;&gt;"",ForbDraft!A329,""),"")</f>
        <v/>
      </c>
      <c r="D314" s="230" t="str">
        <f t="shared" si="4"/>
        <v/>
      </c>
      <c r="E314" s="230" t="str">
        <f>IFERROR(IF(ForbDraft!L329&lt;&gt;"",ABS(ForbDraft!L329),""),"")</f>
        <v/>
      </c>
      <c r="F314" s="230" t="str">
        <f>IFERROR(IF(ForbDraft!K329&lt;&gt;"",ForbDraft!K329,""),"")</f>
        <v/>
      </c>
    </row>
    <row r="315" spans="2:6" x14ac:dyDescent="0.2">
      <c r="B315" s="229" t="str">
        <f>IFERROR(IF(ForbDraft!A330&lt;&gt;"",ROW(ForbDraft!A330),""),"")</f>
        <v/>
      </c>
      <c r="C315" s="230" t="str">
        <f>IFERROR(IF(ForbDraft!A330&lt;&gt;"",ForbDraft!A330,""),"")</f>
        <v/>
      </c>
      <c r="D315" s="230" t="str">
        <f t="shared" si="4"/>
        <v/>
      </c>
      <c r="E315" s="230" t="str">
        <f>IFERROR(IF(ForbDraft!L330&lt;&gt;"",ABS(ForbDraft!L330),""),"")</f>
        <v/>
      </c>
      <c r="F315" s="230" t="str">
        <f>IFERROR(IF(ForbDraft!K330&lt;&gt;"",ForbDraft!K330,""),"")</f>
        <v/>
      </c>
    </row>
    <row r="316" spans="2:6" x14ac:dyDescent="0.2">
      <c r="B316" s="229" t="str">
        <f>IFERROR(IF(ForbDraft!A331&lt;&gt;"",ROW(ForbDraft!A331),""),"")</f>
        <v/>
      </c>
      <c r="C316" s="230" t="str">
        <f>IFERROR(IF(ForbDraft!A331&lt;&gt;"",ForbDraft!A331,""),"")</f>
        <v/>
      </c>
      <c r="D316" s="230" t="str">
        <f t="shared" si="4"/>
        <v/>
      </c>
      <c r="E316" s="230" t="str">
        <f>IFERROR(IF(ForbDraft!L331&lt;&gt;"",ABS(ForbDraft!L331),""),"")</f>
        <v/>
      </c>
      <c r="F316" s="230" t="str">
        <f>IFERROR(IF(ForbDraft!K331&lt;&gt;"",ForbDraft!K331,""),"")</f>
        <v/>
      </c>
    </row>
    <row r="317" spans="2:6" x14ac:dyDescent="0.2">
      <c r="B317" s="229" t="str">
        <f>IFERROR(IF(ForbDraft!A332&lt;&gt;"",ROW(ForbDraft!A332),""),"")</f>
        <v/>
      </c>
      <c r="C317" s="230" t="str">
        <f>IFERROR(IF(ForbDraft!A332&lt;&gt;"",ForbDraft!A332,""),"")</f>
        <v/>
      </c>
      <c r="D317" s="230" t="str">
        <f t="shared" si="4"/>
        <v/>
      </c>
      <c r="E317" s="230" t="str">
        <f>IFERROR(IF(ForbDraft!L332&lt;&gt;"",ABS(ForbDraft!L332),""),"")</f>
        <v/>
      </c>
      <c r="F317" s="230" t="str">
        <f>IFERROR(IF(ForbDraft!K332&lt;&gt;"",ForbDraft!K332,""),"")</f>
        <v/>
      </c>
    </row>
    <row r="318" spans="2:6" x14ac:dyDescent="0.2">
      <c r="B318" s="229" t="str">
        <f>IFERROR(IF(ForbDraft!A333&lt;&gt;"",ROW(ForbDraft!A333),""),"")</f>
        <v/>
      </c>
      <c r="C318" s="230" t="str">
        <f>IFERROR(IF(ForbDraft!A333&lt;&gt;"",ForbDraft!A333,""),"")</f>
        <v/>
      </c>
      <c r="D318" s="230" t="str">
        <f t="shared" si="4"/>
        <v/>
      </c>
      <c r="E318" s="230" t="str">
        <f>IFERROR(IF(ForbDraft!L333&lt;&gt;"",ABS(ForbDraft!L333),""),"")</f>
        <v/>
      </c>
      <c r="F318" s="230" t="str">
        <f>IFERROR(IF(ForbDraft!K333&lt;&gt;"",ForbDraft!K333,""),"")</f>
        <v/>
      </c>
    </row>
    <row r="319" spans="2:6" x14ac:dyDescent="0.2">
      <c r="B319" s="229" t="str">
        <f>IFERROR(IF(ForbDraft!A334&lt;&gt;"",ROW(ForbDraft!A334),""),"")</f>
        <v/>
      </c>
      <c r="C319" s="230" t="str">
        <f>IFERROR(IF(ForbDraft!A334&lt;&gt;"",ForbDraft!A334,""),"")</f>
        <v/>
      </c>
      <c r="D319" s="230" t="str">
        <f t="shared" si="4"/>
        <v/>
      </c>
      <c r="E319" s="230" t="str">
        <f>IFERROR(IF(ForbDraft!L334&lt;&gt;"",ABS(ForbDraft!L334),""),"")</f>
        <v/>
      </c>
      <c r="F319" s="230" t="str">
        <f>IFERROR(IF(ForbDraft!K334&lt;&gt;"",ForbDraft!K334,""),"")</f>
        <v/>
      </c>
    </row>
    <row r="320" spans="2:6" x14ac:dyDescent="0.2">
      <c r="B320" s="229" t="str">
        <f>IFERROR(IF(ForbDraft!A335&lt;&gt;"",ROW(ForbDraft!A335),""),"")</f>
        <v/>
      </c>
      <c r="C320" s="230" t="str">
        <f>IFERROR(IF(ForbDraft!A335&lt;&gt;"",ForbDraft!A335,""),"")</f>
        <v/>
      </c>
      <c r="D320" s="230" t="str">
        <f t="shared" si="4"/>
        <v/>
      </c>
      <c r="E320" s="230" t="str">
        <f>IFERROR(IF(ForbDraft!L335&lt;&gt;"",ABS(ForbDraft!L335),""),"")</f>
        <v/>
      </c>
      <c r="F320" s="230" t="str">
        <f>IFERROR(IF(ForbDraft!K335&lt;&gt;"",ForbDraft!K335,""),"")</f>
        <v/>
      </c>
    </row>
    <row r="321" spans="2:6" x14ac:dyDescent="0.2">
      <c r="B321" s="229" t="str">
        <f>IFERROR(IF(ForbDraft!A336&lt;&gt;"",ROW(ForbDraft!A336),""),"")</f>
        <v/>
      </c>
      <c r="C321" s="230" t="str">
        <f>IFERROR(IF(ForbDraft!A336&lt;&gt;"",ForbDraft!A336,""),"")</f>
        <v/>
      </c>
      <c r="D321" s="230" t="str">
        <f t="shared" si="4"/>
        <v/>
      </c>
      <c r="E321" s="230" t="str">
        <f>IFERROR(IF(ForbDraft!L336&lt;&gt;"",ABS(ForbDraft!L336),""),"")</f>
        <v/>
      </c>
      <c r="F321" s="230" t="str">
        <f>IFERROR(IF(ForbDraft!K336&lt;&gt;"",ForbDraft!K336,""),"")</f>
        <v/>
      </c>
    </row>
    <row r="322" spans="2:6" x14ac:dyDescent="0.2">
      <c r="B322" s="229" t="str">
        <f>IFERROR(IF(ForbDraft!A337&lt;&gt;"",ROW(ForbDraft!A337),""),"")</f>
        <v/>
      </c>
      <c r="C322" s="230" t="str">
        <f>IFERROR(IF(ForbDraft!A337&lt;&gt;"",ForbDraft!A337,""),"")</f>
        <v/>
      </c>
      <c r="D322" s="230" t="str">
        <f t="shared" si="4"/>
        <v/>
      </c>
      <c r="E322" s="230" t="str">
        <f>IFERROR(IF(ForbDraft!L337&lt;&gt;"",ABS(ForbDraft!L337),""),"")</f>
        <v/>
      </c>
      <c r="F322" s="230" t="str">
        <f>IFERROR(IF(ForbDraft!K337&lt;&gt;"",ForbDraft!K337,""),"")</f>
        <v/>
      </c>
    </row>
    <row r="323" spans="2:6" x14ac:dyDescent="0.2">
      <c r="B323" s="229" t="str">
        <f>IFERROR(IF(ForbDraft!A338&lt;&gt;"",ROW(ForbDraft!A338),""),"")</f>
        <v/>
      </c>
      <c r="C323" s="230" t="str">
        <f>IFERROR(IF(ForbDraft!A338&lt;&gt;"",ForbDraft!A338,""),"")</f>
        <v/>
      </c>
      <c r="D323" s="230" t="str">
        <f t="shared" ref="D323:D386" si="5">IF(F323="pH לבדיקת גבול","pH",F323)</f>
        <v/>
      </c>
      <c r="E323" s="230" t="str">
        <f>IFERROR(IF(ForbDraft!L338&lt;&gt;"",ABS(ForbDraft!L338),""),"")</f>
        <v/>
      </c>
      <c r="F323" s="230" t="str">
        <f>IFERROR(IF(ForbDraft!K338&lt;&gt;"",ForbDraft!K338,""),"")</f>
        <v/>
      </c>
    </row>
    <row r="324" spans="2:6" x14ac:dyDescent="0.2">
      <c r="B324" s="229" t="str">
        <f>IFERROR(IF(ForbDraft!A339&lt;&gt;"",ROW(ForbDraft!A339),""),"")</f>
        <v/>
      </c>
      <c r="C324" s="230" t="str">
        <f>IFERROR(IF(ForbDraft!A339&lt;&gt;"",ForbDraft!A339,""),"")</f>
        <v/>
      </c>
      <c r="D324" s="230" t="str">
        <f t="shared" si="5"/>
        <v/>
      </c>
      <c r="E324" s="230" t="str">
        <f>IFERROR(IF(ForbDraft!L339&lt;&gt;"",ABS(ForbDraft!L339),""),"")</f>
        <v/>
      </c>
      <c r="F324" s="230" t="str">
        <f>IFERROR(IF(ForbDraft!K339&lt;&gt;"",ForbDraft!K339,""),"")</f>
        <v/>
      </c>
    </row>
    <row r="325" spans="2:6" x14ac:dyDescent="0.2">
      <c r="B325" s="229" t="str">
        <f>IFERROR(IF(ForbDraft!A340&lt;&gt;"",ROW(ForbDraft!A340),""),"")</f>
        <v/>
      </c>
      <c r="C325" s="230" t="str">
        <f>IFERROR(IF(ForbDraft!A340&lt;&gt;"",ForbDraft!A340,""),"")</f>
        <v/>
      </c>
      <c r="D325" s="230" t="str">
        <f t="shared" si="5"/>
        <v/>
      </c>
      <c r="E325" s="230" t="str">
        <f>IFERROR(IF(ForbDraft!L340&lt;&gt;"",ABS(ForbDraft!L340),""),"")</f>
        <v/>
      </c>
      <c r="F325" s="230" t="str">
        <f>IFERROR(IF(ForbDraft!K340&lt;&gt;"",ForbDraft!K340,""),"")</f>
        <v/>
      </c>
    </row>
    <row r="326" spans="2:6" x14ac:dyDescent="0.2">
      <c r="B326" s="229" t="str">
        <f>IFERROR(IF(ForbDraft!A341&lt;&gt;"",ROW(ForbDraft!A341),""),"")</f>
        <v/>
      </c>
      <c r="C326" s="230" t="str">
        <f>IFERROR(IF(ForbDraft!A341&lt;&gt;"",ForbDraft!A341,""),"")</f>
        <v/>
      </c>
      <c r="D326" s="230" t="str">
        <f t="shared" si="5"/>
        <v/>
      </c>
      <c r="E326" s="230" t="str">
        <f>IFERROR(IF(ForbDraft!L341&lt;&gt;"",ABS(ForbDraft!L341),""),"")</f>
        <v/>
      </c>
      <c r="F326" s="230" t="str">
        <f>IFERROR(IF(ForbDraft!K341&lt;&gt;"",ForbDraft!K341,""),"")</f>
        <v/>
      </c>
    </row>
    <row r="327" spans="2:6" x14ac:dyDescent="0.2">
      <c r="B327" s="229" t="str">
        <f>IFERROR(IF(ForbDraft!A342&lt;&gt;"",ROW(ForbDraft!A342),""),"")</f>
        <v/>
      </c>
      <c r="C327" s="230" t="str">
        <f>IFERROR(IF(ForbDraft!A342&lt;&gt;"",ForbDraft!A342,""),"")</f>
        <v/>
      </c>
      <c r="D327" s="230" t="str">
        <f t="shared" si="5"/>
        <v/>
      </c>
      <c r="E327" s="230" t="str">
        <f>IFERROR(IF(ForbDraft!L342&lt;&gt;"",ABS(ForbDraft!L342),""),"")</f>
        <v/>
      </c>
      <c r="F327" s="230" t="str">
        <f>IFERROR(IF(ForbDraft!K342&lt;&gt;"",ForbDraft!K342,""),"")</f>
        <v/>
      </c>
    </row>
    <row r="328" spans="2:6" x14ac:dyDescent="0.2">
      <c r="B328" s="229" t="str">
        <f>IFERROR(IF(ForbDraft!A343&lt;&gt;"",ROW(ForbDraft!A343),""),"")</f>
        <v/>
      </c>
      <c r="C328" s="230" t="str">
        <f>IFERROR(IF(ForbDraft!A343&lt;&gt;"",ForbDraft!A343,""),"")</f>
        <v/>
      </c>
      <c r="D328" s="230" t="str">
        <f t="shared" si="5"/>
        <v/>
      </c>
      <c r="E328" s="230" t="str">
        <f>IFERROR(IF(ForbDraft!L343&lt;&gt;"",ABS(ForbDraft!L343),""),"")</f>
        <v/>
      </c>
      <c r="F328" s="230" t="str">
        <f>IFERROR(IF(ForbDraft!K343&lt;&gt;"",ForbDraft!K343,""),"")</f>
        <v/>
      </c>
    </row>
    <row r="329" spans="2:6" x14ac:dyDescent="0.2">
      <c r="B329" s="229" t="str">
        <f>IFERROR(IF(ForbDraft!A344&lt;&gt;"",ROW(ForbDraft!A344),""),"")</f>
        <v/>
      </c>
      <c r="C329" s="230" t="str">
        <f>IFERROR(IF(ForbDraft!A344&lt;&gt;"",ForbDraft!A344,""),"")</f>
        <v/>
      </c>
      <c r="D329" s="230" t="str">
        <f t="shared" si="5"/>
        <v/>
      </c>
      <c r="E329" s="230" t="str">
        <f>IFERROR(IF(ForbDraft!L344&lt;&gt;"",ABS(ForbDraft!L344),""),"")</f>
        <v/>
      </c>
      <c r="F329" s="230" t="str">
        <f>IFERROR(IF(ForbDraft!K344&lt;&gt;"",ForbDraft!K344,""),"")</f>
        <v/>
      </c>
    </row>
    <row r="330" spans="2:6" x14ac:dyDescent="0.2">
      <c r="B330" s="229" t="str">
        <f>IFERROR(IF(ForbDraft!A345&lt;&gt;"",ROW(ForbDraft!A345),""),"")</f>
        <v/>
      </c>
      <c r="C330" s="230" t="str">
        <f>IFERROR(IF(ForbDraft!A345&lt;&gt;"",ForbDraft!A345,""),"")</f>
        <v/>
      </c>
      <c r="D330" s="230" t="str">
        <f t="shared" si="5"/>
        <v/>
      </c>
      <c r="E330" s="230" t="str">
        <f>IFERROR(IF(ForbDraft!L345&lt;&gt;"",ABS(ForbDraft!L345),""),"")</f>
        <v/>
      </c>
      <c r="F330" s="230" t="str">
        <f>IFERROR(IF(ForbDraft!K345&lt;&gt;"",ForbDraft!K345,""),"")</f>
        <v/>
      </c>
    </row>
    <row r="331" spans="2:6" x14ac:dyDescent="0.2">
      <c r="B331" s="229" t="str">
        <f>IFERROR(IF(ForbDraft!A346&lt;&gt;"",ROW(ForbDraft!A346),""),"")</f>
        <v/>
      </c>
      <c r="C331" s="230" t="str">
        <f>IFERROR(IF(ForbDraft!A346&lt;&gt;"",ForbDraft!A346,""),"")</f>
        <v/>
      </c>
      <c r="D331" s="230" t="str">
        <f t="shared" si="5"/>
        <v/>
      </c>
      <c r="E331" s="230" t="str">
        <f>IFERROR(IF(ForbDraft!L346&lt;&gt;"",ABS(ForbDraft!L346),""),"")</f>
        <v/>
      </c>
      <c r="F331" s="230" t="str">
        <f>IFERROR(IF(ForbDraft!K346&lt;&gt;"",ForbDraft!K346,""),"")</f>
        <v/>
      </c>
    </row>
    <row r="332" spans="2:6" x14ac:dyDescent="0.2">
      <c r="B332" s="229" t="str">
        <f>IFERROR(IF(ForbDraft!A347&lt;&gt;"",ROW(ForbDraft!A347),""),"")</f>
        <v/>
      </c>
      <c r="C332" s="230" t="str">
        <f>IFERROR(IF(ForbDraft!A347&lt;&gt;"",ForbDraft!A347,""),"")</f>
        <v/>
      </c>
      <c r="D332" s="230" t="str">
        <f t="shared" si="5"/>
        <v/>
      </c>
      <c r="E332" s="230" t="str">
        <f>IFERROR(IF(ForbDraft!L347&lt;&gt;"",ABS(ForbDraft!L347),""),"")</f>
        <v/>
      </c>
      <c r="F332" s="230" t="str">
        <f>IFERROR(IF(ForbDraft!K347&lt;&gt;"",ForbDraft!K347,""),"")</f>
        <v/>
      </c>
    </row>
    <row r="333" spans="2:6" x14ac:dyDescent="0.2">
      <c r="B333" s="229" t="str">
        <f>IFERROR(IF(ForbDraft!A348&lt;&gt;"",ROW(ForbDraft!A348),""),"")</f>
        <v/>
      </c>
      <c r="C333" s="230" t="str">
        <f>IFERROR(IF(ForbDraft!A348&lt;&gt;"",ForbDraft!A348,""),"")</f>
        <v/>
      </c>
      <c r="D333" s="230" t="str">
        <f t="shared" si="5"/>
        <v/>
      </c>
      <c r="E333" s="230" t="str">
        <f>IFERROR(IF(ForbDraft!L348&lt;&gt;"",ABS(ForbDraft!L348),""),"")</f>
        <v/>
      </c>
      <c r="F333" s="230" t="str">
        <f>IFERROR(IF(ForbDraft!K348&lt;&gt;"",ForbDraft!K348,""),"")</f>
        <v/>
      </c>
    </row>
    <row r="334" spans="2:6" x14ac:dyDescent="0.2">
      <c r="B334" s="229" t="str">
        <f>IFERROR(IF(ForbDraft!A349&lt;&gt;"",ROW(ForbDraft!A349),""),"")</f>
        <v/>
      </c>
      <c r="C334" s="230" t="str">
        <f>IFERROR(IF(ForbDraft!A349&lt;&gt;"",ForbDraft!A349,""),"")</f>
        <v/>
      </c>
      <c r="D334" s="230" t="str">
        <f t="shared" si="5"/>
        <v/>
      </c>
      <c r="E334" s="230" t="str">
        <f>IFERROR(IF(ForbDraft!L349&lt;&gt;"",ABS(ForbDraft!L349),""),"")</f>
        <v/>
      </c>
      <c r="F334" s="230" t="str">
        <f>IFERROR(IF(ForbDraft!K349&lt;&gt;"",ForbDraft!K349,""),"")</f>
        <v/>
      </c>
    </row>
    <row r="335" spans="2:6" x14ac:dyDescent="0.2">
      <c r="B335" s="229" t="str">
        <f>IFERROR(IF(ForbDraft!A350&lt;&gt;"",ROW(ForbDraft!A350),""),"")</f>
        <v/>
      </c>
      <c r="C335" s="230" t="str">
        <f>IFERROR(IF(ForbDraft!A350&lt;&gt;"",ForbDraft!A350,""),"")</f>
        <v/>
      </c>
      <c r="D335" s="230" t="str">
        <f t="shared" si="5"/>
        <v/>
      </c>
      <c r="E335" s="230" t="str">
        <f>IFERROR(IF(ForbDraft!L350&lt;&gt;"",ABS(ForbDraft!L350),""),"")</f>
        <v/>
      </c>
      <c r="F335" s="230" t="str">
        <f>IFERROR(IF(ForbDraft!K350&lt;&gt;"",ForbDraft!K350,""),"")</f>
        <v/>
      </c>
    </row>
    <row r="336" spans="2:6" x14ac:dyDescent="0.2">
      <c r="B336" s="229" t="str">
        <f>IFERROR(IF(ForbDraft!A351&lt;&gt;"",ROW(ForbDraft!A351),""),"")</f>
        <v/>
      </c>
      <c r="C336" s="230" t="str">
        <f>IFERROR(IF(ForbDraft!A351&lt;&gt;"",ForbDraft!A351,""),"")</f>
        <v/>
      </c>
      <c r="D336" s="230" t="str">
        <f t="shared" si="5"/>
        <v/>
      </c>
      <c r="E336" s="230" t="str">
        <f>IFERROR(IF(ForbDraft!L351&lt;&gt;"",ABS(ForbDraft!L351),""),"")</f>
        <v/>
      </c>
      <c r="F336" s="230" t="str">
        <f>IFERROR(IF(ForbDraft!K351&lt;&gt;"",ForbDraft!K351,""),"")</f>
        <v/>
      </c>
    </row>
    <row r="337" spans="2:6" x14ac:dyDescent="0.2">
      <c r="B337" s="229" t="str">
        <f>IFERROR(IF(ForbDraft!A352&lt;&gt;"",ROW(ForbDraft!A352),""),"")</f>
        <v/>
      </c>
      <c r="C337" s="230" t="str">
        <f>IFERROR(IF(ForbDraft!A352&lt;&gt;"",ForbDraft!A352,""),"")</f>
        <v/>
      </c>
      <c r="D337" s="230" t="str">
        <f t="shared" si="5"/>
        <v/>
      </c>
      <c r="E337" s="230" t="str">
        <f>IFERROR(IF(ForbDraft!L352&lt;&gt;"",ABS(ForbDraft!L352),""),"")</f>
        <v/>
      </c>
      <c r="F337" s="230" t="str">
        <f>IFERROR(IF(ForbDraft!K352&lt;&gt;"",ForbDraft!K352,""),"")</f>
        <v/>
      </c>
    </row>
    <row r="338" spans="2:6" x14ac:dyDescent="0.2">
      <c r="B338" s="229" t="str">
        <f>IFERROR(IF(ForbDraft!A353&lt;&gt;"",ROW(ForbDraft!A353),""),"")</f>
        <v/>
      </c>
      <c r="C338" s="230" t="str">
        <f>IFERROR(IF(ForbDraft!A353&lt;&gt;"",ForbDraft!A353,""),"")</f>
        <v/>
      </c>
      <c r="D338" s="230" t="str">
        <f t="shared" si="5"/>
        <v/>
      </c>
      <c r="E338" s="230" t="str">
        <f>IFERROR(IF(ForbDraft!L353&lt;&gt;"",ABS(ForbDraft!L353),""),"")</f>
        <v/>
      </c>
      <c r="F338" s="230" t="str">
        <f>IFERROR(IF(ForbDraft!K353&lt;&gt;"",ForbDraft!K353,""),"")</f>
        <v/>
      </c>
    </row>
    <row r="339" spans="2:6" x14ac:dyDescent="0.2">
      <c r="B339" s="229" t="str">
        <f>IFERROR(IF(ForbDraft!A354&lt;&gt;"",ROW(ForbDraft!A354),""),"")</f>
        <v/>
      </c>
      <c r="C339" s="230" t="str">
        <f>IFERROR(IF(ForbDraft!A354&lt;&gt;"",ForbDraft!A354,""),"")</f>
        <v/>
      </c>
      <c r="D339" s="230" t="str">
        <f t="shared" si="5"/>
        <v/>
      </c>
      <c r="E339" s="230" t="str">
        <f>IFERROR(IF(ForbDraft!L354&lt;&gt;"",ABS(ForbDraft!L354),""),"")</f>
        <v/>
      </c>
      <c r="F339" s="230" t="str">
        <f>IFERROR(IF(ForbDraft!K354&lt;&gt;"",ForbDraft!K354,""),"")</f>
        <v/>
      </c>
    </row>
    <row r="340" spans="2:6" x14ac:dyDescent="0.2">
      <c r="B340" s="229" t="str">
        <f>IFERROR(IF(ForbDraft!A355&lt;&gt;"",ROW(ForbDraft!A355),""),"")</f>
        <v/>
      </c>
      <c r="C340" s="230" t="str">
        <f>IFERROR(IF(ForbDraft!A355&lt;&gt;"",ForbDraft!A355,""),"")</f>
        <v/>
      </c>
      <c r="D340" s="230" t="str">
        <f t="shared" si="5"/>
        <v/>
      </c>
      <c r="E340" s="230" t="str">
        <f>IFERROR(IF(ForbDraft!L355&lt;&gt;"",ABS(ForbDraft!L355),""),"")</f>
        <v/>
      </c>
      <c r="F340" s="230" t="str">
        <f>IFERROR(IF(ForbDraft!K355&lt;&gt;"",ForbDraft!K355,""),"")</f>
        <v/>
      </c>
    </row>
    <row r="341" spans="2:6" x14ac:dyDescent="0.2">
      <c r="B341" s="229" t="str">
        <f>IFERROR(IF(ForbDraft!A356&lt;&gt;"",ROW(ForbDraft!A356),""),"")</f>
        <v/>
      </c>
      <c r="C341" s="230" t="str">
        <f>IFERROR(IF(ForbDraft!A356&lt;&gt;"",ForbDraft!A356,""),"")</f>
        <v/>
      </c>
      <c r="D341" s="230" t="str">
        <f t="shared" si="5"/>
        <v/>
      </c>
      <c r="E341" s="230" t="str">
        <f>IFERROR(IF(ForbDraft!L356&lt;&gt;"",ABS(ForbDraft!L356),""),"")</f>
        <v/>
      </c>
      <c r="F341" s="230" t="str">
        <f>IFERROR(IF(ForbDraft!K356&lt;&gt;"",ForbDraft!K356,""),"")</f>
        <v/>
      </c>
    </row>
    <row r="342" spans="2:6" x14ac:dyDescent="0.2">
      <c r="B342" s="229" t="str">
        <f>IFERROR(IF(ForbDraft!A357&lt;&gt;"",ROW(ForbDraft!A357),""),"")</f>
        <v/>
      </c>
      <c r="C342" s="230" t="str">
        <f>IFERROR(IF(ForbDraft!A357&lt;&gt;"",ForbDraft!A357,""),"")</f>
        <v/>
      </c>
      <c r="D342" s="230" t="str">
        <f t="shared" si="5"/>
        <v/>
      </c>
      <c r="E342" s="230" t="str">
        <f>IFERROR(IF(ForbDraft!L357&lt;&gt;"",ABS(ForbDraft!L357),""),"")</f>
        <v/>
      </c>
      <c r="F342" s="230" t="str">
        <f>IFERROR(IF(ForbDraft!K357&lt;&gt;"",ForbDraft!K357,""),"")</f>
        <v/>
      </c>
    </row>
    <row r="343" spans="2:6" x14ac:dyDescent="0.2">
      <c r="B343" s="229" t="str">
        <f>IFERROR(IF(ForbDraft!A358&lt;&gt;"",ROW(ForbDraft!A358),""),"")</f>
        <v/>
      </c>
      <c r="C343" s="230" t="str">
        <f>IFERROR(IF(ForbDraft!A358&lt;&gt;"",ForbDraft!A358,""),"")</f>
        <v/>
      </c>
      <c r="D343" s="230" t="str">
        <f t="shared" si="5"/>
        <v/>
      </c>
      <c r="E343" s="230" t="str">
        <f>IFERROR(IF(ForbDraft!L358&lt;&gt;"",ABS(ForbDraft!L358),""),"")</f>
        <v/>
      </c>
      <c r="F343" s="230" t="str">
        <f>IFERROR(IF(ForbDraft!K358&lt;&gt;"",ForbDraft!K358,""),"")</f>
        <v/>
      </c>
    </row>
    <row r="344" spans="2:6" x14ac:dyDescent="0.2">
      <c r="B344" s="229" t="str">
        <f>IFERROR(IF(ForbDraft!A359&lt;&gt;"",ROW(ForbDraft!A359),""),"")</f>
        <v/>
      </c>
      <c r="C344" s="230" t="str">
        <f>IFERROR(IF(ForbDraft!A359&lt;&gt;"",ForbDraft!A359,""),"")</f>
        <v/>
      </c>
      <c r="D344" s="230" t="str">
        <f t="shared" si="5"/>
        <v/>
      </c>
      <c r="E344" s="230" t="str">
        <f>IFERROR(IF(ForbDraft!L359&lt;&gt;"",ABS(ForbDraft!L359),""),"")</f>
        <v/>
      </c>
      <c r="F344" s="230" t="str">
        <f>IFERROR(IF(ForbDraft!K359&lt;&gt;"",ForbDraft!K359,""),"")</f>
        <v/>
      </c>
    </row>
    <row r="345" spans="2:6" x14ac:dyDescent="0.2">
      <c r="B345" s="229" t="str">
        <f>IFERROR(IF(ForbDraft!A360&lt;&gt;"",ROW(ForbDraft!A360),""),"")</f>
        <v/>
      </c>
      <c r="C345" s="230" t="str">
        <f>IFERROR(IF(ForbDraft!A360&lt;&gt;"",ForbDraft!A360,""),"")</f>
        <v/>
      </c>
      <c r="D345" s="230" t="str">
        <f t="shared" si="5"/>
        <v/>
      </c>
      <c r="E345" s="230" t="str">
        <f>IFERROR(IF(ForbDraft!L360&lt;&gt;"",ABS(ForbDraft!L360),""),"")</f>
        <v/>
      </c>
      <c r="F345" s="230" t="str">
        <f>IFERROR(IF(ForbDraft!K360&lt;&gt;"",ForbDraft!K360,""),"")</f>
        <v/>
      </c>
    </row>
    <row r="346" spans="2:6" x14ac:dyDescent="0.2">
      <c r="B346" s="229" t="str">
        <f>IFERROR(IF(ForbDraft!A361&lt;&gt;"",ROW(ForbDraft!A361),""),"")</f>
        <v/>
      </c>
      <c r="C346" s="230" t="str">
        <f>IFERROR(IF(ForbDraft!A361&lt;&gt;"",ForbDraft!A361,""),"")</f>
        <v/>
      </c>
      <c r="D346" s="230" t="str">
        <f t="shared" si="5"/>
        <v/>
      </c>
      <c r="E346" s="230" t="str">
        <f>IFERROR(IF(ForbDraft!L361&lt;&gt;"",ABS(ForbDraft!L361),""),"")</f>
        <v/>
      </c>
      <c r="F346" s="230" t="str">
        <f>IFERROR(IF(ForbDraft!K361&lt;&gt;"",ForbDraft!K361,""),"")</f>
        <v/>
      </c>
    </row>
    <row r="347" spans="2:6" x14ac:dyDescent="0.2">
      <c r="B347" s="229" t="str">
        <f>IFERROR(IF(ForbDraft!A362&lt;&gt;"",ROW(ForbDraft!A362),""),"")</f>
        <v/>
      </c>
      <c r="C347" s="230" t="str">
        <f>IFERROR(IF(ForbDraft!A362&lt;&gt;"",ForbDraft!A362,""),"")</f>
        <v/>
      </c>
      <c r="D347" s="230" t="str">
        <f t="shared" si="5"/>
        <v/>
      </c>
      <c r="E347" s="230" t="str">
        <f>IFERROR(IF(ForbDraft!L362&lt;&gt;"",ABS(ForbDraft!L362),""),"")</f>
        <v/>
      </c>
      <c r="F347" s="230" t="str">
        <f>IFERROR(IF(ForbDraft!K362&lt;&gt;"",ForbDraft!K362,""),"")</f>
        <v/>
      </c>
    </row>
    <row r="348" spans="2:6" x14ac:dyDescent="0.2">
      <c r="B348" s="229" t="str">
        <f>IFERROR(IF(ForbDraft!A363&lt;&gt;"",ROW(ForbDraft!A363),""),"")</f>
        <v/>
      </c>
      <c r="C348" s="230" t="str">
        <f>IFERROR(IF(ForbDraft!A363&lt;&gt;"",ForbDraft!A363,""),"")</f>
        <v/>
      </c>
      <c r="D348" s="230" t="str">
        <f t="shared" si="5"/>
        <v/>
      </c>
      <c r="E348" s="230" t="str">
        <f>IFERROR(IF(ForbDraft!L363&lt;&gt;"",ABS(ForbDraft!L363),""),"")</f>
        <v/>
      </c>
      <c r="F348" s="230" t="str">
        <f>IFERROR(IF(ForbDraft!K363&lt;&gt;"",ForbDraft!K363,""),"")</f>
        <v/>
      </c>
    </row>
    <row r="349" spans="2:6" x14ac:dyDescent="0.2">
      <c r="B349" s="229" t="str">
        <f>IFERROR(IF(ForbDraft!A364&lt;&gt;"",ROW(ForbDraft!A364),""),"")</f>
        <v/>
      </c>
      <c r="C349" s="230" t="str">
        <f>IFERROR(IF(ForbDraft!A364&lt;&gt;"",ForbDraft!A364,""),"")</f>
        <v/>
      </c>
      <c r="D349" s="230" t="str">
        <f t="shared" si="5"/>
        <v/>
      </c>
      <c r="E349" s="230" t="str">
        <f>IFERROR(IF(ForbDraft!L364&lt;&gt;"",ABS(ForbDraft!L364),""),"")</f>
        <v/>
      </c>
      <c r="F349" s="230" t="str">
        <f>IFERROR(IF(ForbDraft!K364&lt;&gt;"",ForbDraft!K364,""),"")</f>
        <v/>
      </c>
    </row>
    <row r="350" spans="2:6" x14ac:dyDescent="0.2">
      <c r="B350" s="229" t="str">
        <f>IFERROR(IF(ForbDraft!A365&lt;&gt;"",ROW(ForbDraft!A365),""),"")</f>
        <v/>
      </c>
      <c r="C350" s="230" t="str">
        <f>IFERROR(IF(ForbDraft!A365&lt;&gt;"",ForbDraft!A365,""),"")</f>
        <v/>
      </c>
      <c r="D350" s="230" t="str">
        <f t="shared" si="5"/>
        <v/>
      </c>
      <c r="E350" s="230" t="str">
        <f>IFERROR(IF(ForbDraft!L365&lt;&gt;"",ABS(ForbDraft!L365),""),"")</f>
        <v/>
      </c>
      <c r="F350" s="230" t="str">
        <f>IFERROR(IF(ForbDraft!K365&lt;&gt;"",ForbDraft!K365,""),"")</f>
        <v/>
      </c>
    </row>
    <row r="351" spans="2:6" x14ac:dyDescent="0.2">
      <c r="B351" s="229" t="str">
        <f>IFERROR(IF(ForbDraft!A366&lt;&gt;"",ROW(ForbDraft!A366),""),"")</f>
        <v/>
      </c>
      <c r="C351" s="230" t="str">
        <f>IFERROR(IF(ForbDraft!A366&lt;&gt;"",ForbDraft!A366,""),"")</f>
        <v/>
      </c>
      <c r="D351" s="230" t="str">
        <f t="shared" si="5"/>
        <v/>
      </c>
      <c r="E351" s="230" t="str">
        <f>IFERROR(IF(ForbDraft!L366&lt;&gt;"",ABS(ForbDraft!L366),""),"")</f>
        <v/>
      </c>
      <c r="F351" s="230" t="str">
        <f>IFERROR(IF(ForbDraft!K366&lt;&gt;"",ForbDraft!K366,""),"")</f>
        <v/>
      </c>
    </row>
    <row r="352" spans="2:6" x14ac:dyDescent="0.2">
      <c r="B352" s="229" t="str">
        <f>IFERROR(IF(ForbDraft!A367&lt;&gt;"",ROW(ForbDraft!A367),""),"")</f>
        <v/>
      </c>
      <c r="C352" s="230" t="str">
        <f>IFERROR(IF(ForbDraft!A367&lt;&gt;"",ForbDraft!A367,""),"")</f>
        <v/>
      </c>
      <c r="D352" s="230" t="str">
        <f t="shared" si="5"/>
        <v/>
      </c>
      <c r="E352" s="230" t="str">
        <f>IFERROR(IF(ForbDraft!L367&lt;&gt;"",ABS(ForbDraft!L367),""),"")</f>
        <v/>
      </c>
      <c r="F352" s="230" t="str">
        <f>IFERROR(IF(ForbDraft!K367&lt;&gt;"",ForbDraft!K367,""),"")</f>
        <v/>
      </c>
    </row>
    <row r="353" spans="2:6" x14ac:dyDescent="0.2">
      <c r="B353" s="229" t="str">
        <f>IFERROR(IF(ForbDraft!A368&lt;&gt;"",ROW(ForbDraft!A368),""),"")</f>
        <v/>
      </c>
      <c r="C353" s="230" t="str">
        <f>IFERROR(IF(ForbDraft!A368&lt;&gt;"",ForbDraft!A368,""),"")</f>
        <v/>
      </c>
      <c r="D353" s="230" t="str">
        <f t="shared" si="5"/>
        <v/>
      </c>
      <c r="E353" s="230" t="str">
        <f>IFERROR(IF(ForbDraft!L368&lt;&gt;"",ABS(ForbDraft!L368),""),"")</f>
        <v/>
      </c>
      <c r="F353" s="230" t="str">
        <f>IFERROR(IF(ForbDraft!K368&lt;&gt;"",ForbDraft!K368,""),"")</f>
        <v/>
      </c>
    </row>
    <row r="354" spans="2:6" x14ac:dyDescent="0.2">
      <c r="B354" s="229" t="str">
        <f>IFERROR(IF(ForbDraft!A369&lt;&gt;"",ROW(ForbDraft!A369),""),"")</f>
        <v/>
      </c>
      <c r="C354" s="230" t="str">
        <f>IFERROR(IF(ForbDraft!A369&lt;&gt;"",ForbDraft!A369,""),"")</f>
        <v/>
      </c>
      <c r="D354" s="230" t="str">
        <f t="shared" si="5"/>
        <v/>
      </c>
      <c r="E354" s="230" t="str">
        <f>IFERROR(IF(ForbDraft!L369&lt;&gt;"",ABS(ForbDraft!L369),""),"")</f>
        <v/>
      </c>
      <c r="F354" s="230" t="str">
        <f>IFERROR(IF(ForbDraft!K369&lt;&gt;"",ForbDraft!K369,""),"")</f>
        <v/>
      </c>
    </row>
    <row r="355" spans="2:6" x14ac:dyDescent="0.2">
      <c r="B355" s="229" t="str">
        <f>IFERROR(IF(ForbDraft!A370&lt;&gt;"",ROW(ForbDraft!A370),""),"")</f>
        <v/>
      </c>
      <c r="C355" s="230" t="str">
        <f>IFERROR(IF(ForbDraft!A370&lt;&gt;"",ForbDraft!A370,""),"")</f>
        <v/>
      </c>
      <c r="D355" s="230" t="str">
        <f t="shared" si="5"/>
        <v/>
      </c>
      <c r="E355" s="230" t="str">
        <f>IFERROR(IF(ForbDraft!L370&lt;&gt;"",ABS(ForbDraft!L370),""),"")</f>
        <v/>
      </c>
      <c r="F355" s="230" t="str">
        <f>IFERROR(IF(ForbDraft!K370&lt;&gt;"",ForbDraft!K370,""),"")</f>
        <v/>
      </c>
    </row>
    <row r="356" spans="2:6" x14ac:dyDescent="0.2">
      <c r="B356" s="229" t="str">
        <f>IFERROR(IF(ForbDraft!A371&lt;&gt;"",ROW(ForbDraft!A371),""),"")</f>
        <v/>
      </c>
      <c r="C356" s="230" t="str">
        <f>IFERROR(IF(ForbDraft!A371&lt;&gt;"",ForbDraft!A371,""),"")</f>
        <v/>
      </c>
      <c r="D356" s="230" t="str">
        <f t="shared" si="5"/>
        <v/>
      </c>
      <c r="E356" s="230" t="str">
        <f>IFERROR(IF(ForbDraft!L371&lt;&gt;"",ABS(ForbDraft!L371),""),"")</f>
        <v/>
      </c>
      <c r="F356" s="230" t="str">
        <f>IFERROR(IF(ForbDraft!K371&lt;&gt;"",ForbDraft!K371,""),"")</f>
        <v/>
      </c>
    </row>
    <row r="357" spans="2:6" x14ac:dyDescent="0.2">
      <c r="B357" s="229" t="str">
        <f>IFERROR(IF(ForbDraft!A372&lt;&gt;"",ROW(ForbDraft!A372),""),"")</f>
        <v/>
      </c>
      <c r="C357" s="230" t="str">
        <f>IFERROR(IF(ForbDraft!A372&lt;&gt;"",ForbDraft!A372,""),"")</f>
        <v/>
      </c>
      <c r="D357" s="230" t="str">
        <f t="shared" si="5"/>
        <v/>
      </c>
      <c r="E357" s="230" t="str">
        <f>IFERROR(IF(ForbDraft!L372&lt;&gt;"",ABS(ForbDraft!L372),""),"")</f>
        <v/>
      </c>
      <c r="F357" s="230" t="str">
        <f>IFERROR(IF(ForbDraft!K372&lt;&gt;"",ForbDraft!K372,""),"")</f>
        <v/>
      </c>
    </row>
    <row r="358" spans="2:6" x14ac:dyDescent="0.2">
      <c r="B358" s="229" t="str">
        <f>IFERROR(IF(ForbDraft!A373&lt;&gt;"",ROW(ForbDraft!A373),""),"")</f>
        <v/>
      </c>
      <c r="C358" s="230" t="str">
        <f>IFERROR(IF(ForbDraft!A373&lt;&gt;"",ForbDraft!A373,""),"")</f>
        <v/>
      </c>
      <c r="D358" s="230" t="str">
        <f t="shared" si="5"/>
        <v/>
      </c>
      <c r="E358" s="230" t="str">
        <f>IFERROR(IF(ForbDraft!L373&lt;&gt;"",ABS(ForbDraft!L373),""),"")</f>
        <v/>
      </c>
      <c r="F358" s="230" t="str">
        <f>IFERROR(IF(ForbDraft!K373&lt;&gt;"",ForbDraft!K373,""),"")</f>
        <v/>
      </c>
    </row>
    <row r="359" spans="2:6" x14ac:dyDescent="0.2">
      <c r="B359" s="229" t="str">
        <f>IFERROR(IF(ForbDraft!A374&lt;&gt;"",ROW(ForbDraft!A374),""),"")</f>
        <v/>
      </c>
      <c r="C359" s="230" t="str">
        <f>IFERROR(IF(ForbDraft!A374&lt;&gt;"",ForbDraft!A374,""),"")</f>
        <v/>
      </c>
      <c r="D359" s="230" t="str">
        <f t="shared" si="5"/>
        <v/>
      </c>
      <c r="E359" s="230" t="str">
        <f>IFERROR(IF(ForbDraft!L374&lt;&gt;"",ABS(ForbDraft!L374),""),"")</f>
        <v/>
      </c>
      <c r="F359" s="230" t="str">
        <f>IFERROR(IF(ForbDraft!K374&lt;&gt;"",ForbDraft!K374,""),"")</f>
        <v/>
      </c>
    </row>
    <row r="360" spans="2:6" x14ac:dyDescent="0.2">
      <c r="B360" s="229" t="str">
        <f>IFERROR(IF(ForbDraft!A375&lt;&gt;"",ROW(ForbDraft!A375),""),"")</f>
        <v/>
      </c>
      <c r="C360" s="230" t="str">
        <f>IFERROR(IF(ForbDraft!A375&lt;&gt;"",ForbDraft!A375,""),"")</f>
        <v/>
      </c>
      <c r="D360" s="230" t="str">
        <f t="shared" si="5"/>
        <v/>
      </c>
      <c r="E360" s="230" t="str">
        <f>IFERROR(IF(ForbDraft!L375&lt;&gt;"",ABS(ForbDraft!L375),""),"")</f>
        <v/>
      </c>
      <c r="F360" s="230" t="str">
        <f>IFERROR(IF(ForbDraft!K375&lt;&gt;"",ForbDraft!K375,""),"")</f>
        <v/>
      </c>
    </row>
    <row r="361" spans="2:6" x14ac:dyDescent="0.2">
      <c r="B361" s="229" t="str">
        <f>IFERROR(IF(ForbDraft!A376&lt;&gt;"",ROW(ForbDraft!A376),""),"")</f>
        <v/>
      </c>
      <c r="C361" s="230" t="str">
        <f>IFERROR(IF(ForbDraft!A376&lt;&gt;"",ForbDraft!A376,""),"")</f>
        <v/>
      </c>
      <c r="D361" s="230" t="str">
        <f t="shared" si="5"/>
        <v/>
      </c>
      <c r="E361" s="230" t="str">
        <f>IFERROR(IF(ForbDraft!L376&lt;&gt;"",ABS(ForbDraft!L376),""),"")</f>
        <v/>
      </c>
      <c r="F361" s="230" t="str">
        <f>IFERROR(IF(ForbDraft!K376&lt;&gt;"",ForbDraft!K376,""),"")</f>
        <v/>
      </c>
    </row>
    <row r="362" spans="2:6" x14ac:dyDescent="0.2">
      <c r="B362" s="229" t="str">
        <f>IFERROR(IF(ForbDraft!A377&lt;&gt;"",ROW(ForbDraft!A377),""),"")</f>
        <v/>
      </c>
      <c r="C362" s="230" t="str">
        <f>IFERROR(IF(ForbDraft!A377&lt;&gt;"",ForbDraft!A377,""),"")</f>
        <v/>
      </c>
      <c r="D362" s="230" t="str">
        <f t="shared" si="5"/>
        <v/>
      </c>
      <c r="E362" s="230" t="str">
        <f>IFERROR(IF(ForbDraft!L377&lt;&gt;"",ABS(ForbDraft!L377),""),"")</f>
        <v/>
      </c>
      <c r="F362" s="230" t="str">
        <f>IFERROR(IF(ForbDraft!K377&lt;&gt;"",ForbDraft!K377,""),"")</f>
        <v/>
      </c>
    </row>
    <row r="363" spans="2:6" x14ac:dyDescent="0.2">
      <c r="B363" s="229" t="str">
        <f>IFERROR(IF(ForbDraft!A378&lt;&gt;"",ROW(ForbDraft!A378),""),"")</f>
        <v/>
      </c>
      <c r="C363" s="230" t="str">
        <f>IFERROR(IF(ForbDraft!A378&lt;&gt;"",ForbDraft!A378,""),"")</f>
        <v/>
      </c>
      <c r="D363" s="230" t="str">
        <f t="shared" si="5"/>
        <v/>
      </c>
      <c r="E363" s="230" t="str">
        <f>IFERROR(IF(ForbDraft!L378&lt;&gt;"",ABS(ForbDraft!L378),""),"")</f>
        <v/>
      </c>
      <c r="F363" s="230" t="str">
        <f>IFERROR(IF(ForbDraft!K378&lt;&gt;"",ForbDraft!K378,""),"")</f>
        <v/>
      </c>
    </row>
    <row r="364" spans="2:6" x14ac:dyDescent="0.2">
      <c r="B364" s="229" t="str">
        <f>IFERROR(IF(ForbDraft!A379&lt;&gt;"",ROW(ForbDraft!A379),""),"")</f>
        <v/>
      </c>
      <c r="C364" s="230" t="str">
        <f>IFERROR(IF(ForbDraft!A379&lt;&gt;"",ForbDraft!A379,""),"")</f>
        <v/>
      </c>
      <c r="D364" s="230" t="str">
        <f t="shared" si="5"/>
        <v/>
      </c>
      <c r="E364" s="230" t="str">
        <f>IFERROR(IF(ForbDraft!L379&lt;&gt;"",ABS(ForbDraft!L379),""),"")</f>
        <v/>
      </c>
      <c r="F364" s="230" t="str">
        <f>IFERROR(IF(ForbDraft!K379&lt;&gt;"",ForbDraft!K379,""),"")</f>
        <v/>
      </c>
    </row>
    <row r="365" spans="2:6" x14ac:dyDescent="0.2">
      <c r="B365" s="229" t="str">
        <f>IFERROR(IF(ForbDraft!A380&lt;&gt;"",ROW(ForbDraft!A380),""),"")</f>
        <v/>
      </c>
      <c r="C365" s="230" t="str">
        <f>IFERROR(IF(ForbDraft!A380&lt;&gt;"",ForbDraft!A380,""),"")</f>
        <v/>
      </c>
      <c r="D365" s="230" t="str">
        <f t="shared" si="5"/>
        <v/>
      </c>
      <c r="E365" s="230" t="str">
        <f>IFERROR(IF(ForbDraft!L380&lt;&gt;"",ABS(ForbDraft!L380),""),"")</f>
        <v/>
      </c>
      <c r="F365" s="230" t="str">
        <f>IFERROR(IF(ForbDraft!K380&lt;&gt;"",ForbDraft!K380,""),"")</f>
        <v/>
      </c>
    </row>
    <row r="366" spans="2:6" x14ac:dyDescent="0.2">
      <c r="B366" s="229" t="str">
        <f>IFERROR(IF(ForbDraft!A381&lt;&gt;"",ROW(ForbDraft!A381),""),"")</f>
        <v/>
      </c>
      <c r="C366" s="230" t="str">
        <f>IFERROR(IF(ForbDraft!A381&lt;&gt;"",ForbDraft!A381,""),"")</f>
        <v/>
      </c>
      <c r="D366" s="230" t="str">
        <f t="shared" si="5"/>
        <v/>
      </c>
      <c r="E366" s="230" t="str">
        <f>IFERROR(IF(ForbDraft!L381&lt;&gt;"",ABS(ForbDraft!L381),""),"")</f>
        <v/>
      </c>
      <c r="F366" s="230" t="str">
        <f>IFERROR(IF(ForbDraft!K381&lt;&gt;"",ForbDraft!K381,""),"")</f>
        <v/>
      </c>
    </row>
    <row r="367" spans="2:6" x14ac:dyDescent="0.2">
      <c r="B367" s="229" t="str">
        <f>IFERROR(IF(ForbDraft!A382&lt;&gt;"",ROW(ForbDraft!A382),""),"")</f>
        <v/>
      </c>
      <c r="C367" s="230" t="str">
        <f>IFERROR(IF(ForbDraft!A382&lt;&gt;"",ForbDraft!A382,""),"")</f>
        <v/>
      </c>
      <c r="D367" s="230" t="str">
        <f t="shared" si="5"/>
        <v/>
      </c>
      <c r="E367" s="230" t="str">
        <f>IFERROR(IF(ForbDraft!L382&lt;&gt;"",ABS(ForbDraft!L382),""),"")</f>
        <v/>
      </c>
      <c r="F367" s="230" t="str">
        <f>IFERROR(IF(ForbDraft!K382&lt;&gt;"",ForbDraft!K382,""),"")</f>
        <v/>
      </c>
    </row>
    <row r="368" spans="2:6" x14ac:dyDescent="0.2">
      <c r="B368" s="229" t="str">
        <f>IFERROR(IF(ForbDraft!A383&lt;&gt;"",ROW(ForbDraft!A383),""),"")</f>
        <v/>
      </c>
      <c r="C368" s="230" t="str">
        <f>IFERROR(IF(ForbDraft!A383&lt;&gt;"",ForbDraft!A383,""),"")</f>
        <v/>
      </c>
      <c r="D368" s="230" t="str">
        <f t="shared" si="5"/>
        <v/>
      </c>
      <c r="E368" s="230" t="str">
        <f>IFERROR(IF(ForbDraft!L383&lt;&gt;"",ABS(ForbDraft!L383),""),"")</f>
        <v/>
      </c>
      <c r="F368" s="230" t="str">
        <f>IFERROR(IF(ForbDraft!K383&lt;&gt;"",ForbDraft!K383,""),"")</f>
        <v/>
      </c>
    </row>
    <row r="369" spans="2:6" x14ac:dyDescent="0.2">
      <c r="B369" s="229" t="str">
        <f>IFERROR(IF(ForbDraft!A384&lt;&gt;"",ROW(ForbDraft!A384),""),"")</f>
        <v/>
      </c>
      <c r="C369" s="230" t="str">
        <f>IFERROR(IF(ForbDraft!A384&lt;&gt;"",ForbDraft!A384,""),"")</f>
        <v/>
      </c>
      <c r="D369" s="230" t="str">
        <f t="shared" si="5"/>
        <v/>
      </c>
      <c r="E369" s="230" t="str">
        <f>IFERROR(IF(ForbDraft!L384&lt;&gt;"",ABS(ForbDraft!L384),""),"")</f>
        <v/>
      </c>
      <c r="F369" s="230" t="str">
        <f>IFERROR(IF(ForbDraft!K384&lt;&gt;"",ForbDraft!K384,""),"")</f>
        <v/>
      </c>
    </row>
    <row r="370" spans="2:6" x14ac:dyDescent="0.2">
      <c r="B370" s="229" t="str">
        <f>IFERROR(IF(ForbDraft!A385&lt;&gt;"",ROW(ForbDraft!A385),""),"")</f>
        <v/>
      </c>
      <c r="C370" s="230" t="str">
        <f>IFERROR(IF(ForbDraft!A385&lt;&gt;"",ForbDraft!A385,""),"")</f>
        <v/>
      </c>
      <c r="D370" s="230" t="str">
        <f t="shared" si="5"/>
        <v/>
      </c>
      <c r="E370" s="230" t="str">
        <f>IFERROR(IF(ForbDraft!L385&lt;&gt;"",ABS(ForbDraft!L385),""),"")</f>
        <v/>
      </c>
      <c r="F370" s="230" t="str">
        <f>IFERROR(IF(ForbDraft!K385&lt;&gt;"",ForbDraft!K385,""),"")</f>
        <v/>
      </c>
    </row>
    <row r="371" spans="2:6" x14ac:dyDescent="0.2">
      <c r="B371" s="229" t="str">
        <f>IFERROR(IF(ForbDraft!A386&lt;&gt;"",ROW(ForbDraft!A386),""),"")</f>
        <v/>
      </c>
      <c r="C371" s="230" t="str">
        <f>IFERROR(IF(ForbDraft!A386&lt;&gt;"",ForbDraft!A386,""),"")</f>
        <v/>
      </c>
      <c r="D371" s="230" t="str">
        <f t="shared" si="5"/>
        <v/>
      </c>
      <c r="E371" s="230" t="str">
        <f>IFERROR(IF(ForbDraft!L386&lt;&gt;"",ABS(ForbDraft!L386),""),"")</f>
        <v/>
      </c>
      <c r="F371" s="230" t="str">
        <f>IFERROR(IF(ForbDraft!K386&lt;&gt;"",ForbDraft!K386,""),"")</f>
        <v/>
      </c>
    </row>
    <row r="372" spans="2:6" x14ac:dyDescent="0.2">
      <c r="B372" s="229" t="str">
        <f>IFERROR(IF(ForbDraft!A387&lt;&gt;"",ROW(ForbDraft!A387),""),"")</f>
        <v/>
      </c>
      <c r="C372" s="230" t="str">
        <f>IFERROR(IF(ForbDraft!A387&lt;&gt;"",ForbDraft!A387,""),"")</f>
        <v/>
      </c>
      <c r="D372" s="230" t="str">
        <f t="shared" si="5"/>
        <v/>
      </c>
      <c r="E372" s="230" t="str">
        <f>IFERROR(IF(ForbDraft!L387&lt;&gt;"",ABS(ForbDraft!L387),""),"")</f>
        <v/>
      </c>
      <c r="F372" s="230" t="str">
        <f>IFERROR(IF(ForbDraft!K387&lt;&gt;"",ForbDraft!K387,""),"")</f>
        <v/>
      </c>
    </row>
    <row r="373" spans="2:6" x14ac:dyDescent="0.2">
      <c r="B373" s="229" t="str">
        <f>IFERROR(IF(ForbDraft!A388&lt;&gt;"",ROW(ForbDraft!A388),""),"")</f>
        <v/>
      </c>
      <c r="C373" s="230" t="str">
        <f>IFERROR(IF(ForbDraft!A388&lt;&gt;"",ForbDraft!A388,""),"")</f>
        <v/>
      </c>
      <c r="D373" s="230" t="str">
        <f t="shared" si="5"/>
        <v/>
      </c>
      <c r="E373" s="230" t="str">
        <f>IFERROR(IF(ForbDraft!L388&lt;&gt;"",ABS(ForbDraft!L388),""),"")</f>
        <v/>
      </c>
      <c r="F373" s="230" t="str">
        <f>IFERROR(IF(ForbDraft!K388&lt;&gt;"",ForbDraft!K388,""),"")</f>
        <v/>
      </c>
    </row>
    <row r="374" spans="2:6" x14ac:dyDescent="0.2">
      <c r="B374" s="229" t="str">
        <f>IFERROR(IF(ForbDraft!A389&lt;&gt;"",ROW(ForbDraft!A389),""),"")</f>
        <v/>
      </c>
      <c r="C374" s="230" t="str">
        <f>IFERROR(IF(ForbDraft!A389&lt;&gt;"",ForbDraft!A389,""),"")</f>
        <v/>
      </c>
      <c r="D374" s="230" t="str">
        <f t="shared" si="5"/>
        <v/>
      </c>
      <c r="E374" s="230" t="str">
        <f>IFERROR(IF(ForbDraft!L389&lt;&gt;"",ABS(ForbDraft!L389),""),"")</f>
        <v/>
      </c>
      <c r="F374" s="230" t="str">
        <f>IFERROR(IF(ForbDraft!K389&lt;&gt;"",ForbDraft!K389,""),"")</f>
        <v/>
      </c>
    </row>
    <row r="375" spans="2:6" x14ac:dyDescent="0.2">
      <c r="B375" s="229" t="str">
        <f>IFERROR(IF(ForbDraft!A390&lt;&gt;"",ROW(ForbDraft!A390),""),"")</f>
        <v/>
      </c>
      <c r="C375" s="230" t="str">
        <f>IFERROR(IF(ForbDraft!A390&lt;&gt;"",ForbDraft!A390,""),"")</f>
        <v/>
      </c>
      <c r="D375" s="230" t="str">
        <f t="shared" si="5"/>
        <v/>
      </c>
      <c r="E375" s="230" t="str">
        <f>IFERROR(IF(ForbDraft!L390&lt;&gt;"",ABS(ForbDraft!L390),""),"")</f>
        <v/>
      </c>
      <c r="F375" s="230" t="str">
        <f>IFERROR(IF(ForbDraft!K390&lt;&gt;"",ForbDraft!K390,""),"")</f>
        <v/>
      </c>
    </row>
    <row r="376" spans="2:6" x14ac:dyDescent="0.2">
      <c r="B376" s="229" t="str">
        <f>IFERROR(IF(ForbDraft!A391&lt;&gt;"",ROW(ForbDraft!A391),""),"")</f>
        <v/>
      </c>
      <c r="C376" s="230" t="str">
        <f>IFERROR(IF(ForbDraft!A391&lt;&gt;"",ForbDraft!A391,""),"")</f>
        <v/>
      </c>
      <c r="D376" s="230" t="str">
        <f t="shared" si="5"/>
        <v/>
      </c>
      <c r="E376" s="230" t="str">
        <f>IFERROR(IF(ForbDraft!L391&lt;&gt;"",ABS(ForbDraft!L391),""),"")</f>
        <v/>
      </c>
      <c r="F376" s="230" t="str">
        <f>IFERROR(IF(ForbDraft!K391&lt;&gt;"",ForbDraft!K391,""),"")</f>
        <v/>
      </c>
    </row>
    <row r="377" spans="2:6" x14ac:dyDescent="0.2">
      <c r="B377" s="229" t="str">
        <f>IFERROR(IF(ForbDraft!A392&lt;&gt;"",ROW(ForbDraft!A392),""),"")</f>
        <v/>
      </c>
      <c r="C377" s="230" t="str">
        <f>IFERROR(IF(ForbDraft!A392&lt;&gt;"",ForbDraft!A392,""),"")</f>
        <v/>
      </c>
      <c r="D377" s="230" t="str">
        <f t="shared" si="5"/>
        <v/>
      </c>
      <c r="E377" s="230" t="str">
        <f>IFERROR(IF(ForbDraft!L392&lt;&gt;"",ABS(ForbDraft!L392),""),"")</f>
        <v/>
      </c>
      <c r="F377" s="230" t="str">
        <f>IFERROR(IF(ForbDraft!K392&lt;&gt;"",ForbDraft!K392,""),"")</f>
        <v/>
      </c>
    </row>
    <row r="378" spans="2:6" x14ac:dyDescent="0.2">
      <c r="B378" s="229" t="str">
        <f>IFERROR(IF(ForbDraft!A393&lt;&gt;"",ROW(ForbDraft!A393),""),"")</f>
        <v/>
      </c>
      <c r="C378" s="230" t="str">
        <f>IFERROR(IF(ForbDraft!A393&lt;&gt;"",ForbDraft!A393,""),"")</f>
        <v/>
      </c>
      <c r="D378" s="230" t="str">
        <f t="shared" si="5"/>
        <v/>
      </c>
      <c r="E378" s="230" t="str">
        <f>IFERROR(IF(ForbDraft!L393&lt;&gt;"",ABS(ForbDraft!L393),""),"")</f>
        <v/>
      </c>
      <c r="F378" s="230" t="str">
        <f>IFERROR(IF(ForbDraft!K393&lt;&gt;"",ForbDraft!K393,""),"")</f>
        <v/>
      </c>
    </row>
    <row r="379" spans="2:6" x14ac:dyDescent="0.2">
      <c r="B379" s="229" t="str">
        <f>IFERROR(IF(ForbDraft!A394&lt;&gt;"",ROW(ForbDraft!A394),""),"")</f>
        <v/>
      </c>
      <c r="C379" s="230" t="str">
        <f>IFERROR(IF(ForbDraft!A394&lt;&gt;"",ForbDraft!A394,""),"")</f>
        <v/>
      </c>
      <c r="D379" s="230" t="str">
        <f t="shared" si="5"/>
        <v/>
      </c>
      <c r="E379" s="230" t="str">
        <f>IFERROR(IF(ForbDraft!L394&lt;&gt;"",ABS(ForbDraft!L394),""),"")</f>
        <v/>
      </c>
      <c r="F379" s="230" t="str">
        <f>IFERROR(IF(ForbDraft!K394&lt;&gt;"",ForbDraft!K394,""),"")</f>
        <v/>
      </c>
    </row>
    <row r="380" spans="2:6" x14ac:dyDescent="0.2">
      <c r="B380" s="229" t="str">
        <f>IFERROR(IF(ForbDraft!A395&lt;&gt;"",ROW(ForbDraft!A395),""),"")</f>
        <v/>
      </c>
      <c r="C380" s="230" t="str">
        <f>IFERROR(IF(ForbDraft!A395&lt;&gt;"",ForbDraft!A395,""),"")</f>
        <v/>
      </c>
      <c r="D380" s="230" t="str">
        <f t="shared" si="5"/>
        <v/>
      </c>
      <c r="E380" s="230" t="str">
        <f>IFERROR(IF(ForbDraft!L395&lt;&gt;"",ABS(ForbDraft!L395),""),"")</f>
        <v/>
      </c>
      <c r="F380" s="230" t="str">
        <f>IFERROR(IF(ForbDraft!K395&lt;&gt;"",ForbDraft!K395,""),"")</f>
        <v/>
      </c>
    </row>
    <row r="381" spans="2:6" x14ac:dyDescent="0.2">
      <c r="B381" s="229" t="str">
        <f>IFERROR(IF(ForbDraft!A396&lt;&gt;"",ROW(ForbDraft!A396),""),"")</f>
        <v/>
      </c>
      <c r="C381" s="230" t="str">
        <f>IFERROR(IF(ForbDraft!A396&lt;&gt;"",ForbDraft!A396,""),"")</f>
        <v/>
      </c>
      <c r="D381" s="230" t="str">
        <f t="shared" si="5"/>
        <v/>
      </c>
      <c r="E381" s="230" t="str">
        <f>IFERROR(IF(ForbDraft!L396&lt;&gt;"",ABS(ForbDraft!L396),""),"")</f>
        <v/>
      </c>
      <c r="F381" s="230" t="str">
        <f>IFERROR(IF(ForbDraft!K396&lt;&gt;"",ForbDraft!K396,""),"")</f>
        <v/>
      </c>
    </row>
    <row r="382" spans="2:6" x14ac:dyDescent="0.2">
      <c r="B382" s="229" t="str">
        <f>IFERROR(IF(ForbDraft!A397&lt;&gt;"",ROW(ForbDraft!A397),""),"")</f>
        <v/>
      </c>
      <c r="C382" s="230" t="str">
        <f>IFERROR(IF(ForbDraft!A397&lt;&gt;"",ForbDraft!A397,""),"")</f>
        <v/>
      </c>
      <c r="D382" s="230" t="str">
        <f t="shared" si="5"/>
        <v/>
      </c>
      <c r="E382" s="230" t="str">
        <f>IFERROR(IF(ForbDraft!L397&lt;&gt;"",ABS(ForbDraft!L397),""),"")</f>
        <v/>
      </c>
      <c r="F382" s="230" t="str">
        <f>IFERROR(IF(ForbDraft!K397&lt;&gt;"",ForbDraft!K397,""),"")</f>
        <v/>
      </c>
    </row>
    <row r="383" spans="2:6" x14ac:dyDescent="0.2">
      <c r="B383" s="229" t="str">
        <f>IFERROR(IF(ForbDraft!A398&lt;&gt;"",ROW(ForbDraft!A398),""),"")</f>
        <v/>
      </c>
      <c r="C383" s="230" t="str">
        <f>IFERROR(IF(ForbDraft!A398&lt;&gt;"",ForbDraft!A398,""),"")</f>
        <v/>
      </c>
      <c r="D383" s="230" t="str">
        <f t="shared" si="5"/>
        <v/>
      </c>
      <c r="E383" s="230" t="str">
        <f>IFERROR(IF(ForbDraft!L398&lt;&gt;"",ABS(ForbDraft!L398),""),"")</f>
        <v/>
      </c>
      <c r="F383" s="230" t="str">
        <f>IFERROR(IF(ForbDraft!K398&lt;&gt;"",ForbDraft!K398,""),"")</f>
        <v/>
      </c>
    </row>
    <row r="384" spans="2:6" x14ac:dyDescent="0.2">
      <c r="B384" s="229" t="str">
        <f>IFERROR(IF(ForbDraft!A399&lt;&gt;"",ROW(ForbDraft!A399),""),"")</f>
        <v/>
      </c>
      <c r="C384" s="230" t="str">
        <f>IFERROR(IF(ForbDraft!A399&lt;&gt;"",ForbDraft!A399,""),"")</f>
        <v/>
      </c>
      <c r="D384" s="230" t="str">
        <f t="shared" si="5"/>
        <v/>
      </c>
      <c r="E384" s="230" t="str">
        <f>IFERROR(IF(ForbDraft!L399&lt;&gt;"",ABS(ForbDraft!L399),""),"")</f>
        <v/>
      </c>
      <c r="F384" s="230" t="str">
        <f>IFERROR(IF(ForbDraft!K399&lt;&gt;"",ForbDraft!K399,""),"")</f>
        <v/>
      </c>
    </row>
    <row r="385" spans="2:6" x14ac:dyDescent="0.2">
      <c r="B385" s="229" t="str">
        <f>IFERROR(IF(ForbDraft!A400&lt;&gt;"",ROW(ForbDraft!A400),""),"")</f>
        <v/>
      </c>
      <c r="C385" s="230" t="str">
        <f>IFERROR(IF(ForbDraft!A400&lt;&gt;"",ForbDraft!A400,""),"")</f>
        <v/>
      </c>
      <c r="D385" s="230" t="str">
        <f t="shared" si="5"/>
        <v/>
      </c>
      <c r="E385" s="230" t="str">
        <f>IFERROR(IF(ForbDraft!L400&lt;&gt;"",ABS(ForbDraft!L400),""),"")</f>
        <v/>
      </c>
      <c r="F385" s="230" t="str">
        <f>IFERROR(IF(ForbDraft!K400&lt;&gt;"",ForbDraft!K400,""),"")</f>
        <v/>
      </c>
    </row>
    <row r="386" spans="2:6" x14ac:dyDescent="0.2">
      <c r="B386" s="229" t="str">
        <f>IFERROR(IF(ForbDraft!A401&lt;&gt;"",ROW(ForbDraft!A401),""),"")</f>
        <v/>
      </c>
      <c r="C386" s="230" t="str">
        <f>IFERROR(IF(ForbDraft!A401&lt;&gt;"",ForbDraft!A401,""),"")</f>
        <v/>
      </c>
      <c r="D386" s="230" t="str">
        <f t="shared" si="5"/>
        <v/>
      </c>
      <c r="E386" s="230" t="str">
        <f>IFERROR(IF(ForbDraft!L401&lt;&gt;"",ABS(ForbDraft!L401),""),"")</f>
        <v/>
      </c>
      <c r="F386" s="230" t="str">
        <f>IFERROR(IF(ForbDraft!K401&lt;&gt;"",ForbDraft!K401,""),"")</f>
        <v/>
      </c>
    </row>
    <row r="387" spans="2:6" x14ac:dyDescent="0.2">
      <c r="B387" s="229" t="str">
        <f>IFERROR(IF(ForbDraft!A402&lt;&gt;"",ROW(ForbDraft!A402),""),"")</f>
        <v/>
      </c>
      <c r="C387" s="230" t="str">
        <f>IFERROR(IF(ForbDraft!A402&lt;&gt;"",ForbDraft!A402,""),"")</f>
        <v/>
      </c>
      <c r="D387" s="230" t="str">
        <f t="shared" ref="D387:D450" si="6">IF(F387="pH לבדיקת גבול","pH",F387)</f>
        <v/>
      </c>
      <c r="E387" s="230" t="str">
        <f>IFERROR(IF(ForbDraft!L402&lt;&gt;"",ABS(ForbDraft!L402),""),"")</f>
        <v/>
      </c>
      <c r="F387" s="230" t="str">
        <f>IFERROR(IF(ForbDraft!K402&lt;&gt;"",ForbDraft!K402,""),"")</f>
        <v/>
      </c>
    </row>
    <row r="388" spans="2:6" x14ac:dyDescent="0.2">
      <c r="B388" s="229" t="str">
        <f>IFERROR(IF(ForbDraft!A403&lt;&gt;"",ROW(ForbDraft!A403),""),"")</f>
        <v/>
      </c>
      <c r="C388" s="230" t="str">
        <f>IFERROR(IF(ForbDraft!A403&lt;&gt;"",ForbDraft!A403,""),"")</f>
        <v/>
      </c>
      <c r="D388" s="230" t="str">
        <f t="shared" si="6"/>
        <v/>
      </c>
      <c r="E388" s="230" t="str">
        <f>IFERROR(IF(ForbDraft!L403&lt;&gt;"",ABS(ForbDraft!L403),""),"")</f>
        <v/>
      </c>
      <c r="F388" s="230" t="str">
        <f>IFERROR(IF(ForbDraft!K403&lt;&gt;"",ForbDraft!K403,""),"")</f>
        <v/>
      </c>
    </row>
    <row r="389" spans="2:6" x14ac:dyDescent="0.2">
      <c r="B389" s="229" t="str">
        <f>IFERROR(IF(ForbDraft!A404&lt;&gt;"",ROW(ForbDraft!A404),""),"")</f>
        <v/>
      </c>
      <c r="C389" s="230" t="str">
        <f>IFERROR(IF(ForbDraft!A404&lt;&gt;"",ForbDraft!A404,""),"")</f>
        <v/>
      </c>
      <c r="D389" s="230" t="str">
        <f t="shared" si="6"/>
        <v/>
      </c>
      <c r="E389" s="230" t="str">
        <f>IFERROR(IF(ForbDraft!L404&lt;&gt;"",ABS(ForbDraft!L404),""),"")</f>
        <v/>
      </c>
      <c r="F389" s="230" t="str">
        <f>IFERROR(IF(ForbDraft!K404&lt;&gt;"",ForbDraft!K404,""),"")</f>
        <v/>
      </c>
    </row>
    <row r="390" spans="2:6" x14ac:dyDescent="0.2">
      <c r="B390" s="229" t="str">
        <f>IFERROR(IF(ForbDraft!A405&lt;&gt;"",ROW(ForbDraft!A405),""),"")</f>
        <v/>
      </c>
      <c r="C390" s="230" t="str">
        <f>IFERROR(IF(ForbDraft!A405&lt;&gt;"",ForbDraft!A405,""),"")</f>
        <v/>
      </c>
      <c r="D390" s="230" t="str">
        <f t="shared" si="6"/>
        <v/>
      </c>
      <c r="E390" s="230" t="str">
        <f>IFERROR(IF(ForbDraft!L405&lt;&gt;"",ABS(ForbDraft!L405),""),"")</f>
        <v/>
      </c>
      <c r="F390" s="230" t="str">
        <f>IFERROR(IF(ForbDraft!K405&lt;&gt;"",ForbDraft!K405,""),"")</f>
        <v/>
      </c>
    </row>
    <row r="391" spans="2:6" x14ac:dyDescent="0.2">
      <c r="B391" s="229" t="str">
        <f>IFERROR(IF(ForbDraft!A406&lt;&gt;"",ROW(ForbDraft!A406),""),"")</f>
        <v/>
      </c>
      <c r="C391" s="230" t="str">
        <f>IFERROR(IF(ForbDraft!A406&lt;&gt;"",ForbDraft!A406,""),"")</f>
        <v/>
      </c>
      <c r="D391" s="230" t="str">
        <f t="shared" si="6"/>
        <v/>
      </c>
      <c r="E391" s="230" t="str">
        <f>IFERROR(IF(ForbDraft!L406&lt;&gt;"",ABS(ForbDraft!L406),""),"")</f>
        <v/>
      </c>
      <c r="F391" s="230" t="str">
        <f>IFERROR(IF(ForbDraft!K406&lt;&gt;"",ForbDraft!K406,""),"")</f>
        <v/>
      </c>
    </row>
    <row r="392" spans="2:6" x14ac:dyDescent="0.2">
      <c r="B392" s="229" t="str">
        <f>IFERROR(IF(ForbDraft!A407&lt;&gt;"",ROW(ForbDraft!A407),""),"")</f>
        <v/>
      </c>
      <c r="C392" s="230" t="str">
        <f>IFERROR(IF(ForbDraft!A407&lt;&gt;"",ForbDraft!A407,""),"")</f>
        <v/>
      </c>
      <c r="D392" s="230" t="str">
        <f t="shared" si="6"/>
        <v/>
      </c>
      <c r="E392" s="230" t="str">
        <f>IFERROR(IF(ForbDraft!L407&lt;&gt;"",ABS(ForbDraft!L407),""),"")</f>
        <v/>
      </c>
      <c r="F392" s="230" t="str">
        <f>IFERROR(IF(ForbDraft!K407&lt;&gt;"",ForbDraft!K407,""),"")</f>
        <v/>
      </c>
    </row>
    <row r="393" spans="2:6" x14ac:dyDescent="0.2">
      <c r="B393" s="229" t="str">
        <f>IFERROR(IF(ForbDraft!A408&lt;&gt;"",ROW(ForbDraft!A408),""),"")</f>
        <v/>
      </c>
      <c r="C393" s="230" t="str">
        <f>IFERROR(IF(ForbDraft!A408&lt;&gt;"",ForbDraft!A408,""),"")</f>
        <v/>
      </c>
      <c r="D393" s="230" t="str">
        <f t="shared" si="6"/>
        <v/>
      </c>
      <c r="E393" s="230" t="str">
        <f>IFERROR(IF(ForbDraft!L408&lt;&gt;"",ABS(ForbDraft!L408),""),"")</f>
        <v/>
      </c>
      <c r="F393" s="230" t="str">
        <f>IFERROR(IF(ForbDraft!K408&lt;&gt;"",ForbDraft!K408,""),"")</f>
        <v/>
      </c>
    </row>
    <row r="394" spans="2:6" x14ac:dyDescent="0.2">
      <c r="B394" s="229" t="str">
        <f>IFERROR(IF(ForbDraft!A409&lt;&gt;"",ROW(ForbDraft!A409),""),"")</f>
        <v/>
      </c>
      <c r="C394" s="230" t="str">
        <f>IFERROR(IF(ForbDraft!A409&lt;&gt;"",ForbDraft!A409,""),"")</f>
        <v/>
      </c>
      <c r="D394" s="230" t="str">
        <f t="shared" si="6"/>
        <v/>
      </c>
      <c r="E394" s="230" t="str">
        <f>IFERROR(IF(ForbDraft!L409&lt;&gt;"",ABS(ForbDraft!L409),""),"")</f>
        <v/>
      </c>
      <c r="F394" s="230" t="str">
        <f>IFERROR(IF(ForbDraft!K409&lt;&gt;"",ForbDraft!K409,""),"")</f>
        <v/>
      </c>
    </row>
    <row r="395" spans="2:6" x14ac:dyDescent="0.2">
      <c r="B395" s="229" t="str">
        <f>IFERROR(IF(ForbDraft!A410&lt;&gt;"",ROW(ForbDraft!A410),""),"")</f>
        <v/>
      </c>
      <c r="C395" s="230" t="str">
        <f>IFERROR(IF(ForbDraft!A410&lt;&gt;"",ForbDraft!A410,""),"")</f>
        <v/>
      </c>
      <c r="D395" s="230" t="str">
        <f t="shared" si="6"/>
        <v/>
      </c>
      <c r="E395" s="230" t="str">
        <f>IFERROR(IF(ForbDraft!L410&lt;&gt;"",ABS(ForbDraft!L410),""),"")</f>
        <v/>
      </c>
      <c r="F395" s="230" t="str">
        <f>IFERROR(IF(ForbDraft!K410&lt;&gt;"",ForbDraft!K410,""),"")</f>
        <v/>
      </c>
    </row>
    <row r="396" spans="2:6" x14ac:dyDescent="0.2">
      <c r="B396" s="229" t="str">
        <f>IFERROR(IF(ForbDraft!A411&lt;&gt;"",ROW(ForbDraft!A411),""),"")</f>
        <v/>
      </c>
      <c r="C396" s="230" t="str">
        <f>IFERROR(IF(ForbDraft!A411&lt;&gt;"",ForbDraft!A411,""),"")</f>
        <v/>
      </c>
      <c r="D396" s="230" t="str">
        <f t="shared" si="6"/>
        <v/>
      </c>
      <c r="E396" s="230" t="str">
        <f>IFERROR(IF(ForbDraft!L411&lt;&gt;"",ABS(ForbDraft!L411),""),"")</f>
        <v/>
      </c>
      <c r="F396" s="230" t="str">
        <f>IFERROR(IF(ForbDraft!K411&lt;&gt;"",ForbDraft!K411,""),"")</f>
        <v/>
      </c>
    </row>
    <row r="397" spans="2:6" x14ac:dyDescent="0.2">
      <c r="B397" s="229" t="str">
        <f>IFERROR(IF(ForbDraft!A412&lt;&gt;"",ROW(ForbDraft!A412),""),"")</f>
        <v/>
      </c>
      <c r="C397" s="230" t="str">
        <f>IFERROR(IF(ForbDraft!A412&lt;&gt;"",ForbDraft!A412,""),"")</f>
        <v/>
      </c>
      <c r="D397" s="230" t="str">
        <f t="shared" si="6"/>
        <v/>
      </c>
      <c r="E397" s="230" t="str">
        <f>IFERROR(IF(ForbDraft!L412&lt;&gt;"",ABS(ForbDraft!L412),""),"")</f>
        <v/>
      </c>
      <c r="F397" s="230" t="str">
        <f>IFERROR(IF(ForbDraft!K412&lt;&gt;"",ForbDraft!K412,""),"")</f>
        <v/>
      </c>
    </row>
    <row r="398" spans="2:6" x14ac:dyDescent="0.2">
      <c r="B398" s="229" t="str">
        <f>IFERROR(IF(ForbDraft!A413&lt;&gt;"",ROW(ForbDraft!A413),""),"")</f>
        <v/>
      </c>
      <c r="C398" s="230" t="str">
        <f>IFERROR(IF(ForbDraft!A413&lt;&gt;"",ForbDraft!A413,""),"")</f>
        <v/>
      </c>
      <c r="D398" s="230" t="str">
        <f t="shared" si="6"/>
        <v/>
      </c>
      <c r="E398" s="230" t="str">
        <f>IFERROR(IF(ForbDraft!L413&lt;&gt;"",ABS(ForbDraft!L413),""),"")</f>
        <v/>
      </c>
      <c r="F398" s="230" t="str">
        <f>IFERROR(IF(ForbDraft!K413&lt;&gt;"",ForbDraft!K413,""),"")</f>
        <v/>
      </c>
    </row>
    <row r="399" spans="2:6" x14ac:dyDescent="0.2">
      <c r="B399" s="229" t="str">
        <f>IFERROR(IF(ForbDraft!A414&lt;&gt;"",ROW(ForbDraft!A414),""),"")</f>
        <v/>
      </c>
      <c r="C399" s="230" t="str">
        <f>IFERROR(IF(ForbDraft!A414&lt;&gt;"",ForbDraft!A414,""),"")</f>
        <v/>
      </c>
      <c r="D399" s="230" t="str">
        <f t="shared" si="6"/>
        <v/>
      </c>
      <c r="E399" s="230" t="str">
        <f>IFERROR(IF(ForbDraft!L414&lt;&gt;"",ABS(ForbDraft!L414),""),"")</f>
        <v/>
      </c>
      <c r="F399" s="230" t="str">
        <f>IFERROR(IF(ForbDraft!K414&lt;&gt;"",ForbDraft!K414,""),"")</f>
        <v/>
      </c>
    </row>
    <row r="400" spans="2:6" x14ac:dyDescent="0.2">
      <c r="B400" s="229" t="str">
        <f>IFERROR(IF(ForbDraft!A415&lt;&gt;"",ROW(ForbDraft!A415),""),"")</f>
        <v/>
      </c>
      <c r="C400" s="230" t="str">
        <f>IFERROR(IF(ForbDraft!A415&lt;&gt;"",ForbDraft!A415,""),"")</f>
        <v/>
      </c>
      <c r="D400" s="230" t="str">
        <f t="shared" si="6"/>
        <v/>
      </c>
      <c r="E400" s="230" t="str">
        <f>IFERROR(IF(ForbDraft!L415&lt;&gt;"",ABS(ForbDraft!L415),""),"")</f>
        <v/>
      </c>
      <c r="F400" s="230" t="str">
        <f>IFERROR(IF(ForbDraft!K415&lt;&gt;"",ForbDraft!K415,""),"")</f>
        <v/>
      </c>
    </row>
    <row r="401" spans="2:6" x14ac:dyDescent="0.2">
      <c r="B401" s="229" t="str">
        <f>IFERROR(IF(ForbDraft!A416&lt;&gt;"",ROW(ForbDraft!A416),""),"")</f>
        <v/>
      </c>
      <c r="C401" s="230" t="str">
        <f>IFERROR(IF(ForbDraft!A416&lt;&gt;"",ForbDraft!A416,""),"")</f>
        <v/>
      </c>
      <c r="D401" s="230" t="str">
        <f t="shared" si="6"/>
        <v/>
      </c>
      <c r="E401" s="230" t="str">
        <f>IFERROR(IF(ForbDraft!L416&lt;&gt;"",ABS(ForbDraft!L416),""),"")</f>
        <v/>
      </c>
      <c r="F401" s="230" t="str">
        <f>IFERROR(IF(ForbDraft!K416&lt;&gt;"",ForbDraft!K416,""),"")</f>
        <v/>
      </c>
    </row>
    <row r="402" spans="2:6" x14ac:dyDescent="0.2">
      <c r="B402" s="229" t="str">
        <f>IFERROR(IF(ForbDraft!A417&lt;&gt;"",ROW(ForbDraft!A417),""),"")</f>
        <v/>
      </c>
      <c r="C402" s="230" t="str">
        <f>IFERROR(IF(ForbDraft!A417&lt;&gt;"",ForbDraft!A417,""),"")</f>
        <v/>
      </c>
      <c r="D402" s="230" t="str">
        <f t="shared" si="6"/>
        <v/>
      </c>
      <c r="E402" s="230" t="str">
        <f>IFERROR(IF(ForbDraft!L417&lt;&gt;"",ABS(ForbDraft!L417),""),"")</f>
        <v/>
      </c>
      <c r="F402" s="230" t="str">
        <f>IFERROR(IF(ForbDraft!K417&lt;&gt;"",ForbDraft!K417,""),"")</f>
        <v/>
      </c>
    </row>
    <row r="403" spans="2:6" x14ac:dyDescent="0.2">
      <c r="B403" s="229" t="str">
        <f>IFERROR(IF(ForbDraft!A418&lt;&gt;"",ROW(ForbDraft!A418),""),"")</f>
        <v/>
      </c>
      <c r="C403" s="230" t="str">
        <f>IFERROR(IF(ForbDraft!A418&lt;&gt;"",ForbDraft!A418,""),"")</f>
        <v/>
      </c>
      <c r="D403" s="230" t="str">
        <f t="shared" si="6"/>
        <v/>
      </c>
      <c r="E403" s="230" t="str">
        <f>IFERROR(IF(ForbDraft!L418&lt;&gt;"",ABS(ForbDraft!L418),""),"")</f>
        <v/>
      </c>
      <c r="F403" s="230" t="str">
        <f>IFERROR(IF(ForbDraft!K418&lt;&gt;"",ForbDraft!K418,""),"")</f>
        <v/>
      </c>
    </row>
    <row r="404" spans="2:6" x14ac:dyDescent="0.2">
      <c r="B404" s="229" t="str">
        <f>IFERROR(IF(ForbDraft!A419&lt;&gt;"",ROW(ForbDraft!A419),""),"")</f>
        <v/>
      </c>
      <c r="C404" s="230" t="str">
        <f>IFERROR(IF(ForbDraft!A419&lt;&gt;"",ForbDraft!A419,""),"")</f>
        <v/>
      </c>
      <c r="D404" s="230" t="str">
        <f t="shared" si="6"/>
        <v/>
      </c>
      <c r="E404" s="230" t="str">
        <f>IFERROR(IF(ForbDraft!L419&lt;&gt;"",ABS(ForbDraft!L419),""),"")</f>
        <v/>
      </c>
      <c r="F404" s="230" t="str">
        <f>IFERROR(IF(ForbDraft!K419&lt;&gt;"",ForbDraft!K419,""),"")</f>
        <v/>
      </c>
    </row>
    <row r="405" spans="2:6" x14ac:dyDescent="0.2">
      <c r="B405" s="229" t="str">
        <f>IFERROR(IF(ForbDraft!A420&lt;&gt;"",ROW(ForbDraft!A420),""),"")</f>
        <v/>
      </c>
      <c r="C405" s="230" t="str">
        <f>IFERROR(IF(ForbDraft!A420&lt;&gt;"",ForbDraft!A420,""),"")</f>
        <v/>
      </c>
      <c r="D405" s="230" t="str">
        <f t="shared" si="6"/>
        <v/>
      </c>
      <c r="E405" s="230" t="str">
        <f>IFERROR(IF(ForbDraft!L420&lt;&gt;"",ABS(ForbDraft!L420),""),"")</f>
        <v/>
      </c>
      <c r="F405" s="230" t="str">
        <f>IFERROR(IF(ForbDraft!K420&lt;&gt;"",ForbDraft!K420,""),"")</f>
        <v/>
      </c>
    </row>
    <row r="406" spans="2:6" x14ac:dyDescent="0.2">
      <c r="B406" s="229" t="str">
        <f>IFERROR(IF(ForbDraft!A421&lt;&gt;"",ROW(ForbDraft!A421),""),"")</f>
        <v/>
      </c>
      <c r="C406" s="230" t="str">
        <f>IFERROR(IF(ForbDraft!A421&lt;&gt;"",ForbDraft!A421,""),"")</f>
        <v/>
      </c>
      <c r="D406" s="230" t="str">
        <f t="shared" si="6"/>
        <v/>
      </c>
      <c r="E406" s="230" t="str">
        <f>IFERROR(IF(ForbDraft!L421&lt;&gt;"",ABS(ForbDraft!L421),""),"")</f>
        <v/>
      </c>
      <c r="F406" s="230" t="str">
        <f>IFERROR(IF(ForbDraft!K421&lt;&gt;"",ForbDraft!K421,""),"")</f>
        <v/>
      </c>
    </row>
    <row r="407" spans="2:6" x14ac:dyDescent="0.2">
      <c r="B407" s="229" t="str">
        <f>IFERROR(IF(ForbDraft!A422&lt;&gt;"",ROW(ForbDraft!A422),""),"")</f>
        <v/>
      </c>
      <c r="C407" s="230" t="str">
        <f>IFERROR(IF(ForbDraft!A422&lt;&gt;"",ForbDraft!A422,""),"")</f>
        <v/>
      </c>
      <c r="D407" s="230" t="str">
        <f t="shared" si="6"/>
        <v/>
      </c>
      <c r="E407" s="230" t="str">
        <f>IFERROR(IF(ForbDraft!L422&lt;&gt;"",ABS(ForbDraft!L422),""),"")</f>
        <v/>
      </c>
      <c r="F407" s="230" t="str">
        <f>IFERROR(IF(ForbDraft!K422&lt;&gt;"",ForbDraft!K422,""),"")</f>
        <v/>
      </c>
    </row>
    <row r="408" spans="2:6" x14ac:dyDescent="0.2">
      <c r="B408" s="229" t="str">
        <f>IFERROR(IF(ForbDraft!A423&lt;&gt;"",ROW(ForbDraft!A423),""),"")</f>
        <v/>
      </c>
      <c r="C408" s="230" t="str">
        <f>IFERROR(IF(ForbDraft!A423&lt;&gt;"",ForbDraft!A423,""),"")</f>
        <v/>
      </c>
      <c r="D408" s="230" t="str">
        <f t="shared" si="6"/>
        <v/>
      </c>
      <c r="E408" s="230" t="str">
        <f>IFERROR(IF(ForbDraft!L423&lt;&gt;"",ABS(ForbDraft!L423),""),"")</f>
        <v/>
      </c>
      <c r="F408" s="230" t="str">
        <f>IFERROR(IF(ForbDraft!K423&lt;&gt;"",ForbDraft!K423,""),"")</f>
        <v/>
      </c>
    </row>
    <row r="409" spans="2:6" x14ac:dyDescent="0.2">
      <c r="B409" s="229" t="str">
        <f>IFERROR(IF(ForbDraft!A424&lt;&gt;"",ROW(ForbDraft!A424),""),"")</f>
        <v/>
      </c>
      <c r="C409" s="230" t="str">
        <f>IFERROR(IF(ForbDraft!A424&lt;&gt;"",ForbDraft!A424,""),"")</f>
        <v/>
      </c>
      <c r="D409" s="230" t="str">
        <f t="shared" si="6"/>
        <v/>
      </c>
      <c r="E409" s="230" t="str">
        <f>IFERROR(IF(ForbDraft!L424&lt;&gt;"",ABS(ForbDraft!L424),""),"")</f>
        <v/>
      </c>
      <c r="F409" s="230" t="str">
        <f>IFERROR(IF(ForbDraft!K424&lt;&gt;"",ForbDraft!K424,""),"")</f>
        <v/>
      </c>
    </row>
    <row r="410" spans="2:6" x14ac:dyDescent="0.2">
      <c r="B410" s="229" t="str">
        <f>IFERROR(IF(ForbDraft!A425&lt;&gt;"",ROW(ForbDraft!A425),""),"")</f>
        <v/>
      </c>
      <c r="C410" s="230" t="str">
        <f>IFERROR(IF(ForbDraft!A425&lt;&gt;"",ForbDraft!A425,""),"")</f>
        <v/>
      </c>
      <c r="D410" s="230" t="str">
        <f t="shared" si="6"/>
        <v/>
      </c>
      <c r="E410" s="230" t="str">
        <f>IFERROR(IF(ForbDraft!L425&lt;&gt;"",ABS(ForbDraft!L425),""),"")</f>
        <v/>
      </c>
      <c r="F410" s="230" t="str">
        <f>IFERROR(IF(ForbDraft!K425&lt;&gt;"",ForbDraft!K425,""),"")</f>
        <v/>
      </c>
    </row>
    <row r="411" spans="2:6" x14ac:dyDescent="0.2">
      <c r="B411" s="229" t="str">
        <f>IFERROR(IF(ForbDraft!A426&lt;&gt;"",ROW(ForbDraft!A426),""),"")</f>
        <v/>
      </c>
      <c r="C411" s="230" t="str">
        <f>IFERROR(IF(ForbDraft!A426&lt;&gt;"",ForbDraft!A426,""),"")</f>
        <v/>
      </c>
      <c r="D411" s="230" t="str">
        <f t="shared" si="6"/>
        <v/>
      </c>
      <c r="E411" s="230" t="str">
        <f>IFERROR(IF(ForbDraft!L426&lt;&gt;"",ABS(ForbDraft!L426),""),"")</f>
        <v/>
      </c>
      <c r="F411" s="230" t="str">
        <f>IFERROR(IF(ForbDraft!K426&lt;&gt;"",ForbDraft!K426,""),"")</f>
        <v/>
      </c>
    </row>
    <row r="412" spans="2:6" x14ac:dyDescent="0.2">
      <c r="B412" s="229" t="str">
        <f>IFERROR(IF(ForbDraft!A427&lt;&gt;"",ROW(ForbDraft!A427),""),"")</f>
        <v/>
      </c>
      <c r="C412" s="230" t="str">
        <f>IFERROR(IF(ForbDraft!A427&lt;&gt;"",ForbDraft!A427,""),"")</f>
        <v/>
      </c>
      <c r="D412" s="230" t="str">
        <f t="shared" si="6"/>
        <v/>
      </c>
      <c r="E412" s="230" t="str">
        <f>IFERROR(IF(ForbDraft!L427&lt;&gt;"",ABS(ForbDraft!L427),""),"")</f>
        <v/>
      </c>
      <c r="F412" s="230" t="str">
        <f>IFERROR(IF(ForbDraft!K427&lt;&gt;"",ForbDraft!K427,""),"")</f>
        <v/>
      </c>
    </row>
    <row r="413" spans="2:6" x14ac:dyDescent="0.2">
      <c r="B413" s="229" t="str">
        <f>IFERROR(IF(ForbDraft!A428&lt;&gt;"",ROW(ForbDraft!A428),""),"")</f>
        <v/>
      </c>
      <c r="C413" s="230" t="str">
        <f>IFERROR(IF(ForbDraft!A428&lt;&gt;"",ForbDraft!A428,""),"")</f>
        <v/>
      </c>
      <c r="D413" s="230" t="str">
        <f t="shared" si="6"/>
        <v/>
      </c>
      <c r="E413" s="230" t="str">
        <f>IFERROR(IF(ForbDraft!L428&lt;&gt;"",ABS(ForbDraft!L428),""),"")</f>
        <v/>
      </c>
      <c r="F413" s="230" t="str">
        <f>IFERROR(IF(ForbDraft!K428&lt;&gt;"",ForbDraft!K428,""),"")</f>
        <v/>
      </c>
    </row>
    <row r="414" spans="2:6" x14ac:dyDescent="0.2">
      <c r="B414" s="229" t="str">
        <f>IFERROR(IF(ForbDraft!A429&lt;&gt;"",ROW(ForbDraft!A429),""),"")</f>
        <v/>
      </c>
      <c r="C414" s="230" t="str">
        <f>IFERROR(IF(ForbDraft!A429&lt;&gt;"",ForbDraft!A429,""),"")</f>
        <v/>
      </c>
      <c r="D414" s="230" t="str">
        <f t="shared" si="6"/>
        <v/>
      </c>
      <c r="E414" s="230" t="str">
        <f>IFERROR(IF(ForbDraft!L429&lt;&gt;"",ABS(ForbDraft!L429),""),"")</f>
        <v/>
      </c>
      <c r="F414" s="230" t="str">
        <f>IFERROR(IF(ForbDraft!K429&lt;&gt;"",ForbDraft!K429,""),"")</f>
        <v/>
      </c>
    </row>
    <row r="415" spans="2:6" x14ac:dyDescent="0.2">
      <c r="B415" s="229" t="str">
        <f>IFERROR(IF(ForbDraft!A430&lt;&gt;"",ROW(ForbDraft!A430),""),"")</f>
        <v/>
      </c>
      <c r="C415" s="230" t="str">
        <f>IFERROR(IF(ForbDraft!A430&lt;&gt;"",ForbDraft!A430,""),"")</f>
        <v/>
      </c>
      <c r="D415" s="230" t="str">
        <f t="shared" si="6"/>
        <v/>
      </c>
      <c r="E415" s="230" t="str">
        <f>IFERROR(IF(ForbDraft!L430&lt;&gt;"",ABS(ForbDraft!L430),""),"")</f>
        <v/>
      </c>
      <c r="F415" s="230" t="str">
        <f>IFERROR(IF(ForbDraft!K430&lt;&gt;"",ForbDraft!K430,""),"")</f>
        <v/>
      </c>
    </row>
    <row r="416" spans="2:6" x14ac:dyDescent="0.2">
      <c r="B416" s="229" t="str">
        <f>IFERROR(IF(ForbDraft!A431&lt;&gt;"",ROW(ForbDraft!A431),""),"")</f>
        <v/>
      </c>
      <c r="C416" s="230" t="str">
        <f>IFERROR(IF(ForbDraft!A431&lt;&gt;"",ForbDraft!A431,""),"")</f>
        <v/>
      </c>
      <c r="D416" s="230" t="str">
        <f t="shared" si="6"/>
        <v/>
      </c>
      <c r="E416" s="230" t="str">
        <f>IFERROR(IF(ForbDraft!L431&lt;&gt;"",ABS(ForbDraft!L431),""),"")</f>
        <v/>
      </c>
      <c r="F416" s="230" t="str">
        <f>IFERROR(IF(ForbDraft!K431&lt;&gt;"",ForbDraft!K431,""),"")</f>
        <v/>
      </c>
    </row>
    <row r="417" spans="2:6" x14ac:dyDescent="0.2">
      <c r="B417" s="229" t="str">
        <f>IFERROR(IF(ForbDraft!A432&lt;&gt;"",ROW(ForbDraft!A432),""),"")</f>
        <v/>
      </c>
      <c r="C417" s="230" t="str">
        <f>IFERROR(IF(ForbDraft!A432&lt;&gt;"",ForbDraft!A432,""),"")</f>
        <v/>
      </c>
      <c r="D417" s="230" t="str">
        <f t="shared" si="6"/>
        <v/>
      </c>
      <c r="E417" s="230" t="str">
        <f>IFERROR(IF(ForbDraft!L432&lt;&gt;"",ABS(ForbDraft!L432),""),"")</f>
        <v/>
      </c>
      <c r="F417" s="230" t="str">
        <f>IFERROR(IF(ForbDraft!K432&lt;&gt;"",ForbDraft!K432,""),"")</f>
        <v/>
      </c>
    </row>
    <row r="418" spans="2:6" x14ac:dyDescent="0.2">
      <c r="B418" s="229" t="str">
        <f>IFERROR(IF(ForbDraft!A433&lt;&gt;"",ROW(ForbDraft!A433),""),"")</f>
        <v/>
      </c>
      <c r="C418" s="230" t="str">
        <f>IFERROR(IF(ForbDraft!A433&lt;&gt;"",ForbDraft!A433,""),"")</f>
        <v/>
      </c>
      <c r="D418" s="230" t="str">
        <f t="shared" si="6"/>
        <v/>
      </c>
      <c r="E418" s="230" t="str">
        <f>IFERROR(IF(ForbDraft!L433&lt;&gt;"",ABS(ForbDraft!L433),""),"")</f>
        <v/>
      </c>
      <c r="F418" s="230" t="str">
        <f>IFERROR(IF(ForbDraft!K433&lt;&gt;"",ForbDraft!K433,""),"")</f>
        <v/>
      </c>
    </row>
    <row r="419" spans="2:6" x14ac:dyDescent="0.2">
      <c r="B419" s="229" t="str">
        <f>IFERROR(IF(ForbDraft!A434&lt;&gt;"",ROW(ForbDraft!A434),""),"")</f>
        <v/>
      </c>
      <c r="C419" s="230" t="str">
        <f>IFERROR(IF(ForbDraft!A434&lt;&gt;"",ForbDraft!A434,""),"")</f>
        <v/>
      </c>
      <c r="D419" s="230" t="str">
        <f t="shared" si="6"/>
        <v/>
      </c>
      <c r="E419" s="230" t="str">
        <f>IFERROR(IF(ForbDraft!L434&lt;&gt;"",ABS(ForbDraft!L434),""),"")</f>
        <v/>
      </c>
      <c r="F419" s="230" t="str">
        <f>IFERROR(IF(ForbDraft!K434&lt;&gt;"",ForbDraft!K434,""),"")</f>
        <v/>
      </c>
    </row>
    <row r="420" spans="2:6" x14ac:dyDescent="0.2">
      <c r="B420" s="229" t="str">
        <f>IFERROR(IF(ForbDraft!A435&lt;&gt;"",ROW(ForbDraft!A435),""),"")</f>
        <v/>
      </c>
      <c r="C420" s="230" t="str">
        <f>IFERROR(IF(ForbDraft!A435&lt;&gt;"",ForbDraft!A435,""),"")</f>
        <v/>
      </c>
      <c r="D420" s="230" t="str">
        <f t="shared" si="6"/>
        <v/>
      </c>
      <c r="E420" s="230" t="str">
        <f>IFERROR(IF(ForbDraft!L435&lt;&gt;"",ABS(ForbDraft!L435),""),"")</f>
        <v/>
      </c>
      <c r="F420" s="230" t="str">
        <f>IFERROR(IF(ForbDraft!K435&lt;&gt;"",ForbDraft!K435,""),"")</f>
        <v/>
      </c>
    </row>
    <row r="421" spans="2:6" x14ac:dyDescent="0.2">
      <c r="B421" s="229" t="str">
        <f>IFERROR(IF(ForbDraft!A436&lt;&gt;"",ROW(ForbDraft!A436),""),"")</f>
        <v/>
      </c>
      <c r="C421" s="230" t="str">
        <f>IFERROR(IF(ForbDraft!A436&lt;&gt;"",ForbDraft!A436,""),"")</f>
        <v/>
      </c>
      <c r="D421" s="230" t="str">
        <f t="shared" si="6"/>
        <v/>
      </c>
      <c r="E421" s="230" t="str">
        <f>IFERROR(IF(ForbDraft!L436&lt;&gt;"",ABS(ForbDraft!L436),""),"")</f>
        <v/>
      </c>
      <c r="F421" s="230" t="str">
        <f>IFERROR(IF(ForbDraft!K436&lt;&gt;"",ForbDraft!K436,""),"")</f>
        <v/>
      </c>
    </row>
    <row r="422" spans="2:6" x14ac:dyDescent="0.2">
      <c r="B422" s="229" t="str">
        <f>IFERROR(IF(ForbDraft!A437&lt;&gt;"",ROW(ForbDraft!A437),""),"")</f>
        <v/>
      </c>
      <c r="C422" s="230" t="str">
        <f>IFERROR(IF(ForbDraft!A437&lt;&gt;"",ForbDraft!A437,""),"")</f>
        <v/>
      </c>
      <c r="D422" s="230" t="str">
        <f t="shared" si="6"/>
        <v/>
      </c>
      <c r="E422" s="230" t="str">
        <f>IFERROR(IF(ForbDraft!L437&lt;&gt;"",ABS(ForbDraft!L437),""),"")</f>
        <v/>
      </c>
      <c r="F422" s="230" t="str">
        <f>IFERROR(IF(ForbDraft!K437&lt;&gt;"",ForbDraft!K437,""),"")</f>
        <v/>
      </c>
    </row>
    <row r="423" spans="2:6" x14ac:dyDescent="0.2">
      <c r="B423" s="229" t="str">
        <f>IFERROR(IF(ForbDraft!A438&lt;&gt;"",ROW(ForbDraft!A438),""),"")</f>
        <v/>
      </c>
      <c r="C423" s="230" t="str">
        <f>IFERROR(IF(ForbDraft!A438&lt;&gt;"",ForbDraft!A438,""),"")</f>
        <v/>
      </c>
      <c r="D423" s="230" t="str">
        <f t="shared" si="6"/>
        <v/>
      </c>
      <c r="E423" s="230" t="str">
        <f>IFERROR(IF(ForbDraft!L438&lt;&gt;"",ABS(ForbDraft!L438),""),"")</f>
        <v/>
      </c>
      <c r="F423" s="230" t="str">
        <f>IFERROR(IF(ForbDraft!K438&lt;&gt;"",ForbDraft!K438,""),"")</f>
        <v/>
      </c>
    </row>
    <row r="424" spans="2:6" x14ac:dyDescent="0.2">
      <c r="B424" s="229" t="str">
        <f>IFERROR(IF(ForbDraft!A439&lt;&gt;"",ROW(ForbDraft!A439),""),"")</f>
        <v/>
      </c>
      <c r="C424" s="230" t="str">
        <f>IFERROR(IF(ForbDraft!A439&lt;&gt;"",ForbDraft!A439,""),"")</f>
        <v/>
      </c>
      <c r="D424" s="230" t="str">
        <f t="shared" si="6"/>
        <v/>
      </c>
      <c r="E424" s="230" t="str">
        <f>IFERROR(IF(ForbDraft!L439&lt;&gt;"",ABS(ForbDraft!L439),""),"")</f>
        <v/>
      </c>
      <c r="F424" s="230" t="str">
        <f>IFERROR(IF(ForbDraft!K439&lt;&gt;"",ForbDraft!K439,""),"")</f>
        <v/>
      </c>
    </row>
    <row r="425" spans="2:6" x14ac:dyDescent="0.2">
      <c r="B425" s="229" t="str">
        <f>IFERROR(IF(ForbDraft!A440&lt;&gt;"",ROW(ForbDraft!A440),""),"")</f>
        <v/>
      </c>
      <c r="C425" s="230" t="str">
        <f>IFERROR(IF(ForbDraft!A440&lt;&gt;"",ForbDraft!A440,""),"")</f>
        <v/>
      </c>
      <c r="D425" s="230" t="str">
        <f t="shared" si="6"/>
        <v/>
      </c>
      <c r="E425" s="230" t="str">
        <f>IFERROR(IF(ForbDraft!L440&lt;&gt;"",ABS(ForbDraft!L440),""),"")</f>
        <v/>
      </c>
      <c r="F425" s="230" t="str">
        <f>IFERROR(IF(ForbDraft!K440&lt;&gt;"",ForbDraft!K440,""),"")</f>
        <v/>
      </c>
    </row>
    <row r="426" spans="2:6" x14ac:dyDescent="0.2">
      <c r="B426" s="229" t="str">
        <f>IFERROR(IF(ForbDraft!A441&lt;&gt;"",ROW(ForbDraft!A441),""),"")</f>
        <v/>
      </c>
      <c r="C426" s="230" t="str">
        <f>IFERROR(IF(ForbDraft!A441&lt;&gt;"",ForbDraft!A441,""),"")</f>
        <v/>
      </c>
      <c r="D426" s="230" t="str">
        <f t="shared" si="6"/>
        <v/>
      </c>
      <c r="E426" s="230" t="str">
        <f>IFERROR(IF(ForbDraft!L441&lt;&gt;"",ABS(ForbDraft!L441),""),"")</f>
        <v/>
      </c>
      <c r="F426" s="230" t="str">
        <f>IFERROR(IF(ForbDraft!K441&lt;&gt;"",ForbDraft!K441,""),"")</f>
        <v/>
      </c>
    </row>
    <row r="427" spans="2:6" x14ac:dyDescent="0.2">
      <c r="B427" s="229" t="str">
        <f>IFERROR(IF(ForbDraft!A442&lt;&gt;"",ROW(ForbDraft!A442),""),"")</f>
        <v/>
      </c>
      <c r="C427" s="230" t="str">
        <f>IFERROR(IF(ForbDraft!A442&lt;&gt;"",ForbDraft!A442,""),"")</f>
        <v/>
      </c>
      <c r="D427" s="230" t="str">
        <f t="shared" si="6"/>
        <v/>
      </c>
      <c r="E427" s="230" t="str">
        <f>IFERROR(IF(ForbDraft!L442&lt;&gt;"",ABS(ForbDraft!L442),""),"")</f>
        <v/>
      </c>
      <c r="F427" s="230" t="str">
        <f>IFERROR(IF(ForbDraft!K442&lt;&gt;"",ForbDraft!K442,""),"")</f>
        <v/>
      </c>
    </row>
    <row r="428" spans="2:6" x14ac:dyDescent="0.2">
      <c r="B428" s="229" t="str">
        <f>IFERROR(IF(ForbDraft!A443&lt;&gt;"",ROW(ForbDraft!A443),""),"")</f>
        <v/>
      </c>
      <c r="C428" s="230" t="str">
        <f>IFERROR(IF(ForbDraft!A443&lt;&gt;"",ForbDraft!A443,""),"")</f>
        <v/>
      </c>
      <c r="D428" s="230" t="str">
        <f t="shared" si="6"/>
        <v/>
      </c>
      <c r="E428" s="230" t="str">
        <f>IFERROR(IF(ForbDraft!L443&lt;&gt;"",ABS(ForbDraft!L443),""),"")</f>
        <v/>
      </c>
      <c r="F428" s="230" t="str">
        <f>IFERROR(IF(ForbDraft!K443&lt;&gt;"",ForbDraft!K443,""),"")</f>
        <v/>
      </c>
    </row>
    <row r="429" spans="2:6" x14ac:dyDescent="0.2">
      <c r="B429" s="229" t="str">
        <f>IFERROR(IF(ForbDraft!A444&lt;&gt;"",ROW(ForbDraft!A444),""),"")</f>
        <v/>
      </c>
      <c r="C429" s="230" t="str">
        <f>IFERROR(IF(ForbDraft!A444&lt;&gt;"",ForbDraft!A444,""),"")</f>
        <v/>
      </c>
      <c r="D429" s="230" t="str">
        <f t="shared" si="6"/>
        <v/>
      </c>
      <c r="E429" s="230" t="str">
        <f>IFERROR(IF(ForbDraft!L444&lt;&gt;"",ABS(ForbDraft!L444),""),"")</f>
        <v/>
      </c>
      <c r="F429" s="230" t="str">
        <f>IFERROR(IF(ForbDraft!K444&lt;&gt;"",ForbDraft!K444,""),"")</f>
        <v/>
      </c>
    </row>
    <row r="430" spans="2:6" x14ac:dyDescent="0.2">
      <c r="B430" s="229" t="str">
        <f>IFERROR(IF(ForbDraft!A445&lt;&gt;"",ROW(ForbDraft!A445),""),"")</f>
        <v/>
      </c>
      <c r="C430" s="230" t="str">
        <f>IFERROR(IF(ForbDraft!A445&lt;&gt;"",ForbDraft!A445,""),"")</f>
        <v/>
      </c>
      <c r="D430" s="230" t="str">
        <f t="shared" si="6"/>
        <v/>
      </c>
      <c r="E430" s="230" t="str">
        <f>IFERROR(IF(ForbDraft!L445&lt;&gt;"",ABS(ForbDraft!L445),""),"")</f>
        <v/>
      </c>
      <c r="F430" s="230" t="str">
        <f>IFERROR(IF(ForbDraft!K445&lt;&gt;"",ForbDraft!K445,""),"")</f>
        <v/>
      </c>
    </row>
    <row r="431" spans="2:6" x14ac:dyDescent="0.2">
      <c r="B431" s="229" t="str">
        <f>IFERROR(IF(ForbDraft!A446&lt;&gt;"",ROW(ForbDraft!A446),""),"")</f>
        <v/>
      </c>
      <c r="C431" s="230" t="str">
        <f>IFERROR(IF(ForbDraft!A446&lt;&gt;"",ForbDraft!A446,""),"")</f>
        <v/>
      </c>
      <c r="D431" s="230" t="str">
        <f t="shared" si="6"/>
        <v/>
      </c>
      <c r="E431" s="230" t="str">
        <f>IFERROR(IF(ForbDraft!L446&lt;&gt;"",ABS(ForbDraft!L446),""),"")</f>
        <v/>
      </c>
      <c r="F431" s="230" t="str">
        <f>IFERROR(IF(ForbDraft!K446&lt;&gt;"",ForbDraft!K446,""),"")</f>
        <v/>
      </c>
    </row>
    <row r="432" spans="2:6" x14ac:dyDescent="0.2">
      <c r="B432" s="229" t="str">
        <f>IFERROR(IF(ForbDraft!A447&lt;&gt;"",ROW(ForbDraft!A447),""),"")</f>
        <v/>
      </c>
      <c r="C432" s="230" t="str">
        <f>IFERROR(IF(ForbDraft!A447&lt;&gt;"",ForbDraft!A447,""),"")</f>
        <v/>
      </c>
      <c r="D432" s="230" t="str">
        <f t="shared" si="6"/>
        <v/>
      </c>
      <c r="E432" s="230" t="str">
        <f>IFERROR(IF(ForbDraft!L447&lt;&gt;"",ABS(ForbDraft!L447),""),"")</f>
        <v/>
      </c>
      <c r="F432" s="230" t="str">
        <f>IFERROR(IF(ForbDraft!K447&lt;&gt;"",ForbDraft!K447,""),"")</f>
        <v/>
      </c>
    </row>
    <row r="433" spans="2:6" x14ac:dyDescent="0.2">
      <c r="B433" s="229" t="str">
        <f>IFERROR(IF(ForbDraft!A448&lt;&gt;"",ROW(ForbDraft!A448),""),"")</f>
        <v/>
      </c>
      <c r="C433" s="230" t="str">
        <f>IFERROR(IF(ForbDraft!A448&lt;&gt;"",ForbDraft!A448,""),"")</f>
        <v/>
      </c>
      <c r="D433" s="230" t="str">
        <f t="shared" si="6"/>
        <v/>
      </c>
      <c r="E433" s="230" t="str">
        <f>IFERROR(IF(ForbDraft!L448&lt;&gt;"",ABS(ForbDraft!L448),""),"")</f>
        <v/>
      </c>
      <c r="F433" s="230" t="str">
        <f>IFERROR(IF(ForbDraft!K448&lt;&gt;"",ForbDraft!K448,""),"")</f>
        <v/>
      </c>
    </row>
    <row r="434" spans="2:6" x14ac:dyDescent="0.2">
      <c r="B434" s="229" t="str">
        <f>IFERROR(IF(ForbDraft!A449&lt;&gt;"",ROW(ForbDraft!A449),""),"")</f>
        <v/>
      </c>
      <c r="C434" s="230" t="str">
        <f>IFERROR(IF(ForbDraft!A449&lt;&gt;"",ForbDraft!A449,""),"")</f>
        <v/>
      </c>
      <c r="D434" s="230" t="str">
        <f t="shared" si="6"/>
        <v/>
      </c>
      <c r="E434" s="230" t="str">
        <f>IFERROR(IF(ForbDraft!L449&lt;&gt;"",ABS(ForbDraft!L449),""),"")</f>
        <v/>
      </c>
      <c r="F434" s="230" t="str">
        <f>IFERROR(IF(ForbDraft!K449&lt;&gt;"",ForbDraft!K449,""),"")</f>
        <v/>
      </c>
    </row>
    <row r="435" spans="2:6" x14ac:dyDescent="0.2">
      <c r="B435" s="229" t="str">
        <f>IFERROR(IF(ForbDraft!A450&lt;&gt;"",ROW(ForbDraft!A450),""),"")</f>
        <v/>
      </c>
      <c r="C435" s="230" t="str">
        <f>IFERROR(IF(ForbDraft!A450&lt;&gt;"",ForbDraft!A450,""),"")</f>
        <v/>
      </c>
      <c r="D435" s="230" t="str">
        <f t="shared" si="6"/>
        <v/>
      </c>
      <c r="E435" s="230" t="str">
        <f>IFERROR(IF(ForbDraft!L450&lt;&gt;"",ABS(ForbDraft!L450),""),"")</f>
        <v/>
      </c>
      <c r="F435" s="230" t="str">
        <f>IFERROR(IF(ForbDraft!K450&lt;&gt;"",ForbDraft!K450,""),"")</f>
        <v/>
      </c>
    </row>
    <row r="436" spans="2:6" x14ac:dyDescent="0.2">
      <c r="B436" s="229" t="str">
        <f>IFERROR(IF(ForbDraft!A451&lt;&gt;"",ROW(ForbDraft!A451),""),"")</f>
        <v/>
      </c>
      <c r="C436" s="230" t="str">
        <f>IFERROR(IF(ForbDraft!A451&lt;&gt;"",ForbDraft!A451,""),"")</f>
        <v/>
      </c>
      <c r="D436" s="230" t="str">
        <f t="shared" si="6"/>
        <v/>
      </c>
      <c r="E436" s="230" t="str">
        <f>IFERROR(IF(ForbDraft!L451&lt;&gt;"",ABS(ForbDraft!L451),""),"")</f>
        <v/>
      </c>
      <c r="F436" s="230" t="str">
        <f>IFERROR(IF(ForbDraft!K451&lt;&gt;"",ForbDraft!K451,""),"")</f>
        <v/>
      </c>
    </row>
    <row r="437" spans="2:6" x14ac:dyDescent="0.2">
      <c r="B437" s="229" t="str">
        <f>IFERROR(IF(ForbDraft!A452&lt;&gt;"",ROW(ForbDraft!A452),""),"")</f>
        <v/>
      </c>
      <c r="C437" s="230" t="str">
        <f>IFERROR(IF(ForbDraft!A452&lt;&gt;"",ForbDraft!A452,""),"")</f>
        <v/>
      </c>
      <c r="D437" s="230" t="str">
        <f t="shared" si="6"/>
        <v/>
      </c>
      <c r="E437" s="230" t="str">
        <f>IFERROR(IF(ForbDraft!L452&lt;&gt;"",ABS(ForbDraft!L452),""),"")</f>
        <v/>
      </c>
      <c r="F437" s="230" t="str">
        <f>IFERROR(IF(ForbDraft!K452&lt;&gt;"",ForbDraft!K452,""),"")</f>
        <v/>
      </c>
    </row>
    <row r="438" spans="2:6" x14ac:dyDescent="0.2">
      <c r="B438" s="229" t="str">
        <f>IFERROR(IF(ForbDraft!A453&lt;&gt;"",ROW(ForbDraft!A453),""),"")</f>
        <v/>
      </c>
      <c r="C438" s="230" t="str">
        <f>IFERROR(IF(ForbDraft!A453&lt;&gt;"",ForbDraft!A453,""),"")</f>
        <v/>
      </c>
      <c r="D438" s="230" t="str">
        <f t="shared" si="6"/>
        <v/>
      </c>
      <c r="E438" s="230" t="str">
        <f>IFERROR(IF(ForbDraft!L453&lt;&gt;"",ABS(ForbDraft!L453),""),"")</f>
        <v/>
      </c>
      <c r="F438" s="230" t="str">
        <f>IFERROR(IF(ForbDraft!K453&lt;&gt;"",ForbDraft!K453,""),"")</f>
        <v/>
      </c>
    </row>
    <row r="439" spans="2:6" x14ac:dyDescent="0.2">
      <c r="B439" s="229" t="str">
        <f>IFERROR(IF(ForbDraft!A454&lt;&gt;"",ROW(ForbDraft!A454),""),"")</f>
        <v/>
      </c>
      <c r="C439" s="230" t="str">
        <f>IFERROR(IF(ForbDraft!A454&lt;&gt;"",ForbDraft!A454,""),"")</f>
        <v/>
      </c>
      <c r="D439" s="230" t="str">
        <f t="shared" si="6"/>
        <v/>
      </c>
      <c r="E439" s="230" t="str">
        <f>IFERROR(IF(ForbDraft!L454&lt;&gt;"",ABS(ForbDraft!L454),""),"")</f>
        <v/>
      </c>
      <c r="F439" s="230" t="str">
        <f>IFERROR(IF(ForbDraft!K454&lt;&gt;"",ForbDraft!K454,""),"")</f>
        <v/>
      </c>
    </row>
    <row r="440" spans="2:6" x14ac:dyDescent="0.2">
      <c r="B440" s="229" t="str">
        <f>IFERROR(IF(ForbDraft!A455&lt;&gt;"",ROW(ForbDraft!A455),""),"")</f>
        <v/>
      </c>
      <c r="C440" s="230" t="str">
        <f>IFERROR(IF(ForbDraft!A455&lt;&gt;"",ForbDraft!A455,""),"")</f>
        <v/>
      </c>
      <c r="D440" s="230" t="str">
        <f t="shared" si="6"/>
        <v/>
      </c>
      <c r="E440" s="230" t="str">
        <f>IFERROR(IF(ForbDraft!L455&lt;&gt;"",ABS(ForbDraft!L455),""),"")</f>
        <v/>
      </c>
      <c r="F440" s="230" t="str">
        <f>IFERROR(IF(ForbDraft!K455&lt;&gt;"",ForbDraft!K455,""),"")</f>
        <v/>
      </c>
    </row>
    <row r="441" spans="2:6" x14ac:dyDescent="0.2">
      <c r="B441" s="229" t="str">
        <f>IFERROR(IF(ForbDraft!A456&lt;&gt;"",ROW(ForbDraft!A456),""),"")</f>
        <v/>
      </c>
      <c r="C441" s="230" t="str">
        <f>IFERROR(IF(ForbDraft!A456&lt;&gt;"",ForbDraft!A456,""),"")</f>
        <v/>
      </c>
      <c r="D441" s="230" t="str">
        <f t="shared" si="6"/>
        <v/>
      </c>
      <c r="E441" s="230" t="str">
        <f>IFERROR(IF(ForbDraft!L456&lt;&gt;"",ABS(ForbDraft!L456),""),"")</f>
        <v/>
      </c>
      <c r="F441" s="230" t="str">
        <f>IFERROR(IF(ForbDraft!K456&lt;&gt;"",ForbDraft!K456,""),"")</f>
        <v/>
      </c>
    </row>
    <row r="442" spans="2:6" x14ac:dyDescent="0.2">
      <c r="B442" s="229" t="str">
        <f>IFERROR(IF(ForbDraft!A457&lt;&gt;"",ROW(ForbDraft!A457),""),"")</f>
        <v/>
      </c>
      <c r="C442" s="230" t="str">
        <f>IFERROR(IF(ForbDraft!A457&lt;&gt;"",ForbDraft!A457,""),"")</f>
        <v/>
      </c>
      <c r="D442" s="230" t="str">
        <f t="shared" si="6"/>
        <v/>
      </c>
      <c r="E442" s="230" t="str">
        <f>IFERROR(IF(ForbDraft!L457&lt;&gt;"",ABS(ForbDraft!L457),""),"")</f>
        <v/>
      </c>
      <c r="F442" s="230" t="str">
        <f>IFERROR(IF(ForbDraft!K457&lt;&gt;"",ForbDraft!K457,""),"")</f>
        <v/>
      </c>
    </row>
    <row r="443" spans="2:6" x14ac:dyDescent="0.2">
      <c r="B443" s="229" t="str">
        <f>IFERROR(IF(ForbDraft!A458&lt;&gt;"",ROW(ForbDraft!A458),""),"")</f>
        <v/>
      </c>
      <c r="C443" s="230" t="str">
        <f>IFERROR(IF(ForbDraft!A458&lt;&gt;"",ForbDraft!A458,""),"")</f>
        <v/>
      </c>
      <c r="D443" s="230" t="str">
        <f t="shared" si="6"/>
        <v/>
      </c>
      <c r="E443" s="230" t="str">
        <f>IFERROR(IF(ForbDraft!L458&lt;&gt;"",ABS(ForbDraft!L458),""),"")</f>
        <v/>
      </c>
      <c r="F443" s="230" t="str">
        <f>IFERROR(IF(ForbDraft!K458&lt;&gt;"",ForbDraft!K458,""),"")</f>
        <v/>
      </c>
    </row>
    <row r="444" spans="2:6" x14ac:dyDescent="0.2">
      <c r="B444" s="229" t="str">
        <f>IFERROR(IF(ForbDraft!A459&lt;&gt;"",ROW(ForbDraft!A459),""),"")</f>
        <v/>
      </c>
      <c r="C444" s="230" t="str">
        <f>IFERROR(IF(ForbDraft!A459&lt;&gt;"",ForbDraft!A459,""),"")</f>
        <v/>
      </c>
      <c r="D444" s="230" t="str">
        <f t="shared" si="6"/>
        <v/>
      </c>
      <c r="E444" s="230" t="str">
        <f>IFERROR(IF(ForbDraft!L459&lt;&gt;"",ABS(ForbDraft!L459),""),"")</f>
        <v/>
      </c>
      <c r="F444" s="230" t="str">
        <f>IFERROR(IF(ForbDraft!K459&lt;&gt;"",ForbDraft!K459,""),"")</f>
        <v/>
      </c>
    </row>
    <row r="445" spans="2:6" x14ac:dyDescent="0.2">
      <c r="B445" s="229" t="str">
        <f>IFERROR(IF(ForbDraft!A460&lt;&gt;"",ROW(ForbDraft!A460),""),"")</f>
        <v/>
      </c>
      <c r="C445" s="230" t="str">
        <f>IFERROR(IF(ForbDraft!A460&lt;&gt;"",ForbDraft!A460,""),"")</f>
        <v/>
      </c>
      <c r="D445" s="230" t="str">
        <f t="shared" si="6"/>
        <v/>
      </c>
      <c r="E445" s="230" t="str">
        <f>IFERROR(IF(ForbDraft!L460&lt;&gt;"",ABS(ForbDraft!L460),""),"")</f>
        <v/>
      </c>
      <c r="F445" s="230" t="str">
        <f>IFERROR(IF(ForbDraft!K460&lt;&gt;"",ForbDraft!K460,""),"")</f>
        <v/>
      </c>
    </row>
    <row r="446" spans="2:6" x14ac:dyDescent="0.2">
      <c r="B446" s="229" t="str">
        <f>IFERROR(IF(ForbDraft!A461&lt;&gt;"",ROW(ForbDraft!A461),""),"")</f>
        <v/>
      </c>
      <c r="C446" s="230" t="str">
        <f>IFERROR(IF(ForbDraft!A461&lt;&gt;"",ForbDraft!A461,""),"")</f>
        <v/>
      </c>
      <c r="D446" s="230" t="str">
        <f t="shared" si="6"/>
        <v/>
      </c>
      <c r="E446" s="230" t="str">
        <f>IFERROR(IF(ForbDraft!L461&lt;&gt;"",ABS(ForbDraft!L461),""),"")</f>
        <v/>
      </c>
      <c r="F446" s="230" t="str">
        <f>IFERROR(IF(ForbDraft!K461&lt;&gt;"",ForbDraft!K461,""),"")</f>
        <v/>
      </c>
    </row>
    <row r="447" spans="2:6" x14ac:dyDescent="0.2">
      <c r="B447" s="229" t="str">
        <f>IFERROR(IF(ForbDraft!A462&lt;&gt;"",ROW(ForbDraft!A462),""),"")</f>
        <v/>
      </c>
      <c r="C447" s="230" t="str">
        <f>IFERROR(IF(ForbDraft!A462&lt;&gt;"",ForbDraft!A462,""),"")</f>
        <v/>
      </c>
      <c r="D447" s="230" t="str">
        <f t="shared" si="6"/>
        <v/>
      </c>
      <c r="E447" s="230" t="str">
        <f>IFERROR(IF(ForbDraft!L462&lt;&gt;"",ABS(ForbDraft!L462),""),"")</f>
        <v/>
      </c>
      <c r="F447" s="230" t="str">
        <f>IFERROR(IF(ForbDraft!K462&lt;&gt;"",ForbDraft!K462,""),"")</f>
        <v/>
      </c>
    </row>
    <row r="448" spans="2:6" x14ac:dyDescent="0.2">
      <c r="B448" s="229" t="str">
        <f>IFERROR(IF(ForbDraft!A463&lt;&gt;"",ROW(ForbDraft!A463),""),"")</f>
        <v/>
      </c>
      <c r="C448" s="230" t="str">
        <f>IFERROR(IF(ForbDraft!A463&lt;&gt;"",ForbDraft!A463,""),"")</f>
        <v/>
      </c>
      <c r="D448" s="230" t="str">
        <f t="shared" si="6"/>
        <v/>
      </c>
      <c r="E448" s="230" t="str">
        <f>IFERROR(IF(ForbDraft!L463&lt;&gt;"",ABS(ForbDraft!L463),""),"")</f>
        <v/>
      </c>
      <c r="F448" s="230" t="str">
        <f>IFERROR(IF(ForbDraft!K463&lt;&gt;"",ForbDraft!K463,""),"")</f>
        <v/>
      </c>
    </row>
    <row r="449" spans="2:6" x14ac:dyDescent="0.2">
      <c r="B449" s="229" t="str">
        <f>IFERROR(IF(ForbDraft!A464&lt;&gt;"",ROW(ForbDraft!A464),""),"")</f>
        <v/>
      </c>
      <c r="C449" s="230" t="str">
        <f>IFERROR(IF(ForbDraft!A464&lt;&gt;"",ForbDraft!A464,""),"")</f>
        <v/>
      </c>
      <c r="D449" s="230" t="str">
        <f t="shared" si="6"/>
        <v/>
      </c>
      <c r="E449" s="230" t="str">
        <f>IFERROR(IF(ForbDraft!L464&lt;&gt;"",ABS(ForbDraft!L464),""),"")</f>
        <v/>
      </c>
      <c r="F449" s="230" t="str">
        <f>IFERROR(IF(ForbDraft!K464&lt;&gt;"",ForbDraft!K464,""),"")</f>
        <v/>
      </c>
    </row>
    <row r="450" spans="2:6" x14ac:dyDescent="0.2">
      <c r="B450" s="229" t="str">
        <f>IFERROR(IF(ForbDraft!A465&lt;&gt;"",ROW(ForbDraft!A465),""),"")</f>
        <v/>
      </c>
      <c r="C450" s="230" t="str">
        <f>IFERROR(IF(ForbDraft!A465&lt;&gt;"",ForbDraft!A465,""),"")</f>
        <v/>
      </c>
      <c r="D450" s="230" t="str">
        <f t="shared" si="6"/>
        <v/>
      </c>
      <c r="E450" s="230" t="str">
        <f>IFERROR(IF(ForbDraft!L465&lt;&gt;"",ABS(ForbDraft!L465),""),"")</f>
        <v/>
      </c>
      <c r="F450" s="230" t="str">
        <f>IFERROR(IF(ForbDraft!K465&lt;&gt;"",ForbDraft!K465,""),"")</f>
        <v/>
      </c>
    </row>
    <row r="451" spans="2:6" x14ac:dyDescent="0.2">
      <c r="B451" s="229" t="str">
        <f>IFERROR(IF(ForbDraft!A466&lt;&gt;"",ROW(ForbDraft!A466),""),"")</f>
        <v/>
      </c>
      <c r="C451" s="230" t="str">
        <f>IFERROR(IF(ForbDraft!A466&lt;&gt;"",ForbDraft!A466,""),"")</f>
        <v/>
      </c>
      <c r="D451" s="230" t="str">
        <f t="shared" ref="D451:D514" si="7">IF(F451="pH לבדיקת גבול","pH",F451)</f>
        <v/>
      </c>
      <c r="E451" s="230" t="str">
        <f>IFERROR(IF(ForbDraft!L466&lt;&gt;"",ABS(ForbDraft!L466),""),"")</f>
        <v/>
      </c>
      <c r="F451" s="230" t="str">
        <f>IFERROR(IF(ForbDraft!K466&lt;&gt;"",ForbDraft!K466,""),"")</f>
        <v/>
      </c>
    </row>
    <row r="452" spans="2:6" x14ac:dyDescent="0.2">
      <c r="B452" s="229" t="str">
        <f>IFERROR(IF(ForbDraft!A467&lt;&gt;"",ROW(ForbDraft!A467),""),"")</f>
        <v/>
      </c>
      <c r="C452" s="230" t="str">
        <f>IFERROR(IF(ForbDraft!A467&lt;&gt;"",ForbDraft!A467,""),"")</f>
        <v/>
      </c>
      <c r="D452" s="230" t="str">
        <f t="shared" si="7"/>
        <v/>
      </c>
      <c r="E452" s="230" t="str">
        <f>IFERROR(IF(ForbDraft!L467&lt;&gt;"",ABS(ForbDraft!L467),""),"")</f>
        <v/>
      </c>
      <c r="F452" s="230" t="str">
        <f>IFERROR(IF(ForbDraft!K467&lt;&gt;"",ForbDraft!K467,""),"")</f>
        <v/>
      </c>
    </row>
    <row r="453" spans="2:6" x14ac:dyDescent="0.2">
      <c r="B453" s="229" t="str">
        <f>IFERROR(IF(ForbDraft!A468&lt;&gt;"",ROW(ForbDraft!A468),""),"")</f>
        <v/>
      </c>
      <c r="C453" s="230" t="str">
        <f>IFERROR(IF(ForbDraft!A468&lt;&gt;"",ForbDraft!A468,""),"")</f>
        <v/>
      </c>
      <c r="D453" s="230" t="str">
        <f t="shared" si="7"/>
        <v/>
      </c>
      <c r="E453" s="230" t="str">
        <f>IFERROR(IF(ForbDraft!L468&lt;&gt;"",ABS(ForbDraft!L468),""),"")</f>
        <v/>
      </c>
      <c r="F453" s="230" t="str">
        <f>IFERROR(IF(ForbDraft!K468&lt;&gt;"",ForbDraft!K468,""),"")</f>
        <v/>
      </c>
    </row>
    <row r="454" spans="2:6" x14ac:dyDescent="0.2">
      <c r="B454" s="229" t="str">
        <f>IFERROR(IF(ForbDraft!A469&lt;&gt;"",ROW(ForbDraft!A469),""),"")</f>
        <v/>
      </c>
      <c r="C454" s="230" t="str">
        <f>IFERROR(IF(ForbDraft!A469&lt;&gt;"",ForbDraft!A469,""),"")</f>
        <v/>
      </c>
      <c r="D454" s="230" t="str">
        <f t="shared" si="7"/>
        <v/>
      </c>
      <c r="E454" s="230" t="str">
        <f>IFERROR(IF(ForbDraft!L469&lt;&gt;"",ABS(ForbDraft!L469),""),"")</f>
        <v/>
      </c>
      <c r="F454" s="230" t="str">
        <f>IFERROR(IF(ForbDraft!K469&lt;&gt;"",ForbDraft!K469,""),"")</f>
        <v/>
      </c>
    </row>
    <row r="455" spans="2:6" x14ac:dyDescent="0.2">
      <c r="B455" s="229" t="str">
        <f>IFERROR(IF(ForbDraft!A470&lt;&gt;"",ROW(ForbDraft!A470),""),"")</f>
        <v/>
      </c>
      <c r="C455" s="230" t="str">
        <f>IFERROR(IF(ForbDraft!A470&lt;&gt;"",ForbDraft!A470,""),"")</f>
        <v/>
      </c>
      <c r="D455" s="230" t="str">
        <f t="shared" si="7"/>
        <v/>
      </c>
      <c r="E455" s="230" t="str">
        <f>IFERROR(IF(ForbDraft!L470&lt;&gt;"",ABS(ForbDraft!L470),""),"")</f>
        <v/>
      </c>
      <c r="F455" s="230" t="str">
        <f>IFERROR(IF(ForbDraft!K470&lt;&gt;"",ForbDraft!K470,""),"")</f>
        <v/>
      </c>
    </row>
    <row r="456" spans="2:6" x14ac:dyDescent="0.2">
      <c r="B456" s="229" t="str">
        <f>IFERROR(IF(ForbDraft!A471&lt;&gt;"",ROW(ForbDraft!A471),""),"")</f>
        <v/>
      </c>
      <c r="C456" s="230" t="str">
        <f>IFERROR(IF(ForbDraft!A471&lt;&gt;"",ForbDraft!A471,""),"")</f>
        <v/>
      </c>
      <c r="D456" s="230" t="str">
        <f t="shared" si="7"/>
        <v/>
      </c>
      <c r="E456" s="230" t="str">
        <f>IFERROR(IF(ForbDraft!L471&lt;&gt;"",ABS(ForbDraft!L471),""),"")</f>
        <v/>
      </c>
      <c r="F456" s="230" t="str">
        <f>IFERROR(IF(ForbDraft!K471&lt;&gt;"",ForbDraft!K471,""),"")</f>
        <v/>
      </c>
    </row>
    <row r="457" spans="2:6" x14ac:dyDescent="0.2">
      <c r="B457" s="229" t="str">
        <f>IFERROR(IF(ForbDraft!A472&lt;&gt;"",ROW(ForbDraft!A472),""),"")</f>
        <v/>
      </c>
      <c r="C457" s="230" t="str">
        <f>IFERROR(IF(ForbDraft!A472&lt;&gt;"",ForbDraft!A472,""),"")</f>
        <v/>
      </c>
      <c r="D457" s="230" t="str">
        <f t="shared" si="7"/>
        <v/>
      </c>
      <c r="E457" s="230" t="str">
        <f>IFERROR(IF(ForbDraft!L472&lt;&gt;"",ABS(ForbDraft!L472),""),"")</f>
        <v/>
      </c>
      <c r="F457" s="230" t="str">
        <f>IFERROR(IF(ForbDraft!K472&lt;&gt;"",ForbDraft!K472,""),"")</f>
        <v/>
      </c>
    </row>
    <row r="458" spans="2:6" x14ac:dyDescent="0.2">
      <c r="B458" s="229" t="str">
        <f>IFERROR(IF(ForbDraft!A473&lt;&gt;"",ROW(ForbDraft!A473),""),"")</f>
        <v/>
      </c>
      <c r="C458" s="230" t="str">
        <f>IFERROR(IF(ForbDraft!A473&lt;&gt;"",ForbDraft!A473,""),"")</f>
        <v/>
      </c>
      <c r="D458" s="230" t="str">
        <f t="shared" si="7"/>
        <v/>
      </c>
      <c r="E458" s="230" t="str">
        <f>IFERROR(IF(ForbDraft!L473&lt;&gt;"",ABS(ForbDraft!L473),""),"")</f>
        <v/>
      </c>
      <c r="F458" s="230" t="str">
        <f>IFERROR(IF(ForbDraft!K473&lt;&gt;"",ForbDraft!K473,""),"")</f>
        <v/>
      </c>
    </row>
    <row r="459" spans="2:6" x14ac:dyDescent="0.2">
      <c r="B459" s="229" t="str">
        <f>IFERROR(IF(ForbDraft!A474&lt;&gt;"",ROW(ForbDraft!A474),""),"")</f>
        <v/>
      </c>
      <c r="C459" s="230" t="str">
        <f>IFERROR(IF(ForbDraft!A474&lt;&gt;"",ForbDraft!A474,""),"")</f>
        <v/>
      </c>
      <c r="D459" s="230" t="str">
        <f t="shared" si="7"/>
        <v/>
      </c>
      <c r="E459" s="230" t="str">
        <f>IFERROR(IF(ForbDraft!L474&lt;&gt;"",ABS(ForbDraft!L474),""),"")</f>
        <v/>
      </c>
      <c r="F459" s="230" t="str">
        <f>IFERROR(IF(ForbDraft!K474&lt;&gt;"",ForbDraft!K474,""),"")</f>
        <v/>
      </c>
    </row>
    <row r="460" spans="2:6" x14ac:dyDescent="0.2">
      <c r="B460" s="229" t="str">
        <f>IFERROR(IF(ForbDraft!A475&lt;&gt;"",ROW(ForbDraft!A475),""),"")</f>
        <v/>
      </c>
      <c r="C460" s="230" t="str">
        <f>IFERROR(IF(ForbDraft!A475&lt;&gt;"",ForbDraft!A475,""),"")</f>
        <v/>
      </c>
      <c r="D460" s="230" t="str">
        <f t="shared" si="7"/>
        <v/>
      </c>
      <c r="E460" s="230" t="str">
        <f>IFERROR(IF(ForbDraft!L475&lt;&gt;"",ABS(ForbDraft!L475),""),"")</f>
        <v/>
      </c>
      <c r="F460" s="230" t="str">
        <f>IFERROR(IF(ForbDraft!K475&lt;&gt;"",ForbDraft!K475,""),"")</f>
        <v/>
      </c>
    </row>
    <row r="461" spans="2:6" x14ac:dyDescent="0.2">
      <c r="B461" s="229" t="str">
        <f>IFERROR(IF(ForbDraft!A476&lt;&gt;"",ROW(ForbDraft!A476),""),"")</f>
        <v/>
      </c>
      <c r="C461" s="230" t="str">
        <f>IFERROR(IF(ForbDraft!A476&lt;&gt;"",ForbDraft!A476,""),"")</f>
        <v/>
      </c>
      <c r="D461" s="230" t="str">
        <f t="shared" si="7"/>
        <v/>
      </c>
      <c r="E461" s="230" t="str">
        <f>IFERROR(IF(ForbDraft!L476&lt;&gt;"",ABS(ForbDraft!L476),""),"")</f>
        <v/>
      </c>
      <c r="F461" s="230" t="str">
        <f>IFERROR(IF(ForbDraft!K476&lt;&gt;"",ForbDraft!K476,""),"")</f>
        <v/>
      </c>
    </row>
    <row r="462" spans="2:6" x14ac:dyDescent="0.2">
      <c r="B462" s="229" t="str">
        <f>IFERROR(IF(ForbDraft!A477&lt;&gt;"",ROW(ForbDraft!A477),""),"")</f>
        <v/>
      </c>
      <c r="C462" s="230" t="str">
        <f>IFERROR(IF(ForbDraft!A477&lt;&gt;"",ForbDraft!A477,""),"")</f>
        <v/>
      </c>
      <c r="D462" s="230" t="str">
        <f t="shared" si="7"/>
        <v/>
      </c>
      <c r="E462" s="230" t="str">
        <f>IFERROR(IF(ForbDraft!L477&lt;&gt;"",ABS(ForbDraft!L477),""),"")</f>
        <v/>
      </c>
      <c r="F462" s="230" t="str">
        <f>IFERROR(IF(ForbDraft!K477&lt;&gt;"",ForbDraft!K477,""),"")</f>
        <v/>
      </c>
    </row>
    <row r="463" spans="2:6" x14ac:dyDescent="0.2">
      <c r="B463" s="229" t="str">
        <f>IFERROR(IF(ForbDraft!A478&lt;&gt;"",ROW(ForbDraft!A478),""),"")</f>
        <v/>
      </c>
      <c r="C463" s="230" t="str">
        <f>IFERROR(IF(ForbDraft!A478&lt;&gt;"",ForbDraft!A478,""),"")</f>
        <v/>
      </c>
      <c r="D463" s="230" t="str">
        <f t="shared" si="7"/>
        <v/>
      </c>
      <c r="E463" s="230" t="str">
        <f>IFERROR(IF(ForbDraft!L478&lt;&gt;"",ABS(ForbDraft!L478),""),"")</f>
        <v/>
      </c>
      <c r="F463" s="230" t="str">
        <f>IFERROR(IF(ForbDraft!K478&lt;&gt;"",ForbDraft!K478,""),"")</f>
        <v/>
      </c>
    </row>
    <row r="464" spans="2:6" x14ac:dyDescent="0.2">
      <c r="B464" s="229" t="str">
        <f>IFERROR(IF(ForbDraft!A479&lt;&gt;"",ROW(ForbDraft!A479),""),"")</f>
        <v/>
      </c>
      <c r="C464" s="230" t="str">
        <f>IFERROR(IF(ForbDraft!A479&lt;&gt;"",ForbDraft!A479,""),"")</f>
        <v/>
      </c>
      <c r="D464" s="230" t="str">
        <f t="shared" si="7"/>
        <v/>
      </c>
      <c r="E464" s="230" t="str">
        <f>IFERROR(IF(ForbDraft!L479&lt;&gt;"",ABS(ForbDraft!L479),""),"")</f>
        <v/>
      </c>
      <c r="F464" s="230" t="str">
        <f>IFERROR(IF(ForbDraft!K479&lt;&gt;"",ForbDraft!K479,""),"")</f>
        <v/>
      </c>
    </row>
    <row r="465" spans="2:6" x14ac:dyDescent="0.2">
      <c r="B465" s="229" t="str">
        <f>IFERROR(IF(ForbDraft!A480&lt;&gt;"",ROW(ForbDraft!A480),""),"")</f>
        <v/>
      </c>
      <c r="C465" s="230" t="str">
        <f>IFERROR(IF(ForbDraft!A480&lt;&gt;"",ForbDraft!A480,""),"")</f>
        <v/>
      </c>
      <c r="D465" s="230" t="str">
        <f t="shared" si="7"/>
        <v/>
      </c>
      <c r="E465" s="230" t="str">
        <f>IFERROR(IF(ForbDraft!L480&lt;&gt;"",ABS(ForbDraft!L480),""),"")</f>
        <v/>
      </c>
      <c r="F465" s="230" t="str">
        <f>IFERROR(IF(ForbDraft!K480&lt;&gt;"",ForbDraft!K480,""),"")</f>
        <v/>
      </c>
    </row>
    <row r="466" spans="2:6" x14ac:dyDescent="0.2">
      <c r="B466" s="229" t="str">
        <f>IFERROR(IF(ForbDraft!A481&lt;&gt;"",ROW(ForbDraft!A481),""),"")</f>
        <v/>
      </c>
      <c r="C466" s="230" t="str">
        <f>IFERROR(IF(ForbDraft!A481&lt;&gt;"",ForbDraft!A481,""),"")</f>
        <v/>
      </c>
      <c r="D466" s="230" t="str">
        <f t="shared" si="7"/>
        <v/>
      </c>
      <c r="E466" s="230" t="str">
        <f>IFERROR(IF(ForbDraft!L481&lt;&gt;"",ABS(ForbDraft!L481),""),"")</f>
        <v/>
      </c>
      <c r="F466" s="230" t="str">
        <f>IFERROR(IF(ForbDraft!K481&lt;&gt;"",ForbDraft!K481,""),"")</f>
        <v/>
      </c>
    </row>
    <row r="467" spans="2:6" x14ac:dyDescent="0.2">
      <c r="B467" s="229" t="str">
        <f>IFERROR(IF(ForbDraft!A482&lt;&gt;"",ROW(ForbDraft!A482),""),"")</f>
        <v/>
      </c>
      <c r="C467" s="230" t="str">
        <f>IFERROR(IF(ForbDraft!A482&lt;&gt;"",ForbDraft!A482,""),"")</f>
        <v/>
      </c>
      <c r="D467" s="230" t="str">
        <f t="shared" si="7"/>
        <v/>
      </c>
      <c r="E467" s="230" t="str">
        <f>IFERROR(IF(ForbDraft!L482&lt;&gt;"",ABS(ForbDraft!L482),""),"")</f>
        <v/>
      </c>
      <c r="F467" s="230" t="str">
        <f>IFERROR(IF(ForbDraft!K482&lt;&gt;"",ForbDraft!K482,""),"")</f>
        <v/>
      </c>
    </row>
    <row r="468" spans="2:6" x14ac:dyDescent="0.2">
      <c r="B468" s="229" t="str">
        <f>IFERROR(IF(ForbDraft!A483&lt;&gt;"",ROW(ForbDraft!A483),""),"")</f>
        <v/>
      </c>
      <c r="C468" s="230" t="str">
        <f>IFERROR(IF(ForbDraft!A483&lt;&gt;"",ForbDraft!A483,""),"")</f>
        <v/>
      </c>
      <c r="D468" s="230" t="str">
        <f t="shared" si="7"/>
        <v/>
      </c>
      <c r="E468" s="230" t="str">
        <f>IFERROR(IF(ForbDraft!L483&lt;&gt;"",ABS(ForbDraft!L483),""),"")</f>
        <v/>
      </c>
      <c r="F468" s="230" t="str">
        <f>IFERROR(IF(ForbDraft!K483&lt;&gt;"",ForbDraft!K483,""),"")</f>
        <v/>
      </c>
    </row>
    <row r="469" spans="2:6" x14ac:dyDescent="0.2">
      <c r="B469" s="229" t="str">
        <f>IFERROR(IF(ForbDraft!A484&lt;&gt;"",ROW(ForbDraft!A484),""),"")</f>
        <v/>
      </c>
      <c r="C469" s="230" t="str">
        <f>IFERROR(IF(ForbDraft!A484&lt;&gt;"",ForbDraft!A484,""),"")</f>
        <v/>
      </c>
      <c r="D469" s="230" t="str">
        <f t="shared" si="7"/>
        <v/>
      </c>
      <c r="E469" s="230" t="str">
        <f>IFERROR(IF(ForbDraft!L484&lt;&gt;"",ABS(ForbDraft!L484),""),"")</f>
        <v/>
      </c>
      <c r="F469" s="230" t="str">
        <f>IFERROR(IF(ForbDraft!K484&lt;&gt;"",ForbDraft!K484,""),"")</f>
        <v/>
      </c>
    </row>
    <row r="470" spans="2:6" x14ac:dyDescent="0.2">
      <c r="B470" s="229" t="str">
        <f>IFERROR(IF(ForbDraft!A485&lt;&gt;"",ROW(ForbDraft!A485),""),"")</f>
        <v/>
      </c>
      <c r="C470" s="230" t="str">
        <f>IFERROR(IF(ForbDraft!A485&lt;&gt;"",ForbDraft!A485,""),"")</f>
        <v/>
      </c>
      <c r="D470" s="230" t="str">
        <f t="shared" si="7"/>
        <v/>
      </c>
      <c r="E470" s="230" t="str">
        <f>IFERROR(IF(ForbDraft!L485&lt;&gt;"",ABS(ForbDraft!L485),""),"")</f>
        <v/>
      </c>
      <c r="F470" s="230" t="str">
        <f>IFERROR(IF(ForbDraft!K485&lt;&gt;"",ForbDraft!K485,""),"")</f>
        <v/>
      </c>
    </row>
    <row r="471" spans="2:6" x14ac:dyDescent="0.2">
      <c r="B471" s="229" t="str">
        <f>IFERROR(IF(ForbDraft!A486&lt;&gt;"",ROW(ForbDraft!A486),""),"")</f>
        <v/>
      </c>
      <c r="C471" s="230" t="str">
        <f>IFERROR(IF(ForbDraft!A486&lt;&gt;"",ForbDraft!A486,""),"")</f>
        <v/>
      </c>
      <c r="D471" s="230" t="str">
        <f t="shared" si="7"/>
        <v/>
      </c>
      <c r="E471" s="230" t="str">
        <f>IFERROR(IF(ForbDraft!L486&lt;&gt;"",ABS(ForbDraft!L486),""),"")</f>
        <v/>
      </c>
      <c r="F471" s="230" t="str">
        <f>IFERROR(IF(ForbDraft!K486&lt;&gt;"",ForbDraft!K486,""),"")</f>
        <v/>
      </c>
    </row>
    <row r="472" spans="2:6" x14ac:dyDescent="0.2">
      <c r="B472" s="229" t="str">
        <f>IFERROR(IF(ForbDraft!A487&lt;&gt;"",ROW(ForbDraft!A487),""),"")</f>
        <v/>
      </c>
      <c r="C472" s="230" t="str">
        <f>IFERROR(IF(ForbDraft!A487&lt;&gt;"",ForbDraft!A487,""),"")</f>
        <v/>
      </c>
      <c r="D472" s="230" t="str">
        <f t="shared" si="7"/>
        <v/>
      </c>
      <c r="E472" s="230" t="str">
        <f>IFERROR(IF(ForbDraft!L487&lt;&gt;"",ABS(ForbDraft!L487),""),"")</f>
        <v/>
      </c>
      <c r="F472" s="230" t="str">
        <f>IFERROR(IF(ForbDraft!K487&lt;&gt;"",ForbDraft!K487,""),"")</f>
        <v/>
      </c>
    </row>
    <row r="473" spans="2:6" x14ac:dyDescent="0.2">
      <c r="B473" s="229" t="str">
        <f>IFERROR(IF(ForbDraft!A488&lt;&gt;"",ROW(ForbDraft!A488),""),"")</f>
        <v/>
      </c>
      <c r="C473" s="230" t="str">
        <f>IFERROR(IF(ForbDraft!A488&lt;&gt;"",ForbDraft!A488,""),"")</f>
        <v/>
      </c>
      <c r="D473" s="230" t="str">
        <f t="shared" si="7"/>
        <v/>
      </c>
      <c r="E473" s="230" t="str">
        <f>IFERROR(IF(ForbDraft!L488&lt;&gt;"",ABS(ForbDraft!L488),""),"")</f>
        <v/>
      </c>
      <c r="F473" s="230" t="str">
        <f>IFERROR(IF(ForbDraft!K488&lt;&gt;"",ForbDraft!K488,""),"")</f>
        <v/>
      </c>
    </row>
    <row r="474" spans="2:6" x14ac:dyDescent="0.2">
      <c r="B474" s="229" t="str">
        <f>IFERROR(IF(ForbDraft!A489&lt;&gt;"",ROW(ForbDraft!A489),""),"")</f>
        <v/>
      </c>
      <c r="C474" s="230" t="str">
        <f>IFERROR(IF(ForbDraft!A489&lt;&gt;"",ForbDraft!A489,""),"")</f>
        <v/>
      </c>
      <c r="D474" s="230" t="str">
        <f t="shared" si="7"/>
        <v/>
      </c>
      <c r="E474" s="230" t="str">
        <f>IFERROR(IF(ForbDraft!L489&lt;&gt;"",ABS(ForbDraft!L489),""),"")</f>
        <v/>
      </c>
      <c r="F474" s="230" t="str">
        <f>IFERROR(IF(ForbDraft!K489&lt;&gt;"",ForbDraft!K489,""),"")</f>
        <v/>
      </c>
    </row>
    <row r="475" spans="2:6" x14ac:dyDescent="0.2">
      <c r="B475" s="229" t="str">
        <f>IFERROR(IF(ForbDraft!A490&lt;&gt;"",ROW(ForbDraft!A490),""),"")</f>
        <v/>
      </c>
      <c r="C475" s="230" t="str">
        <f>IFERROR(IF(ForbDraft!A490&lt;&gt;"",ForbDraft!A490,""),"")</f>
        <v/>
      </c>
      <c r="D475" s="230" t="str">
        <f t="shared" si="7"/>
        <v/>
      </c>
      <c r="E475" s="230" t="str">
        <f>IFERROR(IF(ForbDraft!L490&lt;&gt;"",ABS(ForbDraft!L490),""),"")</f>
        <v/>
      </c>
      <c r="F475" s="230" t="str">
        <f>IFERROR(IF(ForbDraft!K490&lt;&gt;"",ForbDraft!K490,""),"")</f>
        <v/>
      </c>
    </row>
    <row r="476" spans="2:6" x14ac:dyDescent="0.2">
      <c r="B476" s="229" t="str">
        <f>IFERROR(IF(ForbDraft!A491&lt;&gt;"",ROW(ForbDraft!A491),""),"")</f>
        <v/>
      </c>
      <c r="C476" s="230" t="str">
        <f>IFERROR(IF(ForbDraft!A491&lt;&gt;"",ForbDraft!A491,""),"")</f>
        <v/>
      </c>
      <c r="D476" s="230" t="str">
        <f t="shared" si="7"/>
        <v/>
      </c>
      <c r="E476" s="230" t="str">
        <f>IFERROR(IF(ForbDraft!L491&lt;&gt;"",ABS(ForbDraft!L491),""),"")</f>
        <v/>
      </c>
      <c r="F476" s="230" t="str">
        <f>IFERROR(IF(ForbDraft!K491&lt;&gt;"",ForbDraft!K491,""),"")</f>
        <v/>
      </c>
    </row>
    <row r="477" spans="2:6" x14ac:dyDescent="0.2">
      <c r="B477" s="229" t="str">
        <f>IFERROR(IF(ForbDraft!A492&lt;&gt;"",ROW(ForbDraft!A492),""),"")</f>
        <v/>
      </c>
      <c r="C477" s="230" t="str">
        <f>IFERROR(IF(ForbDraft!A492&lt;&gt;"",ForbDraft!A492,""),"")</f>
        <v/>
      </c>
      <c r="D477" s="230" t="str">
        <f t="shared" si="7"/>
        <v/>
      </c>
      <c r="E477" s="230" t="str">
        <f>IFERROR(IF(ForbDraft!L492&lt;&gt;"",ABS(ForbDraft!L492),""),"")</f>
        <v/>
      </c>
      <c r="F477" s="230" t="str">
        <f>IFERROR(IF(ForbDraft!K492&lt;&gt;"",ForbDraft!K492,""),"")</f>
        <v/>
      </c>
    </row>
    <row r="478" spans="2:6" x14ac:dyDescent="0.2">
      <c r="B478" s="229" t="str">
        <f>IFERROR(IF(ForbDraft!A493&lt;&gt;"",ROW(ForbDraft!A493),""),"")</f>
        <v/>
      </c>
      <c r="C478" s="230" t="str">
        <f>IFERROR(IF(ForbDraft!A493&lt;&gt;"",ForbDraft!A493,""),"")</f>
        <v/>
      </c>
      <c r="D478" s="230" t="str">
        <f t="shared" si="7"/>
        <v/>
      </c>
      <c r="E478" s="230" t="str">
        <f>IFERROR(IF(ForbDraft!L493&lt;&gt;"",ABS(ForbDraft!L493),""),"")</f>
        <v/>
      </c>
      <c r="F478" s="230" t="str">
        <f>IFERROR(IF(ForbDraft!K493&lt;&gt;"",ForbDraft!K493,""),"")</f>
        <v/>
      </c>
    </row>
    <row r="479" spans="2:6" x14ac:dyDescent="0.2">
      <c r="B479" s="229" t="str">
        <f>IFERROR(IF(ForbDraft!A494&lt;&gt;"",ROW(ForbDraft!A494),""),"")</f>
        <v/>
      </c>
      <c r="C479" s="230" t="str">
        <f>IFERROR(IF(ForbDraft!A494&lt;&gt;"",ForbDraft!A494,""),"")</f>
        <v/>
      </c>
      <c r="D479" s="230" t="str">
        <f t="shared" si="7"/>
        <v/>
      </c>
      <c r="E479" s="230" t="str">
        <f>IFERROR(IF(ForbDraft!L494&lt;&gt;"",ABS(ForbDraft!L494),""),"")</f>
        <v/>
      </c>
      <c r="F479" s="230" t="str">
        <f>IFERROR(IF(ForbDraft!K494&lt;&gt;"",ForbDraft!K494,""),"")</f>
        <v/>
      </c>
    </row>
    <row r="480" spans="2:6" x14ac:dyDescent="0.2">
      <c r="B480" s="229" t="str">
        <f>IFERROR(IF(ForbDraft!A495&lt;&gt;"",ROW(ForbDraft!A495),""),"")</f>
        <v/>
      </c>
      <c r="C480" s="230" t="str">
        <f>IFERROR(IF(ForbDraft!A495&lt;&gt;"",ForbDraft!A495,""),"")</f>
        <v/>
      </c>
      <c r="D480" s="230" t="str">
        <f t="shared" si="7"/>
        <v/>
      </c>
      <c r="E480" s="230" t="str">
        <f>IFERROR(IF(ForbDraft!L495&lt;&gt;"",ABS(ForbDraft!L495),""),"")</f>
        <v/>
      </c>
      <c r="F480" s="230" t="str">
        <f>IFERROR(IF(ForbDraft!K495&lt;&gt;"",ForbDraft!K495,""),"")</f>
        <v/>
      </c>
    </row>
    <row r="481" spans="2:6" x14ac:dyDescent="0.2">
      <c r="B481" s="229" t="str">
        <f>IFERROR(IF(ForbDraft!A496&lt;&gt;"",ROW(ForbDraft!A496),""),"")</f>
        <v/>
      </c>
      <c r="C481" s="230" t="str">
        <f>IFERROR(IF(ForbDraft!A496&lt;&gt;"",ForbDraft!A496,""),"")</f>
        <v/>
      </c>
      <c r="D481" s="230" t="str">
        <f t="shared" si="7"/>
        <v/>
      </c>
      <c r="E481" s="230" t="str">
        <f>IFERROR(IF(ForbDraft!L496&lt;&gt;"",ABS(ForbDraft!L496),""),"")</f>
        <v/>
      </c>
      <c r="F481" s="230" t="str">
        <f>IFERROR(IF(ForbDraft!K496&lt;&gt;"",ForbDraft!K496,""),"")</f>
        <v/>
      </c>
    </row>
    <row r="482" spans="2:6" x14ac:dyDescent="0.2">
      <c r="B482" s="229" t="str">
        <f>IFERROR(IF(ForbDraft!A497&lt;&gt;"",ROW(ForbDraft!A497),""),"")</f>
        <v/>
      </c>
      <c r="C482" s="230" t="str">
        <f>IFERROR(IF(ForbDraft!A497&lt;&gt;"",ForbDraft!A497,""),"")</f>
        <v/>
      </c>
      <c r="D482" s="230" t="str">
        <f t="shared" si="7"/>
        <v/>
      </c>
      <c r="E482" s="230" t="str">
        <f>IFERROR(IF(ForbDraft!L497&lt;&gt;"",ABS(ForbDraft!L497),""),"")</f>
        <v/>
      </c>
      <c r="F482" s="230" t="str">
        <f>IFERROR(IF(ForbDraft!K497&lt;&gt;"",ForbDraft!K497,""),"")</f>
        <v/>
      </c>
    </row>
    <row r="483" spans="2:6" x14ac:dyDescent="0.2">
      <c r="B483" s="229" t="str">
        <f>IFERROR(IF(ForbDraft!A498&lt;&gt;"",ROW(ForbDraft!A498),""),"")</f>
        <v/>
      </c>
      <c r="C483" s="230" t="str">
        <f>IFERROR(IF(ForbDraft!A498&lt;&gt;"",ForbDraft!A498,""),"")</f>
        <v/>
      </c>
      <c r="D483" s="230" t="str">
        <f t="shared" si="7"/>
        <v/>
      </c>
      <c r="E483" s="230" t="str">
        <f>IFERROR(IF(ForbDraft!L498&lt;&gt;"",ABS(ForbDraft!L498),""),"")</f>
        <v/>
      </c>
      <c r="F483" s="230" t="str">
        <f>IFERROR(IF(ForbDraft!K498&lt;&gt;"",ForbDraft!K498,""),"")</f>
        <v/>
      </c>
    </row>
    <row r="484" spans="2:6" x14ac:dyDescent="0.2">
      <c r="B484" s="229" t="str">
        <f>IFERROR(IF(ForbDraft!A499&lt;&gt;"",ROW(ForbDraft!A499),""),"")</f>
        <v/>
      </c>
      <c r="C484" s="230" t="str">
        <f>IFERROR(IF(ForbDraft!A499&lt;&gt;"",ForbDraft!A499,""),"")</f>
        <v/>
      </c>
      <c r="D484" s="230" t="str">
        <f t="shared" si="7"/>
        <v/>
      </c>
      <c r="E484" s="230" t="str">
        <f>IFERROR(IF(ForbDraft!L499&lt;&gt;"",ABS(ForbDraft!L499),""),"")</f>
        <v/>
      </c>
      <c r="F484" s="230" t="str">
        <f>IFERROR(IF(ForbDraft!K499&lt;&gt;"",ForbDraft!K499,""),"")</f>
        <v/>
      </c>
    </row>
    <row r="485" spans="2:6" x14ac:dyDescent="0.2">
      <c r="B485" s="229" t="str">
        <f>IFERROR(IF(ForbDraft!A500&lt;&gt;"",ROW(ForbDraft!A500),""),"")</f>
        <v/>
      </c>
      <c r="C485" s="230" t="str">
        <f>IFERROR(IF(ForbDraft!A500&lt;&gt;"",ForbDraft!A500,""),"")</f>
        <v/>
      </c>
      <c r="D485" s="230" t="str">
        <f t="shared" si="7"/>
        <v/>
      </c>
      <c r="E485" s="230" t="str">
        <f>IFERROR(IF(ForbDraft!L500&lt;&gt;"",ABS(ForbDraft!L500),""),"")</f>
        <v/>
      </c>
      <c r="F485" s="230" t="str">
        <f>IFERROR(IF(ForbDraft!K500&lt;&gt;"",ForbDraft!K500,""),"")</f>
        <v/>
      </c>
    </row>
    <row r="486" spans="2:6" x14ac:dyDescent="0.2">
      <c r="B486" s="229" t="str">
        <f>IFERROR(IF(ForbDraft!A501&lt;&gt;"",ROW(ForbDraft!A501),""),"")</f>
        <v/>
      </c>
      <c r="C486" s="230" t="str">
        <f>IFERROR(IF(ForbDraft!A501&lt;&gt;"",ForbDraft!A501,""),"")</f>
        <v/>
      </c>
      <c r="D486" s="230" t="str">
        <f t="shared" si="7"/>
        <v/>
      </c>
      <c r="E486" s="230" t="str">
        <f>IFERROR(IF(ForbDraft!L501&lt;&gt;"",ABS(ForbDraft!L501),""),"")</f>
        <v/>
      </c>
      <c r="F486" s="230" t="str">
        <f>IFERROR(IF(ForbDraft!K501&lt;&gt;"",ForbDraft!K501,""),"")</f>
        <v/>
      </c>
    </row>
    <row r="487" spans="2:6" x14ac:dyDescent="0.2">
      <c r="B487" s="229" t="str">
        <f>IFERROR(IF(ForbDraft!A502&lt;&gt;"",ROW(ForbDraft!A502),""),"")</f>
        <v/>
      </c>
      <c r="C487" s="230" t="str">
        <f>IFERROR(IF(ForbDraft!A502&lt;&gt;"",ForbDraft!A502,""),"")</f>
        <v/>
      </c>
      <c r="D487" s="230" t="str">
        <f t="shared" si="7"/>
        <v/>
      </c>
      <c r="E487" s="230" t="str">
        <f>IFERROR(IF(ForbDraft!L502&lt;&gt;"",ABS(ForbDraft!L502),""),"")</f>
        <v/>
      </c>
      <c r="F487" s="230" t="str">
        <f>IFERROR(IF(ForbDraft!K502&lt;&gt;"",ForbDraft!K502,""),"")</f>
        <v/>
      </c>
    </row>
    <row r="488" spans="2:6" x14ac:dyDescent="0.2">
      <c r="B488" s="229" t="str">
        <f>IFERROR(IF(ForbDraft!A503&lt;&gt;"",ROW(ForbDraft!A503),""),"")</f>
        <v/>
      </c>
      <c r="C488" s="230" t="str">
        <f>IFERROR(IF(ForbDraft!A503&lt;&gt;"",ForbDraft!A503,""),"")</f>
        <v/>
      </c>
      <c r="D488" s="230" t="str">
        <f t="shared" si="7"/>
        <v/>
      </c>
      <c r="E488" s="230" t="str">
        <f>IFERROR(IF(ForbDraft!L503&lt;&gt;"",ABS(ForbDraft!L503),""),"")</f>
        <v/>
      </c>
      <c r="F488" s="230" t="str">
        <f>IFERROR(IF(ForbDraft!K503&lt;&gt;"",ForbDraft!K503,""),"")</f>
        <v/>
      </c>
    </row>
    <row r="489" spans="2:6" x14ac:dyDescent="0.2">
      <c r="B489" s="229" t="str">
        <f>IFERROR(IF(ForbDraft!A504&lt;&gt;"",ROW(ForbDraft!A504),""),"")</f>
        <v/>
      </c>
      <c r="C489" s="230" t="str">
        <f>IFERROR(IF(ForbDraft!A504&lt;&gt;"",ForbDraft!A504,""),"")</f>
        <v/>
      </c>
      <c r="D489" s="230" t="str">
        <f t="shared" si="7"/>
        <v/>
      </c>
      <c r="E489" s="230" t="str">
        <f>IFERROR(IF(ForbDraft!L504&lt;&gt;"",ABS(ForbDraft!L504),""),"")</f>
        <v/>
      </c>
      <c r="F489" s="230" t="str">
        <f>IFERROR(IF(ForbDraft!K504&lt;&gt;"",ForbDraft!K504,""),"")</f>
        <v/>
      </c>
    </row>
    <row r="490" spans="2:6" x14ac:dyDescent="0.2">
      <c r="B490" s="229" t="str">
        <f>IFERROR(IF(ForbDraft!A505&lt;&gt;"",ROW(ForbDraft!A505),""),"")</f>
        <v/>
      </c>
      <c r="C490" s="230" t="str">
        <f>IFERROR(IF(ForbDraft!A505&lt;&gt;"",ForbDraft!A505,""),"")</f>
        <v/>
      </c>
      <c r="D490" s="230" t="str">
        <f t="shared" si="7"/>
        <v/>
      </c>
      <c r="E490" s="230" t="str">
        <f>IFERROR(IF(ForbDraft!L505&lt;&gt;"",ABS(ForbDraft!L505),""),"")</f>
        <v/>
      </c>
      <c r="F490" s="230" t="str">
        <f>IFERROR(IF(ForbDraft!K505&lt;&gt;"",ForbDraft!K505,""),"")</f>
        <v/>
      </c>
    </row>
    <row r="491" spans="2:6" x14ac:dyDescent="0.2">
      <c r="B491" s="229" t="str">
        <f>IFERROR(IF(ForbDraft!A506&lt;&gt;"",ROW(ForbDraft!A506),""),"")</f>
        <v/>
      </c>
      <c r="C491" s="230" t="str">
        <f>IFERROR(IF(ForbDraft!A506&lt;&gt;"",ForbDraft!A506,""),"")</f>
        <v/>
      </c>
      <c r="D491" s="230" t="str">
        <f t="shared" si="7"/>
        <v/>
      </c>
      <c r="E491" s="230" t="str">
        <f>IFERROR(IF(ForbDraft!L506&lt;&gt;"",ABS(ForbDraft!L506),""),"")</f>
        <v/>
      </c>
      <c r="F491" s="230" t="str">
        <f>IFERROR(IF(ForbDraft!K506&lt;&gt;"",ForbDraft!K506,""),"")</f>
        <v/>
      </c>
    </row>
    <row r="492" spans="2:6" x14ac:dyDescent="0.2">
      <c r="B492" s="229" t="str">
        <f>IFERROR(IF(ForbDraft!A507&lt;&gt;"",ROW(ForbDraft!A507),""),"")</f>
        <v/>
      </c>
      <c r="C492" s="230" t="str">
        <f>IFERROR(IF(ForbDraft!A507&lt;&gt;"",ForbDraft!A507,""),"")</f>
        <v/>
      </c>
      <c r="D492" s="230" t="str">
        <f t="shared" si="7"/>
        <v/>
      </c>
      <c r="E492" s="230" t="str">
        <f>IFERROR(IF(ForbDraft!L507&lt;&gt;"",ABS(ForbDraft!L507),""),"")</f>
        <v/>
      </c>
      <c r="F492" s="230" t="str">
        <f>IFERROR(IF(ForbDraft!K507&lt;&gt;"",ForbDraft!K507,""),"")</f>
        <v/>
      </c>
    </row>
    <row r="493" spans="2:6" x14ac:dyDescent="0.2">
      <c r="B493" s="229" t="str">
        <f>IFERROR(IF(ForbDraft!A508&lt;&gt;"",ROW(ForbDraft!A508),""),"")</f>
        <v/>
      </c>
      <c r="C493" s="230" t="str">
        <f>IFERROR(IF(ForbDraft!A508&lt;&gt;"",ForbDraft!A508,""),"")</f>
        <v/>
      </c>
      <c r="D493" s="230" t="str">
        <f t="shared" si="7"/>
        <v/>
      </c>
      <c r="E493" s="230" t="str">
        <f>IFERROR(IF(ForbDraft!L508&lt;&gt;"",ABS(ForbDraft!L508),""),"")</f>
        <v/>
      </c>
      <c r="F493" s="230" t="str">
        <f>IFERROR(IF(ForbDraft!K508&lt;&gt;"",ForbDraft!K508,""),"")</f>
        <v/>
      </c>
    </row>
    <row r="494" spans="2:6" x14ac:dyDescent="0.2">
      <c r="B494" s="229" t="str">
        <f>IFERROR(IF(ForbDraft!A509&lt;&gt;"",ROW(ForbDraft!A509),""),"")</f>
        <v/>
      </c>
      <c r="C494" s="230" t="str">
        <f>IFERROR(IF(ForbDraft!A509&lt;&gt;"",ForbDraft!A509,""),"")</f>
        <v/>
      </c>
      <c r="D494" s="230" t="str">
        <f t="shared" si="7"/>
        <v/>
      </c>
      <c r="E494" s="230" t="str">
        <f>IFERROR(IF(ForbDraft!L509&lt;&gt;"",ABS(ForbDraft!L509),""),"")</f>
        <v/>
      </c>
      <c r="F494" s="230" t="str">
        <f>IFERROR(IF(ForbDraft!K509&lt;&gt;"",ForbDraft!K509,""),"")</f>
        <v/>
      </c>
    </row>
    <row r="495" spans="2:6" x14ac:dyDescent="0.2">
      <c r="B495" s="229" t="str">
        <f>IFERROR(IF(ForbDraft!A510&lt;&gt;"",ROW(ForbDraft!A510),""),"")</f>
        <v/>
      </c>
      <c r="C495" s="230" t="str">
        <f>IFERROR(IF(ForbDraft!A510&lt;&gt;"",ForbDraft!A510,""),"")</f>
        <v/>
      </c>
      <c r="D495" s="230" t="str">
        <f t="shared" si="7"/>
        <v/>
      </c>
      <c r="E495" s="230" t="str">
        <f>IFERROR(IF(ForbDraft!L510&lt;&gt;"",ABS(ForbDraft!L510),""),"")</f>
        <v/>
      </c>
      <c r="F495" s="230" t="str">
        <f>IFERROR(IF(ForbDraft!K510&lt;&gt;"",ForbDraft!K510,""),"")</f>
        <v/>
      </c>
    </row>
    <row r="496" spans="2:6" x14ac:dyDescent="0.2">
      <c r="B496" s="229" t="str">
        <f>IFERROR(IF(ForbDraft!A511&lt;&gt;"",ROW(ForbDraft!A511),""),"")</f>
        <v/>
      </c>
      <c r="C496" s="230" t="str">
        <f>IFERROR(IF(ForbDraft!A511&lt;&gt;"",ForbDraft!A511,""),"")</f>
        <v/>
      </c>
      <c r="D496" s="230" t="str">
        <f t="shared" si="7"/>
        <v/>
      </c>
      <c r="E496" s="230" t="str">
        <f>IFERROR(IF(ForbDraft!L511&lt;&gt;"",ABS(ForbDraft!L511),""),"")</f>
        <v/>
      </c>
      <c r="F496" s="230" t="str">
        <f>IFERROR(IF(ForbDraft!K511&lt;&gt;"",ForbDraft!K511,""),"")</f>
        <v/>
      </c>
    </row>
    <row r="497" spans="2:6" x14ac:dyDescent="0.2">
      <c r="B497" s="229" t="str">
        <f>IFERROR(IF(ForbDraft!A512&lt;&gt;"",ROW(ForbDraft!A512),""),"")</f>
        <v/>
      </c>
      <c r="C497" s="230" t="str">
        <f>IFERROR(IF(ForbDraft!A512&lt;&gt;"",ForbDraft!A512,""),"")</f>
        <v/>
      </c>
      <c r="D497" s="230" t="str">
        <f t="shared" si="7"/>
        <v/>
      </c>
      <c r="E497" s="230" t="str">
        <f>IFERROR(IF(ForbDraft!L512&lt;&gt;"",ABS(ForbDraft!L512),""),"")</f>
        <v/>
      </c>
      <c r="F497" s="230" t="str">
        <f>IFERROR(IF(ForbDraft!K512&lt;&gt;"",ForbDraft!K512,""),"")</f>
        <v/>
      </c>
    </row>
    <row r="498" spans="2:6" x14ac:dyDescent="0.2">
      <c r="B498" s="229" t="str">
        <f>IFERROR(IF(ForbDraft!A513&lt;&gt;"",ROW(ForbDraft!A513),""),"")</f>
        <v/>
      </c>
      <c r="C498" s="230" t="str">
        <f>IFERROR(IF(ForbDraft!A513&lt;&gt;"",ForbDraft!A513,""),"")</f>
        <v/>
      </c>
      <c r="D498" s="230" t="str">
        <f t="shared" si="7"/>
        <v/>
      </c>
      <c r="E498" s="230" t="str">
        <f>IFERROR(IF(ForbDraft!L513&lt;&gt;"",ABS(ForbDraft!L513),""),"")</f>
        <v/>
      </c>
      <c r="F498" s="230" t="str">
        <f>IFERROR(IF(ForbDraft!K513&lt;&gt;"",ForbDraft!K513,""),"")</f>
        <v/>
      </c>
    </row>
    <row r="499" spans="2:6" x14ac:dyDescent="0.2">
      <c r="B499" s="229" t="str">
        <f>IFERROR(IF(ForbDraft!A514&lt;&gt;"",ROW(ForbDraft!A514),""),"")</f>
        <v/>
      </c>
      <c r="C499" s="230" t="str">
        <f>IFERROR(IF(ForbDraft!A514&lt;&gt;"",ForbDraft!A514,""),"")</f>
        <v/>
      </c>
      <c r="D499" s="230" t="str">
        <f t="shared" si="7"/>
        <v/>
      </c>
      <c r="E499" s="230" t="str">
        <f>IFERROR(IF(ForbDraft!L514&lt;&gt;"",ABS(ForbDraft!L514),""),"")</f>
        <v/>
      </c>
      <c r="F499" s="230" t="str">
        <f>IFERROR(IF(ForbDraft!K514&lt;&gt;"",ForbDraft!K514,""),"")</f>
        <v/>
      </c>
    </row>
    <row r="500" spans="2:6" x14ac:dyDescent="0.2">
      <c r="B500" s="229" t="str">
        <f>IFERROR(IF(ForbDraft!A515&lt;&gt;"",ROW(ForbDraft!A515),""),"")</f>
        <v/>
      </c>
      <c r="C500" s="230" t="str">
        <f>IFERROR(IF(ForbDraft!A515&lt;&gt;"",ForbDraft!A515,""),"")</f>
        <v/>
      </c>
      <c r="D500" s="230" t="str">
        <f t="shared" si="7"/>
        <v/>
      </c>
      <c r="E500" s="230" t="str">
        <f>IFERROR(IF(ForbDraft!L515&lt;&gt;"",ABS(ForbDraft!L515),""),"")</f>
        <v/>
      </c>
      <c r="F500" s="230" t="str">
        <f>IFERROR(IF(ForbDraft!K515&lt;&gt;"",ForbDraft!K515,""),"")</f>
        <v/>
      </c>
    </row>
    <row r="501" spans="2:6" x14ac:dyDescent="0.2">
      <c r="B501" s="229" t="str">
        <f>IFERROR(IF(ForbDraft!A516&lt;&gt;"",ROW(ForbDraft!A516),""),"")</f>
        <v/>
      </c>
      <c r="C501" s="230" t="str">
        <f>IFERROR(IF(ForbDraft!A516&lt;&gt;"",ForbDraft!A516,""),"")</f>
        <v/>
      </c>
      <c r="D501" s="230" t="str">
        <f t="shared" si="7"/>
        <v/>
      </c>
      <c r="E501" s="230" t="str">
        <f>IFERROR(IF(ForbDraft!L516&lt;&gt;"",ABS(ForbDraft!L516),""),"")</f>
        <v/>
      </c>
      <c r="F501" s="230" t="str">
        <f>IFERROR(IF(ForbDraft!K516&lt;&gt;"",ForbDraft!K516,""),"")</f>
        <v/>
      </c>
    </row>
    <row r="502" spans="2:6" x14ac:dyDescent="0.2">
      <c r="B502" s="229" t="str">
        <f>IFERROR(IF(ForbDraft!A517&lt;&gt;"",ROW(ForbDraft!A517),""),"")</f>
        <v/>
      </c>
      <c r="C502" s="230" t="str">
        <f>IFERROR(IF(ForbDraft!A517&lt;&gt;"",ForbDraft!A517,""),"")</f>
        <v/>
      </c>
      <c r="D502" s="230" t="str">
        <f t="shared" si="7"/>
        <v/>
      </c>
      <c r="E502" s="230" t="str">
        <f>IFERROR(IF(ForbDraft!L517&lt;&gt;"",ABS(ForbDraft!L517),""),"")</f>
        <v/>
      </c>
      <c r="F502" s="230" t="str">
        <f>IFERROR(IF(ForbDraft!K517&lt;&gt;"",ForbDraft!K517,""),"")</f>
        <v/>
      </c>
    </row>
    <row r="503" spans="2:6" x14ac:dyDescent="0.2">
      <c r="B503" s="229" t="str">
        <f>IFERROR(IF(ForbDraft!A518&lt;&gt;"",ROW(ForbDraft!A518),""),"")</f>
        <v/>
      </c>
      <c r="C503" s="230" t="str">
        <f>IFERROR(IF(ForbDraft!A518&lt;&gt;"",ForbDraft!A518,""),"")</f>
        <v/>
      </c>
      <c r="D503" s="230" t="str">
        <f t="shared" si="7"/>
        <v/>
      </c>
      <c r="E503" s="230" t="str">
        <f>IFERROR(IF(ForbDraft!L518&lt;&gt;"",ABS(ForbDraft!L518),""),"")</f>
        <v/>
      </c>
      <c r="F503" s="230" t="str">
        <f>IFERROR(IF(ForbDraft!K518&lt;&gt;"",ForbDraft!K518,""),"")</f>
        <v/>
      </c>
    </row>
    <row r="504" spans="2:6" x14ac:dyDescent="0.2">
      <c r="B504" s="229" t="str">
        <f>IFERROR(IF(ForbDraft!A519&lt;&gt;"",ROW(ForbDraft!A519),""),"")</f>
        <v/>
      </c>
      <c r="C504" s="230" t="str">
        <f>IFERROR(IF(ForbDraft!A519&lt;&gt;"",ForbDraft!A519,""),"")</f>
        <v/>
      </c>
      <c r="D504" s="230" t="str">
        <f t="shared" si="7"/>
        <v/>
      </c>
      <c r="E504" s="230" t="str">
        <f>IFERROR(IF(ForbDraft!L519&lt;&gt;"",ABS(ForbDraft!L519),""),"")</f>
        <v/>
      </c>
      <c r="F504" s="230" t="str">
        <f>IFERROR(IF(ForbDraft!K519&lt;&gt;"",ForbDraft!K519,""),"")</f>
        <v/>
      </c>
    </row>
    <row r="505" spans="2:6" x14ac:dyDescent="0.2">
      <c r="B505" s="229" t="str">
        <f>IFERROR(IF(ForbDraft!A520&lt;&gt;"",ROW(ForbDraft!A520),""),"")</f>
        <v/>
      </c>
      <c r="C505" s="230" t="str">
        <f>IFERROR(IF(ForbDraft!A520&lt;&gt;"",ForbDraft!A520,""),"")</f>
        <v/>
      </c>
      <c r="D505" s="230" t="str">
        <f t="shared" si="7"/>
        <v/>
      </c>
      <c r="E505" s="230" t="str">
        <f>IFERROR(IF(ForbDraft!L520&lt;&gt;"",ABS(ForbDraft!L520),""),"")</f>
        <v/>
      </c>
      <c r="F505" s="230" t="str">
        <f>IFERROR(IF(ForbDraft!K520&lt;&gt;"",ForbDraft!K520,""),"")</f>
        <v/>
      </c>
    </row>
    <row r="506" spans="2:6" x14ac:dyDescent="0.2">
      <c r="B506" s="229" t="str">
        <f>IFERROR(IF(ForbDraft!A521&lt;&gt;"",ROW(ForbDraft!A521),""),"")</f>
        <v/>
      </c>
      <c r="C506" s="230" t="str">
        <f>IFERROR(IF(ForbDraft!A521&lt;&gt;"",ForbDraft!A521,""),"")</f>
        <v/>
      </c>
      <c r="D506" s="230" t="str">
        <f t="shared" si="7"/>
        <v/>
      </c>
      <c r="E506" s="230" t="str">
        <f>IFERROR(IF(ForbDraft!L521&lt;&gt;"",ABS(ForbDraft!L521),""),"")</f>
        <v/>
      </c>
      <c r="F506" s="230" t="str">
        <f>IFERROR(IF(ForbDraft!K521&lt;&gt;"",ForbDraft!K521,""),"")</f>
        <v/>
      </c>
    </row>
    <row r="507" spans="2:6" x14ac:dyDescent="0.2">
      <c r="B507" s="229" t="str">
        <f>IFERROR(IF(ForbDraft!A522&lt;&gt;"",ROW(ForbDraft!A522),""),"")</f>
        <v/>
      </c>
      <c r="C507" s="230" t="str">
        <f>IFERROR(IF(ForbDraft!A522&lt;&gt;"",ForbDraft!A522,""),"")</f>
        <v/>
      </c>
      <c r="D507" s="230" t="str">
        <f t="shared" si="7"/>
        <v/>
      </c>
      <c r="E507" s="230" t="str">
        <f>IFERROR(IF(ForbDraft!L522&lt;&gt;"",ABS(ForbDraft!L522),""),"")</f>
        <v/>
      </c>
      <c r="F507" s="230" t="str">
        <f>IFERROR(IF(ForbDraft!K522&lt;&gt;"",ForbDraft!K522,""),"")</f>
        <v/>
      </c>
    </row>
    <row r="508" spans="2:6" x14ac:dyDescent="0.2">
      <c r="B508" s="229" t="str">
        <f>IFERROR(IF(ForbDraft!A523&lt;&gt;"",ROW(ForbDraft!A523),""),"")</f>
        <v/>
      </c>
      <c r="C508" s="230" t="str">
        <f>IFERROR(IF(ForbDraft!A523&lt;&gt;"",ForbDraft!A523,""),"")</f>
        <v/>
      </c>
      <c r="D508" s="230" t="str">
        <f t="shared" si="7"/>
        <v/>
      </c>
      <c r="E508" s="230" t="str">
        <f>IFERROR(IF(ForbDraft!L523&lt;&gt;"",ABS(ForbDraft!L523),""),"")</f>
        <v/>
      </c>
      <c r="F508" s="230" t="str">
        <f>IFERROR(IF(ForbDraft!K523&lt;&gt;"",ForbDraft!K523,""),"")</f>
        <v/>
      </c>
    </row>
    <row r="509" spans="2:6" x14ac:dyDescent="0.2">
      <c r="B509" s="229" t="str">
        <f>IFERROR(IF(ForbDraft!A524&lt;&gt;"",ROW(ForbDraft!A524),""),"")</f>
        <v/>
      </c>
      <c r="C509" s="230" t="str">
        <f>IFERROR(IF(ForbDraft!A524&lt;&gt;"",ForbDraft!A524,""),"")</f>
        <v/>
      </c>
      <c r="D509" s="230" t="str">
        <f t="shared" si="7"/>
        <v/>
      </c>
      <c r="E509" s="230" t="str">
        <f>IFERROR(IF(ForbDraft!L524&lt;&gt;"",ABS(ForbDraft!L524),""),"")</f>
        <v/>
      </c>
      <c r="F509" s="230" t="str">
        <f>IFERROR(IF(ForbDraft!K524&lt;&gt;"",ForbDraft!K524,""),"")</f>
        <v/>
      </c>
    </row>
    <row r="510" spans="2:6" x14ac:dyDescent="0.2">
      <c r="B510" s="229" t="str">
        <f>IFERROR(IF(ForbDraft!A525&lt;&gt;"",ROW(ForbDraft!A525),""),"")</f>
        <v/>
      </c>
      <c r="C510" s="230" t="str">
        <f>IFERROR(IF(ForbDraft!A525&lt;&gt;"",ForbDraft!A525,""),"")</f>
        <v/>
      </c>
      <c r="D510" s="230" t="str">
        <f t="shared" si="7"/>
        <v/>
      </c>
      <c r="E510" s="230" t="str">
        <f>IFERROR(IF(ForbDraft!L525&lt;&gt;"",ABS(ForbDraft!L525),""),"")</f>
        <v/>
      </c>
      <c r="F510" s="230" t="str">
        <f>IFERROR(IF(ForbDraft!K525&lt;&gt;"",ForbDraft!K525,""),"")</f>
        <v/>
      </c>
    </row>
    <row r="511" spans="2:6" x14ac:dyDescent="0.2">
      <c r="B511" s="229" t="str">
        <f>IFERROR(IF(ForbDraft!A526&lt;&gt;"",ROW(ForbDraft!A526),""),"")</f>
        <v/>
      </c>
      <c r="C511" s="230" t="str">
        <f>IFERROR(IF(ForbDraft!A526&lt;&gt;"",ForbDraft!A526,""),"")</f>
        <v/>
      </c>
      <c r="D511" s="230" t="str">
        <f t="shared" si="7"/>
        <v/>
      </c>
      <c r="E511" s="230" t="str">
        <f>IFERROR(IF(ForbDraft!L526&lt;&gt;"",ABS(ForbDraft!L526),""),"")</f>
        <v/>
      </c>
      <c r="F511" s="230" t="str">
        <f>IFERROR(IF(ForbDraft!K526&lt;&gt;"",ForbDraft!K526,""),"")</f>
        <v/>
      </c>
    </row>
    <row r="512" spans="2:6" x14ac:dyDescent="0.2">
      <c r="B512" s="229" t="str">
        <f>IFERROR(IF(ForbDraft!A527&lt;&gt;"",ROW(ForbDraft!A527),""),"")</f>
        <v/>
      </c>
      <c r="C512" s="230" t="str">
        <f>IFERROR(IF(ForbDraft!A527&lt;&gt;"",ForbDraft!A527,""),"")</f>
        <v/>
      </c>
      <c r="D512" s="230" t="str">
        <f t="shared" si="7"/>
        <v/>
      </c>
      <c r="E512" s="230" t="str">
        <f>IFERROR(IF(ForbDraft!L527&lt;&gt;"",ABS(ForbDraft!L527),""),"")</f>
        <v/>
      </c>
      <c r="F512" s="230" t="str">
        <f>IFERROR(IF(ForbDraft!K527&lt;&gt;"",ForbDraft!K527,""),"")</f>
        <v/>
      </c>
    </row>
    <row r="513" spans="2:6" x14ac:dyDescent="0.2">
      <c r="B513" s="229" t="str">
        <f>IFERROR(IF(ForbDraft!A528&lt;&gt;"",ROW(ForbDraft!A528),""),"")</f>
        <v/>
      </c>
      <c r="C513" s="230" t="str">
        <f>IFERROR(IF(ForbDraft!A528&lt;&gt;"",ForbDraft!A528,""),"")</f>
        <v/>
      </c>
      <c r="D513" s="230" t="str">
        <f t="shared" si="7"/>
        <v/>
      </c>
      <c r="E513" s="230" t="str">
        <f>IFERROR(IF(ForbDraft!L528&lt;&gt;"",ABS(ForbDraft!L528),""),"")</f>
        <v/>
      </c>
      <c r="F513" s="230" t="str">
        <f>IFERROR(IF(ForbDraft!K528&lt;&gt;"",ForbDraft!K528,""),"")</f>
        <v/>
      </c>
    </row>
    <row r="514" spans="2:6" x14ac:dyDescent="0.2">
      <c r="B514" s="229" t="str">
        <f>IFERROR(IF(ForbDraft!A529&lt;&gt;"",ROW(ForbDraft!A529),""),"")</f>
        <v/>
      </c>
      <c r="C514" s="230" t="str">
        <f>IFERROR(IF(ForbDraft!A529&lt;&gt;"",ForbDraft!A529,""),"")</f>
        <v/>
      </c>
      <c r="D514" s="230" t="str">
        <f t="shared" si="7"/>
        <v/>
      </c>
      <c r="E514" s="230" t="str">
        <f>IFERROR(IF(ForbDraft!L529&lt;&gt;"",ABS(ForbDraft!L529),""),"")</f>
        <v/>
      </c>
      <c r="F514" s="230" t="str">
        <f>IFERROR(IF(ForbDraft!K529&lt;&gt;"",ForbDraft!K529,""),"")</f>
        <v/>
      </c>
    </row>
    <row r="515" spans="2:6" x14ac:dyDescent="0.2">
      <c r="B515" s="229" t="str">
        <f>IFERROR(IF(ForbDraft!A530&lt;&gt;"",ROW(ForbDraft!A530),""),"")</f>
        <v/>
      </c>
      <c r="C515" s="230" t="str">
        <f>IFERROR(IF(ForbDraft!A530&lt;&gt;"",ForbDraft!A530,""),"")</f>
        <v/>
      </c>
      <c r="D515" s="230" t="str">
        <f t="shared" ref="D515:D578" si="8">IF(F515="pH לבדיקת גבול","pH",F515)</f>
        <v/>
      </c>
      <c r="E515" s="230" t="str">
        <f>IFERROR(IF(ForbDraft!L530&lt;&gt;"",ABS(ForbDraft!L530),""),"")</f>
        <v/>
      </c>
      <c r="F515" s="230" t="str">
        <f>IFERROR(IF(ForbDraft!K530&lt;&gt;"",ForbDraft!K530,""),"")</f>
        <v/>
      </c>
    </row>
    <row r="516" spans="2:6" x14ac:dyDescent="0.2">
      <c r="B516" s="229" t="str">
        <f>IFERROR(IF(ForbDraft!A531&lt;&gt;"",ROW(ForbDraft!A531),""),"")</f>
        <v/>
      </c>
      <c r="C516" s="230" t="str">
        <f>IFERROR(IF(ForbDraft!A531&lt;&gt;"",ForbDraft!A531,""),"")</f>
        <v/>
      </c>
      <c r="D516" s="230" t="str">
        <f t="shared" si="8"/>
        <v/>
      </c>
      <c r="E516" s="230" t="str">
        <f>IFERROR(IF(ForbDraft!L531&lt;&gt;"",ABS(ForbDraft!L531),""),"")</f>
        <v/>
      </c>
      <c r="F516" s="230" t="str">
        <f>IFERROR(IF(ForbDraft!K531&lt;&gt;"",ForbDraft!K531,""),"")</f>
        <v/>
      </c>
    </row>
    <row r="517" spans="2:6" x14ac:dyDescent="0.2">
      <c r="B517" s="229" t="str">
        <f>IFERROR(IF(ForbDraft!A532&lt;&gt;"",ROW(ForbDraft!A532),""),"")</f>
        <v/>
      </c>
      <c r="C517" s="230" t="str">
        <f>IFERROR(IF(ForbDraft!A532&lt;&gt;"",ForbDraft!A532,""),"")</f>
        <v/>
      </c>
      <c r="D517" s="230" t="str">
        <f t="shared" si="8"/>
        <v/>
      </c>
      <c r="E517" s="230" t="str">
        <f>IFERROR(IF(ForbDraft!L532&lt;&gt;"",ABS(ForbDraft!L532),""),"")</f>
        <v/>
      </c>
      <c r="F517" s="230" t="str">
        <f>IFERROR(IF(ForbDraft!K532&lt;&gt;"",ForbDraft!K532,""),"")</f>
        <v/>
      </c>
    </row>
    <row r="518" spans="2:6" x14ac:dyDescent="0.2">
      <c r="B518" s="229" t="str">
        <f>IFERROR(IF(ForbDraft!A533&lt;&gt;"",ROW(ForbDraft!A533),""),"")</f>
        <v/>
      </c>
      <c r="C518" s="230" t="str">
        <f>IFERROR(IF(ForbDraft!A533&lt;&gt;"",ForbDraft!A533,""),"")</f>
        <v/>
      </c>
      <c r="D518" s="230" t="str">
        <f t="shared" si="8"/>
        <v/>
      </c>
      <c r="E518" s="230" t="str">
        <f>IFERROR(IF(ForbDraft!L533&lt;&gt;"",ABS(ForbDraft!L533),""),"")</f>
        <v/>
      </c>
      <c r="F518" s="230" t="str">
        <f>IFERROR(IF(ForbDraft!K533&lt;&gt;"",ForbDraft!K533,""),"")</f>
        <v/>
      </c>
    </row>
    <row r="519" spans="2:6" x14ac:dyDescent="0.2">
      <c r="B519" s="229" t="str">
        <f>IFERROR(IF(ForbDraft!A534&lt;&gt;"",ROW(ForbDraft!A534),""),"")</f>
        <v/>
      </c>
      <c r="C519" s="230" t="str">
        <f>IFERROR(IF(ForbDraft!A534&lt;&gt;"",ForbDraft!A534,""),"")</f>
        <v/>
      </c>
      <c r="D519" s="230" t="str">
        <f t="shared" si="8"/>
        <v/>
      </c>
      <c r="E519" s="230" t="str">
        <f>IFERROR(IF(ForbDraft!L534&lt;&gt;"",ABS(ForbDraft!L534),""),"")</f>
        <v/>
      </c>
      <c r="F519" s="230" t="str">
        <f>IFERROR(IF(ForbDraft!K534&lt;&gt;"",ForbDraft!K534,""),"")</f>
        <v/>
      </c>
    </row>
    <row r="520" spans="2:6" x14ac:dyDescent="0.2">
      <c r="B520" s="229" t="str">
        <f>IFERROR(IF(ForbDraft!A535&lt;&gt;"",ROW(ForbDraft!A535),""),"")</f>
        <v/>
      </c>
      <c r="C520" s="230" t="str">
        <f>IFERROR(IF(ForbDraft!A535&lt;&gt;"",ForbDraft!A535,""),"")</f>
        <v/>
      </c>
      <c r="D520" s="230" t="str">
        <f t="shared" si="8"/>
        <v/>
      </c>
      <c r="E520" s="230" t="str">
        <f>IFERROR(IF(ForbDraft!L535&lt;&gt;"",ABS(ForbDraft!L535),""),"")</f>
        <v/>
      </c>
      <c r="F520" s="230" t="str">
        <f>IFERROR(IF(ForbDraft!K535&lt;&gt;"",ForbDraft!K535,""),"")</f>
        <v/>
      </c>
    </row>
    <row r="521" spans="2:6" x14ac:dyDescent="0.2">
      <c r="B521" s="229" t="str">
        <f>IFERROR(IF(ForbDraft!A536&lt;&gt;"",ROW(ForbDraft!A536),""),"")</f>
        <v/>
      </c>
      <c r="C521" s="230" t="str">
        <f>IFERROR(IF(ForbDraft!A536&lt;&gt;"",ForbDraft!A536,""),"")</f>
        <v/>
      </c>
      <c r="D521" s="230" t="str">
        <f t="shared" si="8"/>
        <v/>
      </c>
      <c r="E521" s="230" t="str">
        <f>IFERROR(IF(ForbDraft!L536&lt;&gt;"",ABS(ForbDraft!L536),""),"")</f>
        <v/>
      </c>
      <c r="F521" s="230" t="str">
        <f>IFERROR(IF(ForbDraft!K536&lt;&gt;"",ForbDraft!K536,""),"")</f>
        <v/>
      </c>
    </row>
    <row r="522" spans="2:6" x14ac:dyDescent="0.2">
      <c r="B522" s="229" t="str">
        <f>IFERROR(IF(ForbDraft!A537&lt;&gt;"",ROW(ForbDraft!A537),""),"")</f>
        <v/>
      </c>
      <c r="C522" s="230" t="str">
        <f>IFERROR(IF(ForbDraft!A537&lt;&gt;"",ForbDraft!A537,""),"")</f>
        <v/>
      </c>
      <c r="D522" s="230" t="str">
        <f t="shared" si="8"/>
        <v/>
      </c>
      <c r="E522" s="230" t="str">
        <f>IFERROR(IF(ForbDraft!L537&lt;&gt;"",ABS(ForbDraft!L537),""),"")</f>
        <v/>
      </c>
      <c r="F522" s="230" t="str">
        <f>IFERROR(IF(ForbDraft!K537&lt;&gt;"",ForbDraft!K537,""),"")</f>
        <v/>
      </c>
    </row>
    <row r="523" spans="2:6" x14ac:dyDescent="0.2">
      <c r="B523" s="229" t="str">
        <f>IFERROR(IF(ForbDraft!A538&lt;&gt;"",ROW(ForbDraft!A538),""),"")</f>
        <v/>
      </c>
      <c r="C523" s="230" t="str">
        <f>IFERROR(IF(ForbDraft!A538&lt;&gt;"",ForbDraft!A538,""),"")</f>
        <v/>
      </c>
      <c r="D523" s="230" t="str">
        <f t="shared" si="8"/>
        <v/>
      </c>
      <c r="E523" s="230" t="str">
        <f>IFERROR(IF(ForbDraft!L538&lt;&gt;"",ABS(ForbDraft!L538),""),"")</f>
        <v/>
      </c>
      <c r="F523" s="230" t="str">
        <f>IFERROR(IF(ForbDraft!K538&lt;&gt;"",ForbDraft!K538,""),"")</f>
        <v/>
      </c>
    </row>
    <row r="524" spans="2:6" x14ac:dyDescent="0.2">
      <c r="B524" s="229" t="str">
        <f>IFERROR(IF(ForbDraft!A539&lt;&gt;"",ROW(ForbDraft!A539),""),"")</f>
        <v/>
      </c>
      <c r="C524" s="230" t="str">
        <f>IFERROR(IF(ForbDraft!A539&lt;&gt;"",ForbDraft!A539,""),"")</f>
        <v/>
      </c>
      <c r="D524" s="230" t="str">
        <f t="shared" si="8"/>
        <v/>
      </c>
      <c r="E524" s="230" t="str">
        <f>IFERROR(IF(ForbDraft!L539&lt;&gt;"",ABS(ForbDraft!L539),""),"")</f>
        <v/>
      </c>
      <c r="F524" s="230" t="str">
        <f>IFERROR(IF(ForbDraft!K539&lt;&gt;"",ForbDraft!K539,""),"")</f>
        <v/>
      </c>
    </row>
    <row r="525" spans="2:6" x14ac:dyDescent="0.2">
      <c r="B525" s="229" t="str">
        <f>IFERROR(IF(ForbDraft!A540&lt;&gt;"",ROW(ForbDraft!A540),""),"")</f>
        <v/>
      </c>
      <c r="C525" s="230" t="str">
        <f>IFERROR(IF(ForbDraft!A540&lt;&gt;"",ForbDraft!A540,""),"")</f>
        <v/>
      </c>
      <c r="D525" s="230" t="str">
        <f t="shared" si="8"/>
        <v/>
      </c>
      <c r="E525" s="230" t="str">
        <f>IFERROR(IF(ForbDraft!L540&lt;&gt;"",ABS(ForbDraft!L540),""),"")</f>
        <v/>
      </c>
      <c r="F525" s="230" t="str">
        <f>IFERROR(IF(ForbDraft!K540&lt;&gt;"",ForbDraft!K540,""),"")</f>
        <v/>
      </c>
    </row>
    <row r="526" spans="2:6" x14ac:dyDescent="0.2">
      <c r="B526" s="229" t="str">
        <f>IFERROR(IF(ForbDraft!A541&lt;&gt;"",ROW(ForbDraft!A541),""),"")</f>
        <v/>
      </c>
      <c r="C526" s="230" t="str">
        <f>IFERROR(IF(ForbDraft!A541&lt;&gt;"",ForbDraft!A541,""),"")</f>
        <v/>
      </c>
      <c r="D526" s="230" t="str">
        <f t="shared" si="8"/>
        <v/>
      </c>
      <c r="E526" s="230" t="str">
        <f>IFERROR(IF(ForbDraft!L541&lt;&gt;"",ABS(ForbDraft!L541),""),"")</f>
        <v/>
      </c>
      <c r="F526" s="230" t="str">
        <f>IFERROR(IF(ForbDraft!K541&lt;&gt;"",ForbDraft!K541,""),"")</f>
        <v/>
      </c>
    </row>
    <row r="527" spans="2:6" x14ac:dyDescent="0.2">
      <c r="B527" s="229" t="str">
        <f>IFERROR(IF(ForbDraft!A542&lt;&gt;"",ROW(ForbDraft!A542),""),"")</f>
        <v/>
      </c>
      <c r="C527" s="230" t="str">
        <f>IFERROR(IF(ForbDraft!A542&lt;&gt;"",ForbDraft!A542,""),"")</f>
        <v/>
      </c>
      <c r="D527" s="230" t="str">
        <f t="shared" si="8"/>
        <v/>
      </c>
      <c r="E527" s="230" t="str">
        <f>IFERROR(IF(ForbDraft!L542&lt;&gt;"",ABS(ForbDraft!L542),""),"")</f>
        <v/>
      </c>
      <c r="F527" s="230" t="str">
        <f>IFERROR(IF(ForbDraft!K542&lt;&gt;"",ForbDraft!K542,""),"")</f>
        <v/>
      </c>
    </row>
    <row r="528" spans="2:6" x14ac:dyDescent="0.2">
      <c r="B528" s="229" t="str">
        <f>IFERROR(IF(ForbDraft!A543&lt;&gt;"",ROW(ForbDraft!A543),""),"")</f>
        <v/>
      </c>
      <c r="C528" s="230" t="str">
        <f>IFERROR(IF(ForbDraft!A543&lt;&gt;"",ForbDraft!A543,""),"")</f>
        <v/>
      </c>
      <c r="D528" s="230" t="str">
        <f t="shared" si="8"/>
        <v/>
      </c>
      <c r="E528" s="230" t="str">
        <f>IFERROR(IF(ForbDraft!L543&lt;&gt;"",ABS(ForbDraft!L543),""),"")</f>
        <v/>
      </c>
      <c r="F528" s="230" t="str">
        <f>IFERROR(IF(ForbDraft!K543&lt;&gt;"",ForbDraft!K543,""),"")</f>
        <v/>
      </c>
    </row>
    <row r="529" spans="2:6" x14ac:dyDescent="0.2">
      <c r="B529" s="229" t="str">
        <f>IFERROR(IF(ForbDraft!A544&lt;&gt;"",ROW(ForbDraft!A544),""),"")</f>
        <v/>
      </c>
      <c r="C529" s="230" t="str">
        <f>IFERROR(IF(ForbDraft!A544&lt;&gt;"",ForbDraft!A544,""),"")</f>
        <v/>
      </c>
      <c r="D529" s="230" t="str">
        <f t="shared" si="8"/>
        <v/>
      </c>
      <c r="E529" s="230" t="str">
        <f>IFERROR(IF(ForbDraft!L544&lt;&gt;"",ABS(ForbDraft!L544),""),"")</f>
        <v/>
      </c>
      <c r="F529" s="230" t="str">
        <f>IFERROR(IF(ForbDraft!K544&lt;&gt;"",ForbDraft!K544,""),"")</f>
        <v/>
      </c>
    </row>
    <row r="530" spans="2:6" x14ac:dyDescent="0.2">
      <c r="B530" s="229" t="str">
        <f>IFERROR(IF(ForbDraft!A545&lt;&gt;"",ROW(ForbDraft!A545),""),"")</f>
        <v/>
      </c>
      <c r="C530" s="230" t="str">
        <f>IFERROR(IF(ForbDraft!A545&lt;&gt;"",ForbDraft!A545,""),"")</f>
        <v/>
      </c>
      <c r="D530" s="230" t="str">
        <f t="shared" si="8"/>
        <v/>
      </c>
      <c r="E530" s="230" t="str">
        <f>IFERROR(IF(ForbDraft!L545&lt;&gt;"",ABS(ForbDraft!L545),""),"")</f>
        <v/>
      </c>
      <c r="F530" s="230" t="str">
        <f>IFERROR(IF(ForbDraft!K545&lt;&gt;"",ForbDraft!K545,""),"")</f>
        <v/>
      </c>
    </row>
    <row r="531" spans="2:6" x14ac:dyDescent="0.2">
      <c r="B531" s="229" t="str">
        <f>IFERROR(IF(ForbDraft!A546&lt;&gt;"",ROW(ForbDraft!A546),""),"")</f>
        <v/>
      </c>
      <c r="C531" s="230" t="str">
        <f>IFERROR(IF(ForbDraft!A546&lt;&gt;"",ForbDraft!A546,""),"")</f>
        <v/>
      </c>
      <c r="D531" s="230" t="str">
        <f t="shared" si="8"/>
        <v/>
      </c>
      <c r="E531" s="230" t="str">
        <f>IFERROR(IF(ForbDraft!L546&lt;&gt;"",ABS(ForbDraft!L546),""),"")</f>
        <v/>
      </c>
      <c r="F531" s="230" t="str">
        <f>IFERROR(IF(ForbDraft!K546&lt;&gt;"",ForbDraft!K546,""),"")</f>
        <v/>
      </c>
    </row>
    <row r="532" spans="2:6" x14ac:dyDescent="0.2">
      <c r="B532" s="229" t="str">
        <f>IFERROR(IF(ForbDraft!A547&lt;&gt;"",ROW(ForbDraft!A547),""),"")</f>
        <v/>
      </c>
      <c r="C532" s="230" t="str">
        <f>IFERROR(IF(ForbDraft!A547&lt;&gt;"",ForbDraft!A547,""),"")</f>
        <v/>
      </c>
      <c r="D532" s="230" t="str">
        <f t="shared" si="8"/>
        <v/>
      </c>
      <c r="E532" s="230" t="str">
        <f>IFERROR(IF(ForbDraft!L547&lt;&gt;"",ABS(ForbDraft!L547),""),"")</f>
        <v/>
      </c>
      <c r="F532" s="230" t="str">
        <f>IFERROR(IF(ForbDraft!K547&lt;&gt;"",ForbDraft!K547,""),"")</f>
        <v/>
      </c>
    </row>
    <row r="533" spans="2:6" x14ac:dyDescent="0.2">
      <c r="B533" s="229" t="str">
        <f>IFERROR(IF(ForbDraft!A548&lt;&gt;"",ROW(ForbDraft!A548),""),"")</f>
        <v/>
      </c>
      <c r="C533" s="230" t="str">
        <f>IFERROR(IF(ForbDraft!A548&lt;&gt;"",ForbDraft!A548,""),"")</f>
        <v/>
      </c>
      <c r="D533" s="230" t="str">
        <f t="shared" si="8"/>
        <v/>
      </c>
      <c r="E533" s="230" t="str">
        <f>IFERROR(IF(ForbDraft!L548&lt;&gt;"",ABS(ForbDraft!L548),""),"")</f>
        <v/>
      </c>
      <c r="F533" s="230" t="str">
        <f>IFERROR(IF(ForbDraft!K548&lt;&gt;"",ForbDraft!K548,""),"")</f>
        <v/>
      </c>
    </row>
    <row r="534" spans="2:6" x14ac:dyDescent="0.2">
      <c r="B534" s="229" t="str">
        <f>IFERROR(IF(ForbDraft!A549&lt;&gt;"",ROW(ForbDraft!A549),""),"")</f>
        <v/>
      </c>
      <c r="C534" s="230" t="str">
        <f>IFERROR(IF(ForbDraft!A549&lt;&gt;"",ForbDraft!A549,""),"")</f>
        <v/>
      </c>
      <c r="D534" s="230" t="str">
        <f t="shared" si="8"/>
        <v/>
      </c>
      <c r="E534" s="230" t="str">
        <f>IFERROR(IF(ForbDraft!L549&lt;&gt;"",ABS(ForbDraft!L549),""),"")</f>
        <v/>
      </c>
      <c r="F534" s="230" t="str">
        <f>IFERROR(IF(ForbDraft!K549&lt;&gt;"",ForbDraft!K549,""),"")</f>
        <v/>
      </c>
    </row>
    <row r="535" spans="2:6" x14ac:dyDescent="0.2">
      <c r="B535" s="229" t="str">
        <f>IFERROR(IF(ForbDraft!A550&lt;&gt;"",ROW(ForbDraft!A550),""),"")</f>
        <v/>
      </c>
      <c r="C535" s="230" t="str">
        <f>IFERROR(IF(ForbDraft!A550&lt;&gt;"",ForbDraft!A550,""),"")</f>
        <v/>
      </c>
      <c r="D535" s="230" t="str">
        <f t="shared" si="8"/>
        <v/>
      </c>
      <c r="E535" s="230" t="str">
        <f>IFERROR(IF(ForbDraft!L550&lt;&gt;"",ABS(ForbDraft!L550),""),"")</f>
        <v/>
      </c>
      <c r="F535" s="230" t="str">
        <f>IFERROR(IF(ForbDraft!K550&lt;&gt;"",ForbDraft!K550,""),"")</f>
        <v/>
      </c>
    </row>
    <row r="536" spans="2:6" x14ac:dyDescent="0.2">
      <c r="B536" s="229" t="str">
        <f>IFERROR(IF(ForbDraft!A551&lt;&gt;"",ROW(ForbDraft!A551),""),"")</f>
        <v/>
      </c>
      <c r="C536" s="230" t="str">
        <f>IFERROR(IF(ForbDraft!A551&lt;&gt;"",ForbDraft!A551,""),"")</f>
        <v/>
      </c>
      <c r="D536" s="230" t="str">
        <f t="shared" si="8"/>
        <v/>
      </c>
      <c r="E536" s="230" t="str">
        <f>IFERROR(IF(ForbDraft!L551&lt;&gt;"",ABS(ForbDraft!L551),""),"")</f>
        <v/>
      </c>
      <c r="F536" s="230" t="str">
        <f>IFERROR(IF(ForbDraft!K551&lt;&gt;"",ForbDraft!K551,""),"")</f>
        <v/>
      </c>
    </row>
    <row r="537" spans="2:6" x14ac:dyDescent="0.2">
      <c r="B537" s="229" t="str">
        <f>IFERROR(IF(ForbDraft!A552&lt;&gt;"",ROW(ForbDraft!A552),""),"")</f>
        <v/>
      </c>
      <c r="C537" s="230" t="str">
        <f>IFERROR(IF(ForbDraft!A552&lt;&gt;"",ForbDraft!A552,""),"")</f>
        <v/>
      </c>
      <c r="D537" s="230" t="str">
        <f t="shared" si="8"/>
        <v/>
      </c>
      <c r="E537" s="230" t="str">
        <f>IFERROR(IF(ForbDraft!L552&lt;&gt;"",ABS(ForbDraft!L552),""),"")</f>
        <v/>
      </c>
      <c r="F537" s="230" t="str">
        <f>IFERROR(IF(ForbDraft!K552&lt;&gt;"",ForbDraft!K552,""),"")</f>
        <v/>
      </c>
    </row>
    <row r="538" spans="2:6" x14ac:dyDescent="0.2">
      <c r="B538" s="229" t="str">
        <f>IFERROR(IF(ForbDraft!A553&lt;&gt;"",ROW(ForbDraft!A553),""),"")</f>
        <v/>
      </c>
      <c r="C538" s="230" t="str">
        <f>IFERROR(IF(ForbDraft!A553&lt;&gt;"",ForbDraft!A553,""),"")</f>
        <v/>
      </c>
      <c r="D538" s="230" t="str">
        <f t="shared" si="8"/>
        <v/>
      </c>
      <c r="E538" s="230" t="str">
        <f>IFERROR(IF(ForbDraft!L553&lt;&gt;"",ABS(ForbDraft!L553),""),"")</f>
        <v/>
      </c>
      <c r="F538" s="230" t="str">
        <f>IFERROR(IF(ForbDraft!K553&lt;&gt;"",ForbDraft!K553,""),"")</f>
        <v/>
      </c>
    </row>
    <row r="539" spans="2:6" x14ac:dyDescent="0.2">
      <c r="B539" s="229" t="str">
        <f>IFERROR(IF(ForbDraft!A554&lt;&gt;"",ROW(ForbDraft!A554),""),"")</f>
        <v/>
      </c>
      <c r="C539" s="230" t="str">
        <f>IFERROR(IF(ForbDraft!A554&lt;&gt;"",ForbDraft!A554,""),"")</f>
        <v/>
      </c>
      <c r="D539" s="230" t="str">
        <f t="shared" si="8"/>
        <v/>
      </c>
      <c r="E539" s="230" t="str">
        <f>IFERROR(IF(ForbDraft!L554&lt;&gt;"",ABS(ForbDraft!L554),""),"")</f>
        <v/>
      </c>
      <c r="F539" s="230" t="str">
        <f>IFERROR(IF(ForbDraft!K554&lt;&gt;"",ForbDraft!K554,""),"")</f>
        <v/>
      </c>
    </row>
    <row r="540" spans="2:6" x14ac:dyDescent="0.2">
      <c r="B540" s="229" t="str">
        <f>IFERROR(IF(ForbDraft!A555&lt;&gt;"",ROW(ForbDraft!A555),""),"")</f>
        <v/>
      </c>
      <c r="C540" s="230" t="str">
        <f>IFERROR(IF(ForbDraft!A555&lt;&gt;"",ForbDraft!A555,""),"")</f>
        <v/>
      </c>
      <c r="D540" s="230" t="str">
        <f t="shared" si="8"/>
        <v/>
      </c>
      <c r="E540" s="230" t="str">
        <f>IFERROR(IF(ForbDraft!L555&lt;&gt;"",ABS(ForbDraft!L555),""),"")</f>
        <v/>
      </c>
      <c r="F540" s="230" t="str">
        <f>IFERROR(IF(ForbDraft!K555&lt;&gt;"",ForbDraft!K555,""),"")</f>
        <v/>
      </c>
    </row>
    <row r="541" spans="2:6" x14ac:dyDescent="0.2">
      <c r="B541" s="229" t="str">
        <f>IFERROR(IF(ForbDraft!A556&lt;&gt;"",ROW(ForbDraft!A556),""),"")</f>
        <v/>
      </c>
      <c r="C541" s="230" t="str">
        <f>IFERROR(IF(ForbDraft!A556&lt;&gt;"",ForbDraft!A556,""),"")</f>
        <v/>
      </c>
      <c r="D541" s="230" t="str">
        <f t="shared" si="8"/>
        <v/>
      </c>
      <c r="E541" s="230" t="str">
        <f>IFERROR(IF(ForbDraft!L556&lt;&gt;"",ABS(ForbDraft!L556),""),"")</f>
        <v/>
      </c>
      <c r="F541" s="230" t="str">
        <f>IFERROR(IF(ForbDraft!K556&lt;&gt;"",ForbDraft!K556,""),"")</f>
        <v/>
      </c>
    </row>
    <row r="542" spans="2:6" x14ac:dyDescent="0.2">
      <c r="B542" s="229" t="str">
        <f>IFERROR(IF(ForbDraft!A557&lt;&gt;"",ROW(ForbDraft!A557),""),"")</f>
        <v/>
      </c>
      <c r="C542" s="230" t="str">
        <f>IFERROR(IF(ForbDraft!A557&lt;&gt;"",ForbDraft!A557,""),"")</f>
        <v/>
      </c>
      <c r="D542" s="230" t="str">
        <f t="shared" si="8"/>
        <v/>
      </c>
      <c r="E542" s="230" t="str">
        <f>IFERROR(IF(ForbDraft!L557&lt;&gt;"",ABS(ForbDraft!L557),""),"")</f>
        <v/>
      </c>
      <c r="F542" s="230" t="str">
        <f>IFERROR(IF(ForbDraft!K557&lt;&gt;"",ForbDraft!K557,""),"")</f>
        <v/>
      </c>
    </row>
    <row r="543" spans="2:6" x14ac:dyDescent="0.2">
      <c r="B543" s="229" t="str">
        <f>IFERROR(IF(ForbDraft!A558&lt;&gt;"",ROW(ForbDraft!A558),""),"")</f>
        <v/>
      </c>
      <c r="C543" s="230" t="str">
        <f>IFERROR(IF(ForbDraft!A558&lt;&gt;"",ForbDraft!A558,""),"")</f>
        <v/>
      </c>
      <c r="D543" s="230" t="str">
        <f t="shared" si="8"/>
        <v/>
      </c>
      <c r="E543" s="230" t="str">
        <f>IFERROR(IF(ForbDraft!L558&lt;&gt;"",ABS(ForbDraft!L558),""),"")</f>
        <v/>
      </c>
      <c r="F543" s="230" t="str">
        <f>IFERROR(IF(ForbDraft!K558&lt;&gt;"",ForbDraft!K558,""),"")</f>
        <v/>
      </c>
    </row>
    <row r="544" spans="2:6" x14ac:dyDescent="0.2">
      <c r="B544" s="229" t="str">
        <f>IFERROR(IF(ForbDraft!A559&lt;&gt;"",ROW(ForbDraft!A559),""),"")</f>
        <v/>
      </c>
      <c r="C544" s="230" t="str">
        <f>IFERROR(IF(ForbDraft!A559&lt;&gt;"",ForbDraft!A559,""),"")</f>
        <v/>
      </c>
      <c r="D544" s="230" t="str">
        <f t="shared" si="8"/>
        <v/>
      </c>
      <c r="E544" s="230" t="str">
        <f>IFERROR(IF(ForbDraft!L559&lt;&gt;"",ABS(ForbDraft!L559),""),"")</f>
        <v/>
      </c>
      <c r="F544" s="230" t="str">
        <f>IFERROR(IF(ForbDraft!K559&lt;&gt;"",ForbDraft!K559,""),"")</f>
        <v/>
      </c>
    </row>
    <row r="545" spans="2:6" x14ac:dyDescent="0.2">
      <c r="B545" s="229" t="str">
        <f>IFERROR(IF(ForbDraft!A560&lt;&gt;"",ROW(ForbDraft!A560),""),"")</f>
        <v/>
      </c>
      <c r="C545" s="230" t="str">
        <f>IFERROR(IF(ForbDraft!A560&lt;&gt;"",ForbDraft!A560,""),"")</f>
        <v/>
      </c>
      <c r="D545" s="230" t="str">
        <f t="shared" si="8"/>
        <v/>
      </c>
      <c r="E545" s="230" t="str">
        <f>IFERROR(IF(ForbDraft!L560&lt;&gt;"",ABS(ForbDraft!L560),""),"")</f>
        <v/>
      </c>
      <c r="F545" s="230" t="str">
        <f>IFERROR(IF(ForbDraft!K560&lt;&gt;"",ForbDraft!K560,""),"")</f>
        <v/>
      </c>
    </row>
    <row r="546" spans="2:6" x14ac:dyDescent="0.2">
      <c r="B546" s="229" t="str">
        <f>IFERROR(IF(ForbDraft!A561&lt;&gt;"",ROW(ForbDraft!A561),""),"")</f>
        <v/>
      </c>
      <c r="C546" s="230" t="str">
        <f>IFERROR(IF(ForbDraft!A561&lt;&gt;"",ForbDraft!A561,""),"")</f>
        <v/>
      </c>
      <c r="D546" s="230" t="str">
        <f t="shared" si="8"/>
        <v/>
      </c>
      <c r="E546" s="230" t="str">
        <f>IFERROR(IF(ForbDraft!L561&lt;&gt;"",ABS(ForbDraft!L561),""),"")</f>
        <v/>
      </c>
      <c r="F546" s="230" t="str">
        <f>IFERROR(IF(ForbDraft!K561&lt;&gt;"",ForbDraft!K561,""),"")</f>
        <v/>
      </c>
    </row>
    <row r="547" spans="2:6" x14ac:dyDescent="0.2">
      <c r="B547" s="229" t="str">
        <f>IFERROR(IF(ForbDraft!A562&lt;&gt;"",ROW(ForbDraft!A562),""),"")</f>
        <v/>
      </c>
      <c r="C547" s="230" t="str">
        <f>IFERROR(IF(ForbDraft!A562&lt;&gt;"",ForbDraft!A562,""),"")</f>
        <v/>
      </c>
      <c r="D547" s="230" t="str">
        <f t="shared" si="8"/>
        <v/>
      </c>
      <c r="E547" s="230" t="str">
        <f>IFERROR(IF(ForbDraft!L562&lt;&gt;"",ABS(ForbDraft!L562),""),"")</f>
        <v/>
      </c>
      <c r="F547" s="230" t="str">
        <f>IFERROR(IF(ForbDraft!K562&lt;&gt;"",ForbDraft!K562,""),"")</f>
        <v/>
      </c>
    </row>
    <row r="548" spans="2:6" x14ac:dyDescent="0.2">
      <c r="B548" s="229" t="str">
        <f>IFERROR(IF(ForbDraft!A563&lt;&gt;"",ROW(ForbDraft!A563),""),"")</f>
        <v/>
      </c>
      <c r="C548" s="230" t="str">
        <f>IFERROR(IF(ForbDraft!A563&lt;&gt;"",ForbDraft!A563,""),"")</f>
        <v/>
      </c>
      <c r="D548" s="230" t="str">
        <f t="shared" si="8"/>
        <v/>
      </c>
      <c r="E548" s="230" t="str">
        <f>IFERROR(IF(ForbDraft!L563&lt;&gt;"",ABS(ForbDraft!L563),""),"")</f>
        <v/>
      </c>
      <c r="F548" s="230" t="str">
        <f>IFERROR(IF(ForbDraft!K563&lt;&gt;"",ForbDraft!K563,""),"")</f>
        <v/>
      </c>
    </row>
    <row r="549" spans="2:6" x14ac:dyDescent="0.2">
      <c r="B549" s="229" t="str">
        <f>IFERROR(IF(ForbDraft!A564&lt;&gt;"",ROW(ForbDraft!A564),""),"")</f>
        <v/>
      </c>
      <c r="C549" s="230" t="str">
        <f>IFERROR(IF(ForbDraft!A564&lt;&gt;"",ForbDraft!A564,""),"")</f>
        <v/>
      </c>
      <c r="D549" s="230" t="str">
        <f t="shared" si="8"/>
        <v/>
      </c>
      <c r="E549" s="230" t="str">
        <f>IFERROR(IF(ForbDraft!L564&lt;&gt;"",ABS(ForbDraft!L564),""),"")</f>
        <v/>
      </c>
      <c r="F549" s="230" t="str">
        <f>IFERROR(IF(ForbDraft!K564&lt;&gt;"",ForbDraft!K564,""),"")</f>
        <v/>
      </c>
    </row>
    <row r="550" spans="2:6" x14ac:dyDescent="0.2">
      <c r="B550" s="229" t="str">
        <f>IFERROR(IF(ForbDraft!A565&lt;&gt;"",ROW(ForbDraft!A565),""),"")</f>
        <v/>
      </c>
      <c r="C550" s="230" t="str">
        <f>IFERROR(IF(ForbDraft!A565&lt;&gt;"",ForbDraft!A565,""),"")</f>
        <v/>
      </c>
      <c r="D550" s="230" t="str">
        <f t="shared" si="8"/>
        <v/>
      </c>
      <c r="E550" s="230" t="str">
        <f>IFERROR(IF(ForbDraft!L565&lt;&gt;"",ABS(ForbDraft!L565),""),"")</f>
        <v/>
      </c>
      <c r="F550" s="230" t="str">
        <f>IFERROR(IF(ForbDraft!K565&lt;&gt;"",ForbDraft!K565,""),"")</f>
        <v/>
      </c>
    </row>
    <row r="551" spans="2:6" x14ac:dyDescent="0.2">
      <c r="B551" s="229" t="str">
        <f>IFERROR(IF(ForbDraft!A566&lt;&gt;"",ROW(ForbDraft!A566),""),"")</f>
        <v/>
      </c>
      <c r="C551" s="230" t="str">
        <f>IFERROR(IF(ForbDraft!A566&lt;&gt;"",ForbDraft!A566,""),"")</f>
        <v/>
      </c>
      <c r="D551" s="230" t="str">
        <f t="shared" si="8"/>
        <v/>
      </c>
      <c r="E551" s="230" t="str">
        <f>IFERROR(IF(ForbDraft!L566&lt;&gt;"",ABS(ForbDraft!L566),""),"")</f>
        <v/>
      </c>
      <c r="F551" s="230" t="str">
        <f>IFERROR(IF(ForbDraft!K566&lt;&gt;"",ForbDraft!K566,""),"")</f>
        <v/>
      </c>
    </row>
    <row r="552" spans="2:6" x14ac:dyDescent="0.2">
      <c r="B552" s="229" t="str">
        <f>IFERROR(IF(ForbDraft!A567&lt;&gt;"",ROW(ForbDraft!A567),""),"")</f>
        <v/>
      </c>
      <c r="C552" s="230" t="str">
        <f>IFERROR(IF(ForbDraft!A567&lt;&gt;"",ForbDraft!A567,""),"")</f>
        <v/>
      </c>
      <c r="D552" s="230" t="str">
        <f t="shared" si="8"/>
        <v/>
      </c>
      <c r="E552" s="230" t="str">
        <f>IFERROR(IF(ForbDraft!L567&lt;&gt;"",ABS(ForbDraft!L567),""),"")</f>
        <v/>
      </c>
      <c r="F552" s="230" t="str">
        <f>IFERROR(IF(ForbDraft!K567&lt;&gt;"",ForbDraft!K567,""),"")</f>
        <v/>
      </c>
    </row>
    <row r="553" spans="2:6" x14ac:dyDescent="0.2">
      <c r="B553" s="229" t="str">
        <f>IFERROR(IF(ForbDraft!A568&lt;&gt;"",ROW(ForbDraft!A568),""),"")</f>
        <v/>
      </c>
      <c r="C553" s="230" t="str">
        <f>IFERROR(IF(ForbDraft!A568&lt;&gt;"",ForbDraft!A568,""),"")</f>
        <v/>
      </c>
      <c r="D553" s="230" t="str">
        <f t="shared" si="8"/>
        <v/>
      </c>
      <c r="E553" s="230" t="str">
        <f>IFERROR(IF(ForbDraft!L568&lt;&gt;"",ABS(ForbDraft!L568),""),"")</f>
        <v/>
      </c>
      <c r="F553" s="230" t="str">
        <f>IFERROR(IF(ForbDraft!K568&lt;&gt;"",ForbDraft!K568,""),"")</f>
        <v/>
      </c>
    </row>
    <row r="554" spans="2:6" x14ac:dyDescent="0.2">
      <c r="B554" s="229" t="str">
        <f>IFERROR(IF(ForbDraft!A569&lt;&gt;"",ROW(ForbDraft!A569),""),"")</f>
        <v/>
      </c>
      <c r="C554" s="230" t="str">
        <f>IFERROR(IF(ForbDraft!A569&lt;&gt;"",ForbDraft!A569,""),"")</f>
        <v/>
      </c>
      <c r="D554" s="230" t="str">
        <f t="shared" si="8"/>
        <v/>
      </c>
      <c r="E554" s="230" t="str">
        <f>IFERROR(IF(ForbDraft!L569&lt;&gt;"",ABS(ForbDraft!L569),""),"")</f>
        <v/>
      </c>
      <c r="F554" s="230" t="str">
        <f>IFERROR(IF(ForbDraft!K569&lt;&gt;"",ForbDraft!K569,""),"")</f>
        <v/>
      </c>
    </row>
    <row r="555" spans="2:6" x14ac:dyDescent="0.2">
      <c r="B555" s="229" t="str">
        <f>IFERROR(IF(ForbDraft!A570&lt;&gt;"",ROW(ForbDraft!A570),""),"")</f>
        <v/>
      </c>
      <c r="C555" s="230" t="str">
        <f>IFERROR(IF(ForbDraft!A570&lt;&gt;"",ForbDraft!A570,""),"")</f>
        <v/>
      </c>
      <c r="D555" s="230" t="str">
        <f t="shared" si="8"/>
        <v/>
      </c>
      <c r="E555" s="230" t="str">
        <f>IFERROR(IF(ForbDraft!L570&lt;&gt;"",ABS(ForbDraft!L570),""),"")</f>
        <v/>
      </c>
      <c r="F555" s="230" t="str">
        <f>IFERROR(IF(ForbDraft!K570&lt;&gt;"",ForbDraft!K570,""),"")</f>
        <v/>
      </c>
    </row>
    <row r="556" spans="2:6" x14ac:dyDescent="0.2">
      <c r="B556" s="229" t="str">
        <f>IFERROR(IF(ForbDraft!A571&lt;&gt;"",ROW(ForbDraft!A571),""),"")</f>
        <v/>
      </c>
      <c r="C556" s="230" t="str">
        <f>IFERROR(IF(ForbDraft!A571&lt;&gt;"",ForbDraft!A571,""),"")</f>
        <v/>
      </c>
      <c r="D556" s="230" t="str">
        <f t="shared" si="8"/>
        <v/>
      </c>
      <c r="E556" s="230" t="str">
        <f>IFERROR(IF(ForbDraft!L571&lt;&gt;"",ABS(ForbDraft!L571),""),"")</f>
        <v/>
      </c>
      <c r="F556" s="230" t="str">
        <f>IFERROR(IF(ForbDraft!K571&lt;&gt;"",ForbDraft!K571,""),"")</f>
        <v/>
      </c>
    </row>
    <row r="557" spans="2:6" x14ac:dyDescent="0.2">
      <c r="B557" s="229" t="str">
        <f>IFERROR(IF(ForbDraft!A572&lt;&gt;"",ROW(ForbDraft!A572),""),"")</f>
        <v/>
      </c>
      <c r="C557" s="230" t="str">
        <f>IFERROR(IF(ForbDraft!A572&lt;&gt;"",ForbDraft!A572,""),"")</f>
        <v/>
      </c>
      <c r="D557" s="230" t="str">
        <f t="shared" si="8"/>
        <v/>
      </c>
      <c r="E557" s="230" t="str">
        <f>IFERROR(IF(ForbDraft!L572&lt;&gt;"",ABS(ForbDraft!L572),""),"")</f>
        <v/>
      </c>
      <c r="F557" s="230" t="str">
        <f>IFERROR(IF(ForbDraft!K572&lt;&gt;"",ForbDraft!K572,""),"")</f>
        <v/>
      </c>
    </row>
    <row r="558" spans="2:6" x14ac:dyDescent="0.2">
      <c r="B558" s="229" t="str">
        <f>IFERROR(IF(ForbDraft!A573&lt;&gt;"",ROW(ForbDraft!A573),""),"")</f>
        <v/>
      </c>
      <c r="C558" s="230" t="str">
        <f>IFERROR(IF(ForbDraft!A573&lt;&gt;"",ForbDraft!A573,""),"")</f>
        <v/>
      </c>
      <c r="D558" s="230" t="str">
        <f t="shared" si="8"/>
        <v/>
      </c>
      <c r="E558" s="230" t="str">
        <f>IFERROR(IF(ForbDraft!L573&lt;&gt;"",ABS(ForbDraft!L573),""),"")</f>
        <v/>
      </c>
      <c r="F558" s="230" t="str">
        <f>IFERROR(IF(ForbDraft!K573&lt;&gt;"",ForbDraft!K573,""),"")</f>
        <v/>
      </c>
    </row>
    <row r="559" spans="2:6" x14ac:dyDescent="0.2">
      <c r="B559" s="229" t="str">
        <f>IFERROR(IF(ForbDraft!A574&lt;&gt;"",ROW(ForbDraft!A574),""),"")</f>
        <v/>
      </c>
      <c r="C559" s="230" t="str">
        <f>IFERROR(IF(ForbDraft!A574&lt;&gt;"",ForbDraft!A574,""),"")</f>
        <v/>
      </c>
      <c r="D559" s="230" t="str">
        <f t="shared" si="8"/>
        <v/>
      </c>
      <c r="E559" s="230" t="str">
        <f>IFERROR(IF(ForbDraft!L574&lt;&gt;"",ABS(ForbDraft!L574),""),"")</f>
        <v/>
      </c>
      <c r="F559" s="230" t="str">
        <f>IFERROR(IF(ForbDraft!K574&lt;&gt;"",ForbDraft!K574,""),"")</f>
        <v/>
      </c>
    </row>
    <row r="560" spans="2:6" x14ac:dyDescent="0.2">
      <c r="B560" s="229" t="str">
        <f>IFERROR(IF(ForbDraft!A575&lt;&gt;"",ROW(ForbDraft!A575),""),"")</f>
        <v/>
      </c>
      <c r="C560" s="230" t="str">
        <f>IFERROR(IF(ForbDraft!A575&lt;&gt;"",ForbDraft!A575,""),"")</f>
        <v/>
      </c>
      <c r="D560" s="230" t="str">
        <f t="shared" si="8"/>
        <v/>
      </c>
      <c r="E560" s="230" t="str">
        <f>IFERROR(IF(ForbDraft!L575&lt;&gt;"",ABS(ForbDraft!L575),""),"")</f>
        <v/>
      </c>
      <c r="F560" s="230" t="str">
        <f>IFERROR(IF(ForbDraft!K575&lt;&gt;"",ForbDraft!K575,""),"")</f>
        <v/>
      </c>
    </row>
    <row r="561" spans="2:6" x14ac:dyDescent="0.2">
      <c r="B561" s="229" t="str">
        <f>IFERROR(IF(ForbDraft!A576&lt;&gt;"",ROW(ForbDraft!A576),""),"")</f>
        <v/>
      </c>
      <c r="C561" s="230" t="str">
        <f>IFERROR(IF(ForbDraft!A576&lt;&gt;"",ForbDraft!A576,""),"")</f>
        <v/>
      </c>
      <c r="D561" s="230" t="str">
        <f t="shared" si="8"/>
        <v/>
      </c>
      <c r="E561" s="230" t="str">
        <f>IFERROR(IF(ForbDraft!L576&lt;&gt;"",ABS(ForbDraft!L576),""),"")</f>
        <v/>
      </c>
      <c r="F561" s="230" t="str">
        <f>IFERROR(IF(ForbDraft!K576&lt;&gt;"",ForbDraft!K576,""),"")</f>
        <v/>
      </c>
    </row>
    <row r="562" spans="2:6" x14ac:dyDescent="0.2">
      <c r="B562" s="229" t="str">
        <f>IFERROR(IF(ForbDraft!A577&lt;&gt;"",ROW(ForbDraft!A577),""),"")</f>
        <v/>
      </c>
      <c r="C562" s="230" t="str">
        <f>IFERROR(IF(ForbDraft!A577&lt;&gt;"",ForbDraft!A577,""),"")</f>
        <v/>
      </c>
      <c r="D562" s="230" t="str">
        <f t="shared" si="8"/>
        <v/>
      </c>
      <c r="E562" s="230" t="str">
        <f>IFERROR(IF(ForbDraft!L577&lt;&gt;"",ABS(ForbDraft!L577),""),"")</f>
        <v/>
      </c>
      <c r="F562" s="230" t="str">
        <f>IFERROR(IF(ForbDraft!K577&lt;&gt;"",ForbDraft!K577,""),"")</f>
        <v/>
      </c>
    </row>
    <row r="563" spans="2:6" x14ac:dyDescent="0.2">
      <c r="B563" s="229" t="str">
        <f>IFERROR(IF(ForbDraft!A578&lt;&gt;"",ROW(ForbDraft!A578),""),"")</f>
        <v/>
      </c>
      <c r="C563" s="230" t="str">
        <f>IFERROR(IF(ForbDraft!A578&lt;&gt;"",ForbDraft!A578,""),"")</f>
        <v/>
      </c>
      <c r="D563" s="230" t="str">
        <f t="shared" si="8"/>
        <v/>
      </c>
      <c r="E563" s="230" t="str">
        <f>IFERROR(IF(ForbDraft!L578&lt;&gt;"",ABS(ForbDraft!L578),""),"")</f>
        <v/>
      </c>
      <c r="F563" s="230" t="str">
        <f>IFERROR(IF(ForbDraft!K578&lt;&gt;"",ForbDraft!K578,""),"")</f>
        <v/>
      </c>
    </row>
    <row r="564" spans="2:6" x14ac:dyDescent="0.2">
      <c r="B564" s="229" t="str">
        <f>IFERROR(IF(ForbDraft!A579&lt;&gt;"",ROW(ForbDraft!A579),""),"")</f>
        <v/>
      </c>
      <c r="C564" s="230" t="str">
        <f>IFERROR(IF(ForbDraft!A579&lt;&gt;"",ForbDraft!A579,""),"")</f>
        <v/>
      </c>
      <c r="D564" s="230" t="str">
        <f t="shared" si="8"/>
        <v/>
      </c>
      <c r="E564" s="230" t="str">
        <f>IFERROR(IF(ForbDraft!L579&lt;&gt;"",ABS(ForbDraft!L579),""),"")</f>
        <v/>
      </c>
      <c r="F564" s="230" t="str">
        <f>IFERROR(IF(ForbDraft!K579&lt;&gt;"",ForbDraft!K579,""),"")</f>
        <v/>
      </c>
    </row>
    <row r="565" spans="2:6" x14ac:dyDescent="0.2">
      <c r="B565" s="229" t="str">
        <f>IFERROR(IF(ForbDraft!A580&lt;&gt;"",ROW(ForbDraft!A580),""),"")</f>
        <v/>
      </c>
      <c r="C565" s="230" t="str">
        <f>IFERROR(IF(ForbDraft!A580&lt;&gt;"",ForbDraft!A580,""),"")</f>
        <v/>
      </c>
      <c r="D565" s="230" t="str">
        <f t="shared" si="8"/>
        <v/>
      </c>
      <c r="E565" s="230" t="str">
        <f>IFERROR(IF(ForbDraft!L580&lt;&gt;"",ABS(ForbDraft!L580),""),"")</f>
        <v/>
      </c>
      <c r="F565" s="230" t="str">
        <f>IFERROR(IF(ForbDraft!K580&lt;&gt;"",ForbDraft!K580,""),"")</f>
        <v/>
      </c>
    </row>
    <row r="566" spans="2:6" x14ac:dyDescent="0.2">
      <c r="B566" s="229" t="str">
        <f>IFERROR(IF(ForbDraft!A581&lt;&gt;"",ROW(ForbDraft!A581),""),"")</f>
        <v/>
      </c>
      <c r="C566" s="230" t="str">
        <f>IFERROR(IF(ForbDraft!A581&lt;&gt;"",ForbDraft!A581,""),"")</f>
        <v/>
      </c>
      <c r="D566" s="230" t="str">
        <f t="shared" si="8"/>
        <v/>
      </c>
      <c r="E566" s="230" t="str">
        <f>IFERROR(IF(ForbDraft!L581&lt;&gt;"",ABS(ForbDraft!L581),""),"")</f>
        <v/>
      </c>
      <c r="F566" s="230" t="str">
        <f>IFERROR(IF(ForbDraft!K581&lt;&gt;"",ForbDraft!K581,""),"")</f>
        <v/>
      </c>
    </row>
    <row r="567" spans="2:6" x14ac:dyDescent="0.2">
      <c r="B567" s="229" t="str">
        <f>IFERROR(IF(ForbDraft!A582&lt;&gt;"",ROW(ForbDraft!A582),""),"")</f>
        <v/>
      </c>
      <c r="C567" s="230" t="str">
        <f>IFERROR(IF(ForbDraft!A582&lt;&gt;"",ForbDraft!A582,""),"")</f>
        <v/>
      </c>
      <c r="D567" s="230" t="str">
        <f t="shared" si="8"/>
        <v/>
      </c>
      <c r="E567" s="230" t="str">
        <f>IFERROR(IF(ForbDraft!L582&lt;&gt;"",ABS(ForbDraft!L582),""),"")</f>
        <v/>
      </c>
      <c r="F567" s="230" t="str">
        <f>IFERROR(IF(ForbDraft!K582&lt;&gt;"",ForbDraft!K582,""),"")</f>
        <v/>
      </c>
    </row>
    <row r="568" spans="2:6" x14ac:dyDescent="0.2">
      <c r="B568" s="229" t="str">
        <f>IFERROR(IF(ForbDraft!A583&lt;&gt;"",ROW(ForbDraft!A583),""),"")</f>
        <v/>
      </c>
      <c r="C568" s="230" t="str">
        <f>IFERROR(IF(ForbDraft!A583&lt;&gt;"",ForbDraft!A583,""),"")</f>
        <v/>
      </c>
      <c r="D568" s="230" t="str">
        <f t="shared" si="8"/>
        <v/>
      </c>
      <c r="E568" s="230" t="str">
        <f>IFERROR(IF(ForbDraft!L583&lt;&gt;"",ABS(ForbDraft!L583),""),"")</f>
        <v/>
      </c>
      <c r="F568" s="230" t="str">
        <f>IFERROR(IF(ForbDraft!K583&lt;&gt;"",ForbDraft!K583,""),"")</f>
        <v/>
      </c>
    </row>
    <row r="569" spans="2:6" x14ac:dyDescent="0.2">
      <c r="B569" s="229" t="str">
        <f>IFERROR(IF(ForbDraft!A584&lt;&gt;"",ROW(ForbDraft!A584),""),"")</f>
        <v/>
      </c>
      <c r="C569" s="230" t="str">
        <f>IFERROR(IF(ForbDraft!A584&lt;&gt;"",ForbDraft!A584,""),"")</f>
        <v/>
      </c>
      <c r="D569" s="230" t="str">
        <f t="shared" si="8"/>
        <v/>
      </c>
      <c r="E569" s="230" t="str">
        <f>IFERROR(IF(ForbDraft!L584&lt;&gt;"",ABS(ForbDraft!L584),""),"")</f>
        <v/>
      </c>
      <c r="F569" s="230" t="str">
        <f>IFERROR(IF(ForbDraft!K584&lt;&gt;"",ForbDraft!K584,""),"")</f>
        <v/>
      </c>
    </row>
    <row r="570" spans="2:6" x14ac:dyDescent="0.2">
      <c r="B570" s="229" t="str">
        <f>IFERROR(IF(ForbDraft!A585&lt;&gt;"",ROW(ForbDraft!A585),""),"")</f>
        <v/>
      </c>
      <c r="C570" s="230" t="str">
        <f>IFERROR(IF(ForbDraft!A585&lt;&gt;"",ForbDraft!A585,""),"")</f>
        <v/>
      </c>
      <c r="D570" s="230" t="str">
        <f t="shared" si="8"/>
        <v/>
      </c>
      <c r="E570" s="230" t="str">
        <f>IFERROR(IF(ForbDraft!L585&lt;&gt;"",ABS(ForbDraft!L585),""),"")</f>
        <v/>
      </c>
      <c r="F570" s="230" t="str">
        <f>IFERROR(IF(ForbDraft!K585&lt;&gt;"",ForbDraft!K585,""),"")</f>
        <v/>
      </c>
    </row>
    <row r="571" spans="2:6" x14ac:dyDescent="0.2">
      <c r="B571" s="229" t="str">
        <f>IFERROR(IF(ForbDraft!A586&lt;&gt;"",ROW(ForbDraft!A586),""),"")</f>
        <v/>
      </c>
      <c r="C571" s="230" t="str">
        <f>IFERROR(IF(ForbDraft!A586&lt;&gt;"",ForbDraft!A586,""),"")</f>
        <v/>
      </c>
      <c r="D571" s="230" t="str">
        <f t="shared" si="8"/>
        <v/>
      </c>
      <c r="E571" s="230" t="str">
        <f>IFERROR(IF(ForbDraft!L586&lt;&gt;"",ABS(ForbDraft!L586),""),"")</f>
        <v/>
      </c>
      <c r="F571" s="230" t="str">
        <f>IFERROR(IF(ForbDraft!K586&lt;&gt;"",ForbDraft!K586,""),"")</f>
        <v/>
      </c>
    </row>
    <row r="572" spans="2:6" x14ac:dyDescent="0.2">
      <c r="B572" s="229" t="str">
        <f>IFERROR(IF(ForbDraft!A587&lt;&gt;"",ROW(ForbDraft!A587),""),"")</f>
        <v/>
      </c>
      <c r="C572" s="230" t="str">
        <f>IFERROR(IF(ForbDraft!A587&lt;&gt;"",ForbDraft!A587,""),"")</f>
        <v/>
      </c>
      <c r="D572" s="230" t="str">
        <f t="shared" si="8"/>
        <v/>
      </c>
      <c r="E572" s="230" t="str">
        <f>IFERROR(IF(ForbDraft!L587&lt;&gt;"",ABS(ForbDraft!L587),""),"")</f>
        <v/>
      </c>
      <c r="F572" s="230" t="str">
        <f>IFERROR(IF(ForbDraft!K587&lt;&gt;"",ForbDraft!K587,""),"")</f>
        <v/>
      </c>
    </row>
    <row r="573" spans="2:6" x14ac:dyDescent="0.2">
      <c r="B573" s="229" t="str">
        <f>IFERROR(IF(ForbDraft!A588&lt;&gt;"",ROW(ForbDraft!A588),""),"")</f>
        <v/>
      </c>
      <c r="C573" s="230" t="str">
        <f>IFERROR(IF(ForbDraft!A588&lt;&gt;"",ForbDraft!A588,""),"")</f>
        <v/>
      </c>
      <c r="D573" s="230" t="str">
        <f t="shared" si="8"/>
        <v/>
      </c>
      <c r="E573" s="230" t="str">
        <f>IFERROR(IF(ForbDraft!L588&lt;&gt;"",ABS(ForbDraft!L588),""),"")</f>
        <v/>
      </c>
      <c r="F573" s="230" t="str">
        <f>IFERROR(IF(ForbDraft!K588&lt;&gt;"",ForbDraft!K588,""),"")</f>
        <v/>
      </c>
    </row>
    <row r="574" spans="2:6" x14ac:dyDescent="0.2">
      <c r="B574" s="229" t="str">
        <f>IFERROR(IF(ForbDraft!A589&lt;&gt;"",ROW(ForbDraft!A589),""),"")</f>
        <v/>
      </c>
      <c r="C574" s="230" t="str">
        <f>IFERROR(IF(ForbDraft!A589&lt;&gt;"",ForbDraft!A589,""),"")</f>
        <v/>
      </c>
      <c r="D574" s="230" t="str">
        <f t="shared" si="8"/>
        <v/>
      </c>
      <c r="E574" s="230" t="str">
        <f>IFERROR(IF(ForbDraft!L589&lt;&gt;"",ABS(ForbDraft!L589),""),"")</f>
        <v/>
      </c>
      <c r="F574" s="230" t="str">
        <f>IFERROR(IF(ForbDraft!K589&lt;&gt;"",ForbDraft!K589,""),"")</f>
        <v/>
      </c>
    </row>
    <row r="575" spans="2:6" x14ac:dyDescent="0.2">
      <c r="B575" s="229" t="str">
        <f>IFERROR(IF(ForbDraft!A590&lt;&gt;"",ROW(ForbDraft!A590),""),"")</f>
        <v/>
      </c>
      <c r="C575" s="230" t="str">
        <f>IFERROR(IF(ForbDraft!A590&lt;&gt;"",ForbDraft!A590,""),"")</f>
        <v/>
      </c>
      <c r="D575" s="230" t="str">
        <f t="shared" si="8"/>
        <v/>
      </c>
      <c r="E575" s="230" t="str">
        <f>IFERROR(IF(ForbDraft!L590&lt;&gt;"",ABS(ForbDraft!L590),""),"")</f>
        <v/>
      </c>
      <c r="F575" s="230" t="str">
        <f>IFERROR(IF(ForbDraft!K590&lt;&gt;"",ForbDraft!K590,""),"")</f>
        <v/>
      </c>
    </row>
    <row r="576" spans="2:6" x14ac:dyDescent="0.2">
      <c r="B576" s="229" t="str">
        <f>IFERROR(IF(ForbDraft!A591&lt;&gt;"",ROW(ForbDraft!A591),""),"")</f>
        <v/>
      </c>
      <c r="C576" s="230" t="str">
        <f>IFERROR(IF(ForbDraft!A591&lt;&gt;"",ForbDraft!A591,""),"")</f>
        <v/>
      </c>
      <c r="D576" s="230" t="str">
        <f t="shared" si="8"/>
        <v/>
      </c>
      <c r="E576" s="230" t="str">
        <f>IFERROR(IF(ForbDraft!L591&lt;&gt;"",ABS(ForbDraft!L591),""),"")</f>
        <v/>
      </c>
      <c r="F576" s="230" t="str">
        <f>IFERROR(IF(ForbDraft!K591&lt;&gt;"",ForbDraft!K591,""),"")</f>
        <v/>
      </c>
    </row>
    <row r="577" spans="2:6" x14ac:dyDescent="0.2">
      <c r="B577" s="229" t="str">
        <f>IFERROR(IF(ForbDraft!A592&lt;&gt;"",ROW(ForbDraft!A592),""),"")</f>
        <v/>
      </c>
      <c r="C577" s="230" t="str">
        <f>IFERROR(IF(ForbDraft!A592&lt;&gt;"",ForbDraft!A592,""),"")</f>
        <v/>
      </c>
      <c r="D577" s="230" t="str">
        <f t="shared" si="8"/>
        <v/>
      </c>
      <c r="E577" s="230" t="str">
        <f>IFERROR(IF(ForbDraft!L592&lt;&gt;"",ABS(ForbDraft!L592),""),"")</f>
        <v/>
      </c>
      <c r="F577" s="230" t="str">
        <f>IFERROR(IF(ForbDraft!K592&lt;&gt;"",ForbDraft!K592,""),"")</f>
        <v/>
      </c>
    </row>
    <row r="578" spans="2:6" x14ac:dyDescent="0.2">
      <c r="B578" s="229" t="str">
        <f>IFERROR(IF(ForbDraft!A593&lt;&gt;"",ROW(ForbDraft!A593),""),"")</f>
        <v/>
      </c>
      <c r="C578" s="230" t="str">
        <f>IFERROR(IF(ForbDraft!A593&lt;&gt;"",ForbDraft!A593,""),"")</f>
        <v/>
      </c>
      <c r="D578" s="230" t="str">
        <f t="shared" si="8"/>
        <v/>
      </c>
      <c r="E578" s="230" t="str">
        <f>IFERROR(IF(ForbDraft!L593&lt;&gt;"",ABS(ForbDraft!L593),""),"")</f>
        <v/>
      </c>
      <c r="F578" s="230" t="str">
        <f>IFERROR(IF(ForbDraft!K593&lt;&gt;"",ForbDraft!K593,""),"")</f>
        <v/>
      </c>
    </row>
    <row r="579" spans="2:6" x14ac:dyDescent="0.2">
      <c r="B579" s="229" t="str">
        <f>IFERROR(IF(ForbDraft!A594&lt;&gt;"",ROW(ForbDraft!A594),""),"")</f>
        <v/>
      </c>
      <c r="C579" s="230" t="str">
        <f>IFERROR(IF(ForbDraft!A594&lt;&gt;"",ForbDraft!A594,""),"")</f>
        <v/>
      </c>
      <c r="D579" s="230" t="str">
        <f t="shared" ref="D579:D642" si="9">IF(F579="pH לבדיקת גבול","pH",F579)</f>
        <v/>
      </c>
      <c r="E579" s="230" t="str">
        <f>IFERROR(IF(ForbDraft!L594&lt;&gt;"",ABS(ForbDraft!L594),""),"")</f>
        <v/>
      </c>
      <c r="F579" s="230" t="str">
        <f>IFERROR(IF(ForbDraft!K594&lt;&gt;"",ForbDraft!K594,""),"")</f>
        <v/>
      </c>
    </row>
    <row r="580" spans="2:6" x14ac:dyDescent="0.2">
      <c r="B580" s="229" t="str">
        <f>IFERROR(IF(ForbDraft!A595&lt;&gt;"",ROW(ForbDraft!A595),""),"")</f>
        <v/>
      </c>
      <c r="C580" s="230" t="str">
        <f>IFERROR(IF(ForbDraft!A595&lt;&gt;"",ForbDraft!A595,""),"")</f>
        <v/>
      </c>
      <c r="D580" s="230" t="str">
        <f t="shared" si="9"/>
        <v/>
      </c>
      <c r="E580" s="230" t="str">
        <f>IFERROR(IF(ForbDraft!L595&lt;&gt;"",ABS(ForbDraft!L595),""),"")</f>
        <v/>
      </c>
      <c r="F580" s="230" t="str">
        <f>IFERROR(IF(ForbDraft!K595&lt;&gt;"",ForbDraft!K595,""),"")</f>
        <v/>
      </c>
    </row>
    <row r="581" spans="2:6" x14ac:dyDescent="0.2">
      <c r="B581" s="229" t="str">
        <f>IFERROR(IF(ForbDraft!A596&lt;&gt;"",ROW(ForbDraft!A596),""),"")</f>
        <v/>
      </c>
      <c r="C581" s="230" t="str">
        <f>IFERROR(IF(ForbDraft!A596&lt;&gt;"",ForbDraft!A596,""),"")</f>
        <v/>
      </c>
      <c r="D581" s="230" t="str">
        <f t="shared" si="9"/>
        <v/>
      </c>
      <c r="E581" s="230" t="str">
        <f>IFERROR(IF(ForbDraft!L596&lt;&gt;"",ABS(ForbDraft!L596),""),"")</f>
        <v/>
      </c>
      <c r="F581" s="230" t="str">
        <f>IFERROR(IF(ForbDraft!K596&lt;&gt;"",ForbDraft!K596,""),"")</f>
        <v/>
      </c>
    </row>
    <row r="582" spans="2:6" x14ac:dyDescent="0.2">
      <c r="B582" s="229" t="str">
        <f>IFERROR(IF(ForbDraft!A597&lt;&gt;"",ROW(ForbDraft!A597),""),"")</f>
        <v/>
      </c>
      <c r="C582" s="230" t="str">
        <f>IFERROR(IF(ForbDraft!A597&lt;&gt;"",ForbDraft!A597,""),"")</f>
        <v/>
      </c>
      <c r="D582" s="230" t="str">
        <f t="shared" si="9"/>
        <v/>
      </c>
      <c r="E582" s="230" t="str">
        <f>IFERROR(IF(ForbDraft!L597&lt;&gt;"",ABS(ForbDraft!L597),""),"")</f>
        <v/>
      </c>
      <c r="F582" s="230" t="str">
        <f>IFERROR(IF(ForbDraft!K597&lt;&gt;"",ForbDraft!K597,""),"")</f>
        <v/>
      </c>
    </row>
    <row r="583" spans="2:6" x14ac:dyDescent="0.2">
      <c r="B583" s="229" t="str">
        <f>IFERROR(IF(ForbDraft!A598&lt;&gt;"",ROW(ForbDraft!A598),""),"")</f>
        <v/>
      </c>
      <c r="C583" s="230" t="str">
        <f>IFERROR(IF(ForbDraft!A598&lt;&gt;"",ForbDraft!A598,""),"")</f>
        <v/>
      </c>
      <c r="D583" s="230" t="str">
        <f t="shared" si="9"/>
        <v/>
      </c>
      <c r="E583" s="230" t="str">
        <f>IFERROR(IF(ForbDraft!L598&lt;&gt;"",ABS(ForbDraft!L598),""),"")</f>
        <v/>
      </c>
      <c r="F583" s="230" t="str">
        <f>IFERROR(IF(ForbDraft!K598&lt;&gt;"",ForbDraft!K598,""),"")</f>
        <v/>
      </c>
    </row>
    <row r="584" spans="2:6" x14ac:dyDescent="0.2">
      <c r="B584" s="229" t="str">
        <f>IFERROR(IF(ForbDraft!A599&lt;&gt;"",ROW(ForbDraft!A599),""),"")</f>
        <v/>
      </c>
      <c r="C584" s="230" t="str">
        <f>IFERROR(IF(ForbDraft!A599&lt;&gt;"",ForbDraft!A599,""),"")</f>
        <v/>
      </c>
      <c r="D584" s="230" t="str">
        <f t="shared" si="9"/>
        <v/>
      </c>
      <c r="E584" s="230" t="str">
        <f>IFERROR(IF(ForbDraft!L599&lt;&gt;"",ABS(ForbDraft!L599),""),"")</f>
        <v/>
      </c>
      <c r="F584" s="230" t="str">
        <f>IFERROR(IF(ForbDraft!K599&lt;&gt;"",ForbDraft!K599,""),"")</f>
        <v/>
      </c>
    </row>
    <row r="585" spans="2:6" x14ac:dyDescent="0.2">
      <c r="B585" s="229" t="str">
        <f>IFERROR(IF(ForbDraft!A600&lt;&gt;"",ROW(ForbDraft!A600),""),"")</f>
        <v/>
      </c>
      <c r="C585" s="230" t="str">
        <f>IFERROR(IF(ForbDraft!A600&lt;&gt;"",ForbDraft!A600,""),"")</f>
        <v/>
      </c>
      <c r="D585" s="230" t="str">
        <f t="shared" si="9"/>
        <v/>
      </c>
      <c r="E585" s="230" t="str">
        <f>IFERROR(IF(ForbDraft!L600&lt;&gt;"",ABS(ForbDraft!L600),""),"")</f>
        <v/>
      </c>
      <c r="F585" s="230" t="str">
        <f>IFERROR(IF(ForbDraft!K600&lt;&gt;"",ForbDraft!K600,""),"")</f>
        <v/>
      </c>
    </row>
    <row r="586" spans="2:6" x14ac:dyDescent="0.2">
      <c r="B586" s="229" t="str">
        <f>IFERROR(IF(ForbDraft!A601&lt;&gt;"",ROW(ForbDraft!A601),""),"")</f>
        <v/>
      </c>
      <c r="C586" s="230" t="str">
        <f>IFERROR(IF(ForbDraft!A601&lt;&gt;"",ForbDraft!A601,""),"")</f>
        <v/>
      </c>
      <c r="D586" s="230" t="str">
        <f t="shared" si="9"/>
        <v/>
      </c>
      <c r="E586" s="230" t="str">
        <f>IFERROR(IF(ForbDraft!L601&lt;&gt;"",ABS(ForbDraft!L601),""),"")</f>
        <v/>
      </c>
      <c r="F586" s="230" t="str">
        <f>IFERROR(IF(ForbDraft!K601&lt;&gt;"",ForbDraft!K601,""),"")</f>
        <v/>
      </c>
    </row>
    <row r="587" spans="2:6" x14ac:dyDescent="0.2">
      <c r="B587" s="229" t="str">
        <f>IFERROR(IF(ForbDraft!A602&lt;&gt;"",ROW(ForbDraft!A602),""),"")</f>
        <v/>
      </c>
      <c r="C587" s="230" t="str">
        <f>IFERROR(IF(ForbDraft!A602&lt;&gt;"",ForbDraft!A602,""),"")</f>
        <v/>
      </c>
      <c r="D587" s="230" t="str">
        <f t="shared" si="9"/>
        <v/>
      </c>
      <c r="E587" s="230" t="str">
        <f>IFERROR(IF(ForbDraft!L602&lt;&gt;"",ABS(ForbDraft!L602),""),"")</f>
        <v/>
      </c>
      <c r="F587" s="230" t="str">
        <f>IFERROR(IF(ForbDraft!K602&lt;&gt;"",ForbDraft!K602,""),"")</f>
        <v/>
      </c>
    </row>
    <row r="588" spans="2:6" x14ac:dyDescent="0.2">
      <c r="B588" s="229" t="str">
        <f>IFERROR(IF(ForbDraft!A603&lt;&gt;"",ROW(ForbDraft!A603),""),"")</f>
        <v/>
      </c>
      <c r="C588" s="230" t="str">
        <f>IFERROR(IF(ForbDraft!A603&lt;&gt;"",ForbDraft!A603,""),"")</f>
        <v/>
      </c>
      <c r="D588" s="230" t="str">
        <f t="shared" si="9"/>
        <v/>
      </c>
      <c r="E588" s="230" t="str">
        <f>IFERROR(IF(ForbDraft!L603&lt;&gt;"",ABS(ForbDraft!L603),""),"")</f>
        <v/>
      </c>
      <c r="F588" s="230" t="str">
        <f>IFERROR(IF(ForbDraft!K603&lt;&gt;"",ForbDraft!K603,""),"")</f>
        <v/>
      </c>
    </row>
    <row r="589" spans="2:6" x14ac:dyDescent="0.2">
      <c r="B589" s="229" t="str">
        <f>IFERROR(IF(ForbDraft!A604&lt;&gt;"",ROW(ForbDraft!A604),""),"")</f>
        <v/>
      </c>
      <c r="C589" s="230" t="str">
        <f>IFERROR(IF(ForbDraft!A604&lt;&gt;"",ForbDraft!A604,""),"")</f>
        <v/>
      </c>
      <c r="D589" s="230" t="str">
        <f t="shared" si="9"/>
        <v/>
      </c>
      <c r="E589" s="230" t="str">
        <f>IFERROR(IF(ForbDraft!L604&lt;&gt;"",ABS(ForbDraft!L604),""),"")</f>
        <v/>
      </c>
      <c r="F589" s="230" t="str">
        <f>IFERROR(IF(ForbDraft!K604&lt;&gt;"",ForbDraft!K604,""),"")</f>
        <v/>
      </c>
    </row>
    <row r="590" spans="2:6" x14ac:dyDescent="0.2">
      <c r="B590" s="229" t="str">
        <f>IFERROR(IF(ForbDraft!A605&lt;&gt;"",ROW(ForbDraft!A605),""),"")</f>
        <v/>
      </c>
      <c r="C590" s="230" t="str">
        <f>IFERROR(IF(ForbDraft!A605&lt;&gt;"",ForbDraft!A605,""),"")</f>
        <v/>
      </c>
      <c r="D590" s="230" t="str">
        <f t="shared" si="9"/>
        <v/>
      </c>
      <c r="E590" s="230" t="str">
        <f>IFERROR(IF(ForbDraft!L605&lt;&gt;"",ABS(ForbDraft!L605),""),"")</f>
        <v/>
      </c>
      <c r="F590" s="230" t="str">
        <f>IFERROR(IF(ForbDraft!K605&lt;&gt;"",ForbDraft!K605,""),"")</f>
        <v/>
      </c>
    </row>
    <row r="591" spans="2:6" x14ac:dyDescent="0.2">
      <c r="B591" s="229" t="str">
        <f>IFERROR(IF(ForbDraft!A606&lt;&gt;"",ROW(ForbDraft!A606),""),"")</f>
        <v/>
      </c>
      <c r="C591" s="230" t="str">
        <f>IFERROR(IF(ForbDraft!A606&lt;&gt;"",ForbDraft!A606,""),"")</f>
        <v/>
      </c>
      <c r="D591" s="230" t="str">
        <f t="shared" si="9"/>
        <v/>
      </c>
      <c r="E591" s="230" t="str">
        <f>IFERROR(IF(ForbDraft!L606&lt;&gt;"",ABS(ForbDraft!L606),""),"")</f>
        <v/>
      </c>
      <c r="F591" s="230" t="str">
        <f>IFERROR(IF(ForbDraft!K606&lt;&gt;"",ForbDraft!K606,""),"")</f>
        <v/>
      </c>
    </row>
    <row r="592" spans="2:6" x14ac:dyDescent="0.2">
      <c r="B592" s="229" t="str">
        <f>IFERROR(IF(ForbDraft!A607&lt;&gt;"",ROW(ForbDraft!A607),""),"")</f>
        <v/>
      </c>
      <c r="C592" s="230" t="str">
        <f>IFERROR(IF(ForbDraft!A607&lt;&gt;"",ForbDraft!A607,""),"")</f>
        <v/>
      </c>
      <c r="D592" s="230" t="str">
        <f t="shared" si="9"/>
        <v/>
      </c>
      <c r="E592" s="230" t="str">
        <f>IFERROR(IF(ForbDraft!L607&lt;&gt;"",ABS(ForbDraft!L607),""),"")</f>
        <v/>
      </c>
      <c r="F592" s="230" t="str">
        <f>IFERROR(IF(ForbDraft!K607&lt;&gt;"",ForbDraft!K607,""),"")</f>
        <v/>
      </c>
    </row>
    <row r="593" spans="2:6" x14ac:dyDescent="0.2">
      <c r="B593" s="229" t="str">
        <f>IFERROR(IF(ForbDraft!A608&lt;&gt;"",ROW(ForbDraft!A608),""),"")</f>
        <v/>
      </c>
      <c r="C593" s="230" t="str">
        <f>IFERROR(IF(ForbDraft!A608&lt;&gt;"",ForbDraft!A608,""),"")</f>
        <v/>
      </c>
      <c r="D593" s="230" t="str">
        <f t="shared" si="9"/>
        <v/>
      </c>
      <c r="E593" s="230" t="str">
        <f>IFERROR(IF(ForbDraft!L608&lt;&gt;"",ABS(ForbDraft!L608),""),"")</f>
        <v/>
      </c>
      <c r="F593" s="230" t="str">
        <f>IFERROR(IF(ForbDraft!K608&lt;&gt;"",ForbDraft!K608,""),"")</f>
        <v/>
      </c>
    </row>
    <row r="594" spans="2:6" x14ac:dyDescent="0.2">
      <c r="B594" s="229" t="str">
        <f>IFERROR(IF(ForbDraft!A609&lt;&gt;"",ROW(ForbDraft!A609),""),"")</f>
        <v/>
      </c>
      <c r="C594" s="230" t="str">
        <f>IFERROR(IF(ForbDraft!A609&lt;&gt;"",ForbDraft!A609,""),"")</f>
        <v/>
      </c>
      <c r="D594" s="230" t="str">
        <f t="shared" si="9"/>
        <v/>
      </c>
      <c r="E594" s="230" t="str">
        <f>IFERROR(IF(ForbDraft!L609&lt;&gt;"",ABS(ForbDraft!L609),""),"")</f>
        <v/>
      </c>
      <c r="F594" s="230" t="str">
        <f>IFERROR(IF(ForbDraft!K609&lt;&gt;"",ForbDraft!K609,""),"")</f>
        <v/>
      </c>
    </row>
    <row r="595" spans="2:6" x14ac:dyDescent="0.2">
      <c r="B595" s="229" t="str">
        <f>IFERROR(IF(ForbDraft!A610&lt;&gt;"",ROW(ForbDraft!A610),""),"")</f>
        <v/>
      </c>
      <c r="C595" s="230" t="str">
        <f>IFERROR(IF(ForbDraft!A610&lt;&gt;"",ForbDraft!A610,""),"")</f>
        <v/>
      </c>
      <c r="D595" s="230" t="str">
        <f t="shared" si="9"/>
        <v/>
      </c>
      <c r="E595" s="230" t="str">
        <f>IFERROR(IF(ForbDraft!L610&lt;&gt;"",ABS(ForbDraft!L610),""),"")</f>
        <v/>
      </c>
      <c r="F595" s="230" t="str">
        <f>IFERROR(IF(ForbDraft!K610&lt;&gt;"",ForbDraft!K610,""),"")</f>
        <v/>
      </c>
    </row>
    <row r="596" spans="2:6" x14ac:dyDescent="0.2">
      <c r="B596" s="229" t="str">
        <f>IFERROR(IF(ForbDraft!A611&lt;&gt;"",ROW(ForbDraft!A611),""),"")</f>
        <v/>
      </c>
      <c r="C596" s="230" t="str">
        <f>IFERROR(IF(ForbDraft!A611&lt;&gt;"",ForbDraft!A611,""),"")</f>
        <v/>
      </c>
      <c r="D596" s="230" t="str">
        <f t="shared" si="9"/>
        <v/>
      </c>
      <c r="E596" s="230" t="str">
        <f>IFERROR(IF(ForbDraft!L611&lt;&gt;"",ABS(ForbDraft!L611),""),"")</f>
        <v/>
      </c>
      <c r="F596" s="230" t="str">
        <f>IFERROR(IF(ForbDraft!K611&lt;&gt;"",ForbDraft!K611,""),"")</f>
        <v/>
      </c>
    </row>
    <row r="597" spans="2:6" x14ac:dyDescent="0.2">
      <c r="B597" s="229" t="str">
        <f>IFERROR(IF(ForbDraft!A612&lt;&gt;"",ROW(ForbDraft!A612),""),"")</f>
        <v/>
      </c>
      <c r="C597" s="230" t="str">
        <f>IFERROR(IF(ForbDraft!A612&lt;&gt;"",ForbDraft!A612,""),"")</f>
        <v/>
      </c>
      <c r="D597" s="230" t="str">
        <f t="shared" si="9"/>
        <v/>
      </c>
      <c r="E597" s="230" t="str">
        <f>IFERROR(IF(ForbDraft!L612&lt;&gt;"",ABS(ForbDraft!L612),""),"")</f>
        <v/>
      </c>
      <c r="F597" s="230" t="str">
        <f>IFERROR(IF(ForbDraft!K612&lt;&gt;"",ForbDraft!K612,""),"")</f>
        <v/>
      </c>
    </row>
    <row r="598" spans="2:6" x14ac:dyDescent="0.2">
      <c r="B598" s="229" t="str">
        <f>IFERROR(IF(ForbDraft!A613&lt;&gt;"",ROW(ForbDraft!A613),""),"")</f>
        <v/>
      </c>
      <c r="C598" s="230" t="str">
        <f>IFERROR(IF(ForbDraft!A613&lt;&gt;"",ForbDraft!A613,""),"")</f>
        <v/>
      </c>
      <c r="D598" s="230" t="str">
        <f t="shared" si="9"/>
        <v/>
      </c>
      <c r="E598" s="230" t="str">
        <f>IFERROR(IF(ForbDraft!L613&lt;&gt;"",ABS(ForbDraft!L613),""),"")</f>
        <v/>
      </c>
      <c r="F598" s="230" t="str">
        <f>IFERROR(IF(ForbDraft!K613&lt;&gt;"",ForbDraft!K613,""),"")</f>
        <v/>
      </c>
    </row>
    <row r="599" spans="2:6" x14ac:dyDescent="0.2">
      <c r="B599" s="229" t="str">
        <f>IFERROR(IF(ForbDraft!A614&lt;&gt;"",ROW(ForbDraft!A614),""),"")</f>
        <v/>
      </c>
      <c r="C599" s="230" t="str">
        <f>IFERROR(IF(ForbDraft!A614&lt;&gt;"",ForbDraft!A614,""),"")</f>
        <v/>
      </c>
      <c r="D599" s="230" t="str">
        <f t="shared" si="9"/>
        <v/>
      </c>
      <c r="E599" s="230" t="str">
        <f>IFERROR(IF(ForbDraft!L614&lt;&gt;"",ABS(ForbDraft!L614),""),"")</f>
        <v/>
      </c>
      <c r="F599" s="230" t="str">
        <f>IFERROR(IF(ForbDraft!K614&lt;&gt;"",ForbDraft!K614,""),"")</f>
        <v/>
      </c>
    </row>
    <row r="600" spans="2:6" x14ac:dyDescent="0.2">
      <c r="B600" s="229" t="str">
        <f>IFERROR(IF(ForbDraft!A615&lt;&gt;"",ROW(ForbDraft!A615),""),"")</f>
        <v/>
      </c>
      <c r="C600" s="230" t="str">
        <f>IFERROR(IF(ForbDraft!A615&lt;&gt;"",ForbDraft!A615,""),"")</f>
        <v/>
      </c>
      <c r="D600" s="230" t="str">
        <f t="shared" si="9"/>
        <v/>
      </c>
      <c r="E600" s="230" t="str">
        <f>IFERROR(IF(ForbDraft!L615&lt;&gt;"",ABS(ForbDraft!L615),""),"")</f>
        <v/>
      </c>
      <c r="F600" s="230" t="str">
        <f>IFERROR(IF(ForbDraft!K615&lt;&gt;"",ForbDraft!K615,""),"")</f>
        <v/>
      </c>
    </row>
    <row r="601" spans="2:6" x14ac:dyDescent="0.2">
      <c r="B601" s="229" t="str">
        <f>IFERROR(IF(ForbDraft!A616&lt;&gt;"",ROW(ForbDraft!A616),""),"")</f>
        <v/>
      </c>
      <c r="C601" s="230" t="str">
        <f>IFERROR(IF(ForbDraft!A616&lt;&gt;"",ForbDraft!A616,""),"")</f>
        <v/>
      </c>
      <c r="D601" s="230" t="str">
        <f t="shared" si="9"/>
        <v/>
      </c>
      <c r="E601" s="230" t="str">
        <f>IFERROR(IF(ForbDraft!L616&lt;&gt;"",ABS(ForbDraft!L616),""),"")</f>
        <v/>
      </c>
      <c r="F601" s="230" t="str">
        <f>IFERROR(IF(ForbDraft!K616&lt;&gt;"",ForbDraft!K616,""),"")</f>
        <v/>
      </c>
    </row>
    <row r="602" spans="2:6" x14ac:dyDescent="0.2">
      <c r="B602" s="229" t="str">
        <f>IFERROR(IF(ForbDraft!A617&lt;&gt;"",ROW(ForbDraft!A617),""),"")</f>
        <v/>
      </c>
      <c r="C602" s="230" t="str">
        <f>IFERROR(IF(ForbDraft!A617&lt;&gt;"",ForbDraft!A617,""),"")</f>
        <v/>
      </c>
      <c r="D602" s="230" t="str">
        <f t="shared" si="9"/>
        <v/>
      </c>
      <c r="E602" s="230" t="str">
        <f>IFERROR(IF(ForbDraft!L617&lt;&gt;"",ABS(ForbDraft!L617),""),"")</f>
        <v/>
      </c>
      <c r="F602" s="230" t="str">
        <f>IFERROR(IF(ForbDraft!K617&lt;&gt;"",ForbDraft!K617,""),"")</f>
        <v/>
      </c>
    </row>
    <row r="603" spans="2:6" x14ac:dyDescent="0.2">
      <c r="B603" s="229" t="str">
        <f>IFERROR(IF(ForbDraft!A618&lt;&gt;"",ROW(ForbDraft!A618),""),"")</f>
        <v/>
      </c>
      <c r="C603" s="230" t="str">
        <f>IFERROR(IF(ForbDraft!A618&lt;&gt;"",ForbDraft!A618,""),"")</f>
        <v/>
      </c>
      <c r="D603" s="230" t="str">
        <f t="shared" si="9"/>
        <v/>
      </c>
      <c r="E603" s="230" t="str">
        <f>IFERROR(IF(ForbDraft!L618&lt;&gt;"",ABS(ForbDraft!L618),""),"")</f>
        <v/>
      </c>
      <c r="F603" s="230" t="str">
        <f>IFERROR(IF(ForbDraft!K618&lt;&gt;"",ForbDraft!K618,""),"")</f>
        <v/>
      </c>
    </row>
    <row r="604" spans="2:6" x14ac:dyDescent="0.2">
      <c r="B604" s="229" t="str">
        <f>IFERROR(IF(ForbDraft!A619&lt;&gt;"",ROW(ForbDraft!A619),""),"")</f>
        <v/>
      </c>
      <c r="C604" s="230" t="str">
        <f>IFERROR(IF(ForbDraft!A619&lt;&gt;"",ForbDraft!A619,""),"")</f>
        <v/>
      </c>
      <c r="D604" s="230" t="str">
        <f t="shared" si="9"/>
        <v/>
      </c>
      <c r="E604" s="230" t="str">
        <f>IFERROR(IF(ForbDraft!L619&lt;&gt;"",ABS(ForbDraft!L619),""),"")</f>
        <v/>
      </c>
      <c r="F604" s="230" t="str">
        <f>IFERROR(IF(ForbDraft!K619&lt;&gt;"",ForbDraft!K619,""),"")</f>
        <v/>
      </c>
    </row>
    <row r="605" spans="2:6" x14ac:dyDescent="0.2">
      <c r="B605" s="229" t="str">
        <f>IFERROR(IF(ForbDraft!A620&lt;&gt;"",ROW(ForbDraft!A620),""),"")</f>
        <v/>
      </c>
      <c r="C605" s="230" t="str">
        <f>IFERROR(IF(ForbDraft!A620&lt;&gt;"",ForbDraft!A620,""),"")</f>
        <v/>
      </c>
      <c r="D605" s="230" t="str">
        <f t="shared" si="9"/>
        <v/>
      </c>
      <c r="E605" s="230" t="str">
        <f>IFERROR(IF(ForbDraft!L620&lt;&gt;"",ABS(ForbDraft!L620),""),"")</f>
        <v/>
      </c>
      <c r="F605" s="230" t="str">
        <f>IFERROR(IF(ForbDraft!K620&lt;&gt;"",ForbDraft!K620,""),"")</f>
        <v/>
      </c>
    </row>
    <row r="606" spans="2:6" x14ac:dyDescent="0.2">
      <c r="B606" s="229" t="str">
        <f>IFERROR(IF(ForbDraft!A621&lt;&gt;"",ROW(ForbDraft!A621),""),"")</f>
        <v/>
      </c>
      <c r="C606" s="230" t="str">
        <f>IFERROR(IF(ForbDraft!A621&lt;&gt;"",ForbDraft!A621,""),"")</f>
        <v/>
      </c>
      <c r="D606" s="230" t="str">
        <f t="shared" si="9"/>
        <v/>
      </c>
      <c r="E606" s="230" t="str">
        <f>IFERROR(IF(ForbDraft!L621&lt;&gt;"",ABS(ForbDraft!L621),""),"")</f>
        <v/>
      </c>
      <c r="F606" s="230" t="str">
        <f>IFERROR(IF(ForbDraft!K621&lt;&gt;"",ForbDraft!K621,""),"")</f>
        <v/>
      </c>
    </row>
    <row r="607" spans="2:6" x14ac:dyDescent="0.2">
      <c r="B607" s="229" t="str">
        <f>IFERROR(IF(ForbDraft!A622&lt;&gt;"",ROW(ForbDraft!A622),""),"")</f>
        <v/>
      </c>
      <c r="C607" s="230" t="str">
        <f>IFERROR(IF(ForbDraft!A622&lt;&gt;"",ForbDraft!A622,""),"")</f>
        <v/>
      </c>
      <c r="D607" s="230" t="str">
        <f t="shared" si="9"/>
        <v/>
      </c>
      <c r="E607" s="230" t="str">
        <f>IFERROR(IF(ForbDraft!L622&lt;&gt;"",ABS(ForbDraft!L622),""),"")</f>
        <v/>
      </c>
      <c r="F607" s="230" t="str">
        <f>IFERROR(IF(ForbDraft!K622&lt;&gt;"",ForbDraft!K622,""),"")</f>
        <v/>
      </c>
    </row>
    <row r="608" spans="2:6" x14ac:dyDescent="0.2">
      <c r="B608" s="229" t="str">
        <f>IFERROR(IF(ForbDraft!A623&lt;&gt;"",ROW(ForbDraft!A623),""),"")</f>
        <v/>
      </c>
      <c r="C608" s="230" t="str">
        <f>IFERROR(IF(ForbDraft!A623&lt;&gt;"",ForbDraft!A623,""),"")</f>
        <v/>
      </c>
      <c r="D608" s="230" t="str">
        <f t="shared" si="9"/>
        <v/>
      </c>
      <c r="E608" s="230" t="str">
        <f>IFERROR(IF(ForbDraft!L623&lt;&gt;"",ABS(ForbDraft!L623),""),"")</f>
        <v/>
      </c>
      <c r="F608" s="230" t="str">
        <f>IFERROR(IF(ForbDraft!K623&lt;&gt;"",ForbDraft!K623,""),"")</f>
        <v/>
      </c>
    </row>
    <row r="609" spans="2:6" x14ac:dyDescent="0.2">
      <c r="B609" s="229" t="str">
        <f>IFERROR(IF(ForbDraft!A624&lt;&gt;"",ROW(ForbDraft!A624),""),"")</f>
        <v/>
      </c>
      <c r="C609" s="230" t="str">
        <f>IFERROR(IF(ForbDraft!A624&lt;&gt;"",ForbDraft!A624,""),"")</f>
        <v/>
      </c>
      <c r="D609" s="230" t="str">
        <f t="shared" si="9"/>
        <v/>
      </c>
      <c r="E609" s="230" t="str">
        <f>IFERROR(IF(ForbDraft!L624&lt;&gt;"",ABS(ForbDraft!L624),""),"")</f>
        <v/>
      </c>
      <c r="F609" s="230" t="str">
        <f>IFERROR(IF(ForbDraft!K624&lt;&gt;"",ForbDraft!K624,""),"")</f>
        <v/>
      </c>
    </row>
    <row r="610" spans="2:6" x14ac:dyDescent="0.2">
      <c r="B610" s="229" t="str">
        <f>IFERROR(IF(ForbDraft!A625&lt;&gt;"",ROW(ForbDraft!A625),""),"")</f>
        <v/>
      </c>
      <c r="C610" s="230" t="str">
        <f>IFERROR(IF(ForbDraft!A625&lt;&gt;"",ForbDraft!A625,""),"")</f>
        <v/>
      </c>
      <c r="D610" s="230" t="str">
        <f t="shared" si="9"/>
        <v/>
      </c>
      <c r="E610" s="230" t="str">
        <f>IFERROR(IF(ForbDraft!L625&lt;&gt;"",ABS(ForbDraft!L625),""),"")</f>
        <v/>
      </c>
      <c r="F610" s="230" t="str">
        <f>IFERROR(IF(ForbDraft!K625&lt;&gt;"",ForbDraft!K625,""),"")</f>
        <v/>
      </c>
    </row>
    <row r="611" spans="2:6" x14ac:dyDescent="0.2">
      <c r="B611" s="229" t="str">
        <f>IFERROR(IF(ForbDraft!A626&lt;&gt;"",ROW(ForbDraft!A626),""),"")</f>
        <v/>
      </c>
      <c r="C611" s="230" t="str">
        <f>IFERROR(IF(ForbDraft!A626&lt;&gt;"",ForbDraft!A626,""),"")</f>
        <v/>
      </c>
      <c r="D611" s="230" t="str">
        <f t="shared" si="9"/>
        <v/>
      </c>
      <c r="E611" s="230" t="str">
        <f>IFERROR(IF(ForbDraft!L626&lt;&gt;"",ABS(ForbDraft!L626),""),"")</f>
        <v/>
      </c>
      <c r="F611" s="230" t="str">
        <f>IFERROR(IF(ForbDraft!K626&lt;&gt;"",ForbDraft!K626,""),"")</f>
        <v/>
      </c>
    </row>
    <row r="612" spans="2:6" x14ac:dyDescent="0.2">
      <c r="B612" s="229" t="str">
        <f>IFERROR(IF(ForbDraft!A627&lt;&gt;"",ROW(ForbDraft!A627),""),"")</f>
        <v/>
      </c>
      <c r="C612" s="230" t="str">
        <f>IFERROR(IF(ForbDraft!A627&lt;&gt;"",ForbDraft!A627,""),"")</f>
        <v/>
      </c>
      <c r="D612" s="230" t="str">
        <f t="shared" si="9"/>
        <v/>
      </c>
      <c r="E612" s="230" t="str">
        <f>IFERROR(IF(ForbDraft!L627&lt;&gt;"",ABS(ForbDraft!L627),""),"")</f>
        <v/>
      </c>
      <c r="F612" s="230" t="str">
        <f>IFERROR(IF(ForbDraft!K627&lt;&gt;"",ForbDraft!K627,""),"")</f>
        <v/>
      </c>
    </row>
    <row r="613" spans="2:6" x14ac:dyDescent="0.2">
      <c r="B613" s="229" t="str">
        <f>IFERROR(IF(ForbDraft!A628&lt;&gt;"",ROW(ForbDraft!A628),""),"")</f>
        <v/>
      </c>
      <c r="C613" s="230" t="str">
        <f>IFERROR(IF(ForbDraft!A628&lt;&gt;"",ForbDraft!A628,""),"")</f>
        <v/>
      </c>
      <c r="D613" s="230" t="str">
        <f t="shared" si="9"/>
        <v/>
      </c>
      <c r="E613" s="230" t="str">
        <f>IFERROR(IF(ForbDraft!L628&lt;&gt;"",ABS(ForbDraft!L628),""),"")</f>
        <v/>
      </c>
      <c r="F613" s="230" t="str">
        <f>IFERROR(IF(ForbDraft!K628&lt;&gt;"",ForbDraft!K628,""),"")</f>
        <v/>
      </c>
    </row>
    <row r="614" spans="2:6" x14ac:dyDescent="0.2">
      <c r="B614" s="229" t="str">
        <f>IFERROR(IF(ForbDraft!A629&lt;&gt;"",ROW(ForbDraft!A629),""),"")</f>
        <v/>
      </c>
      <c r="C614" s="230" t="str">
        <f>IFERROR(IF(ForbDraft!A629&lt;&gt;"",ForbDraft!A629,""),"")</f>
        <v/>
      </c>
      <c r="D614" s="230" t="str">
        <f t="shared" si="9"/>
        <v/>
      </c>
      <c r="E614" s="230" t="str">
        <f>IFERROR(IF(ForbDraft!L629&lt;&gt;"",ABS(ForbDraft!L629),""),"")</f>
        <v/>
      </c>
      <c r="F614" s="230" t="str">
        <f>IFERROR(IF(ForbDraft!K629&lt;&gt;"",ForbDraft!K629,""),"")</f>
        <v/>
      </c>
    </row>
    <row r="615" spans="2:6" x14ac:dyDescent="0.2">
      <c r="B615" s="229" t="str">
        <f>IFERROR(IF(ForbDraft!A630&lt;&gt;"",ROW(ForbDraft!A630),""),"")</f>
        <v/>
      </c>
      <c r="C615" s="230" t="str">
        <f>IFERROR(IF(ForbDraft!A630&lt;&gt;"",ForbDraft!A630,""),"")</f>
        <v/>
      </c>
      <c r="D615" s="230" t="str">
        <f t="shared" si="9"/>
        <v/>
      </c>
      <c r="E615" s="230" t="str">
        <f>IFERROR(IF(ForbDraft!L630&lt;&gt;"",ABS(ForbDraft!L630),""),"")</f>
        <v/>
      </c>
      <c r="F615" s="230" t="str">
        <f>IFERROR(IF(ForbDraft!K630&lt;&gt;"",ForbDraft!K630,""),"")</f>
        <v/>
      </c>
    </row>
    <row r="616" spans="2:6" x14ac:dyDescent="0.2">
      <c r="B616" s="229" t="str">
        <f>IFERROR(IF(ForbDraft!A631&lt;&gt;"",ROW(ForbDraft!A631),""),"")</f>
        <v/>
      </c>
      <c r="C616" s="230" t="str">
        <f>IFERROR(IF(ForbDraft!A631&lt;&gt;"",ForbDraft!A631,""),"")</f>
        <v/>
      </c>
      <c r="D616" s="230" t="str">
        <f t="shared" si="9"/>
        <v/>
      </c>
      <c r="E616" s="230" t="str">
        <f>IFERROR(IF(ForbDraft!L631&lt;&gt;"",ABS(ForbDraft!L631),""),"")</f>
        <v/>
      </c>
      <c r="F616" s="230" t="str">
        <f>IFERROR(IF(ForbDraft!K631&lt;&gt;"",ForbDraft!K631,""),"")</f>
        <v/>
      </c>
    </row>
    <row r="617" spans="2:6" x14ac:dyDescent="0.2">
      <c r="B617" s="229" t="str">
        <f>IFERROR(IF(ForbDraft!A632&lt;&gt;"",ROW(ForbDraft!A632),""),"")</f>
        <v/>
      </c>
      <c r="C617" s="230" t="str">
        <f>IFERROR(IF(ForbDraft!A632&lt;&gt;"",ForbDraft!A632,""),"")</f>
        <v/>
      </c>
      <c r="D617" s="230" t="str">
        <f t="shared" si="9"/>
        <v/>
      </c>
      <c r="E617" s="230" t="str">
        <f>IFERROR(IF(ForbDraft!L632&lt;&gt;"",ABS(ForbDraft!L632),""),"")</f>
        <v/>
      </c>
      <c r="F617" s="230" t="str">
        <f>IFERROR(IF(ForbDraft!K632&lt;&gt;"",ForbDraft!K632,""),"")</f>
        <v/>
      </c>
    </row>
    <row r="618" spans="2:6" x14ac:dyDescent="0.2">
      <c r="B618" s="229" t="str">
        <f>IFERROR(IF(ForbDraft!A633&lt;&gt;"",ROW(ForbDraft!A633),""),"")</f>
        <v/>
      </c>
      <c r="C618" s="230" t="str">
        <f>IFERROR(IF(ForbDraft!A633&lt;&gt;"",ForbDraft!A633,""),"")</f>
        <v/>
      </c>
      <c r="D618" s="230" t="str">
        <f t="shared" si="9"/>
        <v/>
      </c>
      <c r="E618" s="230" t="str">
        <f>IFERROR(IF(ForbDraft!L633&lt;&gt;"",ABS(ForbDraft!L633),""),"")</f>
        <v/>
      </c>
      <c r="F618" s="230" t="str">
        <f>IFERROR(IF(ForbDraft!K633&lt;&gt;"",ForbDraft!K633,""),"")</f>
        <v/>
      </c>
    </row>
    <row r="619" spans="2:6" x14ac:dyDescent="0.2">
      <c r="B619" s="229" t="str">
        <f>IFERROR(IF(ForbDraft!A634&lt;&gt;"",ROW(ForbDraft!A634),""),"")</f>
        <v/>
      </c>
      <c r="C619" s="230" t="str">
        <f>IFERROR(IF(ForbDraft!A634&lt;&gt;"",ForbDraft!A634,""),"")</f>
        <v/>
      </c>
      <c r="D619" s="230" t="str">
        <f t="shared" si="9"/>
        <v/>
      </c>
      <c r="E619" s="230" t="str">
        <f>IFERROR(IF(ForbDraft!L634&lt;&gt;"",ABS(ForbDraft!L634),""),"")</f>
        <v/>
      </c>
      <c r="F619" s="230" t="str">
        <f>IFERROR(IF(ForbDraft!K634&lt;&gt;"",ForbDraft!K634,""),"")</f>
        <v/>
      </c>
    </row>
    <row r="620" spans="2:6" x14ac:dyDescent="0.2">
      <c r="B620" s="229" t="str">
        <f>IFERROR(IF(ForbDraft!A635&lt;&gt;"",ROW(ForbDraft!A635),""),"")</f>
        <v/>
      </c>
      <c r="C620" s="230" t="str">
        <f>IFERROR(IF(ForbDraft!A635&lt;&gt;"",ForbDraft!A635,""),"")</f>
        <v/>
      </c>
      <c r="D620" s="230" t="str">
        <f t="shared" si="9"/>
        <v/>
      </c>
      <c r="E620" s="230" t="str">
        <f>IFERROR(IF(ForbDraft!L635&lt;&gt;"",ABS(ForbDraft!L635),""),"")</f>
        <v/>
      </c>
      <c r="F620" s="230" t="str">
        <f>IFERROR(IF(ForbDraft!K635&lt;&gt;"",ForbDraft!K635,""),"")</f>
        <v/>
      </c>
    </row>
    <row r="621" spans="2:6" x14ac:dyDescent="0.2">
      <c r="B621" s="229" t="str">
        <f>IFERROR(IF(ForbDraft!A636&lt;&gt;"",ROW(ForbDraft!A636),""),"")</f>
        <v/>
      </c>
      <c r="C621" s="230" t="str">
        <f>IFERROR(IF(ForbDraft!A636&lt;&gt;"",ForbDraft!A636,""),"")</f>
        <v/>
      </c>
      <c r="D621" s="230" t="str">
        <f t="shared" si="9"/>
        <v/>
      </c>
      <c r="E621" s="230" t="str">
        <f>IFERROR(IF(ForbDraft!L636&lt;&gt;"",ABS(ForbDraft!L636),""),"")</f>
        <v/>
      </c>
      <c r="F621" s="230" t="str">
        <f>IFERROR(IF(ForbDraft!K636&lt;&gt;"",ForbDraft!K636,""),"")</f>
        <v/>
      </c>
    </row>
    <row r="622" spans="2:6" x14ac:dyDescent="0.2">
      <c r="B622" s="229" t="str">
        <f>IFERROR(IF(ForbDraft!A637&lt;&gt;"",ROW(ForbDraft!A637),""),"")</f>
        <v/>
      </c>
      <c r="C622" s="230" t="str">
        <f>IFERROR(IF(ForbDraft!A637&lt;&gt;"",ForbDraft!A637,""),"")</f>
        <v/>
      </c>
      <c r="D622" s="230" t="str">
        <f t="shared" si="9"/>
        <v/>
      </c>
      <c r="E622" s="230" t="str">
        <f>IFERROR(IF(ForbDraft!L637&lt;&gt;"",ABS(ForbDraft!L637),""),"")</f>
        <v/>
      </c>
      <c r="F622" s="230" t="str">
        <f>IFERROR(IF(ForbDraft!K637&lt;&gt;"",ForbDraft!K637,""),"")</f>
        <v/>
      </c>
    </row>
    <row r="623" spans="2:6" x14ac:dyDescent="0.2">
      <c r="B623" s="229" t="str">
        <f>IFERROR(IF(ForbDraft!A638&lt;&gt;"",ROW(ForbDraft!A638),""),"")</f>
        <v/>
      </c>
      <c r="C623" s="230" t="str">
        <f>IFERROR(IF(ForbDraft!A638&lt;&gt;"",ForbDraft!A638,""),"")</f>
        <v/>
      </c>
      <c r="D623" s="230" t="str">
        <f t="shared" si="9"/>
        <v/>
      </c>
      <c r="E623" s="230" t="str">
        <f>IFERROR(IF(ForbDraft!L638&lt;&gt;"",ABS(ForbDraft!L638),""),"")</f>
        <v/>
      </c>
      <c r="F623" s="230" t="str">
        <f>IFERROR(IF(ForbDraft!K638&lt;&gt;"",ForbDraft!K638,""),"")</f>
        <v/>
      </c>
    </row>
    <row r="624" spans="2:6" x14ac:dyDescent="0.2">
      <c r="B624" s="229" t="str">
        <f>IFERROR(IF(ForbDraft!A639&lt;&gt;"",ROW(ForbDraft!A639),""),"")</f>
        <v/>
      </c>
      <c r="C624" s="230" t="str">
        <f>IFERROR(IF(ForbDraft!A639&lt;&gt;"",ForbDraft!A639,""),"")</f>
        <v/>
      </c>
      <c r="D624" s="230" t="str">
        <f t="shared" si="9"/>
        <v/>
      </c>
      <c r="E624" s="230" t="str">
        <f>IFERROR(IF(ForbDraft!L639&lt;&gt;"",ABS(ForbDraft!L639),""),"")</f>
        <v/>
      </c>
      <c r="F624" s="230" t="str">
        <f>IFERROR(IF(ForbDraft!K639&lt;&gt;"",ForbDraft!K639,""),"")</f>
        <v/>
      </c>
    </row>
    <row r="625" spans="2:6" x14ac:dyDescent="0.2">
      <c r="B625" s="229" t="str">
        <f>IFERROR(IF(ForbDraft!A640&lt;&gt;"",ROW(ForbDraft!A640),""),"")</f>
        <v/>
      </c>
      <c r="C625" s="230" t="str">
        <f>IFERROR(IF(ForbDraft!A640&lt;&gt;"",ForbDraft!A640,""),"")</f>
        <v/>
      </c>
      <c r="D625" s="230" t="str">
        <f t="shared" si="9"/>
        <v/>
      </c>
      <c r="E625" s="230" t="str">
        <f>IFERROR(IF(ForbDraft!L640&lt;&gt;"",ABS(ForbDraft!L640),""),"")</f>
        <v/>
      </c>
      <c r="F625" s="230" t="str">
        <f>IFERROR(IF(ForbDraft!K640&lt;&gt;"",ForbDraft!K640,""),"")</f>
        <v/>
      </c>
    </row>
    <row r="626" spans="2:6" x14ac:dyDescent="0.2">
      <c r="B626" s="229" t="str">
        <f>IFERROR(IF(ForbDraft!A641&lt;&gt;"",ROW(ForbDraft!A641),""),"")</f>
        <v/>
      </c>
      <c r="C626" s="230" t="str">
        <f>IFERROR(IF(ForbDraft!A641&lt;&gt;"",ForbDraft!A641,""),"")</f>
        <v/>
      </c>
      <c r="D626" s="230" t="str">
        <f t="shared" si="9"/>
        <v/>
      </c>
      <c r="E626" s="230" t="str">
        <f>IFERROR(IF(ForbDraft!L641&lt;&gt;"",ABS(ForbDraft!L641),""),"")</f>
        <v/>
      </c>
      <c r="F626" s="230" t="str">
        <f>IFERROR(IF(ForbDraft!K641&lt;&gt;"",ForbDraft!K641,""),"")</f>
        <v/>
      </c>
    </row>
    <row r="627" spans="2:6" x14ac:dyDescent="0.2">
      <c r="B627" s="229" t="str">
        <f>IFERROR(IF(ForbDraft!A642&lt;&gt;"",ROW(ForbDraft!A642),""),"")</f>
        <v/>
      </c>
      <c r="C627" s="230" t="str">
        <f>IFERROR(IF(ForbDraft!A642&lt;&gt;"",ForbDraft!A642,""),"")</f>
        <v/>
      </c>
      <c r="D627" s="230" t="str">
        <f t="shared" si="9"/>
        <v/>
      </c>
      <c r="E627" s="230" t="str">
        <f>IFERROR(IF(ForbDraft!L642&lt;&gt;"",ABS(ForbDraft!L642),""),"")</f>
        <v/>
      </c>
      <c r="F627" s="230" t="str">
        <f>IFERROR(IF(ForbDraft!K642&lt;&gt;"",ForbDraft!K642,""),"")</f>
        <v/>
      </c>
    </row>
    <row r="628" spans="2:6" x14ac:dyDescent="0.2">
      <c r="B628" s="229" t="str">
        <f>IFERROR(IF(ForbDraft!A643&lt;&gt;"",ROW(ForbDraft!A643),""),"")</f>
        <v/>
      </c>
      <c r="C628" s="230" t="str">
        <f>IFERROR(IF(ForbDraft!A643&lt;&gt;"",ForbDraft!A643,""),"")</f>
        <v/>
      </c>
      <c r="D628" s="230" t="str">
        <f t="shared" si="9"/>
        <v/>
      </c>
      <c r="E628" s="230" t="str">
        <f>IFERROR(IF(ForbDraft!L643&lt;&gt;"",ABS(ForbDraft!L643),""),"")</f>
        <v/>
      </c>
      <c r="F628" s="230" t="str">
        <f>IFERROR(IF(ForbDraft!K643&lt;&gt;"",ForbDraft!K643,""),"")</f>
        <v/>
      </c>
    </row>
    <row r="629" spans="2:6" x14ac:dyDescent="0.2">
      <c r="B629" s="229" t="str">
        <f>IFERROR(IF(ForbDraft!A644&lt;&gt;"",ROW(ForbDraft!A644),""),"")</f>
        <v/>
      </c>
      <c r="C629" s="230" t="str">
        <f>IFERROR(IF(ForbDraft!A644&lt;&gt;"",ForbDraft!A644,""),"")</f>
        <v/>
      </c>
      <c r="D629" s="230" t="str">
        <f t="shared" si="9"/>
        <v/>
      </c>
      <c r="E629" s="230" t="str">
        <f>IFERROR(IF(ForbDraft!L644&lt;&gt;"",ABS(ForbDraft!L644),""),"")</f>
        <v/>
      </c>
      <c r="F629" s="230" t="str">
        <f>IFERROR(IF(ForbDraft!K644&lt;&gt;"",ForbDraft!K644,""),"")</f>
        <v/>
      </c>
    </row>
    <row r="630" spans="2:6" x14ac:dyDescent="0.2">
      <c r="B630" s="229" t="str">
        <f>IFERROR(IF(ForbDraft!A645&lt;&gt;"",ROW(ForbDraft!A645),""),"")</f>
        <v/>
      </c>
      <c r="C630" s="230" t="str">
        <f>IFERROR(IF(ForbDraft!A645&lt;&gt;"",ForbDraft!A645,""),"")</f>
        <v/>
      </c>
      <c r="D630" s="230" t="str">
        <f t="shared" si="9"/>
        <v/>
      </c>
      <c r="E630" s="230" t="str">
        <f>IFERROR(IF(ForbDraft!L645&lt;&gt;"",ABS(ForbDraft!L645),""),"")</f>
        <v/>
      </c>
      <c r="F630" s="230" t="str">
        <f>IFERROR(IF(ForbDraft!K645&lt;&gt;"",ForbDraft!K645,""),"")</f>
        <v/>
      </c>
    </row>
    <row r="631" spans="2:6" x14ac:dyDescent="0.2">
      <c r="B631" s="229" t="str">
        <f>IFERROR(IF(ForbDraft!A646&lt;&gt;"",ROW(ForbDraft!A646),""),"")</f>
        <v/>
      </c>
      <c r="C631" s="230" t="str">
        <f>IFERROR(IF(ForbDraft!A646&lt;&gt;"",ForbDraft!A646,""),"")</f>
        <v/>
      </c>
      <c r="D631" s="230" t="str">
        <f t="shared" si="9"/>
        <v/>
      </c>
      <c r="E631" s="230" t="str">
        <f>IFERROR(IF(ForbDraft!L646&lt;&gt;"",ABS(ForbDraft!L646),""),"")</f>
        <v/>
      </c>
      <c r="F631" s="230" t="str">
        <f>IFERROR(IF(ForbDraft!K646&lt;&gt;"",ForbDraft!K646,""),"")</f>
        <v/>
      </c>
    </row>
    <row r="632" spans="2:6" x14ac:dyDescent="0.2">
      <c r="B632" s="229" t="str">
        <f>IFERROR(IF(ForbDraft!A647&lt;&gt;"",ROW(ForbDraft!A647),""),"")</f>
        <v/>
      </c>
      <c r="C632" s="230" t="str">
        <f>IFERROR(IF(ForbDraft!A647&lt;&gt;"",ForbDraft!A647,""),"")</f>
        <v/>
      </c>
      <c r="D632" s="230" t="str">
        <f t="shared" si="9"/>
        <v/>
      </c>
      <c r="E632" s="230" t="str">
        <f>IFERROR(IF(ForbDraft!L647&lt;&gt;"",ABS(ForbDraft!L647),""),"")</f>
        <v/>
      </c>
      <c r="F632" s="230" t="str">
        <f>IFERROR(IF(ForbDraft!K647&lt;&gt;"",ForbDraft!K647,""),"")</f>
        <v/>
      </c>
    </row>
    <row r="633" spans="2:6" x14ac:dyDescent="0.2">
      <c r="B633" s="229" t="str">
        <f>IFERROR(IF(ForbDraft!A648&lt;&gt;"",ROW(ForbDraft!A648),""),"")</f>
        <v/>
      </c>
      <c r="C633" s="230" t="str">
        <f>IFERROR(IF(ForbDraft!A648&lt;&gt;"",ForbDraft!A648,""),"")</f>
        <v/>
      </c>
      <c r="D633" s="230" t="str">
        <f t="shared" si="9"/>
        <v/>
      </c>
      <c r="E633" s="230" t="str">
        <f>IFERROR(IF(ForbDraft!L648&lt;&gt;"",ABS(ForbDraft!L648),""),"")</f>
        <v/>
      </c>
      <c r="F633" s="230" t="str">
        <f>IFERROR(IF(ForbDraft!K648&lt;&gt;"",ForbDraft!K648,""),"")</f>
        <v/>
      </c>
    </row>
    <row r="634" spans="2:6" x14ac:dyDescent="0.2">
      <c r="B634" s="229" t="str">
        <f>IFERROR(IF(ForbDraft!A649&lt;&gt;"",ROW(ForbDraft!A649),""),"")</f>
        <v/>
      </c>
      <c r="C634" s="230" t="str">
        <f>IFERROR(IF(ForbDraft!A649&lt;&gt;"",ForbDraft!A649,""),"")</f>
        <v/>
      </c>
      <c r="D634" s="230" t="str">
        <f t="shared" si="9"/>
        <v/>
      </c>
      <c r="E634" s="230" t="str">
        <f>IFERROR(IF(ForbDraft!L649&lt;&gt;"",ABS(ForbDraft!L649),""),"")</f>
        <v/>
      </c>
      <c r="F634" s="230" t="str">
        <f>IFERROR(IF(ForbDraft!K649&lt;&gt;"",ForbDraft!K649,""),"")</f>
        <v/>
      </c>
    </row>
    <row r="635" spans="2:6" x14ac:dyDescent="0.2">
      <c r="B635" s="229" t="str">
        <f>IFERROR(IF(ForbDraft!A650&lt;&gt;"",ROW(ForbDraft!A650),""),"")</f>
        <v/>
      </c>
      <c r="C635" s="230" t="str">
        <f>IFERROR(IF(ForbDraft!A650&lt;&gt;"",ForbDraft!A650,""),"")</f>
        <v/>
      </c>
      <c r="D635" s="230" t="str">
        <f t="shared" si="9"/>
        <v/>
      </c>
      <c r="E635" s="230" t="str">
        <f>IFERROR(IF(ForbDraft!L650&lt;&gt;"",ABS(ForbDraft!L650),""),"")</f>
        <v/>
      </c>
      <c r="F635" s="230" t="str">
        <f>IFERROR(IF(ForbDraft!K650&lt;&gt;"",ForbDraft!K650,""),"")</f>
        <v/>
      </c>
    </row>
    <row r="636" spans="2:6" x14ac:dyDescent="0.2">
      <c r="B636" s="229" t="str">
        <f>IFERROR(IF(ForbDraft!A651&lt;&gt;"",ROW(ForbDraft!A651),""),"")</f>
        <v/>
      </c>
      <c r="C636" s="230" t="str">
        <f>IFERROR(IF(ForbDraft!A651&lt;&gt;"",ForbDraft!A651,""),"")</f>
        <v/>
      </c>
      <c r="D636" s="230" t="str">
        <f t="shared" si="9"/>
        <v/>
      </c>
      <c r="E636" s="230" t="str">
        <f>IFERROR(IF(ForbDraft!L651&lt;&gt;"",ABS(ForbDraft!L651),""),"")</f>
        <v/>
      </c>
      <c r="F636" s="230" t="str">
        <f>IFERROR(IF(ForbDraft!K651&lt;&gt;"",ForbDraft!K651,""),"")</f>
        <v/>
      </c>
    </row>
    <row r="637" spans="2:6" x14ac:dyDescent="0.2">
      <c r="B637" s="229" t="str">
        <f>IFERROR(IF(ForbDraft!A652&lt;&gt;"",ROW(ForbDraft!A652),""),"")</f>
        <v/>
      </c>
      <c r="C637" s="230" t="str">
        <f>IFERROR(IF(ForbDraft!A652&lt;&gt;"",ForbDraft!A652,""),"")</f>
        <v/>
      </c>
      <c r="D637" s="230" t="str">
        <f t="shared" si="9"/>
        <v/>
      </c>
      <c r="E637" s="230" t="str">
        <f>IFERROR(IF(ForbDraft!L652&lt;&gt;"",ABS(ForbDraft!L652),""),"")</f>
        <v/>
      </c>
      <c r="F637" s="230" t="str">
        <f>IFERROR(IF(ForbDraft!K652&lt;&gt;"",ForbDraft!K652,""),"")</f>
        <v/>
      </c>
    </row>
    <row r="638" spans="2:6" x14ac:dyDescent="0.2">
      <c r="B638" s="229" t="str">
        <f>IFERROR(IF(ForbDraft!A653&lt;&gt;"",ROW(ForbDraft!A653),""),"")</f>
        <v/>
      </c>
      <c r="C638" s="230" t="str">
        <f>IFERROR(IF(ForbDraft!A653&lt;&gt;"",ForbDraft!A653,""),"")</f>
        <v/>
      </c>
      <c r="D638" s="230" t="str">
        <f t="shared" si="9"/>
        <v/>
      </c>
      <c r="E638" s="230" t="str">
        <f>IFERROR(IF(ForbDraft!L653&lt;&gt;"",ABS(ForbDraft!L653),""),"")</f>
        <v/>
      </c>
      <c r="F638" s="230" t="str">
        <f>IFERROR(IF(ForbDraft!K653&lt;&gt;"",ForbDraft!K653,""),"")</f>
        <v/>
      </c>
    </row>
    <row r="639" spans="2:6" x14ac:dyDescent="0.2">
      <c r="B639" s="229" t="str">
        <f>IFERROR(IF(ForbDraft!A654&lt;&gt;"",ROW(ForbDraft!A654),""),"")</f>
        <v/>
      </c>
      <c r="C639" s="230" t="str">
        <f>IFERROR(IF(ForbDraft!A654&lt;&gt;"",ForbDraft!A654,""),"")</f>
        <v/>
      </c>
      <c r="D639" s="230" t="str">
        <f t="shared" si="9"/>
        <v/>
      </c>
      <c r="E639" s="230" t="str">
        <f>IFERROR(IF(ForbDraft!L654&lt;&gt;"",ABS(ForbDraft!L654),""),"")</f>
        <v/>
      </c>
      <c r="F639" s="230" t="str">
        <f>IFERROR(IF(ForbDraft!K654&lt;&gt;"",ForbDraft!K654,""),"")</f>
        <v/>
      </c>
    </row>
    <row r="640" spans="2:6" x14ac:dyDescent="0.2">
      <c r="B640" s="229" t="str">
        <f>IFERROR(IF(ForbDraft!A655&lt;&gt;"",ROW(ForbDraft!A655),""),"")</f>
        <v/>
      </c>
      <c r="C640" s="230" t="str">
        <f>IFERROR(IF(ForbDraft!A655&lt;&gt;"",ForbDraft!A655,""),"")</f>
        <v/>
      </c>
      <c r="D640" s="230" t="str">
        <f t="shared" si="9"/>
        <v/>
      </c>
      <c r="E640" s="230" t="str">
        <f>IFERROR(IF(ForbDraft!L655&lt;&gt;"",ABS(ForbDraft!L655),""),"")</f>
        <v/>
      </c>
      <c r="F640" s="230" t="str">
        <f>IFERROR(IF(ForbDraft!K655&lt;&gt;"",ForbDraft!K655,""),"")</f>
        <v/>
      </c>
    </row>
    <row r="641" spans="2:6" x14ac:dyDescent="0.2">
      <c r="B641" s="229" t="str">
        <f>IFERROR(IF(ForbDraft!A656&lt;&gt;"",ROW(ForbDraft!A656),""),"")</f>
        <v/>
      </c>
      <c r="C641" s="230" t="str">
        <f>IFERROR(IF(ForbDraft!A656&lt;&gt;"",ForbDraft!A656,""),"")</f>
        <v/>
      </c>
      <c r="D641" s="230" t="str">
        <f t="shared" si="9"/>
        <v/>
      </c>
      <c r="E641" s="230" t="str">
        <f>IFERROR(IF(ForbDraft!L656&lt;&gt;"",ABS(ForbDraft!L656),""),"")</f>
        <v/>
      </c>
      <c r="F641" s="230" t="str">
        <f>IFERROR(IF(ForbDraft!K656&lt;&gt;"",ForbDraft!K656,""),"")</f>
        <v/>
      </c>
    </row>
    <row r="642" spans="2:6" x14ac:dyDescent="0.2">
      <c r="B642" s="229" t="str">
        <f>IFERROR(IF(ForbDraft!A657&lt;&gt;"",ROW(ForbDraft!A657),""),"")</f>
        <v/>
      </c>
      <c r="C642" s="230" t="str">
        <f>IFERROR(IF(ForbDraft!A657&lt;&gt;"",ForbDraft!A657,""),"")</f>
        <v/>
      </c>
      <c r="D642" s="230" t="str">
        <f t="shared" si="9"/>
        <v/>
      </c>
      <c r="E642" s="230" t="str">
        <f>IFERROR(IF(ForbDraft!L657&lt;&gt;"",ABS(ForbDraft!L657),""),"")</f>
        <v/>
      </c>
      <c r="F642" s="230" t="str">
        <f>IFERROR(IF(ForbDraft!K657&lt;&gt;"",ForbDraft!K657,""),"")</f>
        <v/>
      </c>
    </row>
    <row r="643" spans="2:6" x14ac:dyDescent="0.2">
      <c r="B643" s="229" t="str">
        <f>IFERROR(IF(ForbDraft!A658&lt;&gt;"",ROW(ForbDraft!A658),""),"")</f>
        <v/>
      </c>
      <c r="C643" s="230" t="str">
        <f>IFERROR(IF(ForbDraft!A658&lt;&gt;"",ForbDraft!A658,""),"")</f>
        <v/>
      </c>
      <c r="D643" s="230" t="str">
        <f t="shared" ref="D643:D706" si="10">IF(F643="pH לבדיקת גבול","pH",F643)</f>
        <v/>
      </c>
      <c r="E643" s="230" t="str">
        <f>IFERROR(IF(ForbDraft!L658&lt;&gt;"",ABS(ForbDraft!L658),""),"")</f>
        <v/>
      </c>
      <c r="F643" s="230" t="str">
        <f>IFERROR(IF(ForbDraft!K658&lt;&gt;"",ForbDraft!K658,""),"")</f>
        <v/>
      </c>
    </row>
    <row r="644" spans="2:6" x14ac:dyDescent="0.2">
      <c r="B644" s="229" t="str">
        <f>IFERROR(IF(ForbDraft!A659&lt;&gt;"",ROW(ForbDraft!A659),""),"")</f>
        <v/>
      </c>
      <c r="C644" s="230" t="str">
        <f>IFERROR(IF(ForbDraft!A659&lt;&gt;"",ForbDraft!A659,""),"")</f>
        <v/>
      </c>
      <c r="D644" s="230" t="str">
        <f t="shared" si="10"/>
        <v/>
      </c>
      <c r="E644" s="230" t="str">
        <f>IFERROR(IF(ForbDraft!L659&lt;&gt;"",ABS(ForbDraft!L659),""),"")</f>
        <v/>
      </c>
      <c r="F644" s="230" t="str">
        <f>IFERROR(IF(ForbDraft!K659&lt;&gt;"",ForbDraft!K659,""),"")</f>
        <v/>
      </c>
    </row>
    <row r="645" spans="2:6" x14ac:dyDescent="0.2">
      <c r="B645" s="229" t="str">
        <f>IFERROR(IF(ForbDraft!A660&lt;&gt;"",ROW(ForbDraft!A660),""),"")</f>
        <v/>
      </c>
      <c r="C645" s="230" t="str">
        <f>IFERROR(IF(ForbDraft!A660&lt;&gt;"",ForbDraft!A660,""),"")</f>
        <v/>
      </c>
      <c r="D645" s="230" t="str">
        <f t="shared" si="10"/>
        <v/>
      </c>
      <c r="E645" s="230" t="str">
        <f>IFERROR(IF(ForbDraft!L660&lt;&gt;"",ABS(ForbDraft!L660),""),"")</f>
        <v/>
      </c>
      <c r="F645" s="230" t="str">
        <f>IFERROR(IF(ForbDraft!K660&lt;&gt;"",ForbDraft!K660,""),"")</f>
        <v/>
      </c>
    </row>
    <row r="646" spans="2:6" x14ac:dyDescent="0.2">
      <c r="B646" s="229" t="str">
        <f>IFERROR(IF(ForbDraft!A661&lt;&gt;"",ROW(ForbDraft!A661),""),"")</f>
        <v/>
      </c>
      <c r="C646" s="230" t="str">
        <f>IFERROR(IF(ForbDraft!A661&lt;&gt;"",ForbDraft!A661,""),"")</f>
        <v/>
      </c>
      <c r="D646" s="230" t="str">
        <f t="shared" si="10"/>
        <v/>
      </c>
      <c r="E646" s="230" t="str">
        <f>IFERROR(IF(ForbDraft!L661&lt;&gt;"",ABS(ForbDraft!L661),""),"")</f>
        <v/>
      </c>
      <c r="F646" s="230" t="str">
        <f>IFERROR(IF(ForbDraft!K661&lt;&gt;"",ForbDraft!K661,""),"")</f>
        <v/>
      </c>
    </row>
    <row r="647" spans="2:6" x14ac:dyDescent="0.2">
      <c r="B647" s="229" t="str">
        <f>IFERROR(IF(ForbDraft!A662&lt;&gt;"",ROW(ForbDraft!A662),""),"")</f>
        <v/>
      </c>
      <c r="C647" s="230" t="str">
        <f>IFERROR(IF(ForbDraft!A662&lt;&gt;"",ForbDraft!A662,""),"")</f>
        <v/>
      </c>
      <c r="D647" s="230" t="str">
        <f t="shared" si="10"/>
        <v/>
      </c>
      <c r="E647" s="230" t="str">
        <f>IFERROR(IF(ForbDraft!L662&lt;&gt;"",ABS(ForbDraft!L662),""),"")</f>
        <v/>
      </c>
      <c r="F647" s="230" t="str">
        <f>IFERROR(IF(ForbDraft!K662&lt;&gt;"",ForbDraft!K662,""),"")</f>
        <v/>
      </c>
    </row>
    <row r="648" spans="2:6" x14ac:dyDescent="0.2">
      <c r="B648" s="229" t="str">
        <f>IFERROR(IF(ForbDraft!A663&lt;&gt;"",ROW(ForbDraft!A663),""),"")</f>
        <v/>
      </c>
      <c r="C648" s="230" t="str">
        <f>IFERROR(IF(ForbDraft!A663&lt;&gt;"",ForbDraft!A663,""),"")</f>
        <v/>
      </c>
      <c r="D648" s="230" t="str">
        <f t="shared" si="10"/>
        <v/>
      </c>
      <c r="E648" s="230" t="str">
        <f>IFERROR(IF(ForbDraft!L663&lt;&gt;"",ABS(ForbDraft!L663),""),"")</f>
        <v/>
      </c>
      <c r="F648" s="230" t="str">
        <f>IFERROR(IF(ForbDraft!K663&lt;&gt;"",ForbDraft!K663,""),"")</f>
        <v/>
      </c>
    </row>
    <row r="649" spans="2:6" x14ac:dyDescent="0.2">
      <c r="B649" s="229" t="str">
        <f>IFERROR(IF(ForbDraft!A664&lt;&gt;"",ROW(ForbDraft!A664),""),"")</f>
        <v/>
      </c>
      <c r="C649" s="230" t="str">
        <f>IFERROR(IF(ForbDraft!A664&lt;&gt;"",ForbDraft!A664,""),"")</f>
        <v/>
      </c>
      <c r="D649" s="230" t="str">
        <f t="shared" si="10"/>
        <v/>
      </c>
      <c r="E649" s="230" t="str">
        <f>IFERROR(IF(ForbDraft!L664&lt;&gt;"",ABS(ForbDraft!L664),""),"")</f>
        <v/>
      </c>
      <c r="F649" s="230" t="str">
        <f>IFERROR(IF(ForbDraft!K664&lt;&gt;"",ForbDraft!K664,""),"")</f>
        <v/>
      </c>
    </row>
    <row r="650" spans="2:6" x14ac:dyDescent="0.2">
      <c r="B650" s="229" t="str">
        <f>IFERROR(IF(ForbDraft!A665&lt;&gt;"",ROW(ForbDraft!A665),""),"")</f>
        <v/>
      </c>
      <c r="C650" s="230" t="str">
        <f>IFERROR(IF(ForbDraft!A665&lt;&gt;"",ForbDraft!A665,""),"")</f>
        <v/>
      </c>
      <c r="D650" s="230" t="str">
        <f t="shared" si="10"/>
        <v/>
      </c>
      <c r="E650" s="230" t="str">
        <f>IFERROR(IF(ForbDraft!L665&lt;&gt;"",ABS(ForbDraft!L665),""),"")</f>
        <v/>
      </c>
      <c r="F650" s="230" t="str">
        <f>IFERROR(IF(ForbDraft!K665&lt;&gt;"",ForbDraft!K665,""),"")</f>
        <v/>
      </c>
    </row>
    <row r="651" spans="2:6" x14ac:dyDescent="0.2">
      <c r="B651" s="229" t="str">
        <f>IFERROR(IF(ForbDraft!A666&lt;&gt;"",ROW(ForbDraft!A666),""),"")</f>
        <v/>
      </c>
      <c r="C651" s="230" t="str">
        <f>IFERROR(IF(ForbDraft!A666&lt;&gt;"",ForbDraft!A666,""),"")</f>
        <v/>
      </c>
      <c r="D651" s="230" t="str">
        <f t="shared" si="10"/>
        <v/>
      </c>
      <c r="E651" s="230" t="str">
        <f>IFERROR(IF(ForbDraft!L666&lt;&gt;"",ABS(ForbDraft!L666),""),"")</f>
        <v/>
      </c>
      <c r="F651" s="230" t="str">
        <f>IFERROR(IF(ForbDraft!K666&lt;&gt;"",ForbDraft!K666,""),"")</f>
        <v/>
      </c>
    </row>
    <row r="652" spans="2:6" x14ac:dyDescent="0.2">
      <c r="B652" s="229" t="str">
        <f>IFERROR(IF(ForbDraft!A667&lt;&gt;"",ROW(ForbDraft!A667),""),"")</f>
        <v/>
      </c>
      <c r="C652" s="230" t="str">
        <f>IFERROR(IF(ForbDraft!A667&lt;&gt;"",ForbDraft!A667,""),"")</f>
        <v/>
      </c>
      <c r="D652" s="230" t="str">
        <f t="shared" si="10"/>
        <v/>
      </c>
      <c r="E652" s="230" t="str">
        <f>IFERROR(IF(ForbDraft!L667&lt;&gt;"",ABS(ForbDraft!L667),""),"")</f>
        <v/>
      </c>
      <c r="F652" s="230" t="str">
        <f>IFERROR(IF(ForbDraft!K667&lt;&gt;"",ForbDraft!K667,""),"")</f>
        <v/>
      </c>
    </row>
    <row r="653" spans="2:6" x14ac:dyDescent="0.2">
      <c r="B653" s="229" t="str">
        <f>IFERROR(IF(ForbDraft!A668&lt;&gt;"",ROW(ForbDraft!A668),""),"")</f>
        <v/>
      </c>
      <c r="C653" s="230" t="str">
        <f>IFERROR(IF(ForbDraft!A668&lt;&gt;"",ForbDraft!A668,""),"")</f>
        <v/>
      </c>
      <c r="D653" s="230" t="str">
        <f t="shared" si="10"/>
        <v/>
      </c>
      <c r="E653" s="230" t="str">
        <f>IFERROR(IF(ForbDraft!L668&lt;&gt;"",ABS(ForbDraft!L668),""),"")</f>
        <v/>
      </c>
      <c r="F653" s="230" t="str">
        <f>IFERROR(IF(ForbDraft!K668&lt;&gt;"",ForbDraft!K668,""),"")</f>
        <v/>
      </c>
    </row>
    <row r="654" spans="2:6" x14ac:dyDescent="0.2">
      <c r="B654" s="229" t="str">
        <f>IFERROR(IF(ForbDraft!A669&lt;&gt;"",ROW(ForbDraft!A669),""),"")</f>
        <v/>
      </c>
      <c r="C654" s="230" t="str">
        <f>IFERROR(IF(ForbDraft!A669&lt;&gt;"",ForbDraft!A669,""),"")</f>
        <v/>
      </c>
      <c r="D654" s="230" t="str">
        <f t="shared" si="10"/>
        <v/>
      </c>
      <c r="E654" s="230" t="str">
        <f>IFERROR(IF(ForbDraft!L669&lt;&gt;"",ABS(ForbDraft!L669),""),"")</f>
        <v/>
      </c>
      <c r="F654" s="230" t="str">
        <f>IFERROR(IF(ForbDraft!K669&lt;&gt;"",ForbDraft!K669,""),"")</f>
        <v/>
      </c>
    </row>
    <row r="655" spans="2:6" x14ac:dyDescent="0.2">
      <c r="B655" s="229" t="str">
        <f>IFERROR(IF(ForbDraft!A670&lt;&gt;"",ROW(ForbDraft!A670),""),"")</f>
        <v/>
      </c>
      <c r="C655" s="230" t="str">
        <f>IFERROR(IF(ForbDraft!A670&lt;&gt;"",ForbDraft!A670,""),"")</f>
        <v/>
      </c>
      <c r="D655" s="230" t="str">
        <f t="shared" si="10"/>
        <v/>
      </c>
      <c r="E655" s="230" t="str">
        <f>IFERROR(IF(ForbDraft!L670&lt;&gt;"",ABS(ForbDraft!L670),""),"")</f>
        <v/>
      </c>
      <c r="F655" s="230" t="str">
        <f>IFERROR(IF(ForbDraft!K670&lt;&gt;"",ForbDraft!K670,""),"")</f>
        <v/>
      </c>
    </row>
    <row r="656" spans="2:6" x14ac:dyDescent="0.2">
      <c r="B656" s="229" t="str">
        <f>IFERROR(IF(ForbDraft!A671&lt;&gt;"",ROW(ForbDraft!A671),""),"")</f>
        <v/>
      </c>
      <c r="C656" s="230" t="str">
        <f>IFERROR(IF(ForbDraft!A671&lt;&gt;"",ForbDraft!A671,""),"")</f>
        <v/>
      </c>
      <c r="D656" s="230" t="str">
        <f t="shared" si="10"/>
        <v/>
      </c>
      <c r="E656" s="230" t="str">
        <f>IFERROR(IF(ForbDraft!L671&lt;&gt;"",ABS(ForbDraft!L671),""),"")</f>
        <v/>
      </c>
      <c r="F656" s="230" t="str">
        <f>IFERROR(IF(ForbDraft!K671&lt;&gt;"",ForbDraft!K671,""),"")</f>
        <v/>
      </c>
    </row>
    <row r="657" spans="2:6" x14ac:dyDescent="0.2">
      <c r="B657" s="229" t="str">
        <f>IFERROR(IF(ForbDraft!A672&lt;&gt;"",ROW(ForbDraft!A672),""),"")</f>
        <v/>
      </c>
      <c r="C657" s="230" t="str">
        <f>IFERROR(IF(ForbDraft!A672&lt;&gt;"",ForbDraft!A672,""),"")</f>
        <v/>
      </c>
      <c r="D657" s="230" t="str">
        <f t="shared" si="10"/>
        <v/>
      </c>
      <c r="E657" s="230" t="str">
        <f>IFERROR(IF(ForbDraft!L672&lt;&gt;"",ABS(ForbDraft!L672),""),"")</f>
        <v/>
      </c>
      <c r="F657" s="230" t="str">
        <f>IFERROR(IF(ForbDraft!K672&lt;&gt;"",ForbDraft!K672,""),"")</f>
        <v/>
      </c>
    </row>
    <row r="658" spans="2:6" x14ac:dyDescent="0.2">
      <c r="B658" s="229" t="str">
        <f>IFERROR(IF(ForbDraft!A673&lt;&gt;"",ROW(ForbDraft!A673),""),"")</f>
        <v/>
      </c>
      <c r="C658" s="230" t="str">
        <f>IFERROR(IF(ForbDraft!A673&lt;&gt;"",ForbDraft!A673,""),"")</f>
        <v/>
      </c>
      <c r="D658" s="230" t="str">
        <f t="shared" si="10"/>
        <v/>
      </c>
      <c r="E658" s="230" t="str">
        <f>IFERROR(IF(ForbDraft!L673&lt;&gt;"",ABS(ForbDraft!L673),""),"")</f>
        <v/>
      </c>
      <c r="F658" s="230" t="str">
        <f>IFERROR(IF(ForbDraft!K673&lt;&gt;"",ForbDraft!K673,""),"")</f>
        <v/>
      </c>
    </row>
    <row r="659" spans="2:6" x14ac:dyDescent="0.2">
      <c r="B659" s="229" t="str">
        <f>IFERROR(IF(ForbDraft!A674&lt;&gt;"",ROW(ForbDraft!A674),""),"")</f>
        <v/>
      </c>
      <c r="C659" s="230" t="str">
        <f>IFERROR(IF(ForbDraft!A674&lt;&gt;"",ForbDraft!A674,""),"")</f>
        <v/>
      </c>
      <c r="D659" s="230" t="str">
        <f t="shared" si="10"/>
        <v/>
      </c>
      <c r="E659" s="230" t="str">
        <f>IFERROR(IF(ForbDraft!L674&lt;&gt;"",ABS(ForbDraft!L674),""),"")</f>
        <v/>
      </c>
      <c r="F659" s="230" t="str">
        <f>IFERROR(IF(ForbDraft!K674&lt;&gt;"",ForbDraft!K674,""),"")</f>
        <v/>
      </c>
    </row>
    <row r="660" spans="2:6" x14ac:dyDescent="0.2">
      <c r="B660" s="229" t="str">
        <f>IFERROR(IF(ForbDraft!A675&lt;&gt;"",ROW(ForbDraft!A675),""),"")</f>
        <v/>
      </c>
      <c r="C660" s="230" t="str">
        <f>IFERROR(IF(ForbDraft!A675&lt;&gt;"",ForbDraft!A675,""),"")</f>
        <v/>
      </c>
      <c r="D660" s="230" t="str">
        <f t="shared" si="10"/>
        <v/>
      </c>
      <c r="E660" s="230" t="str">
        <f>IFERROR(IF(ForbDraft!L675&lt;&gt;"",ABS(ForbDraft!L675),""),"")</f>
        <v/>
      </c>
      <c r="F660" s="230" t="str">
        <f>IFERROR(IF(ForbDraft!K675&lt;&gt;"",ForbDraft!K675,""),"")</f>
        <v/>
      </c>
    </row>
    <row r="661" spans="2:6" x14ac:dyDescent="0.2">
      <c r="B661" s="229" t="str">
        <f>IFERROR(IF(ForbDraft!A676&lt;&gt;"",ROW(ForbDraft!A676),""),"")</f>
        <v/>
      </c>
      <c r="C661" s="230" t="str">
        <f>IFERROR(IF(ForbDraft!A676&lt;&gt;"",ForbDraft!A676,""),"")</f>
        <v/>
      </c>
      <c r="D661" s="230" t="str">
        <f t="shared" si="10"/>
        <v/>
      </c>
      <c r="E661" s="230" t="str">
        <f>IFERROR(IF(ForbDraft!L676&lt;&gt;"",ABS(ForbDraft!L676),""),"")</f>
        <v/>
      </c>
      <c r="F661" s="230" t="str">
        <f>IFERROR(IF(ForbDraft!K676&lt;&gt;"",ForbDraft!K676,""),"")</f>
        <v/>
      </c>
    </row>
    <row r="662" spans="2:6" x14ac:dyDescent="0.2">
      <c r="B662" s="229" t="str">
        <f>IFERROR(IF(ForbDraft!A677&lt;&gt;"",ROW(ForbDraft!A677),""),"")</f>
        <v/>
      </c>
      <c r="C662" s="230" t="str">
        <f>IFERROR(IF(ForbDraft!A677&lt;&gt;"",ForbDraft!A677,""),"")</f>
        <v/>
      </c>
      <c r="D662" s="230" t="str">
        <f t="shared" si="10"/>
        <v/>
      </c>
      <c r="E662" s="230" t="str">
        <f>IFERROR(IF(ForbDraft!L677&lt;&gt;"",ABS(ForbDraft!L677),""),"")</f>
        <v/>
      </c>
      <c r="F662" s="230" t="str">
        <f>IFERROR(IF(ForbDraft!K677&lt;&gt;"",ForbDraft!K677,""),"")</f>
        <v/>
      </c>
    </row>
    <row r="663" spans="2:6" x14ac:dyDescent="0.2">
      <c r="B663" s="229" t="str">
        <f>IFERROR(IF(ForbDraft!A678&lt;&gt;"",ROW(ForbDraft!A678),""),"")</f>
        <v/>
      </c>
      <c r="C663" s="230" t="str">
        <f>IFERROR(IF(ForbDraft!A678&lt;&gt;"",ForbDraft!A678,""),"")</f>
        <v/>
      </c>
      <c r="D663" s="230" t="str">
        <f t="shared" si="10"/>
        <v/>
      </c>
      <c r="E663" s="230" t="str">
        <f>IFERROR(IF(ForbDraft!L678&lt;&gt;"",ABS(ForbDraft!L678),""),"")</f>
        <v/>
      </c>
      <c r="F663" s="230" t="str">
        <f>IFERROR(IF(ForbDraft!K678&lt;&gt;"",ForbDraft!K678,""),"")</f>
        <v/>
      </c>
    </row>
    <row r="664" spans="2:6" x14ac:dyDescent="0.2">
      <c r="B664" s="229" t="str">
        <f>IFERROR(IF(ForbDraft!A679&lt;&gt;"",ROW(ForbDraft!A679),""),"")</f>
        <v/>
      </c>
      <c r="C664" s="230" t="str">
        <f>IFERROR(IF(ForbDraft!A679&lt;&gt;"",ForbDraft!A679,""),"")</f>
        <v/>
      </c>
      <c r="D664" s="230" t="str">
        <f t="shared" si="10"/>
        <v/>
      </c>
      <c r="E664" s="230" t="str">
        <f>IFERROR(IF(ForbDraft!L679&lt;&gt;"",ABS(ForbDraft!L679),""),"")</f>
        <v/>
      </c>
      <c r="F664" s="230" t="str">
        <f>IFERROR(IF(ForbDraft!K679&lt;&gt;"",ForbDraft!K679,""),"")</f>
        <v/>
      </c>
    </row>
    <row r="665" spans="2:6" x14ac:dyDescent="0.2">
      <c r="B665" s="229" t="str">
        <f>IFERROR(IF(ForbDraft!A680&lt;&gt;"",ROW(ForbDraft!A680),""),"")</f>
        <v/>
      </c>
      <c r="C665" s="230" t="str">
        <f>IFERROR(IF(ForbDraft!A680&lt;&gt;"",ForbDraft!A680,""),"")</f>
        <v/>
      </c>
      <c r="D665" s="230" t="str">
        <f t="shared" si="10"/>
        <v/>
      </c>
      <c r="E665" s="230" t="str">
        <f>IFERROR(IF(ForbDraft!L680&lt;&gt;"",ABS(ForbDraft!L680),""),"")</f>
        <v/>
      </c>
      <c r="F665" s="230" t="str">
        <f>IFERROR(IF(ForbDraft!K680&lt;&gt;"",ForbDraft!K680,""),"")</f>
        <v/>
      </c>
    </row>
    <row r="666" spans="2:6" x14ac:dyDescent="0.2">
      <c r="B666" s="229" t="str">
        <f>IFERROR(IF(ForbDraft!A681&lt;&gt;"",ROW(ForbDraft!A681),""),"")</f>
        <v/>
      </c>
      <c r="C666" s="230" t="str">
        <f>IFERROR(IF(ForbDraft!A681&lt;&gt;"",ForbDraft!A681,""),"")</f>
        <v/>
      </c>
      <c r="D666" s="230" t="str">
        <f t="shared" si="10"/>
        <v/>
      </c>
      <c r="E666" s="230" t="str">
        <f>IFERROR(IF(ForbDraft!L681&lt;&gt;"",ABS(ForbDraft!L681),""),"")</f>
        <v/>
      </c>
      <c r="F666" s="230" t="str">
        <f>IFERROR(IF(ForbDraft!K681&lt;&gt;"",ForbDraft!K681,""),"")</f>
        <v/>
      </c>
    </row>
    <row r="667" spans="2:6" x14ac:dyDescent="0.2">
      <c r="B667" s="229" t="str">
        <f>IFERROR(IF(ForbDraft!A682&lt;&gt;"",ROW(ForbDraft!A682),""),"")</f>
        <v/>
      </c>
      <c r="C667" s="230" t="str">
        <f>IFERROR(IF(ForbDraft!A682&lt;&gt;"",ForbDraft!A682,""),"")</f>
        <v/>
      </c>
      <c r="D667" s="230" t="str">
        <f t="shared" si="10"/>
        <v/>
      </c>
      <c r="E667" s="230" t="str">
        <f>IFERROR(IF(ForbDraft!L682&lt;&gt;"",ABS(ForbDraft!L682),""),"")</f>
        <v/>
      </c>
      <c r="F667" s="230" t="str">
        <f>IFERROR(IF(ForbDraft!K682&lt;&gt;"",ForbDraft!K682,""),"")</f>
        <v/>
      </c>
    </row>
    <row r="668" spans="2:6" x14ac:dyDescent="0.2">
      <c r="B668" s="229" t="str">
        <f>IFERROR(IF(ForbDraft!A683&lt;&gt;"",ROW(ForbDraft!A683),""),"")</f>
        <v/>
      </c>
      <c r="C668" s="230" t="str">
        <f>IFERROR(IF(ForbDraft!A683&lt;&gt;"",ForbDraft!A683,""),"")</f>
        <v/>
      </c>
      <c r="D668" s="230" t="str">
        <f t="shared" si="10"/>
        <v/>
      </c>
      <c r="E668" s="230" t="str">
        <f>IFERROR(IF(ForbDraft!L683&lt;&gt;"",ABS(ForbDraft!L683),""),"")</f>
        <v/>
      </c>
      <c r="F668" s="230" t="str">
        <f>IFERROR(IF(ForbDraft!K683&lt;&gt;"",ForbDraft!K683,""),"")</f>
        <v/>
      </c>
    </row>
    <row r="669" spans="2:6" x14ac:dyDescent="0.2">
      <c r="B669" s="229" t="str">
        <f>IFERROR(IF(ForbDraft!A684&lt;&gt;"",ROW(ForbDraft!A684),""),"")</f>
        <v/>
      </c>
      <c r="C669" s="230" t="str">
        <f>IFERROR(IF(ForbDraft!A684&lt;&gt;"",ForbDraft!A684,""),"")</f>
        <v/>
      </c>
      <c r="D669" s="230" t="str">
        <f t="shared" si="10"/>
        <v/>
      </c>
      <c r="E669" s="230" t="str">
        <f>IFERROR(IF(ForbDraft!L684&lt;&gt;"",ABS(ForbDraft!L684),""),"")</f>
        <v/>
      </c>
      <c r="F669" s="230" t="str">
        <f>IFERROR(IF(ForbDraft!K684&lt;&gt;"",ForbDraft!K684,""),"")</f>
        <v/>
      </c>
    </row>
    <row r="670" spans="2:6" x14ac:dyDescent="0.2">
      <c r="B670" s="229" t="str">
        <f>IFERROR(IF(ForbDraft!A685&lt;&gt;"",ROW(ForbDraft!A685),""),"")</f>
        <v/>
      </c>
      <c r="C670" s="230" t="str">
        <f>IFERROR(IF(ForbDraft!A685&lt;&gt;"",ForbDraft!A685,""),"")</f>
        <v/>
      </c>
      <c r="D670" s="230" t="str">
        <f t="shared" si="10"/>
        <v/>
      </c>
      <c r="E670" s="230" t="str">
        <f>IFERROR(IF(ForbDraft!L685&lt;&gt;"",ABS(ForbDraft!L685),""),"")</f>
        <v/>
      </c>
      <c r="F670" s="230" t="str">
        <f>IFERROR(IF(ForbDraft!K685&lt;&gt;"",ForbDraft!K685,""),"")</f>
        <v/>
      </c>
    </row>
    <row r="671" spans="2:6" x14ac:dyDescent="0.2">
      <c r="B671" s="229" t="str">
        <f>IFERROR(IF(ForbDraft!A686&lt;&gt;"",ROW(ForbDraft!A686),""),"")</f>
        <v/>
      </c>
      <c r="C671" s="230" t="str">
        <f>IFERROR(IF(ForbDraft!A686&lt;&gt;"",ForbDraft!A686,""),"")</f>
        <v/>
      </c>
      <c r="D671" s="230" t="str">
        <f t="shared" si="10"/>
        <v/>
      </c>
      <c r="E671" s="230" t="str">
        <f>IFERROR(IF(ForbDraft!L686&lt;&gt;"",ABS(ForbDraft!L686),""),"")</f>
        <v/>
      </c>
      <c r="F671" s="230" t="str">
        <f>IFERROR(IF(ForbDraft!K686&lt;&gt;"",ForbDraft!K686,""),"")</f>
        <v/>
      </c>
    </row>
    <row r="672" spans="2:6" x14ac:dyDescent="0.2">
      <c r="B672" s="229" t="str">
        <f>IFERROR(IF(ForbDraft!A687&lt;&gt;"",ROW(ForbDraft!A687),""),"")</f>
        <v/>
      </c>
      <c r="C672" s="230" t="str">
        <f>IFERROR(IF(ForbDraft!A687&lt;&gt;"",ForbDraft!A687,""),"")</f>
        <v/>
      </c>
      <c r="D672" s="230" t="str">
        <f t="shared" si="10"/>
        <v/>
      </c>
      <c r="E672" s="230" t="str">
        <f>IFERROR(IF(ForbDraft!L687&lt;&gt;"",ABS(ForbDraft!L687),""),"")</f>
        <v/>
      </c>
      <c r="F672" s="230" t="str">
        <f>IFERROR(IF(ForbDraft!K687&lt;&gt;"",ForbDraft!K687,""),"")</f>
        <v/>
      </c>
    </row>
    <row r="673" spans="2:6" x14ac:dyDescent="0.2">
      <c r="B673" s="229" t="str">
        <f>IFERROR(IF(ForbDraft!A688&lt;&gt;"",ROW(ForbDraft!A688),""),"")</f>
        <v/>
      </c>
      <c r="C673" s="230" t="str">
        <f>IFERROR(IF(ForbDraft!A688&lt;&gt;"",ForbDraft!A688,""),"")</f>
        <v/>
      </c>
      <c r="D673" s="230" t="str">
        <f t="shared" si="10"/>
        <v/>
      </c>
      <c r="E673" s="230" t="str">
        <f>IFERROR(IF(ForbDraft!L688&lt;&gt;"",ABS(ForbDraft!L688),""),"")</f>
        <v/>
      </c>
      <c r="F673" s="230" t="str">
        <f>IFERROR(IF(ForbDraft!K688&lt;&gt;"",ForbDraft!K688,""),"")</f>
        <v/>
      </c>
    </row>
    <row r="674" spans="2:6" x14ac:dyDescent="0.2">
      <c r="B674" s="229" t="str">
        <f>IFERROR(IF(ForbDraft!A689&lt;&gt;"",ROW(ForbDraft!A689),""),"")</f>
        <v/>
      </c>
      <c r="C674" s="230" t="str">
        <f>IFERROR(IF(ForbDraft!A689&lt;&gt;"",ForbDraft!A689,""),"")</f>
        <v/>
      </c>
      <c r="D674" s="230" t="str">
        <f t="shared" si="10"/>
        <v/>
      </c>
      <c r="E674" s="230" t="str">
        <f>IFERROR(IF(ForbDraft!L689&lt;&gt;"",ABS(ForbDraft!L689),""),"")</f>
        <v/>
      </c>
      <c r="F674" s="230" t="str">
        <f>IFERROR(IF(ForbDraft!K689&lt;&gt;"",ForbDraft!K689,""),"")</f>
        <v/>
      </c>
    </row>
    <row r="675" spans="2:6" x14ac:dyDescent="0.2">
      <c r="B675" s="229" t="str">
        <f>IFERROR(IF(ForbDraft!A690&lt;&gt;"",ROW(ForbDraft!A690),""),"")</f>
        <v/>
      </c>
      <c r="C675" s="230" t="str">
        <f>IFERROR(IF(ForbDraft!A690&lt;&gt;"",ForbDraft!A690,""),"")</f>
        <v/>
      </c>
      <c r="D675" s="230" t="str">
        <f t="shared" si="10"/>
        <v/>
      </c>
      <c r="E675" s="230" t="str">
        <f>IFERROR(IF(ForbDraft!L690&lt;&gt;"",ABS(ForbDraft!L690),""),"")</f>
        <v/>
      </c>
      <c r="F675" s="230" t="str">
        <f>IFERROR(IF(ForbDraft!K690&lt;&gt;"",ForbDraft!K690,""),"")</f>
        <v/>
      </c>
    </row>
    <row r="676" spans="2:6" x14ac:dyDescent="0.2">
      <c r="B676" s="229" t="str">
        <f>IFERROR(IF(ForbDraft!A691&lt;&gt;"",ROW(ForbDraft!A691),""),"")</f>
        <v/>
      </c>
      <c r="C676" s="230" t="str">
        <f>IFERROR(IF(ForbDraft!A691&lt;&gt;"",ForbDraft!A691,""),"")</f>
        <v/>
      </c>
      <c r="D676" s="230" t="str">
        <f t="shared" si="10"/>
        <v/>
      </c>
      <c r="E676" s="230" t="str">
        <f>IFERROR(IF(ForbDraft!L691&lt;&gt;"",ABS(ForbDraft!L691),""),"")</f>
        <v/>
      </c>
      <c r="F676" s="230" t="str">
        <f>IFERROR(IF(ForbDraft!K691&lt;&gt;"",ForbDraft!K691,""),"")</f>
        <v/>
      </c>
    </row>
    <row r="677" spans="2:6" x14ac:dyDescent="0.2">
      <c r="B677" s="229" t="str">
        <f>IFERROR(IF(ForbDraft!A692&lt;&gt;"",ROW(ForbDraft!A692),""),"")</f>
        <v/>
      </c>
      <c r="C677" s="230" t="str">
        <f>IFERROR(IF(ForbDraft!A692&lt;&gt;"",ForbDraft!A692,""),"")</f>
        <v/>
      </c>
      <c r="D677" s="230" t="str">
        <f t="shared" si="10"/>
        <v/>
      </c>
      <c r="E677" s="230" t="str">
        <f>IFERROR(IF(ForbDraft!L692&lt;&gt;"",ABS(ForbDraft!L692),""),"")</f>
        <v/>
      </c>
      <c r="F677" s="230" t="str">
        <f>IFERROR(IF(ForbDraft!K692&lt;&gt;"",ForbDraft!K692,""),"")</f>
        <v/>
      </c>
    </row>
    <row r="678" spans="2:6" x14ac:dyDescent="0.2">
      <c r="B678" s="229" t="str">
        <f>IFERROR(IF(ForbDraft!A693&lt;&gt;"",ROW(ForbDraft!A693),""),"")</f>
        <v/>
      </c>
      <c r="C678" s="230" t="str">
        <f>IFERROR(IF(ForbDraft!A693&lt;&gt;"",ForbDraft!A693,""),"")</f>
        <v/>
      </c>
      <c r="D678" s="230" t="str">
        <f t="shared" si="10"/>
        <v/>
      </c>
      <c r="E678" s="230" t="str">
        <f>IFERROR(IF(ForbDraft!L693&lt;&gt;"",ABS(ForbDraft!L693),""),"")</f>
        <v/>
      </c>
      <c r="F678" s="230" t="str">
        <f>IFERROR(IF(ForbDraft!K693&lt;&gt;"",ForbDraft!K693,""),"")</f>
        <v/>
      </c>
    </row>
    <row r="679" spans="2:6" x14ac:dyDescent="0.2">
      <c r="B679" s="229" t="str">
        <f>IFERROR(IF(ForbDraft!A694&lt;&gt;"",ROW(ForbDraft!A694),""),"")</f>
        <v/>
      </c>
      <c r="C679" s="230" t="str">
        <f>IFERROR(IF(ForbDraft!A694&lt;&gt;"",ForbDraft!A694,""),"")</f>
        <v/>
      </c>
      <c r="D679" s="230" t="str">
        <f t="shared" si="10"/>
        <v/>
      </c>
      <c r="E679" s="230" t="str">
        <f>IFERROR(IF(ForbDraft!L694&lt;&gt;"",ABS(ForbDraft!L694),""),"")</f>
        <v/>
      </c>
      <c r="F679" s="230" t="str">
        <f>IFERROR(IF(ForbDraft!K694&lt;&gt;"",ForbDraft!K694,""),"")</f>
        <v/>
      </c>
    </row>
    <row r="680" spans="2:6" x14ac:dyDescent="0.2">
      <c r="B680" s="229" t="str">
        <f>IFERROR(IF(ForbDraft!A695&lt;&gt;"",ROW(ForbDraft!A695),""),"")</f>
        <v/>
      </c>
      <c r="C680" s="230" t="str">
        <f>IFERROR(IF(ForbDraft!A695&lt;&gt;"",ForbDraft!A695,""),"")</f>
        <v/>
      </c>
      <c r="D680" s="230" t="str">
        <f t="shared" si="10"/>
        <v/>
      </c>
      <c r="E680" s="230" t="str">
        <f>IFERROR(IF(ForbDraft!L695&lt;&gt;"",ABS(ForbDraft!L695),""),"")</f>
        <v/>
      </c>
      <c r="F680" s="230" t="str">
        <f>IFERROR(IF(ForbDraft!K695&lt;&gt;"",ForbDraft!K695,""),"")</f>
        <v/>
      </c>
    </row>
    <row r="681" spans="2:6" x14ac:dyDescent="0.2">
      <c r="B681" s="229" t="str">
        <f>IFERROR(IF(ForbDraft!A696&lt;&gt;"",ROW(ForbDraft!A696),""),"")</f>
        <v/>
      </c>
      <c r="C681" s="230" t="str">
        <f>IFERROR(IF(ForbDraft!A696&lt;&gt;"",ForbDraft!A696,""),"")</f>
        <v/>
      </c>
      <c r="D681" s="230" t="str">
        <f t="shared" si="10"/>
        <v/>
      </c>
      <c r="E681" s="230" t="str">
        <f>IFERROR(IF(ForbDraft!L696&lt;&gt;"",ABS(ForbDraft!L696),""),"")</f>
        <v/>
      </c>
      <c r="F681" s="230" t="str">
        <f>IFERROR(IF(ForbDraft!K696&lt;&gt;"",ForbDraft!K696,""),"")</f>
        <v/>
      </c>
    </row>
    <row r="682" spans="2:6" x14ac:dyDescent="0.2">
      <c r="B682" s="229" t="str">
        <f>IFERROR(IF(ForbDraft!A697&lt;&gt;"",ROW(ForbDraft!A697),""),"")</f>
        <v/>
      </c>
      <c r="C682" s="230" t="str">
        <f>IFERROR(IF(ForbDraft!A697&lt;&gt;"",ForbDraft!A697,""),"")</f>
        <v/>
      </c>
      <c r="D682" s="230" t="str">
        <f t="shared" si="10"/>
        <v/>
      </c>
      <c r="E682" s="230" t="str">
        <f>IFERROR(IF(ForbDraft!L697&lt;&gt;"",ABS(ForbDraft!L697),""),"")</f>
        <v/>
      </c>
      <c r="F682" s="230" t="str">
        <f>IFERROR(IF(ForbDraft!K697&lt;&gt;"",ForbDraft!K697,""),"")</f>
        <v/>
      </c>
    </row>
    <row r="683" spans="2:6" x14ac:dyDescent="0.2">
      <c r="B683" s="229" t="str">
        <f>IFERROR(IF(ForbDraft!A698&lt;&gt;"",ROW(ForbDraft!A698),""),"")</f>
        <v/>
      </c>
      <c r="C683" s="230" t="str">
        <f>IFERROR(IF(ForbDraft!A698&lt;&gt;"",ForbDraft!A698,""),"")</f>
        <v/>
      </c>
      <c r="D683" s="230" t="str">
        <f t="shared" si="10"/>
        <v/>
      </c>
      <c r="E683" s="230" t="str">
        <f>IFERROR(IF(ForbDraft!L698&lt;&gt;"",ABS(ForbDraft!L698),""),"")</f>
        <v/>
      </c>
      <c r="F683" s="230" t="str">
        <f>IFERROR(IF(ForbDraft!K698&lt;&gt;"",ForbDraft!K698,""),"")</f>
        <v/>
      </c>
    </row>
    <row r="684" spans="2:6" x14ac:dyDescent="0.2">
      <c r="B684" s="229" t="str">
        <f>IFERROR(IF(ForbDraft!A699&lt;&gt;"",ROW(ForbDraft!A699),""),"")</f>
        <v/>
      </c>
      <c r="C684" s="230" t="str">
        <f>IFERROR(IF(ForbDraft!A699&lt;&gt;"",ForbDraft!A699,""),"")</f>
        <v/>
      </c>
      <c r="D684" s="230" t="str">
        <f t="shared" si="10"/>
        <v/>
      </c>
      <c r="E684" s="230" t="str">
        <f>IFERROR(IF(ForbDraft!L699&lt;&gt;"",ABS(ForbDraft!L699),""),"")</f>
        <v/>
      </c>
      <c r="F684" s="230" t="str">
        <f>IFERROR(IF(ForbDraft!K699&lt;&gt;"",ForbDraft!K699,""),"")</f>
        <v/>
      </c>
    </row>
    <row r="685" spans="2:6" x14ac:dyDescent="0.2">
      <c r="B685" s="229" t="str">
        <f>IFERROR(IF(ForbDraft!A700&lt;&gt;"",ROW(ForbDraft!A700),""),"")</f>
        <v/>
      </c>
      <c r="C685" s="230" t="str">
        <f>IFERROR(IF(ForbDraft!A700&lt;&gt;"",ForbDraft!A700,""),"")</f>
        <v/>
      </c>
      <c r="D685" s="230" t="str">
        <f t="shared" si="10"/>
        <v/>
      </c>
      <c r="E685" s="230" t="str">
        <f>IFERROR(IF(ForbDraft!L700&lt;&gt;"",ABS(ForbDraft!L700),""),"")</f>
        <v/>
      </c>
      <c r="F685" s="230" t="str">
        <f>IFERROR(IF(ForbDraft!K700&lt;&gt;"",ForbDraft!K700,""),"")</f>
        <v/>
      </c>
    </row>
    <row r="686" spans="2:6" x14ac:dyDescent="0.2">
      <c r="B686" s="229" t="str">
        <f>IFERROR(IF(ForbDraft!A701&lt;&gt;"",ROW(ForbDraft!A701),""),"")</f>
        <v/>
      </c>
      <c r="C686" s="230" t="str">
        <f>IFERROR(IF(ForbDraft!A701&lt;&gt;"",ForbDraft!A701,""),"")</f>
        <v/>
      </c>
      <c r="D686" s="230" t="str">
        <f t="shared" si="10"/>
        <v/>
      </c>
      <c r="E686" s="230" t="str">
        <f>IFERROR(IF(ForbDraft!L701&lt;&gt;"",ABS(ForbDraft!L701),""),"")</f>
        <v/>
      </c>
      <c r="F686" s="230" t="str">
        <f>IFERROR(IF(ForbDraft!K701&lt;&gt;"",ForbDraft!K701,""),"")</f>
        <v/>
      </c>
    </row>
    <row r="687" spans="2:6" x14ac:dyDescent="0.2">
      <c r="B687" s="229" t="str">
        <f>IFERROR(IF(ForbDraft!A702&lt;&gt;"",ROW(ForbDraft!A702),""),"")</f>
        <v/>
      </c>
      <c r="C687" s="230" t="str">
        <f>IFERROR(IF(ForbDraft!A702&lt;&gt;"",ForbDraft!A702,""),"")</f>
        <v/>
      </c>
      <c r="D687" s="230" t="str">
        <f t="shared" si="10"/>
        <v/>
      </c>
      <c r="E687" s="230" t="str">
        <f>IFERROR(IF(ForbDraft!L702&lt;&gt;"",ABS(ForbDraft!L702),""),"")</f>
        <v/>
      </c>
      <c r="F687" s="230" t="str">
        <f>IFERROR(IF(ForbDraft!K702&lt;&gt;"",ForbDraft!K702,""),"")</f>
        <v/>
      </c>
    </row>
    <row r="688" spans="2:6" x14ac:dyDescent="0.2">
      <c r="B688" s="229" t="str">
        <f>IFERROR(IF(ForbDraft!A703&lt;&gt;"",ROW(ForbDraft!A703),""),"")</f>
        <v/>
      </c>
      <c r="C688" s="230" t="str">
        <f>IFERROR(IF(ForbDraft!A703&lt;&gt;"",ForbDraft!A703,""),"")</f>
        <v/>
      </c>
      <c r="D688" s="230" t="str">
        <f t="shared" si="10"/>
        <v/>
      </c>
      <c r="E688" s="230" t="str">
        <f>IFERROR(IF(ForbDraft!L703&lt;&gt;"",ABS(ForbDraft!L703),""),"")</f>
        <v/>
      </c>
      <c r="F688" s="230" t="str">
        <f>IFERROR(IF(ForbDraft!K703&lt;&gt;"",ForbDraft!K703,""),"")</f>
        <v/>
      </c>
    </row>
    <row r="689" spans="2:6" x14ac:dyDescent="0.2">
      <c r="B689" s="229" t="str">
        <f>IFERROR(IF(ForbDraft!A704&lt;&gt;"",ROW(ForbDraft!A704),""),"")</f>
        <v/>
      </c>
      <c r="C689" s="230" t="str">
        <f>IFERROR(IF(ForbDraft!A704&lt;&gt;"",ForbDraft!A704,""),"")</f>
        <v/>
      </c>
      <c r="D689" s="230" t="str">
        <f t="shared" si="10"/>
        <v/>
      </c>
      <c r="E689" s="230" t="str">
        <f>IFERROR(IF(ForbDraft!L704&lt;&gt;"",ABS(ForbDraft!L704),""),"")</f>
        <v/>
      </c>
      <c r="F689" s="230" t="str">
        <f>IFERROR(IF(ForbDraft!K704&lt;&gt;"",ForbDraft!K704,""),"")</f>
        <v/>
      </c>
    </row>
    <row r="690" spans="2:6" x14ac:dyDescent="0.2">
      <c r="B690" s="229" t="str">
        <f>IFERROR(IF(ForbDraft!A705&lt;&gt;"",ROW(ForbDraft!A705),""),"")</f>
        <v/>
      </c>
      <c r="C690" s="230" t="str">
        <f>IFERROR(IF(ForbDraft!A705&lt;&gt;"",ForbDraft!A705,""),"")</f>
        <v/>
      </c>
      <c r="D690" s="230" t="str">
        <f t="shared" si="10"/>
        <v/>
      </c>
      <c r="E690" s="230" t="str">
        <f>IFERROR(IF(ForbDraft!L705&lt;&gt;"",ABS(ForbDraft!L705),""),"")</f>
        <v/>
      </c>
      <c r="F690" s="230" t="str">
        <f>IFERROR(IF(ForbDraft!K705&lt;&gt;"",ForbDraft!K705,""),"")</f>
        <v/>
      </c>
    </row>
    <row r="691" spans="2:6" x14ac:dyDescent="0.2">
      <c r="B691" s="229" t="str">
        <f>IFERROR(IF(ForbDraft!A706&lt;&gt;"",ROW(ForbDraft!A706),""),"")</f>
        <v/>
      </c>
      <c r="C691" s="230" t="str">
        <f>IFERROR(IF(ForbDraft!A706&lt;&gt;"",ForbDraft!A706,""),"")</f>
        <v/>
      </c>
      <c r="D691" s="230" t="str">
        <f t="shared" si="10"/>
        <v/>
      </c>
      <c r="E691" s="230" t="str">
        <f>IFERROR(IF(ForbDraft!L706&lt;&gt;"",ABS(ForbDraft!L706),""),"")</f>
        <v/>
      </c>
      <c r="F691" s="230" t="str">
        <f>IFERROR(IF(ForbDraft!K706&lt;&gt;"",ForbDraft!K706,""),"")</f>
        <v/>
      </c>
    </row>
    <row r="692" spans="2:6" x14ac:dyDescent="0.2">
      <c r="B692" s="229" t="str">
        <f>IFERROR(IF(ForbDraft!A707&lt;&gt;"",ROW(ForbDraft!A707),""),"")</f>
        <v/>
      </c>
      <c r="C692" s="230" t="str">
        <f>IFERROR(IF(ForbDraft!A707&lt;&gt;"",ForbDraft!A707,""),"")</f>
        <v/>
      </c>
      <c r="D692" s="230" t="str">
        <f t="shared" si="10"/>
        <v/>
      </c>
      <c r="E692" s="230" t="str">
        <f>IFERROR(IF(ForbDraft!L707&lt;&gt;"",ABS(ForbDraft!L707),""),"")</f>
        <v/>
      </c>
      <c r="F692" s="230" t="str">
        <f>IFERROR(IF(ForbDraft!K707&lt;&gt;"",ForbDraft!K707,""),"")</f>
        <v/>
      </c>
    </row>
    <row r="693" spans="2:6" x14ac:dyDescent="0.2">
      <c r="B693" s="229" t="str">
        <f>IFERROR(IF(ForbDraft!A708&lt;&gt;"",ROW(ForbDraft!A708),""),"")</f>
        <v/>
      </c>
      <c r="C693" s="230" t="str">
        <f>IFERROR(IF(ForbDraft!A708&lt;&gt;"",ForbDraft!A708,""),"")</f>
        <v/>
      </c>
      <c r="D693" s="230" t="str">
        <f t="shared" si="10"/>
        <v/>
      </c>
      <c r="E693" s="230" t="str">
        <f>IFERROR(IF(ForbDraft!L708&lt;&gt;"",ABS(ForbDraft!L708),""),"")</f>
        <v/>
      </c>
      <c r="F693" s="230" t="str">
        <f>IFERROR(IF(ForbDraft!K708&lt;&gt;"",ForbDraft!K708,""),"")</f>
        <v/>
      </c>
    </row>
    <row r="694" spans="2:6" x14ac:dyDescent="0.2">
      <c r="B694" s="229" t="str">
        <f>IFERROR(IF(ForbDraft!A709&lt;&gt;"",ROW(ForbDraft!A709),""),"")</f>
        <v/>
      </c>
      <c r="C694" s="230" t="str">
        <f>IFERROR(IF(ForbDraft!A709&lt;&gt;"",ForbDraft!A709,""),"")</f>
        <v/>
      </c>
      <c r="D694" s="230" t="str">
        <f t="shared" si="10"/>
        <v/>
      </c>
      <c r="E694" s="230" t="str">
        <f>IFERROR(IF(ForbDraft!L709&lt;&gt;"",ABS(ForbDraft!L709),""),"")</f>
        <v/>
      </c>
      <c r="F694" s="230" t="str">
        <f>IFERROR(IF(ForbDraft!K709&lt;&gt;"",ForbDraft!K709,""),"")</f>
        <v/>
      </c>
    </row>
    <row r="695" spans="2:6" x14ac:dyDescent="0.2">
      <c r="B695" s="229" t="str">
        <f>IFERROR(IF(ForbDraft!A710&lt;&gt;"",ROW(ForbDraft!A710),""),"")</f>
        <v/>
      </c>
      <c r="C695" s="230" t="str">
        <f>IFERROR(IF(ForbDraft!A710&lt;&gt;"",ForbDraft!A710,""),"")</f>
        <v/>
      </c>
      <c r="D695" s="230" t="str">
        <f t="shared" si="10"/>
        <v/>
      </c>
      <c r="E695" s="230" t="str">
        <f>IFERROR(IF(ForbDraft!L710&lt;&gt;"",ABS(ForbDraft!L710),""),"")</f>
        <v/>
      </c>
      <c r="F695" s="230" t="str">
        <f>IFERROR(IF(ForbDraft!K710&lt;&gt;"",ForbDraft!K710,""),"")</f>
        <v/>
      </c>
    </row>
    <row r="696" spans="2:6" x14ac:dyDescent="0.2">
      <c r="B696" s="229" t="str">
        <f>IFERROR(IF(ForbDraft!A711&lt;&gt;"",ROW(ForbDraft!A711),""),"")</f>
        <v/>
      </c>
      <c r="C696" s="230" t="str">
        <f>IFERROR(IF(ForbDraft!A711&lt;&gt;"",ForbDraft!A711,""),"")</f>
        <v/>
      </c>
      <c r="D696" s="230" t="str">
        <f t="shared" si="10"/>
        <v/>
      </c>
      <c r="E696" s="230" t="str">
        <f>IFERROR(IF(ForbDraft!L711&lt;&gt;"",ABS(ForbDraft!L711),""),"")</f>
        <v/>
      </c>
      <c r="F696" s="230" t="str">
        <f>IFERROR(IF(ForbDraft!K711&lt;&gt;"",ForbDraft!K711,""),"")</f>
        <v/>
      </c>
    </row>
    <row r="697" spans="2:6" x14ac:dyDescent="0.2">
      <c r="B697" s="229" t="str">
        <f>IFERROR(IF(ForbDraft!A712&lt;&gt;"",ROW(ForbDraft!A712),""),"")</f>
        <v/>
      </c>
      <c r="C697" s="230" t="str">
        <f>IFERROR(IF(ForbDraft!A712&lt;&gt;"",ForbDraft!A712,""),"")</f>
        <v/>
      </c>
      <c r="D697" s="230" t="str">
        <f t="shared" si="10"/>
        <v/>
      </c>
      <c r="E697" s="230" t="str">
        <f>IFERROR(IF(ForbDraft!L712&lt;&gt;"",ABS(ForbDraft!L712),""),"")</f>
        <v/>
      </c>
      <c r="F697" s="230" t="str">
        <f>IFERROR(IF(ForbDraft!K712&lt;&gt;"",ForbDraft!K712,""),"")</f>
        <v/>
      </c>
    </row>
    <row r="698" spans="2:6" x14ac:dyDescent="0.2">
      <c r="B698" s="229" t="str">
        <f>IFERROR(IF(ForbDraft!A713&lt;&gt;"",ROW(ForbDraft!A713),""),"")</f>
        <v/>
      </c>
      <c r="C698" s="230" t="str">
        <f>IFERROR(IF(ForbDraft!A713&lt;&gt;"",ForbDraft!A713,""),"")</f>
        <v/>
      </c>
      <c r="D698" s="230" t="str">
        <f t="shared" si="10"/>
        <v/>
      </c>
      <c r="E698" s="230" t="str">
        <f>IFERROR(IF(ForbDraft!L713&lt;&gt;"",ABS(ForbDraft!L713),""),"")</f>
        <v/>
      </c>
      <c r="F698" s="230" t="str">
        <f>IFERROR(IF(ForbDraft!K713&lt;&gt;"",ForbDraft!K713,""),"")</f>
        <v/>
      </c>
    </row>
    <row r="699" spans="2:6" x14ac:dyDescent="0.2">
      <c r="B699" s="229" t="str">
        <f>IFERROR(IF(ForbDraft!A714&lt;&gt;"",ROW(ForbDraft!A714),""),"")</f>
        <v/>
      </c>
      <c r="C699" s="230" t="str">
        <f>IFERROR(IF(ForbDraft!A714&lt;&gt;"",ForbDraft!A714,""),"")</f>
        <v/>
      </c>
      <c r="D699" s="230" t="str">
        <f t="shared" si="10"/>
        <v/>
      </c>
      <c r="E699" s="230" t="str">
        <f>IFERROR(IF(ForbDraft!L714&lt;&gt;"",ABS(ForbDraft!L714),""),"")</f>
        <v/>
      </c>
      <c r="F699" s="230" t="str">
        <f>IFERROR(IF(ForbDraft!K714&lt;&gt;"",ForbDraft!K714,""),"")</f>
        <v/>
      </c>
    </row>
    <row r="700" spans="2:6" x14ac:dyDescent="0.2">
      <c r="B700" s="229" t="str">
        <f>IFERROR(IF(ForbDraft!A715&lt;&gt;"",ROW(ForbDraft!A715),""),"")</f>
        <v/>
      </c>
      <c r="C700" s="230" t="str">
        <f>IFERROR(IF(ForbDraft!A715&lt;&gt;"",ForbDraft!A715,""),"")</f>
        <v/>
      </c>
      <c r="D700" s="230" t="str">
        <f t="shared" si="10"/>
        <v/>
      </c>
      <c r="E700" s="230" t="str">
        <f>IFERROR(IF(ForbDraft!L715&lt;&gt;"",ABS(ForbDraft!L715),""),"")</f>
        <v/>
      </c>
      <c r="F700" s="230" t="str">
        <f>IFERROR(IF(ForbDraft!K715&lt;&gt;"",ForbDraft!K715,""),"")</f>
        <v/>
      </c>
    </row>
    <row r="701" spans="2:6" x14ac:dyDescent="0.2">
      <c r="B701" s="229" t="str">
        <f>IFERROR(IF(ForbDraft!A716&lt;&gt;"",ROW(ForbDraft!A716),""),"")</f>
        <v/>
      </c>
      <c r="C701" s="230" t="str">
        <f>IFERROR(IF(ForbDraft!A716&lt;&gt;"",ForbDraft!A716,""),"")</f>
        <v/>
      </c>
      <c r="D701" s="230" t="str">
        <f t="shared" si="10"/>
        <v/>
      </c>
      <c r="E701" s="230" t="str">
        <f>IFERROR(IF(ForbDraft!L716&lt;&gt;"",ABS(ForbDraft!L716),""),"")</f>
        <v/>
      </c>
      <c r="F701" s="230" t="str">
        <f>IFERROR(IF(ForbDraft!K716&lt;&gt;"",ForbDraft!K716,""),"")</f>
        <v/>
      </c>
    </row>
    <row r="702" spans="2:6" x14ac:dyDescent="0.2">
      <c r="B702" s="229" t="str">
        <f>IFERROR(IF(ForbDraft!A717&lt;&gt;"",ROW(ForbDraft!A717),""),"")</f>
        <v/>
      </c>
      <c r="C702" s="230" t="str">
        <f>IFERROR(IF(ForbDraft!A717&lt;&gt;"",ForbDraft!A717,""),"")</f>
        <v/>
      </c>
      <c r="D702" s="230" t="str">
        <f t="shared" si="10"/>
        <v/>
      </c>
      <c r="E702" s="230" t="str">
        <f>IFERROR(IF(ForbDraft!L717&lt;&gt;"",ABS(ForbDraft!L717),""),"")</f>
        <v/>
      </c>
      <c r="F702" s="230" t="str">
        <f>IFERROR(IF(ForbDraft!K717&lt;&gt;"",ForbDraft!K717,""),"")</f>
        <v/>
      </c>
    </row>
    <row r="703" spans="2:6" x14ac:dyDescent="0.2">
      <c r="B703" s="229" t="str">
        <f>IFERROR(IF(ForbDraft!A718&lt;&gt;"",ROW(ForbDraft!A718),""),"")</f>
        <v/>
      </c>
      <c r="C703" s="230" t="str">
        <f>IFERROR(IF(ForbDraft!A718&lt;&gt;"",ForbDraft!A718,""),"")</f>
        <v/>
      </c>
      <c r="D703" s="230" t="str">
        <f t="shared" si="10"/>
        <v/>
      </c>
      <c r="E703" s="230" t="str">
        <f>IFERROR(IF(ForbDraft!L718&lt;&gt;"",ABS(ForbDraft!L718),""),"")</f>
        <v/>
      </c>
      <c r="F703" s="230" t="str">
        <f>IFERROR(IF(ForbDraft!K718&lt;&gt;"",ForbDraft!K718,""),"")</f>
        <v/>
      </c>
    </row>
    <row r="704" spans="2:6" x14ac:dyDescent="0.2">
      <c r="B704" s="229" t="str">
        <f>IFERROR(IF(ForbDraft!A719&lt;&gt;"",ROW(ForbDraft!A719),""),"")</f>
        <v/>
      </c>
      <c r="C704" s="230" t="str">
        <f>IFERROR(IF(ForbDraft!A719&lt;&gt;"",ForbDraft!A719,""),"")</f>
        <v/>
      </c>
      <c r="D704" s="230" t="str">
        <f t="shared" si="10"/>
        <v/>
      </c>
      <c r="E704" s="230" t="str">
        <f>IFERROR(IF(ForbDraft!L719&lt;&gt;"",ABS(ForbDraft!L719),""),"")</f>
        <v/>
      </c>
      <c r="F704" s="230" t="str">
        <f>IFERROR(IF(ForbDraft!K719&lt;&gt;"",ForbDraft!K719,""),"")</f>
        <v/>
      </c>
    </row>
    <row r="705" spans="2:6" x14ac:dyDescent="0.2">
      <c r="B705" s="229" t="str">
        <f>IFERROR(IF(ForbDraft!A720&lt;&gt;"",ROW(ForbDraft!A720),""),"")</f>
        <v/>
      </c>
      <c r="C705" s="230" t="str">
        <f>IFERROR(IF(ForbDraft!A720&lt;&gt;"",ForbDraft!A720,""),"")</f>
        <v/>
      </c>
      <c r="D705" s="230" t="str">
        <f t="shared" si="10"/>
        <v/>
      </c>
      <c r="E705" s="230" t="str">
        <f>IFERROR(IF(ForbDraft!L720&lt;&gt;"",ABS(ForbDraft!L720),""),"")</f>
        <v/>
      </c>
      <c r="F705" s="230" t="str">
        <f>IFERROR(IF(ForbDraft!K720&lt;&gt;"",ForbDraft!K720,""),"")</f>
        <v/>
      </c>
    </row>
    <row r="706" spans="2:6" x14ac:dyDescent="0.2">
      <c r="B706" s="229" t="str">
        <f>IFERROR(IF(ForbDraft!A721&lt;&gt;"",ROW(ForbDraft!A721),""),"")</f>
        <v/>
      </c>
      <c r="C706" s="230" t="str">
        <f>IFERROR(IF(ForbDraft!A721&lt;&gt;"",ForbDraft!A721,""),"")</f>
        <v/>
      </c>
      <c r="D706" s="230" t="str">
        <f t="shared" si="10"/>
        <v/>
      </c>
      <c r="E706" s="230" t="str">
        <f>IFERROR(IF(ForbDraft!L721&lt;&gt;"",ABS(ForbDraft!L721),""),"")</f>
        <v/>
      </c>
      <c r="F706" s="230" t="str">
        <f>IFERROR(IF(ForbDraft!K721&lt;&gt;"",ForbDraft!K721,""),"")</f>
        <v/>
      </c>
    </row>
    <row r="707" spans="2:6" x14ac:dyDescent="0.2">
      <c r="B707" s="229" t="str">
        <f>IFERROR(IF(ForbDraft!A722&lt;&gt;"",ROW(ForbDraft!A722),""),"")</f>
        <v/>
      </c>
      <c r="C707" s="230" t="str">
        <f>IFERROR(IF(ForbDraft!A722&lt;&gt;"",ForbDraft!A722,""),"")</f>
        <v/>
      </c>
      <c r="D707" s="230" t="str">
        <f t="shared" ref="D707:D770" si="11">IF(F707="pH לבדיקת גבול","pH",F707)</f>
        <v/>
      </c>
      <c r="E707" s="230" t="str">
        <f>IFERROR(IF(ForbDraft!L722&lt;&gt;"",ABS(ForbDraft!L722),""),"")</f>
        <v/>
      </c>
      <c r="F707" s="230" t="str">
        <f>IFERROR(IF(ForbDraft!K722&lt;&gt;"",ForbDraft!K722,""),"")</f>
        <v/>
      </c>
    </row>
    <row r="708" spans="2:6" x14ac:dyDescent="0.2">
      <c r="B708" s="229" t="str">
        <f>IFERROR(IF(ForbDraft!A723&lt;&gt;"",ROW(ForbDraft!A723),""),"")</f>
        <v/>
      </c>
      <c r="C708" s="230" t="str">
        <f>IFERROR(IF(ForbDraft!A723&lt;&gt;"",ForbDraft!A723,""),"")</f>
        <v/>
      </c>
      <c r="D708" s="230" t="str">
        <f t="shared" si="11"/>
        <v/>
      </c>
      <c r="E708" s="230" t="str">
        <f>IFERROR(IF(ForbDraft!L723&lt;&gt;"",ABS(ForbDraft!L723),""),"")</f>
        <v/>
      </c>
      <c r="F708" s="230" t="str">
        <f>IFERROR(IF(ForbDraft!K723&lt;&gt;"",ForbDraft!K723,""),"")</f>
        <v/>
      </c>
    </row>
    <row r="709" spans="2:6" x14ac:dyDescent="0.2">
      <c r="B709" s="229" t="str">
        <f>IFERROR(IF(ForbDraft!A724&lt;&gt;"",ROW(ForbDraft!A724),""),"")</f>
        <v/>
      </c>
      <c r="C709" s="230" t="str">
        <f>IFERROR(IF(ForbDraft!A724&lt;&gt;"",ForbDraft!A724,""),"")</f>
        <v/>
      </c>
      <c r="D709" s="230" t="str">
        <f t="shared" si="11"/>
        <v/>
      </c>
      <c r="E709" s="230" t="str">
        <f>IFERROR(IF(ForbDraft!L724&lt;&gt;"",ABS(ForbDraft!L724),""),"")</f>
        <v/>
      </c>
      <c r="F709" s="230" t="str">
        <f>IFERROR(IF(ForbDraft!K724&lt;&gt;"",ForbDraft!K724,""),"")</f>
        <v/>
      </c>
    </row>
    <row r="710" spans="2:6" x14ac:dyDescent="0.2">
      <c r="B710" s="229" t="str">
        <f>IFERROR(IF(ForbDraft!A725&lt;&gt;"",ROW(ForbDraft!A725),""),"")</f>
        <v/>
      </c>
      <c r="C710" s="230" t="str">
        <f>IFERROR(IF(ForbDraft!A725&lt;&gt;"",ForbDraft!A725,""),"")</f>
        <v/>
      </c>
      <c r="D710" s="230" t="str">
        <f t="shared" si="11"/>
        <v/>
      </c>
      <c r="E710" s="230" t="str">
        <f>IFERROR(IF(ForbDraft!L725&lt;&gt;"",ABS(ForbDraft!L725),""),"")</f>
        <v/>
      </c>
      <c r="F710" s="230" t="str">
        <f>IFERROR(IF(ForbDraft!K725&lt;&gt;"",ForbDraft!K725,""),"")</f>
        <v/>
      </c>
    </row>
    <row r="711" spans="2:6" x14ac:dyDescent="0.2">
      <c r="B711" s="229" t="str">
        <f>IFERROR(IF(ForbDraft!A726&lt;&gt;"",ROW(ForbDraft!A726),""),"")</f>
        <v/>
      </c>
      <c r="C711" s="230" t="str">
        <f>IFERROR(IF(ForbDraft!A726&lt;&gt;"",ForbDraft!A726,""),"")</f>
        <v/>
      </c>
      <c r="D711" s="230" t="str">
        <f t="shared" si="11"/>
        <v/>
      </c>
      <c r="E711" s="230" t="str">
        <f>IFERROR(IF(ForbDraft!L726&lt;&gt;"",ABS(ForbDraft!L726),""),"")</f>
        <v/>
      </c>
      <c r="F711" s="230" t="str">
        <f>IFERROR(IF(ForbDraft!K726&lt;&gt;"",ForbDraft!K726,""),"")</f>
        <v/>
      </c>
    </row>
    <row r="712" spans="2:6" x14ac:dyDescent="0.2">
      <c r="B712" s="229" t="str">
        <f>IFERROR(IF(ForbDraft!A727&lt;&gt;"",ROW(ForbDraft!A727),""),"")</f>
        <v/>
      </c>
      <c r="C712" s="230" t="str">
        <f>IFERROR(IF(ForbDraft!A727&lt;&gt;"",ForbDraft!A727,""),"")</f>
        <v/>
      </c>
      <c r="D712" s="230" t="str">
        <f t="shared" si="11"/>
        <v/>
      </c>
      <c r="E712" s="230" t="str">
        <f>IFERROR(IF(ForbDraft!L727&lt;&gt;"",ABS(ForbDraft!L727),""),"")</f>
        <v/>
      </c>
      <c r="F712" s="230" t="str">
        <f>IFERROR(IF(ForbDraft!K727&lt;&gt;"",ForbDraft!K727,""),"")</f>
        <v/>
      </c>
    </row>
    <row r="713" spans="2:6" x14ac:dyDescent="0.2">
      <c r="B713" s="229" t="str">
        <f>IFERROR(IF(ForbDraft!A728&lt;&gt;"",ROW(ForbDraft!A728),""),"")</f>
        <v/>
      </c>
      <c r="C713" s="230" t="str">
        <f>IFERROR(IF(ForbDraft!A728&lt;&gt;"",ForbDraft!A728,""),"")</f>
        <v/>
      </c>
      <c r="D713" s="230" t="str">
        <f t="shared" si="11"/>
        <v/>
      </c>
      <c r="E713" s="230" t="str">
        <f>IFERROR(IF(ForbDraft!L728&lt;&gt;"",ABS(ForbDraft!L728),""),"")</f>
        <v/>
      </c>
      <c r="F713" s="230" t="str">
        <f>IFERROR(IF(ForbDraft!K728&lt;&gt;"",ForbDraft!K728,""),"")</f>
        <v/>
      </c>
    </row>
    <row r="714" spans="2:6" x14ac:dyDescent="0.2">
      <c r="B714" s="229" t="str">
        <f>IFERROR(IF(ForbDraft!A729&lt;&gt;"",ROW(ForbDraft!A729),""),"")</f>
        <v/>
      </c>
      <c r="C714" s="230" t="str">
        <f>IFERROR(IF(ForbDraft!A729&lt;&gt;"",ForbDraft!A729,""),"")</f>
        <v/>
      </c>
      <c r="D714" s="230" t="str">
        <f t="shared" si="11"/>
        <v/>
      </c>
      <c r="E714" s="230" t="str">
        <f>IFERROR(IF(ForbDraft!L729&lt;&gt;"",ABS(ForbDraft!L729),""),"")</f>
        <v/>
      </c>
      <c r="F714" s="230" t="str">
        <f>IFERROR(IF(ForbDraft!K729&lt;&gt;"",ForbDraft!K729,""),"")</f>
        <v/>
      </c>
    </row>
    <row r="715" spans="2:6" x14ac:dyDescent="0.2">
      <c r="B715" s="229" t="str">
        <f>IFERROR(IF(ForbDraft!A730&lt;&gt;"",ROW(ForbDraft!A730),""),"")</f>
        <v/>
      </c>
      <c r="C715" s="230" t="str">
        <f>IFERROR(IF(ForbDraft!A730&lt;&gt;"",ForbDraft!A730,""),"")</f>
        <v/>
      </c>
      <c r="D715" s="230" t="str">
        <f t="shared" si="11"/>
        <v/>
      </c>
      <c r="E715" s="230" t="str">
        <f>IFERROR(IF(ForbDraft!L730&lt;&gt;"",ABS(ForbDraft!L730),""),"")</f>
        <v/>
      </c>
      <c r="F715" s="230" t="str">
        <f>IFERROR(IF(ForbDraft!K730&lt;&gt;"",ForbDraft!K730,""),"")</f>
        <v/>
      </c>
    </row>
    <row r="716" spans="2:6" x14ac:dyDescent="0.2">
      <c r="B716" s="229" t="str">
        <f>IFERROR(IF(ForbDraft!A731&lt;&gt;"",ROW(ForbDraft!A731),""),"")</f>
        <v/>
      </c>
      <c r="C716" s="230" t="str">
        <f>IFERROR(IF(ForbDraft!A731&lt;&gt;"",ForbDraft!A731,""),"")</f>
        <v/>
      </c>
      <c r="D716" s="230" t="str">
        <f t="shared" si="11"/>
        <v/>
      </c>
      <c r="E716" s="230" t="str">
        <f>IFERROR(IF(ForbDraft!L731&lt;&gt;"",ABS(ForbDraft!L731),""),"")</f>
        <v/>
      </c>
      <c r="F716" s="230" t="str">
        <f>IFERROR(IF(ForbDraft!K731&lt;&gt;"",ForbDraft!K731,""),"")</f>
        <v/>
      </c>
    </row>
    <row r="717" spans="2:6" x14ac:dyDescent="0.2">
      <c r="B717" s="229" t="str">
        <f>IFERROR(IF(ForbDraft!A732&lt;&gt;"",ROW(ForbDraft!A732),""),"")</f>
        <v/>
      </c>
      <c r="C717" s="230" t="str">
        <f>IFERROR(IF(ForbDraft!A732&lt;&gt;"",ForbDraft!A732,""),"")</f>
        <v/>
      </c>
      <c r="D717" s="230" t="str">
        <f t="shared" si="11"/>
        <v/>
      </c>
      <c r="E717" s="230" t="str">
        <f>IFERROR(IF(ForbDraft!L732&lt;&gt;"",ABS(ForbDraft!L732),""),"")</f>
        <v/>
      </c>
      <c r="F717" s="230" t="str">
        <f>IFERROR(IF(ForbDraft!K732&lt;&gt;"",ForbDraft!K732,""),"")</f>
        <v/>
      </c>
    </row>
    <row r="718" spans="2:6" x14ac:dyDescent="0.2">
      <c r="B718" s="229" t="str">
        <f>IFERROR(IF(ForbDraft!A733&lt;&gt;"",ROW(ForbDraft!A733),""),"")</f>
        <v/>
      </c>
      <c r="C718" s="230" t="str">
        <f>IFERROR(IF(ForbDraft!A733&lt;&gt;"",ForbDraft!A733,""),"")</f>
        <v/>
      </c>
      <c r="D718" s="230" t="str">
        <f t="shared" si="11"/>
        <v/>
      </c>
      <c r="E718" s="230" t="str">
        <f>IFERROR(IF(ForbDraft!L733&lt;&gt;"",ABS(ForbDraft!L733),""),"")</f>
        <v/>
      </c>
      <c r="F718" s="230" t="str">
        <f>IFERROR(IF(ForbDraft!K733&lt;&gt;"",ForbDraft!K733,""),"")</f>
        <v/>
      </c>
    </row>
    <row r="719" spans="2:6" x14ac:dyDescent="0.2">
      <c r="B719" s="229" t="str">
        <f>IFERROR(IF(ForbDraft!A734&lt;&gt;"",ROW(ForbDraft!A734),""),"")</f>
        <v/>
      </c>
      <c r="C719" s="230" t="str">
        <f>IFERROR(IF(ForbDraft!A734&lt;&gt;"",ForbDraft!A734,""),"")</f>
        <v/>
      </c>
      <c r="D719" s="230" t="str">
        <f t="shared" si="11"/>
        <v/>
      </c>
      <c r="E719" s="230" t="str">
        <f>IFERROR(IF(ForbDraft!L734&lt;&gt;"",ABS(ForbDraft!L734),""),"")</f>
        <v/>
      </c>
      <c r="F719" s="230" t="str">
        <f>IFERROR(IF(ForbDraft!K734&lt;&gt;"",ForbDraft!K734,""),"")</f>
        <v/>
      </c>
    </row>
    <row r="720" spans="2:6" x14ac:dyDescent="0.2">
      <c r="B720" s="229" t="str">
        <f>IFERROR(IF(ForbDraft!A735&lt;&gt;"",ROW(ForbDraft!A735),""),"")</f>
        <v/>
      </c>
      <c r="C720" s="230" t="str">
        <f>IFERROR(IF(ForbDraft!A735&lt;&gt;"",ForbDraft!A735,""),"")</f>
        <v/>
      </c>
      <c r="D720" s="230" t="str">
        <f t="shared" si="11"/>
        <v/>
      </c>
      <c r="E720" s="230" t="str">
        <f>IFERROR(IF(ForbDraft!L735&lt;&gt;"",ABS(ForbDraft!L735),""),"")</f>
        <v/>
      </c>
      <c r="F720" s="230" t="str">
        <f>IFERROR(IF(ForbDraft!K735&lt;&gt;"",ForbDraft!K735,""),"")</f>
        <v/>
      </c>
    </row>
    <row r="721" spans="2:6" x14ac:dyDescent="0.2">
      <c r="B721" s="229" t="str">
        <f>IFERROR(IF(ForbDraft!A736&lt;&gt;"",ROW(ForbDraft!A736),""),"")</f>
        <v/>
      </c>
      <c r="C721" s="230" t="str">
        <f>IFERROR(IF(ForbDraft!A736&lt;&gt;"",ForbDraft!A736,""),"")</f>
        <v/>
      </c>
      <c r="D721" s="230" t="str">
        <f t="shared" si="11"/>
        <v/>
      </c>
      <c r="E721" s="230" t="str">
        <f>IFERROR(IF(ForbDraft!L736&lt;&gt;"",ABS(ForbDraft!L736),""),"")</f>
        <v/>
      </c>
      <c r="F721" s="230" t="str">
        <f>IFERROR(IF(ForbDraft!K736&lt;&gt;"",ForbDraft!K736,""),"")</f>
        <v/>
      </c>
    </row>
    <row r="722" spans="2:6" x14ac:dyDescent="0.2">
      <c r="B722" s="229" t="str">
        <f>IFERROR(IF(ForbDraft!A737&lt;&gt;"",ROW(ForbDraft!A737),""),"")</f>
        <v/>
      </c>
      <c r="C722" s="230" t="str">
        <f>IFERROR(IF(ForbDraft!A737&lt;&gt;"",ForbDraft!A737,""),"")</f>
        <v/>
      </c>
      <c r="D722" s="230" t="str">
        <f t="shared" si="11"/>
        <v/>
      </c>
      <c r="E722" s="230" t="str">
        <f>IFERROR(IF(ForbDraft!L737&lt;&gt;"",ABS(ForbDraft!L737),""),"")</f>
        <v/>
      </c>
      <c r="F722" s="230" t="str">
        <f>IFERROR(IF(ForbDraft!K737&lt;&gt;"",ForbDraft!K737,""),"")</f>
        <v/>
      </c>
    </row>
    <row r="723" spans="2:6" x14ac:dyDescent="0.2">
      <c r="B723" s="229" t="str">
        <f>IFERROR(IF(ForbDraft!A738&lt;&gt;"",ROW(ForbDraft!A738),""),"")</f>
        <v/>
      </c>
      <c r="C723" s="230" t="str">
        <f>IFERROR(IF(ForbDraft!A738&lt;&gt;"",ForbDraft!A738,""),"")</f>
        <v/>
      </c>
      <c r="D723" s="230" t="str">
        <f t="shared" si="11"/>
        <v/>
      </c>
      <c r="E723" s="230" t="str">
        <f>IFERROR(IF(ForbDraft!L738&lt;&gt;"",ABS(ForbDraft!L738),""),"")</f>
        <v/>
      </c>
      <c r="F723" s="230" t="str">
        <f>IFERROR(IF(ForbDraft!K738&lt;&gt;"",ForbDraft!K738,""),"")</f>
        <v/>
      </c>
    </row>
    <row r="724" spans="2:6" x14ac:dyDescent="0.2">
      <c r="B724" s="229" t="str">
        <f>IFERROR(IF(ForbDraft!A739&lt;&gt;"",ROW(ForbDraft!A739),""),"")</f>
        <v/>
      </c>
      <c r="C724" s="230" t="str">
        <f>IFERROR(IF(ForbDraft!A739&lt;&gt;"",ForbDraft!A739,""),"")</f>
        <v/>
      </c>
      <c r="D724" s="230" t="str">
        <f t="shared" si="11"/>
        <v/>
      </c>
      <c r="E724" s="230" t="str">
        <f>IFERROR(IF(ForbDraft!L739&lt;&gt;"",ABS(ForbDraft!L739),""),"")</f>
        <v/>
      </c>
      <c r="F724" s="230" t="str">
        <f>IFERROR(IF(ForbDraft!K739&lt;&gt;"",ForbDraft!K739,""),"")</f>
        <v/>
      </c>
    </row>
    <row r="725" spans="2:6" x14ac:dyDescent="0.2">
      <c r="B725" s="229" t="str">
        <f>IFERROR(IF(ForbDraft!A740&lt;&gt;"",ROW(ForbDraft!A740),""),"")</f>
        <v/>
      </c>
      <c r="C725" s="230" t="str">
        <f>IFERROR(IF(ForbDraft!A740&lt;&gt;"",ForbDraft!A740,""),"")</f>
        <v/>
      </c>
      <c r="D725" s="230" t="str">
        <f t="shared" si="11"/>
        <v/>
      </c>
      <c r="E725" s="230" t="str">
        <f>IFERROR(IF(ForbDraft!L740&lt;&gt;"",ABS(ForbDraft!L740),""),"")</f>
        <v/>
      </c>
      <c r="F725" s="230" t="str">
        <f>IFERROR(IF(ForbDraft!K740&lt;&gt;"",ForbDraft!K740,""),"")</f>
        <v/>
      </c>
    </row>
    <row r="726" spans="2:6" x14ac:dyDescent="0.2">
      <c r="B726" s="229" t="str">
        <f>IFERROR(IF(ForbDraft!A741&lt;&gt;"",ROW(ForbDraft!A741),""),"")</f>
        <v/>
      </c>
      <c r="C726" s="230" t="str">
        <f>IFERROR(IF(ForbDraft!A741&lt;&gt;"",ForbDraft!A741,""),"")</f>
        <v/>
      </c>
      <c r="D726" s="230" t="str">
        <f t="shared" si="11"/>
        <v/>
      </c>
      <c r="E726" s="230" t="str">
        <f>IFERROR(IF(ForbDraft!L741&lt;&gt;"",ABS(ForbDraft!L741),""),"")</f>
        <v/>
      </c>
      <c r="F726" s="230" t="str">
        <f>IFERROR(IF(ForbDraft!K741&lt;&gt;"",ForbDraft!K741,""),"")</f>
        <v/>
      </c>
    </row>
    <row r="727" spans="2:6" x14ac:dyDescent="0.2">
      <c r="B727" s="229" t="str">
        <f>IFERROR(IF(ForbDraft!A742&lt;&gt;"",ROW(ForbDraft!A742),""),"")</f>
        <v/>
      </c>
      <c r="C727" s="230" t="str">
        <f>IFERROR(IF(ForbDraft!A742&lt;&gt;"",ForbDraft!A742,""),"")</f>
        <v/>
      </c>
      <c r="D727" s="230" t="str">
        <f t="shared" si="11"/>
        <v/>
      </c>
      <c r="E727" s="230" t="str">
        <f>IFERROR(IF(ForbDraft!L742&lt;&gt;"",ABS(ForbDraft!L742),""),"")</f>
        <v/>
      </c>
      <c r="F727" s="230" t="str">
        <f>IFERROR(IF(ForbDraft!K742&lt;&gt;"",ForbDraft!K742,""),"")</f>
        <v/>
      </c>
    </row>
    <row r="728" spans="2:6" x14ac:dyDescent="0.2">
      <c r="B728" s="229" t="str">
        <f>IFERROR(IF(ForbDraft!A743&lt;&gt;"",ROW(ForbDraft!A743),""),"")</f>
        <v/>
      </c>
      <c r="C728" s="230" t="str">
        <f>IFERROR(IF(ForbDraft!A743&lt;&gt;"",ForbDraft!A743,""),"")</f>
        <v/>
      </c>
      <c r="D728" s="230" t="str">
        <f t="shared" si="11"/>
        <v/>
      </c>
      <c r="E728" s="230" t="str">
        <f>IFERROR(IF(ForbDraft!L743&lt;&gt;"",ABS(ForbDraft!L743),""),"")</f>
        <v/>
      </c>
      <c r="F728" s="230" t="str">
        <f>IFERROR(IF(ForbDraft!K743&lt;&gt;"",ForbDraft!K743,""),"")</f>
        <v/>
      </c>
    </row>
    <row r="729" spans="2:6" x14ac:dyDescent="0.2">
      <c r="B729" s="229" t="str">
        <f>IFERROR(IF(ForbDraft!A744&lt;&gt;"",ROW(ForbDraft!A744),""),"")</f>
        <v/>
      </c>
      <c r="C729" s="230" t="str">
        <f>IFERROR(IF(ForbDraft!A744&lt;&gt;"",ForbDraft!A744,""),"")</f>
        <v/>
      </c>
      <c r="D729" s="230" t="str">
        <f t="shared" si="11"/>
        <v/>
      </c>
      <c r="E729" s="230" t="str">
        <f>IFERROR(IF(ForbDraft!L744&lt;&gt;"",ABS(ForbDraft!L744),""),"")</f>
        <v/>
      </c>
      <c r="F729" s="230" t="str">
        <f>IFERROR(IF(ForbDraft!K744&lt;&gt;"",ForbDraft!K744,""),"")</f>
        <v/>
      </c>
    </row>
    <row r="730" spans="2:6" x14ac:dyDescent="0.2">
      <c r="B730" s="229" t="str">
        <f>IFERROR(IF(ForbDraft!A745&lt;&gt;"",ROW(ForbDraft!A745),""),"")</f>
        <v/>
      </c>
      <c r="C730" s="230" t="str">
        <f>IFERROR(IF(ForbDraft!A745&lt;&gt;"",ForbDraft!A745,""),"")</f>
        <v/>
      </c>
      <c r="D730" s="230" t="str">
        <f t="shared" si="11"/>
        <v/>
      </c>
      <c r="E730" s="230" t="str">
        <f>IFERROR(IF(ForbDraft!L745&lt;&gt;"",ABS(ForbDraft!L745),""),"")</f>
        <v/>
      </c>
      <c r="F730" s="230" t="str">
        <f>IFERROR(IF(ForbDraft!K745&lt;&gt;"",ForbDraft!K745,""),"")</f>
        <v/>
      </c>
    </row>
    <row r="731" spans="2:6" x14ac:dyDescent="0.2">
      <c r="B731" s="229" t="str">
        <f>IFERROR(IF(ForbDraft!A746&lt;&gt;"",ROW(ForbDraft!A746),""),"")</f>
        <v/>
      </c>
      <c r="C731" s="230" t="str">
        <f>IFERROR(IF(ForbDraft!A746&lt;&gt;"",ForbDraft!A746,""),"")</f>
        <v/>
      </c>
      <c r="D731" s="230" t="str">
        <f t="shared" si="11"/>
        <v/>
      </c>
      <c r="E731" s="230" t="str">
        <f>IFERROR(IF(ForbDraft!L746&lt;&gt;"",ABS(ForbDraft!L746),""),"")</f>
        <v/>
      </c>
      <c r="F731" s="230" t="str">
        <f>IFERROR(IF(ForbDraft!K746&lt;&gt;"",ForbDraft!K746,""),"")</f>
        <v/>
      </c>
    </row>
    <row r="732" spans="2:6" x14ac:dyDescent="0.2">
      <c r="B732" s="229" t="str">
        <f>IFERROR(IF(ForbDraft!A747&lt;&gt;"",ROW(ForbDraft!A747),""),"")</f>
        <v/>
      </c>
      <c r="C732" s="230" t="str">
        <f>IFERROR(IF(ForbDraft!A747&lt;&gt;"",ForbDraft!A747,""),"")</f>
        <v/>
      </c>
      <c r="D732" s="230" t="str">
        <f t="shared" si="11"/>
        <v/>
      </c>
      <c r="E732" s="230" t="str">
        <f>IFERROR(IF(ForbDraft!L747&lt;&gt;"",ABS(ForbDraft!L747),""),"")</f>
        <v/>
      </c>
      <c r="F732" s="230" t="str">
        <f>IFERROR(IF(ForbDraft!K747&lt;&gt;"",ForbDraft!K747,""),"")</f>
        <v/>
      </c>
    </row>
    <row r="733" spans="2:6" x14ac:dyDescent="0.2">
      <c r="B733" s="229" t="str">
        <f>IFERROR(IF(ForbDraft!A748&lt;&gt;"",ROW(ForbDraft!A748),""),"")</f>
        <v/>
      </c>
      <c r="C733" s="230" t="str">
        <f>IFERROR(IF(ForbDraft!A748&lt;&gt;"",ForbDraft!A748,""),"")</f>
        <v/>
      </c>
      <c r="D733" s="230" t="str">
        <f t="shared" si="11"/>
        <v/>
      </c>
      <c r="E733" s="230" t="str">
        <f>IFERROR(IF(ForbDraft!L748&lt;&gt;"",ABS(ForbDraft!L748),""),"")</f>
        <v/>
      </c>
      <c r="F733" s="230" t="str">
        <f>IFERROR(IF(ForbDraft!K748&lt;&gt;"",ForbDraft!K748,""),"")</f>
        <v/>
      </c>
    </row>
    <row r="734" spans="2:6" x14ac:dyDescent="0.2">
      <c r="B734" s="229" t="str">
        <f>IFERROR(IF(ForbDraft!A749&lt;&gt;"",ROW(ForbDraft!A749),""),"")</f>
        <v/>
      </c>
      <c r="C734" s="230" t="str">
        <f>IFERROR(IF(ForbDraft!A749&lt;&gt;"",ForbDraft!A749,""),"")</f>
        <v/>
      </c>
      <c r="D734" s="230" t="str">
        <f t="shared" si="11"/>
        <v/>
      </c>
      <c r="E734" s="230" t="str">
        <f>IFERROR(IF(ForbDraft!L749&lt;&gt;"",ABS(ForbDraft!L749),""),"")</f>
        <v/>
      </c>
      <c r="F734" s="230" t="str">
        <f>IFERROR(IF(ForbDraft!K749&lt;&gt;"",ForbDraft!K749,""),"")</f>
        <v/>
      </c>
    </row>
    <row r="735" spans="2:6" x14ac:dyDescent="0.2">
      <c r="B735" s="229" t="str">
        <f>IFERROR(IF(ForbDraft!A750&lt;&gt;"",ROW(ForbDraft!A750),""),"")</f>
        <v/>
      </c>
      <c r="C735" s="230" t="str">
        <f>IFERROR(IF(ForbDraft!A750&lt;&gt;"",ForbDraft!A750,""),"")</f>
        <v/>
      </c>
      <c r="D735" s="230" t="str">
        <f t="shared" si="11"/>
        <v/>
      </c>
      <c r="E735" s="230" t="str">
        <f>IFERROR(IF(ForbDraft!L750&lt;&gt;"",ABS(ForbDraft!L750),""),"")</f>
        <v/>
      </c>
      <c r="F735" s="230" t="str">
        <f>IFERROR(IF(ForbDraft!K750&lt;&gt;"",ForbDraft!K750,""),"")</f>
        <v/>
      </c>
    </row>
    <row r="736" spans="2:6" x14ac:dyDescent="0.2">
      <c r="B736" s="229" t="str">
        <f>IFERROR(IF(ForbDraft!A751&lt;&gt;"",ROW(ForbDraft!A751),""),"")</f>
        <v/>
      </c>
      <c r="C736" s="230" t="str">
        <f>IFERROR(IF(ForbDraft!A751&lt;&gt;"",ForbDraft!A751,""),"")</f>
        <v/>
      </c>
      <c r="D736" s="230" t="str">
        <f t="shared" si="11"/>
        <v/>
      </c>
      <c r="E736" s="230" t="str">
        <f>IFERROR(IF(ForbDraft!L751&lt;&gt;"",ABS(ForbDraft!L751),""),"")</f>
        <v/>
      </c>
      <c r="F736" s="230" t="str">
        <f>IFERROR(IF(ForbDraft!K751&lt;&gt;"",ForbDraft!K751,""),"")</f>
        <v/>
      </c>
    </row>
    <row r="737" spans="2:6" x14ac:dyDescent="0.2">
      <c r="B737" s="229" t="str">
        <f>IFERROR(IF(ForbDraft!A752&lt;&gt;"",ROW(ForbDraft!A752),""),"")</f>
        <v/>
      </c>
      <c r="C737" s="230" t="str">
        <f>IFERROR(IF(ForbDraft!A752&lt;&gt;"",ForbDraft!A752,""),"")</f>
        <v/>
      </c>
      <c r="D737" s="230" t="str">
        <f t="shared" si="11"/>
        <v/>
      </c>
      <c r="E737" s="230" t="str">
        <f>IFERROR(IF(ForbDraft!L752&lt;&gt;"",ABS(ForbDraft!L752),""),"")</f>
        <v/>
      </c>
      <c r="F737" s="230" t="str">
        <f>IFERROR(IF(ForbDraft!K752&lt;&gt;"",ForbDraft!K752,""),"")</f>
        <v/>
      </c>
    </row>
    <row r="738" spans="2:6" x14ac:dyDescent="0.2">
      <c r="B738" s="229" t="str">
        <f>IFERROR(IF(ForbDraft!A753&lt;&gt;"",ROW(ForbDraft!A753),""),"")</f>
        <v/>
      </c>
      <c r="C738" s="230" t="str">
        <f>IFERROR(IF(ForbDraft!A753&lt;&gt;"",ForbDraft!A753,""),"")</f>
        <v/>
      </c>
      <c r="D738" s="230" t="str">
        <f t="shared" si="11"/>
        <v/>
      </c>
      <c r="E738" s="230" t="str">
        <f>IFERROR(IF(ForbDraft!L753&lt;&gt;"",ABS(ForbDraft!L753),""),"")</f>
        <v/>
      </c>
      <c r="F738" s="230" t="str">
        <f>IFERROR(IF(ForbDraft!K753&lt;&gt;"",ForbDraft!K753,""),"")</f>
        <v/>
      </c>
    </row>
    <row r="739" spans="2:6" x14ac:dyDescent="0.2">
      <c r="B739" s="229" t="str">
        <f>IFERROR(IF(ForbDraft!A754&lt;&gt;"",ROW(ForbDraft!A754),""),"")</f>
        <v/>
      </c>
      <c r="C739" s="230" t="str">
        <f>IFERROR(IF(ForbDraft!A754&lt;&gt;"",ForbDraft!A754,""),"")</f>
        <v/>
      </c>
      <c r="D739" s="230" t="str">
        <f t="shared" si="11"/>
        <v/>
      </c>
      <c r="E739" s="230" t="str">
        <f>IFERROR(IF(ForbDraft!L754&lt;&gt;"",ABS(ForbDraft!L754),""),"")</f>
        <v/>
      </c>
      <c r="F739" s="230" t="str">
        <f>IFERROR(IF(ForbDraft!K754&lt;&gt;"",ForbDraft!K754,""),"")</f>
        <v/>
      </c>
    </row>
    <row r="740" spans="2:6" x14ac:dyDescent="0.2">
      <c r="B740" s="229" t="str">
        <f>IFERROR(IF(ForbDraft!A755&lt;&gt;"",ROW(ForbDraft!A755),""),"")</f>
        <v/>
      </c>
      <c r="C740" s="230" t="str">
        <f>IFERROR(IF(ForbDraft!A755&lt;&gt;"",ForbDraft!A755,""),"")</f>
        <v/>
      </c>
      <c r="D740" s="230" t="str">
        <f t="shared" si="11"/>
        <v/>
      </c>
      <c r="E740" s="230" t="str">
        <f>IFERROR(IF(ForbDraft!L755&lt;&gt;"",ABS(ForbDraft!L755),""),"")</f>
        <v/>
      </c>
      <c r="F740" s="230" t="str">
        <f>IFERROR(IF(ForbDraft!K755&lt;&gt;"",ForbDraft!K755,""),"")</f>
        <v/>
      </c>
    </row>
    <row r="741" spans="2:6" x14ac:dyDescent="0.2">
      <c r="B741" s="229" t="str">
        <f>IFERROR(IF(ForbDraft!A756&lt;&gt;"",ROW(ForbDraft!A756),""),"")</f>
        <v/>
      </c>
      <c r="C741" s="230" t="str">
        <f>IFERROR(IF(ForbDraft!A756&lt;&gt;"",ForbDraft!A756,""),"")</f>
        <v/>
      </c>
      <c r="D741" s="230" t="str">
        <f t="shared" si="11"/>
        <v/>
      </c>
      <c r="E741" s="230" t="str">
        <f>IFERROR(IF(ForbDraft!L756&lt;&gt;"",ABS(ForbDraft!L756),""),"")</f>
        <v/>
      </c>
      <c r="F741" s="230" t="str">
        <f>IFERROR(IF(ForbDraft!K756&lt;&gt;"",ForbDraft!K756,""),"")</f>
        <v/>
      </c>
    </row>
    <row r="742" spans="2:6" x14ac:dyDescent="0.2">
      <c r="B742" s="229" t="str">
        <f>IFERROR(IF(ForbDraft!A757&lt;&gt;"",ROW(ForbDraft!A757),""),"")</f>
        <v/>
      </c>
      <c r="C742" s="230" t="str">
        <f>IFERROR(IF(ForbDraft!A757&lt;&gt;"",ForbDraft!A757,""),"")</f>
        <v/>
      </c>
      <c r="D742" s="230" t="str">
        <f t="shared" si="11"/>
        <v/>
      </c>
      <c r="E742" s="230" t="str">
        <f>IFERROR(IF(ForbDraft!L757&lt;&gt;"",ABS(ForbDraft!L757),""),"")</f>
        <v/>
      </c>
      <c r="F742" s="230" t="str">
        <f>IFERROR(IF(ForbDraft!K757&lt;&gt;"",ForbDraft!K757,""),"")</f>
        <v/>
      </c>
    </row>
    <row r="743" spans="2:6" x14ac:dyDescent="0.2">
      <c r="B743" s="229" t="str">
        <f>IFERROR(IF(ForbDraft!A758&lt;&gt;"",ROW(ForbDraft!A758),""),"")</f>
        <v/>
      </c>
      <c r="C743" s="230" t="str">
        <f>IFERROR(IF(ForbDraft!A758&lt;&gt;"",ForbDraft!A758,""),"")</f>
        <v/>
      </c>
      <c r="D743" s="230" t="str">
        <f t="shared" si="11"/>
        <v/>
      </c>
      <c r="E743" s="230" t="str">
        <f>IFERROR(IF(ForbDraft!L758&lt;&gt;"",ABS(ForbDraft!L758),""),"")</f>
        <v/>
      </c>
      <c r="F743" s="230" t="str">
        <f>IFERROR(IF(ForbDraft!K758&lt;&gt;"",ForbDraft!K758,""),"")</f>
        <v/>
      </c>
    </row>
    <row r="744" spans="2:6" x14ac:dyDescent="0.2">
      <c r="B744" s="229" t="str">
        <f>IFERROR(IF(ForbDraft!A759&lt;&gt;"",ROW(ForbDraft!A759),""),"")</f>
        <v/>
      </c>
      <c r="C744" s="230" t="str">
        <f>IFERROR(IF(ForbDraft!A759&lt;&gt;"",ForbDraft!A759,""),"")</f>
        <v/>
      </c>
      <c r="D744" s="230" t="str">
        <f t="shared" si="11"/>
        <v/>
      </c>
      <c r="E744" s="230" t="str">
        <f>IFERROR(IF(ForbDraft!L759&lt;&gt;"",ABS(ForbDraft!L759),""),"")</f>
        <v/>
      </c>
      <c r="F744" s="230" t="str">
        <f>IFERROR(IF(ForbDraft!K759&lt;&gt;"",ForbDraft!K759,""),"")</f>
        <v/>
      </c>
    </row>
    <row r="745" spans="2:6" x14ac:dyDescent="0.2">
      <c r="B745" s="229" t="str">
        <f>IFERROR(IF(ForbDraft!A760&lt;&gt;"",ROW(ForbDraft!A760),""),"")</f>
        <v/>
      </c>
      <c r="C745" s="230" t="str">
        <f>IFERROR(IF(ForbDraft!A760&lt;&gt;"",ForbDraft!A760,""),"")</f>
        <v/>
      </c>
      <c r="D745" s="230" t="str">
        <f t="shared" si="11"/>
        <v/>
      </c>
      <c r="E745" s="230" t="str">
        <f>IFERROR(IF(ForbDraft!L760&lt;&gt;"",ABS(ForbDraft!L760),""),"")</f>
        <v/>
      </c>
      <c r="F745" s="230" t="str">
        <f>IFERROR(IF(ForbDraft!K760&lt;&gt;"",ForbDraft!K760,""),"")</f>
        <v/>
      </c>
    </row>
    <row r="746" spans="2:6" x14ac:dyDescent="0.2">
      <c r="B746" s="229" t="str">
        <f>IFERROR(IF(ForbDraft!A761&lt;&gt;"",ROW(ForbDraft!A761),""),"")</f>
        <v/>
      </c>
      <c r="C746" s="230" t="str">
        <f>IFERROR(IF(ForbDraft!A761&lt;&gt;"",ForbDraft!A761,""),"")</f>
        <v/>
      </c>
      <c r="D746" s="230" t="str">
        <f t="shared" si="11"/>
        <v/>
      </c>
      <c r="E746" s="230" t="str">
        <f>IFERROR(IF(ForbDraft!L761&lt;&gt;"",ABS(ForbDraft!L761),""),"")</f>
        <v/>
      </c>
      <c r="F746" s="230" t="str">
        <f>IFERROR(IF(ForbDraft!K761&lt;&gt;"",ForbDraft!K761,""),"")</f>
        <v/>
      </c>
    </row>
    <row r="747" spans="2:6" x14ac:dyDescent="0.2">
      <c r="B747" s="229" t="str">
        <f>IFERROR(IF(ForbDraft!A762&lt;&gt;"",ROW(ForbDraft!A762),""),"")</f>
        <v/>
      </c>
      <c r="C747" s="230" t="str">
        <f>IFERROR(IF(ForbDraft!A762&lt;&gt;"",ForbDraft!A762,""),"")</f>
        <v/>
      </c>
      <c r="D747" s="230" t="str">
        <f t="shared" si="11"/>
        <v/>
      </c>
      <c r="E747" s="230" t="str">
        <f>IFERROR(IF(ForbDraft!L762&lt;&gt;"",ABS(ForbDraft!L762),""),"")</f>
        <v/>
      </c>
      <c r="F747" s="230" t="str">
        <f>IFERROR(IF(ForbDraft!K762&lt;&gt;"",ForbDraft!K762,""),"")</f>
        <v/>
      </c>
    </row>
    <row r="748" spans="2:6" x14ac:dyDescent="0.2">
      <c r="B748" s="229" t="str">
        <f>IFERROR(IF(ForbDraft!A763&lt;&gt;"",ROW(ForbDraft!A763),""),"")</f>
        <v/>
      </c>
      <c r="C748" s="230" t="str">
        <f>IFERROR(IF(ForbDraft!A763&lt;&gt;"",ForbDraft!A763,""),"")</f>
        <v/>
      </c>
      <c r="D748" s="230" t="str">
        <f t="shared" si="11"/>
        <v/>
      </c>
      <c r="E748" s="230" t="str">
        <f>IFERROR(IF(ForbDraft!L763&lt;&gt;"",ABS(ForbDraft!L763),""),"")</f>
        <v/>
      </c>
      <c r="F748" s="230" t="str">
        <f>IFERROR(IF(ForbDraft!K763&lt;&gt;"",ForbDraft!K763,""),"")</f>
        <v/>
      </c>
    </row>
    <row r="749" spans="2:6" x14ac:dyDescent="0.2">
      <c r="B749" s="229" t="str">
        <f>IFERROR(IF(ForbDraft!A764&lt;&gt;"",ROW(ForbDraft!A764),""),"")</f>
        <v/>
      </c>
      <c r="C749" s="230" t="str">
        <f>IFERROR(IF(ForbDraft!A764&lt;&gt;"",ForbDraft!A764,""),"")</f>
        <v/>
      </c>
      <c r="D749" s="230" t="str">
        <f t="shared" si="11"/>
        <v/>
      </c>
      <c r="E749" s="230" t="str">
        <f>IFERROR(IF(ForbDraft!L764&lt;&gt;"",ABS(ForbDraft!L764),""),"")</f>
        <v/>
      </c>
      <c r="F749" s="230" t="str">
        <f>IFERROR(IF(ForbDraft!K764&lt;&gt;"",ForbDraft!K764,""),"")</f>
        <v/>
      </c>
    </row>
    <row r="750" spans="2:6" x14ac:dyDescent="0.2">
      <c r="B750" s="229" t="str">
        <f>IFERROR(IF(ForbDraft!A765&lt;&gt;"",ROW(ForbDraft!A765),""),"")</f>
        <v/>
      </c>
      <c r="C750" s="230" t="str">
        <f>IFERROR(IF(ForbDraft!A765&lt;&gt;"",ForbDraft!A765,""),"")</f>
        <v/>
      </c>
      <c r="D750" s="230" t="str">
        <f t="shared" si="11"/>
        <v/>
      </c>
      <c r="E750" s="230" t="str">
        <f>IFERROR(IF(ForbDraft!L765&lt;&gt;"",ABS(ForbDraft!L765),""),"")</f>
        <v/>
      </c>
      <c r="F750" s="230" t="str">
        <f>IFERROR(IF(ForbDraft!K765&lt;&gt;"",ForbDraft!K765,""),"")</f>
        <v/>
      </c>
    </row>
    <row r="751" spans="2:6" x14ac:dyDescent="0.2">
      <c r="B751" s="229" t="str">
        <f>IFERROR(IF(ForbDraft!A766&lt;&gt;"",ROW(ForbDraft!A766),""),"")</f>
        <v/>
      </c>
      <c r="C751" s="230" t="str">
        <f>IFERROR(IF(ForbDraft!A766&lt;&gt;"",ForbDraft!A766,""),"")</f>
        <v/>
      </c>
      <c r="D751" s="230" t="str">
        <f t="shared" si="11"/>
        <v/>
      </c>
      <c r="E751" s="230" t="str">
        <f>IFERROR(IF(ForbDraft!L766&lt;&gt;"",ABS(ForbDraft!L766),""),"")</f>
        <v/>
      </c>
      <c r="F751" s="230" t="str">
        <f>IFERROR(IF(ForbDraft!K766&lt;&gt;"",ForbDraft!K766,""),"")</f>
        <v/>
      </c>
    </row>
    <row r="752" spans="2:6" x14ac:dyDescent="0.2">
      <c r="B752" s="229" t="str">
        <f>IFERROR(IF(ForbDraft!A767&lt;&gt;"",ROW(ForbDraft!A767),""),"")</f>
        <v/>
      </c>
      <c r="C752" s="230" t="str">
        <f>IFERROR(IF(ForbDraft!A767&lt;&gt;"",ForbDraft!A767,""),"")</f>
        <v/>
      </c>
      <c r="D752" s="230" t="str">
        <f t="shared" si="11"/>
        <v/>
      </c>
      <c r="E752" s="230" t="str">
        <f>IFERROR(IF(ForbDraft!L767&lt;&gt;"",ABS(ForbDraft!L767),""),"")</f>
        <v/>
      </c>
      <c r="F752" s="230" t="str">
        <f>IFERROR(IF(ForbDraft!K767&lt;&gt;"",ForbDraft!K767,""),"")</f>
        <v/>
      </c>
    </row>
    <row r="753" spans="2:6" x14ac:dyDescent="0.2">
      <c r="B753" s="229" t="str">
        <f>IFERROR(IF(ForbDraft!A768&lt;&gt;"",ROW(ForbDraft!A768),""),"")</f>
        <v/>
      </c>
      <c r="C753" s="230" t="str">
        <f>IFERROR(IF(ForbDraft!A768&lt;&gt;"",ForbDraft!A768,""),"")</f>
        <v/>
      </c>
      <c r="D753" s="230" t="str">
        <f t="shared" si="11"/>
        <v/>
      </c>
      <c r="E753" s="230" t="str">
        <f>IFERROR(IF(ForbDraft!L768&lt;&gt;"",ABS(ForbDraft!L768),""),"")</f>
        <v/>
      </c>
      <c r="F753" s="230" t="str">
        <f>IFERROR(IF(ForbDraft!K768&lt;&gt;"",ForbDraft!K768,""),"")</f>
        <v/>
      </c>
    </row>
    <row r="754" spans="2:6" x14ac:dyDescent="0.2">
      <c r="B754" s="229" t="str">
        <f>IFERROR(IF(ForbDraft!A769&lt;&gt;"",ROW(ForbDraft!A769),""),"")</f>
        <v/>
      </c>
      <c r="C754" s="230" t="str">
        <f>IFERROR(IF(ForbDraft!A769&lt;&gt;"",ForbDraft!A769,""),"")</f>
        <v/>
      </c>
      <c r="D754" s="230" t="str">
        <f t="shared" si="11"/>
        <v/>
      </c>
      <c r="E754" s="230" t="str">
        <f>IFERROR(IF(ForbDraft!L769&lt;&gt;"",ABS(ForbDraft!L769),""),"")</f>
        <v/>
      </c>
      <c r="F754" s="230" t="str">
        <f>IFERROR(IF(ForbDraft!K769&lt;&gt;"",ForbDraft!K769,""),"")</f>
        <v/>
      </c>
    </row>
    <row r="755" spans="2:6" x14ac:dyDescent="0.2">
      <c r="B755" s="229" t="str">
        <f>IFERROR(IF(ForbDraft!A770&lt;&gt;"",ROW(ForbDraft!A770),""),"")</f>
        <v/>
      </c>
      <c r="C755" s="230" t="str">
        <f>IFERROR(IF(ForbDraft!A770&lt;&gt;"",ForbDraft!A770,""),"")</f>
        <v/>
      </c>
      <c r="D755" s="230" t="str">
        <f t="shared" si="11"/>
        <v/>
      </c>
      <c r="E755" s="230" t="str">
        <f>IFERROR(IF(ForbDraft!L770&lt;&gt;"",ABS(ForbDraft!L770),""),"")</f>
        <v/>
      </c>
      <c r="F755" s="230" t="str">
        <f>IFERROR(IF(ForbDraft!K770&lt;&gt;"",ForbDraft!K770,""),"")</f>
        <v/>
      </c>
    </row>
    <row r="756" spans="2:6" x14ac:dyDescent="0.2">
      <c r="B756" s="229" t="str">
        <f>IFERROR(IF(ForbDraft!A771&lt;&gt;"",ROW(ForbDraft!A771),""),"")</f>
        <v/>
      </c>
      <c r="C756" s="230" t="str">
        <f>IFERROR(IF(ForbDraft!A771&lt;&gt;"",ForbDraft!A771,""),"")</f>
        <v/>
      </c>
      <c r="D756" s="230" t="str">
        <f t="shared" si="11"/>
        <v/>
      </c>
      <c r="E756" s="230" t="str">
        <f>IFERROR(IF(ForbDraft!L771&lt;&gt;"",ABS(ForbDraft!L771),""),"")</f>
        <v/>
      </c>
      <c r="F756" s="230" t="str">
        <f>IFERROR(IF(ForbDraft!K771&lt;&gt;"",ForbDraft!K771,""),"")</f>
        <v/>
      </c>
    </row>
    <row r="757" spans="2:6" x14ac:dyDescent="0.2">
      <c r="B757" s="229" t="str">
        <f>IFERROR(IF(ForbDraft!A772&lt;&gt;"",ROW(ForbDraft!A772),""),"")</f>
        <v/>
      </c>
      <c r="C757" s="230" t="str">
        <f>IFERROR(IF(ForbDraft!A772&lt;&gt;"",ForbDraft!A772,""),"")</f>
        <v/>
      </c>
      <c r="D757" s="230" t="str">
        <f t="shared" si="11"/>
        <v/>
      </c>
      <c r="E757" s="230" t="str">
        <f>IFERROR(IF(ForbDraft!L772&lt;&gt;"",ABS(ForbDraft!L772),""),"")</f>
        <v/>
      </c>
      <c r="F757" s="230" t="str">
        <f>IFERROR(IF(ForbDraft!K772&lt;&gt;"",ForbDraft!K772,""),"")</f>
        <v/>
      </c>
    </row>
    <row r="758" spans="2:6" x14ac:dyDescent="0.2">
      <c r="B758" s="229" t="str">
        <f>IFERROR(IF(ForbDraft!A773&lt;&gt;"",ROW(ForbDraft!A773),""),"")</f>
        <v/>
      </c>
      <c r="C758" s="230" t="str">
        <f>IFERROR(IF(ForbDraft!A773&lt;&gt;"",ForbDraft!A773,""),"")</f>
        <v/>
      </c>
      <c r="D758" s="230" t="str">
        <f t="shared" si="11"/>
        <v/>
      </c>
      <c r="E758" s="230" t="str">
        <f>IFERROR(IF(ForbDraft!L773&lt;&gt;"",ABS(ForbDraft!L773),""),"")</f>
        <v/>
      </c>
      <c r="F758" s="230" t="str">
        <f>IFERROR(IF(ForbDraft!K773&lt;&gt;"",ForbDraft!K773,""),"")</f>
        <v/>
      </c>
    </row>
    <row r="759" spans="2:6" x14ac:dyDescent="0.2">
      <c r="B759" s="229" t="str">
        <f>IFERROR(IF(ForbDraft!A774&lt;&gt;"",ROW(ForbDraft!A774),""),"")</f>
        <v/>
      </c>
      <c r="C759" s="230" t="str">
        <f>IFERROR(IF(ForbDraft!A774&lt;&gt;"",ForbDraft!A774,""),"")</f>
        <v/>
      </c>
      <c r="D759" s="230" t="str">
        <f t="shared" si="11"/>
        <v/>
      </c>
      <c r="E759" s="230" t="str">
        <f>IFERROR(IF(ForbDraft!L774&lt;&gt;"",ABS(ForbDraft!L774),""),"")</f>
        <v/>
      </c>
      <c r="F759" s="230" t="str">
        <f>IFERROR(IF(ForbDraft!K774&lt;&gt;"",ForbDraft!K774,""),"")</f>
        <v/>
      </c>
    </row>
    <row r="760" spans="2:6" x14ac:dyDescent="0.2">
      <c r="B760" s="229" t="str">
        <f>IFERROR(IF(ForbDraft!A775&lt;&gt;"",ROW(ForbDraft!A775),""),"")</f>
        <v/>
      </c>
      <c r="C760" s="230" t="str">
        <f>IFERROR(IF(ForbDraft!A775&lt;&gt;"",ForbDraft!A775,""),"")</f>
        <v/>
      </c>
      <c r="D760" s="230" t="str">
        <f t="shared" si="11"/>
        <v/>
      </c>
      <c r="E760" s="230" t="str">
        <f>IFERROR(IF(ForbDraft!L775&lt;&gt;"",ABS(ForbDraft!L775),""),"")</f>
        <v/>
      </c>
      <c r="F760" s="230" t="str">
        <f>IFERROR(IF(ForbDraft!K775&lt;&gt;"",ForbDraft!K775,""),"")</f>
        <v/>
      </c>
    </row>
    <row r="761" spans="2:6" x14ac:dyDescent="0.2">
      <c r="B761" s="229" t="str">
        <f>IFERROR(IF(ForbDraft!A776&lt;&gt;"",ROW(ForbDraft!A776),""),"")</f>
        <v/>
      </c>
      <c r="C761" s="230" t="str">
        <f>IFERROR(IF(ForbDraft!A776&lt;&gt;"",ForbDraft!A776,""),"")</f>
        <v/>
      </c>
      <c r="D761" s="230" t="str">
        <f t="shared" si="11"/>
        <v/>
      </c>
      <c r="E761" s="230" t="str">
        <f>IFERROR(IF(ForbDraft!L776&lt;&gt;"",ABS(ForbDraft!L776),""),"")</f>
        <v/>
      </c>
      <c r="F761" s="230" t="str">
        <f>IFERROR(IF(ForbDraft!K776&lt;&gt;"",ForbDraft!K776,""),"")</f>
        <v/>
      </c>
    </row>
    <row r="762" spans="2:6" x14ac:dyDescent="0.2">
      <c r="B762" s="229" t="str">
        <f>IFERROR(IF(ForbDraft!A777&lt;&gt;"",ROW(ForbDraft!A777),""),"")</f>
        <v/>
      </c>
      <c r="C762" s="230" t="str">
        <f>IFERROR(IF(ForbDraft!A777&lt;&gt;"",ForbDraft!A777,""),"")</f>
        <v/>
      </c>
      <c r="D762" s="230" t="str">
        <f t="shared" si="11"/>
        <v/>
      </c>
      <c r="E762" s="230" t="str">
        <f>IFERROR(IF(ForbDraft!L777&lt;&gt;"",ABS(ForbDraft!L777),""),"")</f>
        <v/>
      </c>
      <c r="F762" s="230" t="str">
        <f>IFERROR(IF(ForbDraft!K777&lt;&gt;"",ForbDraft!K777,""),"")</f>
        <v/>
      </c>
    </row>
    <row r="763" spans="2:6" x14ac:dyDescent="0.2">
      <c r="B763" s="229" t="str">
        <f>IFERROR(IF(ForbDraft!A778&lt;&gt;"",ROW(ForbDraft!A778),""),"")</f>
        <v/>
      </c>
      <c r="C763" s="230" t="str">
        <f>IFERROR(IF(ForbDraft!A778&lt;&gt;"",ForbDraft!A778,""),"")</f>
        <v/>
      </c>
      <c r="D763" s="230" t="str">
        <f t="shared" si="11"/>
        <v/>
      </c>
      <c r="E763" s="230" t="str">
        <f>IFERROR(IF(ForbDraft!L778&lt;&gt;"",ABS(ForbDraft!L778),""),"")</f>
        <v/>
      </c>
      <c r="F763" s="230" t="str">
        <f>IFERROR(IF(ForbDraft!K778&lt;&gt;"",ForbDraft!K778,""),"")</f>
        <v/>
      </c>
    </row>
    <row r="764" spans="2:6" x14ac:dyDescent="0.2">
      <c r="B764" s="229" t="str">
        <f>IFERROR(IF(ForbDraft!A779&lt;&gt;"",ROW(ForbDraft!A779),""),"")</f>
        <v/>
      </c>
      <c r="C764" s="230" t="str">
        <f>IFERROR(IF(ForbDraft!A779&lt;&gt;"",ForbDraft!A779,""),"")</f>
        <v/>
      </c>
      <c r="D764" s="230" t="str">
        <f t="shared" si="11"/>
        <v/>
      </c>
      <c r="E764" s="230" t="str">
        <f>IFERROR(IF(ForbDraft!L779&lt;&gt;"",ABS(ForbDraft!L779),""),"")</f>
        <v/>
      </c>
      <c r="F764" s="230" t="str">
        <f>IFERROR(IF(ForbDraft!K779&lt;&gt;"",ForbDraft!K779,""),"")</f>
        <v/>
      </c>
    </row>
    <row r="765" spans="2:6" x14ac:dyDescent="0.2">
      <c r="B765" s="229" t="str">
        <f>IFERROR(IF(ForbDraft!A780&lt;&gt;"",ROW(ForbDraft!A780),""),"")</f>
        <v/>
      </c>
      <c r="C765" s="230" t="str">
        <f>IFERROR(IF(ForbDraft!A780&lt;&gt;"",ForbDraft!A780,""),"")</f>
        <v/>
      </c>
      <c r="D765" s="230" t="str">
        <f t="shared" si="11"/>
        <v/>
      </c>
      <c r="E765" s="230" t="str">
        <f>IFERROR(IF(ForbDraft!L780&lt;&gt;"",ABS(ForbDraft!L780),""),"")</f>
        <v/>
      </c>
      <c r="F765" s="230" t="str">
        <f>IFERROR(IF(ForbDraft!K780&lt;&gt;"",ForbDraft!K780,""),"")</f>
        <v/>
      </c>
    </row>
    <row r="766" spans="2:6" x14ac:dyDescent="0.2">
      <c r="B766" s="229" t="str">
        <f>IFERROR(IF(ForbDraft!A781&lt;&gt;"",ROW(ForbDraft!A781),""),"")</f>
        <v/>
      </c>
      <c r="C766" s="230" t="str">
        <f>IFERROR(IF(ForbDraft!A781&lt;&gt;"",ForbDraft!A781,""),"")</f>
        <v/>
      </c>
      <c r="D766" s="230" t="str">
        <f t="shared" si="11"/>
        <v/>
      </c>
      <c r="E766" s="230" t="str">
        <f>IFERROR(IF(ForbDraft!L781&lt;&gt;"",ABS(ForbDraft!L781),""),"")</f>
        <v/>
      </c>
      <c r="F766" s="230" t="str">
        <f>IFERROR(IF(ForbDraft!K781&lt;&gt;"",ForbDraft!K781,""),"")</f>
        <v/>
      </c>
    </row>
    <row r="767" spans="2:6" x14ac:dyDescent="0.2">
      <c r="B767" s="229" t="str">
        <f>IFERROR(IF(ForbDraft!A782&lt;&gt;"",ROW(ForbDraft!A782),""),"")</f>
        <v/>
      </c>
      <c r="C767" s="230" t="str">
        <f>IFERROR(IF(ForbDraft!A782&lt;&gt;"",ForbDraft!A782,""),"")</f>
        <v/>
      </c>
      <c r="D767" s="230" t="str">
        <f t="shared" si="11"/>
        <v/>
      </c>
      <c r="E767" s="230" t="str">
        <f>IFERROR(IF(ForbDraft!L782&lt;&gt;"",ABS(ForbDraft!L782),""),"")</f>
        <v/>
      </c>
      <c r="F767" s="230" t="str">
        <f>IFERROR(IF(ForbDraft!K782&lt;&gt;"",ForbDraft!K782,""),"")</f>
        <v/>
      </c>
    </row>
    <row r="768" spans="2:6" x14ac:dyDescent="0.2">
      <c r="B768" s="229" t="str">
        <f>IFERROR(IF(ForbDraft!A783&lt;&gt;"",ROW(ForbDraft!A783),""),"")</f>
        <v/>
      </c>
      <c r="C768" s="230" t="str">
        <f>IFERROR(IF(ForbDraft!A783&lt;&gt;"",ForbDraft!A783,""),"")</f>
        <v/>
      </c>
      <c r="D768" s="230" t="str">
        <f t="shared" si="11"/>
        <v/>
      </c>
      <c r="E768" s="230" t="str">
        <f>IFERROR(IF(ForbDraft!L783&lt;&gt;"",ABS(ForbDraft!L783),""),"")</f>
        <v/>
      </c>
      <c r="F768" s="230" t="str">
        <f>IFERROR(IF(ForbDraft!K783&lt;&gt;"",ForbDraft!K783,""),"")</f>
        <v/>
      </c>
    </row>
    <row r="769" spans="2:6" x14ac:dyDescent="0.2">
      <c r="B769" s="229" t="str">
        <f>IFERROR(IF(ForbDraft!A784&lt;&gt;"",ROW(ForbDraft!A784),""),"")</f>
        <v/>
      </c>
      <c r="C769" s="230" t="str">
        <f>IFERROR(IF(ForbDraft!A784&lt;&gt;"",ForbDraft!A784,""),"")</f>
        <v/>
      </c>
      <c r="D769" s="230" t="str">
        <f t="shared" si="11"/>
        <v/>
      </c>
      <c r="E769" s="230" t="str">
        <f>IFERROR(IF(ForbDraft!L784&lt;&gt;"",ABS(ForbDraft!L784),""),"")</f>
        <v/>
      </c>
      <c r="F769" s="230" t="str">
        <f>IFERROR(IF(ForbDraft!K784&lt;&gt;"",ForbDraft!K784,""),"")</f>
        <v/>
      </c>
    </row>
    <row r="770" spans="2:6" x14ac:dyDescent="0.2">
      <c r="B770" s="229" t="str">
        <f>IFERROR(IF(ForbDraft!A785&lt;&gt;"",ROW(ForbDraft!A785),""),"")</f>
        <v/>
      </c>
      <c r="C770" s="230" t="str">
        <f>IFERROR(IF(ForbDraft!A785&lt;&gt;"",ForbDraft!A785,""),"")</f>
        <v/>
      </c>
      <c r="D770" s="230" t="str">
        <f t="shared" si="11"/>
        <v/>
      </c>
      <c r="E770" s="230" t="str">
        <f>IFERROR(IF(ForbDraft!L785&lt;&gt;"",ABS(ForbDraft!L785),""),"")</f>
        <v/>
      </c>
      <c r="F770" s="230" t="str">
        <f>IFERROR(IF(ForbDraft!K785&lt;&gt;"",ForbDraft!K785,""),"")</f>
        <v/>
      </c>
    </row>
    <row r="771" spans="2:6" x14ac:dyDescent="0.2">
      <c r="B771" s="229" t="str">
        <f>IFERROR(IF(ForbDraft!A786&lt;&gt;"",ROW(ForbDraft!A786),""),"")</f>
        <v/>
      </c>
      <c r="C771" s="230" t="str">
        <f>IFERROR(IF(ForbDraft!A786&lt;&gt;"",ForbDraft!A786,""),"")</f>
        <v/>
      </c>
      <c r="D771" s="230" t="str">
        <f t="shared" ref="D771:D834" si="12">IF(F771="pH לבדיקת גבול","pH",F771)</f>
        <v/>
      </c>
      <c r="E771" s="230" t="str">
        <f>IFERROR(IF(ForbDraft!L786&lt;&gt;"",ABS(ForbDraft!L786),""),"")</f>
        <v/>
      </c>
      <c r="F771" s="230" t="str">
        <f>IFERROR(IF(ForbDraft!K786&lt;&gt;"",ForbDraft!K786,""),"")</f>
        <v/>
      </c>
    </row>
    <row r="772" spans="2:6" x14ac:dyDescent="0.2">
      <c r="B772" s="229" t="str">
        <f>IFERROR(IF(ForbDraft!A787&lt;&gt;"",ROW(ForbDraft!A787),""),"")</f>
        <v/>
      </c>
      <c r="C772" s="230" t="str">
        <f>IFERROR(IF(ForbDraft!A787&lt;&gt;"",ForbDraft!A787,""),"")</f>
        <v/>
      </c>
      <c r="D772" s="230" t="str">
        <f t="shared" si="12"/>
        <v/>
      </c>
      <c r="E772" s="230" t="str">
        <f>IFERROR(IF(ForbDraft!L787&lt;&gt;"",ABS(ForbDraft!L787),""),"")</f>
        <v/>
      </c>
      <c r="F772" s="230" t="str">
        <f>IFERROR(IF(ForbDraft!K787&lt;&gt;"",ForbDraft!K787,""),"")</f>
        <v/>
      </c>
    </row>
    <row r="773" spans="2:6" x14ac:dyDescent="0.2">
      <c r="B773" s="229" t="str">
        <f>IFERROR(IF(ForbDraft!A788&lt;&gt;"",ROW(ForbDraft!A788),""),"")</f>
        <v/>
      </c>
      <c r="C773" s="230" t="str">
        <f>IFERROR(IF(ForbDraft!A788&lt;&gt;"",ForbDraft!A788,""),"")</f>
        <v/>
      </c>
      <c r="D773" s="230" t="str">
        <f t="shared" si="12"/>
        <v/>
      </c>
      <c r="E773" s="230" t="str">
        <f>IFERROR(IF(ForbDraft!L788&lt;&gt;"",ABS(ForbDraft!L788),""),"")</f>
        <v/>
      </c>
      <c r="F773" s="230" t="str">
        <f>IFERROR(IF(ForbDraft!K788&lt;&gt;"",ForbDraft!K788,""),"")</f>
        <v/>
      </c>
    </row>
    <row r="774" spans="2:6" x14ac:dyDescent="0.2">
      <c r="B774" s="229" t="str">
        <f>IFERROR(IF(ForbDraft!A789&lt;&gt;"",ROW(ForbDraft!A789),""),"")</f>
        <v/>
      </c>
      <c r="C774" s="230" t="str">
        <f>IFERROR(IF(ForbDraft!A789&lt;&gt;"",ForbDraft!A789,""),"")</f>
        <v/>
      </c>
      <c r="D774" s="230" t="str">
        <f t="shared" si="12"/>
        <v/>
      </c>
      <c r="E774" s="230" t="str">
        <f>IFERROR(IF(ForbDraft!L789&lt;&gt;"",ABS(ForbDraft!L789),""),"")</f>
        <v/>
      </c>
      <c r="F774" s="230" t="str">
        <f>IFERROR(IF(ForbDraft!K789&lt;&gt;"",ForbDraft!K789,""),"")</f>
        <v/>
      </c>
    </row>
    <row r="775" spans="2:6" x14ac:dyDescent="0.2">
      <c r="B775" s="229" t="str">
        <f>IFERROR(IF(ForbDraft!A790&lt;&gt;"",ROW(ForbDraft!A790),""),"")</f>
        <v/>
      </c>
      <c r="C775" s="230" t="str">
        <f>IFERROR(IF(ForbDraft!A790&lt;&gt;"",ForbDraft!A790,""),"")</f>
        <v/>
      </c>
      <c r="D775" s="230" t="str">
        <f t="shared" si="12"/>
        <v/>
      </c>
      <c r="E775" s="230" t="str">
        <f>IFERROR(IF(ForbDraft!L790&lt;&gt;"",ABS(ForbDraft!L790),""),"")</f>
        <v/>
      </c>
      <c r="F775" s="230" t="str">
        <f>IFERROR(IF(ForbDraft!K790&lt;&gt;"",ForbDraft!K790,""),"")</f>
        <v/>
      </c>
    </row>
    <row r="776" spans="2:6" x14ac:dyDescent="0.2">
      <c r="B776" s="229" t="str">
        <f>IFERROR(IF(ForbDraft!A791&lt;&gt;"",ROW(ForbDraft!A791),""),"")</f>
        <v/>
      </c>
      <c r="C776" s="230" t="str">
        <f>IFERROR(IF(ForbDraft!A791&lt;&gt;"",ForbDraft!A791,""),"")</f>
        <v/>
      </c>
      <c r="D776" s="230" t="str">
        <f t="shared" si="12"/>
        <v/>
      </c>
      <c r="E776" s="230" t="str">
        <f>IFERROR(IF(ForbDraft!L791&lt;&gt;"",ABS(ForbDraft!L791),""),"")</f>
        <v/>
      </c>
      <c r="F776" s="230" t="str">
        <f>IFERROR(IF(ForbDraft!K791&lt;&gt;"",ForbDraft!K791,""),"")</f>
        <v/>
      </c>
    </row>
    <row r="777" spans="2:6" x14ac:dyDescent="0.2">
      <c r="B777" s="229" t="str">
        <f>IFERROR(IF(ForbDraft!A792&lt;&gt;"",ROW(ForbDraft!A792),""),"")</f>
        <v/>
      </c>
      <c r="C777" s="230" t="str">
        <f>IFERROR(IF(ForbDraft!A792&lt;&gt;"",ForbDraft!A792,""),"")</f>
        <v/>
      </c>
      <c r="D777" s="230" t="str">
        <f t="shared" si="12"/>
        <v/>
      </c>
      <c r="E777" s="230" t="str">
        <f>IFERROR(IF(ForbDraft!L792&lt;&gt;"",ABS(ForbDraft!L792),""),"")</f>
        <v/>
      </c>
      <c r="F777" s="230" t="str">
        <f>IFERROR(IF(ForbDraft!K792&lt;&gt;"",ForbDraft!K792,""),"")</f>
        <v/>
      </c>
    </row>
    <row r="778" spans="2:6" x14ac:dyDescent="0.2">
      <c r="B778" s="229" t="str">
        <f>IFERROR(IF(ForbDraft!A793&lt;&gt;"",ROW(ForbDraft!A793),""),"")</f>
        <v/>
      </c>
      <c r="C778" s="230" t="str">
        <f>IFERROR(IF(ForbDraft!A793&lt;&gt;"",ForbDraft!A793,""),"")</f>
        <v/>
      </c>
      <c r="D778" s="230" t="str">
        <f t="shared" si="12"/>
        <v/>
      </c>
      <c r="E778" s="230" t="str">
        <f>IFERROR(IF(ForbDraft!L793&lt;&gt;"",ABS(ForbDraft!L793),""),"")</f>
        <v/>
      </c>
      <c r="F778" s="230" t="str">
        <f>IFERROR(IF(ForbDraft!K793&lt;&gt;"",ForbDraft!K793,""),"")</f>
        <v/>
      </c>
    </row>
    <row r="779" spans="2:6" x14ac:dyDescent="0.2">
      <c r="B779" s="229" t="str">
        <f>IFERROR(IF(ForbDraft!A794&lt;&gt;"",ROW(ForbDraft!A794),""),"")</f>
        <v/>
      </c>
      <c r="C779" s="230" t="str">
        <f>IFERROR(IF(ForbDraft!A794&lt;&gt;"",ForbDraft!A794,""),"")</f>
        <v/>
      </c>
      <c r="D779" s="230" t="str">
        <f t="shared" si="12"/>
        <v/>
      </c>
      <c r="E779" s="230" t="str">
        <f>IFERROR(IF(ForbDraft!L794&lt;&gt;"",ABS(ForbDraft!L794),""),"")</f>
        <v/>
      </c>
      <c r="F779" s="230" t="str">
        <f>IFERROR(IF(ForbDraft!K794&lt;&gt;"",ForbDraft!K794,""),"")</f>
        <v/>
      </c>
    </row>
    <row r="780" spans="2:6" x14ac:dyDescent="0.2">
      <c r="B780" s="229" t="str">
        <f>IFERROR(IF(ForbDraft!A795&lt;&gt;"",ROW(ForbDraft!A795),""),"")</f>
        <v/>
      </c>
      <c r="C780" s="230" t="str">
        <f>IFERROR(IF(ForbDraft!A795&lt;&gt;"",ForbDraft!A795,""),"")</f>
        <v/>
      </c>
      <c r="D780" s="230" t="str">
        <f t="shared" si="12"/>
        <v/>
      </c>
      <c r="E780" s="230" t="str">
        <f>IFERROR(IF(ForbDraft!L795&lt;&gt;"",ABS(ForbDraft!L795),""),"")</f>
        <v/>
      </c>
      <c r="F780" s="230" t="str">
        <f>IFERROR(IF(ForbDraft!K795&lt;&gt;"",ForbDraft!K795,""),"")</f>
        <v/>
      </c>
    </row>
    <row r="781" spans="2:6" x14ac:dyDescent="0.2">
      <c r="B781" s="229" t="str">
        <f>IFERROR(IF(ForbDraft!A796&lt;&gt;"",ROW(ForbDraft!A796),""),"")</f>
        <v/>
      </c>
      <c r="C781" s="230" t="str">
        <f>IFERROR(IF(ForbDraft!A796&lt;&gt;"",ForbDraft!A796,""),"")</f>
        <v/>
      </c>
      <c r="D781" s="230" t="str">
        <f t="shared" si="12"/>
        <v/>
      </c>
      <c r="E781" s="230" t="str">
        <f>IFERROR(IF(ForbDraft!L796&lt;&gt;"",ABS(ForbDraft!L796),""),"")</f>
        <v/>
      </c>
      <c r="F781" s="230" t="str">
        <f>IFERROR(IF(ForbDraft!K796&lt;&gt;"",ForbDraft!K796,""),"")</f>
        <v/>
      </c>
    </row>
    <row r="782" spans="2:6" x14ac:dyDescent="0.2">
      <c r="B782" s="229" t="str">
        <f>IFERROR(IF(ForbDraft!A797&lt;&gt;"",ROW(ForbDraft!A797),""),"")</f>
        <v/>
      </c>
      <c r="C782" s="230" t="str">
        <f>IFERROR(IF(ForbDraft!A797&lt;&gt;"",ForbDraft!A797,""),"")</f>
        <v/>
      </c>
      <c r="D782" s="230" t="str">
        <f t="shared" si="12"/>
        <v/>
      </c>
      <c r="E782" s="230" t="str">
        <f>IFERROR(IF(ForbDraft!L797&lt;&gt;"",ABS(ForbDraft!L797),""),"")</f>
        <v/>
      </c>
      <c r="F782" s="230" t="str">
        <f>IFERROR(IF(ForbDraft!K797&lt;&gt;"",ForbDraft!K797,""),"")</f>
        <v/>
      </c>
    </row>
    <row r="783" spans="2:6" x14ac:dyDescent="0.2">
      <c r="B783" s="229" t="str">
        <f>IFERROR(IF(ForbDraft!A798&lt;&gt;"",ROW(ForbDraft!A798),""),"")</f>
        <v/>
      </c>
      <c r="C783" s="230" t="str">
        <f>IFERROR(IF(ForbDraft!A798&lt;&gt;"",ForbDraft!A798,""),"")</f>
        <v/>
      </c>
      <c r="D783" s="230" t="str">
        <f t="shared" si="12"/>
        <v/>
      </c>
      <c r="E783" s="230" t="str">
        <f>IFERROR(IF(ForbDraft!L798&lt;&gt;"",ABS(ForbDraft!L798),""),"")</f>
        <v/>
      </c>
      <c r="F783" s="230" t="str">
        <f>IFERROR(IF(ForbDraft!K798&lt;&gt;"",ForbDraft!K798,""),"")</f>
        <v/>
      </c>
    </row>
    <row r="784" spans="2:6" x14ac:dyDescent="0.2">
      <c r="B784" s="229" t="str">
        <f>IFERROR(IF(ForbDraft!A799&lt;&gt;"",ROW(ForbDraft!A799),""),"")</f>
        <v/>
      </c>
      <c r="C784" s="230" t="str">
        <f>IFERROR(IF(ForbDraft!A799&lt;&gt;"",ForbDraft!A799,""),"")</f>
        <v/>
      </c>
      <c r="D784" s="230" t="str">
        <f t="shared" si="12"/>
        <v/>
      </c>
      <c r="E784" s="230" t="str">
        <f>IFERROR(IF(ForbDraft!L799&lt;&gt;"",ABS(ForbDraft!L799),""),"")</f>
        <v/>
      </c>
      <c r="F784" s="230" t="str">
        <f>IFERROR(IF(ForbDraft!K799&lt;&gt;"",ForbDraft!K799,""),"")</f>
        <v/>
      </c>
    </row>
    <row r="785" spans="2:6" x14ac:dyDescent="0.2">
      <c r="B785" s="229" t="str">
        <f>IFERROR(IF(ForbDraft!A800&lt;&gt;"",ROW(ForbDraft!A800),""),"")</f>
        <v/>
      </c>
      <c r="C785" s="230" t="str">
        <f>IFERROR(IF(ForbDraft!A800&lt;&gt;"",ForbDraft!A800,""),"")</f>
        <v/>
      </c>
      <c r="D785" s="230" t="str">
        <f t="shared" si="12"/>
        <v/>
      </c>
      <c r="E785" s="230" t="str">
        <f>IFERROR(IF(ForbDraft!L800&lt;&gt;"",ABS(ForbDraft!L800),""),"")</f>
        <v/>
      </c>
      <c r="F785" s="230" t="str">
        <f>IFERROR(IF(ForbDraft!K800&lt;&gt;"",ForbDraft!K800,""),"")</f>
        <v/>
      </c>
    </row>
    <row r="786" spans="2:6" x14ac:dyDescent="0.2">
      <c r="B786" s="229" t="str">
        <f>IFERROR(IF(ForbDraft!A801&lt;&gt;"",ROW(ForbDraft!A801),""),"")</f>
        <v/>
      </c>
      <c r="C786" s="230" t="str">
        <f>IFERROR(IF(ForbDraft!A801&lt;&gt;"",ForbDraft!A801,""),"")</f>
        <v/>
      </c>
      <c r="D786" s="230" t="str">
        <f t="shared" si="12"/>
        <v/>
      </c>
      <c r="E786" s="230" t="str">
        <f>IFERROR(IF(ForbDraft!L801&lt;&gt;"",ABS(ForbDraft!L801),""),"")</f>
        <v/>
      </c>
      <c r="F786" s="230" t="str">
        <f>IFERROR(IF(ForbDraft!K801&lt;&gt;"",ForbDraft!K801,""),"")</f>
        <v/>
      </c>
    </row>
    <row r="787" spans="2:6" x14ac:dyDescent="0.2">
      <c r="B787" s="229" t="str">
        <f>IFERROR(IF(ForbDraft!A802&lt;&gt;"",ROW(ForbDraft!A802),""),"")</f>
        <v/>
      </c>
      <c r="C787" s="230" t="str">
        <f>IFERROR(IF(ForbDraft!A802&lt;&gt;"",ForbDraft!A802,""),"")</f>
        <v/>
      </c>
      <c r="D787" s="230" t="str">
        <f t="shared" si="12"/>
        <v/>
      </c>
      <c r="E787" s="230" t="str">
        <f>IFERROR(IF(ForbDraft!L802&lt;&gt;"",ABS(ForbDraft!L802),""),"")</f>
        <v/>
      </c>
      <c r="F787" s="230" t="str">
        <f>IFERROR(IF(ForbDraft!K802&lt;&gt;"",ForbDraft!K802,""),"")</f>
        <v/>
      </c>
    </row>
    <row r="788" spans="2:6" x14ac:dyDescent="0.2">
      <c r="B788" s="229" t="str">
        <f>IFERROR(IF(ForbDraft!A803&lt;&gt;"",ROW(ForbDraft!A803),""),"")</f>
        <v/>
      </c>
      <c r="C788" s="230" t="str">
        <f>IFERROR(IF(ForbDraft!A803&lt;&gt;"",ForbDraft!A803,""),"")</f>
        <v/>
      </c>
      <c r="D788" s="230" t="str">
        <f t="shared" si="12"/>
        <v/>
      </c>
      <c r="E788" s="230" t="str">
        <f>IFERROR(IF(ForbDraft!L803&lt;&gt;"",ABS(ForbDraft!L803),""),"")</f>
        <v/>
      </c>
      <c r="F788" s="230" t="str">
        <f>IFERROR(IF(ForbDraft!K803&lt;&gt;"",ForbDraft!K803,""),"")</f>
        <v/>
      </c>
    </row>
    <row r="789" spans="2:6" x14ac:dyDescent="0.2">
      <c r="B789" s="229" t="str">
        <f>IFERROR(IF(ForbDraft!A804&lt;&gt;"",ROW(ForbDraft!A804),""),"")</f>
        <v/>
      </c>
      <c r="C789" s="230" t="str">
        <f>IFERROR(IF(ForbDraft!A804&lt;&gt;"",ForbDraft!A804,""),"")</f>
        <v/>
      </c>
      <c r="D789" s="230" t="str">
        <f t="shared" si="12"/>
        <v/>
      </c>
      <c r="E789" s="230" t="str">
        <f>IFERROR(IF(ForbDraft!L804&lt;&gt;"",ABS(ForbDraft!L804),""),"")</f>
        <v/>
      </c>
      <c r="F789" s="230" t="str">
        <f>IFERROR(IF(ForbDraft!K804&lt;&gt;"",ForbDraft!K804,""),"")</f>
        <v/>
      </c>
    </row>
    <row r="790" spans="2:6" x14ac:dyDescent="0.2">
      <c r="B790" s="229" t="str">
        <f>IFERROR(IF(ForbDraft!A805&lt;&gt;"",ROW(ForbDraft!A805),""),"")</f>
        <v/>
      </c>
      <c r="C790" s="230" t="str">
        <f>IFERROR(IF(ForbDraft!A805&lt;&gt;"",ForbDraft!A805,""),"")</f>
        <v/>
      </c>
      <c r="D790" s="230" t="str">
        <f t="shared" si="12"/>
        <v/>
      </c>
      <c r="E790" s="230" t="str">
        <f>IFERROR(IF(ForbDraft!L805&lt;&gt;"",ABS(ForbDraft!L805),""),"")</f>
        <v/>
      </c>
      <c r="F790" s="230" t="str">
        <f>IFERROR(IF(ForbDraft!K805&lt;&gt;"",ForbDraft!K805,""),"")</f>
        <v/>
      </c>
    </row>
    <row r="791" spans="2:6" x14ac:dyDescent="0.2">
      <c r="B791" s="229" t="str">
        <f>IFERROR(IF(ForbDraft!A806&lt;&gt;"",ROW(ForbDraft!A806),""),"")</f>
        <v/>
      </c>
      <c r="C791" s="230" t="str">
        <f>IFERROR(IF(ForbDraft!A806&lt;&gt;"",ForbDraft!A806,""),"")</f>
        <v/>
      </c>
      <c r="D791" s="230" t="str">
        <f t="shared" si="12"/>
        <v/>
      </c>
      <c r="E791" s="230" t="str">
        <f>IFERROR(IF(ForbDraft!L806&lt;&gt;"",ABS(ForbDraft!L806),""),"")</f>
        <v/>
      </c>
      <c r="F791" s="230" t="str">
        <f>IFERROR(IF(ForbDraft!K806&lt;&gt;"",ForbDraft!K806,""),"")</f>
        <v/>
      </c>
    </row>
    <row r="792" spans="2:6" x14ac:dyDescent="0.2">
      <c r="B792" s="229" t="str">
        <f>IFERROR(IF(ForbDraft!A807&lt;&gt;"",ROW(ForbDraft!A807),""),"")</f>
        <v/>
      </c>
      <c r="C792" s="230" t="str">
        <f>IFERROR(IF(ForbDraft!A807&lt;&gt;"",ForbDraft!A807,""),"")</f>
        <v/>
      </c>
      <c r="D792" s="230" t="str">
        <f t="shared" si="12"/>
        <v/>
      </c>
      <c r="E792" s="230" t="str">
        <f>IFERROR(IF(ForbDraft!L807&lt;&gt;"",ABS(ForbDraft!L807),""),"")</f>
        <v/>
      </c>
      <c r="F792" s="230" t="str">
        <f>IFERROR(IF(ForbDraft!K807&lt;&gt;"",ForbDraft!K807,""),"")</f>
        <v/>
      </c>
    </row>
    <row r="793" spans="2:6" x14ac:dyDescent="0.2">
      <c r="B793" s="229" t="str">
        <f>IFERROR(IF(ForbDraft!A808&lt;&gt;"",ROW(ForbDraft!A808),""),"")</f>
        <v/>
      </c>
      <c r="C793" s="230" t="str">
        <f>IFERROR(IF(ForbDraft!A808&lt;&gt;"",ForbDraft!A808,""),"")</f>
        <v/>
      </c>
      <c r="D793" s="230" t="str">
        <f t="shared" si="12"/>
        <v/>
      </c>
      <c r="E793" s="230" t="str">
        <f>IFERROR(IF(ForbDraft!L808&lt;&gt;"",ABS(ForbDraft!L808),""),"")</f>
        <v/>
      </c>
      <c r="F793" s="230" t="str">
        <f>IFERROR(IF(ForbDraft!K808&lt;&gt;"",ForbDraft!K808,""),"")</f>
        <v/>
      </c>
    </row>
    <row r="794" spans="2:6" x14ac:dyDescent="0.2">
      <c r="B794" s="229" t="str">
        <f>IFERROR(IF(ForbDraft!A809&lt;&gt;"",ROW(ForbDraft!A809),""),"")</f>
        <v/>
      </c>
      <c r="C794" s="230" t="str">
        <f>IFERROR(IF(ForbDraft!A809&lt;&gt;"",ForbDraft!A809,""),"")</f>
        <v/>
      </c>
      <c r="D794" s="230" t="str">
        <f t="shared" si="12"/>
        <v/>
      </c>
      <c r="E794" s="230" t="str">
        <f>IFERROR(IF(ForbDraft!L809&lt;&gt;"",ABS(ForbDraft!L809),""),"")</f>
        <v/>
      </c>
      <c r="F794" s="230" t="str">
        <f>IFERROR(IF(ForbDraft!K809&lt;&gt;"",ForbDraft!K809,""),"")</f>
        <v/>
      </c>
    </row>
    <row r="795" spans="2:6" x14ac:dyDescent="0.2">
      <c r="B795" s="229" t="str">
        <f>IFERROR(IF(ForbDraft!A810&lt;&gt;"",ROW(ForbDraft!A810),""),"")</f>
        <v/>
      </c>
      <c r="C795" s="230" t="str">
        <f>IFERROR(IF(ForbDraft!A810&lt;&gt;"",ForbDraft!A810,""),"")</f>
        <v/>
      </c>
      <c r="D795" s="230" t="str">
        <f t="shared" si="12"/>
        <v/>
      </c>
      <c r="E795" s="230" t="str">
        <f>IFERROR(IF(ForbDraft!L810&lt;&gt;"",ABS(ForbDraft!L810),""),"")</f>
        <v/>
      </c>
      <c r="F795" s="230" t="str">
        <f>IFERROR(IF(ForbDraft!K810&lt;&gt;"",ForbDraft!K810,""),"")</f>
        <v/>
      </c>
    </row>
    <row r="796" spans="2:6" x14ac:dyDescent="0.2">
      <c r="B796" s="229" t="str">
        <f>IFERROR(IF(ForbDraft!A811&lt;&gt;"",ROW(ForbDraft!A811),""),"")</f>
        <v/>
      </c>
      <c r="C796" s="230" t="str">
        <f>IFERROR(IF(ForbDraft!A811&lt;&gt;"",ForbDraft!A811,""),"")</f>
        <v/>
      </c>
      <c r="D796" s="230" t="str">
        <f t="shared" si="12"/>
        <v/>
      </c>
      <c r="E796" s="230" t="str">
        <f>IFERROR(IF(ForbDraft!L811&lt;&gt;"",ABS(ForbDraft!L811),""),"")</f>
        <v/>
      </c>
      <c r="F796" s="230" t="str">
        <f>IFERROR(IF(ForbDraft!K811&lt;&gt;"",ForbDraft!K811,""),"")</f>
        <v/>
      </c>
    </row>
    <row r="797" spans="2:6" x14ac:dyDescent="0.2">
      <c r="B797" s="229" t="str">
        <f>IFERROR(IF(ForbDraft!A812&lt;&gt;"",ROW(ForbDraft!A812),""),"")</f>
        <v/>
      </c>
      <c r="C797" s="230" t="str">
        <f>IFERROR(IF(ForbDraft!A812&lt;&gt;"",ForbDraft!A812,""),"")</f>
        <v/>
      </c>
      <c r="D797" s="230" t="str">
        <f t="shared" si="12"/>
        <v/>
      </c>
      <c r="E797" s="230" t="str">
        <f>IFERROR(IF(ForbDraft!L812&lt;&gt;"",ABS(ForbDraft!L812),""),"")</f>
        <v/>
      </c>
      <c r="F797" s="230" t="str">
        <f>IFERROR(IF(ForbDraft!K812&lt;&gt;"",ForbDraft!K812,""),"")</f>
        <v/>
      </c>
    </row>
    <row r="798" spans="2:6" x14ac:dyDescent="0.2">
      <c r="B798" s="229" t="str">
        <f>IFERROR(IF(ForbDraft!A813&lt;&gt;"",ROW(ForbDraft!A813),""),"")</f>
        <v/>
      </c>
      <c r="C798" s="230" t="str">
        <f>IFERROR(IF(ForbDraft!A813&lt;&gt;"",ForbDraft!A813,""),"")</f>
        <v/>
      </c>
      <c r="D798" s="230" t="str">
        <f t="shared" si="12"/>
        <v/>
      </c>
      <c r="E798" s="230" t="str">
        <f>IFERROR(IF(ForbDraft!L813&lt;&gt;"",ABS(ForbDraft!L813),""),"")</f>
        <v/>
      </c>
      <c r="F798" s="230" t="str">
        <f>IFERROR(IF(ForbDraft!K813&lt;&gt;"",ForbDraft!K813,""),"")</f>
        <v/>
      </c>
    </row>
    <row r="799" spans="2:6" x14ac:dyDescent="0.2">
      <c r="B799" s="229" t="str">
        <f>IFERROR(IF(ForbDraft!A814&lt;&gt;"",ROW(ForbDraft!A814),""),"")</f>
        <v/>
      </c>
      <c r="C799" s="230" t="str">
        <f>IFERROR(IF(ForbDraft!A814&lt;&gt;"",ForbDraft!A814,""),"")</f>
        <v/>
      </c>
      <c r="D799" s="230" t="str">
        <f t="shared" si="12"/>
        <v/>
      </c>
      <c r="E799" s="230" t="str">
        <f>IFERROR(IF(ForbDraft!L814&lt;&gt;"",ABS(ForbDraft!L814),""),"")</f>
        <v/>
      </c>
      <c r="F799" s="230" t="str">
        <f>IFERROR(IF(ForbDraft!K814&lt;&gt;"",ForbDraft!K814,""),"")</f>
        <v/>
      </c>
    </row>
    <row r="800" spans="2:6" x14ac:dyDescent="0.2">
      <c r="B800" s="229" t="str">
        <f>IFERROR(IF(ForbDraft!A815&lt;&gt;"",ROW(ForbDraft!A815),""),"")</f>
        <v/>
      </c>
      <c r="C800" s="230" t="str">
        <f>IFERROR(IF(ForbDraft!A815&lt;&gt;"",ForbDraft!A815,""),"")</f>
        <v/>
      </c>
      <c r="D800" s="230" t="str">
        <f t="shared" si="12"/>
        <v/>
      </c>
      <c r="E800" s="230" t="str">
        <f>IFERROR(IF(ForbDraft!L815&lt;&gt;"",ABS(ForbDraft!L815),""),"")</f>
        <v/>
      </c>
      <c r="F800" s="230" t="str">
        <f>IFERROR(IF(ForbDraft!K815&lt;&gt;"",ForbDraft!K815,""),"")</f>
        <v/>
      </c>
    </row>
    <row r="801" spans="2:6" x14ac:dyDescent="0.2">
      <c r="B801" s="229" t="str">
        <f>IFERROR(IF(ForbDraft!A816&lt;&gt;"",ROW(ForbDraft!A816),""),"")</f>
        <v/>
      </c>
      <c r="C801" s="230" t="str">
        <f>IFERROR(IF(ForbDraft!A816&lt;&gt;"",ForbDraft!A816,""),"")</f>
        <v/>
      </c>
      <c r="D801" s="230" t="str">
        <f t="shared" si="12"/>
        <v/>
      </c>
      <c r="E801" s="230" t="str">
        <f>IFERROR(IF(ForbDraft!L816&lt;&gt;"",ABS(ForbDraft!L816),""),"")</f>
        <v/>
      </c>
      <c r="F801" s="230" t="str">
        <f>IFERROR(IF(ForbDraft!K816&lt;&gt;"",ForbDraft!K816,""),"")</f>
        <v/>
      </c>
    </row>
    <row r="802" spans="2:6" x14ac:dyDescent="0.2">
      <c r="B802" s="229" t="str">
        <f>IFERROR(IF(ForbDraft!A817&lt;&gt;"",ROW(ForbDraft!A817),""),"")</f>
        <v/>
      </c>
      <c r="C802" s="230" t="str">
        <f>IFERROR(IF(ForbDraft!A817&lt;&gt;"",ForbDraft!A817,""),"")</f>
        <v/>
      </c>
      <c r="D802" s="230" t="str">
        <f t="shared" si="12"/>
        <v/>
      </c>
      <c r="E802" s="230" t="str">
        <f>IFERROR(IF(ForbDraft!L817&lt;&gt;"",ABS(ForbDraft!L817),""),"")</f>
        <v/>
      </c>
      <c r="F802" s="230" t="str">
        <f>IFERROR(IF(ForbDraft!K817&lt;&gt;"",ForbDraft!K817,""),"")</f>
        <v/>
      </c>
    </row>
    <row r="803" spans="2:6" x14ac:dyDescent="0.2">
      <c r="B803" s="229" t="str">
        <f>IFERROR(IF(ForbDraft!A818&lt;&gt;"",ROW(ForbDraft!A818),""),"")</f>
        <v/>
      </c>
      <c r="C803" s="230" t="str">
        <f>IFERROR(IF(ForbDraft!A818&lt;&gt;"",ForbDraft!A818,""),"")</f>
        <v/>
      </c>
      <c r="D803" s="230" t="str">
        <f t="shared" si="12"/>
        <v/>
      </c>
      <c r="E803" s="230" t="str">
        <f>IFERROR(IF(ForbDraft!L818&lt;&gt;"",ABS(ForbDraft!L818),""),"")</f>
        <v/>
      </c>
      <c r="F803" s="230" t="str">
        <f>IFERROR(IF(ForbDraft!K818&lt;&gt;"",ForbDraft!K818,""),"")</f>
        <v/>
      </c>
    </row>
    <row r="804" spans="2:6" x14ac:dyDescent="0.2">
      <c r="B804" s="229" t="str">
        <f>IFERROR(IF(ForbDraft!A819&lt;&gt;"",ROW(ForbDraft!A819),""),"")</f>
        <v/>
      </c>
      <c r="C804" s="230" t="str">
        <f>IFERROR(IF(ForbDraft!A819&lt;&gt;"",ForbDraft!A819,""),"")</f>
        <v/>
      </c>
      <c r="D804" s="230" t="str">
        <f t="shared" si="12"/>
        <v/>
      </c>
      <c r="E804" s="230" t="str">
        <f>IFERROR(IF(ForbDraft!L819&lt;&gt;"",ABS(ForbDraft!L819),""),"")</f>
        <v/>
      </c>
      <c r="F804" s="230" t="str">
        <f>IFERROR(IF(ForbDraft!K819&lt;&gt;"",ForbDraft!K819,""),"")</f>
        <v/>
      </c>
    </row>
    <row r="805" spans="2:6" x14ac:dyDescent="0.2">
      <c r="B805" s="229" t="str">
        <f>IFERROR(IF(ForbDraft!A820&lt;&gt;"",ROW(ForbDraft!A820),""),"")</f>
        <v/>
      </c>
      <c r="C805" s="230" t="str">
        <f>IFERROR(IF(ForbDraft!A820&lt;&gt;"",ForbDraft!A820,""),"")</f>
        <v/>
      </c>
      <c r="D805" s="230" t="str">
        <f t="shared" si="12"/>
        <v/>
      </c>
      <c r="E805" s="230" t="str">
        <f>IFERROR(IF(ForbDraft!L820&lt;&gt;"",ABS(ForbDraft!L820),""),"")</f>
        <v/>
      </c>
      <c r="F805" s="230" t="str">
        <f>IFERROR(IF(ForbDraft!K820&lt;&gt;"",ForbDraft!K820,""),"")</f>
        <v/>
      </c>
    </row>
    <row r="806" spans="2:6" x14ac:dyDescent="0.2">
      <c r="B806" s="229" t="str">
        <f>IFERROR(IF(ForbDraft!A821&lt;&gt;"",ROW(ForbDraft!A821),""),"")</f>
        <v/>
      </c>
      <c r="C806" s="230" t="str">
        <f>IFERROR(IF(ForbDraft!A821&lt;&gt;"",ForbDraft!A821,""),"")</f>
        <v/>
      </c>
      <c r="D806" s="230" t="str">
        <f t="shared" si="12"/>
        <v/>
      </c>
      <c r="E806" s="230" t="str">
        <f>IFERROR(IF(ForbDraft!L821&lt;&gt;"",ABS(ForbDraft!L821),""),"")</f>
        <v/>
      </c>
      <c r="F806" s="230" t="str">
        <f>IFERROR(IF(ForbDraft!K821&lt;&gt;"",ForbDraft!K821,""),"")</f>
        <v/>
      </c>
    </row>
    <row r="807" spans="2:6" x14ac:dyDescent="0.2">
      <c r="B807" s="229" t="str">
        <f>IFERROR(IF(ForbDraft!A822&lt;&gt;"",ROW(ForbDraft!A822),""),"")</f>
        <v/>
      </c>
      <c r="C807" s="230" t="str">
        <f>IFERROR(IF(ForbDraft!A822&lt;&gt;"",ForbDraft!A822,""),"")</f>
        <v/>
      </c>
      <c r="D807" s="230" t="str">
        <f t="shared" si="12"/>
        <v/>
      </c>
      <c r="E807" s="230" t="str">
        <f>IFERROR(IF(ForbDraft!L822&lt;&gt;"",ABS(ForbDraft!L822),""),"")</f>
        <v/>
      </c>
      <c r="F807" s="230" t="str">
        <f>IFERROR(IF(ForbDraft!K822&lt;&gt;"",ForbDraft!K822,""),"")</f>
        <v/>
      </c>
    </row>
    <row r="808" spans="2:6" x14ac:dyDescent="0.2">
      <c r="B808" s="229" t="str">
        <f>IFERROR(IF(ForbDraft!A823&lt;&gt;"",ROW(ForbDraft!A823),""),"")</f>
        <v/>
      </c>
      <c r="C808" s="230" t="str">
        <f>IFERROR(IF(ForbDraft!A823&lt;&gt;"",ForbDraft!A823,""),"")</f>
        <v/>
      </c>
      <c r="D808" s="230" t="str">
        <f t="shared" si="12"/>
        <v/>
      </c>
      <c r="E808" s="230" t="str">
        <f>IFERROR(IF(ForbDraft!L823&lt;&gt;"",ABS(ForbDraft!L823),""),"")</f>
        <v/>
      </c>
      <c r="F808" s="230" t="str">
        <f>IFERROR(IF(ForbDraft!K823&lt;&gt;"",ForbDraft!K823,""),"")</f>
        <v/>
      </c>
    </row>
    <row r="809" spans="2:6" x14ac:dyDescent="0.2">
      <c r="B809" s="229" t="str">
        <f>IFERROR(IF(ForbDraft!A824&lt;&gt;"",ROW(ForbDraft!A824),""),"")</f>
        <v/>
      </c>
      <c r="C809" s="230" t="str">
        <f>IFERROR(IF(ForbDraft!A824&lt;&gt;"",ForbDraft!A824,""),"")</f>
        <v/>
      </c>
      <c r="D809" s="230" t="str">
        <f t="shared" si="12"/>
        <v/>
      </c>
      <c r="E809" s="230" t="str">
        <f>IFERROR(IF(ForbDraft!L824&lt;&gt;"",ABS(ForbDraft!L824),""),"")</f>
        <v/>
      </c>
      <c r="F809" s="230" t="str">
        <f>IFERROR(IF(ForbDraft!K824&lt;&gt;"",ForbDraft!K824,""),"")</f>
        <v/>
      </c>
    </row>
    <row r="810" spans="2:6" x14ac:dyDescent="0.2">
      <c r="B810" s="229" t="str">
        <f>IFERROR(IF(ForbDraft!A825&lt;&gt;"",ROW(ForbDraft!A825),""),"")</f>
        <v/>
      </c>
      <c r="C810" s="230" t="str">
        <f>IFERROR(IF(ForbDraft!A825&lt;&gt;"",ForbDraft!A825,""),"")</f>
        <v/>
      </c>
      <c r="D810" s="230" t="str">
        <f t="shared" si="12"/>
        <v/>
      </c>
      <c r="E810" s="230" t="str">
        <f>IFERROR(IF(ForbDraft!L825&lt;&gt;"",ABS(ForbDraft!L825),""),"")</f>
        <v/>
      </c>
      <c r="F810" s="230" t="str">
        <f>IFERROR(IF(ForbDraft!K825&lt;&gt;"",ForbDraft!K825,""),"")</f>
        <v/>
      </c>
    </row>
    <row r="811" spans="2:6" x14ac:dyDescent="0.2">
      <c r="B811" s="229" t="str">
        <f>IFERROR(IF(ForbDraft!A826&lt;&gt;"",ROW(ForbDraft!A826),""),"")</f>
        <v/>
      </c>
      <c r="C811" s="230" t="str">
        <f>IFERROR(IF(ForbDraft!A826&lt;&gt;"",ForbDraft!A826,""),"")</f>
        <v/>
      </c>
      <c r="D811" s="230" t="str">
        <f t="shared" si="12"/>
        <v/>
      </c>
      <c r="E811" s="230" t="str">
        <f>IFERROR(IF(ForbDraft!L826&lt;&gt;"",ABS(ForbDraft!L826),""),"")</f>
        <v/>
      </c>
      <c r="F811" s="230" t="str">
        <f>IFERROR(IF(ForbDraft!K826&lt;&gt;"",ForbDraft!K826,""),"")</f>
        <v/>
      </c>
    </row>
    <row r="812" spans="2:6" x14ac:dyDescent="0.2">
      <c r="B812" s="229" t="str">
        <f>IFERROR(IF(ForbDraft!A827&lt;&gt;"",ROW(ForbDraft!A827),""),"")</f>
        <v/>
      </c>
      <c r="C812" s="230" t="str">
        <f>IFERROR(IF(ForbDraft!A827&lt;&gt;"",ForbDraft!A827,""),"")</f>
        <v/>
      </c>
      <c r="D812" s="230" t="str">
        <f t="shared" si="12"/>
        <v/>
      </c>
      <c r="E812" s="230" t="str">
        <f>IFERROR(IF(ForbDraft!L827&lt;&gt;"",ABS(ForbDraft!L827),""),"")</f>
        <v/>
      </c>
      <c r="F812" s="230" t="str">
        <f>IFERROR(IF(ForbDraft!K827&lt;&gt;"",ForbDraft!K827,""),"")</f>
        <v/>
      </c>
    </row>
    <row r="813" spans="2:6" x14ac:dyDescent="0.2">
      <c r="B813" s="229" t="str">
        <f>IFERROR(IF(ForbDraft!A828&lt;&gt;"",ROW(ForbDraft!A828),""),"")</f>
        <v/>
      </c>
      <c r="C813" s="230" t="str">
        <f>IFERROR(IF(ForbDraft!A828&lt;&gt;"",ForbDraft!A828,""),"")</f>
        <v/>
      </c>
      <c r="D813" s="230" t="str">
        <f t="shared" si="12"/>
        <v/>
      </c>
      <c r="E813" s="230" t="str">
        <f>IFERROR(IF(ForbDraft!L828&lt;&gt;"",ABS(ForbDraft!L828),""),"")</f>
        <v/>
      </c>
      <c r="F813" s="230" t="str">
        <f>IFERROR(IF(ForbDraft!K828&lt;&gt;"",ForbDraft!K828,""),"")</f>
        <v/>
      </c>
    </row>
    <row r="814" spans="2:6" x14ac:dyDescent="0.2">
      <c r="B814" s="229" t="str">
        <f>IFERROR(IF(ForbDraft!A829&lt;&gt;"",ROW(ForbDraft!A829),""),"")</f>
        <v/>
      </c>
      <c r="C814" s="230" t="str">
        <f>IFERROR(IF(ForbDraft!A829&lt;&gt;"",ForbDraft!A829,""),"")</f>
        <v/>
      </c>
      <c r="D814" s="230" t="str">
        <f t="shared" si="12"/>
        <v/>
      </c>
      <c r="E814" s="230" t="str">
        <f>IFERROR(IF(ForbDraft!L829&lt;&gt;"",ABS(ForbDraft!L829),""),"")</f>
        <v/>
      </c>
      <c r="F814" s="230" t="str">
        <f>IFERROR(IF(ForbDraft!K829&lt;&gt;"",ForbDraft!K829,""),"")</f>
        <v/>
      </c>
    </row>
    <row r="815" spans="2:6" x14ac:dyDescent="0.2">
      <c r="B815" s="229" t="str">
        <f>IFERROR(IF(ForbDraft!A830&lt;&gt;"",ROW(ForbDraft!A830),""),"")</f>
        <v/>
      </c>
      <c r="C815" s="230" t="str">
        <f>IFERROR(IF(ForbDraft!A830&lt;&gt;"",ForbDraft!A830,""),"")</f>
        <v/>
      </c>
      <c r="D815" s="230" t="str">
        <f t="shared" si="12"/>
        <v/>
      </c>
      <c r="E815" s="230" t="str">
        <f>IFERROR(IF(ForbDraft!L830&lt;&gt;"",ABS(ForbDraft!L830),""),"")</f>
        <v/>
      </c>
      <c r="F815" s="230" t="str">
        <f>IFERROR(IF(ForbDraft!K830&lt;&gt;"",ForbDraft!K830,""),"")</f>
        <v/>
      </c>
    </row>
    <row r="816" spans="2:6" x14ac:dyDescent="0.2">
      <c r="B816" s="229" t="str">
        <f>IFERROR(IF(ForbDraft!A831&lt;&gt;"",ROW(ForbDraft!A831),""),"")</f>
        <v/>
      </c>
      <c r="C816" s="230" t="str">
        <f>IFERROR(IF(ForbDraft!A831&lt;&gt;"",ForbDraft!A831,""),"")</f>
        <v/>
      </c>
      <c r="D816" s="230" t="str">
        <f t="shared" si="12"/>
        <v/>
      </c>
      <c r="E816" s="230" t="str">
        <f>IFERROR(IF(ForbDraft!L831&lt;&gt;"",ABS(ForbDraft!L831),""),"")</f>
        <v/>
      </c>
      <c r="F816" s="230" t="str">
        <f>IFERROR(IF(ForbDraft!K831&lt;&gt;"",ForbDraft!K831,""),"")</f>
        <v/>
      </c>
    </row>
    <row r="817" spans="2:6" x14ac:dyDescent="0.2">
      <c r="B817" s="229" t="str">
        <f>IFERROR(IF(ForbDraft!A832&lt;&gt;"",ROW(ForbDraft!A832),""),"")</f>
        <v/>
      </c>
      <c r="C817" s="230" t="str">
        <f>IFERROR(IF(ForbDraft!A832&lt;&gt;"",ForbDraft!A832,""),"")</f>
        <v/>
      </c>
      <c r="D817" s="230" t="str">
        <f t="shared" si="12"/>
        <v/>
      </c>
      <c r="E817" s="230" t="str">
        <f>IFERROR(IF(ForbDraft!L832&lt;&gt;"",ABS(ForbDraft!L832),""),"")</f>
        <v/>
      </c>
      <c r="F817" s="230" t="str">
        <f>IFERROR(IF(ForbDraft!K832&lt;&gt;"",ForbDraft!K832,""),"")</f>
        <v/>
      </c>
    </row>
    <row r="818" spans="2:6" x14ac:dyDescent="0.2">
      <c r="B818" s="229" t="str">
        <f>IFERROR(IF(ForbDraft!A833&lt;&gt;"",ROW(ForbDraft!A833),""),"")</f>
        <v/>
      </c>
      <c r="C818" s="230" t="str">
        <f>IFERROR(IF(ForbDraft!A833&lt;&gt;"",ForbDraft!A833,""),"")</f>
        <v/>
      </c>
      <c r="D818" s="230" t="str">
        <f t="shared" si="12"/>
        <v/>
      </c>
      <c r="E818" s="230" t="str">
        <f>IFERROR(IF(ForbDraft!L833&lt;&gt;"",ABS(ForbDraft!L833),""),"")</f>
        <v/>
      </c>
      <c r="F818" s="230" t="str">
        <f>IFERROR(IF(ForbDraft!K833&lt;&gt;"",ForbDraft!K833,""),"")</f>
        <v/>
      </c>
    </row>
    <row r="819" spans="2:6" x14ac:dyDescent="0.2">
      <c r="B819" s="229" t="str">
        <f>IFERROR(IF(ForbDraft!A834&lt;&gt;"",ROW(ForbDraft!A834),""),"")</f>
        <v/>
      </c>
      <c r="C819" s="230" t="str">
        <f>IFERROR(IF(ForbDraft!A834&lt;&gt;"",ForbDraft!A834,""),"")</f>
        <v/>
      </c>
      <c r="D819" s="230" t="str">
        <f t="shared" si="12"/>
        <v/>
      </c>
      <c r="E819" s="230" t="str">
        <f>IFERROR(IF(ForbDraft!L834&lt;&gt;"",ABS(ForbDraft!L834),""),"")</f>
        <v/>
      </c>
      <c r="F819" s="230" t="str">
        <f>IFERROR(IF(ForbDraft!K834&lt;&gt;"",ForbDraft!K834,""),"")</f>
        <v/>
      </c>
    </row>
    <row r="820" spans="2:6" x14ac:dyDescent="0.2">
      <c r="B820" s="229" t="str">
        <f>IFERROR(IF(ForbDraft!A835&lt;&gt;"",ROW(ForbDraft!A835),""),"")</f>
        <v/>
      </c>
      <c r="C820" s="230" t="str">
        <f>IFERROR(IF(ForbDraft!A835&lt;&gt;"",ForbDraft!A835,""),"")</f>
        <v/>
      </c>
      <c r="D820" s="230" t="str">
        <f t="shared" si="12"/>
        <v/>
      </c>
      <c r="E820" s="230" t="str">
        <f>IFERROR(IF(ForbDraft!L835&lt;&gt;"",ABS(ForbDraft!L835),""),"")</f>
        <v/>
      </c>
      <c r="F820" s="230" t="str">
        <f>IFERROR(IF(ForbDraft!K835&lt;&gt;"",ForbDraft!K835,""),"")</f>
        <v/>
      </c>
    </row>
    <row r="821" spans="2:6" x14ac:dyDescent="0.2">
      <c r="B821" s="229" t="str">
        <f>IFERROR(IF(ForbDraft!A836&lt;&gt;"",ROW(ForbDraft!A836),""),"")</f>
        <v/>
      </c>
      <c r="C821" s="230" t="str">
        <f>IFERROR(IF(ForbDraft!A836&lt;&gt;"",ForbDraft!A836,""),"")</f>
        <v/>
      </c>
      <c r="D821" s="230" t="str">
        <f t="shared" si="12"/>
        <v/>
      </c>
      <c r="E821" s="230" t="str">
        <f>IFERROR(IF(ForbDraft!L836&lt;&gt;"",ABS(ForbDraft!L836),""),"")</f>
        <v/>
      </c>
      <c r="F821" s="230" t="str">
        <f>IFERROR(IF(ForbDraft!K836&lt;&gt;"",ForbDraft!K836,""),"")</f>
        <v/>
      </c>
    </row>
    <row r="822" spans="2:6" x14ac:dyDescent="0.2">
      <c r="B822" s="229" t="str">
        <f>IFERROR(IF(ForbDraft!A837&lt;&gt;"",ROW(ForbDraft!A837),""),"")</f>
        <v/>
      </c>
      <c r="C822" s="230" t="str">
        <f>IFERROR(IF(ForbDraft!A837&lt;&gt;"",ForbDraft!A837,""),"")</f>
        <v/>
      </c>
      <c r="D822" s="230" t="str">
        <f t="shared" si="12"/>
        <v/>
      </c>
      <c r="E822" s="230" t="str">
        <f>IFERROR(IF(ForbDraft!L837&lt;&gt;"",ABS(ForbDraft!L837),""),"")</f>
        <v/>
      </c>
      <c r="F822" s="230" t="str">
        <f>IFERROR(IF(ForbDraft!K837&lt;&gt;"",ForbDraft!K837,""),"")</f>
        <v/>
      </c>
    </row>
    <row r="823" spans="2:6" x14ac:dyDescent="0.2">
      <c r="B823" s="229" t="str">
        <f>IFERROR(IF(ForbDraft!A838&lt;&gt;"",ROW(ForbDraft!A838),""),"")</f>
        <v/>
      </c>
      <c r="C823" s="230" t="str">
        <f>IFERROR(IF(ForbDraft!A838&lt;&gt;"",ForbDraft!A838,""),"")</f>
        <v/>
      </c>
      <c r="D823" s="230" t="str">
        <f t="shared" si="12"/>
        <v/>
      </c>
      <c r="E823" s="230" t="str">
        <f>IFERROR(IF(ForbDraft!L838&lt;&gt;"",ABS(ForbDraft!L838),""),"")</f>
        <v/>
      </c>
      <c r="F823" s="230" t="str">
        <f>IFERROR(IF(ForbDraft!K838&lt;&gt;"",ForbDraft!K838,""),"")</f>
        <v/>
      </c>
    </row>
    <row r="824" spans="2:6" x14ac:dyDescent="0.2">
      <c r="B824" s="229" t="str">
        <f>IFERROR(IF(ForbDraft!A839&lt;&gt;"",ROW(ForbDraft!A839),""),"")</f>
        <v/>
      </c>
      <c r="C824" s="230" t="str">
        <f>IFERROR(IF(ForbDraft!A839&lt;&gt;"",ForbDraft!A839,""),"")</f>
        <v/>
      </c>
      <c r="D824" s="230" t="str">
        <f t="shared" si="12"/>
        <v/>
      </c>
      <c r="E824" s="230" t="str">
        <f>IFERROR(IF(ForbDraft!L839&lt;&gt;"",ABS(ForbDraft!L839),""),"")</f>
        <v/>
      </c>
      <c r="F824" s="230" t="str">
        <f>IFERROR(IF(ForbDraft!K839&lt;&gt;"",ForbDraft!K839,""),"")</f>
        <v/>
      </c>
    </row>
    <row r="825" spans="2:6" x14ac:dyDescent="0.2">
      <c r="B825" s="229" t="str">
        <f>IFERROR(IF(ForbDraft!A840&lt;&gt;"",ROW(ForbDraft!A840),""),"")</f>
        <v/>
      </c>
      <c r="C825" s="230" t="str">
        <f>IFERROR(IF(ForbDraft!A840&lt;&gt;"",ForbDraft!A840,""),"")</f>
        <v/>
      </c>
      <c r="D825" s="230" t="str">
        <f t="shared" si="12"/>
        <v/>
      </c>
      <c r="E825" s="230" t="str">
        <f>IFERROR(IF(ForbDraft!L840&lt;&gt;"",ABS(ForbDraft!L840),""),"")</f>
        <v/>
      </c>
      <c r="F825" s="230" t="str">
        <f>IFERROR(IF(ForbDraft!K840&lt;&gt;"",ForbDraft!K840,""),"")</f>
        <v/>
      </c>
    </row>
    <row r="826" spans="2:6" x14ac:dyDescent="0.2">
      <c r="B826" s="229" t="str">
        <f>IFERROR(IF(ForbDraft!A841&lt;&gt;"",ROW(ForbDraft!A841),""),"")</f>
        <v/>
      </c>
      <c r="C826" s="230" t="str">
        <f>IFERROR(IF(ForbDraft!A841&lt;&gt;"",ForbDraft!A841,""),"")</f>
        <v/>
      </c>
      <c r="D826" s="230" t="str">
        <f t="shared" si="12"/>
        <v/>
      </c>
      <c r="E826" s="230" t="str">
        <f>IFERROR(IF(ForbDraft!L841&lt;&gt;"",ABS(ForbDraft!L841),""),"")</f>
        <v/>
      </c>
      <c r="F826" s="230" t="str">
        <f>IFERROR(IF(ForbDraft!K841&lt;&gt;"",ForbDraft!K841,""),"")</f>
        <v/>
      </c>
    </row>
    <row r="827" spans="2:6" x14ac:dyDescent="0.2">
      <c r="B827" s="229" t="str">
        <f>IFERROR(IF(ForbDraft!A842&lt;&gt;"",ROW(ForbDraft!A842),""),"")</f>
        <v/>
      </c>
      <c r="C827" s="230" t="str">
        <f>IFERROR(IF(ForbDraft!A842&lt;&gt;"",ForbDraft!A842,""),"")</f>
        <v/>
      </c>
      <c r="D827" s="230" t="str">
        <f t="shared" si="12"/>
        <v/>
      </c>
      <c r="E827" s="230" t="str">
        <f>IFERROR(IF(ForbDraft!L842&lt;&gt;"",ABS(ForbDraft!L842),""),"")</f>
        <v/>
      </c>
      <c r="F827" s="230" t="str">
        <f>IFERROR(IF(ForbDraft!K842&lt;&gt;"",ForbDraft!K842,""),"")</f>
        <v/>
      </c>
    </row>
    <row r="828" spans="2:6" x14ac:dyDescent="0.2">
      <c r="B828" s="229" t="str">
        <f>IFERROR(IF(ForbDraft!A843&lt;&gt;"",ROW(ForbDraft!A843),""),"")</f>
        <v/>
      </c>
      <c r="C828" s="230" t="str">
        <f>IFERROR(IF(ForbDraft!A843&lt;&gt;"",ForbDraft!A843,""),"")</f>
        <v/>
      </c>
      <c r="D828" s="230" t="str">
        <f t="shared" si="12"/>
        <v/>
      </c>
      <c r="E828" s="230" t="str">
        <f>IFERROR(IF(ForbDraft!L843&lt;&gt;"",ABS(ForbDraft!L843),""),"")</f>
        <v/>
      </c>
      <c r="F828" s="230" t="str">
        <f>IFERROR(IF(ForbDraft!K843&lt;&gt;"",ForbDraft!K843,""),"")</f>
        <v/>
      </c>
    </row>
    <row r="829" spans="2:6" x14ac:dyDescent="0.2">
      <c r="B829" s="229" t="str">
        <f>IFERROR(IF(ForbDraft!A844&lt;&gt;"",ROW(ForbDraft!A844),""),"")</f>
        <v/>
      </c>
      <c r="C829" s="230" t="str">
        <f>IFERROR(IF(ForbDraft!A844&lt;&gt;"",ForbDraft!A844,""),"")</f>
        <v/>
      </c>
      <c r="D829" s="230" t="str">
        <f t="shared" si="12"/>
        <v/>
      </c>
      <c r="E829" s="230" t="str">
        <f>IFERROR(IF(ForbDraft!L844&lt;&gt;"",ABS(ForbDraft!L844),""),"")</f>
        <v/>
      </c>
      <c r="F829" s="230" t="str">
        <f>IFERROR(IF(ForbDraft!K844&lt;&gt;"",ForbDraft!K844,""),"")</f>
        <v/>
      </c>
    </row>
    <row r="830" spans="2:6" x14ac:dyDescent="0.2">
      <c r="B830" s="229" t="str">
        <f>IFERROR(IF(ForbDraft!A845&lt;&gt;"",ROW(ForbDraft!A845),""),"")</f>
        <v/>
      </c>
      <c r="C830" s="230" t="str">
        <f>IFERROR(IF(ForbDraft!A845&lt;&gt;"",ForbDraft!A845,""),"")</f>
        <v/>
      </c>
      <c r="D830" s="230" t="str">
        <f t="shared" si="12"/>
        <v/>
      </c>
      <c r="E830" s="230" t="str">
        <f>IFERROR(IF(ForbDraft!L845&lt;&gt;"",ABS(ForbDraft!L845),""),"")</f>
        <v/>
      </c>
      <c r="F830" s="230" t="str">
        <f>IFERROR(IF(ForbDraft!K845&lt;&gt;"",ForbDraft!K845,""),"")</f>
        <v/>
      </c>
    </row>
    <row r="831" spans="2:6" x14ac:dyDescent="0.2">
      <c r="B831" s="229" t="str">
        <f>IFERROR(IF(ForbDraft!A846&lt;&gt;"",ROW(ForbDraft!A846),""),"")</f>
        <v/>
      </c>
      <c r="C831" s="230" t="str">
        <f>IFERROR(IF(ForbDraft!A846&lt;&gt;"",ForbDraft!A846,""),"")</f>
        <v/>
      </c>
      <c r="D831" s="230" t="str">
        <f t="shared" si="12"/>
        <v/>
      </c>
      <c r="E831" s="230" t="str">
        <f>IFERROR(IF(ForbDraft!L846&lt;&gt;"",ABS(ForbDraft!L846),""),"")</f>
        <v/>
      </c>
      <c r="F831" s="230" t="str">
        <f>IFERROR(IF(ForbDraft!K846&lt;&gt;"",ForbDraft!K846,""),"")</f>
        <v/>
      </c>
    </row>
    <row r="832" spans="2:6" x14ac:dyDescent="0.2">
      <c r="B832" s="229" t="str">
        <f>IFERROR(IF(ForbDraft!A847&lt;&gt;"",ROW(ForbDraft!A847),""),"")</f>
        <v/>
      </c>
      <c r="C832" s="230" t="str">
        <f>IFERROR(IF(ForbDraft!A847&lt;&gt;"",ForbDraft!A847,""),"")</f>
        <v/>
      </c>
      <c r="D832" s="230" t="str">
        <f t="shared" si="12"/>
        <v/>
      </c>
      <c r="E832" s="230" t="str">
        <f>IFERROR(IF(ForbDraft!L847&lt;&gt;"",ABS(ForbDraft!L847),""),"")</f>
        <v/>
      </c>
      <c r="F832" s="230" t="str">
        <f>IFERROR(IF(ForbDraft!K847&lt;&gt;"",ForbDraft!K847,""),"")</f>
        <v/>
      </c>
    </row>
    <row r="833" spans="2:6" x14ac:dyDescent="0.2">
      <c r="B833" s="229" t="str">
        <f>IFERROR(IF(ForbDraft!A848&lt;&gt;"",ROW(ForbDraft!A848),""),"")</f>
        <v/>
      </c>
      <c r="C833" s="230" t="str">
        <f>IFERROR(IF(ForbDraft!A848&lt;&gt;"",ForbDraft!A848,""),"")</f>
        <v/>
      </c>
      <c r="D833" s="230" t="str">
        <f t="shared" si="12"/>
        <v/>
      </c>
      <c r="E833" s="230" t="str">
        <f>IFERROR(IF(ForbDraft!L848&lt;&gt;"",ABS(ForbDraft!L848),""),"")</f>
        <v/>
      </c>
      <c r="F833" s="230" t="str">
        <f>IFERROR(IF(ForbDraft!K848&lt;&gt;"",ForbDraft!K848,""),"")</f>
        <v/>
      </c>
    </row>
    <row r="834" spans="2:6" x14ac:dyDescent="0.2">
      <c r="B834" s="229" t="str">
        <f>IFERROR(IF(ForbDraft!A849&lt;&gt;"",ROW(ForbDraft!A849),""),"")</f>
        <v/>
      </c>
      <c r="C834" s="230" t="str">
        <f>IFERROR(IF(ForbDraft!A849&lt;&gt;"",ForbDraft!A849,""),"")</f>
        <v/>
      </c>
      <c r="D834" s="230" t="str">
        <f t="shared" si="12"/>
        <v/>
      </c>
      <c r="E834" s="230" t="str">
        <f>IFERROR(IF(ForbDraft!L849&lt;&gt;"",ABS(ForbDraft!L849),""),"")</f>
        <v/>
      </c>
      <c r="F834" s="230" t="str">
        <f>IFERROR(IF(ForbDraft!K849&lt;&gt;"",ForbDraft!K849,""),"")</f>
        <v/>
      </c>
    </row>
    <row r="835" spans="2:6" x14ac:dyDescent="0.2">
      <c r="B835" s="229" t="str">
        <f>IFERROR(IF(ForbDraft!A850&lt;&gt;"",ROW(ForbDraft!A850),""),"")</f>
        <v/>
      </c>
      <c r="C835" s="230" t="str">
        <f>IFERROR(IF(ForbDraft!A850&lt;&gt;"",ForbDraft!A850,""),"")</f>
        <v/>
      </c>
      <c r="D835" s="230" t="str">
        <f t="shared" ref="D835:D898" si="13">IF(F835="pH לבדיקת גבול","pH",F835)</f>
        <v/>
      </c>
      <c r="E835" s="230" t="str">
        <f>IFERROR(IF(ForbDraft!L850&lt;&gt;"",ABS(ForbDraft!L850),""),"")</f>
        <v/>
      </c>
      <c r="F835" s="230" t="str">
        <f>IFERROR(IF(ForbDraft!K850&lt;&gt;"",ForbDraft!K850,""),"")</f>
        <v/>
      </c>
    </row>
    <row r="836" spans="2:6" x14ac:dyDescent="0.2">
      <c r="B836" s="229" t="str">
        <f>IFERROR(IF(ForbDraft!A851&lt;&gt;"",ROW(ForbDraft!A851),""),"")</f>
        <v/>
      </c>
      <c r="C836" s="230" t="str">
        <f>IFERROR(IF(ForbDraft!A851&lt;&gt;"",ForbDraft!A851,""),"")</f>
        <v/>
      </c>
      <c r="D836" s="230" t="str">
        <f t="shared" si="13"/>
        <v/>
      </c>
      <c r="E836" s="230" t="str">
        <f>IFERROR(IF(ForbDraft!L851&lt;&gt;"",ABS(ForbDraft!L851),""),"")</f>
        <v/>
      </c>
      <c r="F836" s="230" t="str">
        <f>IFERROR(IF(ForbDraft!K851&lt;&gt;"",ForbDraft!K851,""),"")</f>
        <v/>
      </c>
    </row>
    <row r="837" spans="2:6" x14ac:dyDescent="0.2">
      <c r="B837" s="229" t="str">
        <f>IFERROR(IF(ForbDraft!A852&lt;&gt;"",ROW(ForbDraft!A852),""),"")</f>
        <v/>
      </c>
      <c r="C837" s="230" t="str">
        <f>IFERROR(IF(ForbDraft!A852&lt;&gt;"",ForbDraft!A852,""),"")</f>
        <v/>
      </c>
      <c r="D837" s="230" t="str">
        <f t="shared" si="13"/>
        <v/>
      </c>
      <c r="E837" s="230" t="str">
        <f>IFERROR(IF(ForbDraft!L852&lt;&gt;"",ABS(ForbDraft!L852),""),"")</f>
        <v/>
      </c>
      <c r="F837" s="230" t="str">
        <f>IFERROR(IF(ForbDraft!K852&lt;&gt;"",ForbDraft!K852,""),"")</f>
        <v/>
      </c>
    </row>
    <row r="838" spans="2:6" x14ac:dyDescent="0.2">
      <c r="B838" s="229" t="str">
        <f>IFERROR(IF(ForbDraft!A853&lt;&gt;"",ROW(ForbDraft!A853),""),"")</f>
        <v/>
      </c>
      <c r="C838" s="230" t="str">
        <f>IFERROR(IF(ForbDraft!A853&lt;&gt;"",ForbDraft!A853,""),"")</f>
        <v/>
      </c>
      <c r="D838" s="230" t="str">
        <f t="shared" si="13"/>
        <v/>
      </c>
      <c r="E838" s="230" t="str">
        <f>IFERROR(IF(ForbDraft!L853&lt;&gt;"",ABS(ForbDraft!L853),""),"")</f>
        <v/>
      </c>
      <c r="F838" s="230" t="str">
        <f>IFERROR(IF(ForbDraft!K853&lt;&gt;"",ForbDraft!K853,""),"")</f>
        <v/>
      </c>
    </row>
    <row r="839" spans="2:6" x14ac:dyDescent="0.2">
      <c r="B839" s="229" t="str">
        <f>IFERROR(IF(ForbDraft!A854&lt;&gt;"",ROW(ForbDraft!A854),""),"")</f>
        <v/>
      </c>
      <c r="C839" s="230" t="str">
        <f>IFERROR(IF(ForbDraft!A854&lt;&gt;"",ForbDraft!A854,""),"")</f>
        <v/>
      </c>
      <c r="D839" s="230" t="str">
        <f t="shared" si="13"/>
        <v/>
      </c>
      <c r="E839" s="230" t="str">
        <f>IFERROR(IF(ForbDraft!L854&lt;&gt;"",ABS(ForbDraft!L854),""),"")</f>
        <v/>
      </c>
      <c r="F839" s="230" t="str">
        <f>IFERROR(IF(ForbDraft!K854&lt;&gt;"",ForbDraft!K854,""),"")</f>
        <v/>
      </c>
    </row>
    <row r="840" spans="2:6" x14ac:dyDescent="0.2">
      <c r="B840" s="229" t="str">
        <f>IFERROR(IF(ForbDraft!A855&lt;&gt;"",ROW(ForbDraft!A855),""),"")</f>
        <v/>
      </c>
      <c r="C840" s="230" t="str">
        <f>IFERROR(IF(ForbDraft!A855&lt;&gt;"",ForbDraft!A855,""),"")</f>
        <v/>
      </c>
      <c r="D840" s="230" t="str">
        <f t="shared" si="13"/>
        <v/>
      </c>
      <c r="E840" s="230" t="str">
        <f>IFERROR(IF(ForbDraft!L855&lt;&gt;"",ABS(ForbDraft!L855),""),"")</f>
        <v/>
      </c>
      <c r="F840" s="230" t="str">
        <f>IFERROR(IF(ForbDraft!K855&lt;&gt;"",ForbDraft!K855,""),"")</f>
        <v/>
      </c>
    </row>
    <row r="841" spans="2:6" x14ac:dyDescent="0.2">
      <c r="B841" s="229" t="str">
        <f>IFERROR(IF(ForbDraft!A856&lt;&gt;"",ROW(ForbDraft!A856),""),"")</f>
        <v/>
      </c>
      <c r="C841" s="230" t="str">
        <f>IFERROR(IF(ForbDraft!A856&lt;&gt;"",ForbDraft!A856,""),"")</f>
        <v/>
      </c>
      <c r="D841" s="230" t="str">
        <f t="shared" si="13"/>
        <v/>
      </c>
      <c r="E841" s="230" t="str">
        <f>IFERROR(IF(ForbDraft!L856&lt;&gt;"",ABS(ForbDraft!L856),""),"")</f>
        <v/>
      </c>
      <c r="F841" s="230" t="str">
        <f>IFERROR(IF(ForbDraft!K856&lt;&gt;"",ForbDraft!K856,""),"")</f>
        <v/>
      </c>
    </row>
    <row r="842" spans="2:6" x14ac:dyDescent="0.2">
      <c r="B842" s="229" t="str">
        <f>IFERROR(IF(ForbDraft!A857&lt;&gt;"",ROW(ForbDraft!A857),""),"")</f>
        <v/>
      </c>
      <c r="C842" s="230" t="str">
        <f>IFERROR(IF(ForbDraft!A857&lt;&gt;"",ForbDraft!A857,""),"")</f>
        <v/>
      </c>
      <c r="D842" s="230" t="str">
        <f t="shared" si="13"/>
        <v/>
      </c>
      <c r="E842" s="230" t="str">
        <f>IFERROR(IF(ForbDraft!L857&lt;&gt;"",ABS(ForbDraft!L857),""),"")</f>
        <v/>
      </c>
      <c r="F842" s="230" t="str">
        <f>IFERROR(IF(ForbDraft!K857&lt;&gt;"",ForbDraft!K857,""),"")</f>
        <v/>
      </c>
    </row>
    <row r="843" spans="2:6" x14ac:dyDescent="0.2">
      <c r="B843" s="229" t="str">
        <f>IFERROR(IF(ForbDraft!A858&lt;&gt;"",ROW(ForbDraft!A858),""),"")</f>
        <v/>
      </c>
      <c r="C843" s="230" t="str">
        <f>IFERROR(IF(ForbDraft!A858&lt;&gt;"",ForbDraft!A858,""),"")</f>
        <v/>
      </c>
      <c r="D843" s="230" t="str">
        <f t="shared" si="13"/>
        <v/>
      </c>
      <c r="E843" s="230" t="str">
        <f>IFERROR(IF(ForbDraft!L858&lt;&gt;"",ABS(ForbDraft!L858),""),"")</f>
        <v/>
      </c>
      <c r="F843" s="230" t="str">
        <f>IFERROR(IF(ForbDraft!K858&lt;&gt;"",ForbDraft!K858,""),"")</f>
        <v/>
      </c>
    </row>
    <row r="844" spans="2:6" x14ac:dyDescent="0.2">
      <c r="B844" s="229" t="str">
        <f>IFERROR(IF(ForbDraft!A859&lt;&gt;"",ROW(ForbDraft!A859),""),"")</f>
        <v/>
      </c>
      <c r="C844" s="230" t="str">
        <f>IFERROR(IF(ForbDraft!A859&lt;&gt;"",ForbDraft!A859,""),"")</f>
        <v/>
      </c>
      <c r="D844" s="230" t="str">
        <f t="shared" si="13"/>
        <v/>
      </c>
      <c r="E844" s="230" t="str">
        <f>IFERROR(IF(ForbDraft!L859&lt;&gt;"",ABS(ForbDraft!L859),""),"")</f>
        <v/>
      </c>
      <c r="F844" s="230" t="str">
        <f>IFERROR(IF(ForbDraft!K859&lt;&gt;"",ForbDraft!K859,""),"")</f>
        <v/>
      </c>
    </row>
    <row r="845" spans="2:6" x14ac:dyDescent="0.2">
      <c r="B845" s="229" t="str">
        <f>IFERROR(IF(ForbDraft!A860&lt;&gt;"",ROW(ForbDraft!A860),""),"")</f>
        <v/>
      </c>
      <c r="C845" s="230" t="str">
        <f>IFERROR(IF(ForbDraft!A860&lt;&gt;"",ForbDraft!A860,""),"")</f>
        <v/>
      </c>
      <c r="D845" s="230" t="str">
        <f t="shared" si="13"/>
        <v/>
      </c>
      <c r="E845" s="230" t="str">
        <f>IFERROR(IF(ForbDraft!L860&lt;&gt;"",ABS(ForbDraft!L860),""),"")</f>
        <v/>
      </c>
      <c r="F845" s="230" t="str">
        <f>IFERROR(IF(ForbDraft!K860&lt;&gt;"",ForbDraft!K860,""),"")</f>
        <v/>
      </c>
    </row>
    <row r="846" spans="2:6" x14ac:dyDescent="0.2">
      <c r="B846" s="229" t="str">
        <f>IFERROR(IF(ForbDraft!A861&lt;&gt;"",ROW(ForbDraft!A861),""),"")</f>
        <v/>
      </c>
      <c r="C846" s="230" t="str">
        <f>IFERROR(IF(ForbDraft!A861&lt;&gt;"",ForbDraft!A861,""),"")</f>
        <v/>
      </c>
      <c r="D846" s="230" t="str">
        <f t="shared" si="13"/>
        <v/>
      </c>
      <c r="E846" s="230" t="str">
        <f>IFERROR(IF(ForbDraft!L861&lt;&gt;"",ABS(ForbDraft!L861),""),"")</f>
        <v/>
      </c>
      <c r="F846" s="230" t="str">
        <f>IFERROR(IF(ForbDraft!K861&lt;&gt;"",ForbDraft!K861,""),"")</f>
        <v/>
      </c>
    </row>
    <row r="847" spans="2:6" x14ac:dyDescent="0.2">
      <c r="B847" s="229" t="str">
        <f>IFERROR(IF(ForbDraft!A862&lt;&gt;"",ROW(ForbDraft!A862),""),"")</f>
        <v/>
      </c>
      <c r="C847" s="230" t="str">
        <f>IFERROR(IF(ForbDraft!A862&lt;&gt;"",ForbDraft!A862,""),"")</f>
        <v/>
      </c>
      <c r="D847" s="230" t="str">
        <f t="shared" si="13"/>
        <v/>
      </c>
      <c r="E847" s="230" t="str">
        <f>IFERROR(IF(ForbDraft!L862&lt;&gt;"",ABS(ForbDraft!L862),""),"")</f>
        <v/>
      </c>
      <c r="F847" s="230" t="str">
        <f>IFERROR(IF(ForbDraft!K862&lt;&gt;"",ForbDraft!K862,""),"")</f>
        <v/>
      </c>
    </row>
    <row r="848" spans="2:6" x14ac:dyDescent="0.2">
      <c r="B848" s="229" t="str">
        <f>IFERROR(IF(ForbDraft!A863&lt;&gt;"",ROW(ForbDraft!A863),""),"")</f>
        <v/>
      </c>
      <c r="C848" s="230" t="str">
        <f>IFERROR(IF(ForbDraft!A863&lt;&gt;"",ForbDraft!A863,""),"")</f>
        <v/>
      </c>
      <c r="D848" s="230" t="str">
        <f t="shared" si="13"/>
        <v/>
      </c>
      <c r="E848" s="230" t="str">
        <f>IFERROR(IF(ForbDraft!L863&lt;&gt;"",ABS(ForbDraft!L863),""),"")</f>
        <v/>
      </c>
      <c r="F848" s="230" t="str">
        <f>IFERROR(IF(ForbDraft!K863&lt;&gt;"",ForbDraft!K863,""),"")</f>
        <v/>
      </c>
    </row>
    <row r="849" spans="2:6" x14ac:dyDescent="0.2">
      <c r="B849" s="229" t="str">
        <f>IFERROR(IF(ForbDraft!A864&lt;&gt;"",ROW(ForbDraft!A864),""),"")</f>
        <v/>
      </c>
      <c r="C849" s="230" t="str">
        <f>IFERROR(IF(ForbDraft!A864&lt;&gt;"",ForbDraft!A864,""),"")</f>
        <v/>
      </c>
      <c r="D849" s="230" t="str">
        <f t="shared" si="13"/>
        <v/>
      </c>
      <c r="E849" s="230" t="str">
        <f>IFERROR(IF(ForbDraft!L864&lt;&gt;"",ABS(ForbDraft!L864),""),"")</f>
        <v/>
      </c>
      <c r="F849" s="230" t="str">
        <f>IFERROR(IF(ForbDraft!K864&lt;&gt;"",ForbDraft!K864,""),"")</f>
        <v/>
      </c>
    </row>
    <row r="850" spans="2:6" x14ac:dyDescent="0.2">
      <c r="B850" s="229" t="str">
        <f>IFERROR(IF(ForbDraft!A865&lt;&gt;"",ROW(ForbDraft!A865),""),"")</f>
        <v/>
      </c>
      <c r="C850" s="230" t="str">
        <f>IFERROR(IF(ForbDraft!A865&lt;&gt;"",ForbDraft!A865,""),"")</f>
        <v/>
      </c>
      <c r="D850" s="230" t="str">
        <f t="shared" si="13"/>
        <v/>
      </c>
      <c r="E850" s="230" t="str">
        <f>IFERROR(IF(ForbDraft!L865&lt;&gt;"",ABS(ForbDraft!L865),""),"")</f>
        <v/>
      </c>
      <c r="F850" s="230" t="str">
        <f>IFERROR(IF(ForbDraft!K865&lt;&gt;"",ForbDraft!K865,""),"")</f>
        <v/>
      </c>
    </row>
    <row r="851" spans="2:6" x14ac:dyDescent="0.2">
      <c r="B851" s="229" t="str">
        <f>IFERROR(IF(ForbDraft!A866&lt;&gt;"",ROW(ForbDraft!A866),""),"")</f>
        <v/>
      </c>
      <c r="C851" s="230" t="str">
        <f>IFERROR(IF(ForbDraft!A866&lt;&gt;"",ForbDraft!A866,""),"")</f>
        <v/>
      </c>
      <c r="D851" s="230" t="str">
        <f t="shared" si="13"/>
        <v/>
      </c>
      <c r="E851" s="230" t="str">
        <f>IFERROR(IF(ForbDraft!L866&lt;&gt;"",ABS(ForbDraft!L866),""),"")</f>
        <v/>
      </c>
      <c r="F851" s="230" t="str">
        <f>IFERROR(IF(ForbDraft!K866&lt;&gt;"",ForbDraft!K866,""),"")</f>
        <v/>
      </c>
    </row>
    <row r="852" spans="2:6" x14ac:dyDescent="0.2">
      <c r="B852" s="229" t="str">
        <f>IFERROR(IF(ForbDraft!A867&lt;&gt;"",ROW(ForbDraft!A867),""),"")</f>
        <v/>
      </c>
      <c r="C852" s="230" t="str">
        <f>IFERROR(IF(ForbDraft!A867&lt;&gt;"",ForbDraft!A867,""),"")</f>
        <v/>
      </c>
      <c r="D852" s="230" t="str">
        <f t="shared" si="13"/>
        <v/>
      </c>
      <c r="E852" s="230" t="str">
        <f>IFERROR(IF(ForbDraft!L867&lt;&gt;"",ABS(ForbDraft!L867),""),"")</f>
        <v/>
      </c>
      <c r="F852" s="230" t="str">
        <f>IFERROR(IF(ForbDraft!K867&lt;&gt;"",ForbDraft!K867,""),"")</f>
        <v/>
      </c>
    </row>
    <row r="853" spans="2:6" x14ac:dyDescent="0.2">
      <c r="B853" s="229" t="str">
        <f>IFERROR(IF(ForbDraft!A868&lt;&gt;"",ROW(ForbDraft!A868),""),"")</f>
        <v/>
      </c>
      <c r="C853" s="230" t="str">
        <f>IFERROR(IF(ForbDraft!A868&lt;&gt;"",ForbDraft!A868,""),"")</f>
        <v/>
      </c>
      <c r="D853" s="230" t="str">
        <f t="shared" si="13"/>
        <v/>
      </c>
      <c r="E853" s="230" t="str">
        <f>IFERROR(IF(ForbDraft!L868&lt;&gt;"",ABS(ForbDraft!L868),""),"")</f>
        <v/>
      </c>
      <c r="F853" s="230" t="str">
        <f>IFERROR(IF(ForbDraft!K868&lt;&gt;"",ForbDraft!K868,""),"")</f>
        <v/>
      </c>
    </row>
    <row r="854" spans="2:6" x14ac:dyDescent="0.2">
      <c r="B854" s="229" t="str">
        <f>IFERROR(IF(ForbDraft!A869&lt;&gt;"",ROW(ForbDraft!A869),""),"")</f>
        <v/>
      </c>
      <c r="C854" s="230" t="str">
        <f>IFERROR(IF(ForbDraft!A869&lt;&gt;"",ForbDraft!A869,""),"")</f>
        <v/>
      </c>
      <c r="D854" s="230" t="str">
        <f t="shared" si="13"/>
        <v/>
      </c>
      <c r="E854" s="230" t="str">
        <f>IFERROR(IF(ForbDraft!L869&lt;&gt;"",ABS(ForbDraft!L869),""),"")</f>
        <v/>
      </c>
      <c r="F854" s="230" t="str">
        <f>IFERROR(IF(ForbDraft!K869&lt;&gt;"",ForbDraft!K869,""),"")</f>
        <v/>
      </c>
    </row>
    <row r="855" spans="2:6" x14ac:dyDescent="0.2">
      <c r="B855" s="229" t="str">
        <f>IFERROR(IF(ForbDraft!A870&lt;&gt;"",ROW(ForbDraft!A870),""),"")</f>
        <v/>
      </c>
      <c r="C855" s="230" t="str">
        <f>IFERROR(IF(ForbDraft!A870&lt;&gt;"",ForbDraft!A870,""),"")</f>
        <v/>
      </c>
      <c r="D855" s="230" t="str">
        <f t="shared" si="13"/>
        <v/>
      </c>
      <c r="E855" s="230" t="str">
        <f>IFERROR(IF(ForbDraft!L870&lt;&gt;"",ABS(ForbDraft!L870),""),"")</f>
        <v/>
      </c>
      <c r="F855" s="230" t="str">
        <f>IFERROR(IF(ForbDraft!K870&lt;&gt;"",ForbDraft!K870,""),"")</f>
        <v/>
      </c>
    </row>
    <row r="856" spans="2:6" x14ac:dyDescent="0.2">
      <c r="B856" s="229" t="str">
        <f>IFERROR(IF(ForbDraft!A871&lt;&gt;"",ROW(ForbDraft!A871),""),"")</f>
        <v/>
      </c>
      <c r="C856" s="230" t="str">
        <f>IFERROR(IF(ForbDraft!A871&lt;&gt;"",ForbDraft!A871,""),"")</f>
        <v/>
      </c>
      <c r="D856" s="230" t="str">
        <f t="shared" si="13"/>
        <v/>
      </c>
      <c r="E856" s="230" t="str">
        <f>IFERROR(IF(ForbDraft!L871&lt;&gt;"",ABS(ForbDraft!L871),""),"")</f>
        <v/>
      </c>
      <c r="F856" s="230" t="str">
        <f>IFERROR(IF(ForbDraft!K871&lt;&gt;"",ForbDraft!K871,""),"")</f>
        <v/>
      </c>
    </row>
    <row r="857" spans="2:6" x14ac:dyDescent="0.2">
      <c r="B857" s="229" t="str">
        <f>IFERROR(IF(ForbDraft!A872&lt;&gt;"",ROW(ForbDraft!A872),""),"")</f>
        <v/>
      </c>
      <c r="C857" s="230" t="str">
        <f>IFERROR(IF(ForbDraft!A872&lt;&gt;"",ForbDraft!A872,""),"")</f>
        <v/>
      </c>
      <c r="D857" s="230" t="str">
        <f t="shared" si="13"/>
        <v/>
      </c>
      <c r="E857" s="230" t="str">
        <f>IFERROR(IF(ForbDraft!L872&lt;&gt;"",ABS(ForbDraft!L872),""),"")</f>
        <v/>
      </c>
      <c r="F857" s="230" t="str">
        <f>IFERROR(IF(ForbDraft!K872&lt;&gt;"",ForbDraft!K872,""),"")</f>
        <v/>
      </c>
    </row>
    <row r="858" spans="2:6" x14ac:dyDescent="0.2">
      <c r="B858" s="229" t="str">
        <f>IFERROR(IF(ForbDraft!A873&lt;&gt;"",ROW(ForbDraft!A873),""),"")</f>
        <v/>
      </c>
      <c r="C858" s="230" t="str">
        <f>IFERROR(IF(ForbDraft!A873&lt;&gt;"",ForbDraft!A873,""),"")</f>
        <v/>
      </c>
      <c r="D858" s="230" t="str">
        <f t="shared" si="13"/>
        <v/>
      </c>
      <c r="E858" s="230" t="str">
        <f>IFERROR(IF(ForbDraft!L873&lt;&gt;"",ABS(ForbDraft!L873),""),"")</f>
        <v/>
      </c>
      <c r="F858" s="230" t="str">
        <f>IFERROR(IF(ForbDraft!K873&lt;&gt;"",ForbDraft!K873,""),"")</f>
        <v/>
      </c>
    </row>
    <row r="859" spans="2:6" x14ac:dyDescent="0.2">
      <c r="B859" s="229" t="str">
        <f>IFERROR(IF(ForbDraft!A874&lt;&gt;"",ROW(ForbDraft!A874),""),"")</f>
        <v/>
      </c>
      <c r="C859" s="230" t="str">
        <f>IFERROR(IF(ForbDraft!A874&lt;&gt;"",ForbDraft!A874,""),"")</f>
        <v/>
      </c>
      <c r="D859" s="230" t="str">
        <f t="shared" si="13"/>
        <v/>
      </c>
      <c r="E859" s="230" t="str">
        <f>IFERROR(IF(ForbDraft!L874&lt;&gt;"",ABS(ForbDraft!L874),""),"")</f>
        <v/>
      </c>
      <c r="F859" s="230" t="str">
        <f>IFERROR(IF(ForbDraft!K874&lt;&gt;"",ForbDraft!K874,""),"")</f>
        <v/>
      </c>
    </row>
    <row r="860" spans="2:6" x14ac:dyDescent="0.2">
      <c r="B860" s="229" t="str">
        <f>IFERROR(IF(ForbDraft!A875&lt;&gt;"",ROW(ForbDraft!A875),""),"")</f>
        <v/>
      </c>
      <c r="C860" s="230" t="str">
        <f>IFERROR(IF(ForbDraft!A875&lt;&gt;"",ForbDraft!A875,""),"")</f>
        <v/>
      </c>
      <c r="D860" s="230" t="str">
        <f t="shared" si="13"/>
        <v/>
      </c>
      <c r="E860" s="230" t="str">
        <f>IFERROR(IF(ForbDraft!L875&lt;&gt;"",ABS(ForbDraft!L875),""),"")</f>
        <v/>
      </c>
      <c r="F860" s="230" t="str">
        <f>IFERROR(IF(ForbDraft!K875&lt;&gt;"",ForbDraft!K875,""),"")</f>
        <v/>
      </c>
    </row>
    <row r="861" spans="2:6" x14ac:dyDescent="0.2">
      <c r="B861" s="229" t="str">
        <f>IFERROR(IF(ForbDraft!A876&lt;&gt;"",ROW(ForbDraft!A876),""),"")</f>
        <v/>
      </c>
      <c r="C861" s="230" t="str">
        <f>IFERROR(IF(ForbDraft!A876&lt;&gt;"",ForbDraft!A876,""),"")</f>
        <v/>
      </c>
      <c r="D861" s="230" t="str">
        <f t="shared" si="13"/>
        <v/>
      </c>
      <c r="E861" s="230" t="str">
        <f>IFERROR(IF(ForbDraft!L876&lt;&gt;"",ABS(ForbDraft!L876),""),"")</f>
        <v/>
      </c>
      <c r="F861" s="230" t="str">
        <f>IFERROR(IF(ForbDraft!K876&lt;&gt;"",ForbDraft!K876,""),"")</f>
        <v/>
      </c>
    </row>
    <row r="862" spans="2:6" x14ac:dyDescent="0.2">
      <c r="B862" s="229" t="str">
        <f>IFERROR(IF(ForbDraft!A877&lt;&gt;"",ROW(ForbDraft!A877),""),"")</f>
        <v/>
      </c>
      <c r="C862" s="230" t="str">
        <f>IFERROR(IF(ForbDraft!A877&lt;&gt;"",ForbDraft!A877,""),"")</f>
        <v/>
      </c>
      <c r="D862" s="230" t="str">
        <f t="shared" si="13"/>
        <v/>
      </c>
      <c r="E862" s="230" t="str">
        <f>IFERROR(IF(ForbDraft!L877&lt;&gt;"",ABS(ForbDraft!L877),""),"")</f>
        <v/>
      </c>
      <c r="F862" s="230" t="str">
        <f>IFERROR(IF(ForbDraft!K877&lt;&gt;"",ForbDraft!K877,""),"")</f>
        <v/>
      </c>
    </row>
    <row r="863" spans="2:6" x14ac:dyDescent="0.2">
      <c r="B863" s="229" t="str">
        <f>IFERROR(IF(ForbDraft!A878&lt;&gt;"",ROW(ForbDraft!A878),""),"")</f>
        <v/>
      </c>
      <c r="C863" s="230" t="str">
        <f>IFERROR(IF(ForbDraft!A878&lt;&gt;"",ForbDraft!A878,""),"")</f>
        <v/>
      </c>
      <c r="D863" s="230" t="str">
        <f t="shared" si="13"/>
        <v/>
      </c>
      <c r="E863" s="230" t="str">
        <f>IFERROR(IF(ForbDraft!L878&lt;&gt;"",ABS(ForbDraft!L878),""),"")</f>
        <v/>
      </c>
      <c r="F863" s="230" t="str">
        <f>IFERROR(IF(ForbDraft!K878&lt;&gt;"",ForbDraft!K878,""),"")</f>
        <v/>
      </c>
    </row>
    <row r="864" spans="2:6" x14ac:dyDescent="0.2">
      <c r="B864" s="229" t="str">
        <f>IFERROR(IF(ForbDraft!A879&lt;&gt;"",ROW(ForbDraft!A879),""),"")</f>
        <v/>
      </c>
      <c r="C864" s="230" t="str">
        <f>IFERROR(IF(ForbDraft!A879&lt;&gt;"",ForbDraft!A879,""),"")</f>
        <v/>
      </c>
      <c r="D864" s="230" t="str">
        <f t="shared" si="13"/>
        <v/>
      </c>
      <c r="E864" s="230" t="str">
        <f>IFERROR(IF(ForbDraft!L879&lt;&gt;"",ABS(ForbDraft!L879),""),"")</f>
        <v/>
      </c>
      <c r="F864" s="230" t="str">
        <f>IFERROR(IF(ForbDraft!K879&lt;&gt;"",ForbDraft!K879,""),"")</f>
        <v/>
      </c>
    </row>
    <row r="865" spans="2:6" x14ac:dyDescent="0.2">
      <c r="B865" s="229" t="str">
        <f>IFERROR(IF(ForbDraft!A880&lt;&gt;"",ROW(ForbDraft!A880),""),"")</f>
        <v/>
      </c>
      <c r="C865" s="230" t="str">
        <f>IFERROR(IF(ForbDraft!A880&lt;&gt;"",ForbDraft!A880,""),"")</f>
        <v/>
      </c>
      <c r="D865" s="230" t="str">
        <f t="shared" si="13"/>
        <v/>
      </c>
      <c r="E865" s="230" t="str">
        <f>IFERROR(IF(ForbDraft!L880&lt;&gt;"",ABS(ForbDraft!L880),""),"")</f>
        <v/>
      </c>
      <c r="F865" s="230" t="str">
        <f>IFERROR(IF(ForbDraft!K880&lt;&gt;"",ForbDraft!K880,""),"")</f>
        <v/>
      </c>
    </row>
    <row r="866" spans="2:6" x14ac:dyDescent="0.2">
      <c r="B866" s="229" t="str">
        <f>IFERROR(IF(ForbDraft!A881&lt;&gt;"",ROW(ForbDraft!A881),""),"")</f>
        <v/>
      </c>
      <c r="C866" s="230" t="str">
        <f>IFERROR(IF(ForbDraft!A881&lt;&gt;"",ForbDraft!A881,""),"")</f>
        <v/>
      </c>
      <c r="D866" s="230" t="str">
        <f t="shared" si="13"/>
        <v/>
      </c>
      <c r="E866" s="230" t="str">
        <f>IFERROR(IF(ForbDraft!L881&lt;&gt;"",ABS(ForbDraft!L881),""),"")</f>
        <v/>
      </c>
      <c r="F866" s="230" t="str">
        <f>IFERROR(IF(ForbDraft!K881&lt;&gt;"",ForbDraft!K881,""),"")</f>
        <v/>
      </c>
    </row>
    <row r="867" spans="2:6" x14ac:dyDescent="0.2">
      <c r="B867" s="229" t="str">
        <f>IFERROR(IF(ForbDraft!A882&lt;&gt;"",ROW(ForbDraft!A882),""),"")</f>
        <v/>
      </c>
      <c r="C867" s="230" t="str">
        <f>IFERROR(IF(ForbDraft!A882&lt;&gt;"",ForbDraft!A882,""),"")</f>
        <v/>
      </c>
      <c r="D867" s="230" t="str">
        <f t="shared" si="13"/>
        <v/>
      </c>
      <c r="E867" s="230" t="str">
        <f>IFERROR(IF(ForbDraft!L882&lt;&gt;"",ABS(ForbDraft!L882),""),"")</f>
        <v/>
      </c>
      <c r="F867" s="230" t="str">
        <f>IFERROR(IF(ForbDraft!K882&lt;&gt;"",ForbDraft!K882,""),"")</f>
        <v/>
      </c>
    </row>
    <row r="868" spans="2:6" x14ac:dyDescent="0.2">
      <c r="B868" s="229" t="str">
        <f>IFERROR(IF(ForbDraft!A883&lt;&gt;"",ROW(ForbDraft!A883),""),"")</f>
        <v/>
      </c>
      <c r="C868" s="230" t="str">
        <f>IFERROR(IF(ForbDraft!A883&lt;&gt;"",ForbDraft!A883,""),"")</f>
        <v/>
      </c>
      <c r="D868" s="230" t="str">
        <f t="shared" si="13"/>
        <v/>
      </c>
      <c r="E868" s="230" t="str">
        <f>IFERROR(IF(ForbDraft!L883&lt;&gt;"",ABS(ForbDraft!L883),""),"")</f>
        <v/>
      </c>
      <c r="F868" s="230" t="str">
        <f>IFERROR(IF(ForbDraft!K883&lt;&gt;"",ForbDraft!K883,""),"")</f>
        <v/>
      </c>
    </row>
    <row r="869" spans="2:6" x14ac:dyDescent="0.2">
      <c r="B869" s="229" t="str">
        <f>IFERROR(IF(ForbDraft!A884&lt;&gt;"",ROW(ForbDraft!A884),""),"")</f>
        <v/>
      </c>
      <c r="C869" s="230" t="str">
        <f>IFERROR(IF(ForbDraft!A884&lt;&gt;"",ForbDraft!A884,""),"")</f>
        <v/>
      </c>
      <c r="D869" s="230" t="str">
        <f t="shared" si="13"/>
        <v/>
      </c>
      <c r="E869" s="230" t="str">
        <f>IFERROR(IF(ForbDraft!L884&lt;&gt;"",ABS(ForbDraft!L884),""),"")</f>
        <v/>
      </c>
      <c r="F869" s="230" t="str">
        <f>IFERROR(IF(ForbDraft!K884&lt;&gt;"",ForbDraft!K884,""),"")</f>
        <v/>
      </c>
    </row>
    <row r="870" spans="2:6" x14ac:dyDescent="0.2">
      <c r="B870" s="229" t="str">
        <f>IFERROR(IF(ForbDraft!A885&lt;&gt;"",ROW(ForbDraft!A885),""),"")</f>
        <v/>
      </c>
      <c r="C870" s="230" t="str">
        <f>IFERROR(IF(ForbDraft!A885&lt;&gt;"",ForbDraft!A885,""),"")</f>
        <v/>
      </c>
      <c r="D870" s="230" t="str">
        <f t="shared" si="13"/>
        <v/>
      </c>
      <c r="E870" s="230" t="str">
        <f>IFERROR(IF(ForbDraft!L885&lt;&gt;"",ABS(ForbDraft!L885),""),"")</f>
        <v/>
      </c>
      <c r="F870" s="230" t="str">
        <f>IFERROR(IF(ForbDraft!K885&lt;&gt;"",ForbDraft!K885,""),"")</f>
        <v/>
      </c>
    </row>
    <row r="871" spans="2:6" x14ac:dyDescent="0.2">
      <c r="B871" s="229" t="str">
        <f>IFERROR(IF(ForbDraft!A886&lt;&gt;"",ROW(ForbDraft!A886),""),"")</f>
        <v/>
      </c>
      <c r="C871" s="230" t="str">
        <f>IFERROR(IF(ForbDraft!A886&lt;&gt;"",ForbDraft!A886,""),"")</f>
        <v/>
      </c>
      <c r="D871" s="230" t="str">
        <f t="shared" si="13"/>
        <v/>
      </c>
      <c r="E871" s="230" t="str">
        <f>IFERROR(IF(ForbDraft!L886&lt;&gt;"",ABS(ForbDraft!L886),""),"")</f>
        <v/>
      </c>
      <c r="F871" s="230" t="str">
        <f>IFERROR(IF(ForbDraft!K886&lt;&gt;"",ForbDraft!K886,""),"")</f>
        <v/>
      </c>
    </row>
    <row r="872" spans="2:6" x14ac:dyDescent="0.2">
      <c r="B872" s="229" t="str">
        <f>IFERROR(IF(ForbDraft!A887&lt;&gt;"",ROW(ForbDraft!A887),""),"")</f>
        <v/>
      </c>
      <c r="C872" s="230" t="str">
        <f>IFERROR(IF(ForbDraft!A887&lt;&gt;"",ForbDraft!A887,""),"")</f>
        <v/>
      </c>
      <c r="D872" s="230" t="str">
        <f t="shared" si="13"/>
        <v/>
      </c>
      <c r="E872" s="230" t="str">
        <f>IFERROR(IF(ForbDraft!L887&lt;&gt;"",ABS(ForbDraft!L887),""),"")</f>
        <v/>
      </c>
      <c r="F872" s="230" t="str">
        <f>IFERROR(IF(ForbDraft!K887&lt;&gt;"",ForbDraft!K887,""),"")</f>
        <v/>
      </c>
    </row>
    <row r="873" spans="2:6" x14ac:dyDescent="0.2">
      <c r="B873" s="229" t="str">
        <f>IFERROR(IF(ForbDraft!A888&lt;&gt;"",ROW(ForbDraft!A888),""),"")</f>
        <v/>
      </c>
      <c r="C873" s="230" t="str">
        <f>IFERROR(IF(ForbDraft!A888&lt;&gt;"",ForbDraft!A888,""),"")</f>
        <v/>
      </c>
      <c r="D873" s="230" t="str">
        <f t="shared" si="13"/>
        <v/>
      </c>
      <c r="E873" s="230" t="str">
        <f>IFERROR(IF(ForbDraft!L888&lt;&gt;"",ABS(ForbDraft!L888),""),"")</f>
        <v/>
      </c>
      <c r="F873" s="230" t="str">
        <f>IFERROR(IF(ForbDraft!K888&lt;&gt;"",ForbDraft!K888,""),"")</f>
        <v/>
      </c>
    </row>
    <row r="874" spans="2:6" x14ac:dyDescent="0.2">
      <c r="B874" s="229" t="str">
        <f>IFERROR(IF(ForbDraft!A889&lt;&gt;"",ROW(ForbDraft!A889),""),"")</f>
        <v/>
      </c>
      <c r="C874" s="230" t="str">
        <f>IFERROR(IF(ForbDraft!A889&lt;&gt;"",ForbDraft!A889,""),"")</f>
        <v/>
      </c>
      <c r="D874" s="230" t="str">
        <f t="shared" si="13"/>
        <v/>
      </c>
      <c r="E874" s="230" t="str">
        <f>IFERROR(IF(ForbDraft!L889&lt;&gt;"",ABS(ForbDraft!L889),""),"")</f>
        <v/>
      </c>
      <c r="F874" s="230" t="str">
        <f>IFERROR(IF(ForbDraft!K889&lt;&gt;"",ForbDraft!K889,""),"")</f>
        <v/>
      </c>
    </row>
    <row r="875" spans="2:6" x14ac:dyDescent="0.2">
      <c r="B875" s="229" t="str">
        <f>IFERROR(IF(ForbDraft!A890&lt;&gt;"",ROW(ForbDraft!A890),""),"")</f>
        <v/>
      </c>
      <c r="C875" s="230" t="str">
        <f>IFERROR(IF(ForbDraft!A890&lt;&gt;"",ForbDraft!A890,""),"")</f>
        <v/>
      </c>
      <c r="D875" s="230" t="str">
        <f t="shared" si="13"/>
        <v/>
      </c>
      <c r="E875" s="230" t="str">
        <f>IFERROR(IF(ForbDraft!L890&lt;&gt;"",ABS(ForbDraft!L890),""),"")</f>
        <v/>
      </c>
      <c r="F875" s="230" t="str">
        <f>IFERROR(IF(ForbDraft!K890&lt;&gt;"",ForbDraft!K890,""),"")</f>
        <v/>
      </c>
    </row>
    <row r="876" spans="2:6" x14ac:dyDescent="0.2">
      <c r="B876" s="229" t="str">
        <f>IFERROR(IF(ForbDraft!A891&lt;&gt;"",ROW(ForbDraft!A891),""),"")</f>
        <v/>
      </c>
      <c r="C876" s="230" t="str">
        <f>IFERROR(IF(ForbDraft!A891&lt;&gt;"",ForbDraft!A891,""),"")</f>
        <v/>
      </c>
      <c r="D876" s="230" t="str">
        <f t="shared" si="13"/>
        <v/>
      </c>
      <c r="E876" s="230" t="str">
        <f>IFERROR(IF(ForbDraft!L891&lt;&gt;"",ABS(ForbDraft!L891),""),"")</f>
        <v/>
      </c>
      <c r="F876" s="230" t="str">
        <f>IFERROR(IF(ForbDraft!K891&lt;&gt;"",ForbDraft!K891,""),"")</f>
        <v/>
      </c>
    </row>
    <row r="877" spans="2:6" x14ac:dyDescent="0.2">
      <c r="B877" s="229" t="str">
        <f>IFERROR(IF(ForbDraft!A892&lt;&gt;"",ROW(ForbDraft!A892),""),"")</f>
        <v/>
      </c>
      <c r="C877" s="230" t="str">
        <f>IFERROR(IF(ForbDraft!A892&lt;&gt;"",ForbDraft!A892,""),"")</f>
        <v/>
      </c>
      <c r="D877" s="230" t="str">
        <f t="shared" si="13"/>
        <v/>
      </c>
      <c r="E877" s="230" t="str">
        <f>IFERROR(IF(ForbDraft!L892&lt;&gt;"",ABS(ForbDraft!L892),""),"")</f>
        <v/>
      </c>
      <c r="F877" s="230" t="str">
        <f>IFERROR(IF(ForbDraft!K892&lt;&gt;"",ForbDraft!K892,""),"")</f>
        <v/>
      </c>
    </row>
    <row r="878" spans="2:6" x14ac:dyDescent="0.2">
      <c r="B878" s="229" t="str">
        <f>IFERROR(IF(ForbDraft!A893&lt;&gt;"",ROW(ForbDraft!A893),""),"")</f>
        <v/>
      </c>
      <c r="C878" s="230" t="str">
        <f>IFERROR(IF(ForbDraft!A893&lt;&gt;"",ForbDraft!A893,""),"")</f>
        <v/>
      </c>
      <c r="D878" s="230" t="str">
        <f t="shared" si="13"/>
        <v/>
      </c>
      <c r="E878" s="230" t="str">
        <f>IFERROR(IF(ForbDraft!L893&lt;&gt;"",ABS(ForbDraft!L893),""),"")</f>
        <v/>
      </c>
      <c r="F878" s="230" t="str">
        <f>IFERROR(IF(ForbDraft!K893&lt;&gt;"",ForbDraft!K893,""),"")</f>
        <v/>
      </c>
    </row>
    <row r="879" spans="2:6" x14ac:dyDescent="0.2">
      <c r="B879" s="229" t="str">
        <f>IFERROR(IF(ForbDraft!A894&lt;&gt;"",ROW(ForbDraft!A894),""),"")</f>
        <v/>
      </c>
      <c r="C879" s="230" t="str">
        <f>IFERROR(IF(ForbDraft!A894&lt;&gt;"",ForbDraft!A894,""),"")</f>
        <v/>
      </c>
      <c r="D879" s="230" t="str">
        <f t="shared" si="13"/>
        <v/>
      </c>
      <c r="E879" s="230" t="str">
        <f>IFERROR(IF(ForbDraft!L894&lt;&gt;"",ABS(ForbDraft!L894),""),"")</f>
        <v/>
      </c>
      <c r="F879" s="230" t="str">
        <f>IFERROR(IF(ForbDraft!K894&lt;&gt;"",ForbDraft!K894,""),"")</f>
        <v/>
      </c>
    </row>
    <row r="880" spans="2:6" x14ac:dyDescent="0.2">
      <c r="B880" s="229" t="str">
        <f>IFERROR(IF(ForbDraft!A895&lt;&gt;"",ROW(ForbDraft!A895),""),"")</f>
        <v/>
      </c>
      <c r="C880" s="230" t="str">
        <f>IFERROR(IF(ForbDraft!A895&lt;&gt;"",ForbDraft!A895,""),"")</f>
        <v/>
      </c>
      <c r="D880" s="230" t="str">
        <f t="shared" si="13"/>
        <v/>
      </c>
      <c r="E880" s="230" t="str">
        <f>IFERROR(IF(ForbDraft!L895&lt;&gt;"",ABS(ForbDraft!L895),""),"")</f>
        <v/>
      </c>
      <c r="F880" s="230" t="str">
        <f>IFERROR(IF(ForbDraft!K895&lt;&gt;"",ForbDraft!K895,""),"")</f>
        <v/>
      </c>
    </row>
    <row r="881" spans="2:6" x14ac:dyDescent="0.2">
      <c r="B881" s="229" t="str">
        <f>IFERROR(IF(ForbDraft!A896&lt;&gt;"",ROW(ForbDraft!A896),""),"")</f>
        <v/>
      </c>
      <c r="C881" s="230" t="str">
        <f>IFERROR(IF(ForbDraft!A896&lt;&gt;"",ForbDraft!A896,""),"")</f>
        <v/>
      </c>
      <c r="D881" s="230" t="str">
        <f t="shared" si="13"/>
        <v/>
      </c>
      <c r="E881" s="230" t="str">
        <f>IFERROR(IF(ForbDraft!L896&lt;&gt;"",ABS(ForbDraft!L896),""),"")</f>
        <v/>
      </c>
      <c r="F881" s="230" t="str">
        <f>IFERROR(IF(ForbDraft!K896&lt;&gt;"",ForbDraft!K896,""),"")</f>
        <v/>
      </c>
    </row>
    <row r="882" spans="2:6" x14ac:dyDescent="0.2">
      <c r="B882" s="229" t="str">
        <f>IFERROR(IF(ForbDraft!A897&lt;&gt;"",ROW(ForbDraft!A897),""),"")</f>
        <v/>
      </c>
      <c r="C882" s="230" t="str">
        <f>IFERROR(IF(ForbDraft!A897&lt;&gt;"",ForbDraft!A897,""),"")</f>
        <v/>
      </c>
      <c r="D882" s="230" t="str">
        <f t="shared" si="13"/>
        <v/>
      </c>
      <c r="E882" s="230" t="str">
        <f>IFERROR(IF(ForbDraft!L897&lt;&gt;"",ABS(ForbDraft!L897),""),"")</f>
        <v/>
      </c>
      <c r="F882" s="230" t="str">
        <f>IFERROR(IF(ForbDraft!K897&lt;&gt;"",ForbDraft!K897,""),"")</f>
        <v/>
      </c>
    </row>
    <row r="883" spans="2:6" x14ac:dyDescent="0.2">
      <c r="B883" s="229" t="str">
        <f>IFERROR(IF(ForbDraft!A898&lt;&gt;"",ROW(ForbDraft!A898),""),"")</f>
        <v/>
      </c>
      <c r="C883" s="230" t="str">
        <f>IFERROR(IF(ForbDraft!A898&lt;&gt;"",ForbDraft!A898,""),"")</f>
        <v/>
      </c>
      <c r="D883" s="230" t="str">
        <f t="shared" si="13"/>
        <v/>
      </c>
      <c r="E883" s="230" t="str">
        <f>IFERROR(IF(ForbDraft!L898&lt;&gt;"",ABS(ForbDraft!L898),""),"")</f>
        <v/>
      </c>
      <c r="F883" s="230" t="str">
        <f>IFERROR(IF(ForbDraft!K898&lt;&gt;"",ForbDraft!K898,""),"")</f>
        <v/>
      </c>
    </row>
    <row r="884" spans="2:6" x14ac:dyDescent="0.2">
      <c r="B884" s="229" t="str">
        <f>IFERROR(IF(ForbDraft!A899&lt;&gt;"",ROW(ForbDraft!A899),""),"")</f>
        <v/>
      </c>
      <c r="C884" s="230" t="str">
        <f>IFERROR(IF(ForbDraft!A899&lt;&gt;"",ForbDraft!A899,""),"")</f>
        <v/>
      </c>
      <c r="D884" s="230" t="str">
        <f t="shared" si="13"/>
        <v/>
      </c>
      <c r="E884" s="230" t="str">
        <f>IFERROR(IF(ForbDraft!L899&lt;&gt;"",ABS(ForbDraft!L899),""),"")</f>
        <v/>
      </c>
      <c r="F884" s="230" t="str">
        <f>IFERROR(IF(ForbDraft!K899&lt;&gt;"",ForbDraft!K899,""),"")</f>
        <v/>
      </c>
    </row>
    <row r="885" spans="2:6" x14ac:dyDescent="0.2">
      <c r="B885" s="229" t="str">
        <f>IFERROR(IF(ForbDraft!A900&lt;&gt;"",ROW(ForbDraft!A900),""),"")</f>
        <v/>
      </c>
      <c r="C885" s="230" t="str">
        <f>IFERROR(IF(ForbDraft!A900&lt;&gt;"",ForbDraft!A900,""),"")</f>
        <v/>
      </c>
      <c r="D885" s="230" t="str">
        <f t="shared" si="13"/>
        <v/>
      </c>
      <c r="E885" s="230" t="str">
        <f>IFERROR(IF(ForbDraft!L900&lt;&gt;"",ABS(ForbDraft!L900),""),"")</f>
        <v/>
      </c>
      <c r="F885" s="230" t="str">
        <f>IFERROR(IF(ForbDraft!K900&lt;&gt;"",ForbDraft!K900,""),"")</f>
        <v/>
      </c>
    </row>
    <row r="886" spans="2:6" x14ac:dyDescent="0.2">
      <c r="B886" s="229" t="str">
        <f>IFERROR(IF(ForbDraft!A901&lt;&gt;"",ROW(ForbDraft!A901),""),"")</f>
        <v/>
      </c>
      <c r="C886" s="230" t="str">
        <f>IFERROR(IF(ForbDraft!A901&lt;&gt;"",ForbDraft!A901,""),"")</f>
        <v/>
      </c>
      <c r="D886" s="230" t="str">
        <f t="shared" si="13"/>
        <v/>
      </c>
      <c r="E886" s="230" t="str">
        <f>IFERROR(IF(ForbDraft!L901&lt;&gt;"",ABS(ForbDraft!L901),""),"")</f>
        <v/>
      </c>
      <c r="F886" s="230" t="str">
        <f>IFERROR(IF(ForbDraft!K901&lt;&gt;"",ForbDraft!K901,""),"")</f>
        <v/>
      </c>
    </row>
    <row r="887" spans="2:6" x14ac:dyDescent="0.2">
      <c r="B887" s="229" t="str">
        <f>IFERROR(IF(ForbDraft!A902&lt;&gt;"",ROW(ForbDraft!A902),""),"")</f>
        <v/>
      </c>
      <c r="C887" s="230" t="str">
        <f>IFERROR(IF(ForbDraft!A902&lt;&gt;"",ForbDraft!A902,""),"")</f>
        <v/>
      </c>
      <c r="D887" s="230" t="str">
        <f t="shared" si="13"/>
        <v/>
      </c>
      <c r="E887" s="230" t="str">
        <f>IFERROR(IF(ForbDraft!L902&lt;&gt;"",ABS(ForbDraft!L902),""),"")</f>
        <v/>
      </c>
      <c r="F887" s="230" t="str">
        <f>IFERROR(IF(ForbDraft!K902&lt;&gt;"",ForbDraft!K902,""),"")</f>
        <v/>
      </c>
    </row>
    <row r="888" spans="2:6" x14ac:dyDescent="0.2">
      <c r="B888" s="229" t="str">
        <f>IFERROR(IF(ForbDraft!A903&lt;&gt;"",ROW(ForbDraft!A903),""),"")</f>
        <v/>
      </c>
      <c r="C888" s="230" t="str">
        <f>IFERROR(IF(ForbDraft!A903&lt;&gt;"",ForbDraft!A903,""),"")</f>
        <v/>
      </c>
      <c r="D888" s="230" t="str">
        <f t="shared" si="13"/>
        <v/>
      </c>
      <c r="E888" s="230" t="str">
        <f>IFERROR(IF(ForbDraft!L903&lt;&gt;"",ABS(ForbDraft!L903),""),"")</f>
        <v/>
      </c>
      <c r="F888" s="230" t="str">
        <f>IFERROR(IF(ForbDraft!K903&lt;&gt;"",ForbDraft!K903,""),"")</f>
        <v/>
      </c>
    </row>
    <row r="889" spans="2:6" x14ac:dyDescent="0.2">
      <c r="B889" s="229" t="str">
        <f>IFERROR(IF(ForbDraft!A904&lt;&gt;"",ROW(ForbDraft!A904),""),"")</f>
        <v/>
      </c>
      <c r="C889" s="230" t="str">
        <f>IFERROR(IF(ForbDraft!A904&lt;&gt;"",ForbDraft!A904,""),"")</f>
        <v/>
      </c>
      <c r="D889" s="230" t="str">
        <f t="shared" si="13"/>
        <v/>
      </c>
      <c r="E889" s="230" t="str">
        <f>IFERROR(IF(ForbDraft!L904&lt;&gt;"",ABS(ForbDraft!L904),""),"")</f>
        <v/>
      </c>
      <c r="F889" s="230" t="str">
        <f>IFERROR(IF(ForbDraft!K904&lt;&gt;"",ForbDraft!K904,""),"")</f>
        <v/>
      </c>
    </row>
    <row r="890" spans="2:6" x14ac:dyDescent="0.2">
      <c r="B890" s="229" t="str">
        <f>IFERROR(IF(ForbDraft!A905&lt;&gt;"",ROW(ForbDraft!A905),""),"")</f>
        <v/>
      </c>
      <c r="C890" s="230" t="str">
        <f>IFERROR(IF(ForbDraft!A905&lt;&gt;"",ForbDraft!A905,""),"")</f>
        <v/>
      </c>
      <c r="D890" s="230" t="str">
        <f t="shared" si="13"/>
        <v/>
      </c>
      <c r="E890" s="230" t="str">
        <f>IFERROR(IF(ForbDraft!L905&lt;&gt;"",ABS(ForbDraft!L905),""),"")</f>
        <v/>
      </c>
      <c r="F890" s="230" t="str">
        <f>IFERROR(IF(ForbDraft!K905&lt;&gt;"",ForbDraft!K905,""),"")</f>
        <v/>
      </c>
    </row>
    <row r="891" spans="2:6" x14ac:dyDescent="0.2">
      <c r="B891" s="229" t="str">
        <f>IFERROR(IF(ForbDraft!A906&lt;&gt;"",ROW(ForbDraft!A906),""),"")</f>
        <v/>
      </c>
      <c r="C891" s="230" t="str">
        <f>IFERROR(IF(ForbDraft!A906&lt;&gt;"",ForbDraft!A906,""),"")</f>
        <v/>
      </c>
      <c r="D891" s="230" t="str">
        <f t="shared" si="13"/>
        <v/>
      </c>
      <c r="E891" s="230" t="str">
        <f>IFERROR(IF(ForbDraft!L906&lt;&gt;"",ABS(ForbDraft!L906),""),"")</f>
        <v/>
      </c>
      <c r="F891" s="230" t="str">
        <f>IFERROR(IF(ForbDraft!K906&lt;&gt;"",ForbDraft!K906,""),"")</f>
        <v/>
      </c>
    </row>
    <row r="892" spans="2:6" x14ac:dyDescent="0.2">
      <c r="B892" s="229" t="str">
        <f>IFERROR(IF(ForbDraft!A907&lt;&gt;"",ROW(ForbDraft!A907),""),"")</f>
        <v/>
      </c>
      <c r="C892" s="230" t="str">
        <f>IFERROR(IF(ForbDraft!A907&lt;&gt;"",ForbDraft!A907,""),"")</f>
        <v/>
      </c>
      <c r="D892" s="230" t="str">
        <f t="shared" si="13"/>
        <v/>
      </c>
      <c r="E892" s="230" t="str">
        <f>IFERROR(IF(ForbDraft!L907&lt;&gt;"",ABS(ForbDraft!L907),""),"")</f>
        <v/>
      </c>
      <c r="F892" s="230" t="str">
        <f>IFERROR(IF(ForbDraft!K907&lt;&gt;"",ForbDraft!K907,""),"")</f>
        <v/>
      </c>
    </row>
    <row r="893" spans="2:6" x14ac:dyDescent="0.2">
      <c r="B893" s="229" t="str">
        <f>IFERROR(IF(ForbDraft!A908&lt;&gt;"",ROW(ForbDraft!A908),""),"")</f>
        <v/>
      </c>
      <c r="C893" s="230" t="str">
        <f>IFERROR(IF(ForbDraft!A908&lt;&gt;"",ForbDraft!A908,""),"")</f>
        <v/>
      </c>
      <c r="D893" s="230" t="str">
        <f t="shared" si="13"/>
        <v/>
      </c>
      <c r="E893" s="230" t="str">
        <f>IFERROR(IF(ForbDraft!L908&lt;&gt;"",ABS(ForbDraft!L908),""),"")</f>
        <v/>
      </c>
      <c r="F893" s="230" t="str">
        <f>IFERROR(IF(ForbDraft!K908&lt;&gt;"",ForbDraft!K908,""),"")</f>
        <v/>
      </c>
    </row>
    <row r="894" spans="2:6" x14ac:dyDescent="0.2">
      <c r="B894" s="229" t="str">
        <f>IFERROR(IF(ForbDraft!A909&lt;&gt;"",ROW(ForbDraft!A909),""),"")</f>
        <v/>
      </c>
      <c r="C894" s="230" t="str">
        <f>IFERROR(IF(ForbDraft!A909&lt;&gt;"",ForbDraft!A909,""),"")</f>
        <v/>
      </c>
      <c r="D894" s="230" t="str">
        <f t="shared" si="13"/>
        <v/>
      </c>
      <c r="E894" s="230" t="str">
        <f>IFERROR(IF(ForbDraft!L909&lt;&gt;"",ABS(ForbDraft!L909),""),"")</f>
        <v/>
      </c>
      <c r="F894" s="230" t="str">
        <f>IFERROR(IF(ForbDraft!K909&lt;&gt;"",ForbDraft!K909,""),"")</f>
        <v/>
      </c>
    </row>
    <row r="895" spans="2:6" x14ac:dyDescent="0.2">
      <c r="B895" s="229" t="str">
        <f>IFERROR(IF(ForbDraft!A910&lt;&gt;"",ROW(ForbDraft!A910),""),"")</f>
        <v/>
      </c>
      <c r="C895" s="230" t="str">
        <f>IFERROR(IF(ForbDraft!A910&lt;&gt;"",ForbDraft!A910,""),"")</f>
        <v/>
      </c>
      <c r="D895" s="230" t="str">
        <f t="shared" si="13"/>
        <v/>
      </c>
      <c r="E895" s="230" t="str">
        <f>IFERROR(IF(ForbDraft!L910&lt;&gt;"",ABS(ForbDraft!L910),""),"")</f>
        <v/>
      </c>
      <c r="F895" s="230" t="str">
        <f>IFERROR(IF(ForbDraft!K910&lt;&gt;"",ForbDraft!K910,""),"")</f>
        <v/>
      </c>
    </row>
    <row r="896" spans="2:6" x14ac:dyDescent="0.2">
      <c r="B896" s="229" t="str">
        <f>IFERROR(IF(ForbDraft!A911&lt;&gt;"",ROW(ForbDraft!A911),""),"")</f>
        <v/>
      </c>
      <c r="C896" s="230" t="str">
        <f>IFERROR(IF(ForbDraft!A911&lt;&gt;"",ForbDraft!A911,""),"")</f>
        <v/>
      </c>
      <c r="D896" s="230" t="str">
        <f t="shared" si="13"/>
        <v/>
      </c>
      <c r="E896" s="230" t="str">
        <f>IFERROR(IF(ForbDraft!L911&lt;&gt;"",ABS(ForbDraft!L911),""),"")</f>
        <v/>
      </c>
      <c r="F896" s="230" t="str">
        <f>IFERROR(IF(ForbDraft!K911&lt;&gt;"",ForbDraft!K911,""),"")</f>
        <v/>
      </c>
    </row>
    <row r="897" spans="2:6" x14ac:dyDescent="0.2">
      <c r="B897" s="229" t="str">
        <f>IFERROR(IF(ForbDraft!A912&lt;&gt;"",ROW(ForbDraft!A912),""),"")</f>
        <v/>
      </c>
      <c r="C897" s="230" t="str">
        <f>IFERROR(IF(ForbDraft!A912&lt;&gt;"",ForbDraft!A912,""),"")</f>
        <v/>
      </c>
      <c r="D897" s="230" t="str">
        <f t="shared" si="13"/>
        <v/>
      </c>
      <c r="E897" s="230" t="str">
        <f>IFERROR(IF(ForbDraft!L912&lt;&gt;"",ABS(ForbDraft!L912),""),"")</f>
        <v/>
      </c>
      <c r="F897" s="230" t="str">
        <f>IFERROR(IF(ForbDraft!K912&lt;&gt;"",ForbDraft!K912,""),"")</f>
        <v/>
      </c>
    </row>
    <row r="898" spans="2:6" x14ac:dyDescent="0.2">
      <c r="B898" s="229" t="str">
        <f>IFERROR(IF(ForbDraft!A913&lt;&gt;"",ROW(ForbDraft!A913),""),"")</f>
        <v/>
      </c>
      <c r="C898" s="230" t="str">
        <f>IFERROR(IF(ForbDraft!A913&lt;&gt;"",ForbDraft!A913,""),"")</f>
        <v/>
      </c>
      <c r="D898" s="230" t="str">
        <f t="shared" si="13"/>
        <v/>
      </c>
      <c r="E898" s="230" t="str">
        <f>IFERROR(IF(ForbDraft!L913&lt;&gt;"",ABS(ForbDraft!L913),""),"")</f>
        <v/>
      </c>
      <c r="F898" s="230" t="str">
        <f>IFERROR(IF(ForbDraft!K913&lt;&gt;"",ForbDraft!K913,""),"")</f>
        <v/>
      </c>
    </row>
    <row r="899" spans="2:6" x14ac:dyDescent="0.2">
      <c r="B899" s="229" t="str">
        <f>IFERROR(IF(ForbDraft!A914&lt;&gt;"",ROW(ForbDraft!A914),""),"")</f>
        <v/>
      </c>
      <c r="C899" s="230" t="str">
        <f>IFERROR(IF(ForbDraft!A914&lt;&gt;"",ForbDraft!A914,""),"")</f>
        <v/>
      </c>
      <c r="D899" s="230" t="str">
        <f t="shared" ref="D899:D962" si="14">IF(F899="pH לבדיקת גבול","pH",F899)</f>
        <v/>
      </c>
      <c r="E899" s="230" t="str">
        <f>IFERROR(IF(ForbDraft!L914&lt;&gt;"",ABS(ForbDraft!L914),""),"")</f>
        <v/>
      </c>
      <c r="F899" s="230" t="str">
        <f>IFERROR(IF(ForbDraft!K914&lt;&gt;"",ForbDraft!K914,""),"")</f>
        <v/>
      </c>
    </row>
    <row r="900" spans="2:6" x14ac:dyDescent="0.2">
      <c r="B900" s="229" t="str">
        <f>IFERROR(IF(ForbDraft!A915&lt;&gt;"",ROW(ForbDraft!A915),""),"")</f>
        <v/>
      </c>
      <c r="C900" s="230" t="str">
        <f>IFERROR(IF(ForbDraft!A915&lt;&gt;"",ForbDraft!A915,""),"")</f>
        <v/>
      </c>
      <c r="D900" s="230" t="str">
        <f t="shared" si="14"/>
        <v/>
      </c>
      <c r="E900" s="230" t="str">
        <f>IFERROR(IF(ForbDraft!L915&lt;&gt;"",ABS(ForbDraft!L915),""),"")</f>
        <v/>
      </c>
      <c r="F900" s="230" t="str">
        <f>IFERROR(IF(ForbDraft!K915&lt;&gt;"",ForbDraft!K915,""),"")</f>
        <v/>
      </c>
    </row>
    <row r="901" spans="2:6" x14ac:dyDescent="0.2">
      <c r="B901" s="229" t="str">
        <f>IFERROR(IF(ForbDraft!A916&lt;&gt;"",ROW(ForbDraft!A916),""),"")</f>
        <v/>
      </c>
      <c r="C901" s="230" t="str">
        <f>IFERROR(IF(ForbDraft!A916&lt;&gt;"",ForbDraft!A916,""),"")</f>
        <v/>
      </c>
      <c r="D901" s="230" t="str">
        <f t="shared" si="14"/>
        <v/>
      </c>
      <c r="E901" s="230" t="str">
        <f>IFERROR(IF(ForbDraft!L916&lt;&gt;"",ABS(ForbDraft!L916),""),"")</f>
        <v/>
      </c>
      <c r="F901" s="230" t="str">
        <f>IFERROR(IF(ForbDraft!K916&lt;&gt;"",ForbDraft!K916,""),"")</f>
        <v/>
      </c>
    </row>
    <row r="902" spans="2:6" x14ac:dyDescent="0.2">
      <c r="B902" s="229" t="str">
        <f>IFERROR(IF(ForbDraft!A917&lt;&gt;"",ROW(ForbDraft!A917),""),"")</f>
        <v/>
      </c>
      <c r="C902" s="230" t="str">
        <f>IFERROR(IF(ForbDraft!A917&lt;&gt;"",ForbDraft!A917,""),"")</f>
        <v/>
      </c>
      <c r="D902" s="230" t="str">
        <f t="shared" si="14"/>
        <v/>
      </c>
      <c r="E902" s="230" t="str">
        <f>IFERROR(IF(ForbDraft!L917&lt;&gt;"",ABS(ForbDraft!L917),""),"")</f>
        <v/>
      </c>
      <c r="F902" s="230" t="str">
        <f>IFERROR(IF(ForbDraft!K917&lt;&gt;"",ForbDraft!K917,""),"")</f>
        <v/>
      </c>
    </row>
    <row r="903" spans="2:6" x14ac:dyDescent="0.2">
      <c r="B903" s="229" t="str">
        <f>IFERROR(IF(ForbDraft!A918&lt;&gt;"",ROW(ForbDraft!A918),""),"")</f>
        <v/>
      </c>
      <c r="C903" s="230" t="str">
        <f>IFERROR(IF(ForbDraft!A918&lt;&gt;"",ForbDraft!A918,""),"")</f>
        <v/>
      </c>
      <c r="D903" s="230" t="str">
        <f t="shared" si="14"/>
        <v/>
      </c>
      <c r="E903" s="230" t="str">
        <f>IFERROR(IF(ForbDraft!L918&lt;&gt;"",ABS(ForbDraft!L918),""),"")</f>
        <v/>
      </c>
      <c r="F903" s="230" t="str">
        <f>IFERROR(IF(ForbDraft!K918&lt;&gt;"",ForbDraft!K918,""),"")</f>
        <v/>
      </c>
    </row>
    <row r="904" spans="2:6" x14ac:dyDescent="0.2">
      <c r="B904" s="229" t="str">
        <f>IFERROR(IF(ForbDraft!A919&lt;&gt;"",ROW(ForbDraft!A919),""),"")</f>
        <v/>
      </c>
      <c r="C904" s="230" t="str">
        <f>IFERROR(IF(ForbDraft!A919&lt;&gt;"",ForbDraft!A919,""),"")</f>
        <v/>
      </c>
      <c r="D904" s="230" t="str">
        <f t="shared" si="14"/>
        <v/>
      </c>
      <c r="E904" s="230" t="str">
        <f>IFERROR(IF(ForbDraft!L919&lt;&gt;"",ABS(ForbDraft!L919),""),"")</f>
        <v/>
      </c>
      <c r="F904" s="230" t="str">
        <f>IFERROR(IF(ForbDraft!K919&lt;&gt;"",ForbDraft!K919,""),"")</f>
        <v/>
      </c>
    </row>
    <row r="905" spans="2:6" x14ac:dyDescent="0.2">
      <c r="B905" s="229" t="str">
        <f>IFERROR(IF(ForbDraft!A920&lt;&gt;"",ROW(ForbDraft!A920),""),"")</f>
        <v/>
      </c>
      <c r="C905" s="230" t="str">
        <f>IFERROR(IF(ForbDraft!A920&lt;&gt;"",ForbDraft!A920,""),"")</f>
        <v/>
      </c>
      <c r="D905" s="230" t="str">
        <f t="shared" si="14"/>
        <v/>
      </c>
      <c r="E905" s="230" t="str">
        <f>IFERROR(IF(ForbDraft!L920&lt;&gt;"",ABS(ForbDraft!L920),""),"")</f>
        <v/>
      </c>
      <c r="F905" s="230" t="str">
        <f>IFERROR(IF(ForbDraft!K920&lt;&gt;"",ForbDraft!K920,""),"")</f>
        <v/>
      </c>
    </row>
    <row r="906" spans="2:6" x14ac:dyDescent="0.2">
      <c r="B906" s="229" t="str">
        <f>IFERROR(IF(ForbDraft!A921&lt;&gt;"",ROW(ForbDraft!A921),""),"")</f>
        <v/>
      </c>
      <c r="C906" s="230" t="str">
        <f>IFERROR(IF(ForbDraft!A921&lt;&gt;"",ForbDraft!A921,""),"")</f>
        <v/>
      </c>
      <c r="D906" s="230" t="str">
        <f t="shared" si="14"/>
        <v/>
      </c>
      <c r="E906" s="230" t="str">
        <f>IFERROR(IF(ForbDraft!L921&lt;&gt;"",ABS(ForbDraft!L921),""),"")</f>
        <v/>
      </c>
      <c r="F906" s="230" t="str">
        <f>IFERROR(IF(ForbDraft!K921&lt;&gt;"",ForbDraft!K921,""),"")</f>
        <v/>
      </c>
    </row>
    <row r="907" spans="2:6" x14ac:dyDescent="0.2">
      <c r="B907" s="229" t="str">
        <f>IFERROR(IF(ForbDraft!A922&lt;&gt;"",ROW(ForbDraft!A922),""),"")</f>
        <v/>
      </c>
      <c r="C907" s="230" t="str">
        <f>IFERROR(IF(ForbDraft!A922&lt;&gt;"",ForbDraft!A922,""),"")</f>
        <v/>
      </c>
      <c r="D907" s="230" t="str">
        <f t="shared" si="14"/>
        <v/>
      </c>
      <c r="E907" s="230" t="str">
        <f>IFERROR(IF(ForbDraft!L922&lt;&gt;"",ABS(ForbDraft!L922),""),"")</f>
        <v/>
      </c>
      <c r="F907" s="230" t="str">
        <f>IFERROR(IF(ForbDraft!K922&lt;&gt;"",ForbDraft!K922,""),"")</f>
        <v/>
      </c>
    </row>
    <row r="908" spans="2:6" x14ac:dyDescent="0.2">
      <c r="B908" s="229" t="str">
        <f>IFERROR(IF(ForbDraft!A923&lt;&gt;"",ROW(ForbDraft!A923),""),"")</f>
        <v/>
      </c>
      <c r="C908" s="230" t="str">
        <f>IFERROR(IF(ForbDraft!A923&lt;&gt;"",ForbDraft!A923,""),"")</f>
        <v/>
      </c>
      <c r="D908" s="230" t="str">
        <f t="shared" si="14"/>
        <v/>
      </c>
      <c r="E908" s="230" t="str">
        <f>IFERROR(IF(ForbDraft!L923&lt;&gt;"",ABS(ForbDraft!L923),""),"")</f>
        <v/>
      </c>
      <c r="F908" s="230" t="str">
        <f>IFERROR(IF(ForbDraft!K923&lt;&gt;"",ForbDraft!K923,""),"")</f>
        <v/>
      </c>
    </row>
    <row r="909" spans="2:6" x14ac:dyDescent="0.2">
      <c r="B909" s="229" t="str">
        <f>IFERROR(IF(ForbDraft!A924&lt;&gt;"",ROW(ForbDraft!A924),""),"")</f>
        <v/>
      </c>
      <c r="C909" s="230" t="str">
        <f>IFERROR(IF(ForbDraft!A924&lt;&gt;"",ForbDraft!A924,""),"")</f>
        <v/>
      </c>
      <c r="D909" s="230" t="str">
        <f t="shared" si="14"/>
        <v/>
      </c>
      <c r="E909" s="230" t="str">
        <f>IFERROR(IF(ForbDraft!L924&lt;&gt;"",ABS(ForbDraft!L924),""),"")</f>
        <v/>
      </c>
      <c r="F909" s="230" t="str">
        <f>IFERROR(IF(ForbDraft!K924&lt;&gt;"",ForbDraft!K924,""),"")</f>
        <v/>
      </c>
    </row>
    <row r="910" spans="2:6" x14ac:dyDescent="0.2">
      <c r="B910" s="229" t="str">
        <f>IFERROR(IF(ForbDraft!A925&lt;&gt;"",ROW(ForbDraft!A925),""),"")</f>
        <v/>
      </c>
      <c r="C910" s="230" t="str">
        <f>IFERROR(IF(ForbDraft!A925&lt;&gt;"",ForbDraft!A925,""),"")</f>
        <v/>
      </c>
      <c r="D910" s="230" t="str">
        <f t="shared" si="14"/>
        <v/>
      </c>
      <c r="E910" s="230" t="str">
        <f>IFERROR(IF(ForbDraft!L925&lt;&gt;"",ABS(ForbDraft!L925),""),"")</f>
        <v/>
      </c>
      <c r="F910" s="230" t="str">
        <f>IFERROR(IF(ForbDraft!K925&lt;&gt;"",ForbDraft!K925,""),"")</f>
        <v/>
      </c>
    </row>
    <row r="911" spans="2:6" x14ac:dyDescent="0.2">
      <c r="B911" s="229" t="str">
        <f>IFERROR(IF(ForbDraft!A926&lt;&gt;"",ROW(ForbDraft!A926),""),"")</f>
        <v/>
      </c>
      <c r="C911" s="230" t="str">
        <f>IFERROR(IF(ForbDraft!A926&lt;&gt;"",ForbDraft!A926,""),"")</f>
        <v/>
      </c>
      <c r="D911" s="230" t="str">
        <f t="shared" si="14"/>
        <v/>
      </c>
      <c r="E911" s="230" t="str">
        <f>IFERROR(IF(ForbDraft!L926&lt;&gt;"",ABS(ForbDraft!L926),""),"")</f>
        <v/>
      </c>
      <c r="F911" s="230" t="str">
        <f>IFERROR(IF(ForbDraft!K926&lt;&gt;"",ForbDraft!K926,""),"")</f>
        <v/>
      </c>
    </row>
    <row r="912" spans="2:6" x14ac:dyDescent="0.2">
      <c r="B912" s="229" t="str">
        <f>IFERROR(IF(ForbDraft!A927&lt;&gt;"",ROW(ForbDraft!A927),""),"")</f>
        <v/>
      </c>
      <c r="C912" s="230" t="str">
        <f>IFERROR(IF(ForbDraft!A927&lt;&gt;"",ForbDraft!A927,""),"")</f>
        <v/>
      </c>
      <c r="D912" s="230" t="str">
        <f t="shared" si="14"/>
        <v/>
      </c>
      <c r="E912" s="230" t="str">
        <f>IFERROR(IF(ForbDraft!L927&lt;&gt;"",ABS(ForbDraft!L927),""),"")</f>
        <v/>
      </c>
      <c r="F912" s="230" t="str">
        <f>IFERROR(IF(ForbDraft!K927&lt;&gt;"",ForbDraft!K927,""),"")</f>
        <v/>
      </c>
    </row>
    <row r="913" spans="2:6" x14ac:dyDescent="0.2">
      <c r="B913" s="229" t="str">
        <f>IFERROR(IF(ForbDraft!A928&lt;&gt;"",ROW(ForbDraft!A928),""),"")</f>
        <v/>
      </c>
      <c r="C913" s="230" t="str">
        <f>IFERROR(IF(ForbDraft!A928&lt;&gt;"",ForbDraft!A928,""),"")</f>
        <v/>
      </c>
      <c r="D913" s="230" t="str">
        <f t="shared" si="14"/>
        <v/>
      </c>
      <c r="E913" s="230" t="str">
        <f>IFERROR(IF(ForbDraft!L928&lt;&gt;"",ABS(ForbDraft!L928),""),"")</f>
        <v/>
      </c>
      <c r="F913" s="230" t="str">
        <f>IFERROR(IF(ForbDraft!K928&lt;&gt;"",ForbDraft!K928,""),"")</f>
        <v/>
      </c>
    </row>
    <row r="914" spans="2:6" x14ac:dyDescent="0.2">
      <c r="B914" s="229" t="str">
        <f>IFERROR(IF(ForbDraft!A929&lt;&gt;"",ROW(ForbDraft!A929),""),"")</f>
        <v/>
      </c>
      <c r="C914" s="230" t="str">
        <f>IFERROR(IF(ForbDraft!A929&lt;&gt;"",ForbDraft!A929,""),"")</f>
        <v/>
      </c>
      <c r="D914" s="230" t="str">
        <f t="shared" si="14"/>
        <v/>
      </c>
      <c r="E914" s="230" t="str">
        <f>IFERROR(IF(ForbDraft!L929&lt;&gt;"",ABS(ForbDraft!L929),""),"")</f>
        <v/>
      </c>
      <c r="F914" s="230" t="str">
        <f>IFERROR(IF(ForbDraft!K929&lt;&gt;"",ForbDraft!K929,""),"")</f>
        <v/>
      </c>
    </row>
    <row r="915" spans="2:6" x14ac:dyDescent="0.2">
      <c r="B915" s="229" t="str">
        <f>IFERROR(IF(ForbDraft!A930&lt;&gt;"",ROW(ForbDraft!A930),""),"")</f>
        <v/>
      </c>
      <c r="C915" s="230" t="str">
        <f>IFERROR(IF(ForbDraft!A930&lt;&gt;"",ForbDraft!A930,""),"")</f>
        <v/>
      </c>
      <c r="D915" s="230" t="str">
        <f t="shared" si="14"/>
        <v/>
      </c>
      <c r="E915" s="230" t="str">
        <f>IFERROR(IF(ForbDraft!L930&lt;&gt;"",ABS(ForbDraft!L930),""),"")</f>
        <v/>
      </c>
      <c r="F915" s="230" t="str">
        <f>IFERROR(IF(ForbDraft!K930&lt;&gt;"",ForbDraft!K930,""),"")</f>
        <v/>
      </c>
    </row>
    <row r="916" spans="2:6" x14ac:dyDescent="0.2">
      <c r="B916" s="229" t="str">
        <f>IFERROR(IF(ForbDraft!A931&lt;&gt;"",ROW(ForbDraft!A931),""),"")</f>
        <v/>
      </c>
      <c r="C916" s="230" t="str">
        <f>IFERROR(IF(ForbDraft!A931&lt;&gt;"",ForbDraft!A931,""),"")</f>
        <v/>
      </c>
      <c r="D916" s="230" t="str">
        <f t="shared" si="14"/>
        <v/>
      </c>
      <c r="E916" s="230" t="str">
        <f>IFERROR(IF(ForbDraft!L931&lt;&gt;"",ABS(ForbDraft!L931),""),"")</f>
        <v/>
      </c>
      <c r="F916" s="230" t="str">
        <f>IFERROR(IF(ForbDraft!K931&lt;&gt;"",ForbDraft!K931,""),"")</f>
        <v/>
      </c>
    </row>
    <row r="917" spans="2:6" x14ac:dyDescent="0.2">
      <c r="B917" s="229" t="str">
        <f>IFERROR(IF(ForbDraft!A932&lt;&gt;"",ROW(ForbDraft!A932),""),"")</f>
        <v/>
      </c>
      <c r="C917" s="230" t="str">
        <f>IFERROR(IF(ForbDraft!A932&lt;&gt;"",ForbDraft!A932,""),"")</f>
        <v/>
      </c>
      <c r="D917" s="230" t="str">
        <f t="shared" si="14"/>
        <v/>
      </c>
      <c r="E917" s="230" t="str">
        <f>IFERROR(IF(ForbDraft!L932&lt;&gt;"",ABS(ForbDraft!L932),""),"")</f>
        <v/>
      </c>
      <c r="F917" s="230" t="str">
        <f>IFERROR(IF(ForbDraft!K932&lt;&gt;"",ForbDraft!K932,""),"")</f>
        <v/>
      </c>
    </row>
    <row r="918" spans="2:6" x14ac:dyDescent="0.2">
      <c r="B918" s="229" t="str">
        <f>IFERROR(IF(ForbDraft!A933&lt;&gt;"",ROW(ForbDraft!A933),""),"")</f>
        <v/>
      </c>
      <c r="C918" s="230" t="str">
        <f>IFERROR(IF(ForbDraft!A933&lt;&gt;"",ForbDraft!A933,""),"")</f>
        <v/>
      </c>
      <c r="D918" s="230" t="str">
        <f t="shared" si="14"/>
        <v/>
      </c>
      <c r="E918" s="230" t="str">
        <f>IFERROR(IF(ForbDraft!L933&lt;&gt;"",ABS(ForbDraft!L933),""),"")</f>
        <v/>
      </c>
      <c r="F918" s="230" t="str">
        <f>IFERROR(IF(ForbDraft!K933&lt;&gt;"",ForbDraft!K933,""),"")</f>
        <v/>
      </c>
    </row>
    <row r="919" spans="2:6" x14ac:dyDescent="0.2">
      <c r="B919" s="229" t="str">
        <f>IFERROR(IF(ForbDraft!A934&lt;&gt;"",ROW(ForbDraft!A934),""),"")</f>
        <v/>
      </c>
      <c r="C919" s="230" t="str">
        <f>IFERROR(IF(ForbDraft!A934&lt;&gt;"",ForbDraft!A934,""),"")</f>
        <v/>
      </c>
      <c r="D919" s="230" t="str">
        <f t="shared" si="14"/>
        <v/>
      </c>
      <c r="E919" s="230" t="str">
        <f>IFERROR(IF(ForbDraft!L934&lt;&gt;"",ABS(ForbDraft!L934),""),"")</f>
        <v/>
      </c>
      <c r="F919" s="230" t="str">
        <f>IFERROR(IF(ForbDraft!K934&lt;&gt;"",ForbDraft!K934,""),"")</f>
        <v/>
      </c>
    </row>
    <row r="920" spans="2:6" x14ac:dyDescent="0.2">
      <c r="B920" s="229" t="str">
        <f>IFERROR(IF(ForbDraft!A935&lt;&gt;"",ROW(ForbDraft!A935),""),"")</f>
        <v/>
      </c>
      <c r="C920" s="230" t="str">
        <f>IFERROR(IF(ForbDraft!A935&lt;&gt;"",ForbDraft!A935,""),"")</f>
        <v/>
      </c>
      <c r="D920" s="230" t="str">
        <f t="shared" si="14"/>
        <v/>
      </c>
      <c r="E920" s="230" t="str">
        <f>IFERROR(IF(ForbDraft!L935&lt;&gt;"",ABS(ForbDraft!L935),""),"")</f>
        <v/>
      </c>
      <c r="F920" s="230" t="str">
        <f>IFERROR(IF(ForbDraft!K935&lt;&gt;"",ForbDraft!K935,""),"")</f>
        <v/>
      </c>
    </row>
    <row r="921" spans="2:6" x14ac:dyDescent="0.2">
      <c r="B921" s="229" t="str">
        <f>IFERROR(IF(ForbDraft!A936&lt;&gt;"",ROW(ForbDraft!A936),""),"")</f>
        <v/>
      </c>
      <c r="C921" s="230" t="str">
        <f>IFERROR(IF(ForbDraft!A936&lt;&gt;"",ForbDraft!A936,""),"")</f>
        <v/>
      </c>
      <c r="D921" s="230" t="str">
        <f t="shared" si="14"/>
        <v/>
      </c>
      <c r="E921" s="230" t="str">
        <f>IFERROR(IF(ForbDraft!L936&lt;&gt;"",ABS(ForbDraft!L936),""),"")</f>
        <v/>
      </c>
      <c r="F921" s="230" t="str">
        <f>IFERROR(IF(ForbDraft!K936&lt;&gt;"",ForbDraft!K936,""),"")</f>
        <v/>
      </c>
    </row>
    <row r="922" spans="2:6" x14ac:dyDescent="0.2">
      <c r="B922" s="229" t="str">
        <f>IFERROR(IF(ForbDraft!A937&lt;&gt;"",ROW(ForbDraft!A937),""),"")</f>
        <v/>
      </c>
      <c r="C922" s="230" t="str">
        <f>IFERROR(IF(ForbDraft!A937&lt;&gt;"",ForbDraft!A937,""),"")</f>
        <v/>
      </c>
      <c r="D922" s="230" t="str">
        <f t="shared" si="14"/>
        <v/>
      </c>
      <c r="E922" s="230" t="str">
        <f>IFERROR(IF(ForbDraft!L937&lt;&gt;"",ABS(ForbDraft!L937),""),"")</f>
        <v/>
      </c>
      <c r="F922" s="230" t="str">
        <f>IFERROR(IF(ForbDraft!K937&lt;&gt;"",ForbDraft!K937,""),"")</f>
        <v/>
      </c>
    </row>
    <row r="923" spans="2:6" x14ac:dyDescent="0.2">
      <c r="B923" s="229" t="str">
        <f>IFERROR(IF(ForbDraft!A938&lt;&gt;"",ROW(ForbDraft!A938),""),"")</f>
        <v/>
      </c>
      <c r="C923" s="230" t="str">
        <f>IFERROR(IF(ForbDraft!A938&lt;&gt;"",ForbDraft!A938,""),"")</f>
        <v/>
      </c>
      <c r="D923" s="230" t="str">
        <f t="shared" si="14"/>
        <v/>
      </c>
      <c r="E923" s="230" t="str">
        <f>IFERROR(IF(ForbDraft!L938&lt;&gt;"",ABS(ForbDraft!L938),""),"")</f>
        <v/>
      </c>
      <c r="F923" s="230" t="str">
        <f>IFERROR(IF(ForbDraft!K938&lt;&gt;"",ForbDraft!K938,""),"")</f>
        <v/>
      </c>
    </row>
    <row r="924" spans="2:6" x14ac:dyDescent="0.2">
      <c r="B924" s="229" t="str">
        <f>IFERROR(IF(ForbDraft!A939&lt;&gt;"",ROW(ForbDraft!A939),""),"")</f>
        <v/>
      </c>
      <c r="C924" s="230" t="str">
        <f>IFERROR(IF(ForbDraft!A939&lt;&gt;"",ForbDraft!A939,""),"")</f>
        <v/>
      </c>
      <c r="D924" s="230" t="str">
        <f t="shared" si="14"/>
        <v/>
      </c>
      <c r="E924" s="230" t="str">
        <f>IFERROR(IF(ForbDraft!L939&lt;&gt;"",ABS(ForbDraft!L939),""),"")</f>
        <v/>
      </c>
      <c r="F924" s="230" t="str">
        <f>IFERROR(IF(ForbDraft!K939&lt;&gt;"",ForbDraft!K939,""),"")</f>
        <v/>
      </c>
    </row>
    <row r="925" spans="2:6" x14ac:dyDescent="0.2">
      <c r="B925" s="229" t="str">
        <f>IFERROR(IF(ForbDraft!A940&lt;&gt;"",ROW(ForbDraft!A940),""),"")</f>
        <v/>
      </c>
      <c r="C925" s="230" t="str">
        <f>IFERROR(IF(ForbDraft!A940&lt;&gt;"",ForbDraft!A940,""),"")</f>
        <v/>
      </c>
      <c r="D925" s="230" t="str">
        <f t="shared" si="14"/>
        <v/>
      </c>
      <c r="E925" s="230" t="str">
        <f>IFERROR(IF(ForbDraft!L940&lt;&gt;"",ABS(ForbDraft!L940),""),"")</f>
        <v/>
      </c>
      <c r="F925" s="230" t="str">
        <f>IFERROR(IF(ForbDraft!K940&lt;&gt;"",ForbDraft!K940,""),"")</f>
        <v/>
      </c>
    </row>
    <row r="926" spans="2:6" x14ac:dyDescent="0.2">
      <c r="B926" s="229" t="str">
        <f>IFERROR(IF(ForbDraft!A941&lt;&gt;"",ROW(ForbDraft!A941),""),"")</f>
        <v/>
      </c>
      <c r="C926" s="230" t="str">
        <f>IFERROR(IF(ForbDraft!A941&lt;&gt;"",ForbDraft!A941,""),"")</f>
        <v/>
      </c>
      <c r="D926" s="230" t="str">
        <f t="shared" si="14"/>
        <v/>
      </c>
      <c r="E926" s="230" t="str">
        <f>IFERROR(IF(ForbDraft!L941&lt;&gt;"",ABS(ForbDraft!L941),""),"")</f>
        <v/>
      </c>
      <c r="F926" s="230" t="str">
        <f>IFERROR(IF(ForbDraft!K941&lt;&gt;"",ForbDraft!K941,""),"")</f>
        <v/>
      </c>
    </row>
    <row r="927" spans="2:6" x14ac:dyDescent="0.2">
      <c r="B927" s="229" t="str">
        <f>IFERROR(IF(ForbDraft!A942&lt;&gt;"",ROW(ForbDraft!A942),""),"")</f>
        <v/>
      </c>
      <c r="C927" s="230" t="str">
        <f>IFERROR(IF(ForbDraft!A942&lt;&gt;"",ForbDraft!A942,""),"")</f>
        <v/>
      </c>
      <c r="D927" s="230" t="str">
        <f t="shared" si="14"/>
        <v/>
      </c>
      <c r="E927" s="230" t="str">
        <f>IFERROR(IF(ForbDraft!L942&lt;&gt;"",ABS(ForbDraft!L942),""),"")</f>
        <v/>
      </c>
      <c r="F927" s="230" t="str">
        <f>IFERROR(IF(ForbDraft!K942&lt;&gt;"",ForbDraft!K942,""),"")</f>
        <v/>
      </c>
    </row>
    <row r="928" spans="2:6" x14ac:dyDescent="0.2">
      <c r="B928" s="229" t="str">
        <f>IFERROR(IF(ForbDraft!A943&lt;&gt;"",ROW(ForbDraft!A943),""),"")</f>
        <v/>
      </c>
      <c r="C928" s="230" t="str">
        <f>IFERROR(IF(ForbDraft!A943&lt;&gt;"",ForbDraft!A943,""),"")</f>
        <v/>
      </c>
      <c r="D928" s="230" t="str">
        <f t="shared" si="14"/>
        <v/>
      </c>
      <c r="E928" s="230" t="str">
        <f>IFERROR(IF(ForbDraft!L943&lt;&gt;"",ABS(ForbDraft!L943),""),"")</f>
        <v/>
      </c>
      <c r="F928" s="230" t="str">
        <f>IFERROR(IF(ForbDraft!K943&lt;&gt;"",ForbDraft!K943,""),"")</f>
        <v/>
      </c>
    </row>
    <row r="929" spans="2:6" x14ac:dyDescent="0.2">
      <c r="B929" s="229" t="str">
        <f>IFERROR(IF(ForbDraft!A944&lt;&gt;"",ROW(ForbDraft!A944),""),"")</f>
        <v/>
      </c>
      <c r="C929" s="230" t="str">
        <f>IFERROR(IF(ForbDraft!A944&lt;&gt;"",ForbDraft!A944,""),"")</f>
        <v/>
      </c>
      <c r="D929" s="230" t="str">
        <f t="shared" si="14"/>
        <v/>
      </c>
      <c r="E929" s="230" t="str">
        <f>IFERROR(IF(ForbDraft!L944&lt;&gt;"",ABS(ForbDraft!L944),""),"")</f>
        <v/>
      </c>
      <c r="F929" s="230" t="str">
        <f>IFERROR(IF(ForbDraft!K944&lt;&gt;"",ForbDraft!K944,""),"")</f>
        <v/>
      </c>
    </row>
    <row r="930" spans="2:6" x14ac:dyDescent="0.2">
      <c r="B930" s="229" t="str">
        <f>IFERROR(IF(ForbDraft!A945&lt;&gt;"",ROW(ForbDraft!A945),""),"")</f>
        <v/>
      </c>
      <c r="C930" s="230" t="str">
        <f>IFERROR(IF(ForbDraft!A945&lt;&gt;"",ForbDraft!A945,""),"")</f>
        <v/>
      </c>
      <c r="D930" s="230" t="str">
        <f t="shared" si="14"/>
        <v/>
      </c>
      <c r="E930" s="230" t="str">
        <f>IFERROR(IF(ForbDraft!L945&lt;&gt;"",ABS(ForbDraft!L945),""),"")</f>
        <v/>
      </c>
      <c r="F930" s="230" t="str">
        <f>IFERROR(IF(ForbDraft!K945&lt;&gt;"",ForbDraft!K945,""),"")</f>
        <v/>
      </c>
    </row>
    <row r="931" spans="2:6" x14ac:dyDescent="0.2">
      <c r="B931" s="229" t="str">
        <f>IFERROR(IF(ForbDraft!A946&lt;&gt;"",ROW(ForbDraft!A946),""),"")</f>
        <v/>
      </c>
      <c r="C931" s="230" t="str">
        <f>IFERROR(IF(ForbDraft!A946&lt;&gt;"",ForbDraft!A946,""),"")</f>
        <v/>
      </c>
      <c r="D931" s="230" t="str">
        <f t="shared" si="14"/>
        <v/>
      </c>
      <c r="E931" s="230" t="str">
        <f>IFERROR(IF(ForbDraft!L946&lt;&gt;"",ABS(ForbDraft!L946),""),"")</f>
        <v/>
      </c>
      <c r="F931" s="230" t="str">
        <f>IFERROR(IF(ForbDraft!K946&lt;&gt;"",ForbDraft!K946,""),"")</f>
        <v/>
      </c>
    </row>
    <row r="932" spans="2:6" x14ac:dyDescent="0.2">
      <c r="B932" s="229" t="str">
        <f>IFERROR(IF(ForbDraft!A947&lt;&gt;"",ROW(ForbDraft!A947),""),"")</f>
        <v/>
      </c>
      <c r="C932" s="230" t="str">
        <f>IFERROR(IF(ForbDraft!A947&lt;&gt;"",ForbDraft!A947,""),"")</f>
        <v/>
      </c>
      <c r="D932" s="230" t="str">
        <f t="shared" si="14"/>
        <v/>
      </c>
      <c r="E932" s="230" t="str">
        <f>IFERROR(IF(ForbDraft!L947&lt;&gt;"",ABS(ForbDraft!L947),""),"")</f>
        <v/>
      </c>
      <c r="F932" s="230" t="str">
        <f>IFERROR(IF(ForbDraft!K947&lt;&gt;"",ForbDraft!K947,""),"")</f>
        <v/>
      </c>
    </row>
    <row r="933" spans="2:6" x14ac:dyDescent="0.2">
      <c r="B933" s="229" t="str">
        <f>IFERROR(IF(ForbDraft!A948&lt;&gt;"",ROW(ForbDraft!A948),""),"")</f>
        <v/>
      </c>
      <c r="C933" s="230" t="str">
        <f>IFERROR(IF(ForbDraft!A948&lt;&gt;"",ForbDraft!A948,""),"")</f>
        <v/>
      </c>
      <c r="D933" s="230" t="str">
        <f t="shared" si="14"/>
        <v/>
      </c>
      <c r="E933" s="230" t="str">
        <f>IFERROR(IF(ForbDraft!L948&lt;&gt;"",ABS(ForbDraft!L948),""),"")</f>
        <v/>
      </c>
      <c r="F933" s="230" t="str">
        <f>IFERROR(IF(ForbDraft!K948&lt;&gt;"",ForbDraft!K948,""),"")</f>
        <v/>
      </c>
    </row>
    <row r="934" spans="2:6" x14ac:dyDescent="0.2">
      <c r="B934" s="229" t="str">
        <f>IFERROR(IF(ForbDraft!A949&lt;&gt;"",ROW(ForbDraft!A949),""),"")</f>
        <v/>
      </c>
      <c r="C934" s="230" t="str">
        <f>IFERROR(IF(ForbDraft!A949&lt;&gt;"",ForbDraft!A949,""),"")</f>
        <v/>
      </c>
      <c r="D934" s="230" t="str">
        <f t="shared" si="14"/>
        <v/>
      </c>
      <c r="E934" s="230" t="str">
        <f>IFERROR(IF(ForbDraft!L949&lt;&gt;"",ABS(ForbDraft!L949),""),"")</f>
        <v/>
      </c>
      <c r="F934" s="230" t="str">
        <f>IFERROR(IF(ForbDraft!K949&lt;&gt;"",ForbDraft!K949,""),"")</f>
        <v/>
      </c>
    </row>
    <row r="935" spans="2:6" x14ac:dyDescent="0.2">
      <c r="B935" s="229" t="str">
        <f>IFERROR(IF(ForbDraft!A950&lt;&gt;"",ROW(ForbDraft!A950),""),"")</f>
        <v/>
      </c>
      <c r="C935" s="230" t="str">
        <f>IFERROR(IF(ForbDraft!A950&lt;&gt;"",ForbDraft!A950,""),"")</f>
        <v/>
      </c>
      <c r="D935" s="230" t="str">
        <f t="shared" si="14"/>
        <v/>
      </c>
      <c r="E935" s="230" t="str">
        <f>IFERROR(IF(ForbDraft!L950&lt;&gt;"",ABS(ForbDraft!L950),""),"")</f>
        <v/>
      </c>
      <c r="F935" s="230" t="str">
        <f>IFERROR(IF(ForbDraft!K950&lt;&gt;"",ForbDraft!K950,""),"")</f>
        <v/>
      </c>
    </row>
    <row r="936" spans="2:6" x14ac:dyDescent="0.2">
      <c r="B936" s="229" t="str">
        <f>IFERROR(IF(ForbDraft!A951&lt;&gt;"",ROW(ForbDraft!A951),""),"")</f>
        <v/>
      </c>
      <c r="C936" s="230" t="str">
        <f>IFERROR(IF(ForbDraft!A951&lt;&gt;"",ForbDraft!A951,""),"")</f>
        <v/>
      </c>
      <c r="D936" s="230" t="str">
        <f t="shared" si="14"/>
        <v/>
      </c>
      <c r="E936" s="230" t="str">
        <f>IFERROR(IF(ForbDraft!L951&lt;&gt;"",ABS(ForbDraft!L951),""),"")</f>
        <v/>
      </c>
      <c r="F936" s="230" t="str">
        <f>IFERROR(IF(ForbDraft!K951&lt;&gt;"",ForbDraft!K951,""),"")</f>
        <v/>
      </c>
    </row>
    <row r="937" spans="2:6" x14ac:dyDescent="0.2">
      <c r="B937" s="229" t="str">
        <f>IFERROR(IF(ForbDraft!A952&lt;&gt;"",ROW(ForbDraft!A952),""),"")</f>
        <v/>
      </c>
      <c r="C937" s="230" t="str">
        <f>IFERROR(IF(ForbDraft!A952&lt;&gt;"",ForbDraft!A952,""),"")</f>
        <v/>
      </c>
      <c r="D937" s="230" t="str">
        <f t="shared" si="14"/>
        <v/>
      </c>
      <c r="E937" s="230" t="str">
        <f>IFERROR(IF(ForbDraft!L952&lt;&gt;"",ABS(ForbDraft!L952),""),"")</f>
        <v/>
      </c>
      <c r="F937" s="230" t="str">
        <f>IFERROR(IF(ForbDraft!K952&lt;&gt;"",ForbDraft!K952,""),"")</f>
        <v/>
      </c>
    </row>
    <row r="938" spans="2:6" x14ac:dyDescent="0.2">
      <c r="B938" s="229" t="str">
        <f>IFERROR(IF(ForbDraft!A953&lt;&gt;"",ROW(ForbDraft!A953),""),"")</f>
        <v/>
      </c>
      <c r="C938" s="230" t="str">
        <f>IFERROR(IF(ForbDraft!A953&lt;&gt;"",ForbDraft!A953,""),"")</f>
        <v/>
      </c>
      <c r="D938" s="230" t="str">
        <f t="shared" si="14"/>
        <v/>
      </c>
      <c r="E938" s="230" t="str">
        <f>IFERROR(IF(ForbDraft!L953&lt;&gt;"",ABS(ForbDraft!L953),""),"")</f>
        <v/>
      </c>
      <c r="F938" s="230" t="str">
        <f>IFERROR(IF(ForbDraft!K953&lt;&gt;"",ForbDraft!K953,""),"")</f>
        <v/>
      </c>
    </row>
    <row r="939" spans="2:6" x14ac:dyDescent="0.2">
      <c r="B939" s="229" t="str">
        <f>IFERROR(IF(ForbDraft!A954&lt;&gt;"",ROW(ForbDraft!A954),""),"")</f>
        <v/>
      </c>
      <c r="C939" s="230" t="str">
        <f>IFERROR(IF(ForbDraft!A954&lt;&gt;"",ForbDraft!A954,""),"")</f>
        <v/>
      </c>
      <c r="D939" s="230" t="str">
        <f t="shared" si="14"/>
        <v/>
      </c>
      <c r="E939" s="230" t="str">
        <f>IFERROR(IF(ForbDraft!L954&lt;&gt;"",ABS(ForbDraft!L954),""),"")</f>
        <v/>
      </c>
      <c r="F939" s="230" t="str">
        <f>IFERROR(IF(ForbDraft!K954&lt;&gt;"",ForbDraft!K954,""),"")</f>
        <v/>
      </c>
    </row>
    <row r="940" spans="2:6" x14ac:dyDescent="0.2">
      <c r="B940" s="229" t="str">
        <f>IFERROR(IF(ForbDraft!A955&lt;&gt;"",ROW(ForbDraft!A955),""),"")</f>
        <v/>
      </c>
      <c r="C940" s="230" t="str">
        <f>IFERROR(IF(ForbDraft!A955&lt;&gt;"",ForbDraft!A955,""),"")</f>
        <v/>
      </c>
      <c r="D940" s="230" t="str">
        <f t="shared" si="14"/>
        <v/>
      </c>
      <c r="E940" s="230" t="str">
        <f>IFERROR(IF(ForbDraft!L955&lt;&gt;"",ABS(ForbDraft!L955),""),"")</f>
        <v/>
      </c>
      <c r="F940" s="230" t="str">
        <f>IFERROR(IF(ForbDraft!K955&lt;&gt;"",ForbDraft!K955,""),"")</f>
        <v/>
      </c>
    </row>
    <row r="941" spans="2:6" x14ac:dyDescent="0.2">
      <c r="B941" s="229" t="str">
        <f>IFERROR(IF(ForbDraft!A956&lt;&gt;"",ROW(ForbDraft!A956),""),"")</f>
        <v/>
      </c>
      <c r="C941" s="230" t="str">
        <f>IFERROR(IF(ForbDraft!A956&lt;&gt;"",ForbDraft!A956,""),"")</f>
        <v/>
      </c>
      <c r="D941" s="230" t="str">
        <f t="shared" si="14"/>
        <v/>
      </c>
      <c r="E941" s="230" t="str">
        <f>IFERROR(IF(ForbDraft!L956&lt;&gt;"",ABS(ForbDraft!L956),""),"")</f>
        <v/>
      </c>
      <c r="F941" s="230" t="str">
        <f>IFERROR(IF(ForbDraft!K956&lt;&gt;"",ForbDraft!K956,""),"")</f>
        <v/>
      </c>
    </row>
    <row r="942" spans="2:6" x14ac:dyDescent="0.2">
      <c r="B942" s="229" t="str">
        <f>IFERROR(IF(ForbDraft!A957&lt;&gt;"",ROW(ForbDraft!A957),""),"")</f>
        <v/>
      </c>
      <c r="C942" s="230" t="str">
        <f>IFERROR(IF(ForbDraft!A957&lt;&gt;"",ForbDraft!A957,""),"")</f>
        <v/>
      </c>
      <c r="D942" s="230" t="str">
        <f t="shared" si="14"/>
        <v/>
      </c>
      <c r="E942" s="230" t="str">
        <f>IFERROR(IF(ForbDraft!L957&lt;&gt;"",ABS(ForbDraft!L957),""),"")</f>
        <v/>
      </c>
      <c r="F942" s="230" t="str">
        <f>IFERROR(IF(ForbDraft!K957&lt;&gt;"",ForbDraft!K957,""),"")</f>
        <v/>
      </c>
    </row>
    <row r="943" spans="2:6" x14ac:dyDescent="0.2">
      <c r="B943" s="229" t="str">
        <f>IFERROR(IF(ForbDraft!A958&lt;&gt;"",ROW(ForbDraft!A958),""),"")</f>
        <v/>
      </c>
      <c r="C943" s="230" t="str">
        <f>IFERROR(IF(ForbDraft!A958&lt;&gt;"",ForbDraft!A958,""),"")</f>
        <v/>
      </c>
      <c r="D943" s="230" t="str">
        <f t="shared" si="14"/>
        <v/>
      </c>
      <c r="E943" s="230" t="str">
        <f>IFERROR(IF(ForbDraft!L958&lt;&gt;"",ABS(ForbDraft!L958),""),"")</f>
        <v/>
      </c>
      <c r="F943" s="230" t="str">
        <f>IFERROR(IF(ForbDraft!K958&lt;&gt;"",ForbDraft!K958,""),"")</f>
        <v/>
      </c>
    </row>
    <row r="944" spans="2:6" x14ac:dyDescent="0.2">
      <c r="B944" s="229" t="str">
        <f>IFERROR(IF(ForbDraft!A959&lt;&gt;"",ROW(ForbDraft!A959),""),"")</f>
        <v/>
      </c>
      <c r="C944" s="230" t="str">
        <f>IFERROR(IF(ForbDraft!A959&lt;&gt;"",ForbDraft!A959,""),"")</f>
        <v/>
      </c>
      <c r="D944" s="230" t="str">
        <f t="shared" si="14"/>
        <v/>
      </c>
      <c r="E944" s="230" t="str">
        <f>IFERROR(IF(ForbDraft!L959&lt;&gt;"",ABS(ForbDraft!L959),""),"")</f>
        <v/>
      </c>
      <c r="F944" s="230" t="str">
        <f>IFERROR(IF(ForbDraft!K959&lt;&gt;"",ForbDraft!K959,""),"")</f>
        <v/>
      </c>
    </row>
    <row r="945" spans="2:6" x14ac:dyDescent="0.2">
      <c r="B945" s="229" t="str">
        <f>IFERROR(IF(ForbDraft!A960&lt;&gt;"",ROW(ForbDraft!A960),""),"")</f>
        <v/>
      </c>
      <c r="C945" s="230" t="str">
        <f>IFERROR(IF(ForbDraft!A960&lt;&gt;"",ForbDraft!A960,""),"")</f>
        <v/>
      </c>
      <c r="D945" s="230" t="str">
        <f t="shared" si="14"/>
        <v/>
      </c>
      <c r="E945" s="230" t="str">
        <f>IFERROR(IF(ForbDraft!L960&lt;&gt;"",ABS(ForbDraft!L960),""),"")</f>
        <v/>
      </c>
      <c r="F945" s="230" t="str">
        <f>IFERROR(IF(ForbDraft!K960&lt;&gt;"",ForbDraft!K960,""),"")</f>
        <v/>
      </c>
    </row>
    <row r="946" spans="2:6" x14ac:dyDescent="0.2">
      <c r="B946" s="229" t="str">
        <f>IFERROR(IF(ForbDraft!A961&lt;&gt;"",ROW(ForbDraft!A961),""),"")</f>
        <v/>
      </c>
      <c r="C946" s="230" t="str">
        <f>IFERROR(IF(ForbDraft!A961&lt;&gt;"",ForbDraft!A961,""),"")</f>
        <v/>
      </c>
      <c r="D946" s="230" t="str">
        <f t="shared" si="14"/>
        <v/>
      </c>
      <c r="E946" s="230" t="str">
        <f>IFERROR(IF(ForbDraft!L961&lt;&gt;"",ABS(ForbDraft!L961),""),"")</f>
        <v/>
      </c>
      <c r="F946" s="230" t="str">
        <f>IFERROR(IF(ForbDraft!K961&lt;&gt;"",ForbDraft!K961,""),"")</f>
        <v/>
      </c>
    </row>
    <row r="947" spans="2:6" x14ac:dyDescent="0.2">
      <c r="B947" s="229" t="str">
        <f>IFERROR(IF(ForbDraft!A962&lt;&gt;"",ROW(ForbDraft!A962),""),"")</f>
        <v/>
      </c>
      <c r="C947" s="230" t="str">
        <f>IFERROR(IF(ForbDraft!A962&lt;&gt;"",ForbDraft!A962,""),"")</f>
        <v/>
      </c>
      <c r="D947" s="230" t="str">
        <f t="shared" si="14"/>
        <v/>
      </c>
      <c r="E947" s="230" t="str">
        <f>IFERROR(IF(ForbDraft!L962&lt;&gt;"",ABS(ForbDraft!L962),""),"")</f>
        <v/>
      </c>
      <c r="F947" s="230" t="str">
        <f>IFERROR(IF(ForbDraft!K962&lt;&gt;"",ForbDraft!K962,""),"")</f>
        <v/>
      </c>
    </row>
    <row r="948" spans="2:6" x14ac:dyDescent="0.2">
      <c r="B948" s="229" t="str">
        <f>IFERROR(IF(ForbDraft!A963&lt;&gt;"",ROW(ForbDraft!A963),""),"")</f>
        <v/>
      </c>
      <c r="C948" s="230" t="str">
        <f>IFERROR(IF(ForbDraft!A963&lt;&gt;"",ForbDraft!A963,""),"")</f>
        <v/>
      </c>
      <c r="D948" s="230" t="str">
        <f t="shared" si="14"/>
        <v/>
      </c>
      <c r="E948" s="230" t="str">
        <f>IFERROR(IF(ForbDraft!L963&lt;&gt;"",ABS(ForbDraft!L963),""),"")</f>
        <v/>
      </c>
      <c r="F948" s="230" t="str">
        <f>IFERROR(IF(ForbDraft!K963&lt;&gt;"",ForbDraft!K963,""),"")</f>
        <v/>
      </c>
    </row>
    <row r="949" spans="2:6" x14ac:dyDescent="0.2">
      <c r="B949" s="229" t="str">
        <f>IFERROR(IF(ForbDraft!A964&lt;&gt;"",ROW(ForbDraft!A964),""),"")</f>
        <v/>
      </c>
      <c r="C949" s="230" t="str">
        <f>IFERROR(IF(ForbDraft!A964&lt;&gt;"",ForbDraft!A964,""),"")</f>
        <v/>
      </c>
      <c r="D949" s="230" t="str">
        <f t="shared" si="14"/>
        <v/>
      </c>
      <c r="E949" s="230" t="str">
        <f>IFERROR(IF(ForbDraft!L964&lt;&gt;"",ABS(ForbDraft!L964),""),"")</f>
        <v/>
      </c>
      <c r="F949" s="230" t="str">
        <f>IFERROR(IF(ForbDraft!K964&lt;&gt;"",ForbDraft!K964,""),"")</f>
        <v/>
      </c>
    </row>
    <row r="950" spans="2:6" x14ac:dyDescent="0.2">
      <c r="B950" s="229" t="str">
        <f>IFERROR(IF(ForbDraft!A965&lt;&gt;"",ROW(ForbDraft!A965),""),"")</f>
        <v/>
      </c>
      <c r="C950" s="230" t="str">
        <f>IFERROR(IF(ForbDraft!A965&lt;&gt;"",ForbDraft!A965,""),"")</f>
        <v/>
      </c>
      <c r="D950" s="230" t="str">
        <f t="shared" si="14"/>
        <v/>
      </c>
      <c r="E950" s="230" t="str">
        <f>IFERROR(IF(ForbDraft!L965&lt;&gt;"",ABS(ForbDraft!L965),""),"")</f>
        <v/>
      </c>
      <c r="F950" s="230" t="str">
        <f>IFERROR(IF(ForbDraft!K965&lt;&gt;"",ForbDraft!K965,""),"")</f>
        <v/>
      </c>
    </row>
    <row r="951" spans="2:6" x14ac:dyDescent="0.2">
      <c r="B951" s="229" t="str">
        <f>IFERROR(IF(ForbDraft!A966&lt;&gt;"",ROW(ForbDraft!A966),""),"")</f>
        <v/>
      </c>
      <c r="C951" s="230" t="str">
        <f>IFERROR(IF(ForbDraft!A966&lt;&gt;"",ForbDraft!A966,""),"")</f>
        <v/>
      </c>
      <c r="D951" s="230" t="str">
        <f t="shared" si="14"/>
        <v/>
      </c>
      <c r="E951" s="230" t="str">
        <f>IFERROR(IF(ForbDraft!L966&lt;&gt;"",ABS(ForbDraft!L966),""),"")</f>
        <v/>
      </c>
      <c r="F951" s="230" t="str">
        <f>IFERROR(IF(ForbDraft!K966&lt;&gt;"",ForbDraft!K966,""),"")</f>
        <v/>
      </c>
    </row>
    <row r="952" spans="2:6" x14ac:dyDescent="0.2">
      <c r="B952" s="229" t="str">
        <f>IFERROR(IF(ForbDraft!A967&lt;&gt;"",ROW(ForbDraft!A967),""),"")</f>
        <v/>
      </c>
      <c r="C952" s="230" t="str">
        <f>IFERROR(IF(ForbDraft!A967&lt;&gt;"",ForbDraft!A967,""),"")</f>
        <v/>
      </c>
      <c r="D952" s="230" t="str">
        <f t="shared" si="14"/>
        <v/>
      </c>
      <c r="E952" s="230" t="str">
        <f>IFERROR(IF(ForbDraft!L967&lt;&gt;"",ABS(ForbDraft!L967),""),"")</f>
        <v/>
      </c>
      <c r="F952" s="230" t="str">
        <f>IFERROR(IF(ForbDraft!K967&lt;&gt;"",ForbDraft!K967,""),"")</f>
        <v/>
      </c>
    </row>
    <row r="953" spans="2:6" x14ac:dyDescent="0.2">
      <c r="B953" s="229" t="str">
        <f>IFERROR(IF(ForbDraft!A968&lt;&gt;"",ROW(ForbDraft!A968),""),"")</f>
        <v/>
      </c>
      <c r="C953" s="230" t="str">
        <f>IFERROR(IF(ForbDraft!A968&lt;&gt;"",ForbDraft!A968,""),"")</f>
        <v/>
      </c>
      <c r="D953" s="230" t="str">
        <f t="shared" si="14"/>
        <v/>
      </c>
      <c r="E953" s="230" t="str">
        <f>IFERROR(IF(ForbDraft!L968&lt;&gt;"",ABS(ForbDraft!L968),""),"")</f>
        <v/>
      </c>
      <c r="F953" s="230" t="str">
        <f>IFERROR(IF(ForbDraft!K968&lt;&gt;"",ForbDraft!K968,""),"")</f>
        <v/>
      </c>
    </row>
    <row r="954" spans="2:6" x14ac:dyDescent="0.2">
      <c r="B954" s="229" t="str">
        <f>IFERROR(IF(ForbDraft!A969&lt;&gt;"",ROW(ForbDraft!A969),""),"")</f>
        <v/>
      </c>
      <c r="C954" s="230" t="str">
        <f>IFERROR(IF(ForbDraft!A969&lt;&gt;"",ForbDraft!A969,""),"")</f>
        <v/>
      </c>
      <c r="D954" s="230" t="str">
        <f t="shared" si="14"/>
        <v/>
      </c>
      <c r="E954" s="230" t="str">
        <f>IFERROR(IF(ForbDraft!L969&lt;&gt;"",ABS(ForbDraft!L969),""),"")</f>
        <v/>
      </c>
      <c r="F954" s="230" t="str">
        <f>IFERROR(IF(ForbDraft!K969&lt;&gt;"",ForbDraft!K969,""),"")</f>
        <v/>
      </c>
    </row>
    <row r="955" spans="2:6" x14ac:dyDescent="0.2">
      <c r="B955" s="229" t="str">
        <f>IFERROR(IF(ForbDraft!A970&lt;&gt;"",ROW(ForbDraft!A970),""),"")</f>
        <v/>
      </c>
      <c r="C955" s="230" t="str">
        <f>IFERROR(IF(ForbDraft!A970&lt;&gt;"",ForbDraft!A970,""),"")</f>
        <v/>
      </c>
      <c r="D955" s="230" t="str">
        <f t="shared" si="14"/>
        <v/>
      </c>
      <c r="E955" s="230" t="str">
        <f>IFERROR(IF(ForbDraft!L970&lt;&gt;"",ABS(ForbDraft!L970),""),"")</f>
        <v/>
      </c>
      <c r="F955" s="230" t="str">
        <f>IFERROR(IF(ForbDraft!K970&lt;&gt;"",ForbDraft!K970,""),"")</f>
        <v/>
      </c>
    </row>
    <row r="956" spans="2:6" x14ac:dyDescent="0.2">
      <c r="B956" s="229" t="str">
        <f>IFERROR(IF(ForbDraft!A971&lt;&gt;"",ROW(ForbDraft!A971),""),"")</f>
        <v/>
      </c>
      <c r="C956" s="230" t="str">
        <f>IFERROR(IF(ForbDraft!A971&lt;&gt;"",ForbDraft!A971,""),"")</f>
        <v/>
      </c>
      <c r="D956" s="230" t="str">
        <f t="shared" si="14"/>
        <v/>
      </c>
      <c r="E956" s="230" t="str">
        <f>IFERROR(IF(ForbDraft!L971&lt;&gt;"",ABS(ForbDraft!L971),""),"")</f>
        <v/>
      </c>
      <c r="F956" s="230" t="str">
        <f>IFERROR(IF(ForbDraft!K971&lt;&gt;"",ForbDraft!K971,""),"")</f>
        <v/>
      </c>
    </row>
    <row r="957" spans="2:6" x14ac:dyDescent="0.2">
      <c r="B957" s="229" t="str">
        <f>IFERROR(IF(ForbDraft!A972&lt;&gt;"",ROW(ForbDraft!A972),""),"")</f>
        <v/>
      </c>
      <c r="C957" s="230" t="str">
        <f>IFERROR(IF(ForbDraft!A972&lt;&gt;"",ForbDraft!A972,""),"")</f>
        <v/>
      </c>
      <c r="D957" s="230" t="str">
        <f t="shared" si="14"/>
        <v/>
      </c>
      <c r="E957" s="230" t="str">
        <f>IFERROR(IF(ForbDraft!L972&lt;&gt;"",ABS(ForbDraft!L972),""),"")</f>
        <v/>
      </c>
      <c r="F957" s="230" t="str">
        <f>IFERROR(IF(ForbDraft!K972&lt;&gt;"",ForbDraft!K972,""),"")</f>
        <v/>
      </c>
    </row>
    <row r="958" spans="2:6" x14ac:dyDescent="0.2">
      <c r="B958" s="229" t="str">
        <f>IFERROR(IF(ForbDraft!A973&lt;&gt;"",ROW(ForbDraft!A973),""),"")</f>
        <v/>
      </c>
      <c r="C958" s="230" t="str">
        <f>IFERROR(IF(ForbDraft!A973&lt;&gt;"",ForbDraft!A973,""),"")</f>
        <v/>
      </c>
      <c r="D958" s="230" t="str">
        <f t="shared" si="14"/>
        <v/>
      </c>
      <c r="E958" s="230" t="str">
        <f>IFERROR(IF(ForbDraft!L973&lt;&gt;"",ABS(ForbDraft!L973),""),"")</f>
        <v/>
      </c>
      <c r="F958" s="230" t="str">
        <f>IFERROR(IF(ForbDraft!K973&lt;&gt;"",ForbDraft!K973,""),"")</f>
        <v/>
      </c>
    </row>
    <row r="959" spans="2:6" x14ac:dyDescent="0.2">
      <c r="B959" s="229" t="str">
        <f>IFERROR(IF(ForbDraft!A974&lt;&gt;"",ROW(ForbDraft!A974),""),"")</f>
        <v/>
      </c>
      <c r="C959" s="230" t="str">
        <f>IFERROR(IF(ForbDraft!A974&lt;&gt;"",ForbDraft!A974,""),"")</f>
        <v/>
      </c>
      <c r="D959" s="230" t="str">
        <f t="shared" si="14"/>
        <v/>
      </c>
      <c r="E959" s="230" t="str">
        <f>IFERROR(IF(ForbDraft!L974&lt;&gt;"",ABS(ForbDraft!L974),""),"")</f>
        <v/>
      </c>
      <c r="F959" s="230" t="str">
        <f>IFERROR(IF(ForbDraft!K974&lt;&gt;"",ForbDraft!K974,""),"")</f>
        <v/>
      </c>
    </row>
    <row r="960" spans="2:6" x14ac:dyDescent="0.2">
      <c r="B960" s="229" t="str">
        <f>IFERROR(IF(ForbDraft!A975&lt;&gt;"",ROW(ForbDraft!A975),""),"")</f>
        <v/>
      </c>
      <c r="C960" s="230" t="str">
        <f>IFERROR(IF(ForbDraft!A975&lt;&gt;"",ForbDraft!A975,""),"")</f>
        <v/>
      </c>
      <c r="D960" s="230" t="str">
        <f t="shared" si="14"/>
        <v/>
      </c>
      <c r="E960" s="230" t="str">
        <f>IFERROR(IF(ForbDraft!L975&lt;&gt;"",ABS(ForbDraft!L975),""),"")</f>
        <v/>
      </c>
      <c r="F960" s="230" t="str">
        <f>IFERROR(IF(ForbDraft!K975&lt;&gt;"",ForbDraft!K975,""),"")</f>
        <v/>
      </c>
    </row>
    <row r="961" spans="2:6" x14ac:dyDescent="0.2">
      <c r="B961" s="229" t="str">
        <f>IFERROR(IF(ForbDraft!A976&lt;&gt;"",ROW(ForbDraft!A976),""),"")</f>
        <v/>
      </c>
      <c r="C961" s="230" t="str">
        <f>IFERROR(IF(ForbDraft!A976&lt;&gt;"",ForbDraft!A976,""),"")</f>
        <v/>
      </c>
      <c r="D961" s="230" t="str">
        <f t="shared" si="14"/>
        <v/>
      </c>
      <c r="E961" s="230" t="str">
        <f>IFERROR(IF(ForbDraft!L976&lt;&gt;"",ABS(ForbDraft!L976),""),"")</f>
        <v/>
      </c>
      <c r="F961" s="230" t="str">
        <f>IFERROR(IF(ForbDraft!K976&lt;&gt;"",ForbDraft!K976,""),"")</f>
        <v/>
      </c>
    </row>
    <row r="962" spans="2:6" x14ac:dyDescent="0.2">
      <c r="B962" s="229" t="str">
        <f>IFERROR(IF(ForbDraft!A977&lt;&gt;"",ROW(ForbDraft!A977),""),"")</f>
        <v/>
      </c>
      <c r="C962" s="230" t="str">
        <f>IFERROR(IF(ForbDraft!A977&lt;&gt;"",ForbDraft!A977,""),"")</f>
        <v/>
      </c>
      <c r="D962" s="230" t="str">
        <f t="shared" si="14"/>
        <v/>
      </c>
      <c r="E962" s="230" t="str">
        <f>IFERROR(IF(ForbDraft!L977&lt;&gt;"",ABS(ForbDraft!L977),""),"")</f>
        <v/>
      </c>
      <c r="F962" s="230" t="str">
        <f>IFERROR(IF(ForbDraft!K977&lt;&gt;"",ForbDraft!K977,""),"")</f>
        <v/>
      </c>
    </row>
    <row r="963" spans="2:6" x14ac:dyDescent="0.2">
      <c r="B963" s="229" t="str">
        <f>IFERROR(IF(ForbDraft!A978&lt;&gt;"",ROW(ForbDraft!A978),""),"")</f>
        <v/>
      </c>
      <c r="C963" s="230" t="str">
        <f>IFERROR(IF(ForbDraft!A978&lt;&gt;"",ForbDraft!A978,""),"")</f>
        <v/>
      </c>
      <c r="D963" s="230" t="str">
        <f t="shared" ref="D963:D1026" si="15">IF(F963="pH לבדיקת גבול","pH",F963)</f>
        <v/>
      </c>
      <c r="E963" s="230" t="str">
        <f>IFERROR(IF(ForbDraft!L978&lt;&gt;"",ABS(ForbDraft!L978),""),"")</f>
        <v/>
      </c>
      <c r="F963" s="230" t="str">
        <f>IFERROR(IF(ForbDraft!K978&lt;&gt;"",ForbDraft!K978,""),"")</f>
        <v/>
      </c>
    </row>
    <row r="964" spans="2:6" x14ac:dyDescent="0.2">
      <c r="B964" s="229" t="str">
        <f>IFERROR(IF(ForbDraft!A979&lt;&gt;"",ROW(ForbDraft!A979),""),"")</f>
        <v/>
      </c>
      <c r="C964" s="230" t="str">
        <f>IFERROR(IF(ForbDraft!A979&lt;&gt;"",ForbDraft!A979,""),"")</f>
        <v/>
      </c>
      <c r="D964" s="230" t="str">
        <f t="shared" si="15"/>
        <v/>
      </c>
      <c r="E964" s="230" t="str">
        <f>IFERROR(IF(ForbDraft!L979&lt;&gt;"",ABS(ForbDraft!L979),""),"")</f>
        <v/>
      </c>
      <c r="F964" s="230" t="str">
        <f>IFERROR(IF(ForbDraft!K979&lt;&gt;"",ForbDraft!K979,""),"")</f>
        <v/>
      </c>
    </row>
    <row r="965" spans="2:6" x14ac:dyDescent="0.2">
      <c r="B965" s="229" t="str">
        <f>IFERROR(IF(ForbDraft!A980&lt;&gt;"",ROW(ForbDraft!A980),""),"")</f>
        <v/>
      </c>
      <c r="C965" s="230" t="str">
        <f>IFERROR(IF(ForbDraft!A980&lt;&gt;"",ForbDraft!A980,""),"")</f>
        <v/>
      </c>
      <c r="D965" s="230" t="str">
        <f t="shared" si="15"/>
        <v/>
      </c>
      <c r="E965" s="230" t="str">
        <f>IFERROR(IF(ForbDraft!L980&lt;&gt;"",ABS(ForbDraft!L980),""),"")</f>
        <v/>
      </c>
      <c r="F965" s="230" t="str">
        <f>IFERROR(IF(ForbDraft!K980&lt;&gt;"",ForbDraft!K980,""),"")</f>
        <v/>
      </c>
    </row>
    <row r="966" spans="2:6" x14ac:dyDescent="0.2">
      <c r="B966" s="229" t="str">
        <f>IFERROR(IF(ForbDraft!A981&lt;&gt;"",ROW(ForbDraft!A981),""),"")</f>
        <v/>
      </c>
      <c r="C966" s="230" t="str">
        <f>IFERROR(IF(ForbDraft!A981&lt;&gt;"",ForbDraft!A981,""),"")</f>
        <v/>
      </c>
      <c r="D966" s="230" t="str">
        <f t="shared" si="15"/>
        <v/>
      </c>
      <c r="E966" s="230" t="str">
        <f>IFERROR(IF(ForbDraft!L981&lt;&gt;"",ABS(ForbDraft!L981),""),"")</f>
        <v/>
      </c>
      <c r="F966" s="230" t="str">
        <f>IFERROR(IF(ForbDraft!K981&lt;&gt;"",ForbDraft!K981,""),"")</f>
        <v/>
      </c>
    </row>
    <row r="967" spans="2:6" x14ac:dyDescent="0.2">
      <c r="B967" s="229" t="str">
        <f>IFERROR(IF(ForbDraft!A982&lt;&gt;"",ROW(ForbDraft!A982),""),"")</f>
        <v/>
      </c>
      <c r="C967" s="230" t="str">
        <f>IFERROR(IF(ForbDraft!A982&lt;&gt;"",ForbDraft!A982,""),"")</f>
        <v/>
      </c>
      <c r="D967" s="230" t="str">
        <f t="shared" si="15"/>
        <v/>
      </c>
      <c r="E967" s="230" t="str">
        <f>IFERROR(IF(ForbDraft!L982&lt;&gt;"",ABS(ForbDraft!L982),""),"")</f>
        <v/>
      </c>
      <c r="F967" s="230" t="str">
        <f>IFERROR(IF(ForbDraft!K982&lt;&gt;"",ForbDraft!K982,""),"")</f>
        <v/>
      </c>
    </row>
    <row r="968" spans="2:6" x14ac:dyDescent="0.2">
      <c r="B968" s="229" t="str">
        <f>IFERROR(IF(ForbDraft!A983&lt;&gt;"",ROW(ForbDraft!A983),""),"")</f>
        <v/>
      </c>
      <c r="C968" s="230" t="str">
        <f>IFERROR(IF(ForbDraft!A983&lt;&gt;"",ForbDraft!A983,""),"")</f>
        <v/>
      </c>
      <c r="D968" s="230" t="str">
        <f t="shared" si="15"/>
        <v/>
      </c>
      <c r="E968" s="230" t="str">
        <f>IFERROR(IF(ForbDraft!L983&lt;&gt;"",ABS(ForbDraft!L983),""),"")</f>
        <v/>
      </c>
      <c r="F968" s="230" t="str">
        <f>IFERROR(IF(ForbDraft!K983&lt;&gt;"",ForbDraft!K983,""),"")</f>
        <v/>
      </c>
    </row>
    <row r="969" spans="2:6" x14ac:dyDescent="0.2">
      <c r="B969" s="229" t="str">
        <f>IFERROR(IF(ForbDraft!A984&lt;&gt;"",ROW(ForbDraft!A984),""),"")</f>
        <v/>
      </c>
      <c r="C969" s="230" t="str">
        <f>IFERROR(IF(ForbDraft!A984&lt;&gt;"",ForbDraft!A984,""),"")</f>
        <v/>
      </c>
      <c r="D969" s="230" t="str">
        <f t="shared" si="15"/>
        <v/>
      </c>
      <c r="E969" s="230" t="str">
        <f>IFERROR(IF(ForbDraft!L984&lt;&gt;"",ABS(ForbDraft!L984),""),"")</f>
        <v/>
      </c>
      <c r="F969" s="230" t="str">
        <f>IFERROR(IF(ForbDraft!K984&lt;&gt;"",ForbDraft!K984,""),"")</f>
        <v/>
      </c>
    </row>
    <row r="970" spans="2:6" x14ac:dyDescent="0.2">
      <c r="B970" s="229" t="str">
        <f>IFERROR(IF(ForbDraft!A985&lt;&gt;"",ROW(ForbDraft!A985),""),"")</f>
        <v/>
      </c>
      <c r="C970" s="230" t="str">
        <f>IFERROR(IF(ForbDraft!A985&lt;&gt;"",ForbDraft!A985,""),"")</f>
        <v/>
      </c>
      <c r="D970" s="230" t="str">
        <f t="shared" si="15"/>
        <v/>
      </c>
      <c r="E970" s="230" t="str">
        <f>IFERROR(IF(ForbDraft!L985&lt;&gt;"",ABS(ForbDraft!L985),""),"")</f>
        <v/>
      </c>
      <c r="F970" s="230" t="str">
        <f>IFERROR(IF(ForbDraft!K985&lt;&gt;"",ForbDraft!K985,""),"")</f>
        <v/>
      </c>
    </row>
    <row r="971" spans="2:6" x14ac:dyDescent="0.2">
      <c r="B971" s="229" t="str">
        <f>IFERROR(IF(ForbDraft!A986&lt;&gt;"",ROW(ForbDraft!A986),""),"")</f>
        <v/>
      </c>
      <c r="C971" s="230" t="str">
        <f>IFERROR(IF(ForbDraft!A986&lt;&gt;"",ForbDraft!A986,""),"")</f>
        <v/>
      </c>
      <c r="D971" s="230" t="str">
        <f t="shared" si="15"/>
        <v/>
      </c>
      <c r="E971" s="230" t="str">
        <f>IFERROR(IF(ForbDraft!L986&lt;&gt;"",ABS(ForbDraft!L986),""),"")</f>
        <v/>
      </c>
      <c r="F971" s="230" t="str">
        <f>IFERROR(IF(ForbDraft!K986&lt;&gt;"",ForbDraft!K986,""),"")</f>
        <v/>
      </c>
    </row>
    <row r="972" spans="2:6" x14ac:dyDescent="0.2">
      <c r="B972" s="229" t="str">
        <f>IFERROR(IF(ForbDraft!A987&lt;&gt;"",ROW(ForbDraft!A987),""),"")</f>
        <v/>
      </c>
      <c r="C972" s="230" t="str">
        <f>IFERROR(IF(ForbDraft!A987&lt;&gt;"",ForbDraft!A987,""),"")</f>
        <v/>
      </c>
      <c r="D972" s="230" t="str">
        <f t="shared" si="15"/>
        <v/>
      </c>
      <c r="E972" s="230" t="str">
        <f>IFERROR(IF(ForbDraft!L987&lt;&gt;"",ABS(ForbDraft!L987),""),"")</f>
        <v/>
      </c>
      <c r="F972" s="230" t="str">
        <f>IFERROR(IF(ForbDraft!K987&lt;&gt;"",ForbDraft!K987,""),"")</f>
        <v/>
      </c>
    </row>
    <row r="973" spans="2:6" x14ac:dyDescent="0.2">
      <c r="B973" s="229" t="str">
        <f>IFERROR(IF(ForbDraft!A988&lt;&gt;"",ROW(ForbDraft!A988),""),"")</f>
        <v/>
      </c>
      <c r="C973" s="230" t="str">
        <f>IFERROR(IF(ForbDraft!A988&lt;&gt;"",ForbDraft!A988,""),"")</f>
        <v/>
      </c>
      <c r="D973" s="230" t="str">
        <f t="shared" si="15"/>
        <v/>
      </c>
      <c r="E973" s="230" t="str">
        <f>IFERROR(IF(ForbDraft!L988&lt;&gt;"",ABS(ForbDraft!L988),""),"")</f>
        <v/>
      </c>
      <c r="F973" s="230" t="str">
        <f>IFERROR(IF(ForbDraft!K988&lt;&gt;"",ForbDraft!K988,""),"")</f>
        <v/>
      </c>
    </row>
    <row r="974" spans="2:6" x14ac:dyDescent="0.2">
      <c r="B974" s="229" t="str">
        <f>IFERROR(IF(ForbDraft!A989&lt;&gt;"",ROW(ForbDraft!A989),""),"")</f>
        <v/>
      </c>
      <c r="C974" s="230" t="str">
        <f>IFERROR(IF(ForbDraft!A989&lt;&gt;"",ForbDraft!A989,""),"")</f>
        <v/>
      </c>
      <c r="D974" s="230" t="str">
        <f t="shared" si="15"/>
        <v/>
      </c>
      <c r="E974" s="230" t="str">
        <f>IFERROR(IF(ForbDraft!L989&lt;&gt;"",ABS(ForbDraft!L989),""),"")</f>
        <v/>
      </c>
      <c r="F974" s="230" t="str">
        <f>IFERROR(IF(ForbDraft!K989&lt;&gt;"",ForbDraft!K989,""),"")</f>
        <v/>
      </c>
    </row>
    <row r="975" spans="2:6" x14ac:dyDescent="0.2">
      <c r="B975" s="229" t="str">
        <f>IFERROR(IF(ForbDraft!A990&lt;&gt;"",ROW(ForbDraft!A990),""),"")</f>
        <v/>
      </c>
      <c r="C975" s="230" t="str">
        <f>IFERROR(IF(ForbDraft!A990&lt;&gt;"",ForbDraft!A990,""),"")</f>
        <v/>
      </c>
      <c r="D975" s="230" t="str">
        <f t="shared" si="15"/>
        <v/>
      </c>
      <c r="E975" s="230" t="str">
        <f>IFERROR(IF(ForbDraft!L990&lt;&gt;"",ABS(ForbDraft!L990),""),"")</f>
        <v/>
      </c>
      <c r="F975" s="230" t="str">
        <f>IFERROR(IF(ForbDraft!K990&lt;&gt;"",ForbDraft!K990,""),"")</f>
        <v/>
      </c>
    </row>
    <row r="976" spans="2:6" x14ac:dyDescent="0.2">
      <c r="B976" s="229" t="str">
        <f>IFERROR(IF(ForbDraft!A991&lt;&gt;"",ROW(ForbDraft!A991),""),"")</f>
        <v/>
      </c>
      <c r="C976" s="230" t="str">
        <f>IFERROR(IF(ForbDraft!A991&lt;&gt;"",ForbDraft!A991,""),"")</f>
        <v/>
      </c>
      <c r="D976" s="230" t="str">
        <f t="shared" si="15"/>
        <v/>
      </c>
      <c r="E976" s="230" t="str">
        <f>IFERROR(IF(ForbDraft!L991&lt;&gt;"",ABS(ForbDraft!L991),""),"")</f>
        <v/>
      </c>
      <c r="F976" s="230" t="str">
        <f>IFERROR(IF(ForbDraft!K991&lt;&gt;"",ForbDraft!K991,""),"")</f>
        <v/>
      </c>
    </row>
    <row r="977" spans="2:6" x14ac:dyDescent="0.2">
      <c r="B977" s="229" t="str">
        <f>IFERROR(IF(ForbDraft!A992&lt;&gt;"",ROW(ForbDraft!A992),""),"")</f>
        <v/>
      </c>
      <c r="C977" s="230" t="str">
        <f>IFERROR(IF(ForbDraft!A992&lt;&gt;"",ForbDraft!A992,""),"")</f>
        <v/>
      </c>
      <c r="D977" s="230" t="str">
        <f t="shared" si="15"/>
        <v/>
      </c>
      <c r="E977" s="230" t="str">
        <f>IFERROR(IF(ForbDraft!L992&lt;&gt;"",ABS(ForbDraft!L992),""),"")</f>
        <v/>
      </c>
      <c r="F977" s="230" t="str">
        <f>IFERROR(IF(ForbDraft!K992&lt;&gt;"",ForbDraft!K992,""),"")</f>
        <v/>
      </c>
    </row>
    <row r="978" spans="2:6" x14ac:dyDescent="0.2">
      <c r="B978" s="229" t="str">
        <f>IFERROR(IF(ForbDraft!A993&lt;&gt;"",ROW(ForbDraft!A993),""),"")</f>
        <v/>
      </c>
      <c r="C978" s="230" t="str">
        <f>IFERROR(IF(ForbDraft!A993&lt;&gt;"",ForbDraft!A993,""),"")</f>
        <v/>
      </c>
      <c r="D978" s="230" t="str">
        <f t="shared" si="15"/>
        <v/>
      </c>
      <c r="E978" s="230" t="str">
        <f>IFERROR(IF(ForbDraft!L993&lt;&gt;"",ABS(ForbDraft!L993),""),"")</f>
        <v/>
      </c>
      <c r="F978" s="230" t="str">
        <f>IFERROR(IF(ForbDraft!K993&lt;&gt;"",ForbDraft!K993,""),"")</f>
        <v/>
      </c>
    </row>
    <row r="979" spans="2:6" x14ac:dyDescent="0.2">
      <c r="B979" s="229" t="str">
        <f>IFERROR(IF(ForbDraft!A994&lt;&gt;"",ROW(ForbDraft!A994),""),"")</f>
        <v/>
      </c>
      <c r="C979" s="230" t="str">
        <f>IFERROR(IF(ForbDraft!A994&lt;&gt;"",ForbDraft!A994,""),"")</f>
        <v/>
      </c>
      <c r="D979" s="230" t="str">
        <f t="shared" si="15"/>
        <v/>
      </c>
      <c r="E979" s="230" t="str">
        <f>IFERROR(IF(ForbDraft!L994&lt;&gt;"",ABS(ForbDraft!L994),""),"")</f>
        <v/>
      </c>
      <c r="F979" s="230" t="str">
        <f>IFERROR(IF(ForbDraft!K994&lt;&gt;"",ForbDraft!K994,""),"")</f>
        <v/>
      </c>
    </row>
    <row r="980" spans="2:6" x14ac:dyDescent="0.2">
      <c r="B980" s="229" t="str">
        <f>IFERROR(IF(ForbDraft!A995&lt;&gt;"",ROW(ForbDraft!A995),""),"")</f>
        <v/>
      </c>
      <c r="C980" s="230" t="str">
        <f>IFERROR(IF(ForbDraft!A995&lt;&gt;"",ForbDraft!A995,""),"")</f>
        <v/>
      </c>
      <c r="D980" s="230" t="str">
        <f t="shared" si="15"/>
        <v/>
      </c>
      <c r="E980" s="230" t="str">
        <f>IFERROR(IF(ForbDraft!L995&lt;&gt;"",ABS(ForbDraft!L995),""),"")</f>
        <v/>
      </c>
      <c r="F980" s="230" t="str">
        <f>IFERROR(IF(ForbDraft!K995&lt;&gt;"",ForbDraft!K995,""),"")</f>
        <v/>
      </c>
    </row>
    <row r="981" spans="2:6" x14ac:dyDescent="0.2">
      <c r="B981" s="229" t="str">
        <f>IFERROR(IF(ForbDraft!A996&lt;&gt;"",ROW(ForbDraft!A996),""),"")</f>
        <v/>
      </c>
      <c r="C981" s="230" t="str">
        <f>IFERROR(IF(ForbDraft!A996&lt;&gt;"",ForbDraft!A996,""),"")</f>
        <v/>
      </c>
      <c r="D981" s="230" t="str">
        <f t="shared" si="15"/>
        <v/>
      </c>
      <c r="E981" s="230" t="str">
        <f>IFERROR(IF(ForbDraft!L996&lt;&gt;"",ABS(ForbDraft!L996),""),"")</f>
        <v/>
      </c>
      <c r="F981" s="230" t="str">
        <f>IFERROR(IF(ForbDraft!K996&lt;&gt;"",ForbDraft!K996,""),"")</f>
        <v/>
      </c>
    </row>
    <row r="982" spans="2:6" x14ac:dyDescent="0.2">
      <c r="B982" s="229" t="str">
        <f>IFERROR(IF(ForbDraft!A997&lt;&gt;"",ROW(ForbDraft!A997),""),"")</f>
        <v/>
      </c>
      <c r="C982" s="230" t="str">
        <f>IFERROR(IF(ForbDraft!A997&lt;&gt;"",ForbDraft!A997,""),"")</f>
        <v/>
      </c>
      <c r="D982" s="230" t="str">
        <f t="shared" si="15"/>
        <v/>
      </c>
      <c r="E982" s="230" t="str">
        <f>IFERROR(IF(ForbDraft!L997&lt;&gt;"",ABS(ForbDraft!L997),""),"")</f>
        <v/>
      </c>
      <c r="F982" s="230" t="str">
        <f>IFERROR(IF(ForbDraft!K997&lt;&gt;"",ForbDraft!K997,""),"")</f>
        <v/>
      </c>
    </row>
    <row r="983" spans="2:6" x14ac:dyDescent="0.2">
      <c r="B983" s="229" t="str">
        <f>IFERROR(IF(ForbDraft!A998&lt;&gt;"",ROW(ForbDraft!A998),""),"")</f>
        <v/>
      </c>
      <c r="C983" s="230" t="str">
        <f>IFERROR(IF(ForbDraft!A998&lt;&gt;"",ForbDraft!A998,""),"")</f>
        <v/>
      </c>
      <c r="D983" s="230" t="str">
        <f t="shared" si="15"/>
        <v/>
      </c>
      <c r="E983" s="230" t="str">
        <f>IFERROR(IF(ForbDraft!L998&lt;&gt;"",ABS(ForbDraft!L998),""),"")</f>
        <v/>
      </c>
      <c r="F983" s="230" t="str">
        <f>IFERROR(IF(ForbDraft!K998&lt;&gt;"",ForbDraft!K998,""),"")</f>
        <v/>
      </c>
    </row>
    <row r="984" spans="2:6" x14ac:dyDescent="0.2">
      <c r="B984" s="229" t="str">
        <f>IFERROR(IF(ForbDraft!A999&lt;&gt;"",ROW(ForbDraft!A999),""),"")</f>
        <v/>
      </c>
      <c r="C984" s="230" t="str">
        <f>IFERROR(IF(ForbDraft!A999&lt;&gt;"",ForbDraft!A999,""),"")</f>
        <v/>
      </c>
      <c r="D984" s="230" t="str">
        <f t="shared" si="15"/>
        <v/>
      </c>
      <c r="E984" s="230" t="str">
        <f>IFERROR(IF(ForbDraft!L999&lt;&gt;"",ABS(ForbDraft!L999),""),"")</f>
        <v/>
      </c>
      <c r="F984" s="230" t="str">
        <f>IFERROR(IF(ForbDraft!K999&lt;&gt;"",ForbDraft!K999,""),"")</f>
        <v/>
      </c>
    </row>
    <row r="985" spans="2:6" x14ac:dyDescent="0.2">
      <c r="B985" s="229" t="str">
        <f>IFERROR(IF(ForbDraft!A1000&lt;&gt;"",ROW(ForbDraft!A1000),""),"")</f>
        <v/>
      </c>
      <c r="C985" s="230" t="str">
        <f>IFERROR(IF(ForbDraft!A1000&lt;&gt;"",ForbDraft!A1000,""),"")</f>
        <v/>
      </c>
      <c r="D985" s="230" t="str">
        <f t="shared" si="15"/>
        <v/>
      </c>
      <c r="E985" s="230" t="str">
        <f>IFERROR(IF(ForbDraft!L1000&lt;&gt;"",ABS(ForbDraft!L1000),""),"")</f>
        <v/>
      </c>
      <c r="F985" s="230" t="str">
        <f>IFERROR(IF(ForbDraft!K1000&lt;&gt;"",ForbDraft!K1000,""),"")</f>
        <v/>
      </c>
    </row>
    <row r="986" spans="2:6" x14ac:dyDescent="0.2">
      <c r="B986" s="229" t="str">
        <f>IFERROR(IF(ForbDraft!A1001&lt;&gt;"",ROW(ForbDraft!A1001),""),"")</f>
        <v/>
      </c>
      <c r="C986" s="230" t="str">
        <f>IFERROR(IF(ForbDraft!A1001&lt;&gt;"",ForbDraft!A1001,""),"")</f>
        <v/>
      </c>
      <c r="D986" s="230" t="str">
        <f t="shared" si="15"/>
        <v/>
      </c>
      <c r="E986" s="230" t="str">
        <f>IFERROR(IF(ForbDraft!L1001&lt;&gt;"",ABS(ForbDraft!L1001),""),"")</f>
        <v/>
      </c>
      <c r="F986" s="230" t="str">
        <f>IFERROR(IF(ForbDraft!K1001&lt;&gt;"",ForbDraft!K1001,""),"")</f>
        <v/>
      </c>
    </row>
    <row r="987" spans="2:6" x14ac:dyDescent="0.2">
      <c r="B987" s="229" t="str">
        <f>IFERROR(IF(ForbDraft!A1002&lt;&gt;"",ROW(ForbDraft!A1002),""),"")</f>
        <v/>
      </c>
      <c r="C987" s="230" t="str">
        <f>IFERROR(IF(ForbDraft!A1002&lt;&gt;"",ForbDraft!A1002,""),"")</f>
        <v/>
      </c>
      <c r="D987" s="230" t="str">
        <f t="shared" si="15"/>
        <v/>
      </c>
      <c r="E987" s="230" t="str">
        <f>IFERROR(IF(ForbDraft!L1002&lt;&gt;"",ABS(ForbDraft!L1002),""),"")</f>
        <v/>
      </c>
      <c r="F987" s="230" t="str">
        <f>IFERROR(IF(ForbDraft!K1002&lt;&gt;"",ForbDraft!K1002,""),"")</f>
        <v/>
      </c>
    </row>
    <row r="988" spans="2:6" x14ac:dyDescent="0.2">
      <c r="B988" s="229" t="str">
        <f>IFERROR(IF(ForbDraft!A1003&lt;&gt;"",ROW(ForbDraft!A1003),""),"")</f>
        <v/>
      </c>
      <c r="C988" s="230" t="str">
        <f>IFERROR(IF(ForbDraft!A1003&lt;&gt;"",ForbDraft!A1003,""),"")</f>
        <v/>
      </c>
      <c r="D988" s="230" t="str">
        <f t="shared" si="15"/>
        <v/>
      </c>
      <c r="E988" s="230" t="str">
        <f>IFERROR(IF(ForbDraft!L1003&lt;&gt;"",ABS(ForbDraft!L1003),""),"")</f>
        <v/>
      </c>
      <c r="F988" s="230" t="str">
        <f>IFERROR(IF(ForbDraft!K1003&lt;&gt;"",ForbDraft!K1003,""),"")</f>
        <v/>
      </c>
    </row>
    <row r="989" spans="2:6" x14ac:dyDescent="0.2">
      <c r="B989" s="229" t="str">
        <f>IFERROR(IF(ForbDraft!A1004&lt;&gt;"",ROW(ForbDraft!A1004),""),"")</f>
        <v/>
      </c>
      <c r="C989" s="230" t="str">
        <f>IFERROR(IF(ForbDraft!A1004&lt;&gt;"",ForbDraft!A1004,""),"")</f>
        <v/>
      </c>
      <c r="D989" s="230" t="str">
        <f t="shared" si="15"/>
        <v/>
      </c>
      <c r="E989" s="230" t="str">
        <f>IFERROR(IF(ForbDraft!L1004&lt;&gt;"",ABS(ForbDraft!L1004),""),"")</f>
        <v/>
      </c>
      <c r="F989" s="230" t="str">
        <f>IFERROR(IF(ForbDraft!K1004&lt;&gt;"",ForbDraft!K1004,""),"")</f>
        <v/>
      </c>
    </row>
    <row r="990" spans="2:6" x14ac:dyDescent="0.2">
      <c r="B990" s="229" t="str">
        <f>IFERROR(IF(ForbDraft!A1005&lt;&gt;"",ROW(ForbDraft!A1005),""),"")</f>
        <v/>
      </c>
      <c r="C990" s="230" t="str">
        <f>IFERROR(IF(ForbDraft!A1005&lt;&gt;"",ForbDraft!A1005,""),"")</f>
        <v/>
      </c>
      <c r="D990" s="230" t="str">
        <f t="shared" si="15"/>
        <v/>
      </c>
      <c r="E990" s="230" t="str">
        <f>IFERROR(IF(ForbDraft!L1005&lt;&gt;"",ABS(ForbDraft!L1005),""),"")</f>
        <v/>
      </c>
      <c r="F990" s="230" t="str">
        <f>IFERROR(IF(ForbDraft!K1005&lt;&gt;"",ForbDraft!K1005,""),"")</f>
        <v/>
      </c>
    </row>
    <row r="991" spans="2:6" x14ac:dyDescent="0.2">
      <c r="B991" s="229" t="str">
        <f>IFERROR(IF(ForbDraft!A1006&lt;&gt;"",ROW(ForbDraft!A1006),""),"")</f>
        <v/>
      </c>
      <c r="C991" s="230" t="str">
        <f>IFERROR(IF(ForbDraft!A1006&lt;&gt;"",ForbDraft!A1006,""),"")</f>
        <v/>
      </c>
      <c r="D991" s="230" t="str">
        <f t="shared" si="15"/>
        <v/>
      </c>
      <c r="E991" s="230" t="str">
        <f>IFERROR(IF(ForbDraft!L1006&lt;&gt;"",ABS(ForbDraft!L1006),""),"")</f>
        <v/>
      </c>
      <c r="F991" s="230" t="str">
        <f>IFERROR(IF(ForbDraft!K1006&lt;&gt;"",ForbDraft!K1006,""),"")</f>
        <v/>
      </c>
    </row>
    <row r="992" spans="2:6" x14ac:dyDescent="0.2">
      <c r="B992" s="229" t="str">
        <f>IFERROR(IF(ForbDraft!A1007&lt;&gt;"",ROW(ForbDraft!A1007),""),"")</f>
        <v/>
      </c>
      <c r="C992" s="230" t="str">
        <f>IFERROR(IF(ForbDraft!A1007&lt;&gt;"",ForbDraft!A1007,""),"")</f>
        <v/>
      </c>
      <c r="D992" s="230" t="str">
        <f t="shared" si="15"/>
        <v/>
      </c>
      <c r="E992" s="230" t="str">
        <f>IFERROR(IF(ForbDraft!L1007&lt;&gt;"",ABS(ForbDraft!L1007),""),"")</f>
        <v/>
      </c>
      <c r="F992" s="230" t="str">
        <f>IFERROR(IF(ForbDraft!K1007&lt;&gt;"",ForbDraft!K1007,""),"")</f>
        <v/>
      </c>
    </row>
    <row r="993" spans="2:6" x14ac:dyDescent="0.2">
      <c r="B993" s="229" t="str">
        <f>IFERROR(IF(ForbDraft!A1008&lt;&gt;"",ROW(ForbDraft!A1008),""),"")</f>
        <v/>
      </c>
      <c r="C993" s="230" t="str">
        <f>IFERROR(IF(ForbDraft!A1008&lt;&gt;"",ForbDraft!A1008,""),"")</f>
        <v/>
      </c>
      <c r="D993" s="230" t="str">
        <f t="shared" si="15"/>
        <v/>
      </c>
      <c r="E993" s="230" t="str">
        <f>IFERROR(IF(ForbDraft!L1008&lt;&gt;"",ABS(ForbDraft!L1008),""),"")</f>
        <v/>
      </c>
      <c r="F993" s="230" t="str">
        <f>IFERROR(IF(ForbDraft!K1008&lt;&gt;"",ForbDraft!K1008,""),"")</f>
        <v/>
      </c>
    </row>
    <row r="994" spans="2:6" x14ac:dyDescent="0.2">
      <c r="B994" s="229" t="str">
        <f>IFERROR(IF(ForbDraft!A1009&lt;&gt;"",ROW(ForbDraft!A1009),""),"")</f>
        <v/>
      </c>
      <c r="C994" s="230" t="str">
        <f>IFERROR(IF(ForbDraft!A1009&lt;&gt;"",ForbDraft!A1009,""),"")</f>
        <v/>
      </c>
      <c r="D994" s="230" t="str">
        <f t="shared" si="15"/>
        <v/>
      </c>
      <c r="E994" s="230" t="str">
        <f>IFERROR(IF(ForbDraft!L1009&lt;&gt;"",ABS(ForbDraft!L1009),""),"")</f>
        <v/>
      </c>
      <c r="F994" s="230" t="str">
        <f>IFERROR(IF(ForbDraft!K1009&lt;&gt;"",ForbDraft!K1009,""),"")</f>
        <v/>
      </c>
    </row>
    <row r="995" spans="2:6" x14ac:dyDescent="0.2">
      <c r="B995" s="229" t="str">
        <f>IFERROR(IF(ForbDraft!A1010&lt;&gt;"",ROW(ForbDraft!A1010),""),"")</f>
        <v/>
      </c>
      <c r="C995" s="230" t="str">
        <f>IFERROR(IF(ForbDraft!A1010&lt;&gt;"",ForbDraft!A1010,""),"")</f>
        <v/>
      </c>
      <c r="D995" s="230" t="str">
        <f t="shared" si="15"/>
        <v/>
      </c>
      <c r="E995" s="230" t="str">
        <f>IFERROR(IF(ForbDraft!L1010&lt;&gt;"",ABS(ForbDraft!L1010),""),"")</f>
        <v/>
      </c>
      <c r="F995" s="230" t="str">
        <f>IFERROR(IF(ForbDraft!K1010&lt;&gt;"",ForbDraft!K1010,""),"")</f>
        <v/>
      </c>
    </row>
    <row r="996" spans="2:6" x14ac:dyDescent="0.2">
      <c r="B996" s="229" t="str">
        <f>IFERROR(IF(ForbDraft!A1011&lt;&gt;"",ROW(ForbDraft!A1011),""),"")</f>
        <v/>
      </c>
      <c r="C996" s="230" t="str">
        <f>IFERROR(IF(ForbDraft!A1011&lt;&gt;"",ForbDraft!A1011,""),"")</f>
        <v/>
      </c>
      <c r="D996" s="230" t="str">
        <f t="shared" si="15"/>
        <v/>
      </c>
      <c r="E996" s="230" t="str">
        <f>IFERROR(IF(ForbDraft!L1011&lt;&gt;"",ABS(ForbDraft!L1011),""),"")</f>
        <v/>
      </c>
      <c r="F996" s="230" t="str">
        <f>IFERROR(IF(ForbDraft!K1011&lt;&gt;"",ForbDraft!K1011,""),"")</f>
        <v/>
      </c>
    </row>
    <row r="997" spans="2:6" x14ac:dyDescent="0.2">
      <c r="B997" s="229" t="str">
        <f>IFERROR(IF(ForbDraft!A1012&lt;&gt;"",ROW(ForbDraft!A1012),""),"")</f>
        <v/>
      </c>
      <c r="C997" s="230" t="str">
        <f>IFERROR(IF(ForbDraft!A1012&lt;&gt;"",ForbDraft!A1012,""),"")</f>
        <v/>
      </c>
      <c r="D997" s="230" t="str">
        <f t="shared" si="15"/>
        <v/>
      </c>
      <c r="E997" s="230" t="str">
        <f>IFERROR(IF(ForbDraft!L1012&lt;&gt;"",ABS(ForbDraft!L1012),""),"")</f>
        <v/>
      </c>
      <c r="F997" s="230" t="str">
        <f>IFERROR(IF(ForbDraft!K1012&lt;&gt;"",ForbDraft!K1012,""),"")</f>
        <v/>
      </c>
    </row>
    <row r="998" spans="2:6" x14ac:dyDescent="0.2">
      <c r="B998" s="229" t="str">
        <f>IFERROR(IF(ForbDraft!A1013&lt;&gt;"",ROW(ForbDraft!A1013),""),"")</f>
        <v/>
      </c>
      <c r="C998" s="230" t="str">
        <f>IFERROR(IF(ForbDraft!A1013&lt;&gt;"",ForbDraft!A1013,""),"")</f>
        <v/>
      </c>
      <c r="D998" s="230" t="str">
        <f t="shared" si="15"/>
        <v/>
      </c>
      <c r="E998" s="230" t="str">
        <f>IFERROR(IF(ForbDraft!L1013&lt;&gt;"",ABS(ForbDraft!L1013),""),"")</f>
        <v/>
      </c>
      <c r="F998" s="230" t="str">
        <f>IFERROR(IF(ForbDraft!K1013&lt;&gt;"",ForbDraft!K1013,""),"")</f>
        <v/>
      </c>
    </row>
    <row r="999" spans="2:6" x14ac:dyDescent="0.2">
      <c r="B999" s="229" t="str">
        <f>IFERROR(IF(ForbDraft!A1014&lt;&gt;"",ROW(ForbDraft!A1014),""),"")</f>
        <v/>
      </c>
      <c r="C999" s="230" t="str">
        <f>IFERROR(IF(ForbDraft!A1014&lt;&gt;"",ForbDraft!A1014,""),"")</f>
        <v/>
      </c>
      <c r="D999" s="230" t="str">
        <f t="shared" si="15"/>
        <v/>
      </c>
      <c r="E999" s="230" t="str">
        <f>IFERROR(IF(ForbDraft!L1014&lt;&gt;"",ABS(ForbDraft!L1014),""),"")</f>
        <v/>
      </c>
      <c r="F999" s="230" t="str">
        <f>IFERROR(IF(ForbDraft!K1014&lt;&gt;"",ForbDraft!K1014,""),"")</f>
        <v/>
      </c>
    </row>
    <row r="1000" spans="2:6" x14ac:dyDescent="0.2">
      <c r="B1000" s="229" t="str">
        <f>IFERROR(IF(ForbDraft!A1015&lt;&gt;"",ROW(ForbDraft!A1015),""),"")</f>
        <v/>
      </c>
      <c r="C1000" s="230" t="str">
        <f>IFERROR(IF(ForbDraft!A1015&lt;&gt;"",ForbDraft!A1015,""),"")</f>
        <v/>
      </c>
      <c r="D1000" s="230" t="str">
        <f t="shared" si="15"/>
        <v/>
      </c>
      <c r="E1000" s="230" t="str">
        <f>IFERROR(IF(ForbDraft!L1015&lt;&gt;"",ABS(ForbDraft!L1015),""),"")</f>
        <v/>
      </c>
      <c r="F1000" s="230" t="str">
        <f>IFERROR(IF(ForbDraft!K1015&lt;&gt;"",ForbDraft!K1015,""),"")</f>
        <v/>
      </c>
    </row>
    <row r="1001" spans="2:6" x14ac:dyDescent="0.2">
      <c r="B1001" s="229" t="str">
        <f>IFERROR(IF(ForbDraft!A1016&lt;&gt;"",ROW(ForbDraft!A1016),""),"")</f>
        <v/>
      </c>
      <c r="C1001" s="230" t="str">
        <f>IFERROR(IF(ForbDraft!A1016&lt;&gt;"",ForbDraft!A1016,""),"")</f>
        <v/>
      </c>
      <c r="D1001" s="230" t="str">
        <f t="shared" si="15"/>
        <v/>
      </c>
      <c r="E1001" s="230" t="str">
        <f>IFERROR(IF(ForbDraft!L1016&lt;&gt;"",ABS(ForbDraft!L1016),""),"")</f>
        <v/>
      </c>
      <c r="F1001" s="230" t="str">
        <f>IFERROR(IF(ForbDraft!K1016&lt;&gt;"",ForbDraft!K1016,""),"")</f>
        <v/>
      </c>
    </row>
    <row r="1002" spans="2:6" x14ac:dyDescent="0.2">
      <c r="B1002" s="229" t="str">
        <f>IFERROR(IF(ForbDraft!A1017&lt;&gt;"",ROW(ForbDraft!A1017),""),"")</f>
        <v/>
      </c>
      <c r="C1002" s="230" t="str">
        <f>IFERROR(IF(ForbDraft!A1017&lt;&gt;"",ForbDraft!A1017,""),"")</f>
        <v/>
      </c>
      <c r="D1002" s="230" t="str">
        <f t="shared" si="15"/>
        <v/>
      </c>
      <c r="E1002" s="230" t="str">
        <f>IFERROR(IF(ForbDraft!L1017&lt;&gt;"",ABS(ForbDraft!L1017),""),"")</f>
        <v/>
      </c>
      <c r="F1002" s="230" t="str">
        <f>IFERROR(IF(ForbDraft!K1017&lt;&gt;"",ForbDraft!K1017,""),"")</f>
        <v/>
      </c>
    </row>
    <row r="1003" spans="2:6" x14ac:dyDescent="0.2">
      <c r="B1003" s="229" t="str">
        <f>IFERROR(IF(ForbDraft!A1018&lt;&gt;"",ROW(ForbDraft!A1018),""),"")</f>
        <v/>
      </c>
      <c r="C1003" s="230" t="str">
        <f>IFERROR(IF(ForbDraft!A1018&lt;&gt;"",ForbDraft!A1018,""),"")</f>
        <v/>
      </c>
      <c r="D1003" s="230" t="str">
        <f t="shared" si="15"/>
        <v/>
      </c>
      <c r="E1003" s="230" t="str">
        <f>IFERROR(IF(ForbDraft!L1018&lt;&gt;"",ABS(ForbDraft!L1018),""),"")</f>
        <v/>
      </c>
      <c r="F1003" s="230" t="str">
        <f>IFERROR(IF(ForbDraft!K1018&lt;&gt;"",ForbDraft!K1018,""),"")</f>
        <v/>
      </c>
    </row>
    <row r="1004" spans="2:6" x14ac:dyDescent="0.2">
      <c r="B1004" s="229" t="str">
        <f>IFERROR(IF(ForbDraft!A1019&lt;&gt;"",ROW(ForbDraft!A1019),""),"")</f>
        <v/>
      </c>
      <c r="C1004" s="230" t="str">
        <f>IFERROR(IF(ForbDraft!A1019&lt;&gt;"",ForbDraft!A1019,""),"")</f>
        <v/>
      </c>
      <c r="D1004" s="230" t="str">
        <f t="shared" si="15"/>
        <v/>
      </c>
      <c r="E1004" s="230" t="str">
        <f>IFERROR(IF(ForbDraft!L1019&lt;&gt;"",ABS(ForbDraft!L1019),""),"")</f>
        <v/>
      </c>
      <c r="F1004" s="230" t="str">
        <f>IFERROR(IF(ForbDraft!K1019&lt;&gt;"",ForbDraft!K1019,""),"")</f>
        <v/>
      </c>
    </row>
    <row r="1005" spans="2:6" x14ac:dyDescent="0.2">
      <c r="B1005" s="229" t="str">
        <f>IFERROR(IF(ForbDraft!A1020&lt;&gt;"",ROW(ForbDraft!A1020),""),"")</f>
        <v/>
      </c>
      <c r="C1005" s="230" t="str">
        <f>IFERROR(IF(ForbDraft!A1020&lt;&gt;"",ForbDraft!A1020,""),"")</f>
        <v/>
      </c>
      <c r="D1005" s="230" t="str">
        <f t="shared" si="15"/>
        <v/>
      </c>
      <c r="E1005" s="230" t="str">
        <f>IFERROR(IF(ForbDraft!L1020&lt;&gt;"",ABS(ForbDraft!L1020),""),"")</f>
        <v/>
      </c>
      <c r="F1005" s="230" t="str">
        <f>IFERROR(IF(ForbDraft!K1020&lt;&gt;"",ForbDraft!K1020,""),"")</f>
        <v/>
      </c>
    </row>
    <row r="1006" spans="2:6" x14ac:dyDescent="0.2">
      <c r="B1006" s="229" t="str">
        <f>IFERROR(IF(ForbDraft!A1021&lt;&gt;"",ROW(ForbDraft!A1021),""),"")</f>
        <v/>
      </c>
      <c r="C1006" s="230" t="str">
        <f>IFERROR(IF(ForbDraft!A1021&lt;&gt;"",ForbDraft!A1021,""),"")</f>
        <v/>
      </c>
      <c r="D1006" s="230" t="str">
        <f t="shared" si="15"/>
        <v/>
      </c>
      <c r="E1006" s="230" t="str">
        <f>IFERROR(IF(ForbDraft!L1021&lt;&gt;"",ABS(ForbDraft!L1021),""),"")</f>
        <v/>
      </c>
      <c r="F1006" s="230" t="str">
        <f>IFERROR(IF(ForbDraft!K1021&lt;&gt;"",ForbDraft!K1021,""),"")</f>
        <v/>
      </c>
    </row>
    <row r="1007" spans="2:6" x14ac:dyDescent="0.2">
      <c r="B1007" s="229" t="str">
        <f>IFERROR(IF(ForbDraft!A1022&lt;&gt;"",ROW(ForbDraft!A1022),""),"")</f>
        <v/>
      </c>
      <c r="C1007" s="230" t="str">
        <f>IFERROR(IF(ForbDraft!A1022&lt;&gt;"",ForbDraft!A1022,""),"")</f>
        <v/>
      </c>
      <c r="D1007" s="230" t="str">
        <f t="shared" si="15"/>
        <v/>
      </c>
      <c r="E1007" s="230" t="str">
        <f>IFERROR(IF(ForbDraft!L1022&lt;&gt;"",ABS(ForbDraft!L1022),""),"")</f>
        <v/>
      </c>
      <c r="F1007" s="230" t="str">
        <f>IFERROR(IF(ForbDraft!K1022&lt;&gt;"",ForbDraft!K1022,""),"")</f>
        <v/>
      </c>
    </row>
    <row r="1008" spans="2:6" x14ac:dyDescent="0.2">
      <c r="B1008" s="229" t="str">
        <f>IFERROR(IF(ForbDraft!A1023&lt;&gt;"",ROW(ForbDraft!A1023),""),"")</f>
        <v/>
      </c>
      <c r="C1008" s="230" t="str">
        <f>IFERROR(IF(ForbDraft!A1023&lt;&gt;"",ForbDraft!A1023,""),"")</f>
        <v/>
      </c>
      <c r="D1008" s="230" t="str">
        <f t="shared" si="15"/>
        <v/>
      </c>
      <c r="E1008" s="230" t="str">
        <f>IFERROR(IF(ForbDraft!L1023&lt;&gt;"",ABS(ForbDraft!L1023),""),"")</f>
        <v/>
      </c>
      <c r="F1008" s="230" t="str">
        <f>IFERROR(IF(ForbDraft!K1023&lt;&gt;"",ForbDraft!K1023,""),"")</f>
        <v/>
      </c>
    </row>
    <row r="1009" spans="2:6" x14ac:dyDescent="0.2">
      <c r="B1009" s="229" t="str">
        <f>IFERROR(IF(ForbDraft!A1024&lt;&gt;"",ROW(ForbDraft!A1024),""),"")</f>
        <v/>
      </c>
      <c r="C1009" s="230" t="str">
        <f>IFERROR(IF(ForbDraft!A1024&lt;&gt;"",ForbDraft!A1024,""),"")</f>
        <v/>
      </c>
      <c r="D1009" s="230" t="str">
        <f t="shared" si="15"/>
        <v/>
      </c>
      <c r="E1009" s="230" t="str">
        <f>IFERROR(IF(ForbDraft!L1024&lt;&gt;"",ABS(ForbDraft!L1024),""),"")</f>
        <v/>
      </c>
      <c r="F1009" s="230" t="str">
        <f>IFERROR(IF(ForbDraft!K1024&lt;&gt;"",ForbDraft!K1024,""),"")</f>
        <v/>
      </c>
    </row>
    <row r="1010" spans="2:6" x14ac:dyDescent="0.2">
      <c r="B1010" s="229" t="str">
        <f>IFERROR(IF(ForbDraft!A1025&lt;&gt;"",ROW(ForbDraft!A1025),""),"")</f>
        <v/>
      </c>
      <c r="C1010" s="230" t="str">
        <f>IFERROR(IF(ForbDraft!A1025&lt;&gt;"",ForbDraft!A1025,""),"")</f>
        <v/>
      </c>
      <c r="D1010" s="230" t="str">
        <f t="shared" si="15"/>
        <v/>
      </c>
      <c r="E1010" s="230" t="str">
        <f>IFERROR(IF(ForbDraft!L1025&lt;&gt;"",ABS(ForbDraft!L1025),""),"")</f>
        <v/>
      </c>
      <c r="F1010" s="230" t="str">
        <f>IFERROR(IF(ForbDraft!K1025&lt;&gt;"",ForbDraft!K1025,""),"")</f>
        <v/>
      </c>
    </row>
    <row r="1011" spans="2:6" x14ac:dyDescent="0.2">
      <c r="B1011" s="229" t="str">
        <f>IFERROR(IF(ForbDraft!A1026&lt;&gt;"",ROW(ForbDraft!A1026),""),"")</f>
        <v/>
      </c>
      <c r="C1011" s="230" t="str">
        <f>IFERROR(IF(ForbDraft!A1026&lt;&gt;"",ForbDraft!A1026,""),"")</f>
        <v/>
      </c>
      <c r="D1011" s="230" t="str">
        <f t="shared" si="15"/>
        <v/>
      </c>
      <c r="E1011" s="230" t="str">
        <f>IFERROR(IF(ForbDraft!L1026&lt;&gt;"",ABS(ForbDraft!L1026),""),"")</f>
        <v/>
      </c>
      <c r="F1011" s="230" t="str">
        <f>IFERROR(IF(ForbDraft!K1026&lt;&gt;"",ForbDraft!K1026,""),"")</f>
        <v/>
      </c>
    </row>
    <row r="1012" spans="2:6" x14ac:dyDescent="0.2">
      <c r="B1012" s="229" t="str">
        <f>IFERROR(IF(ForbDraft!A1027&lt;&gt;"",ROW(ForbDraft!A1027),""),"")</f>
        <v/>
      </c>
      <c r="C1012" s="230" t="str">
        <f>IFERROR(IF(ForbDraft!A1027&lt;&gt;"",ForbDraft!A1027,""),"")</f>
        <v/>
      </c>
      <c r="D1012" s="230" t="str">
        <f t="shared" si="15"/>
        <v/>
      </c>
      <c r="E1012" s="230" t="str">
        <f>IFERROR(IF(ForbDraft!L1027&lt;&gt;"",ABS(ForbDraft!L1027),""),"")</f>
        <v/>
      </c>
      <c r="F1012" s="230" t="str">
        <f>IFERROR(IF(ForbDraft!K1027&lt;&gt;"",ForbDraft!K1027,""),"")</f>
        <v/>
      </c>
    </row>
    <row r="1013" spans="2:6" x14ac:dyDescent="0.2">
      <c r="B1013" s="229" t="str">
        <f>IFERROR(IF(ForbDraft!A1028&lt;&gt;"",ROW(ForbDraft!A1028),""),"")</f>
        <v/>
      </c>
      <c r="C1013" s="230" t="str">
        <f>IFERROR(IF(ForbDraft!A1028&lt;&gt;"",ForbDraft!A1028,""),"")</f>
        <v/>
      </c>
      <c r="D1013" s="230" t="str">
        <f t="shared" si="15"/>
        <v/>
      </c>
      <c r="E1013" s="230" t="str">
        <f>IFERROR(IF(ForbDraft!L1028&lt;&gt;"",ABS(ForbDraft!L1028),""),"")</f>
        <v/>
      </c>
      <c r="F1013" s="230" t="str">
        <f>IFERROR(IF(ForbDraft!K1028&lt;&gt;"",ForbDraft!K1028,""),"")</f>
        <v/>
      </c>
    </row>
    <row r="1014" spans="2:6" x14ac:dyDescent="0.2">
      <c r="B1014" s="229" t="str">
        <f>IFERROR(IF(ForbDraft!A1029&lt;&gt;"",ROW(ForbDraft!A1029),""),"")</f>
        <v/>
      </c>
      <c r="C1014" s="230" t="str">
        <f>IFERROR(IF(ForbDraft!A1029&lt;&gt;"",ForbDraft!A1029,""),"")</f>
        <v/>
      </c>
      <c r="D1014" s="230" t="str">
        <f t="shared" si="15"/>
        <v/>
      </c>
      <c r="E1014" s="230" t="str">
        <f>IFERROR(IF(ForbDraft!L1029&lt;&gt;"",ABS(ForbDraft!L1029),""),"")</f>
        <v/>
      </c>
      <c r="F1014" s="230" t="str">
        <f>IFERROR(IF(ForbDraft!K1029&lt;&gt;"",ForbDraft!K1029,""),"")</f>
        <v/>
      </c>
    </row>
    <row r="1015" spans="2:6" x14ac:dyDescent="0.2">
      <c r="B1015" s="229" t="str">
        <f>IFERROR(IF(ForbDraft!A1030&lt;&gt;"",ROW(ForbDraft!A1030),""),"")</f>
        <v/>
      </c>
      <c r="C1015" s="230" t="str">
        <f>IFERROR(IF(ForbDraft!A1030&lt;&gt;"",ForbDraft!A1030,""),"")</f>
        <v/>
      </c>
      <c r="D1015" s="230" t="str">
        <f t="shared" si="15"/>
        <v/>
      </c>
      <c r="E1015" s="230" t="str">
        <f>IFERROR(IF(ForbDraft!L1030&lt;&gt;"",ABS(ForbDraft!L1030),""),"")</f>
        <v/>
      </c>
      <c r="F1015" s="230" t="str">
        <f>IFERROR(IF(ForbDraft!K1030&lt;&gt;"",ForbDraft!K1030,""),"")</f>
        <v/>
      </c>
    </row>
    <row r="1016" spans="2:6" x14ac:dyDescent="0.2">
      <c r="B1016" s="229" t="str">
        <f>IFERROR(IF(ForbDraft!A1031&lt;&gt;"",ROW(ForbDraft!A1031),""),"")</f>
        <v/>
      </c>
      <c r="C1016" s="230" t="str">
        <f>IFERROR(IF(ForbDraft!A1031&lt;&gt;"",ForbDraft!A1031,""),"")</f>
        <v/>
      </c>
      <c r="D1016" s="230" t="str">
        <f t="shared" si="15"/>
        <v/>
      </c>
      <c r="E1016" s="230" t="str">
        <f>IFERROR(IF(ForbDraft!L1031&lt;&gt;"",ABS(ForbDraft!L1031),""),"")</f>
        <v/>
      </c>
      <c r="F1016" s="230" t="str">
        <f>IFERROR(IF(ForbDraft!K1031&lt;&gt;"",ForbDraft!K1031,""),"")</f>
        <v/>
      </c>
    </row>
    <row r="1017" spans="2:6" x14ac:dyDescent="0.2">
      <c r="B1017" s="229" t="str">
        <f>IFERROR(IF(ForbDraft!A1032&lt;&gt;"",ROW(ForbDraft!A1032),""),"")</f>
        <v/>
      </c>
      <c r="C1017" s="230" t="str">
        <f>IFERROR(IF(ForbDraft!A1032&lt;&gt;"",ForbDraft!A1032,""),"")</f>
        <v/>
      </c>
      <c r="D1017" s="230" t="str">
        <f t="shared" si="15"/>
        <v/>
      </c>
      <c r="E1017" s="230" t="str">
        <f>IFERROR(IF(ForbDraft!L1032&lt;&gt;"",ABS(ForbDraft!L1032),""),"")</f>
        <v/>
      </c>
      <c r="F1017" s="230" t="str">
        <f>IFERROR(IF(ForbDraft!K1032&lt;&gt;"",ForbDraft!K1032,""),"")</f>
        <v/>
      </c>
    </row>
    <row r="1018" spans="2:6" x14ac:dyDescent="0.2">
      <c r="B1018" s="229" t="str">
        <f>IFERROR(IF(ForbDraft!A1033&lt;&gt;"",ROW(ForbDraft!A1033),""),"")</f>
        <v/>
      </c>
      <c r="C1018" s="230" t="str">
        <f>IFERROR(IF(ForbDraft!A1033&lt;&gt;"",ForbDraft!A1033,""),"")</f>
        <v/>
      </c>
      <c r="D1018" s="230" t="str">
        <f t="shared" si="15"/>
        <v/>
      </c>
      <c r="E1018" s="230" t="str">
        <f>IFERROR(IF(ForbDraft!L1033&lt;&gt;"",ABS(ForbDraft!L1033),""),"")</f>
        <v/>
      </c>
      <c r="F1018" s="230" t="str">
        <f>IFERROR(IF(ForbDraft!K1033&lt;&gt;"",ForbDraft!K1033,""),"")</f>
        <v/>
      </c>
    </row>
    <row r="1019" spans="2:6" x14ac:dyDescent="0.2">
      <c r="B1019" s="229" t="str">
        <f>IFERROR(IF(ForbDraft!A1034&lt;&gt;"",ROW(ForbDraft!A1034),""),"")</f>
        <v/>
      </c>
      <c r="C1019" s="230" t="str">
        <f>IFERROR(IF(ForbDraft!A1034&lt;&gt;"",ForbDraft!A1034,""),"")</f>
        <v/>
      </c>
      <c r="D1019" s="230" t="str">
        <f t="shared" si="15"/>
        <v/>
      </c>
      <c r="E1019" s="230" t="str">
        <f>IFERROR(IF(ForbDraft!L1034&lt;&gt;"",ABS(ForbDraft!L1034),""),"")</f>
        <v/>
      </c>
      <c r="F1019" s="230" t="str">
        <f>IFERROR(IF(ForbDraft!K1034&lt;&gt;"",ForbDraft!K1034,""),"")</f>
        <v/>
      </c>
    </row>
    <row r="1020" spans="2:6" x14ac:dyDescent="0.2">
      <c r="B1020" s="229" t="str">
        <f>IFERROR(IF(ForbDraft!A1035&lt;&gt;"",ROW(ForbDraft!A1035),""),"")</f>
        <v/>
      </c>
      <c r="C1020" s="230" t="str">
        <f>IFERROR(IF(ForbDraft!A1035&lt;&gt;"",ForbDraft!A1035,""),"")</f>
        <v/>
      </c>
      <c r="D1020" s="230" t="str">
        <f t="shared" si="15"/>
        <v/>
      </c>
      <c r="E1020" s="230" t="str">
        <f>IFERROR(IF(ForbDraft!L1035&lt;&gt;"",ABS(ForbDraft!L1035),""),"")</f>
        <v/>
      </c>
      <c r="F1020" s="230" t="str">
        <f>IFERROR(IF(ForbDraft!K1035&lt;&gt;"",ForbDraft!K1035,""),"")</f>
        <v/>
      </c>
    </row>
    <row r="1021" spans="2:6" x14ac:dyDescent="0.2">
      <c r="B1021" s="229" t="str">
        <f>IFERROR(IF(ForbDraft!A1036&lt;&gt;"",ROW(ForbDraft!A1036),""),"")</f>
        <v/>
      </c>
      <c r="C1021" s="230" t="str">
        <f>IFERROR(IF(ForbDraft!A1036&lt;&gt;"",ForbDraft!A1036,""),"")</f>
        <v/>
      </c>
      <c r="D1021" s="230" t="str">
        <f t="shared" si="15"/>
        <v/>
      </c>
      <c r="E1021" s="230" t="str">
        <f>IFERROR(IF(ForbDraft!L1036&lt;&gt;"",ABS(ForbDraft!L1036),""),"")</f>
        <v/>
      </c>
      <c r="F1021" s="230" t="str">
        <f>IFERROR(IF(ForbDraft!K1036&lt;&gt;"",ForbDraft!K1036,""),"")</f>
        <v/>
      </c>
    </row>
    <row r="1022" spans="2:6" x14ac:dyDescent="0.2">
      <c r="B1022" s="229" t="str">
        <f>IFERROR(IF(ForbDraft!A1037&lt;&gt;"",ROW(ForbDraft!A1037),""),"")</f>
        <v/>
      </c>
      <c r="C1022" s="230" t="str">
        <f>IFERROR(IF(ForbDraft!A1037&lt;&gt;"",ForbDraft!A1037,""),"")</f>
        <v/>
      </c>
      <c r="D1022" s="230" t="str">
        <f t="shared" si="15"/>
        <v/>
      </c>
      <c r="E1022" s="230" t="str">
        <f>IFERROR(IF(ForbDraft!L1037&lt;&gt;"",ABS(ForbDraft!L1037),""),"")</f>
        <v/>
      </c>
      <c r="F1022" s="230" t="str">
        <f>IFERROR(IF(ForbDraft!K1037&lt;&gt;"",ForbDraft!K1037,""),"")</f>
        <v/>
      </c>
    </row>
    <row r="1023" spans="2:6" x14ac:dyDescent="0.2">
      <c r="B1023" s="229" t="str">
        <f>IFERROR(IF(ForbDraft!A1038&lt;&gt;"",ROW(ForbDraft!A1038),""),"")</f>
        <v/>
      </c>
      <c r="C1023" s="230" t="str">
        <f>IFERROR(IF(ForbDraft!A1038&lt;&gt;"",ForbDraft!A1038,""),"")</f>
        <v/>
      </c>
      <c r="D1023" s="230" t="str">
        <f t="shared" si="15"/>
        <v/>
      </c>
      <c r="E1023" s="230" t="str">
        <f>IFERROR(IF(ForbDraft!L1038&lt;&gt;"",ABS(ForbDraft!L1038),""),"")</f>
        <v/>
      </c>
      <c r="F1023" s="230" t="str">
        <f>IFERROR(IF(ForbDraft!K1038&lt;&gt;"",ForbDraft!K1038,""),"")</f>
        <v/>
      </c>
    </row>
    <row r="1024" spans="2:6" x14ac:dyDescent="0.2">
      <c r="B1024" s="229" t="str">
        <f>IFERROR(IF(ForbDraft!A1039&lt;&gt;"",ROW(ForbDraft!A1039),""),"")</f>
        <v/>
      </c>
      <c r="C1024" s="230" t="str">
        <f>IFERROR(IF(ForbDraft!A1039&lt;&gt;"",ForbDraft!A1039,""),"")</f>
        <v/>
      </c>
      <c r="D1024" s="230" t="str">
        <f t="shared" si="15"/>
        <v/>
      </c>
      <c r="E1024" s="230" t="str">
        <f>IFERROR(IF(ForbDraft!L1039&lt;&gt;"",ABS(ForbDraft!L1039),""),"")</f>
        <v/>
      </c>
      <c r="F1024" s="230" t="str">
        <f>IFERROR(IF(ForbDraft!K1039&lt;&gt;"",ForbDraft!K1039,""),"")</f>
        <v/>
      </c>
    </row>
    <row r="1025" spans="2:6" x14ac:dyDescent="0.2">
      <c r="B1025" s="229" t="str">
        <f>IFERROR(IF(ForbDraft!A1040&lt;&gt;"",ROW(ForbDraft!A1040),""),"")</f>
        <v/>
      </c>
      <c r="C1025" s="230" t="str">
        <f>IFERROR(IF(ForbDraft!A1040&lt;&gt;"",ForbDraft!A1040,""),"")</f>
        <v/>
      </c>
      <c r="D1025" s="230" t="str">
        <f t="shared" si="15"/>
        <v/>
      </c>
      <c r="E1025" s="230" t="str">
        <f>IFERROR(IF(ForbDraft!L1040&lt;&gt;"",ABS(ForbDraft!L1040),""),"")</f>
        <v/>
      </c>
      <c r="F1025" s="230" t="str">
        <f>IFERROR(IF(ForbDraft!K1040&lt;&gt;"",ForbDraft!K1040,""),"")</f>
        <v/>
      </c>
    </row>
    <row r="1026" spans="2:6" x14ac:dyDescent="0.2">
      <c r="B1026" s="229" t="str">
        <f>IFERROR(IF(ForbDraft!A1041&lt;&gt;"",ROW(ForbDraft!A1041),""),"")</f>
        <v/>
      </c>
      <c r="C1026" s="230" t="str">
        <f>IFERROR(IF(ForbDraft!A1041&lt;&gt;"",ForbDraft!A1041,""),"")</f>
        <v/>
      </c>
      <c r="D1026" s="230" t="str">
        <f t="shared" si="15"/>
        <v/>
      </c>
      <c r="E1026" s="230" t="str">
        <f>IFERROR(IF(ForbDraft!L1041&lt;&gt;"",ABS(ForbDraft!L1041),""),"")</f>
        <v/>
      </c>
      <c r="F1026" s="230" t="str">
        <f>IFERROR(IF(ForbDraft!K1041&lt;&gt;"",ForbDraft!K1041,""),"")</f>
        <v/>
      </c>
    </row>
    <row r="1027" spans="2:6" x14ac:dyDescent="0.2">
      <c r="B1027" s="229" t="str">
        <f>IFERROR(IF(ForbDraft!A1042&lt;&gt;"",ROW(ForbDraft!A1042),""),"")</f>
        <v/>
      </c>
      <c r="C1027" s="230" t="str">
        <f>IFERROR(IF(ForbDraft!A1042&lt;&gt;"",ForbDraft!A1042,""),"")</f>
        <v/>
      </c>
      <c r="D1027" s="230" t="str">
        <f t="shared" ref="D1027:D1090" si="16">IF(F1027="pH לבדיקת גבול","pH",F1027)</f>
        <v/>
      </c>
      <c r="E1027" s="230" t="str">
        <f>IFERROR(IF(ForbDraft!L1042&lt;&gt;"",ABS(ForbDraft!L1042),""),"")</f>
        <v/>
      </c>
      <c r="F1027" s="230" t="str">
        <f>IFERROR(IF(ForbDraft!K1042&lt;&gt;"",ForbDraft!K1042,""),"")</f>
        <v/>
      </c>
    </row>
    <row r="1028" spans="2:6" x14ac:dyDescent="0.2">
      <c r="B1028" s="229" t="str">
        <f>IFERROR(IF(ForbDraft!A1043&lt;&gt;"",ROW(ForbDraft!A1043),""),"")</f>
        <v/>
      </c>
      <c r="C1028" s="230" t="str">
        <f>IFERROR(IF(ForbDraft!A1043&lt;&gt;"",ForbDraft!A1043,""),"")</f>
        <v/>
      </c>
      <c r="D1028" s="230" t="str">
        <f t="shared" si="16"/>
        <v/>
      </c>
      <c r="E1028" s="230" t="str">
        <f>IFERROR(IF(ForbDraft!L1043&lt;&gt;"",ABS(ForbDraft!L1043),""),"")</f>
        <v/>
      </c>
      <c r="F1028" s="230" t="str">
        <f>IFERROR(IF(ForbDraft!K1043&lt;&gt;"",ForbDraft!K1043,""),"")</f>
        <v/>
      </c>
    </row>
    <row r="1029" spans="2:6" x14ac:dyDescent="0.2">
      <c r="B1029" s="229" t="str">
        <f>IFERROR(IF(ForbDraft!A1044&lt;&gt;"",ROW(ForbDraft!A1044),""),"")</f>
        <v/>
      </c>
      <c r="C1029" s="230" t="str">
        <f>IFERROR(IF(ForbDraft!A1044&lt;&gt;"",ForbDraft!A1044,""),"")</f>
        <v/>
      </c>
      <c r="D1029" s="230" t="str">
        <f t="shared" si="16"/>
        <v/>
      </c>
      <c r="E1029" s="230" t="str">
        <f>IFERROR(IF(ForbDraft!L1044&lt;&gt;"",ABS(ForbDraft!L1044),""),"")</f>
        <v/>
      </c>
      <c r="F1029" s="230" t="str">
        <f>IFERROR(IF(ForbDraft!K1044&lt;&gt;"",ForbDraft!K1044,""),"")</f>
        <v/>
      </c>
    </row>
    <row r="1030" spans="2:6" x14ac:dyDescent="0.2">
      <c r="B1030" s="229" t="str">
        <f>IFERROR(IF(ForbDraft!A1045&lt;&gt;"",ROW(ForbDraft!A1045),""),"")</f>
        <v/>
      </c>
      <c r="C1030" s="230" t="str">
        <f>IFERROR(IF(ForbDraft!A1045&lt;&gt;"",ForbDraft!A1045,""),"")</f>
        <v/>
      </c>
      <c r="D1030" s="230" t="str">
        <f t="shared" si="16"/>
        <v/>
      </c>
      <c r="E1030" s="230" t="str">
        <f>IFERROR(IF(ForbDraft!L1045&lt;&gt;"",ABS(ForbDraft!L1045),""),"")</f>
        <v/>
      </c>
      <c r="F1030" s="230" t="str">
        <f>IFERROR(IF(ForbDraft!K1045&lt;&gt;"",ForbDraft!K1045,""),"")</f>
        <v/>
      </c>
    </row>
    <row r="1031" spans="2:6" x14ac:dyDescent="0.2">
      <c r="B1031" s="229" t="str">
        <f>IFERROR(IF(ForbDraft!A1046&lt;&gt;"",ROW(ForbDraft!A1046),""),"")</f>
        <v/>
      </c>
      <c r="C1031" s="230" t="str">
        <f>IFERROR(IF(ForbDraft!A1046&lt;&gt;"",ForbDraft!A1046,""),"")</f>
        <v/>
      </c>
      <c r="D1031" s="230" t="str">
        <f t="shared" si="16"/>
        <v/>
      </c>
      <c r="E1031" s="230" t="str">
        <f>IFERROR(IF(ForbDraft!L1046&lt;&gt;"",ABS(ForbDraft!L1046),""),"")</f>
        <v/>
      </c>
      <c r="F1031" s="230" t="str">
        <f>IFERROR(IF(ForbDraft!K1046&lt;&gt;"",ForbDraft!K1046,""),"")</f>
        <v/>
      </c>
    </row>
    <row r="1032" spans="2:6" x14ac:dyDescent="0.2">
      <c r="B1032" s="229" t="str">
        <f>IFERROR(IF(ForbDraft!A1047&lt;&gt;"",ROW(ForbDraft!A1047),""),"")</f>
        <v/>
      </c>
      <c r="C1032" s="230" t="str">
        <f>IFERROR(IF(ForbDraft!A1047&lt;&gt;"",ForbDraft!A1047,""),"")</f>
        <v/>
      </c>
      <c r="D1032" s="230" t="str">
        <f t="shared" si="16"/>
        <v/>
      </c>
      <c r="E1032" s="230" t="str">
        <f>IFERROR(IF(ForbDraft!L1047&lt;&gt;"",ABS(ForbDraft!L1047),""),"")</f>
        <v/>
      </c>
      <c r="F1032" s="230" t="str">
        <f>IFERROR(IF(ForbDraft!K1047&lt;&gt;"",ForbDraft!K1047,""),"")</f>
        <v/>
      </c>
    </row>
    <row r="1033" spans="2:6" x14ac:dyDescent="0.2">
      <c r="B1033" s="229" t="str">
        <f>IFERROR(IF(ForbDraft!A1048&lt;&gt;"",ROW(ForbDraft!A1048),""),"")</f>
        <v/>
      </c>
      <c r="C1033" s="230" t="str">
        <f>IFERROR(IF(ForbDraft!A1048&lt;&gt;"",ForbDraft!A1048,""),"")</f>
        <v/>
      </c>
      <c r="D1033" s="230" t="str">
        <f t="shared" si="16"/>
        <v/>
      </c>
      <c r="E1033" s="230" t="str">
        <f>IFERROR(IF(ForbDraft!L1048&lt;&gt;"",ABS(ForbDraft!L1048),""),"")</f>
        <v/>
      </c>
      <c r="F1033" s="230" t="str">
        <f>IFERROR(IF(ForbDraft!K1048&lt;&gt;"",ForbDraft!K1048,""),"")</f>
        <v/>
      </c>
    </row>
    <row r="1034" spans="2:6" x14ac:dyDescent="0.2">
      <c r="B1034" s="229" t="str">
        <f>IFERROR(IF(ForbDraft!A1049&lt;&gt;"",ROW(ForbDraft!A1049),""),"")</f>
        <v/>
      </c>
      <c r="C1034" s="230" t="str">
        <f>IFERROR(IF(ForbDraft!A1049&lt;&gt;"",ForbDraft!A1049,""),"")</f>
        <v/>
      </c>
      <c r="D1034" s="230" t="str">
        <f t="shared" si="16"/>
        <v/>
      </c>
      <c r="E1034" s="230" t="str">
        <f>IFERROR(IF(ForbDraft!L1049&lt;&gt;"",ABS(ForbDraft!L1049),""),"")</f>
        <v/>
      </c>
      <c r="F1034" s="230" t="str">
        <f>IFERROR(IF(ForbDraft!K1049&lt;&gt;"",ForbDraft!K1049,""),"")</f>
        <v/>
      </c>
    </row>
    <row r="1035" spans="2:6" x14ac:dyDescent="0.2">
      <c r="B1035" s="229" t="str">
        <f>IFERROR(IF(ForbDraft!A1050&lt;&gt;"",ROW(ForbDraft!A1050),""),"")</f>
        <v/>
      </c>
      <c r="C1035" s="230" t="str">
        <f>IFERROR(IF(ForbDraft!A1050&lt;&gt;"",ForbDraft!A1050,""),"")</f>
        <v/>
      </c>
      <c r="D1035" s="230" t="str">
        <f t="shared" si="16"/>
        <v/>
      </c>
      <c r="E1035" s="230" t="str">
        <f>IFERROR(IF(ForbDraft!L1050&lt;&gt;"",ABS(ForbDraft!L1050),""),"")</f>
        <v/>
      </c>
      <c r="F1035" s="230" t="str">
        <f>IFERROR(IF(ForbDraft!K1050&lt;&gt;"",ForbDraft!K1050,""),"")</f>
        <v/>
      </c>
    </row>
    <row r="1036" spans="2:6" x14ac:dyDescent="0.2">
      <c r="B1036" s="229" t="str">
        <f>IFERROR(IF(ForbDraft!A1051&lt;&gt;"",ROW(ForbDraft!A1051),""),"")</f>
        <v/>
      </c>
      <c r="C1036" s="230" t="str">
        <f>IFERROR(IF(ForbDraft!A1051&lt;&gt;"",ForbDraft!A1051,""),"")</f>
        <v/>
      </c>
      <c r="D1036" s="230" t="str">
        <f t="shared" si="16"/>
        <v/>
      </c>
      <c r="E1036" s="230" t="str">
        <f>IFERROR(IF(ForbDraft!L1051&lt;&gt;"",ABS(ForbDraft!L1051),""),"")</f>
        <v/>
      </c>
      <c r="F1036" s="230" t="str">
        <f>IFERROR(IF(ForbDraft!K1051&lt;&gt;"",ForbDraft!K1051,""),"")</f>
        <v/>
      </c>
    </row>
    <row r="1037" spans="2:6" x14ac:dyDescent="0.2">
      <c r="B1037" s="229" t="str">
        <f>IFERROR(IF(ForbDraft!A1052&lt;&gt;"",ROW(ForbDraft!A1052),""),"")</f>
        <v/>
      </c>
      <c r="C1037" s="230" t="str">
        <f>IFERROR(IF(ForbDraft!A1052&lt;&gt;"",ForbDraft!A1052,""),"")</f>
        <v/>
      </c>
      <c r="D1037" s="230" t="str">
        <f t="shared" si="16"/>
        <v/>
      </c>
      <c r="E1037" s="230" t="str">
        <f>IFERROR(IF(ForbDraft!L1052&lt;&gt;"",ABS(ForbDraft!L1052),""),"")</f>
        <v/>
      </c>
      <c r="F1037" s="230" t="str">
        <f>IFERROR(IF(ForbDraft!K1052&lt;&gt;"",ForbDraft!K1052,""),"")</f>
        <v/>
      </c>
    </row>
    <row r="1038" spans="2:6" x14ac:dyDescent="0.2">
      <c r="B1038" s="229" t="str">
        <f>IFERROR(IF(ForbDraft!A1053&lt;&gt;"",ROW(ForbDraft!A1053),""),"")</f>
        <v/>
      </c>
      <c r="C1038" s="230" t="str">
        <f>IFERROR(IF(ForbDraft!A1053&lt;&gt;"",ForbDraft!A1053,""),"")</f>
        <v/>
      </c>
      <c r="D1038" s="230" t="str">
        <f t="shared" si="16"/>
        <v/>
      </c>
      <c r="E1038" s="230" t="str">
        <f>IFERROR(IF(ForbDraft!L1053&lt;&gt;"",ABS(ForbDraft!L1053),""),"")</f>
        <v/>
      </c>
      <c r="F1038" s="230" t="str">
        <f>IFERROR(IF(ForbDraft!K1053&lt;&gt;"",ForbDraft!K1053,""),"")</f>
        <v/>
      </c>
    </row>
    <row r="1039" spans="2:6" x14ac:dyDescent="0.2">
      <c r="B1039" s="229" t="str">
        <f>IFERROR(IF(ForbDraft!A1054&lt;&gt;"",ROW(ForbDraft!A1054),""),"")</f>
        <v/>
      </c>
      <c r="C1039" s="230" t="str">
        <f>IFERROR(IF(ForbDraft!A1054&lt;&gt;"",ForbDraft!A1054,""),"")</f>
        <v/>
      </c>
      <c r="D1039" s="230" t="str">
        <f t="shared" si="16"/>
        <v/>
      </c>
      <c r="E1039" s="230" t="str">
        <f>IFERROR(IF(ForbDraft!L1054&lt;&gt;"",ABS(ForbDraft!L1054),""),"")</f>
        <v/>
      </c>
      <c r="F1039" s="230" t="str">
        <f>IFERROR(IF(ForbDraft!K1054&lt;&gt;"",ForbDraft!K1054,""),"")</f>
        <v/>
      </c>
    </row>
    <row r="1040" spans="2:6" x14ac:dyDescent="0.2">
      <c r="B1040" s="229" t="str">
        <f>IFERROR(IF(ForbDraft!A1055&lt;&gt;"",ROW(ForbDraft!A1055),""),"")</f>
        <v/>
      </c>
      <c r="C1040" s="230" t="str">
        <f>IFERROR(IF(ForbDraft!A1055&lt;&gt;"",ForbDraft!A1055,""),"")</f>
        <v/>
      </c>
      <c r="D1040" s="230" t="str">
        <f t="shared" si="16"/>
        <v/>
      </c>
      <c r="E1040" s="230" t="str">
        <f>IFERROR(IF(ForbDraft!L1055&lt;&gt;"",ABS(ForbDraft!L1055),""),"")</f>
        <v/>
      </c>
      <c r="F1040" s="230" t="str">
        <f>IFERROR(IF(ForbDraft!K1055&lt;&gt;"",ForbDraft!K1055,""),"")</f>
        <v/>
      </c>
    </row>
    <row r="1041" spans="2:6" x14ac:dyDescent="0.2">
      <c r="B1041" s="229" t="str">
        <f>IFERROR(IF(ForbDraft!A1056&lt;&gt;"",ROW(ForbDraft!A1056),""),"")</f>
        <v/>
      </c>
      <c r="C1041" s="230" t="str">
        <f>IFERROR(IF(ForbDraft!A1056&lt;&gt;"",ForbDraft!A1056,""),"")</f>
        <v/>
      </c>
      <c r="D1041" s="230" t="str">
        <f t="shared" si="16"/>
        <v/>
      </c>
      <c r="E1041" s="230" t="str">
        <f>IFERROR(IF(ForbDraft!L1056&lt;&gt;"",ABS(ForbDraft!L1056),""),"")</f>
        <v/>
      </c>
      <c r="F1041" s="230" t="str">
        <f>IFERROR(IF(ForbDraft!K1056&lt;&gt;"",ForbDraft!K1056,""),"")</f>
        <v/>
      </c>
    </row>
    <row r="1042" spans="2:6" x14ac:dyDescent="0.2">
      <c r="B1042" s="229" t="str">
        <f>IFERROR(IF(ForbDraft!A1057&lt;&gt;"",ROW(ForbDraft!A1057),""),"")</f>
        <v/>
      </c>
      <c r="C1042" s="230" t="str">
        <f>IFERROR(IF(ForbDraft!A1057&lt;&gt;"",ForbDraft!A1057,""),"")</f>
        <v/>
      </c>
      <c r="D1042" s="230" t="str">
        <f t="shared" si="16"/>
        <v/>
      </c>
      <c r="E1042" s="230" t="str">
        <f>IFERROR(IF(ForbDraft!L1057&lt;&gt;"",ABS(ForbDraft!L1057),""),"")</f>
        <v/>
      </c>
      <c r="F1042" s="230" t="str">
        <f>IFERROR(IF(ForbDraft!K1057&lt;&gt;"",ForbDraft!K1057,""),"")</f>
        <v/>
      </c>
    </row>
    <row r="1043" spans="2:6" x14ac:dyDescent="0.2">
      <c r="B1043" s="229" t="str">
        <f>IFERROR(IF(ForbDraft!A1058&lt;&gt;"",ROW(ForbDraft!A1058),""),"")</f>
        <v/>
      </c>
      <c r="C1043" s="230" t="str">
        <f>IFERROR(IF(ForbDraft!A1058&lt;&gt;"",ForbDraft!A1058,""),"")</f>
        <v/>
      </c>
      <c r="D1043" s="230" t="str">
        <f t="shared" si="16"/>
        <v/>
      </c>
      <c r="E1043" s="230" t="str">
        <f>IFERROR(IF(ForbDraft!L1058&lt;&gt;"",ABS(ForbDraft!L1058),""),"")</f>
        <v/>
      </c>
      <c r="F1043" s="230" t="str">
        <f>IFERROR(IF(ForbDraft!K1058&lt;&gt;"",ForbDraft!K1058,""),"")</f>
        <v/>
      </c>
    </row>
    <row r="1044" spans="2:6" x14ac:dyDescent="0.2">
      <c r="B1044" s="229" t="str">
        <f>IFERROR(IF(ForbDraft!A1059&lt;&gt;"",ROW(ForbDraft!A1059),""),"")</f>
        <v/>
      </c>
      <c r="C1044" s="230" t="str">
        <f>IFERROR(IF(ForbDraft!A1059&lt;&gt;"",ForbDraft!A1059,""),"")</f>
        <v/>
      </c>
      <c r="D1044" s="230" t="str">
        <f t="shared" si="16"/>
        <v/>
      </c>
      <c r="E1044" s="230" t="str">
        <f>IFERROR(IF(ForbDraft!L1059&lt;&gt;"",ABS(ForbDraft!L1059),""),"")</f>
        <v/>
      </c>
      <c r="F1044" s="230" t="str">
        <f>IFERROR(IF(ForbDraft!K1059&lt;&gt;"",ForbDraft!K1059,""),"")</f>
        <v/>
      </c>
    </row>
    <row r="1045" spans="2:6" x14ac:dyDescent="0.2">
      <c r="B1045" s="229" t="str">
        <f>IFERROR(IF(ForbDraft!A1060&lt;&gt;"",ROW(ForbDraft!A1060),""),"")</f>
        <v/>
      </c>
      <c r="C1045" s="230" t="str">
        <f>IFERROR(IF(ForbDraft!A1060&lt;&gt;"",ForbDraft!A1060,""),"")</f>
        <v/>
      </c>
      <c r="D1045" s="230" t="str">
        <f t="shared" si="16"/>
        <v/>
      </c>
      <c r="E1045" s="230" t="str">
        <f>IFERROR(IF(ForbDraft!L1060&lt;&gt;"",ABS(ForbDraft!L1060),""),"")</f>
        <v/>
      </c>
      <c r="F1045" s="230" t="str">
        <f>IFERROR(IF(ForbDraft!K1060&lt;&gt;"",ForbDraft!K1060,""),"")</f>
        <v/>
      </c>
    </row>
    <row r="1046" spans="2:6" x14ac:dyDescent="0.2">
      <c r="B1046" s="229" t="str">
        <f>IFERROR(IF(ForbDraft!A1061&lt;&gt;"",ROW(ForbDraft!A1061),""),"")</f>
        <v/>
      </c>
      <c r="C1046" s="230" t="str">
        <f>IFERROR(IF(ForbDraft!A1061&lt;&gt;"",ForbDraft!A1061,""),"")</f>
        <v/>
      </c>
      <c r="D1046" s="230" t="str">
        <f t="shared" si="16"/>
        <v/>
      </c>
      <c r="E1046" s="230" t="str">
        <f>IFERROR(IF(ForbDraft!L1061&lt;&gt;"",ABS(ForbDraft!L1061),""),"")</f>
        <v/>
      </c>
      <c r="F1046" s="230" t="str">
        <f>IFERROR(IF(ForbDraft!K1061&lt;&gt;"",ForbDraft!K1061,""),"")</f>
        <v/>
      </c>
    </row>
    <row r="1047" spans="2:6" x14ac:dyDescent="0.2">
      <c r="B1047" s="229" t="str">
        <f>IFERROR(IF(ForbDraft!A1062&lt;&gt;"",ROW(ForbDraft!A1062),""),"")</f>
        <v/>
      </c>
      <c r="C1047" s="230" t="str">
        <f>IFERROR(IF(ForbDraft!A1062&lt;&gt;"",ForbDraft!A1062,""),"")</f>
        <v/>
      </c>
      <c r="D1047" s="230" t="str">
        <f t="shared" si="16"/>
        <v/>
      </c>
      <c r="E1047" s="230" t="str">
        <f>IFERROR(IF(ForbDraft!L1062&lt;&gt;"",ABS(ForbDraft!L1062),""),"")</f>
        <v/>
      </c>
      <c r="F1047" s="230" t="str">
        <f>IFERROR(IF(ForbDraft!K1062&lt;&gt;"",ForbDraft!K1062,""),"")</f>
        <v/>
      </c>
    </row>
    <row r="1048" spans="2:6" x14ac:dyDescent="0.2">
      <c r="B1048" s="229" t="str">
        <f>IFERROR(IF(ForbDraft!A1063&lt;&gt;"",ROW(ForbDraft!A1063),""),"")</f>
        <v/>
      </c>
      <c r="C1048" s="230" t="str">
        <f>IFERROR(IF(ForbDraft!A1063&lt;&gt;"",ForbDraft!A1063,""),"")</f>
        <v/>
      </c>
      <c r="D1048" s="230" t="str">
        <f t="shared" si="16"/>
        <v/>
      </c>
      <c r="E1048" s="230" t="str">
        <f>IFERROR(IF(ForbDraft!L1063&lt;&gt;"",ABS(ForbDraft!L1063),""),"")</f>
        <v/>
      </c>
      <c r="F1048" s="230" t="str">
        <f>IFERROR(IF(ForbDraft!K1063&lt;&gt;"",ForbDraft!K1063,""),"")</f>
        <v/>
      </c>
    </row>
    <row r="1049" spans="2:6" x14ac:dyDescent="0.2">
      <c r="B1049" s="229" t="str">
        <f>IFERROR(IF(ForbDraft!A1064&lt;&gt;"",ROW(ForbDraft!A1064),""),"")</f>
        <v/>
      </c>
      <c r="C1049" s="230" t="str">
        <f>IFERROR(IF(ForbDraft!A1064&lt;&gt;"",ForbDraft!A1064,""),"")</f>
        <v/>
      </c>
      <c r="D1049" s="230" t="str">
        <f t="shared" si="16"/>
        <v/>
      </c>
      <c r="E1049" s="230" t="str">
        <f>IFERROR(IF(ForbDraft!L1064&lt;&gt;"",ABS(ForbDraft!L1064),""),"")</f>
        <v/>
      </c>
      <c r="F1049" s="230" t="str">
        <f>IFERROR(IF(ForbDraft!K1064&lt;&gt;"",ForbDraft!K1064,""),"")</f>
        <v/>
      </c>
    </row>
    <row r="1050" spans="2:6" x14ac:dyDescent="0.2">
      <c r="B1050" s="229" t="str">
        <f>IFERROR(IF(ForbDraft!A1065&lt;&gt;"",ROW(ForbDraft!A1065),""),"")</f>
        <v/>
      </c>
      <c r="C1050" s="230" t="str">
        <f>IFERROR(IF(ForbDraft!A1065&lt;&gt;"",ForbDraft!A1065,""),"")</f>
        <v/>
      </c>
      <c r="D1050" s="230" t="str">
        <f t="shared" si="16"/>
        <v/>
      </c>
      <c r="E1050" s="230" t="str">
        <f>IFERROR(IF(ForbDraft!L1065&lt;&gt;"",ABS(ForbDraft!L1065),""),"")</f>
        <v/>
      </c>
      <c r="F1050" s="230" t="str">
        <f>IFERROR(IF(ForbDraft!K1065&lt;&gt;"",ForbDraft!K1065,""),"")</f>
        <v/>
      </c>
    </row>
    <row r="1051" spans="2:6" x14ac:dyDescent="0.2">
      <c r="B1051" s="229" t="str">
        <f>IFERROR(IF(ForbDraft!A1066&lt;&gt;"",ROW(ForbDraft!A1066),""),"")</f>
        <v/>
      </c>
      <c r="C1051" s="230" t="str">
        <f>IFERROR(IF(ForbDraft!A1066&lt;&gt;"",ForbDraft!A1066,""),"")</f>
        <v/>
      </c>
      <c r="D1051" s="230" t="str">
        <f t="shared" si="16"/>
        <v/>
      </c>
      <c r="E1051" s="230" t="str">
        <f>IFERROR(IF(ForbDraft!L1066&lt;&gt;"",ABS(ForbDraft!L1066),""),"")</f>
        <v/>
      </c>
      <c r="F1051" s="230" t="str">
        <f>IFERROR(IF(ForbDraft!K1066&lt;&gt;"",ForbDraft!K1066,""),"")</f>
        <v/>
      </c>
    </row>
    <row r="1052" spans="2:6" x14ac:dyDescent="0.2">
      <c r="B1052" s="229" t="str">
        <f>IFERROR(IF(ForbDraft!A1067&lt;&gt;"",ROW(ForbDraft!A1067),""),"")</f>
        <v/>
      </c>
      <c r="C1052" s="230" t="str">
        <f>IFERROR(IF(ForbDraft!A1067&lt;&gt;"",ForbDraft!A1067,""),"")</f>
        <v/>
      </c>
      <c r="D1052" s="230" t="str">
        <f t="shared" si="16"/>
        <v/>
      </c>
      <c r="E1052" s="230" t="str">
        <f>IFERROR(IF(ForbDraft!L1067&lt;&gt;"",ABS(ForbDraft!L1067),""),"")</f>
        <v/>
      </c>
      <c r="F1052" s="230" t="str">
        <f>IFERROR(IF(ForbDraft!K1067&lt;&gt;"",ForbDraft!K1067,""),"")</f>
        <v/>
      </c>
    </row>
    <row r="1053" spans="2:6" x14ac:dyDescent="0.2">
      <c r="B1053" s="229" t="str">
        <f>IFERROR(IF(ForbDraft!A1068&lt;&gt;"",ROW(ForbDraft!A1068),""),"")</f>
        <v/>
      </c>
      <c r="C1053" s="230" t="str">
        <f>IFERROR(IF(ForbDraft!A1068&lt;&gt;"",ForbDraft!A1068,""),"")</f>
        <v/>
      </c>
      <c r="D1053" s="230" t="str">
        <f t="shared" si="16"/>
        <v/>
      </c>
      <c r="E1053" s="230" t="str">
        <f>IFERROR(IF(ForbDraft!L1068&lt;&gt;"",ABS(ForbDraft!L1068),""),"")</f>
        <v/>
      </c>
      <c r="F1053" s="230" t="str">
        <f>IFERROR(IF(ForbDraft!K1068&lt;&gt;"",ForbDraft!K1068,""),"")</f>
        <v/>
      </c>
    </row>
    <row r="1054" spans="2:6" x14ac:dyDescent="0.2">
      <c r="B1054" s="229" t="str">
        <f>IFERROR(IF(ForbDraft!A1069&lt;&gt;"",ROW(ForbDraft!A1069),""),"")</f>
        <v/>
      </c>
      <c r="C1054" s="230" t="str">
        <f>IFERROR(IF(ForbDraft!A1069&lt;&gt;"",ForbDraft!A1069,""),"")</f>
        <v/>
      </c>
      <c r="D1054" s="230" t="str">
        <f t="shared" si="16"/>
        <v/>
      </c>
      <c r="E1054" s="230" t="str">
        <f>IFERROR(IF(ForbDraft!L1069&lt;&gt;"",ABS(ForbDraft!L1069),""),"")</f>
        <v/>
      </c>
      <c r="F1054" s="230" t="str">
        <f>IFERROR(IF(ForbDraft!K1069&lt;&gt;"",ForbDraft!K1069,""),"")</f>
        <v/>
      </c>
    </row>
    <row r="1055" spans="2:6" x14ac:dyDescent="0.2">
      <c r="B1055" s="229" t="str">
        <f>IFERROR(IF(ForbDraft!A1070&lt;&gt;"",ROW(ForbDraft!A1070),""),"")</f>
        <v/>
      </c>
      <c r="C1055" s="230" t="str">
        <f>IFERROR(IF(ForbDraft!A1070&lt;&gt;"",ForbDraft!A1070,""),"")</f>
        <v/>
      </c>
      <c r="D1055" s="230" t="str">
        <f t="shared" si="16"/>
        <v/>
      </c>
      <c r="E1055" s="230" t="str">
        <f>IFERROR(IF(ForbDraft!L1070&lt;&gt;"",ABS(ForbDraft!L1070),""),"")</f>
        <v/>
      </c>
      <c r="F1055" s="230" t="str">
        <f>IFERROR(IF(ForbDraft!K1070&lt;&gt;"",ForbDraft!K1070,""),"")</f>
        <v/>
      </c>
    </row>
    <row r="1056" spans="2:6" x14ac:dyDescent="0.2">
      <c r="B1056" s="229" t="str">
        <f>IFERROR(IF(ForbDraft!A1071&lt;&gt;"",ROW(ForbDraft!A1071),""),"")</f>
        <v/>
      </c>
      <c r="C1056" s="230" t="str">
        <f>IFERROR(IF(ForbDraft!A1071&lt;&gt;"",ForbDraft!A1071,""),"")</f>
        <v/>
      </c>
      <c r="D1056" s="230" t="str">
        <f t="shared" si="16"/>
        <v/>
      </c>
      <c r="E1056" s="230" t="str">
        <f>IFERROR(IF(ForbDraft!L1071&lt;&gt;"",ABS(ForbDraft!L1071),""),"")</f>
        <v/>
      </c>
      <c r="F1056" s="230" t="str">
        <f>IFERROR(IF(ForbDraft!K1071&lt;&gt;"",ForbDraft!K1071,""),"")</f>
        <v/>
      </c>
    </row>
    <row r="1057" spans="2:6" x14ac:dyDescent="0.2">
      <c r="B1057" s="229" t="str">
        <f>IFERROR(IF(ForbDraft!A1072&lt;&gt;"",ROW(ForbDraft!A1072),""),"")</f>
        <v/>
      </c>
      <c r="C1057" s="230" t="str">
        <f>IFERROR(IF(ForbDraft!A1072&lt;&gt;"",ForbDraft!A1072,""),"")</f>
        <v/>
      </c>
      <c r="D1057" s="230" t="str">
        <f t="shared" si="16"/>
        <v/>
      </c>
      <c r="E1057" s="230" t="str">
        <f>IFERROR(IF(ForbDraft!L1072&lt;&gt;"",ABS(ForbDraft!L1072),""),"")</f>
        <v/>
      </c>
      <c r="F1057" s="230" t="str">
        <f>IFERROR(IF(ForbDraft!K1072&lt;&gt;"",ForbDraft!K1072,""),"")</f>
        <v/>
      </c>
    </row>
    <row r="1058" spans="2:6" x14ac:dyDescent="0.2">
      <c r="B1058" s="229" t="str">
        <f>IFERROR(IF(ForbDraft!A1073&lt;&gt;"",ROW(ForbDraft!A1073),""),"")</f>
        <v/>
      </c>
      <c r="C1058" s="230" t="str">
        <f>IFERROR(IF(ForbDraft!A1073&lt;&gt;"",ForbDraft!A1073,""),"")</f>
        <v/>
      </c>
      <c r="D1058" s="230" t="str">
        <f t="shared" si="16"/>
        <v/>
      </c>
      <c r="E1058" s="230" t="str">
        <f>IFERROR(IF(ForbDraft!L1073&lt;&gt;"",ABS(ForbDraft!L1073),""),"")</f>
        <v/>
      </c>
      <c r="F1058" s="230" t="str">
        <f>IFERROR(IF(ForbDraft!K1073&lt;&gt;"",ForbDraft!K1073,""),"")</f>
        <v/>
      </c>
    </row>
    <row r="1059" spans="2:6" x14ac:dyDescent="0.2">
      <c r="B1059" s="229" t="str">
        <f>IFERROR(IF(ForbDraft!A1074&lt;&gt;"",ROW(ForbDraft!A1074),""),"")</f>
        <v/>
      </c>
      <c r="C1059" s="230" t="str">
        <f>IFERROR(IF(ForbDraft!A1074&lt;&gt;"",ForbDraft!A1074,""),"")</f>
        <v/>
      </c>
      <c r="D1059" s="230" t="str">
        <f t="shared" si="16"/>
        <v/>
      </c>
      <c r="E1059" s="230" t="str">
        <f>IFERROR(IF(ForbDraft!L1074&lt;&gt;"",ABS(ForbDraft!L1074),""),"")</f>
        <v/>
      </c>
      <c r="F1059" s="230" t="str">
        <f>IFERROR(IF(ForbDraft!K1074&lt;&gt;"",ForbDraft!K1074,""),"")</f>
        <v/>
      </c>
    </row>
    <row r="1060" spans="2:6" x14ac:dyDescent="0.2">
      <c r="B1060" s="229" t="str">
        <f>IFERROR(IF(ForbDraft!A1075&lt;&gt;"",ROW(ForbDraft!A1075),""),"")</f>
        <v/>
      </c>
      <c r="C1060" s="230" t="str">
        <f>IFERROR(IF(ForbDraft!A1075&lt;&gt;"",ForbDraft!A1075,""),"")</f>
        <v/>
      </c>
      <c r="D1060" s="230" t="str">
        <f t="shared" si="16"/>
        <v/>
      </c>
      <c r="E1060" s="230" t="str">
        <f>IFERROR(IF(ForbDraft!L1075&lt;&gt;"",ABS(ForbDraft!L1075),""),"")</f>
        <v/>
      </c>
      <c r="F1060" s="230" t="str">
        <f>IFERROR(IF(ForbDraft!K1075&lt;&gt;"",ForbDraft!K1075,""),"")</f>
        <v/>
      </c>
    </row>
    <row r="1061" spans="2:6" x14ac:dyDescent="0.2">
      <c r="B1061" s="229" t="str">
        <f>IFERROR(IF(ForbDraft!A1076&lt;&gt;"",ROW(ForbDraft!A1076),""),"")</f>
        <v/>
      </c>
      <c r="C1061" s="230" t="str">
        <f>IFERROR(IF(ForbDraft!A1076&lt;&gt;"",ForbDraft!A1076,""),"")</f>
        <v/>
      </c>
      <c r="D1061" s="230" t="str">
        <f t="shared" si="16"/>
        <v/>
      </c>
      <c r="E1061" s="230" t="str">
        <f>IFERROR(IF(ForbDraft!L1076&lt;&gt;"",ABS(ForbDraft!L1076),""),"")</f>
        <v/>
      </c>
      <c r="F1061" s="230" t="str">
        <f>IFERROR(IF(ForbDraft!K1076&lt;&gt;"",ForbDraft!K1076,""),"")</f>
        <v/>
      </c>
    </row>
    <row r="1062" spans="2:6" x14ac:dyDescent="0.2">
      <c r="B1062" s="229" t="str">
        <f>IFERROR(IF(ForbDraft!A1077&lt;&gt;"",ROW(ForbDraft!A1077),""),"")</f>
        <v/>
      </c>
      <c r="C1062" s="230" t="str">
        <f>IFERROR(IF(ForbDraft!A1077&lt;&gt;"",ForbDraft!A1077,""),"")</f>
        <v/>
      </c>
      <c r="D1062" s="230" t="str">
        <f t="shared" si="16"/>
        <v/>
      </c>
      <c r="E1062" s="230" t="str">
        <f>IFERROR(IF(ForbDraft!L1077&lt;&gt;"",ABS(ForbDraft!L1077),""),"")</f>
        <v/>
      </c>
      <c r="F1062" s="230" t="str">
        <f>IFERROR(IF(ForbDraft!K1077&lt;&gt;"",ForbDraft!K1077,""),"")</f>
        <v/>
      </c>
    </row>
    <row r="1063" spans="2:6" x14ac:dyDescent="0.2">
      <c r="B1063" s="229" t="str">
        <f>IFERROR(IF(ForbDraft!A1078&lt;&gt;"",ROW(ForbDraft!A1078),""),"")</f>
        <v/>
      </c>
      <c r="C1063" s="230" t="str">
        <f>IFERROR(IF(ForbDraft!A1078&lt;&gt;"",ForbDraft!A1078,""),"")</f>
        <v/>
      </c>
      <c r="D1063" s="230" t="str">
        <f t="shared" si="16"/>
        <v/>
      </c>
      <c r="E1063" s="230" t="str">
        <f>IFERROR(IF(ForbDraft!L1078&lt;&gt;"",ABS(ForbDraft!L1078),""),"")</f>
        <v/>
      </c>
      <c r="F1063" s="230" t="str">
        <f>IFERROR(IF(ForbDraft!K1078&lt;&gt;"",ForbDraft!K1078,""),"")</f>
        <v/>
      </c>
    </row>
    <row r="1064" spans="2:6" x14ac:dyDescent="0.2">
      <c r="B1064" s="229" t="str">
        <f>IFERROR(IF(ForbDraft!A1079&lt;&gt;"",ROW(ForbDraft!A1079),""),"")</f>
        <v/>
      </c>
      <c r="C1064" s="230" t="str">
        <f>IFERROR(IF(ForbDraft!A1079&lt;&gt;"",ForbDraft!A1079,""),"")</f>
        <v/>
      </c>
      <c r="D1064" s="230" t="str">
        <f t="shared" si="16"/>
        <v/>
      </c>
      <c r="E1064" s="230" t="str">
        <f>IFERROR(IF(ForbDraft!L1079&lt;&gt;"",ABS(ForbDraft!L1079),""),"")</f>
        <v/>
      </c>
      <c r="F1064" s="230" t="str">
        <f>IFERROR(IF(ForbDraft!K1079&lt;&gt;"",ForbDraft!K1079,""),"")</f>
        <v/>
      </c>
    </row>
    <row r="1065" spans="2:6" x14ac:dyDescent="0.2">
      <c r="B1065" s="229" t="str">
        <f>IFERROR(IF(ForbDraft!A1080&lt;&gt;"",ROW(ForbDraft!A1080),""),"")</f>
        <v/>
      </c>
      <c r="C1065" s="230" t="str">
        <f>IFERROR(IF(ForbDraft!A1080&lt;&gt;"",ForbDraft!A1080,""),"")</f>
        <v/>
      </c>
      <c r="D1065" s="230" t="str">
        <f t="shared" si="16"/>
        <v/>
      </c>
      <c r="E1065" s="230" t="str">
        <f>IFERROR(IF(ForbDraft!L1080&lt;&gt;"",ABS(ForbDraft!L1080),""),"")</f>
        <v/>
      </c>
      <c r="F1065" s="230" t="str">
        <f>IFERROR(IF(ForbDraft!K1080&lt;&gt;"",ForbDraft!K1080,""),"")</f>
        <v/>
      </c>
    </row>
    <row r="1066" spans="2:6" x14ac:dyDescent="0.2">
      <c r="B1066" s="229" t="str">
        <f>IFERROR(IF(ForbDraft!A1081&lt;&gt;"",ROW(ForbDraft!A1081),""),"")</f>
        <v/>
      </c>
      <c r="C1066" s="230" t="str">
        <f>IFERROR(IF(ForbDraft!A1081&lt;&gt;"",ForbDraft!A1081,""),"")</f>
        <v/>
      </c>
      <c r="D1066" s="230" t="str">
        <f t="shared" si="16"/>
        <v/>
      </c>
      <c r="E1066" s="230" t="str">
        <f>IFERROR(IF(ForbDraft!L1081&lt;&gt;"",ABS(ForbDraft!L1081),""),"")</f>
        <v/>
      </c>
      <c r="F1066" s="230" t="str">
        <f>IFERROR(IF(ForbDraft!K1081&lt;&gt;"",ForbDraft!K1081,""),"")</f>
        <v/>
      </c>
    </row>
    <row r="1067" spans="2:6" x14ac:dyDescent="0.2">
      <c r="B1067" s="229" t="str">
        <f>IFERROR(IF(ForbDraft!A1082&lt;&gt;"",ROW(ForbDraft!A1082),""),"")</f>
        <v/>
      </c>
      <c r="C1067" s="230" t="str">
        <f>IFERROR(IF(ForbDraft!A1082&lt;&gt;"",ForbDraft!A1082,""),"")</f>
        <v/>
      </c>
      <c r="D1067" s="230" t="str">
        <f t="shared" si="16"/>
        <v/>
      </c>
      <c r="E1067" s="230" t="str">
        <f>IFERROR(IF(ForbDraft!L1082&lt;&gt;"",ABS(ForbDraft!L1082),""),"")</f>
        <v/>
      </c>
      <c r="F1067" s="230" t="str">
        <f>IFERROR(IF(ForbDraft!K1082&lt;&gt;"",ForbDraft!K1082,""),"")</f>
        <v/>
      </c>
    </row>
    <row r="1068" spans="2:6" x14ac:dyDescent="0.2">
      <c r="B1068" s="229" t="str">
        <f>IFERROR(IF(ForbDraft!A1083&lt;&gt;"",ROW(ForbDraft!A1083),""),"")</f>
        <v/>
      </c>
      <c r="C1068" s="230" t="str">
        <f>IFERROR(IF(ForbDraft!A1083&lt;&gt;"",ForbDraft!A1083,""),"")</f>
        <v/>
      </c>
      <c r="D1068" s="230" t="str">
        <f t="shared" si="16"/>
        <v/>
      </c>
      <c r="E1068" s="230" t="str">
        <f>IFERROR(IF(ForbDraft!L1083&lt;&gt;"",ABS(ForbDraft!L1083),""),"")</f>
        <v/>
      </c>
      <c r="F1068" s="230" t="str">
        <f>IFERROR(IF(ForbDraft!K1083&lt;&gt;"",ForbDraft!K1083,""),"")</f>
        <v/>
      </c>
    </row>
    <row r="1069" spans="2:6" x14ac:dyDescent="0.2">
      <c r="B1069" s="229" t="str">
        <f>IFERROR(IF(ForbDraft!A1084&lt;&gt;"",ROW(ForbDraft!A1084),""),"")</f>
        <v/>
      </c>
      <c r="C1069" s="230" t="str">
        <f>IFERROR(IF(ForbDraft!A1084&lt;&gt;"",ForbDraft!A1084,""),"")</f>
        <v/>
      </c>
      <c r="D1069" s="230" t="str">
        <f t="shared" si="16"/>
        <v/>
      </c>
      <c r="E1069" s="230" t="str">
        <f>IFERROR(IF(ForbDraft!L1084&lt;&gt;"",ABS(ForbDraft!L1084),""),"")</f>
        <v/>
      </c>
      <c r="F1069" s="230" t="str">
        <f>IFERROR(IF(ForbDraft!K1084&lt;&gt;"",ForbDraft!K1084,""),"")</f>
        <v/>
      </c>
    </row>
    <row r="1070" spans="2:6" x14ac:dyDescent="0.2">
      <c r="B1070" s="229" t="str">
        <f>IFERROR(IF(ForbDraft!A1085&lt;&gt;"",ROW(ForbDraft!A1085),""),"")</f>
        <v/>
      </c>
      <c r="C1070" s="230" t="str">
        <f>IFERROR(IF(ForbDraft!A1085&lt;&gt;"",ForbDraft!A1085,""),"")</f>
        <v/>
      </c>
      <c r="D1070" s="230" t="str">
        <f t="shared" si="16"/>
        <v/>
      </c>
      <c r="E1070" s="230" t="str">
        <f>IFERROR(IF(ForbDraft!L1085&lt;&gt;"",ABS(ForbDraft!L1085),""),"")</f>
        <v/>
      </c>
      <c r="F1070" s="230" t="str">
        <f>IFERROR(IF(ForbDraft!K1085&lt;&gt;"",ForbDraft!K1085,""),"")</f>
        <v/>
      </c>
    </row>
    <row r="1071" spans="2:6" x14ac:dyDescent="0.2">
      <c r="B1071" s="229" t="str">
        <f>IFERROR(IF(ForbDraft!A1086&lt;&gt;"",ROW(ForbDraft!A1086),""),"")</f>
        <v/>
      </c>
      <c r="C1071" s="230" t="str">
        <f>IFERROR(IF(ForbDraft!A1086&lt;&gt;"",ForbDraft!A1086,""),"")</f>
        <v/>
      </c>
      <c r="D1071" s="230" t="str">
        <f t="shared" si="16"/>
        <v/>
      </c>
      <c r="E1071" s="230" t="str">
        <f>IFERROR(IF(ForbDraft!L1086&lt;&gt;"",ABS(ForbDraft!L1086),""),"")</f>
        <v/>
      </c>
      <c r="F1071" s="230" t="str">
        <f>IFERROR(IF(ForbDraft!K1086&lt;&gt;"",ForbDraft!K1086,""),"")</f>
        <v/>
      </c>
    </row>
    <row r="1072" spans="2:6" x14ac:dyDescent="0.2">
      <c r="B1072" s="229" t="str">
        <f>IFERROR(IF(ForbDraft!A1087&lt;&gt;"",ROW(ForbDraft!A1087),""),"")</f>
        <v/>
      </c>
      <c r="C1072" s="230" t="str">
        <f>IFERROR(IF(ForbDraft!A1087&lt;&gt;"",ForbDraft!A1087,""),"")</f>
        <v/>
      </c>
      <c r="D1072" s="230" t="str">
        <f t="shared" si="16"/>
        <v/>
      </c>
      <c r="E1072" s="230" t="str">
        <f>IFERROR(IF(ForbDraft!L1087&lt;&gt;"",ABS(ForbDraft!L1087),""),"")</f>
        <v/>
      </c>
      <c r="F1072" s="230" t="str">
        <f>IFERROR(IF(ForbDraft!K1087&lt;&gt;"",ForbDraft!K1087,""),"")</f>
        <v/>
      </c>
    </row>
    <row r="1073" spans="2:6" x14ac:dyDescent="0.2">
      <c r="B1073" s="229" t="str">
        <f>IFERROR(IF(ForbDraft!A1088&lt;&gt;"",ROW(ForbDraft!A1088),""),"")</f>
        <v/>
      </c>
      <c r="C1073" s="230" t="str">
        <f>IFERROR(IF(ForbDraft!A1088&lt;&gt;"",ForbDraft!A1088,""),"")</f>
        <v/>
      </c>
      <c r="D1073" s="230" t="str">
        <f t="shared" si="16"/>
        <v/>
      </c>
      <c r="E1073" s="230" t="str">
        <f>IFERROR(IF(ForbDraft!L1088&lt;&gt;"",ABS(ForbDraft!L1088),""),"")</f>
        <v/>
      </c>
      <c r="F1073" s="230" t="str">
        <f>IFERROR(IF(ForbDraft!K1088&lt;&gt;"",ForbDraft!K1088,""),"")</f>
        <v/>
      </c>
    </row>
    <row r="1074" spans="2:6" x14ac:dyDescent="0.2">
      <c r="B1074" s="229" t="str">
        <f>IFERROR(IF(ForbDraft!A1089&lt;&gt;"",ROW(ForbDraft!A1089),""),"")</f>
        <v/>
      </c>
      <c r="C1074" s="230" t="str">
        <f>IFERROR(IF(ForbDraft!A1089&lt;&gt;"",ForbDraft!A1089,""),"")</f>
        <v/>
      </c>
      <c r="D1074" s="230" t="str">
        <f t="shared" si="16"/>
        <v/>
      </c>
      <c r="E1074" s="230" t="str">
        <f>IFERROR(IF(ForbDraft!L1089&lt;&gt;"",ABS(ForbDraft!L1089),""),"")</f>
        <v/>
      </c>
      <c r="F1074" s="230" t="str">
        <f>IFERROR(IF(ForbDraft!K1089&lt;&gt;"",ForbDraft!K1089,""),"")</f>
        <v/>
      </c>
    </row>
    <row r="1075" spans="2:6" x14ac:dyDescent="0.2">
      <c r="B1075" s="229" t="str">
        <f>IFERROR(IF(ForbDraft!A1090&lt;&gt;"",ROW(ForbDraft!A1090),""),"")</f>
        <v/>
      </c>
      <c r="C1075" s="230" t="str">
        <f>IFERROR(IF(ForbDraft!A1090&lt;&gt;"",ForbDraft!A1090,""),"")</f>
        <v/>
      </c>
      <c r="D1075" s="230" t="str">
        <f t="shared" si="16"/>
        <v/>
      </c>
      <c r="E1075" s="230" t="str">
        <f>IFERROR(IF(ForbDraft!L1090&lt;&gt;"",ABS(ForbDraft!L1090),""),"")</f>
        <v/>
      </c>
      <c r="F1075" s="230" t="str">
        <f>IFERROR(IF(ForbDraft!K1090&lt;&gt;"",ForbDraft!K1090,""),"")</f>
        <v/>
      </c>
    </row>
    <row r="1076" spans="2:6" x14ac:dyDescent="0.2">
      <c r="B1076" s="229" t="str">
        <f>IFERROR(IF(ForbDraft!A1091&lt;&gt;"",ROW(ForbDraft!A1091),""),"")</f>
        <v/>
      </c>
      <c r="C1076" s="230" t="str">
        <f>IFERROR(IF(ForbDraft!A1091&lt;&gt;"",ForbDraft!A1091,""),"")</f>
        <v/>
      </c>
      <c r="D1076" s="230" t="str">
        <f t="shared" si="16"/>
        <v/>
      </c>
      <c r="E1076" s="230" t="str">
        <f>IFERROR(IF(ForbDraft!L1091&lt;&gt;"",ABS(ForbDraft!L1091),""),"")</f>
        <v/>
      </c>
      <c r="F1076" s="230" t="str">
        <f>IFERROR(IF(ForbDraft!K1091&lt;&gt;"",ForbDraft!K1091,""),"")</f>
        <v/>
      </c>
    </row>
    <row r="1077" spans="2:6" x14ac:dyDescent="0.2">
      <c r="B1077" s="229" t="str">
        <f>IFERROR(IF(ForbDraft!A1092&lt;&gt;"",ROW(ForbDraft!A1092),""),"")</f>
        <v/>
      </c>
      <c r="C1077" s="230" t="str">
        <f>IFERROR(IF(ForbDraft!A1092&lt;&gt;"",ForbDraft!A1092,""),"")</f>
        <v/>
      </c>
      <c r="D1077" s="230" t="str">
        <f t="shared" si="16"/>
        <v/>
      </c>
      <c r="E1077" s="230" t="str">
        <f>IFERROR(IF(ForbDraft!L1092&lt;&gt;"",ABS(ForbDraft!L1092),""),"")</f>
        <v/>
      </c>
      <c r="F1077" s="230" t="str">
        <f>IFERROR(IF(ForbDraft!K1092&lt;&gt;"",ForbDraft!K1092,""),"")</f>
        <v/>
      </c>
    </row>
    <row r="1078" spans="2:6" x14ac:dyDescent="0.2">
      <c r="B1078" s="229" t="str">
        <f>IFERROR(IF(ForbDraft!A1093&lt;&gt;"",ROW(ForbDraft!A1093),""),"")</f>
        <v/>
      </c>
      <c r="C1078" s="230" t="str">
        <f>IFERROR(IF(ForbDraft!A1093&lt;&gt;"",ForbDraft!A1093,""),"")</f>
        <v/>
      </c>
      <c r="D1078" s="230" t="str">
        <f t="shared" si="16"/>
        <v/>
      </c>
      <c r="E1078" s="230" t="str">
        <f>IFERROR(IF(ForbDraft!L1093&lt;&gt;"",ABS(ForbDraft!L1093),""),"")</f>
        <v/>
      </c>
      <c r="F1078" s="230" t="str">
        <f>IFERROR(IF(ForbDraft!K1093&lt;&gt;"",ForbDraft!K1093,""),"")</f>
        <v/>
      </c>
    </row>
    <row r="1079" spans="2:6" x14ac:dyDescent="0.2">
      <c r="B1079" s="229" t="str">
        <f>IFERROR(IF(ForbDraft!A1094&lt;&gt;"",ROW(ForbDraft!A1094),""),"")</f>
        <v/>
      </c>
      <c r="C1079" s="230" t="str">
        <f>IFERROR(IF(ForbDraft!A1094&lt;&gt;"",ForbDraft!A1094,""),"")</f>
        <v/>
      </c>
      <c r="D1079" s="230" t="str">
        <f t="shared" si="16"/>
        <v/>
      </c>
      <c r="E1079" s="230" t="str">
        <f>IFERROR(IF(ForbDraft!L1094&lt;&gt;"",ABS(ForbDraft!L1094),""),"")</f>
        <v/>
      </c>
      <c r="F1079" s="230" t="str">
        <f>IFERROR(IF(ForbDraft!K1094&lt;&gt;"",ForbDraft!K1094,""),"")</f>
        <v/>
      </c>
    </row>
    <row r="1080" spans="2:6" x14ac:dyDescent="0.2">
      <c r="B1080" s="229" t="str">
        <f>IFERROR(IF(ForbDraft!A1095&lt;&gt;"",ROW(ForbDraft!A1095),""),"")</f>
        <v/>
      </c>
      <c r="C1080" s="230" t="str">
        <f>IFERROR(IF(ForbDraft!A1095&lt;&gt;"",ForbDraft!A1095,""),"")</f>
        <v/>
      </c>
      <c r="D1080" s="230" t="str">
        <f t="shared" si="16"/>
        <v/>
      </c>
      <c r="E1080" s="230" t="str">
        <f>IFERROR(IF(ForbDraft!L1095&lt;&gt;"",ABS(ForbDraft!L1095),""),"")</f>
        <v/>
      </c>
      <c r="F1080" s="230" t="str">
        <f>IFERROR(IF(ForbDraft!K1095&lt;&gt;"",ForbDraft!K1095,""),"")</f>
        <v/>
      </c>
    </row>
    <row r="1081" spans="2:6" x14ac:dyDescent="0.2">
      <c r="B1081" s="229" t="str">
        <f>IFERROR(IF(ForbDraft!A1096&lt;&gt;"",ROW(ForbDraft!A1096),""),"")</f>
        <v/>
      </c>
      <c r="C1081" s="230" t="str">
        <f>IFERROR(IF(ForbDraft!A1096&lt;&gt;"",ForbDraft!A1096,""),"")</f>
        <v/>
      </c>
      <c r="D1081" s="230" t="str">
        <f t="shared" si="16"/>
        <v/>
      </c>
      <c r="E1081" s="230" t="str">
        <f>IFERROR(IF(ForbDraft!L1096&lt;&gt;"",ABS(ForbDraft!L1096),""),"")</f>
        <v/>
      </c>
      <c r="F1081" s="230" t="str">
        <f>IFERROR(IF(ForbDraft!K1096&lt;&gt;"",ForbDraft!K1096,""),"")</f>
        <v/>
      </c>
    </row>
    <row r="1082" spans="2:6" x14ac:dyDescent="0.2">
      <c r="B1082" s="229" t="str">
        <f>IFERROR(IF(ForbDraft!A1097&lt;&gt;"",ROW(ForbDraft!A1097),""),"")</f>
        <v/>
      </c>
      <c r="C1082" s="230" t="str">
        <f>IFERROR(IF(ForbDraft!A1097&lt;&gt;"",ForbDraft!A1097,""),"")</f>
        <v/>
      </c>
      <c r="D1082" s="230" t="str">
        <f t="shared" si="16"/>
        <v/>
      </c>
      <c r="E1082" s="230" t="str">
        <f>IFERROR(IF(ForbDraft!L1097&lt;&gt;"",ABS(ForbDraft!L1097),""),"")</f>
        <v/>
      </c>
      <c r="F1082" s="230" t="str">
        <f>IFERROR(IF(ForbDraft!K1097&lt;&gt;"",ForbDraft!K1097,""),"")</f>
        <v/>
      </c>
    </row>
    <row r="1083" spans="2:6" x14ac:dyDescent="0.2">
      <c r="B1083" s="229" t="str">
        <f>IFERROR(IF(ForbDraft!A1098&lt;&gt;"",ROW(ForbDraft!A1098),""),"")</f>
        <v/>
      </c>
      <c r="C1083" s="230" t="str">
        <f>IFERROR(IF(ForbDraft!A1098&lt;&gt;"",ForbDraft!A1098,""),"")</f>
        <v/>
      </c>
      <c r="D1083" s="230" t="str">
        <f t="shared" si="16"/>
        <v/>
      </c>
      <c r="E1083" s="230" t="str">
        <f>IFERROR(IF(ForbDraft!L1098&lt;&gt;"",ABS(ForbDraft!L1098),""),"")</f>
        <v/>
      </c>
      <c r="F1083" s="230" t="str">
        <f>IFERROR(IF(ForbDraft!K1098&lt;&gt;"",ForbDraft!K1098,""),"")</f>
        <v/>
      </c>
    </row>
    <row r="1084" spans="2:6" x14ac:dyDescent="0.2">
      <c r="B1084" s="229" t="str">
        <f>IFERROR(IF(ForbDraft!A1099&lt;&gt;"",ROW(ForbDraft!A1099),""),"")</f>
        <v/>
      </c>
      <c r="C1084" s="230" t="str">
        <f>IFERROR(IF(ForbDraft!A1099&lt;&gt;"",ForbDraft!A1099,""),"")</f>
        <v/>
      </c>
      <c r="D1084" s="230" t="str">
        <f t="shared" si="16"/>
        <v/>
      </c>
      <c r="E1084" s="230" t="str">
        <f>IFERROR(IF(ForbDraft!L1099&lt;&gt;"",ABS(ForbDraft!L1099),""),"")</f>
        <v/>
      </c>
      <c r="F1084" s="230" t="str">
        <f>IFERROR(IF(ForbDraft!K1099&lt;&gt;"",ForbDraft!K1099,""),"")</f>
        <v/>
      </c>
    </row>
    <row r="1085" spans="2:6" x14ac:dyDescent="0.2">
      <c r="B1085" s="229" t="str">
        <f>IFERROR(IF(ForbDraft!A1100&lt;&gt;"",ROW(ForbDraft!A1100),""),"")</f>
        <v/>
      </c>
      <c r="C1085" s="230" t="str">
        <f>IFERROR(IF(ForbDraft!A1100&lt;&gt;"",ForbDraft!A1100,""),"")</f>
        <v/>
      </c>
      <c r="D1085" s="230" t="str">
        <f t="shared" si="16"/>
        <v/>
      </c>
      <c r="E1085" s="230" t="str">
        <f>IFERROR(IF(ForbDraft!L1100&lt;&gt;"",ABS(ForbDraft!L1100),""),"")</f>
        <v/>
      </c>
      <c r="F1085" s="230" t="str">
        <f>IFERROR(IF(ForbDraft!K1100&lt;&gt;"",ForbDraft!K1100,""),"")</f>
        <v/>
      </c>
    </row>
    <row r="1086" spans="2:6" x14ac:dyDescent="0.2">
      <c r="B1086" s="229" t="str">
        <f>IFERROR(IF(ForbDraft!A1101&lt;&gt;"",ROW(ForbDraft!A1101),""),"")</f>
        <v/>
      </c>
      <c r="C1086" s="230" t="str">
        <f>IFERROR(IF(ForbDraft!A1101&lt;&gt;"",ForbDraft!A1101,""),"")</f>
        <v/>
      </c>
      <c r="D1086" s="230" t="str">
        <f t="shared" si="16"/>
        <v/>
      </c>
      <c r="E1086" s="230" t="str">
        <f>IFERROR(IF(ForbDraft!L1101&lt;&gt;"",ABS(ForbDraft!L1101),""),"")</f>
        <v/>
      </c>
      <c r="F1086" s="230" t="str">
        <f>IFERROR(IF(ForbDraft!K1101&lt;&gt;"",ForbDraft!K1101,""),"")</f>
        <v/>
      </c>
    </row>
    <row r="1087" spans="2:6" x14ac:dyDescent="0.2">
      <c r="B1087" s="229" t="str">
        <f>IFERROR(IF(ForbDraft!A1102&lt;&gt;"",ROW(ForbDraft!A1102),""),"")</f>
        <v/>
      </c>
      <c r="C1087" s="230" t="str">
        <f>IFERROR(IF(ForbDraft!A1102&lt;&gt;"",ForbDraft!A1102,""),"")</f>
        <v/>
      </c>
      <c r="D1087" s="230" t="str">
        <f t="shared" si="16"/>
        <v/>
      </c>
      <c r="E1087" s="230" t="str">
        <f>IFERROR(IF(ForbDraft!L1102&lt;&gt;"",ABS(ForbDraft!L1102),""),"")</f>
        <v/>
      </c>
      <c r="F1087" s="230" t="str">
        <f>IFERROR(IF(ForbDraft!K1102&lt;&gt;"",ForbDraft!K1102,""),"")</f>
        <v/>
      </c>
    </row>
    <row r="1088" spans="2:6" x14ac:dyDescent="0.2">
      <c r="B1088" s="229" t="str">
        <f>IFERROR(IF(ForbDraft!A1103&lt;&gt;"",ROW(ForbDraft!A1103),""),"")</f>
        <v/>
      </c>
      <c r="C1088" s="230" t="str">
        <f>IFERROR(IF(ForbDraft!A1103&lt;&gt;"",ForbDraft!A1103,""),"")</f>
        <v/>
      </c>
      <c r="D1088" s="230" t="str">
        <f t="shared" si="16"/>
        <v/>
      </c>
      <c r="E1088" s="230" t="str">
        <f>IFERROR(IF(ForbDraft!L1103&lt;&gt;"",ABS(ForbDraft!L1103),""),"")</f>
        <v/>
      </c>
      <c r="F1088" s="230" t="str">
        <f>IFERROR(IF(ForbDraft!K1103&lt;&gt;"",ForbDraft!K1103,""),"")</f>
        <v/>
      </c>
    </row>
    <row r="1089" spans="2:6" x14ac:dyDescent="0.2">
      <c r="B1089" s="229" t="str">
        <f>IFERROR(IF(ForbDraft!A1104&lt;&gt;"",ROW(ForbDraft!A1104),""),"")</f>
        <v/>
      </c>
      <c r="C1089" s="230" t="str">
        <f>IFERROR(IF(ForbDraft!A1104&lt;&gt;"",ForbDraft!A1104,""),"")</f>
        <v/>
      </c>
      <c r="D1089" s="230" t="str">
        <f t="shared" si="16"/>
        <v/>
      </c>
      <c r="E1089" s="230" t="str">
        <f>IFERROR(IF(ForbDraft!L1104&lt;&gt;"",ABS(ForbDraft!L1104),""),"")</f>
        <v/>
      </c>
      <c r="F1089" s="230" t="str">
        <f>IFERROR(IF(ForbDraft!K1104&lt;&gt;"",ForbDraft!K1104,""),"")</f>
        <v/>
      </c>
    </row>
    <row r="1090" spans="2:6" x14ac:dyDescent="0.2">
      <c r="B1090" s="229" t="str">
        <f>IFERROR(IF(ForbDraft!A1105&lt;&gt;"",ROW(ForbDraft!A1105),""),"")</f>
        <v/>
      </c>
      <c r="C1090" s="230" t="str">
        <f>IFERROR(IF(ForbDraft!A1105&lt;&gt;"",ForbDraft!A1105,""),"")</f>
        <v/>
      </c>
      <c r="D1090" s="230" t="str">
        <f t="shared" si="16"/>
        <v/>
      </c>
      <c r="E1090" s="230" t="str">
        <f>IFERROR(IF(ForbDraft!L1105&lt;&gt;"",ABS(ForbDraft!L1105),""),"")</f>
        <v/>
      </c>
      <c r="F1090" s="230" t="str">
        <f>IFERROR(IF(ForbDraft!K1105&lt;&gt;"",ForbDraft!K1105,""),"")</f>
        <v/>
      </c>
    </row>
    <row r="1091" spans="2:6" x14ac:dyDescent="0.2">
      <c r="B1091" s="229" t="str">
        <f>IFERROR(IF(ForbDraft!A1106&lt;&gt;"",ROW(ForbDraft!A1106),""),"")</f>
        <v/>
      </c>
      <c r="C1091" s="230" t="str">
        <f>IFERROR(IF(ForbDraft!A1106&lt;&gt;"",ForbDraft!A1106,""),"")</f>
        <v/>
      </c>
      <c r="D1091" s="230" t="str">
        <f t="shared" ref="D1091:D1154" si="17">IF(F1091="pH לבדיקת גבול","pH",F1091)</f>
        <v/>
      </c>
      <c r="E1091" s="230" t="str">
        <f>IFERROR(IF(ForbDraft!L1106&lt;&gt;"",ABS(ForbDraft!L1106),""),"")</f>
        <v/>
      </c>
      <c r="F1091" s="230" t="str">
        <f>IFERROR(IF(ForbDraft!K1106&lt;&gt;"",ForbDraft!K1106,""),"")</f>
        <v/>
      </c>
    </row>
    <row r="1092" spans="2:6" x14ac:dyDescent="0.2">
      <c r="B1092" s="229" t="str">
        <f>IFERROR(IF(ForbDraft!A1107&lt;&gt;"",ROW(ForbDraft!A1107),""),"")</f>
        <v/>
      </c>
      <c r="C1092" s="230" t="str">
        <f>IFERROR(IF(ForbDraft!A1107&lt;&gt;"",ForbDraft!A1107,""),"")</f>
        <v/>
      </c>
      <c r="D1092" s="230" t="str">
        <f t="shared" si="17"/>
        <v/>
      </c>
      <c r="E1092" s="230" t="str">
        <f>IFERROR(IF(ForbDraft!L1107&lt;&gt;"",ABS(ForbDraft!L1107),""),"")</f>
        <v/>
      </c>
      <c r="F1092" s="230" t="str">
        <f>IFERROR(IF(ForbDraft!K1107&lt;&gt;"",ForbDraft!K1107,""),"")</f>
        <v/>
      </c>
    </row>
    <row r="1093" spans="2:6" x14ac:dyDescent="0.2">
      <c r="B1093" s="229" t="str">
        <f>IFERROR(IF(ForbDraft!A1108&lt;&gt;"",ROW(ForbDraft!A1108),""),"")</f>
        <v/>
      </c>
      <c r="C1093" s="230" t="str">
        <f>IFERROR(IF(ForbDraft!A1108&lt;&gt;"",ForbDraft!A1108,""),"")</f>
        <v/>
      </c>
      <c r="D1093" s="230" t="str">
        <f t="shared" si="17"/>
        <v/>
      </c>
      <c r="E1093" s="230" t="str">
        <f>IFERROR(IF(ForbDraft!L1108&lt;&gt;"",ABS(ForbDraft!L1108),""),"")</f>
        <v/>
      </c>
      <c r="F1093" s="230" t="str">
        <f>IFERROR(IF(ForbDraft!K1108&lt;&gt;"",ForbDraft!K1108,""),"")</f>
        <v/>
      </c>
    </row>
    <row r="1094" spans="2:6" x14ac:dyDescent="0.2">
      <c r="B1094" s="229" t="str">
        <f>IFERROR(IF(ForbDraft!A1109&lt;&gt;"",ROW(ForbDraft!A1109),""),"")</f>
        <v/>
      </c>
      <c r="C1094" s="230" t="str">
        <f>IFERROR(IF(ForbDraft!A1109&lt;&gt;"",ForbDraft!A1109,""),"")</f>
        <v/>
      </c>
      <c r="D1094" s="230" t="str">
        <f t="shared" si="17"/>
        <v/>
      </c>
      <c r="E1094" s="230" t="str">
        <f>IFERROR(IF(ForbDraft!L1109&lt;&gt;"",ABS(ForbDraft!L1109),""),"")</f>
        <v/>
      </c>
      <c r="F1094" s="230" t="str">
        <f>IFERROR(IF(ForbDraft!K1109&lt;&gt;"",ForbDraft!K1109,""),"")</f>
        <v/>
      </c>
    </row>
    <row r="1095" spans="2:6" x14ac:dyDescent="0.2">
      <c r="B1095" s="229" t="str">
        <f>IFERROR(IF(ForbDraft!A1110&lt;&gt;"",ROW(ForbDraft!A1110),""),"")</f>
        <v/>
      </c>
      <c r="C1095" s="230" t="str">
        <f>IFERROR(IF(ForbDraft!A1110&lt;&gt;"",ForbDraft!A1110,""),"")</f>
        <v/>
      </c>
      <c r="D1095" s="230" t="str">
        <f t="shared" si="17"/>
        <v/>
      </c>
      <c r="E1095" s="230" t="str">
        <f>IFERROR(IF(ForbDraft!L1110&lt;&gt;"",ABS(ForbDraft!L1110),""),"")</f>
        <v/>
      </c>
      <c r="F1095" s="230" t="str">
        <f>IFERROR(IF(ForbDraft!K1110&lt;&gt;"",ForbDraft!K1110,""),"")</f>
        <v/>
      </c>
    </row>
    <row r="1096" spans="2:6" x14ac:dyDescent="0.2">
      <c r="B1096" s="229" t="str">
        <f>IFERROR(IF(ForbDraft!A1111&lt;&gt;"",ROW(ForbDraft!A1111),""),"")</f>
        <v/>
      </c>
      <c r="C1096" s="230" t="str">
        <f>IFERROR(IF(ForbDraft!A1111&lt;&gt;"",ForbDraft!A1111,""),"")</f>
        <v/>
      </c>
      <c r="D1096" s="230" t="str">
        <f t="shared" si="17"/>
        <v/>
      </c>
      <c r="E1096" s="230" t="str">
        <f>IFERROR(IF(ForbDraft!L1111&lt;&gt;"",ABS(ForbDraft!L1111),""),"")</f>
        <v/>
      </c>
      <c r="F1096" s="230" t="str">
        <f>IFERROR(IF(ForbDraft!K1111&lt;&gt;"",ForbDraft!K1111,""),"")</f>
        <v/>
      </c>
    </row>
    <row r="1097" spans="2:6" x14ac:dyDescent="0.2">
      <c r="B1097" s="229" t="str">
        <f>IFERROR(IF(ForbDraft!A1112&lt;&gt;"",ROW(ForbDraft!A1112),""),"")</f>
        <v/>
      </c>
      <c r="C1097" s="230" t="str">
        <f>IFERROR(IF(ForbDraft!A1112&lt;&gt;"",ForbDraft!A1112,""),"")</f>
        <v/>
      </c>
      <c r="D1097" s="230" t="str">
        <f t="shared" si="17"/>
        <v/>
      </c>
      <c r="E1097" s="230" t="str">
        <f>IFERROR(IF(ForbDraft!L1112&lt;&gt;"",ABS(ForbDraft!L1112),""),"")</f>
        <v/>
      </c>
      <c r="F1097" s="230" t="str">
        <f>IFERROR(IF(ForbDraft!K1112&lt;&gt;"",ForbDraft!K1112,""),"")</f>
        <v/>
      </c>
    </row>
    <row r="1098" spans="2:6" x14ac:dyDescent="0.2">
      <c r="B1098" s="229" t="str">
        <f>IFERROR(IF(ForbDraft!A1113&lt;&gt;"",ROW(ForbDraft!A1113),""),"")</f>
        <v/>
      </c>
      <c r="C1098" s="230" t="str">
        <f>IFERROR(IF(ForbDraft!A1113&lt;&gt;"",ForbDraft!A1113,""),"")</f>
        <v/>
      </c>
      <c r="D1098" s="230" t="str">
        <f t="shared" si="17"/>
        <v/>
      </c>
      <c r="E1098" s="230" t="str">
        <f>IFERROR(IF(ForbDraft!L1113&lt;&gt;"",ABS(ForbDraft!L1113),""),"")</f>
        <v/>
      </c>
      <c r="F1098" s="230" t="str">
        <f>IFERROR(IF(ForbDraft!K1113&lt;&gt;"",ForbDraft!K1113,""),"")</f>
        <v/>
      </c>
    </row>
    <row r="1099" spans="2:6" x14ac:dyDescent="0.2">
      <c r="B1099" s="229" t="str">
        <f>IFERROR(IF(ForbDraft!A1114&lt;&gt;"",ROW(ForbDraft!A1114),""),"")</f>
        <v/>
      </c>
      <c r="C1099" s="230" t="str">
        <f>IFERROR(IF(ForbDraft!A1114&lt;&gt;"",ForbDraft!A1114,""),"")</f>
        <v/>
      </c>
      <c r="D1099" s="230" t="str">
        <f t="shared" si="17"/>
        <v/>
      </c>
      <c r="E1099" s="230" t="str">
        <f>IFERROR(IF(ForbDraft!L1114&lt;&gt;"",ABS(ForbDraft!L1114),""),"")</f>
        <v/>
      </c>
      <c r="F1099" s="230" t="str">
        <f>IFERROR(IF(ForbDraft!K1114&lt;&gt;"",ForbDraft!K1114,""),"")</f>
        <v/>
      </c>
    </row>
    <row r="1100" spans="2:6" x14ac:dyDescent="0.2">
      <c r="B1100" s="229" t="str">
        <f>IFERROR(IF(ForbDraft!A1115&lt;&gt;"",ROW(ForbDraft!A1115),""),"")</f>
        <v/>
      </c>
      <c r="C1100" s="230" t="str">
        <f>IFERROR(IF(ForbDraft!A1115&lt;&gt;"",ForbDraft!A1115,""),"")</f>
        <v/>
      </c>
      <c r="D1100" s="230" t="str">
        <f t="shared" si="17"/>
        <v/>
      </c>
      <c r="E1100" s="230" t="str">
        <f>IFERROR(IF(ForbDraft!L1115&lt;&gt;"",ABS(ForbDraft!L1115),""),"")</f>
        <v/>
      </c>
      <c r="F1100" s="230" t="str">
        <f>IFERROR(IF(ForbDraft!K1115&lt;&gt;"",ForbDraft!K1115,""),"")</f>
        <v/>
      </c>
    </row>
    <row r="1101" spans="2:6" x14ac:dyDescent="0.2">
      <c r="B1101" s="229" t="str">
        <f>IFERROR(IF(ForbDraft!A1116&lt;&gt;"",ROW(ForbDraft!A1116),""),"")</f>
        <v/>
      </c>
      <c r="C1101" s="230" t="str">
        <f>IFERROR(IF(ForbDraft!A1116&lt;&gt;"",ForbDraft!A1116,""),"")</f>
        <v/>
      </c>
      <c r="D1101" s="230" t="str">
        <f t="shared" si="17"/>
        <v/>
      </c>
      <c r="E1101" s="230" t="str">
        <f>IFERROR(IF(ForbDraft!L1116&lt;&gt;"",ABS(ForbDraft!L1116),""),"")</f>
        <v/>
      </c>
      <c r="F1101" s="230" t="str">
        <f>IFERROR(IF(ForbDraft!K1116&lt;&gt;"",ForbDraft!K1116,""),"")</f>
        <v/>
      </c>
    </row>
    <row r="1102" spans="2:6" x14ac:dyDescent="0.2">
      <c r="B1102" s="229" t="str">
        <f>IFERROR(IF(ForbDraft!A1117&lt;&gt;"",ROW(ForbDraft!A1117),""),"")</f>
        <v/>
      </c>
      <c r="C1102" s="230" t="str">
        <f>IFERROR(IF(ForbDraft!A1117&lt;&gt;"",ForbDraft!A1117,""),"")</f>
        <v/>
      </c>
      <c r="D1102" s="230" t="str">
        <f t="shared" si="17"/>
        <v/>
      </c>
      <c r="E1102" s="230" t="str">
        <f>IFERROR(IF(ForbDraft!L1117&lt;&gt;"",ABS(ForbDraft!L1117),""),"")</f>
        <v/>
      </c>
      <c r="F1102" s="230" t="str">
        <f>IFERROR(IF(ForbDraft!K1117&lt;&gt;"",ForbDraft!K1117,""),"")</f>
        <v/>
      </c>
    </row>
    <row r="1103" spans="2:6" x14ac:dyDescent="0.2">
      <c r="B1103" s="229" t="str">
        <f>IFERROR(IF(ForbDraft!A1118&lt;&gt;"",ROW(ForbDraft!A1118),""),"")</f>
        <v/>
      </c>
      <c r="C1103" s="230" t="str">
        <f>IFERROR(IF(ForbDraft!A1118&lt;&gt;"",ForbDraft!A1118,""),"")</f>
        <v/>
      </c>
      <c r="D1103" s="230" t="str">
        <f t="shared" si="17"/>
        <v/>
      </c>
      <c r="E1103" s="230" t="str">
        <f>IFERROR(IF(ForbDraft!L1118&lt;&gt;"",ABS(ForbDraft!L1118),""),"")</f>
        <v/>
      </c>
      <c r="F1103" s="230" t="str">
        <f>IFERROR(IF(ForbDraft!K1118&lt;&gt;"",ForbDraft!K1118,""),"")</f>
        <v/>
      </c>
    </row>
    <row r="1104" spans="2:6" x14ac:dyDescent="0.2">
      <c r="B1104" s="229" t="str">
        <f>IFERROR(IF(ForbDraft!A1119&lt;&gt;"",ROW(ForbDraft!A1119),""),"")</f>
        <v/>
      </c>
      <c r="C1104" s="230" t="str">
        <f>IFERROR(IF(ForbDraft!A1119&lt;&gt;"",ForbDraft!A1119,""),"")</f>
        <v/>
      </c>
      <c r="D1104" s="230" t="str">
        <f t="shared" si="17"/>
        <v/>
      </c>
      <c r="E1104" s="230" t="str">
        <f>IFERROR(IF(ForbDraft!L1119&lt;&gt;"",ABS(ForbDraft!L1119),""),"")</f>
        <v/>
      </c>
      <c r="F1104" s="230" t="str">
        <f>IFERROR(IF(ForbDraft!K1119&lt;&gt;"",ForbDraft!K1119,""),"")</f>
        <v/>
      </c>
    </row>
    <row r="1105" spans="2:6" x14ac:dyDescent="0.2">
      <c r="B1105" s="229" t="str">
        <f>IFERROR(IF(ForbDraft!A1120&lt;&gt;"",ROW(ForbDraft!A1120),""),"")</f>
        <v/>
      </c>
      <c r="C1105" s="230" t="str">
        <f>IFERROR(IF(ForbDraft!A1120&lt;&gt;"",ForbDraft!A1120,""),"")</f>
        <v/>
      </c>
      <c r="D1105" s="230" t="str">
        <f t="shared" si="17"/>
        <v/>
      </c>
      <c r="E1105" s="230" t="str">
        <f>IFERROR(IF(ForbDraft!L1120&lt;&gt;"",ABS(ForbDraft!L1120),""),"")</f>
        <v/>
      </c>
      <c r="F1105" s="230" t="str">
        <f>IFERROR(IF(ForbDraft!K1120&lt;&gt;"",ForbDraft!K1120,""),"")</f>
        <v/>
      </c>
    </row>
    <row r="1106" spans="2:6" x14ac:dyDescent="0.2">
      <c r="B1106" s="229" t="str">
        <f>IFERROR(IF(ForbDraft!A1121&lt;&gt;"",ROW(ForbDraft!A1121),""),"")</f>
        <v/>
      </c>
      <c r="C1106" s="230" t="str">
        <f>IFERROR(IF(ForbDraft!A1121&lt;&gt;"",ForbDraft!A1121,""),"")</f>
        <v/>
      </c>
      <c r="D1106" s="230" t="str">
        <f t="shared" si="17"/>
        <v/>
      </c>
      <c r="E1106" s="230" t="str">
        <f>IFERROR(IF(ForbDraft!L1121&lt;&gt;"",ABS(ForbDraft!L1121),""),"")</f>
        <v/>
      </c>
      <c r="F1106" s="230" t="str">
        <f>IFERROR(IF(ForbDraft!K1121&lt;&gt;"",ForbDraft!K1121,""),"")</f>
        <v/>
      </c>
    </row>
    <row r="1107" spans="2:6" x14ac:dyDescent="0.2">
      <c r="B1107" s="229" t="str">
        <f>IFERROR(IF(ForbDraft!A1122&lt;&gt;"",ROW(ForbDraft!A1122),""),"")</f>
        <v/>
      </c>
      <c r="C1107" s="230" t="str">
        <f>IFERROR(IF(ForbDraft!A1122&lt;&gt;"",ForbDraft!A1122,""),"")</f>
        <v/>
      </c>
      <c r="D1107" s="230" t="str">
        <f t="shared" si="17"/>
        <v/>
      </c>
      <c r="E1107" s="230" t="str">
        <f>IFERROR(IF(ForbDraft!L1122&lt;&gt;"",ABS(ForbDraft!L1122),""),"")</f>
        <v/>
      </c>
      <c r="F1107" s="230" t="str">
        <f>IFERROR(IF(ForbDraft!K1122&lt;&gt;"",ForbDraft!K1122,""),"")</f>
        <v/>
      </c>
    </row>
    <row r="1108" spans="2:6" x14ac:dyDescent="0.2">
      <c r="B1108" s="229" t="str">
        <f>IFERROR(IF(ForbDraft!A1123&lt;&gt;"",ROW(ForbDraft!A1123),""),"")</f>
        <v/>
      </c>
      <c r="C1108" s="230" t="str">
        <f>IFERROR(IF(ForbDraft!A1123&lt;&gt;"",ForbDraft!A1123,""),"")</f>
        <v/>
      </c>
      <c r="D1108" s="230" t="str">
        <f t="shared" si="17"/>
        <v/>
      </c>
      <c r="E1108" s="230" t="str">
        <f>IFERROR(IF(ForbDraft!L1123&lt;&gt;"",ABS(ForbDraft!L1123),""),"")</f>
        <v/>
      </c>
      <c r="F1108" s="230" t="str">
        <f>IFERROR(IF(ForbDraft!K1123&lt;&gt;"",ForbDraft!K1123,""),"")</f>
        <v/>
      </c>
    </row>
    <row r="1109" spans="2:6" x14ac:dyDescent="0.2">
      <c r="B1109" s="229" t="str">
        <f>IFERROR(IF(ForbDraft!A1124&lt;&gt;"",ROW(ForbDraft!A1124),""),"")</f>
        <v/>
      </c>
      <c r="C1109" s="230" t="str">
        <f>IFERROR(IF(ForbDraft!A1124&lt;&gt;"",ForbDraft!A1124,""),"")</f>
        <v/>
      </c>
      <c r="D1109" s="230" t="str">
        <f t="shared" si="17"/>
        <v/>
      </c>
      <c r="E1109" s="230" t="str">
        <f>IFERROR(IF(ForbDraft!L1124&lt;&gt;"",ABS(ForbDraft!L1124),""),"")</f>
        <v/>
      </c>
      <c r="F1109" s="230" t="str">
        <f>IFERROR(IF(ForbDraft!K1124&lt;&gt;"",ForbDraft!K1124,""),"")</f>
        <v/>
      </c>
    </row>
    <row r="1110" spans="2:6" x14ac:dyDescent="0.2">
      <c r="B1110" s="229" t="str">
        <f>IFERROR(IF(ForbDraft!A1125&lt;&gt;"",ROW(ForbDraft!A1125),""),"")</f>
        <v/>
      </c>
      <c r="C1110" s="230" t="str">
        <f>IFERROR(IF(ForbDraft!A1125&lt;&gt;"",ForbDraft!A1125,""),"")</f>
        <v/>
      </c>
      <c r="D1110" s="230" t="str">
        <f t="shared" si="17"/>
        <v/>
      </c>
      <c r="E1110" s="230" t="str">
        <f>IFERROR(IF(ForbDraft!L1125&lt;&gt;"",ABS(ForbDraft!L1125),""),"")</f>
        <v/>
      </c>
      <c r="F1110" s="230" t="str">
        <f>IFERROR(IF(ForbDraft!K1125&lt;&gt;"",ForbDraft!K1125,""),"")</f>
        <v/>
      </c>
    </row>
    <row r="1111" spans="2:6" x14ac:dyDescent="0.2">
      <c r="B1111" s="229" t="str">
        <f>IFERROR(IF(ForbDraft!A1126&lt;&gt;"",ROW(ForbDraft!A1126),""),"")</f>
        <v/>
      </c>
      <c r="C1111" s="230" t="str">
        <f>IFERROR(IF(ForbDraft!A1126&lt;&gt;"",ForbDraft!A1126,""),"")</f>
        <v/>
      </c>
      <c r="D1111" s="230" t="str">
        <f t="shared" si="17"/>
        <v/>
      </c>
      <c r="E1111" s="230" t="str">
        <f>IFERROR(IF(ForbDraft!L1126&lt;&gt;"",ABS(ForbDraft!L1126),""),"")</f>
        <v/>
      </c>
      <c r="F1111" s="230" t="str">
        <f>IFERROR(IF(ForbDraft!K1126&lt;&gt;"",ForbDraft!K1126,""),"")</f>
        <v/>
      </c>
    </row>
    <row r="1112" spans="2:6" x14ac:dyDescent="0.2">
      <c r="B1112" s="229" t="str">
        <f>IFERROR(IF(ForbDraft!A1127&lt;&gt;"",ROW(ForbDraft!A1127),""),"")</f>
        <v/>
      </c>
      <c r="C1112" s="230" t="str">
        <f>IFERROR(IF(ForbDraft!A1127&lt;&gt;"",ForbDraft!A1127,""),"")</f>
        <v/>
      </c>
      <c r="D1112" s="230" t="str">
        <f t="shared" si="17"/>
        <v/>
      </c>
      <c r="E1112" s="230" t="str">
        <f>IFERROR(IF(ForbDraft!L1127&lt;&gt;"",ABS(ForbDraft!L1127),""),"")</f>
        <v/>
      </c>
      <c r="F1112" s="230" t="str">
        <f>IFERROR(IF(ForbDraft!K1127&lt;&gt;"",ForbDraft!K1127,""),"")</f>
        <v/>
      </c>
    </row>
    <row r="1113" spans="2:6" x14ac:dyDescent="0.2">
      <c r="B1113" s="229" t="str">
        <f>IFERROR(IF(ForbDraft!A1128&lt;&gt;"",ROW(ForbDraft!A1128),""),"")</f>
        <v/>
      </c>
      <c r="C1113" s="230" t="str">
        <f>IFERROR(IF(ForbDraft!A1128&lt;&gt;"",ForbDraft!A1128,""),"")</f>
        <v/>
      </c>
      <c r="D1113" s="230" t="str">
        <f t="shared" si="17"/>
        <v/>
      </c>
      <c r="E1113" s="230" t="str">
        <f>IFERROR(IF(ForbDraft!L1128&lt;&gt;"",ABS(ForbDraft!L1128),""),"")</f>
        <v/>
      </c>
      <c r="F1113" s="230" t="str">
        <f>IFERROR(IF(ForbDraft!K1128&lt;&gt;"",ForbDraft!K1128,""),"")</f>
        <v/>
      </c>
    </row>
    <row r="1114" spans="2:6" x14ac:dyDescent="0.2">
      <c r="B1114" s="229" t="str">
        <f>IFERROR(IF(ForbDraft!A1129&lt;&gt;"",ROW(ForbDraft!A1129),""),"")</f>
        <v/>
      </c>
      <c r="C1114" s="230" t="str">
        <f>IFERROR(IF(ForbDraft!A1129&lt;&gt;"",ForbDraft!A1129,""),"")</f>
        <v/>
      </c>
      <c r="D1114" s="230" t="str">
        <f t="shared" si="17"/>
        <v/>
      </c>
      <c r="E1114" s="230" t="str">
        <f>IFERROR(IF(ForbDraft!L1129&lt;&gt;"",ABS(ForbDraft!L1129),""),"")</f>
        <v/>
      </c>
      <c r="F1114" s="230" t="str">
        <f>IFERROR(IF(ForbDraft!K1129&lt;&gt;"",ForbDraft!K1129,""),"")</f>
        <v/>
      </c>
    </row>
    <row r="1115" spans="2:6" x14ac:dyDescent="0.2">
      <c r="B1115" s="229" t="str">
        <f>IFERROR(IF(ForbDraft!A1130&lt;&gt;"",ROW(ForbDraft!A1130),""),"")</f>
        <v/>
      </c>
      <c r="C1115" s="230" t="str">
        <f>IFERROR(IF(ForbDraft!A1130&lt;&gt;"",ForbDraft!A1130,""),"")</f>
        <v/>
      </c>
      <c r="D1115" s="230" t="str">
        <f t="shared" si="17"/>
        <v/>
      </c>
      <c r="E1115" s="230" t="str">
        <f>IFERROR(IF(ForbDraft!L1130&lt;&gt;"",ABS(ForbDraft!L1130),""),"")</f>
        <v/>
      </c>
      <c r="F1115" s="230" t="str">
        <f>IFERROR(IF(ForbDraft!K1130&lt;&gt;"",ForbDraft!K1130,""),"")</f>
        <v/>
      </c>
    </row>
    <row r="1116" spans="2:6" x14ac:dyDescent="0.2">
      <c r="B1116" s="229" t="str">
        <f>IFERROR(IF(ForbDraft!A1131&lt;&gt;"",ROW(ForbDraft!A1131),""),"")</f>
        <v/>
      </c>
      <c r="C1116" s="230" t="str">
        <f>IFERROR(IF(ForbDraft!A1131&lt;&gt;"",ForbDraft!A1131,""),"")</f>
        <v/>
      </c>
      <c r="D1116" s="230" t="str">
        <f t="shared" si="17"/>
        <v/>
      </c>
      <c r="E1116" s="230" t="str">
        <f>IFERROR(IF(ForbDraft!L1131&lt;&gt;"",ABS(ForbDraft!L1131),""),"")</f>
        <v/>
      </c>
      <c r="F1116" s="230" t="str">
        <f>IFERROR(IF(ForbDraft!K1131&lt;&gt;"",ForbDraft!K1131,""),"")</f>
        <v/>
      </c>
    </row>
    <row r="1117" spans="2:6" x14ac:dyDescent="0.2">
      <c r="B1117" s="229" t="str">
        <f>IFERROR(IF(ForbDraft!A1132&lt;&gt;"",ROW(ForbDraft!A1132),""),"")</f>
        <v/>
      </c>
      <c r="C1117" s="230" t="str">
        <f>IFERROR(IF(ForbDraft!A1132&lt;&gt;"",ForbDraft!A1132,""),"")</f>
        <v/>
      </c>
      <c r="D1117" s="230" t="str">
        <f t="shared" si="17"/>
        <v/>
      </c>
      <c r="E1117" s="230" t="str">
        <f>IFERROR(IF(ForbDraft!L1132&lt;&gt;"",ABS(ForbDraft!L1132),""),"")</f>
        <v/>
      </c>
      <c r="F1117" s="230" t="str">
        <f>IFERROR(IF(ForbDraft!K1132&lt;&gt;"",ForbDraft!K1132,""),"")</f>
        <v/>
      </c>
    </row>
    <row r="1118" spans="2:6" x14ac:dyDescent="0.2">
      <c r="B1118" s="229" t="str">
        <f>IFERROR(IF(ForbDraft!A1133&lt;&gt;"",ROW(ForbDraft!A1133),""),"")</f>
        <v/>
      </c>
      <c r="C1118" s="230" t="str">
        <f>IFERROR(IF(ForbDraft!A1133&lt;&gt;"",ForbDraft!A1133,""),"")</f>
        <v/>
      </c>
      <c r="D1118" s="230" t="str">
        <f t="shared" si="17"/>
        <v/>
      </c>
      <c r="E1118" s="230" t="str">
        <f>IFERROR(IF(ForbDraft!L1133&lt;&gt;"",ABS(ForbDraft!L1133),""),"")</f>
        <v/>
      </c>
      <c r="F1118" s="230" t="str">
        <f>IFERROR(IF(ForbDraft!K1133&lt;&gt;"",ForbDraft!K1133,""),"")</f>
        <v/>
      </c>
    </row>
    <row r="1119" spans="2:6" x14ac:dyDescent="0.2">
      <c r="B1119" s="229" t="str">
        <f>IFERROR(IF(ForbDraft!A1134&lt;&gt;"",ROW(ForbDraft!A1134),""),"")</f>
        <v/>
      </c>
      <c r="C1119" s="230" t="str">
        <f>IFERROR(IF(ForbDraft!A1134&lt;&gt;"",ForbDraft!A1134,""),"")</f>
        <v/>
      </c>
      <c r="D1119" s="230" t="str">
        <f t="shared" si="17"/>
        <v/>
      </c>
      <c r="E1119" s="230" t="str">
        <f>IFERROR(IF(ForbDraft!L1134&lt;&gt;"",ABS(ForbDraft!L1134),""),"")</f>
        <v/>
      </c>
      <c r="F1119" s="230" t="str">
        <f>IFERROR(IF(ForbDraft!K1134&lt;&gt;"",ForbDraft!K1134,""),"")</f>
        <v/>
      </c>
    </row>
    <row r="1120" spans="2:6" x14ac:dyDescent="0.2">
      <c r="B1120" s="229" t="str">
        <f>IFERROR(IF(ForbDraft!A1135&lt;&gt;"",ROW(ForbDraft!A1135),""),"")</f>
        <v/>
      </c>
      <c r="C1120" s="230" t="str">
        <f>IFERROR(IF(ForbDraft!A1135&lt;&gt;"",ForbDraft!A1135,""),"")</f>
        <v/>
      </c>
      <c r="D1120" s="230" t="str">
        <f t="shared" si="17"/>
        <v/>
      </c>
      <c r="E1120" s="230" t="str">
        <f>IFERROR(IF(ForbDraft!L1135&lt;&gt;"",ABS(ForbDraft!L1135),""),"")</f>
        <v/>
      </c>
      <c r="F1120" s="230" t="str">
        <f>IFERROR(IF(ForbDraft!K1135&lt;&gt;"",ForbDraft!K1135,""),"")</f>
        <v/>
      </c>
    </row>
    <row r="1121" spans="2:6" x14ac:dyDescent="0.2">
      <c r="B1121" s="229" t="str">
        <f>IFERROR(IF(ForbDraft!A1136&lt;&gt;"",ROW(ForbDraft!A1136),""),"")</f>
        <v/>
      </c>
      <c r="C1121" s="230" t="str">
        <f>IFERROR(IF(ForbDraft!A1136&lt;&gt;"",ForbDraft!A1136,""),"")</f>
        <v/>
      </c>
      <c r="D1121" s="230" t="str">
        <f t="shared" si="17"/>
        <v/>
      </c>
      <c r="E1121" s="230" t="str">
        <f>IFERROR(IF(ForbDraft!L1136&lt;&gt;"",ABS(ForbDraft!L1136),""),"")</f>
        <v/>
      </c>
      <c r="F1121" s="230" t="str">
        <f>IFERROR(IF(ForbDraft!K1136&lt;&gt;"",ForbDraft!K1136,""),"")</f>
        <v/>
      </c>
    </row>
    <row r="1122" spans="2:6" x14ac:dyDescent="0.2">
      <c r="B1122" s="229" t="str">
        <f>IFERROR(IF(ForbDraft!A1137&lt;&gt;"",ROW(ForbDraft!A1137),""),"")</f>
        <v/>
      </c>
      <c r="C1122" s="230" t="str">
        <f>IFERROR(IF(ForbDraft!A1137&lt;&gt;"",ForbDraft!A1137,""),"")</f>
        <v/>
      </c>
      <c r="D1122" s="230" t="str">
        <f t="shared" si="17"/>
        <v/>
      </c>
      <c r="E1122" s="230" t="str">
        <f>IFERROR(IF(ForbDraft!L1137&lt;&gt;"",ABS(ForbDraft!L1137),""),"")</f>
        <v/>
      </c>
      <c r="F1122" s="230" t="str">
        <f>IFERROR(IF(ForbDraft!K1137&lt;&gt;"",ForbDraft!K1137,""),"")</f>
        <v/>
      </c>
    </row>
    <row r="1123" spans="2:6" x14ac:dyDescent="0.2">
      <c r="B1123" s="229" t="str">
        <f>IFERROR(IF(ForbDraft!A1138&lt;&gt;"",ROW(ForbDraft!A1138),""),"")</f>
        <v/>
      </c>
      <c r="C1123" s="230" t="str">
        <f>IFERROR(IF(ForbDraft!A1138&lt;&gt;"",ForbDraft!A1138,""),"")</f>
        <v/>
      </c>
      <c r="D1123" s="230" t="str">
        <f t="shared" si="17"/>
        <v/>
      </c>
      <c r="E1123" s="230" t="str">
        <f>IFERROR(IF(ForbDraft!L1138&lt;&gt;"",ABS(ForbDraft!L1138),""),"")</f>
        <v/>
      </c>
      <c r="F1123" s="230" t="str">
        <f>IFERROR(IF(ForbDraft!K1138&lt;&gt;"",ForbDraft!K1138,""),"")</f>
        <v/>
      </c>
    </row>
    <row r="1124" spans="2:6" x14ac:dyDescent="0.2">
      <c r="B1124" s="229" t="str">
        <f>IFERROR(IF(ForbDraft!A1139&lt;&gt;"",ROW(ForbDraft!A1139),""),"")</f>
        <v/>
      </c>
      <c r="C1124" s="230" t="str">
        <f>IFERROR(IF(ForbDraft!A1139&lt;&gt;"",ForbDraft!A1139,""),"")</f>
        <v/>
      </c>
      <c r="D1124" s="230" t="str">
        <f t="shared" si="17"/>
        <v/>
      </c>
      <c r="E1124" s="230" t="str">
        <f>IFERROR(IF(ForbDraft!L1139&lt;&gt;"",ABS(ForbDraft!L1139),""),"")</f>
        <v/>
      </c>
      <c r="F1124" s="230" t="str">
        <f>IFERROR(IF(ForbDraft!K1139&lt;&gt;"",ForbDraft!K1139,""),"")</f>
        <v/>
      </c>
    </row>
    <row r="1125" spans="2:6" x14ac:dyDescent="0.2">
      <c r="B1125" s="229" t="str">
        <f>IFERROR(IF(ForbDraft!A1140&lt;&gt;"",ROW(ForbDraft!A1140),""),"")</f>
        <v/>
      </c>
      <c r="C1125" s="230" t="str">
        <f>IFERROR(IF(ForbDraft!A1140&lt;&gt;"",ForbDraft!A1140,""),"")</f>
        <v/>
      </c>
      <c r="D1125" s="230" t="str">
        <f t="shared" si="17"/>
        <v/>
      </c>
      <c r="E1125" s="230" t="str">
        <f>IFERROR(IF(ForbDraft!L1140&lt;&gt;"",ABS(ForbDraft!L1140),""),"")</f>
        <v/>
      </c>
      <c r="F1125" s="230" t="str">
        <f>IFERROR(IF(ForbDraft!K1140&lt;&gt;"",ForbDraft!K1140,""),"")</f>
        <v/>
      </c>
    </row>
    <row r="1126" spans="2:6" x14ac:dyDescent="0.2">
      <c r="B1126" s="229" t="str">
        <f>IFERROR(IF(ForbDraft!A1141&lt;&gt;"",ROW(ForbDraft!A1141),""),"")</f>
        <v/>
      </c>
      <c r="C1126" s="230" t="str">
        <f>IFERROR(IF(ForbDraft!A1141&lt;&gt;"",ForbDraft!A1141,""),"")</f>
        <v/>
      </c>
      <c r="D1126" s="230" t="str">
        <f t="shared" si="17"/>
        <v/>
      </c>
      <c r="E1126" s="230" t="str">
        <f>IFERROR(IF(ForbDraft!L1141&lt;&gt;"",ABS(ForbDraft!L1141),""),"")</f>
        <v/>
      </c>
      <c r="F1126" s="230" t="str">
        <f>IFERROR(IF(ForbDraft!K1141&lt;&gt;"",ForbDraft!K1141,""),"")</f>
        <v/>
      </c>
    </row>
    <row r="1127" spans="2:6" x14ac:dyDescent="0.2">
      <c r="B1127" s="229" t="str">
        <f>IFERROR(IF(ForbDraft!A1142&lt;&gt;"",ROW(ForbDraft!A1142),""),"")</f>
        <v/>
      </c>
      <c r="C1127" s="230" t="str">
        <f>IFERROR(IF(ForbDraft!A1142&lt;&gt;"",ForbDraft!A1142,""),"")</f>
        <v/>
      </c>
      <c r="D1127" s="230" t="str">
        <f t="shared" si="17"/>
        <v/>
      </c>
      <c r="E1127" s="230" t="str">
        <f>IFERROR(IF(ForbDraft!L1142&lt;&gt;"",ABS(ForbDraft!L1142),""),"")</f>
        <v/>
      </c>
      <c r="F1127" s="230" t="str">
        <f>IFERROR(IF(ForbDraft!K1142&lt;&gt;"",ForbDraft!K1142,""),"")</f>
        <v/>
      </c>
    </row>
    <row r="1128" spans="2:6" x14ac:dyDescent="0.2">
      <c r="B1128" s="229" t="str">
        <f>IFERROR(IF(ForbDraft!A1143&lt;&gt;"",ROW(ForbDraft!A1143),""),"")</f>
        <v/>
      </c>
      <c r="C1128" s="230" t="str">
        <f>IFERROR(IF(ForbDraft!A1143&lt;&gt;"",ForbDraft!A1143,""),"")</f>
        <v/>
      </c>
      <c r="D1128" s="230" t="str">
        <f t="shared" si="17"/>
        <v/>
      </c>
      <c r="E1128" s="230" t="str">
        <f>IFERROR(IF(ForbDraft!L1143&lt;&gt;"",ABS(ForbDraft!L1143),""),"")</f>
        <v/>
      </c>
      <c r="F1128" s="230" t="str">
        <f>IFERROR(IF(ForbDraft!K1143&lt;&gt;"",ForbDraft!K1143,""),"")</f>
        <v/>
      </c>
    </row>
    <row r="1129" spans="2:6" x14ac:dyDescent="0.2">
      <c r="B1129" s="229" t="str">
        <f>IFERROR(IF(ForbDraft!A1144&lt;&gt;"",ROW(ForbDraft!A1144),""),"")</f>
        <v/>
      </c>
      <c r="C1129" s="230" t="str">
        <f>IFERROR(IF(ForbDraft!A1144&lt;&gt;"",ForbDraft!A1144,""),"")</f>
        <v/>
      </c>
      <c r="D1129" s="230" t="str">
        <f t="shared" si="17"/>
        <v/>
      </c>
      <c r="E1129" s="230" t="str">
        <f>IFERROR(IF(ForbDraft!L1144&lt;&gt;"",ABS(ForbDraft!L1144),""),"")</f>
        <v/>
      </c>
      <c r="F1129" s="230" t="str">
        <f>IFERROR(IF(ForbDraft!K1144&lt;&gt;"",ForbDraft!K1144,""),"")</f>
        <v/>
      </c>
    </row>
    <row r="1130" spans="2:6" x14ac:dyDescent="0.2">
      <c r="B1130" s="229" t="str">
        <f>IFERROR(IF(ForbDraft!A1145&lt;&gt;"",ROW(ForbDraft!A1145),""),"")</f>
        <v/>
      </c>
      <c r="C1130" s="230" t="str">
        <f>IFERROR(IF(ForbDraft!A1145&lt;&gt;"",ForbDraft!A1145,""),"")</f>
        <v/>
      </c>
      <c r="D1130" s="230" t="str">
        <f t="shared" si="17"/>
        <v/>
      </c>
      <c r="E1130" s="230" t="str">
        <f>IFERROR(IF(ForbDraft!L1145&lt;&gt;"",ABS(ForbDraft!L1145),""),"")</f>
        <v/>
      </c>
      <c r="F1130" s="230" t="str">
        <f>IFERROR(IF(ForbDraft!K1145&lt;&gt;"",ForbDraft!K1145,""),"")</f>
        <v/>
      </c>
    </row>
    <row r="1131" spans="2:6" x14ac:dyDescent="0.2">
      <c r="B1131" s="229" t="str">
        <f>IFERROR(IF(ForbDraft!A1146&lt;&gt;"",ROW(ForbDraft!A1146),""),"")</f>
        <v/>
      </c>
      <c r="C1131" s="230" t="str">
        <f>IFERROR(IF(ForbDraft!A1146&lt;&gt;"",ForbDraft!A1146,""),"")</f>
        <v/>
      </c>
      <c r="D1131" s="230" t="str">
        <f t="shared" si="17"/>
        <v/>
      </c>
      <c r="E1131" s="230" t="str">
        <f>IFERROR(IF(ForbDraft!L1146&lt;&gt;"",ABS(ForbDraft!L1146),""),"")</f>
        <v/>
      </c>
      <c r="F1131" s="230" t="str">
        <f>IFERROR(IF(ForbDraft!K1146&lt;&gt;"",ForbDraft!K1146,""),"")</f>
        <v/>
      </c>
    </row>
    <row r="1132" spans="2:6" x14ac:dyDescent="0.2">
      <c r="B1132" s="229" t="str">
        <f>IFERROR(IF(ForbDraft!A1147&lt;&gt;"",ROW(ForbDraft!A1147),""),"")</f>
        <v/>
      </c>
      <c r="C1132" s="230" t="str">
        <f>IFERROR(IF(ForbDraft!A1147&lt;&gt;"",ForbDraft!A1147,""),"")</f>
        <v/>
      </c>
      <c r="D1132" s="230" t="str">
        <f t="shared" si="17"/>
        <v/>
      </c>
      <c r="E1132" s="230" t="str">
        <f>IFERROR(IF(ForbDraft!L1147&lt;&gt;"",ABS(ForbDraft!L1147),""),"")</f>
        <v/>
      </c>
      <c r="F1132" s="230" t="str">
        <f>IFERROR(IF(ForbDraft!K1147&lt;&gt;"",ForbDraft!K1147,""),"")</f>
        <v/>
      </c>
    </row>
    <row r="1133" spans="2:6" x14ac:dyDescent="0.2">
      <c r="B1133" s="229" t="str">
        <f>IFERROR(IF(ForbDraft!A1148&lt;&gt;"",ROW(ForbDraft!A1148),""),"")</f>
        <v/>
      </c>
      <c r="C1133" s="230" t="str">
        <f>IFERROR(IF(ForbDraft!A1148&lt;&gt;"",ForbDraft!A1148,""),"")</f>
        <v/>
      </c>
      <c r="D1133" s="230" t="str">
        <f t="shared" si="17"/>
        <v/>
      </c>
      <c r="E1133" s="230" t="str">
        <f>IFERROR(IF(ForbDraft!L1148&lt;&gt;"",ABS(ForbDraft!L1148),""),"")</f>
        <v/>
      </c>
      <c r="F1133" s="230" t="str">
        <f>IFERROR(IF(ForbDraft!K1148&lt;&gt;"",ForbDraft!K1148,""),"")</f>
        <v/>
      </c>
    </row>
    <row r="1134" spans="2:6" x14ac:dyDescent="0.2">
      <c r="B1134" s="229" t="str">
        <f>IFERROR(IF(ForbDraft!A1149&lt;&gt;"",ROW(ForbDraft!A1149),""),"")</f>
        <v/>
      </c>
      <c r="C1134" s="230" t="str">
        <f>IFERROR(IF(ForbDraft!A1149&lt;&gt;"",ForbDraft!A1149,""),"")</f>
        <v/>
      </c>
      <c r="D1134" s="230" t="str">
        <f t="shared" si="17"/>
        <v/>
      </c>
      <c r="E1134" s="230" t="str">
        <f>IFERROR(IF(ForbDraft!L1149&lt;&gt;"",ABS(ForbDraft!L1149),""),"")</f>
        <v/>
      </c>
      <c r="F1134" s="230" t="str">
        <f>IFERROR(IF(ForbDraft!K1149&lt;&gt;"",ForbDraft!K1149,""),"")</f>
        <v/>
      </c>
    </row>
    <row r="1135" spans="2:6" x14ac:dyDescent="0.2">
      <c r="B1135" s="229" t="str">
        <f>IFERROR(IF(ForbDraft!A1150&lt;&gt;"",ROW(ForbDraft!A1150),""),"")</f>
        <v/>
      </c>
      <c r="C1135" s="230" t="str">
        <f>IFERROR(IF(ForbDraft!A1150&lt;&gt;"",ForbDraft!A1150,""),"")</f>
        <v/>
      </c>
      <c r="D1135" s="230" t="str">
        <f t="shared" si="17"/>
        <v/>
      </c>
      <c r="E1135" s="230" t="str">
        <f>IFERROR(IF(ForbDraft!L1150&lt;&gt;"",ABS(ForbDraft!L1150),""),"")</f>
        <v/>
      </c>
      <c r="F1135" s="230" t="str">
        <f>IFERROR(IF(ForbDraft!K1150&lt;&gt;"",ForbDraft!K1150,""),"")</f>
        <v/>
      </c>
    </row>
    <row r="1136" spans="2:6" x14ac:dyDescent="0.2">
      <c r="B1136" s="229" t="str">
        <f>IFERROR(IF(ForbDraft!A1151&lt;&gt;"",ROW(ForbDraft!A1151),""),"")</f>
        <v/>
      </c>
      <c r="C1136" s="230" t="str">
        <f>IFERROR(IF(ForbDraft!A1151&lt;&gt;"",ForbDraft!A1151,""),"")</f>
        <v/>
      </c>
      <c r="D1136" s="230" t="str">
        <f t="shared" si="17"/>
        <v/>
      </c>
      <c r="E1136" s="230" t="str">
        <f>IFERROR(IF(ForbDraft!L1151&lt;&gt;"",ABS(ForbDraft!L1151),""),"")</f>
        <v/>
      </c>
      <c r="F1136" s="230" t="str">
        <f>IFERROR(IF(ForbDraft!K1151&lt;&gt;"",ForbDraft!K1151,""),"")</f>
        <v/>
      </c>
    </row>
    <row r="1137" spans="2:6" x14ac:dyDescent="0.2">
      <c r="B1137" s="229" t="str">
        <f>IFERROR(IF(ForbDraft!A1152&lt;&gt;"",ROW(ForbDraft!A1152),""),"")</f>
        <v/>
      </c>
      <c r="C1137" s="230" t="str">
        <f>IFERROR(IF(ForbDraft!A1152&lt;&gt;"",ForbDraft!A1152,""),"")</f>
        <v/>
      </c>
      <c r="D1137" s="230" t="str">
        <f t="shared" si="17"/>
        <v/>
      </c>
      <c r="E1137" s="230" t="str">
        <f>IFERROR(IF(ForbDraft!L1152&lt;&gt;"",ABS(ForbDraft!L1152),""),"")</f>
        <v/>
      </c>
      <c r="F1137" s="230" t="str">
        <f>IFERROR(IF(ForbDraft!K1152&lt;&gt;"",ForbDraft!K1152,""),"")</f>
        <v/>
      </c>
    </row>
    <row r="1138" spans="2:6" x14ac:dyDescent="0.2">
      <c r="B1138" s="229" t="str">
        <f>IFERROR(IF(ForbDraft!A1153&lt;&gt;"",ROW(ForbDraft!A1153),""),"")</f>
        <v/>
      </c>
      <c r="C1138" s="230" t="str">
        <f>IFERROR(IF(ForbDraft!A1153&lt;&gt;"",ForbDraft!A1153,""),"")</f>
        <v/>
      </c>
      <c r="D1138" s="230" t="str">
        <f t="shared" si="17"/>
        <v/>
      </c>
      <c r="E1138" s="230" t="str">
        <f>IFERROR(IF(ForbDraft!L1153&lt;&gt;"",ABS(ForbDraft!L1153),""),"")</f>
        <v/>
      </c>
      <c r="F1138" s="230" t="str">
        <f>IFERROR(IF(ForbDraft!K1153&lt;&gt;"",ForbDraft!K1153,""),"")</f>
        <v/>
      </c>
    </row>
    <row r="1139" spans="2:6" x14ac:dyDescent="0.2">
      <c r="B1139" s="229" t="str">
        <f>IFERROR(IF(ForbDraft!A1154&lt;&gt;"",ROW(ForbDraft!A1154),""),"")</f>
        <v/>
      </c>
      <c r="C1139" s="230" t="str">
        <f>IFERROR(IF(ForbDraft!A1154&lt;&gt;"",ForbDraft!A1154,""),"")</f>
        <v/>
      </c>
      <c r="D1139" s="230" t="str">
        <f t="shared" si="17"/>
        <v/>
      </c>
      <c r="E1139" s="230" t="str">
        <f>IFERROR(IF(ForbDraft!L1154&lt;&gt;"",ABS(ForbDraft!L1154),""),"")</f>
        <v/>
      </c>
      <c r="F1139" s="230" t="str">
        <f>IFERROR(IF(ForbDraft!K1154&lt;&gt;"",ForbDraft!K1154,""),"")</f>
        <v/>
      </c>
    </row>
    <row r="1140" spans="2:6" x14ac:dyDescent="0.2">
      <c r="B1140" s="229" t="str">
        <f>IFERROR(IF(ForbDraft!A1155&lt;&gt;"",ROW(ForbDraft!A1155),""),"")</f>
        <v/>
      </c>
      <c r="C1140" s="230" t="str">
        <f>IFERROR(IF(ForbDraft!A1155&lt;&gt;"",ForbDraft!A1155,""),"")</f>
        <v/>
      </c>
      <c r="D1140" s="230" t="str">
        <f t="shared" si="17"/>
        <v/>
      </c>
      <c r="E1140" s="230" t="str">
        <f>IFERROR(IF(ForbDraft!L1155&lt;&gt;"",ABS(ForbDraft!L1155),""),"")</f>
        <v/>
      </c>
      <c r="F1140" s="230" t="str">
        <f>IFERROR(IF(ForbDraft!K1155&lt;&gt;"",ForbDraft!K1155,""),"")</f>
        <v/>
      </c>
    </row>
    <row r="1141" spans="2:6" x14ac:dyDescent="0.2">
      <c r="B1141" s="229" t="str">
        <f>IFERROR(IF(ForbDraft!A1156&lt;&gt;"",ROW(ForbDraft!A1156),""),"")</f>
        <v/>
      </c>
      <c r="C1141" s="230" t="str">
        <f>IFERROR(IF(ForbDraft!A1156&lt;&gt;"",ForbDraft!A1156,""),"")</f>
        <v/>
      </c>
      <c r="D1141" s="230" t="str">
        <f t="shared" si="17"/>
        <v/>
      </c>
      <c r="E1141" s="230" t="str">
        <f>IFERROR(IF(ForbDraft!L1156&lt;&gt;"",ABS(ForbDraft!L1156),""),"")</f>
        <v/>
      </c>
      <c r="F1141" s="230" t="str">
        <f>IFERROR(IF(ForbDraft!K1156&lt;&gt;"",ForbDraft!K1156,""),"")</f>
        <v/>
      </c>
    </row>
    <row r="1142" spans="2:6" x14ac:dyDescent="0.2">
      <c r="B1142" s="229" t="str">
        <f>IFERROR(IF(ForbDraft!A1157&lt;&gt;"",ROW(ForbDraft!A1157),""),"")</f>
        <v/>
      </c>
      <c r="C1142" s="230" t="str">
        <f>IFERROR(IF(ForbDraft!A1157&lt;&gt;"",ForbDraft!A1157,""),"")</f>
        <v/>
      </c>
      <c r="D1142" s="230" t="str">
        <f t="shared" si="17"/>
        <v/>
      </c>
      <c r="E1142" s="230" t="str">
        <f>IFERROR(IF(ForbDraft!L1157&lt;&gt;"",ABS(ForbDraft!L1157),""),"")</f>
        <v/>
      </c>
      <c r="F1142" s="230" t="str">
        <f>IFERROR(IF(ForbDraft!K1157&lt;&gt;"",ForbDraft!K1157,""),"")</f>
        <v/>
      </c>
    </row>
    <row r="1143" spans="2:6" x14ac:dyDescent="0.2">
      <c r="B1143" s="229" t="str">
        <f>IFERROR(IF(ForbDraft!A1158&lt;&gt;"",ROW(ForbDraft!A1158),""),"")</f>
        <v/>
      </c>
      <c r="C1143" s="230" t="str">
        <f>IFERROR(IF(ForbDraft!A1158&lt;&gt;"",ForbDraft!A1158,""),"")</f>
        <v/>
      </c>
      <c r="D1143" s="230" t="str">
        <f t="shared" si="17"/>
        <v/>
      </c>
      <c r="E1143" s="230" t="str">
        <f>IFERROR(IF(ForbDraft!L1158&lt;&gt;"",ABS(ForbDraft!L1158),""),"")</f>
        <v/>
      </c>
      <c r="F1143" s="230" t="str">
        <f>IFERROR(IF(ForbDraft!K1158&lt;&gt;"",ForbDraft!K1158,""),"")</f>
        <v/>
      </c>
    </row>
    <row r="1144" spans="2:6" x14ac:dyDescent="0.2">
      <c r="B1144" s="229" t="str">
        <f>IFERROR(IF(ForbDraft!A1159&lt;&gt;"",ROW(ForbDraft!A1159),""),"")</f>
        <v/>
      </c>
      <c r="C1144" s="230" t="str">
        <f>IFERROR(IF(ForbDraft!A1159&lt;&gt;"",ForbDraft!A1159,""),"")</f>
        <v/>
      </c>
      <c r="D1144" s="230" t="str">
        <f t="shared" si="17"/>
        <v/>
      </c>
      <c r="E1144" s="230" t="str">
        <f>IFERROR(IF(ForbDraft!L1159&lt;&gt;"",ABS(ForbDraft!L1159),""),"")</f>
        <v/>
      </c>
      <c r="F1144" s="230" t="str">
        <f>IFERROR(IF(ForbDraft!K1159&lt;&gt;"",ForbDraft!K1159,""),"")</f>
        <v/>
      </c>
    </row>
    <row r="1145" spans="2:6" x14ac:dyDescent="0.2">
      <c r="B1145" s="229" t="str">
        <f>IFERROR(IF(ForbDraft!A1160&lt;&gt;"",ROW(ForbDraft!A1160),""),"")</f>
        <v/>
      </c>
      <c r="C1145" s="230" t="str">
        <f>IFERROR(IF(ForbDraft!A1160&lt;&gt;"",ForbDraft!A1160,""),"")</f>
        <v/>
      </c>
      <c r="D1145" s="230" t="str">
        <f t="shared" si="17"/>
        <v/>
      </c>
      <c r="E1145" s="230" t="str">
        <f>IFERROR(IF(ForbDraft!L1160&lt;&gt;"",ABS(ForbDraft!L1160),""),"")</f>
        <v/>
      </c>
      <c r="F1145" s="230" t="str">
        <f>IFERROR(IF(ForbDraft!K1160&lt;&gt;"",ForbDraft!K1160,""),"")</f>
        <v/>
      </c>
    </row>
    <row r="1146" spans="2:6" x14ac:dyDescent="0.2">
      <c r="B1146" s="229" t="str">
        <f>IFERROR(IF(ForbDraft!A1161&lt;&gt;"",ROW(ForbDraft!A1161),""),"")</f>
        <v/>
      </c>
      <c r="C1146" s="230" t="str">
        <f>IFERROR(IF(ForbDraft!A1161&lt;&gt;"",ForbDraft!A1161,""),"")</f>
        <v/>
      </c>
      <c r="D1146" s="230" t="str">
        <f t="shared" si="17"/>
        <v/>
      </c>
      <c r="E1146" s="230" t="str">
        <f>IFERROR(IF(ForbDraft!L1161&lt;&gt;"",ABS(ForbDraft!L1161),""),"")</f>
        <v/>
      </c>
      <c r="F1146" s="230" t="str">
        <f>IFERROR(IF(ForbDraft!K1161&lt;&gt;"",ForbDraft!K1161,""),"")</f>
        <v/>
      </c>
    </row>
    <row r="1147" spans="2:6" x14ac:dyDescent="0.2">
      <c r="B1147" s="229" t="str">
        <f>IFERROR(IF(ForbDraft!A1162&lt;&gt;"",ROW(ForbDraft!A1162),""),"")</f>
        <v/>
      </c>
      <c r="C1147" s="230" t="str">
        <f>IFERROR(IF(ForbDraft!A1162&lt;&gt;"",ForbDraft!A1162,""),"")</f>
        <v/>
      </c>
      <c r="D1147" s="230" t="str">
        <f t="shared" si="17"/>
        <v/>
      </c>
      <c r="E1147" s="230" t="str">
        <f>IFERROR(IF(ForbDraft!L1162&lt;&gt;"",ABS(ForbDraft!L1162),""),"")</f>
        <v/>
      </c>
      <c r="F1147" s="230" t="str">
        <f>IFERROR(IF(ForbDraft!K1162&lt;&gt;"",ForbDraft!K1162,""),"")</f>
        <v/>
      </c>
    </row>
    <row r="1148" spans="2:6" x14ac:dyDescent="0.2">
      <c r="B1148" s="229" t="str">
        <f>IFERROR(IF(ForbDraft!A1163&lt;&gt;"",ROW(ForbDraft!A1163),""),"")</f>
        <v/>
      </c>
      <c r="C1148" s="230" t="str">
        <f>IFERROR(IF(ForbDraft!A1163&lt;&gt;"",ForbDraft!A1163,""),"")</f>
        <v/>
      </c>
      <c r="D1148" s="230" t="str">
        <f t="shared" si="17"/>
        <v/>
      </c>
      <c r="E1148" s="230" t="str">
        <f>IFERROR(IF(ForbDraft!L1163&lt;&gt;"",ABS(ForbDraft!L1163),""),"")</f>
        <v/>
      </c>
      <c r="F1148" s="230" t="str">
        <f>IFERROR(IF(ForbDraft!K1163&lt;&gt;"",ForbDraft!K1163,""),"")</f>
        <v/>
      </c>
    </row>
    <row r="1149" spans="2:6" x14ac:dyDescent="0.2">
      <c r="B1149" s="229" t="str">
        <f>IFERROR(IF(ForbDraft!A1164&lt;&gt;"",ROW(ForbDraft!A1164),""),"")</f>
        <v/>
      </c>
      <c r="C1149" s="230" t="str">
        <f>IFERROR(IF(ForbDraft!A1164&lt;&gt;"",ForbDraft!A1164,""),"")</f>
        <v/>
      </c>
      <c r="D1149" s="230" t="str">
        <f t="shared" si="17"/>
        <v/>
      </c>
      <c r="E1149" s="230" t="str">
        <f>IFERROR(IF(ForbDraft!L1164&lt;&gt;"",ABS(ForbDraft!L1164),""),"")</f>
        <v/>
      </c>
      <c r="F1149" s="230" t="str">
        <f>IFERROR(IF(ForbDraft!K1164&lt;&gt;"",ForbDraft!K1164,""),"")</f>
        <v/>
      </c>
    </row>
    <row r="1150" spans="2:6" x14ac:dyDescent="0.2">
      <c r="B1150" s="229" t="str">
        <f>IFERROR(IF(ForbDraft!A1165&lt;&gt;"",ROW(ForbDraft!A1165),""),"")</f>
        <v/>
      </c>
      <c r="C1150" s="230" t="str">
        <f>IFERROR(IF(ForbDraft!A1165&lt;&gt;"",ForbDraft!A1165,""),"")</f>
        <v/>
      </c>
      <c r="D1150" s="230" t="str">
        <f t="shared" si="17"/>
        <v/>
      </c>
      <c r="E1150" s="230" t="str">
        <f>IFERROR(IF(ForbDraft!L1165&lt;&gt;"",ABS(ForbDraft!L1165),""),"")</f>
        <v/>
      </c>
      <c r="F1150" s="230" t="str">
        <f>IFERROR(IF(ForbDraft!K1165&lt;&gt;"",ForbDraft!K1165,""),"")</f>
        <v/>
      </c>
    </row>
    <row r="1151" spans="2:6" x14ac:dyDescent="0.2">
      <c r="B1151" s="229" t="str">
        <f>IFERROR(IF(ForbDraft!A1166&lt;&gt;"",ROW(ForbDraft!A1166),""),"")</f>
        <v/>
      </c>
      <c r="C1151" s="230" t="str">
        <f>IFERROR(IF(ForbDraft!A1166&lt;&gt;"",ForbDraft!A1166,""),"")</f>
        <v/>
      </c>
      <c r="D1151" s="230" t="str">
        <f t="shared" si="17"/>
        <v/>
      </c>
      <c r="E1151" s="230" t="str">
        <f>IFERROR(IF(ForbDraft!L1166&lt;&gt;"",ABS(ForbDraft!L1166),""),"")</f>
        <v/>
      </c>
      <c r="F1151" s="230" t="str">
        <f>IFERROR(IF(ForbDraft!K1166&lt;&gt;"",ForbDraft!K1166,""),"")</f>
        <v/>
      </c>
    </row>
    <row r="1152" spans="2:6" x14ac:dyDescent="0.2">
      <c r="B1152" s="229" t="str">
        <f>IFERROR(IF(ForbDraft!A1167&lt;&gt;"",ROW(ForbDraft!A1167),""),"")</f>
        <v/>
      </c>
      <c r="C1152" s="230" t="str">
        <f>IFERROR(IF(ForbDraft!A1167&lt;&gt;"",ForbDraft!A1167,""),"")</f>
        <v/>
      </c>
      <c r="D1152" s="230" t="str">
        <f t="shared" si="17"/>
        <v/>
      </c>
      <c r="E1152" s="230" t="str">
        <f>IFERROR(IF(ForbDraft!L1167&lt;&gt;"",ABS(ForbDraft!L1167),""),"")</f>
        <v/>
      </c>
      <c r="F1152" s="230" t="str">
        <f>IFERROR(IF(ForbDraft!K1167&lt;&gt;"",ForbDraft!K1167,""),"")</f>
        <v/>
      </c>
    </row>
    <row r="1153" spans="2:6" x14ac:dyDescent="0.2">
      <c r="B1153" s="229" t="str">
        <f>IFERROR(IF(ForbDraft!A1168&lt;&gt;"",ROW(ForbDraft!A1168),""),"")</f>
        <v/>
      </c>
      <c r="C1153" s="230" t="str">
        <f>IFERROR(IF(ForbDraft!A1168&lt;&gt;"",ForbDraft!A1168,""),"")</f>
        <v/>
      </c>
      <c r="D1153" s="230" t="str">
        <f t="shared" si="17"/>
        <v/>
      </c>
      <c r="E1153" s="230" t="str">
        <f>IFERROR(IF(ForbDraft!L1168&lt;&gt;"",ABS(ForbDraft!L1168),""),"")</f>
        <v/>
      </c>
      <c r="F1153" s="230" t="str">
        <f>IFERROR(IF(ForbDraft!K1168&lt;&gt;"",ForbDraft!K1168,""),"")</f>
        <v/>
      </c>
    </row>
    <row r="1154" spans="2:6" x14ac:dyDescent="0.2">
      <c r="B1154" s="229" t="str">
        <f>IFERROR(IF(ForbDraft!A1169&lt;&gt;"",ROW(ForbDraft!A1169),""),"")</f>
        <v/>
      </c>
      <c r="C1154" s="230" t="str">
        <f>IFERROR(IF(ForbDraft!A1169&lt;&gt;"",ForbDraft!A1169,""),"")</f>
        <v/>
      </c>
      <c r="D1154" s="230" t="str">
        <f t="shared" si="17"/>
        <v/>
      </c>
      <c r="E1154" s="230" t="str">
        <f>IFERROR(IF(ForbDraft!L1169&lt;&gt;"",ABS(ForbDraft!L1169),""),"")</f>
        <v/>
      </c>
      <c r="F1154" s="230" t="str">
        <f>IFERROR(IF(ForbDraft!K1169&lt;&gt;"",ForbDraft!K1169,""),"")</f>
        <v/>
      </c>
    </row>
    <row r="1155" spans="2:6" x14ac:dyDescent="0.2">
      <c r="B1155" s="229" t="str">
        <f>IFERROR(IF(ForbDraft!A1170&lt;&gt;"",ROW(ForbDraft!A1170),""),"")</f>
        <v/>
      </c>
      <c r="C1155" s="230" t="str">
        <f>IFERROR(IF(ForbDraft!A1170&lt;&gt;"",ForbDraft!A1170,""),"")</f>
        <v/>
      </c>
      <c r="D1155" s="230" t="str">
        <f t="shared" ref="D1155:D1218" si="18">IF(F1155="pH לבדיקת גבול","pH",F1155)</f>
        <v/>
      </c>
      <c r="E1155" s="230" t="str">
        <f>IFERROR(IF(ForbDraft!L1170&lt;&gt;"",ABS(ForbDraft!L1170),""),"")</f>
        <v/>
      </c>
      <c r="F1155" s="230" t="str">
        <f>IFERROR(IF(ForbDraft!K1170&lt;&gt;"",ForbDraft!K1170,""),"")</f>
        <v/>
      </c>
    </row>
    <row r="1156" spans="2:6" x14ac:dyDescent="0.2">
      <c r="B1156" s="229" t="str">
        <f>IFERROR(IF(ForbDraft!A1171&lt;&gt;"",ROW(ForbDraft!A1171),""),"")</f>
        <v/>
      </c>
      <c r="C1156" s="230" t="str">
        <f>IFERROR(IF(ForbDraft!A1171&lt;&gt;"",ForbDraft!A1171,""),"")</f>
        <v/>
      </c>
      <c r="D1156" s="230" t="str">
        <f t="shared" si="18"/>
        <v/>
      </c>
      <c r="E1156" s="230" t="str">
        <f>IFERROR(IF(ForbDraft!L1171&lt;&gt;"",ABS(ForbDraft!L1171),""),"")</f>
        <v/>
      </c>
      <c r="F1156" s="230" t="str">
        <f>IFERROR(IF(ForbDraft!K1171&lt;&gt;"",ForbDraft!K1171,""),"")</f>
        <v/>
      </c>
    </row>
    <row r="1157" spans="2:6" x14ac:dyDescent="0.2">
      <c r="B1157" s="229" t="str">
        <f>IFERROR(IF(ForbDraft!A1172&lt;&gt;"",ROW(ForbDraft!A1172),""),"")</f>
        <v/>
      </c>
      <c r="C1157" s="230" t="str">
        <f>IFERROR(IF(ForbDraft!A1172&lt;&gt;"",ForbDraft!A1172,""),"")</f>
        <v/>
      </c>
      <c r="D1157" s="230" t="str">
        <f t="shared" si="18"/>
        <v/>
      </c>
      <c r="E1157" s="230" t="str">
        <f>IFERROR(IF(ForbDraft!L1172&lt;&gt;"",ABS(ForbDraft!L1172),""),"")</f>
        <v/>
      </c>
      <c r="F1157" s="230" t="str">
        <f>IFERROR(IF(ForbDraft!K1172&lt;&gt;"",ForbDraft!K1172,""),"")</f>
        <v/>
      </c>
    </row>
    <row r="1158" spans="2:6" x14ac:dyDescent="0.2">
      <c r="B1158" s="229" t="str">
        <f>IFERROR(IF(ForbDraft!A1173&lt;&gt;"",ROW(ForbDraft!A1173),""),"")</f>
        <v/>
      </c>
      <c r="C1158" s="230" t="str">
        <f>IFERROR(IF(ForbDraft!A1173&lt;&gt;"",ForbDraft!A1173,""),"")</f>
        <v/>
      </c>
      <c r="D1158" s="230" t="str">
        <f t="shared" si="18"/>
        <v/>
      </c>
      <c r="E1158" s="230" t="str">
        <f>IFERROR(IF(ForbDraft!L1173&lt;&gt;"",ABS(ForbDraft!L1173),""),"")</f>
        <v/>
      </c>
      <c r="F1158" s="230" t="str">
        <f>IFERROR(IF(ForbDraft!K1173&lt;&gt;"",ForbDraft!K1173,""),"")</f>
        <v/>
      </c>
    </row>
    <row r="1159" spans="2:6" x14ac:dyDescent="0.2">
      <c r="B1159" s="229" t="str">
        <f>IFERROR(IF(ForbDraft!A1174&lt;&gt;"",ROW(ForbDraft!A1174),""),"")</f>
        <v/>
      </c>
      <c r="C1159" s="230" t="str">
        <f>IFERROR(IF(ForbDraft!A1174&lt;&gt;"",ForbDraft!A1174,""),"")</f>
        <v/>
      </c>
      <c r="D1159" s="230" t="str">
        <f t="shared" si="18"/>
        <v/>
      </c>
      <c r="E1159" s="230" t="str">
        <f>IFERROR(IF(ForbDraft!L1174&lt;&gt;"",ABS(ForbDraft!L1174),""),"")</f>
        <v/>
      </c>
      <c r="F1159" s="230" t="str">
        <f>IFERROR(IF(ForbDraft!K1174&lt;&gt;"",ForbDraft!K1174,""),"")</f>
        <v/>
      </c>
    </row>
    <row r="1160" spans="2:6" x14ac:dyDescent="0.2">
      <c r="B1160" s="229" t="str">
        <f>IFERROR(IF(ForbDraft!A1175&lt;&gt;"",ROW(ForbDraft!A1175),""),"")</f>
        <v/>
      </c>
      <c r="C1160" s="230" t="str">
        <f>IFERROR(IF(ForbDraft!A1175&lt;&gt;"",ForbDraft!A1175,""),"")</f>
        <v/>
      </c>
      <c r="D1160" s="230" t="str">
        <f t="shared" si="18"/>
        <v/>
      </c>
      <c r="E1160" s="230" t="str">
        <f>IFERROR(IF(ForbDraft!L1175&lt;&gt;"",ABS(ForbDraft!L1175),""),"")</f>
        <v/>
      </c>
      <c r="F1160" s="230" t="str">
        <f>IFERROR(IF(ForbDraft!K1175&lt;&gt;"",ForbDraft!K1175,""),"")</f>
        <v/>
      </c>
    </row>
    <row r="1161" spans="2:6" x14ac:dyDescent="0.2">
      <c r="B1161" s="229" t="str">
        <f>IFERROR(IF(ForbDraft!A1176&lt;&gt;"",ROW(ForbDraft!A1176),""),"")</f>
        <v/>
      </c>
      <c r="C1161" s="230" t="str">
        <f>IFERROR(IF(ForbDraft!A1176&lt;&gt;"",ForbDraft!A1176,""),"")</f>
        <v/>
      </c>
      <c r="D1161" s="230" t="str">
        <f t="shared" si="18"/>
        <v/>
      </c>
      <c r="E1161" s="230" t="str">
        <f>IFERROR(IF(ForbDraft!L1176&lt;&gt;"",ABS(ForbDraft!L1176),""),"")</f>
        <v/>
      </c>
      <c r="F1161" s="230" t="str">
        <f>IFERROR(IF(ForbDraft!K1176&lt;&gt;"",ForbDraft!K1176,""),"")</f>
        <v/>
      </c>
    </row>
    <row r="1162" spans="2:6" x14ac:dyDescent="0.2">
      <c r="B1162" s="229" t="str">
        <f>IFERROR(IF(ForbDraft!A1177&lt;&gt;"",ROW(ForbDraft!A1177),""),"")</f>
        <v/>
      </c>
      <c r="C1162" s="230" t="str">
        <f>IFERROR(IF(ForbDraft!A1177&lt;&gt;"",ForbDraft!A1177,""),"")</f>
        <v/>
      </c>
      <c r="D1162" s="230" t="str">
        <f t="shared" si="18"/>
        <v/>
      </c>
      <c r="E1162" s="230" t="str">
        <f>IFERROR(IF(ForbDraft!L1177&lt;&gt;"",ABS(ForbDraft!L1177),""),"")</f>
        <v/>
      </c>
      <c r="F1162" s="230" t="str">
        <f>IFERROR(IF(ForbDraft!K1177&lt;&gt;"",ForbDraft!K1177,""),"")</f>
        <v/>
      </c>
    </row>
    <row r="1163" spans="2:6" x14ac:dyDescent="0.2">
      <c r="B1163" s="229" t="str">
        <f>IFERROR(IF(ForbDraft!A1178&lt;&gt;"",ROW(ForbDraft!A1178),""),"")</f>
        <v/>
      </c>
      <c r="C1163" s="230" t="str">
        <f>IFERROR(IF(ForbDraft!A1178&lt;&gt;"",ForbDraft!A1178,""),"")</f>
        <v/>
      </c>
      <c r="D1163" s="230" t="str">
        <f t="shared" si="18"/>
        <v/>
      </c>
      <c r="E1163" s="230" t="str">
        <f>IFERROR(IF(ForbDraft!L1178&lt;&gt;"",ABS(ForbDraft!L1178),""),"")</f>
        <v/>
      </c>
      <c r="F1163" s="230" t="str">
        <f>IFERROR(IF(ForbDraft!K1178&lt;&gt;"",ForbDraft!K1178,""),"")</f>
        <v/>
      </c>
    </row>
    <row r="1164" spans="2:6" x14ac:dyDescent="0.2">
      <c r="B1164" s="229" t="str">
        <f>IFERROR(IF(ForbDraft!A1179&lt;&gt;"",ROW(ForbDraft!A1179),""),"")</f>
        <v/>
      </c>
      <c r="C1164" s="230" t="str">
        <f>IFERROR(IF(ForbDraft!A1179&lt;&gt;"",ForbDraft!A1179,""),"")</f>
        <v/>
      </c>
      <c r="D1164" s="230" t="str">
        <f t="shared" si="18"/>
        <v/>
      </c>
      <c r="E1164" s="230" t="str">
        <f>IFERROR(IF(ForbDraft!L1179&lt;&gt;"",ABS(ForbDraft!L1179),""),"")</f>
        <v/>
      </c>
      <c r="F1164" s="230" t="str">
        <f>IFERROR(IF(ForbDraft!K1179&lt;&gt;"",ForbDraft!K1179,""),"")</f>
        <v/>
      </c>
    </row>
    <row r="1165" spans="2:6" x14ac:dyDescent="0.2">
      <c r="B1165" s="229" t="str">
        <f>IFERROR(IF(ForbDraft!A1180&lt;&gt;"",ROW(ForbDraft!A1180),""),"")</f>
        <v/>
      </c>
      <c r="C1165" s="230" t="str">
        <f>IFERROR(IF(ForbDraft!A1180&lt;&gt;"",ForbDraft!A1180,""),"")</f>
        <v/>
      </c>
      <c r="D1165" s="230" t="str">
        <f t="shared" si="18"/>
        <v/>
      </c>
      <c r="E1165" s="230" t="str">
        <f>IFERROR(IF(ForbDraft!L1180&lt;&gt;"",ABS(ForbDraft!L1180),""),"")</f>
        <v/>
      </c>
      <c r="F1165" s="230" t="str">
        <f>IFERROR(IF(ForbDraft!K1180&lt;&gt;"",ForbDraft!K1180,""),"")</f>
        <v/>
      </c>
    </row>
    <row r="1166" spans="2:6" x14ac:dyDescent="0.2">
      <c r="B1166" s="229" t="str">
        <f>IFERROR(IF(ForbDraft!A1181&lt;&gt;"",ROW(ForbDraft!A1181),""),"")</f>
        <v/>
      </c>
      <c r="C1166" s="230" t="str">
        <f>IFERROR(IF(ForbDraft!A1181&lt;&gt;"",ForbDraft!A1181,""),"")</f>
        <v/>
      </c>
      <c r="D1166" s="230" t="str">
        <f t="shared" si="18"/>
        <v/>
      </c>
      <c r="E1166" s="230" t="str">
        <f>IFERROR(IF(ForbDraft!L1181&lt;&gt;"",ABS(ForbDraft!L1181),""),"")</f>
        <v/>
      </c>
      <c r="F1166" s="230" t="str">
        <f>IFERROR(IF(ForbDraft!K1181&lt;&gt;"",ForbDraft!K1181,""),"")</f>
        <v/>
      </c>
    </row>
    <row r="1167" spans="2:6" x14ac:dyDescent="0.2">
      <c r="B1167" s="229" t="str">
        <f>IFERROR(IF(ForbDraft!A1182&lt;&gt;"",ROW(ForbDraft!A1182),""),"")</f>
        <v/>
      </c>
      <c r="C1167" s="230" t="str">
        <f>IFERROR(IF(ForbDraft!A1182&lt;&gt;"",ForbDraft!A1182,""),"")</f>
        <v/>
      </c>
      <c r="D1167" s="230" t="str">
        <f t="shared" si="18"/>
        <v/>
      </c>
      <c r="E1167" s="230" t="str">
        <f>IFERROR(IF(ForbDraft!L1182&lt;&gt;"",ABS(ForbDraft!L1182),""),"")</f>
        <v/>
      </c>
      <c r="F1167" s="230" t="str">
        <f>IFERROR(IF(ForbDraft!K1182&lt;&gt;"",ForbDraft!K1182,""),"")</f>
        <v/>
      </c>
    </row>
    <row r="1168" spans="2:6" x14ac:dyDescent="0.2">
      <c r="B1168" s="229" t="str">
        <f>IFERROR(IF(ForbDraft!A1183&lt;&gt;"",ROW(ForbDraft!A1183),""),"")</f>
        <v/>
      </c>
      <c r="C1168" s="230" t="str">
        <f>IFERROR(IF(ForbDraft!A1183&lt;&gt;"",ForbDraft!A1183,""),"")</f>
        <v/>
      </c>
      <c r="D1168" s="230" t="str">
        <f t="shared" si="18"/>
        <v/>
      </c>
      <c r="E1168" s="230" t="str">
        <f>IFERROR(IF(ForbDraft!L1183&lt;&gt;"",ABS(ForbDraft!L1183),""),"")</f>
        <v/>
      </c>
      <c r="F1168" s="230" t="str">
        <f>IFERROR(IF(ForbDraft!K1183&lt;&gt;"",ForbDraft!K1183,""),"")</f>
        <v/>
      </c>
    </row>
    <row r="1169" spans="2:6" x14ac:dyDescent="0.2">
      <c r="B1169" s="229" t="str">
        <f>IFERROR(IF(ForbDraft!A1184&lt;&gt;"",ROW(ForbDraft!A1184),""),"")</f>
        <v/>
      </c>
      <c r="C1169" s="230" t="str">
        <f>IFERROR(IF(ForbDraft!A1184&lt;&gt;"",ForbDraft!A1184,""),"")</f>
        <v/>
      </c>
      <c r="D1169" s="230" t="str">
        <f t="shared" si="18"/>
        <v/>
      </c>
      <c r="E1169" s="230" t="str">
        <f>IFERROR(IF(ForbDraft!L1184&lt;&gt;"",ABS(ForbDraft!L1184),""),"")</f>
        <v/>
      </c>
      <c r="F1169" s="230" t="str">
        <f>IFERROR(IF(ForbDraft!K1184&lt;&gt;"",ForbDraft!K1184,""),"")</f>
        <v/>
      </c>
    </row>
    <row r="1170" spans="2:6" x14ac:dyDescent="0.2">
      <c r="B1170" s="229" t="str">
        <f>IFERROR(IF(ForbDraft!A1185&lt;&gt;"",ROW(ForbDraft!A1185),""),"")</f>
        <v/>
      </c>
      <c r="C1170" s="230" t="str">
        <f>IFERROR(IF(ForbDraft!A1185&lt;&gt;"",ForbDraft!A1185,""),"")</f>
        <v/>
      </c>
      <c r="D1170" s="230" t="str">
        <f t="shared" si="18"/>
        <v/>
      </c>
      <c r="E1170" s="230" t="str">
        <f>IFERROR(IF(ForbDraft!L1185&lt;&gt;"",ABS(ForbDraft!L1185),""),"")</f>
        <v/>
      </c>
      <c r="F1170" s="230" t="str">
        <f>IFERROR(IF(ForbDraft!K1185&lt;&gt;"",ForbDraft!K1185,""),"")</f>
        <v/>
      </c>
    </row>
    <row r="1171" spans="2:6" x14ac:dyDescent="0.2">
      <c r="B1171" s="229" t="str">
        <f>IFERROR(IF(ForbDraft!A1186&lt;&gt;"",ROW(ForbDraft!A1186),""),"")</f>
        <v/>
      </c>
      <c r="C1171" s="230" t="str">
        <f>IFERROR(IF(ForbDraft!A1186&lt;&gt;"",ForbDraft!A1186,""),"")</f>
        <v/>
      </c>
      <c r="D1171" s="230" t="str">
        <f t="shared" si="18"/>
        <v/>
      </c>
      <c r="E1171" s="230" t="str">
        <f>IFERROR(IF(ForbDraft!L1186&lt;&gt;"",ABS(ForbDraft!L1186),""),"")</f>
        <v/>
      </c>
      <c r="F1171" s="230" t="str">
        <f>IFERROR(IF(ForbDraft!K1186&lt;&gt;"",ForbDraft!K1186,""),"")</f>
        <v/>
      </c>
    </row>
    <row r="1172" spans="2:6" x14ac:dyDescent="0.2">
      <c r="B1172" s="229" t="str">
        <f>IFERROR(IF(ForbDraft!A1187&lt;&gt;"",ROW(ForbDraft!A1187),""),"")</f>
        <v/>
      </c>
      <c r="C1172" s="230" t="str">
        <f>IFERROR(IF(ForbDraft!A1187&lt;&gt;"",ForbDraft!A1187,""),"")</f>
        <v/>
      </c>
      <c r="D1172" s="230" t="str">
        <f t="shared" si="18"/>
        <v/>
      </c>
      <c r="E1172" s="230" t="str">
        <f>IFERROR(IF(ForbDraft!L1187&lt;&gt;"",ABS(ForbDraft!L1187),""),"")</f>
        <v/>
      </c>
      <c r="F1172" s="230" t="str">
        <f>IFERROR(IF(ForbDraft!K1187&lt;&gt;"",ForbDraft!K1187,""),"")</f>
        <v/>
      </c>
    </row>
    <row r="1173" spans="2:6" x14ac:dyDescent="0.2">
      <c r="B1173" s="229" t="str">
        <f>IFERROR(IF(ForbDraft!A1188&lt;&gt;"",ROW(ForbDraft!A1188),""),"")</f>
        <v/>
      </c>
      <c r="C1173" s="230" t="str">
        <f>IFERROR(IF(ForbDraft!A1188&lt;&gt;"",ForbDraft!A1188,""),"")</f>
        <v/>
      </c>
      <c r="D1173" s="230" t="str">
        <f t="shared" si="18"/>
        <v/>
      </c>
      <c r="E1173" s="230" t="str">
        <f>IFERROR(IF(ForbDraft!L1188&lt;&gt;"",ABS(ForbDraft!L1188),""),"")</f>
        <v/>
      </c>
      <c r="F1173" s="230" t="str">
        <f>IFERROR(IF(ForbDraft!K1188&lt;&gt;"",ForbDraft!K1188,""),"")</f>
        <v/>
      </c>
    </row>
    <row r="1174" spans="2:6" x14ac:dyDescent="0.2">
      <c r="B1174" s="229" t="str">
        <f>IFERROR(IF(ForbDraft!A1189&lt;&gt;"",ROW(ForbDraft!A1189),""),"")</f>
        <v/>
      </c>
      <c r="C1174" s="230" t="str">
        <f>IFERROR(IF(ForbDraft!A1189&lt;&gt;"",ForbDraft!A1189,""),"")</f>
        <v/>
      </c>
      <c r="D1174" s="230" t="str">
        <f t="shared" si="18"/>
        <v/>
      </c>
      <c r="E1174" s="230" t="str">
        <f>IFERROR(IF(ForbDraft!L1189&lt;&gt;"",ABS(ForbDraft!L1189),""),"")</f>
        <v/>
      </c>
      <c r="F1174" s="230" t="str">
        <f>IFERROR(IF(ForbDraft!K1189&lt;&gt;"",ForbDraft!K1189,""),"")</f>
        <v/>
      </c>
    </row>
    <row r="1175" spans="2:6" x14ac:dyDescent="0.2">
      <c r="B1175" s="229" t="str">
        <f>IFERROR(IF(ForbDraft!A1190&lt;&gt;"",ROW(ForbDraft!A1190),""),"")</f>
        <v/>
      </c>
      <c r="C1175" s="230" t="str">
        <f>IFERROR(IF(ForbDraft!A1190&lt;&gt;"",ForbDraft!A1190,""),"")</f>
        <v/>
      </c>
      <c r="D1175" s="230" t="str">
        <f t="shared" si="18"/>
        <v/>
      </c>
      <c r="E1175" s="230" t="str">
        <f>IFERROR(IF(ForbDraft!L1190&lt;&gt;"",ABS(ForbDraft!L1190),""),"")</f>
        <v/>
      </c>
      <c r="F1175" s="230" t="str">
        <f>IFERROR(IF(ForbDraft!K1190&lt;&gt;"",ForbDraft!K1190,""),"")</f>
        <v/>
      </c>
    </row>
    <row r="1176" spans="2:6" x14ac:dyDescent="0.2">
      <c r="B1176" s="229" t="str">
        <f>IFERROR(IF(ForbDraft!A1191&lt;&gt;"",ROW(ForbDraft!A1191),""),"")</f>
        <v/>
      </c>
      <c r="C1176" s="230" t="str">
        <f>IFERROR(IF(ForbDraft!A1191&lt;&gt;"",ForbDraft!A1191,""),"")</f>
        <v/>
      </c>
      <c r="D1176" s="230" t="str">
        <f t="shared" si="18"/>
        <v/>
      </c>
      <c r="E1176" s="230" t="str">
        <f>IFERROR(IF(ForbDraft!L1191&lt;&gt;"",ABS(ForbDraft!L1191),""),"")</f>
        <v/>
      </c>
      <c r="F1176" s="230" t="str">
        <f>IFERROR(IF(ForbDraft!K1191&lt;&gt;"",ForbDraft!K1191,""),"")</f>
        <v/>
      </c>
    </row>
    <row r="1177" spans="2:6" x14ac:dyDescent="0.2">
      <c r="B1177" s="229" t="str">
        <f>IFERROR(IF(ForbDraft!A1192&lt;&gt;"",ROW(ForbDraft!A1192),""),"")</f>
        <v/>
      </c>
      <c r="C1177" s="230" t="str">
        <f>IFERROR(IF(ForbDraft!A1192&lt;&gt;"",ForbDraft!A1192,""),"")</f>
        <v/>
      </c>
      <c r="D1177" s="230" t="str">
        <f t="shared" si="18"/>
        <v/>
      </c>
      <c r="E1177" s="230" t="str">
        <f>IFERROR(IF(ForbDraft!L1192&lt;&gt;"",ABS(ForbDraft!L1192),""),"")</f>
        <v/>
      </c>
      <c r="F1177" s="230" t="str">
        <f>IFERROR(IF(ForbDraft!K1192&lt;&gt;"",ForbDraft!K1192,""),"")</f>
        <v/>
      </c>
    </row>
    <row r="1178" spans="2:6" x14ac:dyDescent="0.2">
      <c r="B1178" s="229" t="str">
        <f>IFERROR(IF(ForbDraft!A1193&lt;&gt;"",ROW(ForbDraft!A1193),""),"")</f>
        <v/>
      </c>
      <c r="C1178" s="230" t="str">
        <f>IFERROR(IF(ForbDraft!A1193&lt;&gt;"",ForbDraft!A1193,""),"")</f>
        <v/>
      </c>
      <c r="D1178" s="230" t="str">
        <f t="shared" si="18"/>
        <v/>
      </c>
      <c r="E1178" s="230" t="str">
        <f>IFERROR(IF(ForbDraft!L1193&lt;&gt;"",ABS(ForbDraft!L1193),""),"")</f>
        <v/>
      </c>
      <c r="F1178" s="230" t="str">
        <f>IFERROR(IF(ForbDraft!K1193&lt;&gt;"",ForbDraft!K1193,""),"")</f>
        <v/>
      </c>
    </row>
    <row r="1179" spans="2:6" x14ac:dyDescent="0.2">
      <c r="B1179" s="229" t="str">
        <f>IFERROR(IF(ForbDraft!A1194&lt;&gt;"",ROW(ForbDraft!A1194),""),"")</f>
        <v/>
      </c>
      <c r="C1179" s="230" t="str">
        <f>IFERROR(IF(ForbDraft!A1194&lt;&gt;"",ForbDraft!A1194,""),"")</f>
        <v/>
      </c>
      <c r="D1179" s="230" t="str">
        <f t="shared" si="18"/>
        <v/>
      </c>
      <c r="E1179" s="230" t="str">
        <f>IFERROR(IF(ForbDraft!L1194&lt;&gt;"",ABS(ForbDraft!L1194),""),"")</f>
        <v/>
      </c>
      <c r="F1179" s="230" t="str">
        <f>IFERROR(IF(ForbDraft!K1194&lt;&gt;"",ForbDraft!K1194,""),"")</f>
        <v/>
      </c>
    </row>
    <row r="1180" spans="2:6" x14ac:dyDescent="0.2">
      <c r="B1180" s="229" t="str">
        <f>IFERROR(IF(ForbDraft!A1195&lt;&gt;"",ROW(ForbDraft!A1195),""),"")</f>
        <v/>
      </c>
      <c r="C1180" s="230" t="str">
        <f>IFERROR(IF(ForbDraft!A1195&lt;&gt;"",ForbDraft!A1195,""),"")</f>
        <v/>
      </c>
      <c r="D1180" s="230" t="str">
        <f t="shared" si="18"/>
        <v/>
      </c>
      <c r="E1180" s="230" t="str">
        <f>IFERROR(IF(ForbDraft!L1195&lt;&gt;"",ABS(ForbDraft!L1195),""),"")</f>
        <v/>
      </c>
      <c r="F1180" s="230" t="str">
        <f>IFERROR(IF(ForbDraft!K1195&lt;&gt;"",ForbDraft!K1195,""),"")</f>
        <v/>
      </c>
    </row>
    <row r="1181" spans="2:6" x14ac:dyDescent="0.2">
      <c r="B1181" s="229" t="str">
        <f>IFERROR(IF(ForbDraft!A1196&lt;&gt;"",ROW(ForbDraft!A1196),""),"")</f>
        <v/>
      </c>
      <c r="C1181" s="230" t="str">
        <f>IFERROR(IF(ForbDraft!A1196&lt;&gt;"",ForbDraft!A1196,""),"")</f>
        <v/>
      </c>
      <c r="D1181" s="230" t="str">
        <f t="shared" si="18"/>
        <v/>
      </c>
      <c r="E1181" s="230" t="str">
        <f>IFERROR(IF(ForbDraft!L1196&lt;&gt;"",ABS(ForbDraft!L1196),""),"")</f>
        <v/>
      </c>
      <c r="F1181" s="230" t="str">
        <f>IFERROR(IF(ForbDraft!K1196&lt;&gt;"",ForbDraft!K1196,""),"")</f>
        <v/>
      </c>
    </row>
    <row r="1182" spans="2:6" x14ac:dyDescent="0.2">
      <c r="B1182" s="229" t="str">
        <f>IFERROR(IF(ForbDraft!A1197&lt;&gt;"",ROW(ForbDraft!A1197),""),"")</f>
        <v/>
      </c>
      <c r="C1182" s="230" t="str">
        <f>IFERROR(IF(ForbDraft!A1197&lt;&gt;"",ForbDraft!A1197,""),"")</f>
        <v/>
      </c>
      <c r="D1182" s="230" t="str">
        <f t="shared" si="18"/>
        <v/>
      </c>
      <c r="E1182" s="230" t="str">
        <f>IFERROR(IF(ForbDraft!L1197&lt;&gt;"",ABS(ForbDraft!L1197),""),"")</f>
        <v/>
      </c>
      <c r="F1182" s="230" t="str">
        <f>IFERROR(IF(ForbDraft!K1197&lt;&gt;"",ForbDraft!K1197,""),"")</f>
        <v/>
      </c>
    </row>
    <row r="1183" spans="2:6" x14ac:dyDescent="0.2">
      <c r="B1183" s="229" t="str">
        <f>IFERROR(IF(ForbDraft!A1198&lt;&gt;"",ROW(ForbDraft!A1198),""),"")</f>
        <v/>
      </c>
      <c r="C1183" s="230" t="str">
        <f>IFERROR(IF(ForbDraft!A1198&lt;&gt;"",ForbDraft!A1198,""),"")</f>
        <v/>
      </c>
      <c r="D1183" s="230" t="str">
        <f t="shared" si="18"/>
        <v/>
      </c>
      <c r="E1183" s="230" t="str">
        <f>IFERROR(IF(ForbDraft!L1198&lt;&gt;"",ABS(ForbDraft!L1198),""),"")</f>
        <v/>
      </c>
      <c r="F1183" s="230" t="str">
        <f>IFERROR(IF(ForbDraft!K1198&lt;&gt;"",ForbDraft!K1198,""),"")</f>
        <v/>
      </c>
    </row>
    <row r="1184" spans="2:6" x14ac:dyDescent="0.2">
      <c r="B1184" s="229" t="str">
        <f>IFERROR(IF(ForbDraft!A1199&lt;&gt;"",ROW(ForbDraft!A1199),""),"")</f>
        <v/>
      </c>
      <c r="C1184" s="230" t="str">
        <f>IFERROR(IF(ForbDraft!A1199&lt;&gt;"",ForbDraft!A1199,""),"")</f>
        <v/>
      </c>
      <c r="D1184" s="230" t="str">
        <f t="shared" si="18"/>
        <v/>
      </c>
      <c r="E1184" s="230" t="str">
        <f>IFERROR(IF(ForbDraft!L1199&lt;&gt;"",ABS(ForbDraft!L1199),""),"")</f>
        <v/>
      </c>
      <c r="F1184" s="230" t="str">
        <f>IFERROR(IF(ForbDraft!K1199&lt;&gt;"",ForbDraft!K1199,""),"")</f>
        <v/>
      </c>
    </row>
    <row r="1185" spans="2:6" x14ac:dyDescent="0.2">
      <c r="B1185" s="229" t="str">
        <f>IFERROR(IF(ForbDraft!A1200&lt;&gt;"",ROW(ForbDraft!A1200),""),"")</f>
        <v/>
      </c>
      <c r="C1185" s="230" t="str">
        <f>IFERROR(IF(ForbDraft!A1200&lt;&gt;"",ForbDraft!A1200,""),"")</f>
        <v/>
      </c>
      <c r="D1185" s="230" t="str">
        <f t="shared" si="18"/>
        <v/>
      </c>
      <c r="E1185" s="230" t="str">
        <f>IFERROR(IF(ForbDraft!L1200&lt;&gt;"",ABS(ForbDraft!L1200),""),"")</f>
        <v/>
      </c>
      <c r="F1185" s="230" t="str">
        <f>IFERROR(IF(ForbDraft!K1200&lt;&gt;"",ForbDraft!K1200,""),"")</f>
        <v/>
      </c>
    </row>
    <row r="1186" spans="2:6" x14ac:dyDescent="0.2">
      <c r="B1186" s="229" t="str">
        <f>IFERROR(IF(ForbDraft!A1201&lt;&gt;"",ROW(ForbDraft!A1201),""),"")</f>
        <v/>
      </c>
      <c r="C1186" s="230" t="str">
        <f>IFERROR(IF(ForbDraft!A1201&lt;&gt;"",ForbDraft!A1201,""),"")</f>
        <v/>
      </c>
      <c r="D1186" s="230" t="str">
        <f t="shared" si="18"/>
        <v/>
      </c>
      <c r="E1186" s="230" t="str">
        <f>IFERROR(IF(ForbDraft!L1201&lt;&gt;"",ABS(ForbDraft!L1201),""),"")</f>
        <v/>
      </c>
      <c r="F1186" s="230" t="str">
        <f>IFERROR(IF(ForbDraft!K1201&lt;&gt;"",ForbDraft!K1201,""),"")</f>
        <v/>
      </c>
    </row>
    <row r="1187" spans="2:6" x14ac:dyDescent="0.2">
      <c r="B1187" s="229" t="str">
        <f>IFERROR(IF(ForbDraft!A1202&lt;&gt;"",ROW(ForbDraft!A1202),""),"")</f>
        <v/>
      </c>
      <c r="C1187" s="230" t="str">
        <f>IFERROR(IF(ForbDraft!A1202&lt;&gt;"",ForbDraft!A1202,""),"")</f>
        <v/>
      </c>
      <c r="D1187" s="230" t="str">
        <f t="shared" si="18"/>
        <v/>
      </c>
      <c r="E1187" s="230" t="str">
        <f>IFERROR(IF(ForbDraft!L1202&lt;&gt;"",ABS(ForbDraft!L1202),""),"")</f>
        <v/>
      </c>
      <c r="F1187" s="230" t="str">
        <f>IFERROR(IF(ForbDraft!K1202&lt;&gt;"",ForbDraft!K1202,""),"")</f>
        <v/>
      </c>
    </row>
    <row r="1188" spans="2:6" x14ac:dyDescent="0.2">
      <c r="B1188" s="229" t="str">
        <f>IFERROR(IF(ForbDraft!A1203&lt;&gt;"",ROW(ForbDraft!A1203),""),"")</f>
        <v/>
      </c>
      <c r="C1188" s="230" t="str">
        <f>IFERROR(IF(ForbDraft!A1203&lt;&gt;"",ForbDraft!A1203,""),"")</f>
        <v/>
      </c>
      <c r="D1188" s="230" t="str">
        <f t="shared" si="18"/>
        <v/>
      </c>
      <c r="E1188" s="230" t="str">
        <f>IFERROR(IF(ForbDraft!L1203&lt;&gt;"",ABS(ForbDraft!L1203),""),"")</f>
        <v/>
      </c>
      <c r="F1188" s="230" t="str">
        <f>IFERROR(IF(ForbDraft!K1203&lt;&gt;"",ForbDraft!K1203,""),"")</f>
        <v/>
      </c>
    </row>
    <row r="1189" spans="2:6" x14ac:dyDescent="0.2">
      <c r="B1189" s="229" t="str">
        <f>IFERROR(IF(ForbDraft!A1204&lt;&gt;"",ROW(ForbDraft!A1204),""),"")</f>
        <v/>
      </c>
      <c r="C1189" s="230" t="str">
        <f>IFERROR(IF(ForbDraft!A1204&lt;&gt;"",ForbDraft!A1204,""),"")</f>
        <v/>
      </c>
      <c r="D1189" s="230" t="str">
        <f t="shared" si="18"/>
        <v/>
      </c>
      <c r="E1189" s="230" t="str">
        <f>IFERROR(IF(ForbDraft!L1204&lt;&gt;"",ABS(ForbDraft!L1204),""),"")</f>
        <v/>
      </c>
      <c r="F1189" s="230" t="str">
        <f>IFERROR(IF(ForbDraft!K1204&lt;&gt;"",ForbDraft!K1204,""),"")</f>
        <v/>
      </c>
    </row>
    <row r="1190" spans="2:6" x14ac:dyDescent="0.2">
      <c r="B1190" s="229" t="str">
        <f>IFERROR(IF(ForbDraft!A1205&lt;&gt;"",ROW(ForbDraft!A1205),""),"")</f>
        <v/>
      </c>
      <c r="C1190" s="230" t="str">
        <f>IFERROR(IF(ForbDraft!A1205&lt;&gt;"",ForbDraft!A1205,""),"")</f>
        <v/>
      </c>
      <c r="D1190" s="230" t="str">
        <f t="shared" si="18"/>
        <v/>
      </c>
      <c r="E1190" s="230" t="str">
        <f>IFERROR(IF(ForbDraft!L1205&lt;&gt;"",ABS(ForbDraft!L1205),""),"")</f>
        <v/>
      </c>
      <c r="F1190" s="230" t="str">
        <f>IFERROR(IF(ForbDraft!K1205&lt;&gt;"",ForbDraft!K1205,""),"")</f>
        <v/>
      </c>
    </row>
    <row r="1191" spans="2:6" x14ac:dyDescent="0.2">
      <c r="B1191" s="229" t="str">
        <f>IFERROR(IF(ForbDraft!A1206&lt;&gt;"",ROW(ForbDraft!A1206),""),"")</f>
        <v/>
      </c>
      <c r="C1191" s="230" t="str">
        <f>IFERROR(IF(ForbDraft!A1206&lt;&gt;"",ForbDraft!A1206,""),"")</f>
        <v/>
      </c>
      <c r="D1191" s="230" t="str">
        <f t="shared" si="18"/>
        <v/>
      </c>
      <c r="E1191" s="230" t="str">
        <f>IFERROR(IF(ForbDraft!L1206&lt;&gt;"",ABS(ForbDraft!L1206),""),"")</f>
        <v/>
      </c>
      <c r="F1191" s="230" t="str">
        <f>IFERROR(IF(ForbDraft!K1206&lt;&gt;"",ForbDraft!K1206,""),"")</f>
        <v/>
      </c>
    </row>
    <row r="1192" spans="2:6" x14ac:dyDescent="0.2">
      <c r="B1192" s="229" t="str">
        <f>IFERROR(IF(ForbDraft!A1207&lt;&gt;"",ROW(ForbDraft!A1207),""),"")</f>
        <v/>
      </c>
      <c r="C1192" s="230" t="str">
        <f>IFERROR(IF(ForbDraft!A1207&lt;&gt;"",ForbDraft!A1207,""),"")</f>
        <v/>
      </c>
      <c r="D1192" s="230" t="str">
        <f t="shared" si="18"/>
        <v/>
      </c>
      <c r="E1192" s="230" t="str">
        <f>IFERROR(IF(ForbDraft!L1207&lt;&gt;"",ABS(ForbDraft!L1207),""),"")</f>
        <v/>
      </c>
      <c r="F1192" s="230" t="str">
        <f>IFERROR(IF(ForbDraft!K1207&lt;&gt;"",ForbDraft!K1207,""),"")</f>
        <v/>
      </c>
    </row>
    <row r="1193" spans="2:6" x14ac:dyDescent="0.2">
      <c r="B1193" s="229" t="str">
        <f>IFERROR(IF(ForbDraft!A1208&lt;&gt;"",ROW(ForbDraft!A1208),""),"")</f>
        <v/>
      </c>
      <c r="C1193" s="230" t="str">
        <f>IFERROR(IF(ForbDraft!A1208&lt;&gt;"",ForbDraft!A1208,""),"")</f>
        <v/>
      </c>
      <c r="D1193" s="230" t="str">
        <f t="shared" si="18"/>
        <v/>
      </c>
      <c r="E1193" s="230" t="str">
        <f>IFERROR(IF(ForbDraft!L1208&lt;&gt;"",ABS(ForbDraft!L1208),""),"")</f>
        <v/>
      </c>
      <c r="F1193" s="230" t="str">
        <f>IFERROR(IF(ForbDraft!K1208&lt;&gt;"",ForbDraft!K1208,""),"")</f>
        <v/>
      </c>
    </row>
    <row r="1194" spans="2:6" x14ac:dyDescent="0.2">
      <c r="B1194" s="229" t="str">
        <f>IFERROR(IF(ForbDraft!A1209&lt;&gt;"",ROW(ForbDraft!A1209),""),"")</f>
        <v/>
      </c>
      <c r="C1194" s="230" t="str">
        <f>IFERROR(IF(ForbDraft!A1209&lt;&gt;"",ForbDraft!A1209,""),"")</f>
        <v/>
      </c>
      <c r="D1194" s="230" t="str">
        <f t="shared" si="18"/>
        <v/>
      </c>
      <c r="E1194" s="230" t="str">
        <f>IFERROR(IF(ForbDraft!L1209&lt;&gt;"",ABS(ForbDraft!L1209),""),"")</f>
        <v/>
      </c>
      <c r="F1194" s="230" t="str">
        <f>IFERROR(IF(ForbDraft!K1209&lt;&gt;"",ForbDraft!K1209,""),"")</f>
        <v/>
      </c>
    </row>
    <row r="1195" spans="2:6" x14ac:dyDescent="0.2">
      <c r="B1195" s="229" t="str">
        <f>IFERROR(IF(ForbDraft!A1210&lt;&gt;"",ROW(ForbDraft!A1210),""),"")</f>
        <v/>
      </c>
      <c r="C1195" s="230" t="str">
        <f>IFERROR(IF(ForbDraft!A1210&lt;&gt;"",ForbDraft!A1210,""),"")</f>
        <v/>
      </c>
      <c r="D1195" s="230" t="str">
        <f t="shared" si="18"/>
        <v/>
      </c>
      <c r="E1195" s="230" t="str">
        <f>IFERROR(IF(ForbDraft!L1210&lt;&gt;"",ABS(ForbDraft!L1210),""),"")</f>
        <v/>
      </c>
      <c r="F1195" s="230" t="str">
        <f>IFERROR(IF(ForbDraft!K1210&lt;&gt;"",ForbDraft!K1210,""),"")</f>
        <v/>
      </c>
    </row>
    <row r="1196" spans="2:6" x14ac:dyDescent="0.2">
      <c r="B1196" s="229" t="str">
        <f>IFERROR(IF(ForbDraft!A1211&lt;&gt;"",ROW(ForbDraft!A1211),""),"")</f>
        <v/>
      </c>
      <c r="C1196" s="230" t="str">
        <f>IFERROR(IF(ForbDraft!A1211&lt;&gt;"",ForbDraft!A1211,""),"")</f>
        <v/>
      </c>
      <c r="D1196" s="230" t="str">
        <f t="shared" si="18"/>
        <v/>
      </c>
      <c r="E1196" s="230" t="str">
        <f>IFERROR(IF(ForbDraft!L1211&lt;&gt;"",ABS(ForbDraft!L1211),""),"")</f>
        <v/>
      </c>
      <c r="F1196" s="230" t="str">
        <f>IFERROR(IF(ForbDraft!K1211&lt;&gt;"",ForbDraft!K1211,""),"")</f>
        <v/>
      </c>
    </row>
    <row r="1197" spans="2:6" x14ac:dyDescent="0.2">
      <c r="B1197" s="229" t="str">
        <f>IFERROR(IF(ForbDraft!A1212&lt;&gt;"",ROW(ForbDraft!A1212),""),"")</f>
        <v/>
      </c>
      <c r="C1197" s="230" t="str">
        <f>IFERROR(IF(ForbDraft!A1212&lt;&gt;"",ForbDraft!A1212,""),"")</f>
        <v/>
      </c>
      <c r="D1197" s="230" t="str">
        <f t="shared" si="18"/>
        <v/>
      </c>
      <c r="E1197" s="230" t="str">
        <f>IFERROR(IF(ForbDraft!L1212&lt;&gt;"",ABS(ForbDraft!L1212),""),"")</f>
        <v/>
      </c>
      <c r="F1197" s="230" t="str">
        <f>IFERROR(IF(ForbDraft!K1212&lt;&gt;"",ForbDraft!K1212,""),"")</f>
        <v/>
      </c>
    </row>
    <row r="1198" spans="2:6" x14ac:dyDescent="0.2">
      <c r="B1198" s="229" t="str">
        <f>IFERROR(IF(ForbDraft!A1213&lt;&gt;"",ROW(ForbDraft!A1213),""),"")</f>
        <v/>
      </c>
      <c r="C1198" s="230" t="str">
        <f>IFERROR(IF(ForbDraft!A1213&lt;&gt;"",ForbDraft!A1213,""),"")</f>
        <v/>
      </c>
      <c r="D1198" s="230" t="str">
        <f t="shared" si="18"/>
        <v/>
      </c>
      <c r="E1198" s="230" t="str">
        <f>IFERROR(IF(ForbDraft!L1213&lt;&gt;"",ABS(ForbDraft!L1213),""),"")</f>
        <v/>
      </c>
      <c r="F1198" s="230" t="str">
        <f>IFERROR(IF(ForbDraft!K1213&lt;&gt;"",ForbDraft!K1213,""),"")</f>
        <v/>
      </c>
    </row>
    <row r="1199" spans="2:6" x14ac:dyDescent="0.2">
      <c r="B1199" s="229" t="str">
        <f>IFERROR(IF(ForbDraft!A1214&lt;&gt;"",ROW(ForbDraft!A1214),""),"")</f>
        <v/>
      </c>
      <c r="C1199" s="230" t="str">
        <f>IFERROR(IF(ForbDraft!A1214&lt;&gt;"",ForbDraft!A1214,""),"")</f>
        <v/>
      </c>
      <c r="D1199" s="230" t="str">
        <f t="shared" si="18"/>
        <v/>
      </c>
      <c r="E1199" s="230" t="str">
        <f>IFERROR(IF(ForbDraft!L1214&lt;&gt;"",ABS(ForbDraft!L1214),""),"")</f>
        <v/>
      </c>
      <c r="F1199" s="230" t="str">
        <f>IFERROR(IF(ForbDraft!K1214&lt;&gt;"",ForbDraft!K1214,""),"")</f>
        <v/>
      </c>
    </row>
    <row r="1200" spans="2:6" x14ac:dyDescent="0.2">
      <c r="B1200" s="229" t="str">
        <f>IFERROR(IF(ForbDraft!A1215&lt;&gt;"",ROW(ForbDraft!A1215),""),"")</f>
        <v/>
      </c>
      <c r="C1200" s="230" t="str">
        <f>IFERROR(IF(ForbDraft!A1215&lt;&gt;"",ForbDraft!A1215,""),"")</f>
        <v/>
      </c>
      <c r="D1200" s="230" t="str">
        <f t="shared" si="18"/>
        <v/>
      </c>
      <c r="E1200" s="230" t="str">
        <f>IFERROR(IF(ForbDraft!L1215&lt;&gt;"",ABS(ForbDraft!L1215),""),"")</f>
        <v/>
      </c>
      <c r="F1200" s="230" t="str">
        <f>IFERROR(IF(ForbDraft!K1215&lt;&gt;"",ForbDraft!K1215,""),"")</f>
        <v/>
      </c>
    </row>
    <row r="1201" spans="2:6" x14ac:dyDescent="0.2">
      <c r="B1201" s="229" t="str">
        <f>IFERROR(IF(ForbDraft!A1216&lt;&gt;"",ROW(ForbDraft!A1216),""),"")</f>
        <v/>
      </c>
      <c r="C1201" s="230" t="str">
        <f>IFERROR(IF(ForbDraft!A1216&lt;&gt;"",ForbDraft!A1216,""),"")</f>
        <v/>
      </c>
      <c r="D1201" s="230" t="str">
        <f t="shared" si="18"/>
        <v/>
      </c>
      <c r="E1201" s="230" t="str">
        <f>IFERROR(IF(ForbDraft!L1216&lt;&gt;"",ABS(ForbDraft!L1216),""),"")</f>
        <v/>
      </c>
      <c r="F1201" s="230" t="str">
        <f>IFERROR(IF(ForbDraft!K1216&lt;&gt;"",ForbDraft!K1216,""),"")</f>
        <v/>
      </c>
    </row>
    <row r="1202" spans="2:6" x14ac:dyDescent="0.2">
      <c r="B1202" s="229" t="str">
        <f>IFERROR(IF(ForbDraft!A1217&lt;&gt;"",ROW(ForbDraft!A1217),""),"")</f>
        <v/>
      </c>
      <c r="C1202" s="230" t="str">
        <f>IFERROR(IF(ForbDraft!A1217&lt;&gt;"",ForbDraft!A1217,""),"")</f>
        <v/>
      </c>
      <c r="D1202" s="230" t="str">
        <f t="shared" si="18"/>
        <v/>
      </c>
      <c r="E1202" s="230" t="str">
        <f>IFERROR(IF(ForbDraft!L1217&lt;&gt;"",ABS(ForbDraft!L1217),""),"")</f>
        <v/>
      </c>
      <c r="F1202" s="230" t="str">
        <f>IFERROR(IF(ForbDraft!K1217&lt;&gt;"",ForbDraft!K1217,""),"")</f>
        <v/>
      </c>
    </row>
    <row r="1203" spans="2:6" x14ac:dyDescent="0.2">
      <c r="B1203" s="229" t="str">
        <f>IFERROR(IF(ForbDraft!A1218&lt;&gt;"",ROW(ForbDraft!A1218),""),"")</f>
        <v/>
      </c>
      <c r="C1203" s="230" t="str">
        <f>IFERROR(IF(ForbDraft!A1218&lt;&gt;"",ForbDraft!A1218,""),"")</f>
        <v/>
      </c>
      <c r="D1203" s="230" t="str">
        <f t="shared" si="18"/>
        <v/>
      </c>
      <c r="E1203" s="230" t="str">
        <f>IFERROR(IF(ForbDraft!L1218&lt;&gt;"",ABS(ForbDraft!L1218),""),"")</f>
        <v/>
      </c>
      <c r="F1203" s="230" t="str">
        <f>IFERROR(IF(ForbDraft!K1218&lt;&gt;"",ForbDraft!K1218,""),"")</f>
        <v/>
      </c>
    </row>
    <row r="1204" spans="2:6" x14ac:dyDescent="0.2">
      <c r="B1204" s="229" t="str">
        <f>IFERROR(IF(ForbDraft!A1219&lt;&gt;"",ROW(ForbDraft!A1219),""),"")</f>
        <v/>
      </c>
      <c r="C1204" s="230" t="str">
        <f>IFERROR(IF(ForbDraft!A1219&lt;&gt;"",ForbDraft!A1219,""),"")</f>
        <v/>
      </c>
      <c r="D1204" s="230" t="str">
        <f t="shared" si="18"/>
        <v/>
      </c>
      <c r="E1204" s="230" t="str">
        <f>IFERROR(IF(ForbDraft!L1219&lt;&gt;"",ABS(ForbDraft!L1219),""),"")</f>
        <v/>
      </c>
      <c r="F1204" s="230" t="str">
        <f>IFERROR(IF(ForbDraft!K1219&lt;&gt;"",ForbDraft!K1219,""),"")</f>
        <v/>
      </c>
    </row>
    <row r="1205" spans="2:6" x14ac:dyDescent="0.2">
      <c r="B1205" s="229" t="str">
        <f>IFERROR(IF(ForbDraft!A1220&lt;&gt;"",ROW(ForbDraft!A1220),""),"")</f>
        <v/>
      </c>
      <c r="C1205" s="230" t="str">
        <f>IFERROR(IF(ForbDraft!A1220&lt;&gt;"",ForbDraft!A1220,""),"")</f>
        <v/>
      </c>
      <c r="D1205" s="230" t="str">
        <f t="shared" si="18"/>
        <v/>
      </c>
      <c r="E1205" s="230" t="str">
        <f>IFERROR(IF(ForbDraft!L1220&lt;&gt;"",ABS(ForbDraft!L1220),""),"")</f>
        <v/>
      </c>
      <c r="F1205" s="230" t="str">
        <f>IFERROR(IF(ForbDraft!K1220&lt;&gt;"",ForbDraft!K1220,""),"")</f>
        <v/>
      </c>
    </row>
    <row r="1206" spans="2:6" x14ac:dyDescent="0.2">
      <c r="B1206" s="229" t="str">
        <f>IFERROR(IF(ForbDraft!A1221&lt;&gt;"",ROW(ForbDraft!A1221),""),"")</f>
        <v/>
      </c>
      <c r="C1206" s="230" t="str">
        <f>IFERROR(IF(ForbDraft!A1221&lt;&gt;"",ForbDraft!A1221,""),"")</f>
        <v/>
      </c>
      <c r="D1206" s="230" t="str">
        <f t="shared" si="18"/>
        <v/>
      </c>
      <c r="E1206" s="230" t="str">
        <f>IFERROR(IF(ForbDraft!L1221&lt;&gt;"",ABS(ForbDraft!L1221),""),"")</f>
        <v/>
      </c>
      <c r="F1206" s="230" t="str">
        <f>IFERROR(IF(ForbDraft!K1221&lt;&gt;"",ForbDraft!K1221,""),"")</f>
        <v/>
      </c>
    </row>
    <row r="1207" spans="2:6" x14ac:dyDescent="0.2">
      <c r="B1207" s="229" t="str">
        <f>IFERROR(IF(ForbDraft!A1222&lt;&gt;"",ROW(ForbDraft!A1222),""),"")</f>
        <v/>
      </c>
      <c r="C1207" s="230" t="str">
        <f>IFERROR(IF(ForbDraft!A1222&lt;&gt;"",ForbDraft!A1222,""),"")</f>
        <v/>
      </c>
      <c r="D1207" s="230" t="str">
        <f t="shared" si="18"/>
        <v/>
      </c>
      <c r="E1207" s="230" t="str">
        <f>IFERROR(IF(ForbDraft!L1222&lt;&gt;"",ABS(ForbDraft!L1222),""),"")</f>
        <v/>
      </c>
      <c r="F1207" s="230" t="str">
        <f>IFERROR(IF(ForbDraft!K1222&lt;&gt;"",ForbDraft!K1222,""),"")</f>
        <v/>
      </c>
    </row>
    <row r="1208" spans="2:6" x14ac:dyDescent="0.2">
      <c r="B1208" s="229" t="str">
        <f>IFERROR(IF(ForbDraft!A1223&lt;&gt;"",ROW(ForbDraft!A1223),""),"")</f>
        <v/>
      </c>
      <c r="C1208" s="230" t="str">
        <f>IFERROR(IF(ForbDraft!A1223&lt;&gt;"",ForbDraft!A1223,""),"")</f>
        <v/>
      </c>
      <c r="D1208" s="230" t="str">
        <f t="shared" si="18"/>
        <v/>
      </c>
      <c r="E1208" s="230" t="str">
        <f>IFERROR(IF(ForbDraft!L1223&lt;&gt;"",ABS(ForbDraft!L1223),""),"")</f>
        <v/>
      </c>
      <c r="F1208" s="230" t="str">
        <f>IFERROR(IF(ForbDraft!K1223&lt;&gt;"",ForbDraft!K1223,""),"")</f>
        <v/>
      </c>
    </row>
    <row r="1209" spans="2:6" x14ac:dyDescent="0.2">
      <c r="B1209" s="229" t="str">
        <f>IFERROR(IF(ForbDraft!A1224&lt;&gt;"",ROW(ForbDraft!A1224),""),"")</f>
        <v/>
      </c>
      <c r="C1209" s="230" t="str">
        <f>IFERROR(IF(ForbDraft!A1224&lt;&gt;"",ForbDraft!A1224,""),"")</f>
        <v/>
      </c>
      <c r="D1209" s="230" t="str">
        <f t="shared" si="18"/>
        <v/>
      </c>
      <c r="E1209" s="230" t="str">
        <f>IFERROR(IF(ForbDraft!L1224&lt;&gt;"",ABS(ForbDraft!L1224),""),"")</f>
        <v/>
      </c>
      <c r="F1209" s="230" t="str">
        <f>IFERROR(IF(ForbDraft!K1224&lt;&gt;"",ForbDraft!K1224,""),"")</f>
        <v/>
      </c>
    </row>
    <row r="1210" spans="2:6" x14ac:dyDescent="0.2">
      <c r="B1210" s="229" t="str">
        <f>IFERROR(IF(ForbDraft!A1225&lt;&gt;"",ROW(ForbDraft!A1225),""),"")</f>
        <v/>
      </c>
      <c r="C1210" s="230" t="str">
        <f>IFERROR(IF(ForbDraft!A1225&lt;&gt;"",ForbDraft!A1225,""),"")</f>
        <v/>
      </c>
      <c r="D1210" s="230" t="str">
        <f t="shared" si="18"/>
        <v/>
      </c>
      <c r="E1210" s="230" t="str">
        <f>IFERROR(IF(ForbDraft!L1225&lt;&gt;"",ABS(ForbDraft!L1225),""),"")</f>
        <v/>
      </c>
      <c r="F1210" s="230" t="str">
        <f>IFERROR(IF(ForbDraft!K1225&lt;&gt;"",ForbDraft!K1225,""),"")</f>
        <v/>
      </c>
    </row>
    <row r="1211" spans="2:6" x14ac:dyDescent="0.2">
      <c r="B1211" s="229" t="str">
        <f>IFERROR(IF(ForbDraft!A1226&lt;&gt;"",ROW(ForbDraft!A1226),""),"")</f>
        <v/>
      </c>
      <c r="C1211" s="230" t="str">
        <f>IFERROR(IF(ForbDraft!A1226&lt;&gt;"",ForbDraft!A1226,""),"")</f>
        <v/>
      </c>
      <c r="D1211" s="230" t="str">
        <f t="shared" si="18"/>
        <v/>
      </c>
      <c r="E1211" s="230" t="str">
        <f>IFERROR(IF(ForbDraft!L1226&lt;&gt;"",ABS(ForbDraft!L1226),""),"")</f>
        <v/>
      </c>
      <c r="F1211" s="230" t="str">
        <f>IFERROR(IF(ForbDraft!K1226&lt;&gt;"",ForbDraft!K1226,""),"")</f>
        <v/>
      </c>
    </row>
    <row r="1212" spans="2:6" x14ac:dyDescent="0.2">
      <c r="B1212" s="229" t="str">
        <f>IFERROR(IF(ForbDraft!A1227&lt;&gt;"",ROW(ForbDraft!A1227),""),"")</f>
        <v/>
      </c>
      <c r="C1212" s="230" t="str">
        <f>IFERROR(IF(ForbDraft!A1227&lt;&gt;"",ForbDraft!A1227,""),"")</f>
        <v/>
      </c>
      <c r="D1212" s="230" t="str">
        <f t="shared" si="18"/>
        <v/>
      </c>
      <c r="E1212" s="230" t="str">
        <f>IFERROR(IF(ForbDraft!L1227&lt;&gt;"",ABS(ForbDraft!L1227),""),"")</f>
        <v/>
      </c>
      <c r="F1212" s="230" t="str">
        <f>IFERROR(IF(ForbDraft!K1227&lt;&gt;"",ForbDraft!K1227,""),"")</f>
        <v/>
      </c>
    </row>
    <row r="1213" spans="2:6" x14ac:dyDescent="0.2">
      <c r="B1213" s="229" t="str">
        <f>IFERROR(IF(ForbDraft!A1228&lt;&gt;"",ROW(ForbDraft!A1228),""),"")</f>
        <v/>
      </c>
      <c r="C1213" s="230" t="str">
        <f>IFERROR(IF(ForbDraft!A1228&lt;&gt;"",ForbDraft!A1228,""),"")</f>
        <v/>
      </c>
      <c r="D1213" s="230" t="str">
        <f t="shared" si="18"/>
        <v/>
      </c>
      <c r="E1213" s="230" t="str">
        <f>IFERROR(IF(ForbDraft!L1228&lt;&gt;"",ABS(ForbDraft!L1228),""),"")</f>
        <v/>
      </c>
      <c r="F1213" s="230" t="str">
        <f>IFERROR(IF(ForbDraft!K1228&lt;&gt;"",ForbDraft!K1228,""),"")</f>
        <v/>
      </c>
    </row>
    <row r="1214" spans="2:6" x14ac:dyDescent="0.2">
      <c r="B1214" s="229" t="str">
        <f>IFERROR(IF(ForbDraft!A1229&lt;&gt;"",ROW(ForbDraft!A1229),""),"")</f>
        <v/>
      </c>
      <c r="C1214" s="230" t="str">
        <f>IFERROR(IF(ForbDraft!A1229&lt;&gt;"",ForbDraft!A1229,""),"")</f>
        <v/>
      </c>
      <c r="D1214" s="230" t="str">
        <f t="shared" si="18"/>
        <v/>
      </c>
      <c r="E1214" s="230" t="str">
        <f>IFERROR(IF(ForbDraft!L1229&lt;&gt;"",ABS(ForbDraft!L1229),""),"")</f>
        <v/>
      </c>
      <c r="F1214" s="230" t="str">
        <f>IFERROR(IF(ForbDraft!K1229&lt;&gt;"",ForbDraft!K1229,""),"")</f>
        <v/>
      </c>
    </row>
    <row r="1215" spans="2:6" x14ac:dyDescent="0.2">
      <c r="B1215" s="229" t="str">
        <f>IFERROR(IF(ForbDraft!A1230&lt;&gt;"",ROW(ForbDraft!A1230),""),"")</f>
        <v/>
      </c>
      <c r="C1215" s="230" t="str">
        <f>IFERROR(IF(ForbDraft!A1230&lt;&gt;"",ForbDraft!A1230,""),"")</f>
        <v/>
      </c>
      <c r="D1215" s="230" t="str">
        <f t="shared" si="18"/>
        <v/>
      </c>
      <c r="E1215" s="230" t="str">
        <f>IFERROR(IF(ForbDraft!L1230&lt;&gt;"",ABS(ForbDraft!L1230),""),"")</f>
        <v/>
      </c>
      <c r="F1215" s="230" t="str">
        <f>IFERROR(IF(ForbDraft!K1230&lt;&gt;"",ForbDraft!K1230,""),"")</f>
        <v/>
      </c>
    </row>
    <row r="1216" spans="2:6" x14ac:dyDescent="0.2">
      <c r="B1216" s="229" t="str">
        <f>IFERROR(IF(ForbDraft!A1231&lt;&gt;"",ROW(ForbDraft!A1231),""),"")</f>
        <v/>
      </c>
      <c r="C1216" s="230" t="str">
        <f>IFERROR(IF(ForbDraft!A1231&lt;&gt;"",ForbDraft!A1231,""),"")</f>
        <v/>
      </c>
      <c r="D1216" s="230" t="str">
        <f t="shared" si="18"/>
        <v/>
      </c>
      <c r="E1216" s="230" t="str">
        <f>IFERROR(IF(ForbDraft!L1231&lt;&gt;"",ABS(ForbDraft!L1231),""),"")</f>
        <v/>
      </c>
      <c r="F1216" s="230" t="str">
        <f>IFERROR(IF(ForbDraft!K1231&lt;&gt;"",ForbDraft!K1231,""),"")</f>
        <v/>
      </c>
    </row>
    <row r="1217" spans="2:6" x14ac:dyDescent="0.2">
      <c r="B1217" s="229" t="str">
        <f>IFERROR(IF(ForbDraft!A1232&lt;&gt;"",ROW(ForbDraft!A1232),""),"")</f>
        <v/>
      </c>
      <c r="C1217" s="230" t="str">
        <f>IFERROR(IF(ForbDraft!A1232&lt;&gt;"",ForbDraft!A1232,""),"")</f>
        <v/>
      </c>
      <c r="D1217" s="230" t="str">
        <f t="shared" si="18"/>
        <v/>
      </c>
      <c r="E1217" s="230" t="str">
        <f>IFERROR(IF(ForbDraft!L1232&lt;&gt;"",ABS(ForbDraft!L1232),""),"")</f>
        <v/>
      </c>
      <c r="F1217" s="230" t="str">
        <f>IFERROR(IF(ForbDraft!K1232&lt;&gt;"",ForbDraft!K1232,""),"")</f>
        <v/>
      </c>
    </row>
    <row r="1218" spans="2:6" x14ac:dyDescent="0.2">
      <c r="B1218" s="229" t="str">
        <f>IFERROR(IF(ForbDraft!A1233&lt;&gt;"",ROW(ForbDraft!A1233),""),"")</f>
        <v/>
      </c>
      <c r="C1218" s="230" t="str">
        <f>IFERROR(IF(ForbDraft!A1233&lt;&gt;"",ForbDraft!A1233,""),"")</f>
        <v/>
      </c>
      <c r="D1218" s="230" t="str">
        <f t="shared" si="18"/>
        <v/>
      </c>
      <c r="E1218" s="230" t="str">
        <f>IFERROR(IF(ForbDraft!L1233&lt;&gt;"",ABS(ForbDraft!L1233),""),"")</f>
        <v/>
      </c>
      <c r="F1218" s="230" t="str">
        <f>IFERROR(IF(ForbDraft!K1233&lt;&gt;"",ForbDraft!K1233,""),"")</f>
        <v/>
      </c>
    </row>
    <row r="1219" spans="2:6" x14ac:dyDescent="0.2">
      <c r="B1219" s="229" t="str">
        <f>IFERROR(IF(ForbDraft!A1234&lt;&gt;"",ROW(ForbDraft!A1234),""),"")</f>
        <v/>
      </c>
      <c r="C1219" s="230" t="str">
        <f>IFERROR(IF(ForbDraft!A1234&lt;&gt;"",ForbDraft!A1234,""),"")</f>
        <v/>
      </c>
      <c r="D1219" s="230" t="str">
        <f t="shared" ref="D1219:D1282" si="19">IF(F1219="pH לבדיקת גבול","pH",F1219)</f>
        <v/>
      </c>
      <c r="E1219" s="230" t="str">
        <f>IFERROR(IF(ForbDraft!L1234&lt;&gt;"",ABS(ForbDraft!L1234),""),"")</f>
        <v/>
      </c>
      <c r="F1219" s="230" t="str">
        <f>IFERROR(IF(ForbDraft!K1234&lt;&gt;"",ForbDraft!K1234,""),"")</f>
        <v/>
      </c>
    </row>
    <row r="1220" spans="2:6" x14ac:dyDescent="0.2">
      <c r="B1220" s="229" t="str">
        <f>IFERROR(IF(ForbDraft!A1235&lt;&gt;"",ROW(ForbDraft!A1235),""),"")</f>
        <v/>
      </c>
      <c r="C1220" s="230" t="str">
        <f>IFERROR(IF(ForbDraft!A1235&lt;&gt;"",ForbDraft!A1235,""),"")</f>
        <v/>
      </c>
      <c r="D1220" s="230" t="str">
        <f t="shared" si="19"/>
        <v/>
      </c>
      <c r="E1220" s="230" t="str">
        <f>IFERROR(IF(ForbDraft!L1235&lt;&gt;"",ABS(ForbDraft!L1235),""),"")</f>
        <v/>
      </c>
      <c r="F1220" s="230" t="str">
        <f>IFERROR(IF(ForbDraft!K1235&lt;&gt;"",ForbDraft!K1235,""),"")</f>
        <v/>
      </c>
    </row>
    <row r="1221" spans="2:6" x14ac:dyDescent="0.2">
      <c r="B1221" s="229" t="str">
        <f>IFERROR(IF(ForbDraft!A1236&lt;&gt;"",ROW(ForbDraft!A1236),""),"")</f>
        <v/>
      </c>
      <c r="C1221" s="230" t="str">
        <f>IFERROR(IF(ForbDraft!A1236&lt;&gt;"",ForbDraft!A1236,""),"")</f>
        <v/>
      </c>
      <c r="D1221" s="230" t="str">
        <f t="shared" si="19"/>
        <v/>
      </c>
      <c r="E1221" s="230" t="str">
        <f>IFERROR(IF(ForbDraft!L1236&lt;&gt;"",ABS(ForbDraft!L1236),""),"")</f>
        <v/>
      </c>
      <c r="F1221" s="230" t="str">
        <f>IFERROR(IF(ForbDraft!K1236&lt;&gt;"",ForbDraft!K1236,""),"")</f>
        <v/>
      </c>
    </row>
    <row r="1222" spans="2:6" x14ac:dyDescent="0.2">
      <c r="B1222" s="229" t="str">
        <f>IFERROR(IF(ForbDraft!A1237&lt;&gt;"",ROW(ForbDraft!A1237),""),"")</f>
        <v/>
      </c>
      <c r="C1222" s="230" t="str">
        <f>IFERROR(IF(ForbDraft!A1237&lt;&gt;"",ForbDraft!A1237,""),"")</f>
        <v/>
      </c>
      <c r="D1222" s="230" t="str">
        <f t="shared" si="19"/>
        <v/>
      </c>
      <c r="E1222" s="230" t="str">
        <f>IFERROR(IF(ForbDraft!L1237&lt;&gt;"",ABS(ForbDraft!L1237),""),"")</f>
        <v/>
      </c>
      <c r="F1222" s="230" t="str">
        <f>IFERROR(IF(ForbDraft!K1237&lt;&gt;"",ForbDraft!K1237,""),"")</f>
        <v/>
      </c>
    </row>
    <row r="1223" spans="2:6" x14ac:dyDescent="0.2">
      <c r="B1223" s="229" t="str">
        <f>IFERROR(IF(ForbDraft!A1238&lt;&gt;"",ROW(ForbDraft!A1238),""),"")</f>
        <v/>
      </c>
      <c r="C1223" s="230" t="str">
        <f>IFERROR(IF(ForbDraft!A1238&lt;&gt;"",ForbDraft!A1238,""),"")</f>
        <v/>
      </c>
      <c r="D1223" s="230" t="str">
        <f t="shared" si="19"/>
        <v/>
      </c>
      <c r="E1223" s="230" t="str">
        <f>IFERROR(IF(ForbDraft!L1238&lt;&gt;"",ABS(ForbDraft!L1238),""),"")</f>
        <v/>
      </c>
      <c r="F1223" s="230" t="str">
        <f>IFERROR(IF(ForbDraft!K1238&lt;&gt;"",ForbDraft!K1238,""),"")</f>
        <v/>
      </c>
    </row>
    <row r="1224" spans="2:6" x14ac:dyDescent="0.2">
      <c r="B1224" s="229" t="str">
        <f>IFERROR(IF(ForbDraft!A1239&lt;&gt;"",ROW(ForbDraft!A1239),""),"")</f>
        <v/>
      </c>
      <c r="C1224" s="230" t="str">
        <f>IFERROR(IF(ForbDraft!A1239&lt;&gt;"",ForbDraft!A1239,""),"")</f>
        <v/>
      </c>
      <c r="D1224" s="230" t="str">
        <f t="shared" si="19"/>
        <v/>
      </c>
      <c r="E1224" s="230" t="str">
        <f>IFERROR(IF(ForbDraft!L1239&lt;&gt;"",ABS(ForbDraft!L1239),""),"")</f>
        <v/>
      </c>
      <c r="F1224" s="230" t="str">
        <f>IFERROR(IF(ForbDraft!K1239&lt;&gt;"",ForbDraft!K1239,""),"")</f>
        <v/>
      </c>
    </row>
    <row r="1225" spans="2:6" x14ac:dyDescent="0.2">
      <c r="B1225" s="229" t="str">
        <f>IFERROR(IF(ForbDraft!A1240&lt;&gt;"",ROW(ForbDraft!A1240),""),"")</f>
        <v/>
      </c>
      <c r="C1225" s="230" t="str">
        <f>IFERROR(IF(ForbDraft!A1240&lt;&gt;"",ForbDraft!A1240,""),"")</f>
        <v/>
      </c>
      <c r="D1225" s="230" t="str">
        <f t="shared" si="19"/>
        <v/>
      </c>
      <c r="E1225" s="230" t="str">
        <f>IFERROR(IF(ForbDraft!L1240&lt;&gt;"",ABS(ForbDraft!L1240),""),"")</f>
        <v/>
      </c>
      <c r="F1225" s="230" t="str">
        <f>IFERROR(IF(ForbDraft!K1240&lt;&gt;"",ForbDraft!K1240,""),"")</f>
        <v/>
      </c>
    </row>
    <row r="1226" spans="2:6" x14ac:dyDescent="0.2">
      <c r="B1226" s="229" t="str">
        <f>IFERROR(IF(ForbDraft!A1241&lt;&gt;"",ROW(ForbDraft!A1241),""),"")</f>
        <v/>
      </c>
      <c r="C1226" s="230" t="str">
        <f>IFERROR(IF(ForbDraft!A1241&lt;&gt;"",ForbDraft!A1241,""),"")</f>
        <v/>
      </c>
      <c r="D1226" s="230" t="str">
        <f t="shared" si="19"/>
        <v/>
      </c>
      <c r="E1226" s="230" t="str">
        <f>IFERROR(IF(ForbDraft!L1241&lt;&gt;"",ABS(ForbDraft!L1241),""),"")</f>
        <v/>
      </c>
      <c r="F1226" s="230" t="str">
        <f>IFERROR(IF(ForbDraft!K1241&lt;&gt;"",ForbDraft!K1241,""),"")</f>
        <v/>
      </c>
    </row>
    <row r="1227" spans="2:6" x14ac:dyDescent="0.2">
      <c r="B1227" s="229" t="str">
        <f>IFERROR(IF(ForbDraft!A1242&lt;&gt;"",ROW(ForbDraft!A1242),""),"")</f>
        <v/>
      </c>
      <c r="C1227" s="230" t="str">
        <f>IFERROR(IF(ForbDraft!A1242&lt;&gt;"",ForbDraft!A1242,""),"")</f>
        <v/>
      </c>
      <c r="D1227" s="230" t="str">
        <f t="shared" si="19"/>
        <v/>
      </c>
      <c r="E1227" s="230" t="str">
        <f>IFERROR(IF(ForbDraft!L1242&lt;&gt;"",ABS(ForbDraft!L1242),""),"")</f>
        <v/>
      </c>
      <c r="F1227" s="230" t="str">
        <f>IFERROR(IF(ForbDraft!K1242&lt;&gt;"",ForbDraft!K1242,""),"")</f>
        <v/>
      </c>
    </row>
    <row r="1228" spans="2:6" x14ac:dyDescent="0.2">
      <c r="B1228" s="229" t="str">
        <f>IFERROR(IF(ForbDraft!A1243&lt;&gt;"",ROW(ForbDraft!A1243),""),"")</f>
        <v/>
      </c>
      <c r="C1228" s="230" t="str">
        <f>IFERROR(IF(ForbDraft!A1243&lt;&gt;"",ForbDraft!A1243,""),"")</f>
        <v/>
      </c>
      <c r="D1228" s="230" t="str">
        <f t="shared" si="19"/>
        <v/>
      </c>
      <c r="E1228" s="230" t="str">
        <f>IFERROR(IF(ForbDraft!L1243&lt;&gt;"",ABS(ForbDraft!L1243),""),"")</f>
        <v/>
      </c>
      <c r="F1228" s="230" t="str">
        <f>IFERROR(IF(ForbDraft!K1243&lt;&gt;"",ForbDraft!K1243,""),"")</f>
        <v/>
      </c>
    </row>
    <row r="1229" spans="2:6" x14ac:dyDescent="0.2">
      <c r="B1229" s="229" t="str">
        <f>IFERROR(IF(ForbDraft!A1244&lt;&gt;"",ROW(ForbDraft!A1244),""),"")</f>
        <v/>
      </c>
      <c r="C1229" s="230" t="str">
        <f>IFERROR(IF(ForbDraft!A1244&lt;&gt;"",ForbDraft!A1244,""),"")</f>
        <v/>
      </c>
      <c r="D1229" s="230" t="str">
        <f t="shared" si="19"/>
        <v/>
      </c>
      <c r="E1229" s="230" t="str">
        <f>IFERROR(IF(ForbDraft!L1244&lt;&gt;"",ABS(ForbDraft!L1244),""),"")</f>
        <v/>
      </c>
      <c r="F1229" s="230" t="str">
        <f>IFERROR(IF(ForbDraft!K1244&lt;&gt;"",ForbDraft!K1244,""),"")</f>
        <v/>
      </c>
    </row>
    <row r="1230" spans="2:6" x14ac:dyDescent="0.2">
      <c r="B1230" s="229" t="str">
        <f>IFERROR(IF(ForbDraft!A1245&lt;&gt;"",ROW(ForbDraft!A1245),""),"")</f>
        <v/>
      </c>
      <c r="C1230" s="230" t="str">
        <f>IFERROR(IF(ForbDraft!A1245&lt;&gt;"",ForbDraft!A1245,""),"")</f>
        <v/>
      </c>
      <c r="D1230" s="230" t="str">
        <f t="shared" si="19"/>
        <v/>
      </c>
      <c r="E1230" s="230" t="str">
        <f>IFERROR(IF(ForbDraft!L1245&lt;&gt;"",ABS(ForbDraft!L1245),""),"")</f>
        <v/>
      </c>
      <c r="F1230" s="230" t="str">
        <f>IFERROR(IF(ForbDraft!K1245&lt;&gt;"",ForbDraft!K1245,""),"")</f>
        <v/>
      </c>
    </row>
    <row r="1231" spans="2:6" x14ac:dyDescent="0.2">
      <c r="B1231" s="229" t="str">
        <f>IFERROR(IF(ForbDraft!A1246&lt;&gt;"",ROW(ForbDraft!A1246),""),"")</f>
        <v/>
      </c>
      <c r="C1231" s="230" t="str">
        <f>IFERROR(IF(ForbDraft!A1246&lt;&gt;"",ForbDraft!A1246,""),"")</f>
        <v/>
      </c>
      <c r="D1231" s="230" t="str">
        <f t="shared" si="19"/>
        <v/>
      </c>
      <c r="E1231" s="230" t="str">
        <f>IFERROR(IF(ForbDraft!L1246&lt;&gt;"",ABS(ForbDraft!L1246),""),"")</f>
        <v/>
      </c>
      <c r="F1231" s="230" t="str">
        <f>IFERROR(IF(ForbDraft!K1246&lt;&gt;"",ForbDraft!K1246,""),"")</f>
        <v/>
      </c>
    </row>
    <row r="1232" spans="2:6" x14ac:dyDescent="0.2">
      <c r="B1232" s="229" t="str">
        <f>IFERROR(IF(ForbDraft!A1247&lt;&gt;"",ROW(ForbDraft!A1247),""),"")</f>
        <v/>
      </c>
      <c r="C1232" s="230" t="str">
        <f>IFERROR(IF(ForbDraft!A1247&lt;&gt;"",ForbDraft!A1247,""),"")</f>
        <v/>
      </c>
      <c r="D1232" s="230" t="str">
        <f t="shared" si="19"/>
        <v/>
      </c>
      <c r="E1232" s="230" t="str">
        <f>IFERROR(IF(ForbDraft!L1247&lt;&gt;"",ABS(ForbDraft!L1247),""),"")</f>
        <v/>
      </c>
      <c r="F1232" s="230" t="str">
        <f>IFERROR(IF(ForbDraft!K1247&lt;&gt;"",ForbDraft!K1247,""),"")</f>
        <v/>
      </c>
    </row>
    <row r="1233" spans="2:6" x14ac:dyDescent="0.2">
      <c r="B1233" s="229" t="str">
        <f>IFERROR(IF(ForbDraft!A1248&lt;&gt;"",ROW(ForbDraft!A1248),""),"")</f>
        <v/>
      </c>
      <c r="C1233" s="230" t="str">
        <f>IFERROR(IF(ForbDraft!A1248&lt;&gt;"",ForbDraft!A1248,""),"")</f>
        <v/>
      </c>
      <c r="D1233" s="230" t="str">
        <f t="shared" si="19"/>
        <v/>
      </c>
      <c r="E1233" s="230" t="str">
        <f>IFERROR(IF(ForbDraft!L1248&lt;&gt;"",ABS(ForbDraft!L1248),""),"")</f>
        <v/>
      </c>
      <c r="F1233" s="230" t="str">
        <f>IFERROR(IF(ForbDraft!K1248&lt;&gt;"",ForbDraft!K1248,""),"")</f>
        <v/>
      </c>
    </row>
    <row r="1234" spans="2:6" x14ac:dyDescent="0.2">
      <c r="B1234" s="229" t="str">
        <f>IFERROR(IF(ForbDraft!A1249&lt;&gt;"",ROW(ForbDraft!A1249),""),"")</f>
        <v/>
      </c>
      <c r="C1234" s="230" t="str">
        <f>IFERROR(IF(ForbDraft!A1249&lt;&gt;"",ForbDraft!A1249,""),"")</f>
        <v/>
      </c>
      <c r="D1234" s="230" t="str">
        <f t="shared" si="19"/>
        <v/>
      </c>
      <c r="E1234" s="230" t="str">
        <f>IFERROR(IF(ForbDraft!L1249&lt;&gt;"",ABS(ForbDraft!L1249),""),"")</f>
        <v/>
      </c>
      <c r="F1234" s="230" t="str">
        <f>IFERROR(IF(ForbDraft!K1249&lt;&gt;"",ForbDraft!K1249,""),"")</f>
        <v/>
      </c>
    </row>
    <row r="1235" spans="2:6" x14ac:dyDescent="0.2">
      <c r="B1235" s="229" t="str">
        <f>IFERROR(IF(ForbDraft!A1250&lt;&gt;"",ROW(ForbDraft!A1250),""),"")</f>
        <v/>
      </c>
      <c r="C1235" s="230" t="str">
        <f>IFERROR(IF(ForbDraft!A1250&lt;&gt;"",ForbDraft!A1250,""),"")</f>
        <v/>
      </c>
      <c r="D1235" s="230" t="str">
        <f t="shared" si="19"/>
        <v/>
      </c>
      <c r="E1235" s="230" t="str">
        <f>IFERROR(IF(ForbDraft!L1250&lt;&gt;"",ABS(ForbDraft!L1250),""),"")</f>
        <v/>
      </c>
      <c r="F1235" s="230" t="str">
        <f>IFERROR(IF(ForbDraft!K1250&lt;&gt;"",ForbDraft!K1250,""),"")</f>
        <v/>
      </c>
    </row>
    <row r="1236" spans="2:6" x14ac:dyDescent="0.2">
      <c r="B1236" s="229" t="str">
        <f>IFERROR(IF(ForbDraft!A1251&lt;&gt;"",ROW(ForbDraft!A1251),""),"")</f>
        <v/>
      </c>
      <c r="C1236" s="230" t="str">
        <f>IFERROR(IF(ForbDraft!A1251&lt;&gt;"",ForbDraft!A1251,""),"")</f>
        <v/>
      </c>
      <c r="D1236" s="230" t="str">
        <f t="shared" si="19"/>
        <v/>
      </c>
      <c r="E1236" s="230" t="str">
        <f>IFERROR(IF(ForbDraft!L1251&lt;&gt;"",ABS(ForbDraft!L1251),""),"")</f>
        <v/>
      </c>
      <c r="F1236" s="230" t="str">
        <f>IFERROR(IF(ForbDraft!K1251&lt;&gt;"",ForbDraft!K1251,""),"")</f>
        <v/>
      </c>
    </row>
    <row r="1237" spans="2:6" x14ac:dyDescent="0.2">
      <c r="B1237" s="229" t="str">
        <f>IFERROR(IF(ForbDraft!A1252&lt;&gt;"",ROW(ForbDraft!A1252),""),"")</f>
        <v/>
      </c>
      <c r="C1237" s="230" t="str">
        <f>IFERROR(IF(ForbDraft!A1252&lt;&gt;"",ForbDraft!A1252,""),"")</f>
        <v/>
      </c>
      <c r="D1237" s="230" t="str">
        <f t="shared" si="19"/>
        <v/>
      </c>
      <c r="E1237" s="230" t="str">
        <f>IFERROR(IF(ForbDraft!L1252&lt;&gt;"",ABS(ForbDraft!L1252),""),"")</f>
        <v/>
      </c>
      <c r="F1237" s="230" t="str">
        <f>IFERROR(IF(ForbDraft!K1252&lt;&gt;"",ForbDraft!K1252,""),"")</f>
        <v/>
      </c>
    </row>
    <row r="1238" spans="2:6" x14ac:dyDescent="0.2">
      <c r="B1238" s="229" t="str">
        <f>IFERROR(IF(ForbDraft!A1253&lt;&gt;"",ROW(ForbDraft!A1253),""),"")</f>
        <v/>
      </c>
      <c r="C1238" s="230" t="str">
        <f>IFERROR(IF(ForbDraft!A1253&lt;&gt;"",ForbDraft!A1253,""),"")</f>
        <v/>
      </c>
      <c r="D1238" s="230" t="str">
        <f t="shared" si="19"/>
        <v/>
      </c>
      <c r="E1238" s="230" t="str">
        <f>IFERROR(IF(ForbDraft!L1253&lt;&gt;"",ABS(ForbDraft!L1253),""),"")</f>
        <v/>
      </c>
      <c r="F1238" s="230" t="str">
        <f>IFERROR(IF(ForbDraft!K1253&lt;&gt;"",ForbDraft!K1253,""),"")</f>
        <v/>
      </c>
    </row>
    <row r="1239" spans="2:6" x14ac:dyDescent="0.2">
      <c r="B1239" s="229" t="str">
        <f>IFERROR(IF(ForbDraft!A1254&lt;&gt;"",ROW(ForbDraft!A1254),""),"")</f>
        <v/>
      </c>
      <c r="C1239" s="230" t="str">
        <f>IFERROR(IF(ForbDraft!A1254&lt;&gt;"",ForbDraft!A1254,""),"")</f>
        <v/>
      </c>
      <c r="D1239" s="230" t="str">
        <f t="shared" si="19"/>
        <v/>
      </c>
      <c r="E1239" s="230" t="str">
        <f>IFERROR(IF(ForbDraft!L1254&lt;&gt;"",ABS(ForbDraft!L1254),""),"")</f>
        <v/>
      </c>
      <c r="F1239" s="230" t="str">
        <f>IFERROR(IF(ForbDraft!K1254&lt;&gt;"",ForbDraft!K1254,""),"")</f>
        <v/>
      </c>
    </row>
    <row r="1240" spans="2:6" x14ac:dyDescent="0.2">
      <c r="B1240" s="229" t="str">
        <f>IFERROR(IF(ForbDraft!A1255&lt;&gt;"",ROW(ForbDraft!A1255),""),"")</f>
        <v/>
      </c>
      <c r="C1240" s="230" t="str">
        <f>IFERROR(IF(ForbDraft!A1255&lt;&gt;"",ForbDraft!A1255,""),"")</f>
        <v/>
      </c>
      <c r="D1240" s="230" t="str">
        <f t="shared" si="19"/>
        <v/>
      </c>
      <c r="E1240" s="230" t="str">
        <f>IFERROR(IF(ForbDraft!L1255&lt;&gt;"",ABS(ForbDraft!L1255),""),"")</f>
        <v/>
      </c>
      <c r="F1240" s="230" t="str">
        <f>IFERROR(IF(ForbDraft!K1255&lt;&gt;"",ForbDraft!K1255,""),"")</f>
        <v/>
      </c>
    </row>
    <row r="1241" spans="2:6" x14ac:dyDescent="0.2">
      <c r="B1241" s="229" t="str">
        <f>IFERROR(IF(ForbDraft!A1256&lt;&gt;"",ROW(ForbDraft!A1256),""),"")</f>
        <v/>
      </c>
      <c r="C1241" s="230" t="str">
        <f>IFERROR(IF(ForbDraft!A1256&lt;&gt;"",ForbDraft!A1256,""),"")</f>
        <v/>
      </c>
      <c r="D1241" s="230" t="str">
        <f t="shared" si="19"/>
        <v/>
      </c>
      <c r="E1241" s="230" t="str">
        <f>IFERROR(IF(ForbDraft!L1256&lt;&gt;"",ABS(ForbDraft!L1256),""),"")</f>
        <v/>
      </c>
      <c r="F1241" s="230" t="str">
        <f>IFERROR(IF(ForbDraft!K1256&lt;&gt;"",ForbDraft!K1256,""),"")</f>
        <v/>
      </c>
    </row>
    <row r="1242" spans="2:6" x14ac:dyDescent="0.2">
      <c r="B1242" s="229" t="str">
        <f>IFERROR(IF(ForbDraft!A1257&lt;&gt;"",ROW(ForbDraft!A1257),""),"")</f>
        <v/>
      </c>
      <c r="C1242" s="230" t="str">
        <f>IFERROR(IF(ForbDraft!A1257&lt;&gt;"",ForbDraft!A1257,""),"")</f>
        <v/>
      </c>
      <c r="D1242" s="230" t="str">
        <f t="shared" si="19"/>
        <v/>
      </c>
      <c r="E1242" s="230" t="str">
        <f>IFERROR(IF(ForbDraft!L1257&lt;&gt;"",ABS(ForbDraft!L1257),""),"")</f>
        <v/>
      </c>
      <c r="F1242" s="230" t="str">
        <f>IFERROR(IF(ForbDraft!K1257&lt;&gt;"",ForbDraft!K1257,""),"")</f>
        <v/>
      </c>
    </row>
    <row r="1243" spans="2:6" x14ac:dyDescent="0.2">
      <c r="B1243" s="229" t="str">
        <f>IFERROR(IF(ForbDraft!A1258&lt;&gt;"",ROW(ForbDraft!A1258),""),"")</f>
        <v/>
      </c>
      <c r="C1243" s="230" t="str">
        <f>IFERROR(IF(ForbDraft!A1258&lt;&gt;"",ForbDraft!A1258,""),"")</f>
        <v/>
      </c>
      <c r="D1243" s="230" t="str">
        <f t="shared" si="19"/>
        <v/>
      </c>
      <c r="E1243" s="230" t="str">
        <f>IFERROR(IF(ForbDraft!L1258&lt;&gt;"",ABS(ForbDraft!L1258),""),"")</f>
        <v/>
      </c>
      <c r="F1243" s="230" t="str">
        <f>IFERROR(IF(ForbDraft!K1258&lt;&gt;"",ForbDraft!K1258,""),"")</f>
        <v/>
      </c>
    </row>
    <row r="1244" spans="2:6" x14ac:dyDescent="0.2">
      <c r="B1244" s="229" t="str">
        <f>IFERROR(IF(ForbDraft!A1259&lt;&gt;"",ROW(ForbDraft!A1259),""),"")</f>
        <v/>
      </c>
      <c r="C1244" s="230" t="str">
        <f>IFERROR(IF(ForbDraft!A1259&lt;&gt;"",ForbDraft!A1259,""),"")</f>
        <v/>
      </c>
      <c r="D1244" s="230" t="str">
        <f t="shared" si="19"/>
        <v/>
      </c>
      <c r="E1244" s="230" t="str">
        <f>IFERROR(IF(ForbDraft!L1259&lt;&gt;"",ABS(ForbDraft!L1259),""),"")</f>
        <v/>
      </c>
      <c r="F1244" s="230" t="str">
        <f>IFERROR(IF(ForbDraft!K1259&lt;&gt;"",ForbDraft!K1259,""),"")</f>
        <v/>
      </c>
    </row>
    <row r="1245" spans="2:6" x14ac:dyDescent="0.2">
      <c r="B1245" s="229" t="str">
        <f>IFERROR(IF(ForbDraft!A1260&lt;&gt;"",ROW(ForbDraft!A1260),""),"")</f>
        <v/>
      </c>
      <c r="C1245" s="230" t="str">
        <f>IFERROR(IF(ForbDraft!A1260&lt;&gt;"",ForbDraft!A1260,""),"")</f>
        <v/>
      </c>
      <c r="D1245" s="230" t="str">
        <f t="shared" si="19"/>
        <v/>
      </c>
      <c r="E1245" s="230" t="str">
        <f>IFERROR(IF(ForbDraft!L1260&lt;&gt;"",ABS(ForbDraft!L1260),""),"")</f>
        <v/>
      </c>
      <c r="F1245" s="230" t="str">
        <f>IFERROR(IF(ForbDraft!K1260&lt;&gt;"",ForbDraft!K1260,""),"")</f>
        <v/>
      </c>
    </row>
    <row r="1246" spans="2:6" x14ac:dyDescent="0.2">
      <c r="B1246" s="229" t="str">
        <f>IFERROR(IF(ForbDraft!A1261&lt;&gt;"",ROW(ForbDraft!A1261),""),"")</f>
        <v/>
      </c>
      <c r="C1246" s="230" t="str">
        <f>IFERROR(IF(ForbDraft!A1261&lt;&gt;"",ForbDraft!A1261,""),"")</f>
        <v/>
      </c>
      <c r="D1246" s="230" t="str">
        <f t="shared" si="19"/>
        <v/>
      </c>
      <c r="E1246" s="230" t="str">
        <f>IFERROR(IF(ForbDraft!L1261&lt;&gt;"",ABS(ForbDraft!L1261),""),"")</f>
        <v/>
      </c>
      <c r="F1246" s="230" t="str">
        <f>IFERROR(IF(ForbDraft!K1261&lt;&gt;"",ForbDraft!K1261,""),"")</f>
        <v/>
      </c>
    </row>
    <row r="1247" spans="2:6" x14ac:dyDescent="0.2">
      <c r="B1247" s="229" t="str">
        <f>IFERROR(IF(ForbDraft!A1262&lt;&gt;"",ROW(ForbDraft!A1262),""),"")</f>
        <v/>
      </c>
      <c r="C1247" s="230" t="str">
        <f>IFERROR(IF(ForbDraft!A1262&lt;&gt;"",ForbDraft!A1262,""),"")</f>
        <v/>
      </c>
      <c r="D1247" s="230" t="str">
        <f t="shared" si="19"/>
        <v/>
      </c>
      <c r="E1247" s="230" t="str">
        <f>IFERROR(IF(ForbDraft!L1262&lt;&gt;"",ABS(ForbDraft!L1262),""),"")</f>
        <v/>
      </c>
      <c r="F1247" s="230" t="str">
        <f>IFERROR(IF(ForbDraft!K1262&lt;&gt;"",ForbDraft!K1262,""),"")</f>
        <v/>
      </c>
    </row>
    <row r="1248" spans="2:6" x14ac:dyDescent="0.2">
      <c r="B1248" s="229" t="str">
        <f>IFERROR(IF(ForbDraft!A1263&lt;&gt;"",ROW(ForbDraft!A1263),""),"")</f>
        <v/>
      </c>
      <c r="C1248" s="230" t="str">
        <f>IFERROR(IF(ForbDraft!A1263&lt;&gt;"",ForbDraft!A1263,""),"")</f>
        <v/>
      </c>
      <c r="D1248" s="230" t="str">
        <f t="shared" si="19"/>
        <v/>
      </c>
      <c r="E1248" s="230" t="str">
        <f>IFERROR(IF(ForbDraft!L1263&lt;&gt;"",ABS(ForbDraft!L1263),""),"")</f>
        <v/>
      </c>
      <c r="F1248" s="230" t="str">
        <f>IFERROR(IF(ForbDraft!K1263&lt;&gt;"",ForbDraft!K1263,""),"")</f>
        <v/>
      </c>
    </row>
    <row r="1249" spans="2:6" x14ac:dyDescent="0.2">
      <c r="B1249" s="229" t="str">
        <f>IFERROR(IF(ForbDraft!A1264&lt;&gt;"",ROW(ForbDraft!A1264),""),"")</f>
        <v/>
      </c>
      <c r="C1249" s="230" t="str">
        <f>IFERROR(IF(ForbDraft!A1264&lt;&gt;"",ForbDraft!A1264,""),"")</f>
        <v/>
      </c>
      <c r="D1249" s="230" t="str">
        <f t="shared" si="19"/>
        <v/>
      </c>
      <c r="E1249" s="230" t="str">
        <f>IFERROR(IF(ForbDraft!L1264&lt;&gt;"",ABS(ForbDraft!L1264),""),"")</f>
        <v/>
      </c>
      <c r="F1249" s="230" t="str">
        <f>IFERROR(IF(ForbDraft!K1264&lt;&gt;"",ForbDraft!K1264,""),"")</f>
        <v/>
      </c>
    </row>
    <row r="1250" spans="2:6" x14ac:dyDescent="0.2">
      <c r="B1250" s="229" t="str">
        <f>IFERROR(IF(ForbDraft!A1265&lt;&gt;"",ROW(ForbDraft!A1265),""),"")</f>
        <v/>
      </c>
      <c r="C1250" s="230" t="str">
        <f>IFERROR(IF(ForbDraft!A1265&lt;&gt;"",ForbDraft!A1265,""),"")</f>
        <v/>
      </c>
      <c r="D1250" s="230" t="str">
        <f t="shared" si="19"/>
        <v/>
      </c>
      <c r="E1250" s="230" t="str">
        <f>IFERROR(IF(ForbDraft!L1265&lt;&gt;"",ABS(ForbDraft!L1265),""),"")</f>
        <v/>
      </c>
      <c r="F1250" s="230" t="str">
        <f>IFERROR(IF(ForbDraft!K1265&lt;&gt;"",ForbDraft!K1265,""),"")</f>
        <v/>
      </c>
    </row>
    <row r="1251" spans="2:6" x14ac:dyDescent="0.2">
      <c r="B1251" s="229" t="str">
        <f>IFERROR(IF(ForbDraft!A1266&lt;&gt;"",ROW(ForbDraft!A1266),""),"")</f>
        <v/>
      </c>
      <c r="C1251" s="230" t="str">
        <f>IFERROR(IF(ForbDraft!A1266&lt;&gt;"",ForbDraft!A1266,""),"")</f>
        <v/>
      </c>
      <c r="D1251" s="230" t="str">
        <f t="shared" si="19"/>
        <v/>
      </c>
      <c r="E1251" s="230" t="str">
        <f>IFERROR(IF(ForbDraft!L1266&lt;&gt;"",ABS(ForbDraft!L1266),""),"")</f>
        <v/>
      </c>
      <c r="F1251" s="230" t="str">
        <f>IFERROR(IF(ForbDraft!K1266&lt;&gt;"",ForbDraft!K1266,""),"")</f>
        <v/>
      </c>
    </row>
    <row r="1252" spans="2:6" x14ac:dyDescent="0.2">
      <c r="B1252" s="229" t="str">
        <f>IFERROR(IF(ForbDraft!A1267&lt;&gt;"",ROW(ForbDraft!A1267),""),"")</f>
        <v/>
      </c>
      <c r="C1252" s="230" t="str">
        <f>IFERROR(IF(ForbDraft!A1267&lt;&gt;"",ForbDraft!A1267,""),"")</f>
        <v/>
      </c>
      <c r="D1252" s="230" t="str">
        <f t="shared" si="19"/>
        <v/>
      </c>
      <c r="E1252" s="230" t="str">
        <f>IFERROR(IF(ForbDraft!L1267&lt;&gt;"",ABS(ForbDraft!L1267),""),"")</f>
        <v/>
      </c>
      <c r="F1252" s="230" t="str">
        <f>IFERROR(IF(ForbDraft!K1267&lt;&gt;"",ForbDraft!K1267,""),"")</f>
        <v/>
      </c>
    </row>
    <row r="1253" spans="2:6" x14ac:dyDescent="0.2">
      <c r="B1253" s="229" t="str">
        <f>IFERROR(IF(ForbDraft!A1268&lt;&gt;"",ROW(ForbDraft!A1268),""),"")</f>
        <v/>
      </c>
      <c r="C1253" s="230" t="str">
        <f>IFERROR(IF(ForbDraft!A1268&lt;&gt;"",ForbDraft!A1268,""),"")</f>
        <v/>
      </c>
      <c r="D1253" s="230" t="str">
        <f t="shared" si="19"/>
        <v/>
      </c>
      <c r="E1253" s="230" t="str">
        <f>IFERROR(IF(ForbDraft!L1268&lt;&gt;"",ABS(ForbDraft!L1268),""),"")</f>
        <v/>
      </c>
      <c r="F1253" s="230" t="str">
        <f>IFERROR(IF(ForbDraft!K1268&lt;&gt;"",ForbDraft!K1268,""),"")</f>
        <v/>
      </c>
    </row>
    <row r="1254" spans="2:6" x14ac:dyDescent="0.2">
      <c r="B1254" s="229" t="str">
        <f>IFERROR(IF(ForbDraft!A1269&lt;&gt;"",ROW(ForbDraft!A1269),""),"")</f>
        <v/>
      </c>
      <c r="C1254" s="230" t="str">
        <f>IFERROR(IF(ForbDraft!A1269&lt;&gt;"",ForbDraft!A1269,""),"")</f>
        <v/>
      </c>
      <c r="D1254" s="230" t="str">
        <f t="shared" si="19"/>
        <v/>
      </c>
      <c r="E1254" s="230" t="str">
        <f>IFERROR(IF(ForbDraft!L1269&lt;&gt;"",ABS(ForbDraft!L1269),""),"")</f>
        <v/>
      </c>
      <c r="F1254" s="230" t="str">
        <f>IFERROR(IF(ForbDraft!K1269&lt;&gt;"",ForbDraft!K1269,""),"")</f>
        <v/>
      </c>
    </row>
    <row r="1255" spans="2:6" x14ac:dyDescent="0.2">
      <c r="B1255" s="229" t="str">
        <f>IFERROR(IF(ForbDraft!A1270&lt;&gt;"",ROW(ForbDraft!A1270),""),"")</f>
        <v/>
      </c>
      <c r="C1255" s="230" t="str">
        <f>IFERROR(IF(ForbDraft!A1270&lt;&gt;"",ForbDraft!A1270,""),"")</f>
        <v/>
      </c>
      <c r="D1255" s="230" t="str">
        <f t="shared" si="19"/>
        <v/>
      </c>
      <c r="E1255" s="230" t="str">
        <f>IFERROR(IF(ForbDraft!L1270&lt;&gt;"",ABS(ForbDraft!L1270),""),"")</f>
        <v/>
      </c>
      <c r="F1255" s="230" t="str">
        <f>IFERROR(IF(ForbDraft!K1270&lt;&gt;"",ForbDraft!K1270,""),"")</f>
        <v/>
      </c>
    </row>
    <row r="1256" spans="2:6" x14ac:dyDescent="0.2">
      <c r="B1256" s="229" t="str">
        <f>IFERROR(IF(ForbDraft!A1271&lt;&gt;"",ROW(ForbDraft!A1271),""),"")</f>
        <v/>
      </c>
      <c r="C1256" s="230" t="str">
        <f>IFERROR(IF(ForbDraft!A1271&lt;&gt;"",ForbDraft!A1271,""),"")</f>
        <v/>
      </c>
      <c r="D1256" s="230" t="str">
        <f t="shared" si="19"/>
        <v/>
      </c>
      <c r="E1256" s="230" t="str">
        <f>IFERROR(IF(ForbDraft!L1271&lt;&gt;"",ABS(ForbDraft!L1271),""),"")</f>
        <v/>
      </c>
      <c r="F1256" s="230" t="str">
        <f>IFERROR(IF(ForbDraft!K1271&lt;&gt;"",ForbDraft!K1271,""),"")</f>
        <v/>
      </c>
    </row>
    <row r="1257" spans="2:6" x14ac:dyDescent="0.2">
      <c r="B1257" s="229" t="str">
        <f>IFERROR(IF(ForbDraft!A1272&lt;&gt;"",ROW(ForbDraft!A1272),""),"")</f>
        <v/>
      </c>
      <c r="C1257" s="230" t="str">
        <f>IFERROR(IF(ForbDraft!A1272&lt;&gt;"",ForbDraft!A1272,""),"")</f>
        <v/>
      </c>
      <c r="D1257" s="230" t="str">
        <f t="shared" si="19"/>
        <v/>
      </c>
      <c r="E1257" s="230" t="str">
        <f>IFERROR(IF(ForbDraft!L1272&lt;&gt;"",ABS(ForbDraft!L1272),""),"")</f>
        <v/>
      </c>
      <c r="F1257" s="230" t="str">
        <f>IFERROR(IF(ForbDraft!K1272&lt;&gt;"",ForbDraft!K1272,""),"")</f>
        <v/>
      </c>
    </row>
    <row r="1258" spans="2:6" x14ac:dyDescent="0.2">
      <c r="B1258" s="229" t="str">
        <f>IFERROR(IF(ForbDraft!A1273&lt;&gt;"",ROW(ForbDraft!A1273),""),"")</f>
        <v/>
      </c>
      <c r="C1258" s="230" t="str">
        <f>IFERROR(IF(ForbDraft!A1273&lt;&gt;"",ForbDraft!A1273,""),"")</f>
        <v/>
      </c>
      <c r="D1258" s="230" t="str">
        <f t="shared" si="19"/>
        <v/>
      </c>
      <c r="E1258" s="230" t="str">
        <f>IFERROR(IF(ForbDraft!L1273&lt;&gt;"",ABS(ForbDraft!L1273),""),"")</f>
        <v/>
      </c>
      <c r="F1258" s="230" t="str">
        <f>IFERROR(IF(ForbDraft!K1273&lt;&gt;"",ForbDraft!K1273,""),"")</f>
        <v/>
      </c>
    </row>
    <row r="1259" spans="2:6" x14ac:dyDescent="0.2">
      <c r="B1259" s="229" t="str">
        <f>IFERROR(IF(ForbDraft!A1274&lt;&gt;"",ROW(ForbDraft!A1274),""),"")</f>
        <v/>
      </c>
      <c r="C1259" s="230" t="str">
        <f>IFERROR(IF(ForbDraft!A1274&lt;&gt;"",ForbDraft!A1274,""),"")</f>
        <v/>
      </c>
      <c r="D1259" s="230" t="str">
        <f t="shared" si="19"/>
        <v/>
      </c>
      <c r="E1259" s="230" t="str">
        <f>IFERROR(IF(ForbDraft!L1274&lt;&gt;"",ABS(ForbDraft!L1274),""),"")</f>
        <v/>
      </c>
      <c r="F1259" s="230" t="str">
        <f>IFERROR(IF(ForbDraft!K1274&lt;&gt;"",ForbDraft!K1274,""),"")</f>
        <v/>
      </c>
    </row>
    <row r="1260" spans="2:6" x14ac:dyDescent="0.2">
      <c r="B1260" s="229" t="str">
        <f>IFERROR(IF(ForbDraft!A1275&lt;&gt;"",ROW(ForbDraft!A1275),""),"")</f>
        <v/>
      </c>
      <c r="C1260" s="230" t="str">
        <f>IFERROR(IF(ForbDraft!A1275&lt;&gt;"",ForbDraft!A1275,""),"")</f>
        <v/>
      </c>
      <c r="D1260" s="230" t="str">
        <f t="shared" si="19"/>
        <v/>
      </c>
      <c r="E1260" s="230" t="str">
        <f>IFERROR(IF(ForbDraft!L1275&lt;&gt;"",ABS(ForbDraft!L1275),""),"")</f>
        <v/>
      </c>
      <c r="F1260" s="230" t="str">
        <f>IFERROR(IF(ForbDraft!K1275&lt;&gt;"",ForbDraft!K1275,""),"")</f>
        <v/>
      </c>
    </row>
    <row r="1261" spans="2:6" x14ac:dyDescent="0.2">
      <c r="B1261" s="229" t="str">
        <f>IFERROR(IF(ForbDraft!A1276&lt;&gt;"",ROW(ForbDraft!A1276),""),"")</f>
        <v/>
      </c>
      <c r="C1261" s="230" t="str">
        <f>IFERROR(IF(ForbDraft!A1276&lt;&gt;"",ForbDraft!A1276,""),"")</f>
        <v/>
      </c>
      <c r="D1261" s="230" t="str">
        <f t="shared" si="19"/>
        <v/>
      </c>
      <c r="E1261" s="230" t="str">
        <f>IFERROR(IF(ForbDraft!L1276&lt;&gt;"",ABS(ForbDraft!L1276),""),"")</f>
        <v/>
      </c>
      <c r="F1261" s="230" t="str">
        <f>IFERROR(IF(ForbDraft!K1276&lt;&gt;"",ForbDraft!K1276,""),"")</f>
        <v/>
      </c>
    </row>
    <row r="1262" spans="2:6" x14ac:dyDescent="0.2">
      <c r="B1262" s="229" t="str">
        <f>IFERROR(IF(ForbDraft!A1277&lt;&gt;"",ROW(ForbDraft!A1277),""),"")</f>
        <v/>
      </c>
      <c r="C1262" s="230" t="str">
        <f>IFERROR(IF(ForbDraft!A1277&lt;&gt;"",ForbDraft!A1277,""),"")</f>
        <v/>
      </c>
      <c r="D1262" s="230" t="str">
        <f t="shared" si="19"/>
        <v/>
      </c>
      <c r="E1262" s="230" t="str">
        <f>IFERROR(IF(ForbDraft!L1277&lt;&gt;"",ABS(ForbDraft!L1277),""),"")</f>
        <v/>
      </c>
      <c r="F1262" s="230" t="str">
        <f>IFERROR(IF(ForbDraft!K1277&lt;&gt;"",ForbDraft!K1277,""),"")</f>
        <v/>
      </c>
    </row>
    <row r="1263" spans="2:6" x14ac:dyDescent="0.2">
      <c r="B1263" s="229" t="str">
        <f>IFERROR(IF(ForbDraft!A1278&lt;&gt;"",ROW(ForbDraft!A1278),""),"")</f>
        <v/>
      </c>
      <c r="C1263" s="230" t="str">
        <f>IFERROR(IF(ForbDraft!A1278&lt;&gt;"",ForbDraft!A1278,""),"")</f>
        <v/>
      </c>
      <c r="D1263" s="230" t="str">
        <f t="shared" si="19"/>
        <v/>
      </c>
      <c r="E1263" s="230" t="str">
        <f>IFERROR(IF(ForbDraft!L1278&lt;&gt;"",ABS(ForbDraft!L1278),""),"")</f>
        <v/>
      </c>
      <c r="F1263" s="230" t="str">
        <f>IFERROR(IF(ForbDraft!K1278&lt;&gt;"",ForbDraft!K1278,""),"")</f>
        <v/>
      </c>
    </row>
    <row r="1264" spans="2:6" x14ac:dyDescent="0.2">
      <c r="B1264" s="229" t="str">
        <f>IFERROR(IF(ForbDraft!A1279&lt;&gt;"",ROW(ForbDraft!A1279),""),"")</f>
        <v/>
      </c>
      <c r="C1264" s="230" t="str">
        <f>IFERROR(IF(ForbDraft!A1279&lt;&gt;"",ForbDraft!A1279,""),"")</f>
        <v/>
      </c>
      <c r="D1264" s="230" t="str">
        <f t="shared" si="19"/>
        <v/>
      </c>
      <c r="E1264" s="230" t="str">
        <f>IFERROR(IF(ForbDraft!L1279&lt;&gt;"",ABS(ForbDraft!L1279),""),"")</f>
        <v/>
      </c>
      <c r="F1264" s="230" t="str">
        <f>IFERROR(IF(ForbDraft!K1279&lt;&gt;"",ForbDraft!K1279,""),"")</f>
        <v/>
      </c>
    </row>
    <row r="1265" spans="2:6" x14ac:dyDescent="0.2">
      <c r="B1265" s="229" t="str">
        <f>IFERROR(IF(ForbDraft!A1280&lt;&gt;"",ROW(ForbDraft!A1280),""),"")</f>
        <v/>
      </c>
      <c r="C1265" s="230" t="str">
        <f>IFERROR(IF(ForbDraft!A1280&lt;&gt;"",ForbDraft!A1280,""),"")</f>
        <v/>
      </c>
      <c r="D1265" s="230" t="str">
        <f t="shared" si="19"/>
        <v/>
      </c>
      <c r="E1265" s="230" t="str">
        <f>IFERROR(IF(ForbDraft!L1280&lt;&gt;"",ABS(ForbDraft!L1280),""),"")</f>
        <v/>
      </c>
      <c r="F1265" s="230" t="str">
        <f>IFERROR(IF(ForbDraft!K1280&lt;&gt;"",ForbDraft!K1280,""),"")</f>
        <v/>
      </c>
    </row>
    <row r="1266" spans="2:6" x14ac:dyDescent="0.2">
      <c r="B1266" s="229" t="str">
        <f>IFERROR(IF(ForbDraft!A1281&lt;&gt;"",ROW(ForbDraft!A1281),""),"")</f>
        <v/>
      </c>
      <c r="C1266" s="230" t="str">
        <f>IFERROR(IF(ForbDraft!A1281&lt;&gt;"",ForbDraft!A1281,""),"")</f>
        <v/>
      </c>
      <c r="D1266" s="230" t="str">
        <f t="shared" si="19"/>
        <v/>
      </c>
      <c r="E1266" s="230" t="str">
        <f>IFERROR(IF(ForbDraft!L1281&lt;&gt;"",ABS(ForbDraft!L1281),""),"")</f>
        <v/>
      </c>
      <c r="F1266" s="230" t="str">
        <f>IFERROR(IF(ForbDraft!K1281&lt;&gt;"",ForbDraft!K1281,""),"")</f>
        <v/>
      </c>
    </row>
    <row r="1267" spans="2:6" x14ac:dyDescent="0.2">
      <c r="B1267" s="229" t="str">
        <f>IFERROR(IF(ForbDraft!A1282&lt;&gt;"",ROW(ForbDraft!A1282),""),"")</f>
        <v/>
      </c>
      <c r="C1267" s="230" t="str">
        <f>IFERROR(IF(ForbDraft!A1282&lt;&gt;"",ForbDraft!A1282,""),"")</f>
        <v/>
      </c>
      <c r="D1267" s="230" t="str">
        <f t="shared" si="19"/>
        <v/>
      </c>
      <c r="E1267" s="230" t="str">
        <f>IFERROR(IF(ForbDraft!L1282&lt;&gt;"",ABS(ForbDraft!L1282),""),"")</f>
        <v/>
      </c>
      <c r="F1267" s="230" t="str">
        <f>IFERROR(IF(ForbDraft!K1282&lt;&gt;"",ForbDraft!K1282,""),"")</f>
        <v/>
      </c>
    </row>
    <row r="1268" spans="2:6" x14ac:dyDescent="0.2">
      <c r="B1268" s="229" t="str">
        <f>IFERROR(IF(ForbDraft!A1283&lt;&gt;"",ROW(ForbDraft!A1283),""),"")</f>
        <v/>
      </c>
      <c r="C1268" s="230" t="str">
        <f>IFERROR(IF(ForbDraft!A1283&lt;&gt;"",ForbDraft!A1283,""),"")</f>
        <v/>
      </c>
      <c r="D1268" s="230" t="str">
        <f t="shared" si="19"/>
        <v/>
      </c>
      <c r="E1268" s="230" t="str">
        <f>IFERROR(IF(ForbDraft!L1283&lt;&gt;"",ABS(ForbDraft!L1283),""),"")</f>
        <v/>
      </c>
      <c r="F1268" s="230" t="str">
        <f>IFERROR(IF(ForbDraft!K1283&lt;&gt;"",ForbDraft!K1283,""),"")</f>
        <v/>
      </c>
    </row>
    <row r="1269" spans="2:6" x14ac:dyDescent="0.2">
      <c r="B1269" s="229" t="str">
        <f>IFERROR(IF(ForbDraft!A1284&lt;&gt;"",ROW(ForbDraft!A1284),""),"")</f>
        <v/>
      </c>
      <c r="C1269" s="230" t="str">
        <f>IFERROR(IF(ForbDraft!A1284&lt;&gt;"",ForbDraft!A1284,""),"")</f>
        <v/>
      </c>
      <c r="D1269" s="230" t="str">
        <f t="shared" si="19"/>
        <v/>
      </c>
      <c r="E1269" s="230" t="str">
        <f>IFERROR(IF(ForbDraft!L1284&lt;&gt;"",ABS(ForbDraft!L1284),""),"")</f>
        <v/>
      </c>
      <c r="F1269" s="230" t="str">
        <f>IFERROR(IF(ForbDraft!K1284&lt;&gt;"",ForbDraft!K1284,""),"")</f>
        <v/>
      </c>
    </row>
    <row r="1270" spans="2:6" x14ac:dyDescent="0.2">
      <c r="B1270" s="229" t="str">
        <f>IFERROR(IF(ForbDraft!A1285&lt;&gt;"",ROW(ForbDraft!A1285),""),"")</f>
        <v/>
      </c>
      <c r="C1270" s="230" t="str">
        <f>IFERROR(IF(ForbDraft!A1285&lt;&gt;"",ForbDraft!A1285,""),"")</f>
        <v/>
      </c>
      <c r="D1270" s="230" t="str">
        <f t="shared" si="19"/>
        <v/>
      </c>
      <c r="E1270" s="230" t="str">
        <f>IFERROR(IF(ForbDraft!L1285&lt;&gt;"",ABS(ForbDraft!L1285),""),"")</f>
        <v/>
      </c>
      <c r="F1270" s="230" t="str">
        <f>IFERROR(IF(ForbDraft!K1285&lt;&gt;"",ForbDraft!K1285,""),"")</f>
        <v/>
      </c>
    </row>
    <row r="1271" spans="2:6" x14ac:dyDescent="0.2">
      <c r="B1271" s="229" t="str">
        <f>IFERROR(IF(ForbDraft!A1286&lt;&gt;"",ROW(ForbDraft!A1286),""),"")</f>
        <v/>
      </c>
      <c r="C1271" s="230" t="str">
        <f>IFERROR(IF(ForbDraft!A1286&lt;&gt;"",ForbDraft!A1286,""),"")</f>
        <v/>
      </c>
      <c r="D1271" s="230" t="str">
        <f t="shared" si="19"/>
        <v/>
      </c>
      <c r="E1271" s="230" t="str">
        <f>IFERROR(IF(ForbDraft!L1286&lt;&gt;"",ABS(ForbDraft!L1286),""),"")</f>
        <v/>
      </c>
      <c r="F1271" s="230" t="str">
        <f>IFERROR(IF(ForbDraft!K1286&lt;&gt;"",ForbDraft!K1286,""),"")</f>
        <v/>
      </c>
    </row>
    <row r="1272" spans="2:6" x14ac:dyDescent="0.2">
      <c r="B1272" s="229" t="str">
        <f>IFERROR(IF(ForbDraft!A1287&lt;&gt;"",ROW(ForbDraft!A1287),""),"")</f>
        <v/>
      </c>
      <c r="C1272" s="230" t="str">
        <f>IFERROR(IF(ForbDraft!A1287&lt;&gt;"",ForbDraft!A1287,""),"")</f>
        <v/>
      </c>
      <c r="D1272" s="230" t="str">
        <f t="shared" si="19"/>
        <v/>
      </c>
      <c r="E1272" s="230" t="str">
        <f>IFERROR(IF(ForbDraft!L1287&lt;&gt;"",ABS(ForbDraft!L1287),""),"")</f>
        <v/>
      </c>
      <c r="F1272" s="230" t="str">
        <f>IFERROR(IF(ForbDraft!K1287&lt;&gt;"",ForbDraft!K1287,""),"")</f>
        <v/>
      </c>
    </row>
    <row r="1273" spans="2:6" x14ac:dyDescent="0.2">
      <c r="B1273" s="229" t="str">
        <f>IFERROR(IF(ForbDraft!A1288&lt;&gt;"",ROW(ForbDraft!A1288),""),"")</f>
        <v/>
      </c>
      <c r="C1273" s="230" t="str">
        <f>IFERROR(IF(ForbDraft!A1288&lt;&gt;"",ForbDraft!A1288,""),"")</f>
        <v/>
      </c>
      <c r="D1273" s="230" t="str">
        <f t="shared" si="19"/>
        <v/>
      </c>
      <c r="E1273" s="230" t="str">
        <f>IFERROR(IF(ForbDraft!L1288&lt;&gt;"",ABS(ForbDraft!L1288),""),"")</f>
        <v/>
      </c>
      <c r="F1273" s="230" t="str">
        <f>IFERROR(IF(ForbDraft!K1288&lt;&gt;"",ForbDraft!K1288,""),"")</f>
        <v/>
      </c>
    </row>
    <row r="1274" spans="2:6" x14ac:dyDescent="0.2">
      <c r="B1274" s="229" t="str">
        <f>IFERROR(IF(ForbDraft!A1289&lt;&gt;"",ROW(ForbDraft!A1289),""),"")</f>
        <v/>
      </c>
      <c r="C1274" s="230" t="str">
        <f>IFERROR(IF(ForbDraft!A1289&lt;&gt;"",ForbDraft!A1289,""),"")</f>
        <v/>
      </c>
      <c r="D1274" s="230" t="str">
        <f t="shared" si="19"/>
        <v/>
      </c>
      <c r="E1274" s="230" t="str">
        <f>IFERROR(IF(ForbDraft!L1289&lt;&gt;"",ABS(ForbDraft!L1289),""),"")</f>
        <v/>
      </c>
      <c r="F1274" s="230" t="str">
        <f>IFERROR(IF(ForbDraft!K1289&lt;&gt;"",ForbDraft!K1289,""),"")</f>
        <v/>
      </c>
    </row>
    <row r="1275" spans="2:6" x14ac:dyDescent="0.2">
      <c r="B1275" s="229" t="str">
        <f>IFERROR(IF(ForbDraft!A1290&lt;&gt;"",ROW(ForbDraft!A1290),""),"")</f>
        <v/>
      </c>
      <c r="C1275" s="230" t="str">
        <f>IFERROR(IF(ForbDraft!A1290&lt;&gt;"",ForbDraft!A1290,""),"")</f>
        <v/>
      </c>
      <c r="D1275" s="230" t="str">
        <f t="shared" si="19"/>
        <v/>
      </c>
      <c r="E1275" s="230" t="str">
        <f>IFERROR(IF(ForbDraft!L1290&lt;&gt;"",ABS(ForbDraft!L1290),""),"")</f>
        <v/>
      </c>
      <c r="F1275" s="230" t="str">
        <f>IFERROR(IF(ForbDraft!K1290&lt;&gt;"",ForbDraft!K1290,""),"")</f>
        <v/>
      </c>
    </row>
    <row r="1276" spans="2:6" x14ac:dyDescent="0.2">
      <c r="B1276" s="229" t="str">
        <f>IFERROR(IF(ForbDraft!A1291&lt;&gt;"",ROW(ForbDraft!A1291),""),"")</f>
        <v/>
      </c>
      <c r="C1276" s="230" t="str">
        <f>IFERROR(IF(ForbDraft!A1291&lt;&gt;"",ForbDraft!A1291,""),"")</f>
        <v/>
      </c>
      <c r="D1276" s="230" t="str">
        <f t="shared" si="19"/>
        <v/>
      </c>
      <c r="E1276" s="230" t="str">
        <f>IFERROR(IF(ForbDraft!L1291&lt;&gt;"",ABS(ForbDraft!L1291),""),"")</f>
        <v/>
      </c>
      <c r="F1276" s="230" t="str">
        <f>IFERROR(IF(ForbDraft!K1291&lt;&gt;"",ForbDraft!K1291,""),"")</f>
        <v/>
      </c>
    </row>
    <row r="1277" spans="2:6" x14ac:dyDescent="0.2">
      <c r="B1277" s="229" t="str">
        <f>IFERROR(IF(ForbDraft!A1292&lt;&gt;"",ROW(ForbDraft!A1292),""),"")</f>
        <v/>
      </c>
      <c r="C1277" s="230" t="str">
        <f>IFERROR(IF(ForbDraft!A1292&lt;&gt;"",ForbDraft!A1292,""),"")</f>
        <v/>
      </c>
      <c r="D1277" s="230" t="str">
        <f t="shared" si="19"/>
        <v/>
      </c>
      <c r="E1277" s="230" t="str">
        <f>IFERROR(IF(ForbDraft!L1292&lt;&gt;"",ABS(ForbDraft!L1292),""),"")</f>
        <v/>
      </c>
      <c r="F1277" s="230" t="str">
        <f>IFERROR(IF(ForbDraft!K1292&lt;&gt;"",ForbDraft!K1292,""),"")</f>
        <v/>
      </c>
    </row>
    <row r="1278" spans="2:6" x14ac:dyDescent="0.2">
      <c r="B1278" s="229" t="str">
        <f>IFERROR(IF(ForbDraft!A1293&lt;&gt;"",ROW(ForbDraft!A1293),""),"")</f>
        <v/>
      </c>
      <c r="C1278" s="230" t="str">
        <f>IFERROR(IF(ForbDraft!A1293&lt;&gt;"",ForbDraft!A1293,""),"")</f>
        <v/>
      </c>
      <c r="D1278" s="230" t="str">
        <f t="shared" si="19"/>
        <v/>
      </c>
      <c r="E1278" s="230" t="str">
        <f>IFERROR(IF(ForbDraft!L1293&lt;&gt;"",ABS(ForbDraft!L1293),""),"")</f>
        <v/>
      </c>
      <c r="F1278" s="230" t="str">
        <f>IFERROR(IF(ForbDraft!K1293&lt;&gt;"",ForbDraft!K1293,""),"")</f>
        <v/>
      </c>
    </row>
    <row r="1279" spans="2:6" x14ac:dyDescent="0.2">
      <c r="B1279" s="229" t="str">
        <f>IFERROR(IF(ForbDraft!A1294&lt;&gt;"",ROW(ForbDraft!A1294),""),"")</f>
        <v/>
      </c>
      <c r="C1279" s="230" t="str">
        <f>IFERROR(IF(ForbDraft!A1294&lt;&gt;"",ForbDraft!A1294,""),"")</f>
        <v/>
      </c>
      <c r="D1279" s="230" t="str">
        <f t="shared" si="19"/>
        <v/>
      </c>
      <c r="E1279" s="230" t="str">
        <f>IFERROR(IF(ForbDraft!L1294&lt;&gt;"",ABS(ForbDraft!L1294),""),"")</f>
        <v/>
      </c>
      <c r="F1279" s="230" t="str">
        <f>IFERROR(IF(ForbDraft!K1294&lt;&gt;"",ForbDraft!K1294,""),"")</f>
        <v/>
      </c>
    </row>
    <row r="1280" spans="2:6" x14ac:dyDescent="0.2">
      <c r="B1280" s="229" t="str">
        <f>IFERROR(IF(ForbDraft!A1295&lt;&gt;"",ROW(ForbDraft!A1295),""),"")</f>
        <v/>
      </c>
      <c r="C1280" s="230" t="str">
        <f>IFERROR(IF(ForbDraft!A1295&lt;&gt;"",ForbDraft!A1295,""),"")</f>
        <v/>
      </c>
      <c r="D1280" s="230" t="str">
        <f t="shared" si="19"/>
        <v/>
      </c>
      <c r="E1280" s="230" t="str">
        <f>IFERROR(IF(ForbDraft!L1295&lt;&gt;"",ABS(ForbDraft!L1295),""),"")</f>
        <v/>
      </c>
      <c r="F1280" s="230" t="str">
        <f>IFERROR(IF(ForbDraft!K1295&lt;&gt;"",ForbDraft!K1295,""),"")</f>
        <v/>
      </c>
    </row>
    <row r="1281" spans="2:6" x14ac:dyDescent="0.2">
      <c r="B1281" s="229" t="str">
        <f>IFERROR(IF(ForbDraft!A1296&lt;&gt;"",ROW(ForbDraft!A1296),""),"")</f>
        <v/>
      </c>
      <c r="C1281" s="230" t="str">
        <f>IFERROR(IF(ForbDraft!A1296&lt;&gt;"",ForbDraft!A1296,""),"")</f>
        <v/>
      </c>
      <c r="D1281" s="230" t="str">
        <f t="shared" si="19"/>
        <v/>
      </c>
      <c r="E1281" s="230" t="str">
        <f>IFERROR(IF(ForbDraft!L1296&lt;&gt;"",ABS(ForbDraft!L1296),""),"")</f>
        <v/>
      </c>
      <c r="F1281" s="230" t="str">
        <f>IFERROR(IF(ForbDraft!K1296&lt;&gt;"",ForbDraft!K1296,""),"")</f>
        <v/>
      </c>
    </row>
    <row r="1282" spans="2:6" x14ac:dyDescent="0.2">
      <c r="B1282" s="229" t="str">
        <f>IFERROR(IF(ForbDraft!A1297&lt;&gt;"",ROW(ForbDraft!A1297),""),"")</f>
        <v/>
      </c>
      <c r="C1282" s="230" t="str">
        <f>IFERROR(IF(ForbDraft!A1297&lt;&gt;"",ForbDraft!A1297,""),"")</f>
        <v/>
      </c>
      <c r="D1282" s="230" t="str">
        <f t="shared" si="19"/>
        <v/>
      </c>
      <c r="E1282" s="230" t="str">
        <f>IFERROR(IF(ForbDraft!L1297&lt;&gt;"",ABS(ForbDraft!L1297),""),"")</f>
        <v/>
      </c>
      <c r="F1282" s="230" t="str">
        <f>IFERROR(IF(ForbDraft!K1297&lt;&gt;"",ForbDraft!K1297,""),"")</f>
        <v/>
      </c>
    </row>
    <row r="1283" spans="2:6" x14ac:dyDescent="0.2">
      <c r="B1283" s="229" t="str">
        <f>IFERROR(IF(ForbDraft!A1298&lt;&gt;"",ROW(ForbDraft!A1298),""),"")</f>
        <v/>
      </c>
      <c r="C1283" s="230" t="str">
        <f>IFERROR(IF(ForbDraft!A1298&lt;&gt;"",ForbDraft!A1298,""),"")</f>
        <v/>
      </c>
      <c r="D1283" s="230" t="str">
        <f t="shared" ref="D1283:D1346" si="20">IF(F1283="pH לבדיקת גבול","pH",F1283)</f>
        <v/>
      </c>
      <c r="E1283" s="230" t="str">
        <f>IFERROR(IF(ForbDraft!L1298&lt;&gt;"",ABS(ForbDraft!L1298),""),"")</f>
        <v/>
      </c>
      <c r="F1283" s="230" t="str">
        <f>IFERROR(IF(ForbDraft!K1298&lt;&gt;"",ForbDraft!K1298,""),"")</f>
        <v/>
      </c>
    </row>
    <row r="1284" spans="2:6" x14ac:dyDescent="0.2">
      <c r="B1284" s="229" t="str">
        <f>IFERROR(IF(ForbDraft!A1299&lt;&gt;"",ROW(ForbDraft!A1299),""),"")</f>
        <v/>
      </c>
      <c r="C1284" s="230" t="str">
        <f>IFERROR(IF(ForbDraft!A1299&lt;&gt;"",ForbDraft!A1299,""),"")</f>
        <v/>
      </c>
      <c r="D1284" s="230" t="str">
        <f t="shared" si="20"/>
        <v/>
      </c>
      <c r="E1284" s="230" t="str">
        <f>IFERROR(IF(ForbDraft!L1299&lt;&gt;"",ABS(ForbDraft!L1299),""),"")</f>
        <v/>
      </c>
      <c r="F1284" s="230" t="str">
        <f>IFERROR(IF(ForbDraft!K1299&lt;&gt;"",ForbDraft!K1299,""),"")</f>
        <v/>
      </c>
    </row>
    <row r="1285" spans="2:6" x14ac:dyDescent="0.2">
      <c r="B1285" s="229" t="str">
        <f>IFERROR(IF(ForbDraft!A1300&lt;&gt;"",ROW(ForbDraft!A1300),""),"")</f>
        <v/>
      </c>
      <c r="C1285" s="230" t="str">
        <f>IFERROR(IF(ForbDraft!A1300&lt;&gt;"",ForbDraft!A1300,""),"")</f>
        <v/>
      </c>
      <c r="D1285" s="230" t="str">
        <f t="shared" si="20"/>
        <v/>
      </c>
      <c r="E1285" s="230" t="str">
        <f>IFERROR(IF(ForbDraft!L1300&lt;&gt;"",ABS(ForbDraft!L1300),""),"")</f>
        <v/>
      </c>
      <c r="F1285" s="230" t="str">
        <f>IFERROR(IF(ForbDraft!K1300&lt;&gt;"",ForbDraft!K1300,""),"")</f>
        <v/>
      </c>
    </row>
    <row r="1286" spans="2:6" x14ac:dyDescent="0.2">
      <c r="B1286" s="229" t="str">
        <f>IFERROR(IF(ForbDraft!A1301&lt;&gt;"",ROW(ForbDraft!A1301),""),"")</f>
        <v/>
      </c>
      <c r="C1286" s="230" t="str">
        <f>IFERROR(IF(ForbDraft!A1301&lt;&gt;"",ForbDraft!A1301,""),"")</f>
        <v/>
      </c>
      <c r="D1286" s="230" t="str">
        <f t="shared" si="20"/>
        <v/>
      </c>
      <c r="E1286" s="230" t="str">
        <f>IFERROR(IF(ForbDraft!L1301&lt;&gt;"",ABS(ForbDraft!L1301),""),"")</f>
        <v/>
      </c>
      <c r="F1286" s="230" t="str">
        <f>IFERROR(IF(ForbDraft!K1301&lt;&gt;"",ForbDraft!K1301,""),"")</f>
        <v/>
      </c>
    </row>
    <row r="1287" spans="2:6" x14ac:dyDescent="0.2">
      <c r="B1287" s="229" t="str">
        <f>IFERROR(IF(ForbDraft!A1302&lt;&gt;"",ROW(ForbDraft!A1302),""),"")</f>
        <v/>
      </c>
      <c r="C1287" s="230" t="str">
        <f>IFERROR(IF(ForbDraft!A1302&lt;&gt;"",ForbDraft!A1302,""),"")</f>
        <v/>
      </c>
      <c r="D1287" s="230" t="str">
        <f t="shared" si="20"/>
        <v/>
      </c>
      <c r="E1287" s="230" t="str">
        <f>IFERROR(IF(ForbDraft!L1302&lt;&gt;"",ABS(ForbDraft!L1302),""),"")</f>
        <v/>
      </c>
      <c r="F1287" s="230" t="str">
        <f>IFERROR(IF(ForbDraft!K1302&lt;&gt;"",ForbDraft!K1302,""),"")</f>
        <v/>
      </c>
    </row>
    <row r="1288" spans="2:6" x14ac:dyDescent="0.2">
      <c r="B1288" s="229" t="str">
        <f>IFERROR(IF(ForbDraft!A1303&lt;&gt;"",ROW(ForbDraft!A1303),""),"")</f>
        <v/>
      </c>
      <c r="C1288" s="230" t="str">
        <f>IFERROR(IF(ForbDraft!A1303&lt;&gt;"",ForbDraft!A1303,""),"")</f>
        <v/>
      </c>
      <c r="D1288" s="230" t="str">
        <f t="shared" si="20"/>
        <v/>
      </c>
      <c r="E1288" s="230" t="str">
        <f>IFERROR(IF(ForbDraft!L1303&lt;&gt;"",ABS(ForbDraft!L1303),""),"")</f>
        <v/>
      </c>
      <c r="F1288" s="230" t="str">
        <f>IFERROR(IF(ForbDraft!K1303&lt;&gt;"",ForbDraft!K1303,""),"")</f>
        <v/>
      </c>
    </row>
    <row r="1289" spans="2:6" x14ac:dyDescent="0.2">
      <c r="B1289" s="229" t="str">
        <f>IFERROR(IF(ForbDraft!A1304&lt;&gt;"",ROW(ForbDraft!A1304),""),"")</f>
        <v/>
      </c>
      <c r="C1289" s="230" t="str">
        <f>IFERROR(IF(ForbDraft!A1304&lt;&gt;"",ForbDraft!A1304,""),"")</f>
        <v/>
      </c>
      <c r="D1289" s="230" t="str">
        <f t="shared" si="20"/>
        <v/>
      </c>
      <c r="E1289" s="230" t="str">
        <f>IFERROR(IF(ForbDraft!L1304&lt;&gt;"",ABS(ForbDraft!L1304),""),"")</f>
        <v/>
      </c>
      <c r="F1289" s="230" t="str">
        <f>IFERROR(IF(ForbDraft!K1304&lt;&gt;"",ForbDraft!K1304,""),"")</f>
        <v/>
      </c>
    </row>
    <row r="1290" spans="2:6" x14ac:dyDescent="0.2">
      <c r="B1290" s="229" t="str">
        <f>IFERROR(IF(ForbDraft!A1305&lt;&gt;"",ROW(ForbDraft!A1305),""),"")</f>
        <v/>
      </c>
      <c r="C1290" s="230" t="str">
        <f>IFERROR(IF(ForbDraft!A1305&lt;&gt;"",ForbDraft!A1305,""),"")</f>
        <v/>
      </c>
      <c r="D1290" s="230" t="str">
        <f t="shared" si="20"/>
        <v/>
      </c>
      <c r="E1290" s="230" t="str">
        <f>IFERROR(IF(ForbDraft!L1305&lt;&gt;"",ABS(ForbDraft!L1305),""),"")</f>
        <v/>
      </c>
      <c r="F1290" s="230" t="str">
        <f>IFERROR(IF(ForbDraft!K1305&lt;&gt;"",ForbDraft!K1305,""),"")</f>
        <v/>
      </c>
    </row>
    <row r="1291" spans="2:6" x14ac:dyDescent="0.2">
      <c r="B1291" s="229" t="str">
        <f>IFERROR(IF(ForbDraft!A1306&lt;&gt;"",ROW(ForbDraft!A1306),""),"")</f>
        <v/>
      </c>
      <c r="C1291" s="230" t="str">
        <f>IFERROR(IF(ForbDraft!A1306&lt;&gt;"",ForbDraft!A1306,""),"")</f>
        <v/>
      </c>
      <c r="D1291" s="230" t="str">
        <f t="shared" si="20"/>
        <v/>
      </c>
      <c r="E1291" s="230" t="str">
        <f>IFERROR(IF(ForbDraft!L1306&lt;&gt;"",ABS(ForbDraft!L1306),""),"")</f>
        <v/>
      </c>
      <c r="F1291" s="230" t="str">
        <f>IFERROR(IF(ForbDraft!K1306&lt;&gt;"",ForbDraft!K1306,""),"")</f>
        <v/>
      </c>
    </row>
    <row r="1292" spans="2:6" x14ac:dyDescent="0.2">
      <c r="B1292" s="229" t="str">
        <f>IFERROR(IF(ForbDraft!A1307&lt;&gt;"",ROW(ForbDraft!A1307),""),"")</f>
        <v/>
      </c>
      <c r="C1292" s="230" t="str">
        <f>IFERROR(IF(ForbDraft!A1307&lt;&gt;"",ForbDraft!A1307,""),"")</f>
        <v/>
      </c>
      <c r="D1292" s="230" t="str">
        <f t="shared" si="20"/>
        <v/>
      </c>
      <c r="E1292" s="230" t="str">
        <f>IFERROR(IF(ForbDraft!L1307&lt;&gt;"",ABS(ForbDraft!L1307),""),"")</f>
        <v/>
      </c>
      <c r="F1292" s="230" t="str">
        <f>IFERROR(IF(ForbDraft!K1307&lt;&gt;"",ForbDraft!K1307,""),"")</f>
        <v/>
      </c>
    </row>
    <row r="1293" spans="2:6" x14ac:dyDescent="0.2">
      <c r="B1293" s="229" t="str">
        <f>IFERROR(IF(ForbDraft!A1308&lt;&gt;"",ROW(ForbDraft!A1308),""),"")</f>
        <v/>
      </c>
      <c r="C1293" s="230" t="str">
        <f>IFERROR(IF(ForbDraft!A1308&lt;&gt;"",ForbDraft!A1308,""),"")</f>
        <v/>
      </c>
      <c r="D1293" s="230" t="str">
        <f t="shared" si="20"/>
        <v/>
      </c>
      <c r="E1293" s="230" t="str">
        <f>IFERROR(IF(ForbDraft!L1308&lt;&gt;"",ABS(ForbDraft!L1308),""),"")</f>
        <v/>
      </c>
      <c r="F1293" s="230" t="str">
        <f>IFERROR(IF(ForbDraft!K1308&lt;&gt;"",ForbDraft!K1308,""),"")</f>
        <v/>
      </c>
    </row>
    <row r="1294" spans="2:6" x14ac:dyDescent="0.2">
      <c r="B1294" s="229" t="str">
        <f>IFERROR(IF(ForbDraft!A1309&lt;&gt;"",ROW(ForbDraft!A1309),""),"")</f>
        <v/>
      </c>
      <c r="C1294" s="230" t="str">
        <f>IFERROR(IF(ForbDraft!A1309&lt;&gt;"",ForbDraft!A1309,""),"")</f>
        <v/>
      </c>
      <c r="D1294" s="230" t="str">
        <f t="shared" si="20"/>
        <v/>
      </c>
      <c r="E1294" s="230" t="str">
        <f>IFERROR(IF(ForbDraft!L1309&lt;&gt;"",ABS(ForbDraft!L1309),""),"")</f>
        <v/>
      </c>
      <c r="F1294" s="230" t="str">
        <f>IFERROR(IF(ForbDraft!K1309&lt;&gt;"",ForbDraft!K1309,""),"")</f>
        <v/>
      </c>
    </row>
    <row r="1295" spans="2:6" x14ac:dyDescent="0.2">
      <c r="B1295" s="229" t="str">
        <f>IFERROR(IF(ForbDraft!A1310&lt;&gt;"",ROW(ForbDraft!A1310),""),"")</f>
        <v/>
      </c>
      <c r="C1295" s="230" t="str">
        <f>IFERROR(IF(ForbDraft!A1310&lt;&gt;"",ForbDraft!A1310,""),"")</f>
        <v/>
      </c>
      <c r="D1295" s="230" t="str">
        <f t="shared" si="20"/>
        <v/>
      </c>
      <c r="E1295" s="230" t="str">
        <f>IFERROR(IF(ForbDraft!L1310&lt;&gt;"",ABS(ForbDraft!L1310),""),"")</f>
        <v/>
      </c>
      <c r="F1295" s="230" t="str">
        <f>IFERROR(IF(ForbDraft!K1310&lt;&gt;"",ForbDraft!K1310,""),"")</f>
        <v/>
      </c>
    </row>
    <row r="1296" spans="2:6" x14ac:dyDescent="0.2">
      <c r="B1296" s="229" t="str">
        <f>IFERROR(IF(ForbDraft!A1311&lt;&gt;"",ROW(ForbDraft!A1311),""),"")</f>
        <v/>
      </c>
      <c r="C1296" s="230" t="str">
        <f>IFERROR(IF(ForbDraft!A1311&lt;&gt;"",ForbDraft!A1311,""),"")</f>
        <v/>
      </c>
      <c r="D1296" s="230" t="str">
        <f t="shared" si="20"/>
        <v/>
      </c>
      <c r="E1296" s="230" t="str">
        <f>IFERROR(IF(ForbDraft!L1311&lt;&gt;"",ABS(ForbDraft!L1311),""),"")</f>
        <v/>
      </c>
      <c r="F1296" s="230" t="str">
        <f>IFERROR(IF(ForbDraft!K1311&lt;&gt;"",ForbDraft!K1311,""),"")</f>
        <v/>
      </c>
    </row>
    <row r="1297" spans="2:6" x14ac:dyDescent="0.2">
      <c r="B1297" s="229" t="str">
        <f>IFERROR(IF(ForbDraft!A1312&lt;&gt;"",ROW(ForbDraft!A1312),""),"")</f>
        <v/>
      </c>
      <c r="C1297" s="230" t="str">
        <f>IFERROR(IF(ForbDraft!A1312&lt;&gt;"",ForbDraft!A1312,""),"")</f>
        <v/>
      </c>
      <c r="D1297" s="230" t="str">
        <f t="shared" si="20"/>
        <v/>
      </c>
      <c r="E1297" s="230" t="str">
        <f>IFERROR(IF(ForbDraft!L1312&lt;&gt;"",ABS(ForbDraft!L1312),""),"")</f>
        <v/>
      </c>
      <c r="F1297" s="230" t="str">
        <f>IFERROR(IF(ForbDraft!K1312&lt;&gt;"",ForbDraft!K1312,""),"")</f>
        <v/>
      </c>
    </row>
    <row r="1298" spans="2:6" x14ac:dyDescent="0.2">
      <c r="B1298" s="229" t="str">
        <f>IFERROR(IF(ForbDraft!A1313&lt;&gt;"",ROW(ForbDraft!A1313),""),"")</f>
        <v/>
      </c>
      <c r="C1298" s="230" t="str">
        <f>IFERROR(IF(ForbDraft!A1313&lt;&gt;"",ForbDraft!A1313,""),"")</f>
        <v/>
      </c>
      <c r="D1298" s="230" t="str">
        <f t="shared" si="20"/>
        <v/>
      </c>
      <c r="E1298" s="230" t="str">
        <f>IFERROR(IF(ForbDraft!L1313&lt;&gt;"",ABS(ForbDraft!L1313),""),"")</f>
        <v/>
      </c>
      <c r="F1298" s="230" t="str">
        <f>IFERROR(IF(ForbDraft!K1313&lt;&gt;"",ForbDraft!K1313,""),"")</f>
        <v/>
      </c>
    </row>
    <row r="1299" spans="2:6" x14ac:dyDescent="0.2">
      <c r="B1299" s="229" t="str">
        <f>IFERROR(IF(ForbDraft!A1314&lt;&gt;"",ROW(ForbDraft!A1314),""),"")</f>
        <v/>
      </c>
      <c r="C1299" s="230" t="str">
        <f>IFERROR(IF(ForbDraft!A1314&lt;&gt;"",ForbDraft!A1314,""),"")</f>
        <v/>
      </c>
      <c r="D1299" s="230" t="str">
        <f t="shared" si="20"/>
        <v/>
      </c>
      <c r="E1299" s="230" t="str">
        <f>IFERROR(IF(ForbDraft!L1314&lt;&gt;"",ABS(ForbDraft!L1314),""),"")</f>
        <v/>
      </c>
      <c r="F1299" s="230" t="str">
        <f>IFERROR(IF(ForbDraft!K1314&lt;&gt;"",ForbDraft!K1314,""),"")</f>
        <v/>
      </c>
    </row>
    <row r="1300" spans="2:6" x14ac:dyDescent="0.2">
      <c r="B1300" s="229" t="str">
        <f>IFERROR(IF(ForbDraft!A1315&lt;&gt;"",ROW(ForbDraft!A1315),""),"")</f>
        <v/>
      </c>
      <c r="C1300" s="230" t="str">
        <f>IFERROR(IF(ForbDraft!A1315&lt;&gt;"",ForbDraft!A1315,""),"")</f>
        <v/>
      </c>
      <c r="D1300" s="230" t="str">
        <f t="shared" si="20"/>
        <v/>
      </c>
      <c r="E1300" s="230" t="str">
        <f>IFERROR(IF(ForbDraft!L1315&lt;&gt;"",ABS(ForbDraft!L1315),""),"")</f>
        <v/>
      </c>
      <c r="F1300" s="230" t="str">
        <f>IFERROR(IF(ForbDraft!K1315&lt;&gt;"",ForbDraft!K1315,""),"")</f>
        <v/>
      </c>
    </row>
    <row r="1301" spans="2:6" x14ac:dyDescent="0.2">
      <c r="B1301" s="229" t="str">
        <f>IFERROR(IF(ForbDraft!A1316&lt;&gt;"",ROW(ForbDraft!A1316),""),"")</f>
        <v/>
      </c>
      <c r="C1301" s="230" t="str">
        <f>IFERROR(IF(ForbDraft!A1316&lt;&gt;"",ForbDraft!A1316,""),"")</f>
        <v/>
      </c>
      <c r="D1301" s="230" t="str">
        <f t="shared" si="20"/>
        <v/>
      </c>
      <c r="E1301" s="230" t="str">
        <f>IFERROR(IF(ForbDraft!L1316&lt;&gt;"",ABS(ForbDraft!L1316),""),"")</f>
        <v/>
      </c>
      <c r="F1301" s="230" t="str">
        <f>IFERROR(IF(ForbDraft!K1316&lt;&gt;"",ForbDraft!K1316,""),"")</f>
        <v/>
      </c>
    </row>
    <row r="1302" spans="2:6" x14ac:dyDescent="0.2">
      <c r="B1302" s="229" t="str">
        <f>IFERROR(IF(ForbDraft!A1317&lt;&gt;"",ROW(ForbDraft!A1317),""),"")</f>
        <v/>
      </c>
      <c r="C1302" s="230" t="str">
        <f>IFERROR(IF(ForbDraft!A1317&lt;&gt;"",ForbDraft!A1317,""),"")</f>
        <v/>
      </c>
      <c r="D1302" s="230" t="str">
        <f t="shared" si="20"/>
        <v/>
      </c>
      <c r="E1302" s="230" t="str">
        <f>IFERROR(IF(ForbDraft!L1317&lt;&gt;"",ABS(ForbDraft!L1317),""),"")</f>
        <v/>
      </c>
      <c r="F1302" s="230" t="str">
        <f>IFERROR(IF(ForbDraft!K1317&lt;&gt;"",ForbDraft!K1317,""),"")</f>
        <v/>
      </c>
    </row>
    <row r="1303" spans="2:6" x14ac:dyDescent="0.2">
      <c r="B1303" s="229" t="str">
        <f>IFERROR(IF(ForbDraft!A1318&lt;&gt;"",ROW(ForbDraft!A1318),""),"")</f>
        <v/>
      </c>
      <c r="C1303" s="230" t="str">
        <f>IFERROR(IF(ForbDraft!A1318&lt;&gt;"",ForbDraft!A1318,""),"")</f>
        <v/>
      </c>
      <c r="D1303" s="230" t="str">
        <f t="shared" si="20"/>
        <v/>
      </c>
      <c r="E1303" s="230" t="str">
        <f>IFERROR(IF(ForbDraft!L1318&lt;&gt;"",ABS(ForbDraft!L1318),""),"")</f>
        <v/>
      </c>
      <c r="F1303" s="230" t="str">
        <f>IFERROR(IF(ForbDraft!K1318&lt;&gt;"",ForbDraft!K1318,""),"")</f>
        <v/>
      </c>
    </row>
    <row r="1304" spans="2:6" x14ac:dyDescent="0.2">
      <c r="B1304" s="229" t="str">
        <f>IFERROR(IF(ForbDraft!A1319&lt;&gt;"",ROW(ForbDraft!A1319),""),"")</f>
        <v/>
      </c>
      <c r="C1304" s="230" t="str">
        <f>IFERROR(IF(ForbDraft!A1319&lt;&gt;"",ForbDraft!A1319,""),"")</f>
        <v/>
      </c>
      <c r="D1304" s="230" t="str">
        <f t="shared" si="20"/>
        <v/>
      </c>
      <c r="E1304" s="230" t="str">
        <f>IFERROR(IF(ForbDraft!L1319&lt;&gt;"",ABS(ForbDraft!L1319),""),"")</f>
        <v/>
      </c>
      <c r="F1304" s="230" t="str">
        <f>IFERROR(IF(ForbDraft!K1319&lt;&gt;"",ForbDraft!K1319,""),"")</f>
        <v/>
      </c>
    </row>
    <row r="1305" spans="2:6" x14ac:dyDescent="0.2">
      <c r="B1305" s="229" t="str">
        <f>IFERROR(IF(ForbDraft!A1320&lt;&gt;"",ROW(ForbDraft!A1320),""),"")</f>
        <v/>
      </c>
      <c r="C1305" s="230" t="str">
        <f>IFERROR(IF(ForbDraft!A1320&lt;&gt;"",ForbDraft!A1320,""),"")</f>
        <v/>
      </c>
      <c r="D1305" s="230" t="str">
        <f t="shared" si="20"/>
        <v/>
      </c>
      <c r="E1305" s="230" t="str">
        <f>IFERROR(IF(ForbDraft!L1320&lt;&gt;"",ABS(ForbDraft!L1320),""),"")</f>
        <v/>
      </c>
      <c r="F1305" s="230" t="str">
        <f>IFERROR(IF(ForbDraft!K1320&lt;&gt;"",ForbDraft!K1320,""),"")</f>
        <v/>
      </c>
    </row>
    <row r="1306" spans="2:6" x14ac:dyDescent="0.2">
      <c r="B1306" s="229" t="str">
        <f>IFERROR(IF(ForbDraft!A1321&lt;&gt;"",ROW(ForbDraft!A1321),""),"")</f>
        <v/>
      </c>
      <c r="C1306" s="230" t="str">
        <f>IFERROR(IF(ForbDraft!A1321&lt;&gt;"",ForbDraft!A1321,""),"")</f>
        <v/>
      </c>
      <c r="D1306" s="230" t="str">
        <f t="shared" si="20"/>
        <v/>
      </c>
      <c r="E1306" s="230" t="str">
        <f>IFERROR(IF(ForbDraft!L1321&lt;&gt;"",ABS(ForbDraft!L1321),""),"")</f>
        <v/>
      </c>
      <c r="F1306" s="230" t="str">
        <f>IFERROR(IF(ForbDraft!K1321&lt;&gt;"",ForbDraft!K1321,""),"")</f>
        <v/>
      </c>
    </row>
    <row r="1307" spans="2:6" x14ac:dyDescent="0.2">
      <c r="B1307" s="229" t="str">
        <f>IFERROR(IF(ForbDraft!A1322&lt;&gt;"",ROW(ForbDraft!A1322),""),"")</f>
        <v/>
      </c>
      <c r="C1307" s="230" t="str">
        <f>IFERROR(IF(ForbDraft!A1322&lt;&gt;"",ForbDraft!A1322,""),"")</f>
        <v/>
      </c>
      <c r="D1307" s="230" t="str">
        <f t="shared" si="20"/>
        <v/>
      </c>
      <c r="E1307" s="230" t="str">
        <f>IFERROR(IF(ForbDraft!L1322&lt;&gt;"",ABS(ForbDraft!L1322),""),"")</f>
        <v/>
      </c>
      <c r="F1307" s="230" t="str">
        <f>IFERROR(IF(ForbDraft!K1322&lt;&gt;"",ForbDraft!K1322,""),"")</f>
        <v/>
      </c>
    </row>
    <row r="1308" spans="2:6" x14ac:dyDescent="0.2">
      <c r="B1308" s="229" t="str">
        <f>IFERROR(IF(ForbDraft!A1323&lt;&gt;"",ROW(ForbDraft!A1323),""),"")</f>
        <v/>
      </c>
      <c r="C1308" s="230" t="str">
        <f>IFERROR(IF(ForbDraft!A1323&lt;&gt;"",ForbDraft!A1323,""),"")</f>
        <v/>
      </c>
      <c r="D1308" s="230" t="str">
        <f t="shared" si="20"/>
        <v/>
      </c>
      <c r="E1308" s="230" t="str">
        <f>IFERROR(IF(ForbDraft!L1323&lt;&gt;"",ABS(ForbDraft!L1323),""),"")</f>
        <v/>
      </c>
      <c r="F1308" s="230" t="str">
        <f>IFERROR(IF(ForbDraft!K1323&lt;&gt;"",ForbDraft!K1323,""),"")</f>
        <v/>
      </c>
    </row>
    <row r="1309" spans="2:6" x14ac:dyDescent="0.2">
      <c r="B1309" s="229" t="str">
        <f>IFERROR(IF(ForbDraft!A1324&lt;&gt;"",ROW(ForbDraft!A1324),""),"")</f>
        <v/>
      </c>
      <c r="C1309" s="230" t="str">
        <f>IFERROR(IF(ForbDraft!A1324&lt;&gt;"",ForbDraft!A1324,""),"")</f>
        <v/>
      </c>
      <c r="D1309" s="230" t="str">
        <f t="shared" si="20"/>
        <v/>
      </c>
      <c r="E1309" s="230" t="str">
        <f>IFERROR(IF(ForbDraft!L1324&lt;&gt;"",ABS(ForbDraft!L1324),""),"")</f>
        <v/>
      </c>
      <c r="F1309" s="230" t="str">
        <f>IFERROR(IF(ForbDraft!K1324&lt;&gt;"",ForbDraft!K1324,""),"")</f>
        <v/>
      </c>
    </row>
    <row r="1310" spans="2:6" x14ac:dyDescent="0.2">
      <c r="B1310" s="229" t="str">
        <f>IFERROR(IF(ForbDraft!A1325&lt;&gt;"",ROW(ForbDraft!A1325),""),"")</f>
        <v/>
      </c>
      <c r="C1310" s="230" t="str">
        <f>IFERROR(IF(ForbDraft!A1325&lt;&gt;"",ForbDraft!A1325,""),"")</f>
        <v/>
      </c>
      <c r="D1310" s="230" t="str">
        <f t="shared" si="20"/>
        <v/>
      </c>
      <c r="E1310" s="230" t="str">
        <f>IFERROR(IF(ForbDraft!L1325&lt;&gt;"",ABS(ForbDraft!L1325),""),"")</f>
        <v/>
      </c>
      <c r="F1310" s="230" t="str">
        <f>IFERROR(IF(ForbDraft!K1325&lt;&gt;"",ForbDraft!K1325,""),"")</f>
        <v/>
      </c>
    </row>
    <row r="1311" spans="2:6" x14ac:dyDescent="0.2">
      <c r="B1311" s="229" t="str">
        <f>IFERROR(IF(ForbDraft!A1326&lt;&gt;"",ROW(ForbDraft!A1326),""),"")</f>
        <v/>
      </c>
      <c r="C1311" s="230" t="str">
        <f>IFERROR(IF(ForbDraft!A1326&lt;&gt;"",ForbDraft!A1326,""),"")</f>
        <v/>
      </c>
      <c r="D1311" s="230" t="str">
        <f t="shared" si="20"/>
        <v/>
      </c>
      <c r="E1311" s="230" t="str">
        <f>IFERROR(IF(ForbDraft!L1326&lt;&gt;"",ABS(ForbDraft!L1326),""),"")</f>
        <v/>
      </c>
      <c r="F1311" s="230" t="str">
        <f>IFERROR(IF(ForbDraft!K1326&lt;&gt;"",ForbDraft!K1326,""),"")</f>
        <v/>
      </c>
    </row>
    <row r="1312" spans="2:6" x14ac:dyDescent="0.2">
      <c r="B1312" s="229" t="str">
        <f>IFERROR(IF(ForbDraft!A1327&lt;&gt;"",ROW(ForbDraft!A1327),""),"")</f>
        <v/>
      </c>
      <c r="C1312" s="230" t="str">
        <f>IFERROR(IF(ForbDraft!A1327&lt;&gt;"",ForbDraft!A1327,""),"")</f>
        <v/>
      </c>
      <c r="D1312" s="230" t="str">
        <f t="shared" si="20"/>
        <v/>
      </c>
      <c r="E1312" s="230" t="str">
        <f>IFERROR(IF(ForbDraft!L1327&lt;&gt;"",ABS(ForbDraft!L1327),""),"")</f>
        <v/>
      </c>
      <c r="F1312" s="230" t="str">
        <f>IFERROR(IF(ForbDraft!K1327&lt;&gt;"",ForbDraft!K1327,""),"")</f>
        <v/>
      </c>
    </row>
    <row r="1313" spans="2:6" x14ac:dyDescent="0.2">
      <c r="B1313" s="229" t="str">
        <f>IFERROR(IF(ForbDraft!A1328&lt;&gt;"",ROW(ForbDraft!A1328),""),"")</f>
        <v/>
      </c>
      <c r="C1313" s="230" t="str">
        <f>IFERROR(IF(ForbDraft!A1328&lt;&gt;"",ForbDraft!A1328,""),"")</f>
        <v/>
      </c>
      <c r="D1313" s="230" t="str">
        <f t="shared" si="20"/>
        <v/>
      </c>
      <c r="E1313" s="230" t="str">
        <f>IFERROR(IF(ForbDraft!L1328&lt;&gt;"",ABS(ForbDraft!L1328),""),"")</f>
        <v/>
      </c>
      <c r="F1313" s="230" t="str">
        <f>IFERROR(IF(ForbDraft!K1328&lt;&gt;"",ForbDraft!K1328,""),"")</f>
        <v/>
      </c>
    </row>
    <row r="1314" spans="2:6" x14ac:dyDescent="0.2">
      <c r="B1314" s="229" t="str">
        <f>IFERROR(IF(ForbDraft!A1329&lt;&gt;"",ROW(ForbDraft!A1329),""),"")</f>
        <v/>
      </c>
      <c r="C1314" s="230" t="str">
        <f>IFERROR(IF(ForbDraft!A1329&lt;&gt;"",ForbDraft!A1329,""),"")</f>
        <v/>
      </c>
      <c r="D1314" s="230" t="str">
        <f t="shared" si="20"/>
        <v/>
      </c>
      <c r="E1314" s="230" t="str">
        <f>IFERROR(IF(ForbDraft!L1329&lt;&gt;"",ABS(ForbDraft!L1329),""),"")</f>
        <v/>
      </c>
      <c r="F1314" s="230" t="str">
        <f>IFERROR(IF(ForbDraft!K1329&lt;&gt;"",ForbDraft!K1329,""),"")</f>
        <v/>
      </c>
    </row>
    <row r="1315" spans="2:6" x14ac:dyDescent="0.2">
      <c r="B1315" s="229" t="str">
        <f>IFERROR(IF(ForbDraft!A1330&lt;&gt;"",ROW(ForbDraft!A1330),""),"")</f>
        <v/>
      </c>
      <c r="C1315" s="230" t="str">
        <f>IFERROR(IF(ForbDraft!A1330&lt;&gt;"",ForbDraft!A1330,""),"")</f>
        <v/>
      </c>
      <c r="D1315" s="230" t="str">
        <f t="shared" si="20"/>
        <v/>
      </c>
      <c r="E1315" s="230" t="str">
        <f>IFERROR(IF(ForbDraft!L1330&lt;&gt;"",ABS(ForbDraft!L1330),""),"")</f>
        <v/>
      </c>
      <c r="F1315" s="230" t="str">
        <f>IFERROR(IF(ForbDraft!K1330&lt;&gt;"",ForbDraft!K1330,""),"")</f>
        <v/>
      </c>
    </row>
    <row r="1316" spans="2:6" x14ac:dyDescent="0.2">
      <c r="B1316" s="229" t="str">
        <f>IFERROR(IF(ForbDraft!A1331&lt;&gt;"",ROW(ForbDraft!A1331),""),"")</f>
        <v/>
      </c>
      <c r="C1316" s="230" t="str">
        <f>IFERROR(IF(ForbDraft!A1331&lt;&gt;"",ForbDraft!A1331,""),"")</f>
        <v/>
      </c>
      <c r="D1316" s="230" t="str">
        <f t="shared" si="20"/>
        <v/>
      </c>
      <c r="E1316" s="230" t="str">
        <f>IFERROR(IF(ForbDraft!L1331&lt;&gt;"",ABS(ForbDraft!L1331),""),"")</f>
        <v/>
      </c>
      <c r="F1316" s="230" t="str">
        <f>IFERROR(IF(ForbDraft!K1331&lt;&gt;"",ForbDraft!K1331,""),"")</f>
        <v/>
      </c>
    </row>
    <row r="1317" spans="2:6" x14ac:dyDescent="0.2">
      <c r="B1317" s="229" t="str">
        <f>IFERROR(IF(ForbDraft!A1332&lt;&gt;"",ROW(ForbDraft!A1332),""),"")</f>
        <v/>
      </c>
      <c r="C1317" s="230" t="str">
        <f>IFERROR(IF(ForbDraft!A1332&lt;&gt;"",ForbDraft!A1332,""),"")</f>
        <v/>
      </c>
      <c r="D1317" s="230" t="str">
        <f t="shared" si="20"/>
        <v/>
      </c>
      <c r="E1317" s="230" t="str">
        <f>IFERROR(IF(ForbDraft!L1332&lt;&gt;"",ABS(ForbDraft!L1332),""),"")</f>
        <v/>
      </c>
      <c r="F1317" s="230" t="str">
        <f>IFERROR(IF(ForbDraft!K1332&lt;&gt;"",ForbDraft!K1332,""),"")</f>
        <v/>
      </c>
    </row>
    <row r="1318" spans="2:6" x14ac:dyDescent="0.2">
      <c r="B1318" s="229" t="str">
        <f>IFERROR(IF(ForbDraft!A1333&lt;&gt;"",ROW(ForbDraft!A1333),""),"")</f>
        <v/>
      </c>
      <c r="C1318" s="230" t="str">
        <f>IFERROR(IF(ForbDraft!A1333&lt;&gt;"",ForbDraft!A1333,""),"")</f>
        <v/>
      </c>
      <c r="D1318" s="230" t="str">
        <f t="shared" si="20"/>
        <v/>
      </c>
      <c r="E1318" s="230" t="str">
        <f>IFERROR(IF(ForbDraft!L1333&lt;&gt;"",ABS(ForbDraft!L1333),""),"")</f>
        <v/>
      </c>
      <c r="F1318" s="230" t="str">
        <f>IFERROR(IF(ForbDraft!K1333&lt;&gt;"",ForbDraft!K1333,""),"")</f>
        <v/>
      </c>
    </row>
    <row r="1319" spans="2:6" x14ac:dyDescent="0.2">
      <c r="B1319" s="229" t="str">
        <f>IFERROR(IF(ForbDraft!A1334&lt;&gt;"",ROW(ForbDraft!A1334),""),"")</f>
        <v/>
      </c>
      <c r="C1319" s="230" t="str">
        <f>IFERROR(IF(ForbDraft!A1334&lt;&gt;"",ForbDraft!A1334,""),"")</f>
        <v/>
      </c>
      <c r="D1319" s="230" t="str">
        <f t="shared" si="20"/>
        <v/>
      </c>
      <c r="E1319" s="230" t="str">
        <f>IFERROR(IF(ForbDraft!L1334&lt;&gt;"",ABS(ForbDraft!L1334),""),"")</f>
        <v/>
      </c>
      <c r="F1319" s="230" t="str">
        <f>IFERROR(IF(ForbDraft!K1334&lt;&gt;"",ForbDraft!K1334,""),"")</f>
        <v/>
      </c>
    </row>
    <row r="1320" spans="2:6" x14ac:dyDescent="0.2">
      <c r="B1320" s="229" t="str">
        <f>IFERROR(IF(ForbDraft!A1335&lt;&gt;"",ROW(ForbDraft!A1335),""),"")</f>
        <v/>
      </c>
      <c r="C1320" s="230" t="str">
        <f>IFERROR(IF(ForbDraft!A1335&lt;&gt;"",ForbDraft!A1335,""),"")</f>
        <v/>
      </c>
      <c r="D1320" s="230" t="str">
        <f t="shared" si="20"/>
        <v/>
      </c>
      <c r="E1320" s="230" t="str">
        <f>IFERROR(IF(ForbDraft!L1335&lt;&gt;"",ABS(ForbDraft!L1335),""),"")</f>
        <v/>
      </c>
      <c r="F1320" s="230" t="str">
        <f>IFERROR(IF(ForbDraft!K1335&lt;&gt;"",ForbDraft!K1335,""),"")</f>
        <v/>
      </c>
    </row>
    <row r="1321" spans="2:6" x14ac:dyDescent="0.2">
      <c r="B1321" s="229" t="str">
        <f>IFERROR(IF(ForbDraft!A1336&lt;&gt;"",ROW(ForbDraft!A1336),""),"")</f>
        <v/>
      </c>
      <c r="C1321" s="230" t="str">
        <f>IFERROR(IF(ForbDraft!A1336&lt;&gt;"",ForbDraft!A1336,""),"")</f>
        <v/>
      </c>
      <c r="D1321" s="230" t="str">
        <f t="shared" si="20"/>
        <v/>
      </c>
      <c r="E1321" s="230" t="str">
        <f>IFERROR(IF(ForbDraft!L1336&lt;&gt;"",ABS(ForbDraft!L1336),""),"")</f>
        <v/>
      </c>
      <c r="F1321" s="230" t="str">
        <f>IFERROR(IF(ForbDraft!K1336&lt;&gt;"",ForbDraft!K1336,""),"")</f>
        <v/>
      </c>
    </row>
    <row r="1322" spans="2:6" x14ac:dyDescent="0.2">
      <c r="B1322" s="229" t="str">
        <f>IFERROR(IF(ForbDraft!A1337&lt;&gt;"",ROW(ForbDraft!A1337),""),"")</f>
        <v/>
      </c>
      <c r="C1322" s="230" t="str">
        <f>IFERROR(IF(ForbDraft!A1337&lt;&gt;"",ForbDraft!A1337,""),"")</f>
        <v/>
      </c>
      <c r="D1322" s="230" t="str">
        <f t="shared" si="20"/>
        <v/>
      </c>
      <c r="E1322" s="230" t="str">
        <f>IFERROR(IF(ForbDraft!L1337&lt;&gt;"",ABS(ForbDraft!L1337),""),"")</f>
        <v/>
      </c>
      <c r="F1322" s="230" t="str">
        <f>IFERROR(IF(ForbDraft!K1337&lt;&gt;"",ForbDraft!K1337,""),"")</f>
        <v/>
      </c>
    </row>
    <row r="1323" spans="2:6" x14ac:dyDescent="0.2">
      <c r="B1323" s="229" t="str">
        <f>IFERROR(IF(ForbDraft!A1338&lt;&gt;"",ROW(ForbDraft!A1338),""),"")</f>
        <v/>
      </c>
      <c r="C1323" s="230" t="str">
        <f>IFERROR(IF(ForbDraft!A1338&lt;&gt;"",ForbDraft!A1338,""),"")</f>
        <v/>
      </c>
      <c r="D1323" s="230" t="str">
        <f t="shared" si="20"/>
        <v/>
      </c>
      <c r="E1323" s="230" t="str">
        <f>IFERROR(IF(ForbDraft!L1338&lt;&gt;"",ABS(ForbDraft!L1338),""),"")</f>
        <v/>
      </c>
      <c r="F1323" s="230" t="str">
        <f>IFERROR(IF(ForbDraft!K1338&lt;&gt;"",ForbDraft!K1338,""),"")</f>
        <v/>
      </c>
    </row>
    <row r="1324" spans="2:6" x14ac:dyDescent="0.2">
      <c r="B1324" s="229" t="str">
        <f>IFERROR(IF(ForbDraft!A1339&lt;&gt;"",ROW(ForbDraft!A1339),""),"")</f>
        <v/>
      </c>
      <c r="C1324" s="230" t="str">
        <f>IFERROR(IF(ForbDraft!A1339&lt;&gt;"",ForbDraft!A1339,""),"")</f>
        <v/>
      </c>
      <c r="D1324" s="230" t="str">
        <f t="shared" si="20"/>
        <v/>
      </c>
      <c r="E1324" s="230" t="str">
        <f>IFERROR(IF(ForbDraft!L1339&lt;&gt;"",ABS(ForbDraft!L1339),""),"")</f>
        <v/>
      </c>
      <c r="F1324" s="230" t="str">
        <f>IFERROR(IF(ForbDraft!K1339&lt;&gt;"",ForbDraft!K1339,""),"")</f>
        <v/>
      </c>
    </row>
    <row r="1325" spans="2:6" x14ac:dyDescent="0.2">
      <c r="B1325" s="229" t="str">
        <f>IFERROR(IF(ForbDraft!A1340&lt;&gt;"",ROW(ForbDraft!A1340),""),"")</f>
        <v/>
      </c>
      <c r="C1325" s="230" t="str">
        <f>IFERROR(IF(ForbDraft!A1340&lt;&gt;"",ForbDraft!A1340,""),"")</f>
        <v/>
      </c>
      <c r="D1325" s="230" t="str">
        <f t="shared" si="20"/>
        <v/>
      </c>
      <c r="E1325" s="230" t="str">
        <f>IFERROR(IF(ForbDraft!L1340&lt;&gt;"",ABS(ForbDraft!L1340),""),"")</f>
        <v/>
      </c>
      <c r="F1325" s="230" t="str">
        <f>IFERROR(IF(ForbDraft!K1340&lt;&gt;"",ForbDraft!K1340,""),"")</f>
        <v/>
      </c>
    </row>
    <row r="1326" spans="2:6" x14ac:dyDescent="0.2">
      <c r="B1326" s="229" t="str">
        <f>IFERROR(IF(ForbDraft!A1341&lt;&gt;"",ROW(ForbDraft!A1341),""),"")</f>
        <v/>
      </c>
      <c r="C1326" s="230" t="str">
        <f>IFERROR(IF(ForbDraft!A1341&lt;&gt;"",ForbDraft!A1341,""),"")</f>
        <v/>
      </c>
      <c r="D1326" s="230" t="str">
        <f t="shared" si="20"/>
        <v/>
      </c>
      <c r="E1326" s="230" t="str">
        <f>IFERROR(IF(ForbDraft!L1341&lt;&gt;"",ABS(ForbDraft!L1341),""),"")</f>
        <v/>
      </c>
      <c r="F1326" s="230" t="str">
        <f>IFERROR(IF(ForbDraft!K1341&lt;&gt;"",ForbDraft!K1341,""),"")</f>
        <v/>
      </c>
    </row>
    <row r="1327" spans="2:6" x14ac:dyDescent="0.2">
      <c r="B1327" s="229" t="str">
        <f>IFERROR(IF(ForbDraft!A1342&lt;&gt;"",ROW(ForbDraft!A1342),""),"")</f>
        <v/>
      </c>
      <c r="C1327" s="230" t="str">
        <f>IFERROR(IF(ForbDraft!A1342&lt;&gt;"",ForbDraft!A1342,""),"")</f>
        <v/>
      </c>
      <c r="D1327" s="230" t="str">
        <f t="shared" si="20"/>
        <v/>
      </c>
      <c r="E1327" s="230" t="str">
        <f>IFERROR(IF(ForbDraft!L1342&lt;&gt;"",ABS(ForbDraft!L1342),""),"")</f>
        <v/>
      </c>
      <c r="F1327" s="230" t="str">
        <f>IFERROR(IF(ForbDraft!K1342&lt;&gt;"",ForbDraft!K1342,""),"")</f>
        <v/>
      </c>
    </row>
    <row r="1328" spans="2:6" x14ac:dyDescent="0.2">
      <c r="B1328" s="229" t="str">
        <f>IFERROR(IF(ForbDraft!A1343&lt;&gt;"",ROW(ForbDraft!A1343),""),"")</f>
        <v/>
      </c>
      <c r="C1328" s="230" t="str">
        <f>IFERROR(IF(ForbDraft!A1343&lt;&gt;"",ForbDraft!A1343,""),"")</f>
        <v/>
      </c>
      <c r="D1328" s="230" t="str">
        <f t="shared" si="20"/>
        <v/>
      </c>
      <c r="E1328" s="230" t="str">
        <f>IFERROR(IF(ForbDraft!L1343&lt;&gt;"",ABS(ForbDraft!L1343),""),"")</f>
        <v/>
      </c>
      <c r="F1328" s="230" t="str">
        <f>IFERROR(IF(ForbDraft!K1343&lt;&gt;"",ForbDraft!K1343,""),"")</f>
        <v/>
      </c>
    </row>
    <row r="1329" spans="2:6" x14ac:dyDescent="0.2">
      <c r="B1329" s="229" t="str">
        <f>IFERROR(IF(ForbDraft!A1344&lt;&gt;"",ROW(ForbDraft!A1344),""),"")</f>
        <v/>
      </c>
      <c r="C1329" s="230" t="str">
        <f>IFERROR(IF(ForbDraft!A1344&lt;&gt;"",ForbDraft!A1344,""),"")</f>
        <v/>
      </c>
      <c r="D1329" s="230" t="str">
        <f t="shared" si="20"/>
        <v/>
      </c>
      <c r="E1329" s="230" t="str">
        <f>IFERROR(IF(ForbDraft!L1344&lt;&gt;"",ABS(ForbDraft!L1344),""),"")</f>
        <v/>
      </c>
      <c r="F1329" s="230" t="str">
        <f>IFERROR(IF(ForbDraft!K1344&lt;&gt;"",ForbDraft!K1344,""),"")</f>
        <v/>
      </c>
    </row>
    <row r="1330" spans="2:6" x14ac:dyDescent="0.2">
      <c r="B1330" s="229" t="str">
        <f>IFERROR(IF(ForbDraft!A1345&lt;&gt;"",ROW(ForbDraft!A1345),""),"")</f>
        <v/>
      </c>
      <c r="C1330" s="230" t="str">
        <f>IFERROR(IF(ForbDraft!A1345&lt;&gt;"",ForbDraft!A1345,""),"")</f>
        <v/>
      </c>
      <c r="D1330" s="230" t="str">
        <f t="shared" si="20"/>
        <v/>
      </c>
      <c r="E1330" s="230" t="str">
        <f>IFERROR(IF(ForbDraft!L1345&lt;&gt;"",ABS(ForbDraft!L1345),""),"")</f>
        <v/>
      </c>
      <c r="F1330" s="230" t="str">
        <f>IFERROR(IF(ForbDraft!K1345&lt;&gt;"",ForbDraft!K1345,""),"")</f>
        <v/>
      </c>
    </row>
    <row r="1331" spans="2:6" x14ac:dyDescent="0.2">
      <c r="B1331" s="229" t="str">
        <f>IFERROR(IF(ForbDraft!A1346&lt;&gt;"",ROW(ForbDraft!A1346),""),"")</f>
        <v/>
      </c>
      <c r="C1331" s="230" t="str">
        <f>IFERROR(IF(ForbDraft!A1346&lt;&gt;"",ForbDraft!A1346,""),"")</f>
        <v/>
      </c>
      <c r="D1331" s="230" t="str">
        <f t="shared" si="20"/>
        <v/>
      </c>
      <c r="E1331" s="230" t="str">
        <f>IFERROR(IF(ForbDraft!L1346&lt;&gt;"",ABS(ForbDraft!L1346),""),"")</f>
        <v/>
      </c>
      <c r="F1331" s="230" t="str">
        <f>IFERROR(IF(ForbDraft!K1346&lt;&gt;"",ForbDraft!K1346,""),"")</f>
        <v/>
      </c>
    </row>
    <row r="1332" spans="2:6" x14ac:dyDescent="0.2">
      <c r="B1332" s="229" t="str">
        <f>IFERROR(IF(ForbDraft!A1347&lt;&gt;"",ROW(ForbDraft!A1347),""),"")</f>
        <v/>
      </c>
      <c r="C1332" s="230" t="str">
        <f>IFERROR(IF(ForbDraft!A1347&lt;&gt;"",ForbDraft!A1347,""),"")</f>
        <v/>
      </c>
      <c r="D1332" s="230" t="str">
        <f t="shared" si="20"/>
        <v/>
      </c>
      <c r="E1332" s="230" t="str">
        <f>IFERROR(IF(ForbDraft!L1347&lt;&gt;"",ABS(ForbDraft!L1347),""),"")</f>
        <v/>
      </c>
      <c r="F1332" s="230" t="str">
        <f>IFERROR(IF(ForbDraft!K1347&lt;&gt;"",ForbDraft!K1347,""),"")</f>
        <v/>
      </c>
    </row>
    <row r="1333" spans="2:6" x14ac:dyDescent="0.2">
      <c r="B1333" s="229" t="str">
        <f>IFERROR(IF(ForbDraft!A1348&lt;&gt;"",ROW(ForbDraft!A1348),""),"")</f>
        <v/>
      </c>
      <c r="C1333" s="230" t="str">
        <f>IFERROR(IF(ForbDraft!A1348&lt;&gt;"",ForbDraft!A1348,""),"")</f>
        <v/>
      </c>
      <c r="D1333" s="230" t="str">
        <f t="shared" si="20"/>
        <v/>
      </c>
      <c r="E1333" s="230" t="str">
        <f>IFERROR(IF(ForbDraft!L1348&lt;&gt;"",ABS(ForbDraft!L1348),""),"")</f>
        <v/>
      </c>
      <c r="F1333" s="230" t="str">
        <f>IFERROR(IF(ForbDraft!K1348&lt;&gt;"",ForbDraft!K1348,""),"")</f>
        <v/>
      </c>
    </row>
    <row r="1334" spans="2:6" x14ac:dyDescent="0.2">
      <c r="B1334" s="229" t="str">
        <f>IFERROR(IF(ForbDraft!A1349&lt;&gt;"",ROW(ForbDraft!A1349),""),"")</f>
        <v/>
      </c>
      <c r="C1334" s="230" t="str">
        <f>IFERROR(IF(ForbDraft!A1349&lt;&gt;"",ForbDraft!A1349,""),"")</f>
        <v/>
      </c>
      <c r="D1334" s="230" t="str">
        <f t="shared" si="20"/>
        <v/>
      </c>
      <c r="E1334" s="230" t="str">
        <f>IFERROR(IF(ForbDraft!L1349&lt;&gt;"",ABS(ForbDraft!L1349),""),"")</f>
        <v/>
      </c>
      <c r="F1334" s="230" t="str">
        <f>IFERROR(IF(ForbDraft!K1349&lt;&gt;"",ForbDraft!K1349,""),"")</f>
        <v/>
      </c>
    </row>
    <row r="1335" spans="2:6" x14ac:dyDescent="0.2">
      <c r="B1335" s="229" t="str">
        <f>IFERROR(IF(ForbDraft!A1350&lt;&gt;"",ROW(ForbDraft!A1350),""),"")</f>
        <v/>
      </c>
      <c r="C1335" s="230" t="str">
        <f>IFERROR(IF(ForbDraft!A1350&lt;&gt;"",ForbDraft!A1350,""),"")</f>
        <v/>
      </c>
      <c r="D1335" s="230" t="str">
        <f t="shared" si="20"/>
        <v/>
      </c>
      <c r="E1335" s="230" t="str">
        <f>IFERROR(IF(ForbDraft!L1350&lt;&gt;"",ABS(ForbDraft!L1350),""),"")</f>
        <v/>
      </c>
      <c r="F1335" s="230" t="str">
        <f>IFERROR(IF(ForbDraft!K1350&lt;&gt;"",ForbDraft!K1350,""),"")</f>
        <v/>
      </c>
    </row>
    <row r="1336" spans="2:6" x14ac:dyDescent="0.2">
      <c r="B1336" s="229" t="str">
        <f>IFERROR(IF(ForbDraft!A1351&lt;&gt;"",ROW(ForbDraft!A1351),""),"")</f>
        <v/>
      </c>
      <c r="C1336" s="230" t="str">
        <f>IFERROR(IF(ForbDraft!A1351&lt;&gt;"",ForbDraft!A1351,""),"")</f>
        <v/>
      </c>
      <c r="D1336" s="230" t="str">
        <f t="shared" si="20"/>
        <v/>
      </c>
      <c r="E1336" s="230" t="str">
        <f>IFERROR(IF(ForbDraft!L1351&lt;&gt;"",ABS(ForbDraft!L1351),""),"")</f>
        <v/>
      </c>
      <c r="F1336" s="230" t="str">
        <f>IFERROR(IF(ForbDraft!K1351&lt;&gt;"",ForbDraft!K1351,""),"")</f>
        <v/>
      </c>
    </row>
    <row r="1337" spans="2:6" x14ac:dyDescent="0.2">
      <c r="B1337" s="229" t="str">
        <f>IFERROR(IF(ForbDraft!A1352&lt;&gt;"",ROW(ForbDraft!A1352),""),"")</f>
        <v/>
      </c>
      <c r="C1337" s="230" t="str">
        <f>IFERROR(IF(ForbDraft!A1352&lt;&gt;"",ForbDraft!A1352,""),"")</f>
        <v/>
      </c>
      <c r="D1337" s="230" t="str">
        <f t="shared" si="20"/>
        <v/>
      </c>
      <c r="E1337" s="230" t="str">
        <f>IFERROR(IF(ForbDraft!L1352&lt;&gt;"",ABS(ForbDraft!L1352),""),"")</f>
        <v/>
      </c>
      <c r="F1337" s="230" t="str">
        <f>IFERROR(IF(ForbDraft!K1352&lt;&gt;"",ForbDraft!K1352,""),"")</f>
        <v/>
      </c>
    </row>
    <row r="1338" spans="2:6" x14ac:dyDescent="0.2">
      <c r="B1338" s="229" t="str">
        <f>IFERROR(IF(ForbDraft!A1353&lt;&gt;"",ROW(ForbDraft!A1353),""),"")</f>
        <v/>
      </c>
      <c r="C1338" s="230" t="str">
        <f>IFERROR(IF(ForbDraft!A1353&lt;&gt;"",ForbDraft!A1353,""),"")</f>
        <v/>
      </c>
      <c r="D1338" s="230" t="str">
        <f t="shared" si="20"/>
        <v/>
      </c>
      <c r="E1338" s="230" t="str">
        <f>IFERROR(IF(ForbDraft!L1353&lt;&gt;"",ABS(ForbDraft!L1353),""),"")</f>
        <v/>
      </c>
      <c r="F1338" s="230" t="str">
        <f>IFERROR(IF(ForbDraft!K1353&lt;&gt;"",ForbDraft!K1353,""),"")</f>
        <v/>
      </c>
    </row>
    <row r="1339" spans="2:6" x14ac:dyDescent="0.2">
      <c r="B1339" s="229" t="str">
        <f>IFERROR(IF(ForbDraft!A1354&lt;&gt;"",ROW(ForbDraft!A1354),""),"")</f>
        <v/>
      </c>
      <c r="C1339" s="230" t="str">
        <f>IFERROR(IF(ForbDraft!A1354&lt;&gt;"",ForbDraft!A1354,""),"")</f>
        <v/>
      </c>
      <c r="D1339" s="230" t="str">
        <f t="shared" si="20"/>
        <v/>
      </c>
      <c r="E1339" s="230" t="str">
        <f>IFERROR(IF(ForbDraft!L1354&lt;&gt;"",ABS(ForbDraft!L1354),""),"")</f>
        <v/>
      </c>
      <c r="F1339" s="230" t="str">
        <f>IFERROR(IF(ForbDraft!K1354&lt;&gt;"",ForbDraft!K1354,""),"")</f>
        <v/>
      </c>
    </row>
    <row r="1340" spans="2:6" x14ac:dyDescent="0.2">
      <c r="B1340" s="229" t="str">
        <f>IFERROR(IF(ForbDraft!A1355&lt;&gt;"",ROW(ForbDraft!A1355),""),"")</f>
        <v/>
      </c>
      <c r="C1340" s="230" t="str">
        <f>IFERROR(IF(ForbDraft!A1355&lt;&gt;"",ForbDraft!A1355,""),"")</f>
        <v/>
      </c>
      <c r="D1340" s="230" t="str">
        <f t="shared" si="20"/>
        <v/>
      </c>
      <c r="E1340" s="230" t="str">
        <f>IFERROR(IF(ForbDraft!L1355&lt;&gt;"",ABS(ForbDraft!L1355),""),"")</f>
        <v/>
      </c>
      <c r="F1340" s="230" t="str">
        <f>IFERROR(IF(ForbDraft!K1355&lt;&gt;"",ForbDraft!K1355,""),"")</f>
        <v/>
      </c>
    </row>
    <row r="1341" spans="2:6" x14ac:dyDescent="0.2">
      <c r="B1341" s="229" t="str">
        <f>IFERROR(IF(ForbDraft!A1356&lt;&gt;"",ROW(ForbDraft!A1356),""),"")</f>
        <v/>
      </c>
      <c r="C1341" s="230" t="str">
        <f>IFERROR(IF(ForbDraft!A1356&lt;&gt;"",ForbDraft!A1356,""),"")</f>
        <v/>
      </c>
      <c r="D1341" s="230" t="str">
        <f t="shared" si="20"/>
        <v/>
      </c>
      <c r="E1341" s="230" t="str">
        <f>IFERROR(IF(ForbDraft!L1356&lt;&gt;"",ABS(ForbDraft!L1356),""),"")</f>
        <v/>
      </c>
      <c r="F1341" s="230" t="str">
        <f>IFERROR(IF(ForbDraft!K1356&lt;&gt;"",ForbDraft!K1356,""),"")</f>
        <v/>
      </c>
    </row>
    <row r="1342" spans="2:6" x14ac:dyDescent="0.2">
      <c r="B1342" s="229" t="str">
        <f>IFERROR(IF(ForbDraft!A1357&lt;&gt;"",ROW(ForbDraft!A1357),""),"")</f>
        <v/>
      </c>
      <c r="C1342" s="230" t="str">
        <f>IFERROR(IF(ForbDraft!A1357&lt;&gt;"",ForbDraft!A1357,""),"")</f>
        <v/>
      </c>
      <c r="D1342" s="230" t="str">
        <f t="shared" si="20"/>
        <v/>
      </c>
      <c r="E1342" s="230" t="str">
        <f>IFERROR(IF(ForbDraft!L1357&lt;&gt;"",ABS(ForbDraft!L1357),""),"")</f>
        <v/>
      </c>
      <c r="F1342" s="230" t="str">
        <f>IFERROR(IF(ForbDraft!K1357&lt;&gt;"",ForbDraft!K1357,""),"")</f>
        <v/>
      </c>
    </row>
    <row r="1343" spans="2:6" x14ac:dyDescent="0.2">
      <c r="B1343" s="229" t="str">
        <f>IFERROR(IF(ForbDraft!A1358&lt;&gt;"",ROW(ForbDraft!A1358),""),"")</f>
        <v/>
      </c>
      <c r="C1343" s="230" t="str">
        <f>IFERROR(IF(ForbDraft!A1358&lt;&gt;"",ForbDraft!A1358,""),"")</f>
        <v/>
      </c>
      <c r="D1343" s="230" t="str">
        <f t="shared" si="20"/>
        <v/>
      </c>
      <c r="E1343" s="230" t="str">
        <f>IFERROR(IF(ForbDraft!L1358&lt;&gt;"",ABS(ForbDraft!L1358),""),"")</f>
        <v/>
      </c>
      <c r="F1343" s="230" t="str">
        <f>IFERROR(IF(ForbDraft!K1358&lt;&gt;"",ForbDraft!K1358,""),"")</f>
        <v/>
      </c>
    </row>
    <row r="1344" spans="2:6" x14ac:dyDescent="0.2">
      <c r="B1344" s="229" t="str">
        <f>IFERROR(IF(ForbDraft!A1359&lt;&gt;"",ROW(ForbDraft!A1359),""),"")</f>
        <v/>
      </c>
      <c r="C1344" s="230" t="str">
        <f>IFERROR(IF(ForbDraft!A1359&lt;&gt;"",ForbDraft!A1359,""),"")</f>
        <v/>
      </c>
      <c r="D1344" s="230" t="str">
        <f t="shared" si="20"/>
        <v/>
      </c>
      <c r="E1344" s="230" t="str">
        <f>IFERROR(IF(ForbDraft!L1359&lt;&gt;"",ABS(ForbDraft!L1359),""),"")</f>
        <v/>
      </c>
      <c r="F1344" s="230" t="str">
        <f>IFERROR(IF(ForbDraft!K1359&lt;&gt;"",ForbDraft!K1359,""),"")</f>
        <v/>
      </c>
    </row>
    <row r="1345" spans="2:6" x14ac:dyDescent="0.2">
      <c r="B1345" s="229" t="str">
        <f>IFERROR(IF(ForbDraft!A1360&lt;&gt;"",ROW(ForbDraft!A1360),""),"")</f>
        <v/>
      </c>
      <c r="C1345" s="230" t="str">
        <f>IFERROR(IF(ForbDraft!A1360&lt;&gt;"",ForbDraft!A1360,""),"")</f>
        <v/>
      </c>
      <c r="D1345" s="230" t="str">
        <f t="shared" si="20"/>
        <v/>
      </c>
      <c r="E1345" s="230" t="str">
        <f>IFERROR(IF(ForbDraft!L1360&lt;&gt;"",ABS(ForbDraft!L1360),""),"")</f>
        <v/>
      </c>
      <c r="F1345" s="230" t="str">
        <f>IFERROR(IF(ForbDraft!K1360&lt;&gt;"",ForbDraft!K1360,""),"")</f>
        <v/>
      </c>
    </row>
    <row r="1346" spans="2:6" x14ac:dyDescent="0.2">
      <c r="B1346" s="229" t="str">
        <f>IFERROR(IF(ForbDraft!A1361&lt;&gt;"",ROW(ForbDraft!A1361),""),"")</f>
        <v/>
      </c>
      <c r="C1346" s="230" t="str">
        <f>IFERROR(IF(ForbDraft!A1361&lt;&gt;"",ForbDraft!A1361,""),"")</f>
        <v/>
      </c>
      <c r="D1346" s="230" t="str">
        <f t="shared" si="20"/>
        <v/>
      </c>
      <c r="E1346" s="230" t="str">
        <f>IFERROR(IF(ForbDraft!L1361&lt;&gt;"",ABS(ForbDraft!L1361),""),"")</f>
        <v/>
      </c>
      <c r="F1346" s="230" t="str">
        <f>IFERROR(IF(ForbDraft!K1361&lt;&gt;"",ForbDraft!K1361,""),"")</f>
        <v/>
      </c>
    </row>
    <row r="1347" spans="2:6" x14ac:dyDescent="0.2">
      <c r="B1347" s="229" t="str">
        <f>IFERROR(IF(ForbDraft!A1362&lt;&gt;"",ROW(ForbDraft!A1362),""),"")</f>
        <v/>
      </c>
      <c r="C1347" s="230" t="str">
        <f>IFERROR(IF(ForbDraft!A1362&lt;&gt;"",ForbDraft!A1362,""),"")</f>
        <v/>
      </c>
      <c r="D1347" s="230" t="str">
        <f t="shared" ref="D1347:D1410" si="21">IF(F1347="pH לבדיקת גבול","pH",F1347)</f>
        <v/>
      </c>
      <c r="E1347" s="230" t="str">
        <f>IFERROR(IF(ForbDraft!L1362&lt;&gt;"",ABS(ForbDraft!L1362),""),"")</f>
        <v/>
      </c>
      <c r="F1347" s="230" t="str">
        <f>IFERROR(IF(ForbDraft!K1362&lt;&gt;"",ForbDraft!K1362,""),"")</f>
        <v/>
      </c>
    </row>
    <row r="1348" spans="2:6" x14ac:dyDescent="0.2">
      <c r="B1348" s="229" t="str">
        <f>IFERROR(IF(ForbDraft!A1363&lt;&gt;"",ROW(ForbDraft!A1363),""),"")</f>
        <v/>
      </c>
      <c r="C1348" s="230" t="str">
        <f>IFERROR(IF(ForbDraft!A1363&lt;&gt;"",ForbDraft!A1363,""),"")</f>
        <v/>
      </c>
      <c r="D1348" s="230" t="str">
        <f t="shared" si="21"/>
        <v/>
      </c>
      <c r="E1348" s="230" t="str">
        <f>IFERROR(IF(ForbDraft!L1363&lt;&gt;"",ABS(ForbDraft!L1363),""),"")</f>
        <v/>
      </c>
      <c r="F1348" s="230" t="str">
        <f>IFERROR(IF(ForbDraft!K1363&lt;&gt;"",ForbDraft!K1363,""),"")</f>
        <v/>
      </c>
    </row>
    <row r="1349" spans="2:6" x14ac:dyDescent="0.2">
      <c r="B1349" s="229" t="str">
        <f>IFERROR(IF(ForbDraft!A1364&lt;&gt;"",ROW(ForbDraft!A1364),""),"")</f>
        <v/>
      </c>
      <c r="C1349" s="230" t="str">
        <f>IFERROR(IF(ForbDraft!A1364&lt;&gt;"",ForbDraft!A1364,""),"")</f>
        <v/>
      </c>
      <c r="D1349" s="230" t="str">
        <f t="shared" si="21"/>
        <v/>
      </c>
      <c r="E1349" s="230" t="str">
        <f>IFERROR(IF(ForbDraft!L1364&lt;&gt;"",ABS(ForbDraft!L1364),""),"")</f>
        <v/>
      </c>
      <c r="F1349" s="230" t="str">
        <f>IFERROR(IF(ForbDraft!K1364&lt;&gt;"",ForbDraft!K1364,""),"")</f>
        <v/>
      </c>
    </row>
    <row r="1350" spans="2:6" x14ac:dyDescent="0.2">
      <c r="B1350" s="229" t="str">
        <f>IFERROR(IF(ForbDraft!A1365&lt;&gt;"",ROW(ForbDraft!A1365),""),"")</f>
        <v/>
      </c>
      <c r="C1350" s="230" t="str">
        <f>IFERROR(IF(ForbDraft!A1365&lt;&gt;"",ForbDraft!A1365,""),"")</f>
        <v/>
      </c>
      <c r="D1350" s="230" t="str">
        <f t="shared" si="21"/>
        <v/>
      </c>
      <c r="E1350" s="230" t="str">
        <f>IFERROR(IF(ForbDraft!L1365&lt;&gt;"",ABS(ForbDraft!L1365),""),"")</f>
        <v/>
      </c>
      <c r="F1350" s="230" t="str">
        <f>IFERROR(IF(ForbDraft!K1365&lt;&gt;"",ForbDraft!K1365,""),"")</f>
        <v/>
      </c>
    </row>
    <row r="1351" spans="2:6" x14ac:dyDescent="0.2">
      <c r="B1351" s="229" t="str">
        <f>IFERROR(IF(ForbDraft!A1366&lt;&gt;"",ROW(ForbDraft!A1366),""),"")</f>
        <v/>
      </c>
      <c r="C1351" s="230" t="str">
        <f>IFERROR(IF(ForbDraft!A1366&lt;&gt;"",ForbDraft!A1366,""),"")</f>
        <v/>
      </c>
      <c r="D1351" s="230" t="str">
        <f t="shared" si="21"/>
        <v/>
      </c>
      <c r="E1351" s="230" t="str">
        <f>IFERROR(IF(ForbDraft!L1366&lt;&gt;"",ABS(ForbDraft!L1366),""),"")</f>
        <v/>
      </c>
      <c r="F1351" s="230" t="str">
        <f>IFERROR(IF(ForbDraft!K1366&lt;&gt;"",ForbDraft!K1366,""),"")</f>
        <v/>
      </c>
    </row>
    <row r="1352" spans="2:6" x14ac:dyDescent="0.2">
      <c r="B1352" s="229" t="str">
        <f>IFERROR(IF(ForbDraft!A1367&lt;&gt;"",ROW(ForbDraft!A1367),""),"")</f>
        <v/>
      </c>
      <c r="C1352" s="230" t="str">
        <f>IFERROR(IF(ForbDraft!A1367&lt;&gt;"",ForbDraft!A1367,""),"")</f>
        <v/>
      </c>
      <c r="D1352" s="230" t="str">
        <f t="shared" si="21"/>
        <v/>
      </c>
      <c r="E1352" s="230" t="str">
        <f>IFERROR(IF(ForbDraft!L1367&lt;&gt;"",ABS(ForbDraft!L1367),""),"")</f>
        <v/>
      </c>
      <c r="F1352" s="230" t="str">
        <f>IFERROR(IF(ForbDraft!K1367&lt;&gt;"",ForbDraft!K1367,""),"")</f>
        <v/>
      </c>
    </row>
    <row r="1353" spans="2:6" x14ac:dyDescent="0.2">
      <c r="B1353" s="229" t="str">
        <f>IFERROR(IF(ForbDraft!A1368&lt;&gt;"",ROW(ForbDraft!A1368),""),"")</f>
        <v/>
      </c>
      <c r="C1353" s="230" t="str">
        <f>IFERROR(IF(ForbDraft!A1368&lt;&gt;"",ForbDraft!A1368,""),"")</f>
        <v/>
      </c>
      <c r="D1353" s="230" t="str">
        <f t="shared" si="21"/>
        <v/>
      </c>
      <c r="E1353" s="230" t="str">
        <f>IFERROR(IF(ForbDraft!L1368&lt;&gt;"",ABS(ForbDraft!L1368),""),"")</f>
        <v/>
      </c>
      <c r="F1353" s="230" t="str">
        <f>IFERROR(IF(ForbDraft!K1368&lt;&gt;"",ForbDraft!K1368,""),"")</f>
        <v/>
      </c>
    </row>
    <row r="1354" spans="2:6" x14ac:dyDescent="0.2">
      <c r="B1354" s="229" t="str">
        <f>IFERROR(IF(ForbDraft!A1369&lt;&gt;"",ROW(ForbDraft!A1369),""),"")</f>
        <v/>
      </c>
      <c r="C1354" s="230" t="str">
        <f>IFERROR(IF(ForbDraft!A1369&lt;&gt;"",ForbDraft!A1369,""),"")</f>
        <v/>
      </c>
      <c r="D1354" s="230" t="str">
        <f t="shared" si="21"/>
        <v/>
      </c>
      <c r="E1354" s="230" t="str">
        <f>IFERROR(IF(ForbDraft!L1369&lt;&gt;"",ABS(ForbDraft!L1369),""),"")</f>
        <v/>
      </c>
      <c r="F1354" s="230" t="str">
        <f>IFERROR(IF(ForbDraft!K1369&lt;&gt;"",ForbDraft!K1369,""),"")</f>
        <v/>
      </c>
    </row>
    <row r="1355" spans="2:6" x14ac:dyDescent="0.2">
      <c r="B1355" s="229" t="str">
        <f>IFERROR(IF(ForbDraft!A1370&lt;&gt;"",ROW(ForbDraft!A1370),""),"")</f>
        <v/>
      </c>
      <c r="C1355" s="230" t="str">
        <f>IFERROR(IF(ForbDraft!A1370&lt;&gt;"",ForbDraft!A1370,""),"")</f>
        <v/>
      </c>
      <c r="D1355" s="230" t="str">
        <f t="shared" si="21"/>
        <v/>
      </c>
      <c r="E1355" s="230" t="str">
        <f>IFERROR(IF(ForbDraft!L1370&lt;&gt;"",ABS(ForbDraft!L1370),""),"")</f>
        <v/>
      </c>
      <c r="F1355" s="230" t="str">
        <f>IFERROR(IF(ForbDraft!K1370&lt;&gt;"",ForbDraft!K1370,""),"")</f>
        <v/>
      </c>
    </row>
    <row r="1356" spans="2:6" x14ac:dyDescent="0.2">
      <c r="B1356" s="229" t="str">
        <f>IFERROR(IF(ForbDraft!A1371&lt;&gt;"",ROW(ForbDraft!A1371),""),"")</f>
        <v/>
      </c>
      <c r="C1356" s="230" t="str">
        <f>IFERROR(IF(ForbDraft!A1371&lt;&gt;"",ForbDraft!A1371,""),"")</f>
        <v/>
      </c>
      <c r="D1356" s="230" t="str">
        <f t="shared" si="21"/>
        <v/>
      </c>
      <c r="E1356" s="230" t="str">
        <f>IFERROR(IF(ForbDraft!L1371&lt;&gt;"",ABS(ForbDraft!L1371),""),"")</f>
        <v/>
      </c>
      <c r="F1356" s="230" t="str">
        <f>IFERROR(IF(ForbDraft!K1371&lt;&gt;"",ForbDraft!K1371,""),"")</f>
        <v/>
      </c>
    </row>
    <row r="1357" spans="2:6" x14ac:dyDescent="0.2">
      <c r="B1357" s="229" t="str">
        <f>IFERROR(IF(ForbDraft!A1372&lt;&gt;"",ROW(ForbDraft!A1372),""),"")</f>
        <v/>
      </c>
      <c r="C1357" s="230" t="str">
        <f>IFERROR(IF(ForbDraft!A1372&lt;&gt;"",ForbDraft!A1372,""),"")</f>
        <v/>
      </c>
      <c r="D1357" s="230" t="str">
        <f t="shared" si="21"/>
        <v/>
      </c>
      <c r="E1357" s="230" t="str">
        <f>IFERROR(IF(ForbDraft!L1372&lt;&gt;"",ABS(ForbDraft!L1372),""),"")</f>
        <v/>
      </c>
      <c r="F1357" s="230" t="str">
        <f>IFERROR(IF(ForbDraft!K1372&lt;&gt;"",ForbDraft!K1372,""),"")</f>
        <v/>
      </c>
    </row>
    <row r="1358" spans="2:6" x14ac:dyDescent="0.2">
      <c r="B1358" s="229" t="str">
        <f>IFERROR(IF(ForbDraft!A1373&lt;&gt;"",ROW(ForbDraft!A1373),""),"")</f>
        <v/>
      </c>
      <c r="C1358" s="230" t="str">
        <f>IFERROR(IF(ForbDraft!A1373&lt;&gt;"",ForbDraft!A1373,""),"")</f>
        <v/>
      </c>
      <c r="D1358" s="230" t="str">
        <f t="shared" si="21"/>
        <v/>
      </c>
      <c r="E1358" s="230" t="str">
        <f>IFERROR(IF(ForbDraft!L1373&lt;&gt;"",ABS(ForbDraft!L1373),""),"")</f>
        <v/>
      </c>
      <c r="F1358" s="230" t="str">
        <f>IFERROR(IF(ForbDraft!K1373&lt;&gt;"",ForbDraft!K1373,""),"")</f>
        <v/>
      </c>
    </row>
    <row r="1359" spans="2:6" x14ac:dyDescent="0.2">
      <c r="B1359" s="229" t="str">
        <f>IFERROR(IF(ForbDraft!A1374&lt;&gt;"",ROW(ForbDraft!A1374),""),"")</f>
        <v/>
      </c>
      <c r="C1359" s="230" t="str">
        <f>IFERROR(IF(ForbDraft!A1374&lt;&gt;"",ForbDraft!A1374,""),"")</f>
        <v/>
      </c>
      <c r="D1359" s="230" t="str">
        <f t="shared" si="21"/>
        <v/>
      </c>
      <c r="E1359" s="230" t="str">
        <f>IFERROR(IF(ForbDraft!L1374&lt;&gt;"",ABS(ForbDraft!L1374),""),"")</f>
        <v/>
      </c>
      <c r="F1359" s="230" t="str">
        <f>IFERROR(IF(ForbDraft!K1374&lt;&gt;"",ForbDraft!K1374,""),"")</f>
        <v/>
      </c>
    </row>
    <row r="1360" spans="2:6" x14ac:dyDescent="0.2">
      <c r="B1360" s="229" t="str">
        <f>IFERROR(IF(ForbDraft!A1375&lt;&gt;"",ROW(ForbDraft!A1375),""),"")</f>
        <v/>
      </c>
      <c r="C1360" s="230" t="str">
        <f>IFERROR(IF(ForbDraft!A1375&lt;&gt;"",ForbDraft!A1375,""),"")</f>
        <v/>
      </c>
      <c r="D1360" s="230" t="str">
        <f t="shared" si="21"/>
        <v/>
      </c>
      <c r="E1360" s="230" t="str">
        <f>IFERROR(IF(ForbDraft!L1375&lt;&gt;"",ABS(ForbDraft!L1375),""),"")</f>
        <v/>
      </c>
      <c r="F1360" s="230" t="str">
        <f>IFERROR(IF(ForbDraft!K1375&lt;&gt;"",ForbDraft!K1375,""),"")</f>
        <v/>
      </c>
    </row>
    <row r="1361" spans="2:6" x14ac:dyDescent="0.2">
      <c r="B1361" s="229" t="str">
        <f>IFERROR(IF(ForbDraft!A1376&lt;&gt;"",ROW(ForbDraft!A1376),""),"")</f>
        <v/>
      </c>
      <c r="C1361" s="230" t="str">
        <f>IFERROR(IF(ForbDraft!A1376&lt;&gt;"",ForbDraft!A1376,""),"")</f>
        <v/>
      </c>
      <c r="D1361" s="230" t="str">
        <f t="shared" si="21"/>
        <v/>
      </c>
      <c r="E1361" s="230" t="str">
        <f>IFERROR(IF(ForbDraft!L1376&lt;&gt;"",ABS(ForbDraft!L1376),""),"")</f>
        <v/>
      </c>
      <c r="F1361" s="230" t="str">
        <f>IFERROR(IF(ForbDraft!K1376&lt;&gt;"",ForbDraft!K1376,""),"")</f>
        <v/>
      </c>
    </row>
    <row r="1362" spans="2:6" x14ac:dyDescent="0.2">
      <c r="B1362" s="229" t="str">
        <f>IFERROR(IF(ForbDraft!A1377&lt;&gt;"",ROW(ForbDraft!A1377),""),"")</f>
        <v/>
      </c>
      <c r="C1362" s="230" t="str">
        <f>IFERROR(IF(ForbDraft!A1377&lt;&gt;"",ForbDraft!A1377,""),"")</f>
        <v/>
      </c>
      <c r="D1362" s="230" t="str">
        <f t="shared" si="21"/>
        <v/>
      </c>
      <c r="E1362" s="230" t="str">
        <f>IFERROR(IF(ForbDraft!L1377&lt;&gt;"",ABS(ForbDraft!L1377),""),"")</f>
        <v/>
      </c>
      <c r="F1362" s="230" t="str">
        <f>IFERROR(IF(ForbDraft!K1377&lt;&gt;"",ForbDraft!K1377,""),"")</f>
        <v/>
      </c>
    </row>
    <row r="1363" spans="2:6" x14ac:dyDescent="0.2">
      <c r="B1363" s="229" t="str">
        <f>IFERROR(IF(ForbDraft!A1378&lt;&gt;"",ROW(ForbDraft!A1378),""),"")</f>
        <v/>
      </c>
      <c r="C1363" s="230" t="str">
        <f>IFERROR(IF(ForbDraft!A1378&lt;&gt;"",ForbDraft!A1378,""),"")</f>
        <v/>
      </c>
      <c r="D1363" s="230" t="str">
        <f t="shared" si="21"/>
        <v/>
      </c>
      <c r="E1363" s="230" t="str">
        <f>IFERROR(IF(ForbDraft!L1378&lt;&gt;"",ABS(ForbDraft!L1378),""),"")</f>
        <v/>
      </c>
      <c r="F1363" s="230" t="str">
        <f>IFERROR(IF(ForbDraft!K1378&lt;&gt;"",ForbDraft!K1378,""),"")</f>
        <v/>
      </c>
    </row>
    <row r="1364" spans="2:6" x14ac:dyDescent="0.2">
      <c r="B1364" s="229" t="str">
        <f>IFERROR(IF(ForbDraft!A1379&lt;&gt;"",ROW(ForbDraft!A1379),""),"")</f>
        <v/>
      </c>
      <c r="C1364" s="230" t="str">
        <f>IFERROR(IF(ForbDraft!A1379&lt;&gt;"",ForbDraft!A1379,""),"")</f>
        <v/>
      </c>
      <c r="D1364" s="230" t="str">
        <f t="shared" si="21"/>
        <v/>
      </c>
      <c r="E1364" s="230" t="str">
        <f>IFERROR(IF(ForbDraft!L1379&lt;&gt;"",ABS(ForbDraft!L1379),""),"")</f>
        <v/>
      </c>
      <c r="F1364" s="230" t="str">
        <f>IFERROR(IF(ForbDraft!K1379&lt;&gt;"",ForbDraft!K1379,""),"")</f>
        <v/>
      </c>
    </row>
    <row r="1365" spans="2:6" x14ac:dyDescent="0.2">
      <c r="B1365" s="229" t="str">
        <f>IFERROR(IF(ForbDraft!A1380&lt;&gt;"",ROW(ForbDraft!A1380),""),"")</f>
        <v/>
      </c>
      <c r="C1365" s="230" t="str">
        <f>IFERROR(IF(ForbDraft!A1380&lt;&gt;"",ForbDraft!A1380,""),"")</f>
        <v/>
      </c>
      <c r="D1365" s="230" t="str">
        <f t="shared" si="21"/>
        <v/>
      </c>
      <c r="E1365" s="230" t="str">
        <f>IFERROR(IF(ForbDraft!L1380&lt;&gt;"",ABS(ForbDraft!L1380),""),"")</f>
        <v/>
      </c>
      <c r="F1365" s="230" t="str">
        <f>IFERROR(IF(ForbDraft!K1380&lt;&gt;"",ForbDraft!K1380,""),"")</f>
        <v/>
      </c>
    </row>
    <row r="1366" spans="2:6" x14ac:dyDescent="0.2">
      <c r="B1366" s="229" t="str">
        <f>IFERROR(IF(ForbDraft!A1381&lt;&gt;"",ROW(ForbDraft!A1381),""),"")</f>
        <v/>
      </c>
      <c r="C1366" s="230" t="str">
        <f>IFERROR(IF(ForbDraft!A1381&lt;&gt;"",ForbDraft!A1381,""),"")</f>
        <v/>
      </c>
      <c r="D1366" s="230" t="str">
        <f t="shared" si="21"/>
        <v/>
      </c>
      <c r="E1366" s="230" t="str">
        <f>IFERROR(IF(ForbDraft!L1381&lt;&gt;"",ABS(ForbDraft!L1381),""),"")</f>
        <v/>
      </c>
      <c r="F1366" s="230" t="str">
        <f>IFERROR(IF(ForbDraft!K1381&lt;&gt;"",ForbDraft!K1381,""),"")</f>
        <v/>
      </c>
    </row>
    <row r="1367" spans="2:6" x14ac:dyDescent="0.2">
      <c r="B1367" s="229" t="str">
        <f>IFERROR(IF(ForbDraft!A1382&lt;&gt;"",ROW(ForbDraft!A1382),""),"")</f>
        <v/>
      </c>
      <c r="C1367" s="230" t="str">
        <f>IFERROR(IF(ForbDraft!A1382&lt;&gt;"",ForbDraft!A1382,""),"")</f>
        <v/>
      </c>
      <c r="D1367" s="230" t="str">
        <f t="shared" si="21"/>
        <v/>
      </c>
      <c r="E1367" s="230" t="str">
        <f>IFERROR(IF(ForbDraft!L1382&lt;&gt;"",ABS(ForbDraft!L1382),""),"")</f>
        <v/>
      </c>
      <c r="F1367" s="230" t="str">
        <f>IFERROR(IF(ForbDraft!K1382&lt;&gt;"",ForbDraft!K1382,""),"")</f>
        <v/>
      </c>
    </row>
    <row r="1368" spans="2:6" x14ac:dyDescent="0.2">
      <c r="B1368" s="229" t="str">
        <f>IFERROR(IF(ForbDraft!A1383&lt;&gt;"",ROW(ForbDraft!A1383),""),"")</f>
        <v/>
      </c>
      <c r="C1368" s="230" t="str">
        <f>IFERROR(IF(ForbDraft!A1383&lt;&gt;"",ForbDraft!A1383,""),"")</f>
        <v/>
      </c>
      <c r="D1368" s="230" t="str">
        <f t="shared" si="21"/>
        <v/>
      </c>
      <c r="E1368" s="230" t="str">
        <f>IFERROR(IF(ForbDraft!L1383&lt;&gt;"",ABS(ForbDraft!L1383),""),"")</f>
        <v/>
      </c>
      <c r="F1368" s="230" t="str">
        <f>IFERROR(IF(ForbDraft!K1383&lt;&gt;"",ForbDraft!K1383,""),"")</f>
        <v/>
      </c>
    </row>
    <row r="1369" spans="2:6" x14ac:dyDescent="0.2">
      <c r="B1369" s="229" t="str">
        <f>IFERROR(IF(ForbDraft!A1384&lt;&gt;"",ROW(ForbDraft!A1384),""),"")</f>
        <v/>
      </c>
      <c r="C1369" s="230" t="str">
        <f>IFERROR(IF(ForbDraft!A1384&lt;&gt;"",ForbDraft!A1384,""),"")</f>
        <v/>
      </c>
      <c r="D1369" s="230" t="str">
        <f t="shared" si="21"/>
        <v/>
      </c>
      <c r="E1369" s="230" t="str">
        <f>IFERROR(IF(ForbDraft!L1384&lt;&gt;"",ABS(ForbDraft!L1384),""),"")</f>
        <v/>
      </c>
      <c r="F1369" s="230" t="str">
        <f>IFERROR(IF(ForbDraft!K1384&lt;&gt;"",ForbDraft!K1384,""),"")</f>
        <v/>
      </c>
    </row>
    <row r="1370" spans="2:6" x14ac:dyDescent="0.2">
      <c r="B1370" s="229" t="str">
        <f>IFERROR(IF(ForbDraft!A1385&lt;&gt;"",ROW(ForbDraft!A1385),""),"")</f>
        <v/>
      </c>
      <c r="C1370" s="230" t="str">
        <f>IFERROR(IF(ForbDraft!A1385&lt;&gt;"",ForbDraft!A1385,""),"")</f>
        <v/>
      </c>
      <c r="D1370" s="230" t="str">
        <f t="shared" si="21"/>
        <v/>
      </c>
      <c r="E1370" s="230" t="str">
        <f>IFERROR(IF(ForbDraft!L1385&lt;&gt;"",ABS(ForbDraft!L1385),""),"")</f>
        <v/>
      </c>
      <c r="F1370" s="230" t="str">
        <f>IFERROR(IF(ForbDraft!K1385&lt;&gt;"",ForbDraft!K1385,""),"")</f>
        <v/>
      </c>
    </row>
    <row r="1371" spans="2:6" x14ac:dyDescent="0.2">
      <c r="B1371" s="229" t="str">
        <f>IFERROR(IF(ForbDraft!A1386&lt;&gt;"",ROW(ForbDraft!A1386),""),"")</f>
        <v/>
      </c>
      <c r="C1371" s="230" t="str">
        <f>IFERROR(IF(ForbDraft!A1386&lt;&gt;"",ForbDraft!A1386,""),"")</f>
        <v/>
      </c>
      <c r="D1371" s="230" t="str">
        <f t="shared" si="21"/>
        <v/>
      </c>
      <c r="E1371" s="230" t="str">
        <f>IFERROR(IF(ForbDraft!L1386&lt;&gt;"",ABS(ForbDraft!L1386),""),"")</f>
        <v/>
      </c>
      <c r="F1371" s="230" t="str">
        <f>IFERROR(IF(ForbDraft!K1386&lt;&gt;"",ForbDraft!K1386,""),"")</f>
        <v/>
      </c>
    </row>
    <row r="1372" spans="2:6" x14ac:dyDescent="0.2">
      <c r="B1372" s="229" t="str">
        <f>IFERROR(IF(ForbDraft!A1387&lt;&gt;"",ROW(ForbDraft!A1387),""),"")</f>
        <v/>
      </c>
      <c r="C1372" s="230" t="str">
        <f>IFERROR(IF(ForbDraft!A1387&lt;&gt;"",ForbDraft!A1387,""),"")</f>
        <v/>
      </c>
      <c r="D1372" s="230" t="str">
        <f t="shared" si="21"/>
        <v/>
      </c>
      <c r="E1372" s="230" t="str">
        <f>IFERROR(IF(ForbDraft!L1387&lt;&gt;"",ABS(ForbDraft!L1387),""),"")</f>
        <v/>
      </c>
      <c r="F1372" s="230" t="str">
        <f>IFERROR(IF(ForbDraft!K1387&lt;&gt;"",ForbDraft!K1387,""),"")</f>
        <v/>
      </c>
    </row>
    <row r="1373" spans="2:6" x14ac:dyDescent="0.2">
      <c r="B1373" s="229" t="str">
        <f>IFERROR(IF(ForbDraft!A1388&lt;&gt;"",ROW(ForbDraft!A1388),""),"")</f>
        <v/>
      </c>
      <c r="C1373" s="230" t="str">
        <f>IFERROR(IF(ForbDraft!A1388&lt;&gt;"",ForbDraft!A1388,""),"")</f>
        <v/>
      </c>
      <c r="D1373" s="230" t="str">
        <f t="shared" si="21"/>
        <v/>
      </c>
      <c r="E1373" s="230" t="str">
        <f>IFERROR(IF(ForbDraft!L1388&lt;&gt;"",ABS(ForbDraft!L1388),""),"")</f>
        <v/>
      </c>
      <c r="F1373" s="230" t="str">
        <f>IFERROR(IF(ForbDraft!K1388&lt;&gt;"",ForbDraft!K1388,""),"")</f>
        <v/>
      </c>
    </row>
    <row r="1374" spans="2:6" x14ac:dyDescent="0.2">
      <c r="B1374" s="229" t="str">
        <f>IFERROR(IF(ForbDraft!A1389&lt;&gt;"",ROW(ForbDraft!A1389),""),"")</f>
        <v/>
      </c>
      <c r="C1374" s="230" t="str">
        <f>IFERROR(IF(ForbDraft!A1389&lt;&gt;"",ForbDraft!A1389,""),"")</f>
        <v/>
      </c>
      <c r="D1374" s="230" t="str">
        <f t="shared" si="21"/>
        <v/>
      </c>
      <c r="E1374" s="230" t="str">
        <f>IFERROR(IF(ForbDraft!L1389&lt;&gt;"",ABS(ForbDraft!L1389),""),"")</f>
        <v/>
      </c>
      <c r="F1374" s="230" t="str">
        <f>IFERROR(IF(ForbDraft!K1389&lt;&gt;"",ForbDraft!K1389,""),"")</f>
        <v/>
      </c>
    </row>
    <row r="1375" spans="2:6" x14ac:dyDescent="0.2">
      <c r="B1375" s="229" t="str">
        <f>IFERROR(IF(ForbDraft!A1390&lt;&gt;"",ROW(ForbDraft!A1390),""),"")</f>
        <v/>
      </c>
      <c r="C1375" s="230" t="str">
        <f>IFERROR(IF(ForbDraft!A1390&lt;&gt;"",ForbDraft!A1390,""),"")</f>
        <v/>
      </c>
      <c r="D1375" s="230" t="str">
        <f t="shared" si="21"/>
        <v/>
      </c>
      <c r="E1375" s="230" t="str">
        <f>IFERROR(IF(ForbDraft!L1390&lt;&gt;"",ABS(ForbDraft!L1390),""),"")</f>
        <v/>
      </c>
      <c r="F1375" s="230" t="str">
        <f>IFERROR(IF(ForbDraft!K1390&lt;&gt;"",ForbDraft!K1390,""),"")</f>
        <v/>
      </c>
    </row>
    <row r="1376" spans="2:6" x14ac:dyDescent="0.2">
      <c r="B1376" s="229" t="str">
        <f>IFERROR(IF(ForbDraft!A1391&lt;&gt;"",ROW(ForbDraft!A1391),""),"")</f>
        <v/>
      </c>
      <c r="C1376" s="230" t="str">
        <f>IFERROR(IF(ForbDraft!A1391&lt;&gt;"",ForbDraft!A1391,""),"")</f>
        <v/>
      </c>
      <c r="D1376" s="230" t="str">
        <f t="shared" si="21"/>
        <v/>
      </c>
      <c r="E1376" s="230" t="str">
        <f>IFERROR(IF(ForbDraft!L1391&lt;&gt;"",ABS(ForbDraft!L1391),""),"")</f>
        <v/>
      </c>
      <c r="F1376" s="230" t="str">
        <f>IFERROR(IF(ForbDraft!K1391&lt;&gt;"",ForbDraft!K1391,""),"")</f>
        <v/>
      </c>
    </row>
    <row r="1377" spans="2:6" x14ac:dyDescent="0.2">
      <c r="B1377" s="229" t="str">
        <f>IFERROR(IF(ForbDraft!A1392&lt;&gt;"",ROW(ForbDraft!A1392),""),"")</f>
        <v/>
      </c>
      <c r="C1377" s="230" t="str">
        <f>IFERROR(IF(ForbDraft!A1392&lt;&gt;"",ForbDraft!A1392,""),"")</f>
        <v/>
      </c>
      <c r="D1377" s="230" t="str">
        <f t="shared" si="21"/>
        <v/>
      </c>
      <c r="E1377" s="230" t="str">
        <f>IFERROR(IF(ForbDraft!L1392&lt;&gt;"",ABS(ForbDraft!L1392),""),"")</f>
        <v/>
      </c>
      <c r="F1377" s="230" t="str">
        <f>IFERROR(IF(ForbDraft!K1392&lt;&gt;"",ForbDraft!K1392,""),"")</f>
        <v/>
      </c>
    </row>
    <row r="1378" spans="2:6" x14ac:dyDescent="0.2">
      <c r="B1378" s="229" t="str">
        <f>IFERROR(IF(ForbDraft!A1393&lt;&gt;"",ROW(ForbDraft!A1393),""),"")</f>
        <v/>
      </c>
      <c r="C1378" s="230" t="str">
        <f>IFERROR(IF(ForbDraft!A1393&lt;&gt;"",ForbDraft!A1393,""),"")</f>
        <v/>
      </c>
      <c r="D1378" s="230" t="str">
        <f t="shared" si="21"/>
        <v/>
      </c>
      <c r="E1378" s="230" t="str">
        <f>IFERROR(IF(ForbDraft!L1393&lt;&gt;"",ABS(ForbDraft!L1393),""),"")</f>
        <v/>
      </c>
      <c r="F1378" s="230" t="str">
        <f>IFERROR(IF(ForbDraft!K1393&lt;&gt;"",ForbDraft!K1393,""),"")</f>
        <v/>
      </c>
    </row>
    <row r="1379" spans="2:6" x14ac:dyDescent="0.2">
      <c r="B1379" s="229" t="str">
        <f>IFERROR(IF(ForbDraft!A1394&lt;&gt;"",ROW(ForbDraft!A1394),""),"")</f>
        <v/>
      </c>
      <c r="C1379" s="230" t="str">
        <f>IFERROR(IF(ForbDraft!A1394&lt;&gt;"",ForbDraft!A1394,""),"")</f>
        <v/>
      </c>
      <c r="D1379" s="230" t="str">
        <f t="shared" si="21"/>
        <v/>
      </c>
      <c r="E1379" s="230" t="str">
        <f>IFERROR(IF(ForbDraft!L1394&lt;&gt;"",ABS(ForbDraft!L1394),""),"")</f>
        <v/>
      </c>
      <c r="F1379" s="230" t="str">
        <f>IFERROR(IF(ForbDraft!K1394&lt;&gt;"",ForbDraft!K1394,""),"")</f>
        <v/>
      </c>
    </row>
    <row r="1380" spans="2:6" x14ac:dyDescent="0.2">
      <c r="B1380" s="229" t="str">
        <f>IFERROR(IF(ForbDraft!A1395&lt;&gt;"",ROW(ForbDraft!A1395),""),"")</f>
        <v/>
      </c>
      <c r="C1380" s="230" t="str">
        <f>IFERROR(IF(ForbDraft!A1395&lt;&gt;"",ForbDraft!A1395,""),"")</f>
        <v/>
      </c>
      <c r="D1380" s="230" t="str">
        <f t="shared" si="21"/>
        <v/>
      </c>
      <c r="E1380" s="230" t="str">
        <f>IFERROR(IF(ForbDraft!L1395&lt;&gt;"",ABS(ForbDraft!L1395),""),"")</f>
        <v/>
      </c>
      <c r="F1380" s="230" t="str">
        <f>IFERROR(IF(ForbDraft!K1395&lt;&gt;"",ForbDraft!K1395,""),"")</f>
        <v/>
      </c>
    </row>
    <row r="1381" spans="2:6" x14ac:dyDescent="0.2">
      <c r="B1381" s="229" t="str">
        <f>IFERROR(IF(ForbDraft!A1396&lt;&gt;"",ROW(ForbDraft!A1396),""),"")</f>
        <v/>
      </c>
      <c r="C1381" s="230" t="str">
        <f>IFERROR(IF(ForbDraft!A1396&lt;&gt;"",ForbDraft!A1396,""),"")</f>
        <v/>
      </c>
      <c r="D1381" s="230" t="str">
        <f t="shared" si="21"/>
        <v/>
      </c>
      <c r="E1381" s="230" t="str">
        <f>IFERROR(IF(ForbDraft!L1396&lt;&gt;"",ABS(ForbDraft!L1396),""),"")</f>
        <v/>
      </c>
      <c r="F1381" s="230" t="str">
        <f>IFERROR(IF(ForbDraft!K1396&lt;&gt;"",ForbDraft!K1396,""),"")</f>
        <v/>
      </c>
    </row>
    <row r="1382" spans="2:6" x14ac:dyDescent="0.2">
      <c r="B1382" s="229" t="str">
        <f>IFERROR(IF(ForbDraft!A1397&lt;&gt;"",ROW(ForbDraft!A1397),""),"")</f>
        <v/>
      </c>
      <c r="C1382" s="230" t="str">
        <f>IFERROR(IF(ForbDraft!A1397&lt;&gt;"",ForbDraft!A1397,""),"")</f>
        <v/>
      </c>
      <c r="D1382" s="230" t="str">
        <f t="shared" si="21"/>
        <v/>
      </c>
      <c r="E1382" s="230" t="str">
        <f>IFERROR(IF(ForbDraft!L1397&lt;&gt;"",ABS(ForbDraft!L1397),""),"")</f>
        <v/>
      </c>
      <c r="F1382" s="230" t="str">
        <f>IFERROR(IF(ForbDraft!K1397&lt;&gt;"",ForbDraft!K1397,""),"")</f>
        <v/>
      </c>
    </row>
    <row r="1383" spans="2:6" x14ac:dyDescent="0.2">
      <c r="B1383" s="229" t="str">
        <f>IFERROR(IF(ForbDraft!A1398&lt;&gt;"",ROW(ForbDraft!A1398),""),"")</f>
        <v/>
      </c>
      <c r="C1383" s="230" t="str">
        <f>IFERROR(IF(ForbDraft!A1398&lt;&gt;"",ForbDraft!A1398,""),"")</f>
        <v/>
      </c>
      <c r="D1383" s="230" t="str">
        <f t="shared" si="21"/>
        <v/>
      </c>
      <c r="E1383" s="230" t="str">
        <f>IFERROR(IF(ForbDraft!L1398&lt;&gt;"",ABS(ForbDraft!L1398),""),"")</f>
        <v/>
      </c>
      <c r="F1383" s="230" t="str">
        <f>IFERROR(IF(ForbDraft!K1398&lt;&gt;"",ForbDraft!K1398,""),"")</f>
        <v/>
      </c>
    </row>
    <row r="1384" spans="2:6" x14ac:dyDescent="0.2">
      <c r="B1384" s="229" t="str">
        <f>IFERROR(IF(ForbDraft!A1399&lt;&gt;"",ROW(ForbDraft!A1399),""),"")</f>
        <v/>
      </c>
      <c r="C1384" s="230" t="str">
        <f>IFERROR(IF(ForbDraft!A1399&lt;&gt;"",ForbDraft!A1399,""),"")</f>
        <v/>
      </c>
      <c r="D1384" s="230" t="str">
        <f t="shared" si="21"/>
        <v/>
      </c>
      <c r="E1384" s="230" t="str">
        <f>IFERROR(IF(ForbDraft!L1399&lt;&gt;"",ABS(ForbDraft!L1399),""),"")</f>
        <v/>
      </c>
      <c r="F1384" s="230" t="str">
        <f>IFERROR(IF(ForbDraft!K1399&lt;&gt;"",ForbDraft!K1399,""),"")</f>
        <v/>
      </c>
    </row>
    <row r="1385" spans="2:6" x14ac:dyDescent="0.2">
      <c r="B1385" s="229" t="str">
        <f>IFERROR(IF(ForbDraft!A1400&lt;&gt;"",ROW(ForbDraft!A1400),""),"")</f>
        <v/>
      </c>
      <c r="C1385" s="230" t="str">
        <f>IFERROR(IF(ForbDraft!A1400&lt;&gt;"",ForbDraft!A1400,""),"")</f>
        <v/>
      </c>
      <c r="D1385" s="230" t="str">
        <f t="shared" si="21"/>
        <v/>
      </c>
      <c r="E1385" s="230" t="str">
        <f>IFERROR(IF(ForbDraft!L1400&lt;&gt;"",ABS(ForbDraft!L1400),""),"")</f>
        <v/>
      </c>
      <c r="F1385" s="230" t="str">
        <f>IFERROR(IF(ForbDraft!K1400&lt;&gt;"",ForbDraft!K1400,""),"")</f>
        <v/>
      </c>
    </row>
    <row r="1386" spans="2:6" x14ac:dyDescent="0.2">
      <c r="B1386" s="229" t="str">
        <f>IFERROR(IF(ForbDraft!A1401&lt;&gt;"",ROW(ForbDraft!A1401),""),"")</f>
        <v/>
      </c>
      <c r="C1386" s="230" t="str">
        <f>IFERROR(IF(ForbDraft!A1401&lt;&gt;"",ForbDraft!A1401,""),"")</f>
        <v/>
      </c>
      <c r="D1386" s="230" t="str">
        <f t="shared" si="21"/>
        <v/>
      </c>
      <c r="E1386" s="230" t="str">
        <f>IFERROR(IF(ForbDraft!L1401&lt;&gt;"",ABS(ForbDraft!L1401),""),"")</f>
        <v/>
      </c>
      <c r="F1386" s="230" t="str">
        <f>IFERROR(IF(ForbDraft!K1401&lt;&gt;"",ForbDraft!K1401,""),"")</f>
        <v/>
      </c>
    </row>
    <row r="1387" spans="2:6" x14ac:dyDescent="0.2">
      <c r="B1387" s="229" t="str">
        <f>IFERROR(IF(ForbDraft!A1402&lt;&gt;"",ROW(ForbDraft!A1402),""),"")</f>
        <v/>
      </c>
      <c r="C1387" s="230" t="str">
        <f>IFERROR(IF(ForbDraft!A1402&lt;&gt;"",ForbDraft!A1402,""),"")</f>
        <v/>
      </c>
      <c r="D1387" s="230" t="str">
        <f t="shared" si="21"/>
        <v/>
      </c>
      <c r="E1387" s="230" t="str">
        <f>IFERROR(IF(ForbDraft!L1402&lt;&gt;"",ABS(ForbDraft!L1402),""),"")</f>
        <v/>
      </c>
      <c r="F1387" s="230" t="str">
        <f>IFERROR(IF(ForbDraft!K1402&lt;&gt;"",ForbDraft!K1402,""),"")</f>
        <v/>
      </c>
    </row>
    <row r="1388" spans="2:6" x14ac:dyDescent="0.2">
      <c r="B1388" s="229" t="str">
        <f>IFERROR(IF(ForbDraft!A1403&lt;&gt;"",ROW(ForbDraft!A1403),""),"")</f>
        <v/>
      </c>
      <c r="C1388" s="230" t="str">
        <f>IFERROR(IF(ForbDraft!A1403&lt;&gt;"",ForbDraft!A1403,""),"")</f>
        <v/>
      </c>
      <c r="D1388" s="230" t="str">
        <f t="shared" si="21"/>
        <v/>
      </c>
      <c r="E1388" s="230" t="str">
        <f>IFERROR(IF(ForbDraft!L1403&lt;&gt;"",ABS(ForbDraft!L1403),""),"")</f>
        <v/>
      </c>
      <c r="F1388" s="230" t="str">
        <f>IFERROR(IF(ForbDraft!K1403&lt;&gt;"",ForbDraft!K1403,""),"")</f>
        <v/>
      </c>
    </row>
    <row r="1389" spans="2:6" x14ac:dyDescent="0.2">
      <c r="B1389" s="229" t="str">
        <f>IFERROR(IF(ForbDraft!A1404&lt;&gt;"",ROW(ForbDraft!A1404),""),"")</f>
        <v/>
      </c>
      <c r="C1389" s="230" t="str">
        <f>IFERROR(IF(ForbDraft!A1404&lt;&gt;"",ForbDraft!A1404,""),"")</f>
        <v/>
      </c>
      <c r="D1389" s="230" t="str">
        <f t="shared" si="21"/>
        <v/>
      </c>
      <c r="E1389" s="230" t="str">
        <f>IFERROR(IF(ForbDraft!L1404&lt;&gt;"",ABS(ForbDraft!L1404),""),"")</f>
        <v/>
      </c>
      <c r="F1389" s="230" t="str">
        <f>IFERROR(IF(ForbDraft!K1404&lt;&gt;"",ForbDraft!K1404,""),"")</f>
        <v/>
      </c>
    </row>
    <row r="1390" spans="2:6" x14ac:dyDescent="0.2">
      <c r="B1390" s="229" t="str">
        <f>IFERROR(IF(ForbDraft!A1405&lt;&gt;"",ROW(ForbDraft!A1405),""),"")</f>
        <v/>
      </c>
      <c r="C1390" s="230" t="str">
        <f>IFERROR(IF(ForbDraft!A1405&lt;&gt;"",ForbDraft!A1405,""),"")</f>
        <v/>
      </c>
      <c r="D1390" s="230" t="str">
        <f t="shared" si="21"/>
        <v/>
      </c>
      <c r="E1390" s="230" t="str">
        <f>IFERROR(IF(ForbDraft!L1405&lt;&gt;"",ABS(ForbDraft!L1405),""),"")</f>
        <v/>
      </c>
      <c r="F1390" s="230" t="str">
        <f>IFERROR(IF(ForbDraft!K1405&lt;&gt;"",ForbDraft!K1405,""),"")</f>
        <v/>
      </c>
    </row>
    <row r="1391" spans="2:6" x14ac:dyDescent="0.2">
      <c r="B1391" s="229" t="str">
        <f>IFERROR(IF(ForbDraft!A1406&lt;&gt;"",ROW(ForbDraft!A1406),""),"")</f>
        <v/>
      </c>
      <c r="C1391" s="230" t="str">
        <f>IFERROR(IF(ForbDraft!A1406&lt;&gt;"",ForbDraft!A1406,""),"")</f>
        <v/>
      </c>
      <c r="D1391" s="230" t="str">
        <f t="shared" si="21"/>
        <v/>
      </c>
      <c r="E1391" s="230" t="str">
        <f>IFERROR(IF(ForbDraft!L1406&lt;&gt;"",ABS(ForbDraft!L1406),""),"")</f>
        <v/>
      </c>
      <c r="F1391" s="230" t="str">
        <f>IFERROR(IF(ForbDraft!K1406&lt;&gt;"",ForbDraft!K1406,""),"")</f>
        <v/>
      </c>
    </row>
    <row r="1392" spans="2:6" x14ac:dyDescent="0.2">
      <c r="B1392" s="229" t="str">
        <f>IFERROR(IF(ForbDraft!A1407&lt;&gt;"",ROW(ForbDraft!A1407),""),"")</f>
        <v/>
      </c>
      <c r="C1392" s="230" t="str">
        <f>IFERROR(IF(ForbDraft!A1407&lt;&gt;"",ForbDraft!A1407,""),"")</f>
        <v/>
      </c>
      <c r="D1392" s="230" t="str">
        <f t="shared" si="21"/>
        <v/>
      </c>
      <c r="E1392" s="230" t="str">
        <f>IFERROR(IF(ForbDraft!L1407&lt;&gt;"",ABS(ForbDraft!L1407),""),"")</f>
        <v/>
      </c>
      <c r="F1392" s="230" t="str">
        <f>IFERROR(IF(ForbDraft!K1407&lt;&gt;"",ForbDraft!K1407,""),"")</f>
        <v/>
      </c>
    </row>
    <row r="1393" spans="2:6" x14ac:dyDescent="0.2">
      <c r="B1393" s="229" t="str">
        <f>IFERROR(IF(ForbDraft!A1408&lt;&gt;"",ROW(ForbDraft!A1408),""),"")</f>
        <v/>
      </c>
      <c r="C1393" s="230" t="str">
        <f>IFERROR(IF(ForbDraft!A1408&lt;&gt;"",ForbDraft!A1408,""),"")</f>
        <v/>
      </c>
      <c r="D1393" s="230" t="str">
        <f t="shared" si="21"/>
        <v/>
      </c>
      <c r="E1393" s="230" t="str">
        <f>IFERROR(IF(ForbDraft!L1408&lt;&gt;"",ABS(ForbDraft!L1408),""),"")</f>
        <v/>
      </c>
      <c r="F1393" s="230" t="str">
        <f>IFERROR(IF(ForbDraft!K1408&lt;&gt;"",ForbDraft!K1408,""),"")</f>
        <v/>
      </c>
    </row>
    <row r="1394" spans="2:6" x14ac:dyDescent="0.2">
      <c r="B1394" s="229" t="str">
        <f>IFERROR(IF(ForbDraft!A1409&lt;&gt;"",ROW(ForbDraft!A1409),""),"")</f>
        <v/>
      </c>
      <c r="C1394" s="230" t="str">
        <f>IFERROR(IF(ForbDraft!A1409&lt;&gt;"",ForbDraft!A1409,""),"")</f>
        <v/>
      </c>
      <c r="D1394" s="230" t="str">
        <f t="shared" si="21"/>
        <v/>
      </c>
      <c r="E1394" s="230" t="str">
        <f>IFERROR(IF(ForbDraft!L1409&lt;&gt;"",ABS(ForbDraft!L1409),""),"")</f>
        <v/>
      </c>
      <c r="F1394" s="230" t="str">
        <f>IFERROR(IF(ForbDraft!K1409&lt;&gt;"",ForbDraft!K1409,""),"")</f>
        <v/>
      </c>
    </row>
    <row r="1395" spans="2:6" x14ac:dyDescent="0.2">
      <c r="B1395" s="229" t="str">
        <f>IFERROR(IF(ForbDraft!A1410&lt;&gt;"",ROW(ForbDraft!A1410),""),"")</f>
        <v/>
      </c>
      <c r="C1395" s="230" t="str">
        <f>IFERROR(IF(ForbDraft!A1410&lt;&gt;"",ForbDraft!A1410,""),"")</f>
        <v/>
      </c>
      <c r="D1395" s="230" t="str">
        <f t="shared" si="21"/>
        <v/>
      </c>
      <c r="E1395" s="230" t="str">
        <f>IFERROR(IF(ForbDraft!L1410&lt;&gt;"",ABS(ForbDraft!L1410),""),"")</f>
        <v/>
      </c>
      <c r="F1395" s="230" t="str">
        <f>IFERROR(IF(ForbDraft!K1410&lt;&gt;"",ForbDraft!K1410,""),"")</f>
        <v/>
      </c>
    </row>
    <row r="1396" spans="2:6" x14ac:dyDescent="0.2">
      <c r="B1396" s="229" t="str">
        <f>IFERROR(IF(ForbDraft!A1411&lt;&gt;"",ROW(ForbDraft!A1411),""),"")</f>
        <v/>
      </c>
      <c r="C1396" s="230" t="str">
        <f>IFERROR(IF(ForbDraft!A1411&lt;&gt;"",ForbDraft!A1411,""),"")</f>
        <v/>
      </c>
      <c r="D1396" s="230" t="str">
        <f t="shared" si="21"/>
        <v/>
      </c>
      <c r="E1396" s="230" t="str">
        <f>IFERROR(IF(ForbDraft!L1411&lt;&gt;"",ABS(ForbDraft!L1411),""),"")</f>
        <v/>
      </c>
      <c r="F1396" s="230" t="str">
        <f>IFERROR(IF(ForbDraft!K1411&lt;&gt;"",ForbDraft!K1411,""),"")</f>
        <v/>
      </c>
    </row>
    <row r="1397" spans="2:6" x14ac:dyDescent="0.2">
      <c r="B1397" s="229" t="str">
        <f>IFERROR(IF(ForbDraft!A1412&lt;&gt;"",ROW(ForbDraft!A1412),""),"")</f>
        <v/>
      </c>
      <c r="C1397" s="230" t="str">
        <f>IFERROR(IF(ForbDraft!A1412&lt;&gt;"",ForbDraft!A1412,""),"")</f>
        <v/>
      </c>
      <c r="D1397" s="230" t="str">
        <f t="shared" si="21"/>
        <v/>
      </c>
      <c r="E1397" s="230" t="str">
        <f>IFERROR(IF(ForbDraft!L1412&lt;&gt;"",ABS(ForbDraft!L1412),""),"")</f>
        <v/>
      </c>
      <c r="F1397" s="230" t="str">
        <f>IFERROR(IF(ForbDraft!K1412&lt;&gt;"",ForbDraft!K1412,""),"")</f>
        <v/>
      </c>
    </row>
    <row r="1398" spans="2:6" x14ac:dyDescent="0.2">
      <c r="B1398" s="229" t="str">
        <f>IFERROR(IF(ForbDraft!A1413&lt;&gt;"",ROW(ForbDraft!A1413),""),"")</f>
        <v/>
      </c>
      <c r="C1398" s="230" t="str">
        <f>IFERROR(IF(ForbDraft!A1413&lt;&gt;"",ForbDraft!A1413,""),"")</f>
        <v/>
      </c>
      <c r="D1398" s="230" t="str">
        <f t="shared" si="21"/>
        <v/>
      </c>
      <c r="E1398" s="230" t="str">
        <f>IFERROR(IF(ForbDraft!L1413&lt;&gt;"",ABS(ForbDraft!L1413),""),"")</f>
        <v/>
      </c>
      <c r="F1398" s="230" t="str">
        <f>IFERROR(IF(ForbDraft!K1413&lt;&gt;"",ForbDraft!K1413,""),"")</f>
        <v/>
      </c>
    </row>
    <row r="1399" spans="2:6" x14ac:dyDescent="0.2">
      <c r="B1399" s="229" t="str">
        <f>IFERROR(IF(ForbDraft!A1414&lt;&gt;"",ROW(ForbDraft!A1414),""),"")</f>
        <v/>
      </c>
      <c r="C1399" s="230" t="str">
        <f>IFERROR(IF(ForbDraft!A1414&lt;&gt;"",ForbDraft!A1414,""),"")</f>
        <v/>
      </c>
      <c r="D1399" s="230" t="str">
        <f t="shared" si="21"/>
        <v/>
      </c>
      <c r="E1399" s="230" t="str">
        <f>IFERROR(IF(ForbDraft!L1414&lt;&gt;"",ABS(ForbDraft!L1414),""),"")</f>
        <v/>
      </c>
      <c r="F1399" s="230" t="str">
        <f>IFERROR(IF(ForbDraft!K1414&lt;&gt;"",ForbDraft!K1414,""),"")</f>
        <v/>
      </c>
    </row>
    <row r="1400" spans="2:6" x14ac:dyDescent="0.2">
      <c r="B1400" s="229" t="str">
        <f>IFERROR(IF(ForbDraft!A1415&lt;&gt;"",ROW(ForbDraft!A1415),""),"")</f>
        <v/>
      </c>
      <c r="C1400" s="230" t="str">
        <f>IFERROR(IF(ForbDraft!A1415&lt;&gt;"",ForbDraft!A1415,""),"")</f>
        <v/>
      </c>
      <c r="D1400" s="230" t="str">
        <f t="shared" si="21"/>
        <v/>
      </c>
      <c r="E1400" s="230" t="str">
        <f>IFERROR(IF(ForbDraft!L1415&lt;&gt;"",ABS(ForbDraft!L1415),""),"")</f>
        <v/>
      </c>
      <c r="F1400" s="230" t="str">
        <f>IFERROR(IF(ForbDraft!K1415&lt;&gt;"",ForbDraft!K1415,""),"")</f>
        <v/>
      </c>
    </row>
    <row r="1401" spans="2:6" x14ac:dyDescent="0.2">
      <c r="B1401" s="229" t="str">
        <f>IFERROR(IF(ForbDraft!A1416&lt;&gt;"",ROW(ForbDraft!A1416),""),"")</f>
        <v/>
      </c>
      <c r="C1401" s="230" t="str">
        <f>IFERROR(IF(ForbDraft!A1416&lt;&gt;"",ForbDraft!A1416,""),"")</f>
        <v/>
      </c>
      <c r="D1401" s="230" t="str">
        <f t="shared" si="21"/>
        <v/>
      </c>
      <c r="E1401" s="230" t="str">
        <f>IFERROR(IF(ForbDraft!L1416&lt;&gt;"",ABS(ForbDraft!L1416),""),"")</f>
        <v/>
      </c>
      <c r="F1401" s="230" t="str">
        <f>IFERROR(IF(ForbDraft!K1416&lt;&gt;"",ForbDraft!K1416,""),"")</f>
        <v/>
      </c>
    </row>
    <row r="1402" spans="2:6" x14ac:dyDescent="0.2">
      <c r="B1402" s="229" t="str">
        <f>IFERROR(IF(ForbDraft!A1417&lt;&gt;"",ROW(ForbDraft!A1417),""),"")</f>
        <v/>
      </c>
      <c r="C1402" s="230" t="str">
        <f>IFERROR(IF(ForbDraft!A1417&lt;&gt;"",ForbDraft!A1417,""),"")</f>
        <v/>
      </c>
      <c r="D1402" s="230" t="str">
        <f t="shared" si="21"/>
        <v/>
      </c>
      <c r="E1402" s="230" t="str">
        <f>IFERROR(IF(ForbDraft!L1417&lt;&gt;"",ABS(ForbDraft!L1417),""),"")</f>
        <v/>
      </c>
      <c r="F1402" s="230" t="str">
        <f>IFERROR(IF(ForbDraft!K1417&lt;&gt;"",ForbDraft!K1417,""),"")</f>
        <v/>
      </c>
    </row>
    <row r="1403" spans="2:6" x14ac:dyDescent="0.2">
      <c r="B1403" s="229" t="str">
        <f>IFERROR(IF(ForbDraft!A1418&lt;&gt;"",ROW(ForbDraft!A1418),""),"")</f>
        <v/>
      </c>
      <c r="C1403" s="230" t="str">
        <f>IFERROR(IF(ForbDraft!A1418&lt;&gt;"",ForbDraft!A1418,""),"")</f>
        <v/>
      </c>
      <c r="D1403" s="230" t="str">
        <f t="shared" si="21"/>
        <v/>
      </c>
      <c r="E1403" s="230" t="str">
        <f>IFERROR(IF(ForbDraft!L1418&lt;&gt;"",ABS(ForbDraft!L1418),""),"")</f>
        <v/>
      </c>
      <c r="F1403" s="230" t="str">
        <f>IFERROR(IF(ForbDraft!K1418&lt;&gt;"",ForbDraft!K1418,""),"")</f>
        <v/>
      </c>
    </row>
    <row r="1404" spans="2:6" x14ac:dyDescent="0.2">
      <c r="B1404" s="229" t="str">
        <f>IFERROR(IF(ForbDraft!A1419&lt;&gt;"",ROW(ForbDraft!A1419),""),"")</f>
        <v/>
      </c>
      <c r="C1404" s="230" t="str">
        <f>IFERROR(IF(ForbDraft!A1419&lt;&gt;"",ForbDraft!A1419,""),"")</f>
        <v/>
      </c>
      <c r="D1404" s="230" t="str">
        <f t="shared" si="21"/>
        <v/>
      </c>
      <c r="E1404" s="230" t="str">
        <f>IFERROR(IF(ForbDraft!L1419&lt;&gt;"",ABS(ForbDraft!L1419),""),"")</f>
        <v/>
      </c>
      <c r="F1404" s="230" t="str">
        <f>IFERROR(IF(ForbDraft!K1419&lt;&gt;"",ForbDraft!K1419,""),"")</f>
        <v/>
      </c>
    </row>
    <row r="1405" spans="2:6" x14ac:dyDescent="0.2">
      <c r="B1405" s="229" t="str">
        <f>IFERROR(IF(ForbDraft!A1420&lt;&gt;"",ROW(ForbDraft!A1420),""),"")</f>
        <v/>
      </c>
      <c r="C1405" s="230" t="str">
        <f>IFERROR(IF(ForbDraft!A1420&lt;&gt;"",ForbDraft!A1420,""),"")</f>
        <v/>
      </c>
      <c r="D1405" s="230" t="str">
        <f t="shared" si="21"/>
        <v/>
      </c>
      <c r="E1405" s="230" t="str">
        <f>IFERROR(IF(ForbDraft!L1420&lt;&gt;"",ABS(ForbDraft!L1420),""),"")</f>
        <v/>
      </c>
      <c r="F1405" s="230" t="str">
        <f>IFERROR(IF(ForbDraft!K1420&lt;&gt;"",ForbDraft!K1420,""),"")</f>
        <v/>
      </c>
    </row>
    <row r="1406" spans="2:6" x14ac:dyDescent="0.2">
      <c r="B1406" s="229" t="str">
        <f>IFERROR(IF(ForbDraft!A1421&lt;&gt;"",ROW(ForbDraft!A1421),""),"")</f>
        <v/>
      </c>
      <c r="C1406" s="230" t="str">
        <f>IFERROR(IF(ForbDraft!A1421&lt;&gt;"",ForbDraft!A1421,""),"")</f>
        <v/>
      </c>
      <c r="D1406" s="230" t="str">
        <f t="shared" si="21"/>
        <v/>
      </c>
      <c r="E1406" s="230" t="str">
        <f>IFERROR(IF(ForbDraft!L1421&lt;&gt;"",ABS(ForbDraft!L1421),""),"")</f>
        <v/>
      </c>
      <c r="F1406" s="230" t="str">
        <f>IFERROR(IF(ForbDraft!K1421&lt;&gt;"",ForbDraft!K1421,""),"")</f>
        <v/>
      </c>
    </row>
    <row r="1407" spans="2:6" x14ac:dyDescent="0.2">
      <c r="B1407" s="229" t="str">
        <f>IFERROR(IF(ForbDraft!A1422&lt;&gt;"",ROW(ForbDraft!A1422),""),"")</f>
        <v/>
      </c>
      <c r="C1407" s="230" t="str">
        <f>IFERROR(IF(ForbDraft!A1422&lt;&gt;"",ForbDraft!A1422,""),"")</f>
        <v/>
      </c>
      <c r="D1407" s="230" t="str">
        <f t="shared" si="21"/>
        <v/>
      </c>
      <c r="E1407" s="230" t="str">
        <f>IFERROR(IF(ForbDraft!L1422&lt;&gt;"",ABS(ForbDraft!L1422),""),"")</f>
        <v/>
      </c>
      <c r="F1407" s="230" t="str">
        <f>IFERROR(IF(ForbDraft!K1422&lt;&gt;"",ForbDraft!K1422,""),"")</f>
        <v/>
      </c>
    </row>
    <row r="1408" spans="2:6" x14ac:dyDescent="0.2">
      <c r="B1408" s="229" t="str">
        <f>IFERROR(IF(ForbDraft!A1423&lt;&gt;"",ROW(ForbDraft!A1423),""),"")</f>
        <v/>
      </c>
      <c r="C1408" s="230" t="str">
        <f>IFERROR(IF(ForbDraft!A1423&lt;&gt;"",ForbDraft!A1423,""),"")</f>
        <v/>
      </c>
      <c r="D1408" s="230" t="str">
        <f t="shared" si="21"/>
        <v/>
      </c>
      <c r="E1408" s="230" t="str">
        <f>IFERROR(IF(ForbDraft!L1423&lt;&gt;"",ABS(ForbDraft!L1423),""),"")</f>
        <v/>
      </c>
      <c r="F1408" s="230" t="str">
        <f>IFERROR(IF(ForbDraft!K1423&lt;&gt;"",ForbDraft!K1423,""),"")</f>
        <v/>
      </c>
    </row>
    <row r="1409" spans="2:6" x14ac:dyDescent="0.2">
      <c r="B1409" s="229" t="str">
        <f>IFERROR(IF(ForbDraft!A1424&lt;&gt;"",ROW(ForbDraft!A1424),""),"")</f>
        <v/>
      </c>
      <c r="C1409" s="230" t="str">
        <f>IFERROR(IF(ForbDraft!A1424&lt;&gt;"",ForbDraft!A1424,""),"")</f>
        <v/>
      </c>
      <c r="D1409" s="230" t="str">
        <f t="shared" si="21"/>
        <v/>
      </c>
      <c r="E1409" s="230" t="str">
        <f>IFERROR(IF(ForbDraft!L1424&lt;&gt;"",ABS(ForbDraft!L1424),""),"")</f>
        <v/>
      </c>
      <c r="F1409" s="230" t="str">
        <f>IFERROR(IF(ForbDraft!K1424&lt;&gt;"",ForbDraft!K1424,""),"")</f>
        <v/>
      </c>
    </row>
    <row r="1410" spans="2:6" x14ac:dyDescent="0.2">
      <c r="B1410" s="229" t="str">
        <f>IFERROR(IF(ForbDraft!A1425&lt;&gt;"",ROW(ForbDraft!A1425),""),"")</f>
        <v/>
      </c>
      <c r="C1410" s="230" t="str">
        <f>IFERROR(IF(ForbDraft!A1425&lt;&gt;"",ForbDraft!A1425,""),"")</f>
        <v/>
      </c>
      <c r="D1410" s="230" t="str">
        <f t="shared" si="21"/>
        <v/>
      </c>
      <c r="E1410" s="230" t="str">
        <f>IFERROR(IF(ForbDraft!L1425&lt;&gt;"",ABS(ForbDraft!L1425),""),"")</f>
        <v/>
      </c>
      <c r="F1410" s="230" t="str">
        <f>IFERROR(IF(ForbDraft!K1425&lt;&gt;"",ForbDraft!K1425,""),"")</f>
        <v/>
      </c>
    </row>
    <row r="1411" spans="2:6" x14ac:dyDescent="0.2">
      <c r="B1411" s="229" t="str">
        <f>IFERROR(IF(ForbDraft!A1426&lt;&gt;"",ROW(ForbDraft!A1426),""),"")</f>
        <v/>
      </c>
      <c r="C1411" s="230" t="str">
        <f>IFERROR(IF(ForbDraft!A1426&lt;&gt;"",ForbDraft!A1426,""),"")</f>
        <v/>
      </c>
      <c r="D1411" s="230" t="str">
        <f t="shared" ref="D1411:D1474" si="22">IF(F1411="pH לבדיקת גבול","pH",F1411)</f>
        <v/>
      </c>
      <c r="E1411" s="230" t="str">
        <f>IFERROR(IF(ForbDraft!L1426&lt;&gt;"",ABS(ForbDraft!L1426),""),"")</f>
        <v/>
      </c>
      <c r="F1411" s="230" t="str">
        <f>IFERROR(IF(ForbDraft!K1426&lt;&gt;"",ForbDraft!K1426,""),"")</f>
        <v/>
      </c>
    </row>
    <row r="1412" spans="2:6" x14ac:dyDescent="0.2">
      <c r="B1412" s="229" t="str">
        <f>IFERROR(IF(ForbDraft!A1427&lt;&gt;"",ROW(ForbDraft!A1427),""),"")</f>
        <v/>
      </c>
      <c r="C1412" s="230" t="str">
        <f>IFERROR(IF(ForbDraft!A1427&lt;&gt;"",ForbDraft!A1427,""),"")</f>
        <v/>
      </c>
      <c r="D1412" s="230" t="str">
        <f t="shared" si="22"/>
        <v/>
      </c>
      <c r="E1412" s="230" t="str">
        <f>IFERROR(IF(ForbDraft!L1427&lt;&gt;"",ABS(ForbDraft!L1427),""),"")</f>
        <v/>
      </c>
      <c r="F1412" s="230" t="str">
        <f>IFERROR(IF(ForbDraft!K1427&lt;&gt;"",ForbDraft!K1427,""),"")</f>
        <v/>
      </c>
    </row>
    <row r="1413" spans="2:6" x14ac:dyDescent="0.2">
      <c r="B1413" s="229" t="str">
        <f>IFERROR(IF(ForbDraft!A1428&lt;&gt;"",ROW(ForbDraft!A1428),""),"")</f>
        <v/>
      </c>
      <c r="C1413" s="230" t="str">
        <f>IFERROR(IF(ForbDraft!A1428&lt;&gt;"",ForbDraft!A1428,""),"")</f>
        <v/>
      </c>
      <c r="D1413" s="230" t="str">
        <f t="shared" si="22"/>
        <v/>
      </c>
      <c r="E1413" s="230" t="str">
        <f>IFERROR(IF(ForbDraft!L1428&lt;&gt;"",ABS(ForbDraft!L1428),""),"")</f>
        <v/>
      </c>
      <c r="F1413" s="230" t="str">
        <f>IFERROR(IF(ForbDraft!K1428&lt;&gt;"",ForbDraft!K1428,""),"")</f>
        <v/>
      </c>
    </row>
    <row r="1414" spans="2:6" x14ac:dyDescent="0.2">
      <c r="B1414" s="229" t="str">
        <f>IFERROR(IF(ForbDraft!A1429&lt;&gt;"",ROW(ForbDraft!A1429),""),"")</f>
        <v/>
      </c>
      <c r="C1414" s="230" t="str">
        <f>IFERROR(IF(ForbDraft!A1429&lt;&gt;"",ForbDraft!A1429,""),"")</f>
        <v/>
      </c>
      <c r="D1414" s="230" t="str">
        <f t="shared" si="22"/>
        <v/>
      </c>
      <c r="E1414" s="230" t="str">
        <f>IFERROR(IF(ForbDraft!L1429&lt;&gt;"",ABS(ForbDraft!L1429),""),"")</f>
        <v/>
      </c>
      <c r="F1414" s="230" t="str">
        <f>IFERROR(IF(ForbDraft!K1429&lt;&gt;"",ForbDraft!K1429,""),"")</f>
        <v/>
      </c>
    </row>
    <row r="1415" spans="2:6" x14ac:dyDescent="0.2">
      <c r="B1415" s="229" t="str">
        <f>IFERROR(IF(ForbDraft!A1430&lt;&gt;"",ROW(ForbDraft!A1430),""),"")</f>
        <v/>
      </c>
      <c r="C1415" s="230" t="str">
        <f>IFERROR(IF(ForbDraft!A1430&lt;&gt;"",ForbDraft!A1430,""),"")</f>
        <v/>
      </c>
      <c r="D1415" s="230" t="str">
        <f t="shared" si="22"/>
        <v/>
      </c>
      <c r="E1415" s="230" t="str">
        <f>IFERROR(IF(ForbDraft!L1430&lt;&gt;"",ABS(ForbDraft!L1430),""),"")</f>
        <v/>
      </c>
      <c r="F1415" s="230" t="str">
        <f>IFERROR(IF(ForbDraft!K1430&lt;&gt;"",ForbDraft!K1430,""),"")</f>
        <v/>
      </c>
    </row>
    <row r="1416" spans="2:6" x14ac:dyDescent="0.2">
      <c r="B1416" s="229" t="str">
        <f>IFERROR(IF(ForbDraft!A1431&lt;&gt;"",ROW(ForbDraft!A1431),""),"")</f>
        <v/>
      </c>
      <c r="C1416" s="230" t="str">
        <f>IFERROR(IF(ForbDraft!A1431&lt;&gt;"",ForbDraft!A1431,""),"")</f>
        <v/>
      </c>
      <c r="D1416" s="230" t="str">
        <f t="shared" si="22"/>
        <v/>
      </c>
      <c r="E1416" s="230" t="str">
        <f>IFERROR(IF(ForbDraft!L1431&lt;&gt;"",ABS(ForbDraft!L1431),""),"")</f>
        <v/>
      </c>
      <c r="F1416" s="230" t="str">
        <f>IFERROR(IF(ForbDraft!K1431&lt;&gt;"",ForbDraft!K1431,""),"")</f>
        <v/>
      </c>
    </row>
    <row r="1417" spans="2:6" x14ac:dyDescent="0.2">
      <c r="B1417" s="229" t="str">
        <f>IFERROR(IF(ForbDraft!A1432&lt;&gt;"",ROW(ForbDraft!A1432),""),"")</f>
        <v/>
      </c>
      <c r="C1417" s="230" t="str">
        <f>IFERROR(IF(ForbDraft!A1432&lt;&gt;"",ForbDraft!A1432,""),"")</f>
        <v/>
      </c>
      <c r="D1417" s="230" t="str">
        <f t="shared" si="22"/>
        <v/>
      </c>
      <c r="E1417" s="230" t="str">
        <f>IFERROR(IF(ForbDraft!L1432&lt;&gt;"",ABS(ForbDraft!L1432),""),"")</f>
        <v/>
      </c>
      <c r="F1417" s="230" t="str">
        <f>IFERROR(IF(ForbDraft!K1432&lt;&gt;"",ForbDraft!K1432,""),"")</f>
        <v/>
      </c>
    </row>
    <row r="1418" spans="2:6" x14ac:dyDescent="0.2">
      <c r="B1418" s="229" t="str">
        <f>IFERROR(IF(ForbDraft!A1433&lt;&gt;"",ROW(ForbDraft!A1433),""),"")</f>
        <v/>
      </c>
      <c r="C1418" s="230" t="str">
        <f>IFERROR(IF(ForbDraft!A1433&lt;&gt;"",ForbDraft!A1433,""),"")</f>
        <v/>
      </c>
      <c r="D1418" s="230" t="str">
        <f t="shared" si="22"/>
        <v/>
      </c>
      <c r="E1418" s="230" t="str">
        <f>IFERROR(IF(ForbDraft!L1433&lt;&gt;"",ABS(ForbDraft!L1433),""),"")</f>
        <v/>
      </c>
      <c r="F1418" s="230" t="str">
        <f>IFERROR(IF(ForbDraft!K1433&lt;&gt;"",ForbDraft!K1433,""),"")</f>
        <v/>
      </c>
    </row>
    <row r="1419" spans="2:6" x14ac:dyDescent="0.2">
      <c r="B1419" s="229" t="str">
        <f>IFERROR(IF(ForbDraft!A1434&lt;&gt;"",ROW(ForbDraft!A1434),""),"")</f>
        <v/>
      </c>
      <c r="C1419" s="230" t="str">
        <f>IFERROR(IF(ForbDraft!A1434&lt;&gt;"",ForbDraft!A1434,""),"")</f>
        <v/>
      </c>
      <c r="D1419" s="230" t="str">
        <f t="shared" si="22"/>
        <v/>
      </c>
      <c r="E1419" s="230" t="str">
        <f>IFERROR(IF(ForbDraft!L1434&lt;&gt;"",ABS(ForbDraft!L1434),""),"")</f>
        <v/>
      </c>
      <c r="F1419" s="230" t="str">
        <f>IFERROR(IF(ForbDraft!K1434&lt;&gt;"",ForbDraft!K1434,""),"")</f>
        <v/>
      </c>
    </row>
    <row r="1420" spans="2:6" x14ac:dyDescent="0.2">
      <c r="B1420" s="229" t="str">
        <f>IFERROR(IF(ForbDraft!A1435&lt;&gt;"",ROW(ForbDraft!A1435),""),"")</f>
        <v/>
      </c>
      <c r="C1420" s="230" t="str">
        <f>IFERROR(IF(ForbDraft!A1435&lt;&gt;"",ForbDraft!A1435,""),"")</f>
        <v/>
      </c>
      <c r="D1420" s="230" t="str">
        <f t="shared" si="22"/>
        <v/>
      </c>
      <c r="E1420" s="230" t="str">
        <f>IFERROR(IF(ForbDraft!L1435&lt;&gt;"",ABS(ForbDraft!L1435),""),"")</f>
        <v/>
      </c>
      <c r="F1420" s="230" t="str">
        <f>IFERROR(IF(ForbDraft!K1435&lt;&gt;"",ForbDraft!K1435,""),"")</f>
        <v/>
      </c>
    </row>
    <row r="1421" spans="2:6" x14ac:dyDescent="0.2">
      <c r="B1421" s="229" t="str">
        <f>IFERROR(IF(ForbDraft!A1436&lt;&gt;"",ROW(ForbDraft!A1436),""),"")</f>
        <v/>
      </c>
      <c r="C1421" s="230" t="str">
        <f>IFERROR(IF(ForbDraft!A1436&lt;&gt;"",ForbDraft!A1436,""),"")</f>
        <v/>
      </c>
      <c r="D1421" s="230" t="str">
        <f t="shared" si="22"/>
        <v/>
      </c>
      <c r="E1421" s="230" t="str">
        <f>IFERROR(IF(ForbDraft!L1436&lt;&gt;"",ABS(ForbDraft!L1436),""),"")</f>
        <v/>
      </c>
      <c r="F1421" s="230" t="str">
        <f>IFERROR(IF(ForbDraft!K1436&lt;&gt;"",ForbDraft!K1436,""),"")</f>
        <v/>
      </c>
    </row>
    <row r="1422" spans="2:6" x14ac:dyDescent="0.2">
      <c r="B1422" s="229" t="str">
        <f>IFERROR(IF(ForbDraft!A1437&lt;&gt;"",ROW(ForbDraft!A1437),""),"")</f>
        <v/>
      </c>
      <c r="C1422" s="230" t="str">
        <f>IFERROR(IF(ForbDraft!A1437&lt;&gt;"",ForbDraft!A1437,""),"")</f>
        <v/>
      </c>
      <c r="D1422" s="230" t="str">
        <f t="shared" si="22"/>
        <v/>
      </c>
      <c r="E1422" s="230" t="str">
        <f>IFERROR(IF(ForbDraft!L1437&lt;&gt;"",ABS(ForbDraft!L1437),""),"")</f>
        <v/>
      </c>
      <c r="F1422" s="230" t="str">
        <f>IFERROR(IF(ForbDraft!K1437&lt;&gt;"",ForbDraft!K1437,""),"")</f>
        <v/>
      </c>
    </row>
    <row r="1423" spans="2:6" x14ac:dyDescent="0.2">
      <c r="B1423" s="229" t="str">
        <f>IFERROR(IF(ForbDraft!A1438&lt;&gt;"",ROW(ForbDraft!A1438),""),"")</f>
        <v/>
      </c>
      <c r="C1423" s="230" t="str">
        <f>IFERROR(IF(ForbDraft!A1438&lt;&gt;"",ForbDraft!A1438,""),"")</f>
        <v/>
      </c>
      <c r="D1423" s="230" t="str">
        <f t="shared" si="22"/>
        <v/>
      </c>
      <c r="E1423" s="230" t="str">
        <f>IFERROR(IF(ForbDraft!L1438&lt;&gt;"",ABS(ForbDraft!L1438),""),"")</f>
        <v/>
      </c>
      <c r="F1423" s="230" t="str">
        <f>IFERROR(IF(ForbDraft!K1438&lt;&gt;"",ForbDraft!K1438,""),"")</f>
        <v/>
      </c>
    </row>
    <row r="1424" spans="2:6" x14ac:dyDescent="0.2">
      <c r="B1424" s="229" t="str">
        <f>IFERROR(IF(ForbDraft!A1439&lt;&gt;"",ROW(ForbDraft!A1439),""),"")</f>
        <v/>
      </c>
      <c r="C1424" s="230" t="str">
        <f>IFERROR(IF(ForbDraft!A1439&lt;&gt;"",ForbDraft!A1439,""),"")</f>
        <v/>
      </c>
      <c r="D1424" s="230" t="str">
        <f t="shared" si="22"/>
        <v/>
      </c>
      <c r="E1424" s="230" t="str">
        <f>IFERROR(IF(ForbDraft!L1439&lt;&gt;"",ABS(ForbDraft!L1439),""),"")</f>
        <v/>
      </c>
      <c r="F1424" s="230" t="str">
        <f>IFERROR(IF(ForbDraft!K1439&lt;&gt;"",ForbDraft!K1439,""),"")</f>
        <v/>
      </c>
    </row>
    <row r="1425" spans="2:6" x14ac:dyDescent="0.2">
      <c r="B1425" s="229" t="str">
        <f>IFERROR(IF(ForbDraft!A1440&lt;&gt;"",ROW(ForbDraft!A1440),""),"")</f>
        <v/>
      </c>
      <c r="C1425" s="230" t="str">
        <f>IFERROR(IF(ForbDraft!A1440&lt;&gt;"",ForbDraft!A1440,""),"")</f>
        <v/>
      </c>
      <c r="D1425" s="230" t="str">
        <f t="shared" si="22"/>
        <v/>
      </c>
      <c r="E1425" s="230" t="str">
        <f>IFERROR(IF(ForbDraft!L1440&lt;&gt;"",ABS(ForbDraft!L1440),""),"")</f>
        <v/>
      </c>
      <c r="F1425" s="230" t="str">
        <f>IFERROR(IF(ForbDraft!K1440&lt;&gt;"",ForbDraft!K1440,""),"")</f>
        <v/>
      </c>
    </row>
    <row r="1426" spans="2:6" x14ac:dyDescent="0.2">
      <c r="B1426" s="229" t="str">
        <f>IFERROR(IF(ForbDraft!A1441&lt;&gt;"",ROW(ForbDraft!A1441),""),"")</f>
        <v/>
      </c>
      <c r="C1426" s="230" t="str">
        <f>IFERROR(IF(ForbDraft!A1441&lt;&gt;"",ForbDraft!A1441,""),"")</f>
        <v/>
      </c>
      <c r="D1426" s="230" t="str">
        <f t="shared" si="22"/>
        <v/>
      </c>
      <c r="E1426" s="230" t="str">
        <f>IFERROR(IF(ForbDraft!L1441&lt;&gt;"",ABS(ForbDraft!L1441),""),"")</f>
        <v/>
      </c>
      <c r="F1426" s="230" t="str">
        <f>IFERROR(IF(ForbDraft!K1441&lt;&gt;"",ForbDraft!K1441,""),"")</f>
        <v/>
      </c>
    </row>
    <row r="1427" spans="2:6" x14ac:dyDescent="0.2">
      <c r="B1427" s="229" t="str">
        <f>IFERROR(IF(ForbDraft!A1442&lt;&gt;"",ROW(ForbDraft!A1442),""),"")</f>
        <v/>
      </c>
      <c r="C1427" s="230" t="str">
        <f>IFERROR(IF(ForbDraft!A1442&lt;&gt;"",ForbDraft!A1442,""),"")</f>
        <v/>
      </c>
      <c r="D1427" s="230" t="str">
        <f t="shared" si="22"/>
        <v/>
      </c>
      <c r="E1427" s="230" t="str">
        <f>IFERROR(IF(ForbDraft!L1442&lt;&gt;"",ABS(ForbDraft!L1442),""),"")</f>
        <v/>
      </c>
      <c r="F1427" s="230" t="str">
        <f>IFERROR(IF(ForbDraft!K1442&lt;&gt;"",ForbDraft!K1442,""),"")</f>
        <v/>
      </c>
    </row>
    <row r="1428" spans="2:6" x14ac:dyDescent="0.2">
      <c r="B1428" s="229" t="str">
        <f>IFERROR(IF(ForbDraft!A1443&lt;&gt;"",ROW(ForbDraft!A1443),""),"")</f>
        <v/>
      </c>
      <c r="C1428" s="230" t="str">
        <f>IFERROR(IF(ForbDraft!A1443&lt;&gt;"",ForbDraft!A1443,""),"")</f>
        <v/>
      </c>
      <c r="D1428" s="230" t="str">
        <f t="shared" si="22"/>
        <v/>
      </c>
      <c r="E1428" s="230" t="str">
        <f>IFERROR(IF(ForbDraft!L1443&lt;&gt;"",ABS(ForbDraft!L1443),""),"")</f>
        <v/>
      </c>
      <c r="F1428" s="230" t="str">
        <f>IFERROR(IF(ForbDraft!K1443&lt;&gt;"",ForbDraft!K1443,""),"")</f>
        <v/>
      </c>
    </row>
    <row r="1429" spans="2:6" x14ac:dyDescent="0.2">
      <c r="B1429" s="229" t="str">
        <f>IFERROR(IF(ForbDraft!A1444&lt;&gt;"",ROW(ForbDraft!A1444),""),"")</f>
        <v/>
      </c>
      <c r="C1429" s="230" t="str">
        <f>IFERROR(IF(ForbDraft!A1444&lt;&gt;"",ForbDraft!A1444,""),"")</f>
        <v/>
      </c>
      <c r="D1429" s="230" t="str">
        <f t="shared" si="22"/>
        <v/>
      </c>
      <c r="E1429" s="230" t="str">
        <f>IFERROR(IF(ForbDraft!L1444&lt;&gt;"",ABS(ForbDraft!L1444),""),"")</f>
        <v/>
      </c>
      <c r="F1429" s="230" t="str">
        <f>IFERROR(IF(ForbDraft!K1444&lt;&gt;"",ForbDraft!K1444,""),"")</f>
        <v/>
      </c>
    </row>
    <row r="1430" spans="2:6" x14ac:dyDescent="0.2">
      <c r="B1430" s="229" t="str">
        <f>IFERROR(IF(ForbDraft!A1445&lt;&gt;"",ROW(ForbDraft!A1445),""),"")</f>
        <v/>
      </c>
      <c r="C1430" s="230" t="str">
        <f>IFERROR(IF(ForbDraft!A1445&lt;&gt;"",ForbDraft!A1445,""),"")</f>
        <v/>
      </c>
      <c r="D1430" s="230" t="str">
        <f t="shared" si="22"/>
        <v/>
      </c>
      <c r="E1430" s="230" t="str">
        <f>IFERROR(IF(ForbDraft!L1445&lt;&gt;"",ABS(ForbDraft!L1445),""),"")</f>
        <v/>
      </c>
      <c r="F1430" s="230" t="str">
        <f>IFERROR(IF(ForbDraft!K1445&lt;&gt;"",ForbDraft!K1445,""),"")</f>
        <v/>
      </c>
    </row>
    <row r="1431" spans="2:6" x14ac:dyDescent="0.2">
      <c r="B1431" s="229" t="str">
        <f>IFERROR(IF(ForbDraft!A1446&lt;&gt;"",ROW(ForbDraft!A1446),""),"")</f>
        <v/>
      </c>
      <c r="C1431" s="230" t="str">
        <f>IFERROR(IF(ForbDraft!A1446&lt;&gt;"",ForbDraft!A1446,""),"")</f>
        <v/>
      </c>
      <c r="D1431" s="230" t="str">
        <f t="shared" si="22"/>
        <v/>
      </c>
      <c r="E1431" s="230" t="str">
        <f>IFERROR(IF(ForbDraft!L1446&lt;&gt;"",ABS(ForbDraft!L1446),""),"")</f>
        <v/>
      </c>
      <c r="F1431" s="230" t="str">
        <f>IFERROR(IF(ForbDraft!K1446&lt;&gt;"",ForbDraft!K1446,""),"")</f>
        <v/>
      </c>
    </row>
    <row r="1432" spans="2:6" x14ac:dyDescent="0.2">
      <c r="B1432" s="229" t="str">
        <f>IFERROR(IF(ForbDraft!A1447&lt;&gt;"",ROW(ForbDraft!A1447),""),"")</f>
        <v/>
      </c>
      <c r="C1432" s="230" t="str">
        <f>IFERROR(IF(ForbDraft!A1447&lt;&gt;"",ForbDraft!A1447,""),"")</f>
        <v/>
      </c>
      <c r="D1432" s="230" t="str">
        <f t="shared" si="22"/>
        <v/>
      </c>
      <c r="E1432" s="230" t="str">
        <f>IFERROR(IF(ForbDraft!L1447&lt;&gt;"",ABS(ForbDraft!L1447),""),"")</f>
        <v/>
      </c>
      <c r="F1432" s="230" t="str">
        <f>IFERROR(IF(ForbDraft!K1447&lt;&gt;"",ForbDraft!K1447,""),"")</f>
        <v/>
      </c>
    </row>
    <row r="1433" spans="2:6" x14ac:dyDescent="0.2">
      <c r="B1433" s="229" t="str">
        <f>IFERROR(IF(ForbDraft!A1448&lt;&gt;"",ROW(ForbDraft!A1448),""),"")</f>
        <v/>
      </c>
      <c r="C1433" s="230" t="str">
        <f>IFERROR(IF(ForbDraft!A1448&lt;&gt;"",ForbDraft!A1448,""),"")</f>
        <v/>
      </c>
      <c r="D1433" s="230" t="str">
        <f t="shared" si="22"/>
        <v/>
      </c>
      <c r="E1433" s="230" t="str">
        <f>IFERROR(IF(ForbDraft!L1448&lt;&gt;"",ABS(ForbDraft!L1448),""),"")</f>
        <v/>
      </c>
      <c r="F1433" s="230" t="str">
        <f>IFERROR(IF(ForbDraft!K1448&lt;&gt;"",ForbDraft!K1448,""),"")</f>
        <v/>
      </c>
    </row>
    <row r="1434" spans="2:6" x14ac:dyDescent="0.2">
      <c r="B1434" s="229" t="str">
        <f>IFERROR(IF(ForbDraft!A1449&lt;&gt;"",ROW(ForbDraft!A1449),""),"")</f>
        <v/>
      </c>
      <c r="C1434" s="230" t="str">
        <f>IFERROR(IF(ForbDraft!A1449&lt;&gt;"",ForbDraft!A1449,""),"")</f>
        <v/>
      </c>
      <c r="D1434" s="230" t="str">
        <f t="shared" si="22"/>
        <v/>
      </c>
      <c r="E1434" s="230" t="str">
        <f>IFERROR(IF(ForbDraft!L1449&lt;&gt;"",ABS(ForbDraft!L1449),""),"")</f>
        <v/>
      </c>
      <c r="F1434" s="230" t="str">
        <f>IFERROR(IF(ForbDraft!K1449&lt;&gt;"",ForbDraft!K1449,""),"")</f>
        <v/>
      </c>
    </row>
    <row r="1435" spans="2:6" x14ac:dyDescent="0.2">
      <c r="B1435" s="229" t="str">
        <f>IFERROR(IF(ForbDraft!A1450&lt;&gt;"",ROW(ForbDraft!A1450),""),"")</f>
        <v/>
      </c>
      <c r="C1435" s="230" t="str">
        <f>IFERROR(IF(ForbDraft!A1450&lt;&gt;"",ForbDraft!A1450,""),"")</f>
        <v/>
      </c>
      <c r="D1435" s="230" t="str">
        <f t="shared" si="22"/>
        <v/>
      </c>
      <c r="E1435" s="230" t="str">
        <f>IFERROR(IF(ForbDraft!L1450&lt;&gt;"",ABS(ForbDraft!L1450),""),"")</f>
        <v/>
      </c>
      <c r="F1435" s="230" t="str">
        <f>IFERROR(IF(ForbDraft!K1450&lt;&gt;"",ForbDraft!K1450,""),"")</f>
        <v/>
      </c>
    </row>
    <row r="1436" spans="2:6" x14ac:dyDescent="0.2">
      <c r="B1436" s="229" t="str">
        <f>IFERROR(IF(ForbDraft!A1451&lt;&gt;"",ROW(ForbDraft!A1451),""),"")</f>
        <v/>
      </c>
      <c r="C1436" s="230" t="str">
        <f>IFERROR(IF(ForbDraft!A1451&lt;&gt;"",ForbDraft!A1451,""),"")</f>
        <v/>
      </c>
      <c r="D1436" s="230" t="str">
        <f t="shared" si="22"/>
        <v/>
      </c>
      <c r="E1436" s="230" t="str">
        <f>IFERROR(IF(ForbDraft!L1451&lt;&gt;"",ABS(ForbDraft!L1451),""),"")</f>
        <v/>
      </c>
      <c r="F1436" s="230" t="str">
        <f>IFERROR(IF(ForbDraft!K1451&lt;&gt;"",ForbDraft!K1451,""),"")</f>
        <v/>
      </c>
    </row>
    <row r="1437" spans="2:6" x14ac:dyDescent="0.2">
      <c r="B1437" s="229" t="str">
        <f>IFERROR(IF(ForbDraft!A1452&lt;&gt;"",ROW(ForbDraft!A1452),""),"")</f>
        <v/>
      </c>
      <c r="C1437" s="230" t="str">
        <f>IFERROR(IF(ForbDraft!A1452&lt;&gt;"",ForbDraft!A1452,""),"")</f>
        <v/>
      </c>
      <c r="D1437" s="230" t="str">
        <f t="shared" si="22"/>
        <v/>
      </c>
      <c r="E1437" s="230" t="str">
        <f>IFERROR(IF(ForbDraft!L1452&lt;&gt;"",ABS(ForbDraft!L1452),""),"")</f>
        <v/>
      </c>
      <c r="F1437" s="230" t="str">
        <f>IFERROR(IF(ForbDraft!K1452&lt;&gt;"",ForbDraft!K1452,""),"")</f>
        <v/>
      </c>
    </row>
    <row r="1438" spans="2:6" x14ac:dyDescent="0.2">
      <c r="B1438" s="229" t="str">
        <f>IFERROR(IF(ForbDraft!A1453&lt;&gt;"",ROW(ForbDraft!A1453),""),"")</f>
        <v/>
      </c>
      <c r="C1438" s="230" t="str">
        <f>IFERROR(IF(ForbDraft!A1453&lt;&gt;"",ForbDraft!A1453,""),"")</f>
        <v/>
      </c>
      <c r="D1438" s="230" t="str">
        <f t="shared" si="22"/>
        <v/>
      </c>
      <c r="E1438" s="230" t="str">
        <f>IFERROR(IF(ForbDraft!L1453&lt;&gt;"",ABS(ForbDraft!L1453),""),"")</f>
        <v/>
      </c>
      <c r="F1438" s="230" t="str">
        <f>IFERROR(IF(ForbDraft!K1453&lt;&gt;"",ForbDraft!K1453,""),"")</f>
        <v/>
      </c>
    </row>
    <row r="1439" spans="2:6" x14ac:dyDescent="0.2">
      <c r="B1439" s="229" t="str">
        <f>IFERROR(IF(ForbDraft!A1454&lt;&gt;"",ROW(ForbDraft!A1454),""),"")</f>
        <v/>
      </c>
      <c r="C1439" s="230" t="str">
        <f>IFERROR(IF(ForbDraft!A1454&lt;&gt;"",ForbDraft!A1454,""),"")</f>
        <v/>
      </c>
      <c r="D1439" s="230" t="str">
        <f t="shared" si="22"/>
        <v/>
      </c>
      <c r="E1439" s="230" t="str">
        <f>IFERROR(IF(ForbDraft!L1454&lt;&gt;"",ABS(ForbDraft!L1454),""),"")</f>
        <v/>
      </c>
      <c r="F1439" s="230" t="str">
        <f>IFERROR(IF(ForbDraft!K1454&lt;&gt;"",ForbDraft!K1454,""),"")</f>
        <v/>
      </c>
    </row>
    <row r="1440" spans="2:6" x14ac:dyDescent="0.2">
      <c r="B1440" s="229" t="str">
        <f>IFERROR(IF(ForbDraft!A1455&lt;&gt;"",ROW(ForbDraft!A1455),""),"")</f>
        <v/>
      </c>
      <c r="C1440" s="230" t="str">
        <f>IFERROR(IF(ForbDraft!A1455&lt;&gt;"",ForbDraft!A1455,""),"")</f>
        <v/>
      </c>
      <c r="D1440" s="230" t="str">
        <f t="shared" si="22"/>
        <v/>
      </c>
      <c r="E1440" s="230" t="str">
        <f>IFERROR(IF(ForbDraft!L1455&lt;&gt;"",ABS(ForbDraft!L1455),""),"")</f>
        <v/>
      </c>
      <c r="F1440" s="230" t="str">
        <f>IFERROR(IF(ForbDraft!K1455&lt;&gt;"",ForbDraft!K1455,""),"")</f>
        <v/>
      </c>
    </row>
    <row r="1441" spans="2:6" x14ac:dyDescent="0.2">
      <c r="B1441" s="229" t="str">
        <f>IFERROR(IF(ForbDraft!A1456&lt;&gt;"",ROW(ForbDraft!A1456),""),"")</f>
        <v/>
      </c>
      <c r="C1441" s="230" t="str">
        <f>IFERROR(IF(ForbDraft!A1456&lt;&gt;"",ForbDraft!A1456,""),"")</f>
        <v/>
      </c>
      <c r="D1441" s="230" t="str">
        <f t="shared" si="22"/>
        <v/>
      </c>
      <c r="E1441" s="230" t="str">
        <f>IFERROR(IF(ForbDraft!L1456&lt;&gt;"",ABS(ForbDraft!L1456),""),"")</f>
        <v/>
      </c>
      <c r="F1441" s="230" t="str">
        <f>IFERROR(IF(ForbDraft!K1456&lt;&gt;"",ForbDraft!K1456,""),"")</f>
        <v/>
      </c>
    </row>
    <row r="1442" spans="2:6" x14ac:dyDescent="0.2">
      <c r="B1442" s="229" t="str">
        <f>IFERROR(IF(ForbDraft!A1457&lt;&gt;"",ROW(ForbDraft!A1457),""),"")</f>
        <v/>
      </c>
      <c r="C1442" s="230" t="str">
        <f>IFERROR(IF(ForbDraft!A1457&lt;&gt;"",ForbDraft!A1457,""),"")</f>
        <v/>
      </c>
      <c r="D1442" s="230" t="str">
        <f t="shared" si="22"/>
        <v/>
      </c>
      <c r="E1442" s="230" t="str">
        <f>IFERROR(IF(ForbDraft!L1457&lt;&gt;"",ABS(ForbDraft!L1457),""),"")</f>
        <v/>
      </c>
      <c r="F1442" s="230" t="str">
        <f>IFERROR(IF(ForbDraft!K1457&lt;&gt;"",ForbDraft!K1457,""),"")</f>
        <v/>
      </c>
    </row>
    <row r="1443" spans="2:6" x14ac:dyDescent="0.2">
      <c r="B1443" s="229" t="str">
        <f>IFERROR(IF(ForbDraft!A1458&lt;&gt;"",ROW(ForbDraft!A1458),""),"")</f>
        <v/>
      </c>
      <c r="C1443" s="230" t="str">
        <f>IFERROR(IF(ForbDraft!A1458&lt;&gt;"",ForbDraft!A1458,""),"")</f>
        <v/>
      </c>
      <c r="D1443" s="230" t="str">
        <f t="shared" si="22"/>
        <v/>
      </c>
      <c r="E1443" s="230" t="str">
        <f>IFERROR(IF(ForbDraft!L1458&lt;&gt;"",ABS(ForbDraft!L1458),""),"")</f>
        <v/>
      </c>
      <c r="F1443" s="230" t="str">
        <f>IFERROR(IF(ForbDraft!K1458&lt;&gt;"",ForbDraft!K1458,""),"")</f>
        <v/>
      </c>
    </row>
    <row r="1444" spans="2:6" x14ac:dyDescent="0.2">
      <c r="B1444" s="229" t="str">
        <f>IFERROR(IF(ForbDraft!A1459&lt;&gt;"",ROW(ForbDraft!A1459),""),"")</f>
        <v/>
      </c>
      <c r="C1444" s="230" t="str">
        <f>IFERROR(IF(ForbDraft!A1459&lt;&gt;"",ForbDraft!A1459,""),"")</f>
        <v/>
      </c>
      <c r="D1444" s="230" t="str">
        <f t="shared" si="22"/>
        <v/>
      </c>
      <c r="E1444" s="230" t="str">
        <f>IFERROR(IF(ForbDraft!L1459&lt;&gt;"",ABS(ForbDraft!L1459),""),"")</f>
        <v/>
      </c>
      <c r="F1444" s="230" t="str">
        <f>IFERROR(IF(ForbDraft!K1459&lt;&gt;"",ForbDraft!K1459,""),"")</f>
        <v/>
      </c>
    </row>
    <row r="1445" spans="2:6" x14ac:dyDescent="0.2">
      <c r="B1445" s="229" t="str">
        <f>IFERROR(IF(ForbDraft!A1460&lt;&gt;"",ROW(ForbDraft!A1460),""),"")</f>
        <v/>
      </c>
      <c r="C1445" s="230" t="str">
        <f>IFERROR(IF(ForbDraft!A1460&lt;&gt;"",ForbDraft!A1460,""),"")</f>
        <v/>
      </c>
      <c r="D1445" s="230" t="str">
        <f t="shared" si="22"/>
        <v/>
      </c>
      <c r="E1445" s="230" t="str">
        <f>IFERROR(IF(ForbDraft!L1460&lt;&gt;"",ABS(ForbDraft!L1460),""),"")</f>
        <v/>
      </c>
      <c r="F1445" s="230" t="str">
        <f>IFERROR(IF(ForbDraft!K1460&lt;&gt;"",ForbDraft!K1460,""),"")</f>
        <v/>
      </c>
    </row>
    <row r="1446" spans="2:6" x14ac:dyDescent="0.2">
      <c r="B1446" s="229" t="str">
        <f>IFERROR(IF(ForbDraft!A1461&lt;&gt;"",ROW(ForbDraft!A1461),""),"")</f>
        <v/>
      </c>
      <c r="C1446" s="230" t="str">
        <f>IFERROR(IF(ForbDraft!A1461&lt;&gt;"",ForbDraft!A1461,""),"")</f>
        <v/>
      </c>
      <c r="D1446" s="230" t="str">
        <f t="shared" si="22"/>
        <v/>
      </c>
      <c r="E1446" s="230" t="str">
        <f>IFERROR(IF(ForbDraft!L1461&lt;&gt;"",ABS(ForbDraft!L1461),""),"")</f>
        <v/>
      </c>
      <c r="F1446" s="230" t="str">
        <f>IFERROR(IF(ForbDraft!K1461&lt;&gt;"",ForbDraft!K1461,""),"")</f>
        <v/>
      </c>
    </row>
    <row r="1447" spans="2:6" x14ac:dyDescent="0.2">
      <c r="B1447" s="229" t="str">
        <f>IFERROR(IF(ForbDraft!A1462&lt;&gt;"",ROW(ForbDraft!A1462),""),"")</f>
        <v/>
      </c>
      <c r="C1447" s="230" t="str">
        <f>IFERROR(IF(ForbDraft!A1462&lt;&gt;"",ForbDraft!A1462,""),"")</f>
        <v/>
      </c>
      <c r="D1447" s="230" t="str">
        <f t="shared" si="22"/>
        <v/>
      </c>
      <c r="E1447" s="230" t="str">
        <f>IFERROR(IF(ForbDraft!L1462&lt;&gt;"",ABS(ForbDraft!L1462),""),"")</f>
        <v/>
      </c>
      <c r="F1447" s="230" t="str">
        <f>IFERROR(IF(ForbDraft!K1462&lt;&gt;"",ForbDraft!K1462,""),"")</f>
        <v/>
      </c>
    </row>
    <row r="1448" spans="2:6" x14ac:dyDescent="0.2">
      <c r="B1448" s="229" t="str">
        <f>IFERROR(IF(ForbDraft!A1463&lt;&gt;"",ROW(ForbDraft!A1463),""),"")</f>
        <v/>
      </c>
      <c r="C1448" s="230" t="str">
        <f>IFERROR(IF(ForbDraft!A1463&lt;&gt;"",ForbDraft!A1463,""),"")</f>
        <v/>
      </c>
      <c r="D1448" s="230" t="str">
        <f t="shared" si="22"/>
        <v/>
      </c>
      <c r="E1448" s="230" t="str">
        <f>IFERROR(IF(ForbDraft!L1463&lt;&gt;"",ABS(ForbDraft!L1463),""),"")</f>
        <v/>
      </c>
      <c r="F1448" s="230" t="str">
        <f>IFERROR(IF(ForbDraft!K1463&lt;&gt;"",ForbDraft!K1463,""),"")</f>
        <v/>
      </c>
    </row>
    <row r="1449" spans="2:6" x14ac:dyDescent="0.2">
      <c r="B1449" s="229" t="str">
        <f>IFERROR(IF(ForbDraft!A1464&lt;&gt;"",ROW(ForbDraft!A1464),""),"")</f>
        <v/>
      </c>
      <c r="C1449" s="230" t="str">
        <f>IFERROR(IF(ForbDraft!A1464&lt;&gt;"",ForbDraft!A1464,""),"")</f>
        <v/>
      </c>
      <c r="D1449" s="230" t="str">
        <f t="shared" si="22"/>
        <v/>
      </c>
      <c r="E1449" s="230" t="str">
        <f>IFERROR(IF(ForbDraft!L1464&lt;&gt;"",ABS(ForbDraft!L1464),""),"")</f>
        <v/>
      </c>
      <c r="F1449" s="230" t="str">
        <f>IFERROR(IF(ForbDraft!K1464&lt;&gt;"",ForbDraft!K1464,""),"")</f>
        <v/>
      </c>
    </row>
    <row r="1450" spans="2:6" x14ac:dyDescent="0.2">
      <c r="B1450" s="229" t="str">
        <f>IFERROR(IF(ForbDraft!A1465&lt;&gt;"",ROW(ForbDraft!A1465),""),"")</f>
        <v/>
      </c>
      <c r="C1450" s="230" t="str">
        <f>IFERROR(IF(ForbDraft!A1465&lt;&gt;"",ForbDraft!A1465,""),"")</f>
        <v/>
      </c>
      <c r="D1450" s="230" t="str">
        <f t="shared" si="22"/>
        <v/>
      </c>
      <c r="E1450" s="230" t="str">
        <f>IFERROR(IF(ForbDraft!L1465&lt;&gt;"",ABS(ForbDraft!L1465),""),"")</f>
        <v/>
      </c>
      <c r="F1450" s="230" t="str">
        <f>IFERROR(IF(ForbDraft!K1465&lt;&gt;"",ForbDraft!K1465,""),"")</f>
        <v/>
      </c>
    </row>
    <row r="1451" spans="2:6" x14ac:dyDescent="0.2">
      <c r="B1451" s="229" t="str">
        <f>IFERROR(IF(ForbDraft!A1466&lt;&gt;"",ROW(ForbDraft!A1466),""),"")</f>
        <v/>
      </c>
      <c r="C1451" s="230" t="str">
        <f>IFERROR(IF(ForbDraft!A1466&lt;&gt;"",ForbDraft!A1466,""),"")</f>
        <v/>
      </c>
      <c r="D1451" s="230" t="str">
        <f t="shared" si="22"/>
        <v/>
      </c>
      <c r="E1451" s="230" t="str">
        <f>IFERROR(IF(ForbDraft!L1466&lt;&gt;"",ABS(ForbDraft!L1466),""),"")</f>
        <v/>
      </c>
      <c r="F1451" s="230" t="str">
        <f>IFERROR(IF(ForbDraft!K1466&lt;&gt;"",ForbDraft!K1466,""),"")</f>
        <v/>
      </c>
    </row>
    <row r="1452" spans="2:6" x14ac:dyDescent="0.2">
      <c r="B1452" s="229" t="str">
        <f>IFERROR(IF(ForbDraft!A1467&lt;&gt;"",ROW(ForbDraft!A1467),""),"")</f>
        <v/>
      </c>
      <c r="C1452" s="230" t="str">
        <f>IFERROR(IF(ForbDraft!A1467&lt;&gt;"",ForbDraft!A1467,""),"")</f>
        <v/>
      </c>
      <c r="D1452" s="230" t="str">
        <f t="shared" si="22"/>
        <v/>
      </c>
      <c r="E1452" s="230" t="str">
        <f>IFERROR(IF(ForbDraft!L1467&lt;&gt;"",ABS(ForbDraft!L1467),""),"")</f>
        <v/>
      </c>
      <c r="F1452" s="230" t="str">
        <f>IFERROR(IF(ForbDraft!K1467&lt;&gt;"",ForbDraft!K1467,""),"")</f>
        <v/>
      </c>
    </row>
    <row r="1453" spans="2:6" x14ac:dyDescent="0.2">
      <c r="B1453" s="229" t="str">
        <f>IFERROR(IF(ForbDraft!A1468&lt;&gt;"",ROW(ForbDraft!A1468),""),"")</f>
        <v/>
      </c>
      <c r="C1453" s="230" t="str">
        <f>IFERROR(IF(ForbDraft!A1468&lt;&gt;"",ForbDraft!A1468,""),"")</f>
        <v/>
      </c>
      <c r="D1453" s="230" t="str">
        <f t="shared" si="22"/>
        <v/>
      </c>
      <c r="E1453" s="230" t="str">
        <f>IFERROR(IF(ForbDraft!L1468&lt;&gt;"",ABS(ForbDraft!L1468),""),"")</f>
        <v/>
      </c>
      <c r="F1453" s="230" t="str">
        <f>IFERROR(IF(ForbDraft!K1468&lt;&gt;"",ForbDraft!K1468,""),"")</f>
        <v/>
      </c>
    </row>
    <row r="1454" spans="2:6" x14ac:dyDescent="0.2">
      <c r="B1454" s="229" t="str">
        <f>IFERROR(IF(ForbDraft!A1469&lt;&gt;"",ROW(ForbDraft!A1469),""),"")</f>
        <v/>
      </c>
      <c r="C1454" s="230" t="str">
        <f>IFERROR(IF(ForbDraft!A1469&lt;&gt;"",ForbDraft!A1469,""),"")</f>
        <v/>
      </c>
      <c r="D1454" s="230" t="str">
        <f t="shared" si="22"/>
        <v/>
      </c>
      <c r="E1454" s="230" t="str">
        <f>IFERROR(IF(ForbDraft!L1469&lt;&gt;"",ABS(ForbDraft!L1469),""),"")</f>
        <v/>
      </c>
      <c r="F1454" s="230" t="str">
        <f>IFERROR(IF(ForbDraft!K1469&lt;&gt;"",ForbDraft!K1469,""),"")</f>
        <v/>
      </c>
    </row>
    <row r="1455" spans="2:6" x14ac:dyDescent="0.2">
      <c r="B1455" s="229" t="str">
        <f>IFERROR(IF(ForbDraft!A1470&lt;&gt;"",ROW(ForbDraft!A1470),""),"")</f>
        <v/>
      </c>
      <c r="C1455" s="230" t="str">
        <f>IFERROR(IF(ForbDraft!A1470&lt;&gt;"",ForbDraft!A1470,""),"")</f>
        <v/>
      </c>
      <c r="D1455" s="230" t="str">
        <f t="shared" si="22"/>
        <v/>
      </c>
      <c r="E1455" s="230" t="str">
        <f>IFERROR(IF(ForbDraft!L1470&lt;&gt;"",ABS(ForbDraft!L1470),""),"")</f>
        <v/>
      </c>
      <c r="F1455" s="230" t="str">
        <f>IFERROR(IF(ForbDraft!K1470&lt;&gt;"",ForbDraft!K1470,""),"")</f>
        <v/>
      </c>
    </row>
    <row r="1456" spans="2:6" x14ac:dyDescent="0.2">
      <c r="B1456" s="229" t="str">
        <f>IFERROR(IF(ForbDraft!A1471&lt;&gt;"",ROW(ForbDraft!A1471),""),"")</f>
        <v/>
      </c>
      <c r="C1456" s="230" t="str">
        <f>IFERROR(IF(ForbDraft!A1471&lt;&gt;"",ForbDraft!A1471,""),"")</f>
        <v/>
      </c>
      <c r="D1456" s="230" t="str">
        <f t="shared" si="22"/>
        <v/>
      </c>
      <c r="E1456" s="230" t="str">
        <f>IFERROR(IF(ForbDraft!L1471&lt;&gt;"",ABS(ForbDraft!L1471),""),"")</f>
        <v/>
      </c>
      <c r="F1456" s="230" t="str">
        <f>IFERROR(IF(ForbDraft!K1471&lt;&gt;"",ForbDraft!K1471,""),"")</f>
        <v/>
      </c>
    </row>
    <row r="1457" spans="2:6" x14ac:dyDescent="0.2">
      <c r="B1457" s="229" t="str">
        <f>IFERROR(IF(ForbDraft!A1472&lt;&gt;"",ROW(ForbDraft!A1472),""),"")</f>
        <v/>
      </c>
      <c r="C1457" s="230" t="str">
        <f>IFERROR(IF(ForbDraft!A1472&lt;&gt;"",ForbDraft!A1472,""),"")</f>
        <v/>
      </c>
      <c r="D1457" s="230" t="str">
        <f t="shared" si="22"/>
        <v/>
      </c>
      <c r="E1457" s="230" t="str">
        <f>IFERROR(IF(ForbDraft!L1472&lt;&gt;"",ABS(ForbDraft!L1472),""),"")</f>
        <v/>
      </c>
      <c r="F1457" s="230" t="str">
        <f>IFERROR(IF(ForbDraft!K1472&lt;&gt;"",ForbDraft!K1472,""),"")</f>
        <v/>
      </c>
    </row>
    <row r="1458" spans="2:6" x14ac:dyDescent="0.2">
      <c r="B1458" s="229" t="str">
        <f>IFERROR(IF(ForbDraft!A1473&lt;&gt;"",ROW(ForbDraft!A1473),""),"")</f>
        <v/>
      </c>
      <c r="C1458" s="230" t="str">
        <f>IFERROR(IF(ForbDraft!A1473&lt;&gt;"",ForbDraft!A1473,""),"")</f>
        <v/>
      </c>
      <c r="D1458" s="230" t="str">
        <f t="shared" si="22"/>
        <v/>
      </c>
      <c r="E1458" s="230" t="str">
        <f>IFERROR(IF(ForbDraft!L1473&lt;&gt;"",ABS(ForbDraft!L1473),""),"")</f>
        <v/>
      </c>
      <c r="F1458" s="230" t="str">
        <f>IFERROR(IF(ForbDraft!K1473&lt;&gt;"",ForbDraft!K1473,""),"")</f>
        <v/>
      </c>
    </row>
    <row r="1459" spans="2:6" x14ac:dyDescent="0.2">
      <c r="B1459" s="229" t="str">
        <f>IFERROR(IF(ForbDraft!A1474&lt;&gt;"",ROW(ForbDraft!A1474),""),"")</f>
        <v/>
      </c>
      <c r="C1459" s="230" t="str">
        <f>IFERROR(IF(ForbDraft!A1474&lt;&gt;"",ForbDraft!A1474,""),"")</f>
        <v/>
      </c>
      <c r="D1459" s="230" t="str">
        <f t="shared" si="22"/>
        <v/>
      </c>
      <c r="E1459" s="230" t="str">
        <f>IFERROR(IF(ForbDraft!L1474&lt;&gt;"",ABS(ForbDraft!L1474),""),"")</f>
        <v/>
      </c>
      <c r="F1459" s="230" t="str">
        <f>IFERROR(IF(ForbDraft!K1474&lt;&gt;"",ForbDraft!K1474,""),"")</f>
        <v/>
      </c>
    </row>
    <row r="1460" spans="2:6" x14ac:dyDescent="0.2">
      <c r="B1460" s="229" t="str">
        <f>IFERROR(IF(ForbDraft!A1475&lt;&gt;"",ROW(ForbDraft!A1475),""),"")</f>
        <v/>
      </c>
      <c r="C1460" s="230" t="str">
        <f>IFERROR(IF(ForbDraft!A1475&lt;&gt;"",ForbDraft!A1475,""),"")</f>
        <v/>
      </c>
      <c r="D1460" s="230" t="str">
        <f t="shared" si="22"/>
        <v/>
      </c>
      <c r="E1460" s="230" t="str">
        <f>IFERROR(IF(ForbDraft!L1475&lt;&gt;"",ABS(ForbDraft!L1475),""),"")</f>
        <v/>
      </c>
      <c r="F1460" s="230" t="str">
        <f>IFERROR(IF(ForbDraft!K1475&lt;&gt;"",ForbDraft!K1475,""),"")</f>
        <v/>
      </c>
    </row>
    <row r="1461" spans="2:6" x14ac:dyDescent="0.2">
      <c r="B1461" s="229" t="str">
        <f>IFERROR(IF(ForbDraft!A1476&lt;&gt;"",ROW(ForbDraft!A1476),""),"")</f>
        <v/>
      </c>
      <c r="C1461" s="230" t="str">
        <f>IFERROR(IF(ForbDraft!A1476&lt;&gt;"",ForbDraft!A1476,""),"")</f>
        <v/>
      </c>
      <c r="D1461" s="230" t="str">
        <f t="shared" si="22"/>
        <v/>
      </c>
      <c r="E1461" s="230" t="str">
        <f>IFERROR(IF(ForbDraft!L1476&lt;&gt;"",ABS(ForbDraft!L1476),""),"")</f>
        <v/>
      </c>
      <c r="F1461" s="230" t="str">
        <f>IFERROR(IF(ForbDraft!K1476&lt;&gt;"",ForbDraft!K1476,""),"")</f>
        <v/>
      </c>
    </row>
    <row r="1462" spans="2:6" x14ac:dyDescent="0.2">
      <c r="B1462" s="229" t="str">
        <f>IFERROR(IF(ForbDraft!A1477&lt;&gt;"",ROW(ForbDraft!A1477),""),"")</f>
        <v/>
      </c>
      <c r="C1462" s="230" t="str">
        <f>IFERROR(IF(ForbDraft!A1477&lt;&gt;"",ForbDraft!A1477,""),"")</f>
        <v/>
      </c>
      <c r="D1462" s="230" t="str">
        <f t="shared" si="22"/>
        <v/>
      </c>
      <c r="E1462" s="230" t="str">
        <f>IFERROR(IF(ForbDraft!L1477&lt;&gt;"",ABS(ForbDraft!L1477),""),"")</f>
        <v/>
      </c>
      <c r="F1462" s="230" t="str">
        <f>IFERROR(IF(ForbDraft!K1477&lt;&gt;"",ForbDraft!K1477,""),"")</f>
        <v/>
      </c>
    </row>
    <row r="1463" spans="2:6" x14ac:dyDescent="0.2">
      <c r="B1463" s="229" t="str">
        <f>IFERROR(IF(ForbDraft!A1478&lt;&gt;"",ROW(ForbDraft!A1478),""),"")</f>
        <v/>
      </c>
      <c r="C1463" s="230" t="str">
        <f>IFERROR(IF(ForbDraft!A1478&lt;&gt;"",ForbDraft!A1478,""),"")</f>
        <v/>
      </c>
      <c r="D1463" s="230" t="str">
        <f t="shared" si="22"/>
        <v/>
      </c>
      <c r="E1463" s="230" t="str">
        <f>IFERROR(IF(ForbDraft!L1478&lt;&gt;"",ABS(ForbDraft!L1478),""),"")</f>
        <v/>
      </c>
      <c r="F1463" s="230" t="str">
        <f>IFERROR(IF(ForbDraft!K1478&lt;&gt;"",ForbDraft!K1478,""),"")</f>
        <v/>
      </c>
    </row>
    <row r="1464" spans="2:6" x14ac:dyDescent="0.2">
      <c r="B1464" s="229" t="str">
        <f>IFERROR(IF(ForbDraft!A1479&lt;&gt;"",ROW(ForbDraft!A1479),""),"")</f>
        <v/>
      </c>
      <c r="C1464" s="230" t="str">
        <f>IFERROR(IF(ForbDraft!A1479&lt;&gt;"",ForbDraft!A1479,""),"")</f>
        <v/>
      </c>
      <c r="D1464" s="230" t="str">
        <f t="shared" si="22"/>
        <v/>
      </c>
      <c r="E1464" s="230" t="str">
        <f>IFERROR(IF(ForbDraft!L1479&lt;&gt;"",ABS(ForbDraft!L1479),""),"")</f>
        <v/>
      </c>
      <c r="F1464" s="230" t="str">
        <f>IFERROR(IF(ForbDraft!K1479&lt;&gt;"",ForbDraft!K1479,""),"")</f>
        <v/>
      </c>
    </row>
    <row r="1465" spans="2:6" x14ac:dyDescent="0.2">
      <c r="B1465" s="229" t="str">
        <f>IFERROR(IF(ForbDraft!A1480&lt;&gt;"",ROW(ForbDraft!A1480),""),"")</f>
        <v/>
      </c>
      <c r="C1465" s="230" t="str">
        <f>IFERROR(IF(ForbDraft!A1480&lt;&gt;"",ForbDraft!A1480,""),"")</f>
        <v/>
      </c>
      <c r="D1465" s="230" t="str">
        <f t="shared" si="22"/>
        <v/>
      </c>
      <c r="E1465" s="230" t="str">
        <f>IFERROR(IF(ForbDraft!L1480&lt;&gt;"",ABS(ForbDraft!L1480),""),"")</f>
        <v/>
      </c>
      <c r="F1465" s="230" t="str">
        <f>IFERROR(IF(ForbDraft!K1480&lt;&gt;"",ForbDraft!K1480,""),"")</f>
        <v/>
      </c>
    </row>
    <row r="1466" spans="2:6" x14ac:dyDescent="0.2">
      <c r="B1466" s="229" t="str">
        <f>IFERROR(IF(ForbDraft!A1481&lt;&gt;"",ROW(ForbDraft!A1481),""),"")</f>
        <v/>
      </c>
      <c r="C1466" s="230" t="str">
        <f>IFERROR(IF(ForbDraft!A1481&lt;&gt;"",ForbDraft!A1481,""),"")</f>
        <v/>
      </c>
      <c r="D1466" s="230" t="str">
        <f t="shared" si="22"/>
        <v/>
      </c>
      <c r="E1466" s="230" t="str">
        <f>IFERROR(IF(ForbDraft!L1481&lt;&gt;"",ABS(ForbDraft!L1481),""),"")</f>
        <v/>
      </c>
      <c r="F1466" s="230" t="str">
        <f>IFERROR(IF(ForbDraft!K1481&lt;&gt;"",ForbDraft!K1481,""),"")</f>
        <v/>
      </c>
    </row>
    <row r="1467" spans="2:6" x14ac:dyDescent="0.2">
      <c r="B1467" s="229" t="str">
        <f>IFERROR(IF(ForbDraft!A1482&lt;&gt;"",ROW(ForbDraft!A1482),""),"")</f>
        <v/>
      </c>
      <c r="C1467" s="230" t="str">
        <f>IFERROR(IF(ForbDraft!A1482&lt;&gt;"",ForbDraft!A1482,""),"")</f>
        <v/>
      </c>
      <c r="D1467" s="230" t="str">
        <f t="shared" si="22"/>
        <v/>
      </c>
      <c r="E1467" s="230" t="str">
        <f>IFERROR(IF(ForbDraft!L1482&lt;&gt;"",ABS(ForbDraft!L1482),""),"")</f>
        <v/>
      </c>
      <c r="F1467" s="230" t="str">
        <f>IFERROR(IF(ForbDraft!K1482&lt;&gt;"",ForbDraft!K1482,""),"")</f>
        <v/>
      </c>
    </row>
    <row r="1468" spans="2:6" x14ac:dyDescent="0.2">
      <c r="B1468" s="229" t="str">
        <f>IFERROR(IF(ForbDraft!A1483&lt;&gt;"",ROW(ForbDraft!A1483),""),"")</f>
        <v/>
      </c>
      <c r="C1468" s="230" t="str">
        <f>IFERROR(IF(ForbDraft!A1483&lt;&gt;"",ForbDraft!A1483,""),"")</f>
        <v/>
      </c>
      <c r="D1468" s="230" t="str">
        <f t="shared" si="22"/>
        <v/>
      </c>
      <c r="E1468" s="230" t="str">
        <f>IFERROR(IF(ForbDraft!L1483&lt;&gt;"",ABS(ForbDraft!L1483),""),"")</f>
        <v/>
      </c>
      <c r="F1468" s="230" t="str">
        <f>IFERROR(IF(ForbDraft!K1483&lt;&gt;"",ForbDraft!K1483,""),"")</f>
        <v/>
      </c>
    </row>
    <row r="1469" spans="2:6" x14ac:dyDescent="0.2">
      <c r="B1469" s="229" t="str">
        <f>IFERROR(IF(ForbDraft!A1484&lt;&gt;"",ROW(ForbDraft!A1484),""),"")</f>
        <v/>
      </c>
      <c r="C1469" s="230" t="str">
        <f>IFERROR(IF(ForbDraft!A1484&lt;&gt;"",ForbDraft!A1484,""),"")</f>
        <v/>
      </c>
      <c r="D1469" s="230" t="str">
        <f t="shared" si="22"/>
        <v/>
      </c>
      <c r="E1469" s="230" t="str">
        <f>IFERROR(IF(ForbDraft!L1484&lt;&gt;"",ABS(ForbDraft!L1484),""),"")</f>
        <v/>
      </c>
      <c r="F1469" s="230" t="str">
        <f>IFERROR(IF(ForbDraft!K1484&lt;&gt;"",ForbDraft!K1484,""),"")</f>
        <v/>
      </c>
    </row>
    <row r="1470" spans="2:6" x14ac:dyDescent="0.2">
      <c r="B1470" s="229" t="str">
        <f>IFERROR(IF(ForbDraft!A1485&lt;&gt;"",ROW(ForbDraft!A1485),""),"")</f>
        <v/>
      </c>
      <c r="C1470" s="230" t="str">
        <f>IFERROR(IF(ForbDraft!A1485&lt;&gt;"",ForbDraft!A1485,""),"")</f>
        <v/>
      </c>
      <c r="D1470" s="230" t="str">
        <f t="shared" si="22"/>
        <v/>
      </c>
      <c r="E1470" s="230" t="str">
        <f>IFERROR(IF(ForbDraft!L1485&lt;&gt;"",ABS(ForbDraft!L1485),""),"")</f>
        <v/>
      </c>
      <c r="F1470" s="230" t="str">
        <f>IFERROR(IF(ForbDraft!K1485&lt;&gt;"",ForbDraft!K1485,""),"")</f>
        <v/>
      </c>
    </row>
    <row r="1471" spans="2:6" x14ac:dyDescent="0.2">
      <c r="B1471" s="229" t="str">
        <f>IFERROR(IF(ForbDraft!A1486&lt;&gt;"",ROW(ForbDraft!A1486),""),"")</f>
        <v/>
      </c>
      <c r="C1471" s="230" t="str">
        <f>IFERROR(IF(ForbDraft!A1486&lt;&gt;"",ForbDraft!A1486,""),"")</f>
        <v/>
      </c>
      <c r="D1471" s="230" t="str">
        <f t="shared" si="22"/>
        <v/>
      </c>
      <c r="E1471" s="230" t="str">
        <f>IFERROR(IF(ForbDraft!L1486&lt;&gt;"",ABS(ForbDraft!L1486),""),"")</f>
        <v/>
      </c>
      <c r="F1471" s="230" t="str">
        <f>IFERROR(IF(ForbDraft!K1486&lt;&gt;"",ForbDraft!K1486,""),"")</f>
        <v/>
      </c>
    </row>
    <row r="1472" spans="2:6" x14ac:dyDescent="0.2">
      <c r="B1472" s="229" t="str">
        <f>IFERROR(IF(ForbDraft!A1487&lt;&gt;"",ROW(ForbDraft!A1487),""),"")</f>
        <v/>
      </c>
      <c r="C1472" s="230" t="str">
        <f>IFERROR(IF(ForbDraft!A1487&lt;&gt;"",ForbDraft!A1487,""),"")</f>
        <v/>
      </c>
      <c r="D1472" s="230" t="str">
        <f t="shared" si="22"/>
        <v/>
      </c>
      <c r="E1472" s="230" t="str">
        <f>IFERROR(IF(ForbDraft!L1487&lt;&gt;"",ABS(ForbDraft!L1487),""),"")</f>
        <v/>
      </c>
      <c r="F1472" s="230" t="str">
        <f>IFERROR(IF(ForbDraft!K1487&lt;&gt;"",ForbDraft!K1487,""),"")</f>
        <v/>
      </c>
    </row>
    <row r="1473" spans="2:6" x14ac:dyDescent="0.2">
      <c r="B1473" s="229" t="str">
        <f>IFERROR(IF(ForbDraft!A1488&lt;&gt;"",ROW(ForbDraft!A1488),""),"")</f>
        <v/>
      </c>
      <c r="C1473" s="230" t="str">
        <f>IFERROR(IF(ForbDraft!A1488&lt;&gt;"",ForbDraft!A1488,""),"")</f>
        <v/>
      </c>
      <c r="D1473" s="230" t="str">
        <f t="shared" si="22"/>
        <v/>
      </c>
      <c r="E1473" s="230" t="str">
        <f>IFERROR(IF(ForbDraft!L1488&lt;&gt;"",ABS(ForbDraft!L1488),""),"")</f>
        <v/>
      </c>
      <c r="F1473" s="230" t="str">
        <f>IFERROR(IF(ForbDraft!K1488&lt;&gt;"",ForbDraft!K1488,""),"")</f>
        <v/>
      </c>
    </row>
    <row r="1474" spans="2:6" x14ac:dyDescent="0.2">
      <c r="B1474" s="229" t="str">
        <f>IFERROR(IF(ForbDraft!A1489&lt;&gt;"",ROW(ForbDraft!A1489),""),"")</f>
        <v/>
      </c>
      <c r="C1474" s="230" t="str">
        <f>IFERROR(IF(ForbDraft!A1489&lt;&gt;"",ForbDraft!A1489,""),"")</f>
        <v/>
      </c>
      <c r="D1474" s="230" t="str">
        <f t="shared" si="22"/>
        <v/>
      </c>
      <c r="E1474" s="230" t="str">
        <f>IFERROR(IF(ForbDraft!L1489&lt;&gt;"",ABS(ForbDraft!L1489),""),"")</f>
        <v/>
      </c>
      <c r="F1474" s="230" t="str">
        <f>IFERROR(IF(ForbDraft!K1489&lt;&gt;"",ForbDraft!K1489,""),"")</f>
        <v/>
      </c>
    </row>
    <row r="1475" spans="2:6" x14ac:dyDescent="0.2">
      <c r="B1475" s="229" t="str">
        <f>IFERROR(IF(ForbDraft!A1490&lt;&gt;"",ROW(ForbDraft!A1490),""),"")</f>
        <v/>
      </c>
      <c r="C1475" s="230" t="str">
        <f>IFERROR(IF(ForbDraft!A1490&lt;&gt;"",ForbDraft!A1490,""),"")</f>
        <v/>
      </c>
      <c r="D1475" s="230" t="str">
        <f t="shared" ref="D1475:D1538" si="23">IF(F1475="pH לבדיקת גבול","pH",F1475)</f>
        <v/>
      </c>
      <c r="E1475" s="230" t="str">
        <f>IFERROR(IF(ForbDraft!L1490&lt;&gt;"",ABS(ForbDraft!L1490),""),"")</f>
        <v/>
      </c>
      <c r="F1475" s="230" t="str">
        <f>IFERROR(IF(ForbDraft!K1490&lt;&gt;"",ForbDraft!K1490,""),"")</f>
        <v/>
      </c>
    </row>
    <row r="1476" spans="2:6" x14ac:dyDescent="0.2">
      <c r="B1476" s="229" t="str">
        <f>IFERROR(IF(ForbDraft!A1491&lt;&gt;"",ROW(ForbDraft!A1491),""),"")</f>
        <v/>
      </c>
      <c r="C1476" s="230" t="str">
        <f>IFERROR(IF(ForbDraft!A1491&lt;&gt;"",ForbDraft!A1491,""),"")</f>
        <v/>
      </c>
      <c r="D1476" s="230" t="str">
        <f t="shared" si="23"/>
        <v/>
      </c>
      <c r="E1476" s="230" t="str">
        <f>IFERROR(IF(ForbDraft!L1491&lt;&gt;"",ABS(ForbDraft!L1491),""),"")</f>
        <v/>
      </c>
      <c r="F1476" s="230" t="str">
        <f>IFERROR(IF(ForbDraft!K1491&lt;&gt;"",ForbDraft!K1491,""),"")</f>
        <v/>
      </c>
    </row>
    <row r="1477" spans="2:6" x14ac:dyDescent="0.2">
      <c r="B1477" s="229" t="str">
        <f>IFERROR(IF(ForbDraft!A1492&lt;&gt;"",ROW(ForbDraft!A1492),""),"")</f>
        <v/>
      </c>
      <c r="C1477" s="230" t="str">
        <f>IFERROR(IF(ForbDraft!A1492&lt;&gt;"",ForbDraft!A1492,""),"")</f>
        <v/>
      </c>
      <c r="D1477" s="230" t="str">
        <f t="shared" si="23"/>
        <v/>
      </c>
      <c r="E1477" s="230" t="str">
        <f>IFERROR(IF(ForbDraft!L1492&lt;&gt;"",ABS(ForbDraft!L1492),""),"")</f>
        <v/>
      </c>
      <c r="F1477" s="230" t="str">
        <f>IFERROR(IF(ForbDraft!K1492&lt;&gt;"",ForbDraft!K1492,""),"")</f>
        <v/>
      </c>
    </row>
    <row r="1478" spans="2:6" x14ac:dyDescent="0.2">
      <c r="B1478" s="229" t="str">
        <f>IFERROR(IF(ForbDraft!A1493&lt;&gt;"",ROW(ForbDraft!A1493),""),"")</f>
        <v/>
      </c>
      <c r="C1478" s="230" t="str">
        <f>IFERROR(IF(ForbDraft!A1493&lt;&gt;"",ForbDraft!A1493,""),"")</f>
        <v/>
      </c>
      <c r="D1478" s="230" t="str">
        <f t="shared" si="23"/>
        <v/>
      </c>
      <c r="E1478" s="230" t="str">
        <f>IFERROR(IF(ForbDraft!L1493&lt;&gt;"",ABS(ForbDraft!L1493),""),"")</f>
        <v/>
      </c>
      <c r="F1478" s="230" t="str">
        <f>IFERROR(IF(ForbDraft!K1493&lt;&gt;"",ForbDraft!K1493,""),"")</f>
        <v/>
      </c>
    </row>
    <row r="1479" spans="2:6" x14ac:dyDescent="0.2">
      <c r="B1479" s="229" t="str">
        <f>IFERROR(IF(ForbDraft!A1494&lt;&gt;"",ROW(ForbDraft!A1494),""),"")</f>
        <v/>
      </c>
      <c r="C1479" s="230" t="str">
        <f>IFERROR(IF(ForbDraft!A1494&lt;&gt;"",ForbDraft!A1494,""),"")</f>
        <v/>
      </c>
      <c r="D1479" s="230" t="str">
        <f t="shared" si="23"/>
        <v/>
      </c>
      <c r="E1479" s="230" t="str">
        <f>IFERROR(IF(ForbDraft!L1494&lt;&gt;"",ABS(ForbDraft!L1494),""),"")</f>
        <v/>
      </c>
      <c r="F1479" s="230" t="str">
        <f>IFERROR(IF(ForbDraft!K1494&lt;&gt;"",ForbDraft!K1494,""),"")</f>
        <v/>
      </c>
    </row>
    <row r="1480" spans="2:6" x14ac:dyDescent="0.2">
      <c r="B1480" s="229" t="str">
        <f>IFERROR(IF(ForbDraft!A1495&lt;&gt;"",ROW(ForbDraft!A1495),""),"")</f>
        <v/>
      </c>
      <c r="C1480" s="230" t="str">
        <f>IFERROR(IF(ForbDraft!A1495&lt;&gt;"",ForbDraft!A1495,""),"")</f>
        <v/>
      </c>
      <c r="D1480" s="230" t="str">
        <f t="shared" si="23"/>
        <v/>
      </c>
      <c r="E1480" s="230" t="str">
        <f>IFERROR(IF(ForbDraft!L1495&lt;&gt;"",ABS(ForbDraft!L1495),""),"")</f>
        <v/>
      </c>
      <c r="F1480" s="230" t="str">
        <f>IFERROR(IF(ForbDraft!K1495&lt;&gt;"",ForbDraft!K1495,""),"")</f>
        <v/>
      </c>
    </row>
    <row r="1481" spans="2:6" x14ac:dyDescent="0.2">
      <c r="B1481" s="229" t="str">
        <f>IFERROR(IF(ForbDraft!A1496&lt;&gt;"",ROW(ForbDraft!A1496),""),"")</f>
        <v/>
      </c>
      <c r="C1481" s="230" t="str">
        <f>IFERROR(IF(ForbDraft!A1496&lt;&gt;"",ForbDraft!A1496,""),"")</f>
        <v/>
      </c>
      <c r="D1481" s="230" t="str">
        <f t="shared" si="23"/>
        <v/>
      </c>
      <c r="E1481" s="230" t="str">
        <f>IFERROR(IF(ForbDraft!L1496&lt;&gt;"",ABS(ForbDraft!L1496),""),"")</f>
        <v/>
      </c>
      <c r="F1481" s="230" t="str">
        <f>IFERROR(IF(ForbDraft!K1496&lt;&gt;"",ForbDraft!K1496,""),"")</f>
        <v/>
      </c>
    </row>
    <row r="1482" spans="2:6" x14ac:dyDescent="0.2">
      <c r="B1482" s="229" t="str">
        <f>IFERROR(IF(ForbDraft!A1497&lt;&gt;"",ROW(ForbDraft!A1497),""),"")</f>
        <v/>
      </c>
      <c r="C1482" s="230" t="str">
        <f>IFERROR(IF(ForbDraft!A1497&lt;&gt;"",ForbDraft!A1497,""),"")</f>
        <v/>
      </c>
      <c r="D1482" s="230" t="str">
        <f t="shared" si="23"/>
        <v/>
      </c>
      <c r="E1482" s="230" t="str">
        <f>IFERROR(IF(ForbDraft!L1497&lt;&gt;"",ABS(ForbDraft!L1497),""),"")</f>
        <v/>
      </c>
      <c r="F1482" s="230" t="str">
        <f>IFERROR(IF(ForbDraft!K1497&lt;&gt;"",ForbDraft!K1497,""),"")</f>
        <v/>
      </c>
    </row>
    <row r="1483" spans="2:6" x14ac:dyDescent="0.2">
      <c r="B1483" s="229" t="str">
        <f>IFERROR(IF(ForbDraft!A1498&lt;&gt;"",ROW(ForbDraft!A1498),""),"")</f>
        <v/>
      </c>
      <c r="C1483" s="230" t="str">
        <f>IFERROR(IF(ForbDraft!A1498&lt;&gt;"",ForbDraft!A1498,""),"")</f>
        <v/>
      </c>
      <c r="D1483" s="230" t="str">
        <f t="shared" si="23"/>
        <v/>
      </c>
      <c r="E1483" s="230" t="str">
        <f>IFERROR(IF(ForbDraft!L1498&lt;&gt;"",ABS(ForbDraft!L1498),""),"")</f>
        <v/>
      </c>
      <c r="F1483" s="230" t="str">
        <f>IFERROR(IF(ForbDraft!K1498&lt;&gt;"",ForbDraft!K1498,""),"")</f>
        <v/>
      </c>
    </row>
    <row r="1484" spans="2:6" x14ac:dyDescent="0.2">
      <c r="B1484" s="229" t="str">
        <f>IFERROR(IF(ForbDraft!A1499&lt;&gt;"",ROW(ForbDraft!A1499),""),"")</f>
        <v/>
      </c>
      <c r="C1484" s="230" t="str">
        <f>IFERROR(IF(ForbDraft!A1499&lt;&gt;"",ForbDraft!A1499,""),"")</f>
        <v/>
      </c>
      <c r="D1484" s="230" t="str">
        <f t="shared" si="23"/>
        <v/>
      </c>
      <c r="E1484" s="230" t="str">
        <f>IFERROR(IF(ForbDraft!L1499&lt;&gt;"",ABS(ForbDraft!L1499),""),"")</f>
        <v/>
      </c>
      <c r="F1484" s="230" t="str">
        <f>IFERROR(IF(ForbDraft!K1499&lt;&gt;"",ForbDraft!K1499,""),"")</f>
        <v/>
      </c>
    </row>
    <row r="1485" spans="2:6" x14ac:dyDescent="0.2">
      <c r="B1485" s="229" t="str">
        <f>IFERROR(IF(ForbDraft!A1500&lt;&gt;"",ROW(ForbDraft!A1500),""),"")</f>
        <v/>
      </c>
      <c r="C1485" s="230" t="str">
        <f>IFERROR(IF(ForbDraft!A1500&lt;&gt;"",ForbDraft!A1500,""),"")</f>
        <v/>
      </c>
      <c r="D1485" s="230" t="str">
        <f t="shared" si="23"/>
        <v/>
      </c>
      <c r="E1485" s="230" t="str">
        <f>IFERROR(IF(ForbDraft!L1500&lt;&gt;"",ABS(ForbDraft!L1500),""),"")</f>
        <v/>
      </c>
      <c r="F1485" s="230" t="str">
        <f>IFERROR(IF(ForbDraft!K1500&lt;&gt;"",ForbDraft!K1500,""),"")</f>
        <v/>
      </c>
    </row>
    <row r="1486" spans="2:6" x14ac:dyDescent="0.2">
      <c r="B1486" s="229" t="str">
        <f>IFERROR(IF(ForbDraft!A1501&lt;&gt;"",ROW(ForbDraft!A1501),""),"")</f>
        <v/>
      </c>
      <c r="C1486" s="230" t="str">
        <f>IFERROR(IF(ForbDraft!A1501&lt;&gt;"",ForbDraft!A1501,""),"")</f>
        <v/>
      </c>
      <c r="D1486" s="230" t="str">
        <f t="shared" si="23"/>
        <v/>
      </c>
      <c r="E1486" s="230" t="str">
        <f>IFERROR(IF(ForbDraft!L1501&lt;&gt;"",ABS(ForbDraft!L1501),""),"")</f>
        <v/>
      </c>
      <c r="F1486" s="230" t="str">
        <f>IFERROR(IF(ForbDraft!K1501&lt;&gt;"",ForbDraft!K1501,""),"")</f>
        <v/>
      </c>
    </row>
    <row r="1487" spans="2:6" x14ac:dyDescent="0.2">
      <c r="B1487" s="229" t="str">
        <f>IFERROR(IF(ForbDraft!A1502&lt;&gt;"",ROW(ForbDraft!A1502),""),"")</f>
        <v/>
      </c>
      <c r="C1487" s="230" t="str">
        <f>IFERROR(IF(ForbDraft!A1502&lt;&gt;"",ForbDraft!A1502,""),"")</f>
        <v/>
      </c>
      <c r="D1487" s="230" t="str">
        <f t="shared" si="23"/>
        <v/>
      </c>
      <c r="E1487" s="230" t="str">
        <f>IFERROR(IF(ForbDraft!L1502&lt;&gt;"",ABS(ForbDraft!L1502),""),"")</f>
        <v/>
      </c>
      <c r="F1487" s="230" t="str">
        <f>IFERROR(IF(ForbDraft!K1502&lt;&gt;"",ForbDraft!K1502,""),"")</f>
        <v/>
      </c>
    </row>
    <row r="1488" spans="2:6" x14ac:dyDescent="0.2">
      <c r="B1488" s="229" t="str">
        <f>IFERROR(IF(ForbDraft!A1503&lt;&gt;"",ROW(ForbDraft!A1503),""),"")</f>
        <v/>
      </c>
      <c r="C1488" s="230" t="str">
        <f>IFERROR(IF(ForbDraft!A1503&lt;&gt;"",ForbDraft!A1503,""),"")</f>
        <v/>
      </c>
      <c r="D1488" s="230" t="str">
        <f t="shared" si="23"/>
        <v/>
      </c>
      <c r="E1488" s="230" t="str">
        <f>IFERROR(IF(ForbDraft!L1503&lt;&gt;"",ABS(ForbDraft!L1503),""),"")</f>
        <v/>
      </c>
      <c r="F1488" s="230" t="str">
        <f>IFERROR(IF(ForbDraft!K1503&lt;&gt;"",ForbDraft!K1503,""),"")</f>
        <v/>
      </c>
    </row>
    <row r="1489" spans="2:6" x14ac:dyDescent="0.2">
      <c r="B1489" s="229" t="str">
        <f>IFERROR(IF(ForbDraft!A1504&lt;&gt;"",ROW(ForbDraft!A1504),""),"")</f>
        <v/>
      </c>
      <c r="C1489" s="230" t="str">
        <f>IFERROR(IF(ForbDraft!A1504&lt;&gt;"",ForbDraft!A1504,""),"")</f>
        <v/>
      </c>
      <c r="D1489" s="230" t="str">
        <f t="shared" si="23"/>
        <v/>
      </c>
      <c r="E1489" s="230" t="str">
        <f>IFERROR(IF(ForbDraft!L1504&lt;&gt;"",ABS(ForbDraft!L1504),""),"")</f>
        <v/>
      </c>
      <c r="F1489" s="230" t="str">
        <f>IFERROR(IF(ForbDraft!K1504&lt;&gt;"",ForbDraft!K1504,""),"")</f>
        <v/>
      </c>
    </row>
    <row r="1490" spans="2:6" x14ac:dyDescent="0.2">
      <c r="B1490" s="229" t="str">
        <f>IFERROR(IF(ForbDraft!A1505&lt;&gt;"",ROW(ForbDraft!A1505),""),"")</f>
        <v/>
      </c>
      <c r="C1490" s="230" t="str">
        <f>IFERROR(IF(ForbDraft!A1505&lt;&gt;"",ForbDraft!A1505,""),"")</f>
        <v/>
      </c>
      <c r="D1490" s="230" t="str">
        <f t="shared" si="23"/>
        <v/>
      </c>
      <c r="E1490" s="230" t="str">
        <f>IFERROR(IF(ForbDraft!L1505&lt;&gt;"",ABS(ForbDraft!L1505),""),"")</f>
        <v/>
      </c>
      <c r="F1490" s="230" t="str">
        <f>IFERROR(IF(ForbDraft!K1505&lt;&gt;"",ForbDraft!K1505,""),"")</f>
        <v/>
      </c>
    </row>
    <row r="1491" spans="2:6" x14ac:dyDescent="0.2">
      <c r="B1491" s="229" t="str">
        <f>IFERROR(IF(ForbDraft!A1506&lt;&gt;"",ROW(ForbDraft!A1506),""),"")</f>
        <v/>
      </c>
      <c r="C1491" s="230" t="str">
        <f>IFERROR(IF(ForbDraft!A1506&lt;&gt;"",ForbDraft!A1506,""),"")</f>
        <v/>
      </c>
      <c r="D1491" s="230" t="str">
        <f t="shared" si="23"/>
        <v/>
      </c>
      <c r="E1491" s="230" t="str">
        <f>IFERROR(IF(ForbDraft!L1506&lt;&gt;"",ABS(ForbDraft!L1506),""),"")</f>
        <v/>
      </c>
      <c r="F1491" s="230" t="str">
        <f>IFERROR(IF(ForbDraft!K1506&lt;&gt;"",ForbDraft!K1506,""),"")</f>
        <v/>
      </c>
    </row>
    <row r="1492" spans="2:6" x14ac:dyDescent="0.2">
      <c r="B1492" s="229" t="str">
        <f>IFERROR(IF(ForbDraft!A1507&lt;&gt;"",ROW(ForbDraft!A1507),""),"")</f>
        <v/>
      </c>
      <c r="C1492" s="230" t="str">
        <f>IFERROR(IF(ForbDraft!A1507&lt;&gt;"",ForbDraft!A1507,""),"")</f>
        <v/>
      </c>
      <c r="D1492" s="230" t="str">
        <f t="shared" si="23"/>
        <v/>
      </c>
      <c r="E1492" s="230" t="str">
        <f>IFERROR(IF(ForbDraft!L1507&lt;&gt;"",ABS(ForbDraft!L1507),""),"")</f>
        <v/>
      </c>
      <c r="F1492" s="230" t="str">
        <f>IFERROR(IF(ForbDraft!K1507&lt;&gt;"",ForbDraft!K1507,""),"")</f>
        <v/>
      </c>
    </row>
    <row r="1493" spans="2:6" x14ac:dyDescent="0.2">
      <c r="B1493" s="229" t="str">
        <f>IFERROR(IF(ForbDraft!A1508&lt;&gt;"",ROW(ForbDraft!A1508),""),"")</f>
        <v/>
      </c>
      <c r="C1493" s="230" t="str">
        <f>IFERROR(IF(ForbDraft!A1508&lt;&gt;"",ForbDraft!A1508,""),"")</f>
        <v/>
      </c>
      <c r="D1493" s="230" t="str">
        <f t="shared" si="23"/>
        <v/>
      </c>
      <c r="E1493" s="230" t="str">
        <f>IFERROR(IF(ForbDraft!L1508&lt;&gt;"",ABS(ForbDraft!L1508),""),"")</f>
        <v/>
      </c>
      <c r="F1493" s="230" t="str">
        <f>IFERROR(IF(ForbDraft!K1508&lt;&gt;"",ForbDraft!K1508,""),"")</f>
        <v/>
      </c>
    </row>
    <row r="1494" spans="2:6" x14ac:dyDescent="0.2">
      <c r="B1494" s="229" t="str">
        <f>IFERROR(IF(ForbDraft!A1509&lt;&gt;"",ROW(ForbDraft!A1509),""),"")</f>
        <v/>
      </c>
      <c r="C1494" s="230" t="str">
        <f>IFERROR(IF(ForbDraft!A1509&lt;&gt;"",ForbDraft!A1509,""),"")</f>
        <v/>
      </c>
      <c r="D1494" s="230" t="str">
        <f t="shared" si="23"/>
        <v/>
      </c>
      <c r="E1494" s="230" t="str">
        <f>IFERROR(IF(ForbDraft!L1509&lt;&gt;"",ABS(ForbDraft!L1509),""),"")</f>
        <v/>
      </c>
      <c r="F1494" s="230" t="str">
        <f>IFERROR(IF(ForbDraft!K1509&lt;&gt;"",ForbDraft!K1509,""),"")</f>
        <v/>
      </c>
    </row>
    <row r="1495" spans="2:6" x14ac:dyDescent="0.2">
      <c r="B1495" s="229" t="str">
        <f>IFERROR(IF(ForbDraft!A1510&lt;&gt;"",ROW(ForbDraft!A1510),""),"")</f>
        <v/>
      </c>
      <c r="C1495" s="230" t="str">
        <f>IFERROR(IF(ForbDraft!A1510&lt;&gt;"",ForbDraft!A1510,""),"")</f>
        <v/>
      </c>
      <c r="D1495" s="230" t="str">
        <f t="shared" si="23"/>
        <v/>
      </c>
      <c r="E1495" s="230" t="str">
        <f>IFERROR(IF(ForbDraft!L1510&lt;&gt;"",ABS(ForbDraft!L1510),""),"")</f>
        <v/>
      </c>
      <c r="F1495" s="230" t="str">
        <f>IFERROR(IF(ForbDraft!K1510&lt;&gt;"",ForbDraft!K1510,""),"")</f>
        <v/>
      </c>
    </row>
    <row r="1496" spans="2:6" x14ac:dyDescent="0.2">
      <c r="B1496" s="229" t="str">
        <f>IFERROR(IF(ForbDraft!A1511&lt;&gt;"",ROW(ForbDraft!A1511),""),"")</f>
        <v/>
      </c>
      <c r="C1496" s="230" t="str">
        <f>IFERROR(IF(ForbDraft!A1511&lt;&gt;"",ForbDraft!A1511,""),"")</f>
        <v/>
      </c>
      <c r="D1496" s="230" t="str">
        <f t="shared" si="23"/>
        <v/>
      </c>
      <c r="E1496" s="230" t="str">
        <f>IFERROR(IF(ForbDraft!L1511&lt;&gt;"",ABS(ForbDraft!L1511),""),"")</f>
        <v/>
      </c>
      <c r="F1496" s="230" t="str">
        <f>IFERROR(IF(ForbDraft!K1511&lt;&gt;"",ForbDraft!K1511,""),"")</f>
        <v/>
      </c>
    </row>
    <row r="1497" spans="2:6" x14ac:dyDescent="0.2">
      <c r="B1497" s="229" t="str">
        <f>IFERROR(IF(ForbDraft!A1512&lt;&gt;"",ROW(ForbDraft!A1512),""),"")</f>
        <v/>
      </c>
      <c r="C1497" s="230" t="str">
        <f>IFERROR(IF(ForbDraft!A1512&lt;&gt;"",ForbDraft!A1512,""),"")</f>
        <v/>
      </c>
      <c r="D1497" s="230" t="str">
        <f t="shared" si="23"/>
        <v/>
      </c>
      <c r="E1497" s="230" t="str">
        <f>IFERROR(IF(ForbDraft!L1512&lt;&gt;"",ABS(ForbDraft!L1512),""),"")</f>
        <v/>
      </c>
      <c r="F1497" s="230" t="str">
        <f>IFERROR(IF(ForbDraft!K1512&lt;&gt;"",ForbDraft!K1512,""),"")</f>
        <v/>
      </c>
    </row>
    <row r="1498" spans="2:6" x14ac:dyDescent="0.2">
      <c r="B1498" s="229" t="str">
        <f>IFERROR(IF(ForbDraft!A1513&lt;&gt;"",ROW(ForbDraft!A1513),""),"")</f>
        <v/>
      </c>
      <c r="C1498" s="230" t="str">
        <f>IFERROR(IF(ForbDraft!A1513&lt;&gt;"",ForbDraft!A1513,""),"")</f>
        <v/>
      </c>
      <c r="D1498" s="230" t="str">
        <f t="shared" si="23"/>
        <v/>
      </c>
      <c r="E1498" s="230" t="str">
        <f>IFERROR(IF(ForbDraft!L1513&lt;&gt;"",ABS(ForbDraft!L1513),""),"")</f>
        <v/>
      </c>
      <c r="F1498" s="230" t="str">
        <f>IFERROR(IF(ForbDraft!K1513&lt;&gt;"",ForbDraft!K1513,""),"")</f>
        <v/>
      </c>
    </row>
    <row r="1499" spans="2:6" x14ac:dyDescent="0.2">
      <c r="B1499" s="229" t="str">
        <f>IFERROR(IF(ForbDraft!A1514&lt;&gt;"",ROW(ForbDraft!A1514),""),"")</f>
        <v/>
      </c>
      <c r="C1499" s="230" t="str">
        <f>IFERROR(IF(ForbDraft!A1514&lt;&gt;"",ForbDraft!A1514,""),"")</f>
        <v/>
      </c>
      <c r="D1499" s="230" t="str">
        <f t="shared" si="23"/>
        <v/>
      </c>
      <c r="E1499" s="230" t="str">
        <f>IFERROR(IF(ForbDraft!L1514&lt;&gt;"",ABS(ForbDraft!L1514),""),"")</f>
        <v/>
      </c>
      <c r="F1499" s="230" t="str">
        <f>IFERROR(IF(ForbDraft!K1514&lt;&gt;"",ForbDraft!K1514,""),"")</f>
        <v/>
      </c>
    </row>
    <row r="1500" spans="2:6" x14ac:dyDescent="0.2">
      <c r="B1500" s="229" t="str">
        <f>IFERROR(IF(ForbDraft!A1515&lt;&gt;"",ROW(ForbDraft!A1515),""),"")</f>
        <v/>
      </c>
      <c r="C1500" s="230" t="str">
        <f>IFERROR(IF(ForbDraft!A1515&lt;&gt;"",ForbDraft!A1515,""),"")</f>
        <v/>
      </c>
      <c r="D1500" s="230" t="str">
        <f t="shared" si="23"/>
        <v/>
      </c>
      <c r="E1500" s="230" t="str">
        <f>IFERROR(IF(ForbDraft!L1515&lt;&gt;"",ABS(ForbDraft!L1515),""),"")</f>
        <v/>
      </c>
      <c r="F1500" s="230" t="str">
        <f>IFERROR(IF(ForbDraft!K1515&lt;&gt;"",ForbDraft!K1515,""),"")</f>
        <v/>
      </c>
    </row>
    <row r="1501" spans="2:6" x14ac:dyDescent="0.2">
      <c r="B1501" s="229" t="str">
        <f>IFERROR(IF(ForbDraft!A1516&lt;&gt;"",ROW(ForbDraft!A1516),""),"")</f>
        <v/>
      </c>
      <c r="C1501" s="230" t="str">
        <f>IFERROR(IF(ForbDraft!A1516&lt;&gt;"",ForbDraft!A1516,""),"")</f>
        <v/>
      </c>
      <c r="D1501" s="230" t="str">
        <f t="shared" si="23"/>
        <v/>
      </c>
      <c r="E1501" s="230" t="str">
        <f>IFERROR(IF(ForbDraft!L1516&lt;&gt;"",ABS(ForbDraft!L1516),""),"")</f>
        <v/>
      </c>
      <c r="F1501" s="230" t="str">
        <f>IFERROR(IF(ForbDraft!K1516&lt;&gt;"",ForbDraft!K1516,""),"")</f>
        <v/>
      </c>
    </row>
    <row r="1502" spans="2:6" x14ac:dyDescent="0.2">
      <c r="B1502" s="229" t="str">
        <f>IFERROR(IF(ForbDraft!A1517&lt;&gt;"",ROW(ForbDraft!A1517),""),"")</f>
        <v/>
      </c>
      <c r="C1502" s="230" t="str">
        <f>IFERROR(IF(ForbDraft!A1517&lt;&gt;"",ForbDraft!A1517,""),"")</f>
        <v/>
      </c>
      <c r="D1502" s="230" t="str">
        <f t="shared" si="23"/>
        <v/>
      </c>
      <c r="E1502" s="230" t="str">
        <f>IFERROR(IF(ForbDraft!L1517&lt;&gt;"",ABS(ForbDraft!L1517),""),"")</f>
        <v/>
      </c>
      <c r="F1502" s="230" t="str">
        <f>IFERROR(IF(ForbDraft!K1517&lt;&gt;"",ForbDraft!K1517,""),"")</f>
        <v/>
      </c>
    </row>
    <row r="1503" spans="2:6" x14ac:dyDescent="0.2">
      <c r="B1503" s="229" t="str">
        <f>IFERROR(IF(ForbDraft!A1518&lt;&gt;"",ROW(ForbDraft!A1518),""),"")</f>
        <v/>
      </c>
      <c r="C1503" s="230" t="str">
        <f>IFERROR(IF(ForbDraft!A1518&lt;&gt;"",ForbDraft!A1518,""),"")</f>
        <v/>
      </c>
      <c r="D1503" s="230" t="str">
        <f t="shared" si="23"/>
        <v/>
      </c>
      <c r="E1503" s="230" t="str">
        <f>IFERROR(IF(ForbDraft!L1518&lt;&gt;"",ABS(ForbDraft!L1518),""),"")</f>
        <v/>
      </c>
      <c r="F1503" s="230" t="str">
        <f>IFERROR(IF(ForbDraft!K1518&lt;&gt;"",ForbDraft!K1518,""),"")</f>
        <v/>
      </c>
    </row>
    <row r="1504" spans="2:6" x14ac:dyDescent="0.2">
      <c r="B1504" s="229" t="str">
        <f>IFERROR(IF(ForbDraft!A1519&lt;&gt;"",ROW(ForbDraft!A1519),""),"")</f>
        <v/>
      </c>
      <c r="C1504" s="230" t="str">
        <f>IFERROR(IF(ForbDraft!A1519&lt;&gt;"",ForbDraft!A1519,""),"")</f>
        <v/>
      </c>
      <c r="D1504" s="230" t="str">
        <f t="shared" si="23"/>
        <v/>
      </c>
      <c r="E1504" s="230" t="str">
        <f>IFERROR(IF(ForbDraft!L1519&lt;&gt;"",ABS(ForbDraft!L1519),""),"")</f>
        <v/>
      </c>
      <c r="F1504" s="230" t="str">
        <f>IFERROR(IF(ForbDraft!K1519&lt;&gt;"",ForbDraft!K1519,""),"")</f>
        <v/>
      </c>
    </row>
    <row r="1505" spans="2:6" x14ac:dyDescent="0.2">
      <c r="B1505" s="229" t="str">
        <f>IFERROR(IF(ForbDraft!A1520&lt;&gt;"",ROW(ForbDraft!A1520),""),"")</f>
        <v/>
      </c>
      <c r="C1505" s="230" t="str">
        <f>IFERROR(IF(ForbDraft!A1520&lt;&gt;"",ForbDraft!A1520,""),"")</f>
        <v/>
      </c>
      <c r="D1505" s="230" t="str">
        <f t="shared" si="23"/>
        <v/>
      </c>
      <c r="E1505" s="230" t="str">
        <f>IFERROR(IF(ForbDraft!L1520&lt;&gt;"",ABS(ForbDraft!L1520),""),"")</f>
        <v/>
      </c>
      <c r="F1505" s="230" t="str">
        <f>IFERROR(IF(ForbDraft!K1520&lt;&gt;"",ForbDraft!K1520,""),"")</f>
        <v/>
      </c>
    </row>
    <row r="1506" spans="2:6" x14ac:dyDescent="0.2">
      <c r="B1506" s="229" t="str">
        <f>IFERROR(IF(ForbDraft!A1521&lt;&gt;"",ROW(ForbDraft!A1521),""),"")</f>
        <v/>
      </c>
      <c r="C1506" s="230" t="str">
        <f>IFERROR(IF(ForbDraft!A1521&lt;&gt;"",ForbDraft!A1521,""),"")</f>
        <v/>
      </c>
      <c r="D1506" s="230" t="str">
        <f t="shared" si="23"/>
        <v/>
      </c>
      <c r="E1506" s="230" t="str">
        <f>IFERROR(IF(ForbDraft!L1521&lt;&gt;"",ABS(ForbDraft!L1521),""),"")</f>
        <v/>
      </c>
      <c r="F1506" s="230" t="str">
        <f>IFERROR(IF(ForbDraft!K1521&lt;&gt;"",ForbDraft!K1521,""),"")</f>
        <v/>
      </c>
    </row>
    <row r="1507" spans="2:6" x14ac:dyDescent="0.2">
      <c r="B1507" s="229" t="str">
        <f>IFERROR(IF(ForbDraft!A1522&lt;&gt;"",ROW(ForbDraft!A1522),""),"")</f>
        <v/>
      </c>
      <c r="C1507" s="230" t="str">
        <f>IFERROR(IF(ForbDraft!A1522&lt;&gt;"",ForbDraft!A1522,""),"")</f>
        <v/>
      </c>
      <c r="D1507" s="230" t="str">
        <f t="shared" si="23"/>
        <v/>
      </c>
      <c r="E1507" s="230" t="str">
        <f>IFERROR(IF(ForbDraft!L1522&lt;&gt;"",ABS(ForbDraft!L1522),""),"")</f>
        <v/>
      </c>
      <c r="F1507" s="230" t="str">
        <f>IFERROR(IF(ForbDraft!K1522&lt;&gt;"",ForbDraft!K1522,""),"")</f>
        <v/>
      </c>
    </row>
    <row r="1508" spans="2:6" x14ac:dyDescent="0.2">
      <c r="B1508" s="229" t="str">
        <f>IFERROR(IF(ForbDraft!A1523&lt;&gt;"",ROW(ForbDraft!A1523),""),"")</f>
        <v/>
      </c>
      <c r="C1508" s="230" t="str">
        <f>IFERROR(IF(ForbDraft!A1523&lt;&gt;"",ForbDraft!A1523,""),"")</f>
        <v/>
      </c>
      <c r="D1508" s="230" t="str">
        <f t="shared" si="23"/>
        <v/>
      </c>
      <c r="E1508" s="230" t="str">
        <f>IFERROR(IF(ForbDraft!L1523&lt;&gt;"",ABS(ForbDraft!L1523),""),"")</f>
        <v/>
      </c>
      <c r="F1508" s="230" t="str">
        <f>IFERROR(IF(ForbDraft!K1523&lt;&gt;"",ForbDraft!K1523,""),"")</f>
        <v/>
      </c>
    </row>
    <row r="1509" spans="2:6" x14ac:dyDescent="0.2">
      <c r="B1509" s="229" t="str">
        <f>IFERROR(IF(ForbDraft!A1524&lt;&gt;"",ROW(ForbDraft!A1524),""),"")</f>
        <v/>
      </c>
      <c r="C1509" s="230" t="str">
        <f>IFERROR(IF(ForbDraft!A1524&lt;&gt;"",ForbDraft!A1524,""),"")</f>
        <v/>
      </c>
      <c r="D1509" s="230" t="str">
        <f t="shared" si="23"/>
        <v/>
      </c>
      <c r="E1509" s="230" t="str">
        <f>IFERROR(IF(ForbDraft!L1524&lt;&gt;"",ABS(ForbDraft!L1524),""),"")</f>
        <v/>
      </c>
      <c r="F1509" s="230" t="str">
        <f>IFERROR(IF(ForbDraft!K1524&lt;&gt;"",ForbDraft!K1524,""),"")</f>
        <v/>
      </c>
    </row>
    <row r="1510" spans="2:6" x14ac:dyDescent="0.2">
      <c r="B1510" s="229" t="str">
        <f>IFERROR(IF(ForbDraft!A1525&lt;&gt;"",ROW(ForbDraft!A1525),""),"")</f>
        <v/>
      </c>
      <c r="C1510" s="230" t="str">
        <f>IFERROR(IF(ForbDraft!A1525&lt;&gt;"",ForbDraft!A1525,""),"")</f>
        <v/>
      </c>
      <c r="D1510" s="230" t="str">
        <f t="shared" si="23"/>
        <v/>
      </c>
      <c r="E1510" s="230" t="str">
        <f>IFERROR(IF(ForbDraft!L1525&lt;&gt;"",ABS(ForbDraft!L1525),""),"")</f>
        <v/>
      </c>
      <c r="F1510" s="230" t="str">
        <f>IFERROR(IF(ForbDraft!K1525&lt;&gt;"",ForbDraft!K1525,""),"")</f>
        <v/>
      </c>
    </row>
    <row r="1511" spans="2:6" x14ac:dyDescent="0.2">
      <c r="B1511" s="229" t="str">
        <f>IFERROR(IF(ForbDraft!A1526&lt;&gt;"",ROW(ForbDraft!A1526),""),"")</f>
        <v/>
      </c>
      <c r="C1511" s="230" t="str">
        <f>IFERROR(IF(ForbDraft!A1526&lt;&gt;"",ForbDraft!A1526,""),"")</f>
        <v/>
      </c>
      <c r="D1511" s="230" t="str">
        <f t="shared" si="23"/>
        <v/>
      </c>
      <c r="E1511" s="230" t="str">
        <f>IFERROR(IF(ForbDraft!L1526&lt;&gt;"",ABS(ForbDraft!L1526),""),"")</f>
        <v/>
      </c>
      <c r="F1511" s="230" t="str">
        <f>IFERROR(IF(ForbDraft!K1526&lt;&gt;"",ForbDraft!K1526,""),"")</f>
        <v/>
      </c>
    </row>
    <row r="1512" spans="2:6" x14ac:dyDescent="0.2">
      <c r="B1512" s="229" t="str">
        <f>IFERROR(IF(ForbDraft!A1527&lt;&gt;"",ROW(ForbDraft!A1527),""),"")</f>
        <v/>
      </c>
      <c r="C1512" s="230" t="str">
        <f>IFERROR(IF(ForbDraft!A1527&lt;&gt;"",ForbDraft!A1527,""),"")</f>
        <v/>
      </c>
      <c r="D1512" s="230" t="str">
        <f t="shared" si="23"/>
        <v/>
      </c>
      <c r="E1512" s="230" t="str">
        <f>IFERROR(IF(ForbDraft!L1527&lt;&gt;"",ABS(ForbDraft!L1527),""),"")</f>
        <v/>
      </c>
      <c r="F1512" s="230" t="str">
        <f>IFERROR(IF(ForbDraft!K1527&lt;&gt;"",ForbDraft!K1527,""),"")</f>
        <v/>
      </c>
    </row>
    <row r="1513" spans="2:6" x14ac:dyDescent="0.2">
      <c r="B1513" s="229" t="str">
        <f>IFERROR(IF(ForbDraft!A1528&lt;&gt;"",ROW(ForbDraft!A1528),""),"")</f>
        <v/>
      </c>
      <c r="C1513" s="230" t="str">
        <f>IFERROR(IF(ForbDraft!A1528&lt;&gt;"",ForbDraft!A1528,""),"")</f>
        <v/>
      </c>
      <c r="D1513" s="230" t="str">
        <f t="shared" si="23"/>
        <v/>
      </c>
      <c r="E1513" s="230" t="str">
        <f>IFERROR(IF(ForbDraft!L1528&lt;&gt;"",ABS(ForbDraft!L1528),""),"")</f>
        <v/>
      </c>
      <c r="F1513" s="230" t="str">
        <f>IFERROR(IF(ForbDraft!K1528&lt;&gt;"",ForbDraft!K1528,""),"")</f>
        <v/>
      </c>
    </row>
    <row r="1514" spans="2:6" x14ac:dyDescent="0.2">
      <c r="B1514" s="229" t="str">
        <f>IFERROR(IF(ForbDraft!A1529&lt;&gt;"",ROW(ForbDraft!A1529),""),"")</f>
        <v/>
      </c>
      <c r="C1514" s="230" t="str">
        <f>IFERROR(IF(ForbDraft!A1529&lt;&gt;"",ForbDraft!A1529,""),"")</f>
        <v/>
      </c>
      <c r="D1514" s="230" t="str">
        <f t="shared" si="23"/>
        <v/>
      </c>
      <c r="E1514" s="230" t="str">
        <f>IFERROR(IF(ForbDraft!L1529&lt;&gt;"",ABS(ForbDraft!L1529),""),"")</f>
        <v/>
      </c>
      <c r="F1514" s="230" t="str">
        <f>IFERROR(IF(ForbDraft!K1529&lt;&gt;"",ForbDraft!K1529,""),"")</f>
        <v/>
      </c>
    </row>
    <row r="1515" spans="2:6" x14ac:dyDescent="0.2">
      <c r="B1515" s="229" t="str">
        <f>IFERROR(IF(ForbDraft!A1530&lt;&gt;"",ROW(ForbDraft!A1530),""),"")</f>
        <v/>
      </c>
      <c r="C1515" s="230" t="str">
        <f>IFERROR(IF(ForbDraft!A1530&lt;&gt;"",ForbDraft!A1530,""),"")</f>
        <v/>
      </c>
      <c r="D1515" s="230" t="str">
        <f t="shared" si="23"/>
        <v/>
      </c>
      <c r="E1515" s="230" t="str">
        <f>IFERROR(IF(ForbDraft!L1530&lt;&gt;"",ABS(ForbDraft!L1530),""),"")</f>
        <v/>
      </c>
      <c r="F1515" s="230" t="str">
        <f>IFERROR(IF(ForbDraft!K1530&lt;&gt;"",ForbDraft!K1530,""),"")</f>
        <v/>
      </c>
    </row>
    <row r="1516" spans="2:6" x14ac:dyDescent="0.2">
      <c r="B1516" s="229" t="str">
        <f>IFERROR(IF(ForbDraft!A1531&lt;&gt;"",ROW(ForbDraft!A1531),""),"")</f>
        <v/>
      </c>
      <c r="C1516" s="230" t="str">
        <f>IFERROR(IF(ForbDraft!A1531&lt;&gt;"",ForbDraft!A1531,""),"")</f>
        <v/>
      </c>
      <c r="D1516" s="230" t="str">
        <f t="shared" si="23"/>
        <v/>
      </c>
      <c r="E1516" s="230" t="str">
        <f>IFERROR(IF(ForbDraft!L1531&lt;&gt;"",ABS(ForbDraft!L1531),""),"")</f>
        <v/>
      </c>
      <c r="F1516" s="230" t="str">
        <f>IFERROR(IF(ForbDraft!K1531&lt;&gt;"",ForbDraft!K1531,""),"")</f>
        <v/>
      </c>
    </row>
    <row r="1517" spans="2:6" x14ac:dyDescent="0.2">
      <c r="B1517" s="229" t="str">
        <f>IFERROR(IF(ForbDraft!A1532&lt;&gt;"",ROW(ForbDraft!A1532),""),"")</f>
        <v/>
      </c>
      <c r="C1517" s="230" t="str">
        <f>IFERROR(IF(ForbDraft!A1532&lt;&gt;"",ForbDraft!A1532,""),"")</f>
        <v/>
      </c>
      <c r="D1517" s="230" t="str">
        <f t="shared" si="23"/>
        <v/>
      </c>
      <c r="E1517" s="230" t="str">
        <f>IFERROR(IF(ForbDraft!L1532&lt;&gt;"",ABS(ForbDraft!L1532),""),"")</f>
        <v/>
      </c>
      <c r="F1517" s="230" t="str">
        <f>IFERROR(IF(ForbDraft!K1532&lt;&gt;"",ForbDraft!K1532,""),"")</f>
        <v/>
      </c>
    </row>
    <row r="1518" spans="2:6" x14ac:dyDescent="0.2">
      <c r="B1518" s="229" t="str">
        <f>IFERROR(IF(ForbDraft!A1533&lt;&gt;"",ROW(ForbDraft!A1533),""),"")</f>
        <v/>
      </c>
      <c r="C1518" s="230" t="str">
        <f>IFERROR(IF(ForbDraft!A1533&lt;&gt;"",ForbDraft!A1533,""),"")</f>
        <v/>
      </c>
      <c r="D1518" s="230" t="str">
        <f t="shared" si="23"/>
        <v/>
      </c>
      <c r="E1518" s="230" t="str">
        <f>IFERROR(IF(ForbDraft!L1533&lt;&gt;"",ABS(ForbDraft!L1533),""),"")</f>
        <v/>
      </c>
      <c r="F1518" s="230" t="str">
        <f>IFERROR(IF(ForbDraft!K1533&lt;&gt;"",ForbDraft!K1533,""),"")</f>
        <v/>
      </c>
    </row>
    <row r="1519" spans="2:6" x14ac:dyDescent="0.2">
      <c r="B1519" s="229" t="str">
        <f>IFERROR(IF(ForbDraft!A1534&lt;&gt;"",ROW(ForbDraft!A1534),""),"")</f>
        <v/>
      </c>
      <c r="C1519" s="230" t="str">
        <f>IFERROR(IF(ForbDraft!A1534&lt;&gt;"",ForbDraft!A1534,""),"")</f>
        <v/>
      </c>
      <c r="D1519" s="230" t="str">
        <f t="shared" si="23"/>
        <v/>
      </c>
      <c r="E1519" s="230" t="str">
        <f>IFERROR(IF(ForbDraft!L1534&lt;&gt;"",ABS(ForbDraft!L1534),""),"")</f>
        <v/>
      </c>
      <c r="F1519" s="230" t="str">
        <f>IFERROR(IF(ForbDraft!K1534&lt;&gt;"",ForbDraft!K1534,""),"")</f>
        <v/>
      </c>
    </row>
    <row r="1520" spans="2:6" x14ac:dyDescent="0.2">
      <c r="B1520" s="229" t="str">
        <f>IFERROR(IF(ForbDraft!A1535&lt;&gt;"",ROW(ForbDraft!A1535),""),"")</f>
        <v/>
      </c>
      <c r="C1520" s="230" t="str">
        <f>IFERROR(IF(ForbDraft!A1535&lt;&gt;"",ForbDraft!A1535,""),"")</f>
        <v/>
      </c>
      <c r="D1520" s="230" t="str">
        <f t="shared" si="23"/>
        <v/>
      </c>
      <c r="E1520" s="230" t="str">
        <f>IFERROR(IF(ForbDraft!L1535&lt;&gt;"",ABS(ForbDraft!L1535),""),"")</f>
        <v/>
      </c>
      <c r="F1520" s="230" t="str">
        <f>IFERROR(IF(ForbDraft!K1535&lt;&gt;"",ForbDraft!K1535,""),"")</f>
        <v/>
      </c>
    </row>
    <row r="1521" spans="2:6" x14ac:dyDescent="0.2">
      <c r="B1521" s="229" t="str">
        <f>IFERROR(IF(ForbDraft!A1536&lt;&gt;"",ROW(ForbDraft!A1536),""),"")</f>
        <v/>
      </c>
      <c r="C1521" s="230" t="str">
        <f>IFERROR(IF(ForbDraft!A1536&lt;&gt;"",ForbDraft!A1536,""),"")</f>
        <v/>
      </c>
      <c r="D1521" s="230" t="str">
        <f t="shared" si="23"/>
        <v/>
      </c>
      <c r="E1521" s="230" t="str">
        <f>IFERROR(IF(ForbDraft!L1536&lt;&gt;"",ABS(ForbDraft!L1536),""),"")</f>
        <v/>
      </c>
      <c r="F1521" s="230" t="str">
        <f>IFERROR(IF(ForbDraft!K1536&lt;&gt;"",ForbDraft!K1536,""),"")</f>
        <v/>
      </c>
    </row>
    <row r="1522" spans="2:6" x14ac:dyDescent="0.2">
      <c r="B1522" s="229" t="str">
        <f>IFERROR(IF(ForbDraft!A1537&lt;&gt;"",ROW(ForbDraft!A1537),""),"")</f>
        <v/>
      </c>
      <c r="C1522" s="230" t="str">
        <f>IFERROR(IF(ForbDraft!A1537&lt;&gt;"",ForbDraft!A1537,""),"")</f>
        <v/>
      </c>
      <c r="D1522" s="230" t="str">
        <f t="shared" si="23"/>
        <v/>
      </c>
      <c r="E1522" s="230" t="str">
        <f>IFERROR(IF(ForbDraft!L1537&lt;&gt;"",ABS(ForbDraft!L1537),""),"")</f>
        <v/>
      </c>
      <c r="F1522" s="230" t="str">
        <f>IFERROR(IF(ForbDraft!K1537&lt;&gt;"",ForbDraft!K1537,""),"")</f>
        <v/>
      </c>
    </row>
    <row r="1523" spans="2:6" x14ac:dyDescent="0.2">
      <c r="B1523" s="229" t="str">
        <f>IFERROR(IF(ForbDraft!A1538&lt;&gt;"",ROW(ForbDraft!A1538),""),"")</f>
        <v/>
      </c>
      <c r="C1523" s="230" t="str">
        <f>IFERROR(IF(ForbDraft!A1538&lt;&gt;"",ForbDraft!A1538,""),"")</f>
        <v/>
      </c>
      <c r="D1523" s="230" t="str">
        <f t="shared" si="23"/>
        <v/>
      </c>
      <c r="E1523" s="230" t="str">
        <f>IFERROR(IF(ForbDraft!L1538&lt;&gt;"",ABS(ForbDraft!L1538),""),"")</f>
        <v/>
      </c>
      <c r="F1523" s="230" t="str">
        <f>IFERROR(IF(ForbDraft!K1538&lt;&gt;"",ForbDraft!K1538,""),"")</f>
        <v/>
      </c>
    </row>
    <row r="1524" spans="2:6" x14ac:dyDescent="0.2">
      <c r="B1524" s="229" t="str">
        <f>IFERROR(IF(ForbDraft!A1539&lt;&gt;"",ROW(ForbDraft!A1539),""),"")</f>
        <v/>
      </c>
      <c r="C1524" s="230" t="str">
        <f>IFERROR(IF(ForbDraft!A1539&lt;&gt;"",ForbDraft!A1539,""),"")</f>
        <v/>
      </c>
      <c r="D1524" s="230" t="str">
        <f t="shared" si="23"/>
        <v/>
      </c>
      <c r="E1524" s="230" t="str">
        <f>IFERROR(IF(ForbDraft!L1539&lt;&gt;"",ABS(ForbDraft!L1539),""),"")</f>
        <v/>
      </c>
      <c r="F1524" s="230" t="str">
        <f>IFERROR(IF(ForbDraft!K1539&lt;&gt;"",ForbDraft!K1539,""),"")</f>
        <v/>
      </c>
    </row>
    <row r="1525" spans="2:6" x14ac:dyDescent="0.2">
      <c r="B1525" s="229" t="str">
        <f>IFERROR(IF(ForbDraft!A1540&lt;&gt;"",ROW(ForbDraft!A1540),""),"")</f>
        <v/>
      </c>
      <c r="C1525" s="230" t="str">
        <f>IFERROR(IF(ForbDraft!A1540&lt;&gt;"",ForbDraft!A1540,""),"")</f>
        <v/>
      </c>
      <c r="D1525" s="230" t="str">
        <f t="shared" si="23"/>
        <v/>
      </c>
      <c r="E1525" s="230" t="str">
        <f>IFERROR(IF(ForbDraft!L1540&lt;&gt;"",ABS(ForbDraft!L1540),""),"")</f>
        <v/>
      </c>
      <c r="F1525" s="230" t="str">
        <f>IFERROR(IF(ForbDraft!K1540&lt;&gt;"",ForbDraft!K1540,""),"")</f>
        <v/>
      </c>
    </row>
    <row r="1526" spans="2:6" x14ac:dyDescent="0.2">
      <c r="B1526" s="229" t="str">
        <f>IFERROR(IF(ForbDraft!A1541&lt;&gt;"",ROW(ForbDraft!A1541),""),"")</f>
        <v/>
      </c>
      <c r="C1526" s="230" t="str">
        <f>IFERROR(IF(ForbDraft!A1541&lt;&gt;"",ForbDraft!A1541,""),"")</f>
        <v/>
      </c>
      <c r="D1526" s="230" t="str">
        <f t="shared" si="23"/>
        <v/>
      </c>
      <c r="E1526" s="230" t="str">
        <f>IFERROR(IF(ForbDraft!L1541&lt;&gt;"",ABS(ForbDraft!L1541),""),"")</f>
        <v/>
      </c>
      <c r="F1526" s="230" t="str">
        <f>IFERROR(IF(ForbDraft!K1541&lt;&gt;"",ForbDraft!K1541,""),"")</f>
        <v/>
      </c>
    </row>
    <row r="1527" spans="2:6" x14ac:dyDescent="0.2">
      <c r="B1527" s="229" t="str">
        <f>IFERROR(IF(ForbDraft!A1542&lt;&gt;"",ROW(ForbDraft!A1542),""),"")</f>
        <v/>
      </c>
      <c r="C1527" s="230" t="str">
        <f>IFERROR(IF(ForbDraft!A1542&lt;&gt;"",ForbDraft!A1542,""),"")</f>
        <v/>
      </c>
      <c r="D1527" s="230" t="str">
        <f t="shared" si="23"/>
        <v/>
      </c>
      <c r="E1527" s="230" t="str">
        <f>IFERROR(IF(ForbDraft!L1542&lt;&gt;"",ABS(ForbDraft!L1542),""),"")</f>
        <v/>
      </c>
      <c r="F1527" s="230" t="str">
        <f>IFERROR(IF(ForbDraft!K1542&lt;&gt;"",ForbDraft!K1542,""),"")</f>
        <v/>
      </c>
    </row>
    <row r="1528" spans="2:6" x14ac:dyDescent="0.2">
      <c r="B1528" s="229" t="str">
        <f>IFERROR(IF(ForbDraft!A1543&lt;&gt;"",ROW(ForbDraft!A1543),""),"")</f>
        <v/>
      </c>
      <c r="C1528" s="230" t="str">
        <f>IFERROR(IF(ForbDraft!A1543&lt;&gt;"",ForbDraft!A1543,""),"")</f>
        <v/>
      </c>
      <c r="D1528" s="230" t="str">
        <f t="shared" si="23"/>
        <v/>
      </c>
      <c r="E1528" s="230" t="str">
        <f>IFERROR(IF(ForbDraft!L1543&lt;&gt;"",ABS(ForbDraft!L1543),""),"")</f>
        <v/>
      </c>
      <c r="F1528" s="230" t="str">
        <f>IFERROR(IF(ForbDraft!K1543&lt;&gt;"",ForbDraft!K1543,""),"")</f>
        <v/>
      </c>
    </row>
    <row r="1529" spans="2:6" x14ac:dyDescent="0.2">
      <c r="B1529" s="229" t="str">
        <f>IFERROR(IF(ForbDraft!A1544&lt;&gt;"",ROW(ForbDraft!A1544),""),"")</f>
        <v/>
      </c>
      <c r="C1529" s="230" t="str">
        <f>IFERROR(IF(ForbDraft!A1544&lt;&gt;"",ForbDraft!A1544,""),"")</f>
        <v/>
      </c>
      <c r="D1529" s="230" t="str">
        <f t="shared" si="23"/>
        <v/>
      </c>
      <c r="E1529" s="230" t="str">
        <f>IFERROR(IF(ForbDraft!L1544&lt;&gt;"",ABS(ForbDraft!L1544),""),"")</f>
        <v/>
      </c>
      <c r="F1529" s="230" t="str">
        <f>IFERROR(IF(ForbDraft!K1544&lt;&gt;"",ForbDraft!K1544,""),"")</f>
        <v/>
      </c>
    </row>
    <row r="1530" spans="2:6" x14ac:dyDescent="0.2">
      <c r="B1530" s="229" t="str">
        <f>IFERROR(IF(ForbDraft!A1545&lt;&gt;"",ROW(ForbDraft!A1545),""),"")</f>
        <v/>
      </c>
      <c r="C1530" s="230" t="str">
        <f>IFERROR(IF(ForbDraft!A1545&lt;&gt;"",ForbDraft!A1545,""),"")</f>
        <v/>
      </c>
      <c r="D1530" s="230" t="str">
        <f t="shared" si="23"/>
        <v/>
      </c>
      <c r="E1530" s="230" t="str">
        <f>IFERROR(IF(ForbDraft!L1545&lt;&gt;"",ABS(ForbDraft!L1545),""),"")</f>
        <v/>
      </c>
      <c r="F1530" s="230" t="str">
        <f>IFERROR(IF(ForbDraft!K1545&lt;&gt;"",ForbDraft!K1545,""),"")</f>
        <v/>
      </c>
    </row>
    <row r="1531" spans="2:6" x14ac:dyDescent="0.2">
      <c r="B1531" s="229" t="str">
        <f>IFERROR(IF(ForbDraft!A1546&lt;&gt;"",ROW(ForbDraft!A1546),""),"")</f>
        <v/>
      </c>
      <c r="C1531" s="230" t="str">
        <f>IFERROR(IF(ForbDraft!A1546&lt;&gt;"",ForbDraft!A1546,""),"")</f>
        <v/>
      </c>
      <c r="D1531" s="230" t="str">
        <f t="shared" si="23"/>
        <v/>
      </c>
      <c r="E1531" s="230" t="str">
        <f>IFERROR(IF(ForbDraft!L1546&lt;&gt;"",ABS(ForbDraft!L1546),""),"")</f>
        <v/>
      </c>
      <c r="F1531" s="230" t="str">
        <f>IFERROR(IF(ForbDraft!K1546&lt;&gt;"",ForbDraft!K1546,""),"")</f>
        <v/>
      </c>
    </row>
    <row r="1532" spans="2:6" x14ac:dyDescent="0.2">
      <c r="B1532" s="229" t="str">
        <f>IFERROR(IF(ForbDraft!A1547&lt;&gt;"",ROW(ForbDraft!A1547),""),"")</f>
        <v/>
      </c>
      <c r="C1532" s="230" t="str">
        <f>IFERROR(IF(ForbDraft!A1547&lt;&gt;"",ForbDraft!A1547,""),"")</f>
        <v/>
      </c>
      <c r="D1532" s="230" t="str">
        <f t="shared" si="23"/>
        <v/>
      </c>
      <c r="E1532" s="230" t="str">
        <f>IFERROR(IF(ForbDraft!L1547&lt;&gt;"",ABS(ForbDraft!L1547),""),"")</f>
        <v/>
      </c>
      <c r="F1532" s="230" t="str">
        <f>IFERROR(IF(ForbDraft!K1547&lt;&gt;"",ForbDraft!K1547,""),"")</f>
        <v/>
      </c>
    </row>
    <row r="1533" spans="2:6" x14ac:dyDescent="0.2">
      <c r="B1533" s="229" t="str">
        <f>IFERROR(IF(ForbDraft!A1548&lt;&gt;"",ROW(ForbDraft!A1548),""),"")</f>
        <v/>
      </c>
      <c r="C1533" s="230" t="str">
        <f>IFERROR(IF(ForbDraft!A1548&lt;&gt;"",ForbDraft!A1548,""),"")</f>
        <v/>
      </c>
      <c r="D1533" s="230" t="str">
        <f t="shared" si="23"/>
        <v/>
      </c>
      <c r="E1533" s="230" t="str">
        <f>IFERROR(IF(ForbDraft!L1548&lt;&gt;"",ABS(ForbDraft!L1548),""),"")</f>
        <v/>
      </c>
      <c r="F1533" s="230" t="str">
        <f>IFERROR(IF(ForbDraft!K1548&lt;&gt;"",ForbDraft!K1548,""),"")</f>
        <v/>
      </c>
    </row>
    <row r="1534" spans="2:6" x14ac:dyDescent="0.2">
      <c r="B1534" s="229" t="str">
        <f>IFERROR(IF(ForbDraft!A1549&lt;&gt;"",ROW(ForbDraft!A1549),""),"")</f>
        <v/>
      </c>
      <c r="C1534" s="230" t="str">
        <f>IFERROR(IF(ForbDraft!A1549&lt;&gt;"",ForbDraft!A1549,""),"")</f>
        <v/>
      </c>
      <c r="D1534" s="230" t="str">
        <f t="shared" si="23"/>
        <v/>
      </c>
      <c r="E1534" s="230" t="str">
        <f>IFERROR(IF(ForbDraft!L1549&lt;&gt;"",ABS(ForbDraft!L1549),""),"")</f>
        <v/>
      </c>
      <c r="F1534" s="230" t="str">
        <f>IFERROR(IF(ForbDraft!K1549&lt;&gt;"",ForbDraft!K1549,""),"")</f>
        <v/>
      </c>
    </row>
    <row r="1535" spans="2:6" x14ac:dyDescent="0.2">
      <c r="B1535" s="229" t="str">
        <f>IFERROR(IF(ForbDraft!A1550&lt;&gt;"",ROW(ForbDraft!A1550),""),"")</f>
        <v/>
      </c>
      <c r="C1535" s="230" t="str">
        <f>IFERROR(IF(ForbDraft!A1550&lt;&gt;"",ForbDraft!A1550,""),"")</f>
        <v/>
      </c>
      <c r="D1535" s="230" t="str">
        <f t="shared" si="23"/>
        <v/>
      </c>
      <c r="E1535" s="230" t="str">
        <f>IFERROR(IF(ForbDraft!L1550&lt;&gt;"",ABS(ForbDraft!L1550),""),"")</f>
        <v/>
      </c>
      <c r="F1535" s="230" t="str">
        <f>IFERROR(IF(ForbDraft!K1550&lt;&gt;"",ForbDraft!K1550,""),"")</f>
        <v/>
      </c>
    </row>
    <row r="1536" spans="2:6" x14ac:dyDescent="0.2">
      <c r="B1536" s="229" t="str">
        <f>IFERROR(IF(ForbDraft!A1551&lt;&gt;"",ROW(ForbDraft!A1551),""),"")</f>
        <v/>
      </c>
      <c r="C1536" s="230" t="str">
        <f>IFERROR(IF(ForbDraft!A1551&lt;&gt;"",ForbDraft!A1551,""),"")</f>
        <v/>
      </c>
      <c r="D1536" s="230" t="str">
        <f t="shared" si="23"/>
        <v/>
      </c>
      <c r="E1536" s="230" t="str">
        <f>IFERROR(IF(ForbDraft!L1551&lt;&gt;"",ABS(ForbDraft!L1551),""),"")</f>
        <v/>
      </c>
      <c r="F1536" s="230" t="str">
        <f>IFERROR(IF(ForbDraft!K1551&lt;&gt;"",ForbDraft!K1551,""),"")</f>
        <v/>
      </c>
    </row>
    <row r="1537" spans="2:6" x14ac:dyDescent="0.2">
      <c r="B1537" s="229" t="str">
        <f>IFERROR(IF(ForbDraft!A1552&lt;&gt;"",ROW(ForbDraft!A1552),""),"")</f>
        <v/>
      </c>
      <c r="C1537" s="230" t="str">
        <f>IFERROR(IF(ForbDraft!A1552&lt;&gt;"",ForbDraft!A1552,""),"")</f>
        <v/>
      </c>
      <c r="D1537" s="230" t="str">
        <f t="shared" si="23"/>
        <v/>
      </c>
      <c r="E1537" s="230" t="str">
        <f>IFERROR(IF(ForbDraft!L1552&lt;&gt;"",ABS(ForbDraft!L1552),""),"")</f>
        <v/>
      </c>
      <c r="F1537" s="230" t="str">
        <f>IFERROR(IF(ForbDraft!K1552&lt;&gt;"",ForbDraft!K1552,""),"")</f>
        <v/>
      </c>
    </row>
    <row r="1538" spans="2:6" x14ac:dyDescent="0.2">
      <c r="B1538" s="229" t="str">
        <f>IFERROR(IF(ForbDraft!A1553&lt;&gt;"",ROW(ForbDraft!A1553),""),"")</f>
        <v/>
      </c>
      <c r="C1538" s="230" t="str">
        <f>IFERROR(IF(ForbDraft!A1553&lt;&gt;"",ForbDraft!A1553,""),"")</f>
        <v/>
      </c>
      <c r="D1538" s="230" t="str">
        <f t="shared" si="23"/>
        <v/>
      </c>
      <c r="E1538" s="230" t="str">
        <f>IFERROR(IF(ForbDraft!L1553&lt;&gt;"",ABS(ForbDraft!L1553),""),"")</f>
        <v/>
      </c>
      <c r="F1538" s="230" t="str">
        <f>IFERROR(IF(ForbDraft!K1553&lt;&gt;"",ForbDraft!K1553,""),"")</f>
        <v/>
      </c>
    </row>
    <row r="1539" spans="2:6" x14ac:dyDescent="0.2">
      <c r="B1539" s="229" t="str">
        <f>IFERROR(IF(ForbDraft!A1554&lt;&gt;"",ROW(ForbDraft!A1554),""),"")</f>
        <v/>
      </c>
      <c r="C1539" s="230" t="str">
        <f>IFERROR(IF(ForbDraft!A1554&lt;&gt;"",ForbDraft!A1554,""),"")</f>
        <v/>
      </c>
      <c r="D1539" s="230" t="str">
        <f t="shared" ref="D1539:D1602" si="24">IF(F1539="pH לבדיקת גבול","pH",F1539)</f>
        <v/>
      </c>
      <c r="E1539" s="230" t="str">
        <f>IFERROR(IF(ForbDraft!L1554&lt;&gt;"",ABS(ForbDraft!L1554),""),"")</f>
        <v/>
      </c>
      <c r="F1539" s="230" t="str">
        <f>IFERROR(IF(ForbDraft!K1554&lt;&gt;"",ForbDraft!K1554,""),"")</f>
        <v/>
      </c>
    </row>
    <row r="1540" spans="2:6" x14ac:dyDescent="0.2">
      <c r="B1540" s="229" t="str">
        <f>IFERROR(IF(ForbDraft!A1555&lt;&gt;"",ROW(ForbDraft!A1555),""),"")</f>
        <v/>
      </c>
      <c r="C1540" s="230" t="str">
        <f>IFERROR(IF(ForbDraft!A1555&lt;&gt;"",ForbDraft!A1555,""),"")</f>
        <v/>
      </c>
      <c r="D1540" s="230" t="str">
        <f t="shared" si="24"/>
        <v/>
      </c>
      <c r="E1540" s="230" t="str">
        <f>IFERROR(IF(ForbDraft!L1555&lt;&gt;"",ABS(ForbDraft!L1555),""),"")</f>
        <v/>
      </c>
      <c r="F1540" s="230" t="str">
        <f>IFERROR(IF(ForbDraft!K1555&lt;&gt;"",ForbDraft!K1555,""),"")</f>
        <v/>
      </c>
    </row>
    <row r="1541" spans="2:6" x14ac:dyDescent="0.2">
      <c r="B1541" s="229" t="str">
        <f>IFERROR(IF(ForbDraft!A1556&lt;&gt;"",ROW(ForbDraft!A1556),""),"")</f>
        <v/>
      </c>
      <c r="C1541" s="230" t="str">
        <f>IFERROR(IF(ForbDraft!A1556&lt;&gt;"",ForbDraft!A1556,""),"")</f>
        <v/>
      </c>
      <c r="D1541" s="230" t="str">
        <f t="shared" si="24"/>
        <v/>
      </c>
      <c r="E1541" s="230" t="str">
        <f>IFERROR(IF(ForbDraft!L1556&lt;&gt;"",ABS(ForbDraft!L1556),""),"")</f>
        <v/>
      </c>
      <c r="F1541" s="230" t="str">
        <f>IFERROR(IF(ForbDraft!K1556&lt;&gt;"",ForbDraft!K1556,""),"")</f>
        <v/>
      </c>
    </row>
    <row r="1542" spans="2:6" x14ac:dyDescent="0.2">
      <c r="B1542" s="229" t="str">
        <f>IFERROR(IF(ForbDraft!A1557&lt;&gt;"",ROW(ForbDraft!A1557),""),"")</f>
        <v/>
      </c>
      <c r="C1542" s="230" t="str">
        <f>IFERROR(IF(ForbDraft!A1557&lt;&gt;"",ForbDraft!A1557,""),"")</f>
        <v/>
      </c>
      <c r="D1542" s="230" t="str">
        <f t="shared" si="24"/>
        <v/>
      </c>
      <c r="E1542" s="230" t="str">
        <f>IFERROR(IF(ForbDraft!L1557&lt;&gt;"",ABS(ForbDraft!L1557),""),"")</f>
        <v/>
      </c>
      <c r="F1542" s="230" t="str">
        <f>IFERROR(IF(ForbDraft!K1557&lt;&gt;"",ForbDraft!K1557,""),"")</f>
        <v/>
      </c>
    </row>
    <row r="1543" spans="2:6" x14ac:dyDescent="0.2">
      <c r="B1543" s="229" t="str">
        <f>IFERROR(IF(ForbDraft!A1558&lt;&gt;"",ROW(ForbDraft!A1558),""),"")</f>
        <v/>
      </c>
      <c r="C1543" s="230" t="str">
        <f>IFERROR(IF(ForbDraft!A1558&lt;&gt;"",ForbDraft!A1558,""),"")</f>
        <v/>
      </c>
      <c r="D1543" s="230" t="str">
        <f t="shared" si="24"/>
        <v/>
      </c>
      <c r="E1543" s="230" t="str">
        <f>IFERROR(IF(ForbDraft!L1558&lt;&gt;"",ABS(ForbDraft!L1558),""),"")</f>
        <v/>
      </c>
      <c r="F1543" s="230" t="str">
        <f>IFERROR(IF(ForbDraft!K1558&lt;&gt;"",ForbDraft!K1558,""),"")</f>
        <v/>
      </c>
    </row>
    <row r="1544" spans="2:6" x14ac:dyDescent="0.2">
      <c r="B1544" s="229" t="str">
        <f>IFERROR(IF(ForbDraft!A1559&lt;&gt;"",ROW(ForbDraft!A1559),""),"")</f>
        <v/>
      </c>
      <c r="C1544" s="230" t="str">
        <f>IFERROR(IF(ForbDraft!A1559&lt;&gt;"",ForbDraft!A1559,""),"")</f>
        <v/>
      </c>
      <c r="D1544" s="230" t="str">
        <f t="shared" si="24"/>
        <v/>
      </c>
      <c r="E1544" s="230" t="str">
        <f>IFERROR(IF(ForbDraft!L1559&lt;&gt;"",ABS(ForbDraft!L1559),""),"")</f>
        <v/>
      </c>
      <c r="F1544" s="230" t="str">
        <f>IFERROR(IF(ForbDraft!K1559&lt;&gt;"",ForbDraft!K1559,""),"")</f>
        <v/>
      </c>
    </row>
    <row r="1545" spans="2:6" x14ac:dyDescent="0.2">
      <c r="B1545" s="229" t="str">
        <f>IFERROR(IF(ForbDraft!A1560&lt;&gt;"",ROW(ForbDraft!A1560),""),"")</f>
        <v/>
      </c>
      <c r="C1545" s="230" t="str">
        <f>IFERROR(IF(ForbDraft!A1560&lt;&gt;"",ForbDraft!A1560,""),"")</f>
        <v/>
      </c>
      <c r="D1545" s="230" t="str">
        <f t="shared" si="24"/>
        <v/>
      </c>
      <c r="E1545" s="230" t="str">
        <f>IFERROR(IF(ForbDraft!L1560&lt;&gt;"",ABS(ForbDraft!L1560),""),"")</f>
        <v/>
      </c>
      <c r="F1545" s="230" t="str">
        <f>IFERROR(IF(ForbDraft!K1560&lt;&gt;"",ForbDraft!K1560,""),"")</f>
        <v/>
      </c>
    </row>
    <row r="1546" spans="2:6" x14ac:dyDescent="0.2">
      <c r="B1546" s="229" t="str">
        <f>IFERROR(IF(ForbDraft!A1561&lt;&gt;"",ROW(ForbDraft!A1561),""),"")</f>
        <v/>
      </c>
      <c r="C1546" s="230" t="str">
        <f>IFERROR(IF(ForbDraft!A1561&lt;&gt;"",ForbDraft!A1561,""),"")</f>
        <v/>
      </c>
      <c r="D1546" s="230" t="str">
        <f t="shared" si="24"/>
        <v/>
      </c>
      <c r="E1546" s="230" t="str">
        <f>IFERROR(IF(ForbDraft!L1561&lt;&gt;"",ABS(ForbDraft!L1561),""),"")</f>
        <v/>
      </c>
      <c r="F1546" s="230" t="str">
        <f>IFERROR(IF(ForbDraft!K1561&lt;&gt;"",ForbDraft!K1561,""),"")</f>
        <v/>
      </c>
    </row>
    <row r="1547" spans="2:6" x14ac:dyDescent="0.2">
      <c r="B1547" s="229" t="str">
        <f>IFERROR(IF(ForbDraft!A1562&lt;&gt;"",ROW(ForbDraft!A1562),""),"")</f>
        <v/>
      </c>
      <c r="C1547" s="230" t="str">
        <f>IFERROR(IF(ForbDraft!A1562&lt;&gt;"",ForbDraft!A1562,""),"")</f>
        <v/>
      </c>
      <c r="D1547" s="230" t="str">
        <f t="shared" si="24"/>
        <v/>
      </c>
      <c r="E1547" s="230" t="str">
        <f>IFERROR(IF(ForbDraft!L1562&lt;&gt;"",ABS(ForbDraft!L1562),""),"")</f>
        <v/>
      </c>
      <c r="F1547" s="230" t="str">
        <f>IFERROR(IF(ForbDraft!K1562&lt;&gt;"",ForbDraft!K1562,""),"")</f>
        <v/>
      </c>
    </row>
    <row r="1548" spans="2:6" x14ac:dyDescent="0.2">
      <c r="B1548" s="229" t="str">
        <f>IFERROR(IF(ForbDraft!A1563&lt;&gt;"",ROW(ForbDraft!A1563),""),"")</f>
        <v/>
      </c>
      <c r="C1548" s="230" t="str">
        <f>IFERROR(IF(ForbDraft!A1563&lt;&gt;"",ForbDraft!A1563,""),"")</f>
        <v/>
      </c>
      <c r="D1548" s="230" t="str">
        <f t="shared" si="24"/>
        <v/>
      </c>
      <c r="E1548" s="230" t="str">
        <f>IFERROR(IF(ForbDraft!L1563&lt;&gt;"",ABS(ForbDraft!L1563),""),"")</f>
        <v/>
      </c>
      <c r="F1548" s="230" t="str">
        <f>IFERROR(IF(ForbDraft!K1563&lt;&gt;"",ForbDraft!K1563,""),"")</f>
        <v/>
      </c>
    </row>
    <row r="1549" spans="2:6" x14ac:dyDescent="0.2">
      <c r="B1549" s="229" t="str">
        <f>IFERROR(IF(ForbDraft!A1564&lt;&gt;"",ROW(ForbDraft!A1564),""),"")</f>
        <v/>
      </c>
      <c r="C1549" s="230" t="str">
        <f>IFERROR(IF(ForbDraft!A1564&lt;&gt;"",ForbDraft!A1564,""),"")</f>
        <v/>
      </c>
      <c r="D1549" s="230" t="str">
        <f t="shared" si="24"/>
        <v/>
      </c>
      <c r="E1549" s="230" t="str">
        <f>IFERROR(IF(ForbDraft!L1564&lt;&gt;"",ABS(ForbDraft!L1564),""),"")</f>
        <v/>
      </c>
      <c r="F1549" s="230" t="str">
        <f>IFERROR(IF(ForbDraft!K1564&lt;&gt;"",ForbDraft!K1564,""),"")</f>
        <v/>
      </c>
    </row>
    <row r="1550" spans="2:6" x14ac:dyDescent="0.2">
      <c r="B1550" s="229" t="str">
        <f>IFERROR(IF(ForbDraft!A1565&lt;&gt;"",ROW(ForbDraft!A1565),""),"")</f>
        <v/>
      </c>
      <c r="C1550" s="230" t="str">
        <f>IFERROR(IF(ForbDraft!A1565&lt;&gt;"",ForbDraft!A1565,""),"")</f>
        <v/>
      </c>
      <c r="D1550" s="230" t="str">
        <f t="shared" si="24"/>
        <v/>
      </c>
      <c r="E1550" s="230" t="str">
        <f>IFERROR(IF(ForbDraft!L1565&lt;&gt;"",ABS(ForbDraft!L1565),""),"")</f>
        <v/>
      </c>
      <c r="F1550" s="230" t="str">
        <f>IFERROR(IF(ForbDraft!K1565&lt;&gt;"",ForbDraft!K1565,""),"")</f>
        <v/>
      </c>
    </row>
    <row r="1551" spans="2:6" x14ac:dyDescent="0.2">
      <c r="B1551" s="229" t="str">
        <f>IFERROR(IF(ForbDraft!A1566&lt;&gt;"",ROW(ForbDraft!A1566),""),"")</f>
        <v/>
      </c>
      <c r="C1551" s="230" t="str">
        <f>IFERROR(IF(ForbDraft!A1566&lt;&gt;"",ForbDraft!A1566,""),"")</f>
        <v/>
      </c>
      <c r="D1551" s="230" t="str">
        <f t="shared" si="24"/>
        <v/>
      </c>
      <c r="E1551" s="230" t="str">
        <f>IFERROR(IF(ForbDraft!L1566&lt;&gt;"",ABS(ForbDraft!L1566),""),"")</f>
        <v/>
      </c>
      <c r="F1551" s="230" t="str">
        <f>IFERROR(IF(ForbDraft!K1566&lt;&gt;"",ForbDraft!K1566,""),"")</f>
        <v/>
      </c>
    </row>
    <row r="1552" spans="2:6" x14ac:dyDescent="0.2">
      <c r="B1552" s="229" t="str">
        <f>IFERROR(IF(ForbDraft!A1567&lt;&gt;"",ROW(ForbDraft!A1567),""),"")</f>
        <v/>
      </c>
      <c r="C1552" s="230" t="str">
        <f>IFERROR(IF(ForbDraft!A1567&lt;&gt;"",ForbDraft!A1567,""),"")</f>
        <v/>
      </c>
      <c r="D1552" s="230" t="str">
        <f t="shared" si="24"/>
        <v/>
      </c>
      <c r="E1552" s="230" t="str">
        <f>IFERROR(IF(ForbDraft!L1567&lt;&gt;"",ABS(ForbDraft!L1567),""),"")</f>
        <v/>
      </c>
      <c r="F1552" s="230" t="str">
        <f>IFERROR(IF(ForbDraft!K1567&lt;&gt;"",ForbDraft!K1567,""),"")</f>
        <v/>
      </c>
    </row>
    <row r="1553" spans="2:6" x14ac:dyDescent="0.2">
      <c r="B1553" s="229" t="str">
        <f>IFERROR(IF(ForbDraft!A1568&lt;&gt;"",ROW(ForbDraft!A1568),""),"")</f>
        <v/>
      </c>
      <c r="C1553" s="230" t="str">
        <f>IFERROR(IF(ForbDraft!A1568&lt;&gt;"",ForbDraft!A1568,""),"")</f>
        <v/>
      </c>
      <c r="D1553" s="230" t="str">
        <f t="shared" si="24"/>
        <v/>
      </c>
      <c r="E1553" s="230" t="str">
        <f>IFERROR(IF(ForbDraft!L1568&lt;&gt;"",ABS(ForbDraft!L1568),""),"")</f>
        <v/>
      </c>
      <c r="F1553" s="230" t="str">
        <f>IFERROR(IF(ForbDraft!K1568&lt;&gt;"",ForbDraft!K1568,""),"")</f>
        <v/>
      </c>
    </row>
    <row r="1554" spans="2:6" x14ac:dyDescent="0.2">
      <c r="B1554" s="229" t="str">
        <f>IFERROR(IF(ForbDraft!A1569&lt;&gt;"",ROW(ForbDraft!A1569),""),"")</f>
        <v/>
      </c>
      <c r="C1554" s="230" t="str">
        <f>IFERROR(IF(ForbDraft!A1569&lt;&gt;"",ForbDraft!A1569,""),"")</f>
        <v/>
      </c>
      <c r="D1554" s="230" t="str">
        <f t="shared" si="24"/>
        <v/>
      </c>
      <c r="E1554" s="230" t="str">
        <f>IFERROR(IF(ForbDraft!L1569&lt;&gt;"",ABS(ForbDraft!L1569),""),"")</f>
        <v/>
      </c>
      <c r="F1554" s="230" t="str">
        <f>IFERROR(IF(ForbDraft!K1569&lt;&gt;"",ForbDraft!K1569,""),"")</f>
        <v/>
      </c>
    </row>
    <row r="1555" spans="2:6" x14ac:dyDescent="0.2">
      <c r="B1555" s="229" t="str">
        <f>IFERROR(IF(ForbDraft!A1570&lt;&gt;"",ROW(ForbDraft!A1570),""),"")</f>
        <v/>
      </c>
      <c r="C1555" s="230" t="str">
        <f>IFERROR(IF(ForbDraft!A1570&lt;&gt;"",ForbDraft!A1570,""),"")</f>
        <v/>
      </c>
      <c r="D1555" s="230" t="str">
        <f t="shared" si="24"/>
        <v/>
      </c>
      <c r="E1555" s="230" t="str">
        <f>IFERROR(IF(ForbDraft!L1570&lt;&gt;"",ABS(ForbDraft!L1570),""),"")</f>
        <v/>
      </c>
      <c r="F1555" s="230" t="str">
        <f>IFERROR(IF(ForbDraft!K1570&lt;&gt;"",ForbDraft!K1570,""),"")</f>
        <v/>
      </c>
    </row>
    <row r="1556" spans="2:6" x14ac:dyDescent="0.2">
      <c r="B1556" s="229" t="str">
        <f>IFERROR(IF(ForbDraft!A1571&lt;&gt;"",ROW(ForbDraft!A1571),""),"")</f>
        <v/>
      </c>
      <c r="C1556" s="230" t="str">
        <f>IFERROR(IF(ForbDraft!A1571&lt;&gt;"",ForbDraft!A1571,""),"")</f>
        <v/>
      </c>
      <c r="D1556" s="230" t="str">
        <f t="shared" si="24"/>
        <v/>
      </c>
      <c r="E1556" s="230" t="str">
        <f>IFERROR(IF(ForbDraft!L1571&lt;&gt;"",ABS(ForbDraft!L1571),""),"")</f>
        <v/>
      </c>
      <c r="F1556" s="230" t="str">
        <f>IFERROR(IF(ForbDraft!K1571&lt;&gt;"",ForbDraft!K1571,""),"")</f>
        <v/>
      </c>
    </row>
    <row r="1557" spans="2:6" x14ac:dyDescent="0.2">
      <c r="B1557" s="229" t="str">
        <f>IFERROR(IF(ForbDraft!A1572&lt;&gt;"",ROW(ForbDraft!A1572),""),"")</f>
        <v/>
      </c>
      <c r="C1557" s="230" t="str">
        <f>IFERROR(IF(ForbDraft!A1572&lt;&gt;"",ForbDraft!A1572,""),"")</f>
        <v/>
      </c>
      <c r="D1557" s="230" t="str">
        <f t="shared" si="24"/>
        <v/>
      </c>
      <c r="E1557" s="230" t="str">
        <f>IFERROR(IF(ForbDraft!L1572&lt;&gt;"",ABS(ForbDraft!L1572),""),"")</f>
        <v/>
      </c>
      <c r="F1557" s="230" t="str">
        <f>IFERROR(IF(ForbDraft!K1572&lt;&gt;"",ForbDraft!K1572,""),"")</f>
        <v/>
      </c>
    </row>
    <row r="1558" spans="2:6" x14ac:dyDescent="0.2">
      <c r="B1558" s="229" t="str">
        <f>IFERROR(IF(ForbDraft!A1573&lt;&gt;"",ROW(ForbDraft!A1573),""),"")</f>
        <v/>
      </c>
      <c r="C1558" s="230" t="str">
        <f>IFERROR(IF(ForbDraft!A1573&lt;&gt;"",ForbDraft!A1573,""),"")</f>
        <v/>
      </c>
      <c r="D1558" s="230" t="str">
        <f t="shared" si="24"/>
        <v/>
      </c>
      <c r="E1558" s="230" t="str">
        <f>IFERROR(IF(ForbDraft!L1573&lt;&gt;"",ABS(ForbDraft!L1573),""),"")</f>
        <v/>
      </c>
      <c r="F1558" s="230" t="str">
        <f>IFERROR(IF(ForbDraft!K1573&lt;&gt;"",ForbDraft!K1573,""),"")</f>
        <v/>
      </c>
    </row>
    <row r="1559" spans="2:6" x14ac:dyDescent="0.2">
      <c r="B1559" s="229" t="str">
        <f>IFERROR(IF(ForbDraft!A1574&lt;&gt;"",ROW(ForbDraft!A1574),""),"")</f>
        <v/>
      </c>
      <c r="C1559" s="230" t="str">
        <f>IFERROR(IF(ForbDraft!A1574&lt;&gt;"",ForbDraft!A1574,""),"")</f>
        <v/>
      </c>
      <c r="D1559" s="230" t="str">
        <f t="shared" si="24"/>
        <v/>
      </c>
      <c r="E1559" s="230" t="str">
        <f>IFERROR(IF(ForbDraft!L1574&lt;&gt;"",ABS(ForbDraft!L1574),""),"")</f>
        <v/>
      </c>
      <c r="F1559" s="230" t="str">
        <f>IFERROR(IF(ForbDraft!K1574&lt;&gt;"",ForbDraft!K1574,""),"")</f>
        <v/>
      </c>
    </row>
    <row r="1560" spans="2:6" x14ac:dyDescent="0.2">
      <c r="B1560" s="229" t="str">
        <f>IFERROR(IF(ForbDraft!A1575&lt;&gt;"",ROW(ForbDraft!A1575),""),"")</f>
        <v/>
      </c>
      <c r="C1560" s="230" t="str">
        <f>IFERROR(IF(ForbDraft!A1575&lt;&gt;"",ForbDraft!A1575,""),"")</f>
        <v/>
      </c>
      <c r="D1560" s="230" t="str">
        <f t="shared" si="24"/>
        <v/>
      </c>
      <c r="E1560" s="230" t="str">
        <f>IFERROR(IF(ForbDraft!L1575&lt;&gt;"",ABS(ForbDraft!L1575),""),"")</f>
        <v/>
      </c>
      <c r="F1560" s="230" t="str">
        <f>IFERROR(IF(ForbDraft!K1575&lt;&gt;"",ForbDraft!K1575,""),"")</f>
        <v/>
      </c>
    </row>
    <row r="1561" spans="2:6" x14ac:dyDescent="0.2">
      <c r="B1561" s="229" t="str">
        <f>IFERROR(IF(ForbDraft!A1576&lt;&gt;"",ROW(ForbDraft!A1576),""),"")</f>
        <v/>
      </c>
      <c r="C1561" s="230" t="str">
        <f>IFERROR(IF(ForbDraft!A1576&lt;&gt;"",ForbDraft!A1576,""),"")</f>
        <v/>
      </c>
      <c r="D1561" s="230" t="str">
        <f t="shared" si="24"/>
        <v/>
      </c>
      <c r="E1561" s="230" t="str">
        <f>IFERROR(IF(ForbDraft!L1576&lt;&gt;"",ABS(ForbDraft!L1576),""),"")</f>
        <v/>
      </c>
      <c r="F1561" s="230" t="str">
        <f>IFERROR(IF(ForbDraft!K1576&lt;&gt;"",ForbDraft!K1576,""),"")</f>
        <v/>
      </c>
    </row>
    <row r="1562" spans="2:6" x14ac:dyDescent="0.2">
      <c r="B1562" s="229" t="str">
        <f>IFERROR(IF(ForbDraft!A1577&lt;&gt;"",ROW(ForbDraft!A1577),""),"")</f>
        <v/>
      </c>
      <c r="C1562" s="230" t="str">
        <f>IFERROR(IF(ForbDraft!A1577&lt;&gt;"",ForbDraft!A1577,""),"")</f>
        <v/>
      </c>
      <c r="D1562" s="230" t="str">
        <f t="shared" si="24"/>
        <v/>
      </c>
      <c r="E1562" s="230" t="str">
        <f>IFERROR(IF(ForbDraft!L1577&lt;&gt;"",ABS(ForbDraft!L1577),""),"")</f>
        <v/>
      </c>
      <c r="F1562" s="230" t="str">
        <f>IFERROR(IF(ForbDraft!K1577&lt;&gt;"",ForbDraft!K1577,""),"")</f>
        <v/>
      </c>
    </row>
    <row r="1563" spans="2:6" x14ac:dyDescent="0.2">
      <c r="B1563" s="229" t="str">
        <f>IFERROR(IF(ForbDraft!A1578&lt;&gt;"",ROW(ForbDraft!A1578),""),"")</f>
        <v/>
      </c>
      <c r="C1563" s="230" t="str">
        <f>IFERROR(IF(ForbDraft!A1578&lt;&gt;"",ForbDraft!A1578,""),"")</f>
        <v/>
      </c>
      <c r="D1563" s="230" t="str">
        <f t="shared" si="24"/>
        <v/>
      </c>
      <c r="E1563" s="230" t="str">
        <f>IFERROR(IF(ForbDraft!L1578&lt;&gt;"",ABS(ForbDraft!L1578),""),"")</f>
        <v/>
      </c>
      <c r="F1563" s="230" t="str">
        <f>IFERROR(IF(ForbDraft!K1578&lt;&gt;"",ForbDraft!K1578,""),"")</f>
        <v/>
      </c>
    </row>
    <row r="1564" spans="2:6" x14ac:dyDescent="0.2">
      <c r="B1564" s="229" t="str">
        <f>IFERROR(IF(ForbDraft!A1579&lt;&gt;"",ROW(ForbDraft!A1579),""),"")</f>
        <v/>
      </c>
      <c r="C1564" s="230" t="str">
        <f>IFERROR(IF(ForbDraft!A1579&lt;&gt;"",ForbDraft!A1579,""),"")</f>
        <v/>
      </c>
      <c r="D1564" s="230" t="str">
        <f t="shared" si="24"/>
        <v/>
      </c>
      <c r="E1564" s="230" t="str">
        <f>IFERROR(IF(ForbDraft!L1579&lt;&gt;"",ABS(ForbDraft!L1579),""),"")</f>
        <v/>
      </c>
      <c r="F1564" s="230" t="str">
        <f>IFERROR(IF(ForbDraft!K1579&lt;&gt;"",ForbDraft!K1579,""),"")</f>
        <v/>
      </c>
    </row>
    <row r="1565" spans="2:6" x14ac:dyDescent="0.2">
      <c r="B1565" s="229" t="str">
        <f>IFERROR(IF(ForbDraft!A1580&lt;&gt;"",ROW(ForbDraft!A1580),""),"")</f>
        <v/>
      </c>
      <c r="C1565" s="230" t="str">
        <f>IFERROR(IF(ForbDraft!A1580&lt;&gt;"",ForbDraft!A1580,""),"")</f>
        <v/>
      </c>
      <c r="D1565" s="230" t="str">
        <f t="shared" si="24"/>
        <v/>
      </c>
      <c r="E1565" s="230" t="str">
        <f>IFERROR(IF(ForbDraft!L1580&lt;&gt;"",ABS(ForbDraft!L1580),""),"")</f>
        <v/>
      </c>
      <c r="F1565" s="230" t="str">
        <f>IFERROR(IF(ForbDraft!K1580&lt;&gt;"",ForbDraft!K1580,""),"")</f>
        <v/>
      </c>
    </row>
    <row r="1566" spans="2:6" x14ac:dyDescent="0.2">
      <c r="B1566" s="229" t="str">
        <f>IFERROR(IF(ForbDraft!A1581&lt;&gt;"",ROW(ForbDraft!A1581),""),"")</f>
        <v/>
      </c>
      <c r="C1566" s="230" t="str">
        <f>IFERROR(IF(ForbDraft!A1581&lt;&gt;"",ForbDraft!A1581,""),"")</f>
        <v/>
      </c>
      <c r="D1566" s="230" t="str">
        <f t="shared" si="24"/>
        <v/>
      </c>
      <c r="E1566" s="230" t="str">
        <f>IFERROR(IF(ForbDraft!L1581&lt;&gt;"",ABS(ForbDraft!L1581),""),"")</f>
        <v/>
      </c>
      <c r="F1566" s="230" t="str">
        <f>IFERROR(IF(ForbDraft!K1581&lt;&gt;"",ForbDraft!K1581,""),"")</f>
        <v/>
      </c>
    </row>
    <row r="1567" spans="2:6" x14ac:dyDescent="0.2">
      <c r="B1567" s="229" t="str">
        <f>IFERROR(IF(ForbDraft!A1582&lt;&gt;"",ROW(ForbDraft!A1582),""),"")</f>
        <v/>
      </c>
      <c r="C1567" s="230" t="str">
        <f>IFERROR(IF(ForbDraft!A1582&lt;&gt;"",ForbDraft!A1582,""),"")</f>
        <v/>
      </c>
      <c r="D1567" s="230" t="str">
        <f t="shared" si="24"/>
        <v/>
      </c>
      <c r="E1567" s="230" t="str">
        <f>IFERROR(IF(ForbDraft!L1582&lt;&gt;"",ABS(ForbDraft!L1582),""),"")</f>
        <v/>
      </c>
      <c r="F1567" s="230" t="str">
        <f>IFERROR(IF(ForbDraft!K1582&lt;&gt;"",ForbDraft!K1582,""),"")</f>
        <v/>
      </c>
    </row>
    <row r="1568" spans="2:6" x14ac:dyDescent="0.2">
      <c r="B1568" s="229" t="str">
        <f>IFERROR(IF(ForbDraft!A1583&lt;&gt;"",ROW(ForbDraft!A1583),""),"")</f>
        <v/>
      </c>
      <c r="C1568" s="230" t="str">
        <f>IFERROR(IF(ForbDraft!A1583&lt;&gt;"",ForbDraft!A1583,""),"")</f>
        <v/>
      </c>
      <c r="D1568" s="230" t="str">
        <f t="shared" si="24"/>
        <v/>
      </c>
      <c r="E1568" s="230" t="str">
        <f>IFERROR(IF(ForbDraft!L1583&lt;&gt;"",ABS(ForbDraft!L1583),""),"")</f>
        <v/>
      </c>
      <c r="F1568" s="230" t="str">
        <f>IFERROR(IF(ForbDraft!K1583&lt;&gt;"",ForbDraft!K1583,""),"")</f>
        <v/>
      </c>
    </row>
    <row r="1569" spans="2:6" x14ac:dyDescent="0.2">
      <c r="B1569" s="229" t="str">
        <f>IFERROR(IF(ForbDraft!A1584&lt;&gt;"",ROW(ForbDraft!A1584),""),"")</f>
        <v/>
      </c>
      <c r="C1569" s="230" t="str">
        <f>IFERROR(IF(ForbDraft!A1584&lt;&gt;"",ForbDraft!A1584,""),"")</f>
        <v/>
      </c>
      <c r="D1569" s="230" t="str">
        <f t="shared" si="24"/>
        <v/>
      </c>
      <c r="E1569" s="230" t="str">
        <f>IFERROR(IF(ForbDraft!L1584&lt;&gt;"",ABS(ForbDraft!L1584),""),"")</f>
        <v/>
      </c>
      <c r="F1569" s="230" t="str">
        <f>IFERROR(IF(ForbDraft!K1584&lt;&gt;"",ForbDraft!K1584,""),"")</f>
        <v/>
      </c>
    </row>
    <row r="1570" spans="2:6" x14ac:dyDescent="0.2">
      <c r="B1570" s="229" t="str">
        <f>IFERROR(IF(ForbDraft!A1585&lt;&gt;"",ROW(ForbDraft!A1585),""),"")</f>
        <v/>
      </c>
      <c r="C1570" s="230" t="str">
        <f>IFERROR(IF(ForbDraft!A1585&lt;&gt;"",ForbDraft!A1585,""),"")</f>
        <v/>
      </c>
      <c r="D1570" s="230" t="str">
        <f t="shared" si="24"/>
        <v/>
      </c>
      <c r="E1570" s="230" t="str">
        <f>IFERROR(IF(ForbDraft!L1585&lt;&gt;"",ABS(ForbDraft!L1585),""),"")</f>
        <v/>
      </c>
      <c r="F1570" s="230" t="str">
        <f>IFERROR(IF(ForbDraft!K1585&lt;&gt;"",ForbDraft!K1585,""),"")</f>
        <v/>
      </c>
    </row>
    <row r="1571" spans="2:6" x14ac:dyDescent="0.2">
      <c r="B1571" s="229" t="str">
        <f>IFERROR(IF(ForbDraft!A1586&lt;&gt;"",ROW(ForbDraft!A1586),""),"")</f>
        <v/>
      </c>
      <c r="C1571" s="230" t="str">
        <f>IFERROR(IF(ForbDraft!A1586&lt;&gt;"",ForbDraft!A1586,""),"")</f>
        <v/>
      </c>
      <c r="D1571" s="230" t="str">
        <f t="shared" si="24"/>
        <v/>
      </c>
      <c r="E1571" s="230" t="str">
        <f>IFERROR(IF(ForbDraft!L1586&lt;&gt;"",ABS(ForbDraft!L1586),""),"")</f>
        <v/>
      </c>
      <c r="F1571" s="230" t="str">
        <f>IFERROR(IF(ForbDraft!K1586&lt;&gt;"",ForbDraft!K1586,""),"")</f>
        <v/>
      </c>
    </row>
    <row r="1572" spans="2:6" x14ac:dyDescent="0.2">
      <c r="B1572" s="229" t="str">
        <f>IFERROR(IF(ForbDraft!A1587&lt;&gt;"",ROW(ForbDraft!A1587),""),"")</f>
        <v/>
      </c>
      <c r="C1572" s="230" t="str">
        <f>IFERROR(IF(ForbDraft!A1587&lt;&gt;"",ForbDraft!A1587,""),"")</f>
        <v/>
      </c>
      <c r="D1572" s="230" t="str">
        <f t="shared" si="24"/>
        <v/>
      </c>
      <c r="E1572" s="230" t="str">
        <f>IFERROR(IF(ForbDraft!L1587&lt;&gt;"",ABS(ForbDraft!L1587),""),"")</f>
        <v/>
      </c>
      <c r="F1572" s="230" t="str">
        <f>IFERROR(IF(ForbDraft!K1587&lt;&gt;"",ForbDraft!K1587,""),"")</f>
        <v/>
      </c>
    </row>
    <row r="1573" spans="2:6" x14ac:dyDescent="0.2">
      <c r="B1573" s="229" t="str">
        <f>IFERROR(IF(ForbDraft!A1588&lt;&gt;"",ROW(ForbDraft!A1588),""),"")</f>
        <v/>
      </c>
      <c r="C1573" s="230" t="str">
        <f>IFERROR(IF(ForbDraft!A1588&lt;&gt;"",ForbDraft!A1588,""),"")</f>
        <v/>
      </c>
      <c r="D1573" s="230" t="str">
        <f t="shared" si="24"/>
        <v/>
      </c>
      <c r="E1573" s="230" t="str">
        <f>IFERROR(IF(ForbDraft!L1588&lt;&gt;"",ABS(ForbDraft!L1588),""),"")</f>
        <v/>
      </c>
      <c r="F1573" s="230" t="str">
        <f>IFERROR(IF(ForbDraft!K1588&lt;&gt;"",ForbDraft!K1588,""),"")</f>
        <v/>
      </c>
    </row>
    <row r="1574" spans="2:6" x14ac:dyDescent="0.2">
      <c r="B1574" s="229" t="str">
        <f>IFERROR(IF(ForbDraft!A1589&lt;&gt;"",ROW(ForbDraft!A1589),""),"")</f>
        <v/>
      </c>
      <c r="C1574" s="230" t="str">
        <f>IFERROR(IF(ForbDraft!A1589&lt;&gt;"",ForbDraft!A1589,""),"")</f>
        <v/>
      </c>
      <c r="D1574" s="230" t="str">
        <f t="shared" si="24"/>
        <v/>
      </c>
      <c r="E1574" s="230" t="str">
        <f>IFERROR(IF(ForbDraft!L1589&lt;&gt;"",ABS(ForbDraft!L1589),""),"")</f>
        <v/>
      </c>
      <c r="F1574" s="230" t="str">
        <f>IFERROR(IF(ForbDraft!K1589&lt;&gt;"",ForbDraft!K1589,""),"")</f>
        <v/>
      </c>
    </row>
    <row r="1575" spans="2:6" x14ac:dyDescent="0.2">
      <c r="B1575" s="229" t="str">
        <f>IFERROR(IF(ForbDraft!A1590&lt;&gt;"",ROW(ForbDraft!A1590),""),"")</f>
        <v/>
      </c>
      <c r="C1575" s="230" t="str">
        <f>IFERROR(IF(ForbDraft!A1590&lt;&gt;"",ForbDraft!A1590,""),"")</f>
        <v/>
      </c>
      <c r="D1575" s="230" t="str">
        <f t="shared" si="24"/>
        <v/>
      </c>
      <c r="E1575" s="230" t="str">
        <f>IFERROR(IF(ForbDraft!L1590&lt;&gt;"",ABS(ForbDraft!L1590),""),"")</f>
        <v/>
      </c>
      <c r="F1575" s="230" t="str">
        <f>IFERROR(IF(ForbDraft!K1590&lt;&gt;"",ForbDraft!K1590,""),"")</f>
        <v/>
      </c>
    </row>
    <row r="1576" spans="2:6" x14ac:dyDescent="0.2">
      <c r="B1576" s="229" t="str">
        <f>IFERROR(IF(ForbDraft!A1591&lt;&gt;"",ROW(ForbDraft!A1591),""),"")</f>
        <v/>
      </c>
      <c r="C1576" s="230" t="str">
        <f>IFERROR(IF(ForbDraft!A1591&lt;&gt;"",ForbDraft!A1591,""),"")</f>
        <v/>
      </c>
      <c r="D1576" s="230" t="str">
        <f t="shared" si="24"/>
        <v/>
      </c>
      <c r="E1576" s="230" t="str">
        <f>IFERROR(IF(ForbDraft!L1591&lt;&gt;"",ABS(ForbDraft!L1591),""),"")</f>
        <v/>
      </c>
      <c r="F1576" s="230" t="str">
        <f>IFERROR(IF(ForbDraft!K1591&lt;&gt;"",ForbDraft!K1591,""),"")</f>
        <v/>
      </c>
    </row>
    <row r="1577" spans="2:6" x14ac:dyDescent="0.2">
      <c r="B1577" s="229" t="str">
        <f>IFERROR(IF(ForbDraft!A1592&lt;&gt;"",ROW(ForbDraft!A1592),""),"")</f>
        <v/>
      </c>
      <c r="C1577" s="230" t="str">
        <f>IFERROR(IF(ForbDraft!A1592&lt;&gt;"",ForbDraft!A1592,""),"")</f>
        <v/>
      </c>
      <c r="D1577" s="230" t="str">
        <f t="shared" si="24"/>
        <v/>
      </c>
      <c r="E1577" s="230" t="str">
        <f>IFERROR(IF(ForbDraft!L1592&lt;&gt;"",ABS(ForbDraft!L1592),""),"")</f>
        <v/>
      </c>
      <c r="F1577" s="230" t="str">
        <f>IFERROR(IF(ForbDraft!K1592&lt;&gt;"",ForbDraft!K1592,""),"")</f>
        <v/>
      </c>
    </row>
    <row r="1578" spans="2:6" x14ac:dyDescent="0.2">
      <c r="B1578" s="229" t="str">
        <f>IFERROR(IF(ForbDraft!A1593&lt;&gt;"",ROW(ForbDraft!A1593),""),"")</f>
        <v/>
      </c>
      <c r="C1578" s="230" t="str">
        <f>IFERROR(IF(ForbDraft!A1593&lt;&gt;"",ForbDraft!A1593,""),"")</f>
        <v/>
      </c>
      <c r="D1578" s="230" t="str">
        <f t="shared" si="24"/>
        <v/>
      </c>
      <c r="E1578" s="230" t="str">
        <f>IFERROR(IF(ForbDraft!L1593&lt;&gt;"",ABS(ForbDraft!L1593),""),"")</f>
        <v/>
      </c>
      <c r="F1578" s="230" t="str">
        <f>IFERROR(IF(ForbDraft!K1593&lt;&gt;"",ForbDraft!K1593,""),"")</f>
        <v/>
      </c>
    </row>
    <row r="1579" spans="2:6" x14ac:dyDescent="0.2">
      <c r="B1579" s="229" t="str">
        <f>IFERROR(IF(ForbDraft!A1594&lt;&gt;"",ROW(ForbDraft!A1594),""),"")</f>
        <v/>
      </c>
      <c r="C1579" s="230" t="str">
        <f>IFERROR(IF(ForbDraft!A1594&lt;&gt;"",ForbDraft!A1594,""),"")</f>
        <v/>
      </c>
      <c r="D1579" s="230" t="str">
        <f t="shared" si="24"/>
        <v/>
      </c>
      <c r="E1579" s="230" t="str">
        <f>IFERROR(IF(ForbDraft!L1594&lt;&gt;"",ABS(ForbDraft!L1594),""),"")</f>
        <v/>
      </c>
      <c r="F1579" s="230" t="str">
        <f>IFERROR(IF(ForbDraft!K1594&lt;&gt;"",ForbDraft!K1594,""),"")</f>
        <v/>
      </c>
    </row>
    <row r="1580" spans="2:6" x14ac:dyDescent="0.2">
      <c r="B1580" s="229" t="str">
        <f>IFERROR(IF(ForbDraft!A1595&lt;&gt;"",ROW(ForbDraft!A1595),""),"")</f>
        <v/>
      </c>
      <c r="C1580" s="230" t="str">
        <f>IFERROR(IF(ForbDraft!A1595&lt;&gt;"",ForbDraft!A1595,""),"")</f>
        <v/>
      </c>
      <c r="D1580" s="230" t="str">
        <f t="shared" si="24"/>
        <v/>
      </c>
      <c r="E1580" s="230" t="str">
        <f>IFERROR(IF(ForbDraft!L1595&lt;&gt;"",ABS(ForbDraft!L1595),""),"")</f>
        <v/>
      </c>
      <c r="F1580" s="230" t="str">
        <f>IFERROR(IF(ForbDraft!K1595&lt;&gt;"",ForbDraft!K1595,""),"")</f>
        <v/>
      </c>
    </row>
    <row r="1581" spans="2:6" x14ac:dyDescent="0.2">
      <c r="B1581" s="229" t="str">
        <f>IFERROR(IF(ForbDraft!A1596&lt;&gt;"",ROW(ForbDraft!A1596),""),"")</f>
        <v/>
      </c>
      <c r="C1581" s="230" t="str">
        <f>IFERROR(IF(ForbDraft!A1596&lt;&gt;"",ForbDraft!A1596,""),"")</f>
        <v/>
      </c>
      <c r="D1581" s="230" t="str">
        <f t="shared" si="24"/>
        <v/>
      </c>
      <c r="E1581" s="230" t="str">
        <f>IFERROR(IF(ForbDraft!L1596&lt;&gt;"",ABS(ForbDraft!L1596),""),"")</f>
        <v/>
      </c>
      <c r="F1581" s="230" t="str">
        <f>IFERROR(IF(ForbDraft!K1596&lt;&gt;"",ForbDraft!K1596,""),"")</f>
        <v/>
      </c>
    </row>
    <row r="1582" spans="2:6" x14ac:dyDescent="0.2">
      <c r="B1582" s="229" t="str">
        <f>IFERROR(IF(ForbDraft!A1597&lt;&gt;"",ROW(ForbDraft!A1597),""),"")</f>
        <v/>
      </c>
      <c r="C1582" s="230" t="str">
        <f>IFERROR(IF(ForbDraft!A1597&lt;&gt;"",ForbDraft!A1597,""),"")</f>
        <v/>
      </c>
      <c r="D1582" s="230" t="str">
        <f t="shared" si="24"/>
        <v/>
      </c>
      <c r="E1582" s="230" t="str">
        <f>IFERROR(IF(ForbDraft!L1597&lt;&gt;"",ABS(ForbDraft!L1597),""),"")</f>
        <v/>
      </c>
      <c r="F1582" s="230" t="str">
        <f>IFERROR(IF(ForbDraft!K1597&lt;&gt;"",ForbDraft!K1597,""),"")</f>
        <v/>
      </c>
    </row>
    <row r="1583" spans="2:6" x14ac:dyDescent="0.2">
      <c r="B1583" s="229" t="str">
        <f>IFERROR(IF(ForbDraft!A1598&lt;&gt;"",ROW(ForbDraft!A1598),""),"")</f>
        <v/>
      </c>
      <c r="C1583" s="230" t="str">
        <f>IFERROR(IF(ForbDraft!A1598&lt;&gt;"",ForbDraft!A1598,""),"")</f>
        <v/>
      </c>
      <c r="D1583" s="230" t="str">
        <f t="shared" si="24"/>
        <v/>
      </c>
      <c r="E1583" s="230" t="str">
        <f>IFERROR(IF(ForbDraft!L1598&lt;&gt;"",ABS(ForbDraft!L1598),""),"")</f>
        <v/>
      </c>
      <c r="F1583" s="230" t="str">
        <f>IFERROR(IF(ForbDraft!K1598&lt;&gt;"",ForbDraft!K1598,""),"")</f>
        <v/>
      </c>
    </row>
    <row r="1584" spans="2:6" x14ac:dyDescent="0.2">
      <c r="B1584" s="229" t="str">
        <f>IFERROR(IF(ForbDraft!A1599&lt;&gt;"",ROW(ForbDraft!A1599),""),"")</f>
        <v/>
      </c>
      <c r="C1584" s="230" t="str">
        <f>IFERROR(IF(ForbDraft!A1599&lt;&gt;"",ForbDraft!A1599,""),"")</f>
        <v/>
      </c>
      <c r="D1584" s="230" t="str">
        <f t="shared" si="24"/>
        <v/>
      </c>
      <c r="E1584" s="230" t="str">
        <f>IFERROR(IF(ForbDraft!L1599&lt;&gt;"",ABS(ForbDraft!L1599),""),"")</f>
        <v/>
      </c>
      <c r="F1584" s="230" t="str">
        <f>IFERROR(IF(ForbDraft!K1599&lt;&gt;"",ForbDraft!K1599,""),"")</f>
        <v/>
      </c>
    </row>
    <row r="1585" spans="2:6" x14ac:dyDescent="0.2">
      <c r="B1585" s="229" t="str">
        <f>IFERROR(IF(ForbDraft!A1600&lt;&gt;"",ROW(ForbDraft!A1600),""),"")</f>
        <v/>
      </c>
      <c r="C1585" s="230" t="str">
        <f>IFERROR(IF(ForbDraft!A1600&lt;&gt;"",ForbDraft!A1600,""),"")</f>
        <v/>
      </c>
      <c r="D1585" s="230" t="str">
        <f t="shared" si="24"/>
        <v/>
      </c>
      <c r="E1585" s="230" t="str">
        <f>IFERROR(IF(ForbDraft!L1600&lt;&gt;"",ABS(ForbDraft!L1600),""),"")</f>
        <v/>
      </c>
      <c r="F1585" s="230" t="str">
        <f>IFERROR(IF(ForbDraft!K1600&lt;&gt;"",ForbDraft!K1600,""),"")</f>
        <v/>
      </c>
    </row>
    <row r="1586" spans="2:6" x14ac:dyDescent="0.2">
      <c r="B1586" s="229" t="str">
        <f>IFERROR(IF(ForbDraft!A1601&lt;&gt;"",ROW(ForbDraft!A1601),""),"")</f>
        <v/>
      </c>
      <c r="C1586" s="230" t="str">
        <f>IFERROR(IF(ForbDraft!A1601&lt;&gt;"",ForbDraft!A1601,""),"")</f>
        <v/>
      </c>
      <c r="D1586" s="230" t="str">
        <f t="shared" si="24"/>
        <v/>
      </c>
      <c r="E1586" s="230" t="str">
        <f>IFERROR(IF(ForbDraft!L1601&lt;&gt;"",ABS(ForbDraft!L1601),""),"")</f>
        <v/>
      </c>
      <c r="F1586" s="230" t="str">
        <f>IFERROR(IF(ForbDraft!K1601&lt;&gt;"",ForbDraft!K1601,""),"")</f>
        <v/>
      </c>
    </row>
    <row r="1587" spans="2:6" x14ac:dyDescent="0.2">
      <c r="B1587" s="229" t="str">
        <f>IFERROR(IF(ForbDraft!A1602&lt;&gt;"",ROW(ForbDraft!A1602),""),"")</f>
        <v/>
      </c>
      <c r="C1587" s="230" t="str">
        <f>IFERROR(IF(ForbDraft!A1602&lt;&gt;"",ForbDraft!A1602,""),"")</f>
        <v/>
      </c>
      <c r="D1587" s="230" t="str">
        <f t="shared" si="24"/>
        <v/>
      </c>
      <c r="E1587" s="230" t="str">
        <f>IFERROR(IF(ForbDraft!L1602&lt;&gt;"",ABS(ForbDraft!L1602),""),"")</f>
        <v/>
      </c>
      <c r="F1587" s="230" t="str">
        <f>IFERROR(IF(ForbDraft!K1602&lt;&gt;"",ForbDraft!K1602,""),"")</f>
        <v/>
      </c>
    </row>
    <row r="1588" spans="2:6" x14ac:dyDescent="0.2">
      <c r="B1588" s="229" t="str">
        <f>IFERROR(IF(ForbDraft!A1603&lt;&gt;"",ROW(ForbDraft!A1603),""),"")</f>
        <v/>
      </c>
      <c r="C1588" s="230" t="str">
        <f>IFERROR(IF(ForbDraft!A1603&lt;&gt;"",ForbDraft!A1603,""),"")</f>
        <v/>
      </c>
      <c r="D1588" s="230" t="str">
        <f t="shared" si="24"/>
        <v/>
      </c>
      <c r="E1588" s="230" t="str">
        <f>IFERROR(IF(ForbDraft!L1603&lt;&gt;"",ABS(ForbDraft!L1603),""),"")</f>
        <v/>
      </c>
      <c r="F1588" s="230" t="str">
        <f>IFERROR(IF(ForbDraft!K1603&lt;&gt;"",ForbDraft!K1603,""),"")</f>
        <v/>
      </c>
    </row>
    <row r="1589" spans="2:6" x14ac:dyDescent="0.2">
      <c r="B1589" s="229" t="str">
        <f>IFERROR(IF(ForbDraft!A1604&lt;&gt;"",ROW(ForbDraft!A1604),""),"")</f>
        <v/>
      </c>
      <c r="C1589" s="230" t="str">
        <f>IFERROR(IF(ForbDraft!A1604&lt;&gt;"",ForbDraft!A1604,""),"")</f>
        <v/>
      </c>
      <c r="D1589" s="230" t="str">
        <f t="shared" si="24"/>
        <v/>
      </c>
      <c r="E1589" s="230" t="str">
        <f>IFERROR(IF(ForbDraft!L1604&lt;&gt;"",ABS(ForbDraft!L1604),""),"")</f>
        <v/>
      </c>
      <c r="F1589" s="230" t="str">
        <f>IFERROR(IF(ForbDraft!K1604&lt;&gt;"",ForbDraft!K1604,""),"")</f>
        <v/>
      </c>
    </row>
    <row r="1590" spans="2:6" x14ac:dyDescent="0.2">
      <c r="B1590" s="229" t="str">
        <f>IFERROR(IF(ForbDraft!A1605&lt;&gt;"",ROW(ForbDraft!A1605),""),"")</f>
        <v/>
      </c>
      <c r="C1590" s="230" t="str">
        <f>IFERROR(IF(ForbDraft!A1605&lt;&gt;"",ForbDraft!A1605,""),"")</f>
        <v/>
      </c>
      <c r="D1590" s="230" t="str">
        <f t="shared" si="24"/>
        <v/>
      </c>
      <c r="E1590" s="230" t="str">
        <f>IFERROR(IF(ForbDraft!L1605&lt;&gt;"",ABS(ForbDraft!L1605),""),"")</f>
        <v/>
      </c>
      <c r="F1590" s="230" t="str">
        <f>IFERROR(IF(ForbDraft!K1605&lt;&gt;"",ForbDraft!K1605,""),"")</f>
        <v/>
      </c>
    </row>
    <row r="1591" spans="2:6" x14ac:dyDescent="0.2">
      <c r="B1591" s="229" t="str">
        <f>IFERROR(IF(ForbDraft!A1606&lt;&gt;"",ROW(ForbDraft!A1606),""),"")</f>
        <v/>
      </c>
      <c r="C1591" s="230" t="str">
        <f>IFERROR(IF(ForbDraft!A1606&lt;&gt;"",ForbDraft!A1606,""),"")</f>
        <v/>
      </c>
      <c r="D1591" s="230" t="str">
        <f t="shared" si="24"/>
        <v/>
      </c>
      <c r="E1591" s="230" t="str">
        <f>IFERROR(IF(ForbDraft!L1606&lt;&gt;"",ABS(ForbDraft!L1606),""),"")</f>
        <v/>
      </c>
      <c r="F1591" s="230" t="str">
        <f>IFERROR(IF(ForbDraft!K1606&lt;&gt;"",ForbDraft!K1606,""),"")</f>
        <v/>
      </c>
    </row>
    <row r="1592" spans="2:6" x14ac:dyDescent="0.2">
      <c r="B1592" s="229" t="str">
        <f>IFERROR(IF(ForbDraft!A1607&lt;&gt;"",ROW(ForbDraft!A1607),""),"")</f>
        <v/>
      </c>
      <c r="C1592" s="230" t="str">
        <f>IFERROR(IF(ForbDraft!A1607&lt;&gt;"",ForbDraft!A1607,""),"")</f>
        <v/>
      </c>
      <c r="D1592" s="230" t="str">
        <f t="shared" si="24"/>
        <v/>
      </c>
      <c r="E1592" s="230" t="str">
        <f>IFERROR(IF(ForbDraft!L1607&lt;&gt;"",ABS(ForbDraft!L1607),""),"")</f>
        <v/>
      </c>
      <c r="F1592" s="230" t="str">
        <f>IFERROR(IF(ForbDraft!K1607&lt;&gt;"",ForbDraft!K1607,""),"")</f>
        <v/>
      </c>
    </row>
    <row r="1593" spans="2:6" x14ac:dyDescent="0.2">
      <c r="B1593" s="229" t="str">
        <f>IFERROR(IF(ForbDraft!A1608&lt;&gt;"",ROW(ForbDraft!A1608),""),"")</f>
        <v/>
      </c>
      <c r="C1593" s="230" t="str">
        <f>IFERROR(IF(ForbDraft!A1608&lt;&gt;"",ForbDraft!A1608,""),"")</f>
        <v/>
      </c>
      <c r="D1593" s="230" t="str">
        <f t="shared" si="24"/>
        <v/>
      </c>
      <c r="E1593" s="230" t="str">
        <f>IFERROR(IF(ForbDraft!L1608&lt;&gt;"",ABS(ForbDraft!L1608),""),"")</f>
        <v/>
      </c>
      <c r="F1593" s="230" t="str">
        <f>IFERROR(IF(ForbDraft!K1608&lt;&gt;"",ForbDraft!K1608,""),"")</f>
        <v/>
      </c>
    </row>
    <row r="1594" spans="2:6" x14ac:dyDescent="0.2">
      <c r="B1594" s="229" t="str">
        <f>IFERROR(IF(ForbDraft!A1609&lt;&gt;"",ROW(ForbDraft!A1609),""),"")</f>
        <v/>
      </c>
      <c r="C1594" s="230" t="str">
        <f>IFERROR(IF(ForbDraft!A1609&lt;&gt;"",ForbDraft!A1609,""),"")</f>
        <v/>
      </c>
      <c r="D1594" s="230" t="str">
        <f t="shared" si="24"/>
        <v/>
      </c>
      <c r="E1594" s="230" t="str">
        <f>IFERROR(IF(ForbDraft!L1609&lt;&gt;"",ABS(ForbDraft!L1609),""),"")</f>
        <v/>
      </c>
      <c r="F1594" s="230" t="str">
        <f>IFERROR(IF(ForbDraft!K1609&lt;&gt;"",ForbDraft!K1609,""),"")</f>
        <v/>
      </c>
    </row>
    <row r="1595" spans="2:6" x14ac:dyDescent="0.2">
      <c r="B1595" s="229" t="str">
        <f>IFERROR(IF(ForbDraft!A1610&lt;&gt;"",ROW(ForbDraft!A1610),""),"")</f>
        <v/>
      </c>
      <c r="C1595" s="230" t="str">
        <f>IFERROR(IF(ForbDraft!A1610&lt;&gt;"",ForbDraft!A1610,""),"")</f>
        <v/>
      </c>
      <c r="D1595" s="230" t="str">
        <f t="shared" si="24"/>
        <v/>
      </c>
      <c r="E1595" s="230" t="str">
        <f>IFERROR(IF(ForbDraft!L1610&lt;&gt;"",ABS(ForbDraft!L1610),""),"")</f>
        <v/>
      </c>
      <c r="F1595" s="230" t="str">
        <f>IFERROR(IF(ForbDraft!K1610&lt;&gt;"",ForbDraft!K1610,""),"")</f>
        <v/>
      </c>
    </row>
    <row r="1596" spans="2:6" x14ac:dyDescent="0.2">
      <c r="B1596" s="229" t="str">
        <f>IFERROR(IF(ForbDraft!A1611&lt;&gt;"",ROW(ForbDraft!A1611),""),"")</f>
        <v/>
      </c>
      <c r="C1596" s="230" t="str">
        <f>IFERROR(IF(ForbDraft!A1611&lt;&gt;"",ForbDraft!A1611,""),"")</f>
        <v/>
      </c>
      <c r="D1596" s="230" t="str">
        <f t="shared" si="24"/>
        <v/>
      </c>
      <c r="E1596" s="230" t="str">
        <f>IFERROR(IF(ForbDraft!L1611&lt;&gt;"",ABS(ForbDraft!L1611),""),"")</f>
        <v/>
      </c>
      <c r="F1596" s="230" t="str">
        <f>IFERROR(IF(ForbDraft!K1611&lt;&gt;"",ForbDraft!K1611,""),"")</f>
        <v/>
      </c>
    </row>
    <row r="1597" spans="2:6" x14ac:dyDescent="0.2">
      <c r="B1597" s="229" t="str">
        <f>IFERROR(IF(ForbDraft!A1612&lt;&gt;"",ROW(ForbDraft!A1612),""),"")</f>
        <v/>
      </c>
      <c r="C1597" s="230" t="str">
        <f>IFERROR(IF(ForbDraft!A1612&lt;&gt;"",ForbDraft!A1612,""),"")</f>
        <v/>
      </c>
      <c r="D1597" s="230" t="str">
        <f t="shared" si="24"/>
        <v/>
      </c>
      <c r="E1597" s="230" t="str">
        <f>IFERROR(IF(ForbDraft!L1612&lt;&gt;"",ABS(ForbDraft!L1612),""),"")</f>
        <v/>
      </c>
      <c r="F1597" s="230" t="str">
        <f>IFERROR(IF(ForbDraft!K1612&lt;&gt;"",ForbDraft!K1612,""),"")</f>
        <v/>
      </c>
    </row>
    <row r="1598" spans="2:6" x14ac:dyDescent="0.2">
      <c r="B1598" s="229" t="str">
        <f>IFERROR(IF(ForbDraft!A1613&lt;&gt;"",ROW(ForbDraft!A1613),""),"")</f>
        <v/>
      </c>
      <c r="C1598" s="230" t="str">
        <f>IFERROR(IF(ForbDraft!A1613&lt;&gt;"",ForbDraft!A1613,""),"")</f>
        <v/>
      </c>
      <c r="D1598" s="230" t="str">
        <f t="shared" si="24"/>
        <v/>
      </c>
      <c r="E1598" s="230" t="str">
        <f>IFERROR(IF(ForbDraft!L1613&lt;&gt;"",ABS(ForbDraft!L1613),""),"")</f>
        <v/>
      </c>
      <c r="F1598" s="230" t="str">
        <f>IFERROR(IF(ForbDraft!K1613&lt;&gt;"",ForbDraft!K1613,""),"")</f>
        <v/>
      </c>
    </row>
    <row r="1599" spans="2:6" x14ac:dyDescent="0.2">
      <c r="B1599" s="229" t="str">
        <f>IFERROR(IF(ForbDraft!A1614&lt;&gt;"",ROW(ForbDraft!A1614),""),"")</f>
        <v/>
      </c>
      <c r="C1599" s="230" t="str">
        <f>IFERROR(IF(ForbDraft!A1614&lt;&gt;"",ForbDraft!A1614,""),"")</f>
        <v/>
      </c>
      <c r="D1599" s="230" t="str">
        <f t="shared" si="24"/>
        <v/>
      </c>
      <c r="E1599" s="230" t="str">
        <f>IFERROR(IF(ForbDraft!L1614&lt;&gt;"",ABS(ForbDraft!L1614),""),"")</f>
        <v/>
      </c>
      <c r="F1599" s="230" t="str">
        <f>IFERROR(IF(ForbDraft!K1614&lt;&gt;"",ForbDraft!K1614,""),"")</f>
        <v/>
      </c>
    </row>
    <row r="1600" spans="2:6" x14ac:dyDescent="0.2">
      <c r="B1600" s="229" t="str">
        <f>IFERROR(IF(ForbDraft!A1615&lt;&gt;"",ROW(ForbDraft!A1615),""),"")</f>
        <v/>
      </c>
      <c r="C1600" s="230" t="str">
        <f>IFERROR(IF(ForbDraft!A1615&lt;&gt;"",ForbDraft!A1615,""),"")</f>
        <v/>
      </c>
      <c r="D1600" s="230" t="str">
        <f t="shared" si="24"/>
        <v/>
      </c>
      <c r="E1600" s="230" t="str">
        <f>IFERROR(IF(ForbDraft!L1615&lt;&gt;"",ABS(ForbDraft!L1615),""),"")</f>
        <v/>
      </c>
      <c r="F1600" s="230" t="str">
        <f>IFERROR(IF(ForbDraft!K1615&lt;&gt;"",ForbDraft!K1615,""),"")</f>
        <v/>
      </c>
    </row>
    <row r="1601" spans="2:6" x14ac:dyDescent="0.2">
      <c r="B1601" s="229" t="str">
        <f>IFERROR(IF(ForbDraft!A1616&lt;&gt;"",ROW(ForbDraft!A1616),""),"")</f>
        <v/>
      </c>
      <c r="C1601" s="230" t="str">
        <f>IFERROR(IF(ForbDraft!A1616&lt;&gt;"",ForbDraft!A1616,""),"")</f>
        <v/>
      </c>
      <c r="D1601" s="230" t="str">
        <f t="shared" si="24"/>
        <v/>
      </c>
      <c r="E1601" s="230" t="str">
        <f>IFERROR(IF(ForbDraft!L1616&lt;&gt;"",ABS(ForbDraft!L1616),""),"")</f>
        <v/>
      </c>
      <c r="F1601" s="230" t="str">
        <f>IFERROR(IF(ForbDraft!K1616&lt;&gt;"",ForbDraft!K1616,""),"")</f>
        <v/>
      </c>
    </row>
    <row r="1602" spans="2:6" x14ac:dyDescent="0.2">
      <c r="B1602" s="229" t="str">
        <f>IFERROR(IF(ForbDraft!A1617&lt;&gt;"",ROW(ForbDraft!A1617),""),"")</f>
        <v/>
      </c>
      <c r="C1602" s="230" t="str">
        <f>IFERROR(IF(ForbDraft!A1617&lt;&gt;"",ForbDraft!A1617,""),"")</f>
        <v/>
      </c>
      <c r="D1602" s="230" t="str">
        <f t="shared" si="24"/>
        <v/>
      </c>
      <c r="E1602" s="230" t="str">
        <f>IFERROR(IF(ForbDraft!L1617&lt;&gt;"",ABS(ForbDraft!L1617),""),"")</f>
        <v/>
      </c>
      <c r="F1602" s="230" t="str">
        <f>IFERROR(IF(ForbDraft!K1617&lt;&gt;"",ForbDraft!K1617,""),"")</f>
        <v/>
      </c>
    </row>
    <row r="1603" spans="2:6" x14ac:dyDescent="0.2">
      <c r="B1603" s="229" t="str">
        <f>IFERROR(IF(ForbDraft!A1618&lt;&gt;"",ROW(ForbDraft!A1618),""),"")</f>
        <v/>
      </c>
      <c r="C1603" s="230" t="str">
        <f>IFERROR(IF(ForbDraft!A1618&lt;&gt;"",ForbDraft!A1618,""),"")</f>
        <v/>
      </c>
      <c r="D1603" s="230" t="str">
        <f t="shared" ref="D1603:D1666" si="25">IF(F1603="pH לבדיקת גבול","pH",F1603)</f>
        <v/>
      </c>
      <c r="E1603" s="230" t="str">
        <f>IFERROR(IF(ForbDraft!L1618&lt;&gt;"",ABS(ForbDraft!L1618),""),"")</f>
        <v/>
      </c>
      <c r="F1603" s="230" t="str">
        <f>IFERROR(IF(ForbDraft!K1618&lt;&gt;"",ForbDraft!K1618,""),"")</f>
        <v/>
      </c>
    </row>
    <row r="1604" spans="2:6" x14ac:dyDescent="0.2">
      <c r="B1604" s="229" t="str">
        <f>IFERROR(IF(ForbDraft!A1619&lt;&gt;"",ROW(ForbDraft!A1619),""),"")</f>
        <v/>
      </c>
      <c r="C1604" s="230" t="str">
        <f>IFERROR(IF(ForbDraft!A1619&lt;&gt;"",ForbDraft!A1619,""),"")</f>
        <v/>
      </c>
      <c r="D1604" s="230" t="str">
        <f t="shared" si="25"/>
        <v/>
      </c>
      <c r="E1604" s="230" t="str">
        <f>IFERROR(IF(ForbDraft!L1619&lt;&gt;"",ABS(ForbDraft!L1619),""),"")</f>
        <v/>
      </c>
      <c r="F1604" s="230" t="str">
        <f>IFERROR(IF(ForbDraft!K1619&lt;&gt;"",ForbDraft!K1619,""),"")</f>
        <v/>
      </c>
    </row>
    <row r="1605" spans="2:6" x14ac:dyDescent="0.2">
      <c r="B1605" s="229" t="str">
        <f>IFERROR(IF(ForbDraft!A1620&lt;&gt;"",ROW(ForbDraft!A1620),""),"")</f>
        <v/>
      </c>
      <c r="C1605" s="230" t="str">
        <f>IFERROR(IF(ForbDraft!A1620&lt;&gt;"",ForbDraft!A1620,""),"")</f>
        <v/>
      </c>
      <c r="D1605" s="230" t="str">
        <f t="shared" si="25"/>
        <v/>
      </c>
      <c r="E1605" s="230" t="str">
        <f>IFERROR(IF(ForbDraft!L1620&lt;&gt;"",ABS(ForbDraft!L1620),""),"")</f>
        <v/>
      </c>
      <c r="F1605" s="230" t="str">
        <f>IFERROR(IF(ForbDraft!K1620&lt;&gt;"",ForbDraft!K1620,""),"")</f>
        <v/>
      </c>
    </row>
    <row r="1606" spans="2:6" x14ac:dyDescent="0.2">
      <c r="B1606" s="229" t="str">
        <f>IFERROR(IF(ForbDraft!A1621&lt;&gt;"",ROW(ForbDraft!A1621),""),"")</f>
        <v/>
      </c>
      <c r="C1606" s="230" t="str">
        <f>IFERROR(IF(ForbDraft!A1621&lt;&gt;"",ForbDraft!A1621,""),"")</f>
        <v/>
      </c>
      <c r="D1606" s="230" t="str">
        <f t="shared" si="25"/>
        <v/>
      </c>
      <c r="E1606" s="230" t="str">
        <f>IFERROR(IF(ForbDraft!L1621&lt;&gt;"",ABS(ForbDraft!L1621),""),"")</f>
        <v/>
      </c>
      <c r="F1606" s="230" t="str">
        <f>IFERROR(IF(ForbDraft!K1621&lt;&gt;"",ForbDraft!K1621,""),"")</f>
        <v/>
      </c>
    </row>
    <row r="1607" spans="2:6" x14ac:dyDescent="0.2">
      <c r="B1607" s="229" t="str">
        <f>IFERROR(IF(ForbDraft!A1622&lt;&gt;"",ROW(ForbDraft!A1622),""),"")</f>
        <v/>
      </c>
      <c r="C1607" s="230" t="str">
        <f>IFERROR(IF(ForbDraft!A1622&lt;&gt;"",ForbDraft!A1622,""),"")</f>
        <v/>
      </c>
      <c r="D1607" s="230" t="str">
        <f t="shared" si="25"/>
        <v/>
      </c>
      <c r="E1607" s="230" t="str">
        <f>IFERROR(IF(ForbDraft!L1622&lt;&gt;"",ABS(ForbDraft!L1622),""),"")</f>
        <v/>
      </c>
      <c r="F1607" s="230" t="str">
        <f>IFERROR(IF(ForbDraft!K1622&lt;&gt;"",ForbDraft!K1622,""),"")</f>
        <v/>
      </c>
    </row>
    <row r="1608" spans="2:6" x14ac:dyDescent="0.2">
      <c r="B1608" s="229" t="str">
        <f>IFERROR(IF(ForbDraft!A1623&lt;&gt;"",ROW(ForbDraft!A1623),""),"")</f>
        <v/>
      </c>
      <c r="C1608" s="230" t="str">
        <f>IFERROR(IF(ForbDraft!A1623&lt;&gt;"",ForbDraft!A1623,""),"")</f>
        <v/>
      </c>
      <c r="D1608" s="230" t="str">
        <f t="shared" si="25"/>
        <v/>
      </c>
      <c r="E1608" s="230" t="str">
        <f>IFERROR(IF(ForbDraft!L1623&lt;&gt;"",ABS(ForbDraft!L1623),""),"")</f>
        <v/>
      </c>
      <c r="F1608" s="230" t="str">
        <f>IFERROR(IF(ForbDraft!K1623&lt;&gt;"",ForbDraft!K1623,""),"")</f>
        <v/>
      </c>
    </row>
    <row r="1609" spans="2:6" x14ac:dyDescent="0.2">
      <c r="B1609" s="229" t="str">
        <f>IFERROR(IF(ForbDraft!A1624&lt;&gt;"",ROW(ForbDraft!A1624),""),"")</f>
        <v/>
      </c>
      <c r="C1609" s="230" t="str">
        <f>IFERROR(IF(ForbDraft!A1624&lt;&gt;"",ForbDraft!A1624,""),"")</f>
        <v/>
      </c>
      <c r="D1609" s="230" t="str">
        <f t="shared" si="25"/>
        <v/>
      </c>
      <c r="E1609" s="230" t="str">
        <f>IFERROR(IF(ForbDraft!L1624&lt;&gt;"",ABS(ForbDraft!L1624),""),"")</f>
        <v/>
      </c>
      <c r="F1609" s="230" t="str">
        <f>IFERROR(IF(ForbDraft!K1624&lt;&gt;"",ForbDraft!K1624,""),"")</f>
        <v/>
      </c>
    </row>
    <row r="1610" spans="2:6" x14ac:dyDescent="0.2">
      <c r="B1610" s="229" t="str">
        <f>IFERROR(IF(ForbDraft!A1625&lt;&gt;"",ROW(ForbDraft!A1625),""),"")</f>
        <v/>
      </c>
      <c r="C1610" s="230" t="str">
        <f>IFERROR(IF(ForbDraft!A1625&lt;&gt;"",ForbDraft!A1625,""),"")</f>
        <v/>
      </c>
      <c r="D1610" s="230" t="str">
        <f t="shared" si="25"/>
        <v/>
      </c>
      <c r="E1610" s="230" t="str">
        <f>IFERROR(IF(ForbDraft!L1625&lt;&gt;"",ABS(ForbDraft!L1625),""),"")</f>
        <v/>
      </c>
      <c r="F1610" s="230" t="str">
        <f>IFERROR(IF(ForbDraft!K1625&lt;&gt;"",ForbDraft!K1625,""),"")</f>
        <v/>
      </c>
    </row>
    <row r="1611" spans="2:6" x14ac:dyDescent="0.2">
      <c r="B1611" s="229" t="str">
        <f>IFERROR(IF(ForbDraft!A1626&lt;&gt;"",ROW(ForbDraft!A1626),""),"")</f>
        <v/>
      </c>
      <c r="C1611" s="230" t="str">
        <f>IFERROR(IF(ForbDraft!A1626&lt;&gt;"",ForbDraft!A1626,""),"")</f>
        <v/>
      </c>
      <c r="D1611" s="230" t="str">
        <f t="shared" si="25"/>
        <v/>
      </c>
      <c r="E1611" s="230" t="str">
        <f>IFERROR(IF(ForbDraft!L1626&lt;&gt;"",ABS(ForbDraft!L1626),""),"")</f>
        <v/>
      </c>
      <c r="F1611" s="230" t="str">
        <f>IFERROR(IF(ForbDraft!K1626&lt;&gt;"",ForbDraft!K1626,""),"")</f>
        <v/>
      </c>
    </row>
    <row r="1612" spans="2:6" x14ac:dyDescent="0.2">
      <c r="B1612" s="229" t="str">
        <f>IFERROR(IF(ForbDraft!A1627&lt;&gt;"",ROW(ForbDraft!A1627),""),"")</f>
        <v/>
      </c>
      <c r="C1612" s="230" t="str">
        <f>IFERROR(IF(ForbDraft!A1627&lt;&gt;"",ForbDraft!A1627,""),"")</f>
        <v/>
      </c>
      <c r="D1612" s="230" t="str">
        <f t="shared" si="25"/>
        <v/>
      </c>
      <c r="E1612" s="230" t="str">
        <f>IFERROR(IF(ForbDraft!L1627&lt;&gt;"",ABS(ForbDraft!L1627),""),"")</f>
        <v/>
      </c>
      <c r="F1612" s="230" t="str">
        <f>IFERROR(IF(ForbDraft!K1627&lt;&gt;"",ForbDraft!K1627,""),"")</f>
        <v/>
      </c>
    </row>
    <row r="1613" spans="2:6" x14ac:dyDescent="0.2">
      <c r="B1613" s="229" t="str">
        <f>IFERROR(IF(ForbDraft!A1628&lt;&gt;"",ROW(ForbDraft!A1628),""),"")</f>
        <v/>
      </c>
      <c r="C1613" s="230" t="str">
        <f>IFERROR(IF(ForbDraft!A1628&lt;&gt;"",ForbDraft!A1628,""),"")</f>
        <v/>
      </c>
      <c r="D1613" s="230" t="str">
        <f t="shared" si="25"/>
        <v/>
      </c>
      <c r="E1613" s="230" t="str">
        <f>IFERROR(IF(ForbDraft!L1628&lt;&gt;"",ABS(ForbDraft!L1628),""),"")</f>
        <v/>
      </c>
      <c r="F1613" s="230" t="str">
        <f>IFERROR(IF(ForbDraft!K1628&lt;&gt;"",ForbDraft!K1628,""),"")</f>
        <v/>
      </c>
    </row>
    <row r="1614" spans="2:6" x14ac:dyDescent="0.2">
      <c r="B1614" s="229" t="str">
        <f>IFERROR(IF(ForbDraft!A1629&lt;&gt;"",ROW(ForbDraft!A1629),""),"")</f>
        <v/>
      </c>
      <c r="C1614" s="230" t="str">
        <f>IFERROR(IF(ForbDraft!A1629&lt;&gt;"",ForbDraft!A1629,""),"")</f>
        <v/>
      </c>
      <c r="D1614" s="230" t="str">
        <f t="shared" si="25"/>
        <v/>
      </c>
      <c r="E1614" s="230" t="str">
        <f>IFERROR(IF(ForbDraft!L1629&lt;&gt;"",ABS(ForbDraft!L1629),""),"")</f>
        <v/>
      </c>
      <c r="F1614" s="230" t="str">
        <f>IFERROR(IF(ForbDraft!K1629&lt;&gt;"",ForbDraft!K1629,""),"")</f>
        <v/>
      </c>
    </row>
    <row r="1615" spans="2:6" x14ac:dyDescent="0.2">
      <c r="B1615" s="229" t="str">
        <f>IFERROR(IF(ForbDraft!A1630&lt;&gt;"",ROW(ForbDraft!A1630),""),"")</f>
        <v/>
      </c>
      <c r="C1615" s="230" t="str">
        <f>IFERROR(IF(ForbDraft!A1630&lt;&gt;"",ForbDraft!A1630,""),"")</f>
        <v/>
      </c>
      <c r="D1615" s="230" t="str">
        <f t="shared" si="25"/>
        <v/>
      </c>
      <c r="E1615" s="230" t="str">
        <f>IFERROR(IF(ForbDraft!L1630&lt;&gt;"",ABS(ForbDraft!L1630),""),"")</f>
        <v/>
      </c>
      <c r="F1615" s="230" t="str">
        <f>IFERROR(IF(ForbDraft!K1630&lt;&gt;"",ForbDraft!K1630,""),"")</f>
        <v/>
      </c>
    </row>
    <row r="1616" spans="2:6" x14ac:dyDescent="0.2">
      <c r="B1616" s="229" t="str">
        <f>IFERROR(IF(ForbDraft!A1631&lt;&gt;"",ROW(ForbDraft!A1631),""),"")</f>
        <v/>
      </c>
      <c r="C1616" s="230" t="str">
        <f>IFERROR(IF(ForbDraft!A1631&lt;&gt;"",ForbDraft!A1631,""),"")</f>
        <v/>
      </c>
      <c r="D1616" s="230" t="str">
        <f t="shared" si="25"/>
        <v/>
      </c>
      <c r="E1616" s="230" t="str">
        <f>IFERROR(IF(ForbDraft!L1631&lt;&gt;"",ABS(ForbDraft!L1631),""),"")</f>
        <v/>
      </c>
      <c r="F1616" s="230" t="str">
        <f>IFERROR(IF(ForbDraft!K1631&lt;&gt;"",ForbDraft!K1631,""),"")</f>
        <v/>
      </c>
    </row>
    <row r="1617" spans="2:6" x14ac:dyDescent="0.2">
      <c r="B1617" s="229" t="str">
        <f>IFERROR(IF(ForbDraft!A1632&lt;&gt;"",ROW(ForbDraft!A1632),""),"")</f>
        <v/>
      </c>
      <c r="C1617" s="230" t="str">
        <f>IFERROR(IF(ForbDraft!A1632&lt;&gt;"",ForbDraft!A1632,""),"")</f>
        <v/>
      </c>
      <c r="D1617" s="230" t="str">
        <f t="shared" si="25"/>
        <v/>
      </c>
      <c r="E1617" s="230" t="str">
        <f>IFERROR(IF(ForbDraft!L1632&lt;&gt;"",ABS(ForbDraft!L1632),""),"")</f>
        <v/>
      </c>
      <c r="F1617" s="230" t="str">
        <f>IFERROR(IF(ForbDraft!K1632&lt;&gt;"",ForbDraft!K1632,""),"")</f>
        <v/>
      </c>
    </row>
    <row r="1618" spans="2:6" x14ac:dyDescent="0.2">
      <c r="B1618" s="229" t="str">
        <f>IFERROR(IF(ForbDraft!A1633&lt;&gt;"",ROW(ForbDraft!A1633),""),"")</f>
        <v/>
      </c>
      <c r="C1618" s="230" t="str">
        <f>IFERROR(IF(ForbDraft!A1633&lt;&gt;"",ForbDraft!A1633,""),"")</f>
        <v/>
      </c>
      <c r="D1618" s="230" t="str">
        <f t="shared" si="25"/>
        <v/>
      </c>
      <c r="E1618" s="230" t="str">
        <f>IFERROR(IF(ForbDraft!L1633&lt;&gt;"",ABS(ForbDraft!L1633),""),"")</f>
        <v/>
      </c>
      <c r="F1618" s="230" t="str">
        <f>IFERROR(IF(ForbDraft!K1633&lt;&gt;"",ForbDraft!K1633,""),"")</f>
        <v/>
      </c>
    </row>
    <row r="1619" spans="2:6" x14ac:dyDescent="0.2">
      <c r="B1619" s="229" t="str">
        <f>IFERROR(IF(ForbDraft!A1634&lt;&gt;"",ROW(ForbDraft!A1634),""),"")</f>
        <v/>
      </c>
      <c r="C1619" s="230" t="str">
        <f>IFERROR(IF(ForbDraft!A1634&lt;&gt;"",ForbDraft!A1634,""),"")</f>
        <v/>
      </c>
      <c r="D1619" s="230" t="str">
        <f t="shared" si="25"/>
        <v/>
      </c>
      <c r="E1619" s="230" t="str">
        <f>IFERROR(IF(ForbDraft!L1634&lt;&gt;"",ABS(ForbDraft!L1634),""),"")</f>
        <v/>
      </c>
      <c r="F1619" s="230" t="str">
        <f>IFERROR(IF(ForbDraft!K1634&lt;&gt;"",ForbDraft!K1634,""),"")</f>
        <v/>
      </c>
    </row>
    <row r="1620" spans="2:6" x14ac:dyDescent="0.2">
      <c r="B1620" s="229" t="str">
        <f>IFERROR(IF(ForbDraft!A1635&lt;&gt;"",ROW(ForbDraft!A1635),""),"")</f>
        <v/>
      </c>
      <c r="C1620" s="230" t="str">
        <f>IFERROR(IF(ForbDraft!A1635&lt;&gt;"",ForbDraft!A1635,""),"")</f>
        <v/>
      </c>
      <c r="D1620" s="230" t="str">
        <f t="shared" si="25"/>
        <v/>
      </c>
      <c r="E1620" s="230" t="str">
        <f>IFERROR(IF(ForbDraft!L1635&lt;&gt;"",ABS(ForbDraft!L1635),""),"")</f>
        <v/>
      </c>
      <c r="F1620" s="230" t="str">
        <f>IFERROR(IF(ForbDraft!K1635&lt;&gt;"",ForbDraft!K1635,""),"")</f>
        <v/>
      </c>
    </row>
    <row r="1621" spans="2:6" x14ac:dyDescent="0.2">
      <c r="B1621" s="229" t="str">
        <f>IFERROR(IF(ForbDraft!A1636&lt;&gt;"",ROW(ForbDraft!A1636),""),"")</f>
        <v/>
      </c>
      <c r="C1621" s="230" t="str">
        <f>IFERROR(IF(ForbDraft!A1636&lt;&gt;"",ForbDraft!A1636,""),"")</f>
        <v/>
      </c>
      <c r="D1621" s="230" t="str">
        <f t="shared" si="25"/>
        <v/>
      </c>
      <c r="E1621" s="230" t="str">
        <f>IFERROR(IF(ForbDraft!L1636&lt;&gt;"",ABS(ForbDraft!L1636),""),"")</f>
        <v/>
      </c>
      <c r="F1621" s="230" t="str">
        <f>IFERROR(IF(ForbDraft!K1636&lt;&gt;"",ForbDraft!K1636,""),"")</f>
        <v/>
      </c>
    </row>
    <row r="1622" spans="2:6" x14ac:dyDescent="0.2">
      <c r="B1622" s="229" t="str">
        <f>IFERROR(IF(ForbDraft!A1637&lt;&gt;"",ROW(ForbDraft!A1637),""),"")</f>
        <v/>
      </c>
      <c r="C1622" s="230" t="str">
        <f>IFERROR(IF(ForbDraft!A1637&lt;&gt;"",ForbDraft!A1637,""),"")</f>
        <v/>
      </c>
      <c r="D1622" s="230" t="str">
        <f t="shared" si="25"/>
        <v/>
      </c>
      <c r="E1622" s="230" t="str">
        <f>IFERROR(IF(ForbDraft!L1637&lt;&gt;"",ABS(ForbDraft!L1637),""),"")</f>
        <v/>
      </c>
      <c r="F1622" s="230" t="str">
        <f>IFERROR(IF(ForbDraft!K1637&lt;&gt;"",ForbDraft!K1637,""),"")</f>
        <v/>
      </c>
    </row>
    <row r="1623" spans="2:6" x14ac:dyDescent="0.2">
      <c r="B1623" s="229" t="str">
        <f>IFERROR(IF(ForbDraft!A1638&lt;&gt;"",ROW(ForbDraft!A1638),""),"")</f>
        <v/>
      </c>
      <c r="C1623" s="230" t="str">
        <f>IFERROR(IF(ForbDraft!A1638&lt;&gt;"",ForbDraft!A1638,""),"")</f>
        <v/>
      </c>
      <c r="D1623" s="230" t="str">
        <f t="shared" si="25"/>
        <v/>
      </c>
      <c r="E1623" s="230" t="str">
        <f>IFERROR(IF(ForbDraft!L1638&lt;&gt;"",ABS(ForbDraft!L1638),""),"")</f>
        <v/>
      </c>
      <c r="F1623" s="230" t="str">
        <f>IFERROR(IF(ForbDraft!K1638&lt;&gt;"",ForbDraft!K1638,""),"")</f>
        <v/>
      </c>
    </row>
    <row r="1624" spans="2:6" x14ac:dyDescent="0.2">
      <c r="B1624" s="229" t="str">
        <f>IFERROR(IF(ForbDraft!A1639&lt;&gt;"",ROW(ForbDraft!A1639),""),"")</f>
        <v/>
      </c>
      <c r="C1624" s="230" t="str">
        <f>IFERROR(IF(ForbDraft!A1639&lt;&gt;"",ForbDraft!A1639,""),"")</f>
        <v/>
      </c>
      <c r="D1624" s="230" t="str">
        <f t="shared" si="25"/>
        <v/>
      </c>
      <c r="E1624" s="230" t="str">
        <f>IFERROR(IF(ForbDraft!L1639&lt;&gt;"",ABS(ForbDraft!L1639),""),"")</f>
        <v/>
      </c>
      <c r="F1624" s="230" t="str">
        <f>IFERROR(IF(ForbDraft!K1639&lt;&gt;"",ForbDraft!K1639,""),"")</f>
        <v/>
      </c>
    </row>
    <row r="1625" spans="2:6" x14ac:dyDescent="0.2">
      <c r="B1625" s="229" t="str">
        <f>IFERROR(IF(ForbDraft!A1640&lt;&gt;"",ROW(ForbDraft!A1640),""),"")</f>
        <v/>
      </c>
      <c r="C1625" s="230" t="str">
        <f>IFERROR(IF(ForbDraft!A1640&lt;&gt;"",ForbDraft!A1640,""),"")</f>
        <v/>
      </c>
      <c r="D1625" s="230" t="str">
        <f t="shared" si="25"/>
        <v/>
      </c>
      <c r="E1625" s="230" t="str">
        <f>IFERROR(IF(ForbDraft!L1640&lt;&gt;"",ABS(ForbDraft!L1640),""),"")</f>
        <v/>
      </c>
      <c r="F1625" s="230" t="str">
        <f>IFERROR(IF(ForbDraft!K1640&lt;&gt;"",ForbDraft!K1640,""),"")</f>
        <v/>
      </c>
    </row>
    <row r="1626" spans="2:6" x14ac:dyDescent="0.2">
      <c r="B1626" s="229" t="str">
        <f>IFERROR(IF(ForbDraft!A1641&lt;&gt;"",ROW(ForbDraft!A1641),""),"")</f>
        <v/>
      </c>
      <c r="C1626" s="230" t="str">
        <f>IFERROR(IF(ForbDraft!A1641&lt;&gt;"",ForbDraft!A1641,""),"")</f>
        <v/>
      </c>
      <c r="D1626" s="230" t="str">
        <f t="shared" si="25"/>
        <v/>
      </c>
      <c r="E1626" s="230" t="str">
        <f>IFERROR(IF(ForbDraft!L1641&lt;&gt;"",ABS(ForbDraft!L1641),""),"")</f>
        <v/>
      </c>
      <c r="F1626" s="230" t="str">
        <f>IFERROR(IF(ForbDraft!K1641&lt;&gt;"",ForbDraft!K1641,""),"")</f>
        <v/>
      </c>
    </row>
    <row r="1627" spans="2:6" x14ac:dyDescent="0.2">
      <c r="B1627" s="229" t="str">
        <f>IFERROR(IF(ForbDraft!A1642&lt;&gt;"",ROW(ForbDraft!A1642),""),"")</f>
        <v/>
      </c>
      <c r="C1627" s="230" t="str">
        <f>IFERROR(IF(ForbDraft!A1642&lt;&gt;"",ForbDraft!A1642,""),"")</f>
        <v/>
      </c>
      <c r="D1627" s="230" t="str">
        <f t="shared" si="25"/>
        <v/>
      </c>
      <c r="E1627" s="230" t="str">
        <f>IFERROR(IF(ForbDraft!L1642&lt;&gt;"",ABS(ForbDraft!L1642),""),"")</f>
        <v/>
      </c>
      <c r="F1627" s="230" t="str">
        <f>IFERROR(IF(ForbDraft!K1642&lt;&gt;"",ForbDraft!K1642,""),"")</f>
        <v/>
      </c>
    </row>
    <row r="1628" spans="2:6" x14ac:dyDescent="0.2">
      <c r="B1628" s="229" t="str">
        <f>IFERROR(IF(ForbDraft!A1643&lt;&gt;"",ROW(ForbDraft!A1643),""),"")</f>
        <v/>
      </c>
      <c r="C1628" s="230" t="str">
        <f>IFERROR(IF(ForbDraft!A1643&lt;&gt;"",ForbDraft!A1643,""),"")</f>
        <v/>
      </c>
      <c r="D1628" s="230" t="str">
        <f t="shared" si="25"/>
        <v/>
      </c>
      <c r="E1628" s="230" t="str">
        <f>IFERROR(IF(ForbDraft!L1643&lt;&gt;"",ABS(ForbDraft!L1643),""),"")</f>
        <v/>
      </c>
      <c r="F1628" s="230" t="str">
        <f>IFERROR(IF(ForbDraft!K1643&lt;&gt;"",ForbDraft!K1643,""),"")</f>
        <v/>
      </c>
    </row>
    <row r="1629" spans="2:6" x14ac:dyDescent="0.2">
      <c r="B1629" s="229" t="str">
        <f>IFERROR(IF(ForbDraft!A1644&lt;&gt;"",ROW(ForbDraft!A1644),""),"")</f>
        <v/>
      </c>
      <c r="C1629" s="230" t="str">
        <f>IFERROR(IF(ForbDraft!A1644&lt;&gt;"",ForbDraft!A1644,""),"")</f>
        <v/>
      </c>
      <c r="D1629" s="230" t="str">
        <f t="shared" si="25"/>
        <v/>
      </c>
      <c r="E1629" s="230" t="str">
        <f>IFERROR(IF(ForbDraft!L1644&lt;&gt;"",ABS(ForbDraft!L1644),""),"")</f>
        <v/>
      </c>
      <c r="F1629" s="230" t="str">
        <f>IFERROR(IF(ForbDraft!K1644&lt;&gt;"",ForbDraft!K1644,""),"")</f>
        <v/>
      </c>
    </row>
    <row r="1630" spans="2:6" x14ac:dyDescent="0.2">
      <c r="B1630" s="229" t="str">
        <f>IFERROR(IF(ForbDraft!A1645&lt;&gt;"",ROW(ForbDraft!A1645),""),"")</f>
        <v/>
      </c>
      <c r="C1630" s="230" t="str">
        <f>IFERROR(IF(ForbDraft!A1645&lt;&gt;"",ForbDraft!A1645,""),"")</f>
        <v/>
      </c>
      <c r="D1630" s="230" t="str">
        <f t="shared" si="25"/>
        <v/>
      </c>
      <c r="E1630" s="230" t="str">
        <f>IFERROR(IF(ForbDraft!L1645&lt;&gt;"",ABS(ForbDraft!L1645),""),"")</f>
        <v/>
      </c>
      <c r="F1630" s="230" t="str">
        <f>IFERROR(IF(ForbDraft!K1645&lt;&gt;"",ForbDraft!K1645,""),"")</f>
        <v/>
      </c>
    </row>
    <row r="1631" spans="2:6" x14ac:dyDescent="0.2">
      <c r="B1631" s="229" t="str">
        <f>IFERROR(IF(ForbDraft!A1646&lt;&gt;"",ROW(ForbDraft!A1646),""),"")</f>
        <v/>
      </c>
      <c r="C1631" s="230" t="str">
        <f>IFERROR(IF(ForbDraft!A1646&lt;&gt;"",ForbDraft!A1646,""),"")</f>
        <v/>
      </c>
      <c r="D1631" s="230" t="str">
        <f t="shared" si="25"/>
        <v/>
      </c>
      <c r="E1631" s="230" t="str">
        <f>IFERROR(IF(ForbDraft!L1646&lt;&gt;"",ABS(ForbDraft!L1646),""),"")</f>
        <v/>
      </c>
      <c r="F1631" s="230" t="str">
        <f>IFERROR(IF(ForbDraft!K1646&lt;&gt;"",ForbDraft!K1646,""),"")</f>
        <v/>
      </c>
    </row>
    <row r="1632" spans="2:6" x14ac:dyDescent="0.2">
      <c r="B1632" s="229" t="str">
        <f>IFERROR(IF(ForbDraft!A1647&lt;&gt;"",ROW(ForbDraft!A1647),""),"")</f>
        <v/>
      </c>
      <c r="C1632" s="230" t="str">
        <f>IFERROR(IF(ForbDraft!A1647&lt;&gt;"",ForbDraft!A1647,""),"")</f>
        <v/>
      </c>
      <c r="D1632" s="230" t="str">
        <f t="shared" si="25"/>
        <v/>
      </c>
      <c r="E1632" s="230" t="str">
        <f>IFERROR(IF(ForbDraft!L1647&lt;&gt;"",ABS(ForbDraft!L1647),""),"")</f>
        <v/>
      </c>
      <c r="F1632" s="230" t="str">
        <f>IFERROR(IF(ForbDraft!K1647&lt;&gt;"",ForbDraft!K1647,""),"")</f>
        <v/>
      </c>
    </row>
    <row r="1633" spans="2:6" x14ac:dyDescent="0.2">
      <c r="B1633" s="229" t="str">
        <f>IFERROR(IF(ForbDraft!A1648&lt;&gt;"",ROW(ForbDraft!A1648),""),"")</f>
        <v/>
      </c>
      <c r="C1633" s="230" t="str">
        <f>IFERROR(IF(ForbDraft!A1648&lt;&gt;"",ForbDraft!A1648,""),"")</f>
        <v/>
      </c>
      <c r="D1633" s="230" t="str">
        <f t="shared" si="25"/>
        <v/>
      </c>
      <c r="E1633" s="230" t="str">
        <f>IFERROR(IF(ForbDraft!L1648&lt;&gt;"",ABS(ForbDraft!L1648),""),"")</f>
        <v/>
      </c>
      <c r="F1633" s="230" t="str">
        <f>IFERROR(IF(ForbDraft!K1648&lt;&gt;"",ForbDraft!K1648,""),"")</f>
        <v/>
      </c>
    </row>
    <row r="1634" spans="2:6" x14ac:dyDescent="0.2">
      <c r="B1634" s="229" t="str">
        <f>IFERROR(IF(ForbDraft!A1649&lt;&gt;"",ROW(ForbDraft!A1649),""),"")</f>
        <v/>
      </c>
      <c r="C1634" s="230" t="str">
        <f>IFERROR(IF(ForbDraft!A1649&lt;&gt;"",ForbDraft!A1649,""),"")</f>
        <v/>
      </c>
      <c r="D1634" s="230" t="str">
        <f t="shared" si="25"/>
        <v/>
      </c>
      <c r="E1634" s="230" t="str">
        <f>IFERROR(IF(ForbDraft!L1649&lt;&gt;"",ABS(ForbDraft!L1649),""),"")</f>
        <v/>
      </c>
      <c r="F1634" s="230" t="str">
        <f>IFERROR(IF(ForbDraft!K1649&lt;&gt;"",ForbDraft!K1649,""),"")</f>
        <v/>
      </c>
    </row>
    <row r="1635" spans="2:6" x14ac:dyDescent="0.2">
      <c r="B1635" s="229" t="str">
        <f>IFERROR(IF(ForbDraft!A1650&lt;&gt;"",ROW(ForbDraft!A1650),""),"")</f>
        <v/>
      </c>
      <c r="C1635" s="230" t="str">
        <f>IFERROR(IF(ForbDraft!A1650&lt;&gt;"",ForbDraft!A1650,""),"")</f>
        <v/>
      </c>
      <c r="D1635" s="230" t="str">
        <f t="shared" si="25"/>
        <v/>
      </c>
      <c r="E1635" s="230" t="str">
        <f>IFERROR(IF(ForbDraft!L1650&lt;&gt;"",ABS(ForbDraft!L1650),""),"")</f>
        <v/>
      </c>
      <c r="F1635" s="230" t="str">
        <f>IFERROR(IF(ForbDraft!K1650&lt;&gt;"",ForbDraft!K1650,""),"")</f>
        <v/>
      </c>
    </row>
    <row r="1636" spans="2:6" x14ac:dyDescent="0.2">
      <c r="B1636" s="229" t="str">
        <f>IFERROR(IF(ForbDraft!A1651&lt;&gt;"",ROW(ForbDraft!A1651),""),"")</f>
        <v/>
      </c>
      <c r="C1636" s="230" t="str">
        <f>IFERROR(IF(ForbDraft!A1651&lt;&gt;"",ForbDraft!A1651,""),"")</f>
        <v/>
      </c>
      <c r="D1636" s="230" t="str">
        <f t="shared" si="25"/>
        <v/>
      </c>
      <c r="E1636" s="230" t="str">
        <f>IFERROR(IF(ForbDraft!L1651&lt;&gt;"",ABS(ForbDraft!L1651),""),"")</f>
        <v/>
      </c>
      <c r="F1636" s="230" t="str">
        <f>IFERROR(IF(ForbDraft!K1651&lt;&gt;"",ForbDraft!K1651,""),"")</f>
        <v/>
      </c>
    </row>
    <row r="1637" spans="2:6" x14ac:dyDescent="0.2">
      <c r="B1637" s="229" t="str">
        <f>IFERROR(IF(ForbDraft!A1652&lt;&gt;"",ROW(ForbDraft!A1652),""),"")</f>
        <v/>
      </c>
      <c r="C1637" s="230" t="str">
        <f>IFERROR(IF(ForbDraft!A1652&lt;&gt;"",ForbDraft!A1652,""),"")</f>
        <v/>
      </c>
      <c r="D1637" s="230" t="str">
        <f t="shared" si="25"/>
        <v/>
      </c>
      <c r="E1637" s="230" t="str">
        <f>IFERROR(IF(ForbDraft!L1652&lt;&gt;"",ABS(ForbDraft!L1652),""),"")</f>
        <v/>
      </c>
      <c r="F1637" s="230" t="str">
        <f>IFERROR(IF(ForbDraft!K1652&lt;&gt;"",ForbDraft!K1652,""),"")</f>
        <v/>
      </c>
    </row>
    <row r="1638" spans="2:6" x14ac:dyDescent="0.2">
      <c r="B1638" s="229" t="str">
        <f>IFERROR(IF(ForbDraft!A1653&lt;&gt;"",ROW(ForbDraft!A1653),""),"")</f>
        <v/>
      </c>
      <c r="C1638" s="230" t="str">
        <f>IFERROR(IF(ForbDraft!A1653&lt;&gt;"",ForbDraft!A1653,""),"")</f>
        <v/>
      </c>
      <c r="D1638" s="230" t="str">
        <f t="shared" si="25"/>
        <v/>
      </c>
      <c r="E1638" s="230" t="str">
        <f>IFERROR(IF(ForbDraft!L1653&lt;&gt;"",ABS(ForbDraft!L1653),""),"")</f>
        <v/>
      </c>
      <c r="F1638" s="230" t="str">
        <f>IFERROR(IF(ForbDraft!K1653&lt;&gt;"",ForbDraft!K1653,""),"")</f>
        <v/>
      </c>
    </row>
    <row r="1639" spans="2:6" x14ac:dyDescent="0.2">
      <c r="B1639" s="229" t="str">
        <f>IFERROR(IF(ForbDraft!A1654&lt;&gt;"",ROW(ForbDraft!A1654),""),"")</f>
        <v/>
      </c>
      <c r="C1639" s="230" t="str">
        <f>IFERROR(IF(ForbDraft!A1654&lt;&gt;"",ForbDraft!A1654,""),"")</f>
        <v/>
      </c>
      <c r="D1639" s="230" t="str">
        <f t="shared" si="25"/>
        <v/>
      </c>
      <c r="E1639" s="230" t="str">
        <f>IFERROR(IF(ForbDraft!L1654&lt;&gt;"",ABS(ForbDraft!L1654),""),"")</f>
        <v/>
      </c>
      <c r="F1639" s="230" t="str">
        <f>IFERROR(IF(ForbDraft!K1654&lt;&gt;"",ForbDraft!K1654,""),"")</f>
        <v/>
      </c>
    </row>
    <row r="1640" spans="2:6" x14ac:dyDescent="0.2">
      <c r="B1640" s="229" t="str">
        <f>IFERROR(IF(ForbDraft!A1655&lt;&gt;"",ROW(ForbDraft!A1655),""),"")</f>
        <v/>
      </c>
      <c r="C1640" s="230" t="str">
        <f>IFERROR(IF(ForbDraft!A1655&lt;&gt;"",ForbDraft!A1655,""),"")</f>
        <v/>
      </c>
      <c r="D1640" s="230" t="str">
        <f t="shared" si="25"/>
        <v/>
      </c>
      <c r="E1640" s="230" t="str">
        <f>IFERROR(IF(ForbDraft!L1655&lt;&gt;"",ABS(ForbDraft!L1655),""),"")</f>
        <v/>
      </c>
      <c r="F1640" s="230" t="str">
        <f>IFERROR(IF(ForbDraft!K1655&lt;&gt;"",ForbDraft!K1655,""),"")</f>
        <v/>
      </c>
    </row>
    <row r="1641" spans="2:6" x14ac:dyDescent="0.2">
      <c r="B1641" s="229" t="str">
        <f>IFERROR(IF(ForbDraft!A1656&lt;&gt;"",ROW(ForbDraft!A1656),""),"")</f>
        <v/>
      </c>
      <c r="C1641" s="230" t="str">
        <f>IFERROR(IF(ForbDraft!A1656&lt;&gt;"",ForbDraft!A1656,""),"")</f>
        <v/>
      </c>
      <c r="D1641" s="230" t="str">
        <f t="shared" si="25"/>
        <v/>
      </c>
      <c r="E1641" s="230" t="str">
        <f>IFERROR(IF(ForbDraft!L1656&lt;&gt;"",ABS(ForbDraft!L1656),""),"")</f>
        <v/>
      </c>
      <c r="F1641" s="230" t="str">
        <f>IFERROR(IF(ForbDraft!K1656&lt;&gt;"",ForbDraft!K1656,""),"")</f>
        <v/>
      </c>
    </row>
    <row r="1642" spans="2:6" x14ac:dyDescent="0.2">
      <c r="B1642" s="229" t="str">
        <f>IFERROR(IF(ForbDraft!A1657&lt;&gt;"",ROW(ForbDraft!A1657),""),"")</f>
        <v/>
      </c>
      <c r="C1642" s="230" t="str">
        <f>IFERROR(IF(ForbDraft!A1657&lt;&gt;"",ForbDraft!A1657,""),"")</f>
        <v/>
      </c>
      <c r="D1642" s="230" t="str">
        <f t="shared" si="25"/>
        <v/>
      </c>
      <c r="E1642" s="230" t="str">
        <f>IFERROR(IF(ForbDraft!L1657&lt;&gt;"",ABS(ForbDraft!L1657),""),"")</f>
        <v/>
      </c>
      <c r="F1642" s="230" t="str">
        <f>IFERROR(IF(ForbDraft!K1657&lt;&gt;"",ForbDraft!K1657,""),"")</f>
        <v/>
      </c>
    </row>
    <row r="1643" spans="2:6" x14ac:dyDescent="0.2">
      <c r="B1643" s="229" t="str">
        <f>IFERROR(IF(ForbDraft!A1658&lt;&gt;"",ROW(ForbDraft!A1658),""),"")</f>
        <v/>
      </c>
      <c r="C1643" s="230" t="str">
        <f>IFERROR(IF(ForbDraft!A1658&lt;&gt;"",ForbDraft!A1658,""),"")</f>
        <v/>
      </c>
      <c r="D1643" s="230" t="str">
        <f t="shared" si="25"/>
        <v/>
      </c>
      <c r="E1643" s="230" t="str">
        <f>IFERROR(IF(ForbDraft!L1658&lt;&gt;"",ABS(ForbDraft!L1658),""),"")</f>
        <v/>
      </c>
      <c r="F1643" s="230" t="str">
        <f>IFERROR(IF(ForbDraft!K1658&lt;&gt;"",ForbDraft!K1658,""),"")</f>
        <v/>
      </c>
    </row>
    <row r="1644" spans="2:6" x14ac:dyDescent="0.2">
      <c r="B1644" s="229" t="str">
        <f>IFERROR(IF(ForbDraft!A1659&lt;&gt;"",ROW(ForbDraft!A1659),""),"")</f>
        <v/>
      </c>
      <c r="C1644" s="230" t="str">
        <f>IFERROR(IF(ForbDraft!A1659&lt;&gt;"",ForbDraft!A1659,""),"")</f>
        <v/>
      </c>
      <c r="D1644" s="230" t="str">
        <f t="shared" si="25"/>
        <v/>
      </c>
      <c r="E1644" s="230" t="str">
        <f>IFERROR(IF(ForbDraft!L1659&lt;&gt;"",ABS(ForbDraft!L1659),""),"")</f>
        <v/>
      </c>
      <c r="F1644" s="230" t="str">
        <f>IFERROR(IF(ForbDraft!K1659&lt;&gt;"",ForbDraft!K1659,""),"")</f>
        <v/>
      </c>
    </row>
    <row r="1645" spans="2:6" x14ac:dyDescent="0.2">
      <c r="B1645" s="229" t="str">
        <f>IFERROR(IF(ForbDraft!A1660&lt;&gt;"",ROW(ForbDraft!A1660),""),"")</f>
        <v/>
      </c>
      <c r="C1645" s="230" t="str">
        <f>IFERROR(IF(ForbDraft!A1660&lt;&gt;"",ForbDraft!A1660,""),"")</f>
        <v/>
      </c>
      <c r="D1645" s="230" t="str">
        <f t="shared" si="25"/>
        <v/>
      </c>
      <c r="E1645" s="230" t="str">
        <f>IFERROR(IF(ForbDraft!L1660&lt;&gt;"",ABS(ForbDraft!L1660),""),"")</f>
        <v/>
      </c>
      <c r="F1645" s="230" t="str">
        <f>IFERROR(IF(ForbDraft!K1660&lt;&gt;"",ForbDraft!K1660,""),"")</f>
        <v/>
      </c>
    </row>
    <row r="1646" spans="2:6" x14ac:dyDescent="0.2">
      <c r="B1646" s="229" t="str">
        <f>IFERROR(IF(ForbDraft!A1661&lt;&gt;"",ROW(ForbDraft!A1661),""),"")</f>
        <v/>
      </c>
      <c r="C1646" s="230" t="str">
        <f>IFERROR(IF(ForbDraft!A1661&lt;&gt;"",ForbDraft!A1661,""),"")</f>
        <v/>
      </c>
      <c r="D1646" s="230" t="str">
        <f t="shared" si="25"/>
        <v/>
      </c>
      <c r="E1646" s="230" t="str">
        <f>IFERROR(IF(ForbDraft!L1661&lt;&gt;"",ABS(ForbDraft!L1661),""),"")</f>
        <v/>
      </c>
      <c r="F1646" s="230" t="str">
        <f>IFERROR(IF(ForbDraft!K1661&lt;&gt;"",ForbDraft!K1661,""),"")</f>
        <v/>
      </c>
    </row>
    <row r="1647" spans="2:6" x14ac:dyDescent="0.2">
      <c r="B1647" s="229" t="str">
        <f>IFERROR(IF(ForbDraft!A1662&lt;&gt;"",ROW(ForbDraft!A1662),""),"")</f>
        <v/>
      </c>
      <c r="C1647" s="230" t="str">
        <f>IFERROR(IF(ForbDraft!A1662&lt;&gt;"",ForbDraft!A1662,""),"")</f>
        <v/>
      </c>
      <c r="D1647" s="230" t="str">
        <f t="shared" si="25"/>
        <v/>
      </c>
      <c r="E1647" s="230" t="str">
        <f>IFERROR(IF(ForbDraft!L1662&lt;&gt;"",ABS(ForbDraft!L1662),""),"")</f>
        <v/>
      </c>
      <c r="F1647" s="230" t="str">
        <f>IFERROR(IF(ForbDraft!K1662&lt;&gt;"",ForbDraft!K1662,""),"")</f>
        <v/>
      </c>
    </row>
    <row r="1648" spans="2:6" x14ac:dyDescent="0.2">
      <c r="B1648" s="229" t="str">
        <f>IFERROR(IF(ForbDraft!A1663&lt;&gt;"",ROW(ForbDraft!A1663),""),"")</f>
        <v/>
      </c>
      <c r="C1648" s="230" t="str">
        <f>IFERROR(IF(ForbDraft!A1663&lt;&gt;"",ForbDraft!A1663,""),"")</f>
        <v/>
      </c>
      <c r="D1648" s="230" t="str">
        <f t="shared" si="25"/>
        <v/>
      </c>
      <c r="E1648" s="230" t="str">
        <f>IFERROR(IF(ForbDraft!L1663&lt;&gt;"",ABS(ForbDraft!L1663),""),"")</f>
        <v/>
      </c>
      <c r="F1648" s="230" t="str">
        <f>IFERROR(IF(ForbDraft!K1663&lt;&gt;"",ForbDraft!K1663,""),"")</f>
        <v/>
      </c>
    </row>
    <row r="1649" spans="2:6" x14ac:dyDescent="0.2">
      <c r="B1649" s="229" t="str">
        <f>IFERROR(IF(ForbDraft!A1664&lt;&gt;"",ROW(ForbDraft!A1664),""),"")</f>
        <v/>
      </c>
      <c r="C1649" s="230" t="str">
        <f>IFERROR(IF(ForbDraft!A1664&lt;&gt;"",ForbDraft!A1664,""),"")</f>
        <v/>
      </c>
      <c r="D1649" s="230" t="str">
        <f t="shared" si="25"/>
        <v/>
      </c>
      <c r="E1649" s="230" t="str">
        <f>IFERROR(IF(ForbDraft!L1664&lt;&gt;"",ABS(ForbDraft!L1664),""),"")</f>
        <v/>
      </c>
      <c r="F1649" s="230" t="str">
        <f>IFERROR(IF(ForbDraft!K1664&lt;&gt;"",ForbDraft!K1664,""),"")</f>
        <v/>
      </c>
    </row>
    <row r="1650" spans="2:6" x14ac:dyDescent="0.2">
      <c r="B1650" s="229" t="str">
        <f>IFERROR(IF(ForbDraft!A1665&lt;&gt;"",ROW(ForbDraft!A1665),""),"")</f>
        <v/>
      </c>
      <c r="C1650" s="230" t="str">
        <f>IFERROR(IF(ForbDraft!A1665&lt;&gt;"",ForbDraft!A1665,""),"")</f>
        <v/>
      </c>
      <c r="D1650" s="230" t="str">
        <f t="shared" si="25"/>
        <v/>
      </c>
      <c r="E1650" s="230" t="str">
        <f>IFERROR(IF(ForbDraft!L1665&lt;&gt;"",ABS(ForbDraft!L1665),""),"")</f>
        <v/>
      </c>
      <c r="F1650" s="230" t="str">
        <f>IFERROR(IF(ForbDraft!K1665&lt;&gt;"",ForbDraft!K1665,""),"")</f>
        <v/>
      </c>
    </row>
    <row r="1651" spans="2:6" x14ac:dyDescent="0.2">
      <c r="B1651" s="229" t="str">
        <f>IFERROR(IF(ForbDraft!A1666&lt;&gt;"",ROW(ForbDraft!A1666),""),"")</f>
        <v/>
      </c>
      <c r="C1651" s="230" t="str">
        <f>IFERROR(IF(ForbDraft!A1666&lt;&gt;"",ForbDraft!A1666,""),"")</f>
        <v/>
      </c>
      <c r="D1651" s="230" t="str">
        <f t="shared" si="25"/>
        <v/>
      </c>
      <c r="E1651" s="230" t="str">
        <f>IFERROR(IF(ForbDraft!L1666&lt;&gt;"",ABS(ForbDraft!L1666),""),"")</f>
        <v/>
      </c>
      <c r="F1651" s="230" t="str">
        <f>IFERROR(IF(ForbDraft!K1666&lt;&gt;"",ForbDraft!K1666,""),"")</f>
        <v/>
      </c>
    </row>
    <row r="1652" spans="2:6" x14ac:dyDescent="0.2">
      <c r="B1652" s="229" t="str">
        <f>IFERROR(IF(ForbDraft!A1667&lt;&gt;"",ROW(ForbDraft!A1667),""),"")</f>
        <v/>
      </c>
      <c r="C1652" s="230" t="str">
        <f>IFERROR(IF(ForbDraft!A1667&lt;&gt;"",ForbDraft!A1667,""),"")</f>
        <v/>
      </c>
      <c r="D1652" s="230" t="str">
        <f t="shared" si="25"/>
        <v/>
      </c>
      <c r="E1652" s="230" t="str">
        <f>IFERROR(IF(ForbDraft!L1667&lt;&gt;"",ABS(ForbDraft!L1667),""),"")</f>
        <v/>
      </c>
      <c r="F1652" s="230" t="str">
        <f>IFERROR(IF(ForbDraft!K1667&lt;&gt;"",ForbDraft!K1667,""),"")</f>
        <v/>
      </c>
    </row>
    <row r="1653" spans="2:6" x14ac:dyDescent="0.2">
      <c r="B1653" s="229" t="str">
        <f>IFERROR(IF(ForbDraft!A1668&lt;&gt;"",ROW(ForbDraft!A1668),""),"")</f>
        <v/>
      </c>
      <c r="C1653" s="230" t="str">
        <f>IFERROR(IF(ForbDraft!A1668&lt;&gt;"",ForbDraft!A1668,""),"")</f>
        <v/>
      </c>
      <c r="D1653" s="230" t="str">
        <f t="shared" si="25"/>
        <v/>
      </c>
      <c r="E1653" s="230" t="str">
        <f>IFERROR(IF(ForbDraft!L1668&lt;&gt;"",ABS(ForbDraft!L1668),""),"")</f>
        <v/>
      </c>
      <c r="F1653" s="230" t="str">
        <f>IFERROR(IF(ForbDraft!K1668&lt;&gt;"",ForbDraft!K1668,""),"")</f>
        <v/>
      </c>
    </row>
    <row r="1654" spans="2:6" x14ac:dyDescent="0.2">
      <c r="B1654" s="229" t="str">
        <f>IFERROR(IF(ForbDraft!A1669&lt;&gt;"",ROW(ForbDraft!A1669),""),"")</f>
        <v/>
      </c>
      <c r="C1654" s="230" t="str">
        <f>IFERROR(IF(ForbDraft!A1669&lt;&gt;"",ForbDraft!A1669,""),"")</f>
        <v/>
      </c>
      <c r="D1654" s="230" t="str">
        <f t="shared" si="25"/>
        <v/>
      </c>
      <c r="E1654" s="230" t="str">
        <f>IFERROR(IF(ForbDraft!L1669&lt;&gt;"",ABS(ForbDraft!L1669),""),"")</f>
        <v/>
      </c>
      <c r="F1654" s="230" t="str">
        <f>IFERROR(IF(ForbDraft!K1669&lt;&gt;"",ForbDraft!K1669,""),"")</f>
        <v/>
      </c>
    </row>
    <row r="1655" spans="2:6" x14ac:dyDescent="0.2">
      <c r="B1655" s="229" t="str">
        <f>IFERROR(IF(ForbDraft!A1670&lt;&gt;"",ROW(ForbDraft!A1670),""),"")</f>
        <v/>
      </c>
      <c r="C1655" s="230" t="str">
        <f>IFERROR(IF(ForbDraft!A1670&lt;&gt;"",ForbDraft!A1670,""),"")</f>
        <v/>
      </c>
      <c r="D1655" s="230" t="str">
        <f t="shared" si="25"/>
        <v/>
      </c>
      <c r="E1655" s="230" t="str">
        <f>IFERROR(IF(ForbDraft!L1670&lt;&gt;"",ABS(ForbDraft!L1670),""),"")</f>
        <v/>
      </c>
      <c r="F1655" s="230" t="str">
        <f>IFERROR(IF(ForbDraft!K1670&lt;&gt;"",ForbDraft!K1670,""),"")</f>
        <v/>
      </c>
    </row>
    <row r="1656" spans="2:6" x14ac:dyDescent="0.2">
      <c r="B1656" s="229" t="str">
        <f>IFERROR(IF(ForbDraft!A1671&lt;&gt;"",ROW(ForbDraft!A1671),""),"")</f>
        <v/>
      </c>
      <c r="C1656" s="230" t="str">
        <f>IFERROR(IF(ForbDraft!A1671&lt;&gt;"",ForbDraft!A1671,""),"")</f>
        <v/>
      </c>
      <c r="D1656" s="230" t="str">
        <f t="shared" si="25"/>
        <v/>
      </c>
      <c r="E1656" s="230" t="str">
        <f>IFERROR(IF(ForbDraft!L1671&lt;&gt;"",ABS(ForbDraft!L1671),""),"")</f>
        <v/>
      </c>
      <c r="F1656" s="230" t="str">
        <f>IFERROR(IF(ForbDraft!K1671&lt;&gt;"",ForbDraft!K1671,""),"")</f>
        <v/>
      </c>
    </row>
    <row r="1657" spans="2:6" x14ac:dyDescent="0.2">
      <c r="B1657" s="229" t="str">
        <f>IFERROR(IF(ForbDraft!A1672&lt;&gt;"",ROW(ForbDraft!A1672),""),"")</f>
        <v/>
      </c>
      <c r="C1657" s="230" t="str">
        <f>IFERROR(IF(ForbDraft!A1672&lt;&gt;"",ForbDraft!A1672,""),"")</f>
        <v/>
      </c>
      <c r="D1657" s="230" t="str">
        <f t="shared" si="25"/>
        <v/>
      </c>
      <c r="E1657" s="230" t="str">
        <f>IFERROR(IF(ForbDraft!L1672&lt;&gt;"",ABS(ForbDraft!L1672),""),"")</f>
        <v/>
      </c>
      <c r="F1657" s="230" t="str">
        <f>IFERROR(IF(ForbDraft!K1672&lt;&gt;"",ForbDraft!K1672,""),"")</f>
        <v/>
      </c>
    </row>
    <row r="1658" spans="2:6" x14ac:dyDescent="0.2">
      <c r="B1658" s="229" t="str">
        <f>IFERROR(IF(ForbDraft!A1673&lt;&gt;"",ROW(ForbDraft!A1673),""),"")</f>
        <v/>
      </c>
      <c r="C1658" s="230" t="str">
        <f>IFERROR(IF(ForbDraft!A1673&lt;&gt;"",ForbDraft!A1673,""),"")</f>
        <v/>
      </c>
      <c r="D1658" s="230" t="str">
        <f t="shared" si="25"/>
        <v/>
      </c>
      <c r="E1658" s="230" t="str">
        <f>IFERROR(IF(ForbDraft!L1673&lt;&gt;"",ABS(ForbDraft!L1673),""),"")</f>
        <v/>
      </c>
      <c r="F1658" s="230" t="str">
        <f>IFERROR(IF(ForbDraft!K1673&lt;&gt;"",ForbDraft!K1673,""),"")</f>
        <v/>
      </c>
    </row>
    <row r="1659" spans="2:6" x14ac:dyDescent="0.2">
      <c r="B1659" s="229" t="str">
        <f>IFERROR(IF(ForbDraft!A1674&lt;&gt;"",ROW(ForbDraft!A1674),""),"")</f>
        <v/>
      </c>
      <c r="C1659" s="230" t="str">
        <f>IFERROR(IF(ForbDraft!A1674&lt;&gt;"",ForbDraft!A1674,""),"")</f>
        <v/>
      </c>
      <c r="D1659" s="230" t="str">
        <f t="shared" si="25"/>
        <v/>
      </c>
      <c r="E1659" s="230" t="str">
        <f>IFERROR(IF(ForbDraft!L1674&lt;&gt;"",ABS(ForbDraft!L1674),""),"")</f>
        <v/>
      </c>
      <c r="F1659" s="230" t="str">
        <f>IFERROR(IF(ForbDraft!K1674&lt;&gt;"",ForbDraft!K1674,""),"")</f>
        <v/>
      </c>
    </row>
    <row r="1660" spans="2:6" x14ac:dyDescent="0.2">
      <c r="B1660" s="229" t="str">
        <f>IFERROR(IF(ForbDraft!A1675&lt;&gt;"",ROW(ForbDraft!A1675),""),"")</f>
        <v/>
      </c>
      <c r="C1660" s="230" t="str">
        <f>IFERROR(IF(ForbDraft!A1675&lt;&gt;"",ForbDraft!A1675,""),"")</f>
        <v/>
      </c>
      <c r="D1660" s="230" t="str">
        <f t="shared" si="25"/>
        <v/>
      </c>
      <c r="E1660" s="230" t="str">
        <f>IFERROR(IF(ForbDraft!L1675&lt;&gt;"",ABS(ForbDraft!L1675),""),"")</f>
        <v/>
      </c>
      <c r="F1660" s="230" t="str">
        <f>IFERROR(IF(ForbDraft!K1675&lt;&gt;"",ForbDraft!K1675,""),"")</f>
        <v/>
      </c>
    </row>
    <row r="1661" spans="2:6" x14ac:dyDescent="0.2">
      <c r="B1661" s="229" t="str">
        <f>IFERROR(IF(ForbDraft!A1676&lt;&gt;"",ROW(ForbDraft!A1676),""),"")</f>
        <v/>
      </c>
      <c r="C1661" s="230" t="str">
        <f>IFERROR(IF(ForbDraft!A1676&lt;&gt;"",ForbDraft!A1676,""),"")</f>
        <v/>
      </c>
      <c r="D1661" s="230" t="str">
        <f t="shared" si="25"/>
        <v/>
      </c>
      <c r="E1661" s="230" t="str">
        <f>IFERROR(IF(ForbDraft!L1676&lt;&gt;"",ABS(ForbDraft!L1676),""),"")</f>
        <v/>
      </c>
      <c r="F1661" s="230" t="str">
        <f>IFERROR(IF(ForbDraft!K1676&lt;&gt;"",ForbDraft!K1676,""),"")</f>
        <v/>
      </c>
    </row>
    <row r="1662" spans="2:6" x14ac:dyDescent="0.2">
      <c r="B1662" s="229" t="str">
        <f>IFERROR(IF(ForbDraft!A1677&lt;&gt;"",ROW(ForbDraft!A1677),""),"")</f>
        <v/>
      </c>
      <c r="C1662" s="230" t="str">
        <f>IFERROR(IF(ForbDraft!A1677&lt;&gt;"",ForbDraft!A1677,""),"")</f>
        <v/>
      </c>
      <c r="D1662" s="230" t="str">
        <f t="shared" si="25"/>
        <v/>
      </c>
      <c r="E1662" s="230" t="str">
        <f>IFERROR(IF(ForbDraft!L1677&lt;&gt;"",ABS(ForbDraft!L1677),""),"")</f>
        <v/>
      </c>
      <c r="F1662" s="230" t="str">
        <f>IFERROR(IF(ForbDraft!K1677&lt;&gt;"",ForbDraft!K1677,""),"")</f>
        <v/>
      </c>
    </row>
    <row r="1663" spans="2:6" x14ac:dyDescent="0.2">
      <c r="B1663" s="229" t="str">
        <f>IFERROR(IF(ForbDraft!A1678&lt;&gt;"",ROW(ForbDraft!A1678),""),"")</f>
        <v/>
      </c>
      <c r="C1663" s="230" t="str">
        <f>IFERROR(IF(ForbDraft!A1678&lt;&gt;"",ForbDraft!A1678,""),"")</f>
        <v/>
      </c>
      <c r="D1663" s="230" t="str">
        <f t="shared" si="25"/>
        <v/>
      </c>
      <c r="E1663" s="230" t="str">
        <f>IFERROR(IF(ForbDraft!L1678&lt;&gt;"",ABS(ForbDraft!L1678),""),"")</f>
        <v/>
      </c>
      <c r="F1663" s="230" t="str">
        <f>IFERROR(IF(ForbDraft!K1678&lt;&gt;"",ForbDraft!K1678,""),"")</f>
        <v/>
      </c>
    </row>
    <row r="1664" spans="2:6" x14ac:dyDescent="0.2">
      <c r="B1664" s="229" t="str">
        <f>IFERROR(IF(ForbDraft!A1679&lt;&gt;"",ROW(ForbDraft!A1679),""),"")</f>
        <v/>
      </c>
      <c r="C1664" s="230" t="str">
        <f>IFERROR(IF(ForbDraft!A1679&lt;&gt;"",ForbDraft!A1679,""),"")</f>
        <v/>
      </c>
      <c r="D1664" s="230" t="str">
        <f t="shared" si="25"/>
        <v/>
      </c>
      <c r="E1664" s="230" t="str">
        <f>IFERROR(IF(ForbDraft!L1679&lt;&gt;"",ABS(ForbDraft!L1679),""),"")</f>
        <v/>
      </c>
      <c r="F1664" s="230" t="str">
        <f>IFERROR(IF(ForbDraft!K1679&lt;&gt;"",ForbDraft!K1679,""),"")</f>
        <v/>
      </c>
    </row>
    <row r="1665" spans="2:6" x14ac:dyDescent="0.2">
      <c r="B1665" s="229" t="str">
        <f>IFERROR(IF(ForbDraft!A1680&lt;&gt;"",ROW(ForbDraft!A1680),""),"")</f>
        <v/>
      </c>
      <c r="C1665" s="230" t="str">
        <f>IFERROR(IF(ForbDraft!A1680&lt;&gt;"",ForbDraft!A1680,""),"")</f>
        <v/>
      </c>
      <c r="D1665" s="230" t="str">
        <f t="shared" si="25"/>
        <v/>
      </c>
      <c r="E1665" s="230" t="str">
        <f>IFERROR(IF(ForbDraft!L1680&lt;&gt;"",ABS(ForbDraft!L1680),""),"")</f>
        <v/>
      </c>
      <c r="F1665" s="230" t="str">
        <f>IFERROR(IF(ForbDraft!K1680&lt;&gt;"",ForbDraft!K1680,""),"")</f>
        <v/>
      </c>
    </row>
    <row r="1666" spans="2:6" x14ac:dyDescent="0.2">
      <c r="B1666" s="229" t="str">
        <f>IFERROR(IF(ForbDraft!A1681&lt;&gt;"",ROW(ForbDraft!A1681),""),"")</f>
        <v/>
      </c>
      <c r="C1666" s="230" t="str">
        <f>IFERROR(IF(ForbDraft!A1681&lt;&gt;"",ForbDraft!A1681,""),"")</f>
        <v/>
      </c>
      <c r="D1666" s="230" t="str">
        <f t="shared" si="25"/>
        <v/>
      </c>
      <c r="E1666" s="230" t="str">
        <f>IFERROR(IF(ForbDraft!L1681&lt;&gt;"",ABS(ForbDraft!L1681),""),"")</f>
        <v/>
      </c>
      <c r="F1666" s="230" t="str">
        <f>IFERROR(IF(ForbDraft!K1681&lt;&gt;"",ForbDraft!K1681,""),"")</f>
        <v/>
      </c>
    </row>
    <row r="1667" spans="2:6" x14ac:dyDescent="0.2">
      <c r="B1667" s="229" t="str">
        <f>IFERROR(IF(ForbDraft!A1682&lt;&gt;"",ROW(ForbDraft!A1682),""),"")</f>
        <v/>
      </c>
      <c r="C1667" s="230" t="str">
        <f>IFERROR(IF(ForbDraft!A1682&lt;&gt;"",ForbDraft!A1682,""),"")</f>
        <v/>
      </c>
      <c r="D1667" s="230" t="str">
        <f t="shared" ref="D1667:D1730" si="26">IF(F1667="pH לבדיקת גבול","pH",F1667)</f>
        <v/>
      </c>
      <c r="E1667" s="230" t="str">
        <f>IFERROR(IF(ForbDraft!L1682&lt;&gt;"",ABS(ForbDraft!L1682),""),"")</f>
        <v/>
      </c>
      <c r="F1667" s="230" t="str">
        <f>IFERROR(IF(ForbDraft!K1682&lt;&gt;"",ForbDraft!K1682,""),"")</f>
        <v/>
      </c>
    </row>
    <row r="1668" spans="2:6" x14ac:dyDescent="0.2">
      <c r="B1668" s="229" t="str">
        <f>IFERROR(IF(ForbDraft!A1683&lt;&gt;"",ROW(ForbDraft!A1683),""),"")</f>
        <v/>
      </c>
      <c r="C1668" s="230" t="str">
        <f>IFERROR(IF(ForbDraft!A1683&lt;&gt;"",ForbDraft!A1683,""),"")</f>
        <v/>
      </c>
      <c r="D1668" s="230" t="str">
        <f t="shared" si="26"/>
        <v/>
      </c>
      <c r="E1668" s="230" t="str">
        <f>IFERROR(IF(ForbDraft!L1683&lt;&gt;"",ABS(ForbDraft!L1683),""),"")</f>
        <v/>
      </c>
      <c r="F1668" s="230" t="str">
        <f>IFERROR(IF(ForbDraft!K1683&lt;&gt;"",ForbDraft!K1683,""),"")</f>
        <v/>
      </c>
    </row>
    <row r="1669" spans="2:6" x14ac:dyDescent="0.2">
      <c r="B1669" s="229" t="str">
        <f>IFERROR(IF(ForbDraft!A1684&lt;&gt;"",ROW(ForbDraft!A1684),""),"")</f>
        <v/>
      </c>
      <c r="C1669" s="230" t="str">
        <f>IFERROR(IF(ForbDraft!A1684&lt;&gt;"",ForbDraft!A1684,""),"")</f>
        <v/>
      </c>
      <c r="D1669" s="230" t="str">
        <f t="shared" si="26"/>
        <v/>
      </c>
      <c r="E1669" s="230" t="str">
        <f>IFERROR(IF(ForbDraft!L1684&lt;&gt;"",ABS(ForbDraft!L1684),""),"")</f>
        <v/>
      </c>
      <c r="F1669" s="230" t="str">
        <f>IFERROR(IF(ForbDraft!K1684&lt;&gt;"",ForbDraft!K1684,""),"")</f>
        <v/>
      </c>
    </row>
    <row r="1670" spans="2:6" x14ac:dyDescent="0.2">
      <c r="B1670" s="229" t="str">
        <f>IFERROR(IF(ForbDraft!A1685&lt;&gt;"",ROW(ForbDraft!A1685),""),"")</f>
        <v/>
      </c>
      <c r="C1670" s="230" t="str">
        <f>IFERROR(IF(ForbDraft!A1685&lt;&gt;"",ForbDraft!A1685,""),"")</f>
        <v/>
      </c>
      <c r="D1670" s="230" t="str">
        <f t="shared" si="26"/>
        <v/>
      </c>
      <c r="E1670" s="230" t="str">
        <f>IFERROR(IF(ForbDraft!L1685&lt;&gt;"",ABS(ForbDraft!L1685),""),"")</f>
        <v/>
      </c>
      <c r="F1670" s="230" t="str">
        <f>IFERROR(IF(ForbDraft!K1685&lt;&gt;"",ForbDraft!K1685,""),"")</f>
        <v/>
      </c>
    </row>
    <row r="1671" spans="2:6" x14ac:dyDescent="0.2">
      <c r="B1671" s="229" t="str">
        <f>IFERROR(IF(ForbDraft!A1686&lt;&gt;"",ROW(ForbDraft!A1686),""),"")</f>
        <v/>
      </c>
      <c r="C1671" s="230" t="str">
        <f>IFERROR(IF(ForbDraft!A1686&lt;&gt;"",ForbDraft!A1686,""),"")</f>
        <v/>
      </c>
      <c r="D1671" s="230" t="str">
        <f t="shared" si="26"/>
        <v/>
      </c>
      <c r="E1671" s="230" t="str">
        <f>IFERROR(IF(ForbDraft!L1686&lt;&gt;"",ABS(ForbDraft!L1686),""),"")</f>
        <v/>
      </c>
      <c r="F1671" s="230" t="str">
        <f>IFERROR(IF(ForbDraft!K1686&lt;&gt;"",ForbDraft!K1686,""),"")</f>
        <v/>
      </c>
    </row>
    <row r="1672" spans="2:6" x14ac:dyDescent="0.2">
      <c r="B1672" s="229" t="str">
        <f>IFERROR(IF(ForbDraft!A1687&lt;&gt;"",ROW(ForbDraft!A1687),""),"")</f>
        <v/>
      </c>
      <c r="C1672" s="230" t="str">
        <f>IFERROR(IF(ForbDraft!A1687&lt;&gt;"",ForbDraft!A1687,""),"")</f>
        <v/>
      </c>
      <c r="D1672" s="230" t="str">
        <f t="shared" si="26"/>
        <v/>
      </c>
      <c r="E1672" s="230" t="str">
        <f>IFERROR(IF(ForbDraft!L1687&lt;&gt;"",ABS(ForbDraft!L1687),""),"")</f>
        <v/>
      </c>
      <c r="F1672" s="230" t="str">
        <f>IFERROR(IF(ForbDraft!K1687&lt;&gt;"",ForbDraft!K1687,""),"")</f>
        <v/>
      </c>
    </row>
    <row r="1673" spans="2:6" x14ac:dyDescent="0.2">
      <c r="B1673" s="229" t="str">
        <f>IFERROR(IF(ForbDraft!A1688&lt;&gt;"",ROW(ForbDraft!A1688),""),"")</f>
        <v/>
      </c>
      <c r="C1673" s="230" t="str">
        <f>IFERROR(IF(ForbDraft!A1688&lt;&gt;"",ForbDraft!A1688,""),"")</f>
        <v/>
      </c>
      <c r="D1673" s="230" t="str">
        <f t="shared" si="26"/>
        <v/>
      </c>
      <c r="E1673" s="230" t="str">
        <f>IFERROR(IF(ForbDraft!L1688&lt;&gt;"",ABS(ForbDraft!L1688),""),"")</f>
        <v/>
      </c>
      <c r="F1673" s="230" t="str">
        <f>IFERROR(IF(ForbDraft!K1688&lt;&gt;"",ForbDraft!K1688,""),"")</f>
        <v/>
      </c>
    </row>
    <row r="1674" spans="2:6" x14ac:dyDescent="0.2">
      <c r="B1674" s="229" t="str">
        <f>IFERROR(IF(ForbDraft!A1689&lt;&gt;"",ROW(ForbDraft!A1689),""),"")</f>
        <v/>
      </c>
      <c r="C1674" s="230" t="str">
        <f>IFERROR(IF(ForbDraft!A1689&lt;&gt;"",ForbDraft!A1689,""),"")</f>
        <v/>
      </c>
      <c r="D1674" s="230" t="str">
        <f t="shared" si="26"/>
        <v/>
      </c>
      <c r="E1674" s="230" t="str">
        <f>IFERROR(IF(ForbDraft!L1689&lt;&gt;"",ABS(ForbDraft!L1689),""),"")</f>
        <v/>
      </c>
      <c r="F1674" s="230" t="str">
        <f>IFERROR(IF(ForbDraft!K1689&lt;&gt;"",ForbDraft!K1689,""),"")</f>
        <v/>
      </c>
    </row>
    <row r="1675" spans="2:6" x14ac:dyDescent="0.2">
      <c r="B1675" s="229" t="str">
        <f>IFERROR(IF(ForbDraft!A1690&lt;&gt;"",ROW(ForbDraft!A1690),""),"")</f>
        <v/>
      </c>
      <c r="C1675" s="230" t="str">
        <f>IFERROR(IF(ForbDraft!A1690&lt;&gt;"",ForbDraft!A1690,""),"")</f>
        <v/>
      </c>
      <c r="D1675" s="230" t="str">
        <f t="shared" si="26"/>
        <v/>
      </c>
      <c r="E1675" s="230" t="str">
        <f>IFERROR(IF(ForbDraft!L1690&lt;&gt;"",ABS(ForbDraft!L1690),""),"")</f>
        <v/>
      </c>
      <c r="F1675" s="230" t="str">
        <f>IFERROR(IF(ForbDraft!K1690&lt;&gt;"",ForbDraft!K1690,""),"")</f>
        <v/>
      </c>
    </row>
    <row r="1676" spans="2:6" x14ac:dyDescent="0.2">
      <c r="B1676" s="229" t="str">
        <f>IFERROR(IF(ForbDraft!A1691&lt;&gt;"",ROW(ForbDraft!A1691),""),"")</f>
        <v/>
      </c>
      <c r="C1676" s="230" t="str">
        <f>IFERROR(IF(ForbDraft!A1691&lt;&gt;"",ForbDraft!A1691,""),"")</f>
        <v/>
      </c>
      <c r="D1676" s="230" t="str">
        <f t="shared" si="26"/>
        <v/>
      </c>
      <c r="E1676" s="230" t="str">
        <f>IFERROR(IF(ForbDraft!L1691&lt;&gt;"",ABS(ForbDraft!L1691),""),"")</f>
        <v/>
      </c>
      <c r="F1676" s="230" t="str">
        <f>IFERROR(IF(ForbDraft!K1691&lt;&gt;"",ForbDraft!K1691,""),"")</f>
        <v/>
      </c>
    </row>
    <row r="1677" spans="2:6" x14ac:dyDescent="0.2">
      <c r="B1677" s="229" t="str">
        <f>IFERROR(IF(ForbDraft!A1692&lt;&gt;"",ROW(ForbDraft!A1692),""),"")</f>
        <v/>
      </c>
      <c r="C1677" s="230" t="str">
        <f>IFERROR(IF(ForbDraft!A1692&lt;&gt;"",ForbDraft!A1692,""),"")</f>
        <v/>
      </c>
      <c r="D1677" s="230" t="str">
        <f t="shared" si="26"/>
        <v/>
      </c>
      <c r="E1677" s="230" t="str">
        <f>IFERROR(IF(ForbDraft!L1692&lt;&gt;"",ABS(ForbDraft!L1692),""),"")</f>
        <v/>
      </c>
      <c r="F1677" s="230" t="str">
        <f>IFERROR(IF(ForbDraft!K1692&lt;&gt;"",ForbDraft!K1692,""),"")</f>
        <v/>
      </c>
    </row>
    <row r="1678" spans="2:6" x14ac:dyDescent="0.2">
      <c r="B1678" s="229" t="str">
        <f>IFERROR(IF(ForbDraft!A1693&lt;&gt;"",ROW(ForbDraft!A1693),""),"")</f>
        <v/>
      </c>
      <c r="C1678" s="230" t="str">
        <f>IFERROR(IF(ForbDraft!A1693&lt;&gt;"",ForbDraft!A1693,""),"")</f>
        <v/>
      </c>
      <c r="D1678" s="230" t="str">
        <f t="shared" si="26"/>
        <v/>
      </c>
      <c r="E1678" s="230" t="str">
        <f>IFERROR(IF(ForbDraft!L1693&lt;&gt;"",ABS(ForbDraft!L1693),""),"")</f>
        <v/>
      </c>
      <c r="F1678" s="230" t="str">
        <f>IFERROR(IF(ForbDraft!K1693&lt;&gt;"",ForbDraft!K1693,""),"")</f>
        <v/>
      </c>
    </row>
    <row r="1679" spans="2:6" x14ac:dyDescent="0.2">
      <c r="B1679" s="229" t="str">
        <f>IFERROR(IF(ForbDraft!A1694&lt;&gt;"",ROW(ForbDraft!A1694),""),"")</f>
        <v/>
      </c>
      <c r="C1679" s="230" t="str">
        <f>IFERROR(IF(ForbDraft!A1694&lt;&gt;"",ForbDraft!A1694,""),"")</f>
        <v/>
      </c>
      <c r="D1679" s="230" t="str">
        <f t="shared" si="26"/>
        <v/>
      </c>
      <c r="E1679" s="230" t="str">
        <f>IFERROR(IF(ForbDraft!L1694&lt;&gt;"",ABS(ForbDraft!L1694),""),"")</f>
        <v/>
      </c>
      <c r="F1679" s="230" t="str">
        <f>IFERROR(IF(ForbDraft!K1694&lt;&gt;"",ForbDraft!K1694,""),"")</f>
        <v/>
      </c>
    </row>
    <row r="1680" spans="2:6" x14ac:dyDescent="0.2">
      <c r="B1680" s="229" t="str">
        <f>IFERROR(IF(ForbDraft!A1695&lt;&gt;"",ROW(ForbDraft!A1695),""),"")</f>
        <v/>
      </c>
      <c r="C1680" s="230" t="str">
        <f>IFERROR(IF(ForbDraft!A1695&lt;&gt;"",ForbDraft!A1695,""),"")</f>
        <v/>
      </c>
      <c r="D1680" s="230" t="str">
        <f t="shared" si="26"/>
        <v/>
      </c>
      <c r="E1680" s="230" t="str">
        <f>IFERROR(IF(ForbDraft!L1695&lt;&gt;"",ABS(ForbDraft!L1695),""),"")</f>
        <v/>
      </c>
      <c r="F1680" s="230" t="str">
        <f>IFERROR(IF(ForbDraft!K1695&lt;&gt;"",ForbDraft!K1695,""),"")</f>
        <v/>
      </c>
    </row>
    <row r="1681" spans="2:6" x14ac:dyDescent="0.2">
      <c r="B1681" s="229" t="str">
        <f>IFERROR(IF(ForbDraft!A1696&lt;&gt;"",ROW(ForbDraft!A1696),""),"")</f>
        <v/>
      </c>
      <c r="C1681" s="230" t="str">
        <f>IFERROR(IF(ForbDraft!A1696&lt;&gt;"",ForbDraft!A1696,""),"")</f>
        <v/>
      </c>
      <c r="D1681" s="230" t="str">
        <f t="shared" si="26"/>
        <v/>
      </c>
      <c r="E1681" s="230" t="str">
        <f>IFERROR(IF(ForbDraft!L1696&lt;&gt;"",ABS(ForbDraft!L1696),""),"")</f>
        <v/>
      </c>
      <c r="F1681" s="230" t="str">
        <f>IFERROR(IF(ForbDraft!K1696&lt;&gt;"",ForbDraft!K1696,""),"")</f>
        <v/>
      </c>
    </row>
    <row r="1682" spans="2:6" x14ac:dyDescent="0.2">
      <c r="B1682" s="229" t="str">
        <f>IFERROR(IF(ForbDraft!A1697&lt;&gt;"",ROW(ForbDraft!A1697),""),"")</f>
        <v/>
      </c>
      <c r="C1682" s="230" t="str">
        <f>IFERROR(IF(ForbDraft!A1697&lt;&gt;"",ForbDraft!A1697,""),"")</f>
        <v/>
      </c>
      <c r="D1682" s="230" t="str">
        <f t="shared" si="26"/>
        <v/>
      </c>
      <c r="E1682" s="230" t="str">
        <f>IFERROR(IF(ForbDraft!L1697&lt;&gt;"",ABS(ForbDraft!L1697),""),"")</f>
        <v/>
      </c>
      <c r="F1682" s="230" t="str">
        <f>IFERROR(IF(ForbDraft!K1697&lt;&gt;"",ForbDraft!K1697,""),"")</f>
        <v/>
      </c>
    </row>
    <row r="1683" spans="2:6" x14ac:dyDescent="0.2">
      <c r="B1683" s="229" t="str">
        <f>IFERROR(IF(ForbDraft!A1698&lt;&gt;"",ROW(ForbDraft!A1698),""),"")</f>
        <v/>
      </c>
      <c r="C1683" s="230" t="str">
        <f>IFERROR(IF(ForbDraft!A1698&lt;&gt;"",ForbDraft!A1698,""),"")</f>
        <v/>
      </c>
      <c r="D1683" s="230" t="str">
        <f t="shared" si="26"/>
        <v/>
      </c>
      <c r="E1683" s="230" t="str">
        <f>IFERROR(IF(ForbDraft!L1698&lt;&gt;"",ABS(ForbDraft!L1698),""),"")</f>
        <v/>
      </c>
      <c r="F1683" s="230" t="str">
        <f>IFERROR(IF(ForbDraft!K1698&lt;&gt;"",ForbDraft!K1698,""),"")</f>
        <v/>
      </c>
    </row>
    <row r="1684" spans="2:6" x14ac:dyDescent="0.2">
      <c r="B1684" s="229" t="str">
        <f>IFERROR(IF(ForbDraft!A1699&lt;&gt;"",ROW(ForbDraft!A1699),""),"")</f>
        <v/>
      </c>
      <c r="C1684" s="230" t="str">
        <f>IFERROR(IF(ForbDraft!A1699&lt;&gt;"",ForbDraft!A1699,""),"")</f>
        <v/>
      </c>
      <c r="D1684" s="230" t="str">
        <f t="shared" si="26"/>
        <v/>
      </c>
      <c r="E1684" s="230" t="str">
        <f>IFERROR(IF(ForbDraft!L1699&lt;&gt;"",ABS(ForbDraft!L1699),""),"")</f>
        <v/>
      </c>
      <c r="F1684" s="230" t="str">
        <f>IFERROR(IF(ForbDraft!K1699&lt;&gt;"",ForbDraft!K1699,""),"")</f>
        <v/>
      </c>
    </row>
    <row r="1685" spans="2:6" x14ac:dyDescent="0.2">
      <c r="B1685" s="229" t="str">
        <f>IFERROR(IF(ForbDraft!A1700&lt;&gt;"",ROW(ForbDraft!A1700),""),"")</f>
        <v/>
      </c>
      <c r="C1685" s="230" t="str">
        <f>IFERROR(IF(ForbDraft!A1700&lt;&gt;"",ForbDraft!A1700,""),"")</f>
        <v/>
      </c>
      <c r="D1685" s="230" t="str">
        <f t="shared" si="26"/>
        <v/>
      </c>
      <c r="E1685" s="230" t="str">
        <f>IFERROR(IF(ForbDraft!L1700&lt;&gt;"",ABS(ForbDraft!L1700),""),"")</f>
        <v/>
      </c>
      <c r="F1685" s="230" t="str">
        <f>IFERROR(IF(ForbDraft!K1700&lt;&gt;"",ForbDraft!K1700,""),"")</f>
        <v/>
      </c>
    </row>
    <row r="1686" spans="2:6" x14ac:dyDescent="0.2">
      <c r="B1686" s="229" t="str">
        <f>IFERROR(IF(ForbDraft!A1701&lt;&gt;"",ROW(ForbDraft!A1701),""),"")</f>
        <v/>
      </c>
      <c r="C1686" s="230" t="str">
        <f>IFERROR(IF(ForbDraft!A1701&lt;&gt;"",ForbDraft!A1701,""),"")</f>
        <v/>
      </c>
      <c r="D1686" s="230" t="str">
        <f t="shared" si="26"/>
        <v/>
      </c>
      <c r="E1686" s="230" t="str">
        <f>IFERROR(IF(ForbDraft!L1701&lt;&gt;"",ABS(ForbDraft!L1701),""),"")</f>
        <v/>
      </c>
      <c r="F1686" s="230" t="str">
        <f>IFERROR(IF(ForbDraft!K1701&lt;&gt;"",ForbDraft!K1701,""),"")</f>
        <v/>
      </c>
    </row>
    <row r="1687" spans="2:6" x14ac:dyDescent="0.2">
      <c r="B1687" s="229" t="str">
        <f>IFERROR(IF(ForbDraft!A1702&lt;&gt;"",ROW(ForbDraft!A1702),""),"")</f>
        <v/>
      </c>
      <c r="C1687" s="230" t="str">
        <f>IFERROR(IF(ForbDraft!A1702&lt;&gt;"",ForbDraft!A1702,""),"")</f>
        <v/>
      </c>
      <c r="D1687" s="230" t="str">
        <f t="shared" si="26"/>
        <v/>
      </c>
      <c r="E1687" s="230" t="str">
        <f>IFERROR(IF(ForbDraft!L1702&lt;&gt;"",ABS(ForbDraft!L1702),""),"")</f>
        <v/>
      </c>
      <c r="F1687" s="230" t="str">
        <f>IFERROR(IF(ForbDraft!K1702&lt;&gt;"",ForbDraft!K1702,""),"")</f>
        <v/>
      </c>
    </row>
    <row r="1688" spans="2:6" x14ac:dyDescent="0.2">
      <c r="B1688" s="229" t="str">
        <f>IFERROR(IF(ForbDraft!A1703&lt;&gt;"",ROW(ForbDraft!A1703),""),"")</f>
        <v/>
      </c>
      <c r="C1688" s="230" t="str">
        <f>IFERROR(IF(ForbDraft!A1703&lt;&gt;"",ForbDraft!A1703,""),"")</f>
        <v/>
      </c>
      <c r="D1688" s="230" t="str">
        <f t="shared" si="26"/>
        <v/>
      </c>
      <c r="E1688" s="230" t="str">
        <f>IFERROR(IF(ForbDraft!L1703&lt;&gt;"",ABS(ForbDraft!L1703),""),"")</f>
        <v/>
      </c>
      <c r="F1688" s="230" t="str">
        <f>IFERROR(IF(ForbDraft!K1703&lt;&gt;"",ForbDraft!K1703,""),"")</f>
        <v/>
      </c>
    </row>
    <row r="1689" spans="2:6" x14ac:dyDescent="0.2">
      <c r="B1689" s="229" t="str">
        <f>IFERROR(IF(ForbDraft!A1704&lt;&gt;"",ROW(ForbDraft!A1704),""),"")</f>
        <v/>
      </c>
      <c r="C1689" s="230" t="str">
        <f>IFERROR(IF(ForbDraft!A1704&lt;&gt;"",ForbDraft!A1704,""),"")</f>
        <v/>
      </c>
      <c r="D1689" s="230" t="str">
        <f t="shared" si="26"/>
        <v/>
      </c>
      <c r="E1689" s="230" t="str">
        <f>IFERROR(IF(ForbDraft!L1704&lt;&gt;"",ABS(ForbDraft!L1704),""),"")</f>
        <v/>
      </c>
      <c r="F1689" s="230" t="str">
        <f>IFERROR(IF(ForbDraft!K1704&lt;&gt;"",ForbDraft!K1704,""),"")</f>
        <v/>
      </c>
    </row>
    <row r="1690" spans="2:6" x14ac:dyDescent="0.2">
      <c r="B1690" s="229" t="str">
        <f>IFERROR(IF(ForbDraft!A1705&lt;&gt;"",ROW(ForbDraft!A1705),""),"")</f>
        <v/>
      </c>
      <c r="C1690" s="230" t="str">
        <f>IFERROR(IF(ForbDraft!A1705&lt;&gt;"",ForbDraft!A1705,""),"")</f>
        <v/>
      </c>
      <c r="D1690" s="230" t="str">
        <f t="shared" si="26"/>
        <v/>
      </c>
      <c r="E1690" s="230" t="str">
        <f>IFERROR(IF(ForbDraft!L1705&lt;&gt;"",ABS(ForbDraft!L1705),""),"")</f>
        <v/>
      </c>
      <c r="F1690" s="230" t="str">
        <f>IFERROR(IF(ForbDraft!K1705&lt;&gt;"",ForbDraft!K1705,""),"")</f>
        <v/>
      </c>
    </row>
    <row r="1691" spans="2:6" x14ac:dyDescent="0.2">
      <c r="B1691" s="229" t="str">
        <f>IFERROR(IF(ForbDraft!A1706&lt;&gt;"",ROW(ForbDraft!A1706),""),"")</f>
        <v/>
      </c>
      <c r="C1691" s="230" t="str">
        <f>IFERROR(IF(ForbDraft!A1706&lt;&gt;"",ForbDraft!A1706,""),"")</f>
        <v/>
      </c>
      <c r="D1691" s="230" t="str">
        <f t="shared" si="26"/>
        <v/>
      </c>
      <c r="E1691" s="230" t="str">
        <f>IFERROR(IF(ForbDraft!L1706&lt;&gt;"",ABS(ForbDraft!L1706),""),"")</f>
        <v/>
      </c>
      <c r="F1691" s="230" t="str">
        <f>IFERROR(IF(ForbDraft!K1706&lt;&gt;"",ForbDraft!K1706,""),"")</f>
        <v/>
      </c>
    </row>
    <row r="1692" spans="2:6" x14ac:dyDescent="0.2">
      <c r="B1692" s="229" t="str">
        <f>IFERROR(IF(ForbDraft!A1707&lt;&gt;"",ROW(ForbDraft!A1707),""),"")</f>
        <v/>
      </c>
      <c r="C1692" s="230" t="str">
        <f>IFERROR(IF(ForbDraft!A1707&lt;&gt;"",ForbDraft!A1707,""),"")</f>
        <v/>
      </c>
      <c r="D1692" s="230" t="str">
        <f t="shared" si="26"/>
        <v/>
      </c>
      <c r="E1692" s="230" t="str">
        <f>IFERROR(IF(ForbDraft!L1707&lt;&gt;"",ABS(ForbDraft!L1707),""),"")</f>
        <v/>
      </c>
      <c r="F1692" s="230" t="str">
        <f>IFERROR(IF(ForbDraft!K1707&lt;&gt;"",ForbDraft!K1707,""),"")</f>
        <v/>
      </c>
    </row>
    <row r="1693" spans="2:6" x14ac:dyDescent="0.2">
      <c r="B1693" s="229" t="str">
        <f>IFERROR(IF(ForbDraft!A1708&lt;&gt;"",ROW(ForbDraft!A1708),""),"")</f>
        <v/>
      </c>
      <c r="C1693" s="230" t="str">
        <f>IFERROR(IF(ForbDraft!A1708&lt;&gt;"",ForbDraft!A1708,""),"")</f>
        <v/>
      </c>
      <c r="D1693" s="230" t="str">
        <f t="shared" si="26"/>
        <v/>
      </c>
      <c r="E1693" s="230" t="str">
        <f>IFERROR(IF(ForbDraft!L1708&lt;&gt;"",ABS(ForbDraft!L1708),""),"")</f>
        <v/>
      </c>
      <c r="F1693" s="230" t="str">
        <f>IFERROR(IF(ForbDraft!K1708&lt;&gt;"",ForbDraft!K1708,""),"")</f>
        <v/>
      </c>
    </row>
    <row r="1694" spans="2:6" x14ac:dyDescent="0.2">
      <c r="B1694" s="229" t="str">
        <f>IFERROR(IF(ForbDraft!A1709&lt;&gt;"",ROW(ForbDraft!A1709),""),"")</f>
        <v/>
      </c>
      <c r="C1694" s="230" t="str">
        <f>IFERROR(IF(ForbDraft!A1709&lt;&gt;"",ForbDraft!A1709,""),"")</f>
        <v/>
      </c>
      <c r="D1694" s="230" t="str">
        <f t="shared" si="26"/>
        <v/>
      </c>
      <c r="E1694" s="230" t="str">
        <f>IFERROR(IF(ForbDraft!L1709&lt;&gt;"",ABS(ForbDraft!L1709),""),"")</f>
        <v/>
      </c>
      <c r="F1694" s="230" t="str">
        <f>IFERROR(IF(ForbDraft!K1709&lt;&gt;"",ForbDraft!K1709,""),"")</f>
        <v/>
      </c>
    </row>
    <row r="1695" spans="2:6" x14ac:dyDescent="0.2">
      <c r="B1695" s="229" t="str">
        <f>IFERROR(IF(ForbDraft!A1710&lt;&gt;"",ROW(ForbDraft!A1710),""),"")</f>
        <v/>
      </c>
      <c r="C1695" s="230" t="str">
        <f>IFERROR(IF(ForbDraft!A1710&lt;&gt;"",ForbDraft!A1710,""),"")</f>
        <v/>
      </c>
      <c r="D1695" s="230" t="str">
        <f t="shared" si="26"/>
        <v/>
      </c>
      <c r="E1695" s="230" t="str">
        <f>IFERROR(IF(ForbDraft!L1710&lt;&gt;"",ABS(ForbDraft!L1710),""),"")</f>
        <v/>
      </c>
      <c r="F1695" s="230" t="str">
        <f>IFERROR(IF(ForbDraft!K1710&lt;&gt;"",ForbDraft!K1710,""),"")</f>
        <v/>
      </c>
    </row>
    <row r="1696" spans="2:6" x14ac:dyDescent="0.2">
      <c r="B1696" s="229" t="str">
        <f>IFERROR(IF(ForbDraft!A1711&lt;&gt;"",ROW(ForbDraft!A1711),""),"")</f>
        <v/>
      </c>
      <c r="C1696" s="230" t="str">
        <f>IFERROR(IF(ForbDraft!A1711&lt;&gt;"",ForbDraft!A1711,""),"")</f>
        <v/>
      </c>
      <c r="D1696" s="230" t="str">
        <f t="shared" si="26"/>
        <v/>
      </c>
      <c r="E1696" s="230" t="str">
        <f>IFERROR(IF(ForbDraft!L1711&lt;&gt;"",ABS(ForbDraft!L1711),""),"")</f>
        <v/>
      </c>
      <c r="F1696" s="230" t="str">
        <f>IFERROR(IF(ForbDraft!K1711&lt;&gt;"",ForbDraft!K1711,""),"")</f>
        <v/>
      </c>
    </row>
    <row r="1697" spans="2:6" x14ac:dyDescent="0.2">
      <c r="B1697" s="229" t="str">
        <f>IFERROR(IF(ForbDraft!A1712&lt;&gt;"",ROW(ForbDraft!A1712),""),"")</f>
        <v/>
      </c>
      <c r="C1697" s="230" t="str">
        <f>IFERROR(IF(ForbDraft!A1712&lt;&gt;"",ForbDraft!A1712,""),"")</f>
        <v/>
      </c>
      <c r="D1697" s="230" t="str">
        <f t="shared" si="26"/>
        <v/>
      </c>
      <c r="E1697" s="230" t="str">
        <f>IFERROR(IF(ForbDraft!L1712&lt;&gt;"",ABS(ForbDraft!L1712),""),"")</f>
        <v/>
      </c>
      <c r="F1697" s="230" t="str">
        <f>IFERROR(IF(ForbDraft!K1712&lt;&gt;"",ForbDraft!K1712,""),"")</f>
        <v/>
      </c>
    </row>
    <row r="1698" spans="2:6" x14ac:dyDescent="0.2">
      <c r="B1698" s="229" t="str">
        <f>IFERROR(IF(ForbDraft!A1713&lt;&gt;"",ROW(ForbDraft!A1713),""),"")</f>
        <v/>
      </c>
      <c r="C1698" s="230" t="str">
        <f>IFERROR(IF(ForbDraft!A1713&lt;&gt;"",ForbDraft!A1713,""),"")</f>
        <v/>
      </c>
      <c r="D1698" s="230" t="str">
        <f t="shared" si="26"/>
        <v/>
      </c>
      <c r="E1698" s="230" t="str">
        <f>IFERROR(IF(ForbDraft!L1713&lt;&gt;"",ABS(ForbDraft!L1713),""),"")</f>
        <v/>
      </c>
      <c r="F1698" s="230" t="str">
        <f>IFERROR(IF(ForbDraft!K1713&lt;&gt;"",ForbDraft!K1713,""),"")</f>
        <v/>
      </c>
    </row>
    <row r="1699" spans="2:6" x14ac:dyDescent="0.2">
      <c r="B1699" s="229" t="str">
        <f>IFERROR(IF(ForbDraft!A1714&lt;&gt;"",ROW(ForbDraft!A1714),""),"")</f>
        <v/>
      </c>
      <c r="C1699" s="230" t="str">
        <f>IFERROR(IF(ForbDraft!A1714&lt;&gt;"",ForbDraft!A1714,""),"")</f>
        <v/>
      </c>
      <c r="D1699" s="230" t="str">
        <f t="shared" si="26"/>
        <v/>
      </c>
      <c r="E1699" s="230" t="str">
        <f>IFERROR(IF(ForbDraft!L1714&lt;&gt;"",ABS(ForbDraft!L1714),""),"")</f>
        <v/>
      </c>
      <c r="F1699" s="230" t="str">
        <f>IFERROR(IF(ForbDraft!K1714&lt;&gt;"",ForbDraft!K1714,""),"")</f>
        <v/>
      </c>
    </row>
    <row r="1700" spans="2:6" x14ac:dyDescent="0.2">
      <c r="B1700" s="229" t="str">
        <f>IFERROR(IF(ForbDraft!A1715&lt;&gt;"",ROW(ForbDraft!A1715),""),"")</f>
        <v/>
      </c>
      <c r="C1700" s="230" t="str">
        <f>IFERROR(IF(ForbDraft!A1715&lt;&gt;"",ForbDraft!A1715,""),"")</f>
        <v/>
      </c>
      <c r="D1700" s="230" t="str">
        <f t="shared" si="26"/>
        <v/>
      </c>
      <c r="E1700" s="230" t="str">
        <f>IFERROR(IF(ForbDraft!L1715&lt;&gt;"",ABS(ForbDraft!L1715),""),"")</f>
        <v/>
      </c>
      <c r="F1700" s="230" t="str">
        <f>IFERROR(IF(ForbDraft!K1715&lt;&gt;"",ForbDraft!K1715,""),"")</f>
        <v/>
      </c>
    </row>
    <row r="1701" spans="2:6" x14ac:dyDescent="0.2">
      <c r="B1701" s="229" t="str">
        <f>IFERROR(IF(ForbDraft!A1716&lt;&gt;"",ROW(ForbDraft!A1716),""),"")</f>
        <v/>
      </c>
      <c r="C1701" s="230" t="str">
        <f>IFERROR(IF(ForbDraft!A1716&lt;&gt;"",ForbDraft!A1716,""),"")</f>
        <v/>
      </c>
      <c r="D1701" s="230" t="str">
        <f t="shared" si="26"/>
        <v/>
      </c>
      <c r="E1701" s="230" t="str">
        <f>IFERROR(IF(ForbDraft!L1716&lt;&gt;"",ABS(ForbDraft!L1716),""),"")</f>
        <v/>
      </c>
      <c r="F1701" s="230" t="str">
        <f>IFERROR(IF(ForbDraft!K1716&lt;&gt;"",ForbDraft!K1716,""),"")</f>
        <v/>
      </c>
    </row>
    <row r="1702" spans="2:6" x14ac:dyDescent="0.2">
      <c r="B1702" s="229" t="str">
        <f>IFERROR(IF(ForbDraft!A1717&lt;&gt;"",ROW(ForbDraft!A1717),""),"")</f>
        <v/>
      </c>
      <c r="C1702" s="230" t="str">
        <f>IFERROR(IF(ForbDraft!A1717&lt;&gt;"",ForbDraft!A1717,""),"")</f>
        <v/>
      </c>
      <c r="D1702" s="230" t="str">
        <f t="shared" si="26"/>
        <v/>
      </c>
      <c r="E1702" s="230" t="str">
        <f>IFERROR(IF(ForbDraft!L1717&lt;&gt;"",ABS(ForbDraft!L1717),""),"")</f>
        <v/>
      </c>
      <c r="F1702" s="230" t="str">
        <f>IFERROR(IF(ForbDraft!K1717&lt;&gt;"",ForbDraft!K1717,""),"")</f>
        <v/>
      </c>
    </row>
    <row r="1703" spans="2:6" x14ac:dyDescent="0.2">
      <c r="B1703" s="229" t="str">
        <f>IFERROR(IF(ForbDraft!A1718&lt;&gt;"",ROW(ForbDraft!A1718),""),"")</f>
        <v/>
      </c>
      <c r="C1703" s="230" t="str">
        <f>IFERROR(IF(ForbDraft!A1718&lt;&gt;"",ForbDraft!A1718,""),"")</f>
        <v/>
      </c>
      <c r="D1703" s="230" t="str">
        <f t="shared" si="26"/>
        <v/>
      </c>
      <c r="E1703" s="230" t="str">
        <f>IFERROR(IF(ForbDraft!L1718&lt;&gt;"",ABS(ForbDraft!L1718),""),"")</f>
        <v/>
      </c>
      <c r="F1703" s="230" t="str">
        <f>IFERROR(IF(ForbDraft!K1718&lt;&gt;"",ForbDraft!K1718,""),"")</f>
        <v/>
      </c>
    </row>
    <row r="1704" spans="2:6" x14ac:dyDescent="0.2">
      <c r="B1704" s="229" t="str">
        <f>IFERROR(IF(ForbDraft!A1719&lt;&gt;"",ROW(ForbDraft!A1719),""),"")</f>
        <v/>
      </c>
      <c r="C1704" s="230" t="str">
        <f>IFERROR(IF(ForbDraft!A1719&lt;&gt;"",ForbDraft!A1719,""),"")</f>
        <v/>
      </c>
      <c r="D1704" s="230" t="str">
        <f t="shared" si="26"/>
        <v/>
      </c>
      <c r="E1704" s="230" t="str">
        <f>IFERROR(IF(ForbDraft!L1719&lt;&gt;"",ABS(ForbDraft!L1719),""),"")</f>
        <v/>
      </c>
      <c r="F1704" s="230" t="str">
        <f>IFERROR(IF(ForbDraft!K1719&lt;&gt;"",ForbDraft!K1719,""),"")</f>
        <v/>
      </c>
    </row>
    <row r="1705" spans="2:6" x14ac:dyDescent="0.2">
      <c r="B1705" s="229" t="str">
        <f>IFERROR(IF(ForbDraft!A1720&lt;&gt;"",ROW(ForbDraft!A1720),""),"")</f>
        <v/>
      </c>
      <c r="C1705" s="230" t="str">
        <f>IFERROR(IF(ForbDraft!A1720&lt;&gt;"",ForbDraft!A1720,""),"")</f>
        <v/>
      </c>
      <c r="D1705" s="230" t="str">
        <f t="shared" si="26"/>
        <v/>
      </c>
      <c r="E1705" s="230" t="str">
        <f>IFERROR(IF(ForbDraft!L1720&lt;&gt;"",ABS(ForbDraft!L1720),""),"")</f>
        <v/>
      </c>
      <c r="F1705" s="230" t="str">
        <f>IFERROR(IF(ForbDraft!K1720&lt;&gt;"",ForbDraft!K1720,""),"")</f>
        <v/>
      </c>
    </row>
    <row r="1706" spans="2:6" x14ac:dyDescent="0.2">
      <c r="B1706" s="229" t="str">
        <f>IFERROR(IF(ForbDraft!A1721&lt;&gt;"",ROW(ForbDraft!A1721),""),"")</f>
        <v/>
      </c>
      <c r="C1706" s="230" t="str">
        <f>IFERROR(IF(ForbDraft!A1721&lt;&gt;"",ForbDraft!A1721,""),"")</f>
        <v/>
      </c>
      <c r="D1706" s="230" t="str">
        <f t="shared" si="26"/>
        <v/>
      </c>
      <c r="E1706" s="230" t="str">
        <f>IFERROR(IF(ForbDraft!L1721&lt;&gt;"",ABS(ForbDraft!L1721),""),"")</f>
        <v/>
      </c>
      <c r="F1706" s="230" t="str">
        <f>IFERROR(IF(ForbDraft!K1721&lt;&gt;"",ForbDraft!K1721,""),"")</f>
        <v/>
      </c>
    </row>
    <row r="1707" spans="2:6" x14ac:dyDescent="0.2">
      <c r="B1707" s="229" t="str">
        <f>IFERROR(IF(ForbDraft!A1722&lt;&gt;"",ROW(ForbDraft!A1722),""),"")</f>
        <v/>
      </c>
      <c r="C1707" s="230" t="str">
        <f>IFERROR(IF(ForbDraft!A1722&lt;&gt;"",ForbDraft!A1722,""),"")</f>
        <v/>
      </c>
      <c r="D1707" s="230" t="str">
        <f t="shared" si="26"/>
        <v/>
      </c>
      <c r="E1707" s="230" t="str">
        <f>IFERROR(IF(ForbDraft!L1722&lt;&gt;"",ABS(ForbDraft!L1722),""),"")</f>
        <v/>
      </c>
      <c r="F1707" s="230" t="str">
        <f>IFERROR(IF(ForbDraft!K1722&lt;&gt;"",ForbDraft!K1722,""),"")</f>
        <v/>
      </c>
    </row>
    <row r="1708" spans="2:6" x14ac:dyDescent="0.2">
      <c r="B1708" s="229" t="str">
        <f>IFERROR(IF(ForbDraft!A1723&lt;&gt;"",ROW(ForbDraft!A1723),""),"")</f>
        <v/>
      </c>
      <c r="C1708" s="230" t="str">
        <f>IFERROR(IF(ForbDraft!A1723&lt;&gt;"",ForbDraft!A1723,""),"")</f>
        <v/>
      </c>
      <c r="D1708" s="230" t="str">
        <f t="shared" si="26"/>
        <v/>
      </c>
      <c r="E1708" s="230" t="str">
        <f>IFERROR(IF(ForbDraft!L1723&lt;&gt;"",ABS(ForbDraft!L1723),""),"")</f>
        <v/>
      </c>
      <c r="F1708" s="230" t="str">
        <f>IFERROR(IF(ForbDraft!K1723&lt;&gt;"",ForbDraft!K1723,""),"")</f>
        <v/>
      </c>
    </row>
    <row r="1709" spans="2:6" x14ac:dyDescent="0.2">
      <c r="B1709" s="229" t="str">
        <f>IFERROR(IF(ForbDraft!A1724&lt;&gt;"",ROW(ForbDraft!A1724),""),"")</f>
        <v/>
      </c>
      <c r="C1709" s="230" t="str">
        <f>IFERROR(IF(ForbDraft!A1724&lt;&gt;"",ForbDraft!A1724,""),"")</f>
        <v/>
      </c>
      <c r="D1709" s="230" t="str">
        <f t="shared" si="26"/>
        <v/>
      </c>
      <c r="E1709" s="230" t="str">
        <f>IFERROR(IF(ForbDraft!L1724&lt;&gt;"",ABS(ForbDraft!L1724),""),"")</f>
        <v/>
      </c>
      <c r="F1709" s="230" t="str">
        <f>IFERROR(IF(ForbDraft!K1724&lt;&gt;"",ForbDraft!K1724,""),"")</f>
        <v/>
      </c>
    </row>
    <row r="1710" spans="2:6" x14ac:dyDescent="0.2">
      <c r="B1710" s="229" t="str">
        <f>IFERROR(IF(ForbDraft!A1725&lt;&gt;"",ROW(ForbDraft!A1725),""),"")</f>
        <v/>
      </c>
      <c r="C1710" s="230" t="str">
        <f>IFERROR(IF(ForbDraft!A1725&lt;&gt;"",ForbDraft!A1725,""),"")</f>
        <v/>
      </c>
      <c r="D1710" s="230" t="str">
        <f t="shared" si="26"/>
        <v/>
      </c>
      <c r="E1710" s="230" t="str">
        <f>IFERROR(IF(ForbDraft!L1725&lt;&gt;"",ABS(ForbDraft!L1725),""),"")</f>
        <v/>
      </c>
      <c r="F1710" s="230" t="str">
        <f>IFERROR(IF(ForbDraft!K1725&lt;&gt;"",ForbDraft!K1725,""),"")</f>
        <v/>
      </c>
    </row>
    <row r="1711" spans="2:6" x14ac:dyDescent="0.2">
      <c r="B1711" s="229" t="str">
        <f>IFERROR(IF(ForbDraft!A1726&lt;&gt;"",ROW(ForbDraft!A1726),""),"")</f>
        <v/>
      </c>
      <c r="C1711" s="230" t="str">
        <f>IFERROR(IF(ForbDraft!A1726&lt;&gt;"",ForbDraft!A1726,""),"")</f>
        <v/>
      </c>
      <c r="D1711" s="230" t="str">
        <f t="shared" si="26"/>
        <v/>
      </c>
      <c r="E1711" s="230" t="str">
        <f>IFERROR(IF(ForbDraft!L1726&lt;&gt;"",ABS(ForbDraft!L1726),""),"")</f>
        <v/>
      </c>
      <c r="F1711" s="230" t="str">
        <f>IFERROR(IF(ForbDraft!K1726&lt;&gt;"",ForbDraft!K1726,""),"")</f>
        <v/>
      </c>
    </row>
    <row r="1712" spans="2:6" x14ac:dyDescent="0.2">
      <c r="B1712" s="229" t="str">
        <f>IFERROR(IF(ForbDraft!A1727&lt;&gt;"",ROW(ForbDraft!A1727),""),"")</f>
        <v/>
      </c>
      <c r="C1712" s="230" t="str">
        <f>IFERROR(IF(ForbDraft!A1727&lt;&gt;"",ForbDraft!A1727,""),"")</f>
        <v/>
      </c>
      <c r="D1712" s="230" t="str">
        <f t="shared" si="26"/>
        <v/>
      </c>
      <c r="E1712" s="230" t="str">
        <f>IFERROR(IF(ForbDraft!L1727&lt;&gt;"",ABS(ForbDraft!L1727),""),"")</f>
        <v/>
      </c>
      <c r="F1712" s="230" t="str">
        <f>IFERROR(IF(ForbDraft!K1727&lt;&gt;"",ForbDraft!K1727,""),"")</f>
        <v/>
      </c>
    </row>
    <row r="1713" spans="2:6" x14ac:dyDescent="0.2">
      <c r="B1713" s="229" t="str">
        <f>IFERROR(IF(ForbDraft!A1728&lt;&gt;"",ROW(ForbDraft!A1728),""),"")</f>
        <v/>
      </c>
      <c r="C1713" s="230" t="str">
        <f>IFERROR(IF(ForbDraft!A1728&lt;&gt;"",ForbDraft!A1728,""),"")</f>
        <v/>
      </c>
      <c r="D1713" s="230" t="str">
        <f t="shared" si="26"/>
        <v/>
      </c>
      <c r="E1713" s="230" t="str">
        <f>IFERROR(IF(ForbDraft!L1728&lt;&gt;"",ABS(ForbDraft!L1728),""),"")</f>
        <v/>
      </c>
      <c r="F1713" s="230" t="str">
        <f>IFERROR(IF(ForbDraft!K1728&lt;&gt;"",ForbDraft!K1728,""),"")</f>
        <v/>
      </c>
    </row>
    <row r="1714" spans="2:6" x14ac:dyDescent="0.2">
      <c r="B1714" s="229" t="str">
        <f>IFERROR(IF(ForbDraft!A1729&lt;&gt;"",ROW(ForbDraft!A1729),""),"")</f>
        <v/>
      </c>
      <c r="C1714" s="230" t="str">
        <f>IFERROR(IF(ForbDraft!A1729&lt;&gt;"",ForbDraft!A1729,""),"")</f>
        <v/>
      </c>
      <c r="D1714" s="230" t="str">
        <f t="shared" si="26"/>
        <v/>
      </c>
      <c r="E1714" s="230" t="str">
        <f>IFERROR(IF(ForbDraft!L1729&lt;&gt;"",ABS(ForbDraft!L1729),""),"")</f>
        <v/>
      </c>
      <c r="F1714" s="230" t="str">
        <f>IFERROR(IF(ForbDraft!K1729&lt;&gt;"",ForbDraft!K1729,""),"")</f>
        <v/>
      </c>
    </row>
    <row r="1715" spans="2:6" x14ac:dyDescent="0.2">
      <c r="B1715" s="229" t="str">
        <f>IFERROR(IF(ForbDraft!A1730&lt;&gt;"",ROW(ForbDraft!A1730),""),"")</f>
        <v/>
      </c>
      <c r="C1715" s="230" t="str">
        <f>IFERROR(IF(ForbDraft!A1730&lt;&gt;"",ForbDraft!A1730,""),"")</f>
        <v/>
      </c>
      <c r="D1715" s="230" t="str">
        <f t="shared" si="26"/>
        <v/>
      </c>
      <c r="E1715" s="230" t="str">
        <f>IFERROR(IF(ForbDraft!L1730&lt;&gt;"",ABS(ForbDraft!L1730),""),"")</f>
        <v/>
      </c>
      <c r="F1715" s="230" t="str">
        <f>IFERROR(IF(ForbDraft!K1730&lt;&gt;"",ForbDraft!K1730,""),"")</f>
        <v/>
      </c>
    </row>
    <row r="1716" spans="2:6" x14ac:dyDescent="0.2">
      <c r="B1716" s="229" t="str">
        <f>IFERROR(IF(ForbDraft!A1731&lt;&gt;"",ROW(ForbDraft!A1731),""),"")</f>
        <v/>
      </c>
      <c r="C1716" s="230" t="str">
        <f>IFERROR(IF(ForbDraft!A1731&lt;&gt;"",ForbDraft!A1731,""),"")</f>
        <v/>
      </c>
      <c r="D1716" s="230" t="str">
        <f t="shared" si="26"/>
        <v/>
      </c>
      <c r="E1716" s="230" t="str">
        <f>IFERROR(IF(ForbDraft!L1731&lt;&gt;"",ABS(ForbDraft!L1731),""),"")</f>
        <v/>
      </c>
      <c r="F1716" s="230" t="str">
        <f>IFERROR(IF(ForbDraft!K1731&lt;&gt;"",ForbDraft!K1731,""),"")</f>
        <v/>
      </c>
    </row>
    <row r="1717" spans="2:6" x14ac:dyDescent="0.2">
      <c r="B1717" s="229" t="str">
        <f>IFERROR(IF(ForbDraft!A1732&lt;&gt;"",ROW(ForbDraft!A1732),""),"")</f>
        <v/>
      </c>
      <c r="C1717" s="230" t="str">
        <f>IFERROR(IF(ForbDraft!A1732&lt;&gt;"",ForbDraft!A1732,""),"")</f>
        <v/>
      </c>
      <c r="D1717" s="230" t="str">
        <f t="shared" si="26"/>
        <v/>
      </c>
      <c r="E1717" s="230" t="str">
        <f>IFERROR(IF(ForbDraft!L1732&lt;&gt;"",ABS(ForbDraft!L1732),""),"")</f>
        <v/>
      </c>
      <c r="F1717" s="230" t="str">
        <f>IFERROR(IF(ForbDraft!K1732&lt;&gt;"",ForbDraft!K1732,""),"")</f>
        <v/>
      </c>
    </row>
    <row r="1718" spans="2:6" x14ac:dyDescent="0.2">
      <c r="B1718" s="229" t="str">
        <f>IFERROR(IF(ForbDraft!A1733&lt;&gt;"",ROW(ForbDraft!A1733),""),"")</f>
        <v/>
      </c>
      <c r="C1718" s="230" t="str">
        <f>IFERROR(IF(ForbDraft!A1733&lt;&gt;"",ForbDraft!A1733,""),"")</f>
        <v/>
      </c>
      <c r="D1718" s="230" t="str">
        <f t="shared" si="26"/>
        <v/>
      </c>
      <c r="E1718" s="230" t="str">
        <f>IFERROR(IF(ForbDraft!L1733&lt;&gt;"",ABS(ForbDraft!L1733),""),"")</f>
        <v/>
      </c>
      <c r="F1718" s="230" t="str">
        <f>IFERROR(IF(ForbDraft!K1733&lt;&gt;"",ForbDraft!K1733,""),"")</f>
        <v/>
      </c>
    </row>
    <row r="1719" spans="2:6" x14ac:dyDescent="0.2">
      <c r="B1719" s="229" t="str">
        <f>IFERROR(IF(ForbDraft!A1734&lt;&gt;"",ROW(ForbDraft!A1734),""),"")</f>
        <v/>
      </c>
      <c r="C1719" s="230" t="str">
        <f>IFERROR(IF(ForbDraft!A1734&lt;&gt;"",ForbDraft!A1734,""),"")</f>
        <v/>
      </c>
      <c r="D1719" s="230" t="str">
        <f t="shared" si="26"/>
        <v/>
      </c>
      <c r="E1719" s="230" t="str">
        <f>IFERROR(IF(ForbDraft!L1734&lt;&gt;"",ABS(ForbDraft!L1734),""),"")</f>
        <v/>
      </c>
      <c r="F1719" s="230" t="str">
        <f>IFERROR(IF(ForbDraft!K1734&lt;&gt;"",ForbDraft!K1734,""),"")</f>
        <v/>
      </c>
    </row>
    <row r="1720" spans="2:6" x14ac:dyDescent="0.2">
      <c r="B1720" s="229" t="str">
        <f>IFERROR(IF(ForbDraft!A1735&lt;&gt;"",ROW(ForbDraft!A1735),""),"")</f>
        <v/>
      </c>
      <c r="C1720" s="230" t="str">
        <f>IFERROR(IF(ForbDraft!A1735&lt;&gt;"",ForbDraft!A1735,""),"")</f>
        <v/>
      </c>
      <c r="D1720" s="230" t="str">
        <f t="shared" si="26"/>
        <v/>
      </c>
      <c r="E1720" s="230" t="str">
        <f>IFERROR(IF(ForbDraft!L1735&lt;&gt;"",ABS(ForbDraft!L1735),""),"")</f>
        <v/>
      </c>
      <c r="F1720" s="230" t="str">
        <f>IFERROR(IF(ForbDraft!K1735&lt;&gt;"",ForbDraft!K1735,""),"")</f>
        <v/>
      </c>
    </row>
    <row r="1721" spans="2:6" x14ac:dyDescent="0.2">
      <c r="B1721" s="229" t="str">
        <f>IFERROR(IF(ForbDraft!A1736&lt;&gt;"",ROW(ForbDraft!A1736),""),"")</f>
        <v/>
      </c>
      <c r="C1721" s="230" t="str">
        <f>IFERROR(IF(ForbDraft!A1736&lt;&gt;"",ForbDraft!A1736,""),"")</f>
        <v/>
      </c>
      <c r="D1721" s="230" t="str">
        <f t="shared" si="26"/>
        <v/>
      </c>
      <c r="E1721" s="230" t="str">
        <f>IFERROR(IF(ForbDraft!L1736&lt;&gt;"",ABS(ForbDraft!L1736),""),"")</f>
        <v/>
      </c>
      <c r="F1721" s="230" t="str">
        <f>IFERROR(IF(ForbDraft!K1736&lt;&gt;"",ForbDraft!K1736,""),"")</f>
        <v/>
      </c>
    </row>
    <row r="1722" spans="2:6" x14ac:dyDescent="0.2">
      <c r="B1722" s="229" t="str">
        <f>IFERROR(IF(ForbDraft!A1737&lt;&gt;"",ROW(ForbDraft!A1737),""),"")</f>
        <v/>
      </c>
      <c r="C1722" s="230" t="str">
        <f>IFERROR(IF(ForbDraft!A1737&lt;&gt;"",ForbDraft!A1737,""),"")</f>
        <v/>
      </c>
      <c r="D1722" s="230" t="str">
        <f t="shared" si="26"/>
        <v/>
      </c>
      <c r="E1722" s="230" t="str">
        <f>IFERROR(IF(ForbDraft!L1737&lt;&gt;"",ABS(ForbDraft!L1737),""),"")</f>
        <v/>
      </c>
      <c r="F1722" s="230" t="str">
        <f>IFERROR(IF(ForbDraft!K1737&lt;&gt;"",ForbDraft!K1737,""),"")</f>
        <v/>
      </c>
    </row>
    <row r="1723" spans="2:6" x14ac:dyDescent="0.2">
      <c r="B1723" s="229" t="str">
        <f>IFERROR(IF(ForbDraft!A1738&lt;&gt;"",ROW(ForbDraft!A1738),""),"")</f>
        <v/>
      </c>
      <c r="C1723" s="230" t="str">
        <f>IFERROR(IF(ForbDraft!A1738&lt;&gt;"",ForbDraft!A1738,""),"")</f>
        <v/>
      </c>
      <c r="D1723" s="230" t="str">
        <f t="shared" si="26"/>
        <v/>
      </c>
      <c r="E1723" s="230" t="str">
        <f>IFERROR(IF(ForbDraft!L1738&lt;&gt;"",ABS(ForbDraft!L1738),""),"")</f>
        <v/>
      </c>
      <c r="F1723" s="230" t="str">
        <f>IFERROR(IF(ForbDraft!K1738&lt;&gt;"",ForbDraft!K1738,""),"")</f>
        <v/>
      </c>
    </row>
    <row r="1724" spans="2:6" x14ac:dyDescent="0.2">
      <c r="B1724" s="229" t="str">
        <f>IFERROR(IF(ForbDraft!A1739&lt;&gt;"",ROW(ForbDraft!A1739),""),"")</f>
        <v/>
      </c>
      <c r="C1724" s="230" t="str">
        <f>IFERROR(IF(ForbDraft!A1739&lt;&gt;"",ForbDraft!A1739,""),"")</f>
        <v/>
      </c>
      <c r="D1724" s="230" t="str">
        <f t="shared" si="26"/>
        <v/>
      </c>
      <c r="E1724" s="230" t="str">
        <f>IFERROR(IF(ForbDraft!L1739&lt;&gt;"",ABS(ForbDraft!L1739),""),"")</f>
        <v/>
      </c>
      <c r="F1724" s="230" t="str">
        <f>IFERROR(IF(ForbDraft!K1739&lt;&gt;"",ForbDraft!K1739,""),"")</f>
        <v/>
      </c>
    </row>
    <row r="1725" spans="2:6" x14ac:dyDescent="0.2">
      <c r="B1725" s="229" t="str">
        <f>IFERROR(IF(ForbDraft!A1740&lt;&gt;"",ROW(ForbDraft!A1740),""),"")</f>
        <v/>
      </c>
      <c r="C1725" s="230" t="str">
        <f>IFERROR(IF(ForbDraft!A1740&lt;&gt;"",ForbDraft!A1740,""),"")</f>
        <v/>
      </c>
      <c r="D1725" s="230" t="str">
        <f t="shared" si="26"/>
        <v/>
      </c>
      <c r="E1725" s="230" t="str">
        <f>IFERROR(IF(ForbDraft!L1740&lt;&gt;"",ABS(ForbDraft!L1740),""),"")</f>
        <v/>
      </c>
      <c r="F1725" s="230" t="str">
        <f>IFERROR(IF(ForbDraft!K1740&lt;&gt;"",ForbDraft!K1740,""),"")</f>
        <v/>
      </c>
    </row>
    <row r="1726" spans="2:6" x14ac:dyDescent="0.2">
      <c r="B1726" s="229" t="str">
        <f>IFERROR(IF(ForbDraft!A1741&lt;&gt;"",ROW(ForbDraft!A1741),""),"")</f>
        <v/>
      </c>
      <c r="C1726" s="230" t="str">
        <f>IFERROR(IF(ForbDraft!A1741&lt;&gt;"",ForbDraft!A1741,""),"")</f>
        <v/>
      </c>
      <c r="D1726" s="230" t="str">
        <f t="shared" si="26"/>
        <v/>
      </c>
      <c r="E1726" s="230" t="str">
        <f>IFERROR(IF(ForbDraft!L1741&lt;&gt;"",ABS(ForbDraft!L1741),""),"")</f>
        <v/>
      </c>
      <c r="F1726" s="230" t="str">
        <f>IFERROR(IF(ForbDraft!K1741&lt;&gt;"",ForbDraft!K1741,""),"")</f>
        <v/>
      </c>
    </row>
    <row r="1727" spans="2:6" x14ac:dyDescent="0.2">
      <c r="B1727" s="229" t="str">
        <f>IFERROR(IF(ForbDraft!A1742&lt;&gt;"",ROW(ForbDraft!A1742),""),"")</f>
        <v/>
      </c>
      <c r="C1727" s="230" t="str">
        <f>IFERROR(IF(ForbDraft!A1742&lt;&gt;"",ForbDraft!A1742,""),"")</f>
        <v/>
      </c>
      <c r="D1727" s="230" t="str">
        <f t="shared" si="26"/>
        <v/>
      </c>
      <c r="E1727" s="230" t="str">
        <f>IFERROR(IF(ForbDraft!L1742&lt;&gt;"",ABS(ForbDraft!L1742),""),"")</f>
        <v/>
      </c>
      <c r="F1727" s="230" t="str">
        <f>IFERROR(IF(ForbDraft!K1742&lt;&gt;"",ForbDraft!K1742,""),"")</f>
        <v/>
      </c>
    </row>
    <row r="1728" spans="2:6" x14ac:dyDescent="0.2">
      <c r="B1728" s="229" t="str">
        <f>IFERROR(IF(ForbDraft!A1743&lt;&gt;"",ROW(ForbDraft!A1743),""),"")</f>
        <v/>
      </c>
      <c r="C1728" s="230" t="str">
        <f>IFERROR(IF(ForbDraft!A1743&lt;&gt;"",ForbDraft!A1743,""),"")</f>
        <v/>
      </c>
      <c r="D1728" s="230" t="str">
        <f t="shared" si="26"/>
        <v/>
      </c>
      <c r="E1728" s="230" t="str">
        <f>IFERROR(IF(ForbDraft!L1743&lt;&gt;"",ABS(ForbDraft!L1743),""),"")</f>
        <v/>
      </c>
      <c r="F1728" s="230" t="str">
        <f>IFERROR(IF(ForbDraft!K1743&lt;&gt;"",ForbDraft!K1743,""),"")</f>
        <v/>
      </c>
    </row>
    <row r="1729" spans="2:6" x14ac:dyDescent="0.2">
      <c r="B1729" s="229" t="str">
        <f>IFERROR(IF(ForbDraft!A1744&lt;&gt;"",ROW(ForbDraft!A1744),""),"")</f>
        <v/>
      </c>
      <c r="C1729" s="230" t="str">
        <f>IFERROR(IF(ForbDraft!A1744&lt;&gt;"",ForbDraft!A1744,""),"")</f>
        <v/>
      </c>
      <c r="D1729" s="230" t="str">
        <f t="shared" si="26"/>
        <v/>
      </c>
      <c r="E1729" s="230" t="str">
        <f>IFERROR(IF(ForbDraft!L1744&lt;&gt;"",ABS(ForbDraft!L1744),""),"")</f>
        <v/>
      </c>
      <c r="F1729" s="230" t="str">
        <f>IFERROR(IF(ForbDraft!K1744&lt;&gt;"",ForbDraft!K1744,""),"")</f>
        <v/>
      </c>
    </row>
    <row r="1730" spans="2:6" x14ac:dyDescent="0.2">
      <c r="B1730" s="229" t="str">
        <f>IFERROR(IF(ForbDraft!A1745&lt;&gt;"",ROW(ForbDraft!A1745),""),"")</f>
        <v/>
      </c>
      <c r="C1730" s="230" t="str">
        <f>IFERROR(IF(ForbDraft!A1745&lt;&gt;"",ForbDraft!A1745,""),"")</f>
        <v/>
      </c>
      <c r="D1730" s="230" t="str">
        <f t="shared" si="26"/>
        <v/>
      </c>
      <c r="E1730" s="230" t="str">
        <f>IFERROR(IF(ForbDraft!L1745&lt;&gt;"",ABS(ForbDraft!L1745),""),"")</f>
        <v/>
      </c>
      <c r="F1730" s="230" t="str">
        <f>IFERROR(IF(ForbDraft!K1745&lt;&gt;"",ForbDraft!K1745,""),"")</f>
        <v/>
      </c>
    </row>
    <row r="1731" spans="2:6" x14ac:dyDescent="0.2">
      <c r="B1731" s="229" t="str">
        <f>IFERROR(IF(ForbDraft!A1746&lt;&gt;"",ROW(ForbDraft!A1746),""),"")</f>
        <v/>
      </c>
      <c r="C1731" s="230" t="str">
        <f>IFERROR(IF(ForbDraft!A1746&lt;&gt;"",ForbDraft!A1746,""),"")</f>
        <v/>
      </c>
      <c r="D1731" s="230" t="str">
        <f t="shared" ref="D1731:D1794" si="27">IF(F1731="pH לבדיקת גבול","pH",F1731)</f>
        <v/>
      </c>
      <c r="E1731" s="230" t="str">
        <f>IFERROR(IF(ForbDraft!L1746&lt;&gt;"",ABS(ForbDraft!L1746),""),"")</f>
        <v/>
      </c>
      <c r="F1731" s="230" t="str">
        <f>IFERROR(IF(ForbDraft!K1746&lt;&gt;"",ForbDraft!K1746,""),"")</f>
        <v/>
      </c>
    </row>
    <row r="1732" spans="2:6" x14ac:dyDescent="0.2">
      <c r="B1732" s="229" t="str">
        <f>IFERROR(IF(ForbDraft!A1747&lt;&gt;"",ROW(ForbDraft!A1747),""),"")</f>
        <v/>
      </c>
      <c r="C1732" s="230" t="str">
        <f>IFERROR(IF(ForbDraft!A1747&lt;&gt;"",ForbDraft!A1747,""),"")</f>
        <v/>
      </c>
      <c r="D1732" s="230" t="str">
        <f t="shared" si="27"/>
        <v/>
      </c>
      <c r="E1732" s="230" t="str">
        <f>IFERROR(IF(ForbDraft!L1747&lt;&gt;"",ABS(ForbDraft!L1747),""),"")</f>
        <v/>
      </c>
      <c r="F1732" s="230" t="str">
        <f>IFERROR(IF(ForbDraft!K1747&lt;&gt;"",ForbDraft!K1747,""),"")</f>
        <v/>
      </c>
    </row>
    <row r="1733" spans="2:6" x14ac:dyDescent="0.2">
      <c r="B1733" s="229" t="str">
        <f>IFERROR(IF(ForbDraft!A1748&lt;&gt;"",ROW(ForbDraft!A1748),""),"")</f>
        <v/>
      </c>
      <c r="C1733" s="230" t="str">
        <f>IFERROR(IF(ForbDraft!A1748&lt;&gt;"",ForbDraft!A1748,""),"")</f>
        <v/>
      </c>
      <c r="D1733" s="230" t="str">
        <f t="shared" si="27"/>
        <v/>
      </c>
      <c r="E1733" s="230" t="str">
        <f>IFERROR(IF(ForbDraft!L1748&lt;&gt;"",ABS(ForbDraft!L1748),""),"")</f>
        <v/>
      </c>
      <c r="F1733" s="230" t="str">
        <f>IFERROR(IF(ForbDraft!K1748&lt;&gt;"",ForbDraft!K1748,""),"")</f>
        <v/>
      </c>
    </row>
    <row r="1734" spans="2:6" x14ac:dyDescent="0.2">
      <c r="B1734" s="229" t="str">
        <f>IFERROR(IF(ForbDraft!A1749&lt;&gt;"",ROW(ForbDraft!A1749),""),"")</f>
        <v/>
      </c>
      <c r="C1734" s="230" t="str">
        <f>IFERROR(IF(ForbDraft!A1749&lt;&gt;"",ForbDraft!A1749,""),"")</f>
        <v/>
      </c>
      <c r="D1734" s="230" t="str">
        <f t="shared" si="27"/>
        <v/>
      </c>
      <c r="E1734" s="230" t="str">
        <f>IFERROR(IF(ForbDraft!L1749&lt;&gt;"",ABS(ForbDraft!L1749),""),"")</f>
        <v/>
      </c>
      <c r="F1734" s="230" t="str">
        <f>IFERROR(IF(ForbDraft!K1749&lt;&gt;"",ForbDraft!K1749,""),"")</f>
        <v/>
      </c>
    </row>
    <row r="1735" spans="2:6" x14ac:dyDescent="0.2">
      <c r="B1735" s="229" t="str">
        <f>IFERROR(IF(ForbDraft!A1750&lt;&gt;"",ROW(ForbDraft!A1750),""),"")</f>
        <v/>
      </c>
      <c r="C1735" s="230" t="str">
        <f>IFERROR(IF(ForbDraft!A1750&lt;&gt;"",ForbDraft!A1750,""),"")</f>
        <v/>
      </c>
      <c r="D1735" s="230" t="str">
        <f t="shared" si="27"/>
        <v/>
      </c>
      <c r="E1735" s="230" t="str">
        <f>IFERROR(IF(ForbDraft!L1750&lt;&gt;"",ABS(ForbDraft!L1750),""),"")</f>
        <v/>
      </c>
      <c r="F1735" s="230" t="str">
        <f>IFERROR(IF(ForbDraft!K1750&lt;&gt;"",ForbDraft!K1750,""),"")</f>
        <v/>
      </c>
    </row>
    <row r="1736" spans="2:6" x14ac:dyDescent="0.2">
      <c r="B1736" s="229" t="str">
        <f>IFERROR(IF(ForbDraft!A1751&lt;&gt;"",ROW(ForbDraft!A1751),""),"")</f>
        <v/>
      </c>
      <c r="C1736" s="230" t="str">
        <f>IFERROR(IF(ForbDraft!A1751&lt;&gt;"",ForbDraft!A1751,""),"")</f>
        <v/>
      </c>
      <c r="D1736" s="230" t="str">
        <f t="shared" si="27"/>
        <v/>
      </c>
      <c r="E1736" s="230" t="str">
        <f>IFERROR(IF(ForbDraft!L1751&lt;&gt;"",ABS(ForbDraft!L1751),""),"")</f>
        <v/>
      </c>
      <c r="F1736" s="230" t="str">
        <f>IFERROR(IF(ForbDraft!K1751&lt;&gt;"",ForbDraft!K1751,""),"")</f>
        <v/>
      </c>
    </row>
    <row r="1737" spans="2:6" x14ac:dyDescent="0.2">
      <c r="B1737" s="229" t="str">
        <f>IFERROR(IF(ForbDraft!A1752&lt;&gt;"",ROW(ForbDraft!A1752),""),"")</f>
        <v/>
      </c>
      <c r="C1737" s="230" t="str">
        <f>IFERROR(IF(ForbDraft!A1752&lt;&gt;"",ForbDraft!A1752,""),"")</f>
        <v/>
      </c>
      <c r="D1737" s="230" t="str">
        <f t="shared" si="27"/>
        <v/>
      </c>
      <c r="E1737" s="230" t="str">
        <f>IFERROR(IF(ForbDraft!L1752&lt;&gt;"",ABS(ForbDraft!L1752),""),"")</f>
        <v/>
      </c>
      <c r="F1737" s="230" t="str">
        <f>IFERROR(IF(ForbDraft!K1752&lt;&gt;"",ForbDraft!K1752,""),"")</f>
        <v/>
      </c>
    </row>
    <row r="1738" spans="2:6" x14ac:dyDescent="0.2">
      <c r="B1738" s="229" t="str">
        <f>IFERROR(IF(ForbDraft!A1753&lt;&gt;"",ROW(ForbDraft!A1753),""),"")</f>
        <v/>
      </c>
      <c r="C1738" s="230" t="str">
        <f>IFERROR(IF(ForbDraft!A1753&lt;&gt;"",ForbDraft!A1753,""),"")</f>
        <v/>
      </c>
      <c r="D1738" s="230" t="str">
        <f t="shared" si="27"/>
        <v/>
      </c>
      <c r="E1738" s="230" t="str">
        <f>IFERROR(IF(ForbDraft!L1753&lt;&gt;"",ABS(ForbDraft!L1753),""),"")</f>
        <v/>
      </c>
      <c r="F1738" s="230" t="str">
        <f>IFERROR(IF(ForbDraft!K1753&lt;&gt;"",ForbDraft!K1753,""),"")</f>
        <v/>
      </c>
    </row>
    <row r="1739" spans="2:6" x14ac:dyDescent="0.2">
      <c r="B1739" s="229" t="str">
        <f>IFERROR(IF(ForbDraft!A1754&lt;&gt;"",ROW(ForbDraft!A1754),""),"")</f>
        <v/>
      </c>
      <c r="C1739" s="230" t="str">
        <f>IFERROR(IF(ForbDraft!A1754&lt;&gt;"",ForbDraft!A1754,""),"")</f>
        <v/>
      </c>
      <c r="D1739" s="230" t="str">
        <f t="shared" si="27"/>
        <v/>
      </c>
      <c r="E1739" s="230" t="str">
        <f>IFERROR(IF(ForbDraft!L1754&lt;&gt;"",ABS(ForbDraft!L1754),""),"")</f>
        <v/>
      </c>
      <c r="F1739" s="230" t="str">
        <f>IFERROR(IF(ForbDraft!K1754&lt;&gt;"",ForbDraft!K1754,""),"")</f>
        <v/>
      </c>
    </row>
    <row r="1740" spans="2:6" x14ac:dyDescent="0.2">
      <c r="B1740" s="229" t="str">
        <f>IFERROR(IF(ForbDraft!A1755&lt;&gt;"",ROW(ForbDraft!A1755),""),"")</f>
        <v/>
      </c>
      <c r="C1740" s="230" t="str">
        <f>IFERROR(IF(ForbDraft!A1755&lt;&gt;"",ForbDraft!A1755,""),"")</f>
        <v/>
      </c>
      <c r="D1740" s="230" t="str">
        <f t="shared" si="27"/>
        <v/>
      </c>
      <c r="E1740" s="230" t="str">
        <f>IFERROR(IF(ForbDraft!L1755&lt;&gt;"",ABS(ForbDraft!L1755),""),"")</f>
        <v/>
      </c>
      <c r="F1740" s="230" t="str">
        <f>IFERROR(IF(ForbDraft!K1755&lt;&gt;"",ForbDraft!K1755,""),"")</f>
        <v/>
      </c>
    </row>
    <row r="1741" spans="2:6" x14ac:dyDescent="0.2">
      <c r="B1741" s="229" t="str">
        <f>IFERROR(IF(ForbDraft!A1756&lt;&gt;"",ROW(ForbDraft!A1756),""),"")</f>
        <v/>
      </c>
      <c r="C1741" s="230" t="str">
        <f>IFERROR(IF(ForbDraft!A1756&lt;&gt;"",ForbDraft!A1756,""),"")</f>
        <v/>
      </c>
      <c r="D1741" s="230" t="str">
        <f t="shared" si="27"/>
        <v/>
      </c>
      <c r="E1741" s="230" t="str">
        <f>IFERROR(IF(ForbDraft!L1756&lt;&gt;"",ABS(ForbDraft!L1756),""),"")</f>
        <v/>
      </c>
      <c r="F1741" s="230" t="str">
        <f>IFERROR(IF(ForbDraft!K1756&lt;&gt;"",ForbDraft!K1756,""),"")</f>
        <v/>
      </c>
    </row>
    <row r="1742" spans="2:6" x14ac:dyDescent="0.2">
      <c r="B1742" s="229" t="str">
        <f>IFERROR(IF(ForbDraft!A1757&lt;&gt;"",ROW(ForbDraft!A1757),""),"")</f>
        <v/>
      </c>
      <c r="C1742" s="230" t="str">
        <f>IFERROR(IF(ForbDraft!A1757&lt;&gt;"",ForbDraft!A1757,""),"")</f>
        <v/>
      </c>
      <c r="D1742" s="230" t="str">
        <f t="shared" si="27"/>
        <v/>
      </c>
      <c r="E1742" s="230" t="str">
        <f>IFERROR(IF(ForbDraft!L1757&lt;&gt;"",ABS(ForbDraft!L1757),""),"")</f>
        <v/>
      </c>
      <c r="F1742" s="230" t="str">
        <f>IFERROR(IF(ForbDraft!K1757&lt;&gt;"",ForbDraft!K1757,""),"")</f>
        <v/>
      </c>
    </row>
    <row r="1743" spans="2:6" x14ac:dyDescent="0.2">
      <c r="B1743" s="229" t="str">
        <f>IFERROR(IF(ForbDraft!A1758&lt;&gt;"",ROW(ForbDraft!A1758),""),"")</f>
        <v/>
      </c>
      <c r="C1743" s="230" t="str">
        <f>IFERROR(IF(ForbDraft!A1758&lt;&gt;"",ForbDraft!A1758,""),"")</f>
        <v/>
      </c>
      <c r="D1743" s="230" t="str">
        <f t="shared" si="27"/>
        <v/>
      </c>
      <c r="E1743" s="230" t="str">
        <f>IFERROR(IF(ForbDraft!L1758&lt;&gt;"",ABS(ForbDraft!L1758),""),"")</f>
        <v/>
      </c>
      <c r="F1743" s="230" t="str">
        <f>IFERROR(IF(ForbDraft!K1758&lt;&gt;"",ForbDraft!K1758,""),"")</f>
        <v/>
      </c>
    </row>
    <row r="1744" spans="2:6" x14ac:dyDescent="0.2">
      <c r="B1744" s="229" t="str">
        <f>IFERROR(IF(ForbDraft!A1759&lt;&gt;"",ROW(ForbDraft!A1759),""),"")</f>
        <v/>
      </c>
      <c r="C1744" s="230" t="str">
        <f>IFERROR(IF(ForbDraft!A1759&lt;&gt;"",ForbDraft!A1759,""),"")</f>
        <v/>
      </c>
      <c r="D1744" s="230" t="str">
        <f t="shared" si="27"/>
        <v/>
      </c>
      <c r="E1744" s="230" t="str">
        <f>IFERROR(IF(ForbDraft!L1759&lt;&gt;"",ABS(ForbDraft!L1759),""),"")</f>
        <v/>
      </c>
      <c r="F1744" s="230" t="str">
        <f>IFERROR(IF(ForbDraft!K1759&lt;&gt;"",ForbDraft!K1759,""),"")</f>
        <v/>
      </c>
    </row>
    <row r="1745" spans="2:6" x14ac:dyDescent="0.2">
      <c r="B1745" s="229" t="str">
        <f>IFERROR(IF(ForbDraft!A1760&lt;&gt;"",ROW(ForbDraft!A1760),""),"")</f>
        <v/>
      </c>
      <c r="C1745" s="230" t="str">
        <f>IFERROR(IF(ForbDraft!A1760&lt;&gt;"",ForbDraft!A1760,""),"")</f>
        <v/>
      </c>
      <c r="D1745" s="230" t="str">
        <f t="shared" si="27"/>
        <v/>
      </c>
      <c r="E1745" s="230" t="str">
        <f>IFERROR(IF(ForbDraft!L1760&lt;&gt;"",ABS(ForbDraft!L1760),""),"")</f>
        <v/>
      </c>
      <c r="F1745" s="230" t="str">
        <f>IFERROR(IF(ForbDraft!K1760&lt;&gt;"",ForbDraft!K1760,""),"")</f>
        <v/>
      </c>
    </row>
    <row r="1746" spans="2:6" x14ac:dyDescent="0.2">
      <c r="B1746" s="229" t="str">
        <f>IFERROR(IF(ForbDraft!A1761&lt;&gt;"",ROW(ForbDraft!A1761),""),"")</f>
        <v/>
      </c>
      <c r="C1746" s="230" t="str">
        <f>IFERROR(IF(ForbDraft!A1761&lt;&gt;"",ForbDraft!A1761,""),"")</f>
        <v/>
      </c>
      <c r="D1746" s="230" t="str">
        <f t="shared" si="27"/>
        <v/>
      </c>
      <c r="E1746" s="230" t="str">
        <f>IFERROR(IF(ForbDraft!L1761&lt;&gt;"",ABS(ForbDraft!L1761),""),"")</f>
        <v/>
      </c>
      <c r="F1746" s="230" t="str">
        <f>IFERROR(IF(ForbDraft!K1761&lt;&gt;"",ForbDraft!K1761,""),"")</f>
        <v/>
      </c>
    </row>
    <row r="1747" spans="2:6" x14ac:dyDescent="0.2">
      <c r="B1747" s="229" t="str">
        <f>IFERROR(IF(ForbDraft!A1762&lt;&gt;"",ROW(ForbDraft!A1762),""),"")</f>
        <v/>
      </c>
      <c r="C1747" s="230" t="str">
        <f>IFERROR(IF(ForbDraft!A1762&lt;&gt;"",ForbDraft!A1762,""),"")</f>
        <v/>
      </c>
      <c r="D1747" s="230" t="str">
        <f t="shared" si="27"/>
        <v/>
      </c>
      <c r="E1747" s="230" t="str">
        <f>IFERROR(IF(ForbDraft!L1762&lt;&gt;"",ABS(ForbDraft!L1762),""),"")</f>
        <v/>
      </c>
      <c r="F1747" s="230" t="str">
        <f>IFERROR(IF(ForbDraft!K1762&lt;&gt;"",ForbDraft!K1762,""),"")</f>
        <v/>
      </c>
    </row>
    <row r="1748" spans="2:6" x14ac:dyDescent="0.2">
      <c r="B1748" s="229" t="str">
        <f>IFERROR(IF(ForbDraft!A1763&lt;&gt;"",ROW(ForbDraft!A1763),""),"")</f>
        <v/>
      </c>
      <c r="C1748" s="230" t="str">
        <f>IFERROR(IF(ForbDraft!A1763&lt;&gt;"",ForbDraft!A1763,""),"")</f>
        <v/>
      </c>
      <c r="D1748" s="230" t="str">
        <f t="shared" si="27"/>
        <v/>
      </c>
      <c r="E1748" s="230" t="str">
        <f>IFERROR(IF(ForbDraft!L1763&lt;&gt;"",ABS(ForbDraft!L1763),""),"")</f>
        <v/>
      </c>
      <c r="F1748" s="230" t="str">
        <f>IFERROR(IF(ForbDraft!K1763&lt;&gt;"",ForbDraft!K1763,""),"")</f>
        <v/>
      </c>
    </row>
    <row r="1749" spans="2:6" x14ac:dyDescent="0.2">
      <c r="B1749" s="229" t="str">
        <f>IFERROR(IF(ForbDraft!A1764&lt;&gt;"",ROW(ForbDraft!A1764),""),"")</f>
        <v/>
      </c>
      <c r="C1749" s="230" t="str">
        <f>IFERROR(IF(ForbDraft!A1764&lt;&gt;"",ForbDraft!A1764,""),"")</f>
        <v/>
      </c>
      <c r="D1749" s="230" t="str">
        <f t="shared" si="27"/>
        <v/>
      </c>
      <c r="E1749" s="230" t="str">
        <f>IFERROR(IF(ForbDraft!L1764&lt;&gt;"",ABS(ForbDraft!L1764),""),"")</f>
        <v/>
      </c>
      <c r="F1749" s="230" t="str">
        <f>IFERROR(IF(ForbDraft!K1764&lt;&gt;"",ForbDraft!K1764,""),"")</f>
        <v/>
      </c>
    </row>
    <row r="1750" spans="2:6" x14ac:dyDescent="0.2">
      <c r="B1750" s="229" t="str">
        <f>IFERROR(IF(ForbDraft!A1765&lt;&gt;"",ROW(ForbDraft!A1765),""),"")</f>
        <v/>
      </c>
      <c r="C1750" s="230" t="str">
        <f>IFERROR(IF(ForbDraft!A1765&lt;&gt;"",ForbDraft!A1765,""),"")</f>
        <v/>
      </c>
      <c r="D1750" s="230" t="str">
        <f t="shared" si="27"/>
        <v/>
      </c>
      <c r="E1750" s="230" t="str">
        <f>IFERROR(IF(ForbDraft!L1765&lt;&gt;"",ABS(ForbDraft!L1765),""),"")</f>
        <v/>
      </c>
      <c r="F1750" s="230" t="str">
        <f>IFERROR(IF(ForbDraft!K1765&lt;&gt;"",ForbDraft!K1765,""),"")</f>
        <v/>
      </c>
    </row>
    <row r="1751" spans="2:6" x14ac:dyDescent="0.2">
      <c r="B1751" s="229" t="str">
        <f>IFERROR(IF(ForbDraft!A1766&lt;&gt;"",ROW(ForbDraft!A1766),""),"")</f>
        <v/>
      </c>
      <c r="C1751" s="230" t="str">
        <f>IFERROR(IF(ForbDraft!A1766&lt;&gt;"",ForbDraft!A1766,""),"")</f>
        <v/>
      </c>
      <c r="D1751" s="230" t="str">
        <f t="shared" si="27"/>
        <v/>
      </c>
      <c r="E1751" s="230" t="str">
        <f>IFERROR(IF(ForbDraft!L1766&lt;&gt;"",ABS(ForbDraft!L1766),""),"")</f>
        <v/>
      </c>
      <c r="F1751" s="230" t="str">
        <f>IFERROR(IF(ForbDraft!K1766&lt;&gt;"",ForbDraft!K1766,""),"")</f>
        <v/>
      </c>
    </row>
    <row r="1752" spans="2:6" x14ac:dyDescent="0.2">
      <c r="B1752" s="229" t="str">
        <f>IFERROR(IF(ForbDraft!A1767&lt;&gt;"",ROW(ForbDraft!A1767),""),"")</f>
        <v/>
      </c>
      <c r="C1752" s="230" t="str">
        <f>IFERROR(IF(ForbDraft!A1767&lt;&gt;"",ForbDraft!A1767,""),"")</f>
        <v/>
      </c>
      <c r="D1752" s="230" t="str">
        <f t="shared" si="27"/>
        <v/>
      </c>
      <c r="E1752" s="230" t="str">
        <f>IFERROR(IF(ForbDraft!L1767&lt;&gt;"",ABS(ForbDraft!L1767),""),"")</f>
        <v/>
      </c>
      <c r="F1752" s="230" t="str">
        <f>IFERROR(IF(ForbDraft!K1767&lt;&gt;"",ForbDraft!K1767,""),"")</f>
        <v/>
      </c>
    </row>
    <row r="1753" spans="2:6" x14ac:dyDescent="0.2">
      <c r="B1753" s="229" t="str">
        <f>IFERROR(IF(ForbDraft!A1768&lt;&gt;"",ROW(ForbDraft!A1768),""),"")</f>
        <v/>
      </c>
      <c r="C1753" s="230" t="str">
        <f>IFERROR(IF(ForbDraft!A1768&lt;&gt;"",ForbDraft!A1768,""),"")</f>
        <v/>
      </c>
      <c r="D1753" s="230" t="str">
        <f t="shared" si="27"/>
        <v/>
      </c>
      <c r="E1753" s="230" t="str">
        <f>IFERROR(IF(ForbDraft!L1768&lt;&gt;"",ABS(ForbDraft!L1768),""),"")</f>
        <v/>
      </c>
      <c r="F1753" s="230" t="str">
        <f>IFERROR(IF(ForbDraft!K1768&lt;&gt;"",ForbDraft!K1768,""),"")</f>
        <v/>
      </c>
    </row>
    <row r="1754" spans="2:6" x14ac:dyDescent="0.2">
      <c r="B1754" s="229" t="str">
        <f>IFERROR(IF(ForbDraft!A1769&lt;&gt;"",ROW(ForbDraft!A1769),""),"")</f>
        <v/>
      </c>
      <c r="C1754" s="230" t="str">
        <f>IFERROR(IF(ForbDraft!A1769&lt;&gt;"",ForbDraft!A1769,""),"")</f>
        <v/>
      </c>
      <c r="D1754" s="230" t="str">
        <f t="shared" si="27"/>
        <v/>
      </c>
      <c r="E1754" s="230" t="str">
        <f>IFERROR(IF(ForbDraft!L1769&lt;&gt;"",ABS(ForbDraft!L1769),""),"")</f>
        <v/>
      </c>
      <c r="F1754" s="230" t="str">
        <f>IFERROR(IF(ForbDraft!K1769&lt;&gt;"",ForbDraft!K1769,""),"")</f>
        <v/>
      </c>
    </row>
    <row r="1755" spans="2:6" x14ac:dyDescent="0.2">
      <c r="B1755" s="229" t="str">
        <f>IFERROR(IF(ForbDraft!A1770&lt;&gt;"",ROW(ForbDraft!A1770),""),"")</f>
        <v/>
      </c>
      <c r="C1755" s="230" t="str">
        <f>IFERROR(IF(ForbDraft!A1770&lt;&gt;"",ForbDraft!A1770,""),"")</f>
        <v/>
      </c>
      <c r="D1755" s="230" t="str">
        <f t="shared" si="27"/>
        <v/>
      </c>
      <c r="E1755" s="230" t="str">
        <f>IFERROR(IF(ForbDraft!L1770&lt;&gt;"",ABS(ForbDraft!L1770),""),"")</f>
        <v/>
      </c>
      <c r="F1755" s="230" t="str">
        <f>IFERROR(IF(ForbDraft!K1770&lt;&gt;"",ForbDraft!K1770,""),"")</f>
        <v/>
      </c>
    </row>
    <row r="1756" spans="2:6" x14ac:dyDescent="0.2">
      <c r="B1756" s="229" t="str">
        <f>IFERROR(IF(ForbDraft!A1771&lt;&gt;"",ROW(ForbDraft!A1771),""),"")</f>
        <v/>
      </c>
      <c r="C1756" s="230" t="str">
        <f>IFERROR(IF(ForbDraft!A1771&lt;&gt;"",ForbDraft!A1771,""),"")</f>
        <v/>
      </c>
      <c r="D1756" s="230" t="str">
        <f t="shared" si="27"/>
        <v/>
      </c>
      <c r="E1756" s="230" t="str">
        <f>IFERROR(IF(ForbDraft!L1771&lt;&gt;"",ABS(ForbDraft!L1771),""),"")</f>
        <v/>
      </c>
      <c r="F1756" s="230" t="str">
        <f>IFERROR(IF(ForbDraft!K1771&lt;&gt;"",ForbDraft!K1771,""),"")</f>
        <v/>
      </c>
    </row>
    <row r="1757" spans="2:6" x14ac:dyDescent="0.2">
      <c r="B1757" s="229" t="str">
        <f>IFERROR(IF(ForbDraft!A1772&lt;&gt;"",ROW(ForbDraft!A1772),""),"")</f>
        <v/>
      </c>
      <c r="C1757" s="230" t="str">
        <f>IFERROR(IF(ForbDraft!A1772&lt;&gt;"",ForbDraft!A1772,""),"")</f>
        <v/>
      </c>
      <c r="D1757" s="230" t="str">
        <f t="shared" si="27"/>
        <v/>
      </c>
      <c r="E1757" s="230" t="str">
        <f>IFERROR(IF(ForbDraft!L1772&lt;&gt;"",ABS(ForbDraft!L1772),""),"")</f>
        <v/>
      </c>
      <c r="F1757" s="230" t="str">
        <f>IFERROR(IF(ForbDraft!K1772&lt;&gt;"",ForbDraft!K1772,""),"")</f>
        <v/>
      </c>
    </row>
    <row r="1758" spans="2:6" x14ac:dyDescent="0.2">
      <c r="B1758" s="229" t="str">
        <f>IFERROR(IF(ForbDraft!A1773&lt;&gt;"",ROW(ForbDraft!A1773),""),"")</f>
        <v/>
      </c>
      <c r="C1758" s="230" t="str">
        <f>IFERROR(IF(ForbDraft!A1773&lt;&gt;"",ForbDraft!A1773,""),"")</f>
        <v/>
      </c>
      <c r="D1758" s="230" t="str">
        <f t="shared" si="27"/>
        <v/>
      </c>
      <c r="E1758" s="230" t="str">
        <f>IFERROR(IF(ForbDraft!L1773&lt;&gt;"",ABS(ForbDraft!L1773),""),"")</f>
        <v/>
      </c>
      <c r="F1758" s="230" t="str">
        <f>IFERROR(IF(ForbDraft!K1773&lt;&gt;"",ForbDraft!K1773,""),"")</f>
        <v/>
      </c>
    </row>
    <row r="1759" spans="2:6" x14ac:dyDescent="0.2">
      <c r="B1759" s="229" t="str">
        <f>IFERROR(IF(ForbDraft!A1774&lt;&gt;"",ROW(ForbDraft!A1774),""),"")</f>
        <v/>
      </c>
      <c r="C1759" s="230" t="str">
        <f>IFERROR(IF(ForbDraft!A1774&lt;&gt;"",ForbDraft!A1774,""),"")</f>
        <v/>
      </c>
      <c r="D1759" s="230" t="str">
        <f t="shared" si="27"/>
        <v/>
      </c>
      <c r="E1759" s="230" t="str">
        <f>IFERROR(IF(ForbDraft!L1774&lt;&gt;"",ABS(ForbDraft!L1774),""),"")</f>
        <v/>
      </c>
      <c r="F1759" s="230" t="str">
        <f>IFERROR(IF(ForbDraft!K1774&lt;&gt;"",ForbDraft!K1774,""),"")</f>
        <v/>
      </c>
    </row>
    <row r="1760" spans="2:6" x14ac:dyDescent="0.2">
      <c r="B1760" s="229" t="str">
        <f>IFERROR(IF(ForbDraft!A1775&lt;&gt;"",ROW(ForbDraft!A1775),""),"")</f>
        <v/>
      </c>
      <c r="C1760" s="230" t="str">
        <f>IFERROR(IF(ForbDraft!A1775&lt;&gt;"",ForbDraft!A1775,""),"")</f>
        <v/>
      </c>
      <c r="D1760" s="230" t="str">
        <f t="shared" si="27"/>
        <v/>
      </c>
      <c r="E1760" s="230" t="str">
        <f>IFERROR(IF(ForbDraft!L1775&lt;&gt;"",ABS(ForbDraft!L1775),""),"")</f>
        <v/>
      </c>
      <c r="F1760" s="230" t="str">
        <f>IFERROR(IF(ForbDraft!K1775&lt;&gt;"",ForbDraft!K1775,""),"")</f>
        <v/>
      </c>
    </row>
    <row r="1761" spans="2:6" x14ac:dyDescent="0.2">
      <c r="B1761" s="229" t="str">
        <f>IFERROR(IF(ForbDraft!A1776&lt;&gt;"",ROW(ForbDraft!A1776),""),"")</f>
        <v/>
      </c>
      <c r="C1761" s="230" t="str">
        <f>IFERROR(IF(ForbDraft!A1776&lt;&gt;"",ForbDraft!A1776,""),"")</f>
        <v/>
      </c>
      <c r="D1761" s="230" t="str">
        <f t="shared" si="27"/>
        <v/>
      </c>
      <c r="E1761" s="230" t="str">
        <f>IFERROR(IF(ForbDraft!L1776&lt;&gt;"",ABS(ForbDraft!L1776),""),"")</f>
        <v/>
      </c>
      <c r="F1761" s="230" t="str">
        <f>IFERROR(IF(ForbDraft!K1776&lt;&gt;"",ForbDraft!K1776,""),"")</f>
        <v/>
      </c>
    </row>
    <row r="1762" spans="2:6" x14ac:dyDescent="0.2">
      <c r="B1762" s="229" t="str">
        <f>IFERROR(IF(ForbDraft!A1777&lt;&gt;"",ROW(ForbDraft!A1777),""),"")</f>
        <v/>
      </c>
      <c r="C1762" s="230" t="str">
        <f>IFERROR(IF(ForbDraft!A1777&lt;&gt;"",ForbDraft!A1777,""),"")</f>
        <v/>
      </c>
      <c r="D1762" s="230" t="str">
        <f t="shared" si="27"/>
        <v/>
      </c>
      <c r="E1762" s="230" t="str">
        <f>IFERROR(IF(ForbDraft!L1777&lt;&gt;"",ABS(ForbDraft!L1777),""),"")</f>
        <v/>
      </c>
      <c r="F1762" s="230" t="str">
        <f>IFERROR(IF(ForbDraft!K1777&lt;&gt;"",ForbDraft!K1777,""),"")</f>
        <v/>
      </c>
    </row>
    <row r="1763" spans="2:6" x14ac:dyDescent="0.2">
      <c r="B1763" s="229" t="str">
        <f>IFERROR(IF(ForbDraft!A1778&lt;&gt;"",ROW(ForbDraft!A1778),""),"")</f>
        <v/>
      </c>
      <c r="C1763" s="230" t="str">
        <f>IFERROR(IF(ForbDraft!A1778&lt;&gt;"",ForbDraft!A1778,""),"")</f>
        <v/>
      </c>
      <c r="D1763" s="230" t="str">
        <f t="shared" si="27"/>
        <v/>
      </c>
      <c r="E1763" s="230" t="str">
        <f>IFERROR(IF(ForbDraft!L1778&lt;&gt;"",ABS(ForbDraft!L1778),""),"")</f>
        <v/>
      </c>
      <c r="F1763" s="230" t="str">
        <f>IFERROR(IF(ForbDraft!K1778&lt;&gt;"",ForbDraft!K1778,""),"")</f>
        <v/>
      </c>
    </row>
    <row r="1764" spans="2:6" x14ac:dyDescent="0.2">
      <c r="B1764" s="229" t="str">
        <f>IFERROR(IF(ForbDraft!A1779&lt;&gt;"",ROW(ForbDraft!A1779),""),"")</f>
        <v/>
      </c>
      <c r="C1764" s="230" t="str">
        <f>IFERROR(IF(ForbDraft!A1779&lt;&gt;"",ForbDraft!A1779,""),"")</f>
        <v/>
      </c>
      <c r="D1764" s="230" t="str">
        <f t="shared" si="27"/>
        <v/>
      </c>
      <c r="E1764" s="230" t="str">
        <f>IFERROR(IF(ForbDraft!L1779&lt;&gt;"",ABS(ForbDraft!L1779),""),"")</f>
        <v/>
      </c>
      <c r="F1764" s="230" t="str">
        <f>IFERROR(IF(ForbDraft!K1779&lt;&gt;"",ForbDraft!K1779,""),"")</f>
        <v/>
      </c>
    </row>
    <row r="1765" spans="2:6" x14ac:dyDescent="0.2">
      <c r="B1765" s="229" t="str">
        <f>IFERROR(IF(ForbDraft!A1780&lt;&gt;"",ROW(ForbDraft!A1780),""),"")</f>
        <v/>
      </c>
      <c r="C1765" s="230" t="str">
        <f>IFERROR(IF(ForbDraft!A1780&lt;&gt;"",ForbDraft!A1780,""),"")</f>
        <v/>
      </c>
      <c r="D1765" s="230" t="str">
        <f t="shared" si="27"/>
        <v/>
      </c>
      <c r="E1765" s="230" t="str">
        <f>IFERROR(IF(ForbDraft!L1780&lt;&gt;"",ABS(ForbDraft!L1780),""),"")</f>
        <v/>
      </c>
      <c r="F1765" s="230" t="str">
        <f>IFERROR(IF(ForbDraft!K1780&lt;&gt;"",ForbDraft!K1780,""),"")</f>
        <v/>
      </c>
    </row>
    <row r="1766" spans="2:6" x14ac:dyDescent="0.2">
      <c r="B1766" s="229" t="str">
        <f>IFERROR(IF(ForbDraft!A1781&lt;&gt;"",ROW(ForbDraft!A1781),""),"")</f>
        <v/>
      </c>
      <c r="C1766" s="230" t="str">
        <f>IFERROR(IF(ForbDraft!A1781&lt;&gt;"",ForbDraft!A1781,""),"")</f>
        <v/>
      </c>
      <c r="D1766" s="230" t="str">
        <f t="shared" si="27"/>
        <v/>
      </c>
      <c r="E1766" s="230" t="str">
        <f>IFERROR(IF(ForbDraft!L1781&lt;&gt;"",ABS(ForbDraft!L1781),""),"")</f>
        <v/>
      </c>
      <c r="F1766" s="230" t="str">
        <f>IFERROR(IF(ForbDraft!K1781&lt;&gt;"",ForbDraft!K1781,""),"")</f>
        <v/>
      </c>
    </row>
    <row r="1767" spans="2:6" x14ac:dyDescent="0.2">
      <c r="B1767" s="229" t="str">
        <f>IFERROR(IF(ForbDraft!A1782&lt;&gt;"",ROW(ForbDraft!A1782),""),"")</f>
        <v/>
      </c>
      <c r="C1767" s="230" t="str">
        <f>IFERROR(IF(ForbDraft!A1782&lt;&gt;"",ForbDraft!A1782,""),"")</f>
        <v/>
      </c>
      <c r="D1767" s="230" t="str">
        <f t="shared" si="27"/>
        <v/>
      </c>
      <c r="E1767" s="230" t="str">
        <f>IFERROR(IF(ForbDraft!L1782&lt;&gt;"",ABS(ForbDraft!L1782),""),"")</f>
        <v/>
      </c>
      <c r="F1767" s="230" t="str">
        <f>IFERROR(IF(ForbDraft!K1782&lt;&gt;"",ForbDraft!K1782,""),"")</f>
        <v/>
      </c>
    </row>
    <row r="1768" spans="2:6" x14ac:dyDescent="0.2">
      <c r="B1768" s="229" t="str">
        <f>IFERROR(IF(ForbDraft!A1783&lt;&gt;"",ROW(ForbDraft!A1783),""),"")</f>
        <v/>
      </c>
      <c r="C1768" s="230" t="str">
        <f>IFERROR(IF(ForbDraft!A1783&lt;&gt;"",ForbDraft!A1783,""),"")</f>
        <v/>
      </c>
      <c r="D1768" s="230" t="str">
        <f t="shared" si="27"/>
        <v/>
      </c>
      <c r="E1768" s="230" t="str">
        <f>IFERROR(IF(ForbDraft!L1783&lt;&gt;"",ABS(ForbDraft!L1783),""),"")</f>
        <v/>
      </c>
      <c r="F1768" s="230" t="str">
        <f>IFERROR(IF(ForbDraft!K1783&lt;&gt;"",ForbDraft!K1783,""),"")</f>
        <v/>
      </c>
    </row>
    <row r="1769" spans="2:6" x14ac:dyDescent="0.2">
      <c r="B1769" s="229" t="str">
        <f>IFERROR(IF(ForbDraft!A1784&lt;&gt;"",ROW(ForbDraft!A1784),""),"")</f>
        <v/>
      </c>
      <c r="C1769" s="230" t="str">
        <f>IFERROR(IF(ForbDraft!A1784&lt;&gt;"",ForbDraft!A1784,""),"")</f>
        <v/>
      </c>
      <c r="D1769" s="230" t="str">
        <f t="shared" si="27"/>
        <v/>
      </c>
      <c r="E1769" s="230" t="str">
        <f>IFERROR(IF(ForbDraft!L1784&lt;&gt;"",ABS(ForbDraft!L1784),""),"")</f>
        <v/>
      </c>
      <c r="F1769" s="230" t="str">
        <f>IFERROR(IF(ForbDraft!K1784&lt;&gt;"",ForbDraft!K1784,""),"")</f>
        <v/>
      </c>
    </row>
    <row r="1770" spans="2:6" x14ac:dyDescent="0.2">
      <c r="B1770" s="229" t="str">
        <f>IFERROR(IF(ForbDraft!A1785&lt;&gt;"",ROW(ForbDraft!A1785),""),"")</f>
        <v/>
      </c>
      <c r="C1770" s="230" t="str">
        <f>IFERROR(IF(ForbDraft!A1785&lt;&gt;"",ForbDraft!A1785,""),"")</f>
        <v/>
      </c>
      <c r="D1770" s="230" t="str">
        <f t="shared" si="27"/>
        <v/>
      </c>
      <c r="E1770" s="230" t="str">
        <f>IFERROR(IF(ForbDraft!L1785&lt;&gt;"",ABS(ForbDraft!L1785),""),"")</f>
        <v/>
      </c>
      <c r="F1770" s="230" t="str">
        <f>IFERROR(IF(ForbDraft!K1785&lt;&gt;"",ForbDraft!K1785,""),"")</f>
        <v/>
      </c>
    </row>
    <row r="1771" spans="2:6" x14ac:dyDescent="0.2">
      <c r="B1771" s="229" t="str">
        <f>IFERROR(IF(ForbDraft!A1786&lt;&gt;"",ROW(ForbDraft!A1786),""),"")</f>
        <v/>
      </c>
      <c r="C1771" s="230" t="str">
        <f>IFERROR(IF(ForbDraft!A1786&lt;&gt;"",ForbDraft!A1786,""),"")</f>
        <v/>
      </c>
      <c r="D1771" s="230" t="str">
        <f t="shared" si="27"/>
        <v/>
      </c>
      <c r="E1771" s="230" t="str">
        <f>IFERROR(IF(ForbDraft!L1786&lt;&gt;"",ABS(ForbDraft!L1786),""),"")</f>
        <v/>
      </c>
      <c r="F1771" s="230" t="str">
        <f>IFERROR(IF(ForbDraft!K1786&lt;&gt;"",ForbDraft!K1786,""),"")</f>
        <v/>
      </c>
    </row>
    <row r="1772" spans="2:6" x14ac:dyDescent="0.2">
      <c r="B1772" s="229" t="str">
        <f>IFERROR(IF(ForbDraft!A1787&lt;&gt;"",ROW(ForbDraft!A1787),""),"")</f>
        <v/>
      </c>
      <c r="C1772" s="230" t="str">
        <f>IFERROR(IF(ForbDraft!A1787&lt;&gt;"",ForbDraft!A1787,""),"")</f>
        <v/>
      </c>
      <c r="D1772" s="230" t="str">
        <f t="shared" si="27"/>
        <v/>
      </c>
      <c r="E1772" s="230" t="str">
        <f>IFERROR(IF(ForbDraft!L1787&lt;&gt;"",ABS(ForbDraft!L1787),""),"")</f>
        <v/>
      </c>
      <c r="F1772" s="230" t="str">
        <f>IFERROR(IF(ForbDraft!K1787&lt;&gt;"",ForbDraft!K1787,""),"")</f>
        <v/>
      </c>
    </row>
    <row r="1773" spans="2:6" x14ac:dyDescent="0.2">
      <c r="B1773" s="229" t="str">
        <f>IFERROR(IF(ForbDraft!A1788&lt;&gt;"",ROW(ForbDraft!A1788),""),"")</f>
        <v/>
      </c>
      <c r="C1773" s="230" t="str">
        <f>IFERROR(IF(ForbDraft!A1788&lt;&gt;"",ForbDraft!A1788,""),"")</f>
        <v/>
      </c>
      <c r="D1773" s="230" t="str">
        <f t="shared" si="27"/>
        <v/>
      </c>
      <c r="E1773" s="230" t="str">
        <f>IFERROR(IF(ForbDraft!L1788&lt;&gt;"",ABS(ForbDraft!L1788),""),"")</f>
        <v/>
      </c>
      <c r="F1773" s="230" t="str">
        <f>IFERROR(IF(ForbDraft!K1788&lt;&gt;"",ForbDraft!K1788,""),"")</f>
        <v/>
      </c>
    </row>
    <row r="1774" spans="2:6" x14ac:dyDescent="0.2">
      <c r="B1774" s="229" t="str">
        <f>IFERROR(IF(ForbDraft!A1789&lt;&gt;"",ROW(ForbDraft!A1789),""),"")</f>
        <v/>
      </c>
      <c r="C1774" s="230" t="str">
        <f>IFERROR(IF(ForbDraft!A1789&lt;&gt;"",ForbDraft!A1789,""),"")</f>
        <v/>
      </c>
      <c r="D1774" s="230" t="str">
        <f t="shared" si="27"/>
        <v/>
      </c>
      <c r="E1774" s="230" t="str">
        <f>IFERROR(IF(ForbDraft!L1789&lt;&gt;"",ABS(ForbDraft!L1789),""),"")</f>
        <v/>
      </c>
      <c r="F1774" s="230" t="str">
        <f>IFERROR(IF(ForbDraft!K1789&lt;&gt;"",ForbDraft!K1789,""),"")</f>
        <v/>
      </c>
    </row>
    <row r="1775" spans="2:6" x14ac:dyDescent="0.2">
      <c r="B1775" s="229" t="str">
        <f>IFERROR(IF(ForbDraft!A1790&lt;&gt;"",ROW(ForbDraft!A1790),""),"")</f>
        <v/>
      </c>
      <c r="C1775" s="230" t="str">
        <f>IFERROR(IF(ForbDraft!A1790&lt;&gt;"",ForbDraft!A1790,""),"")</f>
        <v/>
      </c>
      <c r="D1775" s="230" t="str">
        <f t="shared" si="27"/>
        <v/>
      </c>
      <c r="E1775" s="230" t="str">
        <f>IFERROR(IF(ForbDraft!L1790&lt;&gt;"",ABS(ForbDraft!L1790),""),"")</f>
        <v/>
      </c>
      <c r="F1775" s="230" t="str">
        <f>IFERROR(IF(ForbDraft!K1790&lt;&gt;"",ForbDraft!K1790,""),"")</f>
        <v/>
      </c>
    </row>
    <row r="1776" spans="2:6" x14ac:dyDescent="0.2">
      <c r="B1776" s="229" t="str">
        <f>IFERROR(IF(ForbDraft!A1791&lt;&gt;"",ROW(ForbDraft!A1791),""),"")</f>
        <v/>
      </c>
      <c r="C1776" s="230" t="str">
        <f>IFERROR(IF(ForbDraft!A1791&lt;&gt;"",ForbDraft!A1791,""),"")</f>
        <v/>
      </c>
      <c r="D1776" s="230" t="str">
        <f t="shared" si="27"/>
        <v/>
      </c>
      <c r="E1776" s="230" t="str">
        <f>IFERROR(IF(ForbDraft!L1791&lt;&gt;"",ABS(ForbDraft!L1791),""),"")</f>
        <v/>
      </c>
      <c r="F1776" s="230" t="str">
        <f>IFERROR(IF(ForbDraft!K1791&lt;&gt;"",ForbDraft!K1791,""),"")</f>
        <v/>
      </c>
    </row>
    <row r="1777" spans="2:6" x14ac:dyDescent="0.2">
      <c r="B1777" s="229" t="str">
        <f>IFERROR(IF(ForbDraft!A1792&lt;&gt;"",ROW(ForbDraft!A1792),""),"")</f>
        <v/>
      </c>
      <c r="C1777" s="230" t="str">
        <f>IFERROR(IF(ForbDraft!A1792&lt;&gt;"",ForbDraft!A1792,""),"")</f>
        <v/>
      </c>
      <c r="D1777" s="230" t="str">
        <f t="shared" si="27"/>
        <v/>
      </c>
      <c r="E1777" s="230" t="str">
        <f>IFERROR(IF(ForbDraft!L1792&lt;&gt;"",ABS(ForbDraft!L1792),""),"")</f>
        <v/>
      </c>
      <c r="F1777" s="230" t="str">
        <f>IFERROR(IF(ForbDraft!K1792&lt;&gt;"",ForbDraft!K1792,""),"")</f>
        <v/>
      </c>
    </row>
    <row r="1778" spans="2:6" x14ac:dyDescent="0.2">
      <c r="B1778" s="229" t="str">
        <f>IFERROR(IF(ForbDraft!A1793&lt;&gt;"",ROW(ForbDraft!A1793),""),"")</f>
        <v/>
      </c>
      <c r="C1778" s="230" t="str">
        <f>IFERROR(IF(ForbDraft!A1793&lt;&gt;"",ForbDraft!A1793,""),"")</f>
        <v/>
      </c>
      <c r="D1778" s="230" t="str">
        <f t="shared" si="27"/>
        <v/>
      </c>
      <c r="E1778" s="230" t="str">
        <f>IFERROR(IF(ForbDraft!L1793&lt;&gt;"",ABS(ForbDraft!L1793),""),"")</f>
        <v/>
      </c>
      <c r="F1778" s="230" t="str">
        <f>IFERROR(IF(ForbDraft!K1793&lt;&gt;"",ForbDraft!K1793,""),"")</f>
        <v/>
      </c>
    </row>
    <row r="1779" spans="2:6" x14ac:dyDescent="0.2">
      <c r="B1779" s="229" t="str">
        <f>IFERROR(IF(ForbDraft!A1794&lt;&gt;"",ROW(ForbDraft!A1794),""),"")</f>
        <v/>
      </c>
      <c r="C1779" s="230" t="str">
        <f>IFERROR(IF(ForbDraft!A1794&lt;&gt;"",ForbDraft!A1794,""),"")</f>
        <v/>
      </c>
      <c r="D1779" s="230" t="str">
        <f t="shared" si="27"/>
        <v/>
      </c>
      <c r="E1779" s="230" t="str">
        <f>IFERROR(IF(ForbDraft!L1794&lt;&gt;"",ABS(ForbDraft!L1794),""),"")</f>
        <v/>
      </c>
      <c r="F1779" s="230" t="str">
        <f>IFERROR(IF(ForbDraft!K1794&lt;&gt;"",ForbDraft!K1794,""),"")</f>
        <v/>
      </c>
    </row>
    <row r="1780" spans="2:6" x14ac:dyDescent="0.2">
      <c r="B1780" s="229" t="str">
        <f>IFERROR(IF(ForbDraft!A1795&lt;&gt;"",ROW(ForbDraft!A1795),""),"")</f>
        <v/>
      </c>
      <c r="C1780" s="230" t="str">
        <f>IFERROR(IF(ForbDraft!A1795&lt;&gt;"",ForbDraft!A1795,""),"")</f>
        <v/>
      </c>
      <c r="D1780" s="230" t="str">
        <f t="shared" si="27"/>
        <v/>
      </c>
      <c r="E1780" s="230" t="str">
        <f>IFERROR(IF(ForbDraft!L1795&lt;&gt;"",ABS(ForbDraft!L1795),""),"")</f>
        <v/>
      </c>
      <c r="F1780" s="230" t="str">
        <f>IFERROR(IF(ForbDraft!K1795&lt;&gt;"",ForbDraft!K1795,""),"")</f>
        <v/>
      </c>
    </row>
    <row r="1781" spans="2:6" x14ac:dyDescent="0.2">
      <c r="B1781" s="229" t="str">
        <f>IFERROR(IF(ForbDraft!A1796&lt;&gt;"",ROW(ForbDraft!A1796),""),"")</f>
        <v/>
      </c>
      <c r="C1781" s="230" t="str">
        <f>IFERROR(IF(ForbDraft!A1796&lt;&gt;"",ForbDraft!A1796,""),"")</f>
        <v/>
      </c>
      <c r="D1781" s="230" t="str">
        <f t="shared" si="27"/>
        <v/>
      </c>
      <c r="E1781" s="230" t="str">
        <f>IFERROR(IF(ForbDraft!L1796&lt;&gt;"",ABS(ForbDraft!L1796),""),"")</f>
        <v/>
      </c>
      <c r="F1781" s="230" t="str">
        <f>IFERROR(IF(ForbDraft!K1796&lt;&gt;"",ForbDraft!K1796,""),"")</f>
        <v/>
      </c>
    </row>
    <row r="1782" spans="2:6" x14ac:dyDescent="0.2">
      <c r="B1782" s="229" t="str">
        <f>IFERROR(IF(ForbDraft!A1797&lt;&gt;"",ROW(ForbDraft!A1797),""),"")</f>
        <v/>
      </c>
      <c r="C1782" s="230" t="str">
        <f>IFERROR(IF(ForbDraft!A1797&lt;&gt;"",ForbDraft!A1797,""),"")</f>
        <v/>
      </c>
      <c r="D1782" s="230" t="str">
        <f t="shared" si="27"/>
        <v/>
      </c>
      <c r="E1782" s="230" t="str">
        <f>IFERROR(IF(ForbDraft!L1797&lt;&gt;"",ABS(ForbDraft!L1797),""),"")</f>
        <v/>
      </c>
      <c r="F1782" s="230" t="str">
        <f>IFERROR(IF(ForbDraft!K1797&lt;&gt;"",ForbDraft!K1797,""),"")</f>
        <v/>
      </c>
    </row>
    <row r="1783" spans="2:6" x14ac:dyDescent="0.2">
      <c r="B1783" s="229" t="str">
        <f>IFERROR(IF(ForbDraft!A1798&lt;&gt;"",ROW(ForbDraft!A1798),""),"")</f>
        <v/>
      </c>
      <c r="C1783" s="230" t="str">
        <f>IFERROR(IF(ForbDraft!A1798&lt;&gt;"",ForbDraft!A1798,""),"")</f>
        <v/>
      </c>
      <c r="D1783" s="230" t="str">
        <f t="shared" si="27"/>
        <v/>
      </c>
      <c r="E1783" s="230" t="str">
        <f>IFERROR(IF(ForbDraft!L1798&lt;&gt;"",ABS(ForbDraft!L1798),""),"")</f>
        <v/>
      </c>
      <c r="F1783" s="230" t="str">
        <f>IFERROR(IF(ForbDraft!K1798&lt;&gt;"",ForbDraft!K1798,""),"")</f>
        <v/>
      </c>
    </row>
    <row r="1784" spans="2:6" x14ac:dyDescent="0.2">
      <c r="B1784" s="229" t="str">
        <f>IFERROR(IF(ForbDraft!A1799&lt;&gt;"",ROW(ForbDraft!A1799),""),"")</f>
        <v/>
      </c>
      <c r="C1784" s="230" t="str">
        <f>IFERROR(IF(ForbDraft!A1799&lt;&gt;"",ForbDraft!A1799,""),"")</f>
        <v/>
      </c>
      <c r="D1784" s="230" t="str">
        <f t="shared" si="27"/>
        <v/>
      </c>
      <c r="E1784" s="230" t="str">
        <f>IFERROR(IF(ForbDraft!L1799&lt;&gt;"",ABS(ForbDraft!L1799),""),"")</f>
        <v/>
      </c>
      <c r="F1784" s="230" t="str">
        <f>IFERROR(IF(ForbDraft!K1799&lt;&gt;"",ForbDraft!K1799,""),"")</f>
        <v/>
      </c>
    </row>
    <row r="1785" spans="2:6" x14ac:dyDescent="0.2">
      <c r="B1785" s="229" t="str">
        <f>IFERROR(IF(ForbDraft!A1800&lt;&gt;"",ROW(ForbDraft!A1800),""),"")</f>
        <v/>
      </c>
      <c r="C1785" s="230" t="str">
        <f>IFERROR(IF(ForbDraft!A1800&lt;&gt;"",ForbDraft!A1800,""),"")</f>
        <v/>
      </c>
      <c r="D1785" s="230" t="str">
        <f t="shared" si="27"/>
        <v/>
      </c>
      <c r="E1785" s="230" t="str">
        <f>IFERROR(IF(ForbDraft!L1800&lt;&gt;"",ABS(ForbDraft!L1800),""),"")</f>
        <v/>
      </c>
      <c r="F1785" s="230" t="str">
        <f>IFERROR(IF(ForbDraft!K1800&lt;&gt;"",ForbDraft!K1800,""),"")</f>
        <v/>
      </c>
    </row>
    <row r="1786" spans="2:6" x14ac:dyDescent="0.2">
      <c r="B1786" s="229" t="str">
        <f>IFERROR(IF(ForbDraft!A1801&lt;&gt;"",ROW(ForbDraft!A1801),""),"")</f>
        <v/>
      </c>
      <c r="C1786" s="230" t="str">
        <f>IFERROR(IF(ForbDraft!A1801&lt;&gt;"",ForbDraft!A1801,""),"")</f>
        <v/>
      </c>
      <c r="D1786" s="230" t="str">
        <f t="shared" si="27"/>
        <v/>
      </c>
      <c r="E1786" s="230" t="str">
        <f>IFERROR(IF(ForbDraft!L1801&lt;&gt;"",ABS(ForbDraft!L1801),""),"")</f>
        <v/>
      </c>
      <c r="F1786" s="230" t="str">
        <f>IFERROR(IF(ForbDraft!K1801&lt;&gt;"",ForbDraft!K1801,""),"")</f>
        <v/>
      </c>
    </row>
    <row r="1787" spans="2:6" x14ac:dyDescent="0.2">
      <c r="B1787" s="229" t="str">
        <f>IFERROR(IF(ForbDraft!A1802&lt;&gt;"",ROW(ForbDraft!A1802),""),"")</f>
        <v/>
      </c>
      <c r="C1787" s="230" t="str">
        <f>IFERROR(IF(ForbDraft!A1802&lt;&gt;"",ForbDraft!A1802,""),"")</f>
        <v/>
      </c>
      <c r="D1787" s="230" t="str">
        <f t="shared" si="27"/>
        <v/>
      </c>
      <c r="E1787" s="230" t="str">
        <f>IFERROR(IF(ForbDraft!L1802&lt;&gt;"",ABS(ForbDraft!L1802),""),"")</f>
        <v/>
      </c>
      <c r="F1787" s="230" t="str">
        <f>IFERROR(IF(ForbDraft!K1802&lt;&gt;"",ForbDraft!K1802,""),"")</f>
        <v/>
      </c>
    </row>
    <row r="1788" spans="2:6" x14ac:dyDescent="0.2">
      <c r="B1788" s="229" t="str">
        <f>IFERROR(IF(ForbDraft!A1803&lt;&gt;"",ROW(ForbDraft!A1803),""),"")</f>
        <v/>
      </c>
      <c r="C1788" s="230" t="str">
        <f>IFERROR(IF(ForbDraft!A1803&lt;&gt;"",ForbDraft!A1803,""),"")</f>
        <v/>
      </c>
      <c r="D1788" s="230" t="str">
        <f t="shared" si="27"/>
        <v/>
      </c>
      <c r="E1788" s="230" t="str">
        <f>IFERROR(IF(ForbDraft!L1803&lt;&gt;"",ABS(ForbDraft!L1803),""),"")</f>
        <v/>
      </c>
      <c r="F1788" s="230" t="str">
        <f>IFERROR(IF(ForbDraft!K1803&lt;&gt;"",ForbDraft!K1803,""),"")</f>
        <v/>
      </c>
    </row>
    <row r="1789" spans="2:6" x14ac:dyDescent="0.2">
      <c r="B1789" s="229" t="str">
        <f>IFERROR(IF(ForbDraft!A1804&lt;&gt;"",ROW(ForbDraft!A1804),""),"")</f>
        <v/>
      </c>
      <c r="C1789" s="230" t="str">
        <f>IFERROR(IF(ForbDraft!A1804&lt;&gt;"",ForbDraft!A1804,""),"")</f>
        <v/>
      </c>
      <c r="D1789" s="230" t="str">
        <f t="shared" si="27"/>
        <v/>
      </c>
      <c r="E1789" s="230" t="str">
        <f>IFERROR(IF(ForbDraft!L1804&lt;&gt;"",ABS(ForbDraft!L1804),""),"")</f>
        <v/>
      </c>
      <c r="F1789" s="230" t="str">
        <f>IFERROR(IF(ForbDraft!K1804&lt;&gt;"",ForbDraft!K1804,""),"")</f>
        <v/>
      </c>
    </row>
    <row r="1790" spans="2:6" x14ac:dyDescent="0.2">
      <c r="B1790" s="229" t="str">
        <f>IFERROR(IF(ForbDraft!A1805&lt;&gt;"",ROW(ForbDraft!A1805),""),"")</f>
        <v/>
      </c>
      <c r="C1790" s="230" t="str">
        <f>IFERROR(IF(ForbDraft!A1805&lt;&gt;"",ForbDraft!A1805,""),"")</f>
        <v/>
      </c>
      <c r="D1790" s="230" t="str">
        <f t="shared" si="27"/>
        <v/>
      </c>
      <c r="E1790" s="230" t="str">
        <f>IFERROR(IF(ForbDraft!L1805&lt;&gt;"",ABS(ForbDraft!L1805),""),"")</f>
        <v/>
      </c>
      <c r="F1790" s="230" t="str">
        <f>IFERROR(IF(ForbDraft!K1805&lt;&gt;"",ForbDraft!K1805,""),"")</f>
        <v/>
      </c>
    </row>
    <row r="1791" spans="2:6" x14ac:dyDescent="0.2">
      <c r="B1791" s="229" t="str">
        <f>IFERROR(IF(ForbDraft!A1806&lt;&gt;"",ROW(ForbDraft!A1806),""),"")</f>
        <v/>
      </c>
      <c r="C1791" s="230" t="str">
        <f>IFERROR(IF(ForbDraft!A1806&lt;&gt;"",ForbDraft!A1806,""),"")</f>
        <v/>
      </c>
      <c r="D1791" s="230" t="str">
        <f t="shared" si="27"/>
        <v/>
      </c>
      <c r="E1791" s="230" t="str">
        <f>IFERROR(IF(ForbDraft!L1806&lt;&gt;"",ABS(ForbDraft!L1806),""),"")</f>
        <v/>
      </c>
      <c r="F1791" s="230" t="str">
        <f>IFERROR(IF(ForbDraft!K1806&lt;&gt;"",ForbDraft!K1806,""),"")</f>
        <v/>
      </c>
    </row>
    <row r="1792" spans="2:6" x14ac:dyDescent="0.2">
      <c r="B1792" s="229" t="str">
        <f>IFERROR(IF(ForbDraft!A1807&lt;&gt;"",ROW(ForbDraft!A1807),""),"")</f>
        <v/>
      </c>
      <c r="C1792" s="230" t="str">
        <f>IFERROR(IF(ForbDraft!A1807&lt;&gt;"",ForbDraft!A1807,""),"")</f>
        <v/>
      </c>
      <c r="D1792" s="230" t="str">
        <f t="shared" si="27"/>
        <v/>
      </c>
      <c r="E1792" s="230" t="str">
        <f>IFERROR(IF(ForbDraft!L1807&lt;&gt;"",ABS(ForbDraft!L1807),""),"")</f>
        <v/>
      </c>
      <c r="F1792" s="230" t="str">
        <f>IFERROR(IF(ForbDraft!K1807&lt;&gt;"",ForbDraft!K1807,""),"")</f>
        <v/>
      </c>
    </row>
    <row r="1793" spans="2:6" x14ac:dyDescent="0.2">
      <c r="B1793" s="229" t="str">
        <f>IFERROR(IF(ForbDraft!A1808&lt;&gt;"",ROW(ForbDraft!A1808),""),"")</f>
        <v/>
      </c>
      <c r="C1793" s="230" t="str">
        <f>IFERROR(IF(ForbDraft!A1808&lt;&gt;"",ForbDraft!A1808,""),"")</f>
        <v/>
      </c>
      <c r="D1793" s="230" t="str">
        <f t="shared" si="27"/>
        <v/>
      </c>
      <c r="E1793" s="230" t="str">
        <f>IFERROR(IF(ForbDraft!L1808&lt;&gt;"",ABS(ForbDraft!L1808),""),"")</f>
        <v/>
      </c>
      <c r="F1793" s="230" t="str">
        <f>IFERROR(IF(ForbDraft!K1808&lt;&gt;"",ForbDraft!K1808,""),"")</f>
        <v/>
      </c>
    </row>
    <row r="1794" spans="2:6" x14ac:dyDescent="0.2">
      <c r="B1794" s="229" t="str">
        <f>IFERROR(IF(ForbDraft!A1809&lt;&gt;"",ROW(ForbDraft!A1809),""),"")</f>
        <v/>
      </c>
      <c r="C1794" s="230" t="str">
        <f>IFERROR(IF(ForbDraft!A1809&lt;&gt;"",ForbDraft!A1809,""),"")</f>
        <v/>
      </c>
      <c r="D1794" s="230" t="str">
        <f t="shared" si="27"/>
        <v/>
      </c>
      <c r="E1794" s="230" t="str">
        <f>IFERROR(IF(ForbDraft!L1809&lt;&gt;"",ABS(ForbDraft!L1809),""),"")</f>
        <v/>
      </c>
      <c r="F1794" s="230" t="str">
        <f>IFERROR(IF(ForbDraft!K1809&lt;&gt;"",ForbDraft!K1809,""),"")</f>
        <v/>
      </c>
    </row>
    <row r="1795" spans="2:6" x14ac:dyDescent="0.2">
      <c r="B1795" s="229" t="str">
        <f>IFERROR(IF(ForbDraft!A1810&lt;&gt;"",ROW(ForbDraft!A1810),""),"")</f>
        <v/>
      </c>
      <c r="C1795" s="230" t="str">
        <f>IFERROR(IF(ForbDraft!A1810&lt;&gt;"",ForbDraft!A1810,""),"")</f>
        <v/>
      </c>
      <c r="D1795" s="230" t="str">
        <f t="shared" ref="D1795:D1858" si="28">IF(F1795="pH לבדיקת גבול","pH",F1795)</f>
        <v/>
      </c>
      <c r="E1795" s="230" t="str">
        <f>IFERROR(IF(ForbDraft!L1810&lt;&gt;"",ABS(ForbDraft!L1810),""),"")</f>
        <v/>
      </c>
      <c r="F1795" s="230" t="str">
        <f>IFERROR(IF(ForbDraft!K1810&lt;&gt;"",ForbDraft!K1810,""),"")</f>
        <v/>
      </c>
    </row>
    <row r="1796" spans="2:6" x14ac:dyDescent="0.2">
      <c r="B1796" s="229" t="str">
        <f>IFERROR(IF(ForbDraft!A1811&lt;&gt;"",ROW(ForbDraft!A1811),""),"")</f>
        <v/>
      </c>
      <c r="C1796" s="230" t="str">
        <f>IFERROR(IF(ForbDraft!A1811&lt;&gt;"",ForbDraft!A1811,""),"")</f>
        <v/>
      </c>
      <c r="D1796" s="230" t="str">
        <f t="shared" si="28"/>
        <v/>
      </c>
      <c r="E1796" s="230" t="str">
        <f>IFERROR(IF(ForbDraft!L1811&lt;&gt;"",ABS(ForbDraft!L1811),""),"")</f>
        <v/>
      </c>
      <c r="F1796" s="230" t="str">
        <f>IFERROR(IF(ForbDraft!K1811&lt;&gt;"",ForbDraft!K1811,""),"")</f>
        <v/>
      </c>
    </row>
    <row r="1797" spans="2:6" x14ac:dyDescent="0.2">
      <c r="B1797" s="229" t="str">
        <f>IFERROR(IF(ForbDraft!A1812&lt;&gt;"",ROW(ForbDraft!A1812),""),"")</f>
        <v/>
      </c>
      <c r="C1797" s="230" t="str">
        <f>IFERROR(IF(ForbDraft!A1812&lt;&gt;"",ForbDraft!A1812,""),"")</f>
        <v/>
      </c>
      <c r="D1797" s="230" t="str">
        <f t="shared" si="28"/>
        <v/>
      </c>
      <c r="E1797" s="230" t="str">
        <f>IFERROR(IF(ForbDraft!L1812&lt;&gt;"",ABS(ForbDraft!L1812),""),"")</f>
        <v/>
      </c>
      <c r="F1797" s="230" t="str">
        <f>IFERROR(IF(ForbDraft!K1812&lt;&gt;"",ForbDraft!K1812,""),"")</f>
        <v/>
      </c>
    </row>
    <row r="1798" spans="2:6" x14ac:dyDescent="0.2">
      <c r="B1798" s="229" t="str">
        <f>IFERROR(IF(ForbDraft!A1813&lt;&gt;"",ROW(ForbDraft!A1813),""),"")</f>
        <v/>
      </c>
      <c r="C1798" s="230" t="str">
        <f>IFERROR(IF(ForbDraft!A1813&lt;&gt;"",ForbDraft!A1813,""),"")</f>
        <v/>
      </c>
      <c r="D1798" s="230" t="str">
        <f t="shared" si="28"/>
        <v/>
      </c>
      <c r="E1798" s="230" t="str">
        <f>IFERROR(IF(ForbDraft!L1813&lt;&gt;"",ABS(ForbDraft!L1813),""),"")</f>
        <v/>
      </c>
      <c r="F1798" s="230" t="str">
        <f>IFERROR(IF(ForbDraft!K1813&lt;&gt;"",ForbDraft!K1813,""),"")</f>
        <v/>
      </c>
    </row>
    <row r="1799" spans="2:6" x14ac:dyDescent="0.2">
      <c r="B1799" s="229" t="str">
        <f>IFERROR(IF(ForbDraft!A1814&lt;&gt;"",ROW(ForbDraft!A1814),""),"")</f>
        <v/>
      </c>
      <c r="C1799" s="230" t="str">
        <f>IFERROR(IF(ForbDraft!A1814&lt;&gt;"",ForbDraft!A1814,""),"")</f>
        <v/>
      </c>
      <c r="D1799" s="230" t="str">
        <f t="shared" si="28"/>
        <v/>
      </c>
      <c r="E1799" s="230" t="str">
        <f>IFERROR(IF(ForbDraft!L1814&lt;&gt;"",ABS(ForbDraft!L1814),""),"")</f>
        <v/>
      </c>
      <c r="F1799" s="230" t="str">
        <f>IFERROR(IF(ForbDraft!K1814&lt;&gt;"",ForbDraft!K1814,""),"")</f>
        <v/>
      </c>
    </row>
    <row r="1800" spans="2:6" x14ac:dyDescent="0.2">
      <c r="B1800" s="229" t="str">
        <f>IFERROR(IF(ForbDraft!A1815&lt;&gt;"",ROW(ForbDraft!A1815),""),"")</f>
        <v/>
      </c>
      <c r="C1800" s="230" t="str">
        <f>IFERROR(IF(ForbDraft!A1815&lt;&gt;"",ForbDraft!A1815,""),"")</f>
        <v/>
      </c>
      <c r="D1800" s="230" t="str">
        <f t="shared" si="28"/>
        <v/>
      </c>
      <c r="E1800" s="230" t="str">
        <f>IFERROR(IF(ForbDraft!L1815&lt;&gt;"",ABS(ForbDraft!L1815),""),"")</f>
        <v/>
      </c>
      <c r="F1800" s="230" t="str">
        <f>IFERROR(IF(ForbDraft!K1815&lt;&gt;"",ForbDraft!K1815,""),"")</f>
        <v/>
      </c>
    </row>
    <row r="1801" spans="2:6" x14ac:dyDescent="0.2">
      <c r="B1801" s="229" t="str">
        <f>IFERROR(IF(ForbDraft!A1816&lt;&gt;"",ROW(ForbDraft!A1816),""),"")</f>
        <v/>
      </c>
      <c r="C1801" s="230" t="str">
        <f>IFERROR(IF(ForbDraft!A1816&lt;&gt;"",ForbDraft!A1816,""),"")</f>
        <v/>
      </c>
      <c r="D1801" s="230" t="str">
        <f t="shared" si="28"/>
        <v/>
      </c>
      <c r="E1801" s="230" t="str">
        <f>IFERROR(IF(ForbDraft!L1816&lt;&gt;"",ABS(ForbDraft!L1816),""),"")</f>
        <v/>
      </c>
      <c r="F1801" s="230" t="str">
        <f>IFERROR(IF(ForbDraft!K1816&lt;&gt;"",ForbDraft!K1816,""),"")</f>
        <v/>
      </c>
    </row>
    <row r="1802" spans="2:6" x14ac:dyDescent="0.2">
      <c r="B1802" s="229" t="str">
        <f>IFERROR(IF(ForbDraft!A1817&lt;&gt;"",ROW(ForbDraft!A1817),""),"")</f>
        <v/>
      </c>
      <c r="C1802" s="230" t="str">
        <f>IFERROR(IF(ForbDraft!A1817&lt;&gt;"",ForbDraft!A1817,""),"")</f>
        <v/>
      </c>
      <c r="D1802" s="230" t="str">
        <f t="shared" si="28"/>
        <v/>
      </c>
      <c r="E1802" s="230" t="str">
        <f>IFERROR(IF(ForbDraft!L1817&lt;&gt;"",ABS(ForbDraft!L1817),""),"")</f>
        <v/>
      </c>
      <c r="F1802" s="230" t="str">
        <f>IFERROR(IF(ForbDraft!K1817&lt;&gt;"",ForbDraft!K1817,""),"")</f>
        <v/>
      </c>
    </row>
    <row r="1803" spans="2:6" x14ac:dyDescent="0.2">
      <c r="B1803" s="229" t="str">
        <f>IFERROR(IF(ForbDraft!A1818&lt;&gt;"",ROW(ForbDraft!A1818),""),"")</f>
        <v/>
      </c>
      <c r="C1803" s="230" t="str">
        <f>IFERROR(IF(ForbDraft!A1818&lt;&gt;"",ForbDraft!A1818,""),"")</f>
        <v/>
      </c>
      <c r="D1803" s="230" t="str">
        <f t="shared" si="28"/>
        <v/>
      </c>
      <c r="E1803" s="230" t="str">
        <f>IFERROR(IF(ForbDraft!L1818&lt;&gt;"",ABS(ForbDraft!L1818),""),"")</f>
        <v/>
      </c>
      <c r="F1803" s="230" t="str">
        <f>IFERROR(IF(ForbDraft!K1818&lt;&gt;"",ForbDraft!K1818,""),"")</f>
        <v/>
      </c>
    </row>
    <row r="1804" spans="2:6" x14ac:dyDescent="0.2">
      <c r="B1804" s="229" t="str">
        <f>IFERROR(IF(ForbDraft!A1819&lt;&gt;"",ROW(ForbDraft!A1819),""),"")</f>
        <v/>
      </c>
      <c r="C1804" s="230" t="str">
        <f>IFERROR(IF(ForbDraft!A1819&lt;&gt;"",ForbDraft!A1819,""),"")</f>
        <v/>
      </c>
      <c r="D1804" s="230" t="str">
        <f t="shared" si="28"/>
        <v/>
      </c>
      <c r="E1804" s="230" t="str">
        <f>IFERROR(IF(ForbDraft!L1819&lt;&gt;"",ABS(ForbDraft!L1819),""),"")</f>
        <v/>
      </c>
      <c r="F1804" s="230" t="str">
        <f>IFERROR(IF(ForbDraft!K1819&lt;&gt;"",ForbDraft!K1819,""),"")</f>
        <v/>
      </c>
    </row>
    <row r="1805" spans="2:6" x14ac:dyDescent="0.2">
      <c r="B1805" s="229" t="str">
        <f>IFERROR(IF(ForbDraft!A1820&lt;&gt;"",ROW(ForbDraft!A1820),""),"")</f>
        <v/>
      </c>
      <c r="C1805" s="230" t="str">
        <f>IFERROR(IF(ForbDraft!A1820&lt;&gt;"",ForbDraft!A1820,""),"")</f>
        <v/>
      </c>
      <c r="D1805" s="230" t="str">
        <f t="shared" si="28"/>
        <v/>
      </c>
      <c r="E1805" s="230" t="str">
        <f>IFERROR(IF(ForbDraft!L1820&lt;&gt;"",ABS(ForbDraft!L1820),""),"")</f>
        <v/>
      </c>
      <c r="F1805" s="230" t="str">
        <f>IFERROR(IF(ForbDraft!K1820&lt;&gt;"",ForbDraft!K1820,""),"")</f>
        <v/>
      </c>
    </row>
    <row r="1806" spans="2:6" x14ac:dyDescent="0.2">
      <c r="B1806" s="229" t="str">
        <f>IFERROR(IF(ForbDraft!A1821&lt;&gt;"",ROW(ForbDraft!A1821),""),"")</f>
        <v/>
      </c>
      <c r="C1806" s="230" t="str">
        <f>IFERROR(IF(ForbDraft!A1821&lt;&gt;"",ForbDraft!A1821,""),"")</f>
        <v/>
      </c>
      <c r="D1806" s="230" t="str">
        <f t="shared" si="28"/>
        <v/>
      </c>
      <c r="E1806" s="230" t="str">
        <f>IFERROR(IF(ForbDraft!L1821&lt;&gt;"",ABS(ForbDraft!L1821),""),"")</f>
        <v/>
      </c>
      <c r="F1806" s="230" t="str">
        <f>IFERROR(IF(ForbDraft!K1821&lt;&gt;"",ForbDraft!K1821,""),"")</f>
        <v/>
      </c>
    </row>
    <row r="1807" spans="2:6" x14ac:dyDescent="0.2">
      <c r="B1807" s="229" t="str">
        <f>IFERROR(IF(ForbDraft!A1822&lt;&gt;"",ROW(ForbDraft!A1822),""),"")</f>
        <v/>
      </c>
      <c r="C1807" s="230" t="str">
        <f>IFERROR(IF(ForbDraft!A1822&lt;&gt;"",ForbDraft!A1822,""),"")</f>
        <v/>
      </c>
      <c r="D1807" s="230" t="str">
        <f t="shared" si="28"/>
        <v/>
      </c>
      <c r="E1807" s="230" t="str">
        <f>IFERROR(IF(ForbDraft!L1822&lt;&gt;"",ABS(ForbDraft!L1822),""),"")</f>
        <v/>
      </c>
      <c r="F1807" s="230" t="str">
        <f>IFERROR(IF(ForbDraft!K1822&lt;&gt;"",ForbDraft!K1822,""),"")</f>
        <v/>
      </c>
    </row>
    <row r="1808" spans="2:6" x14ac:dyDescent="0.2">
      <c r="B1808" s="229" t="str">
        <f>IFERROR(IF(ForbDraft!A1823&lt;&gt;"",ROW(ForbDraft!A1823),""),"")</f>
        <v/>
      </c>
      <c r="C1808" s="230" t="str">
        <f>IFERROR(IF(ForbDraft!A1823&lt;&gt;"",ForbDraft!A1823,""),"")</f>
        <v/>
      </c>
      <c r="D1808" s="230" t="str">
        <f t="shared" si="28"/>
        <v/>
      </c>
      <c r="E1808" s="230" t="str">
        <f>IFERROR(IF(ForbDraft!L1823&lt;&gt;"",ABS(ForbDraft!L1823),""),"")</f>
        <v/>
      </c>
      <c r="F1808" s="230" t="str">
        <f>IFERROR(IF(ForbDraft!K1823&lt;&gt;"",ForbDraft!K1823,""),"")</f>
        <v/>
      </c>
    </row>
    <row r="1809" spans="2:6" x14ac:dyDescent="0.2">
      <c r="B1809" s="229" t="str">
        <f>IFERROR(IF(ForbDraft!A1824&lt;&gt;"",ROW(ForbDraft!A1824),""),"")</f>
        <v/>
      </c>
      <c r="C1809" s="230" t="str">
        <f>IFERROR(IF(ForbDraft!A1824&lt;&gt;"",ForbDraft!A1824,""),"")</f>
        <v/>
      </c>
      <c r="D1809" s="230" t="str">
        <f t="shared" si="28"/>
        <v/>
      </c>
      <c r="E1809" s="230" t="str">
        <f>IFERROR(IF(ForbDraft!L1824&lt;&gt;"",ABS(ForbDraft!L1824),""),"")</f>
        <v/>
      </c>
      <c r="F1809" s="230" t="str">
        <f>IFERROR(IF(ForbDraft!K1824&lt;&gt;"",ForbDraft!K1824,""),"")</f>
        <v/>
      </c>
    </row>
    <row r="1810" spans="2:6" x14ac:dyDescent="0.2">
      <c r="B1810" s="229" t="str">
        <f>IFERROR(IF(ForbDraft!A1825&lt;&gt;"",ROW(ForbDraft!A1825),""),"")</f>
        <v/>
      </c>
      <c r="C1810" s="230" t="str">
        <f>IFERROR(IF(ForbDraft!A1825&lt;&gt;"",ForbDraft!A1825,""),"")</f>
        <v/>
      </c>
      <c r="D1810" s="230" t="str">
        <f t="shared" si="28"/>
        <v/>
      </c>
      <c r="E1810" s="230" t="str">
        <f>IFERROR(IF(ForbDraft!L1825&lt;&gt;"",ABS(ForbDraft!L1825),""),"")</f>
        <v/>
      </c>
      <c r="F1810" s="230" t="str">
        <f>IFERROR(IF(ForbDraft!K1825&lt;&gt;"",ForbDraft!K1825,""),"")</f>
        <v/>
      </c>
    </row>
    <row r="1811" spans="2:6" x14ac:dyDescent="0.2">
      <c r="B1811" s="229" t="str">
        <f>IFERROR(IF(ForbDraft!A1826&lt;&gt;"",ROW(ForbDraft!A1826),""),"")</f>
        <v/>
      </c>
      <c r="C1811" s="230" t="str">
        <f>IFERROR(IF(ForbDraft!A1826&lt;&gt;"",ForbDraft!A1826,""),"")</f>
        <v/>
      </c>
      <c r="D1811" s="230" t="str">
        <f t="shared" si="28"/>
        <v/>
      </c>
      <c r="E1811" s="230" t="str">
        <f>IFERROR(IF(ForbDraft!L1826&lt;&gt;"",ABS(ForbDraft!L1826),""),"")</f>
        <v/>
      </c>
      <c r="F1811" s="230" t="str">
        <f>IFERROR(IF(ForbDraft!K1826&lt;&gt;"",ForbDraft!K1826,""),"")</f>
        <v/>
      </c>
    </row>
    <row r="1812" spans="2:6" x14ac:dyDescent="0.2">
      <c r="B1812" s="229" t="str">
        <f>IFERROR(IF(ForbDraft!A1827&lt;&gt;"",ROW(ForbDraft!A1827),""),"")</f>
        <v/>
      </c>
      <c r="C1812" s="230" t="str">
        <f>IFERROR(IF(ForbDraft!A1827&lt;&gt;"",ForbDraft!A1827,""),"")</f>
        <v/>
      </c>
      <c r="D1812" s="230" t="str">
        <f t="shared" si="28"/>
        <v/>
      </c>
      <c r="E1812" s="230" t="str">
        <f>IFERROR(IF(ForbDraft!L1827&lt;&gt;"",ABS(ForbDraft!L1827),""),"")</f>
        <v/>
      </c>
      <c r="F1812" s="230" t="str">
        <f>IFERROR(IF(ForbDraft!K1827&lt;&gt;"",ForbDraft!K1827,""),"")</f>
        <v/>
      </c>
    </row>
    <row r="1813" spans="2:6" x14ac:dyDescent="0.2">
      <c r="B1813" s="229" t="str">
        <f>IFERROR(IF(ForbDraft!A1828&lt;&gt;"",ROW(ForbDraft!A1828),""),"")</f>
        <v/>
      </c>
      <c r="C1813" s="230" t="str">
        <f>IFERROR(IF(ForbDraft!A1828&lt;&gt;"",ForbDraft!A1828,""),"")</f>
        <v/>
      </c>
      <c r="D1813" s="230" t="str">
        <f t="shared" si="28"/>
        <v/>
      </c>
      <c r="E1813" s="230" t="str">
        <f>IFERROR(IF(ForbDraft!L1828&lt;&gt;"",ABS(ForbDraft!L1828),""),"")</f>
        <v/>
      </c>
      <c r="F1813" s="230" t="str">
        <f>IFERROR(IF(ForbDraft!K1828&lt;&gt;"",ForbDraft!K1828,""),"")</f>
        <v/>
      </c>
    </row>
    <row r="1814" spans="2:6" x14ac:dyDescent="0.2">
      <c r="B1814" s="229" t="str">
        <f>IFERROR(IF(ForbDraft!A1829&lt;&gt;"",ROW(ForbDraft!A1829),""),"")</f>
        <v/>
      </c>
      <c r="C1814" s="230" t="str">
        <f>IFERROR(IF(ForbDraft!A1829&lt;&gt;"",ForbDraft!A1829,""),"")</f>
        <v/>
      </c>
      <c r="D1814" s="230" t="str">
        <f t="shared" si="28"/>
        <v/>
      </c>
      <c r="E1814" s="230" t="str">
        <f>IFERROR(IF(ForbDraft!L1829&lt;&gt;"",ABS(ForbDraft!L1829),""),"")</f>
        <v/>
      </c>
      <c r="F1814" s="230" t="str">
        <f>IFERROR(IF(ForbDraft!K1829&lt;&gt;"",ForbDraft!K1829,""),"")</f>
        <v/>
      </c>
    </row>
    <row r="1815" spans="2:6" x14ac:dyDescent="0.2">
      <c r="B1815" s="229" t="str">
        <f>IFERROR(IF(ForbDraft!A1830&lt;&gt;"",ROW(ForbDraft!A1830),""),"")</f>
        <v/>
      </c>
      <c r="C1815" s="230" t="str">
        <f>IFERROR(IF(ForbDraft!A1830&lt;&gt;"",ForbDraft!A1830,""),"")</f>
        <v/>
      </c>
      <c r="D1815" s="230" t="str">
        <f t="shared" si="28"/>
        <v/>
      </c>
      <c r="E1815" s="230" t="str">
        <f>IFERROR(IF(ForbDraft!L1830&lt;&gt;"",ABS(ForbDraft!L1830),""),"")</f>
        <v/>
      </c>
      <c r="F1815" s="230" t="str">
        <f>IFERROR(IF(ForbDraft!K1830&lt;&gt;"",ForbDraft!K1830,""),"")</f>
        <v/>
      </c>
    </row>
    <row r="1816" spans="2:6" x14ac:dyDescent="0.2">
      <c r="B1816" s="229" t="str">
        <f>IFERROR(IF(ForbDraft!A1831&lt;&gt;"",ROW(ForbDraft!A1831),""),"")</f>
        <v/>
      </c>
      <c r="C1816" s="230" t="str">
        <f>IFERROR(IF(ForbDraft!A1831&lt;&gt;"",ForbDraft!A1831,""),"")</f>
        <v/>
      </c>
      <c r="D1816" s="230" t="str">
        <f t="shared" si="28"/>
        <v/>
      </c>
      <c r="E1816" s="230" t="str">
        <f>IFERROR(IF(ForbDraft!L1831&lt;&gt;"",ABS(ForbDraft!L1831),""),"")</f>
        <v/>
      </c>
      <c r="F1816" s="230" t="str">
        <f>IFERROR(IF(ForbDraft!K1831&lt;&gt;"",ForbDraft!K1831,""),"")</f>
        <v/>
      </c>
    </row>
    <row r="1817" spans="2:6" x14ac:dyDescent="0.2">
      <c r="B1817" s="229" t="str">
        <f>IFERROR(IF(ForbDraft!A1832&lt;&gt;"",ROW(ForbDraft!A1832),""),"")</f>
        <v/>
      </c>
      <c r="C1817" s="230" t="str">
        <f>IFERROR(IF(ForbDraft!A1832&lt;&gt;"",ForbDraft!A1832,""),"")</f>
        <v/>
      </c>
      <c r="D1817" s="230" t="str">
        <f t="shared" si="28"/>
        <v/>
      </c>
      <c r="E1817" s="230" t="str">
        <f>IFERROR(IF(ForbDraft!L1832&lt;&gt;"",ABS(ForbDraft!L1832),""),"")</f>
        <v/>
      </c>
      <c r="F1817" s="230" t="str">
        <f>IFERROR(IF(ForbDraft!K1832&lt;&gt;"",ForbDraft!K1832,""),"")</f>
        <v/>
      </c>
    </row>
    <row r="1818" spans="2:6" x14ac:dyDescent="0.2">
      <c r="B1818" s="229" t="str">
        <f>IFERROR(IF(ForbDraft!A1833&lt;&gt;"",ROW(ForbDraft!A1833),""),"")</f>
        <v/>
      </c>
      <c r="C1818" s="230" t="str">
        <f>IFERROR(IF(ForbDraft!A1833&lt;&gt;"",ForbDraft!A1833,""),"")</f>
        <v/>
      </c>
      <c r="D1818" s="230" t="str">
        <f t="shared" si="28"/>
        <v/>
      </c>
      <c r="E1818" s="230" t="str">
        <f>IFERROR(IF(ForbDraft!L1833&lt;&gt;"",ABS(ForbDraft!L1833),""),"")</f>
        <v/>
      </c>
      <c r="F1818" s="230" t="str">
        <f>IFERROR(IF(ForbDraft!K1833&lt;&gt;"",ForbDraft!K1833,""),"")</f>
        <v/>
      </c>
    </row>
    <row r="1819" spans="2:6" x14ac:dyDescent="0.2">
      <c r="B1819" s="229" t="str">
        <f>IFERROR(IF(ForbDraft!A1834&lt;&gt;"",ROW(ForbDraft!A1834),""),"")</f>
        <v/>
      </c>
      <c r="C1819" s="230" t="str">
        <f>IFERROR(IF(ForbDraft!A1834&lt;&gt;"",ForbDraft!A1834,""),"")</f>
        <v/>
      </c>
      <c r="D1819" s="230" t="str">
        <f t="shared" si="28"/>
        <v/>
      </c>
      <c r="E1819" s="230" t="str">
        <f>IFERROR(IF(ForbDraft!L1834&lt;&gt;"",ABS(ForbDraft!L1834),""),"")</f>
        <v/>
      </c>
      <c r="F1819" s="230" t="str">
        <f>IFERROR(IF(ForbDraft!K1834&lt;&gt;"",ForbDraft!K1834,""),"")</f>
        <v/>
      </c>
    </row>
    <row r="1820" spans="2:6" x14ac:dyDescent="0.2">
      <c r="B1820" s="229" t="str">
        <f>IFERROR(IF(ForbDraft!A1835&lt;&gt;"",ROW(ForbDraft!A1835),""),"")</f>
        <v/>
      </c>
      <c r="C1820" s="230" t="str">
        <f>IFERROR(IF(ForbDraft!A1835&lt;&gt;"",ForbDraft!A1835,""),"")</f>
        <v/>
      </c>
      <c r="D1820" s="230" t="str">
        <f t="shared" si="28"/>
        <v/>
      </c>
      <c r="E1820" s="230" t="str">
        <f>IFERROR(IF(ForbDraft!L1835&lt;&gt;"",ABS(ForbDraft!L1835),""),"")</f>
        <v/>
      </c>
      <c r="F1820" s="230" t="str">
        <f>IFERROR(IF(ForbDraft!K1835&lt;&gt;"",ForbDraft!K1835,""),"")</f>
        <v/>
      </c>
    </row>
    <row r="1821" spans="2:6" x14ac:dyDescent="0.2">
      <c r="B1821" s="229" t="str">
        <f>IFERROR(IF(ForbDraft!A1836&lt;&gt;"",ROW(ForbDraft!A1836),""),"")</f>
        <v/>
      </c>
      <c r="C1821" s="230" t="str">
        <f>IFERROR(IF(ForbDraft!A1836&lt;&gt;"",ForbDraft!A1836,""),"")</f>
        <v/>
      </c>
      <c r="D1821" s="230" t="str">
        <f t="shared" si="28"/>
        <v/>
      </c>
      <c r="E1821" s="230" t="str">
        <f>IFERROR(IF(ForbDraft!L1836&lt;&gt;"",ABS(ForbDraft!L1836),""),"")</f>
        <v/>
      </c>
      <c r="F1821" s="230" t="str">
        <f>IFERROR(IF(ForbDraft!K1836&lt;&gt;"",ForbDraft!K1836,""),"")</f>
        <v/>
      </c>
    </row>
    <row r="1822" spans="2:6" x14ac:dyDescent="0.2">
      <c r="B1822" s="229" t="str">
        <f>IFERROR(IF(ForbDraft!A1837&lt;&gt;"",ROW(ForbDraft!A1837),""),"")</f>
        <v/>
      </c>
      <c r="C1822" s="230" t="str">
        <f>IFERROR(IF(ForbDraft!A1837&lt;&gt;"",ForbDraft!A1837,""),"")</f>
        <v/>
      </c>
      <c r="D1822" s="230" t="str">
        <f t="shared" si="28"/>
        <v/>
      </c>
      <c r="E1822" s="230" t="str">
        <f>IFERROR(IF(ForbDraft!L1837&lt;&gt;"",ABS(ForbDraft!L1837),""),"")</f>
        <v/>
      </c>
      <c r="F1822" s="230" t="str">
        <f>IFERROR(IF(ForbDraft!K1837&lt;&gt;"",ForbDraft!K1837,""),"")</f>
        <v/>
      </c>
    </row>
    <row r="1823" spans="2:6" x14ac:dyDescent="0.2">
      <c r="B1823" s="229" t="str">
        <f>IFERROR(IF(ForbDraft!A1838&lt;&gt;"",ROW(ForbDraft!A1838),""),"")</f>
        <v/>
      </c>
      <c r="C1823" s="230" t="str">
        <f>IFERROR(IF(ForbDraft!A1838&lt;&gt;"",ForbDraft!A1838,""),"")</f>
        <v/>
      </c>
      <c r="D1823" s="230" t="str">
        <f t="shared" si="28"/>
        <v/>
      </c>
      <c r="E1823" s="230" t="str">
        <f>IFERROR(IF(ForbDraft!L1838&lt;&gt;"",ABS(ForbDraft!L1838),""),"")</f>
        <v/>
      </c>
      <c r="F1823" s="230" t="str">
        <f>IFERROR(IF(ForbDraft!K1838&lt;&gt;"",ForbDraft!K1838,""),"")</f>
        <v/>
      </c>
    </row>
    <row r="1824" spans="2:6" x14ac:dyDescent="0.2">
      <c r="B1824" s="229" t="str">
        <f>IFERROR(IF(ForbDraft!A1839&lt;&gt;"",ROW(ForbDraft!A1839),""),"")</f>
        <v/>
      </c>
      <c r="C1824" s="230" t="str">
        <f>IFERROR(IF(ForbDraft!A1839&lt;&gt;"",ForbDraft!A1839,""),"")</f>
        <v/>
      </c>
      <c r="D1824" s="230" t="str">
        <f t="shared" si="28"/>
        <v/>
      </c>
      <c r="E1824" s="230" t="str">
        <f>IFERROR(IF(ForbDraft!L1839&lt;&gt;"",ABS(ForbDraft!L1839),""),"")</f>
        <v/>
      </c>
      <c r="F1824" s="230" t="str">
        <f>IFERROR(IF(ForbDraft!K1839&lt;&gt;"",ForbDraft!K1839,""),"")</f>
        <v/>
      </c>
    </row>
    <row r="1825" spans="2:6" x14ac:dyDescent="0.2">
      <c r="B1825" s="229" t="str">
        <f>IFERROR(IF(ForbDraft!A1840&lt;&gt;"",ROW(ForbDraft!A1840),""),"")</f>
        <v/>
      </c>
      <c r="C1825" s="230" t="str">
        <f>IFERROR(IF(ForbDraft!A1840&lt;&gt;"",ForbDraft!A1840,""),"")</f>
        <v/>
      </c>
      <c r="D1825" s="230" t="str">
        <f t="shared" si="28"/>
        <v/>
      </c>
      <c r="E1825" s="230" t="str">
        <f>IFERROR(IF(ForbDraft!L1840&lt;&gt;"",ABS(ForbDraft!L1840),""),"")</f>
        <v/>
      </c>
      <c r="F1825" s="230" t="str">
        <f>IFERROR(IF(ForbDraft!K1840&lt;&gt;"",ForbDraft!K1840,""),"")</f>
        <v/>
      </c>
    </row>
    <row r="1826" spans="2:6" x14ac:dyDescent="0.2">
      <c r="B1826" s="229" t="str">
        <f>IFERROR(IF(ForbDraft!A1841&lt;&gt;"",ROW(ForbDraft!A1841),""),"")</f>
        <v/>
      </c>
      <c r="C1826" s="230" t="str">
        <f>IFERROR(IF(ForbDraft!A1841&lt;&gt;"",ForbDraft!A1841,""),"")</f>
        <v/>
      </c>
      <c r="D1826" s="230" t="str">
        <f t="shared" si="28"/>
        <v/>
      </c>
      <c r="E1826" s="230" t="str">
        <f>IFERROR(IF(ForbDraft!L1841&lt;&gt;"",ABS(ForbDraft!L1841),""),"")</f>
        <v/>
      </c>
      <c r="F1826" s="230" t="str">
        <f>IFERROR(IF(ForbDraft!K1841&lt;&gt;"",ForbDraft!K1841,""),"")</f>
        <v/>
      </c>
    </row>
    <row r="1827" spans="2:6" x14ac:dyDescent="0.2">
      <c r="B1827" s="229" t="str">
        <f>IFERROR(IF(ForbDraft!A1842&lt;&gt;"",ROW(ForbDraft!A1842),""),"")</f>
        <v/>
      </c>
      <c r="C1827" s="230" t="str">
        <f>IFERROR(IF(ForbDraft!A1842&lt;&gt;"",ForbDraft!A1842,""),"")</f>
        <v/>
      </c>
      <c r="D1827" s="230" t="str">
        <f t="shared" si="28"/>
        <v/>
      </c>
      <c r="E1827" s="230" t="str">
        <f>IFERROR(IF(ForbDraft!L1842&lt;&gt;"",ABS(ForbDraft!L1842),""),"")</f>
        <v/>
      </c>
      <c r="F1827" s="230" t="str">
        <f>IFERROR(IF(ForbDraft!K1842&lt;&gt;"",ForbDraft!K1842,""),"")</f>
        <v/>
      </c>
    </row>
    <row r="1828" spans="2:6" x14ac:dyDescent="0.2">
      <c r="B1828" s="229" t="str">
        <f>IFERROR(IF(ForbDraft!A1843&lt;&gt;"",ROW(ForbDraft!A1843),""),"")</f>
        <v/>
      </c>
      <c r="C1828" s="230" t="str">
        <f>IFERROR(IF(ForbDraft!A1843&lt;&gt;"",ForbDraft!A1843,""),"")</f>
        <v/>
      </c>
      <c r="D1828" s="230" t="str">
        <f t="shared" si="28"/>
        <v/>
      </c>
      <c r="E1828" s="230" t="str">
        <f>IFERROR(IF(ForbDraft!L1843&lt;&gt;"",ABS(ForbDraft!L1843),""),"")</f>
        <v/>
      </c>
      <c r="F1828" s="230" t="str">
        <f>IFERROR(IF(ForbDraft!K1843&lt;&gt;"",ForbDraft!K1843,""),"")</f>
        <v/>
      </c>
    </row>
    <row r="1829" spans="2:6" x14ac:dyDescent="0.2">
      <c r="B1829" s="229" t="str">
        <f>IFERROR(IF(ForbDraft!A1844&lt;&gt;"",ROW(ForbDraft!A1844),""),"")</f>
        <v/>
      </c>
      <c r="C1829" s="230" t="str">
        <f>IFERROR(IF(ForbDraft!A1844&lt;&gt;"",ForbDraft!A1844,""),"")</f>
        <v/>
      </c>
      <c r="D1829" s="230" t="str">
        <f t="shared" si="28"/>
        <v/>
      </c>
      <c r="E1829" s="230" t="str">
        <f>IFERROR(IF(ForbDraft!L1844&lt;&gt;"",ABS(ForbDraft!L1844),""),"")</f>
        <v/>
      </c>
      <c r="F1829" s="230" t="str">
        <f>IFERROR(IF(ForbDraft!K1844&lt;&gt;"",ForbDraft!K1844,""),"")</f>
        <v/>
      </c>
    </row>
    <row r="1830" spans="2:6" x14ac:dyDescent="0.2">
      <c r="B1830" s="229" t="str">
        <f>IFERROR(IF(ForbDraft!A1845&lt;&gt;"",ROW(ForbDraft!A1845),""),"")</f>
        <v/>
      </c>
      <c r="C1830" s="230" t="str">
        <f>IFERROR(IF(ForbDraft!A1845&lt;&gt;"",ForbDraft!A1845,""),"")</f>
        <v/>
      </c>
      <c r="D1830" s="230" t="str">
        <f t="shared" si="28"/>
        <v/>
      </c>
      <c r="E1830" s="230" t="str">
        <f>IFERROR(IF(ForbDraft!L1845&lt;&gt;"",ABS(ForbDraft!L1845),""),"")</f>
        <v/>
      </c>
      <c r="F1830" s="230" t="str">
        <f>IFERROR(IF(ForbDraft!K1845&lt;&gt;"",ForbDraft!K1845,""),"")</f>
        <v/>
      </c>
    </row>
    <row r="1831" spans="2:6" x14ac:dyDescent="0.2">
      <c r="B1831" s="229" t="str">
        <f>IFERROR(IF(ForbDraft!A1846&lt;&gt;"",ROW(ForbDraft!A1846),""),"")</f>
        <v/>
      </c>
      <c r="C1831" s="230" t="str">
        <f>IFERROR(IF(ForbDraft!A1846&lt;&gt;"",ForbDraft!A1846,""),"")</f>
        <v/>
      </c>
      <c r="D1831" s="230" t="str">
        <f t="shared" si="28"/>
        <v/>
      </c>
      <c r="E1831" s="230" t="str">
        <f>IFERROR(IF(ForbDraft!L1846&lt;&gt;"",ABS(ForbDraft!L1846),""),"")</f>
        <v/>
      </c>
      <c r="F1831" s="230" t="str">
        <f>IFERROR(IF(ForbDraft!K1846&lt;&gt;"",ForbDraft!K1846,""),"")</f>
        <v/>
      </c>
    </row>
    <row r="1832" spans="2:6" x14ac:dyDescent="0.2">
      <c r="B1832" s="229" t="str">
        <f>IFERROR(IF(ForbDraft!A1847&lt;&gt;"",ROW(ForbDraft!A1847),""),"")</f>
        <v/>
      </c>
      <c r="C1832" s="230" t="str">
        <f>IFERROR(IF(ForbDraft!A1847&lt;&gt;"",ForbDraft!A1847,""),"")</f>
        <v/>
      </c>
      <c r="D1832" s="230" t="str">
        <f t="shared" si="28"/>
        <v/>
      </c>
      <c r="E1832" s="230" t="str">
        <f>IFERROR(IF(ForbDraft!L1847&lt;&gt;"",ABS(ForbDraft!L1847),""),"")</f>
        <v/>
      </c>
      <c r="F1832" s="230" t="str">
        <f>IFERROR(IF(ForbDraft!K1847&lt;&gt;"",ForbDraft!K1847,""),"")</f>
        <v/>
      </c>
    </row>
    <row r="1833" spans="2:6" x14ac:dyDescent="0.2">
      <c r="B1833" s="229" t="str">
        <f>IFERROR(IF(ForbDraft!A1848&lt;&gt;"",ROW(ForbDraft!A1848),""),"")</f>
        <v/>
      </c>
      <c r="C1833" s="230" t="str">
        <f>IFERROR(IF(ForbDraft!A1848&lt;&gt;"",ForbDraft!A1848,""),"")</f>
        <v/>
      </c>
      <c r="D1833" s="230" t="str">
        <f t="shared" si="28"/>
        <v/>
      </c>
      <c r="E1833" s="230" t="str">
        <f>IFERROR(IF(ForbDraft!L1848&lt;&gt;"",ABS(ForbDraft!L1848),""),"")</f>
        <v/>
      </c>
      <c r="F1833" s="230" t="str">
        <f>IFERROR(IF(ForbDraft!K1848&lt;&gt;"",ForbDraft!K1848,""),"")</f>
        <v/>
      </c>
    </row>
    <row r="1834" spans="2:6" x14ac:dyDescent="0.2">
      <c r="B1834" s="229" t="str">
        <f>IFERROR(IF(ForbDraft!A1849&lt;&gt;"",ROW(ForbDraft!A1849),""),"")</f>
        <v/>
      </c>
      <c r="C1834" s="230" t="str">
        <f>IFERROR(IF(ForbDraft!A1849&lt;&gt;"",ForbDraft!A1849,""),"")</f>
        <v/>
      </c>
      <c r="D1834" s="230" t="str">
        <f t="shared" si="28"/>
        <v/>
      </c>
      <c r="E1834" s="230" t="str">
        <f>IFERROR(IF(ForbDraft!L1849&lt;&gt;"",ABS(ForbDraft!L1849),""),"")</f>
        <v/>
      </c>
      <c r="F1834" s="230" t="str">
        <f>IFERROR(IF(ForbDraft!K1849&lt;&gt;"",ForbDraft!K1849,""),"")</f>
        <v/>
      </c>
    </row>
    <row r="1835" spans="2:6" x14ac:dyDescent="0.2">
      <c r="B1835" s="229" t="str">
        <f>IFERROR(IF(ForbDraft!A1850&lt;&gt;"",ROW(ForbDraft!A1850),""),"")</f>
        <v/>
      </c>
      <c r="C1835" s="230" t="str">
        <f>IFERROR(IF(ForbDraft!A1850&lt;&gt;"",ForbDraft!A1850,""),"")</f>
        <v/>
      </c>
      <c r="D1835" s="230" t="str">
        <f t="shared" si="28"/>
        <v/>
      </c>
      <c r="E1835" s="230" t="str">
        <f>IFERROR(IF(ForbDraft!L1850&lt;&gt;"",ABS(ForbDraft!L1850),""),"")</f>
        <v/>
      </c>
      <c r="F1835" s="230" t="str">
        <f>IFERROR(IF(ForbDraft!K1850&lt;&gt;"",ForbDraft!K1850,""),"")</f>
        <v/>
      </c>
    </row>
    <row r="1836" spans="2:6" x14ac:dyDescent="0.2">
      <c r="B1836" s="229" t="str">
        <f>IFERROR(IF(ForbDraft!A1851&lt;&gt;"",ROW(ForbDraft!A1851),""),"")</f>
        <v/>
      </c>
      <c r="C1836" s="230" t="str">
        <f>IFERROR(IF(ForbDraft!A1851&lt;&gt;"",ForbDraft!A1851,""),"")</f>
        <v/>
      </c>
      <c r="D1836" s="230" t="str">
        <f t="shared" si="28"/>
        <v/>
      </c>
      <c r="E1836" s="230" t="str">
        <f>IFERROR(IF(ForbDraft!L1851&lt;&gt;"",ABS(ForbDraft!L1851),""),"")</f>
        <v/>
      </c>
      <c r="F1836" s="230" t="str">
        <f>IFERROR(IF(ForbDraft!K1851&lt;&gt;"",ForbDraft!K1851,""),"")</f>
        <v/>
      </c>
    </row>
    <row r="1837" spans="2:6" x14ac:dyDescent="0.2">
      <c r="B1837" s="229" t="str">
        <f>IFERROR(IF(ForbDraft!A1852&lt;&gt;"",ROW(ForbDraft!A1852),""),"")</f>
        <v/>
      </c>
      <c r="C1837" s="230" t="str">
        <f>IFERROR(IF(ForbDraft!A1852&lt;&gt;"",ForbDraft!A1852,""),"")</f>
        <v/>
      </c>
      <c r="D1837" s="230" t="str">
        <f t="shared" si="28"/>
        <v/>
      </c>
      <c r="E1837" s="230" t="str">
        <f>IFERROR(IF(ForbDraft!L1852&lt;&gt;"",ABS(ForbDraft!L1852),""),"")</f>
        <v/>
      </c>
      <c r="F1837" s="230" t="str">
        <f>IFERROR(IF(ForbDraft!K1852&lt;&gt;"",ForbDraft!K1852,""),"")</f>
        <v/>
      </c>
    </row>
    <row r="1838" spans="2:6" x14ac:dyDescent="0.2">
      <c r="B1838" s="229" t="str">
        <f>IFERROR(IF(ForbDraft!A1853&lt;&gt;"",ROW(ForbDraft!A1853),""),"")</f>
        <v/>
      </c>
      <c r="C1838" s="230" t="str">
        <f>IFERROR(IF(ForbDraft!A1853&lt;&gt;"",ForbDraft!A1853,""),"")</f>
        <v/>
      </c>
      <c r="D1838" s="230" t="str">
        <f t="shared" si="28"/>
        <v/>
      </c>
      <c r="E1838" s="230" t="str">
        <f>IFERROR(IF(ForbDraft!L1853&lt;&gt;"",ABS(ForbDraft!L1853),""),"")</f>
        <v/>
      </c>
      <c r="F1838" s="230" t="str">
        <f>IFERROR(IF(ForbDraft!K1853&lt;&gt;"",ForbDraft!K1853,""),"")</f>
        <v/>
      </c>
    </row>
    <row r="1839" spans="2:6" x14ac:dyDescent="0.2">
      <c r="B1839" s="229" t="str">
        <f>IFERROR(IF(ForbDraft!A1854&lt;&gt;"",ROW(ForbDraft!A1854),""),"")</f>
        <v/>
      </c>
      <c r="C1839" s="230" t="str">
        <f>IFERROR(IF(ForbDraft!A1854&lt;&gt;"",ForbDraft!A1854,""),"")</f>
        <v/>
      </c>
      <c r="D1839" s="230" t="str">
        <f t="shared" si="28"/>
        <v/>
      </c>
      <c r="E1839" s="230" t="str">
        <f>IFERROR(IF(ForbDraft!L1854&lt;&gt;"",ABS(ForbDraft!L1854),""),"")</f>
        <v/>
      </c>
      <c r="F1839" s="230" t="str">
        <f>IFERROR(IF(ForbDraft!K1854&lt;&gt;"",ForbDraft!K1854,""),"")</f>
        <v/>
      </c>
    </row>
    <row r="1840" spans="2:6" x14ac:dyDescent="0.2">
      <c r="B1840" s="229" t="str">
        <f>IFERROR(IF(ForbDraft!A1855&lt;&gt;"",ROW(ForbDraft!A1855),""),"")</f>
        <v/>
      </c>
      <c r="C1840" s="230" t="str">
        <f>IFERROR(IF(ForbDraft!A1855&lt;&gt;"",ForbDraft!A1855,""),"")</f>
        <v/>
      </c>
      <c r="D1840" s="230" t="str">
        <f t="shared" si="28"/>
        <v/>
      </c>
      <c r="E1840" s="230" t="str">
        <f>IFERROR(IF(ForbDraft!L1855&lt;&gt;"",ABS(ForbDraft!L1855),""),"")</f>
        <v/>
      </c>
      <c r="F1840" s="230" t="str">
        <f>IFERROR(IF(ForbDraft!K1855&lt;&gt;"",ForbDraft!K1855,""),"")</f>
        <v/>
      </c>
    </row>
    <row r="1841" spans="2:6" x14ac:dyDescent="0.2">
      <c r="B1841" s="229" t="str">
        <f>IFERROR(IF(ForbDraft!A1856&lt;&gt;"",ROW(ForbDraft!A1856),""),"")</f>
        <v/>
      </c>
      <c r="C1841" s="230" t="str">
        <f>IFERROR(IF(ForbDraft!A1856&lt;&gt;"",ForbDraft!A1856,""),"")</f>
        <v/>
      </c>
      <c r="D1841" s="230" t="str">
        <f t="shared" si="28"/>
        <v/>
      </c>
      <c r="E1841" s="230" t="str">
        <f>IFERROR(IF(ForbDraft!L1856&lt;&gt;"",ABS(ForbDraft!L1856),""),"")</f>
        <v/>
      </c>
      <c r="F1841" s="230" t="str">
        <f>IFERROR(IF(ForbDraft!K1856&lt;&gt;"",ForbDraft!K1856,""),"")</f>
        <v/>
      </c>
    </row>
    <row r="1842" spans="2:6" x14ac:dyDescent="0.2">
      <c r="B1842" s="229" t="str">
        <f>IFERROR(IF(ForbDraft!A1857&lt;&gt;"",ROW(ForbDraft!A1857),""),"")</f>
        <v/>
      </c>
      <c r="C1842" s="230" t="str">
        <f>IFERROR(IF(ForbDraft!A1857&lt;&gt;"",ForbDraft!A1857,""),"")</f>
        <v/>
      </c>
      <c r="D1842" s="230" t="str">
        <f t="shared" si="28"/>
        <v/>
      </c>
      <c r="E1842" s="230" t="str">
        <f>IFERROR(IF(ForbDraft!L1857&lt;&gt;"",ABS(ForbDraft!L1857),""),"")</f>
        <v/>
      </c>
      <c r="F1842" s="230" t="str">
        <f>IFERROR(IF(ForbDraft!K1857&lt;&gt;"",ForbDraft!K1857,""),"")</f>
        <v/>
      </c>
    </row>
    <row r="1843" spans="2:6" x14ac:dyDescent="0.2">
      <c r="B1843" s="229" t="str">
        <f>IFERROR(IF(ForbDraft!A1858&lt;&gt;"",ROW(ForbDraft!A1858),""),"")</f>
        <v/>
      </c>
      <c r="C1843" s="230" t="str">
        <f>IFERROR(IF(ForbDraft!A1858&lt;&gt;"",ForbDraft!A1858,""),"")</f>
        <v/>
      </c>
      <c r="D1843" s="230" t="str">
        <f t="shared" si="28"/>
        <v/>
      </c>
      <c r="E1843" s="230" t="str">
        <f>IFERROR(IF(ForbDraft!L1858&lt;&gt;"",ABS(ForbDraft!L1858),""),"")</f>
        <v/>
      </c>
      <c r="F1843" s="230" t="str">
        <f>IFERROR(IF(ForbDraft!K1858&lt;&gt;"",ForbDraft!K1858,""),"")</f>
        <v/>
      </c>
    </row>
    <row r="1844" spans="2:6" x14ac:dyDescent="0.2">
      <c r="B1844" s="229" t="str">
        <f>IFERROR(IF(ForbDraft!A1859&lt;&gt;"",ROW(ForbDraft!A1859),""),"")</f>
        <v/>
      </c>
      <c r="C1844" s="230" t="str">
        <f>IFERROR(IF(ForbDraft!A1859&lt;&gt;"",ForbDraft!A1859,""),"")</f>
        <v/>
      </c>
      <c r="D1844" s="230" t="str">
        <f t="shared" si="28"/>
        <v/>
      </c>
      <c r="E1844" s="230" t="str">
        <f>IFERROR(IF(ForbDraft!L1859&lt;&gt;"",ABS(ForbDraft!L1859),""),"")</f>
        <v/>
      </c>
      <c r="F1844" s="230" t="str">
        <f>IFERROR(IF(ForbDraft!K1859&lt;&gt;"",ForbDraft!K1859,""),"")</f>
        <v/>
      </c>
    </row>
    <row r="1845" spans="2:6" x14ac:dyDescent="0.2">
      <c r="B1845" s="229" t="str">
        <f>IFERROR(IF(ForbDraft!A1860&lt;&gt;"",ROW(ForbDraft!A1860),""),"")</f>
        <v/>
      </c>
      <c r="C1845" s="230" t="str">
        <f>IFERROR(IF(ForbDraft!A1860&lt;&gt;"",ForbDraft!A1860,""),"")</f>
        <v/>
      </c>
      <c r="D1845" s="230" t="str">
        <f t="shared" si="28"/>
        <v/>
      </c>
      <c r="E1845" s="230" t="str">
        <f>IFERROR(IF(ForbDraft!L1860&lt;&gt;"",ABS(ForbDraft!L1860),""),"")</f>
        <v/>
      </c>
      <c r="F1845" s="230" t="str">
        <f>IFERROR(IF(ForbDraft!K1860&lt;&gt;"",ForbDraft!K1860,""),"")</f>
        <v/>
      </c>
    </row>
    <row r="1846" spans="2:6" x14ac:dyDescent="0.2">
      <c r="B1846" s="229" t="str">
        <f>IFERROR(IF(ForbDraft!A1861&lt;&gt;"",ROW(ForbDraft!A1861),""),"")</f>
        <v/>
      </c>
      <c r="C1846" s="230" t="str">
        <f>IFERROR(IF(ForbDraft!A1861&lt;&gt;"",ForbDraft!A1861,""),"")</f>
        <v/>
      </c>
      <c r="D1846" s="230" t="str">
        <f t="shared" si="28"/>
        <v/>
      </c>
      <c r="E1846" s="230" t="str">
        <f>IFERROR(IF(ForbDraft!L1861&lt;&gt;"",ABS(ForbDraft!L1861),""),"")</f>
        <v/>
      </c>
      <c r="F1846" s="230" t="str">
        <f>IFERROR(IF(ForbDraft!K1861&lt;&gt;"",ForbDraft!K1861,""),"")</f>
        <v/>
      </c>
    </row>
    <row r="1847" spans="2:6" x14ac:dyDescent="0.2">
      <c r="B1847" s="229" t="str">
        <f>IFERROR(IF(ForbDraft!A1862&lt;&gt;"",ROW(ForbDraft!A1862),""),"")</f>
        <v/>
      </c>
      <c r="C1847" s="230" t="str">
        <f>IFERROR(IF(ForbDraft!A1862&lt;&gt;"",ForbDraft!A1862,""),"")</f>
        <v/>
      </c>
      <c r="D1847" s="230" t="str">
        <f t="shared" si="28"/>
        <v/>
      </c>
      <c r="E1847" s="230" t="str">
        <f>IFERROR(IF(ForbDraft!L1862&lt;&gt;"",ABS(ForbDraft!L1862),""),"")</f>
        <v/>
      </c>
      <c r="F1847" s="230" t="str">
        <f>IFERROR(IF(ForbDraft!K1862&lt;&gt;"",ForbDraft!K1862,""),"")</f>
        <v/>
      </c>
    </row>
    <row r="1848" spans="2:6" x14ac:dyDescent="0.2">
      <c r="B1848" s="229" t="str">
        <f>IFERROR(IF(ForbDraft!A1863&lt;&gt;"",ROW(ForbDraft!A1863),""),"")</f>
        <v/>
      </c>
      <c r="C1848" s="230" t="str">
        <f>IFERROR(IF(ForbDraft!A1863&lt;&gt;"",ForbDraft!A1863,""),"")</f>
        <v/>
      </c>
      <c r="D1848" s="230" t="str">
        <f t="shared" si="28"/>
        <v/>
      </c>
      <c r="E1848" s="230" t="str">
        <f>IFERROR(IF(ForbDraft!L1863&lt;&gt;"",ABS(ForbDraft!L1863),""),"")</f>
        <v/>
      </c>
      <c r="F1848" s="230" t="str">
        <f>IFERROR(IF(ForbDraft!K1863&lt;&gt;"",ForbDraft!K1863,""),"")</f>
        <v/>
      </c>
    </row>
    <row r="1849" spans="2:6" x14ac:dyDescent="0.2">
      <c r="B1849" s="229" t="str">
        <f>IFERROR(IF(ForbDraft!A1864&lt;&gt;"",ROW(ForbDraft!A1864),""),"")</f>
        <v/>
      </c>
      <c r="C1849" s="230" t="str">
        <f>IFERROR(IF(ForbDraft!A1864&lt;&gt;"",ForbDraft!A1864,""),"")</f>
        <v/>
      </c>
      <c r="D1849" s="230" t="str">
        <f t="shared" si="28"/>
        <v/>
      </c>
      <c r="E1849" s="230" t="str">
        <f>IFERROR(IF(ForbDraft!L1864&lt;&gt;"",ABS(ForbDraft!L1864),""),"")</f>
        <v/>
      </c>
      <c r="F1849" s="230" t="str">
        <f>IFERROR(IF(ForbDraft!K1864&lt;&gt;"",ForbDraft!K1864,""),"")</f>
        <v/>
      </c>
    </row>
    <row r="1850" spans="2:6" x14ac:dyDescent="0.2">
      <c r="B1850" s="229" t="str">
        <f>IFERROR(IF(ForbDraft!A1865&lt;&gt;"",ROW(ForbDraft!A1865),""),"")</f>
        <v/>
      </c>
      <c r="C1850" s="230" t="str">
        <f>IFERROR(IF(ForbDraft!A1865&lt;&gt;"",ForbDraft!A1865,""),"")</f>
        <v/>
      </c>
      <c r="D1850" s="230" t="str">
        <f t="shared" si="28"/>
        <v/>
      </c>
      <c r="E1850" s="230" t="str">
        <f>IFERROR(IF(ForbDraft!L1865&lt;&gt;"",ABS(ForbDraft!L1865),""),"")</f>
        <v/>
      </c>
      <c r="F1850" s="230" t="str">
        <f>IFERROR(IF(ForbDraft!K1865&lt;&gt;"",ForbDraft!K1865,""),"")</f>
        <v/>
      </c>
    </row>
    <row r="1851" spans="2:6" x14ac:dyDescent="0.2">
      <c r="B1851" s="229" t="str">
        <f>IFERROR(IF(ForbDraft!A1866&lt;&gt;"",ROW(ForbDraft!A1866),""),"")</f>
        <v/>
      </c>
      <c r="C1851" s="230" t="str">
        <f>IFERROR(IF(ForbDraft!A1866&lt;&gt;"",ForbDraft!A1866,""),"")</f>
        <v/>
      </c>
      <c r="D1851" s="230" t="str">
        <f t="shared" si="28"/>
        <v/>
      </c>
      <c r="E1851" s="230" t="str">
        <f>IFERROR(IF(ForbDraft!L1866&lt;&gt;"",ABS(ForbDraft!L1866),""),"")</f>
        <v/>
      </c>
      <c r="F1851" s="230" t="str">
        <f>IFERROR(IF(ForbDraft!K1866&lt;&gt;"",ForbDraft!K1866,""),"")</f>
        <v/>
      </c>
    </row>
    <row r="1852" spans="2:6" x14ac:dyDescent="0.2">
      <c r="B1852" s="229" t="str">
        <f>IFERROR(IF(ForbDraft!A1867&lt;&gt;"",ROW(ForbDraft!A1867),""),"")</f>
        <v/>
      </c>
      <c r="C1852" s="230" t="str">
        <f>IFERROR(IF(ForbDraft!A1867&lt;&gt;"",ForbDraft!A1867,""),"")</f>
        <v/>
      </c>
      <c r="D1852" s="230" t="str">
        <f t="shared" si="28"/>
        <v/>
      </c>
      <c r="E1852" s="230" t="str">
        <f>IFERROR(IF(ForbDraft!L1867&lt;&gt;"",ABS(ForbDraft!L1867),""),"")</f>
        <v/>
      </c>
      <c r="F1852" s="230" t="str">
        <f>IFERROR(IF(ForbDraft!K1867&lt;&gt;"",ForbDraft!K1867,""),"")</f>
        <v/>
      </c>
    </row>
    <row r="1853" spans="2:6" x14ac:dyDescent="0.2">
      <c r="B1853" s="229" t="str">
        <f>IFERROR(IF(ForbDraft!A1868&lt;&gt;"",ROW(ForbDraft!A1868),""),"")</f>
        <v/>
      </c>
      <c r="C1853" s="230" t="str">
        <f>IFERROR(IF(ForbDraft!A1868&lt;&gt;"",ForbDraft!A1868,""),"")</f>
        <v/>
      </c>
      <c r="D1853" s="230" t="str">
        <f t="shared" si="28"/>
        <v/>
      </c>
      <c r="E1853" s="230" t="str">
        <f>IFERROR(IF(ForbDraft!L1868&lt;&gt;"",ABS(ForbDraft!L1868),""),"")</f>
        <v/>
      </c>
      <c r="F1853" s="230" t="str">
        <f>IFERROR(IF(ForbDraft!K1868&lt;&gt;"",ForbDraft!K1868,""),"")</f>
        <v/>
      </c>
    </row>
    <row r="1854" spans="2:6" x14ac:dyDescent="0.2">
      <c r="B1854" s="229" t="str">
        <f>IFERROR(IF(ForbDraft!A1869&lt;&gt;"",ROW(ForbDraft!A1869),""),"")</f>
        <v/>
      </c>
      <c r="C1854" s="230" t="str">
        <f>IFERROR(IF(ForbDraft!A1869&lt;&gt;"",ForbDraft!A1869,""),"")</f>
        <v/>
      </c>
      <c r="D1854" s="230" t="str">
        <f t="shared" si="28"/>
        <v/>
      </c>
      <c r="E1854" s="230" t="str">
        <f>IFERROR(IF(ForbDraft!L1869&lt;&gt;"",ABS(ForbDraft!L1869),""),"")</f>
        <v/>
      </c>
      <c r="F1854" s="230" t="str">
        <f>IFERROR(IF(ForbDraft!K1869&lt;&gt;"",ForbDraft!K1869,""),"")</f>
        <v/>
      </c>
    </row>
    <row r="1855" spans="2:6" x14ac:dyDescent="0.2">
      <c r="B1855" s="229" t="str">
        <f>IFERROR(IF(ForbDraft!A1870&lt;&gt;"",ROW(ForbDraft!A1870),""),"")</f>
        <v/>
      </c>
      <c r="C1855" s="230" t="str">
        <f>IFERROR(IF(ForbDraft!A1870&lt;&gt;"",ForbDraft!A1870,""),"")</f>
        <v/>
      </c>
      <c r="D1855" s="230" t="str">
        <f t="shared" si="28"/>
        <v/>
      </c>
      <c r="E1855" s="230" t="str">
        <f>IFERROR(IF(ForbDraft!L1870&lt;&gt;"",ABS(ForbDraft!L1870),""),"")</f>
        <v/>
      </c>
      <c r="F1855" s="230" t="str">
        <f>IFERROR(IF(ForbDraft!K1870&lt;&gt;"",ForbDraft!K1870,""),"")</f>
        <v/>
      </c>
    </row>
    <row r="1856" spans="2:6" x14ac:dyDescent="0.2">
      <c r="B1856" s="229" t="str">
        <f>IFERROR(IF(ForbDraft!A1871&lt;&gt;"",ROW(ForbDraft!A1871),""),"")</f>
        <v/>
      </c>
      <c r="C1856" s="230" t="str">
        <f>IFERROR(IF(ForbDraft!A1871&lt;&gt;"",ForbDraft!A1871,""),"")</f>
        <v/>
      </c>
      <c r="D1856" s="230" t="str">
        <f t="shared" si="28"/>
        <v/>
      </c>
      <c r="E1856" s="230" t="str">
        <f>IFERROR(IF(ForbDraft!L1871&lt;&gt;"",ABS(ForbDraft!L1871),""),"")</f>
        <v/>
      </c>
      <c r="F1856" s="230" t="str">
        <f>IFERROR(IF(ForbDraft!K1871&lt;&gt;"",ForbDraft!K1871,""),"")</f>
        <v/>
      </c>
    </row>
    <row r="1857" spans="2:6" x14ac:dyDescent="0.2">
      <c r="B1857" s="229" t="str">
        <f>IFERROR(IF(ForbDraft!A1872&lt;&gt;"",ROW(ForbDraft!A1872),""),"")</f>
        <v/>
      </c>
      <c r="C1857" s="230" t="str">
        <f>IFERROR(IF(ForbDraft!A1872&lt;&gt;"",ForbDraft!A1872,""),"")</f>
        <v/>
      </c>
      <c r="D1857" s="230" t="str">
        <f t="shared" si="28"/>
        <v/>
      </c>
      <c r="E1857" s="230" t="str">
        <f>IFERROR(IF(ForbDraft!L1872&lt;&gt;"",ABS(ForbDraft!L1872),""),"")</f>
        <v/>
      </c>
      <c r="F1857" s="230" t="str">
        <f>IFERROR(IF(ForbDraft!K1872&lt;&gt;"",ForbDraft!K1872,""),"")</f>
        <v/>
      </c>
    </row>
    <row r="1858" spans="2:6" x14ac:dyDescent="0.2">
      <c r="B1858" s="229" t="str">
        <f>IFERROR(IF(ForbDraft!A1873&lt;&gt;"",ROW(ForbDraft!A1873),""),"")</f>
        <v/>
      </c>
      <c r="C1858" s="230" t="str">
        <f>IFERROR(IF(ForbDraft!A1873&lt;&gt;"",ForbDraft!A1873,""),"")</f>
        <v/>
      </c>
      <c r="D1858" s="230" t="str">
        <f t="shared" si="28"/>
        <v/>
      </c>
      <c r="E1858" s="230" t="str">
        <f>IFERROR(IF(ForbDraft!L1873&lt;&gt;"",ABS(ForbDraft!L1873),""),"")</f>
        <v/>
      </c>
      <c r="F1858" s="230" t="str">
        <f>IFERROR(IF(ForbDraft!K1873&lt;&gt;"",ForbDraft!K1873,""),"")</f>
        <v/>
      </c>
    </row>
    <row r="1859" spans="2:6" x14ac:dyDescent="0.2">
      <c r="B1859" s="229" t="str">
        <f>IFERROR(IF(ForbDraft!A1874&lt;&gt;"",ROW(ForbDraft!A1874),""),"")</f>
        <v/>
      </c>
      <c r="C1859" s="230" t="str">
        <f>IFERROR(IF(ForbDraft!A1874&lt;&gt;"",ForbDraft!A1874,""),"")</f>
        <v/>
      </c>
      <c r="D1859" s="230" t="str">
        <f t="shared" ref="D1859:D1922" si="29">IF(F1859="pH לבדיקת גבול","pH",F1859)</f>
        <v/>
      </c>
      <c r="E1859" s="230" t="str">
        <f>IFERROR(IF(ForbDraft!L1874&lt;&gt;"",ABS(ForbDraft!L1874),""),"")</f>
        <v/>
      </c>
      <c r="F1859" s="230" t="str">
        <f>IFERROR(IF(ForbDraft!K1874&lt;&gt;"",ForbDraft!K1874,""),"")</f>
        <v/>
      </c>
    </row>
    <row r="1860" spans="2:6" x14ac:dyDescent="0.2">
      <c r="B1860" s="229" t="str">
        <f>IFERROR(IF(ForbDraft!A1875&lt;&gt;"",ROW(ForbDraft!A1875),""),"")</f>
        <v/>
      </c>
      <c r="C1860" s="230" t="str">
        <f>IFERROR(IF(ForbDraft!A1875&lt;&gt;"",ForbDraft!A1875,""),"")</f>
        <v/>
      </c>
      <c r="D1860" s="230" t="str">
        <f t="shared" si="29"/>
        <v/>
      </c>
      <c r="E1860" s="230" t="str">
        <f>IFERROR(IF(ForbDraft!L1875&lt;&gt;"",ABS(ForbDraft!L1875),""),"")</f>
        <v/>
      </c>
      <c r="F1860" s="230" t="str">
        <f>IFERROR(IF(ForbDraft!K1875&lt;&gt;"",ForbDraft!K1875,""),"")</f>
        <v/>
      </c>
    </row>
    <row r="1861" spans="2:6" x14ac:dyDescent="0.2">
      <c r="B1861" s="229" t="str">
        <f>IFERROR(IF(ForbDraft!A1876&lt;&gt;"",ROW(ForbDraft!A1876),""),"")</f>
        <v/>
      </c>
      <c r="C1861" s="230" t="str">
        <f>IFERROR(IF(ForbDraft!A1876&lt;&gt;"",ForbDraft!A1876,""),"")</f>
        <v/>
      </c>
      <c r="D1861" s="230" t="str">
        <f t="shared" si="29"/>
        <v/>
      </c>
      <c r="E1861" s="230" t="str">
        <f>IFERROR(IF(ForbDraft!L1876&lt;&gt;"",ABS(ForbDraft!L1876),""),"")</f>
        <v/>
      </c>
      <c r="F1861" s="230" t="str">
        <f>IFERROR(IF(ForbDraft!K1876&lt;&gt;"",ForbDraft!K1876,""),"")</f>
        <v/>
      </c>
    </row>
    <row r="1862" spans="2:6" x14ac:dyDescent="0.2">
      <c r="B1862" s="229" t="str">
        <f>IFERROR(IF(ForbDraft!A1877&lt;&gt;"",ROW(ForbDraft!A1877),""),"")</f>
        <v/>
      </c>
      <c r="C1862" s="230" t="str">
        <f>IFERROR(IF(ForbDraft!A1877&lt;&gt;"",ForbDraft!A1877,""),"")</f>
        <v/>
      </c>
      <c r="D1862" s="230" t="str">
        <f t="shared" si="29"/>
        <v/>
      </c>
      <c r="E1862" s="230" t="str">
        <f>IFERROR(IF(ForbDraft!L1877&lt;&gt;"",ABS(ForbDraft!L1877),""),"")</f>
        <v/>
      </c>
      <c r="F1862" s="230" t="str">
        <f>IFERROR(IF(ForbDraft!K1877&lt;&gt;"",ForbDraft!K1877,""),"")</f>
        <v/>
      </c>
    </row>
    <row r="1863" spans="2:6" x14ac:dyDescent="0.2">
      <c r="B1863" s="229" t="str">
        <f>IFERROR(IF(ForbDraft!A1878&lt;&gt;"",ROW(ForbDraft!A1878),""),"")</f>
        <v/>
      </c>
      <c r="C1863" s="230" t="str">
        <f>IFERROR(IF(ForbDraft!A1878&lt;&gt;"",ForbDraft!A1878,""),"")</f>
        <v/>
      </c>
      <c r="D1863" s="230" t="str">
        <f t="shared" si="29"/>
        <v/>
      </c>
      <c r="E1863" s="230" t="str">
        <f>IFERROR(IF(ForbDraft!L1878&lt;&gt;"",ABS(ForbDraft!L1878),""),"")</f>
        <v/>
      </c>
      <c r="F1863" s="230" t="str">
        <f>IFERROR(IF(ForbDraft!K1878&lt;&gt;"",ForbDraft!K1878,""),"")</f>
        <v/>
      </c>
    </row>
    <row r="1864" spans="2:6" x14ac:dyDescent="0.2">
      <c r="B1864" s="229" t="str">
        <f>IFERROR(IF(ForbDraft!A1879&lt;&gt;"",ROW(ForbDraft!A1879),""),"")</f>
        <v/>
      </c>
      <c r="C1864" s="230" t="str">
        <f>IFERROR(IF(ForbDraft!A1879&lt;&gt;"",ForbDraft!A1879,""),"")</f>
        <v/>
      </c>
      <c r="D1864" s="230" t="str">
        <f t="shared" si="29"/>
        <v/>
      </c>
      <c r="E1864" s="230" t="str">
        <f>IFERROR(IF(ForbDraft!L1879&lt;&gt;"",ABS(ForbDraft!L1879),""),"")</f>
        <v/>
      </c>
      <c r="F1864" s="230" t="str">
        <f>IFERROR(IF(ForbDraft!K1879&lt;&gt;"",ForbDraft!K1879,""),"")</f>
        <v/>
      </c>
    </row>
    <row r="1865" spans="2:6" x14ac:dyDescent="0.2">
      <c r="B1865" s="229" t="str">
        <f>IFERROR(IF(ForbDraft!A1880&lt;&gt;"",ROW(ForbDraft!A1880),""),"")</f>
        <v/>
      </c>
      <c r="C1865" s="230" t="str">
        <f>IFERROR(IF(ForbDraft!A1880&lt;&gt;"",ForbDraft!A1880,""),"")</f>
        <v/>
      </c>
      <c r="D1865" s="230" t="str">
        <f t="shared" si="29"/>
        <v/>
      </c>
      <c r="E1865" s="230" t="str">
        <f>IFERROR(IF(ForbDraft!L1880&lt;&gt;"",ABS(ForbDraft!L1880),""),"")</f>
        <v/>
      </c>
      <c r="F1865" s="230" t="str">
        <f>IFERROR(IF(ForbDraft!K1880&lt;&gt;"",ForbDraft!K1880,""),"")</f>
        <v/>
      </c>
    </row>
    <row r="1866" spans="2:6" x14ac:dyDescent="0.2">
      <c r="B1866" s="229" t="str">
        <f>IFERROR(IF(ForbDraft!A1881&lt;&gt;"",ROW(ForbDraft!A1881),""),"")</f>
        <v/>
      </c>
      <c r="C1866" s="230" t="str">
        <f>IFERROR(IF(ForbDraft!A1881&lt;&gt;"",ForbDraft!A1881,""),"")</f>
        <v/>
      </c>
      <c r="D1866" s="230" t="str">
        <f t="shared" si="29"/>
        <v/>
      </c>
      <c r="E1866" s="230" t="str">
        <f>IFERROR(IF(ForbDraft!L1881&lt;&gt;"",ABS(ForbDraft!L1881),""),"")</f>
        <v/>
      </c>
      <c r="F1866" s="230" t="str">
        <f>IFERROR(IF(ForbDraft!K1881&lt;&gt;"",ForbDraft!K1881,""),"")</f>
        <v/>
      </c>
    </row>
    <row r="1867" spans="2:6" x14ac:dyDescent="0.2">
      <c r="B1867" s="229" t="str">
        <f>IFERROR(IF(ForbDraft!A1882&lt;&gt;"",ROW(ForbDraft!A1882),""),"")</f>
        <v/>
      </c>
      <c r="C1867" s="230" t="str">
        <f>IFERROR(IF(ForbDraft!A1882&lt;&gt;"",ForbDraft!A1882,""),"")</f>
        <v/>
      </c>
      <c r="D1867" s="230" t="str">
        <f t="shared" si="29"/>
        <v/>
      </c>
      <c r="E1867" s="230" t="str">
        <f>IFERROR(IF(ForbDraft!L1882&lt;&gt;"",ABS(ForbDraft!L1882),""),"")</f>
        <v/>
      </c>
      <c r="F1867" s="230" t="str">
        <f>IFERROR(IF(ForbDraft!K1882&lt;&gt;"",ForbDraft!K1882,""),"")</f>
        <v/>
      </c>
    </row>
    <row r="1868" spans="2:6" x14ac:dyDescent="0.2">
      <c r="B1868" s="229" t="str">
        <f>IFERROR(IF(ForbDraft!A1883&lt;&gt;"",ROW(ForbDraft!A1883),""),"")</f>
        <v/>
      </c>
      <c r="C1868" s="230" t="str">
        <f>IFERROR(IF(ForbDraft!A1883&lt;&gt;"",ForbDraft!A1883,""),"")</f>
        <v/>
      </c>
      <c r="D1868" s="230" t="str">
        <f t="shared" si="29"/>
        <v/>
      </c>
      <c r="E1868" s="230" t="str">
        <f>IFERROR(IF(ForbDraft!L1883&lt;&gt;"",ABS(ForbDraft!L1883),""),"")</f>
        <v/>
      </c>
      <c r="F1868" s="230" t="str">
        <f>IFERROR(IF(ForbDraft!K1883&lt;&gt;"",ForbDraft!K1883,""),"")</f>
        <v/>
      </c>
    </row>
    <row r="1869" spans="2:6" x14ac:dyDescent="0.2">
      <c r="B1869" s="229" t="str">
        <f>IFERROR(IF(ForbDraft!A1884&lt;&gt;"",ROW(ForbDraft!A1884),""),"")</f>
        <v/>
      </c>
      <c r="C1869" s="230" t="str">
        <f>IFERROR(IF(ForbDraft!A1884&lt;&gt;"",ForbDraft!A1884,""),"")</f>
        <v/>
      </c>
      <c r="D1869" s="230" t="str">
        <f t="shared" si="29"/>
        <v/>
      </c>
      <c r="E1869" s="230" t="str">
        <f>IFERROR(IF(ForbDraft!L1884&lt;&gt;"",ABS(ForbDraft!L1884),""),"")</f>
        <v/>
      </c>
      <c r="F1869" s="230" t="str">
        <f>IFERROR(IF(ForbDraft!K1884&lt;&gt;"",ForbDraft!K1884,""),"")</f>
        <v/>
      </c>
    </row>
    <row r="1870" spans="2:6" x14ac:dyDescent="0.2">
      <c r="B1870" s="229" t="str">
        <f>IFERROR(IF(ForbDraft!A1885&lt;&gt;"",ROW(ForbDraft!A1885),""),"")</f>
        <v/>
      </c>
      <c r="C1870" s="230" t="str">
        <f>IFERROR(IF(ForbDraft!A1885&lt;&gt;"",ForbDraft!A1885,""),"")</f>
        <v/>
      </c>
      <c r="D1870" s="230" t="str">
        <f t="shared" si="29"/>
        <v/>
      </c>
      <c r="E1870" s="230" t="str">
        <f>IFERROR(IF(ForbDraft!L1885&lt;&gt;"",ABS(ForbDraft!L1885),""),"")</f>
        <v/>
      </c>
      <c r="F1870" s="230" t="str">
        <f>IFERROR(IF(ForbDraft!K1885&lt;&gt;"",ForbDraft!K1885,""),"")</f>
        <v/>
      </c>
    </row>
    <row r="1871" spans="2:6" x14ac:dyDescent="0.2">
      <c r="B1871" s="229" t="str">
        <f>IFERROR(IF(ForbDraft!A1886&lt;&gt;"",ROW(ForbDraft!A1886),""),"")</f>
        <v/>
      </c>
      <c r="C1871" s="230" t="str">
        <f>IFERROR(IF(ForbDraft!A1886&lt;&gt;"",ForbDraft!A1886,""),"")</f>
        <v/>
      </c>
      <c r="D1871" s="230" t="str">
        <f t="shared" si="29"/>
        <v/>
      </c>
      <c r="E1871" s="230" t="str">
        <f>IFERROR(IF(ForbDraft!L1886&lt;&gt;"",ABS(ForbDraft!L1886),""),"")</f>
        <v/>
      </c>
      <c r="F1871" s="230" t="str">
        <f>IFERROR(IF(ForbDraft!K1886&lt;&gt;"",ForbDraft!K1886,""),"")</f>
        <v/>
      </c>
    </row>
    <row r="1872" spans="2:6" x14ac:dyDescent="0.2">
      <c r="B1872" s="229" t="str">
        <f>IFERROR(IF(ForbDraft!A1887&lt;&gt;"",ROW(ForbDraft!A1887),""),"")</f>
        <v/>
      </c>
      <c r="C1872" s="230" t="str">
        <f>IFERROR(IF(ForbDraft!A1887&lt;&gt;"",ForbDraft!A1887,""),"")</f>
        <v/>
      </c>
      <c r="D1872" s="230" t="str">
        <f t="shared" si="29"/>
        <v/>
      </c>
      <c r="E1872" s="230" t="str">
        <f>IFERROR(IF(ForbDraft!L1887&lt;&gt;"",ABS(ForbDraft!L1887),""),"")</f>
        <v/>
      </c>
      <c r="F1872" s="230" t="str">
        <f>IFERROR(IF(ForbDraft!K1887&lt;&gt;"",ForbDraft!K1887,""),"")</f>
        <v/>
      </c>
    </row>
    <row r="1873" spans="2:6" x14ac:dyDescent="0.2">
      <c r="B1873" s="229" t="str">
        <f>IFERROR(IF(ForbDraft!A1888&lt;&gt;"",ROW(ForbDraft!A1888),""),"")</f>
        <v/>
      </c>
      <c r="C1873" s="230" t="str">
        <f>IFERROR(IF(ForbDraft!A1888&lt;&gt;"",ForbDraft!A1888,""),"")</f>
        <v/>
      </c>
      <c r="D1873" s="230" t="str">
        <f t="shared" si="29"/>
        <v/>
      </c>
      <c r="E1873" s="230" t="str">
        <f>IFERROR(IF(ForbDraft!L1888&lt;&gt;"",ABS(ForbDraft!L1888),""),"")</f>
        <v/>
      </c>
      <c r="F1873" s="230" t="str">
        <f>IFERROR(IF(ForbDraft!K1888&lt;&gt;"",ForbDraft!K1888,""),"")</f>
        <v/>
      </c>
    </row>
    <row r="1874" spans="2:6" x14ac:dyDescent="0.2">
      <c r="B1874" s="229" t="str">
        <f>IFERROR(IF(ForbDraft!A1889&lt;&gt;"",ROW(ForbDraft!A1889),""),"")</f>
        <v/>
      </c>
      <c r="C1874" s="230" t="str">
        <f>IFERROR(IF(ForbDraft!A1889&lt;&gt;"",ForbDraft!A1889,""),"")</f>
        <v/>
      </c>
      <c r="D1874" s="230" t="str">
        <f t="shared" si="29"/>
        <v/>
      </c>
      <c r="E1874" s="230" t="str">
        <f>IFERROR(IF(ForbDraft!L1889&lt;&gt;"",ABS(ForbDraft!L1889),""),"")</f>
        <v/>
      </c>
      <c r="F1874" s="230" t="str">
        <f>IFERROR(IF(ForbDraft!K1889&lt;&gt;"",ForbDraft!K1889,""),"")</f>
        <v/>
      </c>
    </row>
    <row r="1875" spans="2:6" x14ac:dyDescent="0.2">
      <c r="B1875" s="229" t="str">
        <f>IFERROR(IF(ForbDraft!A1890&lt;&gt;"",ROW(ForbDraft!A1890),""),"")</f>
        <v/>
      </c>
      <c r="C1875" s="230" t="str">
        <f>IFERROR(IF(ForbDraft!A1890&lt;&gt;"",ForbDraft!A1890,""),"")</f>
        <v/>
      </c>
      <c r="D1875" s="230" t="str">
        <f t="shared" si="29"/>
        <v/>
      </c>
      <c r="E1875" s="230" t="str">
        <f>IFERROR(IF(ForbDraft!L1890&lt;&gt;"",ABS(ForbDraft!L1890),""),"")</f>
        <v/>
      </c>
      <c r="F1875" s="230" t="str">
        <f>IFERROR(IF(ForbDraft!K1890&lt;&gt;"",ForbDraft!K1890,""),"")</f>
        <v/>
      </c>
    </row>
    <row r="1876" spans="2:6" x14ac:dyDescent="0.2">
      <c r="B1876" s="229" t="str">
        <f>IFERROR(IF(ForbDraft!A1891&lt;&gt;"",ROW(ForbDraft!A1891),""),"")</f>
        <v/>
      </c>
      <c r="C1876" s="230" t="str">
        <f>IFERROR(IF(ForbDraft!A1891&lt;&gt;"",ForbDraft!A1891,""),"")</f>
        <v/>
      </c>
      <c r="D1876" s="230" t="str">
        <f t="shared" si="29"/>
        <v/>
      </c>
      <c r="E1876" s="230" t="str">
        <f>IFERROR(IF(ForbDraft!L1891&lt;&gt;"",ABS(ForbDraft!L1891),""),"")</f>
        <v/>
      </c>
      <c r="F1876" s="230" t="str">
        <f>IFERROR(IF(ForbDraft!K1891&lt;&gt;"",ForbDraft!K1891,""),"")</f>
        <v/>
      </c>
    </row>
    <row r="1877" spans="2:6" x14ac:dyDescent="0.2">
      <c r="B1877" s="229" t="str">
        <f>IFERROR(IF(ForbDraft!A1892&lt;&gt;"",ROW(ForbDraft!A1892),""),"")</f>
        <v/>
      </c>
      <c r="C1877" s="230" t="str">
        <f>IFERROR(IF(ForbDraft!A1892&lt;&gt;"",ForbDraft!A1892,""),"")</f>
        <v/>
      </c>
      <c r="D1877" s="230" t="str">
        <f t="shared" si="29"/>
        <v/>
      </c>
      <c r="E1877" s="230" t="str">
        <f>IFERROR(IF(ForbDraft!L1892&lt;&gt;"",ABS(ForbDraft!L1892),""),"")</f>
        <v/>
      </c>
      <c r="F1877" s="230" t="str">
        <f>IFERROR(IF(ForbDraft!K1892&lt;&gt;"",ForbDraft!K1892,""),"")</f>
        <v/>
      </c>
    </row>
    <row r="1878" spans="2:6" x14ac:dyDescent="0.2">
      <c r="B1878" s="229" t="str">
        <f>IFERROR(IF(ForbDraft!A1893&lt;&gt;"",ROW(ForbDraft!A1893),""),"")</f>
        <v/>
      </c>
      <c r="C1878" s="230" t="str">
        <f>IFERROR(IF(ForbDraft!A1893&lt;&gt;"",ForbDraft!A1893,""),"")</f>
        <v/>
      </c>
      <c r="D1878" s="230" t="str">
        <f t="shared" si="29"/>
        <v/>
      </c>
      <c r="E1878" s="230" t="str">
        <f>IFERROR(IF(ForbDraft!L1893&lt;&gt;"",ABS(ForbDraft!L1893),""),"")</f>
        <v/>
      </c>
      <c r="F1878" s="230" t="str">
        <f>IFERROR(IF(ForbDraft!K1893&lt;&gt;"",ForbDraft!K1893,""),"")</f>
        <v/>
      </c>
    </row>
    <row r="1879" spans="2:6" x14ac:dyDescent="0.2">
      <c r="B1879" s="229" t="str">
        <f>IFERROR(IF(ForbDraft!A1894&lt;&gt;"",ROW(ForbDraft!A1894),""),"")</f>
        <v/>
      </c>
      <c r="C1879" s="230" t="str">
        <f>IFERROR(IF(ForbDraft!A1894&lt;&gt;"",ForbDraft!A1894,""),"")</f>
        <v/>
      </c>
      <c r="D1879" s="230" t="str">
        <f t="shared" si="29"/>
        <v/>
      </c>
      <c r="E1879" s="230" t="str">
        <f>IFERROR(IF(ForbDraft!L1894&lt;&gt;"",ABS(ForbDraft!L1894),""),"")</f>
        <v/>
      </c>
      <c r="F1879" s="230" t="str">
        <f>IFERROR(IF(ForbDraft!K1894&lt;&gt;"",ForbDraft!K1894,""),"")</f>
        <v/>
      </c>
    </row>
    <row r="1880" spans="2:6" x14ac:dyDescent="0.2">
      <c r="B1880" s="229" t="str">
        <f>IFERROR(IF(ForbDraft!A1895&lt;&gt;"",ROW(ForbDraft!A1895),""),"")</f>
        <v/>
      </c>
      <c r="C1880" s="230" t="str">
        <f>IFERROR(IF(ForbDraft!A1895&lt;&gt;"",ForbDraft!A1895,""),"")</f>
        <v/>
      </c>
      <c r="D1880" s="230" t="str">
        <f t="shared" si="29"/>
        <v/>
      </c>
      <c r="E1880" s="230" t="str">
        <f>IFERROR(IF(ForbDraft!L1895&lt;&gt;"",ABS(ForbDraft!L1895),""),"")</f>
        <v/>
      </c>
      <c r="F1880" s="230" t="str">
        <f>IFERROR(IF(ForbDraft!K1895&lt;&gt;"",ForbDraft!K1895,""),"")</f>
        <v/>
      </c>
    </row>
    <row r="1881" spans="2:6" x14ac:dyDescent="0.2">
      <c r="B1881" s="229" t="str">
        <f>IFERROR(IF(ForbDraft!A1896&lt;&gt;"",ROW(ForbDraft!A1896),""),"")</f>
        <v/>
      </c>
      <c r="C1881" s="230" t="str">
        <f>IFERROR(IF(ForbDraft!A1896&lt;&gt;"",ForbDraft!A1896,""),"")</f>
        <v/>
      </c>
      <c r="D1881" s="230" t="str">
        <f t="shared" si="29"/>
        <v/>
      </c>
      <c r="E1881" s="230" t="str">
        <f>IFERROR(IF(ForbDraft!L1896&lt;&gt;"",ABS(ForbDraft!L1896),""),"")</f>
        <v/>
      </c>
      <c r="F1881" s="230" t="str">
        <f>IFERROR(IF(ForbDraft!K1896&lt;&gt;"",ForbDraft!K1896,""),"")</f>
        <v/>
      </c>
    </row>
    <row r="1882" spans="2:6" x14ac:dyDescent="0.2">
      <c r="B1882" s="229" t="str">
        <f>IFERROR(IF(ForbDraft!A1897&lt;&gt;"",ROW(ForbDraft!A1897),""),"")</f>
        <v/>
      </c>
      <c r="C1882" s="230" t="str">
        <f>IFERROR(IF(ForbDraft!A1897&lt;&gt;"",ForbDraft!A1897,""),"")</f>
        <v/>
      </c>
      <c r="D1882" s="230" t="str">
        <f t="shared" si="29"/>
        <v/>
      </c>
      <c r="E1882" s="230" t="str">
        <f>IFERROR(IF(ForbDraft!L1897&lt;&gt;"",ABS(ForbDraft!L1897),""),"")</f>
        <v/>
      </c>
      <c r="F1882" s="230" t="str">
        <f>IFERROR(IF(ForbDraft!K1897&lt;&gt;"",ForbDraft!K1897,""),"")</f>
        <v/>
      </c>
    </row>
    <row r="1883" spans="2:6" x14ac:dyDescent="0.2">
      <c r="B1883" s="229" t="str">
        <f>IFERROR(IF(ForbDraft!A1898&lt;&gt;"",ROW(ForbDraft!A1898),""),"")</f>
        <v/>
      </c>
      <c r="C1883" s="230" t="str">
        <f>IFERROR(IF(ForbDraft!A1898&lt;&gt;"",ForbDraft!A1898,""),"")</f>
        <v/>
      </c>
      <c r="D1883" s="230" t="str">
        <f t="shared" si="29"/>
        <v/>
      </c>
      <c r="E1883" s="230" t="str">
        <f>IFERROR(IF(ForbDraft!L1898&lt;&gt;"",ABS(ForbDraft!L1898),""),"")</f>
        <v/>
      </c>
      <c r="F1883" s="230" t="str">
        <f>IFERROR(IF(ForbDraft!K1898&lt;&gt;"",ForbDraft!K1898,""),"")</f>
        <v/>
      </c>
    </row>
    <row r="1884" spans="2:6" x14ac:dyDescent="0.2">
      <c r="B1884" s="229" t="str">
        <f>IFERROR(IF(ForbDraft!A1899&lt;&gt;"",ROW(ForbDraft!A1899),""),"")</f>
        <v/>
      </c>
      <c r="C1884" s="230" t="str">
        <f>IFERROR(IF(ForbDraft!A1899&lt;&gt;"",ForbDraft!A1899,""),"")</f>
        <v/>
      </c>
      <c r="D1884" s="230" t="str">
        <f t="shared" si="29"/>
        <v/>
      </c>
      <c r="E1884" s="230" t="str">
        <f>IFERROR(IF(ForbDraft!L1899&lt;&gt;"",ABS(ForbDraft!L1899),""),"")</f>
        <v/>
      </c>
      <c r="F1884" s="230" t="str">
        <f>IFERROR(IF(ForbDraft!K1899&lt;&gt;"",ForbDraft!K1899,""),"")</f>
        <v/>
      </c>
    </row>
    <row r="1885" spans="2:6" x14ac:dyDescent="0.2">
      <c r="B1885" s="229" t="str">
        <f>IFERROR(IF(ForbDraft!A1900&lt;&gt;"",ROW(ForbDraft!A1900),""),"")</f>
        <v/>
      </c>
      <c r="C1885" s="230" t="str">
        <f>IFERROR(IF(ForbDraft!A1900&lt;&gt;"",ForbDraft!A1900,""),"")</f>
        <v/>
      </c>
      <c r="D1885" s="230" t="str">
        <f t="shared" si="29"/>
        <v/>
      </c>
      <c r="E1885" s="230" t="str">
        <f>IFERROR(IF(ForbDraft!L1900&lt;&gt;"",ABS(ForbDraft!L1900),""),"")</f>
        <v/>
      </c>
      <c r="F1885" s="230" t="str">
        <f>IFERROR(IF(ForbDraft!K1900&lt;&gt;"",ForbDraft!K1900,""),"")</f>
        <v/>
      </c>
    </row>
    <row r="1886" spans="2:6" x14ac:dyDescent="0.2">
      <c r="B1886" s="229" t="str">
        <f>IFERROR(IF(ForbDraft!A1901&lt;&gt;"",ROW(ForbDraft!A1901),""),"")</f>
        <v/>
      </c>
      <c r="C1886" s="230" t="str">
        <f>IFERROR(IF(ForbDraft!A1901&lt;&gt;"",ForbDraft!A1901,""),"")</f>
        <v/>
      </c>
      <c r="D1886" s="230" t="str">
        <f t="shared" si="29"/>
        <v/>
      </c>
      <c r="E1886" s="230" t="str">
        <f>IFERROR(IF(ForbDraft!L1901&lt;&gt;"",ABS(ForbDraft!L1901),""),"")</f>
        <v/>
      </c>
      <c r="F1886" s="230" t="str">
        <f>IFERROR(IF(ForbDraft!K1901&lt;&gt;"",ForbDraft!K1901,""),"")</f>
        <v/>
      </c>
    </row>
    <row r="1887" spans="2:6" x14ac:dyDescent="0.2">
      <c r="B1887" s="229" t="str">
        <f>IFERROR(IF(ForbDraft!A1902&lt;&gt;"",ROW(ForbDraft!A1902),""),"")</f>
        <v/>
      </c>
      <c r="C1887" s="230" t="str">
        <f>IFERROR(IF(ForbDraft!A1902&lt;&gt;"",ForbDraft!A1902,""),"")</f>
        <v/>
      </c>
      <c r="D1887" s="230" t="str">
        <f t="shared" si="29"/>
        <v/>
      </c>
      <c r="E1887" s="230" t="str">
        <f>IFERROR(IF(ForbDraft!L1902&lt;&gt;"",ABS(ForbDraft!L1902),""),"")</f>
        <v/>
      </c>
      <c r="F1887" s="230" t="str">
        <f>IFERROR(IF(ForbDraft!K1902&lt;&gt;"",ForbDraft!K1902,""),"")</f>
        <v/>
      </c>
    </row>
    <row r="1888" spans="2:6" x14ac:dyDescent="0.2">
      <c r="B1888" s="229" t="str">
        <f>IFERROR(IF(ForbDraft!A1903&lt;&gt;"",ROW(ForbDraft!A1903),""),"")</f>
        <v/>
      </c>
      <c r="C1888" s="230" t="str">
        <f>IFERROR(IF(ForbDraft!A1903&lt;&gt;"",ForbDraft!A1903,""),"")</f>
        <v/>
      </c>
      <c r="D1888" s="230" t="str">
        <f t="shared" si="29"/>
        <v/>
      </c>
      <c r="E1888" s="230" t="str">
        <f>IFERROR(IF(ForbDraft!L1903&lt;&gt;"",ABS(ForbDraft!L1903),""),"")</f>
        <v/>
      </c>
      <c r="F1888" s="230" t="str">
        <f>IFERROR(IF(ForbDraft!K1903&lt;&gt;"",ForbDraft!K1903,""),"")</f>
        <v/>
      </c>
    </row>
    <row r="1889" spans="2:6" x14ac:dyDescent="0.2">
      <c r="B1889" s="229" t="str">
        <f>IFERROR(IF(ForbDraft!A1904&lt;&gt;"",ROW(ForbDraft!A1904),""),"")</f>
        <v/>
      </c>
      <c r="C1889" s="230" t="str">
        <f>IFERROR(IF(ForbDraft!A1904&lt;&gt;"",ForbDraft!A1904,""),"")</f>
        <v/>
      </c>
      <c r="D1889" s="230" t="str">
        <f t="shared" si="29"/>
        <v/>
      </c>
      <c r="E1889" s="230" t="str">
        <f>IFERROR(IF(ForbDraft!L1904&lt;&gt;"",ABS(ForbDraft!L1904),""),"")</f>
        <v/>
      </c>
      <c r="F1889" s="230" t="str">
        <f>IFERROR(IF(ForbDraft!K1904&lt;&gt;"",ForbDraft!K1904,""),"")</f>
        <v/>
      </c>
    </row>
    <row r="1890" spans="2:6" x14ac:dyDescent="0.2">
      <c r="B1890" s="229" t="str">
        <f>IFERROR(IF(ForbDraft!A1905&lt;&gt;"",ROW(ForbDraft!A1905),""),"")</f>
        <v/>
      </c>
      <c r="C1890" s="230" t="str">
        <f>IFERROR(IF(ForbDraft!A1905&lt;&gt;"",ForbDraft!A1905,""),"")</f>
        <v/>
      </c>
      <c r="D1890" s="230" t="str">
        <f t="shared" si="29"/>
        <v/>
      </c>
      <c r="E1890" s="230" t="str">
        <f>IFERROR(IF(ForbDraft!L1905&lt;&gt;"",ABS(ForbDraft!L1905),""),"")</f>
        <v/>
      </c>
      <c r="F1890" s="230" t="str">
        <f>IFERROR(IF(ForbDraft!K1905&lt;&gt;"",ForbDraft!K1905,""),"")</f>
        <v/>
      </c>
    </row>
    <row r="1891" spans="2:6" x14ac:dyDescent="0.2">
      <c r="B1891" s="229" t="str">
        <f>IFERROR(IF(ForbDraft!A1906&lt;&gt;"",ROW(ForbDraft!A1906),""),"")</f>
        <v/>
      </c>
      <c r="C1891" s="230" t="str">
        <f>IFERROR(IF(ForbDraft!A1906&lt;&gt;"",ForbDraft!A1906,""),"")</f>
        <v/>
      </c>
      <c r="D1891" s="230" t="str">
        <f t="shared" si="29"/>
        <v/>
      </c>
      <c r="E1891" s="230" t="str">
        <f>IFERROR(IF(ForbDraft!L1906&lt;&gt;"",ABS(ForbDraft!L1906),""),"")</f>
        <v/>
      </c>
      <c r="F1891" s="230" t="str">
        <f>IFERROR(IF(ForbDraft!K1906&lt;&gt;"",ForbDraft!K1906,""),"")</f>
        <v/>
      </c>
    </row>
    <row r="1892" spans="2:6" x14ac:dyDescent="0.2">
      <c r="B1892" s="229" t="str">
        <f>IFERROR(IF(ForbDraft!A1907&lt;&gt;"",ROW(ForbDraft!A1907),""),"")</f>
        <v/>
      </c>
      <c r="C1892" s="230" t="str">
        <f>IFERROR(IF(ForbDraft!A1907&lt;&gt;"",ForbDraft!A1907,""),"")</f>
        <v/>
      </c>
      <c r="D1892" s="230" t="str">
        <f t="shared" si="29"/>
        <v/>
      </c>
      <c r="E1892" s="230" t="str">
        <f>IFERROR(IF(ForbDraft!L1907&lt;&gt;"",ABS(ForbDraft!L1907),""),"")</f>
        <v/>
      </c>
      <c r="F1892" s="230" t="str">
        <f>IFERROR(IF(ForbDraft!K1907&lt;&gt;"",ForbDraft!K1907,""),"")</f>
        <v/>
      </c>
    </row>
    <row r="1893" spans="2:6" x14ac:dyDescent="0.2">
      <c r="B1893" s="229" t="str">
        <f>IFERROR(IF(ForbDraft!A1908&lt;&gt;"",ROW(ForbDraft!A1908),""),"")</f>
        <v/>
      </c>
      <c r="C1893" s="230" t="str">
        <f>IFERROR(IF(ForbDraft!A1908&lt;&gt;"",ForbDraft!A1908,""),"")</f>
        <v/>
      </c>
      <c r="D1893" s="230" t="str">
        <f t="shared" si="29"/>
        <v/>
      </c>
      <c r="E1893" s="230" t="str">
        <f>IFERROR(IF(ForbDraft!L1908&lt;&gt;"",ABS(ForbDraft!L1908),""),"")</f>
        <v/>
      </c>
      <c r="F1893" s="230" t="str">
        <f>IFERROR(IF(ForbDraft!K1908&lt;&gt;"",ForbDraft!K1908,""),"")</f>
        <v/>
      </c>
    </row>
    <row r="1894" spans="2:6" x14ac:dyDescent="0.2">
      <c r="B1894" s="229" t="str">
        <f>IFERROR(IF(ForbDraft!A1909&lt;&gt;"",ROW(ForbDraft!A1909),""),"")</f>
        <v/>
      </c>
      <c r="C1894" s="230" t="str">
        <f>IFERROR(IF(ForbDraft!A1909&lt;&gt;"",ForbDraft!A1909,""),"")</f>
        <v/>
      </c>
      <c r="D1894" s="230" t="str">
        <f t="shared" si="29"/>
        <v/>
      </c>
      <c r="E1894" s="230" t="str">
        <f>IFERROR(IF(ForbDraft!L1909&lt;&gt;"",ABS(ForbDraft!L1909),""),"")</f>
        <v/>
      </c>
      <c r="F1894" s="230" t="str">
        <f>IFERROR(IF(ForbDraft!K1909&lt;&gt;"",ForbDraft!K1909,""),"")</f>
        <v/>
      </c>
    </row>
    <row r="1895" spans="2:6" x14ac:dyDescent="0.2">
      <c r="B1895" s="229" t="str">
        <f>IFERROR(IF(ForbDraft!A1910&lt;&gt;"",ROW(ForbDraft!A1910),""),"")</f>
        <v/>
      </c>
      <c r="C1895" s="230" t="str">
        <f>IFERROR(IF(ForbDraft!A1910&lt;&gt;"",ForbDraft!A1910,""),"")</f>
        <v/>
      </c>
      <c r="D1895" s="230" t="str">
        <f t="shared" si="29"/>
        <v/>
      </c>
      <c r="E1895" s="230" t="str">
        <f>IFERROR(IF(ForbDraft!L1910&lt;&gt;"",ABS(ForbDraft!L1910),""),"")</f>
        <v/>
      </c>
      <c r="F1895" s="230" t="str">
        <f>IFERROR(IF(ForbDraft!K1910&lt;&gt;"",ForbDraft!K1910,""),"")</f>
        <v/>
      </c>
    </row>
    <row r="1896" spans="2:6" x14ac:dyDescent="0.2">
      <c r="B1896" s="229" t="str">
        <f>IFERROR(IF(ForbDraft!A1911&lt;&gt;"",ROW(ForbDraft!A1911),""),"")</f>
        <v/>
      </c>
      <c r="C1896" s="230" t="str">
        <f>IFERROR(IF(ForbDraft!A1911&lt;&gt;"",ForbDraft!A1911,""),"")</f>
        <v/>
      </c>
      <c r="D1896" s="230" t="str">
        <f t="shared" si="29"/>
        <v/>
      </c>
      <c r="E1896" s="230" t="str">
        <f>IFERROR(IF(ForbDraft!L1911&lt;&gt;"",ABS(ForbDraft!L1911),""),"")</f>
        <v/>
      </c>
      <c r="F1896" s="230" t="str">
        <f>IFERROR(IF(ForbDraft!K1911&lt;&gt;"",ForbDraft!K1911,""),"")</f>
        <v/>
      </c>
    </row>
    <row r="1897" spans="2:6" x14ac:dyDescent="0.2">
      <c r="B1897" s="229" t="str">
        <f>IFERROR(IF(ForbDraft!A1912&lt;&gt;"",ROW(ForbDraft!A1912),""),"")</f>
        <v/>
      </c>
      <c r="C1897" s="230" t="str">
        <f>IFERROR(IF(ForbDraft!A1912&lt;&gt;"",ForbDraft!A1912,""),"")</f>
        <v/>
      </c>
      <c r="D1897" s="230" t="str">
        <f t="shared" si="29"/>
        <v/>
      </c>
      <c r="E1897" s="230" t="str">
        <f>IFERROR(IF(ForbDraft!L1912&lt;&gt;"",ABS(ForbDraft!L1912),""),"")</f>
        <v/>
      </c>
      <c r="F1897" s="230" t="str">
        <f>IFERROR(IF(ForbDraft!K1912&lt;&gt;"",ForbDraft!K1912,""),"")</f>
        <v/>
      </c>
    </row>
    <row r="1898" spans="2:6" x14ac:dyDescent="0.2">
      <c r="B1898" s="229" t="str">
        <f>IFERROR(IF(ForbDraft!A1913&lt;&gt;"",ROW(ForbDraft!A1913),""),"")</f>
        <v/>
      </c>
      <c r="C1898" s="230" t="str">
        <f>IFERROR(IF(ForbDraft!A1913&lt;&gt;"",ForbDraft!A1913,""),"")</f>
        <v/>
      </c>
      <c r="D1898" s="230" t="str">
        <f t="shared" si="29"/>
        <v/>
      </c>
      <c r="E1898" s="230" t="str">
        <f>IFERROR(IF(ForbDraft!L1913&lt;&gt;"",ABS(ForbDraft!L1913),""),"")</f>
        <v/>
      </c>
      <c r="F1898" s="230" t="str">
        <f>IFERROR(IF(ForbDraft!K1913&lt;&gt;"",ForbDraft!K1913,""),"")</f>
        <v/>
      </c>
    </row>
    <row r="1899" spans="2:6" x14ac:dyDescent="0.2">
      <c r="B1899" s="229" t="str">
        <f>IFERROR(IF(ForbDraft!A1914&lt;&gt;"",ROW(ForbDraft!A1914),""),"")</f>
        <v/>
      </c>
      <c r="C1899" s="230" t="str">
        <f>IFERROR(IF(ForbDraft!A1914&lt;&gt;"",ForbDraft!A1914,""),"")</f>
        <v/>
      </c>
      <c r="D1899" s="230" t="str">
        <f t="shared" si="29"/>
        <v/>
      </c>
      <c r="E1899" s="230" t="str">
        <f>IFERROR(IF(ForbDraft!L1914&lt;&gt;"",ABS(ForbDraft!L1914),""),"")</f>
        <v/>
      </c>
      <c r="F1899" s="230" t="str">
        <f>IFERROR(IF(ForbDraft!K1914&lt;&gt;"",ForbDraft!K1914,""),"")</f>
        <v/>
      </c>
    </row>
    <row r="1900" spans="2:6" x14ac:dyDescent="0.2">
      <c r="B1900" s="229" t="str">
        <f>IFERROR(IF(ForbDraft!A1915&lt;&gt;"",ROW(ForbDraft!A1915),""),"")</f>
        <v/>
      </c>
      <c r="C1900" s="230" t="str">
        <f>IFERROR(IF(ForbDraft!A1915&lt;&gt;"",ForbDraft!A1915,""),"")</f>
        <v/>
      </c>
      <c r="D1900" s="230" t="str">
        <f t="shared" si="29"/>
        <v/>
      </c>
      <c r="E1900" s="230" t="str">
        <f>IFERROR(IF(ForbDraft!L1915&lt;&gt;"",ABS(ForbDraft!L1915),""),"")</f>
        <v/>
      </c>
      <c r="F1900" s="230" t="str">
        <f>IFERROR(IF(ForbDraft!K1915&lt;&gt;"",ForbDraft!K1915,""),"")</f>
        <v/>
      </c>
    </row>
    <row r="1901" spans="2:6" x14ac:dyDescent="0.2">
      <c r="B1901" s="229" t="str">
        <f>IFERROR(IF(ForbDraft!A1916&lt;&gt;"",ROW(ForbDraft!A1916),""),"")</f>
        <v/>
      </c>
      <c r="C1901" s="230" t="str">
        <f>IFERROR(IF(ForbDraft!A1916&lt;&gt;"",ForbDraft!A1916,""),"")</f>
        <v/>
      </c>
      <c r="D1901" s="230" t="str">
        <f t="shared" si="29"/>
        <v/>
      </c>
      <c r="E1901" s="230" t="str">
        <f>IFERROR(IF(ForbDraft!L1916&lt;&gt;"",ABS(ForbDraft!L1916),""),"")</f>
        <v/>
      </c>
      <c r="F1901" s="230" t="str">
        <f>IFERROR(IF(ForbDraft!K1916&lt;&gt;"",ForbDraft!K1916,""),"")</f>
        <v/>
      </c>
    </row>
    <row r="1902" spans="2:6" x14ac:dyDescent="0.2">
      <c r="B1902" s="229" t="str">
        <f>IFERROR(IF(ForbDraft!A1917&lt;&gt;"",ROW(ForbDraft!A1917),""),"")</f>
        <v/>
      </c>
      <c r="C1902" s="230" t="str">
        <f>IFERROR(IF(ForbDraft!A1917&lt;&gt;"",ForbDraft!A1917,""),"")</f>
        <v/>
      </c>
      <c r="D1902" s="230" t="str">
        <f t="shared" si="29"/>
        <v/>
      </c>
      <c r="E1902" s="230" t="str">
        <f>IFERROR(IF(ForbDraft!L1917&lt;&gt;"",ABS(ForbDraft!L1917),""),"")</f>
        <v/>
      </c>
      <c r="F1902" s="230" t="str">
        <f>IFERROR(IF(ForbDraft!K1917&lt;&gt;"",ForbDraft!K1917,""),"")</f>
        <v/>
      </c>
    </row>
    <row r="1903" spans="2:6" x14ac:dyDescent="0.2">
      <c r="B1903" s="229" t="str">
        <f>IFERROR(IF(ForbDraft!A1918&lt;&gt;"",ROW(ForbDraft!A1918),""),"")</f>
        <v/>
      </c>
      <c r="C1903" s="230" t="str">
        <f>IFERROR(IF(ForbDraft!A1918&lt;&gt;"",ForbDraft!A1918,""),"")</f>
        <v/>
      </c>
      <c r="D1903" s="230" t="str">
        <f t="shared" si="29"/>
        <v/>
      </c>
      <c r="E1903" s="230" t="str">
        <f>IFERROR(IF(ForbDraft!L1918&lt;&gt;"",ABS(ForbDraft!L1918),""),"")</f>
        <v/>
      </c>
      <c r="F1903" s="230" t="str">
        <f>IFERROR(IF(ForbDraft!K1918&lt;&gt;"",ForbDraft!K1918,""),"")</f>
        <v/>
      </c>
    </row>
    <row r="1904" spans="2:6" x14ac:dyDescent="0.2">
      <c r="B1904" s="229" t="str">
        <f>IFERROR(IF(ForbDraft!A1919&lt;&gt;"",ROW(ForbDraft!A1919),""),"")</f>
        <v/>
      </c>
      <c r="C1904" s="230" t="str">
        <f>IFERROR(IF(ForbDraft!A1919&lt;&gt;"",ForbDraft!A1919,""),"")</f>
        <v/>
      </c>
      <c r="D1904" s="230" t="str">
        <f t="shared" si="29"/>
        <v/>
      </c>
      <c r="E1904" s="230" t="str">
        <f>IFERROR(IF(ForbDraft!L1919&lt;&gt;"",ABS(ForbDraft!L1919),""),"")</f>
        <v/>
      </c>
      <c r="F1904" s="230" t="str">
        <f>IFERROR(IF(ForbDraft!K1919&lt;&gt;"",ForbDraft!K1919,""),"")</f>
        <v/>
      </c>
    </row>
    <row r="1905" spans="2:6" x14ac:dyDescent="0.2">
      <c r="B1905" s="229" t="str">
        <f>IFERROR(IF(ForbDraft!A1920&lt;&gt;"",ROW(ForbDraft!A1920),""),"")</f>
        <v/>
      </c>
      <c r="C1905" s="230" t="str">
        <f>IFERROR(IF(ForbDraft!A1920&lt;&gt;"",ForbDraft!A1920,""),"")</f>
        <v/>
      </c>
      <c r="D1905" s="230" t="str">
        <f t="shared" si="29"/>
        <v/>
      </c>
      <c r="E1905" s="230" t="str">
        <f>IFERROR(IF(ForbDraft!L1920&lt;&gt;"",ABS(ForbDraft!L1920),""),"")</f>
        <v/>
      </c>
      <c r="F1905" s="230" t="str">
        <f>IFERROR(IF(ForbDraft!K1920&lt;&gt;"",ForbDraft!K1920,""),"")</f>
        <v/>
      </c>
    </row>
    <row r="1906" spans="2:6" x14ac:dyDescent="0.2">
      <c r="B1906" s="229" t="str">
        <f>IFERROR(IF(ForbDraft!A1921&lt;&gt;"",ROW(ForbDraft!A1921),""),"")</f>
        <v/>
      </c>
      <c r="C1906" s="230" t="str">
        <f>IFERROR(IF(ForbDraft!A1921&lt;&gt;"",ForbDraft!A1921,""),"")</f>
        <v/>
      </c>
      <c r="D1906" s="230" t="str">
        <f t="shared" si="29"/>
        <v/>
      </c>
      <c r="E1906" s="230" t="str">
        <f>IFERROR(IF(ForbDraft!L1921&lt;&gt;"",ABS(ForbDraft!L1921),""),"")</f>
        <v/>
      </c>
      <c r="F1906" s="230" t="str">
        <f>IFERROR(IF(ForbDraft!K1921&lt;&gt;"",ForbDraft!K1921,""),"")</f>
        <v/>
      </c>
    </row>
    <row r="1907" spans="2:6" x14ac:dyDescent="0.2">
      <c r="B1907" s="229" t="str">
        <f>IFERROR(IF(ForbDraft!A1922&lt;&gt;"",ROW(ForbDraft!A1922),""),"")</f>
        <v/>
      </c>
      <c r="C1907" s="230" t="str">
        <f>IFERROR(IF(ForbDraft!A1922&lt;&gt;"",ForbDraft!A1922,""),"")</f>
        <v/>
      </c>
      <c r="D1907" s="230" t="str">
        <f t="shared" si="29"/>
        <v/>
      </c>
      <c r="E1907" s="230" t="str">
        <f>IFERROR(IF(ForbDraft!L1922&lt;&gt;"",ABS(ForbDraft!L1922),""),"")</f>
        <v/>
      </c>
      <c r="F1907" s="230" t="str">
        <f>IFERROR(IF(ForbDraft!K1922&lt;&gt;"",ForbDraft!K1922,""),"")</f>
        <v/>
      </c>
    </row>
    <row r="1908" spans="2:6" x14ac:dyDescent="0.2">
      <c r="B1908" s="229" t="str">
        <f>IFERROR(IF(ForbDraft!A1923&lt;&gt;"",ROW(ForbDraft!A1923),""),"")</f>
        <v/>
      </c>
      <c r="C1908" s="230" t="str">
        <f>IFERROR(IF(ForbDraft!A1923&lt;&gt;"",ForbDraft!A1923,""),"")</f>
        <v/>
      </c>
      <c r="D1908" s="230" t="str">
        <f t="shared" si="29"/>
        <v/>
      </c>
      <c r="E1908" s="230" t="str">
        <f>IFERROR(IF(ForbDraft!L1923&lt;&gt;"",ABS(ForbDraft!L1923),""),"")</f>
        <v/>
      </c>
      <c r="F1908" s="230" t="str">
        <f>IFERROR(IF(ForbDraft!K1923&lt;&gt;"",ForbDraft!K1923,""),"")</f>
        <v/>
      </c>
    </row>
    <row r="1909" spans="2:6" x14ac:dyDescent="0.2">
      <c r="B1909" s="229" t="str">
        <f>IFERROR(IF(ForbDraft!A1924&lt;&gt;"",ROW(ForbDraft!A1924),""),"")</f>
        <v/>
      </c>
      <c r="C1909" s="230" t="str">
        <f>IFERROR(IF(ForbDraft!A1924&lt;&gt;"",ForbDraft!A1924,""),"")</f>
        <v/>
      </c>
      <c r="D1909" s="230" t="str">
        <f t="shared" si="29"/>
        <v/>
      </c>
      <c r="E1909" s="230" t="str">
        <f>IFERROR(IF(ForbDraft!L1924&lt;&gt;"",ABS(ForbDraft!L1924),""),"")</f>
        <v/>
      </c>
      <c r="F1909" s="230" t="str">
        <f>IFERROR(IF(ForbDraft!K1924&lt;&gt;"",ForbDraft!K1924,""),"")</f>
        <v/>
      </c>
    </row>
    <row r="1910" spans="2:6" x14ac:dyDescent="0.2">
      <c r="B1910" s="229" t="str">
        <f>IFERROR(IF(ForbDraft!A1925&lt;&gt;"",ROW(ForbDraft!A1925),""),"")</f>
        <v/>
      </c>
      <c r="C1910" s="230" t="str">
        <f>IFERROR(IF(ForbDraft!A1925&lt;&gt;"",ForbDraft!A1925,""),"")</f>
        <v/>
      </c>
      <c r="D1910" s="230" t="str">
        <f t="shared" si="29"/>
        <v/>
      </c>
      <c r="E1910" s="230" t="str">
        <f>IFERROR(IF(ForbDraft!L1925&lt;&gt;"",ABS(ForbDraft!L1925),""),"")</f>
        <v/>
      </c>
      <c r="F1910" s="230" t="str">
        <f>IFERROR(IF(ForbDraft!K1925&lt;&gt;"",ForbDraft!K1925,""),"")</f>
        <v/>
      </c>
    </row>
    <row r="1911" spans="2:6" x14ac:dyDescent="0.2">
      <c r="B1911" s="229" t="str">
        <f>IFERROR(IF(ForbDraft!A1926&lt;&gt;"",ROW(ForbDraft!A1926),""),"")</f>
        <v/>
      </c>
      <c r="C1911" s="230" t="str">
        <f>IFERROR(IF(ForbDraft!A1926&lt;&gt;"",ForbDraft!A1926,""),"")</f>
        <v/>
      </c>
      <c r="D1911" s="230" t="str">
        <f t="shared" si="29"/>
        <v/>
      </c>
      <c r="E1911" s="230" t="str">
        <f>IFERROR(IF(ForbDraft!L1926&lt;&gt;"",ABS(ForbDraft!L1926),""),"")</f>
        <v/>
      </c>
      <c r="F1911" s="230" t="str">
        <f>IFERROR(IF(ForbDraft!K1926&lt;&gt;"",ForbDraft!K1926,""),"")</f>
        <v/>
      </c>
    </row>
    <row r="1912" spans="2:6" x14ac:dyDescent="0.2">
      <c r="B1912" s="229" t="str">
        <f>IFERROR(IF(ForbDraft!A1927&lt;&gt;"",ROW(ForbDraft!A1927),""),"")</f>
        <v/>
      </c>
      <c r="C1912" s="230" t="str">
        <f>IFERROR(IF(ForbDraft!A1927&lt;&gt;"",ForbDraft!A1927,""),"")</f>
        <v/>
      </c>
      <c r="D1912" s="230" t="str">
        <f t="shared" si="29"/>
        <v/>
      </c>
      <c r="E1912" s="230" t="str">
        <f>IFERROR(IF(ForbDraft!L1927&lt;&gt;"",ABS(ForbDraft!L1927),""),"")</f>
        <v/>
      </c>
      <c r="F1912" s="230" t="str">
        <f>IFERROR(IF(ForbDraft!K1927&lt;&gt;"",ForbDraft!K1927,""),"")</f>
        <v/>
      </c>
    </row>
    <row r="1913" spans="2:6" x14ac:dyDescent="0.2">
      <c r="B1913" s="229" t="str">
        <f>IFERROR(IF(ForbDraft!A1928&lt;&gt;"",ROW(ForbDraft!A1928),""),"")</f>
        <v/>
      </c>
      <c r="C1913" s="230" t="str">
        <f>IFERROR(IF(ForbDraft!A1928&lt;&gt;"",ForbDraft!A1928,""),"")</f>
        <v/>
      </c>
      <c r="D1913" s="230" t="str">
        <f t="shared" si="29"/>
        <v/>
      </c>
      <c r="E1913" s="230" t="str">
        <f>IFERROR(IF(ForbDraft!L1928&lt;&gt;"",ABS(ForbDraft!L1928),""),"")</f>
        <v/>
      </c>
      <c r="F1913" s="230" t="str">
        <f>IFERROR(IF(ForbDraft!K1928&lt;&gt;"",ForbDraft!K1928,""),"")</f>
        <v/>
      </c>
    </row>
    <row r="1914" spans="2:6" x14ac:dyDescent="0.2">
      <c r="B1914" s="229" t="str">
        <f>IFERROR(IF(ForbDraft!A1929&lt;&gt;"",ROW(ForbDraft!A1929),""),"")</f>
        <v/>
      </c>
      <c r="C1914" s="230" t="str">
        <f>IFERROR(IF(ForbDraft!A1929&lt;&gt;"",ForbDraft!A1929,""),"")</f>
        <v/>
      </c>
      <c r="D1914" s="230" t="str">
        <f t="shared" si="29"/>
        <v/>
      </c>
      <c r="E1914" s="230" t="str">
        <f>IFERROR(IF(ForbDraft!L1929&lt;&gt;"",ABS(ForbDraft!L1929),""),"")</f>
        <v/>
      </c>
      <c r="F1914" s="230" t="str">
        <f>IFERROR(IF(ForbDraft!K1929&lt;&gt;"",ForbDraft!K1929,""),"")</f>
        <v/>
      </c>
    </row>
    <row r="1915" spans="2:6" x14ac:dyDescent="0.2">
      <c r="B1915" s="229" t="str">
        <f>IFERROR(IF(ForbDraft!A1930&lt;&gt;"",ROW(ForbDraft!A1930),""),"")</f>
        <v/>
      </c>
      <c r="C1915" s="230" t="str">
        <f>IFERROR(IF(ForbDraft!A1930&lt;&gt;"",ForbDraft!A1930,""),"")</f>
        <v/>
      </c>
      <c r="D1915" s="230" t="str">
        <f t="shared" si="29"/>
        <v/>
      </c>
      <c r="E1915" s="230" t="str">
        <f>IFERROR(IF(ForbDraft!L1930&lt;&gt;"",ABS(ForbDraft!L1930),""),"")</f>
        <v/>
      </c>
      <c r="F1915" s="230" t="str">
        <f>IFERROR(IF(ForbDraft!K1930&lt;&gt;"",ForbDraft!K1930,""),"")</f>
        <v/>
      </c>
    </row>
    <row r="1916" spans="2:6" x14ac:dyDescent="0.2">
      <c r="B1916" s="229" t="str">
        <f>IFERROR(IF(ForbDraft!A1931&lt;&gt;"",ROW(ForbDraft!A1931),""),"")</f>
        <v/>
      </c>
      <c r="C1916" s="230" t="str">
        <f>IFERROR(IF(ForbDraft!A1931&lt;&gt;"",ForbDraft!A1931,""),"")</f>
        <v/>
      </c>
      <c r="D1916" s="230" t="str">
        <f t="shared" si="29"/>
        <v/>
      </c>
      <c r="E1916" s="230" t="str">
        <f>IFERROR(IF(ForbDraft!L1931&lt;&gt;"",ABS(ForbDraft!L1931),""),"")</f>
        <v/>
      </c>
      <c r="F1916" s="230" t="str">
        <f>IFERROR(IF(ForbDraft!K1931&lt;&gt;"",ForbDraft!K1931,""),"")</f>
        <v/>
      </c>
    </row>
    <row r="1917" spans="2:6" x14ac:dyDescent="0.2">
      <c r="B1917" s="229" t="str">
        <f>IFERROR(IF(ForbDraft!A1932&lt;&gt;"",ROW(ForbDraft!A1932),""),"")</f>
        <v/>
      </c>
      <c r="C1917" s="230" t="str">
        <f>IFERROR(IF(ForbDraft!A1932&lt;&gt;"",ForbDraft!A1932,""),"")</f>
        <v/>
      </c>
      <c r="D1917" s="230" t="str">
        <f t="shared" si="29"/>
        <v/>
      </c>
      <c r="E1917" s="230" t="str">
        <f>IFERROR(IF(ForbDraft!L1932&lt;&gt;"",ABS(ForbDraft!L1932),""),"")</f>
        <v/>
      </c>
      <c r="F1917" s="230" t="str">
        <f>IFERROR(IF(ForbDraft!K1932&lt;&gt;"",ForbDraft!K1932,""),"")</f>
        <v/>
      </c>
    </row>
    <row r="1918" spans="2:6" x14ac:dyDescent="0.2">
      <c r="B1918" s="229" t="str">
        <f>IFERROR(IF(ForbDraft!A1933&lt;&gt;"",ROW(ForbDraft!A1933),""),"")</f>
        <v/>
      </c>
      <c r="C1918" s="230" t="str">
        <f>IFERROR(IF(ForbDraft!A1933&lt;&gt;"",ForbDraft!A1933,""),"")</f>
        <v/>
      </c>
      <c r="D1918" s="230" t="str">
        <f t="shared" si="29"/>
        <v/>
      </c>
      <c r="E1918" s="230" t="str">
        <f>IFERROR(IF(ForbDraft!L1933&lt;&gt;"",ABS(ForbDraft!L1933),""),"")</f>
        <v/>
      </c>
      <c r="F1918" s="230" t="str">
        <f>IFERROR(IF(ForbDraft!K1933&lt;&gt;"",ForbDraft!K1933,""),"")</f>
        <v/>
      </c>
    </row>
    <row r="1919" spans="2:6" x14ac:dyDescent="0.2">
      <c r="B1919" s="229" t="str">
        <f>IFERROR(IF(ForbDraft!A1934&lt;&gt;"",ROW(ForbDraft!A1934),""),"")</f>
        <v/>
      </c>
      <c r="C1919" s="230" t="str">
        <f>IFERROR(IF(ForbDraft!A1934&lt;&gt;"",ForbDraft!A1934,""),"")</f>
        <v/>
      </c>
      <c r="D1919" s="230" t="str">
        <f t="shared" si="29"/>
        <v/>
      </c>
      <c r="E1919" s="230" t="str">
        <f>IFERROR(IF(ForbDraft!L1934&lt;&gt;"",ABS(ForbDraft!L1934),""),"")</f>
        <v/>
      </c>
      <c r="F1919" s="230" t="str">
        <f>IFERROR(IF(ForbDraft!K1934&lt;&gt;"",ForbDraft!K1934,""),"")</f>
        <v/>
      </c>
    </row>
    <row r="1920" spans="2:6" x14ac:dyDescent="0.2">
      <c r="B1920" s="229" t="str">
        <f>IFERROR(IF(ForbDraft!A1935&lt;&gt;"",ROW(ForbDraft!A1935),""),"")</f>
        <v/>
      </c>
      <c r="C1920" s="230" t="str">
        <f>IFERROR(IF(ForbDraft!A1935&lt;&gt;"",ForbDraft!A1935,""),"")</f>
        <v/>
      </c>
      <c r="D1920" s="230" t="str">
        <f t="shared" si="29"/>
        <v/>
      </c>
      <c r="E1920" s="230" t="str">
        <f>IFERROR(IF(ForbDraft!L1935&lt;&gt;"",ABS(ForbDraft!L1935),""),"")</f>
        <v/>
      </c>
      <c r="F1920" s="230" t="str">
        <f>IFERROR(IF(ForbDraft!K1935&lt;&gt;"",ForbDraft!K1935,""),"")</f>
        <v/>
      </c>
    </row>
    <row r="1921" spans="2:6" x14ac:dyDescent="0.2">
      <c r="B1921" s="229" t="str">
        <f>IFERROR(IF(ForbDraft!A1936&lt;&gt;"",ROW(ForbDraft!A1936),""),"")</f>
        <v/>
      </c>
      <c r="C1921" s="230" t="str">
        <f>IFERROR(IF(ForbDraft!A1936&lt;&gt;"",ForbDraft!A1936,""),"")</f>
        <v/>
      </c>
      <c r="D1921" s="230" t="str">
        <f t="shared" si="29"/>
        <v/>
      </c>
      <c r="E1921" s="230" t="str">
        <f>IFERROR(IF(ForbDraft!L1936&lt;&gt;"",ABS(ForbDraft!L1936),""),"")</f>
        <v/>
      </c>
      <c r="F1921" s="230" t="str">
        <f>IFERROR(IF(ForbDraft!K1936&lt;&gt;"",ForbDraft!K1936,""),"")</f>
        <v/>
      </c>
    </row>
    <row r="1922" spans="2:6" x14ac:dyDescent="0.2">
      <c r="B1922" s="229" t="str">
        <f>IFERROR(IF(ForbDraft!A1937&lt;&gt;"",ROW(ForbDraft!A1937),""),"")</f>
        <v/>
      </c>
      <c r="C1922" s="230" t="str">
        <f>IFERROR(IF(ForbDraft!A1937&lt;&gt;"",ForbDraft!A1937,""),"")</f>
        <v/>
      </c>
      <c r="D1922" s="230" t="str">
        <f t="shared" si="29"/>
        <v/>
      </c>
      <c r="E1922" s="230" t="str">
        <f>IFERROR(IF(ForbDraft!L1937&lt;&gt;"",ABS(ForbDraft!L1937),""),"")</f>
        <v/>
      </c>
      <c r="F1922" s="230" t="str">
        <f>IFERROR(IF(ForbDraft!K1937&lt;&gt;"",ForbDraft!K1937,""),"")</f>
        <v/>
      </c>
    </row>
    <row r="1923" spans="2:6" x14ac:dyDescent="0.2">
      <c r="B1923" s="229" t="str">
        <f>IFERROR(IF(ForbDraft!A1938&lt;&gt;"",ROW(ForbDraft!A1938),""),"")</f>
        <v/>
      </c>
      <c r="C1923" s="230" t="str">
        <f>IFERROR(IF(ForbDraft!A1938&lt;&gt;"",ForbDraft!A1938,""),"")</f>
        <v/>
      </c>
      <c r="D1923" s="230" t="str">
        <f t="shared" ref="D1923:D1986" si="30">IF(F1923="pH לבדיקת גבול","pH",F1923)</f>
        <v/>
      </c>
      <c r="E1923" s="230" t="str">
        <f>IFERROR(IF(ForbDraft!L1938&lt;&gt;"",ABS(ForbDraft!L1938),""),"")</f>
        <v/>
      </c>
      <c r="F1923" s="230" t="str">
        <f>IFERROR(IF(ForbDraft!K1938&lt;&gt;"",ForbDraft!K1938,""),"")</f>
        <v/>
      </c>
    </row>
    <row r="1924" spans="2:6" x14ac:dyDescent="0.2">
      <c r="B1924" s="229" t="str">
        <f>IFERROR(IF(ForbDraft!A1939&lt;&gt;"",ROW(ForbDraft!A1939),""),"")</f>
        <v/>
      </c>
      <c r="C1924" s="230" t="str">
        <f>IFERROR(IF(ForbDraft!A1939&lt;&gt;"",ForbDraft!A1939,""),"")</f>
        <v/>
      </c>
      <c r="D1924" s="230" t="str">
        <f t="shared" si="30"/>
        <v/>
      </c>
      <c r="E1924" s="230" t="str">
        <f>IFERROR(IF(ForbDraft!L1939&lt;&gt;"",ABS(ForbDraft!L1939),""),"")</f>
        <v/>
      </c>
      <c r="F1924" s="230" t="str">
        <f>IFERROR(IF(ForbDraft!K1939&lt;&gt;"",ForbDraft!K1939,""),"")</f>
        <v/>
      </c>
    </row>
    <row r="1925" spans="2:6" x14ac:dyDescent="0.2">
      <c r="B1925" s="229" t="str">
        <f>IFERROR(IF(ForbDraft!A1940&lt;&gt;"",ROW(ForbDraft!A1940),""),"")</f>
        <v/>
      </c>
      <c r="C1925" s="230" t="str">
        <f>IFERROR(IF(ForbDraft!A1940&lt;&gt;"",ForbDraft!A1940,""),"")</f>
        <v/>
      </c>
      <c r="D1925" s="230" t="str">
        <f t="shared" si="30"/>
        <v/>
      </c>
      <c r="E1925" s="230" t="str">
        <f>IFERROR(IF(ForbDraft!L1940&lt;&gt;"",ABS(ForbDraft!L1940),""),"")</f>
        <v/>
      </c>
      <c r="F1925" s="230" t="str">
        <f>IFERROR(IF(ForbDraft!K1940&lt;&gt;"",ForbDraft!K1940,""),"")</f>
        <v/>
      </c>
    </row>
    <row r="1926" spans="2:6" x14ac:dyDescent="0.2">
      <c r="B1926" s="229" t="str">
        <f>IFERROR(IF(ForbDraft!A1941&lt;&gt;"",ROW(ForbDraft!A1941),""),"")</f>
        <v/>
      </c>
      <c r="C1926" s="230" t="str">
        <f>IFERROR(IF(ForbDraft!A1941&lt;&gt;"",ForbDraft!A1941,""),"")</f>
        <v/>
      </c>
      <c r="D1926" s="230" t="str">
        <f t="shared" si="30"/>
        <v/>
      </c>
      <c r="E1926" s="230" t="str">
        <f>IFERROR(IF(ForbDraft!L1941&lt;&gt;"",ABS(ForbDraft!L1941),""),"")</f>
        <v/>
      </c>
      <c r="F1926" s="230" t="str">
        <f>IFERROR(IF(ForbDraft!K1941&lt;&gt;"",ForbDraft!K1941,""),"")</f>
        <v/>
      </c>
    </row>
    <row r="1927" spans="2:6" x14ac:dyDescent="0.2">
      <c r="B1927" s="229" t="str">
        <f>IFERROR(IF(ForbDraft!A1942&lt;&gt;"",ROW(ForbDraft!A1942),""),"")</f>
        <v/>
      </c>
      <c r="C1927" s="230" t="str">
        <f>IFERROR(IF(ForbDraft!A1942&lt;&gt;"",ForbDraft!A1942,""),"")</f>
        <v/>
      </c>
      <c r="D1927" s="230" t="str">
        <f t="shared" si="30"/>
        <v/>
      </c>
      <c r="E1927" s="230" t="str">
        <f>IFERROR(IF(ForbDraft!L1942&lt;&gt;"",ABS(ForbDraft!L1942),""),"")</f>
        <v/>
      </c>
      <c r="F1927" s="230" t="str">
        <f>IFERROR(IF(ForbDraft!K1942&lt;&gt;"",ForbDraft!K1942,""),"")</f>
        <v/>
      </c>
    </row>
    <row r="1928" spans="2:6" x14ac:dyDescent="0.2">
      <c r="B1928" s="229" t="str">
        <f>IFERROR(IF(ForbDraft!A1943&lt;&gt;"",ROW(ForbDraft!A1943),""),"")</f>
        <v/>
      </c>
      <c r="C1928" s="230" t="str">
        <f>IFERROR(IF(ForbDraft!A1943&lt;&gt;"",ForbDraft!A1943,""),"")</f>
        <v/>
      </c>
      <c r="D1928" s="230" t="str">
        <f t="shared" si="30"/>
        <v/>
      </c>
      <c r="E1928" s="230" t="str">
        <f>IFERROR(IF(ForbDraft!L1943&lt;&gt;"",ABS(ForbDraft!L1943),""),"")</f>
        <v/>
      </c>
      <c r="F1928" s="230" t="str">
        <f>IFERROR(IF(ForbDraft!K1943&lt;&gt;"",ForbDraft!K1943,""),"")</f>
        <v/>
      </c>
    </row>
    <row r="1929" spans="2:6" x14ac:dyDescent="0.2">
      <c r="B1929" s="229" t="str">
        <f>IFERROR(IF(ForbDraft!A1944&lt;&gt;"",ROW(ForbDraft!A1944),""),"")</f>
        <v/>
      </c>
      <c r="C1929" s="230" t="str">
        <f>IFERROR(IF(ForbDraft!A1944&lt;&gt;"",ForbDraft!A1944,""),"")</f>
        <v/>
      </c>
      <c r="D1929" s="230" t="str">
        <f t="shared" si="30"/>
        <v/>
      </c>
      <c r="E1929" s="230" t="str">
        <f>IFERROR(IF(ForbDraft!L1944&lt;&gt;"",ABS(ForbDraft!L1944),""),"")</f>
        <v/>
      </c>
      <c r="F1929" s="230" t="str">
        <f>IFERROR(IF(ForbDraft!K1944&lt;&gt;"",ForbDraft!K1944,""),"")</f>
        <v/>
      </c>
    </row>
    <row r="1930" spans="2:6" x14ac:dyDescent="0.2">
      <c r="B1930" s="229" t="str">
        <f>IFERROR(IF(ForbDraft!A1945&lt;&gt;"",ROW(ForbDraft!A1945),""),"")</f>
        <v/>
      </c>
      <c r="C1930" s="230" t="str">
        <f>IFERROR(IF(ForbDraft!A1945&lt;&gt;"",ForbDraft!A1945,""),"")</f>
        <v/>
      </c>
      <c r="D1930" s="230" t="str">
        <f t="shared" si="30"/>
        <v/>
      </c>
      <c r="E1930" s="230" t="str">
        <f>IFERROR(IF(ForbDraft!L1945&lt;&gt;"",ABS(ForbDraft!L1945),""),"")</f>
        <v/>
      </c>
      <c r="F1930" s="230" t="str">
        <f>IFERROR(IF(ForbDraft!K1945&lt;&gt;"",ForbDraft!K1945,""),"")</f>
        <v/>
      </c>
    </row>
    <row r="1931" spans="2:6" x14ac:dyDescent="0.2">
      <c r="B1931" s="229" t="str">
        <f>IFERROR(IF(ForbDraft!A1946&lt;&gt;"",ROW(ForbDraft!A1946),""),"")</f>
        <v/>
      </c>
      <c r="C1931" s="230" t="str">
        <f>IFERROR(IF(ForbDraft!A1946&lt;&gt;"",ForbDraft!A1946,""),"")</f>
        <v/>
      </c>
      <c r="D1931" s="230" t="str">
        <f t="shared" si="30"/>
        <v/>
      </c>
      <c r="E1931" s="230" t="str">
        <f>IFERROR(IF(ForbDraft!L1946&lt;&gt;"",ABS(ForbDraft!L1946),""),"")</f>
        <v/>
      </c>
      <c r="F1931" s="230" t="str">
        <f>IFERROR(IF(ForbDraft!K1946&lt;&gt;"",ForbDraft!K1946,""),"")</f>
        <v/>
      </c>
    </row>
    <row r="1932" spans="2:6" x14ac:dyDescent="0.2">
      <c r="B1932" s="229" t="str">
        <f>IFERROR(IF(ForbDraft!A1947&lt;&gt;"",ROW(ForbDraft!A1947),""),"")</f>
        <v/>
      </c>
      <c r="C1932" s="230" t="str">
        <f>IFERROR(IF(ForbDraft!A1947&lt;&gt;"",ForbDraft!A1947,""),"")</f>
        <v/>
      </c>
      <c r="D1932" s="230" t="str">
        <f t="shared" si="30"/>
        <v/>
      </c>
      <c r="E1932" s="230" t="str">
        <f>IFERROR(IF(ForbDraft!L1947&lt;&gt;"",ABS(ForbDraft!L1947),""),"")</f>
        <v/>
      </c>
      <c r="F1932" s="230" t="str">
        <f>IFERROR(IF(ForbDraft!K1947&lt;&gt;"",ForbDraft!K1947,""),"")</f>
        <v/>
      </c>
    </row>
    <row r="1933" spans="2:6" x14ac:dyDescent="0.2">
      <c r="B1933" s="229" t="str">
        <f>IFERROR(IF(ForbDraft!A1948&lt;&gt;"",ROW(ForbDraft!A1948),""),"")</f>
        <v/>
      </c>
      <c r="C1933" s="230" t="str">
        <f>IFERROR(IF(ForbDraft!A1948&lt;&gt;"",ForbDraft!A1948,""),"")</f>
        <v/>
      </c>
      <c r="D1933" s="230" t="str">
        <f t="shared" si="30"/>
        <v/>
      </c>
      <c r="E1933" s="230" t="str">
        <f>IFERROR(IF(ForbDraft!L1948&lt;&gt;"",ABS(ForbDraft!L1948),""),"")</f>
        <v/>
      </c>
      <c r="F1933" s="230" t="str">
        <f>IFERROR(IF(ForbDraft!K1948&lt;&gt;"",ForbDraft!K1948,""),"")</f>
        <v/>
      </c>
    </row>
    <row r="1934" spans="2:6" x14ac:dyDescent="0.2">
      <c r="B1934" s="229" t="str">
        <f>IFERROR(IF(ForbDraft!A1949&lt;&gt;"",ROW(ForbDraft!A1949),""),"")</f>
        <v/>
      </c>
      <c r="C1934" s="230" t="str">
        <f>IFERROR(IF(ForbDraft!A1949&lt;&gt;"",ForbDraft!A1949,""),"")</f>
        <v/>
      </c>
      <c r="D1934" s="230" t="str">
        <f t="shared" si="30"/>
        <v/>
      </c>
      <c r="E1934" s="230" t="str">
        <f>IFERROR(IF(ForbDraft!L1949&lt;&gt;"",ABS(ForbDraft!L1949),""),"")</f>
        <v/>
      </c>
      <c r="F1934" s="230" t="str">
        <f>IFERROR(IF(ForbDraft!K1949&lt;&gt;"",ForbDraft!K1949,""),"")</f>
        <v/>
      </c>
    </row>
    <row r="1935" spans="2:6" x14ac:dyDescent="0.2">
      <c r="B1935" s="229" t="str">
        <f>IFERROR(IF(ForbDraft!A1950&lt;&gt;"",ROW(ForbDraft!A1950),""),"")</f>
        <v/>
      </c>
      <c r="C1935" s="230" t="str">
        <f>IFERROR(IF(ForbDraft!A1950&lt;&gt;"",ForbDraft!A1950,""),"")</f>
        <v/>
      </c>
      <c r="D1935" s="230" t="str">
        <f t="shared" si="30"/>
        <v/>
      </c>
      <c r="E1935" s="230" t="str">
        <f>IFERROR(IF(ForbDraft!L1950&lt;&gt;"",ABS(ForbDraft!L1950),""),"")</f>
        <v/>
      </c>
      <c r="F1935" s="230" t="str">
        <f>IFERROR(IF(ForbDraft!K1950&lt;&gt;"",ForbDraft!K1950,""),"")</f>
        <v/>
      </c>
    </row>
    <row r="1936" spans="2:6" x14ac:dyDescent="0.2">
      <c r="B1936" s="229" t="str">
        <f>IFERROR(IF(ForbDraft!A1951&lt;&gt;"",ROW(ForbDraft!A1951),""),"")</f>
        <v/>
      </c>
      <c r="C1936" s="230" t="str">
        <f>IFERROR(IF(ForbDraft!A1951&lt;&gt;"",ForbDraft!A1951,""),"")</f>
        <v/>
      </c>
      <c r="D1936" s="230" t="str">
        <f t="shared" si="30"/>
        <v/>
      </c>
      <c r="E1936" s="230" t="str">
        <f>IFERROR(IF(ForbDraft!L1951&lt;&gt;"",ABS(ForbDraft!L1951),""),"")</f>
        <v/>
      </c>
      <c r="F1936" s="230" t="str">
        <f>IFERROR(IF(ForbDraft!K1951&lt;&gt;"",ForbDraft!K1951,""),"")</f>
        <v/>
      </c>
    </row>
    <row r="1937" spans="2:6" x14ac:dyDescent="0.2">
      <c r="B1937" s="229" t="str">
        <f>IFERROR(IF(ForbDraft!A1952&lt;&gt;"",ROW(ForbDraft!A1952),""),"")</f>
        <v/>
      </c>
      <c r="C1937" s="230" t="str">
        <f>IFERROR(IF(ForbDraft!A1952&lt;&gt;"",ForbDraft!A1952,""),"")</f>
        <v/>
      </c>
      <c r="D1937" s="230" t="str">
        <f t="shared" si="30"/>
        <v/>
      </c>
      <c r="E1937" s="230" t="str">
        <f>IFERROR(IF(ForbDraft!L1952&lt;&gt;"",ABS(ForbDraft!L1952),""),"")</f>
        <v/>
      </c>
      <c r="F1937" s="230" t="str">
        <f>IFERROR(IF(ForbDraft!K1952&lt;&gt;"",ForbDraft!K1952,""),"")</f>
        <v/>
      </c>
    </row>
    <row r="1938" spans="2:6" x14ac:dyDescent="0.2">
      <c r="B1938" s="229" t="str">
        <f>IFERROR(IF(ForbDraft!A1953&lt;&gt;"",ROW(ForbDraft!A1953),""),"")</f>
        <v/>
      </c>
      <c r="C1938" s="230" t="str">
        <f>IFERROR(IF(ForbDraft!A1953&lt;&gt;"",ForbDraft!A1953,""),"")</f>
        <v/>
      </c>
      <c r="D1938" s="230" t="str">
        <f t="shared" si="30"/>
        <v/>
      </c>
      <c r="E1938" s="230" t="str">
        <f>IFERROR(IF(ForbDraft!L1953&lt;&gt;"",ABS(ForbDraft!L1953),""),"")</f>
        <v/>
      </c>
      <c r="F1938" s="230" t="str">
        <f>IFERROR(IF(ForbDraft!K1953&lt;&gt;"",ForbDraft!K1953,""),"")</f>
        <v/>
      </c>
    </row>
    <row r="1939" spans="2:6" x14ac:dyDescent="0.2">
      <c r="B1939" s="229" t="str">
        <f>IFERROR(IF(ForbDraft!A1954&lt;&gt;"",ROW(ForbDraft!A1954),""),"")</f>
        <v/>
      </c>
      <c r="C1939" s="230" t="str">
        <f>IFERROR(IF(ForbDraft!A1954&lt;&gt;"",ForbDraft!A1954,""),"")</f>
        <v/>
      </c>
      <c r="D1939" s="230" t="str">
        <f t="shared" si="30"/>
        <v/>
      </c>
      <c r="E1939" s="230" t="str">
        <f>IFERROR(IF(ForbDraft!L1954&lt;&gt;"",ABS(ForbDraft!L1954),""),"")</f>
        <v/>
      </c>
      <c r="F1939" s="230" t="str">
        <f>IFERROR(IF(ForbDraft!K1954&lt;&gt;"",ForbDraft!K1954,""),"")</f>
        <v/>
      </c>
    </row>
    <row r="1940" spans="2:6" x14ac:dyDescent="0.2">
      <c r="B1940" s="229" t="str">
        <f>IFERROR(IF(ForbDraft!A1955&lt;&gt;"",ROW(ForbDraft!A1955),""),"")</f>
        <v/>
      </c>
      <c r="C1940" s="230" t="str">
        <f>IFERROR(IF(ForbDraft!A1955&lt;&gt;"",ForbDraft!A1955,""),"")</f>
        <v/>
      </c>
      <c r="D1940" s="230" t="str">
        <f t="shared" si="30"/>
        <v/>
      </c>
      <c r="E1940" s="230" t="str">
        <f>IFERROR(IF(ForbDraft!L1955&lt;&gt;"",ABS(ForbDraft!L1955),""),"")</f>
        <v/>
      </c>
      <c r="F1940" s="230" t="str">
        <f>IFERROR(IF(ForbDraft!K1955&lt;&gt;"",ForbDraft!K1955,""),"")</f>
        <v/>
      </c>
    </row>
    <row r="1941" spans="2:6" x14ac:dyDescent="0.2">
      <c r="B1941" s="229" t="str">
        <f>IFERROR(IF(ForbDraft!A1956&lt;&gt;"",ROW(ForbDraft!A1956),""),"")</f>
        <v/>
      </c>
      <c r="C1941" s="230" t="str">
        <f>IFERROR(IF(ForbDraft!A1956&lt;&gt;"",ForbDraft!A1956,""),"")</f>
        <v/>
      </c>
      <c r="D1941" s="230" t="str">
        <f t="shared" si="30"/>
        <v/>
      </c>
      <c r="E1941" s="230" t="str">
        <f>IFERROR(IF(ForbDraft!L1956&lt;&gt;"",ABS(ForbDraft!L1956),""),"")</f>
        <v/>
      </c>
      <c r="F1941" s="230" t="str">
        <f>IFERROR(IF(ForbDraft!K1956&lt;&gt;"",ForbDraft!K1956,""),"")</f>
        <v/>
      </c>
    </row>
    <row r="1942" spans="2:6" x14ac:dyDescent="0.2">
      <c r="B1942" s="229" t="str">
        <f>IFERROR(IF(ForbDraft!A1957&lt;&gt;"",ROW(ForbDraft!A1957),""),"")</f>
        <v/>
      </c>
      <c r="C1942" s="230" t="str">
        <f>IFERROR(IF(ForbDraft!A1957&lt;&gt;"",ForbDraft!A1957,""),"")</f>
        <v/>
      </c>
      <c r="D1942" s="230" t="str">
        <f t="shared" si="30"/>
        <v/>
      </c>
      <c r="E1942" s="230" t="str">
        <f>IFERROR(IF(ForbDraft!L1957&lt;&gt;"",ABS(ForbDraft!L1957),""),"")</f>
        <v/>
      </c>
      <c r="F1942" s="230" t="str">
        <f>IFERROR(IF(ForbDraft!K1957&lt;&gt;"",ForbDraft!K1957,""),"")</f>
        <v/>
      </c>
    </row>
    <row r="1943" spans="2:6" x14ac:dyDescent="0.2">
      <c r="B1943" s="229" t="str">
        <f>IFERROR(IF(ForbDraft!A1958&lt;&gt;"",ROW(ForbDraft!A1958),""),"")</f>
        <v/>
      </c>
      <c r="C1943" s="230" t="str">
        <f>IFERROR(IF(ForbDraft!A1958&lt;&gt;"",ForbDraft!A1958,""),"")</f>
        <v/>
      </c>
      <c r="D1943" s="230" t="str">
        <f t="shared" si="30"/>
        <v/>
      </c>
      <c r="E1943" s="230" t="str">
        <f>IFERROR(IF(ForbDraft!L1958&lt;&gt;"",ABS(ForbDraft!L1958),""),"")</f>
        <v/>
      </c>
      <c r="F1943" s="230" t="str">
        <f>IFERROR(IF(ForbDraft!K1958&lt;&gt;"",ForbDraft!K1958,""),"")</f>
        <v/>
      </c>
    </row>
    <row r="1944" spans="2:6" x14ac:dyDescent="0.2">
      <c r="B1944" s="229" t="str">
        <f>IFERROR(IF(ForbDraft!A1959&lt;&gt;"",ROW(ForbDraft!A1959),""),"")</f>
        <v/>
      </c>
      <c r="C1944" s="230" t="str">
        <f>IFERROR(IF(ForbDraft!A1959&lt;&gt;"",ForbDraft!A1959,""),"")</f>
        <v/>
      </c>
      <c r="D1944" s="230" t="str">
        <f t="shared" si="30"/>
        <v/>
      </c>
      <c r="E1944" s="230" t="str">
        <f>IFERROR(IF(ForbDraft!L1959&lt;&gt;"",ABS(ForbDraft!L1959),""),"")</f>
        <v/>
      </c>
      <c r="F1944" s="230" t="str">
        <f>IFERROR(IF(ForbDraft!K1959&lt;&gt;"",ForbDraft!K1959,""),"")</f>
        <v/>
      </c>
    </row>
    <row r="1945" spans="2:6" x14ac:dyDescent="0.2">
      <c r="B1945" s="229" t="str">
        <f>IFERROR(IF(ForbDraft!A1960&lt;&gt;"",ROW(ForbDraft!A1960),""),"")</f>
        <v/>
      </c>
      <c r="C1945" s="230" t="str">
        <f>IFERROR(IF(ForbDraft!A1960&lt;&gt;"",ForbDraft!A1960,""),"")</f>
        <v/>
      </c>
      <c r="D1945" s="230" t="str">
        <f t="shared" si="30"/>
        <v/>
      </c>
      <c r="E1945" s="230" t="str">
        <f>IFERROR(IF(ForbDraft!L1960&lt;&gt;"",ABS(ForbDraft!L1960),""),"")</f>
        <v/>
      </c>
      <c r="F1945" s="230" t="str">
        <f>IFERROR(IF(ForbDraft!K1960&lt;&gt;"",ForbDraft!K1960,""),"")</f>
        <v/>
      </c>
    </row>
    <row r="1946" spans="2:6" x14ac:dyDescent="0.2">
      <c r="B1946" s="229" t="str">
        <f>IFERROR(IF(ForbDraft!A1961&lt;&gt;"",ROW(ForbDraft!A1961),""),"")</f>
        <v/>
      </c>
      <c r="C1946" s="230" t="str">
        <f>IFERROR(IF(ForbDraft!A1961&lt;&gt;"",ForbDraft!A1961,""),"")</f>
        <v/>
      </c>
      <c r="D1946" s="230" t="str">
        <f t="shared" si="30"/>
        <v/>
      </c>
      <c r="E1946" s="230" t="str">
        <f>IFERROR(IF(ForbDraft!L1961&lt;&gt;"",ABS(ForbDraft!L1961),""),"")</f>
        <v/>
      </c>
      <c r="F1946" s="230" t="str">
        <f>IFERROR(IF(ForbDraft!K1961&lt;&gt;"",ForbDraft!K1961,""),"")</f>
        <v/>
      </c>
    </row>
    <row r="1947" spans="2:6" x14ac:dyDescent="0.2">
      <c r="B1947" s="229" t="str">
        <f>IFERROR(IF(ForbDraft!A1962&lt;&gt;"",ROW(ForbDraft!A1962),""),"")</f>
        <v/>
      </c>
      <c r="C1947" s="230" t="str">
        <f>IFERROR(IF(ForbDraft!A1962&lt;&gt;"",ForbDraft!A1962,""),"")</f>
        <v/>
      </c>
      <c r="D1947" s="230" t="str">
        <f t="shared" si="30"/>
        <v/>
      </c>
      <c r="E1947" s="230" t="str">
        <f>IFERROR(IF(ForbDraft!L1962&lt;&gt;"",ABS(ForbDraft!L1962),""),"")</f>
        <v/>
      </c>
      <c r="F1947" s="230" t="str">
        <f>IFERROR(IF(ForbDraft!K1962&lt;&gt;"",ForbDraft!K1962,""),"")</f>
        <v/>
      </c>
    </row>
    <row r="1948" spans="2:6" x14ac:dyDescent="0.2">
      <c r="B1948" s="229" t="str">
        <f>IFERROR(IF(ForbDraft!A1963&lt;&gt;"",ROW(ForbDraft!A1963),""),"")</f>
        <v/>
      </c>
      <c r="C1948" s="230" t="str">
        <f>IFERROR(IF(ForbDraft!A1963&lt;&gt;"",ForbDraft!A1963,""),"")</f>
        <v/>
      </c>
      <c r="D1948" s="230" t="str">
        <f t="shared" si="30"/>
        <v/>
      </c>
      <c r="E1948" s="230" t="str">
        <f>IFERROR(IF(ForbDraft!L1963&lt;&gt;"",ABS(ForbDraft!L1963),""),"")</f>
        <v/>
      </c>
      <c r="F1948" s="230" t="str">
        <f>IFERROR(IF(ForbDraft!K1963&lt;&gt;"",ForbDraft!K1963,""),"")</f>
        <v/>
      </c>
    </row>
    <row r="1949" spans="2:6" x14ac:dyDescent="0.2">
      <c r="B1949" s="229" t="str">
        <f>IFERROR(IF(ForbDraft!A1964&lt;&gt;"",ROW(ForbDraft!A1964),""),"")</f>
        <v/>
      </c>
      <c r="C1949" s="230" t="str">
        <f>IFERROR(IF(ForbDraft!A1964&lt;&gt;"",ForbDraft!A1964,""),"")</f>
        <v/>
      </c>
      <c r="D1949" s="230" t="str">
        <f t="shared" si="30"/>
        <v/>
      </c>
      <c r="E1949" s="230" t="str">
        <f>IFERROR(IF(ForbDraft!L1964&lt;&gt;"",ABS(ForbDraft!L1964),""),"")</f>
        <v/>
      </c>
      <c r="F1949" s="230" t="str">
        <f>IFERROR(IF(ForbDraft!K1964&lt;&gt;"",ForbDraft!K1964,""),"")</f>
        <v/>
      </c>
    </row>
    <row r="1950" spans="2:6" x14ac:dyDescent="0.2">
      <c r="B1950" s="229" t="str">
        <f>IFERROR(IF(ForbDraft!A1965&lt;&gt;"",ROW(ForbDraft!A1965),""),"")</f>
        <v/>
      </c>
      <c r="C1950" s="230" t="str">
        <f>IFERROR(IF(ForbDraft!A1965&lt;&gt;"",ForbDraft!A1965,""),"")</f>
        <v/>
      </c>
      <c r="D1950" s="230" t="str">
        <f t="shared" si="30"/>
        <v/>
      </c>
      <c r="E1950" s="230" t="str">
        <f>IFERROR(IF(ForbDraft!L1965&lt;&gt;"",ABS(ForbDraft!L1965),""),"")</f>
        <v/>
      </c>
      <c r="F1950" s="230" t="str">
        <f>IFERROR(IF(ForbDraft!K1965&lt;&gt;"",ForbDraft!K1965,""),"")</f>
        <v/>
      </c>
    </row>
    <row r="1951" spans="2:6" x14ac:dyDescent="0.2">
      <c r="B1951" s="229" t="str">
        <f>IFERROR(IF(ForbDraft!A1966&lt;&gt;"",ROW(ForbDraft!A1966),""),"")</f>
        <v/>
      </c>
      <c r="C1951" s="230" t="str">
        <f>IFERROR(IF(ForbDraft!A1966&lt;&gt;"",ForbDraft!A1966,""),"")</f>
        <v/>
      </c>
      <c r="D1951" s="230" t="str">
        <f t="shared" si="30"/>
        <v/>
      </c>
      <c r="E1951" s="230" t="str">
        <f>IFERROR(IF(ForbDraft!L1966&lt;&gt;"",ABS(ForbDraft!L1966),""),"")</f>
        <v/>
      </c>
      <c r="F1951" s="230" t="str">
        <f>IFERROR(IF(ForbDraft!K1966&lt;&gt;"",ForbDraft!K1966,""),"")</f>
        <v/>
      </c>
    </row>
    <row r="1952" spans="2:6" x14ac:dyDescent="0.2">
      <c r="B1952" s="229" t="str">
        <f>IFERROR(IF(ForbDraft!A1967&lt;&gt;"",ROW(ForbDraft!A1967),""),"")</f>
        <v/>
      </c>
      <c r="C1952" s="230" t="str">
        <f>IFERROR(IF(ForbDraft!A1967&lt;&gt;"",ForbDraft!A1967,""),"")</f>
        <v/>
      </c>
      <c r="D1952" s="230" t="str">
        <f t="shared" si="30"/>
        <v/>
      </c>
      <c r="E1952" s="230" t="str">
        <f>IFERROR(IF(ForbDraft!L1967&lt;&gt;"",ABS(ForbDraft!L1967),""),"")</f>
        <v/>
      </c>
      <c r="F1952" s="230" t="str">
        <f>IFERROR(IF(ForbDraft!K1967&lt;&gt;"",ForbDraft!K1967,""),"")</f>
        <v/>
      </c>
    </row>
    <row r="1953" spans="2:6" x14ac:dyDescent="0.2">
      <c r="B1953" s="229" t="str">
        <f>IFERROR(IF(ForbDraft!A1968&lt;&gt;"",ROW(ForbDraft!A1968),""),"")</f>
        <v/>
      </c>
      <c r="C1953" s="230" t="str">
        <f>IFERROR(IF(ForbDraft!A1968&lt;&gt;"",ForbDraft!A1968,""),"")</f>
        <v/>
      </c>
      <c r="D1953" s="230" t="str">
        <f t="shared" si="30"/>
        <v/>
      </c>
      <c r="E1953" s="230" t="str">
        <f>IFERROR(IF(ForbDraft!L1968&lt;&gt;"",ABS(ForbDraft!L1968),""),"")</f>
        <v/>
      </c>
      <c r="F1953" s="230" t="str">
        <f>IFERROR(IF(ForbDraft!K1968&lt;&gt;"",ForbDraft!K1968,""),"")</f>
        <v/>
      </c>
    </row>
    <row r="1954" spans="2:6" x14ac:dyDescent="0.2">
      <c r="B1954" s="229" t="str">
        <f>IFERROR(IF(ForbDraft!A1969&lt;&gt;"",ROW(ForbDraft!A1969),""),"")</f>
        <v/>
      </c>
      <c r="C1954" s="230" t="str">
        <f>IFERROR(IF(ForbDraft!A1969&lt;&gt;"",ForbDraft!A1969,""),"")</f>
        <v/>
      </c>
      <c r="D1954" s="230" t="str">
        <f t="shared" si="30"/>
        <v/>
      </c>
      <c r="E1954" s="230" t="str">
        <f>IFERROR(IF(ForbDraft!L1969&lt;&gt;"",ABS(ForbDraft!L1969),""),"")</f>
        <v/>
      </c>
      <c r="F1954" s="230" t="str">
        <f>IFERROR(IF(ForbDraft!K1969&lt;&gt;"",ForbDraft!K1969,""),"")</f>
        <v/>
      </c>
    </row>
    <row r="1955" spans="2:6" x14ac:dyDescent="0.2">
      <c r="B1955" s="229" t="str">
        <f>IFERROR(IF(ForbDraft!A1970&lt;&gt;"",ROW(ForbDraft!A1970),""),"")</f>
        <v/>
      </c>
      <c r="C1955" s="230" t="str">
        <f>IFERROR(IF(ForbDraft!A1970&lt;&gt;"",ForbDraft!A1970,""),"")</f>
        <v/>
      </c>
      <c r="D1955" s="230" t="str">
        <f t="shared" si="30"/>
        <v/>
      </c>
      <c r="E1955" s="230" t="str">
        <f>IFERROR(IF(ForbDraft!L1970&lt;&gt;"",ABS(ForbDraft!L1970),""),"")</f>
        <v/>
      </c>
      <c r="F1955" s="230" t="str">
        <f>IFERROR(IF(ForbDraft!K1970&lt;&gt;"",ForbDraft!K1970,""),"")</f>
        <v/>
      </c>
    </row>
    <row r="1956" spans="2:6" x14ac:dyDescent="0.2">
      <c r="B1956" s="229" t="str">
        <f>IFERROR(IF(ForbDraft!A1971&lt;&gt;"",ROW(ForbDraft!A1971),""),"")</f>
        <v/>
      </c>
      <c r="C1956" s="230" t="str">
        <f>IFERROR(IF(ForbDraft!A1971&lt;&gt;"",ForbDraft!A1971,""),"")</f>
        <v/>
      </c>
      <c r="D1956" s="230" t="str">
        <f t="shared" si="30"/>
        <v/>
      </c>
      <c r="E1956" s="230" t="str">
        <f>IFERROR(IF(ForbDraft!L1971&lt;&gt;"",ABS(ForbDraft!L1971),""),"")</f>
        <v/>
      </c>
      <c r="F1956" s="230" t="str">
        <f>IFERROR(IF(ForbDraft!K1971&lt;&gt;"",ForbDraft!K1971,""),"")</f>
        <v/>
      </c>
    </row>
    <row r="1957" spans="2:6" x14ac:dyDescent="0.2">
      <c r="B1957" s="229" t="str">
        <f>IFERROR(IF(ForbDraft!A1972&lt;&gt;"",ROW(ForbDraft!A1972),""),"")</f>
        <v/>
      </c>
      <c r="C1957" s="230" t="str">
        <f>IFERROR(IF(ForbDraft!A1972&lt;&gt;"",ForbDraft!A1972,""),"")</f>
        <v/>
      </c>
      <c r="D1957" s="230" t="str">
        <f t="shared" si="30"/>
        <v/>
      </c>
      <c r="E1957" s="230" t="str">
        <f>IFERROR(IF(ForbDraft!L1972&lt;&gt;"",ABS(ForbDraft!L1972),""),"")</f>
        <v/>
      </c>
      <c r="F1957" s="230" t="str">
        <f>IFERROR(IF(ForbDraft!K1972&lt;&gt;"",ForbDraft!K1972,""),"")</f>
        <v/>
      </c>
    </row>
    <row r="1958" spans="2:6" x14ac:dyDescent="0.2">
      <c r="B1958" s="229" t="str">
        <f>IFERROR(IF(ForbDraft!A1973&lt;&gt;"",ROW(ForbDraft!A1973),""),"")</f>
        <v/>
      </c>
      <c r="C1958" s="230" t="str">
        <f>IFERROR(IF(ForbDraft!A1973&lt;&gt;"",ForbDraft!A1973,""),"")</f>
        <v/>
      </c>
      <c r="D1958" s="230" t="str">
        <f t="shared" si="30"/>
        <v/>
      </c>
      <c r="E1958" s="230" t="str">
        <f>IFERROR(IF(ForbDraft!L1973&lt;&gt;"",ABS(ForbDraft!L1973),""),"")</f>
        <v/>
      </c>
      <c r="F1958" s="230" t="str">
        <f>IFERROR(IF(ForbDraft!K1973&lt;&gt;"",ForbDraft!K1973,""),"")</f>
        <v/>
      </c>
    </row>
    <row r="1959" spans="2:6" x14ac:dyDescent="0.2">
      <c r="B1959" s="229" t="str">
        <f>IFERROR(IF(ForbDraft!A1974&lt;&gt;"",ROW(ForbDraft!A1974),""),"")</f>
        <v/>
      </c>
      <c r="C1959" s="230" t="str">
        <f>IFERROR(IF(ForbDraft!A1974&lt;&gt;"",ForbDraft!A1974,""),"")</f>
        <v/>
      </c>
      <c r="D1959" s="230" t="str">
        <f t="shared" si="30"/>
        <v/>
      </c>
      <c r="E1959" s="230" t="str">
        <f>IFERROR(IF(ForbDraft!L1974&lt;&gt;"",ABS(ForbDraft!L1974),""),"")</f>
        <v/>
      </c>
      <c r="F1959" s="230" t="str">
        <f>IFERROR(IF(ForbDraft!K1974&lt;&gt;"",ForbDraft!K1974,""),"")</f>
        <v/>
      </c>
    </row>
    <row r="1960" spans="2:6" x14ac:dyDescent="0.2">
      <c r="B1960" s="229" t="str">
        <f>IFERROR(IF(ForbDraft!A1975&lt;&gt;"",ROW(ForbDraft!A1975),""),"")</f>
        <v/>
      </c>
      <c r="C1960" s="230" t="str">
        <f>IFERROR(IF(ForbDraft!A1975&lt;&gt;"",ForbDraft!A1975,""),"")</f>
        <v/>
      </c>
      <c r="D1960" s="230" t="str">
        <f t="shared" si="30"/>
        <v/>
      </c>
      <c r="E1960" s="230" t="str">
        <f>IFERROR(IF(ForbDraft!L1975&lt;&gt;"",ABS(ForbDraft!L1975),""),"")</f>
        <v/>
      </c>
      <c r="F1960" s="230" t="str">
        <f>IFERROR(IF(ForbDraft!K1975&lt;&gt;"",ForbDraft!K1975,""),"")</f>
        <v/>
      </c>
    </row>
    <row r="1961" spans="2:6" x14ac:dyDescent="0.2">
      <c r="B1961" s="229" t="str">
        <f>IFERROR(IF(ForbDraft!A1976&lt;&gt;"",ROW(ForbDraft!A1976),""),"")</f>
        <v/>
      </c>
      <c r="C1961" s="230" t="str">
        <f>IFERROR(IF(ForbDraft!A1976&lt;&gt;"",ForbDraft!A1976,""),"")</f>
        <v/>
      </c>
      <c r="D1961" s="230" t="str">
        <f t="shared" si="30"/>
        <v/>
      </c>
      <c r="E1961" s="230" t="str">
        <f>IFERROR(IF(ForbDraft!L1976&lt;&gt;"",ABS(ForbDraft!L1976),""),"")</f>
        <v/>
      </c>
      <c r="F1961" s="230" t="str">
        <f>IFERROR(IF(ForbDraft!K1976&lt;&gt;"",ForbDraft!K1976,""),"")</f>
        <v/>
      </c>
    </row>
    <row r="1962" spans="2:6" x14ac:dyDescent="0.2">
      <c r="B1962" s="229" t="str">
        <f>IFERROR(IF(ForbDraft!A1977&lt;&gt;"",ROW(ForbDraft!A1977),""),"")</f>
        <v/>
      </c>
      <c r="C1962" s="230" t="str">
        <f>IFERROR(IF(ForbDraft!A1977&lt;&gt;"",ForbDraft!A1977,""),"")</f>
        <v/>
      </c>
      <c r="D1962" s="230" t="str">
        <f t="shared" si="30"/>
        <v/>
      </c>
      <c r="E1962" s="230" t="str">
        <f>IFERROR(IF(ForbDraft!L1977&lt;&gt;"",ABS(ForbDraft!L1977),""),"")</f>
        <v/>
      </c>
      <c r="F1962" s="230" t="str">
        <f>IFERROR(IF(ForbDraft!K1977&lt;&gt;"",ForbDraft!K1977,""),"")</f>
        <v/>
      </c>
    </row>
    <row r="1963" spans="2:6" x14ac:dyDescent="0.2">
      <c r="B1963" s="229" t="str">
        <f>IFERROR(IF(ForbDraft!A1978&lt;&gt;"",ROW(ForbDraft!A1978),""),"")</f>
        <v/>
      </c>
      <c r="C1963" s="230" t="str">
        <f>IFERROR(IF(ForbDraft!A1978&lt;&gt;"",ForbDraft!A1978,""),"")</f>
        <v/>
      </c>
      <c r="D1963" s="230" t="str">
        <f t="shared" si="30"/>
        <v/>
      </c>
      <c r="E1963" s="230" t="str">
        <f>IFERROR(IF(ForbDraft!L1978&lt;&gt;"",ABS(ForbDraft!L1978),""),"")</f>
        <v/>
      </c>
      <c r="F1963" s="230" t="str">
        <f>IFERROR(IF(ForbDraft!K1978&lt;&gt;"",ForbDraft!K1978,""),"")</f>
        <v/>
      </c>
    </row>
    <row r="1964" spans="2:6" x14ac:dyDescent="0.2">
      <c r="B1964" s="229" t="str">
        <f>IFERROR(IF(ForbDraft!A1979&lt;&gt;"",ROW(ForbDraft!A1979),""),"")</f>
        <v/>
      </c>
      <c r="C1964" s="230" t="str">
        <f>IFERROR(IF(ForbDraft!A1979&lt;&gt;"",ForbDraft!A1979,""),"")</f>
        <v/>
      </c>
      <c r="D1964" s="230" t="str">
        <f t="shared" si="30"/>
        <v/>
      </c>
      <c r="E1964" s="230" t="str">
        <f>IFERROR(IF(ForbDraft!L1979&lt;&gt;"",ABS(ForbDraft!L1979),""),"")</f>
        <v/>
      </c>
      <c r="F1964" s="230" t="str">
        <f>IFERROR(IF(ForbDraft!K1979&lt;&gt;"",ForbDraft!K1979,""),"")</f>
        <v/>
      </c>
    </row>
    <row r="1965" spans="2:6" x14ac:dyDescent="0.2">
      <c r="B1965" s="229" t="str">
        <f>IFERROR(IF(ForbDraft!A1980&lt;&gt;"",ROW(ForbDraft!A1980),""),"")</f>
        <v/>
      </c>
      <c r="C1965" s="230" t="str">
        <f>IFERROR(IF(ForbDraft!A1980&lt;&gt;"",ForbDraft!A1980,""),"")</f>
        <v/>
      </c>
      <c r="D1965" s="230" t="str">
        <f t="shared" si="30"/>
        <v/>
      </c>
      <c r="E1965" s="230" t="str">
        <f>IFERROR(IF(ForbDraft!L1980&lt;&gt;"",ABS(ForbDraft!L1980),""),"")</f>
        <v/>
      </c>
      <c r="F1965" s="230" t="str">
        <f>IFERROR(IF(ForbDraft!K1980&lt;&gt;"",ForbDraft!K1980,""),"")</f>
        <v/>
      </c>
    </row>
    <row r="1966" spans="2:6" x14ac:dyDescent="0.2">
      <c r="B1966" s="229" t="str">
        <f>IFERROR(IF(ForbDraft!A1981&lt;&gt;"",ROW(ForbDraft!A1981),""),"")</f>
        <v/>
      </c>
      <c r="C1966" s="230" t="str">
        <f>IFERROR(IF(ForbDraft!A1981&lt;&gt;"",ForbDraft!A1981,""),"")</f>
        <v/>
      </c>
      <c r="D1966" s="230" t="str">
        <f t="shared" si="30"/>
        <v/>
      </c>
      <c r="E1966" s="230" t="str">
        <f>IFERROR(IF(ForbDraft!L1981&lt;&gt;"",ABS(ForbDraft!L1981),""),"")</f>
        <v/>
      </c>
      <c r="F1966" s="230" t="str">
        <f>IFERROR(IF(ForbDraft!K1981&lt;&gt;"",ForbDraft!K1981,""),"")</f>
        <v/>
      </c>
    </row>
    <row r="1967" spans="2:6" x14ac:dyDescent="0.2">
      <c r="B1967" s="229" t="str">
        <f>IFERROR(IF(ForbDraft!A1982&lt;&gt;"",ROW(ForbDraft!A1982),""),"")</f>
        <v/>
      </c>
      <c r="C1967" s="230" t="str">
        <f>IFERROR(IF(ForbDraft!A1982&lt;&gt;"",ForbDraft!A1982,""),"")</f>
        <v/>
      </c>
      <c r="D1967" s="230" t="str">
        <f t="shared" si="30"/>
        <v/>
      </c>
      <c r="E1967" s="230" t="str">
        <f>IFERROR(IF(ForbDraft!L1982&lt;&gt;"",ABS(ForbDraft!L1982),""),"")</f>
        <v/>
      </c>
      <c r="F1967" s="230" t="str">
        <f>IFERROR(IF(ForbDraft!K1982&lt;&gt;"",ForbDraft!K1982,""),"")</f>
        <v/>
      </c>
    </row>
    <row r="1968" spans="2:6" x14ac:dyDescent="0.2">
      <c r="B1968" s="229" t="str">
        <f>IFERROR(IF(ForbDraft!A1983&lt;&gt;"",ROW(ForbDraft!A1983),""),"")</f>
        <v/>
      </c>
      <c r="C1968" s="230" t="str">
        <f>IFERROR(IF(ForbDraft!A1983&lt;&gt;"",ForbDraft!A1983,""),"")</f>
        <v/>
      </c>
      <c r="D1968" s="230" t="str">
        <f t="shared" si="30"/>
        <v/>
      </c>
      <c r="E1968" s="230" t="str">
        <f>IFERROR(IF(ForbDraft!L1983&lt;&gt;"",ABS(ForbDraft!L1983),""),"")</f>
        <v/>
      </c>
      <c r="F1968" s="230" t="str">
        <f>IFERROR(IF(ForbDraft!K1983&lt;&gt;"",ForbDraft!K1983,""),"")</f>
        <v/>
      </c>
    </row>
    <row r="1969" spans="2:6" x14ac:dyDescent="0.2">
      <c r="B1969" s="229" t="str">
        <f>IFERROR(IF(ForbDraft!A1984&lt;&gt;"",ROW(ForbDraft!A1984),""),"")</f>
        <v/>
      </c>
      <c r="C1969" s="230" t="str">
        <f>IFERROR(IF(ForbDraft!A1984&lt;&gt;"",ForbDraft!A1984,""),"")</f>
        <v/>
      </c>
      <c r="D1969" s="230" t="str">
        <f t="shared" si="30"/>
        <v/>
      </c>
      <c r="E1969" s="230" t="str">
        <f>IFERROR(IF(ForbDraft!L1984&lt;&gt;"",ABS(ForbDraft!L1984),""),"")</f>
        <v/>
      </c>
      <c r="F1969" s="230" t="str">
        <f>IFERROR(IF(ForbDraft!K1984&lt;&gt;"",ForbDraft!K1984,""),"")</f>
        <v/>
      </c>
    </row>
    <row r="1970" spans="2:6" x14ac:dyDescent="0.2">
      <c r="B1970" s="229" t="str">
        <f>IFERROR(IF(ForbDraft!A1985&lt;&gt;"",ROW(ForbDraft!A1985),""),"")</f>
        <v/>
      </c>
      <c r="C1970" s="230" t="str">
        <f>IFERROR(IF(ForbDraft!A1985&lt;&gt;"",ForbDraft!A1985,""),"")</f>
        <v/>
      </c>
      <c r="D1970" s="230" t="str">
        <f t="shared" si="30"/>
        <v/>
      </c>
      <c r="E1970" s="230" t="str">
        <f>IFERROR(IF(ForbDraft!L1985&lt;&gt;"",ABS(ForbDraft!L1985),""),"")</f>
        <v/>
      </c>
      <c r="F1970" s="230" t="str">
        <f>IFERROR(IF(ForbDraft!K1985&lt;&gt;"",ForbDraft!K1985,""),"")</f>
        <v/>
      </c>
    </row>
    <row r="1971" spans="2:6" x14ac:dyDescent="0.2">
      <c r="B1971" s="229" t="str">
        <f>IFERROR(IF(ForbDraft!A1986&lt;&gt;"",ROW(ForbDraft!A1986),""),"")</f>
        <v/>
      </c>
      <c r="C1971" s="230" t="str">
        <f>IFERROR(IF(ForbDraft!A1986&lt;&gt;"",ForbDraft!A1986,""),"")</f>
        <v/>
      </c>
      <c r="D1971" s="230" t="str">
        <f t="shared" si="30"/>
        <v/>
      </c>
      <c r="E1971" s="230" t="str">
        <f>IFERROR(IF(ForbDraft!L1986&lt;&gt;"",ABS(ForbDraft!L1986),""),"")</f>
        <v/>
      </c>
      <c r="F1971" s="230" t="str">
        <f>IFERROR(IF(ForbDraft!K1986&lt;&gt;"",ForbDraft!K1986,""),"")</f>
        <v/>
      </c>
    </row>
    <row r="1972" spans="2:6" x14ac:dyDescent="0.2">
      <c r="B1972" s="229" t="str">
        <f>IFERROR(IF(ForbDraft!A1987&lt;&gt;"",ROW(ForbDraft!A1987),""),"")</f>
        <v/>
      </c>
      <c r="C1972" s="230" t="str">
        <f>IFERROR(IF(ForbDraft!A1987&lt;&gt;"",ForbDraft!A1987,""),"")</f>
        <v/>
      </c>
      <c r="D1972" s="230" t="str">
        <f t="shared" si="30"/>
        <v/>
      </c>
      <c r="E1972" s="230" t="str">
        <f>IFERROR(IF(ForbDraft!L1987&lt;&gt;"",ABS(ForbDraft!L1987),""),"")</f>
        <v/>
      </c>
      <c r="F1972" s="230" t="str">
        <f>IFERROR(IF(ForbDraft!K1987&lt;&gt;"",ForbDraft!K1987,""),"")</f>
        <v/>
      </c>
    </row>
    <row r="1973" spans="2:6" x14ac:dyDescent="0.2">
      <c r="B1973" s="229" t="str">
        <f>IFERROR(IF(ForbDraft!A1988&lt;&gt;"",ROW(ForbDraft!A1988),""),"")</f>
        <v/>
      </c>
      <c r="C1973" s="230" t="str">
        <f>IFERROR(IF(ForbDraft!A1988&lt;&gt;"",ForbDraft!A1988,""),"")</f>
        <v/>
      </c>
      <c r="D1973" s="230" t="str">
        <f t="shared" si="30"/>
        <v/>
      </c>
      <c r="E1973" s="230" t="str">
        <f>IFERROR(IF(ForbDraft!L1988&lt;&gt;"",ABS(ForbDraft!L1988),""),"")</f>
        <v/>
      </c>
      <c r="F1973" s="230" t="str">
        <f>IFERROR(IF(ForbDraft!K1988&lt;&gt;"",ForbDraft!K1988,""),"")</f>
        <v/>
      </c>
    </row>
    <row r="1974" spans="2:6" x14ac:dyDescent="0.2">
      <c r="B1974" s="229" t="str">
        <f>IFERROR(IF(ForbDraft!A1989&lt;&gt;"",ROW(ForbDraft!A1989),""),"")</f>
        <v/>
      </c>
      <c r="C1974" s="230" t="str">
        <f>IFERROR(IF(ForbDraft!A1989&lt;&gt;"",ForbDraft!A1989,""),"")</f>
        <v/>
      </c>
      <c r="D1974" s="230" t="str">
        <f t="shared" si="30"/>
        <v/>
      </c>
      <c r="E1974" s="230" t="str">
        <f>IFERROR(IF(ForbDraft!L1989&lt;&gt;"",ABS(ForbDraft!L1989),""),"")</f>
        <v/>
      </c>
      <c r="F1974" s="230" t="str">
        <f>IFERROR(IF(ForbDraft!K1989&lt;&gt;"",ForbDraft!K1989,""),"")</f>
        <v/>
      </c>
    </row>
    <row r="1975" spans="2:6" x14ac:dyDescent="0.2">
      <c r="B1975" s="229" t="str">
        <f>IFERROR(IF(ForbDraft!A1990&lt;&gt;"",ROW(ForbDraft!A1990),""),"")</f>
        <v/>
      </c>
      <c r="C1975" s="230" t="str">
        <f>IFERROR(IF(ForbDraft!A1990&lt;&gt;"",ForbDraft!A1990,""),"")</f>
        <v/>
      </c>
      <c r="D1975" s="230" t="str">
        <f t="shared" si="30"/>
        <v/>
      </c>
      <c r="E1975" s="230" t="str">
        <f>IFERROR(IF(ForbDraft!L1990&lt;&gt;"",ABS(ForbDraft!L1990),""),"")</f>
        <v/>
      </c>
      <c r="F1975" s="230" t="str">
        <f>IFERROR(IF(ForbDraft!K1990&lt;&gt;"",ForbDraft!K1990,""),"")</f>
        <v/>
      </c>
    </row>
    <row r="1976" spans="2:6" x14ac:dyDescent="0.2">
      <c r="B1976" s="229" t="str">
        <f>IFERROR(IF(ForbDraft!A1991&lt;&gt;"",ROW(ForbDraft!A1991),""),"")</f>
        <v/>
      </c>
      <c r="C1976" s="230" t="str">
        <f>IFERROR(IF(ForbDraft!A1991&lt;&gt;"",ForbDraft!A1991,""),"")</f>
        <v/>
      </c>
      <c r="D1976" s="230" t="str">
        <f t="shared" si="30"/>
        <v/>
      </c>
      <c r="E1976" s="230" t="str">
        <f>IFERROR(IF(ForbDraft!L1991&lt;&gt;"",ABS(ForbDraft!L1991),""),"")</f>
        <v/>
      </c>
      <c r="F1976" s="230" t="str">
        <f>IFERROR(IF(ForbDraft!K1991&lt;&gt;"",ForbDraft!K1991,""),"")</f>
        <v/>
      </c>
    </row>
    <row r="1977" spans="2:6" x14ac:dyDescent="0.2">
      <c r="B1977" s="229" t="str">
        <f>IFERROR(IF(ForbDraft!A1992&lt;&gt;"",ROW(ForbDraft!A1992),""),"")</f>
        <v/>
      </c>
      <c r="C1977" s="230" t="str">
        <f>IFERROR(IF(ForbDraft!A1992&lt;&gt;"",ForbDraft!A1992,""),"")</f>
        <v/>
      </c>
      <c r="D1977" s="230" t="str">
        <f t="shared" si="30"/>
        <v/>
      </c>
      <c r="E1977" s="230" t="str">
        <f>IFERROR(IF(ForbDraft!L1992&lt;&gt;"",ABS(ForbDraft!L1992),""),"")</f>
        <v/>
      </c>
      <c r="F1977" s="230" t="str">
        <f>IFERROR(IF(ForbDraft!K1992&lt;&gt;"",ForbDraft!K1992,""),"")</f>
        <v/>
      </c>
    </row>
    <row r="1978" spans="2:6" x14ac:dyDescent="0.2">
      <c r="B1978" s="229" t="str">
        <f>IFERROR(IF(ForbDraft!A1993&lt;&gt;"",ROW(ForbDraft!A1993),""),"")</f>
        <v/>
      </c>
      <c r="C1978" s="230" t="str">
        <f>IFERROR(IF(ForbDraft!A1993&lt;&gt;"",ForbDraft!A1993,""),"")</f>
        <v/>
      </c>
      <c r="D1978" s="230" t="str">
        <f t="shared" si="30"/>
        <v/>
      </c>
      <c r="E1978" s="230" t="str">
        <f>IFERROR(IF(ForbDraft!L1993&lt;&gt;"",ABS(ForbDraft!L1993),""),"")</f>
        <v/>
      </c>
      <c r="F1978" s="230" t="str">
        <f>IFERROR(IF(ForbDraft!K1993&lt;&gt;"",ForbDraft!K1993,""),"")</f>
        <v/>
      </c>
    </row>
    <row r="1979" spans="2:6" x14ac:dyDescent="0.2">
      <c r="B1979" s="229" t="str">
        <f>IFERROR(IF(ForbDraft!A1994&lt;&gt;"",ROW(ForbDraft!A1994),""),"")</f>
        <v/>
      </c>
      <c r="C1979" s="230" t="str">
        <f>IFERROR(IF(ForbDraft!A1994&lt;&gt;"",ForbDraft!A1994,""),"")</f>
        <v/>
      </c>
      <c r="D1979" s="230" t="str">
        <f t="shared" si="30"/>
        <v/>
      </c>
      <c r="E1979" s="230" t="str">
        <f>IFERROR(IF(ForbDraft!L1994&lt;&gt;"",ABS(ForbDraft!L1994),""),"")</f>
        <v/>
      </c>
      <c r="F1979" s="230" t="str">
        <f>IFERROR(IF(ForbDraft!K1994&lt;&gt;"",ForbDraft!K1994,""),"")</f>
        <v/>
      </c>
    </row>
    <row r="1980" spans="2:6" x14ac:dyDescent="0.2">
      <c r="B1980" s="229" t="str">
        <f>IFERROR(IF(ForbDraft!A1995&lt;&gt;"",ROW(ForbDraft!A1995),""),"")</f>
        <v/>
      </c>
      <c r="C1980" s="230" t="str">
        <f>IFERROR(IF(ForbDraft!A1995&lt;&gt;"",ForbDraft!A1995,""),"")</f>
        <v/>
      </c>
      <c r="D1980" s="230" t="str">
        <f t="shared" si="30"/>
        <v/>
      </c>
      <c r="E1980" s="230" t="str">
        <f>IFERROR(IF(ForbDraft!L1995&lt;&gt;"",ABS(ForbDraft!L1995),""),"")</f>
        <v/>
      </c>
      <c r="F1980" s="230" t="str">
        <f>IFERROR(IF(ForbDraft!K1995&lt;&gt;"",ForbDraft!K1995,""),"")</f>
        <v/>
      </c>
    </row>
    <row r="1981" spans="2:6" x14ac:dyDescent="0.2">
      <c r="B1981" s="229" t="str">
        <f>IFERROR(IF(ForbDraft!A1996&lt;&gt;"",ROW(ForbDraft!A1996),""),"")</f>
        <v/>
      </c>
      <c r="C1981" s="230" t="str">
        <f>IFERROR(IF(ForbDraft!A1996&lt;&gt;"",ForbDraft!A1996,""),"")</f>
        <v/>
      </c>
      <c r="D1981" s="230" t="str">
        <f t="shared" si="30"/>
        <v/>
      </c>
      <c r="E1981" s="230" t="str">
        <f>IFERROR(IF(ForbDraft!L1996&lt;&gt;"",ABS(ForbDraft!L1996),""),"")</f>
        <v/>
      </c>
      <c r="F1981" s="230" t="str">
        <f>IFERROR(IF(ForbDraft!K1996&lt;&gt;"",ForbDraft!K1996,""),"")</f>
        <v/>
      </c>
    </row>
    <row r="1982" spans="2:6" x14ac:dyDescent="0.2">
      <c r="B1982" s="229" t="str">
        <f>IFERROR(IF(ForbDraft!A1997&lt;&gt;"",ROW(ForbDraft!A1997),""),"")</f>
        <v/>
      </c>
      <c r="C1982" s="230" t="str">
        <f>IFERROR(IF(ForbDraft!A1997&lt;&gt;"",ForbDraft!A1997,""),"")</f>
        <v/>
      </c>
      <c r="D1982" s="230" t="str">
        <f t="shared" si="30"/>
        <v/>
      </c>
      <c r="E1982" s="230" t="str">
        <f>IFERROR(IF(ForbDraft!L1997&lt;&gt;"",ABS(ForbDraft!L1997),""),"")</f>
        <v/>
      </c>
      <c r="F1982" s="230" t="str">
        <f>IFERROR(IF(ForbDraft!K1997&lt;&gt;"",ForbDraft!K1997,""),"")</f>
        <v/>
      </c>
    </row>
    <row r="1983" spans="2:6" x14ac:dyDescent="0.2">
      <c r="B1983" s="229" t="str">
        <f>IFERROR(IF(ForbDraft!A1998&lt;&gt;"",ROW(ForbDraft!A1998),""),"")</f>
        <v/>
      </c>
      <c r="C1983" s="230" t="str">
        <f>IFERROR(IF(ForbDraft!A1998&lt;&gt;"",ForbDraft!A1998,""),"")</f>
        <v/>
      </c>
      <c r="D1983" s="230" t="str">
        <f t="shared" si="30"/>
        <v/>
      </c>
      <c r="E1983" s="230" t="str">
        <f>IFERROR(IF(ForbDraft!L1998&lt;&gt;"",ABS(ForbDraft!L1998),""),"")</f>
        <v/>
      </c>
      <c r="F1983" s="230" t="str">
        <f>IFERROR(IF(ForbDraft!K1998&lt;&gt;"",ForbDraft!K1998,""),"")</f>
        <v/>
      </c>
    </row>
    <row r="1984" spans="2:6" x14ac:dyDescent="0.2">
      <c r="B1984" s="229" t="str">
        <f>IFERROR(IF(ForbDraft!A1999&lt;&gt;"",ROW(ForbDraft!A1999),""),"")</f>
        <v/>
      </c>
      <c r="C1984" s="230" t="str">
        <f>IFERROR(IF(ForbDraft!A1999&lt;&gt;"",ForbDraft!A1999,""),"")</f>
        <v/>
      </c>
      <c r="D1984" s="230" t="str">
        <f t="shared" si="30"/>
        <v/>
      </c>
      <c r="E1984" s="230" t="str">
        <f>IFERROR(IF(ForbDraft!L1999&lt;&gt;"",ABS(ForbDraft!L1999),""),"")</f>
        <v/>
      </c>
      <c r="F1984" s="230" t="str">
        <f>IFERROR(IF(ForbDraft!K1999&lt;&gt;"",ForbDraft!K1999,""),"")</f>
        <v/>
      </c>
    </row>
    <row r="1985" spans="2:6" x14ac:dyDescent="0.2">
      <c r="B1985" s="229" t="str">
        <f>IFERROR(IF(ForbDraft!A2000&lt;&gt;"",ROW(ForbDraft!A2000),""),"")</f>
        <v/>
      </c>
      <c r="C1985" s="230" t="str">
        <f>IFERROR(IF(ForbDraft!A2000&lt;&gt;"",ForbDraft!A2000,""),"")</f>
        <v/>
      </c>
      <c r="D1985" s="230" t="str">
        <f t="shared" si="30"/>
        <v/>
      </c>
      <c r="E1985" s="230" t="str">
        <f>IFERROR(IF(ForbDraft!L2000&lt;&gt;"",ABS(ForbDraft!L2000),""),"")</f>
        <v/>
      </c>
      <c r="F1985" s="230" t="str">
        <f>IFERROR(IF(ForbDraft!K2000&lt;&gt;"",ForbDraft!K2000,""),"")</f>
        <v/>
      </c>
    </row>
    <row r="1986" spans="2:6" x14ac:dyDescent="0.2">
      <c r="B1986" s="229" t="str">
        <f>IFERROR(IF(ForbDraft!A2001&lt;&gt;"",ROW(ForbDraft!A2001),""),"")</f>
        <v/>
      </c>
      <c r="C1986" s="230" t="str">
        <f>IFERROR(IF(ForbDraft!A2001&lt;&gt;"",ForbDraft!A2001,""),"")</f>
        <v/>
      </c>
      <c r="D1986" s="230" t="str">
        <f t="shared" si="30"/>
        <v/>
      </c>
      <c r="E1986" s="230" t="str">
        <f>IFERROR(IF(ForbDraft!L2001&lt;&gt;"",ABS(ForbDraft!L2001),""),"")</f>
        <v/>
      </c>
      <c r="F1986" s="230" t="str">
        <f>IFERROR(IF(ForbDraft!K2001&lt;&gt;"",ForbDraft!K2001,""),"")</f>
        <v/>
      </c>
    </row>
    <row r="1987" spans="2:6" x14ac:dyDescent="0.2">
      <c r="B1987" s="229" t="str">
        <f>IFERROR(IF(ForbDraft!A2002&lt;&gt;"",ROW(ForbDraft!A2002),""),"")</f>
        <v/>
      </c>
      <c r="C1987" s="230" t="str">
        <f>IFERROR(IF(ForbDraft!A2002&lt;&gt;"",ForbDraft!A2002,""),"")</f>
        <v/>
      </c>
      <c r="D1987" s="230" t="str">
        <f t="shared" ref="D1987:D2050" si="31">IF(F1987="pH לבדיקת גבול","pH",F1987)</f>
        <v/>
      </c>
      <c r="E1987" s="230" t="str">
        <f>IFERROR(IF(ForbDraft!L2002&lt;&gt;"",ABS(ForbDraft!L2002),""),"")</f>
        <v/>
      </c>
      <c r="F1987" s="230" t="str">
        <f>IFERROR(IF(ForbDraft!K2002&lt;&gt;"",ForbDraft!K2002,""),"")</f>
        <v/>
      </c>
    </row>
    <row r="1988" spans="2:6" x14ac:dyDescent="0.2">
      <c r="B1988" s="229" t="str">
        <f>IFERROR(IF(ForbDraft!A2003&lt;&gt;"",ROW(ForbDraft!A2003),""),"")</f>
        <v/>
      </c>
      <c r="C1988" s="230" t="str">
        <f>IFERROR(IF(ForbDraft!A2003&lt;&gt;"",ForbDraft!A2003,""),"")</f>
        <v/>
      </c>
      <c r="D1988" s="230" t="str">
        <f t="shared" si="31"/>
        <v/>
      </c>
      <c r="E1988" s="230" t="str">
        <f>IFERROR(IF(ForbDraft!L2003&lt;&gt;"",ABS(ForbDraft!L2003),""),"")</f>
        <v/>
      </c>
      <c r="F1988" s="230" t="str">
        <f>IFERROR(IF(ForbDraft!K2003&lt;&gt;"",ForbDraft!K2003,""),"")</f>
        <v/>
      </c>
    </row>
    <row r="1989" spans="2:6" x14ac:dyDescent="0.2">
      <c r="B1989" s="229" t="str">
        <f>IFERROR(IF(ForbDraft!A2004&lt;&gt;"",ROW(ForbDraft!A2004),""),"")</f>
        <v/>
      </c>
      <c r="C1989" s="230" t="str">
        <f>IFERROR(IF(ForbDraft!A2004&lt;&gt;"",ForbDraft!A2004,""),"")</f>
        <v/>
      </c>
      <c r="D1989" s="230" t="str">
        <f t="shared" si="31"/>
        <v/>
      </c>
      <c r="E1989" s="230" t="str">
        <f>IFERROR(IF(ForbDraft!L2004&lt;&gt;"",ABS(ForbDraft!L2004),""),"")</f>
        <v/>
      </c>
      <c r="F1989" s="230" t="str">
        <f>IFERROR(IF(ForbDraft!K2004&lt;&gt;"",ForbDraft!K2004,""),"")</f>
        <v/>
      </c>
    </row>
    <row r="1990" spans="2:6" x14ac:dyDescent="0.2">
      <c r="B1990" s="229" t="str">
        <f>IFERROR(IF(ForbDraft!A2005&lt;&gt;"",ROW(ForbDraft!A2005),""),"")</f>
        <v/>
      </c>
      <c r="C1990" s="230" t="str">
        <f>IFERROR(IF(ForbDraft!A2005&lt;&gt;"",ForbDraft!A2005,""),"")</f>
        <v/>
      </c>
      <c r="D1990" s="230" t="str">
        <f t="shared" si="31"/>
        <v/>
      </c>
      <c r="E1990" s="230" t="str">
        <f>IFERROR(IF(ForbDraft!L2005&lt;&gt;"",ABS(ForbDraft!L2005),""),"")</f>
        <v/>
      </c>
      <c r="F1990" s="230" t="str">
        <f>IFERROR(IF(ForbDraft!K2005&lt;&gt;"",ForbDraft!K2005,""),"")</f>
        <v/>
      </c>
    </row>
    <row r="1991" spans="2:6" x14ac:dyDescent="0.2">
      <c r="B1991" s="229" t="str">
        <f>IFERROR(IF(ForbDraft!A2006&lt;&gt;"",ROW(ForbDraft!A2006),""),"")</f>
        <v/>
      </c>
      <c r="C1991" s="230" t="str">
        <f>IFERROR(IF(ForbDraft!A2006&lt;&gt;"",ForbDraft!A2006,""),"")</f>
        <v/>
      </c>
      <c r="D1991" s="230" t="str">
        <f t="shared" si="31"/>
        <v/>
      </c>
      <c r="E1991" s="230" t="str">
        <f>IFERROR(IF(ForbDraft!L2006&lt;&gt;"",ABS(ForbDraft!L2006),""),"")</f>
        <v/>
      </c>
      <c r="F1991" s="230" t="str">
        <f>IFERROR(IF(ForbDraft!K2006&lt;&gt;"",ForbDraft!K2006,""),"")</f>
        <v/>
      </c>
    </row>
    <row r="1992" spans="2:6" x14ac:dyDescent="0.2">
      <c r="B1992" s="229" t="str">
        <f>IFERROR(IF(ForbDraft!A2007&lt;&gt;"",ROW(ForbDraft!A2007),""),"")</f>
        <v/>
      </c>
      <c r="C1992" s="230" t="str">
        <f>IFERROR(IF(ForbDraft!A2007&lt;&gt;"",ForbDraft!A2007,""),"")</f>
        <v/>
      </c>
      <c r="D1992" s="230" t="str">
        <f t="shared" si="31"/>
        <v/>
      </c>
      <c r="E1992" s="230" t="str">
        <f>IFERROR(IF(ForbDraft!L2007&lt;&gt;"",ABS(ForbDraft!L2007),""),"")</f>
        <v/>
      </c>
      <c r="F1992" s="230" t="str">
        <f>IFERROR(IF(ForbDraft!K2007&lt;&gt;"",ForbDraft!K2007,""),"")</f>
        <v/>
      </c>
    </row>
    <row r="1993" spans="2:6" x14ac:dyDescent="0.2">
      <c r="B1993" s="229" t="str">
        <f>IFERROR(IF(ForbDraft!A2008&lt;&gt;"",ROW(ForbDraft!A2008),""),"")</f>
        <v/>
      </c>
      <c r="C1993" s="230" t="str">
        <f>IFERROR(IF(ForbDraft!A2008&lt;&gt;"",ForbDraft!A2008,""),"")</f>
        <v/>
      </c>
      <c r="D1993" s="230" t="str">
        <f t="shared" si="31"/>
        <v/>
      </c>
      <c r="E1993" s="230" t="str">
        <f>IFERROR(IF(ForbDraft!L2008&lt;&gt;"",ABS(ForbDraft!L2008),""),"")</f>
        <v/>
      </c>
      <c r="F1993" s="230" t="str">
        <f>IFERROR(IF(ForbDraft!K2008&lt;&gt;"",ForbDraft!K2008,""),"")</f>
        <v/>
      </c>
    </row>
    <row r="1994" spans="2:6" x14ac:dyDescent="0.2">
      <c r="B1994" s="229" t="str">
        <f>IFERROR(IF(ForbDraft!A2009&lt;&gt;"",ROW(ForbDraft!A2009),""),"")</f>
        <v/>
      </c>
      <c r="C1994" s="230" t="str">
        <f>IFERROR(IF(ForbDraft!A2009&lt;&gt;"",ForbDraft!A2009,""),"")</f>
        <v/>
      </c>
      <c r="D1994" s="230" t="str">
        <f t="shared" si="31"/>
        <v/>
      </c>
      <c r="E1994" s="230" t="str">
        <f>IFERROR(IF(ForbDraft!L2009&lt;&gt;"",ABS(ForbDraft!L2009),""),"")</f>
        <v/>
      </c>
      <c r="F1994" s="230" t="str">
        <f>IFERROR(IF(ForbDraft!K2009&lt;&gt;"",ForbDraft!K2009,""),"")</f>
        <v/>
      </c>
    </row>
    <row r="1995" spans="2:6" x14ac:dyDescent="0.2">
      <c r="B1995" s="229" t="str">
        <f>IFERROR(IF(ForbDraft!A2010&lt;&gt;"",ROW(ForbDraft!A2010),""),"")</f>
        <v/>
      </c>
      <c r="C1995" s="230" t="str">
        <f>IFERROR(IF(ForbDraft!A2010&lt;&gt;"",ForbDraft!A2010,""),"")</f>
        <v/>
      </c>
      <c r="D1995" s="230" t="str">
        <f t="shared" si="31"/>
        <v/>
      </c>
      <c r="E1995" s="230" t="str">
        <f>IFERROR(IF(ForbDraft!L2010&lt;&gt;"",ABS(ForbDraft!L2010),""),"")</f>
        <v/>
      </c>
      <c r="F1995" s="230" t="str">
        <f>IFERROR(IF(ForbDraft!K2010&lt;&gt;"",ForbDraft!K2010,""),"")</f>
        <v/>
      </c>
    </row>
    <row r="1996" spans="2:6" x14ac:dyDescent="0.2">
      <c r="B1996" s="229" t="str">
        <f>IFERROR(IF(ForbDraft!A2011&lt;&gt;"",ROW(ForbDraft!A2011),""),"")</f>
        <v/>
      </c>
      <c r="C1996" s="230" t="str">
        <f>IFERROR(IF(ForbDraft!A2011&lt;&gt;"",ForbDraft!A2011,""),"")</f>
        <v/>
      </c>
      <c r="D1996" s="230" t="str">
        <f t="shared" si="31"/>
        <v/>
      </c>
      <c r="E1996" s="230" t="str">
        <f>IFERROR(IF(ForbDraft!L2011&lt;&gt;"",ABS(ForbDraft!L2011),""),"")</f>
        <v/>
      </c>
      <c r="F1996" s="230" t="str">
        <f>IFERROR(IF(ForbDraft!K2011&lt;&gt;"",ForbDraft!K2011,""),"")</f>
        <v/>
      </c>
    </row>
    <row r="1997" spans="2:6" x14ac:dyDescent="0.2">
      <c r="B1997" s="229" t="str">
        <f>IFERROR(IF(ForbDraft!A2012&lt;&gt;"",ROW(ForbDraft!A2012),""),"")</f>
        <v/>
      </c>
      <c r="C1997" s="230" t="str">
        <f>IFERROR(IF(ForbDraft!A2012&lt;&gt;"",ForbDraft!A2012,""),"")</f>
        <v/>
      </c>
      <c r="D1997" s="230" t="str">
        <f t="shared" si="31"/>
        <v/>
      </c>
      <c r="E1997" s="230" t="str">
        <f>IFERROR(IF(ForbDraft!L2012&lt;&gt;"",ABS(ForbDraft!L2012),""),"")</f>
        <v/>
      </c>
      <c r="F1997" s="230" t="str">
        <f>IFERROR(IF(ForbDraft!K2012&lt;&gt;"",ForbDraft!K2012,""),"")</f>
        <v/>
      </c>
    </row>
    <row r="1998" spans="2:6" x14ac:dyDescent="0.2">
      <c r="B1998" s="229" t="str">
        <f>IFERROR(IF(ForbDraft!A2013&lt;&gt;"",ROW(ForbDraft!A2013),""),"")</f>
        <v/>
      </c>
      <c r="C1998" s="230" t="str">
        <f>IFERROR(IF(ForbDraft!A2013&lt;&gt;"",ForbDraft!A2013,""),"")</f>
        <v/>
      </c>
      <c r="D1998" s="230" t="str">
        <f t="shared" si="31"/>
        <v/>
      </c>
      <c r="E1998" s="230" t="str">
        <f>IFERROR(IF(ForbDraft!L2013&lt;&gt;"",ABS(ForbDraft!L2013),""),"")</f>
        <v/>
      </c>
      <c r="F1998" s="230" t="str">
        <f>IFERROR(IF(ForbDraft!K2013&lt;&gt;"",ForbDraft!K2013,""),"")</f>
        <v/>
      </c>
    </row>
    <row r="1999" spans="2:6" x14ac:dyDescent="0.2">
      <c r="B1999" s="229" t="str">
        <f>IFERROR(IF(ForbDraft!A2014&lt;&gt;"",ROW(ForbDraft!A2014),""),"")</f>
        <v/>
      </c>
      <c r="C1999" s="230" t="str">
        <f>IFERROR(IF(ForbDraft!A2014&lt;&gt;"",ForbDraft!A2014,""),"")</f>
        <v/>
      </c>
      <c r="D1999" s="230" t="str">
        <f t="shared" si="31"/>
        <v/>
      </c>
      <c r="E1999" s="230" t="str">
        <f>IFERROR(IF(ForbDraft!L2014&lt;&gt;"",ABS(ForbDraft!L2014),""),"")</f>
        <v/>
      </c>
      <c r="F1999" s="230" t="str">
        <f>IFERROR(IF(ForbDraft!K2014&lt;&gt;"",ForbDraft!K2014,""),"")</f>
        <v/>
      </c>
    </row>
    <row r="2000" spans="2:6" x14ac:dyDescent="0.2">
      <c r="B2000" s="229" t="str">
        <f>IFERROR(IF(ForbDraft!A2015&lt;&gt;"",ROW(ForbDraft!A2015),""),"")</f>
        <v/>
      </c>
      <c r="C2000" s="230" t="str">
        <f>IFERROR(IF(ForbDraft!A2015&lt;&gt;"",ForbDraft!A2015,""),"")</f>
        <v/>
      </c>
      <c r="D2000" s="230" t="str">
        <f t="shared" si="31"/>
        <v/>
      </c>
      <c r="E2000" s="230" t="str">
        <f>IFERROR(IF(ForbDraft!L2015&lt;&gt;"",ABS(ForbDraft!L2015),""),"")</f>
        <v/>
      </c>
      <c r="F2000" s="230" t="str">
        <f>IFERROR(IF(ForbDraft!K2015&lt;&gt;"",ForbDraft!K2015,""),"")</f>
        <v/>
      </c>
    </row>
    <row r="2001" spans="2:6" x14ac:dyDescent="0.2">
      <c r="B2001" s="229" t="str">
        <f>IFERROR(IF(ForbDraft!A2016&lt;&gt;"",ROW(ForbDraft!A2016),""),"")</f>
        <v/>
      </c>
      <c r="C2001" s="230" t="str">
        <f>IFERROR(IF(ForbDraft!A2016&lt;&gt;"",ForbDraft!A2016,""),"")</f>
        <v/>
      </c>
      <c r="D2001" s="230" t="str">
        <f t="shared" si="31"/>
        <v/>
      </c>
      <c r="E2001" s="230" t="str">
        <f>IFERROR(IF(ForbDraft!L2016&lt;&gt;"",ABS(ForbDraft!L2016),""),"")</f>
        <v/>
      </c>
      <c r="F2001" s="230" t="str">
        <f>IFERROR(IF(ForbDraft!K2016&lt;&gt;"",ForbDraft!K2016,""),"")</f>
        <v/>
      </c>
    </row>
    <row r="2002" spans="2:6" x14ac:dyDescent="0.2">
      <c r="B2002" s="229" t="str">
        <f>IFERROR(IF(ForbDraft!A2017&lt;&gt;"",ROW(ForbDraft!A2017),""),"")</f>
        <v/>
      </c>
      <c r="C2002" s="230" t="str">
        <f>IFERROR(IF(ForbDraft!A2017&lt;&gt;"",ForbDraft!A2017,""),"")</f>
        <v/>
      </c>
      <c r="D2002" s="230" t="str">
        <f t="shared" si="31"/>
        <v/>
      </c>
      <c r="E2002" s="230" t="str">
        <f>IFERROR(IF(ForbDraft!L2017&lt;&gt;"",ABS(ForbDraft!L2017),""),"")</f>
        <v/>
      </c>
      <c r="F2002" s="230" t="str">
        <f>IFERROR(IF(ForbDraft!K2017&lt;&gt;"",ForbDraft!K2017,""),"")</f>
        <v/>
      </c>
    </row>
    <row r="2003" spans="2:6" x14ac:dyDescent="0.2">
      <c r="B2003" s="229" t="str">
        <f>IFERROR(IF(ForbDraft!A2018&lt;&gt;"",ROW(ForbDraft!A2018),""),"")</f>
        <v/>
      </c>
      <c r="C2003" s="230" t="str">
        <f>IFERROR(IF(ForbDraft!A2018&lt;&gt;"",ForbDraft!A2018,""),"")</f>
        <v/>
      </c>
      <c r="D2003" s="230" t="str">
        <f t="shared" si="31"/>
        <v/>
      </c>
      <c r="E2003" s="230" t="str">
        <f>IFERROR(IF(ForbDraft!L2018&lt;&gt;"",ABS(ForbDraft!L2018),""),"")</f>
        <v/>
      </c>
      <c r="F2003" s="230" t="str">
        <f>IFERROR(IF(ForbDraft!K2018&lt;&gt;"",ForbDraft!K2018,""),"")</f>
        <v/>
      </c>
    </row>
    <row r="2004" spans="2:6" x14ac:dyDescent="0.2">
      <c r="B2004" s="229" t="str">
        <f>IFERROR(IF(ForbDraft!A2019&lt;&gt;"",ROW(ForbDraft!A2019),""),"")</f>
        <v/>
      </c>
      <c r="C2004" s="230" t="str">
        <f>IFERROR(IF(ForbDraft!A2019&lt;&gt;"",ForbDraft!A2019,""),"")</f>
        <v/>
      </c>
      <c r="D2004" s="230" t="str">
        <f t="shared" si="31"/>
        <v/>
      </c>
      <c r="E2004" s="230" t="str">
        <f>IFERROR(IF(ForbDraft!L2019&lt;&gt;"",ABS(ForbDraft!L2019),""),"")</f>
        <v/>
      </c>
      <c r="F2004" s="230" t="str">
        <f>IFERROR(IF(ForbDraft!K2019&lt;&gt;"",ForbDraft!K2019,""),"")</f>
        <v/>
      </c>
    </row>
    <row r="2005" spans="2:6" x14ac:dyDescent="0.2">
      <c r="B2005" s="229" t="str">
        <f>IFERROR(IF(ForbDraft!A2020&lt;&gt;"",ROW(ForbDraft!A2020),""),"")</f>
        <v/>
      </c>
      <c r="C2005" s="230" t="str">
        <f>IFERROR(IF(ForbDraft!A2020&lt;&gt;"",ForbDraft!A2020,""),"")</f>
        <v/>
      </c>
      <c r="D2005" s="230" t="str">
        <f t="shared" si="31"/>
        <v/>
      </c>
      <c r="E2005" s="230" t="str">
        <f>IFERROR(IF(ForbDraft!L2020&lt;&gt;"",ABS(ForbDraft!L2020),""),"")</f>
        <v/>
      </c>
      <c r="F2005" s="230" t="str">
        <f>IFERROR(IF(ForbDraft!K2020&lt;&gt;"",ForbDraft!K2020,""),"")</f>
        <v/>
      </c>
    </row>
    <row r="2006" spans="2:6" x14ac:dyDescent="0.2">
      <c r="B2006" s="229" t="str">
        <f>IFERROR(IF(ForbDraft!A2021&lt;&gt;"",ROW(ForbDraft!A2021),""),"")</f>
        <v/>
      </c>
      <c r="C2006" s="230" t="str">
        <f>IFERROR(IF(ForbDraft!A2021&lt;&gt;"",ForbDraft!A2021,""),"")</f>
        <v/>
      </c>
      <c r="D2006" s="230" t="str">
        <f t="shared" si="31"/>
        <v/>
      </c>
      <c r="E2006" s="230" t="str">
        <f>IFERROR(IF(ForbDraft!L2021&lt;&gt;"",ABS(ForbDraft!L2021),""),"")</f>
        <v/>
      </c>
      <c r="F2006" s="230" t="str">
        <f>IFERROR(IF(ForbDraft!K2021&lt;&gt;"",ForbDraft!K2021,""),"")</f>
        <v/>
      </c>
    </row>
    <row r="2007" spans="2:6" x14ac:dyDescent="0.2">
      <c r="B2007" s="229" t="str">
        <f>IFERROR(IF(ForbDraft!A2022&lt;&gt;"",ROW(ForbDraft!A2022),""),"")</f>
        <v/>
      </c>
      <c r="C2007" s="230" t="str">
        <f>IFERROR(IF(ForbDraft!A2022&lt;&gt;"",ForbDraft!A2022,""),"")</f>
        <v/>
      </c>
      <c r="D2007" s="230" t="str">
        <f t="shared" si="31"/>
        <v/>
      </c>
      <c r="E2007" s="230" t="str">
        <f>IFERROR(IF(ForbDraft!L2022&lt;&gt;"",ABS(ForbDraft!L2022),""),"")</f>
        <v/>
      </c>
      <c r="F2007" s="230" t="str">
        <f>IFERROR(IF(ForbDraft!K2022&lt;&gt;"",ForbDraft!K2022,""),"")</f>
        <v/>
      </c>
    </row>
    <row r="2008" spans="2:6" x14ac:dyDescent="0.2">
      <c r="B2008" s="229" t="str">
        <f>IFERROR(IF(ForbDraft!A2023&lt;&gt;"",ROW(ForbDraft!A2023),""),"")</f>
        <v/>
      </c>
      <c r="C2008" s="230" t="str">
        <f>IFERROR(IF(ForbDraft!A2023&lt;&gt;"",ForbDraft!A2023,""),"")</f>
        <v/>
      </c>
      <c r="D2008" s="230" t="str">
        <f t="shared" si="31"/>
        <v/>
      </c>
      <c r="E2008" s="230" t="str">
        <f>IFERROR(IF(ForbDraft!L2023&lt;&gt;"",ABS(ForbDraft!L2023),""),"")</f>
        <v/>
      </c>
      <c r="F2008" s="230" t="str">
        <f>IFERROR(IF(ForbDraft!K2023&lt;&gt;"",ForbDraft!K2023,""),"")</f>
        <v/>
      </c>
    </row>
    <row r="2009" spans="2:6" x14ac:dyDescent="0.2">
      <c r="B2009" s="229" t="str">
        <f>IFERROR(IF(ForbDraft!A2024&lt;&gt;"",ROW(ForbDraft!A2024),""),"")</f>
        <v/>
      </c>
      <c r="C2009" s="230" t="str">
        <f>IFERROR(IF(ForbDraft!A2024&lt;&gt;"",ForbDraft!A2024,""),"")</f>
        <v/>
      </c>
      <c r="D2009" s="230" t="str">
        <f t="shared" si="31"/>
        <v/>
      </c>
      <c r="E2009" s="230" t="str">
        <f>IFERROR(IF(ForbDraft!L2024&lt;&gt;"",ABS(ForbDraft!L2024),""),"")</f>
        <v/>
      </c>
      <c r="F2009" s="230" t="str">
        <f>IFERROR(IF(ForbDraft!K2024&lt;&gt;"",ForbDraft!K2024,""),"")</f>
        <v/>
      </c>
    </row>
    <row r="2010" spans="2:6" x14ac:dyDescent="0.2">
      <c r="B2010" s="229" t="str">
        <f>IFERROR(IF(ForbDraft!A2025&lt;&gt;"",ROW(ForbDraft!A2025),""),"")</f>
        <v/>
      </c>
      <c r="C2010" s="230" t="str">
        <f>IFERROR(IF(ForbDraft!A2025&lt;&gt;"",ForbDraft!A2025,""),"")</f>
        <v/>
      </c>
      <c r="D2010" s="230" t="str">
        <f t="shared" si="31"/>
        <v/>
      </c>
      <c r="E2010" s="230" t="str">
        <f>IFERROR(IF(ForbDraft!L2025&lt;&gt;"",ABS(ForbDraft!L2025),""),"")</f>
        <v/>
      </c>
      <c r="F2010" s="230" t="str">
        <f>IFERROR(IF(ForbDraft!K2025&lt;&gt;"",ForbDraft!K2025,""),"")</f>
        <v/>
      </c>
    </row>
    <row r="2011" spans="2:6" x14ac:dyDescent="0.2">
      <c r="B2011" s="229" t="str">
        <f>IFERROR(IF(ForbDraft!A2026&lt;&gt;"",ROW(ForbDraft!A2026),""),"")</f>
        <v/>
      </c>
      <c r="C2011" s="230" t="str">
        <f>IFERROR(IF(ForbDraft!A2026&lt;&gt;"",ForbDraft!A2026,""),"")</f>
        <v/>
      </c>
      <c r="D2011" s="230" t="str">
        <f t="shared" si="31"/>
        <v/>
      </c>
      <c r="E2011" s="230" t="str">
        <f>IFERROR(IF(ForbDraft!L2026&lt;&gt;"",ABS(ForbDraft!L2026),""),"")</f>
        <v/>
      </c>
      <c r="F2011" s="230" t="str">
        <f>IFERROR(IF(ForbDraft!K2026&lt;&gt;"",ForbDraft!K2026,""),"")</f>
        <v/>
      </c>
    </row>
    <row r="2012" spans="2:6" x14ac:dyDescent="0.2">
      <c r="B2012" s="229" t="str">
        <f>IFERROR(IF(ForbDraft!A2027&lt;&gt;"",ROW(ForbDraft!A2027),""),"")</f>
        <v/>
      </c>
      <c r="C2012" s="230" t="str">
        <f>IFERROR(IF(ForbDraft!A2027&lt;&gt;"",ForbDraft!A2027,""),"")</f>
        <v/>
      </c>
      <c r="D2012" s="230" t="str">
        <f t="shared" si="31"/>
        <v/>
      </c>
      <c r="E2012" s="230" t="str">
        <f>IFERROR(IF(ForbDraft!L2027&lt;&gt;"",ABS(ForbDraft!L2027),""),"")</f>
        <v/>
      </c>
      <c r="F2012" s="230" t="str">
        <f>IFERROR(IF(ForbDraft!K2027&lt;&gt;"",ForbDraft!K2027,""),"")</f>
        <v/>
      </c>
    </row>
    <row r="2013" spans="2:6" x14ac:dyDescent="0.2">
      <c r="B2013" s="229" t="str">
        <f>IFERROR(IF(ForbDraft!A2028&lt;&gt;"",ROW(ForbDraft!A2028),""),"")</f>
        <v/>
      </c>
      <c r="C2013" s="230" t="str">
        <f>IFERROR(IF(ForbDraft!A2028&lt;&gt;"",ForbDraft!A2028,""),"")</f>
        <v/>
      </c>
      <c r="D2013" s="230" t="str">
        <f t="shared" si="31"/>
        <v/>
      </c>
      <c r="E2013" s="230" t="str">
        <f>IFERROR(IF(ForbDraft!L2028&lt;&gt;"",ABS(ForbDraft!L2028),""),"")</f>
        <v/>
      </c>
      <c r="F2013" s="230" t="str">
        <f>IFERROR(IF(ForbDraft!K2028&lt;&gt;"",ForbDraft!K2028,""),"")</f>
        <v/>
      </c>
    </row>
    <row r="2014" spans="2:6" x14ac:dyDescent="0.2">
      <c r="B2014" s="229" t="str">
        <f>IFERROR(IF(ForbDraft!A2029&lt;&gt;"",ROW(ForbDraft!A2029),""),"")</f>
        <v/>
      </c>
      <c r="C2014" s="230" t="str">
        <f>IFERROR(IF(ForbDraft!A2029&lt;&gt;"",ForbDraft!A2029,""),"")</f>
        <v/>
      </c>
      <c r="D2014" s="230" t="str">
        <f t="shared" si="31"/>
        <v/>
      </c>
      <c r="E2014" s="230" t="str">
        <f>IFERROR(IF(ForbDraft!L2029&lt;&gt;"",ABS(ForbDraft!L2029),""),"")</f>
        <v/>
      </c>
      <c r="F2014" s="230" t="str">
        <f>IFERROR(IF(ForbDraft!K2029&lt;&gt;"",ForbDraft!K2029,""),"")</f>
        <v/>
      </c>
    </row>
    <row r="2015" spans="2:6" x14ac:dyDescent="0.2">
      <c r="B2015" s="229" t="str">
        <f>IFERROR(IF(ForbDraft!A2030&lt;&gt;"",ROW(ForbDraft!A2030),""),"")</f>
        <v/>
      </c>
      <c r="C2015" s="230" t="str">
        <f>IFERROR(IF(ForbDraft!A2030&lt;&gt;"",ForbDraft!A2030,""),"")</f>
        <v/>
      </c>
      <c r="D2015" s="230" t="str">
        <f t="shared" si="31"/>
        <v/>
      </c>
      <c r="E2015" s="230" t="str">
        <f>IFERROR(IF(ForbDraft!L2030&lt;&gt;"",ABS(ForbDraft!L2030),""),"")</f>
        <v/>
      </c>
      <c r="F2015" s="230" t="str">
        <f>IFERROR(IF(ForbDraft!K2030&lt;&gt;"",ForbDraft!K2030,""),"")</f>
        <v/>
      </c>
    </row>
    <row r="2016" spans="2:6" x14ac:dyDescent="0.2">
      <c r="B2016" s="229" t="str">
        <f>IFERROR(IF(ForbDraft!A2031&lt;&gt;"",ROW(ForbDraft!A2031),""),"")</f>
        <v/>
      </c>
      <c r="C2016" s="230" t="str">
        <f>IFERROR(IF(ForbDraft!A2031&lt;&gt;"",ForbDraft!A2031,""),"")</f>
        <v/>
      </c>
      <c r="D2016" s="230" t="str">
        <f t="shared" si="31"/>
        <v/>
      </c>
      <c r="E2016" s="230" t="str">
        <f>IFERROR(IF(ForbDraft!L2031&lt;&gt;"",ABS(ForbDraft!L2031),""),"")</f>
        <v/>
      </c>
      <c r="F2016" s="230" t="str">
        <f>IFERROR(IF(ForbDraft!K2031&lt;&gt;"",ForbDraft!K2031,""),"")</f>
        <v/>
      </c>
    </row>
    <row r="2017" spans="2:6" x14ac:dyDescent="0.2">
      <c r="B2017" s="229" t="str">
        <f>IFERROR(IF(ForbDraft!A2032&lt;&gt;"",ROW(ForbDraft!A2032),""),"")</f>
        <v/>
      </c>
      <c r="C2017" s="230" t="str">
        <f>IFERROR(IF(ForbDraft!A2032&lt;&gt;"",ForbDraft!A2032,""),"")</f>
        <v/>
      </c>
      <c r="D2017" s="230" t="str">
        <f t="shared" si="31"/>
        <v/>
      </c>
      <c r="E2017" s="230" t="str">
        <f>IFERROR(IF(ForbDraft!L2032&lt;&gt;"",ABS(ForbDraft!L2032),""),"")</f>
        <v/>
      </c>
      <c r="F2017" s="230" t="str">
        <f>IFERROR(IF(ForbDraft!K2032&lt;&gt;"",ForbDraft!K2032,""),"")</f>
        <v/>
      </c>
    </row>
    <row r="2018" spans="2:6" x14ac:dyDescent="0.2">
      <c r="B2018" s="229" t="str">
        <f>IFERROR(IF(ForbDraft!A2033&lt;&gt;"",ROW(ForbDraft!A2033),""),"")</f>
        <v/>
      </c>
      <c r="C2018" s="230" t="str">
        <f>IFERROR(IF(ForbDraft!A2033&lt;&gt;"",ForbDraft!A2033,""),"")</f>
        <v/>
      </c>
      <c r="D2018" s="230" t="str">
        <f t="shared" si="31"/>
        <v/>
      </c>
      <c r="E2018" s="230" t="str">
        <f>IFERROR(IF(ForbDraft!L2033&lt;&gt;"",ABS(ForbDraft!L2033),""),"")</f>
        <v/>
      </c>
      <c r="F2018" s="230" t="str">
        <f>IFERROR(IF(ForbDraft!K2033&lt;&gt;"",ForbDraft!K2033,""),"")</f>
        <v/>
      </c>
    </row>
    <row r="2019" spans="2:6" x14ac:dyDescent="0.2">
      <c r="B2019" s="229" t="str">
        <f>IFERROR(IF(ForbDraft!A2034&lt;&gt;"",ROW(ForbDraft!A2034),""),"")</f>
        <v/>
      </c>
      <c r="C2019" s="230" t="str">
        <f>IFERROR(IF(ForbDraft!A2034&lt;&gt;"",ForbDraft!A2034,""),"")</f>
        <v/>
      </c>
      <c r="D2019" s="230" t="str">
        <f t="shared" si="31"/>
        <v/>
      </c>
      <c r="E2019" s="230" t="str">
        <f>IFERROR(IF(ForbDraft!L2034&lt;&gt;"",ABS(ForbDraft!L2034),""),"")</f>
        <v/>
      </c>
      <c r="F2019" s="230" t="str">
        <f>IFERROR(IF(ForbDraft!K2034&lt;&gt;"",ForbDraft!K2034,""),"")</f>
        <v/>
      </c>
    </row>
    <row r="2020" spans="2:6" x14ac:dyDescent="0.2">
      <c r="B2020" s="229" t="str">
        <f>IFERROR(IF(ForbDraft!A2035&lt;&gt;"",ROW(ForbDraft!A2035),""),"")</f>
        <v/>
      </c>
      <c r="C2020" s="230" t="str">
        <f>IFERROR(IF(ForbDraft!A2035&lt;&gt;"",ForbDraft!A2035,""),"")</f>
        <v/>
      </c>
      <c r="D2020" s="230" t="str">
        <f t="shared" si="31"/>
        <v/>
      </c>
      <c r="E2020" s="230" t="str">
        <f>IFERROR(IF(ForbDraft!L2035&lt;&gt;"",ABS(ForbDraft!L2035),""),"")</f>
        <v/>
      </c>
      <c r="F2020" s="230" t="str">
        <f>IFERROR(IF(ForbDraft!K2035&lt;&gt;"",ForbDraft!K2035,""),"")</f>
        <v/>
      </c>
    </row>
    <row r="2021" spans="2:6" x14ac:dyDescent="0.2">
      <c r="B2021" s="229" t="str">
        <f>IFERROR(IF(ForbDraft!A2036&lt;&gt;"",ROW(ForbDraft!A2036),""),"")</f>
        <v/>
      </c>
      <c r="C2021" s="230" t="str">
        <f>IFERROR(IF(ForbDraft!A2036&lt;&gt;"",ForbDraft!A2036,""),"")</f>
        <v/>
      </c>
      <c r="D2021" s="230" t="str">
        <f t="shared" si="31"/>
        <v/>
      </c>
      <c r="E2021" s="230" t="str">
        <f>IFERROR(IF(ForbDraft!L2036&lt;&gt;"",ABS(ForbDraft!L2036),""),"")</f>
        <v/>
      </c>
      <c r="F2021" s="230" t="str">
        <f>IFERROR(IF(ForbDraft!K2036&lt;&gt;"",ForbDraft!K2036,""),"")</f>
        <v/>
      </c>
    </row>
    <row r="2022" spans="2:6" x14ac:dyDescent="0.2">
      <c r="B2022" s="229" t="str">
        <f>IFERROR(IF(ForbDraft!A2037&lt;&gt;"",ROW(ForbDraft!A2037),""),"")</f>
        <v/>
      </c>
      <c r="C2022" s="230" t="str">
        <f>IFERROR(IF(ForbDraft!A2037&lt;&gt;"",ForbDraft!A2037,""),"")</f>
        <v/>
      </c>
      <c r="D2022" s="230" t="str">
        <f t="shared" si="31"/>
        <v/>
      </c>
      <c r="E2022" s="230" t="str">
        <f>IFERROR(IF(ForbDraft!L2037&lt;&gt;"",ABS(ForbDraft!L2037),""),"")</f>
        <v/>
      </c>
      <c r="F2022" s="230" t="str">
        <f>IFERROR(IF(ForbDraft!K2037&lt;&gt;"",ForbDraft!K2037,""),"")</f>
        <v/>
      </c>
    </row>
    <row r="2023" spans="2:6" x14ac:dyDescent="0.2">
      <c r="B2023" s="229" t="str">
        <f>IFERROR(IF(ForbDraft!A2038&lt;&gt;"",ROW(ForbDraft!A2038),""),"")</f>
        <v/>
      </c>
      <c r="C2023" s="230" t="str">
        <f>IFERROR(IF(ForbDraft!A2038&lt;&gt;"",ForbDraft!A2038,""),"")</f>
        <v/>
      </c>
      <c r="D2023" s="230" t="str">
        <f t="shared" si="31"/>
        <v/>
      </c>
      <c r="E2023" s="230" t="str">
        <f>IFERROR(IF(ForbDraft!L2038&lt;&gt;"",ABS(ForbDraft!L2038),""),"")</f>
        <v/>
      </c>
      <c r="F2023" s="230" t="str">
        <f>IFERROR(IF(ForbDraft!K2038&lt;&gt;"",ForbDraft!K2038,""),"")</f>
        <v/>
      </c>
    </row>
    <row r="2024" spans="2:6" x14ac:dyDescent="0.2">
      <c r="B2024" s="229" t="str">
        <f>IFERROR(IF(ForbDraft!A2039&lt;&gt;"",ROW(ForbDraft!A2039),""),"")</f>
        <v/>
      </c>
      <c r="C2024" s="230" t="str">
        <f>IFERROR(IF(ForbDraft!A2039&lt;&gt;"",ForbDraft!A2039,""),"")</f>
        <v/>
      </c>
      <c r="D2024" s="230" t="str">
        <f t="shared" si="31"/>
        <v/>
      </c>
      <c r="E2024" s="230" t="str">
        <f>IFERROR(IF(ForbDraft!L2039&lt;&gt;"",ABS(ForbDraft!L2039),""),"")</f>
        <v/>
      </c>
      <c r="F2024" s="230" t="str">
        <f>IFERROR(IF(ForbDraft!K2039&lt;&gt;"",ForbDraft!K2039,""),"")</f>
        <v/>
      </c>
    </row>
    <row r="2025" spans="2:6" x14ac:dyDescent="0.2">
      <c r="B2025" s="229" t="str">
        <f>IFERROR(IF(ForbDraft!A2040&lt;&gt;"",ROW(ForbDraft!A2040),""),"")</f>
        <v/>
      </c>
      <c r="C2025" s="230" t="str">
        <f>IFERROR(IF(ForbDraft!A2040&lt;&gt;"",ForbDraft!A2040,""),"")</f>
        <v/>
      </c>
      <c r="D2025" s="230" t="str">
        <f t="shared" si="31"/>
        <v/>
      </c>
      <c r="E2025" s="230" t="str">
        <f>IFERROR(IF(ForbDraft!L2040&lt;&gt;"",ABS(ForbDraft!L2040),""),"")</f>
        <v/>
      </c>
      <c r="F2025" s="230" t="str">
        <f>IFERROR(IF(ForbDraft!K2040&lt;&gt;"",ForbDraft!K2040,""),"")</f>
        <v/>
      </c>
    </row>
    <row r="2026" spans="2:6" x14ac:dyDescent="0.2">
      <c r="B2026" s="229" t="str">
        <f>IFERROR(IF(ForbDraft!A2041&lt;&gt;"",ROW(ForbDraft!A2041),""),"")</f>
        <v/>
      </c>
      <c r="C2026" s="230" t="str">
        <f>IFERROR(IF(ForbDraft!A2041&lt;&gt;"",ForbDraft!A2041,""),"")</f>
        <v/>
      </c>
      <c r="D2026" s="230" t="str">
        <f t="shared" si="31"/>
        <v/>
      </c>
      <c r="E2026" s="230" t="str">
        <f>IFERROR(IF(ForbDraft!L2041&lt;&gt;"",ABS(ForbDraft!L2041),""),"")</f>
        <v/>
      </c>
      <c r="F2026" s="230" t="str">
        <f>IFERROR(IF(ForbDraft!K2041&lt;&gt;"",ForbDraft!K2041,""),"")</f>
        <v/>
      </c>
    </row>
    <row r="2027" spans="2:6" x14ac:dyDescent="0.2">
      <c r="B2027" s="229" t="str">
        <f>IFERROR(IF(ForbDraft!A2042&lt;&gt;"",ROW(ForbDraft!A2042),""),"")</f>
        <v/>
      </c>
      <c r="C2027" s="230" t="str">
        <f>IFERROR(IF(ForbDraft!A2042&lt;&gt;"",ForbDraft!A2042,""),"")</f>
        <v/>
      </c>
      <c r="D2027" s="230" t="str">
        <f t="shared" si="31"/>
        <v/>
      </c>
      <c r="E2027" s="230" t="str">
        <f>IFERROR(IF(ForbDraft!L2042&lt;&gt;"",ABS(ForbDraft!L2042),""),"")</f>
        <v/>
      </c>
      <c r="F2027" s="230" t="str">
        <f>IFERROR(IF(ForbDraft!K2042&lt;&gt;"",ForbDraft!K2042,""),"")</f>
        <v/>
      </c>
    </row>
    <row r="2028" spans="2:6" x14ac:dyDescent="0.2">
      <c r="B2028" s="229" t="str">
        <f>IFERROR(IF(ForbDraft!A2043&lt;&gt;"",ROW(ForbDraft!A2043),""),"")</f>
        <v/>
      </c>
      <c r="C2028" s="230" t="str">
        <f>IFERROR(IF(ForbDraft!A2043&lt;&gt;"",ForbDraft!A2043,""),"")</f>
        <v/>
      </c>
      <c r="D2028" s="230" t="str">
        <f t="shared" si="31"/>
        <v/>
      </c>
      <c r="E2028" s="230" t="str">
        <f>IFERROR(IF(ForbDraft!L2043&lt;&gt;"",ABS(ForbDraft!L2043),""),"")</f>
        <v/>
      </c>
      <c r="F2028" s="230" t="str">
        <f>IFERROR(IF(ForbDraft!K2043&lt;&gt;"",ForbDraft!K2043,""),"")</f>
        <v/>
      </c>
    </row>
    <row r="2029" spans="2:6" x14ac:dyDescent="0.2">
      <c r="B2029" s="229" t="str">
        <f>IFERROR(IF(ForbDraft!A2044&lt;&gt;"",ROW(ForbDraft!A2044),""),"")</f>
        <v/>
      </c>
      <c r="C2029" s="230" t="str">
        <f>IFERROR(IF(ForbDraft!A2044&lt;&gt;"",ForbDraft!A2044,""),"")</f>
        <v/>
      </c>
      <c r="D2029" s="230" t="str">
        <f t="shared" si="31"/>
        <v/>
      </c>
      <c r="E2029" s="230" t="str">
        <f>IFERROR(IF(ForbDraft!L2044&lt;&gt;"",ABS(ForbDraft!L2044),""),"")</f>
        <v/>
      </c>
      <c r="F2029" s="230" t="str">
        <f>IFERROR(IF(ForbDraft!K2044&lt;&gt;"",ForbDraft!K2044,""),"")</f>
        <v/>
      </c>
    </row>
    <row r="2030" spans="2:6" x14ac:dyDescent="0.2">
      <c r="B2030" s="229" t="str">
        <f>IFERROR(IF(ForbDraft!A2045&lt;&gt;"",ROW(ForbDraft!A2045),""),"")</f>
        <v/>
      </c>
      <c r="C2030" s="230" t="str">
        <f>IFERROR(IF(ForbDraft!A2045&lt;&gt;"",ForbDraft!A2045,""),"")</f>
        <v/>
      </c>
      <c r="D2030" s="230" t="str">
        <f t="shared" si="31"/>
        <v/>
      </c>
      <c r="E2030" s="230" t="str">
        <f>IFERROR(IF(ForbDraft!L2045&lt;&gt;"",ABS(ForbDraft!L2045),""),"")</f>
        <v/>
      </c>
      <c r="F2030" s="230" t="str">
        <f>IFERROR(IF(ForbDraft!K2045&lt;&gt;"",ForbDraft!K2045,""),"")</f>
        <v/>
      </c>
    </row>
    <row r="2031" spans="2:6" x14ac:dyDescent="0.2">
      <c r="B2031" s="229" t="str">
        <f>IFERROR(IF(ForbDraft!A2046&lt;&gt;"",ROW(ForbDraft!A2046),""),"")</f>
        <v/>
      </c>
      <c r="C2031" s="230" t="str">
        <f>IFERROR(IF(ForbDraft!A2046&lt;&gt;"",ForbDraft!A2046,""),"")</f>
        <v/>
      </c>
      <c r="D2031" s="230" t="str">
        <f t="shared" si="31"/>
        <v/>
      </c>
      <c r="E2031" s="230" t="str">
        <f>IFERROR(IF(ForbDraft!L2046&lt;&gt;"",ABS(ForbDraft!L2046),""),"")</f>
        <v/>
      </c>
      <c r="F2031" s="230" t="str">
        <f>IFERROR(IF(ForbDraft!K2046&lt;&gt;"",ForbDraft!K2046,""),"")</f>
        <v/>
      </c>
    </row>
    <row r="2032" spans="2:6" x14ac:dyDescent="0.2">
      <c r="B2032" s="229" t="str">
        <f>IFERROR(IF(ForbDraft!A2047&lt;&gt;"",ROW(ForbDraft!A2047),""),"")</f>
        <v/>
      </c>
      <c r="C2032" s="230" t="str">
        <f>IFERROR(IF(ForbDraft!A2047&lt;&gt;"",ForbDraft!A2047,""),"")</f>
        <v/>
      </c>
      <c r="D2032" s="230" t="str">
        <f t="shared" si="31"/>
        <v/>
      </c>
      <c r="E2032" s="230" t="str">
        <f>IFERROR(IF(ForbDraft!L2047&lt;&gt;"",ABS(ForbDraft!L2047),""),"")</f>
        <v/>
      </c>
      <c r="F2032" s="230" t="str">
        <f>IFERROR(IF(ForbDraft!K2047&lt;&gt;"",ForbDraft!K2047,""),"")</f>
        <v/>
      </c>
    </row>
    <row r="2033" spans="2:6" x14ac:dyDescent="0.2">
      <c r="B2033" s="229" t="str">
        <f>IFERROR(IF(ForbDraft!A2048&lt;&gt;"",ROW(ForbDraft!A2048),""),"")</f>
        <v/>
      </c>
      <c r="C2033" s="230" t="str">
        <f>IFERROR(IF(ForbDraft!A2048&lt;&gt;"",ForbDraft!A2048,""),"")</f>
        <v/>
      </c>
      <c r="D2033" s="230" t="str">
        <f t="shared" si="31"/>
        <v/>
      </c>
      <c r="E2033" s="230" t="str">
        <f>IFERROR(IF(ForbDraft!L2048&lt;&gt;"",ABS(ForbDraft!L2048),""),"")</f>
        <v/>
      </c>
      <c r="F2033" s="230" t="str">
        <f>IFERROR(IF(ForbDraft!K2048&lt;&gt;"",ForbDraft!K2048,""),"")</f>
        <v/>
      </c>
    </row>
    <row r="2034" spans="2:6" x14ac:dyDescent="0.2">
      <c r="B2034" s="229" t="str">
        <f>IFERROR(IF(ForbDraft!A2049&lt;&gt;"",ROW(ForbDraft!A2049),""),"")</f>
        <v/>
      </c>
      <c r="C2034" s="230" t="str">
        <f>IFERROR(IF(ForbDraft!A2049&lt;&gt;"",ForbDraft!A2049,""),"")</f>
        <v/>
      </c>
      <c r="D2034" s="230" t="str">
        <f t="shared" si="31"/>
        <v/>
      </c>
      <c r="E2034" s="230" t="str">
        <f>IFERROR(IF(ForbDraft!L2049&lt;&gt;"",ABS(ForbDraft!L2049),""),"")</f>
        <v/>
      </c>
      <c r="F2034" s="230" t="str">
        <f>IFERROR(IF(ForbDraft!K2049&lt;&gt;"",ForbDraft!K2049,""),"")</f>
        <v/>
      </c>
    </row>
    <row r="2035" spans="2:6" x14ac:dyDescent="0.2">
      <c r="B2035" s="229" t="str">
        <f>IFERROR(IF(ForbDraft!A2050&lt;&gt;"",ROW(ForbDraft!A2050),""),"")</f>
        <v/>
      </c>
      <c r="C2035" s="230" t="str">
        <f>IFERROR(IF(ForbDraft!A2050&lt;&gt;"",ForbDraft!A2050,""),"")</f>
        <v/>
      </c>
      <c r="D2035" s="230" t="str">
        <f t="shared" si="31"/>
        <v/>
      </c>
      <c r="E2035" s="230" t="str">
        <f>IFERROR(IF(ForbDraft!L2050&lt;&gt;"",ABS(ForbDraft!L2050),""),"")</f>
        <v/>
      </c>
      <c r="F2035" s="230" t="str">
        <f>IFERROR(IF(ForbDraft!K2050&lt;&gt;"",ForbDraft!K2050,""),"")</f>
        <v/>
      </c>
    </row>
    <row r="2036" spans="2:6" x14ac:dyDescent="0.2">
      <c r="B2036" s="229" t="str">
        <f>IFERROR(IF(ForbDraft!A2051&lt;&gt;"",ROW(ForbDraft!A2051),""),"")</f>
        <v/>
      </c>
      <c r="C2036" s="230" t="str">
        <f>IFERROR(IF(ForbDraft!A2051&lt;&gt;"",ForbDraft!A2051,""),"")</f>
        <v/>
      </c>
      <c r="D2036" s="230" t="str">
        <f t="shared" si="31"/>
        <v/>
      </c>
      <c r="E2036" s="230" t="str">
        <f>IFERROR(IF(ForbDraft!L2051&lt;&gt;"",ABS(ForbDraft!L2051),""),"")</f>
        <v/>
      </c>
      <c r="F2036" s="230" t="str">
        <f>IFERROR(IF(ForbDraft!K2051&lt;&gt;"",ForbDraft!K2051,""),"")</f>
        <v/>
      </c>
    </row>
    <row r="2037" spans="2:6" x14ac:dyDescent="0.2">
      <c r="B2037" s="229" t="str">
        <f>IFERROR(IF(ForbDraft!A2052&lt;&gt;"",ROW(ForbDraft!A2052),""),"")</f>
        <v/>
      </c>
      <c r="C2037" s="230" t="str">
        <f>IFERROR(IF(ForbDraft!A2052&lt;&gt;"",ForbDraft!A2052,""),"")</f>
        <v/>
      </c>
      <c r="D2037" s="230" t="str">
        <f t="shared" si="31"/>
        <v/>
      </c>
      <c r="E2037" s="230" t="str">
        <f>IFERROR(IF(ForbDraft!L2052&lt;&gt;"",ABS(ForbDraft!L2052),""),"")</f>
        <v/>
      </c>
      <c r="F2037" s="230" t="str">
        <f>IFERROR(IF(ForbDraft!K2052&lt;&gt;"",ForbDraft!K2052,""),"")</f>
        <v/>
      </c>
    </row>
    <row r="2038" spans="2:6" x14ac:dyDescent="0.2">
      <c r="B2038" s="229" t="str">
        <f>IFERROR(IF(ForbDraft!A2053&lt;&gt;"",ROW(ForbDraft!A2053),""),"")</f>
        <v/>
      </c>
      <c r="C2038" s="230" t="str">
        <f>IFERROR(IF(ForbDraft!A2053&lt;&gt;"",ForbDraft!A2053,""),"")</f>
        <v/>
      </c>
      <c r="D2038" s="230" t="str">
        <f t="shared" si="31"/>
        <v/>
      </c>
      <c r="E2038" s="230" t="str">
        <f>IFERROR(IF(ForbDraft!L2053&lt;&gt;"",ABS(ForbDraft!L2053),""),"")</f>
        <v/>
      </c>
      <c r="F2038" s="230" t="str">
        <f>IFERROR(IF(ForbDraft!K2053&lt;&gt;"",ForbDraft!K2053,""),"")</f>
        <v/>
      </c>
    </row>
    <row r="2039" spans="2:6" x14ac:dyDescent="0.2">
      <c r="B2039" s="229" t="str">
        <f>IFERROR(IF(ForbDraft!A2054&lt;&gt;"",ROW(ForbDraft!A2054),""),"")</f>
        <v/>
      </c>
      <c r="C2039" s="230" t="str">
        <f>IFERROR(IF(ForbDraft!A2054&lt;&gt;"",ForbDraft!A2054,""),"")</f>
        <v/>
      </c>
      <c r="D2039" s="230" t="str">
        <f t="shared" si="31"/>
        <v/>
      </c>
      <c r="E2039" s="230" t="str">
        <f>IFERROR(IF(ForbDraft!L2054&lt;&gt;"",ABS(ForbDraft!L2054),""),"")</f>
        <v/>
      </c>
      <c r="F2039" s="230" t="str">
        <f>IFERROR(IF(ForbDraft!K2054&lt;&gt;"",ForbDraft!K2054,""),"")</f>
        <v/>
      </c>
    </row>
    <row r="2040" spans="2:6" x14ac:dyDescent="0.2">
      <c r="B2040" s="229" t="str">
        <f>IFERROR(IF(ForbDraft!A2055&lt;&gt;"",ROW(ForbDraft!A2055),""),"")</f>
        <v/>
      </c>
      <c r="C2040" s="230" t="str">
        <f>IFERROR(IF(ForbDraft!A2055&lt;&gt;"",ForbDraft!A2055,""),"")</f>
        <v/>
      </c>
      <c r="D2040" s="230" t="str">
        <f t="shared" si="31"/>
        <v/>
      </c>
      <c r="E2040" s="230" t="str">
        <f>IFERROR(IF(ForbDraft!L2055&lt;&gt;"",ABS(ForbDraft!L2055),""),"")</f>
        <v/>
      </c>
      <c r="F2040" s="230" t="str">
        <f>IFERROR(IF(ForbDraft!K2055&lt;&gt;"",ForbDraft!K2055,""),"")</f>
        <v/>
      </c>
    </row>
    <row r="2041" spans="2:6" x14ac:dyDescent="0.2">
      <c r="B2041" s="229" t="str">
        <f>IFERROR(IF(ForbDraft!A2056&lt;&gt;"",ROW(ForbDraft!A2056),""),"")</f>
        <v/>
      </c>
      <c r="C2041" s="230" t="str">
        <f>IFERROR(IF(ForbDraft!A2056&lt;&gt;"",ForbDraft!A2056,""),"")</f>
        <v/>
      </c>
      <c r="D2041" s="230" t="str">
        <f t="shared" si="31"/>
        <v/>
      </c>
      <c r="E2041" s="230" t="str">
        <f>IFERROR(IF(ForbDraft!L2056&lt;&gt;"",ABS(ForbDraft!L2056),""),"")</f>
        <v/>
      </c>
      <c r="F2041" s="230" t="str">
        <f>IFERROR(IF(ForbDraft!K2056&lt;&gt;"",ForbDraft!K2056,""),"")</f>
        <v/>
      </c>
    </row>
    <row r="2042" spans="2:6" x14ac:dyDescent="0.2">
      <c r="B2042" s="229" t="str">
        <f>IFERROR(IF(ForbDraft!A2057&lt;&gt;"",ROW(ForbDraft!A2057),""),"")</f>
        <v/>
      </c>
      <c r="C2042" s="230" t="str">
        <f>IFERROR(IF(ForbDraft!A2057&lt;&gt;"",ForbDraft!A2057,""),"")</f>
        <v/>
      </c>
      <c r="D2042" s="230" t="str">
        <f t="shared" si="31"/>
        <v/>
      </c>
      <c r="E2042" s="230" t="str">
        <f>IFERROR(IF(ForbDraft!L2057&lt;&gt;"",ABS(ForbDraft!L2057),""),"")</f>
        <v/>
      </c>
      <c r="F2042" s="230" t="str">
        <f>IFERROR(IF(ForbDraft!K2057&lt;&gt;"",ForbDraft!K2057,""),"")</f>
        <v/>
      </c>
    </row>
    <row r="2043" spans="2:6" x14ac:dyDescent="0.2">
      <c r="B2043" s="229" t="str">
        <f>IFERROR(IF(ForbDraft!A2058&lt;&gt;"",ROW(ForbDraft!A2058),""),"")</f>
        <v/>
      </c>
      <c r="C2043" s="230" t="str">
        <f>IFERROR(IF(ForbDraft!A2058&lt;&gt;"",ForbDraft!A2058,""),"")</f>
        <v/>
      </c>
      <c r="D2043" s="230" t="str">
        <f t="shared" si="31"/>
        <v/>
      </c>
      <c r="E2043" s="230" t="str">
        <f>IFERROR(IF(ForbDraft!L2058&lt;&gt;"",ABS(ForbDraft!L2058),""),"")</f>
        <v/>
      </c>
      <c r="F2043" s="230" t="str">
        <f>IFERROR(IF(ForbDraft!K2058&lt;&gt;"",ForbDraft!K2058,""),"")</f>
        <v/>
      </c>
    </row>
    <row r="2044" spans="2:6" x14ac:dyDescent="0.2">
      <c r="B2044" s="229" t="str">
        <f>IFERROR(IF(ForbDraft!A2059&lt;&gt;"",ROW(ForbDraft!A2059),""),"")</f>
        <v/>
      </c>
      <c r="C2044" s="230" t="str">
        <f>IFERROR(IF(ForbDraft!A2059&lt;&gt;"",ForbDraft!A2059,""),"")</f>
        <v/>
      </c>
      <c r="D2044" s="230" t="str">
        <f t="shared" si="31"/>
        <v/>
      </c>
      <c r="E2044" s="230" t="str">
        <f>IFERROR(IF(ForbDraft!L2059&lt;&gt;"",ABS(ForbDraft!L2059),""),"")</f>
        <v/>
      </c>
      <c r="F2044" s="230" t="str">
        <f>IFERROR(IF(ForbDraft!K2059&lt;&gt;"",ForbDraft!K2059,""),"")</f>
        <v/>
      </c>
    </row>
    <row r="2045" spans="2:6" x14ac:dyDescent="0.2">
      <c r="B2045" s="229" t="str">
        <f>IFERROR(IF(ForbDraft!A2060&lt;&gt;"",ROW(ForbDraft!A2060),""),"")</f>
        <v/>
      </c>
      <c r="C2045" s="230" t="str">
        <f>IFERROR(IF(ForbDraft!A2060&lt;&gt;"",ForbDraft!A2060,""),"")</f>
        <v/>
      </c>
      <c r="D2045" s="230" t="str">
        <f t="shared" si="31"/>
        <v/>
      </c>
      <c r="E2045" s="230" t="str">
        <f>IFERROR(IF(ForbDraft!L2060&lt;&gt;"",ABS(ForbDraft!L2060),""),"")</f>
        <v/>
      </c>
      <c r="F2045" s="230" t="str">
        <f>IFERROR(IF(ForbDraft!K2060&lt;&gt;"",ForbDraft!K2060,""),"")</f>
        <v/>
      </c>
    </row>
    <row r="2046" spans="2:6" x14ac:dyDescent="0.2">
      <c r="B2046" s="229" t="str">
        <f>IFERROR(IF(ForbDraft!A2061&lt;&gt;"",ROW(ForbDraft!A2061),""),"")</f>
        <v/>
      </c>
      <c r="C2046" s="230" t="str">
        <f>IFERROR(IF(ForbDraft!A2061&lt;&gt;"",ForbDraft!A2061,""),"")</f>
        <v/>
      </c>
      <c r="D2046" s="230" t="str">
        <f t="shared" si="31"/>
        <v/>
      </c>
      <c r="E2046" s="230" t="str">
        <f>IFERROR(IF(ForbDraft!L2061&lt;&gt;"",ABS(ForbDraft!L2061),""),"")</f>
        <v/>
      </c>
      <c r="F2046" s="230" t="str">
        <f>IFERROR(IF(ForbDraft!K2061&lt;&gt;"",ForbDraft!K2061,""),"")</f>
        <v/>
      </c>
    </row>
    <row r="2047" spans="2:6" x14ac:dyDescent="0.2">
      <c r="B2047" s="229" t="str">
        <f>IFERROR(IF(ForbDraft!A2062&lt;&gt;"",ROW(ForbDraft!A2062),""),"")</f>
        <v/>
      </c>
      <c r="C2047" s="230" t="str">
        <f>IFERROR(IF(ForbDraft!A2062&lt;&gt;"",ForbDraft!A2062,""),"")</f>
        <v/>
      </c>
      <c r="D2047" s="230" t="str">
        <f t="shared" si="31"/>
        <v/>
      </c>
      <c r="E2047" s="230" t="str">
        <f>IFERROR(IF(ForbDraft!L2062&lt;&gt;"",ABS(ForbDraft!L2062),""),"")</f>
        <v/>
      </c>
      <c r="F2047" s="230" t="str">
        <f>IFERROR(IF(ForbDraft!K2062&lt;&gt;"",ForbDraft!K2062,""),"")</f>
        <v/>
      </c>
    </row>
    <row r="2048" spans="2:6" x14ac:dyDescent="0.2">
      <c r="B2048" s="229" t="str">
        <f>IFERROR(IF(ForbDraft!A2063&lt;&gt;"",ROW(ForbDraft!A2063),""),"")</f>
        <v/>
      </c>
      <c r="C2048" s="230" t="str">
        <f>IFERROR(IF(ForbDraft!A2063&lt;&gt;"",ForbDraft!A2063,""),"")</f>
        <v/>
      </c>
      <c r="D2048" s="230" t="str">
        <f t="shared" si="31"/>
        <v/>
      </c>
      <c r="E2048" s="230" t="str">
        <f>IFERROR(IF(ForbDraft!L2063&lt;&gt;"",ABS(ForbDraft!L2063),""),"")</f>
        <v/>
      </c>
      <c r="F2048" s="230" t="str">
        <f>IFERROR(IF(ForbDraft!K2063&lt;&gt;"",ForbDraft!K2063,""),"")</f>
        <v/>
      </c>
    </row>
    <row r="2049" spans="2:6" x14ac:dyDescent="0.2">
      <c r="B2049" s="229" t="str">
        <f>IFERROR(IF(ForbDraft!A2064&lt;&gt;"",ROW(ForbDraft!A2064),""),"")</f>
        <v/>
      </c>
      <c r="C2049" s="230" t="str">
        <f>IFERROR(IF(ForbDraft!A2064&lt;&gt;"",ForbDraft!A2064,""),"")</f>
        <v/>
      </c>
      <c r="D2049" s="230" t="str">
        <f t="shared" si="31"/>
        <v/>
      </c>
      <c r="E2049" s="230" t="str">
        <f>IFERROR(IF(ForbDraft!L2064&lt;&gt;"",ABS(ForbDraft!L2064),""),"")</f>
        <v/>
      </c>
      <c r="F2049" s="230" t="str">
        <f>IFERROR(IF(ForbDraft!K2064&lt;&gt;"",ForbDraft!K2064,""),"")</f>
        <v/>
      </c>
    </row>
    <row r="2050" spans="2:6" x14ac:dyDescent="0.2">
      <c r="B2050" s="229" t="str">
        <f>IFERROR(IF(ForbDraft!A2065&lt;&gt;"",ROW(ForbDraft!A2065),""),"")</f>
        <v/>
      </c>
      <c r="C2050" s="230" t="str">
        <f>IFERROR(IF(ForbDraft!A2065&lt;&gt;"",ForbDraft!A2065,""),"")</f>
        <v/>
      </c>
      <c r="D2050" s="230" t="str">
        <f t="shared" si="31"/>
        <v/>
      </c>
      <c r="E2050" s="230" t="str">
        <f>IFERROR(IF(ForbDraft!L2065&lt;&gt;"",ABS(ForbDraft!L2065),""),"")</f>
        <v/>
      </c>
      <c r="F2050" s="230" t="str">
        <f>IFERROR(IF(ForbDraft!K2065&lt;&gt;"",ForbDraft!K2065,""),"")</f>
        <v/>
      </c>
    </row>
    <row r="2051" spans="2:6" x14ac:dyDescent="0.2">
      <c r="B2051" s="229" t="str">
        <f>IFERROR(IF(ForbDraft!A2066&lt;&gt;"",ROW(ForbDraft!A2066),""),"")</f>
        <v/>
      </c>
      <c r="C2051" s="230" t="str">
        <f>IFERROR(IF(ForbDraft!A2066&lt;&gt;"",ForbDraft!A2066,""),"")</f>
        <v/>
      </c>
      <c r="D2051" s="230" t="str">
        <f t="shared" ref="D2051:D2114" si="32">IF(F2051="pH לבדיקת גבול","pH",F2051)</f>
        <v/>
      </c>
      <c r="E2051" s="230" t="str">
        <f>IFERROR(IF(ForbDraft!L2066&lt;&gt;"",ABS(ForbDraft!L2066),""),"")</f>
        <v/>
      </c>
      <c r="F2051" s="230" t="str">
        <f>IFERROR(IF(ForbDraft!K2066&lt;&gt;"",ForbDraft!K2066,""),"")</f>
        <v/>
      </c>
    </row>
    <row r="2052" spans="2:6" x14ac:dyDescent="0.2">
      <c r="B2052" s="229" t="str">
        <f>IFERROR(IF(ForbDraft!A2067&lt;&gt;"",ROW(ForbDraft!A2067),""),"")</f>
        <v/>
      </c>
      <c r="C2052" s="230" t="str">
        <f>IFERROR(IF(ForbDraft!A2067&lt;&gt;"",ForbDraft!A2067,""),"")</f>
        <v/>
      </c>
      <c r="D2052" s="230" t="str">
        <f t="shared" si="32"/>
        <v/>
      </c>
      <c r="E2052" s="230" t="str">
        <f>IFERROR(IF(ForbDraft!L2067&lt;&gt;"",ABS(ForbDraft!L2067),""),"")</f>
        <v/>
      </c>
      <c r="F2052" s="230" t="str">
        <f>IFERROR(IF(ForbDraft!K2067&lt;&gt;"",ForbDraft!K2067,""),"")</f>
        <v/>
      </c>
    </row>
    <row r="2053" spans="2:6" x14ac:dyDescent="0.2">
      <c r="B2053" s="229" t="str">
        <f>IFERROR(IF(ForbDraft!A2068&lt;&gt;"",ROW(ForbDraft!A2068),""),"")</f>
        <v/>
      </c>
      <c r="C2053" s="230" t="str">
        <f>IFERROR(IF(ForbDraft!A2068&lt;&gt;"",ForbDraft!A2068,""),"")</f>
        <v/>
      </c>
      <c r="D2053" s="230" t="str">
        <f t="shared" si="32"/>
        <v/>
      </c>
      <c r="E2053" s="230" t="str">
        <f>IFERROR(IF(ForbDraft!L2068&lt;&gt;"",ABS(ForbDraft!L2068),""),"")</f>
        <v/>
      </c>
      <c r="F2053" s="230" t="str">
        <f>IFERROR(IF(ForbDraft!K2068&lt;&gt;"",ForbDraft!K2068,""),"")</f>
        <v/>
      </c>
    </row>
    <row r="2054" spans="2:6" x14ac:dyDescent="0.2">
      <c r="B2054" s="229" t="str">
        <f>IFERROR(IF(ForbDraft!A2069&lt;&gt;"",ROW(ForbDraft!A2069),""),"")</f>
        <v/>
      </c>
      <c r="C2054" s="230" t="str">
        <f>IFERROR(IF(ForbDraft!A2069&lt;&gt;"",ForbDraft!A2069,""),"")</f>
        <v/>
      </c>
      <c r="D2054" s="230" t="str">
        <f t="shared" si="32"/>
        <v/>
      </c>
      <c r="E2054" s="230" t="str">
        <f>IFERROR(IF(ForbDraft!L2069&lt;&gt;"",ABS(ForbDraft!L2069),""),"")</f>
        <v/>
      </c>
      <c r="F2054" s="230" t="str">
        <f>IFERROR(IF(ForbDraft!K2069&lt;&gt;"",ForbDraft!K2069,""),"")</f>
        <v/>
      </c>
    </row>
    <row r="2055" spans="2:6" x14ac:dyDescent="0.2">
      <c r="B2055" s="229" t="str">
        <f>IFERROR(IF(ForbDraft!A2070&lt;&gt;"",ROW(ForbDraft!A2070),""),"")</f>
        <v/>
      </c>
      <c r="C2055" s="230" t="str">
        <f>IFERROR(IF(ForbDraft!A2070&lt;&gt;"",ForbDraft!A2070,""),"")</f>
        <v/>
      </c>
      <c r="D2055" s="230" t="str">
        <f t="shared" si="32"/>
        <v/>
      </c>
      <c r="E2055" s="230" t="str">
        <f>IFERROR(IF(ForbDraft!L2070&lt;&gt;"",ABS(ForbDraft!L2070),""),"")</f>
        <v/>
      </c>
      <c r="F2055" s="230" t="str">
        <f>IFERROR(IF(ForbDraft!K2070&lt;&gt;"",ForbDraft!K2070,""),"")</f>
        <v/>
      </c>
    </row>
    <row r="2056" spans="2:6" x14ac:dyDescent="0.2">
      <c r="B2056" s="229" t="str">
        <f>IFERROR(IF(ForbDraft!A2071&lt;&gt;"",ROW(ForbDraft!A2071),""),"")</f>
        <v/>
      </c>
      <c r="C2056" s="230" t="str">
        <f>IFERROR(IF(ForbDraft!A2071&lt;&gt;"",ForbDraft!A2071,""),"")</f>
        <v/>
      </c>
      <c r="D2056" s="230" t="str">
        <f t="shared" si="32"/>
        <v/>
      </c>
      <c r="E2056" s="230" t="str">
        <f>IFERROR(IF(ForbDraft!L2071&lt;&gt;"",ABS(ForbDraft!L2071),""),"")</f>
        <v/>
      </c>
      <c r="F2056" s="230" t="str">
        <f>IFERROR(IF(ForbDraft!K2071&lt;&gt;"",ForbDraft!K2071,""),"")</f>
        <v/>
      </c>
    </row>
    <row r="2057" spans="2:6" x14ac:dyDescent="0.2">
      <c r="B2057" s="229" t="str">
        <f>IFERROR(IF(ForbDraft!A2072&lt;&gt;"",ROW(ForbDraft!A2072),""),"")</f>
        <v/>
      </c>
      <c r="C2057" s="230" t="str">
        <f>IFERROR(IF(ForbDraft!A2072&lt;&gt;"",ForbDraft!A2072,""),"")</f>
        <v/>
      </c>
      <c r="D2057" s="230" t="str">
        <f t="shared" si="32"/>
        <v/>
      </c>
      <c r="E2057" s="230" t="str">
        <f>IFERROR(IF(ForbDraft!L2072&lt;&gt;"",ABS(ForbDraft!L2072),""),"")</f>
        <v/>
      </c>
      <c r="F2057" s="230" t="str">
        <f>IFERROR(IF(ForbDraft!K2072&lt;&gt;"",ForbDraft!K2072,""),"")</f>
        <v/>
      </c>
    </row>
    <row r="2058" spans="2:6" x14ac:dyDescent="0.2">
      <c r="B2058" s="229" t="str">
        <f>IFERROR(IF(ForbDraft!A2073&lt;&gt;"",ROW(ForbDraft!A2073),""),"")</f>
        <v/>
      </c>
      <c r="C2058" s="230" t="str">
        <f>IFERROR(IF(ForbDraft!A2073&lt;&gt;"",ForbDraft!A2073,""),"")</f>
        <v/>
      </c>
      <c r="D2058" s="230" t="str">
        <f t="shared" si="32"/>
        <v/>
      </c>
      <c r="E2058" s="230" t="str">
        <f>IFERROR(IF(ForbDraft!L2073&lt;&gt;"",ABS(ForbDraft!L2073),""),"")</f>
        <v/>
      </c>
      <c r="F2058" s="230" t="str">
        <f>IFERROR(IF(ForbDraft!K2073&lt;&gt;"",ForbDraft!K2073,""),"")</f>
        <v/>
      </c>
    </row>
    <row r="2059" spans="2:6" x14ac:dyDescent="0.2">
      <c r="B2059" s="229" t="str">
        <f>IFERROR(IF(ForbDraft!A2074&lt;&gt;"",ROW(ForbDraft!A2074),""),"")</f>
        <v/>
      </c>
      <c r="C2059" s="230" t="str">
        <f>IFERROR(IF(ForbDraft!A2074&lt;&gt;"",ForbDraft!A2074,""),"")</f>
        <v/>
      </c>
      <c r="D2059" s="230" t="str">
        <f t="shared" si="32"/>
        <v/>
      </c>
      <c r="E2059" s="230" t="str">
        <f>IFERROR(IF(ForbDraft!L2074&lt;&gt;"",ABS(ForbDraft!L2074),""),"")</f>
        <v/>
      </c>
      <c r="F2059" s="230" t="str">
        <f>IFERROR(IF(ForbDraft!K2074&lt;&gt;"",ForbDraft!K2074,""),"")</f>
        <v/>
      </c>
    </row>
    <row r="2060" spans="2:6" x14ac:dyDescent="0.2">
      <c r="B2060" s="229" t="str">
        <f>IFERROR(IF(ForbDraft!A2075&lt;&gt;"",ROW(ForbDraft!A2075),""),"")</f>
        <v/>
      </c>
      <c r="C2060" s="230" t="str">
        <f>IFERROR(IF(ForbDraft!A2075&lt;&gt;"",ForbDraft!A2075,""),"")</f>
        <v/>
      </c>
      <c r="D2060" s="230" t="str">
        <f t="shared" si="32"/>
        <v/>
      </c>
      <c r="E2060" s="230" t="str">
        <f>IFERROR(IF(ForbDraft!L2075&lt;&gt;"",ABS(ForbDraft!L2075),""),"")</f>
        <v/>
      </c>
      <c r="F2060" s="230" t="str">
        <f>IFERROR(IF(ForbDraft!K2075&lt;&gt;"",ForbDraft!K2075,""),"")</f>
        <v/>
      </c>
    </row>
    <row r="2061" spans="2:6" x14ac:dyDescent="0.2">
      <c r="B2061" s="229" t="str">
        <f>IFERROR(IF(ForbDraft!A2076&lt;&gt;"",ROW(ForbDraft!A2076),""),"")</f>
        <v/>
      </c>
      <c r="C2061" s="230" t="str">
        <f>IFERROR(IF(ForbDraft!A2076&lt;&gt;"",ForbDraft!A2076,""),"")</f>
        <v/>
      </c>
      <c r="D2061" s="230" t="str">
        <f t="shared" si="32"/>
        <v/>
      </c>
      <c r="E2061" s="230" t="str">
        <f>IFERROR(IF(ForbDraft!L2076&lt;&gt;"",ABS(ForbDraft!L2076),""),"")</f>
        <v/>
      </c>
      <c r="F2061" s="230" t="str">
        <f>IFERROR(IF(ForbDraft!K2076&lt;&gt;"",ForbDraft!K2076,""),"")</f>
        <v/>
      </c>
    </row>
    <row r="2062" spans="2:6" x14ac:dyDescent="0.2">
      <c r="B2062" s="229" t="str">
        <f>IFERROR(IF(ForbDraft!A2077&lt;&gt;"",ROW(ForbDraft!A2077),""),"")</f>
        <v/>
      </c>
      <c r="C2062" s="230" t="str">
        <f>IFERROR(IF(ForbDraft!A2077&lt;&gt;"",ForbDraft!A2077,""),"")</f>
        <v/>
      </c>
      <c r="D2062" s="230" t="str">
        <f t="shared" si="32"/>
        <v/>
      </c>
      <c r="E2062" s="230" t="str">
        <f>IFERROR(IF(ForbDraft!L2077&lt;&gt;"",ABS(ForbDraft!L2077),""),"")</f>
        <v/>
      </c>
      <c r="F2062" s="230" t="str">
        <f>IFERROR(IF(ForbDraft!K2077&lt;&gt;"",ForbDraft!K2077,""),"")</f>
        <v/>
      </c>
    </row>
    <row r="2063" spans="2:6" x14ac:dyDescent="0.2">
      <c r="B2063" s="229" t="str">
        <f>IFERROR(IF(ForbDraft!A2078&lt;&gt;"",ROW(ForbDraft!A2078),""),"")</f>
        <v/>
      </c>
      <c r="C2063" s="230" t="str">
        <f>IFERROR(IF(ForbDraft!A2078&lt;&gt;"",ForbDraft!A2078,""),"")</f>
        <v/>
      </c>
      <c r="D2063" s="230" t="str">
        <f t="shared" si="32"/>
        <v/>
      </c>
      <c r="E2063" s="230" t="str">
        <f>IFERROR(IF(ForbDraft!L2078&lt;&gt;"",ABS(ForbDraft!L2078),""),"")</f>
        <v/>
      </c>
      <c r="F2063" s="230" t="str">
        <f>IFERROR(IF(ForbDraft!K2078&lt;&gt;"",ForbDraft!K2078,""),"")</f>
        <v/>
      </c>
    </row>
    <row r="2064" spans="2:6" x14ac:dyDescent="0.2">
      <c r="B2064" s="229" t="str">
        <f>IFERROR(IF(ForbDraft!A2079&lt;&gt;"",ROW(ForbDraft!A2079),""),"")</f>
        <v/>
      </c>
      <c r="C2064" s="230" t="str">
        <f>IFERROR(IF(ForbDraft!A2079&lt;&gt;"",ForbDraft!A2079,""),"")</f>
        <v/>
      </c>
      <c r="D2064" s="230" t="str">
        <f t="shared" si="32"/>
        <v/>
      </c>
      <c r="E2064" s="230" t="str">
        <f>IFERROR(IF(ForbDraft!L2079&lt;&gt;"",ABS(ForbDraft!L2079),""),"")</f>
        <v/>
      </c>
      <c r="F2064" s="230" t="str">
        <f>IFERROR(IF(ForbDraft!K2079&lt;&gt;"",ForbDraft!K2079,""),"")</f>
        <v/>
      </c>
    </row>
    <row r="2065" spans="2:6" x14ac:dyDescent="0.2">
      <c r="B2065" s="229" t="str">
        <f>IFERROR(IF(ForbDraft!A2080&lt;&gt;"",ROW(ForbDraft!A2080),""),"")</f>
        <v/>
      </c>
      <c r="C2065" s="230" t="str">
        <f>IFERROR(IF(ForbDraft!A2080&lt;&gt;"",ForbDraft!A2080,""),"")</f>
        <v/>
      </c>
      <c r="D2065" s="230" t="str">
        <f t="shared" si="32"/>
        <v/>
      </c>
      <c r="E2065" s="230" t="str">
        <f>IFERROR(IF(ForbDraft!L2080&lt;&gt;"",ABS(ForbDraft!L2080),""),"")</f>
        <v/>
      </c>
      <c r="F2065" s="230" t="str">
        <f>IFERROR(IF(ForbDraft!K2080&lt;&gt;"",ForbDraft!K2080,""),"")</f>
        <v/>
      </c>
    </row>
    <row r="2066" spans="2:6" x14ac:dyDescent="0.2">
      <c r="B2066" s="229" t="str">
        <f>IFERROR(IF(ForbDraft!A2081&lt;&gt;"",ROW(ForbDraft!A2081),""),"")</f>
        <v/>
      </c>
      <c r="C2066" s="230" t="str">
        <f>IFERROR(IF(ForbDraft!A2081&lt;&gt;"",ForbDraft!A2081,""),"")</f>
        <v/>
      </c>
      <c r="D2066" s="230" t="str">
        <f t="shared" si="32"/>
        <v/>
      </c>
      <c r="E2066" s="230" t="str">
        <f>IFERROR(IF(ForbDraft!L2081&lt;&gt;"",ABS(ForbDraft!L2081),""),"")</f>
        <v/>
      </c>
      <c r="F2066" s="230" t="str">
        <f>IFERROR(IF(ForbDraft!K2081&lt;&gt;"",ForbDraft!K2081,""),"")</f>
        <v/>
      </c>
    </row>
    <row r="2067" spans="2:6" x14ac:dyDescent="0.2">
      <c r="B2067" s="229" t="str">
        <f>IFERROR(IF(ForbDraft!A2082&lt;&gt;"",ROW(ForbDraft!A2082),""),"")</f>
        <v/>
      </c>
      <c r="C2067" s="230" t="str">
        <f>IFERROR(IF(ForbDraft!A2082&lt;&gt;"",ForbDraft!A2082,""),"")</f>
        <v/>
      </c>
      <c r="D2067" s="230" t="str">
        <f t="shared" si="32"/>
        <v/>
      </c>
      <c r="E2067" s="230" t="str">
        <f>IFERROR(IF(ForbDraft!L2082&lt;&gt;"",ABS(ForbDraft!L2082),""),"")</f>
        <v/>
      </c>
      <c r="F2067" s="230" t="str">
        <f>IFERROR(IF(ForbDraft!K2082&lt;&gt;"",ForbDraft!K2082,""),"")</f>
        <v/>
      </c>
    </row>
    <row r="2068" spans="2:6" x14ac:dyDescent="0.2">
      <c r="B2068" s="229" t="str">
        <f>IFERROR(IF(ForbDraft!A2083&lt;&gt;"",ROW(ForbDraft!A2083),""),"")</f>
        <v/>
      </c>
      <c r="C2068" s="230" t="str">
        <f>IFERROR(IF(ForbDraft!A2083&lt;&gt;"",ForbDraft!A2083,""),"")</f>
        <v/>
      </c>
      <c r="D2068" s="230" t="str">
        <f t="shared" si="32"/>
        <v/>
      </c>
      <c r="E2068" s="230" t="str">
        <f>IFERROR(IF(ForbDraft!L2083&lt;&gt;"",ABS(ForbDraft!L2083),""),"")</f>
        <v/>
      </c>
      <c r="F2068" s="230" t="str">
        <f>IFERROR(IF(ForbDraft!K2083&lt;&gt;"",ForbDraft!K2083,""),"")</f>
        <v/>
      </c>
    </row>
    <row r="2069" spans="2:6" x14ac:dyDescent="0.2">
      <c r="B2069" s="229" t="str">
        <f>IFERROR(IF(ForbDraft!A2084&lt;&gt;"",ROW(ForbDraft!A2084),""),"")</f>
        <v/>
      </c>
      <c r="C2069" s="230" t="str">
        <f>IFERROR(IF(ForbDraft!A2084&lt;&gt;"",ForbDraft!A2084,""),"")</f>
        <v/>
      </c>
      <c r="D2069" s="230" t="str">
        <f t="shared" si="32"/>
        <v/>
      </c>
      <c r="E2069" s="230" t="str">
        <f>IFERROR(IF(ForbDraft!L2084&lt;&gt;"",ABS(ForbDraft!L2084),""),"")</f>
        <v/>
      </c>
      <c r="F2069" s="230" t="str">
        <f>IFERROR(IF(ForbDraft!K2084&lt;&gt;"",ForbDraft!K2084,""),"")</f>
        <v/>
      </c>
    </row>
    <row r="2070" spans="2:6" x14ac:dyDescent="0.2">
      <c r="B2070" s="229" t="str">
        <f>IFERROR(IF(ForbDraft!A2085&lt;&gt;"",ROW(ForbDraft!A2085),""),"")</f>
        <v/>
      </c>
      <c r="C2070" s="230" t="str">
        <f>IFERROR(IF(ForbDraft!A2085&lt;&gt;"",ForbDraft!A2085,""),"")</f>
        <v/>
      </c>
      <c r="D2070" s="230" t="str">
        <f t="shared" si="32"/>
        <v/>
      </c>
      <c r="E2070" s="230" t="str">
        <f>IFERROR(IF(ForbDraft!L2085&lt;&gt;"",ABS(ForbDraft!L2085),""),"")</f>
        <v/>
      </c>
      <c r="F2070" s="230" t="str">
        <f>IFERROR(IF(ForbDraft!K2085&lt;&gt;"",ForbDraft!K2085,""),"")</f>
        <v/>
      </c>
    </row>
    <row r="2071" spans="2:6" x14ac:dyDescent="0.2">
      <c r="B2071" s="229" t="str">
        <f>IFERROR(IF(ForbDraft!A2086&lt;&gt;"",ROW(ForbDraft!A2086),""),"")</f>
        <v/>
      </c>
      <c r="C2071" s="230" t="str">
        <f>IFERROR(IF(ForbDraft!A2086&lt;&gt;"",ForbDraft!A2086,""),"")</f>
        <v/>
      </c>
      <c r="D2071" s="230" t="str">
        <f t="shared" si="32"/>
        <v/>
      </c>
      <c r="E2071" s="230" t="str">
        <f>IFERROR(IF(ForbDraft!L2086&lt;&gt;"",ABS(ForbDraft!L2086),""),"")</f>
        <v/>
      </c>
      <c r="F2071" s="230" t="str">
        <f>IFERROR(IF(ForbDraft!K2086&lt;&gt;"",ForbDraft!K2086,""),"")</f>
        <v/>
      </c>
    </row>
    <row r="2072" spans="2:6" x14ac:dyDescent="0.2">
      <c r="B2072" s="229" t="str">
        <f>IFERROR(IF(ForbDraft!A2087&lt;&gt;"",ROW(ForbDraft!A2087),""),"")</f>
        <v/>
      </c>
      <c r="C2072" s="230" t="str">
        <f>IFERROR(IF(ForbDraft!A2087&lt;&gt;"",ForbDraft!A2087,""),"")</f>
        <v/>
      </c>
      <c r="D2072" s="230" t="str">
        <f t="shared" si="32"/>
        <v/>
      </c>
      <c r="E2072" s="230" t="str">
        <f>IFERROR(IF(ForbDraft!L2087&lt;&gt;"",ABS(ForbDraft!L2087),""),"")</f>
        <v/>
      </c>
      <c r="F2072" s="230" t="str">
        <f>IFERROR(IF(ForbDraft!K2087&lt;&gt;"",ForbDraft!K2087,""),"")</f>
        <v/>
      </c>
    </row>
    <row r="2073" spans="2:6" x14ac:dyDescent="0.2">
      <c r="B2073" s="229" t="str">
        <f>IFERROR(IF(ForbDraft!A2088&lt;&gt;"",ROW(ForbDraft!A2088),""),"")</f>
        <v/>
      </c>
      <c r="C2073" s="230" t="str">
        <f>IFERROR(IF(ForbDraft!A2088&lt;&gt;"",ForbDraft!A2088,""),"")</f>
        <v/>
      </c>
      <c r="D2073" s="230" t="str">
        <f t="shared" si="32"/>
        <v/>
      </c>
      <c r="E2073" s="230" t="str">
        <f>IFERROR(IF(ForbDraft!L2088&lt;&gt;"",ABS(ForbDraft!L2088),""),"")</f>
        <v/>
      </c>
      <c r="F2073" s="230" t="str">
        <f>IFERROR(IF(ForbDraft!K2088&lt;&gt;"",ForbDraft!K2088,""),"")</f>
        <v/>
      </c>
    </row>
    <row r="2074" spans="2:6" x14ac:dyDescent="0.2">
      <c r="B2074" s="229" t="str">
        <f>IFERROR(IF(ForbDraft!A2089&lt;&gt;"",ROW(ForbDraft!A2089),""),"")</f>
        <v/>
      </c>
      <c r="C2074" s="230" t="str">
        <f>IFERROR(IF(ForbDraft!A2089&lt;&gt;"",ForbDraft!A2089,""),"")</f>
        <v/>
      </c>
      <c r="D2074" s="230" t="str">
        <f t="shared" si="32"/>
        <v/>
      </c>
      <c r="E2074" s="230" t="str">
        <f>IFERROR(IF(ForbDraft!L2089&lt;&gt;"",ABS(ForbDraft!L2089),""),"")</f>
        <v/>
      </c>
      <c r="F2074" s="230" t="str">
        <f>IFERROR(IF(ForbDraft!K2089&lt;&gt;"",ForbDraft!K2089,""),"")</f>
        <v/>
      </c>
    </row>
    <row r="2075" spans="2:6" x14ac:dyDescent="0.2">
      <c r="B2075" s="229" t="str">
        <f>IFERROR(IF(ForbDraft!A2090&lt;&gt;"",ROW(ForbDraft!A2090),""),"")</f>
        <v/>
      </c>
      <c r="C2075" s="230" t="str">
        <f>IFERROR(IF(ForbDraft!A2090&lt;&gt;"",ForbDraft!A2090,""),"")</f>
        <v/>
      </c>
      <c r="D2075" s="230" t="str">
        <f t="shared" si="32"/>
        <v/>
      </c>
      <c r="E2075" s="230" t="str">
        <f>IFERROR(IF(ForbDraft!L2090&lt;&gt;"",ABS(ForbDraft!L2090),""),"")</f>
        <v/>
      </c>
      <c r="F2075" s="230" t="str">
        <f>IFERROR(IF(ForbDraft!K2090&lt;&gt;"",ForbDraft!K2090,""),"")</f>
        <v/>
      </c>
    </row>
    <row r="2076" spans="2:6" x14ac:dyDescent="0.2">
      <c r="B2076" s="229" t="str">
        <f>IFERROR(IF(ForbDraft!A2091&lt;&gt;"",ROW(ForbDraft!A2091),""),"")</f>
        <v/>
      </c>
      <c r="C2076" s="230" t="str">
        <f>IFERROR(IF(ForbDraft!A2091&lt;&gt;"",ForbDraft!A2091,""),"")</f>
        <v/>
      </c>
      <c r="D2076" s="230" t="str">
        <f t="shared" si="32"/>
        <v/>
      </c>
      <c r="E2076" s="230" t="str">
        <f>IFERROR(IF(ForbDraft!L2091&lt;&gt;"",ABS(ForbDraft!L2091),""),"")</f>
        <v/>
      </c>
      <c r="F2076" s="230" t="str">
        <f>IFERROR(IF(ForbDraft!K2091&lt;&gt;"",ForbDraft!K2091,""),"")</f>
        <v/>
      </c>
    </row>
    <row r="2077" spans="2:6" x14ac:dyDescent="0.2">
      <c r="B2077" s="229" t="str">
        <f>IFERROR(IF(ForbDraft!A2092&lt;&gt;"",ROW(ForbDraft!A2092),""),"")</f>
        <v/>
      </c>
      <c r="C2077" s="230" t="str">
        <f>IFERROR(IF(ForbDraft!A2092&lt;&gt;"",ForbDraft!A2092,""),"")</f>
        <v/>
      </c>
      <c r="D2077" s="230" t="str">
        <f t="shared" si="32"/>
        <v/>
      </c>
      <c r="E2077" s="230" t="str">
        <f>IFERROR(IF(ForbDraft!L2092&lt;&gt;"",ABS(ForbDraft!L2092),""),"")</f>
        <v/>
      </c>
      <c r="F2077" s="230" t="str">
        <f>IFERROR(IF(ForbDraft!K2092&lt;&gt;"",ForbDraft!K2092,""),"")</f>
        <v/>
      </c>
    </row>
    <row r="2078" spans="2:6" x14ac:dyDescent="0.2">
      <c r="B2078" s="229" t="str">
        <f>IFERROR(IF(ForbDraft!A2093&lt;&gt;"",ROW(ForbDraft!A2093),""),"")</f>
        <v/>
      </c>
      <c r="C2078" s="230" t="str">
        <f>IFERROR(IF(ForbDraft!A2093&lt;&gt;"",ForbDraft!A2093,""),"")</f>
        <v/>
      </c>
      <c r="D2078" s="230" t="str">
        <f t="shared" si="32"/>
        <v/>
      </c>
      <c r="E2078" s="230" t="str">
        <f>IFERROR(IF(ForbDraft!L2093&lt;&gt;"",ABS(ForbDraft!L2093),""),"")</f>
        <v/>
      </c>
      <c r="F2078" s="230" t="str">
        <f>IFERROR(IF(ForbDraft!K2093&lt;&gt;"",ForbDraft!K2093,""),"")</f>
        <v/>
      </c>
    </row>
    <row r="2079" spans="2:6" x14ac:dyDescent="0.2">
      <c r="B2079" s="229" t="str">
        <f>IFERROR(IF(ForbDraft!A2094&lt;&gt;"",ROW(ForbDraft!A2094),""),"")</f>
        <v/>
      </c>
      <c r="C2079" s="230" t="str">
        <f>IFERROR(IF(ForbDraft!A2094&lt;&gt;"",ForbDraft!A2094,""),"")</f>
        <v/>
      </c>
      <c r="D2079" s="230" t="str">
        <f t="shared" si="32"/>
        <v/>
      </c>
      <c r="E2079" s="230" t="str">
        <f>IFERROR(IF(ForbDraft!L2094&lt;&gt;"",ABS(ForbDraft!L2094),""),"")</f>
        <v/>
      </c>
      <c r="F2079" s="230" t="str">
        <f>IFERROR(IF(ForbDraft!K2094&lt;&gt;"",ForbDraft!K2094,""),"")</f>
        <v/>
      </c>
    </row>
    <row r="2080" spans="2:6" x14ac:dyDescent="0.2">
      <c r="B2080" s="229" t="str">
        <f>IFERROR(IF(ForbDraft!A2095&lt;&gt;"",ROW(ForbDraft!A2095),""),"")</f>
        <v/>
      </c>
      <c r="C2080" s="230" t="str">
        <f>IFERROR(IF(ForbDraft!A2095&lt;&gt;"",ForbDraft!A2095,""),"")</f>
        <v/>
      </c>
      <c r="D2080" s="230" t="str">
        <f t="shared" si="32"/>
        <v/>
      </c>
      <c r="E2080" s="230" t="str">
        <f>IFERROR(IF(ForbDraft!L2095&lt;&gt;"",ABS(ForbDraft!L2095),""),"")</f>
        <v/>
      </c>
      <c r="F2080" s="230" t="str">
        <f>IFERROR(IF(ForbDraft!K2095&lt;&gt;"",ForbDraft!K2095,""),"")</f>
        <v/>
      </c>
    </row>
    <row r="2081" spans="2:6" x14ac:dyDescent="0.2">
      <c r="B2081" s="229" t="str">
        <f>IFERROR(IF(ForbDraft!A2096&lt;&gt;"",ROW(ForbDraft!A2096),""),"")</f>
        <v/>
      </c>
      <c r="C2081" s="230" t="str">
        <f>IFERROR(IF(ForbDraft!A2096&lt;&gt;"",ForbDraft!A2096,""),"")</f>
        <v/>
      </c>
      <c r="D2081" s="230" t="str">
        <f t="shared" si="32"/>
        <v/>
      </c>
      <c r="E2081" s="230" t="str">
        <f>IFERROR(IF(ForbDraft!L2096&lt;&gt;"",ABS(ForbDraft!L2096),""),"")</f>
        <v/>
      </c>
      <c r="F2081" s="230" t="str">
        <f>IFERROR(IF(ForbDraft!K2096&lt;&gt;"",ForbDraft!K2096,""),"")</f>
        <v/>
      </c>
    </row>
    <row r="2082" spans="2:6" x14ac:dyDescent="0.2">
      <c r="B2082" s="229" t="str">
        <f>IFERROR(IF(ForbDraft!A2097&lt;&gt;"",ROW(ForbDraft!A2097),""),"")</f>
        <v/>
      </c>
      <c r="C2082" s="230" t="str">
        <f>IFERROR(IF(ForbDraft!A2097&lt;&gt;"",ForbDraft!A2097,""),"")</f>
        <v/>
      </c>
      <c r="D2082" s="230" t="str">
        <f t="shared" si="32"/>
        <v/>
      </c>
      <c r="E2082" s="230" t="str">
        <f>IFERROR(IF(ForbDraft!L2097&lt;&gt;"",ABS(ForbDraft!L2097),""),"")</f>
        <v/>
      </c>
      <c r="F2082" s="230" t="str">
        <f>IFERROR(IF(ForbDraft!K2097&lt;&gt;"",ForbDraft!K2097,""),"")</f>
        <v/>
      </c>
    </row>
    <row r="2083" spans="2:6" x14ac:dyDescent="0.2">
      <c r="B2083" s="229" t="str">
        <f>IFERROR(IF(ForbDraft!A2098&lt;&gt;"",ROW(ForbDraft!A2098),""),"")</f>
        <v/>
      </c>
      <c r="C2083" s="230" t="str">
        <f>IFERROR(IF(ForbDraft!A2098&lt;&gt;"",ForbDraft!A2098,""),"")</f>
        <v/>
      </c>
      <c r="D2083" s="230" t="str">
        <f t="shared" si="32"/>
        <v/>
      </c>
      <c r="E2083" s="230" t="str">
        <f>IFERROR(IF(ForbDraft!L2098&lt;&gt;"",ABS(ForbDraft!L2098),""),"")</f>
        <v/>
      </c>
      <c r="F2083" s="230" t="str">
        <f>IFERROR(IF(ForbDraft!K2098&lt;&gt;"",ForbDraft!K2098,""),"")</f>
        <v/>
      </c>
    </row>
    <row r="2084" spans="2:6" x14ac:dyDescent="0.2">
      <c r="B2084" s="229" t="str">
        <f>IFERROR(IF(ForbDraft!A2099&lt;&gt;"",ROW(ForbDraft!A2099),""),"")</f>
        <v/>
      </c>
      <c r="C2084" s="230" t="str">
        <f>IFERROR(IF(ForbDraft!A2099&lt;&gt;"",ForbDraft!A2099,""),"")</f>
        <v/>
      </c>
      <c r="D2084" s="230" t="str">
        <f t="shared" si="32"/>
        <v/>
      </c>
      <c r="E2084" s="230" t="str">
        <f>IFERROR(IF(ForbDraft!L2099&lt;&gt;"",ABS(ForbDraft!L2099),""),"")</f>
        <v/>
      </c>
      <c r="F2084" s="230" t="str">
        <f>IFERROR(IF(ForbDraft!K2099&lt;&gt;"",ForbDraft!K2099,""),"")</f>
        <v/>
      </c>
    </row>
    <row r="2085" spans="2:6" x14ac:dyDescent="0.2">
      <c r="B2085" s="229" t="str">
        <f>IFERROR(IF(ForbDraft!A2100&lt;&gt;"",ROW(ForbDraft!A2100),""),"")</f>
        <v/>
      </c>
      <c r="C2085" s="230" t="str">
        <f>IFERROR(IF(ForbDraft!A2100&lt;&gt;"",ForbDraft!A2100,""),"")</f>
        <v/>
      </c>
      <c r="D2085" s="230" t="str">
        <f t="shared" si="32"/>
        <v/>
      </c>
      <c r="E2085" s="230" t="str">
        <f>IFERROR(IF(ForbDraft!L2100&lt;&gt;"",ABS(ForbDraft!L2100),""),"")</f>
        <v/>
      </c>
      <c r="F2085" s="230" t="str">
        <f>IFERROR(IF(ForbDraft!K2100&lt;&gt;"",ForbDraft!K2100,""),"")</f>
        <v/>
      </c>
    </row>
    <row r="2086" spans="2:6" x14ac:dyDescent="0.2">
      <c r="B2086" s="229" t="str">
        <f>IFERROR(IF(ForbDraft!A2101&lt;&gt;"",ROW(ForbDraft!A2101),""),"")</f>
        <v/>
      </c>
      <c r="C2086" s="230" t="str">
        <f>IFERROR(IF(ForbDraft!A2101&lt;&gt;"",ForbDraft!A2101,""),"")</f>
        <v/>
      </c>
      <c r="D2086" s="230" t="str">
        <f t="shared" si="32"/>
        <v/>
      </c>
      <c r="E2086" s="230" t="str">
        <f>IFERROR(IF(ForbDraft!L2101&lt;&gt;"",ABS(ForbDraft!L2101),""),"")</f>
        <v/>
      </c>
      <c r="F2086" s="230" t="str">
        <f>IFERROR(IF(ForbDraft!K2101&lt;&gt;"",ForbDraft!K2101,""),"")</f>
        <v/>
      </c>
    </row>
    <row r="2087" spans="2:6" x14ac:dyDescent="0.2">
      <c r="B2087" s="229" t="str">
        <f>IFERROR(IF(ForbDraft!A2102&lt;&gt;"",ROW(ForbDraft!A2102),""),"")</f>
        <v/>
      </c>
      <c r="C2087" s="230" t="str">
        <f>IFERROR(IF(ForbDraft!A2102&lt;&gt;"",ForbDraft!A2102,""),"")</f>
        <v/>
      </c>
      <c r="D2087" s="230" t="str">
        <f t="shared" si="32"/>
        <v/>
      </c>
      <c r="E2087" s="230" t="str">
        <f>IFERROR(IF(ForbDraft!L2102&lt;&gt;"",ABS(ForbDraft!L2102),""),"")</f>
        <v/>
      </c>
      <c r="F2087" s="230" t="str">
        <f>IFERROR(IF(ForbDraft!K2102&lt;&gt;"",ForbDraft!K2102,""),"")</f>
        <v/>
      </c>
    </row>
    <row r="2088" spans="2:6" x14ac:dyDescent="0.2">
      <c r="B2088" s="229" t="str">
        <f>IFERROR(IF(ForbDraft!A2103&lt;&gt;"",ROW(ForbDraft!A2103),""),"")</f>
        <v/>
      </c>
      <c r="C2088" s="230" t="str">
        <f>IFERROR(IF(ForbDraft!A2103&lt;&gt;"",ForbDraft!A2103,""),"")</f>
        <v/>
      </c>
      <c r="D2088" s="230" t="str">
        <f t="shared" si="32"/>
        <v/>
      </c>
      <c r="E2088" s="230" t="str">
        <f>IFERROR(IF(ForbDraft!L2103&lt;&gt;"",ABS(ForbDraft!L2103),""),"")</f>
        <v/>
      </c>
      <c r="F2088" s="230" t="str">
        <f>IFERROR(IF(ForbDraft!K2103&lt;&gt;"",ForbDraft!K2103,""),"")</f>
        <v/>
      </c>
    </row>
    <row r="2089" spans="2:6" x14ac:dyDescent="0.2">
      <c r="B2089" s="229" t="str">
        <f>IFERROR(IF(ForbDraft!A2104&lt;&gt;"",ROW(ForbDraft!A2104),""),"")</f>
        <v/>
      </c>
      <c r="C2089" s="230" t="str">
        <f>IFERROR(IF(ForbDraft!A2104&lt;&gt;"",ForbDraft!A2104,""),"")</f>
        <v/>
      </c>
      <c r="D2089" s="230" t="str">
        <f t="shared" si="32"/>
        <v/>
      </c>
      <c r="E2089" s="230" t="str">
        <f>IFERROR(IF(ForbDraft!L2104&lt;&gt;"",ABS(ForbDraft!L2104),""),"")</f>
        <v/>
      </c>
      <c r="F2089" s="230" t="str">
        <f>IFERROR(IF(ForbDraft!K2104&lt;&gt;"",ForbDraft!K2104,""),"")</f>
        <v/>
      </c>
    </row>
    <row r="2090" spans="2:6" x14ac:dyDescent="0.2">
      <c r="B2090" s="229" t="str">
        <f>IFERROR(IF(ForbDraft!A2105&lt;&gt;"",ROW(ForbDraft!A2105),""),"")</f>
        <v/>
      </c>
      <c r="C2090" s="230" t="str">
        <f>IFERROR(IF(ForbDraft!A2105&lt;&gt;"",ForbDraft!A2105,""),"")</f>
        <v/>
      </c>
      <c r="D2090" s="230" t="str">
        <f t="shared" si="32"/>
        <v/>
      </c>
      <c r="E2090" s="230" t="str">
        <f>IFERROR(IF(ForbDraft!L2105&lt;&gt;"",ABS(ForbDraft!L2105),""),"")</f>
        <v/>
      </c>
      <c r="F2090" s="230" t="str">
        <f>IFERROR(IF(ForbDraft!K2105&lt;&gt;"",ForbDraft!K2105,""),"")</f>
        <v/>
      </c>
    </row>
    <row r="2091" spans="2:6" x14ac:dyDescent="0.2">
      <c r="B2091" s="229" t="str">
        <f>IFERROR(IF(ForbDraft!A2106&lt;&gt;"",ROW(ForbDraft!A2106),""),"")</f>
        <v/>
      </c>
      <c r="C2091" s="230" t="str">
        <f>IFERROR(IF(ForbDraft!A2106&lt;&gt;"",ForbDraft!A2106,""),"")</f>
        <v/>
      </c>
      <c r="D2091" s="230" t="str">
        <f t="shared" si="32"/>
        <v/>
      </c>
      <c r="E2091" s="230" t="str">
        <f>IFERROR(IF(ForbDraft!L2106&lt;&gt;"",ABS(ForbDraft!L2106),""),"")</f>
        <v/>
      </c>
      <c r="F2091" s="230" t="str">
        <f>IFERROR(IF(ForbDraft!K2106&lt;&gt;"",ForbDraft!K2106,""),"")</f>
        <v/>
      </c>
    </row>
    <row r="2092" spans="2:6" x14ac:dyDescent="0.2">
      <c r="B2092" s="229" t="str">
        <f>IFERROR(IF(ForbDraft!A2107&lt;&gt;"",ROW(ForbDraft!A2107),""),"")</f>
        <v/>
      </c>
      <c r="C2092" s="230" t="str">
        <f>IFERROR(IF(ForbDraft!A2107&lt;&gt;"",ForbDraft!A2107,""),"")</f>
        <v/>
      </c>
      <c r="D2092" s="230" t="str">
        <f t="shared" si="32"/>
        <v/>
      </c>
      <c r="E2092" s="230" t="str">
        <f>IFERROR(IF(ForbDraft!L2107&lt;&gt;"",ABS(ForbDraft!L2107),""),"")</f>
        <v/>
      </c>
      <c r="F2092" s="230" t="str">
        <f>IFERROR(IF(ForbDraft!K2107&lt;&gt;"",ForbDraft!K2107,""),"")</f>
        <v/>
      </c>
    </row>
    <row r="2093" spans="2:6" x14ac:dyDescent="0.2">
      <c r="B2093" s="229" t="str">
        <f>IFERROR(IF(ForbDraft!A2108&lt;&gt;"",ROW(ForbDraft!A2108),""),"")</f>
        <v/>
      </c>
      <c r="C2093" s="230" t="str">
        <f>IFERROR(IF(ForbDraft!A2108&lt;&gt;"",ForbDraft!A2108,""),"")</f>
        <v/>
      </c>
      <c r="D2093" s="230" t="str">
        <f t="shared" si="32"/>
        <v/>
      </c>
      <c r="E2093" s="230" t="str">
        <f>IFERROR(IF(ForbDraft!L2108&lt;&gt;"",ABS(ForbDraft!L2108),""),"")</f>
        <v/>
      </c>
      <c r="F2093" s="230" t="str">
        <f>IFERROR(IF(ForbDraft!K2108&lt;&gt;"",ForbDraft!K2108,""),"")</f>
        <v/>
      </c>
    </row>
    <row r="2094" spans="2:6" x14ac:dyDescent="0.2">
      <c r="B2094" s="229" t="str">
        <f>IFERROR(IF(ForbDraft!A2109&lt;&gt;"",ROW(ForbDraft!A2109),""),"")</f>
        <v/>
      </c>
      <c r="C2094" s="230" t="str">
        <f>IFERROR(IF(ForbDraft!A2109&lt;&gt;"",ForbDraft!A2109,""),"")</f>
        <v/>
      </c>
      <c r="D2094" s="230" t="str">
        <f t="shared" si="32"/>
        <v/>
      </c>
      <c r="E2094" s="230" t="str">
        <f>IFERROR(IF(ForbDraft!L2109&lt;&gt;"",ABS(ForbDraft!L2109),""),"")</f>
        <v/>
      </c>
      <c r="F2094" s="230" t="str">
        <f>IFERROR(IF(ForbDraft!K2109&lt;&gt;"",ForbDraft!K2109,""),"")</f>
        <v/>
      </c>
    </row>
    <row r="2095" spans="2:6" x14ac:dyDescent="0.2">
      <c r="B2095" s="229" t="str">
        <f>IFERROR(IF(ForbDraft!A2110&lt;&gt;"",ROW(ForbDraft!A2110),""),"")</f>
        <v/>
      </c>
      <c r="C2095" s="230" t="str">
        <f>IFERROR(IF(ForbDraft!A2110&lt;&gt;"",ForbDraft!A2110,""),"")</f>
        <v/>
      </c>
      <c r="D2095" s="230" t="str">
        <f t="shared" si="32"/>
        <v/>
      </c>
      <c r="E2095" s="230" t="str">
        <f>IFERROR(IF(ForbDraft!L2110&lt;&gt;"",ABS(ForbDraft!L2110),""),"")</f>
        <v/>
      </c>
      <c r="F2095" s="230" t="str">
        <f>IFERROR(IF(ForbDraft!K2110&lt;&gt;"",ForbDraft!K2110,""),"")</f>
        <v/>
      </c>
    </row>
    <row r="2096" spans="2:6" x14ac:dyDescent="0.2">
      <c r="B2096" s="229" t="str">
        <f>IFERROR(IF(ForbDraft!A2111&lt;&gt;"",ROW(ForbDraft!A2111),""),"")</f>
        <v/>
      </c>
      <c r="C2096" s="230" t="str">
        <f>IFERROR(IF(ForbDraft!A2111&lt;&gt;"",ForbDraft!A2111,""),"")</f>
        <v/>
      </c>
      <c r="D2096" s="230" t="str">
        <f t="shared" si="32"/>
        <v/>
      </c>
      <c r="E2096" s="230" t="str">
        <f>IFERROR(IF(ForbDraft!L2111&lt;&gt;"",ABS(ForbDraft!L2111),""),"")</f>
        <v/>
      </c>
      <c r="F2096" s="230" t="str">
        <f>IFERROR(IF(ForbDraft!K2111&lt;&gt;"",ForbDraft!K2111,""),"")</f>
        <v/>
      </c>
    </row>
    <row r="2097" spans="2:6" x14ac:dyDescent="0.2">
      <c r="B2097" s="229" t="str">
        <f>IFERROR(IF(ForbDraft!A2112&lt;&gt;"",ROW(ForbDraft!A2112),""),"")</f>
        <v/>
      </c>
      <c r="C2097" s="230" t="str">
        <f>IFERROR(IF(ForbDraft!A2112&lt;&gt;"",ForbDraft!A2112,""),"")</f>
        <v/>
      </c>
      <c r="D2097" s="230" t="str">
        <f t="shared" si="32"/>
        <v/>
      </c>
      <c r="E2097" s="230" t="str">
        <f>IFERROR(IF(ForbDraft!L2112&lt;&gt;"",ABS(ForbDraft!L2112),""),"")</f>
        <v/>
      </c>
      <c r="F2097" s="230" t="str">
        <f>IFERROR(IF(ForbDraft!K2112&lt;&gt;"",ForbDraft!K2112,""),"")</f>
        <v/>
      </c>
    </row>
    <row r="2098" spans="2:6" x14ac:dyDescent="0.2">
      <c r="B2098" s="229" t="str">
        <f>IFERROR(IF(ForbDraft!A2113&lt;&gt;"",ROW(ForbDraft!A2113),""),"")</f>
        <v/>
      </c>
      <c r="C2098" s="230" t="str">
        <f>IFERROR(IF(ForbDraft!A2113&lt;&gt;"",ForbDraft!A2113,""),"")</f>
        <v/>
      </c>
      <c r="D2098" s="230" t="str">
        <f t="shared" si="32"/>
        <v/>
      </c>
      <c r="E2098" s="230" t="str">
        <f>IFERROR(IF(ForbDraft!L2113&lt;&gt;"",ABS(ForbDraft!L2113),""),"")</f>
        <v/>
      </c>
      <c r="F2098" s="230" t="str">
        <f>IFERROR(IF(ForbDraft!K2113&lt;&gt;"",ForbDraft!K2113,""),"")</f>
        <v/>
      </c>
    </row>
    <row r="2099" spans="2:6" x14ac:dyDescent="0.2">
      <c r="B2099" s="229" t="str">
        <f>IFERROR(IF(ForbDraft!A2114&lt;&gt;"",ROW(ForbDraft!A2114),""),"")</f>
        <v/>
      </c>
      <c r="C2099" s="230" t="str">
        <f>IFERROR(IF(ForbDraft!A2114&lt;&gt;"",ForbDraft!A2114,""),"")</f>
        <v/>
      </c>
      <c r="D2099" s="230" t="str">
        <f t="shared" si="32"/>
        <v/>
      </c>
      <c r="E2099" s="230" t="str">
        <f>IFERROR(IF(ForbDraft!L2114&lt;&gt;"",ABS(ForbDraft!L2114),""),"")</f>
        <v/>
      </c>
      <c r="F2099" s="230" t="str">
        <f>IFERROR(IF(ForbDraft!K2114&lt;&gt;"",ForbDraft!K2114,""),"")</f>
        <v/>
      </c>
    </row>
    <row r="2100" spans="2:6" x14ac:dyDescent="0.2">
      <c r="B2100" s="229" t="str">
        <f>IFERROR(IF(ForbDraft!A2115&lt;&gt;"",ROW(ForbDraft!A2115),""),"")</f>
        <v/>
      </c>
      <c r="C2100" s="230" t="str">
        <f>IFERROR(IF(ForbDraft!A2115&lt;&gt;"",ForbDraft!A2115,""),"")</f>
        <v/>
      </c>
      <c r="D2100" s="230" t="str">
        <f t="shared" si="32"/>
        <v/>
      </c>
      <c r="E2100" s="230" t="str">
        <f>IFERROR(IF(ForbDraft!L2115&lt;&gt;"",ABS(ForbDraft!L2115),""),"")</f>
        <v/>
      </c>
      <c r="F2100" s="230" t="str">
        <f>IFERROR(IF(ForbDraft!K2115&lt;&gt;"",ForbDraft!K2115,""),"")</f>
        <v/>
      </c>
    </row>
    <row r="2101" spans="2:6" x14ac:dyDescent="0.2">
      <c r="B2101" s="229" t="str">
        <f>IFERROR(IF(ForbDraft!A2116&lt;&gt;"",ROW(ForbDraft!A2116),""),"")</f>
        <v/>
      </c>
      <c r="C2101" s="230" t="str">
        <f>IFERROR(IF(ForbDraft!A2116&lt;&gt;"",ForbDraft!A2116,""),"")</f>
        <v/>
      </c>
      <c r="D2101" s="230" t="str">
        <f t="shared" si="32"/>
        <v/>
      </c>
      <c r="E2101" s="230" t="str">
        <f>IFERROR(IF(ForbDraft!L2116&lt;&gt;"",ABS(ForbDraft!L2116),""),"")</f>
        <v/>
      </c>
      <c r="F2101" s="230" t="str">
        <f>IFERROR(IF(ForbDraft!K2116&lt;&gt;"",ForbDraft!K2116,""),"")</f>
        <v/>
      </c>
    </row>
    <row r="2102" spans="2:6" x14ac:dyDescent="0.2">
      <c r="B2102" s="229" t="str">
        <f>IFERROR(IF(ForbDraft!A2117&lt;&gt;"",ROW(ForbDraft!A2117),""),"")</f>
        <v/>
      </c>
      <c r="C2102" s="230" t="str">
        <f>IFERROR(IF(ForbDraft!A2117&lt;&gt;"",ForbDraft!A2117,""),"")</f>
        <v/>
      </c>
      <c r="D2102" s="230" t="str">
        <f t="shared" si="32"/>
        <v/>
      </c>
      <c r="E2102" s="230" t="str">
        <f>IFERROR(IF(ForbDraft!L2117&lt;&gt;"",ABS(ForbDraft!L2117),""),"")</f>
        <v/>
      </c>
      <c r="F2102" s="230" t="str">
        <f>IFERROR(IF(ForbDraft!K2117&lt;&gt;"",ForbDraft!K2117,""),"")</f>
        <v/>
      </c>
    </row>
    <row r="2103" spans="2:6" x14ac:dyDescent="0.2">
      <c r="B2103" s="229" t="str">
        <f>IFERROR(IF(ForbDraft!A2118&lt;&gt;"",ROW(ForbDraft!A2118),""),"")</f>
        <v/>
      </c>
      <c r="C2103" s="230" t="str">
        <f>IFERROR(IF(ForbDraft!A2118&lt;&gt;"",ForbDraft!A2118,""),"")</f>
        <v/>
      </c>
      <c r="D2103" s="230" t="str">
        <f t="shared" si="32"/>
        <v/>
      </c>
      <c r="E2103" s="230" t="str">
        <f>IFERROR(IF(ForbDraft!L2118&lt;&gt;"",ABS(ForbDraft!L2118),""),"")</f>
        <v/>
      </c>
      <c r="F2103" s="230" t="str">
        <f>IFERROR(IF(ForbDraft!K2118&lt;&gt;"",ForbDraft!K2118,""),"")</f>
        <v/>
      </c>
    </row>
    <row r="2104" spans="2:6" x14ac:dyDescent="0.2">
      <c r="B2104" s="229" t="str">
        <f>IFERROR(IF(ForbDraft!A2119&lt;&gt;"",ROW(ForbDraft!A2119),""),"")</f>
        <v/>
      </c>
      <c r="C2104" s="230" t="str">
        <f>IFERROR(IF(ForbDraft!A2119&lt;&gt;"",ForbDraft!A2119,""),"")</f>
        <v/>
      </c>
      <c r="D2104" s="230" t="str">
        <f t="shared" si="32"/>
        <v/>
      </c>
      <c r="E2104" s="230" t="str">
        <f>IFERROR(IF(ForbDraft!L2119&lt;&gt;"",ABS(ForbDraft!L2119),""),"")</f>
        <v/>
      </c>
      <c r="F2104" s="230" t="str">
        <f>IFERROR(IF(ForbDraft!K2119&lt;&gt;"",ForbDraft!K2119,""),"")</f>
        <v/>
      </c>
    </row>
    <row r="2105" spans="2:6" x14ac:dyDescent="0.2">
      <c r="B2105" s="229" t="str">
        <f>IFERROR(IF(ForbDraft!A2120&lt;&gt;"",ROW(ForbDraft!A2120),""),"")</f>
        <v/>
      </c>
      <c r="C2105" s="230" t="str">
        <f>IFERROR(IF(ForbDraft!A2120&lt;&gt;"",ForbDraft!A2120,""),"")</f>
        <v/>
      </c>
      <c r="D2105" s="230" t="str">
        <f t="shared" si="32"/>
        <v/>
      </c>
      <c r="E2105" s="230" t="str">
        <f>IFERROR(IF(ForbDraft!L2120&lt;&gt;"",ABS(ForbDraft!L2120),""),"")</f>
        <v/>
      </c>
      <c r="F2105" s="230" t="str">
        <f>IFERROR(IF(ForbDraft!K2120&lt;&gt;"",ForbDraft!K2120,""),"")</f>
        <v/>
      </c>
    </row>
    <row r="2106" spans="2:6" x14ac:dyDescent="0.2">
      <c r="B2106" s="229" t="str">
        <f>IFERROR(IF(ForbDraft!A2121&lt;&gt;"",ROW(ForbDraft!A2121),""),"")</f>
        <v/>
      </c>
      <c r="C2106" s="230" t="str">
        <f>IFERROR(IF(ForbDraft!A2121&lt;&gt;"",ForbDraft!A2121,""),"")</f>
        <v/>
      </c>
      <c r="D2106" s="230" t="str">
        <f t="shared" si="32"/>
        <v/>
      </c>
      <c r="E2106" s="230" t="str">
        <f>IFERROR(IF(ForbDraft!L2121&lt;&gt;"",ABS(ForbDraft!L2121),""),"")</f>
        <v/>
      </c>
      <c r="F2106" s="230" t="str">
        <f>IFERROR(IF(ForbDraft!K2121&lt;&gt;"",ForbDraft!K2121,""),"")</f>
        <v/>
      </c>
    </row>
    <row r="2107" spans="2:6" x14ac:dyDescent="0.2">
      <c r="B2107" s="229" t="str">
        <f>IFERROR(IF(ForbDraft!A2122&lt;&gt;"",ROW(ForbDraft!A2122),""),"")</f>
        <v/>
      </c>
      <c r="C2107" s="230" t="str">
        <f>IFERROR(IF(ForbDraft!A2122&lt;&gt;"",ForbDraft!A2122,""),"")</f>
        <v/>
      </c>
      <c r="D2107" s="230" t="str">
        <f t="shared" si="32"/>
        <v/>
      </c>
      <c r="E2107" s="230" t="str">
        <f>IFERROR(IF(ForbDraft!L2122&lt;&gt;"",ABS(ForbDraft!L2122),""),"")</f>
        <v/>
      </c>
      <c r="F2107" s="230" t="str">
        <f>IFERROR(IF(ForbDraft!K2122&lt;&gt;"",ForbDraft!K2122,""),"")</f>
        <v/>
      </c>
    </row>
    <row r="2108" spans="2:6" x14ac:dyDescent="0.2">
      <c r="B2108" s="229" t="str">
        <f>IFERROR(IF(ForbDraft!A2123&lt;&gt;"",ROW(ForbDraft!A2123),""),"")</f>
        <v/>
      </c>
      <c r="C2108" s="230" t="str">
        <f>IFERROR(IF(ForbDraft!A2123&lt;&gt;"",ForbDraft!A2123,""),"")</f>
        <v/>
      </c>
      <c r="D2108" s="230" t="str">
        <f t="shared" si="32"/>
        <v/>
      </c>
      <c r="E2108" s="230" t="str">
        <f>IFERROR(IF(ForbDraft!L2123&lt;&gt;"",ABS(ForbDraft!L2123),""),"")</f>
        <v/>
      </c>
      <c r="F2108" s="230" t="str">
        <f>IFERROR(IF(ForbDraft!K2123&lt;&gt;"",ForbDraft!K2123,""),"")</f>
        <v/>
      </c>
    </row>
    <row r="2109" spans="2:6" x14ac:dyDescent="0.2">
      <c r="B2109" s="229" t="str">
        <f>IFERROR(IF(ForbDraft!A2124&lt;&gt;"",ROW(ForbDraft!A2124),""),"")</f>
        <v/>
      </c>
      <c r="C2109" s="230" t="str">
        <f>IFERROR(IF(ForbDraft!A2124&lt;&gt;"",ForbDraft!A2124,""),"")</f>
        <v/>
      </c>
      <c r="D2109" s="230" t="str">
        <f t="shared" si="32"/>
        <v/>
      </c>
      <c r="E2109" s="230" t="str">
        <f>IFERROR(IF(ForbDraft!L2124&lt;&gt;"",ABS(ForbDraft!L2124),""),"")</f>
        <v/>
      </c>
      <c r="F2109" s="230" t="str">
        <f>IFERROR(IF(ForbDraft!K2124&lt;&gt;"",ForbDraft!K2124,""),"")</f>
        <v/>
      </c>
    </row>
    <row r="2110" spans="2:6" x14ac:dyDescent="0.2">
      <c r="B2110" s="229" t="str">
        <f>IFERROR(IF(ForbDraft!A2125&lt;&gt;"",ROW(ForbDraft!A2125),""),"")</f>
        <v/>
      </c>
      <c r="C2110" s="230" t="str">
        <f>IFERROR(IF(ForbDraft!A2125&lt;&gt;"",ForbDraft!A2125,""),"")</f>
        <v/>
      </c>
      <c r="D2110" s="230" t="str">
        <f t="shared" si="32"/>
        <v/>
      </c>
      <c r="E2110" s="230" t="str">
        <f>IFERROR(IF(ForbDraft!L2125&lt;&gt;"",ABS(ForbDraft!L2125),""),"")</f>
        <v/>
      </c>
      <c r="F2110" s="230" t="str">
        <f>IFERROR(IF(ForbDraft!K2125&lt;&gt;"",ForbDraft!K2125,""),"")</f>
        <v/>
      </c>
    </row>
    <row r="2111" spans="2:6" x14ac:dyDescent="0.2">
      <c r="B2111" s="229" t="str">
        <f>IFERROR(IF(ForbDraft!A2126&lt;&gt;"",ROW(ForbDraft!A2126),""),"")</f>
        <v/>
      </c>
      <c r="C2111" s="230" t="str">
        <f>IFERROR(IF(ForbDraft!A2126&lt;&gt;"",ForbDraft!A2126,""),"")</f>
        <v/>
      </c>
      <c r="D2111" s="230" t="str">
        <f t="shared" si="32"/>
        <v/>
      </c>
      <c r="E2111" s="230" t="str">
        <f>IFERROR(IF(ForbDraft!L2126&lt;&gt;"",ABS(ForbDraft!L2126),""),"")</f>
        <v/>
      </c>
      <c r="F2111" s="230" t="str">
        <f>IFERROR(IF(ForbDraft!K2126&lt;&gt;"",ForbDraft!K2126,""),"")</f>
        <v/>
      </c>
    </row>
    <row r="2112" spans="2:6" x14ac:dyDescent="0.2">
      <c r="B2112" s="229" t="str">
        <f>IFERROR(IF(ForbDraft!A2127&lt;&gt;"",ROW(ForbDraft!A2127),""),"")</f>
        <v/>
      </c>
      <c r="C2112" s="230" t="str">
        <f>IFERROR(IF(ForbDraft!A2127&lt;&gt;"",ForbDraft!A2127,""),"")</f>
        <v/>
      </c>
      <c r="D2112" s="230" t="str">
        <f t="shared" si="32"/>
        <v/>
      </c>
      <c r="E2112" s="230" t="str">
        <f>IFERROR(IF(ForbDraft!L2127&lt;&gt;"",ABS(ForbDraft!L2127),""),"")</f>
        <v/>
      </c>
      <c r="F2112" s="230" t="str">
        <f>IFERROR(IF(ForbDraft!K2127&lt;&gt;"",ForbDraft!K2127,""),"")</f>
        <v/>
      </c>
    </row>
    <row r="2113" spans="2:6" x14ac:dyDescent="0.2">
      <c r="B2113" s="229" t="str">
        <f>IFERROR(IF(ForbDraft!A2128&lt;&gt;"",ROW(ForbDraft!A2128),""),"")</f>
        <v/>
      </c>
      <c r="C2113" s="230" t="str">
        <f>IFERROR(IF(ForbDraft!A2128&lt;&gt;"",ForbDraft!A2128,""),"")</f>
        <v/>
      </c>
      <c r="D2113" s="230" t="str">
        <f t="shared" si="32"/>
        <v/>
      </c>
      <c r="E2113" s="230" t="str">
        <f>IFERROR(IF(ForbDraft!L2128&lt;&gt;"",ABS(ForbDraft!L2128),""),"")</f>
        <v/>
      </c>
      <c r="F2113" s="230" t="str">
        <f>IFERROR(IF(ForbDraft!K2128&lt;&gt;"",ForbDraft!K2128,""),"")</f>
        <v/>
      </c>
    </row>
    <row r="2114" spans="2:6" x14ac:dyDescent="0.2">
      <c r="B2114" s="229" t="str">
        <f>IFERROR(IF(ForbDraft!A2129&lt;&gt;"",ROW(ForbDraft!A2129),""),"")</f>
        <v/>
      </c>
      <c r="C2114" s="230" t="str">
        <f>IFERROR(IF(ForbDraft!A2129&lt;&gt;"",ForbDraft!A2129,""),"")</f>
        <v/>
      </c>
      <c r="D2114" s="230" t="str">
        <f t="shared" si="32"/>
        <v/>
      </c>
      <c r="E2114" s="230" t="str">
        <f>IFERROR(IF(ForbDraft!L2129&lt;&gt;"",ABS(ForbDraft!L2129),""),"")</f>
        <v/>
      </c>
      <c r="F2114" s="230" t="str">
        <f>IFERROR(IF(ForbDraft!K2129&lt;&gt;"",ForbDraft!K2129,""),"")</f>
        <v/>
      </c>
    </row>
    <row r="2115" spans="2:6" x14ac:dyDescent="0.2">
      <c r="B2115" s="229" t="str">
        <f>IFERROR(IF(ForbDraft!A2130&lt;&gt;"",ROW(ForbDraft!A2130),""),"")</f>
        <v/>
      </c>
      <c r="C2115" s="230" t="str">
        <f>IFERROR(IF(ForbDraft!A2130&lt;&gt;"",ForbDraft!A2130,""),"")</f>
        <v/>
      </c>
      <c r="D2115" s="230" t="str">
        <f t="shared" ref="D2115:D2178" si="33">IF(F2115="pH לבדיקת גבול","pH",F2115)</f>
        <v/>
      </c>
      <c r="E2115" s="230" t="str">
        <f>IFERROR(IF(ForbDraft!L2130&lt;&gt;"",ABS(ForbDraft!L2130),""),"")</f>
        <v/>
      </c>
      <c r="F2115" s="230" t="str">
        <f>IFERROR(IF(ForbDraft!K2130&lt;&gt;"",ForbDraft!K2130,""),"")</f>
        <v/>
      </c>
    </row>
    <row r="2116" spans="2:6" x14ac:dyDescent="0.2">
      <c r="B2116" s="229" t="str">
        <f>IFERROR(IF(ForbDraft!A2131&lt;&gt;"",ROW(ForbDraft!A2131),""),"")</f>
        <v/>
      </c>
      <c r="C2116" s="230" t="str">
        <f>IFERROR(IF(ForbDraft!A2131&lt;&gt;"",ForbDraft!A2131,""),"")</f>
        <v/>
      </c>
      <c r="D2116" s="230" t="str">
        <f t="shared" si="33"/>
        <v/>
      </c>
      <c r="E2116" s="230" t="str">
        <f>IFERROR(IF(ForbDraft!L2131&lt;&gt;"",ABS(ForbDraft!L2131),""),"")</f>
        <v/>
      </c>
      <c r="F2116" s="230" t="str">
        <f>IFERROR(IF(ForbDraft!K2131&lt;&gt;"",ForbDraft!K2131,""),"")</f>
        <v/>
      </c>
    </row>
    <row r="2117" spans="2:6" x14ac:dyDescent="0.2">
      <c r="B2117" s="229" t="str">
        <f>IFERROR(IF(ForbDraft!A2132&lt;&gt;"",ROW(ForbDraft!A2132),""),"")</f>
        <v/>
      </c>
      <c r="C2117" s="230" t="str">
        <f>IFERROR(IF(ForbDraft!A2132&lt;&gt;"",ForbDraft!A2132,""),"")</f>
        <v/>
      </c>
      <c r="D2117" s="230" t="str">
        <f t="shared" si="33"/>
        <v/>
      </c>
      <c r="E2117" s="230" t="str">
        <f>IFERROR(IF(ForbDraft!L2132&lt;&gt;"",ABS(ForbDraft!L2132),""),"")</f>
        <v/>
      </c>
      <c r="F2117" s="230" t="str">
        <f>IFERROR(IF(ForbDraft!K2132&lt;&gt;"",ForbDraft!K2132,""),"")</f>
        <v/>
      </c>
    </row>
    <row r="2118" spans="2:6" x14ac:dyDescent="0.2">
      <c r="B2118" s="229" t="str">
        <f>IFERROR(IF(ForbDraft!A2133&lt;&gt;"",ROW(ForbDraft!A2133),""),"")</f>
        <v/>
      </c>
      <c r="C2118" s="230" t="str">
        <f>IFERROR(IF(ForbDraft!A2133&lt;&gt;"",ForbDraft!A2133,""),"")</f>
        <v/>
      </c>
      <c r="D2118" s="230" t="str">
        <f t="shared" si="33"/>
        <v/>
      </c>
      <c r="E2118" s="230" t="str">
        <f>IFERROR(IF(ForbDraft!L2133&lt;&gt;"",ABS(ForbDraft!L2133),""),"")</f>
        <v/>
      </c>
      <c r="F2118" s="230" t="str">
        <f>IFERROR(IF(ForbDraft!K2133&lt;&gt;"",ForbDraft!K2133,""),"")</f>
        <v/>
      </c>
    </row>
    <row r="2119" spans="2:6" x14ac:dyDescent="0.2">
      <c r="B2119" s="229" t="str">
        <f>IFERROR(IF(ForbDraft!A2134&lt;&gt;"",ROW(ForbDraft!A2134),""),"")</f>
        <v/>
      </c>
      <c r="C2119" s="230" t="str">
        <f>IFERROR(IF(ForbDraft!A2134&lt;&gt;"",ForbDraft!A2134,""),"")</f>
        <v/>
      </c>
      <c r="D2119" s="230" t="str">
        <f t="shared" si="33"/>
        <v/>
      </c>
      <c r="E2119" s="230" t="str">
        <f>IFERROR(IF(ForbDraft!L2134&lt;&gt;"",ABS(ForbDraft!L2134),""),"")</f>
        <v/>
      </c>
      <c r="F2119" s="230" t="str">
        <f>IFERROR(IF(ForbDraft!K2134&lt;&gt;"",ForbDraft!K2134,""),"")</f>
        <v/>
      </c>
    </row>
    <row r="2120" spans="2:6" x14ac:dyDescent="0.2">
      <c r="B2120" s="229" t="str">
        <f>IFERROR(IF(ForbDraft!A2135&lt;&gt;"",ROW(ForbDraft!A2135),""),"")</f>
        <v/>
      </c>
      <c r="C2120" s="230" t="str">
        <f>IFERROR(IF(ForbDraft!A2135&lt;&gt;"",ForbDraft!A2135,""),"")</f>
        <v/>
      </c>
      <c r="D2120" s="230" t="str">
        <f t="shared" si="33"/>
        <v/>
      </c>
      <c r="E2120" s="230" t="str">
        <f>IFERROR(IF(ForbDraft!L2135&lt;&gt;"",ABS(ForbDraft!L2135),""),"")</f>
        <v/>
      </c>
      <c r="F2120" s="230" t="str">
        <f>IFERROR(IF(ForbDraft!K2135&lt;&gt;"",ForbDraft!K2135,""),"")</f>
        <v/>
      </c>
    </row>
    <row r="2121" spans="2:6" x14ac:dyDescent="0.2">
      <c r="B2121" s="229" t="str">
        <f>IFERROR(IF(ForbDraft!A2136&lt;&gt;"",ROW(ForbDraft!A2136),""),"")</f>
        <v/>
      </c>
      <c r="C2121" s="230" t="str">
        <f>IFERROR(IF(ForbDraft!A2136&lt;&gt;"",ForbDraft!A2136,""),"")</f>
        <v/>
      </c>
      <c r="D2121" s="230" t="str">
        <f t="shared" si="33"/>
        <v/>
      </c>
      <c r="E2121" s="230" t="str">
        <f>IFERROR(IF(ForbDraft!L2136&lt;&gt;"",ABS(ForbDraft!L2136),""),"")</f>
        <v/>
      </c>
      <c r="F2121" s="230" t="str">
        <f>IFERROR(IF(ForbDraft!K2136&lt;&gt;"",ForbDraft!K2136,""),"")</f>
        <v/>
      </c>
    </row>
    <row r="2122" spans="2:6" x14ac:dyDescent="0.2">
      <c r="B2122" s="229" t="str">
        <f>IFERROR(IF(ForbDraft!A2137&lt;&gt;"",ROW(ForbDraft!A2137),""),"")</f>
        <v/>
      </c>
      <c r="C2122" s="230" t="str">
        <f>IFERROR(IF(ForbDraft!A2137&lt;&gt;"",ForbDraft!A2137,""),"")</f>
        <v/>
      </c>
      <c r="D2122" s="230" t="str">
        <f t="shared" si="33"/>
        <v/>
      </c>
      <c r="E2122" s="230" t="str">
        <f>IFERROR(IF(ForbDraft!L2137&lt;&gt;"",ABS(ForbDraft!L2137),""),"")</f>
        <v/>
      </c>
      <c r="F2122" s="230" t="str">
        <f>IFERROR(IF(ForbDraft!K2137&lt;&gt;"",ForbDraft!K2137,""),"")</f>
        <v/>
      </c>
    </row>
    <row r="2123" spans="2:6" x14ac:dyDescent="0.2">
      <c r="B2123" s="229" t="str">
        <f>IFERROR(IF(ForbDraft!A2138&lt;&gt;"",ROW(ForbDraft!A2138),""),"")</f>
        <v/>
      </c>
      <c r="C2123" s="230" t="str">
        <f>IFERROR(IF(ForbDraft!A2138&lt;&gt;"",ForbDraft!A2138,""),"")</f>
        <v/>
      </c>
      <c r="D2123" s="230" t="str">
        <f t="shared" si="33"/>
        <v/>
      </c>
      <c r="E2123" s="230" t="str">
        <f>IFERROR(IF(ForbDraft!L2138&lt;&gt;"",ABS(ForbDraft!L2138),""),"")</f>
        <v/>
      </c>
      <c r="F2123" s="230" t="str">
        <f>IFERROR(IF(ForbDraft!K2138&lt;&gt;"",ForbDraft!K2138,""),"")</f>
        <v/>
      </c>
    </row>
    <row r="2124" spans="2:6" x14ac:dyDescent="0.2">
      <c r="B2124" s="229" t="str">
        <f>IFERROR(IF(ForbDraft!A2139&lt;&gt;"",ROW(ForbDraft!A2139),""),"")</f>
        <v/>
      </c>
      <c r="C2124" s="230" t="str">
        <f>IFERROR(IF(ForbDraft!A2139&lt;&gt;"",ForbDraft!A2139,""),"")</f>
        <v/>
      </c>
      <c r="D2124" s="230" t="str">
        <f t="shared" si="33"/>
        <v/>
      </c>
      <c r="E2124" s="230" t="str">
        <f>IFERROR(IF(ForbDraft!L2139&lt;&gt;"",ABS(ForbDraft!L2139),""),"")</f>
        <v/>
      </c>
      <c r="F2124" s="230" t="str">
        <f>IFERROR(IF(ForbDraft!K2139&lt;&gt;"",ForbDraft!K2139,""),"")</f>
        <v/>
      </c>
    </row>
    <row r="2125" spans="2:6" x14ac:dyDescent="0.2">
      <c r="B2125" s="229" t="str">
        <f>IFERROR(IF(ForbDraft!A2140&lt;&gt;"",ROW(ForbDraft!A2140),""),"")</f>
        <v/>
      </c>
      <c r="C2125" s="230" t="str">
        <f>IFERROR(IF(ForbDraft!A2140&lt;&gt;"",ForbDraft!A2140,""),"")</f>
        <v/>
      </c>
      <c r="D2125" s="230" t="str">
        <f t="shared" si="33"/>
        <v/>
      </c>
      <c r="E2125" s="230" t="str">
        <f>IFERROR(IF(ForbDraft!L2140&lt;&gt;"",ABS(ForbDraft!L2140),""),"")</f>
        <v/>
      </c>
      <c r="F2125" s="230" t="str">
        <f>IFERROR(IF(ForbDraft!K2140&lt;&gt;"",ForbDraft!K2140,""),"")</f>
        <v/>
      </c>
    </row>
    <row r="2126" spans="2:6" x14ac:dyDescent="0.2">
      <c r="B2126" s="229" t="str">
        <f>IFERROR(IF(ForbDraft!A2141&lt;&gt;"",ROW(ForbDraft!A2141),""),"")</f>
        <v/>
      </c>
      <c r="C2126" s="230" t="str">
        <f>IFERROR(IF(ForbDraft!A2141&lt;&gt;"",ForbDraft!A2141,""),"")</f>
        <v/>
      </c>
      <c r="D2126" s="230" t="str">
        <f t="shared" si="33"/>
        <v/>
      </c>
      <c r="E2126" s="230" t="str">
        <f>IFERROR(IF(ForbDraft!L2141&lt;&gt;"",ABS(ForbDraft!L2141),""),"")</f>
        <v/>
      </c>
      <c r="F2126" s="230" t="str">
        <f>IFERROR(IF(ForbDraft!K2141&lt;&gt;"",ForbDraft!K2141,""),"")</f>
        <v/>
      </c>
    </row>
    <row r="2127" spans="2:6" x14ac:dyDescent="0.2">
      <c r="B2127" s="229" t="str">
        <f>IFERROR(IF(ForbDraft!A2142&lt;&gt;"",ROW(ForbDraft!A2142),""),"")</f>
        <v/>
      </c>
      <c r="C2127" s="230" t="str">
        <f>IFERROR(IF(ForbDraft!A2142&lt;&gt;"",ForbDraft!A2142,""),"")</f>
        <v/>
      </c>
      <c r="D2127" s="230" t="str">
        <f t="shared" si="33"/>
        <v/>
      </c>
      <c r="E2127" s="230" t="str">
        <f>IFERROR(IF(ForbDraft!L2142&lt;&gt;"",ABS(ForbDraft!L2142),""),"")</f>
        <v/>
      </c>
      <c r="F2127" s="230" t="str">
        <f>IFERROR(IF(ForbDraft!K2142&lt;&gt;"",ForbDraft!K2142,""),"")</f>
        <v/>
      </c>
    </row>
    <row r="2128" spans="2:6" x14ac:dyDescent="0.2">
      <c r="B2128" s="229" t="str">
        <f>IFERROR(IF(ForbDraft!A2143&lt;&gt;"",ROW(ForbDraft!A2143),""),"")</f>
        <v/>
      </c>
      <c r="C2128" s="230" t="str">
        <f>IFERROR(IF(ForbDraft!A2143&lt;&gt;"",ForbDraft!A2143,""),"")</f>
        <v/>
      </c>
      <c r="D2128" s="230" t="str">
        <f t="shared" si="33"/>
        <v/>
      </c>
      <c r="E2128" s="230" t="str">
        <f>IFERROR(IF(ForbDraft!L2143&lt;&gt;"",ABS(ForbDraft!L2143),""),"")</f>
        <v/>
      </c>
      <c r="F2128" s="230" t="str">
        <f>IFERROR(IF(ForbDraft!K2143&lt;&gt;"",ForbDraft!K2143,""),"")</f>
        <v/>
      </c>
    </row>
    <row r="2129" spans="2:6" x14ac:dyDescent="0.2">
      <c r="B2129" s="229" t="str">
        <f>IFERROR(IF(ForbDraft!A2144&lt;&gt;"",ROW(ForbDraft!A2144),""),"")</f>
        <v/>
      </c>
      <c r="C2129" s="230" t="str">
        <f>IFERROR(IF(ForbDraft!A2144&lt;&gt;"",ForbDraft!A2144,""),"")</f>
        <v/>
      </c>
      <c r="D2129" s="230" t="str">
        <f t="shared" si="33"/>
        <v/>
      </c>
      <c r="E2129" s="230" t="str">
        <f>IFERROR(IF(ForbDraft!L2144&lt;&gt;"",ABS(ForbDraft!L2144),""),"")</f>
        <v/>
      </c>
      <c r="F2129" s="230" t="str">
        <f>IFERROR(IF(ForbDraft!K2144&lt;&gt;"",ForbDraft!K2144,""),"")</f>
        <v/>
      </c>
    </row>
    <row r="2130" spans="2:6" x14ac:dyDescent="0.2">
      <c r="B2130" s="229" t="str">
        <f>IFERROR(IF(ForbDraft!A2145&lt;&gt;"",ROW(ForbDraft!A2145),""),"")</f>
        <v/>
      </c>
      <c r="C2130" s="230" t="str">
        <f>IFERROR(IF(ForbDraft!A2145&lt;&gt;"",ForbDraft!A2145,""),"")</f>
        <v/>
      </c>
      <c r="D2130" s="230" t="str">
        <f t="shared" si="33"/>
        <v/>
      </c>
      <c r="E2130" s="230" t="str">
        <f>IFERROR(IF(ForbDraft!L2145&lt;&gt;"",ABS(ForbDraft!L2145),""),"")</f>
        <v/>
      </c>
      <c r="F2130" s="230" t="str">
        <f>IFERROR(IF(ForbDraft!K2145&lt;&gt;"",ForbDraft!K2145,""),"")</f>
        <v/>
      </c>
    </row>
    <row r="2131" spans="2:6" x14ac:dyDescent="0.2">
      <c r="B2131" s="229" t="str">
        <f>IFERROR(IF(ForbDraft!A2146&lt;&gt;"",ROW(ForbDraft!A2146),""),"")</f>
        <v/>
      </c>
      <c r="C2131" s="230" t="str">
        <f>IFERROR(IF(ForbDraft!A2146&lt;&gt;"",ForbDraft!A2146,""),"")</f>
        <v/>
      </c>
      <c r="D2131" s="230" t="str">
        <f t="shared" si="33"/>
        <v/>
      </c>
      <c r="E2131" s="230" t="str">
        <f>IFERROR(IF(ForbDraft!L2146&lt;&gt;"",ABS(ForbDraft!L2146),""),"")</f>
        <v/>
      </c>
      <c r="F2131" s="230" t="str">
        <f>IFERROR(IF(ForbDraft!K2146&lt;&gt;"",ForbDraft!K2146,""),"")</f>
        <v/>
      </c>
    </row>
    <row r="2132" spans="2:6" x14ac:dyDescent="0.2">
      <c r="B2132" s="229" t="str">
        <f>IFERROR(IF(ForbDraft!A2147&lt;&gt;"",ROW(ForbDraft!A2147),""),"")</f>
        <v/>
      </c>
      <c r="C2132" s="230" t="str">
        <f>IFERROR(IF(ForbDraft!A2147&lt;&gt;"",ForbDraft!A2147,""),"")</f>
        <v/>
      </c>
      <c r="D2132" s="230" t="str">
        <f t="shared" si="33"/>
        <v/>
      </c>
      <c r="E2132" s="230" t="str">
        <f>IFERROR(IF(ForbDraft!L2147&lt;&gt;"",ABS(ForbDraft!L2147),""),"")</f>
        <v/>
      </c>
      <c r="F2132" s="230" t="str">
        <f>IFERROR(IF(ForbDraft!K2147&lt;&gt;"",ForbDraft!K2147,""),"")</f>
        <v/>
      </c>
    </row>
    <row r="2133" spans="2:6" x14ac:dyDescent="0.2">
      <c r="B2133" s="229" t="str">
        <f>IFERROR(IF(ForbDraft!A2148&lt;&gt;"",ROW(ForbDraft!A2148),""),"")</f>
        <v/>
      </c>
      <c r="C2133" s="230" t="str">
        <f>IFERROR(IF(ForbDraft!A2148&lt;&gt;"",ForbDraft!A2148,""),"")</f>
        <v/>
      </c>
      <c r="D2133" s="230" t="str">
        <f t="shared" si="33"/>
        <v/>
      </c>
      <c r="E2133" s="230" t="str">
        <f>IFERROR(IF(ForbDraft!L2148&lt;&gt;"",ABS(ForbDraft!L2148),""),"")</f>
        <v/>
      </c>
      <c r="F2133" s="230" t="str">
        <f>IFERROR(IF(ForbDraft!K2148&lt;&gt;"",ForbDraft!K2148,""),"")</f>
        <v/>
      </c>
    </row>
    <row r="2134" spans="2:6" x14ac:dyDescent="0.2">
      <c r="B2134" s="229" t="str">
        <f>IFERROR(IF(ForbDraft!A2149&lt;&gt;"",ROW(ForbDraft!A2149),""),"")</f>
        <v/>
      </c>
      <c r="C2134" s="230" t="str">
        <f>IFERROR(IF(ForbDraft!A2149&lt;&gt;"",ForbDraft!A2149,""),"")</f>
        <v/>
      </c>
      <c r="D2134" s="230" t="str">
        <f t="shared" si="33"/>
        <v/>
      </c>
      <c r="E2134" s="230" t="str">
        <f>IFERROR(IF(ForbDraft!L2149&lt;&gt;"",ABS(ForbDraft!L2149),""),"")</f>
        <v/>
      </c>
      <c r="F2134" s="230" t="str">
        <f>IFERROR(IF(ForbDraft!K2149&lt;&gt;"",ForbDraft!K2149,""),"")</f>
        <v/>
      </c>
    </row>
    <row r="2135" spans="2:6" x14ac:dyDescent="0.2">
      <c r="B2135" s="229" t="str">
        <f>IFERROR(IF(ForbDraft!A2150&lt;&gt;"",ROW(ForbDraft!A2150),""),"")</f>
        <v/>
      </c>
      <c r="C2135" s="230" t="str">
        <f>IFERROR(IF(ForbDraft!A2150&lt;&gt;"",ForbDraft!A2150,""),"")</f>
        <v/>
      </c>
      <c r="D2135" s="230" t="str">
        <f t="shared" si="33"/>
        <v/>
      </c>
      <c r="E2135" s="230" t="str">
        <f>IFERROR(IF(ForbDraft!L2150&lt;&gt;"",ABS(ForbDraft!L2150),""),"")</f>
        <v/>
      </c>
      <c r="F2135" s="230" t="str">
        <f>IFERROR(IF(ForbDraft!K2150&lt;&gt;"",ForbDraft!K2150,""),"")</f>
        <v/>
      </c>
    </row>
    <row r="2136" spans="2:6" x14ac:dyDescent="0.2">
      <c r="B2136" s="229" t="str">
        <f>IFERROR(IF(ForbDraft!A2151&lt;&gt;"",ROW(ForbDraft!A2151),""),"")</f>
        <v/>
      </c>
      <c r="C2136" s="230" t="str">
        <f>IFERROR(IF(ForbDraft!A2151&lt;&gt;"",ForbDraft!A2151,""),"")</f>
        <v/>
      </c>
      <c r="D2136" s="230" t="str">
        <f t="shared" si="33"/>
        <v/>
      </c>
      <c r="E2136" s="230" t="str">
        <f>IFERROR(IF(ForbDraft!L2151&lt;&gt;"",ABS(ForbDraft!L2151),""),"")</f>
        <v/>
      </c>
      <c r="F2136" s="230" t="str">
        <f>IFERROR(IF(ForbDraft!K2151&lt;&gt;"",ForbDraft!K2151,""),"")</f>
        <v/>
      </c>
    </row>
    <row r="2137" spans="2:6" x14ac:dyDescent="0.2">
      <c r="B2137" s="229" t="str">
        <f>IFERROR(IF(ForbDraft!A2152&lt;&gt;"",ROW(ForbDraft!A2152),""),"")</f>
        <v/>
      </c>
      <c r="C2137" s="230" t="str">
        <f>IFERROR(IF(ForbDraft!A2152&lt;&gt;"",ForbDraft!A2152,""),"")</f>
        <v/>
      </c>
      <c r="D2137" s="230" t="str">
        <f t="shared" si="33"/>
        <v/>
      </c>
      <c r="E2137" s="230" t="str">
        <f>IFERROR(IF(ForbDraft!L2152&lt;&gt;"",ABS(ForbDraft!L2152),""),"")</f>
        <v/>
      </c>
      <c r="F2137" s="230" t="str">
        <f>IFERROR(IF(ForbDraft!K2152&lt;&gt;"",ForbDraft!K2152,""),"")</f>
        <v/>
      </c>
    </row>
    <row r="2138" spans="2:6" x14ac:dyDescent="0.2">
      <c r="B2138" s="229" t="str">
        <f>IFERROR(IF(ForbDraft!A2153&lt;&gt;"",ROW(ForbDraft!A2153),""),"")</f>
        <v/>
      </c>
      <c r="C2138" s="230" t="str">
        <f>IFERROR(IF(ForbDraft!A2153&lt;&gt;"",ForbDraft!A2153,""),"")</f>
        <v/>
      </c>
      <c r="D2138" s="230" t="str">
        <f t="shared" si="33"/>
        <v/>
      </c>
      <c r="E2138" s="230" t="str">
        <f>IFERROR(IF(ForbDraft!L2153&lt;&gt;"",ABS(ForbDraft!L2153),""),"")</f>
        <v/>
      </c>
      <c r="F2138" s="230" t="str">
        <f>IFERROR(IF(ForbDraft!K2153&lt;&gt;"",ForbDraft!K2153,""),"")</f>
        <v/>
      </c>
    </row>
    <row r="2139" spans="2:6" x14ac:dyDescent="0.2">
      <c r="B2139" s="229" t="str">
        <f>IFERROR(IF(ForbDraft!A2154&lt;&gt;"",ROW(ForbDraft!A2154),""),"")</f>
        <v/>
      </c>
      <c r="C2139" s="230" t="str">
        <f>IFERROR(IF(ForbDraft!A2154&lt;&gt;"",ForbDraft!A2154,""),"")</f>
        <v/>
      </c>
      <c r="D2139" s="230" t="str">
        <f t="shared" si="33"/>
        <v/>
      </c>
      <c r="E2139" s="230" t="str">
        <f>IFERROR(IF(ForbDraft!L2154&lt;&gt;"",ABS(ForbDraft!L2154),""),"")</f>
        <v/>
      </c>
      <c r="F2139" s="230" t="str">
        <f>IFERROR(IF(ForbDraft!K2154&lt;&gt;"",ForbDraft!K2154,""),"")</f>
        <v/>
      </c>
    </row>
    <row r="2140" spans="2:6" x14ac:dyDescent="0.2">
      <c r="B2140" s="229" t="str">
        <f>IFERROR(IF(ForbDraft!A2155&lt;&gt;"",ROW(ForbDraft!A2155),""),"")</f>
        <v/>
      </c>
      <c r="C2140" s="230" t="str">
        <f>IFERROR(IF(ForbDraft!A2155&lt;&gt;"",ForbDraft!A2155,""),"")</f>
        <v/>
      </c>
      <c r="D2140" s="230" t="str">
        <f t="shared" si="33"/>
        <v/>
      </c>
      <c r="E2140" s="230" t="str">
        <f>IFERROR(IF(ForbDraft!L2155&lt;&gt;"",ABS(ForbDraft!L2155),""),"")</f>
        <v/>
      </c>
      <c r="F2140" s="230" t="str">
        <f>IFERROR(IF(ForbDraft!K2155&lt;&gt;"",ForbDraft!K2155,""),"")</f>
        <v/>
      </c>
    </row>
    <row r="2141" spans="2:6" x14ac:dyDescent="0.2">
      <c r="B2141" s="229" t="str">
        <f>IFERROR(IF(ForbDraft!A2156&lt;&gt;"",ROW(ForbDraft!A2156),""),"")</f>
        <v/>
      </c>
      <c r="C2141" s="230" t="str">
        <f>IFERROR(IF(ForbDraft!A2156&lt;&gt;"",ForbDraft!A2156,""),"")</f>
        <v/>
      </c>
      <c r="D2141" s="230" t="str">
        <f t="shared" si="33"/>
        <v/>
      </c>
      <c r="E2141" s="230" t="str">
        <f>IFERROR(IF(ForbDraft!L2156&lt;&gt;"",ABS(ForbDraft!L2156),""),"")</f>
        <v/>
      </c>
      <c r="F2141" s="230" t="str">
        <f>IFERROR(IF(ForbDraft!K2156&lt;&gt;"",ForbDraft!K2156,""),"")</f>
        <v/>
      </c>
    </row>
    <row r="2142" spans="2:6" x14ac:dyDescent="0.2">
      <c r="B2142" s="229" t="str">
        <f>IFERROR(IF(ForbDraft!A2157&lt;&gt;"",ROW(ForbDraft!A2157),""),"")</f>
        <v/>
      </c>
      <c r="C2142" s="230" t="str">
        <f>IFERROR(IF(ForbDraft!A2157&lt;&gt;"",ForbDraft!A2157,""),"")</f>
        <v/>
      </c>
      <c r="D2142" s="230" t="str">
        <f t="shared" si="33"/>
        <v/>
      </c>
      <c r="E2142" s="230" t="str">
        <f>IFERROR(IF(ForbDraft!L2157&lt;&gt;"",ABS(ForbDraft!L2157),""),"")</f>
        <v/>
      </c>
      <c r="F2142" s="230" t="str">
        <f>IFERROR(IF(ForbDraft!K2157&lt;&gt;"",ForbDraft!K2157,""),"")</f>
        <v/>
      </c>
    </row>
    <row r="2143" spans="2:6" x14ac:dyDescent="0.2">
      <c r="B2143" s="229" t="str">
        <f>IFERROR(IF(ForbDraft!A2158&lt;&gt;"",ROW(ForbDraft!A2158),""),"")</f>
        <v/>
      </c>
      <c r="C2143" s="230" t="str">
        <f>IFERROR(IF(ForbDraft!A2158&lt;&gt;"",ForbDraft!A2158,""),"")</f>
        <v/>
      </c>
      <c r="D2143" s="230" t="str">
        <f t="shared" si="33"/>
        <v/>
      </c>
      <c r="E2143" s="230" t="str">
        <f>IFERROR(IF(ForbDraft!L2158&lt;&gt;"",ABS(ForbDraft!L2158),""),"")</f>
        <v/>
      </c>
      <c r="F2143" s="230" t="str">
        <f>IFERROR(IF(ForbDraft!K2158&lt;&gt;"",ForbDraft!K2158,""),"")</f>
        <v/>
      </c>
    </row>
    <row r="2144" spans="2:6" x14ac:dyDescent="0.2">
      <c r="B2144" s="229" t="str">
        <f>IFERROR(IF(ForbDraft!A2159&lt;&gt;"",ROW(ForbDraft!A2159),""),"")</f>
        <v/>
      </c>
      <c r="C2144" s="230" t="str">
        <f>IFERROR(IF(ForbDraft!A2159&lt;&gt;"",ForbDraft!A2159,""),"")</f>
        <v/>
      </c>
      <c r="D2144" s="230" t="str">
        <f t="shared" si="33"/>
        <v/>
      </c>
      <c r="E2144" s="230" t="str">
        <f>IFERROR(IF(ForbDraft!L2159&lt;&gt;"",ABS(ForbDraft!L2159),""),"")</f>
        <v/>
      </c>
      <c r="F2144" s="230" t="str">
        <f>IFERROR(IF(ForbDraft!K2159&lt;&gt;"",ForbDraft!K2159,""),"")</f>
        <v/>
      </c>
    </row>
    <row r="2145" spans="2:6" x14ac:dyDescent="0.2">
      <c r="B2145" s="229" t="str">
        <f>IFERROR(IF(ForbDraft!A2160&lt;&gt;"",ROW(ForbDraft!A2160),""),"")</f>
        <v/>
      </c>
      <c r="C2145" s="230" t="str">
        <f>IFERROR(IF(ForbDraft!A2160&lt;&gt;"",ForbDraft!A2160,""),"")</f>
        <v/>
      </c>
      <c r="D2145" s="230" t="str">
        <f t="shared" si="33"/>
        <v/>
      </c>
      <c r="E2145" s="230" t="str">
        <f>IFERROR(IF(ForbDraft!L2160&lt;&gt;"",ABS(ForbDraft!L2160),""),"")</f>
        <v/>
      </c>
      <c r="F2145" s="230" t="str">
        <f>IFERROR(IF(ForbDraft!K2160&lt;&gt;"",ForbDraft!K2160,""),"")</f>
        <v/>
      </c>
    </row>
    <row r="2146" spans="2:6" x14ac:dyDescent="0.2">
      <c r="B2146" s="229" t="str">
        <f>IFERROR(IF(ForbDraft!A2161&lt;&gt;"",ROW(ForbDraft!A2161),""),"")</f>
        <v/>
      </c>
      <c r="C2146" s="230" t="str">
        <f>IFERROR(IF(ForbDraft!A2161&lt;&gt;"",ForbDraft!A2161,""),"")</f>
        <v/>
      </c>
      <c r="D2146" s="230" t="str">
        <f t="shared" si="33"/>
        <v/>
      </c>
      <c r="E2146" s="230" t="str">
        <f>IFERROR(IF(ForbDraft!L2161&lt;&gt;"",ABS(ForbDraft!L2161),""),"")</f>
        <v/>
      </c>
      <c r="F2146" s="230" t="str">
        <f>IFERROR(IF(ForbDraft!K2161&lt;&gt;"",ForbDraft!K2161,""),"")</f>
        <v/>
      </c>
    </row>
    <row r="2147" spans="2:6" x14ac:dyDescent="0.2">
      <c r="B2147" s="229" t="str">
        <f>IFERROR(IF(ForbDraft!A2162&lt;&gt;"",ROW(ForbDraft!A2162),""),"")</f>
        <v/>
      </c>
      <c r="C2147" s="230" t="str">
        <f>IFERROR(IF(ForbDraft!A2162&lt;&gt;"",ForbDraft!A2162,""),"")</f>
        <v/>
      </c>
      <c r="D2147" s="230" t="str">
        <f t="shared" si="33"/>
        <v/>
      </c>
      <c r="E2147" s="230" t="str">
        <f>IFERROR(IF(ForbDraft!L2162&lt;&gt;"",ABS(ForbDraft!L2162),""),"")</f>
        <v/>
      </c>
      <c r="F2147" s="230" t="str">
        <f>IFERROR(IF(ForbDraft!K2162&lt;&gt;"",ForbDraft!K2162,""),"")</f>
        <v/>
      </c>
    </row>
    <row r="2148" spans="2:6" x14ac:dyDescent="0.2">
      <c r="B2148" s="229" t="str">
        <f>IFERROR(IF(ForbDraft!A2163&lt;&gt;"",ROW(ForbDraft!A2163),""),"")</f>
        <v/>
      </c>
      <c r="C2148" s="230" t="str">
        <f>IFERROR(IF(ForbDraft!A2163&lt;&gt;"",ForbDraft!A2163,""),"")</f>
        <v/>
      </c>
      <c r="D2148" s="230" t="str">
        <f t="shared" si="33"/>
        <v/>
      </c>
      <c r="E2148" s="230" t="str">
        <f>IFERROR(IF(ForbDraft!L2163&lt;&gt;"",ABS(ForbDraft!L2163),""),"")</f>
        <v/>
      </c>
      <c r="F2148" s="230" t="str">
        <f>IFERROR(IF(ForbDraft!K2163&lt;&gt;"",ForbDraft!K2163,""),"")</f>
        <v/>
      </c>
    </row>
    <row r="2149" spans="2:6" x14ac:dyDescent="0.2">
      <c r="B2149" s="229" t="str">
        <f>IFERROR(IF(ForbDraft!A2164&lt;&gt;"",ROW(ForbDraft!A2164),""),"")</f>
        <v/>
      </c>
      <c r="C2149" s="230" t="str">
        <f>IFERROR(IF(ForbDraft!A2164&lt;&gt;"",ForbDraft!A2164,""),"")</f>
        <v/>
      </c>
      <c r="D2149" s="230" t="str">
        <f t="shared" si="33"/>
        <v/>
      </c>
      <c r="E2149" s="230" t="str">
        <f>IFERROR(IF(ForbDraft!L2164&lt;&gt;"",ABS(ForbDraft!L2164),""),"")</f>
        <v/>
      </c>
      <c r="F2149" s="230" t="str">
        <f>IFERROR(IF(ForbDraft!K2164&lt;&gt;"",ForbDraft!K2164,""),"")</f>
        <v/>
      </c>
    </row>
    <row r="2150" spans="2:6" x14ac:dyDescent="0.2">
      <c r="B2150" s="229" t="str">
        <f>IFERROR(IF(ForbDraft!A2165&lt;&gt;"",ROW(ForbDraft!A2165),""),"")</f>
        <v/>
      </c>
      <c r="C2150" s="230" t="str">
        <f>IFERROR(IF(ForbDraft!A2165&lt;&gt;"",ForbDraft!A2165,""),"")</f>
        <v/>
      </c>
      <c r="D2150" s="230" t="str">
        <f t="shared" si="33"/>
        <v/>
      </c>
      <c r="E2150" s="230" t="str">
        <f>IFERROR(IF(ForbDraft!L2165&lt;&gt;"",ABS(ForbDraft!L2165),""),"")</f>
        <v/>
      </c>
      <c r="F2150" s="230" t="str">
        <f>IFERROR(IF(ForbDraft!K2165&lt;&gt;"",ForbDraft!K2165,""),"")</f>
        <v/>
      </c>
    </row>
    <row r="2151" spans="2:6" x14ac:dyDescent="0.2">
      <c r="B2151" s="229" t="str">
        <f>IFERROR(IF(ForbDraft!A2166&lt;&gt;"",ROW(ForbDraft!A2166),""),"")</f>
        <v/>
      </c>
      <c r="C2151" s="230" t="str">
        <f>IFERROR(IF(ForbDraft!A2166&lt;&gt;"",ForbDraft!A2166,""),"")</f>
        <v/>
      </c>
      <c r="D2151" s="230" t="str">
        <f t="shared" si="33"/>
        <v/>
      </c>
      <c r="E2151" s="230" t="str">
        <f>IFERROR(IF(ForbDraft!L2166&lt;&gt;"",ABS(ForbDraft!L2166),""),"")</f>
        <v/>
      </c>
      <c r="F2151" s="230" t="str">
        <f>IFERROR(IF(ForbDraft!K2166&lt;&gt;"",ForbDraft!K2166,""),"")</f>
        <v/>
      </c>
    </row>
    <row r="2152" spans="2:6" x14ac:dyDescent="0.2">
      <c r="B2152" s="229" t="str">
        <f>IFERROR(IF(ForbDraft!A2167&lt;&gt;"",ROW(ForbDraft!A2167),""),"")</f>
        <v/>
      </c>
      <c r="C2152" s="230" t="str">
        <f>IFERROR(IF(ForbDraft!A2167&lt;&gt;"",ForbDraft!A2167,""),"")</f>
        <v/>
      </c>
      <c r="D2152" s="230" t="str">
        <f t="shared" si="33"/>
        <v/>
      </c>
      <c r="E2152" s="230" t="str">
        <f>IFERROR(IF(ForbDraft!L2167&lt;&gt;"",ABS(ForbDraft!L2167),""),"")</f>
        <v/>
      </c>
      <c r="F2152" s="230" t="str">
        <f>IFERROR(IF(ForbDraft!K2167&lt;&gt;"",ForbDraft!K2167,""),"")</f>
        <v/>
      </c>
    </row>
    <row r="2153" spans="2:6" x14ac:dyDescent="0.2">
      <c r="B2153" s="229" t="str">
        <f>IFERROR(IF(ForbDraft!A2168&lt;&gt;"",ROW(ForbDraft!A2168),""),"")</f>
        <v/>
      </c>
      <c r="C2153" s="230" t="str">
        <f>IFERROR(IF(ForbDraft!A2168&lt;&gt;"",ForbDraft!A2168,""),"")</f>
        <v/>
      </c>
      <c r="D2153" s="230" t="str">
        <f t="shared" si="33"/>
        <v/>
      </c>
      <c r="E2153" s="230" t="str">
        <f>IFERROR(IF(ForbDraft!L2168&lt;&gt;"",ABS(ForbDraft!L2168),""),"")</f>
        <v/>
      </c>
      <c r="F2153" s="230" t="str">
        <f>IFERROR(IF(ForbDraft!K2168&lt;&gt;"",ForbDraft!K2168,""),"")</f>
        <v/>
      </c>
    </row>
    <row r="2154" spans="2:6" x14ac:dyDescent="0.2">
      <c r="B2154" s="229" t="str">
        <f>IFERROR(IF(ForbDraft!A2169&lt;&gt;"",ROW(ForbDraft!A2169),""),"")</f>
        <v/>
      </c>
      <c r="C2154" s="230" t="str">
        <f>IFERROR(IF(ForbDraft!A2169&lt;&gt;"",ForbDraft!A2169,""),"")</f>
        <v/>
      </c>
      <c r="D2154" s="230" t="str">
        <f t="shared" si="33"/>
        <v/>
      </c>
      <c r="E2154" s="230" t="str">
        <f>IFERROR(IF(ForbDraft!L2169&lt;&gt;"",ABS(ForbDraft!L2169),""),"")</f>
        <v/>
      </c>
      <c r="F2154" s="230" t="str">
        <f>IFERROR(IF(ForbDraft!K2169&lt;&gt;"",ForbDraft!K2169,""),"")</f>
        <v/>
      </c>
    </row>
    <row r="2155" spans="2:6" x14ac:dyDescent="0.2">
      <c r="B2155" s="229" t="str">
        <f>IFERROR(IF(ForbDraft!A2170&lt;&gt;"",ROW(ForbDraft!A2170),""),"")</f>
        <v/>
      </c>
      <c r="C2155" s="230" t="str">
        <f>IFERROR(IF(ForbDraft!A2170&lt;&gt;"",ForbDraft!A2170,""),"")</f>
        <v/>
      </c>
      <c r="D2155" s="230" t="str">
        <f t="shared" si="33"/>
        <v/>
      </c>
      <c r="E2155" s="230" t="str">
        <f>IFERROR(IF(ForbDraft!L2170&lt;&gt;"",ABS(ForbDraft!L2170),""),"")</f>
        <v/>
      </c>
      <c r="F2155" s="230" t="str">
        <f>IFERROR(IF(ForbDraft!K2170&lt;&gt;"",ForbDraft!K2170,""),"")</f>
        <v/>
      </c>
    </row>
    <row r="2156" spans="2:6" x14ac:dyDescent="0.2">
      <c r="B2156" s="229" t="str">
        <f>IFERROR(IF(ForbDraft!A2171&lt;&gt;"",ROW(ForbDraft!A2171),""),"")</f>
        <v/>
      </c>
      <c r="C2156" s="230" t="str">
        <f>IFERROR(IF(ForbDraft!A2171&lt;&gt;"",ForbDraft!A2171,""),"")</f>
        <v/>
      </c>
      <c r="D2156" s="230" t="str">
        <f t="shared" si="33"/>
        <v/>
      </c>
      <c r="E2156" s="230" t="str">
        <f>IFERROR(IF(ForbDraft!L2171&lt;&gt;"",ABS(ForbDraft!L2171),""),"")</f>
        <v/>
      </c>
      <c r="F2156" s="230" t="str">
        <f>IFERROR(IF(ForbDraft!K2171&lt;&gt;"",ForbDraft!K2171,""),"")</f>
        <v/>
      </c>
    </row>
    <row r="2157" spans="2:6" x14ac:dyDescent="0.2">
      <c r="B2157" s="229" t="str">
        <f>IFERROR(IF(ForbDraft!A2172&lt;&gt;"",ROW(ForbDraft!A2172),""),"")</f>
        <v/>
      </c>
      <c r="C2157" s="230" t="str">
        <f>IFERROR(IF(ForbDraft!A2172&lt;&gt;"",ForbDraft!A2172,""),"")</f>
        <v/>
      </c>
      <c r="D2157" s="230" t="str">
        <f t="shared" si="33"/>
        <v/>
      </c>
      <c r="E2157" s="230" t="str">
        <f>IFERROR(IF(ForbDraft!L2172&lt;&gt;"",ABS(ForbDraft!L2172),""),"")</f>
        <v/>
      </c>
      <c r="F2157" s="230" t="str">
        <f>IFERROR(IF(ForbDraft!K2172&lt;&gt;"",ForbDraft!K2172,""),"")</f>
        <v/>
      </c>
    </row>
    <row r="2158" spans="2:6" x14ac:dyDescent="0.2">
      <c r="B2158" s="229" t="str">
        <f>IFERROR(IF(ForbDraft!A2173&lt;&gt;"",ROW(ForbDraft!A2173),""),"")</f>
        <v/>
      </c>
      <c r="C2158" s="230" t="str">
        <f>IFERROR(IF(ForbDraft!A2173&lt;&gt;"",ForbDraft!A2173,""),"")</f>
        <v/>
      </c>
      <c r="D2158" s="230" t="str">
        <f t="shared" si="33"/>
        <v/>
      </c>
      <c r="E2158" s="230" t="str">
        <f>IFERROR(IF(ForbDraft!L2173&lt;&gt;"",ABS(ForbDraft!L2173),""),"")</f>
        <v/>
      </c>
      <c r="F2158" s="230" t="str">
        <f>IFERROR(IF(ForbDraft!K2173&lt;&gt;"",ForbDraft!K2173,""),"")</f>
        <v/>
      </c>
    </row>
    <row r="2159" spans="2:6" x14ac:dyDescent="0.2">
      <c r="B2159" s="229" t="str">
        <f>IFERROR(IF(ForbDraft!A2174&lt;&gt;"",ROW(ForbDraft!A2174),""),"")</f>
        <v/>
      </c>
      <c r="C2159" s="230" t="str">
        <f>IFERROR(IF(ForbDraft!A2174&lt;&gt;"",ForbDraft!A2174,""),"")</f>
        <v/>
      </c>
      <c r="D2159" s="230" t="str">
        <f t="shared" si="33"/>
        <v/>
      </c>
      <c r="E2159" s="230" t="str">
        <f>IFERROR(IF(ForbDraft!L2174&lt;&gt;"",ABS(ForbDraft!L2174),""),"")</f>
        <v/>
      </c>
      <c r="F2159" s="230" t="str">
        <f>IFERROR(IF(ForbDraft!K2174&lt;&gt;"",ForbDraft!K2174,""),"")</f>
        <v/>
      </c>
    </row>
    <row r="2160" spans="2:6" x14ac:dyDescent="0.2">
      <c r="B2160" s="229" t="str">
        <f>IFERROR(IF(ForbDraft!A2175&lt;&gt;"",ROW(ForbDraft!A2175),""),"")</f>
        <v/>
      </c>
      <c r="C2160" s="230" t="str">
        <f>IFERROR(IF(ForbDraft!A2175&lt;&gt;"",ForbDraft!A2175,""),"")</f>
        <v/>
      </c>
      <c r="D2160" s="230" t="str">
        <f t="shared" si="33"/>
        <v/>
      </c>
      <c r="E2160" s="230" t="str">
        <f>IFERROR(IF(ForbDraft!L2175&lt;&gt;"",ABS(ForbDraft!L2175),""),"")</f>
        <v/>
      </c>
      <c r="F2160" s="230" t="str">
        <f>IFERROR(IF(ForbDraft!K2175&lt;&gt;"",ForbDraft!K2175,""),"")</f>
        <v/>
      </c>
    </row>
    <row r="2161" spans="2:6" x14ac:dyDescent="0.2">
      <c r="B2161" s="229" t="str">
        <f>IFERROR(IF(ForbDraft!A2176&lt;&gt;"",ROW(ForbDraft!A2176),""),"")</f>
        <v/>
      </c>
      <c r="C2161" s="230" t="str">
        <f>IFERROR(IF(ForbDraft!A2176&lt;&gt;"",ForbDraft!A2176,""),"")</f>
        <v/>
      </c>
      <c r="D2161" s="230" t="str">
        <f t="shared" si="33"/>
        <v/>
      </c>
      <c r="E2161" s="230" t="str">
        <f>IFERROR(IF(ForbDraft!L2176&lt;&gt;"",ABS(ForbDraft!L2176),""),"")</f>
        <v/>
      </c>
      <c r="F2161" s="230" t="str">
        <f>IFERROR(IF(ForbDraft!K2176&lt;&gt;"",ForbDraft!K2176,""),"")</f>
        <v/>
      </c>
    </row>
    <row r="2162" spans="2:6" x14ac:dyDescent="0.2">
      <c r="B2162" s="229" t="str">
        <f>IFERROR(IF(ForbDraft!A2177&lt;&gt;"",ROW(ForbDraft!A2177),""),"")</f>
        <v/>
      </c>
      <c r="C2162" s="230" t="str">
        <f>IFERROR(IF(ForbDraft!A2177&lt;&gt;"",ForbDraft!A2177,""),"")</f>
        <v/>
      </c>
      <c r="D2162" s="230" t="str">
        <f t="shared" si="33"/>
        <v/>
      </c>
      <c r="E2162" s="230" t="str">
        <f>IFERROR(IF(ForbDraft!L2177&lt;&gt;"",ABS(ForbDraft!L2177),""),"")</f>
        <v/>
      </c>
      <c r="F2162" s="230" t="str">
        <f>IFERROR(IF(ForbDraft!K2177&lt;&gt;"",ForbDraft!K2177,""),"")</f>
        <v/>
      </c>
    </row>
    <row r="2163" spans="2:6" x14ac:dyDescent="0.2">
      <c r="B2163" s="229" t="str">
        <f>IFERROR(IF(ForbDraft!A2178&lt;&gt;"",ROW(ForbDraft!A2178),""),"")</f>
        <v/>
      </c>
      <c r="C2163" s="230" t="str">
        <f>IFERROR(IF(ForbDraft!A2178&lt;&gt;"",ForbDraft!A2178,""),"")</f>
        <v/>
      </c>
      <c r="D2163" s="230" t="str">
        <f t="shared" si="33"/>
        <v/>
      </c>
      <c r="E2163" s="230" t="str">
        <f>IFERROR(IF(ForbDraft!L2178&lt;&gt;"",ABS(ForbDraft!L2178),""),"")</f>
        <v/>
      </c>
      <c r="F2163" s="230" t="str">
        <f>IFERROR(IF(ForbDraft!K2178&lt;&gt;"",ForbDraft!K2178,""),"")</f>
        <v/>
      </c>
    </row>
    <row r="2164" spans="2:6" x14ac:dyDescent="0.2">
      <c r="B2164" s="229" t="str">
        <f>IFERROR(IF(ForbDraft!A2179&lt;&gt;"",ROW(ForbDraft!A2179),""),"")</f>
        <v/>
      </c>
      <c r="C2164" s="230" t="str">
        <f>IFERROR(IF(ForbDraft!A2179&lt;&gt;"",ForbDraft!A2179,""),"")</f>
        <v/>
      </c>
      <c r="D2164" s="230" t="str">
        <f t="shared" si="33"/>
        <v/>
      </c>
      <c r="E2164" s="230" t="str">
        <f>IFERROR(IF(ForbDraft!L2179&lt;&gt;"",ABS(ForbDraft!L2179),""),"")</f>
        <v/>
      </c>
      <c r="F2164" s="230" t="str">
        <f>IFERROR(IF(ForbDraft!K2179&lt;&gt;"",ForbDraft!K2179,""),"")</f>
        <v/>
      </c>
    </row>
    <row r="2165" spans="2:6" x14ac:dyDescent="0.2">
      <c r="B2165" s="229" t="str">
        <f>IFERROR(IF(ForbDraft!A2180&lt;&gt;"",ROW(ForbDraft!A2180),""),"")</f>
        <v/>
      </c>
      <c r="C2165" s="230" t="str">
        <f>IFERROR(IF(ForbDraft!A2180&lt;&gt;"",ForbDraft!A2180,""),"")</f>
        <v/>
      </c>
      <c r="D2165" s="230" t="str">
        <f t="shared" si="33"/>
        <v/>
      </c>
      <c r="E2165" s="230" t="str">
        <f>IFERROR(IF(ForbDraft!L2180&lt;&gt;"",ABS(ForbDraft!L2180),""),"")</f>
        <v/>
      </c>
      <c r="F2165" s="230" t="str">
        <f>IFERROR(IF(ForbDraft!K2180&lt;&gt;"",ForbDraft!K2180,""),"")</f>
        <v/>
      </c>
    </row>
    <row r="2166" spans="2:6" x14ac:dyDescent="0.2">
      <c r="B2166" s="229" t="str">
        <f>IFERROR(IF(ForbDraft!A2181&lt;&gt;"",ROW(ForbDraft!A2181),""),"")</f>
        <v/>
      </c>
      <c r="C2166" s="230" t="str">
        <f>IFERROR(IF(ForbDraft!A2181&lt;&gt;"",ForbDraft!A2181,""),"")</f>
        <v/>
      </c>
      <c r="D2166" s="230" t="str">
        <f t="shared" si="33"/>
        <v/>
      </c>
      <c r="E2166" s="230" t="str">
        <f>IFERROR(IF(ForbDraft!L2181&lt;&gt;"",ABS(ForbDraft!L2181),""),"")</f>
        <v/>
      </c>
      <c r="F2166" s="230" t="str">
        <f>IFERROR(IF(ForbDraft!K2181&lt;&gt;"",ForbDraft!K2181,""),"")</f>
        <v/>
      </c>
    </row>
    <row r="2167" spans="2:6" x14ac:dyDescent="0.2">
      <c r="B2167" s="229" t="str">
        <f>IFERROR(IF(ForbDraft!A2182&lt;&gt;"",ROW(ForbDraft!A2182),""),"")</f>
        <v/>
      </c>
      <c r="C2167" s="230" t="str">
        <f>IFERROR(IF(ForbDraft!A2182&lt;&gt;"",ForbDraft!A2182,""),"")</f>
        <v/>
      </c>
      <c r="D2167" s="230" t="str">
        <f t="shared" si="33"/>
        <v/>
      </c>
      <c r="E2167" s="230" t="str">
        <f>IFERROR(IF(ForbDraft!L2182&lt;&gt;"",ABS(ForbDraft!L2182),""),"")</f>
        <v/>
      </c>
      <c r="F2167" s="230" t="str">
        <f>IFERROR(IF(ForbDraft!K2182&lt;&gt;"",ForbDraft!K2182,""),"")</f>
        <v/>
      </c>
    </row>
    <row r="2168" spans="2:6" x14ac:dyDescent="0.2">
      <c r="B2168" s="229" t="str">
        <f>IFERROR(IF(ForbDraft!A2183&lt;&gt;"",ROW(ForbDraft!A2183),""),"")</f>
        <v/>
      </c>
      <c r="C2168" s="230" t="str">
        <f>IFERROR(IF(ForbDraft!A2183&lt;&gt;"",ForbDraft!A2183,""),"")</f>
        <v/>
      </c>
      <c r="D2168" s="230" t="str">
        <f t="shared" si="33"/>
        <v/>
      </c>
      <c r="E2168" s="230" t="str">
        <f>IFERROR(IF(ForbDraft!L2183&lt;&gt;"",ABS(ForbDraft!L2183),""),"")</f>
        <v/>
      </c>
      <c r="F2168" s="230" t="str">
        <f>IFERROR(IF(ForbDraft!K2183&lt;&gt;"",ForbDraft!K2183,""),"")</f>
        <v/>
      </c>
    </row>
    <row r="2169" spans="2:6" x14ac:dyDescent="0.2">
      <c r="B2169" s="229" t="str">
        <f>IFERROR(IF(ForbDraft!A2184&lt;&gt;"",ROW(ForbDraft!A2184),""),"")</f>
        <v/>
      </c>
      <c r="C2169" s="230" t="str">
        <f>IFERROR(IF(ForbDraft!A2184&lt;&gt;"",ForbDraft!A2184,""),"")</f>
        <v/>
      </c>
      <c r="D2169" s="230" t="str">
        <f t="shared" si="33"/>
        <v/>
      </c>
      <c r="E2169" s="230" t="str">
        <f>IFERROR(IF(ForbDraft!L2184&lt;&gt;"",ABS(ForbDraft!L2184),""),"")</f>
        <v/>
      </c>
      <c r="F2169" s="230" t="str">
        <f>IFERROR(IF(ForbDraft!K2184&lt;&gt;"",ForbDraft!K2184,""),"")</f>
        <v/>
      </c>
    </row>
    <row r="2170" spans="2:6" x14ac:dyDescent="0.2">
      <c r="B2170" s="229" t="str">
        <f>IFERROR(IF(ForbDraft!A2185&lt;&gt;"",ROW(ForbDraft!A2185),""),"")</f>
        <v/>
      </c>
      <c r="C2170" s="230" t="str">
        <f>IFERROR(IF(ForbDraft!A2185&lt;&gt;"",ForbDraft!A2185,""),"")</f>
        <v/>
      </c>
      <c r="D2170" s="230" t="str">
        <f t="shared" si="33"/>
        <v/>
      </c>
      <c r="E2170" s="230" t="str">
        <f>IFERROR(IF(ForbDraft!L2185&lt;&gt;"",ABS(ForbDraft!L2185),""),"")</f>
        <v/>
      </c>
      <c r="F2170" s="230" t="str">
        <f>IFERROR(IF(ForbDraft!K2185&lt;&gt;"",ForbDraft!K2185,""),"")</f>
        <v/>
      </c>
    </row>
    <row r="2171" spans="2:6" x14ac:dyDescent="0.2">
      <c r="B2171" s="229" t="str">
        <f>IFERROR(IF(ForbDraft!A2186&lt;&gt;"",ROW(ForbDraft!A2186),""),"")</f>
        <v/>
      </c>
      <c r="C2171" s="230" t="str">
        <f>IFERROR(IF(ForbDraft!A2186&lt;&gt;"",ForbDraft!A2186,""),"")</f>
        <v/>
      </c>
      <c r="D2171" s="230" t="str">
        <f t="shared" si="33"/>
        <v/>
      </c>
      <c r="E2171" s="230" t="str">
        <f>IFERROR(IF(ForbDraft!L2186&lt;&gt;"",ABS(ForbDraft!L2186),""),"")</f>
        <v/>
      </c>
      <c r="F2171" s="230" t="str">
        <f>IFERROR(IF(ForbDraft!K2186&lt;&gt;"",ForbDraft!K2186,""),"")</f>
        <v/>
      </c>
    </row>
    <row r="2172" spans="2:6" x14ac:dyDescent="0.2">
      <c r="B2172" s="229" t="str">
        <f>IFERROR(IF(ForbDraft!A2187&lt;&gt;"",ROW(ForbDraft!A2187),""),"")</f>
        <v/>
      </c>
      <c r="C2172" s="230" t="str">
        <f>IFERROR(IF(ForbDraft!A2187&lt;&gt;"",ForbDraft!A2187,""),"")</f>
        <v/>
      </c>
      <c r="D2172" s="230" t="str">
        <f t="shared" si="33"/>
        <v/>
      </c>
      <c r="E2172" s="230" t="str">
        <f>IFERROR(IF(ForbDraft!L2187&lt;&gt;"",ABS(ForbDraft!L2187),""),"")</f>
        <v/>
      </c>
      <c r="F2172" s="230" t="str">
        <f>IFERROR(IF(ForbDraft!K2187&lt;&gt;"",ForbDraft!K2187,""),"")</f>
        <v/>
      </c>
    </row>
    <row r="2173" spans="2:6" x14ac:dyDescent="0.2">
      <c r="B2173" s="229" t="str">
        <f>IFERROR(IF(ForbDraft!A2188&lt;&gt;"",ROW(ForbDraft!A2188),""),"")</f>
        <v/>
      </c>
      <c r="C2173" s="230" t="str">
        <f>IFERROR(IF(ForbDraft!A2188&lt;&gt;"",ForbDraft!A2188,""),"")</f>
        <v/>
      </c>
      <c r="D2173" s="230" t="str">
        <f t="shared" si="33"/>
        <v/>
      </c>
      <c r="E2173" s="230" t="str">
        <f>IFERROR(IF(ForbDraft!L2188&lt;&gt;"",ABS(ForbDraft!L2188),""),"")</f>
        <v/>
      </c>
      <c r="F2173" s="230" t="str">
        <f>IFERROR(IF(ForbDraft!K2188&lt;&gt;"",ForbDraft!K2188,""),"")</f>
        <v/>
      </c>
    </row>
    <row r="2174" spans="2:6" x14ac:dyDescent="0.2">
      <c r="B2174" s="229" t="str">
        <f>IFERROR(IF(ForbDraft!A2189&lt;&gt;"",ROW(ForbDraft!A2189),""),"")</f>
        <v/>
      </c>
      <c r="C2174" s="230" t="str">
        <f>IFERROR(IF(ForbDraft!A2189&lt;&gt;"",ForbDraft!A2189,""),"")</f>
        <v/>
      </c>
      <c r="D2174" s="230" t="str">
        <f t="shared" si="33"/>
        <v/>
      </c>
      <c r="E2174" s="230" t="str">
        <f>IFERROR(IF(ForbDraft!L2189&lt;&gt;"",ABS(ForbDraft!L2189),""),"")</f>
        <v/>
      </c>
      <c r="F2174" s="230" t="str">
        <f>IFERROR(IF(ForbDraft!K2189&lt;&gt;"",ForbDraft!K2189,""),"")</f>
        <v/>
      </c>
    </row>
    <row r="2175" spans="2:6" x14ac:dyDescent="0.2">
      <c r="B2175" s="229" t="str">
        <f>IFERROR(IF(ForbDraft!A2190&lt;&gt;"",ROW(ForbDraft!A2190),""),"")</f>
        <v/>
      </c>
      <c r="C2175" s="230" t="str">
        <f>IFERROR(IF(ForbDraft!A2190&lt;&gt;"",ForbDraft!A2190,""),"")</f>
        <v/>
      </c>
      <c r="D2175" s="230" t="str">
        <f t="shared" si="33"/>
        <v/>
      </c>
      <c r="E2175" s="230" t="str">
        <f>IFERROR(IF(ForbDraft!L2190&lt;&gt;"",ABS(ForbDraft!L2190),""),"")</f>
        <v/>
      </c>
      <c r="F2175" s="230" t="str">
        <f>IFERROR(IF(ForbDraft!K2190&lt;&gt;"",ForbDraft!K2190,""),"")</f>
        <v/>
      </c>
    </row>
    <row r="2176" spans="2:6" x14ac:dyDescent="0.2">
      <c r="B2176" s="229" t="str">
        <f>IFERROR(IF(ForbDraft!A2191&lt;&gt;"",ROW(ForbDraft!A2191),""),"")</f>
        <v/>
      </c>
      <c r="C2176" s="230" t="str">
        <f>IFERROR(IF(ForbDraft!A2191&lt;&gt;"",ForbDraft!A2191,""),"")</f>
        <v/>
      </c>
      <c r="D2176" s="230" t="str">
        <f t="shared" si="33"/>
        <v/>
      </c>
      <c r="E2176" s="230" t="str">
        <f>IFERROR(IF(ForbDraft!L2191&lt;&gt;"",ABS(ForbDraft!L2191),""),"")</f>
        <v/>
      </c>
      <c r="F2176" s="230" t="str">
        <f>IFERROR(IF(ForbDraft!K2191&lt;&gt;"",ForbDraft!K2191,""),"")</f>
        <v/>
      </c>
    </row>
    <row r="2177" spans="2:6" x14ac:dyDescent="0.2">
      <c r="B2177" s="229" t="str">
        <f>IFERROR(IF(ForbDraft!A2192&lt;&gt;"",ROW(ForbDraft!A2192),""),"")</f>
        <v/>
      </c>
      <c r="C2177" s="230" t="str">
        <f>IFERROR(IF(ForbDraft!A2192&lt;&gt;"",ForbDraft!A2192,""),"")</f>
        <v/>
      </c>
      <c r="D2177" s="230" t="str">
        <f t="shared" si="33"/>
        <v/>
      </c>
      <c r="E2177" s="230" t="str">
        <f>IFERROR(IF(ForbDraft!L2192&lt;&gt;"",ABS(ForbDraft!L2192),""),"")</f>
        <v/>
      </c>
      <c r="F2177" s="230" t="str">
        <f>IFERROR(IF(ForbDraft!K2192&lt;&gt;"",ForbDraft!K2192,""),"")</f>
        <v/>
      </c>
    </row>
    <row r="2178" spans="2:6" x14ac:dyDescent="0.2">
      <c r="B2178" s="229" t="str">
        <f>IFERROR(IF(ForbDraft!A2193&lt;&gt;"",ROW(ForbDraft!A2193),""),"")</f>
        <v/>
      </c>
      <c r="C2178" s="230" t="str">
        <f>IFERROR(IF(ForbDraft!A2193&lt;&gt;"",ForbDraft!A2193,""),"")</f>
        <v/>
      </c>
      <c r="D2178" s="230" t="str">
        <f t="shared" si="33"/>
        <v/>
      </c>
      <c r="E2178" s="230" t="str">
        <f>IFERROR(IF(ForbDraft!L2193&lt;&gt;"",ABS(ForbDraft!L2193),""),"")</f>
        <v/>
      </c>
      <c r="F2178" s="230" t="str">
        <f>IFERROR(IF(ForbDraft!K2193&lt;&gt;"",ForbDraft!K2193,""),"")</f>
        <v/>
      </c>
    </row>
    <row r="2179" spans="2:6" x14ac:dyDescent="0.2">
      <c r="B2179" s="229" t="str">
        <f>IFERROR(IF(ForbDraft!A2194&lt;&gt;"",ROW(ForbDraft!A2194),""),"")</f>
        <v/>
      </c>
      <c r="C2179" s="230" t="str">
        <f>IFERROR(IF(ForbDraft!A2194&lt;&gt;"",ForbDraft!A2194,""),"")</f>
        <v/>
      </c>
      <c r="D2179" s="230" t="str">
        <f t="shared" ref="D2179:D2242" si="34">IF(F2179="pH לבדיקת גבול","pH",F2179)</f>
        <v/>
      </c>
      <c r="E2179" s="230" t="str">
        <f>IFERROR(IF(ForbDraft!L2194&lt;&gt;"",ABS(ForbDraft!L2194),""),"")</f>
        <v/>
      </c>
      <c r="F2179" s="230" t="str">
        <f>IFERROR(IF(ForbDraft!K2194&lt;&gt;"",ForbDraft!K2194,""),"")</f>
        <v/>
      </c>
    </row>
    <row r="2180" spans="2:6" x14ac:dyDescent="0.2">
      <c r="B2180" s="229" t="str">
        <f>IFERROR(IF(ForbDraft!A2195&lt;&gt;"",ROW(ForbDraft!A2195),""),"")</f>
        <v/>
      </c>
      <c r="C2180" s="230" t="str">
        <f>IFERROR(IF(ForbDraft!A2195&lt;&gt;"",ForbDraft!A2195,""),"")</f>
        <v/>
      </c>
      <c r="D2180" s="230" t="str">
        <f t="shared" si="34"/>
        <v/>
      </c>
      <c r="E2180" s="230" t="str">
        <f>IFERROR(IF(ForbDraft!L2195&lt;&gt;"",ABS(ForbDraft!L2195),""),"")</f>
        <v/>
      </c>
      <c r="F2180" s="230" t="str">
        <f>IFERROR(IF(ForbDraft!K2195&lt;&gt;"",ForbDraft!K2195,""),"")</f>
        <v/>
      </c>
    </row>
    <row r="2181" spans="2:6" x14ac:dyDescent="0.2">
      <c r="B2181" s="229" t="str">
        <f>IFERROR(IF(ForbDraft!A2196&lt;&gt;"",ROW(ForbDraft!A2196),""),"")</f>
        <v/>
      </c>
      <c r="C2181" s="230" t="str">
        <f>IFERROR(IF(ForbDraft!A2196&lt;&gt;"",ForbDraft!A2196,""),"")</f>
        <v/>
      </c>
      <c r="D2181" s="230" t="str">
        <f t="shared" si="34"/>
        <v/>
      </c>
      <c r="E2181" s="230" t="str">
        <f>IFERROR(IF(ForbDraft!L2196&lt;&gt;"",ABS(ForbDraft!L2196),""),"")</f>
        <v/>
      </c>
      <c r="F2181" s="230" t="str">
        <f>IFERROR(IF(ForbDraft!K2196&lt;&gt;"",ForbDraft!K2196,""),"")</f>
        <v/>
      </c>
    </row>
    <row r="2182" spans="2:6" x14ac:dyDescent="0.2">
      <c r="B2182" s="229" t="str">
        <f>IFERROR(IF(ForbDraft!A2197&lt;&gt;"",ROW(ForbDraft!A2197),""),"")</f>
        <v/>
      </c>
      <c r="C2182" s="230" t="str">
        <f>IFERROR(IF(ForbDraft!A2197&lt;&gt;"",ForbDraft!A2197,""),"")</f>
        <v/>
      </c>
      <c r="D2182" s="230" t="str">
        <f t="shared" si="34"/>
        <v/>
      </c>
      <c r="E2182" s="230" t="str">
        <f>IFERROR(IF(ForbDraft!L2197&lt;&gt;"",ABS(ForbDraft!L2197),""),"")</f>
        <v/>
      </c>
      <c r="F2182" s="230" t="str">
        <f>IFERROR(IF(ForbDraft!K2197&lt;&gt;"",ForbDraft!K2197,""),"")</f>
        <v/>
      </c>
    </row>
    <row r="2183" spans="2:6" x14ac:dyDescent="0.2">
      <c r="B2183" s="229" t="str">
        <f>IFERROR(IF(ForbDraft!A2198&lt;&gt;"",ROW(ForbDraft!A2198),""),"")</f>
        <v/>
      </c>
      <c r="C2183" s="230" t="str">
        <f>IFERROR(IF(ForbDraft!A2198&lt;&gt;"",ForbDraft!A2198,""),"")</f>
        <v/>
      </c>
      <c r="D2183" s="230" t="str">
        <f t="shared" si="34"/>
        <v/>
      </c>
      <c r="E2183" s="230" t="str">
        <f>IFERROR(IF(ForbDraft!L2198&lt;&gt;"",ABS(ForbDraft!L2198),""),"")</f>
        <v/>
      </c>
      <c r="F2183" s="230" t="str">
        <f>IFERROR(IF(ForbDraft!K2198&lt;&gt;"",ForbDraft!K2198,""),"")</f>
        <v/>
      </c>
    </row>
    <row r="2184" spans="2:6" x14ac:dyDescent="0.2">
      <c r="B2184" s="229" t="str">
        <f>IFERROR(IF(ForbDraft!A2199&lt;&gt;"",ROW(ForbDraft!A2199),""),"")</f>
        <v/>
      </c>
      <c r="C2184" s="230" t="str">
        <f>IFERROR(IF(ForbDraft!A2199&lt;&gt;"",ForbDraft!A2199,""),"")</f>
        <v/>
      </c>
      <c r="D2184" s="230" t="str">
        <f t="shared" si="34"/>
        <v/>
      </c>
      <c r="E2184" s="230" t="str">
        <f>IFERROR(IF(ForbDraft!L2199&lt;&gt;"",ABS(ForbDraft!L2199),""),"")</f>
        <v/>
      </c>
      <c r="F2184" s="230" t="str">
        <f>IFERROR(IF(ForbDraft!K2199&lt;&gt;"",ForbDraft!K2199,""),"")</f>
        <v/>
      </c>
    </row>
    <row r="2185" spans="2:6" x14ac:dyDescent="0.2">
      <c r="B2185" s="229" t="str">
        <f>IFERROR(IF(ForbDraft!A2200&lt;&gt;"",ROW(ForbDraft!A2200),""),"")</f>
        <v/>
      </c>
      <c r="C2185" s="230" t="str">
        <f>IFERROR(IF(ForbDraft!A2200&lt;&gt;"",ForbDraft!A2200,""),"")</f>
        <v/>
      </c>
      <c r="D2185" s="230" t="str">
        <f t="shared" si="34"/>
        <v/>
      </c>
      <c r="E2185" s="230" t="str">
        <f>IFERROR(IF(ForbDraft!L2200&lt;&gt;"",ABS(ForbDraft!L2200),""),"")</f>
        <v/>
      </c>
      <c r="F2185" s="230" t="str">
        <f>IFERROR(IF(ForbDraft!K2200&lt;&gt;"",ForbDraft!K2200,""),"")</f>
        <v/>
      </c>
    </row>
    <row r="2186" spans="2:6" x14ac:dyDescent="0.2">
      <c r="B2186" s="229" t="str">
        <f>IFERROR(IF(ForbDraft!A2201&lt;&gt;"",ROW(ForbDraft!A2201),""),"")</f>
        <v/>
      </c>
      <c r="C2186" s="230" t="str">
        <f>IFERROR(IF(ForbDraft!A2201&lt;&gt;"",ForbDraft!A2201,""),"")</f>
        <v/>
      </c>
      <c r="D2186" s="230" t="str">
        <f t="shared" si="34"/>
        <v/>
      </c>
      <c r="E2186" s="230" t="str">
        <f>IFERROR(IF(ForbDraft!L2201&lt;&gt;"",ABS(ForbDraft!L2201),""),"")</f>
        <v/>
      </c>
      <c r="F2186" s="230" t="str">
        <f>IFERROR(IF(ForbDraft!K2201&lt;&gt;"",ForbDraft!K2201,""),"")</f>
        <v/>
      </c>
    </row>
    <row r="2187" spans="2:6" x14ac:dyDescent="0.2">
      <c r="B2187" s="229" t="str">
        <f>IFERROR(IF(ForbDraft!A2202&lt;&gt;"",ROW(ForbDraft!A2202),""),"")</f>
        <v/>
      </c>
      <c r="C2187" s="230" t="str">
        <f>IFERROR(IF(ForbDraft!A2202&lt;&gt;"",ForbDraft!A2202,""),"")</f>
        <v/>
      </c>
      <c r="D2187" s="230" t="str">
        <f t="shared" si="34"/>
        <v/>
      </c>
      <c r="E2187" s="230" t="str">
        <f>IFERROR(IF(ForbDraft!L2202&lt;&gt;"",ABS(ForbDraft!L2202),""),"")</f>
        <v/>
      </c>
      <c r="F2187" s="230" t="str">
        <f>IFERROR(IF(ForbDraft!K2202&lt;&gt;"",ForbDraft!K2202,""),"")</f>
        <v/>
      </c>
    </row>
    <row r="2188" spans="2:6" x14ac:dyDescent="0.2">
      <c r="B2188" s="229" t="str">
        <f>IFERROR(IF(ForbDraft!A2203&lt;&gt;"",ROW(ForbDraft!A2203),""),"")</f>
        <v/>
      </c>
      <c r="C2188" s="230" t="str">
        <f>IFERROR(IF(ForbDraft!A2203&lt;&gt;"",ForbDraft!A2203,""),"")</f>
        <v/>
      </c>
      <c r="D2188" s="230" t="str">
        <f t="shared" si="34"/>
        <v/>
      </c>
      <c r="E2188" s="230" t="str">
        <f>IFERROR(IF(ForbDraft!L2203&lt;&gt;"",ABS(ForbDraft!L2203),""),"")</f>
        <v/>
      </c>
      <c r="F2188" s="230" t="str">
        <f>IFERROR(IF(ForbDraft!K2203&lt;&gt;"",ForbDraft!K2203,""),"")</f>
        <v/>
      </c>
    </row>
    <row r="2189" spans="2:6" x14ac:dyDescent="0.2">
      <c r="B2189" s="229" t="str">
        <f>IFERROR(IF(ForbDraft!A2204&lt;&gt;"",ROW(ForbDraft!A2204),""),"")</f>
        <v/>
      </c>
      <c r="C2189" s="230" t="str">
        <f>IFERROR(IF(ForbDraft!A2204&lt;&gt;"",ForbDraft!A2204,""),"")</f>
        <v/>
      </c>
      <c r="D2189" s="230" t="str">
        <f t="shared" si="34"/>
        <v/>
      </c>
      <c r="E2189" s="230" t="str">
        <f>IFERROR(IF(ForbDraft!L2204&lt;&gt;"",ABS(ForbDraft!L2204),""),"")</f>
        <v/>
      </c>
      <c r="F2189" s="230" t="str">
        <f>IFERROR(IF(ForbDraft!K2204&lt;&gt;"",ForbDraft!K2204,""),"")</f>
        <v/>
      </c>
    </row>
    <row r="2190" spans="2:6" x14ac:dyDescent="0.2">
      <c r="B2190" s="229" t="str">
        <f>IFERROR(IF(ForbDraft!A2205&lt;&gt;"",ROW(ForbDraft!A2205),""),"")</f>
        <v/>
      </c>
      <c r="C2190" s="230" t="str">
        <f>IFERROR(IF(ForbDraft!A2205&lt;&gt;"",ForbDraft!A2205,""),"")</f>
        <v/>
      </c>
      <c r="D2190" s="230" t="str">
        <f t="shared" si="34"/>
        <v/>
      </c>
      <c r="E2190" s="230" t="str">
        <f>IFERROR(IF(ForbDraft!L2205&lt;&gt;"",ABS(ForbDraft!L2205),""),"")</f>
        <v/>
      </c>
      <c r="F2190" s="230" t="str">
        <f>IFERROR(IF(ForbDraft!K2205&lt;&gt;"",ForbDraft!K2205,""),"")</f>
        <v/>
      </c>
    </row>
    <row r="2191" spans="2:6" x14ac:dyDescent="0.2">
      <c r="B2191" s="229" t="str">
        <f>IFERROR(IF(ForbDraft!A2206&lt;&gt;"",ROW(ForbDraft!A2206),""),"")</f>
        <v/>
      </c>
      <c r="C2191" s="230" t="str">
        <f>IFERROR(IF(ForbDraft!A2206&lt;&gt;"",ForbDraft!A2206,""),"")</f>
        <v/>
      </c>
      <c r="D2191" s="230" t="str">
        <f t="shared" si="34"/>
        <v/>
      </c>
      <c r="E2191" s="230" t="str">
        <f>IFERROR(IF(ForbDraft!L2206&lt;&gt;"",ABS(ForbDraft!L2206),""),"")</f>
        <v/>
      </c>
      <c r="F2191" s="230" t="str">
        <f>IFERROR(IF(ForbDraft!K2206&lt;&gt;"",ForbDraft!K2206,""),"")</f>
        <v/>
      </c>
    </row>
    <row r="2192" spans="2:6" x14ac:dyDescent="0.2">
      <c r="B2192" s="229" t="str">
        <f>IFERROR(IF(ForbDraft!A2207&lt;&gt;"",ROW(ForbDraft!A2207),""),"")</f>
        <v/>
      </c>
      <c r="C2192" s="230" t="str">
        <f>IFERROR(IF(ForbDraft!A2207&lt;&gt;"",ForbDraft!A2207,""),"")</f>
        <v/>
      </c>
      <c r="D2192" s="230" t="str">
        <f t="shared" si="34"/>
        <v/>
      </c>
      <c r="E2192" s="230" t="str">
        <f>IFERROR(IF(ForbDraft!L2207&lt;&gt;"",ABS(ForbDraft!L2207),""),"")</f>
        <v/>
      </c>
      <c r="F2192" s="230" t="str">
        <f>IFERROR(IF(ForbDraft!K2207&lt;&gt;"",ForbDraft!K2207,""),"")</f>
        <v/>
      </c>
    </row>
    <row r="2193" spans="2:6" x14ac:dyDescent="0.2">
      <c r="B2193" s="229" t="str">
        <f>IFERROR(IF(ForbDraft!A2208&lt;&gt;"",ROW(ForbDraft!A2208),""),"")</f>
        <v/>
      </c>
      <c r="C2193" s="230" t="str">
        <f>IFERROR(IF(ForbDraft!A2208&lt;&gt;"",ForbDraft!A2208,""),"")</f>
        <v/>
      </c>
      <c r="D2193" s="230" t="str">
        <f t="shared" si="34"/>
        <v/>
      </c>
      <c r="E2193" s="230" t="str">
        <f>IFERROR(IF(ForbDraft!L2208&lt;&gt;"",ABS(ForbDraft!L2208),""),"")</f>
        <v/>
      </c>
      <c r="F2193" s="230" t="str">
        <f>IFERROR(IF(ForbDraft!K2208&lt;&gt;"",ForbDraft!K2208,""),"")</f>
        <v/>
      </c>
    </row>
    <row r="2194" spans="2:6" x14ac:dyDescent="0.2">
      <c r="B2194" s="229" t="str">
        <f>IFERROR(IF(ForbDraft!A2209&lt;&gt;"",ROW(ForbDraft!A2209),""),"")</f>
        <v/>
      </c>
      <c r="C2194" s="230" t="str">
        <f>IFERROR(IF(ForbDraft!A2209&lt;&gt;"",ForbDraft!A2209,""),"")</f>
        <v/>
      </c>
      <c r="D2194" s="230" t="str">
        <f t="shared" si="34"/>
        <v/>
      </c>
      <c r="E2194" s="230" t="str">
        <f>IFERROR(IF(ForbDraft!L2209&lt;&gt;"",ABS(ForbDraft!L2209),""),"")</f>
        <v/>
      </c>
      <c r="F2194" s="230" t="str">
        <f>IFERROR(IF(ForbDraft!K2209&lt;&gt;"",ForbDraft!K2209,""),"")</f>
        <v/>
      </c>
    </row>
    <row r="2195" spans="2:6" x14ac:dyDescent="0.2">
      <c r="B2195" s="229" t="str">
        <f>IFERROR(IF(ForbDraft!A2210&lt;&gt;"",ROW(ForbDraft!A2210),""),"")</f>
        <v/>
      </c>
      <c r="C2195" s="230" t="str">
        <f>IFERROR(IF(ForbDraft!A2210&lt;&gt;"",ForbDraft!A2210,""),"")</f>
        <v/>
      </c>
      <c r="D2195" s="230" t="str">
        <f t="shared" si="34"/>
        <v/>
      </c>
      <c r="E2195" s="230" t="str">
        <f>IFERROR(IF(ForbDraft!L2210&lt;&gt;"",ABS(ForbDraft!L2210),""),"")</f>
        <v/>
      </c>
      <c r="F2195" s="230" t="str">
        <f>IFERROR(IF(ForbDraft!K2210&lt;&gt;"",ForbDraft!K2210,""),"")</f>
        <v/>
      </c>
    </row>
    <row r="2196" spans="2:6" x14ac:dyDescent="0.2">
      <c r="B2196" s="229" t="str">
        <f>IFERROR(IF(ForbDraft!A2211&lt;&gt;"",ROW(ForbDraft!A2211),""),"")</f>
        <v/>
      </c>
      <c r="C2196" s="230" t="str">
        <f>IFERROR(IF(ForbDraft!A2211&lt;&gt;"",ForbDraft!A2211,""),"")</f>
        <v/>
      </c>
      <c r="D2196" s="230" t="str">
        <f t="shared" si="34"/>
        <v/>
      </c>
      <c r="E2196" s="230" t="str">
        <f>IFERROR(IF(ForbDraft!L2211&lt;&gt;"",ABS(ForbDraft!L2211),""),"")</f>
        <v/>
      </c>
      <c r="F2196" s="230" t="str">
        <f>IFERROR(IF(ForbDraft!K2211&lt;&gt;"",ForbDraft!K2211,""),"")</f>
        <v/>
      </c>
    </row>
    <row r="2197" spans="2:6" x14ac:dyDescent="0.2">
      <c r="B2197" s="229" t="str">
        <f>IFERROR(IF(ForbDraft!A2212&lt;&gt;"",ROW(ForbDraft!A2212),""),"")</f>
        <v/>
      </c>
      <c r="C2197" s="230" t="str">
        <f>IFERROR(IF(ForbDraft!A2212&lt;&gt;"",ForbDraft!A2212,""),"")</f>
        <v/>
      </c>
      <c r="D2197" s="230" t="str">
        <f t="shared" si="34"/>
        <v/>
      </c>
      <c r="E2197" s="230" t="str">
        <f>IFERROR(IF(ForbDraft!L2212&lt;&gt;"",ABS(ForbDraft!L2212),""),"")</f>
        <v/>
      </c>
      <c r="F2197" s="230" t="str">
        <f>IFERROR(IF(ForbDraft!K2212&lt;&gt;"",ForbDraft!K2212,""),"")</f>
        <v/>
      </c>
    </row>
    <row r="2198" spans="2:6" x14ac:dyDescent="0.2">
      <c r="B2198" s="229" t="str">
        <f>IFERROR(IF(ForbDraft!A2213&lt;&gt;"",ROW(ForbDraft!A2213),""),"")</f>
        <v/>
      </c>
      <c r="C2198" s="230" t="str">
        <f>IFERROR(IF(ForbDraft!A2213&lt;&gt;"",ForbDraft!A2213,""),"")</f>
        <v/>
      </c>
      <c r="D2198" s="230" t="str">
        <f t="shared" si="34"/>
        <v/>
      </c>
      <c r="E2198" s="230" t="str">
        <f>IFERROR(IF(ForbDraft!L2213&lt;&gt;"",ABS(ForbDraft!L2213),""),"")</f>
        <v/>
      </c>
      <c r="F2198" s="230" t="str">
        <f>IFERROR(IF(ForbDraft!K2213&lt;&gt;"",ForbDraft!K2213,""),"")</f>
        <v/>
      </c>
    </row>
    <row r="2199" spans="2:6" x14ac:dyDescent="0.2">
      <c r="B2199" s="229" t="str">
        <f>IFERROR(IF(ForbDraft!A2214&lt;&gt;"",ROW(ForbDraft!A2214),""),"")</f>
        <v/>
      </c>
      <c r="C2199" s="230" t="str">
        <f>IFERROR(IF(ForbDraft!A2214&lt;&gt;"",ForbDraft!A2214,""),"")</f>
        <v/>
      </c>
      <c r="D2199" s="230" t="str">
        <f t="shared" si="34"/>
        <v/>
      </c>
      <c r="E2199" s="230" t="str">
        <f>IFERROR(IF(ForbDraft!L2214&lt;&gt;"",ABS(ForbDraft!L2214),""),"")</f>
        <v/>
      </c>
      <c r="F2199" s="230" t="str">
        <f>IFERROR(IF(ForbDraft!K2214&lt;&gt;"",ForbDraft!K2214,""),"")</f>
        <v/>
      </c>
    </row>
    <row r="2200" spans="2:6" x14ac:dyDescent="0.2">
      <c r="B2200" s="229" t="str">
        <f>IFERROR(IF(ForbDraft!A2215&lt;&gt;"",ROW(ForbDraft!A2215),""),"")</f>
        <v/>
      </c>
      <c r="C2200" s="230" t="str">
        <f>IFERROR(IF(ForbDraft!A2215&lt;&gt;"",ForbDraft!A2215,""),"")</f>
        <v/>
      </c>
      <c r="D2200" s="230" t="str">
        <f t="shared" si="34"/>
        <v/>
      </c>
      <c r="E2200" s="230" t="str">
        <f>IFERROR(IF(ForbDraft!L2215&lt;&gt;"",ABS(ForbDraft!L2215),""),"")</f>
        <v/>
      </c>
      <c r="F2200" s="230" t="str">
        <f>IFERROR(IF(ForbDraft!K2215&lt;&gt;"",ForbDraft!K2215,""),"")</f>
        <v/>
      </c>
    </row>
    <row r="2201" spans="2:6" x14ac:dyDescent="0.2">
      <c r="B2201" s="229" t="str">
        <f>IFERROR(IF(ForbDraft!A2216&lt;&gt;"",ROW(ForbDraft!A2216),""),"")</f>
        <v/>
      </c>
      <c r="C2201" s="230" t="str">
        <f>IFERROR(IF(ForbDraft!A2216&lt;&gt;"",ForbDraft!A2216,""),"")</f>
        <v/>
      </c>
      <c r="D2201" s="230" t="str">
        <f t="shared" si="34"/>
        <v/>
      </c>
      <c r="E2201" s="230" t="str">
        <f>IFERROR(IF(ForbDraft!L2216&lt;&gt;"",ABS(ForbDraft!L2216),""),"")</f>
        <v/>
      </c>
      <c r="F2201" s="230" t="str">
        <f>IFERROR(IF(ForbDraft!K2216&lt;&gt;"",ForbDraft!K2216,""),"")</f>
        <v/>
      </c>
    </row>
    <row r="2202" spans="2:6" x14ac:dyDescent="0.2">
      <c r="B2202" s="229" t="str">
        <f>IFERROR(IF(ForbDraft!A2217&lt;&gt;"",ROW(ForbDraft!A2217),""),"")</f>
        <v/>
      </c>
      <c r="C2202" s="230" t="str">
        <f>IFERROR(IF(ForbDraft!A2217&lt;&gt;"",ForbDraft!A2217,""),"")</f>
        <v/>
      </c>
      <c r="D2202" s="230" t="str">
        <f t="shared" si="34"/>
        <v/>
      </c>
      <c r="E2202" s="230" t="str">
        <f>IFERROR(IF(ForbDraft!L2217&lt;&gt;"",ABS(ForbDraft!L2217),""),"")</f>
        <v/>
      </c>
      <c r="F2202" s="230" t="str">
        <f>IFERROR(IF(ForbDraft!K2217&lt;&gt;"",ForbDraft!K2217,""),"")</f>
        <v/>
      </c>
    </row>
    <row r="2203" spans="2:6" x14ac:dyDescent="0.2">
      <c r="B2203" s="229" t="str">
        <f>IFERROR(IF(ForbDraft!A2218&lt;&gt;"",ROW(ForbDraft!A2218),""),"")</f>
        <v/>
      </c>
      <c r="C2203" s="230" t="str">
        <f>IFERROR(IF(ForbDraft!A2218&lt;&gt;"",ForbDraft!A2218,""),"")</f>
        <v/>
      </c>
      <c r="D2203" s="230" t="str">
        <f t="shared" si="34"/>
        <v/>
      </c>
      <c r="E2203" s="230" t="str">
        <f>IFERROR(IF(ForbDraft!L2218&lt;&gt;"",ABS(ForbDraft!L2218),""),"")</f>
        <v/>
      </c>
      <c r="F2203" s="230" t="str">
        <f>IFERROR(IF(ForbDraft!K2218&lt;&gt;"",ForbDraft!K2218,""),"")</f>
        <v/>
      </c>
    </row>
    <row r="2204" spans="2:6" x14ac:dyDescent="0.2">
      <c r="B2204" s="229" t="str">
        <f>IFERROR(IF(ForbDraft!A2219&lt;&gt;"",ROW(ForbDraft!A2219),""),"")</f>
        <v/>
      </c>
      <c r="C2204" s="230" t="str">
        <f>IFERROR(IF(ForbDraft!A2219&lt;&gt;"",ForbDraft!A2219,""),"")</f>
        <v/>
      </c>
      <c r="D2204" s="230" t="str">
        <f t="shared" si="34"/>
        <v/>
      </c>
      <c r="E2204" s="230" t="str">
        <f>IFERROR(IF(ForbDraft!L2219&lt;&gt;"",ABS(ForbDraft!L2219),""),"")</f>
        <v/>
      </c>
      <c r="F2204" s="230" t="str">
        <f>IFERROR(IF(ForbDraft!K2219&lt;&gt;"",ForbDraft!K2219,""),"")</f>
        <v/>
      </c>
    </row>
    <row r="2205" spans="2:6" x14ac:dyDescent="0.2">
      <c r="B2205" s="229" t="str">
        <f>IFERROR(IF(ForbDraft!A2220&lt;&gt;"",ROW(ForbDraft!A2220),""),"")</f>
        <v/>
      </c>
      <c r="C2205" s="230" t="str">
        <f>IFERROR(IF(ForbDraft!A2220&lt;&gt;"",ForbDraft!A2220,""),"")</f>
        <v/>
      </c>
      <c r="D2205" s="230" t="str">
        <f t="shared" si="34"/>
        <v/>
      </c>
      <c r="E2205" s="230" t="str">
        <f>IFERROR(IF(ForbDraft!L2220&lt;&gt;"",ABS(ForbDraft!L2220),""),"")</f>
        <v/>
      </c>
      <c r="F2205" s="230" t="str">
        <f>IFERROR(IF(ForbDraft!K2220&lt;&gt;"",ForbDraft!K2220,""),"")</f>
        <v/>
      </c>
    </row>
    <row r="2206" spans="2:6" x14ac:dyDescent="0.2">
      <c r="B2206" s="229" t="str">
        <f>IFERROR(IF(ForbDraft!A2221&lt;&gt;"",ROW(ForbDraft!A2221),""),"")</f>
        <v/>
      </c>
      <c r="C2206" s="230" t="str">
        <f>IFERROR(IF(ForbDraft!A2221&lt;&gt;"",ForbDraft!A2221,""),"")</f>
        <v/>
      </c>
      <c r="D2206" s="230" t="str">
        <f t="shared" si="34"/>
        <v/>
      </c>
      <c r="E2206" s="230" t="str">
        <f>IFERROR(IF(ForbDraft!L2221&lt;&gt;"",ABS(ForbDraft!L2221),""),"")</f>
        <v/>
      </c>
      <c r="F2206" s="230" t="str">
        <f>IFERROR(IF(ForbDraft!K2221&lt;&gt;"",ForbDraft!K2221,""),"")</f>
        <v/>
      </c>
    </row>
    <row r="2207" spans="2:6" x14ac:dyDescent="0.2">
      <c r="B2207" s="229" t="str">
        <f>IFERROR(IF(ForbDraft!A2222&lt;&gt;"",ROW(ForbDraft!A2222),""),"")</f>
        <v/>
      </c>
      <c r="C2207" s="230" t="str">
        <f>IFERROR(IF(ForbDraft!A2222&lt;&gt;"",ForbDraft!A2222,""),"")</f>
        <v/>
      </c>
      <c r="D2207" s="230" t="str">
        <f t="shared" si="34"/>
        <v/>
      </c>
      <c r="E2207" s="230" t="str">
        <f>IFERROR(IF(ForbDraft!L2222&lt;&gt;"",ABS(ForbDraft!L2222),""),"")</f>
        <v/>
      </c>
      <c r="F2207" s="230" t="str">
        <f>IFERROR(IF(ForbDraft!K2222&lt;&gt;"",ForbDraft!K2222,""),"")</f>
        <v/>
      </c>
    </row>
    <row r="2208" spans="2:6" x14ac:dyDescent="0.2">
      <c r="B2208" s="229" t="str">
        <f>IFERROR(IF(ForbDraft!A2223&lt;&gt;"",ROW(ForbDraft!A2223),""),"")</f>
        <v/>
      </c>
      <c r="C2208" s="230" t="str">
        <f>IFERROR(IF(ForbDraft!A2223&lt;&gt;"",ForbDraft!A2223,""),"")</f>
        <v/>
      </c>
      <c r="D2208" s="230" t="str">
        <f t="shared" si="34"/>
        <v/>
      </c>
      <c r="E2208" s="230" t="str">
        <f>IFERROR(IF(ForbDraft!L2223&lt;&gt;"",ABS(ForbDraft!L2223),""),"")</f>
        <v/>
      </c>
      <c r="F2208" s="230" t="str">
        <f>IFERROR(IF(ForbDraft!K2223&lt;&gt;"",ForbDraft!K2223,""),"")</f>
        <v/>
      </c>
    </row>
    <row r="2209" spans="2:6" x14ac:dyDescent="0.2">
      <c r="B2209" s="229" t="str">
        <f>IFERROR(IF(ForbDraft!A2224&lt;&gt;"",ROW(ForbDraft!A2224),""),"")</f>
        <v/>
      </c>
      <c r="C2209" s="230" t="str">
        <f>IFERROR(IF(ForbDraft!A2224&lt;&gt;"",ForbDraft!A2224,""),"")</f>
        <v/>
      </c>
      <c r="D2209" s="230" t="str">
        <f t="shared" si="34"/>
        <v/>
      </c>
      <c r="E2209" s="230" t="str">
        <f>IFERROR(IF(ForbDraft!L2224&lt;&gt;"",ABS(ForbDraft!L2224),""),"")</f>
        <v/>
      </c>
      <c r="F2209" s="230" t="str">
        <f>IFERROR(IF(ForbDraft!K2224&lt;&gt;"",ForbDraft!K2224,""),"")</f>
        <v/>
      </c>
    </row>
    <row r="2210" spans="2:6" x14ac:dyDescent="0.2">
      <c r="B2210" s="229" t="str">
        <f>IFERROR(IF(ForbDraft!A2225&lt;&gt;"",ROW(ForbDraft!A2225),""),"")</f>
        <v/>
      </c>
      <c r="C2210" s="230" t="str">
        <f>IFERROR(IF(ForbDraft!A2225&lt;&gt;"",ForbDraft!A2225,""),"")</f>
        <v/>
      </c>
      <c r="D2210" s="230" t="str">
        <f t="shared" si="34"/>
        <v/>
      </c>
      <c r="E2210" s="230" t="str">
        <f>IFERROR(IF(ForbDraft!L2225&lt;&gt;"",ABS(ForbDraft!L2225),""),"")</f>
        <v/>
      </c>
      <c r="F2210" s="230" t="str">
        <f>IFERROR(IF(ForbDraft!K2225&lt;&gt;"",ForbDraft!K2225,""),"")</f>
        <v/>
      </c>
    </row>
    <row r="2211" spans="2:6" x14ac:dyDescent="0.2">
      <c r="B2211" s="229" t="str">
        <f>IFERROR(IF(ForbDraft!A2226&lt;&gt;"",ROW(ForbDraft!A2226),""),"")</f>
        <v/>
      </c>
      <c r="C2211" s="230" t="str">
        <f>IFERROR(IF(ForbDraft!A2226&lt;&gt;"",ForbDraft!A2226,""),"")</f>
        <v/>
      </c>
      <c r="D2211" s="230" t="str">
        <f t="shared" si="34"/>
        <v/>
      </c>
      <c r="E2211" s="230" t="str">
        <f>IFERROR(IF(ForbDraft!L2226&lt;&gt;"",ABS(ForbDraft!L2226),""),"")</f>
        <v/>
      </c>
      <c r="F2211" s="230" t="str">
        <f>IFERROR(IF(ForbDraft!K2226&lt;&gt;"",ForbDraft!K2226,""),"")</f>
        <v/>
      </c>
    </row>
    <row r="2212" spans="2:6" x14ac:dyDescent="0.2">
      <c r="B2212" s="229" t="str">
        <f>IFERROR(IF(ForbDraft!A2227&lt;&gt;"",ROW(ForbDraft!A2227),""),"")</f>
        <v/>
      </c>
      <c r="C2212" s="230" t="str">
        <f>IFERROR(IF(ForbDraft!A2227&lt;&gt;"",ForbDraft!A2227,""),"")</f>
        <v/>
      </c>
      <c r="D2212" s="230" t="str">
        <f t="shared" si="34"/>
        <v/>
      </c>
      <c r="E2212" s="230" t="str">
        <f>IFERROR(IF(ForbDraft!L2227&lt;&gt;"",ABS(ForbDraft!L2227),""),"")</f>
        <v/>
      </c>
      <c r="F2212" s="230" t="str">
        <f>IFERROR(IF(ForbDraft!K2227&lt;&gt;"",ForbDraft!K2227,""),"")</f>
        <v/>
      </c>
    </row>
    <row r="2213" spans="2:6" x14ac:dyDescent="0.2">
      <c r="B2213" s="229" t="str">
        <f>IFERROR(IF(ForbDraft!A2228&lt;&gt;"",ROW(ForbDraft!A2228),""),"")</f>
        <v/>
      </c>
      <c r="C2213" s="230" t="str">
        <f>IFERROR(IF(ForbDraft!A2228&lt;&gt;"",ForbDraft!A2228,""),"")</f>
        <v/>
      </c>
      <c r="D2213" s="230" t="str">
        <f t="shared" si="34"/>
        <v/>
      </c>
      <c r="E2213" s="230" t="str">
        <f>IFERROR(IF(ForbDraft!L2228&lt;&gt;"",ABS(ForbDraft!L2228),""),"")</f>
        <v/>
      </c>
      <c r="F2213" s="230" t="str">
        <f>IFERROR(IF(ForbDraft!K2228&lt;&gt;"",ForbDraft!K2228,""),"")</f>
        <v/>
      </c>
    </row>
    <row r="2214" spans="2:6" x14ac:dyDescent="0.2">
      <c r="B2214" s="229" t="str">
        <f>IFERROR(IF(ForbDraft!A2229&lt;&gt;"",ROW(ForbDraft!A2229),""),"")</f>
        <v/>
      </c>
      <c r="C2214" s="230" t="str">
        <f>IFERROR(IF(ForbDraft!A2229&lt;&gt;"",ForbDraft!A2229,""),"")</f>
        <v/>
      </c>
      <c r="D2214" s="230" t="str">
        <f t="shared" si="34"/>
        <v/>
      </c>
      <c r="E2214" s="230" t="str">
        <f>IFERROR(IF(ForbDraft!L2229&lt;&gt;"",ABS(ForbDraft!L2229),""),"")</f>
        <v/>
      </c>
      <c r="F2214" s="230" t="str">
        <f>IFERROR(IF(ForbDraft!K2229&lt;&gt;"",ForbDraft!K2229,""),"")</f>
        <v/>
      </c>
    </row>
    <row r="2215" spans="2:6" x14ac:dyDescent="0.2">
      <c r="B2215" s="229" t="str">
        <f>IFERROR(IF(ForbDraft!A2230&lt;&gt;"",ROW(ForbDraft!A2230),""),"")</f>
        <v/>
      </c>
      <c r="C2215" s="230" t="str">
        <f>IFERROR(IF(ForbDraft!A2230&lt;&gt;"",ForbDraft!A2230,""),"")</f>
        <v/>
      </c>
      <c r="D2215" s="230" t="str">
        <f t="shared" si="34"/>
        <v/>
      </c>
      <c r="E2215" s="230" t="str">
        <f>IFERROR(IF(ForbDraft!L2230&lt;&gt;"",ABS(ForbDraft!L2230),""),"")</f>
        <v/>
      </c>
      <c r="F2215" s="230" t="str">
        <f>IFERROR(IF(ForbDraft!K2230&lt;&gt;"",ForbDraft!K2230,""),"")</f>
        <v/>
      </c>
    </row>
    <row r="2216" spans="2:6" x14ac:dyDescent="0.2">
      <c r="B2216" s="229" t="str">
        <f>IFERROR(IF(ForbDraft!A2231&lt;&gt;"",ROW(ForbDraft!A2231),""),"")</f>
        <v/>
      </c>
      <c r="C2216" s="230" t="str">
        <f>IFERROR(IF(ForbDraft!A2231&lt;&gt;"",ForbDraft!A2231,""),"")</f>
        <v/>
      </c>
      <c r="D2216" s="230" t="str">
        <f t="shared" si="34"/>
        <v/>
      </c>
      <c r="E2216" s="230" t="str">
        <f>IFERROR(IF(ForbDraft!L2231&lt;&gt;"",ABS(ForbDraft!L2231),""),"")</f>
        <v/>
      </c>
      <c r="F2216" s="230" t="str">
        <f>IFERROR(IF(ForbDraft!K2231&lt;&gt;"",ForbDraft!K2231,""),"")</f>
        <v/>
      </c>
    </row>
    <row r="2217" spans="2:6" x14ac:dyDescent="0.2">
      <c r="B2217" s="229" t="str">
        <f>IFERROR(IF(ForbDraft!A2232&lt;&gt;"",ROW(ForbDraft!A2232),""),"")</f>
        <v/>
      </c>
      <c r="C2217" s="230" t="str">
        <f>IFERROR(IF(ForbDraft!A2232&lt;&gt;"",ForbDraft!A2232,""),"")</f>
        <v/>
      </c>
      <c r="D2217" s="230" t="str">
        <f t="shared" si="34"/>
        <v/>
      </c>
      <c r="E2217" s="230" t="str">
        <f>IFERROR(IF(ForbDraft!L2232&lt;&gt;"",ABS(ForbDraft!L2232),""),"")</f>
        <v/>
      </c>
      <c r="F2217" s="230" t="str">
        <f>IFERROR(IF(ForbDraft!K2232&lt;&gt;"",ForbDraft!K2232,""),"")</f>
        <v/>
      </c>
    </row>
    <row r="2218" spans="2:6" x14ac:dyDescent="0.2">
      <c r="B2218" s="229" t="str">
        <f>IFERROR(IF(ForbDraft!A2233&lt;&gt;"",ROW(ForbDraft!A2233),""),"")</f>
        <v/>
      </c>
      <c r="C2218" s="230" t="str">
        <f>IFERROR(IF(ForbDraft!A2233&lt;&gt;"",ForbDraft!A2233,""),"")</f>
        <v/>
      </c>
      <c r="D2218" s="230" t="str">
        <f t="shared" si="34"/>
        <v/>
      </c>
      <c r="E2218" s="230" t="str">
        <f>IFERROR(IF(ForbDraft!L2233&lt;&gt;"",ABS(ForbDraft!L2233),""),"")</f>
        <v/>
      </c>
      <c r="F2218" s="230" t="str">
        <f>IFERROR(IF(ForbDraft!K2233&lt;&gt;"",ForbDraft!K2233,""),"")</f>
        <v/>
      </c>
    </row>
    <row r="2219" spans="2:6" x14ac:dyDescent="0.2">
      <c r="B2219" s="229" t="str">
        <f>IFERROR(IF(ForbDraft!A2234&lt;&gt;"",ROW(ForbDraft!A2234),""),"")</f>
        <v/>
      </c>
      <c r="C2219" s="230" t="str">
        <f>IFERROR(IF(ForbDraft!A2234&lt;&gt;"",ForbDraft!A2234,""),"")</f>
        <v/>
      </c>
      <c r="D2219" s="230" t="str">
        <f t="shared" si="34"/>
        <v/>
      </c>
      <c r="E2219" s="230" t="str">
        <f>IFERROR(IF(ForbDraft!L2234&lt;&gt;"",ABS(ForbDraft!L2234),""),"")</f>
        <v/>
      </c>
      <c r="F2219" s="230" t="str">
        <f>IFERROR(IF(ForbDraft!K2234&lt;&gt;"",ForbDraft!K2234,""),"")</f>
        <v/>
      </c>
    </row>
    <row r="2220" spans="2:6" x14ac:dyDescent="0.2">
      <c r="B2220" s="229" t="str">
        <f>IFERROR(IF(ForbDraft!A2235&lt;&gt;"",ROW(ForbDraft!A2235),""),"")</f>
        <v/>
      </c>
      <c r="C2220" s="230" t="str">
        <f>IFERROR(IF(ForbDraft!A2235&lt;&gt;"",ForbDraft!A2235,""),"")</f>
        <v/>
      </c>
      <c r="D2220" s="230" t="str">
        <f t="shared" si="34"/>
        <v/>
      </c>
      <c r="E2220" s="230" t="str">
        <f>IFERROR(IF(ForbDraft!L2235&lt;&gt;"",ABS(ForbDraft!L2235),""),"")</f>
        <v/>
      </c>
      <c r="F2220" s="230" t="str">
        <f>IFERROR(IF(ForbDraft!K2235&lt;&gt;"",ForbDraft!K2235,""),"")</f>
        <v/>
      </c>
    </row>
    <row r="2221" spans="2:6" x14ac:dyDescent="0.2">
      <c r="B2221" s="229" t="str">
        <f>IFERROR(IF(ForbDraft!A2236&lt;&gt;"",ROW(ForbDraft!A2236),""),"")</f>
        <v/>
      </c>
      <c r="C2221" s="230" t="str">
        <f>IFERROR(IF(ForbDraft!A2236&lt;&gt;"",ForbDraft!A2236,""),"")</f>
        <v/>
      </c>
      <c r="D2221" s="230" t="str">
        <f t="shared" si="34"/>
        <v/>
      </c>
      <c r="E2221" s="230" t="str">
        <f>IFERROR(IF(ForbDraft!L2236&lt;&gt;"",ABS(ForbDraft!L2236),""),"")</f>
        <v/>
      </c>
      <c r="F2221" s="230" t="str">
        <f>IFERROR(IF(ForbDraft!K2236&lt;&gt;"",ForbDraft!K2236,""),"")</f>
        <v/>
      </c>
    </row>
    <row r="2222" spans="2:6" x14ac:dyDescent="0.2">
      <c r="B2222" s="229" t="str">
        <f>IFERROR(IF(ForbDraft!A2237&lt;&gt;"",ROW(ForbDraft!A2237),""),"")</f>
        <v/>
      </c>
      <c r="C2222" s="230" t="str">
        <f>IFERROR(IF(ForbDraft!A2237&lt;&gt;"",ForbDraft!A2237,""),"")</f>
        <v/>
      </c>
      <c r="D2222" s="230" t="str">
        <f t="shared" si="34"/>
        <v/>
      </c>
      <c r="E2222" s="230" t="str">
        <f>IFERROR(IF(ForbDraft!L2237&lt;&gt;"",ABS(ForbDraft!L2237),""),"")</f>
        <v/>
      </c>
      <c r="F2222" s="230" t="str">
        <f>IFERROR(IF(ForbDraft!K2237&lt;&gt;"",ForbDraft!K2237,""),"")</f>
        <v/>
      </c>
    </row>
    <row r="2223" spans="2:6" x14ac:dyDescent="0.2">
      <c r="B2223" s="229" t="str">
        <f>IFERROR(IF(ForbDraft!A2238&lt;&gt;"",ROW(ForbDraft!A2238),""),"")</f>
        <v/>
      </c>
      <c r="C2223" s="230" t="str">
        <f>IFERROR(IF(ForbDraft!A2238&lt;&gt;"",ForbDraft!A2238,""),"")</f>
        <v/>
      </c>
      <c r="D2223" s="230" t="str">
        <f t="shared" si="34"/>
        <v/>
      </c>
      <c r="E2223" s="230" t="str">
        <f>IFERROR(IF(ForbDraft!L2238&lt;&gt;"",ABS(ForbDraft!L2238),""),"")</f>
        <v/>
      </c>
      <c r="F2223" s="230" t="str">
        <f>IFERROR(IF(ForbDraft!K2238&lt;&gt;"",ForbDraft!K2238,""),"")</f>
        <v/>
      </c>
    </row>
    <row r="2224" spans="2:6" x14ac:dyDescent="0.2">
      <c r="B2224" s="229" t="str">
        <f>IFERROR(IF(ForbDraft!A2239&lt;&gt;"",ROW(ForbDraft!A2239),""),"")</f>
        <v/>
      </c>
      <c r="C2224" s="230" t="str">
        <f>IFERROR(IF(ForbDraft!A2239&lt;&gt;"",ForbDraft!A2239,""),"")</f>
        <v/>
      </c>
      <c r="D2224" s="230" t="str">
        <f t="shared" si="34"/>
        <v/>
      </c>
      <c r="E2224" s="230" t="str">
        <f>IFERROR(IF(ForbDraft!L2239&lt;&gt;"",ABS(ForbDraft!L2239),""),"")</f>
        <v/>
      </c>
      <c r="F2224" s="230" t="str">
        <f>IFERROR(IF(ForbDraft!K2239&lt;&gt;"",ForbDraft!K2239,""),"")</f>
        <v/>
      </c>
    </row>
    <row r="2225" spans="2:6" x14ac:dyDescent="0.2">
      <c r="B2225" s="229" t="str">
        <f>IFERROR(IF(ForbDraft!A2240&lt;&gt;"",ROW(ForbDraft!A2240),""),"")</f>
        <v/>
      </c>
      <c r="C2225" s="230" t="str">
        <f>IFERROR(IF(ForbDraft!A2240&lt;&gt;"",ForbDraft!A2240,""),"")</f>
        <v/>
      </c>
      <c r="D2225" s="230" t="str">
        <f t="shared" si="34"/>
        <v/>
      </c>
      <c r="E2225" s="230" t="str">
        <f>IFERROR(IF(ForbDraft!L2240&lt;&gt;"",ABS(ForbDraft!L2240),""),"")</f>
        <v/>
      </c>
      <c r="F2225" s="230" t="str">
        <f>IFERROR(IF(ForbDraft!K2240&lt;&gt;"",ForbDraft!K2240,""),"")</f>
        <v/>
      </c>
    </row>
    <row r="2226" spans="2:6" x14ac:dyDescent="0.2">
      <c r="B2226" s="229" t="str">
        <f>IFERROR(IF(ForbDraft!A2241&lt;&gt;"",ROW(ForbDraft!A2241),""),"")</f>
        <v/>
      </c>
      <c r="C2226" s="230" t="str">
        <f>IFERROR(IF(ForbDraft!A2241&lt;&gt;"",ForbDraft!A2241,""),"")</f>
        <v/>
      </c>
      <c r="D2226" s="230" t="str">
        <f t="shared" si="34"/>
        <v/>
      </c>
      <c r="E2226" s="230" t="str">
        <f>IFERROR(IF(ForbDraft!L2241&lt;&gt;"",ABS(ForbDraft!L2241),""),"")</f>
        <v/>
      </c>
      <c r="F2226" s="230" t="str">
        <f>IFERROR(IF(ForbDraft!K2241&lt;&gt;"",ForbDraft!K2241,""),"")</f>
        <v/>
      </c>
    </row>
    <row r="2227" spans="2:6" x14ac:dyDescent="0.2">
      <c r="B2227" s="229" t="str">
        <f>IFERROR(IF(ForbDraft!A2242&lt;&gt;"",ROW(ForbDraft!A2242),""),"")</f>
        <v/>
      </c>
      <c r="C2227" s="230" t="str">
        <f>IFERROR(IF(ForbDraft!A2242&lt;&gt;"",ForbDraft!A2242,""),"")</f>
        <v/>
      </c>
      <c r="D2227" s="230" t="str">
        <f t="shared" si="34"/>
        <v/>
      </c>
      <c r="E2227" s="230" t="str">
        <f>IFERROR(IF(ForbDraft!L2242&lt;&gt;"",ABS(ForbDraft!L2242),""),"")</f>
        <v/>
      </c>
      <c r="F2227" s="230" t="str">
        <f>IFERROR(IF(ForbDraft!K2242&lt;&gt;"",ForbDraft!K2242,""),"")</f>
        <v/>
      </c>
    </row>
    <row r="2228" spans="2:6" x14ac:dyDescent="0.2">
      <c r="B2228" s="229" t="str">
        <f>IFERROR(IF(ForbDraft!A2243&lt;&gt;"",ROW(ForbDraft!A2243),""),"")</f>
        <v/>
      </c>
      <c r="C2228" s="230" t="str">
        <f>IFERROR(IF(ForbDraft!A2243&lt;&gt;"",ForbDraft!A2243,""),"")</f>
        <v/>
      </c>
      <c r="D2228" s="230" t="str">
        <f t="shared" si="34"/>
        <v/>
      </c>
      <c r="E2228" s="230" t="str">
        <f>IFERROR(IF(ForbDraft!L2243&lt;&gt;"",ABS(ForbDraft!L2243),""),"")</f>
        <v/>
      </c>
      <c r="F2228" s="230" t="str">
        <f>IFERROR(IF(ForbDraft!K2243&lt;&gt;"",ForbDraft!K2243,""),"")</f>
        <v/>
      </c>
    </row>
    <row r="2229" spans="2:6" x14ac:dyDescent="0.2">
      <c r="B2229" s="229" t="str">
        <f>IFERROR(IF(ForbDraft!A2244&lt;&gt;"",ROW(ForbDraft!A2244),""),"")</f>
        <v/>
      </c>
      <c r="C2229" s="230" t="str">
        <f>IFERROR(IF(ForbDraft!A2244&lt;&gt;"",ForbDraft!A2244,""),"")</f>
        <v/>
      </c>
      <c r="D2229" s="230" t="str">
        <f t="shared" si="34"/>
        <v/>
      </c>
      <c r="E2229" s="230" t="str">
        <f>IFERROR(IF(ForbDraft!L2244&lt;&gt;"",ABS(ForbDraft!L2244),""),"")</f>
        <v/>
      </c>
      <c r="F2229" s="230" t="str">
        <f>IFERROR(IF(ForbDraft!K2244&lt;&gt;"",ForbDraft!K2244,""),"")</f>
        <v/>
      </c>
    </row>
    <row r="2230" spans="2:6" x14ac:dyDescent="0.2">
      <c r="B2230" s="229" t="str">
        <f>IFERROR(IF(ForbDraft!A2245&lt;&gt;"",ROW(ForbDraft!A2245),""),"")</f>
        <v/>
      </c>
      <c r="C2230" s="230" t="str">
        <f>IFERROR(IF(ForbDraft!A2245&lt;&gt;"",ForbDraft!A2245,""),"")</f>
        <v/>
      </c>
      <c r="D2230" s="230" t="str">
        <f t="shared" si="34"/>
        <v/>
      </c>
      <c r="E2230" s="230" t="str">
        <f>IFERROR(IF(ForbDraft!L2245&lt;&gt;"",ABS(ForbDraft!L2245),""),"")</f>
        <v/>
      </c>
      <c r="F2230" s="230" t="str">
        <f>IFERROR(IF(ForbDraft!K2245&lt;&gt;"",ForbDraft!K2245,""),"")</f>
        <v/>
      </c>
    </row>
    <row r="2231" spans="2:6" x14ac:dyDescent="0.2">
      <c r="B2231" s="229" t="str">
        <f>IFERROR(IF(ForbDraft!A2246&lt;&gt;"",ROW(ForbDraft!A2246),""),"")</f>
        <v/>
      </c>
      <c r="C2231" s="230" t="str">
        <f>IFERROR(IF(ForbDraft!A2246&lt;&gt;"",ForbDraft!A2246,""),"")</f>
        <v/>
      </c>
      <c r="D2231" s="230" t="str">
        <f t="shared" si="34"/>
        <v/>
      </c>
      <c r="E2231" s="230" t="str">
        <f>IFERROR(IF(ForbDraft!L2246&lt;&gt;"",ABS(ForbDraft!L2246),""),"")</f>
        <v/>
      </c>
      <c r="F2231" s="230" t="str">
        <f>IFERROR(IF(ForbDraft!K2246&lt;&gt;"",ForbDraft!K2246,""),"")</f>
        <v/>
      </c>
    </row>
    <row r="2232" spans="2:6" x14ac:dyDescent="0.2">
      <c r="B2232" s="229" t="str">
        <f>IFERROR(IF(ForbDraft!A2247&lt;&gt;"",ROW(ForbDraft!A2247),""),"")</f>
        <v/>
      </c>
      <c r="C2232" s="230" t="str">
        <f>IFERROR(IF(ForbDraft!A2247&lt;&gt;"",ForbDraft!A2247,""),"")</f>
        <v/>
      </c>
      <c r="D2232" s="230" t="str">
        <f t="shared" si="34"/>
        <v/>
      </c>
      <c r="E2232" s="230" t="str">
        <f>IFERROR(IF(ForbDraft!L2247&lt;&gt;"",ABS(ForbDraft!L2247),""),"")</f>
        <v/>
      </c>
      <c r="F2232" s="230" t="str">
        <f>IFERROR(IF(ForbDraft!K2247&lt;&gt;"",ForbDraft!K2247,""),"")</f>
        <v/>
      </c>
    </row>
    <row r="2233" spans="2:6" x14ac:dyDescent="0.2">
      <c r="B2233" s="229" t="str">
        <f>IFERROR(IF(ForbDraft!A2248&lt;&gt;"",ROW(ForbDraft!A2248),""),"")</f>
        <v/>
      </c>
      <c r="C2233" s="230" t="str">
        <f>IFERROR(IF(ForbDraft!A2248&lt;&gt;"",ForbDraft!A2248,""),"")</f>
        <v/>
      </c>
      <c r="D2233" s="230" t="str">
        <f t="shared" si="34"/>
        <v/>
      </c>
      <c r="E2233" s="230" t="str">
        <f>IFERROR(IF(ForbDraft!L2248&lt;&gt;"",ABS(ForbDraft!L2248),""),"")</f>
        <v/>
      </c>
      <c r="F2233" s="230" t="str">
        <f>IFERROR(IF(ForbDraft!K2248&lt;&gt;"",ForbDraft!K2248,""),"")</f>
        <v/>
      </c>
    </row>
    <row r="2234" spans="2:6" x14ac:dyDescent="0.2">
      <c r="B2234" s="229" t="str">
        <f>IFERROR(IF(ForbDraft!A2249&lt;&gt;"",ROW(ForbDraft!A2249),""),"")</f>
        <v/>
      </c>
      <c r="C2234" s="230" t="str">
        <f>IFERROR(IF(ForbDraft!A2249&lt;&gt;"",ForbDraft!A2249,""),"")</f>
        <v/>
      </c>
      <c r="D2234" s="230" t="str">
        <f t="shared" si="34"/>
        <v/>
      </c>
      <c r="E2234" s="230" t="str">
        <f>IFERROR(IF(ForbDraft!L2249&lt;&gt;"",ABS(ForbDraft!L2249),""),"")</f>
        <v/>
      </c>
      <c r="F2234" s="230" t="str">
        <f>IFERROR(IF(ForbDraft!K2249&lt;&gt;"",ForbDraft!K2249,""),"")</f>
        <v/>
      </c>
    </row>
    <row r="2235" spans="2:6" x14ac:dyDescent="0.2">
      <c r="B2235" s="229" t="str">
        <f>IFERROR(IF(ForbDraft!A2250&lt;&gt;"",ROW(ForbDraft!A2250),""),"")</f>
        <v/>
      </c>
      <c r="C2235" s="230" t="str">
        <f>IFERROR(IF(ForbDraft!A2250&lt;&gt;"",ForbDraft!A2250,""),"")</f>
        <v/>
      </c>
      <c r="D2235" s="230" t="str">
        <f t="shared" si="34"/>
        <v/>
      </c>
      <c r="E2235" s="230" t="str">
        <f>IFERROR(IF(ForbDraft!L2250&lt;&gt;"",ABS(ForbDraft!L2250),""),"")</f>
        <v/>
      </c>
      <c r="F2235" s="230" t="str">
        <f>IFERROR(IF(ForbDraft!K2250&lt;&gt;"",ForbDraft!K2250,""),"")</f>
        <v/>
      </c>
    </row>
    <row r="2236" spans="2:6" x14ac:dyDescent="0.2">
      <c r="B2236" s="229" t="str">
        <f>IFERROR(IF(ForbDraft!A2251&lt;&gt;"",ROW(ForbDraft!A2251),""),"")</f>
        <v/>
      </c>
      <c r="C2236" s="230" t="str">
        <f>IFERROR(IF(ForbDraft!A2251&lt;&gt;"",ForbDraft!A2251,""),"")</f>
        <v/>
      </c>
      <c r="D2236" s="230" t="str">
        <f t="shared" si="34"/>
        <v/>
      </c>
      <c r="E2236" s="230" t="str">
        <f>IFERROR(IF(ForbDraft!L2251&lt;&gt;"",ABS(ForbDraft!L2251),""),"")</f>
        <v/>
      </c>
      <c r="F2236" s="230" t="str">
        <f>IFERROR(IF(ForbDraft!K2251&lt;&gt;"",ForbDraft!K2251,""),"")</f>
        <v/>
      </c>
    </row>
    <row r="2237" spans="2:6" x14ac:dyDescent="0.2">
      <c r="B2237" s="229" t="str">
        <f>IFERROR(IF(ForbDraft!A2252&lt;&gt;"",ROW(ForbDraft!A2252),""),"")</f>
        <v/>
      </c>
      <c r="C2237" s="230" t="str">
        <f>IFERROR(IF(ForbDraft!A2252&lt;&gt;"",ForbDraft!A2252,""),"")</f>
        <v/>
      </c>
      <c r="D2237" s="230" t="str">
        <f t="shared" si="34"/>
        <v/>
      </c>
      <c r="E2237" s="230" t="str">
        <f>IFERROR(IF(ForbDraft!L2252&lt;&gt;"",ABS(ForbDraft!L2252),""),"")</f>
        <v/>
      </c>
      <c r="F2237" s="230" t="str">
        <f>IFERROR(IF(ForbDraft!K2252&lt;&gt;"",ForbDraft!K2252,""),"")</f>
        <v/>
      </c>
    </row>
    <row r="2238" spans="2:6" x14ac:dyDescent="0.2">
      <c r="B2238" s="229" t="str">
        <f>IFERROR(IF(ForbDraft!A2253&lt;&gt;"",ROW(ForbDraft!A2253),""),"")</f>
        <v/>
      </c>
      <c r="C2238" s="230" t="str">
        <f>IFERROR(IF(ForbDraft!A2253&lt;&gt;"",ForbDraft!A2253,""),"")</f>
        <v/>
      </c>
      <c r="D2238" s="230" t="str">
        <f t="shared" si="34"/>
        <v/>
      </c>
      <c r="E2238" s="230" t="str">
        <f>IFERROR(IF(ForbDraft!L2253&lt;&gt;"",ABS(ForbDraft!L2253),""),"")</f>
        <v/>
      </c>
      <c r="F2238" s="230" t="str">
        <f>IFERROR(IF(ForbDraft!K2253&lt;&gt;"",ForbDraft!K2253,""),"")</f>
        <v/>
      </c>
    </row>
    <row r="2239" spans="2:6" x14ac:dyDescent="0.2">
      <c r="B2239" s="229" t="str">
        <f>IFERROR(IF(ForbDraft!A2254&lt;&gt;"",ROW(ForbDraft!A2254),""),"")</f>
        <v/>
      </c>
      <c r="C2239" s="230" t="str">
        <f>IFERROR(IF(ForbDraft!A2254&lt;&gt;"",ForbDraft!A2254,""),"")</f>
        <v/>
      </c>
      <c r="D2239" s="230" t="str">
        <f t="shared" si="34"/>
        <v/>
      </c>
      <c r="E2239" s="230" t="str">
        <f>IFERROR(IF(ForbDraft!L2254&lt;&gt;"",ABS(ForbDraft!L2254),""),"")</f>
        <v/>
      </c>
      <c r="F2239" s="230" t="str">
        <f>IFERROR(IF(ForbDraft!K2254&lt;&gt;"",ForbDraft!K2254,""),"")</f>
        <v/>
      </c>
    </row>
    <row r="2240" spans="2:6" x14ac:dyDescent="0.2">
      <c r="B2240" s="229" t="str">
        <f>IFERROR(IF(ForbDraft!A2255&lt;&gt;"",ROW(ForbDraft!A2255),""),"")</f>
        <v/>
      </c>
      <c r="C2240" s="230" t="str">
        <f>IFERROR(IF(ForbDraft!A2255&lt;&gt;"",ForbDraft!A2255,""),"")</f>
        <v/>
      </c>
      <c r="D2240" s="230" t="str">
        <f t="shared" si="34"/>
        <v/>
      </c>
      <c r="E2240" s="230" t="str">
        <f>IFERROR(IF(ForbDraft!L2255&lt;&gt;"",ABS(ForbDraft!L2255),""),"")</f>
        <v/>
      </c>
      <c r="F2240" s="230" t="str">
        <f>IFERROR(IF(ForbDraft!K2255&lt;&gt;"",ForbDraft!K2255,""),"")</f>
        <v/>
      </c>
    </row>
    <row r="2241" spans="2:6" x14ac:dyDescent="0.2">
      <c r="B2241" s="229" t="str">
        <f>IFERROR(IF(ForbDraft!A2256&lt;&gt;"",ROW(ForbDraft!A2256),""),"")</f>
        <v/>
      </c>
      <c r="C2241" s="230" t="str">
        <f>IFERROR(IF(ForbDraft!A2256&lt;&gt;"",ForbDraft!A2256,""),"")</f>
        <v/>
      </c>
      <c r="D2241" s="230" t="str">
        <f t="shared" si="34"/>
        <v/>
      </c>
      <c r="E2241" s="230" t="str">
        <f>IFERROR(IF(ForbDraft!L2256&lt;&gt;"",ABS(ForbDraft!L2256),""),"")</f>
        <v/>
      </c>
      <c r="F2241" s="230" t="str">
        <f>IFERROR(IF(ForbDraft!K2256&lt;&gt;"",ForbDraft!K2256,""),"")</f>
        <v/>
      </c>
    </row>
    <row r="2242" spans="2:6" x14ac:dyDescent="0.2">
      <c r="B2242" s="229" t="str">
        <f>IFERROR(IF(ForbDraft!A2257&lt;&gt;"",ROW(ForbDraft!A2257),""),"")</f>
        <v/>
      </c>
      <c r="C2242" s="230" t="str">
        <f>IFERROR(IF(ForbDraft!A2257&lt;&gt;"",ForbDraft!A2257,""),"")</f>
        <v/>
      </c>
      <c r="D2242" s="230" t="str">
        <f t="shared" si="34"/>
        <v/>
      </c>
      <c r="E2242" s="230" t="str">
        <f>IFERROR(IF(ForbDraft!L2257&lt;&gt;"",ABS(ForbDraft!L2257),""),"")</f>
        <v/>
      </c>
      <c r="F2242" s="230" t="str">
        <f>IFERROR(IF(ForbDraft!K2257&lt;&gt;"",ForbDraft!K2257,""),"")</f>
        <v/>
      </c>
    </row>
    <row r="2243" spans="2:6" x14ac:dyDescent="0.2">
      <c r="B2243" s="229" t="str">
        <f>IFERROR(IF(ForbDraft!A2258&lt;&gt;"",ROW(ForbDraft!A2258),""),"")</f>
        <v/>
      </c>
      <c r="C2243" s="230" t="str">
        <f>IFERROR(IF(ForbDraft!A2258&lt;&gt;"",ForbDraft!A2258,""),"")</f>
        <v/>
      </c>
      <c r="D2243" s="230" t="str">
        <f t="shared" ref="D2243:D2306" si="35">IF(F2243="pH לבדיקת גבול","pH",F2243)</f>
        <v/>
      </c>
      <c r="E2243" s="230" t="str">
        <f>IFERROR(IF(ForbDraft!L2258&lt;&gt;"",ABS(ForbDraft!L2258),""),"")</f>
        <v/>
      </c>
      <c r="F2243" s="230" t="str">
        <f>IFERROR(IF(ForbDraft!K2258&lt;&gt;"",ForbDraft!K2258,""),"")</f>
        <v/>
      </c>
    </row>
    <row r="2244" spans="2:6" x14ac:dyDescent="0.2">
      <c r="B2244" s="229" t="str">
        <f>IFERROR(IF(ForbDraft!A2259&lt;&gt;"",ROW(ForbDraft!A2259),""),"")</f>
        <v/>
      </c>
      <c r="C2244" s="230" t="str">
        <f>IFERROR(IF(ForbDraft!A2259&lt;&gt;"",ForbDraft!A2259,""),"")</f>
        <v/>
      </c>
      <c r="D2244" s="230" t="str">
        <f t="shared" si="35"/>
        <v/>
      </c>
      <c r="E2244" s="230" t="str">
        <f>IFERROR(IF(ForbDraft!L2259&lt;&gt;"",ABS(ForbDraft!L2259),""),"")</f>
        <v/>
      </c>
      <c r="F2244" s="230" t="str">
        <f>IFERROR(IF(ForbDraft!K2259&lt;&gt;"",ForbDraft!K2259,""),"")</f>
        <v/>
      </c>
    </row>
    <row r="2245" spans="2:6" x14ac:dyDescent="0.2">
      <c r="B2245" s="229" t="str">
        <f>IFERROR(IF(ForbDraft!A2260&lt;&gt;"",ROW(ForbDraft!A2260),""),"")</f>
        <v/>
      </c>
      <c r="C2245" s="230" t="str">
        <f>IFERROR(IF(ForbDraft!A2260&lt;&gt;"",ForbDraft!A2260,""),"")</f>
        <v/>
      </c>
      <c r="D2245" s="230" t="str">
        <f t="shared" si="35"/>
        <v/>
      </c>
      <c r="E2245" s="230" t="str">
        <f>IFERROR(IF(ForbDraft!L2260&lt;&gt;"",ABS(ForbDraft!L2260),""),"")</f>
        <v/>
      </c>
      <c r="F2245" s="230" t="str">
        <f>IFERROR(IF(ForbDraft!K2260&lt;&gt;"",ForbDraft!K2260,""),"")</f>
        <v/>
      </c>
    </row>
    <row r="2246" spans="2:6" x14ac:dyDescent="0.2">
      <c r="B2246" s="229" t="str">
        <f>IFERROR(IF(ForbDraft!A2261&lt;&gt;"",ROW(ForbDraft!A2261),""),"")</f>
        <v/>
      </c>
      <c r="C2246" s="230" t="str">
        <f>IFERROR(IF(ForbDraft!A2261&lt;&gt;"",ForbDraft!A2261,""),"")</f>
        <v/>
      </c>
      <c r="D2246" s="230" t="str">
        <f t="shared" si="35"/>
        <v/>
      </c>
      <c r="E2246" s="230" t="str">
        <f>IFERROR(IF(ForbDraft!L2261&lt;&gt;"",ABS(ForbDraft!L2261),""),"")</f>
        <v/>
      </c>
      <c r="F2246" s="230" t="str">
        <f>IFERROR(IF(ForbDraft!K2261&lt;&gt;"",ForbDraft!K2261,""),"")</f>
        <v/>
      </c>
    </row>
    <row r="2247" spans="2:6" x14ac:dyDescent="0.2">
      <c r="B2247" s="229" t="str">
        <f>IFERROR(IF(ForbDraft!A2262&lt;&gt;"",ROW(ForbDraft!A2262),""),"")</f>
        <v/>
      </c>
      <c r="C2247" s="230" t="str">
        <f>IFERROR(IF(ForbDraft!A2262&lt;&gt;"",ForbDraft!A2262,""),"")</f>
        <v/>
      </c>
      <c r="D2247" s="230" t="str">
        <f t="shared" si="35"/>
        <v/>
      </c>
      <c r="E2247" s="230" t="str">
        <f>IFERROR(IF(ForbDraft!L2262&lt;&gt;"",ABS(ForbDraft!L2262),""),"")</f>
        <v/>
      </c>
      <c r="F2247" s="230" t="str">
        <f>IFERROR(IF(ForbDraft!K2262&lt;&gt;"",ForbDraft!K2262,""),"")</f>
        <v/>
      </c>
    </row>
    <row r="2248" spans="2:6" x14ac:dyDescent="0.2">
      <c r="B2248" s="229" t="str">
        <f>IFERROR(IF(ForbDraft!A2263&lt;&gt;"",ROW(ForbDraft!A2263),""),"")</f>
        <v/>
      </c>
      <c r="C2248" s="230" t="str">
        <f>IFERROR(IF(ForbDraft!A2263&lt;&gt;"",ForbDraft!A2263,""),"")</f>
        <v/>
      </c>
      <c r="D2248" s="230" t="str">
        <f t="shared" si="35"/>
        <v/>
      </c>
      <c r="E2248" s="230" t="str">
        <f>IFERROR(IF(ForbDraft!L2263&lt;&gt;"",ABS(ForbDraft!L2263),""),"")</f>
        <v/>
      </c>
      <c r="F2248" s="230" t="str">
        <f>IFERROR(IF(ForbDraft!K2263&lt;&gt;"",ForbDraft!K2263,""),"")</f>
        <v/>
      </c>
    </row>
    <row r="2249" spans="2:6" x14ac:dyDescent="0.2">
      <c r="B2249" s="229" t="str">
        <f>IFERROR(IF(ForbDraft!A2264&lt;&gt;"",ROW(ForbDraft!A2264),""),"")</f>
        <v/>
      </c>
      <c r="C2249" s="230" t="str">
        <f>IFERROR(IF(ForbDraft!A2264&lt;&gt;"",ForbDraft!A2264,""),"")</f>
        <v/>
      </c>
      <c r="D2249" s="230" t="str">
        <f t="shared" si="35"/>
        <v/>
      </c>
      <c r="E2249" s="230" t="str">
        <f>IFERROR(IF(ForbDraft!L2264&lt;&gt;"",ABS(ForbDraft!L2264),""),"")</f>
        <v/>
      </c>
      <c r="F2249" s="230" t="str">
        <f>IFERROR(IF(ForbDraft!K2264&lt;&gt;"",ForbDraft!K2264,""),"")</f>
        <v/>
      </c>
    </row>
    <row r="2250" spans="2:6" x14ac:dyDescent="0.2">
      <c r="B2250" s="229" t="str">
        <f>IFERROR(IF(ForbDraft!A2265&lt;&gt;"",ROW(ForbDraft!A2265),""),"")</f>
        <v/>
      </c>
      <c r="C2250" s="230" t="str">
        <f>IFERROR(IF(ForbDraft!A2265&lt;&gt;"",ForbDraft!A2265,""),"")</f>
        <v/>
      </c>
      <c r="D2250" s="230" t="str">
        <f t="shared" si="35"/>
        <v/>
      </c>
      <c r="E2250" s="230" t="str">
        <f>IFERROR(IF(ForbDraft!L2265&lt;&gt;"",ABS(ForbDraft!L2265),""),"")</f>
        <v/>
      </c>
      <c r="F2250" s="230" t="str">
        <f>IFERROR(IF(ForbDraft!K2265&lt;&gt;"",ForbDraft!K2265,""),"")</f>
        <v/>
      </c>
    </row>
    <row r="2251" spans="2:6" x14ac:dyDescent="0.2">
      <c r="B2251" s="229" t="str">
        <f>IFERROR(IF(ForbDraft!A2266&lt;&gt;"",ROW(ForbDraft!A2266),""),"")</f>
        <v/>
      </c>
      <c r="C2251" s="230" t="str">
        <f>IFERROR(IF(ForbDraft!A2266&lt;&gt;"",ForbDraft!A2266,""),"")</f>
        <v/>
      </c>
      <c r="D2251" s="230" t="str">
        <f t="shared" si="35"/>
        <v/>
      </c>
      <c r="E2251" s="230" t="str">
        <f>IFERROR(IF(ForbDraft!L2266&lt;&gt;"",ABS(ForbDraft!L2266),""),"")</f>
        <v/>
      </c>
      <c r="F2251" s="230" t="str">
        <f>IFERROR(IF(ForbDraft!K2266&lt;&gt;"",ForbDraft!K2266,""),"")</f>
        <v/>
      </c>
    </row>
    <row r="2252" spans="2:6" x14ac:dyDescent="0.2">
      <c r="B2252" s="229" t="str">
        <f>IFERROR(IF(ForbDraft!A2267&lt;&gt;"",ROW(ForbDraft!A2267),""),"")</f>
        <v/>
      </c>
      <c r="C2252" s="230" t="str">
        <f>IFERROR(IF(ForbDraft!A2267&lt;&gt;"",ForbDraft!A2267,""),"")</f>
        <v/>
      </c>
      <c r="D2252" s="230" t="str">
        <f t="shared" si="35"/>
        <v/>
      </c>
      <c r="E2252" s="230" t="str">
        <f>IFERROR(IF(ForbDraft!L2267&lt;&gt;"",ABS(ForbDraft!L2267),""),"")</f>
        <v/>
      </c>
      <c r="F2252" s="230" t="str">
        <f>IFERROR(IF(ForbDraft!K2267&lt;&gt;"",ForbDraft!K2267,""),"")</f>
        <v/>
      </c>
    </row>
    <row r="2253" spans="2:6" x14ac:dyDescent="0.2">
      <c r="B2253" s="229" t="str">
        <f>IFERROR(IF(ForbDraft!A2268&lt;&gt;"",ROW(ForbDraft!A2268),""),"")</f>
        <v/>
      </c>
      <c r="C2253" s="230" t="str">
        <f>IFERROR(IF(ForbDraft!A2268&lt;&gt;"",ForbDraft!A2268,""),"")</f>
        <v/>
      </c>
      <c r="D2253" s="230" t="str">
        <f t="shared" si="35"/>
        <v/>
      </c>
      <c r="E2253" s="230" t="str">
        <f>IFERROR(IF(ForbDraft!L2268&lt;&gt;"",ABS(ForbDraft!L2268),""),"")</f>
        <v/>
      </c>
      <c r="F2253" s="230" t="str">
        <f>IFERROR(IF(ForbDraft!K2268&lt;&gt;"",ForbDraft!K2268,""),"")</f>
        <v/>
      </c>
    </row>
    <row r="2254" spans="2:6" x14ac:dyDescent="0.2">
      <c r="B2254" s="229" t="str">
        <f>IFERROR(IF(ForbDraft!A2269&lt;&gt;"",ROW(ForbDraft!A2269),""),"")</f>
        <v/>
      </c>
      <c r="C2254" s="230" t="str">
        <f>IFERROR(IF(ForbDraft!A2269&lt;&gt;"",ForbDraft!A2269,""),"")</f>
        <v/>
      </c>
      <c r="D2254" s="230" t="str">
        <f t="shared" si="35"/>
        <v/>
      </c>
      <c r="E2254" s="230" t="str">
        <f>IFERROR(IF(ForbDraft!L2269&lt;&gt;"",ABS(ForbDraft!L2269),""),"")</f>
        <v/>
      </c>
      <c r="F2254" s="230" t="str">
        <f>IFERROR(IF(ForbDraft!K2269&lt;&gt;"",ForbDraft!K2269,""),"")</f>
        <v/>
      </c>
    </row>
    <row r="2255" spans="2:6" x14ac:dyDescent="0.2">
      <c r="B2255" s="229" t="str">
        <f>IFERROR(IF(ForbDraft!A2270&lt;&gt;"",ROW(ForbDraft!A2270),""),"")</f>
        <v/>
      </c>
      <c r="C2255" s="230" t="str">
        <f>IFERROR(IF(ForbDraft!A2270&lt;&gt;"",ForbDraft!A2270,""),"")</f>
        <v/>
      </c>
      <c r="D2255" s="230" t="str">
        <f t="shared" si="35"/>
        <v/>
      </c>
      <c r="E2255" s="230" t="str">
        <f>IFERROR(IF(ForbDraft!L2270&lt;&gt;"",ABS(ForbDraft!L2270),""),"")</f>
        <v/>
      </c>
      <c r="F2255" s="230" t="str">
        <f>IFERROR(IF(ForbDraft!K2270&lt;&gt;"",ForbDraft!K2270,""),"")</f>
        <v/>
      </c>
    </row>
    <row r="2256" spans="2:6" x14ac:dyDescent="0.2">
      <c r="B2256" s="229" t="str">
        <f>IFERROR(IF(ForbDraft!A2271&lt;&gt;"",ROW(ForbDraft!A2271),""),"")</f>
        <v/>
      </c>
      <c r="C2256" s="230" t="str">
        <f>IFERROR(IF(ForbDraft!A2271&lt;&gt;"",ForbDraft!A2271,""),"")</f>
        <v/>
      </c>
      <c r="D2256" s="230" t="str">
        <f t="shared" si="35"/>
        <v/>
      </c>
      <c r="E2256" s="230" t="str">
        <f>IFERROR(IF(ForbDraft!L2271&lt;&gt;"",ABS(ForbDraft!L2271),""),"")</f>
        <v/>
      </c>
      <c r="F2256" s="230" t="str">
        <f>IFERROR(IF(ForbDraft!K2271&lt;&gt;"",ForbDraft!K2271,""),"")</f>
        <v/>
      </c>
    </row>
    <row r="2257" spans="2:6" x14ac:dyDescent="0.2">
      <c r="B2257" s="229" t="str">
        <f>IFERROR(IF(ForbDraft!A2272&lt;&gt;"",ROW(ForbDraft!A2272),""),"")</f>
        <v/>
      </c>
      <c r="C2257" s="230" t="str">
        <f>IFERROR(IF(ForbDraft!A2272&lt;&gt;"",ForbDraft!A2272,""),"")</f>
        <v/>
      </c>
      <c r="D2257" s="230" t="str">
        <f t="shared" si="35"/>
        <v/>
      </c>
      <c r="E2257" s="230" t="str">
        <f>IFERROR(IF(ForbDraft!L2272&lt;&gt;"",ABS(ForbDraft!L2272),""),"")</f>
        <v/>
      </c>
      <c r="F2257" s="230" t="str">
        <f>IFERROR(IF(ForbDraft!K2272&lt;&gt;"",ForbDraft!K2272,""),"")</f>
        <v/>
      </c>
    </row>
    <row r="2258" spans="2:6" x14ac:dyDescent="0.2">
      <c r="B2258" s="229" t="str">
        <f>IFERROR(IF(ForbDraft!A2273&lt;&gt;"",ROW(ForbDraft!A2273),""),"")</f>
        <v/>
      </c>
      <c r="C2258" s="230" t="str">
        <f>IFERROR(IF(ForbDraft!A2273&lt;&gt;"",ForbDraft!A2273,""),"")</f>
        <v/>
      </c>
      <c r="D2258" s="230" t="str">
        <f t="shared" si="35"/>
        <v/>
      </c>
      <c r="E2258" s="230" t="str">
        <f>IFERROR(IF(ForbDraft!L2273&lt;&gt;"",ABS(ForbDraft!L2273),""),"")</f>
        <v/>
      </c>
      <c r="F2258" s="230" t="str">
        <f>IFERROR(IF(ForbDraft!K2273&lt;&gt;"",ForbDraft!K2273,""),"")</f>
        <v/>
      </c>
    </row>
    <row r="2259" spans="2:6" x14ac:dyDescent="0.2">
      <c r="B2259" s="229" t="str">
        <f>IFERROR(IF(ForbDraft!A2274&lt;&gt;"",ROW(ForbDraft!A2274),""),"")</f>
        <v/>
      </c>
      <c r="C2259" s="230" t="str">
        <f>IFERROR(IF(ForbDraft!A2274&lt;&gt;"",ForbDraft!A2274,""),"")</f>
        <v/>
      </c>
      <c r="D2259" s="230" t="str">
        <f t="shared" si="35"/>
        <v/>
      </c>
      <c r="E2259" s="230" t="str">
        <f>IFERROR(IF(ForbDraft!L2274&lt;&gt;"",ABS(ForbDraft!L2274),""),"")</f>
        <v/>
      </c>
      <c r="F2259" s="230" t="str">
        <f>IFERROR(IF(ForbDraft!K2274&lt;&gt;"",ForbDraft!K2274,""),"")</f>
        <v/>
      </c>
    </row>
    <row r="2260" spans="2:6" x14ac:dyDescent="0.2">
      <c r="B2260" s="229" t="str">
        <f>IFERROR(IF(ForbDraft!A2275&lt;&gt;"",ROW(ForbDraft!A2275),""),"")</f>
        <v/>
      </c>
      <c r="C2260" s="230" t="str">
        <f>IFERROR(IF(ForbDraft!A2275&lt;&gt;"",ForbDraft!A2275,""),"")</f>
        <v/>
      </c>
      <c r="D2260" s="230" t="str">
        <f t="shared" si="35"/>
        <v/>
      </c>
      <c r="E2260" s="230" t="str">
        <f>IFERROR(IF(ForbDraft!L2275&lt;&gt;"",ABS(ForbDraft!L2275),""),"")</f>
        <v/>
      </c>
      <c r="F2260" s="230" t="str">
        <f>IFERROR(IF(ForbDraft!K2275&lt;&gt;"",ForbDraft!K2275,""),"")</f>
        <v/>
      </c>
    </row>
    <row r="2261" spans="2:6" x14ac:dyDescent="0.2">
      <c r="B2261" s="229" t="str">
        <f>IFERROR(IF(ForbDraft!A2276&lt;&gt;"",ROW(ForbDraft!A2276),""),"")</f>
        <v/>
      </c>
      <c r="C2261" s="230" t="str">
        <f>IFERROR(IF(ForbDraft!A2276&lt;&gt;"",ForbDraft!A2276,""),"")</f>
        <v/>
      </c>
      <c r="D2261" s="230" t="str">
        <f t="shared" si="35"/>
        <v/>
      </c>
      <c r="E2261" s="230" t="str">
        <f>IFERROR(IF(ForbDraft!L2276&lt;&gt;"",ABS(ForbDraft!L2276),""),"")</f>
        <v/>
      </c>
      <c r="F2261" s="230" t="str">
        <f>IFERROR(IF(ForbDraft!K2276&lt;&gt;"",ForbDraft!K2276,""),"")</f>
        <v/>
      </c>
    </row>
    <row r="2262" spans="2:6" x14ac:dyDescent="0.2">
      <c r="B2262" s="229" t="str">
        <f>IFERROR(IF(ForbDraft!A2277&lt;&gt;"",ROW(ForbDraft!A2277),""),"")</f>
        <v/>
      </c>
      <c r="C2262" s="230" t="str">
        <f>IFERROR(IF(ForbDraft!A2277&lt;&gt;"",ForbDraft!A2277,""),"")</f>
        <v/>
      </c>
      <c r="D2262" s="230" t="str">
        <f t="shared" si="35"/>
        <v/>
      </c>
      <c r="E2262" s="230" t="str">
        <f>IFERROR(IF(ForbDraft!L2277&lt;&gt;"",ABS(ForbDraft!L2277),""),"")</f>
        <v/>
      </c>
      <c r="F2262" s="230" t="str">
        <f>IFERROR(IF(ForbDraft!K2277&lt;&gt;"",ForbDraft!K2277,""),"")</f>
        <v/>
      </c>
    </row>
    <row r="2263" spans="2:6" x14ac:dyDescent="0.2">
      <c r="B2263" s="229" t="str">
        <f>IFERROR(IF(ForbDraft!A2278&lt;&gt;"",ROW(ForbDraft!A2278),""),"")</f>
        <v/>
      </c>
      <c r="C2263" s="230" t="str">
        <f>IFERROR(IF(ForbDraft!A2278&lt;&gt;"",ForbDraft!A2278,""),"")</f>
        <v/>
      </c>
      <c r="D2263" s="230" t="str">
        <f t="shared" si="35"/>
        <v/>
      </c>
      <c r="E2263" s="230" t="str">
        <f>IFERROR(IF(ForbDraft!L2278&lt;&gt;"",ABS(ForbDraft!L2278),""),"")</f>
        <v/>
      </c>
      <c r="F2263" s="230" t="str">
        <f>IFERROR(IF(ForbDraft!K2278&lt;&gt;"",ForbDraft!K2278,""),"")</f>
        <v/>
      </c>
    </row>
    <row r="2264" spans="2:6" x14ac:dyDescent="0.2">
      <c r="B2264" s="229" t="str">
        <f>IFERROR(IF(ForbDraft!A2279&lt;&gt;"",ROW(ForbDraft!A2279),""),"")</f>
        <v/>
      </c>
      <c r="C2264" s="230" t="str">
        <f>IFERROR(IF(ForbDraft!A2279&lt;&gt;"",ForbDraft!A2279,""),"")</f>
        <v/>
      </c>
      <c r="D2264" s="230" t="str">
        <f t="shared" si="35"/>
        <v/>
      </c>
      <c r="E2264" s="230" t="str">
        <f>IFERROR(IF(ForbDraft!L2279&lt;&gt;"",ABS(ForbDraft!L2279),""),"")</f>
        <v/>
      </c>
      <c r="F2264" s="230" t="str">
        <f>IFERROR(IF(ForbDraft!K2279&lt;&gt;"",ForbDraft!K2279,""),"")</f>
        <v/>
      </c>
    </row>
    <row r="2265" spans="2:6" x14ac:dyDescent="0.2">
      <c r="B2265" s="229" t="str">
        <f>IFERROR(IF(ForbDraft!A2280&lt;&gt;"",ROW(ForbDraft!A2280),""),"")</f>
        <v/>
      </c>
      <c r="C2265" s="230" t="str">
        <f>IFERROR(IF(ForbDraft!A2280&lt;&gt;"",ForbDraft!A2280,""),"")</f>
        <v/>
      </c>
      <c r="D2265" s="230" t="str">
        <f t="shared" si="35"/>
        <v/>
      </c>
      <c r="E2265" s="230" t="str">
        <f>IFERROR(IF(ForbDraft!L2280&lt;&gt;"",ABS(ForbDraft!L2280),""),"")</f>
        <v/>
      </c>
      <c r="F2265" s="230" t="str">
        <f>IFERROR(IF(ForbDraft!K2280&lt;&gt;"",ForbDraft!K2280,""),"")</f>
        <v/>
      </c>
    </row>
    <row r="2266" spans="2:6" x14ac:dyDescent="0.2">
      <c r="B2266" s="229" t="str">
        <f>IFERROR(IF(ForbDraft!A2281&lt;&gt;"",ROW(ForbDraft!A2281),""),"")</f>
        <v/>
      </c>
      <c r="C2266" s="230" t="str">
        <f>IFERROR(IF(ForbDraft!A2281&lt;&gt;"",ForbDraft!A2281,""),"")</f>
        <v/>
      </c>
      <c r="D2266" s="230" t="str">
        <f t="shared" si="35"/>
        <v/>
      </c>
      <c r="E2266" s="230" t="str">
        <f>IFERROR(IF(ForbDraft!L2281&lt;&gt;"",ABS(ForbDraft!L2281),""),"")</f>
        <v/>
      </c>
      <c r="F2266" s="230" t="str">
        <f>IFERROR(IF(ForbDraft!K2281&lt;&gt;"",ForbDraft!K2281,""),"")</f>
        <v/>
      </c>
    </row>
    <row r="2267" spans="2:6" x14ac:dyDescent="0.2">
      <c r="B2267" s="229" t="str">
        <f>IFERROR(IF(ForbDraft!A2282&lt;&gt;"",ROW(ForbDraft!A2282),""),"")</f>
        <v/>
      </c>
      <c r="C2267" s="230" t="str">
        <f>IFERROR(IF(ForbDraft!A2282&lt;&gt;"",ForbDraft!A2282,""),"")</f>
        <v/>
      </c>
      <c r="D2267" s="230" t="str">
        <f t="shared" si="35"/>
        <v/>
      </c>
      <c r="E2267" s="230" t="str">
        <f>IFERROR(IF(ForbDraft!L2282&lt;&gt;"",ABS(ForbDraft!L2282),""),"")</f>
        <v/>
      </c>
      <c r="F2267" s="230" t="str">
        <f>IFERROR(IF(ForbDraft!K2282&lt;&gt;"",ForbDraft!K2282,""),"")</f>
        <v/>
      </c>
    </row>
    <row r="2268" spans="2:6" x14ac:dyDescent="0.2">
      <c r="B2268" s="229" t="str">
        <f>IFERROR(IF(ForbDraft!A2283&lt;&gt;"",ROW(ForbDraft!A2283),""),"")</f>
        <v/>
      </c>
      <c r="C2268" s="230" t="str">
        <f>IFERROR(IF(ForbDraft!A2283&lt;&gt;"",ForbDraft!A2283,""),"")</f>
        <v/>
      </c>
      <c r="D2268" s="230" t="str">
        <f t="shared" si="35"/>
        <v/>
      </c>
      <c r="E2268" s="230" t="str">
        <f>IFERROR(IF(ForbDraft!L2283&lt;&gt;"",ABS(ForbDraft!L2283),""),"")</f>
        <v/>
      </c>
      <c r="F2268" s="230" t="str">
        <f>IFERROR(IF(ForbDraft!K2283&lt;&gt;"",ForbDraft!K2283,""),"")</f>
        <v/>
      </c>
    </row>
    <row r="2269" spans="2:6" x14ac:dyDescent="0.2">
      <c r="B2269" s="229" t="str">
        <f>IFERROR(IF(ForbDraft!A2284&lt;&gt;"",ROW(ForbDraft!A2284),""),"")</f>
        <v/>
      </c>
      <c r="C2269" s="230" t="str">
        <f>IFERROR(IF(ForbDraft!A2284&lt;&gt;"",ForbDraft!A2284,""),"")</f>
        <v/>
      </c>
      <c r="D2269" s="230" t="str">
        <f t="shared" si="35"/>
        <v/>
      </c>
      <c r="E2269" s="230" t="str">
        <f>IFERROR(IF(ForbDraft!L2284&lt;&gt;"",ABS(ForbDraft!L2284),""),"")</f>
        <v/>
      </c>
      <c r="F2269" s="230" t="str">
        <f>IFERROR(IF(ForbDraft!K2284&lt;&gt;"",ForbDraft!K2284,""),"")</f>
        <v/>
      </c>
    </row>
    <row r="2270" spans="2:6" x14ac:dyDescent="0.2">
      <c r="B2270" s="229" t="str">
        <f>IFERROR(IF(ForbDraft!A2285&lt;&gt;"",ROW(ForbDraft!A2285),""),"")</f>
        <v/>
      </c>
      <c r="C2270" s="230" t="str">
        <f>IFERROR(IF(ForbDraft!A2285&lt;&gt;"",ForbDraft!A2285,""),"")</f>
        <v/>
      </c>
      <c r="D2270" s="230" t="str">
        <f t="shared" si="35"/>
        <v/>
      </c>
      <c r="E2270" s="230" t="str">
        <f>IFERROR(IF(ForbDraft!L2285&lt;&gt;"",ABS(ForbDraft!L2285),""),"")</f>
        <v/>
      </c>
      <c r="F2270" s="230" t="str">
        <f>IFERROR(IF(ForbDraft!K2285&lt;&gt;"",ForbDraft!K2285,""),"")</f>
        <v/>
      </c>
    </row>
    <row r="2271" spans="2:6" x14ac:dyDescent="0.2">
      <c r="B2271" s="229" t="str">
        <f>IFERROR(IF(ForbDraft!A2286&lt;&gt;"",ROW(ForbDraft!A2286),""),"")</f>
        <v/>
      </c>
      <c r="C2271" s="230" t="str">
        <f>IFERROR(IF(ForbDraft!A2286&lt;&gt;"",ForbDraft!A2286,""),"")</f>
        <v/>
      </c>
      <c r="D2271" s="230" t="str">
        <f t="shared" si="35"/>
        <v/>
      </c>
      <c r="E2271" s="230" t="str">
        <f>IFERROR(IF(ForbDraft!L2286&lt;&gt;"",ABS(ForbDraft!L2286),""),"")</f>
        <v/>
      </c>
      <c r="F2271" s="230" t="str">
        <f>IFERROR(IF(ForbDraft!K2286&lt;&gt;"",ForbDraft!K2286,""),"")</f>
        <v/>
      </c>
    </row>
    <row r="2272" spans="2:6" x14ac:dyDescent="0.2">
      <c r="B2272" s="229" t="str">
        <f>IFERROR(IF(ForbDraft!A2287&lt;&gt;"",ROW(ForbDraft!A2287),""),"")</f>
        <v/>
      </c>
      <c r="C2272" s="230" t="str">
        <f>IFERROR(IF(ForbDraft!A2287&lt;&gt;"",ForbDraft!A2287,""),"")</f>
        <v/>
      </c>
      <c r="D2272" s="230" t="str">
        <f t="shared" si="35"/>
        <v/>
      </c>
      <c r="E2272" s="230" t="str">
        <f>IFERROR(IF(ForbDraft!L2287&lt;&gt;"",ABS(ForbDraft!L2287),""),"")</f>
        <v/>
      </c>
      <c r="F2272" s="230" t="str">
        <f>IFERROR(IF(ForbDraft!K2287&lt;&gt;"",ForbDraft!K2287,""),"")</f>
        <v/>
      </c>
    </row>
    <row r="2273" spans="2:6" x14ac:dyDescent="0.2">
      <c r="B2273" s="229" t="str">
        <f>IFERROR(IF(ForbDraft!A2288&lt;&gt;"",ROW(ForbDraft!A2288),""),"")</f>
        <v/>
      </c>
      <c r="C2273" s="230" t="str">
        <f>IFERROR(IF(ForbDraft!A2288&lt;&gt;"",ForbDraft!A2288,""),"")</f>
        <v/>
      </c>
      <c r="D2273" s="230" t="str">
        <f t="shared" si="35"/>
        <v/>
      </c>
      <c r="E2273" s="230" t="str">
        <f>IFERROR(IF(ForbDraft!L2288&lt;&gt;"",ABS(ForbDraft!L2288),""),"")</f>
        <v/>
      </c>
      <c r="F2273" s="230" t="str">
        <f>IFERROR(IF(ForbDraft!K2288&lt;&gt;"",ForbDraft!K2288,""),"")</f>
        <v/>
      </c>
    </row>
    <row r="2274" spans="2:6" x14ac:dyDescent="0.2">
      <c r="B2274" s="229" t="str">
        <f>IFERROR(IF(ForbDraft!A2289&lt;&gt;"",ROW(ForbDraft!A2289),""),"")</f>
        <v/>
      </c>
      <c r="C2274" s="230" t="str">
        <f>IFERROR(IF(ForbDraft!A2289&lt;&gt;"",ForbDraft!A2289,""),"")</f>
        <v/>
      </c>
      <c r="D2274" s="230" t="str">
        <f t="shared" si="35"/>
        <v/>
      </c>
      <c r="E2274" s="230" t="str">
        <f>IFERROR(IF(ForbDraft!L2289&lt;&gt;"",ABS(ForbDraft!L2289),""),"")</f>
        <v/>
      </c>
      <c r="F2274" s="230" t="str">
        <f>IFERROR(IF(ForbDraft!K2289&lt;&gt;"",ForbDraft!K2289,""),"")</f>
        <v/>
      </c>
    </row>
    <row r="2275" spans="2:6" x14ac:dyDescent="0.2">
      <c r="B2275" s="229" t="str">
        <f>IFERROR(IF(ForbDraft!A2290&lt;&gt;"",ROW(ForbDraft!A2290),""),"")</f>
        <v/>
      </c>
      <c r="C2275" s="230" t="str">
        <f>IFERROR(IF(ForbDraft!A2290&lt;&gt;"",ForbDraft!A2290,""),"")</f>
        <v/>
      </c>
      <c r="D2275" s="230" t="str">
        <f t="shared" si="35"/>
        <v/>
      </c>
      <c r="E2275" s="230" t="str">
        <f>IFERROR(IF(ForbDraft!L2290&lt;&gt;"",ABS(ForbDraft!L2290),""),"")</f>
        <v/>
      </c>
      <c r="F2275" s="230" t="str">
        <f>IFERROR(IF(ForbDraft!K2290&lt;&gt;"",ForbDraft!K2290,""),"")</f>
        <v/>
      </c>
    </row>
    <row r="2276" spans="2:6" x14ac:dyDescent="0.2">
      <c r="B2276" s="229" t="str">
        <f>IFERROR(IF(ForbDraft!A2291&lt;&gt;"",ROW(ForbDraft!A2291),""),"")</f>
        <v/>
      </c>
      <c r="C2276" s="230" t="str">
        <f>IFERROR(IF(ForbDraft!A2291&lt;&gt;"",ForbDraft!A2291,""),"")</f>
        <v/>
      </c>
      <c r="D2276" s="230" t="str">
        <f t="shared" si="35"/>
        <v/>
      </c>
      <c r="E2276" s="230" t="str">
        <f>IFERROR(IF(ForbDraft!L2291&lt;&gt;"",ABS(ForbDraft!L2291),""),"")</f>
        <v/>
      </c>
      <c r="F2276" s="230" t="str">
        <f>IFERROR(IF(ForbDraft!K2291&lt;&gt;"",ForbDraft!K2291,""),"")</f>
        <v/>
      </c>
    </row>
    <row r="2277" spans="2:6" x14ac:dyDescent="0.2">
      <c r="B2277" s="229" t="str">
        <f>IFERROR(IF(ForbDraft!A2292&lt;&gt;"",ROW(ForbDraft!A2292),""),"")</f>
        <v/>
      </c>
      <c r="C2277" s="230" t="str">
        <f>IFERROR(IF(ForbDraft!A2292&lt;&gt;"",ForbDraft!A2292,""),"")</f>
        <v/>
      </c>
      <c r="D2277" s="230" t="str">
        <f t="shared" si="35"/>
        <v/>
      </c>
      <c r="E2277" s="230" t="str">
        <f>IFERROR(IF(ForbDraft!L2292&lt;&gt;"",ABS(ForbDraft!L2292),""),"")</f>
        <v/>
      </c>
      <c r="F2277" s="230" t="str">
        <f>IFERROR(IF(ForbDraft!K2292&lt;&gt;"",ForbDraft!K2292,""),"")</f>
        <v/>
      </c>
    </row>
    <row r="2278" spans="2:6" x14ac:dyDescent="0.2">
      <c r="B2278" s="229" t="str">
        <f>IFERROR(IF(ForbDraft!A2293&lt;&gt;"",ROW(ForbDraft!A2293),""),"")</f>
        <v/>
      </c>
      <c r="C2278" s="230" t="str">
        <f>IFERROR(IF(ForbDraft!A2293&lt;&gt;"",ForbDraft!A2293,""),"")</f>
        <v/>
      </c>
      <c r="D2278" s="230" t="str">
        <f t="shared" si="35"/>
        <v/>
      </c>
      <c r="E2278" s="230" t="str">
        <f>IFERROR(IF(ForbDraft!L2293&lt;&gt;"",ABS(ForbDraft!L2293),""),"")</f>
        <v/>
      </c>
      <c r="F2278" s="230" t="str">
        <f>IFERROR(IF(ForbDraft!K2293&lt;&gt;"",ForbDraft!K2293,""),"")</f>
        <v/>
      </c>
    </row>
    <row r="2279" spans="2:6" x14ac:dyDescent="0.2">
      <c r="B2279" s="229" t="str">
        <f>IFERROR(IF(ForbDraft!A2294&lt;&gt;"",ROW(ForbDraft!A2294),""),"")</f>
        <v/>
      </c>
      <c r="C2279" s="230" t="str">
        <f>IFERROR(IF(ForbDraft!A2294&lt;&gt;"",ForbDraft!A2294,""),"")</f>
        <v/>
      </c>
      <c r="D2279" s="230" t="str">
        <f t="shared" si="35"/>
        <v/>
      </c>
      <c r="E2279" s="230" t="str">
        <f>IFERROR(IF(ForbDraft!L2294&lt;&gt;"",ABS(ForbDraft!L2294),""),"")</f>
        <v/>
      </c>
      <c r="F2279" s="230" t="str">
        <f>IFERROR(IF(ForbDraft!K2294&lt;&gt;"",ForbDraft!K2294,""),"")</f>
        <v/>
      </c>
    </row>
    <row r="2280" spans="2:6" x14ac:dyDescent="0.2">
      <c r="B2280" s="229" t="str">
        <f>IFERROR(IF(ForbDraft!A2295&lt;&gt;"",ROW(ForbDraft!A2295),""),"")</f>
        <v/>
      </c>
      <c r="C2280" s="230" t="str">
        <f>IFERROR(IF(ForbDraft!A2295&lt;&gt;"",ForbDraft!A2295,""),"")</f>
        <v/>
      </c>
      <c r="D2280" s="230" t="str">
        <f t="shared" si="35"/>
        <v/>
      </c>
      <c r="E2280" s="230" t="str">
        <f>IFERROR(IF(ForbDraft!L2295&lt;&gt;"",ABS(ForbDraft!L2295),""),"")</f>
        <v/>
      </c>
      <c r="F2280" s="230" t="str">
        <f>IFERROR(IF(ForbDraft!K2295&lt;&gt;"",ForbDraft!K2295,""),"")</f>
        <v/>
      </c>
    </row>
    <row r="2281" spans="2:6" x14ac:dyDescent="0.2">
      <c r="B2281" s="229" t="str">
        <f>IFERROR(IF(ForbDraft!A2296&lt;&gt;"",ROW(ForbDraft!A2296),""),"")</f>
        <v/>
      </c>
      <c r="C2281" s="230" t="str">
        <f>IFERROR(IF(ForbDraft!A2296&lt;&gt;"",ForbDraft!A2296,""),"")</f>
        <v/>
      </c>
      <c r="D2281" s="230" t="str">
        <f t="shared" si="35"/>
        <v/>
      </c>
      <c r="E2281" s="230" t="str">
        <f>IFERROR(IF(ForbDraft!L2296&lt;&gt;"",ABS(ForbDraft!L2296),""),"")</f>
        <v/>
      </c>
      <c r="F2281" s="230" t="str">
        <f>IFERROR(IF(ForbDraft!K2296&lt;&gt;"",ForbDraft!K2296,""),"")</f>
        <v/>
      </c>
    </row>
    <row r="2282" spans="2:6" x14ac:dyDescent="0.2">
      <c r="B2282" s="229" t="str">
        <f>IFERROR(IF(ForbDraft!A2297&lt;&gt;"",ROW(ForbDraft!A2297),""),"")</f>
        <v/>
      </c>
      <c r="C2282" s="230" t="str">
        <f>IFERROR(IF(ForbDraft!A2297&lt;&gt;"",ForbDraft!A2297,""),"")</f>
        <v/>
      </c>
      <c r="D2282" s="230" t="str">
        <f t="shared" si="35"/>
        <v/>
      </c>
      <c r="E2282" s="230" t="str">
        <f>IFERROR(IF(ForbDraft!L2297&lt;&gt;"",ABS(ForbDraft!L2297),""),"")</f>
        <v/>
      </c>
      <c r="F2282" s="230" t="str">
        <f>IFERROR(IF(ForbDraft!K2297&lt;&gt;"",ForbDraft!K2297,""),"")</f>
        <v/>
      </c>
    </row>
    <row r="2283" spans="2:6" x14ac:dyDescent="0.2">
      <c r="B2283" s="229" t="str">
        <f>IFERROR(IF(ForbDraft!A2298&lt;&gt;"",ROW(ForbDraft!A2298),""),"")</f>
        <v/>
      </c>
      <c r="C2283" s="230" t="str">
        <f>IFERROR(IF(ForbDraft!A2298&lt;&gt;"",ForbDraft!A2298,""),"")</f>
        <v/>
      </c>
      <c r="D2283" s="230" t="str">
        <f t="shared" si="35"/>
        <v/>
      </c>
      <c r="E2283" s="230" t="str">
        <f>IFERROR(IF(ForbDraft!L2298&lt;&gt;"",ABS(ForbDraft!L2298),""),"")</f>
        <v/>
      </c>
      <c r="F2283" s="230" t="str">
        <f>IFERROR(IF(ForbDraft!K2298&lt;&gt;"",ForbDraft!K2298,""),"")</f>
        <v/>
      </c>
    </row>
    <row r="2284" spans="2:6" x14ac:dyDescent="0.2">
      <c r="B2284" s="229" t="str">
        <f>IFERROR(IF(ForbDraft!A2299&lt;&gt;"",ROW(ForbDraft!A2299),""),"")</f>
        <v/>
      </c>
      <c r="C2284" s="230" t="str">
        <f>IFERROR(IF(ForbDraft!A2299&lt;&gt;"",ForbDraft!A2299,""),"")</f>
        <v/>
      </c>
      <c r="D2284" s="230" t="str">
        <f t="shared" si="35"/>
        <v/>
      </c>
      <c r="E2284" s="230" t="str">
        <f>IFERROR(IF(ForbDraft!L2299&lt;&gt;"",ABS(ForbDraft!L2299),""),"")</f>
        <v/>
      </c>
      <c r="F2284" s="230" t="str">
        <f>IFERROR(IF(ForbDraft!K2299&lt;&gt;"",ForbDraft!K2299,""),"")</f>
        <v/>
      </c>
    </row>
    <row r="2285" spans="2:6" x14ac:dyDescent="0.2">
      <c r="B2285" s="229" t="str">
        <f>IFERROR(IF(ForbDraft!A2300&lt;&gt;"",ROW(ForbDraft!A2300),""),"")</f>
        <v/>
      </c>
      <c r="C2285" s="230" t="str">
        <f>IFERROR(IF(ForbDraft!A2300&lt;&gt;"",ForbDraft!A2300,""),"")</f>
        <v/>
      </c>
      <c r="D2285" s="230" t="str">
        <f t="shared" si="35"/>
        <v/>
      </c>
      <c r="E2285" s="230" t="str">
        <f>IFERROR(IF(ForbDraft!L2300&lt;&gt;"",ABS(ForbDraft!L2300),""),"")</f>
        <v/>
      </c>
      <c r="F2285" s="230" t="str">
        <f>IFERROR(IF(ForbDraft!K2300&lt;&gt;"",ForbDraft!K2300,""),"")</f>
        <v/>
      </c>
    </row>
    <row r="2286" spans="2:6" x14ac:dyDescent="0.2">
      <c r="B2286" s="229" t="str">
        <f>IFERROR(IF(ForbDraft!A2301&lt;&gt;"",ROW(ForbDraft!A2301),""),"")</f>
        <v/>
      </c>
      <c r="C2286" s="230" t="str">
        <f>IFERROR(IF(ForbDraft!A2301&lt;&gt;"",ForbDraft!A2301,""),"")</f>
        <v/>
      </c>
      <c r="D2286" s="230" t="str">
        <f t="shared" si="35"/>
        <v/>
      </c>
      <c r="E2286" s="230" t="str">
        <f>IFERROR(IF(ForbDraft!L2301&lt;&gt;"",ABS(ForbDraft!L2301),""),"")</f>
        <v/>
      </c>
      <c r="F2286" s="230" t="str">
        <f>IFERROR(IF(ForbDraft!K2301&lt;&gt;"",ForbDraft!K2301,""),"")</f>
        <v/>
      </c>
    </row>
    <row r="2287" spans="2:6" x14ac:dyDescent="0.2">
      <c r="B2287" s="229" t="str">
        <f>IFERROR(IF(ForbDraft!A2302&lt;&gt;"",ROW(ForbDraft!A2302),""),"")</f>
        <v/>
      </c>
      <c r="C2287" s="230" t="str">
        <f>IFERROR(IF(ForbDraft!A2302&lt;&gt;"",ForbDraft!A2302,""),"")</f>
        <v/>
      </c>
      <c r="D2287" s="230" t="str">
        <f t="shared" si="35"/>
        <v/>
      </c>
      <c r="E2287" s="230" t="str">
        <f>IFERROR(IF(ForbDraft!L2302&lt;&gt;"",ABS(ForbDraft!L2302),""),"")</f>
        <v/>
      </c>
      <c r="F2287" s="230" t="str">
        <f>IFERROR(IF(ForbDraft!K2302&lt;&gt;"",ForbDraft!K2302,""),"")</f>
        <v/>
      </c>
    </row>
    <row r="2288" spans="2:6" x14ac:dyDescent="0.2">
      <c r="B2288" s="229" t="str">
        <f>IFERROR(IF(ForbDraft!A2303&lt;&gt;"",ROW(ForbDraft!A2303),""),"")</f>
        <v/>
      </c>
      <c r="C2288" s="230" t="str">
        <f>IFERROR(IF(ForbDraft!A2303&lt;&gt;"",ForbDraft!A2303,""),"")</f>
        <v/>
      </c>
      <c r="D2288" s="230" t="str">
        <f t="shared" si="35"/>
        <v/>
      </c>
      <c r="E2288" s="230" t="str">
        <f>IFERROR(IF(ForbDraft!L2303&lt;&gt;"",ABS(ForbDraft!L2303),""),"")</f>
        <v/>
      </c>
      <c r="F2288" s="230" t="str">
        <f>IFERROR(IF(ForbDraft!K2303&lt;&gt;"",ForbDraft!K2303,""),"")</f>
        <v/>
      </c>
    </row>
    <row r="2289" spans="2:6" x14ac:dyDescent="0.2">
      <c r="B2289" s="229" t="str">
        <f>IFERROR(IF(ForbDraft!A2304&lt;&gt;"",ROW(ForbDraft!A2304),""),"")</f>
        <v/>
      </c>
      <c r="C2289" s="230" t="str">
        <f>IFERROR(IF(ForbDraft!A2304&lt;&gt;"",ForbDraft!A2304,""),"")</f>
        <v/>
      </c>
      <c r="D2289" s="230" t="str">
        <f t="shared" si="35"/>
        <v/>
      </c>
      <c r="E2289" s="230" t="str">
        <f>IFERROR(IF(ForbDraft!L2304&lt;&gt;"",ABS(ForbDraft!L2304),""),"")</f>
        <v/>
      </c>
      <c r="F2289" s="230" t="str">
        <f>IFERROR(IF(ForbDraft!K2304&lt;&gt;"",ForbDraft!K2304,""),"")</f>
        <v/>
      </c>
    </row>
    <row r="2290" spans="2:6" x14ac:dyDescent="0.2">
      <c r="B2290" s="229" t="str">
        <f>IFERROR(IF(ForbDraft!A2305&lt;&gt;"",ROW(ForbDraft!A2305),""),"")</f>
        <v/>
      </c>
      <c r="C2290" s="230" t="str">
        <f>IFERROR(IF(ForbDraft!A2305&lt;&gt;"",ForbDraft!A2305,""),"")</f>
        <v/>
      </c>
      <c r="D2290" s="230" t="str">
        <f t="shared" si="35"/>
        <v/>
      </c>
      <c r="E2290" s="230" t="str">
        <f>IFERROR(IF(ForbDraft!L2305&lt;&gt;"",ABS(ForbDraft!L2305),""),"")</f>
        <v/>
      </c>
      <c r="F2290" s="230" t="str">
        <f>IFERROR(IF(ForbDraft!K2305&lt;&gt;"",ForbDraft!K2305,""),"")</f>
        <v/>
      </c>
    </row>
    <row r="2291" spans="2:6" x14ac:dyDescent="0.2">
      <c r="B2291" s="229" t="str">
        <f>IFERROR(IF(ForbDraft!A2306&lt;&gt;"",ROW(ForbDraft!A2306),""),"")</f>
        <v/>
      </c>
      <c r="C2291" s="230" t="str">
        <f>IFERROR(IF(ForbDraft!A2306&lt;&gt;"",ForbDraft!A2306,""),"")</f>
        <v/>
      </c>
      <c r="D2291" s="230" t="str">
        <f t="shared" si="35"/>
        <v/>
      </c>
      <c r="E2291" s="230" t="str">
        <f>IFERROR(IF(ForbDraft!L2306&lt;&gt;"",ABS(ForbDraft!L2306),""),"")</f>
        <v/>
      </c>
      <c r="F2291" s="230" t="str">
        <f>IFERROR(IF(ForbDraft!K2306&lt;&gt;"",ForbDraft!K2306,""),"")</f>
        <v/>
      </c>
    </row>
    <row r="2292" spans="2:6" x14ac:dyDescent="0.2">
      <c r="B2292" s="229" t="str">
        <f>IFERROR(IF(ForbDraft!A2307&lt;&gt;"",ROW(ForbDraft!A2307),""),"")</f>
        <v/>
      </c>
      <c r="C2292" s="230" t="str">
        <f>IFERROR(IF(ForbDraft!A2307&lt;&gt;"",ForbDraft!A2307,""),"")</f>
        <v/>
      </c>
      <c r="D2292" s="230" t="str">
        <f t="shared" si="35"/>
        <v/>
      </c>
      <c r="E2292" s="230" t="str">
        <f>IFERROR(IF(ForbDraft!L2307&lt;&gt;"",ABS(ForbDraft!L2307),""),"")</f>
        <v/>
      </c>
      <c r="F2292" s="230" t="str">
        <f>IFERROR(IF(ForbDraft!K2307&lt;&gt;"",ForbDraft!K2307,""),"")</f>
        <v/>
      </c>
    </row>
    <row r="2293" spans="2:6" x14ac:dyDescent="0.2">
      <c r="B2293" s="229" t="str">
        <f>IFERROR(IF(ForbDraft!A2308&lt;&gt;"",ROW(ForbDraft!A2308),""),"")</f>
        <v/>
      </c>
      <c r="C2293" s="230" t="str">
        <f>IFERROR(IF(ForbDraft!A2308&lt;&gt;"",ForbDraft!A2308,""),"")</f>
        <v/>
      </c>
      <c r="D2293" s="230" t="str">
        <f t="shared" si="35"/>
        <v/>
      </c>
      <c r="E2293" s="230" t="str">
        <f>IFERROR(IF(ForbDraft!L2308&lt;&gt;"",ABS(ForbDraft!L2308),""),"")</f>
        <v/>
      </c>
      <c r="F2293" s="230" t="str">
        <f>IFERROR(IF(ForbDraft!K2308&lt;&gt;"",ForbDraft!K2308,""),"")</f>
        <v/>
      </c>
    </row>
    <row r="2294" spans="2:6" x14ac:dyDescent="0.2">
      <c r="B2294" s="229" t="str">
        <f>IFERROR(IF(ForbDraft!A2309&lt;&gt;"",ROW(ForbDraft!A2309),""),"")</f>
        <v/>
      </c>
      <c r="C2294" s="230" t="str">
        <f>IFERROR(IF(ForbDraft!A2309&lt;&gt;"",ForbDraft!A2309,""),"")</f>
        <v/>
      </c>
      <c r="D2294" s="230" t="str">
        <f t="shared" si="35"/>
        <v/>
      </c>
      <c r="E2294" s="230" t="str">
        <f>IFERROR(IF(ForbDraft!L2309&lt;&gt;"",ABS(ForbDraft!L2309),""),"")</f>
        <v/>
      </c>
      <c r="F2294" s="230" t="str">
        <f>IFERROR(IF(ForbDraft!K2309&lt;&gt;"",ForbDraft!K2309,""),"")</f>
        <v/>
      </c>
    </row>
    <row r="2295" spans="2:6" x14ac:dyDescent="0.2">
      <c r="B2295" s="229" t="str">
        <f>IFERROR(IF(ForbDraft!A2310&lt;&gt;"",ROW(ForbDraft!A2310),""),"")</f>
        <v/>
      </c>
      <c r="C2295" s="230" t="str">
        <f>IFERROR(IF(ForbDraft!A2310&lt;&gt;"",ForbDraft!A2310,""),"")</f>
        <v/>
      </c>
      <c r="D2295" s="230" t="str">
        <f t="shared" si="35"/>
        <v/>
      </c>
      <c r="E2295" s="230" t="str">
        <f>IFERROR(IF(ForbDraft!L2310&lt;&gt;"",ABS(ForbDraft!L2310),""),"")</f>
        <v/>
      </c>
      <c r="F2295" s="230" t="str">
        <f>IFERROR(IF(ForbDraft!K2310&lt;&gt;"",ForbDraft!K2310,""),"")</f>
        <v/>
      </c>
    </row>
    <row r="2296" spans="2:6" x14ac:dyDescent="0.2">
      <c r="B2296" s="229" t="str">
        <f>IFERROR(IF(ForbDraft!A2311&lt;&gt;"",ROW(ForbDraft!A2311),""),"")</f>
        <v/>
      </c>
      <c r="C2296" s="230" t="str">
        <f>IFERROR(IF(ForbDraft!A2311&lt;&gt;"",ForbDraft!A2311,""),"")</f>
        <v/>
      </c>
      <c r="D2296" s="230" t="str">
        <f t="shared" si="35"/>
        <v/>
      </c>
      <c r="E2296" s="230" t="str">
        <f>IFERROR(IF(ForbDraft!L2311&lt;&gt;"",ABS(ForbDraft!L2311),""),"")</f>
        <v/>
      </c>
      <c r="F2296" s="230" t="str">
        <f>IFERROR(IF(ForbDraft!K2311&lt;&gt;"",ForbDraft!K2311,""),"")</f>
        <v/>
      </c>
    </row>
    <row r="2297" spans="2:6" x14ac:dyDescent="0.2">
      <c r="B2297" s="229" t="str">
        <f>IFERROR(IF(ForbDraft!A2312&lt;&gt;"",ROW(ForbDraft!A2312),""),"")</f>
        <v/>
      </c>
      <c r="C2297" s="230" t="str">
        <f>IFERROR(IF(ForbDraft!A2312&lt;&gt;"",ForbDraft!A2312,""),"")</f>
        <v/>
      </c>
      <c r="D2297" s="230" t="str">
        <f t="shared" si="35"/>
        <v/>
      </c>
      <c r="E2297" s="230" t="str">
        <f>IFERROR(IF(ForbDraft!L2312&lt;&gt;"",ABS(ForbDraft!L2312),""),"")</f>
        <v/>
      </c>
      <c r="F2297" s="230" t="str">
        <f>IFERROR(IF(ForbDraft!K2312&lt;&gt;"",ForbDraft!K2312,""),"")</f>
        <v/>
      </c>
    </row>
    <row r="2298" spans="2:6" x14ac:dyDescent="0.2">
      <c r="B2298" s="229" t="str">
        <f>IFERROR(IF(ForbDraft!A2313&lt;&gt;"",ROW(ForbDraft!A2313),""),"")</f>
        <v/>
      </c>
      <c r="C2298" s="230" t="str">
        <f>IFERROR(IF(ForbDraft!A2313&lt;&gt;"",ForbDraft!A2313,""),"")</f>
        <v/>
      </c>
      <c r="D2298" s="230" t="str">
        <f t="shared" si="35"/>
        <v/>
      </c>
      <c r="E2298" s="230" t="str">
        <f>IFERROR(IF(ForbDraft!L2313&lt;&gt;"",ABS(ForbDraft!L2313),""),"")</f>
        <v/>
      </c>
      <c r="F2298" s="230" t="str">
        <f>IFERROR(IF(ForbDraft!K2313&lt;&gt;"",ForbDraft!K2313,""),"")</f>
        <v/>
      </c>
    </row>
    <row r="2299" spans="2:6" x14ac:dyDescent="0.2">
      <c r="B2299" s="229" t="str">
        <f>IFERROR(IF(ForbDraft!A2314&lt;&gt;"",ROW(ForbDraft!A2314),""),"")</f>
        <v/>
      </c>
      <c r="C2299" s="230" t="str">
        <f>IFERROR(IF(ForbDraft!A2314&lt;&gt;"",ForbDraft!A2314,""),"")</f>
        <v/>
      </c>
      <c r="D2299" s="230" t="str">
        <f t="shared" si="35"/>
        <v/>
      </c>
      <c r="E2299" s="230" t="str">
        <f>IFERROR(IF(ForbDraft!L2314&lt;&gt;"",ABS(ForbDraft!L2314),""),"")</f>
        <v/>
      </c>
      <c r="F2299" s="230" t="str">
        <f>IFERROR(IF(ForbDraft!K2314&lt;&gt;"",ForbDraft!K2314,""),"")</f>
        <v/>
      </c>
    </row>
    <row r="2300" spans="2:6" x14ac:dyDescent="0.2">
      <c r="B2300" s="229" t="str">
        <f>IFERROR(IF(ForbDraft!A2315&lt;&gt;"",ROW(ForbDraft!A2315),""),"")</f>
        <v/>
      </c>
      <c r="C2300" s="230" t="str">
        <f>IFERROR(IF(ForbDraft!A2315&lt;&gt;"",ForbDraft!A2315,""),"")</f>
        <v/>
      </c>
      <c r="D2300" s="230" t="str">
        <f t="shared" si="35"/>
        <v/>
      </c>
      <c r="E2300" s="230" t="str">
        <f>IFERROR(IF(ForbDraft!L2315&lt;&gt;"",ABS(ForbDraft!L2315),""),"")</f>
        <v/>
      </c>
      <c r="F2300" s="230" t="str">
        <f>IFERROR(IF(ForbDraft!K2315&lt;&gt;"",ForbDraft!K2315,""),"")</f>
        <v/>
      </c>
    </row>
    <row r="2301" spans="2:6" x14ac:dyDescent="0.2">
      <c r="B2301" s="229" t="str">
        <f>IFERROR(IF(ForbDraft!A2316&lt;&gt;"",ROW(ForbDraft!A2316),""),"")</f>
        <v/>
      </c>
      <c r="C2301" s="230" t="str">
        <f>IFERROR(IF(ForbDraft!A2316&lt;&gt;"",ForbDraft!A2316,""),"")</f>
        <v/>
      </c>
      <c r="D2301" s="230" t="str">
        <f t="shared" si="35"/>
        <v/>
      </c>
      <c r="E2301" s="230" t="str">
        <f>IFERROR(IF(ForbDraft!L2316&lt;&gt;"",ABS(ForbDraft!L2316),""),"")</f>
        <v/>
      </c>
      <c r="F2301" s="230" t="str">
        <f>IFERROR(IF(ForbDraft!K2316&lt;&gt;"",ForbDraft!K2316,""),"")</f>
        <v/>
      </c>
    </row>
    <row r="2302" spans="2:6" x14ac:dyDescent="0.2">
      <c r="B2302" s="229" t="str">
        <f>IFERROR(IF(ForbDraft!A2317&lt;&gt;"",ROW(ForbDraft!A2317),""),"")</f>
        <v/>
      </c>
      <c r="C2302" s="230" t="str">
        <f>IFERROR(IF(ForbDraft!A2317&lt;&gt;"",ForbDraft!A2317,""),"")</f>
        <v/>
      </c>
      <c r="D2302" s="230" t="str">
        <f t="shared" si="35"/>
        <v/>
      </c>
      <c r="E2302" s="230" t="str">
        <f>IFERROR(IF(ForbDraft!L2317&lt;&gt;"",ABS(ForbDraft!L2317),""),"")</f>
        <v/>
      </c>
      <c r="F2302" s="230" t="str">
        <f>IFERROR(IF(ForbDraft!K2317&lt;&gt;"",ForbDraft!K2317,""),"")</f>
        <v/>
      </c>
    </row>
    <row r="2303" spans="2:6" x14ac:dyDescent="0.2">
      <c r="B2303" s="229" t="str">
        <f>IFERROR(IF(ForbDraft!A2318&lt;&gt;"",ROW(ForbDraft!A2318),""),"")</f>
        <v/>
      </c>
      <c r="C2303" s="230" t="str">
        <f>IFERROR(IF(ForbDraft!A2318&lt;&gt;"",ForbDraft!A2318,""),"")</f>
        <v/>
      </c>
      <c r="D2303" s="230" t="str">
        <f t="shared" si="35"/>
        <v/>
      </c>
      <c r="E2303" s="230" t="str">
        <f>IFERROR(IF(ForbDraft!L2318&lt;&gt;"",ABS(ForbDraft!L2318),""),"")</f>
        <v/>
      </c>
      <c r="F2303" s="230" t="str">
        <f>IFERROR(IF(ForbDraft!K2318&lt;&gt;"",ForbDraft!K2318,""),"")</f>
        <v/>
      </c>
    </row>
    <row r="2304" spans="2:6" x14ac:dyDescent="0.2">
      <c r="B2304" s="229" t="str">
        <f>IFERROR(IF(ForbDraft!A2319&lt;&gt;"",ROW(ForbDraft!A2319),""),"")</f>
        <v/>
      </c>
      <c r="C2304" s="230" t="str">
        <f>IFERROR(IF(ForbDraft!A2319&lt;&gt;"",ForbDraft!A2319,""),"")</f>
        <v/>
      </c>
      <c r="D2304" s="230" t="str">
        <f t="shared" si="35"/>
        <v/>
      </c>
      <c r="E2304" s="230" t="str">
        <f>IFERROR(IF(ForbDraft!L2319&lt;&gt;"",ABS(ForbDraft!L2319),""),"")</f>
        <v/>
      </c>
      <c r="F2304" s="230" t="str">
        <f>IFERROR(IF(ForbDraft!K2319&lt;&gt;"",ForbDraft!K2319,""),"")</f>
        <v/>
      </c>
    </row>
    <row r="2305" spans="2:6" x14ac:dyDescent="0.2">
      <c r="B2305" s="229" t="str">
        <f>IFERROR(IF(ForbDraft!A2320&lt;&gt;"",ROW(ForbDraft!A2320),""),"")</f>
        <v/>
      </c>
      <c r="C2305" s="230" t="str">
        <f>IFERROR(IF(ForbDraft!A2320&lt;&gt;"",ForbDraft!A2320,""),"")</f>
        <v/>
      </c>
      <c r="D2305" s="230" t="str">
        <f t="shared" si="35"/>
        <v/>
      </c>
      <c r="E2305" s="230" t="str">
        <f>IFERROR(IF(ForbDraft!L2320&lt;&gt;"",ABS(ForbDraft!L2320),""),"")</f>
        <v/>
      </c>
      <c r="F2305" s="230" t="str">
        <f>IFERROR(IF(ForbDraft!K2320&lt;&gt;"",ForbDraft!K2320,""),"")</f>
        <v/>
      </c>
    </row>
    <row r="2306" spans="2:6" x14ac:dyDescent="0.2">
      <c r="B2306" s="229" t="str">
        <f>IFERROR(IF(ForbDraft!A2321&lt;&gt;"",ROW(ForbDraft!A2321),""),"")</f>
        <v/>
      </c>
      <c r="C2306" s="230" t="str">
        <f>IFERROR(IF(ForbDraft!A2321&lt;&gt;"",ForbDraft!A2321,""),"")</f>
        <v/>
      </c>
      <c r="D2306" s="230" t="str">
        <f t="shared" si="35"/>
        <v/>
      </c>
      <c r="E2306" s="230" t="str">
        <f>IFERROR(IF(ForbDraft!L2321&lt;&gt;"",ABS(ForbDraft!L2321),""),"")</f>
        <v/>
      </c>
      <c r="F2306" s="230" t="str">
        <f>IFERROR(IF(ForbDraft!K2321&lt;&gt;"",ForbDraft!K2321,""),"")</f>
        <v/>
      </c>
    </row>
    <row r="2307" spans="2:6" x14ac:dyDescent="0.2">
      <c r="B2307" s="229" t="str">
        <f>IFERROR(IF(ForbDraft!A2322&lt;&gt;"",ROW(ForbDraft!A2322),""),"")</f>
        <v/>
      </c>
      <c r="C2307" s="230" t="str">
        <f>IFERROR(IF(ForbDraft!A2322&lt;&gt;"",ForbDraft!A2322,""),"")</f>
        <v/>
      </c>
      <c r="D2307" s="230" t="str">
        <f t="shared" ref="D2307:D2370" si="36">IF(F2307="pH לבדיקת גבול","pH",F2307)</f>
        <v/>
      </c>
      <c r="E2307" s="230" t="str">
        <f>IFERROR(IF(ForbDraft!L2322&lt;&gt;"",ABS(ForbDraft!L2322),""),"")</f>
        <v/>
      </c>
      <c r="F2307" s="230" t="str">
        <f>IFERROR(IF(ForbDraft!K2322&lt;&gt;"",ForbDraft!K2322,""),"")</f>
        <v/>
      </c>
    </row>
    <row r="2308" spans="2:6" x14ac:dyDescent="0.2">
      <c r="B2308" s="229" t="str">
        <f>IFERROR(IF(ForbDraft!A2323&lt;&gt;"",ROW(ForbDraft!A2323),""),"")</f>
        <v/>
      </c>
      <c r="C2308" s="230" t="str">
        <f>IFERROR(IF(ForbDraft!A2323&lt;&gt;"",ForbDraft!A2323,""),"")</f>
        <v/>
      </c>
      <c r="D2308" s="230" t="str">
        <f t="shared" si="36"/>
        <v/>
      </c>
      <c r="E2308" s="230" t="str">
        <f>IFERROR(IF(ForbDraft!L2323&lt;&gt;"",ABS(ForbDraft!L2323),""),"")</f>
        <v/>
      </c>
      <c r="F2308" s="230" t="str">
        <f>IFERROR(IF(ForbDraft!K2323&lt;&gt;"",ForbDraft!K2323,""),"")</f>
        <v/>
      </c>
    </row>
    <row r="2309" spans="2:6" x14ac:dyDescent="0.2">
      <c r="B2309" s="229" t="str">
        <f>IFERROR(IF(ForbDraft!A2324&lt;&gt;"",ROW(ForbDraft!A2324),""),"")</f>
        <v/>
      </c>
      <c r="C2309" s="230" t="str">
        <f>IFERROR(IF(ForbDraft!A2324&lt;&gt;"",ForbDraft!A2324,""),"")</f>
        <v/>
      </c>
      <c r="D2309" s="230" t="str">
        <f t="shared" si="36"/>
        <v/>
      </c>
      <c r="E2309" s="230" t="str">
        <f>IFERROR(IF(ForbDraft!L2324&lt;&gt;"",ABS(ForbDraft!L2324),""),"")</f>
        <v/>
      </c>
      <c r="F2309" s="230" t="str">
        <f>IFERROR(IF(ForbDraft!K2324&lt;&gt;"",ForbDraft!K2324,""),"")</f>
        <v/>
      </c>
    </row>
    <row r="2310" spans="2:6" x14ac:dyDescent="0.2">
      <c r="B2310" s="229" t="str">
        <f>IFERROR(IF(ForbDraft!A2325&lt;&gt;"",ROW(ForbDraft!A2325),""),"")</f>
        <v/>
      </c>
      <c r="C2310" s="230" t="str">
        <f>IFERROR(IF(ForbDraft!A2325&lt;&gt;"",ForbDraft!A2325,""),"")</f>
        <v/>
      </c>
      <c r="D2310" s="230" t="str">
        <f t="shared" si="36"/>
        <v/>
      </c>
      <c r="E2310" s="230" t="str">
        <f>IFERROR(IF(ForbDraft!L2325&lt;&gt;"",ABS(ForbDraft!L2325),""),"")</f>
        <v/>
      </c>
      <c r="F2310" s="230" t="str">
        <f>IFERROR(IF(ForbDraft!K2325&lt;&gt;"",ForbDraft!K2325,""),"")</f>
        <v/>
      </c>
    </row>
    <row r="2311" spans="2:6" x14ac:dyDescent="0.2">
      <c r="B2311" s="229" t="str">
        <f>IFERROR(IF(ForbDraft!A2326&lt;&gt;"",ROW(ForbDraft!A2326),""),"")</f>
        <v/>
      </c>
      <c r="C2311" s="230" t="str">
        <f>IFERROR(IF(ForbDraft!A2326&lt;&gt;"",ForbDraft!A2326,""),"")</f>
        <v/>
      </c>
      <c r="D2311" s="230" t="str">
        <f t="shared" si="36"/>
        <v/>
      </c>
      <c r="E2311" s="230" t="str">
        <f>IFERROR(IF(ForbDraft!L2326&lt;&gt;"",ABS(ForbDraft!L2326),""),"")</f>
        <v/>
      </c>
      <c r="F2311" s="230" t="str">
        <f>IFERROR(IF(ForbDraft!K2326&lt;&gt;"",ForbDraft!K2326,""),"")</f>
        <v/>
      </c>
    </row>
    <row r="2312" spans="2:6" x14ac:dyDescent="0.2">
      <c r="B2312" s="229" t="str">
        <f>IFERROR(IF(ForbDraft!A2327&lt;&gt;"",ROW(ForbDraft!A2327),""),"")</f>
        <v/>
      </c>
      <c r="C2312" s="230" t="str">
        <f>IFERROR(IF(ForbDraft!A2327&lt;&gt;"",ForbDraft!A2327,""),"")</f>
        <v/>
      </c>
      <c r="D2312" s="230" t="str">
        <f t="shared" si="36"/>
        <v/>
      </c>
      <c r="E2312" s="230" t="str">
        <f>IFERROR(IF(ForbDraft!L2327&lt;&gt;"",ABS(ForbDraft!L2327),""),"")</f>
        <v/>
      </c>
      <c r="F2312" s="230" t="str">
        <f>IFERROR(IF(ForbDraft!K2327&lt;&gt;"",ForbDraft!K2327,""),"")</f>
        <v/>
      </c>
    </row>
    <row r="2313" spans="2:6" x14ac:dyDescent="0.2">
      <c r="B2313" s="229" t="str">
        <f>IFERROR(IF(ForbDraft!A2328&lt;&gt;"",ROW(ForbDraft!A2328),""),"")</f>
        <v/>
      </c>
      <c r="C2313" s="230" t="str">
        <f>IFERROR(IF(ForbDraft!A2328&lt;&gt;"",ForbDraft!A2328,""),"")</f>
        <v/>
      </c>
      <c r="D2313" s="230" t="str">
        <f t="shared" si="36"/>
        <v/>
      </c>
      <c r="E2313" s="230" t="str">
        <f>IFERROR(IF(ForbDraft!L2328&lt;&gt;"",ABS(ForbDraft!L2328),""),"")</f>
        <v/>
      </c>
      <c r="F2313" s="230" t="str">
        <f>IFERROR(IF(ForbDraft!K2328&lt;&gt;"",ForbDraft!K2328,""),"")</f>
        <v/>
      </c>
    </row>
    <row r="2314" spans="2:6" x14ac:dyDescent="0.2">
      <c r="B2314" s="229" t="str">
        <f>IFERROR(IF(ForbDraft!A2329&lt;&gt;"",ROW(ForbDraft!A2329),""),"")</f>
        <v/>
      </c>
      <c r="C2314" s="230" t="str">
        <f>IFERROR(IF(ForbDraft!A2329&lt;&gt;"",ForbDraft!A2329,""),"")</f>
        <v/>
      </c>
      <c r="D2314" s="230" t="str">
        <f t="shared" si="36"/>
        <v/>
      </c>
      <c r="E2314" s="230" t="str">
        <f>IFERROR(IF(ForbDraft!L2329&lt;&gt;"",ABS(ForbDraft!L2329),""),"")</f>
        <v/>
      </c>
      <c r="F2314" s="230" t="str">
        <f>IFERROR(IF(ForbDraft!K2329&lt;&gt;"",ForbDraft!K2329,""),"")</f>
        <v/>
      </c>
    </row>
    <row r="2315" spans="2:6" x14ac:dyDescent="0.2">
      <c r="B2315" s="229" t="str">
        <f>IFERROR(IF(ForbDraft!A2330&lt;&gt;"",ROW(ForbDraft!A2330),""),"")</f>
        <v/>
      </c>
      <c r="C2315" s="230" t="str">
        <f>IFERROR(IF(ForbDraft!A2330&lt;&gt;"",ForbDraft!A2330,""),"")</f>
        <v/>
      </c>
      <c r="D2315" s="230" t="str">
        <f t="shared" si="36"/>
        <v/>
      </c>
      <c r="E2315" s="230" t="str">
        <f>IFERROR(IF(ForbDraft!L2330&lt;&gt;"",ABS(ForbDraft!L2330),""),"")</f>
        <v/>
      </c>
      <c r="F2315" s="230" t="str">
        <f>IFERROR(IF(ForbDraft!K2330&lt;&gt;"",ForbDraft!K2330,""),"")</f>
        <v/>
      </c>
    </row>
    <row r="2316" spans="2:6" x14ac:dyDescent="0.2">
      <c r="B2316" s="229" t="str">
        <f>IFERROR(IF(ForbDraft!A2331&lt;&gt;"",ROW(ForbDraft!A2331),""),"")</f>
        <v/>
      </c>
      <c r="C2316" s="230" t="str">
        <f>IFERROR(IF(ForbDraft!A2331&lt;&gt;"",ForbDraft!A2331,""),"")</f>
        <v/>
      </c>
      <c r="D2316" s="230" t="str">
        <f t="shared" si="36"/>
        <v/>
      </c>
      <c r="E2316" s="230" t="str">
        <f>IFERROR(IF(ForbDraft!L2331&lt;&gt;"",ABS(ForbDraft!L2331),""),"")</f>
        <v/>
      </c>
      <c r="F2316" s="230" t="str">
        <f>IFERROR(IF(ForbDraft!K2331&lt;&gt;"",ForbDraft!K2331,""),"")</f>
        <v/>
      </c>
    </row>
    <row r="2317" spans="2:6" x14ac:dyDescent="0.2">
      <c r="B2317" s="229" t="str">
        <f>IFERROR(IF(ForbDraft!A2332&lt;&gt;"",ROW(ForbDraft!A2332),""),"")</f>
        <v/>
      </c>
      <c r="C2317" s="230" t="str">
        <f>IFERROR(IF(ForbDraft!A2332&lt;&gt;"",ForbDraft!A2332,""),"")</f>
        <v/>
      </c>
      <c r="D2317" s="230" t="str">
        <f t="shared" si="36"/>
        <v/>
      </c>
      <c r="E2317" s="230" t="str">
        <f>IFERROR(IF(ForbDraft!L2332&lt;&gt;"",ABS(ForbDraft!L2332),""),"")</f>
        <v/>
      </c>
      <c r="F2317" s="230" t="str">
        <f>IFERROR(IF(ForbDraft!K2332&lt;&gt;"",ForbDraft!K2332,""),"")</f>
        <v/>
      </c>
    </row>
    <row r="2318" spans="2:6" x14ac:dyDescent="0.2">
      <c r="B2318" s="229" t="str">
        <f>IFERROR(IF(ForbDraft!A2333&lt;&gt;"",ROW(ForbDraft!A2333),""),"")</f>
        <v/>
      </c>
      <c r="C2318" s="230" t="str">
        <f>IFERROR(IF(ForbDraft!A2333&lt;&gt;"",ForbDraft!A2333,""),"")</f>
        <v/>
      </c>
      <c r="D2318" s="230" t="str">
        <f t="shared" si="36"/>
        <v/>
      </c>
      <c r="E2318" s="230" t="str">
        <f>IFERROR(IF(ForbDraft!L2333&lt;&gt;"",ABS(ForbDraft!L2333),""),"")</f>
        <v/>
      </c>
      <c r="F2318" s="230" t="str">
        <f>IFERROR(IF(ForbDraft!K2333&lt;&gt;"",ForbDraft!K2333,""),"")</f>
        <v/>
      </c>
    </row>
    <row r="2319" spans="2:6" x14ac:dyDescent="0.2">
      <c r="B2319" s="229" t="str">
        <f>IFERROR(IF(ForbDraft!A2334&lt;&gt;"",ROW(ForbDraft!A2334),""),"")</f>
        <v/>
      </c>
      <c r="C2319" s="230" t="str">
        <f>IFERROR(IF(ForbDraft!A2334&lt;&gt;"",ForbDraft!A2334,""),"")</f>
        <v/>
      </c>
      <c r="D2319" s="230" t="str">
        <f t="shared" si="36"/>
        <v/>
      </c>
      <c r="E2319" s="230" t="str">
        <f>IFERROR(IF(ForbDraft!L2334&lt;&gt;"",ABS(ForbDraft!L2334),""),"")</f>
        <v/>
      </c>
      <c r="F2319" s="230" t="str">
        <f>IFERROR(IF(ForbDraft!K2334&lt;&gt;"",ForbDraft!K2334,""),"")</f>
        <v/>
      </c>
    </row>
    <row r="2320" spans="2:6" x14ac:dyDescent="0.2">
      <c r="B2320" s="229" t="str">
        <f>IFERROR(IF(ForbDraft!A2335&lt;&gt;"",ROW(ForbDraft!A2335),""),"")</f>
        <v/>
      </c>
      <c r="C2320" s="230" t="str">
        <f>IFERROR(IF(ForbDraft!A2335&lt;&gt;"",ForbDraft!A2335,""),"")</f>
        <v/>
      </c>
      <c r="D2320" s="230" t="str">
        <f t="shared" si="36"/>
        <v/>
      </c>
      <c r="E2320" s="230" t="str">
        <f>IFERROR(IF(ForbDraft!L2335&lt;&gt;"",ABS(ForbDraft!L2335),""),"")</f>
        <v/>
      </c>
      <c r="F2320" s="230" t="str">
        <f>IFERROR(IF(ForbDraft!K2335&lt;&gt;"",ForbDraft!K2335,""),"")</f>
        <v/>
      </c>
    </row>
    <row r="2321" spans="2:6" x14ac:dyDescent="0.2">
      <c r="B2321" s="229" t="str">
        <f>IFERROR(IF(ForbDraft!A2336&lt;&gt;"",ROW(ForbDraft!A2336),""),"")</f>
        <v/>
      </c>
      <c r="C2321" s="230" t="str">
        <f>IFERROR(IF(ForbDraft!A2336&lt;&gt;"",ForbDraft!A2336,""),"")</f>
        <v/>
      </c>
      <c r="D2321" s="230" t="str">
        <f t="shared" si="36"/>
        <v/>
      </c>
      <c r="E2321" s="230" t="str">
        <f>IFERROR(IF(ForbDraft!L2336&lt;&gt;"",ABS(ForbDraft!L2336),""),"")</f>
        <v/>
      </c>
      <c r="F2321" s="230" t="str">
        <f>IFERROR(IF(ForbDraft!K2336&lt;&gt;"",ForbDraft!K2336,""),"")</f>
        <v/>
      </c>
    </row>
    <row r="2322" spans="2:6" x14ac:dyDescent="0.2">
      <c r="B2322" s="229" t="str">
        <f>IFERROR(IF(ForbDraft!A2337&lt;&gt;"",ROW(ForbDraft!A2337),""),"")</f>
        <v/>
      </c>
      <c r="C2322" s="230" t="str">
        <f>IFERROR(IF(ForbDraft!A2337&lt;&gt;"",ForbDraft!A2337,""),"")</f>
        <v/>
      </c>
      <c r="D2322" s="230" t="str">
        <f t="shared" si="36"/>
        <v/>
      </c>
      <c r="E2322" s="230" t="str">
        <f>IFERROR(IF(ForbDraft!L2337&lt;&gt;"",ABS(ForbDraft!L2337),""),"")</f>
        <v/>
      </c>
      <c r="F2322" s="230" t="str">
        <f>IFERROR(IF(ForbDraft!K2337&lt;&gt;"",ForbDraft!K2337,""),"")</f>
        <v/>
      </c>
    </row>
    <row r="2323" spans="2:6" x14ac:dyDescent="0.2">
      <c r="B2323" s="229" t="str">
        <f>IFERROR(IF(ForbDraft!A2338&lt;&gt;"",ROW(ForbDraft!A2338),""),"")</f>
        <v/>
      </c>
      <c r="C2323" s="230" t="str">
        <f>IFERROR(IF(ForbDraft!A2338&lt;&gt;"",ForbDraft!A2338,""),"")</f>
        <v/>
      </c>
      <c r="D2323" s="230" t="str">
        <f t="shared" si="36"/>
        <v/>
      </c>
      <c r="E2323" s="230" t="str">
        <f>IFERROR(IF(ForbDraft!L2338&lt;&gt;"",ABS(ForbDraft!L2338),""),"")</f>
        <v/>
      </c>
      <c r="F2323" s="230" t="str">
        <f>IFERROR(IF(ForbDraft!K2338&lt;&gt;"",ForbDraft!K2338,""),"")</f>
        <v/>
      </c>
    </row>
    <row r="2324" spans="2:6" x14ac:dyDescent="0.2">
      <c r="B2324" s="229" t="str">
        <f>IFERROR(IF(ForbDraft!A2339&lt;&gt;"",ROW(ForbDraft!A2339),""),"")</f>
        <v/>
      </c>
      <c r="C2324" s="230" t="str">
        <f>IFERROR(IF(ForbDraft!A2339&lt;&gt;"",ForbDraft!A2339,""),"")</f>
        <v/>
      </c>
      <c r="D2324" s="230" t="str">
        <f t="shared" si="36"/>
        <v/>
      </c>
      <c r="E2324" s="230" t="str">
        <f>IFERROR(IF(ForbDraft!L2339&lt;&gt;"",ABS(ForbDraft!L2339),""),"")</f>
        <v/>
      </c>
      <c r="F2324" s="230" t="str">
        <f>IFERROR(IF(ForbDraft!K2339&lt;&gt;"",ForbDraft!K2339,""),"")</f>
        <v/>
      </c>
    </row>
    <row r="2325" spans="2:6" x14ac:dyDescent="0.2">
      <c r="B2325" s="229" t="str">
        <f>IFERROR(IF(ForbDraft!A2340&lt;&gt;"",ROW(ForbDraft!A2340),""),"")</f>
        <v/>
      </c>
      <c r="C2325" s="230" t="str">
        <f>IFERROR(IF(ForbDraft!A2340&lt;&gt;"",ForbDraft!A2340,""),"")</f>
        <v/>
      </c>
      <c r="D2325" s="230" t="str">
        <f t="shared" si="36"/>
        <v/>
      </c>
      <c r="E2325" s="230" t="str">
        <f>IFERROR(IF(ForbDraft!L2340&lt;&gt;"",ABS(ForbDraft!L2340),""),"")</f>
        <v/>
      </c>
      <c r="F2325" s="230" t="str">
        <f>IFERROR(IF(ForbDraft!K2340&lt;&gt;"",ForbDraft!K2340,""),"")</f>
        <v/>
      </c>
    </row>
    <row r="2326" spans="2:6" x14ac:dyDescent="0.2">
      <c r="B2326" s="229" t="str">
        <f>IFERROR(IF(ForbDraft!A2341&lt;&gt;"",ROW(ForbDraft!A2341),""),"")</f>
        <v/>
      </c>
      <c r="C2326" s="230" t="str">
        <f>IFERROR(IF(ForbDraft!A2341&lt;&gt;"",ForbDraft!A2341,""),"")</f>
        <v/>
      </c>
      <c r="D2326" s="230" t="str">
        <f t="shared" si="36"/>
        <v/>
      </c>
      <c r="E2326" s="230" t="str">
        <f>IFERROR(IF(ForbDraft!L2341&lt;&gt;"",ABS(ForbDraft!L2341),""),"")</f>
        <v/>
      </c>
      <c r="F2326" s="230" t="str">
        <f>IFERROR(IF(ForbDraft!K2341&lt;&gt;"",ForbDraft!K2341,""),"")</f>
        <v/>
      </c>
    </row>
    <row r="2327" spans="2:6" x14ac:dyDescent="0.2">
      <c r="B2327" s="229" t="str">
        <f>IFERROR(IF(ForbDraft!A2342&lt;&gt;"",ROW(ForbDraft!A2342),""),"")</f>
        <v/>
      </c>
      <c r="C2327" s="230" t="str">
        <f>IFERROR(IF(ForbDraft!A2342&lt;&gt;"",ForbDraft!A2342,""),"")</f>
        <v/>
      </c>
      <c r="D2327" s="230" t="str">
        <f t="shared" si="36"/>
        <v/>
      </c>
      <c r="E2327" s="230" t="str">
        <f>IFERROR(IF(ForbDraft!L2342&lt;&gt;"",ABS(ForbDraft!L2342),""),"")</f>
        <v/>
      </c>
      <c r="F2327" s="230" t="str">
        <f>IFERROR(IF(ForbDraft!K2342&lt;&gt;"",ForbDraft!K2342,""),"")</f>
        <v/>
      </c>
    </row>
    <row r="2328" spans="2:6" x14ac:dyDescent="0.2">
      <c r="B2328" s="229" t="str">
        <f>IFERROR(IF(ForbDraft!A2343&lt;&gt;"",ROW(ForbDraft!A2343),""),"")</f>
        <v/>
      </c>
      <c r="C2328" s="230" t="str">
        <f>IFERROR(IF(ForbDraft!A2343&lt;&gt;"",ForbDraft!A2343,""),"")</f>
        <v/>
      </c>
      <c r="D2328" s="230" t="str">
        <f t="shared" si="36"/>
        <v/>
      </c>
      <c r="E2328" s="230" t="str">
        <f>IFERROR(IF(ForbDraft!L2343&lt;&gt;"",ABS(ForbDraft!L2343),""),"")</f>
        <v/>
      </c>
      <c r="F2328" s="230" t="str">
        <f>IFERROR(IF(ForbDraft!K2343&lt;&gt;"",ForbDraft!K2343,""),"")</f>
        <v/>
      </c>
    </row>
    <row r="2329" spans="2:6" x14ac:dyDescent="0.2">
      <c r="B2329" s="229" t="str">
        <f>IFERROR(IF(ForbDraft!A2344&lt;&gt;"",ROW(ForbDraft!A2344),""),"")</f>
        <v/>
      </c>
      <c r="C2329" s="230" t="str">
        <f>IFERROR(IF(ForbDraft!A2344&lt;&gt;"",ForbDraft!A2344,""),"")</f>
        <v/>
      </c>
      <c r="D2329" s="230" t="str">
        <f t="shared" si="36"/>
        <v/>
      </c>
      <c r="E2329" s="230" t="str">
        <f>IFERROR(IF(ForbDraft!L2344&lt;&gt;"",ABS(ForbDraft!L2344),""),"")</f>
        <v/>
      </c>
      <c r="F2329" s="230" t="str">
        <f>IFERROR(IF(ForbDraft!K2344&lt;&gt;"",ForbDraft!K2344,""),"")</f>
        <v/>
      </c>
    </row>
    <row r="2330" spans="2:6" x14ac:dyDescent="0.2">
      <c r="B2330" s="229" t="str">
        <f>IFERROR(IF(ForbDraft!A2345&lt;&gt;"",ROW(ForbDraft!A2345),""),"")</f>
        <v/>
      </c>
      <c r="C2330" s="230" t="str">
        <f>IFERROR(IF(ForbDraft!A2345&lt;&gt;"",ForbDraft!A2345,""),"")</f>
        <v/>
      </c>
      <c r="D2330" s="230" t="str">
        <f t="shared" si="36"/>
        <v/>
      </c>
      <c r="E2330" s="230" t="str">
        <f>IFERROR(IF(ForbDraft!L2345&lt;&gt;"",ABS(ForbDraft!L2345),""),"")</f>
        <v/>
      </c>
      <c r="F2330" s="230" t="str">
        <f>IFERROR(IF(ForbDraft!K2345&lt;&gt;"",ForbDraft!K2345,""),"")</f>
        <v/>
      </c>
    </row>
    <row r="2331" spans="2:6" x14ac:dyDescent="0.2">
      <c r="B2331" s="229" t="str">
        <f>IFERROR(IF(ForbDraft!A2346&lt;&gt;"",ROW(ForbDraft!A2346),""),"")</f>
        <v/>
      </c>
      <c r="C2331" s="230" t="str">
        <f>IFERROR(IF(ForbDraft!A2346&lt;&gt;"",ForbDraft!A2346,""),"")</f>
        <v/>
      </c>
      <c r="D2331" s="230" t="str">
        <f t="shared" si="36"/>
        <v/>
      </c>
      <c r="E2331" s="230" t="str">
        <f>IFERROR(IF(ForbDraft!L2346&lt;&gt;"",ABS(ForbDraft!L2346),""),"")</f>
        <v/>
      </c>
      <c r="F2331" s="230" t="str">
        <f>IFERROR(IF(ForbDraft!K2346&lt;&gt;"",ForbDraft!K2346,""),"")</f>
        <v/>
      </c>
    </row>
    <row r="2332" spans="2:6" x14ac:dyDescent="0.2">
      <c r="B2332" s="229" t="str">
        <f>IFERROR(IF(ForbDraft!A2347&lt;&gt;"",ROW(ForbDraft!A2347),""),"")</f>
        <v/>
      </c>
      <c r="C2332" s="230" t="str">
        <f>IFERROR(IF(ForbDraft!A2347&lt;&gt;"",ForbDraft!A2347,""),"")</f>
        <v/>
      </c>
      <c r="D2332" s="230" t="str">
        <f t="shared" si="36"/>
        <v/>
      </c>
      <c r="E2332" s="230" t="str">
        <f>IFERROR(IF(ForbDraft!L2347&lt;&gt;"",ABS(ForbDraft!L2347),""),"")</f>
        <v/>
      </c>
      <c r="F2332" s="230" t="str">
        <f>IFERROR(IF(ForbDraft!K2347&lt;&gt;"",ForbDraft!K2347,""),"")</f>
        <v/>
      </c>
    </row>
    <row r="2333" spans="2:6" x14ac:dyDescent="0.2">
      <c r="B2333" s="229" t="str">
        <f>IFERROR(IF(ForbDraft!A2348&lt;&gt;"",ROW(ForbDraft!A2348),""),"")</f>
        <v/>
      </c>
      <c r="C2333" s="230" t="str">
        <f>IFERROR(IF(ForbDraft!A2348&lt;&gt;"",ForbDraft!A2348,""),"")</f>
        <v/>
      </c>
      <c r="D2333" s="230" t="str">
        <f t="shared" si="36"/>
        <v/>
      </c>
      <c r="E2333" s="230" t="str">
        <f>IFERROR(IF(ForbDraft!L2348&lt;&gt;"",ABS(ForbDraft!L2348),""),"")</f>
        <v/>
      </c>
      <c r="F2333" s="230" t="str">
        <f>IFERROR(IF(ForbDraft!K2348&lt;&gt;"",ForbDraft!K2348,""),"")</f>
        <v/>
      </c>
    </row>
    <row r="2334" spans="2:6" x14ac:dyDescent="0.2">
      <c r="B2334" s="229" t="str">
        <f>IFERROR(IF(ForbDraft!A2349&lt;&gt;"",ROW(ForbDraft!A2349),""),"")</f>
        <v/>
      </c>
      <c r="C2334" s="230" t="str">
        <f>IFERROR(IF(ForbDraft!A2349&lt;&gt;"",ForbDraft!A2349,""),"")</f>
        <v/>
      </c>
      <c r="D2334" s="230" t="str">
        <f t="shared" si="36"/>
        <v/>
      </c>
      <c r="E2334" s="230" t="str">
        <f>IFERROR(IF(ForbDraft!L2349&lt;&gt;"",ABS(ForbDraft!L2349),""),"")</f>
        <v/>
      </c>
      <c r="F2334" s="230" t="str">
        <f>IFERROR(IF(ForbDraft!K2349&lt;&gt;"",ForbDraft!K2349,""),"")</f>
        <v/>
      </c>
    </row>
    <row r="2335" spans="2:6" x14ac:dyDescent="0.2">
      <c r="B2335" s="229" t="str">
        <f>IFERROR(IF(ForbDraft!A2350&lt;&gt;"",ROW(ForbDraft!A2350),""),"")</f>
        <v/>
      </c>
      <c r="C2335" s="230" t="str">
        <f>IFERROR(IF(ForbDraft!A2350&lt;&gt;"",ForbDraft!A2350,""),"")</f>
        <v/>
      </c>
      <c r="D2335" s="230" t="str">
        <f t="shared" si="36"/>
        <v/>
      </c>
      <c r="E2335" s="230" t="str">
        <f>IFERROR(IF(ForbDraft!L2350&lt;&gt;"",ABS(ForbDraft!L2350),""),"")</f>
        <v/>
      </c>
      <c r="F2335" s="230" t="str">
        <f>IFERROR(IF(ForbDraft!K2350&lt;&gt;"",ForbDraft!K2350,""),"")</f>
        <v/>
      </c>
    </row>
    <row r="2336" spans="2:6" x14ac:dyDescent="0.2">
      <c r="B2336" s="229" t="str">
        <f>IFERROR(IF(ForbDraft!A2351&lt;&gt;"",ROW(ForbDraft!A2351),""),"")</f>
        <v/>
      </c>
      <c r="C2336" s="230" t="str">
        <f>IFERROR(IF(ForbDraft!A2351&lt;&gt;"",ForbDraft!A2351,""),"")</f>
        <v/>
      </c>
      <c r="D2336" s="230" t="str">
        <f t="shared" si="36"/>
        <v/>
      </c>
      <c r="E2336" s="230" t="str">
        <f>IFERROR(IF(ForbDraft!L2351&lt;&gt;"",ABS(ForbDraft!L2351),""),"")</f>
        <v/>
      </c>
      <c r="F2336" s="230" t="str">
        <f>IFERROR(IF(ForbDraft!K2351&lt;&gt;"",ForbDraft!K2351,""),"")</f>
        <v/>
      </c>
    </row>
    <row r="2337" spans="2:6" x14ac:dyDescent="0.2">
      <c r="B2337" s="229" t="str">
        <f>IFERROR(IF(ForbDraft!A2352&lt;&gt;"",ROW(ForbDraft!A2352),""),"")</f>
        <v/>
      </c>
      <c r="C2337" s="230" t="str">
        <f>IFERROR(IF(ForbDraft!A2352&lt;&gt;"",ForbDraft!A2352,""),"")</f>
        <v/>
      </c>
      <c r="D2337" s="230" t="str">
        <f t="shared" si="36"/>
        <v/>
      </c>
      <c r="E2337" s="230" t="str">
        <f>IFERROR(IF(ForbDraft!L2352&lt;&gt;"",ABS(ForbDraft!L2352),""),"")</f>
        <v/>
      </c>
      <c r="F2337" s="230" t="str">
        <f>IFERROR(IF(ForbDraft!K2352&lt;&gt;"",ForbDraft!K2352,""),"")</f>
        <v/>
      </c>
    </row>
    <row r="2338" spans="2:6" x14ac:dyDescent="0.2">
      <c r="B2338" s="229" t="str">
        <f>IFERROR(IF(ForbDraft!A2353&lt;&gt;"",ROW(ForbDraft!A2353),""),"")</f>
        <v/>
      </c>
      <c r="C2338" s="230" t="str">
        <f>IFERROR(IF(ForbDraft!A2353&lt;&gt;"",ForbDraft!A2353,""),"")</f>
        <v/>
      </c>
      <c r="D2338" s="230" t="str">
        <f t="shared" si="36"/>
        <v/>
      </c>
      <c r="E2338" s="230" t="str">
        <f>IFERROR(IF(ForbDraft!L2353&lt;&gt;"",ABS(ForbDraft!L2353),""),"")</f>
        <v/>
      </c>
      <c r="F2338" s="230" t="str">
        <f>IFERROR(IF(ForbDraft!K2353&lt;&gt;"",ForbDraft!K2353,""),"")</f>
        <v/>
      </c>
    </row>
    <row r="2339" spans="2:6" x14ac:dyDescent="0.2">
      <c r="B2339" s="229" t="str">
        <f>IFERROR(IF(ForbDraft!A2354&lt;&gt;"",ROW(ForbDraft!A2354),""),"")</f>
        <v/>
      </c>
      <c r="C2339" s="230" t="str">
        <f>IFERROR(IF(ForbDraft!A2354&lt;&gt;"",ForbDraft!A2354,""),"")</f>
        <v/>
      </c>
      <c r="D2339" s="230" t="str">
        <f t="shared" si="36"/>
        <v/>
      </c>
      <c r="E2339" s="230" t="str">
        <f>IFERROR(IF(ForbDraft!L2354&lt;&gt;"",ABS(ForbDraft!L2354),""),"")</f>
        <v/>
      </c>
      <c r="F2339" s="230" t="str">
        <f>IFERROR(IF(ForbDraft!K2354&lt;&gt;"",ForbDraft!K2354,""),"")</f>
        <v/>
      </c>
    </row>
    <row r="2340" spans="2:6" x14ac:dyDescent="0.2">
      <c r="B2340" s="229" t="str">
        <f>IFERROR(IF(ForbDraft!A2355&lt;&gt;"",ROW(ForbDraft!A2355),""),"")</f>
        <v/>
      </c>
      <c r="C2340" s="230" t="str">
        <f>IFERROR(IF(ForbDraft!A2355&lt;&gt;"",ForbDraft!A2355,""),"")</f>
        <v/>
      </c>
      <c r="D2340" s="230" t="str">
        <f t="shared" si="36"/>
        <v/>
      </c>
      <c r="E2340" s="230" t="str">
        <f>IFERROR(IF(ForbDraft!L2355&lt;&gt;"",ABS(ForbDraft!L2355),""),"")</f>
        <v/>
      </c>
      <c r="F2340" s="230" t="str">
        <f>IFERROR(IF(ForbDraft!K2355&lt;&gt;"",ForbDraft!K2355,""),"")</f>
        <v/>
      </c>
    </row>
    <row r="2341" spans="2:6" x14ac:dyDescent="0.2">
      <c r="B2341" s="229" t="str">
        <f>IFERROR(IF(ForbDraft!A2356&lt;&gt;"",ROW(ForbDraft!A2356),""),"")</f>
        <v/>
      </c>
      <c r="C2341" s="230" t="str">
        <f>IFERROR(IF(ForbDraft!A2356&lt;&gt;"",ForbDraft!A2356,""),"")</f>
        <v/>
      </c>
      <c r="D2341" s="230" t="str">
        <f t="shared" si="36"/>
        <v/>
      </c>
      <c r="E2341" s="230" t="str">
        <f>IFERROR(IF(ForbDraft!L2356&lt;&gt;"",ABS(ForbDraft!L2356),""),"")</f>
        <v/>
      </c>
      <c r="F2341" s="230" t="str">
        <f>IFERROR(IF(ForbDraft!K2356&lt;&gt;"",ForbDraft!K2356,""),"")</f>
        <v/>
      </c>
    </row>
    <row r="2342" spans="2:6" x14ac:dyDescent="0.2">
      <c r="B2342" s="229" t="str">
        <f>IFERROR(IF(ForbDraft!A2357&lt;&gt;"",ROW(ForbDraft!A2357),""),"")</f>
        <v/>
      </c>
      <c r="C2342" s="230" t="str">
        <f>IFERROR(IF(ForbDraft!A2357&lt;&gt;"",ForbDraft!A2357,""),"")</f>
        <v/>
      </c>
      <c r="D2342" s="230" t="str">
        <f t="shared" si="36"/>
        <v/>
      </c>
      <c r="E2342" s="230" t="str">
        <f>IFERROR(IF(ForbDraft!L2357&lt;&gt;"",ABS(ForbDraft!L2357),""),"")</f>
        <v/>
      </c>
      <c r="F2342" s="230" t="str">
        <f>IFERROR(IF(ForbDraft!K2357&lt;&gt;"",ForbDraft!K2357,""),"")</f>
        <v/>
      </c>
    </row>
    <row r="2343" spans="2:6" x14ac:dyDescent="0.2">
      <c r="B2343" s="229" t="str">
        <f>IFERROR(IF(ForbDraft!A2358&lt;&gt;"",ROW(ForbDraft!A2358),""),"")</f>
        <v/>
      </c>
      <c r="C2343" s="230" t="str">
        <f>IFERROR(IF(ForbDraft!A2358&lt;&gt;"",ForbDraft!A2358,""),"")</f>
        <v/>
      </c>
      <c r="D2343" s="230" t="str">
        <f t="shared" si="36"/>
        <v/>
      </c>
      <c r="E2343" s="230" t="str">
        <f>IFERROR(IF(ForbDraft!L2358&lt;&gt;"",ABS(ForbDraft!L2358),""),"")</f>
        <v/>
      </c>
      <c r="F2343" s="230" t="str">
        <f>IFERROR(IF(ForbDraft!K2358&lt;&gt;"",ForbDraft!K2358,""),"")</f>
        <v/>
      </c>
    </row>
    <row r="2344" spans="2:6" x14ac:dyDescent="0.2">
      <c r="B2344" s="229" t="str">
        <f>IFERROR(IF(ForbDraft!A2359&lt;&gt;"",ROW(ForbDraft!A2359),""),"")</f>
        <v/>
      </c>
      <c r="C2344" s="230" t="str">
        <f>IFERROR(IF(ForbDraft!A2359&lt;&gt;"",ForbDraft!A2359,""),"")</f>
        <v/>
      </c>
      <c r="D2344" s="230" t="str">
        <f t="shared" si="36"/>
        <v/>
      </c>
      <c r="E2344" s="230" t="str">
        <f>IFERROR(IF(ForbDraft!L2359&lt;&gt;"",ABS(ForbDraft!L2359),""),"")</f>
        <v/>
      </c>
      <c r="F2344" s="230" t="str">
        <f>IFERROR(IF(ForbDraft!K2359&lt;&gt;"",ForbDraft!K2359,""),"")</f>
        <v/>
      </c>
    </row>
    <row r="2345" spans="2:6" x14ac:dyDescent="0.2">
      <c r="B2345" s="229" t="str">
        <f>IFERROR(IF(ForbDraft!A2360&lt;&gt;"",ROW(ForbDraft!A2360),""),"")</f>
        <v/>
      </c>
      <c r="C2345" s="230" t="str">
        <f>IFERROR(IF(ForbDraft!A2360&lt;&gt;"",ForbDraft!A2360,""),"")</f>
        <v/>
      </c>
      <c r="D2345" s="230" t="str">
        <f t="shared" si="36"/>
        <v/>
      </c>
      <c r="E2345" s="230" t="str">
        <f>IFERROR(IF(ForbDraft!L2360&lt;&gt;"",ABS(ForbDraft!L2360),""),"")</f>
        <v/>
      </c>
      <c r="F2345" s="230" t="str">
        <f>IFERROR(IF(ForbDraft!K2360&lt;&gt;"",ForbDraft!K2360,""),"")</f>
        <v/>
      </c>
    </row>
    <row r="2346" spans="2:6" x14ac:dyDescent="0.2">
      <c r="B2346" s="229" t="str">
        <f>IFERROR(IF(ForbDraft!A2361&lt;&gt;"",ROW(ForbDraft!A2361),""),"")</f>
        <v/>
      </c>
      <c r="C2346" s="230" t="str">
        <f>IFERROR(IF(ForbDraft!A2361&lt;&gt;"",ForbDraft!A2361,""),"")</f>
        <v/>
      </c>
      <c r="D2346" s="230" t="str">
        <f t="shared" si="36"/>
        <v/>
      </c>
      <c r="E2346" s="230" t="str">
        <f>IFERROR(IF(ForbDraft!L2361&lt;&gt;"",ABS(ForbDraft!L2361),""),"")</f>
        <v/>
      </c>
      <c r="F2346" s="230" t="str">
        <f>IFERROR(IF(ForbDraft!K2361&lt;&gt;"",ForbDraft!K2361,""),"")</f>
        <v/>
      </c>
    </row>
    <row r="2347" spans="2:6" x14ac:dyDescent="0.2">
      <c r="B2347" s="229" t="str">
        <f>IFERROR(IF(ForbDraft!A2362&lt;&gt;"",ROW(ForbDraft!A2362),""),"")</f>
        <v/>
      </c>
      <c r="C2347" s="230" t="str">
        <f>IFERROR(IF(ForbDraft!A2362&lt;&gt;"",ForbDraft!A2362,""),"")</f>
        <v/>
      </c>
      <c r="D2347" s="230" t="str">
        <f t="shared" si="36"/>
        <v/>
      </c>
      <c r="E2347" s="230" t="str">
        <f>IFERROR(IF(ForbDraft!L2362&lt;&gt;"",ABS(ForbDraft!L2362),""),"")</f>
        <v/>
      </c>
      <c r="F2347" s="230" t="str">
        <f>IFERROR(IF(ForbDraft!K2362&lt;&gt;"",ForbDraft!K2362,""),"")</f>
        <v/>
      </c>
    </row>
    <row r="2348" spans="2:6" x14ac:dyDescent="0.2">
      <c r="B2348" s="229" t="str">
        <f>IFERROR(IF(ForbDraft!A2363&lt;&gt;"",ROW(ForbDraft!A2363),""),"")</f>
        <v/>
      </c>
      <c r="C2348" s="230" t="str">
        <f>IFERROR(IF(ForbDraft!A2363&lt;&gt;"",ForbDraft!A2363,""),"")</f>
        <v/>
      </c>
      <c r="D2348" s="230" t="str">
        <f t="shared" si="36"/>
        <v/>
      </c>
      <c r="E2348" s="230" t="str">
        <f>IFERROR(IF(ForbDraft!L2363&lt;&gt;"",ABS(ForbDraft!L2363),""),"")</f>
        <v/>
      </c>
      <c r="F2348" s="230" t="str">
        <f>IFERROR(IF(ForbDraft!K2363&lt;&gt;"",ForbDraft!K2363,""),"")</f>
        <v/>
      </c>
    </row>
    <row r="2349" spans="2:6" x14ac:dyDescent="0.2">
      <c r="B2349" s="229" t="str">
        <f>IFERROR(IF(ForbDraft!A2364&lt;&gt;"",ROW(ForbDraft!A2364),""),"")</f>
        <v/>
      </c>
      <c r="C2349" s="230" t="str">
        <f>IFERROR(IF(ForbDraft!A2364&lt;&gt;"",ForbDraft!A2364,""),"")</f>
        <v/>
      </c>
      <c r="D2349" s="230" t="str">
        <f t="shared" si="36"/>
        <v/>
      </c>
      <c r="E2349" s="230" t="str">
        <f>IFERROR(IF(ForbDraft!L2364&lt;&gt;"",ABS(ForbDraft!L2364),""),"")</f>
        <v/>
      </c>
      <c r="F2349" s="230" t="str">
        <f>IFERROR(IF(ForbDraft!K2364&lt;&gt;"",ForbDraft!K2364,""),"")</f>
        <v/>
      </c>
    </row>
    <row r="2350" spans="2:6" x14ac:dyDescent="0.2">
      <c r="B2350" s="229" t="str">
        <f>IFERROR(IF(ForbDraft!A2365&lt;&gt;"",ROW(ForbDraft!A2365),""),"")</f>
        <v/>
      </c>
      <c r="C2350" s="230" t="str">
        <f>IFERROR(IF(ForbDraft!A2365&lt;&gt;"",ForbDraft!A2365,""),"")</f>
        <v/>
      </c>
      <c r="D2350" s="230" t="str">
        <f t="shared" si="36"/>
        <v/>
      </c>
      <c r="E2350" s="230" t="str">
        <f>IFERROR(IF(ForbDraft!L2365&lt;&gt;"",ABS(ForbDraft!L2365),""),"")</f>
        <v/>
      </c>
      <c r="F2350" s="230" t="str">
        <f>IFERROR(IF(ForbDraft!K2365&lt;&gt;"",ForbDraft!K2365,""),"")</f>
        <v/>
      </c>
    </row>
    <row r="2351" spans="2:6" x14ac:dyDescent="0.2">
      <c r="B2351" s="229" t="str">
        <f>IFERROR(IF(ForbDraft!A2366&lt;&gt;"",ROW(ForbDraft!A2366),""),"")</f>
        <v/>
      </c>
      <c r="C2351" s="230" t="str">
        <f>IFERROR(IF(ForbDraft!A2366&lt;&gt;"",ForbDraft!A2366,""),"")</f>
        <v/>
      </c>
      <c r="D2351" s="230" t="str">
        <f t="shared" si="36"/>
        <v/>
      </c>
      <c r="E2351" s="230" t="str">
        <f>IFERROR(IF(ForbDraft!L2366&lt;&gt;"",ABS(ForbDraft!L2366),""),"")</f>
        <v/>
      </c>
      <c r="F2351" s="230" t="str">
        <f>IFERROR(IF(ForbDraft!K2366&lt;&gt;"",ForbDraft!K2366,""),"")</f>
        <v/>
      </c>
    </row>
    <row r="2352" spans="2:6" x14ac:dyDescent="0.2">
      <c r="B2352" s="229" t="str">
        <f>IFERROR(IF(ForbDraft!A2367&lt;&gt;"",ROW(ForbDraft!A2367),""),"")</f>
        <v/>
      </c>
      <c r="C2352" s="230" t="str">
        <f>IFERROR(IF(ForbDraft!A2367&lt;&gt;"",ForbDraft!A2367,""),"")</f>
        <v/>
      </c>
      <c r="D2352" s="230" t="str">
        <f t="shared" si="36"/>
        <v/>
      </c>
      <c r="E2352" s="230" t="str">
        <f>IFERROR(IF(ForbDraft!L2367&lt;&gt;"",ABS(ForbDraft!L2367),""),"")</f>
        <v/>
      </c>
      <c r="F2352" s="230" t="str">
        <f>IFERROR(IF(ForbDraft!K2367&lt;&gt;"",ForbDraft!K2367,""),"")</f>
        <v/>
      </c>
    </row>
    <row r="2353" spans="2:6" x14ac:dyDescent="0.2">
      <c r="B2353" s="229" t="str">
        <f>IFERROR(IF(ForbDraft!A2368&lt;&gt;"",ROW(ForbDraft!A2368),""),"")</f>
        <v/>
      </c>
      <c r="C2353" s="230" t="str">
        <f>IFERROR(IF(ForbDraft!A2368&lt;&gt;"",ForbDraft!A2368,""),"")</f>
        <v/>
      </c>
      <c r="D2353" s="230" t="str">
        <f t="shared" si="36"/>
        <v/>
      </c>
      <c r="E2353" s="230" t="str">
        <f>IFERROR(IF(ForbDraft!L2368&lt;&gt;"",ABS(ForbDraft!L2368),""),"")</f>
        <v/>
      </c>
      <c r="F2353" s="230" t="str">
        <f>IFERROR(IF(ForbDraft!K2368&lt;&gt;"",ForbDraft!K2368,""),"")</f>
        <v/>
      </c>
    </row>
    <row r="2354" spans="2:6" x14ac:dyDescent="0.2">
      <c r="B2354" s="229" t="str">
        <f>IFERROR(IF(ForbDraft!A2369&lt;&gt;"",ROW(ForbDraft!A2369),""),"")</f>
        <v/>
      </c>
      <c r="C2354" s="230" t="str">
        <f>IFERROR(IF(ForbDraft!A2369&lt;&gt;"",ForbDraft!A2369,""),"")</f>
        <v/>
      </c>
      <c r="D2354" s="230" t="str">
        <f t="shared" si="36"/>
        <v/>
      </c>
      <c r="E2354" s="230" t="str">
        <f>IFERROR(IF(ForbDraft!L2369&lt;&gt;"",ABS(ForbDraft!L2369),""),"")</f>
        <v/>
      </c>
      <c r="F2354" s="230" t="str">
        <f>IFERROR(IF(ForbDraft!K2369&lt;&gt;"",ForbDraft!K2369,""),"")</f>
        <v/>
      </c>
    </row>
    <row r="2355" spans="2:6" x14ac:dyDescent="0.2">
      <c r="B2355" s="229" t="str">
        <f>IFERROR(IF(ForbDraft!A2370&lt;&gt;"",ROW(ForbDraft!A2370),""),"")</f>
        <v/>
      </c>
      <c r="C2355" s="230" t="str">
        <f>IFERROR(IF(ForbDraft!A2370&lt;&gt;"",ForbDraft!A2370,""),"")</f>
        <v/>
      </c>
      <c r="D2355" s="230" t="str">
        <f t="shared" si="36"/>
        <v/>
      </c>
      <c r="E2355" s="230" t="str">
        <f>IFERROR(IF(ForbDraft!L2370&lt;&gt;"",ABS(ForbDraft!L2370),""),"")</f>
        <v/>
      </c>
      <c r="F2355" s="230" t="str">
        <f>IFERROR(IF(ForbDraft!K2370&lt;&gt;"",ForbDraft!K2370,""),"")</f>
        <v/>
      </c>
    </row>
    <row r="2356" spans="2:6" x14ac:dyDescent="0.2">
      <c r="B2356" s="229" t="str">
        <f>IFERROR(IF(ForbDraft!A2371&lt;&gt;"",ROW(ForbDraft!A2371),""),"")</f>
        <v/>
      </c>
      <c r="C2356" s="230" t="str">
        <f>IFERROR(IF(ForbDraft!A2371&lt;&gt;"",ForbDraft!A2371,""),"")</f>
        <v/>
      </c>
      <c r="D2356" s="230" t="str">
        <f t="shared" si="36"/>
        <v/>
      </c>
      <c r="E2356" s="230" t="str">
        <f>IFERROR(IF(ForbDraft!L2371&lt;&gt;"",ABS(ForbDraft!L2371),""),"")</f>
        <v/>
      </c>
      <c r="F2356" s="230" t="str">
        <f>IFERROR(IF(ForbDraft!K2371&lt;&gt;"",ForbDraft!K2371,""),"")</f>
        <v/>
      </c>
    </row>
    <row r="2357" spans="2:6" x14ac:dyDescent="0.2">
      <c r="B2357" s="229" t="str">
        <f>IFERROR(IF(ForbDraft!A2372&lt;&gt;"",ROW(ForbDraft!A2372),""),"")</f>
        <v/>
      </c>
      <c r="C2357" s="230" t="str">
        <f>IFERROR(IF(ForbDraft!A2372&lt;&gt;"",ForbDraft!A2372,""),"")</f>
        <v/>
      </c>
      <c r="D2357" s="230" t="str">
        <f t="shared" si="36"/>
        <v/>
      </c>
      <c r="E2357" s="230" t="str">
        <f>IFERROR(IF(ForbDraft!L2372&lt;&gt;"",ABS(ForbDraft!L2372),""),"")</f>
        <v/>
      </c>
      <c r="F2357" s="230" t="str">
        <f>IFERROR(IF(ForbDraft!K2372&lt;&gt;"",ForbDraft!K2372,""),"")</f>
        <v/>
      </c>
    </row>
    <row r="2358" spans="2:6" x14ac:dyDescent="0.2">
      <c r="B2358" s="229" t="str">
        <f>IFERROR(IF(ForbDraft!A2373&lt;&gt;"",ROW(ForbDraft!A2373),""),"")</f>
        <v/>
      </c>
      <c r="C2358" s="230" t="str">
        <f>IFERROR(IF(ForbDraft!A2373&lt;&gt;"",ForbDraft!A2373,""),"")</f>
        <v/>
      </c>
      <c r="D2358" s="230" t="str">
        <f t="shared" si="36"/>
        <v/>
      </c>
      <c r="E2358" s="230" t="str">
        <f>IFERROR(IF(ForbDraft!L2373&lt;&gt;"",ABS(ForbDraft!L2373),""),"")</f>
        <v/>
      </c>
      <c r="F2358" s="230" t="str">
        <f>IFERROR(IF(ForbDraft!K2373&lt;&gt;"",ForbDraft!K2373,""),"")</f>
        <v/>
      </c>
    </row>
    <row r="2359" spans="2:6" x14ac:dyDescent="0.2">
      <c r="B2359" s="229" t="str">
        <f>IFERROR(IF(ForbDraft!A2374&lt;&gt;"",ROW(ForbDraft!A2374),""),"")</f>
        <v/>
      </c>
      <c r="C2359" s="230" t="str">
        <f>IFERROR(IF(ForbDraft!A2374&lt;&gt;"",ForbDraft!A2374,""),"")</f>
        <v/>
      </c>
      <c r="D2359" s="230" t="str">
        <f t="shared" si="36"/>
        <v/>
      </c>
      <c r="E2359" s="230" t="str">
        <f>IFERROR(IF(ForbDraft!L2374&lt;&gt;"",ABS(ForbDraft!L2374),""),"")</f>
        <v/>
      </c>
      <c r="F2359" s="230" t="str">
        <f>IFERROR(IF(ForbDraft!K2374&lt;&gt;"",ForbDraft!K2374,""),"")</f>
        <v/>
      </c>
    </row>
    <row r="2360" spans="2:6" x14ac:dyDescent="0.2">
      <c r="B2360" s="229" t="str">
        <f>IFERROR(IF(ForbDraft!A2375&lt;&gt;"",ROW(ForbDraft!A2375),""),"")</f>
        <v/>
      </c>
      <c r="C2360" s="230" t="str">
        <f>IFERROR(IF(ForbDraft!A2375&lt;&gt;"",ForbDraft!A2375,""),"")</f>
        <v/>
      </c>
      <c r="D2360" s="230" t="str">
        <f t="shared" si="36"/>
        <v/>
      </c>
      <c r="E2360" s="230" t="str">
        <f>IFERROR(IF(ForbDraft!L2375&lt;&gt;"",ABS(ForbDraft!L2375),""),"")</f>
        <v/>
      </c>
      <c r="F2360" s="230" t="str">
        <f>IFERROR(IF(ForbDraft!K2375&lt;&gt;"",ForbDraft!K2375,""),"")</f>
        <v/>
      </c>
    </row>
    <row r="2361" spans="2:6" x14ac:dyDescent="0.2">
      <c r="B2361" s="229" t="str">
        <f>IFERROR(IF(ForbDraft!A2376&lt;&gt;"",ROW(ForbDraft!A2376),""),"")</f>
        <v/>
      </c>
      <c r="C2361" s="230" t="str">
        <f>IFERROR(IF(ForbDraft!A2376&lt;&gt;"",ForbDraft!A2376,""),"")</f>
        <v/>
      </c>
      <c r="D2361" s="230" t="str">
        <f t="shared" si="36"/>
        <v/>
      </c>
      <c r="E2361" s="230" t="str">
        <f>IFERROR(IF(ForbDraft!L2376&lt;&gt;"",ABS(ForbDraft!L2376),""),"")</f>
        <v/>
      </c>
      <c r="F2361" s="230" t="str">
        <f>IFERROR(IF(ForbDraft!K2376&lt;&gt;"",ForbDraft!K2376,""),"")</f>
        <v/>
      </c>
    </row>
    <row r="2362" spans="2:6" x14ac:dyDescent="0.2">
      <c r="B2362" s="229" t="str">
        <f>IFERROR(IF(ForbDraft!A2377&lt;&gt;"",ROW(ForbDraft!A2377),""),"")</f>
        <v/>
      </c>
      <c r="C2362" s="230" t="str">
        <f>IFERROR(IF(ForbDraft!A2377&lt;&gt;"",ForbDraft!A2377,""),"")</f>
        <v/>
      </c>
      <c r="D2362" s="230" t="str">
        <f t="shared" si="36"/>
        <v/>
      </c>
      <c r="E2362" s="230" t="str">
        <f>IFERROR(IF(ForbDraft!L2377&lt;&gt;"",ABS(ForbDraft!L2377),""),"")</f>
        <v/>
      </c>
      <c r="F2362" s="230" t="str">
        <f>IFERROR(IF(ForbDraft!K2377&lt;&gt;"",ForbDraft!K2377,""),"")</f>
        <v/>
      </c>
    </row>
    <row r="2363" spans="2:6" x14ac:dyDescent="0.2">
      <c r="B2363" s="229" t="str">
        <f>IFERROR(IF(ForbDraft!A2378&lt;&gt;"",ROW(ForbDraft!A2378),""),"")</f>
        <v/>
      </c>
      <c r="C2363" s="230" t="str">
        <f>IFERROR(IF(ForbDraft!A2378&lt;&gt;"",ForbDraft!A2378,""),"")</f>
        <v/>
      </c>
      <c r="D2363" s="230" t="str">
        <f t="shared" si="36"/>
        <v/>
      </c>
      <c r="E2363" s="230" t="str">
        <f>IFERROR(IF(ForbDraft!L2378&lt;&gt;"",ABS(ForbDraft!L2378),""),"")</f>
        <v/>
      </c>
      <c r="F2363" s="230" t="str">
        <f>IFERROR(IF(ForbDraft!K2378&lt;&gt;"",ForbDraft!K2378,""),"")</f>
        <v/>
      </c>
    </row>
    <row r="2364" spans="2:6" x14ac:dyDescent="0.2">
      <c r="B2364" s="229" t="str">
        <f>IFERROR(IF(ForbDraft!A2379&lt;&gt;"",ROW(ForbDraft!A2379),""),"")</f>
        <v/>
      </c>
      <c r="C2364" s="230" t="str">
        <f>IFERROR(IF(ForbDraft!A2379&lt;&gt;"",ForbDraft!A2379,""),"")</f>
        <v/>
      </c>
      <c r="D2364" s="230" t="str">
        <f t="shared" si="36"/>
        <v/>
      </c>
      <c r="E2364" s="230" t="str">
        <f>IFERROR(IF(ForbDraft!L2379&lt;&gt;"",ABS(ForbDraft!L2379),""),"")</f>
        <v/>
      </c>
      <c r="F2364" s="230" t="str">
        <f>IFERROR(IF(ForbDraft!K2379&lt;&gt;"",ForbDraft!K2379,""),"")</f>
        <v/>
      </c>
    </row>
    <row r="2365" spans="2:6" x14ac:dyDescent="0.2">
      <c r="B2365" s="229" t="str">
        <f>IFERROR(IF(ForbDraft!A2380&lt;&gt;"",ROW(ForbDraft!A2380),""),"")</f>
        <v/>
      </c>
      <c r="C2365" s="230" t="str">
        <f>IFERROR(IF(ForbDraft!A2380&lt;&gt;"",ForbDraft!A2380,""),"")</f>
        <v/>
      </c>
      <c r="D2365" s="230" t="str">
        <f t="shared" si="36"/>
        <v/>
      </c>
      <c r="E2365" s="230" t="str">
        <f>IFERROR(IF(ForbDraft!L2380&lt;&gt;"",ABS(ForbDraft!L2380),""),"")</f>
        <v/>
      </c>
      <c r="F2365" s="230" t="str">
        <f>IFERROR(IF(ForbDraft!K2380&lt;&gt;"",ForbDraft!K2380,""),"")</f>
        <v/>
      </c>
    </row>
    <row r="2366" spans="2:6" x14ac:dyDescent="0.2">
      <c r="B2366" s="229" t="str">
        <f>IFERROR(IF(ForbDraft!A2381&lt;&gt;"",ROW(ForbDraft!A2381),""),"")</f>
        <v/>
      </c>
      <c r="C2366" s="230" t="str">
        <f>IFERROR(IF(ForbDraft!A2381&lt;&gt;"",ForbDraft!A2381,""),"")</f>
        <v/>
      </c>
      <c r="D2366" s="230" t="str">
        <f t="shared" si="36"/>
        <v/>
      </c>
      <c r="E2366" s="230" t="str">
        <f>IFERROR(IF(ForbDraft!L2381&lt;&gt;"",ABS(ForbDraft!L2381),""),"")</f>
        <v/>
      </c>
      <c r="F2366" s="230" t="str">
        <f>IFERROR(IF(ForbDraft!K2381&lt;&gt;"",ForbDraft!K2381,""),"")</f>
        <v/>
      </c>
    </row>
    <row r="2367" spans="2:6" x14ac:dyDescent="0.2">
      <c r="B2367" s="229" t="str">
        <f>IFERROR(IF(ForbDraft!A2382&lt;&gt;"",ROW(ForbDraft!A2382),""),"")</f>
        <v/>
      </c>
      <c r="C2367" s="230" t="str">
        <f>IFERROR(IF(ForbDraft!A2382&lt;&gt;"",ForbDraft!A2382,""),"")</f>
        <v/>
      </c>
      <c r="D2367" s="230" t="str">
        <f t="shared" si="36"/>
        <v/>
      </c>
      <c r="E2367" s="230" t="str">
        <f>IFERROR(IF(ForbDraft!L2382&lt;&gt;"",ABS(ForbDraft!L2382),""),"")</f>
        <v/>
      </c>
      <c r="F2367" s="230" t="str">
        <f>IFERROR(IF(ForbDraft!K2382&lt;&gt;"",ForbDraft!K2382,""),"")</f>
        <v/>
      </c>
    </row>
    <row r="2368" spans="2:6" x14ac:dyDescent="0.2">
      <c r="B2368" s="229" t="str">
        <f>IFERROR(IF(ForbDraft!A2383&lt;&gt;"",ROW(ForbDraft!A2383),""),"")</f>
        <v/>
      </c>
      <c r="C2368" s="230" t="str">
        <f>IFERROR(IF(ForbDraft!A2383&lt;&gt;"",ForbDraft!A2383,""),"")</f>
        <v/>
      </c>
      <c r="D2368" s="230" t="str">
        <f t="shared" si="36"/>
        <v/>
      </c>
      <c r="E2368" s="230" t="str">
        <f>IFERROR(IF(ForbDraft!L2383&lt;&gt;"",ABS(ForbDraft!L2383),""),"")</f>
        <v/>
      </c>
      <c r="F2368" s="230" t="str">
        <f>IFERROR(IF(ForbDraft!K2383&lt;&gt;"",ForbDraft!K2383,""),"")</f>
        <v/>
      </c>
    </row>
    <row r="2369" spans="2:6" x14ac:dyDescent="0.2">
      <c r="B2369" s="229" t="str">
        <f>IFERROR(IF(ForbDraft!A2384&lt;&gt;"",ROW(ForbDraft!A2384),""),"")</f>
        <v/>
      </c>
      <c r="C2369" s="230" t="str">
        <f>IFERROR(IF(ForbDraft!A2384&lt;&gt;"",ForbDraft!A2384,""),"")</f>
        <v/>
      </c>
      <c r="D2369" s="230" t="str">
        <f t="shared" si="36"/>
        <v/>
      </c>
      <c r="E2369" s="230" t="str">
        <f>IFERROR(IF(ForbDraft!L2384&lt;&gt;"",ABS(ForbDraft!L2384),""),"")</f>
        <v/>
      </c>
      <c r="F2369" s="230" t="str">
        <f>IFERROR(IF(ForbDraft!K2384&lt;&gt;"",ForbDraft!K2384,""),"")</f>
        <v/>
      </c>
    </row>
    <row r="2370" spans="2:6" x14ac:dyDescent="0.2">
      <c r="B2370" s="229" t="str">
        <f>IFERROR(IF(ForbDraft!A2385&lt;&gt;"",ROW(ForbDraft!A2385),""),"")</f>
        <v/>
      </c>
      <c r="C2370" s="230" t="str">
        <f>IFERROR(IF(ForbDraft!A2385&lt;&gt;"",ForbDraft!A2385,""),"")</f>
        <v/>
      </c>
      <c r="D2370" s="230" t="str">
        <f t="shared" si="36"/>
        <v/>
      </c>
      <c r="E2370" s="230" t="str">
        <f>IFERROR(IF(ForbDraft!L2385&lt;&gt;"",ABS(ForbDraft!L2385),""),"")</f>
        <v/>
      </c>
      <c r="F2370" s="230" t="str">
        <f>IFERROR(IF(ForbDraft!K2385&lt;&gt;"",ForbDraft!K2385,""),"")</f>
        <v/>
      </c>
    </row>
    <row r="2371" spans="2:6" x14ac:dyDescent="0.2">
      <c r="B2371" s="229" t="str">
        <f>IFERROR(IF(ForbDraft!A2386&lt;&gt;"",ROW(ForbDraft!A2386),""),"")</f>
        <v/>
      </c>
      <c r="C2371" s="230" t="str">
        <f>IFERROR(IF(ForbDraft!A2386&lt;&gt;"",ForbDraft!A2386,""),"")</f>
        <v/>
      </c>
      <c r="D2371" s="230" t="str">
        <f t="shared" ref="D2371:D2434" si="37">IF(F2371="pH לבדיקת גבול","pH",F2371)</f>
        <v/>
      </c>
      <c r="E2371" s="230" t="str">
        <f>IFERROR(IF(ForbDraft!L2386&lt;&gt;"",ABS(ForbDraft!L2386),""),"")</f>
        <v/>
      </c>
      <c r="F2371" s="230" t="str">
        <f>IFERROR(IF(ForbDraft!K2386&lt;&gt;"",ForbDraft!K2386,""),"")</f>
        <v/>
      </c>
    </row>
    <row r="2372" spans="2:6" x14ac:dyDescent="0.2">
      <c r="B2372" s="229" t="str">
        <f>IFERROR(IF(ForbDraft!A2387&lt;&gt;"",ROW(ForbDraft!A2387),""),"")</f>
        <v/>
      </c>
      <c r="C2372" s="230" t="str">
        <f>IFERROR(IF(ForbDraft!A2387&lt;&gt;"",ForbDraft!A2387,""),"")</f>
        <v/>
      </c>
      <c r="D2372" s="230" t="str">
        <f t="shared" si="37"/>
        <v/>
      </c>
      <c r="E2372" s="230" t="str">
        <f>IFERROR(IF(ForbDraft!L2387&lt;&gt;"",ABS(ForbDraft!L2387),""),"")</f>
        <v/>
      </c>
      <c r="F2372" s="230" t="str">
        <f>IFERROR(IF(ForbDraft!K2387&lt;&gt;"",ForbDraft!K2387,""),"")</f>
        <v/>
      </c>
    </row>
    <row r="2373" spans="2:6" x14ac:dyDescent="0.2">
      <c r="B2373" s="229" t="str">
        <f>IFERROR(IF(ForbDraft!A2388&lt;&gt;"",ROW(ForbDraft!A2388),""),"")</f>
        <v/>
      </c>
      <c r="C2373" s="230" t="str">
        <f>IFERROR(IF(ForbDraft!A2388&lt;&gt;"",ForbDraft!A2388,""),"")</f>
        <v/>
      </c>
      <c r="D2373" s="230" t="str">
        <f t="shared" si="37"/>
        <v/>
      </c>
      <c r="E2373" s="230" t="str">
        <f>IFERROR(IF(ForbDraft!L2388&lt;&gt;"",ABS(ForbDraft!L2388),""),"")</f>
        <v/>
      </c>
      <c r="F2373" s="230" t="str">
        <f>IFERROR(IF(ForbDraft!K2388&lt;&gt;"",ForbDraft!K2388,""),"")</f>
        <v/>
      </c>
    </row>
    <row r="2374" spans="2:6" x14ac:dyDescent="0.2">
      <c r="B2374" s="229" t="str">
        <f>IFERROR(IF(ForbDraft!A2389&lt;&gt;"",ROW(ForbDraft!A2389),""),"")</f>
        <v/>
      </c>
      <c r="C2374" s="230" t="str">
        <f>IFERROR(IF(ForbDraft!A2389&lt;&gt;"",ForbDraft!A2389,""),"")</f>
        <v/>
      </c>
      <c r="D2374" s="230" t="str">
        <f t="shared" si="37"/>
        <v/>
      </c>
      <c r="E2374" s="230" t="str">
        <f>IFERROR(IF(ForbDraft!L2389&lt;&gt;"",ABS(ForbDraft!L2389),""),"")</f>
        <v/>
      </c>
      <c r="F2374" s="230" t="str">
        <f>IFERROR(IF(ForbDraft!K2389&lt;&gt;"",ForbDraft!K2389,""),"")</f>
        <v/>
      </c>
    </row>
    <row r="2375" spans="2:6" x14ac:dyDescent="0.2">
      <c r="B2375" s="229" t="str">
        <f>IFERROR(IF(ForbDraft!A2390&lt;&gt;"",ROW(ForbDraft!A2390),""),"")</f>
        <v/>
      </c>
      <c r="C2375" s="230" t="str">
        <f>IFERROR(IF(ForbDraft!A2390&lt;&gt;"",ForbDraft!A2390,""),"")</f>
        <v/>
      </c>
      <c r="D2375" s="230" t="str">
        <f t="shared" si="37"/>
        <v/>
      </c>
      <c r="E2375" s="230" t="str">
        <f>IFERROR(IF(ForbDraft!L2390&lt;&gt;"",ABS(ForbDraft!L2390),""),"")</f>
        <v/>
      </c>
      <c r="F2375" s="230" t="str">
        <f>IFERROR(IF(ForbDraft!K2390&lt;&gt;"",ForbDraft!K2390,""),"")</f>
        <v/>
      </c>
    </row>
    <row r="2376" spans="2:6" x14ac:dyDescent="0.2">
      <c r="B2376" s="229" t="str">
        <f>IFERROR(IF(ForbDraft!A2391&lt;&gt;"",ROW(ForbDraft!A2391),""),"")</f>
        <v/>
      </c>
      <c r="C2376" s="230" t="str">
        <f>IFERROR(IF(ForbDraft!A2391&lt;&gt;"",ForbDraft!A2391,""),"")</f>
        <v/>
      </c>
      <c r="D2376" s="230" t="str">
        <f t="shared" si="37"/>
        <v/>
      </c>
      <c r="E2376" s="230" t="str">
        <f>IFERROR(IF(ForbDraft!L2391&lt;&gt;"",ABS(ForbDraft!L2391),""),"")</f>
        <v/>
      </c>
      <c r="F2376" s="230" t="str">
        <f>IFERROR(IF(ForbDraft!K2391&lt;&gt;"",ForbDraft!K2391,""),"")</f>
        <v/>
      </c>
    </row>
    <row r="2377" spans="2:6" x14ac:dyDescent="0.2">
      <c r="B2377" s="229" t="str">
        <f>IFERROR(IF(ForbDraft!A2392&lt;&gt;"",ROW(ForbDraft!A2392),""),"")</f>
        <v/>
      </c>
      <c r="C2377" s="230" t="str">
        <f>IFERROR(IF(ForbDraft!A2392&lt;&gt;"",ForbDraft!A2392,""),"")</f>
        <v/>
      </c>
      <c r="D2377" s="230" t="str">
        <f t="shared" si="37"/>
        <v/>
      </c>
      <c r="E2377" s="230" t="str">
        <f>IFERROR(IF(ForbDraft!L2392&lt;&gt;"",ABS(ForbDraft!L2392),""),"")</f>
        <v/>
      </c>
      <c r="F2377" s="230" t="str">
        <f>IFERROR(IF(ForbDraft!K2392&lt;&gt;"",ForbDraft!K2392,""),"")</f>
        <v/>
      </c>
    </row>
    <row r="2378" spans="2:6" x14ac:dyDescent="0.2">
      <c r="B2378" s="229" t="str">
        <f>IFERROR(IF(ForbDraft!A2393&lt;&gt;"",ROW(ForbDraft!A2393),""),"")</f>
        <v/>
      </c>
      <c r="C2378" s="230" t="str">
        <f>IFERROR(IF(ForbDraft!A2393&lt;&gt;"",ForbDraft!A2393,""),"")</f>
        <v/>
      </c>
      <c r="D2378" s="230" t="str">
        <f t="shared" si="37"/>
        <v/>
      </c>
      <c r="E2378" s="230" t="str">
        <f>IFERROR(IF(ForbDraft!L2393&lt;&gt;"",ABS(ForbDraft!L2393),""),"")</f>
        <v/>
      </c>
      <c r="F2378" s="230" t="str">
        <f>IFERROR(IF(ForbDraft!K2393&lt;&gt;"",ForbDraft!K2393,""),"")</f>
        <v/>
      </c>
    </row>
    <row r="2379" spans="2:6" x14ac:dyDescent="0.2">
      <c r="B2379" s="229" t="str">
        <f>IFERROR(IF(ForbDraft!A2394&lt;&gt;"",ROW(ForbDraft!A2394),""),"")</f>
        <v/>
      </c>
      <c r="C2379" s="230" t="str">
        <f>IFERROR(IF(ForbDraft!A2394&lt;&gt;"",ForbDraft!A2394,""),"")</f>
        <v/>
      </c>
      <c r="D2379" s="230" t="str">
        <f t="shared" si="37"/>
        <v/>
      </c>
      <c r="E2379" s="230" t="str">
        <f>IFERROR(IF(ForbDraft!L2394&lt;&gt;"",ABS(ForbDraft!L2394),""),"")</f>
        <v/>
      </c>
      <c r="F2379" s="230" t="str">
        <f>IFERROR(IF(ForbDraft!K2394&lt;&gt;"",ForbDraft!K2394,""),"")</f>
        <v/>
      </c>
    </row>
    <row r="2380" spans="2:6" x14ac:dyDescent="0.2">
      <c r="B2380" s="229" t="str">
        <f>IFERROR(IF(ForbDraft!A2395&lt;&gt;"",ROW(ForbDraft!A2395),""),"")</f>
        <v/>
      </c>
      <c r="C2380" s="230" t="str">
        <f>IFERROR(IF(ForbDraft!A2395&lt;&gt;"",ForbDraft!A2395,""),"")</f>
        <v/>
      </c>
      <c r="D2380" s="230" t="str">
        <f t="shared" si="37"/>
        <v/>
      </c>
      <c r="E2380" s="230" t="str">
        <f>IFERROR(IF(ForbDraft!L2395&lt;&gt;"",ABS(ForbDraft!L2395),""),"")</f>
        <v/>
      </c>
      <c r="F2380" s="230" t="str">
        <f>IFERROR(IF(ForbDraft!K2395&lt;&gt;"",ForbDraft!K2395,""),"")</f>
        <v/>
      </c>
    </row>
    <row r="2381" spans="2:6" x14ac:dyDescent="0.2">
      <c r="B2381" s="229" t="str">
        <f>IFERROR(IF(ForbDraft!A2396&lt;&gt;"",ROW(ForbDraft!A2396),""),"")</f>
        <v/>
      </c>
      <c r="C2381" s="230" t="str">
        <f>IFERROR(IF(ForbDraft!A2396&lt;&gt;"",ForbDraft!A2396,""),"")</f>
        <v/>
      </c>
      <c r="D2381" s="230" t="str">
        <f t="shared" si="37"/>
        <v/>
      </c>
      <c r="E2381" s="230" t="str">
        <f>IFERROR(IF(ForbDraft!L2396&lt;&gt;"",ABS(ForbDraft!L2396),""),"")</f>
        <v/>
      </c>
      <c r="F2381" s="230" t="str">
        <f>IFERROR(IF(ForbDraft!K2396&lt;&gt;"",ForbDraft!K2396,""),"")</f>
        <v/>
      </c>
    </row>
    <row r="2382" spans="2:6" x14ac:dyDescent="0.2">
      <c r="B2382" s="229" t="str">
        <f>IFERROR(IF(ForbDraft!A2397&lt;&gt;"",ROW(ForbDraft!A2397),""),"")</f>
        <v/>
      </c>
      <c r="C2382" s="230" t="str">
        <f>IFERROR(IF(ForbDraft!A2397&lt;&gt;"",ForbDraft!A2397,""),"")</f>
        <v/>
      </c>
      <c r="D2382" s="230" t="str">
        <f t="shared" si="37"/>
        <v/>
      </c>
      <c r="E2382" s="230" t="str">
        <f>IFERROR(IF(ForbDraft!L2397&lt;&gt;"",ABS(ForbDraft!L2397),""),"")</f>
        <v/>
      </c>
      <c r="F2382" s="230" t="str">
        <f>IFERROR(IF(ForbDraft!K2397&lt;&gt;"",ForbDraft!K2397,""),"")</f>
        <v/>
      </c>
    </row>
    <row r="2383" spans="2:6" x14ac:dyDescent="0.2">
      <c r="B2383" s="229" t="str">
        <f>IFERROR(IF(ForbDraft!A2398&lt;&gt;"",ROW(ForbDraft!A2398),""),"")</f>
        <v/>
      </c>
      <c r="C2383" s="230" t="str">
        <f>IFERROR(IF(ForbDraft!A2398&lt;&gt;"",ForbDraft!A2398,""),"")</f>
        <v/>
      </c>
      <c r="D2383" s="230" t="str">
        <f t="shared" si="37"/>
        <v/>
      </c>
      <c r="E2383" s="230" t="str">
        <f>IFERROR(IF(ForbDraft!L2398&lt;&gt;"",ABS(ForbDraft!L2398),""),"")</f>
        <v/>
      </c>
      <c r="F2383" s="230" t="str">
        <f>IFERROR(IF(ForbDraft!K2398&lt;&gt;"",ForbDraft!K2398,""),"")</f>
        <v/>
      </c>
    </row>
    <row r="2384" spans="2:6" x14ac:dyDescent="0.2">
      <c r="B2384" s="229" t="str">
        <f>IFERROR(IF(ForbDraft!A2399&lt;&gt;"",ROW(ForbDraft!A2399),""),"")</f>
        <v/>
      </c>
      <c r="C2384" s="230" t="str">
        <f>IFERROR(IF(ForbDraft!A2399&lt;&gt;"",ForbDraft!A2399,""),"")</f>
        <v/>
      </c>
      <c r="D2384" s="230" t="str">
        <f t="shared" si="37"/>
        <v/>
      </c>
      <c r="E2384" s="230" t="str">
        <f>IFERROR(IF(ForbDraft!L2399&lt;&gt;"",ABS(ForbDraft!L2399),""),"")</f>
        <v/>
      </c>
      <c r="F2384" s="230" t="str">
        <f>IFERROR(IF(ForbDraft!K2399&lt;&gt;"",ForbDraft!K2399,""),"")</f>
        <v/>
      </c>
    </row>
    <row r="2385" spans="2:6" x14ac:dyDescent="0.2">
      <c r="B2385" s="229" t="str">
        <f>IFERROR(IF(ForbDraft!A2400&lt;&gt;"",ROW(ForbDraft!A2400),""),"")</f>
        <v/>
      </c>
      <c r="C2385" s="230" t="str">
        <f>IFERROR(IF(ForbDraft!A2400&lt;&gt;"",ForbDraft!A2400,""),"")</f>
        <v/>
      </c>
      <c r="D2385" s="230" t="str">
        <f t="shared" si="37"/>
        <v/>
      </c>
      <c r="E2385" s="230" t="str">
        <f>IFERROR(IF(ForbDraft!L2400&lt;&gt;"",ABS(ForbDraft!L2400),""),"")</f>
        <v/>
      </c>
      <c r="F2385" s="230" t="str">
        <f>IFERROR(IF(ForbDraft!K2400&lt;&gt;"",ForbDraft!K2400,""),"")</f>
        <v/>
      </c>
    </row>
    <row r="2386" spans="2:6" x14ac:dyDescent="0.2">
      <c r="B2386" s="229" t="str">
        <f>IFERROR(IF(ForbDraft!A2401&lt;&gt;"",ROW(ForbDraft!A2401),""),"")</f>
        <v/>
      </c>
      <c r="C2386" s="230" t="str">
        <f>IFERROR(IF(ForbDraft!A2401&lt;&gt;"",ForbDraft!A2401,""),"")</f>
        <v/>
      </c>
      <c r="D2386" s="230" t="str">
        <f t="shared" si="37"/>
        <v/>
      </c>
      <c r="E2386" s="230" t="str">
        <f>IFERROR(IF(ForbDraft!L2401&lt;&gt;"",ABS(ForbDraft!L2401),""),"")</f>
        <v/>
      </c>
      <c r="F2386" s="230" t="str">
        <f>IFERROR(IF(ForbDraft!K2401&lt;&gt;"",ForbDraft!K2401,""),"")</f>
        <v/>
      </c>
    </row>
    <row r="2387" spans="2:6" x14ac:dyDescent="0.2">
      <c r="B2387" s="229" t="str">
        <f>IFERROR(IF(ForbDraft!A2402&lt;&gt;"",ROW(ForbDraft!A2402),""),"")</f>
        <v/>
      </c>
      <c r="C2387" s="230" t="str">
        <f>IFERROR(IF(ForbDraft!A2402&lt;&gt;"",ForbDraft!A2402,""),"")</f>
        <v/>
      </c>
      <c r="D2387" s="230" t="str">
        <f t="shared" si="37"/>
        <v/>
      </c>
      <c r="E2387" s="230" t="str">
        <f>IFERROR(IF(ForbDraft!L2402&lt;&gt;"",ABS(ForbDraft!L2402),""),"")</f>
        <v/>
      </c>
      <c r="F2387" s="230" t="str">
        <f>IFERROR(IF(ForbDraft!K2402&lt;&gt;"",ForbDraft!K2402,""),"")</f>
        <v/>
      </c>
    </row>
    <row r="2388" spans="2:6" x14ac:dyDescent="0.2">
      <c r="B2388" s="229" t="str">
        <f>IFERROR(IF(ForbDraft!A2403&lt;&gt;"",ROW(ForbDraft!A2403),""),"")</f>
        <v/>
      </c>
      <c r="C2388" s="230" t="str">
        <f>IFERROR(IF(ForbDraft!A2403&lt;&gt;"",ForbDraft!A2403,""),"")</f>
        <v/>
      </c>
      <c r="D2388" s="230" t="str">
        <f t="shared" si="37"/>
        <v/>
      </c>
      <c r="E2388" s="230" t="str">
        <f>IFERROR(IF(ForbDraft!L2403&lt;&gt;"",ABS(ForbDraft!L2403),""),"")</f>
        <v/>
      </c>
      <c r="F2388" s="230" t="str">
        <f>IFERROR(IF(ForbDraft!K2403&lt;&gt;"",ForbDraft!K2403,""),"")</f>
        <v/>
      </c>
    </row>
    <row r="2389" spans="2:6" x14ac:dyDescent="0.2">
      <c r="B2389" s="229" t="str">
        <f>IFERROR(IF(ForbDraft!A2404&lt;&gt;"",ROW(ForbDraft!A2404),""),"")</f>
        <v/>
      </c>
      <c r="C2389" s="230" t="str">
        <f>IFERROR(IF(ForbDraft!A2404&lt;&gt;"",ForbDraft!A2404,""),"")</f>
        <v/>
      </c>
      <c r="D2389" s="230" t="str">
        <f t="shared" si="37"/>
        <v/>
      </c>
      <c r="E2389" s="230" t="str">
        <f>IFERROR(IF(ForbDraft!L2404&lt;&gt;"",ABS(ForbDraft!L2404),""),"")</f>
        <v/>
      </c>
      <c r="F2389" s="230" t="str">
        <f>IFERROR(IF(ForbDraft!K2404&lt;&gt;"",ForbDraft!K2404,""),"")</f>
        <v/>
      </c>
    </row>
    <row r="2390" spans="2:6" x14ac:dyDescent="0.2">
      <c r="B2390" s="229" t="str">
        <f>IFERROR(IF(ForbDraft!A2405&lt;&gt;"",ROW(ForbDraft!A2405),""),"")</f>
        <v/>
      </c>
      <c r="C2390" s="230" t="str">
        <f>IFERROR(IF(ForbDraft!A2405&lt;&gt;"",ForbDraft!A2405,""),"")</f>
        <v/>
      </c>
      <c r="D2390" s="230" t="str">
        <f t="shared" si="37"/>
        <v/>
      </c>
      <c r="E2390" s="230" t="str">
        <f>IFERROR(IF(ForbDraft!L2405&lt;&gt;"",ABS(ForbDraft!L2405),""),"")</f>
        <v/>
      </c>
      <c r="F2390" s="230" t="str">
        <f>IFERROR(IF(ForbDraft!K2405&lt;&gt;"",ForbDraft!K2405,""),"")</f>
        <v/>
      </c>
    </row>
    <row r="2391" spans="2:6" x14ac:dyDescent="0.2">
      <c r="B2391" s="229" t="str">
        <f>IFERROR(IF(ForbDraft!A2406&lt;&gt;"",ROW(ForbDraft!A2406),""),"")</f>
        <v/>
      </c>
      <c r="C2391" s="230" t="str">
        <f>IFERROR(IF(ForbDraft!A2406&lt;&gt;"",ForbDraft!A2406,""),"")</f>
        <v/>
      </c>
      <c r="D2391" s="230" t="str">
        <f t="shared" si="37"/>
        <v/>
      </c>
      <c r="E2391" s="230" t="str">
        <f>IFERROR(IF(ForbDraft!L2406&lt;&gt;"",ABS(ForbDraft!L2406),""),"")</f>
        <v/>
      </c>
      <c r="F2391" s="230" t="str">
        <f>IFERROR(IF(ForbDraft!K2406&lt;&gt;"",ForbDraft!K2406,""),"")</f>
        <v/>
      </c>
    </row>
    <row r="2392" spans="2:6" x14ac:dyDescent="0.2">
      <c r="B2392" s="229" t="str">
        <f>IFERROR(IF(ForbDraft!A2407&lt;&gt;"",ROW(ForbDraft!A2407),""),"")</f>
        <v/>
      </c>
      <c r="C2392" s="230" t="str">
        <f>IFERROR(IF(ForbDraft!A2407&lt;&gt;"",ForbDraft!A2407,""),"")</f>
        <v/>
      </c>
      <c r="D2392" s="230" t="str">
        <f t="shared" si="37"/>
        <v/>
      </c>
      <c r="E2392" s="230" t="str">
        <f>IFERROR(IF(ForbDraft!L2407&lt;&gt;"",ABS(ForbDraft!L2407),""),"")</f>
        <v/>
      </c>
      <c r="F2392" s="230" t="str">
        <f>IFERROR(IF(ForbDraft!K2407&lt;&gt;"",ForbDraft!K2407,""),"")</f>
        <v/>
      </c>
    </row>
    <row r="2393" spans="2:6" x14ac:dyDescent="0.2">
      <c r="B2393" s="229" t="str">
        <f>IFERROR(IF(ForbDraft!A2408&lt;&gt;"",ROW(ForbDraft!A2408),""),"")</f>
        <v/>
      </c>
      <c r="C2393" s="230" t="str">
        <f>IFERROR(IF(ForbDraft!A2408&lt;&gt;"",ForbDraft!A2408,""),"")</f>
        <v/>
      </c>
      <c r="D2393" s="230" t="str">
        <f t="shared" si="37"/>
        <v/>
      </c>
      <c r="E2393" s="230" t="str">
        <f>IFERROR(IF(ForbDraft!L2408&lt;&gt;"",ABS(ForbDraft!L2408),""),"")</f>
        <v/>
      </c>
      <c r="F2393" s="230" t="str">
        <f>IFERROR(IF(ForbDraft!K2408&lt;&gt;"",ForbDraft!K2408,""),"")</f>
        <v/>
      </c>
    </row>
    <row r="2394" spans="2:6" x14ac:dyDescent="0.2">
      <c r="B2394" s="229" t="str">
        <f>IFERROR(IF(ForbDraft!A2409&lt;&gt;"",ROW(ForbDraft!A2409),""),"")</f>
        <v/>
      </c>
      <c r="C2394" s="230" t="str">
        <f>IFERROR(IF(ForbDraft!A2409&lt;&gt;"",ForbDraft!A2409,""),"")</f>
        <v/>
      </c>
      <c r="D2394" s="230" t="str">
        <f t="shared" si="37"/>
        <v/>
      </c>
      <c r="E2394" s="230" t="str">
        <f>IFERROR(IF(ForbDraft!L2409&lt;&gt;"",ABS(ForbDraft!L2409),""),"")</f>
        <v/>
      </c>
      <c r="F2394" s="230" t="str">
        <f>IFERROR(IF(ForbDraft!K2409&lt;&gt;"",ForbDraft!K2409,""),"")</f>
        <v/>
      </c>
    </row>
    <row r="2395" spans="2:6" x14ac:dyDescent="0.2">
      <c r="B2395" s="229" t="str">
        <f>IFERROR(IF(ForbDraft!A2410&lt;&gt;"",ROW(ForbDraft!A2410),""),"")</f>
        <v/>
      </c>
      <c r="C2395" s="230" t="str">
        <f>IFERROR(IF(ForbDraft!A2410&lt;&gt;"",ForbDraft!A2410,""),"")</f>
        <v/>
      </c>
      <c r="D2395" s="230" t="str">
        <f t="shared" si="37"/>
        <v/>
      </c>
      <c r="E2395" s="230" t="str">
        <f>IFERROR(IF(ForbDraft!L2410&lt;&gt;"",ABS(ForbDraft!L2410),""),"")</f>
        <v/>
      </c>
      <c r="F2395" s="230" t="str">
        <f>IFERROR(IF(ForbDraft!K2410&lt;&gt;"",ForbDraft!K2410,""),"")</f>
        <v/>
      </c>
    </row>
    <row r="2396" spans="2:6" x14ac:dyDescent="0.2">
      <c r="B2396" s="229" t="str">
        <f>IFERROR(IF(ForbDraft!A2411&lt;&gt;"",ROW(ForbDraft!A2411),""),"")</f>
        <v/>
      </c>
      <c r="C2396" s="230" t="str">
        <f>IFERROR(IF(ForbDraft!A2411&lt;&gt;"",ForbDraft!A2411,""),"")</f>
        <v/>
      </c>
      <c r="D2396" s="230" t="str">
        <f t="shared" si="37"/>
        <v/>
      </c>
      <c r="E2396" s="230" t="str">
        <f>IFERROR(IF(ForbDraft!L2411&lt;&gt;"",ABS(ForbDraft!L2411),""),"")</f>
        <v/>
      </c>
      <c r="F2396" s="230" t="str">
        <f>IFERROR(IF(ForbDraft!K2411&lt;&gt;"",ForbDraft!K2411,""),"")</f>
        <v/>
      </c>
    </row>
    <row r="2397" spans="2:6" x14ac:dyDescent="0.2">
      <c r="B2397" s="229" t="str">
        <f>IFERROR(IF(ForbDraft!A2412&lt;&gt;"",ROW(ForbDraft!A2412),""),"")</f>
        <v/>
      </c>
      <c r="C2397" s="230" t="str">
        <f>IFERROR(IF(ForbDraft!A2412&lt;&gt;"",ForbDraft!A2412,""),"")</f>
        <v/>
      </c>
      <c r="D2397" s="230" t="str">
        <f t="shared" si="37"/>
        <v/>
      </c>
      <c r="E2397" s="230" t="str">
        <f>IFERROR(IF(ForbDraft!L2412&lt;&gt;"",ABS(ForbDraft!L2412),""),"")</f>
        <v/>
      </c>
      <c r="F2397" s="230" t="str">
        <f>IFERROR(IF(ForbDraft!K2412&lt;&gt;"",ForbDraft!K2412,""),"")</f>
        <v/>
      </c>
    </row>
    <row r="2398" spans="2:6" x14ac:dyDescent="0.2">
      <c r="B2398" s="229" t="str">
        <f>IFERROR(IF(ForbDraft!A2413&lt;&gt;"",ROW(ForbDraft!A2413),""),"")</f>
        <v/>
      </c>
      <c r="C2398" s="230" t="str">
        <f>IFERROR(IF(ForbDraft!A2413&lt;&gt;"",ForbDraft!A2413,""),"")</f>
        <v/>
      </c>
      <c r="D2398" s="230" t="str">
        <f t="shared" si="37"/>
        <v/>
      </c>
      <c r="E2398" s="230" t="str">
        <f>IFERROR(IF(ForbDraft!L2413&lt;&gt;"",ABS(ForbDraft!L2413),""),"")</f>
        <v/>
      </c>
      <c r="F2398" s="230" t="str">
        <f>IFERROR(IF(ForbDraft!K2413&lt;&gt;"",ForbDraft!K2413,""),"")</f>
        <v/>
      </c>
    </row>
    <row r="2399" spans="2:6" x14ac:dyDescent="0.2">
      <c r="B2399" s="229" t="str">
        <f>IFERROR(IF(ForbDraft!A2414&lt;&gt;"",ROW(ForbDraft!A2414),""),"")</f>
        <v/>
      </c>
      <c r="C2399" s="230" t="str">
        <f>IFERROR(IF(ForbDraft!A2414&lt;&gt;"",ForbDraft!A2414,""),"")</f>
        <v/>
      </c>
      <c r="D2399" s="230" t="str">
        <f t="shared" si="37"/>
        <v/>
      </c>
      <c r="E2399" s="230" t="str">
        <f>IFERROR(IF(ForbDraft!L2414&lt;&gt;"",ABS(ForbDraft!L2414),""),"")</f>
        <v/>
      </c>
      <c r="F2399" s="230" t="str">
        <f>IFERROR(IF(ForbDraft!K2414&lt;&gt;"",ForbDraft!K2414,""),"")</f>
        <v/>
      </c>
    </row>
    <row r="2400" spans="2:6" x14ac:dyDescent="0.2">
      <c r="B2400" s="229" t="str">
        <f>IFERROR(IF(ForbDraft!A2415&lt;&gt;"",ROW(ForbDraft!A2415),""),"")</f>
        <v/>
      </c>
      <c r="C2400" s="230" t="str">
        <f>IFERROR(IF(ForbDraft!A2415&lt;&gt;"",ForbDraft!A2415,""),"")</f>
        <v/>
      </c>
      <c r="D2400" s="230" t="str">
        <f t="shared" si="37"/>
        <v/>
      </c>
      <c r="E2400" s="230" t="str">
        <f>IFERROR(IF(ForbDraft!L2415&lt;&gt;"",ABS(ForbDraft!L2415),""),"")</f>
        <v/>
      </c>
      <c r="F2400" s="230" t="str">
        <f>IFERROR(IF(ForbDraft!K2415&lt;&gt;"",ForbDraft!K2415,""),"")</f>
        <v/>
      </c>
    </row>
    <row r="2401" spans="2:6" x14ac:dyDescent="0.2">
      <c r="B2401" s="229" t="str">
        <f>IFERROR(IF(ForbDraft!A2416&lt;&gt;"",ROW(ForbDraft!A2416),""),"")</f>
        <v/>
      </c>
      <c r="C2401" s="230" t="str">
        <f>IFERROR(IF(ForbDraft!A2416&lt;&gt;"",ForbDraft!A2416,""),"")</f>
        <v/>
      </c>
      <c r="D2401" s="230" t="str">
        <f t="shared" si="37"/>
        <v/>
      </c>
      <c r="E2401" s="230" t="str">
        <f>IFERROR(IF(ForbDraft!L2416&lt;&gt;"",ABS(ForbDraft!L2416),""),"")</f>
        <v/>
      </c>
      <c r="F2401" s="230" t="str">
        <f>IFERROR(IF(ForbDraft!K2416&lt;&gt;"",ForbDraft!K2416,""),"")</f>
        <v/>
      </c>
    </row>
    <row r="2402" spans="2:6" x14ac:dyDescent="0.2">
      <c r="B2402" s="229" t="str">
        <f>IFERROR(IF(ForbDraft!A2417&lt;&gt;"",ROW(ForbDraft!A2417),""),"")</f>
        <v/>
      </c>
      <c r="C2402" s="230" t="str">
        <f>IFERROR(IF(ForbDraft!A2417&lt;&gt;"",ForbDraft!A2417,""),"")</f>
        <v/>
      </c>
      <c r="D2402" s="230" t="str">
        <f t="shared" si="37"/>
        <v/>
      </c>
      <c r="E2402" s="230" t="str">
        <f>IFERROR(IF(ForbDraft!L2417&lt;&gt;"",ABS(ForbDraft!L2417),""),"")</f>
        <v/>
      </c>
      <c r="F2402" s="230" t="str">
        <f>IFERROR(IF(ForbDraft!K2417&lt;&gt;"",ForbDraft!K2417,""),"")</f>
        <v/>
      </c>
    </row>
    <row r="2403" spans="2:6" x14ac:dyDescent="0.2">
      <c r="B2403" s="229" t="str">
        <f>IFERROR(IF(ForbDraft!A2418&lt;&gt;"",ROW(ForbDraft!A2418),""),"")</f>
        <v/>
      </c>
      <c r="C2403" s="230" t="str">
        <f>IFERROR(IF(ForbDraft!A2418&lt;&gt;"",ForbDraft!A2418,""),"")</f>
        <v/>
      </c>
      <c r="D2403" s="230" t="str">
        <f t="shared" si="37"/>
        <v/>
      </c>
      <c r="E2403" s="230" t="str">
        <f>IFERROR(IF(ForbDraft!L2418&lt;&gt;"",ABS(ForbDraft!L2418),""),"")</f>
        <v/>
      </c>
      <c r="F2403" s="230" t="str">
        <f>IFERROR(IF(ForbDraft!K2418&lt;&gt;"",ForbDraft!K2418,""),"")</f>
        <v/>
      </c>
    </row>
    <row r="2404" spans="2:6" x14ac:dyDescent="0.2">
      <c r="B2404" s="229" t="str">
        <f>IFERROR(IF(ForbDraft!A2419&lt;&gt;"",ROW(ForbDraft!A2419),""),"")</f>
        <v/>
      </c>
      <c r="C2404" s="230" t="str">
        <f>IFERROR(IF(ForbDraft!A2419&lt;&gt;"",ForbDraft!A2419,""),"")</f>
        <v/>
      </c>
      <c r="D2404" s="230" t="str">
        <f t="shared" si="37"/>
        <v/>
      </c>
      <c r="E2404" s="230" t="str">
        <f>IFERROR(IF(ForbDraft!L2419&lt;&gt;"",ABS(ForbDraft!L2419),""),"")</f>
        <v/>
      </c>
      <c r="F2404" s="230" t="str">
        <f>IFERROR(IF(ForbDraft!K2419&lt;&gt;"",ForbDraft!K2419,""),"")</f>
        <v/>
      </c>
    </row>
    <row r="2405" spans="2:6" x14ac:dyDescent="0.2">
      <c r="B2405" s="229" t="str">
        <f>IFERROR(IF(ForbDraft!A2420&lt;&gt;"",ROW(ForbDraft!A2420),""),"")</f>
        <v/>
      </c>
      <c r="C2405" s="230" t="str">
        <f>IFERROR(IF(ForbDraft!A2420&lt;&gt;"",ForbDraft!A2420,""),"")</f>
        <v/>
      </c>
      <c r="D2405" s="230" t="str">
        <f t="shared" si="37"/>
        <v/>
      </c>
      <c r="E2405" s="230" t="str">
        <f>IFERROR(IF(ForbDraft!L2420&lt;&gt;"",ABS(ForbDraft!L2420),""),"")</f>
        <v/>
      </c>
      <c r="F2405" s="230" t="str">
        <f>IFERROR(IF(ForbDraft!K2420&lt;&gt;"",ForbDraft!K2420,""),"")</f>
        <v/>
      </c>
    </row>
    <row r="2406" spans="2:6" x14ac:dyDescent="0.2">
      <c r="B2406" s="229" t="str">
        <f>IFERROR(IF(ForbDraft!A2421&lt;&gt;"",ROW(ForbDraft!A2421),""),"")</f>
        <v/>
      </c>
      <c r="C2406" s="230" t="str">
        <f>IFERROR(IF(ForbDraft!A2421&lt;&gt;"",ForbDraft!A2421,""),"")</f>
        <v/>
      </c>
      <c r="D2406" s="230" t="str">
        <f t="shared" si="37"/>
        <v/>
      </c>
      <c r="E2406" s="230" t="str">
        <f>IFERROR(IF(ForbDraft!L2421&lt;&gt;"",ABS(ForbDraft!L2421),""),"")</f>
        <v/>
      </c>
      <c r="F2406" s="230" t="str">
        <f>IFERROR(IF(ForbDraft!K2421&lt;&gt;"",ForbDraft!K2421,""),"")</f>
        <v/>
      </c>
    </row>
    <row r="2407" spans="2:6" x14ac:dyDescent="0.2">
      <c r="B2407" s="229" t="str">
        <f>IFERROR(IF(ForbDraft!A2422&lt;&gt;"",ROW(ForbDraft!A2422),""),"")</f>
        <v/>
      </c>
      <c r="C2407" s="230" t="str">
        <f>IFERROR(IF(ForbDraft!A2422&lt;&gt;"",ForbDraft!A2422,""),"")</f>
        <v/>
      </c>
      <c r="D2407" s="230" t="str">
        <f t="shared" si="37"/>
        <v/>
      </c>
      <c r="E2407" s="230" t="str">
        <f>IFERROR(IF(ForbDraft!L2422&lt;&gt;"",ABS(ForbDraft!L2422),""),"")</f>
        <v/>
      </c>
      <c r="F2407" s="230" t="str">
        <f>IFERROR(IF(ForbDraft!K2422&lt;&gt;"",ForbDraft!K2422,""),"")</f>
        <v/>
      </c>
    </row>
    <row r="2408" spans="2:6" x14ac:dyDescent="0.2">
      <c r="B2408" s="229" t="str">
        <f>IFERROR(IF(ForbDraft!A2423&lt;&gt;"",ROW(ForbDraft!A2423),""),"")</f>
        <v/>
      </c>
      <c r="C2408" s="230" t="str">
        <f>IFERROR(IF(ForbDraft!A2423&lt;&gt;"",ForbDraft!A2423,""),"")</f>
        <v/>
      </c>
      <c r="D2408" s="230" t="str">
        <f t="shared" si="37"/>
        <v/>
      </c>
      <c r="E2408" s="230" t="str">
        <f>IFERROR(IF(ForbDraft!L2423&lt;&gt;"",ABS(ForbDraft!L2423),""),"")</f>
        <v/>
      </c>
      <c r="F2408" s="230" t="str">
        <f>IFERROR(IF(ForbDraft!K2423&lt;&gt;"",ForbDraft!K2423,""),"")</f>
        <v/>
      </c>
    </row>
    <row r="2409" spans="2:6" x14ac:dyDescent="0.2">
      <c r="B2409" s="229" t="str">
        <f>IFERROR(IF(ForbDraft!A2424&lt;&gt;"",ROW(ForbDraft!A2424),""),"")</f>
        <v/>
      </c>
      <c r="C2409" s="230" t="str">
        <f>IFERROR(IF(ForbDraft!A2424&lt;&gt;"",ForbDraft!A2424,""),"")</f>
        <v/>
      </c>
      <c r="D2409" s="230" t="str">
        <f t="shared" si="37"/>
        <v/>
      </c>
      <c r="E2409" s="230" t="str">
        <f>IFERROR(IF(ForbDraft!L2424&lt;&gt;"",ABS(ForbDraft!L2424),""),"")</f>
        <v/>
      </c>
      <c r="F2409" s="230" t="str">
        <f>IFERROR(IF(ForbDraft!K2424&lt;&gt;"",ForbDraft!K2424,""),"")</f>
        <v/>
      </c>
    </row>
    <row r="2410" spans="2:6" x14ac:dyDescent="0.2">
      <c r="B2410" s="229" t="str">
        <f>IFERROR(IF(ForbDraft!A2425&lt;&gt;"",ROW(ForbDraft!A2425),""),"")</f>
        <v/>
      </c>
      <c r="C2410" s="230" t="str">
        <f>IFERROR(IF(ForbDraft!A2425&lt;&gt;"",ForbDraft!A2425,""),"")</f>
        <v/>
      </c>
      <c r="D2410" s="230" t="str">
        <f t="shared" si="37"/>
        <v/>
      </c>
      <c r="E2410" s="230" t="str">
        <f>IFERROR(IF(ForbDraft!L2425&lt;&gt;"",ABS(ForbDraft!L2425),""),"")</f>
        <v/>
      </c>
      <c r="F2410" s="230" t="str">
        <f>IFERROR(IF(ForbDraft!K2425&lt;&gt;"",ForbDraft!K2425,""),"")</f>
        <v/>
      </c>
    </row>
    <row r="2411" spans="2:6" x14ac:dyDescent="0.2">
      <c r="B2411" s="229" t="str">
        <f>IFERROR(IF(ForbDraft!A2426&lt;&gt;"",ROW(ForbDraft!A2426),""),"")</f>
        <v/>
      </c>
      <c r="C2411" s="230" t="str">
        <f>IFERROR(IF(ForbDraft!A2426&lt;&gt;"",ForbDraft!A2426,""),"")</f>
        <v/>
      </c>
      <c r="D2411" s="230" t="str">
        <f t="shared" si="37"/>
        <v/>
      </c>
      <c r="E2411" s="230" t="str">
        <f>IFERROR(IF(ForbDraft!L2426&lt;&gt;"",ABS(ForbDraft!L2426),""),"")</f>
        <v/>
      </c>
      <c r="F2411" s="230" t="str">
        <f>IFERROR(IF(ForbDraft!K2426&lt;&gt;"",ForbDraft!K2426,""),"")</f>
        <v/>
      </c>
    </row>
    <row r="2412" spans="2:6" x14ac:dyDescent="0.2">
      <c r="B2412" s="229" t="str">
        <f>IFERROR(IF(ForbDraft!A2427&lt;&gt;"",ROW(ForbDraft!A2427),""),"")</f>
        <v/>
      </c>
      <c r="C2412" s="230" t="str">
        <f>IFERROR(IF(ForbDraft!A2427&lt;&gt;"",ForbDraft!A2427,""),"")</f>
        <v/>
      </c>
      <c r="D2412" s="230" t="str">
        <f t="shared" si="37"/>
        <v/>
      </c>
      <c r="E2412" s="230" t="str">
        <f>IFERROR(IF(ForbDraft!L2427&lt;&gt;"",ABS(ForbDraft!L2427),""),"")</f>
        <v/>
      </c>
      <c r="F2412" s="230" t="str">
        <f>IFERROR(IF(ForbDraft!K2427&lt;&gt;"",ForbDraft!K2427,""),"")</f>
        <v/>
      </c>
    </row>
    <row r="2413" spans="2:6" x14ac:dyDescent="0.2">
      <c r="B2413" s="229" t="str">
        <f>IFERROR(IF(ForbDraft!A2428&lt;&gt;"",ROW(ForbDraft!A2428),""),"")</f>
        <v/>
      </c>
      <c r="C2413" s="230" t="str">
        <f>IFERROR(IF(ForbDraft!A2428&lt;&gt;"",ForbDraft!A2428,""),"")</f>
        <v/>
      </c>
      <c r="D2413" s="230" t="str">
        <f t="shared" si="37"/>
        <v/>
      </c>
      <c r="E2413" s="230" t="str">
        <f>IFERROR(IF(ForbDraft!L2428&lt;&gt;"",ABS(ForbDraft!L2428),""),"")</f>
        <v/>
      </c>
      <c r="F2413" s="230" t="str">
        <f>IFERROR(IF(ForbDraft!K2428&lt;&gt;"",ForbDraft!K2428,""),"")</f>
        <v/>
      </c>
    </row>
    <row r="2414" spans="2:6" x14ac:dyDescent="0.2">
      <c r="B2414" s="229" t="str">
        <f>IFERROR(IF(ForbDraft!A2429&lt;&gt;"",ROW(ForbDraft!A2429),""),"")</f>
        <v/>
      </c>
      <c r="C2414" s="230" t="str">
        <f>IFERROR(IF(ForbDraft!A2429&lt;&gt;"",ForbDraft!A2429,""),"")</f>
        <v/>
      </c>
      <c r="D2414" s="230" t="str">
        <f t="shared" si="37"/>
        <v/>
      </c>
      <c r="E2414" s="230" t="str">
        <f>IFERROR(IF(ForbDraft!L2429&lt;&gt;"",ABS(ForbDraft!L2429),""),"")</f>
        <v/>
      </c>
      <c r="F2414" s="230" t="str">
        <f>IFERROR(IF(ForbDraft!K2429&lt;&gt;"",ForbDraft!K2429,""),"")</f>
        <v/>
      </c>
    </row>
    <row r="2415" spans="2:6" x14ac:dyDescent="0.2">
      <c r="B2415" s="229" t="str">
        <f>IFERROR(IF(ForbDraft!A2430&lt;&gt;"",ROW(ForbDraft!A2430),""),"")</f>
        <v/>
      </c>
      <c r="C2415" s="230" t="str">
        <f>IFERROR(IF(ForbDraft!A2430&lt;&gt;"",ForbDraft!A2430,""),"")</f>
        <v/>
      </c>
      <c r="D2415" s="230" t="str">
        <f t="shared" si="37"/>
        <v/>
      </c>
      <c r="E2415" s="230" t="str">
        <f>IFERROR(IF(ForbDraft!L2430&lt;&gt;"",ABS(ForbDraft!L2430),""),"")</f>
        <v/>
      </c>
      <c r="F2415" s="230" t="str">
        <f>IFERROR(IF(ForbDraft!K2430&lt;&gt;"",ForbDraft!K2430,""),"")</f>
        <v/>
      </c>
    </row>
    <row r="2416" spans="2:6" x14ac:dyDescent="0.2">
      <c r="B2416" s="229" t="str">
        <f>IFERROR(IF(ForbDraft!A2431&lt;&gt;"",ROW(ForbDraft!A2431),""),"")</f>
        <v/>
      </c>
      <c r="C2416" s="230" t="str">
        <f>IFERROR(IF(ForbDraft!A2431&lt;&gt;"",ForbDraft!A2431,""),"")</f>
        <v/>
      </c>
      <c r="D2416" s="230" t="str">
        <f t="shared" si="37"/>
        <v/>
      </c>
      <c r="E2416" s="230" t="str">
        <f>IFERROR(IF(ForbDraft!L2431&lt;&gt;"",ABS(ForbDraft!L2431),""),"")</f>
        <v/>
      </c>
      <c r="F2416" s="230" t="str">
        <f>IFERROR(IF(ForbDraft!K2431&lt;&gt;"",ForbDraft!K2431,""),"")</f>
        <v/>
      </c>
    </row>
    <row r="2417" spans="2:6" x14ac:dyDescent="0.2">
      <c r="B2417" s="229" t="str">
        <f>IFERROR(IF(ForbDraft!A2432&lt;&gt;"",ROW(ForbDraft!A2432),""),"")</f>
        <v/>
      </c>
      <c r="C2417" s="230" t="str">
        <f>IFERROR(IF(ForbDraft!A2432&lt;&gt;"",ForbDraft!A2432,""),"")</f>
        <v/>
      </c>
      <c r="D2417" s="230" t="str">
        <f t="shared" si="37"/>
        <v/>
      </c>
      <c r="E2417" s="230" t="str">
        <f>IFERROR(IF(ForbDraft!L2432&lt;&gt;"",ABS(ForbDraft!L2432),""),"")</f>
        <v/>
      </c>
      <c r="F2417" s="230" t="str">
        <f>IFERROR(IF(ForbDraft!K2432&lt;&gt;"",ForbDraft!K2432,""),"")</f>
        <v/>
      </c>
    </row>
    <row r="2418" spans="2:6" x14ac:dyDescent="0.2">
      <c r="B2418" s="229" t="str">
        <f>IFERROR(IF(ForbDraft!A2433&lt;&gt;"",ROW(ForbDraft!A2433),""),"")</f>
        <v/>
      </c>
      <c r="C2418" s="230" t="str">
        <f>IFERROR(IF(ForbDraft!A2433&lt;&gt;"",ForbDraft!A2433,""),"")</f>
        <v/>
      </c>
      <c r="D2418" s="230" t="str">
        <f t="shared" si="37"/>
        <v/>
      </c>
      <c r="E2418" s="230" t="str">
        <f>IFERROR(IF(ForbDraft!L2433&lt;&gt;"",ABS(ForbDraft!L2433),""),"")</f>
        <v/>
      </c>
      <c r="F2418" s="230" t="str">
        <f>IFERROR(IF(ForbDraft!K2433&lt;&gt;"",ForbDraft!K2433,""),"")</f>
        <v/>
      </c>
    </row>
    <row r="2419" spans="2:6" x14ac:dyDescent="0.2">
      <c r="B2419" s="229" t="str">
        <f>IFERROR(IF(ForbDraft!A2434&lt;&gt;"",ROW(ForbDraft!A2434),""),"")</f>
        <v/>
      </c>
      <c r="C2419" s="230" t="str">
        <f>IFERROR(IF(ForbDraft!A2434&lt;&gt;"",ForbDraft!A2434,""),"")</f>
        <v/>
      </c>
      <c r="D2419" s="230" t="str">
        <f t="shared" si="37"/>
        <v/>
      </c>
      <c r="E2419" s="230" t="str">
        <f>IFERROR(IF(ForbDraft!L2434&lt;&gt;"",ABS(ForbDraft!L2434),""),"")</f>
        <v/>
      </c>
      <c r="F2419" s="230" t="str">
        <f>IFERROR(IF(ForbDraft!K2434&lt;&gt;"",ForbDraft!K2434,""),"")</f>
        <v/>
      </c>
    </row>
    <row r="2420" spans="2:6" x14ac:dyDescent="0.2">
      <c r="B2420" s="229" t="str">
        <f>IFERROR(IF(ForbDraft!A2435&lt;&gt;"",ROW(ForbDraft!A2435),""),"")</f>
        <v/>
      </c>
      <c r="C2420" s="230" t="str">
        <f>IFERROR(IF(ForbDraft!A2435&lt;&gt;"",ForbDraft!A2435,""),"")</f>
        <v/>
      </c>
      <c r="D2420" s="230" t="str">
        <f t="shared" si="37"/>
        <v/>
      </c>
      <c r="E2420" s="230" t="str">
        <f>IFERROR(IF(ForbDraft!L2435&lt;&gt;"",ABS(ForbDraft!L2435),""),"")</f>
        <v/>
      </c>
      <c r="F2420" s="230" t="str">
        <f>IFERROR(IF(ForbDraft!K2435&lt;&gt;"",ForbDraft!K2435,""),"")</f>
        <v/>
      </c>
    </row>
    <row r="2421" spans="2:6" x14ac:dyDescent="0.2">
      <c r="B2421" s="229" t="str">
        <f>IFERROR(IF(ForbDraft!A2436&lt;&gt;"",ROW(ForbDraft!A2436),""),"")</f>
        <v/>
      </c>
      <c r="C2421" s="230" t="str">
        <f>IFERROR(IF(ForbDraft!A2436&lt;&gt;"",ForbDraft!A2436,""),"")</f>
        <v/>
      </c>
      <c r="D2421" s="230" t="str">
        <f t="shared" si="37"/>
        <v/>
      </c>
      <c r="E2421" s="230" t="str">
        <f>IFERROR(IF(ForbDraft!L2436&lt;&gt;"",ABS(ForbDraft!L2436),""),"")</f>
        <v/>
      </c>
      <c r="F2421" s="230" t="str">
        <f>IFERROR(IF(ForbDraft!K2436&lt;&gt;"",ForbDraft!K2436,""),"")</f>
        <v/>
      </c>
    </row>
    <row r="2422" spans="2:6" x14ac:dyDescent="0.2">
      <c r="B2422" s="229" t="str">
        <f>IFERROR(IF(ForbDraft!A2437&lt;&gt;"",ROW(ForbDraft!A2437),""),"")</f>
        <v/>
      </c>
      <c r="C2422" s="230" t="str">
        <f>IFERROR(IF(ForbDraft!A2437&lt;&gt;"",ForbDraft!A2437,""),"")</f>
        <v/>
      </c>
      <c r="D2422" s="230" t="str">
        <f t="shared" si="37"/>
        <v/>
      </c>
      <c r="E2422" s="230" t="str">
        <f>IFERROR(IF(ForbDraft!L2437&lt;&gt;"",ABS(ForbDraft!L2437),""),"")</f>
        <v/>
      </c>
      <c r="F2422" s="230" t="str">
        <f>IFERROR(IF(ForbDraft!K2437&lt;&gt;"",ForbDraft!K2437,""),"")</f>
        <v/>
      </c>
    </row>
    <row r="2423" spans="2:6" x14ac:dyDescent="0.2">
      <c r="B2423" s="229" t="str">
        <f>IFERROR(IF(ForbDraft!A2438&lt;&gt;"",ROW(ForbDraft!A2438),""),"")</f>
        <v/>
      </c>
      <c r="C2423" s="230" t="str">
        <f>IFERROR(IF(ForbDraft!A2438&lt;&gt;"",ForbDraft!A2438,""),"")</f>
        <v/>
      </c>
      <c r="D2423" s="230" t="str">
        <f t="shared" si="37"/>
        <v/>
      </c>
      <c r="E2423" s="230" t="str">
        <f>IFERROR(IF(ForbDraft!L2438&lt;&gt;"",ABS(ForbDraft!L2438),""),"")</f>
        <v/>
      </c>
      <c r="F2423" s="230" t="str">
        <f>IFERROR(IF(ForbDraft!K2438&lt;&gt;"",ForbDraft!K2438,""),"")</f>
        <v/>
      </c>
    </row>
    <row r="2424" spans="2:6" x14ac:dyDescent="0.2">
      <c r="B2424" s="229" t="str">
        <f>IFERROR(IF(ForbDraft!A2439&lt;&gt;"",ROW(ForbDraft!A2439),""),"")</f>
        <v/>
      </c>
      <c r="C2424" s="230" t="str">
        <f>IFERROR(IF(ForbDraft!A2439&lt;&gt;"",ForbDraft!A2439,""),"")</f>
        <v/>
      </c>
      <c r="D2424" s="230" t="str">
        <f t="shared" si="37"/>
        <v/>
      </c>
      <c r="E2424" s="230" t="str">
        <f>IFERROR(IF(ForbDraft!L2439&lt;&gt;"",ABS(ForbDraft!L2439),""),"")</f>
        <v/>
      </c>
      <c r="F2424" s="230" t="str">
        <f>IFERROR(IF(ForbDraft!K2439&lt;&gt;"",ForbDraft!K2439,""),"")</f>
        <v/>
      </c>
    </row>
    <row r="2425" spans="2:6" x14ac:dyDescent="0.2">
      <c r="B2425" s="229" t="str">
        <f>IFERROR(IF(ForbDraft!A2440&lt;&gt;"",ROW(ForbDraft!A2440),""),"")</f>
        <v/>
      </c>
      <c r="C2425" s="230" t="str">
        <f>IFERROR(IF(ForbDraft!A2440&lt;&gt;"",ForbDraft!A2440,""),"")</f>
        <v/>
      </c>
      <c r="D2425" s="230" t="str">
        <f t="shared" si="37"/>
        <v/>
      </c>
      <c r="E2425" s="230" t="str">
        <f>IFERROR(IF(ForbDraft!L2440&lt;&gt;"",ABS(ForbDraft!L2440),""),"")</f>
        <v/>
      </c>
      <c r="F2425" s="230" t="str">
        <f>IFERROR(IF(ForbDraft!K2440&lt;&gt;"",ForbDraft!K2440,""),"")</f>
        <v/>
      </c>
    </row>
    <row r="2426" spans="2:6" x14ac:dyDescent="0.2">
      <c r="B2426" s="229" t="str">
        <f>IFERROR(IF(ForbDraft!A2441&lt;&gt;"",ROW(ForbDraft!A2441),""),"")</f>
        <v/>
      </c>
      <c r="C2426" s="230" t="str">
        <f>IFERROR(IF(ForbDraft!A2441&lt;&gt;"",ForbDraft!A2441,""),"")</f>
        <v/>
      </c>
      <c r="D2426" s="230" t="str">
        <f t="shared" si="37"/>
        <v/>
      </c>
      <c r="E2426" s="230" t="str">
        <f>IFERROR(IF(ForbDraft!L2441&lt;&gt;"",ABS(ForbDraft!L2441),""),"")</f>
        <v/>
      </c>
      <c r="F2426" s="230" t="str">
        <f>IFERROR(IF(ForbDraft!K2441&lt;&gt;"",ForbDraft!K2441,""),"")</f>
        <v/>
      </c>
    </row>
    <row r="2427" spans="2:6" x14ac:dyDescent="0.2">
      <c r="B2427" s="229" t="str">
        <f>IFERROR(IF(ForbDraft!A2442&lt;&gt;"",ROW(ForbDraft!A2442),""),"")</f>
        <v/>
      </c>
      <c r="C2427" s="230" t="str">
        <f>IFERROR(IF(ForbDraft!A2442&lt;&gt;"",ForbDraft!A2442,""),"")</f>
        <v/>
      </c>
      <c r="D2427" s="230" t="str">
        <f t="shared" si="37"/>
        <v/>
      </c>
      <c r="E2427" s="230" t="str">
        <f>IFERROR(IF(ForbDraft!L2442&lt;&gt;"",ABS(ForbDraft!L2442),""),"")</f>
        <v/>
      </c>
      <c r="F2427" s="230" t="str">
        <f>IFERROR(IF(ForbDraft!K2442&lt;&gt;"",ForbDraft!K2442,""),"")</f>
        <v/>
      </c>
    </row>
    <row r="2428" spans="2:6" x14ac:dyDescent="0.2">
      <c r="B2428" s="229" t="str">
        <f>IFERROR(IF(ForbDraft!A2443&lt;&gt;"",ROW(ForbDraft!A2443),""),"")</f>
        <v/>
      </c>
      <c r="C2428" s="230" t="str">
        <f>IFERROR(IF(ForbDraft!A2443&lt;&gt;"",ForbDraft!A2443,""),"")</f>
        <v/>
      </c>
      <c r="D2428" s="230" t="str">
        <f t="shared" si="37"/>
        <v/>
      </c>
      <c r="E2428" s="230" t="str">
        <f>IFERROR(IF(ForbDraft!L2443&lt;&gt;"",ABS(ForbDraft!L2443),""),"")</f>
        <v/>
      </c>
      <c r="F2428" s="230" t="str">
        <f>IFERROR(IF(ForbDraft!K2443&lt;&gt;"",ForbDraft!K2443,""),"")</f>
        <v/>
      </c>
    </row>
    <row r="2429" spans="2:6" x14ac:dyDescent="0.2">
      <c r="B2429" s="229" t="str">
        <f>IFERROR(IF(ForbDraft!A2444&lt;&gt;"",ROW(ForbDraft!A2444),""),"")</f>
        <v/>
      </c>
      <c r="C2429" s="230" t="str">
        <f>IFERROR(IF(ForbDraft!A2444&lt;&gt;"",ForbDraft!A2444,""),"")</f>
        <v/>
      </c>
      <c r="D2429" s="230" t="str">
        <f t="shared" si="37"/>
        <v/>
      </c>
      <c r="E2429" s="230" t="str">
        <f>IFERROR(IF(ForbDraft!L2444&lt;&gt;"",ABS(ForbDraft!L2444),""),"")</f>
        <v/>
      </c>
      <c r="F2429" s="230" t="str">
        <f>IFERROR(IF(ForbDraft!K2444&lt;&gt;"",ForbDraft!K2444,""),"")</f>
        <v/>
      </c>
    </row>
    <row r="2430" spans="2:6" x14ac:dyDescent="0.2">
      <c r="B2430" s="229" t="str">
        <f>IFERROR(IF(ForbDraft!A2445&lt;&gt;"",ROW(ForbDraft!A2445),""),"")</f>
        <v/>
      </c>
      <c r="C2430" s="230" t="str">
        <f>IFERROR(IF(ForbDraft!A2445&lt;&gt;"",ForbDraft!A2445,""),"")</f>
        <v/>
      </c>
      <c r="D2430" s="230" t="str">
        <f t="shared" si="37"/>
        <v/>
      </c>
      <c r="E2430" s="230" t="str">
        <f>IFERROR(IF(ForbDraft!L2445&lt;&gt;"",ABS(ForbDraft!L2445),""),"")</f>
        <v/>
      </c>
      <c r="F2430" s="230" t="str">
        <f>IFERROR(IF(ForbDraft!K2445&lt;&gt;"",ForbDraft!K2445,""),"")</f>
        <v/>
      </c>
    </row>
    <row r="2431" spans="2:6" x14ac:dyDescent="0.2">
      <c r="B2431" s="229" t="str">
        <f>IFERROR(IF(ForbDraft!A2446&lt;&gt;"",ROW(ForbDraft!A2446),""),"")</f>
        <v/>
      </c>
      <c r="C2431" s="230" t="str">
        <f>IFERROR(IF(ForbDraft!A2446&lt;&gt;"",ForbDraft!A2446,""),"")</f>
        <v/>
      </c>
      <c r="D2431" s="230" t="str">
        <f t="shared" si="37"/>
        <v/>
      </c>
      <c r="E2431" s="230" t="str">
        <f>IFERROR(IF(ForbDraft!L2446&lt;&gt;"",ABS(ForbDraft!L2446),""),"")</f>
        <v/>
      </c>
      <c r="F2431" s="230" t="str">
        <f>IFERROR(IF(ForbDraft!K2446&lt;&gt;"",ForbDraft!K2446,""),"")</f>
        <v/>
      </c>
    </row>
    <row r="2432" spans="2:6" x14ac:dyDescent="0.2">
      <c r="B2432" s="229" t="str">
        <f>IFERROR(IF(ForbDraft!A2447&lt;&gt;"",ROW(ForbDraft!A2447),""),"")</f>
        <v/>
      </c>
      <c r="C2432" s="230" t="str">
        <f>IFERROR(IF(ForbDraft!A2447&lt;&gt;"",ForbDraft!A2447,""),"")</f>
        <v/>
      </c>
      <c r="D2432" s="230" t="str">
        <f t="shared" si="37"/>
        <v/>
      </c>
      <c r="E2432" s="230" t="str">
        <f>IFERROR(IF(ForbDraft!L2447&lt;&gt;"",ABS(ForbDraft!L2447),""),"")</f>
        <v/>
      </c>
      <c r="F2432" s="230" t="str">
        <f>IFERROR(IF(ForbDraft!K2447&lt;&gt;"",ForbDraft!K2447,""),"")</f>
        <v/>
      </c>
    </row>
    <row r="2433" spans="2:6" x14ac:dyDescent="0.2">
      <c r="B2433" s="229" t="str">
        <f>IFERROR(IF(ForbDraft!A2448&lt;&gt;"",ROW(ForbDraft!A2448),""),"")</f>
        <v/>
      </c>
      <c r="C2433" s="230" t="str">
        <f>IFERROR(IF(ForbDraft!A2448&lt;&gt;"",ForbDraft!A2448,""),"")</f>
        <v/>
      </c>
      <c r="D2433" s="230" t="str">
        <f t="shared" si="37"/>
        <v/>
      </c>
      <c r="E2433" s="230" t="str">
        <f>IFERROR(IF(ForbDraft!L2448&lt;&gt;"",ABS(ForbDraft!L2448),""),"")</f>
        <v/>
      </c>
      <c r="F2433" s="230" t="str">
        <f>IFERROR(IF(ForbDraft!K2448&lt;&gt;"",ForbDraft!K2448,""),"")</f>
        <v/>
      </c>
    </row>
    <row r="2434" spans="2:6" x14ac:dyDescent="0.2">
      <c r="B2434" s="229" t="str">
        <f>IFERROR(IF(ForbDraft!A2449&lt;&gt;"",ROW(ForbDraft!A2449),""),"")</f>
        <v/>
      </c>
      <c r="C2434" s="230" t="str">
        <f>IFERROR(IF(ForbDraft!A2449&lt;&gt;"",ForbDraft!A2449,""),"")</f>
        <v/>
      </c>
      <c r="D2434" s="230" t="str">
        <f t="shared" si="37"/>
        <v/>
      </c>
      <c r="E2434" s="230" t="str">
        <f>IFERROR(IF(ForbDraft!L2449&lt;&gt;"",ABS(ForbDraft!L2449),""),"")</f>
        <v/>
      </c>
      <c r="F2434" s="230" t="str">
        <f>IFERROR(IF(ForbDraft!K2449&lt;&gt;"",ForbDraft!K2449,""),"")</f>
        <v/>
      </c>
    </row>
    <row r="2435" spans="2:6" x14ac:dyDescent="0.2">
      <c r="B2435" s="229" t="str">
        <f>IFERROR(IF(ForbDraft!A2450&lt;&gt;"",ROW(ForbDraft!A2450),""),"")</f>
        <v/>
      </c>
      <c r="C2435" s="230" t="str">
        <f>IFERROR(IF(ForbDraft!A2450&lt;&gt;"",ForbDraft!A2450,""),"")</f>
        <v/>
      </c>
      <c r="D2435" s="230" t="str">
        <f t="shared" ref="D2435:D2498" si="38">IF(F2435="pH לבדיקת גבול","pH",F2435)</f>
        <v/>
      </c>
      <c r="E2435" s="230" t="str">
        <f>IFERROR(IF(ForbDraft!L2450&lt;&gt;"",ABS(ForbDraft!L2450),""),"")</f>
        <v/>
      </c>
      <c r="F2435" s="230" t="str">
        <f>IFERROR(IF(ForbDraft!K2450&lt;&gt;"",ForbDraft!K2450,""),"")</f>
        <v/>
      </c>
    </row>
    <row r="2436" spans="2:6" x14ac:dyDescent="0.2">
      <c r="B2436" s="229" t="str">
        <f>IFERROR(IF(ForbDraft!A2451&lt;&gt;"",ROW(ForbDraft!A2451),""),"")</f>
        <v/>
      </c>
      <c r="C2436" s="230" t="str">
        <f>IFERROR(IF(ForbDraft!A2451&lt;&gt;"",ForbDraft!A2451,""),"")</f>
        <v/>
      </c>
      <c r="D2436" s="230" t="str">
        <f t="shared" si="38"/>
        <v/>
      </c>
      <c r="E2436" s="230" t="str">
        <f>IFERROR(IF(ForbDraft!L2451&lt;&gt;"",ABS(ForbDraft!L2451),""),"")</f>
        <v/>
      </c>
      <c r="F2436" s="230" t="str">
        <f>IFERROR(IF(ForbDraft!K2451&lt;&gt;"",ForbDraft!K2451,""),"")</f>
        <v/>
      </c>
    </row>
    <row r="2437" spans="2:6" x14ac:dyDescent="0.2">
      <c r="B2437" s="229" t="str">
        <f>IFERROR(IF(ForbDraft!A2452&lt;&gt;"",ROW(ForbDraft!A2452),""),"")</f>
        <v/>
      </c>
      <c r="C2437" s="230" t="str">
        <f>IFERROR(IF(ForbDraft!A2452&lt;&gt;"",ForbDraft!A2452,""),"")</f>
        <v/>
      </c>
      <c r="D2437" s="230" t="str">
        <f t="shared" si="38"/>
        <v/>
      </c>
      <c r="E2437" s="230" t="str">
        <f>IFERROR(IF(ForbDraft!L2452&lt;&gt;"",ABS(ForbDraft!L2452),""),"")</f>
        <v/>
      </c>
      <c r="F2437" s="230" t="str">
        <f>IFERROR(IF(ForbDraft!K2452&lt;&gt;"",ForbDraft!K2452,""),"")</f>
        <v/>
      </c>
    </row>
    <row r="2438" spans="2:6" x14ac:dyDescent="0.2">
      <c r="B2438" s="229" t="str">
        <f>IFERROR(IF(ForbDraft!A2453&lt;&gt;"",ROW(ForbDraft!A2453),""),"")</f>
        <v/>
      </c>
      <c r="C2438" s="230" t="str">
        <f>IFERROR(IF(ForbDraft!A2453&lt;&gt;"",ForbDraft!A2453,""),"")</f>
        <v/>
      </c>
      <c r="D2438" s="230" t="str">
        <f t="shared" si="38"/>
        <v/>
      </c>
      <c r="E2438" s="230" t="str">
        <f>IFERROR(IF(ForbDraft!L2453&lt;&gt;"",ABS(ForbDraft!L2453),""),"")</f>
        <v/>
      </c>
      <c r="F2438" s="230" t="str">
        <f>IFERROR(IF(ForbDraft!K2453&lt;&gt;"",ForbDraft!K2453,""),"")</f>
        <v/>
      </c>
    </row>
    <row r="2439" spans="2:6" x14ac:dyDescent="0.2">
      <c r="B2439" s="229" t="str">
        <f>IFERROR(IF(ForbDraft!A2454&lt;&gt;"",ROW(ForbDraft!A2454),""),"")</f>
        <v/>
      </c>
      <c r="C2439" s="230" t="str">
        <f>IFERROR(IF(ForbDraft!A2454&lt;&gt;"",ForbDraft!A2454,""),"")</f>
        <v/>
      </c>
      <c r="D2439" s="230" t="str">
        <f t="shared" si="38"/>
        <v/>
      </c>
      <c r="E2439" s="230" t="str">
        <f>IFERROR(IF(ForbDraft!L2454&lt;&gt;"",ABS(ForbDraft!L2454),""),"")</f>
        <v/>
      </c>
      <c r="F2439" s="230" t="str">
        <f>IFERROR(IF(ForbDraft!K2454&lt;&gt;"",ForbDraft!K2454,""),"")</f>
        <v/>
      </c>
    </row>
    <row r="2440" spans="2:6" x14ac:dyDescent="0.2">
      <c r="B2440" s="229" t="str">
        <f>IFERROR(IF(ForbDraft!A2455&lt;&gt;"",ROW(ForbDraft!A2455),""),"")</f>
        <v/>
      </c>
      <c r="C2440" s="230" t="str">
        <f>IFERROR(IF(ForbDraft!A2455&lt;&gt;"",ForbDraft!A2455,""),"")</f>
        <v/>
      </c>
      <c r="D2440" s="230" t="str">
        <f t="shared" si="38"/>
        <v/>
      </c>
      <c r="E2440" s="230" t="str">
        <f>IFERROR(IF(ForbDraft!L2455&lt;&gt;"",ABS(ForbDraft!L2455),""),"")</f>
        <v/>
      </c>
      <c r="F2440" s="230" t="str">
        <f>IFERROR(IF(ForbDraft!K2455&lt;&gt;"",ForbDraft!K2455,""),"")</f>
        <v/>
      </c>
    </row>
    <row r="2441" spans="2:6" x14ac:dyDescent="0.2">
      <c r="B2441" s="229" t="str">
        <f>IFERROR(IF(ForbDraft!A2456&lt;&gt;"",ROW(ForbDraft!A2456),""),"")</f>
        <v/>
      </c>
      <c r="C2441" s="230" t="str">
        <f>IFERROR(IF(ForbDraft!A2456&lt;&gt;"",ForbDraft!A2456,""),"")</f>
        <v/>
      </c>
      <c r="D2441" s="230" t="str">
        <f t="shared" si="38"/>
        <v/>
      </c>
      <c r="E2441" s="230" t="str">
        <f>IFERROR(IF(ForbDraft!L2456&lt;&gt;"",ABS(ForbDraft!L2456),""),"")</f>
        <v/>
      </c>
      <c r="F2441" s="230" t="str">
        <f>IFERROR(IF(ForbDraft!K2456&lt;&gt;"",ForbDraft!K2456,""),"")</f>
        <v/>
      </c>
    </row>
    <row r="2442" spans="2:6" x14ac:dyDescent="0.2">
      <c r="B2442" s="229" t="str">
        <f>IFERROR(IF(ForbDraft!A2457&lt;&gt;"",ROW(ForbDraft!A2457),""),"")</f>
        <v/>
      </c>
      <c r="C2442" s="230" t="str">
        <f>IFERROR(IF(ForbDraft!A2457&lt;&gt;"",ForbDraft!A2457,""),"")</f>
        <v/>
      </c>
      <c r="D2442" s="230" t="str">
        <f t="shared" si="38"/>
        <v/>
      </c>
      <c r="E2442" s="230" t="str">
        <f>IFERROR(IF(ForbDraft!L2457&lt;&gt;"",ABS(ForbDraft!L2457),""),"")</f>
        <v/>
      </c>
      <c r="F2442" s="230" t="str">
        <f>IFERROR(IF(ForbDraft!K2457&lt;&gt;"",ForbDraft!K2457,""),"")</f>
        <v/>
      </c>
    </row>
    <row r="2443" spans="2:6" x14ac:dyDescent="0.2">
      <c r="B2443" s="229" t="str">
        <f>IFERROR(IF(ForbDraft!A2458&lt;&gt;"",ROW(ForbDraft!A2458),""),"")</f>
        <v/>
      </c>
      <c r="C2443" s="230" t="str">
        <f>IFERROR(IF(ForbDraft!A2458&lt;&gt;"",ForbDraft!A2458,""),"")</f>
        <v/>
      </c>
      <c r="D2443" s="230" t="str">
        <f t="shared" si="38"/>
        <v/>
      </c>
      <c r="E2443" s="230" t="str">
        <f>IFERROR(IF(ForbDraft!L2458&lt;&gt;"",ABS(ForbDraft!L2458),""),"")</f>
        <v/>
      </c>
      <c r="F2443" s="230" t="str">
        <f>IFERROR(IF(ForbDraft!K2458&lt;&gt;"",ForbDraft!K2458,""),"")</f>
        <v/>
      </c>
    </row>
    <row r="2444" spans="2:6" x14ac:dyDescent="0.2">
      <c r="B2444" s="229" t="str">
        <f>IFERROR(IF(ForbDraft!A2459&lt;&gt;"",ROW(ForbDraft!A2459),""),"")</f>
        <v/>
      </c>
      <c r="C2444" s="230" t="str">
        <f>IFERROR(IF(ForbDraft!A2459&lt;&gt;"",ForbDraft!A2459,""),"")</f>
        <v/>
      </c>
      <c r="D2444" s="230" t="str">
        <f t="shared" si="38"/>
        <v/>
      </c>
      <c r="E2444" s="230" t="str">
        <f>IFERROR(IF(ForbDraft!L2459&lt;&gt;"",ABS(ForbDraft!L2459),""),"")</f>
        <v/>
      </c>
      <c r="F2444" s="230" t="str">
        <f>IFERROR(IF(ForbDraft!K2459&lt;&gt;"",ForbDraft!K2459,""),"")</f>
        <v/>
      </c>
    </row>
    <row r="2445" spans="2:6" x14ac:dyDescent="0.2">
      <c r="B2445" s="229" t="str">
        <f>IFERROR(IF(ForbDraft!A2460&lt;&gt;"",ROW(ForbDraft!A2460),""),"")</f>
        <v/>
      </c>
      <c r="C2445" s="230" t="str">
        <f>IFERROR(IF(ForbDraft!A2460&lt;&gt;"",ForbDraft!A2460,""),"")</f>
        <v/>
      </c>
      <c r="D2445" s="230" t="str">
        <f t="shared" si="38"/>
        <v/>
      </c>
      <c r="E2445" s="230" t="str">
        <f>IFERROR(IF(ForbDraft!L2460&lt;&gt;"",ABS(ForbDraft!L2460),""),"")</f>
        <v/>
      </c>
      <c r="F2445" s="230" t="str">
        <f>IFERROR(IF(ForbDraft!K2460&lt;&gt;"",ForbDraft!K2460,""),"")</f>
        <v/>
      </c>
    </row>
    <row r="2446" spans="2:6" x14ac:dyDescent="0.2">
      <c r="B2446" s="229" t="str">
        <f>IFERROR(IF(ForbDraft!A2461&lt;&gt;"",ROW(ForbDraft!A2461),""),"")</f>
        <v/>
      </c>
      <c r="C2446" s="230" t="str">
        <f>IFERROR(IF(ForbDraft!A2461&lt;&gt;"",ForbDraft!A2461,""),"")</f>
        <v/>
      </c>
      <c r="D2446" s="230" t="str">
        <f t="shared" si="38"/>
        <v/>
      </c>
      <c r="E2446" s="230" t="str">
        <f>IFERROR(IF(ForbDraft!L2461&lt;&gt;"",ABS(ForbDraft!L2461),""),"")</f>
        <v/>
      </c>
      <c r="F2446" s="230" t="str">
        <f>IFERROR(IF(ForbDraft!K2461&lt;&gt;"",ForbDraft!K2461,""),"")</f>
        <v/>
      </c>
    </row>
    <row r="2447" spans="2:6" x14ac:dyDescent="0.2">
      <c r="B2447" s="229" t="str">
        <f>IFERROR(IF(ForbDraft!A2462&lt;&gt;"",ROW(ForbDraft!A2462),""),"")</f>
        <v/>
      </c>
      <c r="C2447" s="230" t="str">
        <f>IFERROR(IF(ForbDraft!A2462&lt;&gt;"",ForbDraft!A2462,""),"")</f>
        <v/>
      </c>
      <c r="D2447" s="230" t="str">
        <f t="shared" si="38"/>
        <v/>
      </c>
      <c r="E2447" s="230" t="str">
        <f>IFERROR(IF(ForbDraft!L2462&lt;&gt;"",ABS(ForbDraft!L2462),""),"")</f>
        <v/>
      </c>
      <c r="F2447" s="230" t="str">
        <f>IFERROR(IF(ForbDraft!K2462&lt;&gt;"",ForbDraft!K2462,""),"")</f>
        <v/>
      </c>
    </row>
    <row r="2448" spans="2:6" x14ac:dyDescent="0.2">
      <c r="B2448" s="229" t="str">
        <f>IFERROR(IF(ForbDraft!A2463&lt;&gt;"",ROW(ForbDraft!A2463),""),"")</f>
        <v/>
      </c>
      <c r="C2448" s="230" t="str">
        <f>IFERROR(IF(ForbDraft!A2463&lt;&gt;"",ForbDraft!A2463,""),"")</f>
        <v/>
      </c>
      <c r="D2448" s="230" t="str">
        <f t="shared" si="38"/>
        <v/>
      </c>
      <c r="E2448" s="230" t="str">
        <f>IFERROR(IF(ForbDraft!L2463&lt;&gt;"",ABS(ForbDraft!L2463),""),"")</f>
        <v/>
      </c>
      <c r="F2448" s="230" t="str">
        <f>IFERROR(IF(ForbDraft!K2463&lt;&gt;"",ForbDraft!K2463,""),"")</f>
        <v/>
      </c>
    </row>
    <row r="2449" spans="2:6" x14ac:dyDescent="0.2">
      <c r="B2449" s="229" t="str">
        <f>IFERROR(IF(ForbDraft!A2464&lt;&gt;"",ROW(ForbDraft!A2464),""),"")</f>
        <v/>
      </c>
      <c r="C2449" s="230" t="str">
        <f>IFERROR(IF(ForbDraft!A2464&lt;&gt;"",ForbDraft!A2464,""),"")</f>
        <v/>
      </c>
      <c r="D2449" s="230" t="str">
        <f t="shared" si="38"/>
        <v/>
      </c>
      <c r="E2449" s="230" t="str">
        <f>IFERROR(IF(ForbDraft!L2464&lt;&gt;"",ABS(ForbDraft!L2464),""),"")</f>
        <v/>
      </c>
      <c r="F2449" s="230" t="str">
        <f>IFERROR(IF(ForbDraft!K2464&lt;&gt;"",ForbDraft!K2464,""),"")</f>
        <v/>
      </c>
    </row>
    <row r="2450" spans="2:6" x14ac:dyDescent="0.2">
      <c r="B2450" s="229" t="str">
        <f>IFERROR(IF(ForbDraft!A2465&lt;&gt;"",ROW(ForbDraft!A2465),""),"")</f>
        <v/>
      </c>
      <c r="C2450" s="230" t="str">
        <f>IFERROR(IF(ForbDraft!A2465&lt;&gt;"",ForbDraft!A2465,""),"")</f>
        <v/>
      </c>
      <c r="D2450" s="230" t="str">
        <f t="shared" si="38"/>
        <v/>
      </c>
      <c r="E2450" s="230" t="str">
        <f>IFERROR(IF(ForbDraft!L2465&lt;&gt;"",ABS(ForbDraft!L2465),""),"")</f>
        <v/>
      </c>
      <c r="F2450" s="230" t="str">
        <f>IFERROR(IF(ForbDraft!K2465&lt;&gt;"",ForbDraft!K2465,""),"")</f>
        <v/>
      </c>
    </row>
    <row r="2451" spans="2:6" x14ac:dyDescent="0.2">
      <c r="B2451" s="229" t="str">
        <f>IFERROR(IF(ForbDraft!A2466&lt;&gt;"",ROW(ForbDraft!A2466),""),"")</f>
        <v/>
      </c>
      <c r="C2451" s="230" t="str">
        <f>IFERROR(IF(ForbDraft!A2466&lt;&gt;"",ForbDraft!A2466,""),"")</f>
        <v/>
      </c>
      <c r="D2451" s="230" t="str">
        <f t="shared" si="38"/>
        <v/>
      </c>
      <c r="E2451" s="230" t="str">
        <f>IFERROR(IF(ForbDraft!L2466&lt;&gt;"",ABS(ForbDraft!L2466),""),"")</f>
        <v/>
      </c>
      <c r="F2451" s="230" t="str">
        <f>IFERROR(IF(ForbDraft!K2466&lt;&gt;"",ForbDraft!K2466,""),"")</f>
        <v/>
      </c>
    </row>
    <row r="2452" spans="2:6" x14ac:dyDescent="0.2">
      <c r="B2452" s="229" t="str">
        <f>IFERROR(IF(ForbDraft!A2467&lt;&gt;"",ROW(ForbDraft!A2467),""),"")</f>
        <v/>
      </c>
      <c r="C2452" s="230" t="str">
        <f>IFERROR(IF(ForbDraft!A2467&lt;&gt;"",ForbDraft!A2467,""),"")</f>
        <v/>
      </c>
      <c r="D2452" s="230" t="str">
        <f t="shared" si="38"/>
        <v/>
      </c>
      <c r="E2452" s="230" t="str">
        <f>IFERROR(IF(ForbDraft!L2467&lt;&gt;"",ABS(ForbDraft!L2467),""),"")</f>
        <v/>
      </c>
      <c r="F2452" s="230" t="str">
        <f>IFERROR(IF(ForbDraft!K2467&lt;&gt;"",ForbDraft!K2467,""),"")</f>
        <v/>
      </c>
    </row>
    <row r="2453" spans="2:6" x14ac:dyDescent="0.2">
      <c r="B2453" s="229" t="str">
        <f>IFERROR(IF(ForbDraft!A2468&lt;&gt;"",ROW(ForbDraft!A2468),""),"")</f>
        <v/>
      </c>
      <c r="C2453" s="230" t="str">
        <f>IFERROR(IF(ForbDraft!A2468&lt;&gt;"",ForbDraft!A2468,""),"")</f>
        <v/>
      </c>
      <c r="D2453" s="230" t="str">
        <f t="shared" si="38"/>
        <v/>
      </c>
      <c r="E2453" s="230" t="str">
        <f>IFERROR(IF(ForbDraft!L2468&lt;&gt;"",ABS(ForbDraft!L2468),""),"")</f>
        <v/>
      </c>
      <c r="F2453" s="230" t="str">
        <f>IFERROR(IF(ForbDraft!K2468&lt;&gt;"",ForbDraft!K2468,""),"")</f>
        <v/>
      </c>
    </row>
    <row r="2454" spans="2:6" x14ac:dyDescent="0.2">
      <c r="B2454" s="229" t="str">
        <f>IFERROR(IF(ForbDraft!A2469&lt;&gt;"",ROW(ForbDraft!A2469),""),"")</f>
        <v/>
      </c>
      <c r="C2454" s="230" t="str">
        <f>IFERROR(IF(ForbDraft!A2469&lt;&gt;"",ForbDraft!A2469,""),"")</f>
        <v/>
      </c>
      <c r="D2454" s="230" t="str">
        <f t="shared" si="38"/>
        <v/>
      </c>
      <c r="E2454" s="230" t="str">
        <f>IFERROR(IF(ForbDraft!L2469&lt;&gt;"",ABS(ForbDraft!L2469),""),"")</f>
        <v/>
      </c>
      <c r="F2454" s="230" t="str">
        <f>IFERROR(IF(ForbDraft!K2469&lt;&gt;"",ForbDraft!K2469,""),"")</f>
        <v/>
      </c>
    </row>
    <row r="2455" spans="2:6" x14ac:dyDescent="0.2">
      <c r="B2455" s="229" t="str">
        <f>IFERROR(IF(ForbDraft!A2470&lt;&gt;"",ROW(ForbDraft!A2470),""),"")</f>
        <v/>
      </c>
      <c r="C2455" s="230" t="str">
        <f>IFERROR(IF(ForbDraft!A2470&lt;&gt;"",ForbDraft!A2470,""),"")</f>
        <v/>
      </c>
      <c r="D2455" s="230" t="str">
        <f t="shared" si="38"/>
        <v/>
      </c>
      <c r="E2455" s="230" t="str">
        <f>IFERROR(IF(ForbDraft!L2470&lt;&gt;"",ABS(ForbDraft!L2470),""),"")</f>
        <v/>
      </c>
      <c r="F2455" s="230" t="str">
        <f>IFERROR(IF(ForbDraft!K2470&lt;&gt;"",ForbDraft!K2470,""),"")</f>
        <v/>
      </c>
    </row>
    <row r="2456" spans="2:6" x14ac:dyDescent="0.2">
      <c r="B2456" s="229" t="str">
        <f>IFERROR(IF(ForbDraft!A2471&lt;&gt;"",ROW(ForbDraft!A2471),""),"")</f>
        <v/>
      </c>
      <c r="C2456" s="230" t="str">
        <f>IFERROR(IF(ForbDraft!A2471&lt;&gt;"",ForbDraft!A2471,""),"")</f>
        <v/>
      </c>
      <c r="D2456" s="230" t="str">
        <f t="shared" si="38"/>
        <v/>
      </c>
      <c r="E2456" s="230" t="str">
        <f>IFERROR(IF(ForbDraft!L2471&lt;&gt;"",ABS(ForbDraft!L2471),""),"")</f>
        <v/>
      </c>
      <c r="F2456" s="230" t="str">
        <f>IFERROR(IF(ForbDraft!K2471&lt;&gt;"",ForbDraft!K2471,""),"")</f>
        <v/>
      </c>
    </row>
    <row r="2457" spans="2:6" x14ac:dyDescent="0.2">
      <c r="B2457" s="229" t="str">
        <f>IFERROR(IF(ForbDraft!A2472&lt;&gt;"",ROW(ForbDraft!A2472),""),"")</f>
        <v/>
      </c>
      <c r="C2457" s="230" t="str">
        <f>IFERROR(IF(ForbDraft!A2472&lt;&gt;"",ForbDraft!A2472,""),"")</f>
        <v/>
      </c>
      <c r="D2457" s="230" t="str">
        <f t="shared" si="38"/>
        <v/>
      </c>
      <c r="E2457" s="230" t="str">
        <f>IFERROR(IF(ForbDraft!L2472&lt;&gt;"",ABS(ForbDraft!L2472),""),"")</f>
        <v/>
      </c>
      <c r="F2457" s="230" t="str">
        <f>IFERROR(IF(ForbDraft!K2472&lt;&gt;"",ForbDraft!K2472,""),"")</f>
        <v/>
      </c>
    </row>
    <row r="2458" spans="2:6" x14ac:dyDescent="0.2">
      <c r="B2458" s="229" t="str">
        <f>IFERROR(IF(ForbDraft!A2473&lt;&gt;"",ROW(ForbDraft!A2473),""),"")</f>
        <v/>
      </c>
      <c r="C2458" s="230" t="str">
        <f>IFERROR(IF(ForbDraft!A2473&lt;&gt;"",ForbDraft!A2473,""),"")</f>
        <v/>
      </c>
      <c r="D2458" s="230" t="str">
        <f t="shared" si="38"/>
        <v/>
      </c>
      <c r="E2458" s="230" t="str">
        <f>IFERROR(IF(ForbDraft!L2473&lt;&gt;"",ABS(ForbDraft!L2473),""),"")</f>
        <v/>
      </c>
      <c r="F2458" s="230" t="str">
        <f>IFERROR(IF(ForbDraft!K2473&lt;&gt;"",ForbDraft!K2473,""),"")</f>
        <v/>
      </c>
    </row>
    <row r="2459" spans="2:6" x14ac:dyDescent="0.2">
      <c r="B2459" s="229" t="str">
        <f>IFERROR(IF(ForbDraft!A2474&lt;&gt;"",ROW(ForbDraft!A2474),""),"")</f>
        <v/>
      </c>
      <c r="C2459" s="230" t="str">
        <f>IFERROR(IF(ForbDraft!A2474&lt;&gt;"",ForbDraft!A2474,""),"")</f>
        <v/>
      </c>
      <c r="D2459" s="230" t="str">
        <f t="shared" si="38"/>
        <v/>
      </c>
      <c r="E2459" s="230" t="str">
        <f>IFERROR(IF(ForbDraft!L2474&lt;&gt;"",ABS(ForbDraft!L2474),""),"")</f>
        <v/>
      </c>
      <c r="F2459" s="230" t="str">
        <f>IFERROR(IF(ForbDraft!K2474&lt;&gt;"",ForbDraft!K2474,""),"")</f>
        <v/>
      </c>
    </row>
    <row r="2460" spans="2:6" x14ac:dyDescent="0.2">
      <c r="B2460" s="229" t="str">
        <f>IFERROR(IF(ForbDraft!A2475&lt;&gt;"",ROW(ForbDraft!A2475),""),"")</f>
        <v/>
      </c>
      <c r="C2460" s="230" t="str">
        <f>IFERROR(IF(ForbDraft!A2475&lt;&gt;"",ForbDraft!A2475,""),"")</f>
        <v/>
      </c>
      <c r="D2460" s="230" t="str">
        <f t="shared" si="38"/>
        <v/>
      </c>
      <c r="E2460" s="230" t="str">
        <f>IFERROR(IF(ForbDraft!L2475&lt;&gt;"",ABS(ForbDraft!L2475),""),"")</f>
        <v/>
      </c>
      <c r="F2460" s="230" t="str">
        <f>IFERROR(IF(ForbDraft!K2475&lt;&gt;"",ForbDraft!K2475,""),"")</f>
        <v/>
      </c>
    </row>
    <row r="2461" spans="2:6" x14ac:dyDescent="0.2">
      <c r="B2461" s="229" t="str">
        <f>IFERROR(IF(ForbDraft!A2476&lt;&gt;"",ROW(ForbDraft!A2476),""),"")</f>
        <v/>
      </c>
      <c r="C2461" s="230" t="str">
        <f>IFERROR(IF(ForbDraft!A2476&lt;&gt;"",ForbDraft!A2476,""),"")</f>
        <v/>
      </c>
      <c r="D2461" s="230" t="str">
        <f t="shared" si="38"/>
        <v/>
      </c>
      <c r="E2461" s="230" t="str">
        <f>IFERROR(IF(ForbDraft!L2476&lt;&gt;"",ABS(ForbDraft!L2476),""),"")</f>
        <v/>
      </c>
      <c r="F2461" s="230" t="str">
        <f>IFERROR(IF(ForbDraft!K2476&lt;&gt;"",ForbDraft!K2476,""),"")</f>
        <v/>
      </c>
    </row>
    <row r="2462" spans="2:6" x14ac:dyDescent="0.2">
      <c r="B2462" s="229" t="str">
        <f>IFERROR(IF(ForbDraft!A2477&lt;&gt;"",ROW(ForbDraft!A2477),""),"")</f>
        <v/>
      </c>
      <c r="C2462" s="230" t="str">
        <f>IFERROR(IF(ForbDraft!A2477&lt;&gt;"",ForbDraft!A2477,""),"")</f>
        <v/>
      </c>
      <c r="D2462" s="230" t="str">
        <f t="shared" si="38"/>
        <v/>
      </c>
      <c r="E2462" s="230" t="str">
        <f>IFERROR(IF(ForbDraft!L2477&lt;&gt;"",ABS(ForbDraft!L2477),""),"")</f>
        <v/>
      </c>
      <c r="F2462" s="230" t="str">
        <f>IFERROR(IF(ForbDraft!K2477&lt;&gt;"",ForbDraft!K2477,""),"")</f>
        <v/>
      </c>
    </row>
    <row r="2463" spans="2:6" x14ac:dyDescent="0.2">
      <c r="B2463" s="229" t="str">
        <f>IFERROR(IF(ForbDraft!A2478&lt;&gt;"",ROW(ForbDraft!A2478),""),"")</f>
        <v/>
      </c>
      <c r="C2463" s="230" t="str">
        <f>IFERROR(IF(ForbDraft!A2478&lt;&gt;"",ForbDraft!A2478,""),"")</f>
        <v/>
      </c>
      <c r="D2463" s="230" t="str">
        <f t="shared" si="38"/>
        <v/>
      </c>
      <c r="E2463" s="230" t="str">
        <f>IFERROR(IF(ForbDraft!L2478&lt;&gt;"",ABS(ForbDraft!L2478),""),"")</f>
        <v/>
      </c>
      <c r="F2463" s="230" t="str">
        <f>IFERROR(IF(ForbDraft!K2478&lt;&gt;"",ForbDraft!K2478,""),"")</f>
        <v/>
      </c>
    </row>
    <row r="2464" spans="2:6" x14ac:dyDescent="0.2">
      <c r="B2464" s="229" t="str">
        <f>IFERROR(IF(ForbDraft!A2479&lt;&gt;"",ROW(ForbDraft!A2479),""),"")</f>
        <v/>
      </c>
      <c r="C2464" s="230" t="str">
        <f>IFERROR(IF(ForbDraft!A2479&lt;&gt;"",ForbDraft!A2479,""),"")</f>
        <v/>
      </c>
      <c r="D2464" s="230" t="str">
        <f t="shared" si="38"/>
        <v/>
      </c>
      <c r="E2464" s="230" t="str">
        <f>IFERROR(IF(ForbDraft!L2479&lt;&gt;"",ABS(ForbDraft!L2479),""),"")</f>
        <v/>
      </c>
      <c r="F2464" s="230" t="str">
        <f>IFERROR(IF(ForbDraft!K2479&lt;&gt;"",ForbDraft!K2479,""),"")</f>
        <v/>
      </c>
    </row>
    <row r="2465" spans="2:6" x14ac:dyDescent="0.2">
      <c r="B2465" s="229" t="str">
        <f>IFERROR(IF(ForbDraft!A2480&lt;&gt;"",ROW(ForbDraft!A2480),""),"")</f>
        <v/>
      </c>
      <c r="C2465" s="230" t="str">
        <f>IFERROR(IF(ForbDraft!A2480&lt;&gt;"",ForbDraft!A2480,""),"")</f>
        <v/>
      </c>
      <c r="D2465" s="230" t="str">
        <f t="shared" si="38"/>
        <v/>
      </c>
      <c r="E2465" s="230" t="str">
        <f>IFERROR(IF(ForbDraft!L2480&lt;&gt;"",ABS(ForbDraft!L2480),""),"")</f>
        <v/>
      </c>
      <c r="F2465" s="230" t="str">
        <f>IFERROR(IF(ForbDraft!K2480&lt;&gt;"",ForbDraft!K2480,""),"")</f>
        <v/>
      </c>
    </row>
    <row r="2466" spans="2:6" x14ac:dyDescent="0.2">
      <c r="B2466" s="229" t="str">
        <f>IFERROR(IF(ForbDraft!A2481&lt;&gt;"",ROW(ForbDraft!A2481),""),"")</f>
        <v/>
      </c>
      <c r="C2466" s="230" t="str">
        <f>IFERROR(IF(ForbDraft!A2481&lt;&gt;"",ForbDraft!A2481,""),"")</f>
        <v/>
      </c>
      <c r="D2466" s="230" t="str">
        <f t="shared" si="38"/>
        <v/>
      </c>
      <c r="E2466" s="230" t="str">
        <f>IFERROR(IF(ForbDraft!L2481&lt;&gt;"",ABS(ForbDraft!L2481),""),"")</f>
        <v/>
      </c>
      <c r="F2466" s="230" t="str">
        <f>IFERROR(IF(ForbDraft!K2481&lt;&gt;"",ForbDraft!K2481,""),"")</f>
        <v/>
      </c>
    </row>
    <row r="2467" spans="2:6" x14ac:dyDescent="0.2">
      <c r="B2467" s="229" t="str">
        <f>IFERROR(IF(ForbDraft!A2482&lt;&gt;"",ROW(ForbDraft!A2482),""),"")</f>
        <v/>
      </c>
      <c r="C2467" s="230" t="str">
        <f>IFERROR(IF(ForbDraft!A2482&lt;&gt;"",ForbDraft!A2482,""),"")</f>
        <v/>
      </c>
      <c r="D2467" s="230" t="str">
        <f t="shared" si="38"/>
        <v/>
      </c>
      <c r="E2467" s="230" t="str">
        <f>IFERROR(IF(ForbDraft!L2482&lt;&gt;"",ABS(ForbDraft!L2482),""),"")</f>
        <v/>
      </c>
      <c r="F2467" s="230" t="str">
        <f>IFERROR(IF(ForbDraft!K2482&lt;&gt;"",ForbDraft!K2482,""),"")</f>
        <v/>
      </c>
    </row>
    <row r="2468" spans="2:6" x14ac:dyDescent="0.2">
      <c r="B2468" s="229" t="str">
        <f>IFERROR(IF(ForbDraft!A2483&lt;&gt;"",ROW(ForbDraft!A2483),""),"")</f>
        <v/>
      </c>
      <c r="C2468" s="230" t="str">
        <f>IFERROR(IF(ForbDraft!A2483&lt;&gt;"",ForbDraft!A2483,""),"")</f>
        <v/>
      </c>
      <c r="D2468" s="230" t="str">
        <f t="shared" si="38"/>
        <v/>
      </c>
      <c r="E2468" s="230" t="str">
        <f>IFERROR(IF(ForbDraft!L2483&lt;&gt;"",ABS(ForbDraft!L2483),""),"")</f>
        <v/>
      </c>
      <c r="F2468" s="230" t="str">
        <f>IFERROR(IF(ForbDraft!K2483&lt;&gt;"",ForbDraft!K2483,""),"")</f>
        <v/>
      </c>
    </row>
    <row r="2469" spans="2:6" x14ac:dyDescent="0.2">
      <c r="B2469" s="229" t="str">
        <f>IFERROR(IF(ForbDraft!A2484&lt;&gt;"",ROW(ForbDraft!A2484),""),"")</f>
        <v/>
      </c>
      <c r="C2469" s="230" t="str">
        <f>IFERROR(IF(ForbDraft!A2484&lt;&gt;"",ForbDraft!A2484,""),"")</f>
        <v/>
      </c>
      <c r="D2469" s="230" t="str">
        <f t="shared" si="38"/>
        <v/>
      </c>
      <c r="E2469" s="230" t="str">
        <f>IFERROR(IF(ForbDraft!L2484&lt;&gt;"",ABS(ForbDraft!L2484),""),"")</f>
        <v/>
      </c>
      <c r="F2469" s="230" t="str">
        <f>IFERROR(IF(ForbDraft!K2484&lt;&gt;"",ForbDraft!K2484,""),"")</f>
        <v/>
      </c>
    </row>
    <row r="2470" spans="2:6" x14ac:dyDescent="0.2">
      <c r="B2470" s="229" t="str">
        <f>IFERROR(IF(ForbDraft!A2485&lt;&gt;"",ROW(ForbDraft!A2485),""),"")</f>
        <v/>
      </c>
      <c r="C2470" s="230" t="str">
        <f>IFERROR(IF(ForbDraft!A2485&lt;&gt;"",ForbDraft!A2485,""),"")</f>
        <v/>
      </c>
      <c r="D2470" s="230" t="str">
        <f t="shared" si="38"/>
        <v/>
      </c>
      <c r="E2470" s="230" t="str">
        <f>IFERROR(IF(ForbDraft!L2485&lt;&gt;"",ABS(ForbDraft!L2485),""),"")</f>
        <v/>
      </c>
      <c r="F2470" s="230" t="str">
        <f>IFERROR(IF(ForbDraft!K2485&lt;&gt;"",ForbDraft!K2485,""),"")</f>
        <v/>
      </c>
    </row>
    <row r="2471" spans="2:6" x14ac:dyDescent="0.2">
      <c r="B2471" s="229" t="str">
        <f>IFERROR(IF(ForbDraft!A2486&lt;&gt;"",ROW(ForbDraft!A2486),""),"")</f>
        <v/>
      </c>
      <c r="C2471" s="230" t="str">
        <f>IFERROR(IF(ForbDraft!A2486&lt;&gt;"",ForbDraft!A2486,""),"")</f>
        <v/>
      </c>
      <c r="D2471" s="230" t="str">
        <f t="shared" si="38"/>
        <v/>
      </c>
      <c r="E2471" s="230" t="str">
        <f>IFERROR(IF(ForbDraft!L2486&lt;&gt;"",ABS(ForbDraft!L2486),""),"")</f>
        <v/>
      </c>
      <c r="F2471" s="230" t="str">
        <f>IFERROR(IF(ForbDraft!K2486&lt;&gt;"",ForbDraft!K2486,""),"")</f>
        <v/>
      </c>
    </row>
    <row r="2472" spans="2:6" x14ac:dyDescent="0.2">
      <c r="B2472" s="229" t="str">
        <f>IFERROR(IF(ForbDraft!A2487&lt;&gt;"",ROW(ForbDraft!A2487),""),"")</f>
        <v/>
      </c>
      <c r="C2472" s="230" t="str">
        <f>IFERROR(IF(ForbDraft!A2487&lt;&gt;"",ForbDraft!A2487,""),"")</f>
        <v/>
      </c>
      <c r="D2472" s="230" t="str">
        <f t="shared" si="38"/>
        <v/>
      </c>
      <c r="E2472" s="230" t="str">
        <f>IFERROR(IF(ForbDraft!L2487&lt;&gt;"",ABS(ForbDraft!L2487),""),"")</f>
        <v/>
      </c>
      <c r="F2472" s="230" t="str">
        <f>IFERROR(IF(ForbDraft!K2487&lt;&gt;"",ForbDraft!K2487,""),"")</f>
        <v/>
      </c>
    </row>
    <row r="2473" spans="2:6" x14ac:dyDescent="0.2">
      <c r="B2473" s="229" t="str">
        <f>IFERROR(IF(ForbDraft!A2488&lt;&gt;"",ROW(ForbDraft!A2488),""),"")</f>
        <v/>
      </c>
      <c r="C2473" s="230" t="str">
        <f>IFERROR(IF(ForbDraft!A2488&lt;&gt;"",ForbDraft!A2488,""),"")</f>
        <v/>
      </c>
      <c r="D2473" s="230" t="str">
        <f t="shared" si="38"/>
        <v/>
      </c>
      <c r="E2473" s="230" t="str">
        <f>IFERROR(IF(ForbDraft!L2488&lt;&gt;"",ABS(ForbDraft!L2488),""),"")</f>
        <v/>
      </c>
      <c r="F2473" s="230" t="str">
        <f>IFERROR(IF(ForbDraft!K2488&lt;&gt;"",ForbDraft!K2488,""),"")</f>
        <v/>
      </c>
    </row>
    <row r="2474" spans="2:6" x14ac:dyDescent="0.2">
      <c r="B2474" s="229" t="str">
        <f>IFERROR(IF(ForbDraft!A2489&lt;&gt;"",ROW(ForbDraft!A2489),""),"")</f>
        <v/>
      </c>
      <c r="C2474" s="230" t="str">
        <f>IFERROR(IF(ForbDraft!A2489&lt;&gt;"",ForbDraft!A2489,""),"")</f>
        <v/>
      </c>
      <c r="D2474" s="230" t="str">
        <f t="shared" si="38"/>
        <v/>
      </c>
      <c r="E2474" s="230" t="str">
        <f>IFERROR(IF(ForbDraft!L2489&lt;&gt;"",ABS(ForbDraft!L2489),""),"")</f>
        <v/>
      </c>
      <c r="F2474" s="230" t="str">
        <f>IFERROR(IF(ForbDraft!K2489&lt;&gt;"",ForbDraft!K2489,""),"")</f>
        <v/>
      </c>
    </row>
    <row r="2475" spans="2:6" x14ac:dyDescent="0.2">
      <c r="B2475" s="229" t="str">
        <f>IFERROR(IF(ForbDraft!A2490&lt;&gt;"",ROW(ForbDraft!A2490),""),"")</f>
        <v/>
      </c>
      <c r="C2475" s="230" t="str">
        <f>IFERROR(IF(ForbDraft!A2490&lt;&gt;"",ForbDraft!A2490,""),"")</f>
        <v/>
      </c>
      <c r="D2475" s="230" t="str">
        <f t="shared" si="38"/>
        <v/>
      </c>
      <c r="E2475" s="230" t="str">
        <f>IFERROR(IF(ForbDraft!L2490&lt;&gt;"",ABS(ForbDraft!L2490),""),"")</f>
        <v/>
      </c>
      <c r="F2475" s="230" t="str">
        <f>IFERROR(IF(ForbDraft!K2490&lt;&gt;"",ForbDraft!K2490,""),"")</f>
        <v/>
      </c>
    </row>
    <row r="2476" spans="2:6" x14ac:dyDescent="0.2">
      <c r="B2476" s="229" t="str">
        <f>IFERROR(IF(ForbDraft!A2491&lt;&gt;"",ROW(ForbDraft!A2491),""),"")</f>
        <v/>
      </c>
      <c r="C2476" s="230" t="str">
        <f>IFERROR(IF(ForbDraft!A2491&lt;&gt;"",ForbDraft!A2491,""),"")</f>
        <v/>
      </c>
      <c r="D2476" s="230" t="str">
        <f t="shared" si="38"/>
        <v/>
      </c>
      <c r="E2476" s="230" t="str">
        <f>IFERROR(IF(ForbDraft!L2491&lt;&gt;"",ABS(ForbDraft!L2491),""),"")</f>
        <v/>
      </c>
      <c r="F2476" s="230" t="str">
        <f>IFERROR(IF(ForbDraft!K2491&lt;&gt;"",ForbDraft!K2491,""),"")</f>
        <v/>
      </c>
    </row>
    <row r="2477" spans="2:6" x14ac:dyDescent="0.2">
      <c r="B2477" s="229" t="str">
        <f>IFERROR(IF(ForbDraft!A2492&lt;&gt;"",ROW(ForbDraft!A2492),""),"")</f>
        <v/>
      </c>
      <c r="C2477" s="230" t="str">
        <f>IFERROR(IF(ForbDraft!A2492&lt;&gt;"",ForbDraft!A2492,""),"")</f>
        <v/>
      </c>
      <c r="D2477" s="230" t="str">
        <f t="shared" si="38"/>
        <v/>
      </c>
      <c r="E2477" s="230" t="str">
        <f>IFERROR(IF(ForbDraft!L2492&lt;&gt;"",ABS(ForbDraft!L2492),""),"")</f>
        <v/>
      </c>
      <c r="F2477" s="230" t="str">
        <f>IFERROR(IF(ForbDraft!K2492&lt;&gt;"",ForbDraft!K2492,""),"")</f>
        <v/>
      </c>
    </row>
    <row r="2478" spans="2:6" x14ac:dyDescent="0.2">
      <c r="B2478" s="229" t="str">
        <f>IFERROR(IF(ForbDraft!A2493&lt;&gt;"",ROW(ForbDraft!A2493),""),"")</f>
        <v/>
      </c>
      <c r="C2478" s="230" t="str">
        <f>IFERROR(IF(ForbDraft!A2493&lt;&gt;"",ForbDraft!A2493,""),"")</f>
        <v/>
      </c>
      <c r="D2478" s="230" t="str">
        <f t="shared" si="38"/>
        <v/>
      </c>
      <c r="E2478" s="230" t="str">
        <f>IFERROR(IF(ForbDraft!L2493&lt;&gt;"",ABS(ForbDraft!L2493),""),"")</f>
        <v/>
      </c>
      <c r="F2478" s="230" t="str">
        <f>IFERROR(IF(ForbDraft!K2493&lt;&gt;"",ForbDraft!K2493,""),"")</f>
        <v/>
      </c>
    </row>
    <row r="2479" spans="2:6" x14ac:dyDescent="0.2">
      <c r="B2479" s="229" t="str">
        <f>IFERROR(IF(ForbDraft!A2494&lt;&gt;"",ROW(ForbDraft!A2494),""),"")</f>
        <v/>
      </c>
      <c r="C2479" s="230" t="str">
        <f>IFERROR(IF(ForbDraft!A2494&lt;&gt;"",ForbDraft!A2494,""),"")</f>
        <v/>
      </c>
      <c r="D2479" s="230" t="str">
        <f t="shared" si="38"/>
        <v/>
      </c>
      <c r="E2479" s="230" t="str">
        <f>IFERROR(IF(ForbDraft!L2494&lt;&gt;"",ABS(ForbDraft!L2494),""),"")</f>
        <v/>
      </c>
      <c r="F2479" s="230" t="str">
        <f>IFERROR(IF(ForbDraft!K2494&lt;&gt;"",ForbDraft!K2494,""),"")</f>
        <v/>
      </c>
    </row>
    <row r="2480" spans="2:6" x14ac:dyDescent="0.2">
      <c r="B2480" s="229" t="str">
        <f>IFERROR(IF(ForbDraft!A2495&lt;&gt;"",ROW(ForbDraft!A2495),""),"")</f>
        <v/>
      </c>
      <c r="C2480" s="230" t="str">
        <f>IFERROR(IF(ForbDraft!A2495&lt;&gt;"",ForbDraft!A2495,""),"")</f>
        <v/>
      </c>
      <c r="D2480" s="230" t="str">
        <f t="shared" si="38"/>
        <v/>
      </c>
      <c r="E2480" s="230" t="str">
        <f>IFERROR(IF(ForbDraft!L2495&lt;&gt;"",ABS(ForbDraft!L2495),""),"")</f>
        <v/>
      </c>
      <c r="F2480" s="230" t="str">
        <f>IFERROR(IF(ForbDraft!K2495&lt;&gt;"",ForbDraft!K2495,""),"")</f>
        <v/>
      </c>
    </row>
    <row r="2481" spans="2:6" x14ac:dyDescent="0.2">
      <c r="B2481" s="229" t="str">
        <f>IFERROR(IF(ForbDraft!A2496&lt;&gt;"",ROW(ForbDraft!A2496),""),"")</f>
        <v/>
      </c>
      <c r="C2481" s="230" t="str">
        <f>IFERROR(IF(ForbDraft!A2496&lt;&gt;"",ForbDraft!A2496,""),"")</f>
        <v/>
      </c>
      <c r="D2481" s="230" t="str">
        <f t="shared" si="38"/>
        <v/>
      </c>
      <c r="E2481" s="230" t="str">
        <f>IFERROR(IF(ForbDraft!L2496&lt;&gt;"",ABS(ForbDraft!L2496),""),"")</f>
        <v/>
      </c>
      <c r="F2481" s="230" t="str">
        <f>IFERROR(IF(ForbDraft!K2496&lt;&gt;"",ForbDraft!K2496,""),"")</f>
        <v/>
      </c>
    </row>
    <row r="2482" spans="2:6" x14ac:dyDescent="0.2">
      <c r="B2482" s="229" t="str">
        <f>IFERROR(IF(ForbDraft!A2497&lt;&gt;"",ROW(ForbDraft!A2497),""),"")</f>
        <v/>
      </c>
      <c r="C2482" s="230" t="str">
        <f>IFERROR(IF(ForbDraft!A2497&lt;&gt;"",ForbDraft!A2497,""),"")</f>
        <v/>
      </c>
      <c r="D2482" s="230" t="str">
        <f t="shared" si="38"/>
        <v/>
      </c>
      <c r="E2482" s="230" t="str">
        <f>IFERROR(IF(ForbDraft!L2497&lt;&gt;"",ABS(ForbDraft!L2497),""),"")</f>
        <v/>
      </c>
      <c r="F2482" s="230" t="str">
        <f>IFERROR(IF(ForbDraft!K2497&lt;&gt;"",ForbDraft!K2497,""),"")</f>
        <v/>
      </c>
    </row>
    <row r="2483" spans="2:6" x14ac:dyDescent="0.2">
      <c r="B2483" s="229" t="str">
        <f>IFERROR(IF(ForbDraft!A2498&lt;&gt;"",ROW(ForbDraft!A2498),""),"")</f>
        <v/>
      </c>
      <c r="C2483" s="230" t="str">
        <f>IFERROR(IF(ForbDraft!A2498&lt;&gt;"",ForbDraft!A2498,""),"")</f>
        <v/>
      </c>
      <c r="D2483" s="230" t="str">
        <f t="shared" si="38"/>
        <v/>
      </c>
      <c r="E2483" s="230" t="str">
        <f>IFERROR(IF(ForbDraft!L2498&lt;&gt;"",ABS(ForbDraft!L2498),""),"")</f>
        <v/>
      </c>
      <c r="F2483" s="230" t="str">
        <f>IFERROR(IF(ForbDraft!K2498&lt;&gt;"",ForbDraft!K2498,""),"")</f>
        <v/>
      </c>
    </row>
    <row r="2484" spans="2:6" x14ac:dyDescent="0.2">
      <c r="B2484" s="229" t="str">
        <f>IFERROR(IF(ForbDraft!A2499&lt;&gt;"",ROW(ForbDraft!A2499),""),"")</f>
        <v/>
      </c>
      <c r="C2484" s="230" t="str">
        <f>IFERROR(IF(ForbDraft!A2499&lt;&gt;"",ForbDraft!A2499,""),"")</f>
        <v/>
      </c>
      <c r="D2484" s="230" t="str">
        <f t="shared" si="38"/>
        <v/>
      </c>
      <c r="E2484" s="230" t="str">
        <f>IFERROR(IF(ForbDraft!L2499&lt;&gt;"",ABS(ForbDraft!L2499),""),"")</f>
        <v/>
      </c>
      <c r="F2484" s="230" t="str">
        <f>IFERROR(IF(ForbDraft!K2499&lt;&gt;"",ForbDraft!K2499,""),"")</f>
        <v/>
      </c>
    </row>
    <row r="2485" spans="2:6" x14ac:dyDescent="0.2">
      <c r="B2485" s="229" t="str">
        <f>IFERROR(IF(ForbDraft!A2500&lt;&gt;"",ROW(ForbDraft!A2500),""),"")</f>
        <v/>
      </c>
      <c r="C2485" s="230" t="str">
        <f>IFERROR(IF(ForbDraft!A2500&lt;&gt;"",ForbDraft!A2500,""),"")</f>
        <v/>
      </c>
      <c r="D2485" s="230" t="str">
        <f t="shared" si="38"/>
        <v/>
      </c>
      <c r="E2485" s="230" t="str">
        <f>IFERROR(IF(ForbDraft!L2500&lt;&gt;"",ABS(ForbDraft!L2500),""),"")</f>
        <v/>
      </c>
      <c r="F2485" s="230" t="str">
        <f>IFERROR(IF(ForbDraft!K2500&lt;&gt;"",ForbDraft!K2500,""),"")</f>
        <v/>
      </c>
    </row>
    <row r="2486" spans="2:6" x14ac:dyDescent="0.2">
      <c r="B2486" s="229" t="str">
        <f>IFERROR(IF(ForbDraft!A2501&lt;&gt;"",ROW(ForbDraft!A2501),""),"")</f>
        <v/>
      </c>
      <c r="C2486" s="230" t="str">
        <f>IFERROR(IF(ForbDraft!A2501&lt;&gt;"",ForbDraft!A2501,""),"")</f>
        <v/>
      </c>
      <c r="D2486" s="230" t="str">
        <f t="shared" si="38"/>
        <v/>
      </c>
      <c r="E2486" s="230" t="str">
        <f>IFERROR(IF(ForbDraft!L2501&lt;&gt;"",ABS(ForbDraft!L2501),""),"")</f>
        <v/>
      </c>
      <c r="F2486" s="230" t="str">
        <f>IFERROR(IF(ForbDraft!K2501&lt;&gt;"",ForbDraft!K2501,""),"")</f>
        <v/>
      </c>
    </row>
    <row r="2487" spans="2:6" x14ac:dyDescent="0.2">
      <c r="B2487" s="229" t="str">
        <f>IFERROR(IF(ForbDraft!A2502&lt;&gt;"",ROW(ForbDraft!A2502),""),"")</f>
        <v/>
      </c>
      <c r="C2487" s="230" t="str">
        <f>IFERROR(IF(ForbDraft!A2502&lt;&gt;"",ForbDraft!A2502,""),"")</f>
        <v/>
      </c>
      <c r="D2487" s="230" t="str">
        <f t="shared" si="38"/>
        <v/>
      </c>
      <c r="E2487" s="230" t="str">
        <f>IFERROR(IF(ForbDraft!L2502&lt;&gt;"",ABS(ForbDraft!L2502),""),"")</f>
        <v/>
      </c>
      <c r="F2487" s="230" t="str">
        <f>IFERROR(IF(ForbDraft!K2502&lt;&gt;"",ForbDraft!K2502,""),"")</f>
        <v/>
      </c>
    </row>
    <row r="2488" spans="2:6" x14ac:dyDescent="0.2">
      <c r="B2488" s="229" t="str">
        <f>IFERROR(IF(ForbDraft!A2503&lt;&gt;"",ROW(ForbDraft!A2503),""),"")</f>
        <v/>
      </c>
      <c r="C2488" s="230" t="str">
        <f>IFERROR(IF(ForbDraft!A2503&lt;&gt;"",ForbDraft!A2503,""),"")</f>
        <v/>
      </c>
      <c r="D2488" s="230" t="str">
        <f t="shared" si="38"/>
        <v/>
      </c>
      <c r="E2488" s="230" t="str">
        <f>IFERROR(IF(ForbDraft!L2503&lt;&gt;"",ABS(ForbDraft!L2503),""),"")</f>
        <v/>
      </c>
      <c r="F2488" s="230" t="str">
        <f>IFERROR(IF(ForbDraft!K2503&lt;&gt;"",ForbDraft!K2503,""),"")</f>
        <v/>
      </c>
    </row>
    <row r="2489" spans="2:6" x14ac:dyDescent="0.2">
      <c r="B2489" s="229" t="str">
        <f>IFERROR(IF(ForbDraft!A2504&lt;&gt;"",ROW(ForbDraft!A2504),""),"")</f>
        <v/>
      </c>
      <c r="C2489" s="230" t="str">
        <f>IFERROR(IF(ForbDraft!A2504&lt;&gt;"",ForbDraft!A2504,""),"")</f>
        <v/>
      </c>
      <c r="D2489" s="230" t="str">
        <f t="shared" si="38"/>
        <v/>
      </c>
      <c r="E2489" s="230" t="str">
        <f>IFERROR(IF(ForbDraft!L2504&lt;&gt;"",ABS(ForbDraft!L2504),""),"")</f>
        <v/>
      </c>
      <c r="F2489" s="230" t="str">
        <f>IFERROR(IF(ForbDraft!K2504&lt;&gt;"",ForbDraft!K2504,""),"")</f>
        <v/>
      </c>
    </row>
    <row r="2490" spans="2:6" x14ac:dyDescent="0.2">
      <c r="B2490" s="229" t="str">
        <f>IFERROR(IF(ForbDraft!A2505&lt;&gt;"",ROW(ForbDraft!A2505),""),"")</f>
        <v/>
      </c>
      <c r="C2490" s="230" t="str">
        <f>IFERROR(IF(ForbDraft!A2505&lt;&gt;"",ForbDraft!A2505,""),"")</f>
        <v/>
      </c>
      <c r="D2490" s="230" t="str">
        <f t="shared" si="38"/>
        <v/>
      </c>
      <c r="E2490" s="230" t="str">
        <f>IFERROR(IF(ForbDraft!L2505&lt;&gt;"",ABS(ForbDraft!L2505),""),"")</f>
        <v/>
      </c>
      <c r="F2490" s="230" t="str">
        <f>IFERROR(IF(ForbDraft!K2505&lt;&gt;"",ForbDraft!K2505,""),"")</f>
        <v/>
      </c>
    </row>
    <row r="2491" spans="2:6" x14ac:dyDescent="0.2">
      <c r="B2491" s="229" t="str">
        <f>IFERROR(IF(ForbDraft!A2506&lt;&gt;"",ROW(ForbDraft!A2506),""),"")</f>
        <v/>
      </c>
      <c r="C2491" s="230" t="str">
        <f>IFERROR(IF(ForbDraft!A2506&lt;&gt;"",ForbDraft!A2506,""),"")</f>
        <v/>
      </c>
      <c r="D2491" s="230" t="str">
        <f t="shared" si="38"/>
        <v/>
      </c>
      <c r="E2491" s="230" t="str">
        <f>IFERROR(IF(ForbDraft!L2506&lt;&gt;"",ABS(ForbDraft!L2506),""),"")</f>
        <v/>
      </c>
      <c r="F2491" s="230" t="str">
        <f>IFERROR(IF(ForbDraft!K2506&lt;&gt;"",ForbDraft!K2506,""),"")</f>
        <v/>
      </c>
    </row>
    <row r="2492" spans="2:6" x14ac:dyDescent="0.2">
      <c r="B2492" s="229" t="str">
        <f>IFERROR(IF(ForbDraft!A2507&lt;&gt;"",ROW(ForbDraft!A2507),""),"")</f>
        <v/>
      </c>
      <c r="C2492" s="230" t="str">
        <f>IFERROR(IF(ForbDraft!A2507&lt;&gt;"",ForbDraft!A2507,""),"")</f>
        <v/>
      </c>
      <c r="D2492" s="230" t="str">
        <f t="shared" si="38"/>
        <v/>
      </c>
      <c r="E2492" s="230" t="str">
        <f>IFERROR(IF(ForbDraft!L2507&lt;&gt;"",ABS(ForbDraft!L2507),""),"")</f>
        <v/>
      </c>
      <c r="F2492" s="230" t="str">
        <f>IFERROR(IF(ForbDraft!K2507&lt;&gt;"",ForbDraft!K2507,""),"")</f>
        <v/>
      </c>
    </row>
    <row r="2493" spans="2:6" x14ac:dyDescent="0.2">
      <c r="B2493" s="229" t="str">
        <f>IFERROR(IF(ForbDraft!A2508&lt;&gt;"",ROW(ForbDraft!A2508),""),"")</f>
        <v/>
      </c>
      <c r="C2493" s="230" t="str">
        <f>IFERROR(IF(ForbDraft!A2508&lt;&gt;"",ForbDraft!A2508,""),"")</f>
        <v/>
      </c>
      <c r="D2493" s="230" t="str">
        <f t="shared" si="38"/>
        <v/>
      </c>
      <c r="E2493" s="230" t="str">
        <f>IFERROR(IF(ForbDraft!L2508&lt;&gt;"",ABS(ForbDraft!L2508),""),"")</f>
        <v/>
      </c>
      <c r="F2493" s="230" t="str">
        <f>IFERROR(IF(ForbDraft!K2508&lt;&gt;"",ForbDraft!K2508,""),"")</f>
        <v/>
      </c>
    </row>
    <row r="2494" spans="2:6" x14ac:dyDescent="0.2">
      <c r="B2494" s="229" t="str">
        <f>IFERROR(IF(ForbDraft!A2509&lt;&gt;"",ROW(ForbDraft!A2509),""),"")</f>
        <v/>
      </c>
      <c r="C2494" s="230" t="str">
        <f>IFERROR(IF(ForbDraft!A2509&lt;&gt;"",ForbDraft!A2509,""),"")</f>
        <v/>
      </c>
      <c r="D2494" s="230" t="str">
        <f t="shared" si="38"/>
        <v/>
      </c>
      <c r="E2494" s="230" t="str">
        <f>IFERROR(IF(ForbDraft!L2509&lt;&gt;"",ABS(ForbDraft!L2509),""),"")</f>
        <v/>
      </c>
      <c r="F2494" s="230" t="str">
        <f>IFERROR(IF(ForbDraft!K2509&lt;&gt;"",ForbDraft!K2509,""),"")</f>
        <v/>
      </c>
    </row>
    <row r="2495" spans="2:6" x14ac:dyDescent="0.2">
      <c r="B2495" s="229" t="str">
        <f>IFERROR(IF(ForbDraft!A2510&lt;&gt;"",ROW(ForbDraft!A2510),""),"")</f>
        <v/>
      </c>
      <c r="C2495" s="230" t="str">
        <f>IFERROR(IF(ForbDraft!A2510&lt;&gt;"",ForbDraft!A2510,""),"")</f>
        <v/>
      </c>
      <c r="D2495" s="230" t="str">
        <f t="shared" si="38"/>
        <v/>
      </c>
      <c r="E2495" s="230" t="str">
        <f>IFERROR(IF(ForbDraft!L2510&lt;&gt;"",ABS(ForbDraft!L2510),""),"")</f>
        <v/>
      </c>
      <c r="F2495" s="230" t="str">
        <f>IFERROR(IF(ForbDraft!K2510&lt;&gt;"",ForbDraft!K2510,""),"")</f>
        <v/>
      </c>
    </row>
    <row r="2496" spans="2:6" x14ac:dyDescent="0.2">
      <c r="B2496" s="229" t="str">
        <f>IFERROR(IF(ForbDraft!A2511&lt;&gt;"",ROW(ForbDraft!A2511),""),"")</f>
        <v/>
      </c>
      <c r="C2496" s="230" t="str">
        <f>IFERROR(IF(ForbDraft!A2511&lt;&gt;"",ForbDraft!A2511,""),"")</f>
        <v/>
      </c>
      <c r="D2496" s="230" t="str">
        <f t="shared" si="38"/>
        <v/>
      </c>
      <c r="E2496" s="230" t="str">
        <f>IFERROR(IF(ForbDraft!L2511&lt;&gt;"",ABS(ForbDraft!L2511),""),"")</f>
        <v/>
      </c>
      <c r="F2496" s="230" t="str">
        <f>IFERROR(IF(ForbDraft!K2511&lt;&gt;"",ForbDraft!K2511,""),"")</f>
        <v/>
      </c>
    </row>
    <row r="2497" spans="2:6" x14ac:dyDescent="0.2">
      <c r="B2497" s="229" t="str">
        <f>IFERROR(IF(ForbDraft!A2512&lt;&gt;"",ROW(ForbDraft!A2512),""),"")</f>
        <v/>
      </c>
      <c r="C2497" s="230" t="str">
        <f>IFERROR(IF(ForbDraft!A2512&lt;&gt;"",ForbDraft!A2512,""),"")</f>
        <v/>
      </c>
      <c r="D2497" s="230" t="str">
        <f t="shared" si="38"/>
        <v/>
      </c>
      <c r="E2497" s="230" t="str">
        <f>IFERROR(IF(ForbDraft!L2512&lt;&gt;"",ABS(ForbDraft!L2512),""),"")</f>
        <v/>
      </c>
      <c r="F2497" s="230" t="str">
        <f>IFERROR(IF(ForbDraft!K2512&lt;&gt;"",ForbDraft!K2512,""),"")</f>
        <v/>
      </c>
    </row>
    <row r="2498" spans="2:6" x14ac:dyDescent="0.2">
      <c r="B2498" s="229" t="str">
        <f>IFERROR(IF(ForbDraft!A2513&lt;&gt;"",ROW(ForbDraft!A2513),""),"")</f>
        <v/>
      </c>
      <c r="C2498" s="230" t="str">
        <f>IFERROR(IF(ForbDraft!A2513&lt;&gt;"",ForbDraft!A2513,""),"")</f>
        <v/>
      </c>
      <c r="D2498" s="230" t="str">
        <f t="shared" si="38"/>
        <v/>
      </c>
      <c r="E2498" s="230" t="str">
        <f>IFERROR(IF(ForbDraft!L2513&lt;&gt;"",ABS(ForbDraft!L2513),""),"")</f>
        <v/>
      </c>
      <c r="F2498" s="230" t="str">
        <f>IFERROR(IF(ForbDraft!K2513&lt;&gt;"",ForbDraft!K2513,""),"")</f>
        <v/>
      </c>
    </row>
    <row r="2499" spans="2:6" x14ac:dyDescent="0.2">
      <c r="B2499" s="229" t="str">
        <f>IFERROR(IF(ForbDraft!A2514&lt;&gt;"",ROW(ForbDraft!A2514),""),"")</f>
        <v/>
      </c>
      <c r="C2499" s="230" t="str">
        <f>IFERROR(IF(ForbDraft!A2514&lt;&gt;"",ForbDraft!A2514,""),"")</f>
        <v/>
      </c>
      <c r="D2499" s="230" t="str">
        <f t="shared" ref="D2499:D2562" si="39">IF(F2499="pH לבדיקת גבול","pH",F2499)</f>
        <v/>
      </c>
      <c r="E2499" s="230" t="str">
        <f>IFERROR(IF(ForbDraft!L2514&lt;&gt;"",ABS(ForbDraft!L2514),""),"")</f>
        <v/>
      </c>
      <c r="F2499" s="230" t="str">
        <f>IFERROR(IF(ForbDraft!K2514&lt;&gt;"",ForbDraft!K2514,""),"")</f>
        <v/>
      </c>
    </row>
    <row r="2500" spans="2:6" x14ac:dyDescent="0.2">
      <c r="B2500" s="229" t="str">
        <f>IFERROR(IF(ForbDraft!A2515&lt;&gt;"",ROW(ForbDraft!A2515),""),"")</f>
        <v/>
      </c>
      <c r="C2500" s="230" t="str">
        <f>IFERROR(IF(ForbDraft!A2515&lt;&gt;"",ForbDraft!A2515,""),"")</f>
        <v/>
      </c>
      <c r="D2500" s="230" t="str">
        <f t="shared" si="39"/>
        <v/>
      </c>
      <c r="E2500" s="230" t="str">
        <f>IFERROR(IF(ForbDraft!L2515&lt;&gt;"",ABS(ForbDraft!L2515),""),"")</f>
        <v/>
      </c>
      <c r="F2500" s="230" t="str">
        <f>IFERROR(IF(ForbDraft!K2515&lt;&gt;"",ForbDraft!K2515,""),"")</f>
        <v/>
      </c>
    </row>
    <row r="2501" spans="2:6" x14ac:dyDescent="0.2">
      <c r="B2501" s="229" t="str">
        <f>IFERROR(IF(ForbDraft!A2516&lt;&gt;"",ROW(ForbDraft!A2516),""),"")</f>
        <v/>
      </c>
      <c r="C2501" s="230" t="str">
        <f>IFERROR(IF(ForbDraft!A2516&lt;&gt;"",ForbDraft!A2516,""),"")</f>
        <v/>
      </c>
      <c r="D2501" s="230" t="str">
        <f t="shared" si="39"/>
        <v/>
      </c>
      <c r="E2501" s="230" t="str">
        <f>IFERROR(IF(ForbDraft!L2516&lt;&gt;"",ABS(ForbDraft!L2516),""),"")</f>
        <v/>
      </c>
      <c r="F2501" s="230" t="str">
        <f>IFERROR(IF(ForbDraft!K2516&lt;&gt;"",ForbDraft!K2516,""),"")</f>
        <v/>
      </c>
    </row>
    <row r="2502" spans="2:6" x14ac:dyDescent="0.2">
      <c r="B2502" s="229" t="str">
        <f>IFERROR(IF(ForbDraft!A2517&lt;&gt;"",ROW(ForbDraft!A2517),""),"")</f>
        <v/>
      </c>
      <c r="C2502" s="230" t="str">
        <f>IFERROR(IF(ForbDraft!A2517&lt;&gt;"",ForbDraft!A2517,""),"")</f>
        <v/>
      </c>
      <c r="D2502" s="230" t="str">
        <f t="shared" si="39"/>
        <v/>
      </c>
      <c r="E2502" s="230" t="str">
        <f>IFERROR(IF(ForbDraft!L2517&lt;&gt;"",ABS(ForbDraft!L2517),""),"")</f>
        <v/>
      </c>
      <c r="F2502" s="230" t="str">
        <f>IFERROR(IF(ForbDraft!K2517&lt;&gt;"",ForbDraft!K2517,""),"")</f>
        <v/>
      </c>
    </row>
    <row r="2503" spans="2:6" x14ac:dyDescent="0.2">
      <c r="B2503" s="229" t="str">
        <f>IFERROR(IF(ForbDraft!A2518&lt;&gt;"",ROW(ForbDraft!A2518),""),"")</f>
        <v/>
      </c>
      <c r="C2503" s="230" t="str">
        <f>IFERROR(IF(ForbDraft!A2518&lt;&gt;"",ForbDraft!A2518,""),"")</f>
        <v/>
      </c>
      <c r="D2503" s="230" t="str">
        <f t="shared" si="39"/>
        <v/>
      </c>
      <c r="E2503" s="230" t="str">
        <f>IFERROR(IF(ForbDraft!L2518&lt;&gt;"",ABS(ForbDraft!L2518),""),"")</f>
        <v/>
      </c>
      <c r="F2503" s="230" t="str">
        <f>IFERROR(IF(ForbDraft!K2518&lt;&gt;"",ForbDraft!K2518,""),"")</f>
        <v/>
      </c>
    </row>
    <row r="2504" spans="2:6" x14ac:dyDescent="0.2">
      <c r="B2504" s="229" t="str">
        <f>IFERROR(IF(ForbDraft!A2519&lt;&gt;"",ROW(ForbDraft!A2519),""),"")</f>
        <v/>
      </c>
      <c r="C2504" s="230" t="str">
        <f>IFERROR(IF(ForbDraft!A2519&lt;&gt;"",ForbDraft!A2519,""),"")</f>
        <v/>
      </c>
      <c r="D2504" s="230" t="str">
        <f t="shared" si="39"/>
        <v/>
      </c>
      <c r="E2504" s="230" t="str">
        <f>IFERROR(IF(ForbDraft!L2519&lt;&gt;"",ABS(ForbDraft!L2519),""),"")</f>
        <v/>
      </c>
      <c r="F2504" s="230" t="str">
        <f>IFERROR(IF(ForbDraft!K2519&lt;&gt;"",ForbDraft!K2519,""),"")</f>
        <v/>
      </c>
    </row>
    <row r="2505" spans="2:6" x14ac:dyDescent="0.2">
      <c r="B2505" s="229" t="str">
        <f>IFERROR(IF(ForbDraft!A2520&lt;&gt;"",ROW(ForbDraft!A2520),""),"")</f>
        <v/>
      </c>
      <c r="C2505" s="230" t="str">
        <f>IFERROR(IF(ForbDraft!A2520&lt;&gt;"",ForbDraft!A2520,""),"")</f>
        <v/>
      </c>
      <c r="D2505" s="230" t="str">
        <f t="shared" si="39"/>
        <v/>
      </c>
      <c r="E2505" s="230" t="str">
        <f>IFERROR(IF(ForbDraft!L2520&lt;&gt;"",ABS(ForbDraft!L2520),""),"")</f>
        <v/>
      </c>
      <c r="F2505" s="230" t="str">
        <f>IFERROR(IF(ForbDraft!K2520&lt;&gt;"",ForbDraft!K2520,""),"")</f>
        <v/>
      </c>
    </row>
    <row r="2506" spans="2:6" x14ac:dyDescent="0.2">
      <c r="B2506" s="229" t="str">
        <f>IFERROR(IF(ForbDraft!A2521&lt;&gt;"",ROW(ForbDraft!A2521),""),"")</f>
        <v/>
      </c>
      <c r="C2506" s="230" t="str">
        <f>IFERROR(IF(ForbDraft!A2521&lt;&gt;"",ForbDraft!A2521,""),"")</f>
        <v/>
      </c>
      <c r="D2506" s="230" t="str">
        <f t="shared" si="39"/>
        <v/>
      </c>
      <c r="E2506" s="230" t="str">
        <f>IFERROR(IF(ForbDraft!L2521&lt;&gt;"",ABS(ForbDraft!L2521),""),"")</f>
        <v/>
      </c>
      <c r="F2506" s="230" t="str">
        <f>IFERROR(IF(ForbDraft!K2521&lt;&gt;"",ForbDraft!K2521,""),"")</f>
        <v/>
      </c>
    </row>
    <row r="2507" spans="2:6" x14ac:dyDescent="0.2">
      <c r="B2507" s="229" t="str">
        <f>IFERROR(IF(ForbDraft!A2522&lt;&gt;"",ROW(ForbDraft!A2522),""),"")</f>
        <v/>
      </c>
      <c r="C2507" s="230" t="str">
        <f>IFERROR(IF(ForbDraft!A2522&lt;&gt;"",ForbDraft!A2522,""),"")</f>
        <v/>
      </c>
      <c r="D2507" s="230" t="str">
        <f t="shared" si="39"/>
        <v/>
      </c>
      <c r="E2507" s="230" t="str">
        <f>IFERROR(IF(ForbDraft!L2522&lt;&gt;"",ABS(ForbDraft!L2522),""),"")</f>
        <v/>
      </c>
      <c r="F2507" s="230" t="str">
        <f>IFERROR(IF(ForbDraft!K2522&lt;&gt;"",ForbDraft!K2522,""),"")</f>
        <v/>
      </c>
    </row>
    <row r="2508" spans="2:6" x14ac:dyDescent="0.2">
      <c r="B2508" s="229" t="str">
        <f>IFERROR(IF(ForbDraft!A2523&lt;&gt;"",ROW(ForbDraft!A2523),""),"")</f>
        <v/>
      </c>
      <c r="C2508" s="230" t="str">
        <f>IFERROR(IF(ForbDraft!A2523&lt;&gt;"",ForbDraft!A2523,""),"")</f>
        <v/>
      </c>
      <c r="D2508" s="230" t="str">
        <f t="shared" si="39"/>
        <v/>
      </c>
      <c r="E2508" s="230" t="str">
        <f>IFERROR(IF(ForbDraft!L2523&lt;&gt;"",ABS(ForbDraft!L2523),""),"")</f>
        <v/>
      </c>
      <c r="F2508" s="230" t="str">
        <f>IFERROR(IF(ForbDraft!K2523&lt;&gt;"",ForbDraft!K2523,""),"")</f>
        <v/>
      </c>
    </row>
    <row r="2509" spans="2:6" x14ac:dyDescent="0.2">
      <c r="B2509" s="229" t="str">
        <f>IFERROR(IF(ForbDraft!A2524&lt;&gt;"",ROW(ForbDraft!A2524),""),"")</f>
        <v/>
      </c>
      <c r="C2509" s="230" t="str">
        <f>IFERROR(IF(ForbDraft!A2524&lt;&gt;"",ForbDraft!A2524,""),"")</f>
        <v/>
      </c>
      <c r="D2509" s="230" t="str">
        <f t="shared" si="39"/>
        <v/>
      </c>
      <c r="E2509" s="230" t="str">
        <f>IFERROR(IF(ForbDraft!L2524&lt;&gt;"",ABS(ForbDraft!L2524),""),"")</f>
        <v/>
      </c>
      <c r="F2509" s="230" t="str">
        <f>IFERROR(IF(ForbDraft!K2524&lt;&gt;"",ForbDraft!K2524,""),"")</f>
        <v/>
      </c>
    </row>
    <row r="2510" spans="2:6" x14ac:dyDescent="0.2">
      <c r="B2510" s="229" t="str">
        <f>IFERROR(IF(ForbDraft!A2525&lt;&gt;"",ROW(ForbDraft!A2525),""),"")</f>
        <v/>
      </c>
      <c r="C2510" s="230" t="str">
        <f>IFERROR(IF(ForbDraft!A2525&lt;&gt;"",ForbDraft!A2525,""),"")</f>
        <v/>
      </c>
      <c r="D2510" s="230" t="str">
        <f t="shared" si="39"/>
        <v/>
      </c>
      <c r="E2510" s="230" t="str">
        <f>IFERROR(IF(ForbDraft!L2525&lt;&gt;"",ABS(ForbDraft!L2525),""),"")</f>
        <v/>
      </c>
      <c r="F2510" s="230" t="str">
        <f>IFERROR(IF(ForbDraft!K2525&lt;&gt;"",ForbDraft!K2525,""),"")</f>
        <v/>
      </c>
    </row>
    <row r="2511" spans="2:6" x14ac:dyDescent="0.2">
      <c r="B2511" s="229" t="str">
        <f>IFERROR(IF(ForbDraft!A2526&lt;&gt;"",ROW(ForbDraft!A2526),""),"")</f>
        <v/>
      </c>
      <c r="C2511" s="230" t="str">
        <f>IFERROR(IF(ForbDraft!A2526&lt;&gt;"",ForbDraft!A2526,""),"")</f>
        <v/>
      </c>
      <c r="D2511" s="230" t="str">
        <f t="shared" si="39"/>
        <v/>
      </c>
      <c r="E2511" s="230" t="str">
        <f>IFERROR(IF(ForbDraft!L2526&lt;&gt;"",ABS(ForbDraft!L2526),""),"")</f>
        <v/>
      </c>
      <c r="F2511" s="230" t="str">
        <f>IFERROR(IF(ForbDraft!K2526&lt;&gt;"",ForbDraft!K2526,""),"")</f>
        <v/>
      </c>
    </row>
    <row r="2512" spans="2:6" x14ac:dyDescent="0.2">
      <c r="B2512" s="229" t="str">
        <f>IFERROR(IF(ForbDraft!A2527&lt;&gt;"",ROW(ForbDraft!A2527),""),"")</f>
        <v/>
      </c>
      <c r="C2512" s="230" t="str">
        <f>IFERROR(IF(ForbDraft!A2527&lt;&gt;"",ForbDraft!A2527,""),"")</f>
        <v/>
      </c>
      <c r="D2512" s="230" t="str">
        <f t="shared" si="39"/>
        <v/>
      </c>
      <c r="E2512" s="230" t="str">
        <f>IFERROR(IF(ForbDraft!L2527&lt;&gt;"",ABS(ForbDraft!L2527),""),"")</f>
        <v/>
      </c>
      <c r="F2512" s="230" t="str">
        <f>IFERROR(IF(ForbDraft!K2527&lt;&gt;"",ForbDraft!K2527,""),"")</f>
        <v/>
      </c>
    </row>
    <row r="2513" spans="2:6" x14ac:dyDescent="0.2">
      <c r="B2513" s="229" t="str">
        <f>IFERROR(IF(ForbDraft!A2528&lt;&gt;"",ROW(ForbDraft!A2528),""),"")</f>
        <v/>
      </c>
      <c r="C2513" s="230" t="str">
        <f>IFERROR(IF(ForbDraft!A2528&lt;&gt;"",ForbDraft!A2528,""),"")</f>
        <v/>
      </c>
      <c r="D2513" s="230" t="str">
        <f t="shared" si="39"/>
        <v/>
      </c>
      <c r="E2513" s="230" t="str">
        <f>IFERROR(IF(ForbDraft!L2528&lt;&gt;"",ABS(ForbDraft!L2528),""),"")</f>
        <v/>
      </c>
      <c r="F2513" s="230" t="str">
        <f>IFERROR(IF(ForbDraft!K2528&lt;&gt;"",ForbDraft!K2528,""),"")</f>
        <v/>
      </c>
    </row>
    <row r="2514" spans="2:6" x14ac:dyDescent="0.2">
      <c r="B2514" s="229" t="str">
        <f>IFERROR(IF(ForbDraft!A2529&lt;&gt;"",ROW(ForbDraft!A2529),""),"")</f>
        <v/>
      </c>
      <c r="C2514" s="230" t="str">
        <f>IFERROR(IF(ForbDraft!A2529&lt;&gt;"",ForbDraft!A2529,""),"")</f>
        <v/>
      </c>
      <c r="D2514" s="230" t="str">
        <f t="shared" si="39"/>
        <v/>
      </c>
      <c r="E2514" s="230" t="str">
        <f>IFERROR(IF(ForbDraft!L2529&lt;&gt;"",ABS(ForbDraft!L2529),""),"")</f>
        <v/>
      </c>
      <c r="F2514" s="230" t="str">
        <f>IFERROR(IF(ForbDraft!K2529&lt;&gt;"",ForbDraft!K2529,""),"")</f>
        <v/>
      </c>
    </row>
    <row r="2515" spans="2:6" x14ac:dyDescent="0.2">
      <c r="B2515" s="229" t="str">
        <f>IFERROR(IF(ForbDraft!A2530&lt;&gt;"",ROW(ForbDraft!A2530),""),"")</f>
        <v/>
      </c>
      <c r="C2515" s="230" t="str">
        <f>IFERROR(IF(ForbDraft!A2530&lt;&gt;"",ForbDraft!A2530,""),"")</f>
        <v/>
      </c>
      <c r="D2515" s="230" t="str">
        <f t="shared" si="39"/>
        <v/>
      </c>
      <c r="E2515" s="230" t="str">
        <f>IFERROR(IF(ForbDraft!L2530&lt;&gt;"",ABS(ForbDraft!L2530),""),"")</f>
        <v/>
      </c>
      <c r="F2515" s="230" t="str">
        <f>IFERROR(IF(ForbDraft!K2530&lt;&gt;"",ForbDraft!K2530,""),"")</f>
        <v/>
      </c>
    </row>
    <row r="2516" spans="2:6" x14ac:dyDescent="0.2">
      <c r="B2516" s="229" t="str">
        <f>IFERROR(IF(ForbDraft!A2531&lt;&gt;"",ROW(ForbDraft!A2531),""),"")</f>
        <v/>
      </c>
      <c r="C2516" s="230" t="str">
        <f>IFERROR(IF(ForbDraft!A2531&lt;&gt;"",ForbDraft!A2531,""),"")</f>
        <v/>
      </c>
      <c r="D2516" s="230" t="str">
        <f t="shared" si="39"/>
        <v/>
      </c>
      <c r="E2516" s="230" t="str">
        <f>IFERROR(IF(ForbDraft!L2531&lt;&gt;"",ABS(ForbDraft!L2531),""),"")</f>
        <v/>
      </c>
      <c r="F2516" s="230" t="str">
        <f>IFERROR(IF(ForbDraft!K2531&lt;&gt;"",ForbDraft!K2531,""),"")</f>
        <v/>
      </c>
    </row>
    <row r="2517" spans="2:6" x14ac:dyDescent="0.2">
      <c r="B2517" s="229" t="str">
        <f>IFERROR(IF(ForbDraft!A2532&lt;&gt;"",ROW(ForbDraft!A2532),""),"")</f>
        <v/>
      </c>
      <c r="C2517" s="230" t="str">
        <f>IFERROR(IF(ForbDraft!A2532&lt;&gt;"",ForbDraft!A2532,""),"")</f>
        <v/>
      </c>
      <c r="D2517" s="230" t="str">
        <f t="shared" si="39"/>
        <v/>
      </c>
      <c r="E2517" s="230" t="str">
        <f>IFERROR(IF(ForbDraft!L2532&lt;&gt;"",ABS(ForbDraft!L2532),""),"")</f>
        <v/>
      </c>
      <c r="F2517" s="230" t="str">
        <f>IFERROR(IF(ForbDraft!K2532&lt;&gt;"",ForbDraft!K2532,""),"")</f>
        <v/>
      </c>
    </row>
    <row r="2518" spans="2:6" x14ac:dyDescent="0.2">
      <c r="B2518" s="229" t="str">
        <f>IFERROR(IF(ForbDraft!A2533&lt;&gt;"",ROW(ForbDraft!A2533),""),"")</f>
        <v/>
      </c>
      <c r="C2518" s="230" t="str">
        <f>IFERROR(IF(ForbDraft!A2533&lt;&gt;"",ForbDraft!A2533,""),"")</f>
        <v/>
      </c>
      <c r="D2518" s="230" t="str">
        <f t="shared" si="39"/>
        <v/>
      </c>
      <c r="E2518" s="230" t="str">
        <f>IFERROR(IF(ForbDraft!L2533&lt;&gt;"",ABS(ForbDraft!L2533),""),"")</f>
        <v/>
      </c>
      <c r="F2518" s="230" t="str">
        <f>IFERROR(IF(ForbDraft!K2533&lt;&gt;"",ForbDraft!K2533,""),"")</f>
        <v/>
      </c>
    </row>
    <row r="2519" spans="2:6" x14ac:dyDescent="0.2">
      <c r="B2519" s="229" t="str">
        <f>IFERROR(IF(ForbDraft!A2534&lt;&gt;"",ROW(ForbDraft!A2534),""),"")</f>
        <v/>
      </c>
      <c r="C2519" s="230" t="str">
        <f>IFERROR(IF(ForbDraft!A2534&lt;&gt;"",ForbDraft!A2534,""),"")</f>
        <v/>
      </c>
      <c r="D2519" s="230" t="str">
        <f t="shared" si="39"/>
        <v/>
      </c>
      <c r="E2519" s="230" t="str">
        <f>IFERROR(IF(ForbDraft!L2534&lt;&gt;"",ABS(ForbDraft!L2534),""),"")</f>
        <v/>
      </c>
      <c r="F2519" s="230" t="str">
        <f>IFERROR(IF(ForbDraft!K2534&lt;&gt;"",ForbDraft!K2534,""),"")</f>
        <v/>
      </c>
    </row>
    <row r="2520" spans="2:6" x14ac:dyDescent="0.2">
      <c r="B2520" s="229" t="str">
        <f>IFERROR(IF(ForbDraft!A2535&lt;&gt;"",ROW(ForbDraft!A2535),""),"")</f>
        <v/>
      </c>
      <c r="C2520" s="230" t="str">
        <f>IFERROR(IF(ForbDraft!A2535&lt;&gt;"",ForbDraft!A2535,""),"")</f>
        <v/>
      </c>
      <c r="D2520" s="230" t="str">
        <f t="shared" si="39"/>
        <v/>
      </c>
      <c r="E2520" s="230" t="str">
        <f>IFERROR(IF(ForbDraft!L2535&lt;&gt;"",ABS(ForbDraft!L2535),""),"")</f>
        <v/>
      </c>
      <c r="F2520" s="230" t="str">
        <f>IFERROR(IF(ForbDraft!K2535&lt;&gt;"",ForbDraft!K2535,""),"")</f>
        <v/>
      </c>
    </row>
    <row r="2521" spans="2:6" x14ac:dyDescent="0.2">
      <c r="B2521" s="229" t="str">
        <f>IFERROR(IF(ForbDraft!A2536&lt;&gt;"",ROW(ForbDraft!A2536),""),"")</f>
        <v/>
      </c>
      <c r="C2521" s="230" t="str">
        <f>IFERROR(IF(ForbDraft!A2536&lt;&gt;"",ForbDraft!A2536,""),"")</f>
        <v/>
      </c>
      <c r="D2521" s="230" t="str">
        <f t="shared" si="39"/>
        <v/>
      </c>
      <c r="E2521" s="230" t="str">
        <f>IFERROR(IF(ForbDraft!L2536&lt;&gt;"",ABS(ForbDraft!L2536),""),"")</f>
        <v/>
      </c>
      <c r="F2521" s="230" t="str">
        <f>IFERROR(IF(ForbDraft!K2536&lt;&gt;"",ForbDraft!K2536,""),"")</f>
        <v/>
      </c>
    </row>
    <row r="2522" spans="2:6" x14ac:dyDescent="0.2">
      <c r="B2522" s="229" t="str">
        <f>IFERROR(IF(ForbDraft!A2537&lt;&gt;"",ROW(ForbDraft!A2537),""),"")</f>
        <v/>
      </c>
      <c r="C2522" s="230" t="str">
        <f>IFERROR(IF(ForbDraft!A2537&lt;&gt;"",ForbDraft!A2537,""),"")</f>
        <v/>
      </c>
      <c r="D2522" s="230" t="str">
        <f t="shared" si="39"/>
        <v/>
      </c>
      <c r="E2522" s="230" t="str">
        <f>IFERROR(IF(ForbDraft!L2537&lt;&gt;"",ABS(ForbDraft!L2537),""),"")</f>
        <v/>
      </c>
      <c r="F2522" s="230" t="str">
        <f>IFERROR(IF(ForbDraft!K2537&lt;&gt;"",ForbDraft!K2537,""),"")</f>
        <v/>
      </c>
    </row>
    <row r="2523" spans="2:6" x14ac:dyDescent="0.2">
      <c r="B2523" s="229" t="str">
        <f>IFERROR(IF(ForbDraft!A2538&lt;&gt;"",ROW(ForbDraft!A2538),""),"")</f>
        <v/>
      </c>
      <c r="C2523" s="230" t="str">
        <f>IFERROR(IF(ForbDraft!A2538&lt;&gt;"",ForbDraft!A2538,""),"")</f>
        <v/>
      </c>
      <c r="D2523" s="230" t="str">
        <f t="shared" si="39"/>
        <v/>
      </c>
      <c r="E2523" s="230" t="str">
        <f>IFERROR(IF(ForbDraft!L2538&lt;&gt;"",ABS(ForbDraft!L2538),""),"")</f>
        <v/>
      </c>
      <c r="F2523" s="230" t="str">
        <f>IFERROR(IF(ForbDraft!K2538&lt;&gt;"",ForbDraft!K2538,""),"")</f>
        <v/>
      </c>
    </row>
    <row r="2524" spans="2:6" x14ac:dyDescent="0.2">
      <c r="B2524" s="229" t="str">
        <f>IFERROR(IF(ForbDraft!A2539&lt;&gt;"",ROW(ForbDraft!A2539),""),"")</f>
        <v/>
      </c>
      <c r="C2524" s="230" t="str">
        <f>IFERROR(IF(ForbDraft!A2539&lt;&gt;"",ForbDraft!A2539,""),"")</f>
        <v/>
      </c>
      <c r="D2524" s="230" t="str">
        <f t="shared" si="39"/>
        <v/>
      </c>
      <c r="E2524" s="230" t="str">
        <f>IFERROR(IF(ForbDraft!L2539&lt;&gt;"",ABS(ForbDraft!L2539),""),"")</f>
        <v/>
      </c>
      <c r="F2524" s="230" t="str">
        <f>IFERROR(IF(ForbDraft!K2539&lt;&gt;"",ForbDraft!K2539,""),"")</f>
        <v/>
      </c>
    </row>
    <row r="2525" spans="2:6" x14ac:dyDescent="0.2">
      <c r="B2525" s="229" t="str">
        <f>IFERROR(IF(ForbDraft!A2540&lt;&gt;"",ROW(ForbDraft!A2540),""),"")</f>
        <v/>
      </c>
      <c r="C2525" s="230" t="str">
        <f>IFERROR(IF(ForbDraft!A2540&lt;&gt;"",ForbDraft!A2540,""),"")</f>
        <v/>
      </c>
      <c r="D2525" s="230" t="str">
        <f t="shared" si="39"/>
        <v/>
      </c>
      <c r="E2525" s="230" t="str">
        <f>IFERROR(IF(ForbDraft!L2540&lt;&gt;"",ABS(ForbDraft!L2540),""),"")</f>
        <v/>
      </c>
      <c r="F2525" s="230" t="str">
        <f>IFERROR(IF(ForbDraft!K2540&lt;&gt;"",ForbDraft!K2540,""),"")</f>
        <v/>
      </c>
    </row>
    <row r="2526" spans="2:6" x14ac:dyDescent="0.2">
      <c r="B2526" s="229" t="str">
        <f>IFERROR(IF(ForbDraft!A2541&lt;&gt;"",ROW(ForbDraft!A2541),""),"")</f>
        <v/>
      </c>
      <c r="C2526" s="230" t="str">
        <f>IFERROR(IF(ForbDraft!A2541&lt;&gt;"",ForbDraft!A2541,""),"")</f>
        <v/>
      </c>
      <c r="D2526" s="230" t="str">
        <f t="shared" si="39"/>
        <v/>
      </c>
      <c r="E2526" s="230" t="str">
        <f>IFERROR(IF(ForbDraft!L2541&lt;&gt;"",ABS(ForbDraft!L2541),""),"")</f>
        <v/>
      </c>
      <c r="F2526" s="230" t="str">
        <f>IFERROR(IF(ForbDraft!K2541&lt;&gt;"",ForbDraft!K2541,""),"")</f>
        <v/>
      </c>
    </row>
    <row r="2527" spans="2:6" x14ac:dyDescent="0.2">
      <c r="B2527" s="229" t="str">
        <f>IFERROR(IF(ForbDraft!A2542&lt;&gt;"",ROW(ForbDraft!A2542),""),"")</f>
        <v/>
      </c>
      <c r="C2527" s="230" t="str">
        <f>IFERROR(IF(ForbDraft!A2542&lt;&gt;"",ForbDraft!A2542,""),"")</f>
        <v/>
      </c>
      <c r="D2527" s="230" t="str">
        <f t="shared" si="39"/>
        <v/>
      </c>
      <c r="E2527" s="230" t="str">
        <f>IFERROR(IF(ForbDraft!L2542&lt;&gt;"",ABS(ForbDraft!L2542),""),"")</f>
        <v/>
      </c>
      <c r="F2527" s="230" t="str">
        <f>IFERROR(IF(ForbDraft!K2542&lt;&gt;"",ForbDraft!K2542,""),"")</f>
        <v/>
      </c>
    </row>
    <row r="2528" spans="2:6" x14ac:dyDescent="0.2">
      <c r="B2528" s="229" t="str">
        <f>IFERROR(IF(ForbDraft!A2543&lt;&gt;"",ROW(ForbDraft!A2543),""),"")</f>
        <v/>
      </c>
      <c r="C2528" s="230" t="str">
        <f>IFERROR(IF(ForbDraft!A2543&lt;&gt;"",ForbDraft!A2543,""),"")</f>
        <v/>
      </c>
      <c r="D2528" s="230" t="str">
        <f t="shared" si="39"/>
        <v/>
      </c>
      <c r="E2528" s="230" t="str">
        <f>IFERROR(IF(ForbDraft!L2543&lt;&gt;"",ABS(ForbDraft!L2543),""),"")</f>
        <v/>
      </c>
      <c r="F2528" s="230" t="str">
        <f>IFERROR(IF(ForbDraft!K2543&lt;&gt;"",ForbDraft!K2543,""),"")</f>
        <v/>
      </c>
    </row>
    <row r="2529" spans="2:6" x14ac:dyDescent="0.2">
      <c r="B2529" s="229" t="str">
        <f>IFERROR(IF(ForbDraft!A2544&lt;&gt;"",ROW(ForbDraft!A2544),""),"")</f>
        <v/>
      </c>
      <c r="C2529" s="230" t="str">
        <f>IFERROR(IF(ForbDraft!A2544&lt;&gt;"",ForbDraft!A2544,""),"")</f>
        <v/>
      </c>
      <c r="D2529" s="230" t="str">
        <f t="shared" si="39"/>
        <v/>
      </c>
      <c r="E2529" s="230" t="str">
        <f>IFERROR(IF(ForbDraft!L2544&lt;&gt;"",ABS(ForbDraft!L2544),""),"")</f>
        <v/>
      </c>
      <c r="F2529" s="230" t="str">
        <f>IFERROR(IF(ForbDraft!K2544&lt;&gt;"",ForbDraft!K2544,""),"")</f>
        <v/>
      </c>
    </row>
    <row r="2530" spans="2:6" x14ac:dyDescent="0.2">
      <c r="B2530" s="229" t="str">
        <f>IFERROR(IF(ForbDraft!A2545&lt;&gt;"",ROW(ForbDraft!A2545),""),"")</f>
        <v/>
      </c>
      <c r="C2530" s="230" t="str">
        <f>IFERROR(IF(ForbDraft!A2545&lt;&gt;"",ForbDraft!A2545,""),"")</f>
        <v/>
      </c>
      <c r="D2530" s="230" t="str">
        <f t="shared" si="39"/>
        <v/>
      </c>
      <c r="E2530" s="230" t="str">
        <f>IFERROR(IF(ForbDraft!L2545&lt;&gt;"",ABS(ForbDraft!L2545),""),"")</f>
        <v/>
      </c>
      <c r="F2530" s="230" t="str">
        <f>IFERROR(IF(ForbDraft!K2545&lt;&gt;"",ForbDraft!K2545,""),"")</f>
        <v/>
      </c>
    </row>
    <row r="2531" spans="2:6" x14ac:dyDescent="0.2">
      <c r="B2531" s="229" t="str">
        <f>IFERROR(IF(ForbDraft!A2546&lt;&gt;"",ROW(ForbDraft!A2546),""),"")</f>
        <v/>
      </c>
      <c r="C2531" s="230" t="str">
        <f>IFERROR(IF(ForbDraft!A2546&lt;&gt;"",ForbDraft!A2546,""),"")</f>
        <v/>
      </c>
      <c r="D2531" s="230" t="str">
        <f t="shared" si="39"/>
        <v/>
      </c>
      <c r="E2531" s="230" t="str">
        <f>IFERROR(IF(ForbDraft!L2546&lt;&gt;"",ABS(ForbDraft!L2546),""),"")</f>
        <v/>
      </c>
      <c r="F2531" s="230" t="str">
        <f>IFERROR(IF(ForbDraft!K2546&lt;&gt;"",ForbDraft!K2546,""),"")</f>
        <v/>
      </c>
    </row>
    <row r="2532" spans="2:6" x14ac:dyDescent="0.2">
      <c r="B2532" s="229" t="str">
        <f>IFERROR(IF(ForbDraft!A2547&lt;&gt;"",ROW(ForbDraft!A2547),""),"")</f>
        <v/>
      </c>
      <c r="C2532" s="230" t="str">
        <f>IFERROR(IF(ForbDraft!A2547&lt;&gt;"",ForbDraft!A2547,""),"")</f>
        <v/>
      </c>
      <c r="D2532" s="230" t="str">
        <f t="shared" si="39"/>
        <v/>
      </c>
      <c r="E2532" s="230" t="str">
        <f>IFERROR(IF(ForbDraft!L2547&lt;&gt;"",ABS(ForbDraft!L2547),""),"")</f>
        <v/>
      </c>
      <c r="F2532" s="230" t="str">
        <f>IFERROR(IF(ForbDraft!K2547&lt;&gt;"",ForbDraft!K2547,""),"")</f>
        <v/>
      </c>
    </row>
    <row r="2533" spans="2:6" x14ac:dyDescent="0.2">
      <c r="B2533" s="229" t="str">
        <f>IFERROR(IF(ForbDraft!A2548&lt;&gt;"",ROW(ForbDraft!A2548),""),"")</f>
        <v/>
      </c>
      <c r="C2533" s="230" t="str">
        <f>IFERROR(IF(ForbDraft!A2548&lt;&gt;"",ForbDraft!A2548,""),"")</f>
        <v/>
      </c>
      <c r="D2533" s="230" t="str">
        <f t="shared" si="39"/>
        <v/>
      </c>
      <c r="E2533" s="230" t="str">
        <f>IFERROR(IF(ForbDraft!L2548&lt;&gt;"",ABS(ForbDraft!L2548),""),"")</f>
        <v/>
      </c>
      <c r="F2533" s="230" t="str">
        <f>IFERROR(IF(ForbDraft!K2548&lt;&gt;"",ForbDraft!K2548,""),"")</f>
        <v/>
      </c>
    </row>
    <row r="2534" spans="2:6" x14ac:dyDescent="0.2">
      <c r="B2534" s="229" t="str">
        <f>IFERROR(IF(ForbDraft!A2549&lt;&gt;"",ROW(ForbDraft!A2549),""),"")</f>
        <v/>
      </c>
      <c r="C2534" s="230" t="str">
        <f>IFERROR(IF(ForbDraft!A2549&lt;&gt;"",ForbDraft!A2549,""),"")</f>
        <v/>
      </c>
      <c r="D2534" s="230" t="str">
        <f t="shared" si="39"/>
        <v/>
      </c>
      <c r="E2534" s="230" t="str">
        <f>IFERROR(IF(ForbDraft!L2549&lt;&gt;"",ABS(ForbDraft!L2549),""),"")</f>
        <v/>
      </c>
      <c r="F2534" s="230" t="str">
        <f>IFERROR(IF(ForbDraft!K2549&lt;&gt;"",ForbDraft!K2549,""),"")</f>
        <v/>
      </c>
    </row>
    <row r="2535" spans="2:6" x14ac:dyDescent="0.2">
      <c r="B2535" s="229" t="str">
        <f>IFERROR(IF(ForbDraft!A2550&lt;&gt;"",ROW(ForbDraft!A2550),""),"")</f>
        <v/>
      </c>
      <c r="C2535" s="230" t="str">
        <f>IFERROR(IF(ForbDraft!A2550&lt;&gt;"",ForbDraft!A2550,""),"")</f>
        <v/>
      </c>
      <c r="D2535" s="230" t="str">
        <f t="shared" si="39"/>
        <v/>
      </c>
      <c r="E2535" s="230" t="str">
        <f>IFERROR(IF(ForbDraft!L2550&lt;&gt;"",ABS(ForbDraft!L2550),""),"")</f>
        <v/>
      </c>
      <c r="F2535" s="230" t="str">
        <f>IFERROR(IF(ForbDraft!K2550&lt;&gt;"",ForbDraft!K2550,""),"")</f>
        <v/>
      </c>
    </row>
    <row r="2536" spans="2:6" x14ac:dyDescent="0.2">
      <c r="B2536" s="229" t="str">
        <f>IFERROR(IF(ForbDraft!A2551&lt;&gt;"",ROW(ForbDraft!A2551),""),"")</f>
        <v/>
      </c>
      <c r="C2536" s="230" t="str">
        <f>IFERROR(IF(ForbDraft!A2551&lt;&gt;"",ForbDraft!A2551,""),"")</f>
        <v/>
      </c>
      <c r="D2536" s="230" t="str">
        <f t="shared" si="39"/>
        <v/>
      </c>
      <c r="E2536" s="230" t="str">
        <f>IFERROR(IF(ForbDraft!L2551&lt;&gt;"",ABS(ForbDraft!L2551),""),"")</f>
        <v/>
      </c>
      <c r="F2536" s="230" t="str">
        <f>IFERROR(IF(ForbDraft!K2551&lt;&gt;"",ForbDraft!K2551,""),"")</f>
        <v/>
      </c>
    </row>
    <row r="2537" spans="2:6" x14ac:dyDescent="0.2">
      <c r="B2537" s="229" t="str">
        <f>IFERROR(IF(ForbDraft!A2552&lt;&gt;"",ROW(ForbDraft!A2552),""),"")</f>
        <v/>
      </c>
      <c r="C2537" s="230" t="str">
        <f>IFERROR(IF(ForbDraft!A2552&lt;&gt;"",ForbDraft!A2552,""),"")</f>
        <v/>
      </c>
      <c r="D2537" s="230" t="str">
        <f t="shared" si="39"/>
        <v/>
      </c>
      <c r="E2537" s="230" t="str">
        <f>IFERROR(IF(ForbDraft!L2552&lt;&gt;"",ABS(ForbDraft!L2552),""),"")</f>
        <v/>
      </c>
      <c r="F2537" s="230" t="str">
        <f>IFERROR(IF(ForbDraft!K2552&lt;&gt;"",ForbDraft!K2552,""),"")</f>
        <v/>
      </c>
    </row>
    <row r="2538" spans="2:6" x14ac:dyDescent="0.2">
      <c r="B2538" s="229" t="str">
        <f>IFERROR(IF(ForbDraft!A2553&lt;&gt;"",ROW(ForbDraft!A2553),""),"")</f>
        <v/>
      </c>
      <c r="C2538" s="230" t="str">
        <f>IFERROR(IF(ForbDraft!A2553&lt;&gt;"",ForbDraft!A2553,""),"")</f>
        <v/>
      </c>
      <c r="D2538" s="230" t="str">
        <f t="shared" si="39"/>
        <v/>
      </c>
      <c r="E2538" s="230" t="str">
        <f>IFERROR(IF(ForbDraft!L2553&lt;&gt;"",ABS(ForbDraft!L2553),""),"")</f>
        <v/>
      </c>
      <c r="F2538" s="230" t="str">
        <f>IFERROR(IF(ForbDraft!K2553&lt;&gt;"",ForbDraft!K2553,""),"")</f>
        <v/>
      </c>
    </row>
    <row r="2539" spans="2:6" x14ac:dyDescent="0.2">
      <c r="B2539" s="229" t="str">
        <f>IFERROR(IF(ForbDraft!A2554&lt;&gt;"",ROW(ForbDraft!A2554),""),"")</f>
        <v/>
      </c>
      <c r="C2539" s="230" t="str">
        <f>IFERROR(IF(ForbDraft!A2554&lt;&gt;"",ForbDraft!A2554,""),"")</f>
        <v/>
      </c>
      <c r="D2539" s="230" t="str">
        <f t="shared" si="39"/>
        <v/>
      </c>
      <c r="E2539" s="230" t="str">
        <f>IFERROR(IF(ForbDraft!L2554&lt;&gt;"",ABS(ForbDraft!L2554),""),"")</f>
        <v/>
      </c>
      <c r="F2539" s="230" t="str">
        <f>IFERROR(IF(ForbDraft!K2554&lt;&gt;"",ForbDraft!K2554,""),"")</f>
        <v/>
      </c>
    </row>
    <row r="2540" spans="2:6" x14ac:dyDescent="0.2">
      <c r="B2540" s="229" t="str">
        <f>IFERROR(IF(ForbDraft!A2555&lt;&gt;"",ROW(ForbDraft!A2555),""),"")</f>
        <v/>
      </c>
      <c r="C2540" s="230" t="str">
        <f>IFERROR(IF(ForbDraft!A2555&lt;&gt;"",ForbDraft!A2555,""),"")</f>
        <v/>
      </c>
      <c r="D2540" s="230" t="str">
        <f t="shared" si="39"/>
        <v/>
      </c>
      <c r="E2540" s="230" t="str">
        <f>IFERROR(IF(ForbDraft!L2555&lt;&gt;"",ABS(ForbDraft!L2555),""),"")</f>
        <v/>
      </c>
      <c r="F2540" s="230" t="str">
        <f>IFERROR(IF(ForbDraft!K2555&lt;&gt;"",ForbDraft!K2555,""),"")</f>
        <v/>
      </c>
    </row>
    <row r="2541" spans="2:6" x14ac:dyDescent="0.2">
      <c r="B2541" s="229" t="str">
        <f>IFERROR(IF(ForbDraft!A2556&lt;&gt;"",ROW(ForbDraft!A2556),""),"")</f>
        <v/>
      </c>
      <c r="C2541" s="230" t="str">
        <f>IFERROR(IF(ForbDraft!A2556&lt;&gt;"",ForbDraft!A2556,""),"")</f>
        <v/>
      </c>
      <c r="D2541" s="230" t="str">
        <f t="shared" si="39"/>
        <v/>
      </c>
      <c r="E2541" s="230" t="str">
        <f>IFERROR(IF(ForbDraft!L2556&lt;&gt;"",ABS(ForbDraft!L2556),""),"")</f>
        <v/>
      </c>
      <c r="F2541" s="230" t="str">
        <f>IFERROR(IF(ForbDraft!K2556&lt;&gt;"",ForbDraft!K2556,""),"")</f>
        <v/>
      </c>
    </row>
    <row r="2542" spans="2:6" x14ac:dyDescent="0.2">
      <c r="B2542" s="229" t="str">
        <f>IFERROR(IF(ForbDraft!A2557&lt;&gt;"",ROW(ForbDraft!A2557),""),"")</f>
        <v/>
      </c>
      <c r="C2542" s="230" t="str">
        <f>IFERROR(IF(ForbDraft!A2557&lt;&gt;"",ForbDraft!A2557,""),"")</f>
        <v/>
      </c>
      <c r="D2542" s="230" t="str">
        <f t="shared" si="39"/>
        <v/>
      </c>
      <c r="E2542" s="230" t="str">
        <f>IFERROR(IF(ForbDraft!L2557&lt;&gt;"",ABS(ForbDraft!L2557),""),"")</f>
        <v/>
      </c>
      <c r="F2542" s="230" t="str">
        <f>IFERROR(IF(ForbDraft!K2557&lt;&gt;"",ForbDraft!K2557,""),"")</f>
        <v/>
      </c>
    </row>
    <row r="2543" spans="2:6" x14ac:dyDescent="0.2">
      <c r="B2543" s="229" t="str">
        <f>IFERROR(IF(ForbDraft!A2558&lt;&gt;"",ROW(ForbDraft!A2558),""),"")</f>
        <v/>
      </c>
      <c r="C2543" s="230" t="str">
        <f>IFERROR(IF(ForbDraft!A2558&lt;&gt;"",ForbDraft!A2558,""),"")</f>
        <v/>
      </c>
      <c r="D2543" s="230" t="str">
        <f t="shared" si="39"/>
        <v/>
      </c>
      <c r="E2543" s="230" t="str">
        <f>IFERROR(IF(ForbDraft!L2558&lt;&gt;"",ABS(ForbDraft!L2558),""),"")</f>
        <v/>
      </c>
      <c r="F2543" s="230" t="str">
        <f>IFERROR(IF(ForbDraft!K2558&lt;&gt;"",ForbDraft!K2558,""),"")</f>
        <v/>
      </c>
    </row>
    <row r="2544" spans="2:6" x14ac:dyDescent="0.2">
      <c r="B2544" s="229" t="str">
        <f>IFERROR(IF(ForbDraft!A2559&lt;&gt;"",ROW(ForbDraft!A2559),""),"")</f>
        <v/>
      </c>
      <c r="C2544" s="230" t="str">
        <f>IFERROR(IF(ForbDraft!A2559&lt;&gt;"",ForbDraft!A2559,""),"")</f>
        <v/>
      </c>
      <c r="D2544" s="230" t="str">
        <f t="shared" si="39"/>
        <v/>
      </c>
      <c r="E2544" s="230" t="str">
        <f>IFERROR(IF(ForbDraft!L2559&lt;&gt;"",ABS(ForbDraft!L2559),""),"")</f>
        <v/>
      </c>
      <c r="F2544" s="230" t="str">
        <f>IFERROR(IF(ForbDraft!K2559&lt;&gt;"",ForbDraft!K2559,""),"")</f>
        <v/>
      </c>
    </row>
    <row r="2545" spans="2:6" x14ac:dyDescent="0.2">
      <c r="B2545" s="229" t="str">
        <f>IFERROR(IF(ForbDraft!A2560&lt;&gt;"",ROW(ForbDraft!A2560),""),"")</f>
        <v/>
      </c>
      <c r="C2545" s="230" t="str">
        <f>IFERROR(IF(ForbDraft!A2560&lt;&gt;"",ForbDraft!A2560,""),"")</f>
        <v/>
      </c>
      <c r="D2545" s="230" t="str">
        <f t="shared" si="39"/>
        <v/>
      </c>
      <c r="E2545" s="230" t="str">
        <f>IFERROR(IF(ForbDraft!L2560&lt;&gt;"",ABS(ForbDraft!L2560),""),"")</f>
        <v/>
      </c>
      <c r="F2545" s="230" t="str">
        <f>IFERROR(IF(ForbDraft!K2560&lt;&gt;"",ForbDraft!K2560,""),"")</f>
        <v/>
      </c>
    </row>
    <row r="2546" spans="2:6" x14ac:dyDescent="0.2">
      <c r="B2546" s="229" t="str">
        <f>IFERROR(IF(ForbDraft!A2561&lt;&gt;"",ROW(ForbDraft!A2561),""),"")</f>
        <v/>
      </c>
      <c r="C2546" s="230" t="str">
        <f>IFERROR(IF(ForbDraft!A2561&lt;&gt;"",ForbDraft!A2561,""),"")</f>
        <v/>
      </c>
      <c r="D2546" s="230" t="str">
        <f t="shared" si="39"/>
        <v/>
      </c>
      <c r="E2546" s="230" t="str">
        <f>IFERROR(IF(ForbDraft!L2561&lt;&gt;"",ABS(ForbDraft!L2561),""),"")</f>
        <v/>
      </c>
      <c r="F2546" s="230" t="str">
        <f>IFERROR(IF(ForbDraft!K2561&lt;&gt;"",ForbDraft!K2561,""),"")</f>
        <v/>
      </c>
    </row>
    <row r="2547" spans="2:6" x14ac:dyDescent="0.2">
      <c r="B2547" s="229" t="str">
        <f>IFERROR(IF(ForbDraft!A2562&lt;&gt;"",ROW(ForbDraft!A2562),""),"")</f>
        <v/>
      </c>
      <c r="C2547" s="230" t="str">
        <f>IFERROR(IF(ForbDraft!A2562&lt;&gt;"",ForbDraft!A2562,""),"")</f>
        <v/>
      </c>
      <c r="D2547" s="230" t="str">
        <f t="shared" si="39"/>
        <v/>
      </c>
      <c r="E2547" s="230" t="str">
        <f>IFERROR(IF(ForbDraft!L2562&lt;&gt;"",ABS(ForbDraft!L2562),""),"")</f>
        <v/>
      </c>
      <c r="F2547" s="230" t="str">
        <f>IFERROR(IF(ForbDraft!K2562&lt;&gt;"",ForbDraft!K2562,""),"")</f>
        <v/>
      </c>
    </row>
    <row r="2548" spans="2:6" x14ac:dyDescent="0.2">
      <c r="B2548" s="229" t="str">
        <f>IFERROR(IF(ForbDraft!A2563&lt;&gt;"",ROW(ForbDraft!A2563),""),"")</f>
        <v/>
      </c>
      <c r="C2548" s="230" t="str">
        <f>IFERROR(IF(ForbDraft!A2563&lt;&gt;"",ForbDraft!A2563,""),"")</f>
        <v/>
      </c>
      <c r="D2548" s="230" t="str">
        <f t="shared" si="39"/>
        <v/>
      </c>
      <c r="E2548" s="230" t="str">
        <f>IFERROR(IF(ForbDraft!L2563&lt;&gt;"",ABS(ForbDraft!L2563),""),"")</f>
        <v/>
      </c>
      <c r="F2548" s="230" t="str">
        <f>IFERROR(IF(ForbDraft!K2563&lt;&gt;"",ForbDraft!K2563,""),"")</f>
        <v/>
      </c>
    </row>
    <row r="2549" spans="2:6" x14ac:dyDescent="0.2">
      <c r="B2549" s="229" t="str">
        <f>IFERROR(IF(ForbDraft!A2564&lt;&gt;"",ROW(ForbDraft!A2564),""),"")</f>
        <v/>
      </c>
      <c r="C2549" s="230" t="str">
        <f>IFERROR(IF(ForbDraft!A2564&lt;&gt;"",ForbDraft!A2564,""),"")</f>
        <v/>
      </c>
      <c r="D2549" s="230" t="str">
        <f t="shared" si="39"/>
        <v/>
      </c>
      <c r="E2549" s="230" t="str">
        <f>IFERROR(IF(ForbDraft!L2564&lt;&gt;"",ABS(ForbDraft!L2564),""),"")</f>
        <v/>
      </c>
      <c r="F2549" s="230" t="str">
        <f>IFERROR(IF(ForbDraft!K2564&lt;&gt;"",ForbDraft!K2564,""),"")</f>
        <v/>
      </c>
    </row>
    <row r="2550" spans="2:6" x14ac:dyDescent="0.2">
      <c r="B2550" s="229" t="str">
        <f>IFERROR(IF(ForbDraft!A2565&lt;&gt;"",ROW(ForbDraft!A2565),""),"")</f>
        <v/>
      </c>
      <c r="C2550" s="230" t="str">
        <f>IFERROR(IF(ForbDraft!A2565&lt;&gt;"",ForbDraft!A2565,""),"")</f>
        <v/>
      </c>
      <c r="D2550" s="230" t="str">
        <f t="shared" si="39"/>
        <v/>
      </c>
      <c r="E2550" s="230" t="str">
        <f>IFERROR(IF(ForbDraft!L2565&lt;&gt;"",ABS(ForbDraft!L2565),""),"")</f>
        <v/>
      </c>
      <c r="F2550" s="230" t="str">
        <f>IFERROR(IF(ForbDraft!K2565&lt;&gt;"",ForbDraft!K2565,""),"")</f>
        <v/>
      </c>
    </row>
    <row r="2551" spans="2:6" x14ac:dyDescent="0.2">
      <c r="B2551" s="229" t="str">
        <f>IFERROR(IF(ForbDraft!A2566&lt;&gt;"",ROW(ForbDraft!A2566),""),"")</f>
        <v/>
      </c>
      <c r="C2551" s="230" t="str">
        <f>IFERROR(IF(ForbDraft!A2566&lt;&gt;"",ForbDraft!A2566,""),"")</f>
        <v/>
      </c>
      <c r="D2551" s="230" t="str">
        <f t="shared" si="39"/>
        <v/>
      </c>
      <c r="E2551" s="230" t="str">
        <f>IFERROR(IF(ForbDraft!L2566&lt;&gt;"",ABS(ForbDraft!L2566),""),"")</f>
        <v/>
      </c>
      <c r="F2551" s="230" t="str">
        <f>IFERROR(IF(ForbDraft!K2566&lt;&gt;"",ForbDraft!K2566,""),"")</f>
        <v/>
      </c>
    </row>
    <row r="2552" spans="2:6" x14ac:dyDescent="0.2">
      <c r="B2552" s="229" t="str">
        <f>IFERROR(IF(ForbDraft!A2567&lt;&gt;"",ROW(ForbDraft!A2567),""),"")</f>
        <v/>
      </c>
      <c r="C2552" s="230" t="str">
        <f>IFERROR(IF(ForbDraft!A2567&lt;&gt;"",ForbDraft!A2567,""),"")</f>
        <v/>
      </c>
      <c r="D2552" s="230" t="str">
        <f t="shared" si="39"/>
        <v/>
      </c>
      <c r="E2552" s="230" t="str">
        <f>IFERROR(IF(ForbDraft!L2567&lt;&gt;"",ABS(ForbDraft!L2567),""),"")</f>
        <v/>
      </c>
      <c r="F2552" s="230" t="str">
        <f>IFERROR(IF(ForbDraft!K2567&lt;&gt;"",ForbDraft!K2567,""),"")</f>
        <v/>
      </c>
    </row>
    <row r="2553" spans="2:6" x14ac:dyDescent="0.2">
      <c r="B2553" s="229" t="str">
        <f>IFERROR(IF(ForbDraft!A2568&lt;&gt;"",ROW(ForbDraft!A2568),""),"")</f>
        <v/>
      </c>
      <c r="C2553" s="230" t="str">
        <f>IFERROR(IF(ForbDraft!A2568&lt;&gt;"",ForbDraft!A2568,""),"")</f>
        <v/>
      </c>
      <c r="D2553" s="230" t="str">
        <f t="shared" si="39"/>
        <v/>
      </c>
      <c r="E2553" s="230" t="str">
        <f>IFERROR(IF(ForbDraft!L2568&lt;&gt;"",ABS(ForbDraft!L2568),""),"")</f>
        <v/>
      </c>
      <c r="F2553" s="230" t="str">
        <f>IFERROR(IF(ForbDraft!K2568&lt;&gt;"",ForbDraft!K2568,""),"")</f>
        <v/>
      </c>
    </row>
    <row r="2554" spans="2:6" x14ac:dyDescent="0.2">
      <c r="B2554" s="229" t="str">
        <f>IFERROR(IF(ForbDraft!A2569&lt;&gt;"",ROW(ForbDraft!A2569),""),"")</f>
        <v/>
      </c>
      <c r="C2554" s="230" t="str">
        <f>IFERROR(IF(ForbDraft!A2569&lt;&gt;"",ForbDraft!A2569,""),"")</f>
        <v/>
      </c>
      <c r="D2554" s="230" t="str">
        <f t="shared" si="39"/>
        <v/>
      </c>
      <c r="E2554" s="230" t="str">
        <f>IFERROR(IF(ForbDraft!L2569&lt;&gt;"",ABS(ForbDraft!L2569),""),"")</f>
        <v/>
      </c>
      <c r="F2554" s="230" t="str">
        <f>IFERROR(IF(ForbDraft!K2569&lt;&gt;"",ForbDraft!K2569,""),"")</f>
        <v/>
      </c>
    </row>
    <row r="2555" spans="2:6" x14ac:dyDescent="0.2">
      <c r="B2555" s="229" t="str">
        <f>IFERROR(IF(ForbDraft!A2570&lt;&gt;"",ROW(ForbDraft!A2570),""),"")</f>
        <v/>
      </c>
      <c r="C2555" s="230" t="str">
        <f>IFERROR(IF(ForbDraft!A2570&lt;&gt;"",ForbDraft!A2570,""),"")</f>
        <v/>
      </c>
      <c r="D2555" s="230" t="str">
        <f t="shared" si="39"/>
        <v/>
      </c>
      <c r="E2555" s="230" t="str">
        <f>IFERROR(IF(ForbDraft!L2570&lt;&gt;"",ABS(ForbDraft!L2570),""),"")</f>
        <v/>
      </c>
      <c r="F2555" s="230" t="str">
        <f>IFERROR(IF(ForbDraft!K2570&lt;&gt;"",ForbDraft!K2570,""),"")</f>
        <v/>
      </c>
    </row>
    <row r="2556" spans="2:6" x14ac:dyDescent="0.2">
      <c r="B2556" s="229" t="str">
        <f>IFERROR(IF(ForbDraft!A2571&lt;&gt;"",ROW(ForbDraft!A2571),""),"")</f>
        <v/>
      </c>
      <c r="C2556" s="230" t="str">
        <f>IFERROR(IF(ForbDraft!A2571&lt;&gt;"",ForbDraft!A2571,""),"")</f>
        <v/>
      </c>
      <c r="D2556" s="230" t="str">
        <f t="shared" si="39"/>
        <v/>
      </c>
      <c r="E2556" s="230" t="str">
        <f>IFERROR(IF(ForbDraft!L2571&lt;&gt;"",ABS(ForbDraft!L2571),""),"")</f>
        <v/>
      </c>
      <c r="F2556" s="230" t="str">
        <f>IFERROR(IF(ForbDraft!K2571&lt;&gt;"",ForbDraft!K2571,""),"")</f>
        <v/>
      </c>
    </row>
    <row r="2557" spans="2:6" x14ac:dyDescent="0.2">
      <c r="B2557" s="229" t="str">
        <f>IFERROR(IF(ForbDraft!A2572&lt;&gt;"",ROW(ForbDraft!A2572),""),"")</f>
        <v/>
      </c>
      <c r="C2557" s="230" t="str">
        <f>IFERROR(IF(ForbDraft!A2572&lt;&gt;"",ForbDraft!A2572,""),"")</f>
        <v/>
      </c>
      <c r="D2557" s="230" t="str">
        <f t="shared" si="39"/>
        <v/>
      </c>
      <c r="E2557" s="230" t="str">
        <f>IFERROR(IF(ForbDraft!L2572&lt;&gt;"",ABS(ForbDraft!L2572),""),"")</f>
        <v/>
      </c>
      <c r="F2557" s="230" t="str">
        <f>IFERROR(IF(ForbDraft!K2572&lt;&gt;"",ForbDraft!K2572,""),"")</f>
        <v/>
      </c>
    </row>
    <row r="2558" spans="2:6" x14ac:dyDescent="0.2">
      <c r="B2558" s="229" t="str">
        <f>IFERROR(IF(ForbDraft!A2573&lt;&gt;"",ROW(ForbDraft!A2573),""),"")</f>
        <v/>
      </c>
      <c r="C2558" s="230" t="str">
        <f>IFERROR(IF(ForbDraft!A2573&lt;&gt;"",ForbDraft!A2573,""),"")</f>
        <v/>
      </c>
      <c r="D2558" s="230" t="str">
        <f t="shared" si="39"/>
        <v/>
      </c>
      <c r="E2558" s="230" t="str">
        <f>IFERROR(IF(ForbDraft!L2573&lt;&gt;"",ABS(ForbDraft!L2573),""),"")</f>
        <v/>
      </c>
      <c r="F2558" s="230" t="str">
        <f>IFERROR(IF(ForbDraft!K2573&lt;&gt;"",ForbDraft!K2573,""),"")</f>
        <v/>
      </c>
    </row>
    <row r="2559" spans="2:6" x14ac:dyDescent="0.2">
      <c r="B2559" s="229" t="str">
        <f>IFERROR(IF(ForbDraft!A2574&lt;&gt;"",ROW(ForbDraft!A2574),""),"")</f>
        <v/>
      </c>
      <c r="C2559" s="230" t="str">
        <f>IFERROR(IF(ForbDraft!A2574&lt;&gt;"",ForbDraft!A2574,""),"")</f>
        <v/>
      </c>
      <c r="D2559" s="230" t="str">
        <f t="shared" si="39"/>
        <v/>
      </c>
      <c r="E2559" s="230" t="str">
        <f>IFERROR(IF(ForbDraft!L2574&lt;&gt;"",ABS(ForbDraft!L2574),""),"")</f>
        <v/>
      </c>
      <c r="F2559" s="230" t="str">
        <f>IFERROR(IF(ForbDraft!K2574&lt;&gt;"",ForbDraft!K2574,""),"")</f>
        <v/>
      </c>
    </row>
    <row r="2560" spans="2:6" x14ac:dyDescent="0.2">
      <c r="B2560" s="229" t="str">
        <f>IFERROR(IF(ForbDraft!A2575&lt;&gt;"",ROW(ForbDraft!A2575),""),"")</f>
        <v/>
      </c>
      <c r="C2560" s="230" t="str">
        <f>IFERROR(IF(ForbDraft!A2575&lt;&gt;"",ForbDraft!A2575,""),"")</f>
        <v/>
      </c>
      <c r="D2560" s="230" t="str">
        <f t="shared" si="39"/>
        <v/>
      </c>
      <c r="E2560" s="230" t="str">
        <f>IFERROR(IF(ForbDraft!L2575&lt;&gt;"",ABS(ForbDraft!L2575),""),"")</f>
        <v/>
      </c>
      <c r="F2560" s="230" t="str">
        <f>IFERROR(IF(ForbDraft!K2575&lt;&gt;"",ForbDraft!K2575,""),"")</f>
        <v/>
      </c>
    </row>
    <row r="2561" spans="2:6" x14ac:dyDescent="0.2">
      <c r="B2561" s="229" t="str">
        <f>IFERROR(IF(ForbDraft!A2576&lt;&gt;"",ROW(ForbDraft!A2576),""),"")</f>
        <v/>
      </c>
      <c r="C2561" s="230" t="str">
        <f>IFERROR(IF(ForbDraft!A2576&lt;&gt;"",ForbDraft!A2576,""),"")</f>
        <v/>
      </c>
      <c r="D2561" s="230" t="str">
        <f t="shared" si="39"/>
        <v/>
      </c>
      <c r="E2561" s="230" t="str">
        <f>IFERROR(IF(ForbDraft!L2576&lt;&gt;"",ABS(ForbDraft!L2576),""),"")</f>
        <v/>
      </c>
      <c r="F2561" s="230" t="str">
        <f>IFERROR(IF(ForbDraft!K2576&lt;&gt;"",ForbDraft!K2576,""),"")</f>
        <v/>
      </c>
    </row>
    <row r="2562" spans="2:6" x14ac:dyDescent="0.2">
      <c r="B2562" s="229" t="str">
        <f>IFERROR(IF(ForbDraft!A2577&lt;&gt;"",ROW(ForbDraft!A2577),""),"")</f>
        <v/>
      </c>
      <c r="C2562" s="230" t="str">
        <f>IFERROR(IF(ForbDraft!A2577&lt;&gt;"",ForbDraft!A2577,""),"")</f>
        <v/>
      </c>
      <c r="D2562" s="230" t="str">
        <f t="shared" si="39"/>
        <v/>
      </c>
      <c r="E2562" s="230" t="str">
        <f>IFERROR(IF(ForbDraft!L2577&lt;&gt;"",ABS(ForbDraft!L2577),""),"")</f>
        <v/>
      </c>
      <c r="F2562" s="230" t="str">
        <f>IFERROR(IF(ForbDraft!K2577&lt;&gt;"",ForbDraft!K2577,""),"")</f>
        <v/>
      </c>
    </row>
    <row r="2563" spans="2:6" x14ac:dyDescent="0.2">
      <c r="B2563" s="229" t="str">
        <f>IFERROR(IF(ForbDraft!A2578&lt;&gt;"",ROW(ForbDraft!A2578),""),"")</f>
        <v/>
      </c>
      <c r="C2563" s="230" t="str">
        <f>IFERROR(IF(ForbDraft!A2578&lt;&gt;"",ForbDraft!A2578,""),"")</f>
        <v/>
      </c>
      <c r="D2563" s="230" t="str">
        <f t="shared" ref="D2563:D2626" si="40">IF(F2563="pH לבדיקת גבול","pH",F2563)</f>
        <v/>
      </c>
      <c r="E2563" s="230" t="str">
        <f>IFERROR(IF(ForbDraft!L2578&lt;&gt;"",ABS(ForbDraft!L2578),""),"")</f>
        <v/>
      </c>
      <c r="F2563" s="230" t="str">
        <f>IFERROR(IF(ForbDraft!K2578&lt;&gt;"",ForbDraft!K2578,""),"")</f>
        <v/>
      </c>
    </row>
    <row r="2564" spans="2:6" x14ac:dyDescent="0.2">
      <c r="B2564" s="229" t="str">
        <f>IFERROR(IF(ForbDraft!A2579&lt;&gt;"",ROW(ForbDraft!A2579),""),"")</f>
        <v/>
      </c>
      <c r="C2564" s="230" t="str">
        <f>IFERROR(IF(ForbDraft!A2579&lt;&gt;"",ForbDraft!A2579,""),"")</f>
        <v/>
      </c>
      <c r="D2564" s="230" t="str">
        <f t="shared" si="40"/>
        <v/>
      </c>
      <c r="E2564" s="230" t="str">
        <f>IFERROR(IF(ForbDraft!L2579&lt;&gt;"",ABS(ForbDraft!L2579),""),"")</f>
        <v/>
      </c>
      <c r="F2564" s="230" t="str">
        <f>IFERROR(IF(ForbDraft!K2579&lt;&gt;"",ForbDraft!K2579,""),"")</f>
        <v/>
      </c>
    </row>
    <row r="2565" spans="2:6" x14ac:dyDescent="0.2">
      <c r="B2565" s="229" t="str">
        <f>IFERROR(IF(ForbDraft!A2580&lt;&gt;"",ROW(ForbDraft!A2580),""),"")</f>
        <v/>
      </c>
      <c r="C2565" s="230" t="str">
        <f>IFERROR(IF(ForbDraft!A2580&lt;&gt;"",ForbDraft!A2580,""),"")</f>
        <v/>
      </c>
      <c r="D2565" s="230" t="str">
        <f t="shared" si="40"/>
        <v/>
      </c>
      <c r="E2565" s="230" t="str">
        <f>IFERROR(IF(ForbDraft!L2580&lt;&gt;"",ABS(ForbDraft!L2580),""),"")</f>
        <v/>
      </c>
      <c r="F2565" s="230" t="str">
        <f>IFERROR(IF(ForbDraft!K2580&lt;&gt;"",ForbDraft!K2580,""),"")</f>
        <v/>
      </c>
    </row>
    <row r="2566" spans="2:6" x14ac:dyDescent="0.2">
      <c r="B2566" s="229" t="str">
        <f>IFERROR(IF(ForbDraft!A2581&lt;&gt;"",ROW(ForbDraft!A2581),""),"")</f>
        <v/>
      </c>
      <c r="C2566" s="230" t="str">
        <f>IFERROR(IF(ForbDraft!A2581&lt;&gt;"",ForbDraft!A2581,""),"")</f>
        <v/>
      </c>
      <c r="D2566" s="230" t="str">
        <f t="shared" si="40"/>
        <v/>
      </c>
      <c r="E2566" s="230" t="str">
        <f>IFERROR(IF(ForbDraft!L2581&lt;&gt;"",ABS(ForbDraft!L2581),""),"")</f>
        <v/>
      </c>
      <c r="F2566" s="230" t="str">
        <f>IFERROR(IF(ForbDraft!K2581&lt;&gt;"",ForbDraft!K2581,""),"")</f>
        <v/>
      </c>
    </row>
    <row r="2567" spans="2:6" x14ac:dyDescent="0.2">
      <c r="B2567" s="229" t="str">
        <f>IFERROR(IF(ForbDraft!A2582&lt;&gt;"",ROW(ForbDraft!A2582),""),"")</f>
        <v/>
      </c>
      <c r="C2567" s="230" t="str">
        <f>IFERROR(IF(ForbDraft!A2582&lt;&gt;"",ForbDraft!A2582,""),"")</f>
        <v/>
      </c>
      <c r="D2567" s="230" t="str">
        <f t="shared" si="40"/>
        <v/>
      </c>
      <c r="E2567" s="230" t="str">
        <f>IFERROR(IF(ForbDraft!L2582&lt;&gt;"",ABS(ForbDraft!L2582),""),"")</f>
        <v/>
      </c>
      <c r="F2567" s="230" t="str">
        <f>IFERROR(IF(ForbDraft!K2582&lt;&gt;"",ForbDraft!K2582,""),"")</f>
        <v/>
      </c>
    </row>
    <row r="2568" spans="2:6" x14ac:dyDescent="0.2">
      <c r="B2568" s="229" t="str">
        <f>IFERROR(IF(ForbDraft!A2583&lt;&gt;"",ROW(ForbDraft!A2583),""),"")</f>
        <v/>
      </c>
      <c r="C2568" s="230" t="str">
        <f>IFERROR(IF(ForbDraft!A2583&lt;&gt;"",ForbDraft!A2583,""),"")</f>
        <v/>
      </c>
      <c r="D2568" s="230" t="str">
        <f t="shared" si="40"/>
        <v/>
      </c>
      <c r="E2568" s="230" t="str">
        <f>IFERROR(IF(ForbDraft!L2583&lt;&gt;"",ABS(ForbDraft!L2583),""),"")</f>
        <v/>
      </c>
      <c r="F2568" s="230" t="str">
        <f>IFERROR(IF(ForbDraft!K2583&lt;&gt;"",ForbDraft!K2583,""),"")</f>
        <v/>
      </c>
    </row>
    <row r="2569" spans="2:6" x14ac:dyDescent="0.2">
      <c r="B2569" s="229" t="str">
        <f>IFERROR(IF(ForbDraft!A2584&lt;&gt;"",ROW(ForbDraft!A2584),""),"")</f>
        <v/>
      </c>
      <c r="C2569" s="230" t="str">
        <f>IFERROR(IF(ForbDraft!A2584&lt;&gt;"",ForbDraft!A2584,""),"")</f>
        <v/>
      </c>
      <c r="D2569" s="230" t="str">
        <f t="shared" si="40"/>
        <v/>
      </c>
      <c r="E2569" s="230" t="str">
        <f>IFERROR(IF(ForbDraft!L2584&lt;&gt;"",ABS(ForbDraft!L2584),""),"")</f>
        <v/>
      </c>
      <c r="F2569" s="230" t="str">
        <f>IFERROR(IF(ForbDraft!K2584&lt;&gt;"",ForbDraft!K2584,""),"")</f>
        <v/>
      </c>
    </row>
    <row r="2570" spans="2:6" x14ac:dyDescent="0.2">
      <c r="B2570" s="229" t="str">
        <f>IFERROR(IF(ForbDraft!A2585&lt;&gt;"",ROW(ForbDraft!A2585),""),"")</f>
        <v/>
      </c>
      <c r="C2570" s="230" t="str">
        <f>IFERROR(IF(ForbDraft!A2585&lt;&gt;"",ForbDraft!A2585,""),"")</f>
        <v/>
      </c>
      <c r="D2570" s="230" t="str">
        <f t="shared" si="40"/>
        <v/>
      </c>
      <c r="E2570" s="230" t="str">
        <f>IFERROR(IF(ForbDraft!L2585&lt;&gt;"",ABS(ForbDraft!L2585),""),"")</f>
        <v/>
      </c>
      <c r="F2570" s="230" t="str">
        <f>IFERROR(IF(ForbDraft!K2585&lt;&gt;"",ForbDraft!K2585,""),"")</f>
        <v/>
      </c>
    </row>
    <row r="2571" spans="2:6" x14ac:dyDescent="0.2">
      <c r="B2571" s="229" t="str">
        <f>IFERROR(IF(ForbDraft!A2586&lt;&gt;"",ROW(ForbDraft!A2586),""),"")</f>
        <v/>
      </c>
      <c r="C2571" s="230" t="str">
        <f>IFERROR(IF(ForbDraft!A2586&lt;&gt;"",ForbDraft!A2586,""),"")</f>
        <v/>
      </c>
      <c r="D2571" s="230" t="str">
        <f t="shared" si="40"/>
        <v/>
      </c>
      <c r="E2571" s="230" t="str">
        <f>IFERROR(IF(ForbDraft!L2586&lt;&gt;"",ABS(ForbDraft!L2586),""),"")</f>
        <v/>
      </c>
      <c r="F2571" s="230" t="str">
        <f>IFERROR(IF(ForbDraft!K2586&lt;&gt;"",ForbDraft!K2586,""),"")</f>
        <v/>
      </c>
    </row>
    <row r="2572" spans="2:6" x14ac:dyDescent="0.2">
      <c r="B2572" s="229" t="str">
        <f>IFERROR(IF(ForbDraft!A2587&lt;&gt;"",ROW(ForbDraft!A2587),""),"")</f>
        <v/>
      </c>
      <c r="C2572" s="230" t="str">
        <f>IFERROR(IF(ForbDraft!A2587&lt;&gt;"",ForbDraft!A2587,""),"")</f>
        <v/>
      </c>
      <c r="D2572" s="230" t="str">
        <f t="shared" si="40"/>
        <v/>
      </c>
      <c r="E2572" s="230" t="str">
        <f>IFERROR(IF(ForbDraft!L2587&lt;&gt;"",ABS(ForbDraft!L2587),""),"")</f>
        <v/>
      </c>
      <c r="F2572" s="230" t="str">
        <f>IFERROR(IF(ForbDraft!K2587&lt;&gt;"",ForbDraft!K2587,""),"")</f>
        <v/>
      </c>
    </row>
    <row r="2573" spans="2:6" x14ac:dyDescent="0.2">
      <c r="B2573" s="229" t="str">
        <f>IFERROR(IF(ForbDraft!A2588&lt;&gt;"",ROW(ForbDraft!A2588),""),"")</f>
        <v/>
      </c>
      <c r="C2573" s="230" t="str">
        <f>IFERROR(IF(ForbDraft!A2588&lt;&gt;"",ForbDraft!A2588,""),"")</f>
        <v/>
      </c>
      <c r="D2573" s="230" t="str">
        <f t="shared" si="40"/>
        <v/>
      </c>
      <c r="E2573" s="230" t="str">
        <f>IFERROR(IF(ForbDraft!L2588&lt;&gt;"",ABS(ForbDraft!L2588),""),"")</f>
        <v/>
      </c>
      <c r="F2573" s="230" t="str">
        <f>IFERROR(IF(ForbDraft!K2588&lt;&gt;"",ForbDraft!K2588,""),"")</f>
        <v/>
      </c>
    </row>
    <row r="2574" spans="2:6" x14ac:dyDescent="0.2">
      <c r="B2574" s="229" t="str">
        <f>IFERROR(IF(ForbDraft!A2589&lt;&gt;"",ROW(ForbDraft!A2589),""),"")</f>
        <v/>
      </c>
      <c r="C2574" s="230" t="str">
        <f>IFERROR(IF(ForbDraft!A2589&lt;&gt;"",ForbDraft!A2589,""),"")</f>
        <v/>
      </c>
      <c r="D2574" s="230" t="str">
        <f t="shared" si="40"/>
        <v/>
      </c>
      <c r="E2574" s="230" t="str">
        <f>IFERROR(IF(ForbDraft!L2589&lt;&gt;"",ABS(ForbDraft!L2589),""),"")</f>
        <v/>
      </c>
      <c r="F2574" s="230" t="str">
        <f>IFERROR(IF(ForbDraft!K2589&lt;&gt;"",ForbDraft!K2589,""),"")</f>
        <v/>
      </c>
    </row>
    <row r="2575" spans="2:6" x14ac:dyDescent="0.2">
      <c r="B2575" s="229" t="str">
        <f>IFERROR(IF(ForbDraft!A2590&lt;&gt;"",ROW(ForbDraft!A2590),""),"")</f>
        <v/>
      </c>
      <c r="C2575" s="230" t="str">
        <f>IFERROR(IF(ForbDraft!A2590&lt;&gt;"",ForbDraft!A2590,""),"")</f>
        <v/>
      </c>
      <c r="D2575" s="230" t="str">
        <f t="shared" si="40"/>
        <v/>
      </c>
      <c r="E2575" s="230" t="str">
        <f>IFERROR(IF(ForbDraft!L2590&lt;&gt;"",ABS(ForbDraft!L2590),""),"")</f>
        <v/>
      </c>
      <c r="F2575" s="230" t="str">
        <f>IFERROR(IF(ForbDraft!K2590&lt;&gt;"",ForbDraft!K2590,""),"")</f>
        <v/>
      </c>
    </row>
    <row r="2576" spans="2:6" x14ac:dyDescent="0.2">
      <c r="B2576" s="229" t="str">
        <f>IFERROR(IF(ForbDraft!A2591&lt;&gt;"",ROW(ForbDraft!A2591),""),"")</f>
        <v/>
      </c>
      <c r="C2576" s="230" t="str">
        <f>IFERROR(IF(ForbDraft!A2591&lt;&gt;"",ForbDraft!A2591,""),"")</f>
        <v/>
      </c>
      <c r="D2576" s="230" t="str">
        <f t="shared" si="40"/>
        <v/>
      </c>
      <c r="E2576" s="230" t="str">
        <f>IFERROR(IF(ForbDraft!L2591&lt;&gt;"",ABS(ForbDraft!L2591),""),"")</f>
        <v/>
      </c>
      <c r="F2576" s="230" t="str">
        <f>IFERROR(IF(ForbDraft!K2591&lt;&gt;"",ForbDraft!K2591,""),"")</f>
        <v/>
      </c>
    </row>
    <row r="2577" spans="2:6" x14ac:dyDescent="0.2">
      <c r="B2577" s="229" t="str">
        <f>IFERROR(IF(ForbDraft!A2592&lt;&gt;"",ROW(ForbDraft!A2592),""),"")</f>
        <v/>
      </c>
      <c r="C2577" s="230" t="str">
        <f>IFERROR(IF(ForbDraft!A2592&lt;&gt;"",ForbDraft!A2592,""),"")</f>
        <v/>
      </c>
      <c r="D2577" s="230" t="str">
        <f t="shared" si="40"/>
        <v/>
      </c>
      <c r="E2577" s="230" t="str">
        <f>IFERROR(IF(ForbDraft!L2592&lt;&gt;"",ABS(ForbDraft!L2592),""),"")</f>
        <v/>
      </c>
      <c r="F2577" s="230" t="str">
        <f>IFERROR(IF(ForbDraft!K2592&lt;&gt;"",ForbDraft!K2592,""),"")</f>
        <v/>
      </c>
    </row>
    <row r="2578" spans="2:6" x14ac:dyDescent="0.2">
      <c r="B2578" s="229" t="str">
        <f>IFERROR(IF(ForbDraft!A2593&lt;&gt;"",ROW(ForbDraft!A2593),""),"")</f>
        <v/>
      </c>
      <c r="C2578" s="230" t="str">
        <f>IFERROR(IF(ForbDraft!A2593&lt;&gt;"",ForbDraft!A2593,""),"")</f>
        <v/>
      </c>
      <c r="D2578" s="230" t="str">
        <f t="shared" si="40"/>
        <v/>
      </c>
      <c r="E2578" s="230" t="str">
        <f>IFERROR(IF(ForbDraft!L2593&lt;&gt;"",ABS(ForbDraft!L2593),""),"")</f>
        <v/>
      </c>
      <c r="F2578" s="230" t="str">
        <f>IFERROR(IF(ForbDraft!K2593&lt;&gt;"",ForbDraft!K2593,""),"")</f>
        <v/>
      </c>
    </row>
    <row r="2579" spans="2:6" x14ac:dyDescent="0.2">
      <c r="B2579" s="229" t="str">
        <f>IFERROR(IF(ForbDraft!A2594&lt;&gt;"",ROW(ForbDraft!A2594),""),"")</f>
        <v/>
      </c>
      <c r="C2579" s="230" t="str">
        <f>IFERROR(IF(ForbDraft!A2594&lt;&gt;"",ForbDraft!A2594,""),"")</f>
        <v/>
      </c>
      <c r="D2579" s="230" t="str">
        <f t="shared" si="40"/>
        <v/>
      </c>
      <c r="E2579" s="230" t="str">
        <f>IFERROR(IF(ForbDraft!L2594&lt;&gt;"",ABS(ForbDraft!L2594),""),"")</f>
        <v/>
      </c>
      <c r="F2579" s="230" t="str">
        <f>IFERROR(IF(ForbDraft!K2594&lt;&gt;"",ForbDraft!K2594,""),"")</f>
        <v/>
      </c>
    </row>
    <row r="2580" spans="2:6" x14ac:dyDescent="0.2">
      <c r="B2580" s="229" t="str">
        <f>IFERROR(IF(ForbDraft!A2595&lt;&gt;"",ROW(ForbDraft!A2595),""),"")</f>
        <v/>
      </c>
      <c r="C2580" s="230" t="str">
        <f>IFERROR(IF(ForbDraft!A2595&lt;&gt;"",ForbDraft!A2595,""),"")</f>
        <v/>
      </c>
      <c r="D2580" s="230" t="str">
        <f t="shared" si="40"/>
        <v/>
      </c>
      <c r="E2580" s="230" t="str">
        <f>IFERROR(IF(ForbDraft!L2595&lt;&gt;"",ABS(ForbDraft!L2595),""),"")</f>
        <v/>
      </c>
      <c r="F2580" s="230" t="str">
        <f>IFERROR(IF(ForbDraft!K2595&lt;&gt;"",ForbDraft!K2595,""),"")</f>
        <v/>
      </c>
    </row>
    <row r="2581" spans="2:6" x14ac:dyDescent="0.2">
      <c r="B2581" s="229" t="str">
        <f>IFERROR(IF(ForbDraft!A2596&lt;&gt;"",ROW(ForbDraft!A2596),""),"")</f>
        <v/>
      </c>
      <c r="C2581" s="230" t="str">
        <f>IFERROR(IF(ForbDraft!A2596&lt;&gt;"",ForbDraft!A2596,""),"")</f>
        <v/>
      </c>
      <c r="D2581" s="230" t="str">
        <f t="shared" si="40"/>
        <v/>
      </c>
      <c r="E2581" s="230" t="str">
        <f>IFERROR(IF(ForbDraft!L2596&lt;&gt;"",ABS(ForbDraft!L2596),""),"")</f>
        <v/>
      </c>
      <c r="F2581" s="230" t="str">
        <f>IFERROR(IF(ForbDraft!K2596&lt;&gt;"",ForbDraft!K2596,""),"")</f>
        <v/>
      </c>
    </row>
    <row r="2582" spans="2:6" x14ac:dyDescent="0.2">
      <c r="B2582" s="229" t="str">
        <f>IFERROR(IF(ForbDraft!A2597&lt;&gt;"",ROW(ForbDraft!A2597),""),"")</f>
        <v/>
      </c>
      <c r="C2582" s="230" t="str">
        <f>IFERROR(IF(ForbDraft!A2597&lt;&gt;"",ForbDraft!A2597,""),"")</f>
        <v/>
      </c>
      <c r="D2582" s="230" t="str">
        <f t="shared" si="40"/>
        <v/>
      </c>
      <c r="E2582" s="230" t="str">
        <f>IFERROR(IF(ForbDraft!L2597&lt;&gt;"",ABS(ForbDraft!L2597),""),"")</f>
        <v/>
      </c>
      <c r="F2582" s="230" t="str">
        <f>IFERROR(IF(ForbDraft!K2597&lt;&gt;"",ForbDraft!K2597,""),"")</f>
        <v/>
      </c>
    </row>
    <row r="2583" spans="2:6" x14ac:dyDescent="0.2">
      <c r="B2583" s="229" t="str">
        <f>IFERROR(IF(ForbDraft!A2598&lt;&gt;"",ROW(ForbDraft!A2598),""),"")</f>
        <v/>
      </c>
      <c r="C2583" s="230" t="str">
        <f>IFERROR(IF(ForbDraft!A2598&lt;&gt;"",ForbDraft!A2598,""),"")</f>
        <v/>
      </c>
      <c r="D2583" s="230" t="str">
        <f t="shared" si="40"/>
        <v/>
      </c>
      <c r="E2583" s="230" t="str">
        <f>IFERROR(IF(ForbDraft!L2598&lt;&gt;"",ABS(ForbDraft!L2598),""),"")</f>
        <v/>
      </c>
      <c r="F2583" s="230" t="str">
        <f>IFERROR(IF(ForbDraft!K2598&lt;&gt;"",ForbDraft!K2598,""),"")</f>
        <v/>
      </c>
    </row>
    <row r="2584" spans="2:6" x14ac:dyDescent="0.2">
      <c r="B2584" s="229" t="str">
        <f>IFERROR(IF(ForbDraft!A2599&lt;&gt;"",ROW(ForbDraft!A2599),""),"")</f>
        <v/>
      </c>
      <c r="C2584" s="230" t="str">
        <f>IFERROR(IF(ForbDraft!A2599&lt;&gt;"",ForbDraft!A2599,""),"")</f>
        <v/>
      </c>
      <c r="D2584" s="230" t="str">
        <f t="shared" si="40"/>
        <v/>
      </c>
      <c r="E2584" s="230" t="str">
        <f>IFERROR(IF(ForbDraft!L2599&lt;&gt;"",ABS(ForbDraft!L2599),""),"")</f>
        <v/>
      </c>
      <c r="F2584" s="230" t="str">
        <f>IFERROR(IF(ForbDraft!K2599&lt;&gt;"",ForbDraft!K2599,""),"")</f>
        <v/>
      </c>
    </row>
    <row r="2585" spans="2:6" x14ac:dyDescent="0.2">
      <c r="B2585" s="229" t="str">
        <f>IFERROR(IF(ForbDraft!A2600&lt;&gt;"",ROW(ForbDraft!A2600),""),"")</f>
        <v/>
      </c>
      <c r="C2585" s="230" t="str">
        <f>IFERROR(IF(ForbDraft!A2600&lt;&gt;"",ForbDraft!A2600,""),"")</f>
        <v/>
      </c>
      <c r="D2585" s="230" t="str">
        <f t="shared" si="40"/>
        <v/>
      </c>
      <c r="E2585" s="230" t="str">
        <f>IFERROR(IF(ForbDraft!L2600&lt;&gt;"",ABS(ForbDraft!L2600),""),"")</f>
        <v/>
      </c>
      <c r="F2585" s="230" t="str">
        <f>IFERROR(IF(ForbDraft!K2600&lt;&gt;"",ForbDraft!K2600,""),"")</f>
        <v/>
      </c>
    </row>
    <row r="2586" spans="2:6" x14ac:dyDescent="0.2">
      <c r="B2586" s="229" t="str">
        <f>IFERROR(IF(ForbDraft!A2601&lt;&gt;"",ROW(ForbDraft!A2601),""),"")</f>
        <v/>
      </c>
      <c r="C2586" s="230" t="str">
        <f>IFERROR(IF(ForbDraft!A2601&lt;&gt;"",ForbDraft!A2601,""),"")</f>
        <v/>
      </c>
      <c r="D2586" s="230" t="str">
        <f t="shared" si="40"/>
        <v/>
      </c>
      <c r="E2586" s="230" t="str">
        <f>IFERROR(IF(ForbDraft!L2601&lt;&gt;"",ABS(ForbDraft!L2601),""),"")</f>
        <v/>
      </c>
      <c r="F2586" s="230" t="str">
        <f>IFERROR(IF(ForbDraft!K2601&lt;&gt;"",ForbDraft!K2601,""),"")</f>
        <v/>
      </c>
    </row>
    <row r="2587" spans="2:6" x14ac:dyDescent="0.2">
      <c r="B2587" s="229" t="str">
        <f>IFERROR(IF(ForbDraft!A2602&lt;&gt;"",ROW(ForbDraft!A2602),""),"")</f>
        <v/>
      </c>
      <c r="C2587" s="230" t="str">
        <f>IFERROR(IF(ForbDraft!A2602&lt;&gt;"",ForbDraft!A2602,""),"")</f>
        <v/>
      </c>
      <c r="D2587" s="230" t="str">
        <f t="shared" si="40"/>
        <v/>
      </c>
      <c r="E2587" s="230" t="str">
        <f>IFERROR(IF(ForbDraft!L2602&lt;&gt;"",ABS(ForbDraft!L2602),""),"")</f>
        <v/>
      </c>
      <c r="F2587" s="230" t="str">
        <f>IFERROR(IF(ForbDraft!K2602&lt;&gt;"",ForbDraft!K2602,""),"")</f>
        <v/>
      </c>
    </row>
    <row r="2588" spans="2:6" x14ac:dyDescent="0.2">
      <c r="B2588" s="229" t="str">
        <f>IFERROR(IF(ForbDraft!A2603&lt;&gt;"",ROW(ForbDraft!A2603),""),"")</f>
        <v/>
      </c>
      <c r="C2588" s="230" t="str">
        <f>IFERROR(IF(ForbDraft!A2603&lt;&gt;"",ForbDraft!A2603,""),"")</f>
        <v/>
      </c>
      <c r="D2588" s="230" t="str">
        <f t="shared" si="40"/>
        <v/>
      </c>
      <c r="E2588" s="230" t="str">
        <f>IFERROR(IF(ForbDraft!L2603&lt;&gt;"",ABS(ForbDraft!L2603),""),"")</f>
        <v/>
      </c>
      <c r="F2588" s="230" t="str">
        <f>IFERROR(IF(ForbDraft!K2603&lt;&gt;"",ForbDraft!K2603,""),"")</f>
        <v/>
      </c>
    </row>
    <row r="2589" spans="2:6" x14ac:dyDescent="0.2">
      <c r="B2589" s="229" t="str">
        <f>IFERROR(IF(ForbDraft!A2604&lt;&gt;"",ROW(ForbDraft!A2604),""),"")</f>
        <v/>
      </c>
      <c r="C2589" s="230" t="str">
        <f>IFERROR(IF(ForbDraft!A2604&lt;&gt;"",ForbDraft!A2604,""),"")</f>
        <v/>
      </c>
      <c r="D2589" s="230" t="str">
        <f t="shared" si="40"/>
        <v/>
      </c>
      <c r="E2589" s="230" t="str">
        <f>IFERROR(IF(ForbDraft!L2604&lt;&gt;"",ABS(ForbDraft!L2604),""),"")</f>
        <v/>
      </c>
      <c r="F2589" s="230" t="str">
        <f>IFERROR(IF(ForbDraft!K2604&lt;&gt;"",ForbDraft!K2604,""),"")</f>
        <v/>
      </c>
    </row>
    <row r="2590" spans="2:6" x14ac:dyDescent="0.2">
      <c r="B2590" s="229" t="str">
        <f>IFERROR(IF(ForbDraft!A2605&lt;&gt;"",ROW(ForbDraft!A2605),""),"")</f>
        <v/>
      </c>
      <c r="C2590" s="230" t="str">
        <f>IFERROR(IF(ForbDraft!A2605&lt;&gt;"",ForbDraft!A2605,""),"")</f>
        <v/>
      </c>
      <c r="D2590" s="230" t="str">
        <f t="shared" si="40"/>
        <v/>
      </c>
      <c r="E2590" s="230" t="str">
        <f>IFERROR(IF(ForbDraft!L2605&lt;&gt;"",ABS(ForbDraft!L2605),""),"")</f>
        <v/>
      </c>
      <c r="F2590" s="230" t="str">
        <f>IFERROR(IF(ForbDraft!K2605&lt;&gt;"",ForbDraft!K2605,""),"")</f>
        <v/>
      </c>
    </row>
    <row r="2591" spans="2:6" x14ac:dyDescent="0.2">
      <c r="B2591" s="229" t="str">
        <f>IFERROR(IF(ForbDraft!A2606&lt;&gt;"",ROW(ForbDraft!A2606),""),"")</f>
        <v/>
      </c>
      <c r="C2591" s="230" t="str">
        <f>IFERROR(IF(ForbDraft!A2606&lt;&gt;"",ForbDraft!A2606,""),"")</f>
        <v/>
      </c>
      <c r="D2591" s="230" t="str">
        <f t="shared" si="40"/>
        <v/>
      </c>
      <c r="E2591" s="230" t="str">
        <f>IFERROR(IF(ForbDraft!L2606&lt;&gt;"",ABS(ForbDraft!L2606),""),"")</f>
        <v/>
      </c>
      <c r="F2591" s="230" t="str">
        <f>IFERROR(IF(ForbDraft!K2606&lt;&gt;"",ForbDraft!K2606,""),"")</f>
        <v/>
      </c>
    </row>
    <row r="2592" spans="2:6" x14ac:dyDescent="0.2">
      <c r="B2592" s="229" t="str">
        <f>IFERROR(IF(ForbDraft!A2607&lt;&gt;"",ROW(ForbDraft!A2607),""),"")</f>
        <v/>
      </c>
      <c r="C2592" s="230" t="str">
        <f>IFERROR(IF(ForbDraft!A2607&lt;&gt;"",ForbDraft!A2607,""),"")</f>
        <v/>
      </c>
      <c r="D2592" s="230" t="str">
        <f t="shared" si="40"/>
        <v/>
      </c>
      <c r="E2592" s="230" t="str">
        <f>IFERROR(IF(ForbDraft!L2607&lt;&gt;"",ABS(ForbDraft!L2607),""),"")</f>
        <v/>
      </c>
      <c r="F2592" s="230" t="str">
        <f>IFERROR(IF(ForbDraft!K2607&lt;&gt;"",ForbDraft!K2607,""),"")</f>
        <v/>
      </c>
    </row>
    <row r="2593" spans="2:6" x14ac:dyDescent="0.2">
      <c r="B2593" s="229" t="str">
        <f>IFERROR(IF(ForbDraft!A2608&lt;&gt;"",ROW(ForbDraft!A2608),""),"")</f>
        <v/>
      </c>
      <c r="C2593" s="230" t="str">
        <f>IFERROR(IF(ForbDraft!A2608&lt;&gt;"",ForbDraft!A2608,""),"")</f>
        <v/>
      </c>
      <c r="D2593" s="230" t="str">
        <f t="shared" si="40"/>
        <v/>
      </c>
      <c r="E2593" s="230" t="str">
        <f>IFERROR(IF(ForbDraft!L2608&lt;&gt;"",ABS(ForbDraft!L2608),""),"")</f>
        <v/>
      </c>
      <c r="F2593" s="230" t="str">
        <f>IFERROR(IF(ForbDraft!K2608&lt;&gt;"",ForbDraft!K2608,""),"")</f>
        <v/>
      </c>
    </row>
    <row r="2594" spans="2:6" x14ac:dyDescent="0.2">
      <c r="B2594" s="229" t="str">
        <f>IFERROR(IF(ForbDraft!A2609&lt;&gt;"",ROW(ForbDraft!A2609),""),"")</f>
        <v/>
      </c>
      <c r="C2594" s="230" t="str">
        <f>IFERROR(IF(ForbDraft!A2609&lt;&gt;"",ForbDraft!A2609,""),"")</f>
        <v/>
      </c>
      <c r="D2594" s="230" t="str">
        <f t="shared" si="40"/>
        <v/>
      </c>
      <c r="E2594" s="230" t="str">
        <f>IFERROR(IF(ForbDraft!L2609&lt;&gt;"",ABS(ForbDraft!L2609),""),"")</f>
        <v/>
      </c>
      <c r="F2594" s="230" t="str">
        <f>IFERROR(IF(ForbDraft!K2609&lt;&gt;"",ForbDraft!K2609,""),"")</f>
        <v/>
      </c>
    </row>
    <row r="2595" spans="2:6" x14ac:dyDescent="0.2">
      <c r="B2595" s="229" t="str">
        <f>IFERROR(IF(ForbDraft!A2610&lt;&gt;"",ROW(ForbDraft!A2610),""),"")</f>
        <v/>
      </c>
      <c r="C2595" s="230" t="str">
        <f>IFERROR(IF(ForbDraft!A2610&lt;&gt;"",ForbDraft!A2610,""),"")</f>
        <v/>
      </c>
      <c r="D2595" s="230" t="str">
        <f t="shared" si="40"/>
        <v/>
      </c>
      <c r="E2595" s="230" t="str">
        <f>IFERROR(IF(ForbDraft!L2610&lt;&gt;"",ABS(ForbDraft!L2610),""),"")</f>
        <v/>
      </c>
      <c r="F2595" s="230" t="str">
        <f>IFERROR(IF(ForbDraft!K2610&lt;&gt;"",ForbDraft!K2610,""),"")</f>
        <v/>
      </c>
    </row>
    <row r="2596" spans="2:6" x14ac:dyDescent="0.2">
      <c r="B2596" s="229" t="str">
        <f>IFERROR(IF(ForbDraft!A2611&lt;&gt;"",ROW(ForbDraft!A2611),""),"")</f>
        <v/>
      </c>
      <c r="C2596" s="230" t="str">
        <f>IFERROR(IF(ForbDraft!A2611&lt;&gt;"",ForbDraft!A2611,""),"")</f>
        <v/>
      </c>
      <c r="D2596" s="230" t="str">
        <f t="shared" si="40"/>
        <v/>
      </c>
      <c r="E2596" s="230" t="str">
        <f>IFERROR(IF(ForbDraft!L2611&lt;&gt;"",ABS(ForbDraft!L2611),""),"")</f>
        <v/>
      </c>
      <c r="F2596" s="230" t="str">
        <f>IFERROR(IF(ForbDraft!K2611&lt;&gt;"",ForbDraft!K2611,""),"")</f>
        <v/>
      </c>
    </row>
    <row r="2597" spans="2:6" x14ac:dyDescent="0.2">
      <c r="B2597" s="229" t="str">
        <f>IFERROR(IF(ForbDraft!A2612&lt;&gt;"",ROW(ForbDraft!A2612),""),"")</f>
        <v/>
      </c>
      <c r="C2597" s="230" t="str">
        <f>IFERROR(IF(ForbDraft!A2612&lt;&gt;"",ForbDraft!A2612,""),"")</f>
        <v/>
      </c>
      <c r="D2597" s="230" t="str">
        <f t="shared" si="40"/>
        <v/>
      </c>
      <c r="E2597" s="230" t="str">
        <f>IFERROR(IF(ForbDraft!L2612&lt;&gt;"",ABS(ForbDraft!L2612),""),"")</f>
        <v/>
      </c>
      <c r="F2597" s="230" t="str">
        <f>IFERROR(IF(ForbDraft!K2612&lt;&gt;"",ForbDraft!K2612,""),"")</f>
        <v/>
      </c>
    </row>
    <row r="2598" spans="2:6" x14ac:dyDescent="0.2">
      <c r="B2598" s="229" t="str">
        <f>IFERROR(IF(ForbDraft!A2613&lt;&gt;"",ROW(ForbDraft!A2613),""),"")</f>
        <v/>
      </c>
      <c r="C2598" s="230" t="str">
        <f>IFERROR(IF(ForbDraft!A2613&lt;&gt;"",ForbDraft!A2613,""),"")</f>
        <v/>
      </c>
      <c r="D2598" s="230" t="str">
        <f t="shared" si="40"/>
        <v/>
      </c>
      <c r="E2598" s="230" t="str">
        <f>IFERROR(IF(ForbDraft!L2613&lt;&gt;"",ABS(ForbDraft!L2613),""),"")</f>
        <v/>
      </c>
      <c r="F2598" s="230" t="str">
        <f>IFERROR(IF(ForbDraft!K2613&lt;&gt;"",ForbDraft!K2613,""),"")</f>
        <v/>
      </c>
    </row>
    <row r="2599" spans="2:6" x14ac:dyDescent="0.2">
      <c r="B2599" s="229" t="str">
        <f>IFERROR(IF(ForbDraft!A2614&lt;&gt;"",ROW(ForbDraft!A2614),""),"")</f>
        <v/>
      </c>
      <c r="C2599" s="230" t="str">
        <f>IFERROR(IF(ForbDraft!A2614&lt;&gt;"",ForbDraft!A2614,""),"")</f>
        <v/>
      </c>
      <c r="D2599" s="230" t="str">
        <f t="shared" si="40"/>
        <v/>
      </c>
      <c r="E2599" s="230" t="str">
        <f>IFERROR(IF(ForbDraft!L2614&lt;&gt;"",ABS(ForbDraft!L2614),""),"")</f>
        <v/>
      </c>
      <c r="F2599" s="230" t="str">
        <f>IFERROR(IF(ForbDraft!K2614&lt;&gt;"",ForbDraft!K2614,""),"")</f>
        <v/>
      </c>
    </row>
    <row r="2600" spans="2:6" x14ac:dyDescent="0.2">
      <c r="B2600" s="229" t="str">
        <f>IFERROR(IF(ForbDraft!A2615&lt;&gt;"",ROW(ForbDraft!A2615),""),"")</f>
        <v/>
      </c>
      <c r="C2600" s="230" t="str">
        <f>IFERROR(IF(ForbDraft!A2615&lt;&gt;"",ForbDraft!A2615,""),"")</f>
        <v/>
      </c>
      <c r="D2600" s="230" t="str">
        <f t="shared" si="40"/>
        <v/>
      </c>
      <c r="E2600" s="230" t="str">
        <f>IFERROR(IF(ForbDraft!L2615&lt;&gt;"",ABS(ForbDraft!L2615),""),"")</f>
        <v/>
      </c>
      <c r="F2600" s="230" t="str">
        <f>IFERROR(IF(ForbDraft!K2615&lt;&gt;"",ForbDraft!K2615,""),"")</f>
        <v/>
      </c>
    </row>
    <row r="2601" spans="2:6" x14ac:dyDescent="0.2">
      <c r="B2601" s="229" t="str">
        <f>IFERROR(IF(ForbDraft!A2616&lt;&gt;"",ROW(ForbDraft!A2616),""),"")</f>
        <v/>
      </c>
      <c r="C2601" s="230" t="str">
        <f>IFERROR(IF(ForbDraft!A2616&lt;&gt;"",ForbDraft!A2616,""),"")</f>
        <v/>
      </c>
      <c r="D2601" s="230" t="str">
        <f t="shared" si="40"/>
        <v/>
      </c>
      <c r="E2601" s="230" t="str">
        <f>IFERROR(IF(ForbDraft!L2616&lt;&gt;"",ABS(ForbDraft!L2616),""),"")</f>
        <v/>
      </c>
      <c r="F2601" s="230" t="str">
        <f>IFERROR(IF(ForbDraft!K2616&lt;&gt;"",ForbDraft!K2616,""),"")</f>
        <v/>
      </c>
    </row>
    <row r="2602" spans="2:6" x14ac:dyDescent="0.2">
      <c r="B2602" s="229" t="str">
        <f>IFERROR(IF(ForbDraft!A2617&lt;&gt;"",ROW(ForbDraft!A2617),""),"")</f>
        <v/>
      </c>
      <c r="C2602" s="230" t="str">
        <f>IFERROR(IF(ForbDraft!A2617&lt;&gt;"",ForbDraft!A2617,""),"")</f>
        <v/>
      </c>
      <c r="D2602" s="230" t="str">
        <f t="shared" si="40"/>
        <v/>
      </c>
      <c r="E2602" s="230" t="str">
        <f>IFERROR(IF(ForbDraft!L2617&lt;&gt;"",ABS(ForbDraft!L2617),""),"")</f>
        <v/>
      </c>
      <c r="F2602" s="230" t="str">
        <f>IFERROR(IF(ForbDraft!K2617&lt;&gt;"",ForbDraft!K2617,""),"")</f>
        <v/>
      </c>
    </row>
    <row r="2603" spans="2:6" x14ac:dyDescent="0.2">
      <c r="B2603" s="229" t="str">
        <f>IFERROR(IF(ForbDraft!A2618&lt;&gt;"",ROW(ForbDraft!A2618),""),"")</f>
        <v/>
      </c>
      <c r="C2603" s="230" t="str">
        <f>IFERROR(IF(ForbDraft!A2618&lt;&gt;"",ForbDraft!A2618,""),"")</f>
        <v/>
      </c>
      <c r="D2603" s="230" t="str">
        <f t="shared" si="40"/>
        <v/>
      </c>
      <c r="E2603" s="230" t="str">
        <f>IFERROR(IF(ForbDraft!L2618&lt;&gt;"",ABS(ForbDraft!L2618),""),"")</f>
        <v/>
      </c>
      <c r="F2603" s="230" t="str">
        <f>IFERROR(IF(ForbDraft!K2618&lt;&gt;"",ForbDraft!K2618,""),"")</f>
        <v/>
      </c>
    </row>
    <row r="2604" spans="2:6" x14ac:dyDescent="0.2">
      <c r="B2604" s="229" t="str">
        <f>IFERROR(IF(ForbDraft!A2619&lt;&gt;"",ROW(ForbDraft!A2619),""),"")</f>
        <v/>
      </c>
      <c r="C2604" s="230" t="str">
        <f>IFERROR(IF(ForbDraft!A2619&lt;&gt;"",ForbDraft!A2619,""),"")</f>
        <v/>
      </c>
      <c r="D2604" s="230" t="str">
        <f t="shared" si="40"/>
        <v/>
      </c>
      <c r="E2604" s="230" t="str">
        <f>IFERROR(IF(ForbDraft!L2619&lt;&gt;"",ABS(ForbDraft!L2619),""),"")</f>
        <v/>
      </c>
      <c r="F2604" s="230" t="str">
        <f>IFERROR(IF(ForbDraft!K2619&lt;&gt;"",ForbDraft!K2619,""),"")</f>
        <v/>
      </c>
    </row>
    <row r="2605" spans="2:6" x14ac:dyDescent="0.2">
      <c r="B2605" s="229" t="str">
        <f>IFERROR(IF(ForbDraft!A2620&lt;&gt;"",ROW(ForbDraft!A2620),""),"")</f>
        <v/>
      </c>
      <c r="C2605" s="230" t="str">
        <f>IFERROR(IF(ForbDraft!A2620&lt;&gt;"",ForbDraft!A2620,""),"")</f>
        <v/>
      </c>
      <c r="D2605" s="230" t="str">
        <f t="shared" si="40"/>
        <v/>
      </c>
      <c r="E2605" s="230" t="str">
        <f>IFERROR(IF(ForbDraft!L2620&lt;&gt;"",ABS(ForbDraft!L2620),""),"")</f>
        <v/>
      </c>
      <c r="F2605" s="230" t="str">
        <f>IFERROR(IF(ForbDraft!K2620&lt;&gt;"",ForbDraft!K2620,""),"")</f>
        <v/>
      </c>
    </row>
    <row r="2606" spans="2:6" x14ac:dyDescent="0.2">
      <c r="B2606" s="229" t="str">
        <f>IFERROR(IF(ForbDraft!A2621&lt;&gt;"",ROW(ForbDraft!A2621),""),"")</f>
        <v/>
      </c>
      <c r="C2606" s="230" t="str">
        <f>IFERROR(IF(ForbDraft!A2621&lt;&gt;"",ForbDraft!A2621,""),"")</f>
        <v/>
      </c>
      <c r="D2606" s="230" t="str">
        <f t="shared" si="40"/>
        <v/>
      </c>
      <c r="E2606" s="230" t="str">
        <f>IFERROR(IF(ForbDraft!L2621&lt;&gt;"",ABS(ForbDraft!L2621),""),"")</f>
        <v/>
      </c>
      <c r="F2606" s="230" t="str">
        <f>IFERROR(IF(ForbDraft!K2621&lt;&gt;"",ForbDraft!K2621,""),"")</f>
        <v/>
      </c>
    </row>
    <row r="2607" spans="2:6" x14ac:dyDescent="0.2">
      <c r="B2607" s="229" t="str">
        <f>IFERROR(IF(ForbDraft!A2622&lt;&gt;"",ROW(ForbDraft!A2622),""),"")</f>
        <v/>
      </c>
      <c r="C2607" s="230" t="str">
        <f>IFERROR(IF(ForbDraft!A2622&lt;&gt;"",ForbDraft!A2622,""),"")</f>
        <v/>
      </c>
      <c r="D2607" s="230" t="str">
        <f t="shared" si="40"/>
        <v/>
      </c>
      <c r="E2607" s="230" t="str">
        <f>IFERROR(IF(ForbDraft!L2622&lt;&gt;"",ABS(ForbDraft!L2622),""),"")</f>
        <v/>
      </c>
      <c r="F2607" s="230" t="str">
        <f>IFERROR(IF(ForbDraft!K2622&lt;&gt;"",ForbDraft!K2622,""),"")</f>
        <v/>
      </c>
    </row>
    <row r="2608" spans="2:6" x14ac:dyDescent="0.2">
      <c r="B2608" s="229" t="str">
        <f>IFERROR(IF(ForbDraft!A2623&lt;&gt;"",ROW(ForbDraft!A2623),""),"")</f>
        <v/>
      </c>
      <c r="C2608" s="230" t="str">
        <f>IFERROR(IF(ForbDraft!A2623&lt;&gt;"",ForbDraft!A2623,""),"")</f>
        <v/>
      </c>
      <c r="D2608" s="230" t="str">
        <f t="shared" si="40"/>
        <v/>
      </c>
      <c r="E2608" s="230" t="str">
        <f>IFERROR(IF(ForbDraft!L2623&lt;&gt;"",ABS(ForbDraft!L2623),""),"")</f>
        <v/>
      </c>
      <c r="F2608" s="230" t="str">
        <f>IFERROR(IF(ForbDraft!K2623&lt;&gt;"",ForbDraft!K2623,""),"")</f>
        <v/>
      </c>
    </row>
    <row r="2609" spans="2:6" x14ac:dyDescent="0.2">
      <c r="B2609" s="229" t="str">
        <f>IFERROR(IF(ForbDraft!A2624&lt;&gt;"",ROW(ForbDraft!A2624),""),"")</f>
        <v/>
      </c>
      <c r="C2609" s="230" t="str">
        <f>IFERROR(IF(ForbDraft!A2624&lt;&gt;"",ForbDraft!A2624,""),"")</f>
        <v/>
      </c>
      <c r="D2609" s="230" t="str">
        <f t="shared" si="40"/>
        <v/>
      </c>
      <c r="E2609" s="230" t="str">
        <f>IFERROR(IF(ForbDraft!L2624&lt;&gt;"",ABS(ForbDraft!L2624),""),"")</f>
        <v/>
      </c>
      <c r="F2609" s="230" t="str">
        <f>IFERROR(IF(ForbDraft!K2624&lt;&gt;"",ForbDraft!K2624,""),"")</f>
        <v/>
      </c>
    </row>
    <row r="2610" spans="2:6" x14ac:dyDescent="0.2">
      <c r="B2610" s="229" t="str">
        <f>IFERROR(IF(ForbDraft!A2625&lt;&gt;"",ROW(ForbDraft!A2625),""),"")</f>
        <v/>
      </c>
      <c r="C2610" s="230" t="str">
        <f>IFERROR(IF(ForbDraft!A2625&lt;&gt;"",ForbDraft!A2625,""),"")</f>
        <v/>
      </c>
      <c r="D2610" s="230" t="str">
        <f t="shared" si="40"/>
        <v/>
      </c>
      <c r="E2610" s="230" t="str">
        <f>IFERROR(IF(ForbDraft!L2625&lt;&gt;"",ABS(ForbDraft!L2625),""),"")</f>
        <v/>
      </c>
      <c r="F2610" s="230" t="str">
        <f>IFERROR(IF(ForbDraft!K2625&lt;&gt;"",ForbDraft!K2625,""),"")</f>
        <v/>
      </c>
    </row>
    <row r="2611" spans="2:6" x14ac:dyDescent="0.2">
      <c r="B2611" s="229" t="str">
        <f>IFERROR(IF(ForbDraft!A2626&lt;&gt;"",ROW(ForbDraft!A2626),""),"")</f>
        <v/>
      </c>
      <c r="C2611" s="230" t="str">
        <f>IFERROR(IF(ForbDraft!A2626&lt;&gt;"",ForbDraft!A2626,""),"")</f>
        <v/>
      </c>
      <c r="D2611" s="230" t="str">
        <f t="shared" si="40"/>
        <v/>
      </c>
      <c r="E2611" s="230" t="str">
        <f>IFERROR(IF(ForbDraft!L2626&lt;&gt;"",ABS(ForbDraft!L2626),""),"")</f>
        <v/>
      </c>
      <c r="F2611" s="230" t="str">
        <f>IFERROR(IF(ForbDraft!K2626&lt;&gt;"",ForbDraft!K2626,""),"")</f>
        <v/>
      </c>
    </row>
    <row r="2612" spans="2:6" x14ac:dyDescent="0.2">
      <c r="B2612" s="229" t="str">
        <f>IFERROR(IF(ForbDraft!A2627&lt;&gt;"",ROW(ForbDraft!A2627),""),"")</f>
        <v/>
      </c>
      <c r="C2612" s="230" t="str">
        <f>IFERROR(IF(ForbDraft!A2627&lt;&gt;"",ForbDraft!A2627,""),"")</f>
        <v/>
      </c>
      <c r="D2612" s="230" t="str">
        <f t="shared" si="40"/>
        <v/>
      </c>
      <c r="E2612" s="230" t="str">
        <f>IFERROR(IF(ForbDraft!L2627&lt;&gt;"",ABS(ForbDraft!L2627),""),"")</f>
        <v/>
      </c>
      <c r="F2612" s="230" t="str">
        <f>IFERROR(IF(ForbDraft!K2627&lt;&gt;"",ForbDraft!K2627,""),"")</f>
        <v/>
      </c>
    </row>
    <row r="2613" spans="2:6" x14ac:dyDescent="0.2">
      <c r="B2613" s="229" t="str">
        <f>IFERROR(IF(ForbDraft!A2628&lt;&gt;"",ROW(ForbDraft!A2628),""),"")</f>
        <v/>
      </c>
      <c r="C2613" s="230" t="str">
        <f>IFERROR(IF(ForbDraft!A2628&lt;&gt;"",ForbDraft!A2628,""),"")</f>
        <v/>
      </c>
      <c r="D2613" s="230" t="str">
        <f t="shared" si="40"/>
        <v/>
      </c>
      <c r="E2613" s="230" t="str">
        <f>IFERROR(IF(ForbDraft!L2628&lt;&gt;"",ABS(ForbDraft!L2628),""),"")</f>
        <v/>
      </c>
      <c r="F2613" s="230" t="str">
        <f>IFERROR(IF(ForbDraft!K2628&lt;&gt;"",ForbDraft!K2628,""),"")</f>
        <v/>
      </c>
    </row>
    <row r="2614" spans="2:6" x14ac:dyDescent="0.2">
      <c r="B2614" s="229" t="str">
        <f>IFERROR(IF(ForbDraft!A2629&lt;&gt;"",ROW(ForbDraft!A2629),""),"")</f>
        <v/>
      </c>
      <c r="C2614" s="230" t="str">
        <f>IFERROR(IF(ForbDraft!A2629&lt;&gt;"",ForbDraft!A2629,""),"")</f>
        <v/>
      </c>
      <c r="D2614" s="230" t="str">
        <f t="shared" si="40"/>
        <v/>
      </c>
      <c r="E2614" s="230" t="str">
        <f>IFERROR(IF(ForbDraft!L2629&lt;&gt;"",ABS(ForbDraft!L2629),""),"")</f>
        <v/>
      </c>
      <c r="F2614" s="230" t="str">
        <f>IFERROR(IF(ForbDraft!K2629&lt;&gt;"",ForbDraft!K2629,""),"")</f>
        <v/>
      </c>
    </row>
    <row r="2615" spans="2:6" x14ac:dyDescent="0.2">
      <c r="B2615" s="229" t="str">
        <f>IFERROR(IF(ForbDraft!A2630&lt;&gt;"",ROW(ForbDraft!A2630),""),"")</f>
        <v/>
      </c>
      <c r="C2615" s="230" t="str">
        <f>IFERROR(IF(ForbDraft!A2630&lt;&gt;"",ForbDraft!A2630,""),"")</f>
        <v/>
      </c>
      <c r="D2615" s="230" t="str">
        <f t="shared" si="40"/>
        <v/>
      </c>
      <c r="E2615" s="230" t="str">
        <f>IFERROR(IF(ForbDraft!L2630&lt;&gt;"",ABS(ForbDraft!L2630),""),"")</f>
        <v/>
      </c>
      <c r="F2615" s="230" t="str">
        <f>IFERROR(IF(ForbDraft!K2630&lt;&gt;"",ForbDraft!K2630,""),"")</f>
        <v/>
      </c>
    </row>
    <row r="2616" spans="2:6" x14ac:dyDescent="0.2">
      <c r="B2616" s="229" t="str">
        <f>IFERROR(IF(ForbDraft!A2631&lt;&gt;"",ROW(ForbDraft!A2631),""),"")</f>
        <v/>
      </c>
      <c r="C2616" s="230" t="str">
        <f>IFERROR(IF(ForbDraft!A2631&lt;&gt;"",ForbDraft!A2631,""),"")</f>
        <v/>
      </c>
      <c r="D2616" s="230" t="str">
        <f t="shared" si="40"/>
        <v/>
      </c>
      <c r="E2616" s="230" t="str">
        <f>IFERROR(IF(ForbDraft!L2631&lt;&gt;"",ABS(ForbDraft!L2631),""),"")</f>
        <v/>
      </c>
      <c r="F2616" s="230" t="str">
        <f>IFERROR(IF(ForbDraft!K2631&lt;&gt;"",ForbDraft!K2631,""),"")</f>
        <v/>
      </c>
    </row>
    <row r="2617" spans="2:6" x14ac:dyDescent="0.2">
      <c r="B2617" s="229" t="str">
        <f>IFERROR(IF(ForbDraft!A2632&lt;&gt;"",ROW(ForbDraft!A2632),""),"")</f>
        <v/>
      </c>
      <c r="C2617" s="230" t="str">
        <f>IFERROR(IF(ForbDraft!A2632&lt;&gt;"",ForbDraft!A2632,""),"")</f>
        <v/>
      </c>
      <c r="D2617" s="230" t="str">
        <f t="shared" si="40"/>
        <v/>
      </c>
      <c r="E2617" s="230" t="str">
        <f>IFERROR(IF(ForbDraft!L2632&lt;&gt;"",ABS(ForbDraft!L2632),""),"")</f>
        <v/>
      </c>
      <c r="F2617" s="230" t="str">
        <f>IFERROR(IF(ForbDraft!K2632&lt;&gt;"",ForbDraft!K2632,""),"")</f>
        <v/>
      </c>
    </row>
    <row r="2618" spans="2:6" x14ac:dyDescent="0.2">
      <c r="B2618" s="229" t="str">
        <f>IFERROR(IF(ForbDraft!A2633&lt;&gt;"",ROW(ForbDraft!A2633),""),"")</f>
        <v/>
      </c>
      <c r="C2618" s="230" t="str">
        <f>IFERROR(IF(ForbDraft!A2633&lt;&gt;"",ForbDraft!A2633,""),"")</f>
        <v/>
      </c>
      <c r="D2618" s="230" t="str">
        <f t="shared" si="40"/>
        <v/>
      </c>
      <c r="E2618" s="230" t="str">
        <f>IFERROR(IF(ForbDraft!L2633&lt;&gt;"",ABS(ForbDraft!L2633),""),"")</f>
        <v/>
      </c>
      <c r="F2618" s="230" t="str">
        <f>IFERROR(IF(ForbDraft!K2633&lt;&gt;"",ForbDraft!K2633,""),"")</f>
        <v/>
      </c>
    </row>
    <row r="2619" spans="2:6" x14ac:dyDescent="0.2">
      <c r="B2619" s="229" t="str">
        <f>IFERROR(IF(ForbDraft!A2634&lt;&gt;"",ROW(ForbDraft!A2634),""),"")</f>
        <v/>
      </c>
      <c r="C2619" s="230" t="str">
        <f>IFERROR(IF(ForbDraft!A2634&lt;&gt;"",ForbDraft!A2634,""),"")</f>
        <v/>
      </c>
      <c r="D2619" s="230" t="str">
        <f t="shared" si="40"/>
        <v/>
      </c>
      <c r="E2619" s="230" t="str">
        <f>IFERROR(IF(ForbDraft!L2634&lt;&gt;"",ABS(ForbDraft!L2634),""),"")</f>
        <v/>
      </c>
      <c r="F2619" s="230" t="str">
        <f>IFERROR(IF(ForbDraft!K2634&lt;&gt;"",ForbDraft!K2634,""),"")</f>
        <v/>
      </c>
    </row>
    <row r="2620" spans="2:6" x14ac:dyDescent="0.2">
      <c r="B2620" s="229" t="str">
        <f>IFERROR(IF(ForbDraft!A2635&lt;&gt;"",ROW(ForbDraft!A2635),""),"")</f>
        <v/>
      </c>
      <c r="C2620" s="230" t="str">
        <f>IFERROR(IF(ForbDraft!A2635&lt;&gt;"",ForbDraft!A2635,""),"")</f>
        <v/>
      </c>
      <c r="D2620" s="230" t="str">
        <f t="shared" si="40"/>
        <v/>
      </c>
      <c r="E2620" s="230" t="str">
        <f>IFERROR(IF(ForbDraft!L2635&lt;&gt;"",ABS(ForbDraft!L2635),""),"")</f>
        <v/>
      </c>
      <c r="F2620" s="230" t="str">
        <f>IFERROR(IF(ForbDraft!K2635&lt;&gt;"",ForbDraft!K2635,""),"")</f>
        <v/>
      </c>
    </row>
    <row r="2621" spans="2:6" x14ac:dyDescent="0.2">
      <c r="B2621" s="229" t="str">
        <f>IFERROR(IF(ForbDraft!A2636&lt;&gt;"",ROW(ForbDraft!A2636),""),"")</f>
        <v/>
      </c>
      <c r="C2621" s="230" t="str">
        <f>IFERROR(IF(ForbDraft!A2636&lt;&gt;"",ForbDraft!A2636,""),"")</f>
        <v/>
      </c>
      <c r="D2621" s="230" t="str">
        <f t="shared" si="40"/>
        <v/>
      </c>
      <c r="E2621" s="230" t="str">
        <f>IFERROR(IF(ForbDraft!L2636&lt;&gt;"",ABS(ForbDraft!L2636),""),"")</f>
        <v/>
      </c>
      <c r="F2621" s="230" t="str">
        <f>IFERROR(IF(ForbDraft!K2636&lt;&gt;"",ForbDraft!K2636,""),"")</f>
        <v/>
      </c>
    </row>
    <row r="2622" spans="2:6" x14ac:dyDescent="0.2">
      <c r="B2622" s="229" t="str">
        <f>IFERROR(IF(ForbDraft!A2637&lt;&gt;"",ROW(ForbDraft!A2637),""),"")</f>
        <v/>
      </c>
      <c r="C2622" s="230" t="str">
        <f>IFERROR(IF(ForbDraft!A2637&lt;&gt;"",ForbDraft!A2637,""),"")</f>
        <v/>
      </c>
      <c r="D2622" s="230" t="str">
        <f t="shared" si="40"/>
        <v/>
      </c>
      <c r="E2622" s="230" t="str">
        <f>IFERROR(IF(ForbDraft!L2637&lt;&gt;"",ABS(ForbDraft!L2637),""),"")</f>
        <v/>
      </c>
      <c r="F2622" s="230" t="str">
        <f>IFERROR(IF(ForbDraft!K2637&lt;&gt;"",ForbDraft!K2637,""),"")</f>
        <v/>
      </c>
    </row>
    <row r="2623" spans="2:6" x14ac:dyDescent="0.2">
      <c r="B2623" s="229" t="str">
        <f>IFERROR(IF(ForbDraft!A2638&lt;&gt;"",ROW(ForbDraft!A2638),""),"")</f>
        <v/>
      </c>
      <c r="C2623" s="230" t="str">
        <f>IFERROR(IF(ForbDraft!A2638&lt;&gt;"",ForbDraft!A2638,""),"")</f>
        <v/>
      </c>
      <c r="D2623" s="230" t="str">
        <f t="shared" si="40"/>
        <v/>
      </c>
      <c r="E2623" s="230" t="str">
        <f>IFERROR(IF(ForbDraft!L2638&lt;&gt;"",ABS(ForbDraft!L2638),""),"")</f>
        <v/>
      </c>
      <c r="F2623" s="230" t="str">
        <f>IFERROR(IF(ForbDraft!K2638&lt;&gt;"",ForbDraft!K2638,""),"")</f>
        <v/>
      </c>
    </row>
    <row r="2624" spans="2:6" x14ac:dyDescent="0.2">
      <c r="B2624" s="229" t="str">
        <f>IFERROR(IF(ForbDraft!A2639&lt;&gt;"",ROW(ForbDraft!A2639),""),"")</f>
        <v/>
      </c>
      <c r="C2624" s="230" t="str">
        <f>IFERROR(IF(ForbDraft!A2639&lt;&gt;"",ForbDraft!A2639,""),"")</f>
        <v/>
      </c>
      <c r="D2624" s="230" t="str">
        <f t="shared" si="40"/>
        <v/>
      </c>
      <c r="E2624" s="230" t="str">
        <f>IFERROR(IF(ForbDraft!L2639&lt;&gt;"",ABS(ForbDraft!L2639),""),"")</f>
        <v/>
      </c>
      <c r="F2624" s="230" t="str">
        <f>IFERROR(IF(ForbDraft!K2639&lt;&gt;"",ForbDraft!K2639,""),"")</f>
        <v/>
      </c>
    </row>
    <row r="2625" spans="2:6" x14ac:dyDescent="0.2">
      <c r="B2625" s="229" t="str">
        <f>IFERROR(IF(ForbDraft!A2640&lt;&gt;"",ROW(ForbDraft!A2640),""),"")</f>
        <v/>
      </c>
      <c r="C2625" s="230" t="str">
        <f>IFERROR(IF(ForbDraft!A2640&lt;&gt;"",ForbDraft!A2640,""),"")</f>
        <v/>
      </c>
      <c r="D2625" s="230" t="str">
        <f t="shared" si="40"/>
        <v/>
      </c>
      <c r="E2625" s="230" t="str">
        <f>IFERROR(IF(ForbDraft!L2640&lt;&gt;"",ABS(ForbDraft!L2640),""),"")</f>
        <v/>
      </c>
      <c r="F2625" s="230" t="str">
        <f>IFERROR(IF(ForbDraft!K2640&lt;&gt;"",ForbDraft!K2640,""),"")</f>
        <v/>
      </c>
    </row>
    <row r="2626" spans="2:6" x14ac:dyDescent="0.2">
      <c r="B2626" s="229" t="str">
        <f>IFERROR(IF(ForbDraft!A2641&lt;&gt;"",ROW(ForbDraft!A2641),""),"")</f>
        <v/>
      </c>
      <c r="C2626" s="230" t="str">
        <f>IFERROR(IF(ForbDraft!A2641&lt;&gt;"",ForbDraft!A2641,""),"")</f>
        <v/>
      </c>
      <c r="D2626" s="230" t="str">
        <f t="shared" si="40"/>
        <v/>
      </c>
      <c r="E2626" s="230" t="str">
        <f>IFERROR(IF(ForbDraft!L2641&lt;&gt;"",ABS(ForbDraft!L2641),""),"")</f>
        <v/>
      </c>
      <c r="F2626" s="230" t="str">
        <f>IFERROR(IF(ForbDraft!K2641&lt;&gt;"",ForbDraft!K2641,""),"")</f>
        <v/>
      </c>
    </row>
    <row r="2627" spans="2:6" x14ac:dyDescent="0.2">
      <c r="B2627" s="229" t="str">
        <f>IFERROR(IF(ForbDraft!A2642&lt;&gt;"",ROW(ForbDraft!A2642),""),"")</f>
        <v/>
      </c>
      <c r="C2627" s="230" t="str">
        <f>IFERROR(IF(ForbDraft!A2642&lt;&gt;"",ForbDraft!A2642,""),"")</f>
        <v/>
      </c>
      <c r="D2627" s="230" t="str">
        <f t="shared" ref="D2627:D2690" si="41">IF(F2627="pH לבדיקת גבול","pH",F2627)</f>
        <v/>
      </c>
      <c r="E2627" s="230" t="str">
        <f>IFERROR(IF(ForbDraft!L2642&lt;&gt;"",ABS(ForbDraft!L2642),""),"")</f>
        <v/>
      </c>
      <c r="F2627" s="230" t="str">
        <f>IFERROR(IF(ForbDraft!K2642&lt;&gt;"",ForbDraft!K2642,""),"")</f>
        <v/>
      </c>
    </row>
    <row r="2628" spans="2:6" x14ac:dyDescent="0.2">
      <c r="B2628" s="229" t="str">
        <f>IFERROR(IF(ForbDraft!A2643&lt;&gt;"",ROW(ForbDraft!A2643),""),"")</f>
        <v/>
      </c>
      <c r="C2628" s="230" t="str">
        <f>IFERROR(IF(ForbDraft!A2643&lt;&gt;"",ForbDraft!A2643,""),"")</f>
        <v/>
      </c>
      <c r="D2628" s="230" t="str">
        <f t="shared" si="41"/>
        <v/>
      </c>
      <c r="E2628" s="230" t="str">
        <f>IFERROR(IF(ForbDraft!L2643&lt;&gt;"",ABS(ForbDraft!L2643),""),"")</f>
        <v/>
      </c>
      <c r="F2628" s="230" t="str">
        <f>IFERROR(IF(ForbDraft!K2643&lt;&gt;"",ForbDraft!K2643,""),"")</f>
        <v/>
      </c>
    </row>
    <row r="2629" spans="2:6" x14ac:dyDescent="0.2">
      <c r="B2629" s="229" t="str">
        <f>IFERROR(IF(ForbDraft!A2644&lt;&gt;"",ROW(ForbDraft!A2644),""),"")</f>
        <v/>
      </c>
      <c r="C2629" s="230" t="str">
        <f>IFERROR(IF(ForbDraft!A2644&lt;&gt;"",ForbDraft!A2644,""),"")</f>
        <v/>
      </c>
      <c r="D2629" s="230" t="str">
        <f t="shared" si="41"/>
        <v/>
      </c>
      <c r="E2629" s="230" t="str">
        <f>IFERROR(IF(ForbDraft!L2644&lt;&gt;"",ABS(ForbDraft!L2644),""),"")</f>
        <v/>
      </c>
      <c r="F2629" s="230" t="str">
        <f>IFERROR(IF(ForbDraft!K2644&lt;&gt;"",ForbDraft!K2644,""),"")</f>
        <v/>
      </c>
    </row>
    <row r="2630" spans="2:6" x14ac:dyDescent="0.2">
      <c r="B2630" s="229" t="str">
        <f>IFERROR(IF(ForbDraft!A2645&lt;&gt;"",ROW(ForbDraft!A2645),""),"")</f>
        <v/>
      </c>
      <c r="C2630" s="230" t="str">
        <f>IFERROR(IF(ForbDraft!A2645&lt;&gt;"",ForbDraft!A2645,""),"")</f>
        <v/>
      </c>
      <c r="D2630" s="230" t="str">
        <f t="shared" si="41"/>
        <v/>
      </c>
      <c r="E2630" s="230" t="str">
        <f>IFERROR(IF(ForbDraft!L2645&lt;&gt;"",ABS(ForbDraft!L2645),""),"")</f>
        <v/>
      </c>
      <c r="F2630" s="230" t="str">
        <f>IFERROR(IF(ForbDraft!K2645&lt;&gt;"",ForbDraft!K2645,""),"")</f>
        <v/>
      </c>
    </row>
    <row r="2631" spans="2:6" x14ac:dyDescent="0.2">
      <c r="B2631" s="229" t="str">
        <f>IFERROR(IF(ForbDraft!A2646&lt;&gt;"",ROW(ForbDraft!A2646),""),"")</f>
        <v/>
      </c>
      <c r="C2631" s="230" t="str">
        <f>IFERROR(IF(ForbDraft!A2646&lt;&gt;"",ForbDraft!A2646,""),"")</f>
        <v/>
      </c>
      <c r="D2631" s="230" t="str">
        <f t="shared" si="41"/>
        <v/>
      </c>
      <c r="E2631" s="230" t="str">
        <f>IFERROR(IF(ForbDraft!L2646&lt;&gt;"",ABS(ForbDraft!L2646),""),"")</f>
        <v/>
      </c>
      <c r="F2631" s="230" t="str">
        <f>IFERROR(IF(ForbDraft!K2646&lt;&gt;"",ForbDraft!K2646,""),"")</f>
        <v/>
      </c>
    </row>
    <row r="2632" spans="2:6" x14ac:dyDescent="0.2">
      <c r="B2632" s="229" t="str">
        <f>IFERROR(IF(ForbDraft!A2647&lt;&gt;"",ROW(ForbDraft!A2647),""),"")</f>
        <v/>
      </c>
      <c r="C2632" s="230" t="str">
        <f>IFERROR(IF(ForbDraft!A2647&lt;&gt;"",ForbDraft!A2647,""),"")</f>
        <v/>
      </c>
      <c r="D2632" s="230" t="str">
        <f t="shared" si="41"/>
        <v/>
      </c>
      <c r="E2632" s="230" t="str">
        <f>IFERROR(IF(ForbDraft!L2647&lt;&gt;"",ABS(ForbDraft!L2647),""),"")</f>
        <v/>
      </c>
      <c r="F2632" s="230" t="str">
        <f>IFERROR(IF(ForbDraft!K2647&lt;&gt;"",ForbDraft!K2647,""),"")</f>
        <v/>
      </c>
    </row>
    <row r="2633" spans="2:6" x14ac:dyDescent="0.2">
      <c r="B2633" s="229" t="str">
        <f>IFERROR(IF(ForbDraft!A2648&lt;&gt;"",ROW(ForbDraft!A2648),""),"")</f>
        <v/>
      </c>
      <c r="C2633" s="230" t="str">
        <f>IFERROR(IF(ForbDraft!A2648&lt;&gt;"",ForbDraft!A2648,""),"")</f>
        <v/>
      </c>
      <c r="D2633" s="230" t="str">
        <f t="shared" si="41"/>
        <v/>
      </c>
      <c r="E2633" s="230" t="str">
        <f>IFERROR(IF(ForbDraft!L2648&lt;&gt;"",ABS(ForbDraft!L2648),""),"")</f>
        <v/>
      </c>
      <c r="F2633" s="230" t="str">
        <f>IFERROR(IF(ForbDraft!K2648&lt;&gt;"",ForbDraft!K2648,""),"")</f>
        <v/>
      </c>
    </row>
    <row r="2634" spans="2:6" x14ac:dyDescent="0.2">
      <c r="B2634" s="229" t="str">
        <f>IFERROR(IF(ForbDraft!A2649&lt;&gt;"",ROW(ForbDraft!A2649),""),"")</f>
        <v/>
      </c>
      <c r="C2634" s="230" t="str">
        <f>IFERROR(IF(ForbDraft!A2649&lt;&gt;"",ForbDraft!A2649,""),"")</f>
        <v/>
      </c>
      <c r="D2634" s="230" t="str">
        <f t="shared" si="41"/>
        <v/>
      </c>
      <c r="E2634" s="230" t="str">
        <f>IFERROR(IF(ForbDraft!L2649&lt;&gt;"",ABS(ForbDraft!L2649),""),"")</f>
        <v/>
      </c>
      <c r="F2634" s="230" t="str">
        <f>IFERROR(IF(ForbDraft!K2649&lt;&gt;"",ForbDraft!K2649,""),"")</f>
        <v/>
      </c>
    </row>
    <row r="2635" spans="2:6" x14ac:dyDescent="0.2">
      <c r="B2635" s="229" t="str">
        <f>IFERROR(IF(ForbDraft!A2650&lt;&gt;"",ROW(ForbDraft!A2650),""),"")</f>
        <v/>
      </c>
      <c r="C2635" s="230" t="str">
        <f>IFERROR(IF(ForbDraft!A2650&lt;&gt;"",ForbDraft!A2650,""),"")</f>
        <v/>
      </c>
      <c r="D2635" s="230" t="str">
        <f t="shared" si="41"/>
        <v/>
      </c>
      <c r="E2635" s="230" t="str">
        <f>IFERROR(IF(ForbDraft!L2650&lt;&gt;"",ABS(ForbDraft!L2650),""),"")</f>
        <v/>
      </c>
      <c r="F2635" s="230" t="str">
        <f>IFERROR(IF(ForbDraft!K2650&lt;&gt;"",ForbDraft!K2650,""),"")</f>
        <v/>
      </c>
    </row>
    <row r="2636" spans="2:6" x14ac:dyDescent="0.2">
      <c r="B2636" s="229" t="str">
        <f>IFERROR(IF(ForbDraft!A2651&lt;&gt;"",ROW(ForbDraft!A2651),""),"")</f>
        <v/>
      </c>
      <c r="C2636" s="230" t="str">
        <f>IFERROR(IF(ForbDraft!A2651&lt;&gt;"",ForbDraft!A2651,""),"")</f>
        <v/>
      </c>
      <c r="D2636" s="230" t="str">
        <f t="shared" si="41"/>
        <v/>
      </c>
      <c r="E2636" s="230" t="str">
        <f>IFERROR(IF(ForbDraft!L2651&lt;&gt;"",ABS(ForbDraft!L2651),""),"")</f>
        <v/>
      </c>
      <c r="F2636" s="230" t="str">
        <f>IFERROR(IF(ForbDraft!K2651&lt;&gt;"",ForbDraft!K2651,""),"")</f>
        <v/>
      </c>
    </row>
    <row r="2637" spans="2:6" x14ac:dyDescent="0.2">
      <c r="B2637" s="229" t="str">
        <f>IFERROR(IF(ForbDraft!A2652&lt;&gt;"",ROW(ForbDraft!A2652),""),"")</f>
        <v/>
      </c>
      <c r="C2637" s="230" t="str">
        <f>IFERROR(IF(ForbDraft!A2652&lt;&gt;"",ForbDraft!A2652,""),"")</f>
        <v/>
      </c>
      <c r="D2637" s="230" t="str">
        <f t="shared" si="41"/>
        <v/>
      </c>
      <c r="E2637" s="230" t="str">
        <f>IFERROR(IF(ForbDraft!L2652&lt;&gt;"",ABS(ForbDraft!L2652),""),"")</f>
        <v/>
      </c>
      <c r="F2637" s="230" t="str">
        <f>IFERROR(IF(ForbDraft!K2652&lt;&gt;"",ForbDraft!K2652,""),"")</f>
        <v/>
      </c>
    </row>
    <row r="2638" spans="2:6" x14ac:dyDescent="0.2">
      <c r="B2638" s="229" t="str">
        <f>IFERROR(IF(ForbDraft!A2653&lt;&gt;"",ROW(ForbDraft!A2653),""),"")</f>
        <v/>
      </c>
      <c r="C2638" s="230" t="str">
        <f>IFERROR(IF(ForbDraft!A2653&lt;&gt;"",ForbDraft!A2653,""),"")</f>
        <v/>
      </c>
      <c r="D2638" s="230" t="str">
        <f t="shared" si="41"/>
        <v/>
      </c>
      <c r="E2638" s="230" t="str">
        <f>IFERROR(IF(ForbDraft!L2653&lt;&gt;"",ABS(ForbDraft!L2653),""),"")</f>
        <v/>
      </c>
      <c r="F2638" s="230" t="str">
        <f>IFERROR(IF(ForbDraft!K2653&lt;&gt;"",ForbDraft!K2653,""),"")</f>
        <v/>
      </c>
    </row>
    <row r="2639" spans="2:6" x14ac:dyDescent="0.2">
      <c r="B2639" s="229" t="str">
        <f>IFERROR(IF(ForbDraft!A2654&lt;&gt;"",ROW(ForbDraft!A2654),""),"")</f>
        <v/>
      </c>
      <c r="C2639" s="230" t="str">
        <f>IFERROR(IF(ForbDraft!A2654&lt;&gt;"",ForbDraft!A2654,""),"")</f>
        <v/>
      </c>
      <c r="D2639" s="230" t="str">
        <f t="shared" si="41"/>
        <v/>
      </c>
      <c r="E2639" s="230" t="str">
        <f>IFERROR(IF(ForbDraft!L2654&lt;&gt;"",ABS(ForbDraft!L2654),""),"")</f>
        <v/>
      </c>
      <c r="F2639" s="230" t="str">
        <f>IFERROR(IF(ForbDraft!K2654&lt;&gt;"",ForbDraft!K2654,""),"")</f>
        <v/>
      </c>
    </row>
    <row r="2640" spans="2:6" x14ac:dyDescent="0.2">
      <c r="B2640" s="229" t="str">
        <f>IFERROR(IF(ForbDraft!A2655&lt;&gt;"",ROW(ForbDraft!A2655),""),"")</f>
        <v/>
      </c>
      <c r="C2640" s="230" t="str">
        <f>IFERROR(IF(ForbDraft!A2655&lt;&gt;"",ForbDraft!A2655,""),"")</f>
        <v/>
      </c>
      <c r="D2640" s="230" t="str">
        <f t="shared" si="41"/>
        <v/>
      </c>
      <c r="E2640" s="230" t="str">
        <f>IFERROR(IF(ForbDraft!L2655&lt;&gt;"",ABS(ForbDraft!L2655),""),"")</f>
        <v/>
      </c>
      <c r="F2640" s="230" t="str">
        <f>IFERROR(IF(ForbDraft!K2655&lt;&gt;"",ForbDraft!K2655,""),"")</f>
        <v/>
      </c>
    </row>
    <row r="2641" spans="2:6" x14ac:dyDescent="0.2">
      <c r="B2641" s="229" t="str">
        <f>IFERROR(IF(ForbDraft!A2656&lt;&gt;"",ROW(ForbDraft!A2656),""),"")</f>
        <v/>
      </c>
      <c r="C2641" s="230" t="str">
        <f>IFERROR(IF(ForbDraft!A2656&lt;&gt;"",ForbDraft!A2656,""),"")</f>
        <v/>
      </c>
      <c r="D2641" s="230" t="str">
        <f t="shared" si="41"/>
        <v/>
      </c>
      <c r="E2641" s="230" t="str">
        <f>IFERROR(IF(ForbDraft!L2656&lt;&gt;"",ABS(ForbDraft!L2656),""),"")</f>
        <v/>
      </c>
      <c r="F2641" s="230" t="str">
        <f>IFERROR(IF(ForbDraft!K2656&lt;&gt;"",ForbDraft!K2656,""),"")</f>
        <v/>
      </c>
    </row>
    <row r="2642" spans="2:6" x14ac:dyDescent="0.2">
      <c r="B2642" s="229" t="str">
        <f>IFERROR(IF(ForbDraft!A2657&lt;&gt;"",ROW(ForbDraft!A2657),""),"")</f>
        <v/>
      </c>
      <c r="C2642" s="230" t="str">
        <f>IFERROR(IF(ForbDraft!A2657&lt;&gt;"",ForbDraft!A2657,""),"")</f>
        <v/>
      </c>
      <c r="D2642" s="230" t="str">
        <f t="shared" si="41"/>
        <v/>
      </c>
      <c r="E2642" s="230" t="str">
        <f>IFERROR(IF(ForbDraft!L2657&lt;&gt;"",ABS(ForbDraft!L2657),""),"")</f>
        <v/>
      </c>
      <c r="F2642" s="230" t="str">
        <f>IFERROR(IF(ForbDraft!K2657&lt;&gt;"",ForbDraft!K2657,""),"")</f>
        <v/>
      </c>
    </row>
    <row r="2643" spans="2:6" x14ac:dyDescent="0.2">
      <c r="B2643" s="229" t="str">
        <f>IFERROR(IF(ForbDraft!A2658&lt;&gt;"",ROW(ForbDraft!A2658),""),"")</f>
        <v/>
      </c>
      <c r="C2643" s="230" t="str">
        <f>IFERROR(IF(ForbDraft!A2658&lt;&gt;"",ForbDraft!A2658,""),"")</f>
        <v/>
      </c>
      <c r="D2643" s="230" t="str">
        <f t="shared" si="41"/>
        <v/>
      </c>
      <c r="E2643" s="230" t="str">
        <f>IFERROR(IF(ForbDraft!L2658&lt;&gt;"",ABS(ForbDraft!L2658),""),"")</f>
        <v/>
      </c>
      <c r="F2643" s="230" t="str">
        <f>IFERROR(IF(ForbDraft!K2658&lt;&gt;"",ForbDraft!K2658,""),"")</f>
        <v/>
      </c>
    </row>
    <row r="2644" spans="2:6" x14ac:dyDescent="0.2">
      <c r="B2644" s="229" t="str">
        <f>IFERROR(IF(ForbDraft!A2659&lt;&gt;"",ROW(ForbDraft!A2659),""),"")</f>
        <v/>
      </c>
      <c r="C2644" s="230" t="str">
        <f>IFERROR(IF(ForbDraft!A2659&lt;&gt;"",ForbDraft!A2659,""),"")</f>
        <v/>
      </c>
      <c r="D2644" s="230" t="str">
        <f t="shared" si="41"/>
        <v/>
      </c>
      <c r="E2644" s="230" t="str">
        <f>IFERROR(IF(ForbDraft!L2659&lt;&gt;"",ABS(ForbDraft!L2659),""),"")</f>
        <v/>
      </c>
      <c r="F2644" s="230" t="str">
        <f>IFERROR(IF(ForbDraft!K2659&lt;&gt;"",ForbDraft!K2659,""),"")</f>
        <v/>
      </c>
    </row>
    <row r="2645" spans="2:6" x14ac:dyDescent="0.2">
      <c r="B2645" s="229" t="str">
        <f>IFERROR(IF(ForbDraft!A2660&lt;&gt;"",ROW(ForbDraft!A2660),""),"")</f>
        <v/>
      </c>
      <c r="C2645" s="230" t="str">
        <f>IFERROR(IF(ForbDraft!A2660&lt;&gt;"",ForbDraft!A2660,""),"")</f>
        <v/>
      </c>
      <c r="D2645" s="230" t="str">
        <f t="shared" si="41"/>
        <v/>
      </c>
      <c r="E2645" s="230" t="str">
        <f>IFERROR(IF(ForbDraft!L2660&lt;&gt;"",ABS(ForbDraft!L2660),""),"")</f>
        <v/>
      </c>
      <c r="F2645" s="230" t="str">
        <f>IFERROR(IF(ForbDraft!K2660&lt;&gt;"",ForbDraft!K2660,""),"")</f>
        <v/>
      </c>
    </row>
    <row r="2646" spans="2:6" x14ac:dyDescent="0.2">
      <c r="B2646" s="229" t="str">
        <f>IFERROR(IF(ForbDraft!A2661&lt;&gt;"",ROW(ForbDraft!A2661),""),"")</f>
        <v/>
      </c>
      <c r="C2646" s="230" t="str">
        <f>IFERROR(IF(ForbDraft!A2661&lt;&gt;"",ForbDraft!A2661,""),"")</f>
        <v/>
      </c>
      <c r="D2646" s="230" t="str">
        <f t="shared" si="41"/>
        <v/>
      </c>
      <c r="E2646" s="230" t="str">
        <f>IFERROR(IF(ForbDraft!L2661&lt;&gt;"",ABS(ForbDraft!L2661),""),"")</f>
        <v/>
      </c>
      <c r="F2646" s="230" t="str">
        <f>IFERROR(IF(ForbDraft!K2661&lt;&gt;"",ForbDraft!K2661,""),"")</f>
        <v/>
      </c>
    </row>
    <row r="2647" spans="2:6" x14ac:dyDescent="0.2">
      <c r="B2647" s="229" t="str">
        <f>IFERROR(IF(ForbDraft!A2662&lt;&gt;"",ROW(ForbDraft!A2662),""),"")</f>
        <v/>
      </c>
      <c r="C2647" s="230" t="str">
        <f>IFERROR(IF(ForbDraft!A2662&lt;&gt;"",ForbDraft!A2662,""),"")</f>
        <v/>
      </c>
      <c r="D2647" s="230" t="str">
        <f t="shared" si="41"/>
        <v/>
      </c>
      <c r="E2647" s="230" t="str">
        <f>IFERROR(IF(ForbDraft!L2662&lt;&gt;"",ABS(ForbDraft!L2662),""),"")</f>
        <v/>
      </c>
      <c r="F2647" s="230" t="str">
        <f>IFERROR(IF(ForbDraft!K2662&lt;&gt;"",ForbDraft!K2662,""),"")</f>
        <v/>
      </c>
    </row>
    <row r="2648" spans="2:6" x14ac:dyDescent="0.2">
      <c r="B2648" s="229" t="str">
        <f>IFERROR(IF(ForbDraft!A2663&lt;&gt;"",ROW(ForbDraft!A2663),""),"")</f>
        <v/>
      </c>
      <c r="C2648" s="230" t="str">
        <f>IFERROR(IF(ForbDraft!A2663&lt;&gt;"",ForbDraft!A2663,""),"")</f>
        <v/>
      </c>
      <c r="D2648" s="230" t="str">
        <f t="shared" si="41"/>
        <v/>
      </c>
      <c r="E2648" s="230" t="str">
        <f>IFERROR(IF(ForbDraft!L2663&lt;&gt;"",ABS(ForbDraft!L2663),""),"")</f>
        <v/>
      </c>
      <c r="F2648" s="230" t="str">
        <f>IFERROR(IF(ForbDraft!K2663&lt;&gt;"",ForbDraft!K2663,""),"")</f>
        <v/>
      </c>
    </row>
    <row r="2649" spans="2:6" x14ac:dyDescent="0.2">
      <c r="B2649" s="229" t="str">
        <f>IFERROR(IF(ForbDraft!A2664&lt;&gt;"",ROW(ForbDraft!A2664),""),"")</f>
        <v/>
      </c>
      <c r="C2649" s="230" t="str">
        <f>IFERROR(IF(ForbDraft!A2664&lt;&gt;"",ForbDraft!A2664,""),"")</f>
        <v/>
      </c>
      <c r="D2649" s="230" t="str">
        <f t="shared" si="41"/>
        <v/>
      </c>
      <c r="E2649" s="230" t="str">
        <f>IFERROR(IF(ForbDraft!L2664&lt;&gt;"",ABS(ForbDraft!L2664),""),"")</f>
        <v/>
      </c>
      <c r="F2649" s="230" t="str">
        <f>IFERROR(IF(ForbDraft!K2664&lt;&gt;"",ForbDraft!K2664,""),"")</f>
        <v/>
      </c>
    </row>
    <row r="2650" spans="2:6" x14ac:dyDescent="0.2">
      <c r="B2650" s="229" t="str">
        <f>IFERROR(IF(ForbDraft!A2665&lt;&gt;"",ROW(ForbDraft!A2665),""),"")</f>
        <v/>
      </c>
      <c r="C2650" s="230" t="str">
        <f>IFERROR(IF(ForbDraft!A2665&lt;&gt;"",ForbDraft!A2665,""),"")</f>
        <v/>
      </c>
      <c r="D2650" s="230" t="str">
        <f t="shared" si="41"/>
        <v/>
      </c>
      <c r="E2650" s="230" t="str">
        <f>IFERROR(IF(ForbDraft!L2665&lt;&gt;"",ABS(ForbDraft!L2665),""),"")</f>
        <v/>
      </c>
      <c r="F2650" s="230" t="str">
        <f>IFERROR(IF(ForbDraft!K2665&lt;&gt;"",ForbDraft!K2665,""),"")</f>
        <v/>
      </c>
    </row>
    <row r="2651" spans="2:6" x14ac:dyDescent="0.2">
      <c r="B2651" s="229" t="str">
        <f>IFERROR(IF(ForbDraft!A2666&lt;&gt;"",ROW(ForbDraft!A2666),""),"")</f>
        <v/>
      </c>
      <c r="C2651" s="230" t="str">
        <f>IFERROR(IF(ForbDraft!A2666&lt;&gt;"",ForbDraft!A2666,""),"")</f>
        <v/>
      </c>
      <c r="D2651" s="230" t="str">
        <f t="shared" si="41"/>
        <v/>
      </c>
      <c r="E2651" s="230" t="str">
        <f>IFERROR(IF(ForbDraft!L2666&lt;&gt;"",ABS(ForbDraft!L2666),""),"")</f>
        <v/>
      </c>
      <c r="F2651" s="230" t="str">
        <f>IFERROR(IF(ForbDraft!K2666&lt;&gt;"",ForbDraft!K2666,""),"")</f>
        <v/>
      </c>
    </row>
    <row r="2652" spans="2:6" x14ac:dyDescent="0.2">
      <c r="B2652" s="229" t="str">
        <f>IFERROR(IF(ForbDraft!A2667&lt;&gt;"",ROW(ForbDraft!A2667),""),"")</f>
        <v/>
      </c>
      <c r="C2652" s="230" t="str">
        <f>IFERROR(IF(ForbDraft!A2667&lt;&gt;"",ForbDraft!A2667,""),"")</f>
        <v/>
      </c>
      <c r="D2652" s="230" t="str">
        <f t="shared" si="41"/>
        <v/>
      </c>
      <c r="E2652" s="230" t="str">
        <f>IFERROR(IF(ForbDraft!L2667&lt;&gt;"",ABS(ForbDraft!L2667),""),"")</f>
        <v/>
      </c>
      <c r="F2652" s="230" t="str">
        <f>IFERROR(IF(ForbDraft!K2667&lt;&gt;"",ForbDraft!K2667,""),"")</f>
        <v/>
      </c>
    </row>
    <row r="2653" spans="2:6" x14ac:dyDescent="0.2">
      <c r="B2653" s="229" t="str">
        <f>IFERROR(IF(ForbDraft!A2668&lt;&gt;"",ROW(ForbDraft!A2668),""),"")</f>
        <v/>
      </c>
      <c r="C2653" s="230" t="str">
        <f>IFERROR(IF(ForbDraft!A2668&lt;&gt;"",ForbDraft!A2668,""),"")</f>
        <v/>
      </c>
      <c r="D2653" s="230" t="str">
        <f t="shared" si="41"/>
        <v/>
      </c>
      <c r="E2653" s="230" t="str">
        <f>IFERROR(IF(ForbDraft!L2668&lt;&gt;"",ABS(ForbDraft!L2668),""),"")</f>
        <v/>
      </c>
      <c r="F2653" s="230" t="str">
        <f>IFERROR(IF(ForbDraft!K2668&lt;&gt;"",ForbDraft!K2668,""),"")</f>
        <v/>
      </c>
    </row>
    <row r="2654" spans="2:6" x14ac:dyDescent="0.2">
      <c r="B2654" s="229" t="str">
        <f>IFERROR(IF(ForbDraft!A2669&lt;&gt;"",ROW(ForbDraft!A2669),""),"")</f>
        <v/>
      </c>
      <c r="C2654" s="230" t="str">
        <f>IFERROR(IF(ForbDraft!A2669&lt;&gt;"",ForbDraft!A2669,""),"")</f>
        <v/>
      </c>
      <c r="D2654" s="230" t="str">
        <f t="shared" si="41"/>
        <v/>
      </c>
      <c r="E2654" s="230" t="str">
        <f>IFERROR(IF(ForbDraft!L2669&lt;&gt;"",ABS(ForbDraft!L2669),""),"")</f>
        <v/>
      </c>
      <c r="F2654" s="230" t="str">
        <f>IFERROR(IF(ForbDraft!K2669&lt;&gt;"",ForbDraft!K2669,""),"")</f>
        <v/>
      </c>
    </row>
    <row r="2655" spans="2:6" x14ac:dyDescent="0.2">
      <c r="B2655" s="229" t="str">
        <f>IFERROR(IF(ForbDraft!A2670&lt;&gt;"",ROW(ForbDraft!A2670),""),"")</f>
        <v/>
      </c>
      <c r="C2655" s="230" t="str">
        <f>IFERROR(IF(ForbDraft!A2670&lt;&gt;"",ForbDraft!A2670,""),"")</f>
        <v/>
      </c>
      <c r="D2655" s="230" t="str">
        <f t="shared" si="41"/>
        <v/>
      </c>
      <c r="E2655" s="230" t="str">
        <f>IFERROR(IF(ForbDraft!L2670&lt;&gt;"",ABS(ForbDraft!L2670),""),"")</f>
        <v/>
      </c>
      <c r="F2655" s="230" t="str">
        <f>IFERROR(IF(ForbDraft!K2670&lt;&gt;"",ForbDraft!K2670,""),"")</f>
        <v/>
      </c>
    </row>
    <row r="2656" spans="2:6" x14ac:dyDescent="0.2">
      <c r="B2656" s="229" t="str">
        <f>IFERROR(IF(ForbDraft!A2671&lt;&gt;"",ROW(ForbDraft!A2671),""),"")</f>
        <v/>
      </c>
      <c r="C2656" s="230" t="str">
        <f>IFERROR(IF(ForbDraft!A2671&lt;&gt;"",ForbDraft!A2671,""),"")</f>
        <v/>
      </c>
      <c r="D2656" s="230" t="str">
        <f t="shared" si="41"/>
        <v/>
      </c>
      <c r="E2656" s="230" t="str">
        <f>IFERROR(IF(ForbDraft!L2671&lt;&gt;"",ABS(ForbDraft!L2671),""),"")</f>
        <v/>
      </c>
      <c r="F2656" s="230" t="str">
        <f>IFERROR(IF(ForbDraft!K2671&lt;&gt;"",ForbDraft!K2671,""),"")</f>
        <v/>
      </c>
    </row>
    <row r="2657" spans="2:6" x14ac:dyDescent="0.2">
      <c r="B2657" s="229" t="str">
        <f>IFERROR(IF(ForbDraft!A2672&lt;&gt;"",ROW(ForbDraft!A2672),""),"")</f>
        <v/>
      </c>
      <c r="C2657" s="230" t="str">
        <f>IFERROR(IF(ForbDraft!A2672&lt;&gt;"",ForbDraft!A2672,""),"")</f>
        <v/>
      </c>
      <c r="D2657" s="230" t="str">
        <f t="shared" si="41"/>
        <v/>
      </c>
      <c r="E2657" s="230" t="str">
        <f>IFERROR(IF(ForbDraft!L2672&lt;&gt;"",ABS(ForbDraft!L2672),""),"")</f>
        <v/>
      </c>
      <c r="F2657" s="230" t="str">
        <f>IFERROR(IF(ForbDraft!K2672&lt;&gt;"",ForbDraft!K2672,""),"")</f>
        <v/>
      </c>
    </row>
    <row r="2658" spans="2:6" x14ac:dyDescent="0.2">
      <c r="B2658" s="229" t="str">
        <f>IFERROR(IF(ForbDraft!A2673&lt;&gt;"",ROW(ForbDraft!A2673),""),"")</f>
        <v/>
      </c>
      <c r="C2658" s="230" t="str">
        <f>IFERROR(IF(ForbDraft!A2673&lt;&gt;"",ForbDraft!A2673,""),"")</f>
        <v/>
      </c>
      <c r="D2658" s="230" t="str">
        <f t="shared" si="41"/>
        <v/>
      </c>
      <c r="E2658" s="230" t="str">
        <f>IFERROR(IF(ForbDraft!L2673&lt;&gt;"",ABS(ForbDraft!L2673),""),"")</f>
        <v/>
      </c>
      <c r="F2658" s="230" t="str">
        <f>IFERROR(IF(ForbDraft!K2673&lt;&gt;"",ForbDraft!K2673,""),"")</f>
        <v/>
      </c>
    </row>
    <row r="2659" spans="2:6" x14ac:dyDescent="0.2">
      <c r="B2659" s="229" t="str">
        <f>IFERROR(IF(ForbDraft!A2674&lt;&gt;"",ROW(ForbDraft!A2674),""),"")</f>
        <v/>
      </c>
      <c r="C2659" s="230" t="str">
        <f>IFERROR(IF(ForbDraft!A2674&lt;&gt;"",ForbDraft!A2674,""),"")</f>
        <v/>
      </c>
      <c r="D2659" s="230" t="str">
        <f t="shared" si="41"/>
        <v/>
      </c>
      <c r="E2659" s="230" t="str">
        <f>IFERROR(IF(ForbDraft!L2674&lt;&gt;"",ABS(ForbDraft!L2674),""),"")</f>
        <v/>
      </c>
      <c r="F2659" s="230" t="str">
        <f>IFERROR(IF(ForbDraft!K2674&lt;&gt;"",ForbDraft!K2674,""),"")</f>
        <v/>
      </c>
    </row>
    <row r="2660" spans="2:6" x14ac:dyDescent="0.2">
      <c r="B2660" s="229" t="str">
        <f>IFERROR(IF(ForbDraft!A2675&lt;&gt;"",ROW(ForbDraft!A2675),""),"")</f>
        <v/>
      </c>
      <c r="C2660" s="230" t="str">
        <f>IFERROR(IF(ForbDraft!A2675&lt;&gt;"",ForbDraft!A2675,""),"")</f>
        <v/>
      </c>
      <c r="D2660" s="230" t="str">
        <f t="shared" si="41"/>
        <v/>
      </c>
      <c r="E2660" s="230" t="str">
        <f>IFERROR(IF(ForbDraft!L2675&lt;&gt;"",ABS(ForbDraft!L2675),""),"")</f>
        <v/>
      </c>
      <c r="F2660" s="230" t="str">
        <f>IFERROR(IF(ForbDraft!K2675&lt;&gt;"",ForbDraft!K2675,""),"")</f>
        <v/>
      </c>
    </row>
    <row r="2661" spans="2:6" x14ac:dyDescent="0.2">
      <c r="B2661" s="229" t="str">
        <f>IFERROR(IF(ForbDraft!A2676&lt;&gt;"",ROW(ForbDraft!A2676),""),"")</f>
        <v/>
      </c>
      <c r="C2661" s="230" t="str">
        <f>IFERROR(IF(ForbDraft!A2676&lt;&gt;"",ForbDraft!A2676,""),"")</f>
        <v/>
      </c>
      <c r="D2661" s="230" t="str">
        <f t="shared" si="41"/>
        <v/>
      </c>
      <c r="E2661" s="230" t="str">
        <f>IFERROR(IF(ForbDraft!L2676&lt;&gt;"",ABS(ForbDraft!L2676),""),"")</f>
        <v/>
      </c>
      <c r="F2661" s="230" t="str">
        <f>IFERROR(IF(ForbDraft!K2676&lt;&gt;"",ForbDraft!K2676,""),"")</f>
        <v/>
      </c>
    </row>
    <row r="2662" spans="2:6" x14ac:dyDescent="0.2">
      <c r="B2662" s="229" t="str">
        <f>IFERROR(IF(ForbDraft!A2677&lt;&gt;"",ROW(ForbDraft!A2677),""),"")</f>
        <v/>
      </c>
      <c r="C2662" s="230" t="str">
        <f>IFERROR(IF(ForbDraft!A2677&lt;&gt;"",ForbDraft!A2677,""),"")</f>
        <v/>
      </c>
      <c r="D2662" s="230" t="str">
        <f t="shared" si="41"/>
        <v/>
      </c>
      <c r="E2662" s="230" t="str">
        <f>IFERROR(IF(ForbDraft!L2677&lt;&gt;"",ABS(ForbDraft!L2677),""),"")</f>
        <v/>
      </c>
      <c r="F2662" s="230" t="str">
        <f>IFERROR(IF(ForbDraft!K2677&lt;&gt;"",ForbDraft!K2677,""),"")</f>
        <v/>
      </c>
    </row>
    <row r="2663" spans="2:6" x14ac:dyDescent="0.2">
      <c r="B2663" s="229" t="str">
        <f>IFERROR(IF(ForbDraft!A2678&lt;&gt;"",ROW(ForbDraft!A2678),""),"")</f>
        <v/>
      </c>
      <c r="C2663" s="230" t="str">
        <f>IFERROR(IF(ForbDraft!A2678&lt;&gt;"",ForbDraft!A2678,""),"")</f>
        <v/>
      </c>
      <c r="D2663" s="230" t="str">
        <f t="shared" si="41"/>
        <v/>
      </c>
      <c r="E2663" s="230" t="str">
        <f>IFERROR(IF(ForbDraft!L2678&lt;&gt;"",ABS(ForbDraft!L2678),""),"")</f>
        <v/>
      </c>
      <c r="F2663" s="230" t="str">
        <f>IFERROR(IF(ForbDraft!K2678&lt;&gt;"",ForbDraft!K2678,""),"")</f>
        <v/>
      </c>
    </row>
    <row r="2664" spans="2:6" x14ac:dyDescent="0.2">
      <c r="B2664" s="229" t="str">
        <f>IFERROR(IF(ForbDraft!A2679&lt;&gt;"",ROW(ForbDraft!A2679),""),"")</f>
        <v/>
      </c>
      <c r="C2664" s="230" t="str">
        <f>IFERROR(IF(ForbDraft!A2679&lt;&gt;"",ForbDraft!A2679,""),"")</f>
        <v/>
      </c>
      <c r="D2664" s="230" t="str">
        <f t="shared" si="41"/>
        <v/>
      </c>
      <c r="E2664" s="230" t="str">
        <f>IFERROR(IF(ForbDraft!L2679&lt;&gt;"",ABS(ForbDraft!L2679),""),"")</f>
        <v/>
      </c>
      <c r="F2664" s="230" t="str">
        <f>IFERROR(IF(ForbDraft!K2679&lt;&gt;"",ForbDraft!K2679,""),"")</f>
        <v/>
      </c>
    </row>
    <row r="2665" spans="2:6" x14ac:dyDescent="0.2">
      <c r="B2665" s="229" t="str">
        <f>IFERROR(IF(ForbDraft!A2680&lt;&gt;"",ROW(ForbDraft!A2680),""),"")</f>
        <v/>
      </c>
      <c r="C2665" s="230" t="str">
        <f>IFERROR(IF(ForbDraft!A2680&lt;&gt;"",ForbDraft!A2680,""),"")</f>
        <v/>
      </c>
      <c r="D2665" s="230" t="str">
        <f t="shared" si="41"/>
        <v/>
      </c>
      <c r="E2665" s="230" t="str">
        <f>IFERROR(IF(ForbDraft!L2680&lt;&gt;"",ABS(ForbDraft!L2680),""),"")</f>
        <v/>
      </c>
      <c r="F2665" s="230" t="str">
        <f>IFERROR(IF(ForbDraft!K2680&lt;&gt;"",ForbDraft!K2680,""),"")</f>
        <v/>
      </c>
    </row>
    <row r="2666" spans="2:6" x14ac:dyDescent="0.2">
      <c r="B2666" s="229" t="str">
        <f>IFERROR(IF(ForbDraft!A2681&lt;&gt;"",ROW(ForbDraft!A2681),""),"")</f>
        <v/>
      </c>
      <c r="C2666" s="230" t="str">
        <f>IFERROR(IF(ForbDraft!A2681&lt;&gt;"",ForbDraft!A2681,""),"")</f>
        <v/>
      </c>
      <c r="D2666" s="230" t="str">
        <f t="shared" si="41"/>
        <v/>
      </c>
      <c r="E2666" s="230" t="str">
        <f>IFERROR(IF(ForbDraft!L2681&lt;&gt;"",ABS(ForbDraft!L2681),""),"")</f>
        <v/>
      </c>
      <c r="F2666" s="230" t="str">
        <f>IFERROR(IF(ForbDraft!K2681&lt;&gt;"",ForbDraft!K2681,""),"")</f>
        <v/>
      </c>
    </row>
    <row r="2667" spans="2:6" x14ac:dyDescent="0.2">
      <c r="B2667" s="229" t="str">
        <f>IFERROR(IF(ForbDraft!A2682&lt;&gt;"",ROW(ForbDraft!A2682),""),"")</f>
        <v/>
      </c>
      <c r="C2667" s="230" t="str">
        <f>IFERROR(IF(ForbDraft!A2682&lt;&gt;"",ForbDraft!A2682,""),"")</f>
        <v/>
      </c>
      <c r="D2667" s="230" t="str">
        <f t="shared" si="41"/>
        <v/>
      </c>
      <c r="E2667" s="230" t="str">
        <f>IFERROR(IF(ForbDraft!L2682&lt;&gt;"",ABS(ForbDraft!L2682),""),"")</f>
        <v/>
      </c>
      <c r="F2667" s="230" t="str">
        <f>IFERROR(IF(ForbDraft!K2682&lt;&gt;"",ForbDraft!K2682,""),"")</f>
        <v/>
      </c>
    </row>
    <row r="2668" spans="2:6" x14ac:dyDescent="0.2">
      <c r="B2668" s="229" t="str">
        <f>IFERROR(IF(ForbDraft!A2683&lt;&gt;"",ROW(ForbDraft!A2683),""),"")</f>
        <v/>
      </c>
      <c r="C2668" s="230" t="str">
        <f>IFERROR(IF(ForbDraft!A2683&lt;&gt;"",ForbDraft!A2683,""),"")</f>
        <v/>
      </c>
      <c r="D2668" s="230" t="str">
        <f t="shared" si="41"/>
        <v/>
      </c>
      <c r="E2668" s="230" t="str">
        <f>IFERROR(IF(ForbDraft!L2683&lt;&gt;"",ABS(ForbDraft!L2683),""),"")</f>
        <v/>
      </c>
      <c r="F2668" s="230" t="str">
        <f>IFERROR(IF(ForbDraft!K2683&lt;&gt;"",ForbDraft!K2683,""),"")</f>
        <v/>
      </c>
    </row>
    <row r="2669" spans="2:6" x14ac:dyDescent="0.2">
      <c r="B2669" s="229" t="str">
        <f>IFERROR(IF(ForbDraft!A2684&lt;&gt;"",ROW(ForbDraft!A2684),""),"")</f>
        <v/>
      </c>
      <c r="C2669" s="230" t="str">
        <f>IFERROR(IF(ForbDraft!A2684&lt;&gt;"",ForbDraft!A2684,""),"")</f>
        <v/>
      </c>
      <c r="D2669" s="230" t="str">
        <f t="shared" si="41"/>
        <v/>
      </c>
      <c r="E2669" s="230" t="str">
        <f>IFERROR(IF(ForbDraft!L2684&lt;&gt;"",ABS(ForbDraft!L2684),""),"")</f>
        <v/>
      </c>
      <c r="F2669" s="230" t="str">
        <f>IFERROR(IF(ForbDraft!K2684&lt;&gt;"",ForbDraft!K2684,""),"")</f>
        <v/>
      </c>
    </row>
    <row r="2670" spans="2:6" x14ac:dyDescent="0.2">
      <c r="B2670" s="229" t="str">
        <f>IFERROR(IF(ForbDraft!A2685&lt;&gt;"",ROW(ForbDraft!A2685),""),"")</f>
        <v/>
      </c>
      <c r="C2670" s="230" t="str">
        <f>IFERROR(IF(ForbDraft!A2685&lt;&gt;"",ForbDraft!A2685,""),"")</f>
        <v/>
      </c>
      <c r="D2670" s="230" t="str">
        <f t="shared" si="41"/>
        <v/>
      </c>
      <c r="E2670" s="230" t="str">
        <f>IFERROR(IF(ForbDraft!L2685&lt;&gt;"",ABS(ForbDraft!L2685),""),"")</f>
        <v/>
      </c>
      <c r="F2670" s="230" t="str">
        <f>IFERROR(IF(ForbDraft!K2685&lt;&gt;"",ForbDraft!K2685,""),"")</f>
        <v/>
      </c>
    </row>
    <row r="2671" spans="2:6" x14ac:dyDescent="0.2">
      <c r="B2671" s="229" t="str">
        <f>IFERROR(IF(ForbDraft!A2686&lt;&gt;"",ROW(ForbDraft!A2686),""),"")</f>
        <v/>
      </c>
      <c r="C2671" s="230" t="str">
        <f>IFERROR(IF(ForbDraft!A2686&lt;&gt;"",ForbDraft!A2686,""),"")</f>
        <v/>
      </c>
      <c r="D2671" s="230" t="str">
        <f t="shared" si="41"/>
        <v/>
      </c>
      <c r="E2671" s="230" t="str">
        <f>IFERROR(IF(ForbDraft!L2686&lt;&gt;"",ABS(ForbDraft!L2686),""),"")</f>
        <v/>
      </c>
      <c r="F2671" s="230" t="str">
        <f>IFERROR(IF(ForbDraft!K2686&lt;&gt;"",ForbDraft!K2686,""),"")</f>
        <v/>
      </c>
    </row>
    <row r="2672" spans="2:6" x14ac:dyDescent="0.2">
      <c r="B2672" s="229" t="str">
        <f>IFERROR(IF(ForbDraft!A2687&lt;&gt;"",ROW(ForbDraft!A2687),""),"")</f>
        <v/>
      </c>
      <c r="C2672" s="230" t="str">
        <f>IFERROR(IF(ForbDraft!A2687&lt;&gt;"",ForbDraft!A2687,""),"")</f>
        <v/>
      </c>
      <c r="D2672" s="230" t="str">
        <f t="shared" si="41"/>
        <v/>
      </c>
      <c r="E2672" s="230" t="str">
        <f>IFERROR(IF(ForbDraft!L2687&lt;&gt;"",ABS(ForbDraft!L2687),""),"")</f>
        <v/>
      </c>
      <c r="F2672" s="230" t="str">
        <f>IFERROR(IF(ForbDraft!K2687&lt;&gt;"",ForbDraft!K2687,""),"")</f>
        <v/>
      </c>
    </row>
    <row r="2673" spans="2:6" x14ac:dyDescent="0.2">
      <c r="B2673" s="229" t="str">
        <f>IFERROR(IF(ForbDraft!A2688&lt;&gt;"",ROW(ForbDraft!A2688),""),"")</f>
        <v/>
      </c>
      <c r="C2673" s="230" t="str">
        <f>IFERROR(IF(ForbDraft!A2688&lt;&gt;"",ForbDraft!A2688,""),"")</f>
        <v/>
      </c>
      <c r="D2673" s="230" t="str">
        <f t="shared" si="41"/>
        <v/>
      </c>
      <c r="E2673" s="230" t="str">
        <f>IFERROR(IF(ForbDraft!L2688&lt;&gt;"",ABS(ForbDraft!L2688),""),"")</f>
        <v/>
      </c>
      <c r="F2673" s="230" t="str">
        <f>IFERROR(IF(ForbDraft!K2688&lt;&gt;"",ForbDraft!K2688,""),"")</f>
        <v/>
      </c>
    </row>
    <row r="2674" spans="2:6" x14ac:dyDescent="0.2">
      <c r="B2674" s="229" t="str">
        <f>IFERROR(IF(ForbDraft!A2689&lt;&gt;"",ROW(ForbDraft!A2689),""),"")</f>
        <v/>
      </c>
      <c r="C2674" s="230" t="str">
        <f>IFERROR(IF(ForbDraft!A2689&lt;&gt;"",ForbDraft!A2689,""),"")</f>
        <v/>
      </c>
      <c r="D2674" s="230" t="str">
        <f t="shared" si="41"/>
        <v/>
      </c>
      <c r="E2674" s="230" t="str">
        <f>IFERROR(IF(ForbDraft!L2689&lt;&gt;"",ABS(ForbDraft!L2689),""),"")</f>
        <v/>
      </c>
      <c r="F2674" s="230" t="str">
        <f>IFERROR(IF(ForbDraft!K2689&lt;&gt;"",ForbDraft!K2689,""),"")</f>
        <v/>
      </c>
    </row>
    <row r="2675" spans="2:6" x14ac:dyDescent="0.2">
      <c r="B2675" s="229" t="str">
        <f>IFERROR(IF(ForbDraft!A2690&lt;&gt;"",ROW(ForbDraft!A2690),""),"")</f>
        <v/>
      </c>
      <c r="C2675" s="230" t="str">
        <f>IFERROR(IF(ForbDraft!A2690&lt;&gt;"",ForbDraft!A2690,""),"")</f>
        <v/>
      </c>
      <c r="D2675" s="230" t="str">
        <f t="shared" si="41"/>
        <v/>
      </c>
      <c r="E2675" s="230" t="str">
        <f>IFERROR(IF(ForbDraft!L2690&lt;&gt;"",ABS(ForbDraft!L2690),""),"")</f>
        <v/>
      </c>
      <c r="F2675" s="230" t="str">
        <f>IFERROR(IF(ForbDraft!K2690&lt;&gt;"",ForbDraft!K2690,""),"")</f>
        <v/>
      </c>
    </row>
    <row r="2676" spans="2:6" x14ac:dyDescent="0.2">
      <c r="B2676" s="229" t="str">
        <f>IFERROR(IF(ForbDraft!A2691&lt;&gt;"",ROW(ForbDraft!A2691),""),"")</f>
        <v/>
      </c>
      <c r="C2676" s="230" t="str">
        <f>IFERROR(IF(ForbDraft!A2691&lt;&gt;"",ForbDraft!A2691,""),"")</f>
        <v/>
      </c>
      <c r="D2676" s="230" t="str">
        <f t="shared" si="41"/>
        <v/>
      </c>
      <c r="E2676" s="230" t="str">
        <f>IFERROR(IF(ForbDraft!L2691&lt;&gt;"",ABS(ForbDraft!L2691),""),"")</f>
        <v/>
      </c>
      <c r="F2676" s="230" t="str">
        <f>IFERROR(IF(ForbDraft!K2691&lt;&gt;"",ForbDraft!K2691,""),"")</f>
        <v/>
      </c>
    </row>
    <row r="2677" spans="2:6" x14ac:dyDescent="0.2">
      <c r="B2677" s="229" t="str">
        <f>IFERROR(IF(ForbDraft!A2692&lt;&gt;"",ROW(ForbDraft!A2692),""),"")</f>
        <v/>
      </c>
      <c r="C2677" s="230" t="str">
        <f>IFERROR(IF(ForbDraft!A2692&lt;&gt;"",ForbDraft!A2692,""),"")</f>
        <v/>
      </c>
      <c r="D2677" s="230" t="str">
        <f t="shared" si="41"/>
        <v/>
      </c>
      <c r="E2677" s="230" t="str">
        <f>IFERROR(IF(ForbDraft!L2692&lt;&gt;"",ABS(ForbDraft!L2692),""),"")</f>
        <v/>
      </c>
      <c r="F2677" s="230" t="str">
        <f>IFERROR(IF(ForbDraft!K2692&lt;&gt;"",ForbDraft!K2692,""),"")</f>
        <v/>
      </c>
    </row>
    <row r="2678" spans="2:6" x14ac:dyDescent="0.2">
      <c r="B2678" s="229" t="str">
        <f>IFERROR(IF(ForbDraft!A2693&lt;&gt;"",ROW(ForbDraft!A2693),""),"")</f>
        <v/>
      </c>
      <c r="C2678" s="230" t="str">
        <f>IFERROR(IF(ForbDraft!A2693&lt;&gt;"",ForbDraft!A2693,""),"")</f>
        <v/>
      </c>
      <c r="D2678" s="230" t="str">
        <f t="shared" si="41"/>
        <v/>
      </c>
      <c r="E2678" s="230" t="str">
        <f>IFERROR(IF(ForbDraft!L2693&lt;&gt;"",ABS(ForbDraft!L2693),""),"")</f>
        <v/>
      </c>
      <c r="F2678" s="230" t="str">
        <f>IFERROR(IF(ForbDraft!K2693&lt;&gt;"",ForbDraft!K2693,""),"")</f>
        <v/>
      </c>
    </row>
    <row r="2679" spans="2:6" x14ac:dyDescent="0.2">
      <c r="B2679" s="229" t="str">
        <f>IFERROR(IF(ForbDraft!A2694&lt;&gt;"",ROW(ForbDraft!A2694),""),"")</f>
        <v/>
      </c>
      <c r="C2679" s="230" t="str">
        <f>IFERROR(IF(ForbDraft!A2694&lt;&gt;"",ForbDraft!A2694,""),"")</f>
        <v/>
      </c>
      <c r="D2679" s="230" t="str">
        <f t="shared" si="41"/>
        <v/>
      </c>
      <c r="E2679" s="230" t="str">
        <f>IFERROR(IF(ForbDraft!L2694&lt;&gt;"",ABS(ForbDraft!L2694),""),"")</f>
        <v/>
      </c>
      <c r="F2679" s="230" t="str">
        <f>IFERROR(IF(ForbDraft!K2694&lt;&gt;"",ForbDraft!K2694,""),"")</f>
        <v/>
      </c>
    </row>
    <row r="2680" spans="2:6" x14ac:dyDescent="0.2">
      <c r="B2680" s="229" t="str">
        <f>IFERROR(IF(ForbDraft!A2695&lt;&gt;"",ROW(ForbDraft!A2695),""),"")</f>
        <v/>
      </c>
      <c r="C2680" s="230" t="str">
        <f>IFERROR(IF(ForbDraft!A2695&lt;&gt;"",ForbDraft!A2695,""),"")</f>
        <v/>
      </c>
      <c r="D2680" s="230" t="str">
        <f t="shared" si="41"/>
        <v/>
      </c>
      <c r="E2680" s="230" t="str">
        <f>IFERROR(IF(ForbDraft!L2695&lt;&gt;"",ABS(ForbDraft!L2695),""),"")</f>
        <v/>
      </c>
      <c r="F2680" s="230" t="str">
        <f>IFERROR(IF(ForbDraft!K2695&lt;&gt;"",ForbDraft!K2695,""),"")</f>
        <v/>
      </c>
    </row>
    <row r="2681" spans="2:6" x14ac:dyDescent="0.2">
      <c r="B2681" s="229" t="str">
        <f>IFERROR(IF(ForbDraft!A2696&lt;&gt;"",ROW(ForbDraft!A2696),""),"")</f>
        <v/>
      </c>
      <c r="C2681" s="230" t="str">
        <f>IFERROR(IF(ForbDraft!A2696&lt;&gt;"",ForbDraft!A2696,""),"")</f>
        <v/>
      </c>
      <c r="D2681" s="230" t="str">
        <f t="shared" si="41"/>
        <v/>
      </c>
      <c r="E2681" s="230" t="str">
        <f>IFERROR(IF(ForbDraft!L2696&lt;&gt;"",ABS(ForbDraft!L2696),""),"")</f>
        <v/>
      </c>
      <c r="F2681" s="230" t="str">
        <f>IFERROR(IF(ForbDraft!K2696&lt;&gt;"",ForbDraft!K2696,""),"")</f>
        <v/>
      </c>
    </row>
    <row r="2682" spans="2:6" x14ac:dyDescent="0.2">
      <c r="B2682" s="229" t="str">
        <f>IFERROR(IF(ForbDraft!A2697&lt;&gt;"",ROW(ForbDraft!A2697),""),"")</f>
        <v/>
      </c>
      <c r="C2682" s="230" t="str">
        <f>IFERROR(IF(ForbDraft!A2697&lt;&gt;"",ForbDraft!A2697,""),"")</f>
        <v/>
      </c>
      <c r="D2682" s="230" t="str">
        <f t="shared" si="41"/>
        <v/>
      </c>
      <c r="E2682" s="230" t="str">
        <f>IFERROR(IF(ForbDraft!L2697&lt;&gt;"",ABS(ForbDraft!L2697),""),"")</f>
        <v/>
      </c>
      <c r="F2682" s="230" t="str">
        <f>IFERROR(IF(ForbDraft!K2697&lt;&gt;"",ForbDraft!K2697,""),"")</f>
        <v/>
      </c>
    </row>
    <row r="2683" spans="2:6" x14ac:dyDescent="0.2">
      <c r="B2683" s="229" t="str">
        <f>IFERROR(IF(ForbDraft!A2698&lt;&gt;"",ROW(ForbDraft!A2698),""),"")</f>
        <v/>
      </c>
      <c r="C2683" s="230" t="str">
        <f>IFERROR(IF(ForbDraft!A2698&lt;&gt;"",ForbDraft!A2698,""),"")</f>
        <v/>
      </c>
      <c r="D2683" s="230" t="str">
        <f t="shared" si="41"/>
        <v/>
      </c>
      <c r="E2683" s="230" t="str">
        <f>IFERROR(IF(ForbDraft!L2698&lt;&gt;"",ABS(ForbDraft!L2698),""),"")</f>
        <v/>
      </c>
      <c r="F2683" s="230" t="str">
        <f>IFERROR(IF(ForbDraft!K2698&lt;&gt;"",ForbDraft!K2698,""),"")</f>
        <v/>
      </c>
    </row>
    <row r="2684" spans="2:6" x14ac:dyDescent="0.2">
      <c r="B2684" s="229" t="str">
        <f>IFERROR(IF(ForbDraft!A2699&lt;&gt;"",ROW(ForbDraft!A2699),""),"")</f>
        <v/>
      </c>
      <c r="C2684" s="230" t="str">
        <f>IFERROR(IF(ForbDraft!A2699&lt;&gt;"",ForbDraft!A2699,""),"")</f>
        <v/>
      </c>
      <c r="D2684" s="230" t="str">
        <f t="shared" si="41"/>
        <v/>
      </c>
      <c r="E2684" s="230" t="str">
        <f>IFERROR(IF(ForbDraft!L2699&lt;&gt;"",ABS(ForbDraft!L2699),""),"")</f>
        <v/>
      </c>
      <c r="F2684" s="230" t="str">
        <f>IFERROR(IF(ForbDraft!K2699&lt;&gt;"",ForbDraft!K2699,""),"")</f>
        <v/>
      </c>
    </row>
    <row r="2685" spans="2:6" x14ac:dyDescent="0.2">
      <c r="B2685" s="229" t="str">
        <f>IFERROR(IF(ForbDraft!A2700&lt;&gt;"",ROW(ForbDraft!A2700),""),"")</f>
        <v/>
      </c>
      <c r="C2685" s="230" t="str">
        <f>IFERROR(IF(ForbDraft!A2700&lt;&gt;"",ForbDraft!A2700,""),"")</f>
        <v/>
      </c>
      <c r="D2685" s="230" t="str">
        <f t="shared" si="41"/>
        <v/>
      </c>
      <c r="E2685" s="230" t="str">
        <f>IFERROR(IF(ForbDraft!L2700&lt;&gt;"",ABS(ForbDraft!L2700),""),"")</f>
        <v/>
      </c>
      <c r="F2685" s="230" t="str">
        <f>IFERROR(IF(ForbDraft!K2700&lt;&gt;"",ForbDraft!K2700,""),"")</f>
        <v/>
      </c>
    </row>
    <row r="2686" spans="2:6" x14ac:dyDescent="0.2">
      <c r="B2686" s="229" t="str">
        <f>IFERROR(IF(ForbDraft!A2701&lt;&gt;"",ROW(ForbDraft!A2701),""),"")</f>
        <v/>
      </c>
      <c r="C2686" s="230" t="str">
        <f>IFERROR(IF(ForbDraft!A2701&lt;&gt;"",ForbDraft!A2701,""),"")</f>
        <v/>
      </c>
      <c r="D2686" s="230" t="str">
        <f t="shared" si="41"/>
        <v/>
      </c>
      <c r="E2686" s="230" t="str">
        <f>IFERROR(IF(ForbDraft!L2701&lt;&gt;"",ABS(ForbDraft!L2701),""),"")</f>
        <v/>
      </c>
      <c r="F2686" s="230" t="str">
        <f>IFERROR(IF(ForbDraft!K2701&lt;&gt;"",ForbDraft!K2701,""),"")</f>
        <v/>
      </c>
    </row>
    <row r="2687" spans="2:6" x14ac:dyDescent="0.2">
      <c r="B2687" s="229" t="str">
        <f>IFERROR(IF(ForbDraft!A2702&lt;&gt;"",ROW(ForbDraft!A2702),""),"")</f>
        <v/>
      </c>
      <c r="C2687" s="230" t="str">
        <f>IFERROR(IF(ForbDraft!A2702&lt;&gt;"",ForbDraft!A2702,""),"")</f>
        <v/>
      </c>
      <c r="D2687" s="230" t="str">
        <f t="shared" si="41"/>
        <v/>
      </c>
      <c r="E2687" s="230" t="str">
        <f>IFERROR(IF(ForbDraft!L2702&lt;&gt;"",ABS(ForbDraft!L2702),""),"")</f>
        <v/>
      </c>
      <c r="F2687" s="230" t="str">
        <f>IFERROR(IF(ForbDraft!K2702&lt;&gt;"",ForbDraft!K2702,""),"")</f>
        <v/>
      </c>
    </row>
    <row r="2688" spans="2:6" x14ac:dyDescent="0.2">
      <c r="B2688" s="229" t="str">
        <f>IFERROR(IF(ForbDraft!A2703&lt;&gt;"",ROW(ForbDraft!A2703),""),"")</f>
        <v/>
      </c>
      <c r="C2688" s="230" t="str">
        <f>IFERROR(IF(ForbDraft!A2703&lt;&gt;"",ForbDraft!A2703,""),"")</f>
        <v/>
      </c>
      <c r="D2688" s="230" t="str">
        <f t="shared" si="41"/>
        <v/>
      </c>
      <c r="E2688" s="230" t="str">
        <f>IFERROR(IF(ForbDraft!L2703&lt;&gt;"",ABS(ForbDraft!L2703),""),"")</f>
        <v/>
      </c>
      <c r="F2688" s="230" t="str">
        <f>IFERROR(IF(ForbDraft!K2703&lt;&gt;"",ForbDraft!K2703,""),"")</f>
        <v/>
      </c>
    </row>
    <row r="2689" spans="2:6" x14ac:dyDescent="0.2">
      <c r="B2689" s="229" t="str">
        <f>IFERROR(IF(ForbDraft!A2704&lt;&gt;"",ROW(ForbDraft!A2704),""),"")</f>
        <v/>
      </c>
      <c r="C2689" s="230" t="str">
        <f>IFERROR(IF(ForbDraft!A2704&lt;&gt;"",ForbDraft!A2704,""),"")</f>
        <v/>
      </c>
      <c r="D2689" s="230" t="str">
        <f t="shared" si="41"/>
        <v/>
      </c>
      <c r="E2689" s="230" t="str">
        <f>IFERROR(IF(ForbDraft!L2704&lt;&gt;"",ABS(ForbDraft!L2704),""),"")</f>
        <v/>
      </c>
      <c r="F2689" s="230" t="str">
        <f>IFERROR(IF(ForbDraft!K2704&lt;&gt;"",ForbDraft!K2704,""),"")</f>
        <v/>
      </c>
    </row>
    <row r="2690" spans="2:6" x14ac:dyDescent="0.2">
      <c r="B2690" s="229" t="str">
        <f>IFERROR(IF(ForbDraft!A2705&lt;&gt;"",ROW(ForbDraft!A2705),""),"")</f>
        <v/>
      </c>
      <c r="C2690" s="230" t="str">
        <f>IFERROR(IF(ForbDraft!A2705&lt;&gt;"",ForbDraft!A2705,""),"")</f>
        <v/>
      </c>
      <c r="D2690" s="230" t="str">
        <f t="shared" si="41"/>
        <v/>
      </c>
      <c r="E2690" s="230" t="str">
        <f>IFERROR(IF(ForbDraft!L2705&lt;&gt;"",ABS(ForbDraft!L2705),""),"")</f>
        <v/>
      </c>
      <c r="F2690" s="230" t="str">
        <f>IFERROR(IF(ForbDraft!K2705&lt;&gt;"",ForbDraft!K2705,""),"")</f>
        <v/>
      </c>
    </row>
    <row r="2691" spans="2:6" x14ac:dyDescent="0.2">
      <c r="B2691" s="229" t="str">
        <f>IFERROR(IF(ForbDraft!A2706&lt;&gt;"",ROW(ForbDraft!A2706),""),"")</f>
        <v/>
      </c>
      <c r="C2691" s="230" t="str">
        <f>IFERROR(IF(ForbDraft!A2706&lt;&gt;"",ForbDraft!A2706,""),"")</f>
        <v/>
      </c>
      <c r="D2691" s="230" t="str">
        <f t="shared" ref="D2691:D2754" si="42">IF(F2691="pH לבדיקת גבול","pH",F2691)</f>
        <v/>
      </c>
      <c r="E2691" s="230" t="str">
        <f>IFERROR(IF(ForbDraft!L2706&lt;&gt;"",ABS(ForbDraft!L2706),""),"")</f>
        <v/>
      </c>
      <c r="F2691" s="230" t="str">
        <f>IFERROR(IF(ForbDraft!K2706&lt;&gt;"",ForbDraft!K2706,""),"")</f>
        <v/>
      </c>
    </row>
    <row r="2692" spans="2:6" x14ac:dyDescent="0.2">
      <c r="B2692" s="229" t="str">
        <f>IFERROR(IF(ForbDraft!A2707&lt;&gt;"",ROW(ForbDraft!A2707),""),"")</f>
        <v/>
      </c>
      <c r="C2692" s="230" t="str">
        <f>IFERROR(IF(ForbDraft!A2707&lt;&gt;"",ForbDraft!A2707,""),"")</f>
        <v/>
      </c>
      <c r="D2692" s="230" t="str">
        <f t="shared" si="42"/>
        <v/>
      </c>
      <c r="E2692" s="230" t="str">
        <f>IFERROR(IF(ForbDraft!L2707&lt;&gt;"",ABS(ForbDraft!L2707),""),"")</f>
        <v/>
      </c>
      <c r="F2692" s="230" t="str">
        <f>IFERROR(IF(ForbDraft!K2707&lt;&gt;"",ForbDraft!K2707,""),"")</f>
        <v/>
      </c>
    </row>
    <row r="2693" spans="2:6" x14ac:dyDescent="0.2">
      <c r="B2693" s="229" t="str">
        <f>IFERROR(IF(ForbDraft!A2708&lt;&gt;"",ROW(ForbDraft!A2708),""),"")</f>
        <v/>
      </c>
      <c r="C2693" s="230" t="str">
        <f>IFERROR(IF(ForbDraft!A2708&lt;&gt;"",ForbDraft!A2708,""),"")</f>
        <v/>
      </c>
      <c r="D2693" s="230" t="str">
        <f t="shared" si="42"/>
        <v/>
      </c>
      <c r="E2693" s="230" t="str">
        <f>IFERROR(IF(ForbDraft!L2708&lt;&gt;"",ABS(ForbDraft!L2708),""),"")</f>
        <v/>
      </c>
      <c r="F2693" s="230" t="str">
        <f>IFERROR(IF(ForbDraft!K2708&lt;&gt;"",ForbDraft!K2708,""),"")</f>
        <v/>
      </c>
    </row>
    <row r="2694" spans="2:6" x14ac:dyDescent="0.2">
      <c r="B2694" s="229" t="str">
        <f>IFERROR(IF(ForbDraft!A2709&lt;&gt;"",ROW(ForbDraft!A2709),""),"")</f>
        <v/>
      </c>
      <c r="C2694" s="230" t="str">
        <f>IFERROR(IF(ForbDraft!A2709&lt;&gt;"",ForbDraft!A2709,""),"")</f>
        <v/>
      </c>
      <c r="D2694" s="230" t="str">
        <f t="shared" si="42"/>
        <v/>
      </c>
      <c r="E2694" s="230" t="str">
        <f>IFERROR(IF(ForbDraft!L2709&lt;&gt;"",ABS(ForbDraft!L2709),""),"")</f>
        <v/>
      </c>
      <c r="F2694" s="230" t="str">
        <f>IFERROR(IF(ForbDraft!K2709&lt;&gt;"",ForbDraft!K2709,""),"")</f>
        <v/>
      </c>
    </row>
    <row r="2695" spans="2:6" x14ac:dyDescent="0.2">
      <c r="B2695" s="229" t="str">
        <f>IFERROR(IF(ForbDraft!A2710&lt;&gt;"",ROW(ForbDraft!A2710),""),"")</f>
        <v/>
      </c>
      <c r="C2695" s="230" t="str">
        <f>IFERROR(IF(ForbDraft!A2710&lt;&gt;"",ForbDraft!A2710,""),"")</f>
        <v/>
      </c>
      <c r="D2695" s="230" t="str">
        <f t="shared" si="42"/>
        <v/>
      </c>
      <c r="E2695" s="230" t="str">
        <f>IFERROR(IF(ForbDraft!L2710&lt;&gt;"",ABS(ForbDraft!L2710),""),"")</f>
        <v/>
      </c>
      <c r="F2695" s="230" t="str">
        <f>IFERROR(IF(ForbDraft!K2710&lt;&gt;"",ForbDraft!K2710,""),"")</f>
        <v/>
      </c>
    </row>
    <row r="2696" spans="2:6" x14ac:dyDescent="0.2">
      <c r="B2696" s="229" t="str">
        <f>IFERROR(IF(ForbDraft!A2711&lt;&gt;"",ROW(ForbDraft!A2711),""),"")</f>
        <v/>
      </c>
      <c r="C2696" s="230" t="str">
        <f>IFERROR(IF(ForbDraft!A2711&lt;&gt;"",ForbDraft!A2711,""),"")</f>
        <v/>
      </c>
      <c r="D2696" s="230" t="str">
        <f t="shared" si="42"/>
        <v/>
      </c>
      <c r="E2696" s="230" t="str">
        <f>IFERROR(IF(ForbDraft!L2711&lt;&gt;"",ABS(ForbDraft!L2711),""),"")</f>
        <v/>
      </c>
      <c r="F2696" s="230" t="str">
        <f>IFERROR(IF(ForbDraft!K2711&lt;&gt;"",ForbDraft!K2711,""),"")</f>
        <v/>
      </c>
    </row>
    <row r="2697" spans="2:6" x14ac:dyDescent="0.2">
      <c r="B2697" s="229" t="str">
        <f>IFERROR(IF(ForbDraft!A2712&lt;&gt;"",ROW(ForbDraft!A2712),""),"")</f>
        <v/>
      </c>
      <c r="C2697" s="230" t="str">
        <f>IFERROR(IF(ForbDraft!A2712&lt;&gt;"",ForbDraft!A2712,""),"")</f>
        <v/>
      </c>
      <c r="D2697" s="230" t="str">
        <f t="shared" si="42"/>
        <v/>
      </c>
      <c r="E2697" s="230" t="str">
        <f>IFERROR(IF(ForbDraft!L2712&lt;&gt;"",ABS(ForbDraft!L2712),""),"")</f>
        <v/>
      </c>
      <c r="F2697" s="230" t="str">
        <f>IFERROR(IF(ForbDraft!K2712&lt;&gt;"",ForbDraft!K2712,""),"")</f>
        <v/>
      </c>
    </row>
    <row r="2698" spans="2:6" x14ac:dyDescent="0.2">
      <c r="B2698" s="229" t="str">
        <f>IFERROR(IF(ForbDraft!A2713&lt;&gt;"",ROW(ForbDraft!A2713),""),"")</f>
        <v/>
      </c>
      <c r="C2698" s="230" t="str">
        <f>IFERROR(IF(ForbDraft!A2713&lt;&gt;"",ForbDraft!A2713,""),"")</f>
        <v/>
      </c>
      <c r="D2698" s="230" t="str">
        <f t="shared" si="42"/>
        <v/>
      </c>
      <c r="E2698" s="230" t="str">
        <f>IFERROR(IF(ForbDraft!L2713&lt;&gt;"",ABS(ForbDraft!L2713),""),"")</f>
        <v/>
      </c>
      <c r="F2698" s="230" t="str">
        <f>IFERROR(IF(ForbDraft!K2713&lt;&gt;"",ForbDraft!K2713,""),"")</f>
        <v/>
      </c>
    </row>
    <row r="2699" spans="2:6" x14ac:dyDescent="0.2">
      <c r="B2699" s="229" t="str">
        <f>IFERROR(IF(ForbDraft!A2714&lt;&gt;"",ROW(ForbDraft!A2714),""),"")</f>
        <v/>
      </c>
      <c r="C2699" s="230" t="str">
        <f>IFERROR(IF(ForbDraft!A2714&lt;&gt;"",ForbDraft!A2714,""),"")</f>
        <v/>
      </c>
      <c r="D2699" s="230" t="str">
        <f t="shared" si="42"/>
        <v/>
      </c>
      <c r="E2699" s="230" t="str">
        <f>IFERROR(IF(ForbDraft!L2714&lt;&gt;"",ABS(ForbDraft!L2714),""),"")</f>
        <v/>
      </c>
      <c r="F2699" s="230" t="str">
        <f>IFERROR(IF(ForbDraft!K2714&lt;&gt;"",ForbDraft!K2714,""),"")</f>
        <v/>
      </c>
    </row>
    <row r="2700" spans="2:6" x14ac:dyDescent="0.2">
      <c r="B2700" s="229" t="str">
        <f>IFERROR(IF(ForbDraft!A2715&lt;&gt;"",ROW(ForbDraft!A2715),""),"")</f>
        <v/>
      </c>
      <c r="C2700" s="230" t="str">
        <f>IFERROR(IF(ForbDraft!A2715&lt;&gt;"",ForbDraft!A2715,""),"")</f>
        <v/>
      </c>
      <c r="D2700" s="230" t="str">
        <f t="shared" si="42"/>
        <v/>
      </c>
      <c r="E2700" s="230" t="str">
        <f>IFERROR(IF(ForbDraft!L2715&lt;&gt;"",ABS(ForbDraft!L2715),""),"")</f>
        <v/>
      </c>
      <c r="F2700" s="230" t="str">
        <f>IFERROR(IF(ForbDraft!K2715&lt;&gt;"",ForbDraft!K2715,""),"")</f>
        <v/>
      </c>
    </row>
    <row r="2701" spans="2:6" x14ac:dyDescent="0.2">
      <c r="B2701" s="229" t="str">
        <f>IFERROR(IF(ForbDraft!A2716&lt;&gt;"",ROW(ForbDraft!A2716),""),"")</f>
        <v/>
      </c>
      <c r="C2701" s="230" t="str">
        <f>IFERROR(IF(ForbDraft!A2716&lt;&gt;"",ForbDraft!A2716,""),"")</f>
        <v/>
      </c>
      <c r="D2701" s="230" t="str">
        <f t="shared" si="42"/>
        <v/>
      </c>
      <c r="E2701" s="230" t="str">
        <f>IFERROR(IF(ForbDraft!L2716&lt;&gt;"",ABS(ForbDraft!L2716),""),"")</f>
        <v/>
      </c>
      <c r="F2701" s="230" t="str">
        <f>IFERROR(IF(ForbDraft!K2716&lt;&gt;"",ForbDraft!K2716,""),"")</f>
        <v/>
      </c>
    </row>
    <row r="2702" spans="2:6" x14ac:dyDescent="0.2">
      <c r="B2702" s="229" t="str">
        <f>IFERROR(IF(ForbDraft!A2717&lt;&gt;"",ROW(ForbDraft!A2717),""),"")</f>
        <v/>
      </c>
      <c r="C2702" s="230" t="str">
        <f>IFERROR(IF(ForbDraft!A2717&lt;&gt;"",ForbDraft!A2717,""),"")</f>
        <v/>
      </c>
      <c r="D2702" s="230" t="str">
        <f t="shared" si="42"/>
        <v/>
      </c>
      <c r="E2702" s="230" t="str">
        <f>IFERROR(IF(ForbDraft!L2717&lt;&gt;"",ABS(ForbDraft!L2717),""),"")</f>
        <v/>
      </c>
      <c r="F2702" s="230" t="str">
        <f>IFERROR(IF(ForbDraft!K2717&lt;&gt;"",ForbDraft!K2717,""),"")</f>
        <v/>
      </c>
    </row>
    <row r="2703" spans="2:6" x14ac:dyDescent="0.2">
      <c r="B2703" s="229" t="str">
        <f>IFERROR(IF(ForbDraft!A2718&lt;&gt;"",ROW(ForbDraft!A2718),""),"")</f>
        <v/>
      </c>
      <c r="C2703" s="230" t="str">
        <f>IFERROR(IF(ForbDraft!A2718&lt;&gt;"",ForbDraft!A2718,""),"")</f>
        <v/>
      </c>
      <c r="D2703" s="230" t="str">
        <f t="shared" si="42"/>
        <v/>
      </c>
      <c r="E2703" s="230" t="str">
        <f>IFERROR(IF(ForbDraft!L2718&lt;&gt;"",ABS(ForbDraft!L2718),""),"")</f>
        <v/>
      </c>
      <c r="F2703" s="230" t="str">
        <f>IFERROR(IF(ForbDraft!K2718&lt;&gt;"",ForbDraft!K2718,""),"")</f>
        <v/>
      </c>
    </row>
    <row r="2704" spans="2:6" x14ac:dyDescent="0.2">
      <c r="B2704" s="229" t="str">
        <f>IFERROR(IF(ForbDraft!A2719&lt;&gt;"",ROW(ForbDraft!A2719),""),"")</f>
        <v/>
      </c>
      <c r="C2704" s="230" t="str">
        <f>IFERROR(IF(ForbDraft!A2719&lt;&gt;"",ForbDraft!A2719,""),"")</f>
        <v/>
      </c>
      <c r="D2704" s="230" t="str">
        <f t="shared" si="42"/>
        <v/>
      </c>
      <c r="E2704" s="230" t="str">
        <f>IFERROR(IF(ForbDraft!L2719&lt;&gt;"",ABS(ForbDraft!L2719),""),"")</f>
        <v/>
      </c>
      <c r="F2704" s="230" t="str">
        <f>IFERROR(IF(ForbDraft!K2719&lt;&gt;"",ForbDraft!K2719,""),"")</f>
        <v/>
      </c>
    </row>
    <row r="2705" spans="2:6" x14ac:dyDescent="0.2">
      <c r="B2705" s="229" t="str">
        <f>IFERROR(IF(ForbDraft!A2720&lt;&gt;"",ROW(ForbDraft!A2720),""),"")</f>
        <v/>
      </c>
      <c r="C2705" s="230" t="str">
        <f>IFERROR(IF(ForbDraft!A2720&lt;&gt;"",ForbDraft!A2720,""),"")</f>
        <v/>
      </c>
      <c r="D2705" s="230" t="str">
        <f t="shared" si="42"/>
        <v/>
      </c>
      <c r="E2705" s="230" t="str">
        <f>IFERROR(IF(ForbDraft!L2720&lt;&gt;"",ABS(ForbDraft!L2720),""),"")</f>
        <v/>
      </c>
      <c r="F2705" s="230" t="str">
        <f>IFERROR(IF(ForbDraft!K2720&lt;&gt;"",ForbDraft!K2720,""),"")</f>
        <v/>
      </c>
    </row>
    <row r="2706" spans="2:6" x14ac:dyDescent="0.2">
      <c r="B2706" s="229" t="str">
        <f>IFERROR(IF(ForbDraft!A2721&lt;&gt;"",ROW(ForbDraft!A2721),""),"")</f>
        <v/>
      </c>
      <c r="C2706" s="230" t="str">
        <f>IFERROR(IF(ForbDraft!A2721&lt;&gt;"",ForbDraft!A2721,""),"")</f>
        <v/>
      </c>
      <c r="D2706" s="230" t="str">
        <f t="shared" si="42"/>
        <v/>
      </c>
      <c r="E2706" s="230" t="str">
        <f>IFERROR(IF(ForbDraft!L2721&lt;&gt;"",ABS(ForbDraft!L2721),""),"")</f>
        <v/>
      </c>
      <c r="F2706" s="230" t="str">
        <f>IFERROR(IF(ForbDraft!K2721&lt;&gt;"",ForbDraft!K2721,""),"")</f>
        <v/>
      </c>
    </row>
    <row r="2707" spans="2:6" x14ac:dyDescent="0.2">
      <c r="B2707" s="229" t="str">
        <f>IFERROR(IF(ForbDraft!A2722&lt;&gt;"",ROW(ForbDraft!A2722),""),"")</f>
        <v/>
      </c>
      <c r="C2707" s="230" t="str">
        <f>IFERROR(IF(ForbDraft!A2722&lt;&gt;"",ForbDraft!A2722,""),"")</f>
        <v/>
      </c>
      <c r="D2707" s="230" t="str">
        <f t="shared" si="42"/>
        <v/>
      </c>
      <c r="E2707" s="230" t="str">
        <f>IFERROR(IF(ForbDraft!L2722&lt;&gt;"",ABS(ForbDraft!L2722),""),"")</f>
        <v/>
      </c>
      <c r="F2707" s="230" t="str">
        <f>IFERROR(IF(ForbDraft!K2722&lt;&gt;"",ForbDraft!K2722,""),"")</f>
        <v/>
      </c>
    </row>
    <row r="2708" spans="2:6" x14ac:dyDescent="0.2">
      <c r="B2708" s="229" t="str">
        <f>IFERROR(IF(ForbDraft!A2723&lt;&gt;"",ROW(ForbDraft!A2723),""),"")</f>
        <v/>
      </c>
      <c r="C2708" s="230" t="str">
        <f>IFERROR(IF(ForbDraft!A2723&lt;&gt;"",ForbDraft!A2723,""),"")</f>
        <v/>
      </c>
      <c r="D2708" s="230" t="str">
        <f t="shared" si="42"/>
        <v/>
      </c>
      <c r="E2708" s="230" t="str">
        <f>IFERROR(IF(ForbDraft!L2723&lt;&gt;"",ABS(ForbDraft!L2723),""),"")</f>
        <v/>
      </c>
      <c r="F2708" s="230" t="str">
        <f>IFERROR(IF(ForbDraft!K2723&lt;&gt;"",ForbDraft!K2723,""),"")</f>
        <v/>
      </c>
    </row>
    <row r="2709" spans="2:6" x14ac:dyDescent="0.2">
      <c r="B2709" s="229" t="str">
        <f>IFERROR(IF(ForbDraft!A2724&lt;&gt;"",ROW(ForbDraft!A2724),""),"")</f>
        <v/>
      </c>
      <c r="C2709" s="230" t="str">
        <f>IFERROR(IF(ForbDraft!A2724&lt;&gt;"",ForbDraft!A2724,""),"")</f>
        <v/>
      </c>
      <c r="D2709" s="230" t="str">
        <f t="shared" si="42"/>
        <v/>
      </c>
      <c r="E2709" s="230" t="str">
        <f>IFERROR(IF(ForbDraft!L2724&lt;&gt;"",ABS(ForbDraft!L2724),""),"")</f>
        <v/>
      </c>
      <c r="F2709" s="230" t="str">
        <f>IFERROR(IF(ForbDraft!K2724&lt;&gt;"",ForbDraft!K2724,""),"")</f>
        <v/>
      </c>
    </row>
    <row r="2710" spans="2:6" x14ac:dyDescent="0.2">
      <c r="B2710" s="229" t="str">
        <f>IFERROR(IF(ForbDraft!A2725&lt;&gt;"",ROW(ForbDraft!A2725),""),"")</f>
        <v/>
      </c>
      <c r="C2710" s="230" t="str">
        <f>IFERROR(IF(ForbDraft!A2725&lt;&gt;"",ForbDraft!A2725,""),"")</f>
        <v/>
      </c>
      <c r="D2710" s="230" t="str">
        <f t="shared" si="42"/>
        <v/>
      </c>
      <c r="E2710" s="230" t="str">
        <f>IFERROR(IF(ForbDraft!L2725&lt;&gt;"",ABS(ForbDraft!L2725),""),"")</f>
        <v/>
      </c>
      <c r="F2710" s="230" t="str">
        <f>IFERROR(IF(ForbDraft!K2725&lt;&gt;"",ForbDraft!K2725,""),"")</f>
        <v/>
      </c>
    </row>
    <row r="2711" spans="2:6" x14ac:dyDescent="0.2">
      <c r="B2711" s="229" t="str">
        <f>IFERROR(IF(ForbDraft!A2726&lt;&gt;"",ROW(ForbDraft!A2726),""),"")</f>
        <v/>
      </c>
      <c r="C2711" s="230" t="str">
        <f>IFERROR(IF(ForbDraft!A2726&lt;&gt;"",ForbDraft!A2726,""),"")</f>
        <v/>
      </c>
      <c r="D2711" s="230" t="str">
        <f t="shared" si="42"/>
        <v/>
      </c>
      <c r="E2711" s="230" t="str">
        <f>IFERROR(IF(ForbDraft!L2726&lt;&gt;"",ABS(ForbDraft!L2726),""),"")</f>
        <v/>
      </c>
      <c r="F2711" s="230" t="str">
        <f>IFERROR(IF(ForbDraft!K2726&lt;&gt;"",ForbDraft!K2726,""),"")</f>
        <v/>
      </c>
    </row>
    <row r="2712" spans="2:6" x14ac:dyDescent="0.2">
      <c r="B2712" s="229" t="str">
        <f>IFERROR(IF(ForbDraft!A2727&lt;&gt;"",ROW(ForbDraft!A2727),""),"")</f>
        <v/>
      </c>
      <c r="C2712" s="230" t="str">
        <f>IFERROR(IF(ForbDraft!A2727&lt;&gt;"",ForbDraft!A2727,""),"")</f>
        <v/>
      </c>
      <c r="D2712" s="230" t="str">
        <f t="shared" si="42"/>
        <v/>
      </c>
      <c r="E2712" s="230" t="str">
        <f>IFERROR(IF(ForbDraft!L2727&lt;&gt;"",ABS(ForbDraft!L2727),""),"")</f>
        <v/>
      </c>
      <c r="F2712" s="230" t="str">
        <f>IFERROR(IF(ForbDraft!K2727&lt;&gt;"",ForbDraft!K2727,""),"")</f>
        <v/>
      </c>
    </row>
    <row r="2713" spans="2:6" x14ac:dyDescent="0.2">
      <c r="B2713" s="229" t="str">
        <f>IFERROR(IF(ForbDraft!A2728&lt;&gt;"",ROW(ForbDraft!A2728),""),"")</f>
        <v/>
      </c>
      <c r="C2713" s="230" t="str">
        <f>IFERROR(IF(ForbDraft!A2728&lt;&gt;"",ForbDraft!A2728,""),"")</f>
        <v/>
      </c>
      <c r="D2713" s="230" t="str">
        <f t="shared" si="42"/>
        <v/>
      </c>
      <c r="E2713" s="230" t="str">
        <f>IFERROR(IF(ForbDraft!L2728&lt;&gt;"",ABS(ForbDraft!L2728),""),"")</f>
        <v/>
      </c>
      <c r="F2713" s="230" t="str">
        <f>IFERROR(IF(ForbDraft!K2728&lt;&gt;"",ForbDraft!K2728,""),"")</f>
        <v/>
      </c>
    </row>
    <row r="2714" spans="2:6" x14ac:dyDescent="0.2">
      <c r="B2714" s="229" t="str">
        <f>IFERROR(IF(ForbDraft!A2729&lt;&gt;"",ROW(ForbDraft!A2729),""),"")</f>
        <v/>
      </c>
      <c r="C2714" s="230" t="str">
        <f>IFERROR(IF(ForbDraft!A2729&lt;&gt;"",ForbDraft!A2729,""),"")</f>
        <v/>
      </c>
      <c r="D2714" s="230" t="str">
        <f t="shared" si="42"/>
        <v/>
      </c>
      <c r="E2714" s="230" t="str">
        <f>IFERROR(IF(ForbDraft!L2729&lt;&gt;"",ABS(ForbDraft!L2729),""),"")</f>
        <v/>
      </c>
      <c r="F2714" s="230" t="str">
        <f>IFERROR(IF(ForbDraft!K2729&lt;&gt;"",ForbDraft!K2729,""),"")</f>
        <v/>
      </c>
    </row>
    <row r="2715" spans="2:6" x14ac:dyDescent="0.2">
      <c r="B2715" s="229" t="str">
        <f>IFERROR(IF(ForbDraft!A2730&lt;&gt;"",ROW(ForbDraft!A2730),""),"")</f>
        <v/>
      </c>
      <c r="C2715" s="230" t="str">
        <f>IFERROR(IF(ForbDraft!A2730&lt;&gt;"",ForbDraft!A2730,""),"")</f>
        <v/>
      </c>
      <c r="D2715" s="230" t="str">
        <f t="shared" si="42"/>
        <v/>
      </c>
      <c r="E2715" s="230" t="str">
        <f>IFERROR(IF(ForbDraft!L2730&lt;&gt;"",ABS(ForbDraft!L2730),""),"")</f>
        <v/>
      </c>
      <c r="F2715" s="230" t="str">
        <f>IFERROR(IF(ForbDraft!K2730&lt;&gt;"",ForbDraft!K2730,""),"")</f>
        <v/>
      </c>
    </row>
    <row r="2716" spans="2:6" x14ac:dyDescent="0.2">
      <c r="B2716" s="229" t="str">
        <f>IFERROR(IF(ForbDraft!A2731&lt;&gt;"",ROW(ForbDraft!A2731),""),"")</f>
        <v/>
      </c>
      <c r="C2716" s="230" t="str">
        <f>IFERROR(IF(ForbDraft!A2731&lt;&gt;"",ForbDraft!A2731,""),"")</f>
        <v/>
      </c>
      <c r="D2716" s="230" t="str">
        <f t="shared" si="42"/>
        <v/>
      </c>
      <c r="E2716" s="230" t="str">
        <f>IFERROR(IF(ForbDraft!L2731&lt;&gt;"",ABS(ForbDraft!L2731),""),"")</f>
        <v/>
      </c>
      <c r="F2716" s="230" t="str">
        <f>IFERROR(IF(ForbDraft!K2731&lt;&gt;"",ForbDraft!K2731,""),"")</f>
        <v/>
      </c>
    </row>
    <row r="2717" spans="2:6" x14ac:dyDescent="0.2">
      <c r="B2717" s="229" t="str">
        <f>IFERROR(IF(ForbDraft!A2732&lt;&gt;"",ROW(ForbDraft!A2732),""),"")</f>
        <v/>
      </c>
      <c r="C2717" s="230" t="str">
        <f>IFERROR(IF(ForbDraft!A2732&lt;&gt;"",ForbDraft!A2732,""),"")</f>
        <v/>
      </c>
      <c r="D2717" s="230" t="str">
        <f t="shared" si="42"/>
        <v/>
      </c>
      <c r="E2717" s="230" t="str">
        <f>IFERROR(IF(ForbDraft!L2732&lt;&gt;"",ABS(ForbDraft!L2732),""),"")</f>
        <v/>
      </c>
      <c r="F2717" s="230" t="str">
        <f>IFERROR(IF(ForbDraft!K2732&lt;&gt;"",ForbDraft!K2732,""),"")</f>
        <v/>
      </c>
    </row>
    <row r="2718" spans="2:6" x14ac:dyDescent="0.2">
      <c r="B2718" s="229" t="str">
        <f>IFERROR(IF(ForbDraft!A2733&lt;&gt;"",ROW(ForbDraft!A2733),""),"")</f>
        <v/>
      </c>
      <c r="C2718" s="230" t="str">
        <f>IFERROR(IF(ForbDraft!A2733&lt;&gt;"",ForbDraft!A2733,""),"")</f>
        <v/>
      </c>
      <c r="D2718" s="230" t="str">
        <f t="shared" si="42"/>
        <v/>
      </c>
      <c r="E2718" s="230" t="str">
        <f>IFERROR(IF(ForbDraft!L2733&lt;&gt;"",ABS(ForbDraft!L2733),""),"")</f>
        <v/>
      </c>
      <c r="F2718" s="230" t="str">
        <f>IFERROR(IF(ForbDraft!K2733&lt;&gt;"",ForbDraft!K2733,""),"")</f>
        <v/>
      </c>
    </row>
    <row r="2719" spans="2:6" x14ac:dyDescent="0.2">
      <c r="B2719" s="229" t="str">
        <f>IFERROR(IF(ForbDraft!A2734&lt;&gt;"",ROW(ForbDraft!A2734),""),"")</f>
        <v/>
      </c>
      <c r="C2719" s="230" t="str">
        <f>IFERROR(IF(ForbDraft!A2734&lt;&gt;"",ForbDraft!A2734,""),"")</f>
        <v/>
      </c>
      <c r="D2719" s="230" t="str">
        <f t="shared" si="42"/>
        <v/>
      </c>
      <c r="E2719" s="230" t="str">
        <f>IFERROR(IF(ForbDraft!L2734&lt;&gt;"",ABS(ForbDraft!L2734),""),"")</f>
        <v/>
      </c>
      <c r="F2719" s="230" t="str">
        <f>IFERROR(IF(ForbDraft!K2734&lt;&gt;"",ForbDraft!K2734,""),"")</f>
        <v/>
      </c>
    </row>
    <row r="2720" spans="2:6" x14ac:dyDescent="0.2">
      <c r="B2720" s="229" t="str">
        <f>IFERROR(IF(ForbDraft!A2735&lt;&gt;"",ROW(ForbDraft!A2735),""),"")</f>
        <v/>
      </c>
      <c r="C2720" s="230" t="str">
        <f>IFERROR(IF(ForbDraft!A2735&lt;&gt;"",ForbDraft!A2735,""),"")</f>
        <v/>
      </c>
      <c r="D2720" s="230" t="str">
        <f t="shared" si="42"/>
        <v/>
      </c>
      <c r="E2720" s="230" t="str">
        <f>IFERROR(IF(ForbDraft!L2735&lt;&gt;"",ABS(ForbDraft!L2735),""),"")</f>
        <v/>
      </c>
      <c r="F2720" s="230" t="str">
        <f>IFERROR(IF(ForbDraft!K2735&lt;&gt;"",ForbDraft!K2735,""),"")</f>
        <v/>
      </c>
    </row>
    <row r="2721" spans="2:6" x14ac:dyDescent="0.2">
      <c r="B2721" s="229" t="str">
        <f>IFERROR(IF(ForbDraft!A2736&lt;&gt;"",ROW(ForbDraft!A2736),""),"")</f>
        <v/>
      </c>
      <c r="C2721" s="230" t="str">
        <f>IFERROR(IF(ForbDraft!A2736&lt;&gt;"",ForbDraft!A2736,""),"")</f>
        <v/>
      </c>
      <c r="D2721" s="230" t="str">
        <f t="shared" si="42"/>
        <v/>
      </c>
      <c r="E2721" s="230" t="str">
        <f>IFERROR(IF(ForbDraft!L2736&lt;&gt;"",ABS(ForbDraft!L2736),""),"")</f>
        <v/>
      </c>
      <c r="F2721" s="230" t="str">
        <f>IFERROR(IF(ForbDraft!K2736&lt;&gt;"",ForbDraft!K2736,""),"")</f>
        <v/>
      </c>
    </row>
    <row r="2722" spans="2:6" x14ac:dyDescent="0.2">
      <c r="B2722" s="229" t="str">
        <f>IFERROR(IF(ForbDraft!A2737&lt;&gt;"",ROW(ForbDraft!A2737),""),"")</f>
        <v/>
      </c>
      <c r="C2722" s="230" t="str">
        <f>IFERROR(IF(ForbDraft!A2737&lt;&gt;"",ForbDraft!A2737,""),"")</f>
        <v/>
      </c>
      <c r="D2722" s="230" t="str">
        <f t="shared" si="42"/>
        <v/>
      </c>
      <c r="E2722" s="230" t="str">
        <f>IFERROR(IF(ForbDraft!L2737&lt;&gt;"",ABS(ForbDraft!L2737),""),"")</f>
        <v/>
      </c>
      <c r="F2722" s="230" t="str">
        <f>IFERROR(IF(ForbDraft!K2737&lt;&gt;"",ForbDraft!K2737,""),"")</f>
        <v/>
      </c>
    </row>
    <row r="2723" spans="2:6" x14ac:dyDescent="0.2">
      <c r="B2723" s="229" t="str">
        <f>IFERROR(IF(ForbDraft!A2738&lt;&gt;"",ROW(ForbDraft!A2738),""),"")</f>
        <v/>
      </c>
      <c r="C2723" s="230" t="str">
        <f>IFERROR(IF(ForbDraft!A2738&lt;&gt;"",ForbDraft!A2738,""),"")</f>
        <v/>
      </c>
      <c r="D2723" s="230" t="str">
        <f t="shared" si="42"/>
        <v/>
      </c>
      <c r="E2723" s="230" t="str">
        <f>IFERROR(IF(ForbDraft!L2738&lt;&gt;"",ABS(ForbDraft!L2738),""),"")</f>
        <v/>
      </c>
      <c r="F2723" s="230" t="str">
        <f>IFERROR(IF(ForbDraft!K2738&lt;&gt;"",ForbDraft!K2738,""),"")</f>
        <v/>
      </c>
    </row>
    <row r="2724" spans="2:6" x14ac:dyDescent="0.2">
      <c r="B2724" s="229" t="str">
        <f>IFERROR(IF(ForbDraft!A2739&lt;&gt;"",ROW(ForbDraft!A2739),""),"")</f>
        <v/>
      </c>
      <c r="C2724" s="230" t="str">
        <f>IFERROR(IF(ForbDraft!A2739&lt;&gt;"",ForbDraft!A2739,""),"")</f>
        <v/>
      </c>
      <c r="D2724" s="230" t="str">
        <f t="shared" si="42"/>
        <v/>
      </c>
      <c r="E2724" s="230" t="str">
        <f>IFERROR(IF(ForbDraft!L2739&lt;&gt;"",ABS(ForbDraft!L2739),""),"")</f>
        <v/>
      </c>
      <c r="F2724" s="230" t="str">
        <f>IFERROR(IF(ForbDraft!K2739&lt;&gt;"",ForbDraft!K2739,""),"")</f>
        <v/>
      </c>
    </row>
    <row r="2725" spans="2:6" x14ac:dyDescent="0.2">
      <c r="B2725" s="229" t="str">
        <f>IFERROR(IF(ForbDraft!A2740&lt;&gt;"",ROW(ForbDraft!A2740),""),"")</f>
        <v/>
      </c>
      <c r="C2725" s="230" t="str">
        <f>IFERROR(IF(ForbDraft!A2740&lt;&gt;"",ForbDraft!A2740,""),"")</f>
        <v/>
      </c>
      <c r="D2725" s="230" t="str">
        <f t="shared" si="42"/>
        <v/>
      </c>
      <c r="E2725" s="230" t="str">
        <f>IFERROR(IF(ForbDraft!L2740&lt;&gt;"",ABS(ForbDraft!L2740),""),"")</f>
        <v/>
      </c>
      <c r="F2725" s="230" t="str">
        <f>IFERROR(IF(ForbDraft!K2740&lt;&gt;"",ForbDraft!K2740,""),"")</f>
        <v/>
      </c>
    </row>
    <row r="2726" spans="2:6" x14ac:dyDescent="0.2">
      <c r="B2726" s="229" t="str">
        <f>IFERROR(IF(ForbDraft!A2741&lt;&gt;"",ROW(ForbDraft!A2741),""),"")</f>
        <v/>
      </c>
      <c r="C2726" s="230" t="str">
        <f>IFERROR(IF(ForbDraft!A2741&lt;&gt;"",ForbDraft!A2741,""),"")</f>
        <v/>
      </c>
      <c r="D2726" s="230" t="str">
        <f t="shared" si="42"/>
        <v/>
      </c>
      <c r="E2726" s="230" t="str">
        <f>IFERROR(IF(ForbDraft!L2741&lt;&gt;"",ABS(ForbDraft!L2741),""),"")</f>
        <v/>
      </c>
      <c r="F2726" s="230" t="str">
        <f>IFERROR(IF(ForbDraft!K2741&lt;&gt;"",ForbDraft!K2741,""),"")</f>
        <v/>
      </c>
    </row>
    <row r="2727" spans="2:6" x14ac:dyDescent="0.2">
      <c r="B2727" s="229" t="str">
        <f>IFERROR(IF(ForbDraft!A2742&lt;&gt;"",ROW(ForbDraft!A2742),""),"")</f>
        <v/>
      </c>
      <c r="C2727" s="230" t="str">
        <f>IFERROR(IF(ForbDraft!A2742&lt;&gt;"",ForbDraft!A2742,""),"")</f>
        <v/>
      </c>
      <c r="D2727" s="230" t="str">
        <f t="shared" si="42"/>
        <v/>
      </c>
      <c r="E2727" s="230" t="str">
        <f>IFERROR(IF(ForbDraft!L2742&lt;&gt;"",ABS(ForbDraft!L2742),""),"")</f>
        <v/>
      </c>
      <c r="F2727" s="230" t="str">
        <f>IFERROR(IF(ForbDraft!K2742&lt;&gt;"",ForbDraft!K2742,""),"")</f>
        <v/>
      </c>
    </row>
    <row r="2728" spans="2:6" x14ac:dyDescent="0.2">
      <c r="B2728" s="229" t="str">
        <f>IFERROR(IF(ForbDraft!A2743&lt;&gt;"",ROW(ForbDraft!A2743),""),"")</f>
        <v/>
      </c>
      <c r="C2728" s="230" t="str">
        <f>IFERROR(IF(ForbDraft!A2743&lt;&gt;"",ForbDraft!A2743,""),"")</f>
        <v/>
      </c>
      <c r="D2728" s="230" t="str">
        <f t="shared" si="42"/>
        <v/>
      </c>
      <c r="E2728" s="230" t="str">
        <f>IFERROR(IF(ForbDraft!L2743&lt;&gt;"",ABS(ForbDraft!L2743),""),"")</f>
        <v/>
      </c>
      <c r="F2728" s="230" t="str">
        <f>IFERROR(IF(ForbDraft!K2743&lt;&gt;"",ForbDraft!K2743,""),"")</f>
        <v/>
      </c>
    </row>
    <row r="2729" spans="2:6" x14ac:dyDescent="0.2">
      <c r="B2729" s="229" t="str">
        <f>IFERROR(IF(ForbDraft!A2744&lt;&gt;"",ROW(ForbDraft!A2744),""),"")</f>
        <v/>
      </c>
      <c r="C2729" s="230" t="str">
        <f>IFERROR(IF(ForbDraft!A2744&lt;&gt;"",ForbDraft!A2744,""),"")</f>
        <v/>
      </c>
      <c r="D2729" s="230" t="str">
        <f t="shared" si="42"/>
        <v/>
      </c>
      <c r="E2729" s="230" t="str">
        <f>IFERROR(IF(ForbDraft!L2744&lt;&gt;"",ABS(ForbDraft!L2744),""),"")</f>
        <v/>
      </c>
      <c r="F2729" s="230" t="str">
        <f>IFERROR(IF(ForbDraft!K2744&lt;&gt;"",ForbDraft!K2744,""),"")</f>
        <v/>
      </c>
    </row>
    <row r="2730" spans="2:6" x14ac:dyDescent="0.2">
      <c r="B2730" s="229" t="str">
        <f>IFERROR(IF(ForbDraft!A2745&lt;&gt;"",ROW(ForbDraft!A2745),""),"")</f>
        <v/>
      </c>
      <c r="C2730" s="230" t="str">
        <f>IFERROR(IF(ForbDraft!A2745&lt;&gt;"",ForbDraft!A2745,""),"")</f>
        <v/>
      </c>
      <c r="D2730" s="230" t="str">
        <f t="shared" si="42"/>
        <v/>
      </c>
      <c r="E2730" s="230" t="str">
        <f>IFERROR(IF(ForbDraft!L2745&lt;&gt;"",ABS(ForbDraft!L2745),""),"")</f>
        <v/>
      </c>
      <c r="F2730" s="230" t="str">
        <f>IFERROR(IF(ForbDraft!K2745&lt;&gt;"",ForbDraft!K2745,""),"")</f>
        <v/>
      </c>
    </row>
    <row r="2731" spans="2:6" x14ac:dyDescent="0.2">
      <c r="B2731" s="229" t="str">
        <f>IFERROR(IF(ForbDraft!A2746&lt;&gt;"",ROW(ForbDraft!A2746),""),"")</f>
        <v/>
      </c>
      <c r="C2731" s="230" t="str">
        <f>IFERROR(IF(ForbDraft!A2746&lt;&gt;"",ForbDraft!A2746,""),"")</f>
        <v/>
      </c>
      <c r="D2731" s="230" t="str">
        <f t="shared" si="42"/>
        <v/>
      </c>
      <c r="E2731" s="230" t="str">
        <f>IFERROR(IF(ForbDraft!L2746&lt;&gt;"",ABS(ForbDraft!L2746),""),"")</f>
        <v/>
      </c>
      <c r="F2731" s="230" t="str">
        <f>IFERROR(IF(ForbDraft!K2746&lt;&gt;"",ForbDraft!K2746,""),"")</f>
        <v/>
      </c>
    </row>
    <row r="2732" spans="2:6" x14ac:dyDescent="0.2">
      <c r="B2732" s="229" t="str">
        <f>IFERROR(IF(ForbDraft!A2747&lt;&gt;"",ROW(ForbDraft!A2747),""),"")</f>
        <v/>
      </c>
      <c r="C2732" s="230" t="str">
        <f>IFERROR(IF(ForbDraft!A2747&lt;&gt;"",ForbDraft!A2747,""),"")</f>
        <v/>
      </c>
      <c r="D2732" s="230" t="str">
        <f t="shared" si="42"/>
        <v/>
      </c>
      <c r="E2732" s="230" t="str">
        <f>IFERROR(IF(ForbDraft!L2747&lt;&gt;"",ABS(ForbDraft!L2747),""),"")</f>
        <v/>
      </c>
      <c r="F2732" s="230" t="str">
        <f>IFERROR(IF(ForbDraft!K2747&lt;&gt;"",ForbDraft!K2747,""),"")</f>
        <v/>
      </c>
    </row>
    <row r="2733" spans="2:6" x14ac:dyDescent="0.2">
      <c r="B2733" s="229" t="str">
        <f>IFERROR(IF(ForbDraft!A2748&lt;&gt;"",ROW(ForbDraft!A2748),""),"")</f>
        <v/>
      </c>
      <c r="C2733" s="230" t="str">
        <f>IFERROR(IF(ForbDraft!A2748&lt;&gt;"",ForbDraft!A2748,""),"")</f>
        <v/>
      </c>
      <c r="D2733" s="230" t="str">
        <f t="shared" si="42"/>
        <v/>
      </c>
      <c r="E2733" s="230" t="str">
        <f>IFERROR(IF(ForbDraft!L2748&lt;&gt;"",ABS(ForbDraft!L2748),""),"")</f>
        <v/>
      </c>
      <c r="F2733" s="230" t="str">
        <f>IFERROR(IF(ForbDraft!K2748&lt;&gt;"",ForbDraft!K2748,""),"")</f>
        <v/>
      </c>
    </row>
    <row r="2734" spans="2:6" x14ac:dyDescent="0.2">
      <c r="B2734" s="229" t="str">
        <f>IFERROR(IF(ForbDraft!A2749&lt;&gt;"",ROW(ForbDraft!A2749),""),"")</f>
        <v/>
      </c>
      <c r="C2734" s="230" t="str">
        <f>IFERROR(IF(ForbDraft!A2749&lt;&gt;"",ForbDraft!A2749,""),"")</f>
        <v/>
      </c>
      <c r="D2734" s="230" t="str">
        <f t="shared" si="42"/>
        <v/>
      </c>
      <c r="E2734" s="230" t="str">
        <f>IFERROR(IF(ForbDraft!L2749&lt;&gt;"",ABS(ForbDraft!L2749),""),"")</f>
        <v/>
      </c>
      <c r="F2734" s="230" t="str">
        <f>IFERROR(IF(ForbDraft!K2749&lt;&gt;"",ForbDraft!K2749,""),"")</f>
        <v/>
      </c>
    </row>
    <row r="2735" spans="2:6" x14ac:dyDescent="0.2">
      <c r="B2735" s="229" t="str">
        <f>IFERROR(IF(ForbDraft!A2750&lt;&gt;"",ROW(ForbDraft!A2750),""),"")</f>
        <v/>
      </c>
      <c r="C2735" s="230" t="str">
        <f>IFERROR(IF(ForbDraft!A2750&lt;&gt;"",ForbDraft!A2750,""),"")</f>
        <v/>
      </c>
      <c r="D2735" s="230" t="str">
        <f t="shared" si="42"/>
        <v/>
      </c>
      <c r="E2735" s="230" t="str">
        <f>IFERROR(IF(ForbDraft!L2750&lt;&gt;"",ABS(ForbDraft!L2750),""),"")</f>
        <v/>
      </c>
      <c r="F2735" s="230" t="str">
        <f>IFERROR(IF(ForbDraft!K2750&lt;&gt;"",ForbDraft!K2750,""),"")</f>
        <v/>
      </c>
    </row>
    <row r="2736" spans="2:6" x14ac:dyDescent="0.2">
      <c r="B2736" s="229" t="str">
        <f>IFERROR(IF(ForbDraft!A2751&lt;&gt;"",ROW(ForbDraft!A2751),""),"")</f>
        <v/>
      </c>
      <c r="C2736" s="230" t="str">
        <f>IFERROR(IF(ForbDraft!A2751&lt;&gt;"",ForbDraft!A2751,""),"")</f>
        <v/>
      </c>
      <c r="D2736" s="230" t="str">
        <f t="shared" si="42"/>
        <v/>
      </c>
      <c r="E2736" s="230" t="str">
        <f>IFERROR(IF(ForbDraft!L2751&lt;&gt;"",ABS(ForbDraft!L2751),""),"")</f>
        <v/>
      </c>
      <c r="F2736" s="230" t="str">
        <f>IFERROR(IF(ForbDraft!K2751&lt;&gt;"",ForbDraft!K2751,""),"")</f>
        <v/>
      </c>
    </row>
    <row r="2737" spans="2:6" x14ac:dyDescent="0.2">
      <c r="B2737" s="229" t="str">
        <f>IFERROR(IF(ForbDraft!A2752&lt;&gt;"",ROW(ForbDraft!A2752),""),"")</f>
        <v/>
      </c>
      <c r="C2737" s="230" t="str">
        <f>IFERROR(IF(ForbDraft!A2752&lt;&gt;"",ForbDraft!A2752,""),"")</f>
        <v/>
      </c>
      <c r="D2737" s="230" t="str">
        <f t="shared" si="42"/>
        <v/>
      </c>
      <c r="E2737" s="230" t="str">
        <f>IFERROR(IF(ForbDraft!L2752&lt;&gt;"",ABS(ForbDraft!L2752),""),"")</f>
        <v/>
      </c>
      <c r="F2737" s="230" t="str">
        <f>IFERROR(IF(ForbDraft!K2752&lt;&gt;"",ForbDraft!K2752,""),"")</f>
        <v/>
      </c>
    </row>
    <row r="2738" spans="2:6" x14ac:dyDescent="0.2">
      <c r="B2738" s="229" t="str">
        <f>IFERROR(IF(ForbDraft!A2753&lt;&gt;"",ROW(ForbDraft!A2753),""),"")</f>
        <v/>
      </c>
      <c r="C2738" s="230" t="str">
        <f>IFERROR(IF(ForbDraft!A2753&lt;&gt;"",ForbDraft!A2753,""),"")</f>
        <v/>
      </c>
      <c r="D2738" s="230" t="str">
        <f t="shared" si="42"/>
        <v/>
      </c>
      <c r="E2738" s="230" t="str">
        <f>IFERROR(IF(ForbDraft!L2753&lt;&gt;"",ABS(ForbDraft!L2753),""),"")</f>
        <v/>
      </c>
      <c r="F2738" s="230" t="str">
        <f>IFERROR(IF(ForbDraft!K2753&lt;&gt;"",ForbDraft!K2753,""),"")</f>
        <v/>
      </c>
    </row>
    <row r="2739" spans="2:6" x14ac:dyDescent="0.2">
      <c r="B2739" s="229" t="str">
        <f>IFERROR(IF(ForbDraft!A2754&lt;&gt;"",ROW(ForbDraft!A2754),""),"")</f>
        <v/>
      </c>
      <c r="C2739" s="230" t="str">
        <f>IFERROR(IF(ForbDraft!A2754&lt;&gt;"",ForbDraft!A2754,""),"")</f>
        <v/>
      </c>
      <c r="D2739" s="230" t="str">
        <f t="shared" si="42"/>
        <v/>
      </c>
      <c r="E2739" s="230" t="str">
        <f>IFERROR(IF(ForbDraft!L2754&lt;&gt;"",ABS(ForbDraft!L2754),""),"")</f>
        <v/>
      </c>
      <c r="F2739" s="230" t="str">
        <f>IFERROR(IF(ForbDraft!K2754&lt;&gt;"",ForbDraft!K2754,""),"")</f>
        <v/>
      </c>
    </row>
    <row r="2740" spans="2:6" x14ac:dyDescent="0.2">
      <c r="B2740" s="229" t="str">
        <f>IFERROR(IF(ForbDraft!A2755&lt;&gt;"",ROW(ForbDraft!A2755),""),"")</f>
        <v/>
      </c>
      <c r="C2740" s="230" t="str">
        <f>IFERROR(IF(ForbDraft!A2755&lt;&gt;"",ForbDraft!A2755,""),"")</f>
        <v/>
      </c>
      <c r="D2740" s="230" t="str">
        <f t="shared" si="42"/>
        <v/>
      </c>
      <c r="E2740" s="230" t="str">
        <f>IFERROR(IF(ForbDraft!L2755&lt;&gt;"",ABS(ForbDraft!L2755),""),"")</f>
        <v/>
      </c>
      <c r="F2740" s="230" t="str">
        <f>IFERROR(IF(ForbDraft!K2755&lt;&gt;"",ForbDraft!K2755,""),"")</f>
        <v/>
      </c>
    </row>
    <row r="2741" spans="2:6" x14ac:dyDescent="0.2">
      <c r="B2741" s="229" t="str">
        <f>IFERROR(IF(ForbDraft!A2756&lt;&gt;"",ROW(ForbDraft!A2756),""),"")</f>
        <v/>
      </c>
      <c r="C2741" s="230" t="str">
        <f>IFERROR(IF(ForbDraft!A2756&lt;&gt;"",ForbDraft!A2756,""),"")</f>
        <v/>
      </c>
      <c r="D2741" s="230" t="str">
        <f t="shared" si="42"/>
        <v/>
      </c>
      <c r="E2741" s="230" t="str">
        <f>IFERROR(IF(ForbDraft!L2756&lt;&gt;"",ABS(ForbDraft!L2756),""),"")</f>
        <v/>
      </c>
      <c r="F2741" s="230" t="str">
        <f>IFERROR(IF(ForbDraft!K2756&lt;&gt;"",ForbDraft!K2756,""),"")</f>
        <v/>
      </c>
    </row>
    <row r="2742" spans="2:6" x14ac:dyDescent="0.2">
      <c r="B2742" s="229" t="str">
        <f>IFERROR(IF(ForbDraft!A2757&lt;&gt;"",ROW(ForbDraft!A2757),""),"")</f>
        <v/>
      </c>
      <c r="C2742" s="230" t="str">
        <f>IFERROR(IF(ForbDraft!A2757&lt;&gt;"",ForbDraft!A2757,""),"")</f>
        <v/>
      </c>
      <c r="D2742" s="230" t="str">
        <f t="shared" si="42"/>
        <v/>
      </c>
      <c r="E2742" s="230" t="str">
        <f>IFERROR(IF(ForbDraft!L2757&lt;&gt;"",ABS(ForbDraft!L2757),""),"")</f>
        <v/>
      </c>
      <c r="F2742" s="230" t="str">
        <f>IFERROR(IF(ForbDraft!K2757&lt;&gt;"",ForbDraft!K2757,""),"")</f>
        <v/>
      </c>
    </row>
    <row r="2743" spans="2:6" x14ac:dyDescent="0.2">
      <c r="B2743" s="229" t="str">
        <f>IFERROR(IF(ForbDraft!A2758&lt;&gt;"",ROW(ForbDraft!A2758),""),"")</f>
        <v/>
      </c>
      <c r="C2743" s="230" t="str">
        <f>IFERROR(IF(ForbDraft!A2758&lt;&gt;"",ForbDraft!A2758,""),"")</f>
        <v/>
      </c>
      <c r="D2743" s="230" t="str">
        <f t="shared" si="42"/>
        <v/>
      </c>
      <c r="E2743" s="230" t="str">
        <f>IFERROR(IF(ForbDraft!L2758&lt;&gt;"",ABS(ForbDraft!L2758),""),"")</f>
        <v/>
      </c>
      <c r="F2743" s="230" t="str">
        <f>IFERROR(IF(ForbDraft!K2758&lt;&gt;"",ForbDraft!K2758,""),"")</f>
        <v/>
      </c>
    </row>
    <row r="2744" spans="2:6" x14ac:dyDescent="0.2">
      <c r="B2744" s="229" t="str">
        <f>IFERROR(IF(ForbDraft!A2759&lt;&gt;"",ROW(ForbDraft!A2759),""),"")</f>
        <v/>
      </c>
      <c r="C2744" s="230" t="str">
        <f>IFERROR(IF(ForbDraft!A2759&lt;&gt;"",ForbDraft!A2759,""),"")</f>
        <v/>
      </c>
      <c r="D2744" s="230" t="str">
        <f t="shared" si="42"/>
        <v/>
      </c>
      <c r="E2744" s="230" t="str">
        <f>IFERROR(IF(ForbDraft!L2759&lt;&gt;"",ABS(ForbDraft!L2759),""),"")</f>
        <v/>
      </c>
      <c r="F2744" s="230" t="str">
        <f>IFERROR(IF(ForbDraft!K2759&lt;&gt;"",ForbDraft!K2759,""),"")</f>
        <v/>
      </c>
    </row>
    <row r="2745" spans="2:6" x14ac:dyDescent="0.2">
      <c r="B2745" s="229" t="str">
        <f>IFERROR(IF(ForbDraft!A2760&lt;&gt;"",ROW(ForbDraft!A2760),""),"")</f>
        <v/>
      </c>
      <c r="C2745" s="230" t="str">
        <f>IFERROR(IF(ForbDraft!A2760&lt;&gt;"",ForbDraft!A2760,""),"")</f>
        <v/>
      </c>
      <c r="D2745" s="230" t="str">
        <f t="shared" si="42"/>
        <v/>
      </c>
      <c r="E2745" s="230" t="str">
        <f>IFERROR(IF(ForbDraft!L2760&lt;&gt;"",ABS(ForbDraft!L2760),""),"")</f>
        <v/>
      </c>
      <c r="F2745" s="230" t="str">
        <f>IFERROR(IF(ForbDraft!K2760&lt;&gt;"",ForbDraft!K2760,""),"")</f>
        <v/>
      </c>
    </row>
    <row r="2746" spans="2:6" x14ac:dyDescent="0.2">
      <c r="B2746" s="229" t="str">
        <f>IFERROR(IF(ForbDraft!A2761&lt;&gt;"",ROW(ForbDraft!A2761),""),"")</f>
        <v/>
      </c>
      <c r="C2746" s="230" t="str">
        <f>IFERROR(IF(ForbDraft!A2761&lt;&gt;"",ForbDraft!A2761,""),"")</f>
        <v/>
      </c>
      <c r="D2746" s="230" t="str">
        <f t="shared" si="42"/>
        <v/>
      </c>
      <c r="E2746" s="230" t="str">
        <f>IFERROR(IF(ForbDraft!L2761&lt;&gt;"",ABS(ForbDraft!L2761),""),"")</f>
        <v/>
      </c>
      <c r="F2746" s="230" t="str">
        <f>IFERROR(IF(ForbDraft!K2761&lt;&gt;"",ForbDraft!K2761,""),"")</f>
        <v/>
      </c>
    </row>
    <row r="2747" spans="2:6" x14ac:dyDescent="0.2">
      <c r="B2747" s="229" t="str">
        <f>IFERROR(IF(ForbDraft!A2762&lt;&gt;"",ROW(ForbDraft!A2762),""),"")</f>
        <v/>
      </c>
      <c r="C2747" s="230" t="str">
        <f>IFERROR(IF(ForbDraft!A2762&lt;&gt;"",ForbDraft!A2762,""),"")</f>
        <v/>
      </c>
      <c r="D2747" s="230" t="str">
        <f t="shared" si="42"/>
        <v/>
      </c>
      <c r="E2747" s="230" t="str">
        <f>IFERROR(IF(ForbDraft!L2762&lt;&gt;"",ABS(ForbDraft!L2762),""),"")</f>
        <v/>
      </c>
      <c r="F2747" s="230" t="str">
        <f>IFERROR(IF(ForbDraft!K2762&lt;&gt;"",ForbDraft!K2762,""),"")</f>
        <v/>
      </c>
    </row>
    <row r="2748" spans="2:6" x14ac:dyDescent="0.2">
      <c r="B2748" s="229" t="str">
        <f>IFERROR(IF(ForbDraft!A2763&lt;&gt;"",ROW(ForbDraft!A2763),""),"")</f>
        <v/>
      </c>
      <c r="C2748" s="230" t="str">
        <f>IFERROR(IF(ForbDraft!A2763&lt;&gt;"",ForbDraft!A2763,""),"")</f>
        <v/>
      </c>
      <c r="D2748" s="230" t="str">
        <f t="shared" si="42"/>
        <v/>
      </c>
      <c r="E2748" s="230" t="str">
        <f>IFERROR(IF(ForbDraft!L2763&lt;&gt;"",ABS(ForbDraft!L2763),""),"")</f>
        <v/>
      </c>
      <c r="F2748" s="230" t="str">
        <f>IFERROR(IF(ForbDraft!K2763&lt;&gt;"",ForbDraft!K2763,""),"")</f>
        <v/>
      </c>
    </row>
    <row r="2749" spans="2:6" x14ac:dyDescent="0.2">
      <c r="B2749" s="229" t="str">
        <f>IFERROR(IF(ForbDraft!A2764&lt;&gt;"",ROW(ForbDraft!A2764),""),"")</f>
        <v/>
      </c>
      <c r="C2749" s="230" t="str">
        <f>IFERROR(IF(ForbDraft!A2764&lt;&gt;"",ForbDraft!A2764,""),"")</f>
        <v/>
      </c>
      <c r="D2749" s="230" t="str">
        <f t="shared" si="42"/>
        <v/>
      </c>
      <c r="E2749" s="230" t="str">
        <f>IFERROR(IF(ForbDraft!L2764&lt;&gt;"",ABS(ForbDraft!L2764),""),"")</f>
        <v/>
      </c>
      <c r="F2749" s="230" t="str">
        <f>IFERROR(IF(ForbDraft!K2764&lt;&gt;"",ForbDraft!K2764,""),"")</f>
        <v/>
      </c>
    </row>
    <row r="2750" spans="2:6" x14ac:dyDescent="0.2">
      <c r="B2750" s="229" t="str">
        <f>IFERROR(IF(ForbDraft!A2765&lt;&gt;"",ROW(ForbDraft!A2765),""),"")</f>
        <v/>
      </c>
      <c r="C2750" s="230" t="str">
        <f>IFERROR(IF(ForbDraft!A2765&lt;&gt;"",ForbDraft!A2765,""),"")</f>
        <v/>
      </c>
      <c r="D2750" s="230" t="str">
        <f t="shared" si="42"/>
        <v/>
      </c>
      <c r="E2750" s="230" t="str">
        <f>IFERROR(IF(ForbDraft!L2765&lt;&gt;"",ABS(ForbDraft!L2765),""),"")</f>
        <v/>
      </c>
      <c r="F2750" s="230" t="str">
        <f>IFERROR(IF(ForbDraft!K2765&lt;&gt;"",ForbDraft!K2765,""),"")</f>
        <v/>
      </c>
    </row>
    <row r="2751" spans="2:6" x14ac:dyDescent="0.2">
      <c r="B2751" s="229" t="str">
        <f>IFERROR(IF(ForbDraft!A2766&lt;&gt;"",ROW(ForbDraft!A2766),""),"")</f>
        <v/>
      </c>
      <c r="C2751" s="230" t="str">
        <f>IFERROR(IF(ForbDraft!A2766&lt;&gt;"",ForbDraft!A2766,""),"")</f>
        <v/>
      </c>
      <c r="D2751" s="230" t="str">
        <f t="shared" si="42"/>
        <v/>
      </c>
      <c r="E2751" s="230" t="str">
        <f>IFERROR(IF(ForbDraft!L2766&lt;&gt;"",ABS(ForbDraft!L2766),""),"")</f>
        <v/>
      </c>
      <c r="F2751" s="230" t="str">
        <f>IFERROR(IF(ForbDraft!K2766&lt;&gt;"",ForbDraft!K2766,""),"")</f>
        <v/>
      </c>
    </row>
    <row r="2752" spans="2:6" x14ac:dyDescent="0.2">
      <c r="B2752" s="229" t="str">
        <f>IFERROR(IF(ForbDraft!A2767&lt;&gt;"",ROW(ForbDraft!A2767),""),"")</f>
        <v/>
      </c>
      <c r="C2752" s="230" t="str">
        <f>IFERROR(IF(ForbDraft!A2767&lt;&gt;"",ForbDraft!A2767,""),"")</f>
        <v/>
      </c>
      <c r="D2752" s="230" t="str">
        <f t="shared" si="42"/>
        <v/>
      </c>
      <c r="E2752" s="230" t="str">
        <f>IFERROR(IF(ForbDraft!L2767&lt;&gt;"",ABS(ForbDraft!L2767),""),"")</f>
        <v/>
      </c>
      <c r="F2752" s="230" t="str">
        <f>IFERROR(IF(ForbDraft!K2767&lt;&gt;"",ForbDraft!K2767,""),"")</f>
        <v/>
      </c>
    </row>
    <row r="2753" spans="2:6" x14ac:dyDescent="0.2">
      <c r="B2753" s="229" t="str">
        <f>IFERROR(IF(ForbDraft!A2768&lt;&gt;"",ROW(ForbDraft!A2768),""),"")</f>
        <v/>
      </c>
      <c r="C2753" s="230" t="str">
        <f>IFERROR(IF(ForbDraft!A2768&lt;&gt;"",ForbDraft!A2768,""),"")</f>
        <v/>
      </c>
      <c r="D2753" s="230" t="str">
        <f t="shared" si="42"/>
        <v/>
      </c>
      <c r="E2753" s="230" t="str">
        <f>IFERROR(IF(ForbDraft!L2768&lt;&gt;"",ABS(ForbDraft!L2768),""),"")</f>
        <v/>
      </c>
      <c r="F2753" s="230" t="str">
        <f>IFERROR(IF(ForbDraft!K2768&lt;&gt;"",ForbDraft!K2768,""),"")</f>
        <v/>
      </c>
    </row>
    <row r="2754" spans="2:6" x14ac:dyDescent="0.2">
      <c r="B2754" s="229" t="str">
        <f>IFERROR(IF(ForbDraft!A2769&lt;&gt;"",ROW(ForbDraft!A2769),""),"")</f>
        <v/>
      </c>
      <c r="C2754" s="230" t="str">
        <f>IFERROR(IF(ForbDraft!A2769&lt;&gt;"",ForbDraft!A2769,""),"")</f>
        <v/>
      </c>
      <c r="D2754" s="230" t="str">
        <f t="shared" si="42"/>
        <v/>
      </c>
      <c r="E2754" s="230" t="str">
        <f>IFERROR(IF(ForbDraft!L2769&lt;&gt;"",ABS(ForbDraft!L2769),""),"")</f>
        <v/>
      </c>
      <c r="F2754" s="230" t="str">
        <f>IFERROR(IF(ForbDraft!K2769&lt;&gt;"",ForbDraft!K2769,""),"")</f>
        <v/>
      </c>
    </row>
    <row r="2755" spans="2:6" x14ac:dyDescent="0.2">
      <c r="B2755" s="229" t="str">
        <f>IFERROR(IF(ForbDraft!A2770&lt;&gt;"",ROW(ForbDraft!A2770),""),"")</f>
        <v/>
      </c>
      <c r="C2755" s="230" t="str">
        <f>IFERROR(IF(ForbDraft!A2770&lt;&gt;"",ForbDraft!A2770,""),"")</f>
        <v/>
      </c>
      <c r="D2755" s="230" t="str">
        <f t="shared" ref="D2755:D2818" si="43">IF(F2755="pH לבדיקת גבול","pH",F2755)</f>
        <v/>
      </c>
      <c r="E2755" s="230" t="str">
        <f>IFERROR(IF(ForbDraft!L2770&lt;&gt;"",ABS(ForbDraft!L2770),""),"")</f>
        <v/>
      </c>
      <c r="F2755" s="230" t="str">
        <f>IFERROR(IF(ForbDraft!K2770&lt;&gt;"",ForbDraft!K2770,""),"")</f>
        <v/>
      </c>
    </row>
    <row r="2756" spans="2:6" x14ac:dyDescent="0.2">
      <c r="B2756" s="229" t="str">
        <f>IFERROR(IF(ForbDraft!A2771&lt;&gt;"",ROW(ForbDraft!A2771),""),"")</f>
        <v/>
      </c>
      <c r="C2756" s="230" t="str">
        <f>IFERROR(IF(ForbDraft!A2771&lt;&gt;"",ForbDraft!A2771,""),"")</f>
        <v/>
      </c>
      <c r="D2756" s="230" t="str">
        <f t="shared" si="43"/>
        <v/>
      </c>
      <c r="E2756" s="230" t="str">
        <f>IFERROR(IF(ForbDraft!L2771&lt;&gt;"",ABS(ForbDraft!L2771),""),"")</f>
        <v/>
      </c>
      <c r="F2756" s="230" t="str">
        <f>IFERROR(IF(ForbDraft!K2771&lt;&gt;"",ForbDraft!K2771,""),"")</f>
        <v/>
      </c>
    </row>
    <row r="2757" spans="2:6" x14ac:dyDescent="0.2">
      <c r="B2757" s="229" t="str">
        <f>IFERROR(IF(ForbDraft!A2772&lt;&gt;"",ROW(ForbDraft!A2772),""),"")</f>
        <v/>
      </c>
      <c r="C2757" s="230" t="str">
        <f>IFERROR(IF(ForbDraft!A2772&lt;&gt;"",ForbDraft!A2772,""),"")</f>
        <v/>
      </c>
      <c r="D2757" s="230" t="str">
        <f t="shared" si="43"/>
        <v/>
      </c>
      <c r="E2757" s="230" t="str">
        <f>IFERROR(IF(ForbDraft!L2772&lt;&gt;"",ABS(ForbDraft!L2772),""),"")</f>
        <v/>
      </c>
      <c r="F2757" s="230" t="str">
        <f>IFERROR(IF(ForbDraft!K2772&lt;&gt;"",ForbDraft!K2772,""),"")</f>
        <v/>
      </c>
    </row>
    <row r="2758" spans="2:6" x14ac:dyDescent="0.2">
      <c r="B2758" s="229" t="str">
        <f>IFERROR(IF(ForbDraft!A2773&lt;&gt;"",ROW(ForbDraft!A2773),""),"")</f>
        <v/>
      </c>
      <c r="C2758" s="230" t="str">
        <f>IFERROR(IF(ForbDraft!A2773&lt;&gt;"",ForbDraft!A2773,""),"")</f>
        <v/>
      </c>
      <c r="D2758" s="230" t="str">
        <f t="shared" si="43"/>
        <v/>
      </c>
      <c r="E2758" s="230" t="str">
        <f>IFERROR(IF(ForbDraft!L2773&lt;&gt;"",ABS(ForbDraft!L2773),""),"")</f>
        <v/>
      </c>
      <c r="F2758" s="230" t="str">
        <f>IFERROR(IF(ForbDraft!K2773&lt;&gt;"",ForbDraft!K2773,""),"")</f>
        <v/>
      </c>
    </row>
    <row r="2759" spans="2:6" x14ac:dyDescent="0.2">
      <c r="B2759" s="229" t="str">
        <f>IFERROR(IF(ForbDraft!A2774&lt;&gt;"",ROW(ForbDraft!A2774),""),"")</f>
        <v/>
      </c>
      <c r="C2759" s="230" t="str">
        <f>IFERROR(IF(ForbDraft!A2774&lt;&gt;"",ForbDraft!A2774,""),"")</f>
        <v/>
      </c>
      <c r="D2759" s="230" t="str">
        <f t="shared" si="43"/>
        <v/>
      </c>
      <c r="E2759" s="230" t="str">
        <f>IFERROR(IF(ForbDraft!L2774&lt;&gt;"",ABS(ForbDraft!L2774),""),"")</f>
        <v/>
      </c>
      <c r="F2759" s="230" t="str">
        <f>IFERROR(IF(ForbDraft!K2774&lt;&gt;"",ForbDraft!K2774,""),"")</f>
        <v/>
      </c>
    </row>
    <row r="2760" spans="2:6" x14ac:dyDescent="0.2">
      <c r="B2760" s="229" t="str">
        <f>IFERROR(IF(ForbDraft!A2775&lt;&gt;"",ROW(ForbDraft!A2775),""),"")</f>
        <v/>
      </c>
      <c r="C2760" s="230" t="str">
        <f>IFERROR(IF(ForbDraft!A2775&lt;&gt;"",ForbDraft!A2775,""),"")</f>
        <v/>
      </c>
      <c r="D2760" s="230" t="str">
        <f t="shared" si="43"/>
        <v/>
      </c>
      <c r="E2760" s="230" t="str">
        <f>IFERROR(IF(ForbDraft!L2775&lt;&gt;"",ABS(ForbDraft!L2775),""),"")</f>
        <v/>
      </c>
      <c r="F2760" s="230" t="str">
        <f>IFERROR(IF(ForbDraft!K2775&lt;&gt;"",ForbDraft!K2775,""),"")</f>
        <v/>
      </c>
    </row>
    <row r="2761" spans="2:6" x14ac:dyDescent="0.2">
      <c r="B2761" s="229" t="str">
        <f>IFERROR(IF(ForbDraft!A2776&lt;&gt;"",ROW(ForbDraft!A2776),""),"")</f>
        <v/>
      </c>
      <c r="C2761" s="230" t="str">
        <f>IFERROR(IF(ForbDraft!A2776&lt;&gt;"",ForbDraft!A2776,""),"")</f>
        <v/>
      </c>
      <c r="D2761" s="230" t="str">
        <f t="shared" si="43"/>
        <v/>
      </c>
      <c r="E2761" s="230" t="str">
        <f>IFERROR(IF(ForbDraft!L2776&lt;&gt;"",ABS(ForbDraft!L2776),""),"")</f>
        <v/>
      </c>
      <c r="F2761" s="230" t="str">
        <f>IFERROR(IF(ForbDraft!K2776&lt;&gt;"",ForbDraft!K2776,""),"")</f>
        <v/>
      </c>
    </row>
    <row r="2762" spans="2:6" x14ac:dyDescent="0.2">
      <c r="B2762" s="229" t="str">
        <f>IFERROR(IF(ForbDraft!A2777&lt;&gt;"",ROW(ForbDraft!A2777),""),"")</f>
        <v/>
      </c>
      <c r="C2762" s="230" t="str">
        <f>IFERROR(IF(ForbDraft!A2777&lt;&gt;"",ForbDraft!A2777,""),"")</f>
        <v/>
      </c>
      <c r="D2762" s="230" t="str">
        <f t="shared" si="43"/>
        <v/>
      </c>
      <c r="E2762" s="230" t="str">
        <f>IFERROR(IF(ForbDraft!L2777&lt;&gt;"",ABS(ForbDraft!L2777),""),"")</f>
        <v/>
      </c>
      <c r="F2762" s="230" t="str">
        <f>IFERROR(IF(ForbDraft!K2777&lt;&gt;"",ForbDraft!K2777,""),"")</f>
        <v/>
      </c>
    </row>
    <row r="2763" spans="2:6" x14ac:dyDescent="0.2">
      <c r="B2763" s="229" t="str">
        <f>IFERROR(IF(ForbDraft!A2778&lt;&gt;"",ROW(ForbDraft!A2778),""),"")</f>
        <v/>
      </c>
      <c r="C2763" s="230" t="str">
        <f>IFERROR(IF(ForbDraft!A2778&lt;&gt;"",ForbDraft!A2778,""),"")</f>
        <v/>
      </c>
      <c r="D2763" s="230" t="str">
        <f t="shared" si="43"/>
        <v/>
      </c>
      <c r="E2763" s="230" t="str">
        <f>IFERROR(IF(ForbDraft!L2778&lt;&gt;"",ABS(ForbDraft!L2778),""),"")</f>
        <v/>
      </c>
      <c r="F2763" s="230" t="str">
        <f>IFERROR(IF(ForbDraft!K2778&lt;&gt;"",ForbDraft!K2778,""),"")</f>
        <v/>
      </c>
    </row>
    <row r="2764" spans="2:6" x14ac:dyDescent="0.2">
      <c r="B2764" s="229" t="str">
        <f>IFERROR(IF(ForbDraft!A2779&lt;&gt;"",ROW(ForbDraft!A2779),""),"")</f>
        <v/>
      </c>
      <c r="C2764" s="230" t="str">
        <f>IFERROR(IF(ForbDraft!A2779&lt;&gt;"",ForbDraft!A2779,""),"")</f>
        <v/>
      </c>
      <c r="D2764" s="230" t="str">
        <f t="shared" si="43"/>
        <v/>
      </c>
      <c r="E2764" s="230" t="str">
        <f>IFERROR(IF(ForbDraft!L2779&lt;&gt;"",ABS(ForbDraft!L2779),""),"")</f>
        <v/>
      </c>
      <c r="F2764" s="230" t="str">
        <f>IFERROR(IF(ForbDraft!K2779&lt;&gt;"",ForbDraft!K2779,""),"")</f>
        <v/>
      </c>
    </row>
    <row r="2765" spans="2:6" x14ac:dyDescent="0.2">
      <c r="B2765" s="229" t="str">
        <f>IFERROR(IF(ForbDraft!A2780&lt;&gt;"",ROW(ForbDraft!A2780),""),"")</f>
        <v/>
      </c>
      <c r="C2765" s="230" t="str">
        <f>IFERROR(IF(ForbDraft!A2780&lt;&gt;"",ForbDraft!A2780,""),"")</f>
        <v/>
      </c>
      <c r="D2765" s="230" t="str">
        <f t="shared" si="43"/>
        <v/>
      </c>
      <c r="E2765" s="230" t="str">
        <f>IFERROR(IF(ForbDraft!L2780&lt;&gt;"",ABS(ForbDraft!L2780),""),"")</f>
        <v/>
      </c>
      <c r="F2765" s="230" t="str">
        <f>IFERROR(IF(ForbDraft!K2780&lt;&gt;"",ForbDraft!K2780,""),"")</f>
        <v/>
      </c>
    </row>
    <row r="2766" spans="2:6" x14ac:dyDescent="0.2">
      <c r="B2766" s="229" t="str">
        <f>IFERROR(IF(ForbDraft!A2781&lt;&gt;"",ROW(ForbDraft!A2781),""),"")</f>
        <v/>
      </c>
      <c r="C2766" s="230" t="str">
        <f>IFERROR(IF(ForbDraft!A2781&lt;&gt;"",ForbDraft!A2781,""),"")</f>
        <v/>
      </c>
      <c r="D2766" s="230" t="str">
        <f t="shared" si="43"/>
        <v/>
      </c>
      <c r="E2766" s="230" t="str">
        <f>IFERROR(IF(ForbDraft!L2781&lt;&gt;"",ABS(ForbDraft!L2781),""),"")</f>
        <v/>
      </c>
      <c r="F2766" s="230" t="str">
        <f>IFERROR(IF(ForbDraft!K2781&lt;&gt;"",ForbDraft!K2781,""),"")</f>
        <v/>
      </c>
    </row>
    <row r="2767" spans="2:6" x14ac:dyDescent="0.2">
      <c r="B2767" s="229" t="str">
        <f>IFERROR(IF(ForbDraft!A2782&lt;&gt;"",ROW(ForbDraft!A2782),""),"")</f>
        <v/>
      </c>
      <c r="C2767" s="230" t="str">
        <f>IFERROR(IF(ForbDraft!A2782&lt;&gt;"",ForbDraft!A2782,""),"")</f>
        <v/>
      </c>
      <c r="D2767" s="230" t="str">
        <f t="shared" si="43"/>
        <v/>
      </c>
      <c r="E2767" s="230" t="str">
        <f>IFERROR(IF(ForbDraft!L2782&lt;&gt;"",ABS(ForbDraft!L2782),""),"")</f>
        <v/>
      </c>
      <c r="F2767" s="230" t="str">
        <f>IFERROR(IF(ForbDraft!K2782&lt;&gt;"",ForbDraft!K2782,""),"")</f>
        <v/>
      </c>
    </row>
    <row r="2768" spans="2:6" x14ac:dyDescent="0.2">
      <c r="B2768" s="229" t="str">
        <f>IFERROR(IF(ForbDraft!A2783&lt;&gt;"",ROW(ForbDraft!A2783),""),"")</f>
        <v/>
      </c>
      <c r="C2768" s="230" t="str">
        <f>IFERROR(IF(ForbDraft!A2783&lt;&gt;"",ForbDraft!A2783,""),"")</f>
        <v/>
      </c>
      <c r="D2768" s="230" t="str">
        <f t="shared" si="43"/>
        <v/>
      </c>
      <c r="E2768" s="230" t="str">
        <f>IFERROR(IF(ForbDraft!L2783&lt;&gt;"",ABS(ForbDraft!L2783),""),"")</f>
        <v/>
      </c>
      <c r="F2768" s="230" t="str">
        <f>IFERROR(IF(ForbDraft!K2783&lt;&gt;"",ForbDraft!K2783,""),"")</f>
        <v/>
      </c>
    </row>
    <row r="2769" spans="2:6" x14ac:dyDescent="0.2">
      <c r="B2769" s="229" t="str">
        <f>IFERROR(IF(ForbDraft!A2784&lt;&gt;"",ROW(ForbDraft!A2784),""),"")</f>
        <v/>
      </c>
      <c r="C2769" s="230" t="str">
        <f>IFERROR(IF(ForbDraft!A2784&lt;&gt;"",ForbDraft!A2784,""),"")</f>
        <v/>
      </c>
      <c r="D2769" s="230" t="str">
        <f t="shared" si="43"/>
        <v/>
      </c>
      <c r="E2769" s="230" t="str">
        <f>IFERROR(IF(ForbDraft!L2784&lt;&gt;"",ABS(ForbDraft!L2784),""),"")</f>
        <v/>
      </c>
      <c r="F2769" s="230" t="str">
        <f>IFERROR(IF(ForbDraft!K2784&lt;&gt;"",ForbDraft!K2784,""),"")</f>
        <v/>
      </c>
    </row>
    <row r="2770" spans="2:6" x14ac:dyDescent="0.2">
      <c r="B2770" s="229" t="str">
        <f>IFERROR(IF(ForbDraft!A2785&lt;&gt;"",ROW(ForbDraft!A2785),""),"")</f>
        <v/>
      </c>
      <c r="C2770" s="230" t="str">
        <f>IFERROR(IF(ForbDraft!A2785&lt;&gt;"",ForbDraft!A2785,""),"")</f>
        <v/>
      </c>
      <c r="D2770" s="230" t="str">
        <f t="shared" si="43"/>
        <v/>
      </c>
      <c r="E2770" s="230" t="str">
        <f>IFERROR(IF(ForbDraft!L2785&lt;&gt;"",ABS(ForbDraft!L2785),""),"")</f>
        <v/>
      </c>
      <c r="F2770" s="230" t="str">
        <f>IFERROR(IF(ForbDraft!K2785&lt;&gt;"",ForbDraft!K2785,""),"")</f>
        <v/>
      </c>
    </row>
    <row r="2771" spans="2:6" x14ac:dyDescent="0.2">
      <c r="B2771" s="229" t="str">
        <f>IFERROR(IF(ForbDraft!A2786&lt;&gt;"",ROW(ForbDraft!A2786),""),"")</f>
        <v/>
      </c>
      <c r="C2771" s="230" t="str">
        <f>IFERROR(IF(ForbDraft!A2786&lt;&gt;"",ForbDraft!A2786,""),"")</f>
        <v/>
      </c>
      <c r="D2771" s="230" t="str">
        <f t="shared" si="43"/>
        <v/>
      </c>
      <c r="E2771" s="230" t="str">
        <f>IFERROR(IF(ForbDraft!L2786&lt;&gt;"",ABS(ForbDraft!L2786),""),"")</f>
        <v/>
      </c>
      <c r="F2771" s="230" t="str">
        <f>IFERROR(IF(ForbDraft!K2786&lt;&gt;"",ForbDraft!K2786,""),"")</f>
        <v/>
      </c>
    </row>
    <row r="2772" spans="2:6" x14ac:dyDescent="0.2">
      <c r="B2772" s="229" t="str">
        <f>IFERROR(IF(ForbDraft!A2787&lt;&gt;"",ROW(ForbDraft!A2787),""),"")</f>
        <v/>
      </c>
      <c r="C2772" s="230" t="str">
        <f>IFERROR(IF(ForbDraft!A2787&lt;&gt;"",ForbDraft!A2787,""),"")</f>
        <v/>
      </c>
      <c r="D2772" s="230" t="str">
        <f t="shared" si="43"/>
        <v/>
      </c>
      <c r="E2772" s="230" t="str">
        <f>IFERROR(IF(ForbDraft!L2787&lt;&gt;"",ABS(ForbDraft!L2787),""),"")</f>
        <v/>
      </c>
      <c r="F2772" s="230" t="str">
        <f>IFERROR(IF(ForbDraft!K2787&lt;&gt;"",ForbDraft!K2787,""),"")</f>
        <v/>
      </c>
    </row>
    <row r="2773" spans="2:6" x14ac:dyDescent="0.2">
      <c r="B2773" s="229" t="str">
        <f>IFERROR(IF(ForbDraft!A2788&lt;&gt;"",ROW(ForbDraft!A2788),""),"")</f>
        <v/>
      </c>
      <c r="C2773" s="230" t="str">
        <f>IFERROR(IF(ForbDraft!A2788&lt;&gt;"",ForbDraft!A2788,""),"")</f>
        <v/>
      </c>
      <c r="D2773" s="230" t="str">
        <f t="shared" si="43"/>
        <v/>
      </c>
      <c r="E2773" s="230" t="str">
        <f>IFERROR(IF(ForbDraft!L2788&lt;&gt;"",ABS(ForbDraft!L2788),""),"")</f>
        <v/>
      </c>
      <c r="F2773" s="230" t="str">
        <f>IFERROR(IF(ForbDraft!K2788&lt;&gt;"",ForbDraft!K2788,""),"")</f>
        <v/>
      </c>
    </row>
    <row r="2774" spans="2:6" x14ac:dyDescent="0.2">
      <c r="B2774" s="229" t="str">
        <f>IFERROR(IF(ForbDraft!A2789&lt;&gt;"",ROW(ForbDraft!A2789),""),"")</f>
        <v/>
      </c>
      <c r="C2774" s="230" t="str">
        <f>IFERROR(IF(ForbDraft!A2789&lt;&gt;"",ForbDraft!A2789,""),"")</f>
        <v/>
      </c>
      <c r="D2774" s="230" t="str">
        <f t="shared" si="43"/>
        <v/>
      </c>
      <c r="E2774" s="230" t="str">
        <f>IFERROR(IF(ForbDraft!L2789&lt;&gt;"",ABS(ForbDraft!L2789),""),"")</f>
        <v/>
      </c>
      <c r="F2774" s="230" t="str">
        <f>IFERROR(IF(ForbDraft!K2789&lt;&gt;"",ForbDraft!K2789,""),"")</f>
        <v/>
      </c>
    </row>
    <row r="2775" spans="2:6" x14ac:dyDescent="0.2">
      <c r="B2775" s="229" t="str">
        <f>IFERROR(IF(ForbDraft!A2790&lt;&gt;"",ROW(ForbDraft!A2790),""),"")</f>
        <v/>
      </c>
      <c r="C2775" s="230" t="str">
        <f>IFERROR(IF(ForbDraft!A2790&lt;&gt;"",ForbDraft!A2790,""),"")</f>
        <v/>
      </c>
      <c r="D2775" s="230" t="str">
        <f t="shared" si="43"/>
        <v/>
      </c>
      <c r="E2775" s="230" t="str">
        <f>IFERROR(IF(ForbDraft!L2790&lt;&gt;"",ABS(ForbDraft!L2790),""),"")</f>
        <v/>
      </c>
      <c r="F2775" s="230" t="str">
        <f>IFERROR(IF(ForbDraft!K2790&lt;&gt;"",ForbDraft!K2790,""),"")</f>
        <v/>
      </c>
    </row>
    <row r="2776" spans="2:6" x14ac:dyDescent="0.2">
      <c r="B2776" s="229" t="str">
        <f>IFERROR(IF(ForbDraft!A2791&lt;&gt;"",ROW(ForbDraft!A2791),""),"")</f>
        <v/>
      </c>
      <c r="C2776" s="230" t="str">
        <f>IFERROR(IF(ForbDraft!A2791&lt;&gt;"",ForbDraft!A2791,""),"")</f>
        <v/>
      </c>
      <c r="D2776" s="230" t="str">
        <f t="shared" si="43"/>
        <v/>
      </c>
      <c r="E2776" s="230" t="str">
        <f>IFERROR(IF(ForbDraft!L2791&lt;&gt;"",ABS(ForbDraft!L2791),""),"")</f>
        <v/>
      </c>
      <c r="F2776" s="230" t="str">
        <f>IFERROR(IF(ForbDraft!K2791&lt;&gt;"",ForbDraft!K2791,""),"")</f>
        <v/>
      </c>
    </row>
    <row r="2777" spans="2:6" x14ac:dyDescent="0.2">
      <c r="B2777" s="229" t="str">
        <f>IFERROR(IF(ForbDraft!A2792&lt;&gt;"",ROW(ForbDraft!A2792),""),"")</f>
        <v/>
      </c>
      <c r="C2777" s="230" t="str">
        <f>IFERROR(IF(ForbDraft!A2792&lt;&gt;"",ForbDraft!A2792,""),"")</f>
        <v/>
      </c>
      <c r="D2777" s="230" t="str">
        <f t="shared" si="43"/>
        <v/>
      </c>
      <c r="E2777" s="230" t="str">
        <f>IFERROR(IF(ForbDraft!L2792&lt;&gt;"",ABS(ForbDraft!L2792),""),"")</f>
        <v/>
      </c>
      <c r="F2777" s="230" t="str">
        <f>IFERROR(IF(ForbDraft!K2792&lt;&gt;"",ForbDraft!K2792,""),"")</f>
        <v/>
      </c>
    </row>
    <row r="2778" spans="2:6" x14ac:dyDescent="0.2">
      <c r="B2778" s="229" t="str">
        <f>IFERROR(IF(ForbDraft!A2793&lt;&gt;"",ROW(ForbDraft!A2793),""),"")</f>
        <v/>
      </c>
      <c r="C2778" s="230" t="str">
        <f>IFERROR(IF(ForbDraft!A2793&lt;&gt;"",ForbDraft!A2793,""),"")</f>
        <v/>
      </c>
      <c r="D2778" s="230" t="str">
        <f t="shared" si="43"/>
        <v/>
      </c>
      <c r="E2778" s="230" t="str">
        <f>IFERROR(IF(ForbDraft!L2793&lt;&gt;"",ABS(ForbDraft!L2793),""),"")</f>
        <v/>
      </c>
      <c r="F2778" s="230" t="str">
        <f>IFERROR(IF(ForbDraft!K2793&lt;&gt;"",ForbDraft!K2793,""),"")</f>
        <v/>
      </c>
    </row>
    <row r="2779" spans="2:6" x14ac:dyDescent="0.2">
      <c r="B2779" s="229" t="str">
        <f>IFERROR(IF(ForbDraft!A2794&lt;&gt;"",ROW(ForbDraft!A2794),""),"")</f>
        <v/>
      </c>
      <c r="C2779" s="230" t="str">
        <f>IFERROR(IF(ForbDraft!A2794&lt;&gt;"",ForbDraft!A2794,""),"")</f>
        <v/>
      </c>
      <c r="D2779" s="230" t="str">
        <f t="shared" si="43"/>
        <v/>
      </c>
      <c r="E2779" s="230" t="str">
        <f>IFERROR(IF(ForbDraft!L2794&lt;&gt;"",ABS(ForbDraft!L2794),""),"")</f>
        <v/>
      </c>
      <c r="F2779" s="230" t="str">
        <f>IFERROR(IF(ForbDraft!K2794&lt;&gt;"",ForbDraft!K2794,""),"")</f>
        <v/>
      </c>
    </row>
    <row r="2780" spans="2:6" x14ac:dyDescent="0.2">
      <c r="B2780" s="229" t="str">
        <f>IFERROR(IF(ForbDraft!A2795&lt;&gt;"",ROW(ForbDraft!A2795),""),"")</f>
        <v/>
      </c>
      <c r="C2780" s="230" t="str">
        <f>IFERROR(IF(ForbDraft!A2795&lt;&gt;"",ForbDraft!A2795,""),"")</f>
        <v/>
      </c>
      <c r="D2780" s="230" t="str">
        <f t="shared" si="43"/>
        <v/>
      </c>
      <c r="E2780" s="230" t="str">
        <f>IFERROR(IF(ForbDraft!L2795&lt;&gt;"",ABS(ForbDraft!L2795),""),"")</f>
        <v/>
      </c>
      <c r="F2780" s="230" t="str">
        <f>IFERROR(IF(ForbDraft!K2795&lt;&gt;"",ForbDraft!K2795,""),"")</f>
        <v/>
      </c>
    </row>
    <row r="2781" spans="2:6" x14ac:dyDescent="0.2">
      <c r="B2781" s="229" t="str">
        <f>IFERROR(IF(ForbDraft!A2796&lt;&gt;"",ROW(ForbDraft!A2796),""),"")</f>
        <v/>
      </c>
      <c r="C2781" s="230" t="str">
        <f>IFERROR(IF(ForbDraft!A2796&lt;&gt;"",ForbDraft!A2796,""),"")</f>
        <v/>
      </c>
      <c r="D2781" s="230" t="str">
        <f t="shared" si="43"/>
        <v/>
      </c>
      <c r="E2781" s="230" t="str">
        <f>IFERROR(IF(ForbDraft!L2796&lt;&gt;"",ABS(ForbDraft!L2796),""),"")</f>
        <v/>
      </c>
      <c r="F2781" s="230" t="str">
        <f>IFERROR(IF(ForbDraft!K2796&lt;&gt;"",ForbDraft!K2796,""),"")</f>
        <v/>
      </c>
    </row>
    <row r="2782" spans="2:6" x14ac:dyDescent="0.2">
      <c r="B2782" s="229" t="str">
        <f>IFERROR(IF(ForbDraft!A2797&lt;&gt;"",ROW(ForbDraft!A2797),""),"")</f>
        <v/>
      </c>
      <c r="C2782" s="230" t="str">
        <f>IFERROR(IF(ForbDraft!A2797&lt;&gt;"",ForbDraft!A2797,""),"")</f>
        <v/>
      </c>
      <c r="D2782" s="230" t="str">
        <f t="shared" si="43"/>
        <v/>
      </c>
      <c r="E2782" s="230" t="str">
        <f>IFERROR(IF(ForbDraft!L2797&lt;&gt;"",ABS(ForbDraft!L2797),""),"")</f>
        <v/>
      </c>
      <c r="F2782" s="230" t="str">
        <f>IFERROR(IF(ForbDraft!K2797&lt;&gt;"",ForbDraft!K2797,""),"")</f>
        <v/>
      </c>
    </row>
    <row r="2783" spans="2:6" x14ac:dyDescent="0.2">
      <c r="B2783" s="229" t="str">
        <f>IFERROR(IF(ForbDraft!A2798&lt;&gt;"",ROW(ForbDraft!A2798),""),"")</f>
        <v/>
      </c>
      <c r="C2783" s="230" t="str">
        <f>IFERROR(IF(ForbDraft!A2798&lt;&gt;"",ForbDraft!A2798,""),"")</f>
        <v/>
      </c>
      <c r="D2783" s="230" t="str">
        <f t="shared" si="43"/>
        <v/>
      </c>
      <c r="E2783" s="230" t="str">
        <f>IFERROR(IF(ForbDraft!L2798&lt;&gt;"",ABS(ForbDraft!L2798),""),"")</f>
        <v/>
      </c>
      <c r="F2783" s="230" t="str">
        <f>IFERROR(IF(ForbDraft!K2798&lt;&gt;"",ForbDraft!K2798,""),"")</f>
        <v/>
      </c>
    </row>
    <row r="2784" spans="2:6" x14ac:dyDescent="0.2">
      <c r="B2784" s="229" t="str">
        <f>IFERROR(IF(ForbDraft!A2799&lt;&gt;"",ROW(ForbDraft!A2799),""),"")</f>
        <v/>
      </c>
      <c r="C2784" s="230" t="str">
        <f>IFERROR(IF(ForbDraft!A2799&lt;&gt;"",ForbDraft!A2799,""),"")</f>
        <v/>
      </c>
      <c r="D2784" s="230" t="str">
        <f t="shared" si="43"/>
        <v/>
      </c>
      <c r="E2784" s="230" t="str">
        <f>IFERROR(IF(ForbDraft!L2799&lt;&gt;"",ABS(ForbDraft!L2799),""),"")</f>
        <v/>
      </c>
      <c r="F2784" s="230" t="str">
        <f>IFERROR(IF(ForbDraft!K2799&lt;&gt;"",ForbDraft!K2799,""),"")</f>
        <v/>
      </c>
    </row>
    <row r="2785" spans="2:6" x14ac:dyDescent="0.2">
      <c r="B2785" s="229" t="str">
        <f>IFERROR(IF(ForbDraft!A2800&lt;&gt;"",ROW(ForbDraft!A2800),""),"")</f>
        <v/>
      </c>
      <c r="C2785" s="230" t="str">
        <f>IFERROR(IF(ForbDraft!A2800&lt;&gt;"",ForbDraft!A2800,""),"")</f>
        <v/>
      </c>
      <c r="D2785" s="230" t="str">
        <f t="shared" si="43"/>
        <v/>
      </c>
      <c r="E2785" s="230" t="str">
        <f>IFERROR(IF(ForbDraft!L2800&lt;&gt;"",ABS(ForbDraft!L2800),""),"")</f>
        <v/>
      </c>
      <c r="F2785" s="230" t="str">
        <f>IFERROR(IF(ForbDraft!K2800&lt;&gt;"",ForbDraft!K2800,""),"")</f>
        <v/>
      </c>
    </row>
    <row r="2786" spans="2:6" x14ac:dyDescent="0.2">
      <c r="B2786" s="229" t="str">
        <f>IFERROR(IF(ForbDraft!A2801&lt;&gt;"",ROW(ForbDraft!A2801),""),"")</f>
        <v/>
      </c>
      <c r="C2786" s="230" t="str">
        <f>IFERROR(IF(ForbDraft!A2801&lt;&gt;"",ForbDraft!A2801,""),"")</f>
        <v/>
      </c>
      <c r="D2786" s="230" t="str">
        <f t="shared" si="43"/>
        <v/>
      </c>
      <c r="E2786" s="230" t="str">
        <f>IFERROR(IF(ForbDraft!L2801&lt;&gt;"",ABS(ForbDraft!L2801),""),"")</f>
        <v/>
      </c>
      <c r="F2786" s="230" t="str">
        <f>IFERROR(IF(ForbDraft!K2801&lt;&gt;"",ForbDraft!K2801,""),"")</f>
        <v/>
      </c>
    </row>
    <row r="2787" spans="2:6" x14ac:dyDescent="0.2">
      <c r="B2787" s="229" t="str">
        <f>IFERROR(IF(ForbDraft!A2802&lt;&gt;"",ROW(ForbDraft!A2802),""),"")</f>
        <v/>
      </c>
      <c r="C2787" s="230" t="str">
        <f>IFERROR(IF(ForbDraft!A2802&lt;&gt;"",ForbDraft!A2802,""),"")</f>
        <v/>
      </c>
      <c r="D2787" s="230" t="str">
        <f t="shared" si="43"/>
        <v/>
      </c>
      <c r="E2787" s="230" t="str">
        <f>IFERROR(IF(ForbDraft!L2802&lt;&gt;"",ABS(ForbDraft!L2802),""),"")</f>
        <v/>
      </c>
      <c r="F2787" s="230" t="str">
        <f>IFERROR(IF(ForbDraft!K2802&lt;&gt;"",ForbDraft!K2802,""),"")</f>
        <v/>
      </c>
    </row>
    <row r="2788" spans="2:6" x14ac:dyDescent="0.2">
      <c r="B2788" s="229" t="str">
        <f>IFERROR(IF(ForbDraft!A2803&lt;&gt;"",ROW(ForbDraft!A2803),""),"")</f>
        <v/>
      </c>
      <c r="C2788" s="230" t="str">
        <f>IFERROR(IF(ForbDraft!A2803&lt;&gt;"",ForbDraft!A2803,""),"")</f>
        <v/>
      </c>
      <c r="D2788" s="230" t="str">
        <f t="shared" si="43"/>
        <v/>
      </c>
      <c r="E2788" s="230" t="str">
        <f>IFERROR(IF(ForbDraft!L2803&lt;&gt;"",ABS(ForbDraft!L2803),""),"")</f>
        <v/>
      </c>
      <c r="F2788" s="230" t="str">
        <f>IFERROR(IF(ForbDraft!K2803&lt;&gt;"",ForbDraft!K2803,""),"")</f>
        <v/>
      </c>
    </row>
    <row r="2789" spans="2:6" x14ac:dyDescent="0.2">
      <c r="B2789" s="229" t="str">
        <f>IFERROR(IF(ForbDraft!A2804&lt;&gt;"",ROW(ForbDraft!A2804),""),"")</f>
        <v/>
      </c>
      <c r="C2789" s="230" t="str">
        <f>IFERROR(IF(ForbDraft!A2804&lt;&gt;"",ForbDraft!A2804,""),"")</f>
        <v/>
      </c>
      <c r="D2789" s="230" t="str">
        <f t="shared" si="43"/>
        <v/>
      </c>
      <c r="E2789" s="230" t="str">
        <f>IFERROR(IF(ForbDraft!L2804&lt;&gt;"",ABS(ForbDraft!L2804),""),"")</f>
        <v/>
      </c>
      <c r="F2789" s="230" t="str">
        <f>IFERROR(IF(ForbDraft!K2804&lt;&gt;"",ForbDraft!K2804,""),"")</f>
        <v/>
      </c>
    </row>
    <row r="2790" spans="2:6" x14ac:dyDescent="0.2">
      <c r="B2790" s="229" t="str">
        <f>IFERROR(IF(ForbDraft!A2805&lt;&gt;"",ROW(ForbDraft!A2805),""),"")</f>
        <v/>
      </c>
      <c r="C2790" s="230" t="str">
        <f>IFERROR(IF(ForbDraft!A2805&lt;&gt;"",ForbDraft!A2805,""),"")</f>
        <v/>
      </c>
      <c r="D2790" s="230" t="str">
        <f t="shared" si="43"/>
        <v/>
      </c>
      <c r="E2790" s="230" t="str">
        <f>IFERROR(IF(ForbDraft!L2805&lt;&gt;"",ABS(ForbDraft!L2805),""),"")</f>
        <v/>
      </c>
      <c r="F2790" s="230" t="str">
        <f>IFERROR(IF(ForbDraft!K2805&lt;&gt;"",ForbDraft!K2805,""),"")</f>
        <v/>
      </c>
    </row>
    <row r="2791" spans="2:6" x14ac:dyDescent="0.2">
      <c r="B2791" s="229" t="str">
        <f>IFERROR(IF(ForbDraft!A2806&lt;&gt;"",ROW(ForbDraft!A2806),""),"")</f>
        <v/>
      </c>
      <c r="C2791" s="230" t="str">
        <f>IFERROR(IF(ForbDraft!A2806&lt;&gt;"",ForbDraft!A2806,""),"")</f>
        <v/>
      </c>
      <c r="D2791" s="230" t="str">
        <f t="shared" si="43"/>
        <v/>
      </c>
      <c r="E2791" s="230" t="str">
        <f>IFERROR(IF(ForbDraft!L2806&lt;&gt;"",ABS(ForbDraft!L2806),""),"")</f>
        <v/>
      </c>
      <c r="F2791" s="230" t="str">
        <f>IFERROR(IF(ForbDraft!K2806&lt;&gt;"",ForbDraft!K2806,""),"")</f>
        <v/>
      </c>
    </row>
    <row r="2792" spans="2:6" x14ac:dyDescent="0.2">
      <c r="B2792" s="229" t="str">
        <f>IFERROR(IF(ForbDraft!A2807&lt;&gt;"",ROW(ForbDraft!A2807),""),"")</f>
        <v/>
      </c>
      <c r="C2792" s="230" t="str">
        <f>IFERROR(IF(ForbDraft!A2807&lt;&gt;"",ForbDraft!A2807,""),"")</f>
        <v/>
      </c>
      <c r="D2792" s="230" t="str">
        <f t="shared" si="43"/>
        <v/>
      </c>
      <c r="E2792" s="230" t="str">
        <f>IFERROR(IF(ForbDraft!L2807&lt;&gt;"",ABS(ForbDraft!L2807),""),"")</f>
        <v/>
      </c>
      <c r="F2792" s="230" t="str">
        <f>IFERROR(IF(ForbDraft!K2807&lt;&gt;"",ForbDraft!K2807,""),"")</f>
        <v/>
      </c>
    </row>
    <row r="2793" spans="2:6" x14ac:dyDescent="0.2">
      <c r="B2793" s="229" t="str">
        <f>IFERROR(IF(ForbDraft!A2808&lt;&gt;"",ROW(ForbDraft!A2808),""),"")</f>
        <v/>
      </c>
      <c r="C2793" s="230" t="str">
        <f>IFERROR(IF(ForbDraft!A2808&lt;&gt;"",ForbDraft!A2808,""),"")</f>
        <v/>
      </c>
      <c r="D2793" s="230" t="str">
        <f t="shared" si="43"/>
        <v/>
      </c>
      <c r="E2793" s="230" t="str">
        <f>IFERROR(IF(ForbDraft!L2808&lt;&gt;"",ABS(ForbDraft!L2808),""),"")</f>
        <v/>
      </c>
      <c r="F2793" s="230" t="str">
        <f>IFERROR(IF(ForbDraft!K2808&lt;&gt;"",ForbDraft!K2808,""),"")</f>
        <v/>
      </c>
    </row>
    <row r="2794" spans="2:6" x14ac:dyDescent="0.2">
      <c r="B2794" s="229" t="str">
        <f>IFERROR(IF(ForbDraft!A2809&lt;&gt;"",ROW(ForbDraft!A2809),""),"")</f>
        <v/>
      </c>
      <c r="C2794" s="230" t="str">
        <f>IFERROR(IF(ForbDraft!A2809&lt;&gt;"",ForbDraft!A2809,""),"")</f>
        <v/>
      </c>
      <c r="D2794" s="230" t="str">
        <f t="shared" si="43"/>
        <v/>
      </c>
      <c r="E2794" s="230" t="str">
        <f>IFERROR(IF(ForbDraft!L2809&lt;&gt;"",ABS(ForbDraft!L2809),""),"")</f>
        <v/>
      </c>
      <c r="F2794" s="230" t="str">
        <f>IFERROR(IF(ForbDraft!K2809&lt;&gt;"",ForbDraft!K2809,""),"")</f>
        <v/>
      </c>
    </row>
    <row r="2795" spans="2:6" x14ac:dyDescent="0.2">
      <c r="B2795" s="229" t="str">
        <f>IFERROR(IF(ForbDraft!A2810&lt;&gt;"",ROW(ForbDraft!A2810),""),"")</f>
        <v/>
      </c>
      <c r="C2795" s="230" t="str">
        <f>IFERROR(IF(ForbDraft!A2810&lt;&gt;"",ForbDraft!A2810,""),"")</f>
        <v/>
      </c>
      <c r="D2795" s="230" t="str">
        <f t="shared" si="43"/>
        <v/>
      </c>
      <c r="E2795" s="230" t="str">
        <f>IFERROR(IF(ForbDraft!L2810&lt;&gt;"",ABS(ForbDraft!L2810),""),"")</f>
        <v/>
      </c>
      <c r="F2795" s="230" t="str">
        <f>IFERROR(IF(ForbDraft!K2810&lt;&gt;"",ForbDraft!K2810,""),"")</f>
        <v/>
      </c>
    </row>
    <row r="2796" spans="2:6" x14ac:dyDescent="0.2">
      <c r="B2796" s="229" t="str">
        <f>IFERROR(IF(ForbDraft!A2811&lt;&gt;"",ROW(ForbDraft!A2811),""),"")</f>
        <v/>
      </c>
      <c r="C2796" s="230" t="str">
        <f>IFERROR(IF(ForbDraft!A2811&lt;&gt;"",ForbDraft!A2811,""),"")</f>
        <v/>
      </c>
      <c r="D2796" s="230" t="str">
        <f t="shared" si="43"/>
        <v/>
      </c>
      <c r="E2796" s="230" t="str">
        <f>IFERROR(IF(ForbDraft!L2811&lt;&gt;"",ABS(ForbDraft!L2811),""),"")</f>
        <v/>
      </c>
      <c r="F2796" s="230" t="str">
        <f>IFERROR(IF(ForbDraft!K2811&lt;&gt;"",ForbDraft!K2811,""),"")</f>
        <v/>
      </c>
    </row>
    <row r="2797" spans="2:6" x14ac:dyDescent="0.2">
      <c r="B2797" s="229" t="str">
        <f>IFERROR(IF(ForbDraft!A2812&lt;&gt;"",ROW(ForbDraft!A2812),""),"")</f>
        <v/>
      </c>
      <c r="C2797" s="230" t="str">
        <f>IFERROR(IF(ForbDraft!A2812&lt;&gt;"",ForbDraft!A2812,""),"")</f>
        <v/>
      </c>
      <c r="D2797" s="230" t="str">
        <f t="shared" si="43"/>
        <v/>
      </c>
      <c r="E2797" s="230" t="str">
        <f>IFERROR(IF(ForbDraft!L2812&lt;&gt;"",ABS(ForbDraft!L2812),""),"")</f>
        <v/>
      </c>
      <c r="F2797" s="230" t="str">
        <f>IFERROR(IF(ForbDraft!K2812&lt;&gt;"",ForbDraft!K2812,""),"")</f>
        <v/>
      </c>
    </row>
    <row r="2798" spans="2:6" x14ac:dyDescent="0.2">
      <c r="B2798" s="229" t="str">
        <f>IFERROR(IF(ForbDraft!A2813&lt;&gt;"",ROW(ForbDraft!A2813),""),"")</f>
        <v/>
      </c>
      <c r="C2798" s="230" t="str">
        <f>IFERROR(IF(ForbDraft!A2813&lt;&gt;"",ForbDraft!A2813,""),"")</f>
        <v/>
      </c>
      <c r="D2798" s="230" t="str">
        <f t="shared" si="43"/>
        <v/>
      </c>
      <c r="E2798" s="230" t="str">
        <f>IFERROR(IF(ForbDraft!L2813&lt;&gt;"",ABS(ForbDraft!L2813),""),"")</f>
        <v/>
      </c>
      <c r="F2798" s="230" t="str">
        <f>IFERROR(IF(ForbDraft!K2813&lt;&gt;"",ForbDraft!K2813,""),"")</f>
        <v/>
      </c>
    </row>
    <row r="2799" spans="2:6" x14ac:dyDescent="0.2">
      <c r="B2799" s="229" t="str">
        <f>IFERROR(IF(ForbDraft!A2814&lt;&gt;"",ROW(ForbDraft!A2814),""),"")</f>
        <v/>
      </c>
      <c r="C2799" s="230" t="str">
        <f>IFERROR(IF(ForbDraft!A2814&lt;&gt;"",ForbDraft!A2814,""),"")</f>
        <v/>
      </c>
      <c r="D2799" s="230" t="str">
        <f t="shared" si="43"/>
        <v/>
      </c>
      <c r="E2799" s="230" t="str">
        <f>IFERROR(IF(ForbDraft!L2814&lt;&gt;"",ABS(ForbDraft!L2814),""),"")</f>
        <v/>
      </c>
      <c r="F2799" s="230" t="str">
        <f>IFERROR(IF(ForbDraft!K2814&lt;&gt;"",ForbDraft!K2814,""),"")</f>
        <v/>
      </c>
    </row>
    <row r="2800" spans="2:6" x14ac:dyDescent="0.2">
      <c r="B2800" s="229" t="str">
        <f>IFERROR(IF(ForbDraft!A2815&lt;&gt;"",ROW(ForbDraft!A2815),""),"")</f>
        <v/>
      </c>
      <c r="C2800" s="230" t="str">
        <f>IFERROR(IF(ForbDraft!A2815&lt;&gt;"",ForbDraft!A2815,""),"")</f>
        <v/>
      </c>
      <c r="D2800" s="230" t="str">
        <f t="shared" si="43"/>
        <v/>
      </c>
      <c r="E2800" s="230" t="str">
        <f>IFERROR(IF(ForbDraft!L2815&lt;&gt;"",ABS(ForbDraft!L2815),""),"")</f>
        <v/>
      </c>
      <c r="F2800" s="230" t="str">
        <f>IFERROR(IF(ForbDraft!K2815&lt;&gt;"",ForbDraft!K2815,""),"")</f>
        <v/>
      </c>
    </row>
    <row r="2801" spans="2:6" x14ac:dyDescent="0.2">
      <c r="B2801" s="229" t="str">
        <f>IFERROR(IF(ForbDraft!A2816&lt;&gt;"",ROW(ForbDraft!A2816),""),"")</f>
        <v/>
      </c>
      <c r="C2801" s="230" t="str">
        <f>IFERROR(IF(ForbDraft!A2816&lt;&gt;"",ForbDraft!A2816,""),"")</f>
        <v/>
      </c>
      <c r="D2801" s="230" t="str">
        <f t="shared" si="43"/>
        <v/>
      </c>
      <c r="E2801" s="230" t="str">
        <f>IFERROR(IF(ForbDraft!L2816&lt;&gt;"",ABS(ForbDraft!L2816),""),"")</f>
        <v/>
      </c>
      <c r="F2801" s="230" t="str">
        <f>IFERROR(IF(ForbDraft!K2816&lt;&gt;"",ForbDraft!K2816,""),"")</f>
        <v/>
      </c>
    </row>
    <row r="2802" spans="2:6" x14ac:dyDescent="0.2">
      <c r="B2802" s="229" t="str">
        <f>IFERROR(IF(ForbDraft!A2817&lt;&gt;"",ROW(ForbDraft!A2817),""),"")</f>
        <v/>
      </c>
      <c r="C2802" s="230" t="str">
        <f>IFERROR(IF(ForbDraft!A2817&lt;&gt;"",ForbDraft!A2817,""),"")</f>
        <v/>
      </c>
      <c r="D2802" s="230" t="str">
        <f t="shared" si="43"/>
        <v/>
      </c>
      <c r="E2802" s="230" t="str">
        <f>IFERROR(IF(ForbDraft!L2817&lt;&gt;"",ABS(ForbDraft!L2817),""),"")</f>
        <v/>
      </c>
      <c r="F2802" s="230" t="str">
        <f>IFERROR(IF(ForbDraft!K2817&lt;&gt;"",ForbDraft!K2817,""),"")</f>
        <v/>
      </c>
    </row>
    <row r="2803" spans="2:6" x14ac:dyDescent="0.2">
      <c r="B2803" s="229" t="str">
        <f>IFERROR(IF(ForbDraft!A2818&lt;&gt;"",ROW(ForbDraft!A2818),""),"")</f>
        <v/>
      </c>
      <c r="C2803" s="230" t="str">
        <f>IFERROR(IF(ForbDraft!A2818&lt;&gt;"",ForbDraft!A2818,""),"")</f>
        <v/>
      </c>
      <c r="D2803" s="230" t="str">
        <f t="shared" si="43"/>
        <v/>
      </c>
      <c r="E2803" s="230" t="str">
        <f>IFERROR(IF(ForbDraft!L2818&lt;&gt;"",ABS(ForbDraft!L2818),""),"")</f>
        <v/>
      </c>
      <c r="F2803" s="230" t="str">
        <f>IFERROR(IF(ForbDraft!K2818&lt;&gt;"",ForbDraft!K2818,""),"")</f>
        <v/>
      </c>
    </row>
    <row r="2804" spans="2:6" x14ac:dyDescent="0.2">
      <c r="B2804" s="229" t="str">
        <f>IFERROR(IF(ForbDraft!A2819&lt;&gt;"",ROW(ForbDraft!A2819),""),"")</f>
        <v/>
      </c>
      <c r="C2804" s="230" t="str">
        <f>IFERROR(IF(ForbDraft!A2819&lt;&gt;"",ForbDraft!A2819,""),"")</f>
        <v/>
      </c>
      <c r="D2804" s="230" t="str">
        <f t="shared" si="43"/>
        <v/>
      </c>
      <c r="E2804" s="230" t="str">
        <f>IFERROR(IF(ForbDraft!L2819&lt;&gt;"",ABS(ForbDraft!L2819),""),"")</f>
        <v/>
      </c>
      <c r="F2804" s="230" t="str">
        <f>IFERROR(IF(ForbDraft!K2819&lt;&gt;"",ForbDraft!K2819,""),"")</f>
        <v/>
      </c>
    </row>
    <row r="2805" spans="2:6" x14ac:dyDescent="0.2">
      <c r="B2805" s="229" t="str">
        <f>IFERROR(IF(ForbDraft!A2820&lt;&gt;"",ROW(ForbDraft!A2820),""),"")</f>
        <v/>
      </c>
      <c r="C2805" s="230" t="str">
        <f>IFERROR(IF(ForbDraft!A2820&lt;&gt;"",ForbDraft!A2820,""),"")</f>
        <v/>
      </c>
      <c r="D2805" s="230" t="str">
        <f t="shared" si="43"/>
        <v/>
      </c>
      <c r="E2805" s="230" t="str">
        <f>IFERROR(IF(ForbDraft!L2820&lt;&gt;"",ABS(ForbDraft!L2820),""),"")</f>
        <v/>
      </c>
      <c r="F2805" s="230" t="str">
        <f>IFERROR(IF(ForbDraft!K2820&lt;&gt;"",ForbDraft!K2820,""),"")</f>
        <v/>
      </c>
    </row>
    <row r="2806" spans="2:6" x14ac:dyDescent="0.2">
      <c r="B2806" s="229" t="str">
        <f>IFERROR(IF(ForbDraft!A2821&lt;&gt;"",ROW(ForbDraft!A2821),""),"")</f>
        <v/>
      </c>
      <c r="C2806" s="230" t="str">
        <f>IFERROR(IF(ForbDraft!A2821&lt;&gt;"",ForbDraft!A2821,""),"")</f>
        <v/>
      </c>
      <c r="D2806" s="230" t="str">
        <f t="shared" si="43"/>
        <v/>
      </c>
      <c r="E2806" s="230" t="str">
        <f>IFERROR(IF(ForbDraft!L2821&lt;&gt;"",ABS(ForbDraft!L2821),""),"")</f>
        <v/>
      </c>
      <c r="F2806" s="230" t="str">
        <f>IFERROR(IF(ForbDraft!K2821&lt;&gt;"",ForbDraft!K2821,""),"")</f>
        <v/>
      </c>
    </row>
    <row r="2807" spans="2:6" x14ac:dyDescent="0.2">
      <c r="B2807" s="229" t="str">
        <f>IFERROR(IF(ForbDraft!A2822&lt;&gt;"",ROW(ForbDraft!A2822),""),"")</f>
        <v/>
      </c>
      <c r="C2807" s="230" t="str">
        <f>IFERROR(IF(ForbDraft!A2822&lt;&gt;"",ForbDraft!A2822,""),"")</f>
        <v/>
      </c>
      <c r="D2807" s="230" t="str">
        <f t="shared" si="43"/>
        <v/>
      </c>
      <c r="E2807" s="230" t="str">
        <f>IFERROR(IF(ForbDraft!L2822&lt;&gt;"",ABS(ForbDraft!L2822),""),"")</f>
        <v/>
      </c>
      <c r="F2807" s="230" t="str">
        <f>IFERROR(IF(ForbDraft!K2822&lt;&gt;"",ForbDraft!K2822,""),"")</f>
        <v/>
      </c>
    </row>
    <row r="2808" spans="2:6" x14ac:dyDescent="0.2">
      <c r="B2808" s="229" t="str">
        <f>IFERROR(IF(ForbDraft!A2823&lt;&gt;"",ROW(ForbDraft!A2823),""),"")</f>
        <v/>
      </c>
      <c r="C2808" s="230" t="str">
        <f>IFERROR(IF(ForbDraft!A2823&lt;&gt;"",ForbDraft!A2823,""),"")</f>
        <v/>
      </c>
      <c r="D2808" s="230" t="str">
        <f t="shared" si="43"/>
        <v/>
      </c>
      <c r="E2808" s="230" t="str">
        <f>IFERROR(IF(ForbDraft!L2823&lt;&gt;"",ABS(ForbDraft!L2823),""),"")</f>
        <v/>
      </c>
      <c r="F2808" s="230" t="str">
        <f>IFERROR(IF(ForbDraft!K2823&lt;&gt;"",ForbDraft!K2823,""),"")</f>
        <v/>
      </c>
    </row>
    <row r="2809" spans="2:6" x14ac:dyDescent="0.2">
      <c r="B2809" s="229" t="str">
        <f>IFERROR(IF(ForbDraft!A2824&lt;&gt;"",ROW(ForbDraft!A2824),""),"")</f>
        <v/>
      </c>
      <c r="C2809" s="230" t="str">
        <f>IFERROR(IF(ForbDraft!A2824&lt;&gt;"",ForbDraft!A2824,""),"")</f>
        <v/>
      </c>
      <c r="D2809" s="230" t="str">
        <f t="shared" si="43"/>
        <v/>
      </c>
      <c r="E2809" s="230" t="str">
        <f>IFERROR(IF(ForbDraft!L2824&lt;&gt;"",ABS(ForbDraft!L2824),""),"")</f>
        <v/>
      </c>
      <c r="F2809" s="230" t="str">
        <f>IFERROR(IF(ForbDraft!K2824&lt;&gt;"",ForbDraft!K2824,""),"")</f>
        <v/>
      </c>
    </row>
    <row r="2810" spans="2:6" x14ac:dyDescent="0.2">
      <c r="B2810" s="229" t="str">
        <f>IFERROR(IF(ForbDraft!A2825&lt;&gt;"",ROW(ForbDraft!A2825),""),"")</f>
        <v/>
      </c>
      <c r="C2810" s="230" t="str">
        <f>IFERROR(IF(ForbDraft!A2825&lt;&gt;"",ForbDraft!A2825,""),"")</f>
        <v/>
      </c>
      <c r="D2810" s="230" t="str">
        <f t="shared" si="43"/>
        <v/>
      </c>
      <c r="E2810" s="230" t="str">
        <f>IFERROR(IF(ForbDraft!L2825&lt;&gt;"",ABS(ForbDraft!L2825),""),"")</f>
        <v/>
      </c>
      <c r="F2810" s="230" t="str">
        <f>IFERROR(IF(ForbDraft!K2825&lt;&gt;"",ForbDraft!K2825,""),"")</f>
        <v/>
      </c>
    </row>
    <row r="2811" spans="2:6" x14ac:dyDescent="0.2">
      <c r="B2811" s="229" t="str">
        <f>IFERROR(IF(ForbDraft!A2826&lt;&gt;"",ROW(ForbDraft!A2826),""),"")</f>
        <v/>
      </c>
      <c r="C2811" s="230" t="str">
        <f>IFERROR(IF(ForbDraft!A2826&lt;&gt;"",ForbDraft!A2826,""),"")</f>
        <v/>
      </c>
      <c r="D2811" s="230" t="str">
        <f t="shared" si="43"/>
        <v/>
      </c>
      <c r="E2811" s="230" t="str">
        <f>IFERROR(IF(ForbDraft!L2826&lt;&gt;"",ABS(ForbDraft!L2826),""),"")</f>
        <v/>
      </c>
      <c r="F2811" s="230" t="str">
        <f>IFERROR(IF(ForbDraft!K2826&lt;&gt;"",ForbDraft!K2826,""),"")</f>
        <v/>
      </c>
    </row>
    <row r="2812" spans="2:6" x14ac:dyDescent="0.2">
      <c r="B2812" s="229" t="str">
        <f>IFERROR(IF(ForbDraft!A2827&lt;&gt;"",ROW(ForbDraft!A2827),""),"")</f>
        <v/>
      </c>
      <c r="C2812" s="230" t="str">
        <f>IFERROR(IF(ForbDraft!A2827&lt;&gt;"",ForbDraft!A2827,""),"")</f>
        <v/>
      </c>
      <c r="D2812" s="230" t="str">
        <f t="shared" si="43"/>
        <v/>
      </c>
      <c r="E2812" s="230" t="str">
        <f>IFERROR(IF(ForbDraft!L2827&lt;&gt;"",ABS(ForbDraft!L2827),""),"")</f>
        <v/>
      </c>
      <c r="F2812" s="230" t="str">
        <f>IFERROR(IF(ForbDraft!K2827&lt;&gt;"",ForbDraft!K2827,""),"")</f>
        <v/>
      </c>
    </row>
    <row r="2813" spans="2:6" x14ac:dyDescent="0.2">
      <c r="B2813" s="229" t="str">
        <f>IFERROR(IF(ForbDraft!A2828&lt;&gt;"",ROW(ForbDraft!A2828),""),"")</f>
        <v/>
      </c>
      <c r="C2813" s="230" t="str">
        <f>IFERROR(IF(ForbDraft!A2828&lt;&gt;"",ForbDraft!A2828,""),"")</f>
        <v/>
      </c>
      <c r="D2813" s="230" t="str">
        <f t="shared" si="43"/>
        <v/>
      </c>
      <c r="E2813" s="230" t="str">
        <f>IFERROR(IF(ForbDraft!L2828&lt;&gt;"",ABS(ForbDraft!L2828),""),"")</f>
        <v/>
      </c>
      <c r="F2813" s="230" t="str">
        <f>IFERROR(IF(ForbDraft!K2828&lt;&gt;"",ForbDraft!K2828,""),"")</f>
        <v/>
      </c>
    </row>
    <row r="2814" spans="2:6" x14ac:dyDescent="0.2">
      <c r="B2814" s="229" t="str">
        <f>IFERROR(IF(ForbDraft!A2829&lt;&gt;"",ROW(ForbDraft!A2829),""),"")</f>
        <v/>
      </c>
      <c r="C2814" s="230" t="str">
        <f>IFERROR(IF(ForbDraft!A2829&lt;&gt;"",ForbDraft!A2829,""),"")</f>
        <v/>
      </c>
      <c r="D2814" s="230" t="str">
        <f t="shared" si="43"/>
        <v/>
      </c>
      <c r="E2814" s="230" t="str">
        <f>IFERROR(IF(ForbDraft!L2829&lt;&gt;"",ABS(ForbDraft!L2829),""),"")</f>
        <v/>
      </c>
      <c r="F2814" s="230" t="str">
        <f>IFERROR(IF(ForbDraft!K2829&lt;&gt;"",ForbDraft!K2829,""),"")</f>
        <v/>
      </c>
    </row>
    <row r="2815" spans="2:6" x14ac:dyDescent="0.2">
      <c r="B2815" s="229" t="str">
        <f>IFERROR(IF(ForbDraft!A2830&lt;&gt;"",ROW(ForbDraft!A2830),""),"")</f>
        <v/>
      </c>
      <c r="C2815" s="230" t="str">
        <f>IFERROR(IF(ForbDraft!A2830&lt;&gt;"",ForbDraft!A2830,""),"")</f>
        <v/>
      </c>
      <c r="D2815" s="230" t="str">
        <f t="shared" si="43"/>
        <v/>
      </c>
      <c r="E2815" s="230" t="str">
        <f>IFERROR(IF(ForbDraft!L2830&lt;&gt;"",ABS(ForbDraft!L2830),""),"")</f>
        <v/>
      </c>
      <c r="F2815" s="230" t="str">
        <f>IFERROR(IF(ForbDraft!K2830&lt;&gt;"",ForbDraft!K2830,""),"")</f>
        <v/>
      </c>
    </row>
    <row r="2816" spans="2:6" x14ac:dyDescent="0.2">
      <c r="B2816" s="229" t="str">
        <f>IFERROR(IF(ForbDraft!A2831&lt;&gt;"",ROW(ForbDraft!A2831),""),"")</f>
        <v/>
      </c>
      <c r="C2816" s="230" t="str">
        <f>IFERROR(IF(ForbDraft!A2831&lt;&gt;"",ForbDraft!A2831,""),"")</f>
        <v/>
      </c>
      <c r="D2816" s="230" t="str">
        <f t="shared" si="43"/>
        <v/>
      </c>
      <c r="E2816" s="230" t="str">
        <f>IFERROR(IF(ForbDraft!L2831&lt;&gt;"",ABS(ForbDraft!L2831),""),"")</f>
        <v/>
      </c>
      <c r="F2816" s="230" t="str">
        <f>IFERROR(IF(ForbDraft!K2831&lt;&gt;"",ForbDraft!K2831,""),"")</f>
        <v/>
      </c>
    </row>
    <row r="2817" spans="2:6" x14ac:dyDescent="0.2">
      <c r="B2817" s="229" t="str">
        <f>IFERROR(IF(ForbDraft!A2832&lt;&gt;"",ROW(ForbDraft!A2832),""),"")</f>
        <v/>
      </c>
      <c r="C2817" s="230" t="str">
        <f>IFERROR(IF(ForbDraft!A2832&lt;&gt;"",ForbDraft!A2832,""),"")</f>
        <v/>
      </c>
      <c r="D2817" s="230" t="str">
        <f t="shared" si="43"/>
        <v/>
      </c>
      <c r="E2817" s="230" t="str">
        <f>IFERROR(IF(ForbDraft!L2832&lt;&gt;"",ABS(ForbDraft!L2832),""),"")</f>
        <v/>
      </c>
      <c r="F2817" s="230" t="str">
        <f>IFERROR(IF(ForbDraft!K2832&lt;&gt;"",ForbDraft!K2832,""),"")</f>
        <v/>
      </c>
    </row>
    <row r="2818" spans="2:6" x14ac:dyDescent="0.2">
      <c r="B2818" s="229" t="str">
        <f>IFERROR(IF(ForbDraft!A2833&lt;&gt;"",ROW(ForbDraft!A2833),""),"")</f>
        <v/>
      </c>
      <c r="C2818" s="230" t="str">
        <f>IFERROR(IF(ForbDraft!A2833&lt;&gt;"",ForbDraft!A2833,""),"")</f>
        <v/>
      </c>
      <c r="D2818" s="230" t="str">
        <f t="shared" si="43"/>
        <v/>
      </c>
      <c r="E2818" s="230" t="str">
        <f>IFERROR(IF(ForbDraft!L2833&lt;&gt;"",ABS(ForbDraft!L2833),""),"")</f>
        <v/>
      </c>
      <c r="F2818" s="230" t="str">
        <f>IFERROR(IF(ForbDraft!K2833&lt;&gt;"",ForbDraft!K2833,""),"")</f>
        <v/>
      </c>
    </row>
    <row r="2819" spans="2:6" x14ac:dyDescent="0.2">
      <c r="B2819" s="229" t="str">
        <f>IFERROR(IF(ForbDraft!A2834&lt;&gt;"",ROW(ForbDraft!A2834),""),"")</f>
        <v/>
      </c>
      <c r="C2819" s="230" t="str">
        <f>IFERROR(IF(ForbDraft!A2834&lt;&gt;"",ForbDraft!A2834,""),"")</f>
        <v/>
      </c>
      <c r="D2819" s="230" t="str">
        <f t="shared" ref="D2819:D2882" si="44">IF(F2819="pH לבדיקת גבול","pH",F2819)</f>
        <v/>
      </c>
      <c r="E2819" s="230" t="str">
        <f>IFERROR(IF(ForbDraft!L2834&lt;&gt;"",ABS(ForbDraft!L2834),""),"")</f>
        <v/>
      </c>
      <c r="F2819" s="230" t="str">
        <f>IFERROR(IF(ForbDraft!K2834&lt;&gt;"",ForbDraft!K2834,""),"")</f>
        <v/>
      </c>
    </row>
    <row r="2820" spans="2:6" x14ac:dyDescent="0.2">
      <c r="B2820" s="229" t="str">
        <f>IFERROR(IF(ForbDraft!A2835&lt;&gt;"",ROW(ForbDraft!A2835),""),"")</f>
        <v/>
      </c>
      <c r="C2820" s="230" t="str">
        <f>IFERROR(IF(ForbDraft!A2835&lt;&gt;"",ForbDraft!A2835,""),"")</f>
        <v/>
      </c>
      <c r="D2820" s="230" t="str">
        <f t="shared" si="44"/>
        <v/>
      </c>
      <c r="E2820" s="230" t="str">
        <f>IFERROR(IF(ForbDraft!L2835&lt;&gt;"",ABS(ForbDraft!L2835),""),"")</f>
        <v/>
      </c>
      <c r="F2820" s="230" t="str">
        <f>IFERROR(IF(ForbDraft!K2835&lt;&gt;"",ForbDraft!K2835,""),"")</f>
        <v/>
      </c>
    </row>
    <row r="2821" spans="2:6" x14ac:dyDescent="0.2">
      <c r="B2821" s="229" t="str">
        <f>IFERROR(IF(ForbDraft!A2836&lt;&gt;"",ROW(ForbDraft!A2836),""),"")</f>
        <v/>
      </c>
      <c r="C2821" s="230" t="str">
        <f>IFERROR(IF(ForbDraft!A2836&lt;&gt;"",ForbDraft!A2836,""),"")</f>
        <v/>
      </c>
      <c r="D2821" s="230" t="str">
        <f t="shared" si="44"/>
        <v/>
      </c>
      <c r="E2821" s="230" t="str">
        <f>IFERROR(IF(ForbDraft!L2836&lt;&gt;"",ABS(ForbDraft!L2836),""),"")</f>
        <v/>
      </c>
      <c r="F2821" s="230" t="str">
        <f>IFERROR(IF(ForbDraft!K2836&lt;&gt;"",ForbDraft!K2836,""),"")</f>
        <v/>
      </c>
    </row>
    <row r="2822" spans="2:6" x14ac:dyDescent="0.2">
      <c r="B2822" s="229" t="str">
        <f>IFERROR(IF(ForbDraft!A2837&lt;&gt;"",ROW(ForbDraft!A2837),""),"")</f>
        <v/>
      </c>
      <c r="C2822" s="230" t="str">
        <f>IFERROR(IF(ForbDraft!A2837&lt;&gt;"",ForbDraft!A2837,""),"")</f>
        <v/>
      </c>
      <c r="D2822" s="230" t="str">
        <f t="shared" si="44"/>
        <v/>
      </c>
      <c r="E2822" s="230" t="str">
        <f>IFERROR(IF(ForbDraft!L2837&lt;&gt;"",ABS(ForbDraft!L2837),""),"")</f>
        <v/>
      </c>
      <c r="F2822" s="230" t="str">
        <f>IFERROR(IF(ForbDraft!K2837&lt;&gt;"",ForbDraft!K2837,""),"")</f>
        <v/>
      </c>
    </row>
    <row r="2823" spans="2:6" x14ac:dyDescent="0.2">
      <c r="B2823" s="229" t="str">
        <f>IFERROR(IF(ForbDraft!A2838&lt;&gt;"",ROW(ForbDraft!A2838),""),"")</f>
        <v/>
      </c>
      <c r="C2823" s="230" t="str">
        <f>IFERROR(IF(ForbDraft!A2838&lt;&gt;"",ForbDraft!A2838,""),"")</f>
        <v/>
      </c>
      <c r="D2823" s="230" t="str">
        <f t="shared" si="44"/>
        <v/>
      </c>
      <c r="E2823" s="230" t="str">
        <f>IFERROR(IF(ForbDraft!L2838&lt;&gt;"",ABS(ForbDraft!L2838),""),"")</f>
        <v/>
      </c>
      <c r="F2823" s="230" t="str">
        <f>IFERROR(IF(ForbDraft!K2838&lt;&gt;"",ForbDraft!K2838,""),"")</f>
        <v/>
      </c>
    </row>
    <row r="2824" spans="2:6" x14ac:dyDescent="0.2">
      <c r="B2824" s="229" t="str">
        <f>IFERROR(IF(ForbDraft!A2839&lt;&gt;"",ROW(ForbDraft!A2839),""),"")</f>
        <v/>
      </c>
      <c r="C2824" s="230" t="str">
        <f>IFERROR(IF(ForbDraft!A2839&lt;&gt;"",ForbDraft!A2839,""),"")</f>
        <v/>
      </c>
      <c r="D2824" s="230" t="str">
        <f t="shared" si="44"/>
        <v/>
      </c>
      <c r="E2824" s="230" t="str">
        <f>IFERROR(IF(ForbDraft!L2839&lt;&gt;"",ABS(ForbDraft!L2839),""),"")</f>
        <v/>
      </c>
      <c r="F2824" s="230" t="str">
        <f>IFERROR(IF(ForbDraft!K2839&lt;&gt;"",ForbDraft!K2839,""),"")</f>
        <v/>
      </c>
    </row>
    <row r="2825" spans="2:6" x14ac:dyDescent="0.2">
      <c r="B2825" s="229" t="str">
        <f>IFERROR(IF(ForbDraft!A2840&lt;&gt;"",ROW(ForbDraft!A2840),""),"")</f>
        <v/>
      </c>
      <c r="C2825" s="230" t="str">
        <f>IFERROR(IF(ForbDraft!A2840&lt;&gt;"",ForbDraft!A2840,""),"")</f>
        <v/>
      </c>
      <c r="D2825" s="230" t="str">
        <f t="shared" si="44"/>
        <v/>
      </c>
      <c r="E2825" s="230" t="str">
        <f>IFERROR(IF(ForbDraft!L2840&lt;&gt;"",ABS(ForbDraft!L2840),""),"")</f>
        <v/>
      </c>
      <c r="F2825" s="230" t="str">
        <f>IFERROR(IF(ForbDraft!K2840&lt;&gt;"",ForbDraft!K2840,""),"")</f>
        <v/>
      </c>
    </row>
    <row r="2826" spans="2:6" x14ac:dyDescent="0.2">
      <c r="B2826" s="229" t="str">
        <f>IFERROR(IF(ForbDraft!A2841&lt;&gt;"",ROW(ForbDraft!A2841),""),"")</f>
        <v/>
      </c>
      <c r="C2826" s="230" t="str">
        <f>IFERROR(IF(ForbDraft!A2841&lt;&gt;"",ForbDraft!A2841,""),"")</f>
        <v/>
      </c>
      <c r="D2826" s="230" t="str">
        <f t="shared" si="44"/>
        <v/>
      </c>
      <c r="E2826" s="230" t="str">
        <f>IFERROR(IF(ForbDraft!L2841&lt;&gt;"",ABS(ForbDraft!L2841),""),"")</f>
        <v/>
      </c>
      <c r="F2826" s="230" t="str">
        <f>IFERROR(IF(ForbDraft!K2841&lt;&gt;"",ForbDraft!K2841,""),"")</f>
        <v/>
      </c>
    </row>
    <row r="2827" spans="2:6" x14ac:dyDescent="0.2">
      <c r="B2827" s="229" t="str">
        <f>IFERROR(IF(ForbDraft!A2842&lt;&gt;"",ROW(ForbDraft!A2842),""),"")</f>
        <v/>
      </c>
      <c r="C2827" s="230" t="str">
        <f>IFERROR(IF(ForbDraft!A2842&lt;&gt;"",ForbDraft!A2842,""),"")</f>
        <v/>
      </c>
      <c r="D2827" s="230" t="str">
        <f t="shared" si="44"/>
        <v/>
      </c>
      <c r="E2827" s="230" t="str">
        <f>IFERROR(IF(ForbDraft!L2842&lt;&gt;"",ABS(ForbDraft!L2842),""),"")</f>
        <v/>
      </c>
      <c r="F2827" s="230" t="str">
        <f>IFERROR(IF(ForbDraft!K2842&lt;&gt;"",ForbDraft!K2842,""),"")</f>
        <v/>
      </c>
    </row>
    <row r="2828" spans="2:6" x14ac:dyDescent="0.2">
      <c r="B2828" s="229" t="str">
        <f>IFERROR(IF(ForbDraft!A2843&lt;&gt;"",ROW(ForbDraft!A2843),""),"")</f>
        <v/>
      </c>
      <c r="C2828" s="230" t="str">
        <f>IFERROR(IF(ForbDraft!A2843&lt;&gt;"",ForbDraft!A2843,""),"")</f>
        <v/>
      </c>
      <c r="D2828" s="230" t="str">
        <f t="shared" si="44"/>
        <v/>
      </c>
      <c r="E2828" s="230" t="str">
        <f>IFERROR(IF(ForbDraft!L2843&lt;&gt;"",ABS(ForbDraft!L2843),""),"")</f>
        <v/>
      </c>
      <c r="F2828" s="230" t="str">
        <f>IFERROR(IF(ForbDraft!K2843&lt;&gt;"",ForbDraft!K2843,""),"")</f>
        <v/>
      </c>
    </row>
    <row r="2829" spans="2:6" x14ac:dyDescent="0.2">
      <c r="B2829" s="229" t="str">
        <f>IFERROR(IF(ForbDraft!A2844&lt;&gt;"",ROW(ForbDraft!A2844),""),"")</f>
        <v/>
      </c>
      <c r="C2829" s="230" t="str">
        <f>IFERROR(IF(ForbDraft!A2844&lt;&gt;"",ForbDraft!A2844,""),"")</f>
        <v/>
      </c>
      <c r="D2829" s="230" t="str">
        <f t="shared" si="44"/>
        <v/>
      </c>
      <c r="E2829" s="230" t="str">
        <f>IFERROR(IF(ForbDraft!L2844&lt;&gt;"",ABS(ForbDraft!L2844),""),"")</f>
        <v/>
      </c>
      <c r="F2829" s="230" t="str">
        <f>IFERROR(IF(ForbDraft!K2844&lt;&gt;"",ForbDraft!K2844,""),"")</f>
        <v/>
      </c>
    </row>
    <row r="2830" spans="2:6" x14ac:dyDescent="0.2">
      <c r="B2830" s="229" t="str">
        <f>IFERROR(IF(ForbDraft!A2845&lt;&gt;"",ROW(ForbDraft!A2845),""),"")</f>
        <v/>
      </c>
      <c r="C2830" s="230" t="str">
        <f>IFERROR(IF(ForbDraft!A2845&lt;&gt;"",ForbDraft!A2845,""),"")</f>
        <v/>
      </c>
      <c r="D2830" s="230" t="str">
        <f t="shared" si="44"/>
        <v/>
      </c>
      <c r="E2830" s="230" t="str">
        <f>IFERROR(IF(ForbDraft!L2845&lt;&gt;"",ABS(ForbDraft!L2845),""),"")</f>
        <v/>
      </c>
      <c r="F2830" s="230" t="str">
        <f>IFERROR(IF(ForbDraft!K2845&lt;&gt;"",ForbDraft!K2845,""),"")</f>
        <v/>
      </c>
    </row>
    <row r="2831" spans="2:6" x14ac:dyDescent="0.2">
      <c r="B2831" s="229" t="str">
        <f>IFERROR(IF(ForbDraft!A2846&lt;&gt;"",ROW(ForbDraft!A2846),""),"")</f>
        <v/>
      </c>
      <c r="C2831" s="230" t="str">
        <f>IFERROR(IF(ForbDraft!A2846&lt;&gt;"",ForbDraft!A2846,""),"")</f>
        <v/>
      </c>
      <c r="D2831" s="230" t="str">
        <f t="shared" si="44"/>
        <v/>
      </c>
      <c r="E2831" s="230" t="str">
        <f>IFERROR(IF(ForbDraft!L2846&lt;&gt;"",ABS(ForbDraft!L2846),""),"")</f>
        <v/>
      </c>
      <c r="F2831" s="230" t="str">
        <f>IFERROR(IF(ForbDraft!K2846&lt;&gt;"",ForbDraft!K2846,""),"")</f>
        <v/>
      </c>
    </row>
    <row r="2832" spans="2:6" x14ac:dyDescent="0.2">
      <c r="B2832" s="229" t="str">
        <f>IFERROR(IF(ForbDraft!A2847&lt;&gt;"",ROW(ForbDraft!A2847),""),"")</f>
        <v/>
      </c>
      <c r="C2832" s="230" t="str">
        <f>IFERROR(IF(ForbDraft!A2847&lt;&gt;"",ForbDraft!A2847,""),"")</f>
        <v/>
      </c>
      <c r="D2832" s="230" t="str">
        <f t="shared" si="44"/>
        <v/>
      </c>
      <c r="E2832" s="230" t="str">
        <f>IFERROR(IF(ForbDraft!L2847&lt;&gt;"",ABS(ForbDraft!L2847),""),"")</f>
        <v/>
      </c>
      <c r="F2832" s="230" t="str">
        <f>IFERROR(IF(ForbDraft!K2847&lt;&gt;"",ForbDraft!K2847,""),"")</f>
        <v/>
      </c>
    </row>
    <row r="2833" spans="2:6" x14ac:dyDescent="0.2">
      <c r="B2833" s="229" t="str">
        <f>IFERROR(IF(ForbDraft!A2848&lt;&gt;"",ROW(ForbDraft!A2848),""),"")</f>
        <v/>
      </c>
      <c r="C2833" s="230" t="str">
        <f>IFERROR(IF(ForbDraft!A2848&lt;&gt;"",ForbDraft!A2848,""),"")</f>
        <v/>
      </c>
      <c r="D2833" s="230" t="str">
        <f t="shared" si="44"/>
        <v/>
      </c>
      <c r="E2833" s="230" t="str">
        <f>IFERROR(IF(ForbDraft!L2848&lt;&gt;"",ABS(ForbDraft!L2848),""),"")</f>
        <v/>
      </c>
      <c r="F2833" s="230" t="str">
        <f>IFERROR(IF(ForbDraft!K2848&lt;&gt;"",ForbDraft!K2848,""),"")</f>
        <v/>
      </c>
    </row>
    <row r="2834" spans="2:6" x14ac:dyDescent="0.2">
      <c r="B2834" s="229" t="str">
        <f>IFERROR(IF(ForbDraft!A2849&lt;&gt;"",ROW(ForbDraft!A2849),""),"")</f>
        <v/>
      </c>
      <c r="C2834" s="230" t="str">
        <f>IFERROR(IF(ForbDraft!A2849&lt;&gt;"",ForbDraft!A2849,""),"")</f>
        <v/>
      </c>
      <c r="D2834" s="230" t="str">
        <f t="shared" si="44"/>
        <v/>
      </c>
      <c r="E2834" s="230" t="str">
        <f>IFERROR(IF(ForbDraft!L2849&lt;&gt;"",ABS(ForbDraft!L2849),""),"")</f>
        <v/>
      </c>
      <c r="F2834" s="230" t="str">
        <f>IFERROR(IF(ForbDraft!K2849&lt;&gt;"",ForbDraft!K2849,""),"")</f>
        <v/>
      </c>
    </row>
    <row r="2835" spans="2:6" x14ac:dyDescent="0.2">
      <c r="B2835" s="229" t="str">
        <f>IFERROR(IF(ForbDraft!A2850&lt;&gt;"",ROW(ForbDraft!A2850),""),"")</f>
        <v/>
      </c>
      <c r="C2835" s="230" t="str">
        <f>IFERROR(IF(ForbDraft!A2850&lt;&gt;"",ForbDraft!A2850,""),"")</f>
        <v/>
      </c>
      <c r="D2835" s="230" t="str">
        <f t="shared" si="44"/>
        <v/>
      </c>
      <c r="E2835" s="230" t="str">
        <f>IFERROR(IF(ForbDraft!L2850&lt;&gt;"",ABS(ForbDraft!L2850),""),"")</f>
        <v/>
      </c>
      <c r="F2835" s="230" t="str">
        <f>IFERROR(IF(ForbDraft!K2850&lt;&gt;"",ForbDraft!K2850,""),"")</f>
        <v/>
      </c>
    </row>
    <row r="2836" spans="2:6" x14ac:dyDescent="0.2">
      <c r="B2836" s="229" t="str">
        <f>IFERROR(IF(ForbDraft!A2851&lt;&gt;"",ROW(ForbDraft!A2851),""),"")</f>
        <v/>
      </c>
      <c r="C2836" s="230" t="str">
        <f>IFERROR(IF(ForbDraft!A2851&lt;&gt;"",ForbDraft!A2851,""),"")</f>
        <v/>
      </c>
      <c r="D2836" s="230" t="str">
        <f t="shared" si="44"/>
        <v/>
      </c>
      <c r="E2836" s="230" t="str">
        <f>IFERROR(IF(ForbDraft!L2851&lt;&gt;"",ABS(ForbDraft!L2851),""),"")</f>
        <v/>
      </c>
      <c r="F2836" s="230" t="str">
        <f>IFERROR(IF(ForbDraft!K2851&lt;&gt;"",ForbDraft!K2851,""),"")</f>
        <v/>
      </c>
    </row>
    <row r="2837" spans="2:6" x14ac:dyDescent="0.2">
      <c r="B2837" s="229" t="str">
        <f>IFERROR(IF(ForbDraft!A2852&lt;&gt;"",ROW(ForbDraft!A2852),""),"")</f>
        <v/>
      </c>
      <c r="C2837" s="230" t="str">
        <f>IFERROR(IF(ForbDraft!A2852&lt;&gt;"",ForbDraft!A2852,""),"")</f>
        <v/>
      </c>
      <c r="D2837" s="230" t="str">
        <f t="shared" si="44"/>
        <v/>
      </c>
      <c r="E2837" s="230" t="str">
        <f>IFERROR(IF(ForbDraft!L2852&lt;&gt;"",ABS(ForbDraft!L2852),""),"")</f>
        <v/>
      </c>
      <c r="F2837" s="230" t="str">
        <f>IFERROR(IF(ForbDraft!K2852&lt;&gt;"",ForbDraft!K2852,""),"")</f>
        <v/>
      </c>
    </row>
    <row r="2838" spans="2:6" x14ac:dyDescent="0.2">
      <c r="B2838" s="229" t="str">
        <f>IFERROR(IF(ForbDraft!A2853&lt;&gt;"",ROW(ForbDraft!A2853),""),"")</f>
        <v/>
      </c>
      <c r="C2838" s="230" t="str">
        <f>IFERROR(IF(ForbDraft!A2853&lt;&gt;"",ForbDraft!A2853,""),"")</f>
        <v/>
      </c>
      <c r="D2838" s="230" t="str">
        <f t="shared" si="44"/>
        <v/>
      </c>
      <c r="E2838" s="230" t="str">
        <f>IFERROR(IF(ForbDraft!L2853&lt;&gt;"",ABS(ForbDraft!L2853),""),"")</f>
        <v/>
      </c>
      <c r="F2838" s="230" t="str">
        <f>IFERROR(IF(ForbDraft!K2853&lt;&gt;"",ForbDraft!K2853,""),"")</f>
        <v/>
      </c>
    </row>
    <row r="2839" spans="2:6" x14ac:dyDescent="0.2">
      <c r="B2839" s="229" t="str">
        <f>IFERROR(IF(ForbDraft!A2854&lt;&gt;"",ROW(ForbDraft!A2854),""),"")</f>
        <v/>
      </c>
      <c r="C2839" s="230" t="str">
        <f>IFERROR(IF(ForbDraft!A2854&lt;&gt;"",ForbDraft!A2854,""),"")</f>
        <v/>
      </c>
      <c r="D2839" s="230" t="str">
        <f t="shared" si="44"/>
        <v/>
      </c>
      <c r="E2839" s="230" t="str">
        <f>IFERROR(IF(ForbDraft!L2854&lt;&gt;"",ABS(ForbDraft!L2854),""),"")</f>
        <v/>
      </c>
      <c r="F2839" s="230" t="str">
        <f>IFERROR(IF(ForbDraft!K2854&lt;&gt;"",ForbDraft!K2854,""),"")</f>
        <v/>
      </c>
    </row>
    <row r="2840" spans="2:6" x14ac:dyDescent="0.2">
      <c r="B2840" s="229" t="str">
        <f>IFERROR(IF(ForbDraft!A2855&lt;&gt;"",ROW(ForbDraft!A2855),""),"")</f>
        <v/>
      </c>
      <c r="C2840" s="230" t="str">
        <f>IFERROR(IF(ForbDraft!A2855&lt;&gt;"",ForbDraft!A2855,""),"")</f>
        <v/>
      </c>
      <c r="D2840" s="230" t="str">
        <f t="shared" si="44"/>
        <v/>
      </c>
      <c r="E2840" s="230" t="str">
        <f>IFERROR(IF(ForbDraft!L2855&lt;&gt;"",ABS(ForbDraft!L2855),""),"")</f>
        <v/>
      </c>
      <c r="F2840" s="230" t="str">
        <f>IFERROR(IF(ForbDraft!K2855&lt;&gt;"",ForbDraft!K2855,""),"")</f>
        <v/>
      </c>
    </row>
    <row r="2841" spans="2:6" x14ac:dyDescent="0.2">
      <c r="B2841" s="229" t="str">
        <f>IFERROR(IF(ForbDraft!A2856&lt;&gt;"",ROW(ForbDraft!A2856),""),"")</f>
        <v/>
      </c>
      <c r="C2841" s="230" t="str">
        <f>IFERROR(IF(ForbDraft!A2856&lt;&gt;"",ForbDraft!A2856,""),"")</f>
        <v/>
      </c>
      <c r="D2841" s="230" t="str">
        <f t="shared" si="44"/>
        <v/>
      </c>
      <c r="E2841" s="230" t="str">
        <f>IFERROR(IF(ForbDraft!L2856&lt;&gt;"",ABS(ForbDraft!L2856),""),"")</f>
        <v/>
      </c>
      <c r="F2841" s="230" t="str">
        <f>IFERROR(IF(ForbDraft!K2856&lt;&gt;"",ForbDraft!K2856,""),"")</f>
        <v/>
      </c>
    </row>
    <row r="2842" spans="2:6" x14ac:dyDescent="0.2">
      <c r="B2842" s="229" t="str">
        <f>IFERROR(IF(ForbDraft!A2857&lt;&gt;"",ROW(ForbDraft!A2857),""),"")</f>
        <v/>
      </c>
      <c r="C2842" s="230" t="str">
        <f>IFERROR(IF(ForbDraft!A2857&lt;&gt;"",ForbDraft!A2857,""),"")</f>
        <v/>
      </c>
      <c r="D2842" s="230" t="str">
        <f t="shared" si="44"/>
        <v/>
      </c>
      <c r="E2842" s="230" t="str">
        <f>IFERROR(IF(ForbDraft!L2857&lt;&gt;"",ABS(ForbDraft!L2857),""),"")</f>
        <v/>
      </c>
      <c r="F2842" s="230" t="str">
        <f>IFERROR(IF(ForbDraft!K2857&lt;&gt;"",ForbDraft!K2857,""),"")</f>
        <v/>
      </c>
    </row>
    <row r="2843" spans="2:6" x14ac:dyDescent="0.2">
      <c r="B2843" s="229" t="str">
        <f>IFERROR(IF(ForbDraft!A2858&lt;&gt;"",ROW(ForbDraft!A2858),""),"")</f>
        <v/>
      </c>
      <c r="C2843" s="230" t="str">
        <f>IFERROR(IF(ForbDraft!A2858&lt;&gt;"",ForbDraft!A2858,""),"")</f>
        <v/>
      </c>
      <c r="D2843" s="230" t="str">
        <f t="shared" si="44"/>
        <v/>
      </c>
      <c r="E2843" s="230" t="str">
        <f>IFERROR(IF(ForbDraft!L2858&lt;&gt;"",ABS(ForbDraft!L2858),""),"")</f>
        <v/>
      </c>
      <c r="F2843" s="230" t="str">
        <f>IFERROR(IF(ForbDraft!K2858&lt;&gt;"",ForbDraft!K2858,""),"")</f>
        <v/>
      </c>
    </row>
    <row r="2844" spans="2:6" x14ac:dyDescent="0.2">
      <c r="B2844" s="229" t="str">
        <f>IFERROR(IF(ForbDraft!A2859&lt;&gt;"",ROW(ForbDraft!A2859),""),"")</f>
        <v/>
      </c>
      <c r="C2844" s="230" t="str">
        <f>IFERROR(IF(ForbDraft!A2859&lt;&gt;"",ForbDraft!A2859,""),"")</f>
        <v/>
      </c>
      <c r="D2844" s="230" t="str">
        <f t="shared" si="44"/>
        <v/>
      </c>
      <c r="E2844" s="230" t="str">
        <f>IFERROR(IF(ForbDraft!L2859&lt;&gt;"",ABS(ForbDraft!L2859),""),"")</f>
        <v/>
      </c>
      <c r="F2844" s="230" t="str">
        <f>IFERROR(IF(ForbDraft!K2859&lt;&gt;"",ForbDraft!K2859,""),"")</f>
        <v/>
      </c>
    </row>
    <row r="2845" spans="2:6" x14ac:dyDescent="0.2">
      <c r="B2845" s="229" t="str">
        <f>IFERROR(IF(ForbDraft!A2860&lt;&gt;"",ROW(ForbDraft!A2860),""),"")</f>
        <v/>
      </c>
      <c r="C2845" s="230" t="str">
        <f>IFERROR(IF(ForbDraft!A2860&lt;&gt;"",ForbDraft!A2860,""),"")</f>
        <v/>
      </c>
      <c r="D2845" s="230" t="str">
        <f t="shared" si="44"/>
        <v/>
      </c>
      <c r="E2845" s="230" t="str">
        <f>IFERROR(IF(ForbDraft!L2860&lt;&gt;"",ABS(ForbDraft!L2860),""),"")</f>
        <v/>
      </c>
      <c r="F2845" s="230" t="str">
        <f>IFERROR(IF(ForbDraft!K2860&lt;&gt;"",ForbDraft!K2860,""),"")</f>
        <v/>
      </c>
    </row>
    <row r="2846" spans="2:6" x14ac:dyDescent="0.2">
      <c r="B2846" s="229" t="str">
        <f>IFERROR(IF(ForbDraft!A2861&lt;&gt;"",ROW(ForbDraft!A2861),""),"")</f>
        <v/>
      </c>
      <c r="C2846" s="230" t="str">
        <f>IFERROR(IF(ForbDraft!A2861&lt;&gt;"",ForbDraft!A2861,""),"")</f>
        <v/>
      </c>
      <c r="D2846" s="230" t="str">
        <f t="shared" si="44"/>
        <v/>
      </c>
      <c r="E2846" s="230" t="str">
        <f>IFERROR(IF(ForbDraft!L2861&lt;&gt;"",ABS(ForbDraft!L2861),""),"")</f>
        <v/>
      </c>
      <c r="F2846" s="230" t="str">
        <f>IFERROR(IF(ForbDraft!K2861&lt;&gt;"",ForbDraft!K2861,""),"")</f>
        <v/>
      </c>
    </row>
    <row r="2847" spans="2:6" x14ac:dyDescent="0.2">
      <c r="B2847" s="229" t="str">
        <f>IFERROR(IF(ForbDraft!A2862&lt;&gt;"",ROW(ForbDraft!A2862),""),"")</f>
        <v/>
      </c>
      <c r="C2847" s="230" t="str">
        <f>IFERROR(IF(ForbDraft!A2862&lt;&gt;"",ForbDraft!A2862,""),"")</f>
        <v/>
      </c>
      <c r="D2847" s="230" t="str">
        <f t="shared" si="44"/>
        <v/>
      </c>
      <c r="E2847" s="230" t="str">
        <f>IFERROR(IF(ForbDraft!L2862&lt;&gt;"",ABS(ForbDraft!L2862),""),"")</f>
        <v/>
      </c>
      <c r="F2847" s="230" t="str">
        <f>IFERROR(IF(ForbDraft!K2862&lt;&gt;"",ForbDraft!K2862,""),"")</f>
        <v/>
      </c>
    </row>
    <row r="2848" spans="2:6" x14ac:dyDescent="0.2">
      <c r="B2848" s="229" t="str">
        <f>IFERROR(IF(ForbDraft!A2863&lt;&gt;"",ROW(ForbDraft!A2863),""),"")</f>
        <v/>
      </c>
      <c r="C2848" s="230" t="str">
        <f>IFERROR(IF(ForbDraft!A2863&lt;&gt;"",ForbDraft!A2863,""),"")</f>
        <v/>
      </c>
      <c r="D2848" s="230" t="str">
        <f t="shared" si="44"/>
        <v/>
      </c>
      <c r="E2848" s="230" t="str">
        <f>IFERROR(IF(ForbDraft!L2863&lt;&gt;"",ABS(ForbDraft!L2863),""),"")</f>
        <v/>
      </c>
      <c r="F2848" s="230" t="str">
        <f>IFERROR(IF(ForbDraft!K2863&lt;&gt;"",ForbDraft!K2863,""),"")</f>
        <v/>
      </c>
    </row>
    <row r="2849" spans="2:6" x14ac:dyDescent="0.2">
      <c r="B2849" s="229" t="str">
        <f>IFERROR(IF(ForbDraft!A2864&lt;&gt;"",ROW(ForbDraft!A2864),""),"")</f>
        <v/>
      </c>
      <c r="C2849" s="230" t="str">
        <f>IFERROR(IF(ForbDraft!A2864&lt;&gt;"",ForbDraft!A2864,""),"")</f>
        <v/>
      </c>
      <c r="D2849" s="230" t="str">
        <f t="shared" si="44"/>
        <v/>
      </c>
      <c r="E2849" s="230" t="str">
        <f>IFERROR(IF(ForbDraft!L2864&lt;&gt;"",ABS(ForbDraft!L2864),""),"")</f>
        <v/>
      </c>
      <c r="F2849" s="230" t="str">
        <f>IFERROR(IF(ForbDraft!K2864&lt;&gt;"",ForbDraft!K2864,""),"")</f>
        <v/>
      </c>
    </row>
    <row r="2850" spans="2:6" x14ac:dyDescent="0.2">
      <c r="B2850" s="229" t="str">
        <f>IFERROR(IF(ForbDraft!A2865&lt;&gt;"",ROW(ForbDraft!A2865),""),"")</f>
        <v/>
      </c>
      <c r="C2850" s="230" t="str">
        <f>IFERROR(IF(ForbDraft!A2865&lt;&gt;"",ForbDraft!A2865,""),"")</f>
        <v/>
      </c>
      <c r="D2850" s="230" t="str">
        <f t="shared" si="44"/>
        <v/>
      </c>
      <c r="E2850" s="230" t="str">
        <f>IFERROR(IF(ForbDraft!L2865&lt;&gt;"",ABS(ForbDraft!L2865),""),"")</f>
        <v/>
      </c>
      <c r="F2850" s="230" t="str">
        <f>IFERROR(IF(ForbDraft!K2865&lt;&gt;"",ForbDraft!K2865,""),"")</f>
        <v/>
      </c>
    </row>
    <row r="2851" spans="2:6" x14ac:dyDescent="0.2">
      <c r="B2851" s="229" t="str">
        <f>IFERROR(IF(ForbDraft!A2866&lt;&gt;"",ROW(ForbDraft!A2866),""),"")</f>
        <v/>
      </c>
      <c r="C2851" s="230" t="str">
        <f>IFERROR(IF(ForbDraft!A2866&lt;&gt;"",ForbDraft!A2866,""),"")</f>
        <v/>
      </c>
      <c r="D2851" s="230" t="str">
        <f t="shared" si="44"/>
        <v/>
      </c>
      <c r="E2851" s="230" t="str">
        <f>IFERROR(IF(ForbDraft!L2866&lt;&gt;"",ABS(ForbDraft!L2866),""),"")</f>
        <v/>
      </c>
      <c r="F2851" s="230" t="str">
        <f>IFERROR(IF(ForbDraft!K2866&lt;&gt;"",ForbDraft!K2866,""),"")</f>
        <v/>
      </c>
    </row>
    <row r="2852" spans="2:6" x14ac:dyDescent="0.2">
      <c r="B2852" s="229" t="str">
        <f>IFERROR(IF(ForbDraft!A2867&lt;&gt;"",ROW(ForbDraft!A2867),""),"")</f>
        <v/>
      </c>
      <c r="C2852" s="230" t="str">
        <f>IFERROR(IF(ForbDraft!A2867&lt;&gt;"",ForbDraft!A2867,""),"")</f>
        <v/>
      </c>
      <c r="D2852" s="230" t="str">
        <f t="shared" si="44"/>
        <v/>
      </c>
      <c r="E2852" s="230" t="str">
        <f>IFERROR(IF(ForbDraft!L2867&lt;&gt;"",ABS(ForbDraft!L2867),""),"")</f>
        <v/>
      </c>
      <c r="F2852" s="230" t="str">
        <f>IFERROR(IF(ForbDraft!K2867&lt;&gt;"",ForbDraft!K2867,""),"")</f>
        <v/>
      </c>
    </row>
    <row r="2853" spans="2:6" x14ac:dyDescent="0.2">
      <c r="B2853" s="229" t="str">
        <f>IFERROR(IF(ForbDraft!A2868&lt;&gt;"",ROW(ForbDraft!A2868),""),"")</f>
        <v/>
      </c>
      <c r="C2853" s="230" t="str">
        <f>IFERROR(IF(ForbDraft!A2868&lt;&gt;"",ForbDraft!A2868,""),"")</f>
        <v/>
      </c>
      <c r="D2853" s="230" t="str">
        <f t="shared" si="44"/>
        <v/>
      </c>
      <c r="E2853" s="230" t="str">
        <f>IFERROR(IF(ForbDraft!L2868&lt;&gt;"",ABS(ForbDraft!L2868),""),"")</f>
        <v/>
      </c>
      <c r="F2853" s="230" t="str">
        <f>IFERROR(IF(ForbDraft!K2868&lt;&gt;"",ForbDraft!K2868,""),"")</f>
        <v/>
      </c>
    </row>
    <row r="2854" spans="2:6" x14ac:dyDescent="0.2">
      <c r="B2854" s="229" t="str">
        <f>IFERROR(IF(ForbDraft!A2869&lt;&gt;"",ROW(ForbDraft!A2869),""),"")</f>
        <v/>
      </c>
      <c r="C2854" s="230" t="str">
        <f>IFERROR(IF(ForbDraft!A2869&lt;&gt;"",ForbDraft!A2869,""),"")</f>
        <v/>
      </c>
      <c r="D2854" s="230" t="str">
        <f t="shared" si="44"/>
        <v/>
      </c>
      <c r="E2854" s="230" t="str">
        <f>IFERROR(IF(ForbDraft!L2869&lt;&gt;"",ABS(ForbDraft!L2869),""),"")</f>
        <v/>
      </c>
      <c r="F2854" s="230" t="str">
        <f>IFERROR(IF(ForbDraft!K2869&lt;&gt;"",ForbDraft!K2869,""),"")</f>
        <v/>
      </c>
    </row>
    <row r="2855" spans="2:6" x14ac:dyDescent="0.2">
      <c r="B2855" s="229" t="str">
        <f>IFERROR(IF(ForbDraft!A2870&lt;&gt;"",ROW(ForbDraft!A2870),""),"")</f>
        <v/>
      </c>
      <c r="C2855" s="230" t="str">
        <f>IFERROR(IF(ForbDraft!A2870&lt;&gt;"",ForbDraft!A2870,""),"")</f>
        <v/>
      </c>
      <c r="D2855" s="230" t="str">
        <f t="shared" si="44"/>
        <v/>
      </c>
      <c r="E2855" s="230" t="str">
        <f>IFERROR(IF(ForbDraft!L2870&lt;&gt;"",ABS(ForbDraft!L2870),""),"")</f>
        <v/>
      </c>
      <c r="F2855" s="230" t="str">
        <f>IFERROR(IF(ForbDraft!K2870&lt;&gt;"",ForbDraft!K2870,""),"")</f>
        <v/>
      </c>
    </row>
    <row r="2856" spans="2:6" x14ac:dyDescent="0.2">
      <c r="B2856" s="229" t="str">
        <f>IFERROR(IF(ForbDraft!A2871&lt;&gt;"",ROW(ForbDraft!A2871),""),"")</f>
        <v/>
      </c>
      <c r="C2856" s="230" t="str">
        <f>IFERROR(IF(ForbDraft!A2871&lt;&gt;"",ForbDraft!A2871,""),"")</f>
        <v/>
      </c>
      <c r="D2856" s="230" t="str">
        <f t="shared" si="44"/>
        <v/>
      </c>
      <c r="E2856" s="230" t="str">
        <f>IFERROR(IF(ForbDraft!L2871&lt;&gt;"",ABS(ForbDraft!L2871),""),"")</f>
        <v/>
      </c>
      <c r="F2856" s="230" t="str">
        <f>IFERROR(IF(ForbDraft!K2871&lt;&gt;"",ForbDraft!K2871,""),"")</f>
        <v/>
      </c>
    </row>
    <row r="2857" spans="2:6" x14ac:dyDescent="0.2">
      <c r="B2857" s="229" t="str">
        <f>IFERROR(IF(ForbDraft!A2872&lt;&gt;"",ROW(ForbDraft!A2872),""),"")</f>
        <v/>
      </c>
      <c r="C2857" s="230" t="str">
        <f>IFERROR(IF(ForbDraft!A2872&lt;&gt;"",ForbDraft!A2872,""),"")</f>
        <v/>
      </c>
      <c r="D2857" s="230" t="str">
        <f t="shared" si="44"/>
        <v/>
      </c>
      <c r="E2857" s="230" t="str">
        <f>IFERROR(IF(ForbDraft!L2872&lt;&gt;"",ABS(ForbDraft!L2872),""),"")</f>
        <v/>
      </c>
      <c r="F2857" s="230" t="str">
        <f>IFERROR(IF(ForbDraft!K2872&lt;&gt;"",ForbDraft!K2872,""),"")</f>
        <v/>
      </c>
    </row>
    <row r="2858" spans="2:6" x14ac:dyDescent="0.2">
      <c r="B2858" s="229" t="str">
        <f>IFERROR(IF(ForbDraft!A2873&lt;&gt;"",ROW(ForbDraft!A2873),""),"")</f>
        <v/>
      </c>
      <c r="C2858" s="230" t="str">
        <f>IFERROR(IF(ForbDraft!A2873&lt;&gt;"",ForbDraft!A2873,""),"")</f>
        <v/>
      </c>
      <c r="D2858" s="230" t="str">
        <f t="shared" si="44"/>
        <v/>
      </c>
      <c r="E2858" s="230" t="str">
        <f>IFERROR(IF(ForbDraft!L2873&lt;&gt;"",ABS(ForbDraft!L2873),""),"")</f>
        <v/>
      </c>
      <c r="F2858" s="230" t="str">
        <f>IFERROR(IF(ForbDraft!K2873&lt;&gt;"",ForbDraft!K2873,""),"")</f>
        <v/>
      </c>
    </row>
    <row r="2859" spans="2:6" x14ac:dyDescent="0.2">
      <c r="B2859" s="229" t="str">
        <f>IFERROR(IF(ForbDraft!A2874&lt;&gt;"",ROW(ForbDraft!A2874),""),"")</f>
        <v/>
      </c>
      <c r="C2859" s="230" t="str">
        <f>IFERROR(IF(ForbDraft!A2874&lt;&gt;"",ForbDraft!A2874,""),"")</f>
        <v/>
      </c>
      <c r="D2859" s="230" t="str">
        <f t="shared" si="44"/>
        <v/>
      </c>
      <c r="E2859" s="230" t="str">
        <f>IFERROR(IF(ForbDraft!L2874&lt;&gt;"",ABS(ForbDraft!L2874),""),"")</f>
        <v/>
      </c>
      <c r="F2859" s="230" t="str">
        <f>IFERROR(IF(ForbDraft!K2874&lt;&gt;"",ForbDraft!K2874,""),"")</f>
        <v/>
      </c>
    </row>
    <row r="2860" spans="2:6" x14ac:dyDescent="0.2">
      <c r="B2860" s="229" t="str">
        <f>IFERROR(IF(ForbDraft!A2875&lt;&gt;"",ROW(ForbDraft!A2875),""),"")</f>
        <v/>
      </c>
      <c r="C2860" s="230" t="str">
        <f>IFERROR(IF(ForbDraft!A2875&lt;&gt;"",ForbDraft!A2875,""),"")</f>
        <v/>
      </c>
      <c r="D2860" s="230" t="str">
        <f t="shared" si="44"/>
        <v/>
      </c>
      <c r="E2860" s="230" t="str">
        <f>IFERROR(IF(ForbDraft!L2875&lt;&gt;"",ABS(ForbDraft!L2875),""),"")</f>
        <v/>
      </c>
      <c r="F2860" s="230" t="str">
        <f>IFERROR(IF(ForbDraft!K2875&lt;&gt;"",ForbDraft!K2875,""),"")</f>
        <v/>
      </c>
    </row>
    <row r="2861" spans="2:6" x14ac:dyDescent="0.2">
      <c r="B2861" s="229" t="str">
        <f>IFERROR(IF(ForbDraft!A2876&lt;&gt;"",ROW(ForbDraft!A2876),""),"")</f>
        <v/>
      </c>
      <c r="C2861" s="230" t="str">
        <f>IFERROR(IF(ForbDraft!A2876&lt;&gt;"",ForbDraft!A2876,""),"")</f>
        <v/>
      </c>
      <c r="D2861" s="230" t="str">
        <f t="shared" si="44"/>
        <v/>
      </c>
      <c r="E2861" s="230" t="str">
        <f>IFERROR(IF(ForbDraft!L2876&lt;&gt;"",ABS(ForbDraft!L2876),""),"")</f>
        <v/>
      </c>
      <c r="F2861" s="230" t="str">
        <f>IFERROR(IF(ForbDraft!K2876&lt;&gt;"",ForbDraft!K2876,""),"")</f>
        <v/>
      </c>
    </row>
    <row r="2862" spans="2:6" x14ac:dyDescent="0.2">
      <c r="B2862" s="229" t="str">
        <f>IFERROR(IF(ForbDraft!A2877&lt;&gt;"",ROW(ForbDraft!A2877),""),"")</f>
        <v/>
      </c>
      <c r="C2862" s="230" t="str">
        <f>IFERROR(IF(ForbDraft!A2877&lt;&gt;"",ForbDraft!A2877,""),"")</f>
        <v/>
      </c>
      <c r="D2862" s="230" t="str">
        <f t="shared" si="44"/>
        <v/>
      </c>
      <c r="E2862" s="230" t="str">
        <f>IFERROR(IF(ForbDraft!L2877&lt;&gt;"",ABS(ForbDraft!L2877),""),"")</f>
        <v/>
      </c>
      <c r="F2862" s="230" t="str">
        <f>IFERROR(IF(ForbDraft!K2877&lt;&gt;"",ForbDraft!K2877,""),"")</f>
        <v/>
      </c>
    </row>
    <row r="2863" spans="2:6" x14ac:dyDescent="0.2">
      <c r="B2863" s="229" t="str">
        <f>IFERROR(IF(ForbDraft!A2878&lt;&gt;"",ROW(ForbDraft!A2878),""),"")</f>
        <v/>
      </c>
      <c r="C2863" s="230" t="str">
        <f>IFERROR(IF(ForbDraft!A2878&lt;&gt;"",ForbDraft!A2878,""),"")</f>
        <v/>
      </c>
      <c r="D2863" s="230" t="str">
        <f t="shared" si="44"/>
        <v/>
      </c>
      <c r="E2863" s="230" t="str">
        <f>IFERROR(IF(ForbDraft!L2878&lt;&gt;"",ABS(ForbDraft!L2878),""),"")</f>
        <v/>
      </c>
      <c r="F2863" s="230" t="str">
        <f>IFERROR(IF(ForbDraft!K2878&lt;&gt;"",ForbDraft!K2878,""),"")</f>
        <v/>
      </c>
    </row>
    <row r="2864" spans="2:6" x14ac:dyDescent="0.2">
      <c r="B2864" s="229" t="str">
        <f>IFERROR(IF(ForbDraft!A2879&lt;&gt;"",ROW(ForbDraft!A2879),""),"")</f>
        <v/>
      </c>
      <c r="C2864" s="230" t="str">
        <f>IFERROR(IF(ForbDraft!A2879&lt;&gt;"",ForbDraft!A2879,""),"")</f>
        <v/>
      </c>
      <c r="D2864" s="230" t="str">
        <f t="shared" si="44"/>
        <v/>
      </c>
      <c r="E2864" s="230" t="str">
        <f>IFERROR(IF(ForbDraft!L2879&lt;&gt;"",ABS(ForbDraft!L2879),""),"")</f>
        <v/>
      </c>
      <c r="F2864" s="230" t="str">
        <f>IFERROR(IF(ForbDraft!K2879&lt;&gt;"",ForbDraft!K2879,""),"")</f>
        <v/>
      </c>
    </row>
    <row r="2865" spans="2:6" x14ac:dyDescent="0.2">
      <c r="B2865" s="229" t="str">
        <f>IFERROR(IF(ForbDraft!A2880&lt;&gt;"",ROW(ForbDraft!A2880),""),"")</f>
        <v/>
      </c>
      <c r="C2865" s="230" t="str">
        <f>IFERROR(IF(ForbDraft!A2880&lt;&gt;"",ForbDraft!A2880,""),"")</f>
        <v/>
      </c>
      <c r="D2865" s="230" t="str">
        <f t="shared" si="44"/>
        <v/>
      </c>
      <c r="E2865" s="230" t="str">
        <f>IFERROR(IF(ForbDraft!L2880&lt;&gt;"",ABS(ForbDraft!L2880),""),"")</f>
        <v/>
      </c>
      <c r="F2865" s="230" t="str">
        <f>IFERROR(IF(ForbDraft!K2880&lt;&gt;"",ForbDraft!K2880,""),"")</f>
        <v/>
      </c>
    </row>
    <row r="2866" spans="2:6" x14ac:dyDescent="0.2">
      <c r="B2866" s="229" t="str">
        <f>IFERROR(IF(ForbDraft!A2881&lt;&gt;"",ROW(ForbDraft!A2881),""),"")</f>
        <v/>
      </c>
      <c r="C2866" s="230" t="str">
        <f>IFERROR(IF(ForbDraft!A2881&lt;&gt;"",ForbDraft!A2881,""),"")</f>
        <v/>
      </c>
      <c r="D2866" s="230" t="str">
        <f t="shared" si="44"/>
        <v/>
      </c>
      <c r="E2866" s="230" t="str">
        <f>IFERROR(IF(ForbDraft!L2881&lt;&gt;"",ABS(ForbDraft!L2881),""),"")</f>
        <v/>
      </c>
      <c r="F2866" s="230" t="str">
        <f>IFERROR(IF(ForbDraft!K2881&lt;&gt;"",ForbDraft!K2881,""),"")</f>
        <v/>
      </c>
    </row>
    <row r="2867" spans="2:6" x14ac:dyDescent="0.2">
      <c r="B2867" s="229" t="str">
        <f>IFERROR(IF(ForbDraft!A2882&lt;&gt;"",ROW(ForbDraft!A2882),""),"")</f>
        <v/>
      </c>
      <c r="C2867" s="230" t="str">
        <f>IFERROR(IF(ForbDraft!A2882&lt;&gt;"",ForbDraft!A2882,""),"")</f>
        <v/>
      </c>
      <c r="D2867" s="230" t="str">
        <f t="shared" si="44"/>
        <v/>
      </c>
      <c r="E2867" s="230" t="str">
        <f>IFERROR(IF(ForbDraft!L2882&lt;&gt;"",ABS(ForbDraft!L2882),""),"")</f>
        <v/>
      </c>
      <c r="F2867" s="230" t="str">
        <f>IFERROR(IF(ForbDraft!K2882&lt;&gt;"",ForbDraft!K2882,""),"")</f>
        <v/>
      </c>
    </row>
    <row r="2868" spans="2:6" x14ac:dyDescent="0.2">
      <c r="B2868" s="229" t="str">
        <f>IFERROR(IF(ForbDraft!A2883&lt;&gt;"",ROW(ForbDraft!A2883),""),"")</f>
        <v/>
      </c>
      <c r="C2868" s="230" t="str">
        <f>IFERROR(IF(ForbDraft!A2883&lt;&gt;"",ForbDraft!A2883,""),"")</f>
        <v/>
      </c>
      <c r="D2868" s="230" t="str">
        <f t="shared" si="44"/>
        <v/>
      </c>
      <c r="E2868" s="230" t="str">
        <f>IFERROR(IF(ForbDraft!L2883&lt;&gt;"",ABS(ForbDraft!L2883),""),"")</f>
        <v/>
      </c>
      <c r="F2868" s="230" t="str">
        <f>IFERROR(IF(ForbDraft!K2883&lt;&gt;"",ForbDraft!K2883,""),"")</f>
        <v/>
      </c>
    </row>
    <row r="2869" spans="2:6" x14ac:dyDescent="0.2">
      <c r="B2869" s="229" t="str">
        <f>IFERROR(IF(ForbDraft!A2884&lt;&gt;"",ROW(ForbDraft!A2884),""),"")</f>
        <v/>
      </c>
      <c r="C2869" s="230" t="str">
        <f>IFERROR(IF(ForbDraft!A2884&lt;&gt;"",ForbDraft!A2884,""),"")</f>
        <v/>
      </c>
      <c r="D2869" s="230" t="str">
        <f t="shared" si="44"/>
        <v/>
      </c>
      <c r="E2869" s="230" t="str">
        <f>IFERROR(IF(ForbDraft!L2884&lt;&gt;"",ABS(ForbDraft!L2884),""),"")</f>
        <v/>
      </c>
      <c r="F2869" s="230" t="str">
        <f>IFERROR(IF(ForbDraft!K2884&lt;&gt;"",ForbDraft!K2884,""),"")</f>
        <v/>
      </c>
    </row>
    <row r="2870" spans="2:6" x14ac:dyDescent="0.2">
      <c r="B2870" s="229" t="str">
        <f>IFERROR(IF(ForbDraft!A2885&lt;&gt;"",ROW(ForbDraft!A2885),""),"")</f>
        <v/>
      </c>
      <c r="C2870" s="230" t="str">
        <f>IFERROR(IF(ForbDraft!A2885&lt;&gt;"",ForbDraft!A2885,""),"")</f>
        <v/>
      </c>
      <c r="D2870" s="230" t="str">
        <f t="shared" si="44"/>
        <v/>
      </c>
      <c r="E2870" s="230" t="str">
        <f>IFERROR(IF(ForbDraft!L2885&lt;&gt;"",ABS(ForbDraft!L2885),""),"")</f>
        <v/>
      </c>
      <c r="F2870" s="230" t="str">
        <f>IFERROR(IF(ForbDraft!K2885&lt;&gt;"",ForbDraft!K2885,""),"")</f>
        <v/>
      </c>
    </row>
    <row r="2871" spans="2:6" x14ac:dyDescent="0.2">
      <c r="B2871" s="229" t="str">
        <f>IFERROR(IF(ForbDraft!A2886&lt;&gt;"",ROW(ForbDraft!A2886),""),"")</f>
        <v/>
      </c>
      <c r="C2871" s="230" t="str">
        <f>IFERROR(IF(ForbDraft!A2886&lt;&gt;"",ForbDraft!A2886,""),"")</f>
        <v/>
      </c>
      <c r="D2871" s="230" t="str">
        <f t="shared" si="44"/>
        <v/>
      </c>
      <c r="E2871" s="230" t="str">
        <f>IFERROR(IF(ForbDraft!L2886&lt;&gt;"",ABS(ForbDraft!L2886),""),"")</f>
        <v/>
      </c>
      <c r="F2871" s="230" t="str">
        <f>IFERROR(IF(ForbDraft!K2886&lt;&gt;"",ForbDraft!K2886,""),"")</f>
        <v/>
      </c>
    </row>
    <row r="2872" spans="2:6" x14ac:dyDescent="0.2">
      <c r="B2872" s="229" t="str">
        <f>IFERROR(IF(ForbDraft!A2887&lt;&gt;"",ROW(ForbDraft!A2887),""),"")</f>
        <v/>
      </c>
      <c r="C2872" s="230" t="str">
        <f>IFERROR(IF(ForbDraft!A2887&lt;&gt;"",ForbDraft!A2887,""),"")</f>
        <v/>
      </c>
      <c r="D2872" s="230" t="str">
        <f t="shared" si="44"/>
        <v/>
      </c>
      <c r="E2872" s="230" t="str">
        <f>IFERROR(IF(ForbDraft!L2887&lt;&gt;"",ABS(ForbDraft!L2887),""),"")</f>
        <v/>
      </c>
      <c r="F2872" s="230" t="str">
        <f>IFERROR(IF(ForbDraft!K2887&lt;&gt;"",ForbDraft!K2887,""),"")</f>
        <v/>
      </c>
    </row>
    <row r="2873" spans="2:6" x14ac:dyDescent="0.2">
      <c r="B2873" s="229" t="str">
        <f>IFERROR(IF(ForbDraft!A2888&lt;&gt;"",ROW(ForbDraft!A2888),""),"")</f>
        <v/>
      </c>
      <c r="C2873" s="230" t="str">
        <f>IFERROR(IF(ForbDraft!A2888&lt;&gt;"",ForbDraft!A2888,""),"")</f>
        <v/>
      </c>
      <c r="D2873" s="230" t="str">
        <f t="shared" si="44"/>
        <v/>
      </c>
      <c r="E2873" s="230" t="str">
        <f>IFERROR(IF(ForbDraft!L2888&lt;&gt;"",ABS(ForbDraft!L2888),""),"")</f>
        <v/>
      </c>
      <c r="F2873" s="230" t="str">
        <f>IFERROR(IF(ForbDraft!K2888&lt;&gt;"",ForbDraft!K2888,""),"")</f>
        <v/>
      </c>
    </row>
    <row r="2874" spans="2:6" x14ac:dyDescent="0.2">
      <c r="B2874" s="229" t="str">
        <f>IFERROR(IF(ForbDraft!A2889&lt;&gt;"",ROW(ForbDraft!A2889),""),"")</f>
        <v/>
      </c>
      <c r="C2874" s="230" t="str">
        <f>IFERROR(IF(ForbDraft!A2889&lt;&gt;"",ForbDraft!A2889,""),"")</f>
        <v/>
      </c>
      <c r="D2874" s="230" t="str">
        <f t="shared" si="44"/>
        <v/>
      </c>
      <c r="E2874" s="230" t="str">
        <f>IFERROR(IF(ForbDraft!L2889&lt;&gt;"",ABS(ForbDraft!L2889),""),"")</f>
        <v/>
      </c>
      <c r="F2874" s="230" t="str">
        <f>IFERROR(IF(ForbDraft!K2889&lt;&gt;"",ForbDraft!K2889,""),"")</f>
        <v/>
      </c>
    </row>
    <row r="2875" spans="2:6" x14ac:dyDescent="0.2">
      <c r="B2875" s="229" t="str">
        <f>IFERROR(IF(ForbDraft!A2890&lt;&gt;"",ROW(ForbDraft!A2890),""),"")</f>
        <v/>
      </c>
      <c r="C2875" s="230" t="str">
        <f>IFERROR(IF(ForbDraft!A2890&lt;&gt;"",ForbDraft!A2890,""),"")</f>
        <v/>
      </c>
      <c r="D2875" s="230" t="str">
        <f t="shared" si="44"/>
        <v/>
      </c>
      <c r="E2875" s="230" t="str">
        <f>IFERROR(IF(ForbDraft!L2890&lt;&gt;"",ABS(ForbDraft!L2890),""),"")</f>
        <v/>
      </c>
      <c r="F2875" s="230" t="str">
        <f>IFERROR(IF(ForbDraft!K2890&lt;&gt;"",ForbDraft!K2890,""),"")</f>
        <v/>
      </c>
    </row>
    <row r="2876" spans="2:6" x14ac:dyDescent="0.2">
      <c r="B2876" s="229" t="str">
        <f>IFERROR(IF(ForbDraft!A2891&lt;&gt;"",ROW(ForbDraft!A2891),""),"")</f>
        <v/>
      </c>
      <c r="C2876" s="230" t="str">
        <f>IFERROR(IF(ForbDraft!A2891&lt;&gt;"",ForbDraft!A2891,""),"")</f>
        <v/>
      </c>
      <c r="D2876" s="230" t="str">
        <f t="shared" si="44"/>
        <v/>
      </c>
      <c r="E2876" s="230" t="str">
        <f>IFERROR(IF(ForbDraft!L2891&lt;&gt;"",ABS(ForbDraft!L2891),""),"")</f>
        <v/>
      </c>
      <c r="F2876" s="230" t="str">
        <f>IFERROR(IF(ForbDraft!K2891&lt;&gt;"",ForbDraft!K2891,""),"")</f>
        <v/>
      </c>
    </row>
    <row r="2877" spans="2:6" x14ac:dyDescent="0.2">
      <c r="B2877" s="229" t="str">
        <f>IFERROR(IF(ForbDraft!A2892&lt;&gt;"",ROW(ForbDraft!A2892),""),"")</f>
        <v/>
      </c>
      <c r="C2877" s="230" t="str">
        <f>IFERROR(IF(ForbDraft!A2892&lt;&gt;"",ForbDraft!A2892,""),"")</f>
        <v/>
      </c>
      <c r="D2877" s="230" t="str">
        <f t="shared" si="44"/>
        <v/>
      </c>
      <c r="E2877" s="230" t="str">
        <f>IFERROR(IF(ForbDraft!L2892&lt;&gt;"",ABS(ForbDraft!L2892),""),"")</f>
        <v/>
      </c>
      <c r="F2877" s="230" t="str">
        <f>IFERROR(IF(ForbDraft!K2892&lt;&gt;"",ForbDraft!K2892,""),"")</f>
        <v/>
      </c>
    </row>
    <row r="2878" spans="2:6" x14ac:dyDescent="0.2">
      <c r="B2878" s="229" t="str">
        <f>IFERROR(IF(ForbDraft!A2893&lt;&gt;"",ROW(ForbDraft!A2893),""),"")</f>
        <v/>
      </c>
      <c r="C2878" s="230" t="str">
        <f>IFERROR(IF(ForbDraft!A2893&lt;&gt;"",ForbDraft!A2893,""),"")</f>
        <v/>
      </c>
      <c r="D2878" s="230" t="str">
        <f t="shared" si="44"/>
        <v/>
      </c>
      <c r="E2878" s="230" t="str">
        <f>IFERROR(IF(ForbDraft!L2893&lt;&gt;"",ABS(ForbDraft!L2893),""),"")</f>
        <v/>
      </c>
      <c r="F2878" s="230" t="str">
        <f>IFERROR(IF(ForbDraft!K2893&lt;&gt;"",ForbDraft!K2893,""),"")</f>
        <v/>
      </c>
    </row>
    <row r="2879" spans="2:6" x14ac:dyDescent="0.2">
      <c r="B2879" s="229" t="str">
        <f>IFERROR(IF(ForbDraft!A2894&lt;&gt;"",ROW(ForbDraft!A2894),""),"")</f>
        <v/>
      </c>
      <c r="C2879" s="230" t="str">
        <f>IFERROR(IF(ForbDraft!A2894&lt;&gt;"",ForbDraft!A2894,""),"")</f>
        <v/>
      </c>
      <c r="D2879" s="230" t="str">
        <f t="shared" si="44"/>
        <v/>
      </c>
      <c r="E2879" s="230" t="str">
        <f>IFERROR(IF(ForbDraft!L2894&lt;&gt;"",ABS(ForbDraft!L2894),""),"")</f>
        <v/>
      </c>
      <c r="F2879" s="230" t="str">
        <f>IFERROR(IF(ForbDraft!K2894&lt;&gt;"",ForbDraft!K2894,""),"")</f>
        <v/>
      </c>
    </row>
    <row r="2880" spans="2:6" x14ac:dyDescent="0.2">
      <c r="B2880" s="229" t="str">
        <f>IFERROR(IF(ForbDraft!A2895&lt;&gt;"",ROW(ForbDraft!A2895),""),"")</f>
        <v/>
      </c>
      <c r="C2880" s="230" t="str">
        <f>IFERROR(IF(ForbDraft!A2895&lt;&gt;"",ForbDraft!A2895,""),"")</f>
        <v/>
      </c>
      <c r="D2880" s="230" t="str">
        <f t="shared" si="44"/>
        <v/>
      </c>
      <c r="E2880" s="230" t="str">
        <f>IFERROR(IF(ForbDraft!L2895&lt;&gt;"",ABS(ForbDraft!L2895),""),"")</f>
        <v/>
      </c>
      <c r="F2880" s="230" t="str">
        <f>IFERROR(IF(ForbDraft!K2895&lt;&gt;"",ForbDraft!K2895,""),"")</f>
        <v/>
      </c>
    </row>
    <row r="2881" spans="2:6" x14ac:dyDescent="0.2">
      <c r="B2881" s="229" t="str">
        <f>IFERROR(IF(ForbDraft!A2896&lt;&gt;"",ROW(ForbDraft!A2896),""),"")</f>
        <v/>
      </c>
      <c r="C2881" s="230" t="str">
        <f>IFERROR(IF(ForbDraft!A2896&lt;&gt;"",ForbDraft!A2896,""),"")</f>
        <v/>
      </c>
      <c r="D2881" s="230" t="str">
        <f t="shared" si="44"/>
        <v/>
      </c>
      <c r="E2881" s="230" t="str">
        <f>IFERROR(IF(ForbDraft!L2896&lt;&gt;"",ABS(ForbDraft!L2896),""),"")</f>
        <v/>
      </c>
      <c r="F2881" s="230" t="str">
        <f>IFERROR(IF(ForbDraft!K2896&lt;&gt;"",ForbDraft!K2896,""),"")</f>
        <v/>
      </c>
    </row>
    <row r="2882" spans="2:6" x14ac:dyDescent="0.2">
      <c r="B2882" s="229" t="str">
        <f>IFERROR(IF(ForbDraft!A2897&lt;&gt;"",ROW(ForbDraft!A2897),""),"")</f>
        <v/>
      </c>
      <c r="C2882" s="230" t="str">
        <f>IFERROR(IF(ForbDraft!A2897&lt;&gt;"",ForbDraft!A2897,""),"")</f>
        <v/>
      </c>
      <c r="D2882" s="230" t="str">
        <f t="shared" si="44"/>
        <v/>
      </c>
      <c r="E2882" s="230" t="str">
        <f>IFERROR(IF(ForbDraft!L2897&lt;&gt;"",ABS(ForbDraft!L2897),""),"")</f>
        <v/>
      </c>
      <c r="F2882" s="230" t="str">
        <f>IFERROR(IF(ForbDraft!K2897&lt;&gt;"",ForbDraft!K2897,""),"")</f>
        <v/>
      </c>
    </row>
    <row r="2883" spans="2:6" x14ac:dyDescent="0.2">
      <c r="B2883" s="229" t="str">
        <f>IFERROR(IF(ForbDraft!A2898&lt;&gt;"",ROW(ForbDraft!A2898),""),"")</f>
        <v/>
      </c>
      <c r="C2883" s="230" t="str">
        <f>IFERROR(IF(ForbDraft!A2898&lt;&gt;"",ForbDraft!A2898,""),"")</f>
        <v/>
      </c>
      <c r="D2883" s="230" t="str">
        <f t="shared" ref="D2883:D2946" si="45">IF(F2883="pH לבדיקת גבול","pH",F2883)</f>
        <v/>
      </c>
      <c r="E2883" s="230" t="str">
        <f>IFERROR(IF(ForbDraft!L2898&lt;&gt;"",ABS(ForbDraft!L2898),""),"")</f>
        <v/>
      </c>
      <c r="F2883" s="230" t="str">
        <f>IFERROR(IF(ForbDraft!K2898&lt;&gt;"",ForbDraft!K2898,""),"")</f>
        <v/>
      </c>
    </row>
    <row r="2884" spans="2:6" x14ac:dyDescent="0.2">
      <c r="B2884" s="229" t="str">
        <f>IFERROR(IF(ForbDraft!A2899&lt;&gt;"",ROW(ForbDraft!A2899),""),"")</f>
        <v/>
      </c>
      <c r="C2884" s="230" t="str">
        <f>IFERROR(IF(ForbDraft!A2899&lt;&gt;"",ForbDraft!A2899,""),"")</f>
        <v/>
      </c>
      <c r="D2884" s="230" t="str">
        <f t="shared" si="45"/>
        <v/>
      </c>
      <c r="E2884" s="230" t="str">
        <f>IFERROR(IF(ForbDraft!L2899&lt;&gt;"",ABS(ForbDraft!L2899),""),"")</f>
        <v/>
      </c>
      <c r="F2884" s="230" t="str">
        <f>IFERROR(IF(ForbDraft!K2899&lt;&gt;"",ForbDraft!K2899,""),"")</f>
        <v/>
      </c>
    </row>
    <row r="2885" spans="2:6" x14ac:dyDescent="0.2">
      <c r="B2885" s="229" t="str">
        <f>IFERROR(IF(ForbDraft!A2900&lt;&gt;"",ROW(ForbDraft!A2900),""),"")</f>
        <v/>
      </c>
      <c r="C2885" s="230" t="str">
        <f>IFERROR(IF(ForbDraft!A2900&lt;&gt;"",ForbDraft!A2900,""),"")</f>
        <v/>
      </c>
      <c r="D2885" s="230" t="str">
        <f t="shared" si="45"/>
        <v/>
      </c>
      <c r="E2885" s="230" t="str">
        <f>IFERROR(IF(ForbDraft!L2900&lt;&gt;"",ABS(ForbDraft!L2900),""),"")</f>
        <v/>
      </c>
      <c r="F2885" s="230" t="str">
        <f>IFERROR(IF(ForbDraft!K2900&lt;&gt;"",ForbDraft!K2900,""),"")</f>
        <v/>
      </c>
    </row>
    <row r="2886" spans="2:6" x14ac:dyDescent="0.2">
      <c r="B2886" s="229" t="str">
        <f>IFERROR(IF(ForbDraft!A2901&lt;&gt;"",ROW(ForbDraft!A2901),""),"")</f>
        <v/>
      </c>
      <c r="C2886" s="230" t="str">
        <f>IFERROR(IF(ForbDraft!A2901&lt;&gt;"",ForbDraft!A2901,""),"")</f>
        <v/>
      </c>
      <c r="D2886" s="230" t="str">
        <f t="shared" si="45"/>
        <v/>
      </c>
      <c r="E2886" s="230" t="str">
        <f>IFERROR(IF(ForbDraft!L2901&lt;&gt;"",ABS(ForbDraft!L2901),""),"")</f>
        <v/>
      </c>
      <c r="F2886" s="230" t="str">
        <f>IFERROR(IF(ForbDraft!K2901&lt;&gt;"",ForbDraft!K2901,""),"")</f>
        <v/>
      </c>
    </row>
    <row r="2887" spans="2:6" x14ac:dyDescent="0.2">
      <c r="B2887" s="229" t="str">
        <f>IFERROR(IF(ForbDraft!A2902&lt;&gt;"",ROW(ForbDraft!A2902),""),"")</f>
        <v/>
      </c>
      <c r="C2887" s="230" t="str">
        <f>IFERROR(IF(ForbDraft!A2902&lt;&gt;"",ForbDraft!A2902,""),"")</f>
        <v/>
      </c>
      <c r="D2887" s="230" t="str">
        <f t="shared" si="45"/>
        <v/>
      </c>
      <c r="E2887" s="230" t="str">
        <f>IFERROR(IF(ForbDraft!L2902&lt;&gt;"",ABS(ForbDraft!L2902),""),"")</f>
        <v/>
      </c>
      <c r="F2887" s="230" t="str">
        <f>IFERROR(IF(ForbDraft!K2902&lt;&gt;"",ForbDraft!K2902,""),"")</f>
        <v/>
      </c>
    </row>
    <row r="2888" spans="2:6" x14ac:dyDescent="0.2">
      <c r="B2888" s="229" t="str">
        <f>IFERROR(IF(ForbDraft!A2903&lt;&gt;"",ROW(ForbDraft!A2903),""),"")</f>
        <v/>
      </c>
      <c r="C2888" s="230" t="str">
        <f>IFERROR(IF(ForbDraft!A2903&lt;&gt;"",ForbDraft!A2903,""),"")</f>
        <v/>
      </c>
      <c r="D2888" s="230" t="str">
        <f t="shared" si="45"/>
        <v/>
      </c>
      <c r="E2888" s="230" t="str">
        <f>IFERROR(IF(ForbDraft!L2903&lt;&gt;"",ABS(ForbDraft!L2903),""),"")</f>
        <v/>
      </c>
      <c r="F2888" s="230" t="str">
        <f>IFERROR(IF(ForbDraft!K2903&lt;&gt;"",ForbDraft!K2903,""),"")</f>
        <v/>
      </c>
    </row>
    <row r="2889" spans="2:6" x14ac:dyDescent="0.2">
      <c r="B2889" s="229" t="str">
        <f>IFERROR(IF(ForbDraft!A2904&lt;&gt;"",ROW(ForbDraft!A2904),""),"")</f>
        <v/>
      </c>
      <c r="C2889" s="230" t="str">
        <f>IFERROR(IF(ForbDraft!A2904&lt;&gt;"",ForbDraft!A2904,""),"")</f>
        <v/>
      </c>
      <c r="D2889" s="230" t="str">
        <f t="shared" si="45"/>
        <v/>
      </c>
      <c r="E2889" s="230" t="str">
        <f>IFERROR(IF(ForbDraft!L2904&lt;&gt;"",ABS(ForbDraft!L2904),""),"")</f>
        <v/>
      </c>
      <c r="F2889" s="230" t="str">
        <f>IFERROR(IF(ForbDraft!K2904&lt;&gt;"",ForbDraft!K2904,""),"")</f>
        <v/>
      </c>
    </row>
    <row r="2890" spans="2:6" x14ac:dyDescent="0.2">
      <c r="B2890" s="229" t="str">
        <f>IFERROR(IF(ForbDraft!A2905&lt;&gt;"",ROW(ForbDraft!A2905),""),"")</f>
        <v/>
      </c>
      <c r="C2890" s="230" t="str">
        <f>IFERROR(IF(ForbDraft!A2905&lt;&gt;"",ForbDraft!A2905,""),"")</f>
        <v/>
      </c>
      <c r="D2890" s="230" t="str">
        <f t="shared" si="45"/>
        <v/>
      </c>
      <c r="E2890" s="230" t="str">
        <f>IFERROR(IF(ForbDraft!L2905&lt;&gt;"",ABS(ForbDraft!L2905),""),"")</f>
        <v/>
      </c>
      <c r="F2890" s="230" t="str">
        <f>IFERROR(IF(ForbDraft!K2905&lt;&gt;"",ForbDraft!K2905,""),"")</f>
        <v/>
      </c>
    </row>
    <row r="2891" spans="2:6" x14ac:dyDescent="0.2">
      <c r="B2891" s="229" t="str">
        <f>IFERROR(IF(ForbDraft!A2906&lt;&gt;"",ROW(ForbDraft!A2906),""),"")</f>
        <v/>
      </c>
      <c r="C2891" s="230" t="str">
        <f>IFERROR(IF(ForbDraft!A2906&lt;&gt;"",ForbDraft!A2906,""),"")</f>
        <v/>
      </c>
      <c r="D2891" s="230" t="str">
        <f t="shared" si="45"/>
        <v/>
      </c>
      <c r="E2891" s="230" t="str">
        <f>IFERROR(IF(ForbDraft!L2906&lt;&gt;"",ABS(ForbDraft!L2906),""),"")</f>
        <v/>
      </c>
      <c r="F2891" s="230" t="str">
        <f>IFERROR(IF(ForbDraft!K2906&lt;&gt;"",ForbDraft!K2906,""),"")</f>
        <v/>
      </c>
    </row>
    <row r="2892" spans="2:6" x14ac:dyDescent="0.2">
      <c r="B2892" s="229" t="str">
        <f>IFERROR(IF(ForbDraft!A2907&lt;&gt;"",ROW(ForbDraft!A2907),""),"")</f>
        <v/>
      </c>
      <c r="C2892" s="230" t="str">
        <f>IFERROR(IF(ForbDraft!A2907&lt;&gt;"",ForbDraft!A2907,""),"")</f>
        <v/>
      </c>
      <c r="D2892" s="230" t="str">
        <f t="shared" si="45"/>
        <v/>
      </c>
      <c r="E2892" s="230" t="str">
        <f>IFERROR(IF(ForbDraft!L2907&lt;&gt;"",ABS(ForbDraft!L2907),""),"")</f>
        <v/>
      </c>
      <c r="F2892" s="230" t="str">
        <f>IFERROR(IF(ForbDraft!K2907&lt;&gt;"",ForbDraft!K2907,""),"")</f>
        <v/>
      </c>
    </row>
    <row r="2893" spans="2:6" x14ac:dyDescent="0.2">
      <c r="B2893" s="229" t="str">
        <f>IFERROR(IF(ForbDraft!A2908&lt;&gt;"",ROW(ForbDraft!A2908),""),"")</f>
        <v/>
      </c>
      <c r="C2893" s="230" t="str">
        <f>IFERROR(IF(ForbDraft!A2908&lt;&gt;"",ForbDraft!A2908,""),"")</f>
        <v/>
      </c>
      <c r="D2893" s="230" t="str">
        <f t="shared" si="45"/>
        <v/>
      </c>
      <c r="E2893" s="230" t="str">
        <f>IFERROR(IF(ForbDraft!L2908&lt;&gt;"",ABS(ForbDraft!L2908),""),"")</f>
        <v/>
      </c>
      <c r="F2893" s="230" t="str">
        <f>IFERROR(IF(ForbDraft!K2908&lt;&gt;"",ForbDraft!K2908,""),"")</f>
        <v/>
      </c>
    </row>
    <row r="2894" spans="2:6" x14ac:dyDescent="0.2">
      <c r="B2894" s="229" t="str">
        <f>IFERROR(IF(ForbDraft!A2909&lt;&gt;"",ROW(ForbDraft!A2909),""),"")</f>
        <v/>
      </c>
      <c r="C2894" s="230" t="str">
        <f>IFERROR(IF(ForbDraft!A2909&lt;&gt;"",ForbDraft!A2909,""),"")</f>
        <v/>
      </c>
      <c r="D2894" s="230" t="str">
        <f t="shared" si="45"/>
        <v/>
      </c>
      <c r="E2894" s="230" t="str">
        <f>IFERROR(IF(ForbDraft!L2909&lt;&gt;"",ABS(ForbDraft!L2909),""),"")</f>
        <v/>
      </c>
      <c r="F2894" s="230" t="str">
        <f>IFERROR(IF(ForbDraft!K2909&lt;&gt;"",ForbDraft!K2909,""),"")</f>
        <v/>
      </c>
    </row>
    <row r="2895" spans="2:6" x14ac:dyDescent="0.2">
      <c r="B2895" s="229" t="str">
        <f>IFERROR(IF(ForbDraft!A2910&lt;&gt;"",ROW(ForbDraft!A2910),""),"")</f>
        <v/>
      </c>
      <c r="C2895" s="230" t="str">
        <f>IFERROR(IF(ForbDraft!A2910&lt;&gt;"",ForbDraft!A2910,""),"")</f>
        <v/>
      </c>
      <c r="D2895" s="230" t="str">
        <f t="shared" si="45"/>
        <v/>
      </c>
      <c r="E2895" s="230" t="str">
        <f>IFERROR(IF(ForbDraft!L2910&lt;&gt;"",ABS(ForbDraft!L2910),""),"")</f>
        <v/>
      </c>
      <c r="F2895" s="230" t="str">
        <f>IFERROR(IF(ForbDraft!K2910&lt;&gt;"",ForbDraft!K2910,""),"")</f>
        <v/>
      </c>
    </row>
    <row r="2896" spans="2:6" x14ac:dyDescent="0.2">
      <c r="B2896" s="229" t="str">
        <f>IFERROR(IF(ForbDraft!A2911&lt;&gt;"",ROW(ForbDraft!A2911),""),"")</f>
        <v/>
      </c>
      <c r="C2896" s="230" t="str">
        <f>IFERROR(IF(ForbDraft!A2911&lt;&gt;"",ForbDraft!A2911,""),"")</f>
        <v/>
      </c>
      <c r="D2896" s="230" t="str">
        <f t="shared" si="45"/>
        <v/>
      </c>
      <c r="E2896" s="230" t="str">
        <f>IFERROR(IF(ForbDraft!L2911&lt;&gt;"",ABS(ForbDraft!L2911),""),"")</f>
        <v/>
      </c>
      <c r="F2896" s="230" t="str">
        <f>IFERROR(IF(ForbDraft!K2911&lt;&gt;"",ForbDraft!K2911,""),"")</f>
        <v/>
      </c>
    </row>
    <row r="2897" spans="2:6" x14ac:dyDescent="0.2">
      <c r="B2897" s="229" t="str">
        <f>IFERROR(IF(ForbDraft!A2912&lt;&gt;"",ROW(ForbDraft!A2912),""),"")</f>
        <v/>
      </c>
      <c r="C2897" s="230" t="str">
        <f>IFERROR(IF(ForbDraft!A2912&lt;&gt;"",ForbDraft!A2912,""),"")</f>
        <v/>
      </c>
      <c r="D2897" s="230" t="str">
        <f t="shared" si="45"/>
        <v/>
      </c>
      <c r="E2897" s="230" t="str">
        <f>IFERROR(IF(ForbDraft!L2912&lt;&gt;"",ABS(ForbDraft!L2912),""),"")</f>
        <v/>
      </c>
      <c r="F2897" s="230" t="str">
        <f>IFERROR(IF(ForbDraft!K2912&lt;&gt;"",ForbDraft!K2912,""),"")</f>
        <v/>
      </c>
    </row>
    <row r="2898" spans="2:6" x14ac:dyDescent="0.2">
      <c r="B2898" s="229" t="str">
        <f>IFERROR(IF(ForbDraft!A2913&lt;&gt;"",ROW(ForbDraft!A2913),""),"")</f>
        <v/>
      </c>
      <c r="C2898" s="230" t="str">
        <f>IFERROR(IF(ForbDraft!A2913&lt;&gt;"",ForbDraft!A2913,""),"")</f>
        <v/>
      </c>
      <c r="D2898" s="230" t="str">
        <f t="shared" si="45"/>
        <v/>
      </c>
      <c r="E2898" s="230" t="str">
        <f>IFERROR(IF(ForbDraft!L2913&lt;&gt;"",ABS(ForbDraft!L2913),""),"")</f>
        <v/>
      </c>
      <c r="F2898" s="230" t="str">
        <f>IFERROR(IF(ForbDraft!K2913&lt;&gt;"",ForbDraft!K2913,""),"")</f>
        <v/>
      </c>
    </row>
    <row r="2899" spans="2:6" x14ac:dyDescent="0.2">
      <c r="B2899" s="229" t="str">
        <f>IFERROR(IF(ForbDraft!A2914&lt;&gt;"",ROW(ForbDraft!A2914),""),"")</f>
        <v/>
      </c>
      <c r="C2899" s="230" t="str">
        <f>IFERROR(IF(ForbDraft!A2914&lt;&gt;"",ForbDraft!A2914,""),"")</f>
        <v/>
      </c>
      <c r="D2899" s="230" t="str">
        <f t="shared" si="45"/>
        <v/>
      </c>
      <c r="E2899" s="230" t="str">
        <f>IFERROR(IF(ForbDraft!L2914&lt;&gt;"",ABS(ForbDraft!L2914),""),"")</f>
        <v/>
      </c>
      <c r="F2899" s="230" t="str">
        <f>IFERROR(IF(ForbDraft!K2914&lt;&gt;"",ForbDraft!K2914,""),"")</f>
        <v/>
      </c>
    </row>
    <row r="2900" spans="2:6" x14ac:dyDescent="0.2">
      <c r="B2900" s="229" t="str">
        <f>IFERROR(IF(ForbDraft!A2915&lt;&gt;"",ROW(ForbDraft!A2915),""),"")</f>
        <v/>
      </c>
      <c r="C2900" s="230" t="str">
        <f>IFERROR(IF(ForbDraft!A2915&lt;&gt;"",ForbDraft!A2915,""),"")</f>
        <v/>
      </c>
      <c r="D2900" s="230" t="str">
        <f t="shared" si="45"/>
        <v/>
      </c>
      <c r="E2900" s="230" t="str">
        <f>IFERROR(IF(ForbDraft!L2915&lt;&gt;"",ABS(ForbDraft!L2915),""),"")</f>
        <v/>
      </c>
      <c r="F2900" s="230" t="str">
        <f>IFERROR(IF(ForbDraft!K2915&lt;&gt;"",ForbDraft!K2915,""),"")</f>
        <v/>
      </c>
    </row>
    <row r="2901" spans="2:6" x14ac:dyDescent="0.2">
      <c r="B2901" s="229" t="str">
        <f>IFERROR(IF(ForbDraft!A2916&lt;&gt;"",ROW(ForbDraft!A2916),""),"")</f>
        <v/>
      </c>
      <c r="C2901" s="230" t="str">
        <f>IFERROR(IF(ForbDraft!A2916&lt;&gt;"",ForbDraft!A2916,""),"")</f>
        <v/>
      </c>
      <c r="D2901" s="230" t="str">
        <f t="shared" si="45"/>
        <v/>
      </c>
      <c r="E2901" s="230" t="str">
        <f>IFERROR(IF(ForbDraft!L2916&lt;&gt;"",ABS(ForbDraft!L2916),""),"")</f>
        <v/>
      </c>
      <c r="F2901" s="230" t="str">
        <f>IFERROR(IF(ForbDraft!K2916&lt;&gt;"",ForbDraft!K2916,""),"")</f>
        <v/>
      </c>
    </row>
    <row r="2902" spans="2:6" x14ac:dyDescent="0.2">
      <c r="B2902" s="229" t="str">
        <f>IFERROR(IF(ForbDraft!A2917&lt;&gt;"",ROW(ForbDraft!A2917),""),"")</f>
        <v/>
      </c>
      <c r="C2902" s="230" t="str">
        <f>IFERROR(IF(ForbDraft!A2917&lt;&gt;"",ForbDraft!A2917,""),"")</f>
        <v/>
      </c>
      <c r="D2902" s="230" t="str">
        <f t="shared" si="45"/>
        <v/>
      </c>
      <c r="E2902" s="230" t="str">
        <f>IFERROR(IF(ForbDraft!L2917&lt;&gt;"",ABS(ForbDraft!L2917),""),"")</f>
        <v/>
      </c>
      <c r="F2902" s="230" t="str">
        <f>IFERROR(IF(ForbDraft!K2917&lt;&gt;"",ForbDraft!K2917,""),"")</f>
        <v/>
      </c>
    </row>
    <row r="2903" spans="2:6" x14ac:dyDescent="0.2">
      <c r="B2903" s="229" t="str">
        <f>IFERROR(IF(ForbDraft!A2918&lt;&gt;"",ROW(ForbDraft!A2918),""),"")</f>
        <v/>
      </c>
      <c r="C2903" s="230" t="str">
        <f>IFERROR(IF(ForbDraft!A2918&lt;&gt;"",ForbDraft!A2918,""),"")</f>
        <v/>
      </c>
      <c r="D2903" s="230" t="str">
        <f t="shared" si="45"/>
        <v/>
      </c>
      <c r="E2903" s="230" t="str">
        <f>IFERROR(IF(ForbDraft!L2918&lt;&gt;"",ABS(ForbDraft!L2918),""),"")</f>
        <v/>
      </c>
      <c r="F2903" s="230" t="str">
        <f>IFERROR(IF(ForbDraft!K2918&lt;&gt;"",ForbDraft!K2918,""),"")</f>
        <v/>
      </c>
    </row>
    <row r="2904" spans="2:6" x14ac:dyDescent="0.2">
      <c r="B2904" s="229" t="str">
        <f>IFERROR(IF(ForbDraft!A2919&lt;&gt;"",ROW(ForbDraft!A2919),""),"")</f>
        <v/>
      </c>
      <c r="C2904" s="230" t="str">
        <f>IFERROR(IF(ForbDraft!A2919&lt;&gt;"",ForbDraft!A2919,""),"")</f>
        <v/>
      </c>
      <c r="D2904" s="230" t="str">
        <f t="shared" si="45"/>
        <v/>
      </c>
      <c r="E2904" s="230" t="str">
        <f>IFERROR(IF(ForbDraft!L2919&lt;&gt;"",ABS(ForbDraft!L2919),""),"")</f>
        <v/>
      </c>
      <c r="F2904" s="230" t="str">
        <f>IFERROR(IF(ForbDraft!K2919&lt;&gt;"",ForbDraft!K2919,""),"")</f>
        <v/>
      </c>
    </row>
    <row r="2905" spans="2:6" x14ac:dyDescent="0.2">
      <c r="B2905" s="229" t="str">
        <f>IFERROR(IF(ForbDraft!A2920&lt;&gt;"",ROW(ForbDraft!A2920),""),"")</f>
        <v/>
      </c>
      <c r="C2905" s="230" t="str">
        <f>IFERROR(IF(ForbDraft!A2920&lt;&gt;"",ForbDraft!A2920,""),"")</f>
        <v/>
      </c>
      <c r="D2905" s="230" t="str">
        <f t="shared" si="45"/>
        <v/>
      </c>
      <c r="E2905" s="230" t="str">
        <f>IFERROR(IF(ForbDraft!L2920&lt;&gt;"",ABS(ForbDraft!L2920),""),"")</f>
        <v/>
      </c>
      <c r="F2905" s="230" t="str">
        <f>IFERROR(IF(ForbDraft!K2920&lt;&gt;"",ForbDraft!K2920,""),"")</f>
        <v/>
      </c>
    </row>
    <row r="2906" spans="2:6" x14ac:dyDescent="0.2">
      <c r="B2906" s="229" t="str">
        <f>IFERROR(IF(ForbDraft!A2921&lt;&gt;"",ROW(ForbDraft!A2921),""),"")</f>
        <v/>
      </c>
      <c r="C2906" s="230" t="str">
        <f>IFERROR(IF(ForbDraft!A2921&lt;&gt;"",ForbDraft!A2921,""),"")</f>
        <v/>
      </c>
      <c r="D2906" s="230" t="str">
        <f t="shared" si="45"/>
        <v/>
      </c>
      <c r="E2906" s="230" t="str">
        <f>IFERROR(IF(ForbDraft!L2921&lt;&gt;"",ABS(ForbDraft!L2921),""),"")</f>
        <v/>
      </c>
      <c r="F2906" s="230" t="str">
        <f>IFERROR(IF(ForbDraft!K2921&lt;&gt;"",ForbDraft!K2921,""),"")</f>
        <v/>
      </c>
    </row>
    <row r="2907" spans="2:6" x14ac:dyDescent="0.2">
      <c r="B2907" s="229" t="str">
        <f>IFERROR(IF(ForbDraft!A2922&lt;&gt;"",ROW(ForbDraft!A2922),""),"")</f>
        <v/>
      </c>
      <c r="C2907" s="230" t="str">
        <f>IFERROR(IF(ForbDraft!A2922&lt;&gt;"",ForbDraft!A2922,""),"")</f>
        <v/>
      </c>
      <c r="D2907" s="230" t="str">
        <f t="shared" si="45"/>
        <v/>
      </c>
      <c r="E2907" s="230" t="str">
        <f>IFERROR(IF(ForbDraft!L2922&lt;&gt;"",ABS(ForbDraft!L2922),""),"")</f>
        <v/>
      </c>
      <c r="F2907" s="230" t="str">
        <f>IFERROR(IF(ForbDraft!K2922&lt;&gt;"",ForbDraft!K2922,""),"")</f>
        <v/>
      </c>
    </row>
    <row r="2908" spans="2:6" x14ac:dyDescent="0.2">
      <c r="B2908" s="229" t="str">
        <f>IFERROR(IF(ForbDraft!A2923&lt;&gt;"",ROW(ForbDraft!A2923),""),"")</f>
        <v/>
      </c>
      <c r="C2908" s="230" t="str">
        <f>IFERROR(IF(ForbDraft!A2923&lt;&gt;"",ForbDraft!A2923,""),"")</f>
        <v/>
      </c>
      <c r="D2908" s="230" t="str">
        <f t="shared" si="45"/>
        <v/>
      </c>
      <c r="E2908" s="230" t="str">
        <f>IFERROR(IF(ForbDraft!L2923&lt;&gt;"",ABS(ForbDraft!L2923),""),"")</f>
        <v/>
      </c>
      <c r="F2908" s="230" t="str">
        <f>IFERROR(IF(ForbDraft!K2923&lt;&gt;"",ForbDraft!K2923,""),"")</f>
        <v/>
      </c>
    </row>
    <row r="2909" spans="2:6" x14ac:dyDescent="0.2">
      <c r="B2909" s="229" t="str">
        <f>IFERROR(IF(ForbDraft!A2924&lt;&gt;"",ROW(ForbDraft!A2924),""),"")</f>
        <v/>
      </c>
      <c r="C2909" s="230" t="str">
        <f>IFERROR(IF(ForbDraft!A2924&lt;&gt;"",ForbDraft!A2924,""),"")</f>
        <v/>
      </c>
      <c r="D2909" s="230" t="str">
        <f t="shared" si="45"/>
        <v/>
      </c>
      <c r="E2909" s="230" t="str">
        <f>IFERROR(IF(ForbDraft!L2924&lt;&gt;"",ABS(ForbDraft!L2924),""),"")</f>
        <v/>
      </c>
      <c r="F2909" s="230" t="str">
        <f>IFERROR(IF(ForbDraft!K2924&lt;&gt;"",ForbDraft!K2924,""),"")</f>
        <v/>
      </c>
    </row>
    <row r="2910" spans="2:6" x14ac:dyDescent="0.2">
      <c r="B2910" s="229" t="str">
        <f>IFERROR(IF(ForbDraft!A2925&lt;&gt;"",ROW(ForbDraft!A2925),""),"")</f>
        <v/>
      </c>
      <c r="C2910" s="230" t="str">
        <f>IFERROR(IF(ForbDraft!A2925&lt;&gt;"",ForbDraft!A2925,""),"")</f>
        <v/>
      </c>
      <c r="D2910" s="230" t="str">
        <f t="shared" si="45"/>
        <v/>
      </c>
      <c r="E2910" s="230" t="str">
        <f>IFERROR(IF(ForbDraft!L2925&lt;&gt;"",ABS(ForbDraft!L2925),""),"")</f>
        <v/>
      </c>
      <c r="F2910" s="230" t="str">
        <f>IFERROR(IF(ForbDraft!K2925&lt;&gt;"",ForbDraft!K2925,""),"")</f>
        <v/>
      </c>
    </row>
    <row r="2911" spans="2:6" x14ac:dyDescent="0.2">
      <c r="B2911" s="229" t="str">
        <f>IFERROR(IF(ForbDraft!A2926&lt;&gt;"",ROW(ForbDraft!A2926),""),"")</f>
        <v/>
      </c>
      <c r="C2911" s="230" t="str">
        <f>IFERROR(IF(ForbDraft!A2926&lt;&gt;"",ForbDraft!A2926,""),"")</f>
        <v/>
      </c>
      <c r="D2911" s="230" t="str">
        <f t="shared" si="45"/>
        <v/>
      </c>
      <c r="E2911" s="230" t="str">
        <f>IFERROR(IF(ForbDraft!L2926&lt;&gt;"",ABS(ForbDraft!L2926),""),"")</f>
        <v/>
      </c>
      <c r="F2911" s="230" t="str">
        <f>IFERROR(IF(ForbDraft!K2926&lt;&gt;"",ForbDraft!K2926,""),"")</f>
        <v/>
      </c>
    </row>
    <row r="2912" spans="2:6" x14ac:dyDescent="0.2">
      <c r="B2912" s="229" t="str">
        <f>IFERROR(IF(ForbDraft!A2927&lt;&gt;"",ROW(ForbDraft!A2927),""),"")</f>
        <v/>
      </c>
      <c r="C2912" s="230" t="str">
        <f>IFERROR(IF(ForbDraft!A2927&lt;&gt;"",ForbDraft!A2927,""),"")</f>
        <v/>
      </c>
      <c r="D2912" s="230" t="str">
        <f t="shared" si="45"/>
        <v/>
      </c>
      <c r="E2912" s="230" t="str">
        <f>IFERROR(IF(ForbDraft!L2927&lt;&gt;"",ABS(ForbDraft!L2927),""),"")</f>
        <v/>
      </c>
      <c r="F2912" s="230" t="str">
        <f>IFERROR(IF(ForbDraft!K2927&lt;&gt;"",ForbDraft!K2927,""),"")</f>
        <v/>
      </c>
    </row>
    <row r="2913" spans="2:6" x14ac:dyDescent="0.2">
      <c r="B2913" s="229" t="str">
        <f>IFERROR(IF(ForbDraft!A2928&lt;&gt;"",ROW(ForbDraft!A2928),""),"")</f>
        <v/>
      </c>
      <c r="C2913" s="230" t="str">
        <f>IFERROR(IF(ForbDraft!A2928&lt;&gt;"",ForbDraft!A2928,""),"")</f>
        <v/>
      </c>
      <c r="D2913" s="230" t="str">
        <f t="shared" si="45"/>
        <v/>
      </c>
      <c r="E2913" s="230" t="str">
        <f>IFERROR(IF(ForbDraft!L2928&lt;&gt;"",ABS(ForbDraft!L2928),""),"")</f>
        <v/>
      </c>
      <c r="F2913" s="230" t="str">
        <f>IFERROR(IF(ForbDraft!K2928&lt;&gt;"",ForbDraft!K2928,""),"")</f>
        <v/>
      </c>
    </row>
    <row r="2914" spans="2:6" x14ac:dyDescent="0.2">
      <c r="B2914" s="229" t="str">
        <f>IFERROR(IF(ForbDraft!A2929&lt;&gt;"",ROW(ForbDraft!A2929),""),"")</f>
        <v/>
      </c>
      <c r="C2914" s="230" t="str">
        <f>IFERROR(IF(ForbDraft!A2929&lt;&gt;"",ForbDraft!A2929,""),"")</f>
        <v/>
      </c>
      <c r="D2914" s="230" t="str">
        <f t="shared" si="45"/>
        <v/>
      </c>
      <c r="E2914" s="230" t="str">
        <f>IFERROR(IF(ForbDraft!L2929&lt;&gt;"",ABS(ForbDraft!L2929),""),"")</f>
        <v/>
      </c>
      <c r="F2914" s="230" t="str">
        <f>IFERROR(IF(ForbDraft!K2929&lt;&gt;"",ForbDraft!K2929,""),"")</f>
        <v/>
      </c>
    </row>
    <row r="2915" spans="2:6" x14ac:dyDescent="0.2">
      <c r="B2915" s="229" t="str">
        <f>IFERROR(IF(ForbDraft!A2930&lt;&gt;"",ROW(ForbDraft!A2930),""),"")</f>
        <v/>
      </c>
      <c r="C2915" s="230" t="str">
        <f>IFERROR(IF(ForbDraft!A2930&lt;&gt;"",ForbDraft!A2930,""),"")</f>
        <v/>
      </c>
      <c r="D2915" s="230" t="str">
        <f t="shared" si="45"/>
        <v/>
      </c>
      <c r="E2915" s="230" t="str">
        <f>IFERROR(IF(ForbDraft!L2930&lt;&gt;"",ABS(ForbDraft!L2930),""),"")</f>
        <v/>
      </c>
      <c r="F2915" s="230" t="str">
        <f>IFERROR(IF(ForbDraft!K2930&lt;&gt;"",ForbDraft!K2930,""),"")</f>
        <v/>
      </c>
    </row>
    <row r="2916" spans="2:6" x14ac:dyDescent="0.2">
      <c r="B2916" s="229" t="str">
        <f>IFERROR(IF(ForbDraft!A2931&lt;&gt;"",ROW(ForbDraft!A2931),""),"")</f>
        <v/>
      </c>
      <c r="C2916" s="230" t="str">
        <f>IFERROR(IF(ForbDraft!A2931&lt;&gt;"",ForbDraft!A2931,""),"")</f>
        <v/>
      </c>
      <c r="D2916" s="230" t="str">
        <f t="shared" si="45"/>
        <v/>
      </c>
      <c r="E2916" s="230" t="str">
        <f>IFERROR(IF(ForbDraft!L2931&lt;&gt;"",ABS(ForbDraft!L2931),""),"")</f>
        <v/>
      </c>
      <c r="F2916" s="230" t="str">
        <f>IFERROR(IF(ForbDraft!K2931&lt;&gt;"",ForbDraft!K2931,""),"")</f>
        <v/>
      </c>
    </row>
    <row r="2917" spans="2:6" x14ac:dyDescent="0.2">
      <c r="B2917" s="229" t="str">
        <f>IFERROR(IF(ForbDraft!A2932&lt;&gt;"",ROW(ForbDraft!A2932),""),"")</f>
        <v/>
      </c>
      <c r="C2917" s="230" t="str">
        <f>IFERROR(IF(ForbDraft!A2932&lt;&gt;"",ForbDraft!A2932,""),"")</f>
        <v/>
      </c>
      <c r="D2917" s="230" t="str">
        <f t="shared" si="45"/>
        <v/>
      </c>
      <c r="E2917" s="230" t="str">
        <f>IFERROR(IF(ForbDraft!L2932&lt;&gt;"",ABS(ForbDraft!L2932),""),"")</f>
        <v/>
      </c>
      <c r="F2917" s="230" t="str">
        <f>IFERROR(IF(ForbDraft!K2932&lt;&gt;"",ForbDraft!K2932,""),"")</f>
        <v/>
      </c>
    </row>
    <row r="2918" spans="2:6" x14ac:dyDescent="0.2">
      <c r="B2918" s="229" t="str">
        <f>IFERROR(IF(ForbDraft!A2933&lt;&gt;"",ROW(ForbDraft!A2933),""),"")</f>
        <v/>
      </c>
      <c r="C2918" s="230" t="str">
        <f>IFERROR(IF(ForbDraft!A2933&lt;&gt;"",ForbDraft!A2933,""),"")</f>
        <v/>
      </c>
      <c r="D2918" s="230" t="str">
        <f t="shared" si="45"/>
        <v/>
      </c>
      <c r="E2918" s="230" t="str">
        <f>IFERROR(IF(ForbDraft!L2933&lt;&gt;"",ABS(ForbDraft!L2933),""),"")</f>
        <v/>
      </c>
      <c r="F2918" s="230" t="str">
        <f>IFERROR(IF(ForbDraft!K2933&lt;&gt;"",ForbDraft!K2933,""),"")</f>
        <v/>
      </c>
    </row>
    <row r="2919" spans="2:6" x14ac:dyDescent="0.2">
      <c r="B2919" s="229" t="str">
        <f>IFERROR(IF(ForbDraft!A2934&lt;&gt;"",ROW(ForbDraft!A2934),""),"")</f>
        <v/>
      </c>
      <c r="C2919" s="230" t="str">
        <f>IFERROR(IF(ForbDraft!A2934&lt;&gt;"",ForbDraft!A2934,""),"")</f>
        <v/>
      </c>
      <c r="D2919" s="230" t="str">
        <f t="shared" si="45"/>
        <v/>
      </c>
      <c r="E2919" s="230" t="str">
        <f>IFERROR(IF(ForbDraft!L2934&lt;&gt;"",ABS(ForbDraft!L2934),""),"")</f>
        <v/>
      </c>
      <c r="F2919" s="230" t="str">
        <f>IFERROR(IF(ForbDraft!K2934&lt;&gt;"",ForbDraft!K2934,""),"")</f>
        <v/>
      </c>
    </row>
    <row r="2920" spans="2:6" x14ac:dyDescent="0.2">
      <c r="B2920" s="229" t="str">
        <f>IFERROR(IF(ForbDraft!A2935&lt;&gt;"",ROW(ForbDraft!A2935),""),"")</f>
        <v/>
      </c>
      <c r="C2920" s="230" t="str">
        <f>IFERROR(IF(ForbDraft!A2935&lt;&gt;"",ForbDraft!A2935,""),"")</f>
        <v/>
      </c>
      <c r="D2920" s="230" t="str">
        <f t="shared" si="45"/>
        <v/>
      </c>
      <c r="E2920" s="230" t="str">
        <f>IFERROR(IF(ForbDraft!L2935&lt;&gt;"",ABS(ForbDraft!L2935),""),"")</f>
        <v/>
      </c>
      <c r="F2920" s="230" t="str">
        <f>IFERROR(IF(ForbDraft!K2935&lt;&gt;"",ForbDraft!K2935,""),"")</f>
        <v/>
      </c>
    </row>
    <row r="2921" spans="2:6" x14ac:dyDescent="0.2">
      <c r="B2921" s="229" t="str">
        <f>IFERROR(IF(ForbDraft!A2936&lt;&gt;"",ROW(ForbDraft!A2936),""),"")</f>
        <v/>
      </c>
      <c r="C2921" s="230" t="str">
        <f>IFERROR(IF(ForbDraft!A2936&lt;&gt;"",ForbDraft!A2936,""),"")</f>
        <v/>
      </c>
      <c r="D2921" s="230" t="str">
        <f t="shared" si="45"/>
        <v/>
      </c>
      <c r="E2921" s="230" t="str">
        <f>IFERROR(IF(ForbDraft!L2936&lt;&gt;"",ABS(ForbDraft!L2936),""),"")</f>
        <v/>
      </c>
      <c r="F2921" s="230" t="str">
        <f>IFERROR(IF(ForbDraft!K2936&lt;&gt;"",ForbDraft!K2936,""),"")</f>
        <v/>
      </c>
    </row>
    <row r="2922" spans="2:6" x14ac:dyDescent="0.2">
      <c r="B2922" s="229" t="str">
        <f>IFERROR(IF(ForbDraft!A2937&lt;&gt;"",ROW(ForbDraft!A2937),""),"")</f>
        <v/>
      </c>
      <c r="C2922" s="230" t="str">
        <f>IFERROR(IF(ForbDraft!A2937&lt;&gt;"",ForbDraft!A2937,""),"")</f>
        <v/>
      </c>
      <c r="D2922" s="230" t="str">
        <f t="shared" si="45"/>
        <v/>
      </c>
      <c r="E2922" s="230" t="str">
        <f>IFERROR(IF(ForbDraft!L2937&lt;&gt;"",ABS(ForbDraft!L2937),""),"")</f>
        <v/>
      </c>
      <c r="F2922" s="230" t="str">
        <f>IFERROR(IF(ForbDraft!K2937&lt;&gt;"",ForbDraft!K2937,""),"")</f>
        <v/>
      </c>
    </row>
    <row r="2923" spans="2:6" x14ac:dyDescent="0.2">
      <c r="B2923" s="229" t="str">
        <f>IFERROR(IF(ForbDraft!A2938&lt;&gt;"",ROW(ForbDraft!A2938),""),"")</f>
        <v/>
      </c>
      <c r="C2923" s="230" t="str">
        <f>IFERROR(IF(ForbDraft!A2938&lt;&gt;"",ForbDraft!A2938,""),"")</f>
        <v/>
      </c>
      <c r="D2923" s="230" t="str">
        <f t="shared" si="45"/>
        <v/>
      </c>
      <c r="E2923" s="230" t="str">
        <f>IFERROR(IF(ForbDraft!L2938&lt;&gt;"",ABS(ForbDraft!L2938),""),"")</f>
        <v/>
      </c>
      <c r="F2923" s="230" t="str">
        <f>IFERROR(IF(ForbDraft!K2938&lt;&gt;"",ForbDraft!K2938,""),"")</f>
        <v/>
      </c>
    </row>
    <row r="2924" spans="2:6" x14ac:dyDescent="0.2">
      <c r="B2924" s="229" t="str">
        <f>IFERROR(IF(ForbDraft!A2939&lt;&gt;"",ROW(ForbDraft!A2939),""),"")</f>
        <v/>
      </c>
      <c r="C2924" s="230" t="str">
        <f>IFERROR(IF(ForbDraft!A2939&lt;&gt;"",ForbDraft!A2939,""),"")</f>
        <v/>
      </c>
      <c r="D2924" s="230" t="str">
        <f t="shared" si="45"/>
        <v/>
      </c>
      <c r="E2924" s="230" t="str">
        <f>IFERROR(IF(ForbDraft!L2939&lt;&gt;"",ABS(ForbDraft!L2939),""),"")</f>
        <v/>
      </c>
      <c r="F2924" s="230" t="str">
        <f>IFERROR(IF(ForbDraft!K2939&lt;&gt;"",ForbDraft!K2939,""),"")</f>
        <v/>
      </c>
    </row>
    <row r="2925" spans="2:6" x14ac:dyDescent="0.2">
      <c r="B2925" s="229" t="str">
        <f>IFERROR(IF(ForbDraft!A2940&lt;&gt;"",ROW(ForbDraft!A2940),""),"")</f>
        <v/>
      </c>
      <c r="C2925" s="230" t="str">
        <f>IFERROR(IF(ForbDraft!A2940&lt;&gt;"",ForbDraft!A2940,""),"")</f>
        <v/>
      </c>
      <c r="D2925" s="230" t="str">
        <f t="shared" si="45"/>
        <v/>
      </c>
      <c r="E2925" s="230" t="str">
        <f>IFERROR(IF(ForbDraft!L2940&lt;&gt;"",ABS(ForbDraft!L2940),""),"")</f>
        <v/>
      </c>
      <c r="F2925" s="230" t="str">
        <f>IFERROR(IF(ForbDraft!K2940&lt;&gt;"",ForbDraft!K2940,""),"")</f>
        <v/>
      </c>
    </row>
    <row r="2926" spans="2:6" x14ac:dyDescent="0.2">
      <c r="B2926" s="229" t="str">
        <f>IFERROR(IF(ForbDraft!A2941&lt;&gt;"",ROW(ForbDraft!A2941),""),"")</f>
        <v/>
      </c>
      <c r="C2926" s="230" t="str">
        <f>IFERROR(IF(ForbDraft!A2941&lt;&gt;"",ForbDraft!A2941,""),"")</f>
        <v/>
      </c>
      <c r="D2926" s="230" t="str">
        <f t="shared" si="45"/>
        <v/>
      </c>
      <c r="E2926" s="230" t="str">
        <f>IFERROR(IF(ForbDraft!L2941&lt;&gt;"",ABS(ForbDraft!L2941),""),"")</f>
        <v/>
      </c>
      <c r="F2926" s="230" t="str">
        <f>IFERROR(IF(ForbDraft!K2941&lt;&gt;"",ForbDraft!K2941,""),"")</f>
        <v/>
      </c>
    </row>
    <row r="2927" spans="2:6" x14ac:dyDescent="0.2">
      <c r="B2927" s="229" t="str">
        <f>IFERROR(IF(ForbDraft!A2942&lt;&gt;"",ROW(ForbDraft!A2942),""),"")</f>
        <v/>
      </c>
      <c r="C2927" s="230" t="str">
        <f>IFERROR(IF(ForbDraft!A2942&lt;&gt;"",ForbDraft!A2942,""),"")</f>
        <v/>
      </c>
      <c r="D2927" s="230" t="str">
        <f t="shared" si="45"/>
        <v/>
      </c>
      <c r="E2927" s="230" t="str">
        <f>IFERROR(IF(ForbDraft!L2942&lt;&gt;"",ABS(ForbDraft!L2942),""),"")</f>
        <v/>
      </c>
      <c r="F2927" s="230" t="str">
        <f>IFERROR(IF(ForbDraft!K2942&lt;&gt;"",ForbDraft!K2942,""),"")</f>
        <v/>
      </c>
    </row>
    <row r="2928" spans="2:6" x14ac:dyDescent="0.2">
      <c r="B2928" s="229" t="str">
        <f>IFERROR(IF(ForbDraft!A2943&lt;&gt;"",ROW(ForbDraft!A2943),""),"")</f>
        <v/>
      </c>
      <c r="C2928" s="230" t="str">
        <f>IFERROR(IF(ForbDraft!A2943&lt;&gt;"",ForbDraft!A2943,""),"")</f>
        <v/>
      </c>
      <c r="D2928" s="230" t="str">
        <f t="shared" si="45"/>
        <v/>
      </c>
      <c r="E2928" s="230" t="str">
        <f>IFERROR(IF(ForbDraft!L2943&lt;&gt;"",ABS(ForbDraft!L2943),""),"")</f>
        <v/>
      </c>
      <c r="F2928" s="230" t="str">
        <f>IFERROR(IF(ForbDraft!K2943&lt;&gt;"",ForbDraft!K2943,""),"")</f>
        <v/>
      </c>
    </row>
    <row r="2929" spans="2:6" x14ac:dyDescent="0.2">
      <c r="B2929" s="229" t="str">
        <f>IFERROR(IF(ForbDraft!A2944&lt;&gt;"",ROW(ForbDraft!A2944),""),"")</f>
        <v/>
      </c>
      <c r="C2929" s="230" t="str">
        <f>IFERROR(IF(ForbDraft!A2944&lt;&gt;"",ForbDraft!A2944,""),"")</f>
        <v/>
      </c>
      <c r="D2929" s="230" t="str">
        <f t="shared" si="45"/>
        <v/>
      </c>
      <c r="E2929" s="230" t="str">
        <f>IFERROR(IF(ForbDraft!L2944&lt;&gt;"",ABS(ForbDraft!L2944),""),"")</f>
        <v/>
      </c>
      <c r="F2929" s="230" t="str">
        <f>IFERROR(IF(ForbDraft!K2944&lt;&gt;"",ForbDraft!K2944,""),"")</f>
        <v/>
      </c>
    </row>
    <row r="2930" spans="2:6" x14ac:dyDescent="0.2">
      <c r="B2930" s="229" t="str">
        <f>IFERROR(IF(ForbDraft!A2945&lt;&gt;"",ROW(ForbDraft!A2945),""),"")</f>
        <v/>
      </c>
      <c r="C2930" s="230" t="str">
        <f>IFERROR(IF(ForbDraft!A2945&lt;&gt;"",ForbDraft!A2945,""),"")</f>
        <v/>
      </c>
      <c r="D2930" s="230" t="str">
        <f t="shared" si="45"/>
        <v/>
      </c>
      <c r="E2930" s="230" t="str">
        <f>IFERROR(IF(ForbDraft!L2945&lt;&gt;"",ABS(ForbDraft!L2945),""),"")</f>
        <v/>
      </c>
      <c r="F2930" s="230" t="str">
        <f>IFERROR(IF(ForbDraft!K2945&lt;&gt;"",ForbDraft!K2945,""),"")</f>
        <v/>
      </c>
    </row>
    <row r="2931" spans="2:6" x14ac:dyDescent="0.2">
      <c r="B2931" s="229" t="str">
        <f>IFERROR(IF(ForbDraft!A2946&lt;&gt;"",ROW(ForbDraft!A2946),""),"")</f>
        <v/>
      </c>
      <c r="C2931" s="230" t="str">
        <f>IFERROR(IF(ForbDraft!A2946&lt;&gt;"",ForbDraft!A2946,""),"")</f>
        <v/>
      </c>
      <c r="D2931" s="230" t="str">
        <f t="shared" si="45"/>
        <v/>
      </c>
      <c r="E2931" s="230" t="str">
        <f>IFERROR(IF(ForbDraft!L2946&lt;&gt;"",ABS(ForbDraft!L2946),""),"")</f>
        <v/>
      </c>
      <c r="F2931" s="230" t="str">
        <f>IFERROR(IF(ForbDraft!K2946&lt;&gt;"",ForbDraft!K2946,""),"")</f>
        <v/>
      </c>
    </row>
    <row r="2932" spans="2:6" x14ac:dyDescent="0.2">
      <c r="B2932" s="229" t="str">
        <f>IFERROR(IF(ForbDraft!A2947&lt;&gt;"",ROW(ForbDraft!A2947),""),"")</f>
        <v/>
      </c>
      <c r="C2932" s="230" t="str">
        <f>IFERROR(IF(ForbDraft!A2947&lt;&gt;"",ForbDraft!A2947,""),"")</f>
        <v/>
      </c>
      <c r="D2932" s="230" t="str">
        <f t="shared" si="45"/>
        <v/>
      </c>
      <c r="E2932" s="230" t="str">
        <f>IFERROR(IF(ForbDraft!L2947&lt;&gt;"",ABS(ForbDraft!L2947),""),"")</f>
        <v/>
      </c>
      <c r="F2932" s="230" t="str">
        <f>IFERROR(IF(ForbDraft!K2947&lt;&gt;"",ForbDraft!K2947,""),"")</f>
        <v/>
      </c>
    </row>
    <row r="2933" spans="2:6" x14ac:dyDescent="0.2">
      <c r="B2933" s="229" t="str">
        <f>IFERROR(IF(ForbDraft!A2948&lt;&gt;"",ROW(ForbDraft!A2948),""),"")</f>
        <v/>
      </c>
      <c r="C2933" s="230" t="str">
        <f>IFERROR(IF(ForbDraft!A2948&lt;&gt;"",ForbDraft!A2948,""),"")</f>
        <v/>
      </c>
      <c r="D2933" s="230" t="str">
        <f t="shared" si="45"/>
        <v/>
      </c>
      <c r="E2933" s="230" t="str">
        <f>IFERROR(IF(ForbDraft!L2948&lt;&gt;"",ABS(ForbDraft!L2948),""),"")</f>
        <v/>
      </c>
      <c r="F2933" s="230" t="str">
        <f>IFERROR(IF(ForbDraft!K2948&lt;&gt;"",ForbDraft!K2948,""),"")</f>
        <v/>
      </c>
    </row>
    <row r="2934" spans="2:6" x14ac:dyDescent="0.2">
      <c r="B2934" s="229" t="str">
        <f>IFERROR(IF(ForbDraft!A2949&lt;&gt;"",ROW(ForbDraft!A2949),""),"")</f>
        <v/>
      </c>
      <c r="C2934" s="230" t="str">
        <f>IFERROR(IF(ForbDraft!A2949&lt;&gt;"",ForbDraft!A2949,""),"")</f>
        <v/>
      </c>
      <c r="D2934" s="230" t="str">
        <f t="shared" si="45"/>
        <v/>
      </c>
      <c r="E2934" s="230" t="str">
        <f>IFERROR(IF(ForbDraft!L2949&lt;&gt;"",ABS(ForbDraft!L2949),""),"")</f>
        <v/>
      </c>
      <c r="F2934" s="230" t="str">
        <f>IFERROR(IF(ForbDraft!K2949&lt;&gt;"",ForbDraft!K2949,""),"")</f>
        <v/>
      </c>
    </row>
    <row r="2935" spans="2:6" x14ac:dyDescent="0.2">
      <c r="B2935" s="229" t="str">
        <f>IFERROR(IF(ForbDraft!A2950&lt;&gt;"",ROW(ForbDraft!A2950),""),"")</f>
        <v/>
      </c>
      <c r="C2935" s="230" t="str">
        <f>IFERROR(IF(ForbDraft!A2950&lt;&gt;"",ForbDraft!A2950,""),"")</f>
        <v/>
      </c>
      <c r="D2935" s="230" t="str">
        <f t="shared" si="45"/>
        <v/>
      </c>
      <c r="E2935" s="230" t="str">
        <f>IFERROR(IF(ForbDraft!L2950&lt;&gt;"",ABS(ForbDraft!L2950),""),"")</f>
        <v/>
      </c>
      <c r="F2935" s="230" t="str">
        <f>IFERROR(IF(ForbDraft!K2950&lt;&gt;"",ForbDraft!K2950,""),"")</f>
        <v/>
      </c>
    </row>
    <row r="2936" spans="2:6" x14ac:dyDescent="0.2">
      <c r="B2936" s="229" t="str">
        <f>IFERROR(IF(ForbDraft!A2951&lt;&gt;"",ROW(ForbDraft!A2951),""),"")</f>
        <v/>
      </c>
      <c r="C2936" s="230" t="str">
        <f>IFERROR(IF(ForbDraft!A2951&lt;&gt;"",ForbDraft!A2951,""),"")</f>
        <v/>
      </c>
      <c r="D2936" s="230" t="str">
        <f t="shared" si="45"/>
        <v/>
      </c>
      <c r="E2936" s="230" t="str">
        <f>IFERROR(IF(ForbDraft!L2951&lt;&gt;"",ABS(ForbDraft!L2951),""),"")</f>
        <v/>
      </c>
      <c r="F2936" s="230" t="str">
        <f>IFERROR(IF(ForbDraft!K2951&lt;&gt;"",ForbDraft!K2951,""),"")</f>
        <v/>
      </c>
    </row>
    <row r="2937" spans="2:6" x14ac:dyDescent="0.2">
      <c r="B2937" s="229" t="str">
        <f>IFERROR(IF(ForbDraft!A2952&lt;&gt;"",ROW(ForbDraft!A2952),""),"")</f>
        <v/>
      </c>
      <c r="C2937" s="230" t="str">
        <f>IFERROR(IF(ForbDraft!A2952&lt;&gt;"",ForbDraft!A2952,""),"")</f>
        <v/>
      </c>
      <c r="D2937" s="230" t="str">
        <f t="shared" si="45"/>
        <v/>
      </c>
      <c r="E2937" s="230" t="str">
        <f>IFERROR(IF(ForbDraft!L2952&lt;&gt;"",ABS(ForbDraft!L2952),""),"")</f>
        <v/>
      </c>
      <c r="F2937" s="230" t="str">
        <f>IFERROR(IF(ForbDraft!K2952&lt;&gt;"",ForbDraft!K2952,""),"")</f>
        <v/>
      </c>
    </row>
    <row r="2938" spans="2:6" x14ac:dyDescent="0.2">
      <c r="B2938" s="229" t="str">
        <f>IFERROR(IF(ForbDraft!A2953&lt;&gt;"",ROW(ForbDraft!A2953),""),"")</f>
        <v/>
      </c>
      <c r="C2938" s="230" t="str">
        <f>IFERROR(IF(ForbDraft!A2953&lt;&gt;"",ForbDraft!A2953,""),"")</f>
        <v/>
      </c>
      <c r="D2938" s="230" t="str">
        <f t="shared" si="45"/>
        <v/>
      </c>
      <c r="E2938" s="230" t="str">
        <f>IFERROR(IF(ForbDraft!L2953&lt;&gt;"",ABS(ForbDraft!L2953),""),"")</f>
        <v/>
      </c>
      <c r="F2938" s="230" t="str">
        <f>IFERROR(IF(ForbDraft!K2953&lt;&gt;"",ForbDraft!K2953,""),"")</f>
        <v/>
      </c>
    </row>
    <row r="2939" spans="2:6" x14ac:dyDescent="0.2">
      <c r="B2939" s="229" t="str">
        <f>IFERROR(IF(ForbDraft!A2954&lt;&gt;"",ROW(ForbDraft!A2954),""),"")</f>
        <v/>
      </c>
      <c r="C2939" s="230" t="str">
        <f>IFERROR(IF(ForbDraft!A2954&lt;&gt;"",ForbDraft!A2954,""),"")</f>
        <v/>
      </c>
      <c r="D2939" s="230" t="str">
        <f t="shared" si="45"/>
        <v/>
      </c>
      <c r="E2939" s="230" t="str">
        <f>IFERROR(IF(ForbDraft!L2954&lt;&gt;"",ABS(ForbDraft!L2954),""),"")</f>
        <v/>
      </c>
      <c r="F2939" s="230" t="str">
        <f>IFERROR(IF(ForbDraft!K2954&lt;&gt;"",ForbDraft!K2954,""),"")</f>
        <v/>
      </c>
    </row>
    <row r="2940" spans="2:6" x14ac:dyDescent="0.2">
      <c r="B2940" s="229" t="str">
        <f>IFERROR(IF(ForbDraft!A2955&lt;&gt;"",ROW(ForbDraft!A2955),""),"")</f>
        <v/>
      </c>
      <c r="C2940" s="230" t="str">
        <f>IFERROR(IF(ForbDraft!A2955&lt;&gt;"",ForbDraft!A2955,""),"")</f>
        <v/>
      </c>
      <c r="D2940" s="230" t="str">
        <f t="shared" si="45"/>
        <v/>
      </c>
      <c r="E2940" s="230" t="str">
        <f>IFERROR(IF(ForbDraft!L2955&lt;&gt;"",ABS(ForbDraft!L2955),""),"")</f>
        <v/>
      </c>
      <c r="F2940" s="230" t="str">
        <f>IFERROR(IF(ForbDraft!K2955&lt;&gt;"",ForbDraft!K2955,""),"")</f>
        <v/>
      </c>
    </row>
    <row r="2941" spans="2:6" x14ac:dyDescent="0.2">
      <c r="B2941" s="229" t="str">
        <f>IFERROR(IF(ForbDraft!A2956&lt;&gt;"",ROW(ForbDraft!A2956),""),"")</f>
        <v/>
      </c>
      <c r="C2941" s="230" t="str">
        <f>IFERROR(IF(ForbDraft!A2956&lt;&gt;"",ForbDraft!A2956,""),"")</f>
        <v/>
      </c>
      <c r="D2941" s="230" t="str">
        <f t="shared" si="45"/>
        <v/>
      </c>
      <c r="E2941" s="230" t="str">
        <f>IFERROR(IF(ForbDraft!L2956&lt;&gt;"",ABS(ForbDraft!L2956),""),"")</f>
        <v/>
      </c>
      <c r="F2941" s="230" t="str">
        <f>IFERROR(IF(ForbDraft!K2956&lt;&gt;"",ForbDraft!K2956,""),"")</f>
        <v/>
      </c>
    </row>
    <row r="2942" spans="2:6" x14ac:dyDescent="0.2">
      <c r="B2942" s="229" t="str">
        <f>IFERROR(IF(ForbDraft!A2957&lt;&gt;"",ROW(ForbDraft!A2957),""),"")</f>
        <v/>
      </c>
      <c r="C2942" s="230" t="str">
        <f>IFERROR(IF(ForbDraft!A2957&lt;&gt;"",ForbDraft!A2957,""),"")</f>
        <v/>
      </c>
      <c r="D2942" s="230" t="str">
        <f t="shared" si="45"/>
        <v/>
      </c>
      <c r="E2942" s="230" t="str">
        <f>IFERROR(IF(ForbDraft!L2957&lt;&gt;"",ABS(ForbDraft!L2957),""),"")</f>
        <v/>
      </c>
      <c r="F2942" s="230" t="str">
        <f>IFERROR(IF(ForbDraft!K2957&lt;&gt;"",ForbDraft!K2957,""),"")</f>
        <v/>
      </c>
    </row>
    <row r="2943" spans="2:6" x14ac:dyDescent="0.2">
      <c r="B2943" s="229" t="str">
        <f>IFERROR(IF(ForbDraft!A2958&lt;&gt;"",ROW(ForbDraft!A2958),""),"")</f>
        <v/>
      </c>
      <c r="C2943" s="230" t="str">
        <f>IFERROR(IF(ForbDraft!A2958&lt;&gt;"",ForbDraft!A2958,""),"")</f>
        <v/>
      </c>
      <c r="D2943" s="230" t="str">
        <f t="shared" si="45"/>
        <v/>
      </c>
      <c r="E2943" s="230" t="str">
        <f>IFERROR(IF(ForbDraft!L2958&lt;&gt;"",ABS(ForbDraft!L2958),""),"")</f>
        <v/>
      </c>
      <c r="F2943" s="230" t="str">
        <f>IFERROR(IF(ForbDraft!K2958&lt;&gt;"",ForbDraft!K2958,""),"")</f>
        <v/>
      </c>
    </row>
    <row r="2944" spans="2:6" x14ac:dyDescent="0.2">
      <c r="B2944" s="229" t="str">
        <f>IFERROR(IF(ForbDraft!A2959&lt;&gt;"",ROW(ForbDraft!A2959),""),"")</f>
        <v/>
      </c>
      <c r="C2944" s="230" t="str">
        <f>IFERROR(IF(ForbDraft!A2959&lt;&gt;"",ForbDraft!A2959,""),"")</f>
        <v/>
      </c>
      <c r="D2944" s="230" t="str">
        <f t="shared" si="45"/>
        <v/>
      </c>
      <c r="E2944" s="230" t="str">
        <f>IFERROR(IF(ForbDraft!L2959&lt;&gt;"",ABS(ForbDraft!L2959),""),"")</f>
        <v/>
      </c>
      <c r="F2944" s="230" t="str">
        <f>IFERROR(IF(ForbDraft!K2959&lt;&gt;"",ForbDraft!K2959,""),"")</f>
        <v/>
      </c>
    </row>
    <row r="2945" spans="2:6" x14ac:dyDescent="0.2">
      <c r="B2945" s="229" t="str">
        <f>IFERROR(IF(ForbDraft!A2960&lt;&gt;"",ROW(ForbDraft!A2960),""),"")</f>
        <v/>
      </c>
      <c r="C2945" s="230" t="str">
        <f>IFERROR(IF(ForbDraft!A2960&lt;&gt;"",ForbDraft!A2960,""),"")</f>
        <v/>
      </c>
      <c r="D2945" s="230" t="str">
        <f t="shared" si="45"/>
        <v/>
      </c>
      <c r="E2945" s="230" t="str">
        <f>IFERROR(IF(ForbDraft!L2960&lt;&gt;"",ABS(ForbDraft!L2960),""),"")</f>
        <v/>
      </c>
      <c r="F2945" s="230" t="str">
        <f>IFERROR(IF(ForbDraft!K2960&lt;&gt;"",ForbDraft!K2960,""),"")</f>
        <v/>
      </c>
    </row>
    <row r="2946" spans="2:6" x14ac:dyDescent="0.2">
      <c r="B2946" s="229" t="str">
        <f>IFERROR(IF(ForbDraft!A2961&lt;&gt;"",ROW(ForbDraft!A2961),""),"")</f>
        <v/>
      </c>
      <c r="C2946" s="230" t="str">
        <f>IFERROR(IF(ForbDraft!A2961&lt;&gt;"",ForbDraft!A2961,""),"")</f>
        <v/>
      </c>
      <c r="D2946" s="230" t="str">
        <f t="shared" si="45"/>
        <v/>
      </c>
      <c r="E2946" s="230" t="str">
        <f>IFERROR(IF(ForbDraft!L2961&lt;&gt;"",ABS(ForbDraft!L2961),""),"")</f>
        <v/>
      </c>
      <c r="F2946" s="230" t="str">
        <f>IFERROR(IF(ForbDraft!K2961&lt;&gt;"",ForbDraft!K2961,""),"")</f>
        <v/>
      </c>
    </row>
    <row r="2947" spans="2:6" x14ac:dyDescent="0.2">
      <c r="B2947" s="229" t="str">
        <f>IFERROR(IF(ForbDraft!A2962&lt;&gt;"",ROW(ForbDraft!A2962),""),"")</f>
        <v/>
      </c>
      <c r="C2947" s="230" t="str">
        <f>IFERROR(IF(ForbDraft!A2962&lt;&gt;"",ForbDraft!A2962,""),"")</f>
        <v/>
      </c>
      <c r="D2947" s="230" t="str">
        <f t="shared" ref="D2947:D3010" si="46">IF(F2947="pH לבדיקת גבול","pH",F2947)</f>
        <v/>
      </c>
      <c r="E2947" s="230" t="str">
        <f>IFERROR(IF(ForbDraft!L2962&lt;&gt;"",ABS(ForbDraft!L2962),""),"")</f>
        <v/>
      </c>
      <c r="F2947" s="230" t="str">
        <f>IFERROR(IF(ForbDraft!K2962&lt;&gt;"",ForbDraft!K2962,""),"")</f>
        <v/>
      </c>
    </row>
    <row r="2948" spans="2:6" x14ac:dyDescent="0.2">
      <c r="B2948" s="229" t="str">
        <f>IFERROR(IF(ForbDraft!A2963&lt;&gt;"",ROW(ForbDraft!A2963),""),"")</f>
        <v/>
      </c>
      <c r="C2948" s="230" t="str">
        <f>IFERROR(IF(ForbDraft!A2963&lt;&gt;"",ForbDraft!A2963,""),"")</f>
        <v/>
      </c>
      <c r="D2948" s="230" t="str">
        <f t="shared" si="46"/>
        <v/>
      </c>
      <c r="E2948" s="230" t="str">
        <f>IFERROR(IF(ForbDraft!L2963&lt;&gt;"",ABS(ForbDraft!L2963),""),"")</f>
        <v/>
      </c>
      <c r="F2948" s="230" t="str">
        <f>IFERROR(IF(ForbDraft!K2963&lt;&gt;"",ForbDraft!K2963,""),"")</f>
        <v/>
      </c>
    </row>
    <row r="2949" spans="2:6" x14ac:dyDescent="0.2">
      <c r="B2949" s="229" t="str">
        <f>IFERROR(IF(ForbDraft!A2964&lt;&gt;"",ROW(ForbDraft!A2964),""),"")</f>
        <v/>
      </c>
      <c r="C2949" s="230" t="str">
        <f>IFERROR(IF(ForbDraft!A2964&lt;&gt;"",ForbDraft!A2964,""),"")</f>
        <v/>
      </c>
      <c r="D2949" s="230" t="str">
        <f t="shared" si="46"/>
        <v/>
      </c>
      <c r="E2949" s="230" t="str">
        <f>IFERROR(IF(ForbDraft!L2964&lt;&gt;"",ABS(ForbDraft!L2964),""),"")</f>
        <v/>
      </c>
      <c r="F2949" s="230" t="str">
        <f>IFERROR(IF(ForbDraft!K2964&lt;&gt;"",ForbDraft!K2964,""),"")</f>
        <v/>
      </c>
    </row>
    <row r="2950" spans="2:6" x14ac:dyDescent="0.2">
      <c r="B2950" s="229" t="str">
        <f>IFERROR(IF(ForbDraft!A2965&lt;&gt;"",ROW(ForbDraft!A2965),""),"")</f>
        <v/>
      </c>
      <c r="C2950" s="230" t="str">
        <f>IFERROR(IF(ForbDraft!A2965&lt;&gt;"",ForbDraft!A2965,""),"")</f>
        <v/>
      </c>
      <c r="D2950" s="230" t="str">
        <f t="shared" si="46"/>
        <v/>
      </c>
      <c r="E2950" s="230" t="str">
        <f>IFERROR(IF(ForbDraft!L2965&lt;&gt;"",ABS(ForbDraft!L2965),""),"")</f>
        <v/>
      </c>
      <c r="F2950" s="230" t="str">
        <f>IFERROR(IF(ForbDraft!K2965&lt;&gt;"",ForbDraft!K2965,""),"")</f>
        <v/>
      </c>
    </row>
    <row r="2951" spans="2:6" x14ac:dyDescent="0.2">
      <c r="B2951" s="229" t="str">
        <f>IFERROR(IF(ForbDraft!A2966&lt;&gt;"",ROW(ForbDraft!A2966),""),"")</f>
        <v/>
      </c>
      <c r="C2951" s="230" t="str">
        <f>IFERROR(IF(ForbDraft!A2966&lt;&gt;"",ForbDraft!A2966,""),"")</f>
        <v/>
      </c>
      <c r="D2951" s="230" t="str">
        <f t="shared" si="46"/>
        <v/>
      </c>
      <c r="E2951" s="230" t="str">
        <f>IFERROR(IF(ForbDraft!L2966&lt;&gt;"",ABS(ForbDraft!L2966),""),"")</f>
        <v/>
      </c>
      <c r="F2951" s="230" t="str">
        <f>IFERROR(IF(ForbDraft!K2966&lt;&gt;"",ForbDraft!K2966,""),"")</f>
        <v/>
      </c>
    </row>
    <row r="2952" spans="2:6" x14ac:dyDescent="0.2">
      <c r="B2952" s="229" t="str">
        <f>IFERROR(IF(ForbDraft!A2967&lt;&gt;"",ROW(ForbDraft!A2967),""),"")</f>
        <v/>
      </c>
      <c r="C2952" s="230" t="str">
        <f>IFERROR(IF(ForbDraft!A2967&lt;&gt;"",ForbDraft!A2967,""),"")</f>
        <v/>
      </c>
      <c r="D2952" s="230" t="str">
        <f t="shared" si="46"/>
        <v/>
      </c>
      <c r="E2952" s="230" t="str">
        <f>IFERROR(IF(ForbDraft!L2967&lt;&gt;"",ABS(ForbDraft!L2967),""),"")</f>
        <v/>
      </c>
      <c r="F2952" s="230" t="str">
        <f>IFERROR(IF(ForbDraft!K2967&lt;&gt;"",ForbDraft!K2967,""),"")</f>
        <v/>
      </c>
    </row>
    <row r="2953" spans="2:6" x14ac:dyDescent="0.2">
      <c r="B2953" s="229" t="str">
        <f>IFERROR(IF(ForbDraft!A2968&lt;&gt;"",ROW(ForbDraft!A2968),""),"")</f>
        <v/>
      </c>
      <c r="C2953" s="230" t="str">
        <f>IFERROR(IF(ForbDraft!A2968&lt;&gt;"",ForbDraft!A2968,""),"")</f>
        <v/>
      </c>
      <c r="D2953" s="230" t="str">
        <f t="shared" si="46"/>
        <v/>
      </c>
      <c r="E2953" s="230" t="str">
        <f>IFERROR(IF(ForbDraft!L2968&lt;&gt;"",ABS(ForbDraft!L2968),""),"")</f>
        <v/>
      </c>
      <c r="F2953" s="230" t="str">
        <f>IFERROR(IF(ForbDraft!K2968&lt;&gt;"",ForbDraft!K2968,""),"")</f>
        <v/>
      </c>
    </row>
    <row r="2954" spans="2:6" x14ac:dyDescent="0.2">
      <c r="B2954" s="229" t="str">
        <f>IFERROR(IF(ForbDraft!A2969&lt;&gt;"",ROW(ForbDraft!A2969),""),"")</f>
        <v/>
      </c>
      <c r="C2954" s="230" t="str">
        <f>IFERROR(IF(ForbDraft!A2969&lt;&gt;"",ForbDraft!A2969,""),"")</f>
        <v/>
      </c>
      <c r="D2954" s="230" t="str">
        <f t="shared" si="46"/>
        <v/>
      </c>
      <c r="E2954" s="230" t="str">
        <f>IFERROR(IF(ForbDraft!L2969&lt;&gt;"",ABS(ForbDraft!L2969),""),"")</f>
        <v/>
      </c>
      <c r="F2954" s="230" t="str">
        <f>IFERROR(IF(ForbDraft!K2969&lt;&gt;"",ForbDraft!K2969,""),"")</f>
        <v/>
      </c>
    </row>
    <row r="2955" spans="2:6" x14ac:dyDescent="0.2">
      <c r="B2955" s="229" t="str">
        <f>IFERROR(IF(ForbDraft!A2970&lt;&gt;"",ROW(ForbDraft!A2970),""),"")</f>
        <v/>
      </c>
      <c r="C2955" s="230" t="str">
        <f>IFERROR(IF(ForbDraft!A2970&lt;&gt;"",ForbDraft!A2970,""),"")</f>
        <v/>
      </c>
      <c r="D2955" s="230" t="str">
        <f t="shared" si="46"/>
        <v/>
      </c>
      <c r="E2955" s="230" t="str">
        <f>IFERROR(IF(ForbDraft!L2970&lt;&gt;"",ABS(ForbDraft!L2970),""),"")</f>
        <v/>
      </c>
      <c r="F2955" s="230" t="str">
        <f>IFERROR(IF(ForbDraft!K2970&lt;&gt;"",ForbDraft!K2970,""),"")</f>
        <v/>
      </c>
    </row>
    <row r="2956" spans="2:6" x14ac:dyDescent="0.2">
      <c r="B2956" s="229" t="str">
        <f>IFERROR(IF(ForbDraft!A2971&lt;&gt;"",ROW(ForbDraft!A2971),""),"")</f>
        <v/>
      </c>
      <c r="C2956" s="230" t="str">
        <f>IFERROR(IF(ForbDraft!A2971&lt;&gt;"",ForbDraft!A2971,""),"")</f>
        <v/>
      </c>
      <c r="D2956" s="230" t="str">
        <f t="shared" si="46"/>
        <v/>
      </c>
      <c r="E2956" s="230" t="str">
        <f>IFERROR(IF(ForbDraft!L2971&lt;&gt;"",ABS(ForbDraft!L2971),""),"")</f>
        <v/>
      </c>
      <c r="F2956" s="230" t="str">
        <f>IFERROR(IF(ForbDraft!K2971&lt;&gt;"",ForbDraft!K2971,""),"")</f>
        <v/>
      </c>
    </row>
    <row r="2957" spans="2:6" x14ac:dyDescent="0.2">
      <c r="B2957" s="229" t="str">
        <f>IFERROR(IF(ForbDraft!A2972&lt;&gt;"",ROW(ForbDraft!A2972),""),"")</f>
        <v/>
      </c>
      <c r="C2957" s="230" t="str">
        <f>IFERROR(IF(ForbDraft!A2972&lt;&gt;"",ForbDraft!A2972,""),"")</f>
        <v/>
      </c>
      <c r="D2957" s="230" t="str">
        <f t="shared" si="46"/>
        <v/>
      </c>
      <c r="E2957" s="230" t="str">
        <f>IFERROR(IF(ForbDraft!L2972&lt;&gt;"",ABS(ForbDraft!L2972),""),"")</f>
        <v/>
      </c>
      <c r="F2957" s="230" t="str">
        <f>IFERROR(IF(ForbDraft!K2972&lt;&gt;"",ForbDraft!K2972,""),"")</f>
        <v/>
      </c>
    </row>
    <row r="2958" spans="2:6" x14ac:dyDescent="0.2">
      <c r="B2958" s="229" t="str">
        <f>IFERROR(IF(ForbDraft!A2973&lt;&gt;"",ROW(ForbDraft!A2973),""),"")</f>
        <v/>
      </c>
      <c r="C2958" s="230" t="str">
        <f>IFERROR(IF(ForbDraft!A2973&lt;&gt;"",ForbDraft!A2973,""),"")</f>
        <v/>
      </c>
      <c r="D2958" s="230" t="str">
        <f t="shared" si="46"/>
        <v/>
      </c>
      <c r="E2958" s="230" t="str">
        <f>IFERROR(IF(ForbDraft!L2973&lt;&gt;"",ABS(ForbDraft!L2973),""),"")</f>
        <v/>
      </c>
      <c r="F2958" s="230" t="str">
        <f>IFERROR(IF(ForbDraft!K2973&lt;&gt;"",ForbDraft!K2973,""),"")</f>
        <v/>
      </c>
    </row>
    <row r="2959" spans="2:6" x14ac:dyDescent="0.2">
      <c r="B2959" s="229" t="str">
        <f>IFERROR(IF(ForbDraft!A2974&lt;&gt;"",ROW(ForbDraft!A2974),""),"")</f>
        <v/>
      </c>
      <c r="C2959" s="230" t="str">
        <f>IFERROR(IF(ForbDraft!A2974&lt;&gt;"",ForbDraft!A2974,""),"")</f>
        <v/>
      </c>
      <c r="D2959" s="230" t="str">
        <f t="shared" si="46"/>
        <v/>
      </c>
      <c r="E2959" s="230" t="str">
        <f>IFERROR(IF(ForbDraft!L2974&lt;&gt;"",ABS(ForbDraft!L2974),""),"")</f>
        <v/>
      </c>
      <c r="F2959" s="230" t="str">
        <f>IFERROR(IF(ForbDraft!K2974&lt;&gt;"",ForbDraft!K2974,""),"")</f>
        <v/>
      </c>
    </row>
    <row r="2960" spans="2:6" x14ac:dyDescent="0.2">
      <c r="B2960" s="229" t="str">
        <f>IFERROR(IF(ForbDraft!A2975&lt;&gt;"",ROW(ForbDraft!A2975),""),"")</f>
        <v/>
      </c>
      <c r="C2960" s="230" t="str">
        <f>IFERROR(IF(ForbDraft!A2975&lt;&gt;"",ForbDraft!A2975,""),"")</f>
        <v/>
      </c>
      <c r="D2960" s="230" t="str">
        <f t="shared" si="46"/>
        <v/>
      </c>
      <c r="E2960" s="230" t="str">
        <f>IFERROR(IF(ForbDraft!L2975&lt;&gt;"",ABS(ForbDraft!L2975),""),"")</f>
        <v/>
      </c>
      <c r="F2960" s="230" t="str">
        <f>IFERROR(IF(ForbDraft!K2975&lt;&gt;"",ForbDraft!K2975,""),"")</f>
        <v/>
      </c>
    </row>
    <row r="2961" spans="2:6" x14ac:dyDescent="0.2">
      <c r="B2961" s="229" t="str">
        <f>IFERROR(IF(ForbDraft!A2976&lt;&gt;"",ROW(ForbDraft!A2976),""),"")</f>
        <v/>
      </c>
      <c r="C2961" s="230" t="str">
        <f>IFERROR(IF(ForbDraft!A2976&lt;&gt;"",ForbDraft!A2976,""),"")</f>
        <v/>
      </c>
      <c r="D2961" s="230" t="str">
        <f t="shared" si="46"/>
        <v/>
      </c>
      <c r="E2961" s="230" t="str">
        <f>IFERROR(IF(ForbDraft!L2976&lt;&gt;"",ABS(ForbDraft!L2976),""),"")</f>
        <v/>
      </c>
      <c r="F2961" s="230" t="str">
        <f>IFERROR(IF(ForbDraft!K2976&lt;&gt;"",ForbDraft!K2976,""),"")</f>
        <v/>
      </c>
    </row>
    <row r="2962" spans="2:6" x14ac:dyDescent="0.2">
      <c r="B2962" s="229" t="str">
        <f>IFERROR(IF(ForbDraft!A2977&lt;&gt;"",ROW(ForbDraft!A2977),""),"")</f>
        <v/>
      </c>
      <c r="C2962" s="230" t="str">
        <f>IFERROR(IF(ForbDraft!A2977&lt;&gt;"",ForbDraft!A2977,""),"")</f>
        <v/>
      </c>
      <c r="D2962" s="230" t="str">
        <f t="shared" si="46"/>
        <v/>
      </c>
      <c r="E2962" s="230" t="str">
        <f>IFERROR(IF(ForbDraft!L2977&lt;&gt;"",ABS(ForbDraft!L2977),""),"")</f>
        <v/>
      </c>
      <c r="F2962" s="230" t="str">
        <f>IFERROR(IF(ForbDraft!K2977&lt;&gt;"",ForbDraft!K2977,""),"")</f>
        <v/>
      </c>
    </row>
    <row r="2963" spans="2:6" x14ac:dyDescent="0.2">
      <c r="B2963" s="229" t="str">
        <f>IFERROR(IF(ForbDraft!A2978&lt;&gt;"",ROW(ForbDraft!A2978),""),"")</f>
        <v/>
      </c>
      <c r="C2963" s="230" t="str">
        <f>IFERROR(IF(ForbDraft!A2978&lt;&gt;"",ForbDraft!A2978,""),"")</f>
        <v/>
      </c>
      <c r="D2963" s="230" t="str">
        <f t="shared" si="46"/>
        <v/>
      </c>
      <c r="E2963" s="230" t="str">
        <f>IFERROR(IF(ForbDraft!L2978&lt;&gt;"",ABS(ForbDraft!L2978),""),"")</f>
        <v/>
      </c>
      <c r="F2963" s="230" t="str">
        <f>IFERROR(IF(ForbDraft!K2978&lt;&gt;"",ForbDraft!K2978,""),"")</f>
        <v/>
      </c>
    </row>
    <row r="2964" spans="2:6" x14ac:dyDescent="0.2">
      <c r="B2964" s="229" t="str">
        <f>IFERROR(IF(ForbDraft!A2979&lt;&gt;"",ROW(ForbDraft!A2979),""),"")</f>
        <v/>
      </c>
      <c r="C2964" s="230" t="str">
        <f>IFERROR(IF(ForbDraft!A2979&lt;&gt;"",ForbDraft!A2979,""),"")</f>
        <v/>
      </c>
      <c r="D2964" s="230" t="str">
        <f t="shared" si="46"/>
        <v/>
      </c>
      <c r="E2964" s="230" t="str">
        <f>IFERROR(IF(ForbDraft!L2979&lt;&gt;"",ABS(ForbDraft!L2979),""),"")</f>
        <v/>
      </c>
      <c r="F2964" s="230" t="str">
        <f>IFERROR(IF(ForbDraft!K2979&lt;&gt;"",ForbDraft!K2979,""),"")</f>
        <v/>
      </c>
    </row>
    <row r="2965" spans="2:6" x14ac:dyDescent="0.2">
      <c r="B2965" s="229" t="str">
        <f>IFERROR(IF(ForbDraft!A2980&lt;&gt;"",ROW(ForbDraft!A2980),""),"")</f>
        <v/>
      </c>
      <c r="C2965" s="230" t="str">
        <f>IFERROR(IF(ForbDraft!A2980&lt;&gt;"",ForbDraft!A2980,""),"")</f>
        <v/>
      </c>
      <c r="D2965" s="230" t="str">
        <f t="shared" si="46"/>
        <v/>
      </c>
      <c r="E2965" s="230" t="str">
        <f>IFERROR(IF(ForbDraft!L2980&lt;&gt;"",ABS(ForbDraft!L2980),""),"")</f>
        <v/>
      </c>
      <c r="F2965" s="230" t="str">
        <f>IFERROR(IF(ForbDraft!K2980&lt;&gt;"",ForbDraft!K2980,""),"")</f>
        <v/>
      </c>
    </row>
    <row r="2966" spans="2:6" x14ac:dyDescent="0.2">
      <c r="B2966" s="229" t="str">
        <f>IFERROR(IF(ForbDraft!A2981&lt;&gt;"",ROW(ForbDraft!A2981),""),"")</f>
        <v/>
      </c>
      <c r="C2966" s="230" t="str">
        <f>IFERROR(IF(ForbDraft!A2981&lt;&gt;"",ForbDraft!A2981,""),"")</f>
        <v/>
      </c>
      <c r="D2966" s="230" t="str">
        <f t="shared" si="46"/>
        <v/>
      </c>
      <c r="E2966" s="230" t="str">
        <f>IFERROR(IF(ForbDraft!L2981&lt;&gt;"",ABS(ForbDraft!L2981),""),"")</f>
        <v/>
      </c>
      <c r="F2966" s="230" t="str">
        <f>IFERROR(IF(ForbDraft!K2981&lt;&gt;"",ForbDraft!K2981,""),"")</f>
        <v/>
      </c>
    </row>
    <row r="2967" spans="2:6" x14ac:dyDescent="0.2">
      <c r="B2967" s="229" t="str">
        <f>IFERROR(IF(ForbDraft!A2982&lt;&gt;"",ROW(ForbDraft!A2982),""),"")</f>
        <v/>
      </c>
      <c r="C2967" s="230" t="str">
        <f>IFERROR(IF(ForbDraft!A2982&lt;&gt;"",ForbDraft!A2982,""),"")</f>
        <v/>
      </c>
      <c r="D2967" s="230" t="str">
        <f t="shared" si="46"/>
        <v/>
      </c>
      <c r="E2967" s="230" t="str">
        <f>IFERROR(IF(ForbDraft!L2982&lt;&gt;"",ABS(ForbDraft!L2982),""),"")</f>
        <v/>
      </c>
      <c r="F2967" s="230" t="str">
        <f>IFERROR(IF(ForbDraft!K2982&lt;&gt;"",ForbDraft!K2982,""),"")</f>
        <v/>
      </c>
    </row>
    <row r="2968" spans="2:6" x14ac:dyDescent="0.2">
      <c r="B2968" s="229" t="str">
        <f>IFERROR(IF(ForbDraft!A2983&lt;&gt;"",ROW(ForbDraft!A2983),""),"")</f>
        <v/>
      </c>
      <c r="C2968" s="230" t="str">
        <f>IFERROR(IF(ForbDraft!A2983&lt;&gt;"",ForbDraft!A2983,""),"")</f>
        <v/>
      </c>
      <c r="D2968" s="230" t="str">
        <f t="shared" si="46"/>
        <v/>
      </c>
      <c r="E2968" s="230" t="str">
        <f>IFERROR(IF(ForbDraft!L2983&lt;&gt;"",ABS(ForbDraft!L2983),""),"")</f>
        <v/>
      </c>
      <c r="F2968" s="230" t="str">
        <f>IFERROR(IF(ForbDraft!K2983&lt;&gt;"",ForbDraft!K2983,""),"")</f>
        <v/>
      </c>
    </row>
    <row r="2969" spans="2:6" x14ac:dyDescent="0.2">
      <c r="B2969" s="229" t="str">
        <f>IFERROR(IF(ForbDraft!A2984&lt;&gt;"",ROW(ForbDraft!A2984),""),"")</f>
        <v/>
      </c>
      <c r="C2969" s="230" t="str">
        <f>IFERROR(IF(ForbDraft!A2984&lt;&gt;"",ForbDraft!A2984,""),"")</f>
        <v/>
      </c>
      <c r="D2969" s="230" t="str">
        <f t="shared" si="46"/>
        <v/>
      </c>
      <c r="E2969" s="230" t="str">
        <f>IFERROR(IF(ForbDraft!L2984&lt;&gt;"",ABS(ForbDraft!L2984),""),"")</f>
        <v/>
      </c>
      <c r="F2969" s="230" t="str">
        <f>IFERROR(IF(ForbDraft!K2984&lt;&gt;"",ForbDraft!K2984,""),"")</f>
        <v/>
      </c>
    </row>
    <row r="2970" spans="2:6" x14ac:dyDescent="0.2">
      <c r="B2970" s="229" t="str">
        <f>IFERROR(IF(ForbDraft!A2985&lt;&gt;"",ROW(ForbDraft!A2985),""),"")</f>
        <v/>
      </c>
      <c r="C2970" s="230" t="str">
        <f>IFERROR(IF(ForbDraft!A2985&lt;&gt;"",ForbDraft!A2985,""),"")</f>
        <v/>
      </c>
      <c r="D2970" s="230" t="str">
        <f t="shared" si="46"/>
        <v/>
      </c>
      <c r="E2970" s="230" t="str">
        <f>IFERROR(IF(ForbDraft!L2985&lt;&gt;"",ABS(ForbDraft!L2985),""),"")</f>
        <v/>
      </c>
      <c r="F2970" s="230" t="str">
        <f>IFERROR(IF(ForbDraft!K2985&lt;&gt;"",ForbDraft!K2985,""),"")</f>
        <v/>
      </c>
    </row>
    <row r="2971" spans="2:6" x14ac:dyDescent="0.2">
      <c r="B2971" s="229" t="str">
        <f>IFERROR(IF(ForbDraft!A2986&lt;&gt;"",ROW(ForbDraft!A2986),""),"")</f>
        <v/>
      </c>
      <c r="C2971" s="230" t="str">
        <f>IFERROR(IF(ForbDraft!A2986&lt;&gt;"",ForbDraft!A2986,""),"")</f>
        <v/>
      </c>
      <c r="D2971" s="230" t="str">
        <f t="shared" si="46"/>
        <v/>
      </c>
      <c r="E2971" s="230" t="str">
        <f>IFERROR(IF(ForbDraft!L2986&lt;&gt;"",ABS(ForbDraft!L2986),""),"")</f>
        <v/>
      </c>
      <c r="F2971" s="230" t="str">
        <f>IFERROR(IF(ForbDraft!K2986&lt;&gt;"",ForbDraft!K2986,""),"")</f>
        <v/>
      </c>
    </row>
    <row r="2972" spans="2:6" x14ac:dyDescent="0.2">
      <c r="B2972" s="229" t="str">
        <f>IFERROR(IF(ForbDraft!A2987&lt;&gt;"",ROW(ForbDraft!A2987),""),"")</f>
        <v/>
      </c>
      <c r="C2972" s="230" t="str">
        <f>IFERROR(IF(ForbDraft!A2987&lt;&gt;"",ForbDraft!A2987,""),"")</f>
        <v/>
      </c>
      <c r="D2972" s="230" t="str">
        <f t="shared" si="46"/>
        <v/>
      </c>
      <c r="E2972" s="230" t="str">
        <f>IFERROR(IF(ForbDraft!L2987&lt;&gt;"",ABS(ForbDraft!L2987),""),"")</f>
        <v/>
      </c>
      <c r="F2972" s="230" t="str">
        <f>IFERROR(IF(ForbDraft!K2987&lt;&gt;"",ForbDraft!K2987,""),"")</f>
        <v/>
      </c>
    </row>
    <row r="2973" spans="2:6" x14ac:dyDescent="0.2">
      <c r="B2973" s="229" t="str">
        <f>IFERROR(IF(ForbDraft!A2988&lt;&gt;"",ROW(ForbDraft!A2988),""),"")</f>
        <v/>
      </c>
      <c r="C2973" s="230" t="str">
        <f>IFERROR(IF(ForbDraft!A2988&lt;&gt;"",ForbDraft!A2988,""),"")</f>
        <v/>
      </c>
      <c r="D2973" s="230" t="str">
        <f t="shared" si="46"/>
        <v/>
      </c>
      <c r="E2973" s="230" t="str">
        <f>IFERROR(IF(ForbDraft!L2988&lt;&gt;"",ABS(ForbDraft!L2988),""),"")</f>
        <v/>
      </c>
      <c r="F2973" s="230" t="str">
        <f>IFERROR(IF(ForbDraft!K2988&lt;&gt;"",ForbDraft!K2988,""),"")</f>
        <v/>
      </c>
    </row>
    <row r="2974" spans="2:6" x14ac:dyDescent="0.2">
      <c r="B2974" s="229" t="str">
        <f>IFERROR(IF(ForbDraft!A2989&lt;&gt;"",ROW(ForbDraft!A2989),""),"")</f>
        <v/>
      </c>
      <c r="C2974" s="230" t="str">
        <f>IFERROR(IF(ForbDraft!A2989&lt;&gt;"",ForbDraft!A2989,""),"")</f>
        <v/>
      </c>
      <c r="D2974" s="230" t="str">
        <f t="shared" si="46"/>
        <v/>
      </c>
      <c r="E2974" s="230" t="str">
        <f>IFERROR(IF(ForbDraft!L2989&lt;&gt;"",ABS(ForbDraft!L2989),""),"")</f>
        <v/>
      </c>
      <c r="F2974" s="230" t="str">
        <f>IFERROR(IF(ForbDraft!K2989&lt;&gt;"",ForbDraft!K2989,""),"")</f>
        <v/>
      </c>
    </row>
    <row r="2975" spans="2:6" x14ac:dyDescent="0.2">
      <c r="B2975" s="229" t="str">
        <f>IFERROR(IF(ForbDraft!A2990&lt;&gt;"",ROW(ForbDraft!A2990),""),"")</f>
        <v/>
      </c>
      <c r="C2975" s="230" t="str">
        <f>IFERROR(IF(ForbDraft!A2990&lt;&gt;"",ForbDraft!A2990,""),"")</f>
        <v/>
      </c>
      <c r="D2975" s="230" t="str">
        <f t="shared" si="46"/>
        <v/>
      </c>
      <c r="E2975" s="230" t="str">
        <f>IFERROR(IF(ForbDraft!L2990&lt;&gt;"",ABS(ForbDraft!L2990),""),"")</f>
        <v/>
      </c>
      <c r="F2975" s="230" t="str">
        <f>IFERROR(IF(ForbDraft!K2990&lt;&gt;"",ForbDraft!K2990,""),"")</f>
        <v/>
      </c>
    </row>
    <row r="2976" spans="2:6" x14ac:dyDescent="0.2">
      <c r="B2976" s="229" t="str">
        <f>IFERROR(IF(ForbDraft!A2991&lt;&gt;"",ROW(ForbDraft!A2991),""),"")</f>
        <v/>
      </c>
      <c r="C2976" s="230" t="str">
        <f>IFERROR(IF(ForbDraft!A2991&lt;&gt;"",ForbDraft!A2991,""),"")</f>
        <v/>
      </c>
      <c r="D2976" s="230" t="str">
        <f t="shared" si="46"/>
        <v/>
      </c>
      <c r="E2976" s="230" t="str">
        <f>IFERROR(IF(ForbDraft!L2991&lt;&gt;"",ABS(ForbDraft!L2991),""),"")</f>
        <v/>
      </c>
      <c r="F2976" s="230" t="str">
        <f>IFERROR(IF(ForbDraft!K2991&lt;&gt;"",ForbDraft!K2991,""),"")</f>
        <v/>
      </c>
    </row>
    <row r="2977" spans="2:6" x14ac:dyDescent="0.2">
      <c r="B2977" s="229" t="str">
        <f>IFERROR(IF(ForbDraft!A2992&lt;&gt;"",ROW(ForbDraft!A2992),""),"")</f>
        <v/>
      </c>
      <c r="C2977" s="230" t="str">
        <f>IFERROR(IF(ForbDraft!A2992&lt;&gt;"",ForbDraft!A2992,""),"")</f>
        <v/>
      </c>
      <c r="D2977" s="230" t="str">
        <f t="shared" si="46"/>
        <v/>
      </c>
      <c r="E2977" s="230" t="str">
        <f>IFERROR(IF(ForbDraft!L2992&lt;&gt;"",ABS(ForbDraft!L2992),""),"")</f>
        <v/>
      </c>
      <c r="F2977" s="230" t="str">
        <f>IFERROR(IF(ForbDraft!K2992&lt;&gt;"",ForbDraft!K2992,""),"")</f>
        <v/>
      </c>
    </row>
    <row r="2978" spans="2:6" x14ac:dyDescent="0.2">
      <c r="B2978" s="229" t="str">
        <f>IFERROR(IF(ForbDraft!A2993&lt;&gt;"",ROW(ForbDraft!A2993),""),"")</f>
        <v/>
      </c>
      <c r="C2978" s="230" t="str">
        <f>IFERROR(IF(ForbDraft!A2993&lt;&gt;"",ForbDraft!A2993,""),"")</f>
        <v/>
      </c>
      <c r="D2978" s="230" t="str">
        <f t="shared" si="46"/>
        <v/>
      </c>
      <c r="E2978" s="230" t="str">
        <f>IFERROR(IF(ForbDraft!L2993&lt;&gt;"",ABS(ForbDraft!L2993),""),"")</f>
        <v/>
      </c>
      <c r="F2978" s="230" t="str">
        <f>IFERROR(IF(ForbDraft!K2993&lt;&gt;"",ForbDraft!K2993,""),"")</f>
        <v/>
      </c>
    </row>
    <row r="2979" spans="2:6" x14ac:dyDescent="0.2">
      <c r="B2979" s="229" t="str">
        <f>IFERROR(IF(ForbDraft!A2994&lt;&gt;"",ROW(ForbDraft!A2994),""),"")</f>
        <v/>
      </c>
      <c r="C2979" s="230" t="str">
        <f>IFERROR(IF(ForbDraft!A2994&lt;&gt;"",ForbDraft!A2994,""),"")</f>
        <v/>
      </c>
      <c r="D2979" s="230" t="str">
        <f t="shared" si="46"/>
        <v/>
      </c>
      <c r="E2979" s="230" t="str">
        <f>IFERROR(IF(ForbDraft!L2994&lt;&gt;"",ABS(ForbDraft!L2994),""),"")</f>
        <v/>
      </c>
      <c r="F2979" s="230" t="str">
        <f>IFERROR(IF(ForbDraft!K2994&lt;&gt;"",ForbDraft!K2994,""),"")</f>
        <v/>
      </c>
    </row>
    <row r="2980" spans="2:6" x14ac:dyDescent="0.2">
      <c r="B2980" s="229" t="str">
        <f>IFERROR(IF(ForbDraft!A2995&lt;&gt;"",ROW(ForbDraft!A2995),""),"")</f>
        <v/>
      </c>
      <c r="C2980" s="230" t="str">
        <f>IFERROR(IF(ForbDraft!A2995&lt;&gt;"",ForbDraft!A2995,""),"")</f>
        <v/>
      </c>
      <c r="D2980" s="230" t="str">
        <f t="shared" si="46"/>
        <v/>
      </c>
      <c r="E2980" s="230" t="str">
        <f>IFERROR(IF(ForbDraft!L2995&lt;&gt;"",ABS(ForbDraft!L2995),""),"")</f>
        <v/>
      </c>
      <c r="F2980" s="230" t="str">
        <f>IFERROR(IF(ForbDraft!K2995&lt;&gt;"",ForbDraft!K2995,""),"")</f>
        <v/>
      </c>
    </row>
    <row r="2981" spans="2:6" x14ac:dyDescent="0.2">
      <c r="B2981" s="229" t="str">
        <f>IFERROR(IF(ForbDraft!A2996&lt;&gt;"",ROW(ForbDraft!A2996),""),"")</f>
        <v/>
      </c>
      <c r="C2981" s="230" t="str">
        <f>IFERROR(IF(ForbDraft!A2996&lt;&gt;"",ForbDraft!A2996,""),"")</f>
        <v/>
      </c>
      <c r="D2981" s="230" t="str">
        <f t="shared" si="46"/>
        <v/>
      </c>
      <c r="E2981" s="230" t="str">
        <f>IFERROR(IF(ForbDraft!L2996&lt;&gt;"",ABS(ForbDraft!L2996),""),"")</f>
        <v/>
      </c>
      <c r="F2981" s="230" t="str">
        <f>IFERROR(IF(ForbDraft!K2996&lt;&gt;"",ForbDraft!K2996,""),"")</f>
        <v/>
      </c>
    </row>
    <row r="2982" spans="2:6" x14ac:dyDescent="0.2">
      <c r="B2982" s="229" t="str">
        <f>IFERROR(IF(ForbDraft!A2997&lt;&gt;"",ROW(ForbDraft!A2997),""),"")</f>
        <v/>
      </c>
      <c r="C2982" s="230" t="str">
        <f>IFERROR(IF(ForbDraft!A2997&lt;&gt;"",ForbDraft!A2997,""),"")</f>
        <v/>
      </c>
      <c r="D2982" s="230" t="str">
        <f t="shared" si="46"/>
        <v/>
      </c>
      <c r="E2982" s="230" t="str">
        <f>IFERROR(IF(ForbDraft!L2997&lt;&gt;"",ABS(ForbDraft!L2997),""),"")</f>
        <v/>
      </c>
      <c r="F2982" s="230" t="str">
        <f>IFERROR(IF(ForbDraft!K2997&lt;&gt;"",ForbDraft!K2997,""),"")</f>
        <v/>
      </c>
    </row>
    <row r="2983" spans="2:6" x14ac:dyDescent="0.2">
      <c r="B2983" s="229" t="str">
        <f>IFERROR(IF(ForbDraft!A2998&lt;&gt;"",ROW(ForbDraft!A2998),""),"")</f>
        <v/>
      </c>
      <c r="C2983" s="230" t="str">
        <f>IFERROR(IF(ForbDraft!A2998&lt;&gt;"",ForbDraft!A2998,""),"")</f>
        <v/>
      </c>
      <c r="D2983" s="230" t="str">
        <f t="shared" si="46"/>
        <v/>
      </c>
      <c r="E2983" s="230" t="str">
        <f>IFERROR(IF(ForbDraft!L2998&lt;&gt;"",ABS(ForbDraft!L2998),""),"")</f>
        <v/>
      </c>
      <c r="F2983" s="230" t="str">
        <f>IFERROR(IF(ForbDraft!K2998&lt;&gt;"",ForbDraft!K2998,""),"")</f>
        <v/>
      </c>
    </row>
    <row r="2984" spans="2:6" x14ac:dyDescent="0.2">
      <c r="B2984" s="229" t="str">
        <f>IFERROR(IF(ForbDraft!A2999&lt;&gt;"",ROW(ForbDraft!A2999),""),"")</f>
        <v/>
      </c>
      <c r="C2984" s="230" t="str">
        <f>IFERROR(IF(ForbDraft!A2999&lt;&gt;"",ForbDraft!A2999,""),"")</f>
        <v/>
      </c>
      <c r="D2984" s="230" t="str">
        <f t="shared" si="46"/>
        <v/>
      </c>
      <c r="E2984" s="230" t="str">
        <f>IFERROR(IF(ForbDraft!L2999&lt;&gt;"",ABS(ForbDraft!L2999),""),"")</f>
        <v/>
      </c>
      <c r="F2984" s="230" t="str">
        <f>IFERROR(IF(ForbDraft!K2999&lt;&gt;"",ForbDraft!K2999,""),"")</f>
        <v/>
      </c>
    </row>
    <row r="2985" spans="2:6" x14ac:dyDescent="0.2">
      <c r="B2985" s="229" t="str">
        <f>IFERROR(IF(ForbDraft!A3000&lt;&gt;"",ROW(ForbDraft!A3000),""),"")</f>
        <v/>
      </c>
      <c r="C2985" s="230" t="str">
        <f>IFERROR(IF(ForbDraft!A3000&lt;&gt;"",ForbDraft!A3000,""),"")</f>
        <v/>
      </c>
      <c r="D2985" s="230" t="str">
        <f t="shared" si="46"/>
        <v/>
      </c>
      <c r="E2985" s="230" t="str">
        <f>IFERROR(IF(ForbDraft!L3000&lt;&gt;"",ABS(ForbDraft!L3000),""),"")</f>
        <v/>
      </c>
      <c r="F2985" s="230" t="str">
        <f>IFERROR(IF(ForbDraft!K3000&lt;&gt;"",ForbDraft!K3000,""),"")</f>
        <v/>
      </c>
    </row>
    <row r="2986" spans="2:6" x14ac:dyDescent="0.2">
      <c r="B2986" s="229" t="str">
        <f>IFERROR(IF(ForbDraft!A3001&lt;&gt;"",ROW(ForbDraft!A3001),""),"")</f>
        <v/>
      </c>
      <c r="C2986" s="230" t="str">
        <f>IFERROR(IF(ForbDraft!A3001&lt;&gt;"",ForbDraft!A3001,""),"")</f>
        <v/>
      </c>
      <c r="D2986" s="230" t="str">
        <f t="shared" si="46"/>
        <v/>
      </c>
      <c r="E2986" s="230" t="str">
        <f>IFERROR(IF(ForbDraft!L3001&lt;&gt;"",ABS(ForbDraft!L3001),""),"")</f>
        <v/>
      </c>
      <c r="F2986" s="230" t="str">
        <f>IFERROR(IF(ForbDraft!K3001&lt;&gt;"",ForbDraft!K3001,""),"")</f>
        <v/>
      </c>
    </row>
    <row r="2987" spans="2:6" x14ac:dyDescent="0.2">
      <c r="B2987" s="229" t="str">
        <f>IFERROR(IF(ForbDraft!A3002&lt;&gt;"",ROW(ForbDraft!A3002),""),"")</f>
        <v/>
      </c>
      <c r="C2987" s="230" t="str">
        <f>IFERROR(IF(ForbDraft!A3002&lt;&gt;"",ForbDraft!A3002,""),"")</f>
        <v/>
      </c>
      <c r="D2987" s="230" t="str">
        <f t="shared" si="46"/>
        <v/>
      </c>
      <c r="E2987" s="230" t="str">
        <f>IFERROR(IF(ForbDraft!L3002&lt;&gt;"",ABS(ForbDraft!L3002),""),"")</f>
        <v/>
      </c>
      <c r="F2987" s="230" t="str">
        <f>IFERROR(IF(ForbDraft!K3002&lt;&gt;"",ForbDraft!K3002,""),"")</f>
        <v/>
      </c>
    </row>
    <row r="2988" spans="2:6" x14ac:dyDescent="0.2">
      <c r="B2988" s="229" t="str">
        <f>IFERROR(IF(ForbDraft!A3003&lt;&gt;"",ROW(ForbDraft!A3003),""),"")</f>
        <v/>
      </c>
      <c r="C2988" s="230" t="str">
        <f>IFERROR(IF(ForbDraft!A3003&lt;&gt;"",ForbDraft!A3003,""),"")</f>
        <v/>
      </c>
      <c r="D2988" s="230" t="str">
        <f t="shared" si="46"/>
        <v/>
      </c>
      <c r="E2988" s="230" t="str">
        <f>IFERROR(IF(ForbDraft!L3003&lt;&gt;"",ABS(ForbDraft!L3003),""),"")</f>
        <v/>
      </c>
      <c r="F2988" s="230" t="str">
        <f>IFERROR(IF(ForbDraft!K3003&lt;&gt;"",ForbDraft!K3003,""),"")</f>
        <v/>
      </c>
    </row>
    <row r="2989" spans="2:6" x14ac:dyDescent="0.2">
      <c r="B2989" s="229" t="str">
        <f>IFERROR(IF(ForbDraft!A3004&lt;&gt;"",ROW(ForbDraft!A3004),""),"")</f>
        <v/>
      </c>
      <c r="C2989" s="230" t="str">
        <f>IFERROR(IF(ForbDraft!A3004&lt;&gt;"",ForbDraft!A3004,""),"")</f>
        <v/>
      </c>
      <c r="D2989" s="230" t="str">
        <f t="shared" si="46"/>
        <v/>
      </c>
      <c r="E2989" s="230" t="str">
        <f>IFERROR(IF(ForbDraft!L3004&lt;&gt;"",ABS(ForbDraft!L3004),""),"")</f>
        <v/>
      </c>
      <c r="F2989" s="230" t="str">
        <f>IFERROR(IF(ForbDraft!K3004&lt;&gt;"",ForbDraft!K3004,""),"")</f>
        <v/>
      </c>
    </row>
    <row r="2990" spans="2:6" x14ac:dyDescent="0.2">
      <c r="B2990" s="229" t="str">
        <f>IFERROR(IF(ForbDraft!A3005&lt;&gt;"",ROW(ForbDraft!A3005),""),"")</f>
        <v/>
      </c>
      <c r="C2990" s="230" t="str">
        <f>IFERROR(IF(ForbDraft!A3005&lt;&gt;"",ForbDraft!A3005,""),"")</f>
        <v/>
      </c>
      <c r="D2990" s="230" t="str">
        <f t="shared" si="46"/>
        <v/>
      </c>
      <c r="E2990" s="230" t="str">
        <f>IFERROR(IF(ForbDraft!L3005&lt;&gt;"",ABS(ForbDraft!L3005),""),"")</f>
        <v/>
      </c>
      <c r="F2990" s="230" t="str">
        <f>IFERROR(IF(ForbDraft!K3005&lt;&gt;"",ForbDraft!K3005,""),"")</f>
        <v/>
      </c>
    </row>
    <row r="2991" spans="2:6" x14ac:dyDescent="0.2">
      <c r="B2991" s="229" t="str">
        <f>IFERROR(IF(ForbDraft!A3006&lt;&gt;"",ROW(ForbDraft!A3006),""),"")</f>
        <v/>
      </c>
      <c r="C2991" s="230" t="str">
        <f>IFERROR(IF(ForbDraft!A3006&lt;&gt;"",ForbDraft!A3006,""),"")</f>
        <v/>
      </c>
      <c r="D2991" s="230" t="str">
        <f t="shared" si="46"/>
        <v/>
      </c>
      <c r="E2991" s="230" t="str">
        <f>IFERROR(IF(ForbDraft!L3006&lt;&gt;"",ABS(ForbDraft!L3006),""),"")</f>
        <v/>
      </c>
      <c r="F2991" s="230" t="str">
        <f>IFERROR(IF(ForbDraft!K3006&lt;&gt;"",ForbDraft!K3006,""),"")</f>
        <v/>
      </c>
    </row>
    <row r="2992" spans="2:6" x14ac:dyDescent="0.2">
      <c r="B2992" s="229" t="str">
        <f>IFERROR(IF(ForbDraft!A3007&lt;&gt;"",ROW(ForbDraft!A3007),""),"")</f>
        <v/>
      </c>
      <c r="C2992" s="230" t="str">
        <f>IFERROR(IF(ForbDraft!A3007&lt;&gt;"",ForbDraft!A3007,""),"")</f>
        <v/>
      </c>
      <c r="D2992" s="230" t="str">
        <f t="shared" si="46"/>
        <v/>
      </c>
      <c r="E2992" s="230" t="str">
        <f>IFERROR(IF(ForbDraft!L3007&lt;&gt;"",ABS(ForbDraft!L3007),""),"")</f>
        <v/>
      </c>
      <c r="F2992" s="230" t="str">
        <f>IFERROR(IF(ForbDraft!K3007&lt;&gt;"",ForbDraft!K3007,""),"")</f>
        <v/>
      </c>
    </row>
    <row r="2993" spans="2:6" x14ac:dyDescent="0.2">
      <c r="B2993" s="229" t="str">
        <f>IFERROR(IF(ForbDraft!A3008&lt;&gt;"",ROW(ForbDraft!A3008),""),"")</f>
        <v/>
      </c>
      <c r="C2993" s="230" t="str">
        <f>IFERROR(IF(ForbDraft!A3008&lt;&gt;"",ForbDraft!A3008,""),"")</f>
        <v/>
      </c>
      <c r="D2993" s="230" t="str">
        <f t="shared" si="46"/>
        <v/>
      </c>
      <c r="E2993" s="230" t="str">
        <f>IFERROR(IF(ForbDraft!L3008&lt;&gt;"",ABS(ForbDraft!L3008),""),"")</f>
        <v/>
      </c>
      <c r="F2993" s="230" t="str">
        <f>IFERROR(IF(ForbDraft!K3008&lt;&gt;"",ForbDraft!K3008,""),"")</f>
        <v/>
      </c>
    </row>
    <row r="2994" spans="2:6" x14ac:dyDescent="0.2">
      <c r="B2994" s="229" t="str">
        <f>IFERROR(IF(ForbDraft!A3009&lt;&gt;"",ROW(ForbDraft!A3009),""),"")</f>
        <v/>
      </c>
      <c r="C2994" s="230" t="str">
        <f>IFERROR(IF(ForbDraft!A3009&lt;&gt;"",ForbDraft!A3009,""),"")</f>
        <v/>
      </c>
      <c r="D2994" s="230" t="str">
        <f t="shared" si="46"/>
        <v/>
      </c>
      <c r="E2994" s="230" t="str">
        <f>IFERROR(IF(ForbDraft!L3009&lt;&gt;"",ABS(ForbDraft!L3009),""),"")</f>
        <v/>
      </c>
      <c r="F2994" s="230" t="str">
        <f>IFERROR(IF(ForbDraft!K3009&lt;&gt;"",ForbDraft!K3009,""),"")</f>
        <v/>
      </c>
    </row>
    <row r="2995" spans="2:6" x14ac:dyDescent="0.2">
      <c r="B2995" s="229" t="str">
        <f>IFERROR(IF(ForbDraft!A3010&lt;&gt;"",ROW(ForbDraft!A3010),""),"")</f>
        <v/>
      </c>
      <c r="C2995" s="230" t="str">
        <f>IFERROR(IF(ForbDraft!A3010&lt;&gt;"",ForbDraft!A3010,""),"")</f>
        <v/>
      </c>
      <c r="D2995" s="230" t="str">
        <f t="shared" si="46"/>
        <v/>
      </c>
      <c r="E2995" s="230" t="str">
        <f>IFERROR(IF(ForbDraft!L3010&lt;&gt;"",ABS(ForbDraft!L3010),""),"")</f>
        <v/>
      </c>
      <c r="F2995" s="230" t="str">
        <f>IFERROR(IF(ForbDraft!K3010&lt;&gt;"",ForbDraft!K3010,""),"")</f>
        <v/>
      </c>
    </row>
    <row r="2996" spans="2:6" x14ac:dyDescent="0.2">
      <c r="B2996" s="229" t="str">
        <f>IFERROR(IF(ForbDraft!A3011&lt;&gt;"",ROW(ForbDraft!A3011),""),"")</f>
        <v/>
      </c>
      <c r="C2996" s="230" t="str">
        <f>IFERROR(IF(ForbDraft!A3011&lt;&gt;"",ForbDraft!A3011,""),"")</f>
        <v/>
      </c>
      <c r="D2996" s="230" t="str">
        <f t="shared" si="46"/>
        <v/>
      </c>
      <c r="E2996" s="230" t="str">
        <f>IFERROR(IF(ForbDraft!L3011&lt;&gt;"",ABS(ForbDraft!L3011),""),"")</f>
        <v/>
      </c>
      <c r="F2996" s="230" t="str">
        <f>IFERROR(IF(ForbDraft!K3011&lt;&gt;"",ForbDraft!K3011,""),"")</f>
        <v/>
      </c>
    </row>
    <row r="2997" spans="2:6" x14ac:dyDescent="0.2">
      <c r="B2997" s="229" t="str">
        <f>IFERROR(IF(ForbDraft!A3012&lt;&gt;"",ROW(ForbDraft!A3012),""),"")</f>
        <v/>
      </c>
      <c r="C2997" s="230" t="str">
        <f>IFERROR(IF(ForbDraft!A3012&lt;&gt;"",ForbDraft!A3012,""),"")</f>
        <v/>
      </c>
      <c r="D2997" s="230" t="str">
        <f t="shared" si="46"/>
        <v/>
      </c>
      <c r="E2997" s="230" t="str">
        <f>IFERROR(IF(ForbDraft!L3012&lt;&gt;"",ABS(ForbDraft!L3012),""),"")</f>
        <v/>
      </c>
      <c r="F2997" s="230" t="str">
        <f>IFERROR(IF(ForbDraft!K3012&lt;&gt;"",ForbDraft!K3012,""),"")</f>
        <v/>
      </c>
    </row>
    <row r="2998" spans="2:6" x14ac:dyDescent="0.2">
      <c r="B2998" s="229" t="str">
        <f>IFERROR(IF(ForbDraft!A3013&lt;&gt;"",ROW(ForbDraft!A3013),""),"")</f>
        <v/>
      </c>
      <c r="C2998" s="230" t="str">
        <f>IFERROR(IF(ForbDraft!A3013&lt;&gt;"",ForbDraft!A3013,""),"")</f>
        <v/>
      </c>
      <c r="D2998" s="230" t="str">
        <f t="shared" si="46"/>
        <v/>
      </c>
      <c r="E2998" s="230" t="str">
        <f>IFERROR(IF(ForbDraft!L3013&lt;&gt;"",ABS(ForbDraft!L3013),""),"")</f>
        <v/>
      </c>
      <c r="F2998" s="230" t="str">
        <f>IFERROR(IF(ForbDraft!K3013&lt;&gt;"",ForbDraft!K3013,""),"")</f>
        <v/>
      </c>
    </row>
    <row r="2999" spans="2:6" x14ac:dyDescent="0.2">
      <c r="B2999" s="229" t="str">
        <f>IFERROR(IF(ForbDraft!A3014&lt;&gt;"",ROW(ForbDraft!A3014),""),"")</f>
        <v/>
      </c>
      <c r="C2999" s="230" t="str">
        <f>IFERROR(IF(ForbDraft!A3014&lt;&gt;"",ForbDraft!A3014,""),"")</f>
        <v/>
      </c>
      <c r="D2999" s="230" t="str">
        <f t="shared" si="46"/>
        <v/>
      </c>
      <c r="E2999" s="230" t="str">
        <f>IFERROR(IF(ForbDraft!L3014&lt;&gt;"",ABS(ForbDraft!L3014),""),"")</f>
        <v/>
      </c>
      <c r="F2999" s="230" t="str">
        <f>IFERROR(IF(ForbDraft!K3014&lt;&gt;"",ForbDraft!K3014,""),"")</f>
        <v/>
      </c>
    </row>
    <row r="3000" spans="2:6" x14ac:dyDescent="0.2">
      <c r="B3000" s="229" t="str">
        <f>IFERROR(IF(ForbDraft!A3015&lt;&gt;"",ROW(ForbDraft!A3015),""),"")</f>
        <v/>
      </c>
      <c r="C3000" s="230" t="str">
        <f>IFERROR(IF(ForbDraft!A3015&lt;&gt;"",ForbDraft!A3015,""),"")</f>
        <v/>
      </c>
      <c r="D3000" s="230" t="str">
        <f t="shared" si="46"/>
        <v/>
      </c>
      <c r="E3000" s="230" t="str">
        <f>IFERROR(IF(ForbDraft!L3015&lt;&gt;"",ABS(ForbDraft!L3015),""),"")</f>
        <v/>
      </c>
      <c r="F3000" s="230" t="str">
        <f>IFERROR(IF(ForbDraft!K3015&lt;&gt;"",ForbDraft!K3015,""),"")</f>
        <v/>
      </c>
    </row>
    <row r="3001" spans="2:6" x14ac:dyDescent="0.2">
      <c r="B3001" s="229" t="str">
        <f>IFERROR(IF(ForbDraft!A3016&lt;&gt;"",ROW(ForbDraft!A3016),""),"")</f>
        <v/>
      </c>
      <c r="C3001" s="230" t="str">
        <f>IFERROR(IF(ForbDraft!A3016&lt;&gt;"",ForbDraft!A3016,""),"")</f>
        <v/>
      </c>
      <c r="D3001" s="230" t="str">
        <f t="shared" si="46"/>
        <v/>
      </c>
      <c r="E3001" s="230" t="str">
        <f>IFERROR(IF(ForbDraft!L3016&lt;&gt;"",ABS(ForbDraft!L3016),""),"")</f>
        <v/>
      </c>
      <c r="F3001" s="230" t="str">
        <f>IFERROR(IF(ForbDraft!K3016&lt;&gt;"",ForbDraft!K3016,""),"")</f>
        <v/>
      </c>
    </row>
    <row r="3002" spans="2:6" x14ac:dyDescent="0.2">
      <c r="B3002" s="229" t="str">
        <f>IFERROR(IF(ForbDraft!A3017&lt;&gt;"",ROW(ForbDraft!A3017),""),"")</f>
        <v/>
      </c>
      <c r="C3002" s="230" t="str">
        <f>IFERROR(IF(ForbDraft!A3017&lt;&gt;"",ForbDraft!A3017,""),"")</f>
        <v/>
      </c>
      <c r="D3002" s="230" t="str">
        <f t="shared" si="46"/>
        <v/>
      </c>
      <c r="E3002" s="230" t="str">
        <f>IFERROR(IF(ForbDraft!L3017&lt;&gt;"",ABS(ForbDraft!L3017),""),"")</f>
        <v/>
      </c>
      <c r="F3002" s="230" t="str">
        <f>IFERROR(IF(ForbDraft!K3017&lt;&gt;"",ForbDraft!K3017,""),"")</f>
        <v/>
      </c>
    </row>
    <row r="3003" spans="2:6" x14ac:dyDescent="0.2">
      <c r="B3003" s="229" t="str">
        <f>IFERROR(IF(ForbDraft!A3018&lt;&gt;"",ROW(ForbDraft!A3018),""),"")</f>
        <v/>
      </c>
      <c r="C3003" s="230" t="str">
        <f>IFERROR(IF(ForbDraft!A3018&lt;&gt;"",ForbDraft!A3018,""),"")</f>
        <v/>
      </c>
      <c r="D3003" s="230" t="str">
        <f t="shared" si="46"/>
        <v/>
      </c>
      <c r="E3003" s="230" t="str">
        <f>IFERROR(IF(ForbDraft!L3018&lt;&gt;"",ABS(ForbDraft!L3018),""),"")</f>
        <v/>
      </c>
      <c r="F3003" s="230" t="str">
        <f>IFERROR(IF(ForbDraft!K3018&lt;&gt;"",ForbDraft!K3018,""),"")</f>
        <v/>
      </c>
    </row>
    <row r="3004" spans="2:6" x14ac:dyDescent="0.2">
      <c r="B3004" s="229" t="str">
        <f>IFERROR(IF(ForbDraft!A3019&lt;&gt;"",ROW(ForbDraft!A3019),""),"")</f>
        <v/>
      </c>
      <c r="C3004" s="230" t="str">
        <f>IFERROR(IF(ForbDraft!A3019&lt;&gt;"",ForbDraft!A3019,""),"")</f>
        <v/>
      </c>
      <c r="D3004" s="230" t="str">
        <f t="shared" si="46"/>
        <v/>
      </c>
      <c r="E3004" s="230" t="str">
        <f>IFERROR(IF(ForbDraft!L3019&lt;&gt;"",ABS(ForbDraft!L3019),""),"")</f>
        <v/>
      </c>
      <c r="F3004" s="230" t="str">
        <f>IFERROR(IF(ForbDraft!K3019&lt;&gt;"",ForbDraft!K3019,""),"")</f>
        <v/>
      </c>
    </row>
    <row r="3005" spans="2:6" x14ac:dyDescent="0.2">
      <c r="B3005" s="229" t="str">
        <f>IFERROR(IF(ForbDraft!A3020&lt;&gt;"",ROW(ForbDraft!A3020),""),"")</f>
        <v/>
      </c>
      <c r="C3005" s="230" t="str">
        <f>IFERROR(IF(ForbDraft!A3020&lt;&gt;"",ForbDraft!A3020,""),"")</f>
        <v/>
      </c>
      <c r="D3005" s="230" t="str">
        <f t="shared" si="46"/>
        <v/>
      </c>
      <c r="E3005" s="230" t="str">
        <f>IFERROR(IF(ForbDraft!L3020&lt;&gt;"",ABS(ForbDraft!L3020),""),"")</f>
        <v/>
      </c>
      <c r="F3005" s="230" t="str">
        <f>IFERROR(IF(ForbDraft!K3020&lt;&gt;"",ForbDraft!K3020,""),"")</f>
        <v/>
      </c>
    </row>
    <row r="3006" spans="2:6" x14ac:dyDescent="0.2">
      <c r="B3006" s="229" t="str">
        <f>IFERROR(IF(ForbDraft!A3021&lt;&gt;"",ROW(ForbDraft!A3021),""),"")</f>
        <v/>
      </c>
      <c r="C3006" s="230" t="str">
        <f>IFERROR(IF(ForbDraft!A3021&lt;&gt;"",ForbDraft!A3021,""),"")</f>
        <v/>
      </c>
      <c r="D3006" s="230" t="str">
        <f t="shared" si="46"/>
        <v/>
      </c>
      <c r="E3006" s="230" t="str">
        <f>IFERROR(IF(ForbDraft!L3021&lt;&gt;"",ABS(ForbDraft!L3021),""),"")</f>
        <v/>
      </c>
      <c r="F3006" s="230" t="str">
        <f>IFERROR(IF(ForbDraft!K3021&lt;&gt;"",ForbDraft!K3021,""),"")</f>
        <v/>
      </c>
    </row>
    <row r="3007" spans="2:6" x14ac:dyDescent="0.2">
      <c r="B3007" s="229" t="str">
        <f>IFERROR(IF(ForbDraft!A3022&lt;&gt;"",ROW(ForbDraft!A3022),""),"")</f>
        <v/>
      </c>
      <c r="C3007" s="230" t="str">
        <f>IFERROR(IF(ForbDraft!A3022&lt;&gt;"",ForbDraft!A3022,""),"")</f>
        <v/>
      </c>
      <c r="D3007" s="230" t="str">
        <f t="shared" si="46"/>
        <v/>
      </c>
      <c r="E3007" s="230" t="str">
        <f>IFERROR(IF(ForbDraft!L3022&lt;&gt;"",ABS(ForbDraft!L3022),""),"")</f>
        <v/>
      </c>
      <c r="F3007" s="230" t="str">
        <f>IFERROR(IF(ForbDraft!K3022&lt;&gt;"",ForbDraft!K3022,""),"")</f>
        <v/>
      </c>
    </row>
    <row r="3008" spans="2:6" x14ac:dyDescent="0.2">
      <c r="B3008" s="229" t="str">
        <f>IFERROR(IF(ForbDraft!A3023&lt;&gt;"",ROW(ForbDraft!A3023),""),"")</f>
        <v/>
      </c>
      <c r="C3008" s="230" t="str">
        <f>IFERROR(IF(ForbDraft!A3023&lt;&gt;"",ForbDraft!A3023,""),"")</f>
        <v/>
      </c>
      <c r="D3008" s="230" t="str">
        <f t="shared" si="46"/>
        <v/>
      </c>
      <c r="E3008" s="230" t="str">
        <f>IFERROR(IF(ForbDraft!L3023&lt;&gt;"",ABS(ForbDraft!L3023),""),"")</f>
        <v/>
      </c>
      <c r="F3008" s="230" t="str">
        <f>IFERROR(IF(ForbDraft!K3023&lt;&gt;"",ForbDraft!K3023,""),"")</f>
        <v/>
      </c>
    </row>
    <row r="3009" spans="2:6" x14ac:dyDescent="0.2">
      <c r="B3009" s="229" t="str">
        <f>IFERROR(IF(ForbDraft!A3024&lt;&gt;"",ROW(ForbDraft!A3024),""),"")</f>
        <v/>
      </c>
      <c r="C3009" s="230" t="str">
        <f>IFERROR(IF(ForbDraft!A3024&lt;&gt;"",ForbDraft!A3024,""),"")</f>
        <v/>
      </c>
      <c r="D3009" s="230" t="str">
        <f t="shared" si="46"/>
        <v/>
      </c>
      <c r="E3009" s="230" t="str">
        <f>IFERROR(IF(ForbDraft!L3024&lt;&gt;"",ABS(ForbDraft!L3024),""),"")</f>
        <v/>
      </c>
      <c r="F3009" s="230" t="str">
        <f>IFERROR(IF(ForbDraft!K3024&lt;&gt;"",ForbDraft!K3024,""),"")</f>
        <v/>
      </c>
    </row>
    <row r="3010" spans="2:6" x14ac:dyDescent="0.2">
      <c r="B3010" s="229" t="str">
        <f>IFERROR(IF(ForbDraft!A3025&lt;&gt;"",ROW(ForbDraft!A3025),""),"")</f>
        <v/>
      </c>
      <c r="C3010" s="230" t="str">
        <f>IFERROR(IF(ForbDraft!A3025&lt;&gt;"",ForbDraft!A3025,""),"")</f>
        <v/>
      </c>
      <c r="D3010" s="230" t="str">
        <f t="shared" si="46"/>
        <v/>
      </c>
      <c r="E3010" s="230" t="str">
        <f>IFERROR(IF(ForbDraft!L3025&lt;&gt;"",ABS(ForbDraft!L3025),""),"")</f>
        <v/>
      </c>
      <c r="F3010" s="230" t="str">
        <f>IFERROR(IF(ForbDraft!K3025&lt;&gt;"",ForbDraft!K3025,""),"")</f>
        <v/>
      </c>
    </row>
    <row r="3011" spans="2:6" x14ac:dyDescent="0.2">
      <c r="B3011" s="229" t="str">
        <f>IFERROR(IF(ForbDraft!A3026&lt;&gt;"",ROW(ForbDraft!A3026),""),"")</f>
        <v/>
      </c>
      <c r="C3011" s="230" t="str">
        <f>IFERROR(IF(ForbDraft!A3026&lt;&gt;"",ForbDraft!A3026,""),"")</f>
        <v/>
      </c>
      <c r="D3011" s="230" t="str">
        <f t="shared" ref="D3011:D3074" si="47">IF(F3011="pH לבדיקת גבול","pH",F3011)</f>
        <v/>
      </c>
      <c r="E3011" s="230" t="str">
        <f>IFERROR(IF(ForbDraft!L3026&lt;&gt;"",ABS(ForbDraft!L3026),""),"")</f>
        <v/>
      </c>
      <c r="F3011" s="230" t="str">
        <f>IFERROR(IF(ForbDraft!K3026&lt;&gt;"",ForbDraft!K3026,""),"")</f>
        <v/>
      </c>
    </row>
    <row r="3012" spans="2:6" x14ac:dyDescent="0.2">
      <c r="B3012" s="229" t="str">
        <f>IFERROR(IF(ForbDraft!A3027&lt;&gt;"",ROW(ForbDraft!A3027),""),"")</f>
        <v/>
      </c>
      <c r="C3012" s="230" t="str">
        <f>IFERROR(IF(ForbDraft!A3027&lt;&gt;"",ForbDraft!A3027,""),"")</f>
        <v/>
      </c>
      <c r="D3012" s="230" t="str">
        <f t="shared" si="47"/>
        <v/>
      </c>
      <c r="E3012" s="230" t="str">
        <f>IFERROR(IF(ForbDraft!L3027&lt;&gt;"",ABS(ForbDraft!L3027),""),"")</f>
        <v/>
      </c>
      <c r="F3012" s="230" t="str">
        <f>IFERROR(IF(ForbDraft!K3027&lt;&gt;"",ForbDraft!K3027,""),"")</f>
        <v/>
      </c>
    </row>
    <row r="3013" spans="2:6" x14ac:dyDescent="0.2">
      <c r="B3013" s="229" t="str">
        <f>IFERROR(IF(ForbDraft!A3028&lt;&gt;"",ROW(ForbDraft!A3028),""),"")</f>
        <v/>
      </c>
      <c r="C3013" s="230" t="str">
        <f>IFERROR(IF(ForbDraft!A3028&lt;&gt;"",ForbDraft!A3028,""),"")</f>
        <v/>
      </c>
      <c r="D3013" s="230" t="str">
        <f t="shared" si="47"/>
        <v/>
      </c>
      <c r="E3013" s="230" t="str">
        <f>IFERROR(IF(ForbDraft!L3028&lt;&gt;"",ABS(ForbDraft!L3028),""),"")</f>
        <v/>
      </c>
      <c r="F3013" s="230" t="str">
        <f>IFERROR(IF(ForbDraft!K3028&lt;&gt;"",ForbDraft!K3028,""),"")</f>
        <v/>
      </c>
    </row>
    <row r="3014" spans="2:6" x14ac:dyDescent="0.2">
      <c r="B3014" s="229" t="str">
        <f>IFERROR(IF(ForbDraft!A3029&lt;&gt;"",ROW(ForbDraft!A3029),""),"")</f>
        <v/>
      </c>
      <c r="C3014" s="230" t="str">
        <f>IFERROR(IF(ForbDraft!A3029&lt;&gt;"",ForbDraft!A3029,""),"")</f>
        <v/>
      </c>
      <c r="D3014" s="230" t="str">
        <f t="shared" si="47"/>
        <v/>
      </c>
      <c r="E3014" s="230" t="str">
        <f>IFERROR(IF(ForbDraft!L3029&lt;&gt;"",ABS(ForbDraft!L3029),""),"")</f>
        <v/>
      </c>
      <c r="F3014" s="230" t="str">
        <f>IFERROR(IF(ForbDraft!K3029&lt;&gt;"",ForbDraft!K3029,""),"")</f>
        <v/>
      </c>
    </row>
    <row r="3015" spans="2:6" x14ac:dyDescent="0.2">
      <c r="B3015" s="229" t="str">
        <f>IFERROR(IF(ForbDraft!A3030&lt;&gt;"",ROW(ForbDraft!A3030),""),"")</f>
        <v/>
      </c>
      <c r="C3015" s="230" t="str">
        <f>IFERROR(IF(ForbDraft!A3030&lt;&gt;"",ForbDraft!A3030,""),"")</f>
        <v/>
      </c>
      <c r="D3015" s="230" t="str">
        <f t="shared" si="47"/>
        <v/>
      </c>
      <c r="E3015" s="230" t="str">
        <f>IFERROR(IF(ForbDraft!L3030&lt;&gt;"",ABS(ForbDraft!L3030),""),"")</f>
        <v/>
      </c>
      <c r="F3015" s="230" t="str">
        <f>IFERROR(IF(ForbDraft!K3030&lt;&gt;"",ForbDraft!K3030,""),"")</f>
        <v/>
      </c>
    </row>
    <row r="3016" spans="2:6" x14ac:dyDescent="0.2">
      <c r="B3016" s="229" t="str">
        <f>IFERROR(IF(ForbDraft!A3031&lt;&gt;"",ROW(ForbDraft!A3031),""),"")</f>
        <v/>
      </c>
      <c r="C3016" s="230" t="str">
        <f>IFERROR(IF(ForbDraft!A3031&lt;&gt;"",ForbDraft!A3031,""),"")</f>
        <v/>
      </c>
      <c r="D3016" s="230" t="str">
        <f t="shared" si="47"/>
        <v/>
      </c>
      <c r="E3016" s="230" t="str">
        <f>IFERROR(IF(ForbDraft!L3031&lt;&gt;"",ABS(ForbDraft!L3031),""),"")</f>
        <v/>
      </c>
      <c r="F3016" s="230" t="str">
        <f>IFERROR(IF(ForbDraft!K3031&lt;&gt;"",ForbDraft!K3031,""),"")</f>
        <v/>
      </c>
    </row>
    <row r="3017" spans="2:6" x14ac:dyDescent="0.2">
      <c r="B3017" s="229" t="str">
        <f>IFERROR(IF(ForbDraft!A3032&lt;&gt;"",ROW(ForbDraft!A3032),""),"")</f>
        <v/>
      </c>
      <c r="C3017" s="230" t="str">
        <f>IFERROR(IF(ForbDraft!A3032&lt;&gt;"",ForbDraft!A3032,""),"")</f>
        <v/>
      </c>
      <c r="D3017" s="230" t="str">
        <f t="shared" si="47"/>
        <v/>
      </c>
      <c r="E3017" s="230" t="str">
        <f>IFERROR(IF(ForbDraft!L3032&lt;&gt;"",ABS(ForbDraft!L3032),""),"")</f>
        <v/>
      </c>
      <c r="F3017" s="230" t="str">
        <f>IFERROR(IF(ForbDraft!K3032&lt;&gt;"",ForbDraft!K3032,""),"")</f>
        <v/>
      </c>
    </row>
    <row r="3018" spans="2:6" x14ac:dyDescent="0.2">
      <c r="B3018" s="229" t="str">
        <f>IFERROR(IF(ForbDraft!A3033&lt;&gt;"",ROW(ForbDraft!A3033),""),"")</f>
        <v/>
      </c>
      <c r="C3018" s="230" t="str">
        <f>IFERROR(IF(ForbDraft!A3033&lt;&gt;"",ForbDraft!A3033,""),"")</f>
        <v/>
      </c>
      <c r="D3018" s="230" t="str">
        <f t="shared" si="47"/>
        <v/>
      </c>
      <c r="E3018" s="230" t="str">
        <f>IFERROR(IF(ForbDraft!L3033&lt;&gt;"",ABS(ForbDraft!L3033),""),"")</f>
        <v/>
      </c>
      <c r="F3018" s="230" t="str">
        <f>IFERROR(IF(ForbDraft!K3033&lt;&gt;"",ForbDraft!K3033,""),"")</f>
        <v/>
      </c>
    </row>
    <row r="3019" spans="2:6" x14ac:dyDescent="0.2">
      <c r="B3019" s="229" t="str">
        <f>IFERROR(IF(ForbDraft!A3034&lt;&gt;"",ROW(ForbDraft!A3034),""),"")</f>
        <v/>
      </c>
      <c r="C3019" s="230" t="str">
        <f>IFERROR(IF(ForbDraft!A3034&lt;&gt;"",ForbDraft!A3034,""),"")</f>
        <v/>
      </c>
      <c r="D3019" s="230" t="str">
        <f t="shared" si="47"/>
        <v/>
      </c>
      <c r="E3019" s="230" t="str">
        <f>IFERROR(IF(ForbDraft!L3034&lt;&gt;"",ABS(ForbDraft!L3034),""),"")</f>
        <v/>
      </c>
      <c r="F3019" s="230" t="str">
        <f>IFERROR(IF(ForbDraft!K3034&lt;&gt;"",ForbDraft!K3034,""),"")</f>
        <v/>
      </c>
    </row>
    <row r="3020" spans="2:6" x14ac:dyDescent="0.2">
      <c r="B3020" s="229" t="str">
        <f>IFERROR(IF(ForbDraft!A3035&lt;&gt;"",ROW(ForbDraft!A3035),""),"")</f>
        <v/>
      </c>
      <c r="C3020" s="230" t="str">
        <f>IFERROR(IF(ForbDraft!A3035&lt;&gt;"",ForbDraft!A3035,""),"")</f>
        <v/>
      </c>
      <c r="D3020" s="230" t="str">
        <f t="shared" si="47"/>
        <v/>
      </c>
      <c r="E3020" s="230" t="str">
        <f>IFERROR(IF(ForbDraft!L3035&lt;&gt;"",ABS(ForbDraft!L3035),""),"")</f>
        <v/>
      </c>
      <c r="F3020" s="230" t="str">
        <f>IFERROR(IF(ForbDraft!K3035&lt;&gt;"",ForbDraft!K3035,""),"")</f>
        <v/>
      </c>
    </row>
    <row r="3021" spans="2:6" x14ac:dyDescent="0.2">
      <c r="B3021" s="229" t="str">
        <f>IFERROR(IF(ForbDraft!A3036&lt;&gt;"",ROW(ForbDraft!A3036),""),"")</f>
        <v/>
      </c>
      <c r="C3021" s="230" t="str">
        <f>IFERROR(IF(ForbDraft!A3036&lt;&gt;"",ForbDraft!A3036,""),"")</f>
        <v/>
      </c>
      <c r="D3021" s="230" t="str">
        <f t="shared" si="47"/>
        <v/>
      </c>
      <c r="E3021" s="230" t="str">
        <f>IFERROR(IF(ForbDraft!L3036&lt;&gt;"",ABS(ForbDraft!L3036),""),"")</f>
        <v/>
      </c>
      <c r="F3021" s="230" t="str">
        <f>IFERROR(IF(ForbDraft!K3036&lt;&gt;"",ForbDraft!K3036,""),"")</f>
        <v/>
      </c>
    </row>
    <row r="3022" spans="2:6" x14ac:dyDescent="0.2">
      <c r="B3022" s="229" t="str">
        <f>IFERROR(IF(ForbDraft!A3037&lt;&gt;"",ROW(ForbDraft!A3037),""),"")</f>
        <v/>
      </c>
      <c r="C3022" s="230" t="str">
        <f>IFERROR(IF(ForbDraft!A3037&lt;&gt;"",ForbDraft!A3037,""),"")</f>
        <v/>
      </c>
      <c r="D3022" s="230" t="str">
        <f t="shared" si="47"/>
        <v/>
      </c>
      <c r="E3022" s="230" t="str">
        <f>IFERROR(IF(ForbDraft!L3037&lt;&gt;"",ABS(ForbDraft!L3037),""),"")</f>
        <v/>
      </c>
      <c r="F3022" s="230" t="str">
        <f>IFERROR(IF(ForbDraft!K3037&lt;&gt;"",ForbDraft!K3037,""),"")</f>
        <v/>
      </c>
    </row>
    <row r="3023" spans="2:6" x14ac:dyDescent="0.2">
      <c r="B3023" s="229" t="str">
        <f>IFERROR(IF(ForbDraft!A3038&lt;&gt;"",ROW(ForbDraft!A3038),""),"")</f>
        <v/>
      </c>
      <c r="C3023" s="230" t="str">
        <f>IFERROR(IF(ForbDraft!A3038&lt;&gt;"",ForbDraft!A3038,""),"")</f>
        <v/>
      </c>
      <c r="D3023" s="230" t="str">
        <f t="shared" si="47"/>
        <v/>
      </c>
      <c r="E3023" s="230" t="str">
        <f>IFERROR(IF(ForbDraft!L3038&lt;&gt;"",ABS(ForbDraft!L3038),""),"")</f>
        <v/>
      </c>
      <c r="F3023" s="230" t="str">
        <f>IFERROR(IF(ForbDraft!K3038&lt;&gt;"",ForbDraft!K3038,""),"")</f>
        <v/>
      </c>
    </row>
    <row r="3024" spans="2:6" x14ac:dyDescent="0.2">
      <c r="B3024" s="229" t="str">
        <f>IFERROR(IF(ForbDraft!A3039&lt;&gt;"",ROW(ForbDraft!A3039),""),"")</f>
        <v/>
      </c>
      <c r="C3024" s="230" t="str">
        <f>IFERROR(IF(ForbDraft!A3039&lt;&gt;"",ForbDraft!A3039,""),"")</f>
        <v/>
      </c>
      <c r="D3024" s="230" t="str">
        <f t="shared" si="47"/>
        <v/>
      </c>
      <c r="E3024" s="230" t="str">
        <f>IFERROR(IF(ForbDraft!L3039&lt;&gt;"",ABS(ForbDraft!L3039),""),"")</f>
        <v/>
      </c>
      <c r="F3024" s="230" t="str">
        <f>IFERROR(IF(ForbDraft!K3039&lt;&gt;"",ForbDraft!K3039,""),"")</f>
        <v/>
      </c>
    </row>
    <row r="3025" spans="2:6" x14ac:dyDescent="0.2">
      <c r="B3025" s="229" t="str">
        <f>IFERROR(IF(ForbDraft!A3040&lt;&gt;"",ROW(ForbDraft!A3040),""),"")</f>
        <v/>
      </c>
      <c r="C3025" s="230" t="str">
        <f>IFERROR(IF(ForbDraft!A3040&lt;&gt;"",ForbDraft!A3040,""),"")</f>
        <v/>
      </c>
      <c r="D3025" s="230" t="str">
        <f t="shared" si="47"/>
        <v/>
      </c>
      <c r="E3025" s="230" t="str">
        <f>IFERROR(IF(ForbDraft!L3040&lt;&gt;"",ABS(ForbDraft!L3040),""),"")</f>
        <v/>
      </c>
      <c r="F3025" s="230" t="str">
        <f>IFERROR(IF(ForbDraft!K3040&lt;&gt;"",ForbDraft!K3040,""),"")</f>
        <v/>
      </c>
    </row>
    <row r="3026" spans="2:6" x14ac:dyDescent="0.2">
      <c r="B3026" s="229" t="str">
        <f>IFERROR(IF(ForbDraft!A3041&lt;&gt;"",ROW(ForbDraft!A3041),""),"")</f>
        <v/>
      </c>
      <c r="C3026" s="230" t="str">
        <f>IFERROR(IF(ForbDraft!A3041&lt;&gt;"",ForbDraft!A3041,""),"")</f>
        <v/>
      </c>
      <c r="D3026" s="230" t="str">
        <f t="shared" si="47"/>
        <v/>
      </c>
      <c r="E3026" s="230" t="str">
        <f>IFERROR(IF(ForbDraft!L3041&lt;&gt;"",ABS(ForbDraft!L3041),""),"")</f>
        <v/>
      </c>
      <c r="F3026" s="230" t="str">
        <f>IFERROR(IF(ForbDraft!K3041&lt;&gt;"",ForbDraft!K3041,""),"")</f>
        <v/>
      </c>
    </row>
    <row r="3027" spans="2:6" x14ac:dyDescent="0.2">
      <c r="B3027" s="229" t="str">
        <f>IFERROR(IF(ForbDraft!A3042&lt;&gt;"",ROW(ForbDraft!A3042),""),"")</f>
        <v/>
      </c>
      <c r="C3027" s="230" t="str">
        <f>IFERROR(IF(ForbDraft!A3042&lt;&gt;"",ForbDraft!A3042,""),"")</f>
        <v/>
      </c>
      <c r="D3027" s="230" t="str">
        <f t="shared" si="47"/>
        <v/>
      </c>
      <c r="E3027" s="230" t="str">
        <f>IFERROR(IF(ForbDraft!L3042&lt;&gt;"",ABS(ForbDraft!L3042),""),"")</f>
        <v/>
      </c>
      <c r="F3027" s="230" t="str">
        <f>IFERROR(IF(ForbDraft!K3042&lt;&gt;"",ForbDraft!K3042,""),"")</f>
        <v/>
      </c>
    </row>
    <row r="3028" spans="2:6" x14ac:dyDescent="0.2">
      <c r="B3028" s="229" t="str">
        <f>IFERROR(IF(ForbDraft!A3043&lt;&gt;"",ROW(ForbDraft!A3043),""),"")</f>
        <v/>
      </c>
      <c r="C3028" s="230" t="str">
        <f>IFERROR(IF(ForbDraft!A3043&lt;&gt;"",ForbDraft!A3043,""),"")</f>
        <v/>
      </c>
      <c r="D3028" s="230" t="str">
        <f t="shared" si="47"/>
        <v/>
      </c>
      <c r="E3028" s="230" t="str">
        <f>IFERROR(IF(ForbDraft!L3043&lt;&gt;"",ABS(ForbDraft!L3043),""),"")</f>
        <v/>
      </c>
      <c r="F3028" s="230" t="str">
        <f>IFERROR(IF(ForbDraft!K3043&lt;&gt;"",ForbDraft!K3043,""),"")</f>
        <v/>
      </c>
    </row>
    <row r="3029" spans="2:6" x14ac:dyDescent="0.2">
      <c r="B3029" s="229" t="str">
        <f>IFERROR(IF(ForbDraft!A3044&lt;&gt;"",ROW(ForbDraft!A3044),""),"")</f>
        <v/>
      </c>
      <c r="C3029" s="230" t="str">
        <f>IFERROR(IF(ForbDraft!A3044&lt;&gt;"",ForbDraft!A3044,""),"")</f>
        <v/>
      </c>
      <c r="D3029" s="230" t="str">
        <f t="shared" si="47"/>
        <v/>
      </c>
      <c r="E3029" s="230" t="str">
        <f>IFERROR(IF(ForbDraft!L3044&lt;&gt;"",ABS(ForbDraft!L3044),""),"")</f>
        <v/>
      </c>
      <c r="F3029" s="230" t="str">
        <f>IFERROR(IF(ForbDraft!K3044&lt;&gt;"",ForbDraft!K3044,""),"")</f>
        <v/>
      </c>
    </row>
    <row r="3030" spans="2:6" x14ac:dyDescent="0.2">
      <c r="B3030" s="229" t="str">
        <f>IFERROR(IF(ForbDraft!A3045&lt;&gt;"",ROW(ForbDraft!A3045),""),"")</f>
        <v/>
      </c>
      <c r="C3030" s="230" t="str">
        <f>IFERROR(IF(ForbDraft!A3045&lt;&gt;"",ForbDraft!A3045,""),"")</f>
        <v/>
      </c>
      <c r="D3030" s="230" t="str">
        <f t="shared" si="47"/>
        <v/>
      </c>
      <c r="E3030" s="230" t="str">
        <f>IFERROR(IF(ForbDraft!L3045&lt;&gt;"",ABS(ForbDraft!L3045),""),"")</f>
        <v/>
      </c>
      <c r="F3030" s="230" t="str">
        <f>IFERROR(IF(ForbDraft!K3045&lt;&gt;"",ForbDraft!K3045,""),"")</f>
        <v/>
      </c>
    </row>
    <row r="3031" spans="2:6" x14ac:dyDescent="0.2">
      <c r="B3031" s="229" t="str">
        <f>IFERROR(IF(ForbDraft!A3046&lt;&gt;"",ROW(ForbDraft!A3046),""),"")</f>
        <v/>
      </c>
      <c r="C3031" s="230" t="str">
        <f>IFERROR(IF(ForbDraft!A3046&lt;&gt;"",ForbDraft!A3046,""),"")</f>
        <v/>
      </c>
      <c r="D3031" s="230" t="str">
        <f t="shared" si="47"/>
        <v/>
      </c>
      <c r="E3031" s="230" t="str">
        <f>IFERROR(IF(ForbDraft!L3046&lt;&gt;"",ABS(ForbDraft!L3046),""),"")</f>
        <v/>
      </c>
      <c r="F3031" s="230" t="str">
        <f>IFERROR(IF(ForbDraft!K3046&lt;&gt;"",ForbDraft!K3046,""),"")</f>
        <v/>
      </c>
    </row>
    <row r="3032" spans="2:6" x14ac:dyDescent="0.2">
      <c r="B3032" s="229" t="str">
        <f>IFERROR(IF(ForbDraft!A3047&lt;&gt;"",ROW(ForbDraft!A3047),""),"")</f>
        <v/>
      </c>
      <c r="C3032" s="230" t="str">
        <f>IFERROR(IF(ForbDraft!A3047&lt;&gt;"",ForbDraft!A3047,""),"")</f>
        <v/>
      </c>
      <c r="D3032" s="230" t="str">
        <f t="shared" si="47"/>
        <v/>
      </c>
      <c r="E3032" s="230" t="str">
        <f>IFERROR(IF(ForbDraft!L3047&lt;&gt;"",ABS(ForbDraft!L3047),""),"")</f>
        <v/>
      </c>
      <c r="F3032" s="230" t="str">
        <f>IFERROR(IF(ForbDraft!K3047&lt;&gt;"",ForbDraft!K3047,""),"")</f>
        <v/>
      </c>
    </row>
    <row r="3033" spans="2:6" x14ac:dyDescent="0.2">
      <c r="B3033" s="229" t="str">
        <f>IFERROR(IF(ForbDraft!A3048&lt;&gt;"",ROW(ForbDraft!A3048),""),"")</f>
        <v/>
      </c>
      <c r="C3033" s="230" t="str">
        <f>IFERROR(IF(ForbDraft!A3048&lt;&gt;"",ForbDraft!A3048,""),"")</f>
        <v/>
      </c>
      <c r="D3033" s="230" t="str">
        <f t="shared" si="47"/>
        <v/>
      </c>
      <c r="E3033" s="230" t="str">
        <f>IFERROR(IF(ForbDraft!L3048&lt;&gt;"",ABS(ForbDraft!L3048),""),"")</f>
        <v/>
      </c>
      <c r="F3033" s="230" t="str">
        <f>IFERROR(IF(ForbDraft!K3048&lt;&gt;"",ForbDraft!K3048,""),"")</f>
        <v/>
      </c>
    </row>
    <row r="3034" spans="2:6" x14ac:dyDescent="0.2">
      <c r="B3034" s="229" t="str">
        <f>IFERROR(IF(ForbDraft!A3049&lt;&gt;"",ROW(ForbDraft!A3049),""),"")</f>
        <v/>
      </c>
      <c r="C3034" s="230" t="str">
        <f>IFERROR(IF(ForbDraft!A3049&lt;&gt;"",ForbDraft!A3049,""),"")</f>
        <v/>
      </c>
      <c r="D3034" s="230" t="str">
        <f t="shared" si="47"/>
        <v/>
      </c>
      <c r="E3034" s="230" t="str">
        <f>IFERROR(IF(ForbDraft!L3049&lt;&gt;"",ABS(ForbDraft!L3049),""),"")</f>
        <v/>
      </c>
      <c r="F3034" s="230" t="str">
        <f>IFERROR(IF(ForbDraft!K3049&lt;&gt;"",ForbDraft!K3049,""),"")</f>
        <v/>
      </c>
    </row>
    <row r="3035" spans="2:6" x14ac:dyDescent="0.2">
      <c r="B3035" s="229" t="str">
        <f>IFERROR(IF(ForbDraft!A3050&lt;&gt;"",ROW(ForbDraft!A3050),""),"")</f>
        <v/>
      </c>
      <c r="C3035" s="230" t="str">
        <f>IFERROR(IF(ForbDraft!A3050&lt;&gt;"",ForbDraft!A3050,""),"")</f>
        <v/>
      </c>
      <c r="D3035" s="230" t="str">
        <f t="shared" si="47"/>
        <v/>
      </c>
      <c r="E3035" s="230" t="str">
        <f>IFERROR(IF(ForbDraft!L3050&lt;&gt;"",ABS(ForbDraft!L3050),""),"")</f>
        <v/>
      </c>
      <c r="F3035" s="230" t="str">
        <f>IFERROR(IF(ForbDraft!K3050&lt;&gt;"",ForbDraft!K3050,""),"")</f>
        <v/>
      </c>
    </row>
    <row r="3036" spans="2:6" x14ac:dyDescent="0.2">
      <c r="B3036" s="229" t="str">
        <f>IFERROR(IF(ForbDraft!A3051&lt;&gt;"",ROW(ForbDraft!A3051),""),"")</f>
        <v/>
      </c>
      <c r="C3036" s="230" t="str">
        <f>IFERROR(IF(ForbDraft!A3051&lt;&gt;"",ForbDraft!A3051,""),"")</f>
        <v/>
      </c>
      <c r="D3036" s="230" t="str">
        <f t="shared" si="47"/>
        <v/>
      </c>
      <c r="E3036" s="230" t="str">
        <f>IFERROR(IF(ForbDraft!L3051&lt;&gt;"",ABS(ForbDraft!L3051),""),"")</f>
        <v/>
      </c>
      <c r="F3036" s="230" t="str">
        <f>IFERROR(IF(ForbDraft!K3051&lt;&gt;"",ForbDraft!K3051,""),"")</f>
        <v/>
      </c>
    </row>
    <row r="3037" spans="2:6" x14ac:dyDescent="0.2">
      <c r="B3037" s="229" t="str">
        <f>IFERROR(IF(ForbDraft!A3052&lt;&gt;"",ROW(ForbDraft!A3052),""),"")</f>
        <v/>
      </c>
      <c r="C3037" s="230" t="str">
        <f>IFERROR(IF(ForbDraft!A3052&lt;&gt;"",ForbDraft!A3052,""),"")</f>
        <v/>
      </c>
      <c r="D3037" s="230" t="str">
        <f t="shared" si="47"/>
        <v/>
      </c>
      <c r="E3037" s="230" t="str">
        <f>IFERROR(IF(ForbDraft!L3052&lt;&gt;"",ABS(ForbDraft!L3052),""),"")</f>
        <v/>
      </c>
      <c r="F3037" s="230" t="str">
        <f>IFERROR(IF(ForbDraft!K3052&lt;&gt;"",ForbDraft!K3052,""),"")</f>
        <v/>
      </c>
    </row>
    <row r="3038" spans="2:6" x14ac:dyDescent="0.2">
      <c r="B3038" s="229" t="str">
        <f>IFERROR(IF(ForbDraft!A3053&lt;&gt;"",ROW(ForbDraft!A3053),""),"")</f>
        <v/>
      </c>
      <c r="C3038" s="230" t="str">
        <f>IFERROR(IF(ForbDraft!A3053&lt;&gt;"",ForbDraft!A3053,""),"")</f>
        <v/>
      </c>
      <c r="D3038" s="230" t="str">
        <f t="shared" si="47"/>
        <v/>
      </c>
      <c r="E3038" s="230" t="str">
        <f>IFERROR(IF(ForbDraft!L3053&lt;&gt;"",ABS(ForbDraft!L3053),""),"")</f>
        <v/>
      </c>
      <c r="F3038" s="230" t="str">
        <f>IFERROR(IF(ForbDraft!K3053&lt;&gt;"",ForbDraft!K3053,""),"")</f>
        <v/>
      </c>
    </row>
    <row r="3039" spans="2:6" x14ac:dyDescent="0.2">
      <c r="B3039" s="229" t="str">
        <f>IFERROR(IF(ForbDraft!A3054&lt;&gt;"",ROW(ForbDraft!A3054),""),"")</f>
        <v/>
      </c>
      <c r="C3039" s="230" t="str">
        <f>IFERROR(IF(ForbDraft!A3054&lt;&gt;"",ForbDraft!A3054,""),"")</f>
        <v/>
      </c>
      <c r="D3039" s="230" t="str">
        <f t="shared" si="47"/>
        <v/>
      </c>
      <c r="E3039" s="230" t="str">
        <f>IFERROR(IF(ForbDraft!L3054&lt;&gt;"",ABS(ForbDraft!L3054),""),"")</f>
        <v/>
      </c>
      <c r="F3039" s="230" t="str">
        <f>IFERROR(IF(ForbDraft!K3054&lt;&gt;"",ForbDraft!K3054,""),"")</f>
        <v/>
      </c>
    </row>
    <row r="3040" spans="2:6" x14ac:dyDescent="0.2">
      <c r="B3040" s="229" t="str">
        <f>IFERROR(IF(ForbDraft!A3055&lt;&gt;"",ROW(ForbDraft!A3055),""),"")</f>
        <v/>
      </c>
      <c r="C3040" s="230" t="str">
        <f>IFERROR(IF(ForbDraft!A3055&lt;&gt;"",ForbDraft!A3055,""),"")</f>
        <v/>
      </c>
      <c r="D3040" s="230" t="str">
        <f t="shared" si="47"/>
        <v/>
      </c>
      <c r="E3040" s="230" t="str">
        <f>IFERROR(IF(ForbDraft!L3055&lt;&gt;"",ABS(ForbDraft!L3055),""),"")</f>
        <v/>
      </c>
      <c r="F3040" s="230" t="str">
        <f>IFERROR(IF(ForbDraft!K3055&lt;&gt;"",ForbDraft!K3055,""),"")</f>
        <v/>
      </c>
    </row>
    <row r="3041" spans="2:6" x14ac:dyDescent="0.2">
      <c r="B3041" s="229" t="str">
        <f>IFERROR(IF(ForbDraft!A3056&lt;&gt;"",ROW(ForbDraft!A3056),""),"")</f>
        <v/>
      </c>
      <c r="C3041" s="230" t="str">
        <f>IFERROR(IF(ForbDraft!A3056&lt;&gt;"",ForbDraft!A3056,""),"")</f>
        <v/>
      </c>
      <c r="D3041" s="230" t="str">
        <f t="shared" si="47"/>
        <v/>
      </c>
      <c r="E3041" s="230" t="str">
        <f>IFERROR(IF(ForbDraft!L3056&lt;&gt;"",ABS(ForbDraft!L3056),""),"")</f>
        <v/>
      </c>
      <c r="F3041" s="230" t="str">
        <f>IFERROR(IF(ForbDraft!K3056&lt;&gt;"",ForbDraft!K3056,""),"")</f>
        <v/>
      </c>
    </row>
    <row r="3042" spans="2:6" x14ac:dyDescent="0.2">
      <c r="B3042" s="229" t="str">
        <f>IFERROR(IF(ForbDraft!A3057&lt;&gt;"",ROW(ForbDraft!A3057),""),"")</f>
        <v/>
      </c>
      <c r="C3042" s="230" t="str">
        <f>IFERROR(IF(ForbDraft!A3057&lt;&gt;"",ForbDraft!A3057,""),"")</f>
        <v/>
      </c>
      <c r="D3042" s="230" t="str">
        <f t="shared" si="47"/>
        <v/>
      </c>
      <c r="E3042" s="230" t="str">
        <f>IFERROR(IF(ForbDraft!L3057&lt;&gt;"",ABS(ForbDraft!L3057),""),"")</f>
        <v/>
      </c>
      <c r="F3042" s="230" t="str">
        <f>IFERROR(IF(ForbDraft!K3057&lt;&gt;"",ForbDraft!K3057,""),"")</f>
        <v/>
      </c>
    </row>
    <row r="3043" spans="2:6" x14ac:dyDescent="0.2">
      <c r="B3043" s="229" t="str">
        <f>IFERROR(IF(ForbDraft!A3058&lt;&gt;"",ROW(ForbDraft!A3058),""),"")</f>
        <v/>
      </c>
      <c r="C3043" s="230" t="str">
        <f>IFERROR(IF(ForbDraft!A3058&lt;&gt;"",ForbDraft!A3058,""),"")</f>
        <v/>
      </c>
      <c r="D3043" s="230" t="str">
        <f t="shared" si="47"/>
        <v/>
      </c>
      <c r="E3043" s="230" t="str">
        <f>IFERROR(IF(ForbDraft!L3058&lt;&gt;"",ABS(ForbDraft!L3058),""),"")</f>
        <v/>
      </c>
      <c r="F3043" s="230" t="str">
        <f>IFERROR(IF(ForbDraft!K3058&lt;&gt;"",ForbDraft!K3058,""),"")</f>
        <v/>
      </c>
    </row>
    <row r="3044" spans="2:6" x14ac:dyDescent="0.2">
      <c r="B3044" s="229" t="str">
        <f>IFERROR(IF(ForbDraft!A3059&lt;&gt;"",ROW(ForbDraft!A3059),""),"")</f>
        <v/>
      </c>
      <c r="C3044" s="230" t="str">
        <f>IFERROR(IF(ForbDraft!A3059&lt;&gt;"",ForbDraft!A3059,""),"")</f>
        <v/>
      </c>
      <c r="D3044" s="230" t="str">
        <f t="shared" si="47"/>
        <v/>
      </c>
      <c r="E3044" s="230" t="str">
        <f>IFERROR(IF(ForbDraft!L3059&lt;&gt;"",ABS(ForbDraft!L3059),""),"")</f>
        <v/>
      </c>
      <c r="F3044" s="230" t="str">
        <f>IFERROR(IF(ForbDraft!K3059&lt;&gt;"",ForbDraft!K3059,""),"")</f>
        <v/>
      </c>
    </row>
    <row r="3045" spans="2:6" x14ac:dyDescent="0.2">
      <c r="B3045" s="229" t="str">
        <f>IFERROR(IF(ForbDraft!A3060&lt;&gt;"",ROW(ForbDraft!A3060),""),"")</f>
        <v/>
      </c>
      <c r="C3045" s="230" t="str">
        <f>IFERROR(IF(ForbDraft!A3060&lt;&gt;"",ForbDraft!A3060,""),"")</f>
        <v/>
      </c>
      <c r="D3045" s="230" t="str">
        <f t="shared" si="47"/>
        <v/>
      </c>
      <c r="E3045" s="230" t="str">
        <f>IFERROR(IF(ForbDraft!L3060&lt;&gt;"",ABS(ForbDraft!L3060),""),"")</f>
        <v/>
      </c>
      <c r="F3045" s="230" t="str">
        <f>IFERROR(IF(ForbDraft!K3060&lt;&gt;"",ForbDraft!K3060,""),"")</f>
        <v/>
      </c>
    </row>
    <row r="3046" spans="2:6" x14ac:dyDescent="0.2">
      <c r="B3046" s="229" t="str">
        <f>IFERROR(IF(ForbDraft!A3061&lt;&gt;"",ROW(ForbDraft!A3061),""),"")</f>
        <v/>
      </c>
      <c r="C3046" s="230" t="str">
        <f>IFERROR(IF(ForbDraft!A3061&lt;&gt;"",ForbDraft!A3061,""),"")</f>
        <v/>
      </c>
      <c r="D3046" s="230" t="str">
        <f t="shared" si="47"/>
        <v/>
      </c>
      <c r="E3046" s="230" t="str">
        <f>IFERROR(IF(ForbDraft!L3061&lt;&gt;"",ABS(ForbDraft!L3061),""),"")</f>
        <v/>
      </c>
      <c r="F3046" s="230" t="str">
        <f>IFERROR(IF(ForbDraft!K3061&lt;&gt;"",ForbDraft!K3061,""),"")</f>
        <v/>
      </c>
    </row>
    <row r="3047" spans="2:6" x14ac:dyDescent="0.2">
      <c r="B3047" s="229" t="str">
        <f>IFERROR(IF(ForbDraft!A3062&lt;&gt;"",ROW(ForbDraft!A3062),""),"")</f>
        <v/>
      </c>
      <c r="C3047" s="230" t="str">
        <f>IFERROR(IF(ForbDraft!A3062&lt;&gt;"",ForbDraft!A3062,""),"")</f>
        <v/>
      </c>
      <c r="D3047" s="230" t="str">
        <f t="shared" si="47"/>
        <v/>
      </c>
      <c r="E3047" s="230" t="str">
        <f>IFERROR(IF(ForbDraft!L3062&lt;&gt;"",ABS(ForbDraft!L3062),""),"")</f>
        <v/>
      </c>
      <c r="F3047" s="230" t="str">
        <f>IFERROR(IF(ForbDraft!K3062&lt;&gt;"",ForbDraft!K3062,""),"")</f>
        <v/>
      </c>
    </row>
    <row r="3048" spans="2:6" x14ac:dyDescent="0.2">
      <c r="B3048" s="229" t="str">
        <f>IFERROR(IF(ForbDraft!A3063&lt;&gt;"",ROW(ForbDraft!A3063),""),"")</f>
        <v/>
      </c>
      <c r="C3048" s="230" t="str">
        <f>IFERROR(IF(ForbDraft!A3063&lt;&gt;"",ForbDraft!A3063,""),"")</f>
        <v/>
      </c>
      <c r="D3048" s="230" t="str">
        <f t="shared" si="47"/>
        <v/>
      </c>
      <c r="E3048" s="230" t="str">
        <f>IFERROR(IF(ForbDraft!L3063&lt;&gt;"",ABS(ForbDraft!L3063),""),"")</f>
        <v/>
      </c>
      <c r="F3048" s="230" t="str">
        <f>IFERROR(IF(ForbDraft!K3063&lt;&gt;"",ForbDraft!K3063,""),"")</f>
        <v/>
      </c>
    </row>
    <row r="3049" spans="2:6" x14ac:dyDescent="0.2">
      <c r="B3049" s="229" t="str">
        <f>IFERROR(IF(ForbDraft!A3064&lt;&gt;"",ROW(ForbDraft!A3064),""),"")</f>
        <v/>
      </c>
      <c r="C3049" s="230" t="str">
        <f>IFERROR(IF(ForbDraft!A3064&lt;&gt;"",ForbDraft!A3064,""),"")</f>
        <v/>
      </c>
      <c r="D3049" s="230" t="str">
        <f t="shared" si="47"/>
        <v/>
      </c>
      <c r="E3049" s="230" t="str">
        <f>IFERROR(IF(ForbDraft!L3064&lt;&gt;"",ABS(ForbDraft!L3064),""),"")</f>
        <v/>
      </c>
      <c r="F3049" s="230" t="str">
        <f>IFERROR(IF(ForbDraft!K3064&lt;&gt;"",ForbDraft!K3064,""),"")</f>
        <v/>
      </c>
    </row>
    <row r="3050" spans="2:6" x14ac:dyDescent="0.2">
      <c r="B3050" s="229" t="str">
        <f>IFERROR(IF(ForbDraft!A3065&lt;&gt;"",ROW(ForbDraft!A3065),""),"")</f>
        <v/>
      </c>
      <c r="C3050" s="230" t="str">
        <f>IFERROR(IF(ForbDraft!A3065&lt;&gt;"",ForbDraft!A3065,""),"")</f>
        <v/>
      </c>
      <c r="D3050" s="230" t="str">
        <f t="shared" si="47"/>
        <v/>
      </c>
      <c r="E3050" s="230" t="str">
        <f>IFERROR(IF(ForbDraft!L3065&lt;&gt;"",ABS(ForbDraft!L3065),""),"")</f>
        <v/>
      </c>
      <c r="F3050" s="230" t="str">
        <f>IFERROR(IF(ForbDraft!K3065&lt;&gt;"",ForbDraft!K3065,""),"")</f>
        <v/>
      </c>
    </row>
    <row r="3051" spans="2:6" x14ac:dyDescent="0.2">
      <c r="B3051" s="229" t="str">
        <f>IFERROR(IF(ForbDraft!A3066&lt;&gt;"",ROW(ForbDraft!A3066),""),"")</f>
        <v/>
      </c>
      <c r="C3051" s="230" t="str">
        <f>IFERROR(IF(ForbDraft!A3066&lt;&gt;"",ForbDraft!A3066,""),"")</f>
        <v/>
      </c>
      <c r="D3051" s="230" t="str">
        <f t="shared" si="47"/>
        <v/>
      </c>
      <c r="E3051" s="230" t="str">
        <f>IFERROR(IF(ForbDraft!L3066&lt;&gt;"",ABS(ForbDraft!L3066),""),"")</f>
        <v/>
      </c>
      <c r="F3051" s="230" t="str">
        <f>IFERROR(IF(ForbDraft!K3066&lt;&gt;"",ForbDraft!K3066,""),"")</f>
        <v/>
      </c>
    </row>
    <row r="3052" spans="2:6" x14ac:dyDescent="0.2">
      <c r="B3052" s="229" t="str">
        <f>IFERROR(IF(ForbDraft!A3067&lt;&gt;"",ROW(ForbDraft!A3067),""),"")</f>
        <v/>
      </c>
      <c r="C3052" s="230" t="str">
        <f>IFERROR(IF(ForbDraft!A3067&lt;&gt;"",ForbDraft!A3067,""),"")</f>
        <v/>
      </c>
      <c r="D3052" s="230" t="str">
        <f t="shared" si="47"/>
        <v/>
      </c>
      <c r="E3052" s="230" t="str">
        <f>IFERROR(IF(ForbDraft!L3067&lt;&gt;"",ABS(ForbDraft!L3067),""),"")</f>
        <v/>
      </c>
      <c r="F3052" s="230" t="str">
        <f>IFERROR(IF(ForbDraft!K3067&lt;&gt;"",ForbDraft!K3067,""),"")</f>
        <v/>
      </c>
    </row>
    <row r="3053" spans="2:6" x14ac:dyDescent="0.2">
      <c r="B3053" s="229" t="str">
        <f>IFERROR(IF(ForbDraft!A3068&lt;&gt;"",ROW(ForbDraft!A3068),""),"")</f>
        <v/>
      </c>
      <c r="C3053" s="230" t="str">
        <f>IFERROR(IF(ForbDraft!A3068&lt;&gt;"",ForbDraft!A3068,""),"")</f>
        <v/>
      </c>
      <c r="D3053" s="230" t="str">
        <f t="shared" si="47"/>
        <v/>
      </c>
      <c r="E3053" s="230" t="str">
        <f>IFERROR(IF(ForbDraft!L3068&lt;&gt;"",ABS(ForbDraft!L3068),""),"")</f>
        <v/>
      </c>
      <c r="F3053" s="230" t="str">
        <f>IFERROR(IF(ForbDraft!K3068&lt;&gt;"",ForbDraft!K3068,""),"")</f>
        <v/>
      </c>
    </row>
    <row r="3054" spans="2:6" x14ac:dyDescent="0.2">
      <c r="B3054" s="229" t="str">
        <f>IFERROR(IF(ForbDraft!A3069&lt;&gt;"",ROW(ForbDraft!A3069),""),"")</f>
        <v/>
      </c>
      <c r="C3054" s="230" t="str">
        <f>IFERROR(IF(ForbDraft!A3069&lt;&gt;"",ForbDraft!A3069,""),"")</f>
        <v/>
      </c>
      <c r="D3054" s="230" t="str">
        <f t="shared" si="47"/>
        <v/>
      </c>
      <c r="E3054" s="230" t="str">
        <f>IFERROR(IF(ForbDraft!L3069&lt;&gt;"",ABS(ForbDraft!L3069),""),"")</f>
        <v/>
      </c>
      <c r="F3054" s="230" t="str">
        <f>IFERROR(IF(ForbDraft!K3069&lt;&gt;"",ForbDraft!K3069,""),"")</f>
        <v/>
      </c>
    </row>
    <row r="3055" spans="2:6" x14ac:dyDescent="0.2">
      <c r="B3055" s="229" t="str">
        <f>IFERROR(IF(ForbDraft!A3070&lt;&gt;"",ROW(ForbDraft!A3070),""),"")</f>
        <v/>
      </c>
      <c r="C3055" s="230" t="str">
        <f>IFERROR(IF(ForbDraft!A3070&lt;&gt;"",ForbDraft!A3070,""),"")</f>
        <v/>
      </c>
      <c r="D3055" s="230" t="str">
        <f t="shared" si="47"/>
        <v/>
      </c>
      <c r="E3055" s="230" t="str">
        <f>IFERROR(IF(ForbDraft!L3070&lt;&gt;"",ABS(ForbDraft!L3070),""),"")</f>
        <v/>
      </c>
      <c r="F3055" s="230" t="str">
        <f>IFERROR(IF(ForbDraft!K3070&lt;&gt;"",ForbDraft!K3070,""),"")</f>
        <v/>
      </c>
    </row>
    <row r="3056" spans="2:6" x14ac:dyDescent="0.2">
      <c r="B3056" s="229" t="str">
        <f>IFERROR(IF(ForbDraft!A3071&lt;&gt;"",ROW(ForbDraft!A3071),""),"")</f>
        <v/>
      </c>
      <c r="C3056" s="230" t="str">
        <f>IFERROR(IF(ForbDraft!A3071&lt;&gt;"",ForbDraft!A3071,""),"")</f>
        <v/>
      </c>
      <c r="D3056" s="230" t="str">
        <f t="shared" si="47"/>
        <v/>
      </c>
      <c r="E3056" s="230" t="str">
        <f>IFERROR(IF(ForbDraft!L3071&lt;&gt;"",ABS(ForbDraft!L3071),""),"")</f>
        <v/>
      </c>
      <c r="F3056" s="230" t="str">
        <f>IFERROR(IF(ForbDraft!K3071&lt;&gt;"",ForbDraft!K3071,""),"")</f>
        <v/>
      </c>
    </row>
    <row r="3057" spans="2:6" x14ac:dyDescent="0.2">
      <c r="B3057" s="229" t="str">
        <f>IFERROR(IF(ForbDraft!A3072&lt;&gt;"",ROW(ForbDraft!A3072),""),"")</f>
        <v/>
      </c>
      <c r="C3057" s="230" t="str">
        <f>IFERROR(IF(ForbDraft!A3072&lt;&gt;"",ForbDraft!A3072,""),"")</f>
        <v/>
      </c>
      <c r="D3057" s="230" t="str">
        <f t="shared" si="47"/>
        <v/>
      </c>
      <c r="E3057" s="230" t="str">
        <f>IFERROR(IF(ForbDraft!L3072&lt;&gt;"",ABS(ForbDraft!L3072),""),"")</f>
        <v/>
      </c>
      <c r="F3057" s="230" t="str">
        <f>IFERROR(IF(ForbDraft!K3072&lt;&gt;"",ForbDraft!K3072,""),"")</f>
        <v/>
      </c>
    </row>
    <row r="3058" spans="2:6" x14ac:dyDescent="0.2">
      <c r="B3058" s="229" t="str">
        <f>IFERROR(IF(ForbDraft!A3073&lt;&gt;"",ROW(ForbDraft!A3073),""),"")</f>
        <v/>
      </c>
      <c r="C3058" s="230" t="str">
        <f>IFERROR(IF(ForbDraft!A3073&lt;&gt;"",ForbDraft!A3073,""),"")</f>
        <v/>
      </c>
      <c r="D3058" s="230" t="str">
        <f t="shared" si="47"/>
        <v/>
      </c>
      <c r="E3058" s="230" t="str">
        <f>IFERROR(IF(ForbDraft!L3073&lt;&gt;"",ABS(ForbDraft!L3073),""),"")</f>
        <v/>
      </c>
      <c r="F3058" s="230" t="str">
        <f>IFERROR(IF(ForbDraft!K3073&lt;&gt;"",ForbDraft!K3073,""),"")</f>
        <v/>
      </c>
    </row>
    <row r="3059" spans="2:6" x14ac:dyDescent="0.2">
      <c r="B3059" s="229" t="str">
        <f>IFERROR(IF(ForbDraft!A3074&lt;&gt;"",ROW(ForbDraft!A3074),""),"")</f>
        <v/>
      </c>
      <c r="C3059" s="230" t="str">
        <f>IFERROR(IF(ForbDraft!A3074&lt;&gt;"",ForbDraft!A3074,""),"")</f>
        <v/>
      </c>
      <c r="D3059" s="230" t="str">
        <f t="shared" si="47"/>
        <v/>
      </c>
      <c r="E3059" s="230" t="str">
        <f>IFERROR(IF(ForbDraft!L3074&lt;&gt;"",ABS(ForbDraft!L3074),""),"")</f>
        <v/>
      </c>
      <c r="F3059" s="230" t="str">
        <f>IFERROR(IF(ForbDraft!K3074&lt;&gt;"",ForbDraft!K3074,""),"")</f>
        <v/>
      </c>
    </row>
    <row r="3060" spans="2:6" x14ac:dyDescent="0.2">
      <c r="B3060" s="229" t="str">
        <f>IFERROR(IF(ForbDraft!A3075&lt;&gt;"",ROW(ForbDraft!A3075),""),"")</f>
        <v/>
      </c>
      <c r="C3060" s="230" t="str">
        <f>IFERROR(IF(ForbDraft!A3075&lt;&gt;"",ForbDraft!A3075,""),"")</f>
        <v/>
      </c>
      <c r="D3060" s="230" t="str">
        <f t="shared" si="47"/>
        <v/>
      </c>
      <c r="E3060" s="230" t="str">
        <f>IFERROR(IF(ForbDraft!L3075&lt;&gt;"",ABS(ForbDraft!L3075),""),"")</f>
        <v/>
      </c>
      <c r="F3060" s="230" t="str">
        <f>IFERROR(IF(ForbDraft!K3075&lt;&gt;"",ForbDraft!K3075,""),"")</f>
        <v/>
      </c>
    </row>
    <row r="3061" spans="2:6" x14ac:dyDescent="0.2">
      <c r="B3061" s="229" t="str">
        <f>IFERROR(IF(ForbDraft!A3076&lt;&gt;"",ROW(ForbDraft!A3076),""),"")</f>
        <v/>
      </c>
      <c r="C3061" s="230" t="str">
        <f>IFERROR(IF(ForbDraft!A3076&lt;&gt;"",ForbDraft!A3076,""),"")</f>
        <v/>
      </c>
      <c r="D3061" s="230" t="str">
        <f t="shared" si="47"/>
        <v/>
      </c>
      <c r="E3061" s="230" t="str">
        <f>IFERROR(IF(ForbDraft!L3076&lt;&gt;"",ABS(ForbDraft!L3076),""),"")</f>
        <v/>
      </c>
      <c r="F3061" s="230" t="str">
        <f>IFERROR(IF(ForbDraft!K3076&lt;&gt;"",ForbDraft!K3076,""),"")</f>
        <v/>
      </c>
    </row>
    <row r="3062" spans="2:6" x14ac:dyDescent="0.2">
      <c r="B3062" s="229" t="str">
        <f>IFERROR(IF(ForbDraft!A3077&lt;&gt;"",ROW(ForbDraft!A3077),""),"")</f>
        <v/>
      </c>
      <c r="C3062" s="230" t="str">
        <f>IFERROR(IF(ForbDraft!A3077&lt;&gt;"",ForbDraft!A3077,""),"")</f>
        <v/>
      </c>
      <c r="D3062" s="230" t="str">
        <f t="shared" si="47"/>
        <v/>
      </c>
      <c r="E3062" s="230" t="str">
        <f>IFERROR(IF(ForbDraft!L3077&lt;&gt;"",ABS(ForbDraft!L3077),""),"")</f>
        <v/>
      </c>
      <c r="F3062" s="230" t="str">
        <f>IFERROR(IF(ForbDraft!K3077&lt;&gt;"",ForbDraft!K3077,""),"")</f>
        <v/>
      </c>
    </row>
    <row r="3063" spans="2:6" x14ac:dyDescent="0.2">
      <c r="B3063" s="229" t="str">
        <f>IFERROR(IF(ForbDraft!A3078&lt;&gt;"",ROW(ForbDraft!A3078),""),"")</f>
        <v/>
      </c>
      <c r="C3063" s="230" t="str">
        <f>IFERROR(IF(ForbDraft!A3078&lt;&gt;"",ForbDraft!A3078,""),"")</f>
        <v/>
      </c>
      <c r="D3063" s="230" t="str">
        <f t="shared" si="47"/>
        <v/>
      </c>
      <c r="E3063" s="230" t="str">
        <f>IFERROR(IF(ForbDraft!L3078&lt;&gt;"",ABS(ForbDraft!L3078),""),"")</f>
        <v/>
      </c>
      <c r="F3063" s="230" t="str">
        <f>IFERROR(IF(ForbDraft!K3078&lt;&gt;"",ForbDraft!K3078,""),"")</f>
        <v/>
      </c>
    </row>
    <row r="3064" spans="2:6" x14ac:dyDescent="0.2">
      <c r="B3064" s="229" t="str">
        <f>IFERROR(IF(ForbDraft!A3079&lt;&gt;"",ROW(ForbDraft!A3079),""),"")</f>
        <v/>
      </c>
      <c r="C3064" s="230" t="str">
        <f>IFERROR(IF(ForbDraft!A3079&lt;&gt;"",ForbDraft!A3079,""),"")</f>
        <v/>
      </c>
      <c r="D3064" s="230" t="str">
        <f t="shared" si="47"/>
        <v/>
      </c>
      <c r="E3064" s="230" t="str">
        <f>IFERROR(IF(ForbDraft!L3079&lt;&gt;"",ABS(ForbDraft!L3079),""),"")</f>
        <v/>
      </c>
      <c r="F3064" s="230" t="str">
        <f>IFERROR(IF(ForbDraft!K3079&lt;&gt;"",ForbDraft!K3079,""),"")</f>
        <v/>
      </c>
    </row>
    <row r="3065" spans="2:6" x14ac:dyDescent="0.2">
      <c r="B3065" s="229" t="str">
        <f>IFERROR(IF(ForbDraft!A3080&lt;&gt;"",ROW(ForbDraft!A3080),""),"")</f>
        <v/>
      </c>
      <c r="C3065" s="230" t="str">
        <f>IFERROR(IF(ForbDraft!A3080&lt;&gt;"",ForbDraft!A3080,""),"")</f>
        <v/>
      </c>
      <c r="D3065" s="230" t="str">
        <f t="shared" si="47"/>
        <v/>
      </c>
      <c r="E3065" s="230" t="str">
        <f>IFERROR(IF(ForbDraft!L3080&lt;&gt;"",ABS(ForbDraft!L3080),""),"")</f>
        <v/>
      </c>
      <c r="F3065" s="230" t="str">
        <f>IFERROR(IF(ForbDraft!K3080&lt;&gt;"",ForbDraft!K3080,""),"")</f>
        <v/>
      </c>
    </row>
    <row r="3066" spans="2:6" x14ac:dyDescent="0.2">
      <c r="B3066" s="229" t="str">
        <f>IFERROR(IF(ForbDraft!A3081&lt;&gt;"",ROW(ForbDraft!A3081),""),"")</f>
        <v/>
      </c>
      <c r="C3066" s="230" t="str">
        <f>IFERROR(IF(ForbDraft!A3081&lt;&gt;"",ForbDraft!A3081,""),"")</f>
        <v/>
      </c>
      <c r="D3066" s="230" t="str">
        <f t="shared" si="47"/>
        <v/>
      </c>
      <c r="E3066" s="230" t="str">
        <f>IFERROR(IF(ForbDraft!L3081&lt;&gt;"",ABS(ForbDraft!L3081),""),"")</f>
        <v/>
      </c>
      <c r="F3066" s="230" t="str">
        <f>IFERROR(IF(ForbDraft!K3081&lt;&gt;"",ForbDraft!K3081,""),"")</f>
        <v/>
      </c>
    </row>
    <row r="3067" spans="2:6" x14ac:dyDescent="0.2">
      <c r="B3067" s="229" t="str">
        <f>IFERROR(IF(ForbDraft!A3082&lt;&gt;"",ROW(ForbDraft!A3082),""),"")</f>
        <v/>
      </c>
      <c r="C3067" s="230" t="str">
        <f>IFERROR(IF(ForbDraft!A3082&lt;&gt;"",ForbDraft!A3082,""),"")</f>
        <v/>
      </c>
      <c r="D3067" s="230" t="str">
        <f t="shared" si="47"/>
        <v/>
      </c>
      <c r="E3067" s="230" t="str">
        <f>IFERROR(IF(ForbDraft!L3082&lt;&gt;"",ABS(ForbDraft!L3082),""),"")</f>
        <v/>
      </c>
      <c r="F3067" s="230" t="str">
        <f>IFERROR(IF(ForbDraft!K3082&lt;&gt;"",ForbDraft!K3082,""),"")</f>
        <v/>
      </c>
    </row>
    <row r="3068" spans="2:6" x14ac:dyDescent="0.2">
      <c r="B3068" s="229" t="str">
        <f>IFERROR(IF(ForbDraft!A3083&lt;&gt;"",ROW(ForbDraft!A3083),""),"")</f>
        <v/>
      </c>
      <c r="C3068" s="230" t="str">
        <f>IFERROR(IF(ForbDraft!A3083&lt;&gt;"",ForbDraft!A3083,""),"")</f>
        <v/>
      </c>
      <c r="D3068" s="230" t="str">
        <f t="shared" si="47"/>
        <v/>
      </c>
      <c r="E3068" s="230" t="str">
        <f>IFERROR(IF(ForbDraft!L3083&lt;&gt;"",ABS(ForbDraft!L3083),""),"")</f>
        <v/>
      </c>
      <c r="F3068" s="230" t="str">
        <f>IFERROR(IF(ForbDraft!K3083&lt;&gt;"",ForbDraft!K3083,""),"")</f>
        <v/>
      </c>
    </row>
    <row r="3069" spans="2:6" x14ac:dyDescent="0.2">
      <c r="B3069" s="229" t="str">
        <f>IFERROR(IF(ForbDraft!A3084&lt;&gt;"",ROW(ForbDraft!A3084),""),"")</f>
        <v/>
      </c>
      <c r="C3069" s="230" t="str">
        <f>IFERROR(IF(ForbDraft!A3084&lt;&gt;"",ForbDraft!A3084,""),"")</f>
        <v/>
      </c>
      <c r="D3069" s="230" t="str">
        <f t="shared" si="47"/>
        <v/>
      </c>
      <c r="E3069" s="230" t="str">
        <f>IFERROR(IF(ForbDraft!L3084&lt;&gt;"",ABS(ForbDraft!L3084),""),"")</f>
        <v/>
      </c>
      <c r="F3069" s="230" t="str">
        <f>IFERROR(IF(ForbDraft!K3084&lt;&gt;"",ForbDraft!K3084,""),"")</f>
        <v/>
      </c>
    </row>
    <row r="3070" spans="2:6" x14ac:dyDescent="0.2">
      <c r="B3070" s="229" t="str">
        <f>IFERROR(IF(ForbDraft!A3085&lt;&gt;"",ROW(ForbDraft!A3085),""),"")</f>
        <v/>
      </c>
      <c r="C3070" s="230" t="str">
        <f>IFERROR(IF(ForbDraft!A3085&lt;&gt;"",ForbDraft!A3085,""),"")</f>
        <v/>
      </c>
      <c r="D3070" s="230" t="str">
        <f t="shared" si="47"/>
        <v/>
      </c>
      <c r="E3070" s="230" t="str">
        <f>IFERROR(IF(ForbDraft!L3085&lt;&gt;"",ABS(ForbDraft!L3085),""),"")</f>
        <v/>
      </c>
      <c r="F3070" s="230" t="str">
        <f>IFERROR(IF(ForbDraft!K3085&lt;&gt;"",ForbDraft!K3085,""),"")</f>
        <v/>
      </c>
    </row>
    <row r="3071" spans="2:6" x14ac:dyDescent="0.2">
      <c r="B3071" s="229" t="str">
        <f>IFERROR(IF(ForbDraft!A3086&lt;&gt;"",ROW(ForbDraft!A3086),""),"")</f>
        <v/>
      </c>
      <c r="C3071" s="230" t="str">
        <f>IFERROR(IF(ForbDraft!A3086&lt;&gt;"",ForbDraft!A3086,""),"")</f>
        <v/>
      </c>
      <c r="D3071" s="230" t="str">
        <f t="shared" si="47"/>
        <v/>
      </c>
      <c r="E3071" s="230" t="str">
        <f>IFERROR(IF(ForbDraft!L3086&lt;&gt;"",ABS(ForbDraft!L3086),""),"")</f>
        <v/>
      </c>
      <c r="F3071" s="230" t="str">
        <f>IFERROR(IF(ForbDraft!K3086&lt;&gt;"",ForbDraft!K3086,""),"")</f>
        <v/>
      </c>
    </row>
    <row r="3072" spans="2:6" x14ac:dyDescent="0.2">
      <c r="B3072" s="229" t="str">
        <f>IFERROR(IF(ForbDraft!A3087&lt;&gt;"",ROW(ForbDraft!A3087),""),"")</f>
        <v/>
      </c>
      <c r="C3072" s="230" t="str">
        <f>IFERROR(IF(ForbDraft!A3087&lt;&gt;"",ForbDraft!A3087,""),"")</f>
        <v/>
      </c>
      <c r="D3072" s="230" t="str">
        <f t="shared" si="47"/>
        <v/>
      </c>
      <c r="E3072" s="230" t="str">
        <f>IFERROR(IF(ForbDraft!L3087&lt;&gt;"",ABS(ForbDraft!L3087),""),"")</f>
        <v/>
      </c>
      <c r="F3072" s="230" t="str">
        <f>IFERROR(IF(ForbDraft!K3087&lt;&gt;"",ForbDraft!K3087,""),"")</f>
        <v/>
      </c>
    </row>
    <row r="3073" spans="2:6" x14ac:dyDescent="0.2">
      <c r="B3073" s="229" t="str">
        <f>IFERROR(IF(ForbDraft!A3088&lt;&gt;"",ROW(ForbDraft!A3088),""),"")</f>
        <v/>
      </c>
      <c r="C3073" s="230" t="str">
        <f>IFERROR(IF(ForbDraft!A3088&lt;&gt;"",ForbDraft!A3088,""),"")</f>
        <v/>
      </c>
      <c r="D3073" s="230" t="str">
        <f t="shared" si="47"/>
        <v/>
      </c>
      <c r="E3073" s="230" t="str">
        <f>IFERROR(IF(ForbDraft!L3088&lt;&gt;"",ABS(ForbDraft!L3088),""),"")</f>
        <v/>
      </c>
      <c r="F3073" s="230" t="str">
        <f>IFERROR(IF(ForbDraft!K3088&lt;&gt;"",ForbDraft!K3088,""),"")</f>
        <v/>
      </c>
    </row>
    <row r="3074" spans="2:6" x14ac:dyDescent="0.2">
      <c r="B3074" s="229" t="str">
        <f>IFERROR(IF(ForbDraft!A3089&lt;&gt;"",ROW(ForbDraft!A3089),""),"")</f>
        <v/>
      </c>
      <c r="C3074" s="230" t="str">
        <f>IFERROR(IF(ForbDraft!A3089&lt;&gt;"",ForbDraft!A3089,""),"")</f>
        <v/>
      </c>
      <c r="D3074" s="230" t="str">
        <f t="shared" si="47"/>
        <v/>
      </c>
      <c r="E3074" s="230" t="str">
        <f>IFERROR(IF(ForbDraft!L3089&lt;&gt;"",ABS(ForbDraft!L3089),""),"")</f>
        <v/>
      </c>
      <c r="F3074" s="230" t="str">
        <f>IFERROR(IF(ForbDraft!K3089&lt;&gt;"",ForbDraft!K3089,""),"")</f>
        <v/>
      </c>
    </row>
    <row r="3075" spans="2:6" x14ac:dyDescent="0.2">
      <c r="B3075" s="229" t="str">
        <f>IFERROR(IF(ForbDraft!A3090&lt;&gt;"",ROW(ForbDraft!A3090),""),"")</f>
        <v/>
      </c>
      <c r="C3075" s="230" t="str">
        <f>IFERROR(IF(ForbDraft!A3090&lt;&gt;"",ForbDraft!A3090,""),"")</f>
        <v/>
      </c>
      <c r="D3075" s="230" t="str">
        <f t="shared" ref="D3075:D3138" si="48">IF(F3075="pH לבדיקת גבול","pH",F3075)</f>
        <v/>
      </c>
      <c r="E3075" s="230" t="str">
        <f>IFERROR(IF(ForbDraft!L3090&lt;&gt;"",ABS(ForbDraft!L3090),""),"")</f>
        <v/>
      </c>
      <c r="F3075" s="230" t="str">
        <f>IFERROR(IF(ForbDraft!K3090&lt;&gt;"",ForbDraft!K3090,""),"")</f>
        <v/>
      </c>
    </row>
    <row r="3076" spans="2:6" x14ac:dyDescent="0.2">
      <c r="B3076" s="229" t="str">
        <f>IFERROR(IF(ForbDraft!A3091&lt;&gt;"",ROW(ForbDraft!A3091),""),"")</f>
        <v/>
      </c>
      <c r="C3076" s="230" t="str">
        <f>IFERROR(IF(ForbDraft!A3091&lt;&gt;"",ForbDraft!A3091,""),"")</f>
        <v/>
      </c>
      <c r="D3076" s="230" t="str">
        <f t="shared" si="48"/>
        <v/>
      </c>
      <c r="E3076" s="230" t="str">
        <f>IFERROR(IF(ForbDraft!L3091&lt;&gt;"",ABS(ForbDraft!L3091),""),"")</f>
        <v/>
      </c>
      <c r="F3076" s="230" t="str">
        <f>IFERROR(IF(ForbDraft!K3091&lt;&gt;"",ForbDraft!K3091,""),"")</f>
        <v/>
      </c>
    </row>
    <row r="3077" spans="2:6" x14ac:dyDescent="0.2">
      <c r="B3077" s="229" t="str">
        <f>IFERROR(IF(ForbDraft!A3092&lt;&gt;"",ROW(ForbDraft!A3092),""),"")</f>
        <v/>
      </c>
      <c r="C3077" s="230" t="str">
        <f>IFERROR(IF(ForbDraft!A3092&lt;&gt;"",ForbDraft!A3092,""),"")</f>
        <v/>
      </c>
      <c r="D3077" s="230" t="str">
        <f t="shared" si="48"/>
        <v/>
      </c>
      <c r="E3077" s="230" t="str">
        <f>IFERROR(IF(ForbDraft!L3092&lt;&gt;"",ABS(ForbDraft!L3092),""),"")</f>
        <v/>
      </c>
      <c r="F3077" s="230" t="str">
        <f>IFERROR(IF(ForbDraft!K3092&lt;&gt;"",ForbDraft!K3092,""),"")</f>
        <v/>
      </c>
    </row>
    <row r="3078" spans="2:6" x14ac:dyDescent="0.2">
      <c r="B3078" s="229" t="str">
        <f>IFERROR(IF(ForbDraft!A3093&lt;&gt;"",ROW(ForbDraft!A3093),""),"")</f>
        <v/>
      </c>
      <c r="C3078" s="230" t="str">
        <f>IFERROR(IF(ForbDraft!A3093&lt;&gt;"",ForbDraft!A3093,""),"")</f>
        <v/>
      </c>
      <c r="D3078" s="230" t="str">
        <f t="shared" si="48"/>
        <v/>
      </c>
      <c r="E3078" s="230" t="str">
        <f>IFERROR(IF(ForbDraft!L3093&lt;&gt;"",ABS(ForbDraft!L3093),""),"")</f>
        <v/>
      </c>
      <c r="F3078" s="230" t="str">
        <f>IFERROR(IF(ForbDraft!K3093&lt;&gt;"",ForbDraft!K3093,""),"")</f>
        <v/>
      </c>
    </row>
    <row r="3079" spans="2:6" x14ac:dyDescent="0.2">
      <c r="B3079" s="229" t="str">
        <f>IFERROR(IF(ForbDraft!A3094&lt;&gt;"",ROW(ForbDraft!A3094),""),"")</f>
        <v/>
      </c>
      <c r="C3079" s="230" t="str">
        <f>IFERROR(IF(ForbDraft!A3094&lt;&gt;"",ForbDraft!A3094,""),"")</f>
        <v/>
      </c>
      <c r="D3079" s="230" t="str">
        <f t="shared" si="48"/>
        <v/>
      </c>
      <c r="E3079" s="230" t="str">
        <f>IFERROR(IF(ForbDraft!L3094&lt;&gt;"",ABS(ForbDraft!L3094),""),"")</f>
        <v/>
      </c>
      <c r="F3079" s="230" t="str">
        <f>IFERROR(IF(ForbDraft!K3094&lt;&gt;"",ForbDraft!K3094,""),"")</f>
        <v/>
      </c>
    </row>
    <row r="3080" spans="2:6" x14ac:dyDescent="0.2">
      <c r="B3080" s="229" t="str">
        <f>IFERROR(IF(ForbDraft!A3095&lt;&gt;"",ROW(ForbDraft!A3095),""),"")</f>
        <v/>
      </c>
      <c r="C3080" s="230" t="str">
        <f>IFERROR(IF(ForbDraft!A3095&lt;&gt;"",ForbDraft!A3095,""),"")</f>
        <v/>
      </c>
      <c r="D3080" s="230" t="str">
        <f t="shared" si="48"/>
        <v/>
      </c>
      <c r="E3080" s="230" t="str">
        <f>IFERROR(IF(ForbDraft!L3095&lt;&gt;"",ABS(ForbDraft!L3095),""),"")</f>
        <v/>
      </c>
      <c r="F3080" s="230" t="str">
        <f>IFERROR(IF(ForbDraft!K3095&lt;&gt;"",ForbDraft!K3095,""),"")</f>
        <v/>
      </c>
    </row>
    <row r="3081" spans="2:6" x14ac:dyDescent="0.2">
      <c r="B3081" s="229" t="str">
        <f>IFERROR(IF(ForbDraft!A3096&lt;&gt;"",ROW(ForbDraft!A3096),""),"")</f>
        <v/>
      </c>
      <c r="C3081" s="230" t="str">
        <f>IFERROR(IF(ForbDraft!A3096&lt;&gt;"",ForbDraft!A3096,""),"")</f>
        <v/>
      </c>
      <c r="D3081" s="230" t="str">
        <f t="shared" si="48"/>
        <v/>
      </c>
      <c r="E3081" s="230" t="str">
        <f>IFERROR(IF(ForbDraft!L3096&lt;&gt;"",ABS(ForbDraft!L3096),""),"")</f>
        <v/>
      </c>
      <c r="F3081" s="230" t="str">
        <f>IFERROR(IF(ForbDraft!K3096&lt;&gt;"",ForbDraft!K3096,""),"")</f>
        <v/>
      </c>
    </row>
    <row r="3082" spans="2:6" x14ac:dyDescent="0.2">
      <c r="B3082" s="229" t="str">
        <f>IFERROR(IF(ForbDraft!A3097&lt;&gt;"",ROW(ForbDraft!A3097),""),"")</f>
        <v/>
      </c>
      <c r="C3082" s="230" t="str">
        <f>IFERROR(IF(ForbDraft!A3097&lt;&gt;"",ForbDraft!A3097,""),"")</f>
        <v/>
      </c>
      <c r="D3082" s="230" t="str">
        <f t="shared" si="48"/>
        <v/>
      </c>
      <c r="E3082" s="230" t="str">
        <f>IFERROR(IF(ForbDraft!L3097&lt;&gt;"",ABS(ForbDraft!L3097),""),"")</f>
        <v/>
      </c>
      <c r="F3082" s="230" t="str">
        <f>IFERROR(IF(ForbDraft!K3097&lt;&gt;"",ForbDraft!K3097,""),"")</f>
        <v/>
      </c>
    </row>
    <row r="3083" spans="2:6" x14ac:dyDescent="0.2">
      <c r="B3083" s="229" t="str">
        <f>IFERROR(IF(ForbDraft!A3098&lt;&gt;"",ROW(ForbDraft!A3098),""),"")</f>
        <v/>
      </c>
      <c r="C3083" s="230" t="str">
        <f>IFERROR(IF(ForbDraft!A3098&lt;&gt;"",ForbDraft!A3098,""),"")</f>
        <v/>
      </c>
      <c r="D3083" s="230" t="str">
        <f t="shared" si="48"/>
        <v/>
      </c>
      <c r="E3083" s="230" t="str">
        <f>IFERROR(IF(ForbDraft!L3098&lt;&gt;"",ABS(ForbDraft!L3098),""),"")</f>
        <v/>
      </c>
      <c r="F3083" s="230" t="str">
        <f>IFERROR(IF(ForbDraft!K3098&lt;&gt;"",ForbDraft!K3098,""),"")</f>
        <v/>
      </c>
    </row>
    <row r="3084" spans="2:6" x14ac:dyDescent="0.2">
      <c r="B3084" s="229" t="str">
        <f>IFERROR(IF(ForbDraft!A3099&lt;&gt;"",ROW(ForbDraft!A3099),""),"")</f>
        <v/>
      </c>
      <c r="C3084" s="230" t="str">
        <f>IFERROR(IF(ForbDraft!A3099&lt;&gt;"",ForbDraft!A3099,""),"")</f>
        <v/>
      </c>
      <c r="D3084" s="230" t="str">
        <f t="shared" si="48"/>
        <v/>
      </c>
      <c r="E3084" s="230" t="str">
        <f>IFERROR(IF(ForbDraft!L3099&lt;&gt;"",ABS(ForbDraft!L3099),""),"")</f>
        <v/>
      </c>
      <c r="F3084" s="230" t="str">
        <f>IFERROR(IF(ForbDraft!K3099&lt;&gt;"",ForbDraft!K3099,""),"")</f>
        <v/>
      </c>
    </row>
    <row r="3085" spans="2:6" x14ac:dyDescent="0.2">
      <c r="B3085" s="229" t="str">
        <f>IFERROR(IF(ForbDraft!A3100&lt;&gt;"",ROW(ForbDraft!A3100),""),"")</f>
        <v/>
      </c>
      <c r="C3085" s="230" t="str">
        <f>IFERROR(IF(ForbDraft!A3100&lt;&gt;"",ForbDraft!A3100,""),"")</f>
        <v/>
      </c>
      <c r="D3085" s="230" t="str">
        <f t="shared" si="48"/>
        <v/>
      </c>
      <c r="E3085" s="230" t="str">
        <f>IFERROR(IF(ForbDraft!L3100&lt;&gt;"",ABS(ForbDraft!L3100),""),"")</f>
        <v/>
      </c>
      <c r="F3085" s="230" t="str">
        <f>IFERROR(IF(ForbDraft!K3100&lt;&gt;"",ForbDraft!K3100,""),"")</f>
        <v/>
      </c>
    </row>
    <row r="3086" spans="2:6" x14ac:dyDescent="0.2">
      <c r="B3086" s="229" t="str">
        <f>IFERROR(IF(ForbDraft!A3101&lt;&gt;"",ROW(ForbDraft!A3101),""),"")</f>
        <v/>
      </c>
      <c r="C3086" s="230" t="str">
        <f>IFERROR(IF(ForbDraft!A3101&lt;&gt;"",ForbDraft!A3101,""),"")</f>
        <v/>
      </c>
      <c r="D3086" s="230" t="str">
        <f t="shared" si="48"/>
        <v/>
      </c>
      <c r="E3086" s="230" t="str">
        <f>IFERROR(IF(ForbDraft!L3101&lt;&gt;"",ABS(ForbDraft!L3101),""),"")</f>
        <v/>
      </c>
      <c r="F3086" s="230" t="str">
        <f>IFERROR(IF(ForbDraft!K3101&lt;&gt;"",ForbDraft!K3101,""),"")</f>
        <v/>
      </c>
    </row>
    <row r="3087" spans="2:6" x14ac:dyDescent="0.2">
      <c r="B3087" s="229" t="str">
        <f>IFERROR(IF(ForbDraft!A3102&lt;&gt;"",ROW(ForbDraft!A3102),""),"")</f>
        <v/>
      </c>
      <c r="C3087" s="230" t="str">
        <f>IFERROR(IF(ForbDraft!A3102&lt;&gt;"",ForbDraft!A3102,""),"")</f>
        <v/>
      </c>
      <c r="D3087" s="230" t="str">
        <f t="shared" si="48"/>
        <v/>
      </c>
      <c r="E3087" s="230" t="str">
        <f>IFERROR(IF(ForbDraft!L3102&lt;&gt;"",ABS(ForbDraft!L3102),""),"")</f>
        <v/>
      </c>
      <c r="F3087" s="230" t="str">
        <f>IFERROR(IF(ForbDraft!K3102&lt;&gt;"",ForbDraft!K3102,""),"")</f>
        <v/>
      </c>
    </row>
    <row r="3088" spans="2:6" x14ac:dyDescent="0.2">
      <c r="B3088" s="229" t="str">
        <f>IFERROR(IF(ForbDraft!A3103&lt;&gt;"",ROW(ForbDraft!A3103),""),"")</f>
        <v/>
      </c>
      <c r="C3088" s="230" t="str">
        <f>IFERROR(IF(ForbDraft!A3103&lt;&gt;"",ForbDraft!A3103,""),"")</f>
        <v/>
      </c>
      <c r="D3088" s="230" t="str">
        <f t="shared" si="48"/>
        <v/>
      </c>
      <c r="E3088" s="230" t="str">
        <f>IFERROR(IF(ForbDraft!L3103&lt;&gt;"",ABS(ForbDraft!L3103),""),"")</f>
        <v/>
      </c>
      <c r="F3088" s="230" t="str">
        <f>IFERROR(IF(ForbDraft!K3103&lt;&gt;"",ForbDraft!K3103,""),"")</f>
        <v/>
      </c>
    </row>
    <row r="3089" spans="2:6" x14ac:dyDescent="0.2">
      <c r="B3089" s="229" t="str">
        <f>IFERROR(IF(ForbDraft!A3104&lt;&gt;"",ROW(ForbDraft!A3104),""),"")</f>
        <v/>
      </c>
      <c r="C3089" s="230" t="str">
        <f>IFERROR(IF(ForbDraft!A3104&lt;&gt;"",ForbDraft!A3104,""),"")</f>
        <v/>
      </c>
      <c r="D3089" s="230" t="str">
        <f t="shared" si="48"/>
        <v/>
      </c>
      <c r="E3089" s="230" t="str">
        <f>IFERROR(IF(ForbDraft!L3104&lt;&gt;"",ABS(ForbDraft!L3104),""),"")</f>
        <v/>
      </c>
      <c r="F3089" s="230" t="str">
        <f>IFERROR(IF(ForbDraft!K3104&lt;&gt;"",ForbDraft!K3104,""),"")</f>
        <v/>
      </c>
    </row>
    <row r="3090" spans="2:6" x14ac:dyDescent="0.2">
      <c r="B3090" s="229" t="str">
        <f>IFERROR(IF(ForbDraft!A3105&lt;&gt;"",ROW(ForbDraft!A3105),""),"")</f>
        <v/>
      </c>
      <c r="C3090" s="230" t="str">
        <f>IFERROR(IF(ForbDraft!A3105&lt;&gt;"",ForbDraft!A3105,""),"")</f>
        <v/>
      </c>
      <c r="D3090" s="230" t="str">
        <f t="shared" si="48"/>
        <v/>
      </c>
      <c r="E3090" s="230" t="str">
        <f>IFERROR(IF(ForbDraft!L3105&lt;&gt;"",ABS(ForbDraft!L3105),""),"")</f>
        <v/>
      </c>
      <c r="F3090" s="230" t="str">
        <f>IFERROR(IF(ForbDraft!K3105&lt;&gt;"",ForbDraft!K3105,""),"")</f>
        <v/>
      </c>
    </row>
    <row r="3091" spans="2:6" x14ac:dyDescent="0.2">
      <c r="B3091" s="229" t="str">
        <f>IFERROR(IF(ForbDraft!A3106&lt;&gt;"",ROW(ForbDraft!A3106),""),"")</f>
        <v/>
      </c>
      <c r="C3091" s="230" t="str">
        <f>IFERROR(IF(ForbDraft!A3106&lt;&gt;"",ForbDraft!A3106,""),"")</f>
        <v/>
      </c>
      <c r="D3091" s="230" t="str">
        <f t="shared" si="48"/>
        <v/>
      </c>
      <c r="E3091" s="230" t="str">
        <f>IFERROR(IF(ForbDraft!L3106&lt;&gt;"",ABS(ForbDraft!L3106),""),"")</f>
        <v/>
      </c>
      <c r="F3091" s="230" t="str">
        <f>IFERROR(IF(ForbDraft!K3106&lt;&gt;"",ForbDraft!K3106,""),"")</f>
        <v/>
      </c>
    </row>
    <row r="3092" spans="2:6" x14ac:dyDescent="0.2">
      <c r="B3092" s="229" t="str">
        <f>IFERROR(IF(ForbDraft!A3107&lt;&gt;"",ROW(ForbDraft!A3107),""),"")</f>
        <v/>
      </c>
      <c r="C3092" s="230" t="str">
        <f>IFERROR(IF(ForbDraft!A3107&lt;&gt;"",ForbDraft!A3107,""),"")</f>
        <v/>
      </c>
      <c r="D3092" s="230" t="str">
        <f t="shared" si="48"/>
        <v/>
      </c>
      <c r="E3092" s="230" t="str">
        <f>IFERROR(IF(ForbDraft!L3107&lt;&gt;"",ABS(ForbDraft!L3107),""),"")</f>
        <v/>
      </c>
      <c r="F3092" s="230" t="str">
        <f>IFERROR(IF(ForbDraft!K3107&lt;&gt;"",ForbDraft!K3107,""),"")</f>
        <v/>
      </c>
    </row>
    <row r="3093" spans="2:6" x14ac:dyDescent="0.2">
      <c r="B3093" s="229" t="str">
        <f>IFERROR(IF(ForbDraft!A3108&lt;&gt;"",ROW(ForbDraft!A3108),""),"")</f>
        <v/>
      </c>
      <c r="C3093" s="230" t="str">
        <f>IFERROR(IF(ForbDraft!A3108&lt;&gt;"",ForbDraft!A3108,""),"")</f>
        <v/>
      </c>
      <c r="D3093" s="230" t="str">
        <f t="shared" si="48"/>
        <v/>
      </c>
      <c r="E3093" s="230" t="str">
        <f>IFERROR(IF(ForbDraft!L3108&lt;&gt;"",ABS(ForbDraft!L3108),""),"")</f>
        <v/>
      </c>
      <c r="F3093" s="230" t="str">
        <f>IFERROR(IF(ForbDraft!K3108&lt;&gt;"",ForbDraft!K3108,""),"")</f>
        <v/>
      </c>
    </row>
    <row r="3094" spans="2:6" x14ac:dyDescent="0.2">
      <c r="B3094" s="229" t="str">
        <f>IFERROR(IF(ForbDraft!A3109&lt;&gt;"",ROW(ForbDraft!A3109),""),"")</f>
        <v/>
      </c>
      <c r="C3094" s="230" t="str">
        <f>IFERROR(IF(ForbDraft!A3109&lt;&gt;"",ForbDraft!A3109,""),"")</f>
        <v/>
      </c>
      <c r="D3094" s="230" t="str">
        <f t="shared" si="48"/>
        <v/>
      </c>
      <c r="E3094" s="230" t="str">
        <f>IFERROR(IF(ForbDraft!L3109&lt;&gt;"",ABS(ForbDraft!L3109),""),"")</f>
        <v/>
      </c>
      <c r="F3094" s="230" t="str">
        <f>IFERROR(IF(ForbDraft!K3109&lt;&gt;"",ForbDraft!K3109,""),"")</f>
        <v/>
      </c>
    </row>
    <row r="3095" spans="2:6" x14ac:dyDescent="0.2">
      <c r="B3095" s="229" t="str">
        <f>IFERROR(IF(ForbDraft!A3110&lt;&gt;"",ROW(ForbDraft!A3110),""),"")</f>
        <v/>
      </c>
      <c r="C3095" s="230" t="str">
        <f>IFERROR(IF(ForbDraft!A3110&lt;&gt;"",ForbDraft!A3110,""),"")</f>
        <v/>
      </c>
      <c r="D3095" s="230" t="str">
        <f t="shared" si="48"/>
        <v/>
      </c>
      <c r="E3095" s="230" t="str">
        <f>IFERROR(IF(ForbDraft!L3110&lt;&gt;"",ABS(ForbDraft!L3110),""),"")</f>
        <v/>
      </c>
      <c r="F3095" s="230" t="str">
        <f>IFERROR(IF(ForbDraft!K3110&lt;&gt;"",ForbDraft!K3110,""),"")</f>
        <v/>
      </c>
    </row>
    <row r="3096" spans="2:6" x14ac:dyDescent="0.2">
      <c r="B3096" s="229" t="str">
        <f>IFERROR(IF(ForbDraft!A3111&lt;&gt;"",ROW(ForbDraft!A3111),""),"")</f>
        <v/>
      </c>
      <c r="C3096" s="230" t="str">
        <f>IFERROR(IF(ForbDraft!A3111&lt;&gt;"",ForbDraft!A3111,""),"")</f>
        <v/>
      </c>
      <c r="D3096" s="230" t="str">
        <f t="shared" si="48"/>
        <v/>
      </c>
      <c r="E3096" s="230" t="str">
        <f>IFERROR(IF(ForbDraft!L3111&lt;&gt;"",ABS(ForbDraft!L3111),""),"")</f>
        <v/>
      </c>
      <c r="F3096" s="230" t="str">
        <f>IFERROR(IF(ForbDraft!K3111&lt;&gt;"",ForbDraft!K3111,""),"")</f>
        <v/>
      </c>
    </row>
    <row r="3097" spans="2:6" x14ac:dyDescent="0.2">
      <c r="B3097" s="229" t="str">
        <f>IFERROR(IF(ForbDraft!A3112&lt;&gt;"",ROW(ForbDraft!A3112),""),"")</f>
        <v/>
      </c>
      <c r="C3097" s="230" t="str">
        <f>IFERROR(IF(ForbDraft!A3112&lt;&gt;"",ForbDraft!A3112,""),"")</f>
        <v/>
      </c>
      <c r="D3097" s="230" t="str">
        <f t="shared" si="48"/>
        <v/>
      </c>
      <c r="E3097" s="230" t="str">
        <f>IFERROR(IF(ForbDraft!L3112&lt;&gt;"",ABS(ForbDraft!L3112),""),"")</f>
        <v/>
      </c>
      <c r="F3097" s="230" t="str">
        <f>IFERROR(IF(ForbDraft!K3112&lt;&gt;"",ForbDraft!K3112,""),"")</f>
        <v/>
      </c>
    </row>
    <row r="3098" spans="2:6" x14ac:dyDescent="0.2">
      <c r="B3098" s="229" t="str">
        <f>IFERROR(IF(ForbDraft!A3113&lt;&gt;"",ROW(ForbDraft!A3113),""),"")</f>
        <v/>
      </c>
      <c r="C3098" s="230" t="str">
        <f>IFERROR(IF(ForbDraft!A3113&lt;&gt;"",ForbDraft!A3113,""),"")</f>
        <v/>
      </c>
      <c r="D3098" s="230" t="str">
        <f t="shared" si="48"/>
        <v/>
      </c>
      <c r="E3098" s="230" t="str">
        <f>IFERROR(IF(ForbDraft!L3113&lt;&gt;"",ABS(ForbDraft!L3113),""),"")</f>
        <v/>
      </c>
      <c r="F3098" s="230" t="str">
        <f>IFERROR(IF(ForbDraft!K3113&lt;&gt;"",ForbDraft!K3113,""),"")</f>
        <v/>
      </c>
    </row>
    <row r="3099" spans="2:6" x14ac:dyDescent="0.2">
      <c r="B3099" s="229" t="str">
        <f>IFERROR(IF(ForbDraft!A3114&lt;&gt;"",ROW(ForbDraft!A3114),""),"")</f>
        <v/>
      </c>
      <c r="C3099" s="230" t="str">
        <f>IFERROR(IF(ForbDraft!A3114&lt;&gt;"",ForbDraft!A3114,""),"")</f>
        <v/>
      </c>
      <c r="D3099" s="230" t="str">
        <f t="shared" si="48"/>
        <v/>
      </c>
      <c r="E3099" s="230" t="str">
        <f>IFERROR(IF(ForbDraft!L3114&lt;&gt;"",ABS(ForbDraft!L3114),""),"")</f>
        <v/>
      </c>
      <c r="F3099" s="230" t="str">
        <f>IFERROR(IF(ForbDraft!K3114&lt;&gt;"",ForbDraft!K3114,""),"")</f>
        <v/>
      </c>
    </row>
    <row r="3100" spans="2:6" x14ac:dyDescent="0.2">
      <c r="B3100" s="229" t="str">
        <f>IFERROR(IF(ForbDraft!A3115&lt;&gt;"",ROW(ForbDraft!A3115),""),"")</f>
        <v/>
      </c>
      <c r="C3100" s="230" t="str">
        <f>IFERROR(IF(ForbDraft!A3115&lt;&gt;"",ForbDraft!A3115,""),"")</f>
        <v/>
      </c>
      <c r="D3100" s="230" t="str">
        <f t="shared" si="48"/>
        <v/>
      </c>
      <c r="E3100" s="230" t="str">
        <f>IFERROR(IF(ForbDraft!L3115&lt;&gt;"",ABS(ForbDraft!L3115),""),"")</f>
        <v/>
      </c>
      <c r="F3100" s="230" t="str">
        <f>IFERROR(IF(ForbDraft!K3115&lt;&gt;"",ForbDraft!K3115,""),"")</f>
        <v/>
      </c>
    </row>
    <row r="3101" spans="2:6" x14ac:dyDescent="0.2">
      <c r="B3101" s="229" t="str">
        <f>IFERROR(IF(ForbDraft!A3116&lt;&gt;"",ROW(ForbDraft!A3116),""),"")</f>
        <v/>
      </c>
      <c r="C3101" s="230" t="str">
        <f>IFERROR(IF(ForbDraft!A3116&lt;&gt;"",ForbDraft!A3116,""),"")</f>
        <v/>
      </c>
      <c r="D3101" s="230" t="str">
        <f t="shared" si="48"/>
        <v/>
      </c>
      <c r="E3101" s="230" t="str">
        <f>IFERROR(IF(ForbDraft!L3116&lt;&gt;"",ABS(ForbDraft!L3116),""),"")</f>
        <v/>
      </c>
      <c r="F3101" s="230" t="str">
        <f>IFERROR(IF(ForbDraft!K3116&lt;&gt;"",ForbDraft!K3116,""),"")</f>
        <v/>
      </c>
    </row>
    <row r="3102" spans="2:6" x14ac:dyDescent="0.2">
      <c r="B3102" s="229" t="str">
        <f>IFERROR(IF(ForbDraft!A3117&lt;&gt;"",ROW(ForbDraft!A3117),""),"")</f>
        <v/>
      </c>
      <c r="C3102" s="230" t="str">
        <f>IFERROR(IF(ForbDraft!A3117&lt;&gt;"",ForbDraft!A3117,""),"")</f>
        <v/>
      </c>
      <c r="D3102" s="230" t="str">
        <f t="shared" si="48"/>
        <v/>
      </c>
      <c r="E3102" s="230" t="str">
        <f>IFERROR(IF(ForbDraft!L3117&lt;&gt;"",ABS(ForbDraft!L3117),""),"")</f>
        <v/>
      </c>
      <c r="F3102" s="230" t="str">
        <f>IFERROR(IF(ForbDraft!K3117&lt;&gt;"",ForbDraft!K3117,""),"")</f>
        <v/>
      </c>
    </row>
    <row r="3103" spans="2:6" x14ac:dyDescent="0.2">
      <c r="B3103" s="229" t="str">
        <f>IFERROR(IF(ForbDraft!A3118&lt;&gt;"",ROW(ForbDraft!A3118),""),"")</f>
        <v/>
      </c>
      <c r="C3103" s="230" t="str">
        <f>IFERROR(IF(ForbDraft!A3118&lt;&gt;"",ForbDraft!A3118,""),"")</f>
        <v/>
      </c>
      <c r="D3103" s="230" t="str">
        <f t="shared" si="48"/>
        <v/>
      </c>
      <c r="E3103" s="230" t="str">
        <f>IFERROR(IF(ForbDraft!L3118&lt;&gt;"",ABS(ForbDraft!L3118),""),"")</f>
        <v/>
      </c>
      <c r="F3103" s="230" t="str">
        <f>IFERROR(IF(ForbDraft!K3118&lt;&gt;"",ForbDraft!K3118,""),"")</f>
        <v/>
      </c>
    </row>
    <row r="3104" spans="2:6" x14ac:dyDescent="0.2">
      <c r="B3104" s="229" t="str">
        <f>IFERROR(IF(ForbDraft!A3119&lt;&gt;"",ROW(ForbDraft!A3119),""),"")</f>
        <v/>
      </c>
      <c r="C3104" s="230" t="str">
        <f>IFERROR(IF(ForbDraft!A3119&lt;&gt;"",ForbDraft!A3119,""),"")</f>
        <v/>
      </c>
      <c r="D3104" s="230" t="str">
        <f t="shared" si="48"/>
        <v/>
      </c>
      <c r="E3104" s="230" t="str">
        <f>IFERROR(IF(ForbDraft!L3119&lt;&gt;"",ABS(ForbDraft!L3119),""),"")</f>
        <v/>
      </c>
      <c r="F3104" s="230" t="str">
        <f>IFERROR(IF(ForbDraft!K3119&lt;&gt;"",ForbDraft!K3119,""),"")</f>
        <v/>
      </c>
    </row>
    <row r="3105" spans="2:6" x14ac:dyDescent="0.2">
      <c r="B3105" s="229" t="str">
        <f>IFERROR(IF(ForbDraft!A3120&lt;&gt;"",ROW(ForbDraft!A3120),""),"")</f>
        <v/>
      </c>
      <c r="C3105" s="230" t="str">
        <f>IFERROR(IF(ForbDraft!A3120&lt;&gt;"",ForbDraft!A3120,""),"")</f>
        <v/>
      </c>
      <c r="D3105" s="230" t="str">
        <f t="shared" si="48"/>
        <v/>
      </c>
      <c r="E3105" s="230" t="str">
        <f>IFERROR(IF(ForbDraft!L3120&lt;&gt;"",ABS(ForbDraft!L3120),""),"")</f>
        <v/>
      </c>
      <c r="F3105" s="230" t="str">
        <f>IFERROR(IF(ForbDraft!K3120&lt;&gt;"",ForbDraft!K3120,""),"")</f>
        <v/>
      </c>
    </row>
    <row r="3106" spans="2:6" x14ac:dyDescent="0.2">
      <c r="B3106" s="229" t="str">
        <f>IFERROR(IF(ForbDraft!A3121&lt;&gt;"",ROW(ForbDraft!A3121),""),"")</f>
        <v/>
      </c>
      <c r="C3106" s="230" t="str">
        <f>IFERROR(IF(ForbDraft!A3121&lt;&gt;"",ForbDraft!A3121,""),"")</f>
        <v/>
      </c>
      <c r="D3106" s="230" t="str">
        <f t="shared" si="48"/>
        <v/>
      </c>
      <c r="E3106" s="230" t="str">
        <f>IFERROR(IF(ForbDraft!L3121&lt;&gt;"",ABS(ForbDraft!L3121),""),"")</f>
        <v/>
      </c>
      <c r="F3106" s="230" t="str">
        <f>IFERROR(IF(ForbDraft!K3121&lt;&gt;"",ForbDraft!K3121,""),"")</f>
        <v/>
      </c>
    </row>
    <row r="3107" spans="2:6" x14ac:dyDescent="0.2">
      <c r="B3107" s="229" t="str">
        <f>IFERROR(IF(ForbDraft!A3122&lt;&gt;"",ROW(ForbDraft!A3122),""),"")</f>
        <v/>
      </c>
      <c r="C3107" s="230" t="str">
        <f>IFERROR(IF(ForbDraft!A3122&lt;&gt;"",ForbDraft!A3122,""),"")</f>
        <v/>
      </c>
      <c r="D3107" s="230" t="str">
        <f t="shared" si="48"/>
        <v/>
      </c>
      <c r="E3107" s="230" t="str">
        <f>IFERROR(IF(ForbDraft!L3122&lt;&gt;"",ABS(ForbDraft!L3122),""),"")</f>
        <v/>
      </c>
      <c r="F3107" s="230" t="str">
        <f>IFERROR(IF(ForbDraft!K3122&lt;&gt;"",ForbDraft!K3122,""),"")</f>
        <v/>
      </c>
    </row>
    <row r="3108" spans="2:6" x14ac:dyDescent="0.2">
      <c r="B3108" s="229" t="str">
        <f>IFERROR(IF(ForbDraft!A3123&lt;&gt;"",ROW(ForbDraft!A3123),""),"")</f>
        <v/>
      </c>
      <c r="C3108" s="230" t="str">
        <f>IFERROR(IF(ForbDraft!A3123&lt;&gt;"",ForbDraft!A3123,""),"")</f>
        <v/>
      </c>
      <c r="D3108" s="230" t="str">
        <f t="shared" si="48"/>
        <v/>
      </c>
      <c r="E3108" s="230" t="str">
        <f>IFERROR(IF(ForbDraft!L3123&lt;&gt;"",ABS(ForbDraft!L3123),""),"")</f>
        <v/>
      </c>
      <c r="F3108" s="230" t="str">
        <f>IFERROR(IF(ForbDraft!K3123&lt;&gt;"",ForbDraft!K3123,""),"")</f>
        <v/>
      </c>
    </row>
    <row r="3109" spans="2:6" x14ac:dyDescent="0.2">
      <c r="B3109" s="229" t="str">
        <f>IFERROR(IF(ForbDraft!A3124&lt;&gt;"",ROW(ForbDraft!A3124),""),"")</f>
        <v/>
      </c>
      <c r="C3109" s="230" t="str">
        <f>IFERROR(IF(ForbDraft!A3124&lt;&gt;"",ForbDraft!A3124,""),"")</f>
        <v/>
      </c>
      <c r="D3109" s="230" t="str">
        <f t="shared" si="48"/>
        <v/>
      </c>
      <c r="E3109" s="230" t="str">
        <f>IFERROR(IF(ForbDraft!L3124&lt;&gt;"",ABS(ForbDraft!L3124),""),"")</f>
        <v/>
      </c>
      <c r="F3109" s="230" t="str">
        <f>IFERROR(IF(ForbDraft!K3124&lt;&gt;"",ForbDraft!K3124,""),"")</f>
        <v/>
      </c>
    </row>
    <row r="3110" spans="2:6" x14ac:dyDescent="0.2">
      <c r="B3110" s="229" t="str">
        <f>IFERROR(IF(ForbDraft!A3125&lt;&gt;"",ROW(ForbDraft!A3125),""),"")</f>
        <v/>
      </c>
      <c r="C3110" s="230" t="str">
        <f>IFERROR(IF(ForbDraft!A3125&lt;&gt;"",ForbDraft!A3125,""),"")</f>
        <v/>
      </c>
      <c r="D3110" s="230" t="str">
        <f t="shared" si="48"/>
        <v/>
      </c>
      <c r="E3110" s="230" t="str">
        <f>IFERROR(IF(ForbDraft!L3125&lt;&gt;"",ABS(ForbDraft!L3125),""),"")</f>
        <v/>
      </c>
      <c r="F3110" s="230" t="str">
        <f>IFERROR(IF(ForbDraft!K3125&lt;&gt;"",ForbDraft!K3125,""),"")</f>
        <v/>
      </c>
    </row>
    <row r="3111" spans="2:6" x14ac:dyDescent="0.2">
      <c r="B3111" s="229" t="str">
        <f>IFERROR(IF(ForbDraft!A3126&lt;&gt;"",ROW(ForbDraft!A3126),""),"")</f>
        <v/>
      </c>
      <c r="C3111" s="230" t="str">
        <f>IFERROR(IF(ForbDraft!A3126&lt;&gt;"",ForbDraft!A3126,""),"")</f>
        <v/>
      </c>
      <c r="D3111" s="230" t="str">
        <f t="shared" si="48"/>
        <v/>
      </c>
      <c r="E3111" s="230" t="str">
        <f>IFERROR(IF(ForbDraft!L3126&lt;&gt;"",ABS(ForbDraft!L3126),""),"")</f>
        <v/>
      </c>
      <c r="F3111" s="230" t="str">
        <f>IFERROR(IF(ForbDraft!K3126&lt;&gt;"",ForbDraft!K3126,""),"")</f>
        <v/>
      </c>
    </row>
    <row r="3112" spans="2:6" x14ac:dyDescent="0.2">
      <c r="B3112" s="229" t="str">
        <f>IFERROR(IF(ForbDraft!A3127&lt;&gt;"",ROW(ForbDraft!A3127),""),"")</f>
        <v/>
      </c>
      <c r="C3112" s="230" t="str">
        <f>IFERROR(IF(ForbDraft!A3127&lt;&gt;"",ForbDraft!A3127,""),"")</f>
        <v/>
      </c>
      <c r="D3112" s="230" t="str">
        <f t="shared" si="48"/>
        <v/>
      </c>
      <c r="E3112" s="230" t="str">
        <f>IFERROR(IF(ForbDraft!L3127&lt;&gt;"",ABS(ForbDraft!L3127),""),"")</f>
        <v/>
      </c>
      <c r="F3112" s="230" t="str">
        <f>IFERROR(IF(ForbDraft!K3127&lt;&gt;"",ForbDraft!K3127,""),"")</f>
        <v/>
      </c>
    </row>
    <row r="3113" spans="2:6" x14ac:dyDescent="0.2">
      <c r="B3113" s="229" t="str">
        <f>IFERROR(IF(ForbDraft!A3128&lt;&gt;"",ROW(ForbDraft!A3128),""),"")</f>
        <v/>
      </c>
      <c r="C3113" s="230" t="str">
        <f>IFERROR(IF(ForbDraft!A3128&lt;&gt;"",ForbDraft!A3128,""),"")</f>
        <v/>
      </c>
      <c r="D3113" s="230" t="str">
        <f t="shared" si="48"/>
        <v/>
      </c>
      <c r="E3113" s="230" t="str">
        <f>IFERROR(IF(ForbDraft!L3128&lt;&gt;"",ABS(ForbDraft!L3128),""),"")</f>
        <v/>
      </c>
      <c r="F3113" s="230" t="str">
        <f>IFERROR(IF(ForbDraft!K3128&lt;&gt;"",ForbDraft!K3128,""),"")</f>
        <v/>
      </c>
    </row>
    <row r="3114" spans="2:6" x14ac:dyDescent="0.2">
      <c r="B3114" s="229" t="str">
        <f>IFERROR(IF(ForbDraft!A3129&lt;&gt;"",ROW(ForbDraft!A3129),""),"")</f>
        <v/>
      </c>
      <c r="C3114" s="230" t="str">
        <f>IFERROR(IF(ForbDraft!A3129&lt;&gt;"",ForbDraft!A3129,""),"")</f>
        <v/>
      </c>
      <c r="D3114" s="230" t="str">
        <f t="shared" si="48"/>
        <v/>
      </c>
      <c r="E3114" s="230" t="str">
        <f>IFERROR(IF(ForbDraft!L3129&lt;&gt;"",ABS(ForbDraft!L3129),""),"")</f>
        <v/>
      </c>
      <c r="F3114" s="230" t="str">
        <f>IFERROR(IF(ForbDraft!K3129&lt;&gt;"",ForbDraft!K3129,""),"")</f>
        <v/>
      </c>
    </row>
    <row r="3115" spans="2:6" x14ac:dyDescent="0.2">
      <c r="B3115" s="229" t="str">
        <f>IFERROR(IF(ForbDraft!A3130&lt;&gt;"",ROW(ForbDraft!A3130),""),"")</f>
        <v/>
      </c>
      <c r="C3115" s="230" t="str">
        <f>IFERROR(IF(ForbDraft!A3130&lt;&gt;"",ForbDraft!A3130,""),"")</f>
        <v/>
      </c>
      <c r="D3115" s="230" t="str">
        <f t="shared" si="48"/>
        <v/>
      </c>
      <c r="E3115" s="230" t="str">
        <f>IFERROR(IF(ForbDraft!L3130&lt;&gt;"",ABS(ForbDraft!L3130),""),"")</f>
        <v/>
      </c>
      <c r="F3115" s="230" t="str">
        <f>IFERROR(IF(ForbDraft!K3130&lt;&gt;"",ForbDraft!K3130,""),"")</f>
        <v/>
      </c>
    </row>
    <row r="3116" spans="2:6" x14ac:dyDescent="0.2">
      <c r="B3116" s="229" t="str">
        <f>IFERROR(IF(ForbDraft!A3131&lt;&gt;"",ROW(ForbDraft!A3131),""),"")</f>
        <v/>
      </c>
      <c r="C3116" s="230" t="str">
        <f>IFERROR(IF(ForbDraft!A3131&lt;&gt;"",ForbDraft!A3131,""),"")</f>
        <v/>
      </c>
      <c r="D3116" s="230" t="str">
        <f t="shared" si="48"/>
        <v/>
      </c>
      <c r="E3116" s="230" t="str">
        <f>IFERROR(IF(ForbDraft!L3131&lt;&gt;"",ABS(ForbDraft!L3131),""),"")</f>
        <v/>
      </c>
      <c r="F3116" s="230" t="str">
        <f>IFERROR(IF(ForbDraft!K3131&lt;&gt;"",ForbDraft!K3131,""),"")</f>
        <v/>
      </c>
    </row>
    <row r="3117" spans="2:6" x14ac:dyDescent="0.2">
      <c r="B3117" s="229" t="str">
        <f>IFERROR(IF(ForbDraft!A3132&lt;&gt;"",ROW(ForbDraft!A3132),""),"")</f>
        <v/>
      </c>
      <c r="C3117" s="230" t="str">
        <f>IFERROR(IF(ForbDraft!A3132&lt;&gt;"",ForbDraft!A3132,""),"")</f>
        <v/>
      </c>
      <c r="D3117" s="230" t="str">
        <f t="shared" si="48"/>
        <v/>
      </c>
      <c r="E3117" s="230" t="str">
        <f>IFERROR(IF(ForbDraft!L3132&lt;&gt;"",ABS(ForbDraft!L3132),""),"")</f>
        <v/>
      </c>
      <c r="F3117" s="230" t="str">
        <f>IFERROR(IF(ForbDraft!K3132&lt;&gt;"",ForbDraft!K3132,""),"")</f>
        <v/>
      </c>
    </row>
    <row r="3118" spans="2:6" x14ac:dyDescent="0.2">
      <c r="B3118" s="229" t="str">
        <f>IFERROR(IF(ForbDraft!A3133&lt;&gt;"",ROW(ForbDraft!A3133),""),"")</f>
        <v/>
      </c>
      <c r="C3118" s="230" t="str">
        <f>IFERROR(IF(ForbDraft!A3133&lt;&gt;"",ForbDraft!A3133,""),"")</f>
        <v/>
      </c>
      <c r="D3118" s="230" t="str">
        <f t="shared" si="48"/>
        <v/>
      </c>
      <c r="E3118" s="230" t="str">
        <f>IFERROR(IF(ForbDraft!L3133&lt;&gt;"",ABS(ForbDraft!L3133),""),"")</f>
        <v/>
      </c>
      <c r="F3118" s="230" t="str">
        <f>IFERROR(IF(ForbDraft!K3133&lt;&gt;"",ForbDraft!K3133,""),"")</f>
        <v/>
      </c>
    </row>
    <row r="3119" spans="2:6" x14ac:dyDescent="0.2">
      <c r="B3119" s="229" t="str">
        <f>IFERROR(IF(ForbDraft!A3134&lt;&gt;"",ROW(ForbDraft!A3134),""),"")</f>
        <v/>
      </c>
      <c r="C3119" s="230" t="str">
        <f>IFERROR(IF(ForbDraft!A3134&lt;&gt;"",ForbDraft!A3134,""),"")</f>
        <v/>
      </c>
      <c r="D3119" s="230" t="str">
        <f t="shared" si="48"/>
        <v/>
      </c>
      <c r="E3119" s="230" t="str">
        <f>IFERROR(IF(ForbDraft!L3134&lt;&gt;"",ABS(ForbDraft!L3134),""),"")</f>
        <v/>
      </c>
      <c r="F3119" s="230" t="str">
        <f>IFERROR(IF(ForbDraft!K3134&lt;&gt;"",ForbDraft!K3134,""),"")</f>
        <v/>
      </c>
    </row>
    <row r="3120" spans="2:6" x14ac:dyDescent="0.2">
      <c r="B3120" s="229" t="str">
        <f>IFERROR(IF(ForbDraft!A3135&lt;&gt;"",ROW(ForbDraft!A3135),""),"")</f>
        <v/>
      </c>
      <c r="C3120" s="230" t="str">
        <f>IFERROR(IF(ForbDraft!A3135&lt;&gt;"",ForbDraft!A3135,""),"")</f>
        <v/>
      </c>
      <c r="D3120" s="230" t="str">
        <f t="shared" si="48"/>
        <v/>
      </c>
      <c r="E3120" s="230" t="str">
        <f>IFERROR(IF(ForbDraft!L3135&lt;&gt;"",ABS(ForbDraft!L3135),""),"")</f>
        <v/>
      </c>
      <c r="F3120" s="230" t="str">
        <f>IFERROR(IF(ForbDraft!K3135&lt;&gt;"",ForbDraft!K3135,""),"")</f>
        <v/>
      </c>
    </row>
    <row r="3121" spans="2:6" x14ac:dyDescent="0.2">
      <c r="B3121" s="229" t="str">
        <f>IFERROR(IF(ForbDraft!A3136&lt;&gt;"",ROW(ForbDraft!A3136),""),"")</f>
        <v/>
      </c>
      <c r="C3121" s="230" t="str">
        <f>IFERROR(IF(ForbDraft!A3136&lt;&gt;"",ForbDraft!A3136,""),"")</f>
        <v/>
      </c>
      <c r="D3121" s="230" t="str">
        <f t="shared" si="48"/>
        <v/>
      </c>
      <c r="E3121" s="230" t="str">
        <f>IFERROR(IF(ForbDraft!L3136&lt;&gt;"",ABS(ForbDraft!L3136),""),"")</f>
        <v/>
      </c>
      <c r="F3121" s="230" t="str">
        <f>IFERROR(IF(ForbDraft!K3136&lt;&gt;"",ForbDraft!K3136,""),"")</f>
        <v/>
      </c>
    </row>
    <row r="3122" spans="2:6" x14ac:dyDescent="0.2">
      <c r="B3122" s="229" t="str">
        <f>IFERROR(IF(ForbDraft!A3137&lt;&gt;"",ROW(ForbDraft!A3137),""),"")</f>
        <v/>
      </c>
      <c r="C3122" s="230" t="str">
        <f>IFERROR(IF(ForbDraft!A3137&lt;&gt;"",ForbDraft!A3137,""),"")</f>
        <v/>
      </c>
      <c r="D3122" s="230" t="str">
        <f t="shared" si="48"/>
        <v/>
      </c>
      <c r="E3122" s="230" t="str">
        <f>IFERROR(IF(ForbDraft!L3137&lt;&gt;"",ABS(ForbDraft!L3137),""),"")</f>
        <v/>
      </c>
      <c r="F3122" s="230" t="str">
        <f>IFERROR(IF(ForbDraft!K3137&lt;&gt;"",ForbDraft!K3137,""),"")</f>
        <v/>
      </c>
    </row>
    <row r="3123" spans="2:6" x14ac:dyDescent="0.2">
      <c r="B3123" s="229" t="str">
        <f>IFERROR(IF(ForbDraft!A3138&lt;&gt;"",ROW(ForbDraft!A3138),""),"")</f>
        <v/>
      </c>
      <c r="C3123" s="230" t="str">
        <f>IFERROR(IF(ForbDraft!A3138&lt;&gt;"",ForbDraft!A3138,""),"")</f>
        <v/>
      </c>
      <c r="D3123" s="230" t="str">
        <f t="shared" si="48"/>
        <v/>
      </c>
      <c r="E3123" s="230" t="str">
        <f>IFERROR(IF(ForbDraft!L3138&lt;&gt;"",ABS(ForbDraft!L3138),""),"")</f>
        <v/>
      </c>
      <c r="F3123" s="230" t="str">
        <f>IFERROR(IF(ForbDraft!K3138&lt;&gt;"",ForbDraft!K3138,""),"")</f>
        <v/>
      </c>
    </row>
    <row r="3124" spans="2:6" x14ac:dyDescent="0.2">
      <c r="B3124" s="229" t="str">
        <f>IFERROR(IF(ForbDraft!A3139&lt;&gt;"",ROW(ForbDraft!A3139),""),"")</f>
        <v/>
      </c>
      <c r="C3124" s="230" t="str">
        <f>IFERROR(IF(ForbDraft!A3139&lt;&gt;"",ForbDraft!A3139,""),"")</f>
        <v/>
      </c>
      <c r="D3124" s="230" t="str">
        <f t="shared" si="48"/>
        <v/>
      </c>
      <c r="E3124" s="230" t="str">
        <f>IFERROR(IF(ForbDraft!L3139&lt;&gt;"",ABS(ForbDraft!L3139),""),"")</f>
        <v/>
      </c>
      <c r="F3124" s="230" t="str">
        <f>IFERROR(IF(ForbDraft!K3139&lt;&gt;"",ForbDraft!K3139,""),"")</f>
        <v/>
      </c>
    </row>
    <row r="3125" spans="2:6" x14ac:dyDescent="0.2">
      <c r="B3125" s="229" t="str">
        <f>IFERROR(IF(ForbDraft!A3140&lt;&gt;"",ROW(ForbDraft!A3140),""),"")</f>
        <v/>
      </c>
      <c r="C3125" s="230" t="str">
        <f>IFERROR(IF(ForbDraft!A3140&lt;&gt;"",ForbDraft!A3140,""),"")</f>
        <v/>
      </c>
      <c r="D3125" s="230" t="str">
        <f t="shared" si="48"/>
        <v/>
      </c>
      <c r="E3125" s="230" t="str">
        <f>IFERROR(IF(ForbDraft!L3140&lt;&gt;"",ABS(ForbDraft!L3140),""),"")</f>
        <v/>
      </c>
      <c r="F3125" s="230" t="str">
        <f>IFERROR(IF(ForbDraft!K3140&lt;&gt;"",ForbDraft!K3140,""),"")</f>
        <v/>
      </c>
    </row>
    <row r="3126" spans="2:6" x14ac:dyDescent="0.2">
      <c r="B3126" s="229" t="str">
        <f>IFERROR(IF(ForbDraft!A3141&lt;&gt;"",ROW(ForbDraft!A3141),""),"")</f>
        <v/>
      </c>
      <c r="C3126" s="230" t="str">
        <f>IFERROR(IF(ForbDraft!A3141&lt;&gt;"",ForbDraft!A3141,""),"")</f>
        <v/>
      </c>
      <c r="D3126" s="230" t="str">
        <f t="shared" si="48"/>
        <v/>
      </c>
      <c r="E3126" s="230" t="str">
        <f>IFERROR(IF(ForbDraft!L3141&lt;&gt;"",ABS(ForbDraft!L3141),""),"")</f>
        <v/>
      </c>
      <c r="F3126" s="230" t="str">
        <f>IFERROR(IF(ForbDraft!K3141&lt;&gt;"",ForbDraft!K3141,""),"")</f>
        <v/>
      </c>
    </row>
    <row r="3127" spans="2:6" x14ac:dyDescent="0.2">
      <c r="B3127" s="229" t="str">
        <f>IFERROR(IF(ForbDraft!A3142&lt;&gt;"",ROW(ForbDraft!A3142),""),"")</f>
        <v/>
      </c>
      <c r="C3127" s="230" t="str">
        <f>IFERROR(IF(ForbDraft!A3142&lt;&gt;"",ForbDraft!A3142,""),"")</f>
        <v/>
      </c>
      <c r="D3127" s="230" t="str">
        <f t="shared" si="48"/>
        <v/>
      </c>
      <c r="E3127" s="230" t="str">
        <f>IFERROR(IF(ForbDraft!L3142&lt;&gt;"",ABS(ForbDraft!L3142),""),"")</f>
        <v/>
      </c>
      <c r="F3127" s="230" t="str">
        <f>IFERROR(IF(ForbDraft!K3142&lt;&gt;"",ForbDraft!K3142,""),"")</f>
        <v/>
      </c>
    </row>
    <row r="3128" spans="2:6" x14ac:dyDescent="0.2">
      <c r="B3128" s="229" t="str">
        <f>IFERROR(IF(ForbDraft!A3143&lt;&gt;"",ROW(ForbDraft!A3143),""),"")</f>
        <v/>
      </c>
      <c r="C3128" s="230" t="str">
        <f>IFERROR(IF(ForbDraft!A3143&lt;&gt;"",ForbDraft!A3143,""),"")</f>
        <v/>
      </c>
      <c r="D3128" s="230" t="str">
        <f t="shared" si="48"/>
        <v/>
      </c>
      <c r="E3128" s="230" t="str">
        <f>IFERROR(IF(ForbDraft!L3143&lt;&gt;"",ABS(ForbDraft!L3143),""),"")</f>
        <v/>
      </c>
      <c r="F3128" s="230" t="str">
        <f>IFERROR(IF(ForbDraft!K3143&lt;&gt;"",ForbDraft!K3143,""),"")</f>
        <v/>
      </c>
    </row>
    <row r="3129" spans="2:6" x14ac:dyDescent="0.2">
      <c r="B3129" s="229" t="str">
        <f>IFERROR(IF(ForbDraft!A3144&lt;&gt;"",ROW(ForbDraft!A3144),""),"")</f>
        <v/>
      </c>
      <c r="C3129" s="230" t="str">
        <f>IFERROR(IF(ForbDraft!A3144&lt;&gt;"",ForbDraft!A3144,""),"")</f>
        <v/>
      </c>
      <c r="D3129" s="230" t="str">
        <f t="shared" si="48"/>
        <v/>
      </c>
      <c r="E3129" s="230" t="str">
        <f>IFERROR(IF(ForbDraft!L3144&lt;&gt;"",ABS(ForbDraft!L3144),""),"")</f>
        <v/>
      </c>
      <c r="F3129" s="230" t="str">
        <f>IFERROR(IF(ForbDraft!K3144&lt;&gt;"",ForbDraft!K3144,""),"")</f>
        <v/>
      </c>
    </row>
    <row r="3130" spans="2:6" x14ac:dyDescent="0.2">
      <c r="B3130" s="229" t="str">
        <f>IFERROR(IF(ForbDraft!A3145&lt;&gt;"",ROW(ForbDraft!A3145),""),"")</f>
        <v/>
      </c>
      <c r="C3130" s="230" t="str">
        <f>IFERROR(IF(ForbDraft!A3145&lt;&gt;"",ForbDraft!A3145,""),"")</f>
        <v/>
      </c>
      <c r="D3130" s="230" t="str">
        <f t="shared" si="48"/>
        <v/>
      </c>
      <c r="E3130" s="230" t="str">
        <f>IFERROR(IF(ForbDraft!L3145&lt;&gt;"",ABS(ForbDraft!L3145),""),"")</f>
        <v/>
      </c>
      <c r="F3130" s="230" t="str">
        <f>IFERROR(IF(ForbDraft!K3145&lt;&gt;"",ForbDraft!K3145,""),"")</f>
        <v/>
      </c>
    </row>
    <row r="3131" spans="2:6" x14ac:dyDescent="0.2">
      <c r="B3131" s="229" t="str">
        <f>IFERROR(IF(ForbDraft!A3146&lt;&gt;"",ROW(ForbDraft!A3146),""),"")</f>
        <v/>
      </c>
      <c r="C3131" s="230" t="str">
        <f>IFERROR(IF(ForbDraft!A3146&lt;&gt;"",ForbDraft!A3146,""),"")</f>
        <v/>
      </c>
      <c r="D3131" s="230" t="str">
        <f t="shared" si="48"/>
        <v/>
      </c>
      <c r="E3131" s="230" t="str">
        <f>IFERROR(IF(ForbDraft!L3146&lt;&gt;"",ABS(ForbDraft!L3146),""),"")</f>
        <v/>
      </c>
      <c r="F3131" s="230" t="str">
        <f>IFERROR(IF(ForbDraft!K3146&lt;&gt;"",ForbDraft!K3146,""),"")</f>
        <v/>
      </c>
    </row>
    <row r="3132" spans="2:6" x14ac:dyDescent="0.2">
      <c r="B3132" s="229" t="str">
        <f>IFERROR(IF(ForbDraft!A3147&lt;&gt;"",ROW(ForbDraft!A3147),""),"")</f>
        <v/>
      </c>
      <c r="C3132" s="230" t="str">
        <f>IFERROR(IF(ForbDraft!A3147&lt;&gt;"",ForbDraft!A3147,""),"")</f>
        <v/>
      </c>
      <c r="D3132" s="230" t="str">
        <f t="shared" si="48"/>
        <v/>
      </c>
      <c r="E3132" s="230" t="str">
        <f>IFERROR(IF(ForbDraft!L3147&lt;&gt;"",ABS(ForbDraft!L3147),""),"")</f>
        <v/>
      </c>
      <c r="F3132" s="230" t="str">
        <f>IFERROR(IF(ForbDraft!K3147&lt;&gt;"",ForbDraft!K3147,""),"")</f>
        <v/>
      </c>
    </row>
    <row r="3133" spans="2:6" x14ac:dyDescent="0.2">
      <c r="B3133" s="229" t="str">
        <f>IFERROR(IF(ForbDraft!A3148&lt;&gt;"",ROW(ForbDraft!A3148),""),"")</f>
        <v/>
      </c>
      <c r="C3133" s="230" t="str">
        <f>IFERROR(IF(ForbDraft!A3148&lt;&gt;"",ForbDraft!A3148,""),"")</f>
        <v/>
      </c>
      <c r="D3133" s="230" t="str">
        <f t="shared" si="48"/>
        <v/>
      </c>
      <c r="E3133" s="230" t="str">
        <f>IFERROR(IF(ForbDraft!L3148&lt;&gt;"",ABS(ForbDraft!L3148),""),"")</f>
        <v/>
      </c>
      <c r="F3133" s="230" t="str">
        <f>IFERROR(IF(ForbDraft!K3148&lt;&gt;"",ForbDraft!K3148,""),"")</f>
        <v/>
      </c>
    </row>
    <row r="3134" spans="2:6" x14ac:dyDescent="0.2">
      <c r="B3134" s="229" t="str">
        <f>IFERROR(IF(ForbDraft!A3149&lt;&gt;"",ROW(ForbDraft!A3149),""),"")</f>
        <v/>
      </c>
      <c r="C3134" s="230" t="str">
        <f>IFERROR(IF(ForbDraft!A3149&lt;&gt;"",ForbDraft!A3149,""),"")</f>
        <v/>
      </c>
      <c r="D3134" s="230" t="str">
        <f t="shared" si="48"/>
        <v/>
      </c>
      <c r="E3134" s="230" t="str">
        <f>IFERROR(IF(ForbDraft!L3149&lt;&gt;"",ABS(ForbDraft!L3149),""),"")</f>
        <v/>
      </c>
      <c r="F3134" s="230" t="str">
        <f>IFERROR(IF(ForbDraft!K3149&lt;&gt;"",ForbDraft!K3149,""),"")</f>
        <v/>
      </c>
    </row>
    <row r="3135" spans="2:6" x14ac:dyDescent="0.2">
      <c r="B3135" s="229" t="str">
        <f>IFERROR(IF(ForbDraft!A3150&lt;&gt;"",ROW(ForbDraft!A3150),""),"")</f>
        <v/>
      </c>
      <c r="C3135" s="230" t="str">
        <f>IFERROR(IF(ForbDraft!A3150&lt;&gt;"",ForbDraft!A3150,""),"")</f>
        <v/>
      </c>
      <c r="D3135" s="230" t="str">
        <f t="shared" si="48"/>
        <v/>
      </c>
      <c r="E3135" s="230" t="str">
        <f>IFERROR(IF(ForbDraft!L3150&lt;&gt;"",ABS(ForbDraft!L3150),""),"")</f>
        <v/>
      </c>
      <c r="F3135" s="230" t="str">
        <f>IFERROR(IF(ForbDraft!K3150&lt;&gt;"",ForbDraft!K3150,""),"")</f>
        <v/>
      </c>
    </row>
    <row r="3136" spans="2:6" x14ac:dyDescent="0.2">
      <c r="B3136" s="229" t="str">
        <f>IFERROR(IF(ForbDraft!A3151&lt;&gt;"",ROW(ForbDraft!A3151),""),"")</f>
        <v/>
      </c>
      <c r="C3136" s="230" t="str">
        <f>IFERROR(IF(ForbDraft!A3151&lt;&gt;"",ForbDraft!A3151,""),"")</f>
        <v/>
      </c>
      <c r="D3136" s="230" t="str">
        <f t="shared" si="48"/>
        <v/>
      </c>
      <c r="E3136" s="230" t="str">
        <f>IFERROR(IF(ForbDraft!L3151&lt;&gt;"",ABS(ForbDraft!L3151),""),"")</f>
        <v/>
      </c>
      <c r="F3136" s="230" t="str">
        <f>IFERROR(IF(ForbDraft!K3151&lt;&gt;"",ForbDraft!K3151,""),"")</f>
        <v/>
      </c>
    </row>
    <row r="3137" spans="2:6" x14ac:dyDescent="0.2">
      <c r="B3137" s="229" t="str">
        <f>IFERROR(IF(ForbDraft!A3152&lt;&gt;"",ROW(ForbDraft!A3152),""),"")</f>
        <v/>
      </c>
      <c r="C3137" s="230" t="str">
        <f>IFERROR(IF(ForbDraft!A3152&lt;&gt;"",ForbDraft!A3152,""),"")</f>
        <v/>
      </c>
      <c r="D3137" s="230" t="str">
        <f t="shared" si="48"/>
        <v/>
      </c>
      <c r="E3137" s="230" t="str">
        <f>IFERROR(IF(ForbDraft!L3152&lt;&gt;"",ABS(ForbDraft!L3152),""),"")</f>
        <v/>
      </c>
      <c r="F3137" s="230" t="str">
        <f>IFERROR(IF(ForbDraft!K3152&lt;&gt;"",ForbDraft!K3152,""),"")</f>
        <v/>
      </c>
    </row>
    <row r="3138" spans="2:6" x14ac:dyDescent="0.2">
      <c r="B3138" s="229" t="str">
        <f>IFERROR(IF(ForbDraft!A3153&lt;&gt;"",ROW(ForbDraft!A3153),""),"")</f>
        <v/>
      </c>
      <c r="C3138" s="230" t="str">
        <f>IFERROR(IF(ForbDraft!A3153&lt;&gt;"",ForbDraft!A3153,""),"")</f>
        <v/>
      </c>
      <c r="D3138" s="230" t="str">
        <f t="shared" si="48"/>
        <v/>
      </c>
      <c r="E3138" s="230" t="str">
        <f>IFERROR(IF(ForbDraft!L3153&lt;&gt;"",ABS(ForbDraft!L3153),""),"")</f>
        <v/>
      </c>
      <c r="F3138" s="230" t="str">
        <f>IFERROR(IF(ForbDraft!K3153&lt;&gt;"",ForbDraft!K3153,""),"")</f>
        <v/>
      </c>
    </row>
    <row r="3139" spans="2:6" x14ac:dyDescent="0.2">
      <c r="B3139" s="229" t="str">
        <f>IFERROR(IF(ForbDraft!A3154&lt;&gt;"",ROW(ForbDraft!A3154),""),"")</f>
        <v/>
      </c>
      <c r="C3139" s="230" t="str">
        <f>IFERROR(IF(ForbDraft!A3154&lt;&gt;"",ForbDraft!A3154,""),"")</f>
        <v/>
      </c>
      <c r="D3139" s="230" t="str">
        <f t="shared" ref="D3139:D3202" si="49">IF(F3139="pH לבדיקת גבול","pH",F3139)</f>
        <v/>
      </c>
      <c r="E3139" s="230" t="str">
        <f>IFERROR(IF(ForbDraft!L3154&lt;&gt;"",ABS(ForbDraft!L3154),""),"")</f>
        <v/>
      </c>
      <c r="F3139" s="230" t="str">
        <f>IFERROR(IF(ForbDraft!K3154&lt;&gt;"",ForbDraft!K3154,""),"")</f>
        <v/>
      </c>
    </row>
    <row r="3140" spans="2:6" x14ac:dyDescent="0.2">
      <c r="B3140" s="229" t="str">
        <f>IFERROR(IF(ForbDraft!A3155&lt;&gt;"",ROW(ForbDraft!A3155),""),"")</f>
        <v/>
      </c>
      <c r="C3140" s="230" t="str">
        <f>IFERROR(IF(ForbDraft!A3155&lt;&gt;"",ForbDraft!A3155,""),"")</f>
        <v/>
      </c>
      <c r="D3140" s="230" t="str">
        <f t="shared" si="49"/>
        <v/>
      </c>
      <c r="E3140" s="230" t="str">
        <f>IFERROR(IF(ForbDraft!L3155&lt;&gt;"",ABS(ForbDraft!L3155),""),"")</f>
        <v/>
      </c>
      <c r="F3140" s="230" t="str">
        <f>IFERROR(IF(ForbDraft!K3155&lt;&gt;"",ForbDraft!K3155,""),"")</f>
        <v/>
      </c>
    </row>
    <row r="3141" spans="2:6" x14ac:dyDescent="0.2">
      <c r="B3141" s="229" t="str">
        <f>IFERROR(IF(ForbDraft!A3156&lt;&gt;"",ROW(ForbDraft!A3156),""),"")</f>
        <v/>
      </c>
      <c r="C3141" s="230" t="str">
        <f>IFERROR(IF(ForbDraft!A3156&lt;&gt;"",ForbDraft!A3156,""),"")</f>
        <v/>
      </c>
      <c r="D3141" s="230" t="str">
        <f t="shared" si="49"/>
        <v/>
      </c>
      <c r="E3141" s="230" t="str">
        <f>IFERROR(IF(ForbDraft!L3156&lt;&gt;"",ABS(ForbDraft!L3156),""),"")</f>
        <v/>
      </c>
      <c r="F3141" s="230" t="str">
        <f>IFERROR(IF(ForbDraft!K3156&lt;&gt;"",ForbDraft!K3156,""),"")</f>
        <v/>
      </c>
    </row>
    <row r="3142" spans="2:6" x14ac:dyDescent="0.2">
      <c r="B3142" s="229" t="str">
        <f>IFERROR(IF(ForbDraft!A3157&lt;&gt;"",ROW(ForbDraft!A3157),""),"")</f>
        <v/>
      </c>
      <c r="C3142" s="230" t="str">
        <f>IFERROR(IF(ForbDraft!A3157&lt;&gt;"",ForbDraft!A3157,""),"")</f>
        <v/>
      </c>
      <c r="D3142" s="230" t="str">
        <f t="shared" si="49"/>
        <v/>
      </c>
      <c r="E3142" s="230" t="str">
        <f>IFERROR(IF(ForbDraft!L3157&lt;&gt;"",ABS(ForbDraft!L3157),""),"")</f>
        <v/>
      </c>
      <c r="F3142" s="230" t="str">
        <f>IFERROR(IF(ForbDraft!K3157&lt;&gt;"",ForbDraft!K3157,""),"")</f>
        <v/>
      </c>
    </row>
    <row r="3143" spans="2:6" x14ac:dyDescent="0.2">
      <c r="B3143" s="229" t="str">
        <f>IFERROR(IF(ForbDraft!A3158&lt;&gt;"",ROW(ForbDraft!A3158),""),"")</f>
        <v/>
      </c>
      <c r="C3143" s="230" t="str">
        <f>IFERROR(IF(ForbDraft!A3158&lt;&gt;"",ForbDraft!A3158,""),"")</f>
        <v/>
      </c>
      <c r="D3143" s="230" t="str">
        <f t="shared" si="49"/>
        <v/>
      </c>
      <c r="E3143" s="230" t="str">
        <f>IFERROR(IF(ForbDraft!L3158&lt;&gt;"",ABS(ForbDraft!L3158),""),"")</f>
        <v/>
      </c>
      <c r="F3143" s="230" t="str">
        <f>IFERROR(IF(ForbDraft!K3158&lt;&gt;"",ForbDraft!K3158,""),"")</f>
        <v/>
      </c>
    </row>
    <row r="3144" spans="2:6" x14ac:dyDescent="0.2">
      <c r="B3144" s="229" t="str">
        <f>IFERROR(IF(ForbDraft!A3159&lt;&gt;"",ROW(ForbDraft!A3159),""),"")</f>
        <v/>
      </c>
      <c r="C3144" s="230" t="str">
        <f>IFERROR(IF(ForbDraft!A3159&lt;&gt;"",ForbDraft!A3159,""),"")</f>
        <v/>
      </c>
      <c r="D3144" s="230" t="str">
        <f t="shared" si="49"/>
        <v/>
      </c>
      <c r="E3144" s="230" t="str">
        <f>IFERROR(IF(ForbDraft!L3159&lt;&gt;"",ABS(ForbDraft!L3159),""),"")</f>
        <v/>
      </c>
      <c r="F3144" s="230" t="str">
        <f>IFERROR(IF(ForbDraft!K3159&lt;&gt;"",ForbDraft!K3159,""),"")</f>
        <v/>
      </c>
    </row>
    <row r="3145" spans="2:6" x14ac:dyDescent="0.2">
      <c r="B3145" s="229" t="str">
        <f>IFERROR(IF(ForbDraft!A3160&lt;&gt;"",ROW(ForbDraft!A3160),""),"")</f>
        <v/>
      </c>
      <c r="C3145" s="230" t="str">
        <f>IFERROR(IF(ForbDraft!A3160&lt;&gt;"",ForbDraft!A3160,""),"")</f>
        <v/>
      </c>
      <c r="D3145" s="230" t="str">
        <f t="shared" si="49"/>
        <v/>
      </c>
      <c r="E3145" s="230" t="str">
        <f>IFERROR(IF(ForbDraft!L3160&lt;&gt;"",ABS(ForbDraft!L3160),""),"")</f>
        <v/>
      </c>
      <c r="F3145" s="230" t="str">
        <f>IFERROR(IF(ForbDraft!K3160&lt;&gt;"",ForbDraft!K3160,""),"")</f>
        <v/>
      </c>
    </row>
    <row r="3146" spans="2:6" x14ac:dyDescent="0.2">
      <c r="B3146" s="229" t="str">
        <f>IFERROR(IF(ForbDraft!A3161&lt;&gt;"",ROW(ForbDraft!A3161),""),"")</f>
        <v/>
      </c>
      <c r="C3146" s="230" t="str">
        <f>IFERROR(IF(ForbDraft!A3161&lt;&gt;"",ForbDraft!A3161,""),"")</f>
        <v/>
      </c>
      <c r="D3146" s="230" t="str">
        <f t="shared" si="49"/>
        <v/>
      </c>
      <c r="E3146" s="230" t="str">
        <f>IFERROR(IF(ForbDraft!L3161&lt;&gt;"",ABS(ForbDraft!L3161),""),"")</f>
        <v/>
      </c>
      <c r="F3146" s="230" t="str">
        <f>IFERROR(IF(ForbDraft!K3161&lt;&gt;"",ForbDraft!K3161,""),"")</f>
        <v/>
      </c>
    </row>
    <row r="3147" spans="2:6" x14ac:dyDescent="0.2">
      <c r="B3147" s="229" t="str">
        <f>IFERROR(IF(ForbDraft!A3162&lt;&gt;"",ROW(ForbDraft!A3162),""),"")</f>
        <v/>
      </c>
      <c r="C3147" s="230" t="str">
        <f>IFERROR(IF(ForbDraft!A3162&lt;&gt;"",ForbDraft!A3162,""),"")</f>
        <v/>
      </c>
      <c r="D3147" s="230" t="str">
        <f t="shared" si="49"/>
        <v/>
      </c>
      <c r="E3147" s="230" t="str">
        <f>IFERROR(IF(ForbDraft!L3162&lt;&gt;"",ABS(ForbDraft!L3162),""),"")</f>
        <v/>
      </c>
      <c r="F3147" s="230" t="str">
        <f>IFERROR(IF(ForbDraft!K3162&lt;&gt;"",ForbDraft!K3162,""),"")</f>
        <v/>
      </c>
    </row>
    <row r="3148" spans="2:6" x14ac:dyDescent="0.2">
      <c r="B3148" s="229" t="str">
        <f>IFERROR(IF(ForbDraft!A3163&lt;&gt;"",ROW(ForbDraft!A3163),""),"")</f>
        <v/>
      </c>
      <c r="C3148" s="230" t="str">
        <f>IFERROR(IF(ForbDraft!A3163&lt;&gt;"",ForbDraft!A3163,""),"")</f>
        <v/>
      </c>
      <c r="D3148" s="230" t="str">
        <f t="shared" si="49"/>
        <v/>
      </c>
      <c r="E3148" s="230" t="str">
        <f>IFERROR(IF(ForbDraft!L3163&lt;&gt;"",ABS(ForbDraft!L3163),""),"")</f>
        <v/>
      </c>
      <c r="F3148" s="230" t="str">
        <f>IFERROR(IF(ForbDraft!K3163&lt;&gt;"",ForbDraft!K3163,""),"")</f>
        <v/>
      </c>
    </row>
    <row r="3149" spans="2:6" x14ac:dyDescent="0.2">
      <c r="B3149" s="229" t="str">
        <f>IFERROR(IF(ForbDraft!A3164&lt;&gt;"",ROW(ForbDraft!A3164),""),"")</f>
        <v/>
      </c>
      <c r="C3149" s="230" t="str">
        <f>IFERROR(IF(ForbDraft!A3164&lt;&gt;"",ForbDraft!A3164,""),"")</f>
        <v/>
      </c>
      <c r="D3149" s="230" t="str">
        <f t="shared" si="49"/>
        <v/>
      </c>
      <c r="E3149" s="230" t="str">
        <f>IFERROR(IF(ForbDraft!L3164&lt;&gt;"",ABS(ForbDraft!L3164),""),"")</f>
        <v/>
      </c>
      <c r="F3149" s="230" t="str">
        <f>IFERROR(IF(ForbDraft!K3164&lt;&gt;"",ForbDraft!K3164,""),"")</f>
        <v/>
      </c>
    </row>
    <row r="3150" spans="2:6" x14ac:dyDescent="0.2">
      <c r="B3150" s="229" t="str">
        <f>IFERROR(IF(ForbDraft!A3165&lt;&gt;"",ROW(ForbDraft!A3165),""),"")</f>
        <v/>
      </c>
      <c r="C3150" s="230" t="str">
        <f>IFERROR(IF(ForbDraft!A3165&lt;&gt;"",ForbDraft!A3165,""),"")</f>
        <v/>
      </c>
      <c r="D3150" s="230" t="str">
        <f t="shared" si="49"/>
        <v/>
      </c>
      <c r="E3150" s="230" t="str">
        <f>IFERROR(IF(ForbDraft!L3165&lt;&gt;"",ABS(ForbDraft!L3165),""),"")</f>
        <v/>
      </c>
      <c r="F3150" s="230" t="str">
        <f>IFERROR(IF(ForbDraft!K3165&lt;&gt;"",ForbDraft!K3165,""),"")</f>
        <v/>
      </c>
    </row>
    <row r="3151" spans="2:6" x14ac:dyDescent="0.2">
      <c r="B3151" s="229" t="str">
        <f>IFERROR(IF(ForbDraft!A3166&lt;&gt;"",ROW(ForbDraft!A3166),""),"")</f>
        <v/>
      </c>
      <c r="C3151" s="230" t="str">
        <f>IFERROR(IF(ForbDraft!A3166&lt;&gt;"",ForbDraft!A3166,""),"")</f>
        <v/>
      </c>
      <c r="D3151" s="230" t="str">
        <f t="shared" si="49"/>
        <v/>
      </c>
      <c r="E3151" s="230" t="str">
        <f>IFERROR(IF(ForbDraft!L3166&lt;&gt;"",ABS(ForbDraft!L3166),""),"")</f>
        <v/>
      </c>
      <c r="F3151" s="230" t="str">
        <f>IFERROR(IF(ForbDraft!K3166&lt;&gt;"",ForbDraft!K3166,""),"")</f>
        <v/>
      </c>
    </row>
    <row r="3152" spans="2:6" x14ac:dyDescent="0.2">
      <c r="B3152" s="229" t="str">
        <f>IFERROR(IF(ForbDraft!A3167&lt;&gt;"",ROW(ForbDraft!A3167),""),"")</f>
        <v/>
      </c>
      <c r="C3152" s="230" t="str">
        <f>IFERROR(IF(ForbDraft!A3167&lt;&gt;"",ForbDraft!A3167,""),"")</f>
        <v/>
      </c>
      <c r="D3152" s="230" t="str">
        <f t="shared" si="49"/>
        <v/>
      </c>
      <c r="E3152" s="230" t="str">
        <f>IFERROR(IF(ForbDraft!L3167&lt;&gt;"",ABS(ForbDraft!L3167),""),"")</f>
        <v/>
      </c>
      <c r="F3152" s="230" t="str">
        <f>IFERROR(IF(ForbDraft!K3167&lt;&gt;"",ForbDraft!K3167,""),"")</f>
        <v/>
      </c>
    </row>
    <row r="3153" spans="2:6" x14ac:dyDescent="0.2">
      <c r="B3153" s="229" t="str">
        <f>IFERROR(IF(ForbDraft!A3168&lt;&gt;"",ROW(ForbDraft!A3168),""),"")</f>
        <v/>
      </c>
      <c r="C3153" s="230" t="str">
        <f>IFERROR(IF(ForbDraft!A3168&lt;&gt;"",ForbDraft!A3168,""),"")</f>
        <v/>
      </c>
      <c r="D3153" s="230" t="str">
        <f t="shared" si="49"/>
        <v/>
      </c>
      <c r="E3153" s="230" t="str">
        <f>IFERROR(IF(ForbDraft!L3168&lt;&gt;"",ABS(ForbDraft!L3168),""),"")</f>
        <v/>
      </c>
      <c r="F3153" s="230" t="str">
        <f>IFERROR(IF(ForbDraft!K3168&lt;&gt;"",ForbDraft!K3168,""),"")</f>
        <v/>
      </c>
    </row>
    <row r="3154" spans="2:6" x14ac:dyDescent="0.2">
      <c r="B3154" s="229" t="str">
        <f>IFERROR(IF(ForbDraft!A3169&lt;&gt;"",ROW(ForbDraft!A3169),""),"")</f>
        <v/>
      </c>
      <c r="C3154" s="230" t="str">
        <f>IFERROR(IF(ForbDraft!A3169&lt;&gt;"",ForbDraft!A3169,""),"")</f>
        <v/>
      </c>
      <c r="D3154" s="230" t="str">
        <f t="shared" si="49"/>
        <v/>
      </c>
      <c r="E3154" s="230" t="str">
        <f>IFERROR(IF(ForbDraft!L3169&lt;&gt;"",ABS(ForbDraft!L3169),""),"")</f>
        <v/>
      </c>
      <c r="F3154" s="230" t="str">
        <f>IFERROR(IF(ForbDraft!K3169&lt;&gt;"",ForbDraft!K3169,""),"")</f>
        <v/>
      </c>
    </row>
    <row r="3155" spans="2:6" x14ac:dyDescent="0.2">
      <c r="B3155" s="229" t="str">
        <f>IFERROR(IF(ForbDraft!A3170&lt;&gt;"",ROW(ForbDraft!A3170),""),"")</f>
        <v/>
      </c>
      <c r="C3155" s="230" t="str">
        <f>IFERROR(IF(ForbDraft!A3170&lt;&gt;"",ForbDraft!A3170,""),"")</f>
        <v/>
      </c>
      <c r="D3155" s="230" t="str">
        <f t="shared" si="49"/>
        <v/>
      </c>
      <c r="E3155" s="230" t="str">
        <f>IFERROR(IF(ForbDraft!L3170&lt;&gt;"",ABS(ForbDraft!L3170),""),"")</f>
        <v/>
      </c>
      <c r="F3155" s="230" t="str">
        <f>IFERROR(IF(ForbDraft!K3170&lt;&gt;"",ForbDraft!K3170,""),"")</f>
        <v/>
      </c>
    </row>
    <row r="3156" spans="2:6" x14ac:dyDescent="0.2">
      <c r="B3156" s="229" t="str">
        <f>IFERROR(IF(ForbDraft!A3171&lt;&gt;"",ROW(ForbDraft!A3171),""),"")</f>
        <v/>
      </c>
      <c r="C3156" s="230" t="str">
        <f>IFERROR(IF(ForbDraft!A3171&lt;&gt;"",ForbDraft!A3171,""),"")</f>
        <v/>
      </c>
      <c r="D3156" s="230" t="str">
        <f t="shared" si="49"/>
        <v/>
      </c>
      <c r="E3156" s="230" t="str">
        <f>IFERROR(IF(ForbDraft!L3171&lt;&gt;"",ABS(ForbDraft!L3171),""),"")</f>
        <v/>
      </c>
      <c r="F3156" s="230" t="str">
        <f>IFERROR(IF(ForbDraft!K3171&lt;&gt;"",ForbDraft!K3171,""),"")</f>
        <v/>
      </c>
    </row>
    <row r="3157" spans="2:6" x14ac:dyDescent="0.2">
      <c r="B3157" s="229" t="str">
        <f>IFERROR(IF(ForbDraft!A3172&lt;&gt;"",ROW(ForbDraft!A3172),""),"")</f>
        <v/>
      </c>
      <c r="C3157" s="230" t="str">
        <f>IFERROR(IF(ForbDraft!A3172&lt;&gt;"",ForbDraft!A3172,""),"")</f>
        <v/>
      </c>
      <c r="D3157" s="230" t="str">
        <f t="shared" si="49"/>
        <v/>
      </c>
      <c r="E3157" s="230" t="str">
        <f>IFERROR(IF(ForbDraft!L3172&lt;&gt;"",ABS(ForbDraft!L3172),""),"")</f>
        <v/>
      </c>
      <c r="F3157" s="230" t="str">
        <f>IFERROR(IF(ForbDraft!K3172&lt;&gt;"",ForbDraft!K3172,""),"")</f>
        <v/>
      </c>
    </row>
    <row r="3158" spans="2:6" x14ac:dyDescent="0.2">
      <c r="B3158" s="229" t="str">
        <f>IFERROR(IF(ForbDraft!A3173&lt;&gt;"",ROW(ForbDraft!A3173),""),"")</f>
        <v/>
      </c>
      <c r="C3158" s="230" t="str">
        <f>IFERROR(IF(ForbDraft!A3173&lt;&gt;"",ForbDraft!A3173,""),"")</f>
        <v/>
      </c>
      <c r="D3158" s="230" t="str">
        <f t="shared" si="49"/>
        <v/>
      </c>
      <c r="E3158" s="230" t="str">
        <f>IFERROR(IF(ForbDraft!L3173&lt;&gt;"",ABS(ForbDraft!L3173),""),"")</f>
        <v/>
      </c>
      <c r="F3158" s="230" t="str">
        <f>IFERROR(IF(ForbDraft!K3173&lt;&gt;"",ForbDraft!K3173,""),"")</f>
        <v/>
      </c>
    </row>
    <row r="3159" spans="2:6" x14ac:dyDescent="0.2">
      <c r="B3159" s="229" t="str">
        <f>IFERROR(IF(ForbDraft!A3174&lt;&gt;"",ROW(ForbDraft!A3174),""),"")</f>
        <v/>
      </c>
      <c r="C3159" s="230" t="str">
        <f>IFERROR(IF(ForbDraft!A3174&lt;&gt;"",ForbDraft!A3174,""),"")</f>
        <v/>
      </c>
      <c r="D3159" s="230" t="str">
        <f t="shared" si="49"/>
        <v/>
      </c>
      <c r="E3159" s="230" t="str">
        <f>IFERROR(IF(ForbDraft!L3174&lt;&gt;"",ABS(ForbDraft!L3174),""),"")</f>
        <v/>
      </c>
      <c r="F3159" s="230" t="str">
        <f>IFERROR(IF(ForbDraft!K3174&lt;&gt;"",ForbDraft!K3174,""),"")</f>
        <v/>
      </c>
    </row>
    <row r="3160" spans="2:6" x14ac:dyDescent="0.2">
      <c r="B3160" s="229" t="str">
        <f>IFERROR(IF(ForbDraft!A3175&lt;&gt;"",ROW(ForbDraft!A3175),""),"")</f>
        <v/>
      </c>
      <c r="C3160" s="230" t="str">
        <f>IFERROR(IF(ForbDraft!A3175&lt;&gt;"",ForbDraft!A3175,""),"")</f>
        <v/>
      </c>
      <c r="D3160" s="230" t="str">
        <f t="shared" si="49"/>
        <v/>
      </c>
      <c r="E3160" s="230" t="str">
        <f>IFERROR(IF(ForbDraft!L3175&lt;&gt;"",ABS(ForbDraft!L3175),""),"")</f>
        <v/>
      </c>
      <c r="F3160" s="230" t="str">
        <f>IFERROR(IF(ForbDraft!K3175&lt;&gt;"",ForbDraft!K3175,""),"")</f>
        <v/>
      </c>
    </row>
    <row r="3161" spans="2:6" x14ac:dyDescent="0.2">
      <c r="B3161" s="229" t="str">
        <f>IFERROR(IF(ForbDraft!A3176&lt;&gt;"",ROW(ForbDraft!A3176),""),"")</f>
        <v/>
      </c>
      <c r="C3161" s="230" t="str">
        <f>IFERROR(IF(ForbDraft!A3176&lt;&gt;"",ForbDraft!A3176,""),"")</f>
        <v/>
      </c>
      <c r="D3161" s="230" t="str">
        <f t="shared" si="49"/>
        <v/>
      </c>
      <c r="E3161" s="230" t="str">
        <f>IFERROR(IF(ForbDraft!L3176&lt;&gt;"",ABS(ForbDraft!L3176),""),"")</f>
        <v/>
      </c>
      <c r="F3161" s="230" t="str">
        <f>IFERROR(IF(ForbDraft!K3176&lt;&gt;"",ForbDraft!K3176,""),"")</f>
        <v/>
      </c>
    </row>
    <row r="3162" spans="2:6" x14ac:dyDescent="0.2">
      <c r="B3162" s="229" t="str">
        <f>IFERROR(IF(ForbDraft!A3177&lt;&gt;"",ROW(ForbDraft!A3177),""),"")</f>
        <v/>
      </c>
      <c r="C3162" s="230" t="str">
        <f>IFERROR(IF(ForbDraft!A3177&lt;&gt;"",ForbDraft!A3177,""),"")</f>
        <v/>
      </c>
      <c r="D3162" s="230" t="str">
        <f t="shared" si="49"/>
        <v/>
      </c>
      <c r="E3162" s="230" t="str">
        <f>IFERROR(IF(ForbDraft!L3177&lt;&gt;"",ABS(ForbDraft!L3177),""),"")</f>
        <v/>
      </c>
      <c r="F3162" s="230" t="str">
        <f>IFERROR(IF(ForbDraft!K3177&lt;&gt;"",ForbDraft!K3177,""),"")</f>
        <v/>
      </c>
    </row>
    <row r="3163" spans="2:6" x14ac:dyDescent="0.2">
      <c r="B3163" s="229" t="str">
        <f>IFERROR(IF(ForbDraft!A3178&lt;&gt;"",ROW(ForbDraft!A3178),""),"")</f>
        <v/>
      </c>
      <c r="C3163" s="230" t="str">
        <f>IFERROR(IF(ForbDraft!A3178&lt;&gt;"",ForbDraft!A3178,""),"")</f>
        <v/>
      </c>
      <c r="D3163" s="230" t="str">
        <f t="shared" si="49"/>
        <v/>
      </c>
      <c r="E3163" s="230" t="str">
        <f>IFERROR(IF(ForbDraft!L3178&lt;&gt;"",ABS(ForbDraft!L3178),""),"")</f>
        <v/>
      </c>
      <c r="F3163" s="230" t="str">
        <f>IFERROR(IF(ForbDraft!K3178&lt;&gt;"",ForbDraft!K3178,""),"")</f>
        <v/>
      </c>
    </row>
    <row r="3164" spans="2:6" x14ac:dyDescent="0.2">
      <c r="B3164" s="229" t="str">
        <f>IFERROR(IF(ForbDraft!A3179&lt;&gt;"",ROW(ForbDraft!A3179),""),"")</f>
        <v/>
      </c>
      <c r="C3164" s="230" t="str">
        <f>IFERROR(IF(ForbDraft!A3179&lt;&gt;"",ForbDraft!A3179,""),"")</f>
        <v/>
      </c>
      <c r="D3164" s="230" t="str">
        <f t="shared" si="49"/>
        <v/>
      </c>
      <c r="E3164" s="230" t="str">
        <f>IFERROR(IF(ForbDraft!L3179&lt;&gt;"",ABS(ForbDraft!L3179),""),"")</f>
        <v/>
      </c>
      <c r="F3164" s="230" t="str">
        <f>IFERROR(IF(ForbDraft!K3179&lt;&gt;"",ForbDraft!K3179,""),"")</f>
        <v/>
      </c>
    </row>
    <row r="3165" spans="2:6" x14ac:dyDescent="0.2">
      <c r="B3165" s="229" t="str">
        <f>IFERROR(IF(ForbDraft!A3180&lt;&gt;"",ROW(ForbDraft!A3180),""),"")</f>
        <v/>
      </c>
      <c r="C3165" s="230" t="str">
        <f>IFERROR(IF(ForbDraft!A3180&lt;&gt;"",ForbDraft!A3180,""),"")</f>
        <v/>
      </c>
      <c r="D3165" s="230" t="str">
        <f t="shared" si="49"/>
        <v/>
      </c>
      <c r="E3165" s="230" t="str">
        <f>IFERROR(IF(ForbDraft!L3180&lt;&gt;"",ABS(ForbDraft!L3180),""),"")</f>
        <v/>
      </c>
      <c r="F3165" s="230" t="str">
        <f>IFERROR(IF(ForbDraft!K3180&lt;&gt;"",ForbDraft!K3180,""),"")</f>
        <v/>
      </c>
    </row>
    <row r="3166" spans="2:6" x14ac:dyDescent="0.2">
      <c r="B3166" s="229" t="str">
        <f>IFERROR(IF(ForbDraft!A3181&lt;&gt;"",ROW(ForbDraft!A3181),""),"")</f>
        <v/>
      </c>
      <c r="C3166" s="230" t="str">
        <f>IFERROR(IF(ForbDraft!A3181&lt;&gt;"",ForbDraft!A3181,""),"")</f>
        <v/>
      </c>
      <c r="D3166" s="230" t="str">
        <f t="shared" si="49"/>
        <v/>
      </c>
      <c r="E3166" s="230" t="str">
        <f>IFERROR(IF(ForbDraft!L3181&lt;&gt;"",ABS(ForbDraft!L3181),""),"")</f>
        <v/>
      </c>
      <c r="F3166" s="230" t="str">
        <f>IFERROR(IF(ForbDraft!K3181&lt;&gt;"",ForbDraft!K3181,""),"")</f>
        <v/>
      </c>
    </row>
    <row r="3167" spans="2:6" x14ac:dyDescent="0.2">
      <c r="B3167" s="229" t="str">
        <f>IFERROR(IF(ForbDraft!A3182&lt;&gt;"",ROW(ForbDraft!A3182),""),"")</f>
        <v/>
      </c>
      <c r="C3167" s="230" t="str">
        <f>IFERROR(IF(ForbDraft!A3182&lt;&gt;"",ForbDraft!A3182,""),"")</f>
        <v/>
      </c>
      <c r="D3167" s="230" t="str">
        <f t="shared" si="49"/>
        <v/>
      </c>
      <c r="E3167" s="230" t="str">
        <f>IFERROR(IF(ForbDraft!L3182&lt;&gt;"",ABS(ForbDraft!L3182),""),"")</f>
        <v/>
      </c>
      <c r="F3167" s="230" t="str">
        <f>IFERROR(IF(ForbDraft!K3182&lt;&gt;"",ForbDraft!K3182,""),"")</f>
        <v/>
      </c>
    </row>
    <row r="3168" spans="2:6" x14ac:dyDescent="0.2">
      <c r="B3168" s="229" t="str">
        <f>IFERROR(IF(ForbDraft!A3183&lt;&gt;"",ROW(ForbDraft!A3183),""),"")</f>
        <v/>
      </c>
      <c r="C3168" s="230" t="str">
        <f>IFERROR(IF(ForbDraft!A3183&lt;&gt;"",ForbDraft!A3183,""),"")</f>
        <v/>
      </c>
      <c r="D3168" s="230" t="str">
        <f t="shared" si="49"/>
        <v/>
      </c>
      <c r="E3168" s="230" t="str">
        <f>IFERROR(IF(ForbDraft!L3183&lt;&gt;"",ABS(ForbDraft!L3183),""),"")</f>
        <v/>
      </c>
      <c r="F3168" s="230" t="str">
        <f>IFERROR(IF(ForbDraft!K3183&lt;&gt;"",ForbDraft!K3183,""),"")</f>
        <v/>
      </c>
    </row>
    <row r="3169" spans="2:6" x14ac:dyDescent="0.2">
      <c r="B3169" s="229" t="str">
        <f>IFERROR(IF(ForbDraft!A3184&lt;&gt;"",ROW(ForbDraft!A3184),""),"")</f>
        <v/>
      </c>
      <c r="C3169" s="230" t="str">
        <f>IFERROR(IF(ForbDraft!A3184&lt;&gt;"",ForbDraft!A3184,""),"")</f>
        <v/>
      </c>
      <c r="D3169" s="230" t="str">
        <f t="shared" si="49"/>
        <v/>
      </c>
      <c r="E3169" s="230" t="str">
        <f>IFERROR(IF(ForbDraft!L3184&lt;&gt;"",ABS(ForbDraft!L3184),""),"")</f>
        <v/>
      </c>
      <c r="F3169" s="230" t="str">
        <f>IFERROR(IF(ForbDraft!K3184&lt;&gt;"",ForbDraft!K3184,""),"")</f>
        <v/>
      </c>
    </row>
    <row r="3170" spans="2:6" x14ac:dyDescent="0.2">
      <c r="B3170" s="229" t="str">
        <f>IFERROR(IF(ForbDraft!A3185&lt;&gt;"",ROW(ForbDraft!A3185),""),"")</f>
        <v/>
      </c>
      <c r="C3170" s="230" t="str">
        <f>IFERROR(IF(ForbDraft!A3185&lt;&gt;"",ForbDraft!A3185,""),"")</f>
        <v/>
      </c>
      <c r="D3170" s="230" t="str">
        <f t="shared" si="49"/>
        <v/>
      </c>
      <c r="E3170" s="230" t="str">
        <f>IFERROR(IF(ForbDraft!L3185&lt;&gt;"",ABS(ForbDraft!L3185),""),"")</f>
        <v/>
      </c>
      <c r="F3170" s="230" t="str">
        <f>IFERROR(IF(ForbDraft!K3185&lt;&gt;"",ForbDraft!K3185,""),"")</f>
        <v/>
      </c>
    </row>
    <row r="3171" spans="2:6" x14ac:dyDescent="0.2">
      <c r="B3171" s="229" t="str">
        <f>IFERROR(IF(ForbDraft!A3186&lt;&gt;"",ROW(ForbDraft!A3186),""),"")</f>
        <v/>
      </c>
      <c r="C3171" s="230" t="str">
        <f>IFERROR(IF(ForbDraft!A3186&lt;&gt;"",ForbDraft!A3186,""),"")</f>
        <v/>
      </c>
      <c r="D3171" s="230" t="str">
        <f t="shared" si="49"/>
        <v/>
      </c>
      <c r="E3171" s="230" t="str">
        <f>IFERROR(IF(ForbDraft!L3186&lt;&gt;"",ABS(ForbDraft!L3186),""),"")</f>
        <v/>
      </c>
      <c r="F3171" s="230" t="str">
        <f>IFERROR(IF(ForbDraft!K3186&lt;&gt;"",ForbDraft!K3186,""),"")</f>
        <v/>
      </c>
    </row>
    <row r="3172" spans="2:6" x14ac:dyDescent="0.2">
      <c r="B3172" s="229" t="str">
        <f>IFERROR(IF(ForbDraft!A3187&lt;&gt;"",ROW(ForbDraft!A3187),""),"")</f>
        <v/>
      </c>
      <c r="C3172" s="230" t="str">
        <f>IFERROR(IF(ForbDraft!A3187&lt;&gt;"",ForbDraft!A3187,""),"")</f>
        <v/>
      </c>
      <c r="D3172" s="230" t="str">
        <f t="shared" si="49"/>
        <v/>
      </c>
      <c r="E3172" s="230" t="str">
        <f>IFERROR(IF(ForbDraft!L3187&lt;&gt;"",ABS(ForbDraft!L3187),""),"")</f>
        <v/>
      </c>
      <c r="F3172" s="230" t="str">
        <f>IFERROR(IF(ForbDraft!K3187&lt;&gt;"",ForbDraft!K3187,""),"")</f>
        <v/>
      </c>
    </row>
    <row r="3173" spans="2:6" x14ac:dyDescent="0.2">
      <c r="B3173" s="229" t="str">
        <f>IFERROR(IF(ForbDraft!A3188&lt;&gt;"",ROW(ForbDraft!A3188),""),"")</f>
        <v/>
      </c>
      <c r="C3173" s="230" t="str">
        <f>IFERROR(IF(ForbDraft!A3188&lt;&gt;"",ForbDraft!A3188,""),"")</f>
        <v/>
      </c>
      <c r="D3173" s="230" t="str">
        <f t="shared" si="49"/>
        <v/>
      </c>
      <c r="E3173" s="230" t="str">
        <f>IFERROR(IF(ForbDraft!L3188&lt;&gt;"",ABS(ForbDraft!L3188),""),"")</f>
        <v/>
      </c>
      <c r="F3173" s="230" t="str">
        <f>IFERROR(IF(ForbDraft!K3188&lt;&gt;"",ForbDraft!K3188,""),"")</f>
        <v/>
      </c>
    </row>
    <row r="3174" spans="2:6" x14ac:dyDescent="0.2">
      <c r="B3174" s="229" t="str">
        <f>IFERROR(IF(ForbDraft!A3189&lt;&gt;"",ROW(ForbDraft!A3189),""),"")</f>
        <v/>
      </c>
      <c r="C3174" s="230" t="str">
        <f>IFERROR(IF(ForbDraft!A3189&lt;&gt;"",ForbDraft!A3189,""),"")</f>
        <v/>
      </c>
      <c r="D3174" s="230" t="str">
        <f t="shared" si="49"/>
        <v/>
      </c>
      <c r="E3174" s="230" t="str">
        <f>IFERROR(IF(ForbDraft!L3189&lt;&gt;"",ABS(ForbDraft!L3189),""),"")</f>
        <v/>
      </c>
      <c r="F3174" s="230" t="str">
        <f>IFERROR(IF(ForbDraft!K3189&lt;&gt;"",ForbDraft!K3189,""),"")</f>
        <v/>
      </c>
    </row>
    <row r="3175" spans="2:6" x14ac:dyDescent="0.2">
      <c r="B3175" s="229" t="str">
        <f>IFERROR(IF(ForbDraft!A3190&lt;&gt;"",ROW(ForbDraft!A3190),""),"")</f>
        <v/>
      </c>
      <c r="C3175" s="230" t="str">
        <f>IFERROR(IF(ForbDraft!A3190&lt;&gt;"",ForbDraft!A3190,""),"")</f>
        <v/>
      </c>
      <c r="D3175" s="230" t="str">
        <f t="shared" si="49"/>
        <v/>
      </c>
      <c r="E3175" s="230" t="str">
        <f>IFERROR(IF(ForbDraft!L3190&lt;&gt;"",ABS(ForbDraft!L3190),""),"")</f>
        <v/>
      </c>
      <c r="F3175" s="230" t="str">
        <f>IFERROR(IF(ForbDraft!K3190&lt;&gt;"",ForbDraft!K3190,""),"")</f>
        <v/>
      </c>
    </row>
    <row r="3176" spans="2:6" x14ac:dyDescent="0.2">
      <c r="B3176" s="229" t="str">
        <f>IFERROR(IF(ForbDraft!A3191&lt;&gt;"",ROW(ForbDraft!A3191),""),"")</f>
        <v/>
      </c>
      <c r="C3176" s="230" t="str">
        <f>IFERROR(IF(ForbDraft!A3191&lt;&gt;"",ForbDraft!A3191,""),"")</f>
        <v/>
      </c>
      <c r="D3176" s="230" t="str">
        <f t="shared" si="49"/>
        <v/>
      </c>
      <c r="E3176" s="230" t="str">
        <f>IFERROR(IF(ForbDraft!L3191&lt;&gt;"",ABS(ForbDraft!L3191),""),"")</f>
        <v/>
      </c>
      <c r="F3176" s="230" t="str">
        <f>IFERROR(IF(ForbDraft!K3191&lt;&gt;"",ForbDraft!K3191,""),"")</f>
        <v/>
      </c>
    </row>
    <row r="3177" spans="2:6" x14ac:dyDescent="0.2">
      <c r="B3177" s="229" t="str">
        <f>IFERROR(IF(ForbDraft!A3192&lt;&gt;"",ROW(ForbDraft!A3192),""),"")</f>
        <v/>
      </c>
      <c r="C3177" s="230" t="str">
        <f>IFERROR(IF(ForbDraft!A3192&lt;&gt;"",ForbDraft!A3192,""),"")</f>
        <v/>
      </c>
      <c r="D3177" s="230" t="str">
        <f t="shared" si="49"/>
        <v/>
      </c>
      <c r="E3177" s="230" t="str">
        <f>IFERROR(IF(ForbDraft!L3192&lt;&gt;"",ABS(ForbDraft!L3192),""),"")</f>
        <v/>
      </c>
      <c r="F3177" s="230" t="str">
        <f>IFERROR(IF(ForbDraft!K3192&lt;&gt;"",ForbDraft!K3192,""),"")</f>
        <v/>
      </c>
    </row>
    <row r="3178" spans="2:6" x14ac:dyDescent="0.2">
      <c r="B3178" s="229" t="str">
        <f>IFERROR(IF(ForbDraft!A3193&lt;&gt;"",ROW(ForbDraft!A3193),""),"")</f>
        <v/>
      </c>
      <c r="C3178" s="230" t="str">
        <f>IFERROR(IF(ForbDraft!A3193&lt;&gt;"",ForbDraft!A3193,""),"")</f>
        <v/>
      </c>
      <c r="D3178" s="230" t="str">
        <f t="shared" si="49"/>
        <v/>
      </c>
      <c r="E3178" s="230" t="str">
        <f>IFERROR(IF(ForbDraft!L3193&lt;&gt;"",ABS(ForbDraft!L3193),""),"")</f>
        <v/>
      </c>
      <c r="F3178" s="230" t="str">
        <f>IFERROR(IF(ForbDraft!K3193&lt;&gt;"",ForbDraft!K3193,""),"")</f>
        <v/>
      </c>
    </row>
    <row r="3179" spans="2:6" x14ac:dyDescent="0.2">
      <c r="B3179" s="229" t="str">
        <f>IFERROR(IF(ForbDraft!A3194&lt;&gt;"",ROW(ForbDraft!A3194),""),"")</f>
        <v/>
      </c>
      <c r="C3179" s="230" t="str">
        <f>IFERROR(IF(ForbDraft!A3194&lt;&gt;"",ForbDraft!A3194,""),"")</f>
        <v/>
      </c>
      <c r="D3179" s="230" t="str">
        <f t="shared" si="49"/>
        <v/>
      </c>
      <c r="E3179" s="230" t="str">
        <f>IFERROR(IF(ForbDraft!L3194&lt;&gt;"",ABS(ForbDraft!L3194),""),"")</f>
        <v/>
      </c>
      <c r="F3179" s="230" t="str">
        <f>IFERROR(IF(ForbDraft!K3194&lt;&gt;"",ForbDraft!K3194,""),"")</f>
        <v/>
      </c>
    </row>
    <row r="3180" spans="2:6" x14ac:dyDescent="0.2">
      <c r="B3180" s="229" t="str">
        <f>IFERROR(IF(ForbDraft!A3195&lt;&gt;"",ROW(ForbDraft!A3195),""),"")</f>
        <v/>
      </c>
      <c r="C3180" s="230" t="str">
        <f>IFERROR(IF(ForbDraft!A3195&lt;&gt;"",ForbDraft!A3195,""),"")</f>
        <v/>
      </c>
      <c r="D3180" s="230" t="str">
        <f t="shared" si="49"/>
        <v/>
      </c>
      <c r="E3180" s="230" t="str">
        <f>IFERROR(IF(ForbDraft!L3195&lt;&gt;"",ABS(ForbDraft!L3195),""),"")</f>
        <v/>
      </c>
      <c r="F3180" s="230" t="str">
        <f>IFERROR(IF(ForbDraft!K3195&lt;&gt;"",ForbDraft!K3195,""),"")</f>
        <v/>
      </c>
    </row>
    <row r="3181" spans="2:6" x14ac:dyDescent="0.2">
      <c r="B3181" s="229" t="str">
        <f>IFERROR(IF(ForbDraft!A3196&lt;&gt;"",ROW(ForbDraft!A3196),""),"")</f>
        <v/>
      </c>
      <c r="C3181" s="230" t="str">
        <f>IFERROR(IF(ForbDraft!A3196&lt;&gt;"",ForbDraft!A3196,""),"")</f>
        <v/>
      </c>
      <c r="D3181" s="230" t="str">
        <f t="shared" si="49"/>
        <v/>
      </c>
      <c r="E3181" s="230" t="str">
        <f>IFERROR(IF(ForbDraft!L3196&lt;&gt;"",ABS(ForbDraft!L3196),""),"")</f>
        <v/>
      </c>
      <c r="F3181" s="230" t="str">
        <f>IFERROR(IF(ForbDraft!K3196&lt;&gt;"",ForbDraft!K3196,""),"")</f>
        <v/>
      </c>
    </row>
    <row r="3182" spans="2:6" x14ac:dyDescent="0.2">
      <c r="B3182" s="229" t="str">
        <f>IFERROR(IF(ForbDraft!A3197&lt;&gt;"",ROW(ForbDraft!A3197),""),"")</f>
        <v/>
      </c>
      <c r="C3182" s="230" t="str">
        <f>IFERROR(IF(ForbDraft!A3197&lt;&gt;"",ForbDraft!A3197,""),"")</f>
        <v/>
      </c>
      <c r="D3182" s="230" t="str">
        <f t="shared" si="49"/>
        <v/>
      </c>
      <c r="E3182" s="230" t="str">
        <f>IFERROR(IF(ForbDraft!L3197&lt;&gt;"",ABS(ForbDraft!L3197),""),"")</f>
        <v/>
      </c>
      <c r="F3182" s="230" t="str">
        <f>IFERROR(IF(ForbDraft!K3197&lt;&gt;"",ForbDraft!K3197,""),"")</f>
        <v/>
      </c>
    </row>
    <row r="3183" spans="2:6" x14ac:dyDescent="0.2">
      <c r="B3183" s="229" t="str">
        <f>IFERROR(IF(ForbDraft!A3198&lt;&gt;"",ROW(ForbDraft!A3198),""),"")</f>
        <v/>
      </c>
      <c r="C3183" s="230" t="str">
        <f>IFERROR(IF(ForbDraft!A3198&lt;&gt;"",ForbDraft!A3198,""),"")</f>
        <v/>
      </c>
      <c r="D3183" s="230" t="str">
        <f t="shared" si="49"/>
        <v/>
      </c>
      <c r="E3183" s="230" t="str">
        <f>IFERROR(IF(ForbDraft!L3198&lt;&gt;"",ABS(ForbDraft!L3198),""),"")</f>
        <v/>
      </c>
      <c r="F3183" s="230" t="str">
        <f>IFERROR(IF(ForbDraft!K3198&lt;&gt;"",ForbDraft!K3198,""),"")</f>
        <v/>
      </c>
    </row>
    <row r="3184" spans="2:6" x14ac:dyDescent="0.2">
      <c r="B3184" s="229" t="str">
        <f>IFERROR(IF(ForbDraft!A3199&lt;&gt;"",ROW(ForbDraft!A3199),""),"")</f>
        <v/>
      </c>
      <c r="C3184" s="230" t="str">
        <f>IFERROR(IF(ForbDraft!A3199&lt;&gt;"",ForbDraft!A3199,""),"")</f>
        <v/>
      </c>
      <c r="D3184" s="230" t="str">
        <f t="shared" si="49"/>
        <v/>
      </c>
      <c r="E3184" s="230" t="str">
        <f>IFERROR(IF(ForbDraft!L3199&lt;&gt;"",ABS(ForbDraft!L3199),""),"")</f>
        <v/>
      </c>
      <c r="F3184" s="230" t="str">
        <f>IFERROR(IF(ForbDraft!K3199&lt;&gt;"",ForbDraft!K3199,""),"")</f>
        <v/>
      </c>
    </row>
    <row r="3185" spans="2:6" x14ac:dyDescent="0.2">
      <c r="B3185" s="229" t="str">
        <f>IFERROR(IF(ForbDraft!A3200&lt;&gt;"",ROW(ForbDraft!A3200),""),"")</f>
        <v/>
      </c>
      <c r="C3185" s="230" t="str">
        <f>IFERROR(IF(ForbDraft!A3200&lt;&gt;"",ForbDraft!A3200,""),"")</f>
        <v/>
      </c>
      <c r="D3185" s="230" t="str">
        <f t="shared" si="49"/>
        <v/>
      </c>
      <c r="E3185" s="230" t="str">
        <f>IFERROR(IF(ForbDraft!L3200&lt;&gt;"",ABS(ForbDraft!L3200),""),"")</f>
        <v/>
      </c>
      <c r="F3185" s="230" t="str">
        <f>IFERROR(IF(ForbDraft!K3200&lt;&gt;"",ForbDraft!K3200,""),"")</f>
        <v/>
      </c>
    </row>
    <row r="3186" spans="2:6" x14ac:dyDescent="0.2">
      <c r="B3186" s="229" t="str">
        <f>IFERROR(IF(ForbDraft!A3201&lt;&gt;"",ROW(ForbDraft!A3201),""),"")</f>
        <v/>
      </c>
      <c r="C3186" s="230" t="str">
        <f>IFERROR(IF(ForbDraft!A3201&lt;&gt;"",ForbDraft!A3201,""),"")</f>
        <v/>
      </c>
      <c r="D3186" s="230" t="str">
        <f t="shared" si="49"/>
        <v/>
      </c>
      <c r="E3186" s="230" t="str">
        <f>IFERROR(IF(ForbDraft!L3201&lt;&gt;"",ABS(ForbDraft!L3201),""),"")</f>
        <v/>
      </c>
      <c r="F3186" s="230" t="str">
        <f>IFERROR(IF(ForbDraft!K3201&lt;&gt;"",ForbDraft!K3201,""),"")</f>
        <v/>
      </c>
    </row>
    <row r="3187" spans="2:6" x14ac:dyDescent="0.2">
      <c r="B3187" s="229" t="str">
        <f>IFERROR(IF(ForbDraft!A3202&lt;&gt;"",ROW(ForbDraft!A3202),""),"")</f>
        <v/>
      </c>
      <c r="C3187" s="230" t="str">
        <f>IFERROR(IF(ForbDraft!A3202&lt;&gt;"",ForbDraft!A3202,""),"")</f>
        <v/>
      </c>
      <c r="D3187" s="230" t="str">
        <f t="shared" si="49"/>
        <v/>
      </c>
      <c r="E3187" s="230" t="str">
        <f>IFERROR(IF(ForbDraft!L3202&lt;&gt;"",ABS(ForbDraft!L3202),""),"")</f>
        <v/>
      </c>
      <c r="F3187" s="230" t="str">
        <f>IFERROR(IF(ForbDraft!K3202&lt;&gt;"",ForbDraft!K3202,""),"")</f>
        <v/>
      </c>
    </row>
    <row r="3188" spans="2:6" x14ac:dyDescent="0.2">
      <c r="B3188" s="229" t="str">
        <f>IFERROR(IF(ForbDraft!A3203&lt;&gt;"",ROW(ForbDraft!A3203),""),"")</f>
        <v/>
      </c>
      <c r="C3188" s="230" t="str">
        <f>IFERROR(IF(ForbDraft!A3203&lt;&gt;"",ForbDraft!A3203,""),"")</f>
        <v/>
      </c>
      <c r="D3188" s="230" t="str">
        <f t="shared" si="49"/>
        <v/>
      </c>
      <c r="E3188" s="230" t="str">
        <f>IFERROR(IF(ForbDraft!L3203&lt;&gt;"",ABS(ForbDraft!L3203),""),"")</f>
        <v/>
      </c>
      <c r="F3188" s="230" t="str">
        <f>IFERROR(IF(ForbDraft!K3203&lt;&gt;"",ForbDraft!K3203,""),"")</f>
        <v/>
      </c>
    </row>
    <row r="3189" spans="2:6" x14ac:dyDescent="0.2">
      <c r="B3189" s="229" t="str">
        <f>IFERROR(IF(ForbDraft!A3204&lt;&gt;"",ROW(ForbDraft!A3204),""),"")</f>
        <v/>
      </c>
      <c r="C3189" s="230" t="str">
        <f>IFERROR(IF(ForbDraft!A3204&lt;&gt;"",ForbDraft!A3204,""),"")</f>
        <v/>
      </c>
      <c r="D3189" s="230" t="str">
        <f t="shared" si="49"/>
        <v/>
      </c>
      <c r="E3189" s="230" t="str">
        <f>IFERROR(IF(ForbDraft!L3204&lt;&gt;"",ABS(ForbDraft!L3204),""),"")</f>
        <v/>
      </c>
      <c r="F3189" s="230" t="str">
        <f>IFERROR(IF(ForbDraft!K3204&lt;&gt;"",ForbDraft!K3204,""),"")</f>
        <v/>
      </c>
    </row>
    <row r="3190" spans="2:6" x14ac:dyDescent="0.2">
      <c r="B3190" s="229" t="str">
        <f>IFERROR(IF(ForbDraft!A3205&lt;&gt;"",ROW(ForbDraft!A3205),""),"")</f>
        <v/>
      </c>
      <c r="C3190" s="230" t="str">
        <f>IFERROR(IF(ForbDraft!A3205&lt;&gt;"",ForbDraft!A3205,""),"")</f>
        <v/>
      </c>
      <c r="D3190" s="230" t="str">
        <f t="shared" si="49"/>
        <v/>
      </c>
      <c r="E3190" s="230" t="str">
        <f>IFERROR(IF(ForbDraft!L3205&lt;&gt;"",ABS(ForbDraft!L3205),""),"")</f>
        <v/>
      </c>
      <c r="F3190" s="230" t="str">
        <f>IFERROR(IF(ForbDraft!K3205&lt;&gt;"",ForbDraft!K3205,""),"")</f>
        <v/>
      </c>
    </row>
    <row r="3191" spans="2:6" x14ac:dyDescent="0.2">
      <c r="B3191" s="229" t="str">
        <f>IFERROR(IF(ForbDraft!A3206&lt;&gt;"",ROW(ForbDraft!A3206),""),"")</f>
        <v/>
      </c>
      <c r="C3191" s="230" t="str">
        <f>IFERROR(IF(ForbDraft!A3206&lt;&gt;"",ForbDraft!A3206,""),"")</f>
        <v/>
      </c>
      <c r="D3191" s="230" t="str">
        <f t="shared" si="49"/>
        <v/>
      </c>
      <c r="E3191" s="230" t="str">
        <f>IFERROR(IF(ForbDraft!L3206&lt;&gt;"",ABS(ForbDraft!L3206),""),"")</f>
        <v/>
      </c>
      <c r="F3191" s="230" t="str">
        <f>IFERROR(IF(ForbDraft!K3206&lt;&gt;"",ForbDraft!K3206,""),"")</f>
        <v/>
      </c>
    </row>
    <row r="3192" spans="2:6" x14ac:dyDescent="0.2">
      <c r="B3192" s="229" t="str">
        <f>IFERROR(IF(ForbDraft!A3207&lt;&gt;"",ROW(ForbDraft!A3207),""),"")</f>
        <v/>
      </c>
      <c r="C3192" s="230" t="str">
        <f>IFERROR(IF(ForbDraft!A3207&lt;&gt;"",ForbDraft!A3207,""),"")</f>
        <v/>
      </c>
      <c r="D3192" s="230" t="str">
        <f t="shared" si="49"/>
        <v/>
      </c>
      <c r="E3192" s="230" t="str">
        <f>IFERROR(IF(ForbDraft!L3207&lt;&gt;"",ABS(ForbDraft!L3207),""),"")</f>
        <v/>
      </c>
      <c r="F3192" s="230" t="str">
        <f>IFERROR(IF(ForbDraft!K3207&lt;&gt;"",ForbDraft!K3207,""),"")</f>
        <v/>
      </c>
    </row>
    <row r="3193" spans="2:6" x14ac:dyDescent="0.2">
      <c r="B3193" s="229" t="str">
        <f>IFERROR(IF(ForbDraft!A3208&lt;&gt;"",ROW(ForbDraft!A3208),""),"")</f>
        <v/>
      </c>
      <c r="C3193" s="230" t="str">
        <f>IFERROR(IF(ForbDraft!A3208&lt;&gt;"",ForbDraft!A3208,""),"")</f>
        <v/>
      </c>
      <c r="D3193" s="230" t="str">
        <f t="shared" si="49"/>
        <v/>
      </c>
      <c r="E3193" s="230" t="str">
        <f>IFERROR(IF(ForbDraft!L3208&lt;&gt;"",ABS(ForbDraft!L3208),""),"")</f>
        <v/>
      </c>
      <c r="F3193" s="230" t="str">
        <f>IFERROR(IF(ForbDraft!K3208&lt;&gt;"",ForbDraft!K3208,""),"")</f>
        <v/>
      </c>
    </row>
    <row r="3194" spans="2:6" x14ac:dyDescent="0.2">
      <c r="B3194" s="229" t="str">
        <f>IFERROR(IF(ForbDraft!A3209&lt;&gt;"",ROW(ForbDraft!A3209),""),"")</f>
        <v/>
      </c>
      <c r="C3194" s="230" t="str">
        <f>IFERROR(IF(ForbDraft!A3209&lt;&gt;"",ForbDraft!A3209,""),"")</f>
        <v/>
      </c>
      <c r="D3194" s="230" t="str">
        <f t="shared" si="49"/>
        <v/>
      </c>
      <c r="E3194" s="230" t="str">
        <f>IFERROR(IF(ForbDraft!L3209&lt;&gt;"",ABS(ForbDraft!L3209),""),"")</f>
        <v/>
      </c>
      <c r="F3194" s="230" t="str">
        <f>IFERROR(IF(ForbDraft!K3209&lt;&gt;"",ForbDraft!K3209,""),"")</f>
        <v/>
      </c>
    </row>
    <row r="3195" spans="2:6" x14ac:dyDescent="0.2">
      <c r="B3195" s="229" t="str">
        <f>IFERROR(IF(ForbDraft!A3210&lt;&gt;"",ROW(ForbDraft!A3210),""),"")</f>
        <v/>
      </c>
      <c r="C3195" s="230" t="str">
        <f>IFERROR(IF(ForbDraft!A3210&lt;&gt;"",ForbDraft!A3210,""),"")</f>
        <v/>
      </c>
      <c r="D3195" s="230" t="str">
        <f t="shared" si="49"/>
        <v/>
      </c>
      <c r="E3195" s="230" t="str">
        <f>IFERROR(IF(ForbDraft!L3210&lt;&gt;"",ABS(ForbDraft!L3210),""),"")</f>
        <v/>
      </c>
      <c r="F3195" s="230" t="str">
        <f>IFERROR(IF(ForbDraft!K3210&lt;&gt;"",ForbDraft!K3210,""),"")</f>
        <v/>
      </c>
    </row>
    <row r="3196" spans="2:6" x14ac:dyDescent="0.2">
      <c r="B3196" s="229" t="str">
        <f>IFERROR(IF(ForbDraft!A3211&lt;&gt;"",ROW(ForbDraft!A3211),""),"")</f>
        <v/>
      </c>
      <c r="C3196" s="230" t="str">
        <f>IFERROR(IF(ForbDraft!A3211&lt;&gt;"",ForbDraft!A3211,""),"")</f>
        <v/>
      </c>
      <c r="D3196" s="230" t="str">
        <f t="shared" si="49"/>
        <v/>
      </c>
      <c r="E3196" s="230" t="str">
        <f>IFERROR(IF(ForbDraft!L3211&lt;&gt;"",ABS(ForbDraft!L3211),""),"")</f>
        <v/>
      </c>
      <c r="F3196" s="230" t="str">
        <f>IFERROR(IF(ForbDraft!K3211&lt;&gt;"",ForbDraft!K3211,""),"")</f>
        <v/>
      </c>
    </row>
    <row r="3197" spans="2:6" x14ac:dyDescent="0.2">
      <c r="B3197" s="229" t="str">
        <f>IFERROR(IF(ForbDraft!A3212&lt;&gt;"",ROW(ForbDraft!A3212),""),"")</f>
        <v/>
      </c>
      <c r="C3197" s="230" t="str">
        <f>IFERROR(IF(ForbDraft!A3212&lt;&gt;"",ForbDraft!A3212,""),"")</f>
        <v/>
      </c>
      <c r="D3197" s="230" t="str">
        <f t="shared" si="49"/>
        <v/>
      </c>
      <c r="E3197" s="230" t="str">
        <f>IFERROR(IF(ForbDraft!L3212&lt;&gt;"",ABS(ForbDraft!L3212),""),"")</f>
        <v/>
      </c>
      <c r="F3197" s="230" t="str">
        <f>IFERROR(IF(ForbDraft!K3212&lt;&gt;"",ForbDraft!K3212,""),"")</f>
        <v/>
      </c>
    </row>
    <row r="3198" spans="2:6" x14ac:dyDescent="0.2">
      <c r="B3198" s="229" t="str">
        <f>IFERROR(IF(ForbDraft!A3213&lt;&gt;"",ROW(ForbDraft!A3213),""),"")</f>
        <v/>
      </c>
      <c r="C3198" s="230" t="str">
        <f>IFERROR(IF(ForbDraft!A3213&lt;&gt;"",ForbDraft!A3213,""),"")</f>
        <v/>
      </c>
      <c r="D3198" s="230" t="str">
        <f t="shared" si="49"/>
        <v/>
      </c>
      <c r="E3198" s="230" t="str">
        <f>IFERROR(IF(ForbDraft!L3213&lt;&gt;"",ABS(ForbDraft!L3213),""),"")</f>
        <v/>
      </c>
      <c r="F3198" s="230" t="str">
        <f>IFERROR(IF(ForbDraft!K3213&lt;&gt;"",ForbDraft!K3213,""),"")</f>
        <v/>
      </c>
    </row>
    <row r="3199" spans="2:6" x14ac:dyDescent="0.2">
      <c r="B3199" s="229" t="str">
        <f>IFERROR(IF(ForbDraft!A3214&lt;&gt;"",ROW(ForbDraft!A3214),""),"")</f>
        <v/>
      </c>
      <c r="C3199" s="230" t="str">
        <f>IFERROR(IF(ForbDraft!A3214&lt;&gt;"",ForbDraft!A3214,""),"")</f>
        <v/>
      </c>
      <c r="D3199" s="230" t="str">
        <f t="shared" si="49"/>
        <v/>
      </c>
      <c r="E3199" s="230" t="str">
        <f>IFERROR(IF(ForbDraft!L3214&lt;&gt;"",ABS(ForbDraft!L3214),""),"")</f>
        <v/>
      </c>
      <c r="F3199" s="230" t="str">
        <f>IFERROR(IF(ForbDraft!K3214&lt;&gt;"",ForbDraft!K3214,""),"")</f>
        <v/>
      </c>
    </row>
    <row r="3200" spans="2:6" x14ac:dyDescent="0.2">
      <c r="B3200" s="229" t="str">
        <f>IFERROR(IF(ForbDraft!A3215&lt;&gt;"",ROW(ForbDraft!A3215),""),"")</f>
        <v/>
      </c>
      <c r="C3200" s="230" t="str">
        <f>IFERROR(IF(ForbDraft!A3215&lt;&gt;"",ForbDraft!A3215,""),"")</f>
        <v/>
      </c>
      <c r="D3200" s="230" t="str">
        <f t="shared" si="49"/>
        <v/>
      </c>
      <c r="E3200" s="230" t="str">
        <f>IFERROR(IF(ForbDraft!L3215&lt;&gt;"",ABS(ForbDraft!L3215),""),"")</f>
        <v/>
      </c>
      <c r="F3200" s="230" t="str">
        <f>IFERROR(IF(ForbDraft!K3215&lt;&gt;"",ForbDraft!K3215,""),"")</f>
        <v/>
      </c>
    </row>
    <row r="3201" spans="2:6" x14ac:dyDescent="0.2">
      <c r="B3201" s="229" t="str">
        <f>IFERROR(IF(ForbDraft!A3216&lt;&gt;"",ROW(ForbDraft!A3216),""),"")</f>
        <v/>
      </c>
      <c r="C3201" s="230" t="str">
        <f>IFERROR(IF(ForbDraft!A3216&lt;&gt;"",ForbDraft!A3216,""),"")</f>
        <v/>
      </c>
      <c r="D3201" s="230" t="str">
        <f t="shared" si="49"/>
        <v/>
      </c>
      <c r="E3201" s="230" t="str">
        <f>IFERROR(IF(ForbDraft!L3216&lt;&gt;"",ABS(ForbDraft!L3216),""),"")</f>
        <v/>
      </c>
      <c r="F3201" s="230" t="str">
        <f>IFERROR(IF(ForbDraft!K3216&lt;&gt;"",ForbDraft!K3216,""),"")</f>
        <v/>
      </c>
    </row>
    <row r="3202" spans="2:6" x14ac:dyDescent="0.2">
      <c r="B3202" s="229" t="str">
        <f>IFERROR(IF(ForbDraft!A3217&lt;&gt;"",ROW(ForbDraft!A3217),""),"")</f>
        <v/>
      </c>
      <c r="C3202" s="230" t="str">
        <f>IFERROR(IF(ForbDraft!A3217&lt;&gt;"",ForbDraft!A3217,""),"")</f>
        <v/>
      </c>
      <c r="D3202" s="230" t="str">
        <f t="shared" si="49"/>
        <v/>
      </c>
      <c r="E3202" s="230" t="str">
        <f>IFERROR(IF(ForbDraft!L3217&lt;&gt;"",ABS(ForbDraft!L3217),""),"")</f>
        <v/>
      </c>
      <c r="F3202" s="230" t="str">
        <f>IFERROR(IF(ForbDraft!K3217&lt;&gt;"",ForbDraft!K3217,""),"")</f>
        <v/>
      </c>
    </row>
    <row r="3203" spans="2:6" x14ac:dyDescent="0.2">
      <c r="B3203" s="229" t="str">
        <f>IFERROR(IF(ForbDraft!A3218&lt;&gt;"",ROW(ForbDraft!A3218),""),"")</f>
        <v/>
      </c>
      <c r="C3203" s="230" t="str">
        <f>IFERROR(IF(ForbDraft!A3218&lt;&gt;"",ForbDraft!A3218,""),"")</f>
        <v/>
      </c>
      <c r="D3203" s="230" t="str">
        <f t="shared" ref="D3203:D3266" si="50">IF(F3203="pH לבדיקת גבול","pH",F3203)</f>
        <v/>
      </c>
      <c r="E3203" s="230" t="str">
        <f>IFERROR(IF(ForbDraft!L3218&lt;&gt;"",ABS(ForbDraft!L3218),""),"")</f>
        <v/>
      </c>
      <c r="F3203" s="230" t="str">
        <f>IFERROR(IF(ForbDraft!K3218&lt;&gt;"",ForbDraft!K3218,""),"")</f>
        <v/>
      </c>
    </row>
    <row r="3204" spans="2:6" x14ac:dyDescent="0.2">
      <c r="B3204" s="229" t="str">
        <f>IFERROR(IF(ForbDraft!A3219&lt;&gt;"",ROW(ForbDraft!A3219),""),"")</f>
        <v/>
      </c>
      <c r="C3204" s="230" t="str">
        <f>IFERROR(IF(ForbDraft!A3219&lt;&gt;"",ForbDraft!A3219,""),"")</f>
        <v/>
      </c>
      <c r="D3204" s="230" t="str">
        <f t="shared" si="50"/>
        <v/>
      </c>
      <c r="E3204" s="230" t="str">
        <f>IFERROR(IF(ForbDraft!L3219&lt;&gt;"",ABS(ForbDraft!L3219),""),"")</f>
        <v/>
      </c>
      <c r="F3204" s="230" t="str">
        <f>IFERROR(IF(ForbDraft!K3219&lt;&gt;"",ForbDraft!K3219,""),"")</f>
        <v/>
      </c>
    </row>
    <row r="3205" spans="2:6" x14ac:dyDescent="0.2">
      <c r="B3205" s="229" t="str">
        <f>IFERROR(IF(ForbDraft!A3220&lt;&gt;"",ROW(ForbDraft!A3220),""),"")</f>
        <v/>
      </c>
      <c r="C3205" s="230" t="str">
        <f>IFERROR(IF(ForbDraft!A3220&lt;&gt;"",ForbDraft!A3220,""),"")</f>
        <v/>
      </c>
      <c r="D3205" s="230" t="str">
        <f t="shared" si="50"/>
        <v/>
      </c>
      <c r="E3205" s="230" t="str">
        <f>IFERROR(IF(ForbDraft!L3220&lt;&gt;"",ABS(ForbDraft!L3220),""),"")</f>
        <v/>
      </c>
      <c r="F3205" s="230" t="str">
        <f>IFERROR(IF(ForbDraft!K3220&lt;&gt;"",ForbDraft!K3220,""),"")</f>
        <v/>
      </c>
    </row>
    <row r="3206" spans="2:6" x14ac:dyDescent="0.2">
      <c r="B3206" s="229" t="str">
        <f>IFERROR(IF(ForbDraft!A3221&lt;&gt;"",ROW(ForbDraft!A3221),""),"")</f>
        <v/>
      </c>
      <c r="C3206" s="230" t="str">
        <f>IFERROR(IF(ForbDraft!A3221&lt;&gt;"",ForbDraft!A3221,""),"")</f>
        <v/>
      </c>
      <c r="D3206" s="230" t="str">
        <f t="shared" si="50"/>
        <v/>
      </c>
      <c r="E3206" s="230" t="str">
        <f>IFERROR(IF(ForbDraft!L3221&lt;&gt;"",ABS(ForbDraft!L3221),""),"")</f>
        <v/>
      </c>
      <c r="F3206" s="230" t="str">
        <f>IFERROR(IF(ForbDraft!K3221&lt;&gt;"",ForbDraft!K3221,""),"")</f>
        <v/>
      </c>
    </row>
    <row r="3207" spans="2:6" x14ac:dyDescent="0.2">
      <c r="B3207" s="229" t="str">
        <f>IFERROR(IF(ForbDraft!A3222&lt;&gt;"",ROW(ForbDraft!A3222),""),"")</f>
        <v/>
      </c>
      <c r="C3207" s="230" t="str">
        <f>IFERROR(IF(ForbDraft!A3222&lt;&gt;"",ForbDraft!A3222,""),"")</f>
        <v/>
      </c>
      <c r="D3207" s="230" t="str">
        <f t="shared" si="50"/>
        <v/>
      </c>
      <c r="E3207" s="230" t="str">
        <f>IFERROR(IF(ForbDraft!L3222&lt;&gt;"",ABS(ForbDraft!L3222),""),"")</f>
        <v/>
      </c>
      <c r="F3207" s="230" t="str">
        <f>IFERROR(IF(ForbDraft!K3222&lt;&gt;"",ForbDraft!K3222,""),"")</f>
        <v/>
      </c>
    </row>
    <row r="3208" spans="2:6" x14ac:dyDescent="0.2">
      <c r="B3208" s="229" t="str">
        <f>IFERROR(IF(ForbDraft!A3223&lt;&gt;"",ROW(ForbDraft!A3223),""),"")</f>
        <v/>
      </c>
      <c r="C3208" s="230" t="str">
        <f>IFERROR(IF(ForbDraft!A3223&lt;&gt;"",ForbDraft!A3223,""),"")</f>
        <v/>
      </c>
      <c r="D3208" s="230" t="str">
        <f t="shared" si="50"/>
        <v/>
      </c>
      <c r="E3208" s="230" t="str">
        <f>IFERROR(IF(ForbDraft!L3223&lt;&gt;"",ABS(ForbDraft!L3223),""),"")</f>
        <v/>
      </c>
      <c r="F3208" s="230" t="str">
        <f>IFERROR(IF(ForbDraft!K3223&lt;&gt;"",ForbDraft!K3223,""),"")</f>
        <v/>
      </c>
    </row>
    <row r="3209" spans="2:6" x14ac:dyDescent="0.2">
      <c r="B3209" s="229" t="str">
        <f>IFERROR(IF(ForbDraft!A3224&lt;&gt;"",ROW(ForbDraft!A3224),""),"")</f>
        <v/>
      </c>
      <c r="C3209" s="230" t="str">
        <f>IFERROR(IF(ForbDraft!A3224&lt;&gt;"",ForbDraft!A3224,""),"")</f>
        <v/>
      </c>
      <c r="D3209" s="230" t="str">
        <f t="shared" si="50"/>
        <v/>
      </c>
      <c r="E3209" s="230" t="str">
        <f>IFERROR(IF(ForbDraft!L3224&lt;&gt;"",ABS(ForbDraft!L3224),""),"")</f>
        <v/>
      </c>
      <c r="F3209" s="230" t="str">
        <f>IFERROR(IF(ForbDraft!K3224&lt;&gt;"",ForbDraft!K3224,""),"")</f>
        <v/>
      </c>
    </row>
    <row r="3210" spans="2:6" x14ac:dyDescent="0.2">
      <c r="B3210" s="229" t="str">
        <f>IFERROR(IF(ForbDraft!A3225&lt;&gt;"",ROW(ForbDraft!A3225),""),"")</f>
        <v/>
      </c>
      <c r="C3210" s="230" t="str">
        <f>IFERROR(IF(ForbDraft!A3225&lt;&gt;"",ForbDraft!A3225,""),"")</f>
        <v/>
      </c>
      <c r="D3210" s="230" t="str">
        <f t="shared" si="50"/>
        <v/>
      </c>
      <c r="E3210" s="230" t="str">
        <f>IFERROR(IF(ForbDraft!L3225&lt;&gt;"",ABS(ForbDraft!L3225),""),"")</f>
        <v/>
      </c>
      <c r="F3210" s="230" t="str">
        <f>IFERROR(IF(ForbDraft!K3225&lt;&gt;"",ForbDraft!K3225,""),"")</f>
        <v/>
      </c>
    </row>
    <row r="3211" spans="2:6" x14ac:dyDescent="0.2">
      <c r="B3211" s="229" t="str">
        <f>IFERROR(IF(ForbDraft!A3226&lt;&gt;"",ROW(ForbDraft!A3226),""),"")</f>
        <v/>
      </c>
      <c r="C3211" s="230" t="str">
        <f>IFERROR(IF(ForbDraft!A3226&lt;&gt;"",ForbDraft!A3226,""),"")</f>
        <v/>
      </c>
      <c r="D3211" s="230" t="str">
        <f t="shared" si="50"/>
        <v/>
      </c>
      <c r="E3211" s="230" t="str">
        <f>IFERROR(IF(ForbDraft!L3226&lt;&gt;"",ABS(ForbDraft!L3226),""),"")</f>
        <v/>
      </c>
      <c r="F3211" s="230" t="str">
        <f>IFERROR(IF(ForbDraft!K3226&lt;&gt;"",ForbDraft!K3226,""),"")</f>
        <v/>
      </c>
    </row>
    <row r="3212" spans="2:6" x14ac:dyDescent="0.2">
      <c r="B3212" s="229" t="str">
        <f>IFERROR(IF(ForbDraft!A3227&lt;&gt;"",ROW(ForbDraft!A3227),""),"")</f>
        <v/>
      </c>
      <c r="C3212" s="230" t="str">
        <f>IFERROR(IF(ForbDraft!A3227&lt;&gt;"",ForbDraft!A3227,""),"")</f>
        <v/>
      </c>
      <c r="D3212" s="230" t="str">
        <f t="shared" si="50"/>
        <v/>
      </c>
      <c r="E3212" s="230" t="str">
        <f>IFERROR(IF(ForbDraft!L3227&lt;&gt;"",ABS(ForbDraft!L3227),""),"")</f>
        <v/>
      </c>
      <c r="F3212" s="230" t="str">
        <f>IFERROR(IF(ForbDraft!K3227&lt;&gt;"",ForbDraft!K3227,""),"")</f>
        <v/>
      </c>
    </row>
    <row r="3213" spans="2:6" x14ac:dyDescent="0.2">
      <c r="B3213" s="229" t="str">
        <f>IFERROR(IF(ForbDraft!A3228&lt;&gt;"",ROW(ForbDraft!A3228),""),"")</f>
        <v/>
      </c>
      <c r="C3213" s="230" t="str">
        <f>IFERROR(IF(ForbDraft!A3228&lt;&gt;"",ForbDraft!A3228,""),"")</f>
        <v/>
      </c>
      <c r="D3213" s="230" t="str">
        <f t="shared" si="50"/>
        <v/>
      </c>
      <c r="E3213" s="230" t="str">
        <f>IFERROR(IF(ForbDraft!L3228&lt;&gt;"",ABS(ForbDraft!L3228),""),"")</f>
        <v/>
      </c>
      <c r="F3213" s="230" t="str">
        <f>IFERROR(IF(ForbDraft!K3228&lt;&gt;"",ForbDraft!K3228,""),"")</f>
        <v/>
      </c>
    </row>
    <row r="3214" spans="2:6" x14ac:dyDescent="0.2">
      <c r="B3214" s="229" t="str">
        <f>IFERROR(IF(ForbDraft!A3229&lt;&gt;"",ROW(ForbDraft!A3229),""),"")</f>
        <v/>
      </c>
      <c r="C3214" s="230" t="str">
        <f>IFERROR(IF(ForbDraft!A3229&lt;&gt;"",ForbDraft!A3229,""),"")</f>
        <v/>
      </c>
      <c r="D3214" s="230" t="str">
        <f t="shared" si="50"/>
        <v/>
      </c>
      <c r="E3214" s="230" t="str">
        <f>IFERROR(IF(ForbDraft!L3229&lt;&gt;"",ABS(ForbDraft!L3229),""),"")</f>
        <v/>
      </c>
      <c r="F3214" s="230" t="str">
        <f>IFERROR(IF(ForbDraft!K3229&lt;&gt;"",ForbDraft!K3229,""),"")</f>
        <v/>
      </c>
    </row>
    <row r="3215" spans="2:6" x14ac:dyDescent="0.2">
      <c r="B3215" s="229" t="str">
        <f>IFERROR(IF(ForbDraft!A3230&lt;&gt;"",ROW(ForbDraft!A3230),""),"")</f>
        <v/>
      </c>
      <c r="C3215" s="230" t="str">
        <f>IFERROR(IF(ForbDraft!A3230&lt;&gt;"",ForbDraft!A3230,""),"")</f>
        <v/>
      </c>
      <c r="D3215" s="230" t="str">
        <f t="shared" si="50"/>
        <v/>
      </c>
      <c r="E3215" s="230" t="str">
        <f>IFERROR(IF(ForbDraft!L3230&lt;&gt;"",ABS(ForbDraft!L3230),""),"")</f>
        <v/>
      </c>
      <c r="F3215" s="230" t="str">
        <f>IFERROR(IF(ForbDraft!K3230&lt;&gt;"",ForbDraft!K3230,""),"")</f>
        <v/>
      </c>
    </row>
    <row r="3216" spans="2:6" x14ac:dyDescent="0.2">
      <c r="B3216" s="229" t="str">
        <f>IFERROR(IF(ForbDraft!A3231&lt;&gt;"",ROW(ForbDraft!A3231),""),"")</f>
        <v/>
      </c>
      <c r="C3216" s="230" t="str">
        <f>IFERROR(IF(ForbDraft!A3231&lt;&gt;"",ForbDraft!A3231,""),"")</f>
        <v/>
      </c>
      <c r="D3216" s="230" t="str">
        <f t="shared" si="50"/>
        <v/>
      </c>
      <c r="E3216" s="230" t="str">
        <f>IFERROR(IF(ForbDraft!L3231&lt;&gt;"",ABS(ForbDraft!L3231),""),"")</f>
        <v/>
      </c>
      <c r="F3216" s="230" t="str">
        <f>IFERROR(IF(ForbDraft!K3231&lt;&gt;"",ForbDraft!K3231,""),"")</f>
        <v/>
      </c>
    </row>
    <row r="3217" spans="2:6" x14ac:dyDescent="0.2">
      <c r="B3217" s="229" t="str">
        <f>IFERROR(IF(ForbDraft!A3232&lt;&gt;"",ROW(ForbDraft!A3232),""),"")</f>
        <v/>
      </c>
      <c r="C3217" s="230" t="str">
        <f>IFERROR(IF(ForbDraft!A3232&lt;&gt;"",ForbDraft!A3232,""),"")</f>
        <v/>
      </c>
      <c r="D3217" s="230" t="str">
        <f t="shared" si="50"/>
        <v/>
      </c>
      <c r="E3217" s="230" t="str">
        <f>IFERROR(IF(ForbDraft!L3232&lt;&gt;"",ABS(ForbDraft!L3232),""),"")</f>
        <v/>
      </c>
      <c r="F3217" s="230" t="str">
        <f>IFERROR(IF(ForbDraft!K3232&lt;&gt;"",ForbDraft!K3232,""),"")</f>
        <v/>
      </c>
    </row>
    <row r="3218" spans="2:6" x14ac:dyDescent="0.2">
      <c r="B3218" s="229" t="str">
        <f>IFERROR(IF(ForbDraft!A3233&lt;&gt;"",ROW(ForbDraft!A3233),""),"")</f>
        <v/>
      </c>
      <c r="C3218" s="230" t="str">
        <f>IFERROR(IF(ForbDraft!A3233&lt;&gt;"",ForbDraft!A3233,""),"")</f>
        <v/>
      </c>
      <c r="D3218" s="230" t="str">
        <f t="shared" si="50"/>
        <v/>
      </c>
      <c r="E3218" s="230" t="str">
        <f>IFERROR(IF(ForbDraft!L3233&lt;&gt;"",ABS(ForbDraft!L3233),""),"")</f>
        <v/>
      </c>
      <c r="F3218" s="230" t="str">
        <f>IFERROR(IF(ForbDraft!K3233&lt;&gt;"",ForbDraft!K3233,""),"")</f>
        <v/>
      </c>
    </row>
    <row r="3219" spans="2:6" x14ac:dyDescent="0.2">
      <c r="B3219" s="229" t="str">
        <f>IFERROR(IF(ForbDraft!A3234&lt;&gt;"",ROW(ForbDraft!A3234),""),"")</f>
        <v/>
      </c>
      <c r="C3219" s="230" t="str">
        <f>IFERROR(IF(ForbDraft!A3234&lt;&gt;"",ForbDraft!A3234,""),"")</f>
        <v/>
      </c>
      <c r="D3219" s="230" t="str">
        <f t="shared" si="50"/>
        <v/>
      </c>
      <c r="E3219" s="230" t="str">
        <f>IFERROR(IF(ForbDraft!L3234&lt;&gt;"",ABS(ForbDraft!L3234),""),"")</f>
        <v/>
      </c>
      <c r="F3219" s="230" t="str">
        <f>IFERROR(IF(ForbDraft!K3234&lt;&gt;"",ForbDraft!K3234,""),"")</f>
        <v/>
      </c>
    </row>
    <row r="3220" spans="2:6" x14ac:dyDescent="0.2">
      <c r="B3220" s="229" t="str">
        <f>IFERROR(IF(ForbDraft!A3235&lt;&gt;"",ROW(ForbDraft!A3235),""),"")</f>
        <v/>
      </c>
      <c r="C3220" s="230" t="str">
        <f>IFERROR(IF(ForbDraft!A3235&lt;&gt;"",ForbDraft!A3235,""),"")</f>
        <v/>
      </c>
      <c r="D3220" s="230" t="str">
        <f t="shared" si="50"/>
        <v/>
      </c>
      <c r="E3220" s="230" t="str">
        <f>IFERROR(IF(ForbDraft!L3235&lt;&gt;"",ABS(ForbDraft!L3235),""),"")</f>
        <v/>
      </c>
      <c r="F3220" s="230" t="str">
        <f>IFERROR(IF(ForbDraft!K3235&lt;&gt;"",ForbDraft!K3235,""),"")</f>
        <v/>
      </c>
    </row>
    <row r="3221" spans="2:6" x14ac:dyDescent="0.2">
      <c r="B3221" s="229" t="str">
        <f>IFERROR(IF(ForbDraft!A3236&lt;&gt;"",ROW(ForbDraft!A3236),""),"")</f>
        <v/>
      </c>
      <c r="C3221" s="230" t="str">
        <f>IFERROR(IF(ForbDraft!A3236&lt;&gt;"",ForbDraft!A3236,""),"")</f>
        <v/>
      </c>
      <c r="D3221" s="230" t="str">
        <f t="shared" si="50"/>
        <v/>
      </c>
      <c r="E3221" s="230" t="str">
        <f>IFERROR(IF(ForbDraft!L3236&lt;&gt;"",ABS(ForbDraft!L3236),""),"")</f>
        <v/>
      </c>
      <c r="F3221" s="230" t="str">
        <f>IFERROR(IF(ForbDraft!K3236&lt;&gt;"",ForbDraft!K3236,""),"")</f>
        <v/>
      </c>
    </row>
    <row r="3222" spans="2:6" x14ac:dyDescent="0.2">
      <c r="B3222" s="229" t="str">
        <f>IFERROR(IF(ForbDraft!A3237&lt;&gt;"",ROW(ForbDraft!A3237),""),"")</f>
        <v/>
      </c>
      <c r="C3222" s="230" t="str">
        <f>IFERROR(IF(ForbDraft!A3237&lt;&gt;"",ForbDraft!A3237,""),"")</f>
        <v/>
      </c>
      <c r="D3222" s="230" t="str">
        <f t="shared" si="50"/>
        <v/>
      </c>
      <c r="E3222" s="230" t="str">
        <f>IFERROR(IF(ForbDraft!L3237&lt;&gt;"",ABS(ForbDraft!L3237),""),"")</f>
        <v/>
      </c>
      <c r="F3222" s="230" t="str">
        <f>IFERROR(IF(ForbDraft!K3237&lt;&gt;"",ForbDraft!K3237,""),"")</f>
        <v/>
      </c>
    </row>
    <row r="3223" spans="2:6" x14ac:dyDescent="0.2">
      <c r="B3223" s="229" t="str">
        <f>IFERROR(IF(ForbDraft!A3238&lt;&gt;"",ROW(ForbDraft!A3238),""),"")</f>
        <v/>
      </c>
      <c r="C3223" s="230" t="str">
        <f>IFERROR(IF(ForbDraft!A3238&lt;&gt;"",ForbDraft!A3238,""),"")</f>
        <v/>
      </c>
      <c r="D3223" s="230" t="str">
        <f t="shared" si="50"/>
        <v/>
      </c>
      <c r="E3223" s="230" t="str">
        <f>IFERROR(IF(ForbDraft!L3238&lt;&gt;"",ABS(ForbDraft!L3238),""),"")</f>
        <v/>
      </c>
      <c r="F3223" s="230" t="str">
        <f>IFERROR(IF(ForbDraft!K3238&lt;&gt;"",ForbDraft!K3238,""),"")</f>
        <v/>
      </c>
    </row>
    <row r="3224" spans="2:6" x14ac:dyDescent="0.2">
      <c r="B3224" s="229" t="str">
        <f>IFERROR(IF(ForbDraft!A3239&lt;&gt;"",ROW(ForbDraft!A3239),""),"")</f>
        <v/>
      </c>
      <c r="C3224" s="230" t="str">
        <f>IFERROR(IF(ForbDraft!A3239&lt;&gt;"",ForbDraft!A3239,""),"")</f>
        <v/>
      </c>
      <c r="D3224" s="230" t="str">
        <f t="shared" si="50"/>
        <v/>
      </c>
      <c r="E3224" s="230" t="str">
        <f>IFERROR(IF(ForbDraft!L3239&lt;&gt;"",ABS(ForbDraft!L3239),""),"")</f>
        <v/>
      </c>
      <c r="F3224" s="230" t="str">
        <f>IFERROR(IF(ForbDraft!K3239&lt;&gt;"",ForbDraft!K3239,""),"")</f>
        <v/>
      </c>
    </row>
    <row r="3225" spans="2:6" x14ac:dyDescent="0.2">
      <c r="B3225" s="229" t="str">
        <f>IFERROR(IF(ForbDraft!A3240&lt;&gt;"",ROW(ForbDraft!A3240),""),"")</f>
        <v/>
      </c>
      <c r="C3225" s="230" t="str">
        <f>IFERROR(IF(ForbDraft!A3240&lt;&gt;"",ForbDraft!A3240,""),"")</f>
        <v/>
      </c>
      <c r="D3225" s="230" t="str">
        <f t="shared" si="50"/>
        <v/>
      </c>
      <c r="E3225" s="230" t="str">
        <f>IFERROR(IF(ForbDraft!L3240&lt;&gt;"",ABS(ForbDraft!L3240),""),"")</f>
        <v/>
      </c>
      <c r="F3225" s="230" t="str">
        <f>IFERROR(IF(ForbDraft!K3240&lt;&gt;"",ForbDraft!K3240,""),"")</f>
        <v/>
      </c>
    </row>
    <row r="3226" spans="2:6" x14ac:dyDescent="0.2">
      <c r="B3226" s="229" t="str">
        <f>IFERROR(IF(ForbDraft!A3241&lt;&gt;"",ROW(ForbDraft!A3241),""),"")</f>
        <v/>
      </c>
      <c r="C3226" s="230" t="str">
        <f>IFERROR(IF(ForbDraft!A3241&lt;&gt;"",ForbDraft!A3241,""),"")</f>
        <v/>
      </c>
      <c r="D3226" s="230" t="str">
        <f t="shared" si="50"/>
        <v/>
      </c>
      <c r="E3226" s="230" t="str">
        <f>IFERROR(IF(ForbDraft!L3241&lt;&gt;"",ABS(ForbDraft!L3241),""),"")</f>
        <v/>
      </c>
      <c r="F3226" s="230" t="str">
        <f>IFERROR(IF(ForbDraft!K3241&lt;&gt;"",ForbDraft!K3241,""),"")</f>
        <v/>
      </c>
    </row>
    <row r="3227" spans="2:6" x14ac:dyDescent="0.2">
      <c r="B3227" s="229" t="str">
        <f>IFERROR(IF(ForbDraft!A3242&lt;&gt;"",ROW(ForbDraft!A3242),""),"")</f>
        <v/>
      </c>
      <c r="C3227" s="230" t="str">
        <f>IFERROR(IF(ForbDraft!A3242&lt;&gt;"",ForbDraft!A3242,""),"")</f>
        <v/>
      </c>
      <c r="D3227" s="230" t="str">
        <f t="shared" si="50"/>
        <v/>
      </c>
      <c r="E3227" s="230" t="str">
        <f>IFERROR(IF(ForbDraft!L3242&lt;&gt;"",ABS(ForbDraft!L3242),""),"")</f>
        <v/>
      </c>
      <c r="F3227" s="230" t="str">
        <f>IFERROR(IF(ForbDraft!K3242&lt;&gt;"",ForbDraft!K3242,""),"")</f>
        <v/>
      </c>
    </row>
    <row r="3228" spans="2:6" x14ac:dyDescent="0.2">
      <c r="B3228" s="229" t="str">
        <f>IFERROR(IF(ForbDraft!A3243&lt;&gt;"",ROW(ForbDraft!A3243),""),"")</f>
        <v/>
      </c>
      <c r="C3228" s="230" t="str">
        <f>IFERROR(IF(ForbDraft!A3243&lt;&gt;"",ForbDraft!A3243,""),"")</f>
        <v/>
      </c>
      <c r="D3228" s="230" t="str">
        <f t="shared" si="50"/>
        <v/>
      </c>
      <c r="E3228" s="230" t="str">
        <f>IFERROR(IF(ForbDraft!L3243&lt;&gt;"",ABS(ForbDraft!L3243),""),"")</f>
        <v/>
      </c>
      <c r="F3228" s="230" t="str">
        <f>IFERROR(IF(ForbDraft!K3243&lt;&gt;"",ForbDraft!K3243,""),"")</f>
        <v/>
      </c>
    </row>
    <row r="3229" spans="2:6" x14ac:dyDescent="0.2">
      <c r="B3229" s="229" t="str">
        <f>IFERROR(IF(ForbDraft!A3244&lt;&gt;"",ROW(ForbDraft!A3244),""),"")</f>
        <v/>
      </c>
      <c r="C3229" s="230" t="str">
        <f>IFERROR(IF(ForbDraft!A3244&lt;&gt;"",ForbDraft!A3244,""),"")</f>
        <v/>
      </c>
      <c r="D3229" s="230" t="str">
        <f t="shared" si="50"/>
        <v/>
      </c>
      <c r="E3229" s="230" t="str">
        <f>IFERROR(IF(ForbDraft!L3244&lt;&gt;"",ABS(ForbDraft!L3244),""),"")</f>
        <v/>
      </c>
      <c r="F3229" s="230" t="str">
        <f>IFERROR(IF(ForbDraft!K3244&lt;&gt;"",ForbDraft!K3244,""),"")</f>
        <v/>
      </c>
    </row>
    <row r="3230" spans="2:6" x14ac:dyDescent="0.2">
      <c r="B3230" s="229" t="str">
        <f>IFERROR(IF(ForbDraft!A3245&lt;&gt;"",ROW(ForbDraft!A3245),""),"")</f>
        <v/>
      </c>
      <c r="C3230" s="230" t="str">
        <f>IFERROR(IF(ForbDraft!A3245&lt;&gt;"",ForbDraft!A3245,""),"")</f>
        <v/>
      </c>
      <c r="D3230" s="230" t="str">
        <f t="shared" si="50"/>
        <v/>
      </c>
      <c r="E3230" s="230" t="str">
        <f>IFERROR(IF(ForbDraft!L3245&lt;&gt;"",ABS(ForbDraft!L3245),""),"")</f>
        <v/>
      </c>
      <c r="F3230" s="230" t="str">
        <f>IFERROR(IF(ForbDraft!K3245&lt;&gt;"",ForbDraft!K3245,""),"")</f>
        <v/>
      </c>
    </row>
    <row r="3231" spans="2:6" x14ac:dyDescent="0.2">
      <c r="B3231" s="229" t="str">
        <f>IFERROR(IF(ForbDraft!A3246&lt;&gt;"",ROW(ForbDraft!A3246),""),"")</f>
        <v/>
      </c>
      <c r="C3231" s="230" t="str">
        <f>IFERROR(IF(ForbDraft!A3246&lt;&gt;"",ForbDraft!A3246,""),"")</f>
        <v/>
      </c>
      <c r="D3231" s="230" t="str">
        <f t="shared" si="50"/>
        <v/>
      </c>
      <c r="E3231" s="230" t="str">
        <f>IFERROR(IF(ForbDraft!L3246&lt;&gt;"",ABS(ForbDraft!L3246),""),"")</f>
        <v/>
      </c>
      <c r="F3231" s="230" t="str">
        <f>IFERROR(IF(ForbDraft!K3246&lt;&gt;"",ForbDraft!K3246,""),"")</f>
        <v/>
      </c>
    </row>
    <row r="3232" spans="2:6" x14ac:dyDescent="0.2">
      <c r="B3232" s="229" t="str">
        <f>IFERROR(IF(ForbDraft!A3247&lt;&gt;"",ROW(ForbDraft!A3247),""),"")</f>
        <v/>
      </c>
      <c r="C3232" s="230" t="str">
        <f>IFERROR(IF(ForbDraft!A3247&lt;&gt;"",ForbDraft!A3247,""),"")</f>
        <v/>
      </c>
      <c r="D3232" s="230" t="str">
        <f t="shared" si="50"/>
        <v/>
      </c>
      <c r="E3232" s="230" t="str">
        <f>IFERROR(IF(ForbDraft!L3247&lt;&gt;"",ABS(ForbDraft!L3247),""),"")</f>
        <v/>
      </c>
      <c r="F3232" s="230" t="str">
        <f>IFERROR(IF(ForbDraft!K3247&lt;&gt;"",ForbDraft!K3247,""),"")</f>
        <v/>
      </c>
    </row>
    <row r="3233" spans="2:6" x14ac:dyDescent="0.2">
      <c r="B3233" s="229" t="str">
        <f>IFERROR(IF(ForbDraft!A3248&lt;&gt;"",ROW(ForbDraft!A3248),""),"")</f>
        <v/>
      </c>
      <c r="C3233" s="230" t="str">
        <f>IFERROR(IF(ForbDraft!A3248&lt;&gt;"",ForbDraft!A3248,""),"")</f>
        <v/>
      </c>
      <c r="D3233" s="230" t="str">
        <f t="shared" si="50"/>
        <v/>
      </c>
      <c r="E3233" s="230" t="str">
        <f>IFERROR(IF(ForbDraft!L3248&lt;&gt;"",ABS(ForbDraft!L3248),""),"")</f>
        <v/>
      </c>
      <c r="F3233" s="230" t="str">
        <f>IFERROR(IF(ForbDraft!K3248&lt;&gt;"",ForbDraft!K3248,""),"")</f>
        <v/>
      </c>
    </row>
    <row r="3234" spans="2:6" x14ac:dyDescent="0.2">
      <c r="B3234" s="229" t="str">
        <f>IFERROR(IF(ForbDraft!A3249&lt;&gt;"",ROW(ForbDraft!A3249),""),"")</f>
        <v/>
      </c>
      <c r="C3234" s="230" t="str">
        <f>IFERROR(IF(ForbDraft!A3249&lt;&gt;"",ForbDraft!A3249,""),"")</f>
        <v/>
      </c>
      <c r="D3234" s="230" t="str">
        <f t="shared" si="50"/>
        <v/>
      </c>
      <c r="E3234" s="230" t="str">
        <f>IFERROR(IF(ForbDraft!L3249&lt;&gt;"",ABS(ForbDraft!L3249),""),"")</f>
        <v/>
      </c>
      <c r="F3234" s="230" t="str">
        <f>IFERROR(IF(ForbDraft!K3249&lt;&gt;"",ForbDraft!K3249,""),"")</f>
        <v/>
      </c>
    </row>
    <row r="3235" spans="2:6" x14ac:dyDescent="0.2">
      <c r="B3235" s="229" t="str">
        <f>IFERROR(IF(ForbDraft!A3250&lt;&gt;"",ROW(ForbDraft!A3250),""),"")</f>
        <v/>
      </c>
      <c r="C3235" s="230" t="str">
        <f>IFERROR(IF(ForbDraft!A3250&lt;&gt;"",ForbDraft!A3250,""),"")</f>
        <v/>
      </c>
      <c r="D3235" s="230" t="str">
        <f t="shared" si="50"/>
        <v/>
      </c>
      <c r="E3235" s="230" t="str">
        <f>IFERROR(IF(ForbDraft!L3250&lt;&gt;"",ABS(ForbDraft!L3250),""),"")</f>
        <v/>
      </c>
      <c r="F3235" s="230" t="str">
        <f>IFERROR(IF(ForbDraft!K3250&lt;&gt;"",ForbDraft!K3250,""),"")</f>
        <v/>
      </c>
    </row>
    <row r="3236" spans="2:6" x14ac:dyDescent="0.2">
      <c r="B3236" s="229" t="str">
        <f>IFERROR(IF(ForbDraft!A3251&lt;&gt;"",ROW(ForbDraft!A3251),""),"")</f>
        <v/>
      </c>
      <c r="C3236" s="230" t="str">
        <f>IFERROR(IF(ForbDraft!A3251&lt;&gt;"",ForbDraft!A3251,""),"")</f>
        <v/>
      </c>
      <c r="D3236" s="230" t="str">
        <f t="shared" si="50"/>
        <v/>
      </c>
      <c r="E3236" s="230" t="str">
        <f>IFERROR(IF(ForbDraft!L3251&lt;&gt;"",ABS(ForbDraft!L3251),""),"")</f>
        <v/>
      </c>
      <c r="F3236" s="230" t="str">
        <f>IFERROR(IF(ForbDraft!K3251&lt;&gt;"",ForbDraft!K3251,""),"")</f>
        <v/>
      </c>
    </row>
    <row r="3237" spans="2:6" x14ac:dyDescent="0.2">
      <c r="B3237" s="229" t="str">
        <f>IFERROR(IF(ForbDraft!A3252&lt;&gt;"",ROW(ForbDraft!A3252),""),"")</f>
        <v/>
      </c>
      <c r="C3237" s="230" t="str">
        <f>IFERROR(IF(ForbDraft!A3252&lt;&gt;"",ForbDraft!A3252,""),"")</f>
        <v/>
      </c>
      <c r="D3237" s="230" t="str">
        <f t="shared" si="50"/>
        <v/>
      </c>
      <c r="E3237" s="230" t="str">
        <f>IFERROR(IF(ForbDraft!L3252&lt;&gt;"",ABS(ForbDraft!L3252),""),"")</f>
        <v/>
      </c>
      <c r="F3237" s="230" t="str">
        <f>IFERROR(IF(ForbDraft!K3252&lt;&gt;"",ForbDraft!K3252,""),"")</f>
        <v/>
      </c>
    </row>
    <row r="3238" spans="2:6" x14ac:dyDescent="0.2">
      <c r="B3238" s="229" t="str">
        <f>IFERROR(IF(ForbDraft!A3253&lt;&gt;"",ROW(ForbDraft!A3253),""),"")</f>
        <v/>
      </c>
      <c r="C3238" s="230" t="str">
        <f>IFERROR(IF(ForbDraft!A3253&lt;&gt;"",ForbDraft!A3253,""),"")</f>
        <v/>
      </c>
      <c r="D3238" s="230" t="str">
        <f t="shared" si="50"/>
        <v/>
      </c>
      <c r="E3238" s="230" t="str">
        <f>IFERROR(IF(ForbDraft!L3253&lt;&gt;"",ABS(ForbDraft!L3253),""),"")</f>
        <v/>
      </c>
      <c r="F3238" s="230" t="str">
        <f>IFERROR(IF(ForbDraft!K3253&lt;&gt;"",ForbDraft!K3253,""),"")</f>
        <v/>
      </c>
    </row>
    <row r="3239" spans="2:6" x14ac:dyDescent="0.2">
      <c r="B3239" s="229" t="str">
        <f>IFERROR(IF(ForbDraft!A3254&lt;&gt;"",ROW(ForbDraft!A3254),""),"")</f>
        <v/>
      </c>
      <c r="C3239" s="230" t="str">
        <f>IFERROR(IF(ForbDraft!A3254&lt;&gt;"",ForbDraft!A3254,""),"")</f>
        <v/>
      </c>
      <c r="D3239" s="230" t="str">
        <f t="shared" si="50"/>
        <v/>
      </c>
      <c r="E3239" s="230" t="str">
        <f>IFERROR(IF(ForbDraft!L3254&lt;&gt;"",ABS(ForbDraft!L3254),""),"")</f>
        <v/>
      </c>
      <c r="F3239" s="230" t="str">
        <f>IFERROR(IF(ForbDraft!K3254&lt;&gt;"",ForbDraft!K3254,""),"")</f>
        <v/>
      </c>
    </row>
    <row r="3240" spans="2:6" x14ac:dyDescent="0.2">
      <c r="B3240" s="229" t="str">
        <f>IFERROR(IF(ForbDraft!A3255&lt;&gt;"",ROW(ForbDraft!A3255),""),"")</f>
        <v/>
      </c>
      <c r="C3240" s="230" t="str">
        <f>IFERROR(IF(ForbDraft!A3255&lt;&gt;"",ForbDraft!A3255,""),"")</f>
        <v/>
      </c>
      <c r="D3240" s="230" t="str">
        <f t="shared" si="50"/>
        <v/>
      </c>
      <c r="E3240" s="230" t="str">
        <f>IFERROR(IF(ForbDraft!L3255&lt;&gt;"",ABS(ForbDraft!L3255),""),"")</f>
        <v/>
      </c>
      <c r="F3240" s="230" t="str">
        <f>IFERROR(IF(ForbDraft!K3255&lt;&gt;"",ForbDraft!K3255,""),"")</f>
        <v/>
      </c>
    </row>
    <row r="3241" spans="2:6" x14ac:dyDescent="0.2">
      <c r="B3241" s="229" t="str">
        <f>IFERROR(IF(ForbDraft!A3256&lt;&gt;"",ROW(ForbDraft!A3256),""),"")</f>
        <v/>
      </c>
      <c r="C3241" s="230" t="str">
        <f>IFERROR(IF(ForbDraft!A3256&lt;&gt;"",ForbDraft!A3256,""),"")</f>
        <v/>
      </c>
      <c r="D3241" s="230" t="str">
        <f t="shared" si="50"/>
        <v/>
      </c>
      <c r="E3241" s="230" t="str">
        <f>IFERROR(IF(ForbDraft!L3256&lt;&gt;"",ABS(ForbDraft!L3256),""),"")</f>
        <v/>
      </c>
      <c r="F3241" s="230" t="str">
        <f>IFERROR(IF(ForbDraft!K3256&lt;&gt;"",ForbDraft!K3256,""),"")</f>
        <v/>
      </c>
    </row>
    <row r="3242" spans="2:6" x14ac:dyDescent="0.2">
      <c r="B3242" s="229" t="str">
        <f>IFERROR(IF(ForbDraft!A3257&lt;&gt;"",ROW(ForbDraft!A3257),""),"")</f>
        <v/>
      </c>
      <c r="C3242" s="230" t="str">
        <f>IFERROR(IF(ForbDraft!A3257&lt;&gt;"",ForbDraft!A3257,""),"")</f>
        <v/>
      </c>
      <c r="D3242" s="230" t="str">
        <f t="shared" si="50"/>
        <v/>
      </c>
      <c r="E3242" s="230" t="str">
        <f>IFERROR(IF(ForbDraft!L3257&lt;&gt;"",ABS(ForbDraft!L3257),""),"")</f>
        <v/>
      </c>
      <c r="F3242" s="230" t="str">
        <f>IFERROR(IF(ForbDraft!K3257&lt;&gt;"",ForbDraft!K3257,""),"")</f>
        <v/>
      </c>
    </row>
    <row r="3243" spans="2:6" x14ac:dyDescent="0.2">
      <c r="B3243" s="229" t="str">
        <f>IFERROR(IF(ForbDraft!A3258&lt;&gt;"",ROW(ForbDraft!A3258),""),"")</f>
        <v/>
      </c>
      <c r="C3243" s="230" t="str">
        <f>IFERROR(IF(ForbDraft!A3258&lt;&gt;"",ForbDraft!A3258,""),"")</f>
        <v/>
      </c>
      <c r="D3243" s="230" t="str">
        <f t="shared" si="50"/>
        <v/>
      </c>
      <c r="E3243" s="230" t="str">
        <f>IFERROR(IF(ForbDraft!L3258&lt;&gt;"",ABS(ForbDraft!L3258),""),"")</f>
        <v/>
      </c>
      <c r="F3243" s="230" t="str">
        <f>IFERROR(IF(ForbDraft!K3258&lt;&gt;"",ForbDraft!K3258,""),"")</f>
        <v/>
      </c>
    </row>
    <row r="3244" spans="2:6" x14ac:dyDescent="0.2">
      <c r="B3244" s="229" t="str">
        <f>IFERROR(IF(ForbDraft!A3259&lt;&gt;"",ROW(ForbDraft!A3259),""),"")</f>
        <v/>
      </c>
      <c r="C3244" s="230" t="str">
        <f>IFERROR(IF(ForbDraft!A3259&lt;&gt;"",ForbDraft!A3259,""),"")</f>
        <v/>
      </c>
      <c r="D3244" s="230" t="str">
        <f t="shared" si="50"/>
        <v/>
      </c>
      <c r="E3244" s="230" t="str">
        <f>IFERROR(IF(ForbDraft!L3259&lt;&gt;"",ABS(ForbDraft!L3259),""),"")</f>
        <v/>
      </c>
      <c r="F3244" s="230" t="str">
        <f>IFERROR(IF(ForbDraft!K3259&lt;&gt;"",ForbDraft!K3259,""),"")</f>
        <v/>
      </c>
    </row>
    <row r="3245" spans="2:6" x14ac:dyDescent="0.2">
      <c r="B3245" s="229" t="str">
        <f>IFERROR(IF(ForbDraft!A3260&lt;&gt;"",ROW(ForbDraft!A3260),""),"")</f>
        <v/>
      </c>
      <c r="C3245" s="230" t="str">
        <f>IFERROR(IF(ForbDraft!A3260&lt;&gt;"",ForbDraft!A3260,""),"")</f>
        <v/>
      </c>
      <c r="D3245" s="230" t="str">
        <f t="shared" si="50"/>
        <v/>
      </c>
      <c r="E3245" s="230" t="str">
        <f>IFERROR(IF(ForbDraft!L3260&lt;&gt;"",ABS(ForbDraft!L3260),""),"")</f>
        <v/>
      </c>
      <c r="F3245" s="230" t="str">
        <f>IFERROR(IF(ForbDraft!K3260&lt;&gt;"",ForbDraft!K3260,""),"")</f>
        <v/>
      </c>
    </row>
    <row r="3246" spans="2:6" x14ac:dyDescent="0.2">
      <c r="B3246" s="229" t="str">
        <f>IFERROR(IF(ForbDraft!A3261&lt;&gt;"",ROW(ForbDraft!A3261),""),"")</f>
        <v/>
      </c>
      <c r="C3246" s="230" t="str">
        <f>IFERROR(IF(ForbDraft!A3261&lt;&gt;"",ForbDraft!A3261,""),"")</f>
        <v/>
      </c>
      <c r="D3246" s="230" t="str">
        <f t="shared" si="50"/>
        <v/>
      </c>
      <c r="E3246" s="230" t="str">
        <f>IFERROR(IF(ForbDraft!L3261&lt;&gt;"",ABS(ForbDraft!L3261),""),"")</f>
        <v/>
      </c>
      <c r="F3246" s="230" t="str">
        <f>IFERROR(IF(ForbDraft!K3261&lt;&gt;"",ForbDraft!K3261,""),"")</f>
        <v/>
      </c>
    </row>
    <row r="3247" spans="2:6" x14ac:dyDescent="0.2">
      <c r="B3247" s="229" t="str">
        <f>IFERROR(IF(ForbDraft!A3262&lt;&gt;"",ROW(ForbDraft!A3262),""),"")</f>
        <v/>
      </c>
      <c r="C3247" s="230" t="str">
        <f>IFERROR(IF(ForbDraft!A3262&lt;&gt;"",ForbDraft!A3262,""),"")</f>
        <v/>
      </c>
      <c r="D3247" s="230" t="str">
        <f t="shared" si="50"/>
        <v/>
      </c>
      <c r="E3247" s="230" t="str">
        <f>IFERROR(IF(ForbDraft!L3262&lt;&gt;"",ABS(ForbDraft!L3262),""),"")</f>
        <v/>
      </c>
      <c r="F3247" s="230" t="str">
        <f>IFERROR(IF(ForbDraft!K3262&lt;&gt;"",ForbDraft!K3262,""),"")</f>
        <v/>
      </c>
    </row>
    <row r="3248" spans="2:6" x14ac:dyDescent="0.2">
      <c r="B3248" s="229" t="str">
        <f>IFERROR(IF(ForbDraft!A3263&lt;&gt;"",ROW(ForbDraft!A3263),""),"")</f>
        <v/>
      </c>
      <c r="C3248" s="230" t="str">
        <f>IFERROR(IF(ForbDraft!A3263&lt;&gt;"",ForbDraft!A3263,""),"")</f>
        <v/>
      </c>
      <c r="D3248" s="230" t="str">
        <f t="shared" si="50"/>
        <v/>
      </c>
      <c r="E3248" s="230" t="str">
        <f>IFERROR(IF(ForbDraft!L3263&lt;&gt;"",ABS(ForbDraft!L3263),""),"")</f>
        <v/>
      </c>
      <c r="F3248" s="230" t="str">
        <f>IFERROR(IF(ForbDraft!K3263&lt;&gt;"",ForbDraft!K3263,""),"")</f>
        <v/>
      </c>
    </row>
    <row r="3249" spans="2:6" x14ac:dyDescent="0.2">
      <c r="B3249" s="229" t="str">
        <f>IFERROR(IF(ForbDraft!A3264&lt;&gt;"",ROW(ForbDraft!A3264),""),"")</f>
        <v/>
      </c>
      <c r="C3249" s="230" t="str">
        <f>IFERROR(IF(ForbDraft!A3264&lt;&gt;"",ForbDraft!A3264,""),"")</f>
        <v/>
      </c>
      <c r="D3249" s="230" t="str">
        <f t="shared" si="50"/>
        <v/>
      </c>
      <c r="E3249" s="230" t="str">
        <f>IFERROR(IF(ForbDraft!L3264&lt;&gt;"",ABS(ForbDraft!L3264),""),"")</f>
        <v/>
      </c>
      <c r="F3249" s="230" t="str">
        <f>IFERROR(IF(ForbDraft!K3264&lt;&gt;"",ForbDraft!K3264,""),"")</f>
        <v/>
      </c>
    </row>
    <row r="3250" spans="2:6" x14ac:dyDescent="0.2">
      <c r="B3250" s="229" t="str">
        <f>IFERROR(IF(ForbDraft!A3265&lt;&gt;"",ROW(ForbDraft!A3265),""),"")</f>
        <v/>
      </c>
      <c r="C3250" s="230" t="str">
        <f>IFERROR(IF(ForbDraft!A3265&lt;&gt;"",ForbDraft!A3265,""),"")</f>
        <v/>
      </c>
      <c r="D3250" s="230" t="str">
        <f t="shared" si="50"/>
        <v/>
      </c>
      <c r="E3250" s="230" t="str">
        <f>IFERROR(IF(ForbDraft!L3265&lt;&gt;"",ABS(ForbDraft!L3265),""),"")</f>
        <v/>
      </c>
      <c r="F3250" s="230" t="str">
        <f>IFERROR(IF(ForbDraft!K3265&lt;&gt;"",ForbDraft!K3265,""),"")</f>
        <v/>
      </c>
    </row>
    <row r="3251" spans="2:6" x14ac:dyDescent="0.2">
      <c r="B3251" s="229" t="str">
        <f>IFERROR(IF(ForbDraft!A3266&lt;&gt;"",ROW(ForbDraft!A3266),""),"")</f>
        <v/>
      </c>
      <c r="C3251" s="230" t="str">
        <f>IFERROR(IF(ForbDraft!A3266&lt;&gt;"",ForbDraft!A3266,""),"")</f>
        <v/>
      </c>
      <c r="D3251" s="230" t="str">
        <f t="shared" si="50"/>
        <v/>
      </c>
      <c r="E3251" s="230" t="str">
        <f>IFERROR(IF(ForbDraft!L3266&lt;&gt;"",ABS(ForbDraft!L3266),""),"")</f>
        <v/>
      </c>
      <c r="F3251" s="230" t="str">
        <f>IFERROR(IF(ForbDraft!K3266&lt;&gt;"",ForbDraft!K3266,""),"")</f>
        <v/>
      </c>
    </row>
    <row r="3252" spans="2:6" x14ac:dyDescent="0.2">
      <c r="B3252" s="229" t="str">
        <f>IFERROR(IF(ForbDraft!A3267&lt;&gt;"",ROW(ForbDraft!A3267),""),"")</f>
        <v/>
      </c>
      <c r="C3252" s="230" t="str">
        <f>IFERROR(IF(ForbDraft!A3267&lt;&gt;"",ForbDraft!A3267,""),"")</f>
        <v/>
      </c>
      <c r="D3252" s="230" t="str">
        <f t="shared" si="50"/>
        <v/>
      </c>
      <c r="E3252" s="230" t="str">
        <f>IFERROR(IF(ForbDraft!L3267&lt;&gt;"",ABS(ForbDraft!L3267),""),"")</f>
        <v/>
      </c>
      <c r="F3252" s="230" t="str">
        <f>IFERROR(IF(ForbDraft!K3267&lt;&gt;"",ForbDraft!K3267,""),"")</f>
        <v/>
      </c>
    </row>
    <row r="3253" spans="2:6" x14ac:dyDescent="0.2">
      <c r="B3253" s="229" t="str">
        <f>IFERROR(IF(ForbDraft!A3268&lt;&gt;"",ROW(ForbDraft!A3268),""),"")</f>
        <v/>
      </c>
      <c r="C3253" s="230" t="str">
        <f>IFERROR(IF(ForbDraft!A3268&lt;&gt;"",ForbDraft!A3268,""),"")</f>
        <v/>
      </c>
      <c r="D3253" s="230" t="str">
        <f t="shared" si="50"/>
        <v/>
      </c>
      <c r="E3253" s="230" t="str">
        <f>IFERROR(IF(ForbDraft!L3268&lt;&gt;"",ABS(ForbDraft!L3268),""),"")</f>
        <v/>
      </c>
      <c r="F3253" s="230" t="str">
        <f>IFERROR(IF(ForbDraft!K3268&lt;&gt;"",ForbDraft!K3268,""),"")</f>
        <v/>
      </c>
    </row>
    <row r="3254" spans="2:6" x14ac:dyDescent="0.2">
      <c r="B3254" s="229" t="str">
        <f>IFERROR(IF(ForbDraft!A3269&lt;&gt;"",ROW(ForbDraft!A3269),""),"")</f>
        <v/>
      </c>
      <c r="C3254" s="230" t="str">
        <f>IFERROR(IF(ForbDraft!A3269&lt;&gt;"",ForbDraft!A3269,""),"")</f>
        <v/>
      </c>
      <c r="D3254" s="230" t="str">
        <f t="shared" si="50"/>
        <v/>
      </c>
      <c r="E3254" s="230" t="str">
        <f>IFERROR(IF(ForbDraft!L3269&lt;&gt;"",ABS(ForbDraft!L3269),""),"")</f>
        <v/>
      </c>
      <c r="F3254" s="230" t="str">
        <f>IFERROR(IF(ForbDraft!K3269&lt;&gt;"",ForbDraft!K3269,""),"")</f>
        <v/>
      </c>
    </row>
    <row r="3255" spans="2:6" x14ac:dyDescent="0.2">
      <c r="B3255" s="229" t="str">
        <f>IFERROR(IF(ForbDraft!A3270&lt;&gt;"",ROW(ForbDraft!A3270),""),"")</f>
        <v/>
      </c>
      <c r="C3255" s="230" t="str">
        <f>IFERROR(IF(ForbDraft!A3270&lt;&gt;"",ForbDraft!A3270,""),"")</f>
        <v/>
      </c>
      <c r="D3255" s="230" t="str">
        <f t="shared" si="50"/>
        <v/>
      </c>
      <c r="E3255" s="230" t="str">
        <f>IFERROR(IF(ForbDraft!L3270&lt;&gt;"",ABS(ForbDraft!L3270),""),"")</f>
        <v/>
      </c>
      <c r="F3255" s="230" t="str">
        <f>IFERROR(IF(ForbDraft!K3270&lt;&gt;"",ForbDraft!K3270,""),"")</f>
        <v/>
      </c>
    </row>
    <row r="3256" spans="2:6" x14ac:dyDescent="0.2">
      <c r="B3256" s="229" t="str">
        <f>IFERROR(IF(ForbDraft!A3271&lt;&gt;"",ROW(ForbDraft!A3271),""),"")</f>
        <v/>
      </c>
      <c r="C3256" s="230" t="str">
        <f>IFERROR(IF(ForbDraft!A3271&lt;&gt;"",ForbDraft!A3271,""),"")</f>
        <v/>
      </c>
      <c r="D3256" s="230" t="str">
        <f t="shared" si="50"/>
        <v/>
      </c>
      <c r="E3256" s="230" t="str">
        <f>IFERROR(IF(ForbDraft!L3271&lt;&gt;"",ABS(ForbDraft!L3271),""),"")</f>
        <v/>
      </c>
      <c r="F3256" s="230" t="str">
        <f>IFERROR(IF(ForbDraft!K3271&lt;&gt;"",ForbDraft!K3271,""),"")</f>
        <v/>
      </c>
    </row>
    <row r="3257" spans="2:6" x14ac:dyDescent="0.2">
      <c r="B3257" s="229" t="str">
        <f>IFERROR(IF(ForbDraft!A3272&lt;&gt;"",ROW(ForbDraft!A3272),""),"")</f>
        <v/>
      </c>
      <c r="C3257" s="230" t="str">
        <f>IFERROR(IF(ForbDraft!A3272&lt;&gt;"",ForbDraft!A3272,""),"")</f>
        <v/>
      </c>
      <c r="D3257" s="230" t="str">
        <f t="shared" si="50"/>
        <v/>
      </c>
      <c r="E3257" s="230" t="str">
        <f>IFERROR(IF(ForbDraft!L3272&lt;&gt;"",ABS(ForbDraft!L3272),""),"")</f>
        <v/>
      </c>
      <c r="F3257" s="230" t="str">
        <f>IFERROR(IF(ForbDraft!K3272&lt;&gt;"",ForbDraft!K3272,""),"")</f>
        <v/>
      </c>
    </row>
    <row r="3258" spans="2:6" x14ac:dyDescent="0.2">
      <c r="B3258" s="229" t="str">
        <f>IFERROR(IF(ForbDraft!A3273&lt;&gt;"",ROW(ForbDraft!A3273),""),"")</f>
        <v/>
      </c>
      <c r="C3258" s="230" t="str">
        <f>IFERROR(IF(ForbDraft!A3273&lt;&gt;"",ForbDraft!A3273,""),"")</f>
        <v/>
      </c>
      <c r="D3258" s="230" t="str">
        <f t="shared" si="50"/>
        <v/>
      </c>
      <c r="E3258" s="230" t="str">
        <f>IFERROR(IF(ForbDraft!L3273&lt;&gt;"",ABS(ForbDraft!L3273),""),"")</f>
        <v/>
      </c>
      <c r="F3258" s="230" t="str">
        <f>IFERROR(IF(ForbDraft!K3273&lt;&gt;"",ForbDraft!K3273,""),"")</f>
        <v/>
      </c>
    </row>
    <row r="3259" spans="2:6" x14ac:dyDescent="0.2">
      <c r="B3259" s="229" t="str">
        <f>IFERROR(IF(ForbDraft!A3274&lt;&gt;"",ROW(ForbDraft!A3274),""),"")</f>
        <v/>
      </c>
      <c r="C3259" s="230" t="str">
        <f>IFERROR(IF(ForbDraft!A3274&lt;&gt;"",ForbDraft!A3274,""),"")</f>
        <v/>
      </c>
      <c r="D3259" s="230" t="str">
        <f t="shared" si="50"/>
        <v/>
      </c>
      <c r="E3259" s="230" t="str">
        <f>IFERROR(IF(ForbDraft!L3274&lt;&gt;"",ABS(ForbDraft!L3274),""),"")</f>
        <v/>
      </c>
      <c r="F3259" s="230" t="str">
        <f>IFERROR(IF(ForbDraft!K3274&lt;&gt;"",ForbDraft!K3274,""),"")</f>
        <v/>
      </c>
    </row>
    <row r="3260" spans="2:6" x14ac:dyDescent="0.2">
      <c r="B3260" s="229" t="str">
        <f>IFERROR(IF(ForbDraft!A3275&lt;&gt;"",ROW(ForbDraft!A3275),""),"")</f>
        <v/>
      </c>
      <c r="C3260" s="230" t="str">
        <f>IFERROR(IF(ForbDraft!A3275&lt;&gt;"",ForbDraft!A3275,""),"")</f>
        <v/>
      </c>
      <c r="D3260" s="230" t="str">
        <f t="shared" si="50"/>
        <v/>
      </c>
      <c r="E3260" s="230" t="str">
        <f>IFERROR(IF(ForbDraft!L3275&lt;&gt;"",ABS(ForbDraft!L3275),""),"")</f>
        <v/>
      </c>
      <c r="F3260" s="230" t="str">
        <f>IFERROR(IF(ForbDraft!K3275&lt;&gt;"",ForbDraft!K3275,""),"")</f>
        <v/>
      </c>
    </row>
    <row r="3261" spans="2:6" x14ac:dyDescent="0.2">
      <c r="B3261" s="229" t="str">
        <f>IFERROR(IF(ForbDraft!A3276&lt;&gt;"",ROW(ForbDraft!A3276),""),"")</f>
        <v/>
      </c>
      <c r="C3261" s="230" t="str">
        <f>IFERROR(IF(ForbDraft!A3276&lt;&gt;"",ForbDraft!A3276,""),"")</f>
        <v/>
      </c>
      <c r="D3261" s="230" t="str">
        <f t="shared" si="50"/>
        <v/>
      </c>
      <c r="E3261" s="230" t="str">
        <f>IFERROR(IF(ForbDraft!L3276&lt;&gt;"",ABS(ForbDraft!L3276),""),"")</f>
        <v/>
      </c>
      <c r="F3261" s="230" t="str">
        <f>IFERROR(IF(ForbDraft!K3276&lt;&gt;"",ForbDraft!K3276,""),"")</f>
        <v/>
      </c>
    </row>
    <row r="3262" spans="2:6" x14ac:dyDescent="0.2">
      <c r="B3262" s="229" t="str">
        <f>IFERROR(IF(ForbDraft!A3277&lt;&gt;"",ROW(ForbDraft!A3277),""),"")</f>
        <v/>
      </c>
      <c r="C3262" s="230" t="str">
        <f>IFERROR(IF(ForbDraft!A3277&lt;&gt;"",ForbDraft!A3277,""),"")</f>
        <v/>
      </c>
      <c r="D3262" s="230" t="str">
        <f t="shared" si="50"/>
        <v/>
      </c>
      <c r="E3262" s="230" t="str">
        <f>IFERROR(IF(ForbDraft!L3277&lt;&gt;"",ABS(ForbDraft!L3277),""),"")</f>
        <v/>
      </c>
      <c r="F3262" s="230" t="str">
        <f>IFERROR(IF(ForbDraft!K3277&lt;&gt;"",ForbDraft!K3277,""),"")</f>
        <v/>
      </c>
    </row>
    <row r="3263" spans="2:6" x14ac:dyDescent="0.2">
      <c r="B3263" s="229" t="str">
        <f>IFERROR(IF(ForbDraft!A3278&lt;&gt;"",ROW(ForbDraft!A3278),""),"")</f>
        <v/>
      </c>
      <c r="C3263" s="230" t="str">
        <f>IFERROR(IF(ForbDraft!A3278&lt;&gt;"",ForbDraft!A3278,""),"")</f>
        <v/>
      </c>
      <c r="D3263" s="230" t="str">
        <f t="shared" si="50"/>
        <v/>
      </c>
      <c r="E3263" s="230" t="str">
        <f>IFERROR(IF(ForbDraft!L3278&lt;&gt;"",ABS(ForbDraft!L3278),""),"")</f>
        <v/>
      </c>
      <c r="F3263" s="230" t="str">
        <f>IFERROR(IF(ForbDraft!K3278&lt;&gt;"",ForbDraft!K3278,""),"")</f>
        <v/>
      </c>
    </row>
    <row r="3264" spans="2:6" x14ac:dyDescent="0.2">
      <c r="B3264" s="229" t="str">
        <f>IFERROR(IF(ForbDraft!A3279&lt;&gt;"",ROW(ForbDraft!A3279),""),"")</f>
        <v/>
      </c>
      <c r="C3264" s="230" t="str">
        <f>IFERROR(IF(ForbDraft!A3279&lt;&gt;"",ForbDraft!A3279,""),"")</f>
        <v/>
      </c>
      <c r="D3264" s="230" t="str">
        <f t="shared" si="50"/>
        <v/>
      </c>
      <c r="E3264" s="230" t="str">
        <f>IFERROR(IF(ForbDraft!L3279&lt;&gt;"",ABS(ForbDraft!L3279),""),"")</f>
        <v/>
      </c>
      <c r="F3264" s="230" t="str">
        <f>IFERROR(IF(ForbDraft!K3279&lt;&gt;"",ForbDraft!K3279,""),"")</f>
        <v/>
      </c>
    </row>
    <row r="3265" spans="2:6" x14ac:dyDescent="0.2">
      <c r="B3265" s="229" t="str">
        <f>IFERROR(IF(ForbDraft!A3280&lt;&gt;"",ROW(ForbDraft!A3280),""),"")</f>
        <v/>
      </c>
      <c r="C3265" s="230" t="str">
        <f>IFERROR(IF(ForbDraft!A3280&lt;&gt;"",ForbDraft!A3280,""),"")</f>
        <v/>
      </c>
      <c r="D3265" s="230" t="str">
        <f t="shared" si="50"/>
        <v/>
      </c>
      <c r="E3265" s="230" t="str">
        <f>IFERROR(IF(ForbDraft!L3280&lt;&gt;"",ABS(ForbDraft!L3280),""),"")</f>
        <v/>
      </c>
      <c r="F3265" s="230" t="str">
        <f>IFERROR(IF(ForbDraft!K3280&lt;&gt;"",ForbDraft!K3280,""),"")</f>
        <v/>
      </c>
    </row>
    <row r="3266" spans="2:6" x14ac:dyDescent="0.2">
      <c r="B3266" s="229" t="str">
        <f>IFERROR(IF(ForbDraft!A3281&lt;&gt;"",ROW(ForbDraft!A3281),""),"")</f>
        <v/>
      </c>
      <c r="C3266" s="230" t="str">
        <f>IFERROR(IF(ForbDraft!A3281&lt;&gt;"",ForbDraft!A3281,""),"")</f>
        <v/>
      </c>
      <c r="D3266" s="230" t="str">
        <f t="shared" si="50"/>
        <v/>
      </c>
      <c r="E3266" s="230" t="str">
        <f>IFERROR(IF(ForbDraft!L3281&lt;&gt;"",ABS(ForbDraft!L3281),""),"")</f>
        <v/>
      </c>
      <c r="F3266" s="230" t="str">
        <f>IFERROR(IF(ForbDraft!K3281&lt;&gt;"",ForbDraft!K3281,""),"")</f>
        <v/>
      </c>
    </row>
    <row r="3267" spans="2:6" x14ac:dyDescent="0.2">
      <c r="B3267" s="229" t="str">
        <f>IFERROR(IF(ForbDraft!A3282&lt;&gt;"",ROW(ForbDraft!A3282),""),"")</f>
        <v/>
      </c>
      <c r="C3267" s="230" t="str">
        <f>IFERROR(IF(ForbDraft!A3282&lt;&gt;"",ForbDraft!A3282,""),"")</f>
        <v/>
      </c>
      <c r="D3267" s="230" t="str">
        <f t="shared" ref="D3267:D3330" si="51">IF(F3267="pH לבדיקת גבול","pH",F3267)</f>
        <v/>
      </c>
      <c r="E3267" s="230" t="str">
        <f>IFERROR(IF(ForbDraft!L3282&lt;&gt;"",ABS(ForbDraft!L3282),""),"")</f>
        <v/>
      </c>
      <c r="F3267" s="230" t="str">
        <f>IFERROR(IF(ForbDraft!K3282&lt;&gt;"",ForbDraft!K3282,""),"")</f>
        <v/>
      </c>
    </row>
    <row r="3268" spans="2:6" x14ac:dyDescent="0.2">
      <c r="B3268" s="229" t="str">
        <f>IFERROR(IF(ForbDraft!A3283&lt;&gt;"",ROW(ForbDraft!A3283),""),"")</f>
        <v/>
      </c>
      <c r="C3268" s="230" t="str">
        <f>IFERROR(IF(ForbDraft!A3283&lt;&gt;"",ForbDraft!A3283,""),"")</f>
        <v/>
      </c>
      <c r="D3268" s="230" t="str">
        <f t="shared" si="51"/>
        <v/>
      </c>
      <c r="E3268" s="230" t="str">
        <f>IFERROR(IF(ForbDraft!L3283&lt;&gt;"",ABS(ForbDraft!L3283),""),"")</f>
        <v/>
      </c>
      <c r="F3268" s="230" t="str">
        <f>IFERROR(IF(ForbDraft!K3283&lt;&gt;"",ForbDraft!K3283,""),"")</f>
        <v/>
      </c>
    </row>
    <row r="3269" spans="2:6" x14ac:dyDescent="0.2">
      <c r="B3269" s="229" t="str">
        <f>IFERROR(IF(ForbDraft!A3284&lt;&gt;"",ROW(ForbDraft!A3284),""),"")</f>
        <v/>
      </c>
      <c r="C3269" s="230" t="str">
        <f>IFERROR(IF(ForbDraft!A3284&lt;&gt;"",ForbDraft!A3284,""),"")</f>
        <v/>
      </c>
      <c r="D3269" s="230" t="str">
        <f t="shared" si="51"/>
        <v/>
      </c>
      <c r="E3269" s="230" t="str">
        <f>IFERROR(IF(ForbDraft!L3284&lt;&gt;"",ABS(ForbDraft!L3284),""),"")</f>
        <v/>
      </c>
      <c r="F3269" s="230" t="str">
        <f>IFERROR(IF(ForbDraft!K3284&lt;&gt;"",ForbDraft!K3284,""),"")</f>
        <v/>
      </c>
    </row>
    <row r="3270" spans="2:6" x14ac:dyDescent="0.2">
      <c r="B3270" s="229" t="str">
        <f>IFERROR(IF(ForbDraft!A3285&lt;&gt;"",ROW(ForbDraft!A3285),""),"")</f>
        <v/>
      </c>
      <c r="C3270" s="230" t="str">
        <f>IFERROR(IF(ForbDraft!A3285&lt;&gt;"",ForbDraft!A3285,""),"")</f>
        <v/>
      </c>
      <c r="D3270" s="230" t="str">
        <f t="shared" si="51"/>
        <v/>
      </c>
      <c r="E3270" s="230" t="str">
        <f>IFERROR(IF(ForbDraft!L3285&lt;&gt;"",ABS(ForbDraft!L3285),""),"")</f>
        <v/>
      </c>
      <c r="F3270" s="230" t="str">
        <f>IFERROR(IF(ForbDraft!K3285&lt;&gt;"",ForbDraft!K3285,""),"")</f>
        <v/>
      </c>
    </row>
    <row r="3271" spans="2:6" x14ac:dyDescent="0.2">
      <c r="B3271" s="229" t="str">
        <f>IFERROR(IF(ForbDraft!A3286&lt;&gt;"",ROW(ForbDraft!A3286),""),"")</f>
        <v/>
      </c>
      <c r="C3271" s="230" t="str">
        <f>IFERROR(IF(ForbDraft!A3286&lt;&gt;"",ForbDraft!A3286,""),"")</f>
        <v/>
      </c>
      <c r="D3271" s="230" t="str">
        <f t="shared" si="51"/>
        <v/>
      </c>
      <c r="E3271" s="230" t="str">
        <f>IFERROR(IF(ForbDraft!L3286&lt;&gt;"",ABS(ForbDraft!L3286),""),"")</f>
        <v/>
      </c>
      <c r="F3271" s="230" t="str">
        <f>IFERROR(IF(ForbDraft!K3286&lt;&gt;"",ForbDraft!K3286,""),"")</f>
        <v/>
      </c>
    </row>
    <row r="3272" spans="2:6" x14ac:dyDescent="0.2">
      <c r="B3272" s="229" t="str">
        <f>IFERROR(IF(ForbDraft!A3287&lt;&gt;"",ROW(ForbDraft!A3287),""),"")</f>
        <v/>
      </c>
      <c r="C3272" s="230" t="str">
        <f>IFERROR(IF(ForbDraft!A3287&lt;&gt;"",ForbDraft!A3287,""),"")</f>
        <v/>
      </c>
      <c r="D3272" s="230" t="str">
        <f t="shared" si="51"/>
        <v/>
      </c>
      <c r="E3272" s="230" t="str">
        <f>IFERROR(IF(ForbDraft!L3287&lt;&gt;"",ABS(ForbDraft!L3287),""),"")</f>
        <v/>
      </c>
      <c r="F3272" s="230" t="str">
        <f>IFERROR(IF(ForbDraft!K3287&lt;&gt;"",ForbDraft!K3287,""),"")</f>
        <v/>
      </c>
    </row>
    <row r="3273" spans="2:6" x14ac:dyDescent="0.2">
      <c r="B3273" s="229" t="str">
        <f>IFERROR(IF(ForbDraft!A3288&lt;&gt;"",ROW(ForbDraft!A3288),""),"")</f>
        <v/>
      </c>
      <c r="C3273" s="230" t="str">
        <f>IFERROR(IF(ForbDraft!A3288&lt;&gt;"",ForbDraft!A3288,""),"")</f>
        <v/>
      </c>
      <c r="D3273" s="230" t="str">
        <f t="shared" si="51"/>
        <v/>
      </c>
      <c r="E3273" s="230" t="str">
        <f>IFERROR(IF(ForbDraft!L3288&lt;&gt;"",ABS(ForbDraft!L3288),""),"")</f>
        <v/>
      </c>
      <c r="F3273" s="230" t="str">
        <f>IFERROR(IF(ForbDraft!K3288&lt;&gt;"",ForbDraft!K3288,""),"")</f>
        <v/>
      </c>
    </row>
    <row r="3274" spans="2:6" x14ac:dyDescent="0.2">
      <c r="B3274" s="229" t="str">
        <f>IFERROR(IF(ForbDraft!A3289&lt;&gt;"",ROW(ForbDraft!A3289),""),"")</f>
        <v/>
      </c>
      <c r="C3274" s="230" t="str">
        <f>IFERROR(IF(ForbDraft!A3289&lt;&gt;"",ForbDraft!A3289,""),"")</f>
        <v/>
      </c>
      <c r="D3274" s="230" t="str">
        <f t="shared" si="51"/>
        <v/>
      </c>
      <c r="E3274" s="230" t="str">
        <f>IFERROR(IF(ForbDraft!L3289&lt;&gt;"",ABS(ForbDraft!L3289),""),"")</f>
        <v/>
      </c>
      <c r="F3274" s="230" t="str">
        <f>IFERROR(IF(ForbDraft!K3289&lt;&gt;"",ForbDraft!K3289,""),"")</f>
        <v/>
      </c>
    </row>
    <row r="3275" spans="2:6" x14ac:dyDescent="0.2">
      <c r="B3275" s="229" t="str">
        <f>IFERROR(IF(ForbDraft!A3290&lt;&gt;"",ROW(ForbDraft!A3290),""),"")</f>
        <v/>
      </c>
      <c r="C3275" s="230" t="str">
        <f>IFERROR(IF(ForbDraft!A3290&lt;&gt;"",ForbDraft!A3290,""),"")</f>
        <v/>
      </c>
      <c r="D3275" s="230" t="str">
        <f t="shared" si="51"/>
        <v/>
      </c>
      <c r="E3275" s="230" t="str">
        <f>IFERROR(IF(ForbDraft!L3290&lt;&gt;"",ABS(ForbDraft!L3290),""),"")</f>
        <v/>
      </c>
      <c r="F3275" s="230" t="str">
        <f>IFERROR(IF(ForbDraft!K3290&lt;&gt;"",ForbDraft!K3290,""),"")</f>
        <v/>
      </c>
    </row>
    <row r="3276" spans="2:6" x14ac:dyDescent="0.2">
      <c r="B3276" s="229" t="str">
        <f>IFERROR(IF(ForbDraft!A3291&lt;&gt;"",ROW(ForbDraft!A3291),""),"")</f>
        <v/>
      </c>
      <c r="C3276" s="230" t="str">
        <f>IFERROR(IF(ForbDraft!A3291&lt;&gt;"",ForbDraft!A3291,""),"")</f>
        <v/>
      </c>
      <c r="D3276" s="230" t="str">
        <f t="shared" si="51"/>
        <v/>
      </c>
      <c r="E3276" s="230" t="str">
        <f>IFERROR(IF(ForbDraft!L3291&lt;&gt;"",ABS(ForbDraft!L3291),""),"")</f>
        <v/>
      </c>
      <c r="F3276" s="230" t="str">
        <f>IFERROR(IF(ForbDraft!K3291&lt;&gt;"",ForbDraft!K3291,""),"")</f>
        <v/>
      </c>
    </row>
    <row r="3277" spans="2:6" x14ac:dyDescent="0.2">
      <c r="B3277" s="229" t="str">
        <f>IFERROR(IF(ForbDraft!A3292&lt;&gt;"",ROW(ForbDraft!A3292),""),"")</f>
        <v/>
      </c>
      <c r="C3277" s="230" t="str">
        <f>IFERROR(IF(ForbDraft!A3292&lt;&gt;"",ForbDraft!A3292,""),"")</f>
        <v/>
      </c>
      <c r="D3277" s="230" t="str">
        <f t="shared" si="51"/>
        <v/>
      </c>
      <c r="E3277" s="230" t="str">
        <f>IFERROR(IF(ForbDraft!L3292&lt;&gt;"",ABS(ForbDraft!L3292),""),"")</f>
        <v/>
      </c>
      <c r="F3277" s="230" t="str">
        <f>IFERROR(IF(ForbDraft!K3292&lt;&gt;"",ForbDraft!K3292,""),"")</f>
        <v/>
      </c>
    </row>
    <row r="3278" spans="2:6" x14ac:dyDescent="0.2">
      <c r="B3278" s="229" t="str">
        <f>IFERROR(IF(ForbDraft!A3293&lt;&gt;"",ROW(ForbDraft!A3293),""),"")</f>
        <v/>
      </c>
      <c r="C3278" s="230" t="str">
        <f>IFERROR(IF(ForbDraft!A3293&lt;&gt;"",ForbDraft!A3293,""),"")</f>
        <v/>
      </c>
      <c r="D3278" s="230" t="str">
        <f t="shared" si="51"/>
        <v/>
      </c>
      <c r="E3278" s="230" t="str">
        <f>IFERROR(IF(ForbDraft!L3293&lt;&gt;"",ABS(ForbDraft!L3293),""),"")</f>
        <v/>
      </c>
      <c r="F3278" s="230" t="str">
        <f>IFERROR(IF(ForbDraft!K3293&lt;&gt;"",ForbDraft!K3293,""),"")</f>
        <v/>
      </c>
    </row>
    <row r="3279" spans="2:6" x14ac:dyDescent="0.2">
      <c r="B3279" s="229" t="str">
        <f>IFERROR(IF(ForbDraft!A3294&lt;&gt;"",ROW(ForbDraft!A3294),""),"")</f>
        <v/>
      </c>
      <c r="C3279" s="230" t="str">
        <f>IFERROR(IF(ForbDraft!A3294&lt;&gt;"",ForbDraft!A3294,""),"")</f>
        <v/>
      </c>
      <c r="D3279" s="230" t="str">
        <f t="shared" si="51"/>
        <v/>
      </c>
      <c r="E3279" s="230" t="str">
        <f>IFERROR(IF(ForbDraft!L3294&lt;&gt;"",ABS(ForbDraft!L3294),""),"")</f>
        <v/>
      </c>
      <c r="F3279" s="230" t="str">
        <f>IFERROR(IF(ForbDraft!K3294&lt;&gt;"",ForbDraft!K3294,""),"")</f>
        <v/>
      </c>
    </row>
    <row r="3280" spans="2:6" x14ac:dyDescent="0.2">
      <c r="B3280" s="229" t="str">
        <f>IFERROR(IF(ForbDraft!A3295&lt;&gt;"",ROW(ForbDraft!A3295),""),"")</f>
        <v/>
      </c>
      <c r="C3280" s="230" t="str">
        <f>IFERROR(IF(ForbDraft!A3295&lt;&gt;"",ForbDraft!A3295,""),"")</f>
        <v/>
      </c>
      <c r="D3280" s="230" t="str">
        <f t="shared" si="51"/>
        <v/>
      </c>
      <c r="E3280" s="230" t="str">
        <f>IFERROR(IF(ForbDraft!L3295&lt;&gt;"",ABS(ForbDraft!L3295),""),"")</f>
        <v/>
      </c>
      <c r="F3280" s="230" t="str">
        <f>IFERROR(IF(ForbDraft!K3295&lt;&gt;"",ForbDraft!K3295,""),"")</f>
        <v/>
      </c>
    </row>
    <row r="3281" spans="2:6" x14ac:dyDescent="0.2">
      <c r="B3281" s="229" t="str">
        <f>IFERROR(IF(ForbDraft!A3296&lt;&gt;"",ROW(ForbDraft!A3296),""),"")</f>
        <v/>
      </c>
      <c r="C3281" s="230" t="str">
        <f>IFERROR(IF(ForbDraft!A3296&lt;&gt;"",ForbDraft!A3296,""),"")</f>
        <v/>
      </c>
      <c r="D3281" s="230" t="str">
        <f t="shared" si="51"/>
        <v/>
      </c>
      <c r="E3281" s="230" t="str">
        <f>IFERROR(IF(ForbDraft!L3296&lt;&gt;"",ABS(ForbDraft!L3296),""),"")</f>
        <v/>
      </c>
      <c r="F3281" s="230" t="str">
        <f>IFERROR(IF(ForbDraft!K3296&lt;&gt;"",ForbDraft!K3296,""),"")</f>
        <v/>
      </c>
    </row>
    <row r="3282" spans="2:6" x14ac:dyDescent="0.2">
      <c r="B3282" s="229" t="str">
        <f>IFERROR(IF(ForbDraft!A3297&lt;&gt;"",ROW(ForbDraft!A3297),""),"")</f>
        <v/>
      </c>
      <c r="C3282" s="230" t="str">
        <f>IFERROR(IF(ForbDraft!A3297&lt;&gt;"",ForbDraft!A3297,""),"")</f>
        <v/>
      </c>
      <c r="D3282" s="230" t="str">
        <f t="shared" si="51"/>
        <v/>
      </c>
      <c r="E3282" s="230" t="str">
        <f>IFERROR(IF(ForbDraft!L3297&lt;&gt;"",ABS(ForbDraft!L3297),""),"")</f>
        <v/>
      </c>
      <c r="F3282" s="230" t="str">
        <f>IFERROR(IF(ForbDraft!K3297&lt;&gt;"",ForbDraft!K3297,""),"")</f>
        <v/>
      </c>
    </row>
    <row r="3283" spans="2:6" x14ac:dyDescent="0.2">
      <c r="B3283" s="229" t="str">
        <f>IFERROR(IF(ForbDraft!A3298&lt;&gt;"",ROW(ForbDraft!A3298),""),"")</f>
        <v/>
      </c>
      <c r="C3283" s="230" t="str">
        <f>IFERROR(IF(ForbDraft!A3298&lt;&gt;"",ForbDraft!A3298,""),"")</f>
        <v/>
      </c>
      <c r="D3283" s="230" t="str">
        <f t="shared" si="51"/>
        <v/>
      </c>
      <c r="E3283" s="230" t="str">
        <f>IFERROR(IF(ForbDraft!L3298&lt;&gt;"",ABS(ForbDraft!L3298),""),"")</f>
        <v/>
      </c>
      <c r="F3283" s="230" t="str">
        <f>IFERROR(IF(ForbDraft!K3298&lt;&gt;"",ForbDraft!K3298,""),"")</f>
        <v/>
      </c>
    </row>
    <row r="3284" spans="2:6" x14ac:dyDescent="0.2">
      <c r="B3284" s="229" t="str">
        <f>IFERROR(IF(ForbDraft!A3299&lt;&gt;"",ROW(ForbDraft!A3299),""),"")</f>
        <v/>
      </c>
      <c r="C3284" s="230" t="str">
        <f>IFERROR(IF(ForbDraft!A3299&lt;&gt;"",ForbDraft!A3299,""),"")</f>
        <v/>
      </c>
      <c r="D3284" s="230" t="str">
        <f t="shared" si="51"/>
        <v/>
      </c>
      <c r="E3284" s="230" t="str">
        <f>IFERROR(IF(ForbDraft!L3299&lt;&gt;"",ABS(ForbDraft!L3299),""),"")</f>
        <v/>
      </c>
      <c r="F3284" s="230" t="str">
        <f>IFERROR(IF(ForbDraft!K3299&lt;&gt;"",ForbDraft!K3299,""),"")</f>
        <v/>
      </c>
    </row>
    <row r="3285" spans="2:6" x14ac:dyDescent="0.2">
      <c r="B3285" s="229" t="str">
        <f>IFERROR(IF(ForbDraft!A3300&lt;&gt;"",ROW(ForbDraft!A3300),""),"")</f>
        <v/>
      </c>
      <c r="C3285" s="230" t="str">
        <f>IFERROR(IF(ForbDraft!A3300&lt;&gt;"",ForbDraft!A3300,""),"")</f>
        <v/>
      </c>
      <c r="D3285" s="230" t="str">
        <f t="shared" si="51"/>
        <v/>
      </c>
      <c r="E3285" s="230" t="str">
        <f>IFERROR(IF(ForbDraft!L3300&lt;&gt;"",ABS(ForbDraft!L3300),""),"")</f>
        <v/>
      </c>
      <c r="F3285" s="230" t="str">
        <f>IFERROR(IF(ForbDraft!K3300&lt;&gt;"",ForbDraft!K3300,""),"")</f>
        <v/>
      </c>
    </row>
    <row r="3286" spans="2:6" x14ac:dyDescent="0.2">
      <c r="B3286" s="229" t="str">
        <f>IFERROR(IF(ForbDraft!A3301&lt;&gt;"",ROW(ForbDraft!A3301),""),"")</f>
        <v/>
      </c>
      <c r="C3286" s="230" t="str">
        <f>IFERROR(IF(ForbDraft!A3301&lt;&gt;"",ForbDraft!A3301,""),"")</f>
        <v/>
      </c>
      <c r="D3286" s="230" t="str">
        <f t="shared" si="51"/>
        <v/>
      </c>
      <c r="E3286" s="230" t="str">
        <f>IFERROR(IF(ForbDraft!L3301&lt;&gt;"",ABS(ForbDraft!L3301),""),"")</f>
        <v/>
      </c>
      <c r="F3286" s="230" t="str">
        <f>IFERROR(IF(ForbDraft!K3301&lt;&gt;"",ForbDraft!K3301,""),"")</f>
        <v/>
      </c>
    </row>
    <row r="3287" spans="2:6" x14ac:dyDescent="0.2">
      <c r="B3287" s="229" t="str">
        <f>IFERROR(IF(ForbDraft!A3302&lt;&gt;"",ROW(ForbDraft!A3302),""),"")</f>
        <v/>
      </c>
      <c r="C3287" s="230" t="str">
        <f>IFERROR(IF(ForbDraft!A3302&lt;&gt;"",ForbDraft!A3302,""),"")</f>
        <v/>
      </c>
      <c r="D3287" s="230" t="str">
        <f t="shared" si="51"/>
        <v/>
      </c>
      <c r="E3287" s="230" t="str">
        <f>IFERROR(IF(ForbDraft!L3302&lt;&gt;"",ABS(ForbDraft!L3302),""),"")</f>
        <v/>
      </c>
      <c r="F3287" s="230" t="str">
        <f>IFERROR(IF(ForbDraft!K3302&lt;&gt;"",ForbDraft!K3302,""),"")</f>
        <v/>
      </c>
    </row>
    <row r="3288" spans="2:6" x14ac:dyDescent="0.2">
      <c r="B3288" s="229" t="str">
        <f>IFERROR(IF(ForbDraft!A3303&lt;&gt;"",ROW(ForbDraft!A3303),""),"")</f>
        <v/>
      </c>
      <c r="C3288" s="230" t="str">
        <f>IFERROR(IF(ForbDraft!A3303&lt;&gt;"",ForbDraft!A3303,""),"")</f>
        <v/>
      </c>
      <c r="D3288" s="230" t="str">
        <f t="shared" si="51"/>
        <v/>
      </c>
      <c r="E3288" s="230" t="str">
        <f>IFERROR(IF(ForbDraft!L3303&lt;&gt;"",ABS(ForbDraft!L3303),""),"")</f>
        <v/>
      </c>
      <c r="F3288" s="230" t="str">
        <f>IFERROR(IF(ForbDraft!K3303&lt;&gt;"",ForbDraft!K3303,""),"")</f>
        <v/>
      </c>
    </row>
    <row r="3289" spans="2:6" x14ac:dyDescent="0.2">
      <c r="B3289" s="229" t="str">
        <f>IFERROR(IF(ForbDraft!A3304&lt;&gt;"",ROW(ForbDraft!A3304),""),"")</f>
        <v/>
      </c>
      <c r="C3289" s="230" t="str">
        <f>IFERROR(IF(ForbDraft!A3304&lt;&gt;"",ForbDraft!A3304,""),"")</f>
        <v/>
      </c>
      <c r="D3289" s="230" t="str">
        <f t="shared" si="51"/>
        <v/>
      </c>
      <c r="E3289" s="230" t="str">
        <f>IFERROR(IF(ForbDraft!L3304&lt;&gt;"",ABS(ForbDraft!L3304),""),"")</f>
        <v/>
      </c>
      <c r="F3289" s="230" t="str">
        <f>IFERROR(IF(ForbDraft!K3304&lt;&gt;"",ForbDraft!K3304,""),"")</f>
        <v/>
      </c>
    </row>
    <row r="3290" spans="2:6" x14ac:dyDescent="0.2">
      <c r="B3290" s="229" t="str">
        <f>IFERROR(IF(ForbDraft!A3305&lt;&gt;"",ROW(ForbDraft!A3305),""),"")</f>
        <v/>
      </c>
      <c r="C3290" s="230" t="str">
        <f>IFERROR(IF(ForbDraft!A3305&lt;&gt;"",ForbDraft!A3305,""),"")</f>
        <v/>
      </c>
      <c r="D3290" s="230" t="str">
        <f t="shared" si="51"/>
        <v/>
      </c>
      <c r="E3290" s="230" t="str">
        <f>IFERROR(IF(ForbDraft!L3305&lt;&gt;"",ABS(ForbDraft!L3305),""),"")</f>
        <v/>
      </c>
      <c r="F3290" s="230" t="str">
        <f>IFERROR(IF(ForbDraft!K3305&lt;&gt;"",ForbDraft!K3305,""),"")</f>
        <v/>
      </c>
    </row>
    <row r="3291" spans="2:6" x14ac:dyDescent="0.2">
      <c r="B3291" s="229" t="str">
        <f>IFERROR(IF(ForbDraft!A3306&lt;&gt;"",ROW(ForbDraft!A3306),""),"")</f>
        <v/>
      </c>
      <c r="C3291" s="230" t="str">
        <f>IFERROR(IF(ForbDraft!A3306&lt;&gt;"",ForbDraft!A3306,""),"")</f>
        <v/>
      </c>
      <c r="D3291" s="230" t="str">
        <f t="shared" si="51"/>
        <v/>
      </c>
      <c r="E3291" s="230" t="str">
        <f>IFERROR(IF(ForbDraft!L3306&lt;&gt;"",ABS(ForbDraft!L3306),""),"")</f>
        <v/>
      </c>
      <c r="F3291" s="230" t="str">
        <f>IFERROR(IF(ForbDraft!K3306&lt;&gt;"",ForbDraft!K3306,""),"")</f>
        <v/>
      </c>
    </row>
    <row r="3292" spans="2:6" x14ac:dyDescent="0.2">
      <c r="B3292" s="229" t="str">
        <f>IFERROR(IF(ForbDraft!A3307&lt;&gt;"",ROW(ForbDraft!A3307),""),"")</f>
        <v/>
      </c>
      <c r="C3292" s="230" t="str">
        <f>IFERROR(IF(ForbDraft!A3307&lt;&gt;"",ForbDraft!A3307,""),"")</f>
        <v/>
      </c>
      <c r="D3292" s="230" t="str">
        <f t="shared" si="51"/>
        <v/>
      </c>
      <c r="E3292" s="230" t="str">
        <f>IFERROR(IF(ForbDraft!L3307&lt;&gt;"",ABS(ForbDraft!L3307),""),"")</f>
        <v/>
      </c>
      <c r="F3292" s="230" t="str">
        <f>IFERROR(IF(ForbDraft!K3307&lt;&gt;"",ForbDraft!K3307,""),"")</f>
        <v/>
      </c>
    </row>
    <row r="3293" spans="2:6" x14ac:dyDescent="0.2">
      <c r="B3293" s="229" t="str">
        <f>IFERROR(IF(ForbDraft!A3308&lt;&gt;"",ROW(ForbDraft!A3308),""),"")</f>
        <v/>
      </c>
      <c r="C3293" s="230" t="str">
        <f>IFERROR(IF(ForbDraft!A3308&lt;&gt;"",ForbDraft!A3308,""),"")</f>
        <v/>
      </c>
      <c r="D3293" s="230" t="str">
        <f t="shared" si="51"/>
        <v/>
      </c>
      <c r="E3293" s="230" t="str">
        <f>IFERROR(IF(ForbDraft!L3308&lt;&gt;"",ABS(ForbDraft!L3308),""),"")</f>
        <v/>
      </c>
      <c r="F3293" s="230" t="str">
        <f>IFERROR(IF(ForbDraft!K3308&lt;&gt;"",ForbDraft!K3308,""),"")</f>
        <v/>
      </c>
    </row>
    <row r="3294" spans="2:6" x14ac:dyDescent="0.2">
      <c r="B3294" s="229" t="str">
        <f>IFERROR(IF(ForbDraft!A3309&lt;&gt;"",ROW(ForbDraft!A3309),""),"")</f>
        <v/>
      </c>
      <c r="C3294" s="230" t="str">
        <f>IFERROR(IF(ForbDraft!A3309&lt;&gt;"",ForbDraft!A3309,""),"")</f>
        <v/>
      </c>
      <c r="D3294" s="230" t="str">
        <f t="shared" si="51"/>
        <v/>
      </c>
      <c r="E3294" s="230" t="str">
        <f>IFERROR(IF(ForbDraft!L3309&lt;&gt;"",ABS(ForbDraft!L3309),""),"")</f>
        <v/>
      </c>
      <c r="F3294" s="230" t="str">
        <f>IFERROR(IF(ForbDraft!K3309&lt;&gt;"",ForbDraft!K3309,""),"")</f>
        <v/>
      </c>
    </row>
    <row r="3295" spans="2:6" x14ac:dyDescent="0.2">
      <c r="B3295" s="229" t="str">
        <f>IFERROR(IF(ForbDraft!A3310&lt;&gt;"",ROW(ForbDraft!A3310),""),"")</f>
        <v/>
      </c>
      <c r="C3295" s="230" t="str">
        <f>IFERROR(IF(ForbDraft!A3310&lt;&gt;"",ForbDraft!A3310,""),"")</f>
        <v/>
      </c>
      <c r="D3295" s="230" t="str">
        <f t="shared" si="51"/>
        <v/>
      </c>
      <c r="E3295" s="230" t="str">
        <f>IFERROR(IF(ForbDraft!L3310&lt;&gt;"",ABS(ForbDraft!L3310),""),"")</f>
        <v/>
      </c>
      <c r="F3295" s="230" t="str">
        <f>IFERROR(IF(ForbDraft!K3310&lt;&gt;"",ForbDraft!K3310,""),"")</f>
        <v/>
      </c>
    </row>
    <row r="3296" spans="2:6" x14ac:dyDescent="0.2">
      <c r="B3296" s="229" t="str">
        <f>IFERROR(IF(ForbDraft!A3311&lt;&gt;"",ROW(ForbDraft!A3311),""),"")</f>
        <v/>
      </c>
      <c r="C3296" s="230" t="str">
        <f>IFERROR(IF(ForbDraft!A3311&lt;&gt;"",ForbDraft!A3311,""),"")</f>
        <v/>
      </c>
      <c r="D3296" s="230" t="str">
        <f t="shared" si="51"/>
        <v/>
      </c>
      <c r="E3296" s="230" t="str">
        <f>IFERROR(IF(ForbDraft!L3311&lt;&gt;"",ABS(ForbDraft!L3311),""),"")</f>
        <v/>
      </c>
      <c r="F3296" s="230" t="str">
        <f>IFERROR(IF(ForbDraft!K3311&lt;&gt;"",ForbDraft!K3311,""),"")</f>
        <v/>
      </c>
    </row>
    <row r="3297" spans="2:6" x14ac:dyDescent="0.2">
      <c r="B3297" s="229" t="str">
        <f>IFERROR(IF(ForbDraft!A3312&lt;&gt;"",ROW(ForbDraft!A3312),""),"")</f>
        <v/>
      </c>
      <c r="C3297" s="230" t="str">
        <f>IFERROR(IF(ForbDraft!A3312&lt;&gt;"",ForbDraft!A3312,""),"")</f>
        <v/>
      </c>
      <c r="D3297" s="230" t="str">
        <f t="shared" si="51"/>
        <v/>
      </c>
      <c r="E3297" s="230" t="str">
        <f>IFERROR(IF(ForbDraft!L3312&lt;&gt;"",ABS(ForbDraft!L3312),""),"")</f>
        <v/>
      </c>
      <c r="F3297" s="230" t="str">
        <f>IFERROR(IF(ForbDraft!K3312&lt;&gt;"",ForbDraft!K3312,""),"")</f>
        <v/>
      </c>
    </row>
    <row r="3298" spans="2:6" x14ac:dyDescent="0.2">
      <c r="B3298" s="229" t="str">
        <f>IFERROR(IF(ForbDraft!A3313&lt;&gt;"",ROW(ForbDraft!A3313),""),"")</f>
        <v/>
      </c>
      <c r="C3298" s="230" t="str">
        <f>IFERROR(IF(ForbDraft!A3313&lt;&gt;"",ForbDraft!A3313,""),"")</f>
        <v/>
      </c>
      <c r="D3298" s="230" t="str">
        <f t="shared" si="51"/>
        <v/>
      </c>
      <c r="E3298" s="230" t="str">
        <f>IFERROR(IF(ForbDraft!L3313&lt;&gt;"",ABS(ForbDraft!L3313),""),"")</f>
        <v/>
      </c>
      <c r="F3298" s="230" t="str">
        <f>IFERROR(IF(ForbDraft!K3313&lt;&gt;"",ForbDraft!K3313,""),"")</f>
        <v/>
      </c>
    </row>
    <row r="3299" spans="2:6" x14ac:dyDescent="0.2">
      <c r="B3299" s="229" t="str">
        <f>IFERROR(IF(ForbDraft!A3314&lt;&gt;"",ROW(ForbDraft!A3314),""),"")</f>
        <v/>
      </c>
      <c r="C3299" s="230" t="str">
        <f>IFERROR(IF(ForbDraft!A3314&lt;&gt;"",ForbDraft!A3314,""),"")</f>
        <v/>
      </c>
      <c r="D3299" s="230" t="str">
        <f t="shared" si="51"/>
        <v/>
      </c>
      <c r="E3299" s="230" t="str">
        <f>IFERROR(IF(ForbDraft!L3314&lt;&gt;"",ABS(ForbDraft!L3314),""),"")</f>
        <v/>
      </c>
      <c r="F3299" s="230" t="str">
        <f>IFERROR(IF(ForbDraft!K3314&lt;&gt;"",ForbDraft!K3314,""),"")</f>
        <v/>
      </c>
    </row>
    <row r="3300" spans="2:6" x14ac:dyDescent="0.2">
      <c r="B3300" s="229" t="str">
        <f>IFERROR(IF(ForbDraft!A3315&lt;&gt;"",ROW(ForbDraft!A3315),""),"")</f>
        <v/>
      </c>
      <c r="C3300" s="230" t="str">
        <f>IFERROR(IF(ForbDraft!A3315&lt;&gt;"",ForbDraft!A3315,""),"")</f>
        <v/>
      </c>
      <c r="D3300" s="230" t="str">
        <f t="shared" si="51"/>
        <v/>
      </c>
      <c r="E3300" s="230" t="str">
        <f>IFERROR(IF(ForbDraft!L3315&lt;&gt;"",ABS(ForbDraft!L3315),""),"")</f>
        <v/>
      </c>
      <c r="F3300" s="230" t="str">
        <f>IFERROR(IF(ForbDraft!K3315&lt;&gt;"",ForbDraft!K3315,""),"")</f>
        <v/>
      </c>
    </row>
    <row r="3301" spans="2:6" x14ac:dyDescent="0.2">
      <c r="B3301" s="229" t="str">
        <f>IFERROR(IF(ForbDraft!A3316&lt;&gt;"",ROW(ForbDraft!A3316),""),"")</f>
        <v/>
      </c>
      <c r="C3301" s="230" t="str">
        <f>IFERROR(IF(ForbDraft!A3316&lt;&gt;"",ForbDraft!A3316,""),"")</f>
        <v/>
      </c>
      <c r="D3301" s="230" t="str">
        <f t="shared" si="51"/>
        <v/>
      </c>
      <c r="E3301" s="230" t="str">
        <f>IFERROR(IF(ForbDraft!L3316&lt;&gt;"",ABS(ForbDraft!L3316),""),"")</f>
        <v/>
      </c>
      <c r="F3301" s="230" t="str">
        <f>IFERROR(IF(ForbDraft!K3316&lt;&gt;"",ForbDraft!K3316,""),"")</f>
        <v/>
      </c>
    </row>
    <row r="3302" spans="2:6" x14ac:dyDescent="0.2">
      <c r="B3302" s="229" t="str">
        <f>IFERROR(IF(ForbDraft!A3317&lt;&gt;"",ROW(ForbDraft!A3317),""),"")</f>
        <v/>
      </c>
      <c r="C3302" s="230" t="str">
        <f>IFERROR(IF(ForbDraft!A3317&lt;&gt;"",ForbDraft!A3317,""),"")</f>
        <v/>
      </c>
      <c r="D3302" s="230" t="str">
        <f t="shared" si="51"/>
        <v/>
      </c>
      <c r="E3302" s="230" t="str">
        <f>IFERROR(IF(ForbDraft!L3317&lt;&gt;"",ABS(ForbDraft!L3317),""),"")</f>
        <v/>
      </c>
      <c r="F3302" s="230" t="str">
        <f>IFERROR(IF(ForbDraft!K3317&lt;&gt;"",ForbDraft!K3317,""),"")</f>
        <v/>
      </c>
    </row>
    <row r="3303" spans="2:6" x14ac:dyDescent="0.2">
      <c r="B3303" s="229" t="str">
        <f>IFERROR(IF(ForbDraft!A3318&lt;&gt;"",ROW(ForbDraft!A3318),""),"")</f>
        <v/>
      </c>
      <c r="C3303" s="230" t="str">
        <f>IFERROR(IF(ForbDraft!A3318&lt;&gt;"",ForbDraft!A3318,""),"")</f>
        <v/>
      </c>
      <c r="D3303" s="230" t="str">
        <f t="shared" si="51"/>
        <v/>
      </c>
      <c r="E3303" s="230" t="str">
        <f>IFERROR(IF(ForbDraft!L3318&lt;&gt;"",ABS(ForbDraft!L3318),""),"")</f>
        <v/>
      </c>
      <c r="F3303" s="230" t="str">
        <f>IFERROR(IF(ForbDraft!K3318&lt;&gt;"",ForbDraft!K3318,""),"")</f>
        <v/>
      </c>
    </row>
    <row r="3304" spans="2:6" x14ac:dyDescent="0.2">
      <c r="B3304" s="229" t="str">
        <f>IFERROR(IF(ForbDraft!A3319&lt;&gt;"",ROW(ForbDraft!A3319),""),"")</f>
        <v/>
      </c>
      <c r="C3304" s="230" t="str">
        <f>IFERROR(IF(ForbDraft!A3319&lt;&gt;"",ForbDraft!A3319,""),"")</f>
        <v/>
      </c>
      <c r="D3304" s="230" t="str">
        <f t="shared" si="51"/>
        <v/>
      </c>
      <c r="E3304" s="230" t="str">
        <f>IFERROR(IF(ForbDraft!L3319&lt;&gt;"",ABS(ForbDraft!L3319),""),"")</f>
        <v/>
      </c>
      <c r="F3304" s="230" t="str">
        <f>IFERROR(IF(ForbDraft!K3319&lt;&gt;"",ForbDraft!K3319,""),"")</f>
        <v/>
      </c>
    </row>
    <row r="3305" spans="2:6" x14ac:dyDescent="0.2">
      <c r="B3305" s="229" t="str">
        <f>IFERROR(IF(ForbDraft!A3320&lt;&gt;"",ROW(ForbDraft!A3320),""),"")</f>
        <v/>
      </c>
      <c r="C3305" s="230" t="str">
        <f>IFERROR(IF(ForbDraft!A3320&lt;&gt;"",ForbDraft!A3320,""),"")</f>
        <v/>
      </c>
      <c r="D3305" s="230" t="str">
        <f t="shared" si="51"/>
        <v/>
      </c>
      <c r="E3305" s="230" t="str">
        <f>IFERROR(IF(ForbDraft!L3320&lt;&gt;"",ABS(ForbDraft!L3320),""),"")</f>
        <v/>
      </c>
      <c r="F3305" s="230" t="str">
        <f>IFERROR(IF(ForbDraft!K3320&lt;&gt;"",ForbDraft!K3320,""),"")</f>
        <v/>
      </c>
    </row>
    <row r="3306" spans="2:6" x14ac:dyDescent="0.2">
      <c r="B3306" s="229" t="str">
        <f>IFERROR(IF(ForbDraft!A3321&lt;&gt;"",ROW(ForbDraft!A3321),""),"")</f>
        <v/>
      </c>
      <c r="C3306" s="230" t="str">
        <f>IFERROR(IF(ForbDraft!A3321&lt;&gt;"",ForbDraft!A3321,""),"")</f>
        <v/>
      </c>
      <c r="D3306" s="230" t="str">
        <f t="shared" si="51"/>
        <v/>
      </c>
      <c r="E3306" s="230" t="str">
        <f>IFERROR(IF(ForbDraft!L3321&lt;&gt;"",ABS(ForbDraft!L3321),""),"")</f>
        <v/>
      </c>
      <c r="F3306" s="230" t="str">
        <f>IFERROR(IF(ForbDraft!K3321&lt;&gt;"",ForbDraft!K3321,""),"")</f>
        <v/>
      </c>
    </row>
    <row r="3307" spans="2:6" x14ac:dyDescent="0.2">
      <c r="B3307" s="229" t="str">
        <f>IFERROR(IF(ForbDraft!A3322&lt;&gt;"",ROW(ForbDraft!A3322),""),"")</f>
        <v/>
      </c>
      <c r="C3307" s="230" t="str">
        <f>IFERROR(IF(ForbDraft!A3322&lt;&gt;"",ForbDraft!A3322,""),"")</f>
        <v/>
      </c>
      <c r="D3307" s="230" t="str">
        <f t="shared" si="51"/>
        <v/>
      </c>
      <c r="E3307" s="230" t="str">
        <f>IFERROR(IF(ForbDraft!L3322&lt;&gt;"",ABS(ForbDraft!L3322),""),"")</f>
        <v/>
      </c>
      <c r="F3307" s="230" t="str">
        <f>IFERROR(IF(ForbDraft!K3322&lt;&gt;"",ForbDraft!K3322,""),"")</f>
        <v/>
      </c>
    </row>
    <row r="3308" spans="2:6" x14ac:dyDescent="0.2">
      <c r="B3308" s="229" t="str">
        <f>IFERROR(IF(ForbDraft!A3323&lt;&gt;"",ROW(ForbDraft!A3323),""),"")</f>
        <v/>
      </c>
      <c r="C3308" s="230" t="str">
        <f>IFERROR(IF(ForbDraft!A3323&lt;&gt;"",ForbDraft!A3323,""),"")</f>
        <v/>
      </c>
      <c r="D3308" s="230" t="str">
        <f t="shared" si="51"/>
        <v/>
      </c>
      <c r="E3308" s="230" t="str">
        <f>IFERROR(IF(ForbDraft!L3323&lt;&gt;"",ABS(ForbDraft!L3323),""),"")</f>
        <v/>
      </c>
      <c r="F3308" s="230" t="str">
        <f>IFERROR(IF(ForbDraft!K3323&lt;&gt;"",ForbDraft!K3323,""),"")</f>
        <v/>
      </c>
    </row>
    <row r="3309" spans="2:6" x14ac:dyDescent="0.2">
      <c r="B3309" s="229" t="str">
        <f>IFERROR(IF(ForbDraft!A3324&lt;&gt;"",ROW(ForbDraft!A3324),""),"")</f>
        <v/>
      </c>
      <c r="C3309" s="230" t="str">
        <f>IFERROR(IF(ForbDraft!A3324&lt;&gt;"",ForbDraft!A3324,""),"")</f>
        <v/>
      </c>
      <c r="D3309" s="230" t="str">
        <f t="shared" si="51"/>
        <v/>
      </c>
      <c r="E3309" s="230" t="str">
        <f>IFERROR(IF(ForbDraft!L3324&lt;&gt;"",ABS(ForbDraft!L3324),""),"")</f>
        <v/>
      </c>
      <c r="F3309" s="230" t="str">
        <f>IFERROR(IF(ForbDraft!K3324&lt;&gt;"",ForbDraft!K3324,""),"")</f>
        <v/>
      </c>
    </row>
    <row r="3310" spans="2:6" x14ac:dyDescent="0.2">
      <c r="B3310" s="229" t="str">
        <f>IFERROR(IF(ForbDraft!A3325&lt;&gt;"",ROW(ForbDraft!A3325),""),"")</f>
        <v/>
      </c>
      <c r="C3310" s="230" t="str">
        <f>IFERROR(IF(ForbDraft!A3325&lt;&gt;"",ForbDraft!A3325,""),"")</f>
        <v/>
      </c>
      <c r="D3310" s="230" t="str">
        <f t="shared" si="51"/>
        <v/>
      </c>
      <c r="E3310" s="230" t="str">
        <f>IFERROR(IF(ForbDraft!L3325&lt;&gt;"",ABS(ForbDraft!L3325),""),"")</f>
        <v/>
      </c>
      <c r="F3310" s="230" t="str">
        <f>IFERROR(IF(ForbDraft!K3325&lt;&gt;"",ForbDraft!K3325,""),"")</f>
        <v/>
      </c>
    </row>
    <row r="3311" spans="2:6" x14ac:dyDescent="0.2">
      <c r="B3311" s="229" t="str">
        <f>IFERROR(IF(ForbDraft!A3326&lt;&gt;"",ROW(ForbDraft!A3326),""),"")</f>
        <v/>
      </c>
      <c r="C3311" s="230" t="str">
        <f>IFERROR(IF(ForbDraft!A3326&lt;&gt;"",ForbDraft!A3326,""),"")</f>
        <v/>
      </c>
      <c r="D3311" s="230" t="str">
        <f t="shared" si="51"/>
        <v/>
      </c>
      <c r="E3311" s="230" t="str">
        <f>IFERROR(IF(ForbDraft!L3326&lt;&gt;"",ABS(ForbDraft!L3326),""),"")</f>
        <v/>
      </c>
      <c r="F3311" s="230" t="str">
        <f>IFERROR(IF(ForbDraft!K3326&lt;&gt;"",ForbDraft!K3326,""),"")</f>
        <v/>
      </c>
    </row>
    <row r="3312" spans="2:6" x14ac:dyDescent="0.2">
      <c r="B3312" s="229" t="str">
        <f>IFERROR(IF(ForbDraft!A3327&lt;&gt;"",ROW(ForbDraft!A3327),""),"")</f>
        <v/>
      </c>
      <c r="C3312" s="230" t="str">
        <f>IFERROR(IF(ForbDraft!A3327&lt;&gt;"",ForbDraft!A3327,""),"")</f>
        <v/>
      </c>
      <c r="D3312" s="230" t="str">
        <f t="shared" si="51"/>
        <v/>
      </c>
      <c r="E3312" s="230" t="str">
        <f>IFERROR(IF(ForbDraft!L3327&lt;&gt;"",ABS(ForbDraft!L3327),""),"")</f>
        <v/>
      </c>
      <c r="F3312" s="230" t="str">
        <f>IFERROR(IF(ForbDraft!K3327&lt;&gt;"",ForbDraft!K3327,""),"")</f>
        <v/>
      </c>
    </row>
    <row r="3313" spans="2:6" x14ac:dyDescent="0.2">
      <c r="B3313" s="229" t="str">
        <f>IFERROR(IF(ForbDraft!A3328&lt;&gt;"",ROW(ForbDraft!A3328),""),"")</f>
        <v/>
      </c>
      <c r="C3313" s="230" t="str">
        <f>IFERROR(IF(ForbDraft!A3328&lt;&gt;"",ForbDraft!A3328,""),"")</f>
        <v/>
      </c>
      <c r="D3313" s="230" t="str">
        <f t="shared" si="51"/>
        <v/>
      </c>
      <c r="E3313" s="230" t="str">
        <f>IFERROR(IF(ForbDraft!L3328&lt;&gt;"",ABS(ForbDraft!L3328),""),"")</f>
        <v/>
      </c>
      <c r="F3313" s="230" t="str">
        <f>IFERROR(IF(ForbDraft!K3328&lt;&gt;"",ForbDraft!K3328,""),"")</f>
        <v/>
      </c>
    </row>
    <row r="3314" spans="2:6" x14ac:dyDescent="0.2">
      <c r="B3314" s="229" t="str">
        <f>IFERROR(IF(ForbDraft!A3329&lt;&gt;"",ROW(ForbDraft!A3329),""),"")</f>
        <v/>
      </c>
      <c r="C3314" s="230" t="str">
        <f>IFERROR(IF(ForbDraft!A3329&lt;&gt;"",ForbDraft!A3329,""),"")</f>
        <v/>
      </c>
      <c r="D3314" s="230" t="str">
        <f t="shared" si="51"/>
        <v/>
      </c>
      <c r="E3314" s="230" t="str">
        <f>IFERROR(IF(ForbDraft!L3329&lt;&gt;"",ABS(ForbDraft!L3329),""),"")</f>
        <v/>
      </c>
      <c r="F3314" s="230" t="str">
        <f>IFERROR(IF(ForbDraft!K3329&lt;&gt;"",ForbDraft!K3329,""),"")</f>
        <v/>
      </c>
    </row>
    <row r="3315" spans="2:6" x14ac:dyDescent="0.2">
      <c r="B3315" s="229" t="str">
        <f>IFERROR(IF(ForbDraft!A3330&lt;&gt;"",ROW(ForbDraft!A3330),""),"")</f>
        <v/>
      </c>
      <c r="C3315" s="230" t="str">
        <f>IFERROR(IF(ForbDraft!A3330&lt;&gt;"",ForbDraft!A3330,""),"")</f>
        <v/>
      </c>
      <c r="D3315" s="230" t="str">
        <f t="shared" si="51"/>
        <v/>
      </c>
      <c r="E3315" s="230" t="str">
        <f>IFERROR(IF(ForbDraft!L3330&lt;&gt;"",ABS(ForbDraft!L3330),""),"")</f>
        <v/>
      </c>
      <c r="F3315" s="230" t="str">
        <f>IFERROR(IF(ForbDraft!K3330&lt;&gt;"",ForbDraft!K3330,""),"")</f>
        <v/>
      </c>
    </row>
    <row r="3316" spans="2:6" x14ac:dyDescent="0.2">
      <c r="B3316" s="229" t="str">
        <f>IFERROR(IF(ForbDraft!A3331&lt;&gt;"",ROW(ForbDraft!A3331),""),"")</f>
        <v/>
      </c>
      <c r="C3316" s="230" t="str">
        <f>IFERROR(IF(ForbDraft!A3331&lt;&gt;"",ForbDraft!A3331,""),"")</f>
        <v/>
      </c>
      <c r="D3316" s="230" t="str">
        <f t="shared" si="51"/>
        <v/>
      </c>
      <c r="E3316" s="230" t="str">
        <f>IFERROR(IF(ForbDraft!L3331&lt;&gt;"",ABS(ForbDraft!L3331),""),"")</f>
        <v/>
      </c>
      <c r="F3316" s="230" t="str">
        <f>IFERROR(IF(ForbDraft!K3331&lt;&gt;"",ForbDraft!K3331,""),"")</f>
        <v/>
      </c>
    </row>
    <row r="3317" spans="2:6" x14ac:dyDescent="0.2">
      <c r="B3317" s="229" t="str">
        <f>IFERROR(IF(ForbDraft!A3332&lt;&gt;"",ROW(ForbDraft!A3332),""),"")</f>
        <v/>
      </c>
      <c r="C3317" s="230" t="str">
        <f>IFERROR(IF(ForbDraft!A3332&lt;&gt;"",ForbDraft!A3332,""),"")</f>
        <v/>
      </c>
      <c r="D3317" s="230" t="str">
        <f t="shared" si="51"/>
        <v/>
      </c>
      <c r="E3317" s="230" t="str">
        <f>IFERROR(IF(ForbDraft!L3332&lt;&gt;"",ABS(ForbDraft!L3332),""),"")</f>
        <v/>
      </c>
      <c r="F3317" s="230" t="str">
        <f>IFERROR(IF(ForbDraft!K3332&lt;&gt;"",ForbDraft!K3332,""),"")</f>
        <v/>
      </c>
    </row>
    <row r="3318" spans="2:6" x14ac:dyDescent="0.2">
      <c r="B3318" s="229" t="str">
        <f>IFERROR(IF(ForbDraft!A3333&lt;&gt;"",ROW(ForbDraft!A3333),""),"")</f>
        <v/>
      </c>
      <c r="C3318" s="230" t="str">
        <f>IFERROR(IF(ForbDraft!A3333&lt;&gt;"",ForbDraft!A3333,""),"")</f>
        <v/>
      </c>
      <c r="D3318" s="230" t="str">
        <f t="shared" si="51"/>
        <v/>
      </c>
      <c r="E3318" s="230" t="str">
        <f>IFERROR(IF(ForbDraft!L3333&lt;&gt;"",ABS(ForbDraft!L3333),""),"")</f>
        <v/>
      </c>
      <c r="F3318" s="230" t="str">
        <f>IFERROR(IF(ForbDraft!K3333&lt;&gt;"",ForbDraft!K3333,""),"")</f>
        <v/>
      </c>
    </row>
    <row r="3319" spans="2:6" x14ac:dyDescent="0.2">
      <c r="B3319" s="229" t="str">
        <f>IFERROR(IF(ForbDraft!A3334&lt;&gt;"",ROW(ForbDraft!A3334),""),"")</f>
        <v/>
      </c>
      <c r="C3319" s="230" t="str">
        <f>IFERROR(IF(ForbDraft!A3334&lt;&gt;"",ForbDraft!A3334,""),"")</f>
        <v/>
      </c>
      <c r="D3319" s="230" t="str">
        <f t="shared" si="51"/>
        <v/>
      </c>
      <c r="E3319" s="230" t="str">
        <f>IFERROR(IF(ForbDraft!L3334&lt;&gt;"",ABS(ForbDraft!L3334),""),"")</f>
        <v/>
      </c>
      <c r="F3319" s="230" t="str">
        <f>IFERROR(IF(ForbDraft!K3334&lt;&gt;"",ForbDraft!K3334,""),"")</f>
        <v/>
      </c>
    </row>
    <row r="3320" spans="2:6" x14ac:dyDescent="0.2">
      <c r="B3320" s="229" t="str">
        <f>IFERROR(IF(ForbDraft!A3335&lt;&gt;"",ROW(ForbDraft!A3335),""),"")</f>
        <v/>
      </c>
      <c r="C3320" s="230" t="str">
        <f>IFERROR(IF(ForbDraft!A3335&lt;&gt;"",ForbDraft!A3335,""),"")</f>
        <v/>
      </c>
      <c r="D3320" s="230" t="str">
        <f t="shared" si="51"/>
        <v/>
      </c>
      <c r="E3320" s="230" t="str">
        <f>IFERROR(IF(ForbDraft!L3335&lt;&gt;"",ABS(ForbDraft!L3335),""),"")</f>
        <v/>
      </c>
      <c r="F3320" s="230" t="str">
        <f>IFERROR(IF(ForbDraft!K3335&lt;&gt;"",ForbDraft!K3335,""),"")</f>
        <v/>
      </c>
    </row>
    <row r="3321" spans="2:6" x14ac:dyDescent="0.2">
      <c r="B3321" s="229" t="str">
        <f>IFERROR(IF(ForbDraft!A3336&lt;&gt;"",ROW(ForbDraft!A3336),""),"")</f>
        <v/>
      </c>
      <c r="C3321" s="230" t="str">
        <f>IFERROR(IF(ForbDraft!A3336&lt;&gt;"",ForbDraft!A3336,""),"")</f>
        <v/>
      </c>
      <c r="D3321" s="230" t="str">
        <f t="shared" si="51"/>
        <v/>
      </c>
      <c r="E3321" s="230" t="str">
        <f>IFERROR(IF(ForbDraft!L3336&lt;&gt;"",ABS(ForbDraft!L3336),""),"")</f>
        <v/>
      </c>
      <c r="F3321" s="230" t="str">
        <f>IFERROR(IF(ForbDraft!K3336&lt;&gt;"",ForbDraft!K3336,""),"")</f>
        <v/>
      </c>
    </row>
    <row r="3322" spans="2:6" x14ac:dyDescent="0.2">
      <c r="B3322" s="229" t="str">
        <f>IFERROR(IF(ForbDraft!A3337&lt;&gt;"",ROW(ForbDraft!A3337),""),"")</f>
        <v/>
      </c>
      <c r="C3322" s="230" t="str">
        <f>IFERROR(IF(ForbDraft!A3337&lt;&gt;"",ForbDraft!A3337,""),"")</f>
        <v/>
      </c>
      <c r="D3322" s="230" t="str">
        <f t="shared" si="51"/>
        <v/>
      </c>
      <c r="E3322" s="230" t="str">
        <f>IFERROR(IF(ForbDraft!L3337&lt;&gt;"",ABS(ForbDraft!L3337),""),"")</f>
        <v/>
      </c>
      <c r="F3322" s="230" t="str">
        <f>IFERROR(IF(ForbDraft!K3337&lt;&gt;"",ForbDraft!K3337,""),"")</f>
        <v/>
      </c>
    </row>
    <row r="3323" spans="2:6" x14ac:dyDescent="0.2">
      <c r="B3323" s="229" t="str">
        <f>IFERROR(IF(ForbDraft!A3338&lt;&gt;"",ROW(ForbDraft!A3338),""),"")</f>
        <v/>
      </c>
      <c r="C3323" s="230" t="str">
        <f>IFERROR(IF(ForbDraft!A3338&lt;&gt;"",ForbDraft!A3338,""),"")</f>
        <v/>
      </c>
      <c r="D3323" s="230" t="str">
        <f t="shared" si="51"/>
        <v/>
      </c>
      <c r="E3323" s="230" t="str">
        <f>IFERROR(IF(ForbDraft!L3338&lt;&gt;"",ABS(ForbDraft!L3338),""),"")</f>
        <v/>
      </c>
      <c r="F3323" s="230" t="str">
        <f>IFERROR(IF(ForbDraft!K3338&lt;&gt;"",ForbDraft!K3338,""),"")</f>
        <v/>
      </c>
    </row>
    <row r="3324" spans="2:6" x14ac:dyDescent="0.2">
      <c r="B3324" s="229" t="str">
        <f>IFERROR(IF(ForbDraft!A3339&lt;&gt;"",ROW(ForbDraft!A3339),""),"")</f>
        <v/>
      </c>
      <c r="C3324" s="230" t="str">
        <f>IFERROR(IF(ForbDraft!A3339&lt;&gt;"",ForbDraft!A3339,""),"")</f>
        <v/>
      </c>
      <c r="D3324" s="230" t="str">
        <f t="shared" si="51"/>
        <v/>
      </c>
      <c r="E3324" s="230" t="str">
        <f>IFERROR(IF(ForbDraft!L3339&lt;&gt;"",ABS(ForbDraft!L3339),""),"")</f>
        <v/>
      </c>
      <c r="F3324" s="230" t="str">
        <f>IFERROR(IF(ForbDraft!K3339&lt;&gt;"",ForbDraft!K3339,""),"")</f>
        <v/>
      </c>
    </row>
    <row r="3325" spans="2:6" x14ac:dyDescent="0.2">
      <c r="B3325" s="229" t="str">
        <f>IFERROR(IF(ForbDraft!A3340&lt;&gt;"",ROW(ForbDraft!A3340),""),"")</f>
        <v/>
      </c>
      <c r="C3325" s="230" t="str">
        <f>IFERROR(IF(ForbDraft!A3340&lt;&gt;"",ForbDraft!A3340,""),"")</f>
        <v/>
      </c>
      <c r="D3325" s="230" t="str">
        <f t="shared" si="51"/>
        <v/>
      </c>
      <c r="E3325" s="230" t="str">
        <f>IFERROR(IF(ForbDraft!L3340&lt;&gt;"",ABS(ForbDraft!L3340),""),"")</f>
        <v/>
      </c>
      <c r="F3325" s="230" t="str">
        <f>IFERROR(IF(ForbDraft!K3340&lt;&gt;"",ForbDraft!K3340,""),"")</f>
        <v/>
      </c>
    </row>
    <row r="3326" spans="2:6" x14ac:dyDescent="0.2">
      <c r="B3326" s="229" t="str">
        <f>IFERROR(IF(ForbDraft!A3341&lt;&gt;"",ROW(ForbDraft!A3341),""),"")</f>
        <v/>
      </c>
      <c r="C3326" s="230" t="str">
        <f>IFERROR(IF(ForbDraft!A3341&lt;&gt;"",ForbDraft!A3341,""),"")</f>
        <v/>
      </c>
      <c r="D3326" s="230" t="str">
        <f t="shared" si="51"/>
        <v/>
      </c>
      <c r="E3326" s="230" t="str">
        <f>IFERROR(IF(ForbDraft!L3341&lt;&gt;"",ABS(ForbDraft!L3341),""),"")</f>
        <v/>
      </c>
      <c r="F3326" s="230" t="str">
        <f>IFERROR(IF(ForbDraft!K3341&lt;&gt;"",ForbDraft!K3341,""),"")</f>
        <v/>
      </c>
    </row>
    <row r="3327" spans="2:6" x14ac:dyDescent="0.2">
      <c r="B3327" s="229" t="str">
        <f>IFERROR(IF(ForbDraft!A3342&lt;&gt;"",ROW(ForbDraft!A3342),""),"")</f>
        <v/>
      </c>
      <c r="C3327" s="230" t="str">
        <f>IFERROR(IF(ForbDraft!A3342&lt;&gt;"",ForbDraft!A3342,""),"")</f>
        <v/>
      </c>
      <c r="D3327" s="230" t="str">
        <f t="shared" si="51"/>
        <v/>
      </c>
      <c r="E3327" s="230" t="str">
        <f>IFERROR(IF(ForbDraft!L3342&lt;&gt;"",ABS(ForbDraft!L3342),""),"")</f>
        <v/>
      </c>
      <c r="F3327" s="230" t="str">
        <f>IFERROR(IF(ForbDraft!K3342&lt;&gt;"",ForbDraft!K3342,""),"")</f>
        <v/>
      </c>
    </row>
    <row r="3328" spans="2:6" x14ac:dyDescent="0.2">
      <c r="B3328" s="229" t="str">
        <f>IFERROR(IF(ForbDraft!A3343&lt;&gt;"",ROW(ForbDraft!A3343),""),"")</f>
        <v/>
      </c>
      <c r="C3328" s="230" t="str">
        <f>IFERROR(IF(ForbDraft!A3343&lt;&gt;"",ForbDraft!A3343,""),"")</f>
        <v/>
      </c>
      <c r="D3328" s="230" t="str">
        <f t="shared" si="51"/>
        <v/>
      </c>
      <c r="E3328" s="230" t="str">
        <f>IFERROR(IF(ForbDraft!L3343&lt;&gt;"",ABS(ForbDraft!L3343),""),"")</f>
        <v/>
      </c>
      <c r="F3328" s="230" t="str">
        <f>IFERROR(IF(ForbDraft!K3343&lt;&gt;"",ForbDraft!K3343,""),"")</f>
        <v/>
      </c>
    </row>
    <row r="3329" spans="2:6" x14ac:dyDescent="0.2">
      <c r="B3329" s="229" t="str">
        <f>IFERROR(IF(ForbDraft!A3344&lt;&gt;"",ROW(ForbDraft!A3344),""),"")</f>
        <v/>
      </c>
      <c r="C3329" s="230" t="str">
        <f>IFERROR(IF(ForbDraft!A3344&lt;&gt;"",ForbDraft!A3344,""),"")</f>
        <v/>
      </c>
      <c r="D3329" s="230" t="str">
        <f t="shared" si="51"/>
        <v/>
      </c>
      <c r="E3329" s="230" t="str">
        <f>IFERROR(IF(ForbDraft!L3344&lt;&gt;"",ABS(ForbDraft!L3344),""),"")</f>
        <v/>
      </c>
      <c r="F3329" s="230" t="str">
        <f>IFERROR(IF(ForbDraft!K3344&lt;&gt;"",ForbDraft!K3344,""),"")</f>
        <v/>
      </c>
    </row>
    <row r="3330" spans="2:6" x14ac:dyDescent="0.2">
      <c r="B3330" s="229" t="str">
        <f>IFERROR(IF(ForbDraft!A3345&lt;&gt;"",ROW(ForbDraft!A3345),""),"")</f>
        <v/>
      </c>
      <c r="C3330" s="230" t="str">
        <f>IFERROR(IF(ForbDraft!A3345&lt;&gt;"",ForbDraft!A3345,""),"")</f>
        <v/>
      </c>
      <c r="D3330" s="230" t="str">
        <f t="shared" si="51"/>
        <v/>
      </c>
      <c r="E3330" s="230" t="str">
        <f>IFERROR(IF(ForbDraft!L3345&lt;&gt;"",ABS(ForbDraft!L3345),""),"")</f>
        <v/>
      </c>
      <c r="F3330" s="230" t="str">
        <f>IFERROR(IF(ForbDraft!K3345&lt;&gt;"",ForbDraft!K3345,""),"")</f>
        <v/>
      </c>
    </row>
    <row r="3331" spans="2:6" x14ac:dyDescent="0.2">
      <c r="B3331" s="229" t="str">
        <f>IFERROR(IF(ForbDraft!A3346&lt;&gt;"",ROW(ForbDraft!A3346),""),"")</f>
        <v/>
      </c>
      <c r="C3331" s="230" t="str">
        <f>IFERROR(IF(ForbDraft!A3346&lt;&gt;"",ForbDraft!A3346,""),"")</f>
        <v/>
      </c>
      <c r="D3331" s="230" t="str">
        <f t="shared" ref="D3331:D3394" si="52">IF(F3331="pH לבדיקת גבול","pH",F3331)</f>
        <v/>
      </c>
      <c r="E3331" s="230" t="str">
        <f>IFERROR(IF(ForbDraft!L3346&lt;&gt;"",ABS(ForbDraft!L3346),""),"")</f>
        <v/>
      </c>
      <c r="F3331" s="230" t="str">
        <f>IFERROR(IF(ForbDraft!K3346&lt;&gt;"",ForbDraft!K3346,""),"")</f>
        <v/>
      </c>
    </row>
    <row r="3332" spans="2:6" x14ac:dyDescent="0.2">
      <c r="B3332" s="229" t="str">
        <f>IFERROR(IF(ForbDraft!A3347&lt;&gt;"",ROW(ForbDraft!A3347),""),"")</f>
        <v/>
      </c>
      <c r="C3332" s="230" t="str">
        <f>IFERROR(IF(ForbDraft!A3347&lt;&gt;"",ForbDraft!A3347,""),"")</f>
        <v/>
      </c>
      <c r="D3332" s="230" t="str">
        <f t="shared" si="52"/>
        <v/>
      </c>
      <c r="E3332" s="230" t="str">
        <f>IFERROR(IF(ForbDraft!L3347&lt;&gt;"",ABS(ForbDraft!L3347),""),"")</f>
        <v/>
      </c>
      <c r="F3332" s="230" t="str">
        <f>IFERROR(IF(ForbDraft!K3347&lt;&gt;"",ForbDraft!K3347,""),"")</f>
        <v/>
      </c>
    </row>
    <row r="3333" spans="2:6" x14ac:dyDescent="0.2">
      <c r="B3333" s="229" t="str">
        <f>IFERROR(IF(ForbDraft!A3348&lt;&gt;"",ROW(ForbDraft!A3348),""),"")</f>
        <v/>
      </c>
      <c r="C3333" s="230" t="str">
        <f>IFERROR(IF(ForbDraft!A3348&lt;&gt;"",ForbDraft!A3348,""),"")</f>
        <v/>
      </c>
      <c r="D3333" s="230" t="str">
        <f t="shared" si="52"/>
        <v/>
      </c>
      <c r="E3333" s="230" t="str">
        <f>IFERROR(IF(ForbDraft!L3348&lt;&gt;"",ABS(ForbDraft!L3348),""),"")</f>
        <v/>
      </c>
      <c r="F3333" s="230" t="str">
        <f>IFERROR(IF(ForbDraft!K3348&lt;&gt;"",ForbDraft!K3348,""),"")</f>
        <v/>
      </c>
    </row>
    <row r="3334" spans="2:6" x14ac:dyDescent="0.2">
      <c r="B3334" s="229" t="str">
        <f>IFERROR(IF(ForbDraft!A3349&lt;&gt;"",ROW(ForbDraft!A3349),""),"")</f>
        <v/>
      </c>
      <c r="C3334" s="230" t="str">
        <f>IFERROR(IF(ForbDraft!A3349&lt;&gt;"",ForbDraft!A3349,""),"")</f>
        <v/>
      </c>
      <c r="D3334" s="230" t="str">
        <f t="shared" si="52"/>
        <v/>
      </c>
      <c r="E3334" s="230" t="str">
        <f>IFERROR(IF(ForbDraft!L3349&lt;&gt;"",ABS(ForbDraft!L3349),""),"")</f>
        <v/>
      </c>
      <c r="F3334" s="230" t="str">
        <f>IFERROR(IF(ForbDraft!K3349&lt;&gt;"",ForbDraft!K3349,""),"")</f>
        <v/>
      </c>
    </row>
    <row r="3335" spans="2:6" x14ac:dyDescent="0.2">
      <c r="B3335" s="229" t="str">
        <f>IFERROR(IF(ForbDraft!A3350&lt;&gt;"",ROW(ForbDraft!A3350),""),"")</f>
        <v/>
      </c>
      <c r="C3335" s="230" t="str">
        <f>IFERROR(IF(ForbDraft!A3350&lt;&gt;"",ForbDraft!A3350,""),"")</f>
        <v/>
      </c>
      <c r="D3335" s="230" t="str">
        <f t="shared" si="52"/>
        <v/>
      </c>
      <c r="E3335" s="230" t="str">
        <f>IFERROR(IF(ForbDraft!L3350&lt;&gt;"",ABS(ForbDraft!L3350),""),"")</f>
        <v/>
      </c>
      <c r="F3335" s="230" t="str">
        <f>IFERROR(IF(ForbDraft!K3350&lt;&gt;"",ForbDraft!K3350,""),"")</f>
        <v/>
      </c>
    </row>
    <row r="3336" spans="2:6" x14ac:dyDescent="0.2">
      <c r="B3336" s="229" t="str">
        <f>IFERROR(IF(ForbDraft!A3351&lt;&gt;"",ROW(ForbDraft!A3351),""),"")</f>
        <v/>
      </c>
      <c r="C3336" s="230" t="str">
        <f>IFERROR(IF(ForbDraft!A3351&lt;&gt;"",ForbDraft!A3351,""),"")</f>
        <v/>
      </c>
      <c r="D3336" s="230" t="str">
        <f t="shared" si="52"/>
        <v/>
      </c>
      <c r="E3336" s="230" t="str">
        <f>IFERROR(IF(ForbDraft!L3351&lt;&gt;"",ABS(ForbDraft!L3351),""),"")</f>
        <v/>
      </c>
      <c r="F3336" s="230" t="str">
        <f>IFERROR(IF(ForbDraft!K3351&lt;&gt;"",ForbDraft!K3351,""),"")</f>
        <v/>
      </c>
    </row>
    <row r="3337" spans="2:6" x14ac:dyDescent="0.2">
      <c r="B3337" s="229" t="str">
        <f>IFERROR(IF(ForbDraft!A3352&lt;&gt;"",ROW(ForbDraft!A3352),""),"")</f>
        <v/>
      </c>
      <c r="C3337" s="230" t="str">
        <f>IFERROR(IF(ForbDraft!A3352&lt;&gt;"",ForbDraft!A3352,""),"")</f>
        <v/>
      </c>
      <c r="D3337" s="230" t="str">
        <f t="shared" si="52"/>
        <v/>
      </c>
      <c r="E3337" s="230" t="str">
        <f>IFERROR(IF(ForbDraft!L3352&lt;&gt;"",ABS(ForbDraft!L3352),""),"")</f>
        <v/>
      </c>
      <c r="F3337" s="230" t="str">
        <f>IFERROR(IF(ForbDraft!K3352&lt;&gt;"",ForbDraft!K3352,""),"")</f>
        <v/>
      </c>
    </row>
    <row r="3338" spans="2:6" x14ac:dyDescent="0.2">
      <c r="B3338" s="229" t="str">
        <f>IFERROR(IF(ForbDraft!A3353&lt;&gt;"",ROW(ForbDraft!A3353),""),"")</f>
        <v/>
      </c>
      <c r="C3338" s="230" t="str">
        <f>IFERROR(IF(ForbDraft!A3353&lt;&gt;"",ForbDraft!A3353,""),"")</f>
        <v/>
      </c>
      <c r="D3338" s="230" t="str">
        <f t="shared" si="52"/>
        <v/>
      </c>
      <c r="E3338" s="230" t="str">
        <f>IFERROR(IF(ForbDraft!L3353&lt;&gt;"",ABS(ForbDraft!L3353),""),"")</f>
        <v/>
      </c>
      <c r="F3338" s="230" t="str">
        <f>IFERROR(IF(ForbDraft!K3353&lt;&gt;"",ForbDraft!K3353,""),"")</f>
        <v/>
      </c>
    </row>
    <row r="3339" spans="2:6" x14ac:dyDescent="0.2">
      <c r="B3339" s="229" t="str">
        <f>IFERROR(IF(ForbDraft!A3354&lt;&gt;"",ROW(ForbDraft!A3354),""),"")</f>
        <v/>
      </c>
      <c r="C3339" s="230" t="str">
        <f>IFERROR(IF(ForbDraft!A3354&lt;&gt;"",ForbDraft!A3354,""),"")</f>
        <v/>
      </c>
      <c r="D3339" s="230" t="str">
        <f t="shared" si="52"/>
        <v/>
      </c>
      <c r="E3339" s="230" t="str">
        <f>IFERROR(IF(ForbDraft!L3354&lt;&gt;"",ABS(ForbDraft!L3354),""),"")</f>
        <v/>
      </c>
      <c r="F3339" s="230" t="str">
        <f>IFERROR(IF(ForbDraft!K3354&lt;&gt;"",ForbDraft!K3354,""),"")</f>
        <v/>
      </c>
    </row>
    <row r="3340" spans="2:6" x14ac:dyDescent="0.2">
      <c r="B3340" s="229" t="str">
        <f>IFERROR(IF(ForbDraft!A3355&lt;&gt;"",ROW(ForbDraft!A3355),""),"")</f>
        <v/>
      </c>
      <c r="C3340" s="230" t="str">
        <f>IFERROR(IF(ForbDraft!A3355&lt;&gt;"",ForbDraft!A3355,""),"")</f>
        <v/>
      </c>
      <c r="D3340" s="230" t="str">
        <f t="shared" si="52"/>
        <v/>
      </c>
      <c r="E3340" s="230" t="str">
        <f>IFERROR(IF(ForbDraft!L3355&lt;&gt;"",ABS(ForbDraft!L3355),""),"")</f>
        <v/>
      </c>
      <c r="F3340" s="230" t="str">
        <f>IFERROR(IF(ForbDraft!K3355&lt;&gt;"",ForbDraft!K3355,""),"")</f>
        <v/>
      </c>
    </row>
    <row r="3341" spans="2:6" x14ac:dyDescent="0.2">
      <c r="B3341" s="229" t="str">
        <f>IFERROR(IF(ForbDraft!A3356&lt;&gt;"",ROW(ForbDraft!A3356),""),"")</f>
        <v/>
      </c>
      <c r="C3341" s="230" t="str">
        <f>IFERROR(IF(ForbDraft!A3356&lt;&gt;"",ForbDraft!A3356,""),"")</f>
        <v/>
      </c>
      <c r="D3341" s="230" t="str">
        <f t="shared" si="52"/>
        <v/>
      </c>
      <c r="E3341" s="230" t="str">
        <f>IFERROR(IF(ForbDraft!L3356&lt;&gt;"",ABS(ForbDraft!L3356),""),"")</f>
        <v/>
      </c>
      <c r="F3341" s="230" t="str">
        <f>IFERROR(IF(ForbDraft!K3356&lt;&gt;"",ForbDraft!K3356,""),"")</f>
        <v/>
      </c>
    </row>
    <row r="3342" spans="2:6" x14ac:dyDescent="0.2">
      <c r="B3342" s="229" t="str">
        <f>IFERROR(IF(ForbDraft!A3357&lt;&gt;"",ROW(ForbDraft!A3357),""),"")</f>
        <v/>
      </c>
      <c r="C3342" s="230" t="str">
        <f>IFERROR(IF(ForbDraft!A3357&lt;&gt;"",ForbDraft!A3357,""),"")</f>
        <v/>
      </c>
      <c r="D3342" s="230" t="str">
        <f t="shared" si="52"/>
        <v/>
      </c>
      <c r="E3342" s="230" t="str">
        <f>IFERROR(IF(ForbDraft!L3357&lt;&gt;"",ABS(ForbDraft!L3357),""),"")</f>
        <v/>
      </c>
      <c r="F3342" s="230" t="str">
        <f>IFERROR(IF(ForbDraft!K3357&lt;&gt;"",ForbDraft!K3357,""),"")</f>
        <v/>
      </c>
    </row>
    <row r="3343" spans="2:6" x14ac:dyDescent="0.2">
      <c r="B3343" s="229" t="str">
        <f>IFERROR(IF(ForbDraft!A3358&lt;&gt;"",ROW(ForbDraft!A3358),""),"")</f>
        <v/>
      </c>
      <c r="C3343" s="230" t="str">
        <f>IFERROR(IF(ForbDraft!A3358&lt;&gt;"",ForbDraft!A3358,""),"")</f>
        <v/>
      </c>
      <c r="D3343" s="230" t="str">
        <f t="shared" si="52"/>
        <v/>
      </c>
      <c r="E3343" s="230" t="str">
        <f>IFERROR(IF(ForbDraft!L3358&lt;&gt;"",ABS(ForbDraft!L3358),""),"")</f>
        <v/>
      </c>
      <c r="F3343" s="230" t="str">
        <f>IFERROR(IF(ForbDraft!K3358&lt;&gt;"",ForbDraft!K3358,""),"")</f>
        <v/>
      </c>
    </row>
    <row r="3344" spans="2:6" x14ac:dyDescent="0.2">
      <c r="B3344" s="229" t="str">
        <f>IFERROR(IF(ForbDraft!A3359&lt;&gt;"",ROW(ForbDraft!A3359),""),"")</f>
        <v/>
      </c>
      <c r="C3344" s="230" t="str">
        <f>IFERROR(IF(ForbDraft!A3359&lt;&gt;"",ForbDraft!A3359,""),"")</f>
        <v/>
      </c>
      <c r="D3344" s="230" t="str">
        <f t="shared" si="52"/>
        <v/>
      </c>
      <c r="E3344" s="230" t="str">
        <f>IFERROR(IF(ForbDraft!L3359&lt;&gt;"",ABS(ForbDraft!L3359),""),"")</f>
        <v/>
      </c>
      <c r="F3344" s="230" t="str">
        <f>IFERROR(IF(ForbDraft!K3359&lt;&gt;"",ForbDraft!K3359,""),"")</f>
        <v/>
      </c>
    </row>
    <row r="3345" spans="2:6" x14ac:dyDescent="0.2">
      <c r="B3345" s="229" t="str">
        <f>IFERROR(IF(ForbDraft!A3360&lt;&gt;"",ROW(ForbDraft!A3360),""),"")</f>
        <v/>
      </c>
      <c r="C3345" s="230" t="str">
        <f>IFERROR(IF(ForbDraft!A3360&lt;&gt;"",ForbDraft!A3360,""),"")</f>
        <v/>
      </c>
      <c r="D3345" s="230" t="str">
        <f t="shared" si="52"/>
        <v/>
      </c>
      <c r="E3345" s="230" t="str">
        <f>IFERROR(IF(ForbDraft!L3360&lt;&gt;"",ABS(ForbDraft!L3360),""),"")</f>
        <v/>
      </c>
      <c r="F3345" s="230" t="str">
        <f>IFERROR(IF(ForbDraft!K3360&lt;&gt;"",ForbDraft!K3360,""),"")</f>
        <v/>
      </c>
    </row>
    <row r="3346" spans="2:6" x14ac:dyDescent="0.2">
      <c r="B3346" s="229" t="str">
        <f>IFERROR(IF(ForbDraft!A3361&lt;&gt;"",ROW(ForbDraft!A3361),""),"")</f>
        <v/>
      </c>
      <c r="C3346" s="230" t="str">
        <f>IFERROR(IF(ForbDraft!A3361&lt;&gt;"",ForbDraft!A3361,""),"")</f>
        <v/>
      </c>
      <c r="D3346" s="230" t="str">
        <f t="shared" si="52"/>
        <v/>
      </c>
      <c r="E3346" s="230" t="str">
        <f>IFERROR(IF(ForbDraft!L3361&lt;&gt;"",ABS(ForbDraft!L3361),""),"")</f>
        <v/>
      </c>
      <c r="F3346" s="230" t="str">
        <f>IFERROR(IF(ForbDraft!K3361&lt;&gt;"",ForbDraft!K3361,""),"")</f>
        <v/>
      </c>
    </row>
    <row r="3347" spans="2:6" x14ac:dyDescent="0.2">
      <c r="B3347" s="229" t="str">
        <f>IFERROR(IF(ForbDraft!A3362&lt;&gt;"",ROW(ForbDraft!A3362),""),"")</f>
        <v/>
      </c>
      <c r="C3347" s="230" t="str">
        <f>IFERROR(IF(ForbDraft!A3362&lt;&gt;"",ForbDraft!A3362,""),"")</f>
        <v/>
      </c>
      <c r="D3347" s="230" t="str">
        <f t="shared" si="52"/>
        <v/>
      </c>
      <c r="E3347" s="230" t="str">
        <f>IFERROR(IF(ForbDraft!L3362&lt;&gt;"",ABS(ForbDraft!L3362),""),"")</f>
        <v/>
      </c>
      <c r="F3347" s="230" t="str">
        <f>IFERROR(IF(ForbDraft!K3362&lt;&gt;"",ForbDraft!K3362,""),"")</f>
        <v/>
      </c>
    </row>
    <row r="3348" spans="2:6" x14ac:dyDescent="0.2">
      <c r="B3348" s="229" t="str">
        <f>IFERROR(IF(ForbDraft!A3363&lt;&gt;"",ROW(ForbDraft!A3363),""),"")</f>
        <v/>
      </c>
      <c r="C3348" s="230" t="str">
        <f>IFERROR(IF(ForbDraft!A3363&lt;&gt;"",ForbDraft!A3363,""),"")</f>
        <v/>
      </c>
      <c r="D3348" s="230" t="str">
        <f t="shared" si="52"/>
        <v/>
      </c>
      <c r="E3348" s="230" t="str">
        <f>IFERROR(IF(ForbDraft!L3363&lt;&gt;"",ABS(ForbDraft!L3363),""),"")</f>
        <v/>
      </c>
      <c r="F3348" s="230" t="str">
        <f>IFERROR(IF(ForbDraft!K3363&lt;&gt;"",ForbDraft!K3363,""),"")</f>
        <v/>
      </c>
    </row>
    <row r="3349" spans="2:6" x14ac:dyDescent="0.2">
      <c r="B3349" s="229" t="str">
        <f>IFERROR(IF(ForbDraft!A3364&lt;&gt;"",ROW(ForbDraft!A3364),""),"")</f>
        <v/>
      </c>
      <c r="C3349" s="230" t="str">
        <f>IFERROR(IF(ForbDraft!A3364&lt;&gt;"",ForbDraft!A3364,""),"")</f>
        <v/>
      </c>
      <c r="D3349" s="230" t="str">
        <f t="shared" si="52"/>
        <v/>
      </c>
      <c r="E3349" s="230" t="str">
        <f>IFERROR(IF(ForbDraft!L3364&lt;&gt;"",ABS(ForbDraft!L3364),""),"")</f>
        <v/>
      </c>
      <c r="F3349" s="230" t="str">
        <f>IFERROR(IF(ForbDraft!K3364&lt;&gt;"",ForbDraft!K3364,""),"")</f>
        <v/>
      </c>
    </row>
    <row r="3350" spans="2:6" x14ac:dyDescent="0.2">
      <c r="B3350" s="229" t="str">
        <f>IFERROR(IF(ForbDraft!A3365&lt;&gt;"",ROW(ForbDraft!A3365),""),"")</f>
        <v/>
      </c>
      <c r="C3350" s="230" t="str">
        <f>IFERROR(IF(ForbDraft!A3365&lt;&gt;"",ForbDraft!A3365,""),"")</f>
        <v/>
      </c>
      <c r="D3350" s="230" t="str">
        <f t="shared" si="52"/>
        <v/>
      </c>
      <c r="E3350" s="230" t="str">
        <f>IFERROR(IF(ForbDraft!L3365&lt;&gt;"",ABS(ForbDraft!L3365),""),"")</f>
        <v/>
      </c>
      <c r="F3350" s="230" t="str">
        <f>IFERROR(IF(ForbDraft!K3365&lt;&gt;"",ForbDraft!K3365,""),"")</f>
        <v/>
      </c>
    </row>
    <row r="3351" spans="2:6" x14ac:dyDescent="0.2">
      <c r="B3351" s="229" t="str">
        <f>IFERROR(IF(ForbDraft!A3366&lt;&gt;"",ROW(ForbDraft!A3366),""),"")</f>
        <v/>
      </c>
      <c r="C3351" s="230" t="str">
        <f>IFERROR(IF(ForbDraft!A3366&lt;&gt;"",ForbDraft!A3366,""),"")</f>
        <v/>
      </c>
      <c r="D3351" s="230" t="str">
        <f t="shared" si="52"/>
        <v/>
      </c>
      <c r="E3351" s="230" t="str">
        <f>IFERROR(IF(ForbDraft!L3366&lt;&gt;"",ABS(ForbDraft!L3366),""),"")</f>
        <v/>
      </c>
      <c r="F3351" s="230" t="str">
        <f>IFERROR(IF(ForbDraft!K3366&lt;&gt;"",ForbDraft!K3366,""),"")</f>
        <v/>
      </c>
    </row>
    <row r="3352" spans="2:6" x14ac:dyDescent="0.2">
      <c r="B3352" s="229" t="str">
        <f>IFERROR(IF(ForbDraft!A3367&lt;&gt;"",ROW(ForbDraft!A3367),""),"")</f>
        <v/>
      </c>
      <c r="C3352" s="230" t="str">
        <f>IFERROR(IF(ForbDraft!A3367&lt;&gt;"",ForbDraft!A3367,""),"")</f>
        <v/>
      </c>
      <c r="D3352" s="230" t="str">
        <f t="shared" si="52"/>
        <v/>
      </c>
      <c r="E3352" s="230" t="str">
        <f>IFERROR(IF(ForbDraft!L3367&lt;&gt;"",ABS(ForbDraft!L3367),""),"")</f>
        <v/>
      </c>
      <c r="F3352" s="230" t="str">
        <f>IFERROR(IF(ForbDraft!K3367&lt;&gt;"",ForbDraft!K3367,""),"")</f>
        <v/>
      </c>
    </row>
    <row r="3353" spans="2:6" x14ac:dyDescent="0.2">
      <c r="B3353" s="229" t="str">
        <f>IFERROR(IF(ForbDraft!A3368&lt;&gt;"",ROW(ForbDraft!A3368),""),"")</f>
        <v/>
      </c>
      <c r="C3353" s="230" t="str">
        <f>IFERROR(IF(ForbDraft!A3368&lt;&gt;"",ForbDraft!A3368,""),"")</f>
        <v/>
      </c>
      <c r="D3353" s="230" t="str">
        <f t="shared" si="52"/>
        <v/>
      </c>
      <c r="E3353" s="230" t="str">
        <f>IFERROR(IF(ForbDraft!L3368&lt;&gt;"",ABS(ForbDraft!L3368),""),"")</f>
        <v/>
      </c>
      <c r="F3353" s="230" t="str">
        <f>IFERROR(IF(ForbDraft!K3368&lt;&gt;"",ForbDraft!K3368,""),"")</f>
        <v/>
      </c>
    </row>
    <row r="3354" spans="2:6" x14ac:dyDescent="0.2">
      <c r="B3354" s="229" t="str">
        <f>IFERROR(IF(ForbDraft!A3369&lt;&gt;"",ROW(ForbDraft!A3369),""),"")</f>
        <v/>
      </c>
      <c r="C3354" s="230" t="str">
        <f>IFERROR(IF(ForbDraft!A3369&lt;&gt;"",ForbDraft!A3369,""),"")</f>
        <v/>
      </c>
      <c r="D3354" s="230" t="str">
        <f t="shared" si="52"/>
        <v/>
      </c>
      <c r="E3354" s="230" t="str">
        <f>IFERROR(IF(ForbDraft!L3369&lt;&gt;"",ABS(ForbDraft!L3369),""),"")</f>
        <v/>
      </c>
      <c r="F3354" s="230" t="str">
        <f>IFERROR(IF(ForbDraft!K3369&lt;&gt;"",ForbDraft!K3369,""),"")</f>
        <v/>
      </c>
    </row>
    <row r="3355" spans="2:6" x14ac:dyDescent="0.2">
      <c r="B3355" s="229" t="str">
        <f>IFERROR(IF(ForbDraft!A3370&lt;&gt;"",ROW(ForbDraft!A3370),""),"")</f>
        <v/>
      </c>
      <c r="C3355" s="230" t="str">
        <f>IFERROR(IF(ForbDraft!A3370&lt;&gt;"",ForbDraft!A3370,""),"")</f>
        <v/>
      </c>
      <c r="D3355" s="230" t="str">
        <f t="shared" si="52"/>
        <v/>
      </c>
      <c r="E3355" s="230" t="str">
        <f>IFERROR(IF(ForbDraft!L3370&lt;&gt;"",ABS(ForbDraft!L3370),""),"")</f>
        <v/>
      </c>
      <c r="F3355" s="230" t="str">
        <f>IFERROR(IF(ForbDraft!K3370&lt;&gt;"",ForbDraft!K3370,""),"")</f>
        <v/>
      </c>
    </row>
    <row r="3356" spans="2:6" x14ac:dyDescent="0.2">
      <c r="B3356" s="229" t="str">
        <f>IFERROR(IF(ForbDraft!A3371&lt;&gt;"",ROW(ForbDraft!A3371),""),"")</f>
        <v/>
      </c>
      <c r="C3356" s="230" t="str">
        <f>IFERROR(IF(ForbDraft!A3371&lt;&gt;"",ForbDraft!A3371,""),"")</f>
        <v/>
      </c>
      <c r="D3356" s="230" t="str">
        <f t="shared" si="52"/>
        <v/>
      </c>
      <c r="E3356" s="230" t="str">
        <f>IFERROR(IF(ForbDraft!L3371&lt;&gt;"",ABS(ForbDraft!L3371),""),"")</f>
        <v/>
      </c>
      <c r="F3356" s="230" t="str">
        <f>IFERROR(IF(ForbDraft!K3371&lt;&gt;"",ForbDraft!K3371,""),"")</f>
        <v/>
      </c>
    </row>
    <row r="3357" spans="2:6" x14ac:dyDescent="0.2">
      <c r="B3357" s="229" t="str">
        <f>IFERROR(IF(ForbDraft!A3372&lt;&gt;"",ROW(ForbDraft!A3372),""),"")</f>
        <v/>
      </c>
      <c r="C3357" s="230" t="str">
        <f>IFERROR(IF(ForbDraft!A3372&lt;&gt;"",ForbDraft!A3372,""),"")</f>
        <v/>
      </c>
      <c r="D3357" s="230" t="str">
        <f t="shared" si="52"/>
        <v/>
      </c>
      <c r="E3357" s="230" t="str">
        <f>IFERROR(IF(ForbDraft!L3372&lt;&gt;"",ABS(ForbDraft!L3372),""),"")</f>
        <v/>
      </c>
      <c r="F3357" s="230" t="str">
        <f>IFERROR(IF(ForbDraft!K3372&lt;&gt;"",ForbDraft!K3372,""),"")</f>
        <v/>
      </c>
    </row>
    <row r="3358" spans="2:6" x14ac:dyDescent="0.2">
      <c r="B3358" s="229" t="str">
        <f>IFERROR(IF(ForbDraft!A3373&lt;&gt;"",ROW(ForbDraft!A3373),""),"")</f>
        <v/>
      </c>
      <c r="C3358" s="230" t="str">
        <f>IFERROR(IF(ForbDraft!A3373&lt;&gt;"",ForbDraft!A3373,""),"")</f>
        <v/>
      </c>
      <c r="D3358" s="230" t="str">
        <f t="shared" si="52"/>
        <v/>
      </c>
      <c r="E3358" s="230" t="str">
        <f>IFERROR(IF(ForbDraft!L3373&lt;&gt;"",ABS(ForbDraft!L3373),""),"")</f>
        <v/>
      </c>
      <c r="F3358" s="230" t="str">
        <f>IFERROR(IF(ForbDraft!K3373&lt;&gt;"",ForbDraft!K3373,""),"")</f>
        <v/>
      </c>
    </row>
    <row r="3359" spans="2:6" x14ac:dyDescent="0.2">
      <c r="B3359" s="229" t="str">
        <f>IFERROR(IF(ForbDraft!A3374&lt;&gt;"",ROW(ForbDraft!A3374),""),"")</f>
        <v/>
      </c>
      <c r="C3359" s="230" t="str">
        <f>IFERROR(IF(ForbDraft!A3374&lt;&gt;"",ForbDraft!A3374,""),"")</f>
        <v/>
      </c>
      <c r="D3359" s="230" t="str">
        <f t="shared" si="52"/>
        <v/>
      </c>
      <c r="E3359" s="230" t="str">
        <f>IFERROR(IF(ForbDraft!L3374&lt;&gt;"",ABS(ForbDraft!L3374),""),"")</f>
        <v/>
      </c>
      <c r="F3359" s="230" t="str">
        <f>IFERROR(IF(ForbDraft!K3374&lt;&gt;"",ForbDraft!K3374,""),"")</f>
        <v/>
      </c>
    </row>
    <row r="3360" spans="2:6" x14ac:dyDescent="0.2">
      <c r="B3360" s="229" t="str">
        <f>IFERROR(IF(ForbDraft!A3375&lt;&gt;"",ROW(ForbDraft!A3375),""),"")</f>
        <v/>
      </c>
      <c r="C3360" s="230" t="str">
        <f>IFERROR(IF(ForbDraft!A3375&lt;&gt;"",ForbDraft!A3375,""),"")</f>
        <v/>
      </c>
      <c r="D3360" s="230" t="str">
        <f t="shared" si="52"/>
        <v/>
      </c>
      <c r="E3360" s="230" t="str">
        <f>IFERROR(IF(ForbDraft!L3375&lt;&gt;"",ABS(ForbDraft!L3375),""),"")</f>
        <v/>
      </c>
      <c r="F3360" s="230" t="str">
        <f>IFERROR(IF(ForbDraft!K3375&lt;&gt;"",ForbDraft!K3375,""),"")</f>
        <v/>
      </c>
    </row>
    <row r="3361" spans="2:6" x14ac:dyDescent="0.2">
      <c r="B3361" s="229" t="str">
        <f>IFERROR(IF(ForbDraft!A3376&lt;&gt;"",ROW(ForbDraft!A3376),""),"")</f>
        <v/>
      </c>
      <c r="C3361" s="230" t="str">
        <f>IFERROR(IF(ForbDraft!A3376&lt;&gt;"",ForbDraft!A3376,""),"")</f>
        <v/>
      </c>
      <c r="D3361" s="230" t="str">
        <f t="shared" si="52"/>
        <v/>
      </c>
      <c r="E3361" s="230" t="str">
        <f>IFERROR(IF(ForbDraft!L3376&lt;&gt;"",ABS(ForbDraft!L3376),""),"")</f>
        <v/>
      </c>
      <c r="F3361" s="230" t="str">
        <f>IFERROR(IF(ForbDraft!K3376&lt;&gt;"",ForbDraft!K3376,""),"")</f>
        <v/>
      </c>
    </row>
    <row r="3362" spans="2:6" x14ac:dyDescent="0.2">
      <c r="B3362" s="229" t="str">
        <f>IFERROR(IF(ForbDraft!A3377&lt;&gt;"",ROW(ForbDraft!A3377),""),"")</f>
        <v/>
      </c>
      <c r="C3362" s="230" t="str">
        <f>IFERROR(IF(ForbDraft!A3377&lt;&gt;"",ForbDraft!A3377,""),"")</f>
        <v/>
      </c>
      <c r="D3362" s="230" t="str">
        <f t="shared" si="52"/>
        <v/>
      </c>
      <c r="E3362" s="230" t="str">
        <f>IFERROR(IF(ForbDraft!L3377&lt;&gt;"",ABS(ForbDraft!L3377),""),"")</f>
        <v/>
      </c>
      <c r="F3362" s="230" t="str">
        <f>IFERROR(IF(ForbDraft!K3377&lt;&gt;"",ForbDraft!K3377,""),"")</f>
        <v/>
      </c>
    </row>
    <row r="3363" spans="2:6" x14ac:dyDescent="0.2">
      <c r="B3363" s="229" t="str">
        <f>IFERROR(IF(ForbDraft!A3378&lt;&gt;"",ROW(ForbDraft!A3378),""),"")</f>
        <v/>
      </c>
      <c r="C3363" s="230" t="str">
        <f>IFERROR(IF(ForbDraft!A3378&lt;&gt;"",ForbDraft!A3378,""),"")</f>
        <v/>
      </c>
      <c r="D3363" s="230" t="str">
        <f t="shared" si="52"/>
        <v/>
      </c>
      <c r="E3363" s="230" t="str">
        <f>IFERROR(IF(ForbDraft!L3378&lt;&gt;"",ABS(ForbDraft!L3378),""),"")</f>
        <v/>
      </c>
      <c r="F3363" s="230" t="str">
        <f>IFERROR(IF(ForbDraft!K3378&lt;&gt;"",ForbDraft!K3378,""),"")</f>
        <v/>
      </c>
    </row>
    <row r="3364" spans="2:6" x14ac:dyDescent="0.2">
      <c r="B3364" s="229" t="str">
        <f>IFERROR(IF(ForbDraft!A3379&lt;&gt;"",ROW(ForbDraft!A3379),""),"")</f>
        <v/>
      </c>
      <c r="C3364" s="230" t="str">
        <f>IFERROR(IF(ForbDraft!A3379&lt;&gt;"",ForbDraft!A3379,""),"")</f>
        <v/>
      </c>
      <c r="D3364" s="230" t="str">
        <f t="shared" si="52"/>
        <v/>
      </c>
      <c r="E3364" s="230" t="str">
        <f>IFERROR(IF(ForbDraft!L3379&lt;&gt;"",ABS(ForbDraft!L3379),""),"")</f>
        <v/>
      </c>
      <c r="F3364" s="230" t="str">
        <f>IFERROR(IF(ForbDraft!K3379&lt;&gt;"",ForbDraft!K3379,""),"")</f>
        <v/>
      </c>
    </row>
    <row r="3365" spans="2:6" x14ac:dyDescent="0.2">
      <c r="B3365" s="229" t="str">
        <f>IFERROR(IF(ForbDraft!A3380&lt;&gt;"",ROW(ForbDraft!A3380),""),"")</f>
        <v/>
      </c>
      <c r="C3365" s="230" t="str">
        <f>IFERROR(IF(ForbDraft!A3380&lt;&gt;"",ForbDraft!A3380,""),"")</f>
        <v/>
      </c>
      <c r="D3365" s="230" t="str">
        <f t="shared" si="52"/>
        <v/>
      </c>
      <c r="E3365" s="230" t="str">
        <f>IFERROR(IF(ForbDraft!L3380&lt;&gt;"",ABS(ForbDraft!L3380),""),"")</f>
        <v/>
      </c>
      <c r="F3365" s="230" t="str">
        <f>IFERROR(IF(ForbDraft!K3380&lt;&gt;"",ForbDraft!K3380,""),"")</f>
        <v/>
      </c>
    </row>
    <row r="3366" spans="2:6" x14ac:dyDescent="0.2">
      <c r="B3366" s="229" t="str">
        <f>IFERROR(IF(ForbDraft!A3381&lt;&gt;"",ROW(ForbDraft!A3381),""),"")</f>
        <v/>
      </c>
      <c r="C3366" s="230" t="str">
        <f>IFERROR(IF(ForbDraft!A3381&lt;&gt;"",ForbDraft!A3381,""),"")</f>
        <v/>
      </c>
      <c r="D3366" s="230" t="str">
        <f t="shared" si="52"/>
        <v/>
      </c>
      <c r="E3366" s="230" t="str">
        <f>IFERROR(IF(ForbDraft!L3381&lt;&gt;"",ABS(ForbDraft!L3381),""),"")</f>
        <v/>
      </c>
      <c r="F3366" s="230" t="str">
        <f>IFERROR(IF(ForbDraft!K3381&lt;&gt;"",ForbDraft!K3381,""),"")</f>
        <v/>
      </c>
    </row>
    <row r="3367" spans="2:6" x14ac:dyDescent="0.2">
      <c r="B3367" s="229" t="str">
        <f>IFERROR(IF(ForbDraft!A3382&lt;&gt;"",ROW(ForbDraft!A3382),""),"")</f>
        <v/>
      </c>
      <c r="C3367" s="230" t="str">
        <f>IFERROR(IF(ForbDraft!A3382&lt;&gt;"",ForbDraft!A3382,""),"")</f>
        <v/>
      </c>
      <c r="D3367" s="230" t="str">
        <f t="shared" si="52"/>
        <v/>
      </c>
      <c r="E3367" s="230" t="str">
        <f>IFERROR(IF(ForbDraft!L3382&lt;&gt;"",ABS(ForbDraft!L3382),""),"")</f>
        <v/>
      </c>
      <c r="F3367" s="230" t="str">
        <f>IFERROR(IF(ForbDraft!K3382&lt;&gt;"",ForbDraft!K3382,""),"")</f>
        <v/>
      </c>
    </row>
    <row r="3368" spans="2:6" x14ac:dyDescent="0.2">
      <c r="B3368" s="229" t="str">
        <f>IFERROR(IF(ForbDraft!A3383&lt;&gt;"",ROW(ForbDraft!A3383),""),"")</f>
        <v/>
      </c>
      <c r="C3368" s="230" t="str">
        <f>IFERROR(IF(ForbDraft!A3383&lt;&gt;"",ForbDraft!A3383,""),"")</f>
        <v/>
      </c>
      <c r="D3368" s="230" t="str">
        <f t="shared" si="52"/>
        <v/>
      </c>
      <c r="E3368" s="230" t="str">
        <f>IFERROR(IF(ForbDraft!L3383&lt;&gt;"",ABS(ForbDraft!L3383),""),"")</f>
        <v/>
      </c>
      <c r="F3368" s="230" t="str">
        <f>IFERROR(IF(ForbDraft!K3383&lt;&gt;"",ForbDraft!K3383,""),"")</f>
        <v/>
      </c>
    </row>
    <row r="3369" spans="2:6" x14ac:dyDescent="0.2">
      <c r="B3369" s="229" t="str">
        <f>IFERROR(IF(ForbDraft!A3384&lt;&gt;"",ROW(ForbDraft!A3384),""),"")</f>
        <v/>
      </c>
      <c r="C3369" s="230" t="str">
        <f>IFERROR(IF(ForbDraft!A3384&lt;&gt;"",ForbDraft!A3384,""),"")</f>
        <v/>
      </c>
      <c r="D3369" s="230" t="str">
        <f t="shared" si="52"/>
        <v/>
      </c>
      <c r="E3369" s="230" t="str">
        <f>IFERROR(IF(ForbDraft!L3384&lt;&gt;"",ABS(ForbDraft!L3384),""),"")</f>
        <v/>
      </c>
      <c r="F3369" s="230" t="str">
        <f>IFERROR(IF(ForbDraft!K3384&lt;&gt;"",ForbDraft!K3384,""),"")</f>
        <v/>
      </c>
    </row>
    <row r="3370" spans="2:6" x14ac:dyDescent="0.2">
      <c r="B3370" s="229" t="str">
        <f>IFERROR(IF(ForbDraft!A3385&lt;&gt;"",ROW(ForbDraft!A3385),""),"")</f>
        <v/>
      </c>
      <c r="C3370" s="230" t="str">
        <f>IFERROR(IF(ForbDraft!A3385&lt;&gt;"",ForbDraft!A3385,""),"")</f>
        <v/>
      </c>
      <c r="D3370" s="230" t="str">
        <f t="shared" si="52"/>
        <v/>
      </c>
      <c r="E3370" s="230" t="str">
        <f>IFERROR(IF(ForbDraft!L3385&lt;&gt;"",ABS(ForbDraft!L3385),""),"")</f>
        <v/>
      </c>
      <c r="F3370" s="230" t="str">
        <f>IFERROR(IF(ForbDraft!K3385&lt;&gt;"",ForbDraft!K3385,""),"")</f>
        <v/>
      </c>
    </row>
    <row r="3371" spans="2:6" x14ac:dyDescent="0.2">
      <c r="B3371" s="229" t="str">
        <f>IFERROR(IF(ForbDraft!A3386&lt;&gt;"",ROW(ForbDraft!A3386),""),"")</f>
        <v/>
      </c>
      <c r="C3371" s="230" t="str">
        <f>IFERROR(IF(ForbDraft!A3386&lt;&gt;"",ForbDraft!A3386,""),"")</f>
        <v/>
      </c>
      <c r="D3371" s="230" t="str">
        <f t="shared" si="52"/>
        <v/>
      </c>
      <c r="E3371" s="230" t="str">
        <f>IFERROR(IF(ForbDraft!L3386&lt;&gt;"",ABS(ForbDraft!L3386),""),"")</f>
        <v/>
      </c>
      <c r="F3371" s="230" t="str">
        <f>IFERROR(IF(ForbDraft!K3386&lt;&gt;"",ForbDraft!K3386,""),"")</f>
        <v/>
      </c>
    </row>
    <row r="3372" spans="2:6" x14ac:dyDescent="0.2">
      <c r="B3372" s="229" t="str">
        <f>IFERROR(IF(ForbDraft!A3387&lt;&gt;"",ROW(ForbDraft!A3387),""),"")</f>
        <v/>
      </c>
      <c r="C3372" s="230" t="str">
        <f>IFERROR(IF(ForbDraft!A3387&lt;&gt;"",ForbDraft!A3387,""),"")</f>
        <v/>
      </c>
      <c r="D3372" s="230" t="str">
        <f t="shared" si="52"/>
        <v/>
      </c>
      <c r="E3372" s="230" t="str">
        <f>IFERROR(IF(ForbDraft!L3387&lt;&gt;"",ABS(ForbDraft!L3387),""),"")</f>
        <v/>
      </c>
      <c r="F3372" s="230" t="str">
        <f>IFERROR(IF(ForbDraft!K3387&lt;&gt;"",ForbDraft!K3387,""),"")</f>
        <v/>
      </c>
    </row>
    <row r="3373" spans="2:6" x14ac:dyDescent="0.2">
      <c r="B3373" s="229" t="str">
        <f>IFERROR(IF(ForbDraft!A3388&lt;&gt;"",ROW(ForbDraft!A3388),""),"")</f>
        <v/>
      </c>
      <c r="C3373" s="230" t="str">
        <f>IFERROR(IF(ForbDraft!A3388&lt;&gt;"",ForbDraft!A3388,""),"")</f>
        <v/>
      </c>
      <c r="D3373" s="230" t="str">
        <f t="shared" si="52"/>
        <v/>
      </c>
      <c r="E3373" s="230" t="str">
        <f>IFERROR(IF(ForbDraft!L3388&lt;&gt;"",ABS(ForbDraft!L3388),""),"")</f>
        <v/>
      </c>
      <c r="F3373" s="230" t="str">
        <f>IFERROR(IF(ForbDraft!K3388&lt;&gt;"",ForbDraft!K3388,""),"")</f>
        <v/>
      </c>
    </row>
    <row r="3374" spans="2:6" x14ac:dyDescent="0.2">
      <c r="B3374" s="229" t="str">
        <f>IFERROR(IF(ForbDraft!A3389&lt;&gt;"",ROW(ForbDraft!A3389),""),"")</f>
        <v/>
      </c>
      <c r="C3374" s="230" t="str">
        <f>IFERROR(IF(ForbDraft!A3389&lt;&gt;"",ForbDraft!A3389,""),"")</f>
        <v/>
      </c>
      <c r="D3374" s="230" t="str">
        <f t="shared" si="52"/>
        <v/>
      </c>
      <c r="E3374" s="230" t="str">
        <f>IFERROR(IF(ForbDraft!L3389&lt;&gt;"",ABS(ForbDraft!L3389),""),"")</f>
        <v/>
      </c>
      <c r="F3374" s="230" t="str">
        <f>IFERROR(IF(ForbDraft!K3389&lt;&gt;"",ForbDraft!K3389,""),"")</f>
        <v/>
      </c>
    </row>
    <row r="3375" spans="2:6" x14ac:dyDescent="0.2">
      <c r="B3375" s="229" t="str">
        <f>IFERROR(IF(ForbDraft!A3390&lt;&gt;"",ROW(ForbDraft!A3390),""),"")</f>
        <v/>
      </c>
      <c r="C3375" s="230" t="str">
        <f>IFERROR(IF(ForbDraft!A3390&lt;&gt;"",ForbDraft!A3390,""),"")</f>
        <v/>
      </c>
      <c r="D3375" s="230" t="str">
        <f t="shared" si="52"/>
        <v/>
      </c>
      <c r="E3375" s="230" t="str">
        <f>IFERROR(IF(ForbDraft!L3390&lt;&gt;"",ABS(ForbDraft!L3390),""),"")</f>
        <v/>
      </c>
      <c r="F3375" s="230" t="str">
        <f>IFERROR(IF(ForbDraft!K3390&lt;&gt;"",ForbDraft!K3390,""),"")</f>
        <v/>
      </c>
    </row>
    <row r="3376" spans="2:6" x14ac:dyDescent="0.2">
      <c r="B3376" s="229" t="str">
        <f>IFERROR(IF(ForbDraft!A3391&lt;&gt;"",ROW(ForbDraft!A3391),""),"")</f>
        <v/>
      </c>
      <c r="C3376" s="230" t="str">
        <f>IFERROR(IF(ForbDraft!A3391&lt;&gt;"",ForbDraft!A3391,""),"")</f>
        <v/>
      </c>
      <c r="D3376" s="230" t="str">
        <f t="shared" si="52"/>
        <v/>
      </c>
      <c r="E3376" s="230" t="str">
        <f>IFERROR(IF(ForbDraft!L3391&lt;&gt;"",ABS(ForbDraft!L3391),""),"")</f>
        <v/>
      </c>
      <c r="F3376" s="230" t="str">
        <f>IFERROR(IF(ForbDraft!K3391&lt;&gt;"",ForbDraft!K3391,""),"")</f>
        <v/>
      </c>
    </row>
    <row r="3377" spans="2:6" x14ac:dyDescent="0.2">
      <c r="B3377" s="229" t="str">
        <f>IFERROR(IF(ForbDraft!A3392&lt;&gt;"",ROW(ForbDraft!A3392),""),"")</f>
        <v/>
      </c>
      <c r="C3377" s="230" t="str">
        <f>IFERROR(IF(ForbDraft!A3392&lt;&gt;"",ForbDraft!A3392,""),"")</f>
        <v/>
      </c>
      <c r="D3377" s="230" t="str">
        <f t="shared" si="52"/>
        <v/>
      </c>
      <c r="E3377" s="230" t="str">
        <f>IFERROR(IF(ForbDraft!L3392&lt;&gt;"",ABS(ForbDraft!L3392),""),"")</f>
        <v/>
      </c>
      <c r="F3377" s="230" t="str">
        <f>IFERROR(IF(ForbDraft!K3392&lt;&gt;"",ForbDraft!K3392,""),"")</f>
        <v/>
      </c>
    </row>
    <row r="3378" spans="2:6" x14ac:dyDescent="0.2">
      <c r="B3378" s="229" t="str">
        <f>IFERROR(IF(ForbDraft!A3393&lt;&gt;"",ROW(ForbDraft!A3393),""),"")</f>
        <v/>
      </c>
      <c r="C3378" s="230" t="str">
        <f>IFERROR(IF(ForbDraft!A3393&lt;&gt;"",ForbDraft!A3393,""),"")</f>
        <v/>
      </c>
      <c r="D3378" s="230" t="str">
        <f t="shared" si="52"/>
        <v/>
      </c>
      <c r="E3378" s="230" t="str">
        <f>IFERROR(IF(ForbDraft!L3393&lt;&gt;"",ABS(ForbDraft!L3393),""),"")</f>
        <v/>
      </c>
      <c r="F3378" s="230" t="str">
        <f>IFERROR(IF(ForbDraft!K3393&lt;&gt;"",ForbDraft!K3393,""),"")</f>
        <v/>
      </c>
    </row>
    <row r="3379" spans="2:6" x14ac:dyDescent="0.2">
      <c r="B3379" s="229" t="str">
        <f>IFERROR(IF(ForbDraft!A3394&lt;&gt;"",ROW(ForbDraft!A3394),""),"")</f>
        <v/>
      </c>
      <c r="C3379" s="230" t="str">
        <f>IFERROR(IF(ForbDraft!A3394&lt;&gt;"",ForbDraft!A3394,""),"")</f>
        <v/>
      </c>
      <c r="D3379" s="230" t="str">
        <f t="shared" si="52"/>
        <v/>
      </c>
      <c r="E3379" s="230" t="str">
        <f>IFERROR(IF(ForbDraft!L3394&lt;&gt;"",ABS(ForbDraft!L3394),""),"")</f>
        <v/>
      </c>
      <c r="F3379" s="230" t="str">
        <f>IFERROR(IF(ForbDraft!K3394&lt;&gt;"",ForbDraft!K3394,""),"")</f>
        <v/>
      </c>
    </row>
    <row r="3380" spans="2:6" x14ac:dyDescent="0.2">
      <c r="B3380" s="229" t="str">
        <f>IFERROR(IF(ForbDraft!A3395&lt;&gt;"",ROW(ForbDraft!A3395),""),"")</f>
        <v/>
      </c>
      <c r="C3380" s="230" t="str">
        <f>IFERROR(IF(ForbDraft!A3395&lt;&gt;"",ForbDraft!A3395,""),"")</f>
        <v/>
      </c>
      <c r="D3380" s="230" t="str">
        <f t="shared" si="52"/>
        <v/>
      </c>
      <c r="E3380" s="230" t="str">
        <f>IFERROR(IF(ForbDraft!L3395&lt;&gt;"",ABS(ForbDraft!L3395),""),"")</f>
        <v/>
      </c>
      <c r="F3380" s="230" t="str">
        <f>IFERROR(IF(ForbDraft!K3395&lt;&gt;"",ForbDraft!K3395,""),"")</f>
        <v/>
      </c>
    </row>
    <row r="3381" spans="2:6" x14ac:dyDescent="0.2">
      <c r="B3381" s="229" t="str">
        <f>IFERROR(IF(ForbDraft!A3396&lt;&gt;"",ROW(ForbDraft!A3396),""),"")</f>
        <v/>
      </c>
      <c r="C3381" s="230" t="str">
        <f>IFERROR(IF(ForbDraft!A3396&lt;&gt;"",ForbDraft!A3396,""),"")</f>
        <v/>
      </c>
      <c r="D3381" s="230" t="str">
        <f t="shared" si="52"/>
        <v/>
      </c>
      <c r="E3381" s="230" t="str">
        <f>IFERROR(IF(ForbDraft!L3396&lt;&gt;"",ABS(ForbDraft!L3396),""),"")</f>
        <v/>
      </c>
      <c r="F3381" s="230" t="str">
        <f>IFERROR(IF(ForbDraft!K3396&lt;&gt;"",ForbDraft!K3396,""),"")</f>
        <v/>
      </c>
    </row>
    <row r="3382" spans="2:6" x14ac:dyDescent="0.2">
      <c r="B3382" s="229" t="str">
        <f>IFERROR(IF(ForbDraft!A3397&lt;&gt;"",ROW(ForbDraft!A3397),""),"")</f>
        <v/>
      </c>
      <c r="C3382" s="230" t="str">
        <f>IFERROR(IF(ForbDraft!A3397&lt;&gt;"",ForbDraft!A3397,""),"")</f>
        <v/>
      </c>
      <c r="D3382" s="230" t="str">
        <f t="shared" si="52"/>
        <v/>
      </c>
      <c r="E3382" s="230" t="str">
        <f>IFERROR(IF(ForbDraft!L3397&lt;&gt;"",ABS(ForbDraft!L3397),""),"")</f>
        <v/>
      </c>
      <c r="F3382" s="230" t="str">
        <f>IFERROR(IF(ForbDraft!K3397&lt;&gt;"",ForbDraft!K3397,""),"")</f>
        <v/>
      </c>
    </row>
    <row r="3383" spans="2:6" x14ac:dyDescent="0.2">
      <c r="B3383" s="229" t="str">
        <f>IFERROR(IF(ForbDraft!A3398&lt;&gt;"",ROW(ForbDraft!A3398),""),"")</f>
        <v/>
      </c>
      <c r="C3383" s="230" t="str">
        <f>IFERROR(IF(ForbDraft!A3398&lt;&gt;"",ForbDraft!A3398,""),"")</f>
        <v/>
      </c>
      <c r="D3383" s="230" t="str">
        <f t="shared" si="52"/>
        <v/>
      </c>
      <c r="E3383" s="230" t="str">
        <f>IFERROR(IF(ForbDraft!L3398&lt;&gt;"",ABS(ForbDraft!L3398),""),"")</f>
        <v/>
      </c>
      <c r="F3383" s="230" t="str">
        <f>IFERROR(IF(ForbDraft!K3398&lt;&gt;"",ForbDraft!K3398,""),"")</f>
        <v/>
      </c>
    </row>
    <row r="3384" spans="2:6" x14ac:dyDescent="0.2">
      <c r="B3384" s="229" t="str">
        <f>IFERROR(IF(ForbDraft!A3399&lt;&gt;"",ROW(ForbDraft!A3399),""),"")</f>
        <v/>
      </c>
      <c r="C3384" s="230" t="str">
        <f>IFERROR(IF(ForbDraft!A3399&lt;&gt;"",ForbDraft!A3399,""),"")</f>
        <v/>
      </c>
      <c r="D3384" s="230" t="str">
        <f t="shared" si="52"/>
        <v/>
      </c>
      <c r="E3384" s="230" t="str">
        <f>IFERROR(IF(ForbDraft!L3399&lt;&gt;"",ABS(ForbDraft!L3399),""),"")</f>
        <v/>
      </c>
      <c r="F3384" s="230" t="str">
        <f>IFERROR(IF(ForbDraft!K3399&lt;&gt;"",ForbDraft!K3399,""),"")</f>
        <v/>
      </c>
    </row>
    <row r="3385" spans="2:6" x14ac:dyDescent="0.2">
      <c r="B3385" s="229" t="str">
        <f>IFERROR(IF(ForbDraft!A3400&lt;&gt;"",ROW(ForbDraft!A3400),""),"")</f>
        <v/>
      </c>
      <c r="C3385" s="230" t="str">
        <f>IFERROR(IF(ForbDraft!A3400&lt;&gt;"",ForbDraft!A3400,""),"")</f>
        <v/>
      </c>
      <c r="D3385" s="230" t="str">
        <f t="shared" si="52"/>
        <v/>
      </c>
      <c r="E3385" s="230" t="str">
        <f>IFERROR(IF(ForbDraft!L3400&lt;&gt;"",ABS(ForbDraft!L3400),""),"")</f>
        <v/>
      </c>
      <c r="F3385" s="230" t="str">
        <f>IFERROR(IF(ForbDraft!K3400&lt;&gt;"",ForbDraft!K3400,""),"")</f>
        <v/>
      </c>
    </row>
    <row r="3386" spans="2:6" x14ac:dyDescent="0.2">
      <c r="B3386" s="229" t="str">
        <f>IFERROR(IF(ForbDraft!A3401&lt;&gt;"",ROW(ForbDraft!A3401),""),"")</f>
        <v/>
      </c>
      <c r="C3386" s="230" t="str">
        <f>IFERROR(IF(ForbDraft!A3401&lt;&gt;"",ForbDraft!A3401,""),"")</f>
        <v/>
      </c>
      <c r="D3386" s="230" t="str">
        <f t="shared" si="52"/>
        <v/>
      </c>
      <c r="E3386" s="230" t="str">
        <f>IFERROR(IF(ForbDraft!L3401&lt;&gt;"",ABS(ForbDraft!L3401),""),"")</f>
        <v/>
      </c>
      <c r="F3386" s="230" t="str">
        <f>IFERROR(IF(ForbDraft!K3401&lt;&gt;"",ForbDraft!K3401,""),"")</f>
        <v/>
      </c>
    </row>
    <row r="3387" spans="2:6" x14ac:dyDescent="0.2">
      <c r="B3387" s="229" t="str">
        <f>IFERROR(IF(ForbDraft!A3402&lt;&gt;"",ROW(ForbDraft!A3402),""),"")</f>
        <v/>
      </c>
      <c r="C3387" s="230" t="str">
        <f>IFERROR(IF(ForbDraft!A3402&lt;&gt;"",ForbDraft!A3402,""),"")</f>
        <v/>
      </c>
      <c r="D3387" s="230" t="str">
        <f t="shared" si="52"/>
        <v/>
      </c>
      <c r="E3387" s="230" t="str">
        <f>IFERROR(IF(ForbDraft!L3402&lt;&gt;"",ABS(ForbDraft!L3402),""),"")</f>
        <v/>
      </c>
      <c r="F3387" s="230" t="str">
        <f>IFERROR(IF(ForbDraft!K3402&lt;&gt;"",ForbDraft!K3402,""),"")</f>
        <v/>
      </c>
    </row>
    <row r="3388" spans="2:6" x14ac:dyDescent="0.2">
      <c r="B3388" s="229" t="str">
        <f>IFERROR(IF(ForbDraft!A3403&lt;&gt;"",ROW(ForbDraft!A3403),""),"")</f>
        <v/>
      </c>
      <c r="C3388" s="230" t="str">
        <f>IFERROR(IF(ForbDraft!A3403&lt;&gt;"",ForbDraft!A3403,""),"")</f>
        <v/>
      </c>
      <c r="D3388" s="230" t="str">
        <f t="shared" si="52"/>
        <v/>
      </c>
      <c r="E3388" s="230" t="str">
        <f>IFERROR(IF(ForbDraft!L3403&lt;&gt;"",ABS(ForbDraft!L3403),""),"")</f>
        <v/>
      </c>
      <c r="F3388" s="230" t="str">
        <f>IFERROR(IF(ForbDraft!K3403&lt;&gt;"",ForbDraft!K3403,""),"")</f>
        <v/>
      </c>
    </row>
    <row r="3389" spans="2:6" x14ac:dyDescent="0.2">
      <c r="B3389" s="229" t="str">
        <f>IFERROR(IF(ForbDraft!A3404&lt;&gt;"",ROW(ForbDraft!A3404),""),"")</f>
        <v/>
      </c>
      <c r="C3389" s="230" t="str">
        <f>IFERROR(IF(ForbDraft!A3404&lt;&gt;"",ForbDraft!A3404,""),"")</f>
        <v/>
      </c>
      <c r="D3389" s="230" t="str">
        <f t="shared" si="52"/>
        <v/>
      </c>
      <c r="E3389" s="230" t="str">
        <f>IFERROR(IF(ForbDraft!L3404&lt;&gt;"",ABS(ForbDraft!L3404),""),"")</f>
        <v/>
      </c>
      <c r="F3389" s="230" t="str">
        <f>IFERROR(IF(ForbDraft!K3404&lt;&gt;"",ForbDraft!K3404,""),"")</f>
        <v/>
      </c>
    </row>
    <row r="3390" spans="2:6" x14ac:dyDescent="0.2">
      <c r="B3390" s="229" t="str">
        <f>IFERROR(IF(ForbDraft!A3405&lt;&gt;"",ROW(ForbDraft!A3405),""),"")</f>
        <v/>
      </c>
      <c r="C3390" s="230" t="str">
        <f>IFERROR(IF(ForbDraft!A3405&lt;&gt;"",ForbDraft!A3405,""),"")</f>
        <v/>
      </c>
      <c r="D3390" s="230" t="str">
        <f t="shared" si="52"/>
        <v/>
      </c>
      <c r="E3390" s="230" t="str">
        <f>IFERROR(IF(ForbDraft!L3405&lt;&gt;"",ABS(ForbDraft!L3405),""),"")</f>
        <v/>
      </c>
      <c r="F3390" s="230" t="str">
        <f>IFERROR(IF(ForbDraft!K3405&lt;&gt;"",ForbDraft!K3405,""),"")</f>
        <v/>
      </c>
    </row>
    <row r="3391" spans="2:6" x14ac:dyDescent="0.2">
      <c r="B3391" s="229" t="str">
        <f>IFERROR(IF(ForbDraft!A3406&lt;&gt;"",ROW(ForbDraft!A3406),""),"")</f>
        <v/>
      </c>
      <c r="C3391" s="230" t="str">
        <f>IFERROR(IF(ForbDraft!A3406&lt;&gt;"",ForbDraft!A3406,""),"")</f>
        <v/>
      </c>
      <c r="D3391" s="230" t="str">
        <f t="shared" si="52"/>
        <v/>
      </c>
      <c r="E3391" s="230" t="str">
        <f>IFERROR(IF(ForbDraft!L3406&lt;&gt;"",ABS(ForbDraft!L3406),""),"")</f>
        <v/>
      </c>
      <c r="F3391" s="230" t="str">
        <f>IFERROR(IF(ForbDraft!K3406&lt;&gt;"",ForbDraft!K3406,""),"")</f>
        <v/>
      </c>
    </row>
    <row r="3392" spans="2:6" x14ac:dyDescent="0.2">
      <c r="B3392" s="229" t="str">
        <f>IFERROR(IF(ForbDraft!A3407&lt;&gt;"",ROW(ForbDraft!A3407),""),"")</f>
        <v/>
      </c>
      <c r="C3392" s="230" t="str">
        <f>IFERROR(IF(ForbDraft!A3407&lt;&gt;"",ForbDraft!A3407,""),"")</f>
        <v/>
      </c>
      <c r="D3392" s="230" t="str">
        <f t="shared" si="52"/>
        <v/>
      </c>
      <c r="E3392" s="230" t="str">
        <f>IFERROR(IF(ForbDraft!L3407&lt;&gt;"",ABS(ForbDraft!L3407),""),"")</f>
        <v/>
      </c>
      <c r="F3392" s="230" t="str">
        <f>IFERROR(IF(ForbDraft!K3407&lt;&gt;"",ForbDraft!K3407,""),"")</f>
        <v/>
      </c>
    </row>
    <row r="3393" spans="2:6" x14ac:dyDescent="0.2">
      <c r="B3393" s="229" t="str">
        <f>IFERROR(IF(ForbDraft!A3408&lt;&gt;"",ROW(ForbDraft!A3408),""),"")</f>
        <v/>
      </c>
      <c r="C3393" s="230" t="str">
        <f>IFERROR(IF(ForbDraft!A3408&lt;&gt;"",ForbDraft!A3408,""),"")</f>
        <v/>
      </c>
      <c r="D3393" s="230" t="str">
        <f t="shared" si="52"/>
        <v/>
      </c>
      <c r="E3393" s="230" t="str">
        <f>IFERROR(IF(ForbDraft!L3408&lt;&gt;"",ABS(ForbDraft!L3408),""),"")</f>
        <v/>
      </c>
      <c r="F3393" s="230" t="str">
        <f>IFERROR(IF(ForbDraft!K3408&lt;&gt;"",ForbDraft!K3408,""),"")</f>
        <v/>
      </c>
    </row>
    <row r="3394" spans="2:6" x14ac:dyDescent="0.2">
      <c r="B3394" s="229" t="str">
        <f>IFERROR(IF(ForbDraft!A3409&lt;&gt;"",ROW(ForbDraft!A3409),""),"")</f>
        <v/>
      </c>
      <c r="C3394" s="230" t="str">
        <f>IFERROR(IF(ForbDraft!A3409&lt;&gt;"",ForbDraft!A3409,""),"")</f>
        <v/>
      </c>
      <c r="D3394" s="230" t="str">
        <f t="shared" si="52"/>
        <v/>
      </c>
      <c r="E3394" s="230" t="str">
        <f>IFERROR(IF(ForbDraft!L3409&lt;&gt;"",ABS(ForbDraft!L3409),""),"")</f>
        <v/>
      </c>
      <c r="F3394" s="230" t="str">
        <f>IFERROR(IF(ForbDraft!K3409&lt;&gt;"",ForbDraft!K3409,""),"")</f>
        <v/>
      </c>
    </row>
    <row r="3395" spans="2:6" x14ac:dyDescent="0.2">
      <c r="B3395" s="229" t="str">
        <f>IFERROR(IF(ForbDraft!A3410&lt;&gt;"",ROW(ForbDraft!A3410),""),"")</f>
        <v/>
      </c>
      <c r="C3395" s="230" t="str">
        <f>IFERROR(IF(ForbDraft!A3410&lt;&gt;"",ForbDraft!A3410,""),"")</f>
        <v/>
      </c>
      <c r="D3395" s="230" t="str">
        <f t="shared" ref="D3395:D3458" si="53">IF(F3395="pH לבדיקת גבול","pH",F3395)</f>
        <v/>
      </c>
      <c r="E3395" s="230" t="str">
        <f>IFERROR(IF(ForbDraft!L3410&lt;&gt;"",ABS(ForbDraft!L3410),""),"")</f>
        <v/>
      </c>
      <c r="F3395" s="230" t="str">
        <f>IFERROR(IF(ForbDraft!K3410&lt;&gt;"",ForbDraft!K3410,""),"")</f>
        <v/>
      </c>
    </row>
    <row r="3396" spans="2:6" x14ac:dyDescent="0.2">
      <c r="B3396" s="229" t="str">
        <f>IFERROR(IF(ForbDraft!A3411&lt;&gt;"",ROW(ForbDraft!A3411),""),"")</f>
        <v/>
      </c>
      <c r="C3396" s="230" t="str">
        <f>IFERROR(IF(ForbDraft!A3411&lt;&gt;"",ForbDraft!A3411,""),"")</f>
        <v/>
      </c>
      <c r="D3396" s="230" t="str">
        <f t="shared" si="53"/>
        <v/>
      </c>
      <c r="E3396" s="230" t="str">
        <f>IFERROR(IF(ForbDraft!L3411&lt;&gt;"",ABS(ForbDraft!L3411),""),"")</f>
        <v/>
      </c>
      <c r="F3396" s="230" t="str">
        <f>IFERROR(IF(ForbDraft!K3411&lt;&gt;"",ForbDraft!K3411,""),"")</f>
        <v/>
      </c>
    </row>
    <row r="3397" spans="2:6" x14ac:dyDescent="0.2">
      <c r="B3397" s="229" t="str">
        <f>IFERROR(IF(ForbDraft!A3412&lt;&gt;"",ROW(ForbDraft!A3412),""),"")</f>
        <v/>
      </c>
      <c r="C3397" s="230" t="str">
        <f>IFERROR(IF(ForbDraft!A3412&lt;&gt;"",ForbDraft!A3412,""),"")</f>
        <v/>
      </c>
      <c r="D3397" s="230" t="str">
        <f t="shared" si="53"/>
        <v/>
      </c>
      <c r="E3397" s="230" t="str">
        <f>IFERROR(IF(ForbDraft!L3412&lt;&gt;"",ABS(ForbDraft!L3412),""),"")</f>
        <v/>
      </c>
      <c r="F3397" s="230" t="str">
        <f>IFERROR(IF(ForbDraft!K3412&lt;&gt;"",ForbDraft!K3412,""),"")</f>
        <v/>
      </c>
    </row>
    <row r="3398" spans="2:6" x14ac:dyDescent="0.2">
      <c r="B3398" s="229" t="str">
        <f>IFERROR(IF(ForbDraft!A3413&lt;&gt;"",ROW(ForbDraft!A3413),""),"")</f>
        <v/>
      </c>
      <c r="C3398" s="230" t="str">
        <f>IFERROR(IF(ForbDraft!A3413&lt;&gt;"",ForbDraft!A3413,""),"")</f>
        <v/>
      </c>
      <c r="D3398" s="230" t="str">
        <f t="shared" si="53"/>
        <v/>
      </c>
      <c r="E3398" s="230" t="str">
        <f>IFERROR(IF(ForbDraft!L3413&lt;&gt;"",ABS(ForbDraft!L3413),""),"")</f>
        <v/>
      </c>
      <c r="F3398" s="230" t="str">
        <f>IFERROR(IF(ForbDraft!K3413&lt;&gt;"",ForbDraft!K3413,""),"")</f>
        <v/>
      </c>
    </row>
    <row r="3399" spans="2:6" x14ac:dyDescent="0.2">
      <c r="B3399" s="229" t="str">
        <f>IFERROR(IF(ForbDraft!A3414&lt;&gt;"",ROW(ForbDraft!A3414),""),"")</f>
        <v/>
      </c>
      <c r="C3399" s="230" t="str">
        <f>IFERROR(IF(ForbDraft!A3414&lt;&gt;"",ForbDraft!A3414,""),"")</f>
        <v/>
      </c>
      <c r="D3399" s="230" t="str">
        <f t="shared" si="53"/>
        <v/>
      </c>
      <c r="E3399" s="230" t="str">
        <f>IFERROR(IF(ForbDraft!L3414&lt;&gt;"",ABS(ForbDraft!L3414),""),"")</f>
        <v/>
      </c>
      <c r="F3399" s="230" t="str">
        <f>IFERROR(IF(ForbDraft!K3414&lt;&gt;"",ForbDraft!K3414,""),"")</f>
        <v/>
      </c>
    </row>
    <row r="3400" spans="2:6" x14ac:dyDescent="0.2">
      <c r="B3400" s="229" t="str">
        <f>IFERROR(IF(ForbDraft!A3415&lt;&gt;"",ROW(ForbDraft!A3415),""),"")</f>
        <v/>
      </c>
      <c r="C3400" s="230" t="str">
        <f>IFERROR(IF(ForbDraft!A3415&lt;&gt;"",ForbDraft!A3415,""),"")</f>
        <v/>
      </c>
      <c r="D3400" s="230" t="str">
        <f t="shared" si="53"/>
        <v/>
      </c>
      <c r="E3400" s="230" t="str">
        <f>IFERROR(IF(ForbDraft!L3415&lt;&gt;"",ABS(ForbDraft!L3415),""),"")</f>
        <v/>
      </c>
      <c r="F3400" s="230" t="str">
        <f>IFERROR(IF(ForbDraft!K3415&lt;&gt;"",ForbDraft!K3415,""),"")</f>
        <v/>
      </c>
    </row>
    <row r="3401" spans="2:6" x14ac:dyDescent="0.2">
      <c r="B3401" s="229" t="str">
        <f>IFERROR(IF(ForbDraft!A3416&lt;&gt;"",ROW(ForbDraft!A3416),""),"")</f>
        <v/>
      </c>
      <c r="C3401" s="230" t="str">
        <f>IFERROR(IF(ForbDraft!A3416&lt;&gt;"",ForbDraft!A3416,""),"")</f>
        <v/>
      </c>
      <c r="D3401" s="230" t="str">
        <f t="shared" si="53"/>
        <v/>
      </c>
      <c r="E3401" s="230" t="str">
        <f>IFERROR(IF(ForbDraft!L3416&lt;&gt;"",ABS(ForbDraft!L3416),""),"")</f>
        <v/>
      </c>
      <c r="F3401" s="230" t="str">
        <f>IFERROR(IF(ForbDraft!K3416&lt;&gt;"",ForbDraft!K3416,""),"")</f>
        <v/>
      </c>
    </row>
    <row r="3402" spans="2:6" x14ac:dyDescent="0.2">
      <c r="B3402" s="229" t="str">
        <f>IFERROR(IF(ForbDraft!A3417&lt;&gt;"",ROW(ForbDraft!A3417),""),"")</f>
        <v/>
      </c>
      <c r="C3402" s="230" t="str">
        <f>IFERROR(IF(ForbDraft!A3417&lt;&gt;"",ForbDraft!A3417,""),"")</f>
        <v/>
      </c>
      <c r="D3402" s="230" t="str">
        <f t="shared" si="53"/>
        <v/>
      </c>
      <c r="E3402" s="230" t="str">
        <f>IFERROR(IF(ForbDraft!L3417&lt;&gt;"",ABS(ForbDraft!L3417),""),"")</f>
        <v/>
      </c>
      <c r="F3402" s="230" t="str">
        <f>IFERROR(IF(ForbDraft!K3417&lt;&gt;"",ForbDraft!K3417,""),"")</f>
        <v/>
      </c>
    </row>
    <row r="3403" spans="2:6" x14ac:dyDescent="0.2">
      <c r="B3403" s="229" t="str">
        <f>IFERROR(IF(ForbDraft!A3418&lt;&gt;"",ROW(ForbDraft!A3418),""),"")</f>
        <v/>
      </c>
      <c r="C3403" s="230" t="str">
        <f>IFERROR(IF(ForbDraft!A3418&lt;&gt;"",ForbDraft!A3418,""),"")</f>
        <v/>
      </c>
      <c r="D3403" s="230" t="str">
        <f t="shared" si="53"/>
        <v/>
      </c>
      <c r="E3403" s="230" t="str">
        <f>IFERROR(IF(ForbDraft!L3418&lt;&gt;"",ABS(ForbDraft!L3418),""),"")</f>
        <v/>
      </c>
      <c r="F3403" s="230" t="str">
        <f>IFERROR(IF(ForbDraft!K3418&lt;&gt;"",ForbDraft!K3418,""),"")</f>
        <v/>
      </c>
    </row>
    <row r="3404" spans="2:6" x14ac:dyDescent="0.2">
      <c r="B3404" s="229" t="str">
        <f>IFERROR(IF(ForbDraft!A3419&lt;&gt;"",ROW(ForbDraft!A3419),""),"")</f>
        <v/>
      </c>
      <c r="C3404" s="230" t="str">
        <f>IFERROR(IF(ForbDraft!A3419&lt;&gt;"",ForbDraft!A3419,""),"")</f>
        <v/>
      </c>
      <c r="D3404" s="230" t="str">
        <f t="shared" si="53"/>
        <v/>
      </c>
      <c r="E3404" s="230" t="str">
        <f>IFERROR(IF(ForbDraft!L3419&lt;&gt;"",ABS(ForbDraft!L3419),""),"")</f>
        <v/>
      </c>
      <c r="F3404" s="230" t="str">
        <f>IFERROR(IF(ForbDraft!K3419&lt;&gt;"",ForbDraft!K3419,""),"")</f>
        <v/>
      </c>
    </row>
    <row r="3405" spans="2:6" x14ac:dyDescent="0.2">
      <c r="B3405" s="229" t="str">
        <f>IFERROR(IF(ForbDraft!A3420&lt;&gt;"",ROW(ForbDraft!A3420),""),"")</f>
        <v/>
      </c>
      <c r="C3405" s="230" t="str">
        <f>IFERROR(IF(ForbDraft!A3420&lt;&gt;"",ForbDraft!A3420,""),"")</f>
        <v/>
      </c>
      <c r="D3405" s="230" t="str">
        <f t="shared" si="53"/>
        <v/>
      </c>
      <c r="E3405" s="230" t="str">
        <f>IFERROR(IF(ForbDraft!L3420&lt;&gt;"",ABS(ForbDraft!L3420),""),"")</f>
        <v/>
      </c>
      <c r="F3405" s="230" t="str">
        <f>IFERROR(IF(ForbDraft!K3420&lt;&gt;"",ForbDraft!K3420,""),"")</f>
        <v/>
      </c>
    </row>
    <row r="3406" spans="2:6" x14ac:dyDescent="0.2">
      <c r="B3406" s="229" t="str">
        <f>IFERROR(IF(ForbDraft!A3421&lt;&gt;"",ROW(ForbDraft!A3421),""),"")</f>
        <v/>
      </c>
      <c r="C3406" s="230" t="str">
        <f>IFERROR(IF(ForbDraft!A3421&lt;&gt;"",ForbDraft!A3421,""),"")</f>
        <v/>
      </c>
      <c r="D3406" s="230" t="str">
        <f t="shared" si="53"/>
        <v/>
      </c>
      <c r="E3406" s="230" t="str">
        <f>IFERROR(IF(ForbDraft!L3421&lt;&gt;"",ABS(ForbDraft!L3421),""),"")</f>
        <v/>
      </c>
      <c r="F3406" s="230" t="str">
        <f>IFERROR(IF(ForbDraft!K3421&lt;&gt;"",ForbDraft!K3421,""),"")</f>
        <v/>
      </c>
    </row>
    <row r="3407" spans="2:6" x14ac:dyDescent="0.2">
      <c r="B3407" s="229" t="str">
        <f>IFERROR(IF(ForbDraft!A3422&lt;&gt;"",ROW(ForbDraft!A3422),""),"")</f>
        <v/>
      </c>
      <c r="C3407" s="230" t="str">
        <f>IFERROR(IF(ForbDraft!A3422&lt;&gt;"",ForbDraft!A3422,""),"")</f>
        <v/>
      </c>
      <c r="D3407" s="230" t="str">
        <f t="shared" si="53"/>
        <v/>
      </c>
      <c r="E3407" s="230" t="str">
        <f>IFERROR(IF(ForbDraft!L3422&lt;&gt;"",ABS(ForbDraft!L3422),""),"")</f>
        <v/>
      </c>
      <c r="F3407" s="230" t="str">
        <f>IFERROR(IF(ForbDraft!K3422&lt;&gt;"",ForbDraft!K3422,""),"")</f>
        <v/>
      </c>
    </row>
    <row r="3408" spans="2:6" x14ac:dyDescent="0.2">
      <c r="B3408" s="229" t="str">
        <f>IFERROR(IF(ForbDraft!A3423&lt;&gt;"",ROW(ForbDraft!A3423),""),"")</f>
        <v/>
      </c>
      <c r="C3408" s="230" t="str">
        <f>IFERROR(IF(ForbDraft!A3423&lt;&gt;"",ForbDraft!A3423,""),"")</f>
        <v/>
      </c>
      <c r="D3408" s="230" t="str">
        <f t="shared" si="53"/>
        <v/>
      </c>
      <c r="E3408" s="230" t="str">
        <f>IFERROR(IF(ForbDraft!L3423&lt;&gt;"",ABS(ForbDraft!L3423),""),"")</f>
        <v/>
      </c>
      <c r="F3408" s="230" t="str">
        <f>IFERROR(IF(ForbDraft!K3423&lt;&gt;"",ForbDraft!K3423,""),"")</f>
        <v/>
      </c>
    </row>
    <row r="3409" spans="2:6" x14ac:dyDescent="0.2">
      <c r="B3409" s="229" t="str">
        <f>IFERROR(IF(ForbDraft!A3424&lt;&gt;"",ROW(ForbDraft!A3424),""),"")</f>
        <v/>
      </c>
      <c r="C3409" s="230" t="str">
        <f>IFERROR(IF(ForbDraft!A3424&lt;&gt;"",ForbDraft!A3424,""),"")</f>
        <v/>
      </c>
      <c r="D3409" s="230" t="str">
        <f t="shared" si="53"/>
        <v/>
      </c>
      <c r="E3409" s="230" t="str">
        <f>IFERROR(IF(ForbDraft!L3424&lt;&gt;"",ABS(ForbDraft!L3424),""),"")</f>
        <v/>
      </c>
      <c r="F3409" s="230" t="str">
        <f>IFERROR(IF(ForbDraft!K3424&lt;&gt;"",ForbDraft!K3424,""),"")</f>
        <v/>
      </c>
    </row>
    <row r="3410" spans="2:6" x14ac:dyDescent="0.2">
      <c r="B3410" s="229" t="str">
        <f>IFERROR(IF(ForbDraft!A3425&lt;&gt;"",ROW(ForbDraft!A3425),""),"")</f>
        <v/>
      </c>
      <c r="C3410" s="230" t="str">
        <f>IFERROR(IF(ForbDraft!A3425&lt;&gt;"",ForbDraft!A3425,""),"")</f>
        <v/>
      </c>
      <c r="D3410" s="230" t="str">
        <f t="shared" si="53"/>
        <v/>
      </c>
      <c r="E3410" s="230" t="str">
        <f>IFERROR(IF(ForbDraft!L3425&lt;&gt;"",ABS(ForbDraft!L3425),""),"")</f>
        <v/>
      </c>
      <c r="F3410" s="230" t="str">
        <f>IFERROR(IF(ForbDraft!K3425&lt;&gt;"",ForbDraft!K3425,""),"")</f>
        <v/>
      </c>
    </row>
    <row r="3411" spans="2:6" x14ac:dyDescent="0.2">
      <c r="B3411" s="229" t="str">
        <f>IFERROR(IF(ForbDraft!A3426&lt;&gt;"",ROW(ForbDraft!A3426),""),"")</f>
        <v/>
      </c>
      <c r="C3411" s="230" t="str">
        <f>IFERROR(IF(ForbDraft!A3426&lt;&gt;"",ForbDraft!A3426,""),"")</f>
        <v/>
      </c>
      <c r="D3411" s="230" t="str">
        <f t="shared" si="53"/>
        <v/>
      </c>
      <c r="E3411" s="230" t="str">
        <f>IFERROR(IF(ForbDraft!L3426&lt;&gt;"",ABS(ForbDraft!L3426),""),"")</f>
        <v/>
      </c>
      <c r="F3411" s="230" t="str">
        <f>IFERROR(IF(ForbDraft!K3426&lt;&gt;"",ForbDraft!K3426,""),"")</f>
        <v/>
      </c>
    </row>
    <row r="3412" spans="2:6" x14ac:dyDescent="0.2">
      <c r="B3412" s="229" t="str">
        <f>IFERROR(IF(ForbDraft!A3427&lt;&gt;"",ROW(ForbDraft!A3427),""),"")</f>
        <v/>
      </c>
      <c r="C3412" s="230" t="str">
        <f>IFERROR(IF(ForbDraft!A3427&lt;&gt;"",ForbDraft!A3427,""),"")</f>
        <v/>
      </c>
      <c r="D3412" s="230" t="str">
        <f t="shared" si="53"/>
        <v/>
      </c>
      <c r="E3412" s="230" t="str">
        <f>IFERROR(IF(ForbDraft!L3427&lt;&gt;"",ABS(ForbDraft!L3427),""),"")</f>
        <v/>
      </c>
      <c r="F3412" s="230" t="str">
        <f>IFERROR(IF(ForbDraft!K3427&lt;&gt;"",ForbDraft!K3427,""),"")</f>
        <v/>
      </c>
    </row>
    <row r="3413" spans="2:6" x14ac:dyDescent="0.2">
      <c r="B3413" s="229" t="str">
        <f>IFERROR(IF(ForbDraft!A3428&lt;&gt;"",ROW(ForbDraft!A3428),""),"")</f>
        <v/>
      </c>
      <c r="C3413" s="230" t="str">
        <f>IFERROR(IF(ForbDraft!A3428&lt;&gt;"",ForbDraft!A3428,""),"")</f>
        <v/>
      </c>
      <c r="D3413" s="230" t="str">
        <f t="shared" si="53"/>
        <v/>
      </c>
      <c r="E3413" s="230" t="str">
        <f>IFERROR(IF(ForbDraft!L3428&lt;&gt;"",ABS(ForbDraft!L3428),""),"")</f>
        <v/>
      </c>
      <c r="F3413" s="230" t="str">
        <f>IFERROR(IF(ForbDraft!K3428&lt;&gt;"",ForbDraft!K3428,""),"")</f>
        <v/>
      </c>
    </row>
    <row r="3414" spans="2:6" x14ac:dyDescent="0.2">
      <c r="B3414" s="229" t="str">
        <f>IFERROR(IF(ForbDraft!A3429&lt;&gt;"",ROW(ForbDraft!A3429),""),"")</f>
        <v/>
      </c>
      <c r="C3414" s="230" t="str">
        <f>IFERROR(IF(ForbDraft!A3429&lt;&gt;"",ForbDraft!A3429,""),"")</f>
        <v/>
      </c>
      <c r="D3414" s="230" t="str">
        <f t="shared" si="53"/>
        <v/>
      </c>
      <c r="E3414" s="230" t="str">
        <f>IFERROR(IF(ForbDraft!L3429&lt;&gt;"",ABS(ForbDraft!L3429),""),"")</f>
        <v/>
      </c>
      <c r="F3414" s="230" t="str">
        <f>IFERROR(IF(ForbDraft!K3429&lt;&gt;"",ForbDraft!K3429,""),"")</f>
        <v/>
      </c>
    </row>
    <row r="3415" spans="2:6" x14ac:dyDescent="0.2">
      <c r="B3415" s="229" t="str">
        <f>IFERROR(IF(ForbDraft!A3430&lt;&gt;"",ROW(ForbDraft!A3430),""),"")</f>
        <v/>
      </c>
      <c r="C3415" s="230" t="str">
        <f>IFERROR(IF(ForbDraft!A3430&lt;&gt;"",ForbDraft!A3430,""),"")</f>
        <v/>
      </c>
      <c r="D3415" s="230" t="str">
        <f t="shared" si="53"/>
        <v/>
      </c>
      <c r="E3415" s="230" t="str">
        <f>IFERROR(IF(ForbDraft!L3430&lt;&gt;"",ABS(ForbDraft!L3430),""),"")</f>
        <v/>
      </c>
      <c r="F3415" s="230" t="str">
        <f>IFERROR(IF(ForbDraft!K3430&lt;&gt;"",ForbDraft!K3430,""),"")</f>
        <v/>
      </c>
    </row>
    <row r="3416" spans="2:6" x14ac:dyDescent="0.2">
      <c r="B3416" s="229" t="str">
        <f>IFERROR(IF(ForbDraft!A3431&lt;&gt;"",ROW(ForbDraft!A3431),""),"")</f>
        <v/>
      </c>
      <c r="C3416" s="230" t="str">
        <f>IFERROR(IF(ForbDraft!A3431&lt;&gt;"",ForbDraft!A3431,""),"")</f>
        <v/>
      </c>
      <c r="D3416" s="230" t="str">
        <f t="shared" si="53"/>
        <v/>
      </c>
      <c r="E3416" s="230" t="str">
        <f>IFERROR(IF(ForbDraft!L3431&lt;&gt;"",ABS(ForbDraft!L3431),""),"")</f>
        <v/>
      </c>
      <c r="F3416" s="230" t="str">
        <f>IFERROR(IF(ForbDraft!K3431&lt;&gt;"",ForbDraft!K3431,""),"")</f>
        <v/>
      </c>
    </row>
    <row r="3417" spans="2:6" x14ac:dyDescent="0.2">
      <c r="B3417" s="229" t="str">
        <f>IFERROR(IF(ForbDraft!A3432&lt;&gt;"",ROW(ForbDraft!A3432),""),"")</f>
        <v/>
      </c>
      <c r="C3417" s="230" t="str">
        <f>IFERROR(IF(ForbDraft!A3432&lt;&gt;"",ForbDraft!A3432,""),"")</f>
        <v/>
      </c>
      <c r="D3417" s="230" t="str">
        <f t="shared" si="53"/>
        <v/>
      </c>
      <c r="E3417" s="230" t="str">
        <f>IFERROR(IF(ForbDraft!L3432&lt;&gt;"",ABS(ForbDraft!L3432),""),"")</f>
        <v/>
      </c>
      <c r="F3417" s="230" t="str">
        <f>IFERROR(IF(ForbDraft!K3432&lt;&gt;"",ForbDraft!K3432,""),"")</f>
        <v/>
      </c>
    </row>
    <row r="3418" spans="2:6" x14ac:dyDescent="0.2">
      <c r="B3418" s="229" t="str">
        <f>IFERROR(IF(ForbDraft!A3433&lt;&gt;"",ROW(ForbDraft!A3433),""),"")</f>
        <v/>
      </c>
      <c r="C3418" s="230" t="str">
        <f>IFERROR(IF(ForbDraft!A3433&lt;&gt;"",ForbDraft!A3433,""),"")</f>
        <v/>
      </c>
      <c r="D3418" s="230" t="str">
        <f t="shared" si="53"/>
        <v/>
      </c>
      <c r="E3418" s="230" t="str">
        <f>IFERROR(IF(ForbDraft!L3433&lt;&gt;"",ABS(ForbDraft!L3433),""),"")</f>
        <v/>
      </c>
      <c r="F3418" s="230" t="str">
        <f>IFERROR(IF(ForbDraft!K3433&lt;&gt;"",ForbDraft!K3433,""),"")</f>
        <v/>
      </c>
    </row>
    <row r="3419" spans="2:6" x14ac:dyDescent="0.2">
      <c r="B3419" s="229" t="str">
        <f>IFERROR(IF(ForbDraft!A3434&lt;&gt;"",ROW(ForbDraft!A3434),""),"")</f>
        <v/>
      </c>
      <c r="C3419" s="230" t="str">
        <f>IFERROR(IF(ForbDraft!A3434&lt;&gt;"",ForbDraft!A3434,""),"")</f>
        <v/>
      </c>
      <c r="D3419" s="230" t="str">
        <f t="shared" si="53"/>
        <v/>
      </c>
      <c r="E3419" s="230" t="str">
        <f>IFERROR(IF(ForbDraft!L3434&lt;&gt;"",ABS(ForbDraft!L3434),""),"")</f>
        <v/>
      </c>
      <c r="F3419" s="230" t="str">
        <f>IFERROR(IF(ForbDraft!K3434&lt;&gt;"",ForbDraft!K3434,""),"")</f>
        <v/>
      </c>
    </row>
    <row r="3420" spans="2:6" x14ac:dyDescent="0.2">
      <c r="B3420" s="229" t="str">
        <f>IFERROR(IF(ForbDraft!A3435&lt;&gt;"",ROW(ForbDraft!A3435),""),"")</f>
        <v/>
      </c>
      <c r="C3420" s="230" t="str">
        <f>IFERROR(IF(ForbDraft!A3435&lt;&gt;"",ForbDraft!A3435,""),"")</f>
        <v/>
      </c>
      <c r="D3420" s="230" t="str">
        <f t="shared" si="53"/>
        <v/>
      </c>
      <c r="E3420" s="230" t="str">
        <f>IFERROR(IF(ForbDraft!L3435&lt;&gt;"",ABS(ForbDraft!L3435),""),"")</f>
        <v/>
      </c>
      <c r="F3420" s="230" t="str">
        <f>IFERROR(IF(ForbDraft!K3435&lt;&gt;"",ForbDraft!K3435,""),"")</f>
        <v/>
      </c>
    </row>
    <row r="3421" spans="2:6" x14ac:dyDescent="0.2">
      <c r="B3421" s="229" t="str">
        <f>IFERROR(IF(ForbDraft!A3436&lt;&gt;"",ROW(ForbDraft!A3436),""),"")</f>
        <v/>
      </c>
      <c r="C3421" s="230" t="str">
        <f>IFERROR(IF(ForbDraft!A3436&lt;&gt;"",ForbDraft!A3436,""),"")</f>
        <v/>
      </c>
      <c r="D3421" s="230" t="str">
        <f t="shared" si="53"/>
        <v/>
      </c>
      <c r="E3421" s="230" t="str">
        <f>IFERROR(IF(ForbDraft!L3436&lt;&gt;"",ABS(ForbDraft!L3436),""),"")</f>
        <v/>
      </c>
      <c r="F3421" s="230" t="str">
        <f>IFERROR(IF(ForbDraft!K3436&lt;&gt;"",ForbDraft!K3436,""),"")</f>
        <v/>
      </c>
    </row>
    <row r="3422" spans="2:6" x14ac:dyDescent="0.2">
      <c r="B3422" s="229" t="str">
        <f>IFERROR(IF(ForbDraft!A3437&lt;&gt;"",ROW(ForbDraft!A3437),""),"")</f>
        <v/>
      </c>
      <c r="C3422" s="230" t="str">
        <f>IFERROR(IF(ForbDraft!A3437&lt;&gt;"",ForbDraft!A3437,""),"")</f>
        <v/>
      </c>
      <c r="D3422" s="230" t="str">
        <f t="shared" si="53"/>
        <v/>
      </c>
      <c r="E3422" s="230" t="str">
        <f>IFERROR(IF(ForbDraft!L3437&lt;&gt;"",ABS(ForbDraft!L3437),""),"")</f>
        <v/>
      </c>
      <c r="F3422" s="230" t="str">
        <f>IFERROR(IF(ForbDraft!K3437&lt;&gt;"",ForbDraft!K3437,""),"")</f>
        <v/>
      </c>
    </row>
    <row r="3423" spans="2:6" x14ac:dyDescent="0.2">
      <c r="B3423" s="229" t="str">
        <f>IFERROR(IF(ForbDraft!A3438&lt;&gt;"",ROW(ForbDraft!A3438),""),"")</f>
        <v/>
      </c>
      <c r="C3423" s="230" t="str">
        <f>IFERROR(IF(ForbDraft!A3438&lt;&gt;"",ForbDraft!A3438,""),"")</f>
        <v/>
      </c>
      <c r="D3423" s="230" t="str">
        <f t="shared" si="53"/>
        <v/>
      </c>
      <c r="E3423" s="230" t="str">
        <f>IFERROR(IF(ForbDraft!L3438&lt;&gt;"",ABS(ForbDraft!L3438),""),"")</f>
        <v/>
      </c>
      <c r="F3423" s="230" t="str">
        <f>IFERROR(IF(ForbDraft!K3438&lt;&gt;"",ForbDraft!K3438,""),"")</f>
        <v/>
      </c>
    </row>
    <row r="3424" spans="2:6" x14ac:dyDescent="0.2">
      <c r="B3424" s="229" t="str">
        <f>IFERROR(IF(ForbDraft!A3439&lt;&gt;"",ROW(ForbDraft!A3439),""),"")</f>
        <v/>
      </c>
      <c r="C3424" s="230" t="str">
        <f>IFERROR(IF(ForbDraft!A3439&lt;&gt;"",ForbDraft!A3439,""),"")</f>
        <v/>
      </c>
      <c r="D3424" s="230" t="str">
        <f t="shared" si="53"/>
        <v/>
      </c>
      <c r="E3424" s="230" t="str">
        <f>IFERROR(IF(ForbDraft!L3439&lt;&gt;"",ABS(ForbDraft!L3439),""),"")</f>
        <v/>
      </c>
      <c r="F3424" s="230" t="str">
        <f>IFERROR(IF(ForbDraft!K3439&lt;&gt;"",ForbDraft!K3439,""),"")</f>
        <v/>
      </c>
    </row>
    <row r="3425" spans="2:6" x14ac:dyDescent="0.2">
      <c r="B3425" s="229" t="str">
        <f>IFERROR(IF(ForbDraft!A3440&lt;&gt;"",ROW(ForbDraft!A3440),""),"")</f>
        <v/>
      </c>
      <c r="C3425" s="230" t="str">
        <f>IFERROR(IF(ForbDraft!A3440&lt;&gt;"",ForbDraft!A3440,""),"")</f>
        <v/>
      </c>
      <c r="D3425" s="230" t="str">
        <f t="shared" si="53"/>
        <v/>
      </c>
      <c r="E3425" s="230" t="str">
        <f>IFERROR(IF(ForbDraft!L3440&lt;&gt;"",ABS(ForbDraft!L3440),""),"")</f>
        <v/>
      </c>
      <c r="F3425" s="230" t="str">
        <f>IFERROR(IF(ForbDraft!K3440&lt;&gt;"",ForbDraft!K3440,""),"")</f>
        <v/>
      </c>
    </row>
    <row r="3426" spans="2:6" x14ac:dyDescent="0.2">
      <c r="B3426" s="229" t="str">
        <f>IFERROR(IF(ForbDraft!A3441&lt;&gt;"",ROW(ForbDraft!A3441),""),"")</f>
        <v/>
      </c>
      <c r="C3426" s="230" t="str">
        <f>IFERROR(IF(ForbDraft!A3441&lt;&gt;"",ForbDraft!A3441,""),"")</f>
        <v/>
      </c>
      <c r="D3426" s="230" t="str">
        <f t="shared" si="53"/>
        <v/>
      </c>
      <c r="E3426" s="230" t="str">
        <f>IFERROR(IF(ForbDraft!L3441&lt;&gt;"",ABS(ForbDraft!L3441),""),"")</f>
        <v/>
      </c>
      <c r="F3426" s="230" t="str">
        <f>IFERROR(IF(ForbDraft!K3441&lt;&gt;"",ForbDraft!K3441,""),"")</f>
        <v/>
      </c>
    </row>
    <row r="3427" spans="2:6" x14ac:dyDescent="0.2">
      <c r="B3427" s="229" t="str">
        <f>IFERROR(IF(ForbDraft!A3442&lt;&gt;"",ROW(ForbDraft!A3442),""),"")</f>
        <v/>
      </c>
      <c r="C3427" s="230" t="str">
        <f>IFERROR(IF(ForbDraft!A3442&lt;&gt;"",ForbDraft!A3442,""),"")</f>
        <v/>
      </c>
      <c r="D3427" s="230" t="str">
        <f t="shared" si="53"/>
        <v/>
      </c>
      <c r="E3427" s="230" t="str">
        <f>IFERROR(IF(ForbDraft!L3442&lt;&gt;"",ABS(ForbDraft!L3442),""),"")</f>
        <v/>
      </c>
      <c r="F3427" s="230" t="str">
        <f>IFERROR(IF(ForbDraft!K3442&lt;&gt;"",ForbDraft!K3442,""),"")</f>
        <v/>
      </c>
    </row>
    <row r="3428" spans="2:6" x14ac:dyDescent="0.2">
      <c r="B3428" s="229" t="str">
        <f>IFERROR(IF(ForbDraft!A3443&lt;&gt;"",ROW(ForbDraft!A3443),""),"")</f>
        <v/>
      </c>
      <c r="C3428" s="230" t="str">
        <f>IFERROR(IF(ForbDraft!A3443&lt;&gt;"",ForbDraft!A3443,""),"")</f>
        <v/>
      </c>
      <c r="D3428" s="230" t="str">
        <f t="shared" si="53"/>
        <v/>
      </c>
      <c r="E3428" s="230" t="str">
        <f>IFERROR(IF(ForbDraft!L3443&lt;&gt;"",ABS(ForbDraft!L3443),""),"")</f>
        <v/>
      </c>
      <c r="F3428" s="230" t="str">
        <f>IFERROR(IF(ForbDraft!K3443&lt;&gt;"",ForbDraft!K3443,""),"")</f>
        <v/>
      </c>
    </row>
    <row r="3429" spans="2:6" x14ac:dyDescent="0.2">
      <c r="B3429" s="229" t="str">
        <f>IFERROR(IF(ForbDraft!A3444&lt;&gt;"",ROW(ForbDraft!A3444),""),"")</f>
        <v/>
      </c>
      <c r="C3429" s="230" t="str">
        <f>IFERROR(IF(ForbDraft!A3444&lt;&gt;"",ForbDraft!A3444,""),"")</f>
        <v/>
      </c>
      <c r="D3429" s="230" t="str">
        <f t="shared" si="53"/>
        <v/>
      </c>
      <c r="E3429" s="230" t="str">
        <f>IFERROR(IF(ForbDraft!L3444&lt;&gt;"",ABS(ForbDraft!L3444),""),"")</f>
        <v/>
      </c>
      <c r="F3429" s="230" t="str">
        <f>IFERROR(IF(ForbDraft!K3444&lt;&gt;"",ForbDraft!K3444,""),"")</f>
        <v/>
      </c>
    </row>
    <row r="3430" spans="2:6" x14ac:dyDescent="0.2">
      <c r="B3430" s="229" t="str">
        <f>IFERROR(IF(ForbDraft!A3445&lt;&gt;"",ROW(ForbDraft!A3445),""),"")</f>
        <v/>
      </c>
      <c r="C3430" s="230" t="str">
        <f>IFERROR(IF(ForbDraft!A3445&lt;&gt;"",ForbDraft!A3445,""),"")</f>
        <v/>
      </c>
      <c r="D3430" s="230" t="str">
        <f t="shared" si="53"/>
        <v/>
      </c>
      <c r="E3430" s="230" t="str">
        <f>IFERROR(IF(ForbDraft!L3445&lt;&gt;"",ABS(ForbDraft!L3445),""),"")</f>
        <v/>
      </c>
      <c r="F3430" s="230" t="str">
        <f>IFERROR(IF(ForbDraft!K3445&lt;&gt;"",ForbDraft!K3445,""),"")</f>
        <v/>
      </c>
    </row>
    <row r="3431" spans="2:6" x14ac:dyDescent="0.2">
      <c r="B3431" s="229" t="str">
        <f>IFERROR(IF(ForbDraft!A3446&lt;&gt;"",ROW(ForbDraft!A3446),""),"")</f>
        <v/>
      </c>
      <c r="C3431" s="230" t="str">
        <f>IFERROR(IF(ForbDraft!A3446&lt;&gt;"",ForbDraft!A3446,""),"")</f>
        <v/>
      </c>
      <c r="D3431" s="230" t="str">
        <f t="shared" si="53"/>
        <v/>
      </c>
      <c r="E3431" s="230" t="str">
        <f>IFERROR(IF(ForbDraft!L3446&lt;&gt;"",ABS(ForbDraft!L3446),""),"")</f>
        <v/>
      </c>
      <c r="F3431" s="230" t="str">
        <f>IFERROR(IF(ForbDraft!K3446&lt;&gt;"",ForbDraft!K3446,""),"")</f>
        <v/>
      </c>
    </row>
    <row r="3432" spans="2:6" x14ac:dyDescent="0.2">
      <c r="B3432" s="229" t="str">
        <f>IFERROR(IF(ForbDraft!A3447&lt;&gt;"",ROW(ForbDraft!A3447),""),"")</f>
        <v/>
      </c>
      <c r="C3432" s="230" t="str">
        <f>IFERROR(IF(ForbDraft!A3447&lt;&gt;"",ForbDraft!A3447,""),"")</f>
        <v/>
      </c>
      <c r="D3432" s="230" t="str">
        <f t="shared" si="53"/>
        <v/>
      </c>
      <c r="E3432" s="230" t="str">
        <f>IFERROR(IF(ForbDraft!L3447&lt;&gt;"",ABS(ForbDraft!L3447),""),"")</f>
        <v/>
      </c>
      <c r="F3432" s="230" t="str">
        <f>IFERROR(IF(ForbDraft!K3447&lt;&gt;"",ForbDraft!K3447,""),"")</f>
        <v/>
      </c>
    </row>
    <row r="3433" spans="2:6" x14ac:dyDescent="0.2">
      <c r="B3433" s="229" t="str">
        <f>IFERROR(IF(ForbDraft!A3448&lt;&gt;"",ROW(ForbDraft!A3448),""),"")</f>
        <v/>
      </c>
      <c r="C3433" s="230" t="str">
        <f>IFERROR(IF(ForbDraft!A3448&lt;&gt;"",ForbDraft!A3448,""),"")</f>
        <v/>
      </c>
      <c r="D3433" s="230" t="str">
        <f t="shared" si="53"/>
        <v/>
      </c>
      <c r="E3433" s="230" t="str">
        <f>IFERROR(IF(ForbDraft!L3448&lt;&gt;"",ABS(ForbDraft!L3448),""),"")</f>
        <v/>
      </c>
      <c r="F3433" s="230" t="str">
        <f>IFERROR(IF(ForbDraft!K3448&lt;&gt;"",ForbDraft!K3448,""),"")</f>
        <v/>
      </c>
    </row>
    <row r="3434" spans="2:6" x14ac:dyDescent="0.2">
      <c r="B3434" s="229" t="str">
        <f>IFERROR(IF(ForbDraft!A3449&lt;&gt;"",ROW(ForbDraft!A3449),""),"")</f>
        <v/>
      </c>
      <c r="C3434" s="230" t="str">
        <f>IFERROR(IF(ForbDraft!A3449&lt;&gt;"",ForbDraft!A3449,""),"")</f>
        <v/>
      </c>
      <c r="D3434" s="230" t="str">
        <f t="shared" si="53"/>
        <v/>
      </c>
      <c r="E3434" s="230" t="str">
        <f>IFERROR(IF(ForbDraft!L3449&lt;&gt;"",ABS(ForbDraft!L3449),""),"")</f>
        <v/>
      </c>
      <c r="F3434" s="230" t="str">
        <f>IFERROR(IF(ForbDraft!K3449&lt;&gt;"",ForbDraft!K3449,""),"")</f>
        <v/>
      </c>
    </row>
    <row r="3435" spans="2:6" x14ac:dyDescent="0.2">
      <c r="B3435" s="229" t="str">
        <f>IFERROR(IF(ForbDraft!A3450&lt;&gt;"",ROW(ForbDraft!A3450),""),"")</f>
        <v/>
      </c>
      <c r="C3435" s="230" t="str">
        <f>IFERROR(IF(ForbDraft!A3450&lt;&gt;"",ForbDraft!A3450,""),"")</f>
        <v/>
      </c>
      <c r="D3435" s="230" t="str">
        <f t="shared" si="53"/>
        <v/>
      </c>
      <c r="E3435" s="230" t="str">
        <f>IFERROR(IF(ForbDraft!L3450&lt;&gt;"",ABS(ForbDraft!L3450),""),"")</f>
        <v/>
      </c>
      <c r="F3435" s="230" t="str">
        <f>IFERROR(IF(ForbDraft!K3450&lt;&gt;"",ForbDraft!K3450,""),"")</f>
        <v/>
      </c>
    </row>
    <row r="3436" spans="2:6" x14ac:dyDescent="0.2">
      <c r="B3436" s="229" t="str">
        <f>IFERROR(IF(ForbDraft!A3451&lt;&gt;"",ROW(ForbDraft!A3451),""),"")</f>
        <v/>
      </c>
      <c r="C3436" s="230" t="str">
        <f>IFERROR(IF(ForbDraft!A3451&lt;&gt;"",ForbDraft!A3451,""),"")</f>
        <v/>
      </c>
      <c r="D3436" s="230" t="str">
        <f t="shared" si="53"/>
        <v/>
      </c>
      <c r="E3436" s="230" t="str">
        <f>IFERROR(IF(ForbDraft!L3451&lt;&gt;"",ABS(ForbDraft!L3451),""),"")</f>
        <v/>
      </c>
      <c r="F3436" s="230" t="str">
        <f>IFERROR(IF(ForbDraft!K3451&lt;&gt;"",ForbDraft!K3451,""),"")</f>
        <v/>
      </c>
    </row>
    <row r="3437" spans="2:6" x14ac:dyDescent="0.2">
      <c r="B3437" s="229" t="str">
        <f>IFERROR(IF(ForbDraft!A3452&lt;&gt;"",ROW(ForbDraft!A3452),""),"")</f>
        <v/>
      </c>
      <c r="C3437" s="230" t="str">
        <f>IFERROR(IF(ForbDraft!A3452&lt;&gt;"",ForbDraft!A3452,""),"")</f>
        <v/>
      </c>
      <c r="D3437" s="230" t="str">
        <f t="shared" si="53"/>
        <v/>
      </c>
      <c r="E3437" s="230" t="str">
        <f>IFERROR(IF(ForbDraft!L3452&lt;&gt;"",ABS(ForbDraft!L3452),""),"")</f>
        <v/>
      </c>
      <c r="F3437" s="230" t="str">
        <f>IFERROR(IF(ForbDraft!K3452&lt;&gt;"",ForbDraft!K3452,""),"")</f>
        <v/>
      </c>
    </row>
    <row r="3438" spans="2:6" x14ac:dyDescent="0.2">
      <c r="B3438" s="229" t="str">
        <f>IFERROR(IF(ForbDraft!A3453&lt;&gt;"",ROW(ForbDraft!A3453),""),"")</f>
        <v/>
      </c>
      <c r="C3438" s="230" t="str">
        <f>IFERROR(IF(ForbDraft!A3453&lt;&gt;"",ForbDraft!A3453,""),"")</f>
        <v/>
      </c>
      <c r="D3438" s="230" t="str">
        <f t="shared" si="53"/>
        <v/>
      </c>
      <c r="E3438" s="230" t="str">
        <f>IFERROR(IF(ForbDraft!L3453&lt;&gt;"",ABS(ForbDraft!L3453),""),"")</f>
        <v/>
      </c>
      <c r="F3438" s="230" t="str">
        <f>IFERROR(IF(ForbDraft!K3453&lt;&gt;"",ForbDraft!K3453,""),"")</f>
        <v/>
      </c>
    </row>
    <row r="3439" spans="2:6" x14ac:dyDescent="0.2">
      <c r="B3439" s="229" t="str">
        <f>IFERROR(IF(ForbDraft!A3454&lt;&gt;"",ROW(ForbDraft!A3454),""),"")</f>
        <v/>
      </c>
      <c r="C3439" s="230" t="str">
        <f>IFERROR(IF(ForbDraft!A3454&lt;&gt;"",ForbDraft!A3454,""),"")</f>
        <v/>
      </c>
      <c r="D3439" s="230" t="str">
        <f t="shared" si="53"/>
        <v/>
      </c>
      <c r="E3439" s="230" t="str">
        <f>IFERROR(IF(ForbDraft!L3454&lt;&gt;"",ABS(ForbDraft!L3454),""),"")</f>
        <v/>
      </c>
      <c r="F3439" s="230" t="str">
        <f>IFERROR(IF(ForbDraft!K3454&lt;&gt;"",ForbDraft!K3454,""),"")</f>
        <v/>
      </c>
    </row>
    <row r="3440" spans="2:6" x14ac:dyDescent="0.2">
      <c r="B3440" s="229" t="str">
        <f>IFERROR(IF(ForbDraft!A3455&lt;&gt;"",ROW(ForbDraft!A3455),""),"")</f>
        <v/>
      </c>
      <c r="C3440" s="230" t="str">
        <f>IFERROR(IF(ForbDraft!A3455&lt;&gt;"",ForbDraft!A3455,""),"")</f>
        <v/>
      </c>
      <c r="D3440" s="230" t="str">
        <f t="shared" si="53"/>
        <v/>
      </c>
      <c r="E3440" s="230" t="str">
        <f>IFERROR(IF(ForbDraft!L3455&lt;&gt;"",ABS(ForbDraft!L3455),""),"")</f>
        <v/>
      </c>
      <c r="F3440" s="230" t="str">
        <f>IFERROR(IF(ForbDraft!K3455&lt;&gt;"",ForbDraft!K3455,""),"")</f>
        <v/>
      </c>
    </row>
    <row r="3441" spans="2:6" x14ac:dyDescent="0.2">
      <c r="B3441" s="229" t="str">
        <f>IFERROR(IF(ForbDraft!A3456&lt;&gt;"",ROW(ForbDraft!A3456),""),"")</f>
        <v/>
      </c>
      <c r="C3441" s="230" t="str">
        <f>IFERROR(IF(ForbDraft!A3456&lt;&gt;"",ForbDraft!A3456,""),"")</f>
        <v/>
      </c>
      <c r="D3441" s="230" t="str">
        <f t="shared" si="53"/>
        <v/>
      </c>
      <c r="E3441" s="230" t="str">
        <f>IFERROR(IF(ForbDraft!L3456&lt;&gt;"",ABS(ForbDraft!L3456),""),"")</f>
        <v/>
      </c>
      <c r="F3441" s="230" t="str">
        <f>IFERROR(IF(ForbDraft!K3456&lt;&gt;"",ForbDraft!K3456,""),"")</f>
        <v/>
      </c>
    </row>
    <row r="3442" spans="2:6" x14ac:dyDescent="0.2">
      <c r="B3442" s="229" t="str">
        <f>IFERROR(IF(ForbDraft!A3457&lt;&gt;"",ROW(ForbDraft!A3457),""),"")</f>
        <v/>
      </c>
      <c r="C3442" s="230" t="str">
        <f>IFERROR(IF(ForbDraft!A3457&lt;&gt;"",ForbDraft!A3457,""),"")</f>
        <v/>
      </c>
      <c r="D3442" s="230" t="str">
        <f t="shared" si="53"/>
        <v/>
      </c>
      <c r="E3442" s="230" t="str">
        <f>IFERROR(IF(ForbDraft!L3457&lt;&gt;"",ABS(ForbDraft!L3457),""),"")</f>
        <v/>
      </c>
      <c r="F3442" s="230" t="str">
        <f>IFERROR(IF(ForbDraft!K3457&lt;&gt;"",ForbDraft!K3457,""),"")</f>
        <v/>
      </c>
    </row>
    <row r="3443" spans="2:6" x14ac:dyDescent="0.2">
      <c r="B3443" s="229" t="str">
        <f>IFERROR(IF(ForbDraft!A3458&lt;&gt;"",ROW(ForbDraft!A3458),""),"")</f>
        <v/>
      </c>
      <c r="C3443" s="230" t="str">
        <f>IFERROR(IF(ForbDraft!A3458&lt;&gt;"",ForbDraft!A3458,""),"")</f>
        <v/>
      </c>
      <c r="D3443" s="230" t="str">
        <f t="shared" si="53"/>
        <v/>
      </c>
      <c r="E3443" s="230" t="str">
        <f>IFERROR(IF(ForbDraft!L3458&lt;&gt;"",ABS(ForbDraft!L3458),""),"")</f>
        <v/>
      </c>
      <c r="F3443" s="230" t="str">
        <f>IFERROR(IF(ForbDraft!K3458&lt;&gt;"",ForbDraft!K3458,""),"")</f>
        <v/>
      </c>
    </row>
    <row r="3444" spans="2:6" x14ac:dyDescent="0.2">
      <c r="B3444" s="229" t="str">
        <f>IFERROR(IF(ForbDraft!A3459&lt;&gt;"",ROW(ForbDraft!A3459),""),"")</f>
        <v/>
      </c>
      <c r="C3444" s="230" t="str">
        <f>IFERROR(IF(ForbDraft!A3459&lt;&gt;"",ForbDraft!A3459,""),"")</f>
        <v/>
      </c>
      <c r="D3444" s="230" t="str">
        <f t="shared" si="53"/>
        <v/>
      </c>
      <c r="E3444" s="230" t="str">
        <f>IFERROR(IF(ForbDraft!L3459&lt;&gt;"",ABS(ForbDraft!L3459),""),"")</f>
        <v/>
      </c>
      <c r="F3444" s="230" t="str">
        <f>IFERROR(IF(ForbDraft!K3459&lt;&gt;"",ForbDraft!K3459,""),"")</f>
        <v/>
      </c>
    </row>
    <row r="3445" spans="2:6" x14ac:dyDescent="0.2">
      <c r="B3445" s="229" t="str">
        <f>IFERROR(IF(ForbDraft!A3460&lt;&gt;"",ROW(ForbDraft!A3460),""),"")</f>
        <v/>
      </c>
      <c r="C3445" s="230" t="str">
        <f>IFERROR(IF(ForbDraft!A3460&lt;&gt;"",ForbDraft!A3460,""),"")</f>
        <v/>
      </c>
      <c r="D3445" s="230" t="str">
        <f t="shared" si="53"/>
        <v/>
      </c>
      <c r="E3445" s="230" t="str">
        <f>IFERROR(IF(ForbDraft!L3460&lt;&gt;"",ABS(ForbDraft!L3460),""),"")</f>
        <v/>
      </c>
      <c r="F3445" s="230" t="str">
        <f>IFERROR(IF(ForbDraft!K3460&lt;&gt;"",ForbDraft!K3460,""),"")</f>
        <v/>
      </c>
    </row>
    <row r="3446" spans="2:6" x14ac:dyDescent="0.2">
      <c r="B3446" s="229" t="str">
        <f>IFERROR(IF(ForbDraft!A3461&lt;&gt;"",ROW(ForbDraft!A3461),""),"")</f>
        <v/>
      </c>
      <c r="C3446" s="230" t="str">
        <f>IFERROR(IF(ForbDraft!A3461&lt;&gt;"",ForbDraft!A3461,""),"")</f>
        <v/>
      </c>
      <c r="D3446" s="230" t="str">
        <f t="shared" si="53"/>
        <v/>
      </c>
      <c r="E3446" s="230" t="str">
        <f>IFERROR(IF(ForbDraft!L3461&lt;&gt;"",ABS(ForbDraft!L3461),""),"")</f>
        <v/>
      </c>
      <c r="F3446" s="230" t="str">
        <f>IFERROR(IF(ForbDraft!K3461&lt;&gt;"",ForbDraft!K3461,""),"")</f>
        <v/>
      </c>
    </row>
    <row r="3447" spans="2:6" x14ac:dyDescent="0.2">
      <c r="B3447" s="229" t="str">
        <f>IFERROR(IF(ForbDraft!A3462&lt;&gt;"",ROW(ForbDraft!A3462),""),"")</f>
        <v/>
      </c>
      <c r="C3447" s="230" t="str">
        <f>IFERROR(IF(ForbDraft!A3462&lt;&gt;"",ForbDraft!A3462,""),"")</f>
        <v/>
      </c>
      <c r="D3447" s="230" t="str">
        <f t="shared" si="53"/>
        <v/>
      </c>
      <c r="E3447" s="230" t="str">
        <f>IFERROR(IF(ForbDraft!L3462&lt;&gt;"",ABS(ForbDraft!L3462),""),"")</f>
        <v/>
      </c>
      <c r="F3447" s="230" t="str">
        <f>IFERROR(IF(ForbDraft!K3462&lt;&gt;"",ForbDraft!K3462,""),"")</f>
        <v/>
      </c>
    </row>
    <row r="3448" spans="2:6" x14ac:dyDescent="0.2">
      <c r="B3448" s="229" t="str">
        <f>IFERROR(IF(ForbDraft!A3463&lt;&gt;"",ROW(ForbDraft!A3463),""),"")</f>
        <v/>
      </c>
      <c r="C3448" s="230" t="str">
        <f>IFERROR(IF(ForbDraft!A3463&lt;&gt;"",ForbDraft!A3463,""),"")</f>
        <v/>
      </c>
      <c r="D3448" s="230" t="str">
        <f t="shared" si="53"/>
        <v/>
      </c>
      <c r="E3448" s="230" t="str">
        <f>IFERROR(IF(ForbDraft!L3463&lt;&gt;"",ABS(ForbDraft!L3463),""),"")</f>
        <v/>
      </c>
      <c r="F3448" s="230" t="str">
        <f>IFERROR(IF(ForbDraft!K3463&lt;&gt;"",ForbDraft!K3463,""),"")</f>
        <v/>
      </c>
    </row>
    <row r="3449" spans="2:6" x14ac:dyDescent="0.2">
      <c r="B3449" s="229" t="str">
        <f>IFERROR(IF(ForbDraft!A3464&lt;&gt;"",ROW(ForbDraft!A3464),""),"")</f>
        <v/>
      </c>
      <c r="C3449" s="230" t="str">
        <f>IFERROR(IF(ForbDraft!A3464&lt;&gt;"",ForbDraft!A3464,""),"")</f>
        <v/>
      </c>
      <c r="D3449" s="230" t="str">
        <f t="shared" si="53"/>
        <v/>
      </c>
      <c r="E3449" s="230" t="str">
        <f>IFERROR(IF(ForbDraft!L3464&lt;&gt;"",ABS(ForbDraft!L3464),""),"")</f>
        <v/>
      </c>
      <c r="F3449" s="230" t="str">
        <f>IFERROR(IF(ForbDraft!K3464&lt;&gt;"",ForbDraft!K3464,""),"")</f>
        <v/>
      </c>
    </row>
    <row r="3450" spans="2:6" x14ac:dyDescent="0.2">
      <c r="B3450" s="229" t="str">
        <f>IFERROR(IF(ForbDraft!A3465&lt;&gt;"",ROW(ForbDraft!A3465),""),"")</f>
        <v/>
      </c>
      <c r="C3450" s="230" t="str">
        <f>IFERROR(IF(ForbDraft!A3465&lt;&gt;"",ForbDraft!A3465,""),"")</f>
        <v/>
      </c>
      <c r="D3450" s="230" t="str">
        <f t="shared" si="53"/>
        <v/>
      </c>
      <c r="E3450" s="230" t="str">
        <f>IFERROR(IF(ForbDraft!L3465&lt;&gt;"",ABS(ForbDraft!L3465),""),"")</f>
        <v/>
      </c>
      <c r="F3450" s="230" t="str">
        <f>IFERROR(IF(ForbDraft!K3465&lt;&gt;"",ForbDraft!K3465,""),"")</f>
        <v/>
      </c>
    </row>
    <row r="3451" spans="2:6" x14ac:dyDescent="0.2">
      <c r="B3451" s="229" t="str">
        <f>IFERROR(IF(ForbDraft!A3466&lt;&gt;"",ROW(ForbDraft!A3466),""),"")</f>
        <v/>
      </c>
      <c r="C3451" s="230" t="str">
        <f>IFERROR(IF(ForbDraft!A3466&lt;&gt;"",ForbDraft!A3466,""),"")</f>
        <v/>
      </c>
      <c r="D3451" s="230" t="str">
        <f t="shared" si="53"/>
        <v/>
      </c>
      <c r="E3451" s="230" t="str">
        <f>IFERROR(IF(ForbDraft!L3466&lt;&gt;"",ABS(ForbDraft!L3466),""),"")</f>
        <v/>
      </c>
      <c r="F3451" s="230" t="str">
        <f>IFERROR(IF(ForbDraft!K3466&lt;&gt;"",ForbDraft!K3466,""),"")</f>
        <v/>
      </c>
    </row>
    <row r="3452" spans="2:6" x14ac:dyDescent="0.2">
      <c r="B3452" s="229" t="str">
        <f>IFERROR(IF(ForbDraft!A3467&lt;&gt;"",ROW(ForbDraft!A3467),""),"")</f>
        <v/>
      </c>
      <c r="C3452" s="230" t="str">
        <f>IFERROR(IF(ForbDraft!A3467&lt;&gt;"",ForbDraft!A3467,""),"")</f>
        <v/>
      </c>
      <c r="D3452" s="230" t="str">
        <f t="shared" si="53"/>
        <v/>
      </c>
      <c r="E3452" s="230" t="str">
        <f>IFERROR(IF(ForbDraft!L3467&lt;&gt;"",ABS(ForbDraft!L3467),""),"")</f>
        <v/>
      </c>
      <c r="F3452" s="230" t="str">
        <f>IFERROR(IF(ForbDraft!K3467&lt;&gt;"",ForbDraft!K3467,""),"")</f>
        <v/>
      </c>
    </row>
    <row r="3453" spans="2:6" x14ac:dyDescent="0.2">
      <c r="B3453" s="229" t="str">
        <f>IFERROR(IF(ForbDraft!A3468&lt;&gt;"",ROW(ForbDraft!A3468),""),"")</f>
        <v/>
      </c>
      <c r="C3453" s="230" t="str">
        <f>IFERROR(IF(ForbDraft!A3468&lt;&gt;"",ForbDraft!A3468,""),"")</f>
        <v/>
      </c>
      <c r="D3453" s="230" t="str">
        <f t="shared" si="53"/>
        <v/>
      </c>
      <c r="E3453" s="230" t="str">
        <f>IFERROR(IF(ForbDraft!L3468&lt;&gt;"",ABS(ForbDraft!L3468),""),"")</f>
        <v/>
      </c>
      <c r="F3453" s="230" t="str">
        <f>IFERROR(IF(ForbDraft!K3468&lt;&gt;"",ForbDraft!K3468,""),"")</f>
        <v/>
      </c>
    </row>
    <row r="3454" spans="2:6" x14ac:dyDescent="0.2">
      <c r="B3454" s="229" t="str">
        <f>IFERROR(IF(ForbDraft!A3469&lt;&gt;"",ROW(ForbDraft!A3469),""),"")</f>
        <v/>
      </c>
      <c r="C3454" s="230" t="str">
        <f>IFERROR(IF(ForbDraft!A3469&lt;&gt;"",ForbDraft!A3469,""),"")</f>
        <v/>
      </c>
      <c r="D3454" s="230" t="str">
        <f t="shared" si="53"/>
        <v/>
      </c>
      <c r="E3454" s="230" t="str">
        <f>IFERROR(IF(ForbDraft!L3469&lt;&gt;"",ABS(ForbDraft!L3469),""),"")</f>
        <v/>
      </c>
      <c r="F3454" s="230" t="str">
        <f>IFERROR(IF(ForbDraft!K3469&lt;&gt;"",ForbDraft!K3469,""),"")</f>
        <v/>
      </c>
    </row>
    <row r="3455" spans="2:6" x14ac:dyDescent="0.2">
      <c r="B3455" s="229" t="str">
        <f>IFERROR(IF(ForbDraft!A3470&lt;&gt;"",ROW(ForbDraft!A3470),""),"")</f>
        <v/>
      </c>
      <c r="C3455" s="230" t="str">
        <f>IFERROR(IF(ForbDraft!A3470&lt;&gt;"",ForbDraft!A3470,""),"")</f>
        <v/>
      </c>
      <c r="D3455" s="230" t="str">
        <f t="shared" si="53"/>
        <v/>
      </c>
      <c r="E3455" s="230" t="str">
        <f>IFERROR(IF(ForbDraft!L3470&lt;&gt;"",ABS(ForbDraft!L3470),""),"")</f>
        <v/>
      </c>
      <c r="F3455" s="230" t="str">
        <f>IFERROR(IF(ForbDraft!K3470&lt;&gt;"",ForbDraft!K3470,""),"")</f>
        <v/>
      </c>
    </row>
    <row r="3456" spans="2:6" x14ac:dyDescent="0.2">
      <c r="B3456" s="229" t="str">
        <f>IFERROR(IF(ForbDraft!A3471&lt;&gt;"",ROW(ForbDraft!A3471),""),"")</f>
        <v/>
      </c>
      <c r="C3456" s="230" t="str">
        <f>IFERROR(IF(ForbDraft!A3471&lt;&gt;"",ForbDraft!A3471,""),"")</f>
        <v/>
      </c>
      <c r="D3456" s="230" t="str">
        <f t="shared" si="53"/>
        <v/>
      </c>
      <c r="E3456" s="230" t="str">
        <f>IFERROR(IF(ForbDraft!L3471&lt;&gt;"",ABS(ForbDraft!L3471),""),"")</f>
        <v/>
      </c>
      <c r="F3456" s="230" t="str">
        <f>IFERROR(IF(ForbDraft!K3471&lt;&gt;"",ForbDraft!K3471,""),"")</f>
        <v/>
      </c>
    </row>
    <row r="3457" spans="2:6" x14ac:dyDescent="0.2">
      <c r="B3457" s="229" t="str">
        <f>IFERROR(IF(ForbDraft!A3472&lt;&gt;"",ROW(ForbDraft!A3472),""),"")</f>
        <v/>
      </c>
      <c r="C3457" s="230" t="str">
        <f>IFERROR(IF(ForbDraft!A3472&lt;&gt;"",ForbDraft!A3472,""),"")</f>
        <v/>
      </c>
      <c r="D3457" s="230" t="str">
        <f t="shared" si="53"/>
        <v/>
      </c>
      <c r="E3457" s="230" t="str">
        <f>IFERROR(IF(ForbDraft!L3472&lt;&gt;"",ABS(ForbDraft!L3472),""),"")</f>
        <v/>
      </c>
      <c r="F3457" s="230" t="str">
        <f>IFERROR(IF(ForbDraft!K3472&lt;&gt;"",ForbDraft!K3472,""),"")</f>
        <v/>
      </c>
    </row>
    <row r="3458" spans="2:6" x14ac:dyDescent="0.2">
      <c r="B3458" s="229" t="str">
        <f>IFERROR(IF(ForbDraft!A3473&lt;&gt;"",ROW(ForbDraft!A3473),""),"")</f>
        <v/>
      </c>
      <c r="C3458" s="230" t="str">
        <f>IFERROR(IF(ForbDraft!A3473&lt;&gt;"",ForbDraft!A3473,""),"")</f>
        <v/>
      </c>
      <c r="D3458" s="230" t="str">
        <f t="shared" si="53"/>
        <v/>
      </c>
      <c r="E3458" s="230" t="str">
        <f>IFERROR(IF(ForbDraft!L3473&lt;&gt;"",ABS(ForbDraft!L3473),""),"")</f>
        <v/>
      </c>
      <c r="F3458" s="230" t="str">
        <f>IFERROR(IF(ForbDraft!K3473&lt;&gt;"",ForbDraft!K3473,""),"")</f>
        <v/>
      </c>
    </row>
    <row r="3459" spans="2:6" x14ac:dyDescent="0.2">
      <c r="B3459" s="229" t="str">
        <f>IFERROR(IF(ForbDraft!A3474&lt;&gt;"",ROW(ForbDraft!A3474),""),"")</f>
        <v/>
      </c>
      <c r="C3459" s="230" t="str">
        <f>IFERROR(IF(ForbDraft!A3474&lt;&gt;"",ForbDraft!A3474,""),"")</f>
        <v/>
      </c>
      <c r="D3459" s="230" t="str">
        <f t="shared" ref="D3459:D3522" si="54">IF(F3459="pH לבדיקת גבול","pH",F3459)</f>
        <v/>
      </c>
      <c r="E3459" s="230" t="str">
        <f>IFERROR(IF(ForbDraft!L3474&lt;&gt;"",ABS(ForbDraft!L3474),""),"")</f>
        <v/>
      </c>
      <c r="F3459" s="230" t="str">
        <f>IFERROR(IF(ForbDraft!K3474&lt;&gt;"",ForbDraft!K3474,""),"")</f>
        <v/>
      </c>
    </row>
    <row r="3460" spans="2:6" x14ac:dyDescent="0.2">
      <c r="B3460" s="229" t="str">
        <f>IFERROR(IF(ForbDraft!A3475&lt;&gt;"",ROW(ForbDraft!A3475),""),"")</f>
        <v/>
      </c>
      <c r="C3460" s="230" t="str">
        <f>IFERROR(IF(ForbDraft!A3475&lt;&gt;"",ForbDraft!A3475,""),"")</f>
        <v/>
      </c>
      <c r="D3460" s="230" t="str">
        <f t="shared" si="54"/>
        <v/>
      </c>
      <c r="E3460" s="230" t="str">
        <f>IFERROR(IF(ForbDraft!L3475&lt;&gt;"",ABS(ForbDraft!L3475),""),"")</f>
        <v/>
      </c>
      <c r="F3460" s="230" t="str">
        <f>IFERROR(IF(ForbDraft!K3475&lt;&gt;"",ForbDraft!K3475,""),"")</f>
        <v/>
      </c>
    </row>
    <row r="3461" spans="2:6" x14ac:dyDescent="0.2">
      <c r="B3461" s="229" t="str">
        <f>IFERROR(IF(ForbDraft!A3476&lt;&gt;"",ROW(ForbDraft!A3476),""),"")</f>
        <v/>
      </c>
      <c r="C3461" s="230" t="str">
        <f>IFERROR(IF(ForbDraft!A3476&lt;&gt;"",ForbDraft!A3476,""),"")</f>
        <v/>
      </c>
      <c r="D3461" s="230" t="str">
        <f t="shared" si="54"/>
        <v/>
      </c>
      <c r="E3461" s="230" t="str">
        <f>IFERROR(IF(ForbDraft!L3476&lt;&gt;"",ABS(ForbDraft!L3476),""),"")</f>
        <v/>
      </c>
      <c r="F3461" s="230" t="str">
        <f>IFERROR(IF(ForbDraft!K3476&lt;&gt;"",ForbDraft!K3476,""),"")</f>
        <v/>
      </c>
    </row>
    <row r="3462" spans="2:6" x14ac:dyDescent="0.2">
      <c r="B3462" s="229" t="str">
        <f>IFERROR(IF(ForbDraft!A3477&lt;&gt;"",ROW(ForbDraft!A3477),""),"")</f>
        <v/>
      </c>
      <c r="C3462" s="230" t="str">
        <f>IFERROR(IF(ForbDraft!A3477&lt;&gt;"",ForbDraft!A3477,""),"")</f>
        <v/>
      </c>
      <c r="D3462" s="230" t="str">
        <f t="shared" si="54"/>
        <v/>
      </c>
      <c r="E3462" s="230" t="str">
        <f>IFERROR(IF(ForbDraft!L3477&lt;&gt;"",ABS(ForbDraft!L3477),""),"")</f>
        <v/>
      </c>
      <c r="F3462" s="230" t="str">
        <f>IFERROR(IF(ForbDraft!K3477&lt;&gt;"",ForbDraft!K3477,""),"")</f>
        <v/>
      </c>
    </row>
    <row r="3463" spans="2:6" x14ac:dyDescent="0.2">
      <c r="B3463" s="229" t="str">
        <f>IFERROR(IF(ForbDraft!A3478&lt;&gt;"",ROW(ForbDraft!A3478),""),"")</f>
        <v/>
      </c>
      <c r="C3463" s="230" t="str">
        <f>IFERROR(IF(ForbDraft!A3478&lt;&gt;"",ForbDraft!A3478,""),"")</f>
        <v/>
      </c>
      <c r="D3463" s="230" t="str">
        <f t="shared" si="54"/>
        <v/>
      </c>
      <c r="E3463" s="230" t="str">
        <f>IFERROR(IF(ForbDraft!L3478&lt;&gt;"",ABS(ForbDraft!L3478),""),"")</f>
        <v/>
      </c>
      <c r="F3463" s="230" t="str">
        <f>IFERROR(IF(ForbDraft!K3478&lt;&gt;"",ForbDraft!K3478,""),"")</f>
        <v/>
      </c>
    </row>
    <row r="3464" spans="2:6" x14ac:dyDescent="0.2">
      <c r="B3464" s="229" t="str">
        <f>IFERROR(IF(ForbDraft!A3479&lt;&gt;"",ROW(ForbDraft!A3479),""),"")</f>
        <v/>
      </c>
      <c r="C3464" s="230" t="str">
        <f>IFERROR(IF(ForbDraft!A3479&lt;&gt;"",ForbDraft!A3479,""),"")</f>
        <v/>
      </c>
      <c r="D3464" s="230" t="str">
        <f t="shared" si="54"/>
        <v/>
      </c>
      <c r="E3464" s="230" t="str">
        <f>IFERROR(IF(ForbDraft!L3479&lt;&gt;"",ABS(ForbDraft!L3479),""),"")</f>
        <v/>
      </c>
      <c r="F3464" s="230" t="str">
        <f>IFERROR(IF(ForbDraft!K3479&lt;&gt;"",ForbDraft!K3479,""),"")</f>
        <v/>
      </c>
    </row>
    <row r="3465" spans="2:6" x14ac:dyDescent="0.2">
      <c r="B3465" s="229" t="str">
        <f>IFERROR(IF(ForbDraft!A3480&lt;&gt;"",ROW(ForbDraft!A3480),""),"")</f>
        <v/>
      </c>
      <c r="C3465" s="230" t="str">
        <f>IFERROR(IF(ForbDraft!A3480&lt;&gt;"",ForbDraft!A3480,""),"")</f>
        <v/>
      </c>
      <c r="D3465" s="230" t="str">
        <f t="shared" si="54"/>
        <v/>
      </c>
      <c r="E3465" s="230" t="str">
        <f>IFERROR(IF(ForbDraft!L3480&lt;&gt;"",ABS(ForbDraft!L3480),""),"")</f>
        <v/>
      </c>
      <c r="F3465" s="230" t="str">
        <f>IFERROR(IF(ForbDraft!K3480&lt;&gt;"",ForbDraft!K3480,""),"")</f>
        <v/>
      </c>
    </row>
    <row r="3466" spans="2:6" x14ac:dyDescent="0.2">
      <c r="B3466" s="229" t="str">
        <f>IFERROR(IF(ForbDraft!A3481&lt;&gt;"",ROW(ForbDraft!A3481),""),"")</f>
        <v/>
      </c>
      <c r="C3466" s="230" t="str">
        <f>IFERROR(IF(ForbDraft!A3481&lt;&gt;"",ForbDraft!A3481,""),"")</f>
        <v/>
      </c>
      <c r="D3466" s="230" t="str">
        <f t="shared" si="54"/>
        <v/>
      </c>
      <c r="E3466" s="230" t="str">
        <f>IFERROR(IF(ForbDraft!L3481&lt;&gt;"",ABS(ForbDraft!L3481),""),"")</f>
        <v/>
      </c>
      <c r="F3466" s="230" t="str">
        <f>IFERROR(IF(ForbDraft!K3481&lt;&gt;"",ForbDraft!K3481,""),"")</f>
        <v/>
      </c>
    </row>
    <row r="3467" spans="2:6" x14ac:dyDescent="0.2">
      <c r="B3467" s="229" t="str">
        <f>IFERROR(IF(ForbDraft!A3482&lt;&gt;"",ROW(ForbDraft!A3482),""),"")</f>
        <v/>
      </c>
      <c r="C3467" s="230" t="str">
        <f>IFERROR(IF(ForbDraft!A3482&lt;&gt;"",ForbDraft!A3482,""),"")</f>
        <v/>
      </c>
      <c r="D3467" s="230" t="str">
        <f t="shared" si="54"/>
        <v/>
      </c>
      <c r="E3467" s="230" t="str">
        <f>IFERROR(IF(ForbDraft!L3482&lt;&gt;"",ABS(ForbDraft!L3482),""),"")</f>
        <v/>
      </c>
      <c r="F3467" s="230" t="str">
        <f>IFERROR(IF(ForbDraft!K3482&lt;&gt;"",ForbDraft!K3482,""),"")</f>
        <v/>
      </c>
    </row>
    <row r="3468" spans="2:6" x14ac:dyDescent="0.2">
      <c r="B3468" s="229" t="str">
        <f>IFERROR(IF(ForbDraft!A3483&lt;&gt;"",ROW(ForbDraft!A3483),""),"")</f>
        <v/>
      </c>
      <c r="C3468" s="230" t="str">
        <f>IFERROR(IF(ForbDraft!A3483&lt;&gt;"",ForbDraft!A3483,""),"")</f>
        <v/>
      </c>
      <c r="D3468" s="230" t="str">
        <f t="shared" si="54"/>
        <v/>
      </c>
      <c r="E3468" s="230" t="str">
        <f>IFERROR(IF(ForbDraft!L3483&lt;&gt;"",ABS(ForbDraft!L3483),""),"")</f>
        <v/>
      </c>
      <c r="F3468" s="230" t="str">
        <f>IFERROR(IF(ForbDraft!K3483&lt;&gt;"",ForbDraft!K3483,""),"")</f>
        <v/>
      </c>
    </row>
    <row r="3469" spans="2:6" x14ac:dyDescent="0.2">
      <c r="B3469" s="229" t="str">
        <f>IFERROR(IF(ForbDraft!A3484&lt;&gt;"",ROW(ForbDraft!A3484),""),"")</f>
        <v/>
      </c>
      <c r="C3469" s="230" t="str">
        <f>IFERROR(IF(ForbDraft!A3484&lt;&gt;"",ForbDraft!A3484,""),"")</f>
        <v/>
      </c>
      <c r="D3469" s="230" t="str">
        <f t="shared" si="54"/>
        <v/>
      </c>
      <c r="E3469" s="230" t="str">
        <f>IFERROR(IF(ForbDraft!L3484&lt;&gt;"",ABS(ForbDraft!L3484),""),"")</f>
        <v/>
      </c>
      <c r="F3469" s="230" t="str">
        <f>IFERROR(IF(ForbDraft!K3484&lt;&gt;"",ForbDraft!K3484,""),"")</f>
        <v/>
      </c>
    </row>
    <row r="3470" spans="2:6" x14ac:dyDescent="0.2">
      <c r="B3470" s="229" t="str">
        <f>IFERROR(IF(ForbDraft!A3485&lt;&gt;"",ROW(ForbDraft!A3485),""),"")</f>
        <v/>
      </c>
      <c r="C3470" s="230" t="str">
        <f>IFERROR(IF(ForbDraft!A3485&lt;&gt;"",ForbDraft!A3485,""),"")</f>
        <v/>
      </c>
      <c r="D3470" s="230" t="str">
        <f t="shared" si="54"/>
        <v/>
      </c>
      <c r="E3470" s="230" t="str">
        <f>IFERROR(IF(ForbDraft!L3485&lt;&gt;"",ABS(ForbDraft!L3485),""),"")</f>
        <v/>
      </c>
      <c r="F3470" s="230" t="str">
        <f>IFERROR(IF(ForbDraft!K3485&lt;&gt;"",ForbDraft!K3485,""),"")</f>
        <v/>
      </c>
    </row>
    <row r="3471" spans="2:6" x14ac:dyDescent="0.2">
      <c r="B3471" s="229" t="str">
        <f>IFERROR(IF(ForbDraft!A3486&lt;&gt;"",ROW(ForbDraft!A3486),""),"")</f>
        <v/>
      </c>
      <c r="C3471" s="230" t="str">
        <f>IFERROR(IF(ForbDraft!A3486&lt;&gt;"",ForbDraft!A3486,""),"")</f>
        <v/>
      </c>
      <c r="D3471" s="230" t="str">
        <f t="shared" si="54"/>
        <v/>
      </c>
      <c r="E3471" s="230" t="str">
        <f>IFERROR(IF(ForbDraft!L3486&lt;&gt;"",ABS(ForbDraft!L3486),""),"")</f>
        <v/>
      </c>
      <c r="F3471" s="230" t="str">
        <f>IFERROR(IF(ForbDraft!K3486&lt;&gt;"",ForbDraft!K3486,""),"")</f>
        <v/>
      </c>
    </row>
    <row r="3472" spans="2:6" x14ac:dyDescent="0.2">
      <c r="B3472" s="229" t="str">
        <f>IFERROR(IF(ForbDraft!A3487&lt;&gt;"",ROW(ForbDraft!A3487),""),"")</f>
        <v/>
      </c>
      <c r="C3472" s="230" t="str">
        <f>IFERROR(IF(ForbDraft!A3487&lt;&gt;"",ForbDraft!A3487,""),"")</f>
        <v/>
      </c>
      <c r="D3472" s="230" t="str">
        <f t="shared" si="54"/>
        <v/>
      </c>
      <c r="E3472" s="230" t="str">
        <f>IFERROR(IF(ForbDraft!L3487&lt;&gt;"",ABS(ForbDraft!L3487),""),"")</f>
        <v/>
      </c>
      <c r="F3472" s="230" t="str">
        <f>IFERROR(IF(ForbDraft!K3487&lt;&gt;"",ForbDraft!K3487,""),"")</f>
        <v/>
      </c>
    </row>
    <row r="3473" spans="2:6" x14ac:dyDescent="0.2">
      <c r="B3473" s="229" t="str">
        <f>IFERROR(IF(ForbDraft!A3488&lt;&gt;"",ROW(ForbDraft!A3488),""),"")</f>
        <v/>
      </c>
      <c r="C3473" s="230" t="str">
        <f>IFERROR(IF(ForbDraft!A3488&lt;&gt;"",ForbDraft!A3488,""),"")</f>
        <v/>
      </c>
      <c r="D3473" s="230" t="str">
        <f t="shared" si="54"/>
        <v/>
      </c>
      <c r="E3473" s="230" t="str">
        <f>IFERROR(IF(ForbDraft!L3488&lt;&gt;"",ABS(ForbDraft!L3488),""),"")</f>
        <v/>
      </c>
      <c r="F3473" s="230" t="str">
        <f>IFERROR(IF(ForbDraft!K3488&lt;&gt;"",ForbDraft!K3488,""),"")</f>
        <v/>
      </c>
    </row>
    <row r="3474" spans="2:6" x14ac:dyDescent="0.2">
      <c r="B3474" s="229" t="str">
        <f>IFERROR(IF(ForbDraft!A3489&lt;&gt;"",ROW(ForbDraft!A3489),""),"")</f>
        <v/>
      </c>
      <c r="C3474" s="230" t="str">
        <f>IFERROR(IF(ForbDraft!A3489&lt;&gt;"",ForbDraft!A3489,""),"")</f>
        <v/>
      </c>
      <c r="D3474" s="230" t="str">
        <f t="shared" si="54"/>
        <v/>
      </c>
      <c r="E3474" s="230" t="str">
        <f>IFERROR(IF(ForbDraft!L3489&lt;&gt;"",ABS(ForbDraft!L3489),""),"")</f>
        <v/>
      </c>
      <c r="F3474" s="230" t="str">
        <f>IFERROR(IF(ForbDraft!K3489&lt;&gt;"",ForbDraft!K3489,""),"")</f>
        <v/>
      </c>
    </row>
    <row r="3475" spans="2:6" x14ac:dyDescent="0.2">
      <c r="B3475" s="229" t="str">
        <f>IFERROR(IF(ForbDraft!A3490&lt;&gt;"",ROW(ForbDraft!A3490),""),"")</f>
        <v/>
      </c>
      <c r="C3475" s="230" t="str">
        <f>IFERROR(IF(ForbDraft!A3490&lt;&gt;"",ForbDraft!A3490,""),"")</f>
        <v/>
      </c>
      <c r="D3475" s="230" t="str">
        <f t="shared" si="54"/>
        <v/>
      </c>
      <c r="E3475" s="230" t="str">
        <f>IFERROR(IF(ForbDraft!L3490&lt;&gt;"",ABS(ForbDraft!L3490),""),"")</f>
        <v/>
      </c>
      <c r="F3475" s="230" t="str">
        <f>IFERROR(IF(ForbDraft!K3490&lt;&gt;"",ForbDraft!K3490,""),"")</f>
        <v/>
      </c>
    </row>
    <row r="3476" spans="2:6" x14ac:dyDescent="0.2">
      <c r="B3476" s="229" t="str">
        <f>IFERROR(IF(ForbDraft!A3491&lt;&gt;"",ROW(ForbDraft!A3491),""),"")</f>
        <v/>
      </c>
      <c r="C3476" s="230" t="str">
        <f>IFERROR(IF(ForbDraft!A3491&lt;&gt;"",ForbDraft!A3491,""),"")</f>
        <v/>
      </c>
      <c r="D3476" s="230" t="str">
        <f t="shared" si="54"/>
        <v/>
      </c>
      <c r="E3476" s="230" t="str">
        <f>IFERROR(IF(ForbDraft!L3491&lt;&gt;"",ABS(ForbDraft!L3491),""),"")</f>
        <v/>
      </c>
      <c r="F3476" s="230" t="str">
        <f>IFERROR(IF(ForbDraft!K3491&lt;&gt;"",ForbDraft!K3491,""),"")</f>
        <v/>
      </c>
    </row>
    <row r="3477" spans="2:6" x14ac:dyDescent="0.2">
      <c r="B3477" s="229" t="str">
        <f>IFERROR(IF(ForbDraft!A3492&lt;&gt;"",ROW(ForbDraft!A3492),""),"")</f>
        <v/>
      </c>
      <c r="C3477" s="230" t="str">
        <f>IFERROR(IF(ForbDraft!A3492&lt;&gt;"",ForbDraft!A3492,""),"")</f>
        <v/>
      </c>
      <c r="D3477" s="230" t="str">
        <f t="shared" si="54"/>
        <v/>
      </c>
      <c r="E3477" s="230" t="str">
        <f>IFERROR(IF(ForbDraft!L3492&lt;&gt;"",ABS(ForbDraft!L3492),""),"")</f>
        <v/>
      </c>
      <c r="F3477" s="230" t="str">
        <f>IFERROR(IF(ForbDraft!K3492&lt;&gt;"",ForbDraft!K3492,""),"")</f>
        <v/>
      </c>
    </row>
    <row r="3478" spans="2:6" x14ac:dyDescent="0.2">
      <c r="B3478" s="229" t="str">
        <f>IFERROR(IF(ForbDraft!A3493&lt;&gt;"",ROW(ForbDraft!A3493),""),"")</f>
        <v/>
      </c>
      <c r="C3478" s="230" t="str">
        <f>IFERROR(IF(ForbDraft!A3493&lt;&gt;"",ForbDraft!A3493,""),"")</f>
        <v/>
      </c>
      <c r="D3478" s="230" t="str">
        <f t="shared" si="54"/>
        <v/>
      </c>
      <c r="E3478" s="230" t="str">
        <f>IFERROR(IF(ForbDraft!L3493&lt;&gt;"",ABS(ForbDraft!L3493),""),"")</f>
        <v/>
      </c>
      <c r="F3478" s="230" t="str">
        <f>IFERROR(IF(ForbDraft!K3493&lt;&gt;"",ForbDraft!K3493,""),"")</f>
        <v/>
      </c>
    </row>
    <row r="3479" spans="2:6" x14ac:dyDescent="0.2">
      <c r="B3479" s="229" t="str">
        <f>IFERROR(IF(ForbDraft!A3494&lt;&gt;"",ROW(ForbDraft!A3494),""),"")</f>
        <v/>
      </c>
      <c r="C3479" s="230" t="str">
        <f>IFERROR(IF(ForbDraft!A3494&lt;&gt;"",ForbDraft!A3494,""),"")</f>
        <v/>
      </c>
      <c r="D3479" s="230" t="str">
        <f t="shared" si="54"/>
        <v/>
      </c>
      <c r="E3479" s="230" t="str">
        <f>IFERROR(IF(ForbDraft!L3494&lt;&gt;"",ABS(ForbDraft!L3494),""),"")</f>
        <v/>
      </c>
      <c r="F3479" s="230" t="str">
        <f>IFERROR(IF(ForbDraft!K3494&lt;&gt;"",ForbDraft!K3494,""),"")</f>
        <v/>
      </c>
    </row>
    <row r="3480" spans="2:6" x14ac:dyDescent="0.2">
      <c r="B3480" s="229" t="str">
        <f>IFERROR(IF(ForbDraft!A3495&lt;&gt;"",ROW(ForbDraft!A3495),""),"")</f>
        <v/>
      </c>
      <c r="C3480" s="230" t="str">
        <f>IFERROR(IF(ForbDraft!A3495&lt;&gt;"",ForbDraft!A3495,""),"")</f>
        <v/>
      </c>
      <c r="D3480" s="230" t="str">
        <f t="shared" si="54"/>
        <v/>
      </c>
      <c r="E3480" s="230" t="str">
        <f>IFERROR(IF(ForbDraft!L3495&lt;&gt;"",ABS(ForbDraft!L3495),""),"")</f>
        <v/>
      </c>
      <c r="F3480" s="230" t="str">
        <f>IFERROR(IF(ForbDraft!K3495&lt;&gt;"",ForbDraft!K3495,""),"")</f>
        <v/>
      </c>
    </row>
    <row r="3481" spans="2:6" x14ac:dyDescent="0.2">
      <c r="B3481" s="229" t="str">
        <f>IFERROR(IF(ForbDraft!A3496&lt;&gt;"",ROW(ForbDraft!A3496),""),"")</f>
        <v/>
      </c>
      <c r="C3481" s="230" t="str">
        <f>IFERROR(IF(ForbDraft!A3496&lt;&gt;"",ForbDraft!A3496,""),"")</f>
        <v/>
      </c>
      <c r="D3481" s="230" t="str">
        <f t="shared" si="54"/>
        <v/>
      </c>
      <c r="E3481" s="230" t="str">
        <f>IFERROR(IF(ForbDraft!L3496&lt;&gt;"",ABS(ForbDraft!L3496),""),"")</f>
        <v/>
      </c>
      <c r="F3481" s="230" t="str">
        <f>IFERROR(IF(ForbDraft!K3496&lt;&gt;"",ForbDraft!K3496,""),"")</f>
        <v/>
      </c>
    </row>
    <row r="3482" spans="2:6" x14ac:dyDescent="0.2">
      <c r="B3482" s="229" t="str">
        <f>IFERROR(IF(ForbDraft!A3497&lt;&gt;"",ROW(ForbDraft!A3497),""),"")</f>
        <v/>
      </c>
      <c r="C3482" s="230" t="str">
        <f>IFERROR(IF(ForbDraft!A3497&lt;&gt;"",ForbDraft!A3497,""),"")</f>
        <v/>
      </c>
      <c r="D3482" s="230" t="str">
        <f t="shared" si="54"/>
        <v/>
      </c>
      <c r="E3482" s="230" t="str">
        <f>IFERROR(IF(ForbDraft!L3497&lt;&gt;"",ABS(ForbDraft!L3497),""),"")</f>
        <v/>
      </c>
      <c r="F3482" s="230" t="str">
        <f>IFERROR(IF(ForbDraft!K3497&lt;&gt;"",ForbDraft!K3497,""),"")</f>
        <v/>
      </c>
    </row>
    <row r="3483" spans="2:6" x14ac:dyDescent="0.2">
      <c r="B3483" s="229" t="str">
        <f>IFERROR(IF(ForbDraft!A3498&lt;&gt;"",ROW(ForbDraft!A3498),""),"")</f>
        <v/>
      </c>
      <c r="C3483" s="230" t="str">
        <f>IFERROR(IF(ForbDraft!A3498&lt;&gt;"",ForbDraft!A3498,""),"")</f>
        <v/>
      </c>
      <c r="D3483" s="230" t="str">
        <f t="shared" si="54"/>
        <v/>
      </c>
      <c r="E3483" s="230" t="str">
        <f>IFERROR(IF(ForbDraft!L3498&lt;&gt;"",ABS(ForbDraft!L3498),""),"")</f>
        <v/>
      </c>
      <c r="F3483" s="230" t="str">
        <f>IFERROR(IF(ForbDraft!K3498&lt;&gt;"",ForbDraft!K3498,""),"")</f>
        <v/>
      </c>
    </row>
    <row r="3484" spans="2:6" x14ac:dyDescent="0.2">
      <c r="B3484" s="229" t="str">
        <f>IFERROR(IF(ForbDraft!A3499&lt;&gt;"",ROW(ForbDraft!A3499),""),"")</f>
        <v/>
      </c>
      <c r="C3484" s="230" t="str">
        <f>IFERROR(IF(ForbDraft!A3499&lt;&gt;"",ForbDraft!A3499,""),"")</f>
        <v/>
      </c>
      <c r="D3484" s="230" t="str">
        <f t="shared" si="54"/>
        <v/>
      </c>
      <c r="E3484" s="230" t="str">
        <f>IFERROR(IF(ForbDraft!L3499&lt;&gt;"",ABS(ForbDraft!L3499),""),"")</f>
        <v/>
      </c>
      <c r="F3484" s="230" t="str">
        <f>IFERROR(IF(ForbDraft!K3499&lt;&gt;"",ForbDraft!K3499,""),"")</f>
        <v/>
      </c>
    </row>
    <row r="3485" spans="2:6" x14ac:dyDescent="0.2">
      <c r="B3485" s="229" t="str">
        <f>IFERROR(IF(ForbDraft!A3500&lt;&gt;"",ROW(ForbDraft!A3500),""),"")</f>
        <v/>
      </c>
      <c r="C3485" s="230" t="str">
        <f>IFERROR(IF(ForbDraft!A3500&lt;&gt;"",ForbDraft!A3500,""),"")</f>
        <v/>
      </c>
      <c r="D3485" s="230" t="str">
        <f t="shared" si="54"/>
        <v/>
      </c>
      <c r="E3485" s="230" t="str">
        <f>IFERROR(IF(ForbDraft!L3500&lt;&gt;"",ABS(ForbDraft!L3500),""),"")</f>
        <v/>
      </c>
      <c r="F3485" s="230" t="str">
        <f>IFERROR(IF(ForbDraft!K3500&lt;&gt;"",ForbDraft!K3500,""),"")</f>
        <v/>
      </c>
    </row>
    <row r="3486" spans="2:6" x14ac:dyDescent="0.2">
      <c r="B3486" s="229" t="str">
        <f>IFERROR(IF(ForbDraft!A3501&lt;&gt;"",ROW(ForbDraft!A3501),""),"")</f>
        <v/>
      </c>
      <c r="C3486" s="230" t="str">
        <f>IFERROR(IF(ForbDraft!A3501&lt;&gt;"",ForbDraft!A3501,""),"")</f>
        <v/>
      </c>
      <c r="D3486" s="230" t="str">
        <f t="shared" si="54"/>
        <v/>
      </c>
      <c r="E3486" s="230" t="str">
        <f>IFERROR(IF(ForbDraft!L3501&lt;&gt;"",ABS(ForbDraft!L3501),""),"")</f>
        <v/>
      </c>
      <c r="F3486" s="230" t="str">
        <f>IFERROR(IF(ForbDraft!K3501&lt;&gt;"",ForbDraft!K3501,""),"")</f>
        <v/>
      </c>
    </row>
    <row r="3487" spans="2:6" x14ac:dyDescent="0.2">
      <c r="B3487" s="229" t="str">
        <f>IFERROR(IF(ForbDraft!A3502&lt;&gt;"",ROW(ForbDraft!A3502),""),"")</f>
        <v/>
      </c>
      <c r="C3487" s="230" t="str">
        <f>IFERROR(IF(ForbDraft!A3502&lt;&gt;"",ForbDraft!A3502,""),"")</f>
        <v/>
      </c>
      <c r="D3487" s="230" t="str">
        <f t="shared" si="54"/>
        <v/>
      </c>
      <c r="E3487" s="230" t="str">
        <f>IFERROR(IF(ForbDraft!L3502&lt;&gt;"",ABS(ForbDraft!L3502),""),"")</f>
        <v/>
      </c>
      <c r="F3487" s="230" t="str">
        <f>IFERROR(IF(ForbDraft!K3502&lt;&gt;"",ForbDraft!K3502,""),"")</f>
        <v/>
      </c>
    </row>
    <row r="3488" spans="2:6" x14ac:dyDescent="0.2">
      <c r="B3488" s="229" t="str">
        <f>IFERROR(IF(ForbDraft!A3503&lt;&gt;"",ROW(ForbDraft!A3503),""),"")</f>
        <v/>
      </c>
      <c r="C3488" s="230" t="str">
        <f>IFERROR(IF(ForbDraft!A3503&lt;&gt;"",ForbDraft!A3503,""),"")</f>
        <v/>
      </c>
      <c r="D3488" s="230" t="str">
        <f t="shared" si="54"/>
        <v/>
      </c>
      <c r="E3488" s="230" t="str">
        <f>IFERROR(IF(ForbDraft!L3503&lt;&gt;"",ABS(ForbDraft!L3503),""),"")</f>
        <v/>
      </c>
      <c r="F3488" s="230" t="str">
        <f>IFERROR(IF(ForbDraft!K3503&lt;&gt;"",ForbDraft!K3503,""),"")</f>
        <v/>
      </c>
    </row>
    <row r="3489" spans="2:6" x14ac:dyDescent="0.2">
      <c r="B3489" s="229" t="str">
        <f>IFERROR(IF(ForbDraft!A3504&lt;&gt;"",ROW(ForbDraft!A3504),""),"")</f>
        <v/>
      </c>
      <c r="C3489" s="230" t="str">
        <f>IFERROR(IF(ForbDraft!A3504&lt;&gt;"",ForbDraft!A3504,""),"")</f>
        <v/>
      </c>
      <c r="D3489" s="230" t="str">
        <f t="shared" si="54"/>
        <v/>
      </c>
      <c r="E3489" s="230" t="str">
        <f>IFERROR(IF(ForbDraft!L3504&lt;&gt;"",ABS(ForbDraft!L3504),""),"")</f>
        <v/>
      </c>
      <c r="F3489" s="230" t="str">
        <f>IFERROR(IF(ForbDraft!K3504&lt;&gt;"",ForbDraft!K3504,""),"")</f>
        <v/>
      </c>
    </row>
    <row r="3490" spans="2:6" x14ac:dyDescent="0.2">
      <c r="B3490" s="229" t="str">
        <f>IFERROR(IF(ForbDraft!A3505&lt;&gt;"",ROW(ForbDraft!A3505),""),"")</f>
        <v/>
      </c>
      <c r="C3490" s="230" t="str">
        <f>IFERROR(IF(ForbDraft!A3505&lt;&gt;"",ForbDraft!A3505,""),"")</f>
        <v/>
      </c>
      <c r="D3490" s="230" t="str">
        <f t="shared" si="54"/>
        <v/>
      </c>
      <c r="E3490" s="230" t="str">
        <f>IFERROR(IF(ForbDraft!L3505&lt;&gt;"",ABS(ForbDraft!L3505),""),"")</f>
        <v/>
      </c>
      <c r="F3490" s="230" t="str">
        <f>IFERROR(IF(ForbDraft!K3505&lt;&gt;"",ForbDraft!K3505,""),"")</f>
        <v/>
      </c>
    </row>
    <row r="3491" spans="2:6" x14ac:dyDescent="0.2">
      <c r="B3491" s="229" t="str">
        <f>IFERROR(IF(ForbDraft!A3506&lt;&gt;"",ROW(ForbDraft!A3506),""),"")</f>
        <v/>
      </c>
      <c r="C3491" s="230" t="str">
        <f>IFERROR(IF(ForbDraft!A3506&lt;&gt;"",ForbDraft!A3506,""),"")</f>
        <v/>
      </c>
      <c r="D3491" s="230" t="str">
        <f t="shared" si="54"/>
        <v/>
      </c>
      <c r="E3491" s="230" t="str">
        <f>IFERROR(IF(ForbDraft!L3506&lt;&gt;"",ABS(ForbDraft!L3506),""),"")</f>
        <v/>
      </c>
      <c r="F3491" s="230" t="str">
        <f>IFERROR(IF(ForbDraft!K3506&lt;&gt;"",ForbDraft!K3506,""),"")</f>
        <v/>
      </c>
    </row>
    <row r="3492" spans="2:6" x14ac:dyDescent="0.2">
      <c r="B3492" s="229" t="str">
        <f>IFERROR(IF(ForbDraft!A3507&lt;&gt;"",ROW(ForbDraft!A3507),""),"")</f>
        <v/>
      </c>
      <c r="C3492" s="230" t="str">
        <f>IFERROR(IF(ForbDraft!A3507&lt;&gt;"",ForbDraft!A3507,""),"")</f>
        <v/>
      </c>
      <c r="D3492" s="230" t="str">
        <f t="shared" si="54"/>
        <v/>
      </c>
      <c r="E3492" s="230" t="str">
        <f>IFERROR(IF(ForbDraft!L3507&lt;&gt;"",ABS(ForbDraft!L3507),""),"")</f>
        <v/>
      </c>
      <c r="F3492" s="230" t="str">
        <f>IFERROR(IF(ForbDraft!K3507&lt;&gt;"",ForbDraft!K3507,""),"")</f>
        <v/>
      </c>
    </row>
    <row r="3493" spans="2:6" x14ac:dyDescent="0.2">
      <c r="B3493" s="229" t="str">
        <f>IFERROR(IF(ForbDraft!A3508&lt;&gt;"",ROW(ForbDraft!A3508),""),"")</f>
        <v/>
      </c>
      <c r="C3493" s="230" t="str">
        <f>IFERROR(IF(ForbDraft!A3508&lt;&gt;"",ForbDraft!A3508,""),"")</f>
        <v/>
      </c>
      <c r="D3493" s="230" t="str">
        <f t="shared" si="54"/>
        <v/>
      </c>
      <c r="E3493" s="230" t="str">
        <f>IFERROR(IF(ForbDraft!L3508&lt;&gt;"",ABS(ForbDraft!L3508),""),"")</f>
        <v/>
      </c>
      <c r="F3493" s="230" t="str">
        <f>IFERROR(IF(ForbDraft!K3508&lt;&gt;"",ForbDraft!K3508,""),"")</f>
        <v/>
      </c>
    </row>
    <row r="3494" spans="2:6" x14ac:dyDescent="0.2">
      <c r="B3494" s="229" t="str">
        <f>IFERROR(IF(ForbDraft!A3509&lt;&gt;"",ROW(ForbDraft!A3509),""),"")</f>
        <v/>
      </c>
      <c r="C3494" s="230" t="str">
        <f>IFERROR(IF(ForbDraft!A3509&lt;&gt;"",ForbDraft!A3509,""),"")</f>
        <v/>
      </c>
      <c r="D3494" s="230" t="str">
        <f t="shared" si="54"/>
        <v/>
      </c>
      <c r="E3494" s="230" t="str">
        <f>IFERROR(IF(ForbDraft!L3509&lt;&gt;"",ABS(ForbDraft!L3509),""),"")</f>
        <v/>
      </c>
      <c r="F3494" s="230" t="str">
        <f>IFERROR(IF(ForbDraft!K3509&lt;&gt;"",ForbDraft!K3509,""),"")</f>
        <v/>
      </c>
    </row>
    <row r="3495" spans="2:6" x14ac:dyDescent="0.2">
      <c r="B3495" s="229" t="str">
        <f>IFERROR(IF(ForbDraft!A3510&lt;&gt;"",ROW(ForbDraft!A3510),""),"")</f>
        <v/>
      </c>
      <c r="C3495" s="230" t="str">
        <f>IFERROR(IF(ForbDraft!A3510&lt;&gt;"",ForbDraft!A3510,""),"")</f>
        <v/>
      </c>
      <c r="D3495" s="230" t="str">
        <f t="shared" si="54"/>
        <v/>
      </c>
      <c r="E3495" s="230" t="str">
        <f>IFERROR(IF(ForbDraft!L3510&lt;&gt;"",ABS(ForbDraft!L3510),""),"")</f>
        <v/>
      </c>
      <c r="F3495" s="230" t="str">
        <f>IFERROR(IF(ForbDraft!K3510&lt;&gt;"",ForbDraft!K3510,""),"")</f>
        <v/>
      </c>
    </row>
    <row r="3496" spans="2:6" x14ac:dyDescent="0.2">
      <c r="B3496" s="229" t="str">
        <f>IFERROR(IF(ForbDraft!A3511&lt;&gt;"",ROW(ForbDraft!A3511),""),"")</f>
        <v/>
      </c>
      <c r="C3496" s="230" t="str">
        <f>IFERROR(IF(ForbDraft!A3511&lt;&gt;"",ForbDraft!A3511,""),"")</f>
        <v/>
      </c>
      <c r="D3496" s="230" t="str">
        <f t="shared" si="54"/>
        <v/>
      </c>
      <c r="E3496" s="230" t="str">
        <f>IFERROR(IF(ForbDraft!L3511&lt;&gt;"",ABS(ForbDraft!L3511),""),"")</f>
        <v/>
      </c>
      <c r="F3496" s="230" t="str">
        <f>IFERROR(IF(ForbDraft!K3511&lt;&gt;"",ForbDraft!K3511,""),"")</f>
        <v/>
      </c>
    </row>
    <row r="3497" spans="2:6" x14ac:dyDescent="0.2">
      <c r="B3497" s="229" t="str">
        <f>IFERROR(IF(ForbDraft!A3512&lt;&gt;"",ROW(ForbDraft!A3512),""),"")</f>
        <v/>
      </c>
      <c r="C3497" s="230" t="str">
        <f>IFERROR(IF(ForbDraft!A3512&lt;&gt;"",ForbDraft!A3512,""),"")</f>
        <v/>
      </c>
      <c r="D3497" s="230" t="str">
        <f t="shared" si="54"/>
        <v/>
      </c>
      <c r="E3497" s="230" t="str">
        <f>IFERROR(IF(ForbDraft!L3512&lt;&gt;"",ABS(ForbDraft!L3512),""),"")</f>
        <v/>
      </c>
      <c r="F3497" s="230" t="str">
        <f>IFERROR(IF(ForbDraft!K3512&lt;&gt;"",ForbDraft!K3512,""),"")</f>
        <v/>
      </c>
    </row>
    <row r="3498" spans="2:6" x14ac:dyDescent="0.2">
      <c r="B3498" s="229" t="str">
        <f>IFERROR(IF(ForbDraft!A3513&lt;&gt;"",ROW(ForbDraft!A3513),""),"")</f>
        <v/>
      </c>
      <c r="C3498" s="230" t="str">
        <f>IFERROR(IF(ForbDraft!A3513&lt;&gt;"",ForbDraft!A3513,""),"")</f>
        <v/>
      </c>
      <c r="D3498" s="230" t="str">
        <f t="shared" si="54"/>
        <v/>
      </c>
      <c r="E3498" s="230" t="str">
        <f>IFERROR(IF(ForbDraft!L3513&lt;&gt;"",ABS(ForbDraft!L3513),""),"")</f>
        <v/>
      </c>
      <c r="F3498" s="230" t="str">
        <f>IFERROR(IF(ForbDraft!K3513&lt;&gt;"",ForbDraft!K3513,""),"")</f>
        <v/>
      </c>
    </row>
    <row r="3499" spans="2:6" x14ac:dyDescent="0.2">
      <c r="B3499" s="229" t="str">
        <f>IFERROR(IF(ForbDraft!A3514&lt;&gt;"",ROW(ForbDraft!A3514),""),"")</f>
        <v/>
      </c>
      <c r="C3499" s="230" t="str">
        <f>IFERROR(IF(ForbDraft!A3514&lt;&gt;"",ForbDraft!A3514,""),"")</f>
        <v/>
      </c>
      <c r="D3499" s="230" t="str">
        <f t="shared" si="54"/>
        <v/>
      </c>
      <c r="E3499" s="230" t="str">
        <f>IFERROR(IF(ForbDraft!L3514&lt;&gt;"",ABS(ForbDraft!L3514),""),"")</f>
        <v/>
      </c>
      <c r="F3499" s="230" t="str">
        <f>IFERROR(IF(ForbDraft!K3514&lt;&gt;"",ForbDraft!K3514,""),"")</f>
        <v/>
      </c>
    </row>
    <row r="3500" spans="2:6" x14ac:dyDescent="0.2">
      <c r="B3500" s="229" t="str">
        <f>IFERROR(IF(ForbDraft!A3515&lt;&gt;"",ROW(ForbDraft!A3515),""),"")</f>
        <v/>
      </c>
      <c r="C3500" s="230" t="str">
        <f>IFERROR(IF(ForbDraft!A3515&lt;&gt;"",ForbDraft!A3515,""),"")</f>
        <v/>
      </c>
      <c r="D3500" s="230" t="str">
        <f t="shared" si="54"/>
        <v/>
      </c>
      <c r="E3500" s="230" t="str">
        <f>IFERROR(IF(ForbDraft!L3515&lt;&gt;"",ABS(ForbDraft!L3515),""),"")</f>
        <v/>
      </c>
      <c r="F3500" s="230" t="str">
        <f>IFERROR(IF(ForbDraft!K3515&lt;&gt;"",ForbDraft!K3515,""),"")</f>
        <v/>
      </c>
    </row>
    <row r="3501" spans="2:6" x14ac:dyDescent="0.2">
      <c r="B3501" s="229" t="str">
        <f>IFERROR(IF(ForbDraft!A3516&lt;&gt;"",ROW(ForbDraft!A3516),""),"")</f>
        <v/>
      </c>
      <c r="C3501" s="230" t="str">
        <f>IFERROR(IF(ForbDraft!A3516&lt;&gt;"",ForbDraft!A3516,""),"")</f>
        <v/>
      </c>
      <c r="D3501" s="230" t="str">
        <f t="shared" si="54"/>
        <v/>
      </c>
      <c r="E3501" s="230" t="str">
        <f>IFERROR(IF(ForbDraft!L3516&lt;&gt;"",ABS(ForbDraft!L3516),""),"")</f>
        <v/>
      </c>
      <c r="F3501" s="230" t="str">
        <f>IFERROR(IF(ForbDraft!K3516&lt;&gt;"",ForbDraft!K3516,""),"")</f>
        <v/>
      </c>
    </row>
    <row r="3502" spans="2:6" x14ac:dyDescent="0.2">
      <c r="B3502" s="229" t="str">
        <f>IFERROR(IF(ForbDraft!A3517&lt;&gt;"",ROW(ForbDraft!A3517),""),"")</f>
        <v/>
      </c>
      <c r="C3502" s="230" t="str">
        <f>IFERROR(IF(ForbDraft!A3517&lt;&gt;"",ForbDraft!A3517,""),"")</f>
        <v/>
      </c>
      <c r="D3502" s="230" t="str">
        <f t="shared" si="54"/>
        <v/>
      </c>
      <c r="E3502" s="230" t="str">
        <f>IFERROR(IF(ForbDraft!L3517&lt;&gt;"",ABS(ForbDraft!L3517),""),"")</f>
        <v/>
      </c>
      <c r="F3502" s="230" t="str">
        <f>IFERROR(IF(ForbDraft!K3517&lt;&gt;"",ForbDraft!K3517,""),"")</f>
        <v/>
      </c>
    </row>
    <row r="3503" spans="2:6" x14ac:dyDescent="0.2">
      <c r="B3503" s="229" t="str">
        <f>IFERROR(IF(ForbDraft!A3518&lt;&gt;"",ROW(ForbDraft!A3518),""),"")</f>
        <v/>
      </c>
      <c r="C3503" s="230" t="str">
        <f>IFERROR(IF(ForbDraft!A3518&lt;&gt;"",ForbDraft!A3518,""),"")</f>
        <v/>
      </c>
      <c r="D3503" s="230" t="str">
        <f t="shared" si="54"/>
        <v/>
      </c>
      <c r="E3503" s="230" t="str">
        <f>IFERROR(IF(ForbDraft!L3518&lt;&gt;"",ABS(ForbDraft!L3518),""),"")</f>
        <v/>
      </c>
      <c r="F3503" s="230" t="str">
        <f>IFERROR(IF(ForbDraft!K3518&lt;&gt;"",ForbDraft!K3518,""),"")</f>
        <v/>
      </c>
    </row>
    <row r="3504" spans="2:6" x14ac:dyDescent="0.2">
      <c r="B3504" s="229" t="str">
        <f>IFERROR(IF(ForbDraft!A3519&lt;&gt;"",ROW(ForbDraft!A3519),""),"")</f>
        <v/>
      </c>
      <c r="C3504" s="230" t="str">
        <f>IFERROR(IF(ForbDraft!A3519&lt;&gt;"",ForbDraft!A3519,""),"")</f>
        <v/>
      </c>
      <c r="D3504" s="230" t="str">
        <f t="shared" si="54"/>
        <v/>
      </c>
      <c r="E3504" s="230" t="str">
        <f>IFERROR(IF(ForbDraft!L3519&lt;&gt;"",ABS(ForbDraft!L3519),""),"")</f>
        <v/>
      </c>
      <c r="F3504" s="230" t="str">
        <f>IFERROR(IF(ForbDraft!K3519&lt;&gt;"",ForbDraft!K3519,""),"")</f>
        <v/>
      </c>
    </row>
    <row r="3505" spans="2:6" x14ac:dyDescent="0.2">
      <c r="B3505" s="229" t="str">
        <f>IFERROR(IF(ForbDraft!A3520&lt;&gt;"",ROW(ForbDraft!A3520),""),"")</f>
        <v/>
      </c>
      <c r="C3505" s="230" t="str">
        <f>IFERROR(IF(ForbDraft!A3520&lt;&gt;"",ForbDraft!A3520,""),"")</f>
        <v/>
      </c>
      <c r="D3505" s="230" t="str">
        <f t="shared" si="54"/>
        <v/>
      </c>
      <c r="E3505" s="230" t="str">
        <f>IFERROR(IF(ForbDraft!L3520&lt;&gt;"",ABS(ForbDraft!L3520),""),"")</f>
        <v/>
      </c>
      <c r="F3505" s="230" t="str">
        <f>IFERROR(IF(ForbDraft!K3520&lt;&gt;"",ForbDraft!K3520,""),"")</f>
        <v/>
      </c>
    </row>
    <row r="3506" spans="2:6" x14ac:dyDescent="0.2">
      <c r="B3506" s="229" t="str">
        <f>IFERROR(IF(ForbDraft!A3521&lt;&gt;"",ROW(ForbDraft!A3521),""),"")</f>
        <v/>
      </c>
      <c r="C3506" s="230" t="str">
        <f>IFERROR(IF(ForbDraft!A3521&lt;&gt;"",ForbDraft!A3521,""),"")</f>
        <v/>
      </c>
      <c r="D3506" s="230" t="str">
        <f t="shared" si="54"/>
        <v/>
      </c>
      <c r="E3506" s="230" t="str">
        <f>IFERROR(IF(ForbDraft!L3521&lt;&gt;"",ABS(ForbDraft!L3521),""),"")</f>
        <v/>
      </c>
      <c r="F3506" s="230" t="str">
        <f>IFERROR(IF(ForbDraft!K3521&lt;&gt;"",ForbDraft!K3521,""),"")</f>
        <v/>
      </c>
    </row>
    <row r="3507" spans="2:6" x14ac:dyDescent="0.2">
      <c r="B3507" s="229" t="str">
        <f>IFERROR(IF(ForbDraft!A3522&lt;&gt;"",ROW(ForbDraft!A3522),""),"")</f>
        <v/>
      </c>
      <c r="C3507" s="230" t="str">
        <f>IFERROR(IF(ForbDraft!A3522&lt;&gt;"",ForbDraft!A3522,""),"")</f>
        <v/>
      </c>
      <c r="D3507" s="230" t="str">
        <f t="shared" si="54"/>
        <v/>
      </c>
      <c r="E3507" s="230" t="str">
        <f>IFERROR(IF(ForbDraft!L3522&lt;&gt;"",ABS(ForbDraft!L3522),""),"")</f>
        <v/>
      </c>
      <c r="F3507" s="230" t="str">
        <f>IFERROR(IF(ForbDraft!K3522&lt;&gt;"",ForbDraft!K3522,""),"")</f>
        <v/>
      </c>
    </row>
    <row r="3508" spans="2:6" x14ac:dyDescent="0.2">
      <c r="B3508" s="229" t="str">
        <f>IFERROR(IF(ForbDraft!A3523&lt;&gt;"",ROW(ForbDraft!A3523),""),"")</f>
        <v/>
      </c>
      <c r="C3508" s="230" t="str">
        <f>IFERROR(IF(ForbDraft!A3523&lt;&gt;"",ForbDraft!A3523,""),"")</f>
        <v/>
      </c>
      <c r="D3508" s="230" t="str">
        <f t="shared" si="54"/>
        <v/>
      </c>
      <c r="E3508" s="230" t="str">
        <f>IFERROR(IF(ForbDraft!L3523&lt;&gt;"",ABS(ForbDraft!L3523),""),"")</f>
        <v/>
      </c>
      <c r="F3508" s="230" t="str">
        <f>IFERROR(IF(ForbDraft!K3523&lt;&gt;"",ForbDraft!K3523,""),"")</f>
        <v/>
      </c>
    </row>
    <row r="3509" spans="2:6" x14ac:dyDescent="0.2">
      <c r="B3509" s="229" t="str">
        <f>IFERROR(IF(ForbDraft!A3524&lt;&gt;"",ROW(ForbDraft!A3524),""),"")</f>
        <v/>
      </c>
      <c r="C3509" s="230" t="str">
        <f>IFERROR(IF(ForbDraft!A3524&lt;&gt;"",ForbDraft!A3524,""),"")</f>
        <v/>
      </c>
      <c r="D3509" s="230" t="str">
        <f t="shared" si="54"/>
        <v/>
      </c>
      <c r="E3509" s="230" t="str">
        <f>IFERROR(IF(ForbDraft!L3524&lt;&gt;"",ABS(ForbDraft!L3524),""),"")</f>
        <v/>
      </c>
      <c r="F3509" s="230" t="str">
        <f>IFERROR(IF(ForbDraft!K3524&lt;&gt;"",ForbDraft!K3524,""),"")</f>
        <v/>
      </c>
    </row>
    <row r="3510" spans="2:6" x14ac:dyDescent="0.2">
      <c r="B3510" s="229" t="str">
        <f>IFERROR(IF(ForbDraft!A3525&lt;&gt;"",ROW(ForbDraft!A3525),""),"")</f>
        <v/>
      </c>
      <c r="C3510" s="230" t="str">
        <f>IFERROR(IF(ForbDraft!A3525&lt;&gt;"",ForbDraft!A3525,""),"")</f>
        <v/>
      </c>
      <c r="D3510" s="230" t="str">
        <f t="shared" si="54"/>
        <v/>
      </c>
      <c r="E3510" s="230" t="str">
        <f>IFERROR(IF(ForbDraft!L3525&lt;&gt;"",ABS(ForbDraft!L3525),""),"")</f>
        <v/>
      </c>
      <c r="F3510" s="230" t="str">
        <f>IFERROR(IF(ForbDraft!K3525&lt;&gt;"",ForbDraft!K3525,""),"")</f>
        <v/>
      </c>
    </row>
    <row r="3511" spans="2:6" x14ac:dyDescent="0.2">
      <c r="B3511" s="229" t="str">
        <f>IFERROR(IF(ForbDraft!A3526&lt;&gt;"",ROW(ForbDraft!A3526),""),"")</f>
        <v/>
      </c>
      <c r="C3511" s="230" t="str">
        <f>IFERROR(IF(ForbDraft!A3526&lt;&gt;"",ForbDraft!A3526,""),"")</f>
        <v/>
      </c>
      <c r="D3511" s="230" t="str">
        <f t="shared" si="54"/>
        <v/>
      </c>
      <c r="E3511" s="230" t="str">
        <f>IFERROR(IF(ForbDraft!L3526&lt;&gt;"",ABS(ForbDraft!L3526),""),"")</f>
        <v/>
      </c>
      <c r="F3511" s="230" t="str">
        <f>IFERROR(IF(ForbDraft!K3526&lt;&gt;"",ForbDraft!K3526,""),"")</f>
        <v/>
      </c>
    </row>
    <row r="3512" spans="2:6" x14ac:dyDescent="0.2">
      <c r="B3512" s="229" t="str">
        <f>IFERROR(IF(ForbDraft!A3527&lt;&gt;"",ROW(ForbDraft!A3527),""),"")</f>
        <v/>
      </c>
      <c r="C3512" s="230" t="str">
        <f>IFERROR(IF(ForbDraft!A3527&lt;&gt;"",ForbDraft!A3527,""),"")</f>
        <v/>
      </c>
      <c r="D3512" s="230" t="str">
        <f t="shared" si="54"/>
        <v/>
      </c>
      <c r="E3512" s="230" t="str">
        <f>IFERROR(IF(ForbDraft!L3527&lt;&gt;"",ABS(ForbDraft!L3527),""),"")</f>
        <v/>
      </c>
      <c r="F3512" s="230" t="str">
        <f>IFERROR(IF(ForbDraft!K3527&lt;&gt;"",ForbDraft!K3527,""),"")</f>
        <v/>
      </c>
    </row>
    <row r="3513" spans="2:6" x14ac:dyDescent="0.2">
      <c r="B3513" s="229" t="str">
        <f>IFERROR(IF(ForbDraft!A3528&lt;&gt;"",ROW(ForbDraft!A3528),""),"")</f>
        <v/>
      </c>
      <c r="C3513" s="230" t="str">
        <f>IFERROR(IF(ForbDraft!A3528&lt;&gt;"",ForbDraft!A3528,""),"")</f>
        <v/>
      </c>
      <c r="D3513" s="230" t="str">
        <f t="shared" si="54"/>
        <v/>
      </c>
      <c r="E3513" s="230" t="str">
        <f>IFERROR(IF(ForbDraft!L3528&lt;&gt;"",ABS(ForbDraft!L3528),""),"")</f>
        <v/>
      </c>
      <c r="F3513" s="230" t="str">
        <f>IFERROR(IF(ForbDraft!K3528&lt;&gt;"",ForbDraft!K3528,""),"")</f>
        <v/>
      </c>
    </row>
    <row r="3514" spans="2:6" x14ac:dyDescent="0.2">
      <c r="B3514" s="229" t="str">
        <f>IFERROR(IF(ForbDraft!A3529&lt;&gt;"",ROW(ForbDraft!A3529),""),"")</f>
        <v/>
      </c>
      <c r="C3514" s="230" t="str">
        <f>IFERROR(IF(ForbDraft!A3529&lt;&gt;"",ForbDraft!A3529,""),"")</f>
        <v/>
      </c>
      <c r="D3514" s="230" t="str">
        <f t="shared" si="54"/>
        <v/>
      </c>
      <c r="E3514" s="230" t="str">
        <f>IFERROR(IF(ForbDraft!L3529&lt;&gt;"",ABS(ForbDraft!L3529),""),"")</f>
        <v/>
      </c>
      <c r="F3514" s="230" t="str">
        <f>IFERROR(IF(ForbDraft!K3529&lt;&gt;"",ForbDraft!K3529,""),"")</f>
        <v/>
      </c>
    </row>
    <row r="3515" spans="2:6" x14ac:dyDescent="0.2">
      <c r="B3515" s="229" t="str">
        <f>IFERROR(IF(ForbDraft!A3530&lt;&gt;"",ROW(ForbDraft!A3530),""),"")</f>
        <v/>
      </c>
      <c r="C3515" s="230" t="str">
        <f>IFERROR(IF(ForbDraft!A3530&lt;&gt;"",ForbDraft!A3530,""),"")</f>
        <v/>
      </c>
      <c r="D3515" s="230" t="str">
        <f t="shared" si="54"/>
        <v/>
      </c>
      <c r="E3515" s="230" t="str">
        <f>IFERROR(IF(ForbDraft!L3530&lt;&gt;"",ABS(ForbDraft!L3530),""),"")</f>
        <v/>
      </c>
      <c r="F3515" s="230" t="str">
        <f>IFERROR(IF(ForbDraft!K3530&lt;&gt;"",ForbDraft!K3530,""),"")</f>
        <v/>
      </c>
    </row>
    <row r="3516" spans="2:6" x14ac:dyDescent="0.2">
      <c r="B3516" s="229" t="str">
        <f>IFERROR(IF(ForbDraft!A3531&lt;&gt;"",ROW(ForbDraft!A3531),""),"")</f>
        <v/>
      </c>
      <c r="C3516" s="230" t="str">
        <f>IFERROR(IF(ForbDraft!A3531&lt;&gt;"",ForbDraft!A3531,""),"")</f>
        <v/>
      </c>
      <c r="D3516" s="230" t="str">
        <f t="shared" si="54"/>
        <v/>
      </c>
      <c r="E3516" s="230" t="str">
        <f>IFERROR(IF(ForbDraft!L3531&lt;&gt;"",ABS(ForbDraft!L3531),""),"")</f>
        <v/>
      </c>
      <c r="F3516" s="230" t="str">
        <f>IFERROR(IF(ForbDraft!K3531&lt;&gt;"",ForbDraft!K3531,""),"")</f>
        <v/>
      </c>
    </row>
    <row r="3517" spans="2:6" x14ac:dyDescent="0.2">
      <c r="B3517" s="229" t="str">
        <f>IFERROR(IF(ForbDraft!A3532&lt;&gt;"",ROW(ForbDraft!A3532),""),"")</f>
        <v/>
      </c>
      <c r="C3517" s="230" t="str">
        <f>IFERROR(IF(ForbDraft!A3532&lt;&gt;"",ForbDraft!A3532,""),"")</f>
        <v/>
      </c>
      <c r="D3517" s="230" t="str">
        <f t="shared" si="54"/>
        <v/>
      </c>
      <c r="E3517" s="230" t="str">
        <f>IFERROR(IF(ForbDraft!L3532&lt;&gt;"",ABS(ForbDraft!L3532),""),"")</f>
        <v/>
      </c>
      <c r="F3517" s="230" t="str">
        <f>IFERROR(IF(ForbDraft!K3532&lt;&gt;"",ForbDraft!K3532,""),"")</f>
        <v/>
      </c>
    </row>
    <row r="3518" spans="2:6" x14ac:dyDescent="0.2">
      <c r="B3518" s="229" t="str">
        <f>IFERROR(IF(ForbDraft!A3533&lt;&gt;"",ROW(ForbDraft!A3533),""),"")</f>
        <v/>
      </c>
      <c r="C3518" s="230" t="str">
        <f>IFERROR(IF(ForbDraft!A3533&lt;&gt;"",ForbDraft!A3533,""),"")</f>
        <v/>
      </c>
      <c r="D3518" s="230" t="str">
        <f t="shared" si="54"/>
        <v/>
      </c>
      <c r="E3518" s="230" t="str">
        <f>IFERROR(IF(ForbDraft!L3533&lt;&gt;"",ABS(ForbDraft!L3533),""),"")</f>
        <v/>
      </c>
      <c r="F3518" s="230" t="str">
        <f>IFERROR(IF(ForbDraft!K3533&lt;&gt;"",ForbDraft!K3533,""),"")</f>
        <v/>
      </c>
    </row>
    <row r="3519" spans="2:6" x14ac:dyDescent="0.2">
      <c r="B3519" s="229" t="str">
        <f>IFERROR(IF(ForbDraft!A3534&lt;&gt;"",ROW(ForbDraft!A3534),""),"")</f>
        <v/>
      </c>
      <c r="C3519" s="230" t="str">
        <f>IFERROR(IF(ForbDraft!A3534&lt;&gt;"",ForbDraft!A3534,""),"")</f>
        <v/>
      </c>
      <c r="D3519" s="230" t="str">
        <f t="shared" si="54"/>
        <v/>
      </c>
      <c r="E3519" s="230" t="str">
        <f>IFERROR(IF(ForbDraft!L3534&lt;&gt;"",ABS(ForbDraft!L3534),""),"")</f>
        <v/>
      </c>
      <c r="F3519" s="230" t="str">
        <f>IFERROR(IF(ForbDraft!K3534&lt;&gt;"",ForbDraft!K3534,""),"")</f>
        <v/>
      </c>
    </row>
    <row r="3520" spans="2:6" x14ac:dyDescent="0.2">
      <c r="B3520" s="229" t="str">
        <f>IFERROR(IF(ForbDraft!A3535&lt;&gt;"",ROW(ForbDraft!A3535),""),"")</f>
        <v/>
      </c>
      <c r="C3520" s="230" t="str">
        <f>IFERROR(IF(ForbDraft!A3535&lt;&gt;"",ForbDraft!A3535,""),"")</f>
        <v/>
      </c>
      <c r="D3520" s="230" t="str">
        <f t="shared" si="54"/>
        <v/>
      </c>
      <c r="E3520" s="230" t="str">
        <f>IFERROR(IF(ForbDraft!L3535&lt;&gt;"",ABS(ForbDraft!L3535),""),"")</f>
        <v/>
      </c>
      <c r="F3520" s="230" t="str">
        <f>IFERROR(IF(ForbDraft!K3535&lt;&gt;"",ForbDraft!K3535,""),"")</f>
        <v/>
      </c>
    </row>
    <row r="3521" spans="2:6" x14ac:dyDescent="0.2">
      <c r="B3521" s="229" t="str">
        <f>IFERROR(IF(ForbDraft!A3536&lt;&gt;"",ROW(ForbDraft!A3536),""),"")</f>
        <v/>
      </c>
      <c r="C3521" s="230" t="str">
        <f>IFERROR(IF(ForbDraft!A3536&lt;&gt;"",ForbDraft!A3536,""),"")</f>
        <v/>
      </c>
      <c r="D3521" s="230" t="str">
        <f t="shared" si="54"/>
        <v/>
      </c>
      <c r="E3521" s="230" t="str">
        <f>IFERROR(IF(ForbDraft!L3536&lt;&gt;"",ABS(ForbDraft!L3536),""),"")</f>
        <v/>
      </c>
      <c r="F3521" s="230" t="str">
        <f>IFERROR(IF(ForbDraft!K3536&lt;&gt;"",ForbDraft!K3536,""),"")</f>
        <v/>
      </c>
    </row>
    <row r="3522" spans="2:6" x14ac:dyDescent="0.2">
      <c r="B3522" s="229" t="str">
        <f>IFERROR(IF(ForbDraft!A3537&lt;&gt;"",ROW(ForbDraft!A3537),""),"")</f>
        <v/>
      </c>
      <c r="C3522" s="230" t="str">
        <f>IFERROR(IF(ForbDraft!A3537&lt;&gt;"",ForbDraft!A3537,""),"")</f>
        <v/>
      </c>
      <c r="D3522" s="230" t="str">
        <f t="shared" si="54"/>
        <v/>
      </c>
      <c r="E3522" s="230" t="str">
        <f>IFERROR(IF(ForbDraft!L3537&lt;&gt;"",ABS(ForbDraft!L3537),""),"")</f>
        <v/>
      </c>
      <c r="F3522" s="230" t="str">
        <f>IFERROR(IF(ForbDraft!K3537&lt;&gt;"",ForbDraft!K3537,""),"")</f>
        <v/>
      </c>
    </row>
    <row r="3523" spans="2:6" x14ac:dyDescent="0.2">
      <c r="B3523" s="229" t="str">
        <f>IFERROR(IF(ForbDraft!A3538&lt;&gt;"",ROW(ForbDraft!A3538),""),"")</f>
        <v/>
      </c>
      <c r="C3523" s="230" t="str">
        <f>IFERROR(IF(ForbDraft!A3538&lt;&gt;"",ForbDraft!A3538,""),"")</f>
        <v/>
      </c>
      <c r="D3523" s="230" t="str">
        <f t="shared" ref="D3523:D3586" si="55">IF(F3523="pH לבדיקת גבול","pH",F3523)</f>
        <v/>
      </c>
      <c r="E3523" s="230" t="str">
        <f>IFERROR(IF(ForbDraft!L3538&lt;&gt;"",ABS(ForbDraft!L3538),""),"")</f>
        <v/>
      </c>
      <c r="F3523" s="230" t="str">
        <f>IFERROR(IF(ForbDraft!K3538&lt;&gt;"",ForbDraft!K3538,""),"")</f>
        <v/>
      </c>
    </row>
    <row r="3524" spans="2:6" x14ac:dyDescent="0.2">
      <c r="B3524" s="229" t="str">
        <f>IFERROR(IF(ForbDraft!A3539&lt;&gt;"",ROW(ForbDraft!A3539),""),"")</f>
        <v/>
      </c>
      <c r="C3524" s="230" t="str">
        <f>IFERROR(IF(ForbDraft!A3539&lt;&gt;"",ForbDraft!A3539,""),"")</f>
        <v/>
      </c>
      <c r="D3524" s="230" t="str">
        <f t="shared" si="55"/>
        <v/>
      </c>
      <c r="E3524" s="230" t="str">
        <f>IFERROR(IF(ForbDraft!L3539&lt;&gt;"",ABS(ForbDraft!L3539),""),"")</f>
        <v/>
      </c>
      <c r="F3524" s="230" t="str">
        <f>IFERROR(IF(ForbDraft!K3539&lt;&gt;"",ForbDraft!K3539,""),"")</f>
        <v/>
      </c>
    </row>
    <row r="3525" spans="2:6" x14ac:dyDescent="0.2">
      <c r="B3525" s="229" t="str">
        <f>IFERROR(IF(ForbDraft!A3540&lt;&gt;"",ROW(ForbDraft!A3540),""),"")</f>
        <v/>
      </c>
      <c r="C3525" s="230" t="str">
        <f>IFERROR(IF(ForbDraft!A3540&lt;&gt;"",ForbDraft!A3540,""),"")</f>
        <v/>
      </c>
      <c r="D3525" s="230" t="str">
        <f t="shared" si="55"/>
        <v/>
      </c>
      <c r="E3525" s="230" t="str">
        <f>IFERROR(IF(ForbDraft!L3540&lt;&gt;"",ABS(ForbDraft!L3540),""),"")</f>
        <v/>
      </c>
      <c r="F3525" s="230" t="str">
        <f>IFERROR(IF(ForbDraft!K3540&lt;&gt;"",ForbDraft!K3540,""),"")</f>
        <v/>
      </c>
    </row>
    <row r="3526" spans="2:6" x14ac:dyDescent="0.2">
      <c r="B3526" s="229" t="str">
        <f>IFERROR(IF(ForbDraft!A3541&lt;&gt;"",ROW(ForbDraft!A3541),""),"")</f>
        <v/>
      </c>
      <c r="C3526" s="230" t="str">
        <f>IFERROR(IF(ForbDraft!A3541&lt;&gt;"",ForbDraft!A3541,""),"")</f>
        <v/>
      </c>
      <c r="D3526" s="230" t="str">
        <f t="shared" si="55"/>
        <v/>
      </c>
      <c r="E3526" s="230" t="str">
        <f>IFERROR(IF(ForbDraft!L3541&lt;&gt;"",ABS(ForbDraft!L3541),""),"")</f>
        <v/>
      </c>
      <c r="F3526" s="230" t="str">
        <f>IFERROR(IF(ForbDraft!K3541&lt;&gt;"",ForbDraft!K3541,""),"")</f>
        <v/>
      </c>
    </row>
    <row r="3527" spans="2:6" x14ac:dyDescent="0.2">
      <c r="B3527" s="229" t="str">
        <f>IFERROR(IF(ForbDraft!A3542&lt;&gt;"",ROW(ForbDraft!A3542),""),"")</f>
        <v/>
      </c>
      <c r="C3527" s="230" t="str">
        <f>IFERROR(IF(ForbDraft!A3542&lt;&gt;"",ForbDraft!A3542,""),"")</f>
        <v/>
      </c>
      <c r="D3527" s="230" t="str">
        <f t="shared" si="55"/>
        <v/>
      </c>
      <c r="E3527" s="230" t="str">
        <f>IFERROR(IF(ForbDraft!L3542&lt;&gt;"",ABS(ForbDraft!L3542),""),"")</f>
        <v/>
      </c>
      <c r="F3527" s="230" t="str">
        <f>IFERROR(IF(ForbDraft!K3542&lt;&gt;"",ForbDraft!K3542,""),"")</f>
        <v/>
      </c>
    </row>
    <row r="3528" spans="2:6" x14ac:dyDescent="0.2">
      <c r="B3528" s="229" t="str">
        <f>IFERROR(IF(ForbDraft!A3543&lt;&gt;"",ROW(ForbDraft!A3543),""),"")</f>
        <v/>
      </c>
      <c r="C3528" s="230" t="str">
        <f>IFERROR(IF(ForbDraft!A3543&lt;&gt;"",ForbDraft!A3543,""),"")</f>
        <v/>
      </c>
      <c r="D3528" s="230" t="str">
        <f t="shared" si="55"/>
        <v/>
      </c>
      <c r="E3528" s="230" t="str">
        <f>IFERROR(IF(ForbDraft!L3543&lt;&gt;"",ABS(ForbDraft!L3543),""),"")</f>
        <v/>
      </c>
      <c r="F3528" s="230" t="str">
        <f>IFERROR(IF(ForbDraft!K3543&lt;&gt;"",ForbDraft!K3543,""),"")</f>
        <v/>
      </c>
    </row>
    <row r="3529" spans="2:6" x14ac:dyDescent="0.2">
      <c r="B3529" s="229" t="str">
        <f>IFERROR(IF(ForbDraft!A3544&lt;&gt;"",ROW(ForbDraft!A3544),""),"")</f>
        <v/>
      </c>
      <c r="C3529" s="230" t="str">
        <f>IFERROR(IF(ForbDraft!A3544&lt;&gt;"",ForbDraft!A3544,""),"")</f>
        <v/>
      </c>
      <c r="D3529" s="230" t="str">
        <f t="shared" si="55"/>
        <v/>
      </c>
      <c r="E3529" s="230" t="str">
        <f>IFERROR(IF(ForbDraft!L3544&lt;&gt;"",ABS(ForbDraft!L3544),""),"")</f>
        <v/>
      </c>
      <c r="F3529" s="230" t="str">
        <f>IFERROR(IF(ForbDraft!K3544&lt;&gt;"",ForbDraft!K3544,""),"")</f>
        <v/>
      </c>
    </row>
    <row r="3530" spans="2:6" x14ac:dyDescent="0.2">
      <c r="B3530" s="229" t="str">
        <f>IFERROR(IF(ForbDraft!A3545&lt;&gt;"",ROW(ForbDraft!A3545),""),"")</f>
        <v/>
      </c>
      <c r="C3530" s="230" t="str">
        <f>IFERROR(IF(ForbDraft!A3545&lt;&gt;"",ForbDraft!A3545,""),"")</f>
        <v/>
      </c>
      <c r="D3530" s="230" t="str">
        <f t="shared" si="55"/>
        <v/>
      </c>
      <c r="E3530" s="230" t="str">
        <f>IFERROR(IF(ForbDraft!L3545&lt;&gt;"",ABS(ForbDraft!L3545),""),"")</f>
        <v/>
      </c>
      <c r="F3530" s="230" t="str">
        <f>IFERROR(IF(ForbDraft!K3545&lt;&gt;"",ForbDraft!K3545,""),"")</f>
        <v/>
      </c>
    </row>
    <row r="3531" spans="2:6" x14ac:dyDescent="0.2">
      <c r="B3531" s="229" t="str">
        <f>IFERROR(IF(ForbDraft!A3546&lt;&gt;"",ROW(ForbDraft!A3546),""),"")</f>
        <v/>
      </c>
      <c r="C3531" s="230" t="str">
        <f>IFERROR(IF(ForbDraft!A3546&lt;&gt;"",ForbDraft!A3546,""),"")</f>
        <v/>
      </c>
      <c r="D3531" s="230" t="str">
        <f t="shared" si="55"/>
        <v/>
      </c>
      <c r="E3531" s="230" t="str">
        <f>IFERROR(IF(ForbDraft!L3546&lt;&gt;"",ABS(ForbDraft!L3546),""),"")</f>
        <v/>
      </c>
      <c r="F3531" s="230" t="str">
        <f>IFERROR(IF(ForbDraft!K3546&lt;&gt;"",ForbDraft!K3546,""),"")</f>
        <v/>
      </c>
    </row>
    <row r="3532" spans="2:6" x14ac:dyDescent="0.2">
      <c r="B3532" s="229" t="str">
        <f>IFERROR(IF(ForbDraft!A3547&lt;&gt;"",ROW(ForbDraft!A3547),""),"")</f>
        <v/>
      </c>
      <c r="C3532" s="230" t="str">
        <f>IFERROR(IF(ForbDraft!A3547&lt;&gt;"",ForbDraft!A3547,""),"")</f>
        <v/>
      </c>
      <c r="D3532" s="230" t="str">
        <f t="shared" si="55"/>
        <v/>
      </c>
      <c r="E3532" s="230" t="str">
        <f>IFERROR(IF(ForbDraft!L3547&lt;&gt;"",ABS(ForbDraft!L3547),""),"")</f>
        <v/>
      </c>
      <c r="F3532" s="230" t="str">
        <f>IFERROR(IF(ForbDraft!K3547&lt;&gt;"",ForbDraft!K3547,""),"")</f>
        <v/>
      </c>
    </row>
    <row r="3533" spans="2:6" x14ac:dyDescent="0.2">
      <c r="B3533" s="229" t="str">
        <f>IFERROR(IF(ForbDraft!A3548&lt;&gt;"",ROW(ForbDraft!A3548),""),"")</f>
        <v/>
      </c>
      <c r="C3533" s="230" t="str">
        <f>IFERROR(IF(ForbDraft!A3548&lt;&gt;"",ForbDraft!A3548,""),"")</f>
        <v/>
      </c>
      <c r="D3533" s="230" t="str">
        <f t="shared" si="55"/>
        <v/>
      </c>
      <c r="E3533" s="230" t="str">
        <f>IFERROR(IF(ForbDraft!L3548&lt;&gt;"",ABS(ForbDraft!L3548),""),"")</f>
        <v/>
      </c>
      <c r="F3533" s="230" t="str">
        <f>IFERROR(IF(ForbDraft!K3548&lt;&gt;"",ForbDraft!K3548,""),"")</f>
        <v/>
      </c>
    </row>
    <row r="3534" spans="2:6" x14ac:dyDescent="0.2">
      <c r="B3534" s="229" t="str">
        <f>IFERROR(IF(ForbDraft!A3549&lt;&gt;"",ROW(ForbDraft!A3549),""),"")</f>
        <v/>
      </c>
      <c r="C3534" s="230" t="str">
        <f>IFERROR(IF(ForbDraft!A3549&lt;&gt;"",ForbDraft!A3549,""),"")</f>
        <v/>
      </c>
      <c r="D3534" s="230" t="str">
        <f t="shared" si="55"/>
        <v/>
      </c>
      <c r="E3534" s="230" t="str">
        <f>IFERROR(IF(ForbDraft!L3549&lt;&gt;"",ABS(ForbDraft!L3549),""),"")</f>
        <v/>
      </c>
      <c r="F3534" s="230" t="str">
        <f>IFERROR(IF(ForbDraft!K3549&lt;&gt;"",ForbDraft!K3549,""),"")</f>
        <v/>
      </c>
    </row>
    <row r="3535" spans="2:6" x14ac:dyDescent="0.2">
      <c r="B3535" s="229" t="str">
        <f>IFERROR(IF(ForbDraft!A3550&lt;&gt;"",ROW(ForbDraft!A3550),""),"")</f>
        <v/>
      </c>
      <c r="C3535" s="230" t="str">
        <f>IFERROR(IF(ForbDraft!A3550&lt;&gt;"",ForbDraft!A3550,""),"")</f>
        <v/>
      </c>
      <c r="D3535" s="230" t="str">
        <f t="shared" si="55"/>
        <v/>
      </c>
      <c r="E3535" s="230" t="str">
        <f>IFERROR(IF(ForbDraft!L3550&lt;&gt;"",ABS(ForbDraft!L3550),""),"")</f>
        <v/>
      </c>
      <c r="F3535" s="230" t="str">
        <f>IFERROR(IF(ForbDraft!K3550&lt;&gt;"",ForbDraft!K3550,""),"")</f>
        <v/>
      </c>
    </row>
    <row r="3536" spans="2:6" x14ac:dyDescent="0.2">
      <c r="B3536" s="229" t="str">
        <f>IFERROR(IF(ForbDraft!A3551&lt;&gt;"",ROW(ForbDraft!A3551),""),"")</f>
        <v/>
      </c>
      <c r="C3536" s="230" t="str">
        <f>IFERROR(IF(ForbDraft!A3551&lt;&gt;"",ForbDraft!A3551,""),"")</f>
        <v/>
      </c>
      <c r="D3536" s="230" t="str">
        <f t="shared" si="55"/>
        <v/>
      </c>
      <c r="E3536" s="230" t="str">
        <f>IFERROR(IF(ForbDraft!L3551&lt;&gt;"",ABS(ForbDraft!L3551),""),"")</f>
        <v/>
      </c>
      <c r="F3536" s="230" t="str">
        <f>IFERROR(IF(ForbDraft!K3551&lt;&gt;"",ForbDraft!K3551,""),"")</f>
        <v/>
      </c>
    </row>
    <row r="3537" spans="2:6" x14ac:dyDescent="0.2">
      <c r="B3537" s="229" t="str">
        <f>IFERROR(IF(ForbDraft!A3552&lt;&gt;"",ROW(ForbDraft!A3552),""),"")</f>
        <v/>
      </c>
      <c r="C3537" s="230" t="str">
        <f>IFERROR(IF(ForbDraft!A3552&lt;&gt;"",ForbDraft!A3552,""),"")</f>
        <v/>
      </c>
      <c r="D3537" s="230" t="str">
        <f t="shared" si="55"/>
        <v/>
      </c>
      <c r="E3537" s="230" t="str">
        <f>IFERROR(IF(ForbDraft!L3552&lt;&gt;"",ABS(ForbDraft!L3552),""),"")</f>
        <v/>
      </c>
      <c r="F3537" s="230" t="str">
        <f>IFERROR(IF(ForbDraft!K3552&lt;&gt;"",ForbDraft!K3552,""),"")</f>
        <v/>
      </c>
    </row>
    <row r="3538" spans="2:6" x14ac:dyDescent="0.2">
      <c r="B3538" s="229" t="str">
        <f>IFERROR(IF(ForbDraft!A3553&lt;&gt;"",ROW(ForbDraft!A3553),""),"")</f>
        <v/>
      </c>
      <c r="C3538" s="230" t="str">
        <f>IFERROR(IF(ForbDraft!A3553&lt;&gt;"",ForbDraft!A3553,""),"")</f>
        <v/>
      </c>
      <c r="D3538" s="230" t="str">
        <f t="shared" si="55"/>
        <v/>
      </c>
      <c r="E3538" s="230" t="str">
        <f>IFERROR(IF(ForbDraft!L3553&lt;&gt;"",ABS(ForbDraft!L3553),""),"")</f>
        <v/>
      </c>
      <c r="F3538" s="230" t="str">
        <f>IFERROR(IF(ForbDraft!K3553&lt;&gt;"",ForbDraft!K3553,""),"")</f>
        <v/>
      </c>
    </row>
    <row r="3539" spans="2:6" x14ac:dyDescent="0.2">
      <c r="B3539" s="229" t="str">
        <f>IFERROR(IF(ForbDraft!A3554&lt;&gt;"",ROW(ForbDraft!A3554),""),"")</f>
        <v/>
      </c>
      <c r="C3539" s="230" t="str">
        <f>IFERROR(IF(ForbDraft!A3554&lt;&gt;"",ForbDraft!A3554,""),"")</f>
        <v/>
      </c>
      <c r="D3539" s="230" t="str">
        <f t="shared" si="55"/>
        <v/>
      </c>
      <c r="E3539" s="230" t="str">
        <f>IFERROR(IF(ForbDraft!L3554&lt;&gt;"",ABS(ForbDraft!L3554),""),"")</f>
        <v/>
      </c>
      <c r="F3539" s="230" t="str">
        <f>IFERROR(IF(ForbDraft!K3554&lt;&gt;"",ForbDraft!K3554,""),"")</f>
        <v/>
      </c>
    </row>
    <row r="3540" spans="2:6" x14ac:dyDescent="0.2">
      <c r="B3540" s="229" t="str">
        <f>IFERROR(IF(ForbDraft!A3555&lt;&gt;"",ROW(ForbDraft!A3555),""),"")</f>
        <v/>
      </c>
      <c r="C3540" s="230" t="str">
        <f>IFERROR(IF(ForbDraft!A3555&lt;&gt;"",ForbDraft!A3555,""),"")</f>
        <v/>
      </c>
      <c r="D3540" s="230" t="str">
        <f t="shared" si="55"/>
        <v/>
      </c>
      <c r="E3540" s="230" t="str">
        <f>IFERROR(IF(ForbDraft!L3555&lt;&gt;"",ABS(ForbDraft!L3555),""),"")</f>
        <v/>
      </c>
      <c r="F3540" s="230" t="str">
        <f>IFERROR(IF(ForbDraft!K3555&lt;&gt;"",ForbDraft!K3555,""),"")</f>
        <v/>
      </c>
    </row>
    <row r="3541" spans="2:6" x14ac:dyDescent="0.2">
      <c r="B3541" s="229" t="str">
        <f>IFERROR(IF(ForbDraft!A3556&lt;&gt;"",ROW(ForbDraft!A3556),""),"")</f>
        <v/>
      </c>
      <c r="C3541" s="230" t="str">
        <f>IFERROR(IF(ForbDraft!A3556&lt;&gt;"",ForbDraft!A3556,""),"")</f>
        <v/>
      </c>
      <c r="D3541" s="230" t="str">
        <f t="shared" si="55"/>
        <v/>
      </c>
      <c r="E3541" s="230" t="str">
        <f>IFERROR(IF(ForbDraft!L3556&lt;&gt;"",ABS(ForbDraft!L3556),""),"")</f>
        <v/>
      </c>
      <c r="F3541" s="230" t="str">
        <f>IFERROR(IF(ForbDraft!K3556&lt;&gt;"",ForbDraft!K3556,""),"")</f>
        <v/>
      </c>
    </row>
    <row r="3542" spans="2:6" x14ac:dyDescent="0.2">
      <c r="B3542" s="229" t="str">
        <f>IFERROR(IF(ForbDraft!A3557&lt;&gt;"",ROW(ForbDraft!A3557),""),"")</f>
        <v/>
      </c>
      <c r="C3542" s="230" t="str">
        <f>IFERROR(IF(ForbDraft!A3557&lt;&gt;"",ForbDraft!A3557,""),"")</f>
        <v/>
      </c>
      <c r="D3542" s="230" t="str">
        <f t="shared" si="55"/>
        <v/>
      </c>
      <c r="E3542" s="230" t="str">
        <f>IFERROR(IF(ForbDraft!L3557&lt;&gt;"",ABS(ForbDraft!L3557),""),"")</f>
        <v/>
      </c>
      <c r="F3542" s="230" t="str">
        <f>IFERROR(IF(ForbDraft!K3557&lt;&gt;"",ForbDraft!K3557,""),"")</f>
        <v/>
      </c>
    </row>
    <row r="3543" spans="2:6" x14ac:dyDescent="0.2">
      <c r="B3543" s="229" t="str">
        <f>IFERROR(IF(ForbDraft!A3558&lt;&gt;"",ROW(ForbDraft!A3558),""),"")</f>
        <v/>
      </c>
      <c r="C3543" s="230" t="str">
        <f>IFERROR(IF(ForbDraft!A3558&lt;&gt;"",ForbDraft!A3558,""),"")</f>
        <v/>
      </c>
      <c r="D3543" s="230" t="str">
        <f t="shared" si="55"/>
        <v/>
      </c>
      <c r="E3543" s="230" t="str">
        <f>IFERROR(IF(ForbDraft!L3558&lt;&gt;"",ABS(ForbDraft!L3558),""),"")</f>
        <v/>
      </c>
      <c r="F3543" s="230" t="str">
        <f>IFERROR(IF(ForbDraft!K3558&lt;&gt;"",ForbDraft!K3558,""),"")</f>
        <v/>
      </c>
    </row>
    <row r="3544" spans="2:6" x14ac:dyDescent="0.2">
      <c r="B3544" s="229" t="str">
        <f>IFERROR(IF(ForbDraft!A3559&lt;&gt;"",ROW(ForbDraft!A3559),""),"")</f>
        <v/>
      </c>
      <c r="C3544" s="230" t="str">
        <f>IFERROR(IF(ForbDraft!A3559&lt;&gt;"",ForbDraft!A3559,""),"")</f>
        <v/>
      </c>
      <c r="D3544" s="230" t="str">
        <f t="shared" si="55"/>
        <v/>
      </c>
      <c r="E3544" s="230" t="str">
        <f>IFERROR(IF(ForbDraft!L3559&lt;&gt;"",ABS(ForbDraft!L3559),""),"")</f>
        <v/>
      </c>
      <c r="F3544" s="230" t="str">
        <f>IFERROR(IF(ForbDraft!K3559&lt;&gt;"",ForbDraft!K3559,""),"")</f>
        <v/>
      </c>
    </row>
    <row r="3545" spans="2:6" x14ac:dyDescent="0.2">
      <c r="B3545" s="229" t="str">
        <f>IFERROR(IF(ForbDraft!A3560&lt;&gt;"",ROW(ForbDraft!A3560),""),"")</f>
        <v/>
      </c>
      <c r="C3545" s="230" t="str">
        <f>IFERROR(IF(ForbDraft!A3560&lt;&gt;"",ForbDraft!A3560,""),"")</f>
        <v/>
      </c>
      <c r="D3545" s="230" t="str">
        <f t="shared" si="55"/>
        <v/>
      </c>
      <c r="E3545" s="230" t="str">
        <f>IFERROR(IF(ForbDraft!L3560&lt;&gt;"",ABS(ForbDraft!L3560),""),"")</f>
        <v/>
      </c>
      <c r="F3545" s="230" t="str">
        <f>IFERROR(IF(ForbDraft!K3560&lt;&gt;"",ForbDraft!K3560,""),"")</f>
        <v/>
      </c>
    </row>
    <row r="3546" spans="2:6" x14ac:dyDescent="0.2">
      <c r="B3546" s="229" t="str">
        <f>IFERROR(IF(ForbDraft!A3561&lt;&gt;"",ROW(ForbDraft!A3561),""),"")</f>
        <v/>
      </c>
      <c r="C3546" s="230" t="str">
        <f>IFERROR(IF(ForbDraft!A3561&lt;&gt;"",ForbDraft!A3561,""),"")</f>
        <v/>
      </c>
      <c r="D3546" s="230" t="str">
        <f t="shared" si="55"/>
        <v/>
      </c>
      <c r="E3546" s="230" t="str">
        <f>IFERROR(IF(ForbDraft!L3561&lt;&gt;"",ABS(ForbDraft!L3561),""),"")</f>
        <v/>
      </c>
      <c r="F3546" s="230" t="str">
        <f>IFERROR(IF(ForbDraft!K3561&lt;&gt;"",ForbDraft!K3561,""),"")</f>
        <v/>
      </c>
    </row>
    <row r="3547" spans="2:6" x14ac:dyDescent="0.2">
      <c r="B3547" s="229" t="str">
        <f>IFERROR(IF(ForbDraft!A3562&lt;&gt;"",ROW(ForbDraft!A3562),""),"")</f>
        <v/>
      </c>
      <c r="C3547" s="230" t="str">
        <f>IFERROR(IF(ForbDraft!A3562&lt;&gt;"",ForbDraft!A3562,""),"")</f>
        <v/>
      </c>
      <c r="D3547" s="230" t="str">
        <f t="shared" si="55"/>
        <v/>
      </c>
      <c r="E3547" s="230" t="str">
        <f>IFERROR(IF(ForbDraft!L3562&lt;&gt;"",ABS(ForbDraft!L3562),""),"")</f>
        <v/>
      </c>
      <c r="F3547" s="230" t="str">
        <f>IFERROR(IF(ForbDraft!K3562&lt;&gt;"",ForbDraft!K3562,""),"")</f>
        <v/>
      </c>
    </row>
    <row r="3548" spans="2:6" x14ac:dyDescent="0.2">
      <c r="B3548" s="229" t="str">
        <f>IFERROR(IF(ForbDraft!A3563&lt;&gt;"",ROW(ForbDraft!A3563),""),"")</f>
        <v/>
      </c>
      <c r="C3548" s="230" t="str">
        <f>IFERROR(IF(ForbDraft!A3563&lt;&gt;"",ForbDraft!A3563,""),"")</f>
        <v/>
      </c>
      <c r="D3548" s="230" t="str">
        <f t="shared" si="55"/>
        <v/>
      </c>
      <c r="E3548" s="230" t="str">
        <f>IFERROR(IF(ForbDraft!L3563&lt;&gt;"",ABS(ForbDraft!L3563),""),"")</f>
        <v/>
      </c>
      <c r="F3548" s="230" t="str">
        <f>IFERROR(IF(ForbDraft!K3563&lt;&gt;"",ForbDraft!K3563,""),"")</f>
        <v/>
      </c>
    </row>
    <row r="3549" spans="2:6" x14ac:dyDescent="0.2">
      <c r="B3549" s="229" t="str">
        <f>IFERROR(IF(ForbDraft!A3564&lt;&gt;"",ROW(ForbDraft!A3564),""),"")</f>
        <v/>
      </c>
      <c r="C3549" s="230" t="str">
        <f>IFERROR(IF(ForbDraft!A3564&lt;&gt;"",ForbDraft!A3564,""),"")</f>
        <v/>
      </c>
      <c r="D3549" s="230" t="str">
        <f t="shared" si="55"/>
        <v/>
      </c>
      <c r="E3549" s="230" t="str">
        <f>IFERROR(IF(ForbDraft!L3564&lt;&gt;"",ABS(ForbDraft!L3564),""),"")</f>
        <v/>
      </c>
      <c r="F3549" s="230" t="str">
        <f>IFERROR(IF(ForbDraft!K3564&lt;&gt;"",ForbDraft!K3564,""),"")</f>
        <v/>
      </c>
    </row>
    <row r="3550" spans="2:6" x14ac:dyDescent="0.2">
      <c r="B3550" s="229" t="str">
        <f>IFERROR(IF(ForbDraft!A3565&lt;&gt;"",ROW(ForbDraft!A3565),""),"")</f>
        <v/>
      </c>
      <c r="C3550" s="230" t="str">
        <f>IFERROR(IF(ForbDraft!A3565&lt;&gt;"",ForbDraft!A3565,""),"")</f>
        <v/>
      </c>
      <c r="D3550" s="230" t="str">
        <f t="shared" si="55"/>
        <v/>
      </c>
      <c r="E3550" s="230" t="str">
        <f>IFERROR(IF(ForbDraft!L3565&lt;&gt;"",ABS(ForbDraft!L3565),""),"")</f>
        <v/>
      </c>
      <c r="F3550" s="230" t="str">
        <f>IFERROR(IF(ForbDraft!K3565&lt;&gt;"",ForbDraft!K3565,""),"")</f>
        <v/>
      </c>
    </row>
    <row r="3551" spans="2:6" x14ac:dyDescent="0.2">
      <c r="B3551" s="229" t="str">
        <f>IFERROR(IF(ForbDraft!A3566&lt;&gt;"",ROW(ForbDraft!A3566),""),"")</f>
        <v/>
      </c>
      <c r="C3551" s="230" t="str">
        <f>IFERROR(IF(ForbDraft!A3566&lt;&gt;"",ForbDraft!A3566,""),"")</f>
        <v/>
      </c>
      <c r="D3551" s="230" t="str">
        <f t="shared" si="55"/>
        <v/>
      </c>
      <c r="E3551" s="230" t="str">
        <f>IFERROR(IF(ForbDraft!L3566&lt;&gt;"",ABS(ForbDraft!L3566),""),"")</f>
        <v/>
      </c>
      <c r="F3551" s="230" t="str">
        <f>IFERROR(IF(ForbDraft!K3566&lt;&gt;"",ForbDraft!K3566,""),"")</f>
        <v/>
      </c>
    </row>
    <row r="3552" spans="2:6" x14ac:dyDescent="0.2">
      <c r="B3552" s="229" t="str">
        <f>IFERROR(IF(ForbDraft!A3567&lt;&gt;"",ROW(ForbDraft!A3567),""),"")</f>
        <v/>
      </c>
      <c r="C3552" s="230" t="str">
        <f>IFERROR(IF(ForbDraft!A3567&lt;&gt;"",ForbDraft!A3567,""),"")</f>
        <v/>
      </c>
      <c r="D3552" s="230" t="str">
        <f t="shared" si="55"/>
        <v/>
      </c>
      <c r="E3552" s="230" t="str">
        <f>IFERROR(IF(ForbDraft!L3567&lt;&gt;"",ABS(ForbDraft!L3567),""),"")</f>
        <v/>
      </c>
      <c r="F3552" s="230" t="str">
        <f>IFERROR(IF(ForbDraft!K3567&lt;&gt;"",ForbDraft!K3567,""),"")</f>
        <v/>
      </c>
    </row>
    <row r="3553" spans="2:6" x14ac:dyDescent="0.2">
      <c r="B3553" s="229" t="str">
        <f>IFERROR(IF(ForbDraft!A3568&lt;&gt;"",ROW(ForbDraft!A3568),""),"")</f>
        <v/>
      </c>
      <c r="C3553" s="230" t="str">
        <f>IFERROR(IF(ForbDraft!A3568&lt;&gt;"",ForbDraft!A3568,""),"")</f>
        <v/>
      </c>
      <c r="D3553" s="230" t="str">
        <f t="shared" si="55"/>
        <v/>
      </c>
      <c r="E3553" s="230" t="str">
        <f>IFERROR(IF(ForbDraft!L3568&lt;&gt;"",ABS(ForbDraft!L3568),""),"")</f>
        <v/>
      </c>
      <c r="F3553" s="230" t="str">
        <f>IFERROR(IF(ForbDraft!K3568&lt;&gt;"",ForbDraft!K3568,""),"")</f>
        <v/>
      </c>
    </row>
    <row r="3554" spans="2:6" x14ac:dyDescent="0.2">
      <c r="B3554" s="229" t="str">
        <f>IFERROR(IF(ForbDraft!A3569&lt;&gt;"",ROW(ForbDraft!A3569),""),"")</f>
        <v/>
      </c>
      <c r="C3554" s="230" t="str">
        <f>IFERROR(IF(ForbDraft!A3569&lt;&gt;"",ForbDraft!A3569,""),"")</f>
        <v/>
      </c>
      <c r="D3554" s="230" t="str">
        <f t="shared" si="55"/>
        <v/>
      </c>
      <c r="E3554" s="230" t="str">
        <f>IFERROR(IF(ForbDraft!L3569&lt;&gt;"",ABS(ForbDraft!L3569),""),"")</f>
        <v/>
      </c>
      <c r="F3554" s="230" t="str">
        <f>IFERROR(IF(ForbDraft!K3569&lt;&gt;"",ForbDraft!K3569,""),"")</f>
        <v/>
      </c>
    </row>
    <row r="3555" spans="2:6" x14ac:dyDescent="0.2">
      <c r="B3555" s="229" t="str">
        <f>IFERROR(IF(ForbDraft!A3570&lt;&gt;"",ROW(ForbDraft!A3570),""),"")</f>
        <v/>
      </c>
      <c r="C3555" s="230" t="str">
        <f>IFERROR(IF(ForbDraft!A3570&lt;&gt;"",ForbDraft!A3570,""),"")</f>
        <v/>
      </c>
      <c r="D3555" s="230" t="str">
        <f t="shared" si="55"/>
        <v/>
      </c>
      <c r="E3555" s="230" t="str">
        <f>IFERROR(IF(ForbDraft!L3570&lt;&gt;"",ABS(ForbDraft!L3570),""),"")</f>
        <v/>
      </c>
      <c r="F3555" s="230" t="str">
        <f>IFERROR(IF(ForbDraft!K3570&lt;&gt;"",ForbDraft!K3570,""),"")</f>
        <v/>
      </c>
    </row>
    <row r="3556" spans="2:6" x14ac:dyDescent="0.2">
      <c r="B3556" s="229" t="str">
        <f>IFERROR(IF(ForbDraft!A3571&lt;&gt;"",ROW(ForbDraft!A3571),""),"")</f>
        <v/>
      </c>
      <c r="C3556" s="230" t="str">
        <f>IFERROR(IF(ForbDraft!A3571&lt;&gt;"",ForbDraft!A3571,""),"")</f>
        <v/>
      </c>
      <c r="D3556" s="230" t="str">
        <f t="shared" si="55"/>
        <v/>
      </c>
      <c r="E3556" s="230" t="str">
        <f>IFERROR(IF(ForbDraft!L3571&lt;&gt;"",ABS(ForbDraft!L3571),""),"")</f>
        <v/>
      </c>
      <c r="F3556" s="230" t="str">
        <f>IFERROR(IF(ForbDraft!K3571&lt;&gt;"",ForbDraft!K3571,""),"")</f>
        <v/>
      </c>
    </row>
    <row r="3557" spans="2:6" x14ac:dyDescent="0.2">
      <c r="B3557" s="229" t="str">
        <f>IFERROR(IF(ForbDraft!A3572&lt;&gt;"",ROW(ForbDraft!A3572),""),"")</f>
        <v/>
      </c>
      <c r="C3557" s="230" t="str">
        <f>IFERROR(IF(ForbDraft!A3572&lt;&gt;"",ForbDraft!A3572,""),"")</f>
        <v/>
      </c>
      <c r="D3557" s="230" t="str">
        <f t="shared" si="55"/>
        <v/>
      </c>
      <c r="E3557" s="230" t="str">
        <f>IFERROR(IF(ForbDraft!L3572&lt;&gt;"",ABS(ForbDraft!L3572),""),"")</f>
        <v/>
      </c>
      <c r="F3557" s="230" t="str">
        <f>IFERROR(IF(ForbDraft!K3572&lt;&gt;"",ForbDraft!K3572,""),"")</f>
        <v/>
      </c>
    </row>
    <row r="3558" spans="2:6" x14ac:dyDescent="0.2">
      <c r="B3558" s="229" t="str">
        <f>IFERROR(IF(ForbDraft!A3573&lt;&gt;"",ROW(ForbDraft!A3573),""),"")</f>
        <v/>
      </c>
      <c r="C3558" s="230" t="str">
        <f>IFERROR(IF(ForbDraft!A3573&lt;&gt;"",ForbDraft!A3573,""),"")</f>
        <v/>
      </c>
      <c r="D3558" s="230" t="str">
        <f t="shared" si="55"/>
        <v/>
      </c>
      <c r="E3558" s="230" t="str">
        <f>IFERROR(IF(ForbDraft!L3573&lt;&gt;"",ABS(ForbDraft!L3573),""),"")</f>
        <v/>
      </c>
      <c r="F3558" s="230" t="str">
        <f>IFERROR(IF(ForbDraft!K3573&lt;&gt;"",ForbDraft!K3573,""),"")</f>
        <v/>
      </c>
    </row>
    <row r="3559" spans="2:6" x14ac:dyDescent="0.2">
      <c r="B3559" s="229" t="str">
        <f>IFERROR(IF(ForbDraft!A3574&lt;&gt;"",ROW(ForbDraft!A3574),""),"")</f>
        <v/>
      </c>
      <c r="C3559" s="230" t="str">
        <f>IFERROR(IF(ForbDraft!A3574&lt;&gt;"",ForbDraft!A3574,""),"")</f>
        <v/>
      </c>
      <c r="D3559" s="230" t="str">
        <f t="shared" si="55"/>
        <v/>
      </c>
      <c r="E3559" s="230" t="str">
        <f>IFERROR(IF(ForbDraft!L3574&lt;&gt;"",ABS(ForbDraft!L3574),""),"")</f>
        <v/>
      </c>
      <c r="F3559" s="230" t="str">
        <f>IFERROR(IF(ForbDraft!K3574&lt;&gt;"",ForbDraft!K3574,""),"")</f>
        <v/>
      </c>
    </row>
    <row r="3560" spans="2:6" x14ac:dyDescent="0.2">
      <c r="B3560" s="229" t="str">
        <f>IFERROR(IF(ForbDraft!A3575&lt;&gt;"",ROW(ForbDraft!A3575),""),"")</f>
        <v/>
      </c>
      <c r="C3560" s="230" t="str">
        <f>IFERROR(IF(ForbDraft!A3575&lt;&gt;"",ForbDraft!A3575,""),"")</f>
        <v/>
      </c>
      <c r="D3560" s="230" t="str">
        <f t="shared" si="55"/>
        <v/>
      </c>
      <c r="E3560" s="230" t="str">
        <f>IFERROR(IF(ForbDraft!L3575&lt;&gt;"",ABS(ForbDraft!L3575),""),"")</f>
        <v/>
      </c>
      <c r="F3560" s="230" t="str">
        <f>IFERROR(IF(ForbDraft!K3575&lt;&gt;"",ForbDraft!K3575,""),"")</f>
        <v/>
      </c>
    </row>
    <row r="3561" spans="2:6" x14ac:dyDescent="0.2">
      <c r="B3561" s="229" t="str">
        <f>IFERROR(IF(ForbDraft!A3576&lt;&gt;"",ROW(ForbDraft!A3576),""),"")</f>
        <v/>
      </c>
      <c r="C3561" s="230" t="str">
        <f>IFERROR(IF(ForbDraft!A3576&lt;&gt;"",ForbDraft!A3576,""),"")</f>
        <v/>
      </c>
      <c r="D3561" s="230" t="str">
        <f t="shared" si="55"/>
        <v/>
      </c>
      <c r="E3561" s="230" t="str">
        <f>IFERROR(IF(ForbDraft!L3576&lt;&gt;"",ABS(ForbDraft!L3576),""),"")</f>
        <v/>
      </c>
      <c r="F3561" s="230" t="str">
        <f>IFERROR(IF(ForbDraft!K3576&lt;&gt;"",ForbDraft!K3576,""),"")</f>
        <v/>
      </c>
    </row>
    <row r="3562" spans="2:6" x14ac:dyDescent="0.2">
      <c r="B3562" s="229" t="str">
        <f>IFERROR(IF(ForbDraft!A3577&lt;&gt;"",ROW(ForbDraft!A3577),""),"")</f>
        <v/>
      </c>
      <c r="C3562" s="230" t="str">
        <f>IFERROR(IF(ForbDraft!A3577&lt;&gt;"",ForbDraft!A3577,""),"")</f>
        <v/>
      </c>
      <c r="D3562" s="230" t="str">
        <f t="shared" si="55"/>
        <v/>
      </c>
      <c r="E3562" s="230" t="str">
        <f>IFERROR(IF(ForbDraft!L3577&lt;&gt;"",ABS(ForbDraft!L3577),""),"")</f>
        <v/>
      </c>
      <c r="F3562" s="230" t="str">
        <f>IFERROR(IF(ForbDraft!K3577&lt;&gt;"",ForbDraft!K3577,""),"")</f>
        <v/>
      </c>
    </row>
    <row r="3563" spans="2:6" x14ac:dyDescent="0.2">
      <c r="B3563" s="229" t="str">
        <f>IFERROR(IF(ForbDraft!A3578&lt;&gt;"",ROW(ForbDraft!A3578),""),"")</f>
        <v/>
      </c>
      <c r="C3563" s="230" t="str">
        <f>IFERROR(IF(ForbDraft!A3578&lt;&gt;"",ForbDraft!A3578,""),"")</f>
        <v/>
      </c>
      <c r="D3563" s="230" t="str">
        <f t="shared" si="55"/>
        <v/>
      </c>
      <c r="E3563" s="230" t="str">
        <f>IFERROR(IF(ForbDraft!L3578&lt;&gt;"",ABS(ForbDraft!L3578),""),"")</f>
        <v/>
      </c>
      <c r="F3563" s="230" t="str">
        <f>IFERROR(IF(ForbDraft!K3578&lt;&gt;"",ForbDraft!K3578,""),"")</f>
        <v/>
      </c>
    </row>
    <row r="3564" spans="2:6" x14ac:dyDescent="0.2">
      <c r="B3564" s="229" t="str">
        <f>IFERROR(IF(ForbDraft!A3579&lt;&gt;"",ROW(ForbDraft!A3579),""),"")</f>
        <v/>
      </c>
      <c r="C3564" s="230" t="str">
        <f>IFERROR(IF(ForbDraft!A3579&lt;&gt;"",ForbDraft!A3579,""),"")</f>
        <v/>
      </c>
      <c r="D3564" s="230" t="str">
        <f t="shared" si="55"/>
        <v/>
      </c>
      <c r="E3564" s="230" t="str">
        <f>IFERROR(IF(ForbDraft!L3579&lt;&gt;"",ABS(ForbDraft!L3579),""),"")</f>
        <v/>
      </c>
      <c r="F3564" s="230" t="str">
        <f>IFERROR(IF(ForbDraft!K3579&lt;&gt;"",ForbDraft!K3579,""),"")</f>
        <v/>
      </c>
    </row>
    <row r="3565" spans="2:6" x14ac:dyDescent="0.2">
      <c r="B3565" s="229" t="str">
        <f>IFERROR(IF(ForbDraft!A3580&lt;&gt;"",ROW(ForbDraft!A3580),""),"")</f>
        <v/>
      </c>
      <c r="C3565" s="230" t="str">
        <f>IFERROR(IF(ForbDraft!A3580&lt;&gt;"",ForbDraft!A3580,""),"")</f>
        <v/>
      </c>
      <c r="D3565" s="230" t="str">
        <f t="shared" si="55"/>
        <v/>
      </c>
      <c r="E3565" s="230" t="str">
        <f>IFERROR(IF(ForbDraft!L3580&lt;&gt;"",ABS(ForbDraft!L3580),""),"")</f>
        <v/>
      </c>
      <c r="F3565" s="230" t="str">
        <f>IFERROR(IF(ForbDraft!K3580&lt;&gt;"",ForbDraft!K3580,""),"")</f>
        <v/>
      </c>
    </row>
    <row r="3566" spans="2:6" x14ac:dyDescent="0.2">
      <c r="B3566" s="229" t="str">
        <f>IFERROR(IF(ForbDraft!A3581&lt;&gt;"",ROW(ForbDraft!A3581),""),"")</f>
        <v/>
      </c>
      <c r="C3566" s="230" t="str">
        <f>IFERROR(IF(ForbDraft!A3581&lt;&gt;"",ForbDraft!A3581,""),"")</f>
        <v/>
      </c>
      <c r="D3566" s="230" t="str">
        <f t="shared" si="55"/>
        <v/>
      </c>
      <c r="E3566" s="230" t="str">
        <f>IFERROR(IF(ForbDraft!L3581&lt;&gt;"",ABS(ForbDraft!L3581),""),"")</f>
        <v/>
      </c>
      <c r="F3566" s="230" t="str">
        <f>IFERROR(IF(ForbDraft!K3581&lt;&gt;"",ForbDraft!K3581,""),"")</f>
        <v/>
      </c>
    </row>
    <row r="3567" spans="2:6" x14ac:dyDescent="0.2">
      <c r="B3567" s="229" t="str">
        <f>IFERROR(IF(ForbDraft!A3582&lt;&gt;"",ROW(ForbDraft!A3582),""),"")</f>
        <v/>
      </c>
      <c r="C3567" s="230" t="str">
        <f>IFERROR(IF(ForbDraft!A3582&lt;&gt;"",ForbDraft!A3582,""),"")</f>
        <v/>
      </c>
      <c r="D3567" s="230" t="str">
        <f t="shared" si="55"/>
        <v/>
      </c>
      <c r="E3567" s="230" t="str">
        <f>IFERROR(IF(ForbDraft!L3582&lt;&gt;"",ABS(ForbDraft!L3582),""),"")</f>
        <v/>
      </c>
      <c r="F3567" s="230" t="str">
        <f>IFERROR(IF(ForbDraft!K3582&lt;&gt;"",ForbDraft!K3582,""),"")</f>
        <v/>
      </c>
    </row>
    <row r="3568" spans="2:6" x14ac:dyDescent="0.2">
      <c r="B3568" s="229" t="str">
        <f>IFERROR(IF(ForbDraft!A3583&lt;&gt;"",ROW(ForbDraft!A3583),""),"")</f>
        <v/>
      </c>
      <c r="C3568" s="230" t="str">
        <f>IFERROR(IF(ForbDraft!A3583&lt;&gt;"",ForbDraft!A3583,""),"")</f>
        <v/>
      </c>
      <c r="D3568" s="230" t="str">
        <f t="shared" si="55"/>
        <v/>
      </c>
      <c r="E3568" s="230" t="str">
        <f>IFERROR(IF(ForbDraft!L3583&lt;&gt;"",ABS(ForbDraft!L3583),""),"")</f>
        <v/>
      </c>
      <c r="F3568" s="230" t="str">
        <f>IFERROR(IF(ForbDraft!K3583&lt;&gt;"",ForbDraft!K3583,""),"")</f>
        <v/>
      </c>
    </row>
    <row r="3569" spans="2:6" x14ac:dyDescent="0.2">
      <c r="B3569" s="229" t="str">
        <f>IFERROR(IF(ForbDraft!A3584&lt;&gt;"",ROW(ForbDraft!A3584),""),"")</f>
        <v/>
      </c>
      <c r="C3569" s="230" t="str">
        <f>IFERROR(IF(ForbDraft!A3584&lt;&gt;"",ForbDraft!A3584,""),"")</f>
        <v/>
      </c>
      <c r="D3569" s="230" t="str">
        <f t="shared" si="55"/>
        <v/>
      </c>
      <c r="E3569" s="230" t="str">
        <f>IFERROR(IF(ForbDraft!L3584&lt;&gt;"",ABS(ForbDraft!L3584),""),"")</f>
        <v/>
      </c>
      <c r="F3569" s="230" t="str">
        <f>IFERROR(IF(ForbDraft!K3584&lt;&gt;"",ForbDraft!K3584,""),"")</f>
        <v/>
      </c>
    </row>
    <row r="3570" spans="2:6" x14ac:dyDescent="0.2">
      <c r="B3570" s="229" t="str">
        <f>IFERROR(IF(ForbDraft!A3585&lt;&gt;"",ROW(ForbDraft!A3585),""),"")</f>
        <v/>
      </c>
      <c r="C3570" s="230" t="str">
        <f>IFERROR(IF(ForbDraft!A3585&lt;&gt;"",ForbDraft!A3585,""),"")</f>
        <v/>
      </c>
      <c r="D3570" s="230" t="str">
        <f t="shared" si="55"/>
        <v/>
      </c>
      <c r="E3570" s="230" t="str">
        <f>IFERROR(IF(ForbDraft!L3585&lt;&gt;"",ABS(ForbDraft!L3585),""),"")</f>
        <v/>
      </c>
      <c r="F3570" s="230" t="str">
        <f>IFERROR(IF(ForbDraft!K3585&lt;&gt;"",ForbDraft!K3585,""),"")</f>
        <v/>
      </c>
    </row>
    <row r="3571" spans="2:6" x14ac:dyDescent="0.2">
      <c r="B3571" s="229" t="str">
        <f>IFERROR(IF(ForbDraft!A3586&lt;&gt;"",ROW(ForbDraft!A3586),""),"")</f>
        <v/>
      </c>
      <c r="C3571" s="230" t="str">
        <f>IFERROR(IF(ForbDraft!A3586&lt;&gt;"",ForbDraft!A3586,""),"")</f>
        <v/>
      </c>
      <c r="D3571" s="230" t="str">
        <f t="shared" si="55"/>
        <v/>
      </c>
      <c r="E3571" s="230" t="str">
        <f>IFERROR(IF(ForbDraft!L3586&lt;&gt;"",ABS(ForbDraft!L3586),""),"")</f>
        <v/>
      </c>
      <c r="F3571" s="230" t="str">
        <f>IFERROR(IF(ForbDraft!K3586&lt;&gt;"",ForbDraft!K3586,""),"")</f>
        <v/>
      </c>
    </row>
    <row r="3572" spans="2:6" x14ac:dyDescent="0.2">
      <c r="B3572" s="229" t="str">
        <f>IFERROR(IF(ForbDraft!A3587&lt;&gt;"",ROW(ForbDraft!A3587),""),"")</f>
        <v/>
      </c>
      <c r="C3572" s="230" t="str">
        <f>IFERROR(IF(ForbDraft!A3587&lt;&gt;"",ForbDraft!A3587,""),"")</f>
        <v/>
      </c>
      <c r="D3572" s="230" t="str">
        <f t="shared" si="55"/>
        <v/>
      </c>
      <c r="E3572" s="230" t="str">
        <f>IFERROR(IF(ForbDraft!L3587&lt;&gt;"",ABS(ForbDraft!L3587),""),"")</f>
        <v/>
      </c>
      <c r="F3572" s="230" t="str">
        <f>IFERROR(IF(ForbDraft!K3587&lt;&gt;"",ForbDraft!K3587,""),"")</f>
        <v/>
      </c>
    </row>
    <row r="3573" spans="2:6" x14ac:dyDescent="0.2">
      <c r="B3573" s="229" t="str">
        <f>IFERROR(IF(ForbDraft!A3588&lt;&gt;"",ROW(ForbDraft!A3588),""),"")</f>
        <v/>
      </c>
      <c r="C3573" s="230" t="str">
        <f>IFERROR(IF(ForbDraft!A3588&lt;&gt;"",ForbDraft!A3588,""),"")</f>
        <v/>
      </c>
      <c r="D3573" s="230" t="str">
        <f t="shared" si="55"/>
        <v/>
      </c>
      <c r="E3573" s="230" t="str">
        <f>IFERROR(IF(ForbDraft!L3588&lt;&gt;"",ABS(ForbDraft!L3588),""),"")</f>
        <v/>
      </c>
      <c r="F3573" s="230" t="str">
        <f>IFERROR(IF(ForbDraft!K3588&lt;&gt;"",ForbDraft!K3588,""),"")</f>
        <v/>
      </c>
    </row>
    <row r="3574" spans="2:6" x14ac:dyDescent="0.2">
      <c r="B3574" s="229" t="str">
        <f>IFERROR(IF(ForbDraft!A3589&lt;&gt;"",ROW(ForbDraft!A3589),""),"")</f>
        <v/>
      </c>
      <c r="C3574" s="230" t="str">
        <f>IFERROR(IF(ForbDraft!A3589&lt;&gt;"",ForbDraft!A3589,""),"")</f>
        <v/>
      </c>
      <c r="D3574" s="230" t="str">
        <f t="shared" si="55"/>
        <v/>
      </c>
      <c r="E3574" s="230" t="str">
        <f>IFERROR(IF(ForbDraft!L3589&lt;&gt;"",ABS(ForbDraft!L3589),""),"")</f>
        <v/>
      </c>
      <c r="F3574" s="230" t="str">
        <f>IFERROR(IF(ForbDraft!K3589&lt;&gt;"",ForbDraft!K3589,""),"")</f>
        <v/>
      </c>
    </row>
    <row r="3575" spans="2:6" x14ac:dyDescent="0.2">
      <c r="B3575" s="229" t="str">
        <f>IFERROR(IF(ForbDraft!A3590&lt;&gt;"",ROW(ForbDraft!A3590),""),"")</f>
        <v/>
      </c>
      <c r="C3575" s="230" t="str">
        <f>IFERROR(IF(ForbDraft!A3590&lt;&gt;"",ForbDraft!A3590,""),"")</f>
        <v/>
      </c>
      <c r="D3575" s="230" t="str">
        <f t="shared" si="55"/>
        <v/>
      </c>
      <c r="E3575" s="230" t="str">
        <f>IFERROR(IF(ForbDraft!L3590&lt;&gt;"",ABS(ForbDraft!L3590),""),"")</f>
        <v/>
      </c>
      <c r="F3575" s="230" t="str">
        <f>IFERROR(IF(ForbDraft!K3590&lt;&gt;"",ForbDraft!K3590,""),"")</f>
        <v/>
      </c>
    </row>
    <row r="3576" spans="2:6" x14ac:dyDescent="0.2">
      <c r="B3576" s="229" t="str">
        <f>IFERROR(IF(ForbDraft!A3591&lt;&gt;"",ROW(ForbDraft!A3591),""),"")</f>
        <v/>
      </c>
      <c r="C3576" s="230" t="str">
        <f>IFERROR(IF(ForbDraft!A3591&lt;&gt;"",ForbDraft!A3591,""),"")</f>
        <v/>
      </c>
      <c r="D3576" s="230" t="str">
        <f t="shared" si="55"/>
        <v/>
      </c>
      <c r="E3576" s="230" t="str">
        <f>IFERROR(IF(ForbDraft!L3591&lt;&gt;"",ABS(ForbDraft!L3591),""),"")</f>
        <v/>
      </c>
      <c r="F3576" s="230" t="str">
        <f>IFERROR(IF(ForbDraft!K3591&lt;&gt;"",ForbDraft!K3591,""),"")</f>
        <v/>
      </c>
    </row>
    <row r="3577" spans="2:6" x14ac:dyDescent="0.2">
      <c r="B3577" s="229" t="str">
        <f>IFERROR(IF(ForbDraft!A3592&lt;&gt;"",ROW(ForbDraft!A3592),""),"")</f>
        <v/>
      </c>
      <c r="C3577" s="230" t="str">
        <f>IFERROR(IF(ForbDraft!A3592&lt;&gt;"",ForbDraft!A3592,""),"")</f>
        <v/>
      </c>
      <c r="D3577" s="230" t="str">
        <f t="shared" si="55"/>
        <v/>
      </c>
      <c r="E3577" s="230" t="str">
        <f>IFERROR(IF(ForbDraft!L3592&lt;&gt;"",ABS(ForbDraft!L3592),""),"")</f>
        <v/>
      </c>
      <c r="F3577" s="230" t="str">
        <f>IFERROR(IF(ForbDraft!K3592&lt;&gt;"",ForbDraft!K3592,""),"")</f>
        <v/>
      </c>
    </row>
    <row r="3578" spans="2:6" x14ac:dyDescent="0.2">
      <c r="B3578" s="229" t="str">
        <f>IFERROR(IF(ForbDraft!A3593&lt;&gt;"",ROW(ForbDraft!A3593),""),"")</f>
        <v/>
      </c>
      <c r="C3578" s="230" t="str">
        <f>IFERROR(IF(ForbDraft!A3593&lt;&gt;"",ForbDraft!A3593,""),"")</f>
        <v/>
      </c>
      <c r="D3578" s="230" t="str">
        <f t="shared" si="55"/>
        <v/>
      </c>
      <c r="E3578" s="230" t="str">
        <f>IFERROR(IF(ForbDraft!L3593&lt;&gt;"",ABS(ForbDraft!L3593),""),"")</f>
        <v/>
      </c>
      <c r="F3578" s="230" t="str">
        <f>IFERROR(IF(ForbDraft!K3593&lt;&gt;"",ForbDraft!K3593,""),"")</f>
        <v/>
      </c>
    </row>
    <row r="3579" spans="2:6" x14ac:dyDescent="0.2">
      <c r="B3579" s="229" t="str">
        <f>IFERROR(IF(ForbDraft!A3594&lt;&gt;"",ROW(ForbDraft!A3594),""),"")</f>
        <v/>
      </c>
      <c r="C3579" s="230" t="str">
        <f>IFERROR(IF(ForbDraft!A3594&lt;&gt;"",ForbDraft!A3594,""),"")</f>
        <v/>
      </c>
      <c r="D3579" s="230" t="str">
        <f t="shared" si="55"/>
        <v/>
      </c>
      <c r="E3579" s="230" t="str">
        <f>IFERROR(IF(ForbDraft!L3594&lt;&gt;"",ABS(ForbDraft!L3594),""),"")</f>
        <v/>
      </c>
      <c r="F3579" s="230" t="str">
        <f>IFERROR(IF(ForbDraft!K3594&lt;&gt;"",ForbDraft!K3594,""),"")</f>
        <v/>
      </c>
    </row>
    <row r="3580" spans="2:6" x14ac:dyDescent="0.2">
      <c r="B3580" s="229" t="str">
        <f>IFERROR(IF(ForbDraft!A3595&lt;&gt;"",ROW(ForbDraft!A3595),""),"")</f>
        <v/>
      </c>
      <c r="C3580" s="230" t="str">
        <f>IFERROR(IF(ForbDraft!A3595&lt;&gt;"",ForbDraft!A3595,""),"")</f>
        <v/>
      </c>
      <c r="D3580" s="230" t="str">
        <f t="shared" si="55"/>
        <v/>
      </c>
      <c r="E3580" s="230" t="str">
        <f>IFERROR(IF(ForbDraft!L3595&lt;&gt;"",ABS(ForbDraft!L3595),""),"")</f>
        <v/>
      </c>
      <c r="F3580" s="230" t="str">
        <f>IFERROR(IF(ForbDraft!K3595&lt;&gt;"",ForbDraft!K3595,""),"")</f>
        <v/>
      </c>
    </row>
    <row r="3581" spans="2:6" x14ac:dyDescent="0.2">
      <c r="B3581" s="229" t="str">
        <f>IFERROR(IF(ForbDraft!A3596&lt;&gt;"",ROW(ForbDraft!A3596),""),"")</f>
        <v/>
      </c>
      <c r="C3581" s="230" t="str">
        <f>IFERROR(IF(ForbDraft!A3596&lt;&gt;"",ForbDraft!A3596,""),"")</f>
        <v/>
      </c>
      <c r="D3581" s="230" t="str">
        <f t="shared" si="55"/>
        <v/>
      </c>
      <c r="E3581" s="230" t="str">
        <f>IFERROR(IF(ForbDraft!L3596&lt;&gt;"",ABS(ForbDraft!L3596),""),"")</f>
        <v/>
      </c>
      <c r="F3581" s="230" t="str">
        <f>IFERROR(IF(ForbDraft!K3596&lt;&gt;"",ForbDraft!K3596,""),"")</f>
        <v/>
      </c>
    </row>
    <row r="3582" spans="2:6" x14ac:dyDescent="0.2">
      <c r="B3582" s="229" t="str">
        <f>IFERROR(IF(ForbDraft!A3597&lt;&gt;"",ROW(ForbDraft!A3597),""),"")</f>
        <v/>
      </c>
      <c r="C3582" s="230" t="str">
        <f>IFERROR(IF(ForbDraft!A3597&lt;&gt;"",ForbDraft!A3597,""),"")</f>
        <v/>
      </c>
      <c r="D3582" s="230" t="str">
        <f t="shared" si="55"/>
        <v/>
      </c>
      <c r="E3582" s="230" t="str">
        <f>IFERROR(IF(ForbDraft!L3597&lt;&gt;"",ABS(ForbDraft!L3597),""),"")</f>
        <v/>
      </c>
      <c r="F3582" s="230" t="str">
        <f>IFERROR(IF(ForbDraft!K3597&lt;&gt;"",ForbDraft!K3597,""),"")</f>
        <v/>
      </c>
    </row>
    <row r="3583" spans="2:6" x14ac:dyDescent="0.2">
      <c r="B3583" s="229" t="str">
        <f>IFERROR(IF(ForbDraft!A3598&lt;&gt;"",ROW(ForbDraft!A3598),""),"")</f>
        <v/>
      </c>
      <c r="C3583" s="230" t="str">
        <f>IFERROR(IF(ForbDraft!A3598&lt;&gt;"",ForbDraft!A3598,""),"")</f>
        <v/>
      </c>
      <c r="D3583" s="230" t="str">
        <f t="shared" si="55"/>
        <v/>
      </c>
      <c r="E3583" s="230" t="str">
        <f>IFERROR(IF(ForbDraft!L3598&lt;&gt;"",ABS(ForbDraft!L3598),""),"")</f>
        <v/>
      </c>
      <c r="F3583" s="230" t="str">
        <f>IFERROR(IF(ForbDraft!K3598&lt;&gt;"",ForbDraft!K3598,""),"")</f>
        <v/>
      </c>
    </row>
    <row r="3584" spans="2:6" x14ac:dyDescent="0.2">
      <c r="B3584" s="229" t="str">
        <f>IFERROR(IF(ForbDraft!A3599&lt;&gt;"",ROW(ForbDraft!A3599),""),"")</f>
        <v/>
      </c>
      <c r="C3584" s="230" t="str">
        <f>IFERROR(IF(ForbDraft!A3599&lt;&gt;"",ForbDraft!A3599,""),"")</f>
        <v/>
      </c>
      <c r="D3584" s="230" t="str">
        <f t="shared" si="55"/>
        <v/>
      </c>
      <c r="E3584" s="230" t="str">
        <f>IFERROR(IF(ForbDraft!L3599&lt;&gt;"",ABS(ForbDraft!L3599),""),"")</f>
        <v/>
      </c>
      <c r="F3584" s="230" t="str">
        <f>IFERROR(IF(ForbDraft!K3599&lt;&gt;"",ForbDraft!K3599,""),"")</f>
        <v/>
      </c>
    </row>
    <row r="3585" spans="2:6" x14ac:dyDescent="0.2">
      <c r="B3585" s="229" t="str">
        <f>IFERROR(IF(ForbDraft!A3600&lt;&gt;"",ROW(ForbDraft!A3600),""),"")</f>
        <v/>
      </c>
      <c r="C3585" s="230" t="str">
        <f>IFERROR(IF(ForbDraft!A3600&lt;&gt;"",ForbDraft!A3600,""),"")</f>
        <v/>
      </c>
      <c r="D3585" s="230" t="str">
        <f t="shared" si="55"/>
        <v/>
      </c>
      <c r="E3585" s="230" t="str">
        <f>IFERROR(IF(ForbDraft!L3600&lt;&gt;"",ABS(ForbDraft!L3600),""),"")</f>
        <v/>
      </c>
      <c r="F3585" s="230" t="str">
        <f>IFERROR(IF(ForbDraft!K3600&lt;&gt;"",ForbDraft!K3600,""),"")</f>
        <v/>
      </c>
    </row>
    <row r="3586" spans="2:6" x14ac:dyDescent="0.2">
      <c r="B3586" s="229" t="str">
        <f>IFERROR(IF(ForbDraft!A3601&lt;&gt;"",ROW(ForbDraft!A3601),""),"")</f>
        <v/>
      </c>
      <c r="C3586" s="230" t="str">
        <f>IFERROR(IF(ForbDraft!A3601&lt;&gt;"",ForbDraft!A3601,""),"")</f>
        <v/>
      </c>
      <c r="D3586" s="230" t="str">
        <f t="shared" si="55"/>
        <v/>
      </c>
      <c r="E3586" s="230" t="str">
        <f>IFERROR(IF(ForbDraft!L3601&lt;&gt;"",ABS(ForbDraft!L3601),""),"")</f>
        <v/>
      </c>
      <c r="F3586" s="230" t="str">
        <f>IFERROR(IF(ForbDraft!K3601&lt;&gt;"",ForbDraft!K3601,""),"")</f>
        <v/>
      </c>
    </row>
    <row r="3587" spans="2:6" x14ac:dyDescent="0.2">
      <c r="B3587" s="229" t="str">
        <f>IFERROR(IF(ForbDraft!A3602&lt;&gt;"",ROW(ForbDraft!A3602),""),"")</f>
        <v/>
      </c>
      <c r="C3587" s="230" t="str">
        <f>IFERROR(IF(ForbDraft!A3602&lt;&gt;"",ForbDraft!A3602,""),"")</f>
        <v/>
      </c>
      <c r="D3587" s="230" t="str">
        <f t="shared" ref="D3587:D3650" si="56">IF(F3587="pH לבדיקת גבול","pH",F3587)</f>
        <v/>
      </c>
      <c r="E3587" s="230" t="str">
        <f>IFERROR(IF(ForbDraft!L3602&lt;&gt;"",ABS(ForbDraft!L3602),""),"")</f>
        <v/>
      </c>
      <c r="F3587" s="230" t="str">
        <f>IFERROR(IF(ForbDraft!K3602&lt;&gt;"",ForbDraft!K3602,""),"")</f>
        <v/>
      </c>
    </row>
    <row r="3588" spans="2:6" x14ac:dyDescent="0.2">
      <c r="B3588" s="229" t="str">
        <f>IFERROR(IF(ForbDraft!A3603&lt;&gt;"",ROW(ForbDraft!A3603),""),"")</f>
        <v/>
      </c>
      <c r="C3588" s="230" t="str">
        <f>IFERROR(IF(ForbDraft!A3603&lt;&gt;"",ForbDraft!A3603,""),"")</f>
        <v/>
      </c>
      <c r="D3588" s="230" t="str">
        <f t="shared" si="56"/>
        <v/>
      </c>
      <c r="E3588" s="230" t="str">
        <f>IFERROR(IF(ForbDraft!L3603&lt;&gt;"",ABS(ForbDraft!L3603),""),"")</f>
        <v/>
      </c>
      <c r="F3588" s="230" t="str">
        <f>IFERROR(IF(ForbDraft!K3603&lt;&gt;"",ForbDraft!K3603,""),"")</f>
        <v/>
      </c>
    </row>
    <row r="3589" spans="2:6" x14ac:dyDescent="0.2">
      <c r="B3589" s="229" t="str">
        <f>IFERROR(IF(ForbDraft!A3604&lt;&gt;"",ROW(ForbDraft!A3604),""),"")</f>
        <v/>
      </c>
      <c r="C3589" s="230" t="str">
        <f>IFERROR(IF(ForbDraft!A3604&lt;&gt;"",ForbDraft!A3604,""),"")</f>
        <v/>
      </c>
      <c r="D3589" s="230" t="str">
        <f t="shared" si="56"/>
        <v/>
      </c>
      <c r="E3589" s="230" t="str">
        <f>IFERROR(IF(ForbDraft!L3604&lt;&gt;"",ABS(ForbDraft!L3604),""),"")</f>
        <v/>
      </c>
      <c r="F3589" s="230" t="str">
        <f>IFERROR(IF(ForbDraft!K3604&lt;&gt;"",ForbDraft!K3604,""),"")</f>
        <v/>
      </c>
    </row>
    <row r="3590" spans="2:6" x14ac:dyDescent="0.2">
      <c r="B3590" s="229" t="str">
        <f>IFERROR(IF(ForbDraft!A3605&lt;&gt;"",ROW(ForbDraft!A3605),""),"")</f>
        <v/>
      </c>
      <c r="C3590" s="230" t="str">
        <f>IFERROR(IF(ForbDraft!A3605&lt;&gt;"",ForbDraft!A3605,""),"")</f>
        <v/>
      </c>
      <c r="D3590" s="230" t="str">
        <f t="shared" si="56"/>
        <v/>
      </c>
      <c r="E3590" s="230" t="str">
        <f>IFERROR(IF(ForbDraft!L3605&lt;&gt;"",ABS(ForbDraft!L3605),""),"")</f>
        <v/>
      </c>
      <c r="F3590" s="230" t="str">
        <f>IFERROR(IF(ForbDraft!K3605&lt;&gt;"",ForbDraft!K3605,""),"")</f>
        <v/>
      </c>
    </row>
    <row r="3591" spans="2:6" x14ac:dyDescent="0.2">
      <c r="B3591" s="229" t="str">
        <f>IFERROR(IF(ForbDraft!A3606&lt;&gt;"",ROW(ForbDraft!A3606),""),"")</f>
        <v/>
      </c>
      <c r="C3591" s="230" t="str">
        <f>IFERROR(IF(ForbDraft!A3606&lt;&gt;"",ForbDraft!A3606,""),"")</f>
        <v/>
      </c>
      <c r="D3591" s="230" t="str">
        <f t="shared" si="56"/>
        <v/>
      </c>
      <c r="E3591" s="230" t="str">
        <f>IFERROR(IF(ForbDraft!L3606&lt;&gt;"",ABS(ForbDraft!L3606),""),"")</f>
        <v/>
      </c>
      <c r="F3591" s="230" t="str">
        <f>IFERROR(IF(ForbDraft!K3606&lt;&gt;"",ForbDraft!K3606,""),"")</f>
        <v/>
      </c>
    </row>
    <row r="3592" spans="2:6" x14ac:dyDescent="0.2">
      <c r="B3592" s="229" t="str">
        <f>IFERROR(IF(ForbDraft!A3607&lt;&gt;"",ROW(ForbDraft!A3607),""),"")</f>
        <v/>
      </c>
      <c r="C3592" s="230" t="str">
        <f>IFERROR(IF(ForbDraft!A3607&lt;&gt;"",ForbDraft!A3607,""),"")</f>
        <v/>
      </c>
      <c r="D3592" s="230" t="str">
        <f t="shared" si="56"/>
        <v/>
      </c>
      <c r="E3592" s="230" t="str">
        <f>IFERROR(IF(ForbDraft!L3607&lt;&gt;"",ABS(ForbDraft!L3607),""),"")</f>
        <v/>
      </c>
      <c r="F3592" s="230" t="str">
        <f>IFERROR(IF(ForbDraft!K3607&lt;&gt;"",ForbDraft!K3607,""),"")</f>
        <v/>
      </c>
    </row>
    <row r="3593" spans="2:6" x14ac:dyDescent="0.2">
      <c r="B3593" s="229" t="str">
        <f>IFERROR(IF(ForbDraft!A3608&lt;&gt;"",ROW(ForbDraft!A3608),""),"")</f>
        <v/>
      </c>
      <c r="C3593" s="230" t="str">
        <f>IFERROR(IF(ForbDraft!A3608&lt;&gt;"",ForbDraft!A3608,""),"")</f>
        <v/>
      </c>
      <c r="D3593" s="230" t="str">
        <f t="shared" si="56"/>
        <v/>
      </c>
      <c r="E3593" s="230" t="str">
        <f>IFERROR(IF(ForbDraft!L3608&lt;&gt;"",ABS(ForbDraft!L3608),""),"")</f>
        <v/>
      </c>
      <c r="F3593" s="230" t="str">
        <f>IFERROR(IF(ForbDraft!K3608&lt;&gt;"",ForbDraft!K3608,""),"")</f>
        <v/>
      </c>
    </row>
    <row r="3594" spans="2:6" x14ac:dyDescent="0.2">
      <c r="B3594" s="229" t="str">
        <f>IFERROR(IF(ForbDraft!A3609&lt;&gt;"",ROW(ForbDraft!A3609),""),"")</f>
        <v/>
      </c>
      <c r="C3594" s="230" t="str">
        <f>IFERROR(IF(ForbDraft!A3609&lt;&gt;"",ForbDraft!A3609,""),"")</f>
        <v/>
      </c>
      <c r="D3594" s="230" t="str">
        <f t="shared" si="56"/>
        <v/>
      </c>
      <c r="E3594" s="230" t="str">
        <f>IFERROR(IF(ForbDraft!L3609&lt;&gt;"",ABS(ForbDraft!L3609),""),"")</f>
        <v/>
      </c>
      <c r="F3594" s="230" t="str">
        <f>IFERROR(IF(ForbDraft!K3609&lt;&gt;"",ForbDraft!K3609,""),"")</f>
        <v/>
      </c>
    </row>
    <row r="3595" spans="2:6" x14ac:dyDescent="0.2">
      <c r="B3595" s="229" t="str">
        <f>IFERROR(IF(ForbDraft!A3610&lt;&gt;"",ROW(ForbDraft!A3610),""),"")</f>
        <v/>
      </c>
      <c r="C3595" s="230" t="str">
        <f>IFERROR(IF(ForbDraft!A3610&lt;&gt;"",ForbDraft!A3610,""),"")</f>
        <v/>
      </c>
      <c r="D3595" s="230" t="str">
        <f t="shared" si="56"/>
        <v/>
      </c>
      <c r="E3595" s="230" t="str">
        <f>IFERROR(IF(ForbDraft!L3610&lt;&gt;"",ABS(ForbDraft!L3610),""),"")</f>
        <v/>
      </c>
      <c r="F3595" s="230" t="str">
        <f>IFERROR(IF(ForbDraft!K3610&lt;&gt;"",ForbDraft!K3610,""),"")</f>
        <v/>
      </c>
    </row>
    <row r="3596" spans="2:6" x14ac:dyDescent="0.2">
      <c r="B3596" s="229" t="str">
        <f>IFERROR(IF(ForbDraft!A3611&lt;&gt;"",ROW(ForbDraft!A3611),""),"")</f>
        <v/>
      </c>
      <c r="C3596" s="230" t="str">
        <f>IFERROR(IF(ForbDraft!A3611&lt;&gt;"",ForbDraft!A3611,""),"")</f>
        <v/>
      </c>
      <c r="D3596" s="230" t="str">
        <f t="shared" si="56"/>
        <v/>
      </c>
      <c r="E3596" s="230" t="str">
        <f>IFERROR(IF(ForbDraft!L3611&lt;&gt;"",ABS(ForbDraft!L3611),""),"")</f>
        <v/>
      </c>
      <c r="F3596" s="230" t="str">
        <f>IFERROR(IF(ForbDraft!K3611&lt;&gt;"",ForbDraft!K3611,""),"")</f>
        <v/>
      </c>
    </row>
    <row r="3597" spans="2:6" x14ac:dyDescent="0.2">
      <c r="B3597" s="229" t="str">
        <f>IFERROR(IF(ForbDraft!A3612&lt;&gt;"",ROW(ForbDraft!A3612),""),"")</f>
        <v/>
      </c>
      <c r="C3597" s="230" t="str">
        <f>IFERROR(IF(ForbDraft!A3612&lt;&gt;"",ForbDraft!A3612,""),"")</f>
        <v/>
      </c>
      <c r="D3597" s="230" t="str">
        <f t="shared" si="56"/>
        <v/>
      </c>
      <c r="E3597" s="230" t="str">
        <f>IFERROR(IF(ForbDraft!L3612&lt;&gt;"",ABS(ForbDraft!L3612),""),"")</f>
        <v/>
      </c>
      <c r="F3597" s="230" t="str">
        <f>IFERROR(IF(ForbDraft!K3612&lt;&gt;"",ForbDraft!K3612,""),"")</f>
        <v/>
      </c>
    </row>
    <row r="3598" spans="2:6" x14ac:dyDescent="0.2">
      <c r="B3598" s="229" t="str">
        <f>IFERROR(IF(ForbDraft!A3613&lt;&gt;"",ROW(ForbDraft!A3613),""),"")</f>
        <v/>
      </c>
      <c r="C3598" s="230" t="str">
        <f>IFERROR(IF(ForbDraft!A3613&lt;&gt;"",ForbDraft!A3613,""),"")</f>
        <v/>
      </c>
      <c r="D3598" s="230" t="str">
        <f t="shared" si="56"/>
        <v/>
      </c>
      <c r="E3598" s="230" t="str">
        <f>IFERROR(IF(ForbDraft!L3613&lt;&gt;"",ABS(ForbDraft!L3613),""),"")</f>
        <v/>
      </c>
      <c r="F3598" s="230" t="str">
        <f>IFERROR(IF(ForbDraft!K3613&lt;&gt;"",ForbDraft!K3613,""),"")</f>
        <v/>
      </c>
    </row>
    <row r="3599" spans="2:6" x14ac:dyDescent="0.2">
      <c r="B3599" s="229" t="str">
        <f>IFERROR(IF(ForbDraft!A3614&lt;&gt;"",ROW(ForbDraft!A3614),""),"")</f>
        <v/>
      </c>
      <c r="C3599" s="230" t="str">
        <f>IFERROR(IF(ForbDraft!A3614&lt;&gt;"",ForbDraft!A3614,""),"")</f>
        <v/>
      </c>
      <c r="D3599" s="230" t="str">
        <f t="shared" si="56"/>
        <v/>
      </c>
      <c r="E3599" s="230" t="str">
        <f>IFERROR(IF(ForbDraft!L3614&lt;&gt;"",ABS(ForbDraft!L3614),""),"")</f>
        <v/>
      </c>
      <c r="F3599" s="230" t="str">
        <f>IFERROR(IF(ForbDraft!K3614&lt;&gt;"",ForbDraft!K3614,""),"")</f>
        <v/>
      </c>
    </row>
    <row r="3600" spans="2:6" x14ac:dyDescent="0.2">
      <c r="B3600" s="229" t="str">
        <f>IFERROR(IF(ForbDraft!A3615&lt;&gt;"",ROW(ForbDraft!A3615),""),"")</f>
        <v/>
      </c>
      <c r="C3600" s="230" t="str">
        <f>IFERROR(IF(ForbDraft!A3615&lt;&gt;"",ForbDraft!A3615,""),"")</f>
        <v/>
      </c>
      <c r="D3600" s="230" t="str">
        <f t="shared" si="56"/>
        <v/>
      </c>
      <c r="E3600" s="230" t="str">
        <f>IFERROR(IF(ForbDraft!L3615&lt;&gt;"",ABS(ForbDraft!L3615),""),"")</f>
        <v/>
      </c>
      <c r="F3600" s="230" t="str">
        <f>IFERROR(IF(ForbDraft!K3615&lt;&gt;"",ForbDraft!K3615,""),"")</f>
        <v/>
      </c>
    </row>
    <row r="3601" spans="2:6" x14ac:dyDescent="0.2">
      <c r="B3601" s="229" t="str">
        <f>IFERROR(IF(ForbDraft!A3616&lt;&gt;"",ROW(ForbDraft!A3616),""),"")</f>
        <v/>
      </c>
      <c r="C3601" s="230" t="str">
        <f>IFERROR(IF(ForbDraft!A3616&lt;&gt;"",ForbDraft!A3616,""),"")</f>
        <v/>
      </c>
      <c r="D3601" s="230" t="str">
        <f t="shared" si="56"/>
        <v/>
      </c>
      <c r="E3601" s="230" t="str">
        <f>IFERROR(IF(ForbDraft!L3616&lt;&gt;"",ABS(ForbDraft!L3616),""),"")</f>
        <v/>
      </c>
      <c r="F3601" s="230" t="str">
        <f>IFERROR(IF(ForbDraft!K3616&lt;&gt;"",ForbDraft!K3616,""),"")</f>
        <v/>
      </c>
    </row>
    <row r="3602" spans="2:6" x14ac:dyDescent="0.2">
      <c r="B3602" s="229" t="str">
        <f>IFERROR(IF(ForbDraft!A3617&lt;&gt;"",ROW(ForbDraft!A3617),""),"")</f>
        <v/>
      </c>
      <c r="C3602" s="230" t="str">
        <f>IFERROR(IF(ForbDraft!A3617&lt;&gt;"",ForbDraft!A3617,""),"")</f>
        <v/>
      </c>
      <c r="D3602" s="230" t="str">
        <f t="shared" si="56"/>
        <v/>
      </c>
      <c r="E3602" s="230" t="str">
        <f>IFERROR(IF(ForbDraft!L3617&lt;&gt;"",ABS(ForbDraft!L3617),""),"")</f>
        <v/>
      </c>
      <c r="F3602" s="230" t="str">
        <f>IFERROR(IF(ForbDraft!K3617&lt;&gt;"",ForbDraft!K3617,""),"")</f>
        <v/>
      </c>
    </row>
    <row r="3603" spans="2:6" x14ac:dyDescent="0.2">
      <c r="B3603" s="229" t="str">
        <f>IFERROR(IF(ForbDraft!A3618&lt;&gt;"",ROW(ForbDraft!A3618),""),"")</f>
        <v/>
      </c>
      <c r="C3603" s="230" t="str">
        <f>IFERROR(IF(ForbDraft!A3618&lt;&gt;"",ForbDraft!A3618,""),"")</f>
        <v/>
      </c>
      <c r="D3603" s="230" t="str">
        <f t="shared" si="56"/>
        <v/>
      </c>
      <c r="E3603" s="230" t="str">
        <f>IFERROR(IF(ForbDraft!L3618&lt;&gt;"",ABS(ForbDraft!L3618),""),"")</f>
        <v/>
      </c>
      <c r="F3603" s="230" t="str">
        <f>IFERROR(IF(ForbDraft!K3618&lt;&gt;"",ForbDraft!K3618,""),"")</f>
        <v/>
      </c>
    </row>
    <row r="3604" spans="2:6" x14ac:dyDescent="0.2">
      <c r="B3604" s="229" t="str">
        <f>IFERROR(IF(ForbDraft!A3619&lt;&gt;"",ROW(ForbDraft!A3619),""),"")</f>
        <v/>
      </c>
      <c r="C3604" s="230" t="str">
        <f>IFERROR(IF(ForbDraft!A3619&lt;&gt;"",ForbDraft!A3619,""),"")</f>
        <v/>
      </c>
      <c r="D3604" s="230" t="str">
        <f t="shared" si="56"/>
        <v/>
      </c>
      <c r="E3604" s="230" t="str">
        <f>IFERROR(IF(ForbDraft!L3619&lt;&gt;"",ABS(ForbDraft!L3619),""),"")</f>
        <v/>
      </c>
      <c r="F3604" s="230" t="str">
        <f>IFERROR(IF(ForbDraft!K3619&lt;&gt;"",ForbDraft!K3619,""),"")</f>
        <v/>
      </c>
    </row>
    <row r="3605" spans="2:6" x14ac:dyDescent="0.2">
      <c r="B3605" s="229" t="str">
        <f>IFERROR(IF(ForbDraft!A3620&lt;&gt;"",ROW(ForbDraft!A3620),""),"")</f>
        <v/>
      </c>
      <c r="C3605" s="230" t="str">
        <f>IFERROR(IF(ForbDraft!A3620&lt;&gt;"",ForbDraft!A3620,""),"")</f>
        <v/>
      </c>
      <c r="D3605" s="230" t="str">
        <f t="shared" si="56"/>
        <v/>
      </c>
      <c r="E3605" s="230" t="str">
        <f>IFERROR(IF(ForbDraft!L3620&lt;&gt;"",ABS(ForbDraft!L3620),""),"")</f>
        <v/>
      </c>
      <c r="F3605" s="230" t="str">
        <f>IFERROR(IF(ForbDraft!K3620&lt;&gt;"",ForbDraft!K3620,""),"")</f>
        <v/>
      </c>
    </row>
    <row r="3606" spans="2:6" x14ac:dyDescent="0.2">
      <c r="B3606" s="229" t="str">
        <f>IFERROR(IF(ForbDraft!A3621&lt;&gt;"",ROW(ForbDraft!A3621),""),"")</f>
        <v/>
      </c>
      <c r="C3606" s="230" t="str">
        <f>IFERROR(IF(ForbDraft!A3621&lt;&gt;"",ForbDraft!A3621,""),"")</f>
        <v/>
      </c>
      <c r="D3606" s="230" t="str">
        <f t="shared" si="56"/>
        <v/>
      </c>
      <c r="E3606" s="230" t="str">
        <f>IFERROR(IF(ForbDraft!L3621&lt;&gt;"",ABS(ForbDraft!L3621),""),"")</f>
        <v/>
      </c>
      <c r="F3606" s="230" t="str">
        <f>IFERROR(IF(ForbDraft!K3621&lt;&gt;"",ForbDraft!K3621,""),"")</f>
        <v/>
      </c>
    </row>
    <row r="3607" spans="2:6" x14ac:dyDescent="0.2">
      <c r="B3607" s="229" t="str">
        <f>IFERROR(IF(ForbDraft!A3622&lt;&gt;"",ROW(ForbDraft!A3622),""),"")</f>
        <v/>
      </c>
      <c r="C3607" s="230" t="str">
        <f>IFERROR(IF(ForbDraft!A3622&lt;&gt;"",ForbDraft!A3622,""),"")</f>
        <v/>
      </c>
      <c r="D3607" s="230" t="str">
        <f t="shared" si="56"/>
        <v/>
      </c>
      <c r="E3607" s="230" t="str">
        <f>IFERROR(IF(ForbDraft!L3622&lt;&gt;"",ABS(ForbDraft!L3622),""),"")</f>
        <v/>
      </c>
      <c r="F3607" s="230" t="str">
        <f>IFERROR(IF(ForbDraft!K3622&lt;&gt;"",ForbDraft!K3622,""),"")</f>
        <v/>
      </c>
    </row>
    <row r="3608" spans="2:6" x14ac:dyDescent="0.2">
      <c r="B3608" s="229" t="str">
        <f>IFERROR(IF(ForbDraft!A3623&lt;&gt;"",ROW(ForbDraft!A3623),""),"")</f>
        <v/>
      </c>
      <c r="C3608" s="230" t="str">
        <f>IFERROR(IF(ForbDraft!A3623&lt;&gt;"",ForbDraft!A3623,""),"")</f>
        <v/>
      </c>
      <c r="D3608" s="230" t="str">
        <f t="shared" si="56"/>
        <v/>
      </c>
      <c r="E3608" s="230" t="str">
        <f>IFERROR(IF(ForbDraft!L3623&lt;&gt;"",ABS(ForbDraft!L3623),""),"")</f>
        <v/>
      </c>
      <c r="F3608" s="230" t="str">
        <f>IFERROR(IF(ForbDraft!K3623&lt;&gt;"",ForbDraft!K3623,""),"")</f>
        <v/>
      </c>
    </row>
    <row r="3609" spans="2:6" x14ac:dyDescent="0.2">
      <c r="B3609" s="229" t="str">
        <f>IFERROR(IF(ForbDraft!A3624&lt;&gt;"",ROW(ForbDraft!A3624),""),"")</f>
        <v/>
      </c>
      <c r="C3609" s="230" t="str">
        <f>IFERROR(IF(ForbDraft!A3624&lt;&gt;"",ForbDraft!A3624,""),"")</f>
        <v/>
      </c>
      <c r="D3609" s="230" t="str">
        <f t="shared" si="56"/>
        <v/>
      </c>
      <c r="E3609" s="230" t="str">
        <f>IFERROR(IF(ForbDraft!L3624&lt;&gt;"",ABS(ForbDraft!L3624),""),"")</f>
        <v/>
      </c>
      <c r="F3609" s="230" t="str">
        <f>IFERROR(IF(ForbDraft!K3624&lt;&gt;"",ForbDraft!K3624,""),"")</f>
        <v/>
      </c>
    </row>
    <row r="3610" spans="2:6" x14ac:dyDescent="0.2">
      <c r="B3610" s="229" t="str">
        <f>IFERROR(IF(ForbDraft!A3625&lt;&gt;"",ROW(ForbDraft!A3625),""),"")</f>
        <v/>
      </c>
      <c r="C3610" s="230" t="str">
        <f>IFERROR(IF(ForbDraft!A3625&lt;&gt;"",ForbDraft!A3625,""),"")</f>
        <v/>
      </c>
      <c r="D3610" s="230" t="str">
        <f t="shared" si="56"/>
        <v/>
      </c>
      <c r="E3610" s="230" t="str">
        <f>IFERROR(IF(ForbDraft!L3625&lt;&gt;"",ABS(ForbDraft!L3625),""),"")</f>
        <v/>
      </c>
      <c r="F3610" s="230" t="str">
        <f>IFERROR(IF(ForbDraft!K3625&lt;&gt;"",ForbDraft!K3625,""),"")</f>
        <v/>
      </c>
    </row>
    <row r="3611" spans="2:6" x14ac:dyDescent="0.2">
      <c r="B3611" s="229" t="str">
        <f>IFERROR(IF(ForbDraft!A3626&lt;&gt;"",ROW(ForbDraft!A3626),""),"")</f>
        <v/>
      </c>
      <c r="C3611" s="230" t="str">
        <f>IFERROR(IF(ForbDraft!A3626&lt;&gt;"",ForbDraft!A3626,""),"")</f>
        <v/>
      </c>
      <c r="D3611" s="230" t="str">
        <f t="shared" si="56"/>
        <v/>
      </c>
      <c r="E3611" s="230" t="str">
        <f>IFERROR(IF(ForbDraft!L3626&lt;&gt;"",ABS(ForbDraft!L3626),""),"")</f>
        <v/>
      </c>
      <c r="F3611" s="230" t="str">
        <f>IFERROR(IF(ForbDraft!K3626&lt;&gt;"",ForbDraft!K3626,""),"")</f>
        <v/>
      </c>
    </row>
    <row r="3612" spans="2:6" x14ac:dyDescent="0.2">
      <c r="B3612" s="229" t="str">
        <f>IFERROR(IF(ForbDraft!A3627&lt;&gt;"",ROW(ForbDraft!A3627),""),"")</f>
        <v/>
      </c>
      <c r="C3612" s="230" t="str">
        <f>IFERROR(IF(ForbDraft!A3627&lt;&gt;"",ForbDraft!A3627,""),"")</f>
        <v/>
      </c>
      <c r="D3612" s="230" t="str">
        <f t="shared" si="56"/>
        <v/>
      </c>
      <c r="E3612" s="230" t="str">
        <f>IFERROR(IF(ForbDraft!L3627&lt;&gt;"",ABS(ForbDraft!L3627),""),"")</f>
        <v/>
      </c>
      <c r="F3612" s="230" t="str">
        <f>IFERROR(IF(ForbDraft!K3627&lt;&gt;"",ForbDraft!K3627,""),"")</f>
        <v/>
      </c>
    </row>
    <row r="3613" spans="2:6" x14ac:dyDescent="0.2">
      <c r="B3613" s="229" t="str">
        <f>IFERROR(IF(ForbDraft!A3628&lt;&gt;"",ROW(ForbDraft!A3628),""),"")</f>
        <v/>
      </c>
      <c r="C3613" s="230" t="str">
        <f>IFERROR(IF(ForbDraft!A3628&lt;&gt;"",ForbDraft!A3628,""),"")</f>
        <v/>
      </c>
      <c r="D3613" s="230" t="str">
        <f t="shared" si="56"/>
        <v/>
      </c>
      <c r="E3613" s="230" t="str">
        <f>IFERROR(IF(ForbDraft!L3628&lt;&gt;"",ABS(ForbDraft!L3628),""),"")</f>
        <v/>
      </c>
      <c r="F3613" s="230" t="str">
        <f>IFERROR(IF(ForbDraft!K3628&lt;&gt;"",ForbDraft!K3628,""),"")</f>
        <v/>
      </c>
    </row>
    <row r="3614" spans="2:6" x14ac:dyDescent="0.2">
      <c r="B3614" s="229" t="str">
        <f>IFERROR(IF(ForbDraft!A3629&lt;&gt;"",ROW(ForbDraft!A3629),""),"")</f>
        <v/>
      </c>
      <c r="C3614" s="230" t="str">
        <f>IFERROR(IF(ForbDraft!A3629&lt;&gt;"",ForbDraft!A3629,""),"")</f>
        <v/>
      </c>
      <c r="D3614" s="230" t="str">
        <f t="shared" si="56"/>
        <v/>
      </c>
      <c r="E3614" s="230" t="str">
        <f>IFERROR(IF(ForbDraft!L3629&lt;&gt;"",ABS(ForbDraft!L3629),""),"")</f>
        <v/>
      </c>
      <c r="F3614" s="230" t="str">
        <f>IFERROR(IF(ForbDraft!K3629&lt;&gt;"",ForbDraft!K3629,""),"")</f>
        <v/>
      </c>
    </row>
    <row r="3615" spans="2:6" x14ac:dyDescent="0.2">
      <c r="B3615" s="229" t="str">
        <f>IFERROR(IF(ForbDraft!A3630&lt;&gt;"",ROW(ForbDraft!A3630),""),"")</f>
        <v/>
      </c>
      <c r="C3615" s="230" t="str">
        <f>IFERROR(IF(ForbDraft!A3630&lt;&gt;"",ForbDraft!A3630,""),"")</f>
        <v/>
      </c>
      <c r="D3615" s="230" t="str">
        <f t="shared" si="56"/>
        <v/>
      </c>
      <c r="E3615" s="230" t="str">
        <f>IFERROR(IF(ForbDraft!L3630&lt;&gt;"",ABS(ForbDraft!L3630),""),"")</f>
        <v/>
      </c>
      <c r="F3615" s="230" t="str">
        <f>IFERROR(IF(ForbDraft!K3630&lt;&gt;"",ForbDraft!K3630,""),"")</f>
        <v/>
      </c>
    </row>
    <row r="3616" spans="2:6" x14ac:dyDescent="0.2">
      <c r="B3616" s="229" t="str">
        <f>IFERROR(IF(ForbDraft!A3631&lt;&gt;"",ROW(ForbDraft!A3631),""),"")</f>
        <v/>
      </c>
      <c r="C3616" s="230" t="str">
        <f>IFERROR(IF(ForbDraft!A3631&lt;&gt;"",ForbDraft!A3631,""),"")</f>
        <v/>
      </c>
      <c r="D3616" s="230" t="str">
        <f t="shared" si="56"/>
        <v/>
      </c>
      <c r="E3616" s="230" t="str">
        <f>IFERROR(IF(ForbDraft!L3631&lt;&gt;"",ABS(ForbDraft!L3631),""),"")</f>
        <v/>
      </c>
      <c r="F3616" s="230" t="str">
        <f>IFERROR(IF(ForbDraft!K3631&lt;&gt;"",ForbDraft!K3631,""),"")</f>
        <v/>
      </c>
    </row>
    <row r="3617" spans="2:6" x14ac:dyDescent="0.2">
      <c r="B3617" s="229" t="str">
        <f>IFERROR(IF(ForbDraft!A3632&lt;&gt;"",ROW(ForbDraft!A3632),""),"")</f>
        <v/>
      </c>
      <c r="C3617" s="230" t="str">
        <f>IFERROR(IF(ForbDraft!A3632&lt;&gt;"",ForbDraft!A3632,""),"")</f>
        <v/>
      </c>
      <c r="D3617" s="230" t="str">
        <f t="shared" si="56"/>
        <v/>
      </c>
      <c r="E3617" s="230" t="str">
        <f>IFERROR(IF(ForbDraft!L3632&lt;&gt;"",ABS(ForbDraft!L3632),""),"")</f>
        <v/>
      </c>
      <c r="F3617" s="230" t="str">
        <f>IFERROR(IF(ForbDraft!K3632&lt;&gt;"",ForbDraft!K3632,""),"")</f>
        <v/>
      </c>
    </row>
    <row r="3618" spans="2:6" x14ac:dyDescent="0.2">
      <c r="B3618" s="229" t="str">
        <f>IFERROR(IF(ForbDraft!A3633&lt;&gt;"",ROW(ForbDraft!A3633),""),"")</f>
        <v/>
      </c>
      <c r="C3618" s="230" t="str">
        <f>IFERROR(IF(ForbDraft!A3633&lt;&gt;"",ForbDraft!A3633,""),"")</f>
        <v/>
      </c>
      <c r="D3618" s="230" t="str">
        <f t="shared" si="56"/>
        <v/>
      </c>
      <c r="E3618" s="230" t="str">
        <f>IFERROR(IF(ForbDraft!L3633&lt;&gt;"",ABS(ForbDraft!L3633),""),"")</f>
        <v/>
      </c>
      <c r="F3618" s="230" t="str">
        <f>IFERROR(IF(ForbDraft!K3633&lt;&gt;"",ForbDraft!K3633,""),"")</f>
        <v/>
      </c>
    </row>
    <row r="3619" spans="2:6" x14ac:dyDescent="0.2">
      <c r="B3619" s="229" t="str">
        <f>IFERROR(IF(ForbDraft!A3634&lt;&gt;"",ROW(ForbDraft!A3634),""),"")</f>
        <v/>
      </c>
      <c r="C3619" s="230" t="str">
        <f>IFERROR(IF(ForbDraft!A3634&lt;&gt;"",ForbDraft!A3634,""),"")</f>
        <v/>
      </c>
      <c r="D3619" s="230" t="str">
        <f t="shared" si="56"/>
        <v/>
      </c>
      <c r="E3619" s="230" t="str">
        <f>IFERROR(IF(ForbDraft!L3634&lt;&gt;"",ABS(ForbDraft!L3634),""),"")</f>
        <v/>
      </c>
      <c r="F3619" s="230" t="str">
        <f>IFERROR(IF(ForbDraft!K3634&lt;&gt;"",ForbDraft!K3634,""),"")</f>
        <v/>
      </c>
    </row>
    <row r="3620" spans="2:6" x14ac:dyDescent="0.2">
      <c r="B3620" s="229" t="str">
        <f>IFERROR(IF(ForbDraft!A3635&lt;&gt;"",ROW(ForbDraft!A3635),""),"")</f>
        <v/>
      </c>
      <c r="C3620" s="230" t="str">
        <f>IFERROR(IF(ForbDraft!A3635&lt;&gt;"",ForbDraft!A3635,""),"")</f>
        <v/>
      </c>
      <c r="D3620" s="230" t="str">
        <f t="shared" si="56"/>
        <v/>
      </c>
      <c r="E3620" s="230" t="str">
        <f>IFERROR(IF(ForbDraft!L3635&lt;&gt;"",ABS(ForbDraft!L3635),""),"")</f>
        <v/>
      </c>
      <c r="F3620" s="230" t="str">
        <f>IFERROR(IF(ForbDraft!K3635&lt;&gt;"",ForbDraft!K3635,""),"")</f>
        <v/>
      </c>
    </row>
    <row r="3621" spans="2:6" x14ac:dyDescent="0.2">
      <c r="B3621" s="229" t="str">
        <f>IFERROR(IF(ForbDraft!A3636&lt;&gt;"",ROW(ForbDraft!A3636),""),"")</f>
        <v/>
      </c>
      <c r="C3621" s="230" t="str">
        <f>IFERROR(IF(ForbDraft!A3636&lt;&gt;"",ForbDraft!A3636,""),"")</f>
        <v/>
      </c>
      <c r="D3621" s="230" t="str">
        <f t="shared" si="56"/>
        <v/>
      </c>
      <c r="E3621" s="230" t="str">
        <f>IFERROR(IF(ForbDraft!L3636&lt;&gt;"",ABS(ForbDraft!L3636),""),"")</f>
        <v/>
      </c>
      <c r="F3621" s="230" t="str">
        <f>IFERROR(IF(ForbDraft!K3636&lt;&gt;"",ForbDraft!K3636,""),"")</f>
        <v/>
      </c>
    </row>
    <row r="3622" spans="2:6" x14ac:dyDescent="0.2">
      <c r="B3622" s="229" t="str">
        <f>IFERROR(IF(ForbDraft!A3637&lt;&gt;"",ROW(ForbDraft!A3637),""),"")</f>
        <v/>
      </c>
      <c r="C3622" s="230" t="str">
        <f>IFERROR(IF(ForbDraft!A3637&lt;&gt;"",ForbDraft!A3637,""),"")</f>
        <v/>
      </c>
      <c r="D3622" s="230" t="str">
        <f t="shared" si="56"/>
        <v/>
      </c>
      <c r="E3622" s="230" t="str">
        <f>IFERROR(IF(ForbDraft!L3637&lt;&gt;"",ABS(ForbDraft!L3637),""),"")</f>
        <v/>
      </c>
      <c r="F3622" s="230" t="str">
        <f>IFERROR(IF(ForbDraft!K3637&lt;&gt;"",ForbDraft!K3637,""),"")</f>
        <v/>
      </c>
    </row>
    <row r="3623" spans="2:6" x14ac:dyDescent="0.2">
      <c r="B3623" s="229" t="str">
        <f>IFERROR(IF(ForbDraft!A3638&lt;&gt;"",ROW(ForbDraft!A3638),""),"")</f>
        <v/>
      </c>
      <c r="C3623" s="230" t="str">
        <f>IFERROR(IF(ForbDraft!A3638&lt;&gt;"",ForbDraft!A3638,""),"")</f>
        <v/>
      </c>
      <c r="D3623" s="230" t="str">
        <f t="shared" si="56"/>
        <v/>
      </c>
      <c r="E3623" s="230" t="str">
        <f>IFERROR(IF(ForbDraft!L3638&lt;&gt;"",ABS(ForbDraft!L3638),""),"")</f>
        <v/>
      </c>
      <c r="F3623" s="230" t="str">
        <f>IFERROR(IF(ForbDraft!K3638&lt;&gt;"",ForbDraft!K3638,""),"")</f>
        <v/>
      </c>
    </row>
    <row r="3624" spans="2:6" x14ac:dyDescent="0.2">
      <c r="B3624" s="229" t="str">
        <f>IFERROR(IF(ForbDraft!A3639&lt;&gt;"",ROW(ForbDraft!A3639),""),"")</f>
        <v/>
      </c>
      <c r="C3624" s="230" t="str">
        <f>IFERROR(IF(ForbDraft!A3639&lt;&gt;"",ForbDraft!A3639,""),"")</f>
        <v/>
      </c>
      <c r="D3624" s="230" t="str">
        <f t="shared" si="56"/>
        <v/>
      </c>
      <c r="E3624" s="230" t="str">
        <f>IFERROR(IF(ForbDraft!L3639&lt;&gt;"",ABS(ForbDraft!L3639),""),"")</f>
        <v/>
      </c>
      <c r="F3624" s="230" t="str">
        <f>IFERROR(IF(ForbDraft!K3639&lt;&gt;"",ForbDraft!K3639,""),"")</f>
        <v/>
      </c>
    </row>
    <row r="3625" spans="2:6" x14ac:dyDescent="0.2">
      <c r="B3625" s="229" t="str">
        <f>IFERROR(IF(ForbDraft!A3640&lt;&gt;"",ROW(ForbDraft!A3640),""),"")</f>
        <v/>
      </c>
      <c r="C3625" s="230" t="str">
        <f>IFERROR(IF(ForbDraft!A3640&lt;&gt;"",ForbDraft!A3640,""),"")</f>
        <v/>
      </c>
      <c r="D3625" s="230" t="str">
        <f t="shared" si="56"/>
        <v/>
      </c>
      <c r="E3625" s="230" t="str">
        <f>IFERROR(IF(ForbDraft!L3640&lt;&gt;"",ABS(ForbDraft!L3640),""),"")</f>
        <v/>
      </c>
      <c r="F3625" s="230" t="str">
        <f>IFERROR(IF(ForbDraft!K3640&lt;&gt;"",ForbDraft!K3640,""),"")</f>
        <v/>
      </c>
    </row>
    <row r="3626" spans="2:6" x14ac:dyDescent="0.2">
      <c r="B3626" s="229" t="str">
        <f>IFERROR(IF(ForbDraft!A3641&lt;&gt;"",ROW(ForbDraft!A3641),""),"")</f>
        <v/>
      </c>
      <c r="C3626" s="230" t="str">
        <f>IFERROR(IF(ForbDraft!A3641&lt;&gt;"",ForbDraft!A3641,""),"")</f>
        <v/>
      </c>
      <c r="D3626" s="230" t="str">
        <f t="shared" si="56"/>
        <v/>
      </c>
      <c r="E3626" s="230" t="str">
        <f>IFERROR(IF(ForbDraft!L3641&lt;&gt;"",ABS(ForbDraft!L3641),""),"")</f>
        <v/>
      </c>
      <c r="F3626" s="230" t="str">
        <f>IFERROR(IF(ForbDraft!K3641&lt;&gt;"",ForbDraft!K3641,""),"")</f>
        <v/>
      </c>
    </row>
    <row r="3627" spans="2:6" x14ac:dyDescent="0.2">
      <c r="B3627" s="229" t="str">
        <f>IFERROR(IF(ForbDraft!A3642&lt;&gt;"",ROW(ForbDraft!A3642),""),"")</f>
        <v/>
      </c>
      <c r="C3627" s="230" t="str">
        <f>IFERROR(IF(ForbDraft!A3642&lt;&gt;"",ForbDraft!A3642,""),"")</f>
        <v/>
      </c>
      <c r="D3627" s="230" t="str">
        <f t="shared" si="56"/>
        <v/>
      </c>
      <c r="E3627" s="230" t="str">
        <f>IFERROR(IF(ForbDraft!L3642&lt;&gt;"",ABS(ForbDraft!L3642),""),"")</f>
        <v/>
      </c>
      <c r="F3627" s="230" t="str">
        <f>IFERROR(IF(ForbDraft!K3642&lt;&gt;"",ForbDraft!K3642,""),"")</f>
        <v/>
      </c>
    </row>
    <row r="3628" spans="2:6" x14ac:dyDescent="0.2">
      <c r="B3628" s="229" t="str">
        <f>IFERROR(IF(ForbDraft!A3643&lt;&gt;"",ROW(ForbDraft!A3643),""),"")</f>
        <v/>
      </c>
      <c r="C3628" s="230" t="str">
        <f>IFERROR(IF(ForbDraft!A3643&lt;&gt;"",ForbDraft!A3643,""),"")</f>
        <v/>
      </c>
      <c r="D3628" s="230" t="str">
        <f t="shared" si="56"/>
        <v/>
      </c>
      <c r="E3628" s="230" t="str">
        <f>IFERROR(IF(ForbDraft!L3643&lt;&gt;"",ABS(ForbDraft!L3643),""),"")</f>
        <v/>
      </c>
      <c r="F3628" s="230" t="str">
        <f>IFERROR(IF(ForbDraft!K3643&lt;&gt;"",ForbDraft!K3643,""),"")</f>
        <v/>
      </c>
    </row>
    <row r="3629" spans="2:6" x14ac:dyDescent="0.2">
      <c r="B3629" s="229" t="str">
        <f>IFERROR(IF(ForbDraft!A3644&lt;&gt;"",ROW(ForbDraft!A3644),""),"")</f>
        <v/>
      </c>
      <c r="C3629" s="230" t="str">
        <f>IFERROR(IF(ForbDraft!A3644&lt;&gt;"",ForbDraft!A3644,""),"")</f>
        <v/>
      </c>
      <c r="D3629" s="230" t="str">
        <f t="shared" si="56"/>
        <v/>
      </c>
      <c r="E3629" s="230" t="str">
        <f>IFERROR(IF(ForbDraft!L3644&lt;&gt;"",ABS(ForbDraft!L3644),""),"")</f>
        <v/>
      </c>
      <c r="F3629" s="230" t="str">
        <f>IFERROR(IF(ForbDraft!K3644&lt;&gt;"",ForbDraft!K3644,""),"")</f>
        <v/>
      </c>
    </row>
    <row r="3630" spans="2:6" x14ac:dyDescent="0.2">
      <c r="B3630" s="229" t="str">
        <f>IFERROR(IF(ForbDraft!A3645&lt;&gt;"",ROW(ForbDraft!A3645),""),"")</f>
        <v/>
      </c>
      <c r="C3630" s="230" t="str">
        <f>IFERROR(IF(ForbDraft!A3645&lt;&gt;"",ForbDraft!A3645,""),"")</f>
        <v/>
      </c>
      <c r="D3630" s="230" t="str">
        <f t="shared" si="56"/>
        <v/>
      </c>
      <c r="E3630" s="230" t="str">
        <f>IFERROR(IF(ForbDraft!L3645&lt;&gt;"",ABS(ForbDraft!L3645),""),"")</f>
        <v/>
      </c>
      <c r="F3630" s="230" t="str">
        <f>IFERROR(IF(ForbDraft!K3645&lt;&gt;"",ForbDraft!K3645,""),"")</f>
        <v/>
      </c>
    </row>
    <row r="3631" spans="2:6" x14ac:dyDescent="0.2">
      <c r="B3631" s="229" t="str">
        <f>IFERROR(IF(ForbDraft!A3646&lt;&gt;"",ROW(ForbDraft!A3646),""),"")</f>
        <v/>
      </c>
      <c r="C3631" s="230" t="str">
        <f>IFERROR(IF(ForbDraft!A3646&lt;&gt;"",ForbDraft!A3646,""),"")</f>
        <v/>
      </c>
      <c r="D3631" s="230" t="str">
        <f t="shared" si="56"/>
        <v/>
      </c>
      <c r="E3631" s="230" t="str">
        <f>IFERROR(IF(ForbDraft!L3646&lt;&gt;"",ABS(ForbDraft!L3646),""),"")</f>
        <v/>
      </c>
      <c r="F3631" s="230" t="str">
        <f>IFERROR(IF(ForbDraft!K3646&lt;&gt;"",ForbDraft!K3646,""),"")</f>
        <v/>
      </c>
    </row>
    <row r="3632" spans="2:6" x14ac:dyDescent="0.2">
      <c r="B3632" s="229" t="str">
        <f>IFERROR(IF(ForbDraft!A3647&lt;&gt;"",ROW(ForbDraft!A3647),""),"")</f>
        <v/>
      </c>
      <c r="C3632" s="230" t="str">
        <f>IFERROR(IF(ForbDraft!A3647&lt;&gt;"",ForbDraft!A3647,""),"")</f>
        <v/>
      </c>
      <c r="D3632" s="230" t="str">
        <f t="shared" si="56"/>
        <v/>
      </c>
      <c r="E3632" s="230" t="str">
        <f>IFERROR(IF(ForbDraft!L3647&lt;&gt;"",ABS(ForbDraft!L3647),""),"")</f>
        <v/>
      </c>
      <c r="F3632" s="230" t="str">
        <f>IFERROR(IF(ForbDraft!K3647&lt;&gt;"",ForbDraft!K3647,""),"")</f>
        <v/>
      </c>
    </row>
    <row r="3633" spans="2:6" x14ac:dyDescent="0.2">
      <c r="B3633" s="229" t="str">
        <f>IFERROR(IF(ForbDraft!A3648&lt;&gt;"",ROW(ForbDraft!A3648),""),"")</f>
        <v/>
      </c>
      <c r="C3633" s="230" t="str">
        <f>IFERROR(IF(ForbDraft!A3648&lt;&gt;"",ForbDraft!A3648,""),"")</f>
        <v/>
      </c>
      <c r="D3633" s="230" t="str">
        <f t="shared" si="56"/>
        <v/>
      </c>
      <c r="E3633" s="230" t="str">
        <f>IFERROR(IF(ForbDraft!L3648&lt;&gt;"",ABS(ForbDraft!L3648),""),"")</f>
        <v/>
      </c>
      <c r="F3633" s="230" t="str">
        <f>IFERROR(IF(ForbDraft!K3648&lt;&gt;"",ForbDraft!K3648,""),"")</f>
        <v/>
      </c>
    </row>
    <row r="3634" spans="2:6" x14ac:dyDescent="0.2">
      <c r="B3634" s="229" t="str">
        <f>IFERROR(IF(ForbDraft!A3649&lt;&gt;"",ROW(ForbDraft!A3649),""),"")</f>
        <v/>
      </c>
      <c r="C3634" s="230" t="str">
        <f>IFERROR(IF(ForbDraft!A3649&lt;&gt;"",ForbDraft!A3649,""),"")</f>
        <v/>
      </c>
      <c r="D3634" s="230" t="str">
        <f t="shared" si="56"/>
        <v/>
      </c>
      <c r="E3634" s="230" t="str">
        <f>IFERROR(IF(ForbDraft!L3649&lt;&gt;"",ABS(ForbDraft!L3649),""),"")</f>
        <v/>
      </c>
      <c r="F3634" s="230" t="str">
        <f>IFERROR(IF(ForbDraft!K3649&lt;&gt;"",ForbDraft!K3649,""),"")</f>
        <v/>
      </c>
    </row>
    <row r="3635" spans="2:6" x14ac:dyDescent="0.2">
      <c r="B3635" s="229" t="str">
        <f>IFERROR(IF(ForbDraft!A3650&lt;&gt;"",ROW(ForbDraft!A3650),""),"")</f>
        <v/>
      </c>
      <c r="C3635" s="230" t="str">
        <f>IFERROR(IF(ForbDraft!A3650&lt;&gt;"",ForbDraft!A3650,""),"")</f>
        <v/>
      </c>
      <c r="D3635" s="230" t="str">
        <f t="shared" si="56"/>
        <v/>
      </c>
      <c r="E3635" s="230" t="str">
        <f>IFERROR(IF(ForbDraft!L3650&lt;&gt;"",ABS(ForbDraft!L3650),""),"")</f>
        <v/>
      </c>
      <c r="F3635" s="230" t="str">
        <f>IFERROR(IF(ForbDraft!K3650&lt;&gt;"",ForbDraft!K3650,""),"")</f>
        <v/>
      </c>
    </row>
    <row r="3636" spans="2:6" x14ac:dyDescent="0.2">
      <c r="B3636" s="229" t="str">
        <f>IFERROR(IF(ForbDraft!A3651&lt;&gt;"",ROW(ForbDraft!A3651),""),"")</f>
        <v/>
      </c>
      <c r="C3636" s="230" t="str">
        <f>IFERROR(IF(ForbDraft!A3651&lt;&gt;"",ForbDraft!A3651,""),"")</f>
        <v/>
      </c>
      <c r="D3636" s="230" t="str">
        <f t="shared" si="56"/>
        <v/>
      </c>
      <c r="E3636" s="230" t="str">
        <f>IFERROR(IF(ForbDraft!L3651&lt;&gt;"",ABS(ForbDraft!L3651),""),"")</f>
        <v/>
      </c>
      <c r="F3636" s="230" t="str">
        <f>IFERROR(IF(ForbDraft!K3651&lt;&gt;"",ForbDraft!K3651,""),"")</f>
        <v/>
      </c>
    </row>
    <row r="3637" spans="2:6" x14ac:dyDescent="0.2">
      <c r="B3637" s="229" t="str">
        <f>IFERROR(IF(ForbDraft!A3652&lt;&gt;"",ROW(ForbDraft!A3652),""),"")</f>
        <v/>
      </c>
      <c r="C3637" s="230" t="str">
        <f>IFERROR(IF(ForbDraft!A3652&lt;&gt;"",ForbDraft!A3652,""),"")</f>
        <v/>
      </c>
      <c r="D3637" s="230" t="str">
        <f t="shared" si="56"/>
        <v/>
      </c>
      <c r="E3637" s="230" t="str">
        <f>IFERROR(IF(ForbDraft!L3652&lt;&gt;"",ABS(ForbDraft!L3652),""),"")</f>
        <v/>
      </c>
      <c r="F3637" s="230" t="str">
        <f>IFERROR(IF(ForbDraft!K3652&lt;&gt;"",ForbDraft!K3652,""),"")</f>
        <v/>
      </c>
    </row>
    <row r="3638" spans="2:6" x14ac:dyDescent="0.2">
      <c r="B3638" s="229" t="str">
        <f>IFERROR(IF(ForbDraft!A3653&lt;&gt;"",ROW(ForbDraft!A3653),""),"")</f>
        <v/>
      </c>
      <c r="C3638" s="230" t="str">
        <f>IFERROR(IF(ForbDraft!A3653&lt;&gt;"",ForbDraft!A3653,""),"")</f>
        <v/>
      </c>
      <c r="D3638" s="230" t="str">
        <f t="shared" si="56"/>
        <v/>
      </c>
      <c r="E3638" s="230" t="str">
        <f>IFERROR(IF(ForbDraft!L3653&lt;&gt;"",ABS(ForbDraft!L3653),""),"")</f>
        <v/>
      </c>
      <c r="F3638" s="230" t="str">
        <f>IFERROR(IF(ForbDraft!K3653&lt;&gt;"",ForbDraft!K3653,""),"")</f>
        <v/>
      </c>
    </row>
    <row r="3639" spans="2:6" x14ac:dyDescent="0.2">
      <c r="B3639" s="229" t="str">
        <f>IFERROR(IF(ForbDraft!A3654&lt;&gt;"",ROW(ForbDraft!A3654),""),"")</f>
        <v/>
      </c>
      <c r="C3639" s="230" t="str">
        <f>IFERROR(IF(ForbDraft!A3654&lt;&gt;"",ForbDraft!A3654,""),"")</f>
        <v/>
      </c>
      <c r="D3639" s="230" t="str">
        <f t="shared" si="56"/>
        <v/>
      </c>
      <c r="E3639" s="230" t="str">
        <f>IFERROR(IF(ForbDraft!L3654&lt;&gt;"",ABS(ForbDraft!L3654),""),"")</f>
        <v/>
      </c>
      <c r="F3639" s="230" t="str">
        <f>IFERROR(IF(ForbDraft!K3654&lt;&gt;"",ForbDraft!K3654,""),"")</f>
        <v/>
      </c>
    </row>
    <row r="3640" spans="2:6" x14ac:dyDescent="0.2">
      <c r="B3640" s="229" t="str">
        <f>IFERROR(IF(ForbDraft!A3655&lt;&gt;"",ROW(ForbDraft!A3655),""),"")</f>
        <v/>
      </c>
      <c r="C3640" s="230" t="str">
        <f>IFERROR(IF(ForbDraft!A3655&lt;&gt;"",ForbDraft!A3655,""),"")</f>
        <v/>
      </c>
      <c r="D3640" s="230" t="str">
        <f t="shared" si="56"/>
        <v/>
      </c>
      <c r="E3640" s="230" t="str">
        <f>IFERROR(IF(ForbDraft!L3655&lt;&gt;"",ABS(ForbDraft!L3655),""),"")</f>
        <v/>
      </c>
      <c r="F3640" s="230" t="str">
        <f>IFERROR(IF(ForbDraft!K3655&lt;&gt;"",ForbDraft!K3655,""),"")</f>
        <v/>
      </c>
    </row>
    <row r="3641" spans="2:6" x14ac:dyDescent="0.2">
      <c r="B3641" s="229" t="str">
        <f>IFERROR(IF(ForbDraft!A3656&lt;&gt;"",ROW(ForbDraft!A3656),""),"")</f>
        <v/>
      </c>
      <c r="C3641" s="230" t="str">
        <f>IFERROR(IF(ForbDraft!A3656&lt;&gt;"",ForbDraft!A3656,""),"")</f>
        <v/>
      </c>
      <c r="D3641" s="230" t="str">
        <f t="shared" si="56"/>
        <v/>
      </c>
      <c r="E3641" s="230" t="str">
        <f>IFERROR(IF(ForbDraft!L3656&lt;&gt;"",ABS(ForbDraft!L3656),""),"")</f>
        <v/>
      </c>
      <c r="F3641" s="230" t="str">
        <f>IFERROR(IF(ForbDraft!K3656&lt;&gt;"",ForbDraft!K3656,""),"")</f>
        <v/>
      </c>
    </row>
    <row r="3642" spans="2:6" x14ac:dyDescent="0.2">
      <c r="B3642" s="229" t="str">
        <f>IFERROR(IF(ForbDraft!A3657&lt;&gt;"",ROW(ForbDraft!A3657),""),"")</f>
        <v/>
      </c>
      <c r="C3642" s="230" t="str">
        <f>IFERROR(IF(ForbDraft!A3657&lt;&gt;"",ForbDraft!A3657,""),"")</f>
        <v/>
      </c>
      <c r="D3642" s="230" t="str">
        <f t="shared" si="56"/>
        <v/>
      </c>
      <c r="E3642" s="230" t="str">
        <f>IFERROR(IF(ForbDraft!L3657&lt;&gt;"",ABS(ForbDraft!L3657),""),"")</f>
        <v/>
      </c>
      <c r="F3642" s="230" t="str">
        <f>IFERROR(IF(ForbDraft!K3657&lt;&gt;"",ForbDraft!K3657,""),"")</f>
        <v/>
      </c>
    </row>
    <row r="3643" spans="2:6" x14ac:dyDescent="0.2">
      <c r="B3643" s="229" t="str">
        <f>IFERROR(IF(ForbDraft!A3658&lt;&gt;"",ROW(ForbDraft!A3658),""),"")</f>
        <v/>
      </c>
      <c r="C3643" s="230" t="str">
        <f>IFERROR(IF(ForbDraft!A3658&lt;&gt;"",ForbDraft!A3658,""),"")</f>
        <v/>
      </c>
      <c r="D3643" s="230" t="str">
        <f t="shared" si="56"/>
        <v/>
      </c>
      <c r="E3643" s="230" t="str">
        <f>IFERROR(IF(ForbDraft!L3658&lt;&gt;"",ABS(ForbDraft!L3658),""),"")</f>
        <v/>
      </c>
      <c r="F3643" s="230" t="str">
        <f>IFERROR(IF(ForbDraft!K3658&lt;&gt;"",ForbDraft!K3658,""),"")</f>
        <v/>
      </c>
    </row>
    <row r="3644" spans="2:6" x14ac:dyDescent="0.2">
      <c r="B3644" s="229" t="str">
        <f>IFERROR(IF(ForbDraft!A3659&lt;&gt;"",ROW(ForbDraft!A3659),""),"")</f>
        <v/>
      </c>
      <c r="C3644" s="230" t="str">
        <f>IFERROR(IF(ForbDraft!A3659&lt;&gt;"",ForbDraft!A3659,""),"")</f>
        <v/>
      </c>
      <c r="D3644" s="230" t="str">
        <f t="shared" si="56"/>
        <v/>
      </c>
      <c r="E3644" s="230" t="str">
        <f>IFERROR(IF(ForbDraft!L3659&lt;&gt;"",ABS(ForbDraft!L3659),""),"")</f>
        <v/>
      </c>
      <c r="F3644" s="230" t="str">
        <f>IFERROR(IF(ForbDraft!K3659&lt;&gt;"",ForbDraft!K3659,""),"")</f>
        <v/>
      </c>
    </row>
    <row r="3645" spans="2:6" x14ac:dyDescent="0.2">
      <c r="B3645" s="229" t="str">
        <f>IFERROR(IF(ForbDraft!A3660&lt;&gt;"",ROW(ForbDraft!A3660),""),"")</f>
        <v/>
      </c>
      <c r="C3645" s="230" t="str">
        <f>IFERROR(IF(ForbDraft!A3660&lt;&gt;"",ForbDraft!A3660,""),"")</f>
        <v/>
      </c>
      <c r="D3645" s="230" t="str">
        <f t="shared" si="56"/>
        <v/>
      </c>
      <c r="E3645" s="230" t="str">
        <f>IFERROR(IF(ForbDraft!L3660&lt;&gt;"",ABS(ForbDraft!L3660),""),"")</f>
        <v/>
      </c>
      <c r="F3645" s="230" t="str">
        <f>IFERROR(IF(ForbDraft!K3660&lt;&gt;"",ForbDraft!K3660,""),"")</f>
        <v/>
      </c>
    </row>
    <row r="3646" spans="2:6" x14ac:dyDescent="0.2">
      <c r="B3646" s="229" t="str">
        <f>IFERROR(IF(ForbDraft!A3661&lt;&gt;"",ROW(ForbDraft!A3661),""),"")</f>
        <v/>
      </c>
      <c r="C3646" s="230" t="str">
        <f>IFERROR(IF(ForbDraft!A3661&lt;&gt;"",ForbDraft!A3661,""),"")</f>
        <v/>
      </c>
      <c r="D3646" s="230" t="str">
        <f t="shared" si="56"/>
        <v/>
      </c>
      <c r="E3646" s="230" t="str">
        <f>IFERROR(IF(ForbDraft!L3661&lt;&gt;"",ABS(ForbDraft!L3661),""),"")</f>
        <v/>
      </c>
      <c r="F3646" s="230" t="str">
        <f>IFERROR(IF(ForbDraft!K3661&lt;&gt;"",ForbDraft!K3661,""),"")</f>
        <v/>
      </c>
    </row>
    <row r="3647" spans="2:6" x14ac:dyDescent="0.2">
      <c r="B3647" s="229" t="str">
        <f>IFERROR(IF(ForbDraft!A3662&lt;&gt;"",ROW(ForbDraft!A3662),""),"")</f>
        <v/>
      </c>
      <c r="C3647" s="230" t="str">
        <f>IFERROR(IF(ForbDraft!A3662&lt;&gt;"",ForbDraft!A3662,""),"")</f>
        <v/>
      </c>
      <c r="D3647" s="230" t="str">
        <f t="shared" si="56"/>
        <v/>
      </c>
      <c r="E3647" s="230" t="str">
        <f>IFERROR(IF(ForbDraft!L3662&lt;&gt;"",ABS(ForbDraft!L3662),""),"")</f>
        <v/>
      </c>
      <c r="F3647" s="230" t="str">
        <f>IFERROR(IF(ForbDraft!K3662&lt;&gt;"",ForbDraft!K3662,""),"")</f>
        <v/>
      </c>
    </row>
    <row r="3648" spans="2:6" x14ac:dyDescent="0.2">
      <c r="B3648" s="229" t="str">
        <f>IFERROR(IF(ForbDraft!A3663&lt;&gt;"",ROW(ForbDraft!A3663),""),"")</f>
        <v/>
      </c>
      <c r="C3648" s="230" t="str">
        <f>IFERROR(IF(ForbDraft!A3663&lt;&gt;"",ForbDraft!A3663,""),"")</f>
        <v/>
      </c>
      <c r="D3648" s="230" t="str">
        <f t="shared" si="56"/>
        <v/>
      </c>
      <c r="E3648" s="230" t="str">
        <f>IFERROR(IF(ForbDraft!L3663&lt;&gt;"",ABS(ForbDraft!L3663),""),"")</f>
        <v/>
      </c>
      <c r="F3648" s="230" t="str">
        <f>IFERROR(IF(ForbDraft!K3663&lt;&gt;"",ForbDraft!K3663,""),"")</f>
        <v/>
      </c>
    </row>
    <row r="3649" spans="2:6" x14ac:dyDescent="0.2">
      <c r="B3649" s="229" t="str">
        <f>IFERROR(IF(ForbDraft!A3664&lt;&gt;"",ROW(ForbDraft!A3664),""),"")</f>
        <v/>
      </c>
      <c r="C3649" s="230" t="str">
        <f>IFERROR(IF(ForbDraft!A3664&lt;&gt;"",ForbDraft!A3664,""),"")</f>
        <v/>
      </c>
      <c r="D3649" s="230" t="str">
        <f t="shared" si="56"/>
        <v/>
      </c>
      <c r="E3649" s="230" t="str">
        <f>IFERROR(IF(ForbDraft!L3664&lt;&gt;"",ABS(ForbDraft!L3664),""),"")</f>
        <v/>
      </c>
      <c r="F3649" s="230" t="str">
        <f>IFERROR(IF(ForbDraft!K3664&lt;&gt;"",ForbDraft!K3664,""),"")</f>
        <v/>
      </c>
    </row>
    <row r="3650" spans="2:6" x14ac:dyDescent="0.2">
      <c r="B3650" s="229" t="str">
        <f>IFERROR(IF(ForbDraft!A3665&lt;&gt;"",ROW(ForbDraft!A3665),""),"")</f>
        <v/>
      </c>
      <c r="C3650" s="230" t="str">
        <f>IFERROR(IF(ForbDraft!A3665&lt;&gt;"",ForbDraft!A3665,""),"")</f>
        <v/>
      </c>
      <c r="D3650" s="230" t="str">
        <f t="shared" si="56"/>
        <v/>
      </c>
      <c r="E3650" s="230" t="str">
        <f>IFERROR(IF(ForbDraft!L3665&lt;&gt;"",ABS(ForbDraft!L3665),""),"")</f>
        <v/>
      </c>
      <c r="F3650" s="230" t="str">
        <f>IFERROR(IF(ForbDraft!K3665&lt;&gt;"",ForbDraft!K3665,""),"")</f>
        <v/>
      </c>
    </row>
    <row r="3651" spans="2:6" x14ac:dyDescent="0.2">
      <c r="B3651" s="229" t="str">
        <f>IFERROR(IF(ForbDraft!A3666&lt;&gt;"",ROW(ForbDraft!A3666),""),"")</f>
        <v/>
      </c>
      <c r="C3651" s="230" t="str">
        <f>IFERROR(IF(ForbDraft!A3666&lt;&gt;"",ForbDraft!A3666,""),"")</f>
        <v/>
      </c>
      <c r="D3651" s="230" t="str">
        <f t="shared" ref="D3651:D3714" si="57">IF(F3651="pH לבדיקת גבול","pH",F3651)</f>
        <v/>
      </c>
      <c r="E3651" s="230" t="str">
        <f>IFERROR(IF(ForbDraft!L3666&lt;&gt;"",ABS(ForbDraft!L3666),""),"")</f>
        <v/>
      </c>
      <c r="F3651" s="230" t="str">
        <f>IFERROR(IF(ForbDraft!K3666&lt;&gt;"",ForbDraft!K3666,""),"")</f>
        <v/>
      </c>
    </row>
    <row r="3652" spans="2:6" x14ac:dyDescent="0.2">
      <c r="B3652" s="229" t="str">
        <f>IFERROR(IF(ForbDraft!A3667&lt;&gt;"",ROW(ForbDraft!A3667),""),"")</f>
        <v/>
      </c>
      <c r="C3652" s="230" t="str">
        <f>IFERROR(IF(ForbDraft!A3667&lt;&gt;"",ForbDraft!A3667,""),"")</f>
        <v/>
      </c>
      <c r="D3652" s="230" t="str">
        <f t="shared" si="57"/>
        <v/>
      </c>
      <c r="E3652" s="230" t="str">
        <f>IFERROR(IF(ForbDraft!L3667&lt;&gt;"",ABS(ForbDraft!L3667),""),"")</f>
        <v/>
      </c>
      <c r="F3652" s="230" t="str">
        <f>IFERROR(IF(ForbDraft!K3667&lt;&gt;"",ForbDraft!K3667,""),"")</f>
        <v/>
      </c>
    </row>
    <row r="3653" spans="2:6" x14ac:dyDescent="0.2">
      <c r="B3653" s="229" t="str">
        <f>IFERROR(IF(ForbDraft!A3668&lt;&gt;"",ROW(ForbDraft!A3668),""),"")</f>
        <v/>
      </c>
      <c r="C3653" s="230" t="str">
        <f>IFERROR(IF(ForbDraft!A3668&lt;&gt;"",ForbDraft!A3668,""),"")</f>
        <v/>
      </c>
      <c r="D3653" s="230" t="str">
        <f t="shared" si="57"/>
        <v/>
      </c>
      <c r="E3653" s="230" t="str">
        <f>IFERROR(IF(ForbDraft!L3668&lt;&gt;"",ABS(ForbDraft!L3668),""),"")</f>
        <v/>
      </c>
      <c r="F3653" s="230" t="str">
        <f>IFERROR(IF(ForbDraft!K3668&lt;&gt;"",ForbDraft!K3668,""),"")</f>
        <v/>
      </c>
    </row>
    <row r="3654" spans="2:6" x14ac:dyDescent="0.2">
      <c r="B3654" s="229" t="str">
        <f>IFERROR(IF(ForbDraft!A3669&lt;&gt;"",ROW(ForbDraft!A3669),""),"")</f>
        <v/>
      </c>
      <c r="C3654" s="230" t="str">
        <f>IFERROR(IF(ForbDraft!A3669&lt;&gt;"",ForbDraft!A3669,""),"")</f>
        <v/>
      </c>
      <c r="D3654" s="230" t="str">
        <f t="shared" si="57"/>
        <v/>
      </c>
      <c r="E3654" s="230" t="str">
        <f>IFERROR(IF(ForbDraft!L3669&lt;&gt;"",ABS(ForbDraft!L3669),""),"")</f>
        <v/>
      </c>
      <c r="F3654" s="230" t="str">
        <f>IFERROR(IF(ForbDraft!K3669&lt;&gt;"",ForbDraft!K3669,""),"")</f>
        <v/>
      </c>
    </row>
    <row r="3655" spans="2:6" x14ac:dyDescent="0.2">
      <c r="B3655" s="229" t="str">
        <f>IFERROR(IF(ForbDraft!A3670&lt;&gt;"",ROW(ForbDraft!A3670),""),"")</f>
        <v/>
      </c>
      <c r="C3655" s="230" t="str">
        <f>IFERROR(IF(ForbDraft!A3670&lt;&gt;"",ForbDraft!A3670,""),"")</f>
        <v/>
      </c>
      <c r="D3655" s="230" t="str">
        <f t="shared" si="57"/>
        <v/>
      </c>
      <c r="E3655" s="230" t="str">
        <f>IFERROR(IF(ForbDraft!L3670&lt;&gt;"",ABS(ForbDraft!L3670),""),"")</f>
        <v/>
      </c>
      <c r="F3655" s="230" t="str">
        <f>IFERROR(IF(ForbDraft!K3670&lt;&gt;"",ForbDraft!K3670,""),"")</f>
        <v/>
      </c>
    </row>
    <row r="3656" spans="2:6" x14ac:dyDescent="0.2">
      <c r="B3656" s="229" t="str">
        <f>IFERROR(IF(ForbDraft!A3671&lt;&gt;"",ROW(ForbDraft!A3671),""),"")</f>
        <v/>
      </c>
      <c r="C3656" s="230" t="str">
        <f>IFERROR(IF(ForbDraft!A3671&lt;&gt;"",ForbDraft!A3671,""),"")</f>
        <v/>
      </c>
      <c r="D3656" s="230" t="str">
        <f t="shared" si="57"/>
        <v/>
      </c>
      <c r="E3656" s="230" t="str">
        <f>IFERROR(IF(ForbDraft!L3671&lt;&gt;"",ABS(ForbDraft!L3671),""),"")</f>
        <v/>
      </c>
      <c r="F3656" s="230" t="str">
        <f>IFERROR(IF(ForbDraft!K3671&lt;&gt;"",ForbDraft!K3671,""),"")</f>
        <v/>
      </c>
    </row>
    <row r="3657" spans="2:6" x14ac:dyDescent="0.2">
      <c r="B3657" s="229" t="str">
        <f>IFERROR(IF(ForbDraft!A3672&lt;&gt;"",ROW(ForbDraft!A3672),""),"")</f>
        <v/>
      </c>
      <c r="C3657" s="230" t="str">
        <f>IFERROR(IF(ForbDraft!A3672&lt;&gt;"",ForbDraft!A3672,""),"")</f>
        <v/>
      </c>
      <c r="D3657" s="230" t="str">
        <f t="shared" si="57"/>
        <v/>
      </c>
      <c r="E3657" s="230" t="str">
        <f>IFERROR(IF(ForbDraft!L3672&lt;&gt;"",ABS(ForbDraft!L3672),""),"")</f>
        <v/>
      </c>
      <c r="F3657" s="230" t="str">
        <f>IFERROR(IF(ForbDraft!K3672&lt;&gt;"",ForbDraft!K3672,""),"")</f>
        <v/>
      </c>
    </row>
    <row r="3658" spans="2:6" x14ac:dyDescent="0.2">
      <c r="B3658" s="229" t="str">
        <f>IFERROR(IF(ForbDraft!A3673&lt;&gt;"",ROW(ForbDraft!A3673),""),"")</f>
        <v/>
      </c>
      <c r="C3658" s="230" t="str">
        <f>IFERROR(IF(ForbDraft!A3673&lt;&gt;"",ForbDraft!A3673,""),"")</f>
        <v/>
      </c>
      <c r="D3658" s="230" t="str">
        <f t="shared" si="57"/>
        <v/>
      </c>
      <c r="E3658" s="230" t="str">
        <f>IFERROR(IF(ForbDraft!L3673&lt;&gt;"",ABS(ForbDraft!L3673),""),"")</f>
        <v/>
      </c>
      <c r="F3658" s="230" t="str">
        <f>IFERROR(IF(ForbDraft!K3673&lt;&gt;"",ForbDraft!K3673,""),"")</f>
        <v/>
      </c>
    </row>
    <row r="3659" spans="2:6" x14ac:dyDescent="0.2">
      <c r="B3659" s="229" t="str">
        <f>IFERROR(IF(ForbDraft!A3674&lt;&gt;"",ROW(ForbDraft!A3674),""),"")</f>
        <v/>
      </c>
      <c r="C3659" s="230" t="str">
        <f>IFERROR(IF(ForbDraft!A3674&lt;&gt;"",ForbDraft!A3674,""),"")</f>
        <v/>
      </c>
      <c r="D3659" s="230" t="str">
        <f t="shared" si="57"/>
        <v/>
      </c>
      <c r="E3659" s="230" t="str">
        <f>IFERROR(IF(ForbDraft!L3674&lt;&gt;"",ABS(ForbDraft!L3674),""),"")</f>
        <v/>
      </c>
      <c r="F3659" s="230" t="str">
        <f>IFERROR(IF(ForbDraft!K3674&lt;&gt;"",ForbDraft!K3674,""),"")</f>
        <v/>
      </c>
    </row>
    <row r="3660" spans="2:6" x14ac:dyDescent="0.2">
      <c r="B3660" s="229" t="str">
        <f>IFERROR(IF(ForbDraft!A3675&lt;&gt;"",ROW(ForbDraft!A3675),""),"")</f>
        <v/>
      </c>
      <c r="C3660" s="230" t="str">
        <f>IFERROR(IF(ForbDraft!A3675&lt;&gt;"",ForbDraft!A3675,""),"")</f>
        <v/>
      </c>
      <c r="D3660" s="230" t="str">
        <f t="shared" si="57"/>
        <v/>
      </c>
      <c r="E3660" s="230" t="str">
        <f>IFERROR(IF(ForbDraft!L3675&lt;&gt;"",ABS(ForbDraft!L3675),""),"")</f>
        <v/>
      </c>
      <c r="F3660" s="230" t="str">
        <f>IFERROR(IF(ForbDraft!K3675&lt;&gt;"",ForbDraft!K3675,""),"")</f>
        <v/>
      </c>
    </row>
    <row r="3661" spans="2:6" x14ac:dyDescent="0.2">
      <c r="B3661" s="229" t="str">
        <f>IFERROR(IF(ForbDraft!A3676&lt;&gt;"",ROW(ForbDraft!A3676),""),"")</f>
        <v/>
      </c>
      <c r="C3661" s="230" t="str">
        <f>IFERROR(IF(ForbDraft!A3676&lt;&gt;"",ForbDraft!A3676,""),"")</f>
        <v/>
      </c>
      <c r="D3661" s="230" t="str">
        <f t="shared" si="57"/>
        <v/>
      </c>
      <c r="E3661" s="230" t="str">
        <f>IFERROR(IF(ForbDraft!L3676&lt;&gt;"",ABS(ForbDraft!L3676),""),"")</f>
        <v/>
      </c>
      <c r="F3661" s="230" t="str">
        <f>IFERROR(IF(ForbDraft!K3676&lt;&gt;"",ForbDraft!K3676,""),"")</f>
        <v/>
      </c>
    </row>
    <row r="3662" spans="2:6" x14ac:dyDescent="0.2">
      <c r="B3662" s="229" t="str">
        <f>IFERROR(IF(ForbDraft!A3677&lt;&gt;"",ROW(ForbDraft!A3677),""),"")</f>
        <v/>
      </c>
      <c r="C3662" s="230" t="str">
        <f>IFERROR(IF(ForbDraft!A3677&lt;&gt;"",ForbDraft!A3677,""),"")</f>
        <v/>
      </c>
      <c r="D3662" s="230" t="str">
        <f t="shared" si="57"/>
        <v/>
      </c>
      <c r="E3662" s="230" t="str">
        <f>IFERROR(IF(ForbDraft!L3677&lt;&gt;"",ABS(ForbDraft!L3677),""),"")</f>
        <v/>
      </c>
      <c r="F3662" s="230" t="str">
        <f>IFERROR(IF(ForbDraft!K3677&lt;&gt;"",ForbDraft!K3677,""),"")</f>
        <v/>
      </c>
    </row>
    <row r="3663" spans="2:6" x14ac:dyDescent="0.2">
      <c r="B3663" s="229" t="str">
        <f>IFERROR(IF(ForbDraft!A3678&lt;&gt;"",ROW(ForbDraft!A3678),""),"")</f>
        <v/>
      </c>
      <c r="C3663" s="230" t="str">
        <f>IFERROR(IF(ForbDraft!A3678&lt;&gt;"",ForbDraft!A3678,""),"")</f>
        <v/>
      </c>
      <c r="D3663" s="230" t="str">
        <f t="shared" si="57"/>
        <v/>
      </c>
      <c r="E3663" s="230" t="str">
        <f>IFERROR(IF(ForbDraft!L3678&lt;&gt;"",ABS(ForbDraft!L3678),""),"")</f>
        <v/>
      </c>
      <c r="F3663" s="230" t="str">
        <f>IFERROR(IF(ForbDraft!K3678&lt;&gt;"",ForbDraft!K3678,""),"")</f>
        <v/>
      </c>
    </row>
    <row r="3664" spans="2:6" x14ac:dyDescent="0.2">
      <c r="B3664" s="229" t="str">
        <f>IFERROR(IF(ForbDraft!A3679&lt;&gt;"",ROW(ForbDraft!A3679),""),"")</f>
        <v/>
      </c>
      <c r="C3664" s="230" t="str">
        <f>IFERROR(IF(ForbDraft!A3679&lt;&gt;"",ForbDraft!A3679,""),"")</f>
        <v/>
      </c>
      <c r="D3664" s="230" t="str">
        <f t="shared" si="57"/>
        <v/>
      </c>
      <c r="E3664" s="230" t="str">
        <f>IFERROR(IF(ForbDraft!L3679&lt;&gt;"",ABS(ForbDraft!L3679),""),"")</f>
        <v/>
      </c>
      <c r="F3664" s="230" t="str">
        <f>IFERROR(IF(ForbDraft!K3679&lt;&gt;"",ForbDraft!K3679,""),"")</f>
        <v/>
      </c>
    </row>
    <row r="3665" spans="2:6" x14ac:dyDescent="0.2">
      <c r="B3665" s="229" t="str">
        <f>IFERROR(IF(ForbDraft!A3680&lt;&gt;"",ROW(ForbDraft!A3680),""),"")</f>
        <v/>
      </c>
      <c r="C3665" s="230" t="str">
        <f>IFERROR(IF(ForbDraft!A3680&lt;&gt;"",ForbDraft!A3680,""),"")</f>
        <v/>
      </c>
      <c r="D3665" s="230" t="str">
        <f t="shared" si="57"/>
        <v/>
      </c>
      <c r="E3665" s="230" t="str">
        <f>IFERROR(IF(ForbDraft!L3680&lt;&gt;"",ABS(ForbDraft!L3680),""),"")</f>
        <v/>
      </c>
      <c r="F3665" s="230" t="str">
        <f>IFERROR(IF(ForbDraft!K3680&lt;&gt;"",ForbDraft!K3680,""),"")</f>
        <v/>
      </c>
    </row>
    <row r="3666" spans="2:6" x14ac:dyDescent="0.2">
      <c r="B3666" s="229" t="str">
        <f>IFERROR(IF(ForbDraft!A3681&lt;&gt;"",ROW(ForbDraft!A3681),""),"")</f>
        <v/>
      </c>
      <c r="C3666" s="230" t="str">
        <f>IFERROR(IF(ForbDraft!A3681&lt;&gt;"",ForbDraft!A3681,""),"")</f>
        <v/>
      </c>
      <c r="D3666" s="230" t="str">
        <f t="shared" si="57"/>
        <v/>
      </c>
      <c r="E3666" s="230" t="str">
        <f>IFERROR(IF(ForbDraft!L3681&lt;&gt;"",ABS(ForbDraft!L3681),""),"")</f>
        <v/>
      </c>
      <c r="F3666" s="230" t="str">
        <f>IFERROR(IF(ForbDraft!K3681&lt;&gt;"",ForbDraft!K3681,""),"")</f>
        <v/>
      </c>
    </row>
    <row r="3667" spans="2:6" x14ac:dyDescent="0.2">
      <c r="B3667" s="229" t="str">
        <f>IFERROR(IF(ForbDraft!A3682&lt;&gt;"",ROW(ForbDraft!A3682),""),"")</f>
        <v/>
      </c>
      <c r="C3667" s="230" t="str">
        <f>IFERROR(IF(ForbDraft!A3682&lt;&gt;"",ForbDraft!A3682,""),"")</f>
        <v/>
      </c>
      <c r="D3667" s="230" t="str">
        <f t="shared" si="57"/>
        <v/>
      </c>
      <c r="E3667" s="230" t="str">
        <f>IFERROR(IF(ForbDraft!L3682&lt;&gt;"",ABS(ForbDraft!L3682),""),"")</f>
        <v/>
      </c>
      <c r="F3667" s="230" t="str">
        <f>IFERROR(IF(ForbDraft!K3682&lt;&gt;"",ForbDraft!K3682,""),"")</f>
        <v/>
      </c>
    </row>
    <row r="3668" spans="2:6" x14ac:dyDescent="0.2">
      <c r="B3668" s="229" t="str">
        <f>IFERROR(IF(ForbDraft!A3683&lt;&gt;"",ROW(ForbDraft!A3683),""),"")</f>
        <v/>
      </c>
      <c r="C3668" s="230" t="str">
        <f>IFERROR(IF(ForbDraft!A3683&lt;&gt;"",ForbDraft!A3683,""),"")</f>
        <v/>
      </c>
      <c r="D3668" s="230" t="str">
        <f t="shared" si="57"/>
        <v/>
      </c>
      <c r="E3668" s="230" t="str">
        <f>IFERROR(IF(ForbDraft!L3683&lt;&gt;"",ABS(ForbDraft!L3683),""),"")</f>
        <v/>
      </c>
      <c r="F3668" s="230" t="str">
        <f>IFERROR(IF(ForbDraft!K3683&lt;&gt;"",ForbDraft!K3683,""),"")</f>
        <v/>
      </c>
    </row>
    <row r="3669" spans="2:6" x14ac:dyDescent="0.2">
      <c r="B3669" s="229" t="str">
        <f>IFERROR(IF(ForbDraft!A3684&lt;&gt;"",ROW(ForbDraft!A3684),""),"")</f>
        <v/>
      </c>
      <c r="C3669" s="230" t="str">
        <f>IFERROR(IF(ForbDraft!A3684&lt;&gt;"",ForbDraft!A3684,""),"")</f>
        <v/>
      </c>
      <c r="D3669" s="230" t="str">
        <f t="shared" si="57"/>
        <v/>
      </c>
      <c r="E3669" s="230" t="str">
        <f>IFERROR(IF(ForbDraft!L3684&lt;&gt;"",ABS(ForbDraft!L3684),""),"")</f>
        <v/>
      </c>
      <c r="F3669" s="230" t="str">
        <f>IFERROR(IF(ForbDraft!K3684&lt;&gt;"",ForbDraft!K3684,""),"")</f>
        <v/>
      </c>
    </row>
    <row r="3670" spans="2:6" x14ac:dyDescent="0.2">
      <c r="B3670" s="229" t="str">
        <f>IFERROR(IF(ForbDraft!A3685&lt;&gt;"",ROW(ForbDraft!A3685),""),"")</f>
        <v/>
      </c>
      <c r="C3670" s="230" t="str">
        <f>IFERROR(IF(ForbDraft!A3685&lt;&gt;"",ForbDraft!A3685,""),"")</f>
        <v/>
      </c>
      <c r="D3670" s="230" t="str">
        <f t="shared" si="57"/>
        <v/>
      </c>
      <c r="E3670" s="230" t="str">
        <f>IFERROR(IF(ForbDraft!L3685&lt;&gt;"",ABS(ForbDraft!L3685),""),"")</f>
        <v/>
      </c>
      <c r="F3670" s="230" t="str">
        <f>IFERROR(IF(ForbDraft!K3685&lt;&gt;"",ForbDraft!K3685,""),"")</f>
        <v/>
      </c>
    </row>
    <row r="3671" spans="2:6" x14ac:dyDescent="0.2">
      <c r="B3671" s="229" t="str">
        <f>IFERROR(IF(ForbDraft!A3686&lt;&gt;"",ROW(ForbDraft!A3686),""),"")</f>
        <v/>
      </c>
      <c r="C3671" s="230" t="str">
        <f>IFERROR(IF(ForbDraft!A3686&lt;&gt;"",ForbDraft!A3686,""),"")</f>
        <v/>
      </c>
      <c r="D3671" s="230" t="str">
        <f t="shared" si="57"/>
        <v/>
      </c>
      <c r="E3671" s="230" t="str">
        <f>IFERROR(IF(ForbDraft!L3686&lt;&gt;"",ABS(ForbDraft!L3686),""),"")</f>
        <v/>
      </c>
      <c r="F3671" s="230" t="str">
        <f>IFERROR(IF(ForbDraft!K3686&lt;&gt;"",ForbDraft!K3686,""),"")</f>
        <v/>
      </c>
    </row>
    <row r="3672" spans="2:6" x14ac:dyDescent="0.2">
      <c r="B3672" s="229" t="str">
        <f>IFERROR(IF(ForbDraft!A3687&lt;&gt;"",ROW(ForbDraft!A3687),""),"")</f>
        <v/>
      </c>
      <c r="C3672" s="230" t="str">
        <f>IFERROR(IF(ForbDraft!A3687&lt;&gt;"",ForbDraft!A3687,""),"")</f>
        <v/>
      </c>
      <c r="D3672" s="230" t="str">
        <f t="shared" si="57"/>
        <v/>
      </c>
      <c r="E3672" s="230" t="str">
        <f>IFERROR(IF(ForbDraft!L3687&lt;&gt;"",ABS(ForbDraft!L3687),""),"")</f>
        <v/>
      </c>
      <c r="F3672" s="230" t="str">
        <f>IFERROR(IF(ForbDraft!K3687&lt;&gt;"",ForbDraft!K3687,""),"")</f>
        <v/>
      </c>
    </row>
    <row r="3673" spans="2:6" x14ac:dyDescent="0.2">
      <c r="B3673" s="229" t="str">
        <f>IFERROR(IF(ForbDraft!A3688&lt;&gt;"",ROW(ForbDraft!A3688),""),"")</f>
        <v/>
      </c>
      <c r="C3673" s="230" t="str">
        <f>IFERROR(IF(ForbDraft!A3688&lt;&gt;"",ForbDraft!A3688,""),"")</f>
        <v/>
      </c>
      <c r="D3673" s="230" t="str">
        <f t="shared" si="57"/>
        <v/>
      </c>
      <c r="E3673" s="230" t="str">
        <f>IFERROR(IF(ForbDraft!L3688&lt;&gt;"",ABS(ForbDraft!L3688),""),"")</f>
        <v/>
      </c>
      <c r="F3673" s="230" t="str">
        <f>IFERROR(IF(ForbDraft!K3688&lt;&gt;"",ForbDraft!K3688,""),"")</f>
        <v/>
      </c>
    </row>
    <row r="3674" spans="2:6" x14ac:dyDescent="0.2">
      <c r="B3674" s="229" t="str">
        <f>IFERROR(IF(ForbDraft!A3689&lt;&gt;"",ROW(ForbDraft!A3689),""),"")</f>
        <v/>
      </c>
      <c r="C3674" s="230" t="str">
        <f>IFERROR(IF(ForbDraft!A3689&lt;&gt;"",ForbDraft!A3689,""),"")</f>
        <v/>
      </c>
      <c r="D3674" s="230" t="str">
        <f t="shared" si="57"/>
        <v/>
      </c>
      <c r="E3674" s="230" t="str">
        <f>IFERROR(IF(ForbDraft!L3689&lt;&gt;"",ABS(ForbDraft!L3689),""),"")</f>
        <v/>
      </c>
      <c r="F3674" s="230" t="str">
        <f>IFERROR(IF(ForbDraft!K3689&lt;&gt;"",ForbDraft!K3689,""),"")</f>
        <v/>
      </c>
    </row>
    <row r="3675" spans="2:6" x14ac:dyDescent="0.2">
      <c r="B3675" s="229" t="str">
        <f>IFERROR(IF(ForbDraft!A3690&lt;&gt;"",ROW(ForbDraft!A3690),""),"")</f>
        <v/>
      </c>
      <c r="C3675" s="230" t="str">
        <f>IFERROR(IF(ForbDraft!A3690&lt;&gt;"",ForbDraft!A3690,""),"")</f>
        <v/>
      </c>
      <c r="D3675" s="230" t="str">
        <f t="shared" si="57"/>
        <v/>
      </c>
      <c r="E3675" s="230" t="str">
        <f>IFERROR(IF(ForbDraft!L3690&lt;&gt;"",ABS(ForbDraft!L3690),""),"")</f>
        <v/>
      </c>
      <c r="F3675" s="230" t="str">
        <f>IFERROR(IF(ForbDraft!K3690&lt;&gt;"",ForbDraft!K3690,""),"")</f>
        <v/>
      </c>
    </row>
    <row r="3676" spans="2:6" x14ac:dyDescent="0.2">
      <c r="B3676" s="229" t="str">
        <f>IFERROR(IF(ForbDraft!A3691&lt;&gt;"",ROW(ForbDraft!A3691),""),"")</f>
        <v/>
      </c>
      <c r="C3676" s="230" t="str">
        <f>IFERROR(IF(ForbDraft!A3691&lt;&gt;"",ForbDraft!A3691,""),"")</f>
        <v/>
      </c>
      <c r="D3676" s="230" t="str">
        <f t="shared" si="57"/>
        <v/>
      </c>
      <c r="E3676" s="230" t="str">
        <f>IFERROR(IF(ForbDraft!L3691&lt;&gt;"",ABS(ForbDraft!L3691),""),"")</f>
        <v/>
      </c>
      <c r="F3676" s="230" t="str">
        <f>IFERROR(IF(ForbDraft!K3691&lt;&gt;"",ForbDraft!K3691,""),"")</f>
        <v/>
      </c>
    </row>
    <row r="3677" spans="2:6" x14ac:dyDescent="0.2">
      <c r="B3677" s="229" t="str">
        <f>IFERROR(IF(ForbDraft!A3692&lt;&gt;"",ROW(ForbDraft!A3692),""),"")</f>
        <v/>
      </c>
      <c r="C3677" s="230" t="str">
        <f>IFERROR(IF(ForbDraft!A3692&lt;&gt;"",ForbDraft!A3692,""),"")</f>
        <v/>
      </c>
      <c r="D3677" s="230" t="str">
        <f t="shared" si="57"/>
        <v/>
      </c>
      <c r="E3677" s="230" t="str">
        <f>IFERROR(IF(ForbDraft!L3692&lt;&gt;"",ABS(ForbDraft!L3692),""),"")</f>
        <v/>
      </c>
      <c r="F3677" s="230" t="str">
        <f>IFERROR(IF(ForbDraft!K3692&lt;&gt;"",ForbDraft!K3692,""),"")</f>
        <v/>
      </c>
    </row>
    <row r="3678" spans="2:6" x14ac:dyDescent="0.2">
      <c r="B3678" s="229" t="str">
        <f>IFERROR(IF(ForbDraft!A3693&lt;&gt;"",ROW(ForbDraft!A3693),""),"")</f>
        <v/>
      </c>
      <c r="C3678" s="230" t="str">
        <f>IFERROR(IF(ForbDraft!A3693&lt;&gt;"",ForbDraft!A3693,""),"")</f>
        <v/>
      </c>
      <c r="D3678" s="230" t="str">
        <f t="shared" si="57"/>
        <v/>
      </c>
      <c r="E3678" s="230" t="str">
        <f>IFERROR(IF(ForbDraft!L3693&lt;&gt;"",ABS(ForbDraft!L3693),""),"")</f>
        <v/>
      </c>
      <c r="F3678" s="230" t="str">
        <f>IFERROR(IF(ForbDraft!K3693&lt;&gt;"",ForbDraft!K3693,""),"")</f>
        <v/>
      </c>
    </row>
    <row r="3679" spans="2:6" x14ac:dyDescent="0.2">
      <c r="B3679" s="229" t="str">
        <f>IFERROR(IF(ForbDraft!A3694&lt;&gt;"",ROW(ForbDraft!A3694),""),"")</f>
        <v/>
      </c>
      <c r="C3679" s="230" t="str">
        <f>IFERROR(IF(ForbDraft!A3694&lt;&gt;"",ForbDraft!A3694,""),"")</f>
        <v/>
      </c>
      <c r="D3679" s="230" t="str">
        <f t="shared" si="57"/>
        <v/>
      </c>
      <c r="E3679" s="230" t="str">
        <f>IFERROR(IF(ForbDraft!L3694&lt;&gt;"",ABS(ForbDraft!L3694),""),"")</f>
        <v/>
      </c>
      <c r="F3679" s="230" t="str">
        <f>IFERROR(IF(ForbDraft!K3694&lt;&gt;"",ForbDraft!K3694,""),"")</f>
        <v/>
      </c>
    </row>
    <row r="3680" spans="2:6" x14ac:dyDescent="0.2">
      <c r="B3680" s="229" t="str">
        <f>IFERROR(IF(ForbDraft!A3695&lt;&gt;"",ROW(ForbDraft!A3695),""),"")</f>
        <v/>
      </c>
      <c r="C3680" s="230" t="str">
        <f>IFERROR(IF(ForbDraft!A3695&lt;&gt;"",ForbDraft!A3695,""),"")</f>
        <v/>
      </c>
      <c r="D3680" s="230" t="str">
        <f t="shared" si="57"/>
        <v/>
      </c>
      <c r="E3680" s="230" t="str">
        <f>IFERROR(IF(ForbDraft!L3695&lt;&gt;"",ABS(ForbDraft!L3695),""),"")</f>
        <v/>
      </c>
      <c r="F3680" s="230" t="str">
        <f>IFERROR(IF(ForbDraft!K3695&lt;&gt;"",ForbDraft!K3695,""),"")</f>
        <v/>
      </c>
    </row>
    <row r="3681" spans="2:6" x14ac:dyDescent="0.2">
      <c r="B3681" s="229" t="str">
        <f>IFERROR(IF(ForbDraft!A3696&lt;&gt;"",ROW(ForbDraft!A3696),""),"")</f>
        <v/>
      </c>
      <c r="C3681" s="230" t="str">
        <f>IFERROR(IF(ForbDraft!A3696&lt;&gt;"",ForbDraft!A3696,""),"")</f>
        <v/>
      </c>
      <c r="D3681" s="230" t="str">
        <f t="shared" si="57"/>
        <v/>
      </c>
      <c r="E3681" s="230" t="str">
        <f>IFERROR(IF(ForbDraft!L3696&lt;&gt;"",ABS(ForbDraft!L3696),""),"")</f>
        <v/>
      </c>
      <c r="F3681" s="230" t="str">
        <f>IFERROR(IF(ForbDraft!K3696&lt;&gt;"",ForbDraft!K3696,""),"")</f>
        <v/>
      </c>
    </row>
    <row r="3682" spans="2:6" x14ac:dyDescent="0.2">
      <c r="B3682" s="229" t="str">
        <f>IFERROR(IF(ForbDraft!A3697&lt;&gt;"",ROW(ForbDraft!A3697),""),"")</f>
        <v/>
      </c>
      <c r="C3682" s="230" t="str">
        <f>IFERROR(IF(ForbDraft!A3697&lt;&gt;"",ForbDraft!A3697,""),"")</f>
        <v/>
      </c>
      <c r="D3682" s="230" t="str">
        <f t="shared" si="57"/>
        <v/>
      </c>
      <c r="E3682" s="230" t="str">
        <f>IFERROR(IF(ForbDraft!L3697&lt;&gt;"",ABS(ForbDraft!L3697),""),"")</f>
        <v/>
      </c>
      <c r="F3682" s="230" t="str">
        <f>IFERROR(IF(ForbDraft!K3697&lt;&gt;"",ForbDraft!K3697,""),"")</f>
        <v/>
      </c>
    </row>
    <row r="3683" spans="2:6" x14ac:dyDescent="0.2">
      <c r="B3683" s="229" t="str">
        <f>IFERROR(IF(ForbDraft!A3698&lt;&gt;"",ROW(ForbDraft!A3698),""),"")</f>
        <v/>
      </c>
      <c r="C3683" s="230" t="str">
        <f>IFERROR(IF(ForbDraft!A3698&lt;&gt;"",ForbDraft!A3698,""),"")</f>
        <v/>
      </c>
      <c r="D3683" s="230" t="str">
        <f t="shared" si="57"/>
        <v/>
      </c>
      <c r="E3683" s="230" t="str">
        <f>IFERROR(IF(ForbDraft!L3698&lt;&gt;"",ABS(ForbDraft!L3698),""),"")</f>
        <v/>
      </c>
      <c r="F3683" s="230" t="str">
        <f>IFERROR(IF(ForbDraft!K3698&lt;&gt;"",ForbDraft!K3698,""),"")</f>
        <v/>
      </c>
    </row>
    <row r="3684" spans="2:6" x14ac:dyDescent="0.2">
      <c r="B3684" s="229" t="str">
        <f>IFERROR(IF(ForbDraft!A3699&lt;&gt;"",ROW(ForbDraft!A3699),""),"")</f>
        <v/>
      </c>
      <c r="C3684" s="230" t="str">
        <f>IFERROR(IF(ForbDraft!A3699&lt;&gt;"",ForbDraft!A3699,""),"")</f>
        <v/>
      </c>
      <c r="D3684" s="230" t="str">
        <f t="shared" si="57"/>
        <v/>
      </c>
      <c r="E3684" s="230" t="str">
        <f>IFERROR(IF(ForbDraft!L3699&lt;&gt;"",ABS(ForbDraft!L3699),""),"")</f>
        <v/>
      </c>
      <c r="F3684" s="230" t="str">
        <f>IFERROR(IF(ForbDraft!K3699&lt;&gt;"",ForbDraft!K3699,""),"")</f>
        <v/>
      </c>
    </row>
    <row r="3685" spans="2:6" x14ac:dyDescent="0.2">
      <c r="B3685" s="229" t="str">
        <f>IFERROR(IF(ForbDraft!A3700&lt;&gt;"",ROW(ForbDraft!A3700),""),"")</f>
        <v/>
      </c>
      <c r="C3685" s="230" t="str">
        <f>IFERROR(IF(ForbDraft!A3700&lt;&gt;"",ForbDraft!A3700,""),"")</f>
        <v/>
      </c>
      <c r="D3685" s="230" t="str">
        <f t="shared" si="57"/>
        <v/>
      </c>
      <c r="E3685" s="230" t="str">
        <f>IFERROR(IF(ForbDraft!L3700&lt;&gt;"",ABS(ForbDraft!L3700),""),"")</f>
        <v/>
      </c>
      <c r="F3685" s="230" t="str">
        <f>IFERROR(IF(ForbDraft!K3700&lt;&gt;"",ForbDraft!K3700,""),"")</f>
        <v/>
      </c>
    </row>
    <row r="3686" spans="2:6" x14ac:dyDescent="0.2">
      <c r="B3686" s="229" t="str">
        <f>IFERROR(IF(ForbDraft!A3701&lt;&gt;"",ROW(ForbDraft!A3701),""),"")</f>
        <v/>
      </c>
      <c r="C3686" s="230" t="str">
        <f>IFERROR(IF(ForbDraft!A3701&lt;&gt;"",ForbDraft!A3701,""),"")</f>
        <v/>
      </c>
      <c r="D3686" s="230" t="str">
        <f t="shared" si="57"/>
        <v/>
      </c>
      <c r="E3686" s="230" t="str">
        <f>IFERROR(IF(ForbDraft!L3701&lt;&gt;"",ABS(ForbDraft!L3701),""),"")</f>
        <v/>
      </c>
      <c r="F3686" s="230" t="str">
        <f>IFERROR(IF(ForbDraft!K3701&lt;&gt;"",ForbDraft!K3701,""),"")</f>
        <v/>
      </c>
    </row>
    <row r="3687" spans="2:6" x14ac:dyDescent="0.2">
      <c r="B3687" s="229" t="str">
        <f>IFERROR(IF(ForbDraft!A3702&lt;&gt;"",ROW(ForbDraft!A3702),""),"")</f>
        <v/>
      </c>
      <c r="C3687" s="230" t="str">
        <f>IFERROR(IF(ForbDraft!A3702&lt;&gt;"",ForbDraft!A3702,""),"")</f>
        <v/>
      </c>
      <c r="D3687" s="230" t="str">
        <f t="shared" si="57"/>
        <v/>
      </c>
      <c r="E3687" s="230" t="str">
        <f>IFERROR(IF(ForbDraft!L3702&lt;&gt;"",ABS(ForbDraft!L3702),""),"")</f>
        <v/>
      </c>
      <c r="F3687" s="230" t="str">
        <f>IFERROR(IF(ForbDraft!K3702&lt;&gt;"",ForbDraft!K3702,""),"")</f>
        <v/>
      </c>
    </row>
    <row r="3688" spans="2:6" x14ac:dyDescent="0.2">
      <c r="B3688" s="229" t="str">
        <f>IFERROR(IF(ForbDraft!A3703&lt;&gt;"",ROW(ForbDraft!A3703),""),"")</f>
        <v/>
      </c>
      <c r="C3688" s="230" t="str">
        <f>IFERROR(IF(ForbDraft!A3703&lt;&gt;"",ForbDraft!A3703,""),"")</f>
        <v/>
      </c>
      <c r="D3688" s="230" t="str">
        <f t="shared" si="57"/>
        <v/>
      </c>
      <c r="E3688" s="230" t="str">
        <f>IFERROR(IF(ForbDraft!L3703&lt;&gt;"",ABS(ForbDraft!L3703),""),"")</f>
        <v/>
      </c>
      <c r="F3688" s="230" t="str">
        <f>IFERROR(IF(ForbDraft!K3703&lt;&gt;"",ForbDraft!K3703,""),"")</f>
        <v/>
      </c>
    </row>
    <row r="3689" spans="2:6" x14ac:dyDescent="0.2">
      <c r="B3689" s="229" t="str">
        <f>IFERROR(IF(ForbDraft!A3704&lt;&gt;"",ROW(ForbDraft!A3704),""),"")</f>
        <v/>
      </c>
      <c r="C3689" s="230" t="str">
        <f>IFERROR(IF(ForbDraft!A3704&lt;&gt;"",ForbDraft!A3704,""),"")</f>
        <v/>
      </c>
      <c r="D3689" s="230" t="str">
        <f t="shared" si="57"/>
        <v/>
      </c>
      <c r="E3689" s="230" t="str">
        <f>IFERROR(IF(ForbDraft!L3704&lt;&gt;"",ABS(ForbDraft!L3704),""),"")</f>
        <v/>
      </c>
      <c r="F3689" s="230" t="str">
        <f>IFERROR(IF(ForbDraft!K3704&lt;&gt;"",ForbDraft!K3704,""),"")</f>
        <v/>
      </c>
    </row>
    <row r="3690" spans="2:6" x14ac:dyDescent="0.2">
      <c r="B3690" s="229" t="str">
        <f>IFERROR(IF(ForbDraft!A3705&lt;&gt;"",ROW(ForbDraft!A3705),""),"")</f>
        <v/>
      </c>
      <c r="C3690" s="230" t="str">
        <f>IFERROR(IF(ForbDraft!A3705&lt;&gt;"",ForbDraft!A3705,""),"")</f>
        <v/>
      </c>
      <c r="D3690" s="230" t="str">
        <f t="shared" si="57"/>
        <v/>
      </c>
      <c r="E3690" s="230" t="str">
        <f>IFERROR(IF(ForbDraft!L3705&lt;&gt;"",ABS(ForbDraft!L3705),""),"")</f>
        <v/>
      </c>
      <c r="F3690" s="230" t="str">
        <f>IFERROR(IF(ForbDraft!K3705&lt;&gt;"",ForbDraft!K3705,""),"")</f>
        <v/>
      </c>
    </row>
    <row r="3691" spans="2:6" x14ac:dyDescent="0.2">
      <c r="B3691" s="229" t="str">
        <f>IFERROR(IF(ForbDraft!A3706&lt;&gt;"",ROW(ForbDraft!A3706),""),"")</f>
        <v/>
      </c>
      <c r="C3691" s="230" t="str">
        <f>IFERROR(IF(ForbDraft!A3706&lt;&gt;"",ForbDraft!A3706,""),"")</f>
        <v/>
      </c>
      <c r="D3691" s="230" t="str">
        <f t="shared" si="57"/>
        <v/>
      </c>
      <c r="E3691" s="230" t="str">
        <f>IFERROR(IF(ForbDraft!L3706&lt;&gt;"",ABS(ForbDraft!L3706),""),"")</f>
        <v/>
      </c>
      <c r="F3691" s="230" t="str">
        <f>IFERROR(IF(ForbDraft!K3706&lt;&gt;"",ForbDraft!K3706,""),"")</f>
        <v/>
      </c>
    </row>
    <row r="3692" spans="2:6" x14ac:dyDescent="0.2">
      <c r="B3692" s="229" t="str">
        <f>IFERROR(IF(ForbDraft!A3707&lt;&gt;"",ROW(ForbDraft!A3707),""),"")</f>
        <v/>
      </c>
      <c r="C3692" s="230" t="str">
        <f>IFERROR(IF(ForbDraft!A3707&lt;&gt;"",ForbDraft!A3707,""),"")</f>
        <v/>
      </c>
      <c r="D3692" s="230" t="str">
        <f t="shared" si="57"/>
        <v/>
      </c>
      <c r="E3692" s="230" t="str">
        <f>IFERROR(IF(ForbDraft!L3707&lt;&gt;"",ABS(ForbDraft!L3707),""),"")</f>
        <v/>
      </c>
      <c r="F3692" s="230" t="str">
        <f>IFERROR(IF(ForbDraft!K3707&lt;&gt;"",ForbDraft!K3707,""),"")</f>
        <v/>
      </c>
    </row>
    <row r="3693" spans="2:6" x14ac:dyDescent="0.2">
      <c r="B3693" s="229" t="str">
        <f>IFERROR(IF(ForbDraft!A3708&lt;&gt;"",ROW(ForbDraft!A3708),""),"")</f>
        <v/>
      </c>
      <c r="C3693" s="230" t="str">
        <f>IFERROR(IF(ForbDraft!A3708&lt;&gt;"",ForbDraft!A3708,""),"")</f>
        <v/>
      </c>
      <c r="D3693" s="230" t="str">
        <f t="shared" si="57"/>
        <v/>
      </c>
      <c r="E3693" s="230" t="str">
        <f>IFERROR(IF(ForbDraft!L3708&lt;&gt;"",ABS(ForbDraft!L3708),""),"")</f>
        <v/>
      </c>
      <c r="F3693" s="230" t="str">
        <f>IFERROR(IF(ForbDraft!K3708&lt;&gt;"",ForbDraft!K3708,""),"")</f>
        <v/>
      </c>
    </row>
    <row r="3694" spans="2:6" x14ac:dyDescent="0.2">
      <c r="B3694" s="229" t="str">
        <f>IFERROR(IF(ForbDraft!A3709&lt;&gt;"",ROW(ForbDraft!A3709),""),"")</f>
        <v/>
      </c>
      <c r="C3694" s="230" t="str">
        <f>IFERROR(IF(ForbDraft!A3709&lt;&gt;"",ForbDraft!A3709,""),"")</f>
        <v/>
      </c>
      <c r="D3694" s="230" t="str">
        <f t="shared" si="57"/>
        <v/>
      </c>
      <c r="E3694" s="230" t="str">
        <f>IFERROR(IF(ForbDraft!L3709&lt;&gt;"",ABS(ForbDraft!L3709),""),"")</f>
        <v/>
      </c>
      <c r="F3694" s="230" t="str">
        <f>IFERROR(IF(ForbDraft!K3709&lt;&gt;"",ForbDraft!K3709,""),"")</f>
        <v/>
      </c>
    </row>
    <row r="3695" spans="2:6" x14ac:dyDescent="0.2">
      <c r="B3695" s="229" t="str">
        <f>IFERROR(IF(ForbDraft!A3710&lt;&gt;"",ROW(ForbDraft!A3710),""),"")</f>
        <v/>
      </c>
      <c r="C3695" s="230" t="str">
        <f>IFERROR(IF(ForbDraft!A3710&lt;&gt;"",ForbDraft!A3710,""),"")</f>
        <v/>
      </c>
      <c r="D3695" s="230" t="str">
        <f t="shared" si="57"/>
        <v/>
      </c>
      <c r="E3695" s="230" t="str">
        <f>IFERROR(IF(ForbDraft!L3710&lt;&gt;"",ABS(ForbDraft!L3710),""),"")</f>
        <v/>
      </c>
      <c r="F3695" s="230" t="str">
        <f>IFERROR(IF(ForbDraft!K3710&lt;&gt;"",ForbDraft!K3710,""),"")</f>
        <v/>
      </c>
    </row>
    <row r="3696" spans="2:6" x14ac:dyDescent="0.2">
      <c r="B3696" s="229" t="str">
        <f>IFERROR(IF(ForbDraft!A3711&lt;&gt;"",ROW(ForbDraft!A3711),""),"")</f>
        <v/>
      </c>
      <c r="C3696" s="230" t="str">
        <f>IFERROR(IF(ForbDraft!A3711&lt;&gt;"",ForbDraft!A3711,""),"")</f>
        <v/>
      </c>
      <c r="D3696" s="230" t="str">
        <f t="shared" si="57"/>
        <v/>
      </c>
      <c r="E3696" s="230" t="str">
        <f>IFERROR(IF(ForbDraft!L3711&lt;&gt;"",ABS(ForbDraft!L3711),""),"")</f>
        <v/>
      </c>
      <c r="F3696" s="230" t="str">
        <f>IFERROR(IF(ForbDraft!K3711&lt;&gt;"",ForbDraft!K3711,""),"")</f>
        <v/>
      </c>
    </row>
    <row r="3697" spans="2:6" x14ac:dyDescent="0.2">
      <c r="B3697" s="229" t="str">
        <f>IFERROR(IF(ForbDraft!A3712&lt;&gt;"",ROW(ForbDraft!A3712),""),"")</f>
        <v/>
      </c>
      <c r="C3697" s="230" t="str">
        <f>IFERROR(IF(ForbDraft!A3712&lt;&gt;"",ForbDraft!A3712,""),"")</f>
        <v/>
      </c>
      <c r="D3697" s="230" t="str">
        <f t="shared" si="57"/>
        <v/>
      </c>
      <c r="E3697" s="230" t="str">
        <f>IFERROR(IF(ForbDraft!L3712&lt;&gt;"",ABS(ForbDraft!L3712),""),"")</f>
        <v/>
      </c>
      <c r="F3697" s="230" t="str">
        <f>IFERROR(IF(ForbDraft!K3712&lt;&gt;"",ForbDraft!K3712,""),"")</f>
        <v/>
      </c>
    </row>
    <row r="3698" spans="2:6" x14ac:dyDescent="0.2">
      <c r="B3698" s="229" t="str">
        <f>IFERROR(IF(ForbDraft!A3713&lt;&gt;"",ROW(ForbDraft!A3713),""),"")</f>
        <v/>
      </c>
      <c r="C3698" s="230" t="str">
        <f>IFERROR(IF(ForbDraft!A3713&lt;&gt;"",ForbDraft!A3713,""),"")</f>
        <v/>
      </c>
      <c r="D3698" s="230" t="str">
        <f t="shared" si="57"/>
        <v/>
      </c>
      <c r="E3698" s="230" t="str">
        <f>IFERROR(IF(ForbDraft!L3713&lt;&gt;"",ABS(ForbDraft!L3713),""),"")</f>
        <v/>
      </c>
      <c r="F3698" s="230" t="str">
        <f>IFERROR(IF(ForbDraft!K3713&lt;&gt;"",ForbDraft!K3713,""),"")</f>
        <v/>
      </c>
    </row>
    <row r="3699" spans="2:6" x14ac:dyDescent="0.2">
      <c r="B3699" s="229" t="str">
        <f>IFERROR(IF(ForbDraft!A3714&lt;&gt;"",ROW(ForbDraft!A3714),""),"")</f>
        <v/>
      </c>
      <c r="C3699" s="230" t="str">
        <f>IFERROR(IF(ForbDraft!A3714&lt;&gt;"",ForbDraft!A3714,""),"")</f>
        <v/>
      </c>
      <c r="D3699" s="230" t="str">
        <f t="shared" si="57"/>
        <v/>
      </c>
      <c r="E3699" s="230" t="str">
        <f>IFERROR(IF(ForbDraft!L3714&lt;&gt;"",ABS(ForbDraft!L3714),""),"")</f>
        <v/>
      </c>
      <c r="F3699" s="230" t="str">
        <f>IFERROR(IF(ForbDraft!K3714&lt;&gt;"",ForbDraft!K3714,""),"")</f>
        <v/>
      </c>
    </row>
    <row r="3700" spans="2:6" x14ac:dyDescent="0.2">
      <c r="B3700" s="229" t="str">
        <f>IFERROR(IF(ForbDraft!A3715&lt;&gt;"",ROW(ForbDraft!A3715),""),"")</f>
        <v/>
      </c>
      <c r="C3700" s="230" t="str">
        <f>IFERROR(IF(ForbDraft!A3715&lt;&gt;"",ForbDraft!A3715,""),"")</f>
        <v/>
      </c>
      <c r="D3700" s="230" t="str">
        <f t="shared" si="57"/>
        <v/>
      </c>
      <c r="E3700" s="230" t="str">
        <f>IFERROR(IF(ForbDraft!L3715&lt;&gt;"",ABS(ForbDraft!L3715),""),"")</f>
        <v/>
      </c>
      <c r="F3700" s="230" t="str">
        <f>IFERROR(IF(ForbDraft!K3715&lt;&gt;"",ForbDraft!K3715,""),"")</f>
        <v/>
      </c>
    </row>
    <row r="3701" spans="2:6" x14ac:dyDescent="0.2">
      <c r="B3701" s="229" t="str">
        <f>IFERROR(IF(ForbDraft!A3716&lt;&gt;"",ROW(ForbDraft!A3716),""),"")</f>
        <v/>
      </c>
      <c r="C3701" s="230" t="str">
        <f>IFERROR(IF(ForbDraft!A3716&lt;&gt;"",ForbDraft!A3716,""),"")</f>
        <v/>
      </c>
      <c r="D3701" s="230" t="str">
        <f t="shared" si="57"/>
        <v/>
      </c>
      <c r="E3701" s="230" t="str">
        <f>IFERROR(IF(ForbDraft!L3716&lt;&gt;"",ABS(ForbDraft!L3716),""),"")</f>
        <v/>
      </c>
      <c r="F3701" s="230" t="str">
        <f>IFERROR(IF(ForbDraft!K3716&lt;&gt;"",ForbDraft!K3716,""),"")</f>
        <v/>
      </c>
    </row>
    <row r="3702" spans="2:6" x14ac:dyDescent="0.2">
      <c r="B3702" s="229" t="str">
        <f>IFERROR(IF(ForbDraft!A3717&lt;&gt;"",ROW(ForbDraft!A3717),""),"")</f>
        <v/>
      </c>
      <c r="C3702" s="230" t="str">
        <f>IFERROR(IF(ForbDraft!A3717&lt;&gt;"",ForbDraft!A3717,""),"")</f>
        <v/>
      </c>
      <c r="D3702" s="230" t="str">
        <f t="shared" si="57"/>
        <v/>
      </c>
      <c r="E3702" s="230" t="str">
        <f>IFERROR(IF(ForbDraft!L3717&lt;&gt;"",ABS(ForbDraft!L3717),""),"")</f>
        <v/>
      </c>
      <c r="F3702" s="230" t="str">
        <f>IFERROR(IF(ForbDraft!K3717&lt;&gt;"",ForbDraft!K3717,""),"")</f>
        <v/>
      </c>
    </row>
    <row r="3703" spans="2:6" x14ac:dyDescent="0.2">
      <c r="B3703" s="229" t="str">
        <f>IFERROR(IF(ForbDraft!A3718&lt;&gt;"",ROW(ForbDraft!A3718),""),"")</f>
        <v/>
      </c>
      <c r="C3703" s="230" t="str">
        <f>IFERROR(IF(ForbDraft!A3718&lt;&gt;"",ForbDraft!A3718,""),"")</f>
        <v/>
      </c>
      <c r="D3703" s="230" t="str">
        <f t="shared" si="57"/>
        <v/>
      </c>
      <c r="E3703" s="230" t="str">
        <f>IFERROR(IF(ForbDraft!L3718&lt;&gt;"",ABS(ForbDraft!L3718),""),"")</f>
        <v/>
      </c>
      <c r="F3703" s="230" t="str">
        <f>IFERROR(IF(ForbDraft!K3718&lt;&gt;"",ForbDraft!K3718,""),"")</f>
        <v/>
      </c>
    </row>
    <row r="3704" spans="2:6" x14ac:dyDescent="0.2">
      <c r="B3704" s="229" t="str">
        <f>IFERROR(IF(ForbDraft!A3719&lt;&gt;"",ROW(ForbDraft!A3719),""),"")</f>
        <v/>
      </c>
      <c r="C3704" s="230" t="str">
        <f>IFERROR(IF(ForbDraft!A3719&lt;&gt;"",ForbDraft!A3719,""),"")</f>
        <v/>
      </c>
      <c r="D3704" s="230" t="str">
        <f t="shared" si="57"/>
        <v/>
      </c>
      <c r="E3704" s="230" t="str">
        <f>IFERROR(IF(ForbDraft!L3719&lt;&gt;"",ABS(ForbDraft!L3719),""),"")</f>
        <v/>
      </c>
      <c r="F3704" s="230" t="str">
        <f>IFERROR(IF(ForbDraft!K3719&lt;&gt;"",ForbDraft!K3719,""),"")</f>
        <v/>
      </c>
    </row>
    <row r="3705" spans="2:6" x14ac:dyDescent="0.2">
      <c r="B3705" s="229" t="str">
        <f>IFERROR(IF(ForbDraft!A3720&lt;&gt;"",ROW(ForbDraft!A3720),""),"")</f>
        <v/>
      </c>
      <c r="C3705" s="230" t="str">
        <f>IFERROR(IF(ForbDraft!A3720&lt;&gt;"",ForbDraft!A3720,""),"")</f>
        <v/>
      </c>
      <c r="D3705" s="230" t="str">
        <f t="shared" si="57"/>
        <v/>
      </c>
      <c r="E3705" s="230" t="str">
        <f>IFERROR(IF(ForbDraft!L3720&lt;&gt;"",ABS(ForbDraft!L3720),""),"")</f>
        <v/>
      </c>
      <c r="F3705" s="230" t="str">
        <f>IFERROR(IF(ForbDraft!K3720&lt;&gt;"",ForbDraft!K3720,""),"")</f>
        <v/>
      </c>
    </row>
    <row r="3706" spans="2:6" x14ac:dyDescent="0.2">
      <c r="B3706" s="229" t="str">
        <f>IFERROR(IF(ForbDraft!A3721&lt;&gt;"",ROW(ForbDraft!A3721),""),"")</f>
        <v/>
      </c>
      <c r="C3706" s="230" t="str">
        <f>IFERROR(IF(ForbDraft!A3721&lt;&gt;"",ForbDraft!A3721,""),"")</f>
        <v/>
      </c>
      <c r="D3706" s="230" t="str">
        <f t="shared" si="57"/>
        <v/>
      </c>
      <c r="E3706" s="230" t="str">
        <f>IFERROR(IF(ForbDraft!L3721&lt;&gt;"",ABS(ForbDraft!L3721),""),"")</f>
        <v/>
      </c>
      <c r="F3706" s="230" t="str">
        <f>IFERROR(IF(ForbDraft!K3721&lt;&gt;"",ForbDraft!K3721,""),"")</f>
        <v/>
      </c>
    </row>
    <row r="3707" spans="2:6" x14ac:dyDescent="0.2">
      <c r="B3707" s="229" t="str">
        <f>IFERROR(IF(ForbDraft!A3722&lt;&gt;"",ROW(ForbDraft!A3722),""),"")</f>
        <v/>
      </c>
      <c r="C3707" s="230" t="str">
        <f>IFERROR(IF(ForbDraft!A3722&lt;&gt;"",ForbDraft!A3722,""),"")</f>
        <v/>
      </c>
      <c r="D3707" s="230" t="str">
        <f t="shared" si="57"/>
        <v/>
      </c>
      <c r="E3707" s="230" t="str">
        <f>IFERROR(IF(ForbDraft!L3722&lt;&gt;"",ABS(ForbDraft!L3722),""),"")</f>
        <v/>
      </c>
      <c r="F3707" s="230" t="str">
        <f>IFERROR(IF(ForbDraft!K3722&lt;&gt;"",ForbDraft!K3722,""),"")</f>
        <v/>
      </c>
    </row>
    <row r="3708" spans="2:6" x14ac:dyDescent="0.2">
      <c r="B3708" s="229" t="str">
        <f>IFERROR(IF(ForbDraft!A3723&lt;&gt;"",ROW(ForbDraft!A3723),""),"")</f>
        <v/>
      </c>
      <c r="C3708" s="230" t="str">
        <f>IFERROR(IF(ForbDraft!A3723&lt;&gt;"",ForbDraft!A3723,""),"")</f>
        <v/>
      </c>
      <c r="D3708" s="230" t="str">
        <f t="shared" si="57"/>
        <v/>
      </c>
      <c r="E3708" s="230" t="str">
        <f>IFERROR(IF(ForbDraft!L3723&lt;&gt;"",ABS(ForbDraft!L3723),""),"")</f>
        <v/>
      </c>
      <c r="F3708" s="230" t="str">
        <f>IFERROR(IF(ForbDraft!K3723&lt;&gt;"",ForbDraft!K3723,""),"")</f>
        <v/>
      </c>
    </row>
    <row r="3709" spans="2:6" x14ac:dyDescent="0.2">
      <c r="B3709" s="229" t="str">
        <f>IFERROR(IF(ForbDraft!A3724&lt;&gt;"",ROW(ForbDraft!A3724),""),"")</f>
        <v/>
      </c>
      <c r="C3709" s="230" t="str">
        <f>IFERROR(IF(ForbDraft!A3724&lt;&gt;"",ForbDraft!A3724,""),"")</f>
        <v/>
      </c>
      <c r="D3709" s="230" t="str">
        <f t="shared" si="57"/>
        <v/>
      </c>
      <c r="E3709" s="230" t="str">
        <f>IFERROR(IF(ForbDraft!L3724&lt;&gt;"",ABS(ForbDraft!L3724),""),"")</f>
        <v/>
      </c>
      <c r="F3709" s="230" t="str">
        <f>IFERROR(IF(ForbDraft!K3724&lt;&gt;"",ForbDraft!K3724,""),"")</f>
        <v/>
      </c>
    </row>
    <row r="3710" spans="2:6" x14ac:dyDescent="0.2">
      <c r="B3710" s="229" t="str">
        <f>IFERROR(IF(ForbDraft!A3725&lt;&gt;"",ROW(ForbDraft!A3725),""),"")</f>
        <v/>
      </c>
      <c r="C3710" s="230" t="str">
        <f>IFERROR(IF(ForbDraft!A3725&lt;&gt;"",ForbDraft!A3725,""),"")</f>
        <v/>
      </c>
      <c r="D3710" s="230" t="str">
        <f t="shared" si="57"/>
        <v/>
      </c>
      <c r="E3710" s="230" t="str">
        <f>IFERROR(IF(ForbDraft!L3725&lt;&gt;"",ABS(ForbDraft!L3725),""),"")</f>
        <v/>
      </c>
      <c r="F3710" s="230" t="str">
        <f>IFERROR(IF(ForbDraft!K3725&lt;&gt;"",ForbDraft!K3725,""),"")</f>
        <v/>
      </c>
    </row>
    <row r="3711" spans="2:6" x14ac:dyDescent="0.2">
      <c r="B3711" s="229" t="str">
        <f>IFERROR(IF(ForbDraft!A3726&lt;&gt;"",ROW(ForbDraft!A3726),""),"")</f>
        <v/>
      </c>
      <c r="C3711" s="230" t="str">
        <f>IFERROR(IF(ForbDraft!A3726&lt;&gt;"",ForbDraft!A3726,""),"")</f>
        <v/>
      </c>
      <c r="D3711" s="230" t="str">
        <f t="shared" si="57"/>
        <v/>
      </c>
      <c r="E3711" s="230" t="str">
        <f>IFERROR(IF(ForbDraft!L3726&lt;&gt;"",ABS(ForbDraft!L3726),""),"")</f>
        <v/>
      </c>
      <c r="F3711" s="230" t="str">
        <f>IFERROR(IF(ForbDraft!K3726&lt;&gt;"",ForbDraft!K3726,""),"")</f>
        <v/>
      </c>
    </row>
    <row r="3712" spans="2:6" x14ac:dyDescent="0.2">
      <c r="B3712" s="229" t="str">
        <f>IFERROR(IF(ForbDraft!A3727&lt;&gt;"",ROW(ForbDraft!A3727),""),"")</f>
        <v/>
      </c>
      <c r="C3712" s="230" t="str">
        <f>IFERROR(IF(ForbDraft!A3727&lt;&gt;"",ForbDraft!A3727,""),"")</f>
        <v/>
      </c>
      <c r="D3712" s="230" t="str">
        <f t="shared" si="57"/>
        <v/>
      </c>
      <c r="E3712" s="230" t="str">
        <f>IFERROR(IF(ForbDraft!L3727&lt;&gt;"",ABS(ForbDraft!L3727),""),"")</f>
        <v/>
      </c>
      <c r="F3712" s="230" t="str">
        <f>IFERROR(IF(ForbDraft!K3727&lt;&gt;"",ForbDraft!K3727,""),"")</f>
        <v/>
      </c>
    </row>
    <row r="3713" spans="2:6" x14ac:dyDescent="0.2">
      <c r="B3713" s="229" t="str">
        <f>IFERROR(IF(ForbDraft!A3728&lt;&gt;"",ROW(ForbDraft!A3728),""),"")</f>
        <v/>
      </c>
      <c r="C3713" s="230" t="str">
        <f>IFERROR(IF(ForbDraft!A3728&lt;&gt;"",ForbDraft!A3728,""),"")</f>
        <v/>
      </c>
      <c r="D3713" s="230" t="str">
        <f t="shared" si="57"/>
        <v/>
      </c>
      <c r="E3713" s="230" t="str">
        <f>IFERROR(IF(ForbDraft!L3728&lt;&gt;"",ABS(ForbDraft!L3728),""),"")</f>
        <v/>
      </c>
      <c r="F3713" s="230" t="str">
        <f>IFERROR(IF(ForbDraft!K3728&lt;&gt;"",ForbDraft!K3728,""),"")</f>
        <v/>
      </c>
    </row>
    <row r="3714" spans="2:6" x14ac:dyDescent="0.2">
      <c r="B3714" s="229" t="str">
        <f>IFERROR(IF(ForbDraft!A3729&lt;&gt;"",ROW(ForbDraft!A3729),""),"")</f>
        <v/>
      </c>
      <c r="C3714" s="230" t="str">
        <f>IFERROR(IF(ForbDraft!A3729&lt;&gt;"",ForbDraft!A3729,""),"")</f>
        <v/>
      </c>
      <c r="D3714" s="230" t="str">
        <f t="shared" si="57"/>
        <v/>
      </c>
      <c r="E3714" s="230" t="str">
        <f>IFERROR(IF(ForbDraft!L3729&lt;&gt;"",ABS(ForbDraft!L3729),""),"")</f>
        <v/>
      </c>
      <c r="F3714" s="230" t="str">
        <f>IFERROR(IF(ForbDraft!K3729&lt;&gt;"",ForbDraft!K3729,""),"")</f>
        <v/>
      </c>
    </row>
    <row r="3715" spans="2:6" x14ac:dyDescent="0.2">
      <c r="B3715" s="229" t="str">
        <f>IFERROR(IF(ForbDraft!A3730&lt;&gt;"",ROW(ForbDraft!A3730),""),"")</f>
        <v/>
      </c>
      <c r="C3715" s="230" t="str">
        <f>IFERROR(IF(ForbDraft!A3730&lt;&gt;"",ForbDraft!A3730,""),"")</f>
        <v/>
      </c>
      <c r="D3715" s="230" t="str">
        <f t="shared" ref="D3715:D3778" si="58">IF(F3715="pH לבדיקת גבול","pH",F3715)</f>
        <v/>
      </c>
      <c r="E3715" s="230" t="str">
        <f>IFERROR(IF(ForbDraft!L3730&lt;&gt;"",ABS(ForbDraft!L3730),""),"")</f>
        <v/>
      </c>
      <c r="F3715" s="230" t="str">
        <f>IFERROR(IF(ForbDraft!K3730&lt;&gt;"",ForbDraft!K3730,""),"")</f>
        <v/>
      </c>
    </row>
    <row r="3716" spans="2:6" x14ac:dyDescent="0.2">
      <c r="B3716" s="229" t="str">
        <f>IFERROR(IF(ForbDraft!A3731&lt;&gt;"",ROW(ForbDraft!A3731),""),"")</f>
        <v/>
      </c>
      <c r="C3716" s="230" t="str">
        <f>IFERROR(IF(ForbDraft!A3731&lt;&gt;"",ForbDraft!A3731,""),"")</f>
        <v/>
      </c>
      <c r="D3716" s="230" t="str">
        <f t="shared" si="58"/>
        <v/>
      </c>
      <c r="E3716" s="230" t="str">
        <f>IFERROR(IF(ForbDraft!L3731&lt;&gt;"",ABS(ForbDraft!L3731),""),"")</f>
        <v/>
      </c>
      <c r="F3716" s="230" t="str">
        <f>IFERROR(IF(ForbDraft!K3731&lt;&gt;"",ForbDraft!K3731,""),"")</f>
        <v/>
      </c>
    </row>
    <row r="3717" spans="2:6" x14ac:dyDescent="0.2">
      <c r="B3717" s="229" t="str">
        <f>IFERROR(IF(ForbDraft!A3732&lt;&gt;"",ROW(ForbDraft!A3732),""),"")</f>
        <v/>
      </c>
      <c r="C3717" s="230" t="str">
        <f>IFERROR(IF(ForbDraft!A3732&lt;&gt;"",ForbDraft!A3732,""),"")</f>
        <v/>
      </c>
      <c r="D3717" s="230" t="str">
        <f t="shared" si="58"/>
        <v/>
      </c>
      <c r="E3717" s="230" t="str">
        <f>IFERROR(IF(ForbDraft!L3732&lt;&gt;"",ABS(ForbDraft!L3732),""),"")</f>
        <v/>
      </c>
      <c r="F3717" s="230" t="str">
        <f>IFERROR(IF(ForbDraft!K3732&lt;&gt;"",ForbDraft!K3732,""),"")</f>
        <v/>
      </c>
    </row>
    <row r="3718" spans="2:6" x14ac:dyDescent="0.2">
      <c r="B3718" s="229" t="str">
        <f>IFERROR(IF(ForbDraft!A3733&lt;&gt;"",ROW(ForbDraft!A3733),""),"")</f>
        <v/>
      </c>
      <c r="C3718" s="230" t="str">
        <f>IFERROR(IF(ForbDraft!A3733&lt;&gt;"",ForbDraft!A3733,""),"")</f>
        <v/>
      </c>
      <c r="D3718" s="230" t="str">
        <f t="shared" si="58"/>
        <v/>
      </c>
      <c r="E3718" s="230" t="str">
        <f>IFERROR(IF(ForbDraft!L3733&lt;&gt;"",ABS(ForbDraft!L3733),""),"")</f>
        <v/>
      </c>
      <c r="F3718" s="230" t="str">
        <f>IFERROR(IF(ForbDraft!K3733&lt;&gt;"",ForbDraft!K3733,""),"")</f>
        <v/>
      </c>
    </row>
    <row r="3719" spans="2:6" x14ac:dyDescent="0.2">
      <c r="B3719" s="229" t="str">
        <f>IFERROR(IF(ForbDraft!A3734&lt;&gt;"",ROW(ForbDraft!A3734),""),"")</f>
        <v/>
      </c>
      <c r="C3719" s="230" t="str">
        <f>IFERROR(IF(ForbDraft!A3734&lt;&gt;"",ForbDraft!A3734,""),"")</f>
        <v/>
      </c>
      <c r="D3719" s="230" t="str">
        <f t="shared" si="58"/>
        <v/>
      </c>
      <c r="E3719" s="230" t="str">
        <f>IFERROR(IF(ForbDraft!L3734&lt;&gt;"",ABS(ForbDraft!L3734),""),"")</f>
        <v/>
      </c>
      <c r="F3719" s="230" t="str">
        <f>IFERROR(IF(ForbDraft!K3734&lt;&gt;"",ForbDraft!K3734,""),"")</f>
        <v/>
      </c>
    </row>
    <row r="3720" spans="2:6" x14ac:dyDescent="0.2">
      <c r="B3720" s="229" t="str">
        <f>IFERROR(IF(ForbDraft!A3735&lt;&gt;"",ROW(ForbDraft!A3735),""),"")</f>
        <v/>
      </c>
      <c r="C3720" s="230" t="str">
        <f>IFERROR(IF(ForbDraft!A3735&lt;&gt;"",ForbDraft!A3735,""),"")</f>
        <v/>
      </c>
      <c r="D3720" s="230" t="str">
        <f t="shared" si="58"/>
        <v/>
      </c>
      <c r="E3720" s="230" t="str">
        <f>IFERROR(IF(ForbDraft!L3735&lt;&gt;"",ABS(ForbDraft!L3735),""),"")</f>
        <v/>
      </c>
      <c r="F3720" s="230" t="str">
        <f>IFERROR(IF(ForbDraft!K3735&lt;&gt;"",ForbDraft!K3735,""),"")</f>
        <v/>
      </c>
    </row>
    <row r="3721" spans="2:6" x14ac:dyDescent="0.2">
      <c r="B3721" s="229" t="str">
        <f>IFERROR(IF(ForbDraft!A3736&lt;&gt;"",ROW(ForbDraft!A3736),""),"")</f>
        <v/>
      </c>
      <c r="C3721" s="230" t="str">
        <f>IFERROR(IF(ForbDraft!A3736&lt;&gt;"",ForbDraft!A3736,""),"")</f>
        <v/>
      </c>
      <c r="D3721" s="230" t="str">
        <f t="shared" si="58"/>
        <v/>
      </c>
      <c r="E3721" s="230" t="str">
        <f>IFERROR(IF(ForbDraft!L3736&lt;&gt;"",ABS(ForbDraft!L3736),""),"")</f>
        <v/>
      </c>
      <c r="F3721" s="230" t="str">
        <f>IFERROR(IF(ForbDraft!K3736&lt;&gt;"",ForbDraft!K3736,""),"")</f>
        <v/>
      </c>
    </row>
    <row r="3722" spans="2:6" x14ac:dyDescent="0.2">
      <c r="B3722" s="229" t="str">
        <f>IFERROR(IF(ForbDraft!A3737&lt;&gt;"",ROW(ForbDraft!A3737),""),"")</f>
        <v/>
      </c>
      <c r="C3722" s="230" t="str">
        <f>IFERROR(IF(ForbDraft!A3737&lt;&gt;"",ForbDraft!A3737,""),"")</f>
        <v/>
      </c>
      <c r="D3722" s="230" t="str">
        <f t="shared" si="58"/>
        <v/>
      </c>
      <c r="E3722" s="230" t="str">
        <f>IFERROR(IF(ForbDraft!L3737&lt;&gt;"",ABS(ForbDraft!L3737),""),"")</f>
        <v/>
      </c>
      <c r="F3722" s="230" t="str">
        <f>IFERROR(IF(ForbDraft!K3737&lt;&gt;"",ForbDraft!K3737,""),"")</f>
        <v/>
      </c>
    </row>
    <row r="3723" spans="2:6" x14ac:dyDescent="0.2">
      <c r="B3723" s="229" t="str">
        <f>IFERROR(IF(ForbDraft!A3738&lt;&gt;"",ROW(ForbDraft!A3738),""),"")</f>
        <v/>
      </c>
      <c r="C3723" s="230" t="str">
        <f>IFERROR(IF(ForbDraft!A3738&lt;&gt;"",ForbDraft!A3738,""),"")</f>
        <v/>
      </c>
      <c r="D3723" s="230" t="str">
        <f t="shared" si="58"/>
        <v/>
      </c>
      <c r="E3723" s="230" t="str">
        <f>IFERROR(IF(ForbDraft!L3738&lt;&gt;"",ABS(ForbDraft!L3738),""),"")</f>
        <v/>
      </c>
      <c r="F3723" s="230" t="str">
        <f>IFERROR(IF(ForbDraft!K3738&lt;&gt;"",ForbDraft!K3738,""),"")</f>
        <v/>
      </c>
    </row>
    <row r="3724" spans="2:6" x14ac:dyDescent="0.2">
      <c r="B3724" s="229" t="str">
        <f>IFERROR(IF(ForbDraft!A3739&lt;&gt;"",ROW(ForbDraft!A3739),""),"")</f>
        <v/>
      </c>
      <c r="C3724" s="230" t="str">
        <f>IFERROR(IF(ForbDraft!A3739&lt;&gt;"",ForbDraft!A3739,""),"")</f>
        <v/>
      </c>
      <c r="D3724" s="230" t="str">
        <f t="shared" si="58"/>
        <v/>
      </c>
      <c r="E3724" s="230" t="str">
        <f>IFERROR(IF(ForbDraft!L3739&lt;&gt;"",ABS(ForbDraft!L3739),""),"")</f>
        <v/>
      </c>
      <c r="F3724" s="230" t="str">
        <f>IFERROR(IF(ForbDraft!K3739&lt;&gt;"",ForbDraft!K3739,""),"")</f>
        <v/>
      </c>
    </row>
    <row r="3725" spans="2:6" x14ac:dyDescent="0.2">
      <c r="B3725" s="229" t="str">
        <f>IFERROR(IF(ForbDraft!A3740&lt;&gt;"",ROW(ForbDraft!A3740),""),"")</f>
        <v/>
      </c>
      <c r="C3725" s="230" t="str">
        <f>IFERROR(IF(ForbDraft!A3740&lt;&gt;"",ForbDraft!A3740,""),"")</f>
        <v/>
      </c>
      <c r="D3725" s="230" t="str">
        <f t="shared" si="58"/>
        <v/>
      </c>
      <c r="E3725" s="230" t="str">
        <f>IFERROR(IF(ForbDraft!L3740&lt;&gt;"",ABS(ForbDraft!L3740),""),"")</f>
        <v/>
      </c>
      <c r="F3725" s="230" t="str">
        <f>IFERROR(IF(ForbDraft!K3740&lt;&gt;"",ForbDraft!K3740,""),"")</f>
        <v/>
      </c>
    </row>
    <row r="3726" spans="2:6" x14ac:dyDescent="0.2">
      <c r="B3726" s="229" t="str">
        <f>IFERROR(IF(ForbDraft!A3741&lt;&gt;"",ROW(ForbDraft!A3741),""),"")</f>
        <v/>
      </c>
      <c r="C3726" s="230" t="str">
        <f>IFERROR(IF(ForbDraft!A3741&lt;&gt;"",ForbDraft!A3741,""),"")</f>
        <v/>
      </c>
      <c r="D3726" s="230" t="str">
        <f t="shared" si="58"/>
        <v/>
      </c>
      <c r="E3726" s="230" t="str">
        <f>IFERROR(IF(ForbDraft!L3741&lt;&gt;"",ABS(ForbDraft!L3741),""),"")</f>
        <v/>
      </c>
      <c r="F3726" s="230" t="str">
        <f>IFERROR(IF(ForbDraft!K3741&lt;&gt;"",ForbDraft!K3741,""),"")</f>
        <v/>
      </c>
    </row>
    <row r="3727" spans="2:6" x14ac:dyDescent="0.2">
      <c r="B3727" s="229" t="str">
        <f>IFERROR(IF(ForbDraft!A3742&lt;&gt;"",ROW(ForbDraft!A3742),""),"")</f>
        <v/>
      </c>
      <c r="C3727" s="230" t="str">
        <f>IFERROR(IF(ForbDraft!A3742&lt;&gt;"",ForbDraft!A3742,""),"")</f>
        <v/>
      </c>
      <c r="D3727" s="230" t="str">
        <f t="shared" si="58"/>
        <v/>
      </c>
      <c r="E3727" s="230" t="str">
        <f>IFERROR(IF(ForbDraft!L3742&lt;&gt;"",ABS(ForbDraft!L3742),""),"")</f>
        <v/>
      </c>
      <c r="F3727" s="230" t="str">
        <f>IFERROR(IF(ForbDraft!K3742&lt;&gt;"",ForbDraft!K3742,""),"")</f>
        <v/>
      </c>
    </row>
    <row r="3728" spans="2:6" x14ac:dyDescent="0.2">
      <c r="B3728" s="229" t="str">
        <f>IFERROR(IF(ForbDraft!A3743&lt;&gt;"",ROW(ForbDraft!A3743),""),"")</f>
        <v/>
      </c>
      <c r="C3728" s="230" t="str">
        <f>IFERROR(IF(ForbDraft!A3743&lt;&gt;"",ForbDraft!A3743,""),"")</f>
        <v/>
      </c>
      <c r="D3728" s="230" t="str">
        <f t="shared" si="58"/>
        <v/>
      </c>
      <c r="E3728" s="230" t="str">
        <f>IFERROR(IF(ForbDraft!L3743&lt;&gt;"",ABS(ForbDraft!L3743),""),"")</f>
        <v/>
      </c>
      <c r="F3728" s="230" t="str">
        <f>IFERROR(IF(ForbDraft!K3743&lt;&gt;"",ForbDraft!K3743,""),"")</f>
        <v/>
      </c>
    </row>
    <row r="3729" spans="2:6" x14ac:dyDescent="0.2">
      <c r="B3729" s="229" t="str">
        <f>IFERROR(IF(ForbDraft!A3744&lt;&gt;"",ROW(ForbDraft!A3744),""),"")</f>
        <v/>
      </c>
      <c r="C3729" s="230" t="str">
        <f>IFERROR(IF(ForbDraft!A3744&lt;&gt;"",ForbDraft!A3744,""),"")</f>
        <v/>
      </c>
      <c r="D3729" s="230" t="str">
        <f t="shared" si="58"/>
        <v/>
      </c>
      <c r="E3729" s="230" t="str">
        <f>IFERROR(IF(ForbDraft!L3744&lt;&gt;"",ABS(ForbDraft!L3744),""),"")</f>
        <v/>
      </c>
      <c r="F3729" s="230" t="str">
        <f>IFERROR(IF(ForbDraft!K3744&lt;&gt;"",ForbDraft!K3744,""),"")</f>
        <v/>
      </c>
    </row>
    <row r="3730" spans="2:6" x14ac:dyDescent="0.2">
      <c r="B3730" s="229" t="str">
        <f>IFERROR(IF(ForbDraft!A3745&lt;&gt;"",ROW(ForbDraft!A3745),""),"")</f>
        <v/>
      </c>
      <c r="C3730" s="230" t="str">
        <f>IFERROR(IF(ForbDraft!A3745&lt;&gt;"",ForbDraft!A3745,""),"")</f>
        <v/>
      </c>
      <c r="D3730" s="230" t="str">
        <f t="shared" si="58"/>
        <v/>
      </c>
      <c r="E3730" s="230" t="str">
        <f>IFERROR(IF(ForbDraft!L3745&lt;&gt;"",ABS(ForbDraft!L3745),""),"")</f>
        <v/>
      </c>
      <c r="F3730" s="230" t="str">
        <f>IFERROR(IF(ForbDraft!K3745&lt;&gt;"",ForbDraft!K3745,""),"")</f>
        <v/>
      </c>
    </row>
    <row r="3731" spans="2:6" x14ac:dyDescent="0.2">
      <c r="B3731" s="229" t="str">
        <f>IFERROR(IF(ForbDraft!A3746&lt;&gt;"",ROW(ForbDraft!A3746),""),"")</f>
        <v/>
      </c>
      <c r="C3731" s="230" t="str">
        <f>IFERROR(IF(ForbDraft!A3746&lt;&gt;"",ForbDraft!A3746,""),"")</f>
        <v/>
      </c>
      <c r="D3731" s="230" t="str">
        <f t="shared" si="58"/>
        <v/>
      </c>
      <c r="E3731" s="230" t="str">
        <f>IFERROR(IF(ForbDraft!L3746&lt;&gt;"",ABS(ForbDraft!L3746),""),"")</f>
        <v/>
      </c>
      <c r="F3731" s="230" t="str">
        <f>IFERROR(IF(ForbDraft!K3746&lt;&gt;"",ForbDraft!K3746,""),"")</f>
        <v/>
      </c>
    </row>
    <row r="3732" spans="2:6" x14ac:dyDescent="0.2">
      <c r="B3732" s="229" t="str">
        <f>IFERROR(IF(ForbDraft!A3747&lt;&gt;"",ROW(ForbDraft!A3747),""),"")</f>
        <v/>
      </c>
      <c r="C3732" s="230" t="str">
        <f>IFERROR(IF(ForbDraft!A3747&lt;&gt;"",ForbDraft!A3747,""),"")</f>
        <v/>
      </c>
      <c r="D3732" s="230" t="str">
        <f t="shared" si="58"/>
        <v/>
      </c>
      <c r="E3732" s="230" t="str">
        <f>IFERROR(IF(ForbDraft!L3747&lt;&gt;"",ABS(ForbDraft!L3747),""),"")</f>
        <v/>
      </c>
      <c r="F3732" s="230" t="str">
        <f>IFERROR(IF(ForbDraft!K3747&lt;&gt;"",ForbDraft!K3747,""),"")</f>
        <v/>
      </c>
    </row>
    <row r="3733" spans="2:6" x14ac:dyDescent="0.2">
      <c r="B3733" s="229" t="str">
        <f>IFERROR(IF(ForbDraft!A3748&lt;&gt;"",ROW(ForbDraft!A3748),""),"")</f>
        <v/>
      </c>
      <c r="C3733" s="230" t="str">
        <f>IFERROR(IF(ForbDraft!A3748&lt;&gt;"",ForbDraft!A3748,""),"")</f>
        <v/>
      </c>
      <c r="D3733" s="230" t="str">
        <f t="shared" si="58"/>
        <v/>
      </c>
      <c r="E3733" s="230" t="str">
        <f>IFERROR(IF(ForbDraft!L3748&lt;&gt;"",ABS(ForbDraft!L3748),""),"")</f>
        <v/>
      </c>
      <c r="F3733" s="230" t="str">
        <f>IFERROR(IF(ForbDraft!K3748&lt;&gt;"",ForbDraft!K3748,""),"")</f>
        <v/>
      </c>
    </row>
    <row r="3734" spans="2:6" x14ac:dyDescent="0.2">
      <c r="B3734" s="229" t="str">
        <f>IFERROR(IF(ForbDraft!A3749&lt;&gt;"",ROW(ForbDraft!A3749),""),"")</f>
        <v/>
      </c>
      <c r="C3734" s="230" t="str">
        <f>IFERROR(IF(ForbDraft!A3749&lt;&gt;"",ForbDraft!A3749,""),"")</f>
        <v/>
      </c>
      <c r="D3734" s="230" t="str">
        <f t="shared" si="58"/>
        <v/>
      </c>
      <c r="E3734" s="230" t="str">
        <f>IFERROR(IF(ForbDraft!L3749&lt;&gt;"",ABS(ForbDraft!L3749),""),"")</f>
        <v/>
      </c>
      <c r="F3734" s="230" t="str">
        <f>IFERROR(IF(ForbDraft!K3749&lt;&gt;"",ForbDraft!K3749,""),"")</f>
        <v/>
      </c>
    </row>
    <row r="3735" spans="2:6" x14ac:dyDescent="0.2">
      <c r="B3735" s="229" t="str">
        <f>IFERROR(IF(ForbDraft!A3750&lt;&gt;"",ROW(ForbDraft!A3750),""),"")</f>
        <v/>
      </c>
      <c r="C3735" s="230" t="str">
        <f>IFERROR(IF(ForbDraft!A3750&lt;&gt;"",ForbDraft!A3750,""),"")</f>
        <v/>
      </c>
      <c r="D3735" s="230" t="str">
        <f t="shared" si="58"/>
        <v/>
      </c>
      <c r="E3735" s="230" t="str">
        <f>IFERROR(IF(ForbDraft!L3750&lt;&gt;"",ABS(ForbDraft!L3750),""),"")</f>
        <v/>
      </c>
      <c r="F3735" s="230" t="str">
        <f>IFERROR(IF(ForbDraft!K3750&lt;&gt;"",ForbDraft!K3750,""),"")</f>
        <v/>
      </c>
    </row>
    <row r="3736" spans="2:6" x14ac:dyDescent="0.2">
      <c r="B3736" s="229" t="str">
        <f>IFERROR(IF(ForbDraft!A3751&lt;&gt;"",ROW(ForbDraft!A3751),""),"")</f>
        <v/>
      </c>
      <c r="C3736" s="230" t="str">
        <f>IFERROR(IF(ForbDraft!A3751&lt;&gt;"",ForbDraft!A3751,""),"")</f>
        <v/>
      </c>
      <c r="D3736" s="230" t="str">
        <f t="shared" si="58"/>
        <v/>
      </c>
      <c r="E3736" s="230" t="str">
        <f>IFERROR(IF(ForbDraft!L3751&lt;&gt;"",ABS(ForbDraft!L3751),""),"")</f>
        <v/>
      </c>
      <c r="F3736" s="230" t="str">
        <f>IFERROR(IF(ForbDraft!K3751&lt;&gt;"",ForbDraft!K3751,""),"")</f>
        <v/>
      </c>
    </row>
    <row r="3737" spans="2:6" x14ac:dyDescent="0.2">
      <c r="B3737" s="229" t="str">
        <f>IFERROR(IF(ForbDraft!A3752&lt;&gt;"",ROW(ForbDraft!A3752),""),"")</f>
        <v/>
      </c>
      <c r="C3737" s="230" t="str">
        <f>IFERROR(IF(ForbDraft!A3752&lt;&gt;"",ForbDraft!A3752,""),"")</f>
        <v/>
      </c>
      <c r="D3737" s="230" t="str">
        <f t="shared" si="58"/>
        <v/>
      </c>
      <c r="E3737" s="230" t="str">
        <f>IFERROR(IF(ForbDraft!L3752&lt;&gt;"",ABS(ForbDraft!L3752),""),"")</f>
        <v/>
      </c>
      <c r="F3737" s="230" t="str">
        <f>IFERROR(IF(ForbDraft!K3752&lt;&gt;"",ForbDraft!K3752,""),"")</f>
        <v/>
      </c>
    </row>
    <row r="3738" spans="2:6" x14ac:dyDescent="0.2">
      <c r="B3738" s="229" t="str">
        <f>IFERROR(IF(ForbDraft!A3753&lt;&gt;"",ROW(ForbDraft!A3753),""),"")</f>
        <v/>
      </c>
      <c r="C3738" s="230" t="str">
        <f>IFERROR(IF(ForbDraft!A3753&lt;&gt;"",ForbDraft!A3753,""),"")</f>
        <v/>
      </c>
      <c r="D3738" s="230" t="str">
        <f t="shared" si="58"/>
        <v/>
      </c>
      <c r="E3738" s="230" t="str">
        <f>IFERROR(IF(ForbDraft!L3753&lt;&gt;"",ABS(ForbDraft!L3753),""),"")</f>
        <v/>
      </c>
      <c r="F3738" s="230" t="str">
        <f>IFERROR(IF(ForbDraft!K3753&lt;&gt;"",ForbDraft!K3753,""),"")</f>
        <v/>
      </c>
    </row>
    <row r="3739" spans="2:6" x14ac:dyDescent="0.2">
      <c r="B3739" s="229" t="str">
        <f>IFERROR(IF(ForbDraft!A3754&lt;&gt;"",ROW(ForbDraft!A3754),""),"")</f>
        <v/>
      </c>
      <c r="C3739" s="230" t="str">
        <f>IFERROR(IF(ForbDraft!A3754&lt;&gt;"",ForbDraft!A3754,""),"")</f>
        <v/>
      </c>
      <c r="D3739" s="230" t="str">
        <f t="shared" si="58"/>
        <v/>
      </c>
      <c r="E3739" s="230" t="str">
        <f>IFERROR(IF(ForbDraft!L3754&lt;&gt;"",ABS(ForbDraft!L3754),""),"")</f>
        <v/>
      </c>
      <c r="F3739" s="230" t="str">
        <f>IFERROR(IF(ForbDraft!K3754&lt;&gt;"",ForbDraft!K3754,""),"")</f>
        <v/>
      </c>
    </row>
    <row r="3740" spans="2:6" x14ac:dyDescent="0.2">
      <c r="B3740" s="229" t="str">
        <f>IFERROR(IF(ForbDraft!A3755&lt;&gt;"",ROW(ForbDraft!A3755),""),"")</f>
        <v/>
      </c>
      <c r="C3740" s="230" t="str">
        <f>IFERROR(IF(ForbDraft!A3755&lt;&gt;"",ForbDraft!A3755,""),"")</f>
        <v/>
      </c>
      <c r="D3740" s="230" t="str">
        <f t="shared" si="58"/>
        <v/>
      </c>
      <c r="E3740" s="230" t="str">
        <f>IFERROR(IF(ForbDraft!L3755&lt;&gt;"",ABS(ForbDraft!L3755),""),"")</f>
        <v/>
      </c>
      <c r="F3740" s="230" t="str">
        <f>IFERROR(IF(ForbDraft!K3755&lt;&gt;"",ForbDraft!K3755,""),"")</f>
        <v/>
      </c>
    </row>
    <row r="3741" spans="2:6" x14ac:dyDescent="0.2">
      <c r="B3741" s="229" t="str">
        <f>IFERROR(IF(ForbDraft!A3756&lt;&gt;"",ROW(ForbDraft!A3756),""),"")</f>
        <v/>
      </c>
      <c r="C3741" s="230" t="str">
        <f>IFERROR(IF(ForbDraft!A3756&lt;&gt;"",ForbDraft!A3756,""),"")</f>
        <v/>
      </c>
      <c r="D3741" s="230" t="str">
        <f t="shared" si="58"/>
        <v/>
      </c>
      <c r="E3741" s="230" t="str">
        <f>IFERROR(IF(ForbDraft!L3756&lt;&gt;"",ABS(ForbDraft!L3756),""),"")</f>
        <v/>
      </c>
      <c r="F3741" s="230" t="str">
        <f>IFERROR(IF(ForbDraft!K3756&lt;&gt;"",ForbDraft!K3756,""),"")</f>
        <v/>
      </c>
    </row>
    <row r="3742" spans="2:6" x14ac:dyDescent="0.2">
      <c r="B3742" s="229" t="str">
        <f>IFERROR(IF(ForbDraft!A3757&lt;&gt;"",ROW(ForbDraft!A3757),""),"")</f>
        <v/>
      </c>
      <c r="C3742" s="230" t="str">
        <f>IFERROR(IF(ForbDraft!A3757&lt;&gt;"",ForbDraft!A3757,""),"")</f>
        <v/>
      </c>
      <c r="D3742" s="230" t="str">
        <f t="shared" si="58"/>
        <v/>
      </c>
      <c r="E3742" s="230" t="str">
        <f>IFERROR(IF(ForbDraft!L3757&lt;&gt;"",ABS(ForbDraft!L3757),""),"")</f>
        <v/>
      </c>
      <c r="F3742" s="230" t="str">
        <f>IFERROR(IF(ForbDraft!K3757&lt;&gt;"",ForbDraft!K3757,""),"")</f>
        <v/>
      </c>
    </row>
    <row r="3743" spans="2:6" x14ac:dyDescent="0.2">
      <c r="B3743" s="229" t="str">
        <f>IFERROR(IF(ForbDraft!A3758&lt;&gt;"",ROW(ForbDraft!A3758),""),"")</f>
        <v/>
      </c>
      <c r="C3743" s="230" t="str">
        <f>IFERROR(IF(ForbDraft!A3758&lt;&gt;"",ForbDraft!A3758,""),"")</f>
        <v/>
      </c>
      <c r="D3743" s="230" t="str">
        <f t="shared" si="58"/>
        <v/>
      </c>
      <c r="E3743" s="230" t="str">
        <f>IFERROR(IF(ForbDraft!L3758&lt;&gt;"",ABS(ForbDraft!L3758),""),"")</f>
        <v/>
      </c>
      <c r="F3743" s="230" t="str">
        <f>IFERROR(IF(ForbDraft!K3758&lt;&gt;"",ForbDraft!K3758,""),"")</f>
        <v/>
      </c>
    </row>
    <row r="3744" spans="2:6" x14ac:dyDescent="0.2">
      <c r="B3744" s="229" t="str">
        <f>IFERROR(IF(ForbDraft!A3759&lt;&gt;"",ROW(ForbDraft!A3759),""),"")</f>
        <v/>
      </c>
      <c r="C3744" s="230" t="str">
        <f>IFERROR(IF(ForbDraft!A3759&lt;&gt;"",ForbDraft!A3759,""),"")</f>
        <v/>
      </c>
      <c r="D3744" s="230" t="str">
        <f t="shared" si="58"/>
        <v/>
      </c>
      <c r="E3744" s="230" t="str">
        <f>IFERROR(IF(ForbDraft!L3759&lt;&gt;"",ABS(ForbDraft!L3759),""),"")</f>
        <v/>
      </c>
      <c r="F3744" s="230" t="str">
        <f>IFERROR(IF(ForbDraft!K3759&lt;&gt;"",ForbDraft!K3759,""),"")</f>
        <v/>
      </c>
    </row>
    <row r="3745" spans="2:6" x14ac:dyDescent="0.2">
      <c r="B3745" s="229" t="str">
        <f>IFERROR(IF(ForbDraft!A3760&lt;&gt;"",ROW(ForbDraft!A3760),""),"")</f>
        <v/>
      </c>
      <c r="C3745" s="230" t="str">
        <f>IFERROR(IF(ForbDraft!A3760&lt;&gt;"",ForbDraft!A3760,""),"")</f>
        <v/>
      </c>
      <c r="D3745" s="230" t="str">
        <f t="shared" si="58"/>
        <v/>
      </c>
      <c r="E3745" s="230" t="str">
        <f>IFERROR(IF(ForbDraft!L3760&lt;&gt;"",ABS(ForbDraft!L3760),""),"")</f>
        <v/>
      </c>
      <c r="F3745" s="230" t="str">
        <f>IFERROR(IF(ForbDraft!K3760&lt;&gt;"",ForbDraft!K3760,""),"")</f>
        <v/>
      </c>
    </row>
    <row r="3746" spans="2:6" x14ac:dyDescent="0.2">
      <c r="B3746" s="229" t="str">
        <f>IFERROR(IF(ForbDraft!A3761&lt;&gt;"",ROW(ForbDraft!A3761),""),"")</f>
        <v/>
      </c>
      <c r="C3746" s="230" t="str">
        <f>IFERROR(IF(ForbDraft!A3761&lt;&gt;"",ForbDraft!A3761,""),"")</f>
        <v/>
      </c>
      <c r="D3746" s="230" t="str">
        <f t="shared" si="58"/>
        <v/>
      </c>
      <c r="E3746" s="230" t="str">
        <f>IFERROR(IF(ForbDraft!L3761&lt;&gt;"",ABS(ForbDraft!L3761),""),"")</f>
        <v/>
      </c>
      <c r="F3746" s="230" t="str">
        <f>IFERROR(IF(ForbDraft!K3761&lt;&gt;"",ForbDraft!K3761,""),"")</f>
        <v/>
      </c>
    </row>
    <row r="3747" spans="2:6" x14ac:dyDescent="0.2">
      <c r="B3747" s="229" t="str">
        <f>IFERROR(IF(ForbDraft!A3762&lt;&gt;"",ROW(ForbDraft!A3762),""),"")</f>
        <v/>
      </c>
      <c r="C3747" s="230" t="str">
        <f>IFERROR(IF(ForbDraft!A3762&lt;&gt;"",ForbDraft!A3762,""),"")</f>
        <v/>
      </c>
      <c r="D3747" s="230" t="str">
        <f t="shared" si="58"/>
        <v/>
      </c>
      <c r="E3747" s="230" t="str">
        <f>IFERROR(IF(ForbDraft!L3762&lt;&gt;"",ABS(ForbDraft!L3762),""),"")</f>
        <v/>
      </c>
      <c r="F3747" s="230" t="str">
        <f>IFERROR(IF(ForbDraft!K3762&lt;&gt;"",ForbDraft!K3762,""),"")</f>
        <v/>
      </c>
    </row>
    <row r="3748" spans="2:6" x14ac:dyDescent="0.2">
      <c r="B3748" s="229" t="str">
        <f>IFERROR(IF(ForbDraft!A3763&lt;&gt;"",ROW(ForbDraft!A3763),""),"")</f>
        <v/>
      </c>
      <c r="C3748" s="230" t="str">
        <f>IFERROR(IF(ForbDraft!A3763&lt;&gt;"",ForbDraft!A3763,""),"")</f>
        <v/>
      </c>
      <c r="D3748" s="230" t="str">
        <f t="shared" si="58"/>
        <v/>
      </c>
      <c r="E3748" s="230" t="str">
        <f>IFERROR(IF(ForbDraft!L3763&lt;&gt;"",ABS(ForbDraft!L3763),""),"")</f>
        <v/>
      </c>
      <c r="F3748" s="230" t="str">
        <f>IFERROR(IF(ForbDraft!K3763&lt;&gt;"",ForbDraft!K3763,""),"")</f>
        <v/>
      </c>
    </row>
    <row r="3749" spans="2:6" x14ac:dyDescent="0.2">
      <c r="B3749" s="229" t="str">
        <f>IFERROR(IF(ForbDraft!A3764&lt;&gt;"",ROW(ForbDraft!A3764),""),"")</f>
        <v/>
      </c>
      <c r="C3749" s="230" t="str">
        <f>IFERROR(IF(ForbDraft!A3764&lt;&gt;"",ForbDraft!A3764,""),"")</f>
        <v/>
      </c>
      <c r="D3749" s="230" t="str">
        <f t="shared" si="58"/>
        <v/>
      </c>
      <c r="E3749" s="230" t="str">
        <f>IFERROR(IF(ForbDraft!L3764&lt;&gt;"",ABS(ForbDraft!L3764),""),"")</f>
        <v/>
      </c>
      <c r="F3749" s="230" t="str">
        <f>IFERROR(IF(ForbDraft!K3764&lt;&gt;"",ForbDraft!K3764,""),"")</f>
        <v/>
      </c>
    </row>
    <row r="3750" spans="2:6" x14ac:dyDescent="0.2">
      <c r="B3750" s="229" t="str">
        <f>IFERROR(IF(ForbDraft!A3765&lt;&gt;"",ROW(ForbDraft!A3765),""),"")</f>
        <v/>
      </c>
      <c r="C3750" s="230" t="str">
        <f>IFERROR(IF(ForbDraft!A3765&lt;&gt;"",ForbDraft!A3765,""),"")</f>
        <v/>
      </c>
      <c r="D3750" s="230" t="str">
        <f t="shared" si="58"/>
        <v/>
      </c>
      <c r="E3750" s="230" t="str">
        <f>IFERROR(IF(ForbDraft!L3765&lt;&gt;"",ABS(ForbDraft!L3765),""),"")</f>
        <v/>
      </c>
      <c r="F3750" s="230" t="str">
        <f>IFERROR(IF(ForbDraft!K3765&lt;&gt;"",ForbDraft!K3765,""),"")</f>
        <v/>
      </c>
    </row>
    <row r="3751" spans="2:6" x14ac:dyDescent="0.2">
      <c r="B3751" s="229" t="str">
        <f>IFERROR(IF(ForbDraft!A3766&lt;&gt;"",ROW(ForbDraft!A3766),""),"")</f>
        <v/>
      </c>
      <c r="C3751" s="230" t="str">
        <f>IFERROR(IF(ForbDraft!A3766&lt;&gt;"",ForbDraft!A3766,""),"")</f>
        <v/>
      </c>
      <c r="D3751" s="230" t="str">
        <f t="shared" si="58"/>
        <v/>
      </c>
      <c r="E3751" s="230" t="str">
        <f>IFERROR(IF(ForbDraft!L3766&lt;&gt;"",ABS(ForbDraft!L3766),""),"")</f>
        <v/>
      </c>
      <c r="F3751" s="230" t="str">
        <f>IFERROR(IF(ForbDraft!K3766&lt;&gt;"",ForbDraft!K3766,""),"")</f>
        <v/>
      </c>
    </row>
    <row r="3752" spans="2:6" x14ac:dyDescent="0.2">
      <c r="B3752" s="229" t="str">
        <f>IFERROR(IF(ForbDraft!A3767&lt;&gt;"",ROW(ForbDraft!A3767),""),"")</f>
        <v/>
      </c>
      <c r="C3752" s="230" t="str">
        <f>IFERROR(IF(ForbDraft!A3767&lt;&gt;"",ForbDraft!A3767,""),"")</f>
        <v/>
      </c>
      <c r="D3752" s="230" t="str">
        <f t="shared" si="58"/>
        <v/>
      </c>
      <c r="E3752" s="230" t="str">
        <f>IFERROR(IF(ForbDraft!L3767&lt;&gt;"",ABS(ForbDraft!L3767),""),"")</f>
        <v/>
      </c>
      <c r="F3752" s="230" t="str">
        <f>IFERROR(IF(ForbDraft!K3767&lt;&gt;"",ForbDraft!K3767,""),"")</f>
        <v/>
      </c>
    </row>
    <row r="3753" spans="2:6" x14ac:dyDescent="0.2">
      <c r="B3753" s="229" t="str">
        <f>IFERROR(IF(ForbDraft!A3768&lt;&gt;"",ROW(ForbDraft!A3768),""),"")</f>
        <v/>
      </c>
      <c r="C3753" s="230" t="str">
        <f>IFERROR(IF(ForbDraft!A3768&lt;&gt;"",ForbDraft!A3768,""),"")</f>
        <v/>
      </c>
      <c r="D3753" s="230" t="str">
        <f t="shared" si="58"/>
        <v/>
      </c>
      <c r="E3753" s="230" t="str">
        <f>IFERROR(IF(ForbDraft!L3768&lt;&gt;"",ABS(ForbDraft!L3768),""),"")</f>
        <v/>
      </c>
      <c r="F3753" s="230" t="str">
        <f>IFERROR(IF(ForbDraft!K3768&lt;&gt;"",ForbDraft!K3768,""),"")</f>
        <v/>
      </c>
    </row>
    <row r="3754" spans="2:6" x14ac:dyDescent="0.2">
      <c r="B3754" s="229" t="str">
        <f>IFERROR(IF(ForbDraft!A3769&lt;&gt;"",ROW(ForbDraft!A3769),""),"")</f>
        <v/>
      </c>
      <c r="C3754" s="230" t="str">
        <f>IFERROR(IF(ForbDraft!A3769&lt;&gt;"",ForbDraft!A3769,""),"")</f>
        <v/>
      </c>
      <c r="D3754" s="230" t="str">
        <f t="shared" si="58"/>
        <v/>
      </c>
      <c r="E3754" s="230" t="str">
        <f>IFERROR(IF(ForbDraft!L3769&lt;&gt;"",ABS(ForbDraft!L3769),""),"")</f>
        <v/>
      </c>
      <c r="F3754" s="230" t="str">
        <f>IFERROR(IF(ForbDraft!K3769&lt;&gt;"",ForbDraft!K3769,""),"")</f>
        <v/>
      </c>
    </row>
    <row r="3755" spans="2:6" x14ac:dyDescent="0.2">
      <c r="B3755" s="229" t="str">
        <f>IFERROR(IF(ForbDraft!A3770&lt;&gt;"",ROW(ForbDraft!A3770),""),"")</f>
        <v/>
      </c>
      <c r="C3755" s="230" t="str">
        <f>IFERROR(IF(ForbDraft!A3770&lt;&gt;"",ForbDraft!A3770,""),"")</f>
        <v/>
      </c>
      <c r="D3755" s="230" t="str">
        <f t="shared" si="58"/>
        <v/>
      </c>
      <c r="E3755" s="230" t="str">
        <f>IFERROR(IF(ForbDraft!L3770&lt;&gt;"",ABS(ForbDraft!L3770),""),"")</f>
        <v/>
      </c>
      <c r="F3755" s="230" t="str">
        <f>IFERROR(IF(ForbDraft!K3770&lt;&gt;"",ForbDraft!K3770,""),"")</f>
        <v/>
      </c>
    </row>
    <row r="3756" spans="2:6" x14ac:dyDescent="0.2">
      <c r="B3756" s="229" t="str">
        <f>IFERROR(IF(ForbDraft!A3771&lt;&gt;"",ROW(ForbDraft!A3771),""),"")</f>
        <v/>
      </c>
      <c r="C3756" s="230" t="str">
        <f>IFERROR(IF(ForbDraft!A3771&lt;&gt;"",ForbDraft!A3771,""),"")</f>
        <v/>
      </c>
      <c r="D3756" s="230" t="str">
        <f t="shared" si="58"/>
        <v/>
      </c>
      <c r="E3756" s="230" t="str">
        <f>IFERROR(IF(ForbDraft!L3771&lt;&gt;"",ABS(ForbDraft!L3771),""),"")</f>
        <v/>
      </c>
      <c r="F3756" s="230" t="str">
        <f>IFERROR(IF(ForbDraft!K3771&lt;&gt;"",ForbDraft!K3771,""),"")</f>
        <v/>
      </c>
    </row>
    <row r="3757" spans="2:6" x14ac:dyDescent="0.2">
      <c r="B3757" s="229" t="str">
        <f>IFERROR(IF(ForbDraft!A3772&lt;&gt;"",ROW(ForbDraft!A3772),""),"")</f>
        <v/>
      </c>
      <c r="C3757" s="230" t="str">
        <f>IFERROR(IF(ForbDraft!A3772&lt;&gt;"",ForbDraft!A3772,""),"")</f>
        <v/>
      </c>
      <c r="D3757" s="230" t="str">
        <f t="shared" si="58"/>
        <v/>
      </c>
      <c r="E3757" s="230" t="str">
        <f>IFERROR(IF(ForbDraft!L3772&lt;&gt;"",ABS(ForbDraft!L3772),""),"")</f>
        <v/>
      </c>
      <c r="F3757" s="230" t="str">
        <f>IFERROR(IF(ForbDraft!K3772&lt;&gt;"",ForbDraft!K3772,""),"")</f>
        <v/>
      </c>
    </row>
    <row r="3758" spans="2:6" x14ac:dyDescent="0.2">
      <c r="B3758" s="229" t="str">
        <f>IFERROR(IF(ForbDraft!A3773&lt;&gt;"",ROW(ForbDraft!A3773),""),"")</f>
        <v/>
      </c>
      <c r="C3758" s="230" t="str">
        <f>IFERROR(IF(ForbDraft!A3773&lt;&gt;"",ForbDraft!A3773,""),"")</f>
        <v/>
      </c>
      <c r="D3758" s="230" t="str">
        <f t="shared" si="58"/>
        <v/>
      </c>
      <c r="E3758" s="230" t="str">
        <f>IFERROR(IF(ForbDraft!L3773&lt;&gt;"",ABS(ForbDraft!L3773),""),"")</f>
        <v/>
      </c>
      <c r="F3758" s="230" t="str">
        <f>IFERROR(IF(ForbDraft!K3773&lt;&gt;"",ForbDraft!K3773,""),"")</f>
        <v/>
      </c>
    </row>
    <row r="3759" spans="2:6" x14ac:dyDescent="0.2">
      <c r="B3759" s="229" t="str">
        <f>IFERROR(IF(ForbDraft!A3774&lt;&gt;"",ROW(ForbDraft!A3774),""),"")</f>
        <v/>
      </c>
      <c r="C3759" s="230" t="str">
        <f>IFERROR(IF(ForbDraft!A3774&lt;&gt;"",ForbDraft!A3774,""),"")</f>
        <v/>
      </c>
      <c r="D3759" s="230" t="str">
        <f t="shared" si="58"/>
        <v/>
      </c>
      <c r="E3759" s="230" t="str">
        <f>IFERROR(IF(ForbDraft!L3774&lt;&gt;"",ABS(ForbDraft!L3774),""),"")</f>
        <v/>
      </c>
      <c r="F3759" s="230" t="str">
        <f>IFERROR(IF(ForbDraft!K3774&lt;&gt;"",ForbDraft!K3774,""),"")</f>
        <v/>
      </c>
    </row>
    <row r="3760" spans="2:6" x14ac:dyDescent="0.2">
      <c r="B3760" s="229" t="str">
        <f>IFERROR(IF(ForbDraft!A3775&lt;&gt;"",ROW(ForbDraft!A3775),""),"")</f>
        <v/>
      </c>
      <c r="C3760" s="230" t="str">
        <f>IFERROR(IF(ForbDraft!A3775&lt;&gt;"",ForbDraft!A3775,""),"")</f>
        <v/>
      </c>
      <c r="D3760" s="230" t="str">
        <f t="shared" si="58"/>
        <v/>
      </c>
      <c r="E3760" s="230" t="str">
        <f>IFERROR(IF(ForbDraft!L3775&lt;&gt;"",ABS(ForbDraft!L3775),""),"")</f>
        <v/>
      </c>
      <c r="F3760" s="230" t="str">
        <f>IFERROR(IF(ForbDraft!K3775&lt;&gt;"",ForbDraft!K3775,""),"")</f>
        <v/>
      </c>
    </row>
    <row r="3761" spans="2:6" x14ac:dyDescent="0.2">
      <c r="B3761" s="229" t="str">
        <f>IFERROR(IF(ForbDraft!A3776&lt;&gt;"",ROW(ForbDraft!A3776),""),"")</f>
        <v/>
      </c>
      <c r="C3761" s="230" t="str">
        <f>IFERROR(IF(ForbDraft!A3776&lt;&gt;"",ForbDraft!A3776,""),"")</f>
        <v/>
      </c>
      <c r="D3761" s="230" t="str">
        <f t="shared" si="58"/>
        <v/>
      </c>
      <c r="E3761" s="230" t="str">
        <f>IFERROR(IF(ForbDraft!L3776&lt;&gt;"",ABS(ForbDraft!L3776),""),"")</f>
        <v/>
      </c>
      <c r="F3761" s="230" t="str">
        <f>IFERROR(IF(ForbDraft!K3776&lt;&gt;"",ForbDraft!K3776,""),"")</f>
        <v/>
      </c>
    </row>
    <row r="3762" spans="2:6" x14ac:dyDescent="0.2">
      <c r="B3762" s="229" t="str">
        <f>IFERROR(IF(ForbDraft!A3777&lt;&gt;"",ROW(ForbDraft!A3777),""),"")</f>
        <v/>
      </c>
      <c r="C3762" s="230" t="str">
        <f>IFERROR(IF(ForbDraft!A3777&lt;&gt;"",ForbDraft!A3777,""),"")</f>
        <v/>
      </c>
      <c r="D3762" s="230" t="str">
        <f t="shared" si="58"/>
        <v/>
      </c>
      <c r="E3762" s="230" t="str">
        <f>IFERROR(IF(ForbDraft!L3777&lt;&gt;"",ABS(ForbDraft!L3777),""),"")</f>
        <v/>
      </c>
      <c r="F3762" s="230" t="str">
        <f>IFERROR(IF(ForbDraft!K3777&lt;&gt;"",ForbDraft!K3777,""),"")</f>
        <v/>
      </c>
    </row>
    <row r="3763" spans="2:6" x14ac:dyDescent="0.2">
      <c r="B3763" s="229" t="str">
        <f>IFERROR(IF(ForbDraft!A3778&lt;&gt;"",ROW(ForbDraft!A3778),""),"")</f>
        <v/>
      </c>
      <c r="C3763" s="230" t="str">
        <f>IFERROR(IF(ForbDraft!A3778&lt;&gt;"",ForbDraft!A3778,""),"")</f>
        <v/>
      </c>
      <c r="D3763" s="230" t="str">
        <f t="shared" si="58"/>
        <v/>
      </c>
      <c r="E3763" s="230" t="str">
        <f>IFERROR(IF(ForbDraft!L3778&lt;&gt;"",ABS(ForbDraft!L3778),""),"")</f>
        <v/>
      </c>
      <c r="F3763" s="230" t="str">
        <f>IFERROR(IF(ForbDraft!K3778&lt;&gt;"",ForbDraft!K3778,""),"")</f>
        <v/>
      </c>
    </row>
    <row r="3764" spans="2:6" x14ac:dyDescent="0.2">
      <c r="B3764" s="229" t="str">
        <f>IFERROR(IF(ForbDraft!A3779&lt;&gt;"",ROW(ForbDraft!A3779),""),"")</f>
        <v/>
      </c>
      <c r="C3764" s="230" t="str">
        <f>IFERROR(IF(ForbDraft!A3779&lt;&gt;"",ForbDraft!A3779,""),"")</f>
        <v/>
      </c>
      <c r="D3764" s="230" t="str">
        <f t="shared" si="58"/>
        <v/>
      </c>
      <c r="E3764" s="230" t="str">
        <f>IFERROR(IF(ForbDraft!L3779&lt;&gt;"",ABS(ForbDraft!L3779),""),"")</f>
        <v/>
      </c>
      <c r="F3764" s="230" t="str">
        <f>IFERROR(IF(ForbDraft!K3779&lt;&gt;"",ForbDraft!K3779,""),"")</f>
        <v/>
      </c>
    </row>
    <row r="3765" spans="2:6" x14ac:dyDescent="0.2">
      <c r="B3765" s="229" t="str">
        <f>IFERROR(IF(ForbDraft!A3780&lt;&gt;"",ROW(ForbDraft!A3780),""),"")</f>
        <v/>
      </c>
      <c r="C3765" s="230" t="str">
        <f>IFERROR(IF(ForbDraft!A3780&lt;&gt;"",ForbDraft!A3780,""),"")</f>
        <v/>
      </c>
      <c r="D3765" s="230" t="str">
        <f t="shared" si="58"/>
        <v/>
      </c>
      <c r="E3765" s="230" t="str">
        <f>IFERROR(IF(ForbDraft!L3780&lt;&gt;"",ABS(ForbDraft!L3780),""),"")</f>
        <v/>
      </c>
      <c r="F3765" s="230" t="str">
        <f>IFERROR(IF(ForbDraft!K3780&lt;&gt;"",ForbDraft!K3780,""),"")</f>
        <v/>
      </c>
    </row>
    <row r="3766" spans="2:6" x14ac:dyDescent="0.2">
      <c r="B3766" s="229" t="str">
        <f>IFERROR(IF(ForbDraft!A3781&lt;&gt;"",ROW(ForbDraft!A3781),""),"")</f>
        <v/>
      </c>
      <c r="C3766" s="230" t="str">
        <f>IFERROR(IF(ForbDraft!A3781&lt;&gt;"",ForbDraft!A3781,""),"")</f>
        <v/>
      </c>
      <c r="D3766" s="230" t="str">
        <f t="shared" si="58"/>
        <v/>
      </c>
      <c r="E3766" s="230" t="str">
        <f>IFERROR(IF(ForbDraft!L3781&lt;&gt;"",ABS(ForbDraft!L3781),""),"")</f>
        <v/>
      </c>
      <c r="F3766" s="230" t="str">
        <f>IFERROR(IF(ForbDraft!K3781&lt;&gt;"",ForbDraft!K3781,""),"")</f>
        <v/>
      </c>
    </row>
    <row r="3767" spans="2:6" x14ac:dyDescent="0.2">
      <c r="B3767" s="229" t="str">
        <f>IFERROR(IF(ForbDraft!A3782&lt;&gt;"",ROW(ForbDraft!A3782),""),"")</f>
        <v/>
      </c>
      <c r="C3767" s="230" t="str">
        <f>IFERROR(IF(ForbDraft!A3782&lt;&gt;"",ForbDraft!A3782,""),"")</f>
        <v/>
      </c>
      <c r="D3767" s="230" t="str">
        <f t="shared" si="58"/>
        <v/>
      </c>
      <c r="E3767" s="230" t="str">
        <f>IFERROR(IF(ForbDraft!L3782&lt;&gt;"",ABS(ForbDraft!L3782),""),"")</f>
        <v/>
      </c>
      <c r="F3767" s="230" t="str">
        <f>IFERROR(IF(ForbDraft!K3782&lt;&gt;"",ForbDraft!K3782,""),"")</f>
        <v/>
      </c>
    </row>
    <row r="3768" spans="2:6" x14ac:dyDescent="0.2">
      <c r="B3768" s="229" t="str">
        <f>IFERROR(IF(ForbDraft!A3783&lt;&gt;"",ROW(ForbDraft!A3783),""),"")</f>
        <v/>
      </c>
      <c r="C3768" s="230" t="str">
        <f>IFERROR(IF(ForbDraft!A3783&lt;&gt;"",ForbDraft!A3783,""),"")</f>
        <v/>
      </c>
      <c r="D3768" s="230" t="str">
        <f t="shared" si="58"/>
        <v/>
      </c>
      <c r="E3768" s="230" t="str">
        <f>IFERROR(IF(ForbDraft!L3783&lt;&gt;"",ABS(ForbDraft!L3783),""),"")</f>
        <v/>
      </c>
      <c r="F3768" s="230" t="str">
        <f>IFERROR(IF(ForbDraft!K3783&lt;&gt;"",ForbDraft!K3783,""),"")</f>
        <v/>
      </c>
    </row>
    <row r="3769" spans="2:6" x14ac:dyDescent="0.2">
      <c r="B3769" s="229" t="str">
        <f>IFERROR(IF(ForbDraft!A3784&lt;&gt;"",ROW(ForbDraft!A3784),""),"")</f>
        <v/>
      </c>
      <c r="C3769" s="230" t="str">
        <f>IFERROR(IF(ForbDraft!A3784&lt;&gt;"",ForbDraft!A3784,""),"")</f>
        <v/>
      </c>
      <c r="D3769" s="230" t="str">
        <f t="shared" si="58"/>
        <v/>
      </c>
      <c r="E3769" s="230" t="str">
        <f>IFERROR(IF(ForbDraft!L3784&lt;&gt;"",ABS(ForbDraft!L3784),""),"")</f>
        <v/>
      </c>
      <c r="F3769" s="230" t="str">
        <f>IFERROR(IF(ForbDraft!K3784&lt;&gt;"",ForbDraft!K3784,""),"")</f>
        <v/>
      </c>
    </row>
    <row r="3770" spans="2:6" x14ac:dyDescent="0.2">
      <c r="B3770" s="229" t="str">
        <f>IFERROR(IF(ForbDraft!A3785&lt;&gt;"",ROW(ForbDraft!A3785),""),"")</f>
        <v/>
      </c>
      <c r="C3770" s="230" t="str">
        <f>IFERROR(IF(ForbDraft!A3785&lt;&gt;"",ForbDraft!A3785,""),"")</f>
        <v/>
      </c>
      <c r="D3770" s="230" t="str">
        <f t="shared" si="58"/>
        <v/>
      </c>
      <c r="E3770" s="230" t="str">
        <f>IFERROR(IF(ForbDraft!L3785&lt;&gt;"",ABS(ForbDraft!L3785),""),"")</f>
        <v/>
      </c>
      <c r="F3770" s="230" t="str">
        <f>IFERROR(IF(ForbDraft!K3785&lt;&gt;"",ForbDraft!K3785,""),"")</f>
        <v/>
      </c>
    </row>
    <row r="3771" spans="2:6" x14ac:dyDescent="0.2">
      <c r="B3771" s="229" t="str">
        <f>IFERROR(IF(ForbDraft!A3786&lt;&gt;"",ROW(ForbDraft!A3786),""),"")</f>
        <v/>
      </c>
      <c r="C3771" s="230" t="str">
        <f>IFERROR(IF(ForbDraft!A3786&lt;&gt;"",ForbDraft!A3786,""),"")</f>
        <v/>
      </c>
      <c r="D3771" s="230" t="str">
        <f t="shared" si="58"/>
        <v/>
      </c>
      <c r="E3771" s="230" t="str">
        <f>IFERROR(IF(ForbDraft!L3786&lt;&gt;"",ABS(ForbDraft!L3786),""),"")</f>
        <v/>
      </c>
      <c r="F3771" s="230" t="str">
        <f>IFERROR(IF(ForbDraft!K3786&lt;&gt;"",ForbDraft!K3786,""),"")</f>
        <v/>
      </c>
    </row>
    <row r="3772" spans="2:6" x14ac:dyDescent="0.2">
      <c r="B3772" s="229" t="str">
        <f>IFERROR(IF(ForbDraft!A3787&lt;&gt;"",ROW(ForbDraft!A3787),""),"")</f>
        <v/>
      </c>
      <c r="C3772" s="230" t="str">
        <f>IFERROR(IF(ForbDraft!A3787&lt;&gt;"",ForbDraft!A3787,""),"")</f>
        <v/>
      </c>
      <c r="D3772" s="230" t="str">
        <f t="shared" si="58"/>
        <v/>
      </c>
      <c r="E3772" s="230" t="str">
        <f>IFERROR(IF(ForbDraft!L3787&lt;&gt;"",ABS(ForbDraft!L3787),""),"")</f>
        <v/>
      </c>
      <c r="F3772" s="230" t="str">
        <f>IFERROR(IF(ForbDraft!K3787&lt;&gt;"",ForbDraft!K3787,""),"")</f>
        <v/>
      </c>
    </row>
    <row r="3773" spans="2:6" x14ac:dyDescent="0.2">
      <c r="B3773" s="229" t="str">
        <f>IFERROR(IF(ForbDraft!A3788&lt;&gt;"",ROW(ForbDraft!A3788),""),"")</f>
        <v/>
      </c>
      <c r="C3773" s="230" t="str">
        <f>IFERROR(IF(ForbDraft!A3788&lt;&gt;"",ForbDraft!A3788,""),"")</f>
        <v/>
      </c>
      <c r="D3773" s="230" t="str">
        <f t="shared" si="58"/>
        <v/>
      </c>
      <c r="E3773" s="230" t="str">
        <f>IFERROR(IF(ForbDraft!L3788&lt;&gt;"",ABS(ForbDraft!L3788),""),"")</f>
        <v/>
      </c>
      <c r="F3773" s="230" t="str">
        <f>IFERROR(IF(ForbDraft!K3788&lt;&gt;"",ForbDraft!K3788,""),"")</f>
        <v/>
      </c>
    </row>
    <row r="3774" spans="2:6" x14ac:dyDescent="0.2">
      <c r="B3774" s="229" t="str">
        <f>IFERROR(IF(ForbDraft!A3789&lt;&gt;"",ROW(ForbDraft!A3789),""),"")</f>
        <v/>
      </c>
      <c r="C3774" s="230" t="str">
        <f>IFERROR(IF(ForbDraft!A3789&lt;&gt;"",ForbDraft!A3789,""),"")</f>
        <v/>
      </c>
      <c r="D3774" s="230" t="str">
        <f t="shared" si="58"/>
        <v/>
      </c>
      <c r="E3774" s="230" t="str">
        <f>IFERROR(IF(ForbDraft!L3789&lt;&gt;"",ABS(ForbDraft!L3789),""),"")</f>
        <v/>
      </c>
      <c r="F3774" s="230" t="str">
        <f>IFERROR(IF(ForbDraft!K3789&lt;&gt;"",ForbDraft!K3789,""),"")</f>
        <v/>
      </c>
    </row>
    <row r="3775" spans="2:6" x14ac:dyDescent="0.2">
      <c r="B3775" s="229" t="str">
        <f>IFERROR(IF(ForbDraft!A3790&lt;&gt;"",ROW(ForbDraft!A3790),""),"")</f>
        <v/>
      </c>
      <c r="C3775" s="230" t="str">
        <f>IFERROR(IF(ForbDraft!A3790&lt;&gt;"",ForbDraft!A3790,""),"")</f>
        <v/>
      </c>
      <c r="D3775" s="230" t="str">
        <f t="shared" si="58"/>
        <v/>
      </c>
      <c r="E3775" s="230" t="str">
        <f>IFERROR(IF(ForbDraft!L3790&lt;&gt;"",ABS(ForbDraft!L3790),""),"")</f>
        <v/>
      </c>
      <c r="F3775" s="230" t="str">
        <f>IFERROR(IF(ForbDraft!K3790&lt;&gt;"",ForbDraft!K3790,""),"")</f>
        <v/>
      </c>
    </row>
    <row r="3776" spans="2:6" x14ac:dyDescent="0.2">
      <c r="B3776" s="229" t="str">
        <f>IFERROR(IF(ForbDraft!A3791&lt;&gt;"",ROW(ForbDraft!A3791),""),"")</f>
        <v/>
      </c>
      <c r="C3776" s="230" t="str">
        <f>IFERROR(IF(ForbDraft!A3791&lt;&gt;"",ForbDraft!A3791,""),"")</f>
        <v/>
      </c>
      <c r="D3776" s="230" t="str">
        <f t="shared" si="58"/>
        <v/>
      </c>
      <c r="E3776" s="230" t="str">
        <f>IFERROR(IF(ForbDraft!L3791&lt;&gt;"",ABS(ForbDraft!L3791),""),"")</f>
        <v/>
      </c>
      <c r="F3776" s="230" t="str">
        <f>IFERROR(IF(ForbDraft!K3791&lt;&gt;"",ForbDraft!K3791,""),"")</f>
        <v/>
      </c>
    </row>
    <row r="3777" spans="2:6" x14ac:dyDescent="0.2">
      <c r="B3777" s="229" t="str">
        <f>IFERROR(IF(ForbDraft!A3792&lt;&gt;"",ROW(ForbDraft!A3792),""),"")</f>
        <v/>
      </c>
      <c r="C3777" s="230" t="str">
        <f>IFERROR(IF(ForbDraft!A3792&lt;&gt;"",ForbDraft!A3792,""),"")</f>
        <v/>
      </c>
      <c r="D3777" s="230" t="str">
        <f t="shared" si="58"/>
        <v/>
      </c>
      <c r="E3777" s="230" t="str">
        <f>IFERROR(IF(ForbDraft!L3792&lt;&gt;"",ABS(ForbDraft!L3792),""),"")</f>
        <v/>
      </c>
      <c r="F3777" s="230" t="str">
        <f>IFERROR(IF(ForbDraft!K3792&lt;&gt;"",ForbDraft!K3792,""),"")</f>
        <v/>
      </c>
    </row>
    <row r="3778" spans="2:6" x14ac:dyDescent="0.2">
      <c r="B3778" s="229" t="str">
        <f>IFERROR(IF(ForbDraft!A3793&lt;&gt;"",ROW(ForbDraft!A3793),""),"")</f>
        <v/>
      </c>
      <c r="C3778" s="230" t="str">
        <f>IFERROR(IF(ForbDraft!A3793&lt;&gt;"",ForbDraft!A3793,""),"")</f>
        <v/>
      </c>
      <c r="D3778" s="230" t="str">
        <f t="shared" si="58"/>
        <v/>
      </c>
      <c r="E3778" s="230" t="str">
        <f>IFERROR(IF(ForbDraft!L3793&lt;&gt;"",ABS(ForbDraft!L3793),""),"")</f>
        <v/>
      </c>
      <c r="F3778" s="230" t="str">
        <f>IFERROR(IF(ForbDraft!K3793&lt;&gt;"",ForbDraft!K3793,""),"")</f>
        <v/>
      </c>
    </row>
    <row r="3779" spans="2:6" x14ac:dyDescent="0.2">
      <c r="B3779" s="229" t="str">
        <f>IFERROR(IF(ForbDraft!A3794&lt;&gt;"",ROW(ForbDraft!A3794),""),"")</f>
        <v/>
      </c>
      <c r="C3779" s="230" t="str">
        <f>IFERROR(IF(ForbDraft!A3794&lt;&gt;"",ForbDraft!A3794,""),"")</f>
        <v/>
      </c>
      <c r="D3779" s="230" t="str">
        <f t="shared" ref="D3779:D3842" si="59">IF(F3779="pH לבדיקת גבול","pH",F3779)</f>
        <v/>
      </c>
      <c r="E3779" s="230" t="str">
        <f>IFERROR(IF(ForbDraft!L3794&lt;&gt;"",ABS(ForbDraft!L3794),""),"")</f>
        <v/>
      </c>
      <c r="F3779" s="230" t="str">
        <f>IFERROR(IF(ForbDraft!K3794&lt;&gt;"",ForbDraft!K3794,""),"")</f>
        <v/>
      </c>
    </row>
    <row r="3780" spans="2:6" x14ac:dyDescent="0.2">
      <c r="B3780" s="229" t="str">
        <f>IFERROR(IF(ForbDraft!A3795&lt;&gt;"",ROW(ForbDraft!A3795),""),"")</f>
        <v/>
      </c>
      <c r="C3780" s="230" t="str">
        <f>IFERROR(IF(ForbDraft!A3795&lt;&gt;"",ForbDraft!A3795,""),"")</f>
        <v/>
      </c>
      <c r="D3780" s="230" t="str">
        <f t="shared" si="59"/>
        <v/>
      </c>
      <c r="E3780" s="230" t="str">
        <f>IFERROR(IF(ForbDraft!L3795&lt;&gt;"",ABS(ForbDraft!L3795),""),"")</f>
        <v/>
      </c>
      <c r="F3780" s="230" t="str">
        <f>IFERROR(IF(ForbDraft!K3795&lt;&gt;"",ForbDraft!K3795,""),"")</f>
        <v/>
      </c>
    </row>
    <row r="3781" spans="2:6" x14ac:dyDescent="0.2">
      <c r="B3781" s="229" t="str">
        <f>IFERROR(IF(ForbDraft!A3796&lt;&gt;"",ROW(ForbDraft!A3796),""),"")</f>
        <v/>
      </c>
      <c r="C3781" s="230" t="str">
        <f>IFERROR(IF(ForbDraft!A3796&lt;&gt;"",ForbDraft!A3796,""),"")</f>
        <v/>
      </c>
      <c r="D3781" s="230" t="str">
        <f t="shared" si="59"/>
        <v/>
      </c>
      <c r="E3781" s="230" t="str">
        <f>IFERROR(IF(ForbDraft!L3796&lt;&gt;"",ABS(ForbDraft!L3796),""),"")</f>
        <v/>
      </c>
      <c r="F3781" s="230" t="str">
        <f>IFERROR(IF(ForbDraft!K3796&lt;&gt;"",ForbDraft!K3796,""),"")</f>
        <v/>
      </c>
    </row>
    <row r="3782" spans="2:6" x14ac:dyDescent="0.2">
      <c r="B3782" s="229" t="str">
        <f>IFERROR(IF(ForbDraft!A3797&lt;&gt;"",ROW(ForbDraft!A3797),""),"")</f>
        <v/>
      </c>
      <c r="C3782" s="230" t="str">
        <f>IFERROR(IF(ForbDraft!A3797&lt;&gt;"",ForbDraft!A3797,""),"")</f>
        <v/>
      </c>
      <c r="D3782" s="230" t="str">
        <f t="shared" si="59"/>
        <v/>
      </c>
      <c r="E3782" s="230" t="str">
        <f>IFERROR(IF(ForbDraft!L3797&lt;&gt;"",ABS(ForbDraft!L3797),""),"")</f>
        <v/>
      </c>
      <c r="F3782" s="230" t="str">
        <f>IFERROR(IF(ForbDraft!K3797&lt;&gt;"",ForbDraft!K3797,""),"")</f>
        <v/>
      </c>
    </row>
    <row r="3783" spans="2:6" x14ac:dyDescent="0.2">
      <c r="B3783" s="229" t="str">
        <f>IFERROR(IF(ForbDraft!A3798&lt;&gt;"",ROW(ForbDraft!A3798),""),"")</f>
        <v/>
      </c>
      <c r="C3783" s="230" t="str">
        <f>IFERROR(IF(ForbDraft!A3798&lt;&gt;"",ForbDraft!A3798,""),"")</f>
        <v/>
      </c>
      <c r="D3783" s="230" t="str">
        <f t="shared" si="59"/>
        <v/>
      </c>
      <c r="E3783" s="230" t="str">
        <f>IFERROR(IF(ForbDraft!L3798&lt;&gt;"",ABS(ForbDraft!L3798),""),"")</f>
        <v/>
      </c>
      <c r="F3783" s="230" t="str">
        <f>IFERROR(IF(ForbDraft!K3798&lt;&gt;"",ForbDraft!K3798,""),"")</f>
        <v/>
      </c>
    </row>
    <row r="3784" spans="2:6" x14ac:dyDescent="0.2">
      <c r="B3784" s="229" t="str">
        <f>IFERROR(IF(ForbDraft!A3799&lt;&gt;"",ROW(ForbDraft!A3799),""),"")</f>
        <v/>
      </c>
      <c r="C3784" s="230" t="str">
        <f>IFERROR(IF(ForbDraft!A3799&lt;&gt;"",ForbDraft!A3799,""),"")</f>
        <v/>
      </c>
      <c r="D3784" s="230" t="str">
        <f t="shared" si="59"/>
        <v/>
      </c>
      <c r="E3784" s="230" t="str">
        <f>IFERROR(IF(ForbDraft!L3799&lt;&gt;"",ABS(ForbDraft!L3799),""),"")</f>
        <v/>
      </c>
      <c r="F3784" s="230" t="str">
        <f>IFERROR(IF(ForbDraft!K3799&lt;&gt;"",ForbDraft!K3799,""),"")</f>
        <v/>
      </c>
    </row>
    <row r="3785" spans="2:6" x14ac:dyDescent="0.2">
      <c r="B3785" s="229" t="str">
        <f>IFERROR(IF(ForbDraft!A3800&lt;&gt;"",ROW(ForbDraft!A3800),""),"")</f>
        <v/>
      </c>
      <c r="C3785" s="230" t="str">
        <f>IFERROR(IF(ForbDraft!A3800&lt;&gt;"",ForbDraft!A3800,""),"")</f>
        <v/>
      </c>
      <c r="D3785" s="230" t="str">
        <f t="shared" si="59"/>
        <v/>
      </c>
      <c r="E3785" s="230" t="str">
        <f>IFERROR(IF(ForbDraft!L3800&lt;&gt;"",ABS(ForbDraft!L3800),""),"")</f>
        <v/>
      </c>
      <c r="F3785" s="230" t="str">
        <f>IFERROR(IF(ForbDraft!K3800&lt;&gt;"",ForbDraft!K3800,""),"")</f>
        <v/>
      </c>
    </row>
    <row r="3786" spans="2:6" x14ac:dyDescent="0.2">
      <c r="B3786" s="229" t="str">
        <f>IFERROR(IF(ForbDraft!A3801&lt;&gt;"",ROW(ForbDraft!A3801),""),"")</f>
        <v/>
      </c>
      <c r="C3786" s="230" t="str">
        <f>IFERROR(IF(ForbDraft!A3801&lt;&gt;"",ForbDraft!A3801,""),"")</f>
        <v/>
      </c>
      <c r="D3786" s="230" t="str">
        <f t="shared" si="59"/>
        <v/>
      </c>
      <c r="E3786" s="230" t="str">
        <f>IFERROR(IF(ForbDraft!L3801&lt;&gt;"",ABS(ForbDraft!L3801),""),"")</f>
        <v/>
      </c>
      <c r="F3786" s="230" t="str">
        <f>IFERROR(IF(ForbDraft!K3801&lt;&gt;"",ForbDraft!K3801,""),"")</f>
        <v/>
      </c>
    </row>
    <row r="3787" spans="2:6" x14ac:dyDescent="0.2">
      <c r="B3787" s="229" t="str">
        <f>IFERROR(IF(ForbDraft!A3802&lt;&gt;"",ROW(ForbDraft!A3802),""),"")</f>
        <v/>
      </c>
      <c r="C3787" s="230" t="str">
        <f>IFERROR(IF(ForbDraft!A3802&lt;&gt;"",ForbDraft!A3802,""),"")</f>
        <v/>
      </c>
      <c r="D3787" s="230" t="str">
        <f t="shared" si="59"/>
        <v/>
      </c>
      <c r="E3787" s="230" t="str">
        <f>IFERROR(IF(ForbDraft!L3802&lt;&gt;"",ABS(ForbDraft!L3802),""),"")</f>
        <v/>
      </c>
      <c r="F3787" s="230" t="str">
        <f>IFERROR(IF(ForbDraft!K3802&lt;&gt;"",ForbDraft!K3802,""),"")</f>
        <v/>
      </c>
    </row>
    <row r="3788" spans="2:6" x14ac:dyDescent="0.2">
      <c r="B3788" s="229" t="str">
        <f>IFERROR(IF(ForbDraft!A3803&lt;&gt;"",ROW(ForbDraft!A3803),""),"")</f>
        <v/>
      </c>
      <c r="C3788" s="230" t="str">
        <f>IFERROR(IF(ForbDraft!A3803&lt;&gt;"",ForbDraft!A3803,""),"")</f>
        <v/>
      </c>
      <c r="D3788" s="230" t="str">
        <f t="shared" si="59"/>
        <v/>
      </c>
      <c r="E3788" s="230" t="str">
        <f>IFERROR(IF(ForbDraft!L3803&lt;&gt;"",ABS(ForbDraft!L3803),""),"")</f>
        <v/>
      </c>
      <c r="F3788" s="230" t="str">
        <f>IFERROR(IF(ForbDraft!K3803&lt;&gt;"",ForbDraft!K3803,""),"")</f>
        <v/>
      </c>
    </row>
    <row r="3789" spans="2:6" x14ac:dyDescent="0.2">
      <c r="B3789" s="229" t="str">
        <f>IFERROR(IF(ForbDraft!A3804&lt;&gt;"",ROW(ForbDraft!A3804),""),"")</f>
        <v/>
      </c>
      <c r="C3789" s="230" t="str">
        <f>IFERROR(IF(ForbDraft!A3804&lt;&gt;"",ForbDraft!A3804,""),"")</f>
        <v/>
      </c>
      <c r="D3789" s="230" t="str">
        <f t="shared" si="59"/>
        <v/>
      </c>
      <c r="E3789" s="230" t="str">
        <f>IFERROR(IF(ForbDraft!L3804&lt;&gt;"",ABS(ForbDraft!L3804),""),"")</f>
        <v/>
      </c>
      <c r="F3789" s="230" t="str">
        <f>IFERROR(IF(ForbDraft!K3804&lt;&gt;"",ForbDraft!K3804,""),"")</f>
        <v/>
      </c>
    </row>
    <row r="3790" spans="2:6" x14ac:dyDescent="0.2">
      <c r="B3790" s="229" t="str">
        <f>IFERROR(IF(ForbDraft!A3805&lt;&gt;"",ROW(ForbDraft!A3805),""),"")</f>
        <v/>
      </c>
      <c r="C3790" s="230" t="str">
        <f>IFERROR(IF(ForbDraft!A3805&lt;&gt;"",ForbDraft!A3805,""),"")</f>
        <v/>
      </c>
      <c r="D3790" s="230" t="str">
        <f t="shared" si="59"/>
        <v/>
      </c>
      <c r="E3790" s="230" t="str">
        <f>IFERROR(IF(ForbDraft!L3805&lt;&gt;"",ABS(ForbDraft!L3805),""),"")</f>
        <v/>
      </c>
      <c r="F3790" s="230" t="str">
        <f>IFERROR(IF(ForbDraft!K3805&lt;&gt;"",ForbDraft!K3805,""),"")</f>
        <v/>
      </c>
    </row>
    <row r="3791" spans="2:6" x14ac:dyDescent="0.2">
      <c r="B3791" s="229" t="str">
        <f>IFERROR(IF(ForbDraft!A3806&lt;&gt;"",ROW(ForbDraft!A3806),""),"")</f>
        <v/>
      </c>
      <c r="C3791" s="230" t="str">
        <f>IFERROR(IF(ForbDraft!A3806&lt;&gt;"",ForbDraft!A3806,""),"")</f>
        <v/>
      </c>
      <c r="D3791" s="230" t="str">
        <f t="shared" si="59"/>
        <v/>
      </c>
      <c r="E3791" s="230" t="str">
        <f>IFERROR(IF(ForbDraft!L3806&lt;&gt;"",ABS(ForbDraft!L3806),""),"")</f>
        <v/>
      </c>
      <c r="F3791" s="230" t="str">
        <f>IFERROR(IF(ForbDraft!K3806&lt;&gt;"",ForbDraft!K3806,""),"")</f>
        <v/>
      </c>
    </row>
    <row r="3792" spans="2:6" x14ac:dyDescent="0.2">
      <c r="B3792" s="229" t="str">
        <f>IFERROR(IF(ForbDraft!A3807&lt;&gt;"",ROW(ForbDraft!A3807),""),"")</f>
        <v/>
      </c>
      <c r="C3792" s="230" t="str">
        <f>IFERROR(IF(ForbDraft!A3807&lt;&gt;"",ForbDraft!A3807,""),"")</f>
        <v/>
      </c>
      <c r="D3792" s="230" t="str">
        <f t="shared" si="59"/>
        <v/>
      </c>
      <c r="E3792" s="230" t="str">
        <f>IFERROR(IF(ForbDraft!L3807&lt;&gt;"",ABS(ForbDraft!L3807),""),"")</f>
        <v/>
      </c>
      <c r="F3792" s="230" t="str">
        <f>IFERROR(IF(ForbDraft!K3807&lt;&gt;"",ForbDraft!K3807,""),"")</f>
        <v/>
      </c>
    </row>
    <row r="3793" spans="2:6" x14ac:dyDescent="0.2">
      <c r="B3793" s="229" t="str">
        <f>IFERROR(IF(ForbDraft!A3808&lt;&gt;"",ROW(ForbDraft!A3808),""),"")</f>
        <v/>
      </c>
      <c r="C3793" s="230" t="str">
        <f>IFERROR(IF(ForbDraft!A3808&lt;&gt;"",ForbDraft!A3808,""),"")</f>
        <v/>
      </c>
      <c r="D3793" s="230" t="str">
        <f t="shared" si="59"/>
        <v/>
      </c>
      <c r="E3793" s="230" t="str">
        <f>IFERROR(IF(ForbDraft!L3808&lt;&gt;"",ABS(ForbDraft!L3808),""),"")</f>
        <v/>
      </c>
      <c r="F3793" s="230" t="str">
        <f>IFERROR(IF(ForbDraft!K3808&lt;&gt;"",ForbDraft!K3808,""),"")</f>
        <v/>
      </c>
    </row>
    <row r="3794" spans="2:6" x14ac:dyDescent="0.2">
      <c r="B3794" s="229" t="str">
        <f>IFERROR(IF(ForbDraft!A3809&lt;&gt;"",ROW(ForbDraft!A3809),""),"")</f>
        <v/>
      </c>
      <c r="C3794" s="230" t="str">
        <f>IFERROR(IF(ForbDraft!A3809&lt;&gt;"",ForbDraft!A3809,""),"")</f>
        <v/>
      </c>
      <c r="D3794" s="230" t="str">
        <f t="shared" si="59"/>
        <v/>
      </c>
      <c r="E3794" s="230" t="str">
        <f>IFERROR(IF(ForbDraft!L3809&lt;&gt;"",ABS(ForbDraft!L3809),""),"")</f>
        <v/>
      </c>
      <c r="F3794" s="230" t="str">
        <f>IFERROR(IF(ForbDraft!K3809&lt;&gt;"",ForbDraft!K3809,""),"")</f>
        <v/>
      </c>
    </row>
    <row r="3795" spans="2:6" x14ac:dyDescent="0.2">
      <c r="B3795" s="229" t="str">
        <f>IFERROR(IF(ForbDraft!A3810&lt;&gt;"",ROW(ForbDraft!A3810),""),"")</f>
        <v/>
      </c>
      <c r="C3795" s="230" t="str">
        <f>IFERROR(IF(ForbDraft!A3810&lt;&gt;"",ForbDraft!A3810,""),"")</f>
        <v/>
      </c>
      <c r="D3795" s="230" t="str">
        <f t="shared" si="59"/>
        <v/>
      </c>
      <c r="E3795" s="230" t="str">
        <f>IFERROR(IF(ForbDraft!L3810&lt;&gt;"",ABS(ForbDraft!L3810),""),"")</f>
        <v/>
      </c>
      <c r="F3795" s="230" t="str">
        <f>IFERROR(IF(ForbDraft!K3810&lt;&gt;"",ForbDraft!K3810,""),"")</f>
        <v/>
      </c>
    </row>
    <row r="3796" spans="2:6" x14ac:dyDescent="0.2">
      <c r="B3796" s="229" t="str">
        <f>IFERROR(IF(ForbDraft!A3811&lt;&gt;"",ROW(ForbDraft!A3811),""),"")</f>
        <v/>
      </c>
      <c r="C3796" s="230" t="str">
        <f>IFERROR(IF(ForbDraft!A3811&lt;&gt;"",ForbDraft!A3811,""),"")</f>
        <v/>
      </c>
      <c r="D3796" s="230" t="str">
        <f t="shared" si="59"/>
        <v/>
      </c>
      <c r="E3796" s="230" t="str">
        <f>IFERROR(IF(ForbDraft!L3811&lt;&gt;"",ABS(ForbDraft!L3811),""),"")</f>
        <v/>
      </c>
      <c r="F3796" s="230" t="str">
        <f>IFERROR(IF(ForbDraft!K3811&lt;&gt;"",ForbDraft!K3811,""),"")</f>
        <v/>
      </c>
    </row>
    <row r="3797" spans="2:6" x14ac:dyDescent="0.2">
      <c r="B3797" s="229" t="str">
        <f>IFERROR(IF(ForbDraft!A3812&lt;&gt;"",ROW(ForbDraft!A3812),""),"")</f>
        <v/>
      </c>
      <c r="C3797" s="230" t="str">
        <f>IFERROR(IF(ForbDraft!A3812&lt;&gt;"",ForbDraft!A3812,""),"")</f>
        <v/>
      </c>
      <c r="D3797" s="230" t="str">
        <f t="shared" si="59"/>
        <v/>
      </c>
      <c r="E3797" s="230" t="str">
        <f>IFERROR(IF(ForbDraft!L3812&lt;&gt;"",ABS(ForbDraft!L3812),""),"")</f>
        <v/>
      </c>
      <c r="F3797" s="230" t="str">
        <f>IFERROR(IF(ForbDraft!K3812&lt;&gt;"",ForbDraft!K3812,""),"")</f>
        <v/>
      </c>
    </row>
    <row r="3798" spans="2:6" x14ac:dyDescent="0.2">
      <c r="B3798" s="229" t="str">
        <f>IFERROR(IF(ForbDraft!A3813&lt;&gt;"",ROW(ForbDraft!A3813),""),"")</f>
        <v/>
      </c>
      <c r="C3798" s="230" t="str">
        <f>IFERROR(IF(ForbDraft!A3813&lt;&gt;"",ForbDraft!A3813,""),"")</f>
        <v/>
      </c>
      <c r="D3798" s="230" t="str">
        <f t="shared" si="59"/>
        <v/>
      </c>
      <c r="E3798" s="230" t="str">
        <f>IFERROR(IF(ForbDraft!L3813&lt;&gt;"",ABS(ForbDraft!L3813),""),"")</f>
        <v/>
      </c>
      <c r="F3798" s="230" t="str">
        <f>IFERROR(IF(ForbDraft!K3813&lt;&gt;"",ForbDraft!K3813,""),"")</f>
        <v/>
      </c>
    </row>
    <row r="3799" spans="2:6" x14ac:dyDescent="0.2">
      <c r="B3799" s="229" t="str">
        <f>IFERROR(IF(ForbDraft!A3814&lt;&gt;"",ROW(ForbDraft!A3814),""),"")</f>
        <v/>
      </c>
      <c r="C3799" s="230" t="str">
        <f>IFERROR(IF(ForbDraft!A3814&lt;&gt;"",ForbDraft!A3814,""),"")</f>
        <v/>
      </c>
      <c r="D3799" s="230" t="str">
        <f t="shared" si="59"/>
        <v/>
      </c>
      <c r="E3799" s="230" t="str">
        <f>IFERROR(IF(ForbDraft!L3814&lt;&gt;"",ABS(ForbDraft!L3814),""),"")</f>
        <v/>
      </c>
      <c r="F3799" s="230" t="str">
        <f>IFERROR(IF(ForbDraft!K3814&lt;&gt;"",ForbDraft!K3814,""),"")</f>
        <v/>
      </c>
    </row>
    <row r="3800" spans="2:6" x14ac:dyDescent="0.2">
      <c r="B3800" s="229" t="str">
        <f>IFERROR(IF(ForbDraft!A3815&lt;&gt;"",ROW(ForbDraft!A3815),""),"")</f>
        <v/>
      </c>
      <c r="C3800" s="230" t="str">
        <f>IFERROR(IF(ForbDraft!A3815&lt;&gt;"",ForbDraft!A3815,""),"")</f>
        <v/>
      </c>
      <c r="D3800" s="230" t="str">
        <f t="shared" si="59"/>
        <v/>
      </c>
      <c r="E3800" s="230" t="str">
        <f>IFERROR(IF(ForbDraft!L3815&lt;&gt;"",ABS(ForbDraft!L3815),""),"")</f>
        <v/>
      </c>
      <c r="F3800" s="230" t="str">
        <f>IFERROR(IF(ForbDraft!K3815&lt;&gt;"",ForbDraft!K3815,""),"")</f>
        <v/>
      </c>
    </row>
    <row r="3801" spans="2:6" x14ac:dyDescent="0.2">
      <c r="B3801" s="229" t="str">
        <f>IFERROR(IF(ForbDraft!A3816&lt;&gt;"",ROW(ForbDraft!A3816),""),"")</f>
        <v/>
      </c>
      <c r="C3801" s="230" t="str">
        <f>IFERROR(IF(ForbDraft!A3816&lt;&gt;"",ForbDraft!A3816,""),"")</f>
        <v/>
      </c>
      <c r="D3801" s="230" t="str">
        <f t="shared" si="59"/>
        <v/>
      </c>
      <c r="E3801" s="230" t="str">
        <f>IFERROR(IF(ForbDraft!L3816&lt;&gt;"",ABS(ForbDraft!L3816),""),"")</f>
        <v/>
      </c>
      <c r="F3801" s="230" t="str">
        <f>IFERROR(IF(ForbDraft!K3816&lt;&gt;"",ForbDraft!K3816,""),"")</f>
        <v/>
      </c>
    </row>
    <row r="3802" spans="2:6" x14ac:dyDescent="0.2">
      <c r="B3802" s="229" t="str">
        <f>IFERROR(IF(ForbDraft!A3817&lt;&gt;"",ROW(ForbDraft!A3817),""),"")</f>
        <v/>
      </c>
      <c r="C3802" s="230" t="str">
        <f>IFERROR(IF(ForbDraft!A3817&lt;&gt;"",ForbDraft!A3817,""),"")</f>
        <v/>
      </c>
      <c r="D3802" s="230" t="str">
        <f t="shared" si="59"/>
        <v/>
      </c>
      <c r="E3802" s="230" t="str">
        <f>IFERROR(IF(ForbDraft!L3817&lt;&gt;"",ABS(ForbDraft!L3817),""),"")</f>
        <v/>
      </c>
      <c r="F3802" s="230" t="str">
        <f>IFERROR(IF(ForbDraft!K3817&lt;&gt;"",ForbDraft!K3817,""),"")</f>
        <v/>
      </c>
    </row>
    <row r="3803" spans="2:6" x14ac:dyDescent="0.2">
      <c r="B3803" s="229" t="str">
        <f>IFERROR(IF(ForbDraft!A3818&lt;&gt;"",ROW(ForbDraft!A3818),""),"")</f>
        <v/>
      </c>
      <c r="C3803" s="230" t="str">
        <f>IFERROR(IF(ForbDraft!A3818&lt;&gt;"",ForbDraft!A3818,""),"")</f>
        <v/>
      </c>
      <c r="D3803" s="230" t="str">
        <f t="shared" si="59"/>
        <v/>
      </c>
      <c r="E3803" s="230" t="str">
        <f>IFERROR(IF(ForbDraft!L3818&lt;&gt;"",ABS(ForbDraft!L3818),""),"")</f>
        <v/>
      </c>
      <c r="F3803" s="230" t="str">
        <f>IFERROR(IF(ForbDraft!K3818&lt;&gt;"",ForbDraft!K3818,""),"")</f>
        <v/>
      </c>
    </row>
    <row r="3804" spans="2:6" x14ac:dyDescent="0.2">
      <c r="B3804" s="229" t="str">
        <f>IFERROR(IF(ForbDraft!A3819&lt;&gt;"",ROW(ForbDraft!A3819),""),"")</f>
        <v/>
      </c>
      <c r="C3804" s="230" t="str">
        <f>IFERROR(IF(ForbDraft!A3819&lt;&gt;"",ForbDraft!A3819,""),"")</f>
        <v/>
      </c>
      <c r="D3804" s="230" t="str">
        <f t="shared" si="59"/>
        <v/>
      </c>
      <c r="E3804" s="230" t="str">
        <f>IFERROR(IF(ForbDraft!L3819&lt;&gt;"",ABS(ForbDraft!L3819),""),"")</f>
        <v/>
      </c>
      <c r="F3804" s="230" t="str">
        <f>IFERROR(IF(ForbDraft!K3819&lt;&gt;"",ForbDraft!K3819,""),"")</f>
        <v/>
      </c>
    </row>
    <row r="3805" spans="2:6" x14ac:dyDescent="0.2">
      <c r="B3805" s="229" t="str">
        <f>IFERROR(IF(ForbDraft!A3820&lt;&gt;"",ROW(ForbDraft!A3820),""),"")</f>
        <v/>
      </c>
      <c r="C3805" s="230" t="str">
        <f>IFERROR(IF(ForbDraft!A3820&lt;&gt;"",ForbDraft!A3820,""),"")</f>
        <v/>
      </c>
      <c r="D3805" s="230" t="str">
        <f t="shared" si="59"/>
        <v/>
      </c>
      <c r="E3805" s="230" t="str">
        <f>IFERROR(IF(ForbDraft!L3820&lt;&gt;"",ABS(ForbDraft!L3820),""),"")</f>
        <v/>
      </c>
      <c r="F3805" s="230" t="str">
        <f>IFERROR(IF(ForbDraft!K3820&lt;&gt;"",ForbDraft!K3820,""),"")</f>
        <v/>
      </c>
    </row>
    <row r="3806" spans="2:6" x14ac:dyDescent="0.2">
      <c r="B3806" s="229" t="str">
        <f>IFERROR(IF(ForbDraft!A3821&lt;&gt;"",ROW(ForbDraft!A3821),""),"")</f>
        <v/>
      </c>
      <c r="C3806" s="230" t="str">
        <f>IFERROR(IF(ForbDraft!A3821&lt;&gt;"",ForbDraft!A3821,""),"")</f>
        <v/>
      </c>
      <c r="D3806" s="230" t="str">
        <f t="shared" si="59"/>
        <v/>
      </c>
      <c r="E3806" s="230" t="str">
        <f>IFERROR(IF(ForbDraft!L3821&lt;&gt;"",ABS(ForbDraft!L3821),""),"")</f>
        <v/>
      </c>
      <c r="F3806" s="230" t="str">
        <f>IFERROR(IF(ForbDraft!K3821&lt;&gt;"",ForbDraft!K3821,""),"")</f>
        <v/>
      </c>
    </row>
    <row r="3807" spans="2:6" x14ac:dyDescent="0.2">
      <c r="B3807" s="229" t="str">
        <f>IFERROR(IF(ForbDraft!A3822&lt;&gt;"",ROW(ForbDraft!A3822),""),"")</f>
        <v/>
      </c>
      <c r="C3807" s="230" t="str">
        <f>IFERROR(IF(ForbDraft!A3822&lt;&gt;"",ForbDraft!A3822,""),"")</f>
        <v/>
      </c>
      <c r="D3807" s="230" t="str">
        <f t="shared" si="59"/>
        <v/>
      </c>
      <c r="E3807" s="230" t="str">
        <f>IFERROR(IF(ForbDraft!L3822&lt;&gt;"",ABS(ForbDraft!L3822),""),"")</f>
        <v/>
      </c>
      <c r="F3807" s="230" t="str">
        <f>IFERROR(IF(ForbDraft!K3822&lt;&gt;"",ForbDraft!K3822,""),"")</f>
        <v/>
      </c>
    </row>
    <row r="3808" spans="2:6" x14ac:dyDescent="0.2">
      <c r="B3808" s="229" t="str">
        <f>IFERROR(IF(ForbDraft!A3823&lt;&gt;"",ROW(ForbDraft!A3823),""),"")</f>
        <v/>
      </c>
      <c r="C3808" s="230" t="str">
        <f>IFERROR(IF(ForbDraft!A3823&lt;&gt;"",ForbDraft!A3823,""),"")</f>
        <v/>
      </c>
      <c r="D3808" s="230" t="str">
        <f t="shared" si="59"/>
        <v/>
      </c>
      <c r="E3808" s="230" t="str">
        <f>IFERROR(IF(ForbDraft!L3823&lt;&gt;"",ABS(ForbDraft!L3823),""),"")</f>
        <v/>
      </c>
      <c r="F3808" s="230" t="str">
        <f>IFERROR(IF(ForbDraft!K3823&lt;&gt;"",ForbDraft!K3823,""),"")</f>
        <v/>
      </c>
    </row>
    <row r="3809" spans="2:6" x14ac:dyDescent="0.2">
      <c r="B3809" s="229" t="str">
        <f>IFERROR(IF(ForbDraft!A3824&lt;&gt;"",ROW(ForbDraft!A3824),""),"")</f>
        <v/>
      </c>
      <c r="C3809" s="230" t="str">
        <f>IFERROR(IF(ForbDraft!A3824&lt;&gt;"",ForbDraft!A3824,""),"")</f>
        <v/>
      </c>
      <c r="D3809" s="230" t="str">
        <f t="shared" si="59"/>
        <v/>
      </c>
      <c r="E3809" s="230" t="str">
        <f>IFERROR(IF(ForbDraft!L3824&lt;&gt;"",ABS(ForbDraft!L3824),""),"")</f>
        <v/>
      </c>
      <c r="F3809" s="230" t="str">
        <f>IFERROR(IF(ForbDraft!K3824&lt;&gt;"",ForbDraft!K3824,""),"")</f>
        <v/>
      </c>
    </row>
    <row r="3810" spans="2:6" x14ac:dyDescent="0.2">
      <c r="B3810" s="229" t="str">
        <f>IFERROR(IF(ForbDraft!A3825&lt;&gt;"",ROW(ForbDraft!A3825),""),"")</f>
        <v/>
      </c>
      <c r="C3810" s="230" t="str">
        <f>IFERROR(IF(ForbDraft!A3825&lt;&gt;"",ForbDraft!A3825,""),"")</f>
        <v/>
      </c>
      <c r="D3810" s="230" t="str">
        <f t="shared" si="59"/>
        <v/>
      </c>
      <c r="E3810" s="230" t="str">
        <f>IFERROR(IF(ForbDraft!L3825&lt;&gt;"",ABS(ForbDraft!L3825),""),"")</f>
        <v/>
      </c>
      <c r="F3810" s="230" t="str">
        <f>IFERROR(IF(ForbDraft!K3825&lt;&gt;"",ForbDraft!K3825,""),"")</f>
        <v/>
      </c>
    </row>
    <row r="3811" spans="2:6" x14ac:dyDescent="0.2">
      <c r="B3811" s="229" t="str">
        <f>IFERROR(IF(ForbDraft!A3826&lt;&gt;"",ROW(ForbDraft!A3826),""),"")</f>
        <v/>
      </c>
      <c r="C3811" s="230" t="str">
        <f>IFERROR(IF(ForbDraft!A3826&lt;&gt;"",ForbDraft!A3826,""),"")</f>
        <v/>
      </c>
      <c r="D3811" s="230" t="str">
        <f t="shared" si="59"/>
        <v/>
      </c>
      <c r="E3811" s="230" t="str">
        <f>IFERROR(IF(ForbDraft!L3826&lt;&gt;"",ABS(ForbDraft!L3826),""),"")</f>
        <v/>
      </c>
      <c r="F3811" s="230" t="str">
        <f>IFERROR(IF(ForbDraft!K3826&lt;&gt;"",ForbDraft!K3826,""),"")</f>
        <v/>
      </c>
    </row>
    <row r="3812" spans="2:6" x14ac:dyDescent="0.2">
      <c r="B3812" s="229" t="str">
        <f>IFERROR(IF(ForbDraft!A3827&lt;&gt;"",ROW(ForbDraft!A3827),""),"")</f>
        <v/>
      </c>
      <c r="C3812" s="230" t="str">
        <f>IFERROR(IF(ForbDraft!A3827&lt;&gt;"",ForbDraft!A3827,""),"")</f>
        <v/>
      </c>
      <c r="D3812" s="230" t="str">
        <f t="shared" si="59"/>
        <v/>
      </c>
      <c r="E3812" s="230" t="str">
        <f>IFERROR(IF(ForbDraft!L3827&lt;&gt;"",ABS(ForbDraft!L3827),""),"")</f>
        <v/>
      </c>
      <c r="F3812" s="230" t="str">
        <f>IFERROR(IF(ForbDraft!K3827&lt;&gt;"",ForbDraft!K3827,""),"")</f>
        <v/>
      </c>
    </row>
    <row r="3813" spans="2:6" x14ac:dyDescent="0.2">
      <c r="B3813" s="229" t="str">
        <f>IFERROR(IF(ForbDraft!A3828&lt;&gt;"",ROW(ForbDraft!A3828),""),"")</f>
        <v/>
      </c>
      <c r="C3813" s="230" t="str">
        <f>IFERROR(IF(ForbDraft!A3828&lt;&gt;"",ForbDraft!A3828,""),"")</f>
        <v/>
      </c>
      <c r="D3813" s="230" t="str">
        <f t="shared" si="59"/>
        <v/>
      </c>
      <c r="E3813" s="230" t="str">
        <f>IFERROR(IF(ForbDraft!L3828&lt;&gt;"",ABS(ForbDraft!L3828),""),"")</f>
        <v/>
      </c>
      <c r="F3813" s="230" t="str">
        <f>IFERROR(IF(ForbDraft!K3828&lt;&gt;"",ForbDraft!K3828,""),"")</f>
        <v/>
      </c>
    </row>
    <row r="3814" spans="2:6" x14ac:dyDescent="0.2">
      <c r="B3814" s="229" t="str">
        <f>IFERROR(IF(ForbDraft!A3829&lt;&gt;"",ROW(ForbDraft!A3829),""),"")</f>
        <v/>
      </c>
      <c r="C3814" s="230" t="str">
        <f>IFERROR(IF(ForbDraft!A3829&lt;&gt;"",ForbDraft!A3829,""),"")</f>
        <v/>
      </c>
      <c r="D3814" s="230" t="str">
        <f t="shared" si="59"/>
        <v/>
      </c>
      <c r="E3814" s="230" t="str">
        <f>IFERROR(IF(ForbDraft!L3829&lt;&gt;"",ABS(ForbDraft!L3829),""),"")</f>
        <v/>
      </c>
      <c r="F3814" s="230" t="str">
        <f>IFERROR(IF(ForbDraft!K3829&lt;&gt;"",ForbDraft!K3829,""),"")</f>
        <v/>
      </c>
    </row>
    <row r="3815" spans="2:6" x14ac:dyDescent="0.2">
      <c r="B3815" s="229" t="str">
        <f>IFERROR(IF(ForbDraft!A3830&lt;&gt;"",ROW(ForbDraft!A3830),""),"")</f>
        <v/>
      </c>
      <c r="C3815" s="230" t="str">
        <f>IFERROR(IF(ForbDraft!A3830&lt;&gt;"",ForbDraft!A3830,""),"")</f>
        <v/>
      </c>
      <c r="D3815" s="230" t="str">
        <f t="shared" si="59"/>
        <v/>
      </c>
      <c r="E3815" s="230" t="str">
        <f>IFERROR(IF(ForbDraft!L3830&lt;&gt;"",ABS(ForbDraft!L3830),""),"")</f>
        <v/>
      </c>
      <c r="F3815" s="230" t="str">
        <f>IFERROR(IF(ForbDraft!K3830&lt;&gt;"",ForbDraft!K3830,""),"")</f>
        <v/>
      </c>
    </row>
    <row r="3816" spans="2:6" x14ac:dyDescent="0.2">
      <c r="B3816" s="229" t="str">
        <f>IFERROR(IF(ForbDraft!A3831&lt;&gt;"",ROW(ForbDraft!A3831),""),"")</f>
        <v/>
      </c>
      <c r="C3816" s="230" t="str">
        <f>IFERROR(IF(ForbDraft!A3831&lt;&gt;"",ForbDraft!A3831,""),"")</f>
        <v/>
      </c>
      <c r="D3816" s="230" t="str">
        <f t="shared" si="59"/>
        <v/>
      </c>
      <c r="E3816" s="230" t="str">
        <f>IFERROR(IF(ForbDraft!L3831&lt;&gt;"",ABS(ForbDraft!L3831),""),"")</f>
        <v/>
      </c>
      <c r="F3816" s="230" t="str">
        <f>IFERROR(IF(ForbDraft!K3831&lt;&gt;"",ForbDraft!K3831,""),"")</f>
        <v/>
      </c>
    </row>
    <row r="3817" spans="2:6" x14ac:dyDescent="0.2">
      <c r="B3817" s="229" t="str">
        <f>IFERROR(IF(ForbDraft!A3832&lt;&gt;"",ROW(ForbDraft!A3832),""),"")</f>
        <v/>
      </c>
      <c r="C3817" s="230" t="str">
        <f>IFERROR(IF(ForbDraft!A3832&lt;&gt;"",ForbDraft!A3832,""),"")</f>
        <v/>
      </c>
      <c r="D3817" s="230" t="str">
        <f t="shared" si="59"/>
        <v/>
      </c>
      <c r="E3817" s="230" t="str">
        <f>IFERROR(IF(ForbDraft!L3832&lt;&gt;"",ABS(ForbDraft!L3832),""),"")</f>
        <v/>
      </c>
      <c r="F3817" s="230" t="str">
        <f>IFERROR(IF(ForbDraft!K3832&lt;&gt;"",ForbDraft!K3832,""),"")</f>
        <v/>
      </c>
    </row>
    <row r="3818" spans="2:6" x14ac:dyDescent="0.2">
      <c r="B3818" s="229" t="str">
        <f>IFERROR(IF(ForbDraft!A3833&lt;&gt;"",ROW(ForbDraft!A3833),""),"")</f>
        <v/>
      </c>
      <c r="C3818" s="230" t="str">
        <f>IFERROR(IF(ForbDraft!A3833&lt;&gt;"",ForbDraft!A3833,""),"")</f>
        <v/>
      </c>
      <c r="D3818" s="230" t="str">
        <f t="shared" si="59"/>
        <v/>
      </c>
      <c r="E3818" s="230" t="str">
        <f>IFERROR(IF(ForbDraft!L3833&lt;&gt;"",ABS(ForbDraft!L3833),""),"")</f>
        <v/>
      </c>
      <c r="F3818" s="230" t="str">
        <f>IFERROR(IF(ForbDraft!K3833&lt;&gt;"",ForbDraft!K3833,""),"")</f>
        <v/>
      </c>
    </row>
    <row r="3819" spans="2:6" x14ac:dyDescent="0.2">
      <c r="B3819" s="229" t="str">
        <f>IFERROR(IF(ForbDraft!A3834&lt;&gt;"",ROW(ForbDraft!A3834),""),"")</f>
        <v/>
      </c>
      <c r="C3819" s="230" t="str">
        <f>IFERROR(IF(ForbDraft!A3834&lt;&gt;"",ForbDraft!A3834,""),"")</f>
        <v/>
      </c>
      <c r="D3819" s="230" t="str">
        <f t="shared" si="59"/>
        <v/>
      </c>
      <c r="E3819" s="230" t="str">
        <f>IFERROR(IF(ForbDraft!L3834&lt;&gt;"",ABS(ForbDraft!L3834),""),"")</f>
        <v/>
      </c>
      <c r="F3819" s="230" t="str">
        <f>IFERROR(IF(ForbDraft!K3834&lt;&gt;"",ForbDraft!K3834,""),"")</f>
        <v/>
      </c>
    </row>
    <row r="3820" spans="2:6" x14ac:dyDescent="0.2">
      <c r="B3820" s="229" t="str">
        <f>IFERROR(IF(ForbDraft!A3835&lt;&gt;"",ROW(ForbDraft!A3835),""),"")</f>
        <v/>
      </c>
      <c r="C3820" s="230" t="str">
        <f>IFERROR(IF(ForbDraft!A3835&lt;&gt;"",ForbDraft!A3835,""),"")</f>
        <v/>
      </c>
      <c r="D3820" s="230" t="str">
        <f t="shared" si="59"/>
        <v/>
      </c>
      <c r="E3820" s="230" t="str">
        <f>IFERROR(IF(ForbDraft!L3835&lt;&gt;"",ABS(ForbDraft!L3835),""),"")</f>
        <v/>
      </c>
      <c r="F3820" s="230" t="str">
        <f>IFERROR(IF(ForbDraft!K3835&lt;&gt;"",ForbDraft!K3835,""),"")</f>
        <v/>
      </c>
    </row>
    <row r="3821" spans="2:6" x14ac:dyDescent="0.2">
      <c r="B3821" s="229" t="str">
        <f>IFERROR(IF(ForbDraft!A3836&lt;&gt;"",ROW(ForbDraft!A3836),""),"")</f>
        <v/>
      </c>
      <c r="C3821" s="230" t="str">
        <f>IFERROR(IF(ForbDraft!A3836&lt;&gt;"",ForbDraft!A3836,""),"")</f>
        <v/>
      </c>
      <c r="D3821" s="230" t="str">
        <f t="shared" si="59"/>
        <v/>
      </c>
      <c r="E3821" s="230" t="str">
        <f>IFERROR(IF(ForbDraft!L3836&lt;&gt;"",ABS(ForbDraft!L3836),""),"")</f>
        <v/>
      </c>
      <c r="F3821" s="230" t="str">
        <f>IFERROR(IF(ForbDraft!K3836&lt;&gt;"",ForbDraft!K3836,""),"")</f>
        <v/>
      </c>
    </row>
    <row r="3822" spans="2:6" x14ac:dyDescent="0.2">
      <c r="B3822" s="229" t="str">
        <f>IFERROR(IF(ForbDraft!A3837&lt;&gt;"",ROW(ForbDraft!A3837),""),"")</f>
        <v/>
      </c>
      <c r="C3822" s="230" t="str">
        <f>IFERROR(IF(ForbDraft!A3837&lt;&gt;"",ForbDraft!A3837,""),"")</f>
        <v/>
      </c>
      <c r="D3822" s="230" t="str">
        <f t="shared" si="59"/>
        <v/>
      </c>
      <c r="E3822" s="230" t="str">
        <f>IFERROR(IF(ForbDraft!L3837&lt;&gt;"",ABS(ForbDraft!L3837),""),"")</f>
        <v/>
      </c>
      <c r="F3822" s="230" t="str">
        <f>IFERROR(IF(ForbDraft!K3837&lt;&gt;"",ForbDraft!K3837,""),"")</f>
        <v/>
      </c>
    </row>
    <row r="3823" spans="2:6" x14ac:dyDescent="0.2">
      <c r="B3823" s="229" t="str">
        <f>IFERROR(IF(ForbDraft!A3838&lt;&gt;"",ROW(ForbDraft!A3838),""),"")</f>
        <v/>
      </c>
      <c r="C3823" s="230" t="str">
        <f>IFERROR(IF(ForbDraft!A3838&lt;&gt;"",ForbDraft!A3838,""),"")</f>
        <v/>
      </c>
      <c r="D3823" s="230" t="str">
        <f t="shared" si="59"/>
        <v/>
      </c>
      <c r="E3823" s="230" t="str">
        <f>IFERROR(IF(ForbDraft!L3838&lt;&gt;"",ABS(ForbDraft!L3838),""),"")</f>
        <v/>
      </c>
      <c r="F3823" s="230" t="str">
        <f>IFERROR(IF(ForbDraft!K3838&lt;&gt;"",ForbDraft!K3838,""),"")</f>
        <v/>
      </c>
    </row>
    <row r="3824" spans="2:6" x14ac:dyDescent="0.2">
      <c r="B3824" s="229" t="str">
        <f>IFERROR(IF(ForbDraft!A3839&lt;&gt;"",ROW(ForbDraft!A3839),""),"")</f>
        <v/>
      </c>
      <c r="C3824" s="230" t="str">
        <f>IFERROR(IF(ForbDraft!A3839&lt;&gt;"",ForbDraft!A3839,""),"")</f>
        <v/>
      </c>
      <c r="D3824" s="230" t="str">
        <f t="shared" si="59"/>
        <v/>
      </c>
      <c r="E3824" s="230" t="str">
        <f>IFERROR(IF(ForbDraft!L3839&lt;&gt;"",ABS(ForbDraft!L3839),""),"")</f>
        <v/>
      </c>
      <c r="F3824" s="230" t="str">
        <f>IFERROR(IF(ForbDraft!K3839&lt;&gt;"",ForbDraft!K3839,""),"")</f>
        <v/>
      </c>
    </row>
    <row r="3825" spans="2:6" x14ac:dyDescent="0.2">
      <c r="B3825" s="229" t="str">
        <f>IFERROR(IF(ForbDraft!A3840&lt;&gt;"",ROW(ForbDraft!A3840),""),"")</f>
        <v/>
      </c>
      <c r="C3825" s="230" t="str">
        <f>IFERROR(IF(ForbDraft!A3840&lt;&gt;"",ForbDraft!A3840,""),"")</f>
        <v/>
      </c>
      <c r="D3825" s="230" t="str">
        <f t="shared" si="59"/>
        <v/>
      </c>
      <c r="E3825" s="230" t="str">
        <f>IFERROR(IF(ForbDraft!L3840&lt;&gt;"",ABS(ForbDraft!L3840),""),"")</f>
        <v/>
      </c>
      <c r="F3825" s="230" t="str">
        <f>IFERROR(IF(ForbDraft!K3840&lt;&gt;"",ForbDraft!K3840,""),"")</f>
        <v/>
      </c>
    </row>
    <row r="3826" spans="2:6" x14ac:dyDescent="0.2">
      <c r="B3826" s="229" t="str">
        <f>IFERROR(IF(ForbDraft!A3841&lt;&gt;"",ROW(ForbDraft!A3841),""),"")</f>
        <v/>
      </c>
      <c r="C3826" s="230" t="str">
        <f>IFERROR(IF(ForbDraft!A3841&lt;&gt;"",ForbDraft!A3841,""),"")</f>
        <v/>
      </c>
      <c r="D3826" s="230" t="str">
        <f t="shared" si="59"/>
        <v/>
      </c>
      <c r="E3826" s="230" t="str">
        <f>IFERROR(IF(ForbDraft!L3841&lt;&gt;"",ABS(ForbDraft!L3841),""),"")</f>
        <v/>
      </c>
      <c r="F3826" s="230" t="str">
        <f>IFERROR(IF(ForbDraft!K3841&lt;&gt;"",ForbDraft!K3841,""),"")</f>
        <v/>
      </c>
    </row>
    <row r="3827" spans="2:6" x14ac:dyDescent="0.2">
      <c r="B3827" s="229" t="str">
        <f>IFERROR(IF(ForbDraft!A3842&lt;&gt;"",ROW(ForbDraft!A3842),""),"")</f>
        <v/>
      </c>
      <c r="C3827" s="230" t="str">
        <f>IFERROR(IF(ForbDraft!A3842&lt;&gt;"",ForbDraft!A3842,""),"")</f>
        <v/>
      </c>
      <c r="D3827" s="230" t="str">
        <f t="shared" si="59"/>
        <v/>
      </c>
      <c r="E3827" s="230" t="str">
        <f>IFERROR(IF(ForbDraft!L3842&lt;&gt;"",ABS(ForbDraft!L3842),""),"")</f>
        <v/>
      </c>
      <c r="F3827" s="230" t="str">
        <f>IFERROR(IF(ForbDraft!K3842&lt;&gt;"",ForbDraft!K3842,""),"")</f>
        <v/>
      </c>
    </row>
    <row r="3828" spans="2:6" x14ac:dyDescent="0.2">
      <c r="B3828" s="229" t="str">
        <f>IFERROR(IF(ForbDraft!A3843&lt;&gt;"",ROW(ForbDraft!A3843),""),"")</f>
        <v/>
      </c>
      <c r="C3828" s="230" t="str">
        <f>IFERROR(IF(ForbDraft!A3843&lt;&gt;"",ForbDraft!A3843,""),"")</f>
        <v/>
      </c>
      <c r="D3828" s="230" t="str">
        <f t="shared" si="59"/>
        <v/>
      </c>
      <c r="E3828" s="230" t="str">
        <f>IFERROR(IF(ForbDraft!L3843&lt;&gt;"",ABS(ForbDraft!L3843),""),"")</f>
        <v/>
      </c>
      <c r="F3828" s="230" t="str">
        <f>IFERROR(IF(ForbDraft!K3843&lt;&gt;"",ForbDraft!K3843,""),"")</f>
        <v/>
      </c>
    </row>
    <row r="3829" spans="2:6" x14ac:dyDescent="0.2">
      <c r="B3829" s="229" t="str">
        <f>IFERROR(IF(ForbDraft!A3844&lt;&gt;"",ROW(ForbDraft!A3844),""),"")</f>
        <v/>
      </c>
      <c r="C3829" s="230" t="str">
        <f>IFERROR(IF(ForbDraft!A3844&lt;&gt;"",ForbDraft!A3844,""),"")</f>
        <v/>
      </c>
      <c r="D3829" s="230" t="str">
        <f t="shared" si="59"/>
        <v/>
      </c>
      <c r="E3829" s="230" t="str">
        <f>IFERROR(IF(ForbDraft!L3844&lt;&gt;"",ABS(ForbDraft!L3844),""),"")</f>
        <v/>
      </c>
      <c r="F3829" s="230" t="str">
        <f>IFERROR(IF(ForbDraft!K3844&lt;&gt;"",ForbDraft!K3844,""),"")</f>
        <v/>
      </c>
    </row>
    <row r="3830" spans="2:6" x14ac:dyDescent="0.2">
      <c r="B3830" s="229" t="str">
        <f>IFERROR(IF(ForbDraft!A3845&lt;&gt;"",ROW(ForbDraft!A3845),""),"")</f>
        <v/>
      </c>
      <c r="C3830" s="230" t="str">
        <f>IFERROR(IF(ForbDraft!A3845&lt;&gt;"",ForbDraft!A3845,""),"")</f>
        <v/>
      </c>
      <c r="D3830" s="230" t="str">
        <f t="shared" si="59"/>
        <v/>
      </c>
      <c r="E3830" s="230" t="str">
        <f>IFERROR(IF(ForbDraft!L3845&lt;&gt;"",ABS(ForbDraft!L3845),""),"")</f>
        <v/>
      </c>
      <c r="F3830" s="230" t="str">
        <f>IFERROR(IF(ForbDraft!K3845&lt;&gt;"",ForbDraft!K3845,""),"")</f>
        <v/>
      </c>
    </row>
    <row r="3831" spans="2:6" x14ac:dyDescent="0.2">
      <c r="B3831" s="229" t="str">
        <f>IFERROR(IF(ForbDraft!A3846&lt;&gt;"",ROW(ForbDraft!A3846),""),"")</f>
        <v/>
      </c>
      <c r="C3831" s="230" t="str">
        <f>IFERROR(IF(ForbDraft!A3846&lt;&gt;"",ForbDraft!A3846,""),"")</f>
        <v/>
      </c>
      <c r="D3831" s="230" t="str">
        <f t="shared" si="59"/>
        <v/>
      </c>
      <c r="E3831" s="230" t="str">
        <f>IFERROR(IF(ForbDraft!L3846&lt;&gt;"",ABS(ForbDraft!L3846),""),"")</f>
        <v/>
      </c>
      <c r="F3831" s="230" t="str">
        <f>IFERROR(IF(ForbDraft!K3846&lt;&gt;"",ForbDraft!K3846,""),"")</f>
        <v/>
      </c>
    </row>
    <row r="3832" spans="2:6" x14ac:dyDescent="0.2">
      <c r="B3832" s="229" t="str">
        <f>IFERROR(IF(ForbDraft!A3847&lt;&gt;"",ROW(ForbDraft!A3847),""),"")</f>
        <v/>
      </c>
      <c r="C3832" s="230" t="str">
        <f>IFERROR(IF(ForbDraft!A3847&lt;&gt;"",ForbDraft!A3847,""),"")</f>
        <v/>
      </c>
      <c r="D3832" s="230" t="str">
        <f t="shared" si="59"/>
        <v/>
      </c>
      <c r="E3832" s="230" t="str">
        <f>IFERROR(IF(ForbDraft!L3847&lt;&gt;"",ABS(ForbDraft!L3847),""),"")</f>
        <v/>
      </c>
      <c r="F3832" s="230" t="str">
        <f>IFERROR(IF(ForbDraft!K3847&lt;&gt;"",ForbDraft!K3847,""),"")</f>
        <v/>
      </c>
    </row>
    <row r="3833" spans="2:6" x14ac:dyDescent="0.2">
      <c r="B3833" s="229" t="str">
        <f>IFERROR(IF(ForbDraft!A3848&lt;&gt;"",ROW(ForbDraft!A3848),""),"")</f>
        <v/>
      </c>
      <c r="C3833" s="230" t="str">
        <f>IFERROR(IF(ForbDraft!A3848&lt;&gt;"",ForbDraft!A3848,""),"")</f>
        <v/>
      </c>
      <c r="D3833" s="230" t="str">
        <f t="shared" si="59"/>
        <v/>
      </c>
      <c r="E3833" s="230" t="str">
        <f>IFERROR(IF(ForbDraft!L3848&lt;&gt;"",ABS(ForbDraft!L3848),""),"")</f>
        <v/>
      </c>
      <c r="F3833" s="230" t="str">
        <f>IFERROR(IF(ForbDraft!K3848&lt;&gt;"",ForbDraft!K3848,""),"")</f>
        <v/>
      </c>
    </row>
    <row r="3834" spans="2:6" x14ac:dyDescent="0.2">
      <c r="B3834" s="229" t="str">
        <f>IFERROR(IF(ForbDraft!A3849&lt;&gt;"",ROW(ForbDraft!A3849),""),"")</f>
        <v/>
      </c>
      <c r="C3834" s="230" t="str">
        <f>IFERROR(IF(ForbDraft!A3849&lt;&gt;"",ForbDraft!A3849,""),"")</f>
        <v/>
      </c>
      <c r="D3834" s="230" t="str">
        <f t="shared" si="59"/>
        <v/>
      </c>
      <c r="E3834" s="230" t="str">
        <f>IFERROR(IF(ForbDraft!L3849&lt;&gt;"",ABS(ForbDraft!L3849),""),"")</f>
        <v/>
      </c>
      <c r="F3834" s="230" t="str">
        <f>IFERROR(IF(ForbDraft!K3849&lt;&gt;"",ForbDraft!K3849,""),"")</f>
        <v/>
      </c>
    </row>
    <row r="3835" spans="2:6" x14ac:dyDescent="0.2">
      <c r="B3835" s="229" t="str">
        <f>IFERROR(IF(ForbDraft!A3850&lt;&gt;"",ROW(ForbDraft!A3850),""),"")</f>
        <v/>
      </c>
      <c r="C3835" s="230" t="str">
        <f>IFERROR(IF(ForbDraft!A3850&lt;&gt;"",ForbDraft!A3850,""),"")</f>
        <v/>
      </c>
      <c r="D3835" s="230" t="str">
        <f t="shared" si="59"/>
        <v/>
      </c>
      <c r="E3835" s="230" t="str">
        <f>IFERROR(IF(ForbDraft!L3850&lt;&gt;"",ABS(ForbDraft!L3850),""),"")</f>
        <v/>
      </c>
      <c r="F3835" s="230" t="str">
        <f>IFERROR(IF(ForbDraft!K3850&lt;&gt;"",ForbDraft!K3850,""),"")</f>
        <v/>
      </c>
    </row>
    <row r="3836" spans="2:6" x14ac:dyDescent="0.2">
      <c r="B3836" s="229" t="str">
        <f>IFERROR(IF(ForbDraft!A3851&lt;&gt;"",ROW(ForbDraft!A3851),""),"")</f>
        <v/>
      </c>
      <c r="C3836" s="230" t="str">
        <f>IFERROR(IF(ForbDraft!A3851&lt;&gt;"",ForbDraft!A3851,""),"")</f>
        <v/>
      </c>
      <c r="D3836" s="230" t="str">
        <f t="shared" si="59"/>
        <v/>
      </c>
      <c r="E3836" s="230" t="str">
        <f>IFERROR(IF(ForbDraft!L3851&lt;&gt;"",ABS(ForbDraft!L3851),""),"")</f>
        <v/>
      </c>
      <c r="F3836" s="230" t="str">
        <f>IFERROR(IF(ForbDraft!K3851&lt;&gt;"",ForbDraft!K3851,""),"")</f>
        <v/>
      </c>
    </row>
    <row r="3837" spans="2:6" x14ac:dyDescent="0.2">
      <c r="B3837" s="229" t="str">
        <f>IFERROR(IF(ForbDraft!A3852&lt;&gt;"",ROW(ForbDraft!A3852),""),"")</f>
        <v/>
      </c>
      <c r="C3837" s="230" t="str">
        <f>IFERROR(IF(ForbDraft!A3852&lt;&gt;"",ForbDraft!A3852,""),"")</f>
        <v/>
      </c>
      <c r="D3837" s="230" t="str">
        <f t="shared" si="59"/>
        <v/>
      </c>
      <c r="E3837" s="230" t="str">
        <f>IFERROR(IF(ForbDraft!L3852&lt;&gt;"",ABS(ForbDraft!L3852),""),"")</f>
        <v/>
      </c>
      <c r="F3837" s="230" t="str">
        <f>IFERROR(IF(ForbDraft!K3852&lt;&gt;"",ForbDraft!K3852,""),"")</f>
        <v/>
      </c>
    </row>
    <row r="3838" spans="2:6" x14ac:dyDescent="0.2">
      <c r="B3838" s="229" t="str">
        <f>IFERROR(IF(ForbDraft!A3853&lt;&gt;"",ROW(ForbDraft!A3853),""),"")</f>
        <v/>
      </c>
      <c r="C3838" s="230" t="str">
        <f>IFERROR(IF(ForbDraft!A3853&lt;&gt;"",ForbDraft!A3853,""),"")</f>
        <v/>
      </c>
      <c r="D3838" s="230" t="str">
        <f t="shared" si="59"/>
        <v/>
      </c>
      <c r="E3838" s="230" t="str">
        <f>IFERROR(IF(ForbDraft!L3853&lt;&gt;"",ABS(ForbDraft!L3853),""),"")</f>
        <v/>
      </c>
      <c r="F3838" s="230" t="str">
        <f>IFERROR(IF(ForbDraft!K3853&lt;&gt;"",ForbDraft!K3853,""),"")</f>
        <v/>
      </c>
    </row>
    <row r="3839" spans="2:6" x14ac:dyDescent="0.2">
      <c r="B3839" s="229" t="str">
        <f>IFERROR(IF(ForbDraft!A3854&lt;&gt;"",ROW(ForbDraft!A3854),""),"")</f>
        <v/>
      </c>
      <c r="C3839" s="230" t="str">
        <f>IFERROR(IF(ForbDraft!A3854&lt;&gt;"",ForbDraft!A3854,""),"")</f>
        <v/>
      </c>
      <c r="D3839" s="230" t="str">
        <f t="shared" si="59"/>
        <v/>
      </c>
      <c r="E3839" s="230" t="str">
        <f>IFERROR(IF(ForbDraft!L3854&lt;&gt;"",ABS(ForbDraft!L3854),""),"")</f>
        <v/>
      </c>
      <c r="F3839" s="230" t="str">
        <f>IFERROR(IF(ForbDraft!K3854&lt;&gt;"",ForbDraft!K3854,""),"")</f>
        <v/>
      </c>
    </row>
    <row r="3840" spans="2:6" x14ac:dyDescent="0.2">
      <c r="B3840" s="229" t="str">
        <f>IFERROR(IF(ForbDraft!A3855&lt;&gt;"",ROW(ForbDraft!A3855),""),"")</f>
        <v/>
      </c>
      <c r="C3840" s="230" t="str">
        <f>IFERROR(IF(ForbDraft!A3855&lt;&gt;"",ForbDraft!A3855,""),"")</f>
        <v/>
      </c>
      <c r="D3840" s="230" t="str">
        <f t="shared" si="59"/>
        <v/>
      </c>
      <c r="E3840" s="230" t="str">
        <f>IFERROR(IF(ForbDraft!L3855&lt;&gt;"",ABS(ForbDraft!L3855),""),"")</f>
        <v/>
      </c>
      <c r="F3840" s="230" t="str">
        <f>IFERROR(IF(ForbDraft!K3855&lt;&gt;"",ForbDraft!K3855,""),"")</f>
        <v/>
      </c>
    </row>
    <row r="3841" spans="2:6" x14ac:dyDescent="0.2">
      <c r="B3841" s="229" t="str">
        <f>IFERROR(IF(ForbDraft!A3856&lt;&gt;"",ROW(ForbDraft!A3856),""),"")</f>
        <v/>
      </c>
      <c r="C3841" s="230" t="str">
        <f>IFERROR(IF(ForbDraft!A3856&lt;&gt;"",ForbDraft!A3856,""),"")</f>
        <v/>
      </c>
      <c r="D3841" s="230" t="str">
        <f t="shared" si="59"/>
        <v/>
      </c>
      <c r="E3841" s="230" t="str">
        <f>IFERROR(IF(ForbDraft!L3856&lt;&gt;"",ABS(ForbDraft!L3856),""),"")</f>
        <v/>
      </c>
      <c r="F3841" s="230" t="str">
        <f>IFERROR(IF(ForbDraft!K3856&lt;&gt;"",ForbDraft!K3856,""),"")</f>
        <v/>
      </c>
    </row>
    <row r="3842" spans="2:6" x14ac:dyDescent="0.2">
      <c r="B3842" s="229" t="str">
        <f>IFERROR(IF(ForbDraft!A3857&lt;&gt;"",ROW(ForbDraft!A3857),""),"")</f>
        <v/>
      </c>
      <c r="C3842" s="230" t="str">
        <f>IFERROR(IF(ForbDraft!A3857&lt;&gt;"",ForbDraft!A3857,""),"")</f>
        <v/>
      </c>
      <c r="D3842" s="230" t="str">
        <f t="shared" si="59"/>
        <v/>
      </c>
      <c r="E3842" s="230" t="str">
        <f>IFERROR(IF(ForbDraft!L3857&lt;&gt;"",ABS(ForbDraft!L3857),""),"")</f>
        <v/>
      </c>
      <c r="F3842" s="230" t="str">
        <f>IFERROR(IF(ForbDraft!K3857&lt;&gt;"",ForbDraft!K3857,""),"")</f>
        <v/>
      </c>
    </row>
    <row r="3843" spans="2:6" x14ac:dyDescent="0.2">
      <c r="B3843" s="229" t="str">
        <f>IFERROR(IF(ForbDraft!A3858&lt;&gt;"",ROW(ForbDraft!A3858),""),"")</f>
        <v/>
      </c>
      <c r="C3843" s="230" t="str">
        <f>IFERROR(IF(ForbDraft!A3858&lt;&gt;"",ForbDraft!A3858,""),"")</f>
        <v/>
      </c>
      <c r="D3843" s="230" t="str">
        <f t="shared" ref="D3843:D3906" si="60">IF(F3843="pH לבדיקת גבול","pH",F3843)</f>
        <v/>
      </c>
      <c r="E3843" s="230" t="str">
        <f>IFERROR(IF(ForbDraft!L3858&lt;&gt;"",ABS(ForbDraft!L3858),""),"")</f>
        <v/>
      </c>
      <c r="F3843" s="230" t="str">
        <f>IFERROR(IF(ForbDraft!K3858&lt;&gt;"",ForbDraft!K3858,""),"")</f>
        <v/>
      </c>
    </row>
    <row r="3844" spans="2:6" x14ac:dyDescent="0.2">
      <c r="B3844" s="229" t="str">
        <f>IFERROR(IF(ForbDraft!A3859&lt;&gt;"",ROW(ForbDraft!A3859),""),"")</f>
        <v/>
      </c>
      <c r="C3844" s="230" t="str">
        <f>IFERROR(IF(ForbDraft!A3859&lt;&gt;"",ForbDraft!A3859,""),"")</f>
        <v/>
      </c>
      <c r="D3844" s="230" t="str">
        <f t="shared" si="60"/>
        <v/>
      </c>
      <c r="E3844" s="230" t="str">
        <f>IFERROR(IF(ForbDraft!L3859&lt;&gt;"",ABS(ForbDraft!L3859),""),"")</f>
        <v/>
      </c>
      <c r="F3844" s="230" t="str">
        <f>IFERROR(IF(ForbDraft!K3859&lt;&gt;"",ForbDraft!K3859,""),"")</f>
        <v/>
      </c>
    </row>
    <row r="3845" spans="2:6" x14ac:dyDescent="0.2">
      <c r="B3845" s="229" t="str">
        <f>IFERROR(IF(ForbDraft!A3860&lt;&gt;"",ROW(ForbDraft!A3860),""),"")</f>
        <v/>
      </c>
      <c r="C3845" s="230" t="str">
        <f>IFERROR(IF(ForbDraft!A3860&lt;&gt;"",ForbDraft!A3860,""),"")</f>
        <v/>
      </c>
      <c r="D3845" s="230" t="str">
        <f t="shared" si="60"/>
        <v/>
      </c>
      <c r="E3845" s="230" t="str">
        <f>IFERROR(IF(ForbDraft!L3860&lt;&gt;"",ABS(ForbDraft!L3860),""),"")</f>
        <v/>
      </c>
      <c r="F3845" s="230" t="str">
        <f>IFERROR(IF(ForbDraft!K3860&lt;&gt;"",ForbDraft!K3860,""),"")</f>
        <v/>
      </c>
    </row>
    <row r="3846" spans="2:6" x14ac:dyDescent="0.2">
      <c r="B3846" s="229" t="str">
        <f>IFERROR(IF(ForbDraft!A3861&lt;&gt;"",ROW(ForbDraft!A3861),""),"")</f>
        <v/>
      </c>
      <c r="C3846" s="230" t="str">
        <f>IFERROR(IF(ForbDraft!A3861&lt;&gt;"",ForbDraft!A3861,""),"")</f>
        <v/>
      </c>
      <c r="D3846" s="230" t="str">
        <f t="shared" si="60"/>
        <v/>
      </c>
      <c r="E3846" s="230" t="str">
        <f>IFERROR(IF(ForbDraft!L3861&lt;&gt;"",ABS(ForbDraft!L3861),""),"")</f>
        <v/>
      </c>
      <c r="F3846" s="230" t="str">
        <f>IFERROR(IF(ForbDraft!K3861&lt;&gt;"",ForbDraft!K3861,""),"")</f>
        <v/>
      </c>
    </row>
    <row r="3847" spans="2:6" x14ac:dyDescent="0.2">
      <c r="B3847" s="229" t="str">
        <f>IFERROR(IF(ForbDraft!A3862&lt;&gt;"",ROW(ForbDraft!A3862),""),"")</f>
        <v/>
      </c>
      <c r="C3847" s="230" t="str">
        <f>IFERROR(IF(ForbDraft!A3862&lt;&gt;"",ForbDraft!A3862,""),"")</f>
        <v/>
      </c>
      <c r="D3847" s="230" t="str">
        <f t="shared" si="60"/>
        <v/>
      </c>
      <c r="E3847" s="230" t="str">
        <f>IFERROR(IF(ForbDraft!L3862&lt;&gt;"",ABS(ForbDraft!L3862),""),"")</f>
        <v/>
      </c>
      <c r="F3847" s="230" t="str">
        <f>IFERROR(IF(ForbDraft!K3862&lt;&gt;"",ForbDraft!K3862,""),"")</f>
        <v/>
      </c>
    </row>
    <row r="3848" spans="2:6" x14ac:dyDescent="0.2">
      <c r="B3848" s="229" t="str">
        <f>IFERROR(IF(ForbDraft!A3863&lt;&gt;"",ROW(ForbDraft!A3863),""),"")</f>
        <v/>
      </c>
      <c r="C3848" s="230" t="str">
        <f>IFERROR(IF(ForbDraft!A3863&lt;&gt;"",ForbDraft!A3863,""),"")</f>
        <v/>
      </c>
      <c r="D3848" s="230" t="str">
        <f t="shared" si="60"/>
        <v/>
      </c>
      <c r="E3848" s="230" t="str">
        <f>IFERROR(IF(ForbDraft!L3863&lt;&gt;"",ABS(ForbDraft!L3863),""),"")</f>
        <v/>
      </c>
      <c r="F3848" s="230" t="str">
        <f>IFERROR(IF(ForbDraft!K3863&lt;&gt;"",ForbDraft!K3863,""),"")</f>
        <v/>
      </c>
    </row>
    <row r="3849" spans="2:6" x14ac:dyDescent="0.2">
      <c r="B3849" s="229" t="str">
        <f>IFERROR(IF(ForbDraft!A3864&lt;&gt;"",ROW(ForbDraft!A3864),""),"")</f>
        <v/>
      </c>
      <c r="C3849" s="230" t="str">
        <f>IFERROR(IF(ForbDraft!A3864&lt;&gt;"",ForbDraft!A3864,""),"")</f>
        <v/>
      </c>
      <c r="D3849" s="230" t="str">
        <f t="shared" si="60"/>
        <v/>
      </c>
      <c r="E3849" s="230" t="str">
        <f>IFERROR(IF(ForbDraft!L3864&lt;&gt;"",ABS(ForbDraft!L3864),""),"")</f>
        <v/>
      </c>
      <c r="F3849" s="230" t="str">
        <f>IFERROR(IF(ForbDraft!K3864&lt;&gt;"",ForbDraft!K3864,""),"")</f>
        <v/>
      </c>
    </row>
    <row r="3850" spans="2:6" x14ac:dyDescent="0.2">
      <c r="B3850" s="229" t="str">
        <f>IFERROR(IF(ForbDraft!A3865&lt;&gt;"",ROW(ForbDraft!A3865),""),"")</f>
        <v/>
      </c>
      <c r="C3850" s="230" t="str">
        <f>IFERROR(IF(ForbDraft!A3865&lt;&gt;"",ForbDraft!A3865,""),"")</f>
        <v/>
      </c>
      <c r="D3850" s="230" t="str">
        <f t="shared" si="60"/>
        <v/>
      </c>
      <c r="E3850" s="230" t="str">
        <f>IFERROR(IF(ForbDraft!L3865&lt;&gt;"",ABS(ForbDraft!L3865),""),"")</f>
        <v/>
      </c>
      <c r="F3850" s="230" t="str">
        <f>IFERROR(IF(ForbDraft!K3865&lt;&gt;"",ForbDraft!K3865,""),"")</f>
        <v/>
      </c>
    </row>
    <row r="3851" spans="2:6" x14ac:dyDescent="0.2">
      <c r="B3851" s="229" t="str">
        <f>IFERROR(IF(ForbDraft!A3866&lt;&gt;"",ROW(ForbDraft!A3866),""),"")</f>
        <v/>
      </c>
      <c r="C3851" s="230" t="str">
        <f>IFERROR(IF(ForbDraft!A3866&lt;&gt;"",ForbDraft!A3866,""),"")</f>
        <v/>
      </c>
      <c r="D3851" s="230" t="str">
        <f t="shared" si="60"/>
        <v/>
      </c>
      <c r="E3851" s="230" t="str">
        <f>IFERROR(IF(ForbDraft!L3866&lt;&gt;"",ABS(ForbDraft!L3866),""),"")</f>
        <v/>
      </c>
      <c r="F3851" s="230" t="str">
        <f>IFERROR(IF(ForbDraft!K3866&lt;&gt;"",ForbDraft!K3866,""),"")</f>
        <v/>
      </c>
    </row>
    <row r="3852" spans="2:6" x14ac:dyDescent="0.2">
      <c r="B3852" s="229" t="str">
        <f>IFERROR(IF(ForbDraft!A3867&lt;&gt;"",ROW(ForbDraft!A3867),""),"")</f>
        <v/>
      </c>
      <c r="C3852" s="230" t="str">
        <f>IFERROR(IF(ForbDraft!A3867&lt;&gt;"",ForbDraft!A3867,""),"")</f>
        <v/>
      </c>
      <c r="D3852" s="230" t="str">
        <f t="shared" si="60"/>
        <v/>
      </c>
      <c r="E3852" s="230" t="str">
        <f>IFERROR(IF(ForbDraft!L3867&lt;&gt;"",ABS(ForbDraft!L3867),""),"")</f>
        <v/>
      </c>
      <c r="F3852" s="230" t="str">
        <f>IFERROR(IF(ForbDraft!K3867&lt;&gt;"",ForbDraft!K3867,""),"")</f>
        <v/>
      </c>
    </row>
    <row r="3853" spans="2:6" x14ac:dyDescent="0.2">
      <c r="B3853" s="229" t="str">
        <f>IFERROR(IF(ForbDraft!A3868&lt;&gt;"",ROW(ForbDraft!A3868),""),"")</f>
        <v/>
      </c>
      <c r="C3853" s="230" t="str">
        <f>IFERROR(IF(ForbDraft!A3868&lt;&gt;"",ForbDraft!A3868,""),"")</f>
        <v/>
      </c>
      <c r="D3853" s="230" t="str">
        <f t="shared" si="60"/>
        <v/>
      </c>
      <c r="E3853" s="230" t="str">
        <f>IFERROR(IF(ForbDraft!L3868&lt;&gt;"",ABS(ForbDraft!L3868),""),"")</f>
        <v/>
      </c>
      <c r="F3853" s="230" t="str">
        <f>IFERROR(IF(ForbDraft!K3868&lt;&gt;"",ForbDraft!K3868,""),"")</f>
        <v/>
      </c>
    </row>
    <row r="3854" spans="2:6" x14ac:dyDescent="0.2">
      <c r="B3854" s="229" t="str">
        <f>IFERROR(IF(ForbDraft!A3869&lt;&gt;"",ROW(ForbDraft!A3869),""),"")</f>
        <v/>
      </c>
      <c r="C3854" s="230" t="str">
        <f>IFERROR(IF(ForbDraft!A3869&lt;&gt;"",ForbDraft!A3869,""),"")</f>
        <v/>
      </c>
      <c r="D3854" s="230" t="str">
        <f t="shared" si="60"/>
        <v/>
      </c>
      <c r="E3854" s="230" t="str">
        <f>IFERROR(IF(ForbDraft!L3869&lt;&gt;"",ABS(ForbDraft!L3869),""),"")</f>
        <v/>
      </c>
      <c r="F3854" s="230" t="str">
        <f>IFERROR(IF(ForbDraft!K3869&lt;&gt;"",ForbDraft!K3869,""),"")</f>
        <v/>
      </c>
    </row>
    <row r="3855" spans="2:6" x14ac:dyDescent="0.2">
      <c r="B3855" s="229" t="str">
        <f>IFERROR(IF(ForbDraft!A3870&lt;&gt;"",ROW(ForbDraft!A3870),""),"")</f>
        <v/>
      </c>
      <c r="C3855" s="230" t="str">
        <f>IFERROR(IF(ForbDraft!A3870&lt;&gt;"",ForbDraft!A3870,""),"")</f>
        <v/>
      </c>
      <c r="D3855" s="230" t="str">
        <f t="shared" si="60"/>
        <v/>
      </c>
      <c r="E3855" s="230" t="str">
        <f>IFERROR(IF(ForbDraft!L3870&lt;&gt;"",ABS(ForbDraft!L3870),""),"")</f>
        <v/>
      </c>
      <c r="F3855" s="230" t="str">
        <f>IFERROR(IF(ForbDraft!K3870&lt;&gt;"",ForbDraft!K3870,""),"")</f>
        <v/>
      </c>
    </row>
    <row r="3856" spans="2:6" x14ac:dyDescent="0.2">
      <c r="B3856" s="229" t="str">
        <f>IFERROR(IF(ForbDraft!A3871&lt;&gt;"",ROW(ForbDraft!A3871),""),"")</f>
        <v/>
      </c>
      <c r="C3856" s="230" t="str">
        <f>IFERROR(IF(ForbDraft!A3871&lt;&gt;"",ForbDraft!A3871,""),"")</f>
        <v/>
      </c>
      <c r="D3856" s="230" t="str">
        <f t="shared" si="60"/>
        <v/>
      </c>
      <c r="E3856" s="230" t="str">
        <f>IFERROR(IF(ForbDraft!L3871&lt;&gt;"",ABS(ForbDraft!L3871),""),"")</f>
        <v/>
      </c>
      <c r="F3856" s="230" t="str">
        <f>IFERROR(IF(ForbDraft!K3871&lt;&gt;"",ForbDraft!K3871,""),"")</f>
        <v/>
      </c>
    </row>
    <row r="3857" spans="2:6" x14ac:dyDescent="0.2">
      <c r="B3857" s="229" t="str">
        <f>IFERROR(IF(ForbDraft!A3872&lt;&gt;"",ROW(ForbDraft!A3872),""),"")</f>
        <v/>
      </c>
      <c r="C3857" s="230" t="str">
        <f>IFERROR(IF(ForbDraft!A3872&lt;&gt;"",ForbDraft!A3872,""),"")</f>
        <v/>
      </c>
      <c r="D3857" s="230" t="str">
        <f t="shared" si="60"/>
        <v/>
      </c>
      <c r="E3857" s="230" t="str">
        <f>IFERROR(IF(ForbDraft!L3872&lt;&gt;"",ABS(ForbDraft!L3872),""),"")</f>
        <v/>
      </c>
      <c r="F3857" s="230" t="str">
        <f>IFERROR(IF(ForbDraft!K3872&lt;&gt;"",ForbDraft!K3872,""),"")</f>
        <v/>
      </c>
    </row>
    <row r="3858" spans="2:6" x14ac:dyDescent="0.2">
      <c r="B3858" s="229" t="str">
        <f>IFERROR(IF(ForbDraft!A3873&lt;&gt;"",ROW(ForbDraft!A3873),""),"")</f>
        <v/>
      </c>
      <c r="C3858" s="230" t="str">
        <f>IFERROR(IF(ForbDraft!A3873&lt;&gt;"",ForbDraft!A3873,""),"")</f>
        <v/>
      </c>
      <c r="D3858" s="230" t="str">
        <f t="shared" si="60"/>
        <v/>
      </c>
      <c r="E3858" s="230" t="str">
        <f>IFERROR(IF(ForbDraft!L3873&lt;&gt;"",ABS(ForbDraft!L3873),""),"")</f>
        <v/>
      </c>
      <c r="F3858" s="230" t="str">
        <f>IFERROR(IF(ForbDraft!K3873&lt;&gt;"",ForbDraft!K3873,""),"")</f>
        <v/>
      </c>
    </row>
    <row r="3859" spans="2:6" x14ac:dyDescent="0.2">
      <c r="B3859" s="229" t="str">
        <f>IFERROR(IF(ForbDraft!A3874&lt;&gt;"",ROW(ForbDraft!A3874),""),"")</f>
        <v/>
      </c>
      <c r="C3859" s="230" t="str">
        <f>IFERROR(IF(ForbDraft!A3874&lt;&gt;"",ForbDraft!A3874,""),"")</f>
        <v/>
      </c>
      <c r="D3859" s="230" t="str">
        <f t="shared" si="60"/>
        <v/>
      </c>
      <c r="E3859" s="230" t="str">
        <f>IFERROR(IF(ForbDraft!L3874&lt;&gt;"",ABS(ForbDraft!L3874),""),"")</f>
        <v/>
      </c>
      <c r="F3859" s="230" t="str">
        <f>IFERROR(IF(ForbDraft!K3874&lt;&gt;"",ForbDraft!K3874,""),"")</f>
        <v/>
      </c>
    </row>
    <row r="3860" spans="2:6" x14ac:dyDescent="0.2">
      <c r="B3860" s="229" t="str">
        <f>IFERROR(IF(ForbDraft!A3875&lt;&gt;"",ROW(ForbDraft!A3875),""),"")</f>
        <v/>
      </c>
      <c r="C3860" s="230" t="str">
        <f>IFERROR(IF(ForbDraft!A3875&lt;&gt;"",ForbDraft!A3875,""),"")</f>
        <v/>
      </c>
      <c r="D3860" s="230" t="str">
        <f t="shared" si="60"/>
        <v/>
      </c>
      <c r="E3860" s="230" t="str">
        <f>IFERROR(IF(ForbDraft!L3875&lt;&gt;"",ABS(ForbDraft!L3875),""),"")</f>
        <v/>
      </c>
      <c r="F3860" s="230" t="str">
        <f>IFERROR(IF(ForbDraft!K3875&lt;&gt;"",ForbDraft!K3875,""),"")</f>
        <v/>
      </c>
    </row>
    <row r="3861" spans="2:6" x14ac:dyDescent="0.2">
      <c r="B3861" s="229" t="str">
        <f>IFERROR(IF(ForbDraft!A3876&lt;&gt;"",ROW(ForbDraft!A3876),""),"")</f>
        <v/>
      </c>
      <c r="C3861" s="230" t="str">
        <f>IFERROR(IF(ForbDraft!A3876&lt;&gt;"",ForbDraft!A3876,""),"")</f>
        <v/>
      </c>
      <c r="D3861" s="230" t="str">
        <f t="shared" si="60"/>
        <v/>
      </c>
      <c r="E3861" s="230" t="str">
        <f>IFERROR(IF(ForbDraft!L3876&lt;&gt;"",ABS(ForbDraft!L3876),""),"")</f>
        <v/>
      </c>
      <c r="F3861" s="230" t="str">
        <f>IFERROR(IF(ForbDraft!K3876&lt;&gt;"",ForbDraft!K3876,""),"")</f>
        <v/>
      </c>
    </row>
    <row r="3862" spans="2:6" x14ac:dyDescent="0.2">
      <c r="B3862" s="229" t="str">
        <f>IFERROR(IF(ForbDraft!A3877&lt;&gt;"",ROW(ForbDraft!A3877),""),"")</f>
        <v/>
      </c>
      <c r="C3862" s="230" t="str">
        <f>IFERROR(IF(ForbDraft!A3877&lt;&gt;"",ForbDraft!A3877,""),"")</f>
        <v/>
      </c>
      <c r="D3862" s="230" t="str">
        <f t="shared" si="60"/>
        <v/>
      </c>
      <c r="E3862" s="230" t="str">
        <f>IFERROR(IF(ForbDraft!L3877&lt;&gt;"",ABS(ForbDraft!L3877),""),"")</f>
        <v/>
      </c>
      <c r="F3862" s="230" t="str">
        <f>IFERROR(IF(ForbDraft!K3877&lt;&gt;"",ForbDraft!K3877,""),"")</f>
        <v/>
      </c>
    </row>
    <row r="3863" spans="2:6" x14ac:dyDescent="0.2">
      <c r="B3863" s="229" t="str">
        <f>IFERROR(IF(ForbDraft!A3878&lt;&gt;"",ROW(ForbDraft!A3878),""),"")</f>
        <v/>
      </c>
      <c r="C3863" s="230" t="str">
        <f>IFERROR(IF(ForbDraft!A3878&lt;&gt;"",ForbDraft!A3878,""),"")</f>
        <v/>
      </c>
      <c r="D3863" s="230" t="str">
        <f t="shared" si="60"/>
        <v/>
      </c>
      <c r="E3863" s="230" t="str">
        <f>IFERROR(IF(ForbDraft!L3878&lt;&gt;"",ABS(ForbDraft!L3878),""),"")</f>
        <v/>
      </c>
      <c r="F3863" s="230" t="str">
        <f>IFERROR(IF(ForbDraft!K3878&lt;&gt;"",ForbDraft!K3878,""),"")</f>
        <v/>
      </c>
    </row>
    <row r="3864" spans="2:6" x14ac:dyDescent="0.2">
      <c r="B3864" s="229" t="str">
        <f>IFERROR(IF(ForbDraft!A3879&lt;&gt;"",ROW(ForbDraft!A3879),""),"")</f>
        <v/>
      </c>
      <c r="C3864" s="230" t="str">
        <f>IFERROR(IF(ForbDraft!A3879&lt;&gt;"",ForbDraft!A3879,""),"")</f>
        <v/>
      </c>
      <c r="D3864" s="230" t="str">
        <f t="shared" si="60"/>
        <v/>
      </c>
      <c r="E3864" s="230" t="str">
        <f>IFERROR(IF(ForbDraft!L3879&lt;&gt;"",ABS(ForbDraft!L3879),""),"")</f>
        <v/>
      </c>
      <c r="F3864" s="230" t="str">
        <f>IFERROR(IF(ForbDraft!K3879&lt;&gt;"",ForbDraft!K3879,""),"")</f>
        <v/>
      </c>
    </row>
    <row r="3865" spans="2:6" x14ac:dyDescent="0.2">
      <c r="B3865" s="229" t="str">
        <f>IFERROR(IF(ForbDraft!A3880&lt;&gt;"",ROW(ForbDraft!A3880),""),"")</f>
        <v/>
      </c>
      <c r="C3865" s="230" t="str">
        <f>IFERROR(IF(ForbDraft!A3880&lt;&gt;"",ForbDraft!A3880,""),"")</f>
        <v/>
      </c>
      <c r="D3865" s="230" t="str">
        <f t="shared" si="60"/>
        <v/>
      </c>
      <c r="E3865" s="230" t="str">
        <f>IFERROR(IF(ForbDraft!L3880&lt;&gt;"",ABS(ForbDraft!L3880),""),"")</f>
        <v/>
      </c>
      <c r="F3865" s="230" t="str">
        <f>IFERROR(IF(ForbDraft!K3880&lt;&gt;"",ForbDraft!K3880,""),"")</f>
        <v/>
      </c>
    </row>
    <row r="3866" spans="2:6" x14ac:dyDescent="0.2">
      <c r="B3866" s="229" t="str">
        <f>IFERROR(IF(ForbDraft!A3881&lt;&gt;"",ROW(ForbDraft!A3881),""),"")</f>
        <v/>
      </c>
      <c r="C3866" s="230" t="str">
        <f>IFERROR(IF(ForbDraft!A3881&lt;&gt;"",ForbDraft!A3881,""),"")</f>
        <v/>
      </c>
      <c r="D3866" s="230" t="str">
        <f t="shared" si="60"/>
        <v/>
      </c>
      <c r="E3866" s="230" t="str">
        <f>IFERROR(IF(ForbDraft!L3881&lt;&gt;"",ABS(ForbDraft!L3881),""),"")</f>
        <v/>
      </c>
      <c r="F3866" s="230" t="str">
        <f>IFERROR(IF(ForbDraft!K3881&lt;&gt;"",ForbDraft!K3881,""),"")</f>
        <v/>
      </c>
    </row>
    <row r="3867" spans="2:6" x14ac:dyDescent="0.2">
      <c r="B3867" s="229" t="str">
        <f>IFERROR(IF(ForbDraft!A3882&lt;&gt;"",ROW(ForbDraft!A3882),""),"")</f>
        <v/>
      </c>
      <c r="C3867" s="230" t="str">
        <f>IFERROR(IF(ForbDraft!A3882&lt;&gt;"",ForbDraft!A3882,""),"")</f>
        <v/>
      </c>
      <c r="D3867" s="230" t="str">
        <f t="shared" si="60"/>
        <v/>
      </c>
      <c r="E3867" s="230" t="str">
        <f>IFERROR(IF(ForbDraft!L3882&lt;&gt;"",ABS(ForbDraft!L3882),""),"")</f>
        <v/>
      </c>
      <c r="F3867" s="230" t="str">
        <f>IFERROR(IF(ForbDraft!K3882&lt;&gt;"",ForbDraft!K3882,""),"")</f>
        <v/>
      </c>
    </row>
    <row r="3868" spans="2:6" x14ac:dyDescent="0.2">
      <c r="B3868" s="229" t="str">
        <f>IFERROR(IF(ForbDraft!A3883&lt;&gt;"",ROW(ForbDraft!A3883),""),"")</f>
        <v/>
      </c>
      <c r="C3868" s="230" t="str">
        <f>IFERROR(IF(ForbDraft!A3883&lt;&gt;"",ForbDraft!A3883,""),"")</f>
        <v/>
      </c>
      <c r="D3868" s="230" t="str">
        <f t="shared" si="60"/>
        <v/>
      </c>
      <c r="E3868" s="230" t="str">
        <f>IFERROR(IF(ForbDraft!L3883&lt;&gt;"",ABS(ForbDraft!L3883),""),"")</f>
        <v/>
      </c>
      <c r="F3868" s="230" t="str">
        <f>IFERROR(IF(ForbDraft!K3883&lt;&gt;"",ForbDraft!K3883,""),"")</f>
        <v/>
      </c>
    </row>
    <row r="3869" spans="2:6" x14ac:dyDescent="0.2">
      <c r="B3869" s="229" t="str">
        <f>IFERROR(IF(ForbDraft!A3884&lt;&gt;"",ROW(ForbDraft!A3884),""),"")</f>
        <v/>
      </c>
      <c r="C3869" s="230" t="str">
        <f>IFERROR(IF(ForbDraft!A3884&lt;&gt;"",ForbDraft!A3884,""),"")</f>
        <v/>
      </c>
      <c r="D3869" s="230" t="str">
        <f t="shared" si="60"/>
        <v/>
      </c>
      <c r="E3869" s="230" t="str">
        <f>IFERROR(IF(ForbDraft!L3884&lt;&gt;"",ABS(ForbDraft!L3884),""),"")</f>
        <v/>
      </c>
      <c r="F3869" s="230" t="str">
        <f>IFERROR(IF(ForbDraft!K3884&lt;&gt;"",ForbDraft!K3884,""),"")</f>
        <v/>
      </c>
    </row>
    <row r="3870" spans="2:6" x14ac:dyDescent="0.2">
      <c r="B3870" s="229" t="str">
        <f>IFERROR(IF(ForbDraft!A3885&lt;&gt;"",ROW(ForbDraft!A3885),""),"")</f>
        <v/>
      </c>
      <c r="C3870" s="230" t="str">
        <f>IFERROR(IF(ForbDraft!A3885&lt;&gt;"",ForbDraft!A3885,""),"")</f>
        <v/>
      </c>
      <c r="D3870" s="230" t="str">
        <f t="shared" si="60"/>
        <v/>
      </c>
      <c r="E3870" s="230" t="str">
        <f>IFERROR(IF(ForbDraft!L3885&lt;&gt;"",ABS(ForbDraft!L3885),""),"")</f>
        <v/>
      </c>
      <c r="F3870" s="230" t="str">
        <f>IFERROR(IF(ForbDraft!K3885&lt;&gt;"",ForbDraft!K3885,""),"")</f>
        <v/>
      </c>
    </row>
    <row r="3871" spans="2:6" x14ac:dyDescent="0.2">
      <c r="B3871" s="229" t="str">
        <f>IFERROR(IF(ForbDraft!A3886&lt;&gt;"",ROW(ForbDraft!A3886),""),"")</f>
        <v/>
      </c>
      <c r="C3871" s="230" t="str">
        <f>IFERROR(IF(ForbDraft!A3886&lt;&gt;"",ForbDraft!A3886,""),"")</f>
        <v/>
      </c>
      <c r="D3871" s="230" t="str">
        <f t="shared" si="60"/>
        <v/>
      </c>
      <c r="E3871" s="230" t="str">
        <f>IFERROR(IF(ForbDraft!L3886&lt;&gt;"",ABS(ForbDraft!L3886),""),"")</f>
        <v/>
      </c>
      <c r="F3871" s="230" t="str">
        <f>IFERROR(IF(ForbDraft!K3886&lt;&gt;"",ForbDraft!K3886,""),"")</f>
        <v/>
      </c>
    </row>
    <row r="3872" spans="2:6" x14ac:dyDescent="0.2">
      <c r="B3872" s="229" t="str">
        <f>IFERROR(IF(ForbDraft!A3887&lt;&gt;"",ROW(ForbDraft!A3887),""),"")</f>
        <v/>
      </c>
      <c r="C3872" s="230" t="str">
        <f>IFERROR(IF(ForbDraft!A3887&lt;&gt;"",ForbDraft!A3887,""),"")</f>
        <v/>
      </c>
      <c r="D3872" s="230" t="str">
        <f t="shared" si="60"/>
        <v/>
      </c>
      <c r="E3872" s="230" t="str">
        <f>IFERROR(IF(ForbDraft!L3887&lt;&gt;"",ABS(ForbDraft!L3887),""),"")</f>
        <v/>
      </c>
      <c r="F3872" s="230" t="str">
        <f>IFERROR(IF(ForbDraft!K3887&lt;&gt;"",ForbDraft!K3887,""),"")</f>
        <v/>
      </c>
    </row>
    <row r="3873" spans="2:6" x14ac:dyDescent="0.2">
      <c r="B3873" s="229" t="str">
        <f>IFERROR(IF(ForbDraft!A3888&lt;&gt;"",ROW(ForbDraft!A3888),""),"")</f>
        <v/>
      </c>
      <c r="C3873" s="230" t="str">
        <f>IFERROR(IF(ForbDraft!A3888&lt;&gt;"",ForbDraft!A3888,""),"")</f>
        <v/>
      </c>
      <c r="D3873" s="230" t="str">
        <f t="shared" si="60"/>
        <v/>
      </c>
      <c r="E3873" s="230" t="str">
        <f>IFERROR(IF(ForbDraft!L3888&lt;&gt;"",ABS(ForbDraft!L3888),""),"")</f>
        <v/>
      </c>
      <c r="F3873" s="230" t="str">
        <f>IFERROR(IF(ForbDraft!K3888&lt;&gt;"",ForbDraft!K3888,""),"")</f>
        <v/>
      </c>
    </row>
    <row r="3874" spans="2:6" x14ac:dyDescent="0.2">
      <c r="B3874" s="229" t="str">
        <f>IFERROR(IF(ForbDraft!A3889&lt;&gt;"",ROW(ForbDraft!A3889),""),"")</f>
        <v/>
      </c>
      <c r="C3874" s="230" t="str">
        <f>IFERROR(IF(ForbDraft!A3889&lt;&gt;"",ForbDraft!A3889,""),"")</f>
        <v/>
      </c>
      <c r="D3874" s="230" t="str">
        <f t="shared" si="60"/>
        <v/>
      </c>
      <c r="E3874" s="230" t="str">
        <f>IFERROR(IF(ForbDraft!L3889&lt;&gt;"",ABS(ForbDraft!L3889),""),"")</f>
        <v/>
      </c>
      <c r="F3874" s="230" t="str">
        <f>IFERROR(IF(ForbDraft!K3889&lt;&gt;"",ForbDraft!K3889,""),"")</f>
        <v/>
      </c>
    </row>
    <row r="3875" spans="2:6" x14ac:dyDescent="0.2">
      <c r="B3875" s="229" t="str">
        <f>IFERROR(IF(ForbDraft!A3890&lt;&gt;"",ROW(ForbDraft!A3890),""),"")</f>
        <v/>
      </c>
      <c r="C3875" s="230" t="str">
        <f>IFERROR(IF(ForbDraft!A3890&lt;&gt;"",ForbDraft!A3890,""),"")</f>
        <v/>
      </c>
      <c r="D3875" s="230" t="str">
        <f t="shared" si="60"/>
        <v/>
      </c>
      <c r="E3875" s="230" t="str">
        <f>IFERROR(IF(ForbDraft!L3890&lt;&gt;"",ABS(ForbDraft!L3890),""),"")</f>
        <v/>
      </c>
      <c r="F3875" s="230" t="str">
        <f>IFERROR(IF(ForbDraft!K3890&lt;&gt;"",ForbDraft!K3890,""),"")</f>
        <v/>
      </c>
    </row>
    <row r="3876" spans="2:6" x14ac:dyDescent="0.2">
      <c r="B3876" s="229" t="str">
        <f>IFERROR(IF(ForbDraft!A3891&lt;&gt;"",ROW(ForbDraft!A3891),""),"")</f>
        <v/>
      </c>
      <c r="C3876" s="230" t="str">
        <f>IFERROR(IF(ForbDraft!A3891&lt;&gt;"",ForbDraft!A3891,""),"")</f>
        <v/>
      </c>
      <c r="D3876" s="230" t="str">
        <f t="shared" si="60"/>
        <v/>
      </c>
      <c r="E3876" s="230" t="str">
        <f>IFERROR(IF(ForbDraft!L3891&lt;&gt;"",ABS(ForbDraft!L3891),""),"")</f>
        <v/>
      </c>
      <c r="F3876" s="230" t="str">
        <f>IFERROR(IF(ForbDraft!K3891&lt;&gt;"",ForbDraft!K3891,""),"")</f>
        <v/>
      </c>
    </row>
    <row r="3877" spans="2:6" x14ac:dyDescent="0.2">
      <c r="B3877" s="229" t="str">
        <f>IFERROR(IF(ForbDraft!A3892&lt;&gt;"",ROW(ForbDraft!A3892),""),"")</f>
        <v/>
      </c>
      <c r="C3877" s="230" t="str">
        <f>IFERROR(IF(ForbDraft!A3892&lt;&gt;"",ForbDraft!A3892,""),"")</f>
        <v/>
      </c>
      <c r="D3877" s="230" t="str">
        <f t="shared" si="60"/>
        <v/>
      </c>
      <c r="E3877" s="230" t="str">
        <f>IFERROR(IF(ForbDraft!L3892&lt;&gt;"",ABS(ForbDraft!L3892),""),"")</f>
        <v/>
      </c>
      <c r="F3877" s="230" t="str">
        <f>IFERROR(IF(ForbDraft!K3892&lt;&gt;"",ForbDraft!K3892,""),"")</f>
        <v/>
      </c>
    </row>
    <row r="3878" spans="2:6" x14ac:dyDescent="0.2">
      <c r="B3878" s="229" t="str">
        <f>IFERROR(IF(ForbDraft!A3893&lt;&gt;"",ROW(ForbDraft!A3893),""),"")</f>
        <v/>
      </c>
      <c r="C3878" s="230" t="str">
        <f>IFERROR(IF(ForbDraft!A3893&lt;&gt;"",ForbDraft!A3893,""),"")</f>
        <v/>
      </c>
      <c r="D3878" s="230" t="str">
        <f t="shared" si="60"/>
        <v/>
      </c>
      <c r="E3878" s="230" t="str">
        <f>IFERROR(IF(ForbDraft!L3893&lt;&gt;"",ABS(ForbDraft!L3893),""),"")</f>
        <v/>
      </c>
      <c r="F3878" s="230" t="str">
        <f>IFERROR(IF(ForbDraft!K3893&lt;&gt;"",ForbDraft!K3893,""),"")</f>
        <v/>
      </c>
    </row>
    <row r="3879" spans="2:6" x14ac:dyDescent="0.2">
      <c r="B3879" s="229" t="str">
        <f>IFERROR(IF(ForbDraft!A3894&lt;&gt;"",ROW(ForbDraft!A3894),""),"")</f>
        <v/>
      </c>
      <c r="C3879" s="230" t="str">
        <f>IFERROR(IF(ForbDraft!A3894&lt;&gt;"",ForbDraft!A3894,""),"")</f>
        <v/>
      </c>
      <c r="D3879" s="230" t="str">
        <f t="shared" si="60"/>
        <v/>
      </c>
      <c r="E3879" s="230" t="str">
        <f>IFERROR(IF(ForbDraft!L3894&lt;&gt;"",ABS(ForbDraft!L3894),""),"")</f>
        <v/>
      </c>
      <c r="F3879" s="230" t="str">
        <f>IFERROR(IF(ForbDraft!K3894&lt;&gt;"",ForbDraft!K3894,""),"")</f>
        <v/>
      </c>
    </row>
    <row r="3880" spans="2:6" x14ac:dyDescent="0.2">
      <c r="B3880" s="229" t="str">
        <f>IFERROR(IF(ForbDraft!A3895&lt;&gt;"",ROW(ForbDraft!A3895),""),"")</f>
        <v/>
      </c>
      <c r="C3880" s="230" t="str">
        <f>IFERROR(IF(ForbDraft!A3895&lt;&gt;"",ForbDraft!A3895,""),"")</f>
        <v/>
      </c>
      <c r="D3880" s="230" t="str">
        <f t="shared" si="60"/>
        <v/>
      </c>
      <c r="E3880" s="230" t="str">
        <f>IFERROR(IF(ForbDraft!L3895&lt;&gt;"",ABS(ForbDraft!L3895),""),"")</f>
        <v/>
      </c>
      <c r="F3880" s="230" t="str">
        <f>IFERROR(IF(ForbDraft!K3895&lt;&gt;"",ForbDraft!K3895,""),"")</f>
        <v/>
      </c>
    </row>
    <row r="3881" spans="2:6" x14ac:dyDescent="0.2">
      <c r="B3881" s="229" t="str">
        <f>IFERROR(IF(ForbDraft!A3896&lt;&gt;"",ROW(ForbDraft!A3896),""),"")</f>
        <v/>
      </c>
      <c r="C3881" s="230" t="str">
        <f>IFERROR(IF(ForbDraft!A3896&lt;&gt;"",ForbDraft!A3896,""),"")</f>
        <v/>
      </c>
      <c r="D3881" s="230" t="str">
        <f t="shared" si="60"/>
        <v/>
      </c>
      <c r="E3881" s="230" t="str">
        <f>IFERROR(IF(ForbDraft!L3896&lt;&gt;"",ABS(ForbDraft!L3896),""),"")</f>
        <v/>
      </c>
      <c r="F3881" s="230" t="str">
        <f>IFERROR(IF(ForbDraft!K3896&lt;&gt;"",ForbDraft!K3896,""),"")</f>
        <v/>
      </c>
    </row>
    <row r="3882" spans="2:6" x14ac:dyDescent="0.2">
      <c r="B3882" s="229" t="str">
        <f>IFERROR(IF(ForbDraft!A3897&lt;&gt;"",ROW(ForbDraft!A3897),""),"")</f>
        <v/>
      </c>
      <c r="C3882" s="230" t="str">
        <f>IFERROR(IF(ForbDraft!A3897&lt;&gt;"",ForbDraft!A3897,""),"")</f>
        <v/>
      </c>
      <c r="D3882" s="230" t="str">
        <f t="shared" si="60"/>
        <v/>
      </c>
      <c r="E3882" s="230" t="str">
        <f>IFERROR(IF(ForbDraft!L3897&lt;&gt;"",ABS(ForbDraft!L3897),""),"")</f>
        <v/>
      </c>
      <c r="F3882" s="230" t="str">
        <f>IFERROR(IF(ForbDraft!K3897&lt;&gt;"",ForbDraft!K3897,""),"")</f>
        <v/>
      </c>
    </row>
    <row r="3883" spans="2:6" x14ac:dyDescent="0.2">
      <c r="B3883" s="229" t="str">
        <f>IFERROR(IF(ForbDraft!A3898&lt;&gt;"",ROW(ForbDraft!A3898),""),"")</f>
        <v/>
      </c>
      <c r="C3883" s="230" t="str">
        <f>IFERROR(IF(ForbDraft!A3898&lt;&gt;"",ForbDraft!A3898,""),"")</f>
        <v/>
      </c>
      <c r="D3883" s="230" t="str">
        <f t="shared" si="60"/>
        <v/>
      </c>
      <c r="E3883" s="230" t="str">
        <f>IFERROR(IF(ForbDraft!L3898&lt;&gt;"",ABS(ForbDraft!L3898),""),"")</f>
        <v/>
      </c>
      <c r="F3883" s="230" t="str">
        <f>IFERROR(IF(ForbDraft!K3898&lt;&gt;"",ForbDraft!K3898,""),"")</f>
        <v/>
      </c>
    </row>
    <row r="3884" spans="2:6" x14ac:dyDescent="0.2">
      <c r="B3884" s="229" t="str">
        <f>IFERROR(IF(ForbDraft!A3899&lt;&gt;"",ROW(ForbDraft!A3899),""),"")</f>
        <v/>
      </c>
      <c r="C3884" s="230" t="str">
        <f>IFERROR(IF(ForbDraft!A3899&lt;&gt;"",ForbDraft!A3899,""),"")</f>
        <v/>
      </c>
      <c r="D3884" s="230" t="str">
        <f t="shared" si="60"/>
        <v/>
      </c>
      <c r="E3884" s="230" t="str">
        <f>IFERROR(IF(ForbDraft!L3899&lt;&gt;"",ABS(ForbDraft!L3899),""),"")</f>
        <v/>
      </c>
      <c r="F3884" s="230" t="str">
        <f>IFERROR(IF(ForbDraft!K3899&lt;&gt;"",ForbDraft!K3899,""),"")</f>
        <v/>
      </c>
    </row>
    <row r="3885" spans="2:6" x14ac:dyDescent="0.2">
      <c r="B3885" s="229" t="str">
        <f>IFERROR(IF(ForbDraft!A3900&lt;&gt;"",ROW(ForbDraft!A3900),""),"")</f>
        <v/>
      </c>
      <c r="C3885" s="230" t="str">
        <f>IFERROR(IF(ForbDraft!A3900&lt;&gt;"",ForbDraft!A3900,""),"")</f>
        <v/>
      </c>
      <c r="D3885" s="230" t="str">
        <f t="shared" si="60"/>
        <v/>
      </c>
      <c r="E3885" s="230" t="str">
        <f>IFERROR(IF(ForbDraft!L3900&lt;&gt;"",ABS(ForbDraft!L3900),""),"")</f>
        <v/>
      </c>
      <c r="F3885" s="230" t="str">
        <f>IFERROR(IF(ForbDraft!K3900&lt;&gt;"",ForbDraft!K3900,""),"")</f>
        <v/>
      </c>
    </row>
    <row r="3886" spans="2:6" x14ac:dyDescent="0.2">
      <c r="B3886" s="229" t="str">
        <f>IFERROR(IF(ForbDraft!A3901&lt;&gt;"",ROW(ForbDraft!A3901),""),"")</f>
        <v/>
      </c>
      <c r="C3886" s="230" t="str">
        <f>IFERROR(IF(ForbDraft!A3901&lt;&gt;"",ForbDraft!A3901,""),"")</f>
        <v/>
      </c>
      <c r="D3886" s="230" t="str">
        <f t="shared" si="60"/>
        <v/>
      </c>
      <c r="E3886" s="230" t="str">
        <f>IFERROR(IF(ForbDraft!L3901&lt;&gt;"",ABS(ForbDraft!L3901),""),"")</f>
        <v/>
      </c>
      <c r="F3886" s="230" t="str">
        <f>IFERROR(IF(ForbDraft!K3901&lt;&gt;"",ForbDraft!K3901,""),"")</f>
        <v/>
      </c>
    </row>
    <row r="3887" spans="2:6" x14ac:dyDescent="0.2">
      <c r="B3887" s="229" t="str">
        <f>IFERROR(IF(ForbDraft!A3902&lt;&gt;"",ROW(ForbDraft!A3902),""),"")</f>
        <v/>
      </c>
      <c r="C3887" s="230" t="str">
        <f>IFERROR(IF(ForbDraft!A3902&lt;&gt;"",ForbDraft!A3902,""),"")</f>
        <v/>
      </c>
      <c r="D3887" s="230" t="str">
        <f t="shared" si="60"/>
        <v/>
      </c>
      <c r="E3887" s="230" t="str">
        <f>IFERROR(IF(ForbDraft!L3902&lt;&gt;"",ABS(ForbDraft!L3902),""),"")</f>
        <v/>
      </c>
      <c r="F3887" s="230" t="str">
        <f>IFERROR(IF(ForbDraft!K3902&lt;&gt;"",ForbDraft!K3902,""),"")</f>
        <v/>
      </c>
    </row>
    <row r="3888" spans="2:6" x14ac:dyDescent="0.2">
      <c r="B3888" s="229" t="str">
        <f>IFERROR(IF(ForbDraft!A3903&lt;&gt;"",ROW(ForbDraft!A3903),""),"")</f>
        <v/>
      </c>
      <c r="C3888" s="230" t="str">
        <f>IFERROR(IF(ForbDraft!A3903&lt;&gt;"",ForbDraft!A3903,""),"")</f>
        <v/>
      </c>
      <c r="D3888" s="230" t="str">
        <f t="shared" si="60"/>
        <v/>
      </c>
      <c r="E3888" s="230" t="str">
        <f>IFERROR(IF(ForbDraft!L3903&lt;&gt;"",ABS(ForbDraft!L3903),""),"")</f>
        <v/>
      </c>
      <c r="F3888" s="230" t="str">
        <f>IFERROR(IF(ForbDraft!K3903&lt;&gt;"",ForbDraft!K3903,""),"")</f>
        <v/>
      </c>
    </row>
    <row r="3889" spans="2:6" x14ac:dyDescent="0.2">
      <c r="B3889" s="229" t="str">
        <f>IFERROR(IF(ForbDraft!A3904&lt;&gt;"",ROW(ForbDraft!A3904),""),"")</f>
        <v/>
      </c>
      <c r="C3889" s="230" t="str">
        <f>IFERROR(IF(ForbDraft!A3904&lt;&gt;"",ForbDraft!A3904,""),"")</f>
        <v/>
      </c>
      <c r="D3889" s="230" t="str">
        <f t="shared" si="60"/>
        <v/>
      </c>
      <c r="E3889" s="230" t="str">
        <f>IFERROR(IF(ForbDraft!L3904&lt;&gt;"",ABS(ForbDraft!L3904),""),"")</f>
        <v/>
      </c>
      <c r="F3889" s="230" t="str">
        <f>IFERROR(IF(ForbDraft!K3904&lt;&gt;"",ForbDraft!K3904,""),"")</f>
        <v/>
      </c>
    </row>
    <row r="3890" spans="2:6" x14ac:dyDescent="0.2">
      <c r="B3890" s="229" t="str">
        <f>IFERROR(IF(ForbDraft!A3905&lt;&gt;"",ROW(ForbDraft!A3905),""),"")</f>
        <v/>
      </c>
      <c r="C3890" s="230" t="str">
        <f>IFERROR(IF(ForbDraft!A3905&lt;&gt;"",ForbDraft!A3905,""),"")</f>
        <v/>
      </c>
      <c r="D3890" s="230" t="str">
        <f t="shared" si="60"/>
        <v/>
      </c>
      <c r="E3890" s="230" t="str">
        <f>IFERROR(IF(ForbDraft!L3905&lt;&gt;"",ABS(ForbDraft!L3905),""),"")</f>
        <v/>
      </c>
      <c r="F3890" s="230" t="str">
        <f>IFERROR(IF(ForbDraft!K3905&lt;&gt;"",ForbDraft!K3905,""),"")</f>
        <v/>
      </c>
    </row>
    <row r="3891" spans="2:6" x14ac:dyDescent="0.2">
      <c r="B3891" s="229" t="str">
        <f>IFERROR(IF(ForbDraft!A3906&lt;&gt;"",ROW(ForbDraft!A3906),""),"")</f>
        <v/>
      </c>
      <c r="C3891" s="230" t="str">
        <f>IFERROR(IF(ForbDraft!A3906&lt;&gt;"",ForbDraft!A3906,""),"")</f>
        <v/>
      </c>
      <c r="D3891" s="230" t="str">
        <f t="shared" si="60"/>
        <v/>
      </c>
      <c r="E3891" s="230" t="str">
        <f>IFERROR(IF(ForbDraft!L3906&lt;&gt;"",ABS(ForbDraft!L3906),""),"")</f>
        <v/>
      </c>
      <c r="F3891" s="230" t="str">
        <f>IFERROR(IF(ForbDraft!K3906&lt;&gt;"",ForbDraft!K3906,""),"")</f>
        <v/>
      </c>
    </row>
    <row r="3892" spans="2:6" x14ac:dyDescent="0.2">
      <c r="B3892" s="229" t="str">
        <f>IFERROR(IF(ForbDraft!A3907&lt;&gt;"",ROW(ForbDraft!A3907),""),"")</f>
        <v/>
      </c>
      <c r="C3892" s="230" t="str">
        <f>IFERROR(IF(ForbDraft!A3907&lt;&gt;"",ForbDraft!A3907,""),"")</f>
        <v/>
      </c>
      <c r="D3892" s="230" t="str">
        <f t="shared" si="60"/>
        <v/>
      </c>
      <c r="E3892" s="230" t="str">
        <f>IFERROR(IF(ForbDraft!L3907&lt;&gt;"",ABS(ForbDraft!L3907),""),"")</f>
        <v/>
      </c>
      <c r="F3892" s="230" t="str">
        <f>IFERROR(IF(ForbDraft!K3907&lt;&gt;"",ForbDraft!K3907,""),"")</f>
        <v/>
      </c>
    </row>
    <row r="3893" spans="2:6" x14ac:dyDescent="0.2">
      <c r="B3893" s="229" t="str">
        <f>IFERROR(IF(ForbDraft!A3908&lt;&gt;"",ROW(ForbDraft!A3908),""),"")</f>
        <v/>
      </c>
      <c r="C3893" s="230" t="str">
        <f>IFERROR(IF(ForbDraft!A3908&lt;&gt;"",ForbDraft!A3908,""),"")</f>
        <v/>
      </c>
      <c r="D3893" s="230" t="str">
        <f t="shared" si="60"/>
        <v/>
      </c>
      <c r="E3893" s="230" t="str">
        <f>IFERROR(IF(ForbDraft!L3908&lt;&gt;"",ABS(ForbDraft!L3908),""),"")</f>
        <v/>
      </c>
      <c r="F3893" s="230" t="str">
        <f>IFERROR(IF(ForbDraft!K3908&lt;&gt;"",ForbDraft!K3908,""),"")</f>
        <v/>
      </c>
    </row>
    <row r="3894" spans="2:6" x14ac:dyDescent="0.2">
      <c r="B3894" s="229" t="str">
        <f>IFERROR(IF(ForbDraft!A3909&lt;&gt;"",ROW(ForbDraft!A3909),""),"")</f>
        <v/>
      </c>
      <c r="C3894" s="230" t="str">
        <f>IFERROR(IF(ForbDraft!A3909&lt;&gt;"",ForbDraft!A3909,""),"")</f>
        <v/>
      </c>
      <c r="D3894" s="230" t="str">
        <f t="shared" si="60"/>
        <v/>
      </c>
      <c r="E3894" s="230" t="str">
        <f>IFERROR(IF(ForbDraft!L3909&lt;&gt;"",ABS(ForbDraft!L3909),""),"")</f>
        <v/>
      </c>
      <c r="F3894" s="230" t="str">
        <f>IFERROR(IF(ForbDraft!K3909&lt;&gt;"",ForbDraft!K3909,""),"")</f>
        <v/>
      </c>
    </row>
    <row r="3895" spans="2:6" x14ac:dyDescent="0.2">
      <c r="B3895" s="229" t="str">
        <f>IFERROR(IF(ForbDraft!A3910&lt;&gt;"",ROW(ForbDraft!A3910),""),"")</f>
        <v/>
      </c>
      <c r="C3895" s="230" t="str">
        <f>IFERROR(IF(ForbDraft!A3910&lt;&gt;"",ForbDraft!A3910,""),"")</f>
        <v/>
      </c>
      <c r="D3895" s="230" t="str">
        <f t="shared" si="60"/>
        <v/>
      </c>
      <c r="E3895" s="230" t="str">
        <f>IFERROR(IF(ForbDraft!L3910&lt;&gt;"",ABS(ForbDraft!L3910),""),"")</f>
        <v/>
      </c>
      <c r="F3895" s="230" t="str">
        <f>IFERROR(IF(ForbDraft!K3910&lt;&gt;"",ForbDraft!K3910,""),"")</f>
        <v/>
      </c>
    </row>
    <row r="3896" spans="2:6" x14ac:dyDescent="0.2">
      <c r="B3896" s="229" t="str">
        <f>IFERROR(IF(ForbDraft!A3911&lt;&gt;"",ROW(ForbDraft!A3911),""),"")</f>
        <v/>
      </c>
      <c r="C3896" s="230" t="str">
        <f>IFERROR(IF(ForbDraft!A3911&lt;&gt;"",ForbDraft!A3911,""),"")</f>
        <v/>
      </c>
      <c r="D3896" s="230" t="str">
        <f t="shared" si="60"/>
        <v/>
      </c>
      <c r="E3896" s="230" t="str">
        <f>IFERROR(IF(ForbDraft!L3911&lt;&gt;"",ABS(ForbDraft!L3911),""),"")</f>
        <v/>
      </c>
      <c r="F3896" s="230" t="str">
        <f>IFERROR(IF(ForbDraft!K3911&lt;&gt;"",ForbDraft!K3911,""),"")</f>
        <v/>
      </c>
    </row>
    <row r="3897" spans="2:6" x14ac:dyDescent="0.2">
      <c r="B3897" s="229" t="str">
        <f>IFERROR(IF(ForbDraft!A3912&lt;&gt;"",ROW(ForbDraft!A3912),""),"")</f>
        <v/>
      </c>
      <c r="C3897" s="230" t="str">
        <f>IFERROR(IF(ForbDraft!A3912&lt;&gt;"",ForbDraft!A3912,""),"")</f>
        <v/>
      </c>
      <c r="D3897" s="230" t="str">
        <f t="shared" si="60"/>
        <v/>
      </c>
      <c r="E3897" s="230" t="str">
        <f>IFERROR(IF(ForbDraft!L3912&lt;&gt;"",ABS(ForbDraft!L3912),""),"")</f>
        <v/>
      </c>
      <c r="F3897" s="230" t="str">
        <f>IFERROR(IF(ForbDraft!K3912&lt;&gt;"",ForbDraft!K3912,""),"")</f>
        <v/>
      </c>
    </row>
    <row r="3898" spans="2:6" x14ac:dyDescent="0.2">
      <c r="B3898" s="229" t="str">
        <f>IFERROR(IF(ForbDraft!A3913&lt;&gt;"",ROW(ForbDraft!A3913),""),"")</f>
        <v/>
      </c>
      <c r="C3898" s="230" t="str">
        <f>IFERROR(IF(ForbDraft!A3913&lt;&gt;"",ForbDraft!A3913,""),"")</f>
        <v/>
      </c>
      <c r="D3898" s="230" t="str">
        <f t="shared" si="60"/>
        <v/>
      </c>
      <c r="E3898" s="230" t="str">
        <f>IFERROR(IF(ForbDraft!L3913&lt;&gt;"",ABS(ForbDraft!L3913),""),"")</f>
        <v/>
      </c>
      <c r="F3898" s="230" t="str">
        <f>IFERROR(IF(ForbDraft!K3913&lt;&gt;"",ForbDraft!K3913,""),"")</f>
        <v/>
      </c>
    </row>
    <row r="3899" spans="2:6" x14ac:dyDescent="0.2">
      <c r="B3899" s="229" t="str">
        <f>IFERROR(IF(ForbDraft!A3914&lt;&gt;"",ROW(ForbDraft!A3914),""),"")</f>
        <v/>
      </c>
      <c r="C3899" s="230" t="str">
        <f>IFERROR(IF(ForbDraft!A3914&lt;&gt;"",ForbDraft!A3914,""),"")</f>
        <v/>
      </c>
      <c r="D3899" s="230" t="str">
        <f t="shared" si="60"/>
        <v/>
      </c>
      <c r="E3899" s="230" t="str">
        <f>IFERROR(IF(ForbDraft!L3914&lt;&gt;"",ABS(ForbDraft!L3914),""),"")</f>
        <v/>
      </c>
      <c r="F3899" s="230" t="str">
        <f>IFERROR(IF(ForbDraft!K3914&lt;&gt;"",ForbDraft!K3914,""),"")</f>
        <v/>
      </c>
    </row>
    <row r="3900" spans="2:6" x14ac:dyDescent="0.2">
      <c r="B3900" s="229" t="str">
        <f>IFERROR(IF(ForbDraft!A3915&lt;&gt;"",ROW(ForbDraft!A3915),""),"")</f>
        <v/>
      </c>
      <c r="C3900" s="230" t="str">
        <f>IFERROR(IF(ForbDraft!A3915&lt;&gt;"",ForbDraft!A3915,""),"")</f>
        <v/>
      </c>
      <c r="D3900" s="230" t="str">
        <f t="shared" si="60"/>
        <v/>
      </c>
      <c r="E3900" s="230" t="str">
        <f>IFERROR(IF(ForbDraft!L3915&lt;&gt;"",ABS(ForbDraft!L3915),""),"")</f>
        <v/>
      </c>
      <c r="F3900" s="230" t="str">
        <f>IFERROR(IF(ForbDraft!K3915&lt;&gt;"",ForbDraft!K3915,""),"")</f>
        <v/>
      </c>
    </row>
    <row r="3901" spans="2:6" x14ac:dyDescent="0.2">
      <c r="B3901" s="229" t="str">
        <f>IFERROR(IF(ForbDraft!A3916&lt;&gt;"",ROW(ForbDraft!A3916),""),"")</f>
        <v/>
      </c>
      <c r="C3901" s="230" t="str">
        <f>IFERROR(IF(ForbDraft!A3916&lt;&gt;"",ForbDraft!A3916,""),"")</f>
        <v/>
      </c>
      <c r="D3901" s="230" t="str">
        <f t="shared" si="60"/>
        <v/>
      </c>
      <c r="E3901" s="230" t="str">
        <f>IFERROR(IF(ForbDraft!L3916&lt;&gt;"",ABS(ForbDraft!L3916),""),"")</f>
        <v/>
      </c>
      <c r="F3901" s="230" t="str">
        <f>IFERROR(IF(ForbDraft!K3916&lt;&gt;"",ForbDraft!K3916,""),"")</f>
        <v/>
      </c>
    </row>
    <row r="3902" spans="2:6" x14ac:dyDescent="0.2">
      <c r="B3902" s="229" t="str">
        <f>IFERROR(IF(ForbDraft!A3917&lt;&gt;"",ROW(ForbDraft!A3917),""),"")</f>
        <v/>
      </c>
      <c r="C3902" s="230" t="str">
        <f>IFERROR(IF(ForbDraft!A3917&lt;&gt;"",ForbDraft!A3917,""),"")</f>
        <v/>
      </c>
      <c r="D3902" s="230" t="str">
        <f t="shared" si="60"/>
        <v/>
      </c>
      <c r="E3902" s="230" t="str">
        <f>IFERROR(IF(ForbDraft!L3917&lt;&gt;"",ABS(ForbDraft!L3917),""),"")</f>
        <v/>
      </c>
      <c r="F3902" s="230" t="str">
        <f>IFERROR(IF(ForbDraft!K3917&lt;&gt;"",ForbDraft!K3917,""),"")</f>
        <v/>
      </c>
    </row>
    <row r="3903" spans="2:6" x14ac:dyDescent="0.2">
      <c r="B3903" s="229" t="str">
        <f>IFERROR(IF(ForbDraft!A3918&lt;&gt;"",ROW(ForbDraft!A3918),""),"")</f>
        <v/>
      </c>
      <c r="C3903" s="230" t="str">
        <f>IFERROR(IF(ForbDraft!A3918&lt;&gt;"",ForbDraft!A3918,""),"")</f>
        <v/>
      </c>
      <c r="D3903" s="230" t="str">
        <f t="shared" si="60"/>
        <v/>
      </c>
      <c r="E3903" s="230" t="str">
        <f>IFERROR(IF(ForbDraft!L3918&lt;&gt;"",ABS(ForbDraft!L3918),""),"")</f>
        <v/>
      </c>
      <c r="F3903" s="230" t="str">
        <f>IFERROR(IF(ForbDraft!K3918&lt;&gt;"",ForbDraft!K3918,""),"")</f>
        <v/>
      </c>
    </row>
    <row r="3904" spans="2:6" x14ac:dyDescent="0.2">
      <c r="B3904" s="229" t="str">
        <f>IFERROR(IF(ForbDraft!A3919&lt;&gt;"",ROW(ForbDraft!A3919),""),"")</f>
        <v/>
      </c>
      <c r="C3904" s="230" t="str">
        <f>IFERROR(IF(ForbDraft!A3919&lt;&gt;"",ForbDraft!A3919,""),"")</f>
        <v/>
      </c>
      <c r="D3904" s="230" t="str">
        <f t="shared" si="60"/>
        <v/>
      </c>
      <c r="E3904" s="230" t="str">
        <f>IFERROR(IF(ForbDraft!L3919&lt;&gt;"",ABS(ForbDraft!L3919),""),"")</f>
        <v/>
      </c>
      <c r="F3904" s="230" t="str">
        <f>IFERROR(IF(ForbDraft!K3919&lt;&gt;"",ForbDraft!K3919,""),"")</f>
        <v/>
      </c>
    </row>
    <row r="3905" spans="2:6" x14ac:dyDescent="0.2">
      <c r="B3905" s="229" t="str">
        <f>IFERROR(IF(ForbDraft!A3920&lt;&gt;"",ROW(ForbDraft!A3920),""),"")</f>
        <v/>
      </c>
      <c r="C3905" s="230" t="str">
        <f>IFERROR(IF(ForbDraft!A3920&lt;&gt;"",ForbDraft!A3920,""),"")</f>
        <v/>
      </c>
      <c r="D3905" s="230" t="str">
        <f t="shared" si="60"/>
        <v/>
      </c>
      <c r="E3905" s="230" t="str">
        <f>IFERROR(IF(ForbDraft!L3920&lt;&gt;"",ABS(ForbDraft!L3920),""),"")</f>
        <v/>
      </c>
      <c r="F3905" s="230" t="str">
        <f>IFERROR(IF(ForbDraft!K3920&lt;&gt;"",ForbDraft!K3920,""),"")</f>
        <v/>
      </c>
    </row>
    <row r="3906" spans="2:6" x14ac:dyDescent="0.2">
      <c r="B3906" s="229" t="str">
        <f>IFERROR(IF(ForbDraft!A3921&lt;&gt;"",ROW(ForbDraft!A3921),""),"")</f>
        <v/>
      </c>
      <c r="C3906" s="230" t="str">
        <f>IFERROR(IF(ForbDraft!A3921&lt;&gt;"",ForbDraft!A3921,""),"")</f>
        <v/>
      </c>
      <c r="D3906" s="230" t="str">
        <f t="shared" si="60"/>
        <v/>
      </c>
      <c r="E3906" s="230" t="str">
        <f>IFERROR(IF(ForbDraft!L3921&lt;&gt;"",ABS(ForbDraft!L3921),""),"")</f>
        <v/>
      </c>
      <c r="F3906" s="230" t="str">
        <f>IFERROR(IF(ForbDraft!K3921&lt;&gt;"",ForbDraft!K3921,""),"")</f>
        <v/>
      </c>
    </row>
    <row r="3907" spans="2:6" x14ac:dyDescent="0.2">
      <c r="B3907" s="229" t="str">
        <f>IFERROR(IF(ForbDraft!A3922&lt;&gt;"",ROW(ForbDraft!A3922),""),"")</f>
        <v/>
      </c>
      <c r="C3907" s="230" t="str">
        <f>IFERROR(IF(ForbDraft!A3922&lt;&gt;"",ForbDraft!A3922,""),"")</f>
        <v/>
      </c>
      <c r="D3907" s="230" t="str">
        <f t="shared" ref="D3907:D3970" si="61">IF(F3907="pH לבדיקת גבול","pH",F3907)</f>
        <v/>
      </c>
      <c r="E3907" s="230" t="str">
        <f>IFERROR(IF(ForbDraft!L3922&lt;&gt;"",ABS(ForbDraft!L3922),""),"")</f>
        <v/>
      </c>
      <c r="F3907" s="230" t="str">
        <f>IFERROR(IF(ForbDraft!K3922&lt;&gt;"",ForbDraft!K3922,""),"")</f>
        <v/>
      </c>
    </row>
    <row r="3908" spans="2:6" x14ac:dyDescent="0.2">
      <c r="B3908" s="229" t="str">
        <f>IFERROR(IF(ForbDraft!A3923&lt;&gt;"",ROW(ForbDraft!A3923),""),"")</f>
        <v/>
      </c>
      <c r="C3908" s="230" t="str">
        <f>IFERROR(IF(ForbDraft!A3923&lt;&gt;"",ForbDraft!A3923,""),"")</f>
        <v/>
      </c>
      <c r="D3908" s="230" t="str">
        <f t="shared" si="61"/>
        <v/>
      </c>
      <c r="E3908" s="230" t="str">
        <f>IFERROR(IF(ForbDraft!L3923&lt;&gt;"",ABS(ForbDraft!L3923),""),"")</f>
        <v/>
      </c>
      <c r="F3908" s="230" t="str">
        <f>IFERROR(IF(ForbDraft!K3923&lt;&gt;"",ForbDraft!K3923,""),"")</f>
        <v/>
      </c>
    </row>
    <row r="3909" spans="2:6" x14ac:dyDescent="0.2">
      <c r="B3909" s="229" t="str">
        <f>IFERROR(IF(ForbDraft!A3924&lt;&gt;"",ROW(ForbDraft!A3924),""),"")</f>
        <v/>
      </c>
      <c r="C3909" s="230" t="str">
        <f>IFERROR(IF(ForbDraft!A3924&lt;&gt;"",ForbDraft!A3924,""),"")</f>
        <v/>
      </c>
      <c r="D3909" s="230" t="str">
        <f t="shared" si="61"/>
        <v/>
      </c>
      <c r="E3909" s="230" t="str">
        <f>IFERROR(IF(ForbDraft!L3924&lt;&gt;"",ABS(ForbDraft!L3924),""),"")</f>
        <v/>
      </c>
      <c r="F3909" s="230" t="str">
        <f>IFERROR(IF(ForbDraft!K3924&lt;&gt;"",ForbDraft!K3924,""),"")</f>
        <v/>
      </c>
    </row>
    <row r="3910" spans="2:6" x14ac:dyDescent="0.2">
      <c r="B3910" s="229" t="str">
        <f>IFERROR(IF(ForbDraft!A3925&lt;&gt;"",ROW(ForbDraft!A3925),""),"")</f>
        <v/>
      </c>
      <c r="C3910" s="230" t="str">
        <f>IFERROR(IF(ForbDraft!A3925&lt;&gt;"",ForbDraft!A3925,""),"")</f>
        <v/>
      </c>
      <c r="D3910" s="230" t="str">
        <f t="shared" si="61"/>
        <v/>
      </c>
      <c r="E3910" s="230" t="str">
        <f>IFERROR(IF(ForbDraft!L3925&lt;&gt;"",ABS(ForbDraft!L3925),""),"")</f>
        <v/>
      </c>
      <c r="F3910" s="230" t="str">
        <f>IFERROR(IF(ForbDraft!K3925&lt;&gt;"",ForbDraft!K3925,""),"")</f>
        <v/>
      </c>
    </row>
    <row r="3911" spans="2:6" x14ac:dyDescent="0.2">
      <c r="B3911" s="229" t="str">
        <f>IFERROR(IF(ForbDraft!A3926&lt;&gt;"",ROW(ForbDraft!A3926),""),"")</f>
        <v/>
      </c>
      <c r="C3911" s="230" t="str">
        <f>IFERROR(IF(ForbDraft!A3926&lt;&gt;"",ForbDraft!A3926,""),"")</f>
        <v/>
      </c>
      <c r="D3911" s="230" t="str">
        <f t="shared" si="61"/>
        <v/>
      </c>
      <c r="E3911" s="230" t="str">
        <f>IFERROR(IF(ForbDraft!L3926&lt;&gt;"",ABS(ForbDraft!L3926),""),"")</f>
        <v/>
      </c>
      <c r="F3911" s="230" t="str">
        <f>IFERROR(IF(ForbDraft!K3926&lt;&gt;"",ForbDraft!K3926,""),"")</f>
        <v/>
      </c>
    </row>
    <row r="3912" spans="2:6" x14ac:dyDescent="0.2">
      <c r="B3912" s="229" t="str">
        <f>IFERROR(IF(ForbDraft!A3927&lt;&gt;"",ROW(ForbDraft!A3927),""),"")</f>
        <v/>
      </c>
      <c r="C3912" s="230" t="str">
        <f>IFERROR(IF(ForbDraft!A3927&lt;&gt;"",ForbDraft!A3927,""),"")</f>
        <v/>
      </c>
      <c r="D3912" s="230" t="str">
        <f t="shared" si="61"/>
        <v/>
      </c>
      <c r="E3912" s="230" t="str">
        <f>IFERROR(IF(ForbDraft!L3927&lt;&gt;"",ABS(ForbDraft!L3927),""),"")</f>
        <v/>
      </c>
      <c r="F3912" s="230" t="str">
        <f>IFERROR(IF(ForbDraft!K3927&lt;&gt;"",ForbDraft!K3927,""),"")</f>
        <v/>
      </c>
    </row>
    <row r="3913" spans="2:6" x14ac:dyDescent="0.2">
      <c r="B3913" s="229" t="str">
        <f>IFERROR(IF(ForbDraft!A3928&lt;&gt;"",ROW(ForbDraft!A3928),""),"")</f>
        <v/>
      </c>
      <c r="C3913" s="230" t="str">
        <f>IFERROR(IF(ForbDraft!A3928&lt;&gt;"",ForbDraft!A3928,""),"")</f>
        <v/>
      </c>
      <c r="D3913" s="230" t="str">
        <f t="shared" si="61"/>
        <v/>
      </c>
      <c r="E3913" s="230" t="str">
        <f>IFERROR(IF(ForbDraft!L3928&lt;&gt;"",ABS(ForbDraft!L3928),""),"")</f>
        <v/>
      </c>
      <c r="F3913" s="230" t="str">
        <f>IFERROR(IF(ForbDraft!K3928&lt;&gt;"",ForbDraft!K3928,""),"")</f>
        <v/>
      </c>
    </row>
    <row r="3914" spans="2:6" x14ac:dyDescent="0.2">
      <c r="B3914" s="229" t="str">
        <f>IFERROR(IF(ForbDraft!A3929&lt;&gt;"",ROW(ForbDraft!A3929),""),"")</f>
        <v/>
      </c>
      <c r="C3914" s="230" t="str">
        <f>IFERROR(IF(ForbDraft!A3929&lt;&gt;"",ForbDraft!A3929,""),"")</f>
        <v/>
      </c>
      <c r="D3914" s="230" t="str">
        <f t="shared" si="61"/>
        <v/>
      </c>
      <c r="E3914" s="230" t="str">
        <f>IFERROR(IF(ForbDraft!L3929&lt;&gt;"",ABS(ForbDraft!L3929),""),"")</f>
        <v/>
      </c>
      <c r="F3914" s="230" t="str">
        <f>IFERROR(IF(ForbDraft!K3929&lt;&gt;"",ForbDraft!K3929,""),"")</f>
        <v/>
      </c>
    </row>
    <row r="3915" spans="2:6" x14ac:dyDescent="0.2">
      <c r="B3915" s="229" t="str">
        <f>IFERROR(IF(ForbDraft!A3930&lt;&gt;"",ROW(ForbDraft!A3930),""),"")</f>
        <v/>
      </c>
      <c r="C3915" s="230" t="str">
        <f>IFERROR(IF(ForbDraft!A3930&lt;&gt;"",ForbDraft!A3930,""),"")</f>
        <v/>
      </c>
      <c r="D3915" s="230" t="str">
        <f t="shared" si="61"/>
        <v/>
      </c>
      <c r="E3915" s="230" t="str">
        <f>IFERROR(IF(ForbDraft!L3930&lt;&gt;"",ABS(ForbDraft!L3930),""),"")</f>
        <v/>
      </c>
      <c r="F3915" s="230" t="str">
        <f>IFERROR(IF(ForbDraft!K3930&lt;&gt;"",ForbDraft!K3930,""),"")</f>
        <v/>
      </c>
    </row>
    <row r="3916" spans="2:6" x14ac:dyDescent="0.2">
      <c r="B3916" s="229" t="str">
        <f>IFERROR(IF(ForbDraft!A3931&lt;&gt;"",ROW(ForbDraft!A3931),""),"")</f>
        <v/>
      </c>
      <c r="C3916" s="230" t="str">
        <f>IFERROR(IF(ForbDraft!A3931&lt;&gt;"",ForbDraft!A3931,""),"")</f>
        <v/>
      </c>
      <c r="D3916" s="230" t="str">
        <f t="shared" si="61"/>
        <v/>
      </c>
      <c r="E3916" s="230" t="str">
        <f>IFERROR(IF(ForbDraft!L3931&lt;&gt;"",ABS(ForbDraft!L3931),""),"")</f>
        <v/>
      </c>
      <c r="F3916" s="230" t="str">
        <f>IFERROR(IF(ForbDraft!K3931&lt;&gt;"",ForbDraft!K3931,""),"")</f>
        <v/>
      </c>
    </row>
    <row r="3917" spans="2:6" x14ac:dyDescent="0.2">
      <c r="B3917" s="229" t="str">
        <f>IFERROR(IF(ForbDraft!A3932&lt;&gt;"",ROW(ForbDraft!A3932),""),"")</f>
        <v/>
      </c>
      <c r="C3917" s="230" t="str">
        <f>IFERROR(IF(ForbDraft!A3932&lt;&gt;"",ForbDraft!A3932,""),"")</f>
        <v/>
      </c>
      <c r="D3917" s="230" t="str">
        <f t="shared" si="61"/>
        <v/>
      </c>
      <c r="E3917" s="230" t="str">
        <f>IFERROR(IF(ForbDraft!L3932&lt;&gt;"",ABS(ForbDraft!L3932),""),"")</f>
        <v/>
      </c>
      <c r="F3917" s="230" t="str">
        <f>IFERROR(IF(ForbDraft!K3932&lt;&gt;"",ForbDraft!K3932,""),"")</f>
        <v/>
      </c>
    </row>
    <row r="3918" spans="2:6" x14ac:dyDescent="0.2">
      <c r="B3918" s="229" t="str">
        <f>IFERROR(IF(ForbDraft!A3933&lt;&gt;"",ROW(ForbDraft!A3933),""),"")</f>
        <v/>
      </c>
      <c r="C3918" s="230" t="str">
        <f>IFERROR(IF(ForbDraft!A3933&lt;&gt;"",ForbDraft!A3933,""),"")</f>
        <v/>
      </c>
      <c r="D3918" s="230" t="str">
        <f t="shared" si="61"/>
        <v/>
      </c>
      <c r="E3918" s="230" t="str">
        <f>IFERROR(IF(ForbDraft!L3933&lt;&gt;"",ABS(ForbDraft!L3933),""),"")</f>
        <v/>
      </c>
      <c r="F3918" s="230" t="str">
        <f>IFERROR(IF(ForbDraft!K3933&lt;&gt;"",ForbDraft!K3933,""),"")</f>
        <v/>
      </c>
    </row>
    <row r="3919" spans="2:6" x14ac:dyDescent="0.2">
      <c r="B3919" s="229" t="str">
        <f>IFERROR(IF(ForbDraft!A3934&lt;&gt;"",ROW(ForbDraft!A3934),""),"")</f>
        <v/>
      </c>
      <c r="C3919" s="230" t="str">
        <f>IFERROR(IF(ForbDraft!A3934&lt;&gt;"",ForbDraft!A3934,""),"")</f>
        <v/>
      </c>
      <c r="D3919" s="230" t="str">
        <f t="shared" si="61"/>
        <v/>
      </c>
      <c r="E3919" s="230" t="str">
        <f>IFERROR(IF(ForbDraft!L3934&lt;&gt;"",ABS(ForbDraft!L3934),""),"")</f>
        <v/>
      </c>
      <c r="F3919" s="230" t="str">
        <f>IFERROR(IF(ForbDraft!K3934&lt;&gt;"",ForbDraft!K3934,""),"")</f>
        <v/>
      </c>
    </row>
    <row r="3920" spans="2:6" x14ac:dyDescent="0.2">
      <c r="B3920" s="229" t="str">
        <f>IFERROR(IF(ForbDraft!A3935&lt;&gt;"",ROW(ForbDraft!A3935),""),"")</f>
        <v/>
      </c>
      <c r="C3920" s="230" t="str">
        <f>IFERROR(IF(ForbDraft!A3935&lt;&gt;"",ForbDraft!A3935,""),"")</f>
        <v/>
      </c>
      <c r="D3920" s="230" t="str">
        <f t="shared" si="61"/>
        <v/>
      </c>
      <c r="E3920" s="230" t="str">
        <f>IFERROR(IF(ForbDraft!L3935&lt;&gt;"",ABS(ForbDraft!L3935),""),"")</f>
        <v/>
      </c>
      <c r="F3920" s="230" t="str">
        <f>IFERROR(IF(ForbDraft!K3935&lt;&gt;"",ForbDraft!K3935,""),"")</f>
        <v/>
      </c>
    </row>
    <row r="3921" spans="2:6" x14ac:dyDescent="0.2">
      <c r="B3921" s="229" t="str">
        <f>IFERROR(IF(ForbDraft!A3936&lt;&gt;"",ROW(ForbDraft!A3936),""),"")</f>
        <v/>
      </c>
      <c r="C3921" s="230" t="str">
        <f>IFERROR(IF(ForbDraft!A3936&lt;&gt;"",ForbDraft!A3936,""),"")</f>
        <v/>
      </c>
      <c r="D3921" s="230" t="str">
        <f t="shared" si="61"/>
        <v/>
      </c>
      <c r="E3921" s="230" t="str">
        <f>IFERROR(IF(ForbDraft!L3936&lt;&gt;"",ABS(ForbDraft!L3936),""),"")</f>
        <v/>
      </c>
      <c r="F3921" s="230" t="str">
        <f>IFERROR(IF(ForbDraft!K3936&lt;&gt;"",ForbDraft!K3936,""),"")</f>
        <v/>
      </c>
    </row>
    <row r="3922" spans="2:6" x14ac:dyDescent="0.2">
      <c r="B3922" s="229" t="str">
        <f>IFERROR(IF(ForbDraft!A3937&lt;&gt;"",ROW(ForbDraft!A3937),""),"")</f>
        <v/>
      </c>
      <c r="C3922" s="230" t="str">
        <f>IFERROR(IF(ForbDraft!A3937&lt;&gt;"",ForbDraft!A3937,""),"")</f>
        <v/>
      </c>
      <c r="D3922" s="230" t="str">
        <f t="shared" si="61"/>
        <v/>
      </c>
      <c r="E3922" s="230" t="str">
        <f>IFERROR(IF(ForbDraft!L3937&lt;&gt;"",ABS(ForbDraft!L3937),""),"")</f>
        <v/>
      </c>
      <c r="F3922" s="230" t="str">
        <f>IFERROR(IF(ForbDraft!K3937&lt;&gt;"",ForbDraft!K3937,""),"")</f>
        <v/>
      </c>
    </row>
    <row r="3923" spans="2:6" x14ac:dyDescent="0.2">
      <c r="B3923" s="229" t="str">
        <f>IFERROR(IF(ForbDraft!A3938&lt;&gt;"",ROW(ForbDraft!A3938),""),"")</f>
        <v/>
      </c>
      <c r="C3923" s="230" t="str">
        <f>IFERROR(IF(ForbDraft!A3938&lt;&gt;"",ForbDraft!A3938,""),"")</f>
        <v/>
      </c>
      <c r="D3923" s="230" t="str">
        <f t="shared" si="61"/>
        <v/>
      </c>
      <c r="E3923" s="230" t="str">
        <f>IFERROR(IF(ForbDraft!L3938&lt;&gt;"",ABS(ForbDraft!L3938),""),"")</f>
        <v/>
      </c>
      <c r="F3923" s="230" t="str">
        <f>IFERROR(IF(ForbDraft!K3938&lt;&gt;"",ForbDraft!K3938,""),"")</f>
        <v/>
      </c>
    </row>
    <row r="3924" spans="2:6" x14ac:dyDescent="0.2">
      <c r="B3924" s="229" t="str">
        <f>IFERROR(IF(ForbDraft!A3939&lt;&gt;"",ROW(ForbDraft!A3939),""),"")</f>
        <v/>
      </c>
      <c r="C3924" s="230" t="str">
        <f>IFERROR(IF(ForbDraft!A3939&lt;&gt;"",ForbDraft!A3939,""),"")</f>
        <v/>
      </c>
      <c r="D3924" s="230" t="str">
        <f t="shared" si="61"/>
        <v/>
      </c>
      <c r="E3924" s="230" t="str">
        <f>IFERROR(IF(ForbDraft!L3939&lt;&gt;"",ABS(ForbDraft!L3939),""),"")</f>
        <v/>
      </c>
      <c r="F3924" s="230" t="str">
        <f>IFERROR(IF(ForbDraft!K3939&lt;&gt;"",ForbDraft!K3939,""),"")</f>
        <v/>
      </c>
    </row>
    <row r="3925" spans="2:6" x14ac:dyDescent="0.2">
      <c r="B3925" s="229" t="str">
        <f>IFERROR(IF(ForbDraft!A3940&lt;&gt;"",ROW(ForbDraft!A3940),""),"")</f>
        <v/>
      </c>
      <c r="C3925" s="230" t="str">
        <f>IFERROR(IF(ForbDraft!A3940&lt;&gt;"",ForbDraft!A3940,""),"")</f>
        <v/>
      </c>
      <c r="D3925" s="230" t="str">
        <f t="shared" si="61"/>
        <v/>
      </c>
      <c r="E3925" s="230" t="str">
        <f>IFERROR(IF(ForbDraft!L3940&lt;&gt;"",ABS(ForbDraft!L3940),""),"")</f>
        <v/>
      </c>
      <c r="F3925" s="230" t="str">
        <f>IFERROR(IF(ForbDraft!K3940&lt;&gt;"",ForbDraft!K3940,""),"")</f>
        <v/>
      </c>
    </row>
    <row r="3926" spans="2:6" x14ac:dyDescent="0.2">
      <c r="B3926" s="229" t="str">
        <f>IFERROR(IF(ForbDraft!A3941&lt;&gt;"",ROW(ForbDraft!A3941),""),"")</f>
        <v/>
      </c>
      <c r="C3926" s="230" t="str">
        <f>IFERROR(IF(ForbDraft!A3941&lt;&gt;"",ForbDraft!A3941,""),"")</f>
        <v/>
      </c>
      <c r="D3926" s="230" t="str">
        <f t="shared" si="61"/>
        <v/>
      </c>
      <c r="E3926" s="230" t="str">
        <f>IFERROR(IF(ForbDraft!L3941&lt;&gt;"",ABS(ForbDraft!L3941),""),"")</f>
        <v/>
      </c>
      <c r="F3926" s="230" t="str">
        <f>IFERROR(IF(ForbDraft!K3941&lt;&gt;"",ForbDraft!K3941,""),"")</f>
        <v/>
      </c>
    </row>
    <row r="3927" spans="2:6" x14ac:dyDescent="0.2">
      <c r="B3927" s="229" t="str">
        <f>IFERROR(IF(ForbDraft!A3942&lt;&gt;"",ROW(ForbDraft!A3942),""),"")</f>
        <v/>
      </c>
      <c r="C3927" s="230" t="str">
        <f>IFERROR(IF(ForbDraft!A3942&lt;&gt;"",ForbDraft!A3942,""),"")</f>
        <v/>
      </c>
      <c r="D3927" s="230" t="str">
        <f t="shared" si="61"/>
        <v/>
      </c>
      <c r="E3927" s="230" t="str">
        <f>IFERROR(IF(ForbDraft!L3942&lt;&gt;"",ABS(ForbDraft!L3942),""),"")</f>
        <v/>
      </c>
      <c r="F3927" s="230" t="str">
        <f>IFERROR(IF(ForbDraft!K3942&lt;&gt;"",ForbDraft!K3942,""),"")</f>
        <v/>
      </c>
    </row>
    <row r="3928" spans="2:6" x14ac:dyDescent="0.2">
      <c r="B3928" s="229" t="str">
        <f>IFERROR(IF(ForbDraft!A3943&lt;&gt;"",ROW(ForbDraft!A3943),""),"")</f>
        <v/>
      </c>
      <c r="C3928" s="230" t="str">
        <f>IFERROR(IF(ForbDraft!A3943&lt;&gt;"",ForbDraft!A3943,""),"")</f>
        <v/>
      </c>
      <c r="D3928" s="230" t="str">
        <f t="shared" si="61"/>
        <v/>
      </c>
      <c r="E3928" s="230" t="str">
        <f>IFERROR(IF(ForbDraft!L3943&lt;&gt;"",ABS(ForbDraft!L3943),""),"")</f>
        <v/>
      </c>
      <c r="F3928" s="230" t="str">
        <f>IFERROR(IF(ForbDraft!K3943&lt;&gt;"",ForbDraft!K3943,""),"")</f>
        <v/>
      </c>
    </row>
    <row r="3929" spans="2:6" x14ac:dyDescent="0.2">
      <c r="B3929" s="229" t="str">
        <f>IFERROR(IF(ForbDraft!A3944&lt;&gt;"",ROW(ForbDraft!A3944),""),"")</f>
        <v/>
      </c>
      <c r="C3929" s="230" t="str">
        <f>IFERROR(IF(ForbDraft!A3944&lt;&gt;"",ForbDraft!A3944,""),"")</f>
        <v/>
      </c>
      <c r="D3929" s="230" t="str">
        <f t="shared" si="61"/>
        <v/>
      </c>
      <c r="E3929" s="230" t="str">
        <f>IFERROR(IF(ForbDraft!L3944&lt;&gt;"",ABS(ForbDraft!L3944),""),"")</f>
        <v/>
      </c>
      <c r="F3929" s="230" t="str">
        <f>IFERROR(IF(ForbDraft!K3944&lt;&gt;"",ForbDraft!K3944,""),"")</f>
        <v/>
      </c>
    </row>
    <row r="3930" spans="2:6" x14ac:dyDescent="0.2">
      <c r="B3930" s="229" t="str">
        <f>IFERROR(IF(ForbDraft!A3945&lt;&gt;"",ROW(ForbDraft!A3945),""),"")</f>
        <v/>
      </c>
      <c r="C3930" s="230" t="str">
        <f>IFERROR(IF(ForbDraft!A3945&lt;&gt;"",ForbDraft!A3945,""),"")</f>
        <v/>
      </c>
      <c r="D3930" s="230" t="str">
        <f t="shared" si="61"/>
        <v/>
      </c>
      <c r="E3930" s="230" t="str">
        <f>IFERROR(IF(ForbDraft!L3945&lt;&gt;"",ABS(ForbDraft!L3945),""),"")</f>
        <v/>
      </c>
      <c r="F3930" s="230" t="str">
        <f>IFERROR(IF(ForbDraft!K3945&lt;&gt;"",ForbDraft!K3945,""),"")</f>
        <v/>
      </c>
    </row>
    <row r="3931" spans="2:6" x14ac:dyDescent="0.2">
      <c r="B3931" s="229" t="str">
        <f>IFERROR(IF(ForbDraft!A3946&lt;&gt;"",ROW(ForbDraft!A3946),""),"")</f>
        <v/>
      </c>
      <c r="C3931" s="230" t="str">
        <f>IFERROR(IF(ForbDraft!A3946&lt;&gt;"",ForbDraft!A3946,""),"")</f>
        <v/>
      </c>
      <c r="D3931" s="230" t="str">
        <f t="shared" si="61"/>
        <v/>
      </c>
      <c r="E3931" s="230" t="str">
        <f>IFERROR(IF(ForbDraft!L3946&lt;&gt;"",ABS(ForbDraft!L3946),""),"")</f>
        <v/>
      </c>
      <c r="F3931" s="230" t="str">
        <f>IFERROR(IF(ForbDraft!K3946&lt;&gt;"",ForbDraft!K3946,""),"")</f>
        <v/>
      </c>
    </row>
    <row r="3932" spans="2:6" x14ac:dyDescent="0.2">
      <c r="B3932" s="229" t="str">
        <f>IFERROR(IF(ForbDraft!A3947&lt;&gt;"",ROW(ForbDraft!A3947),""),"")</f>
        <v/>
      </c>
      <c r="C3932" s="230" t="str">
        <f>IFERROR(IF(ForbDraft!A3947&lt;&gt;"",ForbDraft!A3947,""),"")</f>
        <v/>
      </c>
      <c r="D3932" s="230" t="str">
        <f t="shared" si="61"/>
        <v/>
      </c>
      <c r="E3932" s="230" t="str">
        <f>IFERROR(IF(ForbDraft!L3947&lt;&gt;"",ABS(ForbDraft!L3947),""),"")</f>
        <v/>
      </c>
      <c r="F3932" s="230" t="str">
        <f>IFERROR(IF(ForbDraft!K3947&lt;&gt;"",ForbDraft!K3947,""),"")</f>
        <v/>
      </c>
    </row>
    <row r="3933" spans="2:6" x14ac:dyDescent="0.2">
      <c r="B3933" s="229" t="str">
        <f>IFERROR(IF(ForbDraft!A3948&lt;&gt;"",ROW(ForbDraft!A3948),""),"")</f>
        <v/>
      </c>
      <c r="C3933" s="230" t="str">
        <f>IFERROR(IF(ForbDraft!A3948&lt;&gt;"",ForbDraft!A3948,""),"")</f>
        <v/>
      </c>
      <c r="D3933" s="230" t="str">
        <f t="shared" si="61"/>
        <v/>
      </c>
      <c r="E3933" s="230" t="str">
        <f>IFERROR(IF(ForbDraft!L3948&lt;&gt;"",ABS(ForbDraft!L3948),""),"")</f>
        <v/>
      </c>
      <c r="F3933" s="230" t="str">
        <f>IFERROR(IF(ForbDraft!K3948&lt;&gt;"",ForbDraft!K3948,""),"")</f>
        <v/>
      </c>
    </row>
    <row r="3934" spans="2:6" x14ac:dyDescent="0.2">
      <c r="B3934" s="229" t="str">
        <f>IFERROR(IF(ForbDraft!A3949&lt;&gt;"",ROW(ForbDraft!A3949),""),"")</f>
        <v/>
      </c>
      <c r="C3934" s="230" t="str">
        <f>IFERROR(IF(ForbDraft!A3949&lt;&gt;"",ForbDraft!A3949,""),"")</f>
        <v/>
      </c>
      <c r="D3934" s="230" t="str">
        <f t="shared" si="61"/>
        <v/>
      </c>
      <c r="E3934" s="230" t="str">
        <f>IFERROR(IF(ForbDraft!L3949&lt;&gt;"",ABS(ForbDraft!L3949),""),"")</f>
        <v/>
      </c>
      <c r="F3934" s="230" t="str">
        <f>IFERROR(IF(ForbDraft!K3949&lt;&gt;"",ForbDraft!K3949,""),"")</f>
        <v/>
      </c>
    </row>
    <row r="3935" spans="2:6" x14ac:dyDescent="0.2">
      <c r="B3935" s="229" t="str">
        <f>IFERROR(IF(ForbDraft!A3950&lt;&gt;"",ROW(ForbDraft!A3950),""),"")</f>
        <v/>
      </c>
      <c r="C3935" s="230" t="str">
        <f>IFERROR(IF(ForbDraft!A3950&lt;&gt;"",ForbDraft!A3950,""),"")</f>
        <v/>
      </c>
      <c r="D3935" s="230" t="str">
        <f t="shared" si="61"/>
        <v/>
      </c>
      <c r="E3935" s="230" t="str">
        <f>IFERROR(IF(ForbDraft!L3950&lt;&gt;"",ABS(ForbDraft!L3950),""),"")</f>
        <v/>
      </c>
      <c r="F3935" s="230" t="str">
        <f>IFERROR(IF(ForbDraft!K3950&lt;&gt;"",ForbDraft!K3950,""),"")</f>
        <v/>
      </c>
    </row>
    <row r="3936" spans="2:6" x14ac:dyDescent="0.2">
      <c r="B3936" s="229" t="str">
        <f>IFERROR(IF(ForbDraft!A3951&lt;&gt;"",ROW(ForbDraft!A3951),""),"")</f>
        <v/>
      </c>
      <c r="C3936" s="230" t="str">
        <f>IFERROR(IF(ForbDraft!A3951&lt;&gt;"",ForbDraft!A3951,""),"")</f>
        <v/>
      </c>
      <c r="D3936" s="230" t="str">
        <f t="shared" si="61"/>
        <v/>
      </c>
      <c r="E3936" s="230" t="str">
        <f>IFERROR(IF(ForbDraft!L3951&lt;&gt;"",ABS(ForbDraft!L3951),""),"")</f>
        <v/>
      </c>
      <c r="F3936" s="230" t="str">
        <f>IFERROR(IF(ForbDraft!K3951&lt;&gt;"",ForbDraft!K3951,""),"")</f>
        <v/>
      </c>
    </row>
    <row r="3937" spans="2:6" x14ac:dyDescent="0.2">
      <c r="B3937" s="229" t="str">
        <f>IFERROR(IF(ForbDraft!A3952&lt;&gt;"",ROW(ForbDraft!A3952),""),"")</f>
        <v/>
      </c>
      <c r="C3937" s="230" t="str">
        <f>IFERROR(IF(ForbDraft!A3952&lt;&gt;"",ForbDraft!A3952,""),"")</f>
        <v/>
      </c>
      <c r="D3937" s="230" t="str">
        <f t="shared" si="61"/>
        <v/>
      </c>
      <c r="E3937" s="230" t="str">
        <f>IFERROR(IF(ForbDraft!L3952&lt;&gt;"",ABS(ForbDraft!L3952),""),"")</f>
        <v/>
      </c>
      <c r="F3937" s="230" t="str">
        <f>IFERROR(IF(ForbDraft!K3952&lt;&gt;"",ForbDraft!K3952,""),"")</f>
        <v/>
      </c>
    </row>
    <row r="3938" spans="2:6" x14ac:dyDescent="0.2">
      <c r="B3938" s="229" t="str">
        <f>IFERROR(IF(ForbDraft!A3953&lt;&gt;"",ROW(ForbDraft!A3953),""),"")</f>
        <v/>
      </c>
      <c r="C3938" s="230" t="str">
        <f>IFERROR(IF(ForbDraft!A3953&lt;&gt;"",ForbDraft!A3953,""),"")</f>
        <v/>
      </c>
      <c r="D3938" s="230" t="str">
        <f t="shared" si="61"/>
        <v/>
      </c>
      <c r="E3938" s="230" t="str">
        <f>IFERROR(IF(ForbDraft!L3953&lt;&gt;"",ABS(ForbDraft!L3953),""),"")</f>
        <v/>
      </c>
      <c r="F3938" s="230" t="str">
        <f>IFERROR(IF(ForbDraft!K3953&lt;&gt;"",ForbDraft!K3953,""),"")</f>
        <v/>
      </c>
    </row>
    <row r="3939" spans="2:6" x14ac:dyDescent="0.2">
      <c r="B3939" s="229" t="str">
        <f>IFERROR(IF(ForbDraft!A3954&lt;&gt;"",ROW(ForbDraft!A3954),""),"")</f>
        <v/>
      </c>
      <c r="C3939" s="230" t="str">
        <f>IFERROR(IF(ForbDraft!A3954&lt;&gt;"",ForbDraft!A3954,""),"")</f>
        <v/>
      </c>
      <c r="D3939" s="230" t="str">
        <f t="shared" si="61"/>
        <v/>
      </c>
      <c r="E3939" s="230" t="str">
        <f>IFERROR(IF(ForbDraft!L3954&lt;&gt;"",ABS(ForbDraft!L3954),""),"")</f>
        <v/>
      </c>
      <c r="F3939" s="230" t="str">
        <f>IFERROR(IF(ForbDraft!K3954&lt;&gt;"",ForbDraft!K3954,""),"")</f>
        <v/>
      </c>
    </row>
    <row r="3940" spans="2:6" x14ac:dyDescent="0.2">
      <c r="B3940" s="229" t="str">
        <f>IFERROR(IF(ForbDraft!A3955&lt;&gt;"",ROW(ForbDraft!A3955),""),"")</f>
        <v/>
      </c>
      <c r="C3940" s="230" t="str">
        <f>IFERROR(IF(ForbDraft!A3955&lt;&gt;"",ForbDraft!A3955,""),"")</f>
        <v/>
      </c>
      <c r="D3940" s="230" t="str">
        <f t="shared" si="61"/>
        <v/>
      </c>
      <c r="E3940" s="230" t="str">
        <f>IFERROR(IF(ForbDraft!L3955&lt;&gt;"",ABS(ForbDraft!L3955),""),"")</f>
        <v/>
      </c>
      <c r="F3940" s="230" t="str">
        <f>IFERROR(IF(ForbDraft!K3955&lt;&gt;"",ForbDraft!K3955,""),"")</f>
        <v/>
      </c>
    </row>
    <row r="3941" spans="2:6" x14ac:dyDescent="0.2">
      <c r="B3941" s="229" t="str">
        <f>IFERROR(IF(ForbDraft!A3956&lt;&gt;"",ROW(ForbDraft!A3956),""),"")</f>
        <v/>
      </c>
      <c r="C3941" s="230" t="str">
        <f>IFERROR(IF(ForbDraft!A3956&lt;&gt;"",ForbDraft!A3956,""),"")</f>
        <v/>
      </c>
      <c r="D3941" s="230" t="str">
        <f t="shared" si="61"/>
        <v/>
      </c>
      <c r="E3941" s="230" t="str">
        <f>IFERROR(IF(ForbDraft!L3956&lt;&gt;"",ABS(ForbDraft!L3956),""),"")</f>
        <v/>
      </c>
      <c r="F3941" s="230" t="str">
        <f>IFERROR(IF(ForbDraft!K3956&lt;&gt;"",ForbDraft!K3956,""),"")</f>
        <v/>
      </c>
    </row>
    <row r="3942" spans="2:6" x14ac:dyDescent="0.2">
      <c r="B3942" s="229" t="str">
        <f>IFERROR(IF(ForbDraft!A3957&lt;&gt;"",ROW(ForbDraft!A3957),""),"")</f>
        <v/>
      </c>
      <c r="C3942" s="230" t="str">
        <f>IFERROR(IF(ForbDraft!A3957&lt;&gt;"",ForbDraft!A3957,""),"")</f>
        <v/>
      </c>
      <c r="D3942" s="230" t="str">
        <f t="shared" si="61"/>
        <v/>
      </c>
      <c r="E3942" s="230" t="str">
        <f>IFERROR(IF(ForbDraft!L3957&lt;&gt;"",ABS(ForbDraft!L3957),""),"")</f>
        <v/>
      </c>
      <c r="F3942" s="230" t="str">
        <f>IFERROR(IF(ForbDraft!K3957&lt;&gt;"",ForbDraft!K3957,""),"")</f>
        <v/>
      </c>
    </row>
    <row r="3943" spans="2:6" x14ac:dyDescent="0.2">
      <c r="B3943" s="229" t="str">
        <f>IFERROR(IF(ForbDraft!A3958&lt;&gt;"",ROW(ForbDraft!A3958),""),"")</f>
        <v/>
      </c>
      <c r="C3943" s="230" t="str">
        <f>IFERROR(IF(ForbDraft!A3958&lt;&gt;"",ForbDraft!A3958,""),"")</f>
        <v/>
      </c>
      <c r="D3943" s="230" t="str">
        <f t="shared" si="61"/>
        <v/>
      </c>
      <c r="E3943" s="230" t="str">
        <f>IFERROR(IF(ForbDraft!L3958&lt;&gt;"",ABS(ForbDraft!L3958),""),"")</f>
        <v/>
      </c>
      <c r="F3943" s="230" t="str">
        <f>IFERROR(IF(ForbDraft!K3958&lt;&gt;"",ForbDraft!K3958,""),"")</f>
        <v/>
      </c>
    </row>
    <row r="3944" spans="2:6" x14ac:dyDescent="0.2">
      <c r="B3944" s="229" t="str">
        <f>IFERROR(IF(ForbDraft!A3959&lt;&gt;"",ROW(ForbDraft!A3959),""),"")</f>
        <v/>
      </c>
      <c r="C3944" s="230" t="str">
        <f>IFERROR(IF(ForbDraft!A3959&lt;&gt;"",ForbDraft!A3959,""),"")</f>
        <v/>
      </c>
      <c r="D3944" s="230" t="str">
        <f t="shared" si="61"/>
        <v/>
      </c>
      <c r="E3944" s="230" t="str">
        <f>IFERROR(IF(ForbDraft!L3959&lt;&gt;"",ABS(ForbDraft!L3959),""),"")</f>
        <v/>
      </c>
      <c r="F3944" s="230" t="str">
        <f>IFERROR(IF(ForbDraft!K3959&lt;&gt;"",ForbDraft!K3959,""),"")</f>
        <v/>
      </c>
    </row>
    <row r="3945" spans="2:6" x14ac:dyDescent="0.2">
      <c r="B3945" s="229" t="str">
        <f>IFERROR(IF(ForbDraft!A3960&lt;&gt;"",ROW(ForbDraft!A3960),""),"")</f>
        <v/>
      </c>
      <c r="C3945" s="230" t="str">
        <f>IFERROR(IF(ForbDraft!A3960&lt;&gt;"",ForbDraft!A3960,""),"")</f>
        <v/>
      </c>
      <c r="D3945" s="230" t="str">
        <f t="shared" si="61"/>
        <v/>
      </c>
      <c r="E3945" s="230" t="str">
        <f>IFERROR(IF(ForbDraft!L3960&lt;&gt;"",ABS(ForbDraft!L3960),""),"")</f>
        <v/>
      </c>
      <c r="F3945" s="230" t="str">
        <f>IFERROR(IF(ForbDraft!K3960&lt;&gt;"",ForbDraft!K3960,""),"")</f>
        <v/>
      </c>
    </row>
    <row r="3946" spans="2:6" x14ac:dyDescent="0.2">
      <c r="B3946" s="229" t="str">
        <f>IFERROR(IF(ForbDraft!A3961&lt;&gt;"",ROW(ForbDraft!A3961),""),"")</f>
        <v/>
      </c>
      <c r="C3946" s="230" t="str">
        <f>IFERROR(IF(ForbDraft!A3961&lt;&gt;"",ForbDraft!A3961,""),"")</f>
        <v/>
      </c>
      <c r="D3946" s="230" t="str">
        <f t="shared" si="61"/>
        <v/>
      </c>
      <c r="E3946" s="230" t="str">
        <f>IFERROR(IF(ForbDraft!L3961&lt;&gt;"",ABS(ForbDraft!L3961),""),"")</f>
        <v/>
      </c>
      <c r="F3946" s="230" t="str">
        <f>IFERROR(IF(ForbDraft!K3961&lt;&gt;"",ForbDraft!K3961,""),"")</f>
        <v/>
      </c>
    </row>
    <row r="3947" spans="2:6" x14ac:dyDescent="0.2">
      <c r="B3947" s="229" t="str">
        <f>IFERROR(IF(ForbDraft!A3962&lt;&gt;"",ROW(ForbDraft!A3962),""),"")</f>
        <v/>
      </c>
      <c r="C3947" s="230" t="str">
        <f>IFERROR(IF(ForbDraft!A3962&lt;&gt;"",ForbDraft!A3962,""),"")</f>
        <v/>
      </c>
      <c r="D3947" s="230" t="str">
        <f t="shared" si="61"/>
        <v/>
      </c>
      <c r="E3947" s="230" t="str">
        <f>IFERROR(IF(ForbDraft!L3962&lt;&gt;"",ABS(ForbDraft!L3962),""),"")</f>
        <v/>
      </c>
      <c r="F3947" s="230" t="str">
        <f>IFERROR(IF(ForbDraft!K3962&lt;&gt;"",ForbDraft!K3962,""),"")</f>
        <v/>
      </c>
    </row>
    <row r="3948" spans="2:6" x14ac:dyDescent="0.2">
      <c r="B3948" s="229" t="str">
        <f>IFERROR(IF(ForbDraft!A3963&lt;&gt;"",ROW(ForbDraft!A3963),""),"")</f>
        <v/>
      </c>
      <c r="C3948" s="230" t="str">
        <f>IFERROR(IF(ForbDraft!A3963&lt;&gt;"",ForbDraft!A3963,""),"")</f>
        <v/>
      </c>
      <c r="D3948" s="230" t="str">
        <f t="shared" si="61"/>
        <v/>
      </c>
      <c r="E3948" s="230" t="str">
        <f>IFERROR(IF(ForbDraft!L3963&lt;&gt;"",ABS(ForbDraft!L3963),""),"")</f>
        <v/>
      </c>
      <c r="F3948" s="230" t="str">
        <f>IFERROR(IF(ForbDraft!K3963&lt;&gt;"",ForbDraft!K3963,""),"")</f>
        <v/>
      </c>
    </row>
    <row r="3949" spans="2:6" x14ac:dyDescent="0.2">
      <c r="B3949" s="229" t="str">
        <f>IFERROR(IF(ForbDraft!A3964&lt;&gt;"",ROW(ForbDraft!A3964),""),"")</f>
        <v/>
      </c>
      <c r="C3949" s="230" t="str">
        <f>IFERROR(IF(ForbDraft!A3964&lt;&gt;"",ForbDraft!A3964,""),"")</f>
        <v/>
      </c>
      <c r="D3949" s="230" t="str">
        <f t="shared" si="61"/>
        <v/>
      </c>
      <c r="E3949" s="230" t="str">
        <f>IFERROR(IF(ForbDraft!L3964&lt;&gt;"",ABS(ForbDraft!L3964),""),"")</f>
        <v/>
      </c>
      <c r="F3949" s="230" t="str">
        <f>IFERROR(IF(ForbDraft!K3964&lt;&gt;"",ForbDraft!K3964,""),"")</f>
        <v/>
      </c>
    </row>
    <row r="3950" spans="2:6" x14ac:dyDescent="0.2">
      <c r="B3950" s="229" t="str">
        <f>IFERROR(IF(ForbDraft!A3965&lt;&gt;"",ROW(ForbDraft!A3965),""),"")</f>
        <v/>
      </c>
      <c r="C3950" s="230" t="str">
        <f>IFERROR(IF(ForbDraft!A3965&lt;&gt;"",ForbDraft!A3965,""),"")</f>
        <v/>
      </c>
      <c r="D3950" s="230" t="str">
        <f t="shared" si="61"/>
        <v/>
      </c>
      <c r="E3950" s="230" t="str">
        <f>IFERROR(IF(ForbDraft!L3965&lt;&gt;"",ABS(ForbDraft!L3965),""),"")</f>
        <v/>
      </c>
      <c r="F3950" s="230" t="str">
        <f>IFERROR(IF(ForbDraft!K3965&lt;&gt;"",ForbDraft!K3965,""),"")</f>
        <v/>
      </c>
    </row>
    <row r="3951" spans="2:6" x14ac:dyDescent="0.2">
      <c r="B3951" s="229" t="str">
        <f>IFERROR(IF(ForbDraft!A3966&lt;&gt;"",ROW(ForbDraft!A3966),""),"")</f>
        <v/>
      </c>
      <c r="C3951" s="230" t="str">
        <f>IFERROR(IF(ForbDraft!A3966&lt;&gt;"",ForbDraft!A3966,""),"")</f>
        <v/>
      </c>
      <c r="D3951" s="230" t="str">
        <f t="shared" si="61"/>
        <v/>
      </c>
      <c r="E3951" s="230" t="str">
        <f>IFERROR(IF(ForbDraft!L3966&lt;&gt;"",ABS(ForbDraft!L3966),""),"")</f>
        <v/>
      </c>
      <c r="F3951" s="230" t="str">
        <f>IFERROR(IF(ForbDraft!K3966&lt;&gt;"",ForbDraft!K3966,""),"")</f>
        <v/>
      </c>
    </row>
    <row r="3952" spans="2:6" x14ac:dyDescent="0.2">
      <c r="B3952" s="229" t="str">
        <f>IFERROR(IF(ForbDraft!A3967&lt;&gt;"",ROW(ForbDraft!A3967),""),"")</f>
        <v/>
      </c>
      <c r="C3952" s="230" t="str">
        <f>IFERROR(IF(ForbDraft!A3967&lt;&gt;"",ForbDraft!A3967,""),"")</f>
        <v/>
      </c>
      <c r="D3952" s="230" t="str">
        <f t="shared" si="61"/>
        <v/>
      </c>
      <c r="E3952" s="230" t="str">
        <f>IFERROR(IF(ForbDraft!L3967&lt;&gt;"",ABS(ForbDraft!L3967),""),"")</f>
        <v/>
      </c>
      <c r="F3952" s="230" t="str">
        <f>IFERROR(IF(ForbDraft!K3967&lt;&gt;"",ForbDraft!K3967,""),"")</f>
        <v/>
      </c>
    </row>
    <row r="3953" spans="2:6" x14ac:dyDescent="0.2">
      <c r="B3953" s="229" t="str">
        <f>IFERROR(IF(ForbDraft!A3968&lt;&gt;"",ROW(ForbDraft!A3968),""),"")</f>
        <v/>
      </c>
      <c r="C3953" s="230" t="str">
        <f>IFERROR(IF(ForbDraft!A3968&lt;&gt;"",ForbDraft!A3968,""),"")</f>
        <v/>
      </c>
      <c r="D3953" s="230" t="str">
        <f t="shared" si="61"/>
        <v/>
      </c>
      <c r="E3953" s="230" t="str">
        <f>IFERROR(IF(ForbDraft!L3968&lt;&gt;"",ABS(ForbDraft!L3968),""),"")</f>
        <v/>
      </c>
      <c r="F3953" s="230" t="str">
        <f>IFERROR(IF(ForbDraft!K3968&lt;&gt;"",ForbDraft!K3968,""),"")</f>
        <v/>
      </c>
    </row>
    <row r="3954" spans="2:6" x14ac:dyDescent="0.2">
      <c r="B3954" s="229" t="str">
        <f>IFERROR(IF(ForbDraft!A3969&lt;&gt;"",ROW(ForbDraft!A3969),""),"")</f>
        <v/>
      </c>
      <c r="C3954" s="230" t="str">
        <f>IFERROR(IF(ForbDraft!A3969&lt;&gt;"",ForbDraft!A3969,""),"")</f>
        <v/>
      </c>
      <c r="D3954" s="230" t="str">
        <f t="shared" si="61"/>
        <v/>
      </c>
      <c r="E3954" s="230" t="str">
        <f>IFERROR(IF(ForbDraft!L3969&lt;&gt;"",ABS(ForbDraft!L3969),""),"")</f>
        <v/>
      </c>
      <c r="F3954" s="230" t="str">
        <f>IFERROR(IF(ForbDraft!K3969&lt;&gt;"",ForbDraft!K3969,""),"")</f>
        <v/>
      </c>
    </row>
    <row r="3955" spans="2:6" x14ac:dyDescent="0.2">
      <c r="B3955" s="229" t="str">
        <f>IFERROR(IF(ForbDraft!A3970&lt;&gt;"",ROW(ForbDraft!A3970),""),"")</f>
        <v/>
      </c>
      <c r="C3955" s="230" t="str">
        <f>IFERROR(IF(ForbDraft!A3970&lt;&gt;"",ForbDraft!A3970,""),"")</f>
        <v/>
      </c>
      <c r="D3955" s="230" t="str">
        <f t="shared" si="61"/>
        <v/>
      </c>
      <c r="E3955" s="230" t="str">
        <f>IFERROR(IF(ForbDraft!L3970&lt;&gt;"",ABS(ForbDraft!L3970),""),"")</f>
        <v/>
      </c>
      <c r="F3955" s="230" t="str">
        <f>IFERROR(IF(ForbDraft!K3970&lt;&gt;"",ForbDraft!K3970,""),"")</f>
        <v/>
      </c>
    </row>
    <row r="3956" spans="2:6" x14ac:dyDescent="0.2">
      <c r="B3956" s="229" t="str">
        <f>IFERROR(IF(ForbDraft!A3971&lt;&gt;"",ROW(ForbDraft!A3971),""),"")</f>
        <v/>
      </c>
      <c r="C3956" s="230" t="str">
        <f>IFERROR(IF(ForbDraft!A3971&lt;&gt;"",ForbDraft!A3971,""),"")</f>
        <v/>
      </c>
      <c r="D3956" s="230" t="str">
        <f t="shared" si="61"/>
        <v/>
      </c>
      <c r="E3956" s="230" t="str">
        <f>IFERROR(IF(ForbDraft!L3971&lt;&gt;"",ABS(ForbDraft!L3971),""),"")</f>
        <v/>
      </c>
      <c r="F3956" s="230" t="str">
        <f>IFERROR(IF(ForbDraft!K3971&lt;&gt;"",ForbDraft!K3971,""),"")</f>
        <v/>
      </c>
    </row>
    <row r="3957" spans="2:6" x14ac:dyDescent="0.2">
      <c r="B3957" s="229" t="str">
        <f>IFERROR(IF(ForbDraft!A3972&lt;&gt;"",ROW(ForbDraft!A3972),""),"")</f>
        <v/>
      </c>
      <c r="C3957" s="230" t="str">
        <f>IFERROR(IF(ForbDraft!A3972&lt;&gt;"",ForbDraft!A3972,""),"")</f>
        <v/>
      </c>
      <c r="D3957" s="230" t="str">
        <f t="shared" si="61"/>
        <v/>
      </c>
      <c r="E3957" s="230" t="str">
        <f>IFERROR(IF(ForbDraft!L3972&lt;&gt;"",ABS(ForbDraft!L3972),""),"")</f>
        <v/>
      </c>
      <c r="F3957" s="230" t="str">
        <f>IFERROR(IF(ForbDraft!K3972&lt;&gt;"",ForbDraft!K3972,""),"")</f>
        <v/>
      </c>
    </row>
    <row r="3958" spans="2:6" x14ac:dyDescent="0.2">
      <c r="B3958" s="229" t="str">
        <f>IFERROR(IF(ForbDraft!A3973&lt;&gt;"",ROW(ForbDraft!A3973),""),"")</f>
        <v/>
      </c>
      <c r="C3958" s="230" t="str">
        <f>IFERROR(IF(ForbDraft!A3973&lt;&gt;"",ForbDraft!A3973,""),"")</f>
        <v/>
      </c>
      <c r="D3958" s="230" t="str">
        <f t="shared" si="61"/>
        <v/>
      </c>
      <c r="E3958" s="230" t="str">
        <f>IFERROR(IF(ForbDraft!L3973&lt;&gt;"",ABS(ForbDraft!L3973),""),"")</f>
        <v/>
      </c>
      <c r="F3958" s="230" t="str">
        <f>IFERROR(IF(ForbDraft!K3973&lt;&gt;"",ForbDraft!K3973,""),"")</f>
        <v/>
      </c>
    </row>
    <row r="3959" spans="2:6" x14ac:dyDescent="0.2">
      <c r="B3959" s="229" t="str">
        <f>IFERROR(IF(ForbDraft!A3974&lt;&gt;"",ROW(ForbDraft!A3974),""),"")</f>
        <v/>
      </c>
      <c r="C3959" s="230" t="str">
        <f>IFERROR(IF(ForbDraft!A3974&lt;&gt;"",ForbDraft!A3974,""),"")</f>
        <v/>
      </c>
      <c r="D3959" s="230" t="str">
        <f t="shared" si="61"/>
        <v/>
      </c>
      <c r="E3959" s="230" t="str">
        <f>IFERROR(IF(ForbDraft!L3974&lt;&gt;"",ABS(ForbDraft!L3974),""),"")</f>
        <v/>
      </c>
      <c r="F3959" s="230" t="str">
        <f>IFERROR(IF(ForbDraft!K3974&lt;&gt;"",ForbDraft!K3974,""),"")</f>
        <v/>
      </c>
    </row>
    <row r="3960" spans="2:6" x14ac:dyDescent="0.2">
      <c r="B3960" s="229" t="str">
        <f>IFERROR(IF(ForbDraft!A3975&lt;&gt;"",ROW(ForbDraft!A3975),""),"")</f>
        <v/>
      </c>
      <c r="C3960" s="230" t="str">
        <f>IFERROR(IF(ForbDraft!A3975&lt;&gt;"",ForbDraft!A3975,""),"")</f>
        <v/>
      </c>
      <c r="D3960" s="230" t="str">
        <f t="shared" si="61"/>
        <v/>
      </c>
      <c r="E3960" s="230" t="str">
        <f>IFERROR(IF(ForbDraft!L3975&lt;&gt;"",ABS(ForbDraft!L3975),""),"")</f>
        <v/>
      </c>
      <c r="F3960" s="230" t="str">
        <f>IFERROR(IF(ForbDraft!K3975&lt;&gt;"",ForbDraft!K3975,""),"")</f>
        <v/>
      </c>
    </row>
    <row r="3961" spans="2:6" x14ac:dyDescent="0.2">
      <c r="B3961" s="229" t="str">
        <f>IFERROR(IF(ForbDraft!A3976&lt;&gt;"",ROW(ForbDraft!A3976),""),"")</f>
        <v/>
      </c>
      <c r="C3961" s="230" t="str">
        <f>IFERROR(IF(ForbDraft!A3976&lt;&gt;"",ForbDraft!A3976,""),"")</f>
        <v/>
      </c>
      <c r="D3961" s="230" t="str">
        <f t="shared" si="61"/>
        <v/>
      </c>
      <c r="E3961" s="230" t="str">
        <f>IFERROR(IF(ForbDraft!L3976&lt;&gt;"",ABS(ForbDraft!L3976),""),"")</f>
        <v/>
      </c>
      <c r="F3961" s="230" t="str">
        <f>IFERROR(IF(ForbDraft!K3976&lt;&gt;"",ForbDraft!K3976,""),"")</f>
        <v/>
      </c>
    </row>
    <row r="3962" spans="2:6" x14ac:dyDescent="0.2">
      <c r="B3962" s="229" t="str">
        <f>IFERROR(IF(ForbDraft!A3977&lt;&gt;"",ROW(ForbDraft!A3977),""),"")</f>
        <v/>
      </c>
      <c r="C3962" s="230" t="str">
        <f>IFERROR(IF(ForbDraft!A3977&lt;&gt;"",ForbDraft!A3977,""),"")</f>
        <v/>
      </c>
      <c r="D3962" s="230" t="str">
        <f t="shared" si="61"/>
        <v/>
      </c>
      <c r="E3962" s="230" t="str">
        <f>IFERROR(IF(ForbDraft!L3977&lt;&gt;"",ABS(ForbDraft!L3977),""),"")</f>
        <v/>
      </c>
      <c r="F3962" s="230" t="str">
        <f>IFERROR(IF(ForbDraft!K3977&lt;&gt;"",ForbDraft!K3977,""),"")</f>
        <v/>
      </c>
    </row>
    <row r="3963" spans="2:6" x14ac:dyDescent="0.2">
      <c r="B3963" s="229" t="str">
        <f>IFERROR(IF(ForbDraft!A3978&lt;&gt;"",ROW(ForbDraft!A3978),""),"")</f>
        <v/>
      </c>
      <c r="C3963" s="230" t="str">
        <f>IFERROR(IF(ForbDraft!A3978&lt;&gt;"",ForbDraft!A3978,""),"")</f>
        <v/>
      </c>
      <c r="D3963" s="230" t="str">
        <f t="shared" si="61"/>
        <v/>
      </c>
      <c r="E3963" s="230" t="str">
        <f>IFERROR(IF(ForbDraft!L3978&lt;&gt;"",ABS(ForbDraft!L3978),""),"")</f>
        <v/>
      </c>
      <c r="F3963" s="230" t="str">
        <f>IFERROR(IF(ForbDraft!K3978&lt;&gt;"",ForbDraft!K3978,""),"")</f>
        <v/>
      </c>
    </row>
    <row r="3964" spans="2:6" x14ac:dyDescent="0.2">
      <c r="B3964" s="229" t="str">
        <f>IFERROR(IF(ForbDraft!A3979&lt;&gt;"",ROW(ForbDraft!A3979),""),"")</f>
        <v/>
      </c>
      <c r="C3964" s="230" t="str">
        <f>IFERROR(IF(ForbDraft!A3979&lt;&gt;"",ForbDraft!A3979,""),"")</f>
        <v/>
      </c>
      <c r="D3964" s="230" t="str">
        <f t="shared" si="61"/>
        <v/>
      </c>
      <c r="E3964" s="230" t="str">
        <f>IFERROR(IF(ForbDraft!L3979&lt;&gt;"",ABS(ForbDraft!L3979),""),"")</f>
        <v/>
      </c>
      <c r="F3964" s="230" t="str">
        <f>IFERROR(IF(ForbDraft!K3979&lt;&gt;"",ForbDraft!K3979,""),"")</f>
        <v/>
      </c>
    </row>
    <row r="3965" spans="2:6" x14ac:dyDescent="0.2">
      <c r="B3965" s="229" t="str">
        <f>IFERROR(IF(ForbDraft!A3980&lt;&gt;"",ROW(ForbDraft!A3980),""),"")</f>
        <v/>
      </c>
      <c r="C3965" s="230" t="str">
        <f>IFERROR(IF(ForbDraft!A3980&lt;&gt;"",ForbDraft!A3980,""),"")</f>
        <v/>
      </c>
      <c r="D3965" s="230" t="str">
        <f t="shared" si="61"/>
        <v/>
      </c>
      <c r="E3965" s="230" t="str">
        <f>IFERROR(IF(ForbDraft!L3980&lt;&gt;"",ABS(ForbDraft!L3980),""),"")</f>
        <v/>
      </c>
      <c r="F3965" s="230" t="str">
        <f>IFERROR(IF(ForbDraft!K3980&lt;&gt;"",ForbDraft!K3980,""),"")</f>
        <v/>
      </c>
    </row>
    <row r="3966" spans="2:6" x14ac:dyDescent="0.2">
      <c r="B3966" s="229" t="str">
        <f>IFERROR(IF(ForbDraft!A3981&lt;&gt;"",ROW(ForbDraft!A3981),""),"")</f>
        <v/>
      </c>
      <c r="C3966" s="230" t="str">
        <f>IFERROR(IF(ForbDraft!A3981&lt;&gt;"",ForbDraft!A3981,""),"")</f>
        <v/>
      </c>
      <c r="D3966" s="230" t="str">
        <f t="shared" si="61"/>
        <v/>
      </c>
      <c r="E3966" s="230" t="str">
        <f>IFERROR(IF(ForbDraft!L3981&lt;&gt;"",ABS(ForbDraft!L3981),""),"")</f>
        <v/>
      </c>
      <c r="F3966" s="230" t="str">
        <f>IFERROR(IF(ForbDraft!K3981&lt;&gt;"",ForbDraft!K3981,""),"")</f>
        <v/>
      </c>
    </row>
    <row r="3967" spans="2:6" x14ac:dyDescent="0.2">
      <c r="B3967" s="229" t="str">
        <f>IFERROR(IF(ForbDraft!A3982&lt;&gt;"",ROW(ForbDraft!A3982),""),"")</f>
        <v/>
      </c>
      <c r="C3967" s="230" t="str">
        <f>IFERROR(IF(ForbDraft!A3982&lt;&gt;"",ForbDraft!A3982,""),"")</f>
        <v/>
      </c>
      <c r="D3967" s="230" t="str">
        <f t="shared" si="61"/>
        <v/>
      </c>
      <c r="E3967" s="230" t="str">
        <f>IFERROR(IF(ForbDraft!L3982&lt;&gt;"",ABS(ForbDraft!L3982),""),"")</f>
        <v/>
      </c>
      <c r="F3967" s="230" t="str">
        <f>IFERROR(IF(ForbDraft!K3982&lt;&gt;"",ForbDraft!K3982,""),"")</f>
        <v/>
      </c>
    </row>
    <row r="3968" spans="2:6" x14ac:dyDescent="0.2">
      <c r="B3968" s="229" t="str">
        <f>IFERROR(IF(ForbDraft!A3983&lt;&gt;"",ROW(ForbDraft!A3983),""),"")</f>
        <v/>
      </c>
      <c r="C3968" s="230" t="str">
        <f>IFERROR(IF(ForbDraft!A3983&lt;&gt;"",ForbDraft!A3983,""),"")</f>
        <v/>
      </c>
      <c r="D3968" s="230" t="str">
        <f t="shared" si="61"/>
        <v/>
      </c>
      <c r="E3968" s="230" t="str">
        <f>IFERROR(IF(ForbDraft!L3983&lt;&gt;"",ABS(ForbDraft!L3983),""),"")</f>
        <v/>
      </c>
      <c r="F3968" s="230" t="str">
        <f>IFERROR(IF(ForbDraft!K3983&lt;&gt;"",ForbDraft!K3983,""),"")</f>
        <v/>
      </c>
    </row>
    <row r="3969" spans="2:6" x14ac:dyDescent="0.2">
      <c r="B3969" s="229" t="str">
        <f>IFERROR(IF(ForbDraft!A3984&lt;&gt;"",ROW(ForbDraft!A3984),""),"")</f>
        <v/>
      </c>
      <c r="C3969" s="230" t="str">
        <f>IFERROR(IF(ForbDraft!A3984&lt;&gt;"",ForbDraft!A3984,""),"")</f>
        <v/>
      </c>
      <c r="D3969" s="230" t="str">
        <f t="shared" si="61"/>
        <v/>
      </c>
      <c r="E3969" s="230" t="str">
        <f>IFERROR(IF(ForbDraft!L3984&lt;&gt;"",ABS(ForbDraft!L3984),""),"")</f>
        <v/>
      </c>
      <c r="F3969" s="230" t="str">
        <f>IFERROR(IF(ForbDraft!K3984&lt;&gt;"",ForbDraft!K3984,""),"")</f>
        <v/>
      </c>
    </row>
    <row r="3970" spans="2:6" x14ac:dyDescent="0.2">
      <c r="B3970" s="229" t="str">
        <f>IFERROR(IF(ForbDraft!A3985&lt;&gt;"",ROW(ForbDraft!A3985),""),"")</f>
        <v/>
      </c>
      <c r="C3970" s="230" t="str">
        <f>IFERROR(IF(ForbDraft!A3985&lt;&gt;"",ForbDraft!A3985,""),"")</f>
        <v/>
      </c>
      <c r="D3970" s="230" t="str">
        <f t="shared" si="61"/>
        <v/>
      </c>
      <c r="E3970" s="230" t="str">
        <f>IFERROR(IF(ForbDraft!L3985&lt;&gt;"",ABS(ForbDraft!L3985),""),"")</f>
        <v/>
      </c>
      <c r="F3970" s="230" t="str">
        <f>IFERROR(IF(ForbDraft!K3985&lt;&gt;"",ForbDraft!K3985,""),"")</f>
        <v/>
      </c>
    </row>
    <row r="3971" spans="2:6" x14ac:dyDescent="0.2">
      <c r="B3971" s="229" t="str">
        <f>IFERROR(IF(ForbDraft!A3986&lt;&gt;"",ROW(ForbDraft!A3986),""),"")</f>
        <v/>
      </c>
      <c r="C3971" s="230" t="str">
        <f>IFERROR(IF(ForbDraft!A3986&lt;&gt;"",ForbDraft!A3986,""),"")</f>
        <v/>
      </c>
      <c r="D3971" s="230" t="str">
        <f t="shared" ref="D3971:D4034" si="62">IF(F3971="pH לבדיקת גבול","pH",F3971)</f>
        <v/>
      </c>
      <c r="E3971" s="230" t="str">
        <f>IFERROR(IF(ForbDraft!L3986&lt;&gt;"",ABS(ForbDraft!L3986),""),"")</f>
        <v/>
      </c>
      <c r="F3971" s="230" t="str">
        <f>IFERROR(IF(ForbDraft!K3986&lt;&gt;"",ForbDraft!K3986,""),"")</f>
        <v/>
      </c>
    </row>
    <row r="3972" spans="2:6" x14ac:dyDescent="0.2">
      <c r="B3972" s="229" t="str">
        <f>IFERROR(IF(ForbDraft!A3987&lt;&gt;"",ROW(ForbDraft!A3987),""),"")</f>
        <v/>
      </c>
      <c r="C3972" s="230" t="str">
        <f>IFERROR(IF(ForbDraft!A3987&lt;&gt;"",ForbDraft!A3987,""),"")</f>
        <v/>
      </c>
      <c r="D3972" s="230" t="str">
        <f t="shared" si="62"/>
        <v/>
      </c>
      <c r="E3972" s="230" t="str">
        <f>IFERROR(IF(ForbDraft!L3987&lt;&gt;"",ABS(ForbDraft!L3987),""),"")</f>
        <v/>
      </c>
      <c r="F3972" s="230" t="str">
        <f>IFERROR(IF(ForbDraft!K3987&lt;&gt;"",ForbDraft!K3987,""),"")</f>
        <v/>
      </c>
    </row>
    <row r="3973" spans="2:6" x14ac:dyDescent="0.2">
      <c r="B3973" s="229" t="str">
        <f>IFERROR(IF(ForbDraft!A3988&lt;&gt;"",ROW(ForbDraft!A3988),""),"")</f>
        <v/>
      </c>
      <c r="C3973" s="230" t="str">
        <f>IFERROR(IF(ForbDraft!A3988&lt;&gt;"",ForbDraft!A3988,""),"")</f>
        <v/>
      </c>
      <c r="D3973" s="230" t="str">
        <f t="shared" si="62"/>
        <v/>
      </c>
      <c r="E3973" s="230" t="str">
        <f>IFERROR(IF(ForbDraft!L3988&lt;&gt;"",ABS(ForbDraft!L3988),""),"")</f>
        <v/>
      </c>
      <c r="F3973" s="230" t="str">
        <f>IFERROR(IF(ForbDraft!K3988&lt;&gt;"",ForbDraft!K3988,""),"")</f>
        <v/>
      </c>
    </row>
    <row r="3974" spans="2:6" x14ac:dyDescent="0.2">
      <c r="B3974" s="229" t="str">
        <f>IFERROR(IF(ForbDraft!A3989&lt;&gt;"",ROW(ForbDraft!A3989),""),"")</f>
        <v/>
      </c>
      <c r="C3974" s="230" t="str">
        <f>IFERROR(IF(ForbDraft!A3989&lt;&gt;"",ForbDraft!A3989,""),"")</f>
        <v/>
      </c>
      <c r="D3974" s="230" t="str">
        <f t="shared" si="62"/>
        <v/>
      </c>
      <c r="E3974" s="230" t="str">
        <f>IFERROR(IF(ForbDraft!L3989&lt;&gt;"",ABS(ForbDraft!L3989),""),"")</f>
        <v/>
      </c>
      <c r="F3974" s="230" t="str">
        <f>IFERROR(IF(ForbDraft!K3989&lt;&gt;"",ForbDraft!K3989,""),"")</f>
        <v/>
      </c>
    </row>
    <row r="3975" spans="2:6" x14ac:dyDescent="0.2">
      <c r="B3975" s="229" t="str">
        <f>IFERROR(IF(ForbDraft!A3990&lt;&gt;"",ROW(ForbDraft!A3990),""),"")</f>
        <v/>
      </c>
      <c r="C3975" s="230" t="str">
        <f>IFERROR(IF(ForbDraft!A3990&lt;&gt;"",ForbDraft!A3990,""),"")</f>
        <v/>
      </c>
      <c r="D3975" s="230" t="str">
        <f t="shared" si="62"/>
        <v/>
      </c>
      <c r="E3975" s="230" t="str">
        <f>IFERROR(IF(ForbDraft!L3990&lt;&gt;"",ABS(ForbDraft!L3990),""),"")</f>
        <v/>
      </c>
      <c r="F3975" s="230" t="str">
        <f>IFERROR(IF(ForbDraft!K3990&lt;&gt;"",ForbDraft!K3990,""),"")</f>
        <v/>
      </c>
    </row>
    <row r="3976" spans="2:6" x14ac:dyDescent="0.2">
      <c r="B3976" s="229" t="str">
        <f>IFERROR(IF(ForbDraft!A3991&lt;&gt;"",ROW(ForbDraft!A3991),""),"")</f>
        <v/>
      </c>
      <c r="C3976" s="230" t="str">
        <f>IFERROR(IF(ForbDraft!A3991&lt;&gt;"",ForbDraft!A3991,""),"")</f>
        <v/>
      </c>
      <c r="D3976" s="230" t="str">
        <f t="shared" si="62"/>
        <v/>
      </c>
      <c r="E3976" s="230" t="str">
        <f>IFERROR(IF(ForbDraft!L3991&lt;&gt;"",ABS(ForbDraft!L3991),""),"")</f>
        <v/>
      </c>
      <c r="F3976" s="230" t="str">
        <f>IFERROR(IF(ForbDraft!K3991&lt;&gt;"",ForbDraft!K3991,""),"")</f>
        <v/>
      </c>
    </row>
    <row r="3977" spans="2:6" x14ac:dyDescent="0.2">
      <c r="B3977" s="229" t="str">
        <f>IFERROR(IF(ForbDraft!A3992&lt;&gt;"",ROW(ForbDraft!A3992),""),"")</f>
        <v/>
      </c>
      <c r="C3977" s="230" t="str">
        <f>IFERROR(IF(ForbDraft!A3992&lt;&gt;"",ForbDraft!A3992,""),"")</f>
        <v/>
      </c>
      <c r="D3977" s="230" t="str">
        <f t="shared" si="62"/>
        <v/>
      </c>
      <c r="E3977" s="230" t="str">
        <f>IFERROR(IF(ForbDraft!L3992&lt;&gt;"",ABS(ForbDraft!L3992),""),"")</f>
        <v/>
      </c>
      <c r="F3977" s="230" t="str">
        <f>IFERROR(IF(ForbDraft!K3992&lt;&gt;"",ForbDraft!K3992,""),"")</f>
        <v/>
      </c>
    </row>
    <row r="3978" spans="2:6" x14ac:dyDescent="0.2">
      <c r="B3978" s="229" t="str">
        <f>IFERROR(IF(ForbDraft!A3993&lt;&gt;"",ROW(ForbDraft!A3993),""),"")</f>
        <v/>
      </c>
      <c r="C3978" s="230" t="str">
        <f>IFERROR(IF(ForbDraft!A3993&lt;&gt;"",ForbDraft!A3993,""),"")</f>
        <v/>
      </c>
      <c r="D3978" s="230" t="str">
        <f t="shared" si="62"/>
        <v/>
      </c>
      <c r="E3978" s="230" t="str">
        <f>IFERROR(IF(ForbDraft!L3993&lt;&gt;"",ABS(ForbDraft!L3993),""),"")</f>
        <v/>
      </c>
      <c r="F3978" s="230" t="str">
        <f>IFERROR(IF(ForbDraft!K3993&lt;&gt;"",ForbDraft!K3993,""),"")</f>
        <v/>
      </c>
    </row>
    <row r="3979" spans="2:6" x14ac:dyDescent="0.2">
      <c r="B3979" s="229" t="str">
        <f>IFERROR(IF(ForbDraft!A3994&lt;&gt;"",ROW(ForbDraft!A3994),""),"")</f>
        <v/>
      </c>
      <c r="C3979" s="230" t="str">
        <f>IFERROR(IF(ForbDraft!A3994&lt;&gt;"",ForbDraft!A3994,""),"")</f>
        <v/>
      </c>
      <c r="D3979" s="230" t="str">
        <f t="shared" si="62"/>
        <v/>
      </c>
      <c r="E3979" s="230" t="str">
        <f>IFERROR(IF(ForbDraft!L3994&lt;&gt;"",ABS(ForbDraft!L3994),""),"")</f>
        <v/>
      </c>
      <c r="F3979" s="230" t="str">
        <f>IFERROR(IF(ForbDraft!K3994&lt;&gt;"",ForbDraft!K3994,""),"")</f>
        <v/>
      </c>
    </row>
    <row r="3980" spans="2:6" x14ac:dyDescent="0.2">
      <c r="B3980" s="229" t="str">
        <f>IFERROR(IF(ForbDraft!A3995&lt;&gt;"",ROW(ForbDraft!A3995),""),"")</f>
        <v/>
      </c>
      <c r="C3980" s="230" t="str">
        <f>IFERROR(IF(ForbDraft!A3995&lt;&gt;"",ForbDraft!A3995,""),"")</f>
        <v/>
      </c>
      <c r="D3980" s="230" t="str">
        <f t="shared" si="62"/>
        <v/>
      </c>
      <c r="E3980" s="230" t="str">
        <f>IFERROR(IF(ForbDraft!L3995&lt;&gt;"",ABS(ForbDraft!L3995),""),"")</f>
        <v/>
      </c>
      <c r="F3980" s="230" t="str">
        <f>IFERROR(IF(ForbDraft!K3995&lt;&gt;"",ForbDraft!K3995,""),"")</f>
        <v/>
      </c>
    </row>
    <row r="3981" spans="2:6" x14ac:dyDescent="0.2">
      <c r="B3981" s="229" t="str">
        <f>IFERROR(IF(ForbDraft!A3996&lt;&gt;"",ROW(ForbDraft!A3996),""),"")</f>
        <v/>
      </c>
      <c r="C3981" s="230" t="str">
        <f>IFERROR(IF(ForbDraft!A3996&lt;&gt;"",ForbDraft!A3996,""),"")</f>
        <v/>
      </c>
      <c r="D3981" s="230" t="str">
        <f t="shared" si="62"/>
        <v/>
      </c>
      <c r="E3981" s="230" t="str">
        <f>IFERROR(IF(ForbDraft!L3996&lt;&gt;"",ABS(ForbDraft!L3996),""),"")</f>
        <v/>
      </c>
      <c r="F3981" s="230" t="str">
        <f>IFERROR(IF(ForbDraft!K3996&lt;&gt;"",ForbDraft!K3996,""),"")</f>
        <v/>
      </c>
    </row>
    <row r="3982" spans="2:6" x14ac:dyDescent="0.2">
      <c r="B3982" s="229" t="str">
        <f>IFERROR(IF(ForbDraft!A3997&lt;&gt;"",ROW(ForbDraft!A3997),""),"")</f>
        <v/>
      </c>
      <c r="C3982" s="230" t="str">
        <f>IFERROR(IF(ForbDraft!A3997&lt;&gt;"",ForbDraft!A3997,""),"")</f>
        <v/>
      </c>
      <c r="D3982" s="230" t="str">
        <f t="shared" si="62"/>
        <v/>
      </c>
      <c r="E3982" s="230" t="str">
        <f>IFERROR(IF(ForbDraft!L3997&lt;&gt;"",ABS(ForbDraft!L3997),""),"")</f>
        <v/>
      </c>
      <c r="F3982" s="230" t="str">
        <f>IFERROR(IF(ForbDraft!K3997&lt;&gt;"",ForbDraft!K3997,""),"")</f>
        <v/>
      </c>
    </row>
    <row r="3983" spans="2:6" x14ac:dyDescent="0.2">
      <c r="B3983" s="229" t="str">
        <f>IFERROR(IF(ForbDraft!A3998&lt;&gt;"",ROW(ForbDraft!A3998),""),"")</f>
        <v/>
      </c>
      <c r="C3983" s="230" t="str">
        <f>IFERROR(IF(ForbDraft!A3998&lt;&gt;"",ForbDraft!A3998,""),"")</f>
        <v/>
      </c>
      <c r="D3983" s="230" t="str">
        <f t="shared" si="62"/>
        <v/>
      </c>
      <c r="E3983" s="230" t="str">
        <f>IFERROR(IF(ForbDraft!L3998&lt;&gt;"",ABS(ForbDraft!L3998),""),"")</f>
        <v/>
      </c>
      <c r="F3983" s="230" t="str">
        <f>IFERROR(IF(ForbDraft!K3998&lt;&gt;"",ForbDraft!K3998,""),"")</f>
        <v/>
      </c>
    </row>
    <row r="3984" spans="2:6" x14ac:dyDescent="0.2">
      <c r="B3984" s="229" t="str">
        <f>IFERROR(IF(ForbDraft!A3999&lt;&gt;"",ROW(ForbDraft!A3999),""),"")</f>
        <v/>
      </c>
      <c r="C3984" s="230" t="str">
        <f>IFERROR(IF(ForbDraft!A3999&lt;&gt;"",ForbDraft!A3999,""),"")</f>
        <v/>
      </c>
      <c r="D3984" s="230" t="str">
        <f t="shared" si="62"/>
        <v/>
      </c>
      <c r="E3984" s="230" t="str">
        <f>IFERROR(IF(ForbDraft!L3999&lt;&gt;"",ABS(ForbDraft!L3999),""),"")</f>
        <v/>
      </c>
      <c r="F3984" s="230" t="str">
        <f>IFERROR(IF(ForbDraft!K3999&lt;&gt;"",ForbDraft!K3999,""),"")</f>
        <v/>
      </c>
    </row>
    <row r="3985" spans="2:6" x14ac:dyDescent="0.2">
      <c r="B3985" s="229" t="str">
        <f>IFERROR(IF(ForbDraft!A4000&lt;&gt;"",ROW(ForbDraft!A4000),""),"")</f>
        <v/>
      </c>
      <c r="C3985" s="230" t="str">
        <f>IFERROR(IF(ForbDraft!A4000&lt;&gt;"",ForbDraft!A4000,""),"")</f>
        <v/>
      </c>
      <c r="D3985" s="230" t="str">
        <f t="shared" si="62"/>
        <v/>
      </c>
      <c r="E3985" s="230" t="str">
        <f>IFERROR(IF(ForbDraft!L4000&lt;&gt;"",ABS(ForbDraft!L4000),""),"")</f>
        <v/>
      </c>
      <c r="F3985" s="230" t="str">
        <f>IFERROR(IF(ForbDraft!K4000&lt;&gt;"",ForbDraft!K4000,""),"")</f>
        <v/>
      </c>
    </row>
    <row r="3986" spans="2:6" x14ac:dyDescent="0.2">
      <c r="B3986" s="229" t="str">
        <f>IFERROR(IF(ForbDraft!A4001&lt;&gt;"",ROW(ForbDraft!A4001),""),"")</f>
        <v/>
      </c>
      <c r="C3986" s="230" t="str">
        <f>IFERROR(IF(ForbDraft!A4001&lt;&gt;"",ForbDraft!A4001,""),"")</f>
        <v/>
      </c>
      <c r="D3986" s="230" t="str">
        <f t="shared" si="62"/>
        <v/>
      </c>
      <c r="E3986" s="230" t="str">
        <f>IFERROR(IF(ForbDraft!L4001&lt;&gt;"",ABS(ForbDraft!L4001),""),"")</f>
        <v/>
      </c>
      <c r="F3986" s="230" t="str">
        <f>IFERROR(IF(ForbDraft!K4001&lt;&gt;"",ForbDraft!K4001,""),"")</f>
        <v/>
      </c>
    </row>
    <row r="3987" spans="2:6" x14ac:dyDescent="0.2">
      <c r="B3987" s="229" t="str">
        <f>IFERROR(IF(ForbDraft!A4002&lt;&gt;"",ROW(ForbDraft!A4002),""),"")</f>
        <v/>
      </c>
      <c r="C3987" s="230" t="str">
        <f>IFERROR(IF(ForbDraft!A4002&lt;&gt;"",ForbDraft!A4002,""),"")</f>
        <v/>
      </c>
      <c r="D3987" s="230" t="str">
        <f t="shared" si="62"/>
        <v/>
      </c>
      <c r="E3987" s="230" t="str">
        <f>IFERROR(IF(ForbDraft!L4002&lt;&gt;"",ABS(ForbDraft!L4002),""),"")</f>
        <v/>
      </c>
      <c r="F3987" s="230" t="str">
        <f>IFERROR(IF(ForbDraft!K4002&lt;&gt;"",ForbDraft!K4002,""),"")</f>
        <v/>
      </c>
    </row>
    <row r="3988" spans="2:6" x14ac:dyDescent="0.2">
      <c r="B3988" s="229" t="str">
        <f>IFERROR(IF(ForbDraft!A4003&lt;&gt;"",ROW(ForbDraft!A4003),""),"")</f>
        <v/>
      </c>
      <c r="C3988" s="230" t="str">
        <f>IFERROR(IF(ForbDraft!A4003&lt;&gt;"",ForbDraft!A4003,""),"")</f>
        <v/>
      </c>
      <c r="D3988" s="230" t="str">
        <f t="shared" si="62"/>
        <v/>
      </c>
      <c r="E3988" s="230" t="str">
        <f>IFERROR(IF(ForbDraft!L4003&lt;&gt;"",ABS(ForbDraft!L4003),""),"")</f>
        <v/>
      </c>
      <c r="F3988" s="230" t="str">
        <f>IFERROR(IF(ForbDraft!K4003&lt;&gt;"",ForbDraft!K4003,""),"")</f>
        <v/>
      </c>
    </row>
    <row r="3989" spans="2:6" x14ac:dyDescent="0.2">
      <c r="B3989" s="229" t="str">
        <f>IFERROR(IF(ForbDraft!A4004&lt;&gt;"",ROW(ForbDraft!A4004),""),"")</f>
        <v/>
      </c>
      <c r="C3989" s="230" t="str">
        <f>IFERROR(IF(ForbDraft!A4004&lt;&gt;"",ForbDraft!A4004,""),"")</f>
        <v/>
      </c>
      <c r="D3989" s="230" t="str">
        <f t="shared" si="62"/>
        <v/>
      </c>
      <c r="E3989" s="230" t="str">
        <f>IFERROR(IF(ForbDraft!L4004&lt;&gt;"",ABS(ForbDraft!L4004),""),"")</f>
        <v/>
      </c>
      <c r="F3989" s="230" t="str">
        <f>IFERROR(IF(ForbDraft!K4004&lt;&gt;"",ForbDraft!K4004,""),"")</f>
        <v/>
      </c>
    </row>
    <row r="3990" spans="2:6" x14ac:dyDescent="0.2">
      <c r="B3990" s="229" t="str">
        <f>IFERROR(IF(ForbDraft!A4005&lt;&gt;"",ROW(ForbDraft!A4005),""),"")</f>
        <v/>
      </c>
      <c r="C3990" s="230" t="str">
        <f>IFERROR(IF(ForbDraft!A4005&lt;&gt;"",ForbDraft!A4005,""),"")</f>
        <v/>
      </c>
      <c r="D3990" s="230" t="str">
        <f t="shared" si="62"/>
        <v/>
      </c>
      <c r="E3990" s="230" t="str">
        <f>IFERROR(IF(ForbDraft!L4005&lt;&gt;"",ABS(ForbDraft!L4005),""),"")</f>
        <v/>
      </c>
      <c r="F3990" s="230" t="str">
        <f>IFERROR(IF(ForbDraft!K4005&lt;&gt;"",ForbDraft!K4005,""),"")</f>
        <v/>
      </c>
    </row>
    <row r="3991" spans="2:6" x14ac:dyDescent="0.2">
      <c r="B3991" s="229" t="str">
        <f>IFERROR(IF(ForbDraft!A4006&lt;&gt;"",ROW(ForbDraft!A4006),""),"")</f>
        <v/>
      </c>
      <c r="C3991" s="230" t="str">
        <f>IFERROR(IF(ForbDraft!A4006&lt;&gt;"",ForbDraft!A4006,""),"")</f>
        <v/>
      </c>
      <c r="D3991" s="230" t="str">
        <f t="shared" si="62"/>
        <v/>
      </c>
      <c r="E3991" s="230" t="str">
        <f>IFERROR(IF(ForbDraft!L4006&lt;&gt;"",ABS(ForbDraft!L4006),""),"")</f>
        <v/>
      </c>
      <c r="F3991" s="230" t="str">
        <f>IFERROR(IF(ForbDraft!K4006&lt;&gt;"",ForbDraft!K4006,""),"")</f>
        <v/>
      </c>
    </row>
    <row r="3992" spans="2:6" x14ac:dyDescent="0.2">
      <c r="B3992" s="229" t="str">
        <f>IFERROR(IF(ForbDraft!A4007&lt;&gt;"",ROW(ForbDraft!A4007),""),"")</f>
        <v/>
      </c>
      <c r="C3992" s="230" t="str">
        <f>IFERROR(IF(ForbDraft!A4007&lt;&gt;"",ForbDraft!A4007,""),"")</f>
        <v/>
      </c>
      <c r="D3992" s="230" t="str">
        <f t="shared" si="62"/>
        <v/>
      </c>
      <c r="E3992" s="230" t="str">
        <f>IFERROR(IF(ForbDraft!L4007&lt;&gt;"",ABS(ForbDraft!L4007),""),"")</f>
        <v/>
      </c>
      <c r="F3992" s="230" t="str">
        <f>IFERROR(IF(ForbDraft!K4007&lt;&gt;"",ForbDraft!K4007,""),"")</f>
        <v/>
      </c>
    </row>
    <row r="3993" spans="2:6" x14ac:dyDescent="0.2">
      <c r="B3993" s="229" t="str">
        <f>IFERROR(IF(ForbDraft!A4008&lt;&gt;"",ROW(ForbDraft!A4008),""),"")</f>
        <v/>
      </c>
      <c r="C3993" s="230" t="str">
        <f>IFERROR(IF(ForbDraft!A4008&lt;&gt;"",ForbDraft!A4008,""),"")</f>
        <v/>
      </c>
      <c r="D3993" s="230" t="str">
        <f t="shared" si="62"/>
        <v/>
      </c>
      <c r="E3993" s="230" t="str">
        <f>IFERROR(IF(ForbDraft!L4008&lt;&gt;"",ABS(ForbDraft!L4008),""),"")</f>
        <v/>
      </c>
      <c r="F3993" s="230" t="str">
        <f>IFERROR(IF(ForbDraft!K4008&lt;&gt;"",ForbDraft!K4008,""),"")</f>
        <v/>
      </c>
    </row>
    <row r="3994" spans="2:6" x14ac:dyDescent="0.2">
      <c r="B3994" s="229" t="str">
        <f>IFERROR(IF(ForbDraft!A4009&lt;&gt;"",ROW(ForbDraft!A4009),""),"")</f>
        <v/>
      </c>
      <c r="C3994" s="230" t="str">
        <f>IFERROR(IF(ForbDraft!A4009&lt;&gt;"",ForbDraft!A4009,""),"")</f>
        <v/>
      </c>
      <c r="D3994" s="230" t="str">
        <f t="shared" si="62"/>
        <v/>
      </c>
      <c r="E3994" s="230" t="str">
        <f>IFERROR(IF(ForbDraft!L4009&lt;&gt;"",ABS(ForbDraft!L4009),""),"")</f>
        <v/>
      </c>
      <c r="F3994" s="230" t="str">
        <f>IFERROR(IF(ForbDraft!K4009&lt;&gt;"",ForbDraft!K4009,""),"")</f>
        <v/>
      </c>
    </row>
    <row r="3995" spans="2:6" x14ac:dyDescent="0.2">
      <c r="B3995" s="229" t="str">
        <f>IFERROR(IF(ForbDraft!A4010&lt;&gt;"",ROW(ForbDraft!A4010),""),"")</f>
        <v/>
      </c>
      <c r="C3995" s="230" t="str">
        <f>IFERROR(IF(ForbDraft!A4010&lt;&gt;"",ForbDraft!A4010,""),"")</f>
        <v/>
      </c>
      <c r="D3995" s="230" t="str">
        <f t="shared" si="62"/>
        <v/>
      </c>
      <c r="E3995" s="230" t="str">
        <f>IFERROR(IF(ForbDraft!L4010&lt;&gt;"",ABS(ForbDraft!L4010),""),"")</f>
        <v/>
      </c>
      <c r="F3995" s="230" t="str">
        <f>IFERROR(IF(ForbDraft!K4010&lt;&gt;"",ForbDraft!K4010,""),"")</f>
        <v/>
      </c>
    </row>
    <row r="3996" spans="2:6" x14ac:dyDescent="0.2">
      <c r="B3996" s="229" t="str">
        <f>IFERROR(IF(ForbDraft!A4011&lt;&gt;"",ROW(ForbDraft!A4011),""),"")</f>
        <v/>
      </c>
      <c r="C3996" s="230" t="str">
        <f>IFERROR(IF(ForbDraft!A4011&lt;&gt;"",ForbDraft!A4011,""),"")</f>
        <v/>
      </c>
      <c r="D3996" s="230" t="str">
        <f t="shared" si="62"/>
        <v/>
      </c>
      <c r="E3996" s="230" t="str">
        <f>IFERROR(IF(ForbDraft!L4011&lt;&gt;"",ABS(ForbDraft!L4011),""),"")</f>
        <v/>
      </c>
      <c r="F3996" s="230" t="str">
        <f>IFERROR(IF(ForbDraft!K4011&lt;&gt;"",ForbDraft!K4011,""),"")</f>
        <v/>
      </c>
    </row>
    <row r="3997" spans="2:6" x14ac:dyDescent="0.2">
      <c r="B3997" s="229" t="str">
        <f>IFERROR(IF(ForbDraft!A4012&lt;&gt;"",ROW(ForbDraft!A4012),""),"")</f>
        <v/>
      </c>
      <c r="C3997" s="230" t="str">
        <f>IFERROR(IF(ForbDraft!A4012&lt;&gt;"",ForbDraft!A4012,""),"")</f>
        <v/>
      </c>
      <c r="D3997" s="230" t="str">
        <f t="shared" si="62"/>
        <v/>
      </c>
      <c r="E3997" s="230" t="str">
        <f>IFERROR(IF(ForbDraft!L4012&lt;&gt;"",ABS(ForbDraft!L4012),""),"")</f>
        <v/>
      </c>
      <c r="F3997" s="230" t="str">
        <f>IFERROR(IF(ForbDraft!K4012&lt;&gt;"",ForbDraft!K4012,""),"")</f>
        <v/>
      </c>
    </row>
    <row r="3998" spans="2:6" x14ac:dyDescent="0.2">
      <c r="B3998" s="229" t="str">
        <f>IFERROR(IF(ForbDraft!A4013&lt;&gt;"",ROW(ForbDraft!A4013),""),"")</f>
        <v/>
      </c>
      <c r="C3998" s="230" t="str">
        <f>IFERROR(IF(ForbDraft!A4013&lt;&gt;"",ForbDraft!A4013,""),"")</f>
        <v/>
      </c>
      <c r="D3998" s="230" t="str">
        <f t="shared" si="62"/>
        <v/>
      </c>
      <c r="E3998" s="230" t="str">
        <f>IFERROR(IF(ForbDraft!L4013&lt;&gt;"",ABS(ForbDraft!L4013),""),"")</f>
        <v/>
      </c>
      <c r="F3998" s="230" t="str">
        <f>IFERROR(IF(ForbDraft!K4013&lt;&gt;"",ForbDraft!K4013,""),"")</f>
        <v/>
      </c>
    </row>
    <row r="3999" spans="2:6" x14ac:dyDescent="0.2">
      <c r="B3999" s="229" t="str">
        <f>IFERROR(IF(ForbDraft!A4014&lt;&gt;"",ROW(ForbDraft!A4014),""),"")</f>
        <v/>
      </c>
      <c r="C3999" s="230" t="str">
        <f>IFERROR(IF(ForbDraft!A4014&lt;&gt;"",ForbDraft!A4014,""),"")</f>
        <v/>
      </c>
      <c r="D3999" s="230" t="str">
        <f t="shared" si="62"/>
        <v/>
      </c>
      <c r="E3999" s="230" t="str">
        <f>IFERROR(IF(ForbDraft!L4014&lt;&gt;"",ABS(ForbDraft!L4014),""),"")</f>
        <v/>
      </c>
      <c r="F3999" s="230" t="str">
        <f>IFERROR(IF(ForbDraft!K4014&lt;&gt;"",ForbDraft!K4014,""),"")</f>
        <v/>
      </c>
    </row>
    <row r="4000" spans="2:6" x14ac:dyDescent="0.2">
      <c r="B4000" s="229" t="str">
        <f>IFERROR(IF(ForbDraft!A4015&lt;&gt;"",ROW(ForbDraft!A4015),""),"")</f>
        <v/>
      </c>
      <c r="C4000" s="230" t="str">
        <f>IFERROR(IF(ForbDraft!A4015&lt;&gt;"",ForbDraft!A4015,""),"")</f>
        <v/>
      </c>
      <c r="D4000" s="230" t="str">
        <f t="shared" si="62"/>
        <v/>
      </c>
      <c r="E4000" s="230" t="str">
        <f>IFERROR(IF(ForbDraft!L4015&lt;&gt;"",ABS(ForbDraft!L4015),""),"")</f>
        <v/>
      </c>
      <c r="F4000" s="230" t="str">
        <f>IFERROR(IF(ForbDraft!K4015&lt;&gt;"",ForbDraft!K4015,""),"")</f>
        <v/>
      </c>
    </row>
    <row r="4001" spans="2:6" x14ac:dyDescent="0.2">
      <c r="B4001" s="229" t="str">
        <f>IFERROR(IF(ForbDraft!A4016&lt;&gt;"",ROW(ForbDraft!A4016),""),"")</f>
        <v/>
      </c>
      <c r="C4001" s="230" t="str">
        <f>IFERROR(IF(ForbDraft!A4016&lt;&gt;"",ForbDraft!A4016,""),"")</f>
        <v/>
      </c>
      <c r="D4001" s="230" t="str">
        <f t="shared" si="62"/>
        <v/>
      </c>
      <c r="E4001" s="230" t="str">
        <f>IFERROR(IF(ForbDraft!L4016&lt;&gt;"",ABS(ForbDraft!L4016),""),"")</f>
        <v/>
      </c>
      <c r="F4001" s="230" t="str">
        <f>IFERROR(IF(ForbDraft!K4016&lt;&gt;"",ForbDraft!K4016,""),"")</f>
        <v/>
      </c>
    </row>
    <row r="4002" spans="2:6" x14ac:dyDescent="0.2">
      <c r="B4002" s="229" t="str">
        <f>IFERROR(IF(ForbDraft!A4017&lt;&gt;"",ROW(ForbDraft!A4017),""),"")</f>
        <v/>
      </c>
      <c r="C4002" s="230" t="str">
        <f>IFERROR(IF(ForbDraft!A4017&lt;&gt;"",ForbDraft!A4017,""),"")</f>
        <v/>
      </c>
      <c r="D4002" s="230" t="str">
        <f t="shared" si="62"/>
        <v/>
      </c>
      <c r="E4002" s="230" t="str">
        <f>IFERROR(IF(ForbDraft!L4017&lt;&gt;"",ABS(ForbDraft!L4017),""),"")</f>
        <v/>
      </c>
      <c r="F4002" s="230" t="str">
        <f>IFERROR(IF(ForbDraft!K4017&lt;&gt;"",ForbDraft!K4017,""),"")</f>
        <v/>
      </c>
    </row>
    <row r="4003" spans="2:6" x14ac:dyDescent="0.2">
      <c r="B4003" s="229" t="str">
        <f>IFERROR(IF(ForbDraft!A4018&lt;&gt;"",ROW(ForbDraft!A4018),""),"")</f>
        <v/>
      </c>
      <c r="C4003" s="230" t="str">
        <f>IFERROR(IF(ForbDraft!A4018&lt;&gt;"",ForbDraft!A4018,""),"")</f>
        <v/>
      </c>
      <c r="D4003" s="230" t="str">
        <f t="shared" si="62"/>
        <v/>
      </c>
      <c r="E4003" s="230" t="str">
        <f>IFERROR(IF(ForbDraft!L4018&lt;&gt;"",ABS(ForbDraft!L4018),""),"")</f>
        <v/>
      </c>
      <c r="F4003" s="230" t="str">
        <f>IFERROR(IF(ForbDraft!K4018&lt;&gt;"",ForbDraft!K4018,""),"")</f>
        <v/>
      </c>
    </row>
    <row r="4004" spans="2:6" x14ac:dyDescent="0.2">
      <c r="B4004" s="229" t="str">
        <f>IFERROR(IF(ForbDraft!A4019&lt;&gt;"",ROW(ForbDraft!A4019),""),"")</f>
        <v/>
      </c>
      <c r="C4004" s="230" t="str">
        <f>IFERROR(IF(ForbDraft!A4019&lt;&gt;"",ForbDraft!A4019,""),"")</f>
        <v/>
      </c>
      <c r="D4004" s="230" t="str">
        <f t="shared" si="62"/>
        <v/>
      </c>
      <c r="E4004" s="230" t="str">
        <f>IFERROR(IF(ForbDraft!L4019&lt;&gt;"",ABS(ForbDraft!L4019),""),"")</f>
        <v/>
      </c>
      <c r="F4004" s="230" t="str">
        <f>IFERROR(IF(ForbDraft!K4019&lt;&gt;"",ForbDraft!K4019,""),"")</f>
        <v/>
      </c>
    </row>
    <row r="4005" spans="2:6" x14ac:dyDescent="0.2">
      <c r="B4005" s="229" t="str">
        <f>IFERROR(IF(ForbDraft!A4020&lt;&gt;"",ROW(ForbDraft!A4020),""),"")</f>
        <v/>
      </c>
      <c r="C4005" s="230" t="str">
        <f>IFERROR(IF(ForbDraft!A4020&lt;&gt;"",ForbDraft!A4020,""),"")</f>
        <v/>
      </c>
      <c r="D4005" s="230" t="str">
        <f t="shared" si="62"/>
        <v/>
      </c>
      <c r="E4005" s="230" t="str">
        <f>IFERROR(IF(ForbDraft!L4020&lt;&gt;"",ABS(ForbDraft!L4020),""),"")</f>
        <v/>
      </c>
      <c r="F4005" s="230" t="str">
        <f>IFERROR(IF(ForbDraft!K4020&lt;&gt;"",ForbDraft!K4020,""),"")</f>
        <v/>
      </c>
    </row>
    <row r="4006" spans="2:6" x14ac:dyDescent="0.2">
      <c r="B4006" s="229" t="str">
        <f>IFERROR(IF(ForbDraft!A4021&lt;&gt;"",ROW(ForbDraft!A4021),""),"")</f>
        <v/>
      </c>
      <c r="C4006" s="230" t="str">
        <f>IFERROR(IF(ForbDraft!A4021&lt;&gt;"",ForbDraft!A4021,""),"")</f>
        <v/>
      </c>
      <c r="D4006" s="230" t="str">
        <f t="shared" si="62"/>
        <v/>
      </c>
      <c r="E4006" s="230" t="str">
        <f>IFERROR(IF(ForbDraft!L4021&lt;&gt;"",ABS(ForbDraft!L4021),""),"")</f>
        <v/>
      </c>
      <c r="F4006" s="230" t="str">
        <f>IFERROR(IF(ForbDraft!K4021&lt;&gt;"",ForbDraft!K4021,""),"")</f>
        <v/>
      </c>
    </row>
    <row r="4007" spans="2:6" x14ac:dyDescent="0.2">
      <c r="B4007" s="229" t="str">
        <f>IFERROR(IF(ForbDraft!A4022&lt;&gt;"",ROW(ForbDraft!A4022),""),"")</f>
        <v/>
      </c>
      <c r="C4007" s="230" t="str">
        <f>IFERROR(IF(ForbDraft!A4022&lt;&gt;"",ForbDraft!A4022,""),"")</f>
        <v/>
      </c>
      <c r="D4007" s="230" t="str">
        <f t="shared" si="62"/>
        <v/>
      </c>
      <c r="E4007" s="230" t="str">
        <f>IFERROR(IF(ForbDraft!L4022&lt;&gt;"",ABS(ForbDraft!L4022),""),"")</f>
        <v/>
      </c>
      <c r="F4007" s="230" t="str">
        <f>IFERROR(IF(ForbDraft!K4022&lt;&gt;"",ForbDraft!K4022,""),"")</f>
        <v/>
      </c>
    </row>
    <row r="4008" spans="2:6" x14ac:dyDescent="0.2">
      <c r="B4008" s="229" t="str">
        <f>IFERROR(IF(ForbDraft!A4023&lt;&gt;"",ROW(ForbDraft!A4023),""),"")</f>
        <v/>
      </c>
      <c r="C4008" s="230" t="str">
        <f>IFERROR(IF(ForbDraft!A4023&lt;&gt;"",ForbDraft!A4023,""),"")</f>
        <v/>
      </c>
      <c r="D4008" s="230" t="str">
        <f t="shared" si="62"/>
        <v/>
      </c>
      <c r="E4008" s="230" t="str">
        <f>IFERROR(IF(ForbDraft!L4023&lt;&gt;"",ABS(ForbDraft!L4023),""),"")</f>
        <v/>
      </c>
      <c r="F4008" s="230" t="str">
        <f>IFERROR(IF(ForbDraft!K4023&lt;&gt;"",ForbDraft!K4023,""),"")</f>
        <v/>
      </c>
    </row>
    <row r="4009" spans="2:6" x14ac:dyDescent="0.2">
      <c r="B4009" s="229" t="str">
        <f>IFERROR(IF(ForbDraft!A4024&lt;&gt;"",ROW(ForbDraft!A4024),""),"")</f>
        <v/>
      </c>
      <c r="C4009" s="230" t="str">
        <f>IFERROR(IF(ForbDraft!A4024&lt;&gt;"",ForbDraft!A4024,""),"")</f>
        <v/>
      </c>
      <c r="D4009" s="230" t="str">
        <f t="shared" si="62"/>
        <v/>
      </c>
      <c r="E4009" s="230" t="str">
        <f>IFERROR(IF(ForbDraft!L4024&lt;&gt;"",ABS(ForbDraft!L4024),""),"")</f>
        <v/>
      </c>
      <c r="F4009" s="230" t="str">
        <f>IFERROR(IF(ForbDraft!K4024&lt;&gt;"",ForbDraft!K4024,""),"")</f>
        <v/>
      </c>
    </row>
    <row r="4010" spans="2:6" x14ac:dyDescent="0.2">
      <c r="B4010" s="229" t="str">
        <f>IFERROR(IF(ForbDraft!A4025&lt;&gt;"",ROW(ForbDraft!A4025),""),"")</f>
        <v/>
      </c>
      <c r="C4010" s="230" t="str">
        <f>IFERROR(IF(ForbDraft!A4025&lt;&gt;"",ForbDraft!A4025,""),"")</f>
        <v/>
      </c>
      <c r="D4010" s="230" t="str">
        <f t="shared" si="62"/>
        <v/>
      </c>
      <c r="E4010" s="230" t="str">
        <f>IFERROR(IF(ForbDraft!L4025&lt;&gt;"",ABS(ForbDraft!L4025),""),"")</f>
        <v/>
      </c>
      <c r="F4010" s="230" t="str">
        <f>IFERROR(IF(ForbDraft!K4025&lt;&gt;"",ForbDraft!K4025,""),"")</f>
        <v/>
      </c>
    </row>
    <row r="4011" spans="2:6" x14ac:dyDescent="0.2">
      <c r="B4011" s="229" t="str">
        <f>IFERROR(IF(ForbDraft!A4026&lt;&gt;"",ROW(ForbDraft!A4026),""),"")</f>
        <v/>
      </c>
      <c r="C4011" s="230" t="str">
        <f>IFERROR(IF(ForbDraft!A4026&lt;&gt;"",ForbDraft!A4026,""),"")</f>
        <v/>
      </c>
      <c r="D4011" s="230" t="str">
        <f t="shared" si="62"/>
        <v/>
      </c>
      <c r="E4011" s="230" t="str">
        <f>IFERROR(IF(ForbDraft!L4026&lt;&gt;"",ABS(ForbDraft!L4026),""),"")</f>
        <v/>
      </c>
      <c r="F4011" s="230" t="str">
        <f>IFERROR(IF(ForbDraft!K4026&lt;&gt;"",ForbDraft!K4026,""),"")</f>
        <v/>
      </c>
    </row>
    <row r="4012" spans="2:6" x14ac:dyDescent="0.2">
      <c r="B4012" s="229" t="str">
        <f>IFERROR(IF(ForbDraft!A4027&lt;&gt;"",ROW(ForbDraft!A4027),""),"")</f>
        <v/>
      </c>
      <c r="C4012" s="230" t="str">
        <f>IFERROR(IF(ForbDraft!A4027&lt;&gt;"",ForbDraft!A4027,""),"")</f>
        <v/>
      </c>
      <c r="D4012" s="230" t="str">
        <f t="shared" si="62"/>
        <v/>
      </c>
      <c r="E4012" s="230" t="str">
        <f>IFERROR(IF(ForbDraft!L4027&lt;&gt;"",ABS(ForbDraft!L4027),""),"")</f>
        <v/>
      </c>
      <c r="F4012" s="230" t="str">
        <f>IFERROR(IF(ForbDraft!K4027&lt;&gt;"",ForbDraft!K4027,""),"")</f>
        <v/>
      </c>
    </row>
    <row r="4013" spans="2:6" x14ac:dyDescent="0.2">
      <c r="B4013" s="229" t="str">
        <f>IFERROR(IF(ForbDraft!A4028&lt;&gt;"",ROW(ForbDraft!A4028),""),"")</f>
        <v/>
      </c>
      <c r="C4013" s="230" t="str">
        <f>IFERROR(IF(ForbDraft!A4028&lt;&gt;"",ForbDraft!A4028,""),"")</f>
        <v/>
      </c>
      <c r="D4013" s="230" t="str">
        <f t="shared" si="62"/>
        <v/>
      </c>
      <c r="E4013" s="230" t="str">
        <f>IFERROR(IF(ForbDraft!L4028&lt;&gt;"",ABS(ForbDraft!L4028),""),"")</f>
        <v/>
      </c>
      <c r="F4013" s="230" t="str">
        <f>IFERROR(IF(ForbDraft!K4028&lt;&gt;"",ForbDraft!K4028,""),"")</f>
        <v/>
      </c>
    </row>
    <row r="4014" spans="2:6" x14ac:dyDescent="0.2">
      <c r="B4014" s="229" t="str">
        <f>IFERROR(IF(ForbDraft!A4029&lt;&gt;"",ROW(ForbDraft!A4029),""),"")</f>
        <v/>
      </c>
      <c r="C4014" s="230" t="str">
        <f>IFERROR(IF(ForbDraft!A4029&lt;&gt;"",ForbDraft!A4029,""),"")</f>
        <v/>
      </c>
      <c r="D4014" s="230" t="str">
        <f t="shared" si="62"/>
        <v/>
      </c>
      <c r="E4014" s="230" t="str">
        <f>IFERROR(IF(ForbDraft!L4029&lt;&gt;"",ABS(ForbDraft!L4029),""),"")</f>
        <v/>
      </c>
      <c r="F4014" s="230" t="str">
        <f>IFERROR(IF(ForbDraft!K4029&lt;&gt;"",ForbDraft!K4029,""),"")</f>
        <v/>
      </c>
    </row>
    <row r="4015" spans="2:6" x14ac:dyDescent="0.2">
      <c r="B4015" s="229" t="str">
        <f>IFERROR(IF(ForbDraft!A4030&lt;&gt;"",ROW(ForbDraft!A4030),""),"")</f>
        <v/>
      </c>
      <c r="C4015" s="230" t="str">
        <f>IFERROR(IF(ForbDraft!A4030&lt;&gt;"",ForbDraft!A4030,""),"")</f>
        <v/>
      </c>
      <c r="D4015" s="230" t="str">
        <f t="shared" si="62"/>
        <v/>
      </c>
      <c r="E4015" s="230" t="str">
        <f>IFERROR(IF(ForbDraft!L4030&lt;&gt;"",ABS(ForbDraft!L4030),""),"")</f>
        <v/>
      </c>
      <c r="F4015" s="230" t="str">
        <f>IFERROR(IF(ForbDraft!K4030&lt;&gt;"",ForbDraft!K4030,""),"")</f>
        <v/>
      </c>
    </row>
    <row r="4016" spans="2:6" x14ac:dyDescent="0.2">
      <c r="B4016" s="229" t="str">
        <f>IFERROR(IF(ForbDraft!A4031&lt;&gt;"",ROW(ForbDraft!A4031),""),"")</f>
        <v/>
      </c>
      <c r="C4016" s="230" t="str">
        <f>IFERROR(IF(ForbDraft!A4031&lt;&gt;"",ForbDraft!A4031,""),"")</f>
        <v/>
      </c>
      <c r="D4016" s="230" t="str">
        <f t="shared" si="62"/>
        <v/>
      </c>
      <c r="E4016" s="230" t="str">
        <f>IFERROR(IF(ForbDraft!L4031&lt;&gt;"",ABS(ForbDraft!L4031),""),"")</f>
        <v/>
      </c>
      <c r="F4016" s="230" t="str">
        <f>IFERROR(IF(ForbDraft!K4031&lt;&gt;"",ForbDraft!K4031,""),"")</f>
        <v/>
      </c>
    </row>
    <row r="4017" spans="2:6" x14ac:dyDescent="0.2">
      <c r="B4017" s="229" t="str">
        <f>IFERROR(IF(ForbDraft!A4032&lt;&gt;"",ROW(ForbDraft!A4032),""),"")</f>
        <v/>
      </c>
      <c r="C4017" s="230" t="str">
        <f>IFERROR(IF(ForbDraft!A4032&lt;&gt;"",ForbDraft!A4032,""),"")</f>
        <v/>
      </c>
      <c r="D4017" s="230" t="str">
        <f t="shared" si="62"/>
        <v/>
      </c>
      <c r="E4017" s="230" t="str">
        <f>IFERROR(IF(ForbDraft!L4032&lt;&gt;"",ABS(ForbDraft!L4032),""),"")</f>
        <v/>
      </c>
      <c r="F4017" s="230" t="str">
        <f>IFERROR(IF(ForbDraft!K4032&lt;&gt;"",ForbDraft!K4032,""),"")</f>
        <v/>
      </c>
    </row>
    <row r="4018" spans="2:6" x14ac:dyDescent="0.2">
      <c r="B4018" s="229" t="str">
        <f>IFERROR(IF(ForbDraft!A4033&lt;&gt;"",ROW(ForbDraft!A4033),""),"")</f>
        <v/>
      </c>
      <c r="C4018" s="230" t="str">
        <f>IFERROR(IF(ForbDraft!A4033&lt;&gt;"",ForbDraft!A4033,""),"")</f>
        <v/>
      </c>
      <c r="D4018" s="230" t="str">
        <f t="shared" si="62"/>
        <v/>
      </c>
      <c r="E4018" s="230" t="str">
        <f>IFERROR(IF(ForbDraft!L4033&lt;&gt;"",ABS(ForbDraft!L4033),""),"")</f>
        <v/>
      </c>
      <c r="F4018" s="230" t="str">
        <f>IFERROR(IF(ForbDraft!K4033&lt;&gt;"",ForbDraft!K4033,""),"")</f>
        <v/>
      </c>
    </row>
    <row r="4019" spans="2:6" x14ac:dyDescent="0.2">
      <c r="B4019" s="229" t="str">
        <f>IFERROR(IF(ForbDraft!A4034&lt;&gt;"",ROW(ForbDraft!A4034),""),"")</f>
        <v/>
      </c>
      <c r="C4019" s="230" t="str">
        <f>IFERROR(IF(ForbDraft!A4034&lt;&gt;"",ForbDraft!A4034,""),"")</f>
        <v/>
      </c>
      <c r="D4019" s="230" t="str">
        <f t="shared" si="62"/>
        <v/>
      </c>
      <c r="E4019" s="230" t="str">
        <f>IFERROR(IF(ForbDraft!L4034&lt;&gt;"",ABS(ForbDraft!L4034),""),"")</f>
        <v/>
      </c>
      <c r="F4019" s="230" t="str">
        <f>IFERROR(IF(ForbDraft!K4034&lt;&gt;"",ForbDraft!K4034,""),"")</f>
        <v/>
      </c>
    </row>
    <row r="4020" spans="2:6" x14ac:dyDescent="0.2">
      <c r="B4020" s="229" t="str">
        <f>IFERROR(IF(ForbDraft!A4035&lt;&gt;"",ROW(ForbDraft!A4035),""),"")</f>
        <v/>
      </c>
      <c r="C4020" s="230" t="str">
        <f>IFERROR(IF(ForbDraft!A4035&lt;&gt;"",ForbDraft!A4035,""),"")</f>
        <v/>
      </c>
      <c r="D4020" s="230" t="str">
        <f t="shared" si="62"/>
        <v/>
      </c>
      <c r="E4020" s="230" t="str">
        <f>IFERROR(IF(ForbDraft!L4035&lt;&gt;"",ABS(ForbDraft!L4035),""),"")</f>
        <v/>
      </c>
      <c r="F4020" s="230" t="str">
        <f>IFERROR(IF(ForbDraft!K4035&lt;&gt;"",ForbDraft!K4035,""),"")</f>
        <v/>
      </c>
    </row>
    <row r="4021" spans="2:6" x14ac:dyDescent="0.2">
      <c r="B4021" s="229" t="str">
        <f>IFERROR(IF(ForbDraft!A4036&lt;&gt;"",ROW(ForbDraft!A4036),""),"")</f>
        <v/>
      </c>
      <c r="C4021" s="230" t="str">
        <f>IFERROR(IF(ForbDraft!A4036&lt;&gt;"",ForbDraft!A4036,""),"")</f>
        <v/>
      </c>
      <c r="D4021" s="230" t="str">
        <f t="shared" si="62"/>
        <v/>
      </c>
      <c r="E4021" s="230" t="str">
        <f>IFERROR(IF(ForbDraft!L4036&lt;&gt;"",ABS(ForbDraft!L4036),""),"")</f>
        <v/>
      </c>
      <c r="F4021" s="230" t="str">
        <f>IFERROR(IF(ForbDraft!K4036&lt;&gt;"",ForbDraft!K4036,""),"")</f>
        <v/>
      </c>
    </row>
    <row r="4022" spans="2:6" x14ac:dyDescent="0.2">
      <c r="B4022" s="229" t="str">
        <f>IFERROR(IF(ForbDraft!A4037&lt;&gt;"",ROW(ForbDraft!A4037),""),"")</f>
        <v/>
      </c>
      <c r="C4022" s="230" t="str">
        <f>IFERROR(IF(ForbDraft!A4037&lt;&gt;"",ForbDraft!A4037,""),"")</f>
        <v/>
      </c>
      <c r="D4022" s="230" t="str">
        <f t="shared" si="62"/>
        <v/>
      </c>
      <c r="E4022" s="230" t="str">
        <f>IFERROR(IF(ForbDraft!L4037&lt;&gt;"",ABS(ForbDraft!L4037),""),"")</f>
        <v/>
      </c>
      <c r="F4022" s="230" t="str">
        <f>IFERROR(IF(ForbDraft!K4037&lt;&gt;"",ForbDraft!K4037,""),"")</f>
        <v/>
      </c>
    </row>
    <row r="4023" spans="2:6" x14ac:dyDescent="0.2">
      <c r="B4023" s="229" t="str">
        <f>IFERROR(IF(ForbDraft!A4038&lt;&gt;"",ROW(ForbDraft!A4038),""),"")</f>
        <v/>
      </c>
      <c r="C4023" s="230" t="str">
        <f>IFERROR(IF(ForbDraft!A4038&lt;&gt;"",ForbDraft!A4038,""),"")</f>
        <v/>
      </c>
      <c r="D4023" s="230" t="str">
        <f t="shared" si="62"/>
        <v/>
      </c>
      <c r="E4023" s="230" t="str">
        <f>IFERROR(IF(ForbDraft!L4038&lt;&gt;"",ABS(ForbDraft!L4038),""),"")</f>
        <v/>
      </c>
      <c r="F4023" s="230" t="str">
        <f>IFERROR(IF(ForbDraft!K4038&lt;&gt;"",ForbDraft!K4038,""),"")</f>
        <v/>
      </c>
    </row>
    <row r="4024" spans="2:6" x14ac:dyDescent="0.2">
      <c r="B4024" s="229" t="str">
        <f>IFERROR(IF(ForbDraft!A4039&lt;&gt;"",ROW(ForbDraft!A4039),""),"")</f>
        <v/>
      </c>
      <c r="C4024" s="230" t="str">
        <f>IFERROR(IF(ForbDraft!A4039&lt;&gt;"",ForbDraft!A4039,""),"")</f>
        <v/>
      </c>
      <c r="D4024" s="230" t="str">
        <f t="shared" si="62"/>
        <v/>
      </c>
      <c r="E4024" s="230" t="str">
        <f>IFERROR(IF(ForbDraft!L4039&lt;&gt;"",ABS(ForbDraft!L4039),""),"")</f>
        <v/>
      </c>
      <c r="F4024" s="230" t="str">
        <f>IFERROR(IF(ForbDraft!K4039&lt;&gt;"",ForbDraft!K4039,""),"")</f>
        <v/>
      </c>
    </row>
    <row r="4025" spans="2:6" x14ac:dyDescent="0.2">
      <c r="B4025" s="229" t="str">
        <f>IFERROR(IF(ForbDraft!A4040&lt;&gt;"",ROW(ForbDraft!A4040),""),"")</f>
        <v/>
      </c>
      <c r="C4025" s="230" t="str">
        <f>IFERROR(IF(ForbDraft!A4040&lt;&gt;"",ForbDraft!A4040,""),"")</f>
        <v/>
      </c>
      <c r="D4025" s="230" t="str">
        <f t="shared" si="62"/>
        <v/>
      </c>
      <c r="E4025" s="230" t="str">
        <f>IFERROR(IF(ForbDraft!L4040&lt;&gt;"",ABS(ForbDraft!L4040),""),"")</f>
        <v/>
      </c>
      <c r="F4025" s="230" t="str">
        <f>IFERROR(IF(ForbDraft!K4040&lt;&gt;"",ForbDraft!K4040,""),"")</f>
        <v/>
      </c>
    </row>
    <row r="4026" spans="2:6" x14ac:dyDescent="0.2">
      <c r="B4026" s="229" t="str">
        <f>IFERROR(IF(ForbDraft!A4041&lt;&gt;"",ROW(ForbDraft!A4041),""),"")</f>
        <v/>
      </c>
      <c r="C4026" s="230" t="str">
        <f>IFERROR(IF(ForbDraft!A4041&lt;&gt;"",ForbDraft!A4041,""),"")</f>
        <v/>
      </c>
      <c r="D4026" s="230" t="str">
        <f t="shared" si="62"/>
        <v/>
      </c>
      <c r="E4026" s="230" t="str">
        <f>IFERROR(IF(ForbDraft!L4041&lt;&gt;"",ABS(ForbDraft!L4041),""),"")</f>
        <v/>
      </c>
      <c r="F4026" s="230" t="str">
        <f>IFERROR(IF(ForbDraft!K4041&lt;&gt;"",ForbDraft!K4041,""),"")</f>
        <v/>
      </c>
    </row>
    <row r="4027" spans="2:6" x14ac:dyDescent="0.2">
      <c r="B4027" s="229" t="str">
        <f>IFERROR(IF(ForbDraft!A4042&lt;&gt;"",ROW(ForbDraft!A4042),""),"")</f>
        <v/>
      </c>
      <c r="C4027" s="230" t="str">
        <f>IFERROR(IF(ForbDraft!A4042&lt;&gt;"",ForbDraft!A4042,""),"")</f>
        <v/>
      </c>
      <c r="D4027" s="230" t="str">
        <f t="shared" si="62"/>
        <v/>
      </c>
      <c r="E4027" s="230" t="str">
        <f>IFERROR(IF(ForbDraft!L4042&lt;&gt;"",ABS(ForbDraft!L4042),""),"")</f>
        <v/>
      </c>
      <c r="F4027" s="230" t="str">
        <f>IFERROR(IF(ForbDraft!K4042&lt;&gt;"",ForbDraft!K4042,""),"")</f>
        <v/>
      </c>
    </row>
    <row r="4028" spans="2:6" x14ac:dyDescent="0.2">
      <c r="B4028" s="229" t="str">
        <f>IFERROR(IF(ForbDraft!A4043&lt;&gt;"",ROW(ForbDraft!A4043),""),"")</f>
        <v/>
      </c>
      <c r="C4028" s="230" t="str">
        <f>IFERROR(IF(ForbDraft!A4043&lt;&gt;"",ForbDraft!A4043,""),"")</f>
        <v/>
      </c>
      <c r="D4028" s="230" t="str">
        <f t="shared" si="62"/>
        <v/>
      </c>
      <c r="E4028" s="230" t="str">
        <f>IFERROR(IF(ForbDraft!L4043&lt;&gt;"",ABS(ForbDraft!L4043),""),"")</f>
        <v/>
      </c>
      <c r="F4028" s="230" t="str">
        <f>IFERROR(IF(ForbDraft!K4043&lt;&gt;"",ForbDraft!K4043,""),"")</f>
        <v/>
      </c>
    </row>
    <row r="4029" spans="2:6" x14ac:dyDescent="0.2">
      <c r="B4029" s="229" t="str">
        <f>IFERROR(IF(ForbDraft!A4044&lt;&gt;"",ROW(ForbDraft!A4044),""),"")</f>
        <v/>
      </c>
      <c r="C4029" s="230" t="str">
        <f>IFERROR(IF(ForbDraft!A4044&lt;&gt;"",ForbDraft!A4044,""),"")</f>
        <v/>
      </c>
      <c r="D4029" s="230" t="str">
        <f t="shared" si="62"/>
        <v/>
      </c>
      <c r="E4029" s="230" t="str">
        <f>IFERROR(IF(ForbDraft!L4044&lt;&gt;"",ABS(ForbDraft!L4044),""),"")</f>
        <v/>
      </c>
      <c r="F4029" s="230" t="str">
        <f>IFERROR(IF(ForbDraft!K4044&lt;&gt;"",ForbDraft!K4044,""),"")</f>
        <v/>
      </c>
    </row>
    <row r="4030" spans="2:6" x14ac:dyDescent="0.2">
      <c r="B4030" s="229" t="str">
        <f>IFERROR(IF(ForbDraft!A4045&lt;&gt;"",ROW(ForbDraft!A4045),""),"")</f>
        <v/>
      </c>
      <c r="C4030" s="230" t="str">
        <f>IFERROR(IF(ForbDraft!A4045&lt;&gt;"",ForbDraft!A4045,""),"")</f>
        <v/>
      </c>
      <c r="D4030" s="230" t="str">
        <f t="shared" si="62"/>
        <v/>
      </c>
      <c r="E4030" s="230" t="str">
        <f>IFERROR(IF(ForbDraft!L4045&lt;&gt;"",ABS(ForbDraft!L4045),""),"")</f>
        <v/>
      </c>
      <c r="F4030" s="230" t="str">
        <f>IFERROR(IF(ForbDraft!K4045&lt;&gt;"",ForbDraft!K4045,""),"")</f>
        <v/>
      </c>
    </row>
    <row r="4031" spans="2:6" x14ac:dyDescent="0.2">
      <c r="B4031" s="229" t="str">
        <f>IFERROR(IF(ForbDraft!A4046&lt;&gt;"",ROW(ForbDraft!A4046),""),"")</f>
        <v/>
      </c>
      <c r="C4031" s="230" t="str">
        <f>IFERROR(IF(ForbDraft!A4046&lt;&gt;"",ForbDraft!A4046,""),"")</f>
        <v/>
      </c>
      <c r="D4031" s="230" t="str">
        <f t="shared" si="62"/>
        <v/>
      </c>
      <c r="E4031" s="230" t="str">
        <f>IFERROR(IF(ForbDraft!L4046&lt;&gt;"",ABS(ForbDraft!L4046),""),"")</f>
        <v/>
      </c>
      <c r="F4031" s="230" t="str">
        <f>IFERROR(IF(ForbDraft!K4046&lt;&gt;"",ForbDraft!K4046,""),"")</f>
        <v/>
      </c>
    </row>
    <row r="4032" spans="2:6" x14ac:dyDescent="0.2">
      <c r="B4032" s="229" t="str">
        <f>IFERROR(IF(ForbDraft!A4047&lt;&gt;"",ROW(ForbDraft!A4047),""),"")</f>
        <v/>
      </c>
      <c r="C4032" s="230" t="str">
        <f>IFERROR(IF(ForbDraft!A4047&lt;&gt;"",ForbDraft!A4047,""),"")</f>
        <v/>
      </c>
      <c r="D4032" s="230" t="str">
        <f t="shared" si="62"/>
        <v/>
      </c>
      <c r="E4032" s="230" t="str">
        <f>IFERROR(IF(ForbDraft!L4047&lt;&gt;"",ABS(ForbDraft!L4047),""),"")</f>
        <v/>
      </c>
      <c r="F4032" s="230" t="str">
        <f>IFERROR(IF(ForbDraft!K4047&lt;&gt;"",ForbDraft!K4047,""),"")</f>
        <v/>
      </c>
    </row>
    <row r="4033" spans="2:6" x14ac:dyDescent="0.2">
      <c r="B4033" s="229" t="str">
        <f>IFERROR(IF(ForbDraft!A4048&lt;&gt;"",ROW(ForbDraft!A4048),""),"")</f>
        <v/>
      </c>
      <c r="C4033" s="230" t="str">
        <f>IFERROR(IF(ForbDraft!A4048&lt;&gt;"",ForbDraft!A4048,""),"")</f>
        <v/>
      </c>
      <c r="D4033" s="230" t="str">
        <f t="shared" si="62"/>
        <v/>
      </c>
      <c r="E4033" s="230" t="str">
        <f>IFERROR(IF(ForbDraft!L4048&lt;&gt;"",ABS(ForbDraft!L4048),""),"")</f>
        <v/>
      </c>
      <c r="F4033" s="230" t="str">
        <f>IFERROR(IF(ForbDraft!K4048&lt;&gt;"",ForbDraft!K4048,""),"")</f>
        <v/>
      </c>
    </row>
    <row r="4034" spans="2:6" x14ac:dyDescent="0.2">
      <c r="B4034" s="229" t="str">
        <f>IFERROR(IF(ForbDraft!A4049&lt;&gt;"",ROW(ForbDraft!A4049),""),"")</f>
        <v/>
      </c>
      <c r="C4034" s="230" t="str">
        <f>IFERROR(IF(ForbDraft!A4049&lt;&gt;"",ForbDraft!A4049,""),"")</f>
        <v/>
      </c>
      <c r="D4034" s="230" t="str">
        <f t="shared" si="62"/>
        <v/>
      </c>
      <c r="E4034" s="230" t="str">
        <f>IFERROR(IF(ForbDraft!L4049&lt;&gt;"",ABS(ForbDraft!L4049),""),"")</f>
        <v/>
      </c>
      <c r="F4034" s="230" t="str">
        <f>IFERROR(IF(ForbDraft!K4049&lt;&gt;"",ForbDraft!K4049,""),"")</f>
        <v/>
      </c>
    </row>
    <row r="4035" spans="2:6" x14ac:dyDescent="0.2">
      <c r="B4035" s="229" t="str">
        <f>IFERROR(IF(ForbDraft!A4050&lt;&gt;"",ROW(ForbDraft!A4050),""),"")</f>
        <v/>
      </c>
      <c r="C4035" s="230" t="str">
        <f>IFERROR(IF(ForbDraft!A4050&lt;&gt;"",ForbDraft!A4050,""),"")</f>
        <v/>
      </c>
      <c r="D4035" s="230" t="str">
        <f t="shared" ref="D4035:D4098" si="63">IF(F4035="pH לבדיקת גבול","pH",F4035)</f>
        <v/>
      </c>
      <c r="E4035" s="230" t="str">
        <f>IFERROR(IF(ForbDraft!L4050&lt;&gt;"",ABS(ForbDraft!L4050),""),"")</f>
        <v/>
      </c>
      <c r="F4035" s="230" t="str">
        <f>IFERROR(IF(ForbDraft!K4050&lt;&gt;"",ForbDraft!K4050,""),"")</f>
        <v/>
      </c>
    </row>
    <row r="4036" spans="2:6" x14ac:dyDescent="0.2">
      <c r="B4036" s="229" t="str">
        <f>IFERROR(IF(ForbDraft!A4051&lt;&gt;"",ROW(ForbDraft!A4051),""),"")</f>
        <v/>
      </c>
      <c r="C4036" s="230" t="str">
        <f>IFERROR(IF(ForbDraft!A4051&lt;&gt;"",ForbDraft!A4051,""),"")</f>
        <v/>
      </c>
      <c r="D4036" s="230" t="str">
        <f t="shared" si="63"/>
        <v/>
      </c>
      <c r="E4036" s="230" t="str">
        <f>IFERROR(IF(ForbDraft!L4051&lt;&gt;"",ABS(ForbDraft!L4051),""),"")</f>
        <v/>
      </c>
      <c r="F4036" s="230" t="str">
        <f>IFERROR(IF(ForbDraft!K4051&lt;&gt;"",ForbDraft!K4051,""),"")</f>
        <v/>
      </c>
    </row>
    <row r="4037" spans="2:6" x14ac:dyDescent="0.2">
      <c r="B4037" s="229" t="str">
        <f>IFERROR(IF(ForbDraft!A4052&lt;&gt;"",ROW(ForbDraft!A4052),""),"")</f>
        <v/>
      </c>
      <c r="C4037" s="230" t="str">
        <f>IFERROR(IF(ForbDraft!A4052&lt;&gt;"",ForbDraft!A4052,""),"")</f>
        <v/>
      </c>
      <c r="D4037" s="230" t="str">
        <f t="shared" si="63"/>
        <v/>
      </c>
      <c r="E4037" s="230" t="str">
        <f>IFERROR(IF(ForbDraft!L4052&lt;&gt;"",ABS(ForbDraft!L4052),""),"")</f>
        <v/>
      </c>
      <c r="F4037" s="230" t="str">
        <f>IFERROR(IF(ForbDraft!K4052&lt;&gt;"",ForbDraft!K4052,""),"")</f>
        <v/>
      </c>
    </row>
    <row r="4038" spans="2:6" x14ac:dyDescent="0.2">
      <c r="B4038" s="229" t="str">
        <f>IFERROR(IF(ForbDraft!A4053&lt;&gt;"",ROW(ForbDraft!A4053),""),"")</f>
        <v/>
      </c>
      <c r="C4038" s="230" t="str">
        <f>IFERROR(IF(ForbDraft!A4053&lt;&gt;"",ForbDraft!A4053,""),"")</f>
        <v/>
      </c>
      <c r="D4038" s="230" t="str">
        <f t="shared" si="63"/>
        <v/>
      </c>
      <c r="E4038" s="230" t="str">
        <f>IFERROR(IF(ForbDraft!L4053&lt;&gt;"",ABS(ForbDraft!L4053),""),"")</f>
        <v/>
      </c>
      <c r="F4038" s="230" t="str">
        <f>IFERROR(IF(ForbDraft!K4053&lt;&gt;"",ForbDraft!K4053,""),"")</f>
        <v/>
      </c>
    </row>
    <row r="4039" spans="2:6" x14ac:dyDescent="0.2">
      <c r="B4039" s="229" t="str">
        <f>IFERROR(IF(ForbDraft!A4054&lt;&gt;"",ROW(ForbDraft!A4054),""),"")</f>
        <v/>
      </c>
      <c r="C4039" s="230" t="str">
        <f>IFERROR(IF(ForbDraft!A4054&lt;&gt;"",ForbDraft!A4054,""),"")</f>
        <v/>
      </c>
      <c r="D4039" s="230" t="str">
        <f t="shared" si="63"/>
        <v/>
      </c>
      <c r="E4039" s="230" t="str">
        <f>IFERROR(IF(ForbDraft!L4054&lt;&gt;"",ABS(ForbDraft!L4054),""),"")</f>
        <v/>
      </c>
      <c r="F4039" s="230" t="str">
        <f>IFERROR(IF(ForbDraft!K4054&lt;&gt;"",ForbDraft!K4054,""),"")</f>
        <v/>
      </c>
    </row>
    <row r="4040" spans="2:6" x14ac:dyDescent="0.2">
      <c r="B4040" s="229" t="str">
        <f>IFERROR(IF(ForbDraft!A4055&lt;&gt;"",ROW(ForbDraft!A4055),""),"")</f>
        <v/>
      </c>
      <c r="C4040" s="230" t="str">
        <f>IFERROR(IF(ForbDraft!A4055&lt;&gt;"",ForbDraft!A4055,""),"")</f>
        <v/>
      </c>
      <c r="D4040" s="230" t="str">
        <f t="shared" si="63"/>
        <v/>
      </c>
      <c r="E4040" s="230" t="str">
        <f>IFERROR(IF(ForbDraft!L4055&lt;&gt;"",ABS(ForbDraft!L4055),""),"")</f>
        <v/>
      </c>
      <c r="F4040" s="230" t="str">
        <f>IFERROR(IF(ForbDraft!K4055&lt;&gt;"",ForbDraft!K4055,""),"")</f>
        <v/>
      </c>
    </row>
    <row r="4041" spans="2:6" x14ac:dyDescent="0.2">
      <c r="B4041" s="229" t="str">
        <f>IFERROR(IF(ForbDraft!A4056&lt;&gt;"",ROW(ForbDraft!A4056),""),"")</f>
        <v/>
      </c>
      <c r="C4041" s="230" t="str">
        <f>IFERROR(IF(ForbDraft!A4056&lt;&gt;"",ForbDraft!A4056,""),"")</f>
        <v/>
      </c>
      <c r="D4041" s="230" t="str">
        <f t="shared" si="63"/>
        <v/>
      </c>
      <c r="E4041" s="230" t="str">
        <f>IFERROR(IF(ForbDraft!L4056&lt;&gt;"",ABS(ForbDraft!L4056),""),"")</f>
        <v/>
      </c>
      <c r="F4041" s="230" t="str">
        <f>IFERROR(IF(ForbDraft!K4056&lt;&gt;"",ForbDraft!K4056,""),"")</f>
        <v/>
      </c>
    </row>
    <row r="4042" spans="2:6" x14ac:dyDescent="0.2">
      <c r="B4042" s="229" t="str">
        <f>IFERROR(IF(ForbDraft!A4057&lt;&gt;"",ROW(ForbDraft!A4057),""),"")</f>
        <v/>
      </c>
      <c r="C4042" s="230" t="str">
        <f>IFERROR(IF(ForbDraft!A4057&lt;&gt;"",ForbDraft!A4057,""),"")</f>
        <v/>
      </c>
      <c r="D4042" s="230" t="str">
        <f t="shared" si="63"/>
        <v/>
      </c>
      <c r="E4042" s="230" t="str">
        <f>IFERROR(IF(ForbDraft!L4057&lt;&gt;"",ABS(ForbDraft!L4057),""),"")</f>
        <v/>
      </c>
      <c r="F4042" s="230" t="str">
        <f>IFERROR(IF(ForbDraft!K4057&lt;&gt;"",ForbDraft!K4057,""),"")</f>
        <v/>
      </c>
    </row>
    <row r="4043" spans="2:6" x14ac:dyDescent="0.2">
      <c r="B4043" s="229" t="str">
        <f>IFERROR(IF(ForbDraft!A4058&lt;&gt;"",ROW(ForbDraft!A4058),""),"")</f>
        <v/>
      </c>
      <c r="C4043" s="230" t="str">
        <f>IFERROR(IF(ForbDraft!A4058&lt;&gt;"",ForbDraft!A4058,""),"")</f>
        <v/>
      </c>
      <c r="D4043" s="230" t="str">
        <f t="shared" si="63"/>
        <v/>
      </c>
      <c r="E4043" s="230" t="str">
        <f>IFERROR(IF(ForbDraft!L4058&lt;&gt;"",ABS(ForbDraft!L4058),""),"")</f>
        <v/>
      </c>
      <c r="F4043" s="230" t="str">
        <f>IFERROR(IF(ForbDraft!K4058&lt;&gt;"",ForbDraft!K4058,""),"")</f>
        <v/>
      </c>
    </row>
    <row r="4044" spans="2:6" x14ac:dyDescent="0.2">
      <c r="B4044" s="229" t="str">
        <f>IFERROR(IF(ForbDraft!A4059&lt;&gt;"",ROW(ForbDraft!A4059),""),"")</f>
        <v/>
      </c>
      <c r="C4044" s="230" t="str">
        <f>IFERROR(IF(ForbDraft!A4059&lt;&gt;"",ForbDraft!A4059,""),"")</f>
        <v/>
      </c>
      <c r="D4044" s="230" t="str">
        <f t="shared" si="63"/>
        <v/>
      </c>
      <c r="E4044" s="230" t="str">
        <f>IFERROR(IF(ForbDraft!L4059&lt;&gt;"",ABS(ForbDraft!L4059),""),"")</f>
        <v/>
      </c>
      <c r="F4044" s="230" t="str">
        <f>IFERROR(IF(ForbDraft!K4059&lt;&gt;"",ForbDraft!K4059,""),"")</f>
        <v/>
      </c>
    </row>
    <row r="4045" spans="2:6" x14ac:dyDescent="0.2">
      <c r="B4045" s="229" t="str">
        <f>IFERROR(IF(ForbDraft!A4060&lt;&gt;"",ROW(ForbDraft!A4060),""),"")</f>
        <v/>
      </c>
      <c r="C4045" s="230" t="str">
        <f>IFERROR(IF(ForbDraft!A4060&lt;&gt;"",ForbDraft!A4060,""),"")</f>
        <v/>
      </c>
      <c r="D4045" s="230" t="str">
        <f t="shared" si="63"/>
        <v/>
      </c>
      <c r="E4045" s="230" t="str">
        <f>IFERROR(IF(ForbDraft!L4060&lt;&gt;"",ABS(ForbDraft!L4060),""),"")</f>
        <v/>
      </c>
      <c r="F4045" s="230" t="str">
        <f>IFERROR(IF(ForbDraft!K4060&lt;&gt;"",ForbDraft!K4060,""),"")</f>
        <v/>
      </c>
    </row>
    <row r="4046" spans="2:6" x14ac:dyDescent="0.2">
      <c r="B4046" s="229" t="str">
        <f>IFERROR(IF(ForbDraft!A4061&lt;&gt;"",ROW(ForbDraft!A4061),""),"")</f>
        <v/>
      </c>
      <c r="C4046" s="230" t="str">
        <f>IFERROR(IF(ForbDraft!A4061&lt;&gt;"",ForbDraft!A4061,""),"")</f>
        <v/>
      </c>
      <c r="D4046" s="230" t="str">
        <f t="shared" si="63"/>
        <v/>
      </c>
      <c r="E4046" s="230" t="str">
        <f>IFERROR(IF(ForbDraft!L4061&lt;&gt;"",ABS(ForbDraft!L4061),""),"")</f>
        <v/>
      </c>
      <c r="F4046" s="230" t="str">
        <f>IFERROR(IF(ForbDraft!K4061&lt;&gt;"",ForbDraft!K4061,""),"")</f>
        <v/>
      </c>
    </row>
    <row r="4047" spans="2:6" x14ac:dyDescent="0.2">
      <c r="B4047" s="229" t="str">
        <f>IFERROR(IF(ForbDraft!A4062&lt;&gt;"",ROW(ForbDraft!A4062),""),"")</f>
        <v/>
      </c>
      <c r="C4047" s="230" t="str">
        <f>IFERROR(IF(ForbDraft!A4062&lt;&gt;"",ForbDraft!A4062,""),"")</f>
        <v/>
      </c>
      <c r="D4047" s="230" t="str">
        <f t="shared" si="63"/>
        <v/>
      </c>
      <c r="E4047" s="230" t="str">
        <f>IFERROR(IF(ForbDraft!L4062&lt;&gt;"",ABS(ForbDraft!L4062),""),"")</f>
        <v/>
      </c>
      <c r="F4047" s="230" t="str">
        <f>IFERROR(IF(ForbDraft!K4062&lt;&gt;"",ForbDraft!K4062,""),"")</f>
        <v/>
      </c>
    </row>
    <row r="4048" spans="2:6" x14ac:dyDescent="0.2">
      <c r="B4048" s="229" t="str">
        <f>IFERROR(IF(ForbDraft!A4063&lt;&gt;"",ROW(ForbDraft!A4063),""),"")</f>
        <v/>
      </c>
      <c r="C4048" s="230" t="str">
        <f>IFERROR(IF(ForbDraft!A4063&lt;&gt;"",ForbDraft!A4063,""),"")</f>
        <v/>
      </c>
      <c r="D4048" s="230" t="str">
        <f t="shared" si="63"/>
        <v/>
      </c>
      <c r="E4048" s="230" t="str">
        <f>IFERROR(IF(ForbDraft!L4063&lt;&gt;"",ABS(ForbDraft!L4063),""),"")</f>
        <v/>
      </c>
      <c r="F4048" s="230" t="str">
        <f>IFERROR(IF(ForbDraft!K4063&lt;&gt;"",ForbDraft!K4063,""),"")</f>
        <v/>
      </c>
    </row>
    <row r="4049" spans="2:6" x14ac:dyDescent="0.2">
      <c r="B4049" s="229" t="str">
        <f>IFERROR(IF(ForbDraft!A4064&lt;&gt;"",ROW(ForbDraft!A4064),""),"")</f>
        <v/>
      </c>
      <c r="C4049" s="230" t="str">
        <f>IFERROR(IF(ForbDraft!A4064&lt;&gt;"",ForbDraft!A4064,""),"")</f>
        <v/>
      </c>
      <c r="D4049" s="230" t="str">
        <f t="shared" si="63"/>
        <v/>
      </c>
      <c r="E4049" s="230" t="str">
        <f>IFERROR(IF(ForbDraft!L4064&lt;&gt;"",ABS(ForbDraft!L4064),""),"")</f>
        <v/>
      </c>
      <c r="F4049" s="230" t="str">
        <f>IFERROR(IF(ForbDraft!K4064&lt;&gt;"",ForbDraft!K4064,""),"")</f>
        <v/>
      </c>
    </row>
    <row r="4050" spans="2:6" x14ac:dyDescent="0.2">
      <c r="B4050" s="229" t="str">
        <f>IFERROR(IF(ForbDraft!A4065&lt;&gt;"",ROW(ForbDraft!A4065),""),"")</f>
        <v/>
      </c>
      <c r="C4050" s="230" t="str">
        <f>IFERROR(IF(ForbDraft!A4065&lt;&gt;"",ForbDraft!A4065,""),"")</f>
        <v/>
      </c>
      <c r="D4050" s="230" t="str">
        <f t="shared" si="63"/>
        <v/>
      </c>
      <c r="E4050" s="230" t="str">
        <f>IFERROR(IF(ForbDraft!L4065&lt;&gt;"",ABS(ForbDraft!L4065),""),"")</f>
        <v/>
      </c>
      <c r="F4050" s="230" t="str">
        <f>IFERROR(IF(ForbDraft!K4065&lt;&gt;"",ForbDraft!K4065,""),"")</f>
        <v/>
      </c>
    </row>
    <row r="4051" spans="2:6" x14ac:dyDescent="0.2">
      <c r="B4051" s="229" t="str">
        <f>IFERROR(IF(ForbDraft!A4066&lt;&gt;"",ROW(ForbDraft!A4066),""),"")</f>
        <v/>
      </c>
      <c r="C4051" s="230" t="str">
        <f>IFERROR(IF(ForbDraft!A4066&lt;&gt;"",ForbDraft!A4066,""),"")</f>
        <v/>
      </c>
      <c r="D4051" s="230" t="str">
        <f t="shared" si="63"/>
        <v/>
      </c>
      <c r="E4051" s="230" t="str">
        <f>IFERROR(IF(ForbDraft!L4066&lt;&gt;"",ABS(ForbDraft!L4066),""),"")</f>
        <v/>
      </c>
      <c r="F4051" s="230" t="str">
        <f>IFERROR(IF(ForbDraft!K4066&lt;&gt;"",ForbDraft!K4066,""),"")</f>
        <v/>
      </c>
    </row>
    <row r="4052" spans="2:6" x14ac:dyDescent="0.2">
      <c r="B4052" s="229" t="str">
        <f>IFERROR(IF(ForbDraft!A4067&lt;&gt;"",ROW(ForbDraft!A4067),""),"")</f>
        <v/>
      </c>
      <c r="C4052" s="230" t="str">
        <f>IFERROR(IF(ForbDraft!A4067&lt;&gt;"",ForbDraft!A4067,""),"")</f>
        <v/>
      </c>
      <c r="D4052" s="230" t="str">
        <f t="shared" si="63"/>
        <v/>
      </c>
      <c r="E4052" s="230" t="str">
        <f>IFERROR(IF(ForbDraft!L4067&lt;&gt;"",ABS(ForbDraft!L4067),""),"")</f>
        <v/>
      </c>
      <c r="F4052" s="230" t="str">
        <f>IFERROR(IF(ForbDraft!K4067&lt;&gt;"",ForbDraft!K4067,""),"")</f>
        <v/>
      </c>
    </row>
    <row r="4053" spans="2:6" x14ac:dyDescent="0.2">
      <c r="B4053" s="229" t="str">
        <f>IFERROR(IF(ForbDraft!A4068&lt;&gt;"",ROW(ForbDraft!A4068),""),"")</f>
        <v/>
      </c>
      <c r="C4053" s="230" t="str">
        <f>IFERROR(IF(ForbDraft!A4068&lt;&gt;"",ForbDraft!A4068,""),"")</f>
        <v/>
      </c>
      <c r="D4053" s="230" t="str">
        <f t="shared" si="63"/>
        <v/>
      </c>
      <c r="E4053" s="230" t="str">
        <f>IFERROR(IF(ForbDraft!L4068&lt;&gt;"",ABS(ForbDraft!L4068),""),"")</f>
        <v/>
      </c>
      <c r="F4053" s="230" t="str">
        <f>IFERROR(IF(ForbDraft!K4068&lt;&gt;"",ForbDraft!K4068,""),"")</f>
        <v/>
      </c>
    </row>
    <row r="4054" spans="2:6" x14ac:dyDescent="0.2">
      <c r="B4054" s="229" t="str">
        <f>IFERROR(IF(ForbDraft!A4069&lt;&gt;"",ROW(ForbDraft!A4069),""),"")</f>
        <v/>
      </c>
      <c r="C4054" s="230" t="str">
        <f>IFERROR(IF(ForbDraft!A4069&lt;&gt;"",ForbDraft!A4069,""),"")</f>
        <v/>
      </c>
      <c r="D4054" s="230" t="str">
        <f t="shared" si="63"/>
        <v/>
      </c>
      <c r="E4054" s="230" t="str">
        <f>IFERROR(IF(ForbDraft!L4069&lt;&gt;"",ABS(ForbDraft!L4069),""),"")</f>
        <v/>
      </c>
      <c r="F4054" s="230" t="str">
        <f>IFERROR(IF(ForbDraft!K4069&lt;&gt;"",ForbDraft!K4069,""),"")</f>
        <v/>
      </c>
    </row>
    <row r="4055" spans="2:6" x14ac:dyDescent="0.2">
      <c r="B4055" s="229" t="str">
        <f>IFERROR(IF(ForbDraft!A4070&lt;&gt;"",ROW(ForbDraft!A4070),""),"")</f>
        <v/>
      </c>
      <c r="C4055" s="230" t="str">
        <f>IFERROR(IF(ForbDraft!A4070&lt;&gt;"",ForbDraft!A4070,""),"")</f>
        <v/>
      </c>
      <c r="D4055" s="230" t="str">
        <f t="shared" si="63"/>
        <v/>
      </c>
      <c r="E4055" s="230" t="str">
        <f>IFERROR(IF(ForbDraft!L4070&lt;&gt;"",ABS(ForbDraft!L4070),""),"")</f>
        <v/>
      </c>
      <c r="F4055" s="230" t="str">
        <f>IFERROR(IF(ForbDraft!K4070&lt;&gt;"",ForbDraft!K4070,""),"")</f>
        <v/>
      </c>
    </row>
    <row r="4056" spans="2:6" x14ac:dyDescent="0.2">
      <c r="B4056" s="229" t="str">
        <f>IFERROR(IF(ForbDraft!A4071&lt;&gt;"",ROW(ForbDraft!A4071),""),"")</f>
        <v/>
      </c>
      <c r="C4056" s="230" t="str">
        <f>IFERROR(IF(ForbDraft!A4071&lt;&gt;"",ForbDraft!A4071,""),"")</f>
        <v/>
      </c>
      <c r="D4056" s="230" t="str">
        <f t="shared" si="63"/>
        <v/>
      </c>
      <c r="E4056" s="230" t="str">
        <f>IFERROR(IF(ForbDraft!L4071&lt;&gt;"",ABS(ForbDraft!L4071),""),"")</f>
        <v/>
      </c>
      <c r="F4056" s="230" t="str">
        <f>IFERROR(IF(ForbDraft!K4071&lt;&gt;"",ForbDraft!K4071,""),"")</f>
        <v/>
      </c>
    </row>
    <row r="4057" spans="2:6" x14ac:dyDescent="0.2">
      <c r="B4057" s="229" t="str">
        <f>IFERROR(IF(ForbDraft!A4072&lt;&gt;"",ROW(ForbDraft!A4072),""),"")</f>
        <v/>
      </c>
      <c r="C4057" s="230" t="str">
        <f>IFERROR(IF(ForbDraft!A4072&lt;&gt;"",ForbDraft!A4072,""),"")</f>
        <v/>
      </c>
      <c r="D4057" s="230" t="str">
        <f t="shared" si="63"/>
        <v/>
      </c>
      <c r="E4057" s="230" t="str">
        <f>IFERROR(IF(ForbDraft!L4072&lt;&gt;"",ABS(ForbDraft!L4072),""),"")</f>
        <v/>
      </c>
      <c r="F4057" s="230" t="str">
        <f>IFERROR(IF(ForbDraft!K4072&lt;&gt;"",ForbDraft!K4072,""),"")</f>
        <v/>
      </c>
    </row>
    <row r="4058" spans="2:6" x14ac:dyDescent="0.2">
      <c r="B4058" s="229" t="str">
        <f>IFERROR(IF(ForbDraft!A4073&lt;&gt;"",ROW(ForbDraft!A4073),""),"")</f>
        <v/>
      </c>
      <c r="C4058" s="230" t="str">
        <f>IFERROR(IF(ForbDraft!A4073&lt;&gt;"",ForbDraft!A4073,""),"")</f>
        <v/>
      </c>
      <c r="D4058" s="230" t="str">
        <f t="shared" si="63"/>
        <v/>
      </c>
      <c r="E4058" s="230" t="str">
        <f>IFERROR(IF(ForbDraft!L4073&lt;&gt;"",ABS(ForbDraft!L4073),""),"")</f>
        <v/>
      </c>
      <c r="F4058" s="230" t="str">
        <f>IFERROR(IF(ForbDraft!K4073&lt;&gt;"",ForbDraft!K4073,""),"")</f>
        <v/>
      </c>
    </row>
    <row r="4059" spans="2:6" x14ac:dyDescent="0.2">
      <c r="B4059" s="229" t="str">
        <f>IFERROR(IF(ForbDraft!A4074&lt;&gt;"",ROW(ForbDraft!A4074),""),"")</f>
        <v/>
      </c>
      <c r="C4059" s="230" t="str">
        <f>IFERROR(IF(ForbDraft!A4074&lt;&gt;"",ForbDraft!A4074,""),"")</f>
        <v/>
      </c>
      <c r="D4059" s="230" t="str">
        <f t="shared" si="63"/>
        <v/>
      </c>
      <c r="E4059" s="230" t="str">
        <f>IFERROR(IF(ForbDraft!L4074&lt;&gt;"",ABS(ForbDraft!L4074),""),"")</f>
        <v/>
      </c>
      <c r="F4059" s="230" t="str">
        <f>IFERROR(IF(ForbDraft!K4074&lt;&gt;"",ForbDraft!K4074,""),"")</f>
        <v/>
      </c>
    </row>
    <row r="4060" spans="2:6" x14ac:dyDescent="0.2">
      <c r="B4060" s="229" t="str">
        <f>IFERROR(IF(ForbDraft!A4075&lt;&gt;"",ROW(ForbDraft!A4075),""),"")</f>
        <v/>
      </c>
      <c r="C4060" s="230" t="str">
        <f>IFERROR(IF(ForbDraft!A4075&lt;&gt;"",ForbDraft!A4075,""),"")</f>
        <v/>
      </c>
      <c r="D4060" s="230" t="str">
        <f t="shared" si="63"/>
        <v/>
      </c>
      <c r="E4060" s="230" t="str">
        <f>IFERROR(IF(ForbDraft!L4075&lt;&gt;"",ABS(ForbDraft!L4075),""),"")</f>
        <v/>
      </c>
      <c r="F4060" s="230" t="str">
        <f>IFERROR(IF(ForbDraft!K4075&lt;&gt;"",ForbDraft!K4075,""),"")</f>
        <v/>
      </c>
    </row>
    <row r="4061" spans="2:6" x14ac:dyDescent="0.2">
      <c r="B4061" s="229" t="str">
        <f>IFERROR(IF(ForbDraft!A4076&lt;&gt;"",ROW(ForbDraft!A4076),""),"")</f>
        <v/>
      </c>
      <c r="C4061" s="230" t="str">
        <f>IFERROR(IF(ForbDraft!A4076&lt;&gt;"",ForbDraft!A4076,""),"")</f>
        <v/>
      </c>
      <c r="D4061" s="230" t="str">
        <f t="shared" si="63"/>
        <v/>
      </c>
      <c r="E4061" s="230" t="str">
        <f>IFERROR(IF(ForbDraft!L4076&lt;&gt;"",ABS(ForbDraft!L4076),""),"")</f>
        <v/>
      </c>
      <c r="F4061" s="230" t="str">
        <f>IFERROR(IF(ForbDraft!K4076&lt;&gt;"",ForbDraft!K4076,""),"")</f>
        <v/>
      </c>
    </row>
    <row r="4062" spans="2:6" x14ac:dyDescent="0.2">
      <c r="B4062" s="229" t="str">
        <f>IFERROR(IF(ForbDraft!A4077&lt;&gt;"",ROW(ForbDraft!A4077),""),"")</f>
        <v/>
      </c>
      <c r="C4062" s="230" t="str">
        <f>IFERROR(IF(ForbDraft!A4077&lt;&gt;"",ForbDraft!A4077,""),"")</f>
        <v/>
      </c>
      <c r="D4062" s="230" t="str">
        <f t="shared" si="63"/>
        <v/>
      </c>
      <c r="E4062" s="230" t="str">
        <f>IFERROR(IF(ForbDraft!L4077&lt;&gt;"",ABS(ForbDraft!L4077),""),"")</f>
        <v/>
      </c>
      <c r="F4062" s="230" t="str">
        <f>IFERROR(IF(ForbDraft!K4077&lt;&gt;"",ForbDraft!K4077,""),"")</f>
        <v/>
      </c>
    </row>
    <row r="4063" spans="2:6" x14ac:dyDescent="0.2">
      <c r="B4063" s="229" t="str">
        <f>IFERROR(IF(ForbDraft!A4078&lt;&gt;"",ROW(ForbDraft!A4078),""),"")</f>
        <v/>
      </c>
      <c r="C4063" s="230" t="str">
        <f>IFERROR(IF(ForbDraft!A4078&lt;&gt;"",ForbDraft!A4078,""),"")</f>
        <v/>
      </c>
      <c r="D4063" s="230" t="str">
        <f t="shared" si="63"/>
        <v/>
      </c>
      <c r="E4063" s="230" t="str">
        <f>IFERROR(IF(ForbDraft!L4078&lt;&gt;"",ABS(ForbDraft!L4078),""),"")</f>
        <v/>
      </c>
      <c r="F4063" s="230" t="str">
        <f>IFERROR(IF(ForbDraft!K4078&lt;&gt;"",ForbDraft!K4078,""),"")</f>
        <v/>
      </c>
    </row>
    <row r="4064" spans="2:6" x14ac:dyDescent="0.2">
      <c r="B4064" s="229" t="str">
        <f>IFERROR(IF(ForbDraft!A4079&lt;&gt;"",ROW(ForbDraft!A4079),""),"")</f>
        <v/>
      </c>
      <c r="C4064" s="230" t="str">
        <f>IFERROR(IF(ForbDraft!A4079&lt;&gt;"",ForbDraft!A4079,""),"")</f>
        <v/>
      </c>
      <c r="D4064" s="230" t="str">
        <f t="shared" si="63"/>
        <v/>
      </c>
      <c r="E4064" s="230" t="str">
        <f>IFERROR(IF(ForbDraft!L4079&lt;&gt;"",ABS(ForbDraft!L4079),""),"")</f>
        <v/>
      </c>
      <c r="F4064" s="230" t="str">
        <f>IFERROR(IF(ForbDraft!K4079&lt;&gt;"",ForbDraft!K4079,""),"")</f>
        <v/>
      </c>
    </row>
    <row r="4065" spans="2:6" x14ac:dyDescent="0.2">
      <c r="B4065" s="229" t="str">
        <f>IFERROR(IF(ForbDraft!A4080&lt;&gt;"",ROW(ForbDraft!A4080),""),"")</f>
        <v/>
      </c>
      <c r="C4065" s="230" t="str">
        <f>IFERROR(IF(ForbDraft!A4080&lt;&gt;"",ForbDraft!A4080,""),"")</f>
        <v/>
      </c>
      <c r="D4065" s="230" t="str">
        <f t="shared" si="63"/>
        <v/>
      </c>
      <c r="E4065" s="230" t="str">
        <f>IFERROR(IF(ForbDraft!L4080&lt;&gt;"",ABS(ForbDraft!L4080),""),"")</f>
        <v/>
      </c>
      <c r="F4065" s="230" t="str">
        <f>IFERROR(IF(ForbDraft!K4080&lt;&gt;"",ForbDraft!K4080,""),"")</f>
        <v/>
      </c>
    </row>
    <row r="4066" spans="2:6" x14ac:dyDescent="0.2">
      <c r="B4066" s="229" t="str">
        <f>IFERROR(IF(ForbDraft!A4081&lt;&gt;"",ROW(ForbDraft!A4081),""),"")</f>
        <v/>
      </c>
      <c r="C4066" s="230" t="str">
        <f>IFERROR(IF(ForbDraft!A4081&lt;&gt;"",ForbDraft!A4081,""),"")</f>
        <v/>
      </c>
      <c r="D4066" s="230" t="str">
        <f t="shared" si="63"/>
        <v/>
      </c>
      <c r="E4066" s="230" t="str">
        <f>IFERROR(IF(ForbDraft!L4081&lt;&gt;"",ABS(ForbDraft!L4081),""),"")</f>
        <v/>
      </c>
      <c r="F4066" s="230" t="str">
        <f>IFERROR(IF(ForbDraft!K4081&lt;&gt;"",ForbDraft!K4081,""),"")</f>
        <v/>
      </c>
    </row>
    <row r="4067" spans="2:6" x14ac:dyDescent="0.2">
      <c r="B4067" s="229" t="str">
        <f>IFERROR(IF(ForbDraft!A4082&lt;&gt;"",ROW(ForbDraft!A4082),""),"")</f>
        <v/>
      </c>
      <c r="C4067" s="230" t="str">
        <f>IFERROR(IF(ForbDraft!A4082&lt;&gt;"",ForbDraft!A4082,""),"")</f>
        <v/>
      </c>
      <c r="D4067" s="230" t="str">
        <f t="shared" si="63"/>
        <v/>
      </c>
      <c r="E4067" s="230" t="str">
        <f>IFERROR(IF(ForbDraft!L4082&lt;&gt;"",ABS(ForbDraft!L4082),""),"")</f>
        <v/>
      </c>
      <c r="F4067" s="230" t="str">
        <f>IFERROR(IF(ForbDraft!K4082&lt;&gt;"",ForbDraft!K4082,""),"")</f>
        <v/>
      </c>
    </row>
    <row r="4068" spans="2:6" x14ac:dyDescent="0.2">
      <c r="B4068" s="229" t="str">
        <f>IFERROR(IF(ForbDraft!A4083&lt;&gt;"",ROW(ForbDraft!A4083),""),"")</f>
        <v/>
      </c>
      <c r="C4068" s="230" t="str">
        <f>IFERROR(IF(ForbDraft!A4083&lt;&gt;"",ForbDraft!A4083,""),"")</f>
        <v/>
      </c>
      <c r="D4068" s="230" t="str">
        <f t="shared" si="63"/>
        <v/>
      </c>
      <c r="E4068" s="230" t="str">
        <f>IFERROR(IF(ForbDraft!L4083&lt;&gt;"",ABS(ForbDraft!L4083),""),"")</f>
        <v/>
      </c>
      <c r="F4068" s="230" t="str">
        <f>IFERROR(IF(ForbDraft!K4083&lt;&gt;"",ForbDraft!K4083,""),"")</f>
        <v/>
      </c>
    </row>
    <row r="4069" spans="2:6" x14ac:dyDescent="0.2">
      <c r="B4069" s="229" t="str">
        <f>IFERROR(IF(ForbDraft!A4084&lt;&gt;"",ROW(ForbDraft!A4084),""),"")</f>
        <v/>
      </c>
      <c r="C4069" s="230" t="str">
        <f>IFERROR(IF(ForbDraft!A4084&lt;&gt;"",ForbDraft!A4084,""),"")</f>
        <v/>
      </c>
      <c r="D4069" s="230" t="str">
        <f t="shared" si="63"/>
        <v/>
      </c>
      <c r="E4069" s="230" t="str">
        <f>IFERROR(IF(ForbDraft!L4084&lt;&gt;"",ABS(ForbDraft!L4084),""),"")</f>
        <v/>
      </c>
      <c r="F4069" s="230" t="str">
        <f>IFERROR(IF(ForbDraft!K4084&lt;&gt;"",ForbDraft!K4084,""),"")</f>
        <v/>
      </c>
    </row>
    <row r="4070" spans="2:6" x14ac:dyDescent="0.2">
      <c r="B4070" s="229" t="str">
        <f>IFERROR(IF(ForbDraft!A4085&lt;&gt;"",ROW(ForbDraft!A4085),""),"")</f>
        <v/>
      </c>
      <c r="C4070" s="230" t="str">
        <f>IFERROR(IF(ForbDraft!A4085&lt;&gt;"",ForbDraft!A4085,""),"")</f>
        <v/>
      </c>
      <c r="D4070" s="230" t="str">
        <f t="shared" si="63"/>
        <v/>
      </c>
      <c r="E4070" s="230" t="str">
        <f>IFERROR(IF(ForbDraft!L4085&lt;&gt;"",ABS(ForbDraft!L4085),""),"")</f>
        <v/>
      </c>
      <c r="F4070" s="230" t="str">
        <f>IFERROR(IF(ForbDraft!K4085&lt;&gt;"",ForbDraft!K4085,""),"")</f>
        <v/>
      </c>
    </row>
    <row r="4071" spans="2:6" x14ac:dyDescent="0.2">
      <c r="B4071" s="229" t="str">
        <f>IFERROR(IF(ForbDraft!A4086&lt;&gt;"",ROW(ForbDraft!A4086),""),"")</f>
        <v/>
      </c>
      <c r="C4071" s="230" t="str">
        <f>IFERROR(IF(ForbDraft!A4086&lt;&gt;"",ForbDraft!A4086,""),"")</f>
        <v/>
      </c>
      <c r="D4071" s="230" t="str">
        <f t="shared" si="63"/>
        <v/>
      </c>
      <c r="E4071" s="230" t="str">
        <f>IFERROR(IF(ForbDraft!L4086&lt;&gt;"",ABS(ForbDraft!L4086),""),"")</f>
        <v/>
      </c>
      <c r="F4071" s="230" t="str">
        <f>IFERROR(IF(ForbDraft!K4086&lt;&gt;"",ForbDraft!K4086,""),"")</f>
        <v/>
      </c>
    </row>
    <row r="4072" spans="2:6" x14ac:dyDescent="0.2">
      <c r="B4072" s="229" t="str">
        <f>IFERROR(IF(ForbDraft!A4087&lt;&gt;"",ROW(ForbDraft!A4087),""),"")</f>
        <v/>
      </c>
      <c r="C4072" s="230" t="str">
        <f>IFERROR(IF(ForbDraft!A4087&lt;&gt;"",ForbDraft!A4087,""),"")</f>
        <v/>
      </c>
      <c r="D4072" s="230" t="str">
        <f t="shared" si="63"/>
        <v/>
      </c>
      <c r="E4072" s="230" t="str">
        <f>IFERROR(IF(ForbDraft!L4087&lt;&gt;"",ABS(ForbDraft!L4087),""),"")</f>
        <v/>
      </c>
      <c r="F4072" s="230" t="str">
        <f>IFERROR(IF(ForbDraft!K4087&lt;&gt;"",ForbDraft!K4087,""),"")</f>
        <v/>
      </c>
    </row>
    <row r="4073" spans="2:6" x14ac:dyDescent="0.2">
      <c r="B4073" s="229" t="str">
        <f>IFERROR(IF(ForbDraft!A4088&lt;&gt;"",ROW(ForbDraft!A4088),""),"")</f>
        <v/>
      </c>
      <c r="C4073" s="230" t="str">
        <f>IFERROR(IF(ForbDraft!A4088&lt;&gt;"",ForbDraft!A4088,""),"")</f>
        <v/>
      </c>
      <c r="D4073" s="230" t="str">
        <f t="shared" si="63"/>
        <v/>
      </c>
      <c r="E4073" s="230" t="str">
        <f>IFERROR(IF(ForbDraft!L4088&lt;&gt;"",ABS(ForbDraft!L4088),""),"")</f>
        <v/>
      </c>
      <c r="F4073" s="230" t="str">
        <f>IFERROR(IF(ForbDraft!K4088&lt;&gt;"",ForbDraft!K4088,""),"")</f>
        <v/>
      </c>
    </row>
    <row r="4074" spans="2:6" x14ac:dyDescent="0.2">
      <c r="B4074" s="229" t="str">
        <f>IFERROR(IF(ForbDraft!A4089&lt;&gt;"",ROW(ForbDraft!A4089),""),"")</f>
        <v/>
      </c>
      <c r="C4074" s="230" t="str">
        <f>IFERROR(IF(ForbDraft!A4089&lt;&gt;"",ForbDraft!A4089,""),"")</f>
        <v/>
      </c>
      <c r="D4074" s="230" t="str">
        <f t="shared" si="63"/>
        <v/>
      </c>
      <c r="E4074" s="230" t="str">
        <f>IFERROR(IF(ForbDraft!L4089&lt;&gt;"",ABS(ForbDraft!L4089),""),"")</f>
        <v/>
      </c>
      <c r="F4074" s="230" t="str">
        <f>IFERROR(IF(ForbDraft!K4089&lt;&gt;"",ForbDraft!K4089,""),"")</f>
        <v/>
      </c>
    </row>
    <row r="4075" spans="2:6" x14ac:dyDescent="0.2">
      <c r="B4075" s="229" t="str">
        <f>IFERROR(IF(ForbDraft!A4090&lt;&gt;"",ROW(ForbDraft!A4090),""),"")</f>
        <v/>
      </c>
      <c r="C4075" s="230" t="str">
        <f>IFERROR(IF(ForbDraft!A4090&lt;&gt;"",ForbDraft!A4090,""),"")</f>
        <v/>
      </c>
      <c r="D4075" s="230" t="str">
        <f t="shared" si="63"/>
        <v/>
      </c>
      <c r="E4075" s="230" t="str">
        <f>IFERROR(IF(ForbDraft!L4090&lt;&gt;"",ABS(ForbDraft!L4090),""),"")</f>
        <v/>
      </c>
      <c r="F4075" s="230" t="str">
        <f>IFERROR(IF(ForbDraft!K4090&lt;&gt;"",ForbDraft!K4090,""),"")</f>
        <v/>
      </c>
    </row>
    <row r="4076" spans="2:6" x14ac:dyDescent="0.2">
      <c r="B4076" s="229" t="str">
        <f>IFERROR(IF(ForbDraft!A4091&lt;&gt;"",ROW(ForbDraft!A4091),""),"")</f>
        <v/>
      </c>
      <c r="C4076" s="230" t="str">
        <f>IFERROR(IF(ForbDraft!A4091&lt;&gt;"",ForbDraft!A4091,""),"")</f>
        <v/>
      </c>
      <c r="D4076" s="230" t="str">
        <f t="shared" si="63"/>
        <v/>
      </c>
      <c r="E4076" s="230" t="str">
        <f>IFERROR(IF(ForbDraft!L4091&lt;&gt;"",ABS(ForbDraft!L4091),""),"")</f>
        <v/>
      </c>
      <c r="F4076" s="230" t="str">
        <f>IFERROR(IF(ForbDraft!K4091&lt;&gt;"",ForbDraft!K4091,""),"")</f>
        <v/>
      </c>
    </row>
    <row r="4077" spans="2:6" x14ac:dyDescent="0.2">
      <c r="B4077" s="229" t="str">
        <f>IFERROR(IF(ForbDraft!A4092&lt;&gt;"",ROW(ForbDraft!A4092),""),"")</f>
        <v/>
      </c>
      <c r="C4077" s="230" t="str">
        <f>IFERROR(IF(ForbDraft!A4092&lt;&gt;"",ForbDraft!A4092,""),"")</f>
        <v/>
      </c>
      <c r="D4077" s="230" t="str">
        <f t="shared" si="63"/>
        <v/>
      </c>
      <c r="E4077" s="230" t="str">
        <f>IFERROR(IF(ForbDraft!L4092&lt;&gt;"",ABS(ForbDraft!L4092),""),"")</f>
        <v/>
      </c>
      <c r="F4077" s="230" t="str">
        <f>IFERROR(IF(ForbDraft!K4092&lt;&gt;"",ForbDraft!K4092,""),"")</f>
        <v/>
      </c>
    </row>
    <row r="4078" spans="2:6" x14ac:dyDescent="0.2">
      <c r="B4078" s="229" t="str">
        <f>IFERROR(IF(ForbDraft!A4093&lt;&gt;"",ROW(ForbDraft!A4093),""),"")</f>
        <v/>
      </c>
      <c r="C4078" s="230" t="str">
        <f>IFERROR(IF(ForbDraft!A4093&lt;&gt;"",ForbDraft!A4093,""),"")</f>
        <v/>
      </c>
      <c r="D4078" s="230" t="str">
        <f t="shared" si="63"/>
        <v/>
      </c>
      <c r="E4078" s="230" t="str">
        <f>IFERROR(IF(ForbDraft!L4093&lt;&gt;"",ABS(ForbDraft!L4093),""),"")</f>
        <v/>
      </c>
      <c r="F4078" s="230" t="str">
        <f>IFERROR(IF(ForbDraft!K4093&lt;&gt;"",ForbDraft!K4093,""),"")</f>
        <v/>
      </c>
    </row>
    <row r="4079" spans="2:6" x14ac:dyDescent="0.2">
      <c r="B4079" s="229" t="str">
        <f>IFERROR(IF(ForbDraft!A4094&lt;&gt;"",ROW(ForbDraft!A4094),""),"")</f>
        <v/>
      </c>
      <c r="C4079" s="230" t="str">
        <f>IFERROR(IF(ForbDraft!A4094&lt;&gt;"",ForbDraft!A4094,""),"")</f>
        <v/>
      </c>
      <c r="D4079" s="230" t="str">
        <f t="shared" si="63"/>
        <v/>
      </c>
      <c r="E4079" s="230" t="str">
        <f>IFERROR(IF(ForbDraft!L4094&lt;&gt;"",ABS(ForbDraft!L4094),""),"")</f>
        <v/>
      </c>
      <c r="F4079" s="230" t="str">
        <f>IFERROR(IF(ForbDraft!K4094&lt;&gt;"",ForbDraft!K4094,""),"")</f>
        <v/>
      </c>
    </row>
    <row r="4080" spans="2:6" x14ac:dyDescent="0.2">
      <c r="B4080" s="229" t="str">
        <f>IFERROR(IF(ForbDraft!A4095&lt;&gt;"",ROW(ForbDraft!A4095),""),"")</f>
        <v/>
      </c>
      <c r="C4080" s="230" t="str">
        <f>IFERROR(IF(ForbDraft!A4095&lt;&gt;"",ForbDraft!A4095,""),"")</f>
        <v/>
      </c>
      <c r="D4080" s="230" t="str">
        <f t="shared" si="63"/>
        <v/>
      </c>
      <c r="E4080" s="230" t="str">
        <f>IFERROR(IF(ForbDraft!L4095&lt;&gt;"",ABS(ForbDraft!L4095),""),"")</f>
        <v/>
      </c>
      <c r="F4080" s="230" t="str">
        <f>IFERROR(IF(ForbDraft!K4095&lt;&gt;"",ForbDraft!K4095,""),"")</f>
        <v/>
      </c>
    </row>
    <row r="4081" spans="2:6" x14ac:dyDescent="0.2">
      <c r="B4081" s="229" t="str">
        <f>IFERROR(IF(ForbDraft!A4096&lt;&gt;"",ROW(ForbDraft!A4096),""),"")</f>
        <v/>
      </c>
      <c r="C4081" s="230" t="str">
        <f>IFERROR(IF(ForbDraft!A4096&lt;&gt;"",ForbDraft!A4096,""),"")</f>
        <v/>
      </c>
      <c r="D4081" s="230" t="str">
        <f t="shared" si="63"/>
        <v/>
      </c>
      <c r="E4081" s="230" t="str">
        <f>IFERROR(IF(ForbDraft!L4096&lt;&gt;"",ABS(ForbDraft!L4096),""),"")</f>
        <v/>
      </c>
      <c r="F4081" s="230" t="str">
        <f>IFERROR(IF(ForbDraft!K4096&lt;&gt;"",ForbDraft!K4096,""),"")</f>
        <v/>
      </c>
    </row>
    <row r="4082" spans="2:6" x14ac:dyDescent="0.2">
      <c r="B4082" s="229" t="str">
        <f>IFERROR(IF(ForbDraft!A4097&lt;&gt;"",ROW(ForbDraft!A4097),""),"")</f>
        <v/>
      </c>
      <c r="C4082" s="230" t="str">
        <f>IFERROR(IF(ForbDraft!A4097&lt;&gt;"",ForbDraft!A4097,""),"")</f>
        <v/>
      </c>
      <c r="D4082" s="230" t="str">
        <f t="shared" si="63"/>
        <v/>
      </c>
      <c r="E4082" s="230" t="str">
        <f>IFERROR(IF(ForbDraft!L4097&lt;&gt;"",ABS(ForbDraft!L4097),""),"")</f>
        <v/>
      </c>
      <c r="F4082" s="230" t="str">
        <f>IFERROR(IF(ForbDraft!K4097&lt;&gt;"",ForbDraft!K4097,""),"")</f>
        <v/>
      </c>
    </row>
    <row r="4083" spans="2:6" x14ac:dyDescent="0.2">
      <c r="B4083" s="229" t="str">
        <f>IFERROR(IF(ForbDraft!A4098&lt;&gt;"",ROW(ForbDraft!A4098),""),"")</f>
        <v/>
      </c>
      <c r="C4083" s="230" t="str">
        <f>IFERROR(IF(ForbDraft!A4098&lt;&gt;"",ForbDraft!A4098,""),"")</f>
        <v/>
      </c>
      <c r="D4083" s="230" t="str">
        <f t="shared" si="63"/>
        <v/>
      </c>
      <c r="E4083" s="230" t="str">
        <f>IFERROR(IF(ForbDraft!L4098&lt;&gt;"",ABS(ForbDraft!L4098),""),"")</f>
        <v/>
      </c>
      <c r="F4083" s="230" t="str">
        <f>IFERROR(IF(ForbDraft!K4098&lt;&gt;"",ForbDraft!K4098,""),"")</f>
        <v/>
      </c>
    </row>
    <row r="4084" spans="2:6" x14ac:dyDescent="0.2">
      <c r="B4084" s="229" t="str">
        <f>IFERROR(IF(ForbDraft!A4099&lt;&gt;"",ROW(ForbDraft!A4099),""),"")</f>
        <v/>
      </c>
      <c r="C4084" s="230" t="str">
        <f>IFERROR(IF(ForbDraft!A4099&lt;&gt;"",ForbDraft!A4099,""),"")</f>
        <v/>
      </c>
      <c r="D4084" s="230" t="str">
        <f t="shared" si="63"/>
        <v/>
      </c>
      <c r="E4084" s="230" t="str">
        <f>IFERROR(IF(ForbDraft!L4099&lt;&gt;"",ABS(ForbDraft!L4099),""),"")</f>
        <v/>
      </c>
      <c r="F4084" s="230" t="str">
        <f>IFERROR(IF(ForbDraft!K4099&lt;&gt;"",ForbDraft!K4099,""),"")</f>
        <v/>
      </c>
    </row>
    <row r="4085" spans="2:6" x14ac:dyDescent="0.2">
      <c r="B4085" s="229" t="str">
        <f>IFERROR(IF(ForbDraft!A4100&lt;&gt;"",ROW(ForbDraft!A4100),""),"")</f>
        <v/>
      </c>
      <c r="C4085" s="230" t="str">
        <f>IFERROR(IF(ForbDraft!A4100&lt;&gt;"",ForbDraft!A4100,""),"")</f>
        <v/>
      </c>
      <c r="D4085" s="230" t="str">
        <f t="shared" si="63"/>
        <v/>
      </c>
      <c r="E4085" s="230" t="str">
        <f>IFERROR(IF(ForbDraft!L4100&lt;&gt;"",ABS(ForbDraft!L4100),""),"")</f>
        <v/>
      </c>
      <c r="F4085" s="230" t="str">
        <f>IFERROR(IF(ForbDraft!K4100&lt;&gt;"",ForbDraft!K4100,""),"")</f>
        <v/>
      </c>
    </row>
    <row r="4086" spans="2:6" x14ac:dyDescent="0.2">
      <c r="B4086" s="229" t="str">
        <f>IFERROR(IF(ForbDraft!A4101&lt;&gt;"",ROW(ForbDraft!A4101),""),"")</f>
        <v/>
      </c>
      <c r="C4086" s="230" t="str">
        <f>IFERROR(IF(ForbDraft!A4101&lt;&gt;"",ForbDraft!A4101,""),"")</f>
        <v/>
      </c>
      <c r="D4086" s="230" t="str">
        <f t="shared" si="63"/>
        <v/>
      </c>
      <c r="E4086" s="230" t="str">
        <f>IFERROR(IF(ForbDraft!L4101&lt;&gt;"",ABS(ForbDraft!L4101),""),"")</f>
        <v/>
      </c>
      <c r="F4086" s="230" t="str">
        <f>IFERROR(IF(ForbDraft!K4101&lt;&gt;"",ForbDraft!K4101,""),"")</f>
        <v/>
      </c>
    </row>
    <row r="4087" spans="2:6" x14ac:dyDescent="0.2">
      <c r="B4087" s="229" t="str">
        <f>IFERROR(IF(ForbDraft!A4102&lt;&gt;"",ROW(ForbDraft!A4102),""),"")</f>
        <v/>
      </c>
      <c r="C4087" s="230" t="str">
        <f>IFERROR(IF(ForbDraft!A4102&lt;&gt;"",ForbDraft!A4102,""),"")</f>
        <v/>
      </c>
      <c r="D4087" s="230" t="str">
        <f t="shared" si="63"/>
        <v/>
      </c>
      <c r="E4087" s="230" t="str">
        <f>IFERROR(IF(ForbDraft!L4102&lt;&gt;"",ABS(ForbDraft!L4102),""),"")</f>
        <v/>
      </c>
      <c r="F4087" s="230" t="str">
        <f>IFERROR(IF(ForbDraft!K4102&lt;&gt;"",ForbDraft!K4102,""),"")</f>
        <v/>
      </c>
    </row>
    <row r="4088" spans="2:6" x14ac:dyDescent="0.2">
      <c r="B4088" s="229" t="str">
        <f>IFERROR(IF(ForbDraft!A4103&lt;&gt;"",ROW(ForbDraft!A4103),""),"")</f>
        <v/>
      </c>
      <c r="C4088" s="230" t="str">
        <f>IFERROR(IF(ForbDraft!A4103&lt;&gt;"",ForbDraft!A4103,""),"")</f>
        <v/>
      </c>
      <c r="D4088" s="230" t="str">
        <f t="shared" si="63"/>
        <v/>
      </c>
      <c r="E4088" s="230" t="str">
        <f>IFERROR(IF(ForbDraft!L4103&lt;&gt;"",ABS(ForbDraft!L4103),""),"")</f>
        <v/>
      </c>
      <c r="F4088" s="230" t="str">
        <f>IFERROR(IF(ForbDraft!K4103&lt;&gt;"",ForbDraft!K4103,""),"")</f>
        <v/>
      </c>
    </row>
    <row r="4089" spans="2:6" x14ac:dyDescent="0.2">
      <c r="B4089" s="229" t="str">
        <f>IFERROR(IF(ForbDraft!A4104&lt;&gt;"",ROW(ForbDraft!A4104),""),"")</f>
        <v/>
      </c>
      <c r="C4089" s="230" t="str">
        <f>IFERROR(IF(ForbDraft!A4104&lt;&gt;"",ForbDraft!A4104,""),"")</f>
        <v/>
      </c>
      <c r="D4089" s="230" t="str">
        <f t="shared" si="63"/>
        <v/>
      </c>
      <c r="E4089" s="230" t="str">
        <f>IFERROR(IF(ForbDraft!L4104&lt;&gt;"",ABS(ForbDraft!L4104),""),"")</f>
        <v/>
      </c>
      <c r="F4089" s="230" t="str">
        <f>IFERROR(IF(ForbDraft!K4104&lt;&gt;"",ForbDraft!K4104,""),"")</f>
        <v/>
      </c>
    </row>
    <row r="4090" spans="2:6" x14ac:dyDescent="0.2">
      <c r="B4090" s="229" t="str">
        <f>IFERROR(IF(ForbDraft!A4105&lt;&gt;"",ROW(ForbDraft!A4105),""),"")</f>
        <v/>
      </c>
      <c r="C4090" s="230" t="str">
        <f>IFERROR(IF(ForbDraft!A4105&lt;&gt;"",ForbDraft!A4105,""),"")</f>
        <v/>
      </c>
      <c r="D4090" s="230" t="str">
        <f t="shared" si="63"/>
        <v/>
      </c>
      <c r="E4090" s="230" t="str">
        <f>IFERROR(IF(ForbDraft!L4105&lt;&gt;"",ABS(ForbDraft!L4105),""),"")</f>
        <v/>
      </c>
      <c r="F4090" s="230" t="str">
        <f>IFERROR(IF(ForbDraft!K4105&lt;&gt;"",ForbDraft!K4105,""),"")</f>
        <v/>
      </c>
    </row>
    <row r="4091" spans="2:6" x14ac:dyDescent="0.2">
      <c r="B4091" s="229" t="str">
        <f>IFERROR(IF(ForbDraft!A4106&lt;&gt;"",ROW(ForbDraft!A4106),""),"")</f>
        <v/>
      </c>
      <c r="C4091" s="230" t="str">
        <f>IFERROR(IF(ForbDraft!A4106&lt;&gt;"",ForbDraft!A4106,""),"")</f>
        <v/>
      </c>
      <c r="D4091" s="230" t="str">
        <f t="shared" si="63"/>
        <v/>
      </c>
      <c r="E4091" s="230" t="str">
        <f>IFERROR(IF(ForbDraft!L4106&lt;&gt;"",ABS(ForbDraft!L4106),""),"")</f>
        <v/>
      </c>
      <c r="F4091" s="230" t="str">
        <f>IFERROR(IF(ForbDraft!K4106&lt;&gt;"",ForbDraft!K4106,""),"")</f>
        <v/>
      </c>
    </row>
    <row r="4092" spans="2:6" x14ac:dyDescent="0.2">
      <c r="B4092" s="229" t="str">
        <f>IFERROR(IF(ForbDraft!A4107&lt;&gt;"",ROW(ForbDraft!A4107),""),"")</f>
        <v/>
      </c>
      <c r="C4092" s="230" t="str">
        <f>IFERROR(IF(ForbDraft!A4107&lt;&gt;"",ForbDraft!A4107,""),"")</f>
        <v/>
      </c>
      <c r="D4092" s="230" t="str">
        <f t="shared" si="63"/>
        <v/>
      </c>
      <c r="E4092" s="230" t="str">
        <f>IFERROR(IF(ForbDraft!L4107&lt;&gt;"",ABS(ForbDraft!L4107),""),"")</f>
        <v/>
      </c>
      <c r="F4092" s="230" t="str">
        <f>IFERROR(IF(ForbDraft!K4107&lt;&gt;"",ForbDraft!K4107,""),"")</f>
        <v/>
      </c>
    </row>
    <row r="4093" spans="2:6" x14ac:dyDescent="0.2">
      <c r="B4093" s="229" t="str">
        <f>IFERROR(IF(ForbDraft!A4108&lt;&gt;"",ROW(ForbDraft!A4108),""),"")</f>
        <v/>
      </c>
      <c r="C4093" s="230" t="str">
        <f>IFERROR(IF(ForbDraft!A4108&lt;&gt;"",ForbDraft!A4108,""),"")</f>
        <v/>
      </c>
      <c r="D4093" s="230" t="str">
        <f t="shared" si="63"/>
        <v/>
      </c>
      <c r="E4093" s="230" t="str">
        <f>IFERROR(IF(ForbDraft!L4108&lt;&gt;"",ABS(ForbDraft!L4108),""),"")</f>
        <v/>
      </c>
      <c r="F4093" s="230" t="str">
        <f>IFERROR(IF(ForbDraft!K4108&lt;&gt;"",ForbDraft!K4108,""),"")</f>
        <v/>
      </c>
    </row>
    <row r="4094" spans="2:6" x14ac:dyDescent="0.2">
      <c r="B4094" s="229" t="str">
        <f>IFERROR(IF(ForbDraft!A4109&lt;&gt;"",ROW(ForbDraft!A4109),""),"")</f>
        <v/>
      </c>
      <c r="C4094" s="230" t="str">
        <f>IFERROR(IF(ForbDraft!A4109&lt;&gt;"",ForbDraft!A4109,""),"")</f>
        <v/>
      </c>
      <c r="D4094" s="230" t="str">
        <f t="shared" si="63"/>
        <v/>
      </c>
      <c r="E4094" s="230" t="str">
        <f>IFERROR(IF(ForbDraft!L4109&lt;&gt;"",ABS(ForbDraft!L4109),""),"")</f>
        <v/>
      </c>
      <c r="F4094" s="230" t="str">
        <f>IFERROR(IF(ForbDraft!K4109&lt;&gt;"",ForbDraft!K4109,""),"")</f>
        <v/>
      </c>
    </row>
    <row r="4095" spans="2:6" x14ac:dyDescent="0.2">
      <c r="B4095" s="229" t="str">
        <f>IFERROR(IF(ForbDraft!A4110&lt;&gt;"",ROW(ForbDraft!A4110),""),"")</f>
        <v/>
      </c>
      <c r="C4095" s="230" t="str">
        <f>IFERROR(IF(ForbDraft!A4110&lt;&gt;"",ForbDraft!A4110,""),"")</f>
        <v/>
      </c>
      <c r="D4095" s="230" t="str">
        <f t="shared" si="63"/>
        <v/>
      </c>
      <c r="E4095" s="230" t="str">
        <f>IFERROR(IF(ForbDraft!L4110&lt;&gt;"",ABS(ForbDraft!L4110),""),"")</f>
        <v/>
      </c>
      <c r="F4095" s="230" t="str">
        <f>IFERROR(IF(ForbDraft!K4110&lt;&gt;"",ForbDraft!K4110,""),"")</f>
        <v/>
      </c>
    </row>
    <row r="4096" spans="2:6" x14ac:dyDescent="0.2">
      <c r="B4096" s="229" t="str">
        <f>IFERROR(IF(ForbDraft!A4111&lt;&gt;"",ROW(ForbDraft!A4111),""),"")</f>
        <v/>
      </c>
      <c r="C4096" s="230" t="str">
        <f>IFERROR(IF(ForbDraft!A4111&lt;&gt;"",ForbDraft!A4111,""),"")</f>
        <v/>
      </c>
      <c r="D4096" s="230" t="str">
        <f t="shared" si="63"/>
        <v/>
      </c>
      <c r="E4096" s="230" t="str">
        <f>IFERROR(IF(ForbDraft!L4111&lt;&gt;"",ABS(ForbDraft!L4111),""),"")</f>
        <v/>
      </c>
      <c r="F4096" s="230" t="str">
        <f>IFERROR(IF(ForbDraft!K4111&lt;&gt;"",ForbDraft!K4111,""),"")</f>
        <v/>
      </c>
    </row>
    <row r="4097" spans="2:6" x14ac:dyDescent="0.2">
      <c r="B4097" s="229" t="str">
        <f>IFERROR(IF(ForbDraft!A4112&lt;&gt;"",ROW(ForbDraft!A4112),""),"")</f>
        <v/>
      </c>
      <c r="C4097" s="230" t="str">
        <f>IFERROR(IF(ForbDraft!A4112&lt;&gt;"",ForbDraft!A4112,""),"")</f>
        <v/>
      </c>
      <c r="D4097" s="230" t="str">
        <f t="shared" si="63"/>
        <v/>
      </c>
      <c r="E4097" s="230" t="str">
        <f>IFERROR(IF(ForbDraft!L4112&lt;&gt;"",ABS(ForbDraft!L4112),""),"")</f>
        <v/>
      </c>
      <c r="F4097" s="230" t="str">
        <f>IFERROR(IF(ForbDraft!K4112&lt;&gt;"",ForbDraft!K4112,""),"")</f>
        <v/>
      </c>
    </row>
    <row r="4098" spans="2:6" x14ac:dyDescent="0.2">
      <c r="B4098" s="229" t="str">
        <f>IFERROR(IF(ForbDraft!A4113&lt;&gt;"",ROW(ForbDraft!A4113),""),"")</f>
        <v/>
      </c>
      <c r="C4098" s="230" t="str">
        <f>IFERROR(IF(ForbDraft!A4113&lt;&gt;"",ForbDraft!A4113,""),"")</f>
        <v/>
      </c>
      <c r="D4098" s="230" t="str">
        <f t="shared" si="63"/>
        <v/>
      </c>
      <c r="E4098" s="230" t="str">
        <f>IFERROR(IF(ForbDraft!L4113&lt;&gt;"",ABS(ForbDraft!L4113),""),"")</f>
        <v/>
      </c>
      <c r="F4098" s="230" t="str">
        <f>IFERROR(IF(ForbDraft!K4113&lt;&gt;"",ForbDraft!K4113,""),"")</f>
        <v/>
      </c>
    </row>
    <row r="4099" spans="2:6" x14ac:dyDescent="0.2">
      <c r="B4099" s="229" t="str">
        <f>IFERROR(IF(ForbDraft!A4114&lt;&gt;"",ROW(ForbDraft!A4114),""),"")</f>
        <v/>
      </c>
      <c r="C4099" s="230" t="str">
        <f>IFERROR(IF(ForbDraft!A4114&lt;&gt;"",ForbDraft!A4114,""),"")</f>
        <v/>
      </c>
      <c r="D4099" s="230" t="str">
        <f t="shared" ref="D4099:D4162" si="64">IF(F4099="pH לבדיקת גבול","pH",F4099)</f>
        <v/>
      </c>
      <c r="E4099" s="230" t="str">
        <f>IFERROR(IF(ForbDraft!L4114&lt;&gt;"",ABS(ForbDraft!L4114),""),"")</f>
        <v/>
      </c>
      <c r="F4099" s="230" t="str">
        <f>IFERROR(IF(ForbDraft!K4114&lt;&gt;"",ForbDraft!K4114,""),"")</f>
        <v/>
      </c>
    </row>
    <row r="4100" spans="2:6" x14ac:dyDescent="0.2">
      <c r="B4100" s="229" t="str">
        <f>IFERROR(IF(ForbDraft!A4115&lt;&gt;"",ROW(ForbDraft!A4115),""),"")</f>
        <v/>
      </c>
      <c r="C4100" s="230" t="str">
        <f>IFERROR(IF(ForbDraft!A4115&lt;&gt;"",ForbDraft!A4115,""),"")</f>
        <v/>
      </c>
      <c r="D4100" s="230" t="str">
        <f t="shared" si="64"/>
        <v/>
      </c>
      <c r="E4100" s="230" t="str">
        <f>IFERROR(IF(ForbDraft!L4115&lt;&gt;"",ABS(ForbDraft!L4115),""),"")</f>
        <v/>
      </c>
      <c r="F4100" s="230" t="str">
        <f>IFERROR(IF(ForbDraft!K4115&lt;&gt;"",ForbDraft!K4115,""),"")</f>
        <v/>
      </c>
    </row>
    <row r="4101" spans="2:6" x14ac:dyDescent="0.2">
      <c r="B4101" s="229" t="str">
        <f>IFERROR(IF(ForbDraft!A4116&lt;&gt;"",ROW(ForbDraft!A4116),""),"")</f>
        <v/>
      </c>
      <c r="C4101" s="230" t="str">
        <f>IFERROR(IF(ForbDraft!A4116&lt;&gt;"",ForbDraft!A4116,""),"")</f>
        <v/>
      </c>
      <c r="D4101" s="230" t="str">
        <f t="shared" si="64"/>
        <v/>
      </c>
      <c r="E4101" s="230" t="str">
        <f>IFERROR(IF(ForbDraft!L4116&lt;&gt;"",ABS(ForbDraft!L4116),""),"")</f>
        <v/>
      </c>
      <c r="F4101" s="230" t="str">
        <f>IFERROR(IF(ForbDraft!K4116&lt;&gt;"",ForbDraft!K4116,""),"")</f>
        <v/>
      </c>
    </row>
    <row r="4102" spans="2:6" x14ac:dyDescent="0.2">
      <c r="B4102" s="229" t="str">
        <f>IFERROR(IF(ForbDraft!A4117&lt;&gt;"",ROW(ForbDraft!A4117),""),"")</f>
        <v/>
      </c>
      <c r="C4102" s="230" t="str">
        <f>IFERROR(IF(ForbDraft!A4117&lt;&gt;"",ForbDraft!A4117,""),"")</f>
        <v/>
      </c>
      <c r="D4102" s="230" t="str">
        <f t="shared" si="64"/>
        <v/>
      </c>
      <c r="E4102" s="230" t="str">
        <f>IFERROR(IF(ForbDraft!L4117&lt;&gt;"",ABS(ForbDraft!L4117),""),"")</f>
        <v/>
      </c>
      <c r="F4102" s="230" t="str">
        <f>IFERROR(IF(ForbDraft!K4117&lt;&gt;"",ForbDraft!K4117,""),"")</f>
        <v/>
      </c>
    </row>
    <row r="4103" spans="2:6" x14ac:dyDescent="0.2">
      <c r="B4103" s="229" t="str">
        <f>IFERROR(IF(ForbDraft!A4118&lt;&gt;"",ROW(ForbDraft!A4118),""),"")</f>
        <v/>
      </c>
      <c r="C4103" s="230" t="str">
        <f>IFERROR(IF(ForbDraft!A4118&lt;&gt;"",ForbDraft!A4118,""),"")</f>
        <v/>
      </c>
      <c r="D4103" s="230" t="str">
        <f t="shared" si="64"/>
        <v/>
      </c>
      <c r="E4103" s="230" t="str">
        <f>IFERROR(IF(ForbDraft!L4118&lt;&gt;"",ABS(ForbDraft!L4118),""),"")</f>
        <v/>
      </c>
      <c r="F4103" s="230" t="str">
        <f>IFERROR(IF(ForbDraft!K4118&lt;&gt;"",ForbDraft!K4118,""),"")</f>
        <v/>
      </c>
    </row>
    <row r="4104" spans="2:6" x14ac:dyDescent="0.2">
      <c r="B4104" s="229" t="str">
        <f>IFERROR(IF(ForbDraft!A4119&lt;&gt;"",ROW(ForbDraft!A4119),""),"")</f>
        <v/>
      </c>
      <c r="C4104" s="230" t="str">
        <f>IFERROR(IF(ForbDraft!A4119&lt;&gt;"",ForbDraft!A4119,""),"")</f>
        <v/>
      </c>
      <c r="D4104" s="230" t="str">
        <f t="shared" si="64"/>
        <v/>
      </c>
      <c r="E4104" s="230" t="str">
        <f>IFERROR(IF(ForbDraft!L4119&lt;&gt;"",ABS(ForbDraft!L4119),""),"")</f>
        <v/>
      </c>
      <c r="F4104" s="230" t="str">
        <f>IFERROR(IF(ForbDraft!K4119&lt;&gt;"",ForbDraft!K4119,""),"")</f>
        <v/>
      </c>
    </row>
    <row r="4105" spans="2:6" x14ac:dyDescent="0.2">
      <c r="B4105" s="229" t="str">
        <f>IFERROR(IF(ForbDraft!A4120&lt;&gt;"",ROW(ForbDraft!A4120),""),"")</f>
        <v/>
      </c>
      <c r="C4105" s="230" t="str">
        <f>IFERROR(IF(ForbDraft!A4120&lt;&gt;"",ForbDraft!A4120,""),"")</f>
        <v/>
      </c>
      <c r="D4105" s="230" t="str">
        <f t="shared" si="64"/>
        <v/>
      </c>
      <c r="E4105" s="230" t="str">
        <f>IFERROR(IF(ForbDraft!L4120&lt;&gt;"",ABS(ForbDraft!L4120),""),"")</f>
        <v/>
      </c>
      <c r="F4105" s="230" t="str">
        <f>IFERROR(IF(ForbDraft!K4120&lt;&gt;"",ForbDraft!K4120,""),"")</f>
        <v/>
      </c>
    </row>
    <row r="4106" spans="2:6" x14ac:dyDescent="0.2">
      <c r="B4106" s="229" t="str">
        <f>IFERROR(IF(ForbDraft!A4121&lt;&gt;"",ROW(ForbDraft!A4121),""),"")</f>
        <v/>
      </c>
      <c r="C4106" s="230" t="str">
        <f>IFERROR(IF(ForbDraft!A4121&lt;&gt;"",ForbDraft!A4121,""),"")</f>
        <v/>
      </c>
      <c r="D4106" s="230" t="str">
        <f t="shared" si="64"/>
        <v/>
      </c>
      <c r="E4106" s="230" t="str">
        <f>IFERROR(IF(ForbDraft!L4121&lt;&gt;"",ABS(ForbDraft!L4121),""),"")</f>
        <v/>
      </c>
      <c r="F4106" s="230" t="str">
        <f>IFERROR(IF(ForbDraft!K4121&lt;&gt;"",ForbDraft!K4121,""),"")</f>
        <v/>
      </c>
    </row>
    <row r="4107" spans="2:6" x14ac:dyDescent="0.2">
      <c r="B4107" s="229" t="str">
        <f>IFERROR(IF(ForbDraft!A4122&lt;&gt;"",ROW(ForbDraft!A4122),""),"")</f>
        <v/>
      </c>
      <c r="C4107" s="230" t="str">
        <f>IFERROR(IF(ForbDraft!A4122&lt;&gt;"",ForbDraft!A4122,""),"")</f>
        <v/>
      </c>
      <c r="D4107" s="230" t="str">
        <f t="shared" si="64"/>
        <v/>
      </c>
      <c r="E4107" s="230" t="str">
        <f>IFERROR(IF(ForbDraft!L4122&lt;&gt;"",ABS(ForbDraft!L4122),""),"")</f>
        <v/>
      </c>
      <c r="F4107" s="230" t="str">
        <f>IFERROR(IF(ForbDraft!K4122&lt;&gt;"",ForbDraft!K4122,""),"")</f>
        <v/>
      </c>
    </row>
    <row r="4108" spans="2:6" x14ac:dyDescent="0.2">
      <c r="B4108" s="229" t="str">
        <f>IFERROR(IF(ForbDraft!A4123&lt;&gt;"",ROW(ForbDraft!A4123),""),"")</f>
        <v/>
      </c>
      <c r="C4108" s="230" t="str">
        <f>IFERROR(IF(ForbDraft!A4123&lt;&gt;"",ForbDraft!A4123,""),"")</f>
        <v/>
      </c>
      <c r="D4108" s="230" t="str">
        <f t="shared" si="64"/>
        <v/>
      </c>
      <c r="E4108" s="230" t="str">
        <f>IFERROR(IF(ForbDraft!L4123&lt;&gt;"",ABS(ForbDraft!L4123),""),"")</f>
        <v/>
      </c>
      <c r="F4108" s="230" t="str">
        <f>IFERROR(IF(ForbDraft!K4123&lt;&gt;"",ForbDraft!K4123,""),"")</f>
        <v/>
      </c>
    </row>
    <row r="4109" spans="2:6" x14ac:dyDescent="0.2">
      <c r="B4109" s="229" t="str">
        <f>IFERROR(IF(ForbDraft!A4124&lt;&gt;"",ROW(ForbDraft!A4124),""),"")</f>
        <v/>
      </c>
      <c r="C4109" s="230" t="str">
        <f>IFERROR(IF(ForbDraft!A4124&lt;&gt;"",ForbDraft!A4124,""),"")</f>
        <v/>
      </c>
      <c r="D4109" s="230" t="str">
        <f t="shared" si="64"/>
        <v/>
      </c>
      <c r="E4109" s="230" t="str">
        <f>IFERROR(IF(ForbDraft!L4124&lt;&gt;"",ABS(ForbDraft!L4124),""),"")</f>
        <v/>
      </c>
      <c r="F4109" s="230" t="str">
        <f>IFERROR(IF(ForbDraft!K4124&lt;&gt;"",ForbDraft!K4124,""),"")</f>
        <v/>
      </c>
    </row>
    <row r="4110" spans="2:6" x14ac:dyDescent="0.2">
      <c r="B4110" s="229" t="str">
        <f>IFERROR(IF(ForbDraft!A4125&lt;&gt;"",ROW(ForbDraft!A4125),""),"")</f>
        <v/>
      </c>
      <c r="C4110" s="230" t="str">
        <f>IFERROR(IF(ForbDraft!A4125&lt;&gt;"",ForbDraft!A4125,""),"")</f>
        <v/>
      </c>
      <c r="D4110" s="230" t="str">
        <f t="shared" si="64"/>
        <v/>
      </c>
      <c r="E4110" s="230" t="str">
        <f>IFERROR(IF(ForbDraft!L4125&lt;&gt;"",ABS(ForbDraft!L4125),""),"")</f>
        <v/>
      </c>
      <c r="F4110" s="230" t="str">
        <f>IFERROR(IF(ForbDraft!K4125&lt;&gt;"",ForbDraft!K4125,""),"")</f>
        <v/>
      </c>
    </row>
    <row r="4111" spans="2:6" x14ac:dyDescent="0.2">
      <c r="B4111" s="229" t="str">
        <f>IFERROR(IF(ForbDraft!A4126&lt;&gt;"",ROW(ForbDraft!A4126),""),"")</f>
        <v/>
      </c>
      <c r="C4111" s="230" t="str">
        <f>IFERROR(IF(ForbDraft!A4126&lt;&gt;"",ForbDraft!A4126,""),"")</f>
        <v/>
      </c>
      <c r="D4111" s="230" t="str">
        <f t="shared" si="64"/>
        <v/>
      </c>
      <c r="E4111" s="230" t="str">
        <f>IFERROR(IF(ForbDraft!L4126&lt;&gt;"",ABS(ForbDraft!L4126),""),"")</f>
        <v/>
      </c>
      <c r="F4111" s="230" t="str">
        <f>IFERROR(IF(ForbDraft!K4126&lt;&gt;"",ForbDraft!K4126,""),"")</f>
        <v/>
      </c>
    </row>
    <row r="4112" spans="2:6" x14ac:dyDescent="0.2">
      <c r="B4112" s="229" t="str">
        <f>IFERROR(IF(ForbDraft!A4127&lt;&gt;"",ROW(ForbDraft!A4127),""),"")</f>
        <v/>
      </c>
      <c r="C4112" s="230" t="str">
        <f>IFERROR(IF(ForbDraft!A4127&lt;&gt;"",ForbDraft!A4127,""),"")</f>
        <v/>
      </c>
      <c r="D4112" s="230" t="str">
        <f t="shared" si="64"/>
        <v/>
      </c>
      <c r="E4112" s="230" t="str">
        <f>IFERROR(IF(ForbDraft!L4127&lt;&gt;"",ABS(ForbDraft!L4127),""),"")</f>
        <v/>
      </c>
      <c r="F4112" s="230" t="str">
        <f>IFERROR(IF(ForbDraft!K4127&lt;&gt;"",ForbDraft!K4127,""),"")</f>
        <v/>
      </c>
    </row>
    <row r="4113" spans="2:6" x14ac:dyDescent="0.2">
      <c r="B4113" s="229" t="str">
        <f>IFERROR(IF(ForbDraft!A4128&lt;&gt;"",ROW(ForbDraft!A4128),""),"")</f>
        <v/>
      </c>
      <c r="C4113" s="230" t="str">
        <f>IFERROR(IF(ForbDraft!A4128&lt;&gt;"",ForbDraft!A4128,""),"")</f>
        <v/>
      </c>
      <c r="D4113" s="230" t="str">
        <f t="shared" si="64"/>
        <v/>
      </c>
      <c r="E4113" s="230" t="str">
        <f>IFERROR(IF(ForbDraft!L4128&lt;&gt;"",ABS(ForbDraft!L4128),""),"")</f>
        <v/>
      </c>
      <c r="F4113" s="230" t="str">
        <f>IFERROR(IF(ForbDraft!K4128&lt;&gt;"",ForbDraft!K4128,""),"")</f>
        <v/>
      </c>
    </row>
    <row r="4114" spans="2:6" x14ac:dyDescent="0.2">
      <c r="B4114" s="229" t="str">
        <f>IFERROR(IF(ForbDraft!A4129&lt;&gt;"",ROW(ForbDraft!A4129),""),"")</f>
        <v/>
      </c>
      <c r="C4114" s="230" t="str">
        <f>IFERROR(IF(ForbDraft!A4129&lt;&gt;"",ForbDraft!A4129,""),"")</f>
        <v/>
      </c>
      <c r="D4114" s="230" t="str">
        <f t="shared" si="64"/>
        <v/>
      </c>
      <c r="E4114" s="230" t="str">
        <f>IFERROR(IF(ForbDraft!L4129&lt;&gt;"",ABS(ForbDraft!L4129),""),"")</f>
        <v/>
      </c>
      <c r="F4114" s="230" t="str">
        <f>IFERROR(IF(ForbDraft!K4129&lt;&gt;"",ForbDraft!K4129,""),"")</f>
        <v/>
      </c>
    </row>
    <row r="4115" spans="2:6" x14ac:dyDescent="0.2">
      <c r="B4115" s="229" t="str">
        <f>IFERROR(IF(ForbDraft!A4130&lt;&gt;"",ROW(ForbDraft!A4130),""),"")</f>
        <v/>
      </c>
      <c r="C4115" s="230" t="str">
        <f>IFERROR(IF(ForbDraft!A4130&lt;&gt;"",ForbDraft!A4130,""),"")</f>
        <v/>
      </c>
      <c r="D4115" s="230" t="str">
        <f t="shared" si="64"/>
        <v/>
      </c>
      <c r="E4115" s="230" t="str">
        <f>IFERROR(IF(ForbDraft!L4130&lt;&gt;"",ABS(ForbDraft!L4130),""),"")</f>
        <v/>
      </c>
      <c r="F4115" s="230" t="str">
        <f>IFERROR(IF(ForbDraft!K4130&lt;&gt;"",ForbDraft!K4130,""),"")</f>
        <v/>
      </c>
    </row>
    <row r="4116" spans="2:6" x14ac:dyDescent="0.2">
      <c r="B4116" s="229" t="str">
        <f>IFERROR(IF(ForbDraft!A4131&lt;&gt;"",ROW(ForbDraft!A4131),""),"")</f>
        <v/>
      </c>
      <c r="C4116" s="230" t="str">
        <f>IFERROR(IF(ForbDraft!A4131&lt;&gt;"",ForbDraft!A4131,""),"")</f>
        <v/>
      </c>
      <c r="D4116" s="230" t="str">
        <f t="shared" si="64"/>
        <v/>
      </c>
      <c r="E4116" s="230" t="str">
        <f>IFERROR(IF(ForbDraft!L4131&lt;&gt;"",ABS(ForbDraft!L4131),""),"")</f>
        <v/>
      </c>
      <c r="F4116" s="230" t="str">
        <f>IFERROR(IF(ForbDraft!K4131&lt;&gt;"",ForbDraft!K4131,""),"")</f>
        <v/>
      </c>
    </row>
    <row r="4117" spans="2:6" x14ac:dyDescent="0.2">
      <c r="B4117" s="229" t="str">
        <f>IFERROR(IF(ForbDraft!A4132&lt;&gt;"",ROW(ForbDraft!A4132),""),"")</f>
        <v/>
      </c>
      <c r="C4117" s="230" t="str">
        <f>IFERROR(IF(ForbDraft!A4132&lt;&gt;"",ForbDraft!A4132,""),"")</f>
        <v/>
      </c>
      <c r="D4117" s="230" t="str">
        <f t="shared" si="64"/>
        <v/>
      </c>
      <c r="E4117" s="230" t="str">
        <f>IFERROR(IF(ForbDraft!L4132&lt;&gt;"",ABS(ForbDraft!L4132),""),"")</f>
        <v/>
      </c>
      <c r="F4117" s="230" t="str">
        <f>IFERROR(IF(ForbDraft!K4132&lt;&gt;"",ForbDraft!K4132,""),"")</f>
        <v/>
      </c>
    </row>
    <row r="4118" spans="2:6" x14ac:dyDescent="0.2">
      <c r="B4118" s="229" t="str">
        <f>IFERROR(IF(ForbDraft!A4133&lt;&gt;"",ROW(ForbDraft!A4133),""),"")</f>
        <v/>
      </c>
      <c r="C4118" s="230" t="str">
        <f>IFERROR(IF(ForbDraft!A4133&lt;&gt;"",ForbDraft!A4133,""),"")</f>
        <v/>
      </c>
      <c r="D4118" s="230" t="str">
        <f t="shared" si="64"/>
        <v/>
      </c>
      <c r="E4118" s="230" t="str">
        <f>IFERROR(IF(ForbDraft!L4133&lt;&gt;"",ABS(ForbDraft!L4133),""),"")</f>
        <v/>
      </c>
      <c r="F4118" s="230" t="str">
        <f>IFERROR(IF(ForbDraft!K4133&lt;&gt;"",ForbDraft!K4133,""),"")</f>
        <v/>
      </c>
    </row>
    <row r="4119" spans="2:6" x14ac:dyDescent="0.2">
      <c r="B4119" s="229" t="str">
        <f>IFERROR(IF(ForbDraft!A4134&lt;&gt;"",ROW(ForbDraft!A4134),""),"")</f>
        <v/>
      </c>
      <c r="C4119" s="230" t="str">
        <f>IFERROR(IF(ForbDraft!A4134&lt;&gt;"",ForbDraft!A4134,""),"")</f>
        <v/>
      </c>
      <c r="D4119" s="230" t="str">
        <f t="shared" si="64"/>
        <v/>
      </c>
      <c r="E4119" s="230" t="str">
        <f>IFERROR(IF(ForbDraft!L4134&lt;&gt;"",ABS(ForbDraft!L4134),""),"")</f>
        <v/>
      </c>
      <c r="F4119" s="230" t="str">
        <f>IFERROR(IF(ForbDraft!K4134&lt;&gt;"",ForbDraft!K4134,""),"")</f>
        <v/>
      </c>
    </row>
    <row r="4120" spans="2:6" x14ac:dyDescent="0.2">
      <c r="B4120" s="229" t="str">
        <f>IFERROR(IF(ForbDraft!A4135&lt;&gt;"",ROW(ForbDraft!A4135),""),"")</f>
        <v/>
      </c>
      <c r="C4120" s="230" t="str">
        <f>IFERROR(IF(ForbDraft!A4135&lt;&gt;"",ForbDraft!A4135,""),"")</f>
        <v/>
      </c>
      <c r="D4120" s="230" t="str">
        <f t="shared" si="64"/>
        <v/>
      </c>
      <c r="E4120" s="230" t="str">
        <f>IFERROR(IF(ForbDraft!L4135&lt;&gt;"",ABS(ForbDraft!L4135),""),"")</f>
        <v/>
      </c>
      <c r="F4120" s="230" t="str">
        <f>IFERROR(IF(ForbDraft!K4135&lt;&gt;"",ForbDraft!K4135,""),"")</f>
        <v/>
      </c>
    </row>
    <row r="4121" spans="2:6" x14ac:dyDescent="0.2">
      <c r="B4121" s="229" t="str">
        <f>IFERROR(IF(ForbDraft!A4136&lt;&gt;"",ROW(ForbDraft!A4136),""),"")</f>
        <v/>
      </c>
      <c r="C4121" s="230" t="str">
        <f>IFERROR(IF(ForbDraft!A4136&lt;&gt;"",ForbDraft!A4136,""),"")</f>
        <v/>
      </c>
      <c r="D4121" s="230" t="str">
        <f t="shared" si="64"/>
        <v/>
      </c>
      <c r="E4121" s="230" t="str">
        <f>IFERROR(IF(ForbDraft!L4136&lt;&gt;"",ABS(ForbDraft!L4136),""),"")</f>
        <v/>
      </c>
      <c r="F4121" s="230" t="str">
        <f>IFERROR(IF(ForbDraft!K4136&lt;&gt;"",ForbDraft!K4136,""),"")</f>
        <v/>
      </c>
    </row>
    <row r="4122" spans="2:6" x14ac:dyDescent="0.2">
      <c r="B4122" s="229" t="str">
        <f>IFERROR(IF(ForbDraft!A4137&lt;&gt;"",ROW(ForbDraft!A4137),""),"")</f>
        <v/>
      </c>
      <c r="C4122" s="230" t="str">
        <f>IFERROR(IF(ForbDraft!A4137&lt;&gt;"",ForbDraft!A4137,""),"")</f>
        <v/>
      </c>
      <c r="D4122" s="230" t="str">
        <f t="shared" si="64"/>
        <v/>
      </c>
      <c r="E4122" s="230" t="str">
        <f>IFERROR(IF(ForbDraft!L4137&lt;&gt;"",ABS(ForbDraft!L4137),""),"")</f>
        <v/>
      </c>
      <c r="F4122" s="230" t="str">
        <f>IFERROR(IF(ForbDraft!K4137&lt;&gt;"",ForbDraft!K4137,""),"")</f>
        <v/>
      </c>
    </row>
    <row r="4123" spans="2:6" x14ac:dyDescent="0.2">
      <c r="B4123" s="229" t="str">
        <f>IFERROR(IF(ForbDraft!A4138&lt;&gt;"",ROW(ForbDraft!A4138),""),"")</f>
        <v/>
      </c>
      <c r="C4123" s="230" t="str">
        <f>IFERROR(IF(ForbDraft!A4138&lt;&gt;"",ForbDraft!A4138,""),"")</f>
        <v/>
      </c>
      <c r="D4123" s="230" t="str">
        <f t="shared" si="64"/>
        <v/>
      </c>
      <c r="E4123" s="230" t="str">
        <f>IFERROR(IF(ForbDraft!L4138&lt;&gt;"",ABS(ForbDraft!L4138),""),"")</f>
        <v/>
      </c>
      <c r="F4123" s="230" t="str">
        <f>IFERROR(IF(ForbDraft!K4138&lt;&gt;"",ForbDraft!K4138,""),"")</f>
        <v/>
      </c>
    </row>
    <row r="4124" spans="2:6" x14ac:dyDescent="0.2">
      <c r="B4124" s="229" t="str">
        <f>IFERROR(IF(ForbDraft!A4139&lt;&gt;"",ROW(ForbDraft!A4139),""),"")</f>
        <v/>
      </c>
      <c r="C4124" s="230" t="str">
        <f>IFERROR(IF(ForbDraft!A4139&lt;&gt;"",ForbDraft!A4139,""),"")</f>
        <v/>
      </c>
      <c r="D4124" s="230" t="str">
        <f t="shared" si="64"/>
        <v/>
      </c>
      <c r="E4124" s="230" t="str">
        <f>IFERROR(IF(ForbDraft!L4139&lt;&gt;"",ABS(ForbDraft!L4139),""),"")</f>
        <v/>
      </c>
      <c r="F4124" s="230" t="str">
        <f>IFERROR(IF(ForbDraft!K4139&lt;&gt;"",ForbDraft!K4139,""),"")</f>
        <v/>
      </c>
    </row>
    <row r="4125" spans="2:6" x14ac:dyDescent="0.2">
      <c r="B4125" s="229" t="str">
        <f>IFERROR(IF(ForbDraft!A4140&lt;&gt;"",ROW(ForbDraft!A4140),""),"")</f>
        <v/>
      </c>
      <c r="C4125" s="230" t="str">
        <f>IFERROR(IF(ForbDraft!A4140&lt;&gt;"",ForbDraft!A4140,""),"")</f>
        <v/>
      </c>
      <c r="D4125" s="230" t="str">
        <f t="shared" si="64"/>
        <v/>
      </c>
      <c r="E4125" s="230" t="str">
        <f>IFERROR(IF(ForbDraft!L4140&lt;&gt;"",ABS(ForbDraft!L4140),""),"")</f>
        <v/>
      </c>
      <c r="F4125" s="230" t="str">
        <f>IFERROR(IF(ForbDraft!K4140&lt;&gt;"",ForbDraft!K4140,""),"")</f>
        <v/>
      </c>
    </row>
    <row r="4126" spans="2:6" x14ac:dyDescent="0.2">
      <c r="B4126" s="229" t="str">
        <f>IFERROR(IF(ForbDraft!A4141&lt;&gt;"",ROW(ForbDraft!A4141),""),"")</f>
        <v/>
      </c>
      <c r="C4126" s="230" t="str">
        <f>IFERROR(IF(ForbDraft!A4141&lt;&gt;"",ForbDraft!A4141,""),"")</f>
        <v/>
      </c>
      <c r="D4126" s="230" t="str">
        <f t="shared" si="64"/>
        <v/>
      </c>
      <c r="E4126" s="230" t="str">
        <f>IFERROR(IF(ForbDraft!L4141&lt;&gt;"",ABS(ForbDraft!L4141),""),"")</f>
        <v/>
      </c>
      <c r="F4126" s="230" t="str">
        <f>IFERROR(IF(ForbDraft!K4141&lt;&gt;"",ForbDraft!K4141,""),"")</f>
        <v/>
      </c>
    </row>
    <row r="4127" spans="2:6" x14ac:dyDescent="0.2">
      <c r="B4127" s="229" t="str">
        <f>IFERROR(IF(ForbDraft!A4142&lt;&gt;"",ROW(ForbDraft!A4142),""),"")</f>
        <v/>
      </c>
      <c r="C4127" s="230" t="str">
        <f>IFERROR(IF(ForbDraft!A4142&lt;&gt;"",ForbDraft!A4142,""),"")</f>
        <v/>
      </c>
      <c r="D4127" s="230" t="str">
        <f t="shared" si="64"/>
        <v/>
      </c>
      <c r="E4127" s="230" t="str">
        <f>IFERROR(IF(ForbDraft!L4142&lt;&gt;"",ABS(ForbDraft!L4142),""),"")</f>
        <v/>
      </c>
      <c r="F4127" s="230" t="str">
        <f>IFERROR(IF(ForbDraft!K4142&lt;&gt;"",ForbDraft!K4142,""),"")</f>
        <v/>
      </c>
    </row>
    <row r="4128" spans="2:6" x14ac:dyDescent="0.2">
      <c r="B4128" s="229" t="str">
        <f>IFERROR(IF(ForbDraft!A4143&lt;&gt;"",ROW(ForbDraft!A4143),""),"")</f>
        <v/>
      </c>
      <c r="C4128" s="230" t="str">
        <f>IFERROR(IF(ForbDraft!A4143&lt;&gt;"",ForbDraft!A4143,""),"")</f>
        <v/>
      </c>
      <c r="D4128" s="230" t="str">
        <f t="shared" si="64"/>
        <v/>
      </c>
      <c r="E4128" s="230" t="str">
        <f>IFERROR(IF(ForbDraft!L4143&lt;&gt;"",ABS(ForbDraft!L4143),""),"")</f>
        <v/>
      </c>
      <c r="F4128" s="230" t="str">
        <f>IFERROR(IF(ForbDraft!K4143&lt;&gt;"",ForbDraft!K4143,""),"")</f>
        <v/>
      </c>
    </row>
    <row r="4129" spans="2:6" x14ac:dyDescent="0.2">
      <c r="B4129" s="229" t="str">
        <f>IFERROR(IF(ForbDraft!A4144&lt;&gt;"",ROW(ForbDraft!A4144),""),"")</f>
        <v/>
      </c>
      <c r="C4129" s="230" t="str">
        <f>IFERROR(IF(ForbDraft!A4144&lt;&gt;"",ForbDraft!A4144,""),"")</f>
        <v/>
      </c>
      <c r="D4129" s="230" t="str">
        <f t="shared" si="64"/>
        <v/>
      </c>
      <c r="E4129" s="230" t="str">
        <f>IFERROR(IF(ForbDraft!L4144&lt;&gt;"",ABS(ForbDraft!L4144),""),"")</f>
        <v/>
      </c>
      <c r="F4129" s="230" t="str">
        <f>IFERROR(IF(ForbDraft!K4144&lt;&gt;"",ForbDraft!K4144,""),"")</f>
        <v/>
      </c>
    </row>
    <row r="4130" spans="2:6" x14ac:dyDescent="0.2">
      <c r="B4130" s="229" t="str">
        <f>IFERROR(IF(ForbDraft!A4145&lt;&gt;"",ROW(ForbDraft!A4145),""),"")</f>
        <v/>
      </c>
      <c r="C4130" s="230" t="str">
        <f>IFERROR(IF(ForbDraft!A4145&lt;&gt;"",ForbDraft!A4145,""),"")</f>
        <v/>
      </c>
      <c r="D4130" s="230" t="str">
        <f t="shared" si="64"/>
        <v/>
      </c>
      <c r="E4130" s="230" t="str">
        <f>IFERROR(IF(ForbDraft!L4145&lt;&gt;"",ABS(ForbDraft!L4145),""),"")</f>
        <v/>
      </c>
      <c r="F4130" s="230" t="str">
        <f>IFERROR(IF(ForbDraft!K4145&lt;&gt;"",ForbDraft!K4145,""),"")</f>
        <v/>
      </c>
    </row>
    <row r="4131" spans="2:6" x14ac:dyDescent="0.2">
      <c r="B4131" s="229" t="str">
        <f>IFERROR(IF(ForbDraft!A4146&lt;&gt;"",ROW(ForbDraft!A4146),""),"")</f>
        <v/>
      </c>
      <c r="C4131" s="230" t="str">
        <f>IFERROR(IF(ForbDraft!A4146&lt;&gt;"",ForbDraft!A4146,""),"")</f>
        <v/>
      </c>
      <c r="D4131" s="230" t="str">
        <f t="shared" si="64"/>
        <v/>
      </c>
      <c r="E4131" s="230" t="str">
        <f>IFERROR(IF(ForbDraft!L4146&lt;&gt;"",ABS(ForbDraft!L4146),""),"")</f>
        <v/>
      </c>
      <c r="F4131" s="230" t="str">
        <f>IFERROR(IF(ForbDraft!K4146&lt;&gt;"",ForbDraft!K4146,""),"")</f>
        <v/>
      </c>
    </row>
    <row r="4132" spans="2:6" x14ac:dyDescent="0.2">
      <c r="B4132" s="229" t="str">
        <f>IFERROR(IF(ForbDraft!A4147&lt;&gt;"",ROW(ForbDraft!A4147),""),"")</f>
        <v/>
      </c>
      <c r="C4132" s="230" t="str">
        <f>IFERROR(IF(ForbDraft!A4147&lt;&gt;"",ForbDraft!A4147,""),"")</f>
        <v/>
      </c>
      <c r="D4132" s="230" t="str">
        <f t="shared" si="64"/>
        <v/>
      </c>
      <c r="E4132" s="230" t="str">
        <f>IFERROR(IF(ForbDraft!L4147&lt;&gt;"",ABS(ForbDraft!L4147),""),"")</f>
        <v/>
      </c>
      <c r="F4132" s="230" t="str">
        <f>IFERROR(IF(ForbDraft!K4147&lt;&gt;"",ForbDraft!K4147,""),"")</f>
        <v/>
      </c>
    </row>
    <row r="4133" spans="2:6" x14ac:dyDescent="0.2">
      <c r="B4133" s="229" t="str">
        <f>IFERROR(IF(ForbDraft!A4148&lt;&gt;"",ROW(ForbDraft!A4148),""),"")</f>
        <v/>
      </c>
      <c r="C4133" s="230" t="str">
        <f>IFERROR(IF(ForbDraft!A4148&lt;&gt;"",ForbDraft!A4148,""),"")</f>
        <v/>
      </c>
      <c r="D4133" s="230" t="str">
        <f t="shared" si="64"/>
        <v/>
      </c>
      <c r="E4133" s="230" t="str">
        <f>IFERROR(IF(ForbDraft!L4148&lt;&gt;"",ABS(ForbDraft!L4148),""),"")</f>
        <v/>
      </c>
      <c r="F4133" s="230" t="str">
        <f>IFERROR(IF(ForbDraft!K4148&lt;&gt;"",ForbDraft!K4148,""),"")</f>
        <v/>
      </c>
    </row>
    <row r="4134" spans="2:6" x14ac:dyDescent="0.2">
      <c r="B4134" s="229" t="str">
        <f>IFERROR(IF(ForbDraft!A4149&lt;&gt;"",ROW(ForbDraft!A4149),""),"")</f>
        <v/>
      </c>
      <c r="C4134" s="230" t="str">
        <f>IFERROR(IF(ForbDraft!A4149&lt;&gt;"",ForbDraft!A4149,""),"")</f>
        <v/>
      </c>
      <c r="D4134" s="230" t="str">
        <f t="shared" si="64"/>
        <v/>
      </c>
      <c r="E4134" s="230" t="str">
        <f>IFERROR(IF(ForbDraft!L4149&lt;&gt;"",ABS(ForbDraft!L4149),""),"")</f>
        <v/>
      </c>
      <c r="F4134" s="230" t="str">
        <f>IFERROR(IF(ForbDraft!K4149&lt;&gt;"",ForbDraft!K4149,""),"")</f>
        <v/>
      </c>
    </row>
    <row r="4135" spans="2:6" x14ac:dyDescent="0.2">
      <c r="B4135" s="229" t="str">
        <f>IFERROR(IF(ForbDraft!A4150&lt;&gt;"",ROW(ForbDraft!A4150),""),"")</f>
        <v/>
      </c>
      <c r="C4135" s="230" t="str">
        <f>IFERROR(IF(ForbDraft!A4150&lt;&gt;"",ForbDraft!A4150,""),"")</f>
        <v/>
      </c>
      <c r="D4135" s="230" t="str">
        <f t="shared" si="64"/>
        <v/>
      </c>
      <c r="E4135" s="230" t="str">
        <f>IFERROR(IF(ForbDraft!L4150&lt;&gt;"",ABS(ForbDraft!L4150),""),"")</f>
        <v/>
      </c>
      <c r="F4135" s="230" t="str">
        <f>IFERROR(IF(ForbDraft!K4150&lt;&gt;"",ForbDraft!K4150,""),"")</f>
        <v/>
      </c>
    </row>
    <row r="4136" spans="2:6" x14ac:dyDescent="0.2">
      <c r="B4136" s="229" t="str">
        <f>IFERROR(IF(ForbDraft!A4151&lt;&gt;"",ROW(ForbDraft!A4151),""),"")</f>
        <v/>
      </c>
      <c r="C4136" s="230" t="str">
        <f>IFERROR(IF(ForbDraft!A4151&lt;&gt;"",ForbDraft!A4151,""),"")</f>
        <v/>
      </c>
      <c r="D4136" s="230" t="str">
        <f t="shared" si="64"/>
        <v/>
      </c>
      <c r="E4136" s="230" t="str">
        <f>IFERROR(IF(ForbDraft!L4151&lt;&gt;"",ABS(ForbDraft!L4151),""),"")</f>
        <v/>
      </c>
      <c r="F4136" s="230" t="str">
        <f>IFERROR(IF(ForbDraft!K4151&lt;&gt;"",ForbDraft!K4151,""),"")</f>
        <v/>
      </c>
    </row>
    <row r="4137" spans="2:6" x14ac:dyDescent="0.2">
      <c r="B4137" s="229" t="str">
        <f>IFERROR(IF(ForbDraft!A4152&lt;&gt;"",ROW(ForbDraft!A4152),""),"")</f>
        <v/>
      </c>
      <c r="C4137" s="230" t="str">
        <f>IFERROR(IF(ForbDraft!A4152&lt;&gt;"",ForbDraft!A4152,""),"")</f>
        <v/>
      </c>
      <c r="D4137" s="230" t="str">
        <f t="shared" si="64"/>
        <v/>
      </c>
      <c r="E4137" s="230" t="str">
        <f>IFERROR(IF(ForbDraft!L4152&lt;&gt;"",ABS(ForbDraft!L4152),""),"")</f>
        <v/>
      </c>
      <c r="F4137" s="230" t="str">
        <f>IFERROR(IF(ForbDraft!K4152&lt;&gt;"",ForbDraft!K4152,""),"")</f>
        <v/>
      </c>
    </row>
    <row r="4138" spans="2:6" x14ac:dyDescent="0.2">
      <c r="B4138" s="229" t="str">
        <f>IFERROR(IF(ForbDraft!A4153&lt;&gt;"",ROW(ForbDraft!A4153),""),"")</f>
        <v/>
      </c>
      <c r="C4138" s="230" t="str">
        <f>IFERROR(IF(ForbDraft!A4153&lt;&gt;"",ForbDraft!A4153,""),"")</f>
        <v/>
      </c>
      <c r="D4138" s="230" t="str">
        <f t="shared" si="64"/>
        <v/>
      </c>
      <c r="E4138" s="230" t="str">
        <f>IFERROR(IF(ForbDraft!L4153&lt;&gt;"",ABS(ForbDraft!L4153),""),"")</f>
        <v/>
      </c>
      <c r="F4138" s="230" t="str">
        <f>IFERROR(IF(ForbDraft!K4153&lt;&gt;"",ForbDraft!K4153,""),"")</f>
        <v/>
      </c>
    </row>
    <row r="4139" spans="2:6" x14ac:dyDescent="0.2">
      <c r="B4139" s="229" t="str">
        <f>IFERROR(IF(ForbDraft!A4154&lt;&gt;"",ROW(ForbDraft!A4154),""),"")</f>
        <v/>
      </c>
      <c r="C4139" s="230" t="str">
        <f>IFERROR(IF(ForbDraft!A4154&lt;&gt;"",ForbDraft!A4154,""),"")</f>
        <v/>
      </c>
      <c r="D4139" s="230" t="str">
        <f t="shared" si="64"/>
        <v/>
      </c>
      <c r="E4139" s="230" t="str">
        <f>IFERROR(IF(ForbDraft!L4154&lt;&gt;"",ABS(ForbDraft!L4154),""),"")</f>
        <v/>
      </c>
      <c r="F4139" s="230" t="str">
        <f>IFERROR(IF(ForbDraft!K4154&lt;&gt;"",ForbDraft!K4154,""),"")</f>
        <v/>
      </c>
    </row>
    <row r="4140" spans="2:6" x14ac:dyDescent="0.2">
      <c r="B4140" s="229" t="str">
        <f>IFERROR(IF(ForbDraft!A4155&lt;&gt;"",ROW(ForbDraft!A4155),""),"")</f>
        <v/>
      </c>
      <c r="C4140" s="230" t="str">
        <f>IFERROR(IF(ForbDraft!A4155&lt;&gt;"",ForbDraft!A4155,""),"")</f>
        <v/>
      </c>
      <c r="D4140" s="230" t="str">
        <f t="shared" si="64"/>
        <v/>
      </c>
      <c r="E4140" s="230" t="str">
        <f>IFERROR(IF(ForbDraft!L4155&lt;&gt;"",ABS(ForbDraft!L4155),""),"")</f>
        <v/>
      </c>
      <c r="F4140" s="230" t="str">
        <f>IFERROR(IF(ForbDraft!K4155&lt;&gt;"",ForbDraft!K4155,""),"")</f>
        <v/>
      </c>
    </row>
    <row r="4141" spans="2:6" x14ac:dyDescent="0.2">
      <c r="B4141" s="229" t="str">
        <f>IFERROR(IF(ForbDraft!A4156&lt;&gt;"",ROW(ForbDraft!A4156),""),"")</f>
        <v/>
      </c>
      <c r="C4141" s="230" t="str">
        <f>IFERROR(IF(ForbDraft!A4156&lt;&gt;"",ForbDraft!A4156,""),"")</f>
        <v/>
      </c>
      <c r="D4141" s="230" t="str">
        <f t="shared" si="64"/>
        <v/>
      </c>
      <c r="E4141" s="230" t="str">
        <f>IFERROR(IF(ForbDraft!L4156&lt;&gt;"",ABS(ForbDraft!L4156),""),"")</f>
        <v/>
      </c>
      <c r="F4141" s="230" t="str">
        <f>IFERROR(IF(ForbDraft!K4156&lt;&gt;"",ForbDraft!K4156,""),"")</f>
        <v/>
      </c>
    </row>
    <row r="4142" spans="2:6" x14ac:dyDescent="0.2">
      <c r="B4142" s="229" t="str">
        <f>IFERROR(IF(ForbDraft!A4157&lt;&gt;"",ROW(ForbDraft!A4157),""),"")</f>
        <v/>
      </c>
      <c r="C4142" s="230" t="str">
        <f>IFERROR(IF(ForbDraft!A4157&lt;&gt;"",ForbDraft!A4157,""),"")</f>
        <v/>
      </c>
      <c r="D4142" s="230" t="str">
        <f t="shared" si="64"/>
        <v/>
      </c>
      <c r="E4142" s="230" t="str">
        <f>IFERROR(IF(ForbDraft!L4157&lt;&gt;"",ABS(ForbDraft!L4157),""),"")</f>
        <v/>
      </c>
      <c r="F4142" s="230" t="str">
        <f>IFERROR(IF(ForbDraft!K4157&lt;&gt;"",ForbDraft!K4157,""),"")</f>
        <v/>
      </c>
    </row>
    <row r="4143" spans="2:6" x14ac:dyDescent="0.2">
      <c r="B4143" s="229" t="str">
        <f>IFERROR(IF(ForbDraft!A4158&lt;&gt;"",ROW(ForbDraft!A4158),""),"")</f>
        <v/>
      </c>
      <c r="C4143" s="230" t="str">
        <f>IFERROR(IF(ForbDraft!A4158&lt;&gt;"",ForbDraft!A4158,""),"")</f>
        <v/>
      </c>
      <c r="D4143" s="230" t="str">
        <f t="shared" si="64"/>
        <v/>
      </c>
      <c r="E4143" s="230" t="str">
        <f>IFERROR(IF(ForbDraft!L4158&lt;&gt;"",ABS(ForbDraft!L4158),""),"")</f>
        <v/>
      </c>
      <c r="F4143" s="230" t="str">
        <f>IFERROR(IF(ForbDraft!K4158&lt;&gt;"",ForbDraft!K4158,""),"")</f>
        <v/>
      </c>
    </row>
    <row r="4144" spans="2:6" x14ac:dyDescent="0.2">
      <c r="B4144" s="229" t="str">
        <f>IFERROR(IF(ForbDraft!A4159&lt;&gt;"",ROW(ForbDraft!A4159),""),"")</f>
        <v/>
      </c>
      <c r="C4144" s="230" t="str">
        <f>IFERROR(IF(ForbDraft!A4159&lt;&gt;"",ForbDraft!A4159,""),"")</f>
        <v/>
      </c>
      <c r="D4144" s="230" t="str">
        <f t="shared" si="64"/>
        <v/>
      </c>
      <c r="E4144" s="230" t="str">
        <f>IFERROR(IF(ForbDraft!L4159&lt;&gt;"",ABS(ForbDraft!L4159),""),"")</f>
        <v/>
      </c>
      <c r="F4144" s="230" t="str">
        <f>IFERROR(IF(ForbDraft!K4159&lt;&gt;"",ForbDraft!K4159,""),"")</f>
        <v/>
      </c>
    </row>
    <row r="4145" spans="2:6" x14ac:dyDescent="0.2">
      <c r="B4145" s="229" t="str">
        <f>IFERROR(IF(ForbDraft!A4160&lt;&gt;"",ROW(ForbDraft!A4160),""),"")</f>
        <v/>
      </c>
      <c r="C4145" s="230" t="str">
        <f>IFERROR(IF(ForbDraft!A4160&lt;&gt;"",ForbDraft!A4160,""),"")</f>
        <v/>
      </c>
      <c r="D4145" s="230" t="str">
        <f t="shared" si="64"/>
        <v/>
      </c>
      <c r="E4145" s="230" t="str">
        <f>IFERROR(IF(ForbDraft!L4160&lt;&gt;"",ABS(ForbDraft!L4160),""),"")</f>
        <v/>
      </c>
      <c r="F4145" s="230" t="str">
        <f>IFERROR(IF(ForbDraft!K4160&lt;&gt;"",ForbDraft!K4160,""),"")</f>
        <v/>
      </c>
    </row>
    <row r="4146" spans="2:6" x14ac:dyDescent="0.2">
      <c r="B4146" s="229" t="str">
        <f>IFERROR(IF(ForbDraft!A4161&lt;&gt;"",ROW(ForbDraft!A4161),""),"")</f>
        <v/>
      </c>
      <c r="C4146" s="230" t="str">
        <f>IFERROR(IF(ForbDraft!A4161&lt;&gt;"",ForbDraft!A4161,""),"")</f>
        <v/>
      </c>
      <c r="D4146" s="230" t="str">
        <f t="shared" si="64"/>
        <v/>
      </c>
      <c r="E4146" s="230" t="str">
        <f>IFERROR(IF(ForbDraft!L4161&lt;&gt;"",ABS(ForbDraft!L4161),""),"")</f>
        <v/>
      </c>
      <c r="F4146" s="230" t="str">
        <f>IFERROR(IF(ForbDraft!K4161&lt;&gt;"",ForbDraft!K4161,""),"")</f>
        <v/>
      </c>
    </row>
    <row r="4147" spans="2:6" x14ac:dyDescent="0.2">
      <c r="B4147" s="229" t="str">
        <f>IFERROR(IF(ForbDraft!A4162&lt;&gt;"",ROW(ForbDraft!A4162),""),"")</f>
        <v/>
      </c>
      <c r="C4147" s="230" t="str">
        <f>IFERROR(IF(ForbDraft!A4162&lt;&gt;"",ForbDraft!A4162,""),"")</f>
        <v/>
      </c>
      <c r="D4147" s="230" t="str">
        <f t="shared" si="64"/>
        <v/>
      </c>
      <c r="E4147" s="230" t="str">
        <f>IFERROR(IF(ForbDraft!L4162&lt;&gt;"",ABS(ForbDraft!L4162),""),"")</f>
        <v/>
      </c>
      <c r="F4147" s="230" t="str">
        <f>IFERROR(IF(ForbDraft!K4162&lt;&gt;"",ForbDraft!K4162,""),"")</f>
        <v/>
      </c>
    </row>
    <row r="4148" spans="2:6" x14ac:dyDescent="0.2">
      <c r="B4148" s="229" t="str">
        <f>IFERROR(IF(ForbDraft!A4163&lt;&gt;"",ROW(ForbDraft!A4163),""),"")</f>
        <v/>
      </c>
      <c r="C4148" s="230" t="str">
        <f>IFERROR(IF(ForbDraft!A4163&lt;&gt;"",ForbDraft!A4163,""),"")</f>
        <v/>
      </c>
      <c r="D4148" s="230" t="str">
        <f t="shared" si="64"/>
        <v/>
      </c>
      <c r="E4148" s="230" t="str">
        <f>IFERROR(IF(ForbDraft!L4163&lt;&gt;"",ABS(ForbDraft!L4163),""),"")</f>
        <v/>
      </c>
      <c r="F4148" s="230" t="str">
        <f>IFERROR(IF(ForbDraft!K4163&lt;&gt;"",ForbDraft!K4163,""),"")</f>
        <v/>
      </c>
    </row>
    <row r="4149" spans="2:6" x14ac:dyDescent="0.2">
      <c r="B4149" s="229" t="str">
        <f>IFERROR(IF(ForbDraft!A4164&lt;&gt;"",ROW(ForbDraft!A4164),""),"")</f>
        <v/>
      </c>
      <c r="C4149" s="230" t="str">
        <f>IFERROR(IF(ForbDraft!A4164&lt;&gt;"",ForbDraft!A4164,""),"")</f>
        <v/>
      </c>
      <c r="D4149" s="230" t="str">
        <f t="shared" si="64"/>
        <v/>
      </c>
      <c r="E4149" s="230" t="str">
        <f>IFERROR(IF(ForbDraft!L4164&lt;&gt;"",ABS(ForbDraft!L4164),""),"")</f>
        <v/>
      </c>
      <c r="F4149" s="230" t="str">
        <f>IFERROR(IF(ForbDraft!K4164&lt;&gt;"",ForbDraft!K4164,""),"")</f>
        <v/>
      </c>
    </row>
    <row r="4150" spans="2:6" x14ac:dyDescent="0.2">
      <c r="B4150" s="229" t="str">
        <f>IFERROR(IF(ForbDraft!A4165&lt;&gt;"",ROW(ForbDraft!A4165),""),"")</f>
        <v/>
      </c>
      <c r="C4150" s="230" t="str">
        <f>IFERROR(IF(ForbDraft!A4165&lt;&gt;"",ForbDraft!A4165,""),"")</f>
        <v/>
      </c>
      <c r="D4150" s="230" t="str">
        <f t="shared" si="64"/>
        <v/>
      </c>
      <c r="E4150" s="230" t="str">
        <f>IFERROR(IF(ForbDraft!L4165&lt;&gt;"",ABS(ForbDraft!L4165),""),"")</f>
        <v/>
      </c>
      <c r="F4150" s="230" t="str">
        <f>IFERROR(IF(ForbDraft!K4165&lt;&gt;"",ForbDraft!K4165,""),"")</f>
        <v/>
      </c>
    </row>
    <row r="4151" spans="2:6" x14ac:dyDescent="0.2">
      <c r="B4151" s="229" t="str">
        <f>IFERROR(IF(ForbDraft!A4166&lt;&gt;"",ROW(ForbDraft!A4166),""),"")</f>
        <v/>
      </c>
      <c r="C4151" s="230" t="str">
        <f>IFERROR(IF(ForbDraft!A4166&lt;&gt;"",ForbDraft!A4166,""),"")</f>
        <v/>
      </c>
      <c r="D4151" s="230" t="str">
        <f t="shared" si="64"/>
        <v/>
      </c>
      <c r="E4151" s="230" t="str">
        <f>IFERROR(IF(ForbDraft!L4166&lt;&gt;"",ABS(ForbDraft!L4166),""),"")</f>
        <v/>
      </c>
      <c r="F4151" s="230" t="str">
        <f>IFERROR(IF(ForbDraft!K4166&lt;&gt;"",ForbDraft!K4166,""),"")</f>
        <v/>
      </c>
    </row>
    <row r="4152" spans="2:6" x14ac:dyDescent="0.2">
      <c r="B4152" s="229" t="str">
        <f>IFERROR(IF(ForbDraft!A4167&lt;&gt;"",ROW(ForbDraft!A4167),""),"")</f>
        <v/>
      </c>
      <c r="C4152" s="230" t="str">
        <f>IFERROR(IF(ForbDraft!A4167&lt;&gt;"",ForbDraft!A4167,""),"")</f>
        <v/>
      </c>
      <c r="D4152" s="230" t="str">
        <f t="shared" si="64"/>
        <v/>
      </c>
      <c r="E4152" s="230" t="str">
        <f>IFERROR(IF(ForbDraft!L4167&lt;&gt;"",ABS(ForbDraft!L4167),""),"")</f>
        <v/>
      </c>
      <c r="F4152" s="230" t="str">
        <f>IFERROR(IF(ForbDraft!K4167&lt;&gt;"",ForbDraft!K4167,""),"")</f>
        <v/>
      </c>
    </row>
    <row r="4153" spans="2:6" x14ac:dyDescent="0.2">
      <c r="B4153" s="229" t="str">
        <f>IFERROR(IF(ForbDraft!A4168&lt;&gt;"",ROW(ForbDraft!A4168),""),"")</f>
        <v/>
      </c>
      <c r="C4153" s="230" t="str">
        <f>IFERROR(IF(ForbDraft!A4168&lt;&gt;"",ForbDraft!A4168,""),"")</f>
        <v/>
      </c>
      <c r="D4153" s="230" t="str">
        <f t="shared" si="64"/>
        <v/>
      </c>
      <c r="E4153" s="230" t="str">
        <f>IFERROR(IF(ForbDraft!L4168&lt;&gt;"",ABS(ForbDraft!L4168),""),"")</f>
        <v/>
      </c>
      <c r="F4153" s="230" t="str">
        <f>IFERROR(IF(ForbDraft!K4168&lt;&gt;"",ForbDraft!K4168,""),"")</f>
        <v/>
      </c>
    </row>
    <row r="4154" spans="2:6" x14ac:dyDescent="0.2">
      <c r="B4154" s="229" t="str">
        <f>IFERROR(IF(ForbDraft!A4169&lt;&gt;"",ROW(ForbDraft!A4169),""),"")</f>
        <v/>
      </c>
      <c r="C4154" s="230" t="str">
        <f>IFERROR(IF(ForbDraft!A4169&lt;&gt;"",ForbDraft!A4169,""),"")</f>
        <v/>
      </c>
      <c r="D4154" s="230" t="str">
        <f t="shared" si="64"/>
        <v/>
      </c>
      <c r="E4154" s="230" t="str">
        <f>IFERROR(IF(ForbDraft!L4169&lt;&gt;"",ABS(ForbDraft!L4169),""),"")</f>
        <v/>
      </c>
      <c r="F4154" s="230" t="str">
        <f>IFERROR(IF(ForbDraft!K4169&lt;&gt;"",ForbDraft!K4169,""),"")</f>
        <v/>
      </c>
    </row>
    <row r="4155" spans="2:6" x14ac:dyDescent="0.2">
      <c r="B4155" s="229" t="str">
        <f>IFERROR(IF(ForbDraft!A4170&lt;&gt;"",ROW(ForbDraft!A4170),""),"")</f>
        <v/>
      </c>
      <c r="C4155" s="230" t="str">
        <f>IFERROR(IF(ForbDraft!A4170&lt;&gt;"",ForbDraft!A4170,""),"")</f>
        <v/>
      </c>
      <c r="D4155" s="230" t="str">
        <f t="shared" si="64"/>
        <v/>
      </c>
      <c r="E4155" s="230" t="str">
        <f>IFERROR(IF(ForbDraft!L4170&lt;&gt;"",ABS(ForbDraft!L4170),""),"")</f>
        <v/>
      </c>
      <c r="F4155" s="230" t="str">
        <f>IFERROR(IF(ForbDraft!K4170&lt;&gt;"",ForbDraft!K4170,""),"")</f>
        <v/>
      </c>
    </row>
    <row r="4156" spans="2:6" x14ac:dyDescent="0.2">
      <c r="B4156" s="229" t="str">
        <f>IFERROR(IF(ForbDraft!A4171&lt;&gt;"",ROW(ForbDraft!A4171),""),"")</f>
        <v/>
      </c>
      <c r="C4156" s="230" t="str">
        <f>IFERROR(IF(ForbDraft!A4171&lt;&gt;"",ForbDraft!A4171,""),"")</f>
        <v/>
      </c>
      <c r="D4156" s="230" t="str">
        <f t="shared" si="64"/>
        <v/>
      </c>
      <c r="E4156" s="230" t="str">
        <f>IFERROR(IF(ForbDraft!L4171&lt;&gt;"",ABS(ForbDraft!L4171),""),"")</f>
        <v/>
      </c>
      <c r="F4156" s="230" t="str">
        <f>IFERROR(IF(ForbDraft!K4171&lt;&gt;"",ForbDraft!K4171,""),"")</f>
        <v/>
      </c>
    </row>
    <row r="4157" spans="2:6" x14ac:dyDescent="0.2">
      <c r="B4157" s="229" t="str">
        <f>IFERROR(IF(ForbDraft!A4172&lt;&gt;"",ROW(ForbDraft!A4172),""),"")</f>
        <v/>
      </c>
      <c r="C4157" s="230" t="str">
        <f>IFERROR(IF(ForbDraft!A4172&lt;&gt;"",ForbDraft!A4172,""),"")</f>
        <v/>
      </c>
      <c r="D4157" s="230" t="str">
        <f t="shared" si="64"/>
        <v/>
      </c>
      <c r="E4157" s="230" t="str">
        <f>IFERROR(IF(ForbDraft!L4172&lt;&gt;"",ABS(ForbDraft!L4172),""),"")</f>
        <v/>
      </c>
      <c r="F4157" s="230" t="str">
        <f>IFERROR(IF(ForbDraft!K4172&lt;&gt;"",ForbDraft!K4172,""),"")</f>
        <v/>
      </c>
    </row>
    <row r="4158" spans="2:6" x14ac:dyDescent="0.2">
      <c r="B4158" s="229" t="str">
        <f>IFERROR(IF(ForbDraft!A4173&lt;&gt;"",ROW(ForbDraft!A4173),""),"")</f>
        <v/>
      </c>
      <c r="C4158" s="230" t="str">
        <f>IFERROR(IF(ForbDraft!A4173&lt;&gt;"",ForbDraft!A4173,""),"")</f>
        <v/>
      </c>
      <c r="D4158" s="230" t="str">
        <f t="shared" si="64"/>
        <v/>
      </c>
      <c r="E4158" s="230" t="str">
        <f>IFERROR(IF(ForbDraft!L4173&lt;&gt;"",ABS(ForbDraft!L4173),""),"")</f>
        <v/>
      </c>
      <c r="F4158" s="230" t="str">
        <f>IFERROR(IF(ForbDraft!K4173&lt;&gt;"",ForbDraft!K4173,""),"")</f>
        <v/>
      </c>
    </row>
    <row r="4159" spans="2:6" x14ac:dyDescent="0.2">
      <c r="B4159" s="229" t="str">
        <f>IFERROR(IF(ForbDraft!A4174&lt;&gt;"",ROW(ForbDraft!A4174),""),"")</f>
        <v/>
      </c>
      <c r="C4159" s="230" t="str">
        <f>IFERROR(IF(ForbDraft!A4174&lt;&gt;"",ForbDraft!A4174,""),"")</f>
        <v/>
      </c>
      <c r="D4159" s="230" t="str">
        <f t="shared" si="64"/>
        <v/>
      </c>
      <c r="E4159" s="230" t="str">
        <f>IFERROR(IF(ForbDraft!L4174&lt;&gt;"",ABS(ForbDraft!L4174),""),"")</f>
        <v/>
      </c>
      <c r="F4159" s="230" t="str">
        <f>IFERROR(IF(ForbDraft!K4174&lt;&gt;"",ForbDraft!K4174,""),"")</f>
        <v/>
      </c>
    </row>
    <row r="4160" spans="2:6" x14ac:dyDescent="0.2">
      <c r="B4160" s="229" t="str">
        <f>IFERROR(IF(ForbDraft!A4175&lt;&gt;"",ROW(ForbDraft!A4175),""),"")</f>
        <v/>
      </c>
      <c r="C4160" s="230" t="str">
        <f>IFERROR(IF(ForbDraft!A4175&lt;&gt;"",ForbDraft!A4175,""),"")</f>
        <v/>
      </c>
      <c r="D4160" s="230" t="str">
        <f t="shared" si="64"/>
        <v/>
      </c>
      <c r="E4160" s="230" t="str">
        <f>IFERROR(IF(ForbDraft!L4175&lt;&gt;"",ABS(ForbDraft!L4175),""),"")</f>
        <v/>
      </c>
      <c r="F4160" s="230" t="str">
        <f>IFERROR(IF(ForbDraft!K4175&lt;&gt;"",ForbDraft!K4175,""),"")</f>
        <v/>
      </c>
    </row>
    <row r="4161" spans="2:6" x14ac:dyDescent="0.2">
      <c r="B4161" s="229" t="str">
        <f>IFERROR(IF(ForbDraft!A4176&lt;&gt;"",ROW(ForbDraft!A4176),""),"")</f>
        <v/>
      </c>
      <c r="C4161" s="230" t="str">
        <f>IFERROR(IF(ForbDraft!A4176&lt;&gt;"",ForbDraft!A4176,""),"")</f>
        <v/>
      </c>
      <c r="D4161" s="230" t="str">
        <f t="shared" si="64"/>
        <v/>
      </c>
      <c r="E4161" s="230" t="str">
        <f>IFERROR(IF(ForbDraft!L4176&lt;&gt;"",ABS(ForbDraft!L4176),""),"")</f>
        <v/>
      </c>
      <c r="F4161" s="230" t="str">
        <f>IFERROR(IF(ForbDraft!K4176&lt;&gt;"",ForbDraft!K4176,""),"")</f>
        <v/>
      </c>
    </row>
    <row r="4162" spans="2:6" x14ac:dyDescent="0.2">
      <c r="B4162" s="229" t="str">
        <f>IFERROR(IF(ForbDraft!A4177&lt;&gt;"",ROW(ForbDraft!A4177),""),"")</f>
        <v/>
      </c>
      <c r="C4162" s="230" t="str">
        <f>IFERROR(IF(ForbDraft!A4177&lt;&gt;"",ForbDraft!A4177,""),"")</f>
        <v/>
      </c>
      <c r="D4162" s="230" t="str">
        <f t="shared" si="64"/>
        <v/>
      </c>
      <c r="E4162" s="230" t="str">
        <f>IFERROR(IF(ForbDraft!L4177&lt;&gt;"",ABS(ForbDraft!L4177),""),"")</f>
        <v/>
      </c>
      <c r="F4162" s="230" t="str">
        <f>IFERROR(IF(ForbDraft!K4177&lt;&gt;"",ForbDraft!K4177,""),"")</f>
        <v/>
      </c>
    </row>
    <row r="4163" spans="2:6" x14ac:dyDescent="0.2">
      <c r="B4163" s="229" t="str">
        <f>IFERROR(IF(ForbDraft!A4178&lt;&gt;"",ROW(ForbDraft!A4178),""),"")</f>
        <v/>
      </c>
      <c r="C4163" s="230" t="str">
        <f>IFERROR(IF(ForbDraft!A4178&lt;&gt;"",ForbDraft!A4178,""),"")</f>
        <v/>
      </c>
      <c r="D4163" s="230" t="str">
        <f t="shared" ref="D4163:D4226" si="65">IF(F4163="pH לבדיקת גבול","pH",F4163)</f>
        <v/>
      </c>
      <c r="E4163" s="230" t="str">
        <f>IFERROR(IF(ForbDraft!L4178&lt;&gt;"",ABS(ForbDraft!L4178),""),"")</f>
        <v/>
      </c>
      <c r="F4163" s="230" t="str">
        <f>IFERROR(IF(ForbDraft!K4178&lt;&gt;"",ForbDraft!K4178,""),"")</f>
        <v/>
      </c>
    </row>
    <row r="4164" spans="2:6" x14ac:dyDescent="0.2">
      <c r="B4164" s="229" t="str">
        <f>IFERROR(IF(ForbDraft!A4179&lt;&gt;"",ROW(ForbDraft!A4179),""),"")</f>
        <v/>
      </c>
      <c r="C4164" s="230" t="str">
        <f>IFERROR(IF(ForbDraft!A4179&lt;&gt;"",ForbDraft!A4179,""),"")</f>
        <v/>
      </c>
      <c r="D4164" s="230" t="str">
        <f t="shared" si="65"/>
        <v/>
      </c>
      <c r="E4164" s="230" t="str">
        <f>IFERROR(IF(ForbDraft!L4179&lt;&gt;"",ABS(ForbDraft!L4179),""),"")</f>
        <v/>
      </c>
      <c r="F4164" s="230" t="str">
        <f>IFERROR(IF(ForbDraft!K4179&lt;&gt;"",ForbDraft!K4179,""),"")</f>
        <v/>
      </c>
    </row>
    <row r="4165" spans="2:6" x14ac:dyDescent="0.2">
      <c r="B4165" s="229" t="str">
        <f>IFERROR(IF(ForbDraft!A4180&lt;&gt;"",ROW(ForbDraft!A4180),""),"")</f>
        <v/>
      </c>
      <c r="C4165" s="230" t="str">
        <f>IFERROR(IF(ForbDraft!A4180&lt;&gt;"",ForbDraft!A4180,""),"")</f>
        <v/>
      </c>
      <c r="D4165" s="230" t="str">
        <f t="shared" si="65"/>
        <v/>
      </c>
      <c r="E4165" s="230" t="str">
        <f>IFERROR(IF(ForbDraft!L4180&lt;&gt;"",ABS(ForbDraft!L4180),""),"")</f>
        <v/>
      </c>
      <c r="F4165" s="230" t="str">
        <f>IFERROR(IF(ForbDraft!K4180&lt;&gt;"",ForbDraft!K4180,""),"")</f>
        <v/>
      </c>
    </row>
    <row r="4166" spans="2:6" x14ac:dyDescent="0.2">
      <c r="B4166" s="229" t="str">
        <f>IFERROR(IF(ForbDraft!A4181&lt;&gt;"",ROW(ForbDraft!A4181),""),"")</f>
        <v/>
      </c>
      <c r="C4166" s="230" t="str">
        <f>IFERROR(IF(ForbDraft!A4181&lt;&gt;"",ForbDraft!A4181,""),"")</f>
        <v/>
      </c>
      <c r="D4166" s="230" t="str">
        <f t="shared" si="65"/>
        <v/>
      </c>
      <c r="E4166" s="230" t="str">
        <f>IFERROR(IF(ForbDraft!L4181&lt;&gt;"",ABS(ForbDraft!L4181),""),"")</f>
        <v/>
      </c>
      <c r="F4166" s="230" t="str">
        <f>IFERROR(IF(ForbDraft!K4181&lt;&gt;"",ForbDraft!K4181,""),"")</f>
        <v/>
      </c>
    </row>
    <row r="4167" spans="2:6" x14ac:dyDescent="0.2">
      <c r="B4167" s="229" t="str">
        <f>IFERROR(IF(ForbDraft!A4182&lt;&gt;"",ROW(ForbDraft!A4182),""),"")</f>
        <v/>
      </c>
      <c r="C4167" s="230" t="str">
        <f>IFERROR(IF(ForbDraft!A4182&lt;&gt;"",ForbDraft!A4182,""),"")</f>
        <v/>
      </c>
      <c r="D4167" s="230" t="str">
        <f t="shared" si="65"/>
        <v/>
      </c>
      <c r="E4167" s="230" t="str">
        <f>IFERROR(IF(ForbDraft!L4182&lt;&gt;"",ABS(ForbDraft!L4182),""),"")</f>
        <v/>
      </c>
      <c r="F4167" s="230" t="str">
        <f>IFERROR(IF(ForbDraft!K4182&lt;&gt;"",ForbDraft!K4182,""),"")</f>
        <v/>
      </c>
    </row>
    <row r="4168" spans="2:6" x14ac:dyDescent="0.2">
      <c r="B4168" s="229" t="str">
        <f>IFERROR(IF(ForbDraft!A4183&lt;&gt;"",ROW(ForbDraft!A4183),""),"")</f>
        <v/>
      </c>
      <c r="C4168" s="230" t="str">
        <f>IFERROR(IF(ForbDraft!A4183&lt;&gt;"",ForbDraft!A4183,""),"")</f>
        <v/>
      </c>
      <c r="D4168" s="230" t="str">
        <f t="shared" si="65"/>
        <v/>
      </c>
      <c r="E4168" s="230" t="str">
        <f>IFERROR(IF(ForbDraft!L4183&lt;&gt;"",ABS(ForbDraft!L4183),""),"")</f>
        <v/>
      </c>
      <c r="F4168" s="230" t="str">
        <f>IFERROR(IF(ForbDraft!K4183&lt;&gt;"",ForbDraft!K4183,""),"")</f>
        <v/>
      </c>
    </row>
    <row r="4169" spans="2:6" x14ac:dyDescent="0.2">
      <c r="B4169" s="229" t="str">
        <f>IFERROR(IF(ForbDraft!A4184&lt;&gt;"",ROW(ForbDraft!A4184),""),"")</f>
        <v/>
      </c>
      <c r="C4169" s="230" t="str">
        <f>IFERROR(IF(ForbDraft!A4184&lt;&gt;"",ForbDraft!A4184,""),"")</f>
        <v/>
      </c>
      <c r="D4169" s="230" t="str">
        <f t="shared" si="65"/>
        <v/>
      </c>
      <c r="E4169" s="230" t="str">
        <f>IFERROR(IF(ForbDraft!L4184&lt;&gt;"",ABS(ForbDraft!L4184),""),"")</f>
        <v/>
      </c>
      <c r="F4169" s="230" t="str">
        <f>IFERROR(IF(ForbDraft!K4184&lt;&gt;"",ForbDraft!K4184,""),"")</f>
        <v/>
      </c>
    </row>
    <row r="4170" spans="2:6" x14ac:dyDescent="0.2">
      <c r="B4170" s="229" t="str">
        <f>IFERROR(IF(ForbDraft!A4185&lt;&gt;"",ROW(ForbDraft!A4185),""),"")</f>
        <v/>
      </c>
      <c r="C4170" s="230" t="str">
        <f>IFERROR(IF(ForbDraft!A4185&lt;&gt;"",ForbDraft!A4185,""),"")</f>
        <v/>
      </c>
      <c r="D4170" s="230" t="str">
        <f t="shared" si="65"/>
        <v/>
      </c>
      <c r="E4170" s="230" t="str">
        <f>IFERROR(IF(ForbDraft!L4185&lt;&gt;"",ABS(ForbDraft!L4185),""),"")</f>
        <v/>
      </c>
      <c r="F4170" s="230" t="str">
        <f>IFERROR(IF(ForbDraft!K4185&lt;&gt;"",ForbDraft!K4185,""),"")</f>
        <v/>
      </c>
    </row>
    <row r="4171" spans="2:6" x14ac:dyDescent="0.2">
      <c r="B4171" s="229" t="str">
        <f>IFERROR(IF(ForbDraft!A4186&lt;&gt;"",ROW(ForbDraft!A4186),""),"")</f>
        <v/>
      </c>
      <c r="C4171" s="230" t="str">
        <f>IFERROR(IF(ForbDraft!A4186&lt;&gt;"",ForbDraft!A4186,""),"")</f>
        <v/>
      </c>
      <c r="D4171" s="230" t="str">
        <f t="shared" si="65"/>
        <v/>
      </c>
      <c r="E4171" s="230" t="str">
        <f>IFERROR(IF(ForbDraft!L4186&lt;&gt;"",ABS(ForbDraft!L4186),""),"")</f>
        <v/>
      </c>
      <c r="F4171" s="230" t="str">
        <f>IFERROR(IF(ForbDraft!K4186&lt;&gt;"",ForbDraft!K4186,""),"")</f>
        <v/>
      </c>
    </row>
    <row r="4172" spans="2:6" x14ac:dyDescent="0.2">
      <c r="B4172" s="229" t="str">
        <f>IFERROR(IF(ForbDraft!A4187&lt;&gt;"",ROW(ForbDraft!A4187),""),"")</f>
        <v/>
      </c>
      <c r="C4172" s="230" t="str">
        <f>IFERROR(IF(ForbDraft!A4187&lt;&gt;"",ForbDraft!A4187,""),"")</f>
        <v/>
      </c>
      <c r="D4172" s="230" t="str">
        <f t="shared" si="65"/>
        <v/>
      </c>
      <c r="E4172" s="230" t="str">
        <f>IFERROR(IF(ForbDraft!L4187&lt;&gt;"",ABS(ForbDraft!L4187),""),"")</f>
        <v/>
      </c>
      <c r="F4172" s="230" t="str">
        <f>IFERROR(IF(ForbDraft!K4187&lt;&gt;"",ForbDraft!K4187,""),"")</f>
        <v/>
      </c>
    </row>
    <row r="4173" spans="2:6" x14ac:dyDescent="0.2">
      <c r="B4173" s="229" t="str">
        <f>IFERROR(IF(ForbDraft!A4188&lt;&gt;"",ROW(ForbDraft!A4188),""),"")</f>
        <v/>
      </c>
      <c r="C4173" s="230" t="str">
        <f>IFERROR(IF(ForbDraft!A4188&lt;&gt;"",ForbDraft!A4188,""),"")</f>
        <v/>
      </c>
      <c r="D4173" s="230" t="str">
        <f t="shared" si="65"/>
        <v/>
      </c>
      <c r="E4173" s="230" t="str">
        <f>IFERROR(IF(ForbDraft!L4188&lt;&gt;"",ABS(ForbDraft!L4188),""),"")</f>
        <v/>
      </c>
      <c r="F4173" s="230" t="str">
        <f>IFERROR(IF(ForbDraft!K4188&lt;&gt;"",ForbDraft!K4188,""),"")</f>
        <v/>
      </c>
    </row>
    <row r="4174" spans="2:6" x14ac:dyDescent="0.2">
      <c r="B4174" s="229" t="str">
        <f>IFERROR(IF(ForbDraft!A4189&lt;&gt;"",ROW(ForbDraft!A4189),""),"")</f>
        <v/>
      </c>
      <c r="C4174" s="230" t="str">
        <f>IFERROR(IF(ForbDraft!A4189&lt;&gt;"",ForbDraft!A4189,""),"")</f>
        <v/>
      </c>
      <c r="D4174" s="230" t="str">
        <f t="shared" si="65"/>
        <v/>
      </c>
      <c r="E4174" s="230" t="str">
        <f>IFERROR(IF(ForbDraft!L4189&lt;&gt;"",ABS(ForbDraft!L4189),""),"")</f>
        <v/>
      </c>
      <c r="F4174" s="230" t="str">
        <f>IFERROR(IF(ForbDraft!K4189&lt;&gt;"",ForbDraft!K4189,""),"")</f>
        <v/>
      </c>
    </row>
    <row r="4175" spans="2:6" x14ac:dyDescent="0.2">
      <c r="B4175" s="229" t="str">
        <f>IFERROR(IF(ForbDraft!A4190&lt;&gt;"",ROW(ForbDraft!A4190),""),"")</f>
        <v/>
      </c>
      <c r="C4175" s="230" t="str">
        <f>IFERROR(IF(ForbDraft!A4190&lt;&gt;"",ForbDraft!A4190,""),"")</f>
        <v/>
      </c>
      <c r="D4175" s="230" t="str">
        <f t="shared" si="65"/>
        <v/>
      </c>
      <c r="E4175" s="230" t="str">
        <f>IFERROR(IF(ForbDraft!L4190&lt;&gt;"",ABS(ForbDraft!L4190),""),"")</f>
        <v/>
      </c>
      <c r="F4175" s="230" t="str">
        <f>IFERROR(IF(ForbDraft!K4190&lt;&gt;"",ForbDraft!K4190,""),"")</f>
        <v/>
      </c>
    </row>
    <row r="4176" spans="2:6" x14ac:dyDescent="0.2">
      <c r="B4176" s="229" t="str">
        <f>IFERROR(IF(ForbDraft!A4191&lt;&gt;"",ROW(ForbDraft!A4191),""),"")</f>
        <v/>
      </c>
      <c r="C4176" s="230" t="str">
        <f>IFERROR(IF(ForbDraft!A4191&lt;&gt;"",ForbDraft!A4191,""),"")</f>
        <v/>
      </c>
      <c r="D4176" s="230" t="str">
        <f t="shared" si="65"/>
        <v/>
      </c>
      <c r="E4176" s="230" t="str">
        <f>IFERROR(IF(ForbDraft!L4191&lt;&gt;"",ABS(ForbDraft!L4191),""),"")</f>
        <v/>
      </c>
      <c r="F4176" s="230" t="str">
        <f>IFERROR(IF(ForbDraft!K4191&lt;&gt;"",ForbDraft!K4191,""),"")</f>
        <v/>
      </c>
    </row>
    <row r="4177" spans="2:6" x14ac:dyDescent="0.2">
      <c r="B4177" s="229" t="str">
        <f>IFERROR(IF(ForbDraft!A4192&lt;&gt;"",ROW(ForbDraft!A4192),""),"")</f>
        <v/>
      </c>
      <c r="C4177" s="230" t="str">
        <f>IFERROR(IF(ForbDraft!A4192&lt;&gt;"",ForbDraft!A4192,""),"")</f>
        <v/>
      </c>
      <c r="D4177" s="230" t="str">
        <f t="shared" si="65"/>
        <v/>
      </c>
      <c r="E4177" s="230" t="str">
        <f>IFERROR(IF(ForbDraft!L4192&lt;&gt;"",ABS(ForbDraft!L4192),""),"")</f>
        <v/>
      </c>
      <c r="F4177" s="230" t="str">
        <f>IFERROR(IF(ForbDraft!K4192&lt;&gt;"",ForbDraft!K4192,""),"")</f>
        <v/>
      </c>
    </row>
    <row r="4178" spans="2:6" x14ac:dyDescent="0.2">
      <c r="B4178" s="229" t="str">
        <f>IFERROR(IF(ForbDraft!A4193&lt;&gt;"",ROW(ForbDraft!A4193),""),"")</f>
        <v/>
      </c>
      <c r="C4178" s="230" t="str">
        <f>IFERROR(IF(ForbDraft!A4193&lt;&gt;"",ForbDraft!A4193,""),"")</f>
        <v/>
      </c>
      <c r="D4178" s="230" t="str">
        <f t="shared" si="65"/>
        <v/>
      </c>
      <c r="E4178" s="230" t="str">
        <f>IFERROR(IF(ForbDraft!L4193&lt;&gt;"",ABS(ForbDraft!L4193),""),"")</f>
        <v/>
      </c>
      <c r="F4178" s="230" t="str">
        <f>IFERROR(IF(ForbDraft!K4193&lt;&gt;"",ForbDraft!K4193,""),"")</f>
        <v/>
      </c>
    </row>
    <row r="4179" spans="2:6" x14ac:dyDescent="0.2">
      <c r="B4179" s="229" t="str">
        <f>IFERROR(IF(ForbDraft!A4194&lt;&gt;"",ROW(ForbDraft!A4194),""),"")</f>
        <v/>
      </c>
      <c r="C4179" s="230" t="str">
        <f>IFERROR(IF(ForbDraft!A4194&lt;&gt;"",ForbDraft!A4194,""),"")</f>
        <v/>
      </c>
      <c r="D4179" s="230" t="str">
        <f t="shared" si="65"/>
        <v/>
      </c>
      <c r="E4179" s="230" t="str">
        <f>IFERROR(IF(ForbDraft!L4194&lt;&gt;"",ABS(ForbDraft!L4194),""),"")</f>
        <v/>
      </c>
      <c r="F4179" s="230" t="str">
        <f>IFERROR(IF(ForbDraft!K4194&lt;&gt;"",ForbDraft!K4194,""),"")</f>
        <v/>
      </c>
    </row>
    <row r="4180" spans="2:6" x14ac:dyDescent="0.2">
      <c r="B4180" s="229" t="str">
        <f>IFERROR(IF(ForbDraft!A4195&lt;&gt;"",ROW(ForbDraft!A4195),""),"")</f>
        <v/>
      </c>
      <c r="C4180" s="230" t="str">
        <f>IFERROR(IF(ForbDraft!A4195&lt;&gt;"",ForbDraft!A4195,""),"")</f>
        <v/>
      </c>
      <c r="D4180" s="230" t="str">
        <f t="shared" si="65"/>
        <v/>
      </c>
      <c r="E4180" s="230" t="str">
        <f>IFERROR(IF(ForbDraft!L4195&lt;&gt;"",ABS(ForbDraft!L4195),""),"")</f>
        <v/>
      </c>
      <c r="F4180" s="230" t="str">
        <f>IFERROR(IF(ForbDraft!K4195&lt;&gt;"",ForbDraft!K4195,""),"")</f>
        <v/>
      </c>
    </row>
    <row r="4181" spans="2:6" x14ac:dyDescent="0.2">
      <c r="B4181" s="229" t="str">
        <f>IFERROR(IF(ForbDraft!A4196&lt;&gt;"",ROW(ForbDraft!A4196),""),"")</f>
        <v/>
      </c>
      <c r="C4181" s="230" t="str">
        <f>IFERROR(IF(ForbDraft!A4196&lt;&gt;"",ForbDraft!A4196,""),"")</f>
        <v/>
      </c>
      <c r="D4181" s="230" t="str">
        <f t="shared" si="65"/>
        <v/>
      </c>
      <c r="E4181" s="230" t="str">
        <f>IFERROR(IF(ForbDraft!L4196&lt;&gt;"",ABS(ForbDraft!L4196),""),"")</f>
        <v/>
      </c>
      <c r="F4181" s="230" t="str">
        <f>IFERROR(IF(ForbDraft!K4196&lt;&gt;"",ForbDraft!K4196,""),"")</f>
        <v/>
      </c>
    </row>
    <row r="4182" spans="2:6" x14ac:dyDescent="0.2">
      <c r="B4182" s="229" t="str">
        <f>IFERROR(IF(ForbDraft!A4197&lt;&gt;"",ROW(ForbDraft!A4197),""),"")</f>
        <v/>
      </c>
      <c r="C4182" s="230" t="str">
        <f>IFERROR(IF(ForbDraft!A4197&lt;&gt;"",ForbDraft!A4197,""),"")</f>
        <v/>
      </c>
      <c r="D4182" s="230" t="str">
        <f t="shared" si="65"/>
        <v/>
      </c>
      <c r="E4182" s="230" t="str">
        <f>IFERROR(IF(ForbDraft!L4197&lt;&gt;"",ABS(ForbDraft!L4197),""),"")</f>
        <v/>
      </c>
      <c r="F4182" s="230" t="str">
        <f>IFERROR(IF(ForbDraft!K4197&lt;&gt;"",ForbDraft!K4197,""),"")</f>
        <v/>
      </c>
    </row>
    <row r="4183" spans="2:6" x14ac:dyDescent="0.2">
      <c r="B4183" s="229" t="str">
        <f>IFERROR(IF(ForbDraft!A4198&lt;&gt;"",ROW(ForbDraft!A4198),""),"")</f>
        <v/>
      </c>
      <c r="C4183" s="230" t="str">
        <f>IFERROR(IF(ForbDraft!A4198&lt;&gt;"",ForbDraft!A4198,""),"")</f>
        <v/>
      </c>
      <c r="D4183" s="230" t="str">
        <f t="shared" si="65"/>
        <v/>
      </c>
      <c r="E4183" s="230" t="str">
        <f>IFERROR(IF(ForbDraft!L4198&lt;&gt;"",ABS(ForbDraft!L4198),""),"")</f>
        <v/>
      </c>
      <c r="F4183" s="230" t="str">
        <f>IFERROR(IF(ForbDraft!K4198&lt;&gt;"",ForbDraft!K4198,""),"")</f>
        <v/>
      </c>
    </row>
    <row r="4184" spans="2:6" x14ac:dyDescent="0.2">
      <c r="B4184" s="229" t="str">
        <f>IFERROR(IF(ForbDraft!A4199&lt;&gt;"",ROW(ForbDraft!A4199),""),"")</f>
        <v/>
      </c>
      <c r="C4184" s="230" t="str">
        <f>IFERROR(IF(ForbDraft!A4199&lt;&gt;"",ForbDraft!A4199,""),"")</f>
        <v/>
      </c>
      <c r="D4184" s="230" t="str">
        <f t="shared" si="65"/>
        <v/>
      </c>
      <c r="E4184" s="230" t="str">
        <f>IFERROR(IF(ForbDraft!L4199&lt;&gt;"",ABS(ForbDraft!L4199),""),"")</f>
        <v/>
      </c>
      <c r="F4184" s="230" t="str">
        <f>IFERROR(IF(ForbDraft!K4199&lt;&gt;"",ForbDraft!K4199,""),"")</f>
        <v/>
      </c>
    </row>
    <row r="4185" spans="2:6" x14ac:dyDescent="0.2">
      <c r="B4185" s="229" t="str">
        <f>IFERROR(IF(ForbDraft!A4200&lt;&gt;"",ROW(ForbDraft!A4200),""),"")</f>
        <v/>
      </c>
      <c r="C4185" s="230" t="str">
        <f>IFERROR(IF(ForbDraft!A4200&lt;&gt;"",ForbDraft!A4200,""),"")</f>
        <v/>
      </c>
      <c r="D4185" s="230" t="str">
        <f t="shared" si="65"/>
        <v/>
      </c>
      <c r="E4185" s="230" t="str">
        <f>IFERROR(IF(ForbDraft!L4200&lt;&gt;"",ABS(ForbDraft!L4200),""),"")</f>
        <v/>
      </c>
      <c r="F4185" s="230" t="str">
        <f>IFERROR(IF(ForbDraft!K4200&lt;&gt;"",ForbDraft!K4200,""),"")</f>
        <v/>
      </c>
    </row>
    <row r="4186" spans="2:6" x14ac:dyDescent="0.2">
      <c r="B4186" s="229" t="str">
        <f>IFERROR(IF(ForbDraft!A4201&lt;&gt;"",ROW(ForbDraft!A4201),""),"")</f>
        <v/>
      </c>
      <c r="C4186" s="230" t="str">
        <f>IFERROR(IF(ForbDraft!A4201&lt;&gt;"",ForbDraft!A4201,""),"")</f>
        <v/>
      </c>
      <c r="D4186" s="230" t="str">
        <f t="shared" si="65"/>
        <v/>
      </c>
      <c r="E4186" s="230" t="str">
        <f>IFERROR(IF(ForbDraft!L4201&lt;&gt;"",ABS(ForbDraft!L4201),""),"")</f>
        <v/>
      </c>
      <c r="F4186" s="230" t="str">
        <f>IFERROR(IF(ForbDraft!K4201&lt;&gt;"",ForbDraft!K4201,""),"")</f>
        <v/>
      </c>
    </row>
    <row r="4187" spans="2:6" x14ac:dyDescent="0.2">
      <c r="B4187" s="229" t="str">
        <f>IFERROR(IF(ForbDraft!A4202&lt;&gt;"",ROW(ForbDraft!A4202),""),"")</f>
        <v/>
      </c>
      <c r="C4187" s="230" t="str">
        <f>IFERROR(IF(ForbDraft!A4202&lt;&gt;"",ForbDraft!A4202,""),"")</f>
        <v/>
      </c>
      <c r="D4187" s="230" t="str">
        <f t="shared" si="65"/>
        <v/>
      </c>
      <c r="E4187" s="230" t="str">
        <f>IFERROR(IF(ForbDraft!L4202&lt;&gt;"",ABS(ForbDraft!L4202),""),"")</f>
        <v/>
      </c>
      <c r="F4187" s="230" t="str">
        <f>IFERROR(IF(ForbDraft!K4202&lt;&gt;"",ForbDraft!K4202,""),"")</f>
        <v/>
      </c>
    </row>
    <row r="4188" spans="2:6" x14ac:dyDescent="0.2">
      <c r="B4188" s="229" t="str">
        <f>IFERROR(IF(ForbDraft!A4203&lt;&gt;"",ROW(ForbDraft!A4203),""),"")</f>
        <v/>
      </c>
      <c r="C4188" s="230" t="str">
        <f>IFERROR(IF(ForbDraft!A4203&lt;&gt;"",ForbDraft!A4203,""),"")</f>
        <v/>
      </c>
      <c r="D4188" s="230" t="str">
        <f t="shared" si="65"/>
        <v/>
      </c>
      <c r="E4188" s="230" t="str">
        <f>IFERROR(IF(ForbDraft!L4203&lt;&gt;"",ABS(ForbDraft!L4203),""),"")</f>
        <v/>
      </c>
      <c r="F4188" s="230" t="str">
        <f>IFERROR(IF(ForbDraft!K4203&lt;&gt;"",ForbDraft!K4203,""),"")</f>
        <v/>
      </c>
    </row>
    <row r="4189" spans="2:6" x14ac:dyDescent="0.2">
      <c r="B4189" s="229" t="str">
        <f>IFERROR(IF(ForbDraft!A4204&lt;&gt;"",ROW(ForbDraft!A4204),""),"")</f>
        <v/>
      </c>
      <c r="C4189" s="230" t="str">
        <f>IFERROR(IF(ForbDraft!A4204&lt;&gt;"",ForbDraft!A4204,""),"")</f>
        <v/>
      </c>
      <c r="D4189" s="230" t="str">
        <f t="shared" si="65"/>
        <v/>
      </c>
      <c r="E4189" s="230" t="str">
        <f>IFERROR(IF(ForbDraft!L4204&lt;&gt;"",ABS(ForbDraft!L4204),""),"")</f>
        <v/>
      </c>
      <c r="F4189" s="230" t="str">
        <f>IFERROR(IF(ForbDraft!K4204&lt;&gt;"",ForbDraft!K4204,""),"")</f>
        <v/>
      </c>
    </row>
    <row r="4190" spans="2:6" x14ac:dyDescent="0.2">
      <c r="B4190" s="229" t="str">
        <f>IFERROR(IF(ForbDraft!A4205&lt;&gt;"",ROW(ForbDraft!A4205),""),"")</f>
        <v/>
      </c>
      <c r="C4190" s="230" t="str">
        <f>IFERROR(IF(ForbDraft!A4205&lt;&gt;"",ForbDraft!A4205,""),"")</f>
        <v/>
      </c>
      <c r="D4190" s="230" t="str">
        <f t="shared" si="65"/>
        <v/>
      </c>
      <c r="E4190" s="230" t="str">
        <f>IFERROR(IF(ForbDraft!L4205&lt;&gt;"",ABS(ForbDraft!L4205),""),"")</f>
        <v/>
      </c>
      <c r="F4190" s="230" t="str">
        <f>IFERROR(IF(ForbDraft!K4205&lt;&gt;"",ForbDraft!K4205,""),"")</f>
        <v/>
      </c>
    </row>
    <row r="4191" spans="2:6" x14ac:dyDescent="0.2">
      <c r="B4191" s="229" t="str">
        <f>IFERROR(IF(ForbDraft!A4206&lt;&gt;"",ROW(ForbDraft!A4206),""),"")</f>
        <v/>
      </c>
      <c r="C4191" s="230" t="str">
        <f>IFERROR(IF(ForbDraft!A4206&lt;&gt;"",ForbDraft!A4206,""),"")</f>
        <v/>
      </c>
      <c r="D4191" s="230" t="str">
        <f t="shared" si="65"/>
        <v/>
      </c>
      <c r="E4191" s="230" t="str">
        <f>IFERROR(IF(ForbDraft!L4206&lt;&gt;"",ABS(ForbDraft!L4206),""),"")</f>
        <v/>
      </c>
      <c r="F4191" s="230" t="str">
        <f>IFERROR(IF(ForbDraft!K4206&lt;&gt;"",ForbDraft!K4206,""),"")</f>
        <v/>
      </c>
    </row>
    <row r="4192" spans="2:6" x14ac:dyDescent="0.2">
      <c r="B4192" s="229" t="str">
        <f>IFERROR(IF(ForbDraft!A4207&lt;&gt;"",ROW(ForbDraft!A4207),""),"")</f>
        <v/>
      </c>
      <c r="C4192" s="230" t="str">
        <f>IFERROR(IF(ForbDraft!A4207&lt;&gt;"",ForbDraft!A4207,""),"")</f>
        <v/>
      </c>
      <c r="D4192" s="230" t="str">
        <f t="shared" si="65"/>
        <v/>
      </c>
      <c r="E4192" s="230" t="str">
        <f>IFERROR(IF(ForbDraft!L4207&lt;&gt;"",ABS(ForbDraft!L4207),""),"")</f>
        <v/>
      </c>
      <c r="F4192" s="230" t="str">
        <f>IFERROR(IF(ForbDraft!K4207&lt;&gt;"",ForbDraft!K4207,""),"")</f>
        <v/>
      </c>
    </row>
    <row r="4193" spans="2:6" x14ac:dyDescent="0.2">
      <c r="B4193" s="229" t="str">
        <f>IFERROR(IF(ForbDraft!A4208&lt;&gt;"",ROW(ForbDraft!A4208),""),"")</f>
        <v/>
      </c>
      <c r="C4193" s="230" t="str">
        <f>IFERROR(IF(ForbDraft!A4208&lt;&gt;"",ForbDraft!A4208,""),"")</f>
        <v/>
      </c>
      <c r="D4193" s="230" t="str">
        <f t="shared" si="65"/>
        <v/>
      </c>
      <c r="E4193" s="230" t="str">
        <f>IFERROR(IF(ForbDraft!L4208&lt;&gt;"",ABS(ForbDraft!L4208),""),"")</f>
        <v/>
      </c>
      <c r="F4193" s="230" t="str">
        <f>IFERROR(IF(ForbDraft!K4208&lt;&gt;"",ForbDraft!K4208,""),"")</f>
        <v/>
      </c>
    </row>
    <row r="4194" spans="2:6" x14ac:dyDescent="0.2">
      <c r="B4194" s="229" t="str">
        <f>IFERROR(IF(ForbDraft!A4209&lt;&gt;"",ROW(ForbDraft!A4209),""),"")</f>
        <v/>
      </c>
      <c r="C4194" s="230" t="str">
        <f>IFERROR(IF(ForbDraft!A4209&lt;&gt;"",ForbDraft!A4209,""),"")</f>
        <v/>
      </c>
      <c r="D4194" s="230" t="str">
        <f t="shared" si="65"/>
        <v/>
      </c>
      <c r="E4194" s="230" t="str">
        <f>IFERROR(IF(ForbDraft!L4209&lt;&gt;"",ABS(ForbDraft!L4209),""),"")</f>
        <v/>
      </c>
      <c r="F4194" s="230" t="str">
        <f>IFERROR(IF(ForbDraft!K4209&lt;&gt;"",ForbDraft!K4209,""),"")</f>
        <v/>
      </c>
    </row>
    <row r="4195" spans="2:6" x14ac:dyDescent="0.2">
      <c r="B4195" s="229" t="str">
        <f>IFERROR(IF(ForbDraft!A4210&lt;&gt;"",ROW(ForbDraft!A4210),""),"")</f>
        <v/>
      </c>
      <c r="C4195" s="230" t="str">
        <f>IFERROR(IF(ForbDraft!A4210&lt;&gt;"",ForbDraft!A4210,""),"")</f>
        <v/>
      </c>
      <c r="D4195" s="230" t="str">
        <f t="shared" si="65"/>
        <v/>
      </c>
      <c r="E4195" s="230" t="str">
        <f>IFERROR(IF(ForbDraft!L4210&lt;&gt;"",ABS(ForbDraft!L4210),""),"")</f>
        <v/>
      </c>
      <c r="F4195" s="230" t="str">
        <f>IFERROR(IF(ForbDraft!K4210&lt;&gt;"",ForbDraft!K4210,""),"")</f>
        <v/>
      </c>
    </row>
    <row r="4196" spans="2:6" x14ac:dyDescent="0.2">
      <c r="B4196" s="229" t="str">
        <f>IFERROR(IF(ForbDraft!A4211&lt;&gt;"",ROW(ForbDraft!A4211),""),"")</f>
        <v/>
      </c>
      <c r="C4196" s="230" t="str">
        <f>IFERROR(IF(ForbDraft!A4211&lt;&gt;"",ForbDraft!A4211,""),"")</f>
        <v/>
      </c>
      <c r="D4196" s="230" t="str">
        <f t="shared" si="65"/>
        <v/>
      </c>
      <c r="E4196" s="230" t="str">
        <f>IFERROR(IF(ForbDraft!L4211&lt;&gt;"",ABS(ForbDraft!L4211),""),"")</f>
        <v/>
      </c>
      <c r="F4196" s="230" t="str">
        <f>IFERROR(IF(ForbDraft!K4211&lt;&gt;"",ForbDraft!K4211,""),"")</f>
        <v/>
      </c>
    </row>
    <row r="4197" spans="2:6" x14ac:dyDescent="0.2">
      <c r="B4197" s="229" t="str">
        <f>IFERROR(IF(ForbDraft!A4212&lt;&gt;"",ROW(ForbDraft!A4212),""),"")</f>
        <v/>
      </c>
      <c r="C4197" s="230" t="str">
        <f>IFERROR(IF(ForbDraft!A4212&lt;&gt;"",ForbDraft!A4212,""),"")</f>
        <v/>
      </c>
      <c r="D4197" s="230" t="str">
        <f t="shared" si="65"/>
        <v/>
      </c>
      <c r="E4197" s="230" t="str">
        <f>IFERROR(IF(ForbDraft!L4212&lt;&gt;"",ABS(ForbDraft!L4212),""),"")</f>
        <v/>
      </c>
      <c r="F4197" s="230" t="str">
        <f>IFERROR(IF(ForbDraft!K4212&lt;&gt;"",ForbDraft!K4212,""),"")</f>
        <v/>
      </c>
    </row>
    <row r="4198" spans="2:6" x14ac:dyDescent="0.2">
      <c r="B4198" s="229" t="str">
        <f>IFERROR(IF(ForbDraft!A4213&lt;&gt;"",ROW(ForbDraft!A4213),""),"")</f>
        <v/>
      </c>
      <c r="C4198" s="230" t="str">
        <f>IFERROR(IF(ForbDraft!A4213&lt;&gt;"",ForbDraft!A4213,""),"")</f>
        <v/>
      </c>
      <c r="D4198" s="230" t="str">
        <f t="shared" si="65"/>
        <v/>
      </c>
      <c r="E4198" s="230" t="str">
        <f>IFERROR(IF(ForbDraft!L4213&lt;&gt;"",ABS(ForbDraft!L4213),""),"")</f>
        <v/>
      </c>
      <c r="F4198" s="230" t="str">
        <f>IFERROR(IF(ForbDraft!K4213&lt;&gt;"",ForbDraft!K4213,""),"")</f>
        <v/>
      </c>
    </row>
    <row r="4199" spans="2:6" x14ac:dyDescent="0.2">
      <c r="B4199" s="229" t="str">
        <f>IFERROR(IF(ForbDraft!A4214&lt;&gt;"",ROW(ForbDraft!A4214),""),"")</f>
        <v/>
      </c>
      <c r="C4199" s="230" t="str">
        <f>IFERROR(IF(ForbDraft!A4214&lt;&gt;"",ForbDraft!A4214,""),"")</f>
        <v/>
      </c>
      <c r="D4199" s="230" t="str">
        <f t="shared" si="65"/>
        <v/>
      </c>
      <c r="E4199" s="230" t="str">
        <f>IFERROR(IF(ForbDraft!L4214&lt;&gt;"",ABS(ForbDraft!L4214),""),"")</f>
        <v/>
      </c>
      <c r="F4199" s="230" t="str">
        <f>IFERROR(IF(ForbDraft!K4214&lt;&gt;"",ForbDraft!K4214,""),"")</f>
        <v/>
      </c>
    </row>
    <row r="4200" spans="2:6" x14ac:dyDescent="0.2">
      <c r="B4200" s="229" t="str">
        <f>IFERROR(IF(ForbDraft!A4215&lt;&gt;"",ROW(ForbDraft!A4215),""),"")</f>
        <v/>
      </c>
      <c r="C4200" s="230" t="str">
        <f>IFERROR(IF(ForbDraft!A4215&lt;&gt;"",ForbDraft!A4215,""),"")</f>
        <v/>
      </c>
      <c r="D4200" s="230" t="str">
        <f t="shared" si="65"/>
        <v/>
      </c>
      <c r="E4200" s="230" t="str">
        <f>IFERROR(IF(ForbDraft!L4215&lt;&gt;"",ABS(ForbDraft!L4215),""),"")</f>
        <v/>
      </c>
      <c r="F4200" s="230" t="str">
        <f>IFERROR(IF(ForbDraft!K4215&lt;&gt;"",ForbDraft!K4215,""),"")</f>
        <v/>
      </c>
    </row>
    <row r="4201" spans="2:6" x14ac:dyDescent="0.2">
      <c r="B4201" s="229" t="str">
        <f>IFERROR(IF(ForbDraft!A4216&lt;&gt;"",ROW(ForbDraft!A4216),""),"")</f>
        <v/>
      </c>
      <c r="C4201" s="230" t="str">
        <f>IFERROR(IF(ForbDraft!A4216&lt;&gt;"",ForbDraft!A4216,""),"")</f>
        <v/>
      </c>
      <c r="D4201" s="230" t="str">
        <f t="shared" si="65"/>
        <v/>
      </c>
      <c r="E4201" s="230" t="str">
        <f>IFERROR(IF(ForbDraft!L4216&lt;&gt;"",ABS(ForbDraft!L4216),""),"")</f>
        <v/>
      </c>
      <c r="F4201" s="230" t="str">
        <f>IFERROR(IF(ForbDraft!K4216&lt;&gt;"",ForbDraft!K4216,""),"")</f>
        <v/>
      </c>
    </row>
    <row r="4202" spans="2:6" x14ac:dyDescent="0.2">
      <c r="B4202" s="229" t="str">
        <f>IFERROR(IF(ForbDraft!A4217&lt;&gt;"",ROW(ForbDraft!A4217),""),"")</f>
        <v/>
      </c>
      <c r="C4202" s="230" t="str">
        <f>IFERROR(IF(ForbDraft!A4217&lt;&gt;"",ForbDraft!A4217,""),"")</f>
        <v/>
      </c>
      <c r="D4202" s="230" t="str">
        <f t="shared" si="65"/>
        <v/>
      </c>
      <c r="E4202" s="230" t="str">
        <f>IFERROR(IF(ForbDraft!L4217&lt;&gt;"",ABS(ForbDraft!L4217),""),"")</f>
        <v/>
      </c>
      <c r="F4202" s="230" t="str">
        <f>IFERROR(IF(ForbDraft!K4217&lt;&gt;"",ForbDraft!K4217,""),"")</f>
        <v/>
      </c>
    </row>
    <row r="4203" spans="2:6" x14ac:dyDescent="0.2">
      <c r="B4203" s="229" t="str">
        <f>IFERROR(IF(ForbDraft!A4218&lt;&gt;"",ROW(ForbDraft!A4218),""),"")</f>
        <v/>
      </c>
      <c r="C4203" s="230" t="str">
        <f>IFERROR(IF(ForbDraft!A4218&lt;&gt;"",ForbDraft!A4218,""),"")</f>
        <v/>
      </c>
      <c r="D4203" s="230" t="str">
        <f t="shared" si="65"/>
        <v/>
      </c>
      <c r="E4203" s="230" t="str">
        <f>IFERROR(IF(ForbDraft!L4218&lt;&gt;"",ABS(ForbDraft!L4218),""),"")</f>
        <v/>
      </c>
      <c r="F4203" s="230" t="str">
        <f>IFERROR(IF(ForbDraft!K4218&lt;&gt;"",ForbDraft!K4218,""),"")</f>
        <v/>
      </c>
    </row>
    <row r="4204" spans="2:6" x14ac:dyDescent="0.2">
      <c r="B4204" s="229" t="str">
        <f>IFERROR(IF(ForbDraft!A4219&lt;&gt;"",ROW(ForbDraft!A4219),""),"")</f>
        <v/>
      </c>
      <c r="C4204" s="230" t="str">
        <f>IFERROR(IF(ForbDraft!A4219&lt;&gt;"",ForbDraft!A4219,""),"")</f>
        <v/>
      </c>
      <c r="D4204" s="230" t="str">
        <f t="shared" si="65"/>
        <v/>
      </c>
      <c r="E4204" s="230" t="str">
        <f>IFERROR(IF(ForbDraft!L4219&lt;&gt;"",ABS(ForbDraft!L4219),""),"")</f>
        <v/>
      </c>
      <c r="F4204" s="230" t="str">
        <f>IFERROR(IF(ForbDraft!K4219&lt;&gt;"",ForbDraft!K4219,""),"")</f>
        <v/>
      </c>
    </row>
    <row r="4205" spans="2:6" x14ac:dyDescent="0.2">
      <c r="B4205" s="229" t="str">
        <f>IFERROR(IF(ForbDraft!A4220&lt;&gt;"",ROW(ForbDraft!A4220),""),"")</f>
        <v/>
      </c>
      <c r="C4205" s="230" t="str">
        <f>IFERROR(IF(ForbDraft!A4220&lt;&gt;"",ForbDraft!A4220,""),"")</f>
        <v/>
      </c>
      <c r="D4205" s="230" t="str">
        <f t="shared" si="65"/>
        <v/>
      </c>
      <c r="E4205" s="230" t="str">
        <f>IFERROR(IF(ForbDraft!L4220&lt;&gt;"",ABS(ForbDraft!L4220),""),"")</f>
        <v/>
      </c>
      <c r="F4205" s="230" t="str">
        <f>IFERROR(IF(ForbDraft!K4220&lt;&gt;"",ForbDraft!K4220,""),"")</f>
        <v/>
      </c>
    </row>
    <row r="4206" spans="2:6" x14ac:dyDescent="0.2">
      <c r="B4206" s="229" t="str">
        <f>IFERROR(IF(ForbDraft!A4221&lt;&gt;"",ROW(ForbDraft!A4221),""),"")</f>
        <v/>
      </c>
      <c r="C4206" s="230" t="str">
        <f>IFERROR(IF(ForbDraft!A4221&lt;&gt;"",ForbDraft!A4221,""),"")</f>
        <v/>
      </c>
      <c r="D4206" s="230" t="str">
        <f t="shared" si="65"/>
        <v/>
      </c>
      <c r="E4206" s="230" t="str">
        <f>IFERROR(IF(ForbDraft!L4221&lt;&gt;"",ABS(ForbDraft!L4221),""),"")</f>
        <v/>
      </c>
      <c r="F4206" s="230" t="str">
        <f>IFERROR(IF(ForbDraft!K4221&lt;&gt;"",ForbDraft!K4221,""),"")</f>
        <v/>
      </c>
    </row>
    <row r="4207" spans="2:6" x14ac:dyDescent="0.2">
      <c r="B4207" s="229" t="str">
        <f>IFERROR(IF(ForbDraft!A4222&lt;&gt;"",ROW(ForbDraft!A4222),""),"")</f>
        <v/>
      </c>
      <c r="C4207" s="230" t="str">
        <f>IFERROR(IF(ForbDraft!A4222&lt;&gt;"",ForbDraft!A4222,""),"")</f>
        <v/>
      </c>
      <c r="D4207" s="230" t="str">
        <f t="shared" si="65"/>
        <v/>
      </c>
      <c r="E4207" s="230" t="str">
        <f>IFERROR(IF(ForbDraft!L4222&lt;&gt;"",ABS(ForbDraft!L4222),""),"")</f>
        <v/>
      </c>
      <c r="F4207" s="230" t="str">
        <f>IFERROR(IF(ForbDraft!K4222&lt;&gt;"",ForbDraft!K4222,""),"")</f>
        <v/>
      </c>
    </row>
    <row r="4208" spans="2:6" x14ac:dyDescent="0.2">
      <c r="B4208" s="229" t="str">
        <f>IFERROR(IF(ForbDraft!A4223&lt;&gt;"",ROW(ForbDraft!A4223),""),"")</f>
        <v/>
      </c>
      <c r="C4208" s="230" t="str">
        <f>IFERROR(IF(ForbDraft!A4223&lt;&gt;"",ForbDraft!A4223,""),"")</f>
        <v/>
      </c>
      <c r="D4208" s="230" t="str">
        <f t="shared" si="65"/>
        <v/>
      </c>
      <c r="E4208" s="230" t="str">
        <f>IFERROR(IF(ForbDraft!L4223&lt;&gt;"",ABS(ForbDraft!L4223),""),"")</f>
        <v/>
      </c>
      <c r="F4208" s="230" t="str">
        <f>IFERROR(IF(ForbDraft!K4223&lt;&gt;"",ForbDraft!K4223,""),"")</f>
        <v/>
      </c>
    </row>
    <row r="4209" spans="2:6" x14ac:dyDescent="0.2">
      <c r="B4209" s="229" t="str">
        <f>IFERROR(IF(ForbDraft!A4224&lt;&gt;"",ROW(ForbDraft!A4224),""),"")</f>
        <v/>
      </c>
      <c r="C4209" s="230" t="str">
        <f>IFERROR(IF(ForbDraft!A4224&lt;&gt;"",ForbDraft!A4224,""),"")</f>
        <v/>
      </c>
      <c r="D4209" s="230" t="str">
        <f t="shared" si="65"/>
        <v/>
      </c>
      <c r="E4209" s="230" t="str">
        <f>IFERROR(IF(ForbDraft!L4224&lt;&gt;"",ABS(ForbDraft!L4224),""),"")</f>
        <v/>
      </c>
      <c r="F4209" s="230" t="str">
        <f>IFERROR(IF(ForbDraft!K4224&lt;&gt;"",ForbDraft!K4224,""),"")</f>
        <v/>
      </c>
    </row>
    <row r="4210" spans="2:6" x14ac:dyDescent="0.2">
      <c r="B4210" s="229" t="str">
        <f>IFERROR(IF(ForbDraft!A4225&lt;&gt;"",ROW(ForbDraft!A4225),""),"")</f>
        <v/>
      </c>
      <c r="C4210" s="230" t="str">
        <f>IFERROR(IF(ForbDraft!A4225&lt;&gt;"",ForbDraft!A4225,""),"")</f>
        <v/>
      </c>
      <c r="D4210" s="230" t="str">
        <f t="shared" si="65"/>
        <v/>
      </c>
      <c r="E4210" s="230" t="str">
        <f>IFERROR(IF(ForbDraft!L4225&lt;&gt;"",ABS(ForbDraft!L4225),""),"")</f>
        <v/>
      </c>
      <c r="F4210" s="230" t="str">
        <f>IFERROR(IF(ForbDraft!K4225&lt;&gt;"",ForbDraft!K4225,""),"")</f>
        <v/>
      </c>
    </row>
    <row r="4211" spans="2:6" x14ac:dyDescent="0.2">
      <c r="B4211" s="229" t="str">
        <f>IFERROR(IF(ForbDraft!A4226&lt;&gt;"",ROW(ForbDraft!A4226),""),"")</f>
        <v/>
      </c>
      <c r="C4211" s="230" t="str">
        <f>IFERROR(IF(ForbDraft!A4226&lt;&gt;"",ForbDraft!A4226,""),"")</f>
        <v/>
      </c>
      <c r="D4211" s="230" t="str">
        <f t="shared" si="65"/>
        <v/>
      </c>
      <c r="E4211" s="230" t="str">
        <f>IFERROR(IF(ForbDraft!L4226&lt;&gt;"",ABS(ForbDraft!L4226),""),"")</f>
        <v/>
      </c>
      <c r="F4211" s="230" t="str">
        <f>IFERROR(IF(ForbDraft!K4226&lt;&gt;"",ForbDraft!K4226,""),"")</f>
        <v/>
      </c>
    </row>
    <row r="4212" spans="2:6" x14ac:dyDescent="0.2">
      <c r="B4212" s="229" t="str">
        <f>IFERROR(IF(ForbDraft!A4227&lt;&gt;"",ROW(ForbDraft!A4227),""),"")</f>
        <v/>
      </c>
      <c r="C4212" s="230" t="str">
        <f>IFERROR(IF(ForbDraft!A4227&lt;&gt;"",ForbDraft!A4227,""),"")</f>
        <v/>
      </c>
      <c r="D4212" s="230" t="str">
        <f t="shared" si="65"/>
        <v/>
      </c>
      <c r="E4212" s="230" t="str">
        <f>IFERROR(IF(ForbDraft!L4227&lt;&gt;"",ABS(ForbDraft!L4227),""),"")</f>
        <v/>
      </c>
      <c r="F4212" s="230" t="str">
        <f>IFERROR(IF(ForbDraft!K4227&lt;&gt;"",ForbDraft!K4227,""),"")</f>
        <v/>
      </c>
    </row>
    <row r="4213" spans="2:6" x14ac:dyDescent="0.2">
      <c r="B4213" s="229" t="str">
        <f>IFERROR(IF(ForbDraft!A4228&lt;&gt;"",ROW(ForbDraft!A4228),""),"")</f>
        <v/>
      </c>
      <c r="C4213" s="230" t="str">
        <f>IFERROR(IF(ForbDraft!A4228&lt;&gt;"",ForbDraft!A4228,""),"")</f>
        <v/>
      </c>
      <c r="D4213" s="230" t="str">
        <f t="shared" si="65"/>
        <v/>
      </c>
      <c r="E4213" s="230" t="str">
        <f>IFERROR(IF(ForbDraft!L4228&lt;&gt;"",ABS(ForbDraft!L4228),""),"")</f>
        <v/>
      </c>
      <c r="F4213" s="230" t="str">
        <f>IFERROR(IF(ForbDraft!K4228&lt;&gt;"",ForbDraft!K4228,""),"")</f>
        <v/>
      </c>
    </row>
    <row r="4214" spans="2:6" x14ac:dyDescent="0.2">
      <c r="B4214" s="229" t="str">
        <f>IFERROR(IF(ForbDraft!A4229&lt;&gt;"",ROW(ForbDraft!A4229),""),"")</f>
        <v/>
      </c>
      <c r="C4214" s="230" t="str">
        <f>IFERROR(IF(ForbDraft!A4229&lt;&gt;"",ForbDraft!A4229,""),"")</f>
        <v/>
      </c>
      <c r="D4214" s="230" t="str">
        <f t="shared" si="65"/>
        <v/>
      </c>
      <c r="E4214" s="230" t="str">
        <f>IFERROR(IF(ForbDraft!L4229&lt;&gt;"",ABS(ForbDraft!L4229),""),"")</f>
        <v/>
      </c>
      <c r="F4214" s="230" t="str">
        <f>IFERROR(IF(ForbDraft!K4229&lt;&gt;"",ForbDraft!K4229,""),"")</f>
        <v/>
      </c>
    </row>
    <row r="4215" spans="2:6" x14ac:dyDescent="0.2">
      <c r="B4215" s="229" t="str">
        <f>IFERROR(IF(ForbDraft!A4230&lt;&gt;"",ROW(ForbDraft!A4230),""),"")</f>
        <v/>
      </c>
      <c r="C4215" s="230" t="str">
        <f>IFERROR(IF(ForbDraft!A4230&lt;&gt;"",ForbDraft!A4230,""),"")</f>
        <v/>
      </c>
      <c r="D4215" s="230" t="str">
        <f t="shared" si="65"/>
        <v/>
      </c>
      <c r="E4215" s="230" t="str">
        <f>IFERROR(IF(ForbDraft!L4230&lt;&gt;"",ABS(ForbDraft!L4230),""),"")</f>
        <v/>
      </c>
      <c r="F4215" s="230" t="str">
        <f>IFERROR(IF(ForbDraft!K4230&lt;&gt;"",ForbDraft!K4230,""),"")</f>
        <v/>
      </c>
    </row>
    <row r="4216" spans="2:6" x14ac:dyDescent="0.2">
      <c r="B4216" s="229" t="str">
        <f>IFERROR(IF(ForbDraft!A4231&lt;&gt;"",ROW(ForbDraft!A4231),""),"")</f>
        <v/>
      </c>
      <c r="C4216" s="230" t="str">
        <f>IFERROR(IF(ForbDraft!A4231&lt;&gt;"",ForbDraft!A4231,""),"")</f>
        <v/>
      </c>
      <c r="D4216" s="230" t="str">
        <f t="shared" si="65"/>
        <v/>
      </c>
      <c r="E4216" s="230" t="str">
        <f>IFERROR(IF(ForbDraft!L4231&lt;&gt;"",ABS(ForbDraft!L4231),""),"")</f>
        <v/>
      </c>
      <c r="F4216" s="230" t="str">
        <f>IFERROR(IF(ForbDraft!K4231&lt;&gt;"",ForbDraft!K4231,""),"")</f>
        <v/>
      </c>
    </row>
    <row r="4217" spans="2:6" x14ac:dyDescent="0.2">
      <c r="B4217" s="229" t="str">
        <f>IFERROR(IF(ForbDraft!A4232&lt;&gt;"",ROW(ForbDraft!A4232),""),"")</f>
        <v/>
      </c>
      <c r="C4217" s="230" t="str">
        <f>IFERROR(IF(ForbDraft!A4232&lt;&gt;"",ForbDraft!A4232,""),"")</f>
        <v/>
      </c>
      <c r="D4217" s="230" t="str">
        <f t="shared" si="65"/>
        <v/>
      </c>
      <c r="E4217" s="230" t="str">
        <f>IFERROR(IF(ForbDraft!L4232&lt;&gt;"",ABS(ForbDraft!L4232),""),"")</f>
        <v/>
      </c>
      <c r="F4217" s="230" t="str">
        <f>IFERROR(IF(ForbDraft!K4232&lt;&gt;"",ForbDraft!K4232,""),"")</f>
        <v/>
      </c>
    </row>
    <row r="4218" spans="2:6" x14ac:dyDescent="0.2">
      <c r="B4218" s="229" t="str">
        <f>IFERROR(IF(ForbDraft!A4233&lt;&gt;"",ROW(ForbDraft!A4233),""),"")</f>
        <v/>
      </c>
      <c r="C4218" s="230" t="str">
        <f>IFERROR(IF(ForbDraft!A4233&lt;&gt;"",ForbDraft!A4233,""),"")</f>
        <v/>
      </c>
      <c r="D4218" s="230" t="str">
        <f t="shared" si="65"/>
        <v/>
      </c>
      <c r="E4218" s="230" t="str">
        <f>IFERROR(IF(ForbDraft!L4233&lt;&gt;"",ABS(ForbDraft!L4233),""),"")</f>
        <v/>
      </c>
      <c r="F4218" s="230" t="str">
        <f>IFERROR(IF(ForbDraft!K4233&lt;&gt;"",ForbDraft!K4233,""),"")</f>
        <v/>
      </c>
    </row>
    <row r="4219" spans="2:6" x14ac:dyDescent="0.2">
      <c r="B4219" s="229" t="str">
        <f>IFERROR(IF(ForbDraft!A4234&lt;&gt;"",ROW(ForbDraft!A4234),""),"")</f>
        <v/>
      </c>
      <c r="C4219" s="230" t="str">
        <f>IFERROR(IF(ForbDraft!A4234&lt;&gt;"",ForbDraft!A4234,""),"")</f>
        <v/>
      </c>
      <c r="D4219" s="230" t="str">
        <f t="shared" si="65"/>
        <v/>
      </c>
      <c r="E4219" s="230" t="str">
        <f>IFERROR(IF(ForbDraft!L4234&lt;&gt;"",ABS(ForbDraft!L4234),""),"")</f>
        <v/>
      </c>
      <c r="F4219" s="230" t="str">
        <f>IFERROR(IF(ForbDraft!K4234&lt;&gt;"",ForbDraft!K4234,""),"")</f>
        <v/>
      </c>
    </row>
    <row r="4220" spans="2:6" x14ac:dyDescent="0.2">
      <c r="B4220" s="229" t="str">
        <f>IFERROR(IF(ForbDraft!A4235&lt;&gt;"",ROW(ForbDraft!A4235),""),"")</f>
        <v/>
      </c>
      <c r="C4220" s="230" t="str">
        <f>IFERROR(IF(ForbDraft!A4235&lt;&gt;"",ForbDraft!A4235,""),"")</f>
        <v/>
      </c>
      <c r="D4220" s="230" t="str">
        <f t="shared" si="65"/>
        <v/>
      </c>
      <c r="E4220" s="230" t="str">
        <f>IFERROR(IF(ForbDraft!L4235&lt;&gt;"",ABS(ForbDraft!L4235),""),"")</f>
        <v/>
      </c>
      <c r="F4220" s="230" t="str">
        <f>IFERROR(IF(ForbDraft!K4235&lt;&gt;"",ForbDraft!K4235,""),"")</f>
        <v/>
      </c>
    </row>
    <row r="4221" spans="2:6" x14ac:dyDescent="0.2">
      <c r="B4221" s="229" t="str">
        <f>IFERROR(IF(ForbDraft!A4236&lt;&gt;"",ROW(ForbDraft!A4236),""),"")</f>
        <v/>
      </c>
      <c r="C4221" s="230" t="str">
        <f>IFERROR(IF(ForbDraft!A4236&lt;&gt;"",ForbDraft!A4236,""),"")</f>
        <v/>
      </c>
      <c r="D4221" s="230" t="str">
        <f t="shared" si="65"/>
        <v/>
      </c>
      <c r="E4221" s="230" t="str">
        <f>IFERROR(IF(ForbDraft!L4236&lt;&gt;"",ABS(ForbDraft!L4236),""),"")</f>
        <v/>
      </c>
      <c r="F4221" s="230" t="str">
        <f>IFERROR(IF(ForbDraft!K4236&lt;&gt;"",ForbDraft!K4236,""),"")</f>
        <v/>
      </c>
    </row>
    <row r="4222" spans="2:6" x14ac:dyDescent="0.2">
      <c r="B4222" s="229" t="str">
        <f>IFERROR(IF(ForbDraft!A4237&lt;&gt;"",ROW(ForbDraft!A4237),""),"")</f>
        <v/>
      </c>
      <c r="C4222" s="230" t="str">
        <f>IFERROR(IF(ForbDraft!A4237&lt;&gt;"",ForbDraft!A4237,""),"")</f>
        <v/>
      </c>
      <c r="D4222" s="230" t="str">
        <f t="shared" si="65"/>
        <v/>
      </c>
      <c r="E4222" s="230" t="str">
        <f>IFERROR(IF(ForbDraft!L4237&lt;&gt;"",ABS(ForbDraft!L4237),""),"")</f>
        <v/>
      </c>
      <c r="F4222" s="230" t="str">
        <f>IFERROR(IF(ForbDraft!K4237&lt;&gt;"",ForbDraft!K4237,""),"")</f>
        <v/>
      </c>
    </row>
    <row r="4223" spans="2:6" x14ac:dyDescent="0.2">
      <c r="B4223" s="229" t="str">
        <f>IFERROR(IF(ForbDraft!A4238&lt;&gt;"",ROW(ForbDraft!A4238),""),"")</f>
        <v/>
      </c>
      <c r="C4223" s="230" t="str">
        <f>IFERROR(IF(ForbDraft!A4238&lt;&gt;"",ForbDraft!A4238,""),"")</f>
        <v/>
      </c>
      <c r="D4223" s="230" t="str">
        <f t="shared" si="65"/>
        <v/>
      </c>
      <c r="E4223" s="230" t="str">
        <f>IFERROR(IF(ForbDraft!L4238&lt;&gt;"",ABS(ForbDraft!L4238),""),"")</f>
        <v/>
      </c>
      <c r="F4223" s="230" t="str">
        <f>IFERROR(IF(ForbDraft!K4238&lt;&gt;"",ForbDraft!K4238,""),"")</f>
        <v/>
      </c>
    </row>
    <row r="4224" spans="2:6" x14ac:dyDescent="0.2">
      <c r="B4224" s="229" t="str">
        <f>IFERROR(IF(ForbDraft!A4239&lt;&gt;"",ROW(ForbDraft!A4239),""),"")</f>
        <v/>
      </c>
      <c r="C4224" s="230" t="str">
        <f>IFERROR(IF(ForbDraft!A4239&lt;&gt;"",ForbDraft!A4239,""),"")</f>
        <v/>
      </c>
      <c r="D4224" s="230" t="str">
        <f t="shared" si="65"/>
        <v/>
      </c>
      <c r="E4224" s="230" t="str">
        <f>IFERROR(IF(ForbDraft!L4239&lt;&gt;"",ABS(ForbDraft!L4239),""),"")</f>
        <v/>
      </c>
      <c r="F4224" s="230" t="str">
        <f>IFERROR(IF(ForbDraft!K4239&lt;&gt;"",ForbDraft!K4239,""),"")</f>
        <v/>
      </c>
    </row>
    <row r="4225" spans="2:6" x14ac:dyDescent="0.2">
      <c r="B4225" s="229" t="str">
        <f>IFERROR(IF(ForbDraft!A4240&lt;&gt;"",ROW(ForbDraft!A4240),""),"")</f>
        <v/>
      </c>
      <c r="C4225" s="230" t="str">
        <f>IFERROR(IF(ForbDraft!A4240&lt;&gt;"",ForbDraft!A4240,""),"")</f>
        <v/>
      </c>
      <c r="D4225" s="230" t="str">
        <f t="shared" si="65"/>
        <v/>
      </c>
      <c r="E4225" s="230" t="str">
        <f>IFERROR(IF(ForbDraft!L4240&lt;&gt;"",ABS(ForbDraft!L4240),""),"")</f>
        <v/>
      </c>
      <c r="F4225" s="230" t="str">
        <f>IFERROR(IF(ForbDraft!K4240&lt;&gt;"",ForbDraft!K4240,""),"")</f>
        <v/>
      </c>
    </row>
    <row r="4226" spans="2:6" x14ac:dyDescent="0.2">
      <c r="B4226" s="229" t="str">
        <f>IFERROR(IF(ForbDraft!A4241&lt;&gt;"",ROW(ForbDraft!A4241),""),"")</f>
        <v/>
      </c>
      <c r="C4226" s="230" t="str">
        <f>IFERROR(IF(ForbDraft!A4241&lt;&gt;"",ForbDraft!A4241,""),"")</f>
        <v/>
      </c>
      <c r="D4226" s="230" t="str">
        <f t="shared" si="65"/>
        <v/>
      </c>
      <c r="E4226" s="230" t="str">
        <f>IFERROR(IF(ForbDraft!L4241&lt;&gt;"",ABS(ForbDraft!L4241),""),"")</f>
        <v/>
      </c>
      <c r="F4226" s="230" t="str">
        <f>IFERROR(IF(ForbDraft!K4241&lt;&gt;"",ForbDraft!K4241,""),"")</f>
        <v/>
      </c>
    </row>
    <row r="4227" spans="2:6" x14ac:dyDescent="0.2">
      <c r="B4227" s="229" t="str">
        <f>IFERROR(IF(ForbDraft!A4242&lt;&gt;"",ROW(ForbDraft!A4242),""),"")</f>
        <v/>
      </c>
      <c r="C4227" s="230" t="str">
        <f>IFERROR(IF(ForbDraft!A4242&lt;&gt;"",ForbDraft!A4242,""),"")</f>
        <v/>
      </c>
      <c r="D4227" s="230" t="str">
        <f t="shared" ref="D4227:D4290" si="66">IF(F4227="pH לבדיקת גבול","pH",F4227)</f>
        <v/>
      </c>
      <c r="E4227" s="230" t="str">
        <f>IFERROR(IF(ForbDraft!L4242&lt;&gt;"",ABS(ForbDraft!L4242),""),"")</f>
        <v/>
      </c>
      <c r="F4227" s="230" t="str">
        <f>IFERROR(IF(ForbDraft!K4242&lt;&gt;"",ForbDraft!K4242,""),"")</f>
        <v/>
      </c>
    </row>
    <row r="4228" spans="2:6" x14ac:dyDescent="0.2">
      <c r="B4228" s="229" t="str">
        <f>IFERROR(IF(ForbDraft!A4243&lt;&gt;"",ROW(ForbDraft!A4243),""),"")</f>
        <v/>
      </c>
      <c r="C4228" s="230" t="str">
        <f>IFERROR(IF(ForbDraft!A4243&lt;&gt;"",ForbDraft!A4243,""),"")</f>
        <v/>
      </c>
      <c r="D4228" s="230" t="str">
        <f t="shared" si="66"/>
        <v/>
      </c>
      <c r="E4228" s="230" t="str">
        <f>IFERROR(IF(ForbDraft!L4243&lt;&gt;"",ABS(ForbDraft!L4243),""),"")</f>
        <v/>
      </c>
      <c r="F4228" s="230" t="str">
        <f>IFERROR(IF(ForbDraft!K4243&lt;&gt;"",ForbDraft!K4243,""),"")</f>
        <v/>
      </c>
    </row>
    <row r="4229" spans="2:6" x14ac:dyDescent="0.2">
      <c r="B4229" s="229" t="str">
        <f>IFERROR(IF(ForbDraft!A4244&lt;&gt;"",ROW(ForbDraft!A4244),""),"")</f>
        <v/>
      </c>
      <c r="C4229" s="230" t="str">
        <f>IFERROR(IF(ForbDraft!A4244&lt;&gt;"",ForbDraft!A4244,""),"")</f>
        <v/>
      </c>
      <c r="D4229" s="230" t="str">
        <f t="shared" si="66"/>
        <v/>
      </c>
      <c r="E4229" s="230" t="str">
        <f>IFERROR(IF(ForbDraft!L4244&lt;&gt;"",ABS(ForbDraft!L4244),""),"")</f>
        <v/>
      </c>
      <c r="F4229" s="230" t="str">
        <f>IFERROR(IF(ForbDraft!K4244&lt;&gt;"",ForbDraft!K4244,""),"")</f>
        <v/>
      </c>
    </row>
    <row r="4230" spans="2:6" x14ac:dyDescent="0.2">
      <c r="B4230" s="229" t="str">
        <f>IFERROR(IF(ForbDraft!A4245&lt;&gt;"",ROW(ForbDraft!A4245),""),"")</f>
        <v/>
      </c>
      <c r="C4230" s="230" t="str">
        <f>IFERROR(IF(ForbDraft!A4245&lt;&gt;"",ForbDraft!A4245,""),"")</f>
        <v/>
      </c>
      <c r="D4230" s="230" t="str">
        <f t="shared" si="66"/>
        <v/>
      </c>
      <c r="E4230" s="230" t="str">
        <f>IFERROR(IF(ForbDraft!L4245&lt;&gt;"",ABS(ForbDraft!L4245),""),"")</f>
        <v/>
      </c>
      <c r="F4230" s="230" t="str">
        <f>IFERROR(IF(ForbDraft!K4245&lt;&gt;"",ForbDraft!K4245,""),"")</f>
        <v/>
      </c>
    </row>
    <row r="4231" spans="2:6" x14ac:dyDescent="0.2">
      <c r="B4231" s="229" t="str">
        <f>IFERROR(IF(ForbDraft!A4246&lt;&gt;"",ROW(ForbDraft!A4246),""),"")</f>
        <v/>
      </c>
      <c r="C4231" s="230" t="str">
        <f>IFERROR(IF(ForbDraft!A4246&lt;&gt;"",ForbDraft!A4246,""),"")</f>
        <v/>
      </c>
      <c r="D4231" s="230" t="str">
        <f t="shared" si="66"/>
        <v/>
      </c>
      <c r="E4231" s="230" t="str">
        <f>IFERROR(IF(ForbDraft!L4246&lt;&gt;"",ABS(ForbDraft!L4246),""),"")</f>
        <v/>
      </c>
      <c r="F4231" s="230" t="str">
        <f>IFERROR(IF(ForbDraft!K4246&lt;&gt;"",ForbDraft!K4246,""),"")</f>
        <v/>
      </c>
    </row>
    <row r="4232" spans="2:6" x14ac:dyDescent="0.2">
      <c r="B4232" s="229" t="str">
        <f>IFERROR(IF(ForbDraft!A4247&lt;&gt;"",ROW(ForbDraft!A4247),""),"")</f>
        <v/>
      </c>
      <c r="C4232" s="230" t="str">
        <f>IFERROR(IF(ForbDraft!A4247&lt;&gt;"",ForbDraft!A4247,""),"")</f>
        <v/>
      </c>
      <c r="D4232" s="230" t="str">
        <f t="shared" si="66"/>
        <v/>
      </c>
      <c r="E4232" s="230" t="str">
        <f>IFERROR(IF(ForbDraft!L4247&lt;&gt;"",ABS(ForbDraft!L4247),""),"")</f>
        <v/>
      </c>
      <c r="F4232" s="230" t="str">
        <f>IFERROR(IF(ForbDraft!K4247&lt;&gt;"",ForbDraft!K4247,""),"")</f>
        <v/>
      </c>
    </row>
    <row r="4233" spans="2:6" x14ac:dyDescent="0.2">
      <c r="B4233" s="229" t="str">
        <f>IFERROR(IF(ForbDraft!A4248&lt;&gt;"",ROW(ForbDraft!A4248),""),"")</f>
        <v/>
      </c>
      <c r="C4233" s="230" t="str">
        <f>IFERROR(IF(ForbDraft!A4248&lt;&gt;"",ForbDraft!A4248,""),"")</f>
        <v/>
      </c>
      <c r="D4233" s="230" t="str">
        <f t="shared" si="66"/>
        <v/>
      </c>
      <c r="E4233" s="230" t="str">
        <f>IFERROR(IF(ForbDraft!L4248&lt;&gt;"",ABS(ForbDraft!L4248),""),"")</f>
        <v/>
      </c>
      <c r="F4233" s="230" t="str">
        <f>IFERROR(IF(ForbDraft!K4248&lt;&gt;"",ForbDraft!K4248,""),"")</f>
        <v/>
      </c>
    </row>
    <row r="4234" spans="2:6" x14ac:dyDescent="0.2">
      <c r="B4234" s="229" t="str">
        <f>IFERROR(IF(ForbDraft!A4249&lt;&gt;"",ROW(ForbDraft!A4249),""),"")</f>
        <v/>
      </c>
      <c r="C4234" s="230" t="str">
        <f>IFERROR(IF(ForbDraft!A4249&lt;&gt;"",ForbDraft!A4249,""),"")</f>
        <v/>
      </c>
      <c r="D4234" s="230" t="str">
        <f t="shared" si="66"/>
        <v/>
      </c>
      <c r="E4234" s="230" t="str">
        <f>IFERROR(IF(ForbDraft!L4249&lt;&gt;"",ABS(ForbDraft!L4249),""),"")</f>
        <v/>
      </c>
      <c r="F4234" s="230" t="str">
        <f>IFERROR(IF(ForbDraft!K4249&lt;&gt;"",ForbDraft!K4249,""),"")</f>
        <v/>
      </c>
    </row>
    <row r="4235" spans="2:6" x14ac:dyDescent="0.2">
      <c r="B4235" s="229" t="str">
        <f>IFERROR(IF(ForbDraft!A4250&lt;&gt;"",ROW(ForbDraft!A4250),""),"")</f>
        <v/>
      </c>
      <c r="C4235" s="230" t="str">
        <f>IFERROR(IF(ForbDraft!A4250&lt;&gt;"",ForbDraft!A4250,""),"")</f>
        <v/>
      </c>
      <c r="D4235" s="230" t="str">
        <f t="shared" si="66"/>
        <v/>
      </c>
      <c r="E4235" s="230" t="str">
        <f>IFERROR(IF(ForbDraft!L4250&lt;&gt;"",ABS(ForbDraft!L4250),""),"")</f>
        <v/>
      </c>
      <c r="F4235" s="230" t="str">
        <f>IFERROR(IF(ForbDraft!K4250&lt;&gt;"",ForbDraft!K4250,""),"")</f>
        <v/>
      </c>
    </row>
    <row r="4236" spans="2:6" x14ac:dyDescent="0.2">
      <c r="B4236" s="229" t="str">
        <f>IFERROR(IF(ForbDraft!A4251&lt;&gt;"",ROW(ForbDraft!A4251),""),"")</f>
        <v/>
      </c>
      <c r="C4236" s="230" t="str">
        <f>IFERROR(IF(ForbDraft!A4251&lt;&gt;"",ForbDraft!A4251,""),"")</f>
        <v/>
      </c>
      <c r="D4236" s="230" t="str">
        <f t="shared" si="66"/>
        <v/>
      </c>
      <c r="E4236" s="230" t="str">
        <f>IFERROR(IF(ForbDraft!L4251&lt;&gt;"",ABS(ForbDraft!L4251),""),"")</f>
        <v/>
      </c>
      <c r="F4236" s="230" t="str">
        <f>IFERROR(IF(ForbDraft!K4251&lt;&gt;"",ForbDraft!K4251,""),"")</f>
        <v/>
      </c>
    </row>
    <row r="4237" spans="2:6" x14ac:dyDescent="0.2">
      <c r="B4237" s="229" t="str">
        <f>IFERROR(IF(ForbDraft!A4252&lt;&gt;"",ROW(ForbDraft!A4252),""),"")</f>
        <v/>
      </c>
      <c r="C4237" s="230" t="str">
        <f>IFERROR(IF(ForbDraft!A4252&lt;&gt;"",ForbDraft!A4252,""),"")</f>
        <v/>
      </c>
      <c r="D4237" s="230" t="str">
        <f t="shared" si="66"/>
        <v/>
      </c>
      <c r="E4237" s="230" t="str">
        <f>IFERROR(IF(ForbDraft!L4252&lt;&gt;"",ABS(ForbDraft!L4252),""),"")</f>
        <v/>
      </c>
      <c r="F4237" s="230" t="str">
        <f>IFERROR(IF(ForbDraft!K4252&lt;&gt;"",ForbDraft!K4252,""),"")</f>
        <v/>
      </c>
    </row>
    <row r="4238" spans="2:6" x14ac:dyDescent="0.2">
      <c r="B4238" s="229" t="str">
        <f>IFERROR(IF(ForbDraft!A4253&lt;&gt;"",ROW(ForbDraft!A4253),""),"")</f>
        <v/>
      </c>
      <c r="C4238" s="230" t="str">
        <f>IFERROR(IF(ForbDraft!A4253&lt;&gt;"",ForbDraft!A4253,""),"")</f>
        <v/>
      </c>
      <c r="D4238" s="230" t="str">
        <f t="shared" si="66"/>
        <v/>
      </c>
      <c r="E4238" s="230" t="str">
        <f>IFERROR(IF(ForbDraft!L4253&lt;&gt;"",ABS(ForbDraft!L4253),""),"")</f>
        <v/>
      </c>
      <c r="F4238" s="230" t="str">
        <f>IFERROR(IF(ForbDraft!K4253&lt;&gt;"",ForbDraft!K4253,""),"")</f>
        <v/>
      </c>
    </row>
    <row r="4239" spans="2:6" x14ac:dyDescent="0.2">
      <c r="B4239" s="229" t="str">
        <f>IFERROR(IF(ForbDraft!A4254&lt;&gt;"",ROW(ForbDraft!A4254),""),"")</f>
        <v/>
      </c>
      <c r="C4239" s="230" t="str">
        <f>IFERROR(IF(ForbDraft!A4254&lt;&gt;"",ForbDraft!A4254,""),"")</f>
        <v/>
      </c>
      <c r="D4239" s="230" t="str">
        <f t="shared" si="66"/>
        <v/>
      </c>
      <c r="E4239" s="230" t="str">
        <f>IFERROR(IF(ForbDraft!L4254&lt;&gt;"",ABS(ForbDraft!L4254),""),"")</f>
        <v/>
      </c>
      <c r="F4239" s="230" t="str">
        <f>IFERROR(IF(ForbDraft!K4254&lt;&gt;"",ForbDraft!K4254,""),"")</f>
        <v/>
      </c>
    </row>
    <row r="4240" spans="2:6" x14ac:dyDescent="0.2">
      <c r="B4240" s="229" t="str">
        <f>IFERROR(IF(ForbDraft!A4255&lt;&gt;"",ROW(ForbDraft!A4255),""),"")</f>
        <v/>
      </c>
      <c r="C4240" s="230" t="str">
        <f>IFERROR(IF(ForbDraft!A4255&lt;&gt;"",ForbDraft!A4255,""),"")</f>
        <v/>
      </c>
      <c r="D4240" s="230" t="str">
        <f t="shared" si="66"/>
        <v/>
      </c>
      <c r="E4240" s="230" t="str">
        <f>IFERROR(IF(ForbDraft!L4255&lt;&gt;"",ABS(ForbDraft!L4255),""),"")</f>
        <v/>
      </c>
      <c r="F4240" s="230" t="str">
        <f>IFERROR(IF(ForbDraft!K4255&lt;&gt;"",ForbDraft!K4255,""),"")</f>
        <v/>
      </c>
    </row>
    <row r="4241" spans="2:6" x14ac:dyDescent="0.2">
      <c r="B4241" s="229" t="str">
        <f>IFERROR(IF(ForbDraft!A4256&lt;&gt;"",ROW(ForbDraft!A4256),""),"")</f>
        <v/>
      </c>
      <c r="C4241" s="230" t="str">
        <f>IFERROR(IF(ForbDraft!A4256&lt;&gt;"",ForbDraft!A4256,""),"")</f>
        <v/>
      </c>
      <c r="D4241" s="230" t="str">
        <f t="shared" si="66"/>
        <v/>
      </c>
      <c r="E4241" s="230" t="str">
        <f>IFERROR(IF(ForbDraft!L4256&lt;&gt;"",ABS(ForbDraft!L4256),""),"")</f>
        <v/>
      </c>
      <c r="F4241" s="230" t="str">
        <f>IFERROR(IF(ForbDraft!K4256&lt;&gt;"",ForbDraft!K4256,""),"")</f>
        <v/>
      </c>
    </row>
    <row r="4242" spans="2:6" x14ac:dyDescent="0.2">
      <c r="B4242" s="229" t="str">
        <f>IFERROR(IF(ForbDraft!A4257&lt;&gt;"",ROW(ForbDraft!A4257),""),"")</f>
        <v/>
      </c>
      <c r="C4242" s="230" t="str">
        <f>IFERROR(IF(ForbDraft!A4257&lt;&gt;"",ForbDraft!A4257,""),"")</f>
        <v/>
      </c>
      <c r="D4242" s="230" t="str">
        <f t="shared" si="66"/>
        <v/>
      </c>
      <c r="E4242" s="230" t="str">
        <f>IFERROR(IF(ForbDraft!L4257&lt;&gt;"",ABS(ForbDraft!L4257),""),"")</f>
        <v/>
      </c>
      <c r="F4242" s="230" t="str">
        <f>IFERROR(IF(ForbDraft!K4257&lt;&gt;"",ForbDraft!K4257,""),"")</f>
        <v/>
      </c>
    </row>
    <row r="4243" spans="2:6" x14ac:dyDescent="0.2">
      <c r="B4243" s="229" t="str">
        <f>IFERROR(IF(ForbDraft!A4258&lt;&gt;"",ROW(ForbDraft!A4258),""),"")</f>
        <v/>
      </c>
      <c r="C4243" s="230" t="str">
        <f>IFERROR(IF(ForbDraft!A4258&lt;&gt;"",ForbDraft!A4258,""),"")</f>
        <v/>
      </c>
      <c r="D4243" s="230" t="str">
        <f t="shared" si="66"/>
        <v/>
      </c>
      <c r="E4243" s="230" t="str">
        <f>IFERROR(IF(ForbDraft!L4258&lt;&gt;"",ABS(ForbDraft!L4258),""),"")</f>
        <v/>
      </c>
      <c r="F4243" s="230" t="str">
        <f>IFERROR(IF(ForbDraft!K4258&lt;&gt;"",ForbDraft!K4258,""),"")</f>
        <v/>
      </c>
    </row>
    <row r="4244" spans="2:6" x14ac:dyDescent="0.2">
      <c r="B4244" s="229" t="str">
        <f>IFERROR(IF(ForbDraft!A4259&lt;&gt;"",ROW(ForbDraft!A4259),""),"")</f>
        <v/>
      </c>
      <c r="C4244" s="230" t="str">
        <f>IFERROR(IF(ForbDraft!A4259&lt;&gt;"",ForbDraft!A4259,""),"")</f>
        <v/>
      </c>
      <c r="D4244" s="230" t="str">
        <f t="shared" si="66"/>
        <v/>
      </c>
      <c r="E4244" s="230" t="str">
        <f>IFERROR(IF(ForbDraft!L4259&lt;&gt;"",ABS(ForbDraft!L4259),""),"")</f>
        <v/>
      </c>
      <c r="F4244" s="230" t="str">
        <f>IFERROR(IF(ForbDraft!K4259&lt;&gt;"",ForbDraft!K4259,""),"")</f>
        <v/>
      </c>
    </row>
    <row r="4245" spans="2:6" x14ac:dyDescent="0.2">
      <c r="B4245" s="229" t="str">
        <f>IFERROR(IF(ForbDraft!A4260&lt;&gt;"",ROW(ForbDraft!A4260),""),"")</f>
        <v/>
      </c>
      <c r="C4245" s="230" t="str">
        <f>IFERROR(IF(ForbDraft!A4260&lt;&gt;"",ForbDraft!A4260,""),"")</f>
        <v/>
      </c>
      <c r="D4245" s="230" t="str">
        <f t="shared" si="66"/>
        <v/>
      </c>
      <c r="E4245" s="230" t="str">
        <f>IFERROR(IF(ForbDraft!L4260&lt;&gt;"",ABS(ForbDraft!L4260),""),"")</f>
        <v/>
      </c>
      <c r="F4245" s="230" t="str">
        <f>IFERROR(IF(ForbDraft!K4260&lt;&gt;"",ForbDraft!K4260,""),"")</f>
        <v/>
      </c>
    </row>
    <row r="4246" spans="2:6" x14ac:dyDescent="0.2">
      <c r="B4246" s="229" t="str">
        <f>IFERROR(IF(ForbDraft!A4261&lt;&gt;"",ROW(ForbDraft!A4261),""),"")</f>
        <v/>
      </c>
      <c r="C4246" s="230" t="str">
        <f>IFERROR(IF(ForbDraft!A4261&lt;&gt;"",ForbDraft!A4261,""),"")</f>
        <v/>
      </c>
      <c r="D4246" s="230" t="str">
        <f t="shared" si="66"/>
        <v/>
      </c>
      <c r="E4246" s="230" t="str">
        <f>IFERROR(IF(ForbDraft!L4261&lt;&gt;"",ABS(ForbDraft!L4261),""),"")</f>
        <v/>
      </c>
      <c r="F4246" s="230" t="str">
        <f>IFERROR(IF(ForbDraft!K4261&lt;&gt;"",ForbDraft!K4261,""),"")</f>
        <v/>
      </c>
    </row>
    <row r="4247" spans="2:6" x14ac:dyDescent="0.2">
      <c r="B4247" s="229" t="str">
        <f>IFERROR(IF(ForbDraft!A4262&lt;&gt;"",ROW(ForbDraft!A4262),""),"")</f>
        <v/>
      </c>
      <c r="C4247" s="230" t="str">
        <f>IFERROR(IF(ForbDraft!A4262&lt;&gt;"",ForbDraft!A4262,""),"")</f>
        <v/>
      </c>
      <c r="D4247" s="230" t="str">
        <f t="shared" si="66"/>
        <v/>
      </c>
      <c r="E4247" s="230" t="str">
        <f>IFERROR(IF(ForbDraft!L4262&lt;&gt;"",ABS(ForbDraft!L4262),""),"")</f>
        <v/>
      </c>
      <c r="F4247" s="230" t="str">
        <f>IFERROR(IF(ForbDraft!K4262&lt;&gt;"",ForbDraft!K4262,""),"")</f>
        <v/>
      </c>
    </row>
    <row r="4248" spans="2:6" x14ac:dyDescent="0.2">
      <c r="B4248" s="229" t="str">
        <f>IFERROR(IF(ForbDraft!A4263&lt;&gt;"",ROW(ForbDraft!A4263),""),"")</f>
        <v/>
      </c>
      <c r="C4248" s="230" t="str">
        <f>IFERROR(IF(ForbDraft!A4263&lt;&gt;"",ForbDraft!A4263,""),"")</f>
        <v/>
      </c>
      <c r="D4248" s="230" t="str">
        <f t="shared" si="66"/>
        <v/>
      </c>
      <c r="E4248" s="230" t="str">
        <f>IFERROR(IF(ForbDraft!L4263&lt;&gt;"",ABS(ForbDraft!L4263),""),"")</f>
        <v/>
      </c>
      <c r="F4248" s="230" t="str">
        <f>IFERROR(IF(ForbDraft!K4263&lt;&gt;"",ForbDraft!K4263,""),"")</f>
        <v/>
      </c>
    </row>
    <row r="4249" spans="2:6" x14ac:dyDescent="0.2">
      <c r="B4249" s="229" t="str">
        <f>IFERROR(IF(ForbDraft!A4264&lt;&gt;"",ROW(ForbDraft!A4264),""),"")</f>
        <v/>
      </c>
      <c r="C4249" s="230" t="str">
        <f>IFERROR(IF(ForbDraft!A4264&lt;&gt;"",ForbDraft!A4264,""),"")</f>
        <v/>
      </c>
      <c r="D4249" s="230" t="str">
        <f t="shared" si="66"/>
        <v/>
      </c>
      <c r="E4249" s="230" t="str">
        <f>IFERROR(IF(ForbDraft!L4264&lt;&gt;"",ABS(ForbDraft!L4264),""),"")</f>
        <v/>
      </c>
      <c r="F4249" s="230" t="str">
        <f>IFERROR(IF(ForbDraft!K4264&lt;&gt;"",ForbDraft!K4264,""),"")</f>
        <v/>
      </c>
    </row>
    <row r="4250" spans="2:6" x14ac:dyDescent="0.2">
      <c r="B4250" s="229" t="str">
        <f>IFERROR(IF(ForbDraft!A4265&lt;&gt;"",ROW(ForbDraft!A4265),""),"")</f>
        <v/>
      </c>
      <c r="C4250" s="230" t="str">
        <f>IFERROR(IF(ForbDraft!A4265&lt;&gt;"",ForbDraft!A4265,""),"")</f>
        <v/>
      </c>
      <c r="D4250" s="230" t="str">
        <f t="shared" si="66"/>
        <v/>
      </c>
      <c r="E4250" s="230" t="str">
        <f>IFERROR(IF(ForbDraft!L4265&lt;&gt;"",ABS(ForbDraft!L4265),""),"")</f>
        <v/>
      </c>
      <c r="F4250" s="230" t="str">
        <f>IFERROR(IF(ForbDraft!K4265&lt;&gt;"",ForbDraft!K4265,""),"")</f>
        <v/>
      </c>
    </row>
    <row r="4251" spans="2:6" x14ac:dyDescent="0.2">
      <c r="B4251" s="229" t="str">
        <f>IFERROR(IF(ForbDraft!A4266&lt;&gt;"",ROW(ForbDraft!A4266),""),"")</f>
        <v/>
      </c>
      <c r="C4251" s="230" t="str">
        <f>IFERROR(IF(ForbDraft!A4266&lt;&gt;"",ForbDraft!A4266,""),"")</f>
        <v/>
      </c>
      <c r="D4251" s="230" t="str">
        <f t="shared" si="66"/>
        <v/>
      </c>
      <c r="E4251" s="230" t="str">
        <f>IFERROR(IF(ForbDraft!L4266&lt;&gt;"",ABS(ForbDraft!L4266),""),"")</f>
        <v/>
      </c>
      <c r="F4251" s="230" t="str">
        <f>IFERROR(IF(ForbDraft!K4266&lt;&gt;"",ForbDraft!K4266,""),"")</f>
        <v/>
      </c>
    </row>
    <row r="4252" spans="2:6" x14ac:dyDescent="0.2">
      <c r="B4252" s="229" t="str">
        <f>IFERROR(IF(ForbDraft!A4267&lt;&gt;"",ROW(ForbDraft!A4267),""),"")</f>
        <v/>
      </c>
      <c r="C4252" s="230" t="str">
        <f>IFERROR(IF(ForbDraft!A4267&lt;&gt;"",ForbDraft!A4267,""),"")</f>
        <v/>
      </c>
      <c r="D4252" s="230" t="str">
        <f t="shared" si="66"/>
        <v/>
      </c>
      <c r="E4252" s="230" t="str">
        <f>IFERROR(IF(ForbDraft!L4267&lt;&gt;"",ABS(ForbDraft!L4267),""),"")</f>
        <v/>
      </c>
      <c r="F4252" s="230" t="str">
        <f>IFERROR(IF(ForbDraft!K4267&lt;&gt;"",ForbDraft!K4267,""),"")</f>
        <v/>
      </c>
    </row>
    <row r="4253" spans="2:6" x14ac:dyDescent="0.2">
      <c r="B4253" s="229" t="str">
        <f>IFERROR(IF(ForbDraft!A4268&lt;&gt;"",ROW(ForbDraft!A4268),""),"")</f>
        <v/>
      </c>
      <c r="C4253" s="230" t="str">
        <f>IFERROR(IF(ForbDraft!A4268&lt;&gt;"",ForbDraft!A4268,""),"")</f>
        <v/>
      </c>
      <c r="D4253" s="230" t="str">
        <f t="shared" si="66"/>
        <v/>
      </c>
      <c r="E4253" s="230" t="str">
        <f>IFERROR(IF(ForbDraft!L4268&lt;&gt;"",ABS(ForbDraft!L4268),""),"")</f>
        <v/>
      </c>
      <c r="F4253" s="230" t="str">
        <f>IFERROR(IF(ForbDraft!K4268&lt;&gt;"",ForbDraft!K4268,""),"")</f>
        <v/>
      </c>
    </row>
    <row r="4254" spans="2:6" x14ac:dyDescent="0.2">
      <c r="B4254" s="229" t="str">
        <f>IFERROR(IF(ForbDraft!A4269&lt;&gt;"",ROW(ForbDraft!A4269),""),"")</f>
        <v/>
      </c>
      <c r="C4254" s="230" t="str">
        <f>IFERROR(IF(ForbDraft!A4269&lt;&gt;"",ForbDraft!A4269,""),"")</f>
        <v/>
      </c>
      <c r="D4254" s="230" t="str">
        <f t="shared" si="66"/>
        <v/>
      </c>
      <c r="E4254" s="230" t="str">
        <f>IFERROR(IF(ForbDraft!L4269&lt;&gt;"",ABS(ForbDraft!L4269),""),"")</f>
        <v/>
      </c>
      <c r="F4254" s="230" t="str">
        <f>IFERROR(IF(ForbDraft!K4269&lt;&gt;"",ForbDraft!K4269,""),"")</f>
        <v/>
      </c>
    </row>
    <row r="4255" spans="2:6" x14ac:dyDescent="0.2">
      <c r="B4255" s="229" t="str">
        <f>IFERROR(IF(ForbDraft!A4270&lt;&gt;"",ROW(ForbDraft!A4270),""),"")</f>
        <v/>
      </c>
      <c r="C4255" s="230" t="str">
        <f>IFERROR(IF(ForbDraft!A4270&lt;&gt;"",ForbDraft!A4270,""),"")</f>
        <v/>
      </c>
      <c r="D4255" s="230" t="str">
        <f t="shared" si="66"/>
        <v/>
      </c>
      <c r="E4255" s="230" t="str">
        <f>IFERROR(IF(ForbDraft!L4270&lt;&gt;"",ABS(ForbDraft!L4270),""),"")</f>
        <v/>
      </c>
      <c r="F4255" s="230" t="str">
        <f>IFERROR(IF(ForbDraft!K4270&lt;&gt;"",ForbDraft!K4270,""),"")</f>
        <v/>
      </c>
    </row>
    <row r="4256" spans="2:6" x14ac:dyDescent="0.2">
      <c r="B4256" s="229" t="str">
        <f>IFERROR(IF(ForbDraft!A4271&lt;&gt;"",ROW(ForbDraft!A4271),""),"")</f>
        <v/>
      </c>
      <c r="C4256" s="230" t="str">
        <f>IFERROR(IF(ForbDraft!A4271&lt;&gt;"",ForbDraft!A4271,""),"")</f>
        <v/>
      </c>
      <c r="D4256" s="230" t="str">
        <f t="shared" si="66"/>
        <v/>
      </c>
      <c r="E4256" s="230" t="str">
        <f>IFERROR(IF(ForbDraft!L4271&lt;&gt;"",ABS(ForbDraft!L4271),""),"")</f>
        <v/>
      </c>
      <c r="F4256" s="230" t="str">
        <f>IFERROR(IF(ForbDraft!K4271&lt;&gt;"",ForbDraft!K4271,""),"")</f>
        <v/>
      </c>
    </row>
    <row r="4257" spans="2:6" x14ac:dyDescent="0.2">
      <c r="B4257" s="229" t="str">
        <f>IFERROR(IF(ForbDraft!A4272&lt;&gt;"",ROW(ForbDraft!A4272),""),"")</f>
        <v/>
      </c>
      <c r="C4257" s="230" t="str">
        <f>IFERROR(IF(ForbDraft!A4272&lt;&gt;"",ForbDraft!A4272,""),"")</f>
        <v/>
      </c>
      <c r="D4257" s="230" t="str">
        <f t="shared" si="66"/>
        <v/>
      </c>
      <c r="E4257" s="230" t="str">
        <f>IFERROR(IF(ForbDraft!L4272&lt;&gt;"",ABS(ForbDraft!L4272),""),"")</f>
        <v/>
      </c>
      <c r="F4257" s="230" t="str">
        <f>IFERROR(IF(ForbDraft!K4272&lt;&gt;"",ForbDraft!K4272,""),"")</f>
        <v/>
      </c>
    </row>
    <row r="4258" spans="2:6" x14ac:dyDescent="0.2">
      <c r="B4258" s="229" t="str">
        <f>IFERROR(IF(ForbDraft!A4273&lt;&gt;"",ROW(ForbDraft!A4273),""),"")</f>
        <v/>
      </c>
      <c r="C4258" s="230" t="str">
        <f>IFERROR(IF(ForbDraft!A4273&lt;&gt;"",ForbDraft!A4273,""),"")</f>
        <v/>
      </c>
      <c r="D4258" s="230" t="str">
        <f t="shared" si="66"/>
        <v/>
      </c>
      <c r="E4258" s="230" t="str">
        <f>IFERROR(IF(ForbDraft!L4273&lt;&gt;"",ABS(ForbDraft!L4273),""),"")</f>
        <v/>
      </c>
      <c r="F4258" s="230" t="str">
        <f>IFERROR(IF(ForbDraft!K4273&lt;&gt;"",ForbDraft!K4273,""),"")</f>
        <v/>
      </c>
    </row>
    <row r="4259" spans="2:6" x14ac:dyDescent="0.2">
      <c r="B4259" s="229" t="str">
        <f>IFERROR(IF(ForbDraft!A4274&lt;&gt;"",ROW(ForbDraft!A4274),""),"")</f>
        <v/>
      </c>
      <c r="C4259" s="230" t="str">
        <f>IFERROR(IF(ForbDraft!A4274&lt;&gt;"",ForbDraft!A4274,""),"")</f>
        <v/>
      </c>
      <c r="D4259" s="230" t="str">
        <f t="shared" si="66"/>
        <v/>
      </c>
      <c r="E4259" s="230" t="str">
        <f>IFERROR(IF(ForbDraft!L4274&lt;&gt;"",ABS(ForbDraft!L4274),""),"")</f>
        <v/>
      </c>
      <c r="F4259" s="230" t="str">
        <f>IFERROR(IF(ForbDraft!K4274&lt;&gt;"",ForbDraft!K4274,""),"")</f>
        <v/>
      </c>
    </row>
    <row r="4260" spans="2:6" x14ac:dyDescent="0.2">
      <c r="B4260" s="229" t="str">
        <f>IFERROR(IF(ForbDraft!A4275&lt;&gt;"",ROW(ForbDraft!A4275),""),"")</f>
        <v/>
      </c>
      <c r="C4260" s="230" t="str">
        <f>IFERROR(IF(ForbDraft!A4275&lt;&gt;"",ForbDraft!A4275,""),"")</f>
        <v/>
      </c>
      <c r="D4260" s="230" t="str">
        <f t="shared" si="66"/>
        <v/>
      </c>
      <c r="E4260" s="230" t="str">
        <f>IFERROR(IF(ForbDraft!L4275&lt;&gt;"",ABS(ForbDraft!L4275),""),"")</f>
        <v/>
      </c>
      <c r="F4260" s="230" t="str">
        <f>IFERROR(IF(ForbDraft!K4275&lt;&gt;"",ForbDraft!K4275,""),"")</f>
        <v/>
      </c>
    </row>
    <row r="4261" spans="2:6" x14ac:dyDescent="0.2">
      <c r="B4261" s="229" t="str">
        <f>IFERROR(IF(ForbDraft!A4276&lt;&gt;"",ROW(ForbDraft!A4276),""),"")</f>
        <v/>
      </c>
      <c r="C4261" s="230" t="str">
        <f>IFERROR(IF(ForbDraft!A4276&lt;&gt;"",ForbDraft!A4276,""),"")</f>
        <v/>
      </c>
      <c r="D4261" s="230" t="str">
        <f t="shared" si="66"/>
        <v/>
      </c>
      <c r="E4261" s="230" t="str">
        <f>IFERROR(IF(ForbDraft!L4276&lt;&gt;"",ABS(ForbDraft!L4276),""),"")</f>
        <v/>
      </c>
      <c r="F4261" s="230" t="str">
        <f>IFERROR(IF(ForbDraft!K4276&lt;&gt;"",ForbDraft!K4276,""),"")</f>
        <v/>
      </c>
    </row>
    <row r="4262" spans="2:6" x14ac:dyDescent="0.2">
      <c r="B4262" s="229" t="str">
        <f>IFERROR(IF(ForbDraft!A4277&lt;&gt;"",ROW(ForbDraft!A4277),""),"")</f>
        <v/>
      </c>
      <c r="C4262" s="230" t="str">
        <f>IFERROR(IF(ForbDraft!A4277&lt;&gt;"",ForbDraft!A4277,""),"")</f>
        <v/>
      </c>
      <c r="D4262" s="230" t="str">
        <f t="shared" si="66"/>
        <v/>
      </c>
      <c r="E4262" s="230" t="str">
        <f>IFERROR(IF(ForbDraft!L4277&lt;&gt;"",ABS(ForbDraft!L4277),""),"")</f>
        <v/>
      </c>
      <c r="F4262" s="230" t="str">
        <f>IFERROR(IF(ForbDraft!K4277&lt;&gt;"",ForbDraft!K4277,""),"")</f>
        <v/>
      </c>
    </row>
    <row r="4263" spans="2:6" x14ac:dyDescent="0.2">
      <c r="B4263" s="229" t="str">
        <f>IFERROR(IF(ForbDraft!A4278&lt;&gt;"",ROW(ForbDraft!A4278),""),"")</f>
        <v/>
      </c>
      <c r="C4263" s="230" t="str">
        <f>IFERROR(IF(ForbDraft!A4278&lt;&gt;"",ForbDraft!A4278,""),"")</f>
        <v/>
      </c>
      <c r="D4263" s="230" t="str">
        <f t="shared" si="66"/>
        <v/>
      </c>
      <c r="E4263" s="230" t="str">
        <f>IFERROR(IF(ForbDraft!L4278&lt;&gt;"",ABS(ForbDraft!L4278),""),"")</f>
        <v/>
      </c>
      <c r="F4263" s="230" t="str">
        <f>IFERROR(IF(ForbDraft!K4278&lt;&gt;"",ForbDraft!K4278,""),"")</f>
        <v/>
      </c>
    </row>
    <row r="4264" spans="2:6" x14ac:dyDescent="0.2">
      <c r="B4264" s="229" t="str">
        <f>IFERROR(IF(ForbDraft!A4279&lt;&gt;"",ROW(ForbDraft!A4279),""),"")</f>
        <v/>
      </c>
      <c r="C4264" s="230" t="str">
        <f>IFERROR(IF(ForbDraft!A4279&lt;&gt;"",ForbDraft!A4279,""),"")</f>
        <v/>
      </c>
      <c r="D4264" s="230" t="str">
        <f t="shared" si="66"/>
        <v/>
      </c>
      <c r="E4264" s="230" t="str">
        <f>IFERROR(IF(ForbDraft!L4279&lt;&gt;"",ABS(ForbDraft!L4279),""),"")</f>
        <v/>
      </c>
      <c r="F4264" s="230" t="str">
        <f>IFERROR(IF(ForbDraft!K4279&lt;&gt;"",ForbDraft!K4279,""),"")</f>
        <v/>
      </c>
    </row>
    <row r="4265" spans="2:6" x14ac:dyDescent="0.2">
      <c r="B4265" s="229" t="str">
        <f>IFERROR(IF(ForbDraft!A4280&lt;&gt;"",ROW(ForbDraft!A4280),""),"")</f>
        <v/>
      </c>
      <c r="C4265" s="230" t="str">
        <f>IFERROR(IF(ForbDraft!A4280&lt;&gt;"",ForbDraft!A4280,""),"")</f>
        <v/>
      </c>
      <c r="D4265" s="230" t="str">
        <f t="shared" si="66"/>
        <v/>
      </c>
      <c r="E4265" s="230" t="str">
        <f>IFERROR(IF(ForbDraft!L4280&lt;&gt;"",ABS(ForbDraft!L4280),""),"")</f>
        <v/>
      </c>
      <c r="F4265" s="230" t="str">
        <f>IFERROR(IF(ForbDraft!K4280&lt;&gt;"",ForbDraft!K4280,""),"")</f>
        <v/>
      </c>
    </row>
    <row r="4266" spans="2:6" x14ac:dyDescent="0.2">
      <c r="B4266" s="229" t="str">
        <f>IFERROR(IF(ForbDraft!A4281&lt;&gt;"",ROW(ForbDraft!A4281),""),"")</f>
        <v/>
      </c>
      <c r="C4266" s="230" t="str">
        <f>IFERROR(IF(ForbDraft!A4281&lt;&gt;"",ForbDraft!A4281,""),"")</f>
        <v/>
      </c>
      <c r="D4266" s="230" t="str">
        <f t="shared" si="66"/>
        <v/>
      </c>
      <c r="E4266" s="230" t="str">
        <f>IFERROR(IF(ForbDraft!L4281&lt;&gt;"",ABS(ForbDraft!L4281),""),"")</f>
        <v/>
      </c>
      <c r="F4266" s="230" t="str">
        <f>IFERROR(IF(ForbDraft!K4281&lt;&gt;"",ForbDraft!K4281,""),"")</f>
        <v/>
      </c>
    </row>
    <row r="4267" spans="2:6" x14ac:dyDescent="0.2">
      <c r="B4267" s="229" t="str">
        <f>IFERROR(IF(ForbDraft!A4282&lt;&gt;"",ROW(ForbDraft!A4282),""),"")</f>
        <v/>
      </c>
      <c r="C4267" s="230" t="str">
        <f>IFERROR(IF(ForbDraft!A4282&lt;&gt;"",ForbDraft!A4282,""),"")</f>
        <v/>
      </c>
      <c r="D4267" s="230" t="str">
        <f t="shared" si="66"/>
        <v/>
      </c>
      <c r="E4267" s="230" t="str">
        <f>IFERROR(IF(ForbDraft!L4282&lt;&gt;"",ABS(ForbDraft!L4282),""),"")</f>
        <v/>
      </c>
      <c r="F4267" s="230" t="str">
        <f>IFERROR(IF(ForbDraft!K4282&lt;&gt;"",ForbDraft!K4282,""),"")</f>
        <v/>
      </c>
    </row>
    <row r="4268" spans="2:6" x14ac:dyDescent="0.2">
      <c r="B4268" s="229" t="str">
        <f>IFERROR(IF(ForbDraft!A4283&lt;&gt;"",ROW(ForbDraft!A4283),""),"")</f>
        <v/>
      </c>
      <c r="C4268" s="230" t="str">
        <f>IFERROR(IF(ForbDraft!A4283&lt;&gt;"",ForbDraft!A4283,""),"")</f>
        <v/>
      </c>
      <c r="D4268" s="230" t="str">
        <f t="shared" si="66"/>
        <v/>
      </c>
      <c r="E4268" s="230" t="str">
        <f>IFERROR(IF(ForbDraft!L4283&lt;&gt;"",ABS(ForbDraft!L4283),""),"")</f>
        <v/>
      </c>
      <c r="F4268" s="230" t="str">
        <f>IFERROR(IF(ForbDraft!K4283&lt;&gt;"",ForbDraft!K4283,""),"")</f>
        <v/>
      </c>
    </row>
    <row r="4269" spans="2:6" x14ac:dyDescent="0.2">
      <c r="B4269" s="229" t="str">
        <f>IFERROR(IF(ForbDraft!A4284&lt;&gt;"",ROW(ForbDraft!A4284),""),"")</f>
        <v/>
      </c>
      <c r="C4269" s="230" t="str">
        <f>IFERROR(IF(ForbDraft!A4284&lt;&gt;"",ForbDraft!A4284,""),"")</f>
        <v/>
      </c>
      <c r="D4269" s="230" t="str">
        <f t="shared" si="66"/>
        <v/>
      </c>
      <c r="E4269" s="230" t="str">
        <f>IFERROR(IF(ForbDraft!L4284&lt;&gt;"",ABS(ForbDraft!L4284),""),"")</f>
        <v/>
      </c>
      <c r="F4269" s="230" t="str">
        <f>IFERROR(IF(ForbDraft!K4284&lt;&gt;"",ForbDraft!K4284,""),"")</f>
        <v/>
      </c>
    </row>
    <row r="4270" spans="2:6" x14ac:dyDescent="0.2">
      <c r="B4270" s="229" t="str">
        <f>IFERROR(IF(ForbDraft!A4285&lt;&gt;"",ROW(ForbDraft!A4285),""),"")</f>
        <v/>
      </c>
      <c r="C4270" s="230" t="str">
        <f>IFERROR(IF(ForbDraft!A4285&lt;&gt;"",ForbDraft!A4285,""),"")</f>
        <v/>
      </c>
      <c r="D4270" s="230" t="str">
        <f t="shared" si="66"/>
        <v/>
      </c>
      <c r="E4270" s="230" t="str">
        <f>IFERROR(IF(ForbDraft!L4285&lt;&gt;"",ABS(ForbDraft!L4285),""),"")</f>
        <v/>
      </c>
      <c r="F4270" s="230" t="str">
        <f>IFERROR(IF(ForbDraft!K4285&lt;&gt;"",ForbDraft!K4285,""),"")</f>
        <v/>
      </c>
    </row>
    <row r="4271" spans="2:6" x14ac:dyDescent="0.2">
      <c r="B4271" s="229" t="str">
        <f>IFERROR(IF(ForbDraft!A4286&lt;&gt;"",ROW(ForbDraft!A4286),""),"")</f>
        <v/>
      </c>
      <c r="C4271" s="230" t="str">
        <f>IFERROR(IF(ForbDraft!A4286&lt;&gt;"",ForbDraft!A4286,""),"")</f>
        <v/>
      </c>
      <c r="D4271" s="230" t="str">
        <f t="shared" si="66"/>
        <v/>
      </c>
      <c r="E4271" s="230" t="str">
        <f>IFERROR(IF(ForbDraft!L4286&lt;&gt;"",ABS(ForbDraft!L4286),""),"")</f>
        <v/>
      </c>
      <c r="F4271" s="230" t="str">
        <f>IFERROR(IF(ForbDraft!K4286&lt;&gt;"",ForbDraft!K4286,""),"")</f>
        <v/>
      </c>
    </row>
    <row r="4272" spans="2:6" x14ac:dyDescent="0.2">
      <c r="B4272" s="229" t="str">
        <f>IFERROR(IF(ForbDraft!A4287&lt;&gt;"",ROW(ForbDraft!A4287),""),"")</f>
        <v/>
      </c>
      <c r="C4272" s="230" t="str">
        <f>IFERROR(IF(ForbDraft!A4287&lt;&gt;"",ForbDraft!A4287,""),"")</f>
        <v/>
      </c>
      <c r="D4272" s="230" t="str">
        <f t="shared" si="66"/>
        <v/>
      </c>
      <c r="E4272" s="230" t="str">
        <f>IFERROR(IF(ForbDraft!L4287&lt;&gt;"",ABS(ForbDraft!L4287),""),"")</f>
        <v/>
      </c>
      <c r="F4272" s="230" t="str">
        <f>IFERROR(IF(ForbDraft!K4287&lt;&gt;"",ForbDraft!K4287,""),"")</f>
        <v/>
      </c>
    </row>
    <row r="4273" spans="2:6" x14ac:dyDescent="0.2">
      <c r="B4273" s="229" t="str">
        <f>IFERROR(IF(ForbDraft!A4288&lt;&gt;"",ROW(ForbDraft!A4288),""),"")</f>
        <v/>
      </c>
      <c r="C4273" s="230" t="str">
        <f>IFERROR(IF(ForbDraft!A4288&lt;&gt;"",ForbDraft!A4288,""),"")</f>
        <v/>
      </c>
      <c r="D4273" s="230" t="str">
        <f t="shared" si="66"/>
        <v/>
      </c>
      <c r="E4273" s="230" t="str">
        <f>IFERROR(IF(ForbDraft!L4288&lt;&gt;"",ABS(ForbDraft!L4288),""),"")</f>
        <v/>
      </c>
      <c r="F4273" s="230" t="str">
        <f>IFERROR(IF(ForbDraft!K4288&lt;&gt;"",ForbDraft!K4288,""),"")</f>
        <v/>
      </c>
    </row>
    <row r="4274" spans="2:6" x14ac:dyDescent="0.2">
      <c r="B4274" s="229" t="str">
        <f>IFERROR(IF(ForbDraft!A4289&lt;&gt;"",ROW(ForbDraft!A4289),""),"")</f>
        <v/>
      </c>
      <c r="C4274" s="230" t="str">
        <f>IFERROR(IF(ForbDraft!A4289&lt;&gt;"",ForbDraft!A4289,""),"")</f>
        <v/>
      </c>
      <c r="D4274" s="230" t="str">
        <f t="shared" si="66"/>
        <v/>
      </c>
      <c r="E4274" s="230" t="str">
        <f>IFERROR(IF(ForbDraft!L4289&lt;&gt;"",ABS(ForbDraft!L4289),""),"")</f>
        <v/>
      </c>
      <c r="F4274" s="230" t="str">
        <f>IFERROR(IF(ForbDraft!K4289&lt;&gt;"",ForbDraft!K4289,""),"")</f>
        <v/>
      </c>
    </row>
    <row r="4275" spans="2:6" x14ac:dyDescent="0.2">
      <c r="B4275" s="229" t="str">
        <f>IFERROR(IF(ForbDraft!A4290&lt;&gt;"",ROW(ForbDraft!A4290),""),"")</f>
        <v/>
      </c>
      <c r="C4275" s="230" t="str">
        <f>IFERROR(IF(ForbDraft!A4290&lt;&gt;"",ForbDraft!A4290,""),"")</f>
        <v/>
      </c>
      <c r="D4275" s="230" t="str">
        <f t="shared" si="66"/>
        <v/>
      </c>
      <c r="E4275" s="230" t="str">
        <f>IFERROR(IF(ForbDraft!L4290&lt;&gt;"",ABS(ForbDraft!L4290),""),"")</f>
        <v/>
      </c>
      <c r="F4275" s="230" t="str">
        <f>IFERROR(IF(ForbDraft!K4290&lt;&gt;"",ForbDraft!K4290,""),"")</f>
        <v/>
      </c>
    </row>
    <row r="4276" spans="2:6" x14ac:dyDescent="0.2">
      <c r="B4276" s="229" t="str">
        <f>IFERROR(IF(ForbDraft!A4291&lt;&gt;"",ROW(ForbDraft!A4291),""),"")</f>
        <v/>
      </c>
      <c r="C4276" s="230" t="str">
        <f>IFERROR(IF(ForbDraft!A4291&lt;&gt;"",ForbDraft!A4291,""),"")</f>
        <v/>
      </c>
      <c r="D4276" s="230" t="str">
        <f t="shared" si="66"/>
        <v/>
      </c>
      <c r="E4276" s="230" t="str">
        <f>IFERROR(IF(ForbDraft!L4291&lt;&gt;"",ABS(ForbDraft!L4291),""),"")</f>
        <v/>
      </c>
      <c r="F4276" s="230" t="str">
        <f>IFERROR(IF(ForbDraft!K4291&lt;&gt;"",ForbDraft!K4291,""),"")</f>
        <v/>
      </c>
    </row>
    <row r="4277" spans="2:6" x14ac:dyDescent="0.2">
      <c r="B4277" s="229" t="str">
        <f>IFERROR(IF(ForbDraft!A4292&lt;&gt;"",ROW(ForbDraft!A4292),""),"")</f>
        <v/>
      </c>
      <c r="C4277" s="230" t="str">
        <f>IFERROR(IF(ForbDraft!A4292&lt;&gt;"",ForbDraft!A4292,""),"")</f>
        <v/>
      </c>
      <c r="D4277" s="230" t="str">
        <f t="shared" si="66"/>
        <v/>
      </c>
      <c r="E4277" s="230" t="str">
        <f>IFERROR(IF(ForbDraft!L4292&lt;&gt;"",ABS(ForbDraft!L4292),""),"")</f>
        <v/>
      </c>
      <c r="F4277" s="230" t="str">
        <f>IFERROR(IF(ForbDraft!K4292&lt;&gt;"",ForbDraft!K4292,""),"")</f>
        <v/>
      </c>
    </row>
    <row r="4278" spans="2:6" x14ac:dyDescent="0.2">
      <c r="B4278" s="229" t="str">
        <f>IFERROR(IF(ForbDraft!A4293&lt;&gt;"",ROW(ForbDraft!A4293),""),"")</f>
        <v/>
      </c>
      <c r="C4278" s="230" t="str">
        <f>IFERROR(IF(ForbDraft!A4293&lt;&gt;"",ForbDraft!A4293,""),"")</f>
        <v/>
      </c>
      <c r="D4278" s="230" t="str">
        <f t="shared" si="66"/>
        <v/>
      </c>
      <c r="E4278" s="230" t="str">
        <f>IFERROR(IF(ForbDraft!L4293&lt;&gt;"",ABS(ForbDraft!L4293),""),"")</f>
        <v/>
      </c>
      <c r="F4278" s="230" t="str">
        <f>IFERROR(IF(ForbDraft!K4293&lt;&gt;"",ForbDraft!K4293,""),"")</f>
        <v/>
      </c>
    </row>
    <row r="4279" spans="2:6" x14ac:dyDescent="0.2">
      <c r="B4279" s="229" t="str">
        <f>IFERROR(IF(ForbDraft!A4294&lt;&gt;"",ROW(ForbDraft!A4294),""),"")</f>
        <v/>
      </c>
      <c r="C4279" s="230" t="str">
        <f>IFERROR(IF(ForbDraft!A4294&lt;&gt;"",ForbDraft!A4294,""),"")</f>
        <v/>
      </c>
      <c r="D4279" s="230" t="str">
        <f t="shared" si="66"/>
        <v/>
      </c>
      <c r="E4279" s="230" t="str">
        <f>IFERROR(IF(ForbDraft!L4294&lt;&gt;"",ABS(ForbDraft!L4294),""),"")</f>
        <v/>
      </c>
      <c r="F4279" s="230" t="str">
        <f>IFERROR(IF(ForbDraft!K4294&lt;&gt;"",ForbDraft!K4294,""),"")</f>
        <v/>
      </c>
    </row>
    <row r="4280" spans="2:6" x14ac:dyDescent="0.2">
      <c r="B4280" s="229" t="str">
        <f>IFERROR(IF(ForbDraft!A4295&lt;&gt;"",ROW(ForbDraft!A4295),""),"")</f>
        <v/>
      </c>
      <c r="C4280" s="230" t="str">
        <f>IFERROR(IF(ForbDraft!A4295&lt;&gt;"",ForbDraft!A4295,""),"")</f>
        <v/>
      </c>
      <c r="D4280" s="230" t="str">
        <f t="shared" si="66"/>
        <v/>
      </c>
      <c r="E4280" s="230" t="str">
        <f>IFERROR(IF(ForbDraft!L4295&lt;&gt;"",ABS(ForbDraft!L4295),""),"")</f>
        <v/>
      </c>
      <c r="F4280" s="230" t="str">
        <f>IFERROR(IF(ForbDraft!K4295&lt;&gt;"",ForbDraft!K4295,""),"")</f>
        <v/>
      </c>
    </row>
    <row r="4281" spans="2:6" x14ac:dyDescent="0.2">
      <c r="B4281" s="229" t="str">
        <f>IFERROR(IF(ForbDraft!A4296&lt;&gt;"",ROW(ForbDraft!A4296),""),"")</f>
        <v/>
      </c>
      <c r="C4281" s="230" t="str">
        <f>IFERROR(IF(ForbDraft!A4296&lt;&gt;"",ForbDraft!A4296,""),"")</f>
        <v/>
      </c>
      <c r="D4281" s="230" t="str">
        <f t="shared" si="66"/>
        <v/>
      </c>
      <c r="E4281" s="230" t="str">
        <f>IFERROR(IF(ForbDraft!L4296&lt;&gt;"",ABS(ForbDraft!L4296),""),"")</f>
        <v/>
      </c>
      <c r="F4281" s="230" t="str">
        <f>IFERROR(IF(ForbDraft!K4296&lt;&gt;"",ForbDraft!K4296,""),"")</f>
        <v/>
      </c>
    </row>
    <row r="4282" spans="2:6" x14ac:dyDescent="0.2">
      <c r="B4282" s="229" t="str">
        <f>IFERROR(IF(ForbDraft!A4297&lt;&gt;"",ROW(ForbDraft!A4297),""),"")</f>
        <v/>
      </c>
      <c r="C4282" s="230" t="str">
        <f>IFERROR(IF(ForbDraft!A4297&lt;&gt;"",ForbDraft!A4297,""),"")</f>
        <v/>
      </c>
      <c r="D4282" s="230" t="str">
        <f t="shared" si="66"/>
        <v/>
      </c>
      <c r="E4282" s="230" t="str">
        <f>IFERROR(IF(ForbDraft!L4297&lt;&gt;"",ABS(ForbDraft!L4297),""),"")</f>
        <v/>
      </c>
      <c r="F4282" s="230" t="str">
        <f>IFERROR(IF(ForbDraft!K4297&lt;&gt;"",ForbDraft!K4297,""),"")</f>
        <v/>
      </c>
    </row>
    <row r="4283" spans="2:6" x14ac:dyDescent="0.2">
      <c r="B4283" s="229" t="str">
        <f>IFERROR(IF(ForbDraft!A4298&lt;&gt;"",ROW(ForbDraft!A4298),""),"")</f>
        <v/>
      </c>
      <c r="C4283" s="230" t="str">
        <f>IFERROR(IF(ForbDraft!A4298&lt;&gt;"",ForbDraft!A4298,""),"")</f>
        <v/>
      </c>
      <c r="D4283" s="230" t="str">
        <f t="shared" si="66"/>
        <v/>
      </c>
      <c r="E4283" s="230" t="str">
        <f>IFERROR(IF(ForbDraft!L4298&lt;&gt;"",ABS(ForbDraft!L4298),""),"")</f>
        <v/>
      </c>
      <c r="F4283" s="230" t="str">
        <f>IFERROR(IF(ForbDraft!K4298&lt;&gt;"",ForbDraft!K4298,""),"")</f>
        <v/>
      </c>
    </row>
    <row r="4284" spans="2:6" x14ac:dyDescent="0.2">
      <c r="B4284" s="229" t="str">
        <f>IFERROR(IF(ForbDraft!A4299&lt;&gt;"",ROW(ForbDraft!A4299),""),"")</f>
        <v/>
      </c>
      <c r="C4284" s="230" t="str">
        <f>IFERROR(IF(ForbDraft!A4299&lt;&gt;"",ForbDraft!A4299,""),"")</f>
        <v/>
      </c>
      <c r="D4284" s="230" t="str">
        <f t="shared" si="66"/>
        <v/>
      </c>
      <c r="E4284" s="230" t="str">
        <f>IFERROR(IF(ForbDraft!L4299&lt;&gt;"",ABS(ForbDraft!L4299),""),"")</f>
        <v/>
      </c>
      <c r="F4284" s="230" t="str">
        <f>IFERROR(IF(ForbDraft!K4299&lt;&gt;"",ForbDraft!K4299,""),"")</f>
        <v/>
      </c>
    </row>
    <row r="4285" spans="2:6" x14ac:dyDescent="0.2">
      <c r="B4285" s="229" t="str">
        <f>IFERROR(IF(ForbDraft!A4300&lt;&gt;"",ROW(ForbDraft!A4300),""),"")</f>
        <v/>
      </c>
      <c r="C4285" s="230" t="str">
        <f>IFERROR(IF(ForbDraft!A4300&lt;&gt;"",ForbDraft!A4300,""),"")</f>
        <v/>
      </c>
      <c r="D4285" s="230" t="str">
        <f t="shared" si="66"/>
        <v/>
      </c>
      <c r="E4285" s="230" t="str">
        <f>IFERROR(IF(ForbDraft!L4300&lt;&gt;"",ABS(ForbDraft!L4300),""),"")</f>
        <v/>
      </c>
      <c r="F4285" s="230" t="str">
        <f>IFERROR(IF(ForbDraft!K4300&lt;&gt;"",ForbDraft!K4300,""),"")</f>
        <v/>
      </c>
    </row>
    <row r="4286" spans="2:6" x14ac:dyDescent="0.2">
      <c r="B4286" s="229" t="str">
        <f>IFERROR(IF(ForbDraft!A4301&lt;&gt;"",ROW(ForbDraft!A4301),""),"")</f>
        <v/>
      </c>
      <c r="C4286" s="230" t="str">
        <f>IFERROR(IF(ForbDraft!A4301&lt;&gt;"",ForbDraft!A4301,""),"")</f>
        <v/>
      </c>
      <c r="D4286" s="230" t="str">
        <f t="shared" si="66"/>
        <v/>
      </c>
      <c r="E4286" s="230" t="str">
        <f>IFERROR(IF(ForbDraft!L4301&lt;&gt;"",ABS(ForbDraft!L4301),""),"")</f>
        <v/>
      </c>
      <c r="F4286" s="230" t="str">
        <f>IFERROR(IF(ForbDraft!K4301&lt;&gt;"",ForbDraft!K4301,""),"")</f>
        <v/>
      </c>
    </row>
    <row r="4287" spans="2:6" x14ac:dyDescent="0.2">
      <c r="B4287" s="229" t="str">
        <f>IFERROR(IF(ForbDraft!A4302&lt;&gt;"",ROW(ForbDraft!A4302),""),"")</f>
        <v/>
      </c>
      <c r="C4287" s="230" t="str">
        <f>IFERROR(IF(ForbDraft!A4302&lt;&gt;"",ForbDraft!A4302,""),"")</f>
        <v/>
      </c>
      <c r="D4287" s="230" t="str">
        <f t="shared" si="66"/>
        <v/>
      </c>
      <c r="E4287" s="230" t="str">
        <f>IFERROR(IF(ForbDraft!L4302&lt;&gt;"",ABS(ForbDraft!L4302),""),"")</f>
        <v/>
      </c>
      <c r="F4287" s="230" t="str">
        <f>IFERROR(IF(ForbDraft!K4302&lt;&gt;"",ForbDraft!K4302,""),"")</f>
        <v/>
      </c>
    </row>
    <row r="4288" spans="2:6" x14ac:dyDescent="0.2">
      <c r="B4288" s="229" t="str">
        <f>IFERROR(IF(ForbDraft!A4303&lt;&gt;"",ROW(ForbDraft!A4303),""),"")</f>
        <v/>
      </c>
      <c r="C4288" s="230" t="str">
        <f>IFERROR(IF(ForbDraft!A4303&lt;&gt;"",ForbDraft!A4303,""),"")</f>
        <v/>
      </c>
      <c r="D4288" s="230" t="str">
        <f t="shared" si="66"/>
        <v/>
      </c>
      <c r="E4288" s="230" t="str">
        <f>IFERROR(IF(ForbDraft!L4303&lt;&gt;"",ABS(ForbDraft!L4303),""),"")</f>
        <v/>
      </c>
      <c r="F4288" s="230" t="str">
        <f>IFERROR(IF(ForbDraft!K4303&lt;&gt;"",ForbDraft!K4303,""),"")</f>
        <v/>
      </c>
    </row>
    <row r="4289" spans="2:6" x14ac:dyDescent="0.2">
      <c r="B4289" s="229" t="str">
        <f>IFERROR(IF(ForbDraft!A4304&lt;&gt;"",ROW(ForbDraft!A4304),""),"")</f>
        <v/>
      </c>
      <c r="C4289" s="230" t="str">
        <f>IFERROR(IF(ForbDraft!A4304&lt;&gt;"",ForbDraft!A4304,""),"")</f>
        <v/>
      </c>
      <c r="D4289" s="230" t="str">
        <f t="shared" si="66"/>
        <v/>
      </c>
      <c r="E4289" s="230" t="str">
        <f>IFERROR(IF(ForbDraft!L4304&lt;&gt;"",ABS(ForbDraft!L4304),""),"")</f>
        <v/>
      </c>
      <c r="F4289" s="230" t="str">
        <f>IFERROR(IF(ForbDraft!K4304&lt;&gt;"",ForbDraft!K4304,""),"")</f>
        <v/>
      </c>
    </row>
    <row r="4290" spans="2:6" x14ac:dyDescent="0.2">
      <c r="B4290" s="229" t="str">
        <f>IFERROR(IF(ForbDraft!A4305&lt;&gt;"",ROW(ForbDraft!A4305),""),"")</f>
        <v/>
      </c>
      <c r="C4290" s="230" t="str">
        <f>IFERROR(IF(ForbDraft!A4305&lt;&gt;"",ForbDraft!A4305,""),"")</f>
        <v/>
      </c>
      <c r="D4290" s="230" t="str">
        <f t="shared" si="66"/>
        <v/>
      </c>
      <c r="E4290" s="230" t="str">
        <f>IFERROR(IF(ForbDraft!L4305&lt;&gt;"",ABS(ForbDraft!L4305),""),"")</f>
        <v/>
      </c>
      <c r="F4290" s="230" t="str">
        <f>IFERROR(IF(ForbDraft!K4305&lt;&gt;"",ForbDraft!K4305,""),"")</f>
        <v/>
      </c>
    </row>
    <row r="4291" spans="2:6" x14ac:dyDescent="0.2">
      <c r="B4291" s="229" t="str">
        <f>IFERROR(IF(ForbDraft!A4306&lt;&gt;"",ROW(ForbDraft!A4306),""),"")</f>
        <v/>
      </c>
      <c r="C4291" s="230" t="str">
        <f>IFERROR(IF(ForbDraft!A4306&lt;&gt;"",ForbDraft!A4306,""),"")</f>
        <v/>
      </c>
      <c r="D4291" s="230" t="str">
        <f t="shared" ref="D4291:D4354" si="67">IF(F4291="pH לבדיקת גבול","pH",F4291)</f>
        <v/>
      </c>
      <c r="E4291" s="230" t="str">
        <f>IFERROR(IF(ForbDraft!L4306&lt;&gt;"",ABS(ForbDraft!L4306),""),"")</f>
        <v/>
      </c>
      <c r="F4291" s="230" t="str">
        <f>IFERROR(IF(ForbDraft!K4306&lt;&gt;"",ForbDraft!K4306,""),"")</f>
        <v/>
      </c>
    </row>
    <row r="4292" spans="2:6" x14ac:dyDescent="0.2">
      <c r="B4292" s="229" t="str">
        <f>IFERROR(IF(ForbDraft!A4307&lt;&gt;"",ROW(ForbDraft!A4307),""),"")</f>
        <v/>
      </c>
      <c r="C4292" s="230" t="str">
        <f>IFERROR(IF(ForbDraft!A4307&lt;&gt;"",ForbDraft!A4307,""),"")</f>
        <v/>
      </c>
      <c r="D4292" s="230" t="str">
        <f t="shared" si="67"/>
        <v/>
      </c>
      <c r="E4292" s="230" t="str">
        <f>IFERROR(IF(ForbDraft!L4307&lt;&gt;"",ABS(ForbDraft!L4307),""),"")</f>
        <v/>
      </c>
      <c r="F4292" s="230" t="str">
        <f>IFERROR(IF(ForbDraft!K4307&lt;&gt;"",ForbDraft!K4307,""),"")</f>
        <v/>
      </c>
    </row>
    <row r="4293" spans="2:6" x14ac:dyDescent="0.2">
      <c r="B4293" s="229" t="str">
        <f>IFERROR(IF(ForbDraft!A4308&lt;&gt;"",ROW(ForbDraft!A4308),""),"")</f>
        <v/>
      </c>
      <c r="C4293" s="230" t="str">
        <f>IFERROR(IF(ForbDraft!A4308&lt;&gt;"",ForbDraft!A4308,""),"")</f>
        <v/>
      </c>
      <c r="D4293" s="230" t="str">
        <f t="shared" si="67"/>
        <v/>
      </c>
      <c r="E4293" s="230" t="str">
        <f>IFERROR(IF(ForbDraft!L4308&lt;&gt;"",ABS(ForbDraft!L4308),""),"")</f>
        <v/>
      </c>
      <c r="F4293" s="230" t="str">
        <f>IFERROR(IF(ForbDraft!K4308&lt;&gt;"",ForbDraft!K4308,""),"")</f>
        <v/>
      </c>
    </row>
    <row r="4294" spans="2:6" x14ac:dyDescent="0.2">
      <c r="B4294" s="229" t="str">
        <f>IFERROR(IF(ForbDraft!A4309&lt;&gt;"",ROW(ForbDraft!A4309),""),"")</f>
        <v/>
      </c>
      <c r="C4294" s="230" t="str">
        <f>IFERROR(IF(ForbDraft!A4309&lt;&gt;"",ForbDraft!A4309,""),"")</f>
        <v/>
      </c>
      <c r="D4294" s="230" t="str">
        <f t="shared" si="67"/>
        <v/>
      </c>
      <c r="E4294" s="230" t="str">
        <f>IFERROR(IF(ForbDraft!L4309&lt;&gt;"",ABS(ForbDraft!L4309),""),"")</f>
        <v/>
      </c>
      <c r="F4294" s="230" t="str">
        <f>IFERROR(IF(ForbDraft!K4309&lt;&gt;"",ForbDraft!K4309,""),"")</f>
        <v/>
      </c>
    </row>
    <row r="4295" spans="2:6" x14ac:dyDescent="0.2">
      <c r="B4295" s="229" t="str">
        <f>IFERROR(IF(ForbDraft!A4310&lt;&gt;"",ROW(ForbDraft!A4310),""),"")</f>
        <v/>
      </c>
      <c r="C4295" s="230" t="str">
        <f>IFERROR(IF(ForbDraft!A4310&lt;&gt;"",ForbDraft!A4310,""),"")</f>
        <v/>
      </c>
      <c r="D4295" s="230" t="str">
        <f t="shared" si="67"/>
        <v/>
      </c>
      <c r="E4295" s="230" t="str">
        <f>IFERROR(IF(ForbDraft!L4310&lt;&gt;"",ABS(ForbDraft!L4310),""),"")</f>
        <v/>
      </c>
      <c r="F4295" s="230" t="str">
        <f>IFERROR(IF(ForbDraft!K4310&lt;&gt;"",ForbDraft!K4310,""),"")</f>
        <v/>
      </c>
    </row>
    <row r="4296" spans="2:6" x14ac:dyDescent="0.2">
      <c r="B4296" s="229" t="str">
        <f>IFERROR(IF(ForbDraft!A4311&lt;&gt;"",ROW(ForbDraft!A4311),""),"")</f>
        <v/>
      </c>
      <c r="C4296" s="230" t="str">
        <f>IFERROR(IF(ForbDraft!A4311&lt;&gt;"",ForbDraft!A4311,""),"")</f>
        <v/>
      </c>
      <c r="D4296" s="230" t="str">
        <f t="shared" si="67"/>
        <v/>
      </c>
      <c r="E4296" s="230" t="str">
        <f>IFERROR(IF(ForbDraft!L4311&lt;&gt;"",ABS(ForbDraft!L4311),""),"")</f>
        <v/>
      </c>
      <c r="F4296" s="230" t="str">
        <f>IFERROR(IF(ForbDraft!K4311&lt;&gt;"",ForbDraft!K4311,""),"")</f>
        <v/>
      </c>
    </row>
    <row r="4297" spans="2:6" x14ac:dyDescent="0.2">
      <c r="B4297" s="229" t="str">
        <f>IFERROR(IF(ForbDraft!A4312&lt;&gt;"",ROW(ForbDraft!A4312),""),"")</f>
        <v/>
      </c>
      <c r="C4297" s="230" t="str">
        <f>IFERROR(IF(ForbDraft!A4312&lt;&gt;"",ForbDraft!A4312,""),"")</f>
        <v/>
      </c>
      <c r="D4297" s="230" t="str">
        <f t="shared" si="67"/>
        <v/>
      </c>
      <c r="E4297" s="230" t="str">
        <f>IFERROR(IF(ForbDraft!L4312&lt;&gt;"",ABS(ForbDraft!L4312),""),"")</f>
        <v/>
      </c>
      <c r="F4297" s="230" t="str">
        <f>IFERROR(IF(ForbDraft!K4312&lt;&gt;"",ForbDraft!K4312,""),"")</f>
        <v/>
      </c>
    </row>
    <row r="4298" spans="2:6" x14ac:dyDescent="0.2">
      <c r="B4298" s="229" t="str">
        <f>IFERROR(IF(ForbDraft!A4313&lt;&gt;"",ROW(ForbDraft!A4313),""),"")</f>
        <v/>
      </c>
      <c r="C4298" s="230" t="str">
        <f>IFERROR(IF(ForbDraft!A4313&lt;&gt;"",ForbDraft!A4313,""),"")</f>
        <v/>
      </c>
      <c r="D4298" s="230" t="str">
        <f t="shared" si="67"/>
        <v/>
      </c>
      <c r="E4298" s="230" t="str">
        <f>IFERROR(IF(ForbDraft!L4313&lt;&gt;"",ABS(ForbDraft!L4313),""),"")</f>
        <v/>
      </c>
      <c r="F4298" s="230" t="str">
        <f>IFERROR(IF(ForbDraft!K4313&lt;&gt;"",ForbDraft!K4313,""),"")</f>
        <v/>
      </c>
    </row>
    <row r="4299" spans="2:6" x14ac:dyDescent="0.2">
      <c r="B4299" s="229" t="str">
        <f>IFERROR(IF(ForbDraft!A4314&lt;&gt;"",ROW(ForbDraft!A4314),""),"")</f>
        <v/>
      </c>
      <c r="C4299" s="230" t="str">
        <f>IFERROR(IF(ForbDraft!A4314&lt;&gt;"",ForbDraft!A4314,""),"")</f>
        <v/>
      </c>
      <c r="D4299" s="230" t="str">
        <f t="shared" si="67"/>
        <v/>
      </c>
      <c r="E4299" s="230" t="str">
        <f>IFERROR(IF(ForbDraft!L4314&lt;&gt;"",ABS(ForbDraft!L4314),""),"")</f>
        <v/>
      </c>
      <c r="F4299" s="230" t="str">
        <f>IFERROR(IF(ForbDraft!K4314&lt;&gt;"",ForbDraft!K4314,""),"")</f>
        <v/>
      </c>
    </row>
    <row r="4300" spans="2:6" x14ac:dyDescent="0.2">
      <c r="B4300" s="229" t="str">
        <f>IFERROR(IF(ForbDraft!A4315&lt;&gt;"",ROW(ForbDraft!A4315),""),"")</f>
        <v/>
      </c>
      <c r="C4300" s="230" t="str">
        <f>IFERROR(IF(ForbDraft!A4315&lt;&gt;"",ForbDraft!A4315,""),"")</f>
        <v/>
      </c>
      <c r="D4300" s="230" t="str">
        <f t="shared" si="67"/>
        <v/>
      </c>
      <c r="E4300" s="230" t="str">
        <f>IFERROR(IF(ForbDraft!L4315&lt;&gt;"",ABS(ForbDraft!L4315),""),"")</f>
        <v/>
      </c>
      <c r="F4300" s="230" t="str">
        <f>IFERROR(IF(ForbDraft!K4315&lt;&gt;"",ForbDraft!K4315,""),"")</f>
        <v/>
      </c>
    </row>
    <row r="4301" spans="2:6" x14ac:dyDescent="0.2">
      <c r="B4301" s="229" t="str">
        <f>IFERROR(IF(ForbDraft!A4316&lt;&gt;"",ROW(ForbDraft!A4316),""),"")</f>
        <v/>
      </c>
      <c r="C4301" s="230" t="str">
        <f>IFERROR(IF(ForbDraft!A4316&lt;&gt;"",ForbDraft!A4316,""),"")</f>
        <v/>
      </c>
      <c r="D4301" s="230" t="str">
        <f t="shared" si="67"/>
        <v/>
      </c>
      <c r="E4301" s="230" t="str">
        <f>IFERROR(IF(ForbDraft!L4316&lt;&gt;"",ABS(ForbDraft!L4316),""),"")</f>
        <v/>
      </c>
      <c r="F4301" s="230" t="str">
        <f>IFERROR(IF(ForbDraft!K4316&lt;&gt;"",ForbDraft!K4316,""),"")</f>
        <v/>
      </c>
    </row>
    <row r="4302" spans="2:6" x14ac:dyDescent="0.2">
      <c r="B4302" s="229" t="str">
        <f>IFERROR(IF(ForbDraft!A4317&lt;&gt;"",ROW(ForbDraft!A4317),""),"")</f>
        <v/>
      </c>
      <c r="C4302" s="230" t="str">
        <f>IFERROR(IF(ForbDraft!A4317&lt;&gt;"",ForbDraft!A4317,""),"")</f>
        <v/>
      </c>
      <c r="D4302" s="230" t="str">
        <f t="shared" si="67"/>
        <v/>
      </c>
      <c r="E4302" s="230" t="str">
        <f>IFERROR(IF(ForbDraft!L4317&lt;&gt;"",ABS(ForbDraft!L4317),""),"")</f>
        <v/>
      </c>
      <c r="F4302" s="230" t="str">
        <f>IFERROR(IF(ForbDraft!K4317&lt;&gt;"",ForbDraft!K4317,""),"")</f>
        <v/>
      </c>
    </row>
    <row r="4303" spans="2:6" x14ac:dyDescent="0.2">
      <c r="B4303" s="229" t="str">
        <f>IFERROR(IF(ForbDraft!A4318&lt;&gt;"",ROW(ForbDraft!A4318),""),"")</f>
        <v/>
      </c>
      <c r="C4303" s="230" t="str">
        <f>IFERROR(IF(ForbDraft!A4318&lt;&gt;"",ForbDraft!A4318,""),"")</f>
        <v/>
      </c>
      <c r="D4303" s="230" t="str">
        <f t="shared" si="67"/>
        <v/>
      </c>
      <c r="E4303" s="230" t="str">
        <f>IFERROR(IF(ForbDraft!L4318&lt;&gt;"",ABS(ForbDraft!L4318),""),"")</f>
        <v/>
      </c>
      <c r="F4303" s="230" t="str">
        <f>IFERROR(IF(ForbDraft!K4318&lt;&gt;"",ForbDraft!K4318,""),"")</f>
        <v/>
      </c>
    </row>
    <row r="4304" spans="2:6" x14ac:dyDescent="0.2">
      <c r="B4304" s="229" t="str">
        <f>IFERROR(IF(ForbDraft!A4319&lt;&gt;"",ROW(ForbDraft!A4319),""),"")</f>
        <v/>
      </c>
      <c r="C4304" s="230" t="str">
        <f>IFERROR(IF(ForbDraft!A4319&lt;&gt;"",ForbDraft!A4319,""),"")</f>
        <v/>
      </c>
      <c r="D4304" s="230" t="str">
        <f t="shared" si="67"/>
        <v/>
      </c>
      <c r="E4304" s="230" t="str">
        <f>IFERROR(IF(ForbDraft!L4319&lt;&gt;"",ABS(ForbDraft!L4319),""),"")</f>
        <v/>
      </c>
      <c r="F4304" s="230" t="str">
        <f>IFERROR(IF(ForbDraft!K4319&lt;&gt;"",ForbDraft!K4319,""),"")</f>
        <v/>
      </c>
    </row>
    <row r="4305" spans="2:6" x14ac:dyDescent="0.2">
      <c r="B4305" s="229" t="str">
        <f>IFERROR(IF(ForbDraft!A4320&lt;&gt;"",ROW(ForbDraft!A4320),""),"")</f>
        <v/>
      </c>
      <c r="C4305" s="230" t="str">
        <f>IFERROR(IF(ForbDraft!A4320&lt;&gt;"",ForbDraft!A4320,""),"")</f>
        <v/>
      </c>
      <c r="D4305" s="230" t="str">
        <f t="shared" si="67"/>
        <v/>
      </c>
      <c r="E4305" s="230" t="str">
        <f>IFERROR(IF(ForbDraft!L4320&lt;&gt;"",ABS(ForbDraft!L4320),""),"")</f>
        <v/>
      </c>
      <c r="F4305" s="230" t="str">
        <f>IFERROR(IF(ForbDraft!K4320&lt;&gt;"",ForbDraft!K4320,""),"")</f>
        <v/>
      </c>
    </row>
    <row r="4306" spans="2:6" x14ac:dyDescent="0.2">
      <c r="B4306" s="229" t="str">
        <f>IFERROR(IF(ForbDraft!A4321&lt;&gt;"",ROW(ForbDraft!A4321),""),"")</f>
        <v/>
      </c>
      <c r="C4306" s="230" t="str">
        <f>IFERROR(IF(ForbDraft!A4321&lt;&gt;"",ForbDraft!A4321,""),"")</f>
        <v/>
      </c>
      <c r="D4306" s="230" t="str">
        <f t="shared" si="67"/>
        <v/>
      </c>
      <c r="E4306" s="230" t="str">
        <f>IFERROR(IF(ForbDraft!L4321&lt;&gt;"",ABS(ForbDraft!L4321),""),"")</f>
        <v/>
      </c>
      <c r="F4306" s="230" t="str">
        <f>IFERROR(IF(ForbDraft!K4321&lt;&gt;"",ForbDraft!K4321,""),"")</f>
        <v/>
      </c>
    </row>
    <row r="4307" spans="2:6" x14ac:dyDescent="0.2">
      <c r="B4307" s="229" t="str">
        <f>IFERROR(IF(ForbDraft!A4322&lt;&gt;"",ROW(ForbDraft!A4322),""),"")</f>
        <v/>
      </c>
      <c r="C4307" s="230" t="str">
        <f>IFERROR(IF(ForbDraft!A4322&lt;&gt;"",ForbDraft!A4322,""),"")</f>
        <v/>
      </c>
      <c r="D4307" s="230" t="str">
        <f t="shared" si="67"/>
        <v/>
      </c>
      <c r="E4307" s="230" t="str">
        <f>IFERROR(IF(ForbDraft!L4322&lt;&gt;"",ABS(ForbDraft!L4322),""),"")</f>
        <v/>
      </c>
      <c r="F4307" s="230" t="str">
        <f>IFERROR(IF(ForbDraft!K4322&lt;&gt;"",ForbDraft!K4322,""),"")</f>
        <v/>
      </c>
    </row>
    <row r="4308" spans="2:6" x14ac:dyDescent="0.2">
      <c r="B4308" s="229" t="str">
        <f>IFERROR(IF(ForbDraft!A4323&lt;&gt;"",ROW(ForbDraft!A4323),""),"")</f>
        <v/>
      </c>
      <c r="C4308" s="230" t="str">
        <f>IFERROR(IF(ForbDraft!A4323&lt;&gt;"",ForbDraft!A4323,""),"")</f>
        <v/>
      </c>
      <c r="D4308" s="230" t="str">
        <f t="shared" si="67"/>
        <v/>
      </c>
      <c r="E4308" s="230" t="str">
        <f>IFERROR(IF(ForbDraft!L4323&lt;&gt;"",ABS(ForbDraft!L4323),""),"")</f>
        <v/>
      </c>
      <c r="F4308" s="230" t="str">
        <f>IFERROR(IF(ForbDraft!K4323&lt;&gt;"",ForbDraft!K4323,""),"")</f>
        <v/>
      </c>
    </row>
    <row r="4309" spans="2:6" x14ac:dyDescent="0.2">
      <c r="B4309" s="229" t="str">
        <f>IFERROR(IF(ForbDraft!A4324&lt;&gt;"",ROW(ForbDraft!A4324),""),"")</f>
        <v/>
      </c>
      <c r="C4309" s="230" t="str">
        <f>IFERROR(IF(ForbDraft!A4324&lt;&gt;"",ForbDraft!A4324,""),"")</f>
        <v/>
      </c>
      <c r="D4309" s="230" t="str">
        <f t="shared" si="67"/>
        <v/>
      </c>
      <c r="E4309" s="230" t="str">
        <f>IFERROR(IF(ForbDraft!L4324&lt;&gt;"",ABS(ForbDraft!L4324),""),"")</f>
        <v/>
      </c>
      <c r="F4309" s="230" t="str">
        <f>IFERROR(IF(ForbDraft!K4324&lt;&gt;"",ForbDraft!K4324,""),"")</f>
        <v/>
      </c>
    </row>
    <row r="4310" spans="2:6" x14ac:dyDescent="0.2">
      <c r="B4310" s="229" t="str">
        <f>IFERROR(IF(ForbDraft!A4325&lt;&gt;"",ROW(ForbDraft!A4325),""),"")</f>
        <v/>
      </c>
      <c r="C4310" s="230" t="str">
        <f>IFERROR(IF(ForbDraft!A4325&lt;&gt;"",ForbDraft!A4325,""),"")</f>
        <v/>
      </c>
      <c r="D4310" s="230" t="str">
        <f t="shared" si="67"/>
        <v/>
      </c>
      <c r="E4310" s="230" t="str">
        <f>IFERROR(IF(ForbDraft!L4325&lt;&gt;"",ABS(ForbDraft!L4325),""),"")</f>
        <v/>
      </c>
      <c r="F4310" s="230" t="str">
        <f>IFERROR(IF(ForbDraft!K4325&lt;&gt;"",ForbDraft!K4325,""),"")</f>
        <v/>
      </c>
    </row>
    <row r="4311" spans="2:6" x14ac:dyDescent="0.2">
      <c r="B4311" s="229" t="str">
        <f>IFERROR(IF(ForbDraft!A4326&lt;&gt;"",ROW(ForbDraft!A4326),""),"")</f>
        <v/>
      </c>
      <c r="C4311" s="230" t="str">
        <f>IFERROR(IF(ForbDraft!A4326&lt;&gt;"",ForbDraft!A4326,""),"")</f>
        <v/>
      </c>
      <c r="D4311" s="230" t="str">
        <f t="shared" si="67"/>
        <v/>
      </c>
      <c r="E4311" s="230" t="str">
        <f>IFERROR(IF(ForbDraft!L4326&lt;&gt;"",ABS(ForbDraft!L4326),""),"")</f>
        <v/>
      </c>
      <c r="F4311" s="230" t="str">
        <f>IFERROR(IF(ForbDraft!K4326&lt;&gt;"",ForbDraft!K4326,""),"")</f>
        <v/>
      </c>
    </row>
    <row r="4312" spans="2:6" x14ac:dyDescent="0.2">
      <c r="B4312" s="229" t="str">
        <f>IFERROR(IF(ForbDraft!A4327&lt;&gt;"",ROW(ForbDraft!A4327),""),"")</f>
        <v/>
      </c>
      <c r="C4312" s="230" t="str">
        <f>IFERROR(IF(ForbDraft!A4327&lt;&gt;"",ForbDraft!A4327,""),"")</f>
        <v/>
      </c>
      <c r="D4312" s="230" t="str">
        <f t="shared" si="67"/>
        <v/>
      </c>
      <c r="E4312" s="230" t="str">
        <f>IFERROR(IF(ForbDraft!L4327&lt;&gt;"",ABS(ForbDraft!L4327),""),"")</f>
        <v/>
      </c>
      <c r="F4312" s="230" t="str">
        <f>IFERROR(IF(ForbDraft!K4327&lt;&gt;"",ForbDraft!K4327,""),"")</f>
        <v/>
      </c>
    </row>
    <row r="4313" spans="2:6" x14ac:dyDescent="0.2">
      <c r="B4313" s="229" t="str">
        <f>IFERROR(IF(ForbDraft!A4328&lt;&gt;"",ROW(ForbDraft!A4328),""),"")</f>
        <v/>
      </c>
      <c r="C4313" s="230" t="str">
        <f>IFERROR(IF(ForbDraft!A4328&lt;&gt;"",ForbDraft!A4328,""),"")</f>
        <v/>
      </c>
      <c r="D4313" s="230" t="str">
        <f t="shared" si="67"/>
        <v/>
      </c>
      <c r="E4313" s="230" t="str">
        <f>IFERROR(IF(ForbDraft!L4328&lt;&gt;"",ABS(ForbDraft!L4328),""),"")</f>
        <v/>
      </c>
      <c r="F4313" s="230" t="str">
        <f>IFERROR(IF(ForbDraft!K4328&lt;&gt;"",ForbDraft!K4328,""),"")</f>
        <v/>
      </c>
    </row>
    <row r="4314" spans="2:6" x14ac:dyDescent="0.2">
      <c r="B4314" s="229" t="str">
        <f>IFERROR(IF(ForbDraft!A4329&lt;&gt;"",ROW(ForbDraft!A4329),""),"")</f>
        <v/>
      </c>
      <c r="C4314" s="230" t="str">
        <f>IFERROR(IF(ForbDraft!A4329&lt;&gt;"",ForbDraft!A4329,""),"")</f>
        <v/>
      </c>
      <c r="D4314" s="230" t="str">
        <f t="shared" si="67"/>
        <v/>
      </c>
      <c r="E4314" s="230" t="str">
        <f>IFERROR(IF(ForbDraft!L4329&lt;&gt;"",ABS(ForbDraft!L4329),""),"")</f>
        <v/>
      </c>
      <c r="F4314" s="230" t="str">
        <f>IFERROR(IF(ForbDraft!K4329&lt;&gt;"",ForbDraft!K4329,""),"")</f>
        <v/>
      </c>
    </row>
    <row r="4315" spans="2:6" x14ac:dyDescent="0.2">
      <c r="B4315" s="229" t="str">
        <f>IFERROR(IF(ForbDraft!A4330&lt;&gt;"",ROW(ForbDraft!A4330),""),"")</f>
        <v/>
      </c>
      <c r="C4315" s="230" t="str">
        <f>IFERROR(IF(ForbDraft!A4330&lt;&gt;"",ForbDraft!A4330,""),"")</f>
        <v/>
      </c>
      <c r="D4315" s="230" t="str">
        <f t="shared" si="67"/>
        <v/>
      </c>
      <c r="E4315" s="230" t="str">
        <f>IFERROR(IF(ForbDraft!L4330&lt;&gt;"",ABS(ForbDraft!L4330),""),"")</f>
        <v/>
      </c>
      <c r="F4315" s="230" t="str">
        <f>IFERROR(IF(ForbDraft!K4330&lt;&gt;"",ForbDraft!K4330,""),"")</f>
        <v/>
      </c>
    </row>
    <row r="4316" spans="2:6" x14ac:dyDescent="0.2">
      <c r="B4316" s="229" t="str">
        <f>IFERROR(IF(ForbDraft!A4331&lt;&gt;"",ROW(ForbDraft!A4331),""),"")</f>
        <v/>
      </c>
      <c r="C4316" s="230" t="str">
        <f>IFERROR(IF(ForbDraft!A4331&lt;&gt;"",ForbDraft!A4331,""),"")</f>
        <v/>
      </c>
      <c r="D4316" s="230" t="str">
        <f t="shared" si="67"/>
        <v/>
      </c>
      <c r="E4316" s="230" t="str">
        <f>IFERROR(IF(ForbDraft!L4331&lt;&gt;"",ABS(ForbDraft!L4331),""),"")</f>
        <v/>
      </c>
      <c r="F4316" s="230" t="str">
        <f>IFERROR(IF(ForbDraft!K4331&lt;&gt;"",ForbDraft!K4331,""),"")</f>
        <v/>
      </c>
    </row>
    <row r="4317" spans="2:6" x14ac:dyDescent="0.2">
      <c r="B4317" s="229" t="str">
        <f>IFERROR(IF(ForbDraft!A4332&lt;&gt;"",ROW(ForbDraft!A4332),""),"")</f>
        <v/>
      </c>
      <c r="C4317" s="230" t="str">
        <f>IFERROR(IF(ForbDraft!A4332&lt;&gt;"",ForbDraft!A4332,""),"")</f>
        <v/>
      </c>
      <c r="D4317" s="230" t="str">
        <f t="shared" si="67"/>
        <v/>
      </c>
      <c r="E4317" s="230" t="str">
        <f>IFERROR(IF(ForbDraft!L4332&lt;&gt;"",ABS(ForbDraft!L4332),""),"")</f>
        <v/>
      </c>
      <c r="F4317" s="230" t="str">
        <f>IFERROR(IF(ForbDraft!K4332&lt;&gt;"",ForbDraft!K4332,""),"")</f>
        <v/>
      </c>
    </row>
    <row r="4318" spans="2:6" x14ac:dyDescent="0.2">
      <c r="B4318" s="229" t="str">
        <f>IFERROR(IF(ForbDraft!A4333&lt;&gt;"",ROW(ForbDraft!A4333),""),"")</f>
        <v/>
      </c>
      <c r="C4318" s="230" t="str">
        <f>IFERROR(IF(ForbDraft!A4333&lt;&gt;"",ForbDraft!A4333,""),"")</f>
        <v/>
      </c>
      <c r="D4318" s="230" t="str">
        <f t="shared" si="67"/>
        <v/>
      </c>
      <c r="E4318" s="230" t="str">
        <f>IFERROR(IF(ForbDraft!L4333&lt;&gt;"",ABS(ForbDraft!L4333),""),"")</f>
        <v/>
      </c>
      <c r="F4318" s="230" t="str">
        <f>IFERROR(IF(ForbDraft!K4333&lt;&gt;"",ForbDraft!K4333,""),"")</f>
        <v/>
      </c>
    </row>
    <row r="4319" spans="2:6" x14ac:dyDescent="0.2">
      <c r="B4319" s="229" t="str">
        <f>IFERROR(IF(ForbDraft!A4334&lt;&gt;"",ROW(ForbDraft!A4334),""),"")</f>
        <v/>
      </c>
      <c r="C4319" s="230" t="str">
        <f>IFERROR(IF(ForbDraft!A4334&lt;&gt;"",ForbDraft!A4334,""),"")</f>
        <v/>
      </c>
      <c r="D4319" s="230" t="str">
        <f t="shared" si="67"/>
        <v/>
      </c>
      <c r="E4319" s="230" t="str">
        <f>IFERROR(IF(ForbDraft!L4334&lt;&gt;"",ABS(ForbDraft!L4334),""),"")</f>
        <v/>
      </c>
      <c r="F4319" s="230" t="str">
        <f>IFERROR(IF(ForbDraft!K4334&lt;&gt;"",ForbDraft!K4334,""),"")</f>
        <v/>
      </c>
    </row>
    <row r="4320" spans="2:6" x14ac:dyDescent="0.2">
      <c r="B4320" s="229" t="str">
        <f>IFERROR(IF(ForbDraft!A4335&lt;&gt;"",ROW(ForbDraft!A4335),""),"")</f>
        <v/>
      </c>
      <c r="C4320" s="230" t="str">
        <f>IFERROR(IF(ForbDraft!A4335&lt;&gt;"",ForbDraft!A4335,""),"")</f>
        <v/>
      </c>
      <c r="D4320" s="230" t="str">
        <f t="shared" si="67"/>
        <v/>
      </c>
      <c r="E4320" s="230" t="str">
        <f>IFERROR(IF(ForbDraft!L4335&lt;&gt;"",ABS(ForbDraft!L4335),""),"")</f>
        <v/>
      </c>
      <c r="F4320" s="230" t="str">
        <f>IFERROR(IF(ForbDraft!K4335&lt;&gt;"",ForbDraft!K4335,""),"")</f>
        <v/>
      </c>
    </row>
    <row r="4321" spans="2:6" x14ac:dyDescent="0.2">
      <c r="B4321" s="229" t="str">
        <f>IFERROR(IF(ForbDraft!A4336&lt;&gt;"",ROW(ForbDraft!A4336),""),"")</f>
        <v/>
      </c>
      <c r="C4321" s="230" t="str">
        <f>IFERROR(IF(ForbDraft!A4336&lt;&gt;"",ForbDraft!A4336,""),"")</f>
        <v/>
      </c>
      <c r="D4321" s="230" t="str">
        <f t="shared" si="67"/>
        <v/>
      </c>
      <c r="E4321" s="230" t="str">
        <f>IFERROR(IF(ForbDraft!L4336&lt;&gt;"",ABS(ForbDraft!L4336),""),"")</f>
        <v/>
      </c>
      <c r="F4321" s="230" t="str">
        <f>IFERROR(IF(ForbDraft!K4336&lt;&gt;"",ForbDraft!K4336,""),"")</f>
        <v/>
      </c>
    </row>
    <row r="4322" spans="2:6" x14ac:dyDescent="0.2">
      <c r="B4322" s="229" t="str">
        <f>IFERROR(IF(ForbDraft!A4337&lt;&gt;"",ROW(ForbDraft!A4337),""),"")</f>
        <v/>
      </c>
      <c r="C4322" s="230" t="str">
        <f>IFERROR(IF(ForbDraft!A4337&lt;&gt;"",ForbDraft!A4337,""),"")</f>
        <v/>
      </c>
      <c r="D4322" s="230" t="str">
        <f t="shared" si="67"/>
        <v/>
      </c>
      <c r="E4322" s="230" t="str">
        <f>IFERROR(IF(ForbDraft!L4337&lt;&gt;"",ABS(ForbDraft!L4337),""),"")</f>
        <v/>
      </c>
      <c r="F4322" s="230" t="str">
        <f>IFERROR(IF(ForbDraft!K4337&lt;&gt;"",ForbDraft!K4337,""),"")</f>
        <v/>
      </c>
    </row>
    <row r="4323" spans="2:6" x14ac:dyDescent="0.2">
      <c r="B4323" s="229" t="str">
        <f>IFERROR(IF(ForbDraft!A4338&lt;&gt;"",ROW(ForbDraft!A4338),""),"")</f>
        <v/>
      </c>
      <c r="C4323" s="230" t="str">
        <f>IFERROR(IF(ForbDraft!A4338&lt;&gt;"",ForbDraft!A4338,""),"")</f>
        <v/>
      </c>
      <c r="D4323" s="230" t="str">
        <f t="shared" si="67"/>
        <v/>
      </c>
      <c r="E4323" s="230" t="str">
        <f>IFERROR(IF(ForbDraft!L4338&lt;&gt;"",ABS(ForbDraft!L4338),""),"")</f>
        <v/>
      </c>
      <c r="F4323" s="230" t="str">
        <f>IFERROR(IF(ForbDraft!K4338&lt;&gt;"",ForbDraft!K4338,""),"")</f>
        <v/>
      </c>
    </row>
    <row r="4324" spans="2:6" x14ac:dyDescent="0.2">
      <c r="B4324" s="229" t="str">
        <f>IFERROR(IF(ForbDraft!A4339&lt;&gt;"",ROW(ForbDraft!A4339),""),"")</f>
        <v/>
      </c>
      <c r="C4324" s="230" t="str">
        <f>IFERROR(IF(ForbDraft!A4339&lt;&gt;"",ForbDraft!A4339,""),"")</f>
        <v/>
      </c>
      <c r="D4324" s="230" t="str">
        <f t="shared" si="67"/>
        <v/>
      </c>
      <c r="E4324" s="230" t="str">
        <f>IFERROR(IF(ForbDraft!L4339&lt;&gt;"",ABS(ForbDraft!L4339),""),"")</f>
        <v/>
      </c>
      <c r="F4324" s="230" t="str">
        <f>IFERROR(IF(ForbDraft!K4339&lt;&gt;"",ForbDraft!K4339,""),"")</f>
        <v/>
      </c>
    </row>
    <row r="4325" spans="2:6" x14ac:dyDescent="0.2">
      <c r="B4325" s="229" t="str">
        <f>IFERROR(IF(ForbDraft!A4340&lt;&gt;"",ROW(ForbDraft!A4340),""),"")</f>
        <v/>
      </c>
      <c r="C4325" s="230" t="str">
        <f>IFERROR(IF(ForbDraft!A4340&lt;&gt;"",ForbDraft!A4340,""),"")</f>
        <v/>
      </c>
      <c r="D4325" s="230" t="str">
        <f t="shared" si="67"/>
        <v/>
      </c>
      <c r="E4325" s="230" t="str">
        <f>IFERROR(IF(ForbDraft!L4340&lt;&gt;"",ABS(ForbDraft!L4340),""),"")</f>
        <v/>
      </c>
      <c r="F4325" s="230" t="str">
        <f>IFERROR(IF(ForbDraft!K4340&lt;&gt;"",ForbDraft!K4340,""),"")</f>
        <v/>
      </c>
    </row>
    <row r="4326" spans="2:6" x14ac:dyDescent="0.2">
      <c r="B4326" s="229" t="str">
        <f>IFERROR(IF(ForbDraft!A4341&lt;&gt;"",ROW(ForbDraft!A4341),""),"")</f>
        <v/>
      </c>
      <c r="C4326" s="230" t="str">
        <f>IFERROR(IF(ForbDraft!A4341&lt;&gt;"",ForbDraft!A4341,""),"")</f>
        <v/>
      </c>
      <c r="D4326" s="230" t="str">
        <f t="shared" si="67"/>
        <v/>
      </c>
      <c r="E4326" s="230" t="str">
        <f>IFERROR(IF(ForbDraft!L4341&lt;&gt;"",ABS(ForbDraft!L4341),""),"")</f>
        <v/>
      </c>
      <c r="F4326" s="230" t="str">
        <f>IFERROR(IF(ForbDraft!K4341&lt;&gt;"",ForbDraft!K4341,""),"")</f>
        <v/>
      </c>
    </row>
    <row r="4327" spans="2:6" x14ac:dyDescent="0.2">
      <c r="B4327" s="229" t="str">
        <f>IFERROR(IF(ForbDraft!A4342&lt;&gt;"",ROW(ForbDraft!A4342),""),"")</f>
        <v/>
      </c>
      <c r="C4327" s="230" t="str">
        <f>IFERROR(IF(ForbDraft!A4342&lt;&gt;"",ForbDraft!A4342,""),"")</f>
        <v/>
      </c>
      <c r="D4327" s="230" t="str">
        <f t="shared" si="67"/>
        <v/>
      </c>
      <c r="E4327" s="230" t="str">
        <f>IFERROR(IF(ForbDraft!L4342&lt;&gt;"",ABS(ForbDraft!L4342),""),"")</f>
        <v/>
      </c>
      <c r="F4327" s="230" t="str">
        <f>IFERROR(IF(ForbDraft!K4342&lt;&gt;"",ForbDraft!K4342,""),"")</f>
        <v/>
      </c>
    </row>
    <row r="4328" spans="2:6" x14ac:dyDescent="0.2">
      <c r="B4328" s="229" t="str">
        <f>IFERROR(IF(ForbDraft!A4343&lt;&gt;"",ROW(ForbDraft!A4343),""),"")</f>
        <v/>
      </c>
      <c r="C4328" s="230" t="str">
        <f>IFERROR(IF(ForbDraft!A4343&lt;&gt;"",ForbDraft!A4343,""),"")</f>
        <v/>
      </c>
      <c r="D4328" s="230" t="str">
        <f t="shared" si="67"/>
        <v/>
      </c>
      <c r="E4328" s="230" t="str">
        <f>IFERROR(IF(ForbDraft!L4343&lt;&gt;"",ABS(ForbDraft!L4343),""),"")</f>
        <v/>
      </c>
      <c r="F4328" s="230" t="str">
        <f>IFERROR(IF(ForbDraft!K4343&lt;&gt;"",ForbDraft!K4343,""),"")</f>
        <v/>
      </c>
    </row>
    <row r="4329" spans="2:6" x14ac:dyDescent="0.2">
      <c r="B4329" s="229" t="str">
        <f>IFERROR(IF(ForbDraft!A4344&lt;&gt;"",ROW(ForbDraft!A4344),""),"")</f>
        <v/>
      </c>
      <c r="C4329" s="230" t="str">
        <f>IFERROR(IF(ForbDraft!A4344&lt;&gt;"",ForbDraft!A4344,""),"")</f>
        <v/>
      </c>
      <c r="D4329" s="230" t="str">
        <f t="shared" si="67"/>
        <v/>
      </c>
      <c r="E4329" s="230" t="str">
        <f>IFERROR(IF(ForbDraft!L4344&lt;&gt;"",ABS(ForbDraft!L4344),""),"")</f>
        <v/>
      </c>
      <c r="F4329" s="230" t="str">
        <f>IFERROR(IF(ForbDraft!K4344&lt;&gt;"",ForbDraft!K4344,""),"")</f>
        <v/>
      </c>
    </row>
    <row r="4330" spans="2:6" x14ac:dyDescent="0.2">
      <c r="B4330" s="229" t="str">
        <f>IFERROR(IF(ForbDraft!A4345&lt;&gt;"",ROW(ForbDraft!A4345),""),"")</f>
        <v/>
      </c>
      <c r="C4330" s="230" t="str">
        <f>IFERROR(IF(ForbDraft!A4345&lt;&gt;"",ForbDraft!A4345,""),"")</f>
        <v/>
      </c>
      <c r="D4330" s="230" t="str">
        <f t="shared" si="67"/>
        <v/>
      </c>
      <c r="E4330" s="230" t="str">
        <f>IFERROR(IF(ForbDraft!L4345&lt;&gt;"",ABS(ForbDraft!L4345),""),"")</f>
        <v/>
      </c>
      <c r="F4330" s="230" t="str">
        <f>IFERROR(IF(ForbDraft!K4345&lt;&gt;"",ForbDraft!K4345,""),"")</f>
        <v/>
      </c>
    </row>
    <row r="4331" spans="2:6" x14ac:dyDescent="0.2">
      <c r="B4331" s="229" t="str">
        <f>IFERROR(IF(ForbDraft!A4346&lt;&gt;"",ROW(ForbDraft!A4346),""),"")</f>
        <v/>
      </c>
      <c r="C4331" s="230" t="str">
        <f>IFERROR(IF(ForbDraft!A4346&lt;&gt;"",ForbDraft!A4346,""),"")</f>
        <v/>
      </c>
      <c r="D4331" s="230" t="str">
        <f t="shared" si="67"/>
        <v/>
      </c>
      <c r="E4331" s="230" t="str">
        <f>IFERROR(IF(ForbDraft!L4346&lt;&gt;"",ABS(ForbDraft!L4346),""),"")</f>
        <v/>
      </c>
      <c r="F4331" s="230" t="str">
        <f>IFERROR(IF(ForbDraft!K4346&lt;&gt;"",ForbDraft!K4346,""),"")</f>
        <v/>
      </c>
    </row>
    <row r="4332" spans="2:6" x14ac:dyDescent="0.2">
      <c r="B4332" s="229" t="str">
        <f>IFERROR(IF(ForbDraft!A4347&lt;&gt;"",ROW(ForbDraft!A4347),""),"")</f>
        <v/>
      </c>
      <c r="C4332" s="230" t="str">
        <f>IFERROR(IF(ForbDraft!A4347&lt;&gt;"",ForbDraft!A4347,""),"")</f>
        <v/>
      </c>
      <c r="D4332" s="230" t="str">
        <f t="shared" si="67"/>
        <v/>
      </c>
      <c r="E4332" s="230" t="str">
        <f>IFERROR(IF(ForbDraft!L4347&lt;&gt;"",ABS(ForbDraft!L4347),""),"")</f>
        <v/>
      </c>
      <c r="F4332" s="230" t="str">
        <f>IFERROR(IF(ForbDraft!K4347&lt;&gt;"",ForbDraft!K4347,""),"")</f>
        <v/>
      </c>
    </row>
    <row r="4333" spans="2:6" x14ac:dyDescent="0.2">
      <c r="B4333" s="229" t="str">
        <f>IFERROR(IF(ForbDraft!A4348&lt;&gt;"",ROW(ForbDraft!A4348),""),"")</f>
        <v/>
      </c>
      <c r="C4333" s="230" t="str">
        <f>IFERROR(IF(ForbDraft!A4348&lt;&gt;"",ForbDraft!A4348,""),"")</f>
        <v/>
      </c>
      <c r="D4333" s="230" t="str">
        <f t="shared" si="67"/>
        <v/>
      </c>
      <c r="E4333" s="230" t="str">
        <f>IFERROR(IF(ForbDraft!L4348&lt;&gt;"",ABS(ForbDraft!L4348),""),"")</f>
        <v/>
      </c>
      <c r="F4333" s="230" t="str">
        <f>IFERROR(IF(ForbDraft!K4348&lt;&gt;"",ForbDraft!K4348,""),"")</f>
        <v/>
      </c>
    </row>
    <row r="4334" spans="2:6" x14ac:dyDescent="0.2">
      <c r="B4334" s="229" t="str">
        <f>IFERROR(IF(ForbDraft!A4349&lt;&gt;"",ROW(ForbDraft!A4349),""),"")</f>
        <v/>
      </c>
      <c r="C4334" s="230" t="str">
        <f>IFERROR(IF(ForbDraft!A4349&lt;&gt;"",ForbDraft!A4349,""),"")</f>
        <v/>
      </c>
      <c r="D4334" s="230" t="str">
        <f t="shared" si="67"/>
        <v/>
      </c>
      <c r="E4334" s="230" t="str">
        <f>IFERROR(IF(ForbDraft!L4349&lt;&gt;"",ABS(ForbDraft!L4349),""),"")</f>
        <v/>
      </c>
      <c r="F4334" s="230" t="str">
        <f>IFERROR(IF(ForbDraft!K4349&lt;&gt;"",ForbDraft!K4349,""),"")</f>
        <v/>
      </c>
    </row>
    <row r="4335" spans="2:6" x14ac:dyDescent="0.2">
      <c r="B4335" s="229" t="str">
        <f>IFERROR(IF(ForbDraft!A4350&lt;&gt;"",ROW(ForbDraft!A4350),""),"")</f>
        <v/>
      </c>
      <c r="C4335" s="230" t="str">
        <f>IFERROR(IF(ForbDraft!A4350&lt;&gt;"",ForbDraft!A4350,""),"")</f>
        <v/>
      </c>
      <c r="D4335" s="230" t="str">
        <f t="shared" si="67"/>
        <v/>
      </c>
      <c r="E4335" s="230" t="str">
        <f>IFERROR(IF(ForbDraft!L4350&lt;&gt;"",ABS(ForbDraft!L4350),""),"")</f>
        <v/>
      </c>
      <c r="F4335" s="230" t="str">
        <f>IFERROR(IF(ForbDraft!K4350&lt;&gt;"",ForbDraft!K4350,""),"")</f>
        <v/>
      </c>
    </row>
    <row r="4336" spans="2:6" x14ac:dyDescent="0.2">
      <c r="B4336" s="229" t="str">
        <f>IFERROR(IF(ForbDraft!A4351&lt;&gt;"",ROW(ForbDraft!A4351),""),"")</f>
        <v/>
      </c>
      <c r="C4336" s="230" t="str">
        <f>IFERROR(IF(ForbDraft!A4351&lt;&gt;"",ForbDraft!A4351,""),"")</f>
        <v/>
      </c>
      <c r="D4336" s="230" t="str">
        <f t="shared" si="67"/>
        <v/>
      </c>
      <c r="E4336" s="230" t="str">
        <f>IFERROR(IF(ForbDraft!L4351&lt;&gt;"",ABS(ForbDraft!L4351),""),"")</f>
        <v/>
      </c>
      <c r="F4336" s="230" t="str">
        <f>IFERROR(IF(ForbDraft!K4351&lt;&gt;"",ForbDraft!K4351,""),"")</f>
        <v/>
      </c>
    </row>
    <row r="4337" spans="2:6" x14ac:dyDescent="0.2">
      <c r="B4337" s="229" t="str">
        <f>IFERROR(IF(ForbDraft!A4352&lt;&gt;"",ROW(ForbDraft!A4352),""),"")</f>
        <v/>
      </c>
      <c r="C4337" s="230" t="str">
        <f>IFERROR(IF(ForbDraft!A4352&lt;&gt;"",ForbDraft!A4352,""),"")</f>
        <v/>
      </c>
      <c r="D4337" s="230" t="str">
        <f t="shared" si="67"/>
        <v/>
      </c>
      <c r="E4337" s="230" t="str">
        <f>IFERROR(IF(ForbDraft!L4352&lt;&gt;"",ABS(ForbDraft!L4352),""),"")</f>
        <v/>
      </c>
      <c r="F4337" s="230" t="str">
        <f>IFERROR(IF(ForbDraft!K4352&lt;&gt;"",ForbDraft!K4352,""),"")</f>
        <v/>
      </c>
    </row>
    <row r="4338" spans="2:6" x14ac:dyDescent="0.2">
      <c r="B4338" s="229" t="str">
        <f>IFERROR(IF(ForbDraft!A4353&lt;&gt;"",ROW(ForbDraft!A4353),""),"")</f>
        <v/>
      </c>
      <c r="C4338" s="230" t="str">
        <f>IFERROR(IF(ForbDraft!A4353&lt;&gt;"",ForbDraft!A4353,""),"")</f>
        <v/>
      </c>
      <c r="D4338" s="230" t="str">
        <f t="shared" si="67"/>
        <v/>
      </c>
      <c r="E4338" s="230" t="str">
        <f>IFERROR(IF(ForbDraft!L4353&lt;&gt;"",ABS(ForbDraft!L4353),""),"")</f>
        <v/>
      </c>
      <c r="F4338" s="230" t="str">
        <f>IFERROR(IF(ForbDraft!K4353&lt;&gt;"",ForbDraft!K4353,""),"")</f>
        <v/>
      </c>
    </row>
    <row r="4339" spans="2:6" x14ac:dyDescent="0.2">
      <c r="B4339" s="229" t="str">
        <f>IFERROR(IF(ForbDraft!A4354&lt;&gt;"",ROW(ForbDraft!A4354),""),"")</f>
        <v/>
      </c>
      <c r="C4339" s="230" t="str">
        <f>IFERROR(IF(ForbDraft!A4354&lt;&gt;"",ForbDraft!A4354,""),"")</f>
        <v/>
      </c>
      <c r="D4339" s="230" t="str">
        <f t="shared" si="67"/>
        <v/>
      </c>
      <c r="E4339" s="230" t="str">
        <f>IFERROR(IF(ForbDraft!L4354&lt;&gt;"",ABS(ForbDraft!L4354),""),"")</f>
        <v/>
      </c>
      <c r="F4339" s="230" t="str">
        <f>IFERROR(IF(ForbDraft!K4354&lt;&gt;"",ForbDraft!K4354,""),"")</f>
        <v/>
      </c>
    </row>
    <row r="4340" spans="2:6" x14ac:dyDescent="0.2">
      <c r="B4340" s="229" t="str">
        <f>IFERROR(IF(ForbDraft!A4355&lt;&gt;"",ROW(ForbDraft!A4355),""),"")</f>
        <v/>
      </c>
      <c r="C4340" s="230" t="str">
        <f>IFERROR(IF(ForbDraft!A4355&lt;&gt;"",ForbDraft!A4355,""),"")</f>
        <v/>
      </c>
      <c r="D4340" s="230" t="str">
        <f t="shared" si="67"/>
        <v/>
      </c>
      <c r="E4340" s="230" t="str">
        <f>IFERROR(IF(ForbDraft!L4355&lt;&gt;"",ABS(ForbDraft!L4355),""),"")</f>
        <v/>
      </c>
      <c r="F4340" s="230" t="str">
        <f>IFERROR(IF(ForbDraft!K4355&lt;&gt;"",ForbDraft!K4355,""),"")</f>
        <v/>
      </c>
    </row>
    <row r="4341" spans="2:6" x14ac:dyDescent="0.2">
      <c r="B4341" s="229" t="str">
        <f>IFERROR(IF(ForbDraft!A4356&lt;&gt;"",ROW(ForbDraft!A4356),""),"")</f>
        <v/>
      </c>
      <c r="C4341" s="230" t="str">
        <f>IFERROR(IF(ForbDraft!A4356&lt;&gt;"",ForbDraft!A4356,""),"")</f>
        <v/>
      </c>
      <c r="D4341" s="230" t="str">
        <f t="shared" si="67"/>
        <v/>
      </c>
      <c r="E4341" s="230" t="str">
        <f>IFERROR(IF(ForbDraft!L4356&lt;&gt;"",ABS(ForbDraft!L4356),""),"")</f>
        <v/>
      </c>
      <c r="F4341" s="230" t="str">
        <f>IFERROR(IF(ForbDraft!K4356&lt;&gt;"",ForbDraft!K4356,""),"")</f>
        <v/>
      </c>
    </row>
    <row r="4342" spans="2:6" x14ac:dyDescent="0.2">
      <c r="B4342" s="229" t="str">
        <f>IFERROR(IF(ForbDraft!A4357&lt;&gt;"",ROW(ForbDraft!A4357),""),"")</f>
        <v/>
      </c>
      <c r="C4342" s="230" t="str">
        <f>IFERROR(IF(ForbDraft!A4357&lt;&gt;"",ForbDraft!A4357,""),"")</f>
        <v/>
      </c>
      <c r="D4342" s="230" t="str">
        <f t="shared" si="67"/>
        <v/>
      </c>
      <c r="E4342" s="230" t="str">
        <f>IFERROR(IF(ForbDraft!L4357&lt;&gt;"",ABS(ForbDraft!L4357),""),"")</f>
        <v/>
      </c>
      <c r="F4342" s="230" t="str">
        <f>IFERROR(IF(ForbDraft!K4357&lt;&gt;"",ForbDraft!K4357,""),"")</f>
        <v/>
      </c>
    </row>
    <row r="4343" spans="2:6" x14ac:dyDescent="0.2">
      <c r="B4343" s="229" t="str">
        <f>IFERROR(IF(ForbDraft!A4358&lt;&gt;"",ROW(ForbDraft!A4358),""),"")</f>
        <v/>
      </c>
      <c r="C4343" s="230" t="str">
        <f>IFERROR(IF(ForbDraft!A4358&lt;&gt;"",ForbDraft!A4358,""),"")</f>
        <v/>
      </c>
      <c r="D4343" s="230" t="str">
        <f t="shared" si="67"/>
        <v/>
      </c>
      <c r="E4343" s="230" t="str">
        <f>IFERROR(IF(ForbDraft!L4358&lt;&gt;"",ABS(ForbDraft!L4358),""),"")</f>
        <v/>
      </c>
      <c r="F4343" s="230" t="str">
        <f>IFERROR(IF(ForbDraft!K4358&lt;&gt;"",ForbDraft!K4358,""),"")</f>
        <v/>
      </c>
    </row>
    <row r="4344" spans="2:6" x14ac:dyDescent="0.2">
      <c r="B4344" s="229" t="str">
        <f>IFERROR(IF(ForbDraft!A4359&lt;&gt;"",ROW(ForbDraft!A4359),""),"")</f>
        <v/>
      </c>
      <c r="C4344" s="230" t="str">
        <f>IFERROR(IF(ForbDraft!A4359&lt;&gt;"",ForbDraft!A4359,""),"")</f>
        <v/>
      </c>
      <c r="D4344" s="230" t="str">
        <f t="shared" si="67"/>
        <v/>
      </c>
      <c r="E4344" s="230" t="str">
        <f>IFERROR(IF(ForbDraft!L4359&lt;&gt;"",ABS(ForbDraft!L4359),""),"")</f>
        <v/>
      </c>
      <c r="F4344" s="230" t="str">
        <f>IFERROR(IF(ForbDraft!K4359&lt;&gt;"",ForbDraft!K4359,""),"")</f>
        <v/>
      </c>
    </row>
    <row r="4345" spans="2:6" x14ac:dyDescent="0.2">
      <c r="B4345" s="229" t="str">
        <f>IFERROR(IF(ForbDraft!A4360&lt;&gt;"",ROW(ForbDraft!A4360),""),"")</f>
        <v/>
      </c>
      <c r="C4345" s="230" t="str">
        <f>IFERROR(IF(ForbDraft!A4360&lt;&gt;"",ForbDraft!A4360,""),"")</f>
        <v/>
      </c>
      <c r="D4345" s="230" t="str">
        <f t="shared" si="67"/>
        <v/>
      </c>
      <c r="E4345" s="230" t="str">
        <f>IFERROR(IF(ForbDraft!L4360&lt;&gt;"",ABS(ForbDraft!L4360),""),"")</f>
        <v/>
      </c>
      <c r="F4345" s="230" t="str">
        <f>IFERROR(IF(ForbDraft!K4360&lt;&gt;"",ForbDraft!K4360,""),"")</f>
        <v/>
      </c>
    </row>
    <row r="4346" spans="2:6" x14ac:dyDescent="0.2">
      <c r="B4346" s="229" t="str">
        <f>IFERROR(IF(ForbDraft!A4361&lt;&gt;"",ROW(ForbDraft!A4361),""),"")</f>
        <v/>
      </c>
      <c r="C4346" s="230" t="str">
        <f>IFERROR(IF(ForbDraft!A4361&lt;&gt;"",ForbDraft!A4361,""),"")</f>
        <v/>
      </c>
      <c r="D4346" s="230" t="str">
        <f t="shared" si="67"/>
        <v/>
      </c>
      <c r="E4346" s="230" t="str">
        <f>IFERROR(IF(ForbDraft!L4361&lt;&gt;"",ABS(ForbDraft!L4361),""),"")</f>
        <v/>
      </c>
      <c r="F4346" s="230" t="str">
        <f>IFERROR(IF(ForbDraft!K4361&lt;&gt;"",ForbDraft!K4361,""),"")</f>
        <v/>
      </c>
    </row>
    <row r="4347" spans="2:6" x14ac:dyDescent="0.2">
      <c r="B4347" s="229" t="str">
        <f>IFERROR(IF(ForbDraft!A4362&lt;&gt;"",ROW(ForbDraft!A4362),""),"")</f>
        <v/>
      </c>
      <c r="C4347" s="230" t="str">
        <f>IFERROR(IF(ForbDraft!A4362&lt;&gt;"",ForbDraft!A4362,""),"")</f>
        <v/>
      </c>
      <c r="D4347" s="230" t="str">
        <f t="shared" si="67"/>
        <v/>
      </c>
      <c r="E4347" s="230" t="str">
        <f>IFERROR(IF(ForbDraft!L4362&lt;&gt;"",ABS(ForbDraft!L4362),""),"")</f>
        <v/>
      </c>
      <c r="F4347" s="230" t="str">
        <f>IFERROR(IF(ForbDraft!K4362&lt;&gt;"",ForbDraft!K4362,""),"")</f>
        <v/>
      </c>
    </row>
    <row r="4348" spans="2:6" x14ac:dyDescent="0.2">
      <c r="B4348" s="229" t="str">
        <f>IFERROR(IF(ForbDraft!A4363&lt;&gt;"",ROW(ForbDraft!A4363),""),"")</f>
        <v/>
      </c>
      <c r="C4348" s="230" t="str">
        <f>IFERROR(IF(ForbDraft!A4363&lt;&gt;"",ForbDraft!A4363,""),"")</f>
        <v/>
      </c>
      <c r="D4348" s="230" t="str">
        <f t="shared" si="67"/>
        <v/>
      </c>
      <c r="E4348" s="230" t="str">
        <f>IFERROR(IF(ForbDraft!L4363&lt;&gt;"",ABS(ForbDraft!L4363),""),"")</f>
        <v/>
      </c>
      <c r="F4348" s="230" t="str">
        <f>IFERROR(IF(ForbDraft!K4363&lt;&gt;"",ForbDraft!K4363,""),"")</f>
        <v/>
      </c>
    </row>
    <row r="4349" spans="2:6" x14ac:dyDescent="0.2">
      <c r="B4349" s="229" t="str">
        <f>IFERROR(IF(ForbDraft!A4364&lt;&gt;"",ROW(ForbDraft!A4364),""),"")</f>
        <v/>
      </c>
      <c r="C4349" s="230" t="str">
        <f>IFERROR(IF(ForbDraft!A4364&lt;&gt;"",ForbDraft!A4364,""),"")</f>
        <v/>
      </c>
      <c r="D4349" s="230" t="str">
        <f t="shared" si="67"/>
        <v/>
      </c>
      <c r="E4349" s="230" t="str">
        <f>IFERROR(IF(ForbDraft!L4364&lt;&gt;"",ABS(ForbDraft!L4364),""),"")</f>
        <v/>
      </c>
      <c r="F4349" s="230" t="str">
        <f>IFERROR(IF(ForbDraft!K4364&lt;&gt;"",ForbDraft!K4364,""),"")</f>
        <v/>
      </c>
    </row>
    <row r="4350" spans="2:6" x14ac:dyDescent="0.2">
      <c r="B4350" s="229" t="str">
        <f>IFERROR(IF(ForbDraft!A4365&lt;&gt;"",ROW(ForbDraft!A4365),""),"")</f>
        <v/>
      </c>
      <c r="C4350" s="230" t="str">
        <f>IFERROR(IF(ForbDraft!A4365&lt;&gt;"",ForbDraft!A4365,""),"")</f>
        <v/>
      </c>
      <c r="D4350" s="230" t="str">
        <f t="shared" si="67"/>
        <v/>
      </c>
      <c r="E4350" s="230" t="str">
        <f>IFERROR(IF(ForbDraft!L4365&lt;&gt;"",ABS(ForbDraft!L4365),""),"")</f>
        <v/>
      </c>
      <c r="F4350" s="230" t="str">
        <f>IFERROR(IF(ForbDraft!K4365&lt;&gt;"",ForbDraft!K4365,""),"")</f>
        <v/>
      </c>
    </row>
    <row r="4351" spans="2:6" x14ac:dyDescent="0.2">
      <c r="B4351" s="229" t="str">
        <f>IFERROR(IF(ForbDraft!A4366&lt;&gt;"",ROW(ForbDraft!A4366),""),"")</f>
        <v/>
      </c>
      <c r="C4351" s="230" t="str">
        <f>IFERROR(IF(ForbDraft!A4366&lt;&gt;"",ForbDraft!A4366,""),"")</f>
        <v/>
      </c>
      <c r="D4351" s="230" t="str">
        <f t="shared" si="67"/>
        <v/>
      </c>
      <c r="E4351" s="230" t="str">
        <f>IFERROR(IF(ForbDraft!L4366&lt;&gt;"",ABS(ForbDraft!L4366),""),"")</f>
        <v/>
      </c>
      <c r="F4351" s="230" t="str">
        <f>IFERROR(IF(ForbDraft!K4366&lt;&gt;"",ForbDraft!K4366,""),"")</f>
        <v/>
      </c>
    </row>
    <row r="4352" spans="2:6" x14ac:dyDescent="0.2">
      <c r="B4352" s="229" t="str">
        <f>IFERROR(IF(ForbDraft!A4367&lt;&gt;"",ROW(ForbDraft!A4367),""),"")</f>
        <v/>
      </c>
      <c r="C4352" s="230" t="str">
        <f>IFERROR(IF(ForbDraft!A4367&lt;&gt;"",ForbDraft!A4367,""),"")</f>
        <v/>
      </c>
      <c r="D4352" s="230" t="str">
        <f t="shared" si="67"/>
        <v/>
      </c>
      <c r="E4352" s="230" t="str">
        <f>IFERROR(IF(ForbDraft!L4367&lt;&gt;"",ABS(ForbDraft!L4367),""),"")</f>
        <v/>
      </c>
      <c r="F4352" s="230" t="str">
        <f>IFERROR(IF(ForbDraft!K4367&lt;&gt;"",ForbDraft!K4367,""),"")</f>
        <v/>
      </c>
    </row>
    <row r="4353" spans="2:6" x14ac:dyDescent="0.2">
      <c r="B4353" s="229" t="str">
        <f>IFERROR(IF(ForbDraft!A4368&lt;&gt;"",ROW(ForbDraft!A4368),""),"")</f>
        <v/>
      </c>
      <c r="C4353" s="230" t="str">
        <f>IFERROR(IF(ForbDraft!A4368&lt;&gt;"",ForbDraft!A4368,""),"")</f>
        <v/>
      </c>
      <c r="D4353" s="230" t="str">
        <f t="shared" si="67"/>
        <v/>
      </c>
      <c r="E4353" s="230" t="str">
        <f>IFERROR(IF(ForbDraft!L4368&lt;&gt;"",ABS(ForbDraft!L4368),""),"")</f>
        <v/>
      </c>
      <c r="F4353" s="230" t="str">
        <f>IFERROR(IF(ForbDraft!K4368&lt;&gt;"",ForbDraft!K4368,""),"")</f>
        <v/>
      </c>
    </row>
    <row r="4354" spans="2:6" x14ac:dyDescent="0.2">
      <c r="B4354" s="229" t="str">
        <f>IFERROR(IF(ForbDraft!A4369&lt;&gt;"",ROW(ForbDraft!A4369),""),"")</f>
        <v/>
      </c>
      <c r="C4354" s="230" t="str">
        <f>IFERROR(IF(ForbDraft!A4369&lt;&gt;"",ForbDraft!A4369,""),"")</f>
        <v/>
      </c>
      <c r="D4354" s="230" t="str">
        <f t="shared" si="67"/>
        <v/>
      </c>
      <c r="E4354" s="230" t="str">
        <f>IFERROR(IF(ForbDraft!L4369&lt;&gt;"",ABS(ForbDraft!L4369),""),"")</f>
        <v/>
      </c>
      <c r="F4354" s="230" t="str">
        <f>IFERROR(IF(ForbDraft!K4369&lt;&gt;"",ForbDraft!K4369,""),"")</f>
        <v/>
      </c>
    </row>
    <row r="4355" spans="2:6" x14ac:dyDescent="0.2">
      <c r="B4355" s="229" t="str">
        <f>IFERROR(IF(ForbDraft!A4370&lt;&gt;"",ROW(ForbDraft!A4370),""),"")</f>
        <v/>
      </c>
      <c r="C4355" s="230" t="str">
        <f>IFERROR(IF(ForbDraft!A4370&lt;&gt;"",ForbDraft!A4370,""),"")</f>
        <v/>
      </c>
      <c r="D4355" s="230" t="str">
        <f t="shared" ref="D4355:D4418" si="68">IF(F4355="pH לבדיקת גבול","pH",F4355)</f>
        <v/>
      </c>
      <c r="E4355" s="230" t="str">
        <f>IFERROR(IF(ForbDraft!L4370&lt;&gt;"",ABS(ForbDraft!L4370),""),"")</f>
        <v/>
      </c>
      <c r="F4355" s="230" t="str">
        <f>IFERROR(IF(ForbDraft!K4370&lt;&gt;"",ForbDraft!K4370,""),"")</f>
        <v/>
      </c>
    </row>
    <row r="4356" spans="2:6" x14ac:dyDescent="0.2">
      <c r="B4356" s="229" t="str">
        <f>IFERROR(IF(ForbDraft!A4371&lt;&gt;"",ROW(ForbDraft!A4371),""),"")</f>
        <v/>
      </c>
      <c r="C4356" s="230" t="str">
        <f>IFERROR(IF(ForbDraft!A4371&lt;&gt;"",ForbDraft!A4371,""),"")</f>
        <v/>
      </c>
      <c r="D4356" s="230" t="str">
        <f t="shared" si="68"/>
        <v/>
      </c>
      <c r="E4356" s="230" t="str">
        <f>IFERROR(IF(ForbDraft!L4371&lt;&gt;"",ABS(ForbDraft!L4371),""),"")</f>
        <v/>
      </c>
      <c r="F4356" s="230" t="str">
        <f>IFERROR(IF(ForbDraft!K4371&lt;&gt;"",ForbDraft!K4371,""),"")</f>
        <v/>
      </c>
    </row>
    <row r="4357" spans="2:6" x14ac:dyDescent="0.2">
      <c r="B4357" s="229" t="str">
        <f>IFERROR(IF(ForbDraft!A4372&lt;&gt;"",ROW(ForbDraft!A4372),""),"")</f>
        <v/>
      </c>
      <c r="C4357" s="230" t="str">
        <f>IFERROR(IF(ForbDraft!A4372&lt;&gt;"",ForbDraft!A4372,""),"")</f>
        <v/>
      </c>
      <c r="D4357" s="230" t="str">
        <f t="shared" si="68"/>
        <v/>
      </c>
      <c r="E4357" s="230" t="str">
        <f>IFERROR(IF(ForbDraft!L4372&lt;&gt;"",ABS(ForbDraft!L4372),""),"")</f>
        <v/>
      </c>
      <c r="F4357" s="230" t="str">
        <f>IFERROR(IF(ForbDraft!K4372&lt;&gt;"",ForbDraft!K4372,""),"")</f>
        <v/>
      </c>
    </row>
    <row r="4358" spans="2:6" x14ac:dyDescent="0.2">
      <c r="B4358" s="229" t="str">
        <f>IFERROR(IF(ForbDraft!A4373&lt;&gt;"",ROW(ForbDraft!A4373),""),"")</f>
        <v/>
      </c>
      <c r="C4358" s="230" t="str">
        <f>IFERROR(IF(ForbDraft!A4373&lt;&gt;"",ForbDraft!A4373,""),"")</f>
        <v/>
      </c>
      <c r="D4358" s="230" t="str">
        <f t="shared" si="68"/>
        <v/>
      </c>
      <c r="E4358" s="230" t="str">
        <f>IFERROR(IF(ForbDraft!L4373&lt;&gt;"",ABS(ForbDraft!L4373),""),"")</f>
        <v/>
      </c>
      <c r="F4358" s="230" t="str">
        <f>IFERROR(IF(ForbDraft!K4373&lt;&gt;"",ForbDraft!K4373,""),"")</f>
        <v/>
      </c>
    </row>
    <row r="4359" spans="2:6" x14ac:dyDescent="0.2">
      <c r="B4359" s="229" t="str">
        <f>IFERROR(IF(ForbDraft!A4374&lt;&gt;"",ROW(ForbDraft!A4374),""),"")</f>
        <v/>
      </c>
      <c r="C4359" s="230" t="str">
        <f>IFERROR(IF(ForbDraft!A4374&lt;&gt;"",ForbDraft!A4374,""),"")</f>
        <v/>
      </c>
      <c r="D4359" s="230" t="str">
        <f t="shared" si="68"/>
        <v/>
      </c>
      <c r="E4359" s="230" t="str">
        <f>IFERROR(IF(ForbDraft!L4374&lt;&gt;"",ABS(ForbDraft!L4374),""),"")</f>
        <v/>
      </c>
      <c r="F4359" s="230" t="str">
        <f>IFERROR(IF(ForbDraft!K4374&lt;&gt;"",ForbDraft!K4374,""),"")</f>
        <v/>
      </c>
    </row>
    <row r="4360" spans="2:6" x14ac:dyDescent="0.2">
      <c r="B4360" s="229" t="str">
        <f>IFERROR(IF(ForbDraft!A4375&lt;&gt;"",ROW(ForbDraft!A4375),""),"")</f>
        <v/>
      </c>
      <c r="C4360" s="230" t="str">
        <f>IFERROR(IF(ForbDraft!A4375&lt;&gt;"",ForbDraft!A4375,""),"")</f>
        <v/>
      </c>
      <c r="D4360" s="230" t="str">
        <f t="shared" si="68"/>
        <v/>
      </c>
      <c r="E4360" s="230" t="str">
        <f>IFERROR(IF(ForbDraft!L4375&lt;&gt;"",ABS(ForbDraft!L4375),""),"")</f>
        <v/>
      </c>
      <c r="F4360" s="230" t="str">
        <f>IFERROR(IF(ForbDraft!K4375&lt;&gt;"",ForbDraft!K4375,""),"")</f>
        <v/>
      </c>
    </row>
    <row r="4361" spans="2:6" x14ac:dyDescent="0.2">
      <c r="B4361" s="229" t="str">
        <f>IFERROR(IF(ForbDraft!A4376&lt;&gt;"",ROW(ForbDraft!A4376),""),"")</f>
        <v/>
      </c>
      <c r="C4361" s="230" t="str">
        <f>IFERROR(IF(ForbDraft!A4376&lt;&gt;"",ForbDraft!A4376,""),"")</f>
        <v/>
      </c>
      <c r="D4361" s="230" t="str">
        <f t="shared" si="68"/>
        <v/>
      </c>
      <c r="E4361" s="230" t="str">
        <f>IFERROR(IF(ForbDraft!L4376&lt;&gt;"",ABS(ForbDraft!L4376),""),"")</f>
        <v/>
      </c>
      <c r="F4361" s="230" t="str">
        <f>IFERROR(IF(ForbDraft!K4376&lt;&gt;"",ForbDraft!K4376,""),"")</f>
        <v/>
      </c>
    </row>
    <row r="4362" spans="2:6" x14ac:dyDescent="0.2">
      <c r="B4362" s="229" t="str">
        <f>IFERROR(IF(ForbDraft!A4377&lt;&gt;"",ROW(ForbDraft!A4377),""),"")</f>
        <v/>
      </c>
      <c r="C4362" s="230" t="str">
        <f>IFERROR(IF(ForbDraft!A4377&lt;&gt;"",ForbDraft!A4377,""),"")</f>
        <v/>
      </c>
      <c r="D4362" s="230" t="str">
        <f t="shared" si="68"/>
        <v/>
      </c>
      <c r="E4362" s="230" t="str">
        <f>IFERROR(IF(ForbDraft!L4377&lt;&gt;"",ABS(ForbDraft!L4377),""),"")</f>
        <v/>
      </c>
      <c r="F4362" s="230" t="str">
        <f>IFERROR(IF(ForbDraft!K4377&lt;&gt;"",ForbDraft!K4377,""),"")</f>
        <v/>
      </c>
    </row>
    <row r="4363" spans="2:6" x14ac:dyDescent="0.2">
      <c r="B4363" s="229" t="str">
        <f>IFERROR(IF(ForbDraft!A4378&lt;&gt;"",ROW(ForbDraft!A4378),""),"")</f>
        <v/>
      </c>
      <c r="C4363" s="230" t="str">
        <f>IFERROR(IF(ForbDraft!A4378&lt;&gt;"",ForbDraft!A4378,""),"")</f>
        <v/>
      </c>
      <c r="D4363" s="230" t="str">
        <f t="shared" si="68"/>
        <v/>
      </c>
      <c r="E4363" s="230" t="str">
        <f>IFERROR(IF(ForbDraft!L4378&lt;&gt;"",ABS(ForbDraft!L4378),""),"")</f>
        <v/>
      </c>
      <c r="F4363" s="230" t="str">
        <f>IFERROR(IF(ForbDraft!K4378&lt;&gt;"",ForbDraft!K4378,""),"")</f>
        <v/>
      </c>
    </row>
    <row r="4364" spans="2:6" x14ac:dyDescent="0.2">
      <c r="B4364" s="229" t="str">
        <f>IFERROR(IF(ForbDraft!A4379&lt;&gt;"",ROW(ForbDraft!A4379),""),"")</f>
        <v/>
      </c>
      <c r="C4364" s="230" t="str">
        <f>IFERROR(IF(ForbDraft!A4379&lt;&gt;"",ForbDraft!A4379,""),"")</f>
        <v/>
      </c>
      <c r="D4364" s="230" t="str">
        <f t="shared" si="68"/>
        <v/>
      </c>
      <c r="E4364" s="230" t="str">
        <f>IFERROR(IF(ForbDraft!L4379&lt;&gt;"",ABS(ForbDraft!L4379),""),"")</f>
        <v/>
      </c>
      <c r="F4364" s="230" t="str">
        <f>IFERROR(IF(ForbDraft!K4379&lt;&gt;"",ForbDraft!K4379,""),"")</f>
        <v/>
      </c>
    </row>
    <row r="4365" spans="2:6" x14ac:dyDescent="0.2">
      <c r="B4365" s="229" t="str">
        <f>IFERROR(IF(ForbDraft!A4380&lt;&gt;"",ROW(ForbDraft!A4380),""),"")</f>
        <v/>
      </c>
      <c r="C4365" s="230" t="str">
        <f>IFERROR(IF(ForbDraft!A4380&lt;&gt;"",ForbDraft!A4380,""),"")</f>
        <v/>
      </c>
      <c r="D4365" s="230" t="str">
        <f t="shared" si="68"/>
        <v/>
      </c>
      <c r="E4365" s="230" t="str">
        <f>IFERROR(IF(ForbDraft!L4380&lt;&gt;"",ABS(ForbDraft!L4380),""),"")</f>
        <v/>
      </c>
      <c r="F4365" s="230" t="str">
        <f>IFERROR(IF(ForbDraft!K4380&lt;&gt;"",ForbDraft!K4380,""),"")</f>
        <v/>
      </c>
    </row>
    <row r="4366" spans="2:6" x14ac:dyDescent="0.2">
      <c r="B4366" s="229" t="str">
        <f>IFERROR(IF(ForbDraft!A4381&lt;&gt;"",ROW(ForbDraft!A4381),""),"")</f>
        <v/>
      </c>
      <c r="C4366" s="230" t="str">
        <f>IFERROR(IF(ForbDraft!A4381&lt;&gt;"",ForbDraft!A4381,""),"")</f>
        <v/>
      </c>
      <c r="D4366" s="230" t="str">
        <f t="shared" si="68"/>
        <v/>
      </c>
      <c r="E4366" s="230" t="str">
        <f>IFERROR(IF(ForbDraft!L4381&lt;&gt;"",ABS(ForbDraft!L4381),""),"")</f>
        <v/>
      </c>
      <c r="F4366" s="230" t="str">
        <f>IFERROR(IF(ForbDraft!K4381&lt;&gt;"",ForbDraft!K4381,""),"")</f>
        <v/>
      </c>
    </row>
    <row r="4367" spans="2:6" x14ac:dyDescent="0.2">
      <c r="B4367" s="229" t="str">
        <f>IFERROR(IF(ForbDraft!A4382&lt;&gt;"",ROW(ForbDraft!A4382),""),"")</f>
        <v/>
      </c>
      <c r="C4367" s="230" t="str">
        <f>IFERROR(IF(ForbDraft!A4382&lt;&gt;"",ForbDraft!A4382,""),"")</f>
        <v/>
      </c>
      <c r="D4367" s="230" t="str">
        <f t="shared" si="68"/>
        <v/>
      </c>
      <c r="E4367" s="230" t="str">
        <f>IFERROR(IF(ForbDraft!L4382&lt;&gt;"",ABS(ForbDraft!L4382),""),"")</f>
        <v/>
      </c>
      <c r="F4367" s="230" t="str">
        <f>IFERROR(IF(ForbDraft!K4382&lt;&gt;"",ForbDraft!K4382,""),"")</f>
        <v/>
      </c>
    </row>
    <row r="4368" spans="2:6" x14ac:dyDescent="0.2">
      <c r="B4368" s="229" t="str">
        <f>IFERROR(IF(ForbDraft!A4383&lt;&gt;"",ROW(ForbDraft!A4383),""),"")</f>
        <v/>
      </c>
      <c r="C4368" s="230" t="str">
        <f>IFERROR(IF(ForbDraft!A4383&lt;&gt;"",ForbDraft!A4383,""),"")</f>
        <v/>
      </c>
      <c r="D4368" s="230" t="str">
        <f t="shared" si="68"/>
        <v/>
      </c>
      <c r="E4368" s="230" t="str">
        <f>IFERROR(IF(ForbDraft!L4383&lt;&gt;"",ABS(ForbDraft!L4383),""),"")</f>
        <v/>
      </c>
      <c r="F4368" s="230" t="str">
        <f>IFERROR(IF(ForbDraft!K4383&lt;&gt;"",ForbDraft!K4383,""),"")</f>
        <v/>
      </c>
    </row>
    <row r="4369" spans="2:6" x14ac:dyDescent="0.2">
      <c r="B4369" s="229" t="str">
        <f>IFERROR(IF(ForbDraft!A4384&lt;&gt;"",ROW(ForbDraft!A4384),""),"")</f>
        <v/>
      </c>
      <c r="C4369" s="230" t="str">
        <f>IFERROR(IF(ForbDraft!A4384&lt;&gt;"",ForbDraft!A4384,""),"")</f>
        <v/>
      </c>
      <c r="D4369" s="230" t="str">
        <f t="shared" si="68"/>
        <v/>
      </c>
      <c r="E4369" s="230" t="str">
        <f>IFERROR(IF(ForbDraft!L4384&lt;&gt;"",ABS(ForbDraft!L4384),""),"")</f>
        <v/>
      </c>
      <c r="F4369" s="230" t="str">
        <f>IFERROR(IF(ForbDraft!K4384&lt;&gt;"",ForbDraft!K4384,""),"")</f>
        <v/>
      </c>
    </row>
    <row r="4370" spans="2:6" x14ac:dyDescent="0.2">
      <c r="B4370" s="229" t="str">
        <f>IFERROR(IF(ForbDraft!A4385&lt;&gt;"",ROW(ForbDraft!A4385),""),"")</f>
        <v/>
      </c>
      <c r="C4370" s="230" t="str">
        <f>IFERROR(IF(ForbDraft!A4385&lt;&gt;"",ForbDraft!A4385,""),"")</f>
        <v/>
      </c>
      <c r="D4370" s="230" t="str">
        <f t="shared" si="68"/>
        <v/>
      </c>
      <c r="E4370" s="230" t="str">
        <f>IFERROR(IF(ForbDraft!L4385&lt;&gt;"",ABS(ForbDraft!L4385),""),"")</f>
        <v/>
      </c>
      <c r="F4370" s="230" t="str">
        <f>IFERROR(IF(ForbDraft!K4385&lt;&gt;"",ForbDraft!K4385,""),"")</f>
        <v/>
      </c>
    </row>
    <row r="4371" spans="2:6" x14ac:dyDescent="0.2">
      <c r="B4371" s="229" t="str">
        <f>IFERROR(IF(ForbDraft!A4386&lt;&gt;"",ROW(ForbDraft!A4386),""),"")</f>
        <v/>
      </c>
      <c r="C4371" s="230" t="str">
        <f>IFERROR(IF(ForbDraft!A4386&lt;&gt;"",ForbDraft!A4386,""),"")</f>
        <v/>
      </c>
      <c r="D4371" s="230" t="str">
        <f t="shared" si="68"/>
        <v/>
      </c>
      <c r="E4371" s="230" t="str">
        <f>IFERROR(IF(ForbDraft!L4386&lt;&gt;"",ABS(ForbDraft!L4386),""),"")</f>
        <v/>
      </c>
      <c r="F4371" s="230" t="str">
        <f>IFERROR(IF(ForbDraft!K4386&lt;&gt;"",ForbDraft!K4386,""),"")</f>
        <v/>
      </c>
    </row>
    <row r="4372" spans="2:6" x14ac:dyDescent="0.2">
      <c r="B4372" s="229" t="str">
        <f>IFERROR(IF(ForbDraft!A4387&lt;&gt;"",ROW(ForbDraft!A4387),""),"")</f>
        <v/>
      </c>
      <c r="C4372" s="230" t="str">
        <f>IFERROR(IF(ForbDraft!A4387&lt;&gt;"",ForbDraft!A4387,""),"")</f>
        <v/>
      </c>
      <c r="D4372" s="230" t="str">
        <f t="shared" si="68"/>
        <v/>
      </c>
      <c r="E4372" s="230" t="str">
        <f>IFERROR(IF(ForbDraft!L4387&lt;&gt;"",ABS(ForbDraft!L4387),""),"")</f>
        <v/>
      </c>
      <c r="F4372" s="230" t="str">
        <f>IFERROR(IF(ForbDraft!K4387&lt;&gt;"",ForbDraft!K4387,""),"")</f>
        <v/>
      </c>
    </row>
    <row r="4373" spans="2:6" x14ac:dyDescent="0.2">
      <c r="B4373" s="229" t="str">
        <f>IFERROR(IF(ForbDraft!A4388&lt;&gt;"",ROW(ForbDraft!A4388),""),"")</f>
        <v/>
      </c>
      <c r="C4373" s="230" t="str">
        <f>IFERROR(IF(ForbDraft!A4388&lt;&gt;"",ForbDraft!A4388,""),"")</f>
        <v/>
      </c>
      <c r="D4373" s="230" t="str">
        <f t="shared" si="68"/>
        <v/>
      </c>
      <c r="E4373" s="230" t="str">
        <f>IFERROR(IF(ForbDraft!L4388&lt;&gt;"",ABS(ForbDraft!L4388),""),"")</f>
        <v/>
      </c>
      <c r="F4373" s="230" t="str">
        <f>IFERROR(IF(ForbDraft!K4388&lt;&gt;"",ForbDraft!K4388,""),"")</f>
        <v/>
      </c>
    </row>
    <row r="4374" spans="2:6" x14ac:dyDescent="0.2">
      <c r="B4374" s="229" t="str">
        <f>IFERROR(IF(ForbDraft!A4389&lt;&gt;"",ROW(ForbDraft!A4389),""),"")</f>
        <v/>
      </c>
      <c r="C4374" s="230" t="str">
        <f>IFERROR(IF(ForbDraft!A4389&lt;&gt;"",ForbDraft!A4389,""),"")</f>
        <v/>
      </c>
      <c r="D4374" s="230" t="str">
        <f t="shared" si="68"/>
        <v/>
      </c>
      <c r="E4374" s="230" t="str">
        <f>IFERROR(IF(ForbDraft!L4389&lt;&gt;"",ABS(ForbDraft!L4389),""),"")</f>
        <v/>
      </c>
      <c r="F4374" s="230" t="str">
        <f>IFERROR(IF(ForbDraft!K4389&lt;&gt;"",ForbDraft!K4389,""),"")</f>
        <v/>
      </c>
    </row>
    <row r="4375" spans="2:6" x14ac:dyDescent="0.2">
      <c r="B4375" s="229" t="str">
        <f>IFERROR(IF(ForbDraft!A4390&lt;&gt;"",ROW(ForbDraft!A4390),""),"")</f>
        <v/>
      </c>
      <c r="C4375" s="230" t="str">
        <f>IFERROR(IF(ForbDraft!A4390&lt;&gt;"",ForbDraft!A4390,""),"")</f>
        <v/>
      </c>
      <c r="D4375" s="230" t="str">
        <f t="shared" si="68"/>
        <v/>
      </c>
      <c r="E4375" s="230" t="str">
        <f>IFERROR(IF(ForbDraft!L4390&lt;&gt;"",ABS(ForbDraft!L4390),""),"")</f>
        <v/>
      </c>
      <c r="F4375" s="230" t="str">
        <f>IFERROR(IF(ForbDraft!K4390&lt;&gt;"",ForbDraft!K4390,""),"")</f>
        <v/>
      </c>
    </row>
    <row r="4376" spans="2:6" x14ac:dyDescent="0.2">
      <c r="B4376" s="229" t="str">
        <f>IFERROR(IF(ForbDraft!A4391&lt;&gt;"",ROW(ForbDraft!A4391),""),"")</f>
        <v/>
      </c>
      <c r="C4376" s="230" t="str">
        <f>IFERROR(IF(ForbDraft!A4391&lt;&gt;"",ForbDraft!A4391,""),"")</f>
        <v/>
      </c>
      <c r="D4376" s="230" t="str">
        <f t="shared" si="68"/>
        <v/>
      </c>
      <c r="E4376" s="230" t="str">
        <f>IFERROR(IF(ForbDraft!L4391&lt;&gt;"",ABS(ForbDraft!L4391),""),"")</f>
        <v/>
      </c>
      <c r="F4376" s="230" t="str">
        <f>IFERROR(IF(ForbDraft!K4391&lt;&gt;"",ForbDraft!K4391,""),"")</f>
        <v/>
      </c>
    </row>
    <row r="4377" spans="2:6" x14ac:dyDescent="0.2">
      <c r="B4377" s="229" t="str">
        <f>IFERROR(IF(ForbDraft!A4392&lt;&gt;"",ROW(ForbDraft!A4392),""),"")</f>
        <v/>
      </c>
      <c r="C4377" s="230" t="str">
        <f>IFERROR(IF(ForbDraft!A4392&lt;&gt;"",ForbDraft!A4392,""),"")</f>
        <v/>
      </c>
      <c r="D4377" s="230" t="str">
        <f t="shared" si="68"/>
        <v/>
      </c>
      <c r="E4377" s="230" t="str">
        <f>IFERROR(IF(ForbDraft!L4392&lt;&gt;"",ABS(ForbDraft!L4392),""),"")</f>
        <v/>
      </c>
      <c r="F4377" s="230" t="str">
        <f>IFERROR(IF(ForbDraft!K4392&lt;&gt;"",ForbDraft!K4392,""),"")</f>
        <v/>
      </c>
    </row>
    <row r="4378" spans="2:6" x14ac:dyDescent="0.2">
      <c r="B4378" s="229" t="str">
        <f>IFERROR(IF(ForbDraft!A4393&lt;&gt;"",ROW(ForbDraft!A4393),""),"")</f>
        <v/>
      </c>
      <c r="C4378" s="230" t="str">
        <f>IFERROR(IF(ForbDraft!A4393&lt;&gt;"",ForbDraft!A4393,""),"")</f>
        <v/>
      </c>
      <c r="D4378" s="230" t="str">
        <f t="shared" si="68"/>
        <v/>
      </c>
      <c r="E4378" s="230" t="str">
        <f>IFERROR(IF(ForbDraft!L4393&lt;&gt;"",ABS(ForbDraft!L4393),""),"")</f>
        <v/>
      </c>
      <c r="F4378" s="230" t="str">
        <f>IFERROR(IF(ForbDraft!K4393&lt;&gt;"",ForbDraft!K4393,""),"")</f>
        <v/>
      </c>
    </row>
    <row r="4379" spans="2:6" x14ac:dyDescent="0.2">
      <c r="B4379" s="229" t="str">
        <f>IFERROR(IF(ForbDraft!A4394&lt;&gt;"",ROW(ForbDraft!A4394),""),"")</f>
        <v/>
      </c>
      <c r="C4379" s="230" t="str">
        <f>IFERROR(IF(ForbDraft!A4394&lt;&gt;"",ForbDraft!A4394,""),"")</f>
        <v/>
      </c>
      <c r="D4379" s="230" t="str">
        <f t="shared" si="68"/>
        <v/>
      </c>
      <c r="E4379" s="230" t="str">
        <f>IFERROR(IF(ForbDraft!L4394&lt;&gt;"",ABS(ForbDraft!L4394),""),"")</f>
        <v/>
      </c>
      <c r="F4379" s="230" t="str">
        <f>IFERROR(IF(ForbDraft!K4394&lt;&gt;"",ForbDraft!K4394,""),"")</f>
        <v/>
      </c>
    </row>
    <row r="4380" spans="2:6" x14ac:dyDescent="0.2">
      <c r="B4380" s="229" t="str">
        <f>IFERROR(IF(ForbDraft!A4395&lt;&gt;"",ROW(ForbDraft!A4395),""),"")</f>
        <v/>
      </c>
      <c r="C4380" s="230" t="str">
        <f>IFERROR(IF(ForbDraft!A4395&lt;&gt;"",ForbDraft!A4395,""),"")</f>
        <v/>
      </c>
      <c r="D4380" s="230" t="str">
        <f t="shared" si="68"/>
        <v/>
      </c>
      <c r="E4380" s="230" t="str">
        <f>IFERROR(IF(ForbDraft!L4395&lt;&gt;"",ABS(ForbDraft!L4395),""),"")</f>
        <v/>
      </c>
      <c r="F4380" s="230" t="str">
        <f>IFERROR(IF(ForbDraft!K4395&lt;&gt;"",ForbDraft!K4395,""),"")</f>
        <v/>
      </c>
    </row>
    <row r="4381" spans="2:6" x14ac:dyDescent="0.2">
      <c r="B4381" s="229" t="str">
        <f>IFERROR(IF(ForbDraft!A4396&lt;&gt;"",ROW(ForbDraft!A4396),""),"")</f>
        <v/>
      </c>
      <c r="C4381" s="230" t="str">
        <f>IFERROR(IF(ForbDraft!A4396&lt;&gt;"",ForbDraft!A4396,""),"")</f>
        <v/>
      </c>
      <c r="D4381" s="230" t="str">
        <f t="shared" si="68"/>
        <v/>
      </c>
      <c r="E4381" s="230" t="str">
        <f>IFERROR(IF(ForbDraft!L4396&lt;&gt;"",ABS(ForbDraft!L4396),""),"")</f>
        <v/>
      </c>
      <c r="F4381" s="230" t="str">
        <f>IFERROR(IF(ForbDraft!K4396&lt;&gt;"",ForbDraft!K4396,""),"")</f>
        <v/>
      </c>
    </row>
    <row r="4382" spans="2:6" x14ac:dyDescent="0.2">
      <c r="B4382" s="229" t="str">
        <f>IFERROR(IF(ForbDraft!A4397&lt;&gt;"",ROW(ForbDraft!A4397),""),"")</f>
        <v/>
      </c>
      <c r="C4382" s="230" t="str">
        <f>IFERROR(IF(ForbDraft!A4397&lt;&gt;"",ForbDraft!A4397,""),"")</f>
        <v/>
      </c>
      <c r="D4382" s="230" t="str">
        <f t="shared" si="68"/>
        <v/>
      </c>
      <c r="E4382" s="230" t="str">
        <f>IFERROR(IF(ForbDraft!L4397&lt;&gt;"",ABS(ForbDraft!L4397),""),"")</f>
        <v/>
      </c>
      <c r="F4382" s="230" t="str">
        <f>IFERROR(IF(ForbDraft!K4397&lt;&gt;"",ForbDraft!K4397,""),"")</f>
        <v/>
      </c>
    </row>
    <row r="4383" spans="2:6" x14ac:dyDescent="0.2">
      <c r="B4383" s="229" t="str">
        <f>IFERROR(IF(ForbDraft!A4398&lt;&gt;"",ROW(ForbDraft!A4398),""),"")</f>
        <v/>
      </c>
      <c r="C4383" s="230" t="str">
        <f>IFERROR(IF(ForbDraft!A4398&lt;&gt;"",ForbDraft!A4398,""),"")</f>
        <v/>
      </c>
      <c r="D4383" s="230" t="str">
        <f t="shared" si="68"/>
        <v/>
      </c>
      <c r="E4383" s="230" t="str">
        <f>IFERROR(IF(ForbDraft!L4398&lt;&gt;"",ABS(ForbDraft!L4398),""),"")</f>
        <v/>
      </c>
      <c r="F4383" s="230" t="str">
        <f>IFERROR(IF(ForbDraft!K4398&lt;&gt;"",ForbDraft!K4398,""),"")</f>
        <v/>
      </c>
    </row>
    <row r="4384" spans="2:6" x14ac:dyDescent="0.2">
      <c r="B4384" s="229" t="str">
        <f>IFERROR(IF(ForbDraft!A4399&lt;&gt;"",ROW(ForbDraft!A4399),""),"")</f>
        <v/>
      </c>
      <c r="C4384" s="230" t="str">
        <f>IFERROR(IF(ForbDraft!A4399&lt;&gt;"",ForbDraft!A4399,""),"")</f>
        <v/>
      </c>
      <c r="D4384" s="230" t="str">
        <f t="shared" si="68"/>
        <v/>
      </c>
      <c r="E4384" s="230" t="str">
        <f>IFERROR(IF(ForbDraft!L4399&lt;&gt;"",ABS(ForbDraft!L4399),""),"")</f>
        <v/>
      </c>
      <c r="F4384" s="230" t="str">
        <f>IFERROR(IF(ForbDraft!K4399&lt;&gt;"",ForbDraft!K4399,""),"")</f>
        <v/>
      </c>
    </row>
    <row r="4385" spans="2:6" x14ac:dyDescent="0.2">
      <c r="B4385" s="229" t="str">
        <f>IFERROR(IF(ForbDraft!A4400&lt;&gt;"",ROW(ForbDraft!A4400),""),"")</f>
        <v/>
      </c>
      <c r="C4385" s="230" t="str">
        <f>IFERROR(IF(ForbDraft!A4400&lt;&gt;"",ForbDraft!A4400,""),"")</f>
        <v/>
      </c>
      <c r="D4385" s="230" t="str">
        <f t="shared" si="68"/>
        <v/>
      </c>
      <c r="E4385" s="230" t="str">
        <f>IFERROR(IF(ForbDraft!L4400&lt;&gt;"",ABS(ForbDraft!L4400),""),"")</f>
        <v/>
      </c>
      <c r="F4385" s="230" t="str">
        <f>IFERROR(IF(ForbDraft!K4400&lt;&gt;"",ForbDraft!K4400,""),"")</f>
        <v/>
      </c>
    </row>
    <row r="4386" spans="2:6" x14ac:dyDescent="0.2">
      <c r="B4386" s="229" t="str">
        <f>IFERROR(IF(ForbDraft!A4401&lt;&gt;"",ROW(ForbDraft!A4401),""),"")</f>
        <v/>
      </c>
      <c r="C4386" s="230" t="str">
        <f>IFERROR(IF(ForbDraft!A4401&lt;&gt;"",ForbDraft!A4401,""),"")</f>
        <v/>
      </c>
      <c r="D4386" s="230" t="str">
        <f t="shared" si="68"/>
        <v/>
      </c>
      <c r="E4386" s="230" t="str">
        <f>IFERROR(IF(ForbDraft!L4401&lt;&gt;"",ABS(ForbDraft!L4401),""),"")</f>
        <v/>
      </c>
      <c r="F4386" s="230" t="str">
        <f>IFERROR(IF(ForbDraft!K4401&lt;&gt;"",ForbDraft!K4401,""),"")</f>
        <v/>
      </c>
    </row>
    <row r="4387" spans="2:6" x14ac:dyDescent="0.2">
      <c r="B4387" s="229" t="str">
        <f>IFERROR(IF(ForbDraft!A4402&lt;&gt;"",ROW(ForbDraft!A4402),""),"")</f>
        <v/>
      </c>
      <c r="C4387" s="230" t="str">
        <f>IFERROR(IF(ForbDraft!A4402&lt;&gt;"",ForbDraft!A4402,""),"")</f>
        <v/>
      </c>
      <c r="D4387" s="230" t="str">
        <f t="shared" si="68"/>
        <v/>
      </c>
      <c r="E4387" s="230" t="str">
        <f>IFERROR(IF(ForbDraft!L4402&lt;&gt;"",ABS(ForbDraft!L4402),""),"")</f>
        <v/>
      </c>
      <c r="F4387" s="230" t="str">
        <f>IFERROR(IF(ForbDraft!K4402&lt;&gt;"",ForbDraft!K4402,""),"")</f>
        <v/>
      </c>
    </row>
    <row r="4388" spans="2:6" x14ac:dyDescent="0.2">
      <c r="B4388" s="229" t="str">
        <f>IFERROR(IF(ForbDraft!A4403&lt;&gt;"",ROW(ForbDraft!A4403),""),"")</f>
        <v/>
      </c>
      <c r="C4388" s="230" t="str">
        <f>IFERROR(IF(ForbDraft!A4403&lt;&gt;"",ForbDraft!A4403,""),"")</f>
        <v/>
      </c>
      <c r="D4388" s="230" t="str">
        <f t="shared" si="68"/>
        <v/>
      </c>
      <c r="E4388" s="230" t="str">
        <f>IFERROR(IF(ForbDraft!L4403&lt;&gt;"",ABS(ForbDraft!L4403),""),"")</f>
        <v/>
      </c>
      <c r="F4388" s="230" t="str">
        <f>IFERROR(IF(ForbDraft!K4403&lt;&gt;"",ForbDraft!K4403,""),"")</f>
        <v/>
      </c>
    </row>
    <row r="4389" spans="2:6" x14ac:dyDescent="0.2">
      <c r="B4389" s="229" t="str">
        <f>IFERROR(IF(ForbDraft!A4404&lt;&gt;"",ROW(ForbDraft!A4404),""),"")</f>
        <v/>
      </c>
      <c r="C4389" s="230" t="str">
        <f>IFERROR(IF(ForbDraft!A4404&lt;&gt;"",ForbDraft!A4404,""),"")</f>
        <v/>
      </c>
      <c r="D4389" s="230" t="str">
        <f t="shared" si="68"/>
        <v/>
      </c>
      <c r="E4389" s="230" t="str">
        <f>IFERROR(IF(ForbDraft!L4404&lt;&gt;"",ABS(ForbDraft!L4404),""),"")</f>
        <v/>
      </c>
      <c r="F4389" s="230" t="str">
        <f>IFERROR(IF(ForbDraft!K4404&lt;&gt;"",ForbDraft!K4404,""),"")</f>
        <v/>
      </c>
    </row>
    <row r="4390" spans="2:6" x14ac:dyDescent="0.2">
      <c r="B4390" s="229" t="str">
        <f>IFERROR(IF(ForbDraft!A4405&lt;&gt;"",ROW(ForbDraft!A4405),""),"")</f>
        <v/>
      </c>
      <c r="C4390" s="230" t="str">
        <f>IFERROR(IF(ForbDraft!A4405&lt;&gt;"",ForbDraft!A4405,""),"")</f>
        <v/>
      </c>
      <c r="D4390" s="230" t="str">
        <f t="shared" si="68"/>
        <v/>
      </c>
      <c r="E4390" s="230" t="str">
        <f>IFERROR(IF(ForbDraft!L4405&lt;&gt;"",ABS(ForbDraft!L4405),""),"")</f>
        <v/>
      </c>
      <c r="F4390" s="230" t="str">
        <f>IFERROR(IF(ForbDraft!K4405&lt;&gt;"",ForbDraft!K4405,""),"")</f>
        <v/>
      </c>
    </row>
    <row r="4391" spans="2:6" x14ac:dyDescent="0.2">
      <c r="B4391" s="229" t="str">
        <f>IFERROR(IF(ForbDraft!A4406&lt;&gt;"",ROW(ForbDraft!A4406),""),"")</f>
        <v/>
      </c>
      <c r="C4391" s="230" t="str">
        <f>IFERROR(IF(ForbDraft!A4406&lt;&gt;"",ForbDraft!A4406,""),"")</f>
        <v/>
      </c>
      <c r="D4391" s="230" t="str">
        <f t="shared" si="68"/>
        <v/>
      </c>
      <c r="E4391" s="230" t="str">
        <f>IFERROR(IF(ForbDraft!L4406&lt;&gt;"",ABS(ForbDraft!L4406),""),"")</f>
        <v/>
      </c>
      <c r="F4391" s="230" t="str">
        <f>IFERROR(IF(ForbDraft!K4406&lt;&gt;"",ForbDraft!K4406,""),"")</f>
        <v/>
      </c>
    </row>
    <row r="4392" spans="2:6" x14ac:dyDescent="0.2">
      <c r="B4392" s="229" t="str">
        <f>IFERROR(IF(ForbDraft!A4407&lt;&gt;"",ROW(ForbDraft!A4407),""),"")</f>
        <v/>
      </c>
      <c r="C4392" s="230" t="str">
        <f>IFERROR(IF(ForbDraft!A4407&lt;&gt;"",ForbDraft!A4407,""),"")</f>
        <v/>
      </c>
      <c r="D4392" s="230" t="str">
        <f t="shared" si="68"/>
        <v/>
      </c>
      <c r="E4392" s="230" t="str">
        <f>IFERROR(IF(ForbDraft!L4407&lt;&gt;"",ABS(ForbDraft!L4407),""),"")</f>
        <v/>
      </c>
      <c r="F4392" s="230" t="str">
        <f>IFERROR(IF(ForbDraft!K4407&lt;&gt;"",ForbDraft!K4407,""),"")</f>
        <v/>
      </c>
    </row>
    <row r="4393" spans="2:6" x14ac:dyDescent="0.2">
      <c r="B4393" s="229" t="str">
        <f>IFERROR(IF(ForbDraft!A4408&lt;&gt;"",ROW(ForbDraft!A4408),""),"")</f>
        <v/>
      </c>
      <c r="C4393" s="230" t="str">
        <f>IFERROR(IF(ForbDraft!A4408&lt;&gt;"",ForbDraft!A4408,""),"")</f>
        <v/>
      </c>
      <c r="D4393" s="230" t="str">
        <f t="shared" si="68"/>
        <v/>
      </c>
      <c r="E4393" s="230" t="str">
        <f>IFERROR(IF(ForbDraft!L4408&lt;&gt;"",ABS(ForbDraft!L4408),""),"")</f>
        <v/>
      </c>
      <c r="F4393" s="230" t="str">
        <f>IFERROR(IF(ForbDraft!K4408&lt;&gt;"",ForbDraft!K4408,""),"")</f>
        <v/>
      </c>
    </row>
    <row r="4394" spans="2:6" x14ac:dyDescent="0.2">
      <c r="B4394" s="229" t="str">
        <f>IFERROR(IF(ForbDraft!A4409&lt;&gt;"",ROW(ForbDraft!A4409),""),"")</f>
        <v/>
      </c>
      <c r="C4394" s="230" t="str">
        <f>IFERROR(IF(ForbDraft!A4409&lt;&gt;"",ForbDraft!A4409,""),"")</f>
        <v/>
      </c>
      <c r="D4394" s="230" t="str">
        <f t="shared" si="68"/>
        <v/>
      </c>
      <c r="E4394" s="230" t="str">
        <f>IFERROR(IF(ForbDraft!L4409&lt;&gt;"",ABS(ForbDraft!L4409),""),"")</f>
        <v/>
      </c>
      <c r="F4394" s="230" t="str">
        <f>IFERROR(IF(ForbDraft!K4409&lt;&gt;"",ForbDraft!K4409,""),"")</f>
        <v/>
      </c>
    </row>
    <row r="4395" spans="2:6" x14ac:dyDescent="0.2">
      <c r="B4395" s="229" t="str">
        <f>IFERROR(IF(ForbDraft!A4410&lt;&gt;"",ROW(ForbDraft!A4410),""),"")</f>
        <v/>
      </c>
      <c r="C4395" s="230" t="str">
        <f>IFERROR(IF(ForbDraft!A4410&lt;&gt;"",ForbDraft!A4410,""),"")</f>
        <v/>
      </c>
      <c r="D4395" s="230" t="str">
        <f t="shared" si="68"/>
        <v/>
      </c>
      <c r="E4395" s="230" t="str">
        <f>IFERROR(IF(ForbDraft!L4410&lt;&gt;"",ABS(ForbDraft!L4410),""),"")</f>
        <v/>
      </c>
      <c r="F4395" s="230" t="str">
        <f>IFERROR(IF(ForbDraft!K4410&lt;&gt;"",ForbDraft!K4410,""),"")</f>
        <v/>
      </c>
    </row>
    <row r="4396" spans="2:6" x14ac:dyDescent="0.2">
      <c r="B4396" s="229" t="str">
        <f>IFERROR(IF(ForbDraft!A4411&lt;&gt;"",ROW(ForbDraft!A4411),""),"")</f>
        <v/>
      </c>
      <c r="C4396" s="230" t="str">
        <f>IFERROR(IF(ForbDraft!A4411&lt;&gt;"",ForbDraft!A4411,""),"")</f>
        <v/>
      </c>
      <c r="D4396" s="230" t="str">
        <f t="shared" si="68"/>
        <v/>
      </c>
      <c r="E4396" s="230" t="str">
        <f>IFERROR(IF(ForbDraft!L4411&lt;&gt;"",ABS(ForbDraft!L4411),""),"")</f>
        <v/>
      </c>
      <c r="F4396" s="230" t="str">
        <f>IFERROR(IF(ForbDraft!K4411&lt;&gt;"",ForbDraft!K4411,""),"")</f>
        <v/>
      </c>
    </row>
    <row r="4397" spans="2:6" x14ac:dyDescent="0.2">
      <c r="B4397" s="229" t="str">
        <f>IFERROR(IF(ForbDraft!A4412&lt;&gt;"",ROW(ForbDraft!A4412),""),"")</f>
        <v/>
      </c>
      <c r="C4397" s="230" t="str">
        <f>IFERROR(IF(ForbDraft!A4412&lt;&gt;"",ForbDraft!A4412,""),"")</f>
        <v/>
      </c>
      <c r="D4397" s="230" t="str">
        <f t="shared" si="68"/>
        <v/>
      </c>
      <c r="E4397" s="230" t="str">
        <f>IFERROR(IF(ForbDraft!L4412&lt;&gt;"",ABS(ForbDraft!L4412),""),"")</f>
        <v/>
      </c>
      <c r="F4397" s="230" t="str">
        <f>IFERROR(IF(ForbDraft!K4412&lt;&gt;"",ForbDraft!K4412,""),"")</f>
        <v/>
      </c>
    </row>
    <row r="4398" spans="2:6" x14ac:dyDescent="0.2">
      <c r="B4398" s="229" t="str">
        <f>IFERROR(IF(ForbDraft!A4413&lt;&gt;"",ROW(ForbDraft!A4413),""),"")</f>
        <v/>
      </c>
      <c r="C4398" s="230" t="str">
        <f>IFERROR(IF(ForbDraft!A4413&lt;&gt;"",ForbDraft!A4413,""),"")</f>
        <v/>
      </c>
      <c r="D4398" s="230" t="str">
        <f t="shared" si="68"/>
        <v/>
      </c>
      <c r="E4398" s="230" t="str">
        <f>IFERROR(IF(ForbDraft!L4413&lt;&gt;"",ABS(ForbDraft!L4413),""),"")</f>
        <v/>
      </c>
      <c r="F4398" s="230" t="str">
        <f>IFERROR(IF(ForbDraft!K4413&lt;&gt;"",ForbDraft!K4413,""),"")</f>
        <v/>
      </c>
    </row>
    <row r="4399" spans="2:6" x14ac:dyDescent="0.2">
      <c r="B4399" s="229" t="str">
        <f>IFERROR(IF(ForbDraft!A4414&lt;&gt;"",ROW(ForbDraft!A4414),""),"")</f>
        <v/>
      </c>
      <c r="C4399" s="230" t="str">
        <f>IFERROR(IF(ForbDraft!A4414&lt;&gt;"",ForbDraft!A4414,""),"")</f>
        <v/>
      </c>
      <c r="D4399" s="230" t="str">
        <f t="shared" si="68"/>
        <v/>
      </c>
      <c r="E4399" s="230" t="str">
        <f>IFERROR(IF(ForbDraft!L4414&lt;&gt;"",ABS(ForbDraft!L4414),""),"")</f>
        <v/>
      </c>
      <c r="F4399" s="230" t="str">
        <f>IFERROR(IF(ForbDraft!K4414&lt;&gt;"",ForbDraft!K4414,""),"")</f>
        <v/>
      </c>
    </row>
    <row r="4400" spans="2:6" x14ac:dyDescent="0.2">
      <c r="B4400" s="229" t="str">
        <f>IFERROR(IF(ForbDraft!A4415&lt;&gt;"",ROW(ForbDraft!A4415),""),"")</f>
        <v/>
      </c>
      <c r="C4400" s="230" t="str">
        <f>IFERROR(IF(ForbDraft!A4415&lt;&gt;"",ForbDraft!A4415,""),"")</f>
        <v/>
      </c>
      <c r="D4400" s="230" t="str">
        <f t="shared" si="68"/>
        <v/>
      </c>
      <c r="E4400" s="230" t="str">
        <f>IFERROR(IF(ForbDraft!L4415&lt;&gt;"",ABS(ForbDraft!L4415),""),"")</f>
        <v/>
      </c>
      <c r="F4400" s="230" t="str">
        <f>IFERROR(IF(ForbDraft!K4415&lt;&gt;"",ForbDraft!K4415,""),"")</f>
        <v/>
      </c>
    </row>
    <row r="4401" spans="2:6" x14ac:dyDescent="0.2">
      <c r="B4401" s="229" t="str">
        <f>IFERROR(IF(ForbDraft!A4416&lt;&gt;"",ROW(ForbDraft!A4416),""),"")</f>
        <v/>
      </c>
      <c r="C4401" s="230" t="str">
        <f>IFERROR(IF(ForbDraft!A4416&lt;&gt;"",ForbDraft!A4416,""),"")</f>
        <v/>
      </c>
      <c r="D4401" s="230" t="str">
        <f t="shared" si="68"/>
        <v/>
      </c>
      <c r="E4401" s="230" t="str">
        <f>IFERROR(IF(ForbDraft!L4416&lt;&gt;"",ABS(ForbDraft!L4416),""),"")</f>
        <v/>
      </c>
      <c r="F4401" s="230" t="str">
        <f>IFERROR(IF(ForbDraft!K4416&lt;&gt;"",ForbDraft!K4416,""),"")</f>
        <v/>
      </c>
    </row>
    <row r="4402" spans="2:6" x14ac:dyDescent="0.2">
      <c r="B4402" s="229" t="str">
        <f>IFERROR(IF(ForbDraft!A4417&lt;&gt;"",ROW(ForbDraft!A4417),""),"")</f>
        <v/>
      </c>
      <c r="C4402" s="230" t="str">
        <f>IFERROR(IF(ForbDraft!A4417&lt;&gt;"",ForbDraft!A4417,""),"")</f>
        <v/>
      </c>
      <c r="D4402" s="230" t="str">
        <f t="shared" si="68"/>
        <v/>
      </c>
      <c r="E4402" s="230" t="str">
        <f>IFERROR(IF(ForbDraft!L4417&lt;&gt;"",ABS(ForbDraft!L4417),""),"")</f>
        <v/>
      </c>
      <c r="F4402" s="230" t="str">
        <f>IFERROR(IF(ForbDraft!K4417&lt;&gt;"",ForbDraft!K4417,""),"")</f>
        <v/>
      </c>
    </row>
    <row r="4403" spans="2:6" x14ac:dyDescent="0.2">
      <c r="B4403" s="229" t="str">
        <f>IFERROR(IF(ForbDraft!A4418&lt;&gt;"",ROW(ForbDraft!A4418),""),"")</f>
        <v/>
      </c>
      <c r="C4403" s="230" t="str">
        <f>IFERROR(IF(ForbDraft!A4418&lt;&gt;"",ForbDraft!A4418,""),"")</f>
        <v/>
      </c>
      <c r="D4403" s="230" t="str">
        <f t="shared" si="68"/>
        <v/>
      </c>
      <c r="E4403" s="230" t="str">
        <f>IFERROR(IF(ForbDraft!L4418&lt;&gt;"",ABS(ForbDraft!L4418),""),"")</f>
        <v/>
      </c>
      <c r="F4403" s="230" t="str">
        <f>IFERROR(IF(ForbDraft!K4418&lt;&gt;"",ForbDraft!K4418,""),"")</f>
        <v/>
      </c>
    </row>
    <row r="4404" spans="2:6" x14ac:dyDescent="0.2">
      <c r="B4404" s="229" t="str">
        <f>IFERROR(IF(ForbDraft!A4419&lt;&gt;"",ROW(ForbDraft!A4419),""),"")</f>
        <v/>
      </c>
      <c r="C4404" s="230" t="str">
        <f>IFERROR(IF(ForbDraft!A4419&lt;&gt;"",ForbDraft!A4419,""),"")</f>
        <v/>
      </c>
      <c r="D4404" s="230" t="str">
        <f t="shared" si="68"/>
        <v/>
      </c>
      <c r="E4404" s="230" t="str">
        <f>IFERROR(IF(ForbDraft!L4419&lt;&gt;"",ABS(ForbDraft!L4419),""),"")</f>
        <v/>
      </c>
      <c r="F4404" s="230" t="str">
        <f>IFERROR(IF(ForbDraft!K4419&lt;&gt;"",ForbDraft!K4419,""),"")</f>
        <v/>
      </c>
    </row>
    <row r="4405" spans="2:6" x14ac:dyDescent="0.2">
      <c r="B4405" s="229" t="str">
        <f>IFERROR(IF(ForbDraft!A4420&lt;&gt;"",ROW(ForbDraft!A4420),""),"")</f>
        <v/>
      </c>
      <c r="C4405" s="230" t="str">
        <f>IFERROR(IF(ForbDraft!A4420&lt;&gt;"",ForbDraft!A4420,""),"")</f>
        <v/>
      </c>
      <c r="D4405" s="230" t="str">
        <f t="shared" si="68"/>
        <v/>
      </c>
      <c r="E4405" s="230" t="str">
        <f>IFERROR(IF(ForbDraft!L4420&lt;&gt;"",ABS(ForbDraft!L4420),""),"")</f>
        <v/>
      </c>
      <c r="F4405" s="230" t="str">
        <f>IFERROR(IF(ForbDraft!K4420&lt;&gt;"",ForbDraft!K4420,""),"")</f>
        <v/>
      </c>
    </row>
    <row r="4406" spans="2:6" x14ac:dyDescent="0.2">
      <c r="B4406" s="229" t="str">
        <f>IFERROR(IF(ForbDraft!A4421&lt;&gt;"",ROW(ForbDraft!A4421),""),"")</f>
        <v/>
      </c>
      <c r="C4406" s="230" t="str">
        <f>IFERROR(IF(ForbDraft!A4421&lt;&gt;"",ForbDraft!A4421,""),"")</f>
        <v/>
      </c>
      <c r="D4406" s="230" t="str">
        <f t="shared" si="68"/>
        <v/>
      </c>
      <c r="E4406" s="230" t="str">
        <f>IFERROR(IF(ForbDraft!L4421&lt;&gt;"",ABS(ForbDraft!L4421),""),"")</f>
        <v/>
      </c>
      <c r="F4406" s="230" t="str">
        <f>IFERROR(IF(ForbDraft!K4421&lt;&gt;"",ForbDraft!K4421,""),"")</f>
        <v/>
      </c>
    </row>
    <row r="4407" spans="2:6" x14ac:dyDescent="0.2">
      <c r="B4407" s="229" t="str">
        <f>IFERROR(IF(ForbDraft!A4422&lt;&gt;"",ROW(ForbDraft!A4422),""),"")</f>
        <v/>
      </c>
      <c r="C4407" s="230" t="str">
        <f>IFERROR(IF(ForbDraft!A4422&lt;&gt;"",ForbDraft!A4422,""),"")</f>
        <v/>
      </c>
      <c r="D4407" s="230" t="str">
        <f t="shared" si="68"/>
        <v/>
      </c>
      <c r="E4407" s="230" t="str">
        <f>IFERROR(IF(ForbDraft!L4422&lt;&gt;"",ABS(ForbDraft!L4422),""),"")</f>
        <v/>
      </c>
      <c r="F4407" s="230" t="str">
        <f>IFERROR(IF(ForbDraft!K4422&lt;&gt;"",ForbDraft!K4422,""),"")</f>
        <v/>
      </c>
    </row>
    <row r="4408" spans="2:6" x14ac:dyDescent="0.2">
      <c r="B4408" s="229" t="str">
        <f>IFERROR(IF(ForbDraft!A4423&lt;&gt;"",ROW(ForbDraft!A4423),""),"")</f>
        <v/>
      </c>
      <c r="C4408" s="230" t="str">
        <f>IFERROR(IF(ForbDraft!A4423&lt;&gt;"",ForbDraft!A4423,""),"")</f>
        <v/>
      </c>
      <c r="D4408" s="230" t="str">
        <f t="shared" si="68"/>
        <v/>
      </c>
      <c r="E4408" s="230" t="str">
        <f>IFERROR(IF(ForbDraft!L4423&lt;&gt;"",ABS(ForbDraft!L4423),""),"")</f>
        <v/>
      </c>
      <c r="F4408" s="230" t="str">
        <f>IFERROR(IF(ForbDraft!K4423&lt;&gt;"",ForbDraft!K4423,""),"")</f>
        <v/>
      </c>
    </row>
    <row r="4409" spans="2:6" x14ac:dyDescent="0.2">
      <c r="B4409" s="229" t="str">
        <f>IFERROR(IF(ForbDraft!A4424&lt;&gt;"",ROW(ForbDraft!A4424),""),"")</f>
        <v/>
      </c>
      <c r="C4409" s="230" t="str">
        <f>IFERROR(IF(ForbDraft!A4424&lt;&gt;"",ForbDraft!A4424,""),"")</f>
        <v/>
      </c>
      <c r="D4409" s="230" t="str">
        <f t="shared" si="68"/>
        <v/>
      </c>
      <c r="E4409" s="230" t="str">
        <f>IFERROR(IF(ForbDraft!L4424&lt;&gt;"",ABS(ForbDraft!L4424),""),"")</f>
        <v/>
      </c>
      <c r="F4409" s="230" t="str">
        <f>IFERROR(IF(ForbDraft!K4424&lt;&gt;"",ForbDraft!K4424,""),"")</f>
        <v/>
      </c>
    </row>
    <row r="4410" spans="2:6" x14ac:dyDescent="0.2">
      <c r="B4410" s="229" t="str">
        <f>IFERROR(IF(ForbDraft!A4425&lt;&gt;"",ROW(ForbDraft!A4425),""),"")</f>
        <v/>
      </c>
      <c r="C4410" s="230" t="str">
        <f>IFERROR(IF(ForbDraft!A4425&lt;&gt;"",ForbDraft!A4425,""),"")</f>
        <v/>
      </c>
      <c r="D4410" s="230" t="str">
        <f t="shared" si="68"/>
        <v/>
      </c>
      <c r="E4410" s="230" t="str">
        <f>IFERROR(IF(ForbDraft!L4425&lt;&gt;"",ABS(ForbDraft!L4425),""),"")</f>
        <v/>
      </c>
      <c r="F4410" s="230" t="str">
        <f>IFERROR(IF(ForbDraft!K4425&lt;&gt;"",ForbDraft!K4425,""),"")</f>
        <v/>
      </c>
    </row>
    <row r="4411" spans="2:6" x14ac:dyDescent="0.2">
      <c r="B4411" s="229" t="str">
        <f>IFERROR(IF(ForbDraft!A4426&lt;&gt;"",ROW(ForbDraft!A4426),""),"")</f>
        <v/>
      </c>
      <c r="C4411" s="230" t="str">
        <f>IFERROR(IF(ForbDraft!A4426&lt;&gt;"",ForbDraft!A4426,""),"")</f>
        <v/>
      </c>
      <c r="D4411" s="230" t="str">
        <f t="shared" si="68"/>
        <v/>
      </c>
      <c r="E4411" s="230" t="str">
        <f>IFERROR(IF(ForbDraft!L4426&lt;&gt;"",ABS(ForbDraft!L4426),""),"")</f>
        <v/>
      </c>
      <c r="F4411" s="230" t="str">
        <f>IFERROR(IF(ForbDraft!K4426&lt;&gt;"",ForbDraft!K4426,""),"")</f>
        <v/>
      </c>
    </row>
    <row r="4412" spans="2:6" x14ac:dyDescent="0.2">
      <c r="B4412" s="229" t="str">
        <f>IFERROR(IF(ForbDraft!A4427&lt;&gt;"",ROW(ForbDraft!A4427),""),"")</f>
        <v/>
      </c>
      <c r="C4412" s="230" t="str">
        <f>IFERROR(IF(ForbDraft!A4427&lt;&gt;"",ForbDraft!A4427,""),"")</f>
        <v/>
      </c>
      <c r="D4412" s="230" t="str">
        <f t="shared" si="68"/>
        <v/>
      </c>
      <c r="E4412" s="230" t="str">
        <f>IFERROR(IF(ForbDraft!L4427&lt;&gt;"",ABS(ForbDraft!L4427),""),"")</f>
        <v/>
      </c>
      <c r="F4412" s="230" t="str">
        <f>IFERROR(IF(ForbDraft!K4427&lt;&gt;"",ForbDraft!K4427,""),"")</f>
        <v/>
      </c>
    </row>
    <row r="4413" spans="2:6" x14ac:dyDescent="0.2">
      <c r="B4413" s="229" t="str">
        <f>IFERROR(IF(ForbDraft!A4428&lt;&gt;"",ROW(ForbDraft!A4428),""),"")</f>
        <v/>
      </c>
      <c r="C4413" s="230" t="str">
        <f>IFERROR(IF(ForbDraft!A4428&lt;&gt;"",ForbDraft!A4428,""),"")</f>
        <v/>
      </c>
      <c r="D4413" s="230" t="str">
        <f t="shared" si="68"/>
        <v/>
      </c>
      <c r="E4413" s="230" t="str">
        <f>IFERROR(IF(ForbDraft!L4428&lt;&gt;"",ABS(ForbDraft!L4428),""),"")</f>
        <v/>
      </c>
      <c r="F4413" s="230" t="str">
        <f>IFERROR(IF(ForbDraft!K4428&lt;&gt;"",ForbDraft!K4428,""),"")</f>
        <v/>
      </c>
    </row>
    <row r="4414" spans="2:6" x14ac:dyDescent="0.2">
      <c r="B4414" s="229" t="str">
        <f>IFERROR(IF(ForbDraft!A4429&lt;&gt;"",ROW(ForbDraft!A4429),""),"")</f>
        <v/>
      </c>
      <c r="C4414" s="230" t="str">
        <f>IFERROR(IF(ForbDraft!A4429&lt;&gt;"",ForbDraft!A4429,""),"")</f>
        <v/>
      </c>
      <c r="D4414" s="230" t="str">
        <f t="shared" si="68"/>
        <v/>
      </c>
      <c r="E4414" s="230" t="str">
        <f>IFERROR(IF(ForbDraft!L4429&lt;&gt;"",ABS(ForbDraft!L4429),""),"")</f>
        <v/>
      </c>
      <c r="F4414" s="230" t="str">
        <f>IFERROR(IF(ForbDraft!K4429&lt;&gt;"",ForbDraft!K4429,""),"")</f>
        <v/>
      </c>
    </row>
    <row r="4415" spans="2:6" x14ac:dyDescent="0.2">
      <c r="B4415" s="229" t="str">
        <f>IFERROR(IF(ForbDraft!A4430&lt;&gt;"",ROW(ForbDraft!A4430),""),"")</f>
        <v/>
      </c>
      <c r="C4415" s="230" t="str">
        <f>IFERROR(IF(ForbDraft!A4430&lt;&gt;"",ForbDraft!A4430,""),"")</f>
        <v/>
      </c>
      <c r="D4415" s="230" t="str">
        <f t="shared" si="68"/>
        <v/>
      </c>
      <c r="E4415" s="230" t="str">
        <f>IFERROR(IF(ForbDraft!L4430&lt;&gt;"",ABS(ForbDraft!L4430),""),"")</f>
        <v/>
      </c>
      <c r="F4415" s="230" t="str">
        <f>IFERROR(IF(ForbDraft!K4430&lt;&gt;"",ForbDraft!K4430,""),"")</f>
        <v/>
      </c>
    </row>
    <row r="4416" spans="2:6" x14ac:dyDescent="0.2">
      <c r="B4416" s="229" t="str">
        <f>IFERROR(IF(ForbDraft!A4431&lt;&gt;"",ROW(ForbDraft!A4431),""),"")</f>
        <v/>
      </c>
      <c r="C4416" s="230" t="str">
        <f>IFERROR(IF(ForbDraft!A4431&lt;&gt;"",ForbDraft!A4431,""),"")</f>
        <v/>
      </c>
      <c r="D4416" s="230" t="str">
        <f t="shared" si="68"/>
        <v/>
      </c>
      <c r="E4416" s="230" t="str">
        <f>IFERROR(IF(ForbDraft!L4431&lt;&gt;"",ABS(ForbDraft!L4431),""),"")</f>
        <v/>
      </c>
      <c r="F4416" s="230" t="str">
        <f>IFERROR(IF(ForbDraft!K4431&lt;&gt;"",ForbDraft!K4431,""),"")</f>
        <v/>
      </c>
    </row>
    <row r="4417" spans="2:6" x14ac:dyDescent="0.2">
      <c r="B4417" s="229" t="str">
        <f>IFERROR(IF(ForbDraft!A4432&lt;&gt;"",ROW(ForbDraft!A4432),""),"")</f>
        <v/>
      </c>
      <c r="C4417" s="230" t="str">
        <f>IFERROR(IF(ForbDraft!A4432&lt;&gt;"",ForbDraft!A4432,""),"")</f>
        <v/>
      </c>
      <c r="D4417" s="230" t="str">
        <f t="shared" si="68"/>
        <v/>
      </c>
      <c r="E4417" s="230" t="str">
        <f>IFERROR(IF(ForbDraft!L4432&lt;&gt;"",ABS(ForbDraft!L4432),""),"")</f>
        <v/>
      </c>
      <c r="F4417" s="230" t="str">
        <f>IFERROR(IF(ForbDraft!K4432&lt;&gt;"",ForbDraft!K4432,""),"")</f>
        <v/>
      </c>
    </row>
    <row r="4418" spans="2:6" x14ac:dyDescent="0.2">
      <c r="B4418" s="229" t="str">
        <f>IFERROR(IF(ForbDraft!A4433&lt;&gt;"",ROW(ForbDraft!A4433),""),"")</f>
        <v/>
      </c>
      <c r="C4418" s="230" t="str">
        <f>IFERROR(IF(ForbDraft!A4433&lt;&gt;"",ForbDraft!A4433,""),"")</f>
        <v/>
      </c>
      <c r="D4418" s="230" t="str">
        <f t="shared" si="68"/>
        <v/>
      </c>
      <c r="E4418" s="230" t="str">
        <f>IFERROR(IF(ForbDraft!L4433&lt;&gt;"",ABS(ForbDraft!L4433),""),"")</f>
        <v/>
      </c>
      <c r="F4418" s="230" t="str">
        <f>IFERROR(IF(ForbDraft!K4433&lt;&gt;"",ForbDraft!K4433,""),"")</f>
        <v/>
      </c>
    </row>
    <row r="4419" spans="2:6" x14ac:dyDescent="0.2">
      <c r="B4419" s="229" t="str">
        <f>IFERROR(IF(ForbDraft!A4434&lt;&gt;"",ROW(ForbDraft!A4434),""),"")</f>
        <v/>
      </c>
      <c r="C4419" s="230" t="str">
        <f>IFERROR(IF(ForbDraft!A4434&lt;&gt;"",ForbDraft!A4434,""),"")</f>
        <v/>
      </c>
      <c r="D4419" s="230" t="str">
        <f t="shared" ref="D4419:D4482" si="69">IF(F4419="pH לבדיקת גבול","pH",F4419)</f>
        <v/>
      </c>
      <c r="E4419" s="230" t="str">
        <f>IFERROR(IF(ForbDraft!L4434&lt;&gt;"",ABS(ForbDraft!L4434),""),"")</f>
        <v/>
      </c>
      <c r="F4419" s="230" t="str">
        <f>IFERROR(IF(ForbDraft!K4434&lt;&gt;"",ForbDraft!K4434,""),"")</f>
        <v/>
      </c>
    </row>
    <row r="4420" spans="2:6" x14ac:dyDescent="0.2">
      <c r="B4420" s="229" t="str">
        <f>IFERROR(IF(ForbDraft!A4435&lt;&gt;"",ROW(ForbDraft!A4435),""),"")</f>
        <v/>
      </c>
      <c r="C4420" s="230" t="str">
        <f>IFERROR(IF(ForbDraft!A4435&lt;&gt;"",ForbDraft!A4435,""),"")</f>
        <v/>
      </c>
      <c r="D4420" s="230" t="str">
        <f t="shared" si="69"/>
        <v/>
      </c>
      <c r="E4420" s="230" t="str">
        <f>IFERROR(IF(ForbDraft!L4435&lt;&gt;"",ABS(ForbDraft!L4435),""),"")</f>
        <v/>
      </c>
      <c r="F4420" s="230" t="str">
        <f>IFERROR(IF(ForbDraft!K4435&lt;&gt;"",ForbDraft!K4435,""),"")</f>
        <v/>
      </c>
    </row>
    <row r="4421" spans="2:6" x14ac:dyDescent="0.2">
      <c r="B4421" s="229" t="str">
        <f>IFERROR(IF(ForbDraft!A4436&lt;&gt;"",ROW(ForbDraft!A4436),""),"")</f>
        <v/>
      </c>
      <c r="C4421" s="230" t="str">
        <f>IFERROR(IF(ForbDraft!A4436&lt;&gt;"",ForbDraft!A4436,""),"")</f>
        <v/>
      </c>
      <c r="D4421" s="230" t="str">
        <f t="shared" si="69"/>
        <v/>
      </c>
      <c r="E4421" s="230" t="str">
        <f>IFERROR(IF(ForbDraft!L4436&lt;&gt;"",ABS(ForbDraft!L4436),""),"")</f>
        <v/>
      </c>
      <c r="F4421" s="230" t="str">
        <f>IFERROR(IF(ForbDraft!K4436&lt;&gt;"",ForbDraft!K4436,""),"")</f>
        <v/>
      </c>
    </row>
    <row r="4422" spans="2:6" x14ac:dyDescent="0.2">
      <c r="B4422" s="229" t="str">
        <f>IFERROR(IF(ForbDraft!A4437&lt;&gt;"",ROW(ForbDraft!A4437),""),"")</f>
        <v/>
      </c>
      <c r="C4422" s="230" t="str">
        <f>IFERROR(IF(ForbDraft!A4437&lt;&gt;"",ForbDraft!A4437,""),"")</f>
        <v/>
      </c>
      <c r="D4422" s="230" t="str">
        <f t="shared" si="69"/>
        <v/>
      </c>
      <c r="E4422" s="230" t="str">
        <f>IFERROR(IF(ForbDraft!L4437&lt;&gt;"",ABS(ForbDraft!L4437),""),"")</f>
        <v/>
      </c>
      <c r="F4422" s="230" t="str">
        <f>IFERROR(IF(ForbDraft!K4437&lt;&gt;"",ForbDraft!K4437,""),"")</f>
        <v/>
      </c>
    </row>
    <row r="4423" spans="2:6" x14ac:dyDescent="0.2">
      <c r="B4423" s="229" t="str">
        <f>IFERROR(IF(ForbDraft!A4438&lt;&gt;"",ROW(ForbDraft!A4438),""),"")</f>
        <v/>
      </c>
      <c r="C4423" s="230" t="str">
        <f>IFERROR(IF(ForbDraft!A4438&lt;&gt;"",ForbDraft!A4438,""),"")</f>
        <v/>
      </c>
      <c r="D4423" s="230" t="str">
        <f t="shared" si="69"/>
        <v/>
      </c>
      <c r="E4423" s="230" t="str">
        <f>IFERROR(IF(ForbDraft!L4438&lt;&gt;"",ABS(ForbDraft!L4438),""),"")</f>
        <v/>
      </c>
      <c r="F4423" s="230" t="str">
        <f>IFERROR(IF(ForbDraft!K4438&lt;&gt;"",ForbDraft!K4438,""),"")</f>
        <v/>
      </c>
    </row>
    <row r="4424" spans="2:6" x14ac:dyDescent="0.2">
      <c r="B4424" s="229" t="str">
        <f>IFERROR(IF(ForbDraft!A4439&lt;&gt;"",ROW(ForbDraft!A4439),""),"")</f>
        <v/>
      </c>
      <c r="C4424" s="230" t="str">
        <f>IFERROR(IF(ForbDraft!A4439&lt;&gt;"",ForbDraft!A4439,""),"")</f>
        <v/>
      </c>
      <c r="D4424" s="230" t="str">
        <f t="shared" si="69"/>
        <v/>
      </c>
      <c r="E4424" s="230" t="str">
        <f>IFERROR(IF(ForbDraft!L4439&lt;&gt;"",ABS(ForbDraft!L4439),""),"")</f>
        <v/>
      </c>
      <c r="F4424" s="230" t="str">
        <f>IFERROR(IF(ForbDraft!K4439&lt;&gt;"",ForbDraft!K4439,""),"")</f>
        <v/>
      </c>
    </row>
    <row r="4425" spans="2:6" x14ac:dyDescent="0.2">
      <c r="B4425" s="229" t="str">
        <f>IFERROR(IF(ForbDraft!A4440&lt;&gt;"",ROW(ForbDraft!A4440),""),"")</f>
        <v/>
      </c>
      <c r="C4425" s="230" t="str">
        <f>IFERROR(IF(ForbDraft!A4440&lt;&gt;"",ForbDraft!A4440,""),"")</f>
        <v/>
      </c>
      <c r="D4425" s="230" t="str">
        <f t="shared" si="69"/>
        <v/>
      </c>
      <c r="E4425" s="230" t="str">
        <f>IFERROR(IF(ForbDraft!L4440&lt;&gt;"",ABS(ForbDraft!L4440),""),"")</f>
        <v/>
      </c>
      <c r="F4425" s="230" t="str">
        <f>IFERROR(IF(ForbDraft!K4440&lt;&gt;"",ForbDraft!K4440,""),"")</f>
        <v/>
      </c>
    </row>
    <row r="4426" spans="2:6" x14ac:dyDescent="0.2">
      <c r="B4426" s="229" t="str">
        <f>IFERROR(IF(ForbDraft!A4441&lt;&gt;"",ROW(ForbDraft!A4441),""),"")</f>
        <v/>
      </c>
      <c r="C4426" s="230" t="str">
        <f>IFERROR(IF(ForbDraft!A4441&lt;&gt;"",ForbDraft!A4441,""),"")</f>
        <v/>
      </c>
      <c r="D4426" s="230" t="str">
        <f t="shared" si="69"/>
        <v/>
      </c>
      <c r="E4426" s="230" t="str">
        <f>IFERROR(IF(ForbDraft!L4441&lt;&gt;"",ABS(ForbDraft!L4441),""),"")</f>
        <v/>
      </c>
      <c r="F4426" s="230" t="str">
        <f>IFERROR(IF(ForbDraft!K4441&lt;&gt;"",ForbDraft!K4441,""),"")</f>
        <v/>
      </c>
    </row>
    <row r="4427" spans="2:6" x14ac:dyDescent="0.2">
      <c r="B4427" s="229" t="str">
        <f>IFERROR(IF(ForbDraft!A4442&lt;&gt;"",ROW(ForbDraft!A4442),""),"")</f>
        <v/>
      </c>
      <c r="C4427" s="230" t="str">
        <f>IFERROR(IF(ForbDraft!A4442&lt;&gt;"",ForbDraft!A4442,""),"")</f>
        <v/>
      </c>
      <c r="D4427" s="230" t="str">
        <f t="shared" si="69"/>
        <v/>
      </c>
      <c r="E4427" s="230" t="str">
        <f>IFERROR(IF(ForbDraft!L4442&lt;&gt;"",ABS(ForbDraft!L4442),""),"")</f>
        <v/>
      </c>
      <c r="F4427" s="230" t="str">
        <f>IFERROR(IF(ForbDraft!K4442&lt;&gt;"",ForbDraft!K4442,""),"")</f>
        <v/>
      </c>
    </row>
    <row r="4428" spans="2:6" x14ac:dyDescent="0.2">
      <c r="B4428" s="229" t="str">
        <f>IFERROR(IF(ForbDraft!A4443&lt;&gt;"",ROW(ForbDraft!A4443),""),"")</f>
        <v/>
      </c>
      <c r="C4428" s="230" t="str">
        <f>IFERROR(IF(ForbDraft!A4443&lt;&gt;"",ForbDraft!A4443,""),"")</f>
        <v/>
      </c>
      <c r="D4428" s="230" t="str">
        <f t="shared" si="69"/>
        <v/>
      </c>
      <c r="E4428" s="230" t="str">
        <f>IFERROR(IF(ForbDraft!L4443&lt;&gt;"",ABS(ForbDraft!L4443),""),"")</f>
        <v/>
      </c>
      <c r="F4428" s="230" t="str">
        <f>IFERROR(IF(ForbDraft!K4443&lt;&gt;"",ForbDraft!K4443,""),"")</f>
        <v/>
      </c>
    </row>
    <row r="4429" spans="2:6" x14ac:dyDescent="0.2">
      <c r="B4429" s="229" t="str">
        <f>IFERROR(IF(ForbDraft!A4444&lt;&gt;"",ROW(ForbDraft!A4444),""),"")</f>
        <v/>
      </c>
      <c r="C4429" s="230" t="str">
        <f>IFERROR(IF(ForbDraft!A4444&lt;&gt;"",ForbDraft!A4444,""),"")</f>
        <v/>
      </c>
      <c r="D4429" s="230" t="str">
        <f t="shared" si="69"/>
        <v/>
      </c>
      <c r="E4429" s="230" t="str">
        <f>IFERROR(IF(ForbDraft!L4444&lt;&gt;"",ABS(ForbDraft!L4444),""),"")</f>
        <v/>
      </c>
      <c r="F4429" s="230" t="str">
        <f>IFERROR(IF(ForbDraft!K4444&lt;&gt;"",ForbDraft!K4444,""),"")</f>
        <v/>
      </c>
    </row>
    <row r="4430" spans="2:6" x14ac:dyDescent="0.2">
      <c r="B4430" s="229" t="str">
        <f>IFERROR(IF(ForbDraft!A4445&lt;&gt;"",ROW(ForbDraft!A4445),""),"")</f>
        <v/>
      </c>
      <c r="C4430" s="230" t="str">
        <f>IFERROR(IF(ForbDraft!A4445&lt;&gt;"",ForbDraft!A4445,""),"")</f>
        <v/>
      </c>
      <c r="D4430" s="230" t="str">
        <f t="shared" si="69"/>
        <v/>
      </c>
      <c r="E4430" s="230" t="str">
        <f>IFERROR(IF(ForbDraft!L4445&lt;&gt;"",ABS(ForbDraft!L4445),""),"")</f>
        <v/>
      </c>
      <c r="F4430" s="230" t="str">
        <f>IFERROR(IF(ForbDraft!K4445&lt;&gt;"",ForbDraft!K4445,""),"")</f>
        <v/>
      </c>
    </row>
    <row r="4431" spans="2:6" x14ac:dyDescent="0.2">
      <c r="B4431" s="229" t="str">
        <f>IFERROR(IF(ForbDraft!A4446&lt;&gt;"",ROW(ForbDraft!A4446),""),"")</f>
        <v/>
      </c>
      <c r="C4431" s="230" t="str">
        <f>IFERROR(IF(ForbDraft!A4446&lt;&gt;"",ForbDraft!A4446,""),"")</f>
        <v/>
      </c>
      <c r="D4431" s="230" t="str">
        <f t="shared" si="69"/>
        <v/>
      </c>
      <c r="E4431" s="230" t="str">
        <f>IFERROR(IF(ForbDraft!L4446&lt;&gt;"",ABS(ForbDraft!L4446),""),"")</f>
        <v/>
      </c>
      <c r="F4431" s="230" t="str">
        <f>IFERROR(IF(ForbDraft!K4446&lt;&gt;"",ForbDraft!K4446,""),"")</f>
        <v/>
      </c>
    </row>
    <row r="4432" spans="2:6" x14ac:dyDescent="0.2">
      <c r="B4432" s="229" t="str">
        <f>IFERROR(IF(ForbDraft!A4447&lt;&gt;"",ROW(ForbDraft!A4447),""),"")</f>
        <v/>
      </c>
      <c r="C4432" s="230" t="str">
        <f>IFERROR(IF(ForbDraft!A4447&lt;&gt;"",ForbDraft!A4447,""),"")</f>
        <v/>
      </c>
      <c r="D4432" s="230" t="str">
        <f t="shared" si="69"/>
        <v/>
      </c>
      <c r="E4432" s="230" t="str">
        <f>IFERROR(IF(ForbDraft!L4447&lt;&gt;"",ABS(ForbDraft!L4447),""),"")</f>
        <v/>
      </c>
      <c r="F4432" s="230" t="str">
        <f>IFERROR(IF(ForbDraft!K4447&lt;&gt;"",ForbDraft!K4447,""),"")</f>
        <v/>
      </c>
    </row>
    <row r="4433" spans="2:6" x14ac:dyDescent="0.2">
      <c r="B4433" s="229" t="str">
        <f>IFERROR(IF(ForbDraft!A4448&lt;&gt;"",ROW(ForbDraft!A4448),""),"")</f>
        <v/>
      </c>
      <c r="C4433" s="230" t="str">
        <f>IFERROR(IF(ForbDraft!A4448&lt;&gt;"",ForbDraft!A4448,""),"")</f>
        <v/>
      </c>
      <c r="D4433" s="230" t="str">
        <f t="shared" si="69"/>
        <v/>
      </c>
      <c r="E4433" s="230" t="str">
        <f>IFERROR(IF(ForbDraft!L4448&lt;&gt;"",ABS(ForbDraft!L4448),""),"")</f>
        <v/>
      </c>
      <c r="F4433" s="230" t="str">
        <f>IFERROR(IF(ForbDraft!K4448&lt;&gt;"",ForbDraft!K4448,""),"")</f>
        <v/>
      </c>
    </row>
    <row r="4434" spans="2:6" x14ac:dyDescent="0.2">
      <c r="B4434" s="229" t="str">
        <f>IFERROR(IF(ForbDraft!A4449&lt;&gt;"",ROW(ForbDraft!A4449),""),"")</f>
        <v/>
      </c>
      <c r="C4434" s="230" t="str">
        <f>IFERROR(IF(ForbDraft!A4449&lt;&gt;"",ForbDraft!A4449,""),"")</f>
        <v/>
      </c>
      <c r="D4434" s="230" t="str">
        <f t="shared" si="69"/>
        <v/>
      </c>
      <c r="E4434" s="230" t="str">
        <f>IFERROR(IF(ForbDraft!L4449&lt;&gt;"",ABS(ForbDraft!L4449),""),"")</f>
        <v/>
      </c>
      <c r="F4434" s="230" t="str">
        <f>IFERROR(IF(ForbDraft!K4449&lt;&gt;"",ForbDraft!K4449,""),"")</f>
        <v/>
      </c>
    </row>
    <row r="4435" spans="2:6" x14ac:dyDescent="0.2">
      <c r="B4435" s="229" t="str">
        <f>IFERROR(IF(ForbDraft!A4450&lt;&gt;"",ROW(ForbDraft!A4450),""),"")</f>
        <v/>
      </c>
      <c r="C4435" s="230" t="str">
        <f>IFERROR(IF(ForbDraft!A4450&lt;&gt;"",ForbDraft!A4450,""),"")</f>
        <v/>
      </c>
      <c r="D4435" s="230" t="str">
        <f t="shared" si="69"/>
        <v/>
      </c>
      <c r="E4435" s="230" t="str">
        <f>IFERROR(IF(ForbDraft!L4450&lt;&gt;"",ABS(ForbDraft!L4450),""),"")</f>
        <v/>
      </c>
      <c r="F4435" s="230" t="str">
        <f>IFERROR(IF(ForbDraft!K4450&lt;&gt;"",ForbDraft!K4450,""),"")</f>
        <v/>
      </c>
    </row>
    <row r="4436" spans="2:6" x14ac:dyDescent="0.2">
      <c r="B4436" s="229" t="str">
        <f>IFERROR(IF(ForbDraft!A4451&lt;&gt;"",ROW(ForbDraft!A4451),""),"")</f>
        <v/>
      </c>
      <c r="C4436" s="230" t="str">
        <f>IFERROR(IF(ForbDraft!A4451&lt;&gt;"",ForbDraft!A4451,""),"")</f>
        <v/>
      </c>
      <c r="D4436" s="230" t="str">
        <f t="shared" si="69"/>
        <v/>
      </c>
      <c r="E4436" s="230" t="str">
        <f>IFERROR(IF(ForbDraft!L4451&lt;&gt;"",ABS(ForbDraft!L4451),""),"")</f>
        <v/>
      </c>
      <c r="F4436" s="230" t="str">
        <f>IFERROR(IF(ForbDraft!K4451&lt;&gt;"",ForbDraft!K4451,""),"")</f>
        <v/>
      </c>
    </row>
    <row r="4437" spans="2:6" x14ac:dyDescent="0.2">
      <c r="B4437" s="229" t="str">
        <f>IFERROR(IF(ForbDraft!A4452&lt;&gt;"",ROW(ForbDraft!A4452),""),"")</f>
        <v/>
      </c>
      <c r="C4437" s="230" t="str">
        <f>IFERROR(IF(ForbDraft!A4452&lt;&gt;"",ForbDraft!A4452,""),"")</f>
        <v/>
      </c>
      <c r="D4437" s="230" t="str">
        <f t="shared" si="69"/>
        <v/>
      </c>
      <c r="E4437" s="230" t="str">
        <f>IFERROR(IF(ForbDraft!L4452&lt;&gt;"",ABS(ForbDraft!L4452),""),"")</f>
        <v/>
      </c>
      <c r="F4437" s="230" t="str">
        <f>IFERROR(IF(ForbDraft!K4452&lt;&gt;"",ForbDraft!K4452,""),"")</f>
        <v/>
      </c>
    </row>
    <row r="4438" spans="2:6" x14ac:dyDescent="0.2">
      <c r="B4438" s="229" t="str">
        <f>IFERROR(IF(ForbDraft!A4453&lt;&gt;"",ROW(ForbDraft!A4453),""),"")</f>
        <v/>
      </c>
      <c r="C4438" s="230" t="str">
        <f>IFERROR(IF(ForbDraft!A4453&lt;&gt;"",ForbDraft!A4453,""),"")</f>
        <v/>
      </c>
      <c r="D4438" s="230" t="str">
        <f t="shared" si="69"/>
        <v/>
      </c>
      <c r="E4438" s="230" t="str">
        <f>IFERROR(IF(ForbDraft!L4453&lt;&gt;"",ABS(ForbDraft!L4453),""),"")</f>
        <v/>
      </c>
      <c r="F4438" s="230" t="str">
        <f>IFERROR(IF(ForbDraft!K4453&lt;&gt;"",ForbDraft!K4453,""),"")</f>
        <v/>
      </c>
    </row>
    <row r="4439" spans="2:6" x14ac:dyDescent="0.2">
      <c r="B4439" s="229" t="str">
        <f>IFERROR(IF(ForbDraft!A4454&lt;&gt;"",ROW(ForbDraft!A4454),""),"")</f>
        <v/>
      </c>
      <c r="C4439" s="230" t="str">
        <f>IFERROR(IF(ForbDraft!A4454&lt;&gt;"",ForbDraft!A4454,""),"")</f>
        <v/>
      </c>
      <c r="D4439" s="230" t="str">
        <f t="shared" si="69"/>
        <v/>
      </c>
      <c r="E4439" s="230" t="str">
        <f>IFERROR(IF(ForbDraft!L4454&lt;&gt;"",ABS(ForbDraft!L4454),""),"")</f>
        <v/>
      </c>
      <c r="F4439" s="230" t="str">
        <f>IFERROR(IF(ForbDraft!K4454&lt;&gt;"",ForbDraft!K4454,""),"")</f>
        <v/>
      </c>
    </row>
    <row r="4440" spans="2:6" x14ac:dyDescent="0.2">
      <c r="B4440" s="229" t="str">
        <f>IFERROR(IF(ForbDraft!A4455&lt;&gt;"",ROW(ForbDraft!A4455),""),"")</f>
        <v/>
      </c>
      <c r="C4440" s="230" t="str">
        <f>IFERROR(IF(ForbDraft!A4455&lt;&gt;"",ForbDraft!A4455,""),"")</f>
        <v/>
      </c>
      <c r="D4440" s="230" t="str">
        <f t="shared" si="69"/>
        <v/>
      </c>
      <c r="E4440" s="230" t="str">
        <f>IFERROR(IF(ForbDraft!L4455&lt;&gt;"",ABS(ForbDraft!L4455),""),"")</f>
        <v/>
      </c>
      <c r="F4440" s="230" t="str">
        <f>IFERROR(IF(ForbDraft!K4455&lt;&gt;"",ForbDraft!K4455,""),"")</f>
        <v/>
      </c>
    </row>
    <row r="4441" spans="2:6" x14ac:dyDescent="0.2">
      <c r="B4441" s="229" t="str">
        <f>IFERROR(IF(ForbDraft!A4456&lt;&gt;"",ROW(ForbDraft!A4456),""),"")</f>
        <v/>
      </c>
      <c r="C4441" s="230" t="str">
        <f>IFERROR(IF(ForbDraft!A4456&lt;&gt;"",ForbDraft!A4456,""),"")</f>
        <v/>
      </c>
      <c r="D4441" s="230" t="str">
        <f t="shared" si="69"/>
        <v/>
      </c>
      <c r="E4441" s="230" t="str">
        <f>IFERROR(IF(ForbDraft!L4456&lt;&gt;"",ABS(ForbDraft!L4456),""),"")</f>
        <v/>
      </c>
      <c r="F4441" s="230" t="str">
        <f>IFERROR(IF(ForbDraft!K4456&lt;&gt;"",ForbDraft!K4456,""),"")</f>
        <v/>
      </c>
    </row>
    <row r="4442" spans="2:6" x14ac:dyDescent="0.2">
      <c r="B4442" s="229" t="str">
        <f>IFERROR(IF(ForbDraft!A4457&lt;&gt;"",ROW(ForbDraft!A4457),""),"")</f>
        <v/>
      </c>
      <c r="C4442" s="230" t="str">
        <f>IFERROR(IF(ForbDraft!A4457&lt;&gt;"",ForbDraft!A4457,""),"")</f>
        <v/>
      </c>
      <c r="D4442" s="230" t="str">
        <f t="shared" si="69"/>
        <v/>
      </c>
      <c r="E4442" s="230" t="str">
        <f>IFERROR(IF(ForbDraft!L4457&lt;&gt;"",ABS(ForbDraft!L4457),""),"")</f>
        <v/>
      </c>
      <c r="F4442" s="230" t="str">
        <f>IFERROR(IF(ForbDraft!K4457&lt;&gt;"",ForbDraft!K4457,""),"")</f>
        <v/>
      </c>
    </row>
    <row r="4443" spans="2:6" x14ac:dyDescent="0.2">
      <c r="B4443" s="229" t="str">
        <f>IFERROR(IF(ForbDraft!A4458&lt;&gt;"",ROW(ForbDraft!A4458),""),"")</f>
        <v/>
      </c>
      <c r="C4443" s="230" t="str">
        <f>IFERROR(IF(ForbDraft!A4458&lt;&gt;"",ForbDraft!A4458,""),"")</f>
        <v/>
      </c>
      <c r="D4443" s="230" t="str">
        <f t="shared" si="69"/>
        <v/>
      </c>
      <c r="E4443" s="230" t="str">
        <f>IFERROR(IF(ForbDraft!L4458&lt;&gt;"",ABS(ForbDraft!L4458),""),"")</f>
        <v/>
      </c>
      <c r="F4443" s="230" t="str">
        <f>IFERROR(IF(ForbDraft!K4458&lt;&gt;"",ForbDraft!K4458,""),"")</f>
        <v/>
      </c>
    </row>
    <row r="4444" spans="2:6" x14ac:dyDescent="0.2">
      <c r="B4444" s="229" t="str">
        <f>IFERROR(IF(ForbDraft!A4459&lt;&gt;"",ROW(ForbDraft!A4459),""),"")</f>
        <v/>
      </c>
      <c r="C4444" s="230" t="str">
        <f>IFERROR(IF(ForbDraft!A4459&lt;&gt;"",ForbDraft!A4459,""),"")</f>
        <v/>
      </c>
      <c r="D4444" s="230" t="str">
        <f t="shared" si="69"/>
        <v/>
      </c>
      <c r="E4444" s="230" t="str">
        <f>IFERROR(IF(ForbDraft!L4459&lt;&gt;"",ABS(ForbDraft!L4459),""),"")</f>
        <v/>
      </c>
      <c r="F4444" s="230" t="str">
        <f>IFERROR(IF(ForbDraft!K4459&lt;&gt;"",ForbDraft!K4459,""),"")</f>
        <v/>
      </c>
    </row>
    <row r="4445" spans="2:6" x14ac:dyDescent="0.2">
      <c r="B4445" s="229" t="str">
        <f>IFERROR(IF(ForbDraft!A4460&lt;&gt;"",ROW(ForbDraft!A4460),""),"")</f>
        <v/>
      </c>
      <c r="C4445" s="230" t="str">
        <f>IFERROR(IF(ForbDraft!A4460&lt;&gt;"",ForbDraft!A4460,""),"")</f>
        <v/>
      </c>
      <c r="D4445" s="230" t="str">
        <f t="shared" si="69"/>
        <v/>
      </c>
      <c r="E4445" s="230" t="str">
        <f>IFERROR(IF(ForbDraft!L4460&lt;&gt;"",ABS(ForbDraft!L4460),""),"")</f>
        <v/>
      </c>
      <c r="F4445" s="230" t="str">
        <f>IFERROR(IF(ForbDraft!K4460&lt;&gt;"",ForbDraft!K4460,""),"")</f>
        <v/>
      </c>
    </row>
    <row r="4446" spans="2:6" x14ac:dyDescent="0.2">
      <c r="B4446" s="229" t="str">
        <f>IFERROR(IF(ForbDraft!A4461&lt;&gt;"",ROW(ForbDraft!A4461),""),"")</f>
        <v/>
      </c>
      <c r="C4446" s="230" t="str">
        <f>IFERROR(IF(ForbDraft!A4461&lt;&gt;"",ForbDraft!A4461,""),"")</f>
        <v/>
      </c>
      <c r="D4446" s="230" t="str">
        <f t="shared" si="69"/>
        <v/>
      </c>
      <c r="E4446" s="230" t="str">
        <f>IFERROR(IF(ForbDraft!L4461&lt;&gt;"",ABS(ForbDraft!L4461),""),"")</f>
        <v/>
      </c>
      <c r="F4446" s="230" t="str">
        <f>IFERROR(IF(ForbDraft!K4461&lt;&gt;"",ForbDraft!K4461,""),"")</f>
        <v/>
      </c>
    </row>
    <row r="4447" spans="2:6" x14ac:dyDescent="0.2">
      <c r="B4447" s="229" t="str">
        <f>IFERROR(IF(ForbDraft!A4462&lt;&gt;"",ROW(ForbDraft!A4462),""),"")</f>
        <v/>
      </c>
      <c r="C4447" s="230" t="str">
        <f>IFERROR(IF(ForbDraft!A4462&lt;&gt;"",ForbDraft!A4462,""),"")</f>
        <v/>
      </c>
      <c r="D4447" s="230" t="str">
        <f t="shared" si="69"/>
        <v/>
      </c>
      <c r="E4447" s="230" t="str">
        <f>IFERROR(IF(ForbDraft!L4462&lt;&gt;"",ABS(ForbDraft!L4462),""),"")</f>
        <v/>
      </c>
      <c r="F4447" s="230" t="str">
        <f>IFERROR(IF(ForbDraft!K4462&lt;&gt;"",ForbDraft!K4462,""),"")</f>
        <v/>
      </c>
    </row>
    <row r="4448" spans="2:6" x14ac:dyDescent="0.2">
      <c r="B4448" s="229" t="str">
        <f>IFERROR(IF(ForbDraft!A4463&lt;&gt;"",ROW(ForbDraft!A4463),""),"")</f>
        <v/>
      </c>
      <c r="C4448" s="230" t="str">
        <f>IFERROR(IF(ForbDraft!A4463&lt;&gt;"",ForbDraft!A4463,""),"")</f>
        <v/>
      </c>
      <c r="D4448" s="230" t="str">
        <f t="shared" si="69"/>
        <v/>
      </c>
      <c r="E4448" s="230" t="str">
        <f>IFERROR(IF(ForbDraft!L4463&lt;&gt;"",ABS(ForbDraft!L4463),""),"")</f>
        <v/>
      </c>
      <c r="F4448" s="230" t="str">
        <f>IFERROR(IF(ForbDraft!K4463&lt;&gt;"",ForbDraft!K4463,""),"")</f>
        <v/>
      </c>
    </row>
    <row r="4449" spans="2:6" x14ac:dyDescent="0.2">
      <c r="B4449" s="229" t="str">
        <f>IFERROR(IF(ForbDraft!A4464&lt;&gt;"",ROW(ForbDraft!A4464),""),"")</f>
        <v/>
      </c>
      <c r="C4449" s="230" t="str">
        <f>IFERROR(IF(ForbDraft!A4464&lt;&gt;"",ForbDraft!A4464,""),"")</f>
        <v/>
      </c>
      <c r="D4449" s="230" t="str">
        <f t="shared" si="69"/>
        <v/>
      </c>
      <c r="E4449" s="230" t="str">
        <f>IFERROR(IF(ForbDraft!L4464&lt;&gt;"",ABS(ForbDraft!L4464),""),"")</f>
        <v/>
      </c>
      <c r="F4449" s="230" t="str">
        <f>IFERROR(IF(ForbDraft!K4464&lt;&gt;"",ForbDraft!K4464,""),"")</f>
        <v/>
      </c>
    </row>
    <row r="4450" spans="2:6" x14ac:dyDescent="0.2">
      <c r="B4450" s="229" t="str">
        <f>IFERROR(IF(ForbDraft!A4465&lt;&gt;"",ROW(ForbDraft!A4465),""),"")</f>
        <v/>
      </c>
      <c r="C4450" s="230" t="str">
        <f>IFERROR(IF(ForbDraft!A4465&lt;&gt;"",ForbDraft!A4465,""),"")</f>
        <v/>
      </c>
      <c r="D4450" s="230" t="str">
        <f t="shared" si="69"/>
        <v/>
      </c>
      <c r="E4450" s="230" t="str">
        <f>IFERROR(IF(ForbDraft!L4465&lt;&gt;"",ABS(ForbDraft!L4465),""),"")</f>
        <v/>
      </c>
      <c r="F4450" s="230" t="str">
        <f>IFERROR(IF(ForbDraft!K4465&lt;&gt;"",ForbDraft!K4465,""),"")</f>
        <v/>
      </c>
    </row>
    <row r="4451" spans="2:6" x14ac:dyDescent="0.2">
      <c r="B4451" s="229" t="str">
        <f>IFERROR(IF(ForbDraft!A4466&lt;&gt;"",ROW(ForbDraft!A4466),""),"")</f>
        <v/>
      </c>
      <c r="C4451" s="230" t="str">
        <f>IFERROR(IF(ForbDraft!A4466&lt;&gt;"",ForbDraft!A4466,""),"")</f>
        <v/>
      </c>
      <c r="D4451" s="230" t="str">
        <f t="shared" si="69"/>
        <v/>
      </c>
      <c r="E4451" s="230" t="str">
        <f>IFERROR(IF(ForbDraft!L4466&lt;&gt;"",ABS(ForbDraft!L4466),""),"")</f>
        <v/>
      </c>
      <c r="F4451" s="230" t="str">
        <f>IFERROR(IF(ForbDraft!K4466&lt;&gt;"",ForbDraft!K4466,""),"")</f>
        <v/>
      </c>
    </row>
    <row r="4452" spans="2:6" x14ac:dyDescent="0.2">
      <c r="B4452" s="229" t="str">
        <f>IFERROR(IF(ForbDraft!A4467&lt;&gt;"",ROW(ForbDraft!A4467),""),"")</f>
        <v/>
      </c>
      <c r="C4452" s="230" t="str">
        <f>IFERROR(IF(ForbDraft!A4467&lt;&gt;"",ForbDraft!A4467,""),"")</f>
        <v/>
      </c>
      <c r="D4452" s="230" t="str">
        <f t="shared" si="69"/>
        <v/>
      </c>
      <c r="E4452" s="230" t="str">
        <f>IFERROR(IF(ForbDraft!L4467&lt;&gt;"",ABS(ForbDraft!L4467),""),"")</f>
        <v/>
      </c>
      <c r="F4452" s="230" t="str">
        <f>IFERROR(IF(ForbDraft!K4467&lt;&gt;"",ForbDraft!K4467,""),"")</f>
        <v/>
      </c>
    </row>
    <row r="4453" spans="2:6" x14ac:dyDescent="0.2">
      <c r="B4453" s="229" t="str">
        <f>IFERROR(IF(ForbDraft!A4468&lt;&gt;"",ROW(ForbDraft!A4468),""),"")</f>
        <v/>
      </c>
      <c r="C4453" s="230" t="str">
        <f>IFERROR(IF(ForbDraft!A4468&lt;&gt;"",ForbDraft!A4468,""),"")</f>
        <v/>
      </c>
      <c r="D4453" s="230" t="str">
        <f t="shared" si="69"/>
        <v/>
      </c>
      <c r="E4453" s="230" t="str">
        <f>IFERROR(IF(ForbDraft!L4468&lt;&gt;"",ABS(ForbDraft!L4468),""),"")</f>
        <v/>
      </c>
      <c r="F4453" s="230" t="str">
        <f>IFERROR(IF(ForbDraft!K4468&lt;&gt;"",ForbDraft!K4468,""),"")</f>
        <v/>
      </c>
    </row>
    <row r="4454" spans="2:6" x14ac:dyDescent="0.2">
      <c r="B4454" s="229" t="str">
        <f>IFERROR(IF(ForbDraft!A4469&lt;&gt;"",ROW(ForbDraft!A4469),""),"")</f>
        <v/>
      </c>
      <c r="C4454" s="230" t="str">
        <f>IFERROR(IF(ForbDraft!A4469&lt;&gt;"",ForbDraft!A4469,""),"")</f>
        <v/>
      </c>
      <c r="D4454" s="230" t="str">
        <f t="shared" si="69"/>
        <v/>
      </c>
      <c r="E4454" s="230" t="str">
        <f>IFERROR(IF(ForbDraft!L4469&lt;&gt;"",ABS(ForbDraft!L4469),""),"")</f>
        <v/>
      </c>
      <c r="F4454" s="230" t="str">
        <f>IFERROR(IF(ForbDraft!K4469&lt;&gt;"",ForbDraft!K4469,""),"")</f>
        <v/>
      </c>
    </row>
    <row r="4455" spans="2:6" x14ac:dyDescent="0.2">
      <c r="B4455" s="229" t="str">
        <f>IFERROR(IF(ForbDraft!A4470&lt;&gt;"",ROW(ForbDraft!A4470),""),"")</f>
        <v/>
      </c>
      <c r="C4455" s="230" t="str">
        <f>IFERROR(IF(ForbDraft!A4470&lt;&gt;"",ForbDraft!A4470,""),"")</f>
        <v/>
      </c>
      <c r="D4455" s="230" t="str">
        <f t="shared" si="69"/>
        <v/>
      </c>
      <c r="E4455" s="230" t="str">
        <f>IFERROR(IF(ForbDraft!L4470&lt;&gt;"",ABS(ForbDraft!L4470),""),"")</f>
        <v/>
      </c>
      <c r="F4455" s="230" t="str">
        <f>IFERROR(IF(ForbDraft!K4470&lt;&gt;"",ForbDraft!K4470,""),"")</f>
        <v/>
      </c>
    </row>
    <row r="4456" spans="2:6" x14ac:dyDescent="0.2">
      <c r="B4456" s="229" t="str">
        <f>IFERROR(IF(ForbDraft!A4471&lt;&gt;"",ROW(ForbDraft!A4471),""),"")</f>
        <v/>
      </c>
      <c r="C4456" s="230" t="str">
        <f>IFERROR(IF(ForbDraft!A4471&lt;&gt;"",ForbDraft!A4471,""),"")</f>
        <v/>
      </c>
      <c r="D4456" s="230" t="str">
        <f t="shared" si="69"/>
        <v/>
      </c>
      <c r="E4456" s="230" t="str">
        <f>IFERROR(IF(ForbDraft!L4471&lt;&gt;"",ABS(ForbDraft!L4471),""),"")</f>
        <v/>
      </c>
      <c r="F4456" s="230" t="str">
        <f>IFERROR(IF(ForbDraft!K4471&lt;&gt;"",ForbDraft!K4471,""),"")</f>
        <v/>
      </c>
    </row>
    <row r="4457" spans="2:6" x14ac:dyDescent="0.2">
      <c r="B4457" s="229" t="str">
        <f>IFERROR(IF(ForbDraft!A4472&lt;&gt;"",ROW(ForbDraft!A4472),""),"")</f>
        <v/>
      </c>
      <c r="C4457" s="230" t="str">
        <f>IFERROR(IF(ForbDraft!A4472&lt;&gt;"",ForbDraft!A4472,""),"")</f>
        <v/>
      </c>
      <c r="D4457" s="230" t="str">
        <f t="shared" si="69"/>
        <v/>
      </c>
      <c r="E4457" s="230" t="str">
        <f>IFERROR(IF(ForbDraft!L4472&lt;&gt;"",ABS(ForbDraft!L4472),""),"")</f>
        <v/>
      </c>
      <c r="F4457" s="230" t="str">
        <f>IFERROR(IF(ForbDraft!K4472&lt;&gt;"",ForbDraft!K4472,""),"")</f>
        <v/>
      </c>
    </row>
    <row r="4458" spans="2:6" x14ac:dyDescent="0.2">
      <c r="B4458" s="229" t="str">
        <f>IFERROR(IF(ForbDraft!A4473&lt;&gt;"",ROW(ForbDraft!A4473),""),"")</f>
        <v/>
      </c>
      <c r="C4458" s="230" t="str">
        <f>IFERROR(IF(ForbDraft!A4473&lt;&gt;"",ForbDraft!A4473,""),"")</f>
        <v/>
      </c>
      <c r="D4458" s="230" t="str">
        <f t="shared" si="69"/>
        <v/>
      </c>
      <c r="E4458" s="230" t="str">
        <f>IFERROR(IF(ForbDraft!L4473&lt;&gt;"",ABS(ForbDraft!L4473),""),"")</f>
        <v/>
      </c>
      <c r="F4458" s="230" t="str">
        <f>IFERROR(IF(ForbDraft!K4473&lt;&gt;"",ForbDraft!K4473,""),"")</f>
        <v/>
      </c>
    </row>
    <row r="4459" spans="2:6" x14ac:dyDescent="0.2">
      <c r="B4459" s="229" t="str">
        <f>IFERROR(IF(ForbDraft!A4474&lt;&gt;"",ROW(ForbDraft!A4474),""),"")</f>
        <v/>
      </c>
      <c r="C4459" s="230" t="str">
        <f>IFERROR(IF(ForbDraft!A4474&lt;&gt;"",ForbDraft!A4474,""),"")</f>
        <v/>
      </c>
      <c r="D4459" s="230" t="str">
        <f t="shared" si="69"/>
        <v/>
      </c>
      <c r="E4459" s="230" t="str">
        <f>IFERROR(IF(ForbDraft!L4474&lt;&gt;"",ABS(ForbDraft!L4474),""),"")</f>
        <v/>
      </c>
      <c r="F4459" s="230" t="str">
        <f>IFERROR(IF(ForbDraft!K4474&lt;&gt;"",ForbDraft!K4474,""),"")</f>
        <v/>
      </c>
    </row>
    <row r="4460" spans="2:6" x14ac:dyDescent="0.2">
      <c r="B4460" s="229" t="str">
        <f>IFERROR(IF(ForbDraft!A4475&lt;&gt;"",ROW(ForbDraft!A4475),""),"")</f>
        <v/>
      </c>
      <c r="C4460" s="230" t="str">
        <f>IFERROR(IF(ForbDraft!A4475&lt;&gt;"",ForbDraft!A4475,""),"")</f>
        <v/>
      </c>
      <c r="D4460" s="230" t="str">
        <f t="shared" si="69"/>
        <v/>
      </c>
      <c r="E4460" s="230" t="str">
        <f>IFERROR(IF(ForbDraft!L4475&lt;&gt;"",ABS(ForbDraft!L4475),""),"")</f>
        <v/>
      </c>
      <c r="F4460" s="230" t="str">
        <f>IFERROR(IF(ForbDraft!K4475&lt;&gt;"",ForbDraft!K4475,""),"")</f>
        <v/>
      </c>
    </row>
    <row r="4461" spans="2:6" x14ac:dyDescent="0.2">
      <c r="B4461" s="229" t="str">
        <f>IFERROR(IF(ForbDraft!A4476&lt;&gt;"",ROW(ForbDraft!A4476),""),"")</f>
        <v/>
      </c>
      <c r="C4461" s="230" t="str">
        <f>IFERROR(IF(ForbDraft!A4476&lt;&gt;"",ForbDraft!A4476,""),"")</f>
        <v/>
      </c>
      <c r="D4461" s="230" t="str">
        <f t="shared" si="69"/>
        <v/>
      </c>
      <c r="E4461" s="230" t="str">
        <f>IFERROR(IF(ForbDraft!L4476&lt;&gt;"",ABS(ForbDraft!L4476),""),"")</f>
        <v/>
      </c>
      <c r="F4461" s="230" t="str">
        <f>IFERROR(IF(ForbDraft!K4476&lt;&gt;"",ForbDraft!K4476,""),"")</f>
        <v/>
      </c>
    </row>
    <row r="4462" spans="2:6" x14ac:dyDescent="0.2">
      <c r="B4462" s="229" t="str">
        <f>IFERROR(IF(ForbDraft!A4477&lt;&gt;"",ROW(ForbDraft!A4477),""),"")</f>
        <v/>
      </c>
      <c r="C4462" s="230" t="str">
        <f>IFERROR(IF(ForbDraft!A4477&lt;&gt;"",ForbDraft!A4477,""),"")</f>
        <v/>
      </c>
      <c r="D4462" s="230" t="str">
        <f t="shared" si="69"/>
        <v/>
      </c>
      <c r="E4462" s="230" t="str">
        <f>IFERROR(IF(ForbDraft!L4477&lt;&gt;"",ABS(ForbDraft!L4477),""),"")</f>
        <v/>
      </c>
      <c r="F4462" s="230" t="str">
        <f>IFERROR(IF(ForbDraft!K4477&lt;&gt;"",ForbDraft!K4477,""),"")</f>
        <v/>
      </c>
    </row>
    <row r="4463" spans="2:6" x14ac:dyDescent="0.2">
      <c r="B4463" s="229" t="str">
        <f>IFERROR(IF(ForbDraft!A4478&lt;&gt;"",ROW(ForbDraft!A4478),""),"")</f>
        <v/>
      </c>
      <c r="C4463" s="230" t="str">
        <f>IFERROR(IF(ForbDraft!A4478&lt;&gt;"",ForbDraft!A4478,""),"")</f>
        <v/>
      </c>
      <c r="D4463" s="230" t="str">
        <f t="shared" si="69"/>
        <v/>
      </c>
      <c r="E4463" s="230" t="str">
        <f>IFERROR(IF(ForbDraft!L4478&lt;&gt;"",ABS(ForbDraft!L4478),""),"")</f>
        <v/>
      </c>
      <c r="F4463" s="230" t="str">
        <f>IFERROR(IF(ForbDraft!K4478&lt;&gt;"",ForbDraft!K4478,""),"")</f>
        <v/>
      </c>
    </row>
    <row r="4464" spans="2:6" x14ac:dyDescent="0.2">
      <c r="B4464" s="229" t="str">
        <f>IFERROR(IF(ForbDraft!A4479&lt;&gt;"",ROW(ForbDraft!A4479),""),"")</f>
        <v/>
      </c>
      <c r="C4464" s="230" t="str">
        <f>IFERROR(IF(ForbDraft!A4479&lt;&gt;"",ForbDraft!A4479,""),"")</f>
        <v/>
      </c>
      <c r="D4464" s="230" t="str">
        <f t="shared" si="69"/>
        <v/>
      </c>
      <c r="E4464" s="230" t="str">
        <f>IFERROR(IF(ForbDraft!L4479&lt;&gt;"",ABS(ForbDraft!L4479),""),"")</f>
        <v/>
      </c>
      <c r="F4464" s="230" t="str">
        <f>IFERROR(IF(ForbDraft!K4479&lt;&gt;"",ForbDraft!K4479,""),"")</f>
        <v/>
      </c>
    </row>
    <row r="4465" spans="2:6" x14ac:dyDescent="0.2">
      <c r="B4465" s="229" t="str">
        <f>IFERROR(IF(ForbDraft!A4480&lt;&gt;"",ROW(ForbDraft!A4480),""),"")</f>
        <v/>
      </c>
      <c r="C4465" s="230" t="str">
        <f>IFERROR(IF(ForbDraft!A4480&lt;&gt;"",ForbDraft!A4480,""),"")</f>
        <v/>
      </c>
      <c r="D4465" s="230" t="str">
        <f t="shared" si="69"/>
        <v/>
      </c>
      <c r="E4465" s="230" t="str">
        <f>IFERROR(IF(ForbDraft!L4480&lt;&gt;"",ABS(ForbDraft!L4480),""),"")</f>
        <v/>
      </c>
      <c r="F4465" s="230" t="str">
        <f>IFERROR(IF(ForbDraft!K4480&lt;&gt;"",ForbDraft!K4480,""),"")</f>
        <v/>
      </c>
    </row>
    <row r="4466" spans="2:6" x14ac:dyDescent="0.2">
      <c r="B4466" s="229" t="str">
        <f>IFERROR(IF(ForbDraft!A4481&lt;&gt;"",ROW(ForbDraft!A4481),""),"")</f>
        <v/>
      </c>
      <c r="C4466" s="230" t="str">
        <f>IFERROR(IF(ForbDraft!A4481&lt;&gt;"",ForbDraft!A4481,""),"")</f>
        <v/>
      </c>
      <c r="D4466" s="230" t="str">
        <f t="shared" si="69"/>
        <v/>
      </c>
      <c r="E4466" s="230" t="str">
        <f>IFERROR(IF(ForbDraft!L4481&lt;&gt;"",ABS(ForbDraft!L4481),""),"")</f>
        <v/>
      </c>
      <c r="F4466" s="230" t="str">
        <f>IFERROR(IF(ForbDraft!K4481&lt;&gt;"",ForbDraft!K4481,""),"")</f>
        <v/>
      </c>
    </row>
    <row r="4467" spans="2:6" x14ac:dyDescent="0.2">
      <c r="B4467" s="229" t="str">
        <f>IFERROR(IF(ForbDraft!A4482&lt;&gt;"",ROW(ForbDraft!A4482),""),"")</f>
        <v/>
      </c>
      <c r="C4467" s="230" t="str">
        <f>IFERROR(IF(ForbDraft!A4482&lt;&gt;"",ForbDraft!A4482,""),"")</f>
        <v/>
      </c>
      <c r="D4467" s="230" t="str">
        <f t="shared" si="69"/>
        <v/>
      </c>
      <c r="E4467" s="230" t="str">
        <f>IFERROR(IF(ForbDraft!L4482&lt;&gt;"",ABS(ForbDraft!L4482),""),"")</f>
        <v/>
      </c>
      <c r="F4467" s="230" t="str">
        <f>IFERROR(IF(ForbDraft!K4482&lt;&gt;"",ForbDraft!K4482,""),"")</f>
        <v/>
      </c>
    </row>
    <row r="4468" spans="2:6" x14ac:dyDescent="0.2">
      <c r="B4468" s="229" t="str">
        <f>IFERROR(IF(ForbDraft!A4483&lt;&gt;"",ROW(ForbDraft!A4483),""),"")</f>
        <v/>
      </c>
      <c r="C4468" s="230" t="str">
        <f>IFERROR(IF(ForbDraft!A4483&lt;&gt;"",ForbDraft!A4483,""),"")</f>
        <v/>
      </c>
      <c r="D4468" s="230" t="str">
        <f t="shared" si="69"/>
        <v/>
      </c>
      <c r="E4468" s="230" t="str">
        <f>IFERROR(IF(ForbDraft!L4483&lt;&gt;"",ABS(ForbDraft!L4483),""),"")</f>
        <v/>
      </c>
      <c r="F4468" s="230" t="str">
        <f>IFERROR(IF(ForbDraft!K4483&lt;&gt;"",ForbDraft!K4483,""),"")</f>
        <v/>
      </c>
    </row>
    <row r="4469" spans="2:6" x14ac:dyDescent="0.2">
      <c r="B4469" s="229" t="str">
        <f>IFERROR(IF(ForbDraft!A4484&lt;&gt;"",ROW(ForbDraft!A4484),""),"")</f>
        <v/>
      </c>
      <c r="C4469" s="230" t="str">
        <f>IFERROR(IF(ForbDraft!A4484&lt;&gt;"",ForbDraft!A4484,""),"")</f>
        <v/>
      </c>
      <c r="D4469" s="230" t="str">
        <f t="shared" si="69"/>
        <v/>
      </c>
      <c r="E4469" s="230" t="str">
        <f>IFERROR(IF(ForbDraft!L4484&lt;&gt;"",ABS(ForbDraft!L4484),""),"")</f>
        <v/>
      </c>
      <c r="F4469" s="230" t="str">
        <f>IFERROR(IF(ForbDraft!K4484&lt;&gt;"",ForbDraft!K4484,""),"")</f>
        <v/>
      </c>
    </row>
    <row r="4470" spans="2:6" x14ac:dyDescent="0.2">
      <c r="B4470" s="229" t="str">
        <f>IFERROR(IF(ForbDraft!A4485&lt;&gt;"",ROW(ForbDraft!A4485),""),"")</f>
        <v/>
      </c>
      <c r="C4470" s="230" t="str">
        <f>IFERROR(IF(ForbDraft!A4485&lt;&gt;"",ForbDraft!A4485,""),"")</f>
        <v/>
      </c>
      <c r="D4470" s="230" t="str">
        <f t="shared" si="69"/>
        <v/>
      </c>
      <c r="E4470" s="230" t="str">
        <f>IFERROR(IF(ForbDraft!L4485&lt;&gt;"",ABS(ForbDraft!L4485),""),"")</f>
        <v/>
      </c>
      <c r="F4470" s="230" t="str">
        <f>IFERROR(IF(ForbDraft!K4485&lt;&gt;"",ForbDraft!K4485,""),"")</f>
        <v/>
      </c>
    </row>
    <row r="4471" spans="2:6" x14ac:dyDescent="0.2">
      <c r="B4471" s="229" t="str">
        <f>IFERROR(IF(ForbDraft!A4486&lt;&gt;"",ROW(ForbDraft!A4486),""),"")</f>
        <v/>
      </c>
      <c r="C4471" s="230" t="str">
        <f>IFERROR(IF(ForbDraft!A4486&lt;&gt;"",ForbDraft!A4486,""),"")</f>
        <v/>
      </c>
      <c r="D4471" s="230" t="str">
        <f t="shared" si="69"/>
        <v/>
      </c>
      <c r="E4471" s="230" t="str">
        <f>IFERROR(IF(ForbDraft!L4486&lt;&gt;"",ABS(ForbDraft!L4486),""),"")</f>
        <v/>
      </c>
      <c r="F4471" s="230" t="str">
        <f>IFERROR(IF(ForbDraft!K4486&lt;&gt;"",ForbDraft!K4486,""),"")</f>
        <v/>
      </c>
    </row>
    <row r="4472" spans="2:6" x14ac:dyDescent="0.2">
      <c r="B4472" s="229" t="str">
        <f>IFERROR(IF(ForbDraft!A4487&lt;&gt;"",ROW(ForbDraft!A4487),""),"")</f>
        <v/>
      </c>
      <c r="C4472" s="230" t="str">
        <f>IFERROR(IF(ForbDraft!A4487&lt;&gt;"",ForbDraft!A4487,""),"")</f>
        <v/>
      </c>
      <c r="D4472" s="230" t="str">
        <f t="shared" si="69"/>
        <v/>
      </c>
      <c r="E4472" s="230" t="str">
        <f>IFERROR(IF(ForbDraft!L4487&lt;&gt;"",ABS(ForbDraft!L4487),""),"")</f>
        <v/>
      </c>
      <c r="F4472" s="230" t="str">
        <f>IFERROR(IF(ForbDraft!K4487&lt;&gt;"",ForbDraft!K4487,""),"")</f>
        <v/>
      </c>
    </row>
    <row r="4473" spans="2:6" x14ac:dyDescent="0.2">
      <c r="B4473" s="229" t="str">
        <f>IFERROR(IF(ForbDraft!A4488&lt;&gt;"",ROW(ForbDraft!A4488),""),"")</f>
        <v/>
      </c>
      <c r="C4473" s="230" t="str">
        <f>IFERROR(IF(ForbDraft!A4488&lt;&gt;"",ForbDraft!A4488,""),"")</f>
        <v/>
      </c>
      <c r="D4473" s="230" t="str">
        <f t="shared" si="69"/>
        <v/>
      </c>
      <c r="E4473" s="230" t="str">
        <f>IFERROR(IF(ForbDraft!L4488&lt;&gt;"",ABS(ForbDraft!L4488),""),"")</f>
        <v/>
      </c>
      <c r="F4473" s="230" t="str">
        <f>IFERROR(IF(ForbDraft!K4488&lt;&gt;"",ForbDraft!K4488,""),"")</f>
        <v/>
      </c>
    </row>
    <row r="4474" spans="2:6" x14ac:dyDescent="0.2">
      <c r="B4474" s="229" t="str">
        <f>IFERROR(IF(ForbDraft!A4489&lt;&gt;"",ROW(ForbDraft!A4489),""),"")</f>
        <v/>
      </c>
      <c r="C4474" s="230" t="str">
        <f>IFERROR(IF(ForbDraft!A4489&lt;&gt;"",ForbDraft!A4489,""),"")</f>
        <v/>
      </c>
      <c r="D4474" s="230" t="str">
        <f t="shared" si="69"/>
        <v/>
      </c>
      <c r="E4474" s="230" t="str">
        <f>IFERROR(IF(ForbDraft!L4489&lt;&gt;"",ABS(ForbDraft!L4489),""),"")</f>
        <v/>
      </c>
      <c r="F4474" s="230" t="str">
        <f>IFERROR(IF(ForbDraft!K4489&lt;&gt;"",ForbDraft!K4489,""),"")</f>
        <v/>
      </c>
    </row>
    <row r="4475" spans="2:6" x14ac:dyDescent="0.2">
      <c r="B4475" s="229" t="str">
        <f>IFERROR(IF(ForbDraft!A4490&lt;&gt;"",ROW(ForbDraft!A4490),""),"")</f>
        <v/>
      </c>
      <c r="C4475" s="230" t="str">
        <f>IFERROR(IF(ForbDraft!A4490&lt;&gt;"",ForbDraft!A4490,""),"")</f>
        <v/>
      </c>
      <c r="D4475" s="230" t="str">
        <f t="shared" si="69"/>
        <v/>
      </c>
      <c r="E4475" s="230" t="str">
        <f>IFERROR(IF(ForbDraft!L4490&lt;&gt;"",ABS(ForbDraft!L4490),""),"")</f>
        <v/>
      </c>
      <c r="F4475" s="230" t="str">
        <f>IFERROR(IF(ForbDraft!K4490&lt;&gt;"",ForbDraft!K4490,""),"")</f>
        <v/>
      </c>
    </row>
    <row r="4476" spans="2:6" x14ac:dyDescent="0.2">
      <c r="B4476" s="229" t="str">
        <f>IFERROR(IF(ForbDraft!A4491&lt;&gt;"",ROW(ForbDraft!A4491),""),"")</f>
        <v/>
      </c>
      <c r="C4476" s="230" t="str">
        <f>IFERROR(IF(ForbDraft!A4491&lt;&gt;"",ForbDraft!A4491,""),"")</f>
        <v/>
      </c>
      <c r="D4476" s="230" t="str">
        <f t="shared" si="69"/>
        <v/>
      </c>
      <c r="E4476" s="230" t="str">
        <f>IFERROR(IF(ForbDraft!L4491&lt;&gt;"",ABS(ForbDraft!L4491),""),"")</f>
        <v/>
      </c>
      <c r="F4476" s="230" t="str">
        <f>IFERROR(IF(ForbDraft!K4491&lt;&gt;"",ForbDraft!K4491,""),"")</f>
        <v/>
      </c>
    </row>
    <row r="4477" spans="2:6" x14ac:dyDescent="0.2">
      <c r="B4477" s="229" t="str">
        <f>IFERROR(IF(ForbDraft!A4492&lt;&gt;"",ROW(ForbDraft!A4492),""),"")</f>
        <v/>
      </c>
      <c r="C4477" s="230" t="str">
        <f>IFERROR(IF(ForbDraft!A4492&lt;&gt;"",ForbDraft!A4492,""),"")</f>
        <v/>
      </c>
      <c r="D4477" s="230" t="str">
        <f t="shared" si="69"/>
        <v/>
      </c>
      <c r="E4477" s="230" t="str">
        <f>IFERROR(IF(ForbDraft!L4492&lt;&gt;"",ABS(ForbDraft!L4492),""),"")</f>
        <v/>
      </c>
      <c r="F4477" s="230" t="str">
        <f>IFERROR(IF(ForbDraft!K4492&lt;&gt;"",ForbDraft!K4492,""),"")</f>
        <v/>
      </c>
    </row>
    <row r="4478" spans="2:6" x14ac:dyDescent="0.2">
      <c r="B4478" s="229" t="str">
        <f>IFERROR(IF(ForbDraft!A4493&lt;&gt;"",ROW(ForbDraft!A4493),""),"")</f>
        <v/>
      </c>
      <c r="C4478" s="230" t="str">
        <f>IFERROR(IF(ForbDraft!A4493&lt;&gt;"",ForbDraft!A4493,""),"")</f>
        <v/>
      </c>
      <c r="D4478" s="230" t="str">
        <f t="shared" si="69"/>
        <v/>
      </c>
      <c r="E4478" s="230" t="str">
        <f>IFERROR(IF(ForbDraft!L4493&lt;&gt;"",ABS(ForbDraft!L4493),""),"")</f>
        <v/>
      </c>
      <c r="F4478" s="230" t="str">
        <f>IFERROR(IF(ForbDraft!K4493&lt;&gt;"",ForbDraft!K4493,""),"")</f>
        <v/>
      </c>
    </row>
    <row r="4479" spans="2:6" x14ac:dyDescent="0.2">
      <c r="B4479" s="229" t="str">
        <f>IFERROR(IF(ForbDraft!A4494&lt;&gt;"",ROW(ForbDraft!A4494),""),"")</f>
        <v/>
      </c>
      <c r="C4479" s="230" t="str">
        <f>IFERROR(IF(ForbDraft!A4494&lt;&gt;"",ForbDraft!A4494,""),"")</f>
        <v/>
      </c>
      <c r="D4479" s="230" t="str">
        <f t="shared" si="69"/>
        <v/>
      </c>
      <c r="E4479" s="230" t="str">
        <f>IFERROR(IF(ForbDraft!L4494&lt;&gt;"",ABS(ForbDraft!L4494),""),"")</f>
        <v/>
      </c>
      <c r="F4479" s="230" t="str">
        <f>IFERROR(IF(ForbDraft!K4494&lt;&gt;"",ForbDraft!K4494,""),"")</f>
        <v/>
      </c>
    </row>
    <row r="4480" spans="2:6" x14ac:dyDescent="0.2">
      <c r="B4480" s="229" t="str">
        <f>IFERROR(IF(ForbDraft!A4495&lt;&gt;"",ROW(ForbDraft!A4495),""),"")</f>
        <v/>
      </c>
      <c r="C4480" s="230" t="str">
        <f>IFERROR(IF(ForbDraft!A4495&lt;&gt;"",ForbDraft!A4495,""),"")</f>
        <v/>
      </c>
      <c r="D4480" s="230" t="str">
        <f t="shared" si="69"/>
        <v/>
      </c>
      <c r="E4480" s="230" t="str">
        <f>IFERROR(IF(ForbDraft!L4495&lt;&gt;"",ABS(ForbDraft!L4495),""),"")</f>
        <v/>
      </c>
      <c r="F4480" s="230" t="str">
        <f>IFERROR(IF(ForbDraft!K4495&lt;&gt;"",ForbDraft!K4495,""),"")</f>
        <v/>
      </c>
    </row>
    <row r="4481" spans="2:6" x14ac:dyDescent="0.2">
      <c r="B4481" s="229" t="str">
        <f>IFERROR(IF(ForbDraft!A4496&lt;&gt;"",ROW(ForbDraft!A4496),""),"")</f>
        <v/>
      </c>
      <c r="C4481" s="230" t="str">
        <f>IFERROR(IF(ForbDraft!A4496&lt;&gt;"",ForbDraft!A4496,""),"")</f>
        <v/>
      </c>
      <c r="D4481" s="230" t="str">
        <f t="shared" si="69"/>
        <v/>
      </c>
      <c r="E4481" s="230" t="str">
        <f>IFERROR(IF(ForbDraft!L4496&lt;&gt;"",ABS(ForbDraft!L4496),""),"")</f>
        <v/>
      </c>
      <c r="F4481" s="230" t="str">
        <f>IFERROR(IF(ForbDraft!K4496&lt;&gt;"",ForbDraft!K4496,""),"")</f>
        <v/>
      </c>
    </row>
    <row r="4482" spans="2:6" x14ac:dyDescent="0.2">
      <c r="B4482" s="229" t="str">
        <f>IFERROR(IF(ForbDraft!A4497&lt;&gt;"",ROW(ForbDraft!A4497),""),"")</f>
        <v/>
      </c>
      <c r="C4482" s="230" t="str">
        <f>IFERROR(IF(ForbDraft!A4497&lt;&gt;"",ForbDraft!A4497,""),"")</f>
        <v/>
      </c>
      <c r="D4482" s="230" t="str">
        <f t="shared" si="69"/>
        <v/>
      </c>
      <c r="E4482" s="230" t="str">
        <f>IFERROR(IF(ForbDraft!L4497&lt;&gt;"",ABS(ForbDraft!L4497),""),"")</f>
        <v/>
      </c>
      <c r="F4482" s="230" t="str">
        <f>IFERROR(IF(ForbDraft!K4497&lt;&gt;"",ForbDraft!K4497,""),"")</f>
        <v/>
      </c>
    </row>
    <row r="4483" spans="2:6" x14ac:dyDescent="0.2">
      <c r="B4483" s="229" t="str">
        <f>IFERROR(IF(ForbDraft!A4498&lt;&gt;"",ROW(ForbDraft!A4498),""),"")</f>
        <v/>
      </c>
      <c r="C4483" s="230" t="str">
        <f>IFERROR(IF(ForbDraft!A4498&lt;&gt;"",ForbDraft!A4498,""),"")</f>
        <v/>
      </c>
      <c r="D4483" s="230" t="str">
        <f t="shared" ref="D4483:D4546" si="70">IF(F4483="pH לבדיקת גבול","pH",F4483)</f>
        <v/>
      </c>
      <c r="E4483" s="230" t="str">
        <f>IFERROR(IF(ForbDraft!L4498&lt;&gt;"",ABS(ForbDraft!L4498),""),"")</f>
        <v/>
      </c>
      <c r="F4483" s="230" t="str">
        <f>IFERROR(IF(ForbDraft!K4498&lt;&gt;"",ForbDraft!K4498,""),"")</f>
        <v/>
      </c>
    </row>
    <row r="4484" spans="2:6" x14ac:dyDescent="0.2">
      <c r="B4484" s="229" t="str">
        <f>IFERROR(IF(ForbDraft!A4499&lt;&gt;"",ROW(ForbDraft!A4499),""),"")</f>
        <v/>
      </c>
      <c r="C4484" s="230" t="str">
        <f>IFERROR(IF(ForbDraft!A4499&lt;&gt;"",ForbDraft!A4499,""),"")</f>
        <v/>
      </c>
      <c r="D4484" s="230" t="str">
        <f t="shared" si="70"/>
        <v/>
      </c>
      <c r="E4484" s="230" t="str">
        <f>IFERROR(IF(ForbDraft!L4499&lt;&gt;"",ABS(ForbDraft!L4499),""),"")</f>
        <v/>
      </c>
      <c r="F4484" s="230" t="str">
        <f>IFERROR(IF(ForbDraft!K4499&lt;&gt;"",ForbDraft!K4499,""),"")</f>
        <v/>
      </c>
    </row>
    <row r="4485" spans="2:6" x14ac:dyDescent="0.2">
      <c r="B4485" s="229" t="str">
        <f>IFERROR(IF(ForbDraft!A4500&lt;&gt;"",ROW(ForbDraft!A4500),""),"")</f>
        <v/>
      </c>
      <c r="C4485" s="230" t="str">
        <f>IFERROR(IF(ForbDraft!A4500&lt;&gt;"",ForbDraft!A4500,""),"")</f>
        <v/>
      </c>
      <c r="D4485" s="230" t="str">
        <f t="shared" si="70"/>
        <v/>
      </c>
      <c r="E4485" s="230" t="str">
        <f>IFERROR(IF(ForbDraft!L4500&lt;&gt;"",ABS(ForbDraft!L4500),""),"")</f>
        <v/>
      </c>
      <c r="F4485" s="230" t="str">
        <f>IFERROR(IF(ForbDraft!K4500&lt;&gt;"",ForbDraft!K4500,""),"")</f>
        <v/>
      </c>
    </row>
    <row r="4486" spans="2:6" x14ac:dyDescent="0.2">
      <c r="B4486" s="229" t="str">
        <f>IFERROR(IF(ForbDraft!A4501&lt;&gt;"",ROW(ForbDraft!A4501),""),"")</f>
        <v/>
      </c>
      <c r="C4486" s="230" t="str">
        <f>IFERROR(IF(ForbDraft!A4501&lt;&gt;"",ForbDraft!A4501,""),"")</f>
        <v/>
      </c>
      <c r="D4486" s="230" t="str">
        <f t="shared" si="70"/>
        <v/>
      </c>
      <c r="E4486" s="230" t="str">
        <f>IFERROR(IF(ForbDraft!L4501&lt;&gt;"",ABS(ForbDraft!L4501),""),"")</f>
        <v/>
      </c>
      <c r="F4486" s="230" t="str">
        <f>IFERROR(IF(ForbDraft!K4501&lt;&gt;"",ForbDraft!K4501,""),"")</f>
        <v/>
      </c>
    </row>
    <row r="4487" spans="2:6" x14ac:dyDescent="0.2">
      <c r="B4487" s="229" t="str">
        <f>IFERROR(IF(ForbDraft!A4502&lt;&gt;"",ROW(ForbDraft!A4502),""),"")</f>
        <v/>
      </c>
      <c r="C4487" s="230" t="str">
        <f>IFERROR(IF(ForbDraft!A4502&lt;&gt;"",ForbDraft!A4502,""),"")</f>
        <v/>
      </c>
      <c r="D4487" s="230" t="str">
        <f t="shared" si="70"/>
        <v/>
      </c>
      <c r="E4487" s="230" t="str">
        <f>IFERROR(IF(ForbDraft!L4502&lt;&gt;"",ABS(ForbDraft!L4502),""),"")</f>
        <v/>
      </c>
      <c r="F4487" s="230" t="str">
        <f>IFERROR(IF(ForbDraft!K4502&lt;&gt;"",ForbDraft!K4502,""),"")</f>
        <v/>
      </c>
    </row>
    <row r="4488" spans="2:6" x14ac:dyDescent="0.2">
      <c r="B4488" s="229" t="str">
        <f>IFERROR(IF(ForbDraft!A4503&lt;&gt;"",ROW(ForbDraft!A4503),""),"")</f>
        <v/>
      </c>
      <c r="C4488" s="230" t="str">
        <f>IFERROR(IF(ForbDraft!A4503&lt;&gt;"",ForbDraft!A4503,""),"")</f>
        <v/>
      </c>
      <c r="D4488" s="230" t="str">
        <f t="shared" si="70"/>
        <v/>
      </c>
      <c r="E4488" s="230" t="str">
        <f>IFERROR(IF(ForbDraft!L4503&lt;&gt;"",ABS(ForbDraft!L4503),""),"")</f>
        <v/>
      </c>
      <c r="F4488" s="230" t="str">
        <f>IFERROR(IF(ForbDraft!K4503&lt;&gt;"",ForbDraft!K4503,""),"")</f>
        <v/>
      </c>
    </row>
    <row r="4489" spans="2:6" x14ac:dyDescent="0.2">
      <c r="B4489" s="229" t="str">
        <f>IFERROR(IF(ForbDraft!A4504&lt;&gt;"",ROW(ForbDraft!A4504),""),"")</f>
        <v/>
      </c>
      <c r="C4489" s="230" t="str">
        <f>IFERROR(IF(ForbDraft!A4504&lt;&gt;"",ForbDraft!A4504,""),"")</f>
        <v/>
      </c>
      <c r="D4489" s="230" t="str">
        <f t="shared" si="70"/>
        <v/>
      </c>
      <c r="E4489" s="230" t="str">
        <f>IFERROR(IF(ForbDraft!L4504&lt;&gt;"",ABS(ForbDraft!L4504),""),"")</f>
        <v/>
      </c>
      <c r="F4489" s="230" t="str">
        <f>IFERROR(IF(ForbDraft!K4504&lt;&gt;"",ForbDraft!K4504,""),"")</f>
        <v/>
      </c>
    </row>
    <row r="4490" spans="2:6" x14ac:dyDescent="0.2">
      <c r="B4490" s="229" t="str">
        <f>IFERROR(IF(ForbDraft!A4505&lt;&gt;"",ROW(ForbDraft!A4505),""),"")</f>
        <v/>
      </c>
      <c r="C4490" s="230" t="str">
        <f>IFERROR(IF(ForbDraft!A4505&lt;&gt;"",ForbDraft!A4505,""),"")</f>
        <v/>
      </c>
      <c r="D4490" s="230" t="str">
        <f t="shared" si="70"/>
        <v/>
      </c>
      <c r="E4490" s="230" t="str">
        <f>IFERROR(IF(ForbDraft!L4505&lt;&gt;"",ABS(ForbDraft!L4505),""),"")</f>
        <v/>
      </c>
      <c r="F4490" s="230" t="str">
        <f>IFERROR(IF(ForbDraft!K4505&lt;&gt;"",ForbDraft!K4505,""),"")</f>
        <v/>
      </c>
    </row>
    <row r="4491" spans="2:6" x14ac:dyDescent="0.2">
      <c r="B4491" s="229" t="str">
        <f>IFERROR(IF(ForbDraft!A4506&lt;&gt;"",ROW(ForbDraft!A4506),""),"")</f>
        <v/>
      </c>
      <c r="C4491" s="230" t="str">
        <f>IFERROR(IF(ForbDraft!A4506&lt;&gt;"",ForbDraft!A4506,""),"")</f>
        <v/>
      </c>
      <c r="D4491" s="230" t="str">
        <f t="shared" si="70"/>
        <v/>
      </c>
      <c r="E4491" s="230" t="str">
        <f>IFERROR(IF(ForbDraft!L4506&lt;&gt;"",ABS(ForbDraft!L4506),""),"")</f>
        <v/>
      </c>
      <c r="F4491" s="230" t="str">
        <f>IFERROR(IF(ForbDraft!K4506&lt;&gt;"",ForbDraft!K4506,""),"")</f>
        <v/>
      </c>
    </row>
    <row r="4492" spans="2:6" x14ac:dyDescent="0.2">
      <c r="B4492" s="229" t="str">
        <f>IFERROR(IF(ForbDraft!A4507&lt;&gt;"",ROW(ForbDraft!A4507),""),"")</f>
        <v/>
      </c>
      <c r="C4492" s="230" t="str">
        <f>IFERROR(IF(ForbDraft!A4507&lt;&gt;"",ForbDraft!A4507,""),"")</f>
        <v/>
      </c>
      <c r="D4492" s="230" t="str">
        <f t="shared" si="70"/>
        <v/>
      </c>
      <c r="E4492" s="230" t="str">
        <f>IFERROR(IF(ForbDraft!L4507&lt;&gt;"",ABS(ForbDraft!L4507),""),"")</f>
        <v/>
      </c>
      <c r="F4492" s="230" t="str">
        <f>IFERROR(IF(ForbDraft!K4507&lt;&gt;"",ForbDraft!K4507,""),"")</f>
        <v/>
      </c>
    </row>
    <row r="4493" spans="2:6" x14ac:dyDescent="0.2">
      <c r="B4493" s="229" t="str">
        <f>IFERROR(IF(ForbDraft!A4508&lt;&gt;"",ROW(ForbDraft!A4508),""),"")</f>
        <v/>
      </c>
      <c r="C4493" s="230" t="str">
        <f>IFERROR(IF(ForbDraft!A4508&lt;&gt;"",ForbDraft!A4508,""),"")</f>
        <v/>
      </c>
      <c r="D4493" s="230" t="str">
        <f t="shared" si="70"/>
        <v/>
      </c>
      <c r="E4493" s="230" t="str">
        <f>IFERROR(IF(ForbDraft!L4508&lt;&gt;"",ABS(ForbDraft!L4508),""),"")</f>
        <v/>
      </c>
      <c r="F4493" s="230" t="str">
        <f>IFERROR(IF(ForbDraft!K4508&lt;&gt;"",ForbDraft!K4508,""),"")</f>
        <v/>
      </c>
    </row>
    <row r="4494" spans="2:6" x14ac:dyDescent="0.2">
      <c r="B4494" s="229" t="str">
        <f>IFERROR(IF(ForbDraft!A4509&lt;&gt;"",ROW(ForbDraft!A4509),""),"")</f>
        <v/>
      </c>
      <c r="C4494" s="230" t="str">
        <f>IFERROR(IF(ForbDraft!A4509&lt;&gt;"",ForbDraft!A4509,""),"")</f>
        <v/>
      </c>
      <c r="D4494" s="230" t="str">
        <f t="shared" si="70"/>
        <v/>
      </c>
      <c r="E4494" s="230" t="str">
        <f>IFERROR(IF(ForbDraft!L4509&lt;&gt;"",ABS(ForbDraft!L4509),""),"")</f>
        <v/>
      </c>
      <c r="F4494" s="230" t="str">
        <f>IFERROR(IF(ForbDraft!K4509&lt;&gt;"",ForbDraft!K4509,""),"")</f>
        <v/>
      </c>
    </row>
    <row r="4495" spans="2:6" x14ac:dyDescent="0.2">
      <c r="B4495" s="229" t="str">
        <f>IFERROR(IF(ForbDraft!A4510&lt;&gt;"",ROW(ForbDraft!A4510),""),"")</f>
        <v/>
      </c>
      <c r="C4495" s="230" t="str">
        <f>IFERROR(IF(ForbDraft!A4510&lt;&gt;"",ForbDraft!A4510,""),"")</f>
        <v/>
      </c>
      <c r="D4495" s="230" t="str">
        <f t="shared" si="70"/>
        <v/>
      </c>
      <c r="E4495" s="230" t="str">
        <f>IFERROR(IF(ForbDraft!L4510&lt;&gt;"",ABS(ForbDraft!L4510),""),"")</f>
        <v/>
      </c>
      <c r="F4495" s="230" t="str">
        <f>IFERROR(IF(ForbDraft!K4510&lt;&gt;"",ForbDraft!K4510,""),"")</f>
        <v/>
      </c>
    </row>
    <row r="4496" spans="2:6" x14ac:dyDescent="0.2">
      <c r="B4496" s="229" t="str">
        <f>IFERROR(IF(ForbDraft!A4511&lt;&gt;"",ROW(ForbDraft!A4511),""),"")</f>
        <v/>
      </c>
      <c r="C4496" s="230" t="str">
        <f>IFERROR(IF(ForbDraft!A4511&lt;&gt;"",ForbDraft!A4511,""),"")</f>
        <v/>
      </c>
      <c r="D4496" s="230" t="str">
        <f t="shared" si="70"/>
        <v/>
      </c>
      <c r="E4496" s="230" t="str">
        <f>IFERROR(IF(ForbDraft!L4511&lt;&gt;"",ABS(ForbDraft!L4511),""),"")</f>
        <v/>
      </c>
      <c r="F4496" s="230" t="str">
        <f>IFERROR(IF(ForbDraft!K4511&lt;&gt;"",ForbDraft!K4511,""),"")</f>
        <v/>
      </c>
    </row>
    <row r="4497" spans="2:6" x14ac:dyDescent="0.2">
      <c r="B4497" s="229" t="str">
        <f>IFERROR(IF(ForbDraft!A4512&lt;&gt;"",ROW(ForbDraft!A4512),""),"")</f>
        <v/>
      </c>
      <c r="C4497" s="230" t="str">
        <f>IFERROR(IF(ForbDraft!A4512&lt;&gt;"",ForbDraft!A4512,""),"")</f>
        <v/>
      </c>
      <c r="D4497" s="230" t="str">
        <f t="shared" si="70"/>
        <v/>
      </c>
      <c r="E4497" s="230" t="str">
        <f>IFERROR(IF(ForbDraft!L4512&lt;&gt;"",ABS(ForbDraft!L4512),""),"")</f>
        <v/>
      </c>
      <c r="F4497" s="230" t="str">
        <f>IFERROR(IF(ForbDraft!K4512&lt;&gt;"",ForbDraft!K4512,""),"")</f>
        <v/>
      </c>
    </row>
    <row r="4498" spans="2:6" x14ac:dyDescent="0.2">
      <c r="B4498" s="229" t="str">
        <f>IFERROR(IF(ForbDraft!A4513&lt;&gt;"",ROW(ForbDraft!A4513),""),"")</f>
        <v/>
      </c>
      <c r="C4498" s="230" t="str">
        <f>IFERROR(IF(ForbDraft!A4513&lt;&gt;"",ForbDraft!A4513,""),"")</f>
        <v/>
      </c>
      <c r="D4498" s="230" t="str">
        <f t="shared" si="70"/>
        <v/>
      </c>
      <c r="E4498" s="230" t="str">
        <f>IFERROR(IF(ForbDraft!L4513&lt;&gt;"",ABS(ForbDraft!L4513),""),"")</f>
        <v/>
      </c>
      <c r="F4498" s="230" t="str">
        <f>IFERROR(IF(ForbDraft!K4513&lt;&gt;"",ForbDraft!K4513,""),"")</f>
        <v/>
      </c>
    </row>
    <row r="4499" spans="2:6" x14ac:dyDescent="0.2">
      <c r="B4499" s="229" t="str">
        <f>IFERROR(IF(ForbDraft!A4514&lt;&gt;"",ROW(ForbDraft!A4514),""),"")</f>
        <v/>
      </c>
      <c r="C4499" s="230" t="str">
        <f>IFERROR(IF(ForbDraft!A4514&lt;&gt;"",ForbDraft!A4514,""),"")</f>
        <v/>
      </c>
      <c r="D4499" s="230" t="str">
        <f t="shared" si="70"/>
        <v/>
      </c>
      <c r="E4499" s="230" t="str">
        <f>IFERROR(IF(ForbDraft!L4514&lt;&gt;"",ABS(ForbDraft!L4514),""),"")</f>
        <v/>
      </c>
      <c r="F4499" s="230" t="str">
        <f>IFERROR(IF(ForbDraft!K4514&lt;&gt;"",ForbDraft!K4514,""),"")</f>
        <v/>
      </c>
    </row>
    <row r="4500" spans="2:6" x14ac:dyDescent="0.2">
      <c r="B4500" s="229" t="str">
        <f>IFERROR(IF(ForbDraft!A4515&lt;&gt;"",ROW(ForbDraft!A4515),""),"")</f>
        <v/>
      </c>
      <c r="C4500" s="230" t="str">
        <f>IFERROR(IF(ForbDraft!A4515&lt;&gt;"",ForbDraft!A4515,""),"")</f>
        <v/>
      </c>
      <c r="D4500" s="230" t="str">
        <f t="shared" si="70"/>
        <v/>
      </c>
      <c r="E4500" s="230" t="str">
        <f>IFERROR(IF(ForbDraft!L4515&lt;&gt;"",ABS(ForbDraft!L4515),""),"")</f>
        <v/>
      </c>
      <c r="F4500" s="230" t="str">
        <f>IFERROR(IF(ForbDraft!K4515&lt;&gt;"",ForbDraft!K4515,""),"")</f>
        <v/>
      </c>
    </row>
    <row r="4501" spans="2:6" x14ac:dyDescent="0.2">
      <c r="B4501" s="229" t="str">
        <f>IFERROR(IF(ForbDraft!A4516&lt;&gt;"",ROW(ForbDraft!A4516),""),"")</f>
        <v/>
      </c>
      <c r="C4501" s="230" t="str">
        <f>IFERROR(IF(ForbDraft!A4516&lt;&gt;"",ForbDraft!A4516,""),"")</f>
        <v/>
      </c>
      <c r="D4501" s="230" t="str">
        <f t="shared" si="70"/>
        <v/>
      </c>
      <c r="E4501" s="230" t="str">
        <f>IFERROR(IF(ForbDraft!L4516&lt;&gt;"",ABS(ForbDraft!L4516),""),"")</f>
        <v/>
      </c>
      <c r="F4501" s="230" t="str">
        <f>IFERROR(IF(ForbDraft!K4516&lt;&gt;"",ForbDraft!K4516,""),"")</f>
        <v/>
      </c>
    </row>
    <row r="4502" spans="2:6" x14ac:dyDescent="0.2">
      <c r="B4502" s="229" t="str">
        <f>IFERROR(IF(ForbDraft!A4517&lt;&gt;"",ROW(ForbDraft!A4517),""),"")</f>
        <v/>
      </c>
      <c r="C4502" s="230" t="str">
        <f>IFERROR(IF(ForbDraft!A4517&lt;&gt;"",ForbDraft!A4517,""),"")</f>
        <v/>
      </c>
      <c r="D4502" s="230" t="str">
        <f t="shared" si="70"/>
        <v/>
      </c>
      <c r="E4502" s="230" t="str">
        <f>IFERROR(IF(ForbDraft!L4517&lt;&gt;"",ABS(ForbDraft!L4517),""),"")</f>
        <v/>
      </c>
      <c r="F4502" s="230" t="str">
        <f>IFERROR(IF(ForbDraft!K4517&lt;&gt;"",ForbDraft!K4517,""),"")</f>
        <v/>
      </c>
    </row>
    <row r="4503" spans="2:6" x14ac:dyDescent="0.2">
      <c r="B4503" s="229" t="str">
        <f>IFERROR(IF(ForbDraft!A4518&lt;&gt;"",ROW(ForbDraft!A4518),""),"")</f>
        <v/>
      </c>
      <c r="C4503" s="230" t="str">
        <f>IFERROR(IF(ForbDraft!A4518&lt;&gt;"",ForbDraft!A4518,""),"")</f>
        <v/>
      </c>
      <c r="D4503" s="230" t="str">
        <f t="shared" si="70"/>
        <v/>
      </c>
      <c r="E4503" s="230" t="str">
        <f>IFERROR(IF(ForbDraft!L4518&lt;&gt;"",ABS(ForbDraft!L4518),""),"")</f>
        <v/>
      </c>
      <c r="F4503" s="230" t="str">
        <f>IFERROR(IF(ForbDraft!K4518&lt;&gt;"",ForbDraft!K4518,""),"")</f>
        <v/>
      </c>
    </row>
    <row r="4504" spans="2:6" x14ac:dyDescent="0.2">
      <c r="B4504" s="229" t="str">
        <f>IFERROR(IF(ForbDraft!A4519&lt;&gt;"",ROW(ForbDraft!A4519),""),"")</f>
        <v/>
      </c>
      <c r="C4504" s="230" t="str">
        <f>IFERROR(IF(ForbDraft!A4519&lt;&gt;"",ForbDraft!A4519,""),"")</f>
        <v/>
      </c>
      <c r="D4504" s="230" t="str">
        <f t="shared" si="70"/>
        <v/>
      </c>
      <c r="E4504" s="230" t="str">
        <f>IFERROR(IF(ForbDraft!L4519&lt;&gt;"",ABS(ForbDraft!L4519),""),"")</f>
        <v/>
      </c>
      <c r="F4504" s="230" t="str">
        <f>IFERROR(IF(ForbDraft!K4519&lt;&gt;"",ForbDraft!K4519,""),"")</f>
        <v/>
      </c>
    </row>
    <row r="4505" spans="2:6" x14ac:dyDescent="0.2">
      <c r="B4505" s="229" t="str">
        <f>IFERROR(IF(ForbDraft!A4520&lt;&gt;"",ROW(ForbDraft!A4520),""),"")</f>
        <v/>
      </c>
      <c r="C4505" s="230" t="str">
        <f>IFERROR(IF(ForbDraft!A4520&lt;&gt;"",ForbDraft!A4520,""),"")</f>
        <v/>
      </c>
      <c r="D4505" s="230" t="str">
        <f t="shared" si="70"/>
        <v/>
      </c>
      <c r="E4505" s="230" t="str">
        <f>IFERROR(IF(ForbDraft!L4520&lt;&gt;"",ABS(ForbDraft!L4520),""),"")</f>
        <v/>
      </c>
      <c r="F4505" s="230" t="str">
        <f>IFERROR(IF(ForbDraft!K4520&lt;&gt;"",ForbDraft!K4520,""),"")</f>
        <v/>
      </c>
    </row>
    <row r="4506" spans="2:6" x14ac:dyDescent="0.2">
      <c r="B4506" s="229" t="str">
        <f>IFERROR(IF(ForbDraft!A4521&lt;&gt;"",ROW(ForbDraft!A4521),""),"")</f>
        <v/>
      </c>
      <c r="C4506" s="230" t="str">
        <f>IFERROR(IF(ForbDraft!A4521&lt;&gt;"",ForbDraft!A4521,""),"")</f>
        <v/>
      </c>
      <c r="D4506" s="230" t="str">
        <f t="shared" si="70"/>
        <v/>
      </c>
      <c r="E4506" s="230" t="str">
        <f>IFERROR(IF(ForbDraft!L4521&lt;&gt;"",ABS(ForbDraft!L4521),""),"")</f>
        <v/>
      </c>
      <c r="F4506" s="230" t="str">
        <f>IFERROR(IF(ForbDraft!K4521&lt;&gt;"",ForbDraft!K4521,""),"")</f>
        <v/>
      </c>
    </row>
    <row r="4507" spans="2:6" x14ac:dyDescent="0.2">
      <c r="B4507" s="229" t="str">
        <f>IFERROR(IF(ForbDraft!A4522&lt;&gt;"",ROW(ForbDraft!A4522),""),"")</f>
        <v/>
      </c>
      <c r="C4507" s="230" t="str">
        <f>IFERROR(IF(ForbDraft!A4522&lt;&gt;"",ForbDraft!A4522,""),"")</f>
        <v/>
      </c>
      <c r="D4507" s="230" t="str">
        <f t="shared" si="70"/>
        <v/>
      </c>
      <c r="E4507" s="230" t="str">
        <f>IFERROR(IF(ForbDraft!L4522&lt;&gt;"",ABS(ForbDraft!L4522),""),"")</f>
        <v/>
      </c>
      <c r="F4507" s="230" t="str">
        <f>IFERROR(IF(ForbDraft!K4522&lt;&gt;"",ForbDraft!K4522,""),"")</f>
        <v/>
      </c>
    </row>
    <row r="4508" spans="2:6" x14ac:dyDescent="0.2">
      <c r="B4508" s="229" t="str">
        <f>IFERROR(IF(ForbDraft!A4523&lt;&gt;"",ROW(ForbDraft!A4523),""),"")</f>
        <v/>
      </c>
      <c r="C4508" s="230" t="str">
        <f>IFERROR(IF(ForbDraft!A4523&lt;&gt;"",ForbDraft!A4523,""),"")</f>
        <v/>
      </c>
      <c r="D4508" s="230" t="str">
        <f t="shared" si="70"/>
        <v/>
      </c>
      <c r="E4508" s="230" t="str">
        <f>IFERROR(IF(ForbDraft!L4523&lt;&gt;"",ABS(ForbDraft!L4523),""),"")</f>
        <v/>
      </c>
      <c r="F4508" s="230" t="str">
        <f>IFERROR(IF(ForbDraft!K4523&lt;&gt;"",ForbDraft!K4523,""),"")</f>
        <v/>
      </c>
    </row>
    <row r="4509" spans="2:6" x14ac:dyDescent="0.2">
      <c r="B4509" s="229" t="str">
        <f>IFERROR(IF(ForbDraft!A4524&lt;&gt;"",ROW(ForbDraft!A4524),""),"")</f>
        <v/>
      </c>
      <c r="C4509" s="230" t="str">
        <f>IFERROR(IF(ForbDraft!A4524&lt;&gt;"",ForbDraft!A4524,""),"")</f>
        <v/>
      </c>
      <c r="D4509" s="230" t="str">
        <f t="shared" si="70"/>
        <v/>
      </c>
      <c r="E4509" s="230" t="str">
        <f>IFERROR(IF(ForbDraft!L4524&lt;&gt;"",ABS(ForbDraft!L4524),""),"")</f>
        <v/>
      </c>
      <c r="F4509" s="230" t="str">
        <f>IFERROR(IF(ForbDraft!K4524&lt;&gt;"",ForbDraft!K4524,""),"")</f>
        <v/>
      </c>
    </row>
    <row r="4510" spans="2:6" x14ac:dyDescent="0.2">
      <c r="B4510" s="229" t="str">
        <f>IFERROR(IF(ForbDraft!A4525&lt;&gt;"",ROW(ForbDraft!A4525),""),"")</f>
        <v/>
      </c>
      <c r="C4510" s="230" t="str">
        <f>IFERROR(IF(ForbDraft!A4525&lt;&gt;"",ForbDraft!A4525,""),"")</f>
        <v/>
      </c>
      <c r="D4510" s="230" t="str">
        <f t="shared" si="70"/>
        <v/>
      </c>
      <c r="E4510" s="230" t="str">
        <f>IFERROR(IF(ForbDraft!L4525&lt;&gt;"",ABS(ForbDraft!L4525),""),"")</f>
        <v/>
      </c>
      <c r="F4510" s="230" t="str">
        <f>IFERROR(IF(ForbDraft!K4525&lt;&gt;"",ForbDraft!K4525,""),"")</f>
        <v/>
      </c>
    </row>
    <row r="4511" spans="2:6" x14ac:dyDescent="0.2">
      <c r="B4511" s="229" t="str">
        <f>IFERROR(IF(ForbDraft!A4526&lt;&gt;"",ROW(ForbDraft!A4526),""),"")</f>
        <v/>
      </c>
      <c r="C4511" s="230" t="str">
        <f>IFERROR(IF(ForbDraft!A4526&lt;&gt;"",ForbDraft!A4526,""),"")</f>
        <v/>
      </c>
      <c r="D4511" s="230" t="str">
        <f t="shared" si="70"/>
        <v/>
      </c>
      <c r="E4511" s="230" t="str">
        <f>IFERROR(IF(ForbDraft!L4526&lt;&gt;"",ABS(ForbDraft!L4526),""),"")</f>
        <v/>
      </c>
      <c r="F4511" s="230" t="str">
        <f>IFERROR(IF(ForbDraft!K4526&lt;&gt;"",ForbDraft!K4526,""),"")</f>
        <v/>
      </c>
    </row>
    <row r="4512" spans="2:6" x14ac:dyDescent="0.2">
      <c r="B4512" s="229" t="str">
        <f>IFERROR(IF(ForbDraft!A4527&lt;&gt;"",ROW(ForbDraft!A4527),""),"")</f>
        <v/>
      </c>
      <c r="C4512" s="230" t="str">
        <f>IFERROR(IF(ForbDraft!A4527&lt;&gt;"",ForbDraft!A4527,""),"")</f>
        <v/>
      </c>
      <c r="D4512" s="230" t="str">
        <f t="shared" si="70"/>
        <v/>
      </c>
      <c r="E4512" s="230" t="str">
        <f>IFERROR(IF(ForbDraft!L4527&lt;&gt;"",ABS(ForbDraft!L4527),""),"")</f>
        <v/>
      </c>
      <c r="F4512" s="230" t="str">
        <f>IFERROR(IF(ForbDraft!K4527&lt;&gt;"",ForbDraft!K4527,""),"")</f>
        <v/>
      </c>
    </row>
    <row r="4513" spans="2:6" x14ac:dyDescent="0.2">
      <c r="B4513" s="229" t="str">
        <f>IFERROR(IF(ForbDraft!A4528&lt;&gt;"",ROW(ForbDraft!A4528),""),"")</f>
        <v/>
      </c>
      <c r="C4513" s="230" t="str">
        <f>IFERROR(IF(ForbDraft!A4528&lt;&gt;"",ForbDraft!A4528,""),"")</f>
        <v/>
      </c>
      <c r="D4513" s="230" t="str">
        <f t="shared" si="70"/>
        <v/>
      </c>
      <c r="E4513" s="230" t="str">
        <f>IFERROR(IF(ForbDraft!L4528&lt;&gt;"",ABS(ForbDraft!L4528),""),"")</f>
        <v/>
      </c>
      <c r="F4513" s="230" t="str">
        <f>IFERROR(IF(ForbDraft!K4528&lt;&gt;"",ForbDraft!K4528,""),"")</f>
        <v/>
      </c>
    </row>
    <row r="4514" spans="2:6" x14ac:dyDescent="0.2">
      <c r="B4514" s="229" t="str">
        <f>IFERROR(IF(ForbDraft!A4529&lt;&gt;"",ROW(ForbDraft!A4529),""),"")</f>
        <v/>
      </c>
      <c r="C4514" s="230" t="str">
        <f>IFERROR(IF(ForbDraft!A4529&lt;&gt;"",ForbDraft!A4529,""),"")</f>
        <v/>
      </c>
      <c r="D4514" s="230" t="str">
        <f t="shared" si="70"/>
        <v/>
      </c>
      <c r="E4514" s="230" t="str">
        <f>IFERROR(IF(ForbDraft!L4529&lt;&gt;"",ABS(ForbDraft!L4529),""),"")</f>
        <v/>
      </c>
      <c r="F4514" s="230" t="str">
        <f>IFERROR(IF(ForbDraft!K4529&lt;&gt;"",ForbDraft!K4529,""),"")</f>
        <v/>
      </c>
    </row>
    <row r="4515" spans="2:6" x14ac:dyDescent="0.2">
      <c r="B4515" s="229" t="str">
        <f>IFERROR(IF(ForbDraft!A4530&lt;&gt;"",ROW(ForbDraft!A4530),""),"")</f>
        <v/>
      </c>
      <c r="C4515" s="230" t="str">
        <f>IFERROR(IF(ForbDraft!A4530&lt;&gt;"",ForbDraft!A4530,""),"")</f>
        <v/>
      </c>
      <c r="D4515" s="230" t="str">
        <f t="shared" si="70"/>
        <v/>
      </c>
      <c r="E4515" s="230" t="str">
        <f>IFERROR(IF(ForbDraft!L4530&lt;&gt;"",ABS(ForbDraft!L4530),""),"")</f>
        <v/>
      </c>
      <c r="F4515" s="230" t="str">
        <f>IFERROR(IF(ForbDraft!K4530&lt;&gt;"",ForbDraft!K4530,""),"")</f>
        <v/>
      </c>
    </row>
    <row r="4516" spans="2:6" x14ac:dyDescent="0.2">
      <c r="B4516" s="229" t="str">
        <f>IFERROR(IF(ForbDraft!A4531&lt;&gt;"",ROW(ForbDraft!A4531),""),"")</f>
        <v/>
      </c>
      <c r="C4516" s="230" t="str">
        <f>IFERROR(IF(ForbDraft!A4531&lt;&gt;"",ForbDraft!A4531,""),"")</f>
        <v/>
      </c>
      <c r="D4516" s="230" t="str">
        <f t="shared" si="70"/>
        <v/>
      </c>
      <c r="E4516" s="230" t="str">
        <f>IFERROR(IF(ForbDraft!L4531&lt;&gt;"",ABS(ForbDraft!L4531),""),"")</f>
        <v/>
      </c>
      <c r="F4516" s="230" t="str">
        <f>IFERROR(IF(ForbDraft!K4531&lt;&gt;"",ForbDraft!K4531,""),"")</f>
        <v/>
      </c>
    </row>
    <row r="4517" spans="2:6" x14ac:dyDescent="0.2">
      <c r="B4517" s="229" t="str">
        <f>IFERROR(IF(ForbDraft!A4532&lt;&gt;"",ROW(ForbDraft!A4532),""),"")</f>
        <v/>
      </c>
      <c r="C4517" s="230" t="str">
        <f>IFERROR(IF(ForbDraft!A4532&lt;&gt;"",ForbDraft!A4532,""),"")</f>
        <v/>
      </c>
      <c r="D4517" s="230" t="str">
        <f t="shared" si="70"/>
        <v/>
      </c>
      <c r="E4517" s="230" t="str">
        <f>IFERROR(IF(ForbDraft!L4532&lt;&gt;"",ABS(ForbDraft!L4532),""),"")</f>
        <v/>
      </c>
      <c r="F4517" s="230" t="str">
        <f>IFERROR(IF(ForbDraft!K4532&lt;&gt;"",ForbDraft!K4532,""),"")</f>
        <v/>
      </c>
    </row>
    <row r="4518" spans="2:6" x14ac:dyDescent="0.2">
      <c r="B4518" s="229" t="str">
        <f>IFERROR(IF(ForbDraft!A4533&lt;&gt;"",ROW(ForbDraft!A4533),""),"")</f>
        <v/>
      </c>
      <c r="C4518" s="230" t="str">
        <f>IFERROR(IF(ForbDraft!A4533&lt;&gt;"",ForbDraft!A4533,""),"")</f>
        <v/>
      </c>
      <c r="D4518" s="230" t="str">
        <f t="shared" si="70"/>
        <v/>
      </c>
      <c r="E4518" s="230" t="str">
        <f>IFERROR(IF(ForbDraft!L4533&lt;&gt;"",ABS(ForbDraft!L4533),""),"")</f>
        <v/>
      </c>
      <c r="F4518" s="230" t="str">
        <f>IFERROR(IF(ForbDraft!K4533&lt;&gt;"",ForbDraft!K4533,""),"")</f>
        <v/>
      </c>
    </row>
    <row r="4519" spans="2:6" x14ac:dyDescent="0.2">
      <c r="B4519" s="229" t="str">
        <f>IFERROR(IF(ForbDraft!A4534&lt;&gt;"",ROW(ForbDraft!A4534),""),"")</f>
        <v/>
      </c>
      <c r="C4519" s="230" t="str">
        <f>IFERROR(IF(ForbDraft!A4534&lt;&gt;"",ForbDraft!A4534,""),"")</f>
        <v/>
      </c>
      <c r="D4519" s="230" t="str">
        <f t="shared" si="70"/>
        <v/>
      </c>
      <c r="E4519" s="230" t="str">
        <f>IFERROR(IF(ForbDraft!L4534&lt;&gt;"",ABS(ForbDraft!L4534),""),"")</f>
        <v/>
      </c>
      <c r="F4519" s="230" t="str">
        <f>IFERROR(IF(ForbDraft!K4534&lt;&gt;"",ForbDraft!K4534,""),"")</f>
        <v/>
      </c>
    </row>
    <row r="4520" spans="2:6" x14ac:dyDescent="0.2">
      <c r="B4520" s="229" t="str">
        <f>IFERROR(IF(ForbDraft!A4535&lt;&gt;"",ROW(ForbDraft!A4535),""),"")</f>
        <v/>
      </c>
      <c r="C4520" s="230" t="str">
        <f>IFERROR(IF(ForbDraft!A4535&lt;&gt;"",ForbDraft!A4535,""),"")</f>
        <v/>
      </c>
      <c r="D4520" s="230" t="str">
        <f t="shared" si="70"/>
        <v/>
      </c>
      <c r="E4520" s="230" t="str">
        <f>IFERROR(IF(ForbDraft!L4535&lt;&gt;"",ABS(ForbDraft!L4535),""),"")</f>
        <v/>
      </c>
      <c r="F4520" s="230" t="str">
        <f>IFERROR(IF(ForbDraft!K4535&lt;&gt;"",ForbDraft!K4535,""),"")</f>
        <v/>
      </c>
    </row>
    <row r="4521" spans="2:6" x14ac:dyDescent="0.2">
      <c r="B4521" s="229" t="str">
        <f>IFERROR(IF(ForbDraft!A4536&lt;&gt;"",ROW(ForbDraft!A4536),""),"")</f>
        <v/>
      </c>
      <c r="C4521" s="230" t="str">
        <f>IFERROR(IF(ForbDraft!A4536&lt;&gt;"",ForbDraft!A4536,""),"")</f>
        <v/>
      </c>
      <c r="D4521" s="230" t="str">
        <f t="shared" si="70"/>
        <v/>
      </c>
      <c r="E4521" s="230" t="str">
        <f>IFERROR(IF(ForbDraft!L4536&lt;&gt;"",ABS(ForbDraft!L4536),""),"")</f>
        <v/>
      </c>
      <c r="F4521" s="230" t="str">
        <f>IFERROR(IF(ForbDraft!K4536&lt;&gt;"",ForbDraft!K4536,""),"")</f>
        <v/>
      </c>
    </row>
    <row r="4522" spans="2:6" x14ac:dyDescent="0.2">
      <c r="B4522" s="229" t="str">
        <f>IFERROR(IF(ForbDraft!A4537&lt;&gt;"",ROW(ForbDraft!A4537),""),"")</f>
        <v/>
      </c>
      <c r="C4522" s="230" t="str">
        <f>IFERROR(IF(ForbDraft!A4537&lt;&gt;"",ForbDraft!A4537,""),"")</f>
        <v/>
      </c>
      <c r="D4522" s="230" t="str">
        <f t="shared" si="70"/>
        <v/>
      </c>
      <c r="E4522" s="230" t="str">
        <f>IFERROR(IF(ForbDraft!L4537&lt;&gt;"",ABS(ForbDraft!L4537),""),"")</f>
        <v/>
      </c>
      <c r="F4522" s="230" t="str">
        <f>IFERROR(IF(ForbDraft!K4537&lt;&gt;"",ForbDraft!K4537,""),"")</f>
        <v/>
      </c>
    </row>
    <row r="4523" spans="2:6" x14ac:dyDescent="0.2">
      <c r="B4523" s="229" t="str">
        <f>IFERROR(IF(ForbDraft!A4538&lt;&gt;"",ROW(ForbDraft!A4538),""),"")</f>
        <v/>
      </c>
      <c r="C4523" s="230" t="str">
        <f>IFERROR(IF(ForbDraft!A4538&lt;&gt;"",ForbDraft!A4538,""),"")</f>
        <v/>
      </c>
      <c r="D4523" s="230" t="str">
        <f t="shared" si="70"/>
        <v/>
      </c>
      <c r="E4523" s="230" t="str">
        <f>IFERROR(IF(ForbDraft!L4538&lt;&gt;"",ABS(ForbDraft!L4538),""),"")</f>
        <v/>
      </c>
      <c r="F4523" s="230" t="str">
        <f>IFERROR(IF(ForbDraft!K4538&lt;&gt;"",ForbDraft!K4538,""),"")</f>
        <v/>
      </c>
    </row>
    <row r="4524" spans="2:6" x14ac:dyDescent="0.2">
      <c r="B4524" s="229" t="str">
        <f>IFERROR(IF(ForbDraft!A4539&lt;&gt;"",ROW(ForbDraft!A4539),""),"")</f>
        <v/>
      </c>
      <c r="C4524" s="230" t="str">
        <f>IFERROR(IF(ForbDraft!A4539&lt;&gt;"",ForbDraft!A4539,""),"")</f>
        <v/>
      </c>
      <c r="D4524" s="230" t="str">
        <f t="shared" si="70"/>
        <v/>
      </c>
      <c r="E4524" s="230" t="str">
        <f>IFERROR(IF(ForbDraft!L4539&lt;&gt;"",ABS(ForbDraft!L4539),""),"")</f>
        <v/>
      </c>
      <c r="F4524" s="230" t="str">
        <f>IFERROR(IF(ForbDraft!K4539&lt;&gt;"",ForbDraft!K4539,""),"")</f>
        <v/>
      </c>
    </row>
    <row r="4525" spans="2:6" x14ac:dyDescent="0.2">
      <c r="B4525" s="229" t="str">
        <f>IFERROR(IF(ForbDraft!A4540&lt;&gt;"",ROW(ForbDraft!A4540),""),"")</f>
        <v/>
      </c>
      <c r="C4525" s="230" t="str">
        <f>IFERROR(IF(ForbDraft!A4540&lt;&gt;"",ForbDraft!A4540,""),"")</f>
        <v/>
      </c>
      <c r="D4525" s="230" t="str">
        <f t="shared" si="70"/>
        <v/>
      </c>
      <c r="E4525" s="230" t="str">
        <f>IFERROR(IF(ForbDraft!L4540&lt;&gt;"",ABS(ForbDraft!L4540),""),"")</f>
        <v/>
      </c>
      <c r="F4525" s="230" t="str">
        <f>IFERROR(IF(ForbDraft!K4540&lt;&gt;"",ForbDraft!K4540,""),"")</f>
        <v/>
      </c>
    </row>
    <row r="4526" spans="2:6" x14ac:dyDescent="0.2">
      <c r="B4526" s="229" t="str">
        <f>IFERROR(IF(ForbDraft!A4541&lt;&gt;"",ROW(ForbDraft!A4541),""),"")</f>
        <v/>
      </c>
      <c r="C4526" s="230" t="str">
        <f>IFERROR(IF(ForbDraft!A4541&lt;&gt;"",ForbDraft!A4541,""),"")</f>
        <v/>
      </c>
      <c r="D4526" s="230" t="str">
        <f t="shared" si="70"/>
        <v/>
      </c>
      <c r="E4526" s="230" t="str">
        <f>IFERROR(IF(ForbDraft!L4541&lt;&gt;"",ABS(ForbDraft!L4541),""),"")</f>
        <v/>
      </c>
      <c r="F4526" s="230" t="str">
        <f>IFERROR(IF(ForbDraft!K4541&lt;&gt;"",ForbDraft!K4541,""),"")</f>
        <v/>
      </c>
    </row>
    <row r="4527" spans="2:6" x14ac:dyDescent="0.2">
      <c r="B4527" s="229" t="str">
        <f>IFERROR(IF(ForbDraft!A4542&lt;&gt;"",ROW(ForbDraft!A4542),""),"")</f>
        <v/>
      </c>
      <c r="C4527" s="230" t="str">
        <f>IFERROR(IF(ForbDraft!A4542&lt;&gt;"",ForbDraft!A4542,""),"")</f>
        <v/>
      </c>
      <c r="D4527" s="230" t="str">
        <f t="shared" si="70"/>
        <v/>
      </c>
      <c r="E4527" s="230" t="str">
        <f>IFERROR(IF(ForbDraft!L4542&lt;&gt;"",ABS(ForbDraft!L4542),""),"")</f>
        <v/>
      </c>
      <c r="F4527" s="230" t="str">
        <f>IFERROR(IF(ForbDraft!K4542&lt;&gt;"",ForbDraft!K4542,""),"")</f>
        <v/>
      </c>
    </row>
    <row r="4528" spans="2:6" x14ac:dyDescent="0.2">
      <c r="B4528" s="229" t="str">
        <f>IFERROR(IF(ForbDraft!A4543&lt;&gt;"",ROW(ForbDraft!A4543),""),"")</f>
        <v/>
      </c>
      <c r="C4528" s="230" t="str">
        <f>IFERROR(IF(ForbDraft!A4543&lt;&gt;"",ForbDraft!A4543,""),"")</f>
        <v/>
      </c>
      <c r="D4528" s="230" t="str">
        <f t="shared" si="70"/>
        <v/>
      </c>
      <c r="E4528" s="230" t="str">
        <f>IFERROR(IF(ForbDraft!L4543&lt;&gt;"",ABS(ForbDraft!L4543),""),"")</f>
        <v/>
      </c>
      <c r="F4528" s="230" t="str">
        <f>IFERROR(IF(ForbDraft!K4543&lt;&gt;"",ForbDraft!K4543,""),"")</f>
        <v/>
      </c>
    </row>
    <row r="4529" spans="2:6" x14ac:dyDescent="0.2">
      <c r="B4529" s="229" t="str">
        <f>IFERROR(IF(ForbDraft!A4544&lt;&gt;"",ROW(ForbDraft!A4544),""),"")</f>
        <v/>
      </c>
      <c r="C4529" s="230" t="str">
        <f>IFERROR(IF(ForbDraft!A4544&lt;&gt;"",ForbDraft!A4544,""),"")</f>
        <v/>
      </c>
      <c r="D4529" s="230" t="str">
        <f t="shared" si="70"/>
        <v/>
      </c>
      <c r="E4529" s="230" t="str">
        <f>IFERROR(IF(ForbDraft!L4544&lt;&gt;"",ABS(ForbDraft!L4544),""),"")</f>
        <v/>
      </c>
      <c r="F4529" s="230" t="str">
        <f>IFERROR(IF(ForbDraft!K4544&lt;&gt;"",ForbDraft!K4544,""),"")</f>
        <v/>
      </c>
    </row>
    <row r="4530" spans="2:6" x14ac:dyDescent="0.2">
      <c r="B4530" s="229" t="str">
        <f>IFERROR(IF(ForbDraft!A4545&lt;&gt;"",ROW(ForbDraft!A4545),""),"")</f>
        <v/>
      </c>
      <c r="C4530" s="230" t="str">
        <f>IFERROR(IF(ForbDraft!A4545&lt;&gt;"",ForbDraft!A4545,""),"")</f>
        <v/>
      </c>
      <c r="D4530" s="230" t="str">
        <f t="shared" si="70"/>
        <v/>
      </c>
      <c r="E4530" s="230" t="str">
        <f>IFERROR(IF(ForbDraft!L4545&lt;&gt;"",ABS(ForbDraft!L4545),""),"")</f>
        <v/>
      </c>
      <c r="F4530" s="230" t="str">
        <f>IFERROR(IF(ForbDraft!K4545&lt;&gt;"",ForbDraft!K4545,""),"")</f>
        <v/>
      </c>
    </row>
    <row r="4531" spans="2:6" x14ac:dyDescent="0.2">
      <c r="B4531" s="229" t="str">
        <f>IFERROR(IF(ForbDraft!A4546&lt;&gt;"",ROW(ForbDraft!A4546),""),"")</f>
        <v/>
      </c>
      <c r="C4531" s="230" t="str">
        <f>IFERROR(IF(ForbDraft!A4546&lt;&gt;"",ForbDraft!A4546,""),"")</f>
        <v/>
      </c>
      <c r="D4531" s="230" t="str">
        <f t="shared" si="70"/>
        <v/>
      </c>
      <c r="E4531" s="230" t="str">
        <f>IFERROR(IF(ForbDraft!L4546&lt;&gt;"",ABS(ForbDraft!L4546),""),"")</f>
        <v/>
      </c>
      <c r="F4531" s="230" t="str">
        <f>IFERROR(IF(ForbDraft!K4546&lt;&gt;"",ForbDraft!K4546,""),"")</f>
        <v/>
      </c>
    </row>
    <row r="4532" spans="2:6" x14ac:dyDescent="0.2">
      <c r="B4532" s="229" t="str">
        <f>IFERROR(IF(ForbDraft!A4547&lt;&gt;"",ROW(ForbDraft!A4547),""),"")</f>
        <v/>
      </c>
      <c r="C4532" s="230" t="str">
        <f>IFERROR(IF(ForbDraft!A4547&lt;&gt;"",ForbDraft!A4547,""),"")</f>
        <v/>
      </c>
      <c r="D4532" s="230" t="str">
        <f t="shared" si="70"/>
        <v/>
      </c>
      <c r="E4532" s="230" t="str">
        <f>IFERROR(IF(ForbDraft!L4547&lt;&gt;"",ABS(ForbDraft!L4547),""),"")</f>
        <v/>
      </c>
      <c r="F4532" s="230" t="str">
        <f>IFERROR(IF(ForbDraft!K4547&lt;&gt;"",ForbDraft!K4547,""),"")</f>
        <v/>
      </c>
    </row>
    <row r="4533" spans="2:6" x14ac:dyDescent="0.2">
      <c r="B4533" s="229" t="str">
        <f>IFERROR(IF(ForbDraft!A4548&lt;&gt;"",ROW(ForbDraft!A4548),""),"")</f>
        <v/>
      </c>
      <c r="C4533" s="230" t="str">
        <f>IFERROR(IF(ForbDraft!A4548&lt;&gt;"",ForbDraft!A4548,""),"")</f>
        <v/>
      </c>
      <c r="D4533" s="230" t="str">
        <f t="shared" si="70"/>
        <v/>
      </c>
      <c r="E4533" s="230" t="str">
        <f>IFERROR(IF(ForbDraft!L4548&lt;&gt;"",ABS(ForbDraft!L4548),""),"")</f>
        <v/>
      </c>
      <c r="F4533" s="230" t="str">
        <f>IFERROR(IF(ForbDraft!K4548&lt;&gt;"",ForbDraft!K4548,""),"")</f>
        <v/>
      </c>
    </row>
    <row r="4534" spans="2:6" x14ac:dyDescent="0.2">
      <c r="B4534" s="229" t="str">
        <f>IFERROR(IF(ForbDraft!A4549&lt;&gt;"",ROW(ForbDraft!A4549),""),"")</f>
        <v/>
      </c>
      <c r="C4534" s="230" t="str">
        <f>IFERROR(IF(ForbDraft!A4549&lt;&gt;"",ForbDraft!A4549,""),"")</f>
        <v/>
      </c>
      <c r="D4534" s="230" t="str">
        <f t="shared" si="70"/>
        <v/>
      </c>
      <c r="E4534" s="230" t="str">
        <f>IFERROR(IF(ForbDraft!L4549&lt;&gt;"",ABS(ForbDraft!L4549),""),"")</f>
        <v/>
      </c>
      <c r="F4534" s="230" t="str">
        <f>IFERROR(IF(ForbDraft!K4549&lt;&gt;"",ForbDraft!K4549,""),"")</f>
        <v/>
      </c>
    </row>
    <row r="4535" spans="2:6" x14ac:dyDescent="0.2">
      <c r="B4535" s="229" t="str">
        <f>IFERROR(IF(ForbDraft!A4550&lt;&gt;"",ROW(ForbDraft!A4550),""),"")</f>
        <v/>
      </c>
      <c r="C4535" s="230" t="str">
        <f>IFERROR(IF(ForbDraft!A4550&lt;&gt;"",ForbDraft!A4550,""),"")</f>
        <v/>
      </c>
      <c r="D4535" s="230" t="str">
        <f t="shared" si="70"/>
        <v/>
      </c>
      <c r="E4535" s="230" t="str">
        <f>IFERROR(IF(ForbDraft!L4550&lt;&gt;"",ABS(ForbDraft!L4550),""),"")</f>
        <v/>
      </c>
      <c r="F4535" s="230" t="str">
        <f>IFERROR(IF(ForbDraft!K4550&lt;&gt;"",ForbDraft!K4550,""),"")</f>
        <v/>
      </c>
    </row>
    <row r="4536" spans="2:6" x14ac:dyDescent="0.2">
      <c r="B4536" s="229" t="str">
        <f>IFERROR(IF(ForbDraft!A4551&lt;&gt;"",ROW(ForbDraft!A4551),""),"")</f>
        <v/>
      </c>
      <c r="C4536" s="230" t="str">
        <f>IFERROR(IF(ForbDraft!A4551&lt;&gt;"",ForbDraft!A4551,""),"")</f>
        <v/>
      </c>
      <c r="D4536" s="230" t="str">
        <f t="shared" si="70"/>
        <v/>
      </c>
      <c r="E4536" s="230" t="str">
        <f>IFERROR(IF(ForbDraft!L4551&lt;&gt;"",ABS(ForbDraft!L4551),""),"")</f>
        <v/>
      </c>
      <c r="F4536" s="230" t="str">
        <f>IFERROR(IF(ForbDraft!K4551&lt;&gt;"",ForbDraft!K4551,""),"")</f>
        <v/>
      </c>
    </row>
    <row r="4537" spans="2:6" x14ac:dyDescent="0.2">
      <c r="B4537" s="229" t="str">
        <f>IFERROR(IF(ForbDraft!A4552&lt;&gt;"",ROW(ForbDraft!A4552),""),"")</f>
        <v/>
      </c>
      <c r="C4537" s="230" t="str">
        <f>IFERROR(IF(ForbDraft!A4552&lt;&gt;"",ForbDraft!A4552,""),"")</f>
        <v/>
      </c>
      <c r="D4537" s="230" t="str">
        <f t="shared" si="70"/>
        <v/>
      </c>
      <c r="E4537" s="230" t="str">
        <f>IFERROR(IF(ForbDraft!L4552&lt;&gt;"",ABS(ForbDraft!L4552),""),"")</f>
        <v/>
      </c>
      <c r="F4537" s="230" t="str">
        <f>IFERROR(IF(ForbDraft!K4552&lt;&gt;"",ForbDraft!K4552,""),"")</f>
        <v/>
      </c>
    </row>
    <row r="4538" spans="2:6" x14ac:dyDescent="0.2">
      <c r="B4538" s="229" t="str">
        <f>IFERROR(IF(ForbDraft!A4553&lt;&gt;"",ROW(ForbDraft!A4553),""),"")</f>
        <v/>
      </c>
      <c r="C4538" s="230" t="str">
        <f>IFERROR(IF(ForbDraft!A4553&lt;&gt;"",ForbDraft!A4553,""),"")</f>
        <v/>
      </c>
      <c r="D4538" s="230" t="str">
        <f t="shared" si="70"/>
        <v/>
      </c>
      <c r="E4538" s="230" t="str">
        <f>IFERROR(IF(ForbDraft!L4553&lt;&gt;"",ABS(ForbDraft!L4553),""),"")</f>
        <v/>
      </c>
      <c r="F4538" s="230" t="str">
        <f>IFERROR(IF(ForbDraft!K4553&lt;&gt;"",ForbDraft!K4553,""),"")</f>
        <v/>
      </c>
    </row>
    <row r="4539" spans="2:6" x14ac:dyDescent="0.2">
      <c r="B4539" s="229" t="str">
        <f>IFERROR(IF(ForbDraft!A4554&lt;&gt;"",ROW(ForbDraft!A4554),""),"")</f>
        <v/>
      </c>
      <c r="C4539" s="230" t="str">
        <f>IFERROR(IF(ForbDraft!A4554&lt;&gt;"",ForbDraft!A4554,""),"")</f>
        <v/>
      </c>
      <c r="D4539" s="230" t="str">
        <f t="shared" si="70"/>
        <v/>
      </c>
      <c r="E4539" s="230" t="str">
        <f>IFERROR(IF(ForbDraft!L4554&lt;&gt;"",ABS(ForbDraft!L4554),""),"")</f>
        <v/>
      </c>
      <c r="F4539" s="230" t="str">
        <f>IFERROR(IF(ForbDraft!K4554&lt;&gt;"",ForbDraft!K4554,""),"")</f>
        <v/>
      </c>
    </row>
    <row r="4540" spans="2:6" x14ac:dyDescent="0.2">
      <c r="B4540" s="229" t="str">
        <f>IFERROR(IF(ForbDraft!A4555&lt;&gt;"",ROW(ForbDraft!A4555),""),"")</f>
        <v/>
      </c>
      <c r="C4540" s="230" t="str">
        <f>IFERROR(IF(ForbDraft!A4555&lt;&gt;"",ForbDraft!A4555,""),"")</f>
        <v/>
      </c>
      <c r="D4540" s="230" t="str">
        <f t="shared" si="70"/>
        <v/>
      </c>
      <c r="E4540" s="230" t="str">
        <f>IFERROR(IF(ForbDraft!L4555&lt;&gt;"",ABS(ForbDraft!L4555),""),"")</f>
        <v/>
      </c>
      <c r="F4540" s="230" t="str">
        <f>IFERROR(IF(ForbDraft!K4555&lt;&gt;"",ForbDraft!K4555,""),"")</f>
        <v/>
      </c>
    </row>
    <row r="4541" spans="2:6" x14ac:dyDescent="0.2">
      <c r="B4541" s="229" t="str">
        <f>IFERROR(IF(ForbDraft!A4556&lt;&gt;"",ROW(ForbDraft!A4556),""),"")</f>
        <v/>
      </c>
      <c r="C4541" s="230" t="str">
        <f>IFERROR(IF(ForbDraft!A4556&lt;&gt;"",ForbDraft!A4556,""),"")</f>
        <v/>
      </c>
      <c r="D4541" s="230" t="str">
        <f t="shared" si="70"/>
        <v/>
      </c>
      <c r="E4541" s="230" t="str">
        <f>IFERROR(IF(ForbDraft!L4556&lt;&gt;"",ABS(ForbDraft!L4556),""),"")</f>
        <v/>
      </c>
      <c r="F4541" s="230" t="str">
        <f>IFERROR(IF(ForbDraft!K4556&lt;&gt;"",ForbDraft!K4556,""),"")</f>
        <v/>
      </c>
    </row>
    <row r="4542" spans="2:6" x14ac:dyDescent="0.2">
      <c r="B4542" s="229" t="str">
        <f>IFERROR(IF(ForbDraft!A4557&lt;&gt;"",ROW(ForbDraft!A4557),""),"")</f>
        <v/>
      </c>
      <c r="C4542" s="230" t="str">
        <f>IFERROR(IF(ForbDraft!A4557&lt;&gt;"",ForbDraft!A4557,""),"")</f>
        <v/>
      </c>
      <c r="D4542" s="230" t="str">
        <f t="shared" si="70"/>
        <v/>
      </c>
      <c r="E4542" s="230" t="str">
        <f>IFERROR(IF(ForbDraft!L4557&lt;&gt;"",ABS(ForbDraft!L4557),""),"")</f>
        <v/>
      </c>
      <c r="F4542" s="230" t="str">
        <f>IFERROR(IF(ForbDraft!K4557&lt;&gt;"",ForbDraft!K4557,""),"")</f>
        <v/>
      </c>
    </row>
    <row r="4543" spans="2:6" x14ac:dyDescent="0.2">
      <c r="B4543" s="229" t="str">
        <f>IFERROR(IF(ForbDraft!A4558&lt;&gt;"",ROW(ForbDraft!A4558),""),"")</f>
        <v/>
      </c>
      <c r="C4543" s="230" t="str">
        <f>IFERROR(IF(ForbDraft!A4558&lt;&gt;"",ForbDraft!A4558,""),"")</f>
        <v/>
      </c>
      <c r="D4543" s="230" t="str">
        <f t="shared" si="70"/>
        <v/>
      </c>
      <c r="E4543" s="230" t="str">
        <f>IFERROR(IF(ForbDraft!L4558&lt;&gt;"",ABS(ForbDraft!L4558),""),"")</f>
        <v/>
      </c>
      <c r="F4543" s="230" t="str">
        <f>IFERROR(IF(ForbDraft!K4558&lt;&gt;"",ForbDraft!K4558,""),"")</f>
        <v/>
      </c>
    </row>
    <row r="4544" spans="2:6" x14ac:dyDescent="0.2">
      <c r="B4544" s="229" t="str">
        <f>IFERROR(IF(ForbDraft!A4559&lt;&gt;"",ROW(ForbDraft!A4559),""),"")</f>
        <v/>
      </c>
      <c r="C4544" s="230" t="str">
        <f>IFERROR(IF(ForbDraft!A4559&lt;&gt;"",ForbDraft!A4559,""),"")</f>
        <v/>
      </c>
      <c r="D4544" s="230" t="str">
        <f t="shared" si="70"/>
        <v/>
      </c>
      <c r="E4544" s="230" t="str">
        <f>IFERROR(IF(ForbDraft!L4559&lt;&gt;"",ABS(ForbDraft!L4559),""),"")</f>
        <v/>
      </c>
      <c r="F4544" s="230" t="str">
        <f>IFERROR(IF(ForbDraft!K4559&lt;&gt;"",ForbDraft!K4559,""),"")</f>
        <v/>
      </c>
    </row>
    <row r="4545" spans="2:6" x14ac:dyDescent="0.2">
      <c r="B4545" s="229" t="str">
        <f>IFERROR(IF(ForbDraft!A4560&lt;&gt;"",ROW(ForbDraft!A4560),""),"")</f>
        <v/>
      </c>
      <c r="C4545" s="230" t="str">
        <f>IFERROR(IF(ForbDraft!A4560&lt;&gt;"",ForbDraft!A4560,""),"")</f>
        <v/>
      </c>
      <c r="D4545" s="230" t="str">
        <f t="shared" si="70"/>
        <v/>
      </c>
      <c r="E4545" s="230" t="str">
        <f>IFERROR(IF(ForbDraft!L4560&lt;&gt;"",ABS(ForbDraft!L4560),""),"")</f>
        <v/>
      </c>
      <c r="F4545" s="230" t="str">
        <f>IFERROR(IF(ForbDraft!K4560&lt;&gt;"",ForbDraft!K4560,""),"")</f>
        <v/>
      </c>
    </row>
    <row r="4546" spans="2:6" x14ac:dyDescent="0.2">
      <c r="B4546" s="229" t="str">
        <f>IFERROR(IF(ForbDraft!A4561&lt;&gt;"",ROW(ForbDraft!A4561),""),"")</f>
        <v/>
      </c>
      <c r="C4546" s="230" t="str">
        <f>IFERROR(IF(ForbDraft!A4561&lt;&gt;"",ForbDraft!A4561,""),"")</f>
        <v/>
      </c>
      <c r="D4546" s="230" t="str">
        <f t="shared" si="70"/>
        <v/>
      </c>
      <c r="E4546" s="230" t="str">
        <f>IFERROR(IF(ForbDraft!L4561&lt;&gt;"",ABS(ForbDraft!L4561),""),"")</f>
        <v/>
      </c>
      <c r="F4546" s="230" t="str">
        <f>IFERROR(IF(ForbDraft!K4561&lt;&gt;"",ForbDraft!K4561,""),"")</f>
        <v/>
      </c>
    </row>
    <row r="4547" spans="2:6" x14ac:dyDescent="0.2">
      <c r="B4547" s="229" t="str">
        <f>IFERROR(IF(ForbDraft!A4562&lt;&gt;"",ROW(ForbDraft!A4562),""),"")</f>
        <v/>
      </c>
      <c r="C4547" s="230" t="str">
        <f>IFERROR(IF(ForbDraft!A4562&lt;&gt;"",ForbDraft!A4562,""),"")</f>
        <v/>
      </c>
      <c r="D4547" s="230" t="str">
        <f t="shared" ref="D4547:D4610" si="71">IF(F4547="pH לבדיקת גבול","pH",F4547)</f>
        <v/>
      </c>
      <c r="E4547" s="230" t="str">
        <f>IFERROR(IF(ForbDraft!L4562&lt;&gt;"",ABS(ForbDraft!L4562),""),"")</f>
        <v/>
      </c>
      <c r="F4547" s="230" t="str">
        <f>IFERROR(IF(ForbDraft!K4562&lt;&gt;"",ForbDraft!K4562,""),"")</f>
        <v/>
      </c>
    </row>
    <row r="4548" spans="2:6" x14ac:dyDescent="0.2">
      <c r="B4548" s="229" t="str">
        <f>IFERROR(IF(ForbDraft!A4563&lt;&gt;"",ROW(ForbDraft!A4563),""),"")</f>
        <v/>
      </c>
      <c r="C4548" s="230" t="str">
        <f>IFERROR(IF(ForbDraft!A4563&lt;&gt;"",ForbDraft!A4563,""),"")</f>
        <v/>
      </c>
      <c r="D4548" s="230" t="str">
        <f t="shared" si="71"/>
        <v/>
      </c>
      <c r="E4548" s="230" t="str">
        <f>IFERROR(IF(ForbDraft!L4563&lt;&gt;"",ABS(ForbDraft!L4563),""),"")</f>
        <v/>
      </c>
      <c r="F4548" s="230" t="str">
        <f>IFERROR(IF(ForbDraft!K4563&lt;&gt;"",ForbDraft!K4563,""),"")</f>
        <v/>
      </c>
    </row>
    <row r="4549" spans="2:6" x14ac:dyDescent="0.2">
      <c r="B4549" s="229" t="str">
        <f>IFERROR(IF(ForbDraft!A4564&lt;&gt;"",ROW(ForbDraft!A4564),""),"")</f>
        <v/>
      </c>
      <c r="C4549" s="230" t="str">
        <f>IFERROR(IF(ForbDraft!A4564&lt;&gt;"",ForbDraft!A4564,""),"")</f>
        <v/>
      </c>
      <c r="D4549" s="230" t="str">
        <f t="shared" si="71"/>
        <v/>
      </c>
      <c r="E4549" s="230" t="str">
        <f>IFERROR(IF(ForbDraft!L4564&lt;&gt;"",ABS(ForbDraft!L4564),""),"")</f>
        <v/>
      </c>
      <c r="F4549" s="230" t="str">
        <f>IFERROR(IF(ForbDraft!K4564&lt;&gt;"",ForbDraft!K4564,""),"")</f>
        <v/>
      </c>
    </row>
    <row r="4550" spans="2:6" x14ac:dyDescent="0.2">
      <c r="B4550" s="229" t="str">
        <f>IFERROR(IF(ForbDraft!A4565&lt;&gt;"",ROW(ForbDraft!A4565),""),"")</f>
        <v/>
      </c>
      <c r="C4550" s="230" t="str">
        <f>IFERROR(IF(ForbDraft!A4565&lt;&gt;"",ForbDraft!A4565,""),"")</f>
        <v/>
      </c>
      <c r="D4550" s="230" t="str">
        <f t="shared" si="71"/>
        <v/>
      </c>
      <c r="E4550" s="230" t="str">
        <f>IFERROR(IF(ForbDraft!L4565&lt;&gt;"",ABS(ForbDraft!L4565),""),"")</f>
        <v/>
      </c>
      <c r="F4550" s="230" t="str">
        <f>IFERROR(IF(ForbDraft!K4565&lt;&gt;"",ForbDraft!K4565,""),"")</f>
        <v/>
      </c>
    </row>
    <row r="4551" spans="2:6" x14ac:dyDescent="0.2">
      <c r="B4551" s="229" t="str">
        <f>IFERROR(IF(ForbDraft!A4566&lt;&gt;"",ROW(ForbDraft!A4566),""),"")</f>
        <v/>
      </c>
      <c r="C4551" s="230" t="str">
        <f>IFERROR(IF(ForbDraft!A4566&lt;&gt;"",ForbDraft!A4566,""),"")</f>
        <v/>
      </c>
      <c r="D4551" s="230" t="str">
        <f t="shared" si="71"/>
        <v/>
      </c>
      <c r="E4551" s="230" t="str">
        <f>IFERROR(IF(ForbDraft!L4566&lt;&gt;"",ABS(ForbDraft!L4566),""),"")</f>
        <v/>
      </c>
      <c r="F4551" s="230" t="str">
        <f>IFERROR(IF(ForbDraft!K4566&lt;&gt;"",ForbDraft!K4566,""),"")</f>
        <v/>
      </c>
    </row>
    <row r="4552" spans="2:6" x14ac:dyDescent="0.2">
      <c r="B4552" s="229" t="str">
        <f>IFERROR(IF(ForbDraft!A4567&lt;&gt;"",ROW(ForbDraft!A4567),""),"")</f>
        <v/>
      </c>
      <c r="C4552" s="230" t="str">
        <f>IFERROR(IF(ForbDraft!A4567&lt;&gt;"",ForbDraft!A4567,""),"")</f>
        <v/>
      </c>
      <c r="D4552" s="230" t="str">
        <f t="shared" si="71"/>
        <v/>
      </c>
      <c r="E4552" s="230" t="str">
        <f>IFERROR(IF(ForbDraft!L4567&lt;&gt;"",ABS(ForbDraft!L4567),""),"")</f>
        <v/>
      </c>
      <c r="F4552" s="230" t="str">
        <f>IFERROR(IF(ForbDraft!K4567&lt;&gt;"",ForbDraft!K4567,""),"")</f>
        <v/>
      </c>
    </row>
    <row r="4553" spans="2:6" x14ac:dyDescent="0.2">
      <c r="B4553" s="229" t="str">
        <f>IFERROR(IF(ForbDraft!A4568&lt;&gt;"",ROW(ForbDraft!A4568),""),"")</f>
        <v/>
      </c>
      <c r="C4553" s="230" t="str">
        <f>IFERROR(IF(ForbDraft!A4568&lt;&gt;"",ForbDraft!A4568,""),"")</f>
        <v/>
      </c>
      <c r="D4553" s="230" t="str">
        <f t="shared" si="71"/>
        <v/>
      </c>
      <c r="E4553" s="230" t="str">
        <f>IFERROR(IF(ForbDraft!L4568&lt;&gt;"",ABS(ForbDraft!L4568),""),"")</f>
        <v/>
      </c>
      <c r="F4553" s="230" t="str">
        <f>IFERROR(IF(ForbDraft!K4568&lt;&gt;"",ForbDraft!K4568,""),"")</f>
        <v/>
      </c>
    </row>
    <row r="4554" spans="2:6" x14ac:dyDescent="0.2">
      <c r="B4554" s="229" t="str">
        <f>IFERROR(IF(ForbDraft!A4569&lt;&gt;"",ROW(ForbDraft!A4569),""),"")</f>
        <v/>
      </c>
      <c r="C4554" s="230" t="str">
        <f>IFERROR(IF(ForbDraft!A4569&lt;&gt;"",ForbDraft!A4569,""),"")</f>
        <v/>
      </c>
      <c r="D4554" s="230" t="str">
        <f t="shared" si="71"/>
        <v/>
      </c>
      <c r="E4554" s="230" t="str">
        <f>IFERROR(IF(ForbDraft!L4569&lt;&gt;"",ABS(ForbDraft!L4569),""),"")</f>
        <v/>
      </c>
      <c r="F4554" s="230" t="str">
        <f>IFERROR(IF(ForbDraft!K4569&lt;&gt;"",ForbDraft!K4569,""),"")</f>
        <v/>
      </c>
    </row>
    <row r="4555" spans="2:6" x14ac:dyDescent="0.2">
      <c r="B4555" s="229" t="str">
        <f>IFERROR(IF(ForbDraft!A4570&lt;&gt;"",ROW(ForbDraft!A4570),""),"")</f>
        <v/>
      </c>
      <c r="C4555" s="230" t="str">
        <f>IFERROR(IF(ForbDraft!A4570&lt;&gt;"",ForbDraft!A4570,""),"")</f>
        <v/>
      </c>
      <c r="D4555" s="230" t="str">
        <f t="shared" si="71"/>
        <v/>
      </c>
      <c r="E4555" s="230" t="str">
        <f>IFERROR(IF(ForbDraft!L4570&lt;&gt;"",ABS(ForbDraft!L4570),""),"")</f>
        <v/>
      </c>
      <c r="F4555" s="230" t="str">
        <f>IFERROR(IF(ForbDraft!K4570&lt;&gt;"",ForbDraft!K4570,""),"")</f>
        <v/>
      </c>
    </row>
    <row r="4556" spans="2:6" x14ac:dyDescent="0.2">
      <c r="B4556" s="229" t="str">
        <f>IFERROR(IF(ForbDraft!A4571&lt;&gt;"",ROW(ForbDraft!A4571),""),"")</f>
        <v/>
      </c>
      <c r="C4556" s="230" t="str">
        <f>IFERROR(IF(ForbDraft!A4571&lt;&gt;"",ForbDraft!A4571,""),"")</f>
        <v/>
      </c>
      <c r="D4556" s="230" t="str">
        <f t="shared" si="71"/>
        <v/>
      </c>
      <c r="E4556" s="230" t="str">
        <f>IFERROR(IF(ForbDraft!L4571&lt;&gt;"",ABS(ForbDraft!L4571),""),"")</f>
        <v/>
      </c>
      <c r="F4556" s="230" t="str">
        <f>IFERROR(IF(ForbDraft!K4571&lt;&gt;"",ForbDraft!K4571,""),"")</f>
        <v/>
      </c>
    </row>
    <row r="4557" spans="2:6" x14ac:dyDescent="0.2">
      <c r="B4557" s="229" t="str">
        <f>IFERROR(IF(ForbDraft!A4572&lt;&gt;"",ROW(ForbDraft!A4572),""),"")</f>
        <v/>
      </c>
      <c r="C4557" s="230" t="str">
        <f>IFERROR(IF(ForbDraft!A4572&lt;&gt;"",ForbDraft!A4572,""),"")</f>
        <v/>
      </c>
      <c r="D4557" s="230" t="str">
        <f t="shared" si="71"/>
        <v/>
      </c>
      <c r="E4557" s="230" t="str">
        <f>IFERROR(IF(ForbDraft!L4572&lt;&gt;"",ABS(ForbDraft!L4572),""),"")</f>
        <v/>
      </c>
      <c r="F4557" s="230" t="str">
        <f>IFERROR(IF(ForbDraft!K4572&lt;&gt;"",ForbDraft!K4572,""),"")</f>
        <v/>
      </c>
    </row>
    <row r="4558" spans="2:6" x14ac:dyDescent="0.2">
      <c r="B4558" s="229" t="str">
        <f>IFERROR(IF(ForbDraft!A4573&lt;&gt;"",ROW(ForbDraft!A4573),""),"")</f>
        <v/>
      </c>
      <c r="C4558" s="230" t="str">
        <f>IFERROR(IF(ForbDraft!A4573&lt;&gt;"",ForbDraft!A4573,""),"")</f>
        <v/>
      </c>
      <c r="D4558" s="230" t="str">
        <f t="shared" si="71"/>
        <v/>
      </c>
      <c r="E4558" s="230" t="str">
        <f>IFERROR(IF(ForbDraft!L4573&lt;&gt;"",ABS(ForbDraft!L4573),""),"")</f>
        <v/>
      </c>
      <c r="F4558" s="230" t="str">
        <f>IFERROR(IF(ForbDraft!K4573&lt;&gt;"",ForbDraft!K4573,""),"")</f>
        <v/>
      </c>
    </row>
    <row r="4559" spans="2:6" x14ac:dyDescent="0.2">
      <c r="B4559" s="229" t="str">
        <f>IFERROR(IF(ForbDraft!A4574&lt;&gt;"",ROW(ForbDraft!A4574),""),"")</f>
        <v/>
      </c>
      <c r="C4559" s="230" t="str">
        <f>IFERROR(IF(ForbDraft!A4574&lt;&gt;"",ForbDraft!A4574,""),"")</f>
        <v/>
      </c>
      <c r="D4559" s="230" t="str">
        <f t="shared" si="71"/>
        <v/>
      </c>
      <c r="E4559" s="230" t="str">
        <f>IFERROR(IF(ForbDraft!L4574&lt;&gt;"",ABS(ForbDraft!L4574),""),"")</f>
        <v/>
      </c>
      <c r="F4559" s="230" t="str">
        <f>IFERROR(IF(ForbDraft!K4574&lt;&gt;"",ForbDraft!K4574,""),"")</f>
        <v/>
      </c>
    </row>
    <row r="4560" spans="2:6" x14ac:dyDescent="0.2">
      <c r="B4560" s="229" t="str">
        <f>IFERROR(IF(ForbDraft!A4575&lt;&gt;"",ROW(ForbDraft!A4575),""),"")</f>
        <v/>
      </c>
      <c r="C4560" s="230" t="str">
        <f>IFERROR(IF(ForbDraft!A4575&lt;&gt;"",ForbDraft!A4575,""),"")</f>
        <v/>
      </c>
      <c r="D4560" s="230" t="str">
        <f t="shared" si="71"/>
        <v/>
      </c>
      <c r="E4560" s="230" t="str">
        <f>IFERROR(IF(ForbDraft!L4575&lt;&gt;"",ABS(ForbDraft!L4575),""),"")</f>
        <v/>
      </c>
      <c r="F4560" s="230" t="str">
        <f>IFERROR(IF(ForbDraft!K4575&lt;&gt;"",ForbDraft!K4575,""),"")</f>
        <v/>
      </c>
    </row>
    <row r="4561" spans="2:6" x14ac:dyDescent="0.2">
      <c r="B4561" s="229" t="str">
        <f>IFERROR(IF(ForbDraft!A4576&lt;&gt;"",ROW(ForbDraft!A4576),""),"")</f>
        <v/>
      </c>
      <c r="C4561" s="230" t="str">
        <f>IFERROR(IF(ForbDraft!A4576&lt;&gt;"",ForbDraft!A4576,""),"")</f>
        <v/>
      </c>
      <c r="D4561" s="230" t="str">
        <f t="shared" si="71"/>
        <v/>
      </c>
      <c r="E4561" s="230" t="str">
        <f>IFERROR(IF(ForbDraft!L4576&lt;&gt;"",ABS(ForbDraft!L4576),""),"")</f>
        <v/>
      </c>
      <c r="F4561" s="230" t="str">
        <f>IFERROR(IF(ForbDraft!K4576&lt;&gt;"",ForbDraft!K4576,""),"")</f>
        <v/>
      </c>
    </row>
    <row r="4562" spans="2:6" x14ac:dyDescent="0.2">
      <c r="B4562" s="229" t="str">
        <f>IFERROR(IF(ForbDraft!A4577&lt;&gt;"",ROW(ForbDraft!A4577),""),"")</f>
        <v/>
      </c>
      <c r="C4562" s="230" t="str">
        <f>IFERROR(IF(ForbDraft!A4577&lt;&gt;"",ForbDraft!A4577,""),"")</f>
        <v/>
      </c>
      <c r="D4562" s="230" t="str">
        <f t="shared" si="71"/>
        <v/>
      </c>
      <c r="E4562" s="230" t="str">
        <f>IFERROR(IF(ForbDraft!L4577&lt;&gt;"",ABS(ForbDraft!L4577),""),"")</f>
        <v/>
      </c>
      <c r="F4562" s="230" t="str">
        <f>IFERROR(IF(ForbDraft!K4577&lt;&gt;"",ForbDraft!K4577,""),"")</f>
        <v/>
      </c>
    </row>
    <row r="4563" spans="2:6" x14ac:dyDescent="0.2">
      <c r="B4563" s="229" t="str">
        <f>IFERROR(IF(ForbDraft!A4578&lt;&gt;"",ROW(ForbDraft!A4578),""),"")</f>
        <v/>
      </c>
      <c r="C4563" s="230" t="str">
        <f>IFERROR(IF(ForbDraft!A4578&lt;&gt;"",ForbDraft!A4578,""),"")</f>
        <v/>
      </c>
      <c r="D4563" s="230" t="str">
        <f t="shared" si="71"/>
        <v/>
      </c>
      <c r="E4563" s="230" t="str">
        <f>IFERROR(IF(ForbDraft!L4578&lt;&gt;"",ABS(ForbDraft!L4578),""),"")</f>
        <v/>
      </c>
      <c r="F4563" s="230" t="str">
        <f>IFERROR(IF(ForbDraft!K4578&lt;&gt;"",ForbDraft!K4578,""),"")</f>
        <v/>
      </c>
    </row>
    <row r="4564" spans="2:6" x14ac:dyDescent="0.2">
      <c r="B4564" s="229" t="str">
        <f>IFERROR(IF(ForbDraft!A4579&lt;&gt;"",ROW(ForbDraft!A4579),""),"")</f>
        <v/>
      </c>
      <c r="C4564" s="230" t="str">
        <f>IFERROR(IF(ForbDraft!A4579&lt;&gt;"",ForbDraft!A4579,""),"")</f>
        <v/>
      </c>
      <c r="D4564" s="230" t="str">
        <f t="shared" si="71"/>
        <v/>
      </c>
      <c r="E4564" s="230" t="str">
        <f>IFERROR(IF(ForbDraft!L4579&lt;&gt;"",ABS(ForbDraft!L4579),""),"")</f>
        <v/>
      </c>
      <c r="F4564" s="230" t="str">
        <f>IFERROR(IF(ForbDraft!K4579&lt;&gt;"",ForbDraft!K4579,""),"")</f>
        <v/>
      </c>
    </row>
    <row r="4565" spans="2:6" x14ac:dyDescent="0.2">
      <c r="B4565" s="229" t="str">
        <f>IFERROR(IF(ForbDraft!A4580&lt;&gt;"",ROW(ForbDraft!A4580),""),"")</f>
        <v/>
      </c>
      <c r="C4565" s="230" t="str">
        <f>IFERROR(IF(ForbDraft!A4580&lt;&gt;"",ForbDraft!A4580,""),"")</f>
        <v/>
      </c>
      <c r="D4565" s="230" t="str">
        <f t="shared" si="71"/>
        <v/>
      </c>
      <c r="E4565" s="230" t="str">
        <f>IFERROR(IF(ForbDraft!L4580&lt;&gt;"",ABS(ForbDraft!L4580),""),"")</f>
        <v/>
      </c>
      <c r="F4565" s="230" t="str">
        <f>IFERROR(IF(ForbDraft!K4580&lt;&gt;"",ForbDraft!K4580,""),"")</f>
        <v/>
      </c>
    </row>
    <row r="4566" spans="2:6" x14ac:dyDescent="0.2">
      <c r="B4566" s="229" t="str">
        <f>IFERROR(IF(ForbDraft!A4581&lt;&gt;"",ROW(ForbDraft!A4581),""),"")</f>
        <v/>
      </c>
      <c r="C4566" s="230" t="str">
        <f>IFERROR(IF(ForbDraft!A4581&lt;&gt;"",ForbDraft!A4581,""),"")</f>
        <v/>
      </c>
      <c r="D4566" s="230" t="str">
        <f t="shared" si="71"/>
        <v/>
      </c>
      <c r="E4566" s="230" t="str">
        <f>IFERROR(IF(ForbDraft!L4581&lt;&gt;"",ABS(ForbDraft!L4581),""),"")</f>
        <v/>
      </c>
      <c r="F4566" s="230" t="str">
        <f>IFERROR(IF(ForbDraft!K4581&lt;&gt;"",ForbDraft!K4581,""),"")</f>
        <v/>
      </c>
    </row>
    <row r="4567" spans="2:6" x14ac:dyDescent="0.2">
      <c r="B4567" s="229" t="str">
        <f>IFERROR(IF(ForbDraft!A4582&lt;&gt;"",ROW(ForbDraft!A4582),""),"")</f>
        <v/>
      </c>
      <c r="C4567" s="230" t="str">
        <f>IFERROR(IF(ForbDraft!A4582&lt;&gt;"",ForbDraft!A4582,""),"")</f>
        <v/>
      </c>
      <c r="D4567" s="230" t="str">
        <f t="shared" si="71"/>
        <v/>
      </c>
      <c r="E4567" s="230" t="str">
        <f>IFERROR(IF(ForbDraft!L4582&lt;&gt;"",ABS(ForbDraft!L4582),""),"")</f>
        <v/>
      </c>
      <c r="F4567" s="230" t="str">
        <f>IFERROR(IF(ForbDraft!K4582&lt;&gt;"",ForbDraft!K4582,""),"")</f>
        <v/>
      </c>
    </row>
    <row r="4568" spans="2:6" x14ac:dyDescent="0.2">
      <c r="B4568" s="229" t="str">
        <f>IFERROR(IF(ForbDraft!A4583&lt;&gt;"",ROW(ForbDraft!A4583),""),"")</f>
        <v/>
      </c>
      <c r="C4568" s="230" t="str">
        <f>IFERROR(IF(ForbDraft!A4583&lt;&gt;"",ForbDraft!A4583,""),"")</f>
        <v/>
      </c>
      <c r="D4568" s="230" t="str">
        <f t="shared" si="71"/>
        <v/>
      </c>
      <c r="E4568" s="230" t="str">
        <f>IFERROR(IF(ForbDraft!L4583&lt;&gt;"",ABS(ForbDraft!L4583),""),"")</f>
        <v/>
      </c>
      <c r="F4568" s="230" t="str">
        <f>IFERROR(IF(ForbDraft!K4583&lt;&gt;"",ForbDraft!K4583,""),"")</f>
        <v/>
      </c>
    </row>
    <row r="4569" spans="2:6" x14ac:dyDescent="0.2">
      <c r="B4569" s="229" t="str">
        <f>IFERROR(IF(ForbDraft!A4584&lt;&gt;"",ROW(ForbDraft!A4584),""),"")</f>
        <v/>
      </c>
      <c r="C4569" s="230" t="str">
        <f>IFERROR(IF(ForbDraft!A4584&lt;&gt;"",ForbDraft!A4584,""),"")</f>
        <v/>
      </c>
      <c r="D4569" s="230" t="str">
        <f t="shared" si="71"/>
        <v/>
      </c>
      <c r="E4569" s="230" t="str">
        <f>IFERROR(IF(ForbDraft!L4584&lt;&gt;"",ABS(ForbDraft!L4584),""),"")</f>
        <v/>
      </c>
      <c r="F4569" s="230" t="str">
        <f>IFERROR(IF(ForbDraft!K4584&lt;&gt;"",ForbDraft!K4584,""),"")</f>
        <v/>
      </c>
    </row>
    <row r="4570" spans="2:6" x14ac:dyDescent="0.2">
      <c r="B4570" s="229" t="str">
        <f>IFERROR(IF(ForbDraft!A4585&lt;&gt;"",ROW(ForbDraft!A4585),""),"")</f>
        <v/>
      </c>
      <c r="C4570" s="230" t="str">
        <f>IFERROR(IF(ForbDraft!A4585&lt;&gt;"",ForbDraft!A4585,""),"")</f>
        <v/>
      </c>
      <c r="D4570" s="230" t="str">
        <f t="shared" si="71"/>
        <v/>
      </c>
      <c r="E4570" s="230" t="str">
        <f>IFERROR(IF(ForbDraft!L4585&lt;&gt;"",ABS(ForbDraft!L4585),""),"")</f>
        <v/>
      </c>
      <c r="F4570" s="230" t="str">
        <f>IFERROR(IF(ForbDraft!K4585&lt;&gt;"",ForbDraft!K4585,""),"")</f>
        <v/>
      </c>
    </row>
    <row r="4571" spans="2:6" x14ac:dyDescent="0.2">
      <c r="B4571" s="229" t="str">
        <f>IFERROR(IF(ForbDraft!A4586&lt;&gt;"",ROW(ForbDraft!A4586),""),"")</f>
        <v/>
      </c>
      <c r="C4571" s="230" t="str">
        <f>IFERROR(IF(ForbDraft!A4586&lt;&gt;"",ForbDraft!A4586,""),"")</f>
        <v/>
      </c>
      <c r="D4571" s="230" t="str">
        <f t="shared" si="71"/>
        <v/>
      </c>
      <c r="E4571" s="230" t="str">
        <f>IFERROR(IF(ForbDraft!L4586&lt;&gt;"",ABS(ForbDraft!L4586),""),"")</f>
        <v/>
      </c>
      <c r="F4571" s="230" t="str">
        <f>IFERROR(IF(ForbDraft!K4586&lt;&gt;"",ForbDraft!K4586,""),"")</f>
        <v/>
      </c>
    </row>
    <row r="4572" spans="2:6" x14ac:dyDescent="0.2">
      <c r="B4572" s="229" t="str">
        <f>IFERROR(IF(ForbDraft!A4587&lt;&gt;"",ROW(ForbDraft!A4587),""),"")</f>
        <v/>
      </c>
      <c r="C4572" s="230" t="str">
        <f>IFERROR(IF(ForbDraft!A4587&lt;&gt;"",ForbDraft!A4587,""),"")</f>
        <v/>
      </c>
      <c r="D4572" s="230" t="str">
        <f t="shared" si="71"/>
        <v/>
      </c>
      <c r="E4572" s="230" t="str">
        <f>IFERROR(IF(ForbDraft!L4587&lt;&gt;"",ABS(ForbDraft!L4587),""),"")</f>
        <v/>
      </c>
      <c r="F4572" s="230" t="str">
        <f>IFERROR(IF(ForbDraft!K4587&lt;&gt;"",ForbDraft!K4587,""),"")</f>
        <v/>
      </c>
    </row>
    <row r="4573" spans="2:6" x14ac:dyDescent="0.2">
      <c r="B4573" s="229" t="str">
        <f>IFERROR(IF(ForbDraft!A4588&lt;&gt;"",ROW(ForbDraft!A4588),""),"")</f>
        <v/>
      </c>
      <c r="C4573" s="230" t="str">
        <f>IFERROR(IF(ForbDraft!A4588&lt;&gt;"",ForbDraft!A4588,""),"")</f>
        <v/>
      </c>
      <c r="D4573" s="230" t="str">
        <f t="shared" si="71"/>
        <v/>
      </c>
      <c r="E4573" s="230" t="str">
        <f>IFERROR(IF(ForbDraft!L4588&lt;&gt;"",ABS(ForbDraft!L4588),""),"")</f>
        <v/>
      </c>
      <c r="F4573" s="230" t="str">
        <f>IFERROR(IF(ForbDraft!K4588&lt;&gt;"",ForbDraft!K4588,""),"")</f>
        <v/>
      </c>
    </row>
    <row r="4574" spans="2:6" x14ac:dyDescent="0.2">
      <c r="B4574" s="229" t="str">
        <f>IFERROR(IF(ForbDraft!A4589&lt;&gt;"",ROW(ForbDraft!A4589),""),"")</f>
        <v/>
      </c>
      <c r="C4574" s="230" t="str">
        <f>IFERROR(IF(ForbDraft!A4589&lt;&gt;"",ForbDraft!A4589,""),"")</f>
        <v/>
      </c>
      <c r="D4574" s="230" t="str">
        <f t="shared" si="71"/>
        <v/>
      </c>
      <c r="E4574" s="230" t="str">
        <f>IFERROR(IF(ForbDraft!L4589&lt;&gt;"",ABS(ForbDraft!L4589),""),"")</f>
        <v/>
      </c>
      <c r="F4574" s="230" t="str">
        <f>IFERROR(IF(ForbDraft!K4589&lt;&gt;"",ForbDraft!K4589,""),"")</f>
        <v/>
      </c>
    </row>
    <row r="4575" spans="2:6" x14ac:dyDescent="0.2">
      <c r="B4575" s="229" t="str">
        <f>IFERROR(IF(ForbDraft!A4590&lt;&gt;"",ROW(ForbDraft!A4590),""),"")</f>
        <v/>
      </c>
      <c r="C4575" s="230" t="str">
        <f>IFERROR(IF(ForbDraft!A4590&lt;&gt;"",ForbDraft!A4590,""),"")</f>
        <v/>
      </c>
      <c r="D4575" s="230" t="str">
        <f t="shared" si="71"/>
        <v/>
      </c>
      <c r="E4575" s="230" t="str">
        <f>IFERROR(IF(ForbDraft!L4590&lt;&gt;"",ABS(ForbDraft!L4590),""),"")</f>
        <v/>
      </c>
      <c r="F4575" s="230" t="str">
        <f>IFERROR(IF(ForbDraft!K4590&lt;&gt;"",ForbDraft!K4590,""),"")</f>
        <v/>
      </c>
    </row>
    <row r="4576" spans="2:6" x14ac:dyDescent="0.2">
      <c r="B4576" s="229" t="str">
        <f>IFERROR(IF(ForbDraft!A4591&lt;&gt;"",ROW(ForbDraft!A4591),""),"")</f>
        <v/>
      </c>
      <c r="C4576" s="230" t="str">
        <f>IFERROR(IF(ForbDraft!A4591&lt;&gt;"",ForbDraft!A4591,""),"")</f>
        <v/>
      </c>
      <c r="D4576" s="230" t="str">
        <f t="shared" si="71"/>
        <v/>
      </c>
      <c r="E4576" s="230" t="str">
        <f>IFERROR(IF(ForbDraft!L4591&lt;&gt;"",ABS(ForbDraft!L4591),""),"")</f>
        <v/>
      </c>
      <c r="F4576" s="230" t="str">
        <f>IFERROR(IF(ForbDraft!K4591&lt;&gt;"",ForbDraft!K4591,""),"")</f>
        <v/>
      </c>
    </row>
    <row r="4577" spans="2:6" x14ac:dyDescent="0.2">
      <c r="B4577" s="229" t="str">
        <f>IFERROR(IF(ForbDraft!A4592&lt;&gt;"",ROW(ForbDraft!A4592),""),"")</f>
        <v/>
      </c>
      <c r="C4577" s="230" t="str">
        <f>IFERROR(IF(ForbDraft!A4592&lt;&gt;"",ForbDraft!A4592,""),"")</f>
        <v/>
      </c>
      <c r="D4577" s="230" t="str">
        <f t="shared" si="71"/>
        <v/>
      </c>
      <c r="E4577" s="230" t="str">
        <f>IFERROR(IF(ForbDraft!L4592&lt;&gt;"",ABS(ForbDraft!L4592),""),"")</f>
        <v/>
      </c>
      <c r="F4577" s="230" t="str">
        <f>IFERROR(IF(ForbDraft!K4592&lt;&gt;"",ForbDraft!K4592,""),"")</f>
        <v/>
      </c>
    </row>
    <row r="4578" spans="2:6" x14ac:dyDescent="0.2">
      <c r="B4578" s="229" t="str">
        <f>IFERROR(IF(ForbDraft!A4593&lt;&gt;"",ROW(ForbDraft!A4593),""),"")</f>
        <v/>
      </c>
      <c r="C4578" s="230" t="str">
        <f>IFERROR(IF(ForbDraft!A4593&lt;&gt;"",ForbDraft!A4593,""),"")</f>
        <v/>
      </c>
      <c r="D4578" s="230" t="str">
        <f t="shared" si="71"/>
        <v/>
      </c>
      <c r="E4578" s="230" t="str">
        <f>IFERROR(IF(ForbDraft!L4593&lt;&gt;"",ABS(ForbDraft!L4593),""),"")</f>
        <v/>
      </c>
      <c r="F4578" s="230" t="str">
        <f>IFERROR(IF(ForbDraft!K4593&lt;&gt;"",ForbDraft!K4593,""),"")</f>
        <v/>
      </c>
    </row>
    <row r="4579" spans="2:6" x14ac:dyDescent="0.2">
      <c r="B4579" s="229" t="str">
        <f>IFERROR(IF(ForbDraft!A4594&lt;&gt;"",ROW(ForbDraft!A4594),""),"")</f>
        <v/>
      </c>
      <c r="C4579" s="230" t="str">
        <f>IFERROR(IF(ForbDraft!A4594&lt;&gt;"",ForbDraft!A4594,""),"")</f>
        <v/>
      </c>
      <c r="D4579" s="230" t="str">
        <f t="shared" si="71"/>
        <v/>
      </c>
      <c r="E4579" s="230" t="str">
        <f>IFERROR(IF(ForbDraft!L4594&lt;&gt;"",ABS(ForbDraft!L4594),""),"")</f>
        <v/>
      </c>
      <c r="F4579" s="230" t="str">
        <f>IFERROR(IF(ForbDraft!K4594&lt;&gt;"",ForbDraft!K4594,""),"")</f>
        <v/>
      </c>
    </row>
    <row r="4580" spans="2:6" x14ac:dyDescent="0.2">
      <c r="B4580" s="229" t="str">
        <f>IFERROR(IF(ForbDraft!A4595&lt;&gt;"",ROW(ForbDraft!A4595),""),"")</f>
        <v/>
      </c>
      <c r="C4580" s="230" t="str">
        <f>IFERROR(IF(ForbDraft!A4595&lt;&gt;"",ForbDraft!A4595,""),"")</f>
        <v/>
      </c>
      <c r="D4580" s="230" t="str">
        <f t="shared" si="71"/>
        <v/>
      </c>
      <c r="E4580" s="230" t="str">
        <f>IFERROR(IF(ForbDraft!L4595&lt;&gt;"",ABS(ForbDraft!L4595),""),"")</f>
        <v/>
      </c>
      <c r="F4580" s="230" t="str">
        <f>IFERROR(IF(ForbDraft!K4595&lt;&gt;"",ForbDraft!K4595,""),"")</f>
        <v/>
      </c>
    </row>
    <row r="4581" spans="2:6" x14ac:dyDescent="0.2">
      <c r="B4581" s="229" t="str">
        <f>IFERROR(IF(ForbDraft!A4596&lt;&gt;"",ROW(ForbDraft!A4596),""),"")</f>
        <v/>
      </c>
      <c r="C4581" s="230" t="str">
        <f>IFERROR(IF(ForbDraft!A4596&lt;&gt;"",ForbDraft!A4596,""),"")</f>
        <v/>
      </c>
      <c r="D4581" s="230" t="str">
        <f t="shared" si="71"/>
        <v/>
      </c>
      <c r="E4581" s="230" t="str">
        <f>IFERROR(IF(ForbDraft!L4596&lt;&gt;"",ABS(ForbDraft!L4596),""),"")</f>
        <v/>
      </c>
      <c r="F4581" s="230" t="str">
        <f>IFERROR(IF(ForbDraft!K4596&lt;&gt;"",ForbDraft!K4596,""),"")</f>
        <v/>
      </c>
    </row>
    <row r="4582" spans="2:6" x14ac:dyDescent="0.2">
      <c r="B4582" s="229" t="str">
        <f>IFERROR(IF(ForbDraft!A4597&lt;&gt;"",ROW(ForbDraft!A4597),""),"")</f>
        <v/>
      </c>
      <c r="C4582" s="230" t="str">
        <f>IFERROR(IF(ForbDraft!A4597&lt;&gt;"",ForbDraft!A4597,""),"")</f>
        <v/>
      </c>
      <c r="D4582" s="230" t="str">
        <f t="shared" si="71"/>
        <v/>
      </c>
      <c r="E4582" s="230" t="str">
        <f>IFERROR(IF(ForbDraft!L4597&lt;&gt;"",ABS(ForbDraft!L4597),""),"")</f>
        <v/>
      </c>
      <c r="F4582" s="230" t="str">
        <f>IFERROR(IF(ForbDraft!K4597&lt;&gt;"",ForbDraft!K4597,""),"")</f>
        <v/>
      </c>
    </row>
    <row r="4583" spans="2:6" x14ac:dyDescent="0.2">
      <c r="B4583" s="229" t="str">
        <f>IFERROR(IF(ForbDraft!A4598&lt;&gt;"",ROW(ForbDraft!A4598),""),"")</f>
        <v/>
      </c>
      <c r="C4583" s="230" t="str">
        <f>IFERROR(IF(ForbDraft!A4598&lt;&gt;"",ForbDraft!A4598,""),"")</f>
        <v/>
      </c>
      <c r="D4583" s="230" t="str">
        <f t="shared" si="71"/>
        <v/>
      </c>
      <c r="E4583" s="230" t="str">
        <f>IFERROR(IF(ForbDraft!L4598&lt;&gt;"",ABS(ForbDraft!L4598),""),"")</f>
        <v/>
      </c>
      <c r="F4583" s="230" t="str">
        <f>IFERROR(IF(ForbDraft!K4598&lt;&gt;"",ForbDraft!K4598,""),"")</f>
        <v/>
      </c>
    </row>
    <row r="4584" spans="2:6" x14ac:dyDescent="0.2">
      <c r="B4584" s="229" t="str">
        <f>IFERROR(IF(ForbDraft!A4599&lt;&gt;"",ROW(ForbDraft!A4599),""),"")</f>
        <v/>
      </c>
      <c r="C4584" s="230" t="str">
        <f>IFERROR(IF(ForbDraft!A4599&lt;&gt;"",ForbDraft!A4599,""),"")</f>
        <v/>
      </c>
      <c r="D4584" s="230" t="str">
        <f t="shared" si="71"/>
        <v/>
      </c>
      <c r="E4584" s="230" t="str">
        <f>IFERROR(IF(ForbDraft!L4599&lt;&gt;"",ABS(ForbDraft!L4599),""),"")</f>
        <v/>
      </c>
      <c r="F4584" s="230" t="str">
        <f>IFERROR(IF(ForbDraft!K4599&lt;&gt;"",ForbDraft!K4599,""),"")</f>
        <v/>
      </c>
    </row>
    <row r="4585" spans="2:6" x14ac:dyDescent="0.2">
      <c r="B4585" s="229" t="str">
        <f>IFERROR(IF(ForbDraft!A4600&lt;&gt;"",ROW(ForbDraft!A4600),""),"")</f>
        <v/>
      </c>
      <c r="C4585" s="230" t="str">
        <f>IFERROR(IF(ForbDraft!A4600&lt;&gt;"",ForbDraft!A4600,""),"")</f>
        <v/>
      </c>
      <c r="D4585" s="230" t="str">
        <f t="shared" si="71"/>
        <v/>
      </c>
      <c r="E4585" s="230" t="str">
        <f>IFERROR(IF(ForbDraft!L4600&lt;&gt;"",ABS(ForbDraft!L4600),""),"")</f>
        <v/>
      </c>
      <c r="F4585" s="230" t="str">
        <f>IFERROR(IF(ForbDraft!K4600&lt;&gt;"",ForbDraft!K4600,""),"")</f>
        <v/>
      </c>
    </row>
    <row r="4586" spans="2:6" x14ac:dyDescent="0.2">
      <c r="B4586" s="229" t="str">
        <f>IFERROR(IF(ForbDraft!A4601&lt;&gt;"",ROW(ForbDraft!A4601),""),"")</f>
        <v/>
      </c>
      <c r="C4586" s="230" t="str">
        <f>IFERROR(IF(ForbDraft!A4601&lt;&gt;"",ForbDraft!A4601,""),"")</f>
        <v/>
      </c>
      <c r="D4586" s="230" t="str">
        <f t="shared" si="71"/>
        <v/>
      </c>
      <c r="E4586" s="230" t="str">
        <f>IFERROR(IF(ForbDraft!L4601&lt;&gt;"",ABS(ForbDraft!L4601),""),"")</f>
        <v/>
      </c>
      <c r="F4586" s="230" t="str">
        <f>IFERROR(IF(ForbDraft!K4601&lt;&gt;"",ForbDraft!K4601,""),"")</f>
        <v/>
      </c>
    </row>
    <row r="4587" spans="2:6" x14ac:dyDescent="0.2">
      <c r="B4587" s="229" t="str">
        <f>IFERROR(IF(ForbDraft!A4602&lt;&gt;"",ROW(ForbDraft!A4602),""),"")</f>
        <v/>
      </c>
      <c r="C4587" s="230" t="str">
        <f>IFERROR(IF(ForbDraft!A4602&lt;&gt;"",ForbDraft!A4602,""),"")</f>
        <v/>
      </c>
      <c r="D4587" s="230" t="str">
        <f t="shared" si="71"/>
        <v/>
      </c>
      <c r="E4587" s="230" t="str">
        <f>IFERROR(IF(ForbDraft!L4602&lt;&gt;"",ABS(ForbDraft!L4602),""),"")</f>
        <v/>
      </c>
      <c r="F4587" s="230" t="str">
        <f>IFERROR(IF(ForbDraft!K4602&lt;&gt;"",ForbDraft!K4602,""),"")</f>
        <v/>
      </c>
    </row>
    <row r="4588" spans="2:6" x14ac:dyDescent="0.2">
      <c r="B4588" s="229" t="str">
        <f>IFERROR(IF(ForbDraft!A4603&lt;&gt;"",ROW(ForbDraft!A4603),""),"")</f>
        <v/>
      </c>
      <c r="C4588" s="230" t="str">
        <f>IFERROR(IF(ForbDraft!A4603&lt;&gt;"",ForbDraft!A4603,""),"")</f>
        <v/>
      </c>
      <c r="D4588" s="230" t="str">
        <f t="shared" si="71"/>
        <v/>
      </c>
      <c r="E4588" s="230" t="str">
        <f>IFERROR(IF(ForbDraft!L4603&lt;&gt;"",ABS(ForbDraft!L4603),""),"")</f>
        <v/>
      </c>
      <c r="F4588" s="230" t="str">
        <f>IFERROR(IF(ForbDraft!K4603&lt;&gt;"",ForbDraft!K4603,""),"")</f>
        <v/>
      </c>
    </row>
    <row r="4589" spans="2:6" x14ac:dyDescent="0.2">
      <c r="B4589" s="229" t="str">
        <f>IFERROR(IF(ForbDraft!A4604&lt;&gt;"",ROW(ForbDraft!A4604),""),"")</f>
        <v/>
      </c>
      <c r="C4589" s="230" t="str">
        <f>IFERROR(IF(ForbDraft!A4604&lt;&gt;"",ForbDraft!A4604,""),"")</f>
        <v/>
      </c>
      <c r="D4589" s="230" t="str">
        <f t="shared" si="71"/>
        <v/>
      </c>
      <c r="E4589" s="230" t="str">
        <f>IFERROR(IF(ForbDraft!L4604&lt;&gt;"",ABS(ForbDraft!L4604),""),"")</f>
        <v/>
      </c>
      <c r="F4589" s="230" t="str">
        <f>IFERROR(IF(ForbDraft!K4604&lt;&gt;"",ForbDraft!K4604,""),"")</f>
        <v/>
      </c>
    </row>
    <row r="4590" spans="2:6" x14ac:dyDescent="0.2">
      <c r="B4590" s="229" t="str">
        <f>IFERROR(IF(ForbDraft!A4605&lt;&gt;"",ROW(ForbDraft!A4605),""),"")</f>
        <v/>
      </c>
      <c r="C4590" s="230" t="str">
        <f>IFERROR(IF(ForbDraft!A4605&lt;&gt;"",ForbDraft!A4605,""),"")</f>
        <v/>
      </c>
      <c r="D4590" s="230" t="str">
        <f t="shared" si="71"/>
        <v/>
      </c>
      <c r="E4590" s="230" t="str">
        <f>IFERROR(IF(ForbDraft!L4605&lt;&gt;"",ABS(ForbDraft!L4605),""),"")</f>
        <v/>
      </c>
      <c r="F4590" s="230" t="str">
        <f>IFERROR(IF(ForbDraft!K4605&lt;&gt;"",ForbDraft!K4605,""),"")</f>
        <v/>
      </c>
    </row>
    <row r="4591" spans="2:6" x14ac:dyDescent="0.2">
      <c r="B4591" s="229" t="str">
        <f>IFERROR(IF(ForbDraft!A4606&lt;&gt;"",ROW(ForbDraft!A4606),""),"")</f>
        <v/>
      </c>
      <c r="C4591" s="230" t="str">
        <f>IFERROR(IF(ForbDraft!A4606&lt;&gt;"",ForbDraft!A4606,""),"")</f>
        <v/>
      </c>
      <c r="D4591" s="230" t="str">
        <f t="shared" si="71"/>
        <v/>
      </c>
      <c r="E4591" s="230" t="str">
        <f>IFERROR(IF(ForbDraft!L4606&lt;&gt;"",ABS(ForbDraft!L4606),""),"")</f>
        <v/>
      </c>
      <c r="F4591" s="230" t="str">
        <f>IFERROR(IF(ForbDraft!K4606&lt;&gt;"",ForbDraft!K4606,""),"")</f>
        <v/>
      </c>
    </row>
    <row r="4592" spans="2:6" x14ac:dyDescent="0.2">
      <c r="B4592" s="229" t="str">
        <f>IFERROR(IF(ForbDraft!A4607&lt;&gt;"",ROW(ForbDraft!A4607),""),"")</f>
        <v/>
      </c>
      <c r="C4592" s="230" t="str">
        <f>IFERROR(IF(ForbDraft!A4607&lt;&gt;"",ForbDraft!A4607,""),"")</f>
        <v/>
      </c>
      <c r="D4592" s="230" t="str">
        <f t="shared" si="71"/>
        <v/>
      </c>
      <c r="E4592" s="230" t="str">
        <f>IFERROR(IF(ForbDraft!L4607&lt;&gt;"",ABS(ForbDraft!L4607),""),"")</f>
        <v/>
      </c>
      <c r="F4592" s="230" t="str">
        <f>IFERROR(IF(ForbDraft!K4607&lt;&gt;"",ForbDraft!K4607,""),"")</f>
        <v/>
      </c>
    </row>
    <row r="4593" spans="2:6" x14ac:dyDescent="0.2">
      <c r="B4593" s="229" t="str">
        <f>IFERROR(IF(ForbDraft!A4608&lt;&gt;"",ROW(ForbDraft!A4608),""),"")</f>
        <v/>
      </c>
      <c r="C4593" s="230" t="str">
        <f>IFERROR(IF(ForbDraft!A4608&lt;&gt;"",ForbDraft!A4608,""),"")</f>
        <v/>
      </c>
      <c r="D4593" s="230" t="str">
        <f t="shared" si="71"/>
        <v/>
      </c>
      <c r="E4593" s="230" t="str">
        <f>IFERROR(IF(ForbDraft!L4608&lt;&gt;"",ABS(ForbDraft!L4608),""),"")</f>
        <v/>
      </c>
      <c r="F4593" s="230" t="str">
        <f>IFERROR(IF(ForbDraft!K4608&lt;&gt;"",ForbDraft!K4608,""),"")</f>
        <v/>
      </c>
    </row>
    <row r="4594" spans="2:6" x14ac:dyDescent="0.2">
      <c r="B4594" s="229" t="str">
        <f>IFERROR(IF(ForbDraft!A4609&lt;&gt;"",ROW(ForbDraft!A4609),""),"")</f>
        <v/>
      </c>
      <c r="C4594" s="230" t="str">
        <f>IFERROR(IF(ForbDraft!A4609&lt;&gt;"",ForbDraft!A4609,""),"")</f>
        <v/>
      </c>
      <c r="D4594" s="230" t="str">
        <f t="shared" si="71"/>
        <v/>
      </c>
      <c r="E4594" s="230" t="str">
        <f>IFERROR(IF(ForbDraft!L4609&lt;&gt;"",ABS(ForbDraft!L4609),""),"")</f>
        <v/>
      </c>
      <c r="F4594" s="230" t="str">
        <f>IFERROR(IF(ForbDraft!K4609&lt;&gt;"",ForbDraft!K4609,""),"")</f>
        <v/>
      </c>
    </row>
    <row r="4595" spans="2:6" x14ac:dyDescent="0.2">
      <c r="B4595" s="229" t="str">
        <f>IFERROR(IF(ForbDraft!A4610&lt;&gt;"",ROW(ForbDraft!A4610),""),"")</f>
        <v/>
      </c>
      <c r="C4595" s="230" t="str">
        <f>IFERROR(IF(ForbDraft!A4610&lt;&gt;"",ForbDraft!A4610,""),"")</f>
        <v/>
      </c>
      <c r="D4595" s="230" t="str">
        <f t="shared" si="71"/>
        <v/>
      </c>
      <c r="E4595" s="230" t="str">
        <f>IFERROR(IF(ForbDraft!L4610&lt;&gt;"",ABS(ForbDraft!L4610),""),"")</f>
        <v/>
      </c>
      <c r="F4595" s="230" t="str">
        <f>IFERROR(IF(ForbDraft!K4610&lt;&gt;"",ForbDraft!K4610,""),"")</f>
        <v/>
      </c>
    </row>
    <row r="4596" spans="2:6" x14ac:dyDescent="0.2">
      <c r="B4596" s="229" t="str">
        <f>IFERROR(IF(ForbDraft!A4611&lt;&gt;"",ROW(ForbDraft!A4611),""),"")</f>
        <v/>
      </c>
      <c r="C4596" s="230" t="str">
        <f>IFERROR(IF(ForbDraft!A4611&lt;&gt;"",ForbDraft!A4611,""),"")</f>
        <v/>
      </c>
      <c r="D4596" s="230" t="str">
        <f t="shared" si="71"/>
        <v/>
      </c>
      <c r="E4596" s="230" t="str">
        <f>IFERROR(IF(ForbDraft!L4611&lt;&gt;"",ABS(ForbDraft!L4611),""),"")</f>
        <v/>
      </c>
      <c r="F4596" s="230" t="str">
        <f>IFERROR(IF(ForbDraft!K4611&lt;&gt;"",ForbDraft!K4611,""),"")</f>
        <v/>
      </c>
    </row>
    <row r="4597" spans="2:6" x14ac:dyDescent="0.2">
      <c r="B4597" s="229" t="str">
        <f>IFERROR(IF(ForbDraft!A4612&lt;&gt;"",ROW(ForbDraft!A4612),""),"")</f>
        <v/>
      </c>
      <c r="C4597" s="230" t="str">
        <f>IFERROR(IF(ForbDraft!A4612&lt;&gt;"",ForbDraft!A4612,""),"")</f>
        <v/>
      </c>
      <c r="D4597" s="230" t="str">
        <f t="shared" si="71"/>
        <v/>
      </c>
      <c r="E4597" s="230" t="str">
        <f>IFERROR(IF(ForbDraft!L4612&lt;&gt;"",ABS(ForbDraft!L4612),""),"")</f>
        <v/>
      </c>
      <c r="F4597" s="230" t="str">
        <f>IFERROR(IF(ForbDraft!K4612&lt;&gt;"",ForbDraft!K4612,""),"")</f>
        <v/>
      </c>
    </row>
    <row r="4598" spans="2:6" x14ac:dyDescent="0.2">
      <c r="B4598" s="229" t="str">
        <f>IFERROR(IF(ForbDraft!A4613&lt;&gt;"",ROW(ForbDraft!A4613),""),"")</f>
        <v/>
      </c>
      <c r="C4598" s="230" t="str">
        <f>IFERROR(IF(ForbDraft!A4613&lt;&gt;"",ForbDraft!A4613,""),"")</f>
        <v/>
      </c>
      <c r="D4598" s="230" t="str">
        <f t="shared" si="71"/>
        <v/>
      </c>
      <c r="E4598" s="230" t="str">
        <f>IFERROR(IF(ForbDraft!L4613&lt;&gt;"",ABS(ForbDraft!L4613),""),"")</f>
        <v/>
      </c>
      <c r="F4598" s="230" t="str">
        <f>IFERROR(IF(ForbDraft!K4613&lt;&gt;"",ForbDraft!K4613,""),"")</f>
        <v/>
      </c>
    </row>
    <row r="4599" spans="2:6" x14ac:dyDescent="0.2">
      <c r="B4599" s="229" t="str">
        <f>IFERROR(IF(ForbDraft!A4614&lt;&gt;"",ROW(ForbDraft!A4614),""),"")</f>
        <v/>
      </c>
      <c r="C4599" s="230" t="str">
        <f>IFERROR(IF(ForbDraft!A4614&lt;&gt;"",ForbDraft!A4614,""),"")</f>
        <v/>
      </c>
      <c r="D4599" s="230" t="str">
        <f t="shared" si="71"/>
        <v/>
      </c>
      <c r="E4599" s="230" t="str">
        <f>IFERROR(IF(ForbDraft!L4614&lt;&gt;"",ABS(ForbDraft!L4614),""),"")</f>
        <v/>
      </c>
      <c r="F4599" s="230" t="str">
        <f>IFERROR(IF(ForbDraft!K4614&lt;&gt;"",ForbDraft!K4614,""),"")</f>
        <v/>
      </c>
    </row>
    <row r="4600" spans="2:6" x14ac:dyDescent="0.2">
      <c r="B4600" s="229" t="str">
        <f>IFERROR(IF(ForbDraft!A4615&lt;&gt;"",ROW(ForbDraft!A4615),""),"")</f>
        <v/>
      </c>
      <c r="C4600" s="230" t="str">
        <f>IFERROR(IF(ForbDraft!A4615&lt;&gt;"",ForbDraft!A4615,""),"")</f>
        <v/>
      </c>
      <c r="D4600" s="230" t="str">
        <f t="shared" si="71"/>
        <v/>
      </c>
      <c r="E4600" s="230" t="str">
        <f>IFERROR(IF(ForbDraft!L4615&lt;&gt;"",ABS(ForbDraft!L4615),""),"")</f>
        <v/>
      </c>
      <c r="F4600" s="230" t="str">
        <f>IFERROR(IF(ForbDraft!K4615&lt;&gt;"",ForbDraft!K4615,""),"")</f>
        <v/>
      </c>
    </row>
    <row r="4601" spans="2:6" x14ac:dyDescent="0.2">
      <c r="B4601" s="229" t="str">
        <f>IFERROR(IF(ForbDraft!A4616&lt;&gt;"",ROW(ForbDraft!A4616),""),"")</f>
        <v/>
      </c>
      <c r="C4601" s="230" t="str">
        <f>IFERROR(IF(ForbDraft!A4616&lt;&gt;"",ForbDraft!A4616,""),"")</f>
        <v/>
      </c>
      <c r="D4601" s="230" t="str">
        <f t="shared" si="71"/>
        <v/>
      </c>
      <c r="E4601" s="230" t="str">
        <f>IFERROR(IF(ForbDraft!L4616&lt;&gt;"",ABS(ForbDraft!L4616),""),"")</f>
        <v/>
      </c>
      <c r="F4601" s="230" t="str">
        <f>IFERROR(IF(ForbDraft!K4616&lt;&gt;"",ForbDraft!K4616,""),"")</f>
        <v/>
      </c>
    </row>
    <row r="4602" spans="2:6" x14ac:dyDescent="0.2">
      <c r="B4602" s="229" t="str">
        <f>IFERROR(IF(ForbDraft!A4617&lt;&gt;"",ROW(ForbDraft!A4617),""),"")</f>
        <v/>
      </c>
      <c r="C4602" s="230" t="str">
        <f>IFERROR(IF(ForbDraft!A4617&lt;&gt;"",ForbDraft!A4617,""),"")</f>
        <v/>
      </c>
      <c r="D4602" s="230" t="str">
        <f t="shared" si="71"/>
        <v/>
      </c>
      <c r="E4602" s="230" t="str">
        <f>IFERROR(IF(ForbDraft!L4617&lt;&gt;"",ABS(ForbDraft!L4617),""),"")</f>
        <v/>
      </c>
      <c r="F4602" s="230" t="str">
        <f>IFERROR(IF(ForbDraft!K4617&lt;&gt;"",ForbDraft!K4617,""),"")</f>
        <v/>
      </c>
    </row>
    <row r="4603" spans="2:6" x14ac:dyDescent="0.2">
      <c r="B4603" s="229" t="str">
        <f>IFERROR(IF(ForbDraft!A4618&lt;&gt;"",ROW(ForbDraft!A4618),""),"")</f>
        <v/>
      </c>
      <c r="C4603" s="230" t="str">
        <f>IFERROR(IF(ForbDraft!A4618&lt;&gt;"",ForbDraft!A4618,""),"")</f>
        <v/>
      </c>
      <c r="D4603" s="230" t="str">
        <f t="shared" si="71"/>
        <v/>
      </c>
      <c r="E4603" s="230" t="str">
        <f>IFERROR(IF(ForbDraft!L4618&lt;&gt;"",ABS(ForbDraft!L4618),""),"")</f>
        <v/>
      </c>
      <c r="F4603" s="230" t="str">
        <f>IFERROR(IF(ForbDraft!K4618&lt;&gt;"",ForbDraft!K4618,""),"")</f>
        <v/>
      </c>
    </row>
    <row r="4604" spans="2:6" x14ac:dyDescent="0.2">
      <c r="B4604" s="229" t="str">
        <f>IFERROR(IF(ForbDraft!A4619&lt;&gt;"",ROW(ForbDraft!A4619),""),"")</f>
        <v/>
      </c>
      <c r="C4604" s="230" t="str">
        <f>IFERROR(IF(ForbDraft!A4619&lt;&gt;"",ForbDraft!A4619,""),"")</f>
        <v/>
      </c>
      <c r="D4604" s="230" t="str">
        <f t="shared" si="71"/>
        <v/>
      </c>
      <c r="E4604" s="230" t="str">
        <f>IFERROR(IF(ForbDraft!L4619&lt;&gt;"",ABS(ForbDraft!L4619),""),"")</f>
        <v/>
      </c>
      <c r="F4604" s="230" t="str">
        <f>IFERROR(IF(ForbDraft!K4619&lt;&gt;"",ForbDraft!K4619,""),"")</f>
        <v/>
      </c>
    </row>
    <row r="4605" spans="2:6" x14ac:dyDescent="0.2">
      <c r="B4605" s="229" t="str">
        <f>IFERROR(IF(ForbDraft!A4620&lt;&gt;"",ROW(ForbDraft!A4620),""),"")</f>
        <v/>
      </c>
      <c r="C4605" s="230" t="str">
        <f>IFERROR(IF(ForbDraft!A4620&lt;&gt;"",ForbDraft!A4620,""),"")</f>
        <v/>
      </c>
      <c r="D4605" s="230" t="str">
        <f t="shared" si="71"/>
        <v/>
      </c>
      <c r="E4605" s="230" t="str">
        <f>IFERROR(IF(ForbDraft!L4620&lt;&gt;"",ABS(ForbDraft!L4620),""),"")</f>
        <v/>
      </c>
      <c r="F4605" s="230" t="str">
        <f>IFERROR(IF(ForbDraft!K4620&lt;&gt;"",ForbDraft!K4620,""),"")</f>
        <v/>
      </c>
    </row>
    <row r="4606" spans="2:6" x14ac:dyDescent="0.2">
      <c r="B4606" s="229" t="str">
        <f>IFERROR(IF(ForbDraft!A4621&lt;&gt;"",ROW(ForbDraft!A4621),""),"")</f>
        <v/>
      </c>
      <c r="C4606" s="230" t="str">
        <f>IFERROR(IF(ForbDraft!A4621&lt;&gt;"",ForbDraft!A4621,""),"")</f>
        <v/>
      </c>
      <c r="D4606" s="230" t="str">
        <f t="shared" si="71"/>
        <v/>
      </c>
      <c r="E4606" s="230" t="str">
        <f>IFERROR(IF(ForbDraft!L4621&lt;&gt;"",ABS(ForbDraft!L4621),""),"")</f>
        <v/>
      </c>
      <c r="F4606" s="230" t="str">
        <f>IFERROR(IF(ForbDraft!K4621&lt;&gt;"",ForbDraft!K4621,""),"")</f>
        <v/>
      </c>
    </row>
    <row r="4607" spans="2:6" x14ac:dyDescent="0.2">
      <c r="B4607" s="229" t="str">
        <f>IFERROR(IF(ForbDraft!A4622&lt;&gt;"",ROW(ForbDraft!A4622),""),"")</f>
        <v/>
      </c>
      <c r="C4607" s="230" t="str">
        <f>IFERROR(IF(ForbDraft!A4622&lt;&gt;"",ForbDraft!A4622,""),"")</f>
        <v/>
      </c>
      <c r="D4607" s="230" t="str">
        <f t="shared" si="71"/>
        <v/>
      </c>
      <c r="E4607" s="230" t="str">
        <f>IFERROR(IF(ForbDraft!L4622&lt;&gt;"",ABS(ForbDraft!L4622),""),"")</f>
        <v/>
      </c>
      <c r="F4607" s="230" t="str">
        <f>IFERROR(IF(ForbDraft!K4622&lt;&gt;"",ForbDraft!K4622,""),"")</f>
        <v/>
      </c>
    </row>
    <row r="4608" spans="2:6" x14ac:dyDescent="0.2">
      <c r="B4608" s="229" t="str">
        <f>IFERROR(IF(ForbDraft!A4623&lt;&gt;"",ROW(ForbDraft!A4623),""),"")</f>
        <v/>
      </c>
      <c r="C4608" s="230" t="str">
        <f>IFERROR(IF(ForbDraft!A4623&lt;&gt;"",ForbDraft!A4623,""),"")</f>
        <v/>
      </c>
      <c r="D4608" s="230" t="str">
        <f t="shared" si="71"/>
        <v/>
      </c>
      <c r="E4608" s="230" t="str">
        <f>IFERROR(IF(ForbDraft!L4623&lt;&gt;"",ABS(ForbDraft!L4623),""),"")</f>
        <v/>
      </c>
      <c r="F4608" s="230" t="str">
        <f>IFERROR(IF(ForbDraft!K4623&lt;&gt;"",ForbDraft!K4623,""),"")</f>
        <v/>
      </c>
    </row>
    <row r="4609" spans="2:6" x14ac:dyDescent="0.2">
      <c r="B4609" s="229" t="str">
        <f>IFERROR(IF(ForbDraft!A4624&lt;&gt;"",ROW(ForbDraft!A4624),""),"")</f>
        <v/>
      </c>
      <c r="C4609" s="230" t="str">
        <f>IFERROR(IF(ForbDraft!A4624&lt;&gt;"",ForbDraft!A4624,""),"")</f>
        <v/>
      </c>
      <c r="D4609" s="230" t="str">
        <f t="shared" si="71"/>
        <v/>
      </c>
      <c r="E4609" s="230" t="str">
        <f>IFERROR(IF(ForbDraft!L4624&lt;&gt;"",ABS(ForbDraft!L4624),""),"")</f>
        <v/>
      </c>
      <c r="F4609" s="230" t="str">
        <f>IFERROR(IF(ForbDraft!K4624&lt;&gt;"",ForbDraft!K4624,""),"")</f>
        <v/>
      </c>
    </row>
    <row r="4610" spans="2:6" x14ac:dyDescent="0.2">
      <c r="B4610" s="229" t="str">
        <f>IFERROR(IF(ForbDraft!A4625&lt;&gt;"",ROW(ForbDraft!A4625),""),"")</f>
        <v/>
      </c>
      <c r="C4610" s="230" t="str">
        <f>IFERROR(IF(ForbDraft!A4625&lt;&gt;"",ForbDraft!A4625,""),"")</f>
        <v/>
      </c>
      <c r="D4610" s="230" t="str">
        <f t="shared" si="71"/>
        <v/>
      </c>
      <c r="E4610" s="230" t="str">
        <f>IFERROR(IF(ForbDraft!L4625&lt;&gt;"",ABS(ForbDraft!L4625),""),"")</f>
        <v/>
      </c>
      <c r="F4610" s="230" t="str">
        <f>IFERROR(IF(ForbDraft!K4625&lt;&gt;"",ForbDraft!K4625,""),"")</f>
        <v/>
      </c>
    </row>
    <row r="4611" spans="2:6" x14ac:dyDescent="0.2">
      <c r="B4611" s="229" t="str">
        <f>IFERROR(IF(ForbDraft!A4626&lt;&gt;"",ROW(ForbDraft!A4626),""),"")</f>
        <v/>
      </c>
      <c r="C4611" s="230" t="str">
        <f>IFERROR(IF(ForbDraft!A4626&lt;&gt;"",ForbDraft!A4626,""),"")</f>
        <v/>
      </c>
      <c r="D4611" s="230" t="str">
        <f t="shared" ref="D4611:D4674" si="72">IF(F4611="pH לבדיקת גבול","pH",F4611)</f>
        <v/>
      </c>
      <c r="E4611" s="230" t="str">
        <f>IFERROR(IF(ForbDraft!L4626&lt;&gt;"",ABS(ForbDraft!L4626),""),"")</f>
        <v/>
      </c>
      <c r="F4611" s="230" t="str">
        <f>IFERROR(IF(ForbDraft!K4626&lt;&gt;"",ForbDraft!K4626,""),"")</f>
        <v/>
      </c>
    </row>
    <row r="4612" spans="2:6" x14ac:dyDescent="0.2">
      <c r="B4612" s="229" t="str">
        <f>IFERROR(IF(ForbDraft!A4627&lt;&gt;"",ROW(ForbDraft!A4627),""),"")</f>
        <v/>
      </c>
      <c r="C4612" s="230" t="str">
        <f>IFERROR(IF(ForbDraft!A4627&lt;&gt;"",ForbDraft!A4627,""),"")</f>
        <v/>
      </c>
      <c r="D4612" s="230" t="str">
        <f t="shared" si="72"/>
        <v/>
      </c>
      <c r="E4612" s="230" t="str">
        <f>IFERROR(IF(ForbDraft!L4627&lt;&gt;"",ABS(ForbDraft!L4627),""),"")</f>
        <v/>
      </c>
      <c r="F4612" s="230" t="str">
        <f>IFERROR(IF(ForbDraft!K4627&lt;&gt;"",ForbDraft!K4627,""),"")</f>
        <v/>
      </c>
    </row>
    <row r="4613" spans="2:6" x14ac:dyDescent="0.2">
      <c r="B4613" s="229" t="str">
        <f>IFERROR(IF(ForbDraft!A4628&lt;&gt;"",ROW(ForbDraft!A4628),""),"")</f>
        <v/>
      </c>
      <c r="C4613" s="230" t="str">
        <f>IFERROR(IF(ForbDraft!A4628&lt;&gt;"",ForbDraft!A4628,""),"")</f>
        <v/>
      </c>
      <c r="D4613" s="230" t="str">
        <f t="shared" si="72"/>
        <v/>
      </c>
      <c r="E4613" s="230" t="str">
        <f>IFERROR(IF(ForbDraft!L4628&lt;&gt;"",ABS(ForbDraft!L4628),""),"")</f>
        <v/>
      </c>
      <c r="F4613" s="230" t="str">
        <f>IFERROR(IF(ForbDraft!K4628&lt;&gt;"",ForbDraft!K4628,""),"")</f>
        <v/>
      </c>
    </row>
    <row r="4614" spans="2:6" x14ac:dyDescent="0.2">
      <c r="B4614" s="229" t="str">
        <f>IFERROR(IF(ForbDraft!A4629&lt;&gt;"",ROW(ForbDraft!A4629),""),"")</f>
        <v/>
      </c>
      <c r="C4614" s="230" t="str">
        <f>IFERROR(IF(ForbDraft!A4629&lt;&gt;"",ForbDraft!A4629,""),"")</f>
        <v/>
      </c>
      <c r="D4614" s="230" t="str">
        <f t="shared" si="72"/>
        <v/>
      </c>
      <c r="E4614" s="230" t="str">
        <f>IFERROR(IF(ForbDraft!L4629&lt;&gt;"",ABS(ForbDraft!L4629),""),"")</f>
        <v/>
      </c>
      <c r="F4614" s="230" t="str">
        <f>IFERROR(IF(ForbDraft!K4629&lt;&gt;"",ForbDraft!K4629,""),"")</f>
        <v/>
      </c>
    </row>
    <row r="4615" spans="2:6" x14ac:dyDescent="0.2">
      <c r="B4615" s="229" t="str">
        <f>IFERROR(IF(ForbDraft!A4630&lt;&gt;"",ROW(ForbDraft!A4630),""),"")</f>
        <v/>
      </c>
      <c r="C4615" s="230" t="str">
        <f>IFERROR(IF(ForbDraft!A4630&lt;&gt;"",ForbDraft!A4630,""),"")</f>
        <v/>
      </c>
      <c r="D4615" s="230" t="str">
        <f t="shared" si="72"/>
        <v/>
      </c>
      <c r="E4615" s="230" t="str">
        <f>IFERROR(IF(ForbDraft!L4630&lt;&gt;"",ABS(ForbDraft!L4630),""),"")</f>
        <v/>
      </c>
      <c r="F4615" s="230" t="str">
        <f>IFERROR(IF(ForbDraft!K4630&lt;&gt;"",ForbDraft!K4630,""),"")</f>
        <v/>
      </c>
    </row>
    <row r="4616" spans="2:6" x14ac:dyDescent="0.2">
      <c r="B4616" s="229" t="str">
        <f>IFERROR(IF(ForbDraft!A4631&lt;&gt;"",ROW(ForbDraft!A4631),""),"")</f>
        <v/>
      </c>
      <c r="C4616" s="230" t="str">
        <f>IFERROR(IF(ForbDraft!A4631&lt;&gt;"",ForbDraft!A4631,""),"")</f>
        <v/>
      </c>
      <c r="D4616" s="230" t="str">
        <f t="shared" si="72"/>
        <v/>
      </c>
      <c r="E4616" s="230" t="str">
        <f>IFERROR(IF(ForbDraft!L4631&lt;&gt;"",ABS(ForbDraft!L4631),""),"")</f>
        <v/>
      </c>
      <c r="F4616" s="230" t="str">
        <f>IFERROR(IF(ForbDraft!K4631&lt;&gt;"",ForbDraft!K4631,""),"")</f>
        <v/>
      </c>
    </row>
    <row r="4617" spans="2:6" x14ac:dyDescent="0.2">
      <c r="B4617" s="229" t="str">
        <f>IFERROR(IF(ForbDraft!A4632&lt;&gt;"",ROW(ForbDraft!A4632),""),"")</f>
        <v/>
      </c>
      <c r="C4617" s="230" t="str">
        <f>IFERROR(IF(ForbDraft!A4632&lt;&gt;"",ForbDraft!A4632,""),"")</f>
        <v/>
      </c>
      <c r="D4617" s="230" t="str">
        <f t="shared" si="72"/>
        <v/>
      </c>
      <c r="E4617" s="230" t="str">
        <f>IFERROR(IF(ForbDraft!L4632&lt;&gt;"",ABS(ForbDraft!L4632),""),"")</f>
        <v/>
      </c>
      <c r="F4617" s="230" t="str">
        <f>IFERROR(IF(ForbDraft!K4632&lt;&gt;"",ForbDraft!K4632,""),"")</f>
        <v/>
      </c>
    </row>
    <row r="4618" spans="2:6" x14ac:dyDescent="0.2">
      <c r="B4618" s="229" t="str">
        <f>IFERROR(IF(ForbDraft!A4633&lt;&gt;"",ROW(ForbDraft!A4633),""),"")</f>
        <v/>
      </c>
      <c r="C4618" s="230" t="str">
        <f>IFERROR(IF(ForbDraft!A4633&lt;&gt;"",ForbDraft!A4633,""),"")</f>
        <v/>
      </c>
      <c r="D4618" s="230" t="str">
        <f t="shared" si="72"/>
        <v/>
      </c>
      <c r="E4618" s="230" t="str">
        <f>IFERROR(IF(ForbDraft!L4633&lt;&gt;"",ABS(ForbDraft!L4633),""),"")</f>
        <v/>
      </c>
      <c r="F4618" s="230" t="str">
        <f>IFERROR(IF(ForbDraft!K4633&lt;&gt;"",ForbDraft!K4633,""),"")</f>
        <v/>
      </c>
    </row>
    <row r="4619" spans="2:6" x14ac:dyDescent="0.2">
      <c r="B4619" s="229" t="str">
        <f>IFERROR(IF(ForbDraft!A4634&lt;&gt;"",ROW(ForbDraft!A4634),""),"")</f>
        <v/>
      </c>
      <c r="C4619" s="230" t="str">
        <f>IFERROR(IF(ForbDraft!A4634&lt;&gt;"",ForbDraft!A4634,""),"")</f>
        <v/>
      </c>
      <c r="D4619" s="230" t="str">
        <f t="shared" si="72"/>
        <v/>
      </c>
      <c r="E4619" s="230" t="str">
        <f>IFERROR(IF(ForbDraft!L4634&lt;&gt;"",ABS(ForbDraft!L4634),""),"")</f>
        <v/>
      </c>
      <c r="F4619" s="230" t="str">
        <f>IFERROR(IF(ForbDraft!K4634&lt;&gt;"",ForbDraft!K4634,""),"")</f>
        <v/>
      </c>
    </row>
    <row r="4620" spans="2:6" x14ac:dyDescent="0.2">
      <c r="B4620" s="229" t="str">
        <f>IFERROR(IF(ForbDraft!A4635&lt;&gt;"",ROW(ForbDraft!A4635),""),"")</f>
        <v/>
      </c>
      <c r="C4620" s="230" t="str">
        <f>IFERROR(IF(ForbDraft!A4635&lt;&gt;"",ForbDraft!A4635,""),"")</f>
        <v/>
      </c>
      <c r="D4620" s="230" t="str">
        <f t="shared" si="72"/>
        <v/>
      </c>
      <c r="E4620" s="230" t="str">
        <f>IFERROR(IF(ForbDraft!L4635&lt;&gt;"",ABS(ForbDraft!L4635),""),"")</f>
        <v/>
      </c>
      <c r="F4620" s="230" t="str">
        <f>IFERROR(IF(ForbDraft!K4635&lt;&gt;"",ForbDraft!K4635,""),"")</f>
        <v/>
      </c>
    </row>
    <row r="4621" spans="2:6" x14ac:dyDescent="0.2">
      <c r="B4621" s="229" t="str">
        <f>IFERROR(IF(ForbDraft!A4636&lt;&gt;"",ROW(ForbDraft!A4636),""),"")</f>
        <v/>
      </c>
      <c r="C4621" s="230" t="str">
        <f>IFERROR(IF(ForbDraft!A4636&lt;&gt;"",ForbDraft!A4636,""),"")</f>
        <v/>
      </c>
      <c r="D4621" s="230" t="str">
        <f t="shared" si="72"/>
        <v/>
      </c>
      <c r="E4621" s="230" t="str">
        <f>IFERROR(IF(ForbDraft!L4636&lt;&gt;"",ABS(ForbDraft!L4636),""),"")</f>
        <v/>
      </c>
      <c r="F4621" s="230" t="str">
        <f>IFERROR(IF(ForbDraft!K4636&lt;&gt;"",ForbDraft!K4636,""),"")</f>
        <v/>
      </c>
    </row>
    <row r="4622" spans="2:6" x14ac:dyDescent="0.2">
      <c r="B4622" s="229" t="str">
        <f>IFERROR(IF(ForbDraft!A4637&lt;&gt;"",ROW(ForbDraft!A4637),""),"")</f>
        <v/>
      </c>
      <c r="C4622" s="230" t="str">
        <f>IFERROR(IF(ForbDraft!A4637&lt;&gt;"",ForbDraft!A4637,""),"")</f>
        <v/>
      </c>
      <c r="D4622" s="230" t="str">
        <f t="shared" si="72"/>
        <v/>
      </c>
      <c r="E4622" s="230" t="str">
        <f>IFERROR(IF(ForbDraft!L4637&lt;&gt;"",ABS(ForbDraft!L4637),""),"")</f>
        <v/>
      </c>
      <c r="F4622" s="230" t="str">
        <f>IFERROR(IF(ForbDraft!K4637&lt;&gt;"",ForbDraft!K4637,""),"")</f>
        <v/>
      </c>
    </row>
    <row r="4623" spans="2:6" x14ac:dyDescent="0.2">
      <c r="B4623" s="229" t="str">
        <f>IFERROR(IF(ForbDraft!A4638&lt;&gt;"",ROW(ForbDraft!A4638),""),"")</f>
        <v/>
      </c>
      <c r="C4623" s="230" t="str">
        <f>IFERROR(IF(ForbDraft!A4638&lt;&gt;"",ForbDraft!A4638,""),"")</f>
        <v/>
      </c>
      <c r="D4623" s="230" t="str">
        <f t="shared" si="72"/>
        <v/>
      </c>
      <c r="E4623" s="230" t="str">
        <f>IFERROR(IF(ForbDraft!L4638&lt;&gt;"",ABS(ForbDraft!L4638),""),"")</f>
        <v/>
      </c>
      <c r="F4623" s="230" t="str">
        <f>IFERROR(IF(ForbDraft!K4638&lt;&gt;"",ForbDraft!K4638,""),"")</f>
        <v/>
      </c>
    </row>
    <row r="4624" spans="2:6" x14ac:dyDescent="0.2">
      <c r="B4624" s="229" t="str">
        <f>IFERROR(IF(ForbDraft!A4639&lt;&gt;"",ROW(ForbDraft!A4639),""),"")</f>
        <v/>
      </c>
      <c r="C4624" s="230" t="str">
        <f>IFERROR(IF(ForbDraft!A4639&lt;&gt;"",ForbDraft!A4639,""),"")</f>
        <v/>
      </c>
      <c r="D4624" s="230" t="str">
        <f t="shared" si="72"/>
        <v/>
      </c>
      <c r="E4624" s="230" t="str">
        <f>IFERROR(IF(ForbDraft!L4639&lt;&gt;"",ABS(ForbDraft!L4639),""),"")</f>
        <v/>
      </c>
      <c r="F4624" s="230" t="str">
        <f>IFERROR(IF(ForbDraft!K4639&lt;&gt;"",ForbDraft!K4639,""),"")</f>
        <v/>
      </c>
    </row>
    <row r="4625" spans="2:6" x14ac:dyDescent="0.2">
      <c r="B4625" s="229" t="str">
        <f>IFERROR(IF(ForbDraft!A4640&lt;&gt;"",ROW(ForbDraft!A4640),""),"")</f>
        <v/>
      </c>
      <c r="C4625" s="230" t="str">
        <f>IFERROR(IF(ForbDraft!A4640&lt;&gt;"",ForbDraft!A4640,""),"")</f>
        <v/>
      </c>
      <c r="D4625" s="230" t="str">
        <f t="shared" si="72"/>
        <v/>
      </c>
      <c r="E4625" s="230" t="str">
        <f>IFERROR(IF(ForbDraft!L4640&lt;&gt;"",ABS(ForbDraft!L4640),""),"")</f>
        <v/>
      </c>
      <c r="F4625" s="230" t="str">
        <f>IFERROR(IF(ForbDraft!K4640&lt;&gt;"",ForbDraft!K4640,""),"")</f>
        <v/>
      </c>
    </row>
    <row r="4626" spans="2:6" x14ac:dyDescent="0.2">
      <c r="B4626" s="229" t="str">
        <f>IFERROR(IF(ForbDraft!A4641&lt;&gt;"",ROW(ForbDraft!A4641),""),"")</f>
        <v/>
      </c>
      <c r="C4626" s="230" t="str">
        <f>IFERROR(IF(ForbDraft!A4641&lt;&gt;"",ForbDraft!A4641,""),"")</f>
        <v/>
      </c>
      <c r="D4626" s="230" t="str">
        <f t="shared" si="72"/>
        <v/>
      </c>
      <c r="E4626" s="230" t="str">
        <f>IFERROR(IF(ForbDraft!L4641&lt;&gt;"",ABS(ForbDraft!L4641),""),"")</f>
        <v/>
      </c>
      <c r="F4626" s="230" t="str">
        <f>IFERROR(IF(ForbDraft!K4641&lt;&gt;"",ForbDraft!K4641,""),"")</f>
        <v/>
      </c>
    </row>
    <row r="4627" spans="2:6" x14ac:dyDescent="0.2">
      <c r="B4627" s="229" t="str">
        <f>IFERROR(IF(ForbDraft!A4642&lt;&gt;"",ROW(ForbDraft!A4642),""),"")</f>
        <v/>
      </c>
      <c r="C4627" s="230" t="str">
        <f>IFERROR(IF(ForbDraft!A4642&lt;&gt;"",ForbDraft!A4642,""),"")</f>
        <v/>
      </c>
      <c r="D4627" s="230" t="str">
        <f t="shared" si="72"/>
        <v/>
      </c>
      <c r="E4627" s="230" t="str">
        <f>IFERROR(IF(ForbDraft!L4642&lt;&gt;"",ABS(ForbDraft!L4642),""),"")</f>
        <v/>
      </c>
      <c r="F4627" s="230" t="str">
        <f>IFERROR(IF(ForbDraft!K4642&lt;&gt;"",ForbDraft!K4642,""),"")</f>
        <v/>
      </c>
    </row>
    <row r="4628" spans="2:6" x14ac:dyDescent="0.2">
      <c r="B4628" s="229" t="str">
        <f>IFERROR(IF(ForbDraft!A4643&lt;&gt;"",ROW(ForbDraft!A4643),""),"")</f>
        <v/>
      </c>
      <c r="C4628" s="230" t="str">
        <f>IFERROR(IF(ForbDraft!A4643&lt;&gt;"",ForbDraft!A4643,""),"")</f>
        <v/>
      </c>
      <c r="D4628" s="230" t="str">
        <f t="shared" si="72"/>
        <v/>
      </c>
      <c r="E4628" s="230" t="str">
        <f>IFERROR(IF(ForbDraft!L4643&lt;&gt;"",ABS(ForbDraft!L4643),""),"")</f>
        <v/>
      </c>
      <c r="F4628" s="230" t="str">
        <f>IFERROR(IF(ForbDraft!K4643&lt;&gt;"",ForbDraft!K4643,""),"")</f>
        <v/>
      </c>
    </row>
    <row r="4629" spans="2:6" x14ac:dyDescent="0.2">
      <c r="B4629" s="229" t="str">
        <f>IFERROR(IF(ForbDraft!A4644&lt;&gt;"",ROW(ForbDraft!A4644),""),"")</f>
        <v/>
      </c>
      <c r="C4629" s="230" t="str">
        <f>IFERROR(IF(ForbDraft!A4644&lt;&gt;"",ForbDraft!A4644,""),"")</f>
        <v/>
      </c>
      <c r="D4629" s="230" t="str">
        <f t="shared" si="72"/>
        <v/>
      </c>
      <c r="E4629" s="230" t="str">
        <f>IFERROR(IF(ForbDraft!L4644&lt;&gt;"",ABS(ForbDraft!L4644),""),"")</f>
        <v/>
      </c>
      <c r="F4629" s="230" t="str">
        <f>IFERROR(IF(ForbDraft!K4644&lt;&gt;"",ForbDraft!K4644,""),"")</f>
        <v/>
      </c>
    </row>
    <row r="4630" spans="2:6" x14ac:dyDescent="0.2">
      <c r="B4630" s="229" t="str">
        <f>IFERROR(IF(ForbDraft!A4645&lt;&gt;"",ROW(ForbDraft!A4645),""),"")</f>
        <v/>
      </c>
      <c r="C4630" s="230" t="str">
        <f>IFERROR(IF(ForbDraft!A4645&lt;&gt;"",ForbDraft!A4645,""),"")</f>
        <v/>
      </c>
      <c r="D4630" s="230" t="str">
        <f t="shared" si="72"/>
        <v/>
      </c>
      <c r="E4630" s="230" t="str">
        <f>IFERROR(IF(ForbDraft!L4645&lt;&gt;"",ABS(ForbDraft!L4645),""),"")</f>
        <v/>
      </c>
      <c r="F4630" s="230" t="str">
        <f>IFERROR(IF(ForbDraft!K4645&lt;&gt;"",ForbDraft!K4645,""),"")</f>
        <v/>
      </c>
    </row>
    <row r="4631" spans="2:6" x14ac:dyDescent="0.2">
      <c r="B4631" s="229" t="str">
        <f>IFERROR(IF(ForbDraft!A4646&lt;&gt;"",ROW(ForbDraft!A4646),""),"")</f>
        <v/>
      </c>
      <c r="C4631" s="230" t="str">
        <f>IFERROR(IF(ForbDraft!A4646&lt;&gt;"",ForbDraft!A4646,""),"")</f>
        <v/>
      </c>
      <c r="D4631" s="230" t="str">
        <f t="shared" si="72"/>
        <v/>
      </c>
      <c r="E4631" s="230" t="str">
        <f>IFERROR(IF(ForbDraft!L4646&lt;&gt;"",ABS(ForbDraft!L4646),""),"")</f>
        <v/>
      </c>
      <c r="F4631" s="230" t="str">
        <f>IFERROR(IF(ForbDraft!K4646&lt;&gt;"",ForbDraft!K4646,""),"")</f>
        <v/>
      </c>
    </row>
    <row r="4632" spans="2:6" x14ac:dyDescent="0.2">
      <c r="B4632" s="229" t="str">
        <f>IFERROR(IF(ForbDraft!A4647&lt;&gt;"",ROW(ForbDraft!A4647),""),"")</f>
        <v/>
      </c>
      <c r="C4632" s="230" t="str">
        <f>IFERROR(IF(ForbDraft!A4647&lt;&gt;"",ForbDraft!A4647,""),"")</f>
        <v/>
      </c>
      <c r="D4632" s="230" t="str">
        <f t="shared" si="72"/>
        <v/>
      </c>
      <c r="E4632" s="230" t="str">
        <f>IFERROR(IF(ForbDraft!L4647&lt;&gt;"",ABS(ForbDraft!L4647),""),"")</f>
        <v/>
      </c>
      <c r="F4632" s="230" t="str">
        <f>IFERROR(IF(ForbDraft!K4647&lt;&gt;"",ForbDraft!K4647,""),"")</f>
        <v/>
      </c>
    </row>
    <row r="4633" spans="2:6" x14ac:dyDescent="0.2">
      <c r="B4633" s="229" t="str">
        <f>IFERROR(IF(ForbDraft!A4648&lt;&gt;"",ROW(ForbDraft!A4648),""),"")</f>
        <v/>
      </c>
      <c r="C4633" s="230" t="str">
        <f>IFERROR(IF(ForbDraft!A4648&lt;&gt;"",ForbDraft!A4648,""),"")</f>
        <v/>
      </c>
      <c r="D4633" s="230" t="str">
        <f t="shared" si="72"/>
        <v/>
      </c>
      <c r="E4633" s="230" t="str">
        <f>IFERROR(IF(ForbDraft!L4648&lt;&gt;"",ABS(ForbDraft!L4648),""),"")</f>
        <v/>
      </c>
      <c r="F4633" s="230" t="str">
        <f>IFERROR(IF(ForbDraft!K4648&lt;&gt;"",ForbDraft!K4648,""),"")</f>
        <v/>
      </c>
    </row>
    <row r="4634" spans="2:6" x14ac:dyDescent="0.2">
      <c r="B4634" s="229" t="str">
        <f>IFERROR(IF(ForbDraft!A4649&lt;&gt;"",ROW(ForbDraft!A4649),""),"")</f>
        <v/>
      </c>
      <c r="C4634" s="230" t="str">
        <f>IFERROR(IF(ForbDraft!A4649&lt;&gt;"",ForbDraft!A4649,""),"")</f>
        <v/>
      </c>
      <c r="D4634" s="230" t="str">
        <f t="shared" si="72"/>
        <v/>
      </c>
      <c r="E4634" s="230" t="str">
        <f>IFERROR(IF(ForbDraft!L4649&lt;&gt;"",ABS(ForbDraft!L4649),""),"")</f>
        <v/>
      </c>
      <c r="F4634" s="230" t="str">
        <f>IFERROR(IF(ForbDraft!K4649&lt;&gt;"",ForbDraft!K4649,""),"")</f>
        <v/>
      </c>
    </row>
    <row r="4635" spans="2:6" x14ac:dyDescent="0.2">
      <c r="B4635" s="229" t="str">
        <f>IFERROR(IF(ForbDraft!A4650&lt;&gt;"",ROW(ForbDraft!A4650),""),"")</f>
        <v/>
      </c>
      <c r="C4635" s="230" t="str">
        <f>IFERROR(IF(ForbDraft!A4650&lt;&gt;"",ForbDraft!A4650,""),"")</f>
        <v/>
      </c>
      <c r="D4635" s="230" t="str">
        <f t="shared" si="72"/>
        <v/>
      </c>
      <c r="E4635" s="230" t="str">
        <f>IFERROR(IF(ForbDraft!L4650&lt;&gt;"",ABS(ForbDraft!L4650),""),"")</f>
        <v/>
      </c>
      <c r="F4635" s="230" t="str">
        <f>IFERROR(IF(ForbDraft!K4650&lt;&gt;"",ForbDraft!K4650,""),"")</f>
        <v/>
      </c>
    </row>
    <row r="4636" spans="2:6" x14ac:dyDescent="0.2">
      <c r="B4636" s="229" t="str">
        <f>IFERROR(IF(ForbDraft!A4651&lt;&gt;"",ROW(ForbDraft!A4651),""),"")</f>
        <v/>
      </c>
      <c r="C4636" s="230" t="str">
        <f>IFERROR(IF(ForbDraft!A4651&lt;&gt;"",ForbDraft!A4651,""),"")</f>
        <v/>
      </c>
      <c r="D4636" s="230" t="str">
        <f t="shared" si="72"/>
        <v/>
      </c>
      <c r="E4636" s="230" t="str">
        <f>IFERROR(IF(ForbDraft!L4651&lt;&gt;"",ABS(ForbDraft!L4651),""),"")</f>
        <v/>
      </c>
      <c r="F4636" s="230" t="str">
        <f>IFERROR(IF(ForbDraft!K4651&lt;&gt;"",ForbDraft!K4651,""),"")</f>
        <v/>
      </c>
    </row>
    <row r="4637" spans="2:6" x14ac:dyDescent="0.2">
      <c r="B4637" s="229" t="str">
        <f>IFERROR(IF(ForbDraft!A4652&lt;&gt;"",ROW(ForbDraft!A4652),""),"")</f>
        <v/>
      </c>
      <c r="C4637" s="230" t="str">
        <f>IFERROR(IF(ForbDraft!A4652&lt;&gt;"",ForbDraft!A4652,""),"")</f>
        <v/>
      </c>
      <c r="D4637" s="230" t="str">
        <f t="shared" si="72"/>
        <v/>
      </c>
      <c r="E4637" s="230" t="str">
        <f>IFERROR(IF(ForbDraft!L4652&lt;&gt;"",ABS(ForbDraft!L4652),""),"")</f>
        <v/>
      </c>
      <c r="F4637" s="230" t="str">
        <f>IFERROR(IF(ForbDraft!K4652&lt;&gt;"",ForbDraft!K4652,""),"")</f>
        <v/>
      </c>
    </row>
    <row r="4638" spans="2:6" x14ac:dyDescent="0.2">
      <c r="B4638" s="229" t="str">
        <f>IFERROR(IF(ForbDraft!A4653&lt;&gt;"",ROW(ForbDraft!A4653),""),"")</f>
        <v/>
      </c>
      <c r="C4638" s="230" t="str">
        <f>IFERROR(IF(ForbDraft!A4653&lt;&gt;"",ForbDraft!A4653,""),"")</f>
        <v/>
      </c>
      <c r="D4638" s="230" t="str">
        <f t="shared" si="72"/>
        <v/>
      </c>
      <c r="E4638" s="230" t="str">
        <f>IFERROR(IF(ForbDraft!L4653&lt;&gt;"",ABS(ForbDraft!L4653),""),"")</f>
        <v/>
      </c>
      <c r="F4638" s="230" t="str">
        <f>IFERROR(IF(ForbDraft!K4653&lt;&gt;"",ForbDraft!K4653,""),"")</f>
        <v/>
      </c>
    </row>
    <row r="4639" spans="2:6" x14ac:dyDescent="0.2">
      <c r="B4639" s="229" t="str">
        <f>IFERROR(IF(ForbDraft!A4654&lt;&gt;"",ROW(ForbDraft!A4654),""),"")</f>
        <v/>
      </c>
      <c r="C4639" s="230" t="str">
        <f>IFERROR(IF(ForbDraft!A4654&lt;&gt;"",ForbDraft!A4654,""),"")</f>
        <v/>
      </c>
      <c r="D4639" s="230" t="str">
        <f t="shared" si="72"/>
        <v/>
      </c>
      <c r="E4639" s="230" t="str">
        <f>IFERROR(IF(ForbDraft!L4654&lt;&gt;"",ABS(ForbDraft!L4654),""),"")</f>
        <v/>
      </c>
      <c r="F4639" s="230" t="str">
        <f>IFERROR(IF(ForbDraft!K4654&lt;&gt;"",ForbDraft!K4654,""),"")</f>
        <v/>
      </c>
    </row>
    <row r="4640" spans="2:6" x14ac:dyDescent="0.2">
      <c r="B4640" s="229" t="str">
        <f>IFERROR(IF(ForbDraft!A4655&lt;&gt;"",ROW(ForbDraft!A4655),""),"")</f>
        <v/>
      </c>
      <c r="C4640" s="230" t="str">
        <f>IFERROR(IF(ForbDraft!A4655&lt;&gt;"",ForbDraft!A4655,""),"")</f>
        <v/>
      </c>
      <c r="D4640" s="230" t="str">
        <f t="shared" si="72"/>
        <v/>
      </c>
      <c r="E4640" s="230" t="str">
        <f>IFERROR(IF(ForbDraft!L4655&lt;&gt;"",ABS(ForbDraft!L4655),""),"")</f>
        <v/>
      </c>
      <c r="F4640" s="230" t="str">
        <f>IFERROR(IF(ForbDraft!K4655&lt;&gt;"",ForbDraft!K4655,""),"")</f>
        <v/>
      </c>
    </row>
    <row r="4641" spans="2:6" x14ac:dyDescent="0.2">
      <c r="B4641" s="229" t="str">
        <f>IFERROR(IF(ForbDraft!A4656&lt;&gt;"",ROW(ForbDraft!A4656),""),"")</f>
        <v/>
      </c>
      <c r="C4641" s="230" t="str">
        <f>IFERROR(IF(ForbDraft!A4656&lt;&gt;"",ForbDraft!A4656,""),"")</f>
        <v/>
      </c>
      <c r="D4641" s="230" t="str">
        <f t="shared" si="72"/>
        <v/>
      </c>
      <c r="E4641" s="230" t="str">
        <f>IFERROR(IF(ForbDraft!L4656&lt;&gt;"",ABS(ForbDraft!L4656),""),"")</f>
        <v/>
      </c>
      <c r="F4641" s="230" t="str">
        <f>IFERROR(IF(ForbDraft!K4656&lt;&gt;"",ForbDraft!K4656,""),"")</f>
        <v/>
      </c>
    </row>
    <row r="4642" spans="2:6" x14ac:dyDescent="0.2">
      <c r="B4642" s="229" t="str">
        <f>IFERROR(IF(ForbDraft!A4657&lt;&gt;"",ROW(ForbDraft!A4657),""),"")</f>
        <v/>
      </c>
      <c r="C4642" s="230" t="str">
        <f>IFERROR(IF(ForbDraft!A4657&lt;&gt;"",ForbDraft!A4657,""),"")</f>
        <v/>
      </c>
      <c r="D4642" s="230" t="str">
        <f t="shared" si="72"/>
        <v/>
      </c>
      <c r="E4642" s="230" t="str">
        <f>IFERROR(IF(ForbDraft!L4657&lt;&gt;"",ABS(ForbDraft!L4657),""),"")</f>
        <v/>
      </c>
      <c r="F4642" s="230" t="str">
        <f>IFERROR(IF(ForbDraft!K4657&lt;&gt;"",ForbDraft!K4657,""),"")</f>
        <v/>
      </c>
    </row>
    <row r="4643" spans="2:6" x14ac:dyDescent="0.2">
      <c r="B4643" s="229" t="str">
        <f>IFERROR(IF(ForbDraft!A4658&lt;&gt;"",ROW(ForbDraft!A4658),""),"")</f>
        <v/>
      </c>
      <c r="C4643" s="230" t="str">
        <f>IFERROR(IF(ForbDraft!A4658&lt;&gt;"",ForbDraft!A4658,""),"")</f>
        <v/>
      </c>
      <c r="D4643" s="230" t="str">
        <f t="shared" si="72"/>
        <v/>
      </c>
      <c r="E4643" s="230" t="str">
        <f>IFERROR(IF(ForbDraft!L4658&lt;&gt;"",ABS(ForbDraft!L4658),""),"")</f>
        <v/>
      </c>
      <c r="F4643" s="230" t="str">
        <f>IFERROR(IF(ForbDraft!K4658&lt;&gt;"",ForbDraft!K4658,""),"")</f>
        <v/>
      </c>
    </row>
    <row r="4644" spans="2:6" x14ac:dyDescent="0.2">
      <c r="B4644" s="229" t="str">
        <f>IFERROR(IF(ForbDraft!A4659&lt;&gt;"",ROW(ForbDraft!A4659),""),"")</f>
        <v/>
      </c>
      <c r="C4644" s="230" t="str">
        <f>IFERROR(IF(ForbDraft!A4659&lt;&gt;"",ForbDraft!A4659,""),"")</f>
        <v/>
      </c>
      <c r="D4644" s="230" t="str">
        <f t="shared" si="72"/>
        <v/>
      </c>
      <c r="E4644" s="230" t="str">
        <f>IFERROR(IF(ForbDraft!L4659&lt;&gt;"",ABS(ForbDraft!L4659),""),"")</f>
        <v/>
      </c>
      <c r="F4644" s="230" t="str">
        <f>IFERROR(IF(ForbDraft!K4659&lt;&gt;"",ForbDraft!K4659,""),"")</f>
        <v/>
      </c>
    </row>
    <row r="4645" spans="2:6" x14ac:dyDescent="0.2">
      <c r="B4645" s="229" t="str">
        <f>IFERROR(IF(ForbDraft!A4660&lt;&gt;"",ROW(ForbDraft!A4660),""),"")</f>
        <v/>
      </c>
      <c r="C4645" s="230" t="str">
        <f>IFERROR(IF(ForbDraft!A4660&lt;&gt;"",ForbDraft!A4660,""),"")</f>
        <v/>
      </c>
      <c r="D4645" s="230" t="str">
        <f t="shared" si="72"/>
        <v/>
      </c>
      <c r="E4645" s="230" t="str">
        <f>IFERROR(IF(ForbDraft!L4660&lt;&gt;"",ABS(ForbDraft!L4660),""),"")</f>
        <v/>
      </c>
      <c r="F4645" s="230" t="str">
        <f>IFERROR(IF(ForbDraft!K4660&lt;&gt;"",ForbDraft!K4660,""),"")</f>
        <v/>
      </c>
    </row>
    <row r="4646" spans="2:6" x14ac:dyDescent="0.2">
      <c r="B4646" s="229" t="str">
        <f>IFERROR(IF(ForbDraft!A4661&lt;&gt;"",ROW(ForbDraft!A4661),""),"")</f>
        <v/>
      </c>
      <c r="C4646" s="230" t="str">
        <f>IFERROR(IF(ForbDraft!A4661&lt;&gt;"",ForbDraft!A4661,""),"")</f>
        <v/>
      </c>
      <c r="D4646" s="230" t="str">
        <f t="shared" si="72"/>
        <v/>
      </c>
      <c r="E4646" s="230" t="str">
        <f>IFERROR(IF(ForbDraft!L4661&lt;&gt;"",ABS(ForbDraft!L4661),""),"")</f>
        <v/>
      </c>
      <c r="F4646" s="230" t="str">
        <f>IFERROR(IF(ForbDraft!K4661&lt;&gt;"",ForbDraft!K4661,""),"")</f>
        <v/>
      </c>
    </row>
    <row r="4647" spans="2:6" x14ac:dyDescent="0.2">
      <c r="B4647" s="229" t="str">
        <f>IFERROR(IF(ForbDraft!A4662&lt;&gt;"",ROW(ForbDraft!A4662),""),"")</f>
        <v/>
      </c>
      <c r="C4647" s="230" t="str">
        <f>IFERROR(IF(ForbDraft!A4662&lt;&gt;"",ForbDraft!A4662,""),"")</f>
        <v/>
      </c>
      <c r="D4647" s="230" t="str">
        <f t="shared" si="72"/>
        <v/>
      </c>
      <c r="E4647" s="230" t="str">
        <f>IFERROR(IF(ForbDraft!L4662&lt;&gt;"",ABS(ForbDraft!L4662),""),"")</f>
        <v/>
      </c>
      <c r="F4647" s="230" t="str">
        <f>IFERROR(IF(ForbDraft!K4662&lt;&gt;"",ForbDraft!K4662,""),"")</f>
        <v/>
      </c>
    </row>
    <row r="4648" spans="2:6" x14ac:dyDescent="0.2">
      <c r="B4648" s="229" t="str">
        <f>IFERROR(IF(ForbDraft!A4663&lt;&gt;"",ROW(ForbDraft!A4663),""),"")</f>
        <v/>
      </c>
      <c r="C4648" s="230" t="str">
        <f>IFERROR(IF(ForbDraft!A4663&lt;&gt;"",ForbDraft!A4663,""),"")</f>
        <v/>
      </c>
      <c r="D4648" s="230" t="str">
        <f t="shared" si="72"/>
        <v/>
      </c>
      <c r="E4648" s="230" t="str">
        <f>IFERROR(IF(ForbDraft!L4663&lt;&gt;"",ABS(ForbDraft!L4663),""),"")</f>
        <v/>
      </c>
      <c r="F4648" s="230" t="str">
        <f>IFERROR(IF(ForbDraft!K4663&lt;&gt;"",ForbDraft!K4663,""),"")</f>
        <v/>
      </c>
    </row>
    <row r="4649" spans="2:6" x14ac:dyDescent="0.2">
      <c r="B4649" s="229" t="str">
        <f>IFERROR(IF(ForbDraft!A4664&lt;&gt;"",ROW(ForbDraft!A4664),""),"")</f>
        <v/>
      </c>
      <c r="C4649" s="230" t="str">
        <f>IFERROR(IF(ForbDraft!A4664&lt;&gt;"",ForbDraft!A4664,""),"")</f>
        <v/>
      </c>
      <c r="D4649" s="230" t="str">
        <f t="shared" si="72"/>
        <v/>
      </c>
      <c r="E4649" s="230" t="str">
        <f>IFERROR(IF(ForbDraft!L4664&lt;&gt;"",ABS(ForbDraft!L4664),""),"")</f>
        <v/>
      </c>
      <c r="F4649" s="230" t="str">
        <f>IFERROR(IF(ForbDraft!K4664&lt;&gt;"",ForbDraft!K4664,""),"")</f>
        <v/>
      </c>
    </row>
    <row r="4650" spans="2:6" x14ac:dyDescent="0.2">
      <c r="B4650" s="229" t="str">
        <f>IFERROR(IF(ForbDraft!A4665&lt;&gt;"",ROW(ForbDraft!A4665),""),"")</f>
        <v/>
      </c>
      <c r="C4650" s="230" t="str">
        <f>IFERROR(IF(ForbDraft!A4665&lt;&gt;"",ForbDraft!A4665,""),"")</f>
        <v/>
      </c>
      <c r="D4650" s="230" t="str">
        <f t="shared" si="72"/>
        <v/>
      </c>
      <c r="E4650" s="230" t="str">
        <f>IFERROR(IF(ForbDraft!L4665&lt;&gt;"",ABS(ForbDraft!L4665),""),"")</f>
        <v/>
      </c>
      <c r="F4650" s="230" t="str">
        <f>IFERROR(IF(ForbDraft!K4665&lt;&gt;"",ForbDraft!K4665,""),"")</f>
        <v/>
      </c>
    </row>
    <row r="4651" spans="2:6" x14ac:dyDescent="0.2">
      <c r="B4651" s="229" t="str">
        <f>IFERROR(IF(ForbDraft!A4666&lt;&gt;"",ROW(ForbDraft!A4666),""),"")</f>
        <v/>
      </c>
      <c r="C4651" s="230" t="str">
        <f>IFERROR(IF(ForbDraft!A4666&lt;&gt;"",ForbDraft!A4666,""),"")</f>
        <v/>
      </c>
      <c r="D4651" s="230" t="str">
        <f t="shared" si="72"/>
        <v/>
      </c>
      <c r="E4651" s="230" t="str">
        <f>IFERROR(IF(ForbDraft!L4666&lt;&gt;"",ABS(ForbDraft!L4666),""),"")</f>
        <v/>
      </c>
      <c r="F4651" s="230" t="str">
        <f>IFERROR(IF(ForbDraft!K4666&lt;&gt;"",ForbDraft!K4666,""),"")</f>
        <v/>
      </c>
    </row>
    <row r="4652" spans="2:6" x14ac:dyDescent="0.2">
      <c r="B4652" s="229" t="str">
        <f>IFERROR(IF(ForbDraft!A4667&lt;&gt;"",ROW(ForbDraft!A4667),""),"")</f>
        <v/>
      </c>
      <c r="C4652" s="230" t="str">
        <f>IFERROR(IF(ForbDraft!A4667&lt;&gt;"",ForbDraft!A4667,""),"")</f>
        <v/>
      </c>
      <c r="D4652" s="230" t="str">
        <f t="shared" si="72"/>
        <v/>
      </c>
      <c r="E4652" s="230" t="str">
        <f>IFERROR(IF(ForbDraft!L4667&lt;&gt;"",ABS(ForbDraft!L4667),""),"")</f>
        <v/>
      </c>
      <c r="F4652" s="230" t="str">
        <f>IFERROR(IF(ForbDraft!K4667&lt;&gt;"",ForbDraft!K4667,""),"")</f>
        <v/>
      </c>
    </row>
    <row r="4653" spans="2:6" x14ac:dyDescent="0.2">
      <c r="B4653" s="229" t="str">
        <f>IFERROR(IF(ForbDraft!A4668&lt;&gt;"",ROW(ForbDraft!A4668),""),"")</f>
        <v/>
      </c>
      <c r="C4653" s="230" t="str">
        <f>IFERROR(IF(ForbDraft!A4668&lt;&gt;"",ForbDraft!A4668,""),"")</f>
        <v/>
      </c>
      <c r="D4653" s="230" t="str">
        <f t="shared" si="72"/>
        <v/>
      </c>
      <c r="E4653" s="230" t="str">
        <f>IFERROR(IF(ForbDraft!L4668&lt;&gt;"",ABS(ForbDraft!L4668),""),"")</f>
        <v/>
      </c>
      <c r="F4653" s="230" t="str">
        <f>IFERROR(IF(ForbDraft!K4668&lt;&gt;"",ForbDraft!K4668,""),"")</f>
        <v/>
      </c>
    </row>
    <row r="4654" spans="2:6" x14ac:dyDescent="0.2">
      <c r="B4654" s="229" t="str">
        <f>IFERROR(IF(ForbDraft!A4669&lt;&gt;"",ROW(ForbDraft!A4669),""),"")</f>
        <v/>
      </c>
      <c r="C4654" s="230" t="str">
        <f>IFERROR(IF(ForbDraft!A4669&lt;&gt;"",ForbDraft!A4669,""),"")</f>
        <v/>
      </c>
      <c r="D4654" s="230" t="str">
        <f t="shared" si="72"/>
        <v/>
      </c>
      <c r="E4654" s="230" t="str">
        <f>IFERROR(IF(ForbDraft!L4669&lt;&gt;"",ABS(ForbDraft!L4669),""),"")</f>
        <v/>
      </c>
      <c r="F4654" s="230" t="str">
        <f>IFERROR(IF(ForbDraft!K4669&lt;&gt;"",ForbDraft!K4669,""),"")</f>
        <v/>
      </c>
    </row>
    <row r="4655" spans="2:6" x14ac:dyDescent="0.2">
      <c r="B4655" s="229" t="str">
        <f>IFERROR(IF(ForbDraft!A4670&lt;&gt;"",ROW(ForbDraft!A4670),""),"")</f>
        <v/>
      </c>
      <c r="C4655" s="230" t="str">
        <f>IFERROR(IF(ForbDraft!A4670&lt;&gt;"",ForbDraft!A4670,""),"")</f>
        <v/>
      </c>
      <c r="D4655" s="230" t="str">
        <f t="shared" si="72"/>
        <v/>
      </c>
      <c r="E4655" s="230" t="str">
        <f>IFERROR(IF(ForbDraft!L4670&lt;&gt;"",ABS(ForbDraft!L4670),""),"")</f>
        <v/>
      </c>
      <c r="F4655" s="230" t="str">
        <f>IFERROR(IF(ForbDraft!K4670&lt;&gt;"",ForbDraft!K4670,""),"")</f>
        <v/>
      </c>
    </row>
    <row r="4656" spans="2:6" x14ac:dyDescent="0.2">
      <c r="B4656" s="229" t="str">
        <f>IFERROR(IF(ForbDraft!A4671&lt;&gt;"",ROW(ForbDraft!A4671),""),"")</f>
        <v/>
      </c>
      <c r="C4656" s="230" t="str">
        <f>IFERROR(IF(ForbDraft!A4671&lt;&gt;"",ForbDraft!A4671,""),"")</f>
        <v/>
      </c>
      <c r="D4656" s="230" t="str">
        <f t="shared" si="72"/>
        <v/>
      </c>
      <c r="E4656" s="230" t="str">
        <f>IFERROR(IF(ForbDraft!L4671&lt;&gt;"",ABS(ForbDraft!L4671),""),"")</f>
        <v/>
      </c>
      <c r="F4656" s="230" t="str">
        <f>IFERROR(IF(ForbDraft!K4671&lt;&gt;"",ForbDraft!K4671,""),"")</f>
        <v/>
      </c>
    </row>
    <row r="4657" spans="2:6" x14ac:dyDescent="0.2">
      <c r="B4657" s="229" t="str">
        <f>IFERROR(IF(ForbDraft!A4672&lt;&gt;"",ROW(ForbDraft!A4672),""),"")</f>
        <v/>
      </c>
      <c r="C4657" s="230" t="str">
        <f>IFERROR(IF(ForbDraft!A4672&lt;&gt;"",ForbDraft!A4672,""),"")</f>
        <v/>
      </c>
      <c r="D4657" s="230" t="str">
        <f t="shared" si="72"/>
        <v/>
      </c>
      <c r="E4657" s="230" t="str">
        <f>IFERROR(IF(ForbDraft!L4672&lt;&gt;"",ABS(ForbDraft!L4672),""),"")</f>
        <v/>
      </c>
      <c r="F4657" s="230" t="str">
        <f>IFERROR(IF(ForbDraft!K4672&lt;&gt;"",ForbDraft!K4672,""),"")</f>
        <v/>
      </c>
    </row>
    <row r="4658" spans="2:6" x14ac:dyDescent="0.2">
      <c r="B4658" s="229" t="str">
        <f>IFERROR(IF(ForbDraft!A4673&lt;&gt;"",ROW(ForbDraft!A4673),""),"")</f>
        <v/>
      </c>
      <c r="C4658" s="230" t="str">
        <f>IFERROR(IF(ForbDraft!A4673&lt;&gt;"",ForbDraft!A4673,""),"")</f>
        <v/>
      </c>
      <c r="D4658" s="230" t="str">
        <f t="shared" si="72"/>
        <v/>
      </c>
      <c r="E4658" s="230" t="str">
        <f>IFERROR(IF(ForbDraft!L4673&lt;&gt;"",ABS(ForbDraft!L4673),""),"")</f>
        <v/>
      </c>
      <c r="F4658" s="230" t="str">
        <f>IFERROR(IF(ForbDraft!K4673&lt;&gt;"",ForbDraft!K4673,""),"")</f>
        <v/>
      </c>
    </row>
    <row r="4659" spans="2:6" x14ac:dyDescent="0.2">
      <c r="B4659" s="229" t="str">
        <f>IFERROR(IF(ForbDraft!A4674&lt;&gt;"",ROW(ForbDraft!A4674),""),"")</f>
        <v/>
      </c>
      <c r="C4659" s="230" t="str">
        <f>IFERROR(IF(ForbDraft!A4674&lt;&gt;"",ForbDraft!A4674,""),"")</f>
        <v/>
      </c>
      <c r="D4659" s="230" t="str">
        <f t="shared" si="72"/>
        <v/>
      </c>
      <c r="E4659" s="230" t="str">
        <f>IFERROR(IF(ForbDraft!L4674&lt;&gt;"",ABS(ForbDraft!L4674),""),"")</f>
        <v/>
      </c>
      <c r="F4659" s="230" t="str">
        <f>IFERROR(IF(ForbDraft!K4674&lt;&gt;"",ForbDraft!K4674,""),"")</f>
        <v/>
      </c>
    </row>
    <row r="4660" spans="2:6" x14ac:dyDescent="0.2">
      <c r="B4660" s="229" t="str">
        <f>IFERROR(IF(ForbDraft!A4675&lt;&gt;"",ROW(ForbDraft!A4675),""),"")</f>
        <v/>
      </c>
      <c r="C4660" s="230" t="str">
        <f>IFERROR(IF(ForbDraft!A4675&lt;&gt;"",ForbDraft!A4675,""),"")</f>
        <v/>
      </c>
      <c r="D4660" s="230" t="str">
        <f t="shared" si="72"/>
        <v/>
      </c>
      <c r="E4660" s="230" t="str">
        <f>IFERROR(IF(ForbDraft!L4675&lt;&gt;"",ABS(ForbDraft!L4675),""),"")</f>
        <v/>
      </c>
      <c r="F4660" s="230" t="str">
        <f>IFERROR(IF(ForbDraft!K4675&lt;&gt;"",ForbDraft!K4675,""),"")</f>
        <v/>
      </c>
    </row>
    <row r="4661" spans="2:6" x14ac:dyDescent="0.2">
      <c r="B4661" s="229" t="str">
        <f>IFERROR(IF(ForbDraft!A4676&lt;&gt;"",ROW(ForbDraft!A4676),""),"")</f>
        <v/>
      </c>
      <c r="C4661" s="230" t="str">
        <f>IFERROR(IF(ForbDraft!A4676&lt;&gt;"",ForbDraft!A4676,""),"")</f>
        <v/>
      </c>
      <c r="D4661" s="230" t="str">
        <f t="shared" si="72"/>
        <v/>
      </c>
      <c r="E4661" s="230" t="str">
        <f>IFERROR(IF(ForbDraft!L4676&lt;&gt;"",ABS(ForbDraft!L4676),""),"")</f>
        <v/>
      </c>
      <c r="F4661" s="230" t="str">
        <f>IFERROR(IF(ForbDraft!K4676&lt;&gt;"",ForbDraft!K4676,""),"")</f>
        <v/>
      </c>
    </row>
    <row r="4662" spans="2:6" x14ac:dyDescent="0.2">
      <c r="B4662" s="229" t="str">
        <f>IFERROR(IF(ForbDraft!A4677&lt;&gt;"",ROW(ForbDraft!A4677),""),"")</f>
        <v/>
      </c>
      <c r="C4662" s="230" t="str">
        <f>IFERROR(IF(ForbDraft!A4677&lt;&gt;"",ForbDraft!A4677,""),"")</f>
        <v/>
      </c>
      <c r="D4662" s="230" t="str">
        <f t="shared" si="72"/>
        <v/>
      </c>
      <c r="E4662" s="230" t="str">
        <f>IFERROR(IF(ForbDraft!L4677&lt;&gt;"",ABS(ForbDraft!L4677),""),"")</f>
        <v/>
      </c>
      <c r="F4662" s="230" t="str">
        <f>IFERROR(IF(ForbDraft!K4677&lt;&gt;"",ForbDraft!K4677,""),"")</f>
        <v/>
      </c>
    </row>
    <row r="4663" spans="2:6" x14ac:dyDescent="0.2">
      <c r="B4663" s="229" t="str">
        <f>IFERROR(IF(ForbDraft!A4678&lt;&gt;"",ROW(ForbDraft!A4678),""),"")</f>
        <v/>
      </c>
      <c r="C4663" s="230" t="str">
        <f>IFERROR(IF(ForbDraft!A4678&lt;&gt;"",ForbDraft!A4678,""),"")</f>
        <v/>
      </c>
      <c r="D4663" s="230" t="str">
        <f t="shared" si="72"/>
        <v/>
      </c>
      <c r="E4663" s="230" t="str">
        <f>IFERROR(IF(ForbDraft!L4678&lt;&gt;"",ABS(ForbDraft!L4678),""),"")</f>
        <v/>
      </c>
      <c r="F4663" s="230" t="str">
        <f>IFERROR(IF(ForbDraft!K4678&lt;&gt;"",ForbDraft!K4678,""),"")</f>
        <v/>
      </c>
    </row>
    <row r="4664" spans="2:6" x14ac:dyDescent="0.2">
      <c r="B4664" s="229" t="str">
        <f>IFERROR(IF(ForbDraft!A4679&lt;&gt;"",ROW(ForbDraft!A4679),""),"")</f>
        <v/>
      </c>
      <c r="C4664" s="230" t="str">
        <f>IFERROR(IF(ForbDraft!A4679&lt;&gt;"",ForbDraft!A4679,""),"")</f>
        <v/>
      </c>
      <c r="D4664" s="230" t="str">
        <f t="shared" si="72"/>
        <v/>
      </c>
      <c r="E4664" s="230" t="str">
        <f>IFERROR(IF(ForbDraft!L4679&lt;&gt;"",ABS(ForbDraft!L4679),""),"")</f>
        <v/>
      </c>
      <c r="F4664" s="230" t="str">
        <f>IFERROR(IF(ForbDraft!K4679&lt;&gt;"",ForbDraft!K4679,""),"")</f>
        <v/>
      </c>
    </row>
    <row r="4665" spans="2:6" x14ac:dyDescent="0.2">
      <c r="B4665" s="229" t="str">
        <f>IFERROR(IF(ForbDraft!A4680&lt;&gt;"",ROW(ForbDraft!A4680),""),"")</f>
        <v/>
      </c>
      <c r="C4665" s="230" t="str">
        <f>IFERROR(IF(ForbDraft!A4680&lt;&gt;"",ForbDraft!A4680,""),"")</f>
        <v/>
      </c>
      <c r="D4665" s="230" t="str">
        <f t="shared" si="72"/>
        <v/>
      </c>
      <c r="E4665" s="230" t="str">
        <f>IFERROR(IF(ForbDraft!L4680&lt;&gt;"",ABS(ForbDraft!L4680),""),"")</f>
        <v/>
      </c>
      <c r="F4665" s="230" t="str">
        <f>IFERROR(IF(ForbDraft!K4680&lt;&gt;"",ForbDraft!K4680,""),"")</f>
        <v/>
      </c>
    </row>
    <row r="4666" spans="2:6" x14ac:dyDescent="0.2">
      <c r="B4666" s="229" t="str">
        <f>IFERROR(IF(ForbDraft!A4681&lt;&gt;"",ROW(ForbDraft!A4681),""),"")</f>
        <v/>
      </c>
      <c r="C4666" s="230" t="str">
        <f>IFERROR(IF(ForbDraft!A4681&lt;&gt;"",ForbDraft!A4681,""),"")</f>
        <v/>
      </c>
      <c r="D4666" s="230" t="str">
        <f t="shared" si="72"/>
        <v/>
      </c>
      <c r="E4666" s="230" t="str">
        <f>IFERROR(IF(ForbDraft!L4681&lt;&gt;"",ABS(ForbDraft!L4681),""),"")</f>
        <v/>
      </c>
      <c r="F4666" s="230" t="str">
        <f>IFERROR(IF(ForbDraft!K4681&lt;&gt;"",ForbDraft!K4681,""),"")</f>
        <v/>
      </c>
    </row>
    <row r="4667" spans="2:6" x14ac:dyDescent="0.2">
      <c r="B4667" s="229" t="str">
        <f>IFERROR(IF(ForbDraft!A4682&lt;&gt;"",ROW(ForbDraft!A4682),""),"")</f>
        <v/>
      </c>
      <c r="C4667" s="230" t="str">
        <f>IFERROR(IF(ForbDraft!A4682&lt;&gt;"",ForbDraft!A4682,""),"")</f>
        <v/>
      </c>
      <c r="D4667" s="230" t="str">
        <f t="shared" si="72"/>
        <v/>
      </c>
      <c r="E4667" s="230" t="str">
        <f>IFERROR(IF(ForbDraft!L4682&lt;&gt;"",ABS(ForbDraft!L4682),""),"")</f>
        <v/>
      </c>
      <c r="F4667" s="230" t="str">
        <f>IFERROR(IF(ForbDraft!K4682&lt;&gt;"",ForbDraft!K4682,""),"")</f>
        <v/>
      </c>
    </row>
    <row r="4668" spans="2:6" x14ac:dyDescent="0.2">
      <c r="B4668" s="229" t="str">
        <f>IFERROR(IF(ForbDraft!A4683&lt;&gt;"",ROW(ForbDraft!A4683),""),"")</f>
        <v/>
      </c>
      <c r="C4668" s="230" t="str">
        <f>IFERROR(IF(ForbDraft!A4683&lt;&gt;"",ForbDraft!A4683,""),"")</f>
        <v/>
      </c>
      <c r="D4668" s="230" t="str">
        <f t="shared" si="72"/>
        <v/>
      </c>
      <c r="E4668" s="230" t="str">
        <f>IFERROR(IF(ForbDraft!L4683&lt;&gt;"",ABS(ForbDraft!L4683),""),"")</f>
        <v/>
      </c>
      <c r="F4668" s="230" t="str">
        <f>IFERROR(IF(ForbDraft!K4683&lt;&gt;"",ForbDraft!K4683,""),"")</f>
        <v/>
      </c>
    </row>
    <row r="4669" spans="2:6" x14ac:dyDescent="0.2">
      <c r="B4669" s="229" t="str">
        <f>IFERROR(IF(ForbDraft!A4684&lt;&gt;"",ROW(ForbDraft!A4684),""),"")</f>
        <v/>
      </c>
      <c r="C4669" s="230" t="str">
        <f>IFERROR(IF(ForbDraft!A4684&lt;&gt;"",ForbDraft!A4684,""),"")</f>
        <v/>
      </c>
      <c r="D4669" s="230" t="str">
        <f t="shared" si="72"/>
        <v/>
      </c>
      <c r="E4669" s="230" t="str">
        <f>IFERROR(IF(ForbDraft!L4684&lt;&gt;"",ABS(ForbDraft!L4684),""),"")</f>
        <v/>
      </c>
      <c r="F4669" s="230" t="str">
        <f>IFERROR(IF(ForbDraft!K4684&lt;&gt;"",ForbDraft!K4684,""),"")</f>
        <v/>
      </c>
    </row>
    <row r="4670" spans="2:6" x14ac:dyDescent="0.2">
      <c r="B4670" s="229" t="str">
        <f>IFERROR(IF(ForbDraft!A4685&lt;&gt;"",ROW(ForbDraft!A4685),""),"")</f>
        <v/>
      </c>
      <c r="C4670" s="230" t="str">
        <f>IFERROR(IF(ForbDraft!A4685&lt;&gt;"",ForbDraft!A4685,""),"")</f>
        <v/>
      </c>
      <c r="D4670" s="230" t="str">
        <f t="shared" si="72"/>
        <v/>
      </c>
      <c r="E4670" s="230" t="str">
        <f>IFERROR(IF(ForbDraft!L4685&lt;&gt;"",ABS(ForbDraft!L4685),""),"")</f>
        <v/>
      </c>
      <c r="F4670" s="230" t="str">
        <f>IFERROR(IF(ForbDraft!K4685&lt;&gt;"",ForbDraft!K4685,""),"")</f>
        <v/>
      </c>
    </row>
    <row r="4671" spans="2:6" x14ac:dyDescent="0.2">
      <c r="B4671" s="229" t="str">
        <f>IFERROR(IF(ForbDraft!A4686&lt;&gt;"",ROW(ForbDraft!A4686),""),"")</f>
        <v/>
      </c>
      <c r="C4671" s="230" t="str">
        <f>IFERROR(IF(ForbDraft!A4686&lt;&gt;"",ForbDraft!A4686,""),"")</f>
        <v/>
      </c>
      <c r="D4671" s="230" t="str">
        <f t="shared" si="72"/>
        <v/>
      </c>
      <c r="E4671" s="230" t="str">
        <f>IFERROR(IF(ForbDraft!L4686&lt;&gt;"",ABS(ForbDraft!L4686),""),"")</f>
        <v/>
      </c>
      <c r="F4671" s="230" t="str">
        <f>IFERROR(IF(ForbDraft!K4686&lt;&gt;"",ForbDraft!K4686,""),"")</f>
        <v/>
      </c>
    </row>
    <row r="4672" spans="2:6" x14ac:dyDescent="0.2">
      <c r="B4672" s="229" t="str">
        <f>IFERROR(IF(ForbDraft!A4687&lt;&gt;"",ROW(ForbDraft!A4687),""),"")</f>
        <v/>
      </c>
      <c r="C4672" s="230" t="str">
        <f>IFERROR(IF(ForbDraft!A4687&lt;&gt;"",ForbDraft!A4687,""),"")</f>
        <v/>
      </c>
      <c r="D4672" s="230" t="str">
        <f t="shared" si="72"/>
        <v/>
      </c>
      <c r="E4672" s="230" t="str">
        <f>IFERROR(IF(ForbDraft!L4687&lt;&gt;"",ABS(ForbDraft!L4687),""),"")</f>
        <v/>
      </c>
      <c r="F4672" s="230" t="str">
        <f>IFERROR(IF(ForbDraft!K4687&lt;&gt;"",ForbDraft!K4687,""),"")</f>
        <v/>
      </c>
    </row>
    <row r="4673" spans="2:6" x14ac:dyDescent="0.2">
      <c r="B4673" s="229" t="str">
        <f>IFERROR(IF(ForbDraft!A4688&lt;&gt;"",ROW(ForbDraft!A4688),""),"")</f>
        <v/>
      </c>
      <c r="C4673" s="230" t="str">
        <f>IFERROR(IF(ForbDraft!A4688&lt;&gt;"",ForbDraft!A4688,""),"")</f>
        <v/>
      </c>
      <c r="D4673" s="230" t="str">
        <f t="shared" si="72"/>
        <v/>
      </c>
      <c r="E4673" s="230" t="str">
        <f>IFERROR(IF(ForbDraft!L4688&lt;&gt;"",ABS(ForbDraft!L4688),""),"")</f>
        <v/>
      </c>
      <c r="F4673" s="230" t="str">
        <f>IFERROR(IF(ForbDraft!K4688&lt;&gt;"",ForbDraft!K4688,""),"")</f>
        <v/>
      </c>
    </row>
    <row r="4674" spans="2:6" x14ac:dyDescent="0.2">
      <c r="B4674" s="229" t="str">
        <f>IFERROR(IF(ForbDraft!A4689&lt;&gt;"",ROW(ForbDraft!A4689),""),"")</f>
        <v/>
      </c>
      <c r="C4674" s="230" t="str">
        <f>IFERROR(IF(ForbDraft!A4689&lt;&gt;"",ForbDraft!A4689,""),"")</f>
        <v/>
      </c>
      <c r="D4674" s="230" t="str">
        <f t="shared" si="72"/>
        <v/>
      </c>
      <c r="E4674" s="230" t="str">
        <f>IFERROR(IF(ForbDraft!L4689&lt;&gt;"",ABS(ForbDraft!L4689),""),"")</f>
        <v/>
      </c>
      <c r="F4674" s="230" t="str">
        <f>IFERROR(IF(ForbDraft!K4689&lt;&gt;"",ForbDraft!K4689,""),"")</f>
        <v/>
      </c>
    </row>
    <row r="4675" spans="2:6" x14ac:dyDescent="0.2">
      <c r="B4675" s="229" t="str">
        <f>IFERROR(IF(ForbDraft!A4690&lt;&gt;"",ROW(ForbDraft!A4690),""),"")</f>
        <v/>
      </c>
      <c r="C4675" s="230" t="str">
        <f>IFERROR(IF(ForbDraft!A4690&lt;&gt;"",ForbDraft!A4690,""),"")</f>
        <v/>
      </c>
      <c r="D4675" s="230" t="str">
        <f t="shared" ref="D4675:D4738" si="73">IF(F4675="pH לבדיקת גבול","pH",F4675)</f>
        <v/>
      </c>
      <c r="E4675" s="230" t="str">
        <f>IFERROR(IF(ForbDraft!L4690&lt;&gt;"",ABS(ForbDraft!L4690),""),"")</f>
        <v/>
      </c>
      <c r="F4675" s="230" t="str">
        <f>IFERROR(IF(ForbDraft!K4690&lt;&gt;"",ForbDraft!K4690,""),"")</f>
        <v/>
      </c>
    </row>
    <row r="4676" spans="2:6" x14ac:dyDescent="0.2">
      <c r="B4676" s="229" t="str">
        <f>IFERROR(IF(ForbDraft!A4691&lt;&gt;"",ROW(ForbDraft!A4691),""),"")</f>
        <v/>
      </c>
      <c r="C4676" s="230" t="str">
        <f>IFERROR(IF(ForbDraft!A4691&lt;&gt;"",ForbDraft!A4691,""),"")</f>
        <v/>
      </c>
      <c r="D4676" s="230" t="str">
        <f t="shared" si="73"/>
        <v/>
      </c>
      <c r="E4676" s="230" t="str">
        <f>IFERROR(IF(ForbDraft!L4691&lt;&gt;"",ABS(ForbDraft!L4691),""),"")</f>
        <v/>
      </c>
      <c r="F4676" s="230" t="str">
        <f>IFERROR(IF(ForbDraft!K4691&lt;&gt;"",ForbDraft!K4691,""),"")</f>
        <v/>
      </c>
    </row>
    <row r="4677" spans="2:6" x14ac:dyDescent="0.2">
      <c r="B4677" s="229" t="str">
        <f>IFERROR(IF(ForbDraft!A4692&lt;&gt;"",ROW(ForbDraft!A4692),""),"")</f>
        <v/>
      </c>
      <c r="C4677" s="230" t="str">
        <f>IFERROR(IF(ForbDraft!A4692&lt;&gt;"",ForbDraft!A4692,""),"")</f>
        <v/>
      </c>
      <c r="D4677" s="230" t="str">
        <f t="shared" si="73"/>
        <v/>
      </c>
      <c r="E4677" s="230" t="str">
        <f>IFERROR(IF(ForbDraft!L4692&lt;&gt;"",ABS(ForbDraft!L4692),""),"")</f>
        <v/>
      </c>
      <c r="F4677" s="230" t="str">
        <f>IFERROR(IF(ForbDraft!K4692&lt;&gt;"",ForbDraft!K4692,""),"")</f>
        <v/>
      </c>
    </row>
    <row r="4678" spans="2:6" x14ac:dyDescent="0.2">
      <c r="B4678" s="229" t="str">
        <f>IFERROR(IF(ForbDraft!A4693&lt;&gt;"",ROW(ForbDraft!A4693),""),"")</f>
        <v/>
      </c>
      <c r="C4678" s="230" t="str">
        <f>IFERROR(IF(ForbDraft!A4693&lt;&gt;"",ForbDraft!A4693,""),"")</f>
        <v/>
      </c>
      <c r="D4678" s="230" t="str">
        <f t="shared" si="73"/>
        <v/>
      </c>
      <c r="E4678" s="230" t="str">
        <f>IFERROR(IF(ForbDraft!L4693&lt;&gt;"",ABS(ForbDraft!L4693),""),"")</f>
        <v/>
      </c>
      <c r="F4678" s="230" t="str">
        <f>IFERROR(IF(ForbDraft!K4693&lt;&gt;"",ForbDraft!K4693,""),"")</f>
        <v/>
      </c>
    </row>
    <row r="4679" spans="2:6" x14ac:dyDescent="0.2">
      <c r="B4679" s="229" t="str">
        <f>IFERROR(IF(ForbDraft!A4694&lt;&gt;"",ROW(ForbDraft!A4694),""),"")</f>
        <v/>
      </c>
      <c r="C4679" s="230" t="str">
        <f>IFERROR(IF(ForbDraft!A4694&lt;&gt;"",ForbDraft!A4694,""),"")</f>
        <v/>
      </c>
      <c r="D4679" s="230" t="str">
        <f t="shared" si="73"/>
        <v/>
      </c>
      <c r="E4679" s="230" t="str">
        <f>IFERROR(IF(ForbDraft!L4694&lt;&gt;"",ABS(ForbDraft!L4694),""),"")</f>
        <v/>
      </c>
      <c r="F4679" s="230" t="str">
        <f>IFERROR(IF(ForbDraft!K4694&lt;&gt;"",ForbDraft!K4694,""),"")</f>
        <v/>
      </c>
    </row>
    <row r="4680" spans="2:6" x14ac:dyDescent="0.2">
      <c r="B4680" s="229" t="str">
        <f>IFERROR(IF(ForbDraft!A4695&lt;&gt;"",ROW(ForbDraft!A4695),""),"")</f>
        <v/>
      </c>
      <c r="C4680" s="230" t="str">
        <f>IFERROR(IF(ForbDraft!A4695&lt;&gt;"",ForbDraft!A4695,""),"")</f>
        <v/>
      </c>
      <c r="D4680" s="230" t="str">
        <f t="shared" si="73"/>
        <v/>
      </c>
      <c r="E4680" s="230" t="str">
        <f>IFERROR(IF(ForbDraft!L4695&lt;&gt;"",ABS(ForbDraft!L4695),""),"")</f>
        <v/>
      </c>
      <c r="F4680" s="230" t="str">
        <f>IFERROR(IF(ForbDraft!K4695&lt;&gt;"",ForbDraft!K4695,""),"")</f>
        <v/>
      </c>
    </row>
    <row r="4681" spans="2:6" x14ac:dyDescent="0.2">
      <c r="B4681" s="229" t="str">
        <f>IFERROR(IF(ForbDraft!A4696&lt;&gt;"",ROW(ForbDraft!A4696),""),"")</f>
        <v/>
      </c>
      <c r="C4681" s="230" t="str">
        <f>IFERROR(IF(ForbDraft!A4696&lt;&gt;"",ForbDraft!A4696,""),"")</f>
        <v/>
      </c>
      <c r="D4681" s="230" t="str">
        <f t="shared" si="73"/>
        <v/>
      </c>
      <c r="E4681" s="230" t="str">
        <f>IFERROR(IF(ForbDraft!L4696&lt;&gt;"",ABS(ForbDraft!L4696),""),"")</f>
        <v/>
      </c>
      <c r="F4681" s="230" t="str">
        <f>IFERROR(IF(ForbDraft!K4696&lt;&gt;"",ForbDraft!K4696,""),"")</f>
        <v/>
      </c>
    </row>
    <row r="4682" spans="2:6" x14ac:dyDescent="0.2">
      <c r="B4682" s="229" t="str">
        <f>IFERROR(IF(ForbDraft!A4697&lt;&gt;"",ROW(ForbDraft!A4697),""),"")</f>
        <v/>
      </c>
      <c r="C4682" s="230" t="str">
        <f>IFERROR(IF(ForbDraft!A4697&lt;&gt;"",ForbDraft!A4697,""),"")</f>
        <v/>
      </c>
      <c r="D4682" s="230" t="str">
        <f t="shared" si="73"/>
        <v/>
      </c>
      <c r="E4682" s="230" t="str">
        <f>IFERROR(IF(ForbDraft!L4697&lt;&gt;"",ABS(ForbDraft!L4697),""),"")</f>
        <v/>
      </c>
      <c r="F4682" s="230" t="str">
        <f>IFERROR(IF(ForbDraft!K4697&lt;&gt;"",ForbDraft!K4697,""),"")</f>
        <v/>
      </c>
    </row>
    <row r="4683" spans="2:6" x14ac:dyDescent="0.2">
      <c r="B4683" s="229" t="str">
        <f>IFERROR(IF(ForbDraft!A4698&lt;&gt;"",ROW(ForbDraft!A4698),""),"")</f>
        <v/>
      </c>
      <c r="C4683" s="230" t="str">
        <f>IFERROR(IF(ForbDraft!A4698&lt;&gt;"",ForbDraft!A4698,""),"")</f>
        <v/>
      </c>
      <c r="D4683" s="230" t="str">
        <f t="shared" si="73"/>
        <v/>
      </c>
      <c r="E4683" s="230" t="str">
        <f>IFERROR(IF(ForbDraft!L4698&lt;&gt;"",ABS(ForbDraft!L4698),""),"")</f>
        <v/>
      </c>
      <c r="F4683" s="230" t="str">
        <f>IFERROR(IF(ForbDraft!K4698&lt;&gt;"",ForbDraft!K4698,""),"")</f>
        <v/>
      </c>
    </row>
    <row r="4684" spans="2:6" x14ac:dyDescent="0.2">
      <c r="B4684" s="229" t="str">
        <f>IFERROR(IF(ForbDraft!A4699&lt;&gt;"",ROW(ForbDraft!A4699),""),"")</f>
        <v/>
      </c>
      <c r="C4684" s="230" t="str">
        <f>IFERROR(IF(ForbDraft!A4699&lt;&gt;"",ForbDraft!A4699,""),"")</f>
        <v/>
      </c>
      <c r="D4684" s="230" t="str">
        <f t="shared" si="73"/>
        <v/>
      </c>
      <c r="E4684" s="230" t="str">
        <f>IFERROR(IF(ForbDraft!L4699&lt;&gt;"",ABS(ForbDraft!L4699),""),"")</f>
        <v/>
      </c>
      <c r="F4684" s="230" t="str">
        <f>IFERROR(IF(ForbDraft!K4699&lt;&gt;"",ForbDraft!K4699,""),"")</f>
        <v/>
      </c>
    </row>
    <row r="4685" spans="2:6" x14ac:dyDescent="0.2">
      <c r="B4685" s="229" t="str">
        <f>IFERROR(IF(ForbDraft!A4700&lt;&gt;"",ROW(ForbDraft!A4700),""),"")</f>
        <v/>
      </c>
      <c r="C4685" s="230" t="str">
        <f>IFERROR(IF(ForbDraft!A4700&lt;&gt;"",ForbDraft!A4700,""),"")</f>
        <v/>
      </c>
      <c r="D4685" s="230" t="str">
        <f t="shared" si="73"/>
        <v/>
      </c>
      <c r="E4685" s="230" t="str">
        <f>IFERROR(IF(ForbDraft!L4700&lt;&gt;"",ABS(ForbDraft!L4700),""),"")</f>
        <v/>
      </c>
      <c r="F4685" s="230" t="str">
        <f>IFERROR(IF(ForbDraft!K4700&lt;&gt;"",ForbDraft!K4700,""),"")</f>
        <v/>
      </c>
    </row>
    <row r="4686" spans="2:6" x14ac:dyDescent="0.2">
      <c r="B4686" s="229" t="str">
        <f>IFERROR(IF(ForbDraft!A4701&lt;&gt;"",ROW(ForbDraft!A4701),""),"")</f>
        <v/>
      </c>
      <c r="C4686" s="230" t="str">
        <f>IFERROR(IF(ForbDraft!A4701&lt;&gt;"",ForbDraft!A4701,""),"")</f>
        <v/>
      </c>
      <c r="D4686" s="230" t="str">
        <f t="shared" si="73"/>
        <v/>
      </c>
      <c r="E4686" s="230" t="str">
        <f>IFERROR(IF(ForbDraft!L4701&lt;&gt;"",ABS(ForbDraft!L4701),""),"")</f>
        <v/>
      </c>
      <c r="F4686" s="230" t="str">
        <f>IFERROR(IF(ForbDraft!K4701&lt;&gt;"",ForbDraft!K4701,""),"")</f>
        <v/>
      </c>
    </row>
    <row r="4687" spans="2:6" x14ac:dyDescent="0.2">
      <c r="B4687" s="229" t="str">
        <f>IFERROR(IF(ForbDraft!A4702&lt;&gt;"",ROW(ForbDraft!A4702),""),"")</f>
        <v/>
      </c>
      <c r="C4687" s="230" t="str">
        <f>IFERROR(IF(ForbDraft!A4702&lt;&gt;"",ForbDraft!A4702,""),"")</f>
        <v/>
      </c>
      <c r="D4687" s="230" t="str">
        <f t="shared" si="73"/>
        <v/>
      </c>
      <c r="E4687" s="230" t="str">
        <f>IFERROR(IF(ForbDraft!L4702&lt;&gt;"",ABS(ForbDraft!L4702),""),"")</f>
        <v/>
      </c>
      <c r="F4687" s="230" t="str">
        <f>IFERROR(IF(ForbDraft!K4702&lt;&gt;"",ForbDraft!K4702,""),"")</f>
        <v/>
      </c>
    </row>
    <row r="4688" spans="2:6" x14ac:dyDescent="0.2">
      <c r="B4688" s="229" t="str">
        <f>IFERROR(IF(ForbDraft!A4703&lt;&gt;"",ROW(ForbDraft!A4703),""),"")</f>
        <v/>
      </c>
      <c r="C4688" s="230" t="str">
        <f>IFERROR(IF(ForbDraft!A4703&lt;&gt;"",ForbDraft!A4703,""),"")</f>
        <v/>
      </c>
      <c r="D4688" s="230" t="str">
        <f t="shared" si="73"/>
        <v/>
      </c>
      <c r="E4688" s="230" t="str">
        <f>IFERROR(IF(ForbDraft!L4703&lt;&gt;"",ABS(ForbDraft!L4703),""),"")</f>
        <v/>
      </c>
      <c r="F4688" s="230" t="str">
        <f>IFERROR(IF(ForbDraft!K4703&lt;&gt;"",ForbDraft!K4703,""),"")</f>
        <v/>
      </c>
    </row>
    <row r="4689" spans="2:6" x14ac:dyDescent="0.2">
      <c r="B4689" s="229" t="str">
        <f>IFERROR(IF(ForbDraft!A4704&lt;&gt;"",ROW(ForbDraft!A4704),""),"")</f>
        <v/>
      </c>
      <c r="C4689" s="230" t="str">
        <f>IFERROR(IF(ForbDraft!A4704&lt;&gt;"",ForbDraft!A4704,""),"")</f>
        <v/>
      </c>
      <c r="D4689" s="230" t="str">
        <f t="shared" si="73"/>
        <v/>
      </c>
      <c r="E4689" s="230" t="str">
        <f>IFERROR(IF(ForbDraft!L4704&lt;&gt;"",ABS(ForbDraft!L4704),""),"")</f>
        <v/>
      </c>
      <c r="F4689" s="230" t="str">
        <f>IFERROR(IF(ForbDraft!K4704&lt;&gt;"",ForbDraft!K4704,""),"")</f>
        <v/>
      </c>
    </row>
    <row r="4690" spans="2:6" x14ac:dyDescent="0.2">
      <c r="B4690" s="229" t="str">
        <f>IFERROR(IF(ForbDraft!A4705&lt;&gt;"",ROW(ForbDraft!A4705),""),"")</f>
        <v/>
      </c>
      <c r="C4690" s="230" t="str">
        <f>IFERROR(IF(ForbDraft!A4705&lt;&gt;"",ForbDraft!A4705,""),"")</f>
        <v/>
      </c>
      <c r="D4690" s="230" t="str">
        <f t="shared" si="73"/>
        <v/>
      </c>
      <c r="E4690" s="230" t="str">
        <f>IFERROR(IF(ForbDraft!L4705&lt;&gt;"",ABS(ForbDraft!L4705),""),"")</f>
        <v/>
      </c>
      <c r="F4690" s="230" t="str">
        <f>IFERROR(IF(ForbDraft!K4705&lt;&gt;"",ForbDraft!K4705,""),"")</f>
        <v/>
      </c>
    </row>
    <row r="4691" spans="2:6" x14ac:dyDescent="0.2">
      <c r="B4691" s="229" t="str">
        <f>IFERROR(IF(ForbDraft!A4706&lt;&gt;"",ROW(ForbDraft!A4706),""),"")</f>
        <v/>
      </c>
      <c r="C4691" s="230" t="str">
        <f>IFERROR(IF(ForbDraft!A4706&lt;&gt;"",ForbDraft!A4706,""),"")</f>
        <v/>
      </c>
      <c r="D4691" s="230" t="str">
        <f t="shared" si="73"/>
        <v/>
      </c>
      <c r="E4691" s="230" t="str">
        <f>IFERROR(IF(ForbDraft!L4706&lt;&gt;"",ABS(ForbDraft!L4706),""),"")</f>
        <v/>
      </c>
      <c r="F4691" s="230" t="str">
        <f>IFERROR(IF(ForbDraft!K4706&lt;&gt;"",ForbDraft!K4706,""),"")</f>
        <v/>
      </c>
    </row>
    <row r="4692" spans="2:6" x14ac:dyDescent="0.2">
      <c r="B4692" s="229" t="str">
        <f>IFERROR(IF(ForbDraft!A4707&lt;&gt;"",ROW(ForbDraft!A4707),""),"")</f>
        <v/>
      </c>
      <c r="C4692" s="230" t="str">
        <f>IFERROR(IF(ForbDraft!A4707&lt;&gt;"",ForbDraft!A4707,""),"")</f>
        <v/>
      </c>
      <c r="D4692" s="230" t="str">
        <f t="shared" si="73"/>
        <v/>
      </c>
      <c r="E4692" s="230" t="str">
        <f>IFERROR(IF(ForbDraft!L4707&lt;&gt;"",ABS(ForbDraft!L4707),""),"")</f>
        <v/>
      </c>
      <c r="F4692" s="230" t="str">
        <f>IFERROR(IF(ForbDraft!K4707&lt;&gt;"",ForbDraft!K4707,""),"")</f>
        <v/>
      </c>
    </row>
    <row r="4693" spans="2:6" x14ac:dyDescent="0.2">
      <c r="B4693" s="229" t="str">
        <f>IFERROR(IF(ForbDraft!A4708&lt;&gt;"",ROW(ForbDraft!A4708),""),"")</f>
        <v/>
      </c>
      <c r="C4693" s="230" t="str">
        <f>IFERROR(IF(ForbDraft!A4708&lt;&gt;"",ForbDraft!A4708,""),"")</f>
        <v/>
      </c>
      <c r="D4693" s="230" t="str">
        <f t="shared" si="73"/>
        <v/>
      </c>
      <c r="E4693" s="230" t="str">
        <f>IFERROR(IF(ForbDraft!L4708&lt;&gt;"",ABS(ForbDraft!L4708),""),"")</f>
        <v/>
      </c>
      <c r="F4693" s="230" t="str">
        <f>IFERROR(IF(ForbDraft!K4708&lt;&gt;"",ForbDraft!K4708,""),"")</f>
        <v/>
      </c>
    </row>
    <row r="4694" spans="2:6" x14ac:dyDescent="0.2">
      <c r="B4694" s="229" t="str">
        <f>IFERROR(IF(ForbDraft!A4709&lt;&gt;"",ROW(ForbDraft!A4709),""),"")</f>
        <v/>
      </c>
      <c r="C4694" s="230" t="str">
        <f>IFERROR(IF(ForbDraft!A4709&lt;&gt;"",ForbDraft!A4709,""),"")</f>
        <v/>
      </c>
      <c r="D4694" s="230" t="str">
        <f t="shared" si="73"/>
        <v/>
      </c>
      <c r="E4694" s="230" t="str">
        <f>IFERROR(IF(ForbDraft!L4709&lt;&gt;"",ABS(ForbDraft!L4709),""),"")</f>
        <v/>
      </c>
      <c r="F4694" s="230" t="str">
        <f>IFERROR(IF(ForbDraft!K4709&lt;&gt;"",ForbDraft!K4709,""),"")</f>
        <v/>
      </c>
    </row>
    <row r="4695" spans="2:6" x14ac:dyDescent="0.2">
      <c r="B4695" s="229" t="str">
        <f>IFERROR(IF(ForbDraft!A4710&lt;&gt;"",ROW(ForbDraft!A4710),""),"")</f>
        <v/>
      </c>
      <c r="C4695" s="230" t="str">
        <f>IFERROR(IF(ForbDraft!A4710&lt;&gt;"",ForbDraft!A4710,""),"")</f>
        <v/>
      </c>
      <c r="D4695" s="230" t="str">
        <f t="shared" si="73"/>
        <v/>
      </c>
      <c r="E4695" s="230" t="str">
        <f>IFERROR(IF(ForbDraft!L4710&lt;&gt;"",ABS(ForbDraft!L4710),""),"")</f>
        <v/>
      </c>
      <c r="F4695" s="230" t="str">
        <f>IFERROR(IF(ForbDraft!K4710&lt;&gt;"",ForbDraft!K4710,""),"")</f>
        <v/>
      </c>
    </row>
    <row r="4696" spans="2:6" x14ac:dyDescent="0.2">
      <c r="B4696" s="229" t="str">
        <f>IFERROR(IF(ForbDraft!A4711&lt;&gt;"",ROW(ForbDraft!A4711),""),"")</f>
        <v/>
      </c>
      <c r="C4696" s="230" t="str">
        <f>IFERROR(IF(ForbDraft!A4711&lt;&gt;"",ForbDraft!A4711,""),"")</f>
        <v/>
      </c>
      <c r="D4696" s="230" t="str">
        <f t="shared" si="73"/>
        <v/>
      </c>
      <c r="E4696" s="230" t="str">
        <f>IFERROR(IF(ForbDraft!L4711&lt;&gt;"",ABS(ForbDraft!L4711),""),"")</f>
        <v/>
      </c>
      <c r="F4696" s="230" t="str">
        <f>IFERROR(IF(ForbDraft!K4711&lt;&gt;"",ForbDraft!K4711,""),"")</f>
        <v/>
      </c>
    </row>
    <row r="4697" spans="2:6" x14ac:dyDescent="0.2">
      <c r="B4697" s="229" t="str">
        <f>IFERROR(IF(ForbDraft!A4712&lt;&gt;"",ROW(ForbDraft!A4712),""),"")</f>
        <v/>
      </c>
      <c r="C4697" s="230" t="str">
        <f>IFERROR(IF(ForbDraft!A4712&lt;&gt;"",ForbDraft!A4712,""),"")</f>
        <v/>
      </c>
      <c r="D4697" s="230" t="str">
        <f t="shared" si="73"/>
        <v/>
      </c>
      <c r="E4697" s="230" t="str">
        <f>IFERROR(IF(ForbDraft!L4712&lt;&gt;"",ABS(ForbDraft!L4712),""),"")</f>
        <v/>
      </c>
      <c r="F4697" s="230" t="str">
        <f>IFERROR(IF(ForbDraft!K4712&lt;&gt;"",ForbDraft!K4712,""),"")</f>
        <v/>
      </c>
    </row>
    <row r="4698" spans="2:6" x14ac:dyDescent="0.2">
      <c r="B4698" s="229" t="str">
        <f>IFERROR(IF(ForbDraft!A4713&lt;&gt;"",ROW(ForbDraft!A4713),""),"")</f>
        <v/>
      </c>
      <c r="C4698" s="230" t="str">
        <f>IFERROR(IF(ForbDraft!A4713&lt;&gt;"",ForbDraft!A4713,""),"")</f>
        <v/>
      </c>
      <c r="D4698" s="230" t="str">
        <f t="shared" si="73"/>
        <v/>
      </c>
      <c r="E4698" s="230" t="str">
        <f>IFERROR(IF(ForbDraft!L4713&lt;&gt;"",ABS(ForbDraft!L4713),""),"")</f>
        <v/>
      </c>
      <c r="F4698" s="230" t="str">
        <f>IFERROR(IF(ForbDraft!K4713&lt;&gt;"",ForbDraft!K4713,""),"")</f>
        <v/>
      </c>
    </row>
    <row r="4699" spans="2:6" x14ac:dyDescent="0.2">
      <c r="B4699" s="229" t="str">
        <f>IFERROR(IF(ForbDraft!A4714&lt;&gt;"",ROW(ForbDraft!A4714),""),"")</f>
        <v/>
      </c>
      <c r="C4699" s="230" t="str">
        <f>IFERROR(IF(ForbDraft!A4714&lt;&gt;"",ForbDraft!A4714,""),"")</f>
        <v/>
      </c>
      <c r="D4699" s="230" t="str">
        <f t="shared" si="73"/>
        <v/>
      </c>
      <c r="E4699" s="230" t="str">
        <f>IFERROR(IF(ForbDraft!L4714&lt;&gt;"",ABS(ForbDraft!L4714),""),"")</f>
        <v/>
      </c>
      <c r="F4699" s="230" t="str">
        <f>IFERROR(IF(ForbDraft!K4714&lt;&gt;"",ForbDraft!K4714,""),"")</f>
        <v/>
      </c>
    </row>
    <row r="4700" spans="2:6" x14ac:dyDescent="0.2">
      <c r="B4700" s="229" t="str">
        <f>IFERROR(IF(ForbDraft!A4715&lt;&gt;"",ROW(ForbDraft!A4715),""),"")</f>
        <v/>
      </c>
      <c r="C4700" s="230" t="str">
        <f>IFERROR(IF(ForbDraft!A4715&lt;&gt;"",ForbDraft!A4715,""),"")</f>
        <v/>
      </c>
      <c r="D4700" s="230" t="str">
        <f t="shared" si="73"/>
        <v/>
      </c>
      <c r="E4700" s="230" t="str">
        <f>IFERROR(IF(ForbDraft!L4715&lt;&gt;"",ABS(ForbDraft!L4715),""),"")</f>
        <v/>
      </c>
      <c r="F4700" s="230" t="str">
        <f>IFERROR(IF(ForbDraft!K4715&lt;&gt;"",ForbDraft!K4715,""),"")</f>
        <v/>
      </c>
    </row>
    <row r="4701" spans="2:6" x14ac:dyDescent="0.2">
      <c r="B4701" s="229" t="str">
        <f>IFERROR(IF(ForbDraft!A4716&lt;&gt;"",ROW(ForbDraft!A4716),""),"")</f>
        <v/>
      </c>
      <c r="C4701" s="230" t="str">
        <f>IFERROR(IF(ForbDraft!A4716&lt;&gt;"",ForbDraft!A4716,""),"")</f>
        <v/>
      </c>
      <c r="D4701" s="230" t="str">
        <f t="shared" si="73"/>
        <v/>
      </c>
      <c r="E4701" s="230" t="str">
        <f>IFERROR(IF(ForbDraft!L4716&lt;&gt;"",ABS(ForbDraft!L4716),""),"")</f>
        <v/>
      </c>
      <c r="F4701" s="230" t="str">
        <f>IFERROR(IF(ForbDraft!K4716&lt;&gt;"",ForbDraft!K4716,""),"")</f>
        <v/>
      </c>
    </row>
    <row r="4702" spans="2:6" x14ac:dyDescent="0.2">
      <c r="B4702" s="229" t="str">
        <f>IFERROR(IF(ForbDraft!A4717&lt;&gt;"",ROW(ForbDraft!A4717),""),"")</f>
        <v/>
      </c>
      <c r="C4702" s="230" t="str">
        <f>IFERROR(IF(ForbDraft!A4717&lt;&gt;"",ForbDraft!A4717,""),"")</f>
        <v/>
      </c>
      <c r="D4702" s="230" t="str">
        <f t="shared" si="73"/>
        <v/>
      </c>
      <c r="E4702" s="230" t="str">
        <f>IFERROR(IF(ForbDraft!L4717&lt;&gt;"",ABS(ForbDraft!L4717),""),"")</f>
        <v/>
      </c>
      <c r="F4702" s="230" t="str">
        <f>IFERROR(IF(ForbDraft!K4717&lt;&gt;"",ForbDraft!K4717,""),"")</f>
        <v/>
      </c>
    </row>
    <row r="4703" spans="2:6" x14ac:dyDescent="0.2">
      <c r="B4703" s="229" t="str">
        <f>IFERROR(IF(ForbDraft!A4718&lt;&gt;"",ROW(ForbDraft!A4718),""),"")</f>
        <v/>
      </c>
      <c r="C4703" s="230" t="str">
        <f>IFERROR(IF(ForbDraft!A4718&lt;&gt;"",ForbDraft!A4718,""),"")</f>
        <v/>
      </c>
      <c r="D4703" s="230" t="str">
        <f t="shared" si="73"/>
        <v/>
      </c>
      <c r="E4703" s="230" t="str">
        <f>IFERROR(IF(ForbDraft!L4718&lt;&gt;"",ABS(ForbDraft!L4718),""),"")</f>
        <v/>
      </c>
      <c r="F4703" s="230" t="str">
        <f>IFERROR(IF(ForbDraft!K4718&lt;&gt;"",ForbDraft!K4718,""),"")</f>
        <v/>
      </c>
    </row>
    <row r="4704" spans="2:6" x14ac:dyDescent="0.2">
      <c r="B4704" s="229" t="str">
        <f>IFERROR(IF(ForbDraft!A4719&lt;&gt;"",ROW(ForbDraft!A4719),""),"")</f>
        <v/>
      </c>
      <c r="C4704" s="230" t="str">
        <f>IFERROR(IF(ForbDraft!A4719&lt;&gt;"",ForbDraft!A4719,""),"")</f>
        <v/>
      </c>
      <c r="D4704" s="230" t="str">
        <f t="shared" si="73"/>
        <v/>
      </c>
      <c r="E4704" s="230" t="str">
        <f>IFERROR(IF(ForbDraft!L4719&lt;&gt;"",ABS(ForbDraft!L4719),""),"")</f>
        <v/>
      </c>
      <c r="F4704" s="230" t="str">
        <f>IFERROR(IF(ForbDraft!K4719&lt;&gt;"",ForbDraft!K4719,""),"")</f>
        <v/>
      </c>
    </row>
    <row r="4705" spans="2:6" x14ac:dyDescent="0.2">
      <c r="B4705" s="229" t="str">
        <f>IFERROR(IF(ForbDraft!A4720&lt;&gt;"",ROW(ForbDraft!A4720),""),"")</f>
        <v/>
      </c>
      <c r="C4705" s="230" t="str">
        <f>IFERROR(IF(ForbDraft!A4720&lt;&gt;"",ForbDraft!A4720,""),"")</f>
        <v/>
      </c>
      <c r="D4705" s="230" t="str">
        <f t="shared" si="73"/>
        <v/>
      </c>
      <c r="E4705" s="230" t="str">
        <f>IFERROR(IF(ForbDraft!L4720&lt;&gt;"",ABS(ForbDraft!L4720),""),"")</f>
        <v/>
      </c>
      <c r="F4705" s="230" t="str">
        <f>IFERROR(IF(ForbDraft!K4720&lt;&gt;"",ForbDraft!K4720,""),"")</f>
        <v/>
      </c>
    </row>
    <row r="4706" spans="2:6" x14ac:dyDescent="0.2">
      <c r="B4706" s="229" t="str">
        <f>IFERROR(IF(ForbDraft!A4721&lt;&gt;"",ROW(ForbDraft!A4721),""),"")</f>
        <v/>
      </c>
      <c r="C4706" s="230" t="str">
        <f>IFERROR(IF(ForbDraft!A4721&lt;&gt;"",ForbDraft!A4721,""),"")</f>
        <v/>
      </c>
      <c r="D4706" s="230" t="str">
        <f t="shared" si="73"/>
        <v/>
      </c>
      <c r="E4706" s="230" t="str">
        <f>IFERROR(IF(ForbDraft!L4721&lt;&gt;"",ABS(ForbDraft!L4721),""),"")</f>
        <v/>
      </c>
      <c r="F4706" s="230" t="str">
        <f>IFERROR(IF(ForbDraft!K4721&lt;&gt;"",ForbDraft!K4721,""),"")</f>
        <v/>
      </c>
    </row>
    <row r="4707" spans="2:6" x14ac:dyDescent="0.2">
      <c r="B4707" s="229" t="str">
        <f>IFERROR(IF(ForbDraft!A4722&lt;&gt;"",ROW(ForbDraft!A4722),""),"")</f>
        <v/>
      </c>
      <c r="C4707" s="230" t="str">
        <f>IFERROR(IF(ForbDraft!A4722&lt;&gt;"",ForbDraft!A4722,""),"")</f>
        <v/>
      </c>
      <c r="D4707" s="230" t="str">
        <f t="shared" si="73"/>
        <v/>
      </c>
      <c r="E4707" s="230" t="str">
        <f>IFERROR(IF(ForbDraft!L4722&lt;&gt;"",ABS(ForbDraft!L4722),""),"")</f>
        <v/>
      </c>
      <c r="F4707" s="230" t="str">
        <f>IFERROR(IF(ForbDraft!K4722&lt;&gt;"",ForbDraft!K4722,""),"")</f>
        <v/>
      </c>
    </row>
    <row r="4708" spans="2:6" x14ac:dyDescent="0.2">
      <c r="B4708" s="229" t="str">
        <f>IFERROR(IF(ForbDraft!A4723&lt;&gt;"",ROW(ForbDraft!A4723),""),"")</f>
        <v/>
      </c>
      <c r="C4708" s="230" t="str">
        <f>IFERROR(IF(ForbDraft!A4723&lt;&gt;"",ForbDraft!A4723,""),"")</f>
        <v/>
      </c>
      <c r="D4708" s="230" t="str">
        <f t="shared" si="73"/>
        <v/>
      </c>
      <c r="E4708" s="230" t="str">
        <f>IFERROR(IF(ForbDraft!L4723&lt;&gt;"",ABS(ForbDraft!L4723),""),"")</f>
        <v/>
      </c>
      <c r="F4708" s="230" t="str">
        <f>IFERROR(IF(ForbDraft!K4723&lt;&gt;"",ForbDraft!K4723,""),"")</f>
        <v/>
      </c>
    </row>
    <row r="4709" spans="2:6" x14ac:dyDescent="0.2">
      <c r="B4709" s="229" t="str">
        <f>IFERROR(IF(ForbDraft!A4724&lt;&gt;"",ROW(ForbDraft!A4724),""),"")</f>
        <v/>
      </c>
      <c r="C4709" s="230" t="str">
        <f>IFERROR(IF(ForbDraft!A4724&lt;&gt;"",ForbDraft!A4724,""),"")</f>
        <v/>
      </c>
      <c r="D4709" s="230" t="str">
        <f t="shared" si="73"/>
        <v/>
      </c>
      <c r="E4709" s="230" t="str">
        <f>IFERROR(IF(ForbDraft!L4724&lt;&gt;"",ABS(ForbDraft!L4724),""),"")</f>
        <v/>
      </c>
      <c r="F4709" s="230" t="str">
        <f>IFERROR(IF(ForbDraft!K4724&lt;&gt;"",ForbDraft!K4724,""),"")</f>
        <v/>
      </c>
    </row>
    <row r="4710" spans="2:6" x14ac:dyDescent="0.2">
      <c r="B4710" s="229" t="str">
        <f>IFERROR(IF(ForbDraft!A4725&lt;&gt;"",ROW(ForbDraft!A4725),""),"")</f>
        <v/>
      </c>
      <c r="C4710" s="230" t="str">
        <f>IFERROR(IF(ForbDraft!A4725&lt;&gt;"",ForbDraft!A4725,""),"")</f>
        <v/>
      </c>
      <c r="D4710" s="230" t="str">
        <f t="shared" si="73"/>
        <v/>
      </c>
      <c r="E4710" s="230" t="str">
        <f>IFERROR(IF(ForbDraft!L4725&lt;&gt;"",ABS(ForbDraft!L4725),""),"")</f>
        <v/>
      </c>
      <c r="F4710" s="230" t="str">
        <f>IFERROR(IF(ForbDraft!K4725&lt;&gt;"",ForbDraft!K4725,""),"")</f>
        <v/>
      </c>
    </row>
    <row r="4711" spans="2:6" x14ac:dyDescent="0.2">
      <c r="B4711" s="229" t="str">
        <f>IFERROR(IF(ForbDraft!A4726&lt;&gt;"",ROW(ForbDraft!A4726),""),"")</f>
        <v/>
      </c>
      <c r="C4711" s="230" t="str">
        <f>IFERROR(IF(ForbDraft!A4726&lt;&gt;"",ForbDraft!A4726,""),"")</f>
        <v/>
      </c>
      <c r="D4711" s="230" t="str">
        <f t="shared" si="73"/>
        <v/>
      </c>
      <c r="E4711" s="230" t="str">
        <f>IFERROR(IF(ForbDraft!L4726&lt;&gt;"",ABS(ForbDraft!L4726),""),"")</f>
        <v/>
      </c>
      <c r="F4711" s="230" t="str">
        <f>IFERROR(IF(ForbDraft!K4726&lt;&gt;"",ForbDraft!K4726,""),"")</f>
        <v/>
      </c>
    </row>
    <row r="4712" spans="2:6" x14ac:dyDescent="0.2">
      <c r="B4712" s="229" t="str">
        <f>IFERROR(IF(ForbDraft!A4727&lt;&gt;"",ROW(ForbDraft!A4727),""),"")</f>
        <v/>
      </c>
      <c r="C4712" s="230" t="str">
        <f>IFERROR(IF(ForbDraft!A4727&lt;&gt;"",ForbDraft!A4727,""),"")</f>
        <v/>
      </c>
      <c r="D4712" s="230" t="str">
        <f t="shared" si="73"/>
        <v/>
      </c>
      <c r="E4712" s="230" t="str">
        <f>IFERROR(IF(ForbDraft!L4727&lt;&gt;"",ABS(ForbDraft!L4727),""),"")</f>
        <v/>
      </c>
      <c r="F4712" s="230" t="str">
        <f>IFERROR(IF(ForbDraft!K4727&lt;&gt;"",ForbDraft!K4727,""),"")</f>
        <v/>
      </c>
    </row>
    <row r="4713" spans="2:6" x14ac:dyDescent="0.2">
      <c r="B4713" s="229" t="str">
        <f>IFERROR(IF(ForbDraft!A4728&lt;&gt;"",ROW(ForbDraft!A4728),""),"")</f>
        <v/>
      </c>
      <c r="C4713" s="230" t="str">
        <f>IFERROR(IF(ForbDraft!A4728&lt;&gt;"",ForbDraft!A4728,""),"")</f>
        <v/>
      </c>
      <c r="D4713" s="230" t="str">
        <f t="shared" si="73"/>
        <v/>
      </c>
      <c r="E4713" s="230" t="str">
        <f>IFERROR(IF(ForbDraft!L4728&lt;&gt;"",ABS(ForbDraft!L4728),""),"")</f>
        <v/>
      </c>
      <c r="F4713" s="230" t="str">
        <f>IFERROR(IF(ForbDraft!K4728&lt;&gt;"",ForbDraft!K4728,""),"")</f>
        <v/>
      </c>
    </row>
    <row r="4714" spans="2:6" x14ac:dyDescent="0.2">
      <c r="B4714" s="229" t="str">
        <f>IFERROR(IF(ForbDraft!A4729&lt;&gt;"",ROW(ForbDraft!A4729),""),"")</f>
        <v/>
      </c>
      <c r="C4714" s="230" t="str">
        <f>IFERROR(IF(ForbDraft!A4729&lt;&gt;"",ForbDraft!A4729,""),"")</f>
        <v/>
      </c>
      <c r="D4714" s="230" t="str">
        <f t="shared" si="73"/>
        <v/>
      </c>
      <c r="E4714" s="230" t="str">
        <f>IFERROR(IF(ForbDraft!L4729&lt;&gt;"",ABS(ForbDraft!L4729),""),"")</f>
        <v/>
      </c>
      <c r="F4714" s="230" t="str">
        <f>IFERROR(IF(ForbDraft!K4729&lt;&gt;"",ForbDraft!K4729,""),"")</f>
        <v/>
      </c>
    </row>
    <row r="4715" spans="2:6" x14ac:dyDescent="0.2">
      <c r="B4715" s="229" t="str">
        <f>IFERROR(IF(ForbDraft!A4730&lt;&gt;"",ROW(ForbDraft!A4730),""),"")</f>
        <v/>
      </c>
      <c r="C4715" s="230" t="str">
        <f>IFERROR(IF(ForbDraft!A4730&lt;&gt;"",ForbDraft!A4730,""),"")</f>
        <v/>
      </c>
      <c r="D4715" s="230" t="str">
        <f t="shared" si="73"/>
        <v/>
      </c>
      <c r="E4715" s="230" t="str">
        <f>IFERROR(IF(ForbDraft!L4730&lt;&gt;"",ABS(ForbDraft!L4730),""),"")</f>
        <v/>
      </c>
      <c r="F4715" s="230" t="str">
        <f>IFERROR(IF(ForbDraft!K4730&lt;&gt;"",ForbDraft!K4730,""),"")</f>
        <v/>
      </c>
    </row>
    <row r="4716" spans="2:6" x14ac:dyDescent="0.2">
      <c r="B4716" s="229" t="str">
        <f>IFERROR(IF(ForbDraft!A4731&lt;&gt;"",ROW(ForbDraft!A4731),""),"")</f>
        <v/>
      </c>
      <c r="C4716" s="230" t="str">
        <f>IFERROR(IF(ForbDraft!A4731&lt;&gt;"",ForbDraft!A4731,""),"")</f>
        <v/>
      </c>
      <c r="D4716" s="230" t="str">
        <f t="shared" si="73"/>
        <v/>
      </c>
      <c r="E4716" s="230" t="str">
        <f>IFERROR(IF(ForbDraft!L4731&lt;&gt;"",ABS(ForbDraft!L4731),""),"")</f>
        <v/>
      </c>
      <c r="F4716" s="230" t="str">
        <f>IFERROR(IF(ForbDraft!K4731&lt;&gt;"",ForbDraft!K4731,""),"")</f>
        <v/>
      </c>
    </row>
    <row r="4717" spans="2:6" x14ac:dyDescent="0.2">
      <c r="B4717" s="229" t="str">
        <f>IFERROR(IF(ForbDraft!A4732&lt;&gt;"",ROW(ForbDraft!A4732),""),"")</f>
        <v/>
      </c>
      <c r="C4717" s="230" t="str">
        <f>IFERROR(IF(ForbDraft!A4732&lt;&gt;"",ForbDraft!A4732,""),"")</f>
        <v/>
      </c>
      <c r="D4717" s="230" t="str">
        <f t="shared" si="73"/>
        <v/>
      </c>
      <c r="E4717" s="230" t="str">
        <f>IFERROR(IF(ForbDraft!L4732&lt;&gt;"",ABS(ForbDraft!L4732),""),"")</f>
        <v/>
      </c>
      <c r="F4717" s="230" t="str">
        <f>IFERROR(IF(ForbDraft!K4732&lt;&gt;"",ForbDraft!K4732,""),"")</f>
        <v/>
      </c>
    </row>
    <row r="4718" spans="2:6" x14ac:dyDescent="0.2">
      <c r="B4718" s="229" t="str">
        <f>IFERROR(IF(ForbDraft!A4733&lt;&gt;"",ROW(ForbDraft!A4733),""),"")</f>
        <v/>
      </c>
      <c r="C4718" s="230" t="str">
        <f>IFERROR(IF(ForbDraft!A4733&lt;&gt;"",ForbDraft!A4733,""),"")</f>
        <v/>
      </c>
      <c r="D4718" s="230" t="str">
        <f t="shared" si="73"/>
        <v/>
      </c>
      <c r="E4718" s="230" t="str">
        <f>IFERROR(IF(ForbDraft!L4733&lt;&gt;"",ABS(ForbDraft!L4733),""),"")</f>
        <v/>
      </c>
      <c r="F4718" s="230" t="str">
        <f>IFERROR(IF(ForbDraft!K4733&lt;&gt;"",ForbDraft!K4733,""),"")</f>
        <v/>
      </c>
    </row>
    <row r="4719" spans="2:6" x14ac:dyDescent="0.2">
      <c r="B4719" s="229" t="str">
        <f>IFERROR(IF(ForbDraft!A4734&lt;&gt;"",ROW(ForbDraft!A4734),""),"")</f>
        <v/>
      </c>
      <c r="C4719" s="230" t="str">
        <f>IFERROR(IF(ForbDraft!A4734&lt;&gt;"",ForbDraft!A4734,""),"")</f>
        <v/>
      </c>
      <c r="D4719" s="230" t="str">
        <f t="shared" si="73"/>
        <v/>
      </c>
      <c r="E4719" s="230" t="str">
        <f>IFERROR(IF(ForbDraft!L4734&lt;&gt;"",ABS(ForbDraft!L4734),""),"")</f>
        <v/>
      </c>
      <c r="F4719" s="230" t="str">
        <f>IFERROR(IF(ForbDraft!K4734&lt;&gt;"",ForbDraft!K4734,""),"")</f>
        <v/>
      </c>
    </row>
    <row r="4720" spans="2:6" x14ac:dyDescent="0.2">
      <c r="B4720" s="229" t="str">
        <f>IFERROR(IF(ForbDraft!A4735&lt;&gt;"",ROW(ForbDraft!A4735),""),"")</f>
        <v/>
      </c>
      <c r="C4720" s="230" t="str">
        <f>IFERROR(IF(ForbDraft!A4735&lt;&gt;"",ForbDraft!A4735,""),"")</f>
        <v/>
      </c>
      <c r="D4720" s="230" t="str">
        <f t="shared" si="73"/>
        <v/>
      </c>
      <c r="E4720" s="230" t="str">
        <f>IFERROR(IF(ForbDraft!L4735&lt;&gt;"",ABS(ForbDraft!L4735),""),"")</f>
        <v/>
      </c>
      <c r="F4720" s="230" t="str">
        <f>IFERROR(IF(ForbDraft!K4735&lt;&gt;"",ForbDraft!K4735,""),"")</f>
        <v/>
      </c>
    </row>
    <row r="4721" spans="2:6" x14ac:dyDescent="0.2">
      <c r="B4721" s="229" t="str">
        <f>IFERROR(IF(ForbDraft!A4736&lt;&gt;"",ROW(ForbDraft!A4736),""),"")</f>
        <v/>
      </c>
      <c r="C4721" s="230" t="str">
        <f>IFERROR(IF(ForbDraft!A4736&lt;&gt;"",ForbDraft!A4736,""),"")</f>
        <v/>
      </c>
      <c r="D4721" s="230" t="str">
        <f t="shared" si="73"/>
        <v/>
      </c>
      <c r="E4721" s="230" t="str">
        <f>IFERROR(IF(ForbDraft!L4736&lt;&gt;"",ABS(ForbDraft!L4736),""),"")</f>
        <v/>
      </c>
      <c r="F4721" s="230" t="str">
        <f>IFERROR(IF(ForbDraft!K4736&lt;&gt;"",ForbDraft!K4736,""),"")</f>
        <v/>
      </c>
    </row>
    <row r="4722" spans="2:6" x14ac:dyDescent="0.2">
      <c r="B4722" s="229" t="str">
        <f>IFERROR(IF(ForbDraft!A4737&lt;&gt;"",ROW(ForbDraft!A4737),""),"")</f>
        <v/>
      </c>
      <c r="C4722" s="230" t="str">
        <f>IFERROR(IF(ForbDraft!A4737&lt;&gt;"",ForbDraft!A4737,""),"")</f>
        <v/>
      </c>
      <c r="D4722" s="230" t="str">
        <f t="shared" si="73"/>
        <v/>
      </c>
      <c r="E4722" s="230" t="str">
        <f>IFERROR(IF(ForbDraft!L4737&lt;&gt;"",ABS(ForbDraft!L4737),""),"")</f>
        <v/>
      </c>
      <c r="F4722" s="230" t="str">
        <f>IFERROR(IF(ForbDraft!K4737&lt;&gt;"",ForbDraft!K4737,""),"")</f>
        <v/>
      </c>
    </row>
    <row r="4723" spans="2:6" x14ac:dyDescent="0.2">
      <c r="B4723" s="229" t="str">
        <f>IFERROR(IF(ForbDraft!A4738&lt;&gt;"",ROW(ForbDraft!A4738),""),"")</f>
        <v/>
      </c>
      <c r="C4723" s="230" t="str">
        <f>IFERROR(IF(ForbDraft!A4738&lt;&gt;"",ForbDraft!A4738,""),"")</f>
        <v/>
      </c>
      <c r="D4723" s="230" t="str">
        <f t="shared" si="73"/>
        <v/>
      </c>
      <c r="E4723" s="230" t="str">
        <f>IFERROR(IF(ForbDraft!L4738&lt;&gt;"",ABS(ForbDraft!L4738),""),"")</f>
        <v/>
      </c>
      <c r="F4723" s="230" t="str">
        <f>IFERROR(IF(ForbDraft!K4738&lt;&gt;"",ForbDraft!K4738,""),"")</f>
        <v/>
      </c>
    </row>
    <row r="4724" spans="2:6" x14ac:dyDescent="0.2">
      <c r="B4724" s="229" t="str">
        <f>IFERROR(IF(ForbDraft!A4739&lt;&gt;"",ROW(ForbDraft!A4739),""),"")</f>
        <v/>
      </c>
      <c r="C4724" s="230" t="str">
        <f>IFERROR(IF(ForbDraft!A4739&lt;&gt;"",ForbDraft!A4739,""),"")</f>
        <v/>
      </c>
      <c r="D4724" s="230" t="str">
        <f t="shared" si="73"/>
        <v/>
      </c>
      <c r="E4724" s="230" t="str">
        <f>IFERROR(IF(ForbDraft!L4739&lt;&gt;"",ABS(ForbDraft!L4739),""),"")</f>
        <v/>
      </c>
      <c r="F4724" s="230" t="str">
        <f>IFERROR(IF(ForbDraft!K4739&lt;&gt;"",ForbDraft!K4739,""),"")</f>
        <v/>
      </c>
    </row>
    <row r="4725" spans="2:6" x14ac:dyDescent="0.2">
      <c r="B4725" s="229" t="str">
        <f>IFERROR(IF(ForbDraft!A4740&lt;&gt;"",ROW(ForbDraft!A4740),""),"")</f>
        <v/>
      </c>
      <c r="C4725" s="230" t="str">
        <f>IFERROR(IF(ForbDraft!A4740&lt;&gt;"",ForbDraft!A4740,""),"")</f>
        <v/>
      </c>
      <c r="D4725" s="230" t="str">
        <f t="shared" si="73"/>
        <v/>
      </c>
      <c r="E4725" s="230" t="str">
        <f>IFERROR(IF(ForbDraft!L4740&lt;&gt;"",ABS(ForbDraft!L4740),""),"")</f>
        <v/>
      </c>
      <c r="F4725" s="230" t="str">
        <f>IFERROR(IF(ForbDraft!K4740&lt;&gt;"",ForbDraft!K4740,""),"")</f>
        <v/>
      </c>
    </row>
    <row r="4726" spans="2:6" x14ac:dyDescent="0.2">
      <c r="B4726" s="229" t="str">
        <f>IFERROR(IF(ForbDraft!A4741&lt;&gt;"",ROW(ForbDraft!A4741),""),"")</f>
        <v/>
      </c>
      <c r="C4726" s="230" t="str">
        <f>IFERROR(IF(ForbDraft!A4741&lt;&gt;"",ForbDraft!A4741,""),"")</f>
        <v/>
      </c>
      <c r="D4726" s="230" t="str">
        <f t="shared" si="73"/>
        <v/>
      </c>
      <c r="E4726" s="230" t="str">
        <f>IFERROR(IF(ForbDraft!L4741&lt;&gt;"",ABS(ForbDraft!L4741),""),"")</f>
        <v/>
      </c>
      <c r="F4726" s="230" t="str">
        <f>IFERROR(IF(ForbDraft!K4741&lt;&gt;"",ForbDraft!K4741,""),"")</f>
        <v/>
      </c>
    </row>
    <row r="4727" spans="2:6" x14ac:dyDescent="0.2">
      <c r="B4727" s="229" t="str">
        <f>IFERROR(IF(ForbDraft!A4742&lt;&gt;"",ROW(ForbDraft!A4742),""),"")</f>
        <v/>
      </c>
      <c r="C4727" s="230" t="str">
        <f>IFERROR(IF(ForbDraft!A4742&lt;&gt;"",ForbDraft!A4742,""),"")</f>
        <v/>
      </c>
      <c r="D4727" s="230" t="str">
        <f t="shared" si="73"/>
        <v/>
      </c>
      <c r="E4727" s="230" t="str">
        <f>IFERROR(IF(ForbDraft!L4742&lt;&gt;"",ABS(ForbDraft!L4742),""),"")</f>
        <v/>
      </c>
      <c r="F4727" s="230" t="str">
        <f>IFERROR(IF(ForbDraft!K4742&lt;&gt;"",ForbDraft!K4742,""),"")</f>
        <v/>
      </c>
    </row>
    <row r="4728" spans="2:6" x14ac:dyDescent="0.2">
      <c r="B4728" s="229" t="str">
        <f>IFERROR(IF(ForbDraft!A4743&lt;&gt;"",ROW(ForbDraft!A4743),""),"")</f>
        <v/>
      </c>
      <c r="C4728" s="230" t="str">
        <f>IFERROR(IF(ForbDraft!A4743&lt;&gt;"",ForbDraft!A4743,""),"")</f>
        <v/>
      </c>
      <c r="D4728" s="230" t="str">
        <f t="shared" si="73"/>
        <v/>
      </c>
      <c r="E4728" s="230" t="str">
        <f>IFERROR(IF(ForbDraft!L4743&lt;&gt;"",ABS(ForbDraft!L4743),""),"")</f>
        <v/>
      </c>
      <c r="F4728" s="230" t="str">
        <f>IFERROR(IF(ForbDraft!K4743&lt;&gt;"",ForbDraft!K4743,""),"")</f>
        <v/>
      </c>
    </row>
    <row r="4729" spans="2:6" x14ac:dyDescent="0.2">
      <c r="B4729" s="229" t="str">
        <f>IFERROR(IF(ForbDraft!A4744&lt;&gt;"",ROW(ForbDraft!A4744),""),"")</f>
        <v/>
      </c>
      <c r="C4729" s="230" t="str">
        <f>IFERROR(IF(ForbDraft!A4744&lt;&gt;"",ForbDraft!A4744,""),"")</f>
        <v/>
      </c>
      <c r="D4729" s="230" t="str">
        <f t="shared" si="73"/>
        <v/>
      </c>
      <c r="E4729" s="230" t="str">
        <f>IFERROR(IF(ForbDraft!L4744&lt;&gt;"",ABS(ForbDraft!L4744),""),"")</f>
        <v/>
      </c>
      <c r="F4729" s="230" t="str">
        <f>IFERROR(IF(ForbDraft!K4744&lt;&gt;"",ForbDraft!K4744,""),"")</f>
        <v/>
      </c>
    </row>
    <row r="4730" spans="2:6" x14ac:dyDescent="0.2">
      <c r="B4730" s="229" t="str">
        <f>IFERROR(IF(ForbDraft!A4745&lt;&gt;"",ROW(ForbDraft!A4745),""),"")</f>
        <v/>
      </c>
      <c r="C4730" s="230" t="str">
        <f>IFERROR(IF(ForbDraft!A4745&lt;&gt;"",ForbDraft!A4745,""),"")</f>
        <v/>
      </c>
      <c r="D4730" s="230" t="str">
        <f t="shared" si="73"/>
        <v/>
      </c>
      <c r="E4730" s="230" t="str">
        <f>IFERROR(IF(ForbDraft!L4745&lt;&gt;"",ABS(ForbDraft!L4745),""),"")</f>
        <v/>
      </c>
      <c r="F4730" s="230" t="str">
        <f>IFERROR(IF(ForbDraft!K4745&lt;&gt;"",ForbDraft!K4745,""),"")</f>
        <v/>
      </c>
    </row>
    <row r="4731" spans="2:6" x14ac:dyDescent="0.2">
      <c r="B4731" s="229" t="str">
        <f>IFERROR(IF(ForbDraft!A4746&lt;&gt;"",ROW(ForbDraft!A4746),""),"")</f>
        <v/>
      </c>
      <c r="C4731" s="230" t="str">
        <f>IFERROR(IF(ForbDraft!A4746&lt;&gt;"",ForbDraft!A4746,""),"")</f>
        <v/>
      </c>
      <c r="D4731" s="230" t="str">
        <f t="shared" si="73"/>
        <v/>
      </c>
      <c r="E4731" s="230" t="str">
        <f>IFERROR(IF(ForbDraft!L4746&lt;&gt;"",ABS(ForbDraft!L4746),""),"")</f>
        <v/>
      </c>
      <c r="F4731" s="230" t="str">
        <f>IFERROR(IF(ForbDraft!K4746&lt;&gt;"",ForbDraft!K4746,""),"")</f>
        <v/>
      </c>
    </row>
    <row r="4732" spans="2:6" x14ac:dyDescent="0.2">
      <c r="B4732" s="229" t="str">
        <f>IFERROR(IF(ForbDraft!A4747&lt;&gt;"",ROW(ForbDraft!A4747),""),"")</f>
        <v/>
      </c>
      <c r="C4732" s="230" t="str">
        <f>IFERROR(IF(ForbDraft!A4747&lt;&gt;"",ForbDraft!A4747,""),"")</f>
        <v/>
      </c>
      <c r="D4732" s="230" t="str">
        <f t="shared" si="73"/>
        <v/>
      </c>
      <c r="E4732" s="230" t="str">
        <f>IFERROR(IF(ForbDraft!L4747&lt;&gt;"",ABS(ForbDraft!L4747),""),"")</f>
        <v/>
      </c>
      <c r="F4732" s="230" t="str">
        <f>IFERROR(IF(ForbDraft!K4747&lt;&gt;"",ForbDraft!K4747,""),"")</f>
        <v/>
      </c>
    </row>
    <row r="4733" spans="2:6" x14ac:dyDescent="0.2">
      <c r="B4733" s="229" t="str">
        <f>IFERROR(IF(ForbDraft!A4748&lt;&gt;"",ROW(ForbDraft!A4748),""),"")</f>
        <v/>
      </c>
      <c r="C4733" s="230" t="str">
        <f>IFERROR(IF(ForbDraft!A4748&lt;&gt;"",ForbDraft!A4748,""),"")</f>
        <v/>
      </c>
      <c r="D4733" s="230" t="str">
        <f t="shared" si="73"/>
        <v/>
      </c>
      <c r="E4733" s="230" t="str">
        <f>IFERROR(IF(ForbDraft!L4748&lt;&gt;"",ABS(ForbDraft!L4748),""),"")</f>
        <v/>
      </c>
      <c r="F4733" s="230" t="str">
        <f>IFERROR(IF(ForbDraft!K4748&lt;&gt;"",ForbDraft!K4748,""),"")</f>
        <v/>
      </c>
    </row>
    <row r="4734" spans="2:6" x14ac:dyDescent="0.2">
      <c r="B4734" s="229" t="str">
        <f>IFERROR(IF(ForbDraft!A4749&lt;&gt;"",ROW(ForbDraft!A4749),""),"")</f>
        <v/>
      </c>
      <c r="C4734" s="230" t="str">
        <f>IFERROR(IF(ForbDraft!A4749&lt;&gt;"",ForbDraft!A4749,""),"")</f>
        <v/>
      </c>
      <c r="D4734" s="230" t="str">
        <f t="shared" si="73"/>
        <v/>
      </c>
      <c r="E4734" s="230" t="str">
        <f>IFERROR(IF(ForbDraft!L4749&lt;&gt;"",ABS(ForbDraft!L4749),""),"")</f>
        <v/>
      </c>
      <c r="F4734" s="230" t="str">
        <f>IFERROR(IF(ForbDraft!K4749&lt;&gt;"",ForbDraft!K4749,""),"")</f>
        <v/>
      </c>
    </row>
    <row r="4735" spans="2:6" x14ac:dyDescent="0.2">
      <c r="B4735" s="229" t="str">
        <f>IFERROR(IF(ForbDraft!A4750&lt;&gt;"",ROW(ForbDraft!A4750),""),"")</f>
        <v/>
      </c>
      <c r="C4735" s="230" t="str">
        <f>IFERROR(IF(ForbDraft!A4750&lt;&gt;"",ForbDraft!A4750,""),"")</f>
        <v/>
      </c>
      <c r="D4735" s="230" t="str">
        <f t="shared" si="73"/>
        <v/>
      </c>
      <c r="E4735" s="230" t="str">
        <f>IFERROR(IF(ForbDraft!L4750&lt;&gt;"",ABS(ForbDraft!L4750),""),"")</f>
        <v/>
      </c>
      <c r="F4735" s="230" t="str">
        <f>IFERROR(IF(ForbDraft!K4750&lt;&gt;"",ForbDraft!K4750,""),"")</f>
        <v/>
      </c>
    </row>
    <row r="4736" spans="2:6" x14ac:dyDescent="0.2">
      <c r="B4736" s="229" t="str">
        <f>IFERROR(IF(ForbDraft!A4751&lt;&gt;"",ROW(ForbDraft!A4751),""),"")</f>
        <v/>
      </c>
      <c r="C4736" s="230" t="str">
        <f>IFERROR(IF(ForbDraft!A4751&lt;&gt;"",ForbDraft!A4751,""),"")</f>
        <v/>
      </c>
      <c r="D4736" s="230" t="str">
        <f t="shared" si="73"/>
        <v/>
      </c>
      <c r="E4736" s="230" t="str">
        <f>IFERROR(IF(ForbDraft!L4751&lt;&gt;"",ABS(ForbDraft!L4751),""),"")</f>
        <v/>
      </c>
      <c r="F4736" s="230" t="str">
        <f>IFERROR(IF(ForbDraft!K4751&lt;&gt;"",ForbDraft!K4751,""),"")</f>
        <v/>
      </c>
    </row>
    <row r="4737" spans="2:6" x14ac:dyDescent="0.2">
      <c r="B4737" s="229" t="str">
        <f>IFERROR(IF(ForbDraft!A4752&lt;&gt;"",ROW(ForbDraft!A4752),""),"")</f>
        <v/>
      </c>
      <c r="C4737" s="230" t="str">
        <f>IFERROR(IF(ForbDraft!A4752&lt;&gt;"",ForbDraft!A4752,""),"")</f>
        <v/>
      </c>
      <c r="D4737" s="230" t="str">
        <f t="shared" si="73"/>
        <v/>
      </c>
      <c r="E4737" s="230" t="str">
        <f>IFERROR(IF(ForbDraft!L4752&lt;&gt;"",ABS(ForbDraft!L4752),""),"")</f>
        <v/>
      </c>
      <c r="F4737" s="230" t="str">
        <f>IFERROR(IF(ForbDraft!K4752&lt;&gt;"",ForbDraft!K4752,""),"")</f>
        <v/>
      </c>
    </row>
    <row r="4738" spans="2:6" x14ac:dyDescent="0.2">
      <c r="B4738" s="229" t="str">
        <f>IFERROR(IF(ForbDraft!A4753&lt;&gt;"",ROW(ForbDraft!A4753),""),"")</f>
        <v/>
      </c>
      <c r="C4738" s="230" t="str">
        <f>IFERROR(IF(ForbDraft!A4753&lt;&gt;"",ForbDraft!A4753,""),"")</f>
        <v/>
      </c>
      <c r="D4738" s="230" t="str">
        <f t="shared" si="73"/>
        <v/>
      </c>
      <c r="E4738" s="230" t="str">
        <f>IFERROR(IF(ForbDraft!L4753&lt;&gt;"",ABS(ForbDraft!L4753),""),"")</f>
        <v/>
      </c>
      <c r="F4738" s="230" t="str">
        <f>IFERROR(IF(ForbDraft!K4753&lt;&gt;"",ForbDraft!K4753,""),"")</f>
        <v/>
      </c>
    </row>
    <row r="4739" spans="2:6" x14ac:dyDescent="0.2">
      <c r="B4739" s="229" t="str">
        <f>IFERROR(IF(ForbDraft!A4754&lt;&gt;"",ROW(ForbDraft!A4754),""),"")</f>
        <v/>
      </c>
      <c r="C4739" s="230" t="str">
        <f>IFERROR(IF(ForbDraft!A4754&lt;&gt;"",ForbDraft!A4754,""),"")</f>
        <v/>
      </c>
      <c r="D4739" s="230" t="str">
        <f t="shared" ref="D4739:D4802" si="74">IF(F4739="pH לבדיקת גבול","pH",F4739)</f>
        <v/>
      </c>
      <c r="E4739" s="230" t="str">
        <f>IFERROR(IF(ForbDraft!L4754&lt;&gt;"",ABS(ForbDraft!L4754),""),"")</f>
        <v/>
      </c>
      <c r="F4739" s="230" t="str">
        <f>IFERROR(IF(ForbDraft!K4754&lt;&gt;"",ForbDraft!K4754,""),"")</f>
        <v/>
      </c>
    </row>
    <row r="4740" spans="2:6" x14ac:dyDescent="0.2">
      <c r="B4740" s="229" t="str">
        <f>IFERROR(IF(ForbDraft!A4755&lt;&gt;"",ROW(ForbDraft!A4755),""),"")</f>
        <v/>
      </c>
      <c r="C4740" s="230" t="str">
        <f>IFERROR(IF(ForbDraft!A4755&lt;&gt;"",ForbDraft!A4755,""),"")</f>
        <v/>
      </c>
      <c r="D4740" s="230" t="str">
        <f t="shared" si="74"/>
        <v/>
      </c>
      <c r="E4740" s="230" t="str">
        <f>IFERROR(IF(ForbDraft!L4755&lt;&gt;"",ABS(ForbDraft!L4755),""),"")</f>
        <v/>
      </c>
      <c r="F4740" s="230" t="str">
        <f>IFERROR(IF(ForbDraft!K4755&lt;&gt;"",ForbDraft!K4755,""),"")</f>
        <v/>
      </c>
    </row>
    <row r="4741" spans="2:6" x14ac:dyDescent="0.2">
      <c r="B4741" s="229" t="str">
        <f>IFERROR(IF(ForbDraft!A4756&lt;&gt;"",ROW(ForbDraft!A4756),""),"")</f>
        <v/>
      </c>
      <c r="C4741" s="230" t="str">
        <f>IFERROR(IF(ForbDraft!A4756&lt;&gt;"",ForbDraft!A4756,""),"")</f>
        <v/>
      </c>
      <c r="D4741" s="230" t="str">
        <f t="shared" si="74"/>
        <v/>
      </c>
      <c r="E4741" s="230" t="str">
        <f>IFERROR(IF(ForbDraft!L4756&lt;&gt;"",ABS(ForbDraft!L4756),""),"")</f>
        <v/>
      </c>
      <c r="F4741" s="230" t="str">
        <f>IFERROR(IF(ForbDraft!K4756&lt;&gt;"",ForbDraft!K4756,""),"")</f>
        <v/>
      </c>
    </row>
    <row r="4742" spans="2:6" x14ac:dyDescent="0.2">
      <c r="B4742" s="229" t="str">
        <f>IFERROR(IF(ForbDraft!A4757&lt;&gt;"",ROW(ForbDraft!A4757),""),"")</f>
        <v/>
      </c>
      <c r="C4742" s="230" t="str">
        <f>IFERROR(IF(ForbDraft!A4757&lt;&gt;"",ForbDraft!A4757,""),"")</f>
        <v/>
      </c>
      <c r="D4742" s="230" t="str">
        <f t="shared" si="74"/>
        <v/>
      </c>
      <c r="E4742" s="230" t="str">
        <f>IFERROR(IF(ForbDraft!L4757&lt;&gt;"",ABS(ForbDraft!L4757),""),"")</f>
        <v/>
      </c>
      <c r="F4742" s="230" t="str">
        <f>IFERROR(IF(ForbDraft!K4757&lt;&gt;"",ForbDraft!K4757,""),"")</f>
        <v/>
      </c>
    </row>
    <row r="4743" spans="2:6" x14ac:dyDescent="0.2">
      <c r="B4743" s="229" t="str">
        <f>IFERROR(IF(ForbDraft!A4758&lt;&gt;"",ROW(ForbDraft!A4758),""),"")</f>
        <v/>
      </c>
      <c r="C4743" s="230" t="str">
        <f>IFERROR(IF(ForbDraft!A4758&lt;&gt;"",ForbDraft!A4758,""),"")</f>
        <v/>
      </c>
      <c r="D4743" s="230" t="str">
        <f t="shared" si="74"/>
        <v/>
      </c>
      <c r="E4743" s="230" t="str">
        <f>IFERROR(IF(ForbDraft!L4758&lt;&gt;"",ABS(ForbDraft!L4758),""),"")</f>
        <v/>
      </c>
      <c r="F4743" s="230" t="str">
        <f>IFERROR(IF(ForbDraft!K4758&lt;&gt;"",ForbDraft!K4758,""),"")</f>
        <v/>
      </c>
    </row>
    <row r="4744" spans="2:6" x14ac:dyDescent="0.2">
      <c r="B4744" s="229" t="str">
        <f>IFERROR(IF(ForbDraft!A4759&lt;&gt;"",ROW(ForbDraft!A4759),""),"")</f>
        <v/>
      </c>
      <c r="C4744" s="230" t="str">
        <f>IFERROR(IF(ForbDraft!A4759&lt;&gt;"",ForbDraft!A4759,""),"")</f>
        <v/>
      </c>
      <c r="D4744" s="230" t="str">
        <f t="shared" si="74"/>
        <v/>
      </c>
      <c r="E4744" s="230" t="str">
        <f>IFERROR(IF(ForbDraft!L4759&lt;&gt;"",ABS(ForbDraft!L4759),""),"")</f>
        <v/>
      </c>
      <c r="F4744" s="230" t="str">
        <f>IFERROR(IF(ForbDraft!K4759&lt;&gt;"",ForbDraft!K4759,""),"")</f>
        <v/>
      </c>
    </row>
    <row r="4745" spans="2:6" x14ac:dyDescent="0.2">
      <c r="B4745" s="229" t="str">
        <f>IFERROR(IF(ForbDraft!A4760&lt;&gt;"",ROW(ForbDraft!A4760),""),"")</f>
        <v/>
      </c>
      <c r="C4745" s="230" t="str">
        <f>IFERROR(IF(ForbDraft!A4760&lt;&gt;"",ForbDraft!A4760,""),"")</f>
        <v/>
      </c>
      <c r="D4745" s="230" t="str">
        <f t="shared" si="74"/>
        <v/>
      </c>
      <c r="E4745" s="230" t="str">
        <f>IFERROR(IF(ForbDraft!L4760&lt;&gt;"",ABS(ForbDraft!L4760),""),"")</f>
        <v/>
      </c>
      <c r="F4745" s="230" t="str">
        <f>IFERROR(IF(ForbDraft!K4760&lt;&gt;"",ForbDraft!K4760,""),"")</f>
        <v/>
      </c>
    </row>
    <row r="4746" spans="2:6" x14ac:dyDescent="0.2">
      <c r="B4746" s="229" t="str">
        <f>IFERROR(IF(ForbDraft!A4761&lt;&gt;"",ROW(ForbDraft!A4761),""),"")</f>
        <v/>
      </c>
      <c r="C4746" s="230" t="str">
        <f>IFERROR(IF(ForbDraft!A4761&lt;&gt;"",ForbDraft!A4761,""),"")</f>
        <v/>
      </c>
      <c r="D4746" s="230" t="str">
        <f t="shared" si="74"/>
        <v/>
      </c>
      <c r="E4746" s="230" t="str">
        <f>IFERROR(IF(ForbDraft!L4761&lt;&gt;"",ABS(ForbDraft!L4761),""),"")</f>
        <v/>
      </c>
      <c r="F4746" s="230" t="str">
        <f>IFERROR(IF(ForbDraft!K4761&lt;&gt;"",ForbDraft!K4761,""),"")</f>
        <v/>
      </c>
    </row>
    <row r="4747" spans="2:6" x14ac:dyDescent="0.2">
      <c r="B4747" s="229" t="str">
        <f>IFERROR(IF(ForbDraft!A4762&lt;&gt;"",ROW(ForbDraft!A4762),""),"")</f>
        <v/>
      </c>
      <c r="C4747" s="230" t="str">
        <f>IFERROR(IF(ForbDraft!A4762&lt;&gt;"",ForbDraft!A4762,""),"")</f>
        <v/>
      </c>
      <c r="D4747" s="230" t="str">
        <f t="shared" si="74"/>
        <v/>
      </c>
      <c r="E4747" s="230" t="str">
        <f>IFERROR(IF(ForbDraft!L4762&lt;&gt;"",ABS(ForbDraft!L4762),""),"")</f>
        <v/>
      </c>
      <c r="F4747" s="230" t="str">
        <f>IFERROR(IF(ForbDraft!K4762&lt;&gt;"",ForbDraft!K4762,""),"")</f>
        <v/>
      </c>
    </row>
    <row r="4748" spans="2:6" x14ac:dyDescent="0.2">
      <c r="B4748" s="229" t="str">
        <f>IFERROR(IF(ForbDraft!A4763&lt;&gt;"",ROW(ForbDraft!A4763),""),"")</f>
        <v/>
      </c>
      <c r="C4748" s="230" t="str">
        <f>IFERROR(IF(ForbDraft!A4763&lt;&gt;"",ForbDraft!A4763,""),"")</f>
        <v/>
      </c>
      <c r="D4748" s="230" t="str">
        <f t="shared" si="74"/>
        <v/>
      </c>
      <c r="E4748" s="230" t="str">
        <f>IFERROR(IF(ForbDraft!L4763&lt;&gt;"",ABS(ForbDraft!L4763),""),"")</f>
        <v/>
      </c>
      <c r="F4748" s="230" t="str">
        <f>IFERROR(IF(ForbDraft!K4763&lt;&gt;"",ForbDraft!K4763,""),"")</f>
        <v/>
      </c>
    </row>
    <row r="4749" spans="2:6" x14ac:dyDescent="0.2">
      <c r="B4749" s="229" t="str">
        <f>IFERROR(IF(ForbDraft!A4764&lt;&gt;"",ROW(ForbDraft!A4764),""),"")</f>
        <v/>
      </c>
      <c r="C4749" s="230" t="str">
        <f>IFERROR(IF(ForbDraft!A4764&lt;&gt;"",ForbDraft!A4764,""),"")</f>
        <v/>
      </c>
      <c r="D4749" s="230" t="str">
        <f t="shared" si="74"/>
        <v/>
      </c>
      <c r="E4749" s="230" t="str">
        <f>IFERROR(IF(ForbDraft!L4764&lt;&gt;"",ABS(ForbDraft!L4764),""),"")</f>
        <v/>
      </c>
      <c r="F4749" s="230" t="str">
        <f>IFERROR(IF(ForbDraft!K4764&lt;&gt;"",ForbDraft!K4764,""),"")</f>
        <v/>
      </c>
    </row>
    <row r="4750" spans="2:6" x14ac:dyDescent="0.2">
      <c r="B4750" s="229" t="str">
        <f>IFERROR(IF(ForbDraft!A4765&lt;&gt;"",ROW(ForbDraft!A4765),""),"")</f>
        <v/>
      </c>
      <c r="C4750" s="230" t="str">
        <f>IFERROR(IF(ForbDraft!A4765&lt;&gt;"",ForbDraft!A4765,""),"")</f>
        <v/>
      </c>
      <c r="D4750" s="230" t="str">
        <f t="shared" si="74"/>
        <v/>
      </c>
      <c r="E4750" s="230" t="str">
        <f>IFERROR(IF(ForbDraft!L4765&lt;&gt;"",ABS(ForbDraft!L4765),""),"")</f>
        <v/>
      </c>
      <c r="F4750" s="230" t="str">
        <f>IFERROR(IF(ForbDraft!K4765&lt;&gt;"",ForbDraft!K4765,""),"")</f>
        <v/>
      </c>
    </row>
    <row r="4751" spans="2:6" x14ac:dyDescent="0.2">
      <c r="B4751" s="229" t="str">
        <f>IFERROR(IF(ForbDraft!A4766&lt;&gt;"",ROW(ForbDraft!A4766),""),"")</f>
        <v/>
      </c>
      <c r="C4751" s="230" t="str">
        <f>IFERROR(IF(ForbDraft!A4766&lt;&gt;"",ForbDraft!A4766,""),"")</f>
        <v/>
      </c>
      <c r="D4751" s="230" t="str">
        <f t="shared" si="74"/>
        <v/>
      </c>
      <c r="E4751" s="230" t="str">
        <f>IFERROR(IF(ForbDraft!L4766&lt;&gt;"",ABS(ForbDraft!L4766),""),"")</f>
        <v/>
      </c>
      <c r="F4751" s="230" t="str">
        <f>IFERROR(IF(ForbDraft!K4766&lt;&gt;"",ForbDraft!K4766,""),"")</f>
        <v/>
      </c>
    </row>
    <row r="4752" spans="2:6" x14ac:dyDescent="0.2">
      <c r="B4752" s="229" t="str">
        <f>IFERROR(IF(ForbDraft!A4767&lt;&gt;"",ROW(ForbDraft!A4767),""),"")</f>
        <v/>
      </c>
      <c r="C4752" s="230" t="str">
        <f>IFERROR(IF(ForbDraft!A4767&lt;&gt;"",ForbDraft!A4767,""),"")</f>
        <v/>
      </c>
      <c r="D4752" s="230" t="str">
        <f t="shared" si="74"/>
        <v/>
      </c>
      <c r="E4752" s="230" t="str">
        <f>IFERROR(IF(ForbDraft!L4767&lt;&gt;"",ABS(ForbDraft!L4767),""),"")</f>
        <v/>
      </c>
      <c r="F4752" s="230" t="str">
        <f>IFERROR(IF(ForbDraft!K4767&lt;&gt;"",ForbDraft!K4767,""),"")</f>
        <v/>
      </c>
    </row>
    <row r="4753" spans="2:6" x14ac:dyDescent="0.2">
      <c r="B4753" s="229" t="str">
        <f>IFERROR(IF(ForbDraft!A4768&lt;&gt;"",ROW(ForbDraft!A4768),""),"")</f>
        <v/>
      </c>
      <c r="C4753" s="230" t="str">
        <f>IFERROR(IF(ForbDraft!A4768&lt;&gt;"",ForbDraft!A4768,""),"")</f>
        <v/>
      </c>
      <c r="D4753" s="230" t="str">
        <f t="shared" si="74"/>
        <v/>
      </c>
      <c r="E4753" s="230" t="str">
        <f>IFERROR(IF(ForbDraft!L4768&lt;&gt;"",ABS(ForbDraft!L4768),""),"")</f>
        <v/>
      </c>
      <c r="F4753" s="230" t="str">
        <f>IFERROR(IF(ForbDraft!K4768&lt;&gt;"",ForbDraft!K4768,""),"")</f>
        <v/>
      </c>
    </row>
    <row r="4754" spans="2:6" x14ac:dyDescent="0.2">
      <c r="B4754" s="229" t="str">
        <f>IFERROR(IF(ForbDraft!A4769&lt;&gt;"",ROW(ForbDraft!A4769),""),"")</f>
        <v/>
      </c>
      <c r="C4754" s="230" t="str">
        <f>IFERROR(IF(ForbDraft!A4769&lt;&gt;"",ForbDraft!A4769,""),"")</f>
        <v/>
      </c>
      <c r="D4754" s="230" t="str">
        <f t="shared" si="74"/>
        <v/>
      </c>
      <c r="E4754" s="230" t="str">
        <f>IFERROR(IF(ForbDraft!L4769&lt;&gt;"",ABS(ForbDraft!L4769),""),"")</f>
        <v/>
      </c>
      <c r="F4754" s="230" t="str">
        <f>IFERROR(IF(ForbDraft!K4769&lt;&gt;"",ForbDraft!K4769,""),"")</f>
        <v/>
      </c>
    </row>
    <row r="4755" spans="2:6" x14ac:dyDescent="0.2">
      <c r="B4755" s="229" t="str">
        <f>IFERROR(IF(ForbDraft!A4770&lt;&gt;"",ROW(ForbDraft!A4770),""),"")</f>
        <v/>
      </c>
      <c r="C4755" s="230" t="str">
        <f>IFERROR(IF(ForbDraft!A4770&lt;&gt;"",ForbDraft!A4770,""),"")</f>
        <v/>
      </c>
      <c r="D4755" s="230" t="str">
        <f t="shared" si="74"/>
        <v/>
      </c>
      <c r="E4755" s="230" t="str">
        <f>IFERROR(IF(ForbDraft!L4770&lt;&gt;"",ABS(ForbDraft!L4770),""),"")</f>
        <v/>
      </c>
      <c r="F4755" s="230" t="str">
        <f>IFERROR(IF(ForbDraft!K4770&lt;&gt;"",ForbDraft!K4770,""),"")</f>
        <v/>
      </c>
    </row>
    <row r="4756" spans="2:6" x14ac:dyDescent="0.2">
      <c r="B4756" s="229" t="str">
        <f>IFERROR(IF(ForbDraft!A4771&lt;&gt;"",ROW(ForbDraft!A4771),""),"")</f>
        <v/>
      </c>
      <c r="C4756" s="230" t="str">
        <f>IFERROR(IF(ForbDraft!A4771&lt;&gt;"",ForbDraft!A4771,""),"")</f>
        <v/>
      </c>
      <c r="D4756" s="230" t="str">
        <f t="shared" si="74"/>
        <v/>
      </c>
      <c r="E4756" s="230" t="str">
        <f>IFERROR(IF(ForbDraft!L4771&lt;&gt;"",ABS(ForbDraft!L4771),""),"")</f>
        <v/>
      </c>
      <c r="F4756" s="230" t="str">
        <f>IFERROR(IF(ForbDraft!K4771&lt;&gt;"",ForbDraft!K4771,""),"")</f>
        <v/>
      </c>
    </row>
    <row r="4757" spans="2:6" x14ac:dyDescent="0.2">
      <c r="B4757" s="229" t="str">
        <f>IFERROR(IF(ForbDraft!A4772&lt;&gt;"",ROW(ForbDraft!A4772),""),"")</f>
        <v/>
      </c>
      <c r="C4757" s="230" t="str">
        <f>IFERROR(IF(ForbDraft!A4772&lt;&gt;"",ForbDraft!A4772,""),"")</f>
        <v/>
      </c>
      <c r="D4757" s="230" t="str">
        <f t="shared" si="74"/>
        <v/>
      </c>
      <c r="E4757" s="230" t="str">
        <f>IFERROR(IF(ForbDraft!L4772&lt;&gt;"",ABS(ForbDraft!L4772),""),"")</f>
        <v/>
      </c>
      <c r="F4757" s="230" t="str">
        <f>IFERROR(IF(ForbDraft!K4772&lt;&gt;"",ForbDraft!K4772,""),"")</f>
        <v/>
      </c>
    </row>
    <row r="4758" spans="2:6" x14ac:dyDescent="0.2">
      <c r="B4758" s="229" t="str">
        <f>IFERROR(IF(ForbDraft!A4773&lt;&gt;"",ROW(ForbDraft!A4773),""),"")</f>
        <v/>
      </c>
      <c r="C4758" s="230" t="str">
        <f>IFERROR(IF(ForbDraft!A4773&lt;&gt;"",ForbDraft!A4773,""),"")</f>
        <v/>
      </c>
      <c r="D4758" s="230" t="str">
        <f t="shared" si="74"/>
        <v/>
      </c>
      <c r="E4758" s="230" t="str">
        <f>IFERROR(IF(ForbDraft!L4773&lt;&gt;"",ABS(ForbDraft!L4773),""),"")</f>
        <v/>
      </c>
      <c r="F4758" s="230" t="str">
        <f>IFERROR(IF(ForbDraft!K4773&lt;&gt;"",ForbDraft!K4773,""),"")</f>
        <v/>
      </c>
    </row>
    <row r="4759" spans="2:6" x14ac:dyDescent="0.2">
      <c r="B4759" s="229" t="str">
        <f>IFERROR(IF(ForbDraft!A4774&lt;&gt;"",ROW(ForbDraft!A4774),""),"")</f>
        <v/>
      </c>
      <c r="C4759" s="230" t="str">
        <f>IFERROR(IF(ForbDraft!A4774&lt;&gt;"",ForbDraft!A4774,""),"")</f>
        <v/>
      </c>
      <c r="D4759" s="230" t="str">
        <f t="shared" si="74"/>
        <v/>
      </c>
      <c r="E4759" s="230" t="str">
        <f>IFERROR(IF(ForbDraft!L4774&lt;&gt;"",ABS(ForbDraft!L4774),""),"")</f>
        <v/>
      </c>
      <c r="F4759" s="230" t="str">
        <f>IFERROR(IF(ForbDraft!K4774&lt;&gt;"",ForbDraft!K4774,""),"")</f>
        <v/>
      </c>
    </row>
    <row r="4760" spans="2:6" x14ac:dyDescent="0.2">
      <c r="B4760" s="229" t="str">
        <f>IFERROR(IF(ForbDraft!A4775&lt;&gt;"",ROW(ForbDraft!A4775),""),"")</f>
        <v/>
      </c>
      <c r="C4760" s="230" t="str">
        <f>IFERROR(IF(ForbDraft!A4775&lt;&gt;"",ForbDraft!A4775,""),"")</f>
        <v/>
      </c>
      <c r="D4760" s="230" t="str">
        <f t="shared" si="74"/>
        <v/>
      </c>
      <c r="E4760" s="230" t="str">
        <f>IFERROR(IF(ForbDraft!L4775&lt;&gt;"",ABS(ForbDraft!L4775),""),"")</f>
        <v/>
      </c>
      <c r="F4760" s="230" t="str">
        <f>IFERROR(IF(ForbDraft!K4775&lt;&gt;"",ForbDraft!K4775,""),"")</f>
        <v/>
      </c>
    </row>
    <row r="4761" spans="2:6" x14ac:dyDescent="0.2">
      <c r="B4761" s="229" t="str">
        <f>IFERROR(IF(ForbDraft!A4776&lt;&gt;"",ROW(ForbDraft!A4776),""),"")</f>
        <v/>
      </c>
      <c r="C4761" s="230" t="str">
        <f>IFERROR(IF(ForbDraft!A4776&lt;&gt;"",ForbDraft!A4776,""),"")</f>
        <v/>
      </c>
      <c r="D4761" s="230" t="str">
        <f t="shared" si="74"/>
        <v/>
      </c>
      <c r="E4761" s="230" t="str">
        <f>IFERROR(IF(ForbDraft!L4776&lt;&gt;"",ABS(ForbDraft!L4776),""),"")</f>
        <v/>
      </c>
      <c r="F4761" s="230" t="str">
        <f>IFERROR(IF(ForbDraft!K4776&lt;&gt;"",ForbDraft!K4776,""),"")</f>
        <v/>
      </c>
    </row>
    <row r="4762" spans="2:6" x14ac:dyDescent="0.2">
      <c r="B4762" s="229" t="str">
        <f>IFERROR(IF(ForbDraft!A4777&lt;&gt;"",ROW(ForbDraft!A4777),""),"")</f>
        <v/>
      </c>
      <c r="C4762" s="230" t="str">
        <f>IFERROR(IF(ForbDraft!A4777&lt;&gt;"",ForbDraft!A4777,""),"")</f>
        <v/>
      </c>
      <c r="D4762" s="230" t="str">
        <f t="shared" si="74"/>
        <v/>
      </c>
      <c r="E4762" s="230" t="str">
        <f>IFERROR(IF(ForbDraft!L4777&lt;&gt;"",ABS(ForbDraft!L4777),""),"")</f>
        <v/>
      </c>
      <c r="F4762" s="230" t="str">
        <f>IFERROR(IF(ForbDraft!K4777&lt;&gt;"",ForbDraft!K4777,""),"")</f>
        <v/>
      </c>
    </row>
    <row r="4763" spans="2:6" x14ac:dyDescent="0.2">
      <c r="B4763" s="229" t="str">
        <f>IFERROR(IF(ForbDraft!A4778&lt;&gt;"",ROW(ForbDraft!A4778),""),"")</f>
        <v/>
      </c>
      <c r="C4763" s="230" t="str">
        <f>IFERROR(IF(ForbDraft!A4778&lt;&gt;"",ForbDraft!A4778,""),"")</f>
        <v/>
      </c>
      <c r="D4763" s="230" t="str">
        <f t="shared" si="74"/>
        <v/>
      </c>
      <c r="E4763" s="230" t="str">
        <f>IFERROR(IF(ForbDraft!L4778&lt;&gt;"",ABS(ForbDraft!L4778),""),"")</f>
        <v/>
      </c>
      <c r="F4763" s="230" t="str">
        <f>IFERROR(IF(ForbDraft!K4778&lt;&gt;"",ForbDraft!K4778,""),"")</f>
        <v/>
      </c>
    </row>
    <row r="4764" spans="2:6" x14ac:dyDescent="0.2">
      <c r="B4764" s="229" t="str">
        <f>IFERROR(IF(ForbDraft!A4779&lt;&gt;"",ROW(ForbDraft!A4779),""),"")</f>
        <v/>
      </c>
      <c r="C4764" s="230" t="str">
        <f>IFERROR(IF(ForbDraft!A4779&lt;&gt;"",ForbDraft!A4779,""),"")</f>
        <v/>
      </c>
      <c r="D4764" s="230" t="str">
        <f t="shared" si="74"/>
        <v/>
      </c>
      <c r="E4764" s="230" t="str">
        <f>IFERROR(IF(ForbDraft!L4779&lt;&gt;"",ABS(ForbDraft!L4779),""),"")</f>
        <v/>
      </c>
      <c r="F4764" s="230" t="str">
        <f>IFERROR(IF(ForbDraft!K4779&lt;&gt;"",ForbDraft!K4779,""),"")</f>
        <v/>
      </c>
    </row>
    <row r="4765" spans="2:6" x14ac:dyDescent="0.2">
      <c r="B4765" s="229" t="str">
        <f>IFERROR(IF(ForbDraft!A4780&lt;&gt;"",ROW(ForbDraft!A4780),""),"")</f>
        <v/>
      </c>
      <c r="C4765" s="230" t="str">
        <f>IFERROR(IF(ForbDraft!A4780&lt;&gt;"",ForbDraft!A4780,""),"")</f>
        <v/>
      </c>
      <c r="D4765" s="230" t="str">
        <f t="shared" si="74"/>
        <v/>
      </c>
      <c r="E4765" s="230" t="str">
        <f>IFERROR(IF(ForbDraft!L4780&lt;&gt;"",ABS(ForbDraft!L4780),""),"")</f>
        <v/>
      </c>
      <c r="F4765" s="230" t="str">
        <f>IFERROR(IF(ForbDraft!K4780&lt;&gt;"",ForbDraft!K4780,""),"")</f>
        <v/>
      </c>
    </row>
    <row r="4766" spans="2:6" x14ac:dyDescent="0.2">
      <c r="B4766" s="229" t="str">
        <f>IFERROR(IF(ForbDraft!A4781&lt;&gt;"",ROW(ForbDraft!A4781),""),"")</f>
        <v/>
      </c>
      <c r="C4766" s="230" t="str">
        <f>IFERROR(IF(ForbDraft!A4781&lt;&gt;"",ForbDraft!A4781,""),"")</f>
        <v/>
      </c>
      <c r="D4766" s="230" t="str">
        <f t="shared" si="74"/>
        <v/>
      </c>
      <c r="E4766" s="230" t="str">
        <f>IFERROR(IF(ForbDraft!L4781&lt;&gt;"",ABS(ForbDraft!L4781),""),"")</f>
        <v/>
      </c>
      <c r="F4766" s="230" t="str">
        <f>IFERROR(IF(ForbDraft!K4781&lt;&gt;"",ForbDraft!K4781,""),"")</f>
        <v/>
      </c>
    </row>
    <row r="4767" spans="2:6" x14ac:dyDescent="0.2">
      <c r="B4767" s="229" t="str">
        <f>IFERROR(IF(ForbDraft!A4782&lt;&gt;"",ROW(ForbDraft!A4782),""),"")</f>
        <v/>
      </c>
      <c r="C4767" s="230" t="str">
        <f>IFERROR(IF(ForbDraft!A4782&lt;&gt;"",ForbDraft!A4782,""),"")</f>
        <v/>
      </c>
      <c r="D4767" s="230" t="str">
        <f t="shared" si="74"/>
        <v/>
      </c>
      <c r="E4767" s="230" t="str">
        <f>IFERROR(IF(ForbDraft!L4782&lt;&gt;"",ABS(ForbDraft!L4782),""),"")</f>
        <v/>
      </c>
      <c r="F4767" s="230" t="str">
        <f>IFERROR(IF(ForbDraft!K4782&lt;&gt;"",ForbDraft!K4782,""),"")</f>
        <v/>
      </c>
    </row>
    <row r="4768" spans="2:6" x14ac:dyDescent="0.2">
      <c r="B4768" s="229" t="str">
        <f>IFERROR(IF(ForbDraft!A4783&lt;&gt;"",ROW(ForbDraft!A4783),""),"")</f>
        <v/>
      </c>
      <c r="C4768" s="230" t="str">
        <f>IFERROR(IF(ForbDraft!A4783&lt;&gt;"",ForbDraft!A4783,""),"")</f>
        <v/>
      </c>
      <c r="D4768" s="230" t="str">
        <f t="shared" si="74"/>
        <v/>
      </c>
      <c r="E4768" s="230" t="str">
        <f>IFERROR(IF(ForbDraft!L4783&lt;&gt;"",ABS(ForbDraft!L4783),""),"")</f>
        <v/>
      </c>
      <c r="F4768" s="230" t="str">
        <f>IFERROR(IF(ForbDraft!K4783&lt;&gt;"",ForbDraft!K4783,""),"")</f>
        <v/>
      </c>
    </row>
    <row r="4769" spans="2:6" x14ac:dyDescent="0.2">
      <c r="B4769" s="229" t="str">
        <f>IFERROR(IF(ForbDraft!A4784&lt;&gt;"",ROW(ForbDraft!A4784),""),"")</f>
        <v/>
      </c>
      <c r="C4769" s="230" t="str">
        <f>IFERROR(IF(ForbDraft!A4784&lt;&gt;"",ForbDraft!A4784,""),"")</f>
        <v/>
      </c>
      <c r="D4769" s="230" t="str">
        <f t="shared" si="74"/>
        <v/>
      </c>
      <c r="E4769" s="230" t="str">
        <f>IFERROR(IF(ForbDraft!L4784&lt;&gt;"",ABS(ForbDraft!L4784),""),"")</f>
        <v/>
      </c>
      <c r="F4769" s="230" t="str">
        <f>IFERROR(IF(ForbDraft!K4784&lt;&gt;"",ForbDraft!K4784,""),"")</f>
        <v/>
      </c>
    </row>
    <row r="4770" spans="2:6" x14ac:dyDescent="0.2">
      <c r="B4770" s="229" t="str">
        <f>IFERROR(IF(ForbDraft!A4785&lt;&gt;"",ROW(ForbDraft!A4785),""),"")</f>
        <v/>
      </c>
      <c r="C4770" s="230" t="str">
        <f>IFERROR(IF(ForbDraft!A4785&lt;&gt;"",ForbDraft!A4785,""),"")</f>
        <v/>
      </c>
      <c r="D4770" s="230" t="str">
        <f t="shared" si="74"/>
        <v/>
      </c>
      <c r="E4770" s="230" t="str">
        <f>IFERROR(IF(ForbDraft!L4785&lt;&gt;"",ABS(ForbDraft!L4785),""),"")</f>
        <v/>
      </c>
      <c r="F4770" s="230" t="str">
        <f>IFERROR(IF(ForbDraft!K4785&lt;&gt;"",ForbDraft!K4785,""),"")</f>
        <v/>
      </c>
    </row>
    <row r="4771" spans="2:6" x14ac:dyDescent="0.2">
      <c r="B4771" s="229" t="str">
        <f>IFERROR(IF(ForbDraft!A4786&lt;&gt;"",ROW(ForbDraft!A4786),""),"")</f>
        <v/>
      </c>
      <c r="C4771" s="230" t="str">
        <f>IFERROR(IF(ForbDraft!A4786&lt;&gt;"",ForbDraft!A4786,""),"")</f>
        <v/>
      </c>
      <c r="D4771" s="230" t="str">
        <f t="shared" si="74"/>
        <v/>
      </c>
      <c r="E4771" s="230" t="str">
        <f>IFERROR(IF(ForbDraft!L4786&lt;&gt;"",ABS(ForbDraft!L4786),""),"")</f>
        <v/>
      </c>
      <c r="F4771" s="230" t="str">
        <f>IFERROR(IF(ForbDraft!K4786&lt;&gt;"",ForbDraft!K4786,""),"")</f>
        <v/>
      </c>
    </row>
    <row r="4772" spans="2:6" x14ac:dyDescent="0.2">
      <c r="B4772" s="229" t="str">
        <f>IFERROR(IF(ForbDraft!A4787&lt;&gt;"",ROW(ForbDraft!A4787),""),"")</f>
        <v/>
      </c>
      <c r="C4772" s="230" t="str">
        <f>IFERROR(IF(ForbDraft!A4787&lt;&gt;"",ForbDraft!A4787,""),"")</f>
        <v/>
      </c>
      <c r="D4772" s="230" t="str">
        <f t="shared" si="74"/>
        <v/>
      </c>
      <c r="E4772" s="230" t="str">
        <f>IFERROR(IF(ForbDraft!L4787&lt;&gt;"",ABS(ForbDraft!L4787),""),"")</f>
        <v/>
      </c>
      <c r="F4772" s="230" t="str">
        <f>IFERROR(IF(ForbDraft!K4787&lt;&gt;"",ForbDraft!K4787,""),"")</f>
        <v/>
      </c>
    </row>
    <row r="4773" spans="2:6" x14ac:dyDescent="0.2">
      <c r="B4773" s="229" t="str">
        <f>IFERROR(IF(ForbDraft!A4788&lt;&gt;"",ROW(ForbDraft!A4788),""),"")</f>
        <v/>
      </c>
      <c r="C4773" s="230" t="str">
        <f>IFERROR(IF(ForbDraft!A4788&lt;&gt;"",ForbDraft!A4788,""),"")</f>
        <v/>
      </c>
      <c r="D4773" s="230" t="str">
        <f t="shared" si="74"/>
        <v/>
      </c>
      <c r="E4773" s="230" t="str">
        <f>IFERROR(IF(ForbDraft!L4788&lt;&gt;"",ABS(ForbDraft!L4788),""),"")</f>
        <v/>
      </c>
      <c r="F4773" s="230" t="str">
        <f>IFERROR(IF(ForbDraft!K4788&lt;&gt;"",ForbDraft!K4788,""),"")</f>
        <v/>
      </c>
    </row>
    <row r="4774" spans="2:6" x14ac:dyDescent="0.2">
      <c r="B4774" s="229" t="str">
        <f>IFERROR(IF(ForbDraft!A4789&lt;&gt;"",ROW(ForbDraft!A4789),""),"")</f>
        <v/>
      </c>
      <c r="C4774" s="230" t="str">
        <f>IFERROR(IF(ForbDraft!A4789&lt;&gt;"",ForbDraft!A4789,""),"")</f>
        <v/>
      </c>
      <c r="D4774" s="230" t="str">
        <f t="shared" si="74"/>
        <v/>
      </c>
      <c r="E4774" s="230" t="str">
        <f>IFERROR(IF(ForbDraft!L4789&lt;&gt;"",ABS(ForbDraft!L4789),""),"")</f>
        <v/>
      </c>
      <c r="F4774" s="230" t="str">
        <f>IFERROR(IF(ForbDraft!K4789&lt;&gt;"",ForbDraft!K4789,""),"")</f>
        <v/>
      </c>
    </row>
    <row r="4775" spans="2:6" x14ac:dyDescent="0.2">
      <c r="B4775" s="229" t="str">
        <f>IFERROR(IF(ForbDraft!A4790&lt;&gt;"",ROW(ForbDraft!A4790),""),"")</f>
        <v/>
      </c>
      <c r="C4775" s="230" t="str">
        <f>IFERROR(IF(ForbDraft!A4790&lt;&gt;"",ForbDraft!A4790,""),"")</f>
        <v/>
      </c>
      <c r="D4775" s="230" t="str">
        <f t="shared" si="74"/>
        <v/>
      </c>
      <c r="E4775" s="230" t="str">
        <f>IFERROR(IF(ForbDraft!L4790&lt;&gt;"",ABS(ForbDraft!L4790),""),"")</f>
        <v/>
      </c>
      <c r="F4775" s="230" t="str">
        <f>IFERROR(IF(ForbDraft!K4790&lt;&gt;"",ForbDraft!K4790,""),"")</f>
        <v/>
      </c>
    </row>
    <row r="4776" spans="2:6" x14ac:dyDescent="0.2">
      <c r="B4776" s="229" t="str">
        <f>IFERROR(IF(ForbDraft!A4791&lt;&gt;"",ROW(ForbDraft!A4791),""),"")</f>
        <v/>
      </c>
      <c r="C4776" s="230" t="str">
        <f>IFERROR(IF(ForbDraft!A4791&lt;&gt;"",ForbDraft!A4791,""),"")</f>
        <v/>
      </c>
      <c r="D4776" s="230" t="str">
        <f t="shared" si="74"/>
        <v/>
      </c>
      <c r="E4776" s="230" t="str">
        <f>IFERROR(IF(ForbDraft!L4791&lt;&gt;"",ABS(ForbDraft!L4791),""),"")</f>
        <v/>
      </c>
      <c r="F4776" s="230" t="str">
        <f>IFERROR(IF(ForbDraft!K4791&lt;&gt;"",ForbDraft!K4791,""),"")</f>
        <v/>
      </c>
    </row>
    <row r="4777" spans="2:6" x14ac:dyDescent="0.2">
      <c r="B4777" s="229" t="str">
        <f>IFERROR(IF(ForbDraft!A4792&lt;&gt;"",ROW(ForbDraft!A4792),""),"")</f>
        <v/>
      </c>
      <c r="C4777" s="230" t="str">
        <f>IFERROR(IF(ForbDraft!A4792&lt;&gt;"",ForbDraft!A4792,""),"")</f>
        <v/>
      </c>
      <c r="D4777" s="230" t="str">
        <f t="shared" si="74"/>
        <v/>
      </c>
      <c r="E4777" s="230" t="str">
        <f>IFERROR(IF(ForbDraft!L4792&lt;&gt;"",ABS(ForbDraft!L4792),""),"")</f>
        <v/>
      </c>
      <c r="F4777" s="230" t="str">
        <f>IFERROR(IF(ForbDraft!K4792&lt;&gt;"",ForbDraft!K4792,""),"")</f>
        <v/>
      </c>
    </row>
    <row r="4778" spans="2:6" x14ac:dyDescent="0.2">
      <c r="B4778" s="229" t="str">
        <f>IFERROR(IF(ForbDraft!A4793&lt;&gt;"",ROW(ForbDraft!A4793),""),"")</f>
        <v/>
      </c>
      <c r="C4778" s="230" t="str">
        <f>IFERROR(IF(ForbDraft!A4793&lt;&gt;"",ForbDraft!A4793,""),"")</f>
        <v/>
      </c>
      <c r="D4778" s="230" t="str">
        <f t="shared" si="74"/>
        <v/>
      </c>
      <c r="E4778" s="230" t="str">
        <f>IFERROR(IF(ForbDraft!L4793&lt;&gt;"",ABS(ForbDraft!L4793),""),"")</f>
        <v/>
      </c>
      <c r="F4778" s="230" t="str">
        <f>IFERROR(IF(ForbDraft!K4793&lt;&gt;"",ForbDraft!K4793,""),"")</f>
        <v/>
      </c>
    </row>
    <row r="4779" spans="2:6" x14ac:dyDescent="0.2">
      <c r="B4779" s="229" t="str">
        <f>IFERROR(IF(ForbDraft!A4794&lt;&gt;"",ROW(ForbDraft!A4794),""),"")</f>
        <v/>
      </c>
      <c r="C4779" s="230" t="str">
        <f>IFERROR(IF(ForbDraft!A4794&lt;&gt;"",ForbDraft!A4794,""),"")</f>
        <v/>
      </c>
      <c r="D4779" s="230" t="str">
        <f t="shared" si="74"/>
        <v/>
      </c>
      <c r="E4779" s="230" t="str">
        <f>IFERROR(IF(ForbDraft!L4794&lt;&gt;"",ABS(ForbDraft!L4794),""),"")</f>
        <v/>
      </c>
      <c r="F4779" s="230" t="str">
        <f>IFERROR(IF(ForbDraft!K4794&lt;&gt;"",ForbDraft!K4794,""),"")</f>
        <v/>
      </c>
    </row>
    <row r="4780" spans="2:6" x14ac:dyDescent="0.2">
      <c r="B4780" s="229" t="str">
        <f>IFERROR(IF(ForbDraft!A4795&lt;&gt;"",ROW(ForbDraft!A4795),""),"")</f>
        <v/>
      </c>
      <c r="C4780" s="230" t="str">
        <f>IFERROR(IF(ForbDraft!A4795&lt;&gt;"",ForbDraft!A4795,""),"")</f>
        <v/>
      </c>
      <c r="D4780" s="230" t="str">
        <f t="shared" si="74"/>
        <v/>
      </c>
      <c r="E4780" s="230" t="str">
        <f>IFERROR(IF(ForbDraft!L4795&lt;&gt;"",ABS(ForbDraft!L4795),""),"")</f>
        <v/>
      </c>
      <c r="F4780" s="230" t="str">
        <f>IFERROR(IF(ForbDraft!K4795&lt;&gt;"",ForbDraft!K4795,""),"")</f>
        <v/>
      </c>
    </row>
    <row r="4781" spans="2:6" x14ac:dyDescent="0.2">
      <c r="B4781" s="229" t="str">
        <f>IFERROR(IF(ForbDraft!A4796&lt;&gt;"",ROW(ForbDraft!A4796),""),"")</f>
        <v/>
      </c>
      <c r="C4781" s="230" t="str">
        <f>IFERROR(IF(ForbDraft!A4796&lt;&gt;"",ForbDraft!A4796,""),"")</f>
        <v/>
      </c>
      <c r="D4781" s="230" t="str">
        <f t="shared" si="74"/>
        <v/>
      </c>
      <c r="E4781" s="230" t="str">
        <f>IFERROR(IF(ForbDraft!L4796&lt;&gt;"",ABS(ForbDraft!L4796),""),"")</f>
        <v/>
      </c>
      <c r="F4781" s="230" t="str">
        <f>IFERROR(IF(ForbDraft!K4796&lt;&gt;"",ForbDraft!K4796,""),"")</f>
        <v/>
      </c>
    </row>
    <row r="4782" spans="2:6" x14ac:dyDescent="0.2">
      <c r="B4782" s="229" t="str">
        <f>IFERROR(IF(ForbDraft!A4797&lt;&gt;"",ROW(ForbDraft!A4797),""),"")</f>
        <v/>
      </c>
      <c r="C4782" s="230" t="str">
        <f>IFERROR(IF(ForbDraft!A4797&lt;&gt;"",ForbDraft!A4797,""),"")</f>
        <v/>
      </c>
      <c r="D4782" s="230" t="str">
        <f t="shared" si="74"/>
        <v/>
      </c>
      <c r="E4782" s="230" t="str">
        <f>IFERROR(IF(ForbDraft!L4797&lt;&gt;"",ABS(ForbDraft!L4797),""),"")</f>
        <v/>
      </c>
      <c r="F4782" s="230" t="str">
        <f>IFERROR(IF(ForbDraft!K4797&lt;&gt;"",ForbDraft!K4797,""),"")</f>
        <v/>
      </c>
    </row>
    <row r="4783" spans="2:6" x14ac:dyDescent="0.2">
      <c r="B4783" s="229" t="str">
        <f>IFERROR(IF(ForbDraft!A4798&lt;&gt;"",ROW(ForbDraft!A4798),""),"")</f>
        <v/>
      </c>
      <c r="C4783" s="230" t="str">
        <f>IFERROR(IF(ForbDraft!A4798&lt;&gt;"",ForbDraft!A4798,""),"")</f>
        <v/>
      </c>
      <c r="D4783" s="230" t="str">
        <f t="shared" si="74"/>
        <v/>
      </c>
      <c r="E4783" s="230" t="str">
        <f>IFERROR(IF(ForbDraft!L4798&lt;&gt;"",ABS(ForbDraft!L4798),""),"")</f>
        <v/>
      </c>
      <c r="F4783" s="230" t="str">
        <f>IFERROR(IF(ForbDraft!K4798&lt;&gt;"",ForbDraft!K4798,""),"")</f>
        <v/>
      </c>
    </row>
    <row r="4784" spans="2:6" x14ac:dyDescent="0.2">
      <c r="B4784" s="229" t="str">
        <f>IFERROR(IF(ForbDraft!A4799&lt;&gt;"",ROW(ForbDraft!A4799),""),"")</f>
        <v/>
      </c>
      <c r="C4784" s="230" t="str">
        <f>IFERROR(IF(ForbDraft!A4799&lt;&gt;"",ForbDraft!A4799,""),"")</f>
        <v/>
      </c>
      <c r="D4784" s="230" t="str">
        <f t="shared" si="74"/>
        <v/>
      </c>
      <c r="E4784" s="230" t="str">
        <f>IFERROR(IF(ForbDraft!L4799&lt;&gt;"",ABS(ForbDraft!L4799),""),"")</f>
        <v/>
      </c>
      <c r="F4784" s="230" t="str">
        <f>IFERROR(IF(ForbDraft!K4799&lt;&gt;"",ForbDraft!K4799,""),"")</f>
        <v/>
      </c>
    </row>
    <row r="4785" spans="2:6" x14ac:dyDescent="0.2">
      <c r="B4785" s="229" t="str">
        <f>IFERROR(IF(ForbDraft!A4800&lt;&gt;"",ROW(ForbDraft!A4800),""),"")</f>
        <v/>
      </c>
      <c r="C4785" s="230" t="str">
        <f>IFERROR(IF(ForbDraft!A4800&lt;&gt;"",ForbDraft!A4800,""),"")</f>
        <v/>
      </c>
      <c r="D4785" s="230" t="str">
        <f t="shared" si="74"/>
        <v/>
      </c>
      <c r="E4785" s="230" t="str">
        <f>IFERROR(IF(ForbDraft!L4800&lt;&gt;"",ABS(ForbDraft!L4800),""),"")</f>
        <v/>
      </c>
      <c r="F4785" s="230" t="str">
        <f>IFERROR(IF(ForbDraft!K4800&lt;&gt;"",ForbDraft!K4800,""),"")</f>
        <v/>
      </c>
    </row>
    <row r="4786" spans="2:6" x14ac:dyDescent="0.2">
      <c r="B4786" s="229" t="str">
        <f>IFERROR(IF(ForbDraft!A4801&lt;&gt;"",ROW(ForbDraft!A4801),""),"")</f>
        <v/>
      </c>
      <c r="C4786" s="230" t="str">
        <f>IFERROR(IF(ForbDraft!A4801&lt;&gt;"",ForbDraft!A4801,""),"")</f>
        <v/>
      </c>
      <c r="D4786" s="230" t="str">
        <f t="shared" si="74"/>
        <v/>
      </c>
      <c r="E4786" s="230" t="str">
        <f>IFERROR(IF(ForbDraft!L4801&lt;&gt;"",ABS(ForbDraft!L4801),""),"")</f>
        <v/>
      </c>
      <c r="F4786" s="230" t="str">
        <f>IFERROR(IF(ForbDraft!K4801&lt;&gt;"",ForbDraft!K4801,""),"")</f>
        <v/>
      </c>
    </row>
    <row r="4787" spans="2:6" x14ac:dyDescent="0.2">
      <c r="B4787" s="229" t="str">
        <f>IFERROR(IF(ForbDraft!A4802&lt;&gt;"",ROW(ForbDraft!A4802),""),"")</f>
        <v/>
      </c>
      <c r="C4787" s="230" t="str">
        <f>IFERROR(IF(ForbDraft!A4802&lt;&gt;"",ForbDraft!A4802,""),"")</f>
        <v/>
      </c>
      <c r="D4787" s="230" t="str">
        <f t="shared" si="74"/>
        <v/>
      </c>
      <c r="E4787" s="230" t="str">
        <f>IFERROR(IF(ForbDraft!L4802&lt;&gt;"",ABS(ForbDraft!L4802),""),"")</f>
        <v/>
      </c>
      <c r="F4787" s="230" t="str">
        <f>IFERROR(IF(ForbDraft!K4802&lt;&gt;"",ForbDraft!K4802,""),"")</f>
        <v/>
      </c>
    </row>
    <row r="4788" spans="2:6" x14ac:dyDescent="0.2">
      <c r="B4788" s="229" t="str">
        <f>IFERROR(IF(ForbDraft!A4803&lt;&gt;"",ROW(ForbDraft!A4803),""),"")</f>
        <v/>
      </c>
      <c r="C4788" s="230" t="str">
        <f>IFERROR(IF(ForbDraft!A4803&lt;&gt;"",ForbDraft!A4803,""),"")</f>
        <v/>
      </c>
      <c r="D4788" s="230" t="str">
        <f t="shared" si="74"/>
        <v/>
      </c>
      <c r="E4788" s="230" t="str">
        <f>IFERROR(IF(ForbDraft!L4803&lt;&gt;"",ABS(ForbDraft!L4803),""),"")</f>
        <v/>
      </c>
      <c r="F4788" s="230" t="str">
        <f>IFERROR(IF(ForbDraft!K4803&lt;&gt;"",ForbDraft!K4803,""),"")</f>
        <v/>
      </c>
    </row>
    <row r="4789" spans="2:6" x14ac:dyDescent="0.2">
      <c r="B4789" s="229" t="str">
        <f>IFERROR(IF(ForbDraft!A4804&lt;&gt;"",ROW(ForbDraft!A4804),""),"")</f>
        <v/>
      </c>
      <c r="C4789" s="230" t="str">
        <f>IFERROR(IF(ForbDraft!A4804&lt;&gt;"",ForbDraft!A4804,""),"")</f>
        <v/>
      </c>
      <c r="D4789" s="230" t="str">
        <f t="shared" si="74"/>
        <v/>
      </c>
      <c r="E4789" s="230" t="str">
        <f>IFERROR(IF(ForbDraft!L4804&lt;&gt;"",ABS(ForbDraft!L4804),""),"")</f>
        <v/>
      </c>
      <c r="F4789" s="230" t="str">
        <f>IFERROR(IF(ForbDraft!K4804&lt;&gt;"",ForbDraft!K4804,""),"")</f>
        <v/>
      </c>
    </row>
    <row r="4790" spans="2:6" x14ac:dyDescent="0.2">
      <c r="B4790" s="229" t="str">
        <f>IFERROR(IF(ForbDraft!A4805&lt;&gt;"",ROW(ForbDraft!A4805),""),"")</f>
        <v/>
      </c>
      <c r="C4790" s="230" t="str">
        <f>IFERROR(IF(ForbDraft!A4805&lt;&gt;"",ForbDraft!A4805,""),"")</f>
        <v/>
      </c>
      <c r="D4790" s="230" t="str">
        <f t="shared" si="74"/>
        <v/>
      </c>
      <c r="E4790" s="230" t="str">
        <f>IFERROR(IF(ForbDraft!L4805&lt;&gt;"",ABS(ForbDraft!L4805),""),"")</f>
        <v/>
      </c>
      <c r="F4790" s="230" t="str">
        <f>IFERROR(IF(ForbDraft!K4805&lt;&gt;"",ForbDraft!K4805,""),"")</f>
        <v/>
      </c>
    </row>
    <row r="4791" spans="2:6" x14ac:dyDescent="0.2">
      <c r="B4791" s="229" t="str">
        <f>IFERROR(IF(ForbDraft!A4806&lt;&gt;"",ROW(ForbDraft!A4806),""),"")</f>
        <v/>
      </c>
      <c r="C4791" s="230" t="str">
        <f>IFERROR(IF(ForbDraft!A4806&lt;&gt;"",ForbDraft!A4806,""),"")</f>
        <v/>
      </c>
      <c r="D4791" s="230" t="str">
        <f t="shared" si="74"/>
        <v/>
      </c>
      <c r="E4791" s="230" t="str">
        <f>IFERROR(IF(ForbDraft!L4806&lt;&gt;"",ABS(ForbDraft!L4806),""),"")</f>
        <v/>
      </c>
      <c r="F4791" s="230" t="str">
        <f>IFERROR(IF(ForbDraft!K4806&lt;&gt;"",ForbDraft!K4806,""),"")</f>
        <v/>
      </c>
    </row>
    <row r="4792" spans="2:6" x14ac:dyDescent="0.2">
      <c r="B4792" s="229" t="str">
        <f>IFERROR(IF(ForbDraft!A4807&lt;&gt;"",ROW(ForbDraft!A4807),""),"")</f>
        <v/>
      </c>
      <c r="C4792" s="230" t="str">
        <f>IFERROR(IF(ForbDraft!A4807&lt;&gt;"",ForbDraft!A4807,""),"")</f>
        <v/>
      </c>
      <c r="D4792" s="230" t="str">
        <f t="shared" si="74"/>
        <v/>
      </c>
      <c r="E4792" s="230" t="str">
        <f>IFERROR(IF(ForbDraft!L4807&lt;&gt;"",ABS(ForbDraft!L4807),""),"")</f>
        <v/>
      </c>
      <c r="F4792" s="230" t="str">
        <f>IFERROR(IF(ForbDraft!K4807&lt;&gt;"",ForbDraft!K4807,""),"")</f>
        <v/>
      </c>
    </row>
    <row r="4793" spans="2:6" x14ac:dyDescent="0.2">
      <c r="B4793" s="229" t="str">
        <f>IFERROR(IF(ForbDraft!A4808&lt;&gt;"",ROW(ForbDraft!A4808),""),"")</f>
        <v/>
      </c>
      <c r="C4793" s="230" t="str">
        <f>IFERROR(IF(ForbDraft!A4808&lt;&gt;"",ForbDraft!A4808,""),"")</f>
        <v/>
      </c>
      <c r="D4793" s="230" t="str">
        <f t="shared" si="74"/>
        <v/>
      </c>
      <c r="E4793" s="230" t="str">
        <f>IFERROR(IF(ForbDraft!L4808&lt;&gt;"",ABS(ForbDraft!L4808),""),"")</f>
        <v/>
      </c>
      <c r="F4793" s="230" t="str">
        <f>IFERROR(IF(ForbDraft!K4808&lt;&gt;"",ForbDraft!K4808,""),"")</f>
        <v/>
      </c>
    </row>
    <row r="4794" spans="2:6" x14ac:dyDescent="0.2">
      <c r="B4794" s="229" t="str">
        <f>IFERROR(IF(ForbDraft!A4809&lt;&gt;"",ROW(ForbDraft!A4809),""),"")</f>
        <v/>
      </c>
      <c r="C4794" s="230" t="str">
        <f>IFERROR(IF(ForbDraft!A4809&lt;&gt;"",ForbDraft!A4809,""),"")</f>
        <v/>
      </c>
      <c r="D4794" s="230" t="str">
        <f t="shared" si="74"/>
        <v/>
      </c>
      <c r="E4794" s="230" t="str">
        <f>IFERROR(IF(ForbDraft!L4809&lt;&gt;"",ABS(ForbDraft!L4809),""),"")</f>
        <v/>
      </c>
      <c r="F4794" s="230" t="str">
        <f>IFERROR(IF(ForbDraft!K4809&lt;&gt;"",ForbDraft!K4809,""),"")</f>
        <v/>
      </c>
    </row>
    <row r="4795" spans="2:6" x14ac:dyDescent="0.2">
      <c r="B4795" s="229" t="str">
        <f>IFERROR(IF(ForbDraft!A4810&lt;&gt;"",ROW(ForbDraft!A4810),""),"")</f>
        <v/>
      </c>
      <c r="C4795" s="230" t="str">
        <f>IFERROR(IF(ForbDraft!A4810&lt;&gt;"",ForbDraft!A4810,""),"")</f>
        <v/>
      </c>
      <c r="D4795" s="230" t="str">
        <f t="shared" si="74"/>
        <v/>
      </c>
      <c r="E4795" s="230" t="str">
        <f>IFERROR(IF(ForbDraft!L4810&lt;&gt;"",ABS(ForbDraft!L4810),""),"")</f>
        <v/>
      </c>
      <c r="F4795" s="230" t="str">
        <f>IFERROR(IF(ForbDraft!K4810&lt;&gt;"",ForbDraft!K4810,""),"")</f>
        <v/>
      </c>
    </row>
    <row r="4796" spans="2:6" x14ac:dyDescent="0.2">
      <c r="B4796" s="229" t="str">
        <f>IFERROR(IF(ForbDraft!A4811&lt;&gt;"",ROW(ForbDraft!A4811),""),"")</f>
        <v/>
      </c>
      <c r="C4796" s="230" t="str">
        <f>IFERROR(IF(ForbDraft!A4811&lt;&gt;"",ForbDraft!A4811,""),"")</f>
        <v/>
      </c>
      <c r="D4796" s="230" t="str">
        <f t="shared" si="74"/>
        <v/>
      </c>
      <c r="E4796" s="230" t="str">
        <f>IFERROR(IF(ForbDraft!L4811&lt;&gt;"",ABS(ForbDraft!L4811),""),"")</f>
        <v/>
      </c>
      <c r="F4796" s="230" t="str">
        <f>IFERROR(IF(ForbDraft!K4811&lt;&gt;"",ForbDraft!K4811,""),"")</f>
        <v/>
      </c>
    </row>
    <row r="4797" spans="2:6" x14ac:dyDescent="0.2">
      <c r="B4797" s="229" t="str">
        <f>IFERROR(IF(ForbDraft!A4812&lt;&gt;"",ROW(ForbDraft!A4812),""),"")</f>
        <v/>
      </c>
      <c r="C4797" s="230" t="str">
        <f>IFERROR(IF(ForbDraft!A4812&lt;&gt;"",ForbDraft!A4812,""),"")</f>
        <v/>
      </c>
      <c r="D4797" s="230" t="str">
        <f t="shared" si="74"/>
        <v/>
      </c>
      <c r="E4797" s="230" t="str">
        <f>IFERROR(IF(ForbDraft!L4812&lt;&gt;"",ABS(ForbDraft!L4812),""),"")</f>
        <v/>
      </c>
      <c r="F4797" s="230" t="str">
        <f>IFERROR(IF(ForbDraft!K4812&lt;&gt;"",ForbDraft!K4812,""),"")</f>
        <v/>
      </c>
    </row>
    <row r="4798" spans="2:6" x14ac:dyDescent="0.2">
      <c r="B4798" s="229" t="str">
        <f>IFERROR(IF(ForbDraft!A4813&lt;&gt;"",ROW(ForbDraft!A4813),""),"")</f>
        <v/>
      </c>
      <c r="C4798" s="230" t="str">
        <f>IFERROR(IF(ForbDraft!A4813&lt;&gt;"",ForbDraft!A4813,""),"")</f>
        <v/>
      </c>
      <c r="D4798" s="230" t="str">
        <f t="shared" si="74"/>
        <v/>
      </c>
      <c r="E4798" s="230" t="str">
        <f>IFERROR(IF(ForbDraft!L4813&lt;&gt;"",ABS(ForbDraft!L4813),""),"")</f>
        <v/>
      </c>
      <c r="F4798" s="230" t="str">
        <f>IFERROR(IF(ForbDraft!K4813&lt;&gt;"",ForbDraft!K4813,""),"")</f>
        <v/>
      </c>
    </row>
    <row r="4799" spans="2:6" x14ac:dyDescent="0.2">
      <c r="B4799" s="229" t="str">
        <f>IFERROR(IF(ForbDraft!A4814&lt;&gt;"",ROW(ForbDraft!A4814),""),"")</f>
        <v/>
      </c>
      <c r="C4799" s="230" t="str">
        <f>IFERROR(IF(ForbDraft!A4814&lt;&gt;"",ForbDraft!A4814,""),"")</f>
        <v/>
      </c>
      <c r="D4799" s="230" t="str">
        <f t="shared" si="74"/>
        <v/>
      </c>
      <c r="E4799" s="230" t="str">
        <f>IFERROR(IF(ForbDraft!L4814&lt;&gt;"",ABS(ForbDraft!L4814),""),"")</f>
        <v/>
      </c>
      <c r="F4799" s="230" t="str">
        <f>IFERROR(IF(ForbDraft!K4814&lt;&gt;"",ForbDraft!K4814,""),"")</f>
        <v/>
      </c>
    </row>
    <row r="4800" spans="2:6" x14ac:dyDescent="0.2">
      <c r="B4800" s="229" t="str">
        <f>IFERROR(IF(ForbDraft!A4815&lt;&gt;"",ROW(ForbDraft!A4815),""),"")</f>
        <v/>
      </c>
      <c r="C4800" s="230" t="str">
        <f>IFERROR(IF(ForbDraft!A4815&lt;&gt;"",ForbDraft!A4815,""),"")</f>
        <v/>
      </c>
      <c r="D4800" s="230" t="str">
        <f t="shared" si="74"/>
        <v/>
      </c>
      <c r="E4800" s="230" t="str">
        <f>IFERROR(IF(ForbDraft!L4815&lt;&gt;"",ABS(ForbDraft!L4815),""),"")</f>
        <v/>
      </c>
      <c r="F4800" s="230" t="str">
        <f>IFERROR(IF(ForbDraft!K4815&lt;&gt;"",ForbDraft!K4815,""),"")</f>
        <v/>
      </c>
    </row>
    <row r="4801" spans="2:6" x14ac:dyDescent="0.2">
      <c r="B4801" s="229" t="str">
        <f>IFERROR(IF(ForbDraft!A4816&lt;&gt;"",ROW(ForbDraft!A4816),""),"")</f>
        <v/>
      </c>
      <c r="C4801" s="230" t="str">
        <f>IFERROR(IF(ForbDraft!A4816&lt;&gt;"",ForbDraft!A4816,""),"")</f>
        <v/>
      </c>
      <c r="D4801" s="230" t="str">
        <f t="shared" si="74"/>
        <v/>
      </c>
      <c r="E4801" s="230" t="str">
        <f>IFERROR(IF(ForbDraft!L4816&lt;&gt;"",ABS(ForbDraft!L4816),""),"")</f>
        <v/>
      </c>
      <c r="F4801" s="230" t="str">
        <f>IFERROR(IF(ForbDraft!K4816&lt;&gt;"",ForbDraft!K4816,""),"")</f>
        <v/>
      </c>
    </row>
    <row r="4802" spans="2:6" x14ac:dyDescent="0.2">
      <c r="B4802" s="229" t="str">
        <f>IFERROR(IF(ForbDraft!A4817&lt;&gt;"",ROW(ForbDraft!A4817),""),"")</f>
        <v/>
      </c>
      <c r="C4802" s="230" t="str">
        <f>IFERROR(IF(ForbDraft!A4817&lt;&gt;"",ForbDraft!A4817,""),"")</f>
        <v/>
      </c>
      <c r="D4802" s="230" t="str">
        <f t="shared" si="74"/>
        <v/>
      </c>
      <c r="E4802" s="230" t="str">
        <f>IFERROR(IF(ForbDraft!L4817&lt;&gt;"",ABS(ForbDraft!L4817),""),"")</f>
        <v/>
      </c>
      <c r="F4802" s="230" t="str">
        <f>IFERROR(IF(ForbDraft!K4817&lt;&gt;"",ForbDraft!K4817,""),"")</f>
        <v/>
      </c>
    </row>
    <row r="4803" spans="2:6" x14ac:dyDescent="0.2">
      <c r="B4803" s="229" t="str">
        <f>IFERROR(IF(ForbDraft!A4818&lt;&gt;"",ROW(ForbDraft!A4818),""),"")</f>
        <v/>
      </c>
      <c r="C4803" s="230" t="str">
        <f>IFERROR(IF(ForbDraft!A4818&lt;&gt;"",ForbDraft!A4818,""),"")</f>
        <v/>
      </c>
      <c r="D4803" s="230" t="str">
        <f t="shared" ref="D4803:D4866" si="75">IF(F4803="pH לבדיקת גבול","pH",F4803)</f>
        <v/>
      </c>
      <c r="E4803" s="230" t="str">
        <f>IFERROR(IF(ForbDraft!L4818&lt;&gt;"",ABS(ForbDraft!L4818),""),"")</f>
        <v/>
      </c>
      <c r="F4803" s="230" t="str">
        <f>IFERROR(IF(ForbDraft!K4818&lt;&gt;"",ForbDraft!K4818,""),"")</f>
        <v/>
      </c>
    </row>
    <row r="4804" spans="2:6" x14ac:dyDescent="0.2">
      <c r="B4804" s="229" t="str">
        <f>IFERROR(IF(ForbDraft!A4819&lt;&gt;"",ROW(ForbDraft!A4819),""),"")</f>
        <v/>
      </c>
      <c r="C4804" s="230" t="str">
        <f>IFERROR(IF(ForbDraft!A4819&lt;&gt;"",ForbDraft!A4819,""),"")</f>
        <v/>
      </c>
      <c r="D4804" s="230" t="str">
        <f t="shared" si="75"/>
        <v/>
      </c>
      <c r="E4804" s="230" t="str">
        <f>IFERROR(IF(ForbDraft!L4819&lt;&gt;"",ABS(ForbDraft!L4819),""),"")</f>
        <v/>
      </c>
      <c r="F4804" s="230" t="str">
        <f>IFERROR(IF(ForbDraft!K4819&lt;&gt;"",ForbDraft!K4819,""),"")</f>
        <v/>
      </c>
    </row>
    <row r="4805" spans="2:6" x14ac:dyDescent="0.2">
      <c r="B4805" s="229" t="str">
        <f>IFERROR(IF(ForbDraft!A4820&lt;&gt;"",ROW(ForbDraft!A4820),""),"")</f>
        <v/>
      </c>
      <c r="C4805" s="230" t="str">
        <f>IFERROR(IF(ForbDraft!A4820&lt;&gt;"",ForbDraft!A4820,""),"")</f>
        <v/>
      </c>
      <c r="D4805" s="230" t="str">
        <f t="shared" si="75"/>
        <v/>
      </c>
      <c r="E4805" s="230" t="str">
        <f>IFERROR(IF(ForbDraft!L4820&lt;&gt;"",ABS(ForbDraft!L4820),""),"")</f>
        <v/>
      </c>
      <c r="F4805" s="230" t="str">
        <f>IFERROR(IF(ForbDraft!K4820&lt;&gt;"",ForbDraft!K4820,""),"")</f>
        <v/>
      </c>
    </row>
    <row r="4806" spans="2:6" x14ac:dyDescent="0.2">
      <c r="B4806" s="229" t="str">
        <f>IFERROR(IF(ForbDraft!A4821&lt;&gt;"",ROW(ForbDraft!A4821),""),"")</f>
        <v/>
      </c>
      <c r="C4806" s="230" t="str">
        <f>IFERROR(IF(ForbDraft!A4821&lt;&gt;"",ForbDraft!A4821,""),"")</f>
        <v/>
      </c>
      <c r="D4806" s="230" t="str">
        <f t="shared" si="75"/>
        <v/>
      </c>
      <c r="E4806" s="230" t="str">
        <f>IFERROR(IF(ForbDraft!L4821&lt;&gt;"",ABS(ForbDraft!L4821),""),"")</f>
        <v/>
      </c>
      <c r="F4806" s="230" t="str">
        <f>IFERROR(IF(ForbDraft!K4821&lt;&gt;"",ForbDraft!K4821,""),"")</f>
        <v/>
      </c>
    </row>
    <row r="4807" spans="2:6" x14ac:dyDescent="0.2">
      <c r="B4807" s="229" t="str">
        <f>IFERROR(IF(ForbDraft!A4822&lt;&gt;"",ROW(ForbDraft!A4822),""),"")</f>
        <v/>
      </c>
      <c r="C4807" s="230" t="str">
        <f>IFERROR(IF(ForbDraft!A4822&lt;&gt;"",ForbDraft!A4822,""),"")</f>
        <v/>
      </c>
      <c r="D4807" s="230" t="str">
        <f t="shared" si="75"/>
        <v/>
      </c>
      <c r="E4807" s="230" t="str">
        <f>IFERROR(IF(ForbDraft!L4822&lt;&gt;"",ABS(ForbDraft!L4822),""),"")</f>
        <v/>
      </c>
      <c r="F4807" s="230" t="str">
        <f>IFERROR(IF(ForbDraft!K4822&lt;&gt;"",ForbDraft!K4822,""),"")</f>
        <v/>
      </c>
    </row>
    <row r="4808" spans="2:6" x14ac:dyDescent="0.2">
      <c r="B4808" s="229" t="str">
        <f>IFERROR(IF(ForbDraft!A4823&lt;&gt;"",ROW(ForbDraft!A4823),""),"")</f>
        <v/>
      </c>
      <c r="C4808" s="230" t="str">
        <f>IFERROR(IF(ForbDraft!A4823&lt;&gt;"",ForbDraft!A4823,""),"")</f>
        <v/>
      </c>
      <c r="D4808" s="230" t="str">
        <f t="shared" si="75"/>
        <v/>
      </c>
      <c r="E4808" s="230" t="str">
        <f>IFERROR(IF(ForbDraft!L4823&lt;&gt;"",ABS(ForbDraft!L4823),""),"")</f>
        <v/>
      </c>
      <c r="F4808" s="230" t="str">
        <f>IFERROR(IF(ForbDraft!K4823&lt;&gt;"",ForbDraft!K4823,""),"")</f>
        <v/>
      </c>
    </row>
    <row r="4809" spans="2:6" x14ac:dyDescent="0.2">
      <c r="B4809" s="229" t="str">
        <f>IFERROR(IF(ForbDraft!A4824&lt;&gt;"",ROW(ForbDraft!A4824),""),"")</f>
        <v/>
      </c>
      <c r="C4809" s="230" t="str">
        <f>IFERROR(IF(ForbDraft!A4824&lt;&gt;"",ForbDraft!A4824,""),"")</f>
        <v/>
      </c>
      <c r="D4809" s="230" t="str">
        <f t="shared" si="75"/>
        <v/>
      </c>
      <c r="E4809" s="230" t="str">
        <f>IFERROR(IF(ForbDraft!L4824&lt;&gt;"",ABS(ForbDraft!L4824),""),"")</f>
        <v/>
      </c>
      <c r="F4809" s="230" t="str">
        <f>IFERROR(IF(ForbDraft!K4824&lt;&gt;"",ForbDraft!K4824,""),"")</f>
        <v/>
      </c>
    </row>
    <row r="4810" spans="2:6" x14ac:dyDescent="0.2">
      <c r="B4810" s="229" t="str">
        <f>IFERROR(IF(ForbDraft!A4825&lt;&gt;"",ROW(ForbDraft!A4825),""),"")</f>
        <v/>
      </c>
      <c r="C4810" s="230" t="str">
        <f>IFERROR(IF(ForbDraft!A4825&lt;&gt;"",ForbDraft!A4825,""),"")</f>
        <v/>
      </c>
      <c r="D4810" s="230" t="str">
        <f t="shared" si="75"/>
        <v/>
      </c>
      <c r="E4810" s="230" t="str">
        <f>IFERROR(IF(ForbDraft!L4825&lt;&gt;"",ABS(ForbDraft!L4825),""),"")</f>
        <v/>
      </c>
      <c r="F4810" s="230" t="str">
        <f>IFERROR(IF(ForbDraft!K4825&lt;&gt;"",ForbDraft!K4825,""),"")</f>
        <v/>
      </c>
    </row>
    <row r="4811" spans="2:6" x14ac:dyDescent="0.2">
      <c r="B4811" s="229" t="str">
        <f>IFERROR(IF(ForbDraft!A4826&lt;&gt;"",ROW(ForbDraft!A4826),""),"")</f>
        <v/>
      </c>
      <c r="C4811" s="230" t="str">
        <f>IFERROR(IF(ForbDraft!A4826&lt;&gt;"",ForbDraft!A4826,""),"")</f>
        <v/>
      </c>
      <c r="D4811" s="230" t="str">
        <f t="shared" si="75"/>
        <v/>
      </c>
      <c r="E4811" s="230" t="str">
        <f>IFERROR(IF(ForbDraft!L4826&lt;&gt;"",ABS(ForbDraft!L4826),""),"")</f>
        <v/>
      </c>
      <c r="F4811" s="230" t="str">
        <f>IFERROR(IF(ForbDraft!K4826&lt;&gt;"",ForbDraft!K4826,""),"")</f>
        <v/>
      </c>
    </row>
    <row r="4812" spans="2:6" x14ac:dyDescent="0.2">
      <c r="B4812" s="229" t="str">
        <f>IFERROR(IF(ForbDraft!A4827&lt;&gt;"",ROW(ForbDraft!A4827),""),"")</f>
        <v/>
      </c>
      <c r="C4812" s="230" t="str">
        <f>IFERROR(IF(ForbDraft!A4827&lt;&gt;"",ForbDraft!A4827,""),"")</f>
        <v/>
      </c>
      <c r="D4812" s="230" t="str">
        <f t="shared" si="75"/>
        <v/>
      </c>
      <c r="E4812" s="230" t="str">
        <f>IFERROR(IF(ForbDraft!L4827&lt;&gt;"",ABS(ForbDraft!L4827),""),"")</f>
        <v/>
      </c>
      <c r="F4812" s="230" t="str">
        <f>IFERROR(IF(ForbDraft!K4827&lt;&gt;"",ForbDraft!K4827,""),"")</f>
        <v/>
      </c>
    </row>
    <row r="4813" spans="2:6" x14ac:dyDescent="0.2">
      <c r="B4813" s="229" t="str">
        <f>IFERROR(IF(ForbDraft!A4828&lt;&gt;"",ROW(ForbDraft!A4828),""),"")</f>
        <v/>
      </c>
      <c r="C4813" s="230" t="str">
        <f>IFERROR(IF(ForbDraft!A4828&lt;&gt;"",ForbDraft!A4828,""),"")</f>
        <v/>
      </c>
      <c r="D4813" s="230" t="str">
        <f t="shared" si="75"/>
        <v/>
      </c>
      <c r="E4813" s="230" t="str">
        <f>IFERROR(IF(ForbDraft!L4828&lt;&gt;"",ABS(ForbDraft!L4828),""),"")</f>
        <v/>
      </c>
      <c r="F4813" s="230" t="str">
        <f>IFERROR(IF(ForbDraft!K4828&lt;&gt;"",ForbDraft!K4828,""),"")</f>
        <v/>
      </c>
    </row>
    <row r="4814" spans="2:6" x14ac:dyDescent="0.2">
      <c r="B4814" s="229" t="str">
        <f>IFERROR(IF(ForbDraft!A4829&lt;&gt;"",ROW(ForbDraft!A4829),""),"")</f>
        <v/>
      </c>
      <c r="C4814" s="230" t="str">
        <f>IFERROR(IF(ForbDraft!A4829&lt;&gt;"",ForbDraft!A4829,""),"")</f>
        <v/>
      </c>
      <c r="D4814" s="230" t="str">
        <f t="shared" si="75"/>
        <v/>
      </c>
      <c r="E4814" s="230" t="str">
        <f>IFERROR(IF(ForbDraft!L4829&lt;&gt;"",ABS(ForbDraft!L4829),""),"")</f>
        <v/>
      </c>
      <c r="F4814" s="230" t="str">
        <f>IFERROR(IF(ForbDraft!K4829&lt;&gt;"",ForbDraft!K4829,""),"")</f>
        <v/>
      </c>
    </row>
    <row r="4815" spans="2:6" x14ac:dyDescent="0.2">
      <c r="B4815" s="229" t="str">
        <f>IFERROR(IF(ForbDraft!A4830&lt;&gt;"",ROW(ForbDraft!A4830),""),"")</f>
        <v/>
      </c>
      <c r="C4815" s="230" t="str">
        <f>IFERROR(IF(ForbDraft!A4830&lt;&gt;"",ForbDraft!A4830,""),"")</f>
        <v/>
      </c>
      <c r="D4815" s="230" t="str">
        <f t="shared" si="75"/>
        <v/>
      </c>
      <c r="E4815" s="230" t="str">
        <f>IFERROR(IF(ForbDraft!L4830&lt;&gt;"",ABS(ForbDraft!L4830),""),"")</f>
        <v/>
      </c>
      <c r="F4815" s="230" t="str">
        <f>IFERROR(IF(ForbDraft!K4830&lt;&gt;"",ForbDraft!K4830,""),"")</f>
        <v/>
      </c>
    </row>
    <row r="4816" spans="2:6" x14ac:dyDescent="0.2">
      <c r="B4816" s="229" t="str">
        <f>IFERROR(IF(ForbDraft!A4831&lt;&gt;"",ROW(ForbDraft!A4831),""),"")</f>
        <v/>
      </c>
      <c r="C4816" s="230" t="str">
        <f>IFERROR(IF(ForbDraft!A4831&lt;&gt;"",ForbDraft!A4831,""),"")</f>
        <v/>
      </c>
      <c r="D4816" s="230" t="str">
        <f t="shared" si="75"/>
        <v/>
      </c>
      <c r="E4816" s="230" t="str">
        <f>IFERROR(IF(ForbDraft!L4831&lt;&gt;"",ABS(ForbDraft!L4831),""),"")</f>
        <v/>
      </c>
      <c r="F4816" s="230" t="str">
        <f>IFERROR(IF(ForbDraft!K4831&lt;&gt;"",ForbDraft!K4831,""),"")</f>
        <v/>
      </c>
    </row>
    <row r="4817" spans="2:6" x14ac:dyDescent="0.2">
      <c r="B4817" s="229" t="str">
        <f>IFERROR(IF(ForbDraft!A4832&lt;&gt;"",ROW(ForbDraft!A4832),""),"")</f>
        <v/>
      </c>
      <c r="C4817" s="230" t="str">
        <f>IFERROR(IF(ForbDraft!A4832&lt;&gt;"",ForbDraft!A4832,""),"")</f>
        <v/>
      </c>
      <c r="D4817" s="230" t="str">
        <f t="shared" si="75"/>
        <v/>
      </c>
      <c r="E4817" s="230" t="str">
        <f>IFERROR(IF(ForbDraft!L4832&lt;&gt;"",ABS(ForbDraft!L4832),""),"")</f>
        <v/>
      </c>
      <c r="F4817" s="230" t="str">
        <f>IFERROR(IF(ForbDraft!K4832&lt;&gt;"",ForbDraft!K4832,""),"")</f>
        <v/>
      </c>
    </row>
    <row r="4818" spans="2:6" x14ac:dyDescent="0.2">
      <c r="B4818" s="229" t="str">
        <f>IFERROR(IF(ForbDraft!A4833&lt;&gt;"",ROW(ForbDraft!A4833),""),"")</f>
        <v/>
      </c>
      <c r="C4818" s="230" t="str">
        <f>IFERROR(IF(ForbDraft!A4833&lt;&gt;"",ForbDraft!A4833,""),"")</f>
        <v/>
      </c>
      <c r="D4818" s="230" t="str">
        <f t="shared" si="75"/>
        <v/>
      </c>
      <c r="E4818" s="230" t="str">
        <f>IFERROR(IF(ForbDraft!L4833&lt;&gt;"",ABS(ForbDraft!L4833),""),"")</f>
        <v/>
      </c>
      <c r="F4818" s="230" t="str">
        <f>IFERROR(IF(ForbDraft!K4833&lt;&gt;"",ForbDraft!K4833,""),"")</f>
        <v/>
      </c>
    </row>
    <row r="4819" spans="2:6" x14ac:dyDescent="0.2">
      <c r="B4819" s="229" t="str">
        <f>IFERROR(IF(ForbDraft!A4834&lt;&gt;"",ROW(ForbDraft!A4834),""),"")</f>
        <v/>
      </c>
      <c r="C4819" s="230" t="str">
        <f>IFERROR(IF(ForbDraft!A4834&lt;&gt;"",ForbDraft!A4834,""),"")</f>
        <v/>
      </c>
      <c r="D4819" s="230" t="str">
        <f t="shared" si="75"/>
        <v/>
      </c>
      <c r="E4819" s="230" t="str">
        <f>IFERROR(IF(ForbDraft!L4834&lt;&gt;"",ABS(ForbDraft!L4834),""),"")</f>
        <v/>
      </c>
      <c r="F4819" s="230" t="str">
        <f>IFERROR(IF(ForbDraft!K4834&lt;&gt;"",ForbDraft!K4834,""),"")</f>
        <v/>
      </c>
    </row>
    <row r="4820" spans="2:6" x14ac:dyDescent="0.2">
      <c r="B4820" s="229" t="str">
        <f>IFERROR(IF(ForbDraft!A4835&lt;&gt;"",ROW(ForbDraft!A4835),""),"")</f>
        <v/>
      </c>
      <c r="C4820" s="230" t="str">
        <f>IFERROR(IF(ForbDraft!A4835&lt;&gt;"",ForbDraft!A4835,""),"")</f>
        <v/>
      </c>
      <c r="D4820" s="230" t="str">
        <f t="shared" si="75"/>
        <v/>
      </c>
      <c r="E4820" s="230" t="str">
        <f>IFERROR(IF(ForbDraft!L4835&lt;&gt;"",ABS(ForbDraft!L4835),""),"")</f>
        <v/>
      </c>
      <c r="F4820" s="230" t="str">
        <f>IFERROR(IF(ForbDraft!K4835&lt;&gt;"",ForbDraft!K4835,""),"")</f>
        <v/>
      </c>
    </row>
    <row r="4821" spans="2:6" x14ac:dyDescent="0.2">
      <c r="B4821" s="229" t="str">
        <f>IFERROR(IF(ForbDraft!A4836&lt;&gt;"",ROW(ForbDraft!A4836),""),"")</f>
        <v/>
      </c>
      <c r="C4821" s="230" t="str">
        <f>IFERROR(IF(ForbDraft!A4836&lt;&gt;"",ForbDraft!A4836,""),"")</f>
        <v/>
      </c>
      <c r="D4821" s="230" t="str">
        <f t="shared" si="75"/>
        <v/>
      </c>
      <c r="E4821" s="230" t="str">
        <f>IFERROR(IF(ForbDraft!L4836&lt;&gt;"",ABS(ForbDraft!L4836),""),"")</f>
        <v/>
      </c>
      <c r="F4821" s="230" t="str">
        <f>IFERROR(IF(ForbDraft!K4836&lt;&gt;"",ForbDraft!K4836,""),"")</f>
        <v/>
      </c>
    </row>
    <row r="4822" spans="2:6" x14ac:dyDescent="0.2">
      <c r="B4822" s="229" t="str">
        <f>IFERROR(IF(ForbDraft!A4837&lt;&gt;"",ROW(ForbDraft!A4837),""),"")</f>
        <v/>
      </c>
      <c r="C4822" s="230" t="str">
        <f>IFERROR(IF(ForbDraft!A4837&lt;&gt;"",ForbDraft!A4837,""),"")</f>
        <v/>
      </c>
      <c r="D4822" s="230" t="str">
        <f t="shared" si="75"/>
        <v/>
      </c>
      <c r="E4822" s="230" t="str">
        <f>IFERROR(IF(ForbDraft!L4837&lt;&gt;"",ABS(ForbDraft!L4837),""),"")</f>
        <v/>
      </c>
      <c r="F4822" s="230" t="str">
        <f>IFERROR(IF(ForbDraft!K4837&lt;&gt;"",ForbDraft!K4837,""),"")</f>
        <v/>
      </c>
    </row>
    <row r="4823" spans="2:6" x14ac:dyDescent="0.2">
      <c r="B4823" s="229" t="str">
        <f>IFERROR(IF(ForbDraft!A4838&lt;&gt;"",ROW(ForbDraft!A4838),""),"")</f>
        <v/>
      </c>
      <c r="C4823" s="230" t="str">
        <f>IFERROR(IF(ForbDraft!A4838&lt;&gt;"",ForbDraft!A4838,""),"")</f>
        <v/>
      </c>
      <c r="D4823" s="230" t="str">
        <f t="shared" si="75"/>
        <v/>
      </c>
      <c r="E4823" s="230" t="str">
        <f>IFERROR(IF(ForbDraft!L4838&lt;&gt;"",ABS(ForbDraft!L4838),""),"")</f>
        <v/>
      </c>
      <c r="F4823" s="230" t="str">
        <f>IFERROR(IF(ForbDraft!K4838&lt;&gt;"",ForbDraft!K4838,""),"")</f>
        <v/>
      </c>
    </row>
    <row r="4824" spans="2:6" x14ac:dyDescent="0.2">
      <c r="B4824" s="229" t="str">
        <f>IFERROR(IF(ForbDraft!A4839&lt;&gt;"",ROW(ForbDraft!A4839),""),"")</f>
        <v/>
      </c>
      <c r="C4824" s="230" t="str">
        <f>IFERROR(IF(ForbDraft!A4839&lt;&gt;"",ForbDraft!A4839,""),"")</f>
        <v/>
      </c>
      <c r="D4824" s="230" t="str">
        <f t="shared" si="75"/>
        <v/>
      </c>
      <c r="E4824" s="230" t="str">
        <f>IFERROR(IF(ForbDraft!L4839&lt;&gt;"",ABS(ForbDraft!L4839),""),"")</f>
        <v/>
      </c>
      <c r="F4824" s="230" t="str">
        <f>IFERROR(IF(ForbDraft!K4839&lt;&gt;"",ForbDraft!K4839,""),"")</f>
        <v/>
      </c>
    </row>
    <row r="4825" spans="2:6" x14ac:dyDescent="0.2">
      <c r="B4825" s="229" t="str">
        <f>IFERROR(IF(ForbDraft!A4840&lt;&gt;"",ROW(ForbDraft!A4840),""),"")</f>
        <v/>
      </c>
      <c r="C4825" s="230" t="str">
        <f>IFERROR(IF(ForbDraft!A4840&lt;&gt;"",ForbDraft!A4840,""),"")</f>
        <v/>
      </c>
      <c r="D4825" s="230" t="str">
        <f t="shared" si="75"/>
        <v/>
      </c>
      <c r="E4825" s="230" t="str">
        <f>IFERROR(IF(ForbDraft!L4840&lt;&gt;"",ABS(ForbDraft!L4840),""),"")</f>
        <v/>
      </c>
      <c r="F4825" s="230" t="str">
        <f>IFERROR(IF(ForbDraft!K4840&lt;&gt;"",ForbDraft!K4840,""),"")</f>
        <v/>
      </c>
    </row>
    <row r="4826" spans="2:6" x14ac:dyDescent="0.2">
      <c r="B4826" s="229" t="str">
        <f>IFERROR(IF(ForbDraft!A4841&lt;&gt;"",ROW(ForbDraft!A4841),""),"")</f>
        <v/>
      </c>
      <c r="C4826" s="230" t="str">
        <f>IFERROR(IF(ForbDraft!A4841&lt;&gt;"",ForbDraft!A4841,""),"")</f>
        <v/>
      </c>
      <c r="D4826" s="230" t="str">
        <f t="shared" si="75"/>
        <v/>
      </c>
      <c r="E4826" s="230" t="str">
        <f>IFERROR(IF(ForbDraft!L4841&lt;&gt;"",ABS(ForbDraft!L4841),""),"")</f>
        <v/>
      </c>
      <c r="F4826" s="230" t="str">
        <f>IFERROR(IF(ForbDraft!K4841&lt;&gt;"",ForbDraft!K4841,""),"")</f>
        <v/>
      </c>
    </row>
    <row r="4827" spans="2:6" x14ac:dyDescent="0.2">
      <c r="B4827" s="229" t="str">
        <f>IFERROR(IF(ForbDraft!A4842&lt;&gt;"",ROW(ForbDraft!A4842),""),"")</f>
        <v/>
      </c>
      <c r="C4827" s="230" t="str">
        <f>IFERROR(IF(ForbDraft!A4842&lt;&gt;"",ForbDraft!A4842,""),"")</f>
        <v/>
      </c>
      <c r="D4827" s="230" t="str">
        <f t="shared" si="75"/>
        <v/>
      </c>
      <c r="E4827" s="230" t="str">
        <f>IFERROR(IF(ForbDraft!L4842&lt;&gt;"",ABS(ForbDraft!L4842),""),"")</f>
        <v/>
      </c>
      <c r="F4827" s="230" t="str">
        <f>IFERROR(IF(ForbDraft!K4842&lt;&gt;"",ForbDraft!K4842,""),"")</f>
        <v/>
      </c>
    </row>
    <row r="4828" spans="2:6" x14ac:dyDescent="0.2">
      <c r="B4828" s="229" t="str">
        <f>IFERROR(IF(ForbDraft!A4843&lt;&gt;"",ROW(ForbDraft!A4843),""),"")</f>
        <v/>
      </c>
      <c r="C4828" s="230" t="str">
        <f>IFERROR(IF(ForbDraft!A4843&lt;&gt;"",ForbDraft!A4843,""),"")</f>
        <v/>
      </c>
      <c r="D4828" s="230" t="str">
        <f t="shared" si="75"/>
        <v/>
      </c>
      <c r="E4828" s="230" t="str">
        <f>IFERROR(IF(ForbDraft!L4843&lt;&gt;"",ABS(ForbDraft!L4843),""),"")</f>
        <v/>
      </c>
      <c r="F4828" s="230" t="str">
        <f>IFERROR(IF(ForbDraft!K4843&lt;&gt;"",ForbDraft!K4843,""),"")</f>
        <v/>
      </c>
    </row>
    <row r="4829" spans="2:6" x14ac:dyDescent="0.2">
      <c r="B4829" s="229" t="str">
        <f>IFERROR(IF(ForbDraft!A4844&lt;&gt;"",ROW(ForbDraft!A4844),""),"")</f>
        <v/>
      </c>
      <c r="C4829" s="230" t="str">
        <f>IFERROR(IF(ForbDraft!A4844&lt;&gt;"",ForbDraft!A4844,""),"")</f>
        <v/>
      </c>
      <c r="D4829" s="230" t="str">
        <f t="shared" si="75"/>
        <v/>
      </c>
      <c r="E4829" s="230" t="str">
        <f>IFERROR(IF(ForbDraft!L4844&lt;&gt;"",ABS(ForbDraft!L4844),""),"")</f>
        <v/>
      </c>
      <c r="F4829" s="230" t="str">
        <f>IFERROR(IF(ForbDraft!K4844&lt;&gt;"",ForbDraft!K4844,""),"")</f>
        <v/>
      </c>
    </row>
    <row r="4830" spans="2:6" x14ac:dyDescent="0.2">
      <c r="B4830" s="229" t="str">
        <f>IFERROR(IF(ForbDraft!A4845&lt;&gt;"",ROW(ForbDraft!A4845),""),"")</f>
        <v/>
      </c>
      <c r="C4830" s="230" t="str">
        <f>IFERROR(IF(ForbDraft!A4845&lt;&gt;"",ForbDraft!A4845,""),"")</f>
        <v/>
      </c>
      <c r="D4830" s="230" t="str">
        <f t="shared" si="75"/>
        <v/>
      </c>
      <c r="E4830" s="230" t="str">
        <f>IFERROR(IF(ForbDraft!L4845&lt;&gt;"",ABS(ForbDraft!L4845),""),"")</f>
        <v/>
      </c>
      <c r="F4830" s="230" t="str">
        <f>IFERROR(IF(ForbDraft!K4845&lt;&gt;"",ForbDraft!K4845,""),"")</f>
        <v/>
      </c>
    </row>
    <row r="4831" spans="2:6" x14ac:dyDescent="0.2">
      <c r="B4831" s="229" t="str">
        <f>IFERROR(IF(ForbDraft!A4846&lt;&gt;"",ROW(ForbDraft!A4846),""),"")</f>
        <v/>
      </c>
      <c r="C4831" s="230" t="str">
        <f>IFERROR(IF(ForbDraft!A4846&lt;&gt;"",ForbDraft!A4846,""),"")</f>
        <v/>
      </c>
      <c r="D4831" s="230" t="str">
        <f t="shared" si="75"/>
        <v/>
      </c>
      <c r="E4831" s="230" t="str">
        <f>IFERROR(IF(ForbDraft!L4846&lt;&gt;"",ABS(ForbDraft!L4846),""),"")</f>
        <v/>
      </c>
      <c r="F4831" s="230" t="str">
        <f>IFERROR(IF(ForbDraft!K4846&lt;&gt;"",ForbDraft!K4846,""),"")</f>
        <v/>
      </c>
    </row>
    <row r="4832" spans="2:6" x14ac:dyDescent="0.2">
      <c r="B4832" s="229" t="str">
        <f>IFERROR(IF(ForbDraft!A4847&lt;&gt;"",ROW(ForbDraft!A4847),""),"")</f>
        <v/>
      </c>
      <c r="C4832" s="230" t="str">
        <f>IFERROR(IF(ForbDraft!A4847&lt;&gt;"",ForbDraft!A4847,""),"")</f>
        <v/>
      </c>
      <c r="D4832" s="230" t="str">
        <f t="shared" si="75"/>
        <v/>
      </c>
      <c r="E4832" s="230" t="str">
        <f>IFERROR(IF(ForbDraft!L4847&lt;&gt;"",ABS(ForbDraft!L4847),""),"")</f>
        <v/>
      </c>
      <c r="F4832" s="230" t="str">
        <f>IFERROR(IF(ForbDraft!K4847&lt;&gt;"",ForbDraft!K4847,""),"")</f>
        <v/>
      </c>
    </row>
    <row r="4833" spans="2:6" x14ac:dyDescent="0.2">
      <c r="B4833" s="229" t="str">
        <f>IFERROR(IF(ForbDraft!A4848&lt;&gt;"",ROW(ForbDraft!A4848),""),"")</f>
        <v/>
      </c>
      <c r="C4833" s="230" t="str">
        <f>IFERROR(IF(ForbDraft!A4848&lt;&gt;"",ForbDraft!A4848,""),"")</f>
        <v/>
      </c>
      <c r="D4833" s="230" t="str">
        <f t="shared" si="75"/>
        <v/>
      </c>
      <c r="E4833" s="230" t="str">
        <f>IFERROR(IF(ForbDraft!L4848&lt;&gt;"",ABS(ForbDraft!L4848),""),"")</f>
        <v/>
      </c>
      <c r="F4833" s="230" t="str">
        <f>IFERROR(IF(ForbDraft!K4848&lt;&gt;"",ForbDraft!K4848,""),"")</f>
        <v/>
      </c>
    </row>
    <row r="4834" spans="2:6" x14ac:dyDescent="0.2">
      <c r="B4834" s="229" t="str">
        <f>IFERROR(IF(ForbDraft!A4849&lt;&gt;"",ROW(ForbDraft!A4849),""),"")</f>
        <v/>
      </c>
      <c r="C4834" s="230" t="str">
        <f>IFERROR(IF(ForbDraft!A4849&lt;&gt;"",ForbDraft!A4849,""),"")</f>
        <v/>
      </c>
      <c r="D4834" s="230" t="str">
        <f t="shared" si="75"/>
        <v/>
      </c>
      <c r="E4834" s="230" t="str">
        <f>IFERROR(IF(ForbDraft!L4849&lt;&gt;"",ABS(ForbDraft!L4849),""),"")</f>
        <v/>
      </c>
      <c r="F4834" s="230" t="str">
        <f>IFERROR(IF(ForbDraft!K4849&lt;&gt;"",ForbDraft!K4849,""),"")</f>
        <v/>
      </c>
    </row>
    <row r="4835" spans="2:6" x14ac:dyDescent="0.2">
      <c r="B4835" s="229" t="str">
        <f>IFERROR(IF(ForbDraft!A4850&lt;&gt;"",ROW(ForbDraft!A4850),""),"")</f>
        <v/>
      </c>
      <c r="C4835" s="230" t="str">
        <f>IFERROR(IF(ForbDraft!A4850&lt;&gt;"",ForbDraft!A4850,""),"")</f>
        <v/>
      </c>
      <c r="D4835" s="230" t="str">
        <f t="shared" si="75"/>
        <v/>
      </c>
      <c r="E4835" s="230" t="str">
        <f>IFERROR(IF(ForbDraft!L4850&lt;&gt;"",ABS(ForbDraft!L4850),""),"")</f>
        <v/>
      </c>
      <c r="F4835" s="230" t="str">
        <f>IFERROR(IF(ForbDraft!K4850&lt;&gt;"",ForbDraft!K4850,""),"")</f>
        <v/>
      </c>
    </row>
    <row r="4836" spans="2:6" x14ac:dyDescent="0.2">
      <c r="B4836" s="229" t="str">
        <f>IFERROR(IF(ForbDraft!A4851&lt;&gt;"",ROW(ForbDraft!A4851),""),"")</f>
        <v/>
      </c>
      <c r="C4836" s="230" t="str">
        <f>IFERROR(IF(ForbDraft!A4851&lt;&gt;"",ForbDraft!A4851,""),"")</f>
        <v/>
      </c>
      <c r="D4836" s="230" t="str">
        <f t="shared" si="75"/>
        <v/>
      </c>
      <c r="E4836" s="230" t="str">
        <f>IFERROR(IF(ForbDraft!L4851&lt;&gt;"",ABS(ForbDraft!L4851),""),"")</f>
        <v/>
      </c>
      <c r="F4836" s="230" t="str">
        <f>IFERROR(IF(ForbDraft!K4851&lt;&gt;"",ForbDraft!K4851,""),"")</f>
        <v/>
      </c>
    </row>
    <row r="4837" spans="2:6" x14ac:dyDescent="0.2">
      <c r="B4837" s="229" t="str">
        <f>IFERROR(IF(ForbDraft!A4852&lt;&gt;"",ROW(ForbDraft!A4852),""),"")</f>
        <v/>
      </c>
      <c r="C4837" s="230" t="str">
        <f>IFERROR(IF(ForbDraft!A4852&lt;&gt;"",ForbDraft!A4852,""),"")</f>
        <v/>
      </c>
      <c r="D4837" s="230" t="str">
        <f t="shared" si="75"/>
        <v/>
      </c>
      <c r="E4837" s="230" t="str">
        <f>IFERROR(IF(ForbDraft!L4852&lt;&gt;"",ABS(ForbDraft!L4852),""),"")</f>
        <v/>
      </c>
      <c r="F4837" s="230" t="str">
        <f>IFERROR(IF(ForbDraft!K4852&lt;&gt;"",ForbDraft!K4852,""),"")</f>
        <v/>
      </c>
    </row>
    <row r="4838" spans="2:6" x14ac:dyDescent="0.2">
      <c r="B4838" s="229" t="str">
        <f>IFERROR(IF(ForbDraft!A4853&lt;&gt;"",ROW(ForbDraft!A4853),""),"")</f>
        <v/>
      </c>
      <c r="C4838" s="230" t="str">
        <f>IFERROR(IF(ForbDraft!A4853&lt;&gt;"",ForbDraft!A4853,""),"")</f>
        <v/>
      </c>
      <c r="D4838" s="230" t="str">
        <f t="shared" si="75"/>
        <v/>
      </c>
      <c r="E4838" s="230" t="str">
        <f>IFERROR(IF(ForbDraft!L4853&lt;&gt;"",ABS(ForbDraft!L4853),""),"")</f>
        <v/>
      </c>
      <c r="F4838" s="230" t="str">
        <f>IFERROR(IF(ForbDraft!K4853&lt;&gt;"",ForbDraft!K4853,""),"")</f>
        <v/>
      </c>
    </row>
    <row r="4839" spans="2:6" x14ac:dyDescent="0.2">
      <c r="B4839" s="229" t="str">
        <f>IFERROR(IF(ForbDraft!A4854&lt;&gt;"",ROW(ForbDraft!A4854),""),"")</f>
        <v/>
      </c>
      <c r="C4839" s="230" t="str">
        <f>IFERROR(IF(ForbDraft!A4854&lt;&gt;"",ForbDraft!A4854,""),"")</f>
        <v/>
      </c>
      <c r="D4839" s="230" t="str">
        <f t="shared" si="75"/>
        <v/>
      </c>
      <c r="E4839" s="230" t="str">
        <f>IFERROR(IF(ForbDraft!L4854&lt;&gt;"",ABS(ForbDraft!L4854),""),"")</f>
        <v/>
      </c>
      <c r="F4839" s="230" t="str">
        <f>IFERROR(IF(ForbDraft!K4854&lt;&gt;"",ForbDraft!K4854,""),"")</f>
        <v/>
      </c>
    </row>
    <row r="4840" spans="2:6" x14ac:dyDescent="0.2">
      <c r="B4840" s="229" t="str">
        <f>IFERROR(IF(ForbDraft!A4855&lt;&gt;"",ROW(ForbDraft!A4855),""),"")</f>
        <v/>
      </c>
      <c r="C4840" s="230" t="str">
        <f>IFERROR(IF(ForbDraft!A4855&lt;&gt;"",ForbDraft!A4855,""),"")</f>
        <v/>
      </c>
      <c r="D4840" s="230" t="str">
        <f t="shared" si="75"/>
        <v/>
      </c>
      <c r="E4840" s="230" t="str">
        <f>IFERROR(IF(ForbDraft!L4855&lt;&gt;"",ABS(ForbDraft!L4855),""),"")</f>
        <v/>
      </c>
      <c r="F4840" s="230" t="str">
        <f>IFERROR(IF(ForbDraft!K4855&lt;&gt;"",ForbDraft!K4855,""),"")</f>
        <v/>
      </c>
    </row>
    <row r="4841" spans="2:6" x14ac:dyDescent="0.2">
      <c r="B4841" s="229" t="str">
        <f>IFERROR(IF(ForbDraft!A4856&lt;&gt;"",ROW(ForbDraft!A4856),""),"")</f>
        <v/>
      </c>
      <c r="C4841" s="230" t="str">
        <f>IFERROR(IF(ForbDraft!A4856&lt;&gt;"",ForbDraft!A4856,""),"")</f>
        <v/>
      </c>
      <c r="D4841" s="230" t="str">
        <f t="shared" si="75"/>
        <v/>
      </c>
      <c r="E4841" s="230" t="str">
        <f>IFERROR(IF(ForbDraft!L4856&lt;&gt;"",ABS(ForbDraft!L4856),""),"")</f>
        <v/>
      </c>
      <c r="F4841" s="230" t="str">
        <f>IFERROR(IF(ForbDraft!K4856&lt;&gt;"",ForbDraft!K4856,""),"")</f>
        <v/>
      </c>
    </row>
    <row r="4842" spans="2:6" x14ac:dyDescent="0.2">
      <c r="B4842" s="229" t="str">
        <f>IFERROR(IF(ForbDraft!A4857&lt;&gt;"",ROW(ForbDraft!A4857),""),"")</f>
        <v/>
      </c>
      <c r="C4842" s="230" t="str">
        <f>IFERROR(IF(ForbDraft!A4857&lt;&gt;"",ForbDraft!A4857,""),"")</f>
        <v/>
      </c>
      <c r="D4842" s="230" t="str">
        <f t="shared" si="75"/>
        <v/>
      </c>
      <c r="E4842" s="230" t="str">
        <f>IFERROR(IF(ForbDraft!L4857&lt;&gt;"",ABS(ForbDraft!L4857),""),"")</f>
        <v/>
      </c>
      <c r="F4842" s="230" t="str">
        <f>IFERROR(IF(ForbDraft!K4857&lt;&gt;"",ForbDraft!K4857,""),"")</f>
        <v/>
      </c>
    </row>
    <row r="4843" spans="2:6" x14ac:dyDescent="0.2">
      <c r="B4843" s="229" t="str">
        <f>IFERROR(IF(ForbDraft!A4858&lt;&gt;"",ROW(ForbDraft!A4858),""),"")</f>
        <v/>
      </c>
      <c r="C4843" s="230" t="str">
        <f>IFERROR(IF(ForbDraft!A4858&lt;&gt;"",ForbDraft!A4858,""),"")</f>
        <v/>
      </c>
      <c r="D4843" s="230" t="str">
        <f t="shared" si="75"/>
        <v/>
      </c>
      <c r="E4843" s="230" t="str">
        <f>IFERROR(IF(ForbDraft!L4858&lt;&gt;"",ABS(ForbDraft!L4858),""),"")</f>
        <v/>
      </c>
      <c r="F4843" s="230" t="str">
        <f>IFERROR(IF(ForbDraft!K4858&lt;&gt;"",ForbDraft!K4858,""),"")</f>
        <v/>
      </c>
    </row>
    <row r="4844" spans="2:6" x14ac:dyDescent="0.2">
      <c r="B4844" s="229" t="str">
        <f>IFERROR(IF(ForbDraft!A4859&lt;&gt;"",ROW(ForbDraft!A4859),""),"")</f>
        <v/>
      </c>
      <c r="C4844" s="230" t="str">
        <f>IFERROR(IF(ForbDraft!A4859&lt;&gt;"",ForbDraft!A4859,""),"")</f>
        <v/>
      </c>
      <c r="D4844" s="230" t="str">
        <f t="shared" si="75"/>
        <v/>
      </c>
      <c r="E4844" s="230" t="str">
        <f>IFERROR(IF(ForbDraft!L4859&lt;&gt;"",ABS(ForbDraft!L4859),""),"")</f>
        <v/>
      </c>
      <c r="F4844" s="230" t="str">
        <f>IFERROR(IF(ForbDraft!K4859&lt;&gt;"",ForbDraft!K4859,""),"")</f>
        <v/>
      </c>
    </row>
    <row r="4845" spans="2:6" x14ac:dyDescent="0.2">
      <c r="B4845" s="229" t="str">
        <f>IFERROR(IF(ForbDraft!A4860&lt;&gt;"",ROW(ForbDraft!A4860),""),"")</f>
        <v/>
      </c>
      <c r="C4845" s="230" t="str">
        <f>IFERROR(IF(ForbDraft!A4860&lt;&gt;"",ForbDraft!A4860,""),"")</f>
        <v/>
      </c>
      <c r="D4845" s="230" t="str">
        <f t="shared" si="75"/>
        <v/>
      </c>
      <c r="E4845" s="230" t="str">
        <f>IFERROR(IF(ForbDraft!L4860&lt;&gt;"",ABS(ForbDraft!L4860),""),"")</f>
        <v/>
      </c>
      <c r="F4845" s="230" t="str">
        <f>IFERROR(IF(ForbDraft!K4860&lt;&gt;"",ForbDraft!K4860,""),"")</f>
        <v/>
      </c>
    </row>
    <row r="4846" spans="2:6" x14ac:dyDescent="0.2">
      <c r="B4846" s="229" t="str">
        <f>IFERROR(IF(ForbDraft!A4861&lt;&gt;"",ROW(ForbDraft!A4861),""),"")</f>
        <v/>
      </c>
      <c r="C4846" s="230" t="str">
        <f>IFERROR(IF(ForbDraft!A4861&lt;&gt;"",ForbDraft!A4861,""),"")</f>
        <v/>
      </c>
      <c r="D4846" s="230" t="str">
        <f t="shared" si="75"/>
        <v/>
      </c>
      <c r="E4846" s="230" t="str">
        <f>IFERROR(IF(ForbDraft!L4861&lt;&gt;"",ABS(ForbDraft!L4861),""),"")</f>
        <v/>
      </c>
      <c r="F4846" s="230" t="str">
        <f>IFERROR(IF(ForbDraft!K4861&lt;&gt;"",ForbDraft!K4861,""),"")</f>
        <v/>
      </c>
    </row>
    <row r="4847" spans="2:6" x14ac:dyDescent="0.2">
      <c r="B4847" s="229" t="str">
        <f>IFERROR(IF(ForbDraft!A4862&lt;&gt;"",ROW(ForbDraft!A4862),""),"")</f>
        <v/>
      </c>
      <c r="C4847" s="230" t="str">
        <f>IFERROR(IF(ForbDraft!A4862&lt;&gt;"",ForbDraft!A4862,""),"")</f>
        <v/>
      </c>
      <c r="D4847" s="230" t="str">
        <f t="shared" si="75"/>
        <v/>
      </c>
      <c r="E4847" s="230" t="str">
        <f>IFERROR(IF(ForbDraft!L4862&lt;&gt;"",ABS(ForbDraft!L4862),""),"")</f>
        <v/>
      </c>
      <c r="F4847" s="230" t="str">
        <f>IFERROR(IF(ForbDraft!K4862&lt;&gt;"",ForbDraft!K4862,""),"")</f>
        <v/>
      </c>
    </row>
    <row r="4848" spans="2:6" x14ac:dyDescent="0.2">
      <c r="B4848" s="229" t="str">
        <f>IFERROR(IF(ForbDraft!A4863&lt;&gt;"",ROW(ForbDraft!A4863),""),"")</f>
        <v/>
      </c>
      <c r="C4848" s="230" t="str">
        <f>IFERROR(IF(ForbDraft!A4863&lt;&gt;"",ForbDraft!A4863,""),"")</f>
        <v/>
      </c>
      <c r="D4848" s="230" t="str">
        <f t="shared" si="75"/>
        <v/>
      </c>
      <c r="E4848" s="230" t="str">
        <f>IFERROR(IF(ForbDraft!L4863&lt;&gt;"",ABS(ForbDraft!L4863),""),"")</f>
        <v/>
      </c>
      <c r="F4848" s="230" t="str">
        <f>IFERROR(IF(ForbDraft!K4863&lt;&gt;"",ForbDraft!K4863,""),"")</f>
        <v/>
      </c>
    </row>
    <row r="4849" spans="2:6" x14ac:dyDescent="0.2">
      <c r="B4849" s="229" t="str">
        <f>IFERROR(IF(ForbDraft!A4864&lt;&gt;"",ROW(ForbDraft!A4864),""),"")</f>
        <v/>
      </c>
      <c r="C4849" s="230" t="str">
        <f>IFERROR(IF(ForbDraft!A4864&lt;&gt;"",ForbDraft!A4864,""),"")</f>
        <v/>
      </c>
      <c r="D4849" s="230" t="str">
        <f t="shared" si="75"/>
        <v/>
      </c>
      <c r="E4849" s="230" t="str">
        <f>IFERROR(IF(ForbDraft!L4864&lt;&gt;"",ABS(ForbDraft!L4864),""),"")</f>
        <v/>
      </c>
      <c r="F4849" s="230" t="str">
        <f>IFERROR(IF(ForbDraft!K4864&lt;&gt;"",ForbDraft!K4864,""),"")</f>
        <v/>
      </c>
    </row>
    <row r="4850" spans="2:6" x14ac:dyDescent="0.2">
      <c r="B4850" s="229" t="str">
        <f>IFERROR(IF(ForbDraft!A4865&lt;&gt;"",ROW(ForbDraft!A4865),""),"")</f>
        <v/>
      </c>
      <c r="C4850" s="230" t="str">
        <f>IFERROR(IF(ForbDraft!A4865&lt;&gt;"",ForbDraft!A4865,""),"")</f>
        <v/>
      </c>
      <c r="D4850" s="230" t="str">
        <f t="shared" si="75"/>
        <v/>
      </c>
      <c r="E4850" s="230" t="str">
        <f>IFERROR(IF(ForbDraft!L4865&lt;&gt;"",ABS(ForbDraft!L4865),""),"")</f>
        <v/>
      </c>
      <c r="F4850" s="230" t="str">
        <f>IFERROR(IF(ForbDraft!K4865&lt;&gt;"",ForbDraft!K4865,""),"")</f>
        <v/>
      </c>
    </row>
    <row r="4851" spans="2:6" x14ac:dyDescent="0.2">
      <c r="B4851" s="229" t="str">
        <f>IFERROR(IF(ForbDraft!A4866&lt;&gt;"",ROW(ForbDraft!A4866),""),"")</f>
        <v/>
      </c>
      <c r="C4851" s="230" t="str">
        <f>IFERROR(IF(ForbDraft!A4866&lt;&gt;"",ForbDraft!A4866,""),"")</f>
        <v/>
      </c>
      <c r="D4851" s="230" t="str">
        <f t="shared" si="75"/>
        <v/>
      </c>
      <c r="E4851" s="230" t="str">
        <f>IFERROR(IF(ForbDraft!L4866&lt;&gt;"",ABS(ForbDraft!L4866),""),"")</f>
        <v/>
      </c>
      <c r="F4851" s="230" t="str">
        <f>IFERROR(IF(ForbDraft!K4866&lt;&gt;"",ForbDraft!K4866,""),"")</f>
        <v/>
      </c>
    </row>
    <row r="4852" spans="2:6" x14ac:dyDescent="0.2">
      <c r="B4852" s="229" t="str">
        <f>IFERROR(IF(ForbDraft!A4867&lt;&gt;"",ROW(ForbDraft!A4867),""),"")</f>
        <v/>
      </c>
      <c r="C4852" s="230" t="str">
        <f>IFERROR(IF(ForbDraft!A4867&lt;&gt;"",ForbDraft!A4867,""),"")</f>
        <v/>
      </c>
      <c r="D4852" s="230" t="str">
        <f t="shared" si="75"/>
        <v/>
      </c>
      <c r="E4852" s="230" t="str">
        <f>IFERROR(IF(ForbDraft!L4867&lt;&gt;"",ABS(ForbDraft!L4867),""),"")</f>
        <v/>
      </c>
      <c r="F4852" s="230" t="str">
        <f>IFERROR(IF(ForbDraft!K4867&lt;&gt;"",ForbDraft!K4867,""),"")</f>
        <v/>
      </c>
    </row>
    <row r="4853" spans="2:6" x14ac:dyDescent="0.2">
      <c r="B4853" s="229" t="str">
        <f>IFERROR(IF(ForbDraft!A4868&lt;&gt;"",ROW(ForbDraft!A4868),""),"")</f>
        <v/>
      </c>
      <c r="C4853" s="230" t="str">
        <f>IFERROR(IF(ForbDraft!A4868&lt;&gt;"",ForbDraft!A4868,""),"")</f>
        <v/>
      </c>
      <c r="D4853" s="230" t="str">
        <f t="shared" si="75"/>
        <v/>
      </c>
      <c r="E4853" s="230" t="str">
        <f>IFERROR(IF(ForbDraft!L4868&lt;&gt;"",ABS(ForbDraft!L4868),""),"")</f>
        <v/>
      </c>
      <c r="F4853" s="230" t="str">
        <f>IFERROR(IF(ForbDraft!K4868&lt;&gt;"",ForbDraft!K4868,""),"")</f>
        <v/>
      </c>
    </row>
    <row r="4854" spans="2:6" x14ac:dyDescent="0.2">
      <c r="B4854" s="229" t="str">
        <f>IFERROR(IF(ForbDraft!A4869&lt;&gt;"",ROW(ForbDraft!A4869),""),"")</f>
        <v/>
      </c>
      <c r="C4854" s="230" t="str">
        <f>IFERROR(IF(ForbDraft!A4869&lt;&gt;"",ForbDraft!A4869,""),"")</f>
        <v/>
      </c>
      <c r="D4854" s="230" t="str">
        <f t="shared" si="75"/>
        <v/>
      </c>
      <c r="E4854" s="230" t="str">
        <f>IFERROR(IF(ForbDraft!L4869&lt;&gt;"",ABS(ForbDraft!L4869),""),"")</f>
        <v/>
      </c>
      <c r="F4854" s="230" t="str">
        <f>IFERROR(IF(ForbDraft!K4869&lt;&gt;"",ForbDraft!K4869,""),"")</f>
        <v/>
      </c>
    </row>
    <row r="4855" spans="2:6" x14ac:dyDescent="0.2">
      <c r="B4855" s="229" t="str">
        <f>IFERROR(IF(ForbDraft!A4870&lt;&gt;"",ROW(ForbDraft!A4870),""),"")</f>
        <v/>
      </c>
      <c r="C4855" s="230" t="str">
        <f>IFERROR(IF(ForbDraft!A4870&lt;&gt;"",ForbDraft!A4870,""),"")</f>
        <v/>
      </c>
      <c r="D4855" s="230" t="str">
        <f t="shared" si="75"/>
        <v/>
      </c>
      <c r="E4855" s="230" t="str">
        <f>IFERROR(IF(ForbDraft!L4870&lt;&gt;"",ABS(ForbDraft!L4870),""),"")</f>
        <v/>
      </c>
      <c r="F4855" s="230" t="str">
        <f>IFERROR(IF(ForbDraft!K4870&lt;&gt;"",ForbDraft!K4870,""),"")</f>
        <v/>
      </c>
    </row>
    <row r="4856" spans="2:6" x14ac:dyDescent="0.2">
      <c r="B4856" s="229" t="str">
        <f>IFERROR(IF(ForbDraft!A4871&lt;&gt;"",ROW(ForbDraft!A4871),""),"")</f>
        <v/>
      </c>
      <c r="C4856" s="230" t="str">
        <f>IFERROR(IF(ForbDraft!A4871&lt;&gt;"",ForbDraft!A4871,""),"")</f>
        <v/>
      </c>
      <c r="D4856" s="230" t="str">
        <f t="shared" si="75"/>
        <v/>
      </c>
      <c r="E4856" s="230" t="str">
        <f>IFERROR(IF(ForbDraft!L4871&lt;&gt;"",ABS(ForbDraft!L4871),""),"")</f>
        <v/>
      </c>
      <c r="F4856" s="230" t="str">
        <f>IFERROR(IF(ForbDraft!K4871&lt;&gt;"",ForbDraft!K4871,""),"")</f>
        <v/>
      </c>
    </row>
    <row r="4857" spans="2:6" x14ac:dyDescent="0.2">
      <c r="B4857" s="229" t="str">
        <f>IFERROR(IF(ForbDraft!A4872&lt;&gt;"",ROW(ForbDraft!A4872),""),"")</f>
        <v/>
      </c>
      <c r="C4857" s="230" t="str">
        <f>IFERROR(IF(ForbDraft!A4872&lt;&gt;"",ForbDraft!A4872,""),"")</f>
        <v/>
      </c>
      <c r="D4857" s="230" t="str">
        <f t="shared" si="75"/>
        <v/>
      </c>
      <c r="E4857" s="230" t="str">
        <f>IFERROR(IF(ForbDraft!L4872&lt;&gt;"",ABS(ForbDraft!L4872),""),"")</f>
        <v/>
      </c>
      <c r="F4857" s="230" t="str">
        <f>IFERROR(IF(ForbDraft!K4872&lt;&gt;"",ForbDraft!K4872,""),"")</f>
        <v/>
      </c>
    </row>
    <row r="4858" spans="2:6" x14ac:dyDescent="0.2">
      <c r="B4858" s="229" t="str">
        <f>IFERROR(IF(ForbDraft!A4873&lt;&gt;"",ROW(ForbDraft!A4873),""),"")</f>
        <v/>
      </c>
      <c r="C4858" s="230" t="str">
        <f>IFERROR(IF(ForbDraft!A4873&lt;&gt;"",ForbDraft!A4873,""),"")</f>
        <v/>
      </c>
      <c r="D4858" s="230" t="str">
        <f t="shared" si="75"/>
        <v/>
      </c>
      <c r="E4858" s="230" t="str">
        <f>IFERROR(IF(ForbDraft!L4873&lt;&gt;"",ABS(ForbDraft!L4873),""),"")</f>
        <v/>
      </c>
      <c r="F4858" s="230" t="str">
        <f>IFERROR(IF(ForbDraft!K4873&lt;&gt;"",ForbDraft!K4873,""),"")</f>
        <v/>
      </c>
    </row>
    <row r="4859" spans="2:6" x14ac:dyDescent="0.2">
      <c r="B4859" s="229" t="str">
        <f>IFERROR(IF(ForbDraft!A4874&lt;&gt;"",ROW(ForbDraft!A4874),""),"")</f>
        <v/>
      </c>
      <c r="C4859" s="230" t="str">
        <f>IFERROR(IF(ForbDraft!A4874&lt;&gt;"",ForbDraft!A4874,""),"")</f>
        <v/>
      </c>
      <c r="D4859" s="230" t="str">
        <f t="shared" si="75"/>
        <v/>
      </c>
      <c r="E4859" s="230" t="str">
        <f>IFERROR(IF(ForbDraft!L4874&lt;&gt;"",ABS(ForbDraft!L4874),""),"")</f>
        <v/>
      </c>
      <c r="F4859" s="230" t="str">
        <f>IFERROR(IF(ForbDraft!K4874&lt;&gt;"",ForbDraft!K4874,""),"")</f>
        <v/>
      </c>
    </row>
    <row r="4860" spans="2:6" x14ac:dyDescent="0.2">
      <c r="B4860" s="229" t="str">
        <f>IFERROR(IF(ForbDraft!A4875&lt;&gt;"",ROW(ForbDraft!A4875),""),"")</f>
        <v/>
      </c>
      <c r="C4860" s="230" t="str">
        <f>IFERROR(IF(ForbDraft!A4875&lt;&gt;"",ForbDraft!A4875,""),"")</f>
        <v/>
      </c>
      <c r="D4860" s="230" t="str">
        <f t="shared" si="75"/>
        <v/>
      </c>
      <c r="E4860" s="230" t="str">
        <f>IFERROR(IF(ForbDraft!L4875&lt;&gt;"",ABS(ForbDraft!L4875),""),"")</f>
        <v/>
      </c>
      <c r="F4860" s="230" t="str">
        <f>IFERROR(IF(ForbDraft!K4875&lt;&gt;"",ForbDraft!K4875,""),"")</f>
        <v/>
      </c>
    </row>
    <row r="4861" spans="2:6" x14ac:dyDescent="0.2">
      <c r="B4861" s="229" t="str">
        <f>IFERROR(IF(ForbDraft!A4876&lt;&gt;"",ROW(ForbDraft!A4876),""),"")</f>
        <v/>
      </c>
      <c r="C4861" s="230" t="str">
        <f>IFERROR(IF(ForbDraft!A4876&lt;&gt;"",ForbDraft!A4876,""),"")</f>
        <v/>
      </c>
      <c r="D4861" s="230" t="str">
        <f t="shared" si="75"/>
        <v/>
      </c>
      <c r="E4861" s="230" t="str">
        <f>IFERROR(IF(ForbDraft!L4876&lt;&gt;"",ABS(ForbDraft!L4876),""),"")</f>
        <v/>
      </c>
      <c r="F4861" s="230" t="str">
        <f>IFERROR(IF(ForbDraft!K4876&lt;&gt;"",ForbDraft!K4876,""),"")</f>
        <v/>
      </c>
    </row>
    <row r="4862" spans="2:6" x14ac:dyDescent="0.2">
      <c r="B4862" s="229" t="str">
        <f>IFERROR(IF(ForbDraft!A4877&lt;&gt;"",ROW(ForbDraft!A4877),""),"")</f>
        <v/>
      </c>
      <c r="C4862" s="230" t="str">
        <f>IFERROR(IF(ForbDraft!A4877&lt;&gt;"",ForbDraft!A4877,""),"")</f>
        <v/>
      </c>
      <c r="D4862" s="230" t="str">
        <f t="shared" si="75"/>
        <v/>
      </c>
      <c r="E4862" s="230" t="str">
        <f>IFERROR(IF(ForbDraft!L4877&lt;&gt;"",ABS(ForbDraft!L4877),""),"")</f>
        <v/>
      </c>
      <c r="F4862" s="230" t="str">
        <f>IFERROR(IF(ForbDraft!K4877&lt;&gt;"",ForbDraft!K4877,""),"")</f>
        <v/>
      </c>
    </row>
    <row r="4863" spans="2:6" x14ac:dyDescent="0.2">
      <c r="B4863" s="229" t="str">
        <f>IFERROR(IF(ForbDraft!A4878&lt;&gt;"",ROW(ForbDraft!A4878),""),"")</f>
        <v/>
      </c>
      <c r="C4863" s="230" t="str">
        <f>IFERROR(IF(ForbDraft!A4878&lt;&gt;"",ForbDraft!A4878,""),"")</f>
        <v/>
      </c>
      <c r="D4863" s="230" t="str">
        <f t="shared" si="75"/>
        <v/>
      </c>
      <c r="E4863" s="230" t="str">
        <f>IFERROR(IF(ForbDraft!L4878&lt;&gt;"",ABS(ForbDraft!L4878),""),"")</f>
        <v/>
      </c>
      <c r="F4863" s="230" t="str">
        <f>IFERROR(IF(ForbDraft!K4878&lt;&gt;"",ForbDraft!K4878,""),"")</f>
        <v/>
      </c>
    </row>
    <row r="4864" spans="2:6" x14ac:dyDescent="0.2">
      <c r="B4864" s="229" t="str">
        <f>IFERROR(IF(ForbDraft!A4879&lt;&gt;"",ROW(ForbDraft!A4879),""),"")</f>
        <v/>
      </c>
      <c r="C4864" s="230" t="str">
        <f>IFERROR(IF(ForbDraft!A4879&lt;&gt;"",ForbDraft!A4879,""),"")</f>
        <v/>
      </c>
      <c r="D4864" s="230" t="str">
        <f t="shared" si="75"/>
        <v/>
      </c>
      <c r="E4864" s="230" t="str">
        <f>IFERROR(IF(ForbDraft!L4879&lt;&gt;"",ABS(ForbDraft!L4879),""),"")</f>
        <v/>
      </c>
      <c r="F4864" s="230" t="str">
        <f>IFERROR(IF(ForbDraft!K4879&lt;&gt;"",ForbDraft!K4879,""),"")</f>
        <v/>
      </c>
    </row>
    <row r="4865" spans="2:6" x14ac:dyDescent="0.2">
      <c r="B4865" s="229" t="str">
        <f>IFERROR(IF(ForbDraft!A4880&lt;&gt;"",ROW(ForbDraft!A4880),""),"")</f>
        <v/>
      </c>
      <c r="C4865" s="230" t="str">
        <f>IFERROR(IF(ForbDraft!A4880&lt;&gt;"",ForbDraft!A4880,""),"")</f>
        <v/>
      </c>
      <c r="D4865" s="230" t="str">
        <f t="shared" si="75"/>
        <v/>
      </c>
      <c r="E4865" s="230" t="str">
        <f>IFERROR(IF(ForbDraft!L4880&lt;&gt;"",ABS(ForbDraft!L4880),""),"")</f>
        <v/>
      </c>
      <c r="F4865" s="230" t="str">
        <f>IFERROR(IF(ForbDraft!K4880&lt;&gt;"",ForbDraft!K4880,""),"")</f>
        <v/>
      </c>
    </row>
    <row r="4866" spans="2:6" x14ac:dyDescent="0.2">
      <c r="B4866" s="229" t="str">
        <f>IFERROR(IF(ForbDraft!A4881&lt;&gt;"",ROW(ForbDraft!A4881),""),"")</f>
        <v/>
      </c>
      <c r="C4866" s="230" t="str">
        <f>IFERROR(IF(ForbDraft!A4881&lt;&gt;"",ForbDraft!A4881,""),"")</f>
        <v/>
      </c>
      <c r="D4866" s="230" t="str">
        <f t="shared" si="75"/>
        <v/>
      </c>
      <c r="E4866" s="230" t="str">
        <f>IFERROR(IF(ForbDraft!L4881&lt;&gt;"",ABS(ForbDraft!L4881),""),"")</f>
        <v/>
      </c>
      <c r="F4866" s="230" t="str">
        <f>IFERROR(IF(ForbDraft!K4881&lt;&gt;"",ForbDraft!K4881,""),"")</f>
        <v/>
      </c>
    </row>
    <row r="4867" spans="2:6" x14ac:dyDescent="0.2">
      <c r="B4867" s="229" t="str">
        <f>IFERROR(IF(ForbDraft!A4882&lt;&gt;"",ROW(ForbDraft!A4882),""),"")</f>
        <v/>
      </c>
      <c r="C4867" s="230" t="str">
        <f>IFERROR(IF(ForbDraft!A4882&lt;&gt;"",ForbDraft!A4882,""),"")</f>
        <v/>
      </c>
      <c r="D4867" s="230" t="str">
        <f t="shared" ref="D4867:D4930" si="76">IF(F4867="pH לבדיקת גבול","pH",F4867)</f>
        <v/>
      </c>
      <c r="E4867" s="230" t="str">
        <f>IFERROR(IF(ForbDraft!L4882&lt;&gt;"",ABS(ForbDraft!L4882),""),"")</f>
        <v/>
      </c>
      <c r="F4867" s="230" t="str">
        <f>IFERROR(IF(ForbDraft!K4882&lt;&gt;"",ForbDraft!K4882,""),"")</f>
        <v/>
      </c>
    </row>
    <row r="4868" spans="2:6" x14ac:dyDescent="0.2">
      <c r="B4868" s="229" t="str">
        <f>IFERROR(IF(ForbDraft!A4883&lt;&gt;"",ROW(ForbDraft!A4883),""),"")</f>
        <v/>
      </c>
      <c r="C4868" s="230" t="str">
        <f>IFERROR(IF(ForbDraft!A4883&lt;&gt;"",ForbDraft!A4883,""),"")</f>
        <v/>
      </c>
      <c r="D4868" s="230" t="str">
        <f t="shared" si="76"/>
        <v/>
      </c>
      <c r="E4868" s="230" t="str">
        <f>IFERROR(IF(ForbDraft!L4883&lt;&gt;"",ABS(ForbDraft!L4883),""),"")</f>
        <v/>
      </c>
      <c r="F4868" s="230" t="str">
        <f>IFERROR(IF(ForbDraft!K4883&lt;&gt;"",ForbDraft!K4883,""),"")</f>
        <v/>
      </c>
    </row>
    <row r="4869" spans="2:6" x14ac:dyDescent="0.2">
      <c r="B4869" s="229" t="str">
        <f>IFERROR(IF(ForbDraft!A4884&lt;&gt;"",ROW(ForbDraft!A4884),""),"")</f>
        <v/>
      </c>
      <c r="C4869" s="230" t="str">
        <f>IFERROR(IF(ForbDraft!A4884&lt;&gt;"",ForbDraft!A4884,""),"")</f>
        <v/>
      </c>
      <c r="D4869" s="230" t="str">
        <f t="shared" si="76"/>
        <v/>
      </c>
      <c r="E4869" s="230" t="str">
        <f>IFERROR(IF(ForbDraft!L4884&lt;&gt;"",ABS(ForbDraft!L4884),""),"")</f>
        <v/>
      </c>
      <c r="F4869" s="230" t="str">
        <f>IFERROR(IF(ForbDraft!K4884&lt;&gt;"",ForbDraft!K4884,""),"")</f>
        <v/>
      </c>
    </row>
    <row r="4870" spans="2:6" x14ac:dyDescent="0.2">
      <c r="B4870" s="229" t="str">
        <f>IFERROR(IF(ForbDraft!A4885&lt;&gt;"",ROW(ForbDraft!A4885),""),"")</f>
        <v/>
      </c>
      <c r="C4870" s="230" t="str">
        <f>IFERROR(IF(ForbDraft!A4885&lt;&gt;"",ForbDraft!A4885,""),"")</f>
        <v/>
      </c>
      <c r="D4870" s="230" t="str">
        <f t="shared" si="76"/>
        <v/>
      </c>
      <c r="E4870" s="230" t="str">
        <f>IFERROR(IF(ForbDraft!L4885&lt;&gt;"",ABS(ForbDraft!L4885),""),"")</f>
        <v/>
      </c>
      <c r="F4870" s="230" t="str">
        <f>IFERROR(IF(ForbDraft!K4885&lt;&gt;"",ForbDraft!K4885,""),"")</f>
        <v/>
      </c>
    </row>
    <row r="4871" spans="2:6" x14ac:dyDescent="0.2">
      <c r="B4871" s="229" t="str">
        <f>IFERROR(IF(ForbDraft!A4886&lt;&gt;"",ROW(ForbDraft!A4886),""),"")</f>
        <v/>
      </c>
      <c r="C4871" s="230" t="str">
        <f>IFERROR(IF(ForbDraft!A4886&lt;&gt;"",ForbDraft!A4886,""),"")</f>
        <v/>
      </c>
      <c r="D4871" s="230" t="str">
        <f t="shared" si="76"/>
        <v/>
      </c>
      <c r="E4871" s="230" t="str">
        <f>IFERROR(IF(ForbDraft!L4886&lt;&gt;"",ABS(ForbDraft!L4886),""),"")</f>
        <v/>
      </c>
      <c r="F4871" s="230" t="str">
        <f>IFERROR(IF(ForbDraft!K4886&lt;&gt;"",ForbDraft!K4886,""),"")</f>
        <v/>
      </c>
    </row>
    <row r="4872" spans="2:6" x14ac:dyDescent="0.2">
      <c r="B4872" s="229" t="str">
        <f>IFERROR(IF(ForbDraft!A4887&lt;&gt;"",ROW(ForbDraft!A4887),""),"")</f>
        <v/>
      </c>
      <c r="C4872" s="230" t="str">
        <f>IFERROR(IF(ForbDraft!A4887&lt;&gt;"",ForbDraft!A4887,""),"")</f>
        <v/>
      </c>
      <c r="D4872" s="230" t="str">
        <f t="shared" si="76"/>
        <v/>
      </c>
      <c r="E4872" s="230" t="str">
        <f>IFERROR(IF(ForbDraft!L4887&lt;&gt;"",ABS(ForbDraft!L4887),""),"")</f>
        <v/>
      </c>
      <c r="F4872" s="230" t="str">
        <f>IFERROR(IF(ForbDraft!K4887&lt;&gt;"",ForbDraft!K4887,""),"")</f>
        <v/>
      </c>
    </row>
    <row r="4873" spans="2:6" x14ac:dyDescent="0.2">
      <c r="B4873" s="229" t="str">
        <f>IFERROR(IF(ForbDraft!A4888&lt;&gt;"",ROW(ForbDraft!A4888),""),"")</f>
        <v/>
      </c>
      <c r="C4873" s="230" t="str">
        <f>IFERROR(IF(ForbDraft!A4888&lt;&gt;"",ForbDraft!A4888,""),"")</f>
        <v/>
      </c>
      <c r="D4873" s="230" t="str">
        <f t="shared" si="76"/>
        <v/>
      </c>
      <c r="E4873" s="230" t="str">
        <f>IFERROR(IF(ForbDraft!L4888&lt;&gt;"",ABS(ForbDraft!L4888),""),"")</f>
        <v/>
      </c>
      <c r="F4873" s="230" t="str">
        <f>IFERROR(IF(ForbDraft!K4888&lt;&gt;"",ForbDraft!K4888,""),"")</f>
        <v/>
      </c>
    </row>
    <row r="4874" spans="2:6" x14ac:dyDescent="0.2">
      <c r="B4874" s="229" t="str">
        <f>IFERROR(IF(ForbDraft!A4889&lt;&gt;"",ROW(ForbDraft!A4889),""),"")</f>
        <v/>
      </c>
      <c r="C4874" s="230" t="str">
        <f>IFERROR(IF(ForbDraft!A4889&lt;&gt;"",ForbDraft!A4889,""),"")</f>
        <v/>
      </c>
      <c r="D4874" s="230" t="str">
        <f t="shared" si="76"/>
        <v/>
      </c>
      <c r="E4874" s="230" t="str">
        <f>IFERROR(IF(ForbDraft!L4889&lt;&gt;"",ABS(ForbDraft!L4889),""),"")</f>
        <v/>
      </c>
      <c r="F4874" s="230" t="str">
        <f>IFERROR(IF(ForbDraft!K4889&lt;&gt;"",ForbDraft!K4889,""),"")</f>
        <v/>
      </c>
    </row>
    <row r="4875" spans="2:6" x14ac:dyDescent="0.2">
      <c r="B4875" s="229" t="str">
        <f>IFERROR(IF(ForbDraft!A4890&lt;&gt;"",ROW(ForbDraft!A4890),""),"")</f>
        <v/>
      </c>
      <c r="C4875" s="230" t="str">
        <f>IFERROR(IF(ForbDraft!A4890&lt;&gt;"",ForbDraft!A4890,""),"")</f>
        <v/>
      </c>
      <c r="D4875" s="230" t="str">
        <f t="shared" si="76"/>
        <v/>
      </c>
      <c r="E4875" s="230" t="str">
        <f>IFERROR(IF(ForbDraft!L4890&lt;&gt;"",ABS(ForbDraft!L4890),""),"")</f>
        <v/>
      </c>
      <c r="F4875" s="230" t="str">
        <f>IFERROR(IF(ForbDraft!K4890&lt;&gt;"",ForbDraft!K4890,""),"")</f>
        <v/>
      </c>
    </row>
    <row r="4876" spans="2:6" x14ac:dyDescent="0.2">
      <c r="B4876" s="229" t="str">
        <f>IFERROR(IF(ForbDraft!A4891&lt;&gt;"",ROW(ForbDraft!A4891),""),"")</f>
        <v/>
      </c>
      <c r="C4876" s="230" t="str">
        <f>IFERROR(IF(ForbDraft!A4891&lt;&gt;"",ForbDraft!A4891,""),"")</f>
        <v/>
      </c>
      <c r="D4876" s="230" t="str">
        <f t="shared" si="76"/>
        <v/>
      </c>
      <c r="E4876" s="230" t="str">
        <f>IFERROR(IF(ForbDraft!L4891&lt;&gt;"",ABS(ForbDraft!L4891),""),"")</f>
        <v/>
      </c>
      <c r="F4876" s="230" t="str">
        <f>IFERROR(IF(ForbDraft!K4891&lt;&gt;"",ForbDraft!K4891,""),"")</f>
        <v/>
      </c>
    </row>
    <row r="4877" spans="2:6" x14ac:dyDescent="0.2">
      <c r="B4877" s="229" t="str">
        <f>IFERROR(IF(ForbDraft!A4892&lt;&gt;"",ROW(ForbDraft!A4892),""),"")</f>
        <v/>
      </c>
      <c r="C4877" s="230" t="str">
        <f>IFERROR(IF(ForbDraft!A4892&lt;&gt;"",ForbDraft!A4892,""),"")</f>
        <v/>
      </c>
      <c r="D4877" s="230" t="str">
        <f t="shared" si="76"/>
        <v/>
      </c>
      <c r="E4877" s="230" t="str">
        <f>IFERROR(IF(ForbDraft!L4892&lt;&gt;"",ABS(ForbDraft!L4892),""),"")</f>
        <v/>
      </c>
      <c r="F4877" s="230" t="str">
        <f>IFERROR(IF(ForbDraft!K4892&lt;&gt;"",ForbDraft!K4892,""),"")</f>
        <v/>
      </c>
    </row>
    <row r="4878" spans="2:6" x14ac:dyDescent="0.2">
      <c r="B4878" s="229" t="str">
        <f>IFERROR(IF(ForbDraft!A4893&lt;&gt;"",ROW(ForbDraft!A4893),""),"")</f>
        <v/>
      </c>
      <c r="C4878" s="230" t="str">
        <f>IFERROR(IF(ForbDraft!A4893&lt;&gt;"",ForbDraft!A4893,""),"")</f>
        <v/>
      </c>
      <c r="D4878" s="230" t="str">
        <f t="shared" si="76"/>
        <v/>
      </c>
      <c r="E4878" s="230" t="str">
        <f>IFERROR(IF(ForbDraft!L4893&lt;&gt;"",ABS(ForbDraft!L4893),""),"")</f>
        <v/>
      </c>
      <c r="F4878" s="230" t="str">
        <f>IFERROR(IF(ForbDraft!K4893&lt;&gt;"",ForbDraft!K4893,""),"")</f>
        <v/>
      </c>
    </row>
    <row r="4879" spans="2:6" x14ac:dyDescent="0.2">
      <c r="B4879" s="229" t="str">
        <f>IFERROR(IF(ForbDraft!A4894&lt;&gt;"",ROW(ForbDraft!A4894),""),"")</f>
        <v/>
      </c>
      <c r="C4879" s="230" t="str">
        <f>IFERROR(IF(ForbDraft!A4894&lt;&gt;"",ForbDraft!A4894,""),"")</f>
        <v/>
      </c>
      <c r="D4879" s="230" t="str">
        <f t="shared" si="76"/>
        <v/>
      </c>
      <c r="E4879" s="230" t="str">
        <f>IFERROR(IF(ForbDraft!L4894&lt;&gt;"",ABS(ForbDraft!L4894),""),"")</f>
        <v/>
      </c>
      <c r="F4879" s="230" t="str">
        <f>IFERROR(IF(ForbDraft!K4894&lt;&gt;"",ForbDraft!K4894,""),"")</f>
        <v/>
      </c>
    </row>
    <row r="4880" spans="2:6" x14ac:dyDescent="0.2">
      <c r="B4880" s="229" t="str">
        <f>IFERROR(IF(ForbDraft!A4895&lt;&gt;"",ROW(ForbDraft!A4895),""),"")</f>
        <v/>
      </c>
      <c r="C4880" s="230" t="str">
        <f>IFERROR(IF(ForbDraft!A4895&lt;&gt;"",ForbDraft!A4895,""),"")</f>
        <v/>
      </c>
      <c r="D4880" s="230" t="str">
        <f t="shared" si="76"/>
        <v/>
      </c>
      <c r="E4880" s="230" t="str">
        <f>IFERROR(IF(ForbDraft!L4895&lt;&gt;"",ABS(ForbDraft!L4895),""),"")</f>
        <v/>
      </c>
      <c r="F4880" s="230" t="str">
        <f>IFERROR(IF(ForbDraft!K4895&lt;&gt;"",ForbDraft!K4895,""),"")</f>
        <v/>
      </c>
    </row>
    <row r="4881" spans="2:6" x14ac:dyDescent="0.2">
      <c r="B4881" s="229" t="str">
        <f>IFERROR(IF(ForbDraft!A4896&lt;&gt;"",ROW(ForbDraft!A4896),""),"")</f>
        <v/>
      </c>
      <c r="C4881" s="230" t="str">
        <f>IFERROR(IF(ForbDraft!A4896&lt;&gt;"",ForbDraft!A4896,""),"")</f>
        <v/>
      </c>
      <c r="D4881" s="230" t="str">
        <f t="shared" si="76"/>
        <v/>
      </c>
      <c r="E4881" s="230" t="str">
        <f>IFERROR(IF(ForbDraft!L4896&lt;&gt;"",ABS(ForbDraft!L4896),""),"")</f>
        <v/>
      </c>
      <c r="F4881" s="230" t="str">
        <f>IFERROR(IF(ForbDraft!K4896&lt;&gt;"",ForbDraft!K4896,""),"")</f>
        <v/>
      </c>
    </row>
    <row r="4882" spans="2:6" x14ac:dyDescent="0.2">
      <c r="B4882" s="229" t="str">
        <f>IFERROR(IF(ForbDraft!A4897&lt;&gt;"",ROW(ForbDraft!A4897),""),"")</f>
        <v/>
      </c>
      <c r="C4882" s="230" t="str">
        <f>IFERROR(IF(ForbDraft!A4897&lt;&gt;"",ForbDraft!A4897,""),"")</f>
        <v/>
      </c>
      <c r="D4882" s="230" t="str">
        <f t="shared" si="76"/>
        <v/>
      </c>
      <c r="E4882" s="230" t="str">
        <f>IFERROR(IF(ForbDraft!L4897&lt;&gt;"",ABS(ForbDraft!L4897),""),"")</f>
        <v/>
      </c>
      <c r="F4882" s="230" t="str">
        <f>IFERROR(IF(ForbDraft!K4897&lt;&gt;"",ForbDraft!K4897,""),"")</f>
        <v/>
      </c>
    </row>
    <row r="4883" spans="2:6" x14ac:dyDescent="0.2">
      <c r="B4883" s="229" t="str">
        <f>IFERROR(IF(ForbDraft!A4898&lt;&gt;"",ROW(ForbDraft!A4898),""),"")</f>
        <v/>
      </c>
      <c r="C4883" s="230" t="str">
        <f>IFERROR(IF(ForbDraft!A4898&lt;&gt;"",ForbDraft!A4898,""),"")</f>
        <v/>
      </c>
      <c r="D4883" s="230" t="str">
        <f t="shared" si="76"/>
        <v/>
      </c>
      <c r="E4883" s="230" t="str">
        <f>IFERROR(IF(ForbDraft!L4898&lt;&gt;"",ABS(ForbDraft!L4898),""),"")</f>
        <v/>
      </c>
      <c r="F4883" s="230" t="str">
        <f>IFERROR(IF(ForbDraft!K4898&lt;&gt;"",ForbDraft!K4898,""),"")</f>
        <v/>
      </c>
    </row>
    <row r="4884" spans="2:6" x14ac:dyDescent="0.2">
      <c r="B4884" s="229" t="str">
        <f>IFERROR(IF(ForbDraft!A4899&lt;&gt;"",ROW(ForbDraft!A4899),""),"")</f>
        <v/>
      </c>
      <c r="C4884" s="230" t="str">
        <f>IFERROR(IF(ForbDraft!A4899&lt;&gt;"",ForbDraft!A4899,""),"")</f>
        <v/>
      </c>
      <c r="D4884" s="230" t="str">
        <f t="shared" si="76"/>
        <v/>
      </c>
      <c r="E4884" s="230" t="str">
        <f>IFERROR(IF(ForbDraft!L4899&lt;&gt;"",ABS(ForbDraft!L4899),""),"")</f>
        <v/>
      </c>
      <c r="F4884" s="230" t="str">
        <f>IFERROR(IF(ForbDraft!K4899&lt;&gt;"",ForbDraft!K4899,""),"")</f>
        <v/>
      </c>
    </row>
    <row r="4885" spans="2:6" x14ac:dyDescent="0.2">
      <c r="B4885" s="229" t="str">
        <f>IFERROR(IF(ForbDraft!A4900&lt;&gt;"",ROW(ForbDraft!A4900),""),"")</f>
        <v/>
      </c>
      <c r="C4885" s="230" t="str">
        <f>IFERROR(IF(ForbDraft!A4900&lt;&gt;"",ForbDraft!A4900,""),"")</f>
        <v/>
      </c>
      <c r="D4885" s="230" t="str">
        <f t="shared" si="76"/>
        <v/>
      </c>
      <c r="E4885" s="230" t="str">
        <f>IFERROR(IF(ForbDraft!L4900&lt;&gt;"",ABS(ForbDraft!L4900),""),"")</f>
        <v/>
      </c>
      <c r="F4885" s="230" t="str">
        <f>IFERROR(IF(ForbDraft!K4900&lt;&gt;"",ForbDraft!K4900,""),"")</f>
        <v/>
      </c>
    </row>
    <row r="4886" spans="2:6" x14ac:dyDescent="0.2">
      <c r="B4886" s="229" t="str">
        <f>IFERROR(IF(ForbDraft!A4901&lt;&gt;"",ROW(ForbDraft!A4901),""),"")</f>
        <v/>
      </c>
      <c r="C4886" s="230" t="str">
        <f>IFERROR(IF(ForbDraft!A4901&lt;&gt;"",ForbDraft!A4901,""),"")</f>
        <v/>
      </c>
      <c r="D4886" s="230" t="str">
        <f t="shared" si="76"/>
        <v/>
      </c>
      <c r="E4886" s="230" t="str">
        <f>IFERROR(IF(ForbDraft!L4901&lt;&gt;"",ABS(ForbDraft!L4901),""),"")</f>
        <v/>
      </c>
      <c r="F4886" s="230" t="str">
        <f>IFERROR(IF(ForbDraft!K4901&lt;&gt;"",ForbDraft!K4901,""),"")</f>
        <v/>
      </c>
    </row>
    <row r="4887" spans="2:6" x14ac:dyDescent="0.2">
      <c r="B4887" s="229" t="str">
        <f>IFERROR(IF(ForbDraft!A4902&lt;&gt;"",ROW(ForbDraft!A4902),""),"")</f>
        <v/>
      </c>
      <c r="C4887" s="230" t="str">
        <f>IFERROR(IF(ForbDraft!A4902&lt;&gt;"",ForbDraft!A4902,""),"")</f>
        <v/>
      </c>
      <c r="D4887" s="230" t="str">
        <f t="shared" si="76"/>
        <v/>
      </c>
      <c r="E4887" s="230" t="str">
        <f>IFERROR(IF(ForbDraft!L4902&lt;&gt;"",ABS(ForbDraft!L4902),""),"")</f>
        <v/>
      </c>
      <c r="F4887" s="230" t="str">
        <f>IFERROR(IF(ForbDraft!K4902&lt;&gt;"",ForbDraft!K4902,""),"")</f>
        <v/>
      </c>
    </row>
    <row r="4888" spans="2:6" x14ac:dyDescent="0.2">
      <c r="B4888" s="229" t="str">
        <f>IFERROR(IF(ForbDraft!A4903&lt;&gt;"",ROW(ForbDraft!A4903),""),"")</f>
        <v/>
      </c>
      <c r="C4888" s="230" t="str">
        <f>IFERROR(IF(ForbDraft!A4903&lt;&gt;"",ForbDraft!A4903,""),"")</f>
        <v/>
      </c>
      <c r="D4888" s="230" t="str">
        <f t="shared" si="76"/>
        <v/>
      </c>
      <c r="E4888" s="230" t="str">
        <f>IFERROR(IF(ForbDraft!L4903&lt;&gt;"",ABS(ForbDraft!L4903),""),"")</f>
        <v/>
      </c>
      <c r="F4888" s="230" t="str">
        <f>IFERROR(IF(ForbDraft!K4903&lt;&gt;"",ForbDraft!K4903,""),"")</f>
        <v/>
      </c>
    </row>
    <row r="4889" spans="2:6" x14ac:dyDescent="0.2">
      <c r="B4889" s="229" t="str">
        <f>IFERROR(IF(ForbDraft!A4904&lt;&gt;"",ROW(ForbDraft!A4904),""),"")</f>
        <v/>
      </c>
      <c r="C4889" s="230" t="str">
        <f>IFERROR(IF(ForbDraft!A4904&lt;&gt;"",ForbDraft!A4904,""),"")</f>
        <v/>
      </c>
      <c r="D4889" s="230" t="str">
        <f t="shared" si="76"/>
        <v/>
      </c>
      <c r="E4889" s="230" t="str">
        <f>IFERROR(IF(ForbDraft!L4904&lt;&gt;"",ABS(ForbDraft!L4904),""),"")</f>
        <v/>
      </c>
      <c r="F4889" s="230" t="str">
        <f>IFERROR(IF(ForbDraft!K4904&lt;&gt;"",ForbDraft!K4904,""),"")</f>
        <v/>
      </c>
    </row>
    <row r="4890" spans="2:6" x14ac:dyDescent="0.2">
      <c r="B4890" s="229" t="str">
        <f>IFERROR(IF(ForbDraft!A4905&lt;&gt;"",ROW(ForbDraft!A4905),""),"")</f>
        <v/>
      </c>
      <c r="C4890" s="230" t="str">
        <f>IFERROR(IF(ForbDraft!A4905&lt;&gt;"",ForbDraft!A4905,""),"")</f>
        <v/>
      </c>
      <c r="D4890" s="230" t="str">
        <f t="shared" si="76"/>
        <v/>
      </c>
      <c r="E4890" s="230" t="str">
        <f>IFERROR(IF(ForbDraft!L4905&lt;&gt;"",ABS(ForbDraft!L4905),""),"")</f>
        <v/>
      </c>
      <c r="F4890" s="230" t="str">
        <f>IFERROR(IF(ForbDraft!K4905&lt;&gt;"",ForbDraft!K4905,""),"")</f>
        <v/>
      </c>
    </row>
    <row r="4891" spans="2:6" x14ac:dyDescent="0.2">
      <c r="B4891" s="229" t="str">
        <f>IFERROR(IF(ForbDraft!A4906&lt;&gt;"",ROW(ForbDraft!A4906),""),"")</f>
        <v/>
      </c>
      <c r="C4891" s="230" t="str">
        <f>IFERROR(IF(ForbDraft!A4906&lt;&gt;"",ForbDraft!A4906,""),"")</f>
        <v/>
      </c>
      <c r="D4891" s="230" t="str">
        <f t="shared" si="76"/>
        <v/>
      </c>
      <c r="E4891" s="230" t="str">
        <f>IFERROR(IF(ForbDraft!L4906&lt;&gt;"",ABS(ForbDraft!L4906),""),"")</f>
        <v/>
      </c>
      <c r="F4891" s="230" t="str">
        <f>IFERROR(IF(ForbDraft!K4906&lt;&gt;"",ForbDraft!K4906,""),"")</f>
        <v/>
      </c>
    </row>
    <row r="4892" spans="2:6" x14ac:dyDescent="0.2">
      <c r="B4892" s="229" t="str">
        <f>IFERROR(IF(ForbDraft!A4907&lt;&gt;"",ROW(ForbDraft!A4907),""),"")</f>
        <v/>
      </c>
      <c r="C4892" s="230" t="str">
        <f>IFERROR(IF(ForbDraft!A4907&lt;&gt;"",ForbDraft!A4907,""),"")</f>
        <v/>
      </c>
      <c r="D4892" s="230" t="str">
        <f t="shared" si="76"/>
        <v/>
      </c>
      <c r="E4892" s="230" t="str">
        <f>IFERROR(IF(ForbDraft!L4907&lt;&gt;"",ABS(ForbDraft!L4907),""),"")</f>
        <v/>
      </c>
      <c r="F4892" s="230" t="str">
        <f>IFERROR(IF(ForbDraft!K4907&lt;&gt;"",ForbDraft!K4907,""),"")</f>
        <v/>
      </c>
    </row>
    <row r="4893" spans="2:6" x14ac:dyDescent="0.2">
      <c r="B4893" s="229" t="str">
        <f>IFERROR(IF(ForbDraft!A4908&lt;&gt;"",ROW(ForbDraft!A4908),""),"")</f>
        <v/>
      </c>
      <c r="C4893" s="230" t="str">
        <f>IFERROR(IF(ForbDraft!A4908&lt;&gt;"",ForbDraft!A4908,""),"")</f>
        <v/>
      </c>
      <c r="D4893" s="230" t="str">
        <f t="shared" si="76"/>
        <v/>
      </c>
      <c r="E4893" s="230" t="str">
        <f>IFERROR(IF(ForbDraft!L4908&lt;&gt;"",ABS(ForbDraft!L4908),""),"")</f>
        <v/>
      </c>
      <c r="F4893" s="230" t="str">
        <f>IFERROR(IF(ForbDraft!K4908&lt;&gt;"",ForbDraft!K4908,""),"")</f>
        <v/>
      </c>
    </row>
    <row r="4894" spans="2:6" x14ac:dyDescent="0.2">
      <c r="B4894" s="229" t="str">
        <f>IFERROR(IF(ForbDraft!A4909&lt;&gt;"",ROW(ForbDraft!A4909),""),"")</f>
        <v/>
      </c>
      <c r="C4894" s="230" t="str">
        <f>IFERROR(IF(ForbDraft!A4909&lt;&gt;"",ForbDraft!A4909,""),"")</f>
        <v/>
      </c>
      <c r="D4894" s="230" t="str">
        <f t="shared" si="76"/>
        <v/>
      </c>
      <c r="E4894" s="230" t="str">
        <f>IFERROR(IF(ForbDraft!L4909&lt;&gt;"",ABS(ForbDraft!L4909),""),"")</f>
        <v/>
      </c>
      <c r="F4894" s="230" t="str">
        <f>IFERROR(IF(ForbDraft!K4909&lt;&gt;"",ForbDraft!K4909,""),"")</f>
        <v/>
      </c>
    </row>
    <row r="4895" spans="2:6" x14ac:dyDescent="0.2">
      <c r="B4895" s="229" t="str">
        <f>IFERROR(IF(ForbDraft!A4910&lt;&gt;"",ROW(ForbDraft!A4910),""),"")</f>
        <v/>
      </c>
      <c r="C4895" s="230" t="str">
        <f>IFERROR(IF(ForbDraft!A4910&lt;&gt;"",ForbDraft!A4910,""),"")</f>
        <v/>
      </c>
      <c r="D4895" s="230" t="str">
        <f t="shared" si="76"/>
        <v/>
      </c>
      <c r="E4895" s="230" t="str">
        <f>IFERROR(IF(ForbDraft!L4910&lt;&gt;"",ABS(ForbDraft!L4910),""),"")</f>
        <v/>
      </c>
      <c r="F4895" s="230" t="str">
        <f>IFERROR(IF(ForbDraft!K4910&lt;&gt;"",ForbDraft!K4910,""),"")</f>
        <v/>
      </c>
    </row>
    <row r="4896" spans="2:6" x14ac:dyDescent="0.2">
      <c r="B4896" s="229" t="str">
        <f>IFERROR(IF(ForbDraft!A4911&lt;&gt;"",ROW(ForbDraft!A4911),""),"")</f>
        <v/>
      </c>
      <c r="C4896" s="230" t="str">
        <f>IFERROR(IF(ForbDraft!A4911&lt;&gt;"",ForbDraft!A4911,""),"")</f>
        <v/>
      </c>
      <c r="D4896" s="230" t="str">
        <f t="shared" si="76"/>
        <v/>
      </c>
      <c r="E4896" s="230" t="str">
        <f>IFERROR(IF(ForbDraft!L4911&lt;&gt;"",ABS(ForbDraft!L4911),""),"")</f>
        <v/>
      </c>
      <c r="F4896" s="230" t="str">
        <f>IFERROR(IF(ForbDraft!K4911&lt;&gt;"",ForbDraft!K4911,""),"")</f>
        <v/>
      </c>
    </row>
    <row r="4897" spans="2:6" x14ac:dyDescent="0.2">
      <c r="B4897" s="229" t="str">
        <f>IFERROR(IF(ForbDraft!A4912&lt;&gt;"",ROW(ForbDraft!A4912),""),"")</f>
        <v/>
      </c>
      <c r="C4897" s="230" t="str">
        <f>IFERROR(IF(ForbDraft!A4912&lt;&gt;"",ForbDraft!A4912,""),"")</f>
        <v/>
      </c>
      <c r="D4897" s="230" t="str">
        <f t="shared" si="76"/>
        <v/>
      </c>
      <c r="E4897" s="230" t="str">
        <f>IFERROR(IF(ForbDraft!L4912&lt;&gt;"",ABS(ForbDraft!L4912),""),"")</f>
        <v/>
      </c>
      <c r="F4897" s="230" t="str">
        <f>IFERROR(IF(ForbDraft!K4912&lt;&gt;"",ForbDraft!K4912,""),"")</f>
        <v/>
      </c>
    </row>
    <row r="4898" spans="2:6" x14ac:dyDescent="0.2">
      <c r="B4898" s="229" t="str">
        <f>IFERROR(IF(ForbDraft!A4913&lt;&gt;"",ROW(ForbDraft!A4913),""),"")</f>
        <v/>
      </c>
      <c r="C4898" s="230" t="str">
        <f>IFERROR(IF(ForbDraft!A4913&lt;&gt;"",ForbDraft!A4913,""),"")</f>
        <v/>
      </c>
      <c r="D4898" s="230" t="str">
        <f t="shared" si="76"/>
        <v/>
      </c>
      <c r="E4898" s="230" t="str">
        <f>IFERROR(IF(ForbDraft!L4913&lt;&gt;"",ABS(ForbDraft!L4913),""),"")</f>
        <v/>
      </c>
      <c r="F4898" s="230" t="str">
        <f>IFERROR(IF(ForbDraft!K4913&lt;&gt;"",ForbDraft!K4913,""),"")</f>
        <v/>
      </c>
    </row>
    <row r="4899" spans="2:6" x14ac:dyDescent="0.2">
      <c r="B4899" s="229" t="str">
        <f>IFERROR(IF(ForbDraft!A4914&lt;&gt;"",ROW(ForbDraft!A4914),""),"")</f>
        <v/>
      </c>
      <c r="C4899" s="230" t="str">
        <f>IFERROR(IF(ForbDraft!A4914&lt;&gt;"",ForbDraft!A4914,""),"")</f>
        <v/>
      </c>
      <c r="D4899" s="230" t="str">
        <f t="shared" si="76"/>
        <v/>
      </c>
      <c r="E4899" s="230" t="str">
        <f>IFERROR(IF(ForbDraft!L4914&lt;&gt;"",ABS(ForbDraft!L4914),""),"")</f>
        <v/>
      </c>
      <c r="F4899" s="230" t="str">
        <f>IFERROR(IF(ForbDraft!K4914&lt;&gt;"",ForbDraft!K4914,""),"")</f>
        <v/>
      </c>
    </row>
    <row r="4900" spans="2:6" x14ac:dyDescent="0.2">
      <c r="B4900" s="229" t="str">
        <f>IFERROR(IF(ForbDraft!A4915&lt;&gt;"",ROW(ForbDraft!A4915),""),"")</f>
        <v/>
      </c>
      <c r="C4900" s="230" t="str">
        <f>IFERROR(IF(ForbDraft!A4915&lt;&gt;"",ForbDraft!A4915,""),"")</f>
        <v/>
      </c>
      <c r="D4900" s="230" t="str">
        <f t="shared" si="76"/>
        <v/>
      </c>
      <c r="E4900" s="230" t="str">
        <f>IFERROR(IF(ForbDraft!L4915&lt;&gt;"",ABS(ForbDraft!L4915),""),"")</f>
        <v/>
      </c>
      <c r="F4900" s="230" t="str">
        <f>IFERROR(IF(ForbDraft!K4915&lt;&gt;"",ForbDraft!K4915,""),"")</f>
        <v/>
      </c>
    </row>
    <row r="4901" spans="2:6" x14ac:dyDescent="0.2">
      <c r="B4901" s="229" t="str">
        <f>IFERROR(IF(ForbDraft!A4916&lt;&gt;"",ROW(ForbDraft!A4916),""),"")</f>
        <v/>
      </c>
      <c r="C4901" s="230" t="str">
        <f>IFERROR(IF(ForbDraft!A4916&lt;&gt;"",ForbDraft!A4916,""),"")</f>
        <v/>
      </c>
      <c r="D4901" s="230" t="str">
        <f t="shared" si="76"/>
        <v/>
      </c>
      <c r="E4901" s="230" t="str">
        <f>IFERROR(IF(ForbDraft!L4916&lt;&gt;"",ABS(ForbDraft!L4916),""),"")</f>
        <v/>
      </c>
      <c r="F4901" s="230" t="str">
        <f>IFERROR(IF(ForbDraft!K4916&lt;&gt;"",ForbDraft!K4916,""),"")</f>
        <v/>
      </c>
    </row>
    <row r="4902" spans="2:6" x14ac:dyDescent="0.2">
      <c r="B4902" s="229" t="str">
        <f>IFERROR(IF(ForbDraft!A4917&lt;&gt;"",ROW(ForbDraft!A4917),""),"")</f>
        <v/>
      </c>
      <c r="C4902" s="230" t="str">
        <f>IFERROR(IF(ForbDraft!A4917&lt;&gt;"",ForbDraft!A4917,""),"")</f>
        <v/>
      </c>
      <c r="D4902" s="230" t="str">
        <f t="shared" si="76"/>
        <v/>
      </c>
      <c r="E4902" s="230" t="str">
        <f>IFERROR(IF(ForbDraft!L4917&lt;&gt;"",ABS(ForbDraft!L4917),""),"")</f>
        <v/>
      </c>
      <c r="F4902" s="230" t="str">
        <f>IFERROR(IF(ForbDraft!K4917&lt;&gt;"",ForbDraft!K4917,""),"")</f>
        <v/>
      </c>
    </row>
    <row r="4903" spans="2:6" x14ac:dyDescent="0.2">
      <c r="B4903" s="229" t="str">
        <f>IFERROR(IF(ForbDraft!A4918&lt;&gt;"",ROW(ForbDraft!A4918),""),"")</f>
        <v/>
      </c>
      <c r="C4903" s="230" t="str">
        <f>IFERROR(IF(ForbDraft!A4918&lt;&gt;"",ForbDraft!A4918,""),"")</f>
        <v/>
      </c>
      <c r="D4903" s="230" t="str">
        <f t="shared" si="76"/>
        <v/>
      </c>
      <c r="E4903" s="230" t="str">
        <f>IFERROR(IF(ForbDraft!L4918&lt;&gt;"",ABS(ForbDraft!L4918),""),"")</f>
        <v/>
      </c>
      <c r="F4903" s="230" t="str">
        <f>IFERROR(IF(ForbDraft!K4918&lt;&gt;"",ForbDraft!K4918,""),"")</f>
        <v/>
      </c>
    </row>
    <row r="4904" spans="2:6" x14ac:dyDescent="0.2">
      <c r="B4904" s="229" t="str">
        <f>IFERROR(IF(ForbDraft!A4919&lt;&gt;"",ROW(ForbDraft!A4919),""),"")</f>
        <v/>
      </c>
      <c r="C4904" s="230" t="str">
        <f>IFERROR(IF(ForbDraft!A4919&lt;&gt;"",ForbDraft!A4919,""),"")</f>
        <v/>
      </c>
      <c r="D4904" s="230" t="str">
        <f t="shared" si="76"/>
        <v/>
      </c>
      <c r="E4904" s="230" t="str">
        <f>IFERROR(IF(ForbDraft!L4919&lt;&gt;"",ABS(ForbDraft!L4919),""),"")</f>
        <v/>
      </c>
      <c r="F4904" s="230" t="str">
        <f>IFERROR(IF(ForbDraft!K4919&lt;&gt;"",ForbDraft!K4919,""),"")</f>
        <v/>
      </c>
    </row>
    <row r="4905" spans="2:6" x14ac:dyDescent="0.2">
      <c r="B4905" s="229" t="str">
        <f>IFERROR(IF(ForbDraft!A4920&lt;&gt;"",ROW(ForbDraft!A4920),""),"")</f>
        <v/>
      </c>
      <c r="C4905" s="230" t="str">
        <f>IFERROR(IF(ForbDraft!A4920&lt;&gt;"",ForbDraft!A4920,""),"")</f>
        <v/>
      </c>
      <c r="D4905" s="230" t="str">
        <f t="shared" si="76"/>
        <v/>
      </c>
      <c r="E4905" s="230" t="str">
        <f>IFERROR(IF(ForbDraft!L4920&lt;&gt;"",ABS(ForbDraft!L4920),""),"")</f>
        <v/>
      </c>
      <c r="F4905" s="230" t="str">
        <f>IFERROR(IF(ForbDraft!K4920&lt;&gt;"",ForbDraft!K4920,""),"")</f>
        <v/>
      </c>
    </row>
    <row r="4906" spans="2:6" x14ac:dyDescent="0.2">
      <c r="B4906" s="229" t="str">
        <f>IFERROR(IF(ForbDraft!A4921&lt;&gt;"",ROW(ForbDraft!A4921),""),"")</f>
        <v/>
      </c>
      <c r="C4906" s="230" t="str">
        <f>IFERROR(IF(ForbDraft!A4921&lt;&gt;"",ForbDraft!A4921,""),"")</f>
        <v/>
      </c>
      <c r="D4906" s="230" t="str">
        <f t="shared" si="76"/>
        <v/>
      </c>
      <c r="E4906" s="230" t="str">
        <f>IFERROR(IF(ForbDraft!L4921&lt;&gt;"",ABS(ForbDraft!L4921),""),"")</f>
        <v/>
      </c>
      <c r="F4906" s="230" t="str">
        <f>IFERROR(IF(ForbDraft!K4921&lt;&gt;"",ForbDraft!K4921,""),"")</f>
        <v/>
      </c>
    </row>
    <row r="4907" spans="2:6" x14ac:dyDescent="0.2">
      <c r="B4907" s="229" t="str">
        <f>IFERROR(IF(ForbDraft!A4922&lt;&gt;"",ROW(ForbDraft!A4922),""),"")</f>
        <v/>
      </c>
      <c r="C4907" s="230" t="str">
        <f>IFERROR(IF(ForbDraft!A4922&lt;&gt;"",ForbDraft!A4922,""),"")</f>
        <v/>
      </c>
      <c r="D4907" s="230" t="str">
        <f t="shared" si="76"/>
        <v/>
      </c>
      <c r="E4907" s="230" t="str">
        <f>IFERROR(IF(ForbDraft!L4922&lt;&gt;"",ABS(ForbDraft!L4922),""),"")</f>
        <v/>
      </c>
      <c r="F4907" s="230" t="str">
        <f>IFERROR(IF(ForbDraft!K4922&lt;&gt;"",ForbDraft!K4922,""),"")</f>
        <v/>
      </c>
    </row>
    <row r="4908" spans="2:6" x14ac:dyDescent="0.2">
      <c r="B4908" s="229" t="str">
        <f>IFERROR(IF(ForbDraft!A4923&lt;&gt;"",ROW(ForbDraft!A4923),""),"")</f>
        <v/>
      </c>
      <c r="C4908" s="230" t="str">
        <f>IFERROR(IF(ForbDraft!A4923&lt;&gt;"",ForbDraft!A4923,""),"")</f>
        <v/>
      </c>
      <c r="D4908" s="230" t="str">
        <f t="shared" si="76"/>
        <v/>
      </c>
      <c r="E4908" s="230" t="str">
        <f>IFERROR(IF(ForbDraft!L4923&lt;&gt;"",ABS(ForbDraft!L4923),""),"")</f>
        <v/>
      </c>
      <c r="F4908" s="230" t="str">
        <f>IFERROR(IF(ForbDraft!K4923&lt;&gt;"",ForbDraft!K4923,""),"")</f>
        <v/>
      </c>
    </row>
    <row r="4909" spans="2:6" x14ac:dyDescent="0.2">
      <c r="B4909" s="229" t="str">
        <f>IFERROR(IF(ForbDraft!A4924&lt;&gt;"",ROW(ForbDraft!A4924),""),"")</f>
        <v/>
      </c>
      <c r="C4909" s="230" t="str">
        <f>IFERROR(IF(ForbDraft!A4924&lt;&gt;"",ForbDraft!A4924,""),"")</f>
        <v/>
      </c>
      <c r="D4909" s="230" t="str">
        <f t="shared" si="76"/>
        <v/>
      </c>
      <c r="E4909" s="230" t="str">
        <f>IFERROR(IF(ForbDraft!L4924&lt;&gt;"",ABS(ForbDraft!L4924),""),"")</f>
        <v/>
      </c>
      <c r="F4909" s="230" t="str">
        <f>IFERROR(IF(ForbDraft!K4924&lt;&gt;"",ForbDraft!K4924,""),"")</f>
        <v/>
      </c>
    </row>
    <row r="4910" spans="2:6" x14ac:dyDescent="0.2">
      <c r="B4910" s="229" t="str">
        <f>IFERROR(IF(ForbDraft!A4925&lt;&gt;"",ROW(ForbDraft!A4925),""),"")</f>
        <v/>
      </c>
      <c r="C4910" s="230" t="str">
        <f>IFERROR(IF(ForbDraft!A4925&lt;&gt;"",ForbDraft!A4925,""),"")</f>
        <v/>
      </c>
      <c r="D4910" s="230" t="str">
        <f t="shared" si="76"/>
        <v/>
      </c>
      <c r="E4910" s="230" t="str">
        <f>IFERROR(IF(ForbDraft!L4925&lt;&gt;"",ABS(ForbDraft!L4925),""),"")</f>
        <v/>
      </c>
      <c r="F4910" s="230" t="str">
        <f>IFERROR(IF(ForbDraft!K4925&lt;&gt;"",ForbDraft!K4925,""),"")</f>
        <v/>
      </c>
    </row>
    <row r="4911" spans="2:6" x14ac:dyDescent="0.2">
      <c r="B4911" s="229" t="str">
        <f>IFERROR(IF(ForbDraft!A4926&lt;&gt;"",ROW(ForbDraft!A4926),""),"")</f>
        <v/>
      </c>
      <c r="C4911" s="230" t="str">
        <f>IFERROR(IF(ForbDraft!A4926&lt;&gt;"",ForbDraft!A4926,""),"")</f>
        <v/>
      </c>
      <c r="D4911" s="230" t="str">
        <f t="shared" si="76"/>
        <v/>
      </c>
      <c r="E4911" s="230" t="str">
        <f>IFERROR(IF(ForbDraft!L4926&lt;&gt;"",ABS(ForbDraft!L4926),""),"")</f>
        <v/>
      </c>
      <c r="F4911" s="230" t="str">
        <f>IFERROR(IF(ForbDraft!K4926&lt;&gt;"",ForbDraft!K4926,""),"")</f>
        <v/>
      </c>
    </row>
    <row r="4912" spans="2:6" x14ac:dyDescent="0.2">
      <c r="B4912" s="229" t="str">
        <f>IFERROR(IF(ForbDraft!A4927&lt;&gt;"",ROW(ForbDraft!A4927),""),"")</f>
        <v/>
      </c>
      <c r="C4912" s="230" t="str">
        <f>IFERROR(IF(ForbDraft!A4927&lt;&gt;"",ForbDraft!A4927,""),"")</f>
        <v/>
      </c>
      <c r="D4912" s="230" t="str">
        <f t="shared" si="76"/>
        <v/>
      </c>
      <c r="E4912" s="230" t="str">
        <f>IFERROR(IF(ForbDraft!L4927&lt;&gt;"",ABS(ForbDraft!L4927),""),"")</f>
        <v/>
      </c>
      <c r="F4912" s="230" t="str">
        <f>IFERROR(IF(ForbDraft!K4927&lt;&gt;"",ForbDraft!K4927,""),"")</f>
        <v/>
      </c>
    </row>
    <row r="4913" spans="2:6" x14ac:dyDescent="0.2">
      <c r="B4913" s="229" t="str">
        <f>IFERROR(IF(ForbDraft!A4928&lt;&gt;"",ROW(ForbDraft!A4928),""),"")</f>
        <v/>
      </c>
      <c r="C4913" s="230" t="str">
        <f>IFERROR(IF(ForbDraft!A4928&lt;&gt;"",ForbDraft!A4928,""),"")</f>
        <v/>
      </c>
      <c r="D4913" s="230" t="str">
        <f t="shared" si="76"/>
        <v/>
      </c>
      <c r="E4913" s="230" t="str">
        <f>IFERROR(IF(ForbDraft!L4928&lt;&gt;"",ABS(ForbDraft!L4928),""),"")</f>
        <v/>
      </c>
      <c r="F4913" s="230" t="str">
        <f>IFERROR(IF(ForbDraft!K4928&lt;&gt;"",ForbDraft!K4928,""),"")</f>
        <v/>
      </c>
    </row>
    <row r="4914" spans="2:6" x14ac:dyDescent="0.2">
      <c r="B4914" s="229" t="str">
        <f>IFERROR(IF(ForbDraft!A4929&lt;&gt;"",ROW(ForbDraft!A4929),""),"")</f>
        <v/>
      </c>
      <c r="C4914" s="230" t="str">
        <f>IFERROR(IF(ForbDraft!A4929&lt;&gt;"",ForbDraft!A4929,""),"")</f>
        <v/>
      </c>
      <c r="D4914" s="230" t="str">
        <f t="shared" si="76"/>
        <v/>
      </c>
      <c r="E4914" s="230" t="str">
        <f>IFERROR(IF(ForbDraft!L4929&lt;&gt;"",ABS(ForbDraft!L4929),""),"")</f>
        <v/>
      </c>
      <c r="F4914" s="230" t="str">
        <f>IFERROR(IF(ForbDraft!K4929&lt;&gt;"",ForbDraft!K4929,""),"")</f>
        <v/>
      </c>
    </row>
    <row r="4915" spans="2:6" x14ac:dyDescent="0.2">
      <c r="B4915" s="229" t="str">
        <f>IFERROR(IF(ForbDraft!A4930&lt;&gt;"",ROW(ForbDraft!A4930),""),"")</f>
        <v/>
      </c>
      <c r="C4915" s="230" t="str">
        <f>IFERROR(IF(ForbDraft!A4930&lt;&gt;"",ForbDraft!A4930,""),"")</f>
        <v/>
      </c>
      <c r="D4915" s="230" t="str">
        <f t="shared" si="76"/>
        <v/>
      </c>
      <c r="E4915" s="230" t="str">
        <f>IFERROR(IF(ForbDraft!L4930&lt;&gt;"",ABS(ForbDraft!L4930),""),"")</f>
        <v/>
      </c>
      <c r="F4915" s="230" t="str">
        <f>IFERROR(IF(ForbDraft!K4930&lt;&gt;"",ForbDraft!K4930,""),"")</f>
        <v/>
      </c>
    </row>
    <row r="4916" spans="2:6" x14ac:dyDescent="0.2">
      <c r="B4916" s="229" t="str">
        <f>IFERROR(IF(ForbDraft!A4931&lt;&gt;"",ROW(ForbDraft!A4931),""),"")</f>
        <v/>
      </c>
      <c r="C4916" s="230" t="str">
        <f>IFERROR(IF(ForbDraft!A4931&lt;&gt;"",ForbDraft!A4931,""),"")</f>
        <v/>
      </c>
      <c r="D4916" s="230" t="str">
        <f t="shared" si="76"/>
        <v/>
      </c>
      <c r="E4916" s="230" t="str">
        <f>IFERROR(IF(ForbDraft!L4931&lt;&gt;"",ABS(ForbDraft!L4931),""),"")</f>
        <v/>
      </c>
      <c r="F4916" s="230" t="str">
        <f>IFERROR(IF(ForbDraft!K4931&lt;&gt;"",ForbDraft!K4931,""),"")</f>
        <v/>
      </c>
    </row>
    <row r="4917" spans="2:6" x14ac:dyDescent="0.2">
      <c r="B4917" s="229" t="str">
        <f>IFERROR(IF(ForbDraft!A4932&lt;&gt;"",ROW(ForbDraft!A4932),""),"")</f>
        <v/>
      </c>
      <c r="C4917" s="230" t="str">
        <f>IFERROR(IF(ForbDraft!A4932&lt;&gt;"",ForbDraft!A4932,""),"")</f>
        <v/>
      </c>
      <c r="D4917" s="230" t="str">
        <f t="shared" si="76"/>
        <v/>
      </c>
      <c r="E4917" s="230" t="str">
        <f>IFERROR(IF(ForbDraft!L4932&lt;&gt;"",ABS(ForbDraft!L4932),""),"")</f>
        <v/>
      </c>
      <c r="F4917" s="230" t="str">
        <f>IFERROR(IF(ForbDraft!K4932&lt;&gt;"",ForbDraft!K4932,""),"")</f>
        <v/>
      </c>
    </row>
    <row r="4918" spans="2:6" x14ac:dyDescent="0.2">
      <c r="B4918" s="229" t="str">
        <f>IFERROR(IF(ForbDraft!A4933&lt;&gt;"",ROW(ForbDraft!A4933),""),"")</f>
        <v/>
      </c>
      <c r="C4918" s="230" t="str">
        <f>IFERROR(IF(ForbDraft!A4933&lt;&gt;"",ForbDraft!A4933,""),"")</f>
        <v/>
      </c>
      <c r="D4918" s="230" t="str">
        <f t="shared" si="76"/>
        <v/>
      </c>
      <c r="E4918" s="230" t="str">
        <f>IFERROR(IF(ForbDraft!L4933&lt;&gt;"",ABS(ForbDraft!L4933),""),"")</f>
        <v/>
      </c>
      <c r="F4918" s="230" t="str">
        <f>IFERROR(IF(ForbDraft!K4933&lt;&gt;"",ForbDraft!K4933,""),"")</f>
        <v/>
      </c>
    </row>
    <row r="4919" spans="2:6" x14ac:dyDescent="0.2">
      <c r="B4919" s="229" t="str">
        <f>IFERROR(IF(ForbDraft!A4934&lt;&gt;"",ROW(ForbDraft!A4934),""),"")</f>
        <v/>
      </c>
      <c r="C4919" s="230" t="str">
        <f>IFERROR(IF(ForbDraft!A4934&lt;&gt;"",ForbDraft!A4934,""),"")</f>
        <v/>
      </c>
      <c r="D4919" s="230" t="str">
        <f t="shared" si="76"/>
        <v/>
      </c>
      <c r="E4919" s="230" t="str">
        <f>IFERROR(IF(ForbDraft!L4934&lt;&gt;"",ABS(ForbDraft!L4934),""),"")</f>
        <v/>
      </c>
      <c r="F4919" s="230" t="str">
        <f>IFERROR(IF(ForbDraft!K4934&lt;&gt;"",ForbDraft!K4934,""),"")</f>
        <v/>
      </c>
    </row>
    <row r="4920" spans="2:6" x14ac:dyDescent="0.2">
      <c r="B4920" s="229" t="str">
        <f>IFERROR(IF(ForbDraft!A4935&lt;&gt;"",ROW(ForbDraft!A4935),""),"")</f>
        <v/>
      </c>
      <c r="C4920" s="230" t="str">
        <f>IFERROR(IF(ForbDraft!A4935&lt;&gt;"",ForbDraft!A4935,""),"")</f>
        <v/>
      </c>
      <c r="D4920" s="230" t="str">
        <f t="shared" si="76"/>
        <v/>
      </c>
      <c r="E4920" s="230" t="str">
        <f>IFERROR(IF(ForbDraft!L4935&lt;&gt;"",ABS(ForbDraft!L4935),""),"")</f>
        <v/>
      </c>
      <c r="F4920" s="230" t="str">
        <f>IFERROR(IF(ForbDraft!K4935&lt;&gt;"",ForbDraft!K4935,""),"")</f>
        <v/>
      </c>
    </row>
    <row r="4921" spans="2:6" x14ac:dyDescent="0.2">
      <c r="B4921" s="229" t="str">
        <f>IFERROR(IF(ForbDraft!A4936&lt;&gt;"",ROW(ForbDraft!A4936),""),"")</f>
        <v/>
      </c>
      <c r="C4921" s="230" t="str">
        <f>IFERROR(IF(ForbDraft!A4936&lt;&gt;"",ForbDraft!A4936,""),"")</f>
        <v/>
      </c>
      <c r="D4921" s="230" t="str">
        <f t="shared" si="76"/>
        <v/>
      </c>
      <c r="E4921" s="230" t="str">
        <f>IFERROR(IF(ForbDraft!L4936&lt;&gt;"",ABS(ForbDraft!L4936),""),"")</f>
        <v/>
      </c>
      <c r="F4921" s="230" t="str">
        <f>IFERROR(IF(ForbDraft!K4936&lt;&gt;"",ForbDraft!K4936,""),"")</f>
        <v/>
      </c>
    </row>
    <row r="4922" spans="2:6" x14ac:dyDescent="0.2">
      <c r="B4922" s="229" t="str">
        <f>IFERROR(IF(ForbDraft!A4937&lt;&gt;"",ROW(ForbDraft!A4937),""),"")</f>
        <v/>
      </c>
      <c r="C4922" s="230" t="str">
        <f>IFERROR(IF(ForbDraft!A4937&lt;&gt;"",ForbDraft!A4937,""),"")</f>
        <v/>
      </c>
      <c r="D4922" s="230" t="str">
        <f t="shared" si="76"/>
        <v/>
      </c>
      <c r="E4922" s="230" t="str">
        <f>IFERROR(IF(ForbDraft!L4937&lt;&gt;"",ABS(ForbDraft!L4937),""),"")</f>
        <v/>
      </c>
      <c r="F4922" s="230" t="str">
        <f>IFERROR(IF(ForbDraft!K4937&lt;&gt;"",ForbDraft!K4937,""),"")</f>
        <v/>
      </c>
    </row>
    <row r="4923" spans="2:6" x14ac:dyDescent="0.2">
      <c r="B4923" s="229" t="str">
        <f>IFERROR(IF(ForbDraft!A4938&lt;&gt;"",ROW(ForbDraft!A4938),""),"")</f>
        <v/>
      </c>
      <c r="C4923" s="230" t="str">
        <f>IFERROR(IF(ForbDraft!A4938&lt;&gt;"",ForbDraft!A4938,""),"")</f>
        <v/>
      </c>
      <c r="D4923" s="230" t="str">
        <f t="shared" si="76"/>
        <v/>
      </c>
      <c r="E4923" s="230" t="str">
        <f>IFERROR(IF(ForbDraft!L4938&lt;&gt;"",ABS(ForbDraft!L4938),""),"")</f>
        <v/>
      </c>
      <c r="F4923" s="230" t="str">
        <f>IFERROR(IF(ForbDraft!K4938&lt;&gt;"",ForbDraft!K4938,""),"")</f>
        <v/>
      </c>
    </row>
    <row r="4924" spans="2:6" x14ac:dyDescent="0.2">
      <c r="B4924" s="229" t="str">
        <f>IFERROR(IF(ForbDraft!A4939&lt;&gt;"",ROW(ForbDraft!A4939),""),"")</f>
        <v/>
      </c>
      <c r="C4924" s="230" t="str">
        <f>IFERROR(IF(ForbDraft!A4939&lt;&gt;"",ForbDraft!A4939,""),"")</f>
        <v/>
      </c>
      <c r="D4924" s="230" t="str">
        <f t="shared" si="76"/>
        <v/>
      </c>
      <c r="E4924" s="230" t="str">
        <f>IFERROR(IF(ForbDraft!L4939&lt;&gt;"",ABS(ForbDraft!L4939),""),"")</f>
        <v/>
      </c>
      <c r="F4924" s="230" t="str">
        <f>IFERROR(IF(ForbDraft!K4939&lt;&gt;"",ForbDraft!K4939,""),"")</f>
        <v/>
      </c>
    </row>
    <row r="4925" spans="2:6" x14ac:dyDescent="0.2">
      <c r="B4925" s="229" t="str">
        <f>IFERROR(IF(ForbDraft!A4940&lt;&gt;"",ROW(ForbDraft!A4940),""),"")</f>
        <v/>
      </c>
      <c r="C4925" s="230" t="str">
        <f>IFERROR(IF(ForbDraft!A4940&lt;&gt;"",ForbDraft!A4940,""),"")</f>
        <v/>
      </c>
      <c r="D4925" s="230" t="str">
        <f t="shared" si="76"/>
        <v/>
      </c>
      <c r="E4925" s="230" t="str">
        <f>IFERROR(IF(ForbDraft!L4940&lt;&gt;"",ABS(ForbDraft!L4940),""),"")</f>
        <v/>
      </c>
      <c r="F4925" s="230" t="str">
        <f>IFERROR(IF(ForbDraft!K4940&lt;&gt;"",ForbDraft!K4940,""),"")</f>
        <v/>
      </c>
    </row>
    <row r="4926" spans="2:6" x14ac:dyDescent="0.2">
      <c r="B4926" s="229" t="str">
        <f>IFERROR(IF(ForbDraft!A4941&lt;&gt;"",ROW(ForbDraft!A4941),""),"")</f>
        <v/>
      </c>
      <c r="C4926" s="230" t="str">
        <f>IFERROR(IF(ForbDraft!A4941&lt;&gt;"",ForbDraft!A4941,""),"")</f>
        <v/>
      </c>
      <c r="D4926" s="230" t="str">
        <f t="shared" si="76"/>
        <v/>
      </c>
      <c r="E4926" s="230" t="str">
        <f>IFERROR(IF(ForbDraft!L4941&lt;&gt;"",ABS(ForbDraft!L4941),""),"")</f>
        <v/>
      </c>
      <c r="F4926" s="230" t="str">
        <f>IFERROR(IF(ForbDraft!K4941&lt;&gt;"",ForbDraft!K4941,""),"")</f>
        <v/>
      </c>
    </row>
    <row r="4927" spans="2:6" x14ac:dyDescent="0.2">
      <c r="B4927" s="229" t="str">
        <f>IFERROR(IF(ForbDraft!A4942&lt;&gt;"",ROW(ForbDraft!A4942),""),"")</f>
        <v/>
      </c>
      <c r="C4927" s="230" t="str">
        <f>IFERROR(IF(ForbDraft!A4942&lt;&gt;"",ForbDraft!A4942,""),"")</f>
        <v/>
      </c>
      <c r="D4927" s="230" t="str">
        <f t="shared" si="76"/>
        <v/>
      </c>
      <c r="E4927" s="230" t="str">
        <f>IFERROR(IF(ForbDraft!L4942&lt;&gt;"",ABS(ForbDraft!L4942),""),"")</f>
        <v/>
      </c>
      <c r="F4927" s="230" t="str">
        <f>IFERROR(IF(ForbDraft!K4942&lt;&gt;"",ForbDraft!K4942,""),"")</f>
        <v/>
      </c>
    </row>
    <row r="4928" spans="2:6" x14ac:dyDescent="0.2">
      <c r="B4928" s="229" t="str">
        <f>IFERROR(IF(ForbDraft!A4943&lt;&gt;"",ROW(ForbDraft!A4943),""),"")</f>
        <v/>
      </c>
      <c r="C4928" s="230" t="str">
        <f>IFERROR(IF(ForbDraft!A4943&lt;&gt;"",ForbDraft!A4943,""),"")</f>
        <v/>
      </c>
      <c r="D4928" s="230" t="str">
        <f t="shared" si="76"/>
        <v/>
      </c>
      <c r="E4928" s="230" t="str">
        <f>IFERROR(IF(ForbDraft!L4943&lt;&gt;"",ABS(ForbDraft!L4943),""),"")</f>
        <v/>
      </c>
      <c r="F4928" s="230" t="str">
        <f>IFERROR(IF(ForbDraft!K4943&lt;&gt;"",ForbDraft!K4943,""),"")</f>
        <v/>
      </c>
    </row>
    <row r="4929" spans="2:6" x14ac:dyDescent="0.2">
      <c r="B4929" s="229" t="str">
        <f>IFERROR(IF(ForbDraft!A4944&lt;&gt;"",ROW(ForbDraft!A4944),""),"")</f>
        <v/>
      </c>
      <c r="C4929" s="230" t="str">
        <f>IFERROR(IF(ForbDraft!A4944&lt;&gt;"",ForbDraft!A4944,""),"")</f>
        <v/>
      </c>
      <c r="D4929" s="230" t="str">
        <f t="shared" si="76"/>
        <v/>
      </c>
      <c r="E4929" s="230" t="str">
        <f>IFERROR(IF(ForbDraft!L4944&lt;&gt;"",ABS(ForbDraft!L4944),""),"")</f>
        <v/>
      </c>
      <c r="F4929" s="230" t="str">
        <f>IFERROR(IF(ForbDraft!K4944&lt;&gt;"",ForbDraft!K4944,""),"")</f>
        <v/>
      </c>
    </row>
    <row r="4930" spans="2:6" x14ac:dyDescent="0.2">
      <c r="B4930" s="229" t="str">
        <f>IFERROR(IF(ForbDraft!A4945&lt;&gt;"",ROW(ForbDraft!A4945),""),"")</f>
        <v/>
      </c>
      <c r="C4930" s="230" t="str">
        <f>IFERROR(IF(ForbDraft!A4945&lt;&gt;"",ForbDraft!A4945,""),"")</f>
        <v/>
      </c>
      <c r="D4930" s="230" t="str">
        <f t="shared" si="76"/>
        <v/>
      </c>
      <c r="E4930" s="230" t="str">
        <f>IFERROR(IF(ForbDraft!L4945&lt;&gt;"",ABS(ForbDraft!L4945),""),"")</f>
        <v/>
      </c>
      <c r="F4930" s="230" t="str">
        <f>IFERROR(IF(ForbDraft!K4945&lt;&gt;"",ForbDraft!K4945,""),"")</f>
        <v/>
      </c>
    </row>
    <row r="4931" spans="2:6" x14ac:dyDescent="0.2">
      <c r="B4931" s="229" t="str">
        <f>IFERROR(IF(ForbDraft!A4946&lt;&gt;"",ROW(ForbDraft!A4946),""),"")</f>
        <v/>
      </c>
      <c r="C4931" s="230" t="str">
        <f>IFERROR(IF(ForbDraft!A4946&lt;&gt;"",ForbDraft!A4946,""),"")</f>
        <v/>
      </c>
      <c r="D4931" s="230" t="str">
        <f t="shared" ref="D4931:D4994" si="77">IF(F4931="pH לבדיקת גבול","pH",F4931)</f>
        <v/>
      </c>
      <c r="E4931" s="230" t="str">
        <f>IFERROR(IF(ForbDraft!L4946&lt;&gt;"",ABS(ForbDraft!L4946),""),"")</f>
        <v/>
      </c>
      <c r="F4931" s="230" t="str">
        <f>IFERROR(IF(ForbDraft!K4946&lt;&gt;"",ForbDraft!K4946,""),"")</f>
        <v/>
      </c>
    </row>
    <row r="4932" spans="2:6" x14ac:dyDescent="0.2">
      <c r="B4932" s="229" t="str">
        <f>IFERROR(IF(ForbDraft!A4947&lt;&gt;"",ROW(ForbDraft!A4947),""),"")</f>
        <v/>
      </c>
      <c r="C4932" s="230" t="str">
        <f>IFERROR(IF(ForbDraft!A4947&lt;&gt;"",ForbDraft!A4947,""),"")</f>
        <v/>
      </c>
      <c r="D4932" s="230" t="str">
        <f t="shared" si="77"/>
        <v/>
      </c>
      <c r="E4932" s="230" t="str">
        <f>IFERROR(IF(ForbDraft!L4947&lt;&gt;"",ABS(ForbDraft!L4947),""),"")</f>
        <v/>
      </c>
      <c r="F4932" s="230" t="str">
        <f>IFERROR(IF(ForbDraft!K4947&lt;&gt;"",ForbDraft!K4947,""),"")</f>
        <v/>
      </c>
    </row>
    <row r="4933" spans="2:6" x14ac:dyDescent="0.2">
      <c r="B4933" s="229" t="str">
        <f>IFERROR(IF(ForbDraft!A4948&lt;&gt;"",ROW(ForbDraft!A4948),""),"")</f>
        <v/>
      </c>
      <c r="C4933" s="230" t="str">
        <f>IFERROR(IF(ForbDraft!A4948&lt;&gt;"",ForbDraft!A4948,""),"")</f>
        <v/>
      </c>
      <c r="D4933" s="230" t="str">
        <f t="shared" si="77"/>
        <v/>
      </c>
      <c r="E4933" s="230" t="str">
        <f>IFERROR(IF(ForbDraft!L4948&lt;&gt;"",ABS(ForbDraft!L4948),""),"")</f>
        <v/>
      </c>
      <c r="F4933" s="230" t="str">
        <f>IFERROR(IF(ForbDraft!K4948&lt;&gt;"",ForbDraft!K4948,""),"")</f>
        <v/>
      </c>
    </row>
    <row r="4934" spans="2:6" x14ac:dyDescent="0.2">
      <c r="B4934" s="229" t="str">
        <f>IFERROR(IF(ForbDraft!A4949&lt;&gt;"",ROW(ForbDraft!A4949),""),"")</f>
        <v/>
      </c>
      <c r="C4934" s="230" t="str">
        <f>IFERROR(IF(ForbDraft!A4949&lt;&gt;"",ForbDraft!A4949,""),"")</f>
        <v/>
      </c>
      <c r="D4934" s="230" t="str">
        <f t="shared" si="77"/>
        <v/>
      </c>
      <c r="E4934" s="230" t="str">
        <f>IFERROR(IF(ForbDraft!L4949&lt;&gt;"",ABS(ForbDraft!L4949),""),"")</f>
        <v/>
      </c>
      <c r="F4934" s="230" t="str">
        <f>IFERROR(IF(ForbDraft!K4949&lt;&gt;"",ForbDraft!K4949,""),"")</f>
        <v/>
      </c>
    </row>
    <row r="4935" spans="2:6" x14ac:dyDescent="0.2">
      <c r="B4935" s="229" t="str">
        <f>IFERROR(IF(ForbDraft!A4950&lt;&gt;"",ROW(ForbDraft!A4950),""),"")</f>
        <v/>
      </c>
      <c r="C4935" s="230" t="str">
        <f>IFERROR(IF(ForbDraft!A4950&lt;&gt;"",ForbDraft!A4950,""),"")</f>
        <v/>
      </c>
      <c r="D4935" s="230" t="str">
        <f t="shared" si="77"/>
        <v/>
      </c>
      <c r="E4935" s="230" t="str">
        <f>IFERROR(IF(ForbDraft!L4950&lt;&gt;"",ABS(ForbDraft!L4950),""),"")</f>
        <v/>
      </c>
      <c r="F4935" s="230" t="str">
        <f>IFERROR(IF(ForbDraft!K4950&lt;&gt;"",ForbDraft!K4950,""),"")</f>
        <v/>
      </c>
    </row>
    <row r="4936" spans="2:6" x14ac:dyDescent="0.2">
      <c r="B4936" s="229" t="str">
        <f>IFERROR(IF(ForbDraft!A4951&lt;&gt;"",ROW(ForbDraft!A4951),""),"")</f>
        <v/>
      </c>
      <c r="C4936" s="230" t="str">
        <f>IFERROR(IF(ForbDraft!A4951&lt;&gt;"",ForbDraft!A4951,""),"")</f>
        <v/>
      </c>
      <c r="D4936" s="230" t="str">
        <f t="shared" si="77"/>
        <v/>
      </c>
      <c r="E4936" s="230" t="str">
        <f>IFERROR(IF(ForbDraft!L4951&lt;&gt;"",ABS(ForbDraft!L4951),""),"")</f>
        <v/>
      </c>
      <c r="F4936" s="230" t="str">
        <f>IFERROR(IF(ForbDraft!K4951&lt;&gt;"",ForbDraft!K4951,""),"")</f>
        <v/>
      </c>
    </row>
    <row r="4937" spans="2:6" x14ac:dyDescent="0.2">
      <c r="B4937" s="229" t="str">
        <f>IFERROR(IF(ForbDraft!A4952&lt;&gt;"",ROW(ForbDraft!A4952),""),"")</f>
        <v/>
      </c>
      <c r="C4937" s="230" t="str">
        <f>IFERROR(IF(ForbDraft!A4952&lt;&gt;"",ForbDraft!A4952,""),"")</f>
        <v/>
      </c>
      <c r="D4937" s="230" t="str">
        <f t="shared" si="77"/>
        <v/>
      </c>
      <c r="E4937" s="230" t="str">
        <f>IFERROR(IF(ForbDraft!L4952&lt;&gt;"",ABS(ForbDraft!L4952),""),"")</f>
        <v/>
      </c>
      <c r="F4937" s="230" t="str">
        <f>IFERROR(IF(ForbDraft!K4952&lt;&gt;"",ForbDraft!K4952,""),"")</f>
        <v/>
      </c>
    </row>
    <row r="4938" spans="2:6" x14ac:dyDescent="0.2">
      <c r="B4938" s="229" t="str">
        <f>IFERROR(IF(ForbDraft!A4953&lt;&gt;"",ROW(ForbDraft!A4953),""),"")</f>
        <v/>
      </c>
      <c r="C4938" s="230" t="str">
        <f>IFERROR(IF(ForbDraft!A4953&lt;&gt;"",ForbDraft!A4953,""),"")</f>
        <v/>
      </c>
      <c r="D4938" s="230" t="str">
        <f t="shared" si="77"/>
        <v/>
      </c>
      <c r="E4938" s="230" t="str">
        <f>IFERROR(IF(ForbDraft!L4953&lt;&gt;"",ABS(ForbDraft!L4953),""),"")</f>
        <v/>
      </c>
      <c r="F4938" s="230" t="str">
        <f>IFERROR(IF(ForbDraft!K4953&lt;&gt;"",ForbDraft!K4953,""),"")</f>
        <v/>
      </c>
    </row>
    <row r="4939" spans="2:6" x14ac:dyDescent="0.2">
      <c r="B4939" s="229" t="str">
        <f>IFERROR(IF(ForbDraft!A4954&lt;&gt;"",ROW(ForbDraft!A4954),""),"")</f>
        <v/>
      </c>
      <c r="C4939" s="230" t="str">
        <f>IFERROR(IF(ForbDraft!A4954&lt;&gt;"",ForbDraft!A4954,""),"")</f>
        <v/>
      </c>
      <c r="D4939" s="230" t="str">
        <f t="shared" si="77"/>
        <v/>
      </c>
      <c r="E4939" s="230" t="str">
        <f>IFERROR(IF(ForbDraft!L4954&lt;&gt;"",ABS(ForbDraft!L4954),""),"")</f>
        <v/>
      </c>
      <c r="F4939" s="230" t="str">
        <f>IFERROR(IF(ForbDraft!K4954&lt;&gt;"",ForbDraft!K4954,""),"")</f>
        <v/>
      </c>
    </row>
    <row r="4940" spans="2:6" x14ac:dyDescent="0.2">
      <c r="B4940" s="229" t="str">
        <f>IFERROR(IF(ForbDraft!A4955&lt;&gt;"",ROW(ForbDraft!A4955),""),"")</f>
        <v/>
      </c>
      <c r="C4940" s="230" t="str">
        <f>IFERROR(IF(ForbDraft!A4955&lt;&gt;"",ForbDraft!A4955,""),"")</f>
        <v/>
      </c>
      <c r="D4940" s="230" t="str">
        <f t="shared" si="77"/>
        <v/>
      </c>
      <c r="E4940" s="230" t="str">
        <f>IFERROR(IF(ForbDraft!L4955&lt;&gt;"",ABS(ForbDraft!L4955),""),"")</f>
        <v/>
      </c>
      <c r="F4940" s="230" t="str">
        <f>IFERROR(IF(ForbDraft!K4955&lt;&gt;"",ForbDraft!K4955,""),"")</f>
        <v/>
      </c>
    </row>
    <row r="4941" spans="2:6" x14ac:dyDescent="0.2">
      <c r="B4941" s="229" t="str">
        <f>IFERROR(IF(ForbDraft!A4956&lt;&gt;"",ROW(ForbDraft!A4956),""),"")</f>
        <v/>
      </c>
      <c r="C4941" s="230" t="str">
        <f>IFERROR(IF(ForbDraft!A4956&lt;&gt;"",ForbDraft!A4956,""),"")</f>
        <v/>
      </c>
      <c r="D4941" s="230" t="str">
        <f t="shared" si="77"/>
        <v/>
      </c>
      <c r="E4941" s="230" t="str">
        <f>IFERROR(IF(ForbDraft!L4956&lt;&gt;"",ABS(ForbDraft!L4956),""),"")</f>
        <v/>
      </c>
      <c r="F4941" s="230" t="str">
        <f>IFERROR(IF(ForbDraft!K4956&lt;&gt;"",ForbDraft!K4956,""),"")</f>
        <v/>
      </c>
    </row>
    <row r="4942" spans="2:6" x14ac:dyDescent="0.2">
      <c r="B4942" s="229" t="str">
        <f>IFERROR(IF(ForbDraft!A4957&lt;&gt;"",ROW(ForbDraft!A4957),""),"")</f>
        <v/>
      </c>
      <c r="C4942" s="230" t="str">
        <f>IFERROR(IF(ForbDraft!A4957&lt;&gt;"",ForbDraft!A4957,""),"")</f>
        <v/>
      </c>
      <c r="D4942" s="230" t="str">
        <f t="shared" si="77"/>
        <v/>
      </c>
      <c r="E4942" s="230" t="str">
        <f>IFERROR(IF(ForbDraft!L4957&lt;&gt;"",ABS(ForbDraft!L4957),""),"")</f>
        <v/>
      </c>
      <c r="F4942" s="230" t="str">
        <f>IFERROR(IF(ForbDraft!K4957&lt;&gt;"",ForbDraft!K4957,""),"")</f>
        <v/>
      </c>
    </row>
    <row r="4943" spans="2:6" x14ac:dyDescent="0.2">
      <c r="B4943" s="229" t="str">
        <f>IFERROR(IF(ForbDraft!A4958&lt;&gt;"",ROW(ForbDraft!A4958),""),"")</f>
        <v/>
      </c>
      <c r="C4943" s="230" t="str">
        <f>IFERROR(IF(ForbDraft!A4958&lt;&gt;"",ForbDraft!A4958,""),"")</f>
        <v/>
      </c>
      <c r="D4943" s="230" t="str">
        <f t="shared" si="77"/>
        <v/>
      </c>
      <c r="E4943" s="230" t="str">
        <f>IFERROR(IF(ForbDraft!L4958&lt;&gt;"",ABS(ForbDraft!L4958),""),"")</f>
        <v/>
      </c>
      <c r="F4943" s="230" t="str">
        <f>IFERROR(IF(ForbDraft!K4958&lt;&gt;"",ForbDraft!K4958,""),"")</f>
        <v/>
      </c>
    </row>
    <row r="4944" spans="2:6" x14ac:dyDescent="0.2">
      <c r="B4944" s="229" t="str">
        <f>IFERROR(IF(ForbDraft!A4959&lt;&gt;"",ROW(ForbDraft!A4959),""),"")</f>
        <v/>
      </c>
      <c r="C4944" s="230" t="str">
        <f>IFERROR(IF(ForbDraft!A4959&lt;&gt;"",ForbDraft!A4959,""),"")</f>
        <v/>
      </c>
      <c r="D4944" s="230" t="str">
        <f t="shared" si="77"/>
        <v/>
      </c>
      <c r="E4944" s="230" t="str">
        <f>IFERROR(IF(ForbDraft!L4959&lt;&gt;"",ABS(ForbDraft!L4959),""),"")</f>
        <v/>
      </c>
      <c r="F4944" s="230" t="str">
        <f>IFERROR(IF(ForbDraft!K4959&lt;&gt;"",ForbDraft!K4959,""),"")</f>
        <v/>
      </c>
    </row>
    <row r="4945" spans="2:6" x14ac:dyDescent="0.2">
      <c r="B4945" s="229" t="str">
        <f>IFERROR(IF(ForbDraft!A4960&lt;&gt;"",ROW(ForbDraft!A4960),""),"")</f>
        <v/>
      </c>
      <c r="C4945" s="230" t="str">
        <f>IFERROR(IF(ForbDraft!A4960&lt;&gt;"",ForbDraft!A4960,""),"")</f>
        <v/>
      </c>
      <c r="D4945" s="230" t="str">
        <f t="shared" si="77"/>
        <v/>
      </c>
      <c r="E4945" s="230" t="str">
        <f>IFERROR(IF(ForbDraft!L4960&lt;&gt;"",ABS(ForbDraft!L4960),""),"")</f>
        <v/>
      </c>
      <c r="F4945" s="230" t="str">
        <f>IFERROR(IF(ForbDraft!K4960&lt;&gt;"",ForbDraft!K4960,""),"")</f>
        <v/>
      </c>
    </row>
    <row r="4946" spans="2:6" x14ac:dyDescent="0.2">
      <c r="B4946" s="229" t="str">
        <f>IFERROR(IF(ForbDraft!A4961&lt;&gt;"",ROW(ForbDraft!A4961),""),"")</f>
        <v/>
      </c>
      <c r="C4946" s="230" t="str">
        <f>IFERROR(IF(ForbDraft!A4961&lt;&gt;"",ForbDraft!A4961,""),"")</f>
        <v/>
      </c>
      <c r="D4946" s="230" t="str">
        <f t="shared" si="77"/>
        <v/>
      </c>
      <c r="E4946" s="230" t="str">
        <f>IFERROR(IF(ForbDraft!L4961&lt;&gt;"",ABS(ForbDraft!L4961),""),"")</f>
        <v/>
      </c>
      <c r="F4946" s="230" t="str">
        <f>IFERROR(IF(ForbDraft!K4961&lt;&gt;"",ForbDraft!K4961,""),"")</f>
        <v/>
      </c>
    </row>
    <row r="4947" spans="2:6" x14ac:dyDescent="0.2">
      <c r="B4947" s="229" t="str">
        <f>IFERROR(IF(ForbDraft!A4962&lt;&gt;"",ROW(ForbDraft!A4962),""),"")</f>
        <v/>
      </c>
      <c r="C4947" s="230" t="str">
        <f>IFERROR(IF(ForbDraft!A4962&lt;&gt;"",ForbDraft!A4962,""),"")</f>
        <v/>
      </c>
      <c r="D4947" s="230" t="str">
        <f t="shared" si="77"/>
        <v/>
      </c>
      <c r="E4947" s="230" t="str">
        <f>IFERROR(IF(ForbDraft!L4962&lt;&gt;"",ABS(ForbDraft!L4962),""),"")</f>
        <v/>
      </c>
      <c r="F4947" s="230" t="str">
        <f>IFERROR(IF(ForbDraft!K4962&lt;&gt;"",ForbDraft!K4962,""),"")</f>
        <v/>
      </c>
    </row>
    <row r="4948" spans="2:6" x14ac:dyDescent="0.2">
      <c r="B4948" s="229" t="str">
        <f>IFERROR(IF(ForbDraft!A4963&lt;&gt;"",ROW(ForbDraft!A4963),""),"")</f>
        <v/>
      </c>
      <c r="C4948" s="230" t="str">
        <f>IFERROR(IF(ForbDraft!A4963&lt;&gt;"",ForbDraft!A4963,""),"")</f>
        <v/>
      </c>
      <c r="D4948" s="230" t="str">
        <f t="shared" si="77"/>
        <v/>
      </c>
      <c r="E4948" s="230" t="str">
        <f>IFERROR(IF(ForbDraft!L4963&lt;&gt;"",ABS(ForbDraft!L4963),""),"")</f>
        <v/>
      </c>
      <c r="F4948" s="230" t="str">
        <f>IFERROR(IF(ForbDraft!K4963&lt;&gt;"",ForbDraft!K4963,""),"")</f>
        <v/>
      </c>
    </row>
    <row r="4949" spans="2:6" x14ac:dyDescent="0.2">
      <c r="B4949" s="229" t="str">
        <f>IFERROR(IF(ForbDraft!A4964&lt;&gt;"",ROW(ForbDraft!A4964),""),"")</f>
        <v/>
      </c>
      <c r="C4949" s="230" t="str">
        <f>IFERROR(IF(ForbDraft!A4964&lt;&gt;"",ForbDraft!A4964,""),"")</f>
        <v/>
      </c>
      <c r="D4949" s="230" t="str">
        <f t="shared" si="77"/>
        <v/>
      </c>
      <c r="E4949" s="230" t="str">
        <f>IFERROR(IF(ForbDraft!L4964&lt;&gt;"",ABS(ForbDraft!L4964),""),"")</f>
        <v/>
      </c>
      <c r="F4949" s="230" t="str">
        <f>IFERROR(IF(ForbDraft!K4964&lt;&gt;"",ForbDraft!K4964,""),"")</f>
        <v/>
      </c>
    </row>
    <row r="4950" spans="2:6" x14ac:dyDescent="0.2">
      <c r="B4950" s="229" t="str">
        <f>IFERROR(IF(ForbDraft!A4965&lt;&gt;"",ROW(ForbDraft!A4965),""),"")</f>
        <v/>
      </c>
      <c r="C4950" s="230" t="str">
        <f>IFERROR(IF(ForbDraft!A4965&lt;&gt;"",ForbDraft!A4965,""),"")</f>
        <v/>
      </c>
      <c r="D4950" s="230" t="str">
        <f t="shared" si="77"/>
        <v/>
      </c>
      <c r="E4950" s="230" t="str">
        <f>IFERROR(IF(ForbDraft!L4965&lt;&gt;"",ABS(ForbDraft!L4965),""),"")</f>
        <v/>
      </c>
      <c r="F4950" s="230" t="str">
        <f>IFERROR(IF(ForbDraft!K4965&lt;&gt;"",ForbDraft!K4965,""),"")</f>
        <v/>
      </c>
    </row>
    <row r="4951" spans="2:6" x14ac:dyDescent="0.2">
      <c r="B4951" s="229" t="str">
        <f>IFERROR(IF(ForbDraft!A4966&lt;&gt;"",ROW(ForbDraft!A4966),""),"")</f>
        <v/>
      </c>
      <c r="C4951" s="230" t="str">
        <f>IFERROR(IF(ForbDraft!A4966&lt;&gt;"",ForbDraft!A4966,""),"")</f>
        <v/>
      </c>
      <c r="D4951" s="230" t="str">
        <f t="shared" si="77"/>
        <v/>
      </c>
      <c r="E4951" s="230" t="str">
        <f>IFERROR(IF(ForbDraft!L4966&lt;&gt;"",ABS(ForbDraft!L4966),""),"")</f>
        <v/>
      </c>
      <c r="F4951" s="230" t="str">
        <f>IFERROR(IF(ForbDraft!K4966&lt;&gt;"",ForbDraft!K4966,""),"")</f>
        <v/>
      </c>
    </row>
    <row r="4952" spans="2:6" x14ac:dyDescent="0.2">
      <c r="B4952" s="229" t="str">
        <f>IFERROR(IF(ForbDraft!A4967&lt;&gt;"",ROW(ForbDraft!A4967),""),"")</f>
        <v/>
      </c>
      <c r="C4952" s="230" t="str">
        <f>IFERROR(IF(ForbDraft!A4967&lt;&gt;"",ForbDraft!A4967,""),"")</f>
        <v/>
      </c>
      <c r="D4952" s="230" t="str">
        <f t="shared" si="77"/>
        <v/>
      </c>
      <c r="E4952" s="230" t="str">
        <f>IFERROR(IF(ForbDraft!L4967&lt;&gt;"",ABS(ForbDraft!L4967),""),"")</f>
        <v/>
      </c>
      <c r="F4952" s="230" t="str">
        <f>IFERROR(IF(ForbDraft!K4967&lt;&gt;"",ForbDraft!K4967,""),"")</f>
        <v/>
      </c>
    </row>
    <row r="4953" spans="2:6" x14ac:dyDescent="0.2">
      <c r="B4953" s="229" t="str">
        <f>IFERROR(IF(ForbDraft!A4968&lt;&gt;"",ROW(ForbDraft!A4968),""),"")</f>
        <v/>
      </c>
      <c r="C4953" s="230" t="str">
        <f>IFERROR(IF(ForbDraft!A4968&lt;&gt;"",ForbDraft!A4968,""),"")</f>
        <v/>
      </c>
      <c r="D4953" s="230" t="str">
        <f t="shared" si="77"/>
        <v/>
      </c>
      <c r="E4953" s="230" t="str">
        <f>IFERROR(IF(ForbDraft!L4968&lt;&gt;"",ABS(ForbDraft!L4968),""),"")</f>
        <v/>
      </c>
      <c r="F4953" s="230" t="str">
        <f>IFERROR(IF(ForbDraft!K4968&lt;&gt;"",ForbDraft!K4968,""),"")</f>
        <v/>
      </c>
    </row>
    <row r="4954" spans="2:6" x14ac:dyDescent="0.2">
      <c r="B4954" s="229" t="str">
        <f>IFERROR(IF(ForbDraft!A4969&lt;&gt;"",ROW(ForbDraft!A4969),""),"")</f>
        <v/>
      </c>
      <c r="C4954" s="230" t="str">
        <f>IFERROR(IF(ForbDraft!A4969&lt;&gt;"",ForbDraft!A4969,""),"")</f>
        <v/>
      </c>
      <c r="D4954" s="230" t="str">
        <f t="shared" si="77"/>
        <v/>
      </c>
      <c r="E4954" s="230" t="str">
        <f>IFERROR(IF(ForbDraft!L4969&lt;&gt;"",ABS(ForbDraft!L4969),""),"")</f>
        <v/>
      </c>
      <c r="F4954" s="230" t="str">
        <f>IFERROR(IF(ForbDraft!K4969&lt;&gt;"",ForbDraft!K4969,""),"")</f>
        <v/>
      </c>
    </row>
    <row r="4955" spans="2:6" x14ac:dyDescent="0.2">
      <c r="B4955" s="229" t="str">
        <f>IFERROR(IF(ForbDraft!A4970&lt;&gt;"",ROW(ForbDraft!A4970),""),"")</f>
        <v/>
      </c>
      <c r="C4955" s="230" t="str">
        <f>IFERROR(IF(ForbDraft!A4970&lt;&gt;"",ForbDraft!A4970,""),"")</f>
        <v/>
      </c>
      <c r="D4955" s="230" t="str">
        <f t="shared" si="77"/>
        <v/>
      </c>
      <c r="E4955" s="230" t="str">
        <f>IFERROR(IF(ForbDraft!L4970&lt;&gt;"",ABS(ForbDraft!L4970),""),"")</f>
        <v/>
      </c>
      <c r="F4955" s="230" t="str">
        <f>IFERROR(IF(ForbDraft!K4970&lt;&gt;"",ForbDraft!K4970,""),"")</f>
        <v/>
      </c>
    </row>
    <row r="4956" spans="2:6" x14ac:dyDescent="0.2">
      <c r="B4956" s="229" t="str">
        <f>IFERROR(IF(ForbDraft!A4971&lt;&gt;"",ROW(ForbDraft!A4971),""),"")</f>
        <v/>
      </c>
      <c r="C4956" s="230" t="str">
        <f>IFERROR(IF(ForbDraft!A4971&lt;&gt;"",ForbDraft!A4971,""),"")</f>
        <v/>
      </c>
      <c r="D4956" s="230" t="str">
        <f t="shared" si="77"/>
        <v/>
      </c>
      <c r="E4956" s="230" t="str">
        <f>IFERROR(IF(ForbDraft!L4971&lt;&gt;"",ABS(ForbDraft!L4971),""),"")</f>
        <v/>
      </c>
      <c r="F4956" s="230" t="str">
        <f>IFERROR(IF(ForbDraft!K4971&lt;&gt;"",ForbDraft!K4971,""),"")</f>
        <v/>
      </c>
    </row>
    <row r="4957" spans="2:6" x14ac:dyDescent="0.2">
      <c r="B4957" s="229" t="str">
        <f>IFERROR(IF(ForbDraft!A4972&lt;&gt;"",ROW(ForbDraft!A4972),""),"")</f>
        <v/>
      </c>
      <c r="C4957" s="230" t="str">
        <f>IFERROR(IF(ForbDraft!A4972&lt;&gt;"",ForbDraft!A4972,""),"")</f>
        <v/>
      </c>
      <c r="D4957" s="230" t="str">
        <f t="shared" si="77"/>
        <v/>
      </c>
      <c r="E4957" s="230" t="str">
        <f>IFERROR(IF(ForbDraft!L4972&lt;&gt;"",ABS(ForbDraft!L4972),""),"")</f>
        <v/>
      </c>
      <c r="F4957" s="230" t="str">
        <f>IFERROR(IF(ForbDraft!K4972&lt;&gt;"",ForbDraft!K4972,""),"")</f>
        <v/>
      </c>
    </row>
    <row r="4958" spans="2:6" x14ac:dyDescent="0.2">
      <c r="B4958" s="229" t="str">
        <f>IFERROR(IF(ForbDraft!A4973&lt;&gt;"",ROW(ForbDraft!A4973),""),"")</f>
        <v/>
      </c>
      <c r="C4958" s="230" t="str">
        <f>IFERROR(IF(ForbDraft!A4973&lt;&gt;"",ForbDraft!A4973,""),"")</f>
        <v/>
      </c>
      <c r="D4958" s="230" t="str">
        <f t="shared" si="77"/>
        <v/>
      </c>
      <c r="E4958" s="230" t="str">
        <f>IFERROR(IF(ForbDraft!L4973&lt;&gt;"",ABS(ForbDraft!L4973),""),"")</f>
        <v/>
      </c>
      <c r="F4958" s="230" t="str">
        <f>IFERROR(IF(ForbDraft!K4973&lt;&gt;"",ForbDraft!K4973,""),"")</f>
        <v/>
      </c>
    </row>
    <row r="4959" spans="2:6" x14ac:dyDescent="0.2">
      <c r="B4959" s="229" t="str">
        <f>IFERROR(IF(ForbDraft!A4974&lt;&gt;"",ROW(ForbDraft!A4974),""),"")</f>
        <v/>
      </c>
      <c r="C4959" s="230" t="str">
        <f>IFERROR(IF(ForbDraft!A4974&lt;&gt;"",ForbDraft!A4974,""),"")</f>
        <v/>
      </c>
      <c r="D4959" s="230" t="str">
        <f t="shared" si="77"/>
        <v/>
      </c>
      <c r="E4959" s="230" t="str">
        <f>IFERROR(IF(ForbDraft!L4974&lt;&gt;"",ABS(ForbDraft!L4974),""),"")</f>
        <v/>
      </c>
      <c r="F4959" s="230" t="str">
        <f>IFERROR(IF(ForbDraft!K4974&lt;&gt;"",ForbDraft!K4974,""),"")</f>
        <v/>
      </c>
    </row>
    <row r="4960" spans="2:6" x14ac:dyDescent="0.2">
      <c r="B4960" s="229" t="str">
        <f>IFERROR(IF(ForbDraft!A4975&lt;&gt;"",ROW(ForbDraft!A4975),""),"")</f>
        <v/>
      </c>
      <c r="C4960" s="230" t="str">
        <f>IFERROR(IF(ForbDraft!A4975&lt;&gt;"",ForbDraft!A4975,""),"")</f>
        <v/>
      </c>
      <c r="D4960" s="230" t="str">
        <f t="shared" si="77"/>
        <v/>
      </c>
      <c r="E4960" s="230" t="str">
        <f>IFERROR(IF(ForbDraft!L4975&lt;&gt;"",ABS(ForbDraft!L4975),""),"")</f>
        <v/>
      </c>
      <c r="F4960" s="230" t="str">
        <f>IFERROR(IF(ForbDraft!K4975&lt;&gt;"",ForbDraft!K4975,""),"")</f>
        <v/>
      </c>
    </row>
    <row r="4961" spans="2:6" x14ac:dyDescent="0.2">
      <c r="B4961" s="229" t="str">
        <f>IFERROR(IF(ForbDraft!A4976&lt;&gt;"",ROW(ForbDraft!A4976),""),"")</f>
        <v/>
      </c>
      <c r="C4961" s="230" t="str">
        <f>IFERROR(IF(ForbDraft!A4976&lt;&gt;"",ForbDraft!A4976,""),"")</f>
        <v/>
      </c>
      <c r="D4961" s="230" t="str">
        <f t="shared" si="77"/>
        <v/>
      </c>
      <c r="E4961" s="230" t="str">
        <f>IFERROR(IF(ForbDraft!L4976&lt;&gt;"",ABS(ForbDraft!L4976),""),"")</f>
        <v/>
      </c>
      <c r="F4961" s="230" t="str">
        <f>IFERROR(IF(ForbDraft!K4976&lt;&gt;"",ForbDraft!K4976,""),"")</f>
        <v/>
      </c>
    </row>
    <row r="4962" spans="2:6" x14ac:dyDescent="0.2">
      <c r="B4962" s="229" t="str">
        <f>IFERROR(IF(ForbDraft!A4977&lt;&gt;"",ROW(ForbDraft!A4977),""),"")</f>
        <v/>
      </c>
      <c r="C4962" s="230" t="str">
        <f>IFERROR(IF(ForbDraft!A4977&lt;&gt;"",ForbDraft!A4977,""),"")</f>
        <v/>
      </c>
      <c r="D4962" s="230" t="str">
        <f t="shared" si="77"/>
        <v/>
      </c>
      <c r="E4962" s="230" t="str">
        <f>IFERROR(IF(ForbDraft!L4977&lt;&gt;"",ABS(ForbDraft!L4977),""),"")</f>
        <v/>
      </c>
      <c r="F4962" s="230" t="str">
        <f>IFERROR(IF(ForbDraft!K4977&lt;&gt;"",ForbDraft!K4977,""),"")</f>
        <v/>
      </c>
    </row>
    <row r="4963" spans="2:6" x14ac:dyDescent="0.2">
      <c r="B4963" s="229" t="str">
        <f>IFERROR(IF(ForbDraft!A4978&lt;&gt;"",ROW(ForbDraft!A4978),""),"")</f>
        <v/>
      </c>
      <c r="C4963" s="230" t="str">
        <f>IFERROR(IF(ForbDraft!A4978&lt;&gt;"",ForbDraft!A4978,""),"")</f>
        <v/>
      </c>
      <c r="D4963" s="230" t="str">
        <f t="shared" si="77"/>
        <v/>
      </c>
      <c r="E4963" s="230" t="str">
        <f>IFERROR(IF(ForbDraft!L4978&lt;&gt;"",ABS(ForbDraft!L4978),""),"")</f>
        <v/>
      </c>
      <c r="F4963" s="230" t="str">
        <f>IFERROR(IF(ForbDraft!K4978&lt;&gt;"",ForbDraft!K4978,""),"")</f>
        <v/>
      </c>
    </row>
    <row r="4964" spans="2:6" x14ac:dyDescent="0.2">
      <c r="B4964" s="229" t="str">
        <f>IFERROR(IF(ForbDraft!A4979&lt;&gt;"",ROW(ForbDraft!A4979),""),"")</f>
        <v/>
      </c>
      <c r="C4964" s="230" t="str">
        <f>IFERROR(IF(ForbDraft!A4979&lt;&gt;"",ForbDraft!A4979,""),"")</f>
        <v/>
      </c>
      <c r="D4964" s="230" t="str">
        <f t="shared" si="77"/>
        <v/>
      </c>
      <c r="E4964" s="230" t="str">
        <f>IFERROR(IF(ForbDraft!L4979&lt;&gt;"",ABS(ForbDraft!L4979),""),"")</f>
        <v/>
      </c>
      <c r="F4964" s="230" t="str">
        <f>IFERROR(IF(ForbDraft!K4979&lt;&gt;"",ForbDraft!K4979,""),"")</f>
        <v/>
      </c>
    </row>
    <row r="4965" spans="2:6" x14ac:dyDescent="0.2">
      <c r="B4965" s="229" t="str">
        <f>IFERROR(IF(ForbDraft!A4980&lt;&gt;"",ROW(ForbDraft!A4980),""),"")</f>
        <v/>
      </c>
      <c r="C4965" s="230" t="str">
        <f>IFERROR(IF(ForbDraft!A4980&lt;&gt;"",ForbDraft!A4980,""),"")</f>
        <v/>
      </c>
      <c r="D4965" s="230" t="str">
        <f t="shared" si="77"/>
        <v/>
      </c>
      <c r="E4965" s="230" t="str">
        <f>IFERROR(IF(ForbDraft!L4980&lt;&gt;"",ABS(ForbDraft!L4980),""),"")</f>
        <v/>
      </c>
      <c r="F4965" s="230" t="str">
        <f>IFERROR(IF(ForbDraft!K4980&lt;&gt;"",ForbDraft!K4980,""),"")</f>
        <v/>
      </c>
    </row>
    <row r="4966" spans="2:6" x14ac:dyDescent="0.2">
      <c r="B4966" s="229" t="str">
        <f>IFERROR(IF(ForbDraft!A4981&lt;&gt;"",ROW(ForbDraft!A4981),""),"")</f>
        <v/>
      </c>
      <c r="C4966" s="230" t="str">
        <f>IFERROR(IF(ForbDraft!A4981&lt;&gt;"",ForbDraft!A4981,""),"")</f>
        <v/>
      </c>
      <c r="D4966" s="230" t="str">
        <f t="shared" si="77"/>
        <v/>
      </c>
      <c r="E4966" s="230" t="str">
        <f>IFERROR(IF(ForbDraft!L4981&lt;&gt;"",ABS(ForbDraft!L4981),""),"")</f>
        <v/>
      </c>
      <c r="F4966" s="230" t="str">
        <f>IFERROR(IF(ForbDraft!K4981&lt;&gt;"",ForbDraft!K4981,""),"")</f>
        <v/>
      </c>
    </row>
    <row r="4967" spans="2:6" x14ac:dyDescent="0.2">
      <c r="B4967" s="229" t="str">
        <f>IFERROR(IF(ForbDraft!A4982&lt;&gt;"",ROW(ForbDraft!A4982),""),"")</f>
        <v/>
      </c>
      <c r="C4967" s="230" t="str">
        <f>IFERROR(IF(ForbDraft!A4982&lt;&gt;"",ForbDraft!A4982,""),"")</f>
        <v/>
      </c>
      <c r="D4967" s="230" t="str">
        <f t="shared" si="77"/>
        <v/>
      </c>
      <c r="E4967" s="230" t="str">
        <f>IFERROR(IF(ForbDraft!L4982&lt;&gt;"",ABS(ForbDraft!L4982),""),"")</f>
        <v/>
      </c>
      <c r="F4967" s="230" t="str">
        <f>IFERROR(IF(ForbDraft!K4982&lt;&gt;"",ForbDraft!K4982,""),"")</f>
        <v/>
      </c>
    </row>
    <row r="4968" spans="2:6" x14ac:dyDescent="0.2">
      <c r="B4968" s="229" t="str">
        <f>IFERROR(IF(ForbDraft!A4983&lt;&gt;"",ROW(ForbDraft!A4983),""),"")</f>
        <v/>
      </c>
      <c r="C4968" s="230" t="str">
        <f>IFERROR(IF(ForbDraft!A4983&lt;&gt;"",ForbDraft!A4983,""),"")</f>
        <v/>
      </c>
      <c r="D4968" s="230" t="str">
        <f t="shared" si="77"/>
        <v/>
      </c>
      <c r="E4968" s="230" t="str">
        <f>IFERROR(IF(ForbDraft!L4983&lt;&gt;"",ABS(ForbDraft!L4983),""),"")</f>
        <v/>
      </c>
      <c r="F4968" s="230" t="str">
        <f>IFERROR(IF(ForbDraft!K4983&lt;&gt;"",ForbDraft!K4983,""),"")</f>
        <v/>
      </c>
    </row>
    <row r="4969" spans="2:6" x14ac:dyDescent="0.2">
      <c r="B4969" s="229" t="str">
        <f>IFERROR(IF(ForbDraft!A4984&lt;&gt;"",ROW(ForbDraft!A4984),""),"")</f>
        <v/>
      </c>
      <c r="C4969" s="230" t="str">
        <f>IFERROR(IF(ForbDraft!A4984&lt;&gt;"",ForbDraft!A4984,""),"")</f>
        <v/>
      </c>
      <c r="D4969" s="230" t="str">
        <f t="shared" si="77"/>
        <v/>
      </c>
      <c r="E4969" s="230" t="str">
        <f>IFERROR(IF(ForbDraft!L4984&lt;&gt;"",ABS(ForbDraft!L4984),""),"")</f>
        <v/>
      </c>
      <c r="F4969" s="230" t="str">
        <f>IFERROR(IF(ForbDraft!K4984&lt;&gt;"",ForbDraft!K4984,""),"")</f>
        <v/>
      </c>
    </row>
    <row r="4970" spans="2:6" x14ac:dyDescent="0.2">
      <c r="B4970" s="229" t="str">
        <f>IFERROR(IF(ForbDraft!A4985&lt;&gt;"",ROW(ForbDraft!A4985),""),"")</f>
        <v/>
      </c>
      <c r="C4970" s="230" t="str">
        <f>IFERROR(IF(ForbDraft!A4985&lt;&gt;"",ForbDraft!A4985,""),"")</f>
        <v/>
      </c>
      <c r="D4970" s="230" t="str">
        <f t="shared" si="77"/>
        <v/>
      </c>
      <c r="E4970" s="230" t="str">
        <f>IFERROR(IF(ForbDraft!L4985&lt;&gt;"",ABS(ForbDraft!L4985),""),"")</f>
        <v/>
      </c>
      <c r="F4970" s="230" t="str">
        <f>IFERROR(IF(ForbDraft!K4985&lt;&gt;"",ForbDraft!K4985,""),"")</f>
        <v/>
      </c>
    </row>
    <row r="4971" spans="2:6" x14ac:dyDescent="0.2">
      <c r="B4971" s="229" t="str">
        <f>IFERROR(IF(ForbDraft!A4986&lt;&gt;"",ROW(ForbDraft!A4986),""),"")</f>
        <v/>
      </c>
      <c r="C4971" s="230" t="str">
        <f>IFERROR(IF(ForbDraft!A4986&lt;&gt;"",ForbDraft!A4986,""),"")</f>
        <v/>
      </c>
      <c r="D4971" s="230" t="str">
        <f t="shared" si="77"/>
        <v/>
      </c>
      <c r="E4971" s="230" t="str">
        <f>IFERROR(IF(ForbDraft!L4986&lt;&gt;"",ABS(ForbDraft!L4986),""),"")</f>
        <v/>
      </c>
      <c r="F4971" s="230" t="str">
        <f>IFERROR(IF(ForbDraft!K4986&lt;&gt;"",ForbDraft!K4986,""),"")</f>
        <v/>
      </c>
    </row>
    <row r="4972" spans="2:6" x14ac:dyDescent="0.2">
      <c r="B4972" s="229" t="str">
        <f>IFERROR(IF(ForbDraft!A4987&lt;&gt;"",ROW(ForbDraft!A4987),""),"")</f>
        <v/>
      </c>
      <c r="C4972" s="230" t="str">
        <f>IFERROR(IF(ForbDraft!A4987&lt;&gt;"",ForbDraft!A4987,""),"")</f>
        <v/>
      </c>
      <c r="D4972" s="230" t="str">
        <f t="shared" si="77"/>
        <v/>
      </c>
      <c r="E4972" s="230" t="str">
        <f>IFERROR(IF(ForbDraft!L4987&lt;&gt;"",ABS(ForbDraft!L4987),""),"")</f>
        <v/>
      </c>
      <c r="F4972" s="230" t="str">
        <f>IFERROR(IF(ForbDraft!K4987&lt;&gt;"",ForbDraft!K4987,""),"")</f>
        <v/>
      </c>
    </row>
    <row r="4973" spans="2:6" x14ac:dyDescent="0.2">
      <c r="B4973" s="229" t="str">
        <f>IFERROR(IF(ForbDraft!A4988&lt;&gt;"",ROW(ForbDraft!A4988),""),"")</f>
        <v/>
      </c>
      <c r="C4973" s="230" t="str">
        <f>IFERROR(IF(ForbDraft!A4988&lt;&gt;"",ForbDraft!A4988,""),"")</f>
        <v/>
      </c>
      <c r="D4973" s="230" t="str">
        <f t="shared" si="77"/>
        <v/>
      </c>
      <c r="E4973" s="230" t="str">
        <f>IFERROR(IF(ForbDraft!L4988&lt;&gt;"",ABS(ForbDraft!L4988),""),"")</f>
        <v/>
      </c>
      <c r="F4973" s="230" t="str">
        <f>IFERROR(IF(ForbDraft!K4988&lt;&gt;"",ForbDraft!K4988,""),"")</f>
        <v/>
      </c>
    </row>
    <row r="4974" spans="2:6" x14ac:dyDescent="0.2">
      <c r="B4974" s="229" t="str">
        <f>IFERROR(IF(ForbDraft!A4989&lt;&gt;"",ROW(ForbDraft!A4989),""),"")</f>
        <v/>
      </c>
      <c r="C4974" s="230" t="str">
        <f>IFERROR(IF(ForbDraft!A4989&lt;&gt;"",ForbDraft!A4989,""),"")</f>
        <v/>
      </c>
      <c r="D4974" s="230" t="str">
        <f t="shared" si="77"/>
        <v/>
      </c>
      <c r="E4974" s="230" t="str">
        <f>IFERROR(IF(ForbDraft!L4989&lt;&gt;"",ABS(ForbDraft!L4989),""),"")</f>
        <v/>
      </c>
      <c r="F4974" s="230" t="str">
        <f>IFERROR(IF(ForbDraft!K4989&lt;&gt;"",ForbDraft!K4989,""),"")</f>
        <v/>
      </c>
    </row>
    <row r="4975" spans="2:6" x14ac:dyDescent="0.2">
      <c r="B4975" s="229" t="str">
        <f>IFERROR(IF(ForbDraft!A4990&lt;&gt;"",ROW(ForbDraft!A4990),""),"")</f>
        <v/>
      </c>
      <c r="C4975" s="230" t="str">
        <f>IFERROR(IF(ForbDraft!A4990&lt;&gt;"",ForbDraft!A4990,""),"")</f>
        <v/>
      </c>
      <c r="D4975" s="230" t="str">
        <f t="shared" si="77"/>
        <v/>
      </c>
      <c r="E4975" s="230" t="str">
        <f>IFERROR(IF(ForbDraft!L4990&lt;&gt;"",ABS(ForbDraft!L4990),""),"")</f>
        <v/>
      </c>
      <c r="F4975" s="230" t="str">
        <f>IFERROR(IF(ForbDraft!K4990&lt;&gt;"",ForbDraft!K4990,""),"")</f>
        <v/>
      </c>
    </row>
    <row r="4976" spans="2:6" x14ac:dyDescent="0.2">
      <c r="B4976" s="229" t="str">
        <f>IFERROR(IF(ForbDraft!A4991&lt;&gt;"",ROW(ForbDraft!A4991),""),"")</f>
        <v/>
      </c>
      <c r="C4976" s="230" t="str">
        <f>IFERROR(IF(ForbDraft!A4991&lt;&gt;"",ForbDraft!A4991,""),"")</f>
        <v/>
      </c>
      <c r="D4976" s="230" t="str">
        <f t="shared" si="77"/>
        <v/>
      </c>
      <c r="E4976" s="230" t="str">
        <f>IFERROR(IF(ForbDraft!L4991&lt;&gt;"",ABS(ForbDraft!L4991),""),"")</f>
        <v/>
      </c>
      <c r="F4976" s="230" t="str">
        <f>IFERROR(IF(ForbDraft!K4991&lt;&gt;"",ForbDraft!K4991,""),"")</f>
        <v/>
      </c>
    </row>
    <row r="4977" spans="2:6" x14ac:dyDescent="0.2">
      <c r="B4977" s="229" t="str">
        <f>IFERROR(IF(ForbDraft!A4992&lt;&gt;"",ROW(ForbDraft!A4992),""),"")</f>
        <v/>
      </c>
      <c r="C4977" s="230" t="str">
        <f>IFERROR(IF(ForbDraft!A4992&lt;&gt;"",ForbDraft!A4992,""),"")</f>
        <v/>
      </c>
      <c r="D4977" s="230" t="str">
        <f t="shared" si="77"/>
        <v/>
      </c>
      <c r="E4977" s="230" t="str">
        <f>IFERROR(IF(ForbDraft!L4992&lt;&gt;"",ABS(ForbDraft!L4992),""),"")</f>
        <v/>
      </c>
      <c r="F4977" s="230" t="str">
        <f>IFERROR(IF(ForbDraft!K4992&lt;&gt;"",ForbDraft!K4992,""),"")</f>
        <v/>
      </c>
    </row>
    <row r="4978" spans="2:6" x14ac:dyDescent="0.2">
      <c r="B4978" s="229" t="str">
        <f>IFERROR(IF(ForbDraft!A4993&lt;&gt;"",ROW(ForbDraft!A4993),""),"")</f>
        <v/>
      </c>
      <c r="C4978" s="230" t="str">
        <f>IFERROR(IF(ForbDraft!A4993&lt;&gt;"",ForbDraft!A4993,""),"")</f>
        <v/>
      </c>
      <c r="D4978" s="230" t="str">
        <f t="shared" si="77"/>
        <v/>
      </c>
      <c r="E4978" s="230" t="str">
        <f>IFERROR(IF(ForbDraft!L4993&lt;&gt;"",ABS(ForbDraft!L4993),""),"")</f>
        <v/>
      </c>
      <c r="F4978" s="230" t="str">
        <f>IFERROR(IF(ForbDraft!K4993&lt;&gt;"",ForbDraft!K4993,""),"")</f>
        <v/>
      </c>
    </row>
    <row r="4979" spans="2:6" x14ac:dyDescent="0.2">
      <c r="B4979" s="229" t="str">
        <f>IFERROR(IF(ForbDraft!A4994&lt;&gt;"",ROW(ForbDraft!A4994),""),"")</f>
        <v/>
      </c>
      <c r="C4979" s="230" t="str">
        <f>IFERROR(IF(ForbDraft!A4994&lt;&gt;"",ForbDraft!A4994,""),"")</f>
        <v/>
      </c>
      <c r="D4979" s="230" t="str">
        <f t="shared" si="77"/>
        <v/>
      </c>
      <c r="E4979" s="230" t="str">
        <f>IFERROR(IF(ForbDraft!L4994&lt;&gt;"",ABS(ForbDraft!L4994),""),"")</f>
        <v/>
      </c>
      <c r="F4979" s="230" t="str">
        <f>IFERROR(IF(ForbDraft!K4994&lt;&gt;"",ForbDraft!K4994,""),"")</f>
        <v/>
      </c>
    </row>
    <row r="4980" spans="2:6" x14ac:dyDescent="0.2">
      <c r="B4980" s="229" t="str">
        <f>IFERROR(IF(ForbDraft!A4995&lt;&gt;"",ROW(ForbDraft!A4995),""),"")</f>
        <v/>
      </c>
      <c r="C4980" s="230" t="str">
        <f>IFERROR(IF(ForbDraft!A4995&lt;&gt;"",ForbDraft!A4995,""),"")</f>
        <v/>
      </c>
      <c r="D4980" s="230" t="str">
        <f t="shared" si="77"/>
        <v/>
      </c>
      <c r="E4980" s="230" t="str">
        <f>IFERROR(IF(ForbDraft!L4995&lt;&gt;"",ABS(ForbDraft!L4995),""),"")</f>
        <v/>
      </c>
      <c r="F4980" s="230" t="str">
        <f>IFERROR(IF(ForbDraft!K4995&lt;&gt;"",ForbDraft!K4995,""),"")</f>
        <v/>
      </c>
    </row>
    <row r="4981" spans="2:6" x14ac:dyDescent="0.2">
      <c r="B4981" s="229" t="str">
        <f>IFERROR(IF(ForbDraft!A4996&lt;&gt;"",ROW(ForbDraft!A4996),""),"")</f>
        <v/>
      </c>
      <c r="C4981" s="230" t="str">
        <f>IFERROR(IF(ForbDraft!A4996&lt;&gt;"",ForbDraft!A4996,""),"")</f>
        <v/>
      </c>
      <c r="D4981" s="230" t="str">
        <f t="shared" si="77"/>
        <v/>
      </c>
      <c r="E4981" s="230" t="str">
        <f>IFERROR(IF(ForbDraft!L4996&lt;&gt;"",ABS(ForbDraft!L4996),""),"")</f>
        <v/>
      </c>
      <c r="F4981" s="230" t="str">
        <f>IFERROR(IF(ForbDraft!K4996&lt;&gt;"",ForbDraft!K4996,""),"")</f>
        <v/>
      </c>
    </row>
    <row r="4982" spans="2:6" x14ac:dyDescent="0.2">
      <c r="B4982" s="229" t="str">
        <f>IFERROR(IF(ForbDraft!A4997&lt;&gt;"",ROW(ForbDraft!A4997),""),"")</f>
        <v/>
      </c>
      <c r="C4982" s="230" t="str">
        <f>IFERROR(IF(ForbDraft!A4997&lt;&gt;"",ForbDraft!A4997,""),"")</f>
        <v/>
      </c>
      <c r="D4982" s="230" t="str">
        <f t="shared" si="77"/>
        <v/>
      </c>
      <c r="E4982" s="230" t="str">
        <f>IFERROR(IF(ForbDraft!L4997&lt;&gt;"",ABS(ForbDraft!L4997),""),"")</f>
        <v/>
      </c>
      <c r="F4982" s="230" t="str">
        <f>IFERROR(IF(ForbDraft!K4997&lt;&gt;"",ForbDraft!K4997,""),"")</f>
        <v/>
      </c>
    </row>
    <row r="4983" spans="2:6" x14ac:dyDescent="0.2">
      <c r="B4983" s="229" t="str">
        <f>IFERROR(IF(ForbDraft!A4998&lt;&gt;"",ROW(ForbDraft!A4998),""),"")</f>
        <v/>
      </c>
      <c r="C4983" s="230" t="str">
        <f>IFERROR(IF(ForbDraft!A4998&lt;&gt;"",ForbDraft!A4998,""),"")</f>
        <v/>
      </c>
      <c r="D4983" s="230" t="str">
        <f t="shared" si="77"/>
        <v/>
      </c>
      <c r="E4983" s="230" t="str">
        <f>IFERROR(IF(ForbDraft!L4998&lt;&gt;"",ABS(ForbDraft!L4998),""),"")</f>
        <v/>
      </c>
      <c r="F4983" s="230" t="str">
        <f>IFERROR(IF(ForbDraft!K4998&lt;&gt;"",ForbDraft!K4998,""),"")</f>
        <v/>
      </c>
    </row>
    <row r="4984" spans="2:6" x14ac:dyDescent="0.2">
      <c r="B4984" s="229" t="str">
        <f>IFERROR(IF(ForbDraft!A4999&lt;&gt;"",ROW(ForbDraft!A4999),""),"")</f>
        <v/>
      </c>
      <c r="C4984" s="230" t="str">
        <f>IFERROR(IF(ForbDraft!A4999&lt;&gt;"",ForbDraft!A4999,""),"")</f>
        <v/>
      </c>
      <c r="D4984" s="230" t="str">
        <f t="shared" si="77"/>
        <v/>
      </c>
      <c r="E4984" s="230" t="str">
        <f>IFERROR(IF(ForbDraft!L4999&lt;&gt;"",ABS(ForbDraft!L4999),""),"")</f>
        <v/>
      </c>
      <c r="F4984" s="230" t="str">
        <f>IFERROR(IF(ForbDraft!K4999&lt;&gt;"",ForbDraft!K4999,""),"")</f>
        <v/>
      </c>
    </row>
    <row r="4985" spans="2:6" x14ac:dyDescent="0.2">
      <c r="B4985" s="229" t="str">
        <f>IFERROR(IF(ForbDraft!A5000&lt;&gt;"",ROW(ForbDraft!A5000),""),"")</f>
        <v/>
      </c>
      <c r="C4985" s="230" t="str">
        <f>IFERROR(IF(ForbDraft!A5000&lt;&gt;"",ForbDraft!A5000,""),"")</f>
        <v/>
      </c>
      <c r="D4985" s="230" t="str">
        <f t="shared" si="77"/>
        <v/>
      </c>
      <c r="E4985" s="230" t="str">
        <f>IFERROR(IF(ForbDraft!L5000&lt;&gt;"",ABS(ForbDraft!L5000),""),"")</f>
        <v/>
      </c>
      <c r="F4985" s="230" t="str">
        <f>IFERROR(IF(ForbDraft!K5000&lt;&gt;"",ForbDraft!K5000,""),"")</f>
        <v/>
      </c>
    </row>
    <row r="4986" spans="2:6" x14ac:dyDescent="0.2">
      <c r="B4986" s="229" t="str">
        <f>IFERROR(IF(ForbDraft!A5001&lt;&gt;"",ROW(ForbDraft!A5001),""),"")</f>
        <v/>
      </c>
      <c r="C4986" s="230" t="str">
        <f>IFERROR(IF(ForbDraft!A5001&lt;&gt;"",ForbDraft!A5001,""),"")</f>
        <v/>
      </c>
      <c r="D4986" s="230" t="str">
        <f t="shared" si="77"/>
        <v/>
      </c>
      <c r="E4986" s="230" t="str">
        <f>IFERROR(IF(ForbDraft!L5001&lt;&gt;"",ABS(ForbDraft!L5001),""),"")</f>
        <v/>
      </c>
      <c r="F4986" s="230" t="str">
        <f>IFERROR(IF(ForbDraft!K5001&lt;&gt;"",ForbDraft!K5001,""),"")</f>
        <v/>
      </c>
    </row>
    <row r="4987" spans="2:6" x14ac:dyDescent="0.2">
      <c r="B4987" s="229" t="str">
        <f>IFERROR(IF(ForbDraft!A5002&lt;&gt;"",ROW(ForbDraft!A5002),""),"")</f>
        <v/>
      </c>
      <c r="C4987" s="230" t="str">
        <f>IFERROR(IF(ForbDraft!A5002&lt;&gt;"",ForbDraft!A5002,""),"")</f>
        <v/>
      </c>
      <c r="D4987" s="230" t="str">
        <f t="shared" si="77"/>
        <v/>
      </c>
      <c r="E4987" s="230" t="str">
        <f>IFERROR(IF(ForbDraft!L5002&lt;&gt;"",ABS(ForbDraft!L5002),""),"")</f>
        <v/>
      </c>
      <c r="F4987" s="230" t="str">
        <f>IFERROR(IF(ForbDraft!K5002&lt;&gt;"",ForbDraft!K5002,""),"")</f>
        <v/>
      </c>
    </row>
    <row r="4988" spans="2:6" x14ac:dyDescent="0.2">
      <c r="B4988" s="229" t="str">
        <f>IFERROR(IF(ForbDraft!A5003&lt;&gt;"",ROW(ForbDraft!A5003),""),"")</f>
        <v/>
      </c>
      <c r="C4988" s="230" t="str">
        <f>IFERROR(IF(ForbDraft!A5003&lt;&gt;"",ForbDraft!A5003,""),"")</f>
        <v/>
      </c>
      <c r="D4988" s="230" t="str">
        <f t="shared" si="77"/>
        <v/>
      </c>
      <c r="E4988" s="230" t="str">
        <f>IFERROR(IF(ForbDraft!L5003&lt;&gt;"",ABS(ForbDraft!L5003),""),"")</f>
        <v/>
      </c>
      <c r="F4988" s="230" t="str">
        <f>IFERROR(IF(ForbDraft!K5003&lt;&gt;"",ForbDraft!K5003,""),"")</f>
        <v/>
      </c>
    </row>
    <row r="4989" spans="2:6" x14ac:dyDescent="0.2">
      <c r="B4989" s="229" t="str">
        <f>IFERROR(IF(ForbDraft!A5004&lt;&gt;"",ROW(ForbDraft!A5004),""),"")</f>
        <v/>
      </c>
      <c r="C4989" s="230" t="str">
        <f>IFERROR(IF(ForbDraft!A5004&lt;&gt;"",ForbDraft!A5004,""),"")</f>
        <v/>
      </c>
      <c r="D4989" s="230" t="str">
        <f t="shared" si="77"/>
        <v/>
      </c>
      <c r="E4989" s="230" t="str">
        <f>IFERROR(IF(ForbDraft!L5004&lt;&gt;"",ABS(ForbDraft!L5004),""),"")</f>
        <v/>
      </c>
      <c r="F4989" s="230" t="str">
        <f>IFERROR(IF(ForbDraft!K5004&lt;&gt;"",ForbDraft!K5004,""),"")</f>
        <v/>
      </c>
    </row>
    <row r="4990" spans="2:6" x14ac:dyDescent="0.2">
      <c r="B4990" s="229" t="str">
        <f>IFERROR(IF(ForbDraft!A5005&lt;&gt;"",ROW(ForbDraft!A5005),""),"")</f>
        <v/>
      </c>
      <c r="C4990" s="230" t="str">
        <f>IFERROR(IF(ForbDraft!A5005&lt;&gt;"",ForbDraft!A5005,""),"")</f>
        <v/>
      </c>
      <c r="D4990" s="230" t="str">
        <f t="shared" si="77"/>
        <v/>
      </c>
      <c r="E4990" s="230" t="str">
        <f>IFERROR(IF(ForbDraft!L5005&lt;&gt;"",ABS(ForbDraft!L5005),""),"")</f>
        <v/>
      </c>
      <c r="F4990" s="230" t="str">
        <f>IFERROR(IF(ForbDraft!K5005&lt;&gt;"",ForbDraft!K5005,""),"")</f>
        <v/>
      </c>
    </row>
    <row r="4991" spans="2:6" x14ac:dyDescent="0.2">
      <c r="B4991" s="229" t="str">
        <f>IFERROR(IF(ForbDraft!A5006&lt;&gt;"",ROW(ForbDraft!A5006),""),"")</f>
        <v/>
      </c>
      <c r="C4991" s="230" t="str">
        <f>IFERROR(IF(ForbDraft!A5006&lt;&gt;"",ForbDraft!A5006,""),"")</f>
        <v/>
      </c>
      <c r="D4991" s="230" t="str">
        <f t="shared" si="77"/>
        <v/>
      </c>
      <c r="E4991" s="230" t="str">
        <f>IFERROR(IF(ForbDraft!L5006&lt;&gt;"",ABS(ForbDraft!L5006),""),"")</f>
        <v/>
      </c>
      <c r="F4991" s="230" t="str">
        <f>IFERROR(IF(ForbDraft!K5006&lt;&gt;"",ForbDraft!K5006,""),"")</f>
        <v/>
      </c>
    </row>
    <row r="4992" spans="2:6" x14ac:dyDescent="0.2">
      <c r="B4992" s="229" t="str">
        <f>IFERROR(IF(ForbDraft!A5007&lt;&gt;"",ROW(ForbDraft!A5007),""),"")</f>
        <v/>
      </c>
      <c r="C4992" s="230" t="str">
        <f>IFERROR(IF(ForbDraft!A5007&lt;&gt;"",ForbDraft!A5007,""),"")</f>
        <v/>
      </c>
      <c r="D4992" s="230" t="str">
        <f t="shared" si="77"/>
        <v/>
      </c>
      <c r="E4992" s="230" t="str">
        <f>IFERROR(IF(ForbDraft!L5007&lt;&gt;"",ABS(ForbDraft!L5007),""),"")</f>
        <v/>
      </c>
      <c r="F4992" s="230" t="str">
        <f>IFERROR(IF(ForbDraft!K5007&lt;&gt;"",ForbDraft!K5007,""),"")</f>
        <v/>
      </c>
    </row>
    <row r="4993" spans="2:6" x14ac:dyDescent="0.2">
      <c r="B4993" s="229" t="str">
        <f>IFERROR(IF(ForbDraft!A5008&lt;&gt;"",ROW(ForbDraft!A5008),""),"")</f>
        <v/>
      </c>
      <c r="C4993" s="230" t="str">
        <f>IFERROR(IF(ForbDraft!A5008&lt;&gt;"",ForbDraft!A5008,""),"")</f>
        <v/>
      </c>
      <c r="D4993" s="230" t="str">
        <f t="shared" si="77"/>
        <v/>
      </c>
      <c r="E4993" s="230" t="str">
        <f>IFERROR(IF(ForbDraft!L5008&lt;&gt;"",ABS(ForbDraft!L5008),""),"")</f>
        <v/>
      </c>
      <c r="F4993" s="230" t="str">
        <f>IFERROR(IF(ForbDraft!K5008&lt;&gt;"",ForbDraft!K5008,""),"")</f>
        <v/>
      </c>
    </row>
    <row r="4994" spans="2:6" x14ac:dyDescent="0.2">
      <c r="B4994" s="229" t="str">
        <f>IFERROR(IF(ForbDraft!A5009&lt;&gt;"",ROW(ForbDraft!A5009),""),"")</f>
        <v/>
      </c>
      <c r="C4994" s="230" t="str">
        <f>IFERROR(IF(ForbDraft!A5009&lt;&gt;"",ForbDraft!A5009,""),"")</f>
        <v/>
      </c>
      <c r="D4994" s="230" t="str">
        <f t="shared" si="77"/>
        <v/>
      </c>
      <c r="E4994" s="230" t="str">
        <f>IFERROR(IF(ForbDraft!L5009&lt;&gt;"",ABS(ForbDraft!L5009),""),"")</f>
        <v/>
      </c>
      <c r="F4994" s="230" t="str">
        <f>IFERROR(IF(ForbDraft!K5009&lt;&gt;"",ForbDraft!K5009,""),"")</f>
        <v/>
      </c>
    </row>
    <row r="4995" spans="2:6" x14ac:dyDescent="0.2">
      <c r="B4995" s="229" t="str">
        <f>IFERROR(IF(ForbDraft!A5010&lt;&gt;"",ROW(ForbDraft!A5010),""),"")</f>
        <v/>
      </c>
      <c r="C4995" s="230" t="str">
        <f>IFERROR(IF(ForbDraft!A5010&lt;&gt;"",ForbDraft!A5010,""),"")</f>
        <v/>
      </c>
      <c r="D4995" s="230" t="str">
        <f t="shared" ref="D4995:D5058" si="78">IF(F4995="pH לבדיקת גבול","pH",F4995)</f>
        <v/>
      </c>
      <c r="E4995" s="230" t="str">
        <f>IFERROR(IF(ForbDraft!L5010&lt;&gt;"",ABS(ForbDraft!L5010),""),"")</f>
        <v/>
      </c>
      <c r="F4995" s="230" t="str">
        <f>IFERROR(IF(ForbDraft!K5010&lt;&gt;"",ForbDraft!K5010,""),"")</f>
        <v/>
      </c>
    </row>
    <row r="4996" spans="2:6" x14ac:dyDescent="0.2">
      <c r="B4996" s="229" t="str">
        <f>IFERROR(IF(ForbDraft!A5011&lt;&gt;"",ROW(ForbDraft!A5011),""),"")</f>
        <v/>
      </c>
      <c r="C4996" s="230" t="str">
        <f>IFERROR(IF(ForbDraft!A5011&lt;&gt;"",ForbDraft!A5011,""),"")</f>
        <v/>
      </c>
      <c r="D4996" s="230" t="str">
        <f t="shared" si="78"/>
        <v/>
      </c>
      <c r="E4996" s="230" t="str">
        <f>IFERROR(IF(ForbDraft!L5011&lt;&gt;"",ABS(ForbDraft!L5011),""),"")</f>
        <v/>
      </c>
      <c r="F4996" s="230" t="str">
        <f>IFERROR(IF(ForbDraft!K5011&lt;&gt;"",ForbDraft!K5011,""),"")</f>
        <v/>
      </c>
    </row>
    <row r="4997" spans="2:6" x14ac:dyDescent="0.2">
      <c r="B4997" s="229" t="str">
        <f>IFERROR(IF(ForbDraft!A5012&lt;&gt;"",ROW(ForbDraft!A5012),""),"")</f>
        <v/>
      </c>
      <c r="C4997" s="230" t="str">
        <f>IFERROR(IF(ForbDraft!A5012&lt;&gt;"",ForbDraft!A5012,""),"")</f>
        <v/>
      </c>
      <c r="D4997" s="230" t="str">
        <f t="shared" si="78"/>
        <v/>
      </c>
      <c r="E4997" s="230" t="str">
        <f>IFERROR(IF(ForbDraft!L5012&lt;&gt;"",ABS(ForbDraft!L5012),""),"")</f>
        <v/>
      </c>
      <c r="F4997" s="230" t="str">
        <f>IFERROR(IF(ForbDraft!K5012&lt;&gt;"",ForbDraft!K5012,""),"")</f>
        <v/>
      </c>
    </row>
    <row r="4998" spans="2:6" x14ac:dyDescent="0.2">
      <c r="B4998" s="229" t="str">
        <f>IFERROR(IF(ForbDraft!A5013&lt;&gt;"",ROW(ForbDraft!A5013),""),"")</f>
        <v/>
      </c>
      <c r="C4998" s="230" t="str">
        <f>IFERROR(IF(ForbDraft!A5013&lt;&gt;"",ForbDraft!A5013,""),"")</f>
        <v/>
      </c>
      <c r="D4998" s="230" t="str">
        <f t="shared" si="78"/>
        <v/>
      </c>
      <c r="E4998" s="230" t="str">
        <f>IFERROR(IF(ForbDraft!L5013&lt;&gt;"",ABS(ForbDraft!L5013),""),"")</f>
        <v/>
      </c>
      <c r="F4998" s="230" t="str">
        <f>IFERROR(IF(ForbDraft!K5013&lt;&gt;"",ForbDraft!K5013,""),"")</f>
        <v/>
      </c>
    </row>
    <row r="4999" spans="2:6" x14ac:dyDescent="0.2">
      <c r="B4999" s="229" t="str">
        <f>IFERROR(IF(ForbDraft!A5014&lt;&gt;"",ROW(ForbDraft!A5014),""),"")</f>
        <v/>
      </c>
      <c r="C4999" s="230" t="str">
        <f>IFERROR(IF(ForbDraft!A5014&lt;&gt;"",ForbDraft!A5014,""),"")</f>
        <v/>
      </c>
      <c r="D4999" s="230" t="str">
        <f t="shared" si="78"/>
        <v/>
      </c>
      <c r="E4999" s="230" t="str">
        <f>IFERROR(IF(ForbDraft!L5014&lt;&gt;"",ABS(ForbDraft!L5014),""),"")</f>
        <v/>
      </c>
      <c r="F4999" s="230" t="str">
        <f>IFERROR(IF(ForbDraft!K5014&lt;&gt;"",ForbDraft!K5014,""),"")</f>
        <v/>
      </c>
    </row>
    <row r="5000" spans="2:6" x14ac:dyDescent="0.2">
      <c r="B5000" s="229" t="str">
        <f>IFERROR(IF(ForbDraft!A5015&lt;&gt;"",ROW(ForbDraft!A5015),""),"")</f>
        <v/>
      </c>
      <c r="C5000" s="230" t="str">
        <f>IFERROR(IF(ForbDraft!A5015&lt;&gt;"",ForbDraft!A5015,""),"")</f>
        <v/>
      </c>
      <c r="D5000" s="230" t="str">
        <f t="shared" si="78"/>
        <v/>
      </c>
      <c r="E5000" s="230" t="str">
        <f>IFERROR(IF(ForbDraft!L5015&lt;&gt;"",ABS(ForbDraft!L5015),""),"")</f>
        <v/>
      </c>
      <c r="F5000" s="230" t="str">
        <f>IFERROR(IF(ForbDraft!K5015&lt;&gt;"",ForbDraft!K5015,""),"")</f>
        <v/>
      </c>
    </row>
    <row r="5001" spans="2:6" x14ac:dyDescent="0.2">
      <c r="B5001" s="229" t="str">
        <f>IFERROR(IF(ForbDraft!A5016&lt;&gt;"",ROW(ForbDraft!A5016),""),"")</f>
        <v/>
      </c>
      <c r="C5001" s="230" t="str">
        <f>IFERROR(IF(ForbDraft!A5016&lt;&gt;"",ForbDraft!A5016,""),"")</f>
        <v/>
      </c>
      <c r="D5001" s="230" t="str">
        <f t="shared" si="78"/>
        <v/>
      </c>
      <c r="E5001" s="230" t="str">
        <f>IFERROR(IF(ForbDraft!L5016&lt;&gt;"",ABS(ForbDraft!L5016),""),"")</f>
        <v/>
      </c>
      <c r="F5001" s="230" t="str">
        <f>IFERROR(IF(ForbDraft!K5016&lt;&gt;"",ForbDraft!K5016,""),"")</f>
        <v/>
      </c>
    </row>
    <row r="5002" spans="2:6" x14ac:dyDescent="0.2">
      <c r="B5002" s="229" t="str">
        <f>IFERROR(IF(ForbDraft!A5017&lt;&gt;"",ROW(ForbDraft!A5017),""),"")</f>
        <v/>
      </c>
      <c r="C5002" s="230" t="str">
        <f>IFERROR(IF(ForbDraft!A5017&lt;&gt;"",ForbDraft!A5017,""),"")</f>
        <v/>
      </c>
      <c r="D5002" s="230" t="str">
        <f t="shared" si="78"/>
        <v/>
      </c>
      <c r="E5002" s="230" t="str">
        <f>IFERROR(IF(ForbDraft!L5017&lt;&gt;"",ABS(ForbDraft!L5017),""),"")</f>
        <v/>
      </c>
      <c r="F5002" s="230" t="str">
        <f>IFERROR(IF(ForbDraft!K5017&lt;&gt;"",ForbDraft!K5017,""),"")</f>
        <v/>
      </c>
    </row>
    <row r="5003" spans="2:6" x14ac:dyDescent="0.2">
      <c r="B5003" s="229" t="str">
        <f>IFERROR(IF(ForbDraft!A5018&lt;&gt;"",ROW(ForbDraft!A5018),""),"")</f>
        <v/>
      </c>
      <c r="C5003" s="230" t="str">
        <f>IFERROR(IF(ForbDraft!A5018&lt;&gt;"",ForbDraft!A5018,""),"")</f>
        <v/>
      </c>
      <c r="D5003" s="230" t="str">
        <f t="shared" si="78"/>
        <v/>
      </c>
      <c r="E5003" s="230" t="str">
        <f>IFERROR(IF(ForbDraft!L5018&lt;&gt;"",ABS(ForbDraft!L5018),""),"")</f>
        <v/>
      </c>
      <c r="F5003" s="230" t="str">
        <f>IFERROR(IF(ForbDraft!K5018&lt;&gt;"",ForbDraft!K5018,""),"")</f>
        <v/>
      </c>
    </row>
    <row r="5004" spans="2:6" x14ac:dyDescent="0.2">
      <c r="B5004" s="229" t="str">
        <f>IFERROR(IF(ForbDraft!A5019&lt;&gt;"",ROW(ForbDraft!A5019),""),"")</f>
        <v/>
      </c>
      <c r="C5004" s="230" t="str">
        <f>IFERROR(IF(ForbDraft!A5019&lt;&gt;"",ForbDraft!A5019,""),"")</f>
        <v/>
      </c>
      <c r="D5004" s="230" t="str">
        <f t="shared" si="78"/>
        <v/>
      </c>
      <c r="E5004" s="230" t="str">
        <f>IFERROR(IF(ForbDraft!L5019&lt;&gt;"",ABS(ForbDraft!L5019),""),"")</f>
        <v/>
      </c>
      <c r="F5004" s="230" t="str">
        <f>IFERROR(IF(ForbDraft!K5019&lt;&gt;"",ForbDraft!K5019,""),"")</f>
        <v/>
      </c>
    </row>
    <row r="5005" spans="2:6" x14ac:dyDescent="0.2">
      <c r="B5005" s="229" t="str">
        <f>IFERROR(IF(ForbDraft!A5020&lt;&gt;"",ROW(ForbDraft!A5020),""),"")</f>
        <v/>
      </c>
      <c r="C5005" s="230" t="str">
        <f>IFERROR(IF(ForbDraft!A5020&lt;&gt;"",ForbDraft!A5020,""),"")</f>
        <v/>
      </c>
      <c r="D5005" s="230" t="str">
        <f t="shared" si="78"/>
        <v/>
      </c>
      <c r="E5005" s="230" t="str">
        <f>IFERROR(IF(ForbDraft!L5020&lt;&gt;"",ABS(ForbDraft!L5020),""),"")</f>
        <v/>
      </c>
      <c r="F5005" s="230" t="str">
        <f>IFERROR(IF(ForbDraft!K5020&lt;&gt;"",ForbDraft!K5020,""),"")</f>
        <v/>
      </c>
    </row>
    <row r="5006" spans="2:6" x14ac:dyDescent="0.2">
      <c r="B5006" s="229" t="str">
        <f>IFERROR(IF(ForbDraft!A5021&lt;&gt;"",ROW(ForbDraft!A5021),""),"")</f>
        <v/>
      </c>
      <c r="C5006" s="230" t="str">
        <f>IFERROR(IF(ForbDraft!A5021&lt;&gt;"",ForbDraft!A5021,""),"")</f>
        <v/>
      </c>
      <c r="D5006" s="230" t="str">
        <f t="shared" si="78"/>
        <v/>
      </c>
      <c r="E5006" s="230" t="str">
        <f>IFERROR(IF(ForbDraft!L5021&lt;&gt;"",ABS(ForbDraft!L5021),""),"")</f>
        <v/>
      </c>
      <c r="F5006" s="230" t="str">
        <f>IFERROR(IF(ForbDraft!K5021&lt;&gt;"",ForbDraft!K5021,""),"")</f>
        <v/>
      </c>
    </row>
    <row r="5007" spans="2:6" x14ac:dyDescent="0.2">
      <c r="B5007" s="229" t="str">
        <f>IFERROR(IF(ForbDraft!A5022&lt;&gt;"",ROW(ForbDraft!A5022),""),"")</f>
        <v/>
      </c>
      <c r="C5007" s="230" t="str">
        <f>IFERROR(IF(ForbDraft!A5022&lt;&gt;"",ForbDraft!A5022,""),"")</f>
        <v/>
      </c>
      <c r="D5007" s="230" t="str">
        <f t="shared" si="78"/>
        <v/>
      </c>
      <c r="E5007" s="230" t="str">
        <f>IFERROR(IF(ForbDraft!L5022&lt;&gt;"",ABS(ForbDraft!L5022),""),"")</f>
        <v/>
      </c>
      <c r="F5007" s="230" t="str">
        <f>IFERROR(IF(ForbDraft!K5022&lt;&gt;"",ForbDraft!K5022,""),"")</f>
        <v/>
      </c>
    </row>
    <row r="5008" spans="2:6" x14ac:dyDescent="0.2">
      <c r="B5008" s="229" t="str">
        <f>IFERROR(IF(ForbDraft!A5023&lt;&gt;"",ROW(ForbDraft!A5023),""),"")</f>
        <v/>
      </c>
      <c r="C5008" s="230" t="str">
        <f>IFERROR(IF(ForbDraft!A5023&lt;&gt;"",ForbDraft!A5023,""),"")</f>
        <v/>
      </c>
      <c r="D5008" s="230" t="str">
        <f t="shared" si="78"/>
        <v/>
      </c>
      <c r="E5008" s="230" t="str">
        <f>IFERROR(IF(ForbDraft!L5023&lt;&gt;"",ABS(ForbDraft!L5023),""),"")</f>
        <v/>
      </c>
      <c r="F5008" s="230" t="str">
        <f>IFERROR(IF(ForbDraft!K5023&lt;&gt;"",ForbDraft!K5023,""),"")</f>
        <v/>
      </c>
    </row>
    <row r="5009" spans="2:6" x14ac:dyDescent="0.2">
      <c r="B5009" s="229" t="str">
        <f>IFERROR(IF(ForbDraft!A5024&lt;&gt;"",ROW(ForbDraft!A5024),""),"")</f>
        <v/>
      </c>
      <c r="C5009" s="230" t="str">
        <f>IFERROR(IF(ForbDraft!A5024&lt;&gt;"",ForbDraft!A5024,""),"")</f>
        <v/>
      </c>
      <c r="D5009" s="230" t="str">
        <f t="shared" si="78"/>
        <v/>
      </c>
      <c r="E5009" s="230" t="str">
        <f>IFERROR(IF(ForbDraft!L5024&lt;&gt;"",ABS(ForbDraft!L5024),""),"")</f>
        <v/>
      </c>
      <c r="F5009" s="230" t="str">
        <f>IFERROR(IF(ForbDraft!K5024&lt;&gt;"",ForbDraft!K5024,""),"")</f>
        <v/>
      </c>
    </row>
    <row r="5010" spans="2:6" x14ac:dyDescent="0.2">
      <c r="B5010" s="229" t="str">
        <f>IFERROR(IF(ForbDraft!A5025&lt;&gt;"",ROW(ForbDraft!A5025),""),"")</f>
        <v/>
      </c>
      <c r="C5010" s="230" t="str">
        <f>IFERROR(IF(ForbDraft!A5025&lt;&gt;"",ForbDraft!A5025,""),"")</f>
        <v/>
      </c>
      <c r="D5010" s="230" t="str">
        <f t="shared" si="78"/>
        <v/>
      </c>
      <c r="E5010" s="230" t="str">
        <f>IFERROR(IF(ForbDraft!L5025&lt;&gt;"",ABS(ForbDraft!L5025),""),"")</f>
        <v/>
      </c>
      <c r="F5010" s="230" t="str">
        <f>IFERROR(IF(ForbDraft!K5025&lt;&gt;"",ForbDraft!K5025,""),"")</f>
        <v/>
      </c>
    </row>
    <row r="5011" spans="2:6" x14ac:dyDescent="0.2">
      <c r="B5011" s="229" t="str">
        <f>IFERROR(IF(ForbDraft!A5026&lt;&gt;"",ROW(ForbDraft!A5026),""),"")</f>
        <v/>
      </c>
      <c r="C5011" s="230" t="str">
        <f>IFERROR(IF(ForbDraft!A5026&lt;&gt;"",ForbDraft!A5026,""),"")</f>
        <v/>
      </c>
      <c r="D5011" s="230" t="str">
        <f t="shared" si="78"/>
        <v/>
      </c>
      <c r="E5011" s="230" t="str">
        <f>IFERROR(IF(ForbDraft!L5026&lt;&gt;"",ABS(ForbDraft!L5026),""),"")</f>
        <v/>
      </c>
      <c r="F5011" s="230" t="str">
        <f>IFERROR(IF(ForbDraft!K5026&lt;&gt;"",ForbDraft!K5026,""),"")</f>
        <v/>
      </c>
    </row>
    <row r="5012" spans="2:6" x14ac:dyDescent="0.2">
      <c r="B5012" s="229" t="str">
        <f>IFERROR(IF(ForbDraft!A5027&lt;&gt;"",ROW(ForbDraft!A5027),""),"")</f>
        <v/>
      </c>
      <c r="C5012" s="230" t="str">
        <f>IFERROR(IF(ForbDraft!A5027&lt;&gt;"",ForbDraft!A5027,""),"")</f>
        <v/>
      </c>
      <c r="D5012" s="230" t="str">
        <f t="shared" si="78"/>
        <v/>
      </c>
      <c r="E5012" s="230" t="str">
        <f>IFERROR(IF(ForbDraft!L5027&lt;&gt;"",ABS(ForbDraft!L5027),""),"")</f>
        <v/>
      </c>
      <c r="F5012" s="230" t="str">
        <f>IFERROR(IF(ForbDraft!K5027&lt;&gt;"",ForbDraft!K5027,""),"")</f>
        <v/>
      </c>
    </row>
    <row r="5013" spans="2:6" x14ac:dyDescent="0.2">
      <c r="B5013" s="229" t="str">
        <f>IFERROR(IF(ForbDraft!A5028&lt;&gt;"",ROW(ForbDraft!A5028),""),"")</f>
        <v/>
      </c>
      <c r="C5013" s="230" t="str">
        <f>IFERROR(IF(ForbDraft!A5028&lt;&gt;"",ForbDraft!A5028,""),"")</f>
        <v/>
      </c>
      <c r="D5013" s="230" t="str">
        <f t="shared" si="78"/>
        <v/>
      </c>
      <c r="E5013" s="230" t="str">
        <f>IFERROR(IF(ForbDraft!L5028&lt;&gt;"",ABS(ForbDraft!L5028),""),"")</f>
        <v/>
      </c>
      <c r="F5013" s="230" t="str">
        <f>IFERROR(IF(ForbDraft!K5028&lt;&gt;"",ForbDraft!K5028,""),"")</f>
        <v/>
      </c>
    </row>
    <row r="5014" spans="2:6" x14ac:dyDescent="0.2">
      <c r="B5014" s="229" t="str">
        <f>IFERROR(IF(ForbDraft!A5029&lt;&gt;"",ROW(ForbDraft!A5029),""),"")</f>
        <v/>
      </c>
      <c r="C5014" s="230" t="str">
        <f>IFERROR(IF(ForbDraft!A5029&lt;&gt;"",ForbDraft!A5029,""),"")</f>
        <v/>
      </c>
      <c r="D5014" s="230" t="str">
        <f t="shared" si="78"/>
        <v/>
      </c>
      <c r="E5014" s="230" t="str">
        <f>IFERROR(IF(ForbDraft!L5029&lt;&gt;"",ABS(ForbDraft!L5029),""),"")</f>
        <v/>
      </c>
      <c r="F5014" s="230" t="str">
        <f>IFERROR(IF(ForbDraft!K5029&lt;&gt;"",ForbDraft!K5029,""),"")</f>
        <v/>
      </c>
    </row>
    <row r="5015" spans="2:6" x14ac:dyDescent="0.2">
      <c r="B5015" s="229" t="str">
        <f>IFERROR(IF(ForbDraft!A5030&lt;&gt;"",ROW(ForbDraft!A5030),""),"")</f>
        <v/>
      </c>
      <c r="C5015" s="230" t="str">
        <f>IFERROR(IF(ForbDraft!A5030&lt;&gt;"",ForbDraft!A5030,""),"")</f>
        <v/>
      </c>
      <c r="D5015" s="230" t="str">
        <f t="shared" si="78"/>
        <v/>
      </c>
      <c r="E5015" s="230" t="str">
        <f>IFERROR(IF(ForbDraft!L5030&lt;&gt;"",ABS(ForbDraft!L5030),""),"")</f>
        <v/>
      </c>
      <c r="F5015" s="230" t="str">
        <f>IFERROR(IF(ForbDraft!K5030&lt;&gt;"",ForbDraft!K5030,""),"")</f>
        <v/>
      </c>
    </row>
    <row r="5016" spans="2:6" x14ac:dyDescent="0.2">
      <c r="B5016" s="229" t="str">
        <f>IFERROR(IF(ForbDraft!A5031&lt;&gt;"",ROW(ForbDraft!A5031),""),"")</f>
        <v/>
      </c>
      <c r="C5016" s="230" t="str">
        <f>IFERROR(IF(ForbDraft!A5031&lt;&gt;"",ForbDraft!A5031,""),"")</f>
        <v/>
      </c>
      <c r="D5016" s="230" t="str">
        <f t="shared" si="78"/>
        <v/>
      </c>
      <c r="E5016" s="230" t="str">
        <f>IFERROR(IF(ForbDraft!L5031&lt;&gt;"",ABS(ForbDraft!L5031),""),"")</f>
        <v/>
      </c>
      <c r="F5016" s="230" t="str">
        <f>IFERROR(IF(ForbDraft!K5031&lt;&gt;"",ForbDraft!K5031,""),"")</f>
        <v/>
      </c>
    </row>
    <row r="5017" spans="2:6" x14ac:dyDescent="0.2">
      <c r="B5017" s="229" t="str">
        <f>IFERROR(IF(ForbDraft!A5032&lt;&gt;"",ROW(ForbDraft!A5032),""),"")</f>
        <v/>
      </c>
      <c r="C5017" s="230" t="str">
        <f>IFERROR(IF(ForbDraft!A5032&lt;&gt;"",ForbDraft!A5032,""),"")</f>
        <v/>
      </c>
      <c r="D5017" s="230" t="str">
        <f t="shared" si="78"/>
        <v/>
      </c>
      <c r="E5017" s="230" t="str">
        <f>IFERROR(IF(ForbDraft!L5032&lt;&gt;"",ABS(ForbDraft!L5032),""),"")</f>
        <v/>
      </c>
      <c r="F5017" s="230" t="str">
        <f>IFERROR(IF(ForbDraft!K5032&lt;&gt;"",ForbDraft!K5032,""),"")</f>
        <v/>
      </c>
    </row>
    <row r="5018" spans="2:6" x14ac:dyDescent="0.2">
      <c r="B5018" s="229" t="str">
        <f>IFERROR(IF(ForbDraft!A5033&lt;&gt;"",ROW(ForbDraft!A5033),""),"")</f>
        <v/>
      </c>
      <c r="C5018" s="230" t="str">
        <f>IFERROR(IF(ForbDraft!A5033&lt;&gt;"",ForbDraft!A5033,""),"")</f>
        <v/>
      </c>
      <c r="D5018" s="230" t="str">
        <f t="shared" si="78"/>
        <v/>
      </c>
      <c r="E5018" s="230" t="str">
        <f>IFERROR(IF(ForbDraft!L5033&lt;&gt;"",ABS(ForbDraft!L5033),""),"")</f>
        <v/>
      </c>
      <c r="F5018" s="230" t="str">
        <f>IFERROR(IF(ForbDraft!K5033&lt;&gt;"",ForbDraft!K5033,""),"")</f>
        <v/>
      </c>
    </row>
    <row r="5019" spans="2:6" x14ac:dyDescent="0.2">
      <c r="B5019" s="229" t="str">
        <f>IFERROR(IF(ForbDraft!A5034&lt;&gt;"",ROW(ForbDraft!A5034),""),"")</f>
        <v/>
      </c>
      <c r="C5019" s="230" t="str">
        <f>IFERROR(IF(ForbDraft!A5034&lt;&gt;"",ForbDraft!A5034,""),"")</f>
        <v/>
      </c>
      <c r="D5019" s="230" t="str">
        <f t="shared" si="78"/>
        <v/>
      </c>
      <c r="E5019" s="230" t="str">
        <f>IFERROR(IF(ForbDraft!L5034&lt;&gt;"",ABS(ForbDraft!L5034),""),"")</f>
        <v/>
      </c>
      <c r="F5019" s="230" t="str">
        <f>IFERROR(IF(ForbDraft!K5034&lt;&gt;"",ForbDraft!K5034,""),"")</f>
        <v/>
      </c>
    </row>
    <row r="5020" spans="2:6" x14ac:dyDescent="0.2">
      <c r="B5020" s="229" t="str">
        <f>IFERROR(IF(ForbDraft!A5035&lt;&gt;"",ROW(ForbDraft!A5035),""),"")</f>
        <v/>
      </c>
      <c r="C5020" s="230" t="str">
        <f>IFERROR(IF(ForbDraft!A5035&lt;&gt;"",ForbDraft!A5035,""),"")</f>
        <v/>
      </c>
      <c r="D5020" s="230" t="str">
        <f t="shared" si="78"/>
        <v/>
      </c>
      <c r="E5020" s="230" t="str">
        <f>IFERROR(IF(ForbDraft!L5035&lt;&gt;"",ABS(ForbDraft!L5035),""),"")</f>
        <v/>
      </c>
      <c r="F5020" s="230" t="str">
        <f>IFERROR(IF(ForbDraft!K5035&lt;&gt;"",ForbDraft!K5035,""),"")</f>
        <v/>
      </c>
    </row>
    <row r="5021" spans="2:6" x14ac:dyDescent="0.2">
      <c r="B5021" s="229" t="str">
        <f>IFERROR(IF(ForbDraft!A5036&lt;&gt;"",ROW(ForbDraft!A5036),""),"")</f>
        <v/>
      </c>
      <c r="C5021" s="230" t="str">
        <f>IFERROR(IF(ForbDraft!A5036&lt;&gt;"",ForbDraft!A5036,""),"")</f>
        <v/>
      </c>
      <c r="D5021" s="230" t="str">
        <f t="shared" si="78"/>
        <v/>
      </c>
      <c r="E5021" s="230" t="str">
        <f>IFERROR(IF(ForbDraft!L5036&lt;&gt;"",ABS(ForbDraft!L5036),""),"")</f>
        <v/>
      </c>
      <c r="F5021" s="230" t="str">
        <f>IFERROR(IF(ForbDraft!K5036&lt;&gt;"",ForbDraft!K5036,""),"")</f>
        <v/>
      </c>
    </row>
    <row r="5022" spans="2:6" x14ac:dyDescent="0.2">
      <c r="B5022" s="229" t="str">
        <f>IFERROR(IF(ForbDraft!A5037&lt;&gt;"",ROW(ForbDraft!A5037),""),"")</f>
        <v/>
      </c>
      <c r="C5022" s="230" t="str">
        <f>IFERROR(IF(ForbDraft!A5037&lt;&gt;"",ForbDraft!A5037,""),"")</f>
        <v/>
      </c>
      <c r="D5022" s="230" t="str">
        <f t="shared" si="78"/>
        <v/>
      </c>
      <c r="E5022" s="230" t="str">
        <f>IFERROR(IF(ForbDraft!L5037&lt;&gt;"",ABS(ForbDraft!L5037),""),"")</f>
        <v/>
      </c>
      <c r="F5022" s="230" t="str">
        <f>IFERROR(IF(ForbDraft!K5037&lt;&gt;"",ForbDraft!K5037,""),"")</f>
        <v/>
      </c>
    </row>
    <row r="5023" spans="2:6" x14ac:dyDescent="0.2">
      <c r="B5023" s="229" t="str">
        <f>IFERROR(IF(ForbDraft!A5038&lt;&gt;"",ROW(ForbDraft!A5038),""),"")</f>
        <v/>
      </c>
      <c r="C5023" s="230" t="str">
        <f>IFERROR(IF(ForbDraft!A5038&lt;&gt;"",ForbDraft!A5038,""),"")</f>
        <v/>
      </c>
      <c r="D5023" s="230" t="str">
        <f t="shared" si="78"/>
        <v/>
      </c>
      <c r="E5023" s="230" t="str">
        <f>IFERROR(IF(ForbDraft!L5038&lt;&gt;"",ABS(ForbDraft!L5038),""),"")</f>
        <v/>
      </c>
      <c r="F5023" s="230" t="str">
        <f>IFERROR(IF(ForbDraft!K5038&lt;&gt;"",ForbDraft!K5038,""),"")</f>
        <v/>
      </c>
    </row>
    <row r="5024" spans="2:6" x14ac:dyDescent="0.2">
      <c r="B5024" s="229" t="str">
        <f>IFERROR(IF(ForbDraft!A5039&lt;&gt;"",ROW(ForbDraft!A5039),""),"")</f>
        <v/>
      </c>
      <c r="C5024" s="230" t="str">
        <f>IFERROR(IF(ForbDraft!A5039&lt;&gt;"",ForbDraft!A5039,""),"")</f>
        <v/>
      </c>
      <c r="D5024" s="230" t="str">
        <f t="shared" si="78"/>
        <v/>
      </c>
      <c r="E5024" s="230" t="str">
        <f>IFERROR(IF(ForbDraft!L5039&lt;&gt;"",ABS(ForbDraft!L5039),""),"")</f>
        <v/>
      </c>
      <c r="F5024" s="230" t="str">
        <f>IFERROR(IF(ForbDraft!K5039&lt;&gt;"",ForbDraft!K5039,""),"")</f>
        <v/>
      </c>
    </row>
    <row r="5025" spans="2:6" x14ac:dyDescent="0.2">
      <c r="B5025" s="229" t="str">
        <f>IFERROR(IF(ForbDraft!A5040&lt;&gt;"",ROW(ForbDraft!A5040),""),"")</f>
        <v/>
      </c>
      <c r="C5025" s="230" t="str">
        <f>IFERROR(IF(ForbDraft!A5040&lt;&gt;"",ForbDraft!A5040,""),"")</f>
        <v/>
      </c>
      <c r="D5025" s="230" t="str">
        <f t="shared" si="78"/>
        <v/>
      </c>
      <c r="E5025" s="230" t="str">
        <f>IFERROR(IF(ForbDraft!L5040&lt;&gt;"",ABS(ForbDraft!L5040),""),"")</f>
        <v/>
      </c>
      <c r="F5025" s="230" t="str">
        <f>IFERROR(IF(ForbDraft!K5040&lt;&gt;"",ForbDraft!K5040,""),"")</f>
        <v/>
      </c>
    </row>
    <row r="5026" spans="2:6" x14ac:dyDescent="0.2">
      <c r="B5026" s="229" t="str">
        <f>IFERROR(IF(ForbDraft!A5041&lt;&gt;"",ROW(ForbDraft!A5041),""),"")</f>
        <v/>
      </c>
      <c r="C5026" s="230" t="str">
        <f>IFERROR(IF(ForbDraft!A5041&lt;&gt;"",ForbDraft!A5041,""),"")</f>
        <v/>
      </c>
      <c r="D5026" s="230" t="str">
        <f t="shared" si="78"/>
        <v/>
      </c>
      <c r="E5026" s="230" t="str">
        <f>IFERROR(IF(ForbDraft!L5041&lt;&gt;"",ABS(ForbDraft!L5041),""),"")</f>
        <v/>
      </c>
      <c r="F5026" s="230" t="str">
        <f>IFERROR(IF(ForbDraft!K5041&lt;&gt;"",ForbDraft!K5041,""),"")</f>
        <v/>
      </c>
    </row>
    <row r="5027" spans="2:6" x14ac:dyDescent="0.2">
      <c r="B5027" s="229" t="str">
        <f>IFERROR(IF(ForbDraft!A5042&lt;&gt;"",ROW(ForbDraft!A5042),""),"")</f>
        <v/>
      </c>
      <c r="C5027" s="230" t="str">
        <f>IFERROR(IF(ForbDraft!A5042&lt;&gt;"",ForbDraft!A5042,""),"")</f>
        <v/>
      </c>
      <c r="D5027" s="230" t="str">
        <f t="shared" si="78"/>
        <v/>
      </c>
      <c r="E5027" s="230" t="str">
        <f>IFERROR(IF(ForbDraft!L5042&lt;&gt;"",ABS(ForbDraft!L5042),""),"")</f>
        <v/>
      </c>
      <c r="F5027" s="230" t="str">
        <f>IFERROR(IF(ForbDraft!K5042&lt;&gt;"",ForbDraft!K5042,""),"")</f>
        <v/>
      </c>
    </row>
    <row r="5028" spans="2:6" x14ac:dyDescent="0.2">
      <c r="B5028" s="229" t="str">
        <f>IFERROR(IF(ForbDraft!A5043&lt;&gt;"",ROW(ForbDraft!A5043),""),"")</f>
        <v/>
      </c>
      <c r="C5028" s="230" t="str">
        <f>IFERROR(IF(ForbDraft!A5043&lt;&gt;"",ForbDraft!A5043,""),"")</f>
        <v/>
      </c>
      <c r="D5028" s="230" t="str">
        <f t="shared" si="78"/>
        <v/>
      </c>
      <c r="E5028" s="230" t="str">
        <f>IFERROR(IF(ForbDraft!L5043&lt;&gt;"",ABS(ForbDraft!L5043),""),"")</f>
        <v/>
      </c>
      <c r="F5028" s="230" t="str">
        <f>IFERROR(IF(ForbDraft!K5043&lt;&gt;"",ForbDraft!K5043,""),"")</f>
        <v/>
      </c>
    </row>
    <row r="5029" spans="2:6" x14ac:dyDescent="0.2">
      <c r="B5029" s="229" t="str">
        <f>IFERROR(IF(ForbDraft!A5044&lt;&gt;"",ROW(ForbDraft!A5044),""),"")</f>
        <v/>
      </c>
      <c r="C5029" s="230" t="str">
        <f>IFERROR(IF(ForbDraft!A5044&lt;&gt;"",ForbDraft!A5044,""),"")</f>
        <v/>
      </c>
      <c r="D5029" s="230" t="str">
        <f t="shared" si="78"/>
        <v/>
      </c>
      <c r="E5029" s="230" t="str">
        <f>IFERROR(IF(ForbDraft!L5044&lt;&gt;"",ABS(ForbDraft!L5044),""),"")</f>
        <v/>
      </c>
      <c r="F5029" s="230" t="str">
        <f>IFERROR(IF(ForbDraft!K5044&lt;&gt;"",ForbDraft!K5044,""),"")</f>
        <v/>
      </c>
    </row>
    <row r="5030" spans="2:6" x14ac:dyDescent="0.2">
      <c r="B5030" s="229" t="str">
        <f>IFERROR(IF(ForbDraft!A5045&lt;&gt;"",ROW(ForbDraft!A5045),""),"")</f>
        <v/>
      </c>
      <c r="C5030" s="230" t="str">
        <f>IFERROR(IF(ForbDraft!A5045&lt;&gt;"",ForbDraft!A5045,""),"")</f>
        <v/>
      </c>
      <c r="D5030" s="230" t="str">
        <f t="shared" si="78"/>
        <v/>
      </c>
      <c r="E5030" s="230" t="str">
        <f>IFERROR(IF(ForbDraft!L5045&lt;&gt;"",ABS(ForbDraft!L5045),""),"")</f>
        <v/>
      </c>
      <c r="F5030" s="230" t="str">
        <f>IFERROR(IF(ForbDraft!K5045&lt;&gt;"",ForbDraft!K5045,""),"")</f>
        <v/>
      </c>
    </row>
    <row r="5031" spans="2:6" x14ac:dyDescent="0.2">
      <c r="B5031" s="229" t="str">
        <f>IFERROR(IF(ForbDraft!A5046&lt;&gt;"",ROW(ForbDraft!A5046),""),"")</f>
        <v/>
      </c>
      <c r="C5031" s="230" t="str">
        <f>IFERROR(IF(ForbDraft!A5046&lt;&gt;"",ForbDraft!A5046,""),"")</f>
        <v/>
      </c>
      <c r="D5031" s="230" t="str">
        <f t="shared" si="78"/>
        <v/>
      </c>
      <c r="E5031" s="230" t="str">
        <f>IFERROR(IF(ForbDraft!L5046&lt;&gt;"",ABS(ForbDraft!L5046),""),"")</f>
        <v/>
      </c>
      <c r="F5031" s="230" t="str">
        <f>IFERROR(IF(ForbDraft!K5046&lt;&gt;"",ForbDraft!K5046,""),"")</f>
        <v/>
      </c>
    </row>
    <row r="5032" spans="2:6" x14ac:dyDescent="0.2">
      <c r="B5032" s="229" t="str">
        <f>IFERROR(IF(ForbDraft!A5047&lt;&gt;"",ROW(ForbDraft!A5047),""),"")</f>
        <v/>
      </c>
      <c r="C5032" s="230" t="str">
        <f>IFERROR(IF(ForbDraft!A5047&lt;&gt;"",ForbDraft!A5047,""),"")</f>
        <v/>
      </c>
      <c r="D5032" s="230" t="str">
        <f t="shared" si="78"/>
        <v/>
      </c>
      <c r="E5032" s="230" t="str">
        <f>IFERROR(IF(ForbDraft!L5047&lt;&gt;"",ABS(ForbDraft!L5047),""),"")</f>
        <v/>
      </c>
      <c r="F5032" s="230" t="str">
        <f>IFERROR(IF(ForbDraft!K5047&lt;&gt;"",ForbDraft!K5047,""),"")</f>
        <v/>
      </c>
    </row>
    <row r="5033" spans="2:6" x14ac:dyDescent="0.2">
      <c r="B5033" s="229" t="str">
        <f>IFERROR(IF(ForbDraft!A5048&lt;&gt;"",ROW(ForbDraft!A5048),""),"")</f>
        <v/>
      </c>
      <c r="C5033" s="230" t="str">
        <f>IFERROR(IF(ForbDraft!A5048&lt;&gt;"",ForbDraft!A5048,""),"")</f>
        <v/>
      </c>
      <c r="D5033" s="230" t="str">
        <f t="shared" si="78"/>
        <v/>
      </c>
      <c r="E5033" s="230" t="str">
        <f>IFERROR(IF(ForbDraft!L5048&lt;&gt;"",ABS(ForbDraft!L5048),""),"")</f>
        <v/>
      </c>
      <c r="F5033" s="230" t="str">
        <f>IFERROR(IF(ForbDraft!K5048&lt;&gt;"",ForbDraft!K5048,""),"")</f>
        <v/>
      </c>
    </row>
    <row r="5034" spans="2:6" x14ac:dyDescent="0.2">
      <c r="B5034" s="229" t="str">
        <f>IFERROR(IF(ForbDraft!A5049&lt;&gt;"",ROW(ForbDraft!A5049),""),"")</f>
        <v/>
      </c>
      <c r="C5034" s="230" t="str">
        <f>IFERROR(IF(ForbDraft!A5049&lt;&gt;"",ForbDraft!A5049,""),"")</f>
        <v/>
      </c>
      <c r="D5034" s="230" t="str">
        <f t="shared" si="78"/>
        <v/>
      </c>
      <c r="E5034" s="230" t="str">
        <f>IFERROR(IF(ForbDraft!L5049&lt;&gt;"",ABS(ForbDraft!L5049),""),"")</f>
        <v/>
      </c>
      <c r="F5034" s="230" t="str">
        <f>IFERROR(IF(ForbDraft!K5049&lt;&gt;"",ForbDraft!K5049,""),"")</f>
        <v/>
      </c>
    </row>
    <row r="5035" spans="2:6" x14ac:dyDescent="0.2">
      <c r="B5035" s="229" t="str">
        <f>IFERROR(IF(ForbDraft!A5050&lt;&gt;"",ROW(ForbDraft!A5050),""),"")</f>
        <v/>
      </c>
      <c r="C5035" s="230" t="str">
        <f>IFERROR(IF(ForbDraft!A5050&lt;&gt;"",ForbDraft!A5050,""),"")</f>
        <v/>
      </c>
      <c r="D5035" s="230" t="str">
        <f t="shared" si="78"/>
        <v/>
      </c>
      <c r="E5035" s="230" t="str">
        <f>IFERROR(IF(ForbDraft!L5050&lt;&gt;"",ABS(ForbDraft!L5050),""),"")</f>
        <v/>
      </c>
      <c r="F5035" s="230" t="str">
        <f>IFERROR(IF(ForbDraft!K5050&lt;&gt;"",ForbDraft!K5050,""),"")</f>
        <v/>
      </c>
    </row>
    <row r="5036" spans="2:6" x14ac:dyDescent="0.2">
      <c r="B5036" s="229" t="str">
        <f>IFERROR(IF(ForbDraft!A5051&lt;&gt;"",ROW(ForbDraft!A5051),""),"")</f>
        <v/>
      </c>
      <c r="C5036" s="230" t="str">
        <f>IFERROR(IF(ForbDraft!A5051&lt;&gt;"",ForbDraft!A5051,""),"")</f>
        <v/>
      </c>
      <c r="D5036" s="230" t="str">
        <f t="shared" si="78"/>
        <v/>
      </c>
      <c r="E5036" s="230" t="str">
        <f>IFERROR(IF(ForbDraft!L5051&lt;&gt;"",ABS(ForbDraft!L5051),""),"")</f>
        <v/>
      </c>
      <c r="F5036" s="230" t="str">
        <f>IFERROR(IF(ForbDraft!K5051&lt;&gt;"",ForbDraft!K5051,""),"")</f>
        <v/>
      </c>
    </row>
    <row r="5037" spans="2:6" x14ac:dyDescent="0.2">
      <c r="B5037" s="229" t="str">
        <f>IFERROR(IF(ForbDraft!A5052&lt;&gt;"",ROW(ForbDraft!A5052),""),"")</f>
        <v/>
      </c>
      <c r="C5037" s="230" t="str">
        <f>IFERROR(IF(ForbDraft!A5052&lt;&gt;"",ForbDraft!A5052,""),"")</f>
        <v/>
      </c>
      <c r="D5037" s="230" t="str">
        <f t="shared" si="78"/>
        <v/>
      </c>
      <c r="E5037" s="230" t="str">
        <f>IFERROR(IF(ForbDraft!L5052&lt;&gt;"",ABS(ForbDraft!L5052),""),"")</f>
        <v/>
      </c>
      <c r="F5037" s="230" t="str">
        <f>IFERROR(IF(ForbDraft!K5052&lt;&gt;"",ForbDraft!K5052,""),"")</f>
        <v/>
      </c>
    </row>
    <row r="5038" spans="2:6" x14ac:dyDescent="0.2">
      <c r="B5038" s="229" t="str">
        <f>IFERROR(IF(ForbDraft!A5053&lt;&gt;"",ROW(ForbDraft!A5053),""),"")</f>
        <v/>
      </c>
      <c r="C5038" s="230" t="str">
        <f>IFERROR(IF(ForbDraft!A5053&lt;&gt;"",ForbDraft!A5053,""),"")</f>
        <v/>
      </c>
      <c r="D5038" s="230" t="str">
        <f t="shared" si="78"/>
        <v/>
      </c>
      <c r="E5038" s="230" t="str">
        <f>IFERROR(IF(ForbDraft!L5053&lt;&gt;"",ABS(ForbDraft!L5053),""),"")</f>
        <v/>
      </c>
      <c r="F5038" s="230" t="str">
        <f>IFERROR(IF(ForbDraft!K5053&lt;&gt;"",ForbDraft!K5053,""),"")</f>
        <v/>
      </c>
    </row>
    <row r="5039" spans="2:6" x14ac:dyDescent="0.2">
      <c r="B5039" s="229" t="str">
        <f>IFERROR(IF(ForbDraft!A5054&lt;&gt;"",ROW(ForbDraft!A5054),""),"")</f>
        <v/>
      </c>
      <c r="C5039" s="230" t="str">
        <f>IFERROR(IF(ForbDraft!A5054&lt;&gt;"",ForbDraft!A5054,""),"")</f>
        <v/>
      </c>
      <c r="D5039" s="230" t="str">
        <f t="shared" si="78"/>
        <v/>
      </c>
      <c r="E5039" s="230" t="str">
        <f>IFERROR(IF(ForbDraft!L5054&lt;&gt;"",ABS(ForbDraft!L5054),""),"")</f>
        <v/>
      </c>
      <c r="F5039" s="230" t="str">
        <f>IFERROR(IF(ForbDraft!K5054&lt;&gt;"",ForbDraft!K5054,""),"")</f>
        <v/>
      </c>
    </row>
    <row r="5040" spans="2:6" x14ac:dyDescent="0.2">
      <c r="B5040" s="229" t="str">
        <f>IFERROR(IF(ForbDraft!A5055&lt;&gt;"",ROW(ForbDraft!A5055),""),"")</f>
        <v/>
      </c>
      <c r="C5040" s="230" t="str">
        <f>IFERROR(IF(ForbDraft!A5055&lt;&gt;"",ForbDraft!A5055,""),"")</f>
        <v/>
      </c>
      <c r="D5040" s="230" t="str">
        <f t="shared" si="78"/>
        <v/>
      </c>
      <c r="E5040" s="230" t="str">
        <f>IFERROR(IF(ForbDraft!L5055&lt;&gt;"",ABS(ForbDraft!L5055),""),"")</f>
        <v/>
      </c>
      <c r="F5040" s="230" t="str">
        <f>IFERROR(IF(ForbDraft!K5055&lt;&gt;"",ForbDraft!K5055,""),"")</f>
        <v/>
      </c>
    </row>
    <row r="5041" spans="2:6" x14ac:dyDescent="0.2">
      <c r="B5041" s="229" t="str">
        <f>IFERROR(IF(ForbDraft!A5056&lt;&gt;"",ROW(ForbDraft!A5056),""),"")</f>
        <v/>
      </c>
      <c r="C5041" s="230" t="str">
        <f>IFERROR(IF(ForbDraft!A5056&lt;&gt;"",ForbDraft!A5056,""),"")</f>
        <v/>
      </c>
      <c r="D5041" s="230" t="str">
        <f t="shared" si="78"/>
        <v/>
      </c>
      <c r="E5041" s="230" t="str">
        <f>IFERROR(IF(ForbDraft!L5056&lt;&gt;"",ABS(ForbDraft!L5056),""),"")</f>
        <v/>
      </c>
      <c r="F5041" s="230" t="str">
        <f>IFERROR(IF(ForbDraft!K5056&lt;&gt;"",ForbDraft!K5056,""),"")</f>
        <v/>
      </c>
    </row>
    <row r="5042" spans="2:6" x14ac:dyDescent="0.2">
      <c r="B5042" s="229" t="str">
        <f>IFERROR(IF(ForbDraft!A5057&lt;&gt;"",ROW(ForbDraft!A5057),""),"")</f>
        <v/>
      </c>
      <c r="C5042" s="230" t="str">
        <f>IFERROR(IF(ForbDraft!A5057&lt;&gt;"",ForbDraft!A5057,""),"")</f>
        <v/>
      </c>
      <c r="D5042" s="230" t="str">
        <f t="shared" si="78"/>
        <v/>
      </c>
      <c r="E5042" s="230" t="str">
        <f>IFERROR(IF(ForbDraft!L5057&lt;&gt;"",ABS(ForbDraft!L5057),""),"")</f>
        <v/>
      </c>
      <c r="F5042" s="230" t="str">
        <f>IFERROR(IF(ForbDraft!K5057&lt;&gt;"",ForbDraft!K5057,""),"")</f>
        <v/>
      </c>
    </row>
    <row r="5043" spans="2:6" x14ac:dyDescent="0.2">
      <c r="B5043" s="229" t="str">
        <f>IFERROR(IF(ForbDraft!A5058&lt;&gt;"",ROW(ForbDraft!A5058),""),"")</f>
        <v/>
      </c>
      <c r="C5043" s="230" t="str">
        <f>IFERROR(IF(ForbDraft!A5058&lt;&gt;"",ForbDraft!A5058,""),"")</f>
        <v/>
      </c>
      <c r="D5043" s="230" t="str">
        <f t="shared" si="78"/>
        <v/>
      </c>
      <c r="E5043" s="230" t="str">
        <f>IFERROR(IF(ForbDraft!L5058&lt;&gt;"",ABS(ForbDraft!L5058),""),"")</f>
        <v/>
      </c>
      <c r="F5043" s="230" t="str">
        <f>IFERROR(IF(ForbDraft!K5058&lt;&gt;"",ForbDraft!K5058,""),"")</f>
        <v/>
      </c>
    </row>
    <row r="5044" spans="2:6" x14ac:dyDescent="0.2">
      <c r="B5044" s="229" t="str">
        <f>IFERROR(IF(ForbDraft!A5059&lt;&gt;"",ROW(ForbDraft!A5059),""),"")</f>
        <v/>
      </c>
      <c r="C5044" s="230" t="str">
        <f>IFERROR(IF(ForbDraft!A5059&lt;&gt;"",ForbDraft!A5059,""),"")</f>
        <v/>
      </c>
      <c r="D5044" s="230" t="str">
        <f t="shared" si="78"/>
        <v/>
      </c>
      <c r="E5044" s="230" t="str">
        <f>IFERROR(IF(ForbDraft!L5059&lt;&gt;"",ABS(ForbDraft!L5059),""),"")</f>
        <v/>
      </c>
      <c r="F5044" s="230" t="str">
        <f>IFERROR(IF(ForbDraft!K5059&lt;&gt;"",ForbDraft!K5059,""),"")</f>
        <v/>
      </c>
    </row>
    <row r="5045" spans="2:6" x14ac:dyDescent="0.2">
      <c r="B5045" s="229" t="str">
        <f>IFERROR(IF(ForbDraft!A5060&lt;&gt;"",ROW(ForbDraft!A5060),""),"")</f>
        <v/>
      </c>
      <c r="C5045" s="230" t="str">
        <f>IFERROR(IF(ForbDraft!A5060&lt;&gt;"",ForbDraft!A5060,""),"")</f>
        <v/>
      </c>
      <c r="D5045" s="230" t="str">
        <f t="shared" si="78"/>
        <v/>
      </c>
      <c r="E5045" s="230" t="str">
        <f>IFERROR(IF(ForbDraft!L5060&lt;&gt;"",ABS(ForbDraft!L5060),""),"")</f>
        <v/>
      </c>
      <c r="F5045" s="230" t="str">
        <f>IFERROR(IF(ForbDraft!K5060&lt;&gt;"",ForbDraft!K5060,""),"")</f>
        <v/>
      </c>
    </row>
    <row r="5046" spans="2:6" x14ac:dyDescent="0.2">
      <c r="B5046" s="229" t="str">
        <f>IFERROR(IF(ForbDraft!A5061&lt;&gt;"",ROW(ForbDraft!A5061),""),"")</f>
        <v/>
      </c>
      <c r="C5046" s="230" t="str">
        <f>IFERROR(IF(ForbDraft!A5061&lt;&gt;"",ForbDraft!A5061,""),"")</f>
        <v/>
      </c>
      <c r="D5046" s="230" t="str">
        <f t="shared" si="78"/>
        <v/>
      </c>
      <c r="E5046" s="230" t="str">
        <f>IFERROR(IF(ForbDraft!L5061&lt;&gt;"",ABS(ForbDraft!L5061),""),"")</f>
        <v/>
      </c>
      <c r="F5046" s="230" t="str">
        <f>IFERROR(IF(ForbDraft!K5061&lt;&gt;"",ForbDraft!K5061,""),"")</f>
        <v/>
      </c>
    </row>
    <row r="5047" spans="2:6" x14ac:dyDescent="0.2">
      <c r="B5047" s="229" t="str">
        <f>IFERROR(IF(ForbDraft!A5062&lt;&gt;"",ROW(ForbDraft!A5062),""),"")</f>
        <v/>
      </c>
      <c r="C5047" s="230" t="str">
        <f>IFERROR(IF(ForbDraft!A5062&lt;&gt;"",ForbDraft!A5062,""),"")</f>
        <v/>
      </c>
      <c r="D5047" s="230" t="str">
        <f t="shared" si="78"/>
        <v/>
      </c>
      <c r="E5047" s="230" t="str">
        <f>IFERROR(IF(ForbDraft!L5062&lt;&gt;"",ABS(ForbDraft!L5062),""),"")</f>
        <v/>
      </c>
      <c r="F5047" s="230" t="str">
        <f>IFERROR(IF(ForbDraft!K5062&lt;&gt;"",ForbDraft!K5062,""),"")</f>
        <v/>
      </c>
    </row>
    <row r="5048" spans="2:6" x14ac:dyDescent="0.2">
      <c r="B5048" s="229" t="str">
        <f>IFERROR(IF(ForbDraft!A5063&lt;&gt;"",ROW(ForbDraft!A5063),""),"")</f>
        <v/>
      </c>
      <c r="C5048" s="230" t="str">
        <f>IFERROR(IF(ForbDraft!A5063&lt;&gt;"",ForbDraft!A5063,""),"")</f>
        <v/>
      </c>
      <c r="D5048" s="230" t="str">
        <f t="shared" si="78"/>
        <v/>
      </c>
      <c r="E5048" s="230" t="str">
        <f>IFERROR(IF(ForbDraft!L5063&lt;&gt;"",ABS(ForbDraft!L5063),""),"")</f>
        <v/>
      </c>
      <c r="F5048" s="230" t="str">
        <f>IFERROR(IF(ForbDraft!K5063&lt;&gt;"",ForbDraft!K5063,""),"")</f>
        <v/>
      </c>
    </row>
    <row r="5049" spans="2:6" x14ac:dyDescent="0.2">
      <c r="B5049" s="229" t="str">
        <f>IFERROR(IF(ForbDraft!A5064&lt;&gt;"",ROW(ForbDraft!A5064),""),"")</f>
        <v/>
      </c>
      <c r="C5049" s="230" t="str">
        <f>IFERROR(IF(ForbDraft!A5064&lt;&gt;"",ForbDraft!A5064,""),"")</f>
        <v/>
      </c>
      <c r="D5049" s="230" t="str">
        <f t="shared" si="78"/>
        <v/>
      </c>
      <c r="E5049" s="230" t="str">
        <f>IFERROR(IF(ForbDraft!L5064&lt;&gt;"",ABS(ForbDraft!L5064),""),"")</f>
        <v/>
      </c>
      <c r="F5049" s="230" t="str">
        <f>IFERROR(IF(ForbDraft!K5064&lt;&gt;"",ForbDraft!K5064,""),"")</f>
        <v/>
      </c>
    </row>
    <row r="5050" spans="2:6" x14ac:dyDescent="0.2">
      <c r="B5050" s="229" t="str">
        <f>IFERROR(IF(ForbDraft!A5065&lt;&gt;"",ROW(ForbDraft!A5065),""),"")</f>
        <v/>
      </c>
      <c r="C5050" s="230" t="str">
        <f>IFERROR(IF(ForbDraft!A5065&lt;&gt;"",ForbDraft!A5065,""),"")</f>
        <v/>
      </c>
      <c r="D5050" s="230" t="str">
        <f t="shared" si="78"/>
        <v/>
      </c>
      <c r="E5050" s="230" t="str">
        <f>IFERROR(IF(ForbDraft!L5065&lt;&gt;"",ABS(ForbDraft!L5065),""),"")</f>
        <v/>
      </c>
      <c r="F5050" s="230" t="str">
        <f>IFERROR(IF(ForbDraft!K5065&lt;&gt;"",ForbDraft!K5065,""),"")</f>
        <v/>
      </c>
    </row>
    <row r="5051" spans="2:6" x14ac:dyDescent="0.2">
      <c r="B5051" s="229" t="str">
        <f>IFERROR(IF(ForbDraft!A5066&lt;&gt;"",ROW(ForbDraft!A5066),""),"")</f>
        <v/>
      </c>
      <c r="C5051" s="230" t="str">
        <f>IFERROR(IF(ForbDraft!A5066&lt;&gt;"",ForbDraft!A5066,""),"")</f>
        <v/>
      </c>
      <c r="D5051" s="230" t="str">
        <f t="shared" si="78"/>
        <v/>
      </c>
      <c r="E5051" s="230" t="str">
        <f>IFERROR(IF(ForbDraft!L5066&lt;&gt;"",ABS(ForbDraft!L5066),""),"")</f>
        <v/>
      </c>
      <c r="F5051" s="230" t="str">
        <f>IFERROR(IF(ForbDraft!K5066&lt;&gt;"",ForbDraft!K5066,""),"")</f>
        <v/>
      </c>
    </row>
    <row r="5052" spans="2:6" x14ac:dyDescent="0.2">
      <c r="B5052" s="229" t="str">
        <f>IFERROR(IF(ForbDraft!A5067&lt;&gt;"",ROW(ForbDraft!A5067),""),"")</f>
        <v/>
      </c>
      <c r="C5052" s="230" t="str">
        <f>IFERROR(IF(ForbDraft!A5067&lt;&gt;"",ForbDraft!A5067,""),"")</f>
        <v/>
      </c>
      <c r="D5052" s="230" t="str">
        <f t="shared" si="78"/>
        <v/>
      </c>
      <c r="E5052" s="230" t="str">
        <f>IFERROR(IF(ForbDraft!L5067&lt;&gt;"",ABS(ForbDraft!L5067),""),"")</f>
        <v/>
      </c>
      <c r="F5052" s="230" t="str">
        <f>IFERROR(IF(ForbDraft!K5067&lt;&gt;"",ForbDraft!K5067,""),"")</f>
        <v/>
      </c>
    </row>
    <row r="5053" spans="2:6" x14ac:dyDescent="0.2">
      <c r="B5053" s="229" t="str">
        <f>IFERROR(IF(ForbDraft!A5068&lt;&gt;"",ROW(ForbDraft!A5068),""),"")</f>
        <v/>
      </c>
      <c r="C5053" s="230" t="str">
        <f>IFERROR(IF(ForbDraft!A5068&lt;&gt;"",ForbDraft!A5068,""),"")</f>
        <v/>
      </c>
      <c r="D5053" s="230" t="str">
        <f t="shared" si="78"/>
        <v/>
      </c>
      <c r="E5053" s="230" t="str">
        <f>IFERROR(IF(ForbDraft!L5068&lt;&gt;"",ABS(ForbDraft!L5068),""),"")</f>
        <v/>
      </c>
      <c r="F5053" s="230" t="str">
        <f>IFERROR(IF(ForbDraft!K5068&lt;&gt;"",ForbDraft!K5068,""),"")</f>
        <v/>
      </c>
    </row>
    <row r="5054" spans="2:6" x14ac:dyDescent="0.2">
      <c r="B5054" s="229" t="str">
        <f>IFERROR(IF(ForbDraft!A5069&lt;&gt;"",ROW(ForbDraft!A5069),""),"")</f>
        <v/>
      </c>
      <c r="C5054" s="230" t="str">
        <f>IFERROR(IF(ForbDraft!A5069&lt;&gt;"",ForbDraft!A5069,""),"")</f>
        <v/>
      </c>
      <c r="D5054" s="230" t="str">
        <f t="shared" si="78"/>
        <v/>
      </c>
      <c r="E5054" s="230" t="str">
        <f>IFERROR(IF(ForbDraft!L5069&lt;&gt;"",ABS(ForbDraft!L5069),""),"")</f>
        <v/>
      </c>
      <c r="F5054" s="230" t="str">
        <f>IFERROR(IF(ForbDraft!K5069&lt;&gt;"",ForbDraft!K5069,""),"")</f>
        <v/>
      </c>
    </row>
    <row r="5055" spans="2:6" x14ac:dyDescent="0.2">
      <c r="B5055" s="229" t="str">
        <f>IFERROR(IF(ForbDraft!A5070&lt;&gt;"",ROW(ForbDraft!A5070),""),"")</f>
        <v/>
      </c>
      <c r="C5055" s="230" t="str">
        <f>IFERROR(IF(ForbDraft!A5070&lt;&gt;"",ForbDraft!A5070,""),"")</f>
        <v/>
      </c>
      <c r="D5055" s="230" t="str">
        <f t="shared" si="78"/>
        <v/>
      </c>
      <c r="E5055" s="230" t="str">
        <f>IFERROR(IF(ForbDraft!L5070&lt;&gt;"",ABS(ForbDraft!L5070),""),"")</f>
        <v/>
      </c>
      <c r="F5055" s="230" t="str">
        <f>IFERROR(IF(ForbDraft!K5070&lt;&gt;"",ForbDraft!K5070,""),"")</f>
        <v/>
      </c>
    </row>
    <row r="5056" spans="2:6" x14ac:dyDescent="0.2">
      <c r="B5056" s="229" t="str">
        <f>IFERROR(IF(ForbDraft!A5071&lt;&gt;"",ROW(ForbDraft!A5071),""),"")</f>
        <v/>
      </c>
      <c r="C5056" s="230" t="str">
        <f>IFERROR(IF(ForbDraft!A5071&lt;&gt;"",ForbDraft!A5071,""),"")</f>
        <v/>
      </c>
      <c r="D5056" s="230" t="str">
        <f t="shared" si="78"/>
        <v/>
      </c>
      <c r="E5056" s="230" t="str">
        <f>IFERROR(IF(ForbDraft!L5071&lt;&gt;"",ABS(ForbDraft!L5071),""),"")</f>
        <v/>
      </c>
      <c r="F5056" s="230" t="str">
        <f>IFERROR(IF(ForbDraft!K5071&lt;&gt;"",ForbDraft!K5071,""),"")</f>
        <v/>
      </c>
    </row>
    <row r="5057" spans="2:6" x14ac:dyDescent="0.2">
      <c r="B5057" s="229" t="str">
        <f>IFERROR(IF(ForbDraft!A5072&lt;&gt;"",ROW(ForbDraft!A5072),""),"")</f>
        <v/>
      </c>
      <c r="C5057" s="230" t="str">
        <f>IFERROR(IF(ForbDraft!A5072&lt;&gt;"",ForbDraft!A5072,""),"")</f>
        <v/>
      </c>
      <c r="D5057" s="230" t="str">
        <f t="shared" si="78"/>
        <v/>
      </c>
      <c r="E5057" s="230" t="str">
        <f>IFERROR(IF(ForbDraft!L5072&lt;&gt;"",ABS(ForbDraft!L5072),""),"")</f>
        <v/>
      </c>
      <c r="F5057" s="230" t="str">
        <f>IFERROR(IF(ForbDraft!K5072&lt;&gt;"",ForbDraft!K5072,""),"")</f>
        <v/>
      </c>
    </row>
    <row r="5058" spans="2:6" x14ac:dyDescent="0.2">
      <c r="B5058" s="229" t="str">
        <f>IFERROR(IF(ForbDraft!A5073&lt;&gt;"",ROW(ForbDraft!A5073),""),"")</f>
        <v/>
      </c>
      <c r="C5058" s="230" t="str">
        <f>IFERROR(IF(ForbDraft!A5073&lt;&gt;"",ForbDraft!A5073,""),"")</f>
        <v/>
      </c>
      <c r="D5058" s="230" t="str">
        <f t="shared" si="78"/>
        <v/>
      </c>
      <c r="E5058" s="230" t="str">
        <f>IFERROR(IF(ForbDraft!L5073&lt;&gt;"",ABS(ForbDraft!L5073),""),"")</f>
        <v/>
      </c>
      <c r="F5058" s="230" t="str">
        <f>IFERROR(IF(ForbDraft!K5073&lt;&gt;"",ForbDraft!K5073,""),"")</f>
        <v/>
      </c>
    </row>
    <row r="5059" spans="2:6" x14ac:dyDescent="0.2">
      <c r="B5059" s="229" t="str">
        <f>IFERROR(IF(ForbDraft!A5074&lt;&gt;"",ROW(ForbDraft!A5074),""),"")</f>
        <v/>
      </c>
      <c r="C5059" s="230" t="str">
        <f>IFERROR(IF(ForbDraft!A5074&lt;&gt;"",ForbDraft!A5074,""),"")</f>
        <v/>
      </c>
      <c r="D5059" s="230" t="str">
        <f t="shared" ref="D5059:D5122" si="79">IF(F5059="pH לבדיקת גבול","pH",F5059)</f>
        <v/>
      </c>
      <c r="E5059" s="230" t="str">
        <f>IFERROR(IF(ForbDraft!L5074&lt;&gt;"",ABS(ForbDraft!L5074),""),"")</f>
        <v/>
      </c>
      <c r="F5059" s="230" t="str">
        <f>IFERROR(IF(ForbDraft!K5074&lt;&gt;"",ForbDraft!K5074,""),"")</f>
        <v/>
      </c>
    </row>
    <row r="5060" spans="2:6" x14ac:dyDescent="0.2">
      <c r="B5060" s="229" t="str">
        <f>IFERROR(IF(ForbDraft!A5075&lt;&gt;"",ROW(ForbDraft!A5075),""),"")</f>
        <v/>
      </c>
      <c r="C5060" s="230" t="str">
        <f>IFERROR(IF(ForbDraft!A5075&lt;&gt;"",ForbDraft!A5075,""),"")</f>
        <v/>
      </c>
      <c r="D5060" s="230" t="str">
        <f t="shared" si="79"/>
        <v/>
      </c>
      <c r="E5060" s="230" t="str">
        <f>IFERROR(IF(ForbDraft!L5075&lt;&gt;"",ABS(ForbDraft!L5075),""),"")</f>
        <v/>
      </c>
      <c r="F5060" s="230" t="str">
        <f>IFERROR(IF(ForbDraft!K5075&lt;&gt;"",ForbDraft!K5075,""),"")</f>
        <v/>
      </c>
    </row>
    <row r="5061" spans="2:6" x14ac:dyDescent="0.2">
      <c r="B5061" s="229" t="str">
        <f>IFERROR(IF(ForbDraft!A5076&lt;&gt;"",ROW(ForbDraft!A5076),""),"")</f>
        <v/>
      </c>
      <c r="C5061" s="230" t="str">
        <f>IFERROR(IF(ForbDraft!A5076&lt;&gt;"",ForbDraft!A5076,""),"")</f>
        <v/>
      </c>
      <c r="D5061" s="230" t="str">
        <f t="shared" si="79"/>
        <v/>
      </c>
      <c r="E5061" s="230" t="str">
        <f>IFERROR(IF(ForbDraft!L5076&lt;&gt;"",ABS(ForbDraft!L5076),""),"")</f>
        <v/>
      </c>
      <c r="F5061" s="230" t="str">
        <f>IFERROR(IF(ForbDraft!K5076&lt;&gt;"",ForbDraft!K5076,""),"")</f>
        <v/>
      </c>
    </row>
    <row r="5062" spans="2:6" x14ac:dyDescent="0.2">
      <c r="B5062" s="229" t="str">
        <f>IFERROR(IF(ForbDraft!A5077&lt;&gt;"",ROW(ForbDraft!A5077),""),"")</f>
        <v/>
      </c>
      <c r="C5062" s="230" t="str">
        <f>IFERROR(IF(ForbDraft!A5077&lt;&gt;"",ForbDraft!A5077,""),"")</f>
        <v/>
      </c>
      <c r="D5062" s="230" t="str">
        <f t="shared" si="79"/>
        <v/>
      </c>
      <c r="E5062" s="230" t="str">
        <f>IFERROR(IF(ForbDraft!L5077&lt;&gt;"",ABS(ForbDraft!L5077),""),"")</f>
        <v/>
      </c>
      <c r="F5062" s="230" t="str">
        <f>IFERROR(IF(ForbDraft!K5077&lt;&gt;"",ForbDraft!K5077,""),"")</f>
        <v/>
      </c>
    </row>
    <row r="5063" spans="2:6" x14ac:dyDescent="0.2">
      <c r="B5063" s="229" t="str">
        <f>IFERROR(IF(ForbDraft!A5078&lt;&gt;"",ROW(ForbDraft!A5078),""),"")</f>
        <v/>
      </c>
      <c r="C5063" s="230" t="str">
        <f>IFERROR(IF(ForbDraft!A5078&lt;&gt;"",ForbDraft!A5078,""),"")</f>
        <v/>
      </c>
      <c r="D5063" s="230" t="str">
        <f t="shared" si="79"/>
        <v/>
      </c>
      <c r="E5063" s="230" t="str">
        <f>IFERROR(IF(ForbDraft!L5078&lt;&gt;"",ABS(ForbDraft!L5078),""),"")</f>
        <v/>
      </c>
      <c r="F5063" s="230" t="str">
        <f>IFERROR(IF(ForbDraft!K5078&lt;&gt;"",ForbDraft!K5078,""),"")</f>
        <v/>
      </c>
    </row>
    <row r="5064" spans="2:6" x14ac:dyDescent="0.2">
      <c r="B5064" s="229" t="str">
        <f>IFERROR(IF(ForbDraft!A5079&lt;&gt;"",ROW(ForbDraft!A5079),""),"")</f>
        <v/>
      </c>
      <c r="C5064" s="230" t="str">
        <f>IFERROR(IF(ForbDraft!A5079&lt;&gt;"",ForbDraft!A5079,""),"")</f>
        <v/>
      </c>
      <c r="D5064" s="230" t="str">
        <f t="shared" si="79"/>
        <v/>
      </c>
      <c r="E5064" s="230" t="str">
        <f>IFERROR(IF(ForbDraft!L5079&lt;&gt;"",ABS(ForbDraft!L5079),""),"")</f>
        <v/>
      </c>
      <c r="F5064" s="230" t="str">
        <f>IFERROR(IF(ForbDraft!K5079&lt;&gt;"",ForbDraft!K5079,""),"")</f>
        <v/>
      </c>
    </row>
    <row r="5065" spans="2:6" x14ac:dyDescent="0.2">
      <c r="B5065" s="229" t="str">
        <f>IFERROR(IF(ForbDraft!A5080&lt;&gt;"",ROW(ForbDraft!A5080),""),"")</f>
        <v/>
      </c>
      <c r="C5065" s="230" t="str">
        <f>IFERROR(IF(ForbDraft!A5080&lt;&gt;"",ForbDraft!A5080,""),"")</f>
        <v/>
      </c>
      <c r="D5065" s="230" t="str">
        <f t="shared" si="79"/>
        <v/>
      </c>
      <c r="E5065" s="230" t="str">
        <f>IFERROR(IF(ForbDraft!L5080&lt;&gt;"",ABS(ForbDraft!L5080),""),"")</f>
        <v/>
      </c>
      <c r="F5065" s="230" t="str">
        <f>IFERROR(IF(ForbDraft!K5080&lt;&gt;"",ForbDraft!K5080,""),"")</f>
        <v/>
      </c>
    </row>
    <row r="5066" spans="2:6" x14ac:dyDescent="0.2">
      <c r="B5066" s="229" t="str">
        <f>IFERROR(IF(ForbDraft!A5081&lt;&gt;"",ROW(ForbDraft!A5081),""),"")</f>
        <v/>
      </c>
      <c r="C5066" s="230" t="str">
        <f>IFERROR(IF(ForbDraft!A5081&lt;&gt;"",ForbDraft!A5081,""),"")</f>
        <v/>
      </c>
      <c r="D5066" s="230" t="str">
        <f t="shared" si="79"/>
        <v/>
      </c>
      <c r="E5066" s="230" t="str">
        <f>IFERROR(IF(ForbDraft!L5081&lt;&gt;"",ABS(ForbDraft!L5081),""),"")</f>
        <v/>
      </c>
      <c r="F5066" s="230" t="str">
        <f>IFERROR(IF(ForbDraft!K5081&lt;&gt;"",ForbDraft!K5081,""),"")</f>
        <v/>
      </c>
    </row>
    <row r="5067" spans="2:6" x14ac:dyDescent="0.2">
      <c r="B5067" s="229" t="str">
        <f>IFERROR(IF(ForbDraft!A5082&lt;&gt;"",ROW(ForbDraft!A5082),""),"")</f>
        <v/>
      </c>
      <c r="C5067" s="230" t="str">
        <f>IFERROR(IF(ForbDraft!A5082&lt;&gt;"",ForbDraft!A5082,""),"")</f>
        <v/>
      </c>
      <c r="D5067" s="230" t="str">
        <f t="shared" si="79"/>
        <v/>
      </c>
      <c r="E5067" s="230" t="str">
        <f>IFERROR(IF(ForbDraft!L5082&lt;&gt;"",ABS(ForbDraft!L5082),""),"")</f>
        <v/>
      </c>
      <c r="F5067" s="230" t="str">
        <f>IFERROR(IF(ForbDraft!K5082&lt;&gt;"",ForbDraft!K5082,""),"")</f>
        <v/>
      </c>
    </row>
    <row r="5068" spans="2:6" x14ac:dyDescent="0.2">
      <c r="B5068" s="229" t="str">
        <f>IFERROR(IF(ForbDraft!A5083&lt;&gt;"",ROW(ForbDraft!A5083),""),"")</f>
        <v/>
      </c>
      <c r="C5068" s="230" t="str">
        <f>IFERROR(IF(ForbDraft!A5083&lt;&gt;"",ForbDraft!A5083,""),"")</f>
        <v/>
      </c>
      <c r="D5068" s="230" t="str">
        <f t="shared" si="79"/>
        <v/>
      </c>
      <c r="E5068" s="230" t="str">
        <f>IFERROR(IF(ForbDraft!L5083&lt;&gt;"",ABS(ForbDraft!L5083),""),"")</f>
        <v/>
      </c>
      <c r="F5068" s="230" t="str">
        <f>IFERROR(IF(ForbDraft!K5083&lt;&gt;"",ForbDraft!K5083,""),"")</f>
        <v/>
      </c>
    </row>
    <row r="5069" spans="2:6" x14ac:dyDescent="0.2">
      <c r="B5069" s="229" t="str">
        <f>IFERROR(IF(ForbDraft!A5084&lt;&gt;"",ROW(ForbDraft!A5084),""),"")</f>
        <v/>
      </c>
      <c r="C5069" s="230" t="str">
        <f>IFERROR(IF(ForbDraft!A5084&lt;&gt;"",ForbDraft!A5084,""),"")</f>
        <v/>
      </c>
      <c r="D5069" s="230" t="str">
        <f t="shared" si="79"/>
        <v/>
      </c>
      <c r="E5069" s="230" t="str">
        <f>IFERROR(IF(ForbDraft!L5084&lt;&gt;"",ABS(ForbDraft!L5084),""),"")</f>
        <v/>
      </c>
      <c r="F5069" s="230" t="str">
        <f>IFERROR(IF(ForbDraft!K5084&lt;&gt;"",ForbDraft!K5084,""),"")</f>
        <v/>
      </c>
    </row>
    <row r="5070" spans="2:6" x14ac:dyDescent="0.2">
      <c r="B5070" s="229" t="str">
        <f>IFERROR(IF(ForbDraft!A5085&lt;&gt;"",ROW(ForbDraft!A5085),""),"")</f>
        <v/>
      </c>
      <c r="C5070" s="230" t="str">
        <f>IFERROR(IF(ForbDraft!A5085&lt;&gt;"",ForbDraft!A5085,""),"")</f>
        <v/>
      </c>
      <c r="D5070" s="230" t="str">
        <f t="shared" si="79"/>
        <v/>
      </c>
      <c r="E5070" s="230" t="str">
        <f>IFERROR(IF(ForbDraft!L5085&lt;&gt;"",ABS(ForbDraft!L5085),""),"")</f>
        <v/>
      </c>
      <c r="F5070" s="230" t="str">
        <f>IFERROR(IF(ForbDraft!K5085&lt;&gt;"",ForbDraft!K5085,""),"")</f>
        <v/>
      </c>
    </row>
    <row r="5071" spans="2:6" x14ac:dyDescent="0.2">
      <c r="B5071" s="229" t="str">
        <f>IFERROR(IF(ForbDraft!A5086&lt;&gt;"",ROW(ForbDraft!A5086),""),"")</f>
        <v/>
      </c>
      <c r="C5071" s="230" t="str">
        <f>IFERROR(IF(ForbDraft!A5086&lt;&gt;"",ForbDraft!A5086,""),"")</f>
        <v/>
      </c>
      <c r="D5071" s="230" t="str">
        <f t="shared" si="79"/>
        <v/>
      </c>
      <c r="E5071" s="230" t="str">
        <f>IFERROR(IF(ForbDraft!L5086&lt;&gt;"",ABS(ForbDraft!L5086),""),"")</f>
        <v/>
      </c>
      <c r="F5071" s="230" t="str">
        <f>IFERROR(IF(ForbDraft!K5086&lt;&gt;"",ForbDraft!K5086,""),"")</f>
        <v/>
      </c>
    </row>
    <row r="5072" spans="2:6" x14ac:dyDescent="0.2">
      <c r="B5072" s="229" t="str">
        <f>IFERROR(IF(ForbDraft!A5087&lt;&gt;"",ROW(ForbDraft!A5087),""),"")</f>
        <v/>
      </c>
      <c r="C5072" s="230" t="str">
        <f>IFERROR(IF(ForbDraft!A5087&lt;&gt;"",ForbDraft!A5087,""),"")</f>
        <v/>
      </c>
      <c r="D5072" s="230" t="str">
        <f t="shared" si="79"/>
        <v/>
      </c>
      <c r="E5072" s="230" t="str">
        <f>IFERROR(IF(ForbDraft!L5087&lt;&gt;"",ABS(ForbDraft!L5087),""),"")</f>
        <v/>
      </c>
      <c r="F5072" s="230" t="str">
        <f>IFERROR(IF(ForbDraft!K5087&lt;&gt;"",ForbDraft!K5087,""),"")</f>
        <v/>
      </c>
    </row>
    <row r="5073" spans="2:6" x14ac:dyDescent="0.2">
      <c r="B5073" s="229" t="str">
        <f>IFERROR(IF(ForbDraft!A5088&lt;&gt;"",ROW(ForbDraft!A5088),""),"")</f>
        <v/>
      </c>
      <c r="C5073" s="230" t="str">
        <f>IFERROR(IF(ForbDraft!A5088&lt;&gt;"",ForbDraft!A5088,""),"")</f>
        <v/>
      </c>
      <c r="D5073" s="230" t="str">
        <f t="shared" si="79"/>
        <v/>
      </c>
      <c r="E5073" s="230" t="str">
        <f>IFERROR(IF(ForbDraft!L5088&lt;&gt;"",ABS(ForbDraft!L5088),""),"")</f>
        <v/>
      </c>
      <c r="F5073" s="230" t="str">
        <f>IFERROR(IF(ForbDraft!K5088&lt;&gt;"",ForbDraft!K5088,""),"")</f>
        <v/>
      </c>
    </row>
    <row r="5074" spans="2:6" x14ac:dyDescent="0.2">
      <c r="B5074" s="229" t="str">
        <f>IFERROR(IF(ForbDraft!A5089&lt;&gt;"",ROW(ForbDraft!A5089),""),"")</f>
        <v/>
      </c>
      <c r="C5074" s="230" t="str">
        <f>IFERROR(IF(ForbDraft!A5089&lt;&gt;"",ForbDraft!A5089,""),"")</f>
        <v/>
      </c>
      <c r="D5074" s="230" t="str">
        <f t="shared" si="79"/>
        <v/>
      </c>
      <c r="E5074" s="230" t="str">
        <f>IFERROR(IF(ForbDraft!L5089&lt;&gt;"",ABS(ForbDraft!L5089),""),"")</f>
        <v/>
      </c>
      <c r="F5074" s="230" t="str">
        <f>IFERROR(IF(ForbDraft!K5089&lt;&gt;"",ForbDraft!K5089,""),"")</f>
        <v/>
      </c>
    </row>
    <row r="5075" spans="2:6" x14ac:dyDescent="0.2">
      <c r="B5075" s="229" t="str">
        <f>IFERROR(IF(ForbDraft!A5090&lt;&gt;"",ROW(ForbDraft!A5090),""),"")</f>
        <v/>
      </c>
      <c r="C5075" s="230" t="str">
        <f>IFERROR(IF(ForbDraft!A5090&lt;&gt;"",ForbDraft!A5090,""),"")</f>
        <v/>
      </c>
      <c r="D5075" s="230" t="str">
        <f t="shared" si="79"/>
        <v/>
      </c>
      <c r="E5075" s="230" t="str">
        <f>IFERROR(IF(ForbDraft!L5090&lt;&gt;"",ABS(ForbDraft!L5090),""),"")</f>
        <v/>
      </c>
      <c r="F5075" s="230" t="str">
        <f>IFERROR(IF(ForbDraft!K5090&lt;&gt;"",ForbDraft!K5090,""),"")</f>
        <v/>
      </c>
    </row>
    <row r="5076" spans="2:6" x14ac:dyDescent="0.2">
      <c r="B5076" s="229" t="str">
        <f>IFERROR(IF(ForbDraft!A5091&lt;&gt;"",ROW(ForbDraft!A5091),""),"")</f>
        <v/>
      </c>
      <c r="C5076" s="230" t="str">
        <f>IFERROR(IF(ForbDraft!A5091&lt;&gt;"",ForbDraft!A5091,""),"")</f>
        <v/>
      </c>
      <c r="D5076" s="230" t="str">
        <f t="shared" si="79"/>
        <v/>
      </c>
      <c r="E5076" s="230" t="str">
        <f>IFERROR(IF(ForbDraft!L5091&lt;&gt;"",ABS(ForbDraft!L5091),""),"")</f>
        <v/>
      </c>
      <c r="F5076" s="230" t="str">
        <f>IFERROR(IF(ForbDraft!K5091&lt;&gt;"",ForbDraft!K5091,""),"")</f>
        <v/>
      </c>
    </row>
    <row r="5077" spans="2:6" x14ac:dyDescent="0.2">
      <c r="B5077" s="229" t="str">
        <f>IFERROR(IF(ForbDraft!A5092&lt;&gt;"",ROW(ForbDraft!A5092),""),"")</f>
        <v/>
      </c>
      <c r="C5077" s="230" t="str">
        <f>IFERROR(IF(ForbDraft!A5092&lt;&gt;"",ForbDraft!A5092,""),"")</f>
        <v/>
      </c>
      <c r="D5077" s="230" t="str">
        <f t="shared" si="79"/>
        <v/>
      </c>
      <c r="E5077" s="230" t="str">
        <f>IFERROR(IF(ForbDraft!L5092&lt;&gt;"",ABS(ForbDraft!L5092),""),"")</f>
        <v/>
      </c>
      <c r="F5077" s="230" t="str">
        <f>IFERROR(IF(ForbDraft!K5092&lt;&gt;"",ForbDraft!K5092,""),"")</f>
        <v/>
      </c>
    </row>
    <row r="5078" spans="2:6" x14ac:dyDescent="0.2">
      <c r="B5078" s="229" t="str">
        <f>IFERROR(IF(ForbDraft!A5093&lt;&gt;"",ROW(ForbDraft!A5093),""),"")</f>
        <v/>
      </c>
      <c r="C5078" s="230" t="str">
        <f>IFERROR(IF(ForbDraft!A5093&lt;&gt;"",ForbDraft!A5093,""),"")</f>
        <v/>
      </c>
      <c r="D5078" s="230" t="str">
        <f t="shared" si="79"/>
        <v/>
      </c>
      <c r="E5078" s="230" t="str">
        <f>IFERROR(IF(ForbDraft!L5093&lt;&gt;"",ABS(ForbDraft!L5093),""),"")</f>
        <v/>
      </c>
      <c r="F5078" s="230" t="str">
        <f>IFERROR(IF(ForbDraft!K5093&lt;&gt;"",ForbDraft!K5093,""),"")</f>
        <v/>
      </c>
    </row>
    <row r="5079" spans="2:6" x14ac:dyDescent="0.2">
      <c r="B5079" s="229" t="str">
        <f>IFERROR(IF(ForbDraft!A5094&lt;&gt;"",ROW(ForbDraft!A5094),""),"")</f>
        <v/>
      </c>
      <c r="C5079" s="230" t="str">
        <f>IFERROR(IF(ForbDraft!A5094&lt;&gt;"",ForbDraft!A5094,""),"")</f>
        <v/>
      </c>
      <c r="D5079" s="230" t="str">
        <f t="shared" si="79"/>
        <v/>
      </c>
      <c r="E5079" s="230" t="str">
        <f>IFERROR(IF(ForbDraft!L5094&lt;&gt;"",ABS(ForbDraft!L5094),""),"")</f>
        <v/>
      </c>
      <c r="F5079" s="230" t="str">
        <f>IFERROR(IF(ForbDraft!K5094&lt;&gt;"",ForbDraft!K5094,""),"")</f>
        <v/>
      </c>
    </row>
    <row r="5080" spans="2:6" x14ac:dyDescent="0.2">
      <c r="B5080" s="229" t="str">
        <f>IFERROR(IF(ForbDraft!A5095&lt;&gt;"",ROW(ForbDraft!A5095),""),"")</f>
        <v/>
      </c>
      <c r="C5080" s="230" t="str">
        <f>IFERROR(IF(ForbDraft!A5095&lt;&gt;"",ForbDraft!A5095,""),"")</f>
        <v/>
      </c>
      <c r="D5080" s="230" t="str">
        <f t="shared" si="79"/>
        <v/>
      </c>
      <c r="E5080" s="230" t="str">
        <f>IFERROR(IF(ForbDraft!L5095&lt;&gt;"",ABS(ForbDraft!L5095),""),"")</f>
        <v/>
      </c>
      <c r="F5080" s="230" t="str">
        <f>IFERROR(IF(ForbDraft!K5095&lt;&gt;"",ForbDraft!K5095,""),"")</f>
        <v/>
      </c>
    </row>
    <row r="5081" spans="2:6" x14ac:dyDescent="0.2">
      <c r="B5081" s="229" t="str">
        <f>IFERROR(IF(ForbDraft!A5096&lt;&gt;"",ROW(ForbDraft!A5096),""),"")</f>
        <v/>
      </c>
      <c r="C5081" s="230" t="str">
        <f>IFERROR(IF(ForbDraft!A5096&lt;&gt;"",ForbDraft!A5096,""),"")</f>
        <v/>
      </c>
      <c r="D5081" s="230" t="str">
        <f t="shared" si="79"/>
        <v/>
      </c>
      <c r="E5081" s="230" t="str">
        <f>IFERROR(IF(ForbDraft!L5096&lt;&gt;"",ABS(ForbDraft!L5096),""),"")</f>
        <v/>
      </c>
      <c r="F5081" s="230" t="str">
        <f>IFERROR(IF(ForbDraft!K5096&lt;&gt;"",ForbDraft!K5096,""),"")</f>
        <v/>
      </c>
    </row>
    <row r="5082" spans="2:6" x14ac:dyDescent="0.2">
      <c r="B5082" s="229" t="str">
        <f>IFERROR(IF(ForbDraft!A5097&lt;&gt;"",ROW(ForbDraft!A5097),""),"")</f>
        <v/>
      </c>
      <c r="C5082" s="230" t="str">
        <f>IFERROR(IF(ForbDraft!A5097&lt;&gt;"",ForbDraft!A5097,""),"")</f>
        <v/>
      </c>
      <c r="D5082" s="230" t="str">
        <f t="shared" si="79"/>
        <v/>
      </c>
      <c r="E5082" s="230" t="str">
        <f>IFERROR(IF(ForbDraft!L5097&lt;&gt;"",ABS(ForbDraft!L5097),""),"")</f>
        <v/>
      </c>
      <c r="F5082" s="230" t="str">
        <f>IFERROR(IF(ForbDraft!K5097&lt;&gt;"",ForbDraft!K5097,""),"")</f>
        <v/>
      </c>
    </row>
    <row r="5083" spans="2:6" x14ac:dyDescent="0.2">
      <c r="B5083" s="229" t="str">
        <f>IFERROR(IF(ForbDraft!A5098&lt;&gt;"",ROW(ForbDraft!A5098),""),"")</f>
        <v/>
      </c>
      <c r="C5083" s="230" t="str">
        <f>IFERROR(IF(ForbDraft!A5098&lt;&gt;"",ForbDraft!A5098,""),"")</f>
        <v/>
      </c>
      <c r="D5083" s="230" t="str">
        <f t="shared" si="79"/>
        <v/>
      </c>
      <c r="E5083" s="230" t="str">
        <f>IFERROR(IF(ForbDraft!L5098&lt;&gt;"",ABS(ForbDraft!L5098),""),"")</f>
        <v/>
      </c>
      <c r="F5083" s="230" t="str">
        <f>IFERROR(IF(ForbDraft!K5098&lt;&gt;"",ForbDraft!K5098,""),"")</f>
        <v/>
      </c>
    </row>
    <row r="5084" spans="2:6" x14ac:dyDescent="0.2">
      <c r="B5084" s="229" t="str">
        <f>IFERROR(IF(ForbDraft!A5099&lt;&gt;"",ROW(ForbDraft!A5099),""),"")</f>
        <v/>
      </c>
      <c r="C5084" s="230" t="str">
        <f>IFERROR(IF(ForbDraft!A5099&lt;&gt;"",ForbDraft!A5099,""),"")</f>
        <v/>
      </c>
      <c r="D5084" s="230" t="str">
        <f t="shared" si="79"/>
        <v/>
      </c>
      <c r="E5084" s="230" t="str">
        <f>IFERROR(IF(ForbDraft!L5099&lt;&gt;"",ABS(ForbDraft!L5099),""),"")</f>
        <v/>
      </c>
      <c r="F5084" s="230" t="str">
        <f>IFERROR(IF(ForbDraft!K5099&lt;&gt;"",ForbDraft!K5099,""),"")</f>
        <v/>
      </c>
    </row>
    <row r="5085" spans="2:6" x14ac:dyDescent="0.2">
      <c r="B5085" s="229" t="str">
        <f>IFERROR(IF(ForbDraft!A5100&lt;&gt;"",ROW(ForbDraft!A5100),""),"")</f>
        <v/>
      </c>
      <c r="C5085" s="230" t="str">
        <f>IFERROR(IF(ForbDraft!A5100&lt;&gt;"",ForbDraft!A5100,""),"")</f>
        <v/>
      </c>
      <c r="D5085" s="230" t="str">
        <f t="shared" si="79"/>
        <v/>
      </c>
      <c r="E5085" s="230" t="str">
        <f>IFERROR(IF(ForbDraft!L5100&lt;&gt;"",ABS(ForbDraft!L5100),""),"")</f>
        <v/>
      </c>
      <c r="F5085" s="230" t="str">
        <f>IFERROR(IF(ForbDraft!K5100&lt;&gt;"",ForbDraft!K5100,""),"")</f>
        <v/>
      </c>
    </row>
    <row r="5086" spans="2:6" x14ac:dyDescent="0.2">
      <c r="B5086" s="229" t="str">
        <f>IFERROR(IF(ForbDraft!A5101&lt;&gt;"",ROW(ForbDraft!A5101),""),"")</f>
        <v/>
      </c>
      <c r="C5086" s="230" t="str">
        <f>IFERROR(IF(ForbDraft!A5101&lt;&gt;"",ForbDraft!A5101,""),"")</f>
        <v/>
      </c>
      <c r="D5086" s="230" t="str">
        <f t="shared" si="79"/>
        <v/>
      </c>
      <c r="E5086" s="230" t="str">
        <f>IFERROR(IF(ForbDraft!L5101&lt;&gt;"",ABS(ForbDraft!L5101),""),"")</f>
        <v/>
      </c>
      <c r="F5086" s="230" t="str">
        <f>IFERROR(IF(ForbDraft!K5101&lt;&gt;"",ForbDraft!K5101,""),"")</f>
        <v/>
      </c>
    </row>
    <row r="5087" spans="2:6" x14ac:dyDescent="0.2">
      <c r="B5087" s="229" t="str">
        <f>IFERROR(IF(ForbDraft!A5102&lt;&gt;"",ROW(ForbDraft!A5102),""),"")</f>
        <v/>
      </c>
      <c r="C5087" s="230" t="str">
        <f>IFERROR(IF(ForbDraft!A5102&lt;&gt;"",ForbDraft!A5102,""),"")</f>
        <v/>
      </c>
      <c r="D5087" s="230" t="str">
        <f t="shared" si="79"/>
        <v/>
      </c>
      <c r="E5087" s="230" t="str">
        <f>IFERROR(IF(ForbDraft!L5102&lt;&gt;"",ABS(ForbDraft!L5102),""),"")</f>
        <v/>
      </c>
      <c r="F5087" s="230" t="str">
        <f>IFERROR(IF(ForbDraft!K5102&lt;&gt;"",ForbDraft!K5102,""),"")</f>
        <v/>
      </c>
    </row>
    <row r="5088" spans="2:6" x14ac:dyDescent="0.2">
      <c r="B5088" s="229" t="str">
        <f>IFERROR(IF(ForbDraft!A5103&lt;&gt;"",ROW(ForbDraft!A5103),""),"")</f>
        <v/>
      </c>
      <c r="C5088" s="230" t="str">
        <f>IFERROR(IF(ForbDraft!A5103&lt;&gt;"",ForbDraft!A5103,""),"")</f>
        <v/>
      </c>
      <c r="D5088" s="230" t="str">
        <f t="shared" si="79"/>
        <v/>
      </c>
      <c r="E5088" s="230" t="str">
        <f>IFERROR(IF(ForbDraft!L5103&lt;&gt;"",ABS(ForbDraft!L5103),""),"")</f>
        <v/>
      </c>
      <c r="F5088" s="230" t="str">
        <f>IFERROR(IF(ForbDraft!K5103&lt;&gt;"",ForbDraft!K5103,""),"")</f>
        <v/>
      </c>
    </row>
    <row r="5089" spans="2:6" x14ac:dyDescent="0.2">
      <c r="B5089" s="229" t="str">
        <f>IFERROR(IF(ForbDraft!A5104&lt;&gt;"",ROW(ForbDraft!A5104),""),"")</f>
        <v/>
      </c>
      <c r="C5089" s="230" t="str">
        <f>IFERROR(IF(ForbDraft!A5104&lt;&gt;"",ForbDraft!A5104,""),"")</f>
        <v/>
      </c>
      <c r="D5089" s="230" t="str">
        <f t="shared" si="79"/>
        <v/>
      </c>
      <c r="E5089" s="230" t="str">
        <f>IFERROR(IF(ForbDraft!L5104&lt;&gt;"",ABS(ForbDraft!L5104),""),"")</f>
        <v/>
      </c>
      <c r="F5089" s="230" t="str">
        <f>IFERROR(IF(ForbDraft!K5104&lt;&gt;"",ForbDraft!K5104,""),"")</f>
        <v/>
      </c>
    </row>
    <row r="5090" spans="2:6" x14ac:dyDescent="0.2">
      <c r="B5090" s="229" t="str">
        <f>IFERROR(IF(ForbDraft!A5105&lt;&gt;"",ROW(ForbDraft!A5105),""),"")</f>
        <v/>
      </c>
      <c r="C5090" s="230" t="str">
        <f>IFERROR(IF(ForbDraft!A5105&lt;&gt;"",ForbDraft!A5105,""),"")</f>
        <v/>
      </c>
      <c r="D5090" s="230" t="str">
        <f t="shared" si="79"/>
        <v/>
      </c>
      <c r="E5090" s="230" t="str">
        <f>IFERROR(IF(ForbDraft!L5105&lt;&gt;"",ABS(ForbDraft!L5105),""),"")</f>
        <v/>
      </c>
      <c r="F5090" s="230" t="str">
        <f>IFERROR(IF(ForbDraft!K5105&lt;&gt;"",ForbDraft!K5105,""),"")</f>
        <v/>
      </c>
    </row>
    <row r="5091" spans="2:6" x14ac:dyDescent="0.2">
      <c r="B5091" s="229" t="str">
        <f>IFERROR(IF(ForbDraft!A5106&lt;&gt;"",ROW(ForbDraft!A5106),""),"")</f>
        <v/>
      </c>
      <c r="C5091" s="230" t="str">
        <f>IFERROR(IF(ForbDraft!A5106&lt;&gt;"",ForbDraft!A5106,""),"")</f>
        <v/>
      </c>
      <c r="D5091" s="230" t="str">
        <f t="shared" si="79"/>
        <v/>
      </c>
      <c r="E5091" s="230" t="str">
        <f>IFERROR(IF(ForbDraft!L5106&lt;&gt;"",ABS(ForbDraft!L5106),""),"")</f>
        <v/>
      </c>
      <c r="F5091" s="230" t="str">
        <f>IFERROR(IF(ForbDraft!K5106&lt;&gt;"",ForbDraft!K5106,""),"")</f>
        <v/>
      </c>
    </row>
    <row r="5092" spans="2:6" x14ac:dyDescent="0.2">
      <c r="B5092" s="229" t="str">
        <f>IFERROR(IF(ForbDraft!A5107&lt;&gt;"",ROW(ForbDraft!A5107),""),"")</f>
        <v/>
      </c>
      <c r="C5092" s="230" t="str">
        <f>IFERROR(IF(ForbDraft!A5107&lt;&gt;"",ForbDraft!A5107,""),"")</f>
        <v/>
      </c>
      <c r="D5092" s="230" t="str">
        <f t="shared" si="79"/>
        <v/>
      </c>
      <c r="E5092" s="230" t="str">
        <f>IFERROR(IF(ForbDraft!L5107&lt;&gt;"",ABS(ForbDraft!L5107),""),"")</f>
        <v/>
      </c>
      <c r="F5092" s="230" t="str">
        <f>IFERROR(IF(ForbDraft!K5107&lt;&gt;"",ForbDraft!K5107,""),"")</f>
        <v/>
      </c>
    </row>
    <row r="5093" spans="2:6" x14ac:dyDescent="0.2">
      <c r="B5093" s="229" t="str">
        <f>IFERROR(IF(ForbDraft!A5108&lt;&gt;"",ROW(ForbDraft!A5108),""),"")</f>
        <v/>
      </c>
      <c r="C5093" s="230" t="str">
        <f>IFERROR(IF(ForbDraft!A5108&lt;&gt;"",ForbDraft!A5108,""),"")</f>
        <v/>
      </c>
      <c r="D5093" s="230" t="str">
        <f t="shared" si="79"/>
        <v/>
      </c>
      <c r="E5093" s="230" t="str">
        <f>IFERROR(IF(ForbDraft!L5108&lt;&gt;"",ABS(ForbDraft!L5108),""),"")</f>
        <v/>
      </c>
      <c r="F5093" s="230" t="str">
        <f>IFERROR(IF(ForbDraft!K5108&lt;&gt;"",ForbDraft!K5108,""),"")</f>
        <v/>
      </c>
    </row>
    <row r="5094" spans="2:6" x14ac:dyDescent="0.2">
      <c r="B5094" s="229" t="str">
        <f>IFERROR(IF(ForbDraft!A5109&lt;&gt;"",ROW(ForbDraft!A5109),""),"")</f>
        <v/>
      </c>
      <c r="C5094" s="230" t="str">
        <f>IFERROR(IF(ForbDraft!A5109&lt;&gt;"",ForbDraft!A5109,""),"")</f>
        <v/>
      </c>
      <c r="D5094" s="230" t="str">
        <f t="shared" si="79"/>
        <v/>
      </c>
      <c r="E5094" s="230" t="str">
        <f>IFERROR(IF(ForbDraft!L5109&lt;&gt;"",ABS(ForbDraft!L5109),""),"")</f>
        <v/>
      </c>
      <c r="F5094" s="230" t="str">
        <f>IFERROR(IF(ForbDraft!K5109&lt;&gt;"",ForbDraft!K5109,""),"")</f>
        <v/>
      </c>
    </row>
    <row r="5095" spans="2:6" x14ac:dyDescent="0.2">
      <c r="B5095" s="229" t="str">
        <f>IFERROR(IF(ForbDraft!A5110&lt;&gt;"",ROW(ForbDraft!A5110),""),"")</f>
        <v/>
      </c>
      <c r="C5095" s="230" t="str">
        <f>IFERROR(IF(ForbDraft!A5110&lt;&gt;"",ForbDraft!A5110,""),"")</f>
        <v/>
      </c>
      <c r="D5095" s="230" t="str">
        <f t="shared" si="79"/>
        <v/>
      </c>
      <c r="E5095" s="230" t="str">
        <f>IFERROR(IF(ForbDraft!L5110&lt;&gt;"",ABS(ForbDraft!L5110),""),"")</f>
        <v/>
      </c>
      <c r="F5095" s="230" t="str">
        <f>IFERROR(IF(ForbDraft!K5110&lt;&gt;"",ForbDraft!K5110,""),"")</f>
        <v/>
      </c>
    </row>
    <row r="5096" spans="2:6" x14ac:dyDescent="0.2">
      <c r="B5096" s="229" t="str">
        <f>IFERROR(IF(ForbDraft!A5111&lt;&gt;"",ROW(ForbDraft!A5111),""),"")</f>
        <v/>
      </c>
      <c r="C5096" s="230" t="str">
        <f>IFERROR(IF(ForbDraft!A5111&lt;&gt;"",ForbDraft!A5111,""),"")</f>
        <v/>
      </c>
      <c r="D5096" s="230" t="str">
        <f t="shared" si="79"/>
        <v/>
      </c>
      <c r="E5096" s="230" t="str">
        <f>IFERROR(IF(ForbDraft!L5111&lt;&gt;"",ABS(ForbDraft!L5111),""),"")</f>
        <v/>
      </c>
      <c r="F5096" s="230" t="str">
        <f>IFERROR(IF(ForbDraft!K5111&lt;&gt;"",ForbDraft!K5111,""),"")</f>
        <v/>
      </c>
    </row>
    <row r="5097" spans="2:6" x14ac:dyDescent="0.2">
      <c r="B5097" s="229" t="str">
        <f>IFERROR(IF(ForbDraft!A5112&lt;&gt;"",ROW(ForbDraft!A5112),""),"")</f>
        <v/>
      </c>
      <c r="C5097" s="230" t="str">
        <f>IFERROR(IF(ForbDraft!A5112&lt;&gt;"",ForbDraft!A5112,""),"")</f>
        <v/>
      </c>
      <c r="D5097" s="230" t="str">
        <f t="shared" si="79"/>
        <v/>
      </c>
      <c r="E5097" s="230" t="str">
        <f>IFERROR(IF(ForbDraft!L5112&lt;&gt;"",ABS(ForbDraft!L5112),""),"")</f>
        <v/>
      </c>
      <c r="F5097" s="230" t="str">
        <f>IFERROR(IF(ForbDraft!K5112&lt;&gt;"",ForbDraft!K5112,""),"")</f>
        <v/>
      </c>
    </row>
    <row r="5098" spans="2:6" x14ac:dyDescent="0.2">
      <c r="B5098" s="229" t="str">
        <f>IFERROR(IF(ForbDraft!A5113&lt;&gt;"",ROW(ForbDraft!A5113),""),"")</f>
        <v/>
      </c>
      <c r="C5098" s="230" t="str">
        <f>IFERROR(IF(ForbDraft!A5113&lt;&gt;"",ForbDraft!A5113,""),"")</f>
        <v/>
      </c>
      <c r="D5098" s="230" t="str">
        <f t="shared" si="79"/>
        <v/>
      </c>
      <c r="E5098" s="230" t="str">
        <f>IFERROR(IF(ForbDraft!L5113&lt;&gt;"",ABS(ForbDraft!L5113),""),"")</f>
        <v/>
      </c>
      <c r="F5098" s="230" t="str">
        <f>IFERROR(IF(ForbDraft!K5113&lt;&gt;"",ForbDraft!K5113,""),"")</f>
        <v/>
      </c>
    </row>
    <row r="5099" spans="2:6" x14ac:dyDescent="0.2">
      <c r="B5099" s="229" t="str">
        <f>IFERROR(IF(ForbDraft!A5114&lt;&gt;"",ROW(ForbDraft!A5114),""),"")</f>
        <v/>
      </c>
      <c r="C5099" s="230" t="str">
        <f>IFERROR(IF(ForbDraft!A5114&lt;&gt;"",ForbDraft!A5114,""),"")</f>
        <v/>
      </c>
      <c r="D5099" s="230" t="str">
        <f t="shared" si="79"/>
        <v/>
      </c>
      <c r="E5099" s="230" t="str">
        <f>IFERROR(IF(ForbDraft!L5114&lt;&gt;"",ABS(ForbDraft!L5114),""),"")</f>
        <v/>
      </c>
      <c r="F5099" s="230" t="str">
        <f>IFERROR(IF(ForbDraft!K5114&lt;&gt;"",ForbDraft!K5114,""),"")</f>
        <v/>
      </c>
    </row>
    <row r="5100" spans="2:6" x14ac:dyDescent="0.2">
      <c r="B5100" s="229" t="str">
        <f>IFERROR(IF(ForbDraft!A5115&lt;&gt;"",ROW(ForbDraft!A5115),""),"")</f>
        <v/>
      </c>
      <c r="C5100" s="230" t="str">
        <f>IFERROR(IF(ForbDraft!A5115&lt;&gt;"",ForbDraft!A5115,""),"")</f>
        <v/>
      </c>
      <c r="D5100" s="230" t="str">
        <f t="shared" si="79"/>
        <v/>
      </c>
      <c r="E5100" s="230" t="str">
        <f>IFERROR(IF(ForbDraft!L5115&lt;&gt;"",ABS(ForbDraft!L5115),""),"")</f>
        <v/>
      </c>
      <c r="F5100" s="230" t="str">
        <f>IFERROR(IF(ForbDraft!K5115&lt;&gt;"",ForbDraft!K5115,""),"")</f>
        <v/>
      </c>
    </row>
    <row r="5101" spans="2:6" x14ac:dyDescent="0.2">
      <c r="B5101" s="229" t="str">
        <f>IFERROR(IF(ForbDraft!A5116&lt;&gt;"",ROW(ForbDraft!A5116),""),"")</f>
        <v/>
      </c>
      <c r="C5101" s="230" t="str">
        <f>IFERROR(IF(ForbDraft!A5116&lt;&gt;"",ForbDraft!A5116,""),"")</f>
        <v/>
      </c>
      <c r="D5101" s="230" t="str">
        <f t="shared" si="79"/>
        <v/>
      </c>
      <c r="E5101" s="230" t="str">
        <f>IFERROR(IF(ForbDraft!L5116&lt;&gt;"",ABS(ForbDraft!L5116),""),"")</f>
        <v/>
      </c>
      <c r="F5101" s="230" t="str">
        <f>IFERROR(IF(ForbDraft!K5116&lt;&gt;"",ForbDraft!K5116,""),"")</f>
        <v/>
      </c>
    </row>
    <row r="5102" spans="2:6" x14ac:dyDescent="0.2">
      <c r="B5102" s="229" t="str">
        <f>IFERROR(IF(ForbDraft!A5117&lt;&gt;"",ROW(ForbDraft!A5117),""),"")</f>
        <v/>
      </c>
      <c r="C5102" s="230" t="str">
        <f>IFERROR(IF(ForbDraft!A5117&lt;&gt;"",ForbDraft!A5117,""),"")</f>
        <v/>
      </c>
      <c r="D5102" s="230" t="str">
        <f t="shared" si="79"/>
        <v/>
      </c>
      <c r="E5102" s="230" t="str">
        <f>IFERROR(IF(ForbDraft!L5117&lt;&gt;"",ABS(ForbDraft!L5117),""),"")</f>
        <v/>
      </c>
      <c r="F5102" s="230" t="str">
        <f>IFERROR(IF(ForbDraft!K5117&lt;&gt;"",ForbDraft!K5117,""),"")</f>
        <v/>
      </c>
    </row>
    <row r="5103" spans="2:6" x14ac:dyDescent="0.2">
      <c r="B5103" s="229" t="str">
        <f>IFERROR(IF(ForbDraft!A5118&lt;&gt;"",ROW(ForbDraft!A5118),""),"")</f>
        <v/>
      </c>
      <c r="C5103" s="230" t="str">
        <f>IFERROR(IF(ForbDraft!A5118&lt;&gt;"",ForbDraft!A5118,""),"")</f>
        <v/>
      </c>
      <c r="D5103" s="230" t="str">
        <f t="shared" si="79"/>
        <v/>
      </c>
      <c r="E5103" s="230" t="str">
        <f>IFERROR(IF(ForbDraft!L5118&lt;&gt;"",ABS(ForbDraft!L5118),""),"")</f>
        <v/>
      </c>
      <c r="F5103" s="230" t="str">
        <f>IFERROR(IF(ForbDraft!K5118&lt;&gt;"",ForbDraft!K5118,""),"")</f>
        <v/>
      </c>
    </row>
    <row r="5104" spans="2:6" x14ac:dyDescent="0.2">
      <c r="B5104" s="229" t="str">
        <f>IFERROR(IF(ForbDraft!A5119&lt;&gt;"",ROW(ForbDraft!A5119),""),"")</f>
        <v/>
      </c>
      <c r="C5104" s="230" t="str">
        <f>IFERROR(IF(ForbDraft!A5119&lt;&gt;"",ForbDraft!A5119,""),"")</f>
        <v/>
      </c>
      <c r="D5104" s="230" t="str">
        <f t="shared" si="79"/>
        <v/>
      </c>
      <c r="E5104" s="230" t="str">
        <f>IFERROR(IF(ForbDraft!L5119&lt;&gt;"",ABS(ForbDraft!L5119),""),"")</f>
        <v/>
      </c>
      <c r="F5104" s="230" t="str">
        <f>IFERROR(IF(ForbDraft!K5119&lt;&gt;"",ForbDraft!K5119,""),"")</f>
        <v/>
      </c>
    </row>
    <row r="5105" spans="2:6" x14ac:dyDescent="0.2">
      <c r="B5105" s="229" t="str">
        <f>IFERROR(IF(ForbDraft!A5120&lt;&gt;"",ROW(ForbDraft!A5120),""),"")</f>
        <v/>
      </c>
      <c r="C5105" s="230" t="str">
        <f>IFERROR(IF(ForbDraft!A5120&lt;&gt;"",ForbDraft!A5120,""),"")</f>
        <v/>
      </c>
      <c r="D5105" s="230" t="str">
        <f t="shared" si="79"/>
        <v/>
      </c>
      <c r="E5105" s="230" t="str">
        <f>IFERROR(IF(ForbDraft!L5120&lt;&gt;"",ABS(ForbDraft!L5120),""),"")</f>
        <v/>
      </c>
      <c r="F5105" s="230" t="str">
        <f>IFERROR(IF(ForbDraft!K5120&lt;&gt;"",ForbDraft!K5120,""),"")</f>
        <v/>
      </c>
    </row>
    <row r="5106" spans="2:6" x14ac:dyDescent="0.2">
      <c r="B5106" s="229" t="str">
        <f>IFERROR(IF(ForbDraft!A5121&lt;&gt;"",ROW(ForbDraft!A5121),""),"")</f>
        <v/>
      </c>
      <c r="C5106" s="230" t="str">
        <f>IFERROR(IF(ForbDraft!A5121&lt;&gt;"",ForbDraft!A5121,""),"")</f>
        <v/>
      </c>
      <c r="D5106" s="230" t="str">
        <f t="shared" si="79"/>
        <v/>
      </c>
      <c r="E5106" s="230" t="str">
        <f>IFERROR(IF(ForbDraft!L5121&lt;&gt;"",ABS(ForbDraft!L5121),""),"")</f>
        <v/>
      </c>
      <c r="F5106" s="230" t="str">
        <f>IFERROR(IF(ForbDraft!K5121&lt;&gt;"",ForbDraft!K5121,""),"")</f>
        <v/>
      </c>
    </row>
    <row r="5107" spans="2:6" x14ac:dyDescent="0.2">
      <c r="B5107" s="229" t="str">
        <f>IFERROR(IF(ForbDraft!A5122&lt;&gt;"",ROW(ForbDraft!A5122),""),"")</f>
        <v/>
      </c>
      <c r="C5107" s="230" t="str">
        <f>IFERROR(IF(ForbDraft!A5122&lt;&gt;"",ForbDraft!A5122,""),"")</f>
        <v/>
      </c>
      <c r="D5107" s="230" t="str">
        <f t="shared" si="79"/>
        <v/>
      </c>
      <c r="E5107" s="230" t="str">
        <f>IFERROR(IF(ForbDraft!L5122&lt;&gt;"",ABS(ForbDraft!L5122),""),"")</f>
        <v/>
      </c>
      <c r="F5107" s="230" t="str">
        <f>IFERROR(IF(ForbDraft!K5122&lt;&gt;"",ForbDraft!K5122,""),"")</f>
        <v/>
      </c>
    </row>
    <row r="5108" spans="2:6" x14ac:dyDescent="0.2">
      <c r="B5108" s="229" t="str">
        <f>IFERROR(IF(ForbDraft!A5123&lt;&gt;"",ROW(ForbDraft!A5123),""),"")</f>
        <v/>
      </c>
      <c r="C5108" s="230" t="str">
        <f>IFERROR(IF(ForbDraft!A5123&lt;&gt;"",ForbDraft!A5123,""),"")</f>
        <v/>
      </c>
      <c r="D5108" s="230" t="str">
        <f t="shared" si="79"/>
        <v/>
      </c>
      <c r="E5108" s="230" t="str">
        <f>IFERROR(IF(ForbDraft!L5123&lt;&gt;"",ABS(ForbDraft!L5123),""),"")</f>
        <v/>
      </c>
      <c r="F5108" s="230" t="str">
        <f>IFERROR(IF(ForbDraft!K5123&lt;&gt;"",ForbDraft!K5123,""),"")</f>
        <v/>
      </c>
    </row>
    <row r="5109" spans="2:6" x14ac:dyDescent="0.2">
      <c r="B5109" s="229" t="str">
        <f>IFERROR(IF(ForbDraft!A5124&lt;&gt;"",ROW(ForbDraft!A5124),""),"")</f>
        <v/>
      </c>
      <c r="C5109" s="230" t="str">
        <f>IFERROR(IF(ForbDraft!A5124&lt;&gt;"",ForbDraft!A5124,""),"")</f>
        <v/>
      </c>
      <c r="D5109" s="230" t="str">
        <f t="shared" si="79"/>
        <v/>
      </c>
      <c r="E5109" s="230" t="str">
        <f>IFERROR(IF(ForbDraft!L5124&lt;&gt;"",ABS(ForbDraft!L5124),""),"")</f>
        <v/>
      </c>
      <c r="F5109" s="230" t="str">
        <f>IFERROR(IF(ForbDraft!K5124&lt;&gt;"",ForbDraft!K5124,""),"")</f>
        <v/>
      </c>
    </row>
    <row r="5110" spans="2:6" x14ac:dyDescent="0.2">
      <c r="B5110" s="229" t="str">
        <f>IFERROR(IF(ForbDraft!A5125&lt;&gt;"",ROW(ForbDraft!A5125),""),"")</f>
        <v/>
      </c>
      <c r="C5110" s="230" t="str">
        <f>IFERROR(IF(ForbDraft!A5125&lt;&gt;"",ForbDraft!A5125,""),"")</f>
        <v/>
      </c>
      <c r="D5110" s="230" t="str">
        <f t="shared" si="79"/>
        <v/>
      </c>
      <c r="E5110" s="230" t="str">
        <f>IFERROR(IF(ForbDraft!L5125&lt;&gt;"",ABS(ForbDraft!L5125),""),"")</f>
        <v/>
      </c>
      <c r="F5110" s="230" t="str">
        <f>IFERROR(IF(ForbDraft!K5125&lt;&gt;"",ForbDraft!K5125,""),"")</f>
        <v/>
      </c>
    </row>
    <row r="5111" spans="2:6" x14ac:dyDescent="0.2">
      <c r="B5111" s="229" t="str">
        <f>IFERROR(IF(ForbDraft!A5126&lt;&gt;"",ROW(ForbDraft!A5126),""),"")</f>
        <v/>
      </c>
      <c r="C5111" s="230" t="str">
        <f>IFERROR(IF(ForbDraft!A5126&lt;&gt;"",ForbDraft!A5126,""),"")</f>
        <v/>
      </c>
      <c r="D5111" s="230" t="str">
        <f t="shared" si="79"/>
        <v/>
      </c>
      <c r="E5111" s="230" t="str">
        <f>IFERROR(IF(ForbDraft!L5126&lt;&gt;"",ABS(ForbDraft!L5126),""),"")</f>
        <v/>
      </c>
      <c r="F5111" s="230" t="str">
        <f>IFERROR(IF(ForbDraft!K5126&lt;&gt;"",ForbDraft!K5126,""),"")</f>
        <v/>
      </c>
    </row>
    <row r="5112" spans="2:6" x14ac:dyDescent="0.2">
      <c r="B5112" s="229" t="str">
        <f>IFERROR(IF(ForbDraft!A5127&lt;&gt;"",ROW(ForbDraft!A5127),""),"")</f>
        <v/>
      </c>
      <c r="C5112" s="230" t="str">
        <f>IFERROR(IF(ForbDraft!A5127&lt;&gt;"",ForbDraft!A5127,""),"")</f>
        <v/>
      </c>
      <c r="D5112" s="230" t="str">
        <f t="shared" si="79"/>
        <v/>
      </c>
      <c r="E5112" s="230" t="str">
        <f>IFERROR(IF(ForbDraft!L5127&lt;&gt;"",ABS(ForbDraft!L5127),""),"")</f>
        <v/>
      </c>
      <c r="F5112" s="230" t="str">
        <f>IFERROR(IF(ForbDraft!K5127&lt;&gt;"",ForbDraft!K5127,""),"")</f>
        <v/>
      </c>
    </row>
    <row r="5113" spans="2:6" x14ac:dyDescent="0.2">
      <c r="B5113" s="229" t="str">
        <f>IFERROR(IF(ForbDraft!A5128&lt;&gt;"",ROW(ForbDraft!A5128),""),"")</f>
        <v/>
      </c>
      <c r="C5113" s="230" t="str">
        <f>IFERROR(IF(ForbDraft!A5128&lt;&gt;"",ForbDraft!A5128,""),"")</f>
        <v/>
      </c>
      <c r="D5113" s="230" t="str">
        <f t="shared" si="79"/>
        <v/>
      </c>
      <c r="E5113" s="230" t="str">
        <f>IFERROR(IF(ForbDraft!L5128&lt;&gt;"",ABS(ForbDraft!L5128),""),"")</f>
        <v/>
      </c>
      <c r="F5113" s="230" t="str">
        <f>IFERROR(IF(ForbDraft!K5128&lt;&gt;"",ForbDraft!K5128,""),"")</f>
        <v/>
      </c>
    </row>
    <row r="5114" spans="2:6" x14ac:dyDescent="0.2">
      <c r="B5114" s="229" t="str">
        <f>IFERROR(IF(ForbDraft!A5129&lt;&gt;"",ROW(ForbDraft!A5129),""),"")</f>
        <v/>
      </c>
      <c r="C5114" s="230" t="str">
        <f>IFERROR(IF(ForbDraft!A5129&lt;&gt;"",ForbDraft!A5129,""),"")</f>
        <v/>
      </c>
      <c r="D5114" s="230" t="str">
        <f t="shared" si="79"/>
        <v/>
      </c>
      <c r="E5114" s="230" t="str">
        <f>IFERROR(IF(ForbDraft!L5129&lt;&gt;"",ABS(ForbDraft!L5129),""),"")</f>
        <v/>
      </c>
      <c r="F5114" s="230" t="str">
        <f>IFERROR(IF(ForbDraft!K5129&lt;&gt;"",ForbDraft!K5129,""),"")</f>
        <v/>
      </c>
    </row>
    <row r="5115" spans="2:6" x14ac:dyDescent="0.2">
      <c r="B5115" s="229" t="str">
        <f>IFERROR(IF(ForbDraft!A5130&lt;&gt;"",ROW(ForbDraft!A5130),""),"")</f>
        <v/>
      </c>
      <c r="C5115" s="230" t="str">
        <f>IFERROR(IF(ForbDraft!A5130&lt;&gt;"",ForbDraft!A5130,""),"")</f>
        <v/>
      </c>
      <c r="D5115" s="230" t="str">
        <f t="shared" si="79"/>
        <v/>
      </c>
      <c r="E5115" s="230" t="str">
        <f>IFERROR(IF(ForbDraft!L5130&lt;&gt;"",ABS(ForbDraft!L5130),""),"")</f>
        <v/>
      </c>
      <c r="F5115" s="230" t="str">
        <f>IFERROR(IF(ForbDraft!K5130&lt;&gt;"",ForbDraft!K5130,""),"")</f>
        <v/>
      </c>
    </row>
    <row r="5116" spans="2:6" x14ac:dyDescent="0.2">
      <c r="B5116" s="229" t="str">
        <f>IFERROR(IF(ForbDraft!A5131&lt;&gt;"",ROW(ForbDraft!A5131),""),"")</f>
        <v/>
      </c>
      <c r="C5116" s="230" t="str">
        <f>IFERROR(IF(ForbDraft!A5131&lt;&gt;"",ForbDraft!A5131,""),"")</f>
        <v/>
      </c>
      <c r="D5116" s="230" t="str">
        <f t="shared" si="79"/>
        <v/>
      </c>
      <c r="E5116" s="230" t="str">
        <f>IFERROR(IF(ForbDraft!L5131&lt;&gt;"",ABS(ForbDraft!L5131),""),"")</f>
        <v/>
      </c>
      <c r="F5116" s="230" t="str">
        <f>IFERROR(IF(ForbDraft!K5131&lt;&gt;"",ForbDraft!K5131,""),"")</f>
        <v/>
      </c>
    </row>
    <row r="5117" spans="2:6" x14ac:dyDescent="0.2">
      <c r="B5117" s="229" t="str">
        <f>IFERROR(IF(ForbDraft!A5132&lt;&gt;"",ROW(ForbDraft!A5132),""),"")</f>
        <v/>
      </c>
      <c r="C5117" s="230" t="str">
        <f>IFERROR(IF(ForbDraft!A5132&lt;&gt;"",ForbDraft!A5132,""),"")</f>
        <v/>
      </c>
      <c r="D5117" s="230" t="str">
        <f t="shared" si="79"/>
        <v/>
      </c>
      <c r="E5117" s="230" t="str">
        <f>IFERROR(IF(ForbDraft!L5132&lt;&gt;"",ABS(ForbDraft!L5132),""),"")</f>
        <v/>
      </c>
      <c r="F5117" s="230" t="str">
        <f>IFERROR(IF(ForbDraft!K5132&lt;&gt;"",ForbDraft!K5132,""),"")</f>
        <v/>
      </c>
    </row>
    <row r="5118" spans="2:6" x14ac:dyDescent="0.2">
      <c r="B5118" s="229" t="str">
        <f>IFERROR(IF(ForbDraft!A5133&lt;&gt;"",ROW(ForbDraft!A5133),""),"")</f>
        <v/>
      </c>
      <c r="C5118" s="230" t="str">
        <f>IFERROR(IF(ForbDraft!A5133&lt;&gt;"",ForbDraft!A5133,""),"")</f>
        <v/>
      </c>
      <c r="D5118" s="230" t="str">
        <f t="shared" si="79"/>
        <v/>
      </c>
      <c r="E5118" s="230" t="str">
        <f>IFERROR(IF(ForbDraft!L5133&lt;&gt;"",ABS(ForbDraft!L5133),""),"")</f>
        <v/>
      </c>
      <c r="F5118" s="230" t="str">
        <f>IFERROR(IF(ForbDraft!K5133&lt;&gt;"",ForbDraft!K5133,""),"")</f>
        <v/>
      </c>
    </row>
    <row r="5119" spans="2:6" x14ac:dyDescent="0.2">
      <c r="B5119" s="229" t="str">
        <f>IFERROR(IF(ForbDraft!A5134&lt;&gt;"",ROW(ForbDraft!A5134),""),"")</f>
        <v/>
      </c>
      <c r="C5119" s="230" t="str">
        <f>IFERROR(IF(ForbDraft!A5134&lt;&gt;"",ForbDraft!A5134,""),"")</f>
        <v/>
      </c>
      <c r="D5119" s="230" t="str">
        <f t="shared" si="79"/>
        <v/>
      </c>
      <c r="E5119" s="230" t="str">
        <f>IFERROR(IF(ForbDraft!L5134&lt;&gt;"",ABS(ForbDraft!L5134),""),"")</f>
        <v/>
      </c>
      <c r="F5119" s="230" t="str">
        <f>IFERROR(IF(ForbDraft!K5134&lt;&gt;"",ForbDraft!K5134,""),"")</f>
        <v/>
      </c>
    </row>
    <row r="5120" spans="2:6" x14ac:dyDescent="0.2">
      <c r="B5120" s="229" t="str">
        <f>IFERROR(IF(ForbDraft!A5135&lt;&gt;"",ROW(ForbDraft!A5135),""),"")</f>
        <v/>
      </c>
      <c r="C5120" s="230" t="str">
        <f>IFERROR(IF(ForbDraft!A5135&lt;&gt;"",ForbDraft!A5135,""),"")</f>
        <v/>
      </c>
      <c r="D5120" s="230" t="str">
        <f t="shared" si="79"/>
        <v/>
      </c>
      <c r="E5120" s="230" t="str">
        <f>IFERROR(IF(ForbDraft!L5135&lt;&gt;"",ABS(ForbDraft!L5135),""),"")</f>
        <v/>
      </c>
      <c r="F5120" s="230" t="str">
        <f>IFERROR(IF(ForbDraft!K5135&lt;&gt;"",ForbDraft!K5135,""),"")</f>
        <v/>
      </c>
    </row>
    <row r="5121" spans="2:6" x14ac:dyDescent="0.2">
      <c r="B5121" s="229" t="str">
        <f>IFERROR(IF(ForbDraft!A5136&lt;&gt;"",ROW(ForbDraft!A5136),""),"")</f>
        <v/>
      </c>
      <c r="C5121" s="230" t="str">
        <f>IFERROR(IF(ForbDraft!A5136&lt;&gt;"",ForbDraft!A5136,""),"")</f>
        <v/>
      </c>
      <c r="D5121" s="230" t="str">
        <f t="shared" si="79"/>
        <v/>
      </c>
      <c r="E5121" s="230" t="str">
        <f>IFERROR(IF(ForbDraft!L5136&lt;&gt;"",ABS(ForbDraft!L5136),""),"")</f>
        <v/>
      </c>
      <c r="F5121" s="230" t="str">
        <f>IFERROR(IF(ForbDraft!K5136&lt;&gt;"",ForbDraft!K5136,""),"")</f>
        <v/>
      </c>
    </row>
    <row r="5122" spans="2:6" x14ac:dyDescent="0.2">
      <c r="B5122" s="229" t="str">
        <f>IFERROR(IF(ForbDraft!A5137&lt;&gt;"",ROW(ForbDraft!A5137),""),"")</f>
        <v/>
      </c>
      <c r="C5122" s="230" t="str">
        <f>IFERROR(IF(ForbDraft!A5137&lt;&gt;"",ForbDraft!A5137,""),"")</f>
        <v/>
      </c>
      <c r="D5122" s="230" t="str">
        <f t="shared" si="79"/>
        <v/>
      </c>
      <c r="E5122" s="230" t="str">
        <f>IFERROR(IF(ForbDraft!L5137&lt;&gt;"",ABS(ForbDraft!L5137),""),"")</f>
        <v/>
      </c>
      <c r="F5122" s="230" t="str">
        <f>IFERROR(IF(ForbDraft!K5137&lt;&gt;"",ForbDraft!K5137,""),"")</f>
        <v/>
      </c>
    </row>
    <row r="5123" spans="2:6" x14ac:dyDescent="0.2">
      <c r="B5123" s="229" t="str">
        <f>IFERROR(IF(ForbDraft!A5138&lt;&gt;"",ROW(ForbDraft!A5138),""),"")</f>
        <v/>
      </c>
      <c r="C5123" s="230" t="str">
        <f>IFERROR(IF(ForbDraft!A5138&lt;&gt;"",ForbDraft!A5138,""),"")</f>
        <v/>
      </c>
      <c r="D5123" s="230" t="str">
        <f t="shared" ref="D5123:D5186" si="80">IF(F5123="pH לבדיקת גבול","pH",F5123)</f>
        <v/>
      </c>
      <c r="E5123" s="230" t="str">
        <f>IFERROR(IF(ForbDraft!L5138&lt;&gt;"",ABS(ForbDraft!L5138),""),"")</f>
        <v/>
      </c>
      <c r="F5123" s="230" t="str">
        <f>IFERROR(IF(ForbDraft!K5138&lt;&gt;"",ForbDraft!K5138,""),"")</f>
        <v/>
      </c>
    </row>
    <row r="5124" spans="2:6" x14ac:dyDescent="0.2">
      <c r="B5124" s="229" t="str">
        <f>IFERROR(IF(ForbDraft!A5139&lt;&gt;"",ROW(ForbDraft!A5139),""),"")</f>
        <v/>
      </c>
      <c r="C5124" s="230" t="str">
        <f>IFERROR(IF(ForbDraft!A5139&lt;&gt;"",ForbDraft!A5139,""),"")</f>
        <v/>
      </c>
      <c r="D5124" s="230" t="str">
        <f t="shared" si="80"/>
        <v/>
      </c>
      <c r="E5124" s="230" t="str">
        <f>IFERROR(IF(ForbDraft!L5139&lt;&gt;"",ABS(ForbDraft!L5139),""),"")</f>
        <v/>
      </c>
      <c r="F5124" s="230" t="str">
        <f>IFERROR(IF(ForbDraft!K5139&lt;&gt;"",ForbDraft!K5139,""),"")</f>
        <v/>
      </c>
    </row>
    <row r="5125" spans="2:6" x14ac:dyDescent="0.2">
      <c r="B5125" s="229" t="str">
        <f>IFERROR(IF(ForbDraft!A5140&lt;&gt;"",ROW(ForbDraft!A5140),""),"")</f>
        <v/>
      </c>
      <c r="C5125" s="230" t="str">
        <f>IFERROR(IF(ForbDraft!A5140&lt;&gt;"",ForbDraft!A5140,""),"")</f>
        <v/>
      </c>
      <c r="D5125" s="230" t="str">
        <f t="shared" si="80"/>
        <v/>
      </c>
      <c r="E5125" s="230" t="str">
        <f>IFERROR(IF(ForbDraft!L5140&lt;&gt;"",ABS(ForbDraft!L5140),""),"")</f>
        <v/>
      </c>
      <c r="F5125" s="230" t="str">
        <f>IFERROR(IF(ForbDraft!K5140&lt;&gt;"",ForbDraft!K5140,""),"")</f>
        <v/>
      </c>
    </row>
    <row r="5126" spans="2:6" x14ac:dyDescent="0.2">
      <c r="B5126" s="229" t="str">
        <f>IFERROR(IF(ForbDraft!A5141&lt;&gt;"",ROW(ForbDraft!A5141),""),"")</f>
        <v/>
      </c>
      <c r="C5126" s="230" t="str">
        <f>IFERROR(IF(ForbDraft!A5141&lt;&gt;"",ForbDraft!A5141,""),"")</f>
        <v/>
      </c>
      <c r="D5126" s="230" t="str">
        <f t="shared" si="80"/>
        <v/>
      </c>
      <c r="E5126" s="230" t="str">
        <f>IFERROR(IF(ForbDraft!L5141&lt;&gt;"",ABS(ForbDraft!L5141),""),"")</f>
        <v/>
      </c>
      <c r="F5126" s="230" t="str">
        <f>IFERROR(IF(ForbDraft!K5141&lt;&gt;"",ForbDraft!K5141,""),"")</f>
        <v/>
      </c>
    </row>
    <row r="5127" spans="2:6" x14ac:dyDescent="0.2">
      <c r="B5127" s="229" t="str">
        <f>IFERROR(IF(ForbDraft!A5142&lt;&gt;"",ROW(ForbDraft!A5142),""),"")</f>
        <v/>
      </c>
      <c r="C5127" s="230" t="str">
        <f>IFERROR(IF(ForbDraft!A5142&lt;&gt;"",ForbDraft!A5142,""),"")</f>
        <v/>
      </c>
      <c r="D5127" s="230" t="str">
        <f t="shared" si="80"/>
        <v/>
      </c>
      <c r="E5127" s="230" t="str">
        <f>IFERROR(IF(ForbDraft!L5142&lt;&gt;"",ABS(ForbDraft!L5142),""),"")</f>
        <v/>
      </c>
      <c r="F5127" s="230" t="str">
        <f>IFERROR(IF(ForbDraft!K5142&lt;&gt;"",ForbDraft!K5142,""),"")</f>
        <v/>
      </c>
    </row>
    <row r="5128" spans="2:6" x14ac:dyDescent="0.2">
      <c r="B5128" s="229" t="str">
        <f>IFERROR(IF(ForbDraft!A5143&lt;&gt;"",ROW(ForbDraft!A5143),""),"")</f>
        <v/>
      </c>
      <c r="C5128" s="230" t="str">
        <f>IFERROR(IF(ForbDraft!A5143&lt;&gt;"",ForbDraft!A5143,""),"")</f>
        <v/>
      </c>
      <c r="D5128" s="230" t="str">
        <f t="shared" si="80"/>
        <v/>
      </c>
      <c r="E5128" s="230" t="str">
        <f>IFERROR(IF(ForbDraft!L5143&lt;&gt;"",ABS(ForbDraft!L5143),""),"")</f>
        <v/>
      </c>
      <c r="F5128" s="230" t="str">
        <f>IFERROR(IF(ForbDraft!K5143&lt;&gt;"",ForbDraft!K5143,""),"")</f>
        <v/>
      </c>
    </row>
    <row r="5129" spans="2:6" x14ac:dyDescent="0.2">
      <c r="B5129" s="229" t="str">
        <f>IFERROR(IF(ForbDraft!A5144&lt;&gt;"",ROW(ForbDraft!A5144),""),"")</f>
        <v/>
      </c>
      <c r="C5129" s="230" t="str">
        <f>IFERROR(IF(ForbDraft!A5144&lt;&gt;"",ForbDraft!A5144,""),"")</f>
        <v/>
      </c>
      <c r="D5129" s="230" t="str">
        <f t="shared" si="80"/>
        <v/>
      </c>
      <c r="E5129" s="230" t="str">
        <f>IFERROR(IF(ForbDraft!L5144&lt;&gt;"",ABS(ForbDraft!L5144),""),"")</f>
        <v/>
      </c>
      <c r="F5129" s="230" t="str">
        <f>IFERROR(IF(ForbDraft!K5144&lt;&gt;"",ForbDraft!K5144,""),"")</f>
        <v/>
      </c>
    </row>
    <row r="5130" spans="2:6" x14ac:dyDescent="0.2">
      <c r="B5130" s="229" t="str">
        <f>IFERROR(IF(ForbDraft!A5145&lt;&gt;"",ROW(ForbDraft!A5145),""),"")</f>
        <v/>
      </c>
      <c r="C5130" s="230" t="str">
        <f>IFERROR(IF(ForbDraft!A5145&lt;&gt;"",ForbDraft!A5145,""),"")</f>
        <v/>
      </c>
      <c r="D5130" s="230" t="str">
        <f t="shared" si="80"/>
        <v/>
      </c>
      <c r="E5130" s="230" t="str">
        <f>IFERROR(IF(ForbDraft!L5145&lt;&gt;"",ABS(ForbDraft!L5145),""),"")</f>
        <v/>
      </c>
      <c r="F5130" s="230" t="str">
        <f>IFERROR(IF(ForbDraft!K5145&lt;&gt;"",ForbDraft!K5145,""),"")</f>
        <v/>
      </c>
    </row>
    <row r="5131" spans="2:6" x14ac:dyDescent="0.2">
      <c r="B5131" s="229" t="str">
        <f>IFERROR(IF(ForbDraft!A5146&lt;&gt;"",ROW(ForbDraft!A5146),""),"")</f>
        <v/>
      </c>
      <c r="C5131" s="230" t="str">
        <f>IFERROR(IF(ForbDraft!A5146&lt;&gt;"",ForbDraft!A5146,""),"")</f>
        <v/>
      </c>
      <c r="D5131" s="230" t="str">
        <f t="shared" si="80"/>
        <v/>
      </c>
      <c r="E5131" s="230" t="str">
        <f>IFERROR(IF(ForbDraft!L5146&lt;&gt;"",ABS(ForbDraft!L5146),""),"")</f>
        <v/>
      </c>
      <c r="F5131" s="230" t="str">
        <f>IFERROR(IF(ForbDraft!K5146&lt;&gt;"",ForbDraft!K5146,""),"")</f>
        <v/>
      </c>
    </row>
    <row r="5132" spans="2:6" x14ac:dyDescent="0.2">
      <c r="B5132" s="229" t="str">
        <f>IFERROR(IF(ForbDraft!A5147&lt;&gt;"",ROW(ForbDraft!A5147),""),"")</f>
        <v/>
      </c>
      <c r="C5132" s="230" t="str">
        <f>IFERROR(IF(ForbDraft!A5147&lt;&gt;"",ForbDraft!A5147,""),"")</f>
        <v/>
      </c>
      <c r="D5132" s="230" t="str">
        <f t="shared" si="80"/>
        <v/>
      </c>
      <c r="E5132" s="230" t="str">
        <f>IFERROR(IF(ForbDraft!L5147&lt;&gt;"",ABS(ForbDraft!L5147),""),"")</f>
        <v/>
      </c>
      <c r="F5132" s="230" t="str">
        <f>IFERROR(IF(ForbDraft!K5147&lt;&gt;"",ForbDraft!K5147,""),"")</f>
        <v/>
      </c>
    </row>
    <row r="5133" spans="2:6" x14ac:dyDescent="0.2">
      <c r="B5133" s="229" t="str">
        <f>IFERROR(IF(ForbDraft!A5148&lt;&gt;"",ROW(ForbDraft!A5148),""),"")</f>
        <v/>
      </c>
      <c r="C5133" s="230" t="str">
        <f>IFERROR(IF(ForbDraft!A5148&lt;&gt;"",ForbDraft!A5148,""),"")</f>
        <v/>
      </c>
      <c r="D5133" s="230" t="str">
        <f t="shared" si="80"/>
        <v/>
      </c>
      <c r="E5133" s="230" t="str">
        <f>IFERROR(IF(ForbDraft!L5148&lt;&gt;"",ABS(ForbDraft!L5148),""),"")</f>
        <v/>
      </c>
      <c r="F5133" s="230" t="str">
        <f>IFERROR(IF(ForbDraft!K5148&lt;&gt;"",ForbDraft!K5148,""),"")</f>
        <v/>
      </c>
    </row>
    <row r="5134" spans="2:6" x14ac:dyDescent="0.2">
      <c r="B5134" s="229" t="str">
        <f>IFERROR(IF(ForbDraft!A5149&lt;&gt;"",ROW(ForbDraft!A5149),""),"")</f>
        <v/>
      </c>
      <c r="C5134" s="230" t="str">
        <f>IFERROR(IF(ForbDraft!A5149&lt;&gt;"",ForbDraft!A5149,""),"")</f>
        <v/>
      </c>
      <c r="D5134" s="230" t="str">
        <f t="shared" si="80"/>
        <v/>
      </c>
      <c r="E5134" s="230" t="str">
        <f>IFERROR(IF(ForbDraft!L5149&lt;&gt;"",ABS(ForbDraft!L5149),""),"")</f>
        <v/>
      </c>
      <c r="F5134" s="230" t="str">
        <f>IFERROR(IF(ForbDraft!K5149&lt;&gt;"",ForbDraft!K5149,""),"")</f>
        <v/>
      </c>
    </row>
    <row r="5135" spans="2:6" x14ac:dyDescent="0.2">
      <c r="B5135" s="229" t="str">
        <f>IFERROR(IF(ForbDraft!A5150&lt;&gt;"",ROW(ForbDraft!A5150),""),"")</f>
        <v/>
      </c>
      <c r="C5135" s="230" t="str">
        <f>IFERROR(IF(ForbDraft!A5150&lt;&gt;"",ForbDraft!A5150,""),"")</f>
        <v/>
      </c>
      <c r="D5135" s="230" t="str">
        <f t="shared" si="80"/>
        <v/>
      </c>
      <c r="E5135" s="230" t="str">
        <f>IFERROR(IF(ForbDraft!L5150&lt;&gt;"",ABS(ForbDraft!L5150),""),"")</f>
        <v/>
      </c>
      <c r="F5135" s="230" t="str">
        <f>IFERROR(IF(ForbDraft!K5150&lt;&gt;"",ForbDraft!K5150,""),"")</f>
        <v/>
      </c>
    </row>
    <row r="5136" spans="2:6" x14ac:dyDescent="0.2">
      <c r="B5136" s="229" t="str">
        <f>IFERROR(IF(ForbDraft!A5151&lt;&gt;"",ROW(ForbDraft!A5151),""),"")</f>
        <v/>
      </c>
      <c r="C5136" s="230" t="str">
        <f>IFERROR(IF(ForbDraft!A5151&lt;&gt;"",ForbDraft!A5151,""),"")</f>
        <v/>
      </c>
      <c r="D5136" s="230" t="str">
        <f t="shared" si="80"/>
        <v/>
      </c>
      <c r="E5136" s="230" t="str">
        <f>IFERROR(IF(ForbDraft!L5151&lt;&gt;"",ABS(ForbDraft!L5151),""),"")</f>
        <v/>
      </c>
      <c r="F5136" s="230" t="str">
        <f>IFERROR(IF(ForbDraft!K5151&lt;&gt;"",ForbDraft!K5151,""),"")</f>
        <v/>
      </c>
    </row>
    <row r="5137" spans="2:6" x14ac:dyDescent="0.2">
      <c r="B5137" s="229" t="str">
        <f>IFERROR(IF(ForbDraft!A5152&lt;&gt;"",ROW(ForbDraft!A5152),""),"")</f>
        <v/>
      </c>
      <c r="C5137" s="230" t="str">
        <f>IFERROR(IF(ForbDraft!A5152&lt;&gt;"",ForbDraft!A5152,""),"")</f>
        <v/>
      </c>
      <c r="D5137" s="230" t="str">
        <f t="shared" si="80"/>
        <v/>
      </c>
      <c r="E5137" s="230" t="str">
        <f>IFERROR(IF(ForbDraft!L5152&lt;&gt;"",ABS(ForbDraft!L5152),""),"")</f>
        <v/>
      </c>
      <c r="F5137" s="230" t="str">
        <f>IFERROR(IF(ForbDraft!K5152&lt;&gt;"",ForbDraft!K5152,""),"")</f>
        <v/>
      </c>
    </row>
    <row r="5138" spans="2:6" x14ac:dyDescent="0.2">
      <c r="B5138" s="229" t="str">
        <f>IFERROR(IF(ForbDraft!A5153&lt;&gt;"",ROW(ForbDraft!A5153),""),"")</f>
        <v/>
      </c>
      <c r="C5138" s="230" t="str">
        <f>IFERROR(IF(ForbDraft!A5153&lt;&gt;"",ForbDraft!A5153,""),"")</f>
        <v/>
      </c>
      <c r="D5138" s="230" t="str">
        <f t="shared" si="80"/>
        <v/>
      </c>
      <c r="E5138" s="230" t="str">
        <f>IFERROR(IF(ForbDraft!L5153&lt;&gt;"",ABS(ForbDraft!L5153),""),"")</f>
        <v/>
      </c>
      <c r="F5138" s="230" t="str">
        <f>IFERROR(IF(ForbDraft!K5153&lt;&gt;"",ForbDraft!K5153,""),"")</f>
        <v/>
      </c>
    </row>
    <row r="5139" spans="2:6" x14ac:dyDescent="0.2">
      <c r="B5139" s="229" t="str">
        <f>IFERROR(IF(ForbDraft!A5154&lt;&gt;"",ROW(ForbDraft!A5154),""),"")</f>
        <v/>
      </c>
      <c r="C5139" s="230" t="str">
        <f>IFERROR(IF(ForbDraft!A5154&lt;&gt;"",ForbDraft!A5154,""),"")</f>
        <v/>
      </c>
      <c r="D5139" s="230" t="str">
        <f t="shared" si="80"/>
        <v/>
      </c>
      <c r="E5139" s="230" t="str">
        <f>IFERROR(IF(ForbDraft!L5154&lt;&gt;"",ABS(ForbDraft!L5154),""),"")</f>
        <v/>
      </c>
      <c r="F5139" s="230" t="str">
        <f>IFERROR(IF(ForbDraft!K5154&lt;&gt;"",ForbDraft!K5154,""),"")</f>
        <v/>
      </c>
    </row>
    <row r="5140" spans="2:6" x14ac:dyDescent="0.2">
      <c r="B5140" s="229" t="str">
        <f>IFERROR(IF(ForbDraft!A5155&lt;&gt;"",ROW(ForbDraft!A5155),""),"")</f>
        <v/>
      </c>
      <c r="C5140" s="230" t="str">
        <f>IFERROR(IF(ForbDraft!A5155&lt;&gt;"",ForbDraft!A5155,""),"")</f>
        <v/>
      </c>
      <c r="D5140" s="230" t="str">
        <f t="shared" si="80"/>
        <v/>
      </c>
      <c r="E5140" s="230" t="str">
        <f>IFERROR(IF(ForbDraft!L5155&lt;&gt;"",ABS(ForbDraft!L5155),""),"")</f>
        <v/>
      </c>
      <c r="F5140" s="230" t="str">
        <f>IFERROR(IF(ForbDraft!K5155&lt;&gt;"",ForbDraft!K5155,""),"")</f>
        <v/>
      </c>
    </row>
    <row r="5141" spans="2:6" x14ac:dyDescent="0.2">
      <c r="B5141" s="229" t="str">
        <f>IFERROR(IF(ForbDraft!A5156&lt;&gt;"",ROW(ForbDraft!A5156),""),"")</f>
        <v/>
      </c>
      <c r="C5141" s="230" t="str">
        <f>IFERROR(IF(ForbDraft!A5156&lt;&gt;"",ForbDraft!A5156,""),"")</f>
        <v/>
      </c>
      <c r="D5141" s="230" t="str">
        <f t="shared" si="80"/>
        <v/>
      </c>
      <c r="E5141" s="230" t="str">
        <f>IFERROR(IF(ForbDraft!L5156&lt;&gt;"",ABS(ForbDraft!L5156),""),"")</f>
        <v/>
      </c>
      <c r="F5141" s="230" t="str">
        <f>IFERROR(IF(ForbDraft!K5156&lt;&gt;"",ForbDraft!K5156,""),"")</f>
        <v/>
      </c>
    </row>
    <row r="5142" spans="2:6" x14ac:dyDescent="0.2">
      <c r="B5142" s="229" t="str">
        <f>IFERROR(IF(ForbDraft!A5157&lt;&gt;"",ROW(ForbDraft!A5157),""),"")</f>
        <v/>
      </c>
      <c r="C5142" s="230" t="str">
        <f>IFERROR(IF(ForbDraft!A5157&lt;&gt;"",ForbDraft!A5157,""),"")</f>
        <v/>
      </c>
      <c r="D5142" s="230" t="str">
        <f t="shared" si="80"/>
        <v/>
      </c>
      <c r="E5142" s="230" t="str">
        <f>IFERROR(IF(ForbDraft!L5157&lt;&gt;"",ABS(ForbDraft!L5157),""),"")</f>
        <v/>
      </c>
      <c r="F5142" s="230" t="str">
        <f>IFERROR(IF(ForbDraft!K5157&lt;&gt;"",ForbDraft!K5157,""),"")</f>
        <v/>
      </c>
    </row>
    <row r="5143" spans="2:6" x14ac:dyDescent="0.2">
      <c r="B5143" s="229" t="str">
        <f>IFERROR(IF(ForbDraft!A5158&lt;&gt;"",ROW(ForbDraft!A5158),""),"")</f>
        <v/>
      </c>
      <c r="C5143" s="230" t="str">
        <f>IFERROR(IF(ForbDraft!A5158&lt;&gt;"",ForbDraft!A5158,""),"")</f>
        <v/>
      </c>
      <c r="D5143" s="230" t="str">
        <f t="shared" si="80"/>
        <v/>
      </c>
      <c r="E5143" s="230" t="str">
        <f>IFERROR(IF(ForbDraft!L5158&lt;&gt;"",ABS(ForbDraft!L5158),""),"")</f>
        <v/>
      </c>
      <c r="F5143" s="230" t="str">
        <f>IFERROR(IF(ForbDraft!K5158&lt;&gt;"",ForbDraft!K5158,""),"")</f>
        <v/>
      </c>
    </row>
    <row r="5144" spans="2:6" x14ac:dyDescent="0.2">
      <c r="B5144" s="229" t="str">
        <f>IFERROR(IF(ForbDraft!A5159&lt;&gt;"",ROW(ForbDraft!A5159),""),"")</f>
        <v/>
      </c>
      <c r="C5144" s="230" t="str">
        <f>IFERROR(IF(ForbDraft!A5159&lt;&gt;"",ForbDraft!A5159,""),"")</f>
        <v/>
      </c>
      <c r="D5144" s="230" t="str">
        <f t="shared" si="80"/>
        <v/>
      </c>
      <c r="E5144" s="230" t="str">
        <f>IFERROR(IF(ForbDraft!L5159&lt;&gt;"",ABS(ForbDraft!L5159),""),"")</f>
        <v/>
      </c>
      <c r="F5144" s="230" t="str">
        <f>IFERROR(IF(ForbDraft!K5159&lt;&gt;"",ForbDraft!K5159,""),"")</f>
        <v/>
      </c>
    </row>
    <row r="5145" spans="2:6" x14ac:dyDescent="0.2">
      <c r="B5145" s="229" t="str">
        <f>IFERROR(IF(ForbDraft!A5160&lt;&gt;"",ROW(ForbDraft!A5160),""),"")</f>
        <v/>
      </c>
      <c r="C5145" s="230" t="str">
        <f>IFERROR(IF(ForbDraft!A5160&lt;&gt;"",ForbDraft!A5160,""),"")</f>
        <v/>
      </c>
      <c r="D5145" s="230" t="str">
        <f t="shared" si="80"/>
        <v/>
      </c>
      <c r="E5145" s="230" t="str">
        <f>IFERROR(IF(ForbDraft!L5160&lt;&gt;"",ABS(ForbDraft!L5160),""),"")</f>
        <v/>
      </c>
      <c r="F5145" s="230" t="str">
        <f>IFERROR(IF(ForbDraft!K5160&lt;&gt;"",ForbDraft!K5160,""),"")</f>
        <v/>
      </c>
    </row>
    <row r="5146" spans="2:6" x14ac:dyDescent="0.2">
      <c r="B5146" s="229" t="str">
        <f>IFERROR(IF(ForbDraft!A5161&lt;&gt;"",ROW(ForbDraft!A5161),""),"")</f>
        <v/>
      </c>
      <c r="C5146" s="230" t="str">
        <f>IFERROR(IF(ForbDraft!A5161&lt;&gt;"",ForbDraft!A5161,""),"")</f>
        <v/>
      </c>
      <c r="D5146" s="230" t="str">
        <f t="shared" si="80"/>
        <v/>
      </c>
      <c r="E5146" s="230" t="str">
        <f>IFERROR(IF(ForbDraft!L5161&lt;&gt;"",ABS(ForbDraft!L5161),""),"")</f>
        <v/>
      </c>
      <c r="F5146" s="230" t="str">
        <f>IFERROR(IF(ForbDraft!K5161&lt;&gt;"",ForbDraft!K5161,""),"")</f>
        <v/>
      </c>
    </row>
    <row r="5147" spans="2:6" x14ac:dyDescent="0.2">
      <c r="B5147" s="229" t="str">
        <f>IFERROR(IF(ForbDraft!A5162&lt;&gt;"",ROW(ForbDraft!A5162),""),"")</f>
        <v/>
      </c>
      <c r="C5147" s="230" t="str">
        <f>IFERROR(IF(ForbDraft!A5162&lt;&gt;"",ForbDraft!A5162,""),"")</f>
        <v/>
      </c>
      <c r="D5147" s="230" t="str">
        <f t="shared" si="80"/>
        <v/>
      </c>
      <c r="E5147" s="230" t="str">
        <f>IFERROR(IF(ForbDraft!L5162&lt;&gt;"",ABS(ForbDraft!L5162),""),"")</f>
        <v/>
      </c>
      <c r="F5147" s="230" t="str">
        <f>IFERROR(IF(ForbDraft!K5162&lt;&gt;"",ForbDraft!K5162,""),"")</f>
        <v/>
      </c>
    </row>
    <row r="5148" spans="2:6" x14ac:dyDescent="0.2">
      <c r="B5148" s="229" t="str">
        <f>IFERROR(IF(ForbDraft!A5163&lt;&gt;"",ROW(ForbDraft!A5163),""),"")</f>
        <v/>
      </c>
      <c r="C5148" s="230" t="str">
        <f>IFERROR(IF(ForbDraft!A5163&lt;&gt;"",ForbDraft!A5163,""),"")</f>
        <v/>
      </c>
      <c r="D5148" s="230" t="str">
        <f t="shared" si="80"/>
        <v/>
      </c>
      <c r="E5148" s="230" t="str">
        <f>IFERROR(IF(ForbDraft!L5163&lt;&gt;"",ABS(ForbDraft!L5163),""),"")</f>
        <v/>
      </c>
      <c r="F5148" s="230" t="str">
        <f>IFERROR(IF(ForbDraft!K5163&lt;&gt;"",ForbDraft!K5163,""),"")</f>
        <v/>
      </c>
    </row>
    <row r="5149" spans="2:6" x14ac:dyDescent="0.2">
      <c r="B5149" s="229" t="str">
        <f>IFERROR(IF(ForbDraft!A5164&lt;&gt;"",ROW(ForbDraft!A5164),""),"")</f>
        <v/>
      </c>
      <c r="C5149" s="230" t="str">
        <f>IFERROR(IF(ForbDraft!A5164&lt;&gt;"",ForbDraft!A5164,""),"")</f>
        <v/>
      </c>
      <c r="D5149" s="230" t="str">
        <f t="shared" si="80"/>
        <v/>
      </c>
      <c r="E5149" s="230" t="str">
        <f>IFERROR(IF(ForbDraft!L5164&lt;&gt;"",ABS(ForbDraft!L5164),""),"")</f>
        <v/>
      </c>
      <c r="F5149" s="230" t="str">
        <f>IFERROR(IF(ForbDraft!K5164&lt;&gt;"",ForbDraft!K5164,""),"")</f>
        <v/>
      </c>
    </row>
    <row r="5150" spans="2:6" x14ac:dyDescent="0.2">
      <c r="B5150" s="229" t="str">
        <f>IFERROR(IF(ForbDraft!A5165&lt;&gt;"",ROW(ForbDraft!A5165),""),"")</f>
        <v/>
      </c>
      <c r="C5150" s="230" t="str">
        <f>IFERROR(IF(ForbDraft!A5165&lt;&gt;"",ForbDraft!A5165,""),"")</f>
        <v/>
      </c>
      <c r="D5150" s="230" t="str">
        <f t="shared" si="80"/>
        <v/>
      </c>
      <c r="E5150" s="230" t="str">
        <f>IFERROR(IF(ForbDraft!L5165&lt;&gt;"",ABS(ForbDraft!L5165),""),"")</f>
        <v/>
      </c>
      <c r="F5150" s="230" t="str">
        <f>IFERROR(IF(ForbDraft!K5165&lt;&gt;"",ForbDraft!K5165,""),"")</f>
        <v/>
      </c>
    </row>
    <row r="5151" spans="2:6" x14ac:dyDescent="0.2">
      <c r="B5151" s="229" t="str">
        <f>IFERROR(IF(ForbDraft!A5166&lt;&gt;"",ROW(ForbDraft!A5166),""),"")</f>
        <v/>
      </c>
      <c r="C5151" s="230" t="str">
        <f>IFERROR(IF(ForbDraft!A5166&lt;&gt;"",ForbDraft!A5166,""),"")</f>
        <v/>
      </c>
      <c r="D5151" s="230" t="str">
        <f t="shared" si="80"/>
        <v/>
      </c>
      <c r="E5151" s="230" t="str">
        <f>IFERROR(IF(ForbDraft!L5166&lt;&gt;"",ABS(ForbDraft!L5166),""),"")</f>
        <v/>
      </c>
      <c r="F5151" s="230" t="str">
        <f>IFERROR(IF(ForbDraft!K5166&lt;&gt;"",ForbDraft!K5166,""),"")</f>
        <v/>
      </c>
    </row>
    <row r="5152" spans="2:6" x14ac:dyDescent="0.2">
      <c r="B5152" s="229" t="str">
        <f>IFERROR(IF(ForbDraft!A5167&lt;&gt;"",ROW(ForbDraft!A5167),""),"")</f>
        <v/>
      </c>
      <c r="C5152" s="230" t="str">
        <f>IFERROR(IF(ForbDraft!A5167&lt;&gt;"",ForbDraft!A5167,""),"")</f>
        <v/>
      </c>
      <c r="D5152" s="230" t="str">
        <f t="shared" si="80"/>
        <v/>
      </c>
      <c r="E5152" s="230" t="str">
        <f>IFERROR(IF(ForbDraft!L5167&lt;&gt;"",ABS(ForbDraft!L5167),""),"")</f>
        <v/>
      </c>
      <c r="F5152" s="230" t="str">
        <f>IFERROR(IF(ForbDraft!K5167&lt;&gt;"",ForbDraft!K5167,""),"")</f>
        <v/>
      </c>
    </row>
    <row r="5153" spans="2:6" x14ac:dyDescent="0.2">
      <c r="B5153" s="229" t="str">
        <f>IFERROR(IF(ForbDraft!A5168&lt;&gt;"",ROW(ForbDraft!A5168),""),"")</f>
        <v/>
      </c>
      <c r="C5153" s="230" t="str">
        <f>IFERROR(IF(ForbDraft!A5168&lt;&gt;"",ForbDraft!A5168,""),"")</f>
        <v/>
      </c>
      <c r="D5153" s="230" t="str">
        <f t="shared" si="80"/>
        <v/>
      </c>
      <c r="E5153" s="230" t="str">
        <f>IFERROR(IF(ForbDraft!L5168&lt;&gt;"",ABS(ForbDraft!L5168),""),"")</f>
        <v/>
      </c>
      <c r="F5153" s="230" t="str">
        <f>IFERROR(IF(ForbDraft!K5168&lt;&gt;"",ForbDraft!K5168,""),"")</f>
        <v/>
      </c>
    </row>
    <row r="5154" spans="2:6" x14ac:dyDescent="0.2">
      <c r="B5154" s="229" t="str">
        <f>IFERROR(IF(ForbDraft!A5169&lt;&gt;"",ROW(ForbDraft!A5169),""),"")</f>
        <v/>
      </c>
      <c r="C5154" s="230" t="str">
        <f>IFERROR(IF(ForbDraft!A5169&lt;&gt;"",ForbDraft!A5169,""),"")</f>
        <v/>
      </c>
      <c r="D5154" s="230" t="str">
        <f t="shared" si="80"/>
        <v/>
      </c>
      <c r="E5154" s="230" t="str">
        <f>IFERROR(IF(ForbDraft!L5169&lt;&gt;"",ABS(ForbDraft!L5169),""),"")</f>
        <v/>
      </c>
      <c r="F5154" s="230" t="str">
        <f>IFERROR(IF(ForbDraft!K5169&lt;&gt;"",ForbDraft!K5169,""),"")</f>
        <v/>
      </c>
    </row>
    <row r="5155" spans="2:6" x14ac:dyDescent="0.2">
      <c r="B5155" s="229" t="str">
        <f>IFERROR(IF(ForbDraft!A5170&lt;&gt;"",ROW(ForbDraft!A5170),""),"")</f>
        <v/>
      </c>
      <c r="C5155" s="230" t="str">
        <f>IFERROR(IF(ForbDraft!A5170&lt;&gt;"",ForbDraft!A5170,""),"")</f>
        <v/>
      </c>
      <c r="D5155" s="230" t="str">
        <f t="shared" si="80"/>
        <v/>
      </c>
      <c r="E5155" s="230" t="str">
        <f>IFERROR(IF(ForbDraft!L5170&lt;&gt;"",ABS(ForbDraft!L5170),""),"")</f>
        <v/>
      </c>
      <c r="F5155" s="230" t="str">
        <f>IFERROR(IF(ForbDraft!K5170&lt;&gt;"",ForbDraft!K5170,""),"")</f>
        <v/>
      </c>
    </row>
    <row r="5156" spans="2:6" x14ac:dyDescent="0.2">
      <c r="B5156" s="229" t="str">
        <f>IFERROR(IF(ForbDraft!A5171&lt;&gt;"",ROW(ForbDraft!A5171),""),"")</f>
        <v/>
      </c>
      <c r="C5156" s="230" t="str">
        <f>IFERROR(IF(ForbDraft!A5171&lt;&gt;"",ForbDraft!A5171,""),"")</f>
        <v/>
      </c>
      <c r="D5156" s="230" t="str">
        <f t="shared" si="80"/>
        <v/>
      </c>
      <c r="E5156" s="230" t="str">
        <f>IFERROR(IF(ForbDraft!L5171&lt;&gt;"",ABS(ForbDraft!L5171),""),"")</f>
        <v/>
      </c>
      <c r="F5156" s="230" t="str">
        <f>IFERROR(IF(ForbDraft!K5171&lt;&gt;"",ForbDraft!K5171,""),"")</f>
        <v/>
      </c>
    </row>
    <row r="5157" spans="2:6" x14ac:dyDescent="0.2">
      <c r="B5157" s="229" t="str">
        <f>IFERROR(IF(ForbDraft!A5172&lt;&gt;"",ROW(ForbDraft!A5172),""),"")</f>
        <v/>
      </c>
      <c r="C5157" s="230" t="str">
        <f>IFERROR(IF(ForbDraft!A5172&lt;&gt;"",ForbDraft!A5172,""),"")</f>
        <v/>
      </c>
      <c r="D5157" s="230" t="str">
        <f t="shared" si="80"/>
        <v/>
      </c>
      <c r="E5157" s="230" t="str">
        <f>IFERROR(IF(ForbDraft!L5172&lt;&gt;"",ABS(ForbDraft!L5172),""),"")</f>
        <v/>
      </c>
      <c r="F5157" s="230" t="str">
        <f>IFERROR(IF(ForbDraft!K5172&lt;&gt;"",ForbDraft!K5172,""),"")</f>
        <v/>
      </c>
    </row>
    <row r="5158" spans="2:6" x14ac:dyDescent="0.2">
      <c r="B5158" s="229" t="str">
        <f>IFERROR(IF(ForbDraft!A5173&lt;&gt;"",ROW(ForbDraft!A5173),""),"")</f>
        <v/>
      </c>
      <c r="C5158" s="230" t="str">
        <f>IFERROR(IF(ForbDraft!A5173&lt;&gt;"",ForbDraft!A5173,""),"")</f>
        <v/>
      </c>
      <c r="D5158" s="230" t="str">
        <f t="shared" si="80"/>
        <v/>
      </c>
      <c r="E5158" s="230" t="str">
        <f>IFERROR(IF(ForbDraft!L5173&lt;&gt;"",ABS(ForbDraft!L5173),""),"")</f>
        <v/>
      </c>
      <c r="F5158" s="230" t="str">
        <f>IFERROR(IF(ForbDraft!K5173&lt;&gt;"",ForbDraft!K5173,""),"")</f>
        <v/>
      </c>
    </row>
    <row r="5159" spans="2:6" x14ac:dyDescent="0.2">
      <c r="B5159" s="229" t="str">
        <f>IFERROR(IF(ForbDraft!A5174&lt;&gt;"",ROW(ForbDraft!A5174),""),"")</f>
        <v/>
      </c>
      <c r="C5159" s="230" t="str">
        <f>IFERROR(IF(ForbDraft!A5174&lt;&gt;"",ForbDraft!A5174,""),"")</f>
        <v/>
      </c>
      <c r="D5159" s="230" t="str">
        <f t="shared" si="80"/>
        <v/>
      </c>
      <c r="E5159" s="230" t="str">
        <f>IFERROR(IF(ForbDraft!L5174&lt;&gt;"",ABS(ForbDraft!L5174),""),"")</f>
        <v/>
      </c>
      <c r="F5159" s="230" t="str">
        <f>IFERROR(IF(ForbDraft!K5174&lt;&gt;"",ForbDraft!K5174,""),"")</f>
        <v/>
      </c>
    </row>
    <row r="5160" spans="2:6" x14ac:dyDescent="0.2">
      <c r="B5160" s="229" t="str">
        <f>IFERROR(IF(ForbDraft!A5175&lt;&gt;"",ROW(ForbDraft!A5175),""),"")</f>
        <v/>
      </c>
      <c r="C5160" s="230" t="str">
        <f>IFERROR(IF(ForbDraft!A5175&lt;&gt;"",ForbDraft!A5175,""),"")</f>
        <v/>
      </c>
      <c r="D5160" s="230" t="str">
        <f t="shared" si="80"/>
        <v/>
      </c>
      <c r="E5160" s="230" t="str">
        <f>IFERROR(IF(ForbDraft!L5175&lt;&gt;"",ABS(ForbDraft!L5175),""),"")</f>
        <v/>
      </c>
      <c r="F5160" s="230" t="str">
        <f>IFERROR(IF(ForbDraft!K5175&lt;&gt;"",ForbDraft!K5175,""),"")</f>
        <v/>
      </c>
    </row>
    <row r="5161" spans="2:6" x14ac:dyDescent="0.2">
      <c r="B5161" s="229" t="str">
        <f>IFERROR(IF(ForbDraft!A5176&lt;&gt;"",ROW(ForbDraft!A5176),""),"")</f>
        <v/>
      </c>
      <c r="C5161" s="230" t="str">
        <f>IFERROR(IF(ForbDraft!A5176&lt;&gt;"",ForbDraft!A5176,""),"")</f>
        <v/>
      </c>
      <c r="D5161" s="230" t="str">
        <f t="shared" si="80"/>
        <v/>
      </c>
      <c r="E5161" s="230" t="str">
        <f>IFERROR(IF(ForbDraft!L5176&lt;&gt;"",ABS(ForbDraft!L5176),""),"")</f>
        <v/>
      </c>
      <c r="F5161" s="230" t="str">
        <f>IFERROR(IF(ForbDraft!K5176&lt;&gt;"",ForbDraft!K5176,""),"")</f>
        <v/>
      </c>
    </row>
    <row r="5162" spans="2:6" x14ac:dyDescent="0.2">
      <c r="B5162" s="229" t="str">
        <f>IFERROR(IF(ForbDraft!A5177&lt;&gt;"",ROW(ForbDraft!A5177),""),"")</f>
        <v/>
      </c>
      <c r="C5162" s="230" t="str">
        <f>IFERROR(IF(ForbDraft!A5177&lt;&gt;"",ForbDraft!A5177,""),"")</f>
        <v/>
      </c>
      <c r="D5162" s="230" t="str">
        <f t="shared" si="80"/>
        <v/>
      </c>
      <c r="E5162" s="230" t="str">
        <f>IFERROR(IF(ForbDraft!L5177&lt;&gt;"",ABS(ForbDraft!L5177),""),"")</f>
        <v/>
      </c>
      <c r="F5162" s="230" t="str">
        <f>IFERROR(IF(ForbDraft!K5177&lt;&gt;"",ForbDraft!K5177,""),"")</f>
        <v/>
      </c>
    </row>
    <row r="5163" spans="2:6" x14ac:dyDescent="0.2">
      <c r="B5163" s="229" t="str">
        <f>IFERROR(IF(ForbDraft!A5178&lt;&gt;"",ROW(ForbDraft!A5178),""),"")</f>
        <v/>
      </c>
      <c r="C5163" s="230" t="str">
        <f>IFERROR(IF(ForbDraft!A5178&lt;&gt;"",ForbDraft!A5178,""),"")</f>
        <v/>
      </c>
      <c r="D5163" s="230" t="str">
        <f t="shared" si="80"/>
        <v/>
      </c>
      <c r="E5163" s="230" t="str">
        <f>IFERROR(IF(ForbDraft!L5178&lt;&gt;"",ABS(ForbDraft!L5178),""),"")</f>
        <v/>
      </c>
      <c r="F5163" s="230" t="str">
        <f>IFERROR(IF(ForbDraft!K5178&lt;&gt;"",ForbDraft!K5178,""),"")</f>
        <v/>
      </c>
    </row>
    <row r="5164" spans="2:6" x14ac:dyDescent="0.2">
      <c r="B5164" s="229" t="str">
        <f>IFERROR(IF(ForbDraft!A5179&lt;&gt;"",ROW(ForbDraft!A5179),""),"")</f>
        <v/>
      </c>
      <c r="C5164" s="230" t="str">
        <f>IFERROR(IF(ForbDraft!A5179&lt;&gt;"",ForbDraft!A5179,""),"")</f>
        <v/>
      </c>
      <c r="D5164" s="230" t="str">
        <f t="shared" si="80"/>
        <v/>
      </c>
      <c r="E5164" s="230" t="str">
        <f>IFERROR(IF(ForbDraft!L5179&lt;&gt;"",ABS(ForbDraft!L5179),""),"")</f>
        <v/>
      </c>
      <c r="F5164" s="230" t="str">
        <f>IFERROR(IF(ForbDraft!K5179&lt;&gt;"",ForbDraft!K5179,""),"")</f>
        <v/>
      </c>
    </row>
    <row r="5165" spans="2:6" x14ac:dyDescent="0.2">
      <c r="B5165" s="229" t="str">
        <f>IFERROR(IF(ForbDraft!A5180&lt;&gt;"",ROW(ForbDraft!A5180),""),"")</f>
        <v/>
      </c>
      <c r="C5165" s="230" t="str">
        <f>IFERROR(IF(ForbDraft!A5180&lt;&gt;"",ForbDraft!A5180,""),"")</f>
        <v/>
      </c>
      <c r="D5165" s="230" t="str">
        <f t="shared" si="80"/>
        <v/>
      </c>
      <c r="E5165" s="230" t="str">
        <f>IFERROR(IF(ForbDraft!L5180&lt;&gt;"",ABS(ForbDraft!L5180),""),"")</f>
        <v/>
      </c>
      <c r="F5165" s="230" t="str">
        <f>IFERROR(IF(ForbDraft!K5180&lt;&gt;"",ForbDraft!K5180,""),"")</f>
        <v/>
      </c>
    </row>
    <row r="5166" spans="2:6" x14ac:dyDescent="0.2">
      <c r="B5166" s="229" t="str">
        <f>IFERROR(IF(ForbDraft!A5181&lt;&gt;"",ROW(ForbDraft!A5181),""),"")</f>
        <v/>
      </c>
      <c r="C5166" s="230" t="str">
        <f>IFERROR(IF(ForbDraft!A5181&lt;&gt;"",ForbDraft!A5181,""),"")</f>
        <v/>
      </c>
      <c r="D5166" s="230" t="str">
        <f t="shared" si="80"/>
        <v/>
      </c>
      <c r="E5166" s="230" t="str">
        <f>IFERROR(IF(ForbDraft!L5181&lt;&gt;"",ABS(ForbDraft!L5181),""),"")</f>
        <v/>
      </c>
      <c r="F5166" s="230" t="str">
        <f>IFERROR(IF(ForbDraft!K5181&lt;&gt;"",ForbDraft!K5181,""),"")</f>
        <v/>
      </c>
    </row>
    <row r="5167" spans="2:6" x14ac:dyDescent="0.2">
      <c r="B5167" s="229" t="str">
        <f>IFERROR(IF(ForbDraft!A5182&lt;&gt;"",ROW(ForbDraft!A5182),""),"")</f>
        <v/>
      </c>
      <c r="C5167" s="230" t="str">
        <f>IFERROR(IF(ForbDraft!A5182&lt;&gt;"",ForbDraft!A5182,""),"")</f>
        <v/>
      </c>
      <c r="D5167" s="230" t="str">
        <f t="shared" si="80"/>
        <v/>
      </c>
      <c r="E5167" s="230" t="str">
        <f>IFERROR(IF(ForbDraft!L5182&lt;&gt;"",ABS(ForbDraft!L5182),""),"")</f>
        <v/>
      </c>
      <c r="F5167" s="230" t="str">
        <f>IFERROR(IF(ForbDraft!K5182&lt;&gt;"",ForbDraft!K5182,""),"")</f>
        <v/>
      </c>
    </row>
    <row r="5168" spans="2:6" x14ac:dyDescent="0.2">
      <c r="B5168" s="229" t="str">
        <f>IFERROR(IF(ForbDraft!A5183&lt;&gt;"",ROW(ForbDraft!A5183),""),"")</f>
        <v/>
      </c>
      <c r="C5168" s="230" t="str">
        <f>IFERROR(IF(ForbDraft!A5183&lt;&gt;"",ForbDraft!A5183,""),"")</f>
        <v/>
      </c>
      <c r="D5168" s="230" t="str">
        <f t="shared" si="80"/>
        <v/>
      </c>
      <c r="E5168" s="230" t="str">
        <f>IFERROR(IF(ForbDraft!L5183&lt;&gt;"",ABS(ForbDraft!L5183),""),"")</f>
        <v/>
      </c>
      <c r="F5168" s="230" t="str">
        <f>IFERROR(IF(ForbDraft!K5183&lt;&gt;"",ForbDraft!K5183,""),"")</f>
        <v/>
      </c>
    </row>
    <row r="5169" spans="2:6" x14ac:dyDescent="0.2">
      <c r="B5169" s="229" t="str">
        <f>IFERROR(IF(ForbDraft!A5184&lt;&gt;"",ROW(ForbDraft!A5184),""),"")</f>
        <v/>
      </c>
      <c r="C5169" s="230" t="str">
        <f>IFERROR(IF(ForbDraft!A5184&lt;&gt;"",ForbDraft!A5184,""),"")</f>
        <v/>
      </c>
      <c r="D5169" s="230" t="str">
        <f t="shared" si="80"/>
        <v/>
      </c>
      <c r="E5169" s="230" t="str">
        <f>IFERROR(IF(ForbDraft!L5184&lt;&gt;"",ABS(ForbDraft!L5184),""),"")</f>
        <v/>
      </c>
      <c r="F5169" s="230" t="str">
        <f>IFERROR(IF(ForbDraft!K5184&lt;&gt;"",ForbDraft!K5184,""),"")</f>
        <v/>
      </c>
    </row>
    <row r="5170" spans="2:6" x14ac:dyDescent="0.2">
      <c r="B5170" s="229" t="str">
        <f>IFERROR(IF(ForbDraft!A5185&lt;&gt;"",ROW(ForbDraft!A5185),""),"")</f>
        <v/>
      </c>
      <c r="C5170" s="230" t="str">
        <f>IFERROR(IF(ForbDraft!A5185&lt;&gt;"",ForbDraft!A5185,""),"")</f>
        <v/>
      </c>
      <c r="D5170" s="230" t="str">
        <f t="shared" si="80"/>
        <v/>
      </c>
      <c r="E5170" s="230" t="str">
        <f>IFERROR(IF(ForbDraft!L5185&lt;&gt;"",ABS(ForbDraft!L5185),""),"")</f>
        <v/>
      </c>
      <c r="F5170" s="230" t="str">
        <f>IFERROR(IF(ForbDraft!K5185&lt;&gt;"",ForbDraft!K5185,""),"")</f>
        <v/>
      </c>
    </row>
    <row r="5171" spans="2:6" x14ac:dyDescent="0.2">
      <c r="B5171" s="229" t="str">
        <f>IFERROR(IF(ForbDraft!A5186&lt;&gt;"",ROW(ForbDraft!A5186),""),"")</f>
        <v/>
      </c>
      <c r="C5171" s="230" t="str">
        <f>IFERROR(IF(ForbDraft!A5186&lt;&gt;"",ForbDraft!A5186,""),"")</f>
        <v/>
      </c>
      <c r="D5171" s="230" t="str">
        <f t="shared" si="80"/>
        <v/>
      </c>
      <c r="E5171" s="230" t="str">
        <f>IFERROR(IF(ForbDraft!L5186&lt;&gt;"",ABS(ForbDraft!L5186),""),"")</f>
        <v/>
      </c>
      <c r="F5171" s="230" t="str">
        <f>IFERROR(IF(ForbDraft!K5186&lt;&gt;"",ForbDraft!K5186,""),"")</f>
        <v/>
      </c>
    </row>
    <row r="5172" spans="2:6" x14ac:dyDescent="0.2">
      <c r="B5172" s="229" t="str">
        <f>IFERROR(IF(ForbDraft!A5187&lt;&gt;"",ROW(ForbDraft!A5187),""),"")</f>
        <v/>
      </c>
      <c r="C5172" s="230" t="str">
        <f>IFERROR(IF(ForbDraft!A5187&lt;&gt;"",ForbDraft!A5187,""),"")</f>
        <v/>
      </c>
      <c r="D5172" s="230" t="str">
        <f t="shared" si="80"/>
        <v/>
      </c>
      <c r="E5172" s="230" t="str">
        <f>IFERROR(IF(ForbDraft!L5187&lt;&gt;"",ABS(ForbDraft!L5187),""),"")</f>
        <v/>
      </c>
      <c r="F5172" s="230" t="str">
        <f>IFERROR(IF(ForbDraft!K5187&lt;&gt;"",ForbDraft!K5187,""),"")</f>
        <v/>
      </c>
    </row>
    <row r="5173" spans="2:6" x14ac:dyDescent="0.2">
      <c r="B5173" s="229" t="str">
        <f>IFERROR(IF(ForbDraft!A5188&lt;&gt;"",ROW(ForbDraft!A5188),""),"")</f>
        <v/>
      </c>
      <c r="C5173" s="230" t="str">
        <f>IFERROR(IF(ForbDraft!A5188&lt;&gt;"",ForbDraft!A5188,""),"")</f>
        <v/>
      </c>
      <c r="D5173" s="230" t="str">
        <f t="shared" si="80"/>
        <v/>
      </c>
      <c r="E5173" s="230" t="str">
        <f>IFERROR(IF(ForbDraft!L5188&lt;&gt;"",ABS(ForbDraft!L5188),""),"")</f>
        <v/>
      </c>
      <c r="F5173" s="230" t="str">
        <f>IFERROR(IF(ForbDraft!K5188&lt;&gt;"",ForbDraft!K5188,""),"")</f>
        <v/>
      </c>
    </row>
    <row r="5174" spans="2:6" x14ac:dyDescent="0.2">
      <c r="B5174" s="229" t="str">
        <f>IFERROR(IF(ForbDraft!A5189&lt;&gt;"",ROW(ForbDraft!A5189),""),"")</f>
        <v/>
      </c>
      <c r="C5174" s="230" t="str">
        <f>IFERROR(IF(ForbDraft!A5189&lt;&gt;"",ForbDraft!A5189,""),"")</f>
        <v/>
      </c>
      <c r="D5174" s="230" t="str">
        <f t="shared" si="80"/>
        <v/>
      </c>
      <c r="E5174" s="230" t="str">
        <f>IFERROR(IF(ForbDraft!L5189&lt;&gt;"",ABS(ForbDraft!L5189),""),"")</f>
        <v/>
      </c>
      <c r="F5174" s="230" t="str">
        <f>IFERROR(IF(ForbDraft!K5189&lt;&gt;"",ForbDraft!K5189,""),"")</f>
        <v/>
      </c>
    </row>
    <row r="5175" spans="2:6" x14ac:dyDescent="0.2">
      <c r="B5175" s="229" t="str">
        <f>IFERROR(IF(ForbDraft!A5190&lt;&gt;"",ROW(ForbDraft!A5190),""),"")</f>
        <v/>
      </c>
      <c r="C5175" s="230" t="str">
        <f>IFERROR(IF(ForbDraft!A5190&lt;&gt;"",ForbDraft!A5190,""),"")</f>
        <v/>
      </c>
      <c r="D5175" s="230" t="str">
        <f t="shared" si="80"/>
        <v/>
      </c>
      <c r="E5175" s="230" t="str">
        <f>IFERROR(IF(ForbDraft!L5190&lt;&gt;"",ABS(ForbDraft!L5190),""),"")</f>
        <v/>
      </c>
      <c r="F5175" s="230" t="str">
        <f>IFERROR(IF(ForbDraft!K5190&lt;&gt;"",ForbDraft!K5190,""),"")</f>
        <v/>
      </c>
    </row>
    <row r="5176" spans="2:6" x14ac:dyDescent="0.2">
      <c r="B5176" s="229" t="str">
        <f>IFERROR(IF(ForbDraft!A5191&lt;&gt;"",ROW(ForbDraft!A5191),""),"")</f>
        <v/>
      </c>
      <c r="C5176" s="230" t="str">
        <f>IFERROR(IF(ForbDraft!A5191&lt;&gt;"",ForbDraft!A5191,""),"")</f>
        <v/>
      </c>
      <c r="D5176" s="230" t="str">
        <f t="shared" si="80"/>
        <v/>
      </c>
      <c r="E5176" s="230" t="str">
        <f>IFERROR(IF(ForbDraft!L5191&lt;&gt;"",ABS(ForbDraft!L5191),""),"")</f>
        <v/>
      </c>
      <c r="F5176" s="230" t="str">
        <f>IFERROR(IF(ForbDraft!K5191&lt;&gt;"",ForbDraft!K5191,""),"")</f>
        <v/>
      </c>
    </row>
    <row r="5177" spans="2:6" x14ac:dyDescent="0.2">
      <c r="B5177" s="229" t="str">
        <f>IFERROR(IF(ForbDraft!A5192&lt;&gt;"",ROW(ForbDraft!A5192),""),"")</f>
        <v/>
      </c>
      <c r="C5177" s="230" t="str">
        <f>IFERROR(IF(ForbDraft!A5192&lt;&gt;"",ForbDraft!A5192,""),"")</f>
        <v/>
      </c>
      <c r="D5177" s="230" t="str">
        <f t="shared" si="80"/>
        <v/>
      </c>
      <c r="E5177" s="230" t="str">
        <f>IFERROR(IF(ForbDraft!L5192&lt;&gt;"",ABS(ForbDraft!L5192),""),"")</f>
        <v/>
      </c>
      <c r="F5177" s="230" t="str">
        <f>IFERROR(IF(ForbDraft!K5192&lt;&gt;"",ForbDraft!K5192,""),"")</f>
        <v/>
      </c>
    </row>
    <row r="5178" spans="2:6" x14ac:dyDescent="0.2">
      <c r="B5178" s="229" t="str">
        <f>IFERROR(IF(ForbDraft!A5193&lt;&gt;"",ROW(ForbDraft!A5193),""),"")</f>
        <v/>
      </c>
      <c r="C5178" s="230" t="str">
        <f>IFERROR(IF(ForbDraft!A5193&lt;&gt;"",ForbDraft!A5193,""),"")</f>
        <v/>
      </c>
      <c r="D5178" s="230" t="str">
        <f t="shared" si="80"/>
        <v/>
      </c>
      <c r="E5178" s="230" t="str">
        <f>IFERROR(IF(ForbDraft!L5193&lt;&gt;"",ABS(ForbDraft!L5193),""),"")</f>
        <v/>
      </c>
      <c r="F5178" s="230" t="str">
        <f>IFERROR(IF(ForbDraft!K5193&lt;&gt;"",ForbDraft!K5193,""),"")</f>
        <v/>
      </c>
    </row>
    <row r="5179" spans="2:6" x14ac:dyDescent="0.2">
      <c r="B5179" s="229" t="str">
        <f>IFERROR(IF(ForbDraft!A5194&lt;&gt;"",ROW(ForbDraft!A5194),""),"")</f>
        <v/>
      </c>
      <c r="C5179" s="230" t="str">
        <f>IFERROR(IF(ForbDraft!A5194&lt;&gt;"",ForbDraft!A5194,""),"")</f>
        <v/>
      </c>
      <c r="D5179" s="230" t="str">
        <f t="shared" si="80"/>
        <v/>
      </c>
      <c r="E5179" s="230" t="str">
        <f>IFERROR(IF(ForbDraft!L5194&lt;&gt;"",ABS(ForbDraft!L5194),""),"")</f>
        <v/>
      </c>
      <c r="F5179" s="230" t="str">
        <f>IFERROR(IF(ForbDraft!K5194&lt;&gt;"",ForbDraft!K5194,""),"")</f>
        <v/>
      </c>
    </row>
    <row r="5180" spans="2:6" x14ac:dyDescent="0.2">
      <c r="B5180" s="229" t="str">
        <f>IFERROR(IF(ForbDraft!A5195&lt;&gt;"",ROW(ForbDraft!A5195),""),"")</f>
        <v/>
      </c>
      <c r="C5180" s="230" t="str">
        <f>IFERROR(IF(ForbDraft!A5195&lt;&gt;"",ForbDraft!A5195,""),"")</f>
        <v/>
      </c>
      <c r="D5180" s="230" t="str">
        <f t="shared" si="80"/>
        <v/>
      </c>
      <c r="E5180" s="230" t="str">
        <f>IFERROR(IF(ForbDraft!L5195&lt;&gt;"",ABS(ForbDraft!L5195),""),"")</f>
        <v/>
      </c>
      <c r="F5180" s="230" t="str">
        <f>IFERROR(IF(ForbDraft!K5195&lt;&gt;"",ForbDraft!K5195,""),"")</f>
        <v/>
      </c>
    </row>
    <row r="5181" spans="2:6" x14ac:dyDescent="0.2">
      <c r="B5181" s="229" t="str">
        <f>IFERROR(IF(ForbDraft!A5196&lt;&gt;"",ROW(ForbDraft!A5196),""),"")</f>
        <v/>
      </c>
      <c r="C5181" s="230" t="str">
        <f>IFERROR(IF(ForbDraft!A5196&lt;&gt;"",ForbDraft!A5196,""),"")</f>
        <v/>
      </c>
      <c r="D5181" s="230" t="str">
        <f t="shared" si="80"/>
        <v/>
      </c>
      <c r="E5181" s="230" t="str">
        <f>IFERROR(IF(ForbDraft!L5196&lt;&gt;"",ABS(ForbDraft!L5196),""),"")</f>
        <v/>
      </c>
      <c r="F5181" s="230" t="str">
        <f>IFERROR(IF(ForbDraft!K5196&lt;&gt;"",ForbDraft!K5196,""),"")</f>
        <v/>
      </c>
    </row>
    <row r="5182" spans="2:6" x14ac:dyDescent="0.2">
      <c r="B5182" s="229" t="str">
        <f>IFERROR(IF(ForbDraft!A5197&lt;&gt;"",ROW(ForbDraft!A5197),""),"")</f>
        <v/>
      </c>
      <c r="C5182" s="230" t="str">
        <f>IFERROR(IF(ForbDraft!A5197&lt;&gt;"",ForbDraft!A5197,""),"")</f>
        <v/>
      </c>
      <c r="D5182" s="230" t="str">
        <f t="shared" si="80"/>
        <v/>
      </c>
      <c r="E5182" s="230" t="str">
        <f>IFERROR(IF(ForbDraft!L5197&lt;&gt;"",ABS(ForbDraft!L5197),""),"")</f>
        <v/>
      </c>
      <c r="F5182" s="230" t="str">
        <f>IFERROR(IF(ForbDraft!K5197&lt;&gt;"",ForbDraft!K5197,""),"")</f>
        <v/>
      </c>
    </row>
    <row r="5183" spans="2:6" x14ac:dyDescent="0.2">
      <c r="B5183" s="229" t="str">
        <f>IFERROR(IF(ForbDraft!A5198&lt;&gt;"",ROW(ForbDraft!A5198),""),"")</f>
        <v/>
      </c>
      <c r="C5183" s="230" t="str">
        <f>IFERROR(IF(ForbDraft!A5198&lt;&gt;"",ForbDraft!A5198,""),"")</f>
        <v/>
      </c>
      <c r="D5183" s="230" t="str">
        <f t="shared" si="80"/>
        <v/>
      </c>
      <c r="E5183" s="230" t="str">
        <f>IFERROR(IF(ForbDraft!L5198&lt;&gt;"",ABS(ForbDraft!L5198),""),"")</f>
        <v/>
      </c>
      <c r="F5183" s="230" t="str">
        <f>IFERROR(IF(ForbDraft!K5198&lt;&gt;"",ForbDraft!K5198,""),"")</f>
        <v/>
      </c>
    </row>
    <row r="5184" spans="2:6" x14ac:dyDescent="0.2">
      <c r="B5184" s="229" t="str">
        <f>IFERROR(IF(ForbDraft!A5199&lt;&gt;"",ROW(ForbDraft!A5199),""),"")</f>
        <v/>
      </c>
      <c r="C5184" s="230" t="str">
        <f>IFERROR(IF(ForbDraft!A5199&lt;&gt;"",ForbDraft!A5199,""),"")</f>
        <v/>
      </c>
      <c r="D5184" s="230" t="str">
        <f t="shared" si="80"/>
        <v/>
      </c>
      <c r="E5184" s="230" t="str">
        <f>IFERROR(IF(ForbDraft!L5199&lt;&gt;"",ABS(ForbDraft!L5199),""),"")</f>
        <v/>
      </c>
      <c r="F5184" s="230" t="str">
        <f>IFERROR(IF(ForbDraft!K5199&lt;&gt;"",ForbDraft!K5199,""),"")</f>
        <v/>
      </c>
    </row>
    <row r="5185" spans="2:6" x14ac:dyDescent="0.2">
      <c r="B5185" s="229" t="str">
        <f>IFERROR(IF(ForbDraft!A5200&lt;&gt;"",ROW(ForbDraft!A5200),""),"")</f>
        <v/>
      </c>
      <c r="C5185" s="230" t="str">
        <f>IFERROR(IF(ForbDraft!A5200&lt;&gt;"",ForbDraft!A5200,""),"")</f>
        <v/>
      </c>
      <c r="D5185" s="230" t="str">
        <f t="shared" si="80"/>
        <v/>
      </c>
      <c r="E5185" s="230" t="str">
        <f>IFERROR(IF(ForbDraft!L5200&lt;&gt;"",ABS(ForbDraft!L5200),""),"")</f>
        <v/>
      </c>
      <c r="F5185" s="230" t="str">
        <f>IFERROR(IF(ForbDraft!K5200&lt;&gt;"",ForbDraft!K5200,""),"")</f>
        <v/>
      </c>
    </row>
    <row r="5186" spans="2:6" x14ac:dyDescent="0.2">
      <c r="B5186" s="229" t="str">
        <f>IFERROR(IF(ForbDraft!A5201&lt;&gt;"",ROW(ForbDraft!A5201),""),"")</f>
        <v/>
      </c>
      <c r="C5186" s="230" t="str">
        <f>IFERROR(IF(ForbDraft!A5201&lt;&gt;"",ForbDraft!A5201,""),"")</f>
        <v/>
      </c>
      <c r="D5186" s="230" t="str">
        <f t="shared" si="80"/>
        <v/>
      </c>
      <c r="E5186" s="230" t="str">
        <f>IFERROR(IF(ForbDraft!L5201&lt;&gt;"",ABS(ForbDraft!L5201),""),"")</f>
        <v/>
      </c>
      <c r="F5186" s="230" t="str">
        <f>IFERROR(IF(ForbDraft!K5201&lt;&gt;"",ForbDraft!K5201,""),"")</f>
        <v/>
      </c>
    </row>
    <row r="5187" spans="2:6" x14ac:dyDescent="0.2">
      <c r="B5187" s="229" t="str">
        <f>IFERROR(IF(ForbDraft!A5202&lt;&gt;"",ROW(ForbDraft!A5202),""),"")</f>
        <v/>
      </c>
      <c r="C5187" s="230" t="str">
        <f>IFERROR(IF(ForbDraft!A5202&lt;&gt;"",ForbDraft!A5202,""),"")</f>
        <v/>
      </c>
      <c r="D5187" s="230" t="str">
        <f t="shared" ref="D5187:D5250" si="81">IF(F5187="pH לבדיקת גבול","pH",F5187)</f>
        <v/>
      </c>
      <c r="E5187" s="230" t="str">
        <f>IFERROR(IF(ForbDraft!L5202&lt;&gt;"",ABS(ForbDraft!L5202),""),"")</f>
        <v/>
      </c>
      <c r="F5187" s="230" t="str">
        <f>IFERROR(IF(ForbDraft!K5202&lt;&gt;"",ForbDraft!K5202,""),"")</f>
        <v/>
      </c>
    </row>
    <row r="5188" spans="2:6" x14ac:dyDescent="0.2">
      <c r="B5188" s="229" t="str">
        <f>IFERROR(IF(ForbDraft!A5203&lt;&gt;"",ROW(ForbDraft!A5203),""),"")</f>
        <v/>
      </c>
      <c r="C5188" s="230" t="str">
        <f>IFERROR(IF(ForbDraft!A5203&lt;&gt;"",ForbDraft!A5203,""),"")</f>
        <v/>
      </c>
      <c r="D5188" s="230" t="str">
        <f t="shared" si="81"/>
        <v/>
      </c>
      <c r="E5188" s="230" t="str">
        <f>IFERROR(IF(ForbDraft!L5203&lt;&gt;"",ABS(ForbDraft!L5203),""),"")</f>
        <v/>
      </c>
      <c r="F5188" s="230" t="str">
        <f>IFERROR(IF(ForbDraft!K5203&lt;&gt;"",ForbDraft!K5203,""),"")</f>
        <v/>
      </c>
    </row>
    <row r="5189" spans="2:6" x14ac:dyDescent="0.2">
      <c r="B5189" s="229" t="str">
        <f>IFERROR(IF(ForbDraft!A5204&lt;&gt;"",ROW(ForbDraft!A5204),""),"")</f>
        <v/>
      </c>
      <c r="C5189" s="230" t="str">
        <f>IFERROR(IF(ForbDraft!A5204&lt;&gt;"",ForbDraft!A5204,""),"")</f>
        <v/>
      </c>
      <c r="D5189" s="230" t="str">
        <f t="shared" si="81"/>
        <v/>
      </c>
      <c r="E5189" s="230" t="str">
        <f>IFERROR(IF(ForbDraft!L5204&lt;&gt;"",ABS(ForbDraft!L5204),""),"")</f>
        <v/>
      </c>
      <c r="F5189" s="230" t="str">
        <f>IFERROR(IF(ForbDraft!K5204&lt;&gt;"",ForbDraft!K5204,""),"")</f>
        <v/>
      </c>
    </row>
    <row r="5190" spans="2:6" x14ac:dyDescent="0.2">
      <c r="B5190" s="229" t="str">
        <f>IFERROR(IF(ForbDraft!A5205&lt;&gt;"",ROW(ForbDraft!A5205),""),"")</f>
        <v/>
      </c>
      <c r="C5190" s="230" t="str">
        <f>IFERROR(IF(ForbDraft!A5205&lt;&gt;"",ForbDraft!A5205,""),"")</f>
        <v/>
      </c>
      <c r="D5190" s="230" t="str">
        <f t="shared" si="81"/>
        <v/>
      </c>
      <c r="E5190" s="230" t="str">
        <f>IFERROR(IF(ForbDraft!L5205&lt;&gt;"",ABS(ForbDraft!L5205),""),"")</f>
        <v/>
      </c>
      <c r="F5190" s="230" t="str">
        <f>IFERROR(IF(ForbDraft!K5205&lt;&gt;"",ForbDraft!K5205,""),"")</f>
        <v/>
      </c>
    </row>
    <row r="5191" spans="2:6" x14ac:dyDescent="0.2">
      <c r="B5191" s="229" t="str">
        <f>IFERROR(IF(ForbDraft!A5206&lt;&gt;"",ROW(ForbDraft!A5206),""),"")</f>
        <v/>
      </c>
      <c r="C5191" s="230" t="str">
        <f>IFERROR(IF(ForbDraft!A5206&lt;&gt;"",ForbDraft!A5206,""),"")</f>
        <v/>
      </c>
      <c r="D5191" s="230" t="str">
        <f t="shared" si="81"/>
        <v/>
      </c>
      <c r="E5191" s="230" t="str">
        <f>IFERROR(IF(ForbDraft!L5206&lt;&gt;"",ABS(ForbDraft!L5206),""),"")</f>
        <v/>
      </c>
      <c r="F5191" s="230" t="str">
        <f>IFERROR(IF(ForbDraft!K5206&lt;&gt;"",ForbDraft!K5206,""),"")</f>
        <v/>
      </c>
    </row>
    <row r="5192" spans="2:6" x14ac:dyDescent="0.2">
      <c r="B5192" s="229" t="str">
        <f>IFERROR(IF(ForbDraft!A5207&lt;&gt;"",ROW(ForbDraft!A5207),""),"")</f>
        <v/>
      </c>
      <c r="C5192" s="230" t="str">
        <f>IFERROR(IF(ForbDraft!A5207&lt;&gt;"",ForbDraft!A5207,""),"")</f>
        <v/>
      </c>
      <c r="D5192" s="230" t="str">
        <f t="shared" si="81"/>
        <v/>
      </c>
      <c r="E5192" s="230" t="str">
        <f>IFERROR(IF(ForbDraft!L5207&lt;&gt;"",ABS(ForbDraft!L5207),""),"")</f>
        <v/>
      </c>
      <c r="F5192" s="230" t="str">
        <f>IFERROR(IF(ForbDraft!K5207&lt;&gt;"",ForbDraft!K5207,""),"")</f>
        <v/>
      </c>
    </row>
    <row r="5193" spans="2:6" x14ac:dyDescent="0.2">
      <c r="B5193" s="229" t="str">
        <f>IFERROR(IF(ForbDraft!A5208&lt;&gt;"",ROW(ForbDraft!A5208),""),"")</f>
        <v/>
      </c>
      <c r="C5193" s="230" t="str">
        <f>IFERROR(IF(ForbDraft!A5208&lt;&gt;"",ForbDraft!A5208,""),"")</f>
        <v/>
      </c>
      <c r="D5193" s="230" t="str">
        <f t="shared" si="81"/>
        <v/>
      </c>
      <c r="E5193" s="230" t="str">
        <f>IFERROR(IF(ForbDraft!L5208&lt;&gt;"",ABS(ForbDraft!L5208),""),"")</f>
        <v/>
      </c>
      <c r="F5193" s="230" t="str">
        <f>IFERROR(IF(ForbDraft!K5208&lt;&gt;"",ForbDraft!K5208,""),"")</f>
        <v/>
      </c>
    </row>
    <row r="5194" spans="2:6" x14ac:dyDescent="0.2">
      <c r="B5194" s="229" t="str">
        <f>IFERROR(IF(ForbDraft!A5209&lt;&gt;"",ROW(ForbDraft!A5209),""),"")</f>
        <v/>
      </c>
      <c r="C5194" s="230" t="str">
        <f>IFERROR(IF(ForbDraft!A5209&lt;&gt;"",ForbDraft!A5209,""),"")</f>
        <v/>
      </c>
      <c r="D5194" s="230" t="str">
        <f t="shared" si="81"/>
        <v/>
      </c>
      <c r="E5194" s="230" t="str">
        <f>IFERROR(IF(ForbDraft!L5209&lt;&gt;"",ABS(ForbDraft!L5209),""),"")</f>
        <v/>
      </c>
      <c r="F5194" s="230" t="str">
        <f>IFERROR(IF(ForbDraft!K5209&lt;&gt;"",ForbDraft!K5209,""),"")</f>
        <v/>
      </c>
    </row>
    <row r="5195" spans="2:6" x14ac:dyDescent="0.2">
      <c r="B5195" s="229" t="str">
        <f>IFERROR(IF(ForbDraft!A5210&lt;&gt;"",ROW(ForbDraft!A5210),""),"")</f>
        <v/>
      </c>
      <c r="C5195" s="230" t="str">
        <f>IFERROR(IF(ForbDraft!A5210&lt;&gt;"",ForbDraft!A5210,""),"")</f>
        <v/>
      </c>
      <c r="D5195" s="230" t="str">
        <f t="shared" si="81"/>
        <v/>
      </c>
      <c r="E5195" s="230" t="str">
        <f>IFERROR(IF(ForbDraft!L5210&lt;&gt;"",ABS(ForbDraft!L5210),""),"")</f>
        <v/>
      </c>
      <c r="F5195" s="230" t="str">
        <f>IFERROR(IF(ForbDraft!K5210&lt;&gt;"",ForbDraft!K5210,""),"")</f>
        <v/>
      </c>
    </row>
    <row r="5196" spans="2:6" x14ac:dyDescent="0.2">
      <c r="B5196" s="229" t="str">
        <f>IFERROR(IF(ForbDraft!A5211&lt;&gt;"",ROW(ForbDraft!A5211),""),"")</f>
        <v/>
      </c>
      <c r="C5196" s="230" t="str">
        <f>IFERROR(IF(ForbDraft!A5211&lt;&gt;"",ForbDraft!A5211,""),"")</f>
        <v/>
      </c>
      <c r="D5196" s="230" t="str">
        <f t="shared" si="81"/>
        <v/>
      </c>
      <c r="E5196" s="230" t="str">
        <f>IFERROR(IF(ForbDraft!L5211&lt;&gt;"",ABS(ForbDraft!L5211),""),"")</f>
        <v/>
      </c>
      <c r="F5196" s="230" t="str">
        <f>IFERROR(IF(ForbDraft!K5211&lt;&gt;"",ForbDraft!K5211,""),"")</f>
        <v/>
      </c>
    </row>
    <row r="5197" spans="2:6" x14ac:dyDescent="0.2">
      <c r="B5197" s="229" t="str">
        <f>IFERROR(IF(ForbDraft!A5212&lt;&gt;"",ROW(ForbDraft!A5212),""),"")</f>
        <v/>
      </c>
      <c r="C5197" s="230" t="str">
        <f>IFERROR(IF(ForbDraft!A5212&lt;&gt;"",ForbDraft!A5212,""),"")</f>
        <v/>
      </c>
      <c r="D5197" s="230" t="str">
        <f t="shared" si="81"/>
        <v/>
      </c>
      <c r="E5197" s="230" t="str">
        <f>IFERROR(IF(ForbDraft!L5212&lt;&gt;"",ABS(ForbDraft!L5212),""),"")</f>
        <v/>
      </c>
      <c r="F5197" s="230" t="str">
        <f>IFERROR(IF(ForbDraft!K5212&lt;&gt;"",ForbDraft!K5212,""),"")</f>
        <v/>
      </c>
    </row>
    <row r="5198" spans="2:6" x14ac:dyDescent="0.2">
      <c r="B5198" s="229" t="str">
        <f>IFERROR(IF(ForbDraft!A5213&lt;&gt;"",ROW(ForbDraft!A5213),""),"")</f>
        <v/>
      </c>
      <c r="C5198" s="230" t="str">
        <f>IFERROR(IF(ForbDraft!A5213&lt;&gt;"",ForbDraft!A5213,""),"")</f>
        <v/>
      </c>
      <c r="D5198" s="230" t="str">
        <f t="shared" si="81"/>
        <v/>
      </c>
      <c r="E5198" s="230" t="str">
        <f>IFERROR(IF(ForbDraft!L5213&lt;&gt;"",ABS(ForbDraft!L5213),""),"")</f>
        <v/>
      </c>
      <c r="F5198" s="230" t="str">
        <f>IFERROR(IF(ForbDraft!K5213&lt;&gt;"",ForbDraft!K5213,""),"")</f>
        <v/>
      </c>
    </row>
    <row r="5199" spans="2:6" x14ac:dyDescent="0.2">
      <c r="B5199" s="229" t="str">
        <f>IFERROR(IF(ForbDraft!A5214&lt;&gt;"",ROW(ForbDraft!A5214),""),"")</f>
        <v/>
      </c>
      <c r="C5199" s="230" t="str">
        <f>IFERROR(IF(ForbDraft!A5214&lt;&gt;"",ForbDraft!A5214,""),"")</f>
        <v/>
      </c>
      <c r="D5199" s="230" t="str">
        <f t="shared" si="81"/>
        <v/>
      </c>
      <c r="E5199" s="230" t="str">
        <f>IFERROR(IF(ForbDraft!L5214&lt;&gt;"",ABS(ForbDraft!L5214),""),"")</f>
        <v/>
      </c>
      <c r="F5199" s="230" t="str">
        <f>IFERROR(IF(ForbDraft!K5214&lt;&gt;"",ForbDraft!K5214,""),"")</f>
        <v/>
      </c>
    </row>
    <row r="5200" spans="2:6" x14ac:dyDescent="0.2">
      <c r="B5200" s="229" t="str">
        <f>IFERROR(IF(ForbDraft!A5215&lt;&gt;"",ROW(ForbDraft!A5215),""),"")</f>
        <v/>
      </c>
      <c r="C5200" s="230" t="str">
        <f>IFERROR(IF(ForbDraft!A5215&lt;&gt;"",ForbDraft!A5215,""),"")</f>
        <v/>
      </c>
      <c r="D5200" s="230" t="str">
        <f t="shared" si="81"/>
        <v/>
      </c>
      <c r="E5200" s="230" t="str">
        <f>IFERROR(IF(ForbDraft!L5215&lt;&gt;"",ABS(ForbDraft!L5215),""),"")</f>
        <v/>
      </c>
      <c r="F5200" s="230" t="str">
        <f>IFERROR(IF(ForbDraft!K5215&lt;&gt;"",ForbDraft!K5215,""),"")</f>
        <v/>
      </c>
    </row>
    <row r="5201" spans="2:6" x14ac:dyDescent="0.2">
      <c r="B5201" s="229" t="str">
        <f>IFERROR(IF(ForbDraft!A5216&lt;&gt;"",ROW(ForbDraft!A5216),""),"")</f>
        <v/>
      </c>
      <c r="C5201" s="230" t="str">
        <f>IFERROR(IF(ForbDraft!A5216&lt;&gt;"",ForbDraft!A5216,""),"")</f>
        <v/>
      </c>
      <c r="D5201" s="230" t="str">
        <f t="shared" si="81"/>
        <v/>
      </c>
      <c r="E5201" s="230" t="str">
        <f>IFERROR(IF(ForbDraft!L5216&lt;&gt;"",ABS(ForbDraft!L5216),""),"")</f>
        <v/>
      </c>
      <c r="F5201" s="230" t="str">
        <f>IFERROR(IF(ForbDraft!K5216&lt;&gt;"",ForbDraft!K5216,""),"")</f>
        <v/>
      </c>
    </row>
    <row r="5202" spans="2:6" x14ac:dyDescent="0.2">
      <c r="B5202" s="229" t="str">
        <f>IFERROR(IF(ForbDraft!A5217&lt;&gt;"",ROW(ForbDraft!A5217),""),"")</f>
        <v/>
      </c>
      <c r="C5202" s="230" t="str">
        <f>IFERROR(IF(ForbDraft!A5217&lt;&gt;"",ForbDraft!A5217,""),"")</f>
        <v/>
      </c>
      <c r="D5202" s="230" t="str">
        <f t="shared" si="81"/>
        <v/>
      </c>
      <c r="E5202" s="230" t="str">
        <f>IFERROR(IF(ForbDraft!L5217&lt;&gt;"",ABS(ForbDraft!L5217),""),"")</f>
        <v/>
      </c>
      <c r="F5202" s="230" t="str">
        <f>IFERROR(IF(ForbDraft!K5217&lt;&gt;"",ForbDraft!K5217,""),"")</f>
        <v/>
      </c>
    </row>
    <row r="5203" spans="2:6" x14ac:dyDescent="0.2">
      <c r="B5203" s="229" t="str">
        <f>IFERROR(IF(ForbDraft!A5218&lt;&gt;"",ROW(ForbDraft!A5218),""),"")</f>
        <v/>
      </c>
      <c r="C5203" s="230" t="str">
        <f>IFERROR(IF(ForbDraft!A5218&lt;&gt;"",ForbDraft!A5218,""),"")</f>
        <v/>
      </c>
      <c r="D5203" s="230" t="str">
        <f t="shared" si="81"/>
        <v/>
      </c>
      <c r="E5203" s="230" t="str">
        <f>IFERROR(IF(ForbDraft!L5218&lt;&gt;"",ABS(ForbDraft!L5218),""),"")</f>
        <v/>
      </c>
      <c r="F5203" s="230" t="str">
        <f>IFERROR(IF(ForbDraft!K5218&lt;&gt;"",ForbDraft!K5218,""),"")</f>
        <v/>
      </c>
    </row>
    <row r="5204" spans="2:6" x14ac:dyDescent="0.2">
      <c r="B5204" s="229" t="str">
        <f>IFERROR(IF(ForbDraft!A5219&lt;&gt;"",ROW(ForbDraft!A5219),""),"")</f>
        <v/>
      </c>
      <c r="C5204" s="230" t="str">
        <f>IFERROR(IF(ForbDraft!A5219&lt;&gt;"",ForbDraft!A5219,""),"")</f>
        <v/>
      </c>
      <c r="D5204" s="230" t="str">
        <f t="shared" si="81"/>
        <v/>
      </c>
      <c r="E5204" s="230" t="str">
        <f>IFERROR(IF(ForbDraft!L5219&lt;&gt;"",ABS(ForbDraft!L5219),""),"")</f>
        <v/>
      </c>
      <c r="F5204" s="230" t="str">
        <f>IFERROR(IF(ForbDraft!K5219&lt;&gt;"",ForbDraft!K5219,""),"")</f>
        <v/>
      </c>
    </row>
    <row r="5205" spans="2:6" x14ac:dyDescent="0.2">
      <c r="B5205" s="229" t="str">
        <f>IFERROR(IF(ForbDraft!A5220&lt;&gt;"",ROW(ForbDraft!A5220),""),"")</f>
        <v/>
      </c>
      <c r="C5205" s="230" t="str">
        <f>IFERROR(IF(ForbDraft!A5220&lt;&gt;"",ForbDraft!A5220,""),"")</f>
        <v/>
      </c>
      <c r="D5205" s="230" t="str">
        <f t="shared" si="81"/>
        <v/>
      </c>
      <c r="E5205" s="230" t="str">
        <f>IFERROR(IF(ForbDraft!L5220&lt;&gt;"",ABS(ForbDraft!L5220),""),"")</f>
        <v/>
      </c>
      <c r="F5205" s="230" t="str">
        <f>IFERROR(IF(ForbDraft!K5220&lt;&gt;"",ForbDraft!K5220,""),"")</f>
        <v/>
      </c>
    </row>
    <row r="5206" spans="2:6" x14ac:dyDescent="0.2">
      <c r="B5206" s="229" t="str">
        <f>IFERROR(IF(ForbDraft!A5221&lt;&gt;"",ROW(ForbDraft!A5221),""),"")</f>
        <v/>
      </c>
      <c r="C5206" s="230" t="str">
        <f>IFERROR(IF(ForbDraft!A5221&lt;&gt;"",ForbDraft!A5221,""),"")</f>
        <v/>
      </c>
      <c r="D5206" s="230" t="str">
        <f t="shared" si="81"/>
        <v/>
      </c>
      <c r="E5206" s="230" t="str">
        <f>IFERROR(IF(ForbDraft!L5221&lt;&gt;"",ABS(ForbDraft!L5221),""),"")</f>
        <v/>
      </c>
      <c r="F5206" s="230" t="str">
        <f>IFERROR(IF(ForbDraft!K5221&lt;&gt;"",ForbDraft!K5221,""),"")</f>
        <v/>
      </c>
    </row>
    <row r="5207" spans="2:6" x14ac:dyDescent="0.2">
      <c r="B5207" s="229" t="str">
        <f>IFERROR(IF(ForbDraft!A5222&lt;&gt;"",ROW(ForbDraft!A5222),""),"")</f>
        <v/>
      </c>
      <c r="C5207" s="230" t="str">
        <f>IFERROR(IF(ForbDraft!A5222&lt;&gt;"",ForbDraft!A5222,""),"")</f>
        <v/>
      </c>
      <c r="D5207" s="230" t="str">
        <f t="shared" si="81"/>
        <v/>
      </c>
      <c r="E5207" s="230" t="str">
        <f>IFERROR(IF(ForbDraft!L5222&lt;&gt;"",ABS(ForbDraft!L5222),""),"")</f>
        <v/>
      </c>
      <c r="F5207" s="230" t="str">
        <f>IFERROR(IF(ForbDraft!K5222&lt;&gt;"",ForbDraft!K5222,""),"")</f>
        <v/>
      </c>
    </row>
    <row r="5208" spans="2:6" x14ac:dyDescent="0.2">
      <c r="B5208" s="229" t="str">
        <f>IFERROR(IF(ForbDraft!A5223&lt;&gt;"",ROW(ForbDraft!A5223),""),"")</f>
        <v/>
      </c>
      <c r="C5208" s="230" t="str">
        <f>IFERROR(IF(ForbDraft!A5223&lt;&gt;"",ForbDraft!A5223,""),"")</f>
        <v/>
      </c>
      <c r="D5208" s="230" t="str">
        <f t="shared" si="81"/>
        <v/>
      </c>
      <c r="E5208" s="230" t="str">
        <f>IFERROR(IF(ForbDraft!L5223&lt;&gt;"",ABS(ForbDraft!L5223),""),"")</f>
        <v/>
      </c>
      <c r="F5208" s="230" t="str">
        <f>IFERROR(IF(ForbDraft!K5223&lt;&gt;"",ForbDraft!K5223,""),"")</f>
        <v/>
      </c>
    </row>
    <row r="5209" spans="2:6" x14ac:dyDescent="0.2">
      <c r="B5209" s="229" t="str">
        <f>IFERROR(IF(ForbDraft!A5224&lt;&gt;"",ROW(ForbDraft!A5224),""),"")</f>
        <v/>
      </c>
      <c r="C5209" s="230" t="str">
        <f>IFERROR(IF(ForbDraft!A5224&lt;&gt;"",ForbDraft!A5224,""),"")</f>
        <v/>
      </c>
      <c r="D5209" s="230" t="str">
        <f t="shared" si="81"/>
        <v/>
      </c>
      <c r="E5209" s="230" t="str">
        <f>IFERROR(IF(ForbDraft!L5224&lt;&gt;"",ABS(ForbDraft!L5224),""),"")</f>
        <v/>
      </c>
      <c r="F5209" s="230" t="str">
        <f>IFERROR(IF(ForbDraft!K5224&lt;&gt;"",ForbDraft!K5224,""),"")</f>
        <v/>
      </c>
    </row>
    <row r="5210" spans="2:6" x14ac:dyDescent="0.2">
      <c r="B5210" s="229" t="str">
        <f>IFERROR(IF(ForbDraft!A5225&lt;&gt;"",ROW(ForbDraft!A5225),""),"")</f>
        <v/>
      </c>
      <c r="C5210" s="230" t="str">
        <f>IFERROR(IF(ForbDraft!A5225&lt;&gt;"",ForbDraft!A5225,""),"")</f>
        <v/>
      </c>
      <c r="D5210" s="230" t="str">
        <f t="shared" si="81"/>
        <v/>
      </c>
      <c r="E5210" s="230" t="str">
        <f>IFERROR(IF(ForbDraft!L5225&lt;&gt;"",ABS(ForbDraft!L5225),""),"")</f>
        <v/>
      </c>
      <c r="F5210" s="230" t="str">
        <f>IFERROR(IF(ForbDraft!K5225&lt;&gt;"",ForbDraft!K5225,""),"")</f>
        <v/>
      </c>
    </row>
    <row r="5211" spans="2:6" x14ac:dyDescent="0.2">
      <c r="B5211" s="229" t="str">
        <f>IFERROR(IF(ForbDraft!A5226&lt;&gt;"",ROW(ForbDraft!A5226),""),"")</f>
        <v/>
      </c>
      <c r="C5211" s="230" t="str">
        <f>IFERROR(IF(ForbDraft!A5226&lt;&gt;"",ForbDraft!A5226,""),"")</f>
        <v/>
      </c>
      <c r="D5211" s="230" t="str">
        <f t="shared" si="81"/>
        <v/>
      </c>
      <c r="E5211" s="230" t="str">
        <f>IFERROR(IF(ForbDraft!L5226&lt;&gt;"",ABS(ForbDraft!L5226),""),"")</f>
        <v/>
      </c>
      <c r="F5211" s="230" t="str">
        <f>IFERROR(IF(ForbDraft!K5226&lt;&gt;"",ForbDraft!K5226,""),"")</f>
        <v/>
      </c>
    </row>
    <row r="5212" spans="2:6" x14ac:dyDescent="0.2">
      <c r="B5212" s="229" t="str">
        <f>IFERROR(IF(ForbDraft!A5227&lt;&gt;"",ROW(ForbDraft!A5227),""),"")</f>
        <v/>
      </c>
      <c r="C5212" s="230" t="str">
        <f>IFERROR(IF(ForbDraft!A5227&lt;&gt;"",ForbDraft!A5227,""),"")</f>
        <v/>
      </c>
      <c r="D5212" s="230" t="str">
        <f t="shared" si="81"/>
        <v/>
      </c>
      <c r="E5212" s="230" t="str">
        <f>IFERROR(IF(ForbDraft!L5227&lt;&gt;"",ABS(ForbDraft!L5227),""),"")</f>
        <v/>
      </c>
      <c r="F5212" s="230" t="str">
        <f>IFERROR(IF(ForbDraft!K5227&lt;&gt;"",ForbDraft!K5227,""),"")</f>
        <v/>
      </c>
    </row>
    <row r="5213" spans="2:6" x14ac:dyDescent="0.2">
      <c r="B5213" s="229" t="str">
        <f>IFERROR(IF(ForbDraft!A5228&lt;&gt;"",ROW(ForbDraft!A5228),""),"")</f>
        <v/>
      </c>
      <c r="C5213" s="230" t="str">
        <f>IFERROR(IF(ForbDraft!A5228&lt;&gt;"",ForbDraft!A5228,""),"")</f>
        <v/>
      </c>
      <c r="D5213" s="230" t="str">
        <f t="shared" si="81"/>
        <v/>
      </c>
      <c r="E5213" s="230" t="str">
        <f>IFERROR(IF(ForbDraft!L5228&lt;&gt;"",ABS(ForbDraft!L5228),""),"")</f>
        <v/>
      </c>
      <c r="F5213" s="230" t="str">
        <f>IFERROR(IF(ForbDraft!K5228&lt;&gt;"",ForbDraft!K5228,""),"")</f>
        <v/>
      </c>
    </row>
    <row r="5214" spans="2:6" x14ac:dyDescent="0.2">
      <c r="B5214" s="229" t="str">
        <f>IFERROR(IF(ForbDraft!A5229&lt;&gt;"",ROW(ForbDraft!A5229),""),"")</f>
        <v/>
      </c>
      <c r="C5214" s="230" t="str">
        <f>IFERROR(IF(ForbDraft!A5229&lt;&gt;"",ForbDraft!A5229,""),"")</f>
        <v/>
      </c>
      <c r="D5214" s="230" t="str">
        <f t="shared" si="81"/>
        <v/>
      </c>
      <c r="E5214" s="230" t="str">
        <f>IFERROR(IF(ForbDraft!L5229&lt;&gt;"",ABS(ForbDraft!L5229),""),"")</f>
        <v/>
      </c>
      <c r="F5214" s="230" t="str">
        <f>IFERROR(IF(ForbDraft!K5229&lt;&gt;"",ForbDraft!K5229,""),"")</f>
        <v/>
      </c>
    </row>
    <row r="5215" spans="2:6" x14ac:dyDescent="0.2">
      <c r="B5215" s="229" t="str">
        <f>IFERROR(IF(ForbDraft!A5230&lt;&gt;"",ROW(ForbDraft!A5230),""),"")</f>
        <v/>
      </c>
      <c r="C5215" s="230" t="str">
        <f>IFERROR(IF(ForbDraft!A5230&lt;&gt;"",ForbDraft!A5230,""),"")</f>
        <v/>
      </c>
      <c r="D5215" s="230" t="str">
        <f t="shared" si="81"/>
        <v/>
      </c>
      <c r="E5215" s="230" t="str">
        <f>IFERROR(IF(ForbDraft!L5230&lt;&gt;"",ABS(ForbDraft!L5230),""),"")</f>
        <v/>
      </c>
      <c r="F5215" s="230" t="str">
        <f>IFERROR(IF(ForbDraft!K5230&lt;&gt;"",ForbDraft!K5230,""),"")</f>
        <v/>
      </c>
    </row>
    <row r="5216" spans="2:6" x14ac:dyDescent="0.2">
      <c r="B5216" s="229" t="str">
        <f>IFERROR(IF(ForbDraft!A5231&lt;&gt;"",ROW(ForbDraft!A5231),""),"")</f>
        <v/>
      </c>
      <c r="C5216" s="230" t="str">
        <f>IFERROR(IF(ForbDraft!A5231&lt;&gt;"",ForbDraft!A5231,""),"")</f>
        <v/>
      </c>
      <c r="D5216" s="230" t="str">
        <f t="shared" si="81"/>
        <v/>
      </c>
      <c r="E5216" s="230" t="str">
        <f>IFERROR(IF(ForbDraft!L5231&lt;&gt;"",ABS(ForbDraft!L5231),""),"")</f>
        <v/>
      </c>
      <c r="F5216" s="230" t="str">
        <f>IFERROR(IF(ForbDraft!K5231&lt;&gt;"",ForbDraft!K5231,""),"")</f>
        <v/>
      </c>
    </row>
    <row r="5217" spans="2:6" x14ac:dyDescent="0.2">
      <c r="B5217" s="229" t="str">
        <f>IFERROR(IF(ForbDraft!A5232&lt;&gt;"",ROW(ForbDraft!A5232),""),"")</f>
        <v/>
      </c>
      <c r="C5217" s="230" t="str">
        <f>IFERROR(IF(ForbDraft!A5232&lt;&gt;"",ForbDraft!A5232,""),"")</f>
        <v/>
      </c>
      <c r="D5217" s="230" t="str">
        <f t="shared" si="81"/>
        <v/>
      </c>
      <c r="E5217" s="230" t="str">
        <f>IFERROR(IF(ForbDraft!L5232&lt;&gt;"",ABS(ForbDraft!L5232),""),"")</f>
        <v/>
      </c>
      <c r="F5217" s="230" t="str">
        <f>IFERROR(IF(ForbDraft!K5232&lt;&gt;"",ForbDraft!K5232,""),"")</f>
        <v/>
      </c>
    </row>
    <row r="5218" spans="2:6" x14ac:dyDescent="0.2">
      <c r="B5218" s="229" t="str">
        <f>IFERROR(IF(ForbDraft!A5233&lt;&gt;"",ROW(ForbDraft!A5233),""),"")</f>
        <v/>
      </c>
      <c r="C5218" s="230" t="str">
        <f>IFERROR(IF(ForbDraft!A5233&lt;&gt;"",ForbDraft!A5233,""),"")</f>
        <v/>
      </c>
      <c r="D5218" s="230" t="str">
        <f t="shared" si="81"/>
        <v/>
      </c>
      <c r="E5218" s="230" t="str">
        <f>IFERROR(IF(ForbDraft!L5233&lt;&gt;"",ABS(ForbDraft!L5233),""),"")</f>
        <v/>
      </c>
      <c r="F5218" s="230" t="str">
        <f>IFERROR(IF(ForbDraft!K5233&lt;&gt;"",ForbDraft!K5233,""),"")</f>
        <v/>
      </c>
    </row>
    <row r="5219" spans="2:6" x14ac:dyDescent="0.2">
      <c r="B5219" s="229" t="str">
        <f>IFERROR(IF(ForbDraft!A5234&lt;&gt;"",ROW(ForbDraft!A5234),""),"")</f>
        <v/>
      </c>
      <c r="C5219" s="230" t="str">
        <f>IFERROR(IF(ForbDraft!A5234&lt;&gt;"",ForbDraft!A5234,""),"")</f>
        <v/>
      </c>
      <c r="D5219" s="230" t="str">
        <f t="shared" si="81"/>
        <v/>
      </c>
      <c r="E5219" s="230" t="str">
        <f>IFERROR(IF(ForbDraft!L5234&lt;&gt;"",ABS(ForbDraft!L5234),""),"")</f>
        <v/>
      </c>
      <c r="F5219" s="230" t="str">
        <f>IFERROR(IF(ForbDraft!K5234&lt;&gt;"",ForbDraft!K5234,""),"")</f>
        <v/>
      </c>
    </row>
    <row r="5220" spans="2:6" x14ac:dyDescent="0.2">
      <c r="B5220" s="229" t="str">
        <f>IFERROR(IF(ForbDraft!A5235&lt;&gt;"",ROW(ForbDraft!A5235),""),"")</f>
        <v/>
      </c>
      <c r="C5220" s="230" t="str">
        <f>IFERROR(IF(ForbDraft!A5235&lt;&gt;"",ForbDraft!A5235,""),"")</f>
        <v/>
      </c>
      <c r="D5220" s="230" t="str">
        <f t="shared" si="81"/>
        <v/>
      </c>
      <c r="E5220" s="230" t="str">
        <f>IFERROR(IF(ForbDraft!L5235&lt;&gt;"",ABS(ForbDraft!L5235),""),"")</f>
        <v/>
      </c>
      <c r="F5220" s="230" t="str">
        <f>IFERROR(IF(ForbDraft!K5235&lt;&gt;"",ForbDraft!K5235,""),"")</f>
        <v/>
      </c>
    </row>
    <row r="5221" spans="2:6" x14ac:dyDescent="0.2">
      <c r="B5221" s="229" t="str">
        <f>IFERROR(IF(ForbDraft!A5236&lt;&gt;"",ROW(ForbDraft!A5236),""),"")</f>
        <v/>
      </c>
      <c r="C5221" s="230" t="str">
        <f>IFERROR(IF(ForbDraft!A5236&lt;&gt;"",ForbDraft!A5236,""),"")</f>
        <v/>
      </c>
      <c r="D5221" s="230" t="str">
        <f t="shared" si="81"/>
        <v/>
      </c>
      <c r="E5221" s="230" t="str">
        <f>IFERROR(IF(ForbDraft!L5236&lt;&gt;"",ABS(ForbDraft!L5236),""),"")</f>
        <v/>
      </c>
      <c r="F5221" s="230" t="str">
        <f>IFERROR(IF(ForbDraft!K5236&lt;&gt;"",ForbDraft!K5236,""),"")</f>
        <v/>
      </c>
    </row>
    <row r="5222" spans="2:6" x14ac:dyDescent="0.2">
      <c r="B5222" s="229" t="str">
        <f>IFERROR(IF(ForbDraft!A5237&lt;&gt;"",ROW(ForbDraft!A5237),""),"")</f>
        <v/>
      </c>
      <c r="C5222" s="230" t="str">
        <f>IFERROR(IF(ForbDraft!A5237&lt;&gt;"",ForbDraft!A5237,""),"")</f>
        <v/>
      </c>
      <c r="D5222" s="230" t="str">
        <f t="shared" si="81"/>
        <v/>
      </c>
      <c r="E5222" s="230" t="str">
        <f>IFERROR(IF(ForbDraft!L5237&lt;&gt;"",ABS(ForbDraft!L5237),""),"")</f>
        <v/>
      </c>
      <c r="F5222" s="230" t="str">
        <f>IFERROR(IF(ForbDraft!K5237&lt;&gt;"",ForbDraft!K5237,""),"")</f>
        <v/>
      </c>
    </row>
    <row r="5223" spans="2:6" x14ac:dyDescent="0.2">
      <c r="B5223" s="229" t="str">
        <f>IFERROR(IF(ForbDraft!A5238&lt;&gt;"",ROW(ForbDraft!A5238),""),"")</f>
        <v/>
      </c>
      <c r="C5223" s="230" t="str">
        <f>IFERROR(IF(ForbDraft!A5238&lt;&gt;"",ForbDraft!A5238,""),"")</f>
        <v/>
      </c>
      <c r="D5223" s="230" t="str">
        <f t="shared" si="81"/>
        <v/>
      </c>
      <c r="E5223" s="230" t="str">
        <f>IFERROR(IF(ForbDraft!L5238&lt;&gt;"",ABS(ForbDraft!L5238),""),"")</f>
        <v/>
      </c>
      <c r="F5223" s="230" t="str">
        <f>IFERROR(IF(ForbDraft!K5238&lt;&gt;"",ForbDraft!K5238,""),"")</f>
        <v/>
      </c>
    </row>
    <row r="5224" spans="2:6" x14ac:dyDescent="0.2">
      <c r="B5224" s="229" t="str">
        <f>IFERROR(IF(ForbDraft!A5239&lt;&gt;"",ROW(ForbDraft!A5239),""),"")</f>
        <v/>
      </c>
      <c r="C5224" s="230" t="str">
        <f>IFERROR(IF(ForbDraft!A5239&lt;&gt;"",ForbDraft!A5239,""),"")</f>
        <v/>
      </c>
      <c r="D5224" s="230" t="str">
        <f t="shared" si="81"/>
        <v/>
      </c>
      <c r="E5224" s="230" t="str">
        <f>IFERROR(IF(ForbDraft!L5239&lt;&gt;"",ABS(ForbDraft!L5239),""),"")</f>
        <v/>
      </c>
      <c r="F5224" s="230" t="str">
        <f>IFERROR(IF(ForbDraft!K5239&lt;&gt;"",ForbDraft!K5239,""),"")</f>
        <v/>
      </c>
    </row>
    <row r="5225" spans="2:6" x14ac:dyDescent="0.2">
      <c r="B5225" s="229" t="str">
        <f>IFERROR(IF(ForbDraft!A5240&lt;&gt;"",ROW(ForbDraft!A5240),""),"")</f>
        <v/>
      </c>
      <c r="C5225" s="230" t="str">
        <f>IFERROR(IF(ForbDraft!A5240&lt;&gt;"",ForbDraft!A5240,""),"")</f>
        <v/>
      </c>
      <c r="D5225" s="230" t="str">
        <f t="shared" si="81"/>
        <v/>
      </c>
      <c r="E5225" s="230" t="str">
        <f>IFERROR(IF(ForbDraft!L5240&lt;&gt;"",ABS(ForbDraft!L5240),""),"")</f>
        <v/>
      </c>
      <c r="F5225" s="230" t="str">
        <f>IFERROR(IF(ForbDraft!K5240&lt;&gt;"",ForbDraft!K5240,""),"")</f>
        <v/>
      </c>
    </row>
    <row r="5226" spans="2:6" x14ac:dyDescent="0.2">
      <c r="B5226" s="229" t="str">
        <f>IFERROR(IF(ForbDraft!A5241&lt;&gt;"",ROW(ForbDraft!A5241),""),"")</f>
        <v/>
      </c>
      <c r="C5226" s="230" t="str">
        <f>IFERROR(IF(ForbDraft!A5241&lt;&gt;"",ForbDraft!A5241,""),"")</f>
        <v/>
      </c>
      <c r="D5226" s="230" t="str">
        <f t="shared" si="81"/>
        <v/>
      </c>
      <c r="E5226" s="230" t="str">
        <f>IFERROR(IF(ForbDraft!L5241&lt;&gt;"",ABS(ForbDraft!L5241),""),"")</f>
        <v/>
      </c>
      <c r="F5226" s="230" t="str">
        <f>IFERROR(IF(ForbDraft!K5241&lt;&gt;"",ForbDraft!K5241,""),"")</f>
        <v/>
      </c>
    </row>
    <row r="5227" spans="2:6" x14ac:dyDescent="0.2">
      <c r="B5227" s="229" t="str">
        <f>IFERROR(IF(ForbDraft!A5242&lt;&gt;"",ROW(ForbDraft!A5242),""),"")</f>
        <v/>
      </c>
      <c r="C5227" s="230" t="str">
        <f>IFERROR(IF(ForbDraft!A5242&lt;&gt;"",ForbDraft!A5242,""),"")</f>
        <v/>
      </c>
      <c r="D5227" s="230" t="str">
        <f t="shared" si="81"/>
        <v/>
      </c>
      <c r="E5227" s="230" t="str">
        <f>IFERROR(IF(ForbDraft!L5242&lt;&gt;"",ABS(ForbDraft!L5242),""),"")</f>
        <v/>
      </c>
      <c r="F5227" s="230" t="str">
        <f>IFERROR(IF(ForbDraft!K5242&lt;&gt;"",ForbDraft!K5242,""),"")</f>
        <v/>
      </c>
    </row>
    <row r="5228" spans="2:6" x14ac:dyDescent="0.2">
      <c r="B5228" s="229" t="str">
        <f>IFERROR(IF(ForbDraft!A5243&lt;&gt;"",ROW(ForbDraft!A5243),""),"")</f>
        <v/>
      </c>
      <c r="C5228" s="230" t="str">
        <f>IFERROR(IF(ForbDraft!A5243&lt;&gt;"",ForbDraft!A5243,""),"")</f>
        <v/>
      </c>
      <c r="D5228" s="230" t="str">
        <f t="shared" si="81"/>
        <v/>
      </c>
      <c r="E5228" s="230" t="str">
        <f>IFERROR(IF(ForbDraft!L5243&lt;&gt;"",ABS(ForbDraft!L5243),""),"")</f>
        <v/>
      </c>
      <c r="F5228" s="230" t="str">
        <f>IFERROR(IF(ForbDraft!K5243&lt;&gt;"",ForbDraft!K5243,""),"")</f>
        <v/>
      </c>
    </row>
    <row r="5229" spans="2:6" x14ac:dyDescent="0.2">
      <c r="B5229" s="229" t="str">
        <f>IFERROR(IF(ForbDraft!A5244&lt;&gt;"",ROW(ForbDraft!A5244),""),"")</f>
        <v/>
      </c>
      <c r="C5229" s="230" t="str">
        <f>IFERROR(IF(ForbDraft!A5244&lt;&gt;"",ForbDraft!A5244,""),"")</f>
        <v/>
      </c>
      <c r="D5229" s="230" t="str">
        <f t="shared" si="81"/>
        <v/>
      </c>
      <c r="E5229" s="230" t="str">
        <f>IFERROR(IF(ForbDraft!L5244&lt;&gt;"",ABS(ForbDraft!L5244),""),"")</f>
        <v/>
      </c>
      <c r="F5229" s="230" t="str">
        <f>IFERROR(IF(ForbDraft!K5244&lt;&gt;"",ForbDraft!K5244,""),"")</f>
        <v/>
      </c>
    </row>
    <row r="5230" spans="2:6" x14ac:dyDescent="0.2">
      <c r="B5230" s="229" t="str">
        <f>IFERROR(IF(ForbDraft!A5245&lt;&gt;"",ROW(ForbDraft!A5245),""),"")</f>
        <v/>
      </c>
      <c r="C5230" s="230" t="str">
        <f>IFERROR(IF(ForbDraft!A5245&lt;&gt;"",ForbDraft!A5245,""),"")</f>
        <v/>
      </c>
      <c r="D5230" s="230" t="str">
        <f t="shared" si="81"/>
        <v/>
      </c>
      <c r="E5230" s="230" t="str">
        <f>IFERROR(IF(ForbDraft!L5245&lt;&gt;"",ABS(ForbDraft!L5245),""),"")</f>
        <v/>
      </c>
      <c r="F5230" s="230" t="str">
        <f>IFERROR(IF(ForbDraft!K5245&lt;&gt;"",ForbDraft!K5245,""),"")</f>
        <v/>
      </c>
    </row>
    <row r="5231" spans="2:6" x14ac:dyDescent="0.2">
      <c r="B5231" s="229" t="str">
        <f>IFERROR(IF(ForbDraft!A5246&lt;&gt;"",ROW(ForbDraft!A5246),""),"")</f>
        <v/>
      </c>
      <c r="C5231" s="230" t="str">
        <f>IFERROR(IF(ForbDraft!A5246&lt;&gt;"",ForbDraft!A5246,""),"")</f>
        <v/>
      </c>
      <c r="D5231" s="230" t="str">
        <f t="shared" si="81"/>
        <v/>
      </c>
      <c r="E5231" s="230" t="str">
        <f>IFERROR(IF(ForbDraft!L5246&lt;&gt;"",ABS(ForbDraft!L5246),""),"")</f>
        <v/>
      </c>
      <c r="F5231" s="230" t="str">
        <f>IFERROR(IF(ForbDraft!K5246&lt;&gt;"",ForbDraft!K5246,""),"")</f>
        <v/>
      </c>
    </row>
    <row r="5232" spans="2:6" x14ac:dyDescent="0.2">
      <c r="B5232" s="229" t="str">
        <f>IFERROR(IF(ForbDraft!A5247&lt;&gt;"",ROW(ForbDraft!A5247),""),"")</f>
        <v/>
      </c>
      <c r="C5232" s="230" t="str">
        <f>IFERROR(IF(ForbDraft!A5247&lt;&gt;"",ForbDraft!A5247,""),"")</f>
        <v/>
      </c>
      <c r="D5232" s="230" t="str">
        <f t="shared" si="81"/>
        <v/>
      </c>
      <c r="E5232" s="230" t="str">
        <f>IFERROR(IF(ForbDraft!L5247&lt;&gt;"",ABS(ForbDraft!L5247),""),"")</f>
        <v/>
      </c>
      <c r="F5232" s="230" t="str">
        <f>IFERROR(IF(ForbDraft!K5247&lt;&gt;"",ForbDraft!K5247,""),"")</f>
        <v/>
      </c>
    </row>
    <row r="5233" spans="2:6" x14ac:dyDescent="0.2">
      <c r="B5233" s="229" t="str">
        <f>IFERROR(IF(ForbDraft!A5248&lt;&gt;"",ROW(ForbDraft!A5248),""),"")</f>
        <v/>
      </c>
      <c r="C5233" s="230" t="str">
        <f>IFERROR(IF(ForbDraft!A5248&lt;&gt;"",ForbDraft!A5248,""),"")</f>
        <v/>
      </c>
      <c r="D5233" s="230" t="str">
        <f t="shared" si="81"/>
        <v/>
      </c>
      <c r="E5233" s="230" t="str">
        <f>IFERROR(IF(ForbDraft!L5248&lt;&gt;"",ABS(ForbDraft!L5248),""),"")</f>
        <v/>
      </c>
      <c r="F5233" s="230" t="str">
        <f>IFERROR(IF(ForbDraft!K5248&lt;&gt;"",ForbDraft!K5248,""),"")</f>
        <v/>
      </c>
    </row>
    <row r="5234" spans="2:6" x14ac:dyDescent="0.2">
      <c r="B5234" s="229" t="str">
        <f>IFERROR(IF(ForbDraft!A5249&lt;&gt;"",ROW(ForbDraft!A5249),""),"")</f>
        <v/>
      </c>
      <c r="C5234" s="230" t="str">
        <f>IFERROR(IF(ForbDraft!A5249&lt;&gt;"",ForbDraft!A5249,""),"")</f>
        <v/>
      </c>
      <c r="D5234" s="230" t="str">
        <f t="shared" si="81"/>
        <v/>
      </c>
      <c r="E5234" s="230" t="str">
        <f>IFERROR(IF(ForbDraft!L5249&lt;&gt;"",ABS(ForbDraft!L5249),""),"")</f>
        <v/>
      </c>
      <c r="F5234" s="230" t="str">
        <f>IFERROR(IF(ForbDraft!K5249&lt;&gt;"",ForbDraft!K5249,""),"")</f>
        <v/>
      </c>
    </row>
    <row r="5235" spans="2:6" x14ac:dyDescent="0.2">
      <c r="B5235" s="229" t="str">
        <f>IFERROR(IF(ForbDraft!A5250&lt;&gt;"",ROW(ForbDraft!A5250),""),"")</f>
        <v/>
      </c>
      <c r="C5235" s="230" t="str">
        <f>IFERROR(IF(ForbDraft!A5250&lt;&gt;"",ForbDraft!A5250,""),"")</f>
        <v/>
      </c>
      <c r="D5235" s="230" t="str">
        <f t="shared" si="81"/>
        <v/>
      </c>
      <c r="E5235" s="230" t="str">
        <f>IFERROR(IF(ForbDraft!L5250&lt;&gt;"",ABS(ForbDraft!L5250),""),"")</f>
        <v/>
      </c>
      <c r="F5235" s="230" t="str">
        <f>IFERROR(IF(ForbDraft!K5250&lt;&gt;"",ForbDraft!K5250,""),"")</f>
        <v/>
      </c>
    </row>
    <row r="5236" spans="2:6" x14ac:dyDescent="0.2">
      <c r="B5236" s="229" t="str">
        <f>IFERROR(IF(ForbDraft!A5251&lt;&gt;"",ROW(ForbDraft!A5251),""),"")</f>
        <v/>
      </c>
      <c r="C5236" s="230" t="str">
        <f>IFERROR(IF(ForbDraft!A5251&lt;&gt;"",ForbDraft!A5251,""),"")</f>
        <v/>
      </c>
      <c r="D5236" s="230" t="str">
        <f t="shared" si="81"/>
        <v/>
      </c>
      <c r="E5236" s="230" t="str">
        <f>IFERROR(IF(ForbDraft!L5251&lt;&gt;"",ABS(ForbDraft!L5251),""),"")</f>
        <v/>
      </c>
      <c r="F5236" s="230" t="str">
        <f>IFERROR(IF(ForbDraft!K5251&lt;&gt;"",ForbDraft!K5251,""),"")</f>
        <v/>
      </c>
    </row>
    <row r="5237" spans="2:6" x14ac:dyDescent="0.2">
      <c r="B5237" s="229" t="str">
        <f>IFERROR(IF(ForbDraft!A5252&lt;&gt;"",ROW(ForbDraft!A5252),""),"")</f>
        <v/>
      </c>
      <c r="C5237" s="230" t="str">
        <f>IFERROR(IF(ForbDraft!A5252&lt;&gt;"",ForbDraft!A5252,""),"")</f>
        <v/>
      </c>
      <c r="D5237" s="230" t="str">
        <f t="shared" si="81"/>
        <v/>
      </c>
      <c r="E5237" s="230" t="str">
        <f>IFERROR(IF(ForbDraft!L5252&lt;&gt;"",ABS(ForbDraft!L5252),""),"")</f>
        <v/>
      </c>
      <c r="F5237" s="230" t="str">
        <f>IFERROR(IF(ForbDraft!K5252&lt;&gt;"",ForbDraft!K5252,""),"")</f>
        <v/>
      </c>
    </row>
    <row r="5238" spans="2:6" x14ac:dyDescent="0.2">
      <c r="B5238" s="229" t="str">
        <f>IFERROR(IF(ForbDraft!A5253&lt;&gt;"",ROW(ForbDraft!A5253),""),"")</f>
        <v/>
      </c>
      <c r="C5238" s="230" t="str">
        <f>IFERROR(IF(ForbDraft!A5253&lt;&gt;"",ForbDraft!A5253,""),"")</f>
        <v/>
      </c>
      <c r="D5238" s="230" t="str">
        <f t="shared" si="81"/>
        <v/>
      </c>
      <c r="E5238" s="230" t="str">
        <f>IFERROR(IF(ForbDraft!L5253&lt;&gt;"",ABS(ForbDraft!L5253),""),"")</f>
        <v/>
      </c>
      <c r="F5238" s="230" t="str">
        <f>IFERROR(IF(ForbDraft!K5253&lt;&gt;"",ForbDraft!K5253,""),"")</f>
        <v/>
      </c>
    </row>
    <row r="5239" spans="2:6" x14ac:dyDescent="0.2">
      <c r="B5239" s="229" t="str">
        <f>IFERROR(IF(ForbDraft!A5254&lt;&gt;"",ROW(ForbDraft!A5254),""),"")</f>
        <v/>
      </c>
      <c r="C5239" s="230" t="str">
        <f>IFERROR(IF(ForbDraft!A5254&lt;&gt;"",ForbDraft!A5254,""),"")</f>
        <v/>
      </c>
      <c r="D5239" s="230" t="str">
        <f t="shared" si="81"/>
        <v/>
      </c>
      <c r="E5239" s="230" t="str">
        <f>IFERROR(IF(ForbDraft!L5254&lt;&gt;"",ABS(ForbDraft!L5254),""),"")</f>
        <v/>
      </c>
      <c r="F5239" s="230" t="str">
        <f>IFERROR(IF(ForbDraft!K5254&lt;&gt;"",ForbDraft!K5254,""),"")</f>
        <v/>
      </c>
    </row>
    <row r="5240" spans="2:6" x14ac:dyDescent="0.2">
      <c r="B5240" s="229" t="str">
        <f>IFERROR(IF(ForbDraft!A5255&lt;&gt;"",ROW(ForbDraft!A5255),""),"")</f>
        <v/>
      </c>
      <c r="C5240" s="230" t="str">
        <f>IFERROR(IF(ForbDraft!A5255&lt;&gt;"",ForbDraft!A5255,""),"")</f>
        <v/>
      </c>
      <c r="D5240" s="230" t="str">
        <f t="shared" si="81"/>
        <v/>
      </c>
      <c r="E5240" s="230" t="str">
        <f>IFERROR(IF(ForbDraft!L5255&lt;&gt;"",ABS(ForbDraft!L5255),""),"")</f>
        <v/>
      </c>
      <c r="F5240" s="230" t="str">
        <f>IFERROR(IF(ForbDraft!K5255&lt;&gt;"",ForbDraft!K5255,""),"")</f>
        <v/>
      </c>
    </row>
    <row r="5241" spans="2:6" x14ac:dyDescent="0.2">
      <c r="B5241" s="229" t="str">
        <f>IFERROR(IF(ForbDraft!A5256&lt;&gt;"",ROW(ForbDraft!A5256),""),"")</f>
        <v/>
      </c>
      <c r="C5241" s="230" t="str">
        <f>IFERROR(IF(ForbDraft!A5256&lt;&gt;"",ForbDraft!A5256,""),"")</f>
        <v/>
      </c>
      <c r="D5241" s="230" t="str">
        <f t="shared" si="81"/>
        <v/>
      </c>
      <c r="E5241" s="230" t="str">
        <f>IFERROR(IF(ForbDraft!L5256&lt;&gt;"",ABS(ForbDraft!L5256),""),"")</f>
        <v/>
      </c>
      <c r="F5241" s="230" t="str">
        <f>IFERROR(IF(ForbDraft!K5256&lt;&gt;"",ForbDraft!K5256,""),"")</f>
        <v/>
      </c>
    </row>
    <row r="5242" spans="2:6" x14ac:dyDescent="0.2">
      <c r="B5242" s="229" t="str">
        <f>IFERROR(IF(ForbDraft!A5257&lt;&gt;"",ROW(ForbDraft!A5257),""),"")</f>
        <v/>
      </c>
      <c r="C5242" s="230" t="str">
        <f>IFERROR(IF(ForbDraft!A5257&lt;&gt;"",ForbDraft!A5257,""),"")</f>
        <v/>
      </c>
      <c r="D5242" s="230" t="str">
        <f t="shared" si="81"/>
        <v/>
      </c>
      <c r="E5242" s="230" t="str">
        <f>IFERROR(IF(ForbDraft!L5257&lt;&gt;"",ABS(ForbDraft!L5257),""),"")</f>
        <v/>
      </c>
      <c r="F5242" s="230" t="str">
        <f>IFERROR(IF(ForbDraft!K5257&lt;&gt;"",ForbDraft!K5257,""),"")</f>
        <v/>
      </c>
    </row>
    <row r="5243" spans="2:6" x14ac:dyDescent="0.2">
      <c r="B5243" s="229" t="str">
        <f>IFERROR(IF(ForbDraft!A5258&lt;&gt;"",ROW(ForbDraft!A5258),""),"")</f>
        <v/>
      </c>
      <c r="C5243" s="230" t="str">
        <f>IFERROR(IF(ForbDraft!A5258&lt;&gt;"",ForbDraft!A5258,""),"")</f>
        <v/>
      </c>
      <c r="D5243" s="230" t="str">
        <f t="shared" si="81"/>
        <v/>
      </c>
      <c r="E5243" s="230" t="str">
        <f>IFERROR(IF(ForbDraft!L5258&lt;&gt;"",ABS(ForbDraft!L5258),""),"")</f>
        <v/>
      </c>
      <c r="F5243" s="230" t="str">
        <f>IFERROR(IF(ForbDraft!K5258&lt;&gt;"",ForbDraft!K5258,""),"")</f>
        <v/>
      </c>
    </row>
    <row r="5244" spans="2:6" x14ac:dyDescent="0.2">
      <c r="B5244" s="229" t="str">
        <f>IFERROR(IF(ForbDraft!A5259&lt;&gt;"",ROW(ForbDraft!A5259),""),"")</f>
        <v/>
      </c>
      <c r="C5244" s="230" t="str">
        <f>IFERROR(IF(ForbDraft!A5259&lt;&gt;"",ForbDraft!A5259,""),"")</f>
        <v/>
      </c>
      <c r="D5244" s="230" t="str">
        <f t="shared" si="81"/>
        <v/>
      </c>
      <c r="E5244" s="230" t="str">
        <f>IFERROR(IF(ForbDraft!L5259&lt;&gt;"",ABS(ForbDraft!L5259),""),"")</f>
        <v/>
      </c>
      <c r="F5244" s="230" t="str">
        <f>IFERROR(IF(ForbDraft!K5259&lt;&gt;"",ForbDraft!K5259,""),"")</f>
        <v/>
      </c>
    </row>
    <row r="5245" spans="2:6" x14ac:dyDescent="0.2">
      <c r="B5245" s="229" t="str">
        <f>IFERROR(IF(ForbDraft!A5260&lt;&gt;"",ROW(ForbDraft!A5260),""),"")</f>
        <v/>
      </c>
      <c r="C5245" s="230" t="str">
        <f>IFERROR(IF(ForbDraft!A5260&lt;&gt;"",ForbDraft!A5260,""),"")</f>
        <v/>
      </c>
      <c r="D5245" s="230" t="str">
        <f t="shared" si="81"/>
        <v/>
      </c>
      <c r="E5245" s="230" t="str">
        <f>IFERROR(IF(ForbDraft!L5260&lt;&gt;"",ABS(ForbDraft!L5260),""),"")</f>
        <v/>
      </c>
      <c r="F5245" s="230" t="str">
        <f>IFERROR(IF(ForbDraft!K5260&lt;&gt;"",ForbDraft!K5260,""),"")</f>
        <v/>
      </c>
    </row>
    <row r="5246" spans="2:6" x14ac:dyDescent="0.2">
      <c r="B5246" s="229" t="str">
        <f>IFERROR(IF(ForbDraft!A5261&lt;&gt;"",ROW(ForbDraft!A5261),""),"")</f>
        <v/>
      </c>
      <c r="C5246" s="230" t="str">
        <f>IFERROR(IF(ForbDraft!A5261&lt;&gt;"",ForbDraft!A5261,""),"")</f>
        <v/>
      </c>
      <c r="D5246" s="230" t="str">
        <f t="shared" si="81"/>
        <v/>
      </c>
      <c r="E5246" s="230" t="str">
        <f>IFERROR(IF(ForbDraft!L5261&lt;&gt;"",ABS(ForbDraft!L5261),""),"")</f>
        <v/>
      </c>
      <c r="F5246" s="230" t="str">
        <f>IFERROR(IF(ForbDraft!K5261&lt;&gt;"",ForbDraft!K5261,""),"")</f>
        <v/>
      </c>
    </row>
    <row r="5247" spans="2:6" x14ac:dyDescent="0.2">
      <c r="B5247" s="229" t="str">
        <f>IFERROR(IF(ForbDraft!A5262&lt;&gt;"",ROW(ForbDraft!A5262),""),"")</f>
        <v/>
      </c>
      <c r="C5247" s="230" t="str">
        <f>IFERROR(IF(ForbDraft!A5262&lt;&gt;"",ForbDraft!A5262,""),"")</f>
        <v/>
      </c>
      <c r="D5247" s="230" t="str">
        <f t="shared" si="81"/>
        <v/>
      </c>
      <c r="E5247" s="230" t="str">
        <f>IFERROR(IF(ForbDraft!L5262&lt;&gt;"",ABS(ForbDraft!L5262),""),"")</f>
        <v/>
      </c>
      <c r="F5247" s="230" t="str">
        <f>IFERROR(IF(ForbDraft!K5262&lt;&gt;"",ForbDraft!K5262,""),"")</f>
        <v/>
      </c>
    </row>
    <row r="5248" spans="2:6" x14ac:dyDescent="0.2">
      <c r="B5248" s="229" t="str">
        <f>IFERROR(IF(ForbDraft!A5263&lt;&gt;"",ROW(ForbDraft!A5263),""),"")</f>
        <v/>
      </c>
      <c r="C5248" s="230" t="str">
        <f>IFERROR(IF(ForbDraft!A5263&lt;&gt;"",ForbDraft!A5263,""),"")</f>
        <v/>
      </c>
      <c r="D5248" s="230" t="str">
        <f t="shared" si="81"/>
        <v/>
      </c>
      <c r="E5248" s="230" t="str">
        <f>IFERROR(IF(ForbDraft!L5263&lt;&gt;"",ABS(ForbDraft!L5263),""),"")</f>
        <v/>
      </c>
      <c r="F5248" s="230" t="str">
        <f>IFERROR(IF(ForbDraft!K5263&lt;&gt;"",ForbDraft!K5263,""),"")</f>
        <v/>
      </c>
    </row>
    <row r="5249" spans="2:6" x14ac:dyDescent="0.2">
      <c r="B5249" s="229" t="str">
        <f>IFERROR(IF(ForbDraft!A5264&lt;&gt;"",ROW(ForbDraft!A5264),""),"")</f>
        <v/>
      </c>
      <c r="C5249" s="230" t="str">
        <f>IFERROR(IF(ForbDraft!A5264&lt;&gt;"",ForbDraft!A5264,""),"")</f>
        <v/>
      </c>
      <c r="D5249" s="230" t="str">
        <f t="shared" si="81"/>
        <v/>
      </c>
      <c r="E5249" s="230" t="str">
        <f>IFERROR(IF(ForbDraft!L5264&lt;&gt;"",ABS(ForbDraft!L5264),""),"")</f>
        <v/>
      </c>
      <c r="F5249" s="230" t="str">
        <f>IFERROR(IF(ForbDraft!K5264&lt;&gt;"",ForbDraft!K5264,""),"")</f>
        <v/>
      </c>
    </row>
    <row r="5250" spans="2:6" x14ac:dyDescent="0.2">
      <c r="B5250" s="229" t="str">
        <f>IFERROR(IF(ForbDraft!A5265&lt;&gt;"",ROW(ForbDraft!A5265),""),"")</f>
        <v/>
      </c>
      <c r="C5250" s="230" t="str">
        <f>IFERROR(IF(ForbDraft!A5265&lt;&gt;"",ForbDraft!A5265,""),"")</f>
        <v/>
      </c>
      <c r="D5250" s="230" t="str">
        <f t="shared" si="81"/>
        <v/>
      </c>
      <c r="E5250" s="230" t="str">
        <f>IFERROR(IF(ForbDraft!L5265&lt;&gt;"",ABS(ForbDraft!L5265),""),"")</f>
        <v/>
      </c>
      <c r="F5250" s="230" t="str">
        <f>IFERROR(IF(ForbDraft!K5265&lt;&gt;"",ForbDraft!K5265,""),"")</f>
        <v/>
      </c>
    </row>
    <row r="5251" spans="2:6" x14ac:dyDescent="0.2">
      <c r="B5251" s="229" t="str">
        <f>IFERROR(IF(ForbDraft!A5266&lt;&gt;"",ROW(ForbDraft!A5266),""),"")</f>
        <v/>
      </c>
      <c r="C5251" s="230" t="str">
        <f>IFERROR(IF(ForbDraft!A5266&lt;&gt;"",ForbDraft!A5266,""),"")</f>
        <v/>
      </c>
      <c r="D5251" s="230" t="str">
        <f t="shared" ref="D5251:D5314" si="82">IF(F5251="pH לבדיקת גבול","pH",F5251)</f>
        <v/>
      </c>
      <c r="E5251" s="230" t="str">
        <f>IFERROR(IF(ForbDraft!L5266&lt;&gt;"",ABS(ForbDraft!L5266),""),"")</f>
        <v/>
      </c>
      <c r="F5251" s="230" t="str">
        <f>IFERROR(IF(ForbDraft!K5266&lt;&gt;"",ForbDraft!K5266,""),"")</f>
        <v/>
      </c>
    </row>
    <row r="5252" spans="2:6" x14ac:dyDescent="0.2">
      <c r="B5252" s="229" t="str">
        <f>IFERROR(IF(ForbDraft!A5267&lt;&gt;"",ROW(ForbDraft!A5267),""),"")</f>
        <v/>
      </c>
      <c r="C5252" s="230" t="str">
        <f>IFERROR(IF(ForbDraft!A5267&lt;&gt;"",ForbDraft!A5267,""),"")</f>
        <v/>
      </c>
      <c r="D5252" s="230" t="str">
        <f t="shared" si="82"/>
        <v/>
      </c>
      <c r="E5252" s="230" t="str">
        <f>IFERROR(IF(ForbDraft!L5267&lt;&gt;"",ABS(ForbDraft!L5267),""),"")</f>
        <v/>
      </c>
      <c r="F5252" s="230" t="str">
        <f>IFERROR(IF(ForbDraft!K5267&lt;&gt;"",ForbDraft!K5267,""),"")</f>
        <v/>
      </c>
    </row>
    <row r="5253" spans="2:6" x14ac:dyDescent="0.2">
      <c r="B5253" s="229" t="str">
        <f>IFERROR(IF(ForbDraft!A5268&lt;&gt;"",ROW(ForbDraft!A5268),""),"")</f>
        <v/>
      </c>
      <c r="C5253" s="230" t="str">
        <f>IFERROR(IF(ForbDraft!A5268&lt;&gt;"",ForbDraft!A5268,""),"")</f>
        <v/>
      </c>
      <c r="D5253" s="230" t="str">
        <f t="shared" si="82"/>
        <v/>
      </c>
      <c r="E5253" s="230" t="str">
        <f>IFERROR(IF(ForbDraft!L5268&lt;&gt;"",ABS(ForbDraft!L5268),""),"")</f>
        <v/>
      </c>
      <c r="F5253" s="230" t="str">
        <f>IFERROR(IF(ForbDraft!K5268&lt;&gt;"",ForbDraft!K5268,""),"")</f>
        <v/>
      </c>
    </row>
    <row r="5254" spans="2:6" x14ac:dyDescent="0.2">
      <c r="B5254" s="229" t="str">
        <f>IFERROR(IF(ForbDraft!A5269&lt;&gt;"",ROW(ForbDraft!A5269),""),"")</f>
        <v/>
      </c>
      <c r="C5254" s="230" t="str">
        <f>IFERROR(IF(ForbDraft!A5269&lt;&gt;"",ForbDraft!A5269,""),"")</f>
        <v/>
      </c>
      <c r="D5254" s="230" t="str">
        <f t="shared" si="82"/>
        <v/>
      </c>
      <c r="E5254" s="230" t="str">
        <f>IFERROR(IF(ForbDraft!L5269&lt;&gt;"",ABS(ForbDraft!L5269),""),"")</f>
        <v/>
      </c>
      <c r="F5254" s="230" t="str">
        <f>IFERROR(IF(ForbDraft!K5269&lt;&gt;"",ForbDraft!K5269,""),"")</f>
        <v/>
      </c>
    </row>
    <row r="5255" spans="2:6" x14ac:dyDescent="0.2">
      <c r="B5255" s="229" t="str">
        <f>IFERROR(IF(ForbDraft!A5270&lt;&gt;"",ROW(ForbDraft!A5270),""),"")</f>
        <v/>
      </c>
      <c r="C5255" s="230" t="str">
        <f>IFERROR(IF(ForbDraft!A5270&lt;&gt;"",ForbDraft!A5270,""),"")</f>
        <v/>
      </c>
      <c r="D5255" s="230" t="str">
        <f t="shared" si="82"/>
        <v/>
      </c>
      <c r="E5255" s="230" t="str">
        <f>IFERROR(IF(ForbDraft!L5270&lt;&gt;"",ABS(ForbDraft!L5270),""),"")</f>
        <v/>
      </c>
      <c r="F5255" s="230" t="str">
        <f>IFERROR(IF(ForbDraft!K5270&lt;&gt;"",ForbDraft!K5270,""),"")</f>
        <v/>
      </c>
    </row>
    <row r="5256" spans="2:6" x14ac:dyDescent="0.2">
      <c r="B5256" s="229" t="str">
        <f>IFERROR(IF(ForbDraft!A5271&lt;&gt;"",ROW(ForbDraft!A5271),""),"")</f>
        <v/>
      </c>
      <c r="C5256" s="230" t="str">
        <f>IFERROR(IF(ForbDraft!A5271&lt;&gt;"",ForbDraft!A5271,""),"")</f>
        <v/>
      </c>
      <c r="D5256" s="230" t="str">
        <f t="shared" si="82"/>
        <v/>
      </c>
      <c r="E5256" s="230" t="str">
        <f>IFERROR(IF(ForbDraft!L5271&lt;&gt;"",ABS(ForbDraft!L5271),""),"")</f>
        <v/>
      </c>
      <c r="F5256" s="230" t="str">
        <f>IFERROR(IF(ForbDraft!K5271&lt;&gt;"",ForbDraft!K5271,""),"")</f>
        <v/>
      </c>
    </row>
    <row r="5257" spans="2:6" x14ac:dyDescent="0.2">
      <c r="B5257" s="229" t="str">
        <f>IFERROR(IF(ForbDraft!A5272&lt;&gt;"",ROW(ForbDraft!A5272),""),"")</f>
        <v/>
      </c>
      <c r="C5257" s="230" t="str">
        <f>IFERROR(IF(ForbDraft!A5272&lt;&gt;"",ForbDraft!A5272,""),"")</f>
        <v/>
      </c>
      <c r="D5257" s="230" t="str">
        <f t="shared" si="82"/>
        <v/>
      </c>
      <c r="E5257" s="230" t="str">
        <f>IFERROR(IF(ForbDraft!L5272&lt;&gt;"",ABS(ForbDraft!L5272),""),"")</f>
        <v/>
      </c>
      <c r="F5257" s="230" t="str">
        <f>IFERROR(IF(ForbDraft!K5272&lt;&gt;"",ForbDraft!K5272,""),"")</f>
        <v/>
      </c>
    </row>
    <row r="5258" spans="2:6" x14ac:dyDescent="0.2">
      <c r="B5258" s="229" t="str">
        <f>IFERROR(IF(ForbDraft!A5273&lt;&gt;"",ROW(ForbDraft!A5273),""),"")</f>
        <v/>
      </c>
      <c r="C5258" s="230" t="str">
        <f>IFERROR(IF(ForbDraft!A5273&lt;&gt;"",ForbDraft!A5273,""),"")</f>
        <v/>
      </c>
      <c r="D5258" s="230" t="str">
        <f t="shared" si="82"/>
        <v/>
      </c>
      <c r="E5258" s="230" t="str">
        <f>IFERROR(IF(ForbDraft!L5273&lt;&gt;"",ABS(ForbDraft!L5273),""),"")</f>
        <v/>
      </c>
      <c r="F5258" s="230" t="str">
        <f>IFERROR(IF(ForbDraft!K5273&lt;&gt;"",ForbDraft!K5273,""),"")</f>
        <v/>
      </c>
    </row>
    <row r="5259" spans="2:6" x14ac:dyDescent="0.2">
      <c r="B5259" s="229" t="str">
        <f>IFERROR(IF(ForbDraft!A5274&lt;&gt;"",ROW(ForbDraft!A5274),""),"")</f>
        <v/>
      </c>
      <c r="C5259" s="230" t="str">
        <f>IFERROR(IF(ForbDraft!A5274&lt;&gt;"",ForbDraft!A5274,""),"")</f>
        <v/>
      </c>
      <c r="D5259" s="230" t="str">
        <f t="shared" si="82"/>
        <v/>
      </c>
      <c r="E5259" s="230" t="str">
        <f>IFERROR(IF(ForbDraft!L5274&lt;&gt;"",ABS(ForbDraft!L5274),""),"")</f>
        <v/>
      </c>
      <c r="F5259" s="230" t="str">
        <f>IFERROR(IF(ForbDraft!K5274&lt;&gt;"",ForbDraft!K5274,""),"")</f>
        <v/>
      </c>
    </row>
    <row r="5260" spans="2:6" x14ac:dyDescent="0.2">
      <c r="B5260" s="229" t="str">
        <f>IFERROR(IF(ForbDraft!A5275&lt;&gt;"",ROW(ForbDraft!A5275),""),"")</f>
        <v/>
      </c>
      <c r="C5260" s="230" t="str">
        <f>IFERROR(IF(ForbDraft!A5275&lt;&gt;"",ForbDraft!A5275,""),"")</f>
        <v/>
      </c>
      <c r="D5260" s="230" t="str">
        <f t="shared" si="82"/>
        <v/>
      </c>
      <c r="E5260" s="230" t="str">
        <f>IFERROR(IF(ForbDraft!L5275&lt;&gt;"",ABS(ForbDraft!L5275),""),"")</f>
        <v/>
      </c>
      <c r="F5260" s="230" t="str">
        <f>IFERROR(IF(ForbDraft!K5275&lt;&gt;"",ForbDraft!K5275,""),"")</f>
        <v/>
      </c>
    </row>
    <row r="5261" spans="2:6" x14ac:dyDescent="0.2">
      <c r="B5261" s="229" t="str">
        <f>IFERROR(IF(ForbDraft!A5276&lt;&gt;"",ROW(ForbDraft!A5276),""),"")</f>
        <v/>
      </c>
      <c r="C5261" s="230" t="str">
        <f>IFERROR(IF(ForbDraft!A5276&lt;&gt;"",ForbDraft!A5276,""),"")</f>
        <v/>
      </c>
      <c r="D5261" s="230" t="str">
        <f t="shared" si="82"/>
        <v/>
      </c>
      <c r="E5261" s="230" t="str">
        <f>IFERROR(IF(ForbDraft!L5276&lt;&gt;"",ABS(ForbDraft!L5276),""),"")</f>
        <v/>
      </c>
      <c r="F5261" s="230" t="str">
        <f>IFERROR(IF(ForbDraft!K5276&lt;&gt;"",ForbDraft!K5276,""),"")</f>
        <v/>
      </c>
    </row>
    <row r="5262" spans="2:6" x14ac:dyDescent="0.2">
      <c r="B5262" s="229" t="str">
        <f>IFERROR(IF(ForbDraft!A5277&lt;&gt;"",ROW(ForbDraft!A5277),""),"")</f>
        <v/>
      </c>
      <c r="C5262" s="230" t="str">
        <f>IFERROR(IF(ForbDraft!A5277&lt;&gt;"",ForbDraft!A5277,""),"")</f>
        <v/>
      </c>
      <c r="D5262" s="230" t="str">
        <f t="shared" si="82"/>
        <v/>
      </c>
      <c r="E5262" s="230" t="str">
        <f>IFERROR(IF(ForbDraft!L5277&lt;&gt;"",ABS(ForbDraft!L5277),""),"")</f>
        <v/>
      </c>
      <c r="F5262" s="230" t="str">
        <f>IFERROR(IF(ForbDraft!K5277&lt;&gt;"",ForbDraft!K5277,""),"")</f>
        <v/>
      </c>
    </row>
    <row r="5263" spans="2:6" x14ac:dyDescent="0.2">
      <c r="B5263" s="229" t="str">
        <f>IFERROR(IF(ForbDraft!A5278&lt;&gt;"",ROW(ForbDraft!A5278),""),"")</f>
        <v/>
      </c>
      <c r="C5263" s="230" t="str">
        <f>IFERROR(IF(ForbDraft!A5278&lt;&gt;"",ForbDraft!A5278,""),"")</f>
        <v/>
      </c>
      <c r="D5263" s="230" t="str">
        <f t="shared" si="82"/>
        <v/>
      </c>
      <c r="E5263" s="230" t="str">
        <f>IFERROR(IF(ForbDraft!L5278&lt;&gt;"",ABS(ForbDraft!L5278),""),"")</f>
        <v/>
      </c>
      <c r="F5263" s="230" t="str">
        <f>IFERROR(IF(ForbDraft!K5278&lt;&gt;"",ForbDraft!K5278,""),"")</f>
        <v/>
      </c>
    </row>
    <row r="5264" spans="2:6" x14ac:dyDescent="0.2">
      <c r="B5264" s="229" t="str">
        <f>IFERROR(IF(ForbDraft!A5279&lt;&gt;"",ROW(ForbDraft!A5279),""),"")</f>
        <v/>
      </c>
      <c r="C5264" s="230" t="str">
        <f>IFERROR(IF(ForbDraft!A5279&lt;&gt;"",ForbDraft!A5279,""),"")</f>
        <v/>
      </c>
      <c r="D5264" s="230" t="str">
        <f t="shared" si="82"/>
        <v/>
      </c>
      <c r="E5264" s="230" t="str">
        <f>IFERROR(IF(ForbDraft!L5279&lt;&gt;"",ABS(ForbDraft!L5279),""),"")</f>
        <v/>
      </c>
      <c r="F5264" s="230" t="str">
        <f>IFERROR(IF(ForbDraft!K5279&lt;&gt;"",ForbDraft!K5279,""),"")</f>
        <v/>
      </c>
    </row>
    <row r="5265" spans="2:6" x14ac:dyDescent="0.2">
      <c r="B5265" s="229" t="str">
        <f>IFERROR(IF(ForbDraft!A5280&lt;&gt;"",ROW(ForbDraft!A5280),""),"")</f>
        <v/>
      </c>
      <c r="C5265" s="230" t="str">
        <f>IFERROR(IF(ForbDraft!A5280&lt;&gt;"",ForbDraft!A5280,""),"")</f>
        <v/>
      </c>
      <c r="D5265" s="230" t="str">
        <f t="shared" si="82"/>
        <v/>
      </c>
      <c r="E5265" s="230" t="str">
        <f>IFERROR(IF(ForbDraft!L5280&lt;&gt;"",ABS(ForbDraft!L5280),""),"")</f>
        <v/>
      </c>
      <c r="F5265" s="230" t="str">
        <f>IFERROR(IF(ForbDraft!K5280&lt;&gt;"",ForbDraft!K5280,""),"")</f>
        <v/>
      </c>
    </row>
    <row r="5266" spans="2:6" x14ac:dyDescent="0.2">
      <c r="B5266" s="229" t="str">
        <f>IFERROR(IF(ForbDraft!A5281&lt;&gt;"",ROW(ForbDraft!A5281),""),"")</f>
        <v/>
      </c>
      <c r="C5266" s="230" t="str">
        <f>IFERROR(IF(ForbDraft!A5281&lt;&gt;"",ForbDraft!A5281,""),"")</f>
        <v/>
      </c>
      <c r="D5266" s="230" t="str">
        <f t="shared" si="82"/>
        <v/>
      </c>
      <c r="E5266" s="230" t="str">
        <f>IFERROR(IF(ForbDraft!L5281&lt;&gt;"",ABS(ForbDraft!L5281),""),"")</f>
        <v/>
      </c>
      <c r="F5266" s="230" t="str">
        <f>IFERROR(IF(ForbDraft!K5281&lt;&gt;"",ForbDraft!K5281,""),"")</f>
        <v/>
      </c>
    </row>
    <row r="5267" spans="2:6" x14ac:dyDescent="0.2">
      <c r="B5267" s="229" t="str">
        <f>IFERROR(IF(ForbDraft!A5282&lt;&gt;"",ROW(ForbDraft!A5282),""),"")</f>
        <v/>
      </c>
      <c r="C5267" s="230" t="str">
        <f>IFERROR(IF(ForbDraft!A5282&lt;&gt;"",ForbDraft!A5282,""),"")</f>
        <v/>
      </c>
      <c r="D5267" s="230" t="str">
        <f t="shared" si="82"/>
        <v/>
      </c>
      <c r="E5267" s="230" t="str">
        <f>IFERROR(IF(ForbDraft!L5282&lt;&gt;"",ABS(ForbDraft!L5282),""),"")</f>
        <v/>
      </c>
      <c r="F5267" s="230" t="str">
        <f>IFERROR(IF(ForbDraft!K5282&lt;&gt;"",ForbDraft!K5282,""),"")</f>
        <v/>
      </c>
    </row>
    <row r="5268" spans="2:6" x14ac:dyDescent="0.2">
      <c r="B5268" s="229" t="str">
        <f>IFERROR(IF(ForbDraft!A5283&lt;&gt;"",ROW(ForbDraft!A5283),""),"")</f>
        <v/>
      </c>
      <c r="C5268" s="230" t="str">
        <f>IFERROR(IF(ForbDraft!A5283&lt;&gt;"",ForbDraft!A5283,""),"")</f>
        <v/>
      </c>
      <c r="D5268" s="230" t="str">
        <f t="shared" si="82"/>
        <v/>
      </c>
      <c r="E5268" s="230" t="str">
        <f>IFERROR(IF(ForbDraft!L5283&lt;&gt;"",ABS(ForbDraft!L5283),""),"")</f>
        <v/>
      </c>
      <c r="F5268" s="230" t="str">
        <f>IFERROR(IF(ForbDraft!K5283&lt;&gt;"",ForbDraft!K5283,""),"")</f>
        <v/>
      </c>
    </row>
    <row r="5269" spans="2:6" x14ac:dyDescent="0.2">
      <c r="B5269" s="229" t="str">
        <f>IFERROR(IF(ForbDraft!A5284&lt;&gt;"",ROW(ForbDraft!A5284),""),"")</f>
        <v/>
      </c>
      <c r="C5269" s="230" t="str">
        <f>IFERROR(IF(ForbDraft!A5284&lt;&gt;"",ForbDraft!A5284,""),"")</f>
        <v/>
      </c>
      <c r="D5269" s="230" t="str">
        <f t="shared" si="82"/>
        <v/>
      </c>
      <c r="E5269" s="230" t="str">
        <f>IFERROR(IF(ForbDraft!L5284&lt;&gt;"",ABS(ForbDraft!L5284),""),"")</f>
        <v/>
      </c>
      <c r="F5269" s="230" t="str">
        <f>IFERROR(IF(ForbDraft!K5284&lt;&gt;"",ForbDraft!K5284,""),"")</f>
        <v/>
      </c>
    </row>
    <row r="5270" spans="2:6" x14ac:dyDescent="0.2">
      <c r="B5270" s="229" t="str">
        <f>IFERROR(IF(ForbDraft!A5285&lt;&gt;"",ROW(ForbDraft!A5285),""),"")</f>
        <v/>
      </c>
      <c r="C5270" s="230" t="str">
        <f>IFERROR(IF(ForbDraft!A5285&lt;&gt;"",ForbDraft!A5285,""),"")</f>
        <v/>
      </c>
      <c r="D5270" s="230" t="str">
        <f t="shared" si="82"/>
        <v/>
      </c>
      <c r="E5270" s="230" t="str">
        <f>IFERROR(IF(ForbDraft!L5285&lt;&gt;"",ABS(ForbDraft!L5285),""),"")</f>
        <v/>
      </c>
      <c r="F5270" s="230" t="str">
        <f>IFERROR(IF(ForbDraft!K5285&lt;&gt;"",ForbDraft!K5285,""),"")</f>
        <v/>
      </c>
    </row>
    <row r="5271" spans="2:6" x14ac:dyDescent="0.2">
      <c r="B5271" s="229" t="str">
        <f>IFERROR(IF(ForbDraft!A5286&lt;&gt;"",ROW(ForbDraft!A5286),""),"")</f>
        <v/>
      </c>
      <c r="C5271" s="230" t="str">
        <f>IFERROR(IF(ForbDraft!A5286&lt;&gt;"",ForbDraft!A5286,""),"")</f>
        <v/>
      </c>
      <c r="D5271" s="230" t="str">
        <f t="shared" si="82"/>
        <v/>
      </c>
      <c r="E5271" s="230" t="str">
        <f>IFERROR(IF(ForbDraft!L5286&lt;&gt;"",ABS(ForbDraft!L5286),""),"")</f>
        <v/>
      </c>
      <c r="F5271" s="230" t="str">
        <f>IFERROR(IF(ForbDraft!K5286&lt;&gt;"",ForbDraft!K5286,""),"")</f>
        <v/>
      </c>
    </row>
    <row r="5272" spans="2:6" x14ac:dyDescent="0.2">
      <c r="B5272" s="229" t="str">
        <f>IFERROR(IF(ForbDraft!A5287&lt;&gt;"",ROW(ForbDraft!A5287),""),"")</f>
        <v/>
      </c>
      <c r="C5272" s="230" t="str">
        <f>IFERROR(IF(ForbDraft!A5287&lt;&gt;"",ForbDraft!A5287,""),"")</f>
        <v/>
      </c>
      <c r="D5272" s="230" t="str">
        <f t="shared" si="82"/>
        <v/>
      </c>
      <c r="E5272" s="230" t="str">
        <f>IFERROR(IF(ForbDraft!L5287&lt;&gt;"",ABS(ForbDraft!L5287),""),"")</f>
        <v/>
      </c>
      <c r="F5272" s="230" t="str">
        <f>IFERROR(IF(ForbDraft!K5287&lt;&gt;"",ForbDraft!K5287,""),"")</f>
        <v/>
      </c>
    </row>
    <row r="5273" spans="2:6" x14ac:dyDescent="0.2">
      <c r="B5273" s="229" t="str">
        <f>IFERROR(IF(ForbDraft!A5288&lt;&gt;"",ROW(ForbDraft!A5288),""),"")</f>
        <v/>
      </c>
      <c r="C5273" s="230" t="str">
        <f>IFERROR(IF(ForbDraft!A5288&lt;&gt;"",ForbDraft!A5288,""),"")</f>
        <v/>
      </c>
      <c r="D5273" s="230" t="str">
        <f t="shared" si="82"/>
        <v/>
      </c>
      <c r="E5273" s="230" t="str">
        <f>IFERROR(IF(ForbDraft!L5288&lt;&gt;"",ABS(ForbDraft!L5288),""),"")</f>
        <v/>
      </c>
      <c r="F5273" s="230" t="str">
        <f>IFERROR(IF(ForbDraft!K5288&lt;&gt;"",ForbDraft!K5288,""),"")</f>
        <v/>
      </c>
    </row>
    <row r="5274" spans="2:6" x14ac:dyDescent="0.2">
      <c r="B5274" s="229" t="str">
        <f>IFERROR(IF(ForbDraft!A5289&lt;&gt;"",ROW(ForbDraft!A5289),""),"")</f>
        <v/>
      </c>
      <c r="C5274" s="230" t="str">
        <f>IFERROR(IF(ForbDraft!A5289&lt;&gt;"",ForbDraft!A5289,""),"")</f>
        <v/>
      </c>
      <c r="D5274" s="230" t="str">
        <f t="shared" si="82"/>
        <v/>
      </c>
      <c r="E5274" s="230" t="str">
        <f>IFERROR(IF(ForbDraft!L5289&lt;&gt;"",ABS(ForbDraft!L5289),""),"")</f>
        <v/>
      </c>
      <c r="F5274" s="230" t="str">
        <f>IFERROR(IF(ForbDraft!K5289&lt;&gt;"",ForbDraft!K5289,""),"")</f>
        <v/>
      </c>
    </row>
    <row r="5275" spans="2:6" x14ac:dyDescent="0.2">
      <c r="B5275" s="229" t="str">
        <f>IFERROR(IF(ForbDraft!A5290&lt;&gt;"",ROW(ForbDraft!A5290),""),"")</f>
        <v/>
      </c>
      <c r="C5275" s="230" t="str">
        <f>IFERROR(IF(ForbDraft!A5290&lt;&gt;"",ForbDraft!A5290,""),"")</f>
        <v/>
      </c>
      <c r="D5275" s="230" t="str">
        <f t="shared" si="82"/>
        <v/>
      </c>
      <c r="E5275" s="230" t="str">
        <f>IFERROR(IF(ForbDraft!L5290&lt;&gt;"",ABS(ForbDraft!L5290),""),"")</f>
        <v/>
      </c>
      <c r="F5275" s="230" t="str">
        <f>IFERROR(IF(ForbDraft!K5290&lt;&gt;"",ForbDraft!K5290,""),"")</f>
        <v/>
      </c>
    </row>
    <row r="5276" spans="2:6" x14ac:dyDescent="0.2">
      <c r="B5276" s="229" t="str">
        <f>IFERROR(IF(ForbDraft!A5291&lt;&gt;"",ROW(ForbDraft!A5291),""),"")</f>
        <v/>
      </c>
      <c r="C5276" s="230" t="str">
        <f>IFERROR(IF(ForbDraft!A5291&lt;&gt;"",ForbDraft!A5291,""),"")</f>
        <v/>
      </c>
      <c r="D5276" s="230" t="str">
        <f t="shared" si="82"/>
        <v/>
      </c>
      <c r="E5276" s="230" t="str">
        <f>IFERROR(IF(ForbDraft!L5291&lt;&gt;"",ABS(ForbDraft!L5291),""),"")</f>
        <v/>
      </c>
      <c r="F5276" s="230" t="str">
        <f>IFERROR(IF(ForbDraft!K5291&lt;&gt;"",ForbDraft!K5291,""),"")</f>
        <v/>
      </c>
    </row>
    <row r="5277" spans="2:6" x14ac:dyDescent="0.2">
      <c r="B5277" s="229" t="str">
        <f>IFERROR(IF(ForbDraft!A5292&lt;&gt;"",ROW(ForbDraft!A5292),""),"")</f>
        <v/>
      </c>
      <c r="C5277" s="230" t="str">
        <f>IFERROR(IF(ForbDraft!A5292&lt;&gt;"",ForbDraft!A5292,""),"")</f>
        <v/>
      </c>
      <c r="D5277" s="230" t="str">
        <f t="shared" si="82"/>
        <v/>
      </c>
      <c r="E5277" s="230" t="str">
        <f>IFERROR(IF(ForbDraft!L5292&lt;&gt;"",ABS(ForbDraft!L5292),""),"")</f>
        <v/>
      </c>
      <c r="F5277" s="230" t="str">
        <f>IFERROR(IF(ForbDraft!K5292&lt;&gt;"",ForbDraft!K5292,""),"")</f>
        <v/>
      </c>
    </row>
    <row r="5278" spans="2:6" x14ac:dyDescent="0.2">
      <c r="B5278" s="229" t="str">
        <f>IFERROR(IF(ForbDraft!A5293&lt;&gt;"",ROW(ForbDraft!A5293),""),"")</f>
        <v/>
      </c>
      <c r="C5278" s="230" t="str">
        <f>IFERROR(IF(ForbDraft!A5293&lt;&gt;"",ForbDraft!A5293,""),"")</f>
        <v/>
      </c>
      <c r="D5278" s="230" t="str">
        <f t="shared" si="82"/>
        <v/>
      </c>
      <c r="E5278" s="230" t="str">
        <f>IFERROR(IF(ForbDraft!L5293&lt;&gt;"",ABS(ForbDraft!L5293),""),"")</f>
        <v/>
      </c>
      <c r="F5278" s="230" t="str">
        <f>IFERROR(IF(ForbDraft!K5293&lt;&gt;"",ForbDraft!K5293,""),"")</f>
        <v/>
      </c>
    </row>
    <row r="5279" spans="2:6" x14ac:dyDescent="0.2">
      <c r="B5279" s="229" t="str">
        <f>IFERROR(IF(ForbDraft!A5294&lt;&gt;"",ROW(ForbDraft!A5294),""),"")</f>
        <v/>
      </c>
      <c r="C5279" s="230" t="str">
        <f>IFERROR(IF(ForbDraft!A5294&lt;&gt;"",ForbDraft!A5294,""),"")</f>
        <v/>
      </c>
      <c r="D5279" s="230" t="str">
        <f t="shared" si="82"/>
        <v/>
      </c>
      <c r="E5279" s="230" t="str">
        <f>IFERROR(IF(ForbDraft!L5294&lt;&gt;"",ABS(ForbDraft!L5294),""),"")</f>
        <v/>
      </c>
      <c r="F5279" s="230" t="str">
        <f>IFERROR(IF(ForbDraft!K5294&lt;&gt;"",ForbDraft!K5294,""),"")</f>
        <v/>
      </c>
    </row>
    <row r="5280" spans="2:6" x14ac:dyDescent="0.2">
      <c r="B5280" s="229" t="str">
        <f>IFERROR(IF(ForbDraft!A5295&lt;&gt;"",ROW(ForbDraft!A5295),""),"")</f>
        <v/>
      </c>
      <c r="C5280" s="230" t="str">
        <f>IFERROR(IF(ForbDraft!A5295&lt;&gt;"",ForbDraft!A5295,""),"")</f>
        <v/>
      </c>
      <c r="D5280" s="230" t="str">
        <f t="shared" si="82"/>
        <v/>
      </c>
      <c r="E5280" s="230" t="str">
        <f>IFERROR(IF(ForbDraft!L5295&lt;&gt;"",ABS(ForbDraft!L5295),""),"")</f>
        <v/>
      </c>
      <c r="F5280" s="230" t="str">
        <f>IFERROR(IF(ForbDraft!K5295&lt;&gt;"",ForbDraft!K5295,""),"")</f>
        <v/>
      </c>
    </row>
    <row r="5281" spans="2:6" x14ac:dyDescent="0.2">
      <c r="B5281" s="229" t="str">
        <f>IFERROR(IF(ForbDraft!A5296&lt;&gt;"",ROW(ForbDraft!A5296),""),"")</f>
        <v/>
      </c>
      <c r="C5281" s="230" t="str">
        <f>IFERROR(IF(ForbDraft!A5296&lt;&gt;"",ForbDraft!A5296,""),"")</f>
        <v/>
      </c>
      <c r="D5281" s="230" t="str">
        <f t="shared" si="82"/>
        <v/>
      </c>
      <c r="E5281" s="230" t="str">
        <f>IFERROR(IF(ForbDraft!L5296&lt;&gt;"",ABS(ForbDraft!L5296),""),"")</f>
        <v/>
      </c>
      <c r="F5281" s="230" t="str">
        <f>IFERROR(IF(ForbDraft!K5296&lt;&gt;"",ForbDraft!K5296,""),"")</f>
        <v/>
      </c>
    </row>
    <row r="5282" spans="2:6" x14ac:dyDescent="0.2">
      <c r="B5282" s="229" t="str">
        <f>IFERROR(IF(ForbDraft!A5297&lt;&gt;"",ROW(ForbDraft!A5297),""),"")</f>
        <v/>
      </c>
      <c r="C5282" s="230" t="str">
        <f>IFERROR(IF(ForbDraft!A5297&lt;&gt;"",ForbDraft!A5297,""),"")</f>
        <v/>
      </c>
      <c r="D5282" s="230" t="str">
        <f t="shared" si="82"/>
        <v/>
      </c>
      <c r="E5282" s="230" t="str">
        <f>IFERROR(IF(ForbDraft!L5297&lt;&gt;"",ABS(ForbDraft!L5297),""),"")</f>
        <v/>
      </c>
      <c r="F5282" s="230" t="str">
        <f>IFERROR(IF(ForbDraft!K5297&lt;&gt;"",ForbDraft!K5297,""),"")</f>
        <v/>
      </c>
    </row>
    <row r="5283" spans="2:6" x14ac:dyDescent="0.2">
      <c r="B5283" s="229" t="str">
        <f>IFERROR(IF(ForbDraft!A5298&lt;&gt;"",ROW(ForbDraft!A5298),""),"")</f>
        <v/>
      </c>
      <c r="C5283" s="230" t="str">
        <f>IFERROR(IF(ForbDraft!A5298&lt;&gt;"",ForbDraft!A5298,""),"")</f>
        <v/>
      </c>
      <c r="D5283" s="230" t="str">
        <f t="shared" si="82"/>
        <v/>
      </c>
      <c r="E5283" s="230" t="str">
        <f>IFERROR(IF(ForbDraft!L5298&lt;&gt;"",ABS(ForbDraft!L5298),""),"")</f>
        <v/>
      </c>
      <c r="F5283" s="230" t="str">
        <f>IFERROR(IF(ForbDraft!K5298&lt;&gt;"",ForbDraft!K5298,""),"")</f>
        <v/>
      </c>
    </row>
    <row r="5284" spans="2:6" x14ac:dyDescent="0.2">
      <c r="B5284" s="229" t="str">
        <f>IFERROR(IF(ForbDraft!A5299&lt;&gt;"",ROW(ForbDraft!A5299),""),"")</f>
        <v/>
      </c>
      <c r="C5284" s="230" t="str">
        <f>IFERROR(IF(ForbDraft!A5299&lt;&gt;"",ForbDraft!A5299,""),"")</f>
        <v/>
      </c>
      <c r="D5284" s="230" t="str">
        <f t="shared" si="82"/>
        <v/>
      </c>
      <c r="E5284" s="230" t="str">
        <f>IFERROR(IF(ForbDraft!L5299&lt;&gt;"",ABS(ForbDraft!L5299),""),"")</f>
        <v/>
      </c>
      <c r="F5284" s="230" t="str">
        <f>IFERROR(IF(ForbDraft!K5299&lt;&gt;"",ForbDraft!K5299,""),"")</f>
        <v/>
      </c>
    </row>
    <row r="5285" spans="2:6" x14ac:dyDescent="0.2">
      <c r="B5285" s="229" t="str">
        <f>IFERROR(IF(ForbDraft!A5300&lt;&gt;"",ROW(ForbDraft!A5300),""),"")</f>
        <v/>
      </c>
      <c r="C5285" s="230" t="str">
        <f>IFERROR(IF(ForbDraft!A5300&lt;&gt;"",ForbDraft!A5300,""),"")</f>
        <v/>
      </c>
      <c r="D5285" s="230" t="str">
        <f t="shared" si="82"/>
        <v/>
      </c>
      <c r="E5285" s="230" t="str">
        <f>IFERROR(IF(ForbDraft!L5300&lt;&gt;"",ABS(ForbDraft!L5300),""),"")</f>
        <v/>
      </c>
      <c r="F5285" s="230" t="str">
        <f>IFERROR(IF(ForbDraft!K5300&lt;&gt;"",ForbDraft!K5300,""),"")</f>
        <v/>
      </c>
    </row>
    <row r="5286" spans="2:6" x14ac:dyDescent="0.2">
      <c r="B5286" s="229" t="str">
        <f>IFERROR(IF(ForbDraft!A5301&lt;&gt;"",ROW(ForbDraft!A5301),""),"")</f>
        <v/>
      </c>
      <c r="C5286" s="230" t="str">
        <f>IFERROR(IF(ForbDraft!A5301&lt;&gt;"",ForbDraft!A5301,""),"")</f>
        <v/>
      </c>
      <c r="D5286" s="230" t="str">
        <f t="shared" si="82"/>
        <v/>
      </c>
      <c r="E5286" s="230" t="str">
        <f>IFERROR(IF(ForbDraft!L5301&lt;&gt;"",ABS(ForbDraft!L5301),""),"")</f>
        <v/>
      </c>
      <c r="F5286" s="230" t="str">
        <f>IFERROR(IF(ForbDraft!K5301&lt;&gt;"",ForbDraft!K5301,""),"")</f>
        <v/>
      </c>
    </row>
    <row r="5287" spans="2:6" x14ac:dyDescent="0.2">
      <c r="B5287" s="229" t="str">
        <f>IFERROR(IF(ForbDraft!A5302&lt;&gt;"",ROW(ForbDraft!A5302),""),"")</f>
        <v/>
      </c>
      <c r="C5287" s="230" t="str">
        <f>IFERROR(IF(ForbDraft!A5302&lt;&gt;"",ForbDraft!A5302,""),"")</f>
        <v/>
      </c>
      <c r="D5287" s="230" t="str">
        <f t="shared" si="82"/>
        <v/>
      </c>
      <c r="E5287" s="230" t="str">
        <f>IFERROR(IF(ForbDraft!L5302&lt;&gt;"",ABS(ForbDraft!L5302),""),"")</f>
        <v/>
      </c>
      <c r="F5287" s="230" t="str">
        <f>IFERROR(IF(ForbDraft!K5302&lt;&gt;"",ForbDraft!K5302,""),"")</f>
        <v/>
      </c>
    </row>
    <row r="5288" spans="2:6" x14ac:dyDescent="0.2">
      <c r="B5288" s="229" t="str">
        <f>IFERROR(IF(ForbDraft!A5303&lt;&gt;"",ROW(ForbDraft!A5303),""),"")</f>
        <v/>
      </c>
      <c r="C5288" s="230" t="str">
        <f>IFERROR(IF(ForbDraft!A5303&lt;&gt;"",ForbDraft!A5303,""),"")</f>
        <v/>
      </c>
      <c r="D5288" s="230" t="str">
        <f t="shared" si="82"/>
        <v/>
      </c>
      <c r="E5288" s="230" t="str">
        <f>IFERROR(IF(ForbDraft!L5303&lt;&gt;"",ABS(ForbDraft!L5303),""),"")</f>
        <v/>
      </c>
      <c r="F5288" s="230" t="str">
        <f>IFERROR(IF(ForbDraft!K5303&lt;&gt;"",ForbDraft!K5303,""),"")</f>
        <v/>
      </c>
    </row>
    <row r="5289" spans="2:6" x14ac:dyDescent="0.2">
      <c r="B5289" s="229" t="str">
        <f>IFERROR(IF(ForbDraft!A5304&lt;&gt;"",ROW(ForbDraft!A5304),""),"")</f>
        <v/>
      </c>
      <c r="C5289" s="230" t="str">
        <f>IFERROR(IF(ForbDraft!A5304&lt;&gt;"",ForbDraft!A5304,""),"")</f>
        <v/>
      </c>
      <c r="D5289" s="230" t="str">
        <f t="shared" si="82"/>
        <v/>
      </c>
      <c r="E5289" s="230" t="str">
        <f>IFERROR(IF(ForbDraft!L5304&lt;&gt;"",ABS(ForbDraft!L5304),""),"")</f>
        <v/>
      </c>
      <c r="F5289" s="230" t="str">
        <f>IFERROR(IF(ForbDraft!K5304&lt;&gt;"",ForbDraft!K5304,""),"")</f>
        <v/>
      </c>
    </row>
    <row r="5290" spans="2:6" x14ac:dyDescent="0.2">
      <c r="B5290" s="229" t="str">
        <f>IFERROR(IF(ForbDraft!A5305&lt;&gt;"",ROW(ForbDraft!A5305),""),"")</f>
        <v/>
      </c>
      <c r="C5290" s="230" t="str">
        <f>IFERROR(IF(ForbDraft!A5305&lt;&gt;"",ForbDraft!A5305,""),"")</f>
        <v/>
      </c>
      <c r="D5290" s="230" t="str">
        <f t="shared" si="82"/>
        <v/>
      </c>
      <c r="E5290" s="230" t="str">
        <f>IFERROR(IF(ForbDraft!L5305&lt;&gt;"",ABS(ForbDraft!L5305),""),"")</f>
        <v/>
      </c>
      <c r="F5290" s="230" t="str">
        <f>IFERROR(IF(ForbDraft!K5305&lt;&gt;"",ForbDraft!K5305,""),"")</f>
        <v/>
      </c>
    </row>
    <row r="5291" spans="2:6" x14ac:dyDescent="0.2">
      <c r="B5291" s="229" t="str">
        <f>IFERROR(IF(ForbDraft!A5306&lt;&gt;"",ROW(ForbDraft!A5306),""),"")</f>
        <v/>
      </c>
      <c r="C5291" s="230" t="str">
        <f>IFERROR(IF(ForbDraft!A5306&lt;&gt;"",ForbDraft!A5306,""),"")</f>
        <v/>
      </c>
      <c r="D5291" s="230" t="str">
        <f t="shared" si="82"/>
        <v/>
      </c>
      <c r="E5291" s="230" t="str">
        <f>IFERROR(IF(ForbDraft!L5306&lt;&gt;"",ABS(ForbDraft!L5306),""),"")</f>
        <v/>
      </c>
      <c r="F5291" s="230" t="str">
        <f>IFERROR(IF(ForbDraft!K5306&lt;&gt;"",ForbDraft!K5306,""),"")</f>
        <v/>
      </c>
    </row>
    <row r="5292" spans="2:6" x14ac:dyDescent="0.2">
      <c r="B5292" s="229" t="str">
        <f>IFERROR(IF(ForbDraft!A5307&lt;&gt;"",ROW(ForbDraft!A5307),""),"")</f>
        <v/>
      </c>
      <c r="C5292" s="230" t="str">
        <f>IFERROR(IF(ForbDraft!A5307&lt;&gt;"",ForbDraft!A5307,""),"")</f>
        <v/>
      </c>
      <c r="D5292" s="230" t="str">
        <f t="shared" si="82"/>
        <v/>
      </c>
      <c r="E5292" s="230" t="str">
        <f>IFERROR(IF(ForbDraft!L5307&lt;&gt;"",ABS(ForbDraft!L5307),""),"")</f>
        <v/>
      </c>
      <c r="F5292" s="230" t="str">
        <f>IFERROR(IF(ForbDraft!K5307&lt;&gt;"",ForbDraft!K5307,""),"")</f>
        <v/>
      </c>
    </row>
    <row r="5293" spans="2:6" x14ac:dyDescent="0.2">
      <c r="B5293" s="229" t="str">
        <f>IFERROR(IF(ForbDraft!A5308&lt;&gt;"",ROW(ForbDraft!A5308),""),"")</f>
        <v/>
      </c>
      <c r="C5293" s="230" t="str">
        <f>IFERROR(IF(ForbDraft!A5308&lt;&gt;"",ForbDraft!A5308,""),"")</f>
        <v/>
      </c>
      <c r="D5293" s="230" t="str">
        <f t="shared" si="82"/>
        <v/>
      </c>
      <c r="E5293" s="230" t="str">
        <f>IFERROR(IF(ForbDraft!L5308&lt;&gt;"",ABS(ForbDraft!L5308),""),"")</f>
        <v/>
      </c>
      <c r="F5293" s="230" t="str">
        <f>IFERROR(IF(ForbDraft!K5308&lt;&gt;"",ForbDraft!K5308,""),"")</f>
        <v/>
      </c>
    </row>
    <row r="5294" spans="2:6" x14ac:dyDescent="0.2">
      <c r="B5294" s="229" t="str">
        <f>IFERROR(IF(ForbDraft!A5309&lt;&gt;"",ROW(ForbDraft!A5309),""),"")</f>
        <v/>
      </c>
      <c r="C5294" s="230" t="str">
        <f>IFERROR(IF(ForbDraft!A5309&lt;&gt;"",ForbDraft!A5309,""),"")</f>
        <v/>
      </c>
      <c r="D5294" s="230" t="str">
        <f t="shared" si="82"/>
        <v/>
      </c>
      <c r="E5294" s="230" t="str">
        <f>IFERROR(IF(ForbDraft!L5309&lt;&gt;"",ABS(ForbDraft!L5309),""),"")</f>
        <v/>
      </c>
      <c r="F5294" s="230" t="str">
        <f>IFERROR(IF(ForbDraft!K5309&lt;&gt;"",ForbDraft!K5309,""),"")</f>
        <v/>
      </c>
    </row>
    <row r="5295" spans="2:6" x14ac:dyDescent="0.2">
      <c r="B5295" s="229" t="str">
        <f>IFERROR(IF(ForbDraft!A5310&lt;&gt;"",ROW(ForbDraft!A5310),""),"")</f>
        <v/>
      </c>
      <c r="C5295" s="230" t="str">
        <f>IFERROR(IF(ForbDraft!A5310&lt;&gt;"",ForbDraft!A5310,""),"")</f>
        <v/>
      </c>
      <c r="D5295" s="230" t="str">
        <f t="shared" si="82"/>
        <v/>
      </c>
      <c r="E5295" s="230" t="str">
        <f>IFERROR(IF(ForbDraft!L5310&lt;&gt;"",ABS(ForbDraft!L5310),""),"")</f>
        <v/>
      </c>
      <c r="F5295" s="230" t="str">
        <f>IFERROR(IF(ForbDraft!K5310&lt;&gt;"",ForbDraft!K5310,""),"")</f>
        <v/>
      </c>
    </row>
    <row r="5296" spans="2:6" x14ac:dyDescent="0.2">
      <c r="B5296" s="229" t="str">
        <f>IFERROR(IF(ForbDraft!A5311&lt;&gt;"",ROW(ForbDraft!A5311),""),"")</f>
        <v/>
      </c>
      <c r="C5296" s="230" t="str">
        <f>IFERROR(IF(ForbDraft!A5311&lt;&gt;"",ForbDraft!A5311,""),"")</f>
        <v/>
      </c>
      <c r="D5296" s="230" t="str">
        <f t="shared" si="82"/>
        <v/>
      </c>
      <c r="E5296" s="230" t="str">
        <f>IFERROR(IF(ForbDraft!L5311&lt;&gt;"",ABS(ForbDraft!L5311),""),"")</f>
        <v/>
      </c>
      <c r="F5296" s="230" t="str">
        <f>IFERROR(IF(ForbDraft!K5311&lt;&gt;"",ForbDraft!K5311,""),"")</f>
        <v/>
      </c>
    </row>
    <row r="5297" spans="2:6" x14ac:dyDescent="0.2">
      <c r="B5297" s="229" t="str">
        <f>IFERROR(IF(ForbDraft!A5312&lt;&gt;"",ROW(ForbDraft!A5312),""),"")</f>
        <v/>
      </c>
      <c r="C5297" s="230" t="str">
        <f>IFERROR(IF(ForbDraft!A5312&lt;&gt;"",ForbDraft!A5312,""),"")</f>
        <v/>
      </c>
      <c r="D5297" s="230" t="str">
        <f t="shared" si="82"/>
        <v/>
      </c>
      <c r="E5297" s="230" t="str">
        <f>IFERROR(IF(ForbDraft!L5312&lt;&gt;"",ABS(ForbDraft!L5312),""),"")</f>
        <v/>
      </c>
      <c r="F5297" s="230" t="str">
        <f>IFERROR(IF(ForbDraft!K5312&lt;&gt;"",ForbDraft!K5312,""),"")</f>
        <v/>
      </c>
    </row>
    <row r="5298" spans="2:6" x14ac:dyDescent="0.2">
      <c r="B5298" s="229" t="str">
        <f>IFERROR(IF(ForbDraft!A5313&lt;&gt;"",ROW(ForbDraft!A5313),""),"")</f>
        <v/>
      </c>
      <c r="C5298" s="230" t="str">
        <f>IFERROR(IF(ForbDraft!A5313&lt;&gt;"",ForbDraft!A5313,""),"")</f>
        <v/>
      </c>
      <c r="D5298" s="230" t="str">
        <f t="shared" si="82"/>
        <v/>
      </c>
      <c r="E5298" s="230" t="str">
        <f>IFERROR(IF(ForbDraft!L5313&lt;&gt;"",ABS(ForbDraft!L5313),""),"")</f>
        <v/>
      </c>
      <c r="F5298" s="230" t="str">
        <f>IFERROR(IF(ForbDraft!K5313&lt;&gt;"",ForbDraft!K5313,""),"")</f>
        <v/>
      </c>
    </row>
    <row r="5299" spans="2:6" x14ac:dyDescent="0.2">
      <c r="B5299" s="229" t="str">
        <f>IFERROR(IF(ForbDraft!A5314&lt;&gt;"",ROW(ForbDraft!A5314),""),"")</f>
        <v/>
      </c>
      <c r="C5299" s="230" t="str">
        <f>IFERROR(IF(ForbDraft!A5314&lt;&gt;"",ForbDraft!A5314,""),"")</f>
        <v/>
      </c>
      <c r="D5299" s="230" t="str">
        <f t="shared" si="82"/>
        <v/>
      </c>
      <c r="E5299" s="230" t="str">
        <f>IFERROR(IF(ForbDraft!L5314&lt;&gt;"",ABS(ForbDraft!L5314),""),"")</f>
        <v/>
      </c>
      <c r="F5299" s="230" t="str">
        <f>IFERROR(IF(ForbDraft!K5314&lt;&gt;"",ForbDraft!K5314,""),"")</f>
        <v/>
      </c>
    </row>
    <row r="5300" spans="2:6" x14ac:dyDescent="0.2">
      <c r="B5300" s="229" t="str">
        <f>IFERROR(IF(ForbDraft!A5315&lt;&gt;"",ROW(ForbDraft!A5315),""),"")</f>
        <v/>
      </c>
      <c r="C5300" s="230" t="str">
        <f>IFERROR(IF(ForbDraft!A5315&lt;&gt;"",ForbDraft!A5315,""),"")</f>
        <v/>
      </c>
      <c r="D5300" s="230" t="str">
        <f t="shared" si="82"/>
        <v/>
      </c>
      <c r="E5300" s="230" t="str">
        <f>IFERROR(IF(ForbDraft!L5315&lt;&gt;"",ABS(ForbDraft!L5315),""),"")</f>
        <v/>
      </c>
      <c r="F5300" s="230" t="str">
        <f>IFERROR(IF(ForbDraft!K5315&lt;&gt;"",ForbDraft!K5315,""),"")</f>
        <v/>
      </c>
    </row>
    <row r="5301" spans="2:6" x14ac:dyDescent="0.2">
      <c r="B5301" s="229" t="str">
        <f>IFERROR(IF(ForbDraft!A5316&lt;&gt;"",ROW(ForbDraft!A5316),""),"")</f>
        <v/>
      </c>
      <c r="C5301" s="230" t="str">
        <f>IFERROR(IF(ForbDraft!A5316&lt;&gt;"",ForbDraft!A5316,""),"")</f>
        <v/>
      </c>
      <c r="D5301" s="230" t="str">
        <f t="shared" si="82"/>
        <v/>
      </c>
      <c r="E5301" s="230" t="str">
        <f>IFERROR(IF(ForbDraft!L5316&lt;&gt;"",ABS(ForbDraft!L5316),""),"")</f>
        <v/>
      </c>
      <c r="F5301" s="230" t="str">
        <f>IFERROR(IF(ForbDraft!K5316&lt;&gt;"",ForbDraft!K5316,""),"")</f>
        <v/>
      </c>
    </row>
    <row r="5302" spans="2:6" x14ac:dyDescent="0.2">
      <c r="B5302" s="229" t="str">
        <f>IFERROR(IF(ForbDraft!A5317&lt;&gt;"",ROW(ForbDraft!A5317),""),"")</f>
        <v/>
      </c>
      <c r="C5302" s="230" t="str">
        <f>IFERROR(IF(ForbDraft!A5317&lt;&gt;"",ForbDraft!A5317,""),"")</f>
        <v/>
      </c>
      <c r="D5302" s="230" t="str">
        <f t="shared" si="82"/>
        <v/>
      </c>
      <c r="E5302" s="230" t="str">
        <f>IFERROR(IF(ForbDraft!L5317&lt;&gt;"",ABS(ForbDraft!L5317),""),"")</f>
        <v/>
      </c>
      <c r="F5302" s="230" t="str">
        <f>IFERROR(IF(ForbDraft!K5317&lt;&gt;"",ForbDraft!K5317,""),"")</f>
        <v/>
      </c>
    </row>
    <row r="5303" spans="2:6" x14ac:dyDescent="0.2">
      <c r="B5303" s="229" t="str">
        <f>IFERROR(IF(ForbDraft!A5318&lt;&gt;"",ROW(ForbDraft!A5318),""),"")</f>
        <v/>
      </c>
      <c r="C5303" s="230" t="str">
        <f>IFERROR(IF(ForbDraft!A5318&lt;&gt;"",ForbDraft!A5318,""),"")</f>
        <v/>
      </c>
      <c r="D5303" s="230" t="str">
        <f t="shared" si="82"/>
        <v/>
      </c>
      <c r="E5303" s="230" t="str">
        <f>IFERROR(IF(ForbDraft!L5318&lt;&gt;"",ABS(ForbDraft!L5318),""),"")</f>
        <v/>
      </c>
      <c r="F5303" s="230" t="str">
        <f>IFERROR(IF(ForbDraft!K5318&lt;&gt;"",ForbDraft!K5318,""),"")</f>
        <v/>
      </c>
    </row>
    <row r="5304" spans="2:6" x14ac:dyDescent="0.2">
      <c r="B5304" s="229" t="str">
        <f>IFERROR(IF(ForbDraft!A5319&lt;&gt;"",ROW(ForbDraft!A5319),""),"")</f>
        <v/>
      </c>
      <c r="C5304" s="230" t="str">
        <f>IFERROR(IF(ForbDraft!A5319&lt;&gt;"",ForbDraft!A5319,""),"")</f>
        <v/>
      </c>
      <c r="D5304" s="230" t="str">
        <f t="shared" si="82"/>
        <v/>
      </c>
      <c r="E5304" s="230" t="str">
        <f>IFERROR(IF(ForbDraft!L5319&lt;&gt;"",ABS(ForbDraft!L5319),""),"")</f>
        <v/>
      </c>
      <c r="F5304" s="230" t="str">
        <f>IFERROR(IF(ForbDraft!K5319&lt;&gt;"",ForbDraft!K5319,""),"")</f>
        <v/>
      </c>
    </row>
    <row r="5305" spans="2:6" x14ac:dyDescent="0.2">
      <c r="B5305" s="229" t="str">
        <f>IFERROR(IF(ForbDraft!A5320&lt;&gt;"",ROW(ForbDraft!A5320),""),"")</f>
        <v/>
      </c>
      <c r="C5305" s="230" t="str">
        <f>IFERROR(IF(ForbDraft!A5320&lt;&gt;"",ForbDraft!A5320,""),"")</f>
        <v/>
      </c>
      <c r="D5305" s="230" t="str">
        <f t="shared" si="82"/>
        <v/>
      </c>
      <c r="E5305" s="230" t="str">
        <f>IFERROR(IF(ForbDraft!L5320&lt;&gt;"",ABS(ForbDraft!L5320),""),"")</f>
        <v/>
      </c>
      <c r="F5305" s="230" t="str">
        <f>IFERROR(IF(ForbDraft!K5320&lt;&gt;"",ForbDraft!K5320,""),"")</f>
        <v/>
      </c>
    </row>
    <row r="5306" spans="2:6" x14ac:dyDescent="0.2">
      <c r="B5306" s="229" t="str">
        <f>IFERROR(IF(ForbDraft!A5321&lt;&gt;"",ROW(ForbDraft!A5321),""),"")</f>
        <v/>
      </c>
      <c r="C5306" s="230" t="str">
        <f>IFERROR(IF(ForbDraft!A5321&lt;&gt;"",ForbDraft!A5321,""),"")</f>
        <v/>
      </c>
      <c r="D5306" s="230" t="str">
        <f t="shared" si="82"/>
        <v/>
      </c>
      <c r="E5306" s="230" t="str">
        <f>IFERROR(IF(ForbDraft!L5321&lt;&gt;"",ABS(ForbDraft!L5321),""),"")</f>
        <v/>
      </c>
      <c r="F5306" s="230" t="str">
        <f>IFERROR(IF(ForbDraft!K5321&lt;&gt;"",ForbDraft!K5321,""),"")</f>
        <v/>
      </c>
    </row>
    <row r="5307" spans="2:6" x14ac:dyDescent="0.2">
      <c r="B5307" s="229" t="str">
        <f>IFERROR(IF(ForbDraft!A5322&lt;&gt;"",ROW(ForbDraft!A5322),""),"")</f>
        <v/>
      </c>
      <c r="C5307" s="230" t="str">
        <f>IFERROR(IF(ForbDraft!A5322&lt;&gt;"",ForbDraft!A5322,""),"")</f>
        <v/>
      </c>
      <c r="D5307" s="230" t="str">
        <f t="shared" si="82"/>
        <v/>
      </c>
      <c r="E5307" s="230" t="str">
        <f>IFERROR(IF(ForbDraft!L5322&lt;&gt;"",ABS(ForbDraft!L5322),""),"")</f>
        <v/>
      </c>
      <c r="F5307" s="230" t="str">
        <f>IFERROR(IF(ForbDraft!K5322&lt;&gt;"",ForbDraft!K5322,""),"")</f>
        <v/>
      </c>
    </row>
    <row r="5308" spans="2:6" x14ac:dyDescent="0.2">
      <c r="B5308" s="229" t="str">
        <f>IFERROR(IF(ForbDraft!A5323&lt;&gt;"",ROW(ForbDraft!A5323),""),"")</f>
        <v/>
      </c>
      <c r="C5308" s="230" t="str">
        <f>IFERROR(IF(ForbDraft!A5323&lt;&gt;"",ForbDraft!A5323,""),"")</f>
        <v/>
      </c>
      <c r="D5308" s="230" t="str">
        <f t="shared" si="82"/>
        <v/>
      </c>
      <c r="E5308" s="230" t="str">
        <f>IFERROR(IF(ForbDraft!L5323&lt;&gt;"",ABS(ForbDraft!L5323),""),"")</f>
        <v/>
      </c>
      <c r="F5308" s="230" t="str">
        <f>IFERROR(IF(ForbDraft!K5323&lt;&gt;"",ForbDraft!K5323,""),"")</f>
        <v/>
      </c>
    </row>
    <row r="5309" spans="2:6" x14ac:dyDescent="0.2">
      <c r="B5309" s="229" t="str">
        <f>IFERROR(IF(ForbDraft!A5324&lt;&gt;"",ROW(ForbDraft!A5324),""),"")</f>
        <v/>
      </c>
      <c r="C5309" s="230" t="str">
        <f>IFERROR(IF(ForbDraft!A5324&lt;&gt;"",ForbDraft!A5324,""),"")</f>
        <v/>
      </c>
      <c r="D5309" s="230" t="str">
        <f t="shared" si="82"/>
        <v/>
      </c>
      <c r="E5309" s="230" t="str">
        <f>IFERROR(IF(ForbDraft!L5324&lt;&gt;"",ABS(ForbDraft!L5324),""),"")</f>
        <v/>
      </c>
      <c r="F5309" s="230" t="str">
        <f>IFERROR(IF(ForbDraft!K5324&lt;&gt;"",ForbDraft!K5324,""),"")</f>
        <v/>
      </c>
    </row>
    <row r="5310" spans="2:6" x14ac:dyDescent="0.2">
      <c r="B5310" s="229" t="str">
        <f>IFERROR(IF(ForbDraft!A5325&lt;&gt;"",ROW(ForbDraft!A5325),""),"")</f>
        <v/>
      </c>
      <c r="C5310" s="230" t="str">
        <f>IFERROR(IF(ForbDraft!A5325&lt;&gt;"",ForbDraft!A5325,""),"")</f>
        <v/>
      </c>
      <c r="D5310" s="230" t="str">
        <f t="shared" si="82"/>
        <v/>
      </c>
      <c r="E5310" s="230" t="str">
        <f>IFERROR(IF(ForbDraft!L5325&lt;&gt;"",ABS(ForbDraft!L5325),""),"")</f>
        <v/>
      </c>
      <c r="F5310" s="230" t="str">
        <f>IFERROR(IF(ForbDraft!K5325&lt;&gt;"",ForbDraft!K5325,""),"")</f>
        <v/>
      </c>
    </row>
    <row r="5311" spans="2:6" x14ac:dyDescent="0.2">
      <c r="B5311" s="229" t="str">
        <f>IFERROR(IF(ForbDraft!A5326&lt;&gt;"",ROW(ForbDraft!A5326),""),"")</f>
        <v/>
      </c>
      <c r="C5311" s="230" t="str">
        <f>IFERROR(IF(ForbDraft!A5326&lt;&gt;"",ForbDraft!A5326,""),"")</f>
        <v/>
      </c>
      <c r="D5311" s="230" t="str">
        <f t="shared" si="82"/>
        <v/>
      </c>
      <c r="E5311" s="230" t="str">
        <f>IFERROR(IF(ForbDraft!L5326&lt;&gt;"",ABS(ForbDraft!L5326),""),"")</f>
        <v/>
      </c>
      <c r="F5311" s="230" t="str">
        <f>IFERROR(IF(ForbDraft!K5326&lt;&gt;"",ForbDraft!K5326,""),"")</f>
        <v/>
      </c>
    </row>
    <row r="5312" spans="2:6" x14ac:dyDescent="0.2">
      <c r="B5312" s="229" t="str">
        <f>IFERROR(IF(ForbDraft!A5327&lt;&gt;"",ROW(ForbDraft!A5327),""),"")</f>
        <v/>
      </c>
      <c r="C5312" s="230" t="str">
        <f>IFERROR(IF(ForbDraft!A5327&lt;&gt;"",ForbDraft!A5327,""),"")</f>
        <v/>
      </c>
      <c r="D5312" s="230" t="str">
        <f t="shared" si="82"/>
        <v/>
      </c>
      <c r="E5312" s="230" t="str">
        <f>IFERROR(IF(ForbDraft!L5327&lt;&gt;"",ABS(ForbDraft!L5327),""),"")</f>
        <v/>
      </c>
      <c r="F5312" s="230" t="str">
        <f>IFERROR(IF(ForbDraft!K5327&lt;&gt;"",ForbDraft!K5327,""),"")</f>
        <v/>
      </c>
    </row>
    <row r="5313" spans="2:6" x14ac:dyDescent="0.2">
      <c r="B5313" s="229" t="str">
        <f>IFERROR(IF(ForbDraft!A5328&lt;&gt;"",ROW(ForbDraft!A5328),""),"")</f>
        <v/>
      </c>
      <c r="C5313" s="230" t="str">
        <f>IFERROR(IF(ForbDraft!A5328&lt;&gt;"",ForbDraft!A5328,""),"")</f>
        <v/>
      </c>
      <c r="D5313" s="230" t="str">
        <f t="shared" si="82"/>
        <v/>
      </c>
      <c r="E5313" s="230" t="str">
        <f>IFERROR(IF(ForbDraft!L5328&lt;&gt;"",ABS(ForbDraft!L5328),""),"")</f>
        <v/>
      </c>
      <c r="F5313" s="230" t="str">
        <f>IFERROR(IF(ForbDraft!K5328&lt;&gt;"",ForbDraft!K5328,""),"")</f>
        <v/>
      </c>
    </row>
    <row r="5314" spans="2:6" x14ac:dyDescent="0.2">
      <c r="B5314" s="229" t="str">
        <f>IFERROR(IF(ForbDraft!A5329&lt;&gt;"",ROW(ForbDraft!A5329),""),"")</f>
        <v/>
      </c>
      <c r="C5314" s="230" t="str">
        <f>IFERROR(IF(ForbDraft!A5329&lt;&gt;"",ForbDraft!A5329,""),"")</f>
        <v/>
      </c>
      <c r="D5314" s="230" t="str">
        <f t="shared" si="82"/>
        <v/>
      </c>
      <c r="E5314" s="230" t="str">
        <f>IFERROR(IF(ForbDraft!L5329&lt;&gt;"",ABS(ForbDraft!L5329),""),"")</f>
        <v/>
      </c>
      <c r="F5314" s="230" t="str">
        <f>IFERROR(IF(ForbDraft!K5329&lt;&gt;"",ForbDraft!K5329,""),"")</f>
        <v/>
      </c>
    </row>
    <row r="5315" spans="2:6" x14ac:dyDescent="0.2">
      <c r="B5315" s="229" t="str">
        <f>IFERROR(IF(ForbDraft!A5330&lt;&gt;"",ROW(ForbDraft!A5330),""),"")</f>
        <v/>
      </c>
      <c r="C5315" s="230" t="str">
        <f>IFERROR(IF(ForbDraft!A5330&lt;&gt;"",ForbDraft!A5330,""),"")</f>
        <v/>
      </c>
      <c r="D5315" s="230" t="str">
        <f t="shared" ref="D5315:D5378" si="83">IF(F5315="pH לבדיקת גבול","pH",F5315)</f>
        <v/>
      </c>
      <c r="E5315" s="230" t="str">
        <f>IFERROR(IF(ForbDraft!L5330&lt;&gt;"",ABS(ForbDraft!L5330),""),"")</f>
        <v/>
      </c>
      <c r="F5315" s="230" t="str">
        <f>IFERROR(IF(ForbDraft!K5330&lt;&gt;"",ForbDraft!K5330,""),"")</f>
        <v/>
      </c>
    </row>
    <row r="5316" spans="2:6" x14ac:dyDescent="0.2">
      <c r="B5316" s="229" t="str">
        <f>IFERROR(IF(ForbDraft!A5331&lt;&gt;"",ROW(ForbDraft!A5331),""),"")</f>
        <v/>
      </c>
      <c r="C5316" s="230" t="str">
        <f>IFERROR(IF(ForbDraft!A5331&lt;&gt;"",ForbDraft!A5331,""),"")</f>
        <v/>
      </c>
      <c r="D5316" s="230" t="str">
        <f t="shared" si="83"/>
        <v/>
      </c>
      <c r="E5316" s="230" t="str">
        <f>IFERROR(IF(ForbDraft!L5331&lt;&gt;"",ABS(ForbDraft!L5331),""),"")</f>
        <v/>
      </c>
      <c r="F5316" s="230" t="str">
        <f>IFERROR(IF(ForbDraft!K5331&lt;&gt;"",ForbDraft!K5331,""),"")</f>
        <v/>
      </c>
    </row>
    <row r="5317" spans="2:6" x14ac:dyDescent="0.2">
      <c r="B5317" s="229" t="str">
        <f>IFERROR(IF(ForbDraft!A5332&lt;&gt;"",ROW(ForbDraft!A5332),""),"")</f>
        <v/>
      </c>
      <c r="C5317" s="230" t="str">
        <f>IFERROR(IF(ForbDraft!A5332&lt;&gt;"",ForbDraft!A5332,""),"")</f>
        <v/>
      </c>
      <c r="D5317" s="230" t="str">
        <f t="shared" si="83"/>
        <v/>
      </c>
      <c r="E5317" s="230" t="str">
        <f>IFERROR(IF(ForbDraft!L5332&lt;&gt;"",ABS(ForbDraft!L5332),""),"")</f>
        <v/>
      </c>
      <c r="F5317" s="230" t="str">
        <f>IFERROR(IF(ForbDraft!K5332&lt;&gt;"",ForbDraft!K5332,""),"")</f>
        <v/>
      </c>
    </row>
    <row r="5318" spans="2:6" x14ac:dyDescent="0.2">
      <c r="B5318" s="229" t="str">
        <f>IFERROR(IF(ForbDraft!A5333&lt;&gt;"",ROW(ForbDraft!A5333),""),"")</f>
        <v/>
      </c>
      <c r="C5318" s="230" t="str">
        <f>IFERROR(IF(ForbDraft!A5333&lt;&gt;"",ForbDraft!A5333,""),"")</f>
        <v/>
      </c>
      <c r="D5318" s="230" t="str">
        <f t="shared" si="83"/>
        <v/>
      </c>
      <c r="E5318" s="230" t="str">
        <f>IFERROR(IF(ForbDraft!L5333&lt;&gt;"",ABS(ForbDraft!L5333),""),"")</f>
        <v/>
      </c>
      <c r="F5318" s="230" t="str">
        <f>IFERROR(IF(ForbDraft!K5333&lt;&gt;"",ForbDraft!K5333,""),"")</f>
        <v/>
      </c>
    </row>
    <row r="5319" spans="2:6" x14ac:dyDescent="0.2">
      <c r="B5319" s="229" t="str">
        <f>IFERROR(IF(ForbDraft!A5334&lt;&gt;"",ROW(ForbDraft!A5334),""),"")</f>
        <v/>
      </c>
      <c r="C5319" s="230" t="str">
        <f>IFERROR(IF(ForbDraft!A5334&lt;&gt;"",ForbDraft!A5334,""),"")</f>
        <v/>
      </c>
      <c r="D5319" s="230" t="str">
        <f t="shared" si="83"/>
        <v/>
      </c>
      <c r="E5319" s="230" t="str">
        <f>IFERROR(IF(ForbDraft!L5334&lt;&gt;"",ABS(ForbDraft!L5334),""),"")</f>
        <v/>
      </c>
      <c r="F5319" s="230" t="str">
        <f>IFERROR(IF(ForbDraft!K5334&lt;&gt;"",ForbDraft!K5334,""),"")</f>
        <v/>
      </c>
    </row>
    <row r="5320" spans="2:6" x14ac:dyDescent="0.2">
      <c r="B5320" s="229" t="str">
        <f>IFERROR(IF(ForbDraft!A5335&lt;&gt;"",ROW(ForbDraft!A5335),""),"")</f>
        <v/>
      </c>
      <c r="C5320" s="230" t="str">
        <f>IFERROR(IF(ForbDraft!A5335&lt;&gt;"",ForbDraft!A5335,""),"")</f>
        <v/>
      </c>
      <c r="D5320" s="230" t="str">
        <f t="shared" si="83"/>
        <v/>
      </c>
      <c r="E5320" s="230" t="str">
        <f>IFERROR(IF(ForbDraft!L5335&lt;&gt;"",ABS(ForbDraft!L5335),""),"")</f>
        <v/>
      </c>
      <c r="F5320" s="230" t="str">
        <f>IFERROR(IF(ForbDraft!K5335&lt;&gt;"",ForbDraft!K5335,""),"")</f>
        <v/>
      </c>
    </row>
    <row r="5321" spans="2:6" x14ac:dyDescent="0.2">
      <c r="B5321" s="229" t="str">
        <f>IFERROR(IF(ForbDraft!A5336&lt;&gt;"",ROW(ForbDraft!A5336),""),"")</f>
        <v/>
      </c>
      <c r="C5321" s="230" t="str">
        <f>IFERROR(IF(ForbDraft!A5336&lt;&gt;"",ForbDraft!A5336,""),"")</f>
        <v/>
      </c>
      <c r="D5321" s="230" t="str">
        <f t="shared" si="83"/>
        <v/>
      </c>
      <c r="E5321" s="230" t="str">
        <f>IFERROR(IF(ForbDraft!L5336&lt;&gt;"",ABS(ForbDraft!L5336),""),"")</f>
        <v/>
      </c>
      <c r="F5321" s="230" t="str">
        <f>IFERROR(IF(ForbDraft!K5336&lt;&gt;"",ForbDraft!K5336,""),"")</f>
        <v/>
      </c>
    </row>
    <row r="5322" spans="2:6" x14ac:dyDescent="0.2">
      <c r="B5322" s="229" t="str">
        <f>IFERROR(IF(ForbDraft!A5337&lt;&gt;"",ROW(ForbDraft!A5337),""),"")</f>
        <v/>
      </c>
      <c r="C5322" s="230" t="str">
        <f>IFERROR(IF(ForbDraft!A5337&lt;&gt;"",ForbDraft!A5337,""),"")</f>
        <v/>
      </c>
      <c r="D5322" s="230" t="str">
        <f t="shared" si="83"/>
        <v/>
      </c>
      <c r="E5322" s="230" t="str">
        <f>IFERROR(IF(ForbDraft!L5337&lt;&gt;"",ABS(ForbDraft!L5337),""),"")</f>
        <v/>
      </c>
      <c r="F5322" s="230" t="str">
        <f>IFERROR(IF(ForbDraft!K5337&lt;&gt;"",ForbDraft!K5337,""),"")</f>
        <v/>
      </c>
    </row>
    <row r="5323" spans="2:6" x14ac:dyDescent="0.2">
      <c r="B5323" s="229" t="str">
        <f>IFERROR(IF(ForbDraft!A5338&lt;&gt;"",ROW(ForbDraft!A5338),""),"")</f>
        <v/>
      </c>
      <c r="C5323" s="230" t="str">
        <f>IFERROR(IF(ForbDraft!A5338&lt;&gt;"",ForbDraft!A5338,""),"")</f>
        <v/>
      </c>
      <c r="D5323" s="230" t="str">
        <f t="shared" si="83"/>
        <v/>
      </c>
      <c r="E5323" s="230" t="str">
        <f>IFERROR(IF(ForbDraft!L5338&lt;&gt;"",ABS(ForbDraft!L5338),""),"")</f>
        <v/>
      </c>
      <c r="F5323" s="230" t="str">
        <f>IFERROR(IF(ForbDraft!K5338&lt;&gt;"",ForbDraft!K5338,""),"")</f>
        <v/>
      </c>
    </row>
    <row r="5324" spans="2:6" x14ac:dyDescent="0.2">
      <c r="B5324" s="229" t="str">
        <f>IFERROR(IF(ForbDraft!A5339&lt;&gt;"",ROW(ForbDraft!A5339),""),"")</f>
        <v/>
      </c>
      <c r="C5324" s="230" t="str">
        <f>IFERROR(IF(ForbDraft!A5339&lt;&gt;"",ForbDraft!A5339,""),"")</f>
        <v/>
      </c>
      <c r="D5324" s="230" t="str">
        <f t="shared" si="83"/>
        <v/>
      </c>
      <c r="E5324" s="230" t="str">
        <f>IFERROR(IF(ForbDraft!L5339&lt;&gt;"",ABS(ForbDraft!L5339),""),"")</f>
        <v/>
      </c>
      <c r="F5324" s="230" t="str">
        <f>IFERROR(IF(ForbDraft!K5339&lt;&gt;"",ForbDraft!K5339,""),"")</f>
        <v/>
      </c>
    </row>
    <row r="5325" spans="2:6" x14ac:dyDescent="0.2">
      <c r="B5325" s="229" t="str">
        <f>IFERROR(IF(ForbDraft!A5340&lt;&gt;"",ROW(ForbDraft!A5340),""),"")</f>
        <v/>
      </c>
      <c r="C5325" s="230" t="str">
        <f>IFERROR(IF(ForbDraft!A5340&lt;&gt;"",ForbDraft!A5340,""),"")</f>
        <v/>
      </c>
      <c r="D5325" s="230" t="str">
        <f t="shared" si="83"/>
        <v/>
      </c>
      <c r="E5325" s="230" t="str">
        <f>IFERROR(IF(ForbDraft!L5340&lt;&gt;"",ABS(ForbDraft!L5340),""),"")</f>
        <v/>
      </c>
      <c r="F5325" s="230" t="str">
        <f>IFERROR(IF(ForbDraft!K5340&lt;&gt;"",ForbDraft!K5340,""),"")</f>
        <v/>
      </c>
    </row>
    <row r="5326" spans="2:6" x14ac:dyDescent="0.2">
      <c r="B5326" s="229" t="str">
        <f>IFERROR(IF(ForbDraft!A5341&lt;&gt;"",ROW(ForbDraft!A5341),""),"")</f>
        <v/>
      </c>
      <c r="C5326" s="230" t="str">
        <f>IFERROR(IF(ForbDraft!A5341&lt;&gt;"",ForbDraft!A5341,""),"")</f>
        <v/>
      </c>
      <c r="D5326" s="230" t="str">
        <f t="shared" si="83"/>
        <v/>
      </c>
      <c r="E5326" s="230" t="str">
        <f>IFERROR(IF(ForbDraft!L5341&lt;&gt;"",ABS(ForbDraft!L5341),""),"")</f>
        <v/>
      </c>
      <c r="F5326" s="230" t="str">
        <f>IFERROR(IF(ForbDraft!K5341&lt;&gt;"",ForbDraft!K5341,""),"")</f>
        <v/>
      </c>
    </row>
    <row r="5327" spans="2:6" x14ac:dyDescent="0.2">
      <c r="B5327" s="229" t="str">
        <f>IFERROR(IF(ForbDraft!A5342&lt;&gt;"",ROW(ForbDraft!A5342),""),"")</f>
        <v/>
      </c>
      <c r="C5327" s="230" t="str">
        <f>IFERROR(IF(ForbDraft!A5342&lt;&gt;"",ForbDraft!A5342,""),"")</f>
        <v/>
      </c>
      <c r="D5327" s="230" t="str">
        <f t="shared" si="83"/>
        <v/>
      </c>
      <c r="E5327" s="230" t="str">
        <f>IFERROR(IF(ForbDraft!L5342&lt;&gt;"",ABS(ForbDraft!L5342),""),"")</f>
        <v/>
      </c>
      <c r="F5327" s="230" t="str">
        <f>IFERROR(IF(ForbDraft!K5342&lt;&gt;"",ForbDraft!K5342,""),"")</f>
        <v/>
      </c>
    </row>
    <row r="5328" spans="2:6" x14ac:dyDescent="0.2">
      <c r="B5328" s="229" t="str">
        <f>IFERROR(IF(ForbDraft!A5343&lt;&gt;"",ROW(ForbDraft!A5343),""),"")</f>
        <v/>
      </c>
      <c r="C5328" s="230" t="str">
        <f>IFERROR(IF(ForbDraft!A5343&lt;&gt;"",ForbDraft!A5343,""),"")</f>
        <v/>
      </c>
      <c r="D5328" s="230" t="str">
        <f t="shared" si="83"/>
        <v/>
      </c>
      <c r="E5328" s="230" t="str">
        <f>IFERROR(IF(ForbDraft!L5343&lt;&gt;"",ABS(ForbDraft!L5343),""),"")</f>
        <v/>
      </c>
      <c r="F5328" s="230" t="str">
        <f>IFERROR(IF(ForbDraft!K5343&lt;&gt;"",ForbDraft!K5343,""),"")</f>
        <v/>
      </c>
    </row>
    <row r="5329" spans="2:6" x14ac:dyDescent="0.2">
      <c r="B5329" s="229" t="str">
        <f>IFERROR(IF(ForbDraft!A5344&lt;&gt;"",ROW(ForbDraft!A5344),""),"")</f>
        <v/>
      </c>
      <c r="C5329" s="230" t="str">
        <f>IFERROR(IF(ForbDraft!A5344&lt;&gt;"",ForbDraft!A5344,""),"")</f>
        <v/>
      </c>
      <c r="D5329" s="230" t="str">
        <f t="shared" si="83"/>
        <v/>
      </c>
      <c r="E5329" s="230" t="str">
        <f>IFERROR(IF(ForbDraft!L5344&lt;&gt;"",ABS(ForbDraft!L5344),""),"")</f>
        <v/>
      </c>
      <c r="F5329" s="230" t="str">
        <f>IFERROR(IF(ForbDraft!K5344&lt;&gt;"",ForbDraft!K5344,""),"")</f>
        <v/>
      </c>
    </row>
    <row r="5330" spans="2:6" x14ac:dyDescent="0.2">
      <c r="B5330" s="229" t="str">
        <f>IFERROR(IF(ForbDraft!A5345&lt;&gt;"",ROW(ForbDraft!A5345),""),"")</f>
        <v/>
      </c>
      <c r="C5330" s="230" t="str">
        <f>IFERROR(IF(ForbDraft!A5345&lt;&gt;"",ForbDraft!A5345,""),"")</f>
        <v/>
      </c>
      <c r="D5330" s="230" t="str">
        <f t="shared" si="83"/>
        <v/>
      </c>
      <c r="E5330" s="230" t="str">
        <f>IFERROR(IF(ForbDraft!L5345&lt;&gt;"",ABS(ForbDraft!L5345),""),"")</f>
        <v/>
      </c>
      <c r="F5330" s="230" t="str">
        <f>IFERROR(IF(ForbDraft!K5345&lt;&gt;"",ForbDraft!K5345,""),"")</f>
        <v/>
      </c>
    </row>
    <row r="5331" spans="2:6" x14ac:dyDescent="0.2">
      <c r="B5331" s="229" t="str">
        <f>IFERROR(IF(ForbDraft!A5346&lt;&gt;"",ROW(ForbDraft!A5346),""),"")</f>
        <v/>
      </c>
      <c r="C5331" s="230" t="str">
        <f>IFERROR(IF(ForbDraft!A5346&lt;&gt;"",ForbDraft!A5346,""),"")</f>
        <v/>
      </c>
      <c r="D5331" s="230" t="str">
        <f t="shared" si="83"/>
        <v/>
      </c>
      <c r="E5331" s="230" t="str">
        <f>IFERROR(IF(ForbDraft!L5346&lt;&gt;"",ABS(ForbDraft!L5346),""),"")</f>
        <v/>
      </c>
      <c r="F5331" s="230" t="str">
        <f>IFERROR(IF(ForbDraft!K5346&lt;&gt;"",ForbDraft!K5346,""),"")</f>
        <v/>
      </c>
    </row>
    <row r="5332" spans="2:6" x14ac:dyDescent="0.2">
      <c r="B5332" s="229" t="str">
        <f>IFERROR(IF(ForbDraft!A5347&lt;&gt;"",ROW(ForbDraft!A5347),""),"")</f>
        <v/>
      </c>
      <c r="C5332" s="230" t="str">
        <f>IFERROR(IF(ForbDraft!A5347&lt;&gt;"",ForbDraft!A5347,""),"")</f>
        <v/>
      </c>
      <c r="D5332" s="230" t="str">
        <f t="shared" si="83"/>
        <v/>
      </c>
      <c r="E5332" s="230" t="str">
        <f>IFERROR(IF(ForbDraft!L5347&lt;&gt;"",ABS(ForbDraft!L5347),""),"")</f>
        <v/>
      </c>
      <c r="F5332" s="230" t="str">
        <f>IFERROR(IF(ForbDraft!K5347&lt;&gt;"",ForbDraft!K5347,""),"")</f>
        <v/>
      </c>
    </row>
    <row r="5333" spans="2:6" x14ac:dyDescent="0.2">
      <c r="B5333" s="229" t="str">
        <f>IFERROR(IF(ForbDraft!A5348&lt;&gt;"",ROW(ForbDraft!A5348),""),"")</f>
        <v/>
      </c>
      <c r="C5333" s="230" t="str">
        <f>IFERROR(IF(ForbDraft!A5348&lt;&gt;"",ForbDraft!A5348,""),"")</f>
        <v/>
      </c>
      <c r="D5333" s="230" t="str">
        <f t="shared" si="83"/>
        <v/>
      </c>
      <c r="E5333" s="230" t="str">
        <f>IFERROR(IF(ForbDraft!L5348&lt;&gt;"",ABS(ForbDraft!L5348),""),"")</f>
        <v/>
      </c>
      <c r="F5333" s="230" t="str">
        <f>IFERROR(IF(ForbDraft!K5348&lt;&gt;"",ForbDraft!K5348,""),"")</f>
        <v/>
      </c>
    </row>
    <row r="5334" spans="2:6" x14ac:dyDescent="0.2">
      <c r="B5334" s="229" t="str">
        <f>IFERROR(IF(ForbDraft!A5349&lt;&gt;"",ROW(ForbDraft!A5349),""),"")</f>
        <v/>
      </c>
      <c r="C5334" s="230" t="str">
        <f>IFERROR(IF(ForbDraft!A5349&lt;&gt;"",ForbDraft!A5349,""),"")</f>
        <v/>
      </c>
      <c r="D5334" s="230" t="str">
        <f t="shared" si="83"/>
        <v/>
      </c>
      <c r="E5334" s="230" t="str">
        <f>IFERROR(IF(ForbDraft!L5349&lt;&gt;"",ABS(ForbDraft!L5349),""),"")</f>
        <v/>
      </c>
      <c r="F5334" s="230" t="str">
        <f>IFERROR(IF(ForbDraft!K5349&lt;&gt;"",ForbDraft!K5349,""),"")</f>
        <v/>
      </c>
    </row>
    <row r="5335" spans="2:6" x14ac:dyDescent="0.2">
      <c r="B5335" s="229" t="str">
        <f>IFERROR(IF(ForbDraft!A5350&lt;&gt;"",ROW(ForbDraft!A5350),""),"")</f>
        <v/>
      </c>
      <c r="C5335" s="230" t="str">
        <f>IFERROR(IF(ForbDraft!A5350&lt;&gt;"",ForbDraft!A5350,""),"")</f>
        <v/>
      </c>
      <c r="D5335" s="230" t="str">
        <f t="shared" si="83"/>
        <v/>
      </c>
      <c r="E5335" s="230" t="str">
        <f>IFERROR(IF(ForbDraft!L5350&lt;&gt;"",ABS(ForbDraft!L5350),""),"")</f>
        <v/>
      </c>
      <c r="F5335" s="230" t="str">
        <f>IFERROR(IF(ForbDraft!K5350&lt;&gt;"",ForbDraft!K5350,""),"")</f>
        <v/>
      </c>
    </row>
    <row r="5336" spans="2:6" x14ac:dyDescent="0.2">
      <c r="B5336" s="229" t="str">
        <f>IFERROR(IF(ForbDraft!A5351&lt;&gt;"",ROW(ForbDraft!A5351),""),"")</f>
        <v/>
      </c>
      <c r="C5336" s="230" t="str">
        <f>IFERROR(IF(ForbDraft!A5351&lt;&gt;"",ForbDraft!A5351,""),"")</f>
        <v/>
      </c>
      <c r="D5336" s="230" t="str">
        <f t="shared" si="83"/>
        <v/>
      </c>
      <c r="E5336" s="230" t="str">
        <f>IFERROR(IF(ForbDraft!L5351&lt;&gt;"",ABS(ForbDraft!L5351),""),"")</f>
        <v/>
      </c>
      <c r="F5336" s="230" t="str">
        <f>IFERROR(IF(ForbDraft!K5351&lt;&gt;"",ForbDraft!K5351,""),"")</f>
        <v/>
      </c>
    </row>
    <row r="5337" spans="2:6" x14ac:dyDescent="0.2">
      <c r="B5337" s="229" t="str">
        <f>IFERROR(IF(ForbDraft!A5352&lt;&gt;"",ROW(ForbDraft!A5352),""),"")</f>
        <v/>
      </c>
      <c r="C5337" s="230" t="str">
        <f>IFERROR(IF(ForbDraft!A5352&lt;&gt;"",ForbDraft!A5352,""),"")</f>
        <v/>
      </c>
      <c r="D5337" s="230" t="str">
        <f t="shared" si="83"/>
        <v/>
      </c>
      <c r="E5337" s="230" t="str">
        <f>IFERROR(IF(ForbDraft!L5352&lt;&gt;"",ABS(ForbDraft!L5352),""),"")</f>
        <v/>
      </c>
      <c r="F5337" s="230" t="str">
        <f>IFERROR(IF(ForbDraft!K5352&lt;&gt;"",ForbDraft!K5352,""),"")</f>
        <v/>
      </c>
    </row>
    <row r="5338" spans="2:6" x14ac:dyDescent="0.2">
      <c r="B5338" s="229" t="str">
        <f>IFERROR(IF(ForbDraft!A5353&lt;&gt;"",ROW(ForbDraft!A5353),""),"")</f>
        <v/>
      </c>
      <c r="C5338" s="230" t="str">
        <f>IFERROR(IF(ForbDraft!A5353&lt;&gt;"",ForbDraft!A5353,""),"")</f>
        <v/>
      </c>
      <c r="D5338" s="230" t="str">
        <f t="shared" si="83"/>
        <v/>
      </c>
      <c r="E5338" s="230" t="str">
        <f>IFERROR(IF(ForbDraft!L5353&lt;&gt;"",ABS(ForbDraft!L5353),""),"")</f>
        <v/>
      </c>
      <c r="F5338" s="230" t="str">
        <f>IFERROR(IF(ForbDraft!K5353&lt;&gt;"",ForbDraft!K5353,""),"")</f>
        <v/>
      </c>
    </row>
    <row r="5339" spans="2:6" x14ac:dyDescent="0.2">
      <c r="B5339" s="229" t="str">
        <f>IFERROR(IF(ForbDraft!A5354&lt;&gt;"",ROW(ForbDraft!A5354),""),"")</f>
        <v/>
      </c>
      <c r="C5339" s="230" t="str">
        <f>IFERROR(IF(ForbDraft!A5354&lt;&gt;"",ForbDraft!A5354,""),"")</f>
        <v/>
      </c>
      <c r="D5339" s="230" t="str">
        <f t="shared" si="83"/>
        <v/>
      </c>
      <c r="E5339" s="230" t="str">
        <f>IFERROR(IF(ForbDraft!L5354&lt;&gt;"",ABS(ForbDraft!L5354),""),"")</f>
        <v/>
      </c>
      <c r="F5339" s="230" t="str">
        <f>IFERROR(IF(ForbDraft!K5354&lt;&gt;"",ForbDraft!K5354,""),"")</f>
        <v/>
      </c>
    </row>
    <row r="5340" spans="2:6" x14ac:dyDescent="0.2">
      <c r="B5340" s="229" t="str">
        <f>IFERROR(IF(ForbDraft!A5355&lt;&gt;"",ROW(ForbDraft!A5355),""),"")</f>
        <v/>
      </c>
      <c r="C5340" s="230" t="str">
        <f>IFERROR(IF(ForbDraft!A5355&lt;&gt;"",ForbDraft!A5355,""),"")</f>
        <v/>
      </c>
      <c r="D5340" s="230" t="str">
        <f t="shared" si="83"/>
        <v/>
      </c>
      <c r="E5340" s="230" t="str">
        <f>IFERROR(IF(ForbDraft!L5355&lt;&gt;"",ABS(ForbDraft!L5355),""),"")</f>
        <v/>
      </c>
      <c r="F5340" s="230" t="str">
        <f>IFERROR(IF(ForbDraft!K5355&lt;&gt;"",ForbDraft!K5355,""),"")</f>
        <v/>
      </c>
    </row>
    <row r="5341" spans="2:6" x14ac:dyDescent="0.2">
      <c r="B5341" s="229" t="str">
        <f>IFERROR(IF(ForbDraft!A5356&lt;&gt;"",ROW(ForbDraft!A5356),""),"")</f>
        <v/>
      </c>
      <c r="C5341" s="230" t="str">
        <f>IFERROR(IF(ForbDraft!A5356&lt;&gt;"",ForbDraft!A5356,""),"")</f>
        <v/>
      </c>
      <c r="D5341" s="230" t="str">
        <f t="shared" si="83"/>
        <v/>
      </c>
      <c r="E5341" s="230" t="str">
        <f>IFERROR(IF(ForbDraft!L5356&lt;&gt;"",ABS(ForbDraft!L5356),""),"")</f>
        <v/>
      </c>
      <c r="F5341" s="230" t="str">
        <f>IFERROR(IF(ForbDraft!K5356&lt;&gt;"",ForbDraft!K5356,""),"")</f>
        <v/>
      </c>
    </row>
    <row r="5342" spans="2:6" x14ac:dyDescent="0.2">
      <c r="B5342" s="229" t="str">
        <f>IFERROR(IF(ForbDraft!A5357&lt;&gt;"",ROW(ForbDraft!A5357),""),"")</f>
        <v/>
      </c>
      <c r="C5342" s="230" t="str">
        <f>IFERROR(IF(ForbDraft!A5357&lt;&gt;"",ForbDraft!A5357,""),"")</f>
        <v/>
      </c>
      <c r="D5342" s="230" t="str">
        <f t="shared" si="83"/>
        <v/>
      </c>
      <c r="E5342" s="230" t="str">
        <f>IFERROR(IF(ForbDraft!L5357&lt;&gt;"",ABS(ForbDraft!L5357),""),"")</f>
        <v/>
      </c>
      <c r="F5342" s="230" t="str">
        <f>IFERROR(IF(ForbDraft!K5357&lt;&gt;"",ForbDraft!K5357,""),"")</f>
        <v/>
      </c>
    </row>
    <row r="5343" spans="2:6" x14ac:dyDescent="0.2">
      <c r="B5343" s="229" t="str">
        <f>IFERROR(IF(ForbDraft!A5358&lt;&gt;"",ROW(ForbDraft!A5358),""),"")</f>
        <v/>
      </c>
      <c r="C5343" s="230" t="str">
        <f>IFERROR(IF(ForbDraft!A5358&lt;&gt;"",ForbDraft!A5358,""),"")</f>
        <v/>
      </c>
      <c r="D5343" s="230" t="str">
        <f t="shared" si="83"/>
        <v/>
      </c>
      <c r="E5343" s="230" t="str">
        <f>IFERROR(IF(ForbDraft!L5358&lt;&gt;"",ABS(ForbDraft!L5358),""),"")</f>
        <v/>
      </c>
      <c r="F5343" s="230" t="str">
        <f>IFERROR(IF(ForbDraft!K5358&lt;&gt;"",ForbDraft!K5358,""),"")</f>
        <v/>
      </c>
    </row>
    <row r="5344" spans="2:6" x14ac:dyDescent="0.2">
      <c r="B5344" s="229" t="str">
        <f>IFERROR(IF(ForbDraft!A5359&lt;&gt;"",ROW(ForbDraft!A5359),""),"")</f>
        <v/>
      </c>
      <c r="C5344" s="230" t="str">
        <f>IFERROR(IF(ForbDraft!A5359&lt;&gt;"",ForbDraft!A5359,""),"")</f>
        <v/>
      </c>
      <c r="D5344" s="230" t="str">
        <f t="shared" si="83"/>
        <v/>
      </c>
      <c r="E5344" s="230" t="str">
        <f>IFERROR(IF(ForbDraft!L5359&lt;&gt;"",ABS(ForbDraft!L5359),""),"")</f>
        <v/>
      </c>
      <c r="F5344" s="230" t="str">
        <f>IFERROR(IF(ForbDraft!K5359&lt;&gt;"",ForbDraft!K5359,""),"")</f>
        <v/>
      </c>
    </row>
    <row r="5345" spans="2:6" x14ac:dyDescent="0.2">
      <c r="B5345" s="229" t="str">
        <f>IFERROR(IF(ForbDraft!A5360&lt;&gt;"",ROW(ForbDraft!A5360),""),"")</f>
        <v/>
      </c>
      <c r="C5345" s="230" t="str">
        <f>IFERROR(IF(ForbDraft!A5360&lt;&gt;"",ForbDraft!A5360,""),"")</f>
        <v/>
      </c>
      <c r="D5345" s="230" t="str">
        <f t="shared" si="83"/>
        <v/>
      </c>
      <c r="E5345" s="230" t="str">
        <f>IFERROR(IF(ForbDraft!L5360&lt;&gt;"",ABS(ForbDraft!L5360),""),"")</f>
        <v/>
      </c>
      <c r="F5345" s="230" t="str">
        <f>IFERROR(IF(ForbDraft!K5360&lt;&gt;"",ForbDraft!K5360,""),"")</f>
        <v/>
      </c>
    </row>
    <row r="5346" spans="2:6" x14ac:dyDescent="0.2">
      <c r="B5346" s="229" t="str">
        <f>IFERROR(IF(ForbDraft!A5361&lt;&gt;"",ROW(ForbDraft!A5361),""),"")</f>
        <v/>
      </c>
      <c r="C5346" s="230" t="str">
        <f>IFERROR(IF(ForbDraft!A5361&lt;&gt;"",ForbDraft!A5361,""),"")</f>
        <v/>
      </c>
      <c r="D5346" s="230" t="str">
        <f t="shared" si="83"/>
        <v/>
      </c>
      <c r="E5346" s="230" t="str">
        <f>IFERROR(IF(ForbDraft!L5361&lt;&gt;"",ABS(ForbDraft!L5361),""),"")</f>
        <v/>
      </c>
      <c r="F5346" s="230" t="str">
        <f>IFERROR(IF(ForbDraft!K5361&lt;&gt;"",ForbDraft!K5361,""),"")</f>
        <v/>
      </c>
    </row>
    <row r="5347" spans="2:6" x14ac:dyDescent="0.2">
      <c r="B5347" s="229" t="str">
        <f>IFERROR(IF(ForbDraft!A5362&lt;&gt;"",ROW(ForbDraft!A5362),""),"")</f>
        <v/>
      </c>
      <c r="C5347" s="230" t="str">
        <f>IFERROR(IF(ForbDraft!A5362&lt;&gt;"",ForbDraft!A5362,""),"")</f>
        <v/>
      </c>
      <c r="D5347" s="230" t="str">
        <f t="shared" si="83"/>
        <v/>
      </c>
      <c r="E5347" s="230" t="str">
        <f>IFERROR(IF(ForbDraft!L5362&lt;&gt;"",ABS(ForbDraft!L5362),""),"")</f>
        <v/>
      </c>
      <c r="F5347" s="230" t="str">
        <f>IFERROR(IF(ForbDraft!K5362&lt;&gt;"",ForbDraft!K5362,""),"")</f>
        <v/>
      </c>
    </row>
    <row r="5348" spans="2:6" x14ac:dyDescent="0.2">
      <c r="B5348" s="229" t="str">
        <f>IFERROR(IF(ForbDraft!A5363&lt;&gt;"",ROW(ForbDraft!A5363),""),"")</f>
        <v/>
      </c>
      <c r="C5348" s="230" t="str">
        <f>IFERROR(IF(ForbDraft!A5363&lt;&gt;"",ForbDraft!A5363,""),"")</f>
        <v/>
      </c>
      <c r="D5348" s="230" t="str">
        <f t="shared" si="83"/>
        <v/>
      </c>
      <c r="E5348" s="230" t="str">
        <f>IFERROR(IF(ForbDraft!L5363&lt;&gt;"",ABS(ForbDraft!L5363),""),"")</f>
        <v/>
      </c>
      <c r="F5348" s="230" t="str">
        <f>IFERROR(IF(ForbDraft!K5363&lt;&gt;"",ForbDraft!K5363,""),"")</f>
        <v/>
      </c>
    </row>
    <row r="5349" spans="2:6" x14ac:dyDescent="0.2">
      <c r="B5349" s="229" t="str">
        <f>IFERROR(IF(ForbDraft!A5364&lt;&gt;"",ROW(ForbDraft!A5364),""),"")</f>
        <v/>
      </c>
      <c r="C5349" s="230" t="str">
        <f>IFERROR(IF(ForbDraft!A5364&lt;&gt;"",ForbDraft!A5364,""),"")</f>
        <v/>
      </c>
      <c r="D5349" s="230" t="str">
        <f t="shared" si="83"/>
        <v/>
      </c>
      <c r="E5349" s="230" t="str">
        <f>IFERROR(IF(ForbDraft!L5364&lt;&gt;"",ABS(ForbDraft!L5364),""),"")</f>
        <v/>
      </c>
      <c r="F5349" s="230" t="str">
        <f>IFERROR(IF(ForbDraft!K5364&lt;&gt;"",ForbDraft!K5364,""),"")</f>
        <v/>
      </c>
    </row>
    <row r="5350" spans="2:6" x14ac:dyDescent="0.2">
      <c r="B5350" s="229" t="str">
        <f>IFERROR(IF(ForbDraft!A5365&lt;&gt;"",ROW(ForbDraft!A5365),""),"")</f>
        <v/>
      </c>
      <c r="C5350" s="230" t="str">
        <f>IFERROR(IF(ForbDraft!A5365&lt;&gt;"",ForbDraft!A5365,""),"")</f>
        <v/>
      </c>
      <c r="D5350" s="230" t="str">
        <f t="shared" si="83"/>
        <v/>
      </c>
      <c r="E5350" s="230" t="str">
        <f>IFERROR(IF(ForbDraft!L5365&lt;&gt;"",ABS(ForbDraft!L5365),""),"")</f>
        <v/>
      </c>
      <c r="F5350" s="230" t="str">
        <f>IFERROR(IF(ForbDraft!K5365&lt;&gt;"",ForbDraft!K5365,""),"")</f>
        <v/>
      </c>
    </row>
    <row r="5351" spans="2:6" x14ac:dyDescent="0.2">
      <c r="B5351" s="229" t="str">
        <f>IFERROR(IF(ForbDraft!A5366&lt;&gt;"",ROW(ForbDraft!A5366),""),"")</f>
        <v/>
      </c>
      <c r="C5351" s="230" t="str">
        <f>IFERROR(IF(ForbDraft!A5366&lt;&gt;"",ForbDraft!A5366,""),"")</f>
        <v/>
      </c>
      <c r="D5351" s="230" t="str">
        <f t="shared" si="83"/>
        <v/>
      </c>
      <c r="E5351" s="230" t="str">
        <f>IFERROR(IF(ForbDraft!L5366&lt;&gt;"",ABS(ForbDraft!L5366),""),"")</f>
        <v/>
      </c>
      <c r="F5351" s="230" t="str">
        <f>IFERROR(IF(ForbDraft!K5366&lt;&gt;"",ForbDraft!K5366,""),"")</f>
        <v/>
      </c>
    </row>
    <row r="5352" spans="2:6" x14ac:dyDescent="0.2">
      <c r="B5352" s="229" t="str">
        <f>IFERROR(IF(ForbDraft!A5367&lt;&gt;"",ROW(ForbDraft!A5367),""),"")</f>
        <v/>
      </c>
      <c r="C5352" s="230" t="str">
        <f>IFERROR(IF(ForbDraft!A5367&lt;&gt;"",ForbDraft!A5367,""),"")</f>
        <v/>
      </c>
      <c r="D5352" s="230" t="str">
        <f t="shared" si="83"/>
        <v/>
      </c>
      <c r="E5352" s="230" t="str">
        <f>IFERROR(IF(ForbDraft!L5367&lt;&gt;"",ABS(ForbDraft!L5367),""),"")</f>
        <v/>
      </c>
      <c r="F5352" s="230" t="str">
        <f>IFERROR(IF(ForbDraft!K5367&lt;&gt;"",ForbDraft!K5367,""),"")</f>
        <v/>
      </c>
    </row>
    <row r="5353" spans="2:6" x14ac:dyDescent="0.2">
      <c r="B5353" s="229" t="str">
        <f>IFERROR(IF(ForbDraft!A5368&lt;&gt;"",ROW(ForbDraft!A5368),""),"")</f>
        <v/>
      </c>
      <c r="C5353" s="230" t="str">
        <f>IFERROR(IF(ForbDraft!A5368&lt;&gt;"",ForbDraft!A5368,""),"")</f>
        <v/>
      </c>
      <c r="D5353" s="230" t="str">
        <f t="shared" si="83"/>
        <v/>
      </c>
      <c r="E5353" s="230" t="str">
        <f>IFERROR(IF(ForbDraft!L5368&lt;&gt;"",ABS(ForbDraft!L5368),""),"")</f>
        <v/>
      </c>
      <c r="F5353" s="230" t="str">
        <f>IFERROR(IF(ForbDraft!K5368&lt;&gt;"",ForbDraft!K5368,""),"")</f>
        <v/>
      </c>
    </row>
    <row r="5354" spans="2:6" x14ac:dyDescent="0.2">
      <c r="B5354" s="229" t="str">
        <f>IFERROR(IF(ForbDraft!A5369&lt;&gt;"",ROW(ForbDraft!A5369),""),"")</f>
        <v/>
      </c>
      <c r="C5354" s="230" t="str">
        <f>IFERROR(IF(ForbDraft!A5369&lt;&gt;"",ForbDraft!A5369,""),"")</f>
        <v/>
      </c>
      <c r="D5354" s="230" t="str">
        <f t="shared" si="83"/>
        <v/>
      </c>
      <c r="E5354" s="230" t="str">
        <f>IFERROR(IF(ForbDraft!L5369&lt;&gt;"",ABS(ForbDraft!L5369),""),"")</f>
        <v/>
      </c>
      <c r="F5354" s="230" t="str">
        <f>IFERROR(IF(ForbDraft!K5369&lt;&gt;"",ForbDraft!K5369,""),"")</f>
        <v/>
      </c>
    </row>
    <row r="5355" spans="2:6" x14ac:dyDescent="0.2">
      <c r="B5355" s="229" t="str">
        <f>IFERROR(IF(ForbDraft!A5370&lt;&gt;"",ROW(ForbDraft!A5370),""),"")</f>
        <v/>
      </c>
      <c r="C5355" s="230" t="str">
        <f>IFERROR(IF(ForbDraft!A5370&lt;&gt;"",ForbDraft!A5370,""),"")</f>
        <v/>
      </c>
      <c r="D5355" s="230" t="str">
        <f t="shared" si="83"/>
        <v/>
      </c>
      <c r="E5355" s="230" t="str">
        <f>IFERROR(IF(ForbDraft!L5370&lt;&gt;"",ABS(ForbDraft!L5370),""),"")</f>
        <v/>
      </c>
      <c r="F5355" s="230" t="str">
        <f>IFERROR(IF(ForbDraft!K5370&lt;&gt;"",ForbDraft!K5370,""),"")</f>
        <v/>
      </c>
    </row>
    <row r="5356" spans="2:6" x14ac:dyDescent="0.2">
      <c r="B5356" s="229" t="str">
        <f>IFERROR(IF(ForbDraft!A5371&lt;&gt;"",ROW(ForbDraft!A5371),""),"")</f>
        <v/>
      </c>
      <c r="C5356" s="230" t="str">
        <f>IFERROR(IF(ForbDraft!A5371&lt;&gt;"",ForbDraft!A5371,""),"")</f>
        <v/>
      </c>
      <c r="D5356" s="230" t="str">
        <f t="shared" si="83"/>
        <v/>
      </c>
      <c r="E5356" s="230" t="str">
        <f>IFERROR(IF(ForbDraft!L5371&lt;&gt;"",ABS(ForbDraft!L5371),""),"")</f>
        <v/>
      </c>
      <c r="F5356" s="230" t="str">
        <f>IFERROR(IF(ForbDraft!K5371&lt;&gt;"",ForbDraft!K5371,""),"")</f>
        <v/>
      </c>
    </row>
    <row r="5357" spans="2:6" x14ac:dyDescent="0.2">
      <c r="B5357" s="229" t="str">
        <f>IFERROR(IF(ForbDraft!A5372&lt;&gt;"",ROW(ForbDraft!A5372),""),"")</f>
        <v/>
      </c>
      <c r="C5357" s="230" t="str">
        <f>IFERROR(IF(ForbDraft!A5372&lt;&gt;"",ForbDraft!A5372,""),"")</f>
        <v/>
      </c>
      <c r="D5357" s="230" t="str">
        <f t="shared" si="83"/>
        <v/>
      </c>
      <c r="E5357" s="230" t="str">
        <f>IFERROR(IF(ForbDraft!L5372&lt;&gt;"",ABS(ForbDraft!L5372),""),"")</f>
        <v/>
      </c>
      <c r="F5357" s="230" t="str">
        <f>IFERROR(IF(ForbDraft!K5372&lt;&gt;"",ForbDraft!K5372,""),"")</f>
        <v/>
      </c>
    </row>
    <row r="5358" spans="2:6" x14ac:dyDescent="0.2">
      <c r="B5358" s="229" t="str">
        <f>IFERROR(IF(ForbDraft!A5373&lt;&gt;"",ROW(ForbDraft!A5373),""),"")</f>
        <v/>
      </c>
      <c r="C5358" s="230" t="str">
        <f>IFERROR(IF(ForbDraft!A5373&lt;&gt;"",ForbDraft!A5373,""),"")</f>
        <v/>
      </c>
      <c r="D5358" s="230" t="str">
        <f t="shared" si="83"/>
        <v/>
      </c>
      <c r="E5358" s="230" t="str">
        <f>IFERROR(IF(ForbDraft!L5373&lt;&gt;"",ABS(ForbDraft!L5373),""),"")</f>
        <v/>
      </c>
      <c r="F5358" s="230" t="str">
        <f>IFERROR(IF(ForbDraft!K5373&lt;&gt;"",ForbDraft!K5373,""),"")</f>
        <v/>
      </c>
    </row>
    <row r="5359" spans="2:6" x14ac:dyDescent="0.2">
      <c r="B5359" s="229" t="str">
        <f>IFERROR(IF(ForbDraft!A5374&lt;&gt;"",ROW(ForbDraft!A5374),""),"")</f>
        <v/>
      </c>
      <c r="C5359" s="230" t="str">
        <f>IFERROR(IF(ForbDraft!A5374&lt;&gt;"",ForbDraft!A5374,""),"")</f>
        <v/>
      </c>
      <c r="D5359" s="230" t="str">
        <f t="shared" si="83"/>
        <v/>
      </c>
      <c r="E5359" s="230" t="str">
        <f>IFERROR(IF(ForbDraft!L5374&lt;&gt;"",ABS(ForbDraft!L5374),""),"")</f>
        <v/>
      </c>
      <c r="F5359" s="230" t="str">
        <f>IFERROR(IF(ForbDraft!K5374&lt;&gt;"",ForbDraft!K5374,""),"")</f>
        <v/>
      </c>
    </row>
    <row r="5360" spans="2:6" x14ac:dyDescent="0.2">
      <c r="B5360" s="229" t="str">
        <f>IFERROR(IF(ForbDraft!A5375&lt;&gt;"",ROW(ForbDraft!A5375),""),"")</f>
        <v/>
      </c>
      <c r="C5360" s="230" t="str">
        <f>IFERROR(IF(ForbDraft!A5375&lt;&gt;"",ForbDraft!A5375,""),"")</f>
        <v/>
      </c>
      <c r="D5360" s="230" t="str">
        <f t="shared" si="83"/>
        <v/>
      </c>
      <c r="E5360" s="230" t="str">
        <f>IFERROR(IF(ForbDraft!L5375&lt;&gt;"",ABS(ForbDraft!L5375),""),"")</f>
        <v/>
      </c>
      <c r="F5360" s="230" t="str">
        <f>IFERROR(IF(ForbDraft!K5375&lt;&gt;"",ForbDraft!K5375,""),"")</f>
        <v/>
      </c>
    </row>
    <row r="5361" spans="2:6" x14ac:dyDescent="0.2">
      <c r="B5361" s="229" t="str">
        <f>IFERROR(IF(ForbDraft!A5376&lt;&gt;"",ROW(ForbDraft!A5376),""),"")</f>
        <v/>
      </c>
      <c r="C5361" s="230" t="str">
        <f>IFERROR(IF(ForbDraft!A5376&lt;&gt;"",ForbDraft!A5376,""),"")</f>
        <v/>
      </c>
      <c r="D5361" s="230" t="str">
        <f t="shared" si="83"/>
        <v/>
      </c>
      <c r="E5361" s="230" t="str">
        <f>IFERROR(IF(ForbDraft!L5376&lt;&gt;"",ABS(ForbDraft!L5376),""),"")</f>
        <v/>
      </c>
      <c r="F5361" s="230" t="str">
        <f>IFERROR(IF(ForbDraft!K5376&lt;&gt;"",ForbDraft!K5376,""),"")</f>
        <v/>
      </c>
    </row>
    <row r="5362" spans="2:6" x14ac:dyDescent="0.2">
      <c r="B5362" s="229" t="str">
        <f>IFERROR(IF(ForbDraft!A5377&lt;&gt;"",ROW(ForbDraft!A5377),""),"")</f>
        <v/>
      </c>
      <c r="C5362" s="230" t="str">
        <f>IFERROR(IF(ForbDraft!A5377&lt;&gt;"",ForbDraft!A5377,""),"")</f>
        <v/>
      </c>
      <c r="D5362" s="230" t="str">
        <f t="shared" si="83"/>
        <v/>
      </c>
      <c r="E5362" s="230" t="str">
        <f>IFERROR(IF(ForbDraft!L5377&lt;&gt;"",ABS(ForbDraft!L5377),""),"")</f>
        <v/>
      </c>
      <c r="F5362" s="230" t="str">
        <f>IFERROR(IF(ForbDraft!K5377&lt;&gt;"",ForbDraft!K5377,""),"")</f>
        <v/>
      </c>
    </row>
    <row r="5363" spans="2:6" x14ac:dyDescent="0.2">
      <c r="B5363" s="229" t="str">
        <f>IFERROR(IF(ForbDraft!A5378&lt;&gt;"",ROW(ForbDraft!A5378),""),"")</f>
        <v/>
      </c>
      <c r="C5363" s="230" t="str">
        <f>IFERROR(IF(ForbDraft!A5378&lt;&gt;"",ForbDraft!A5378,""),"")</f>
        <v/>
      </c>
      <c r="D5363" s="230" t="str">
        <f t="shared" si="83"/>
        <v/>
      </c>
      <c r="E5363" s="230" t="str">
        <f>IFERROR(IF(ForbDraft!L5378&lt;&gt;"",ABS(ForbDraft!L5378),""),"")</f>
        <v/>
      </c>
      <c r="F5363" s="230" t="str">
        <f>IFERROR(IF(ForbDraft!K5378&lt;&gt;"",ForbDraft!K5378,""),"")</f>
        <v/>
      </c>
    </row>
    <row r="5364" spans="2:6" x14ac:dyDescent="0.2">
      <c r="B5364" s="229" t="str">
        <f>IFERROR(IF(ForbDraft!A5379&lt;&gt;"",ROW(ForbDraft!A5379),""),"")</f>
        <v/>
      </c>
      <c r="C5364" s="230" t="str">
        <f>IFERROR(IF(ForbDraft!A5379&lt;&gt;"",ForbDraft!A5379,""),"")</f>
        <v/>
      </c>
      <c r="D5364" s="230" t="str">
        <f t="shared" si="83"/>
        <v/>
      </c>
      <c r="E5364" s="230" t="str">
        <f>IFERROR(IF(ForbDraft!L5379&lt;&gt;"",ABS(ForbDraft!L5379),""),"")</f>
        <v/>
      </c>
      <c r="F5364" s="230" t="str">
        <f>IFERROR(IF(ForbDraft!K5379&lt;&gt;"",ForbDraft!K5379,""),"")</f>
        <v/>
      </c>
    </row>
    <row r="5365" spans="2:6" x14ac:dyDescent="0.2">
      <c r="B5365" s="229" t="str">
        <f>IFERROR(IF(ForbDraft!A5380&lt;&gt;"",ROW(ForbDraft!A5380),""),"")</f>
        <v/>
      </c>
      <c r="C5365" s="230" t="str">
        <f>IFERROR(IF(ForbDraft!A5380&lt;&gt;"",ForbDraft!A5380,""),"")</f>
        <v/>
      </c>
      <c r="D5365" s="230" t="str">
        <f t="shared" si="83"/>
        <v/>
      </c>
      <c r="E5365" s="230" t="str">
        <f>IFERROR(IF(ForbDraft!L5380&lt;&gt;"",ABS(ForbDraft!L5380),""),"")</f>
        <v/>
      </c>
      <c r="F5365" s="230" t="str">
        <f>IFERROR(IF(ForbDraft!K5380&lt;&gt;"",ForbDraft!K5380,""),"")</f>
        <v/>
      </c>
    </row>
    <row r="5366" spans="2:6" x14ac:dyDescent="0.2">
      <c r="B5366" s="229" t="str">
        <f>IFERROR(IF(ForbDraft!A5381&lt;&gt;"",ROW(ForbDraft!A5381),""),"")</f>
        <v/>
      </c>
      <c r="C5366" s="230" t="str">
        <f>IFERROR(IF(ForbDraft!A5381&lt;&gt;"",ForbDraft!A5381,""),"")</f>
        <v/>
      </c>
      <c r="D5366" s="230" t="str">
        <f t="shared" si="83"/>
        <v/>
      </c>
      <c r="E5366" s="230" t="str">
        <f>IFERROR(IF(ForbDraft!L5381&lt;&gt;"",ABS(ForbDraft!L5381),""),"")</f>
        <v/>
      </c>
      <c r="F5366" s="230" t="str">
        <f>IFERROR(IF(ForbDraft!K5381&lt;&gt;"",ForbDraft!K5381,""),"")</f>
        <v/>
      </c>
    </row>
    <row r="5367" spans="2:6" x14ac:dyDescent="0.2">
      <c r="B5367" s="229" t="str">
        <f>IFERROR(IF(ForbDraft!A5382&lt;&gt;"",ROW(ForbDraft!A5382),""),"")</f>
        <v/>
      </c>
      <c r="C5367" s="230" t="str">
        <f>IFERROR(IF(ForbDraft!A5382&lt;&gt;"",ForbDraft!A5382,""),"")</f>
        <v/>
      </c>
      <c r="D5367" s="230" t="str">
        <f t="shared" si="83"/>
        <v/>
      </c>
      <c r="E5367" s="230" t="str">
        <f>IFERROR(IF(ForbDraft!L5382&lt;&gt;"",ABS(ForbDraft!L5382),""),"")</f>
        <v/>
      </c>
      <c r="F5367" s="230" t="str">
        <f>IFERROR(IF(ForbDraft!K5382&lt;&gt;"",ForbDraft!K5382,""),"")</f>
        <v/>
      </c>
    </row>
    <row r="5368" spans="2:6" x14ac:dyDescent="0.2">
      <c r="B5368" s="229" t="str">
        <f>IFERROR(IF(ForbDraft!A5383&lt;&gt;"",ROW(ForbDraft!A5383),""),"")</f>
        <v/>
      </c>
      <c r="C5368" s="230" t="str">
        <f>IFERROR(IF(ForbDraft!A5383&lt;&gt;"",ForbDraft!A5383,""),"")</f>
        <v/>
      </c>
      <c r="D5368" s="230" t="str">
        <f t="shared" si="83"/>
        <v/>
      </c>
      <c r="E5368" s="230" t="str">
        <f>IFERROR(IF(ForbDraft!L5383&lt;&gt;"",ABS(ForbDraft!L5383),""),"")</f>
        <v/>
      </c>
      <c r="F5368" s="230" t="str">
        <f>IFERROR(IF(ForbDraft!K5383&lt;&gt;"",ForbDraft!K5383,""),"")</f>
        <v/>
      </c>
    </row>
    <row r="5369" spans="2:6" x14ac:dyDescent="0.2">
      <c r="B5369" s="229" t="str">
        <f>IFERROR(IF(ForbDraft!A5384&lt;&gt;"",ROW(ForbDraft!A5384),""),"")</f>
        <v/>
      </c>
      <c r="C5369" s="230" t="str">
        <f>IFERROR(IF(ForbDraft!A5384&lt;&gt;"",ForbDraft!A5384,""),"")</f>
        <v/>
      </c>
      <c r="D5369" s="230" t="str">
        <f t="shared" si="83"/>
        <v/>
      </c>
      <c r="E5369" s="230" t="str">
        <f>IFERROR(IF(ForbDraft!L5384&lt;&gt;"",ABS(ForbDraft!L5384),""),"")</f>
        <v/>
      </c>
      <c r="F5369" s="230" t="str">
        <f>IFERROR(IF(ForbDraft!K5384&lt;&gt;"",ForbDraft!K5384,""),"")</f>
        <v/>
      </c>
    </row>
    <row r="5370" spans="2:6" x14ac:dyDescent="0.2">
      <c r="B5370" s="229" t="str">
        <f>IFERROR(IF(ForbDraft!A5385&lt;&gt;"",ROW(ForbDraft!A5385),""),"")</f>
        <v/>
      </c>
      <c r="C5370" s="230" t="str">
        <f>IFERROR(IF(ForbDraft!A5385&lt;&gt;"",ForbDraft!A5385,""),"")</f>
        <v/>
      </c>
      <c r="D5370" s="230" t="str">
        <f t="shared" si="83"/>
        <v/>
      </c>
      <c r="E5370" s="230" t="str">
        <f>IFERROR(IF(ForbDraft!L5385&lt;&gt;"",ABS(ForbDraft!L5385),""),"")</f>
        <v/>
      </c>
      <c r="F5370" s="230" t="str">
        <f>IFERROR(IF(ForbDraft!K5385&lt;&gt;"",ForbDraft!K5385,""),"")</f>
        <v/>
      </c>
    </row>
    <row r="5371" spans="2:6" x14ac:dyDescent="0.2">
      <c r="B5371" s="229" t="str">
        <f>IFERROR(IF(ForbDraft!A5386&lt;&gt;"",ROW(ForbDraft!A5386),""),"")</f>
        <v/>
      </c>
      <c r="C5371" s="230" t="str">
        <f>IFERROR(IF(ForbDraft!A5386&lt;&gt;"",ForbDraft!A5386,""),"")</f>
        <v/>
      </c>
      <c r="D5371" s="230" t="str">
        <f t="shared" si="83"/>
        <v/>
      </c>
      <c r="E5371" s="230" t="str">
        <f>IFERROR(IF(ForbDraft!L5386&lt;&gt;"",ABS(ForbDraft!L5386),""),"")</f>
        <v/>
      </c>
      <c r="F5371" s="230" t="str">
        <f>IFERROR(IF(ForbDraft!K5386&lt;&gt;"",ForbDraft!K5386,""),"")</f>
        <v/>
      </c>
    </row>
    <row r="5372" spans="2:6" x14ac:dyDescent="0.2">
      <c r="B5372" s="229" t="str">
        <f>IFERROR(IF(ForbDraft!A5387&lt;&gt;"",ROW(ForbDraft!A5387),""),"")</f>
        <v/>
      </c>
      <c r="C5372" s="230" t="str">
        <f>IFERROR(IF(ForbDraft!A5387&lt;&gt;"",ForbDraft!A5387,""),"")</f>
        <v/>
      </c>
      <c r="D5372" s="230" t="str">
        <f t="shared" si="83"/>
        <v/>
      </c>
      <c r="E5372" s="230" t="str">
        <f>IFERROR(IF(ForbDraft!L5387&lt;&gt;"",ABS(ForbDraft!L5387),""),"")</f>
        <v/>
      </c>
      <c r="F5372" s="230" t="str">
        <f>IFERROR(IF(ForbDraft!K5387&lt;&gt;"",ForbDraft!K5387,""),"")</f>
        <v/>
      </c>
    </row>
    <row r="5373" spans="2:6" x14ac:dyDescent="0.2">
      <c r="B5373" s="229" t="str">
        <f>IFERROR(IF(ForbDraft!A5388&lt;&gt;"",ROW(ForbDraft!A5388),""),"")</f>
        <v/>
      </c>
      <c r="C5373" s="230" t="str">
        <f>IFERROR(IF(ForbDraft!A5388&lt;&gt;"",ForbDraft!A5388,""),"")</f>
        <v/>
      </c>
      <c r="D5373" s="230" t="str">
        <f t="shared" si="83"/>
        <v/>
      </c>
      <c r="E5373" s="230" t="str">
        <f>IFERROR(IF(ForbDraft!L5388&lt;&gt;"",ABS(ForbDraft!L5388),""),"")</f>
        <v/>
      </c>
      <c r="F5373" s="230" t="str">
        <f>IFERROR(IF(ForbDraft!K5388&lt;&gt;"",ForbDraft!K5388,""),"")</f>
        <v/>
      </c>
    </row>
    <row r="5374" spans="2:6" x14ac:dyDescent="0.2">
      <c r="B5374" s="229" t="str">
        <f>IFERROR(IF(ForbDraft!A5389&lt;&gt;"",ROW(ForbDraft!A5389),""),"")</f>
        <v/>
      </c>
      <c r="C5374" s="230" t="str">
        <f>IFERROR(IF(ForbDraft!A5389&lt;&gt;"",ForbDraft!A5389,""),"")</f>
        <v/>
      </c>
      <c r="D5374" s="230" t="str">
        <f t="shared" si="83"/>
        <v/>
      </c>
      <c r="E5374" s="230" t="str">
        <f>IFERROR(IF(ForbDraft!L5389&lt;&gt;"",ABS(ForbDraft!L5389),""),"")</f>
        <v/>
      </c>
      <c r="F5374" s="230" t="str">
        <f>IFERROR(IF(ForbDraft!K5389&lt;&gt;"",ForbDraft!K5389,""),"")</f>
        <v/>
      </c>
    </row>
    <row r="5375" spans="2:6" x14ac:dyDescent="0.2">
      <c r="B5375" s="229" t="str">
        <f>IFERROR(IF(ForbDraft!A5390&lt;&gt;"",ROW(ForbDraft!A5390),""),"")</f>
        <v/>
      </c>
      <c r="C5375" s="230" t="str">
        <f>IFERROR(IF(ForbDraft!A5390&lt;&gt;"",ForbDraft!A5390,""),"")</f>
        <v/>
      </c>
      <c r="D5375" s="230" t="str">
        <f t="shared" si="83"/>
        <v/>
      </c>
      <c r="E5375" s="230" t="str">
        <f>IFERROR(IF(ForbDraft!L5390&lt;&gt;"",ABS(ForbDraft!L5390),""),"")</f>
        <v/>
      </c>
      <c r="F5375" s="230" t="str">
        <f>IFERROR(IF(ForbDraft!K5390&lt;&gt;"",ForbDraft!K5390,""),"")</f>
        <v/>
      </c>
    </row>
    <row r="5376" spans="2:6" x14ac:dyDescent="0.2">
      <c r="B5376" s="229" t="str">
        <f>IFERROR(IF(ForbDraft!A5391&lt;&gt;"",ROW(ForbDraft!A5391),""),"")</f>
        <v/>
      </c>
      <c r="C5376" s="230" t="str">
        <f>IFERROR(IF(ForbDraft!A5391&lt;&gt;"",ForbDraft!A5391,""),"")</f>
        <v/>
      </c>
      <c r="D5376" s="230" t="str">
        <f t="shared" si="83"/>
        <v/>
      </c>
      <c r="E5376" s="230" t="str">
        <f>IFERROR(IF(ForbDraft!L5391&lt;&gt;"",ABS(ForbDraft!L5391),""),"")</f>
        <v/>
      </c>
      <c r="F5376" s="230" t="str">
        <f>IFERROR(IF(ForbDraft!K5391&lt;&gt;"",ForbDraft!K5391,""),"")</f>
        <v/>
      </c>
    </row>
    <row r="5377" spans="2:6" x14ac:dyDescent="0.2">
      <c r="B5377" s="229" t="str">
        <f>IFERROR(IF(ForbDraft!A5392&lt;&gt;"",ROW(ForbDraft!A5392),""),"")</f>
        <v/>
      </c>
      <c r="C5377" s="230" t="str">
        <f>IFERROR(IF(ForbDraft!A5392&lt;&gt;"",ForbDraft!A5392,""),"")</f>
        <v/>
      </c>
      <c r="D5377" s="230" t="str">
        <f t="shared" si="83"/>
        <v/>
      </c>
      <c r="E5377" s="230" t="str">
        <f>IFERROR(IF(ForbDraft!L5392&lt;&gt;"",ABS(ForbDraft!L5392),""),"")</f>
        <v/>
      </c>
      <c r="F5377" s="230" t="str">
        <f>IFERROR(IF(ForbDraft!K5392&lt;&gt;"",ForbDraft!K5392,""),"")</f>
        <v/>
      </c>
    </row>
    <row r="5378" spans="2:6" x14ac:dyDescent="0.2">
      <c r="B5378" s="229" t="str">
        <f>IFERROR(IF(ForbDraft!A5393&lt;&gt;"",ROW(ForbDraft!A5393),""),"")</f>
        <v/>
      </c>
      <c r="C5378" s="230" t="str">
        <f>IFERROR(IF(ForbDraft!A5393&lt;&gt;"",ForbDraft!A5393,""),"")</f>
        <v/>
      </c>
      <c r="D5378" s="230" t="str">
        <f t="shared" si="83"/>
        <v/>
      </c>
      <c r="E5378" s="230" t="str">
        <f>IFERROR(IF(ForbDraft!L5393&lt;&gt;"",ABS(ForbDraft!L5393),""),"")</f>
        <v/>
      </c>
      <c r="F5378" s="230" t="str">
        <f>IFERROR(IF(ForbDraft!K5393&lt;&gt;"",ForbDraft!K5393,""),"")</f>
        <v/>
      </c>
    </row>
    <row r="5379" spans="2:6" x14ac:dyDescent="0.2">
      <c r="B5379" s="229" t="str">
        <f>IFERROR(IF(ForbDraft!A5394&lt;&gt;"",ROW(ForbDraft!A5394),""),"")</f>
        <v/>
      </c>
      <c r="C5379" s="230" t="str">
        <f>IFERROR(IF(ForbDraft!A5394&lt;&gt;"",ForbDraft!A5394,""),"")</f>
        <v/>
      </c>
      <c r="D5379" s="230" t="str">
        <f t="shared" ref="D5379:D5442" si="84">IF(F5379="pH לבדיקת גבול","pH",F5379)</f>
        <v/>
      </c>
      <c r="E5379" s="230" t="str">
        <f>IFERROR(IF(ForbDraft!L5394&lt;&gt;"",ABS(ForbDraft!L5394),""),"")</f>
        <v/>
      </c>
      <c r="F5379" s="230" t="str">
        <f>IFERROR(IF(ForbDraft!K5394&lt;&gt;"",ForbDraft!K5394,""),"")</f>
        <v/>
      </c>
    </row>
    <row r="5380" spans="2:6" x14ac:dyDescent="0.2">
      <c r="B5380" s="229" t="str">
        <f>IFERROR(IF(ForbDraft!A5395&lt;&gt;"",ROW(ForbDraft!A5395),""),"")</f>
        <v/>
      </c>
      <c r="C5380" s="230" t="str">
        <f>IFERROR(IF(ForbDraft!A5395&lt;&gt;"",ForbDraft!A5395,""),"")</f>
        <v/>
      </c>
      <c r="D5380" s="230" t="str">
        <f t="shared" si="84"/>
        <v/>
      </c>
      <c r="E5380" s="230" t="str">
        <f>IFERROR(IF(ForbDraft!L5395&lt;&gt;"",ABS(ForbDraft!L5395),""),"")</f>
        <v/>
      </c>
      <c r="F5380" s="230" t="str">
        <f>IFERROR(IF(ForbDraft!K5395&lt;&gt;"",ForbDraft!K5395,""),"")</f>
        <v/>
      </c>
    </row>
    <row r="5381" spans="2:6" x14ac:dyDescent="0.2">
      <c r="B5381" s="229" t="str">
        <f>IFERROR(IF(ForbDraft!A5396&lt;&gt;"",ROW(ForbDraft!A5396),""),"")</f>
        <v/>
      </c>
      <c r="C5381" s="230" t="str">
        <f>IFERROR(IF(ForbDraft!A5396&lt;&gt;"",ForbDraft!A5396,""),"")</f>
        <v/>
      </c>
      <c r="D5381" s="230" t="str">
        <f t="shared" si="84"/>
        <v/>
      </c>
      <c r="E5381" s="230" t="str">
        <f>IFERROR(IF(ForbDraft!L5396&lt;&gt;"",ABS(ForbDraft!L5396),""),"")</f>
        <v/>
      </c>
      <c r="F5381" s="230" t="str">
        <f>IFERROR(IF(ForbDraft!K5396&lt;&gt;"",ForbDraft!K5396,""),"")</f>
        <v/>
      </c>
    </row>
    <row r="5382" spans="2:6" x14ac:dyDescent="0.2">
      <c r="B5382" s="229" t="str">
        <f>IFERROR(IF(ForbDraft!A5397&lt;&gt;"",ROW(ForbDraft!A5397),""),"")</f>
        <v/>
      </c>
      <c r="C5382" s="230" t="str">
        <f>IFERROR(IF(ForbDraft!A5397&lt;&gt;"",ForbDraft!A5397,""),"")</f>
        <v/>
      </c>
      <c r="D5382" s="230" t="str">
        <f t="shared" si="84"/>
        <v/>
      </c>
      <c r="E5382" s="230" t="str">
        <f>IFERROR(IF(ForbDraft!L5397&lt;&gt;"",ABS(ForbDraft!L5397),""),"")</f>
        <v/>
      </c>
      <c r="F5382" s="230" t="str">
        <f>IFERROR(IF(ForbDraft!K5397&lt;&gt;"",ForbDraft!K5397,""),"")</f>
        <v/>
      </c>
    </row>
    <row r="5383" spans="2:6" x14ac:dyDescent="0.2">
      <c r="B5383" s="229" t="str">
        <f>IFERROR(IF(ForbDraft!A5398&lt;&gt;"",ROW(ForbDraft!A5398),""),"")</f>
        <v/>
      </c>
      <c r="C5383" s="230" t="str">
        <f>IFERROR(IF(ForbDraft!A5398&lt;&gt;"",ForbDraft!A5398,""),"")</f>
        <v/>
      </c>
      <c r="D5383" s="230" t="str">
        <f t="shared" si="84"/>
        <v/>
      </c>
      <c r="E5383" s="230" t="str">
        <f>IFERROR(IF(ForbDraft!L5398&lt;&gt;"",ABS(ForbDraft!L5398),""),"")</f>
        <v/>
      </c>
      <c r="F5383" s="230" t="str">
        <f>IFERROR(IF(ForbDraft!K5398&lt;&gt;"",ForbDraft!K5398,""),"")</f>
        <v/>
      </c>
    </row>
    <row r="5384" spans="2:6" x14ac:dyDescent="0.2">
      <c r="B5384" s="229" t="str">
        <f>IFERROR(IF(ForbDraft!A5399&lt;&gt;"",ROW(ForbDraft!A5399),""),"")</f>
        <v/>
      </c>
      <c r="C5384" s="230" t="str">
        <f>IFERROR(IF(ForbDraft!A5399&lt;&gt;"",ForbDraft!A5399,""),"")</f>
        <v/>
      </c>
      <c r="D5384" s="230" t="str">
        <f t="shared" si="84"/>
        <v/>
      </c>
      <c r="E5384" s="230" t="str">
        <f>IFERROR(IF(ForbDraft!L5399&lt;&gt;"",ABS(ForbDraft!L5399),""),"")</f>
        <v/>
      </c>
      <c r="F5384" s="230" t="str">
        <f>IFERROR(IF(ForbDraft!K5399&lt;&gt;"",ForbDraft!K5399,""),"")</f>
        <v/>
      </c>
    </row>
    <row r="5385" spans="2:6" x14ac:dyDescent="0.2">
      <c r="B5385" s="229" t="str">
        <f>IFERROR(IF(ForbDraft!A5400&lt;&gt;"",ROW(ForbDraft!A5400),""),"")</f>
        <v/>
      </c>
      <c r="C5385" s="230" t="str">
        <f>IFERROR(IF(ForbDraft!A5400&lt;&gt;"",ForbDraft!A5400,""),"")</f>
        <v/>
      </c>
      <c r="D5385" s="230" t="str">
        <f t="shared" si="84"/>
        <v/>
      </c>
      <c r="E5385" s="230" t="str">
        <f>IFERROR(IF(ForbDraft!L5400&lt;&gt;"",ABS(ForbDraft!L5400),""),"")</f>
        <v/>
      </c>
      <c r="F5385" s="230" t="str">
        <f>IFERROR(IF(ForbDraft!K5400&lt;&gt;"",ForbDraft!K5400,""),"")</f>
        <v/>
      </c>
    </row>
    <row r="5386" spans="2:6" x14ac:dyDescent="0.2">
      <c r="B5386" s="229" t="str">
        <f>IFERROR(IF(ForbDraft!A5401&lt;&gt;"",ROW(ForbDraft!A5401),""),"")</f>
        <v/>
      </c>
      <c r="C5386" s="230" t="str">
        <f>IFERROR(IF(ForbDraft!A5401&lt;&gt;"",ForbDraft!A5401,""),"")</f>
        <v/>
      </c>
      <c r="D5386" s="230" t="str">
        <f t="shared" si="84"/>
        <v/>
      </c>
      <c r="E5386" s="230" t="str">
        <f>IFERROR(IF(ForbDraft!L5401&lt;&gt;"",ABS(ForbDraft!L5401),""),"")</f>
        <v/>
      </c>
      <c r="F5386" s="230" t="str">
        <f>IFERROR(IF(ForbDraft!K5401&lt;&gt;"",ForbDraft!K5401,""),"")</f>
        <v/>
      </c>
    </row>
    <row r="5387" spans="2:6" x14ac:dyDescent="0.2">
      <c r="B5387" s="229" t="str">
        <f>IFERROR(IF(ForbDraft!A5402&lt;&gt;"",ROW(ForbDraft!A5402),""),"")</f>
        <v/>
      </c>
      <c r="C5387" s="230" t="str">
        <f>IFERROR(IF(ForbDraft!A5402&lt;&gt;"",ForbDraft!A5402,""),"")</f>
        <v/>
      </c>
      <c r="D5387" s="230" t="str">
        <f t="shared" si="84"/>
        <v/>
      </c>
      <c r="E5387" s="230" t="str">
        <f>IFERROR(IF(ForbDraft!L5402&lt;&gt;"",ABS(ForbDraft!L5402),""),"")</f>
        <v/>
      </c>
      <c r="F5387" s="230" t="str">
        <f>IFERROR(IF(ForbDraft!K5402&lt;&gt;"",ForbDraft!K5402,""),"")</f>
        <v/>
      </c>
    </row>
    <row r="5388" spans="2:6" x14ac:dyDescent="0.2">
      <c r="B5388" s="229" t="str">
        <f>IFERROR(IF(ForbDraft!A5403&lt;&gt;"",ROW(ForbDraft!A5403),""),"")</f>
        <v/>
      </c>
      <c r="C5388" s="230" t="str">
        <f>IFERROR(IF(ForbDraft!A5403&lt;&gt;"",ForbDraft!A5403,""),"")</f>
        <v/>
      </c>
      <c r="D5388" s="230" t="str">
        <f t="shared" si="84"/>
        <v/>
      </c>
      <c r="E5388" s="230" t="str">
        <f>IFERROR(IF(ForbDraft!L5403&lt;&gt;"",ABS(ForbDraft!L5403),""),"")</f>
        <v/>
      </c>
      <c r="F5388" s="230" t="str">
        <f>IFERROR(IF(ForbDraft!K5403&lt;&gt;"",ForbDraft!K5403,""),"")</f>
        <v/>
      </c>
    </row>
    <row r="5389" spans="2:6" x14ac:dyDescent="0.2">
      <c r="B5389" s="229" t="str">
        <f>IFERROR(IF(ForbDraft!A5404&lt;&gt;"",ROW(ForbDraft!A5404),""),"")</f>
        <v/>
      </c>
      <c r="C5389" s="230" t="str">
        <f>IFERROR(IF(ForbDraft!A5404&lt;&gt;"",ForbDraft!A5404,""),"")</f>
        <v/>
      </c>
      <c r="D5389" s="230" t="str">
        <f t="shared" si="84"/>
        <v/>
      </c>
      <c r="E5389" s="230" t="str">
        <f>IFERROR(IF(ForbDraft!L5404&lt;&gt;"",ABS(ForbDraft!L5404),""),"")</f>
        <v/>
      </c>
      <c r="F5389" s="230" t="str">
        <f>IFERROR(IF(ForbDraft!K5404&lt;&gt;"",ForbDraft!K5404,""),"")</f>
        <v/>
      </c>
    </row>
    <row r="5390" spans="2:6" x14ac:dyDescent="0.2">
      <c r="B5390" s="229" t="str">
        <f>IFERROR(IF(ForbDraft!A5405&lt;&gt;"",ROW(ForbDraft!A5405),""),"")</f>
        <v/>
      </c>
      <c r="C5390" s="230" t="str">
        <f>IFERROR(IF(ForbDraft!A5405&lt;&gt;"",ForbDraft!A5405,""),"")</f>
        <v/>
      </c>
      <c r="D5390" s="230" t="str">
        <f t="shared" si="84"/>
        <v/>
      </c>
      <c r="E5390" s="230" t="str">
        <f>IFERROR(IF(ForbDraft!L5405&lt;&gt;"",ABS(ForbDraft!L5405),""),"")</f>
        <v/>
      </c>
      <c r="F5390" s="230" t="str">
        <f>IFERROR(IF(ForbDraft!K5405&lt;&gt;"",ForbDraft!K5405,""),"")</f>
        <v/>
      </c>
    </row>
    <row r="5391" spans="2:6" x14ac:dyDescent="0.2">
      <c r="B5391" s="229" t="str">
        <f>IFERROR(IF(ForbDraft!A5406&lt;&gt;"",ROW(ForbDraft!A5406),""),"")</f>
        <v/>
      </c>
      <c r="C5391" s="230" t="str">
        <f>IFERROR(IF(ForbDraft!A5406&lt;&gt;"",ForbDraft!A5406,""),"")</f>
        <v/>
      </c>
      <c r="D5391" s="230" t="str">
        <f t="shared" si="84"/>
        <v/>
      </c>
      <c r="E5391" s="230" t="str">
        <f>IFERROR(IF(ForbDraft!L5406&lt;&gt;"",ABS(ForbDraft!L5406),""),"")</f>
        <v/>
      </c>
      <c r="F5391" s="230" t="str">
        <f>IFERROR(IF(ForbDraft!K5406&lt;&gt;"",ForbDraft!K5406,""),"")</f>
        <v/>
      </c>
    </row>
    <row r="5392" spans="2:6" x14ac:dyDescent="0.2">
      <c r="B5392" s="229" t="str">
        <f>IFERROR(IF(ForbDraft!A5407&lt;&gt;"",ROW(ForbDraft!A5407),""),"")</f>
        <v/>
      </c>
      <c r="C5392" s="230" t="str">
        <f>IFERROR(IF(ForbDraft!A5407&lt;&gt;"",ForbDraft!A5407,""),"")</f>
        <v/>
      </c>
      <c r="D5392" s="230" t="str">
        <f t="shared" si="84"/>
        <v/>
      </c>
      <c r="E5392" s="230" t="str">
        <f>IFERROR(IF(ForbDraft!L5407&lt;&gt;"",ABS(ForbDraft!L5407),""),"")</f>
        <v/>
      </c>
      <c r="F5392" s="230" t="str">
        <f>IFERROR(IF(ForbDraft!K5407&lt;&gt;"",ForbDraft!K5407,""),"")</f>
        <v/>
      </c>
    </row>
    <row r="5393" spans="2:6" x14ac:dyDescent="0.2">
      <c r="B5393" s="229" t="str">
        <f>IFERROR(IF(ForbDraft!A5408&lt;&gt;"",ROW(ForbDraft!A5408),""),"")</f>
        <v/>
      </c>
      <c r="C5393" s="230" t="str">
        <f>IFERROR(IF(ForbDraft!A5408&lt;&gt;"",ForbDraft!A5408,""),"")</f>
        <v/>
      </c>
      <c r="D5393" s="230" t="str">
        <f t="shared" si="84"/>
        <v/>
      </c>
      <c r="E5393" s="230" t="str">
        <f>IFERROR(IF(ForbDraft!L5408&lt;&gt;"",ABS(ForbDraft!L5408),""),"")</f>
        <v/>
      </c>
      <c r="F5393" s="230" t="str">
        <f>IFERROR(IF(ForbDraft!K5408&lt;&gt;"",ForbDraft!K5408,""),"")</f>
        <v/>
      </c>
    </row>
    <row r="5394" spans="2:6" x14ac:dyDescent="0.2">
      <c r="B5394" s="229" t="str">
        <f>IFERROR(IF(ForbDraft!A5409&lt;&gt;"",ROW(ForbDraft!A5409),""),"")</f>
        <v/>
      </c>
      <c r="C5394" s="230" t="str">
        <f>IFERROR(IF(ForbDraft!A5409&lt;&gt;"",ForbDraft!A5409,""),"")</f>
        <v/>
      </c>
      <c r="D5394" s="230" t="str">
        <f t="shared" si="84"/>
        <v/>
      </c>
      <c r="E5394" s="230" t="str">
        <f>IFERROR(IF(ForbDraft!L5409&lt;&gt;"",ABS(ForbDraft!L5409),""),"")</f>
        <v/>
      </c>
      <c r="F5394" s="230" t="str">
        <f>IFERROR(IF(ForbDraft!K5409&lt;&gt;"",ForbDraft!K5409,""),"")</f>
        <v/>
      </c>
    </row>
    <row r="5395" spans="2:6" x14ac:dyDescent="0.2">
      <c r="B5395" s="229" t="str">
        <f>IFERROR(IF(ForbDraft!A5410&lt;&gt;"",ROW(ForbDraft!A5410),""),"")</f>
        <v/>
      </c>
      <c r="C5395" s="230" t="str">
        <f>IFERROR(IF(ForbDraft!A5410&lt;&gt;"",ForbDraft!A5410,""),"")</f>
        <v/>
      </c>
      <c r="D5395" s="230" t="str">
        <f t="shared" si="84"/>
        <v/>
      </c>
      <c r="E5395" s="230" t="str">
        <f>IFERROR(IF(ForbDraft!L5410&lt;&gt;"",ABS(ForbDraft!L5410),""),"")</f>
        <v/>
      </c>
      <c r="F5395" s="230" t="str">
        <f>IFERROR(IF(ForbDraft!K5410&lt;&gt;"",ForbDraft!K5410,""),"")</f>
        <v/>
      </c>
    </row>
    <row r="5396" spans="2:6" x14ac:dyDescent="0.2">
      <c r="B5396" s="229" t="str">
        <f>IFERROR(IF(ForbDraft!A5411&lt;&gt;"",ROW(ForbDraft!A5411),""),"")</f>
        <v/>
      </c>
      <c r="C5396" s="230" t="str">
        <f>IFERROR(IF(ForbDraft!A5411&lt;&gt;"",ForbDraft!A5411,""),"")</f>
        <v/>
      </c>
      <c r="D5396" s="230" t="str">
        <f t="shared" si="84"/>
        <v/>
      </c>
      <c r="E5396" s="230" t="str">
        <f>IFERROR(IF(ForbDraft!L5411&lt;&gt;"",ABS(ForbDraft!L5411),""),"")</f>
        <v/>
      </c>
      <c r="F5396" s="230" t="str">
        <f>IFERROR(IF(ForbDraft!K5411&lt;&gt;"",ForbDraft!K5411,""),"")</f>
        <v/>
      </c>
    </row>
    <row r="5397" spans="2:6" x14ac:dyDescent="0.2">
      <c r="B5397" s="229" t="str">
        <f>IFERROR(IF(ForbDraft!A5412&lt;&gt;"",ROW(ForbDraft!A5412),""),"")</f>
        <v/>
      </c>
      <c r="C5397" s="230" t="str">
        <f>IFERROR(IF(ForbDraft!A5412&lt;&gt;"",ForbDraft!A5412,""),"")</f>
        <v/>
      </c>
      <c r="D5397" s="230" t="str">
        <f t="shared" si="84"/>
        <v/>
      </c>
      <c r="E5397" s="230" t="str">
        <f>IFERROR(IF(ForbDraft!L5412&lt;&gt;"",ABS(ForbDraft!L5412),""),"")</f>
        <v/>
      </c>
      <c r="F5397" s="230" t="str">
        <f>IFERROR(IF(ForbDraft!K5412&lt;&gt;"",ForbDraft!K5412,""),"")</f>
        <v/>
      </c>
    </row>
    <row r="5398" spans="2:6" x14ac:dyDescent="0.2">
      <c r="B5398" s="229" t="str">
        <f>IFERROR(IF(ForbDraft!A5413&lt;&gt;"",ROW(ForbDraft!A5413),""),"")</f>
        <v/>
      </c>
      <c r="C5398" s="230" t="str">
        <f>IFERROR(IF(ForbDraft!A5413&lt;&gt;"",ForbDraft!A5413,""),"")</f>
        <v/>
      </c>
      <c r="D5398" s="230" t="str">
        <f t="shared" si="84"/>
        <v/>
      </c>
      <c r="E5398" s="230" t="str">
        <f>IFERROR(IF(ForbDraft!L5413&lt;&gt;"",ABS(ForbDraft!L5413),""),"")</f>
        <v/>
      </c>
      <c r="F5398" s="230" t="str">
        <f>IFERROR(IF(ForbDraft!K5413&lt;&gt;"",ForbDraft!K5413,""),"")</f>
        <v/>
      </c>
    </row>
    <row r="5399" spans="2:6" x14ac:dyDescent="0.2">
      <c r="B5399" s="229" t="str">
        <f>IFERROR(IF(ForbDraft!A5414&lt;&gt;"",ROW(ForbDraft!A5414),""),"")</f>
        <v/>
      </c>
      <c r="C5399" s="230" t="str">
        <f>IFERROR(IF(ForbDraft!A5414&lt;&gt;"",ForbDraft!A5414,""),"")</f>
        <v/>
      </c>
      <c r="D5399" s="230" t="str">
        <f t="shared" si="84"/>
        <v/>
      </c>
      <c r="E5399" s="230" t="str">
        <f>IFERROR(IF(ForbDraft!L5414&lt;&gt;"",ABS(ForbDraft!L5414),""),"")</f>
        <v/>
      </c>
      <c r="F5399" s="230" t="str">
        <f>IFERROR(IF(ForbDraft!K5414&lt;&gt;"",ForbDraft!K5414,""),"")</f>
        <v/>
      </c>
    </row>
    <row r="5400" spans="2:6" x14ac:dyDescent="0.2">
      <c r="B5400" s="229" t="str">
        <f>IFERROR(IF(ForbDraft!A5415&lt;&gt;"",ROW(ForbDraft!A5415),""),"")</f>
        <v/>
      </c>
      <c r="C5400" s="230" t="str">
        <f>IFERROR(IF(ForbDraft!A5415&lt;&gt;"",ForbDraft!A5415,""),"")</f>
        <v/>
      </c>
      <c r="D5400" s="230" t="str">
        <f t="shared" si="84"/>
        <v/>
      </c>
      <c r="E5400" s="230" t="str">
        <f>IFERROR(IF(ForbDraft!L5415&lt;&gt;"",ABS(ForbDraft!L5415),""),"")</f>
        <v/>
      </c>
      <c r="F5400" s="230" t="str">
        <f>IFERROR(IF(ForbDraft!K5415&lt;&gt;"",ForbDraft!K5415,""),"")</f>
        <v/>
      </c>
    </row>
    <row r="5401" spans="2:6" x14ac:dyDescent="0.2">
      <c r="B5401" s="229" t="str">
        <f>IFERROR(IF(ForbDraft!A5416&lt;&gt;"",ROW(ForbDraft!A5416),""),"")</f>
        <v/>
      </c>
      <c r="C5401" s="230" t="str">
        <f>IFERROR(IF(ForbDraft!A5416&lt;&gt;"",ForbDraft!A5416,""),"")</f>
        <v/>
      </c>
      <c r="D5401" s="230" t="str">
        <f t="shared" si="84"/>
        <v/>
      </c>
      <c r="E5401" s="230" t="str">
        <f>IFERROR(IF(ForbDraft!L5416&lt;&gt;"",ABS(ForbDraft!L5416),""),"")</f>
        <v/>
      </c>
      <c r="F5401" s="230" t="str">
        <f>IFERROR(IF(ForbDraft!K5416&lt;&gt;"",ForbDraft!K5416,""),"")</f>
        <v/>
      </c>
    </row>
    <row r="5402" spans="2:6" x14ac:dyDescent="0.2">
      <c r="B5402" s="229" t="str">
        <f>IFERROR(IF(ForbDraft!A5417&lt;&gt;"",ROW(ForbDraft!A5417),""),"")</f>
        <v/>
      </c>
      <c r="C5402" s="230" t="str">
        <f>IFERROR(IF(ForbDraft!A5417&lt;&gt;"",ForbDraft!A5417,""),"")</f>
        <v/>
      </c>
      <c r="D5402" s="230" t="str">
        <f t="shared" si="84"/>
        <v/>
      </c>
      <c r="E5402" s="230" t="str">
        <f>IFERROR(IF(ForbDraft!L5417&lt;&gt;"",ABS(ForbDraft!L5417),""),"")</f>
        <v/>
      </c>
      <c r="F5402" s="230" t="str">
        <f>IFERROR(IF(ForbDraft!K5417&lt;&gt;"",ForbDraft!K5417,""),"")</f>
        <v/>
      </c>
    </row>
    <row r="5403" spans="2:6" x14ac:dyDescent="0.2">
      <c r="B5403" s="229" t="str">
        <f>IFERROR(IF(ForbDraft!A5418&lt;&gt;"",ROW(ForbDraft!A5418),""),"")</f>
        <v/>
      </c>
      <c r="C5403" s="230" t="str">
        <f>IFERROR(IF(ForbDraft!A5418&lt;&gt;"",ForbDraft!A5418,""),"")</f>
        <v/>
      </c>
      <c r="D5403" s="230" t="str">
        <f t="shared" si="84"/>
        <v/>
      </c>
      <c r="E5403" s="230" t="str">
        <f>IFERROR(IF(ForbDraft!L5418&lt;&gt;"",ABS(ForbDraft!L5418),""),"")</f>
        <v/>
      </c>
      <c r="F5403" s="230" t="str">
        <f>IFERROR(IF(ForbDraft!K5418&lt;&gt;"",ForbDraft!K5418,""),"")</f>
        <v/>
      </c>
    </row>
    <row r="5404" spans="2:6" x14ac:dyDescent="0.2">
      <c r="B5404" s="229" t="str">
        <f>IFERROR(IF(ForbDraft!A5419&lt;&gt;"",ROW(ForbDraft!A5419),""),"")</f>
        <v/>
      </c>
      <c r="C5404" s="230" t="str">
        <f>IFERROR(IF(ForbDraft!A5419&lt;&gt;"",ForbDraft!A5419,""),"")</f>
        <v/>
      </c>
      <c r="D5404" s="230" t="str">
        <f t="shared" si="84"/>
        <v/>
      </c>
      <c r="E5404" s="230" t="str">
        <f>IFERROR(IF(ForbDraft!L5419&lt;&gt;"",ABS(ForbDraft!L5419),""),"")</f>
        <v/>
      </c>
      <c r="F5404" s="230" t="str">
        <f>IFERROR(IF(ForbDraft!K5419&lt;&gt;"",ForbDraft!K5419,""),"")</f>
        <v/>
      </c>
    </row>
    <row r="5405" spans="2:6" x14ac:dyDescent="0.2">
      <c r="B5405" s="229" t="str">
        <f>IFERROR(IF(ForbDraft!A5420&lt;&gt;"",ROW(ForbDraft!A5420),""),"")</f>
        <v/>
      </c>
      <c r="C5405" s="230" t="str">
        <f>IFERROR(IF(ForbDraft!A5420&lt;&gt;"",ForbDraft!A5420,""),"")</f>
        <v/>
      </c>
      <c r="D5405" s="230" t="str">
        <f t="shared" si="84"/>
        <v/>
      </c>
      <c r="E5405" s="230" t="str">
        <f>IFERROR(IF(ForbDraft!L5420&lt;&gt;"",ABS(ForbDraft!L5420),""),"")</f>
        <v/>
      </c>
      <c r="F5405" s="230" t="str">
        <f>IFERROR(IF(ForbDraft!K5420&lt;&gt;"",ForbDraft!K5420,""),"")</f>
        <v/>
      </c>
    </row>
    <row r="5406" spans="2:6" x14ac:dyDescent="0.2">
      <c r="B5406" s="229" t="str">
        <f>IFERROR(IF(ForbDraft!A5421&lt;&gt;"",ROW(ForbDraft!A5421),""),"")</f>
        <v/>
      </c>
      <c r="C5406" s="230" t="str">
        <f>IFERROR(IF(ForbDraft!A5421&lt;&gt;"",ForbDraft!A5421,""),"")</f>
        <v/>
      </c>
      <c r="D5406" s="230" t="str">
        <f t="shared" si="84"/>
        <v/>
      </c>
      <c r="E5406" s="230" t="str">
        <f>IFERROR(IF(ForbDraft!L5421&lt;&gt;"",ABS(ForbDraft!L5421),""),"")</f>
        <v/>
      </c>
      <c r="F5406" s="230" t="str">
        <f>IFERROR(IF(ForbDraft!K5421&lt;&gt;"",ForbDraft!K5421,""),"")</f>
        <v/>
      </c>
    </row>
    <row r="5407" spans="2:6" x14ac:dyDescent="0.2">
      <c r="B5407" s="229" t="str">
        <f>IFERROR(IF(ForbDraft!A5422&lt;&gt;"",ROW(ForbDraft!A5422),""),"")</f>
        <v/>
      </c>
      <c r="C5407" s="230" t="str">
        <f>IFERROR(IF(ForbDraft!A5422&lt;&gt;"",ForbDraft!A5422,""),"")</f>
        <v/>
      </c>
      <c r="D5407" s="230" t="str">
        <f t="shared" si="84"/>
        <v/>
      </c>
      <c r="E5407" s="230" t="str">
        <f>IFERROR(IF(ForbDraft!L5422&lt;&gt;"",ABS(ForbDraft!L5422),""),"")</f>
        <v/>
      </c>
      <c r="F5407" s="230" t="str">
        <f>IFERROR(IF(ForbDraft!K5422&lt;&gt;"",ForbDraft!K5422,""),"")</f>
        <v/>
      </c>
    </row>
    <row r="5408" spans="2:6" x14ac:dyDescent="0.2">
      <c r="B5408" s="229" t="str">
        <f>IFERROR(IF(ForbDraft!A5423&lt;&gt;"",ROW(ForbDraft!A5423),""),"")</f>
        <v/>
      </c>
      <c r="C5408" s="230" t="str">
        <f>IFERROR(IF(ForbDraft!A5423&lt;&gt;"",ForbDraft!A5423,""),"")</f>
        <v/>
      </c>
      <c r="D5408" s="230" t="str">
        <f t="shared" si="84"/>
        <v/>
      </c>
      <c r="E5408" s="230" t="str">
        <f>IFERROR(IF(ForbDraft!L5423&lt;&gt;"",ABS(ForbDraft!L5423),""),"")</f>
        <v/>
      </c>
      <c r="F5408" s="230" t="str">
        <f>IFERROR(IF(ForbDraft!K5423&lt;&gt;"",ForbDraft!K5423,""),"")</f>
        <v/>
      </c>
    </row>
    <row r="5409" spans="2:6" x14ac:dyDescent="0.2">
      <c r="B5409" s="229" t="str">
        <f>IFERROR(IF(ForbDraft!A5424&lt;&gt;"",ROW(ForbDraft!A5424),""),"")</f>
        <v/>
      </c>
      <c r="C5409" s="230" t="str">
        <f>IFERROR(IF(ForbDraft!A5424&lt;&gt;"",ForbDraft!A5424,""),"")</f>
        <v/>
      </c>
      <c r="D5409" s="230" t="str">
        <f t="shared" si="84"/>
        <v/>
      </c>
      <c r="E5409" s="230" t="str">
        <f>IFERROR(IF(ForbDraft!L5424&lt;&gt;"",ABS(ForbDraft!L5424),""),"")</f>
        <v/>
      </c>
      <c r="F5409" s="230" t="str">
        <f>IFERROR(IF(ForbDraft!K5424&lt;&gt;"",ForbDraft!K5424,""),"")</f>
        <v/>
      </c>
    </row>
    <row r="5410" spans="2:6" x14ac:dyDescent="0.2">
      <c r="B5410" s="229" t="str">
        <f>IFERROR(IF(ForbDraft!A5425&lt;&gt;"",ROW(ForbDraft!A5425),""),"")</f>
        <v/>
      </c>
      <c r="C5410" s="230" t="str">
        <f>IFERROR(IF(ForbDraft!A5425&lt;&gt;"",ForbDraft!A5425,""),"")</f>
        <v/>
      </c>
      <c r="D5410" s="230" t="str">
        <f t="shared" si="84"/>
        <v/>
      </c>
      <c r="E5410" s="230" t="str">
        <f>IFERROR(IF(ForbDraft!L5425&lt;&gt;"",ABS(ForbDraft!L5425),""),"")</f>
        <v/>
      </c>
      <c r="F5410" s="230" t="str">
        <f>IFERROR(IF(ForbDraft!K5425&lt;&gt;"",ForbDraft!K5425,""),"")</f>
        <v/>
      </c>
    </row>
    <row r="5411" spans="2:6" x14ac:dyDescent="0.2">
      <c r="B5411" s="229" t="str">
        <f>IFERROR(IF(ForbDraft!A5426&lt;&gt;"",ROW(ForbDraft!A5426),""),"")</f>
        <v/>
      </c>
      <c r="C5411" s="230" t="str">
        <f>IFERROR(IF(ForbDraft!A5426&lt;&gt;"",ForbDraft!A5426,""),"")</f>
        <v/>
      </c>
      <c r="D5411" s="230" t="str">
        <f t="shared" si="84"/>
        <v/>
      </c>
      <c r="E5411" s="230" t="str">
        <f>IFERROR(IF(ForbDraft!L5426&lt;&gt;"",ABS(ForbDraft!L5426),""),"")</f>
        <v/>
      </c>
      <c r="F5411" s="230" t="str">
        <f>IFERROR(IF(ForbDraft!K5426&lt;&gt;"",ForbDraft!K5426,""),"")</f>
        <v/>
      </c>
    </row>
    <row r="5412" spans="2:6" x14ac:dyDescent="0.2">
      <c r="B5412" s="229" t="str">
        <f>IFERROR(IF(ForbDraft!A5427&lt;&gt;"",ROW(ForbDraft!A5427),""),"")</f>
        <v/>
      </c>
      <c r="C5412" s="230" t="str">
        <f>IFERROR(IF(ForbDraft!A5427&lt;&gt;"",ForbDraft!A5427,""),"")</f>
        <v/>
      </c>
      <c r="D5412" s="230" t="str">
        <f t="shared" si="84"/>
        <v/>
      </c>
      <c r="E5412" s="230" t="str">
        <f>IFERROR(IF(ForbDraft!L5427&lt;&gt;"",ABS(ForbDraft!L5427),""),"")</f>
        <v/>
      </c>
      <c r="F5412" s="230" t="str">
        <f>IFERROR(IF(ForbDraft!K5427&lt;&gt;"",ForbDraft!K5427,""),"")</f>
        <v/>
      </c>
    </row>
    <row r="5413" spans="2:6" x14ac:dyDescent="0.2">
      <c r="B5413" s="229" t="str">
        <f>IFERROR(IF(ForbDraft!A5428&lt;&gt;"",ROW(ForbDraft!A5428),""),"")</f>
        <v/>
      </c>
      <c r="C5413" s="230" t="str">
        <f>IFERROR(IF(ForbDraft!A5428&lt;&gt;"",ForbDraft!A5428,""),"")</f>
        <v/>
      </c>
      <c r="D5413" s="230" t="str">
        <f t="shared" si="84"/>
        <v/>
      </c>
      <c r="E5413" s="230" t="str">
        <f>IFERROR(IF(ForbDraft!L5428&lt;&gt;"",ABS(ForbDraft!L5428),""),"")</f>
        <v/>
      </c>
      <c r="F5413" s="230" t="str">
        <f>IFERROR(IF(ForbDraft!K5428&lt;&gt;"",ForbDraft!K5428,""),"")</f>
        <v/>
      </c>
    </row>
    <row r="5414" spans="2:6" x14ac:dyDescent="0.2">
      <c r="B5414" s="229" t="str">
        <f>IFERROR(IF(ForbDraft!A5429&lt;&gt;"",ROW(ForbDraft!A5429),""),"")</f>
        <v/>
      </c>
      <c r="C5414" s="230" t="str">
        <f>IFERROR(IF(ForbDraft!A5429&lt;&gt;"",ForbDraft!A5429,""),"")</f>
        <v/>
      </c>
      <c r="D5414" s="230" t="str">
        <f t="shared" si="84"/>
        <v/>
      </c>
      <c r="E5414" s="230" t="str">
        <f>IFERROR(IF(ForbDraft!L5429&lt;&gt;"",ABS(ForbDraft!L5429),""),"")</f>
        <v/>
      </c>
      <c r="F5414" s="230" t="str">
        <f>IFERROR(IF(ForbDraft!K5429&lt;&gt;"",ForbDraft!K5429,""),"")</f>
        <v/>
      </c>
    </row>
    <row r="5415" spans="2:6" x14ac:dyDescent="0.2">
      <c r="B5415" s="229" t="str">
        <f>IFERROR(IF(ForbDraft!A5430&lt;&gt;"",ROW(ForbDraft!A5430),""),"")</f>
        <v/>
      </c>
      <c r="C5415" s="230" t="str">
        <f>IFERROR(IF(ForbDraft!A5430&lt;&gt;"",ForbDraft!A5430,""),"")</f>
        <v/>
      </c>
      <c r="D5415" s="230" t="str">
        <f t="shared" si="84"/>
        <v/>
      </c>
      <c r="E5415" s="230" t="str">
        <f>IFERROR(IF(ForbDraft!L5430&lt;&gt;"",ABS(ForbDraft!L5430),""),"")</f>
        <v/>
      </c>
      <c r="F5415" s="230" t="str">
        <f>IFERROR(IF(ForbDraft!K5430&lt;&gt;"",ForbDraft!K5430,""),"")</f>
        <v/>
      </c>
    </row>
    <row r="5416" spans="2:6" x14ac:dyDescent="0.2">
      <c r="B5416" s="229" t="str">
        <f>IFERROR(IF(ForbDraft!A5431&lt;&gt;"",ROW(ForbDraft!A5431),""),"")</f>
        <v/>
      </c>
      <c r="C5416" s="230" t="str">
        <f>IFERROR(IF(ForbDraft!A5431&lt;&gt;"",ForbDraft!A5431,""),"")</f>
        <v/>
      </c>
      <c r="D5416" s="230" t="str">
        <f t="shared" si="84"/>
        <v/>
      </c>
      <c r="E5416" s="230" t="str">
        <f>IFERROR(IF(ForbDraft!L5431&lt;&gt;"",ABS(ForbDraft!L5431),""),"")</f>
        <v/>
      </c>
      <c r="F5416" s="230" t="str">
        <f>IFERROR(IF(ForbDraft!K5431&lt;&gt;"",ForbDraft!K5431,""),"")</f>
        <v/>
      </c>
    </row>
    <row r="5417" spans="2:6" x14ac:dyDescent="0.2">
      <c r="B5417" s="229" t="str">
        <f>IFERROR(IF(ForbDraft!A5432&lt;&gt;"",ROW(ForbDraft!A5432),""),"")</f>
        <v/>
      </c>
      <c r="C5417" s="230" t="str">
        <f>IFERROR(IF(ForbDraft!A5432&lt;&gt;"",ForbDraft!A5432,""),"")</f>
        <v/>
      </c>
      <c r="D5417" s="230" t="str">
        <f t="shared" si="84"/>
        <v/>
      </c>
      <c r="E5417" s="230" t="str">
        <f>IFERROR(IF(ForbDraft!L5432&lt;&gt;"",ABS(ForbDraft!L5432),""),"")</f>
        <v/>
      </c>
      <c r="F5417" s="230" t="str">
        <f>IFERROR(IF(ForbDraft!K5432&lt;&gt;"",ForbDraft!K5432,""),"")</f>
        <v/>
      </c>
    </row>
    <row r="5418" spans="2:6" x14ac:dyDescent="0.2">
      <c r="B5418" s="229" t="str">
        <f>IFERROR(IF(ForbDraft!A5433&lt;&gt;"",ROW(ForbDraft!A5433),""),"")</f>
        <v/>
      </c>
      <c r="C5418" s="230" t="str">
        <f>IFERROR(IF(ForbDraft!A5433&lt;&gt;"",ForbDraft!A5433,""),"")</f>
        <v/>
      </c>
      <c r="D5418" s="230" t="str">
        <f t="shared" si="84"/>
        <v/>
      </c>
      <c r="E5418" s="230" t="str">
        <f>IFERROR(IF(ForbDraft!L5433&lt;&gt;"",ABS(ForbDraft!L5433),""),"")</f>
        <v/>
      </c>
      <c r="F5418" s="230" t="str">
        <f>IFERROR(IF(ForbDraft!K5433&lt;&gt;"",ForbDraft!K5433,""),"")</f>
        <v/>
      </c>
    </row>
    <row r="5419" spans="2:6" x14ac:dyDescent="0.2">
      <c r="B5419" s="229" t="str">
        <f>IFERROR(IF(ForbDraft!A5434&lt;&gt;"",ROW(ForbDraft!A5434),""),"")</f>
        <v/>
      </c>
      <c r="C5419" s="230" t="str">
        <f>IFERROR(IF(ForbDraft!A5434&lt;&gt;"",ForbDraft!A5434,""),"")</f>
        <v/>
      </c>
      <c r="D5419" s="230" t="str">
        <f t="shared" si="84"/>
        <v/>
      </c>
      <c r="E5419" s="230" t="str">
        <f>IFERROR(IF(ForbDraft!L5434&lt;&gt;"",ABS(ForbDraft!L5434),""),"")</f>
        <v/>
      </c>
      <c r="F5419" s="230" t="str">
        <f>IFERROR(IF(ForbDraft!K5434&lt;&gt;"",ForbDraft!K5434,""),"")</f>
        <v/>
      </c>
    </row>
    <row r="5420" spans="2:6" x14ac:dyDescent="0.2">
      <c r="B5420" s="229" t="str">
        <f>IFERROR(IF(ForbDraft!A5435&lt;&gt;"",ROW(ForbDraft!A5435),""),"")</f>
        <v/>
      </c>
      <c r="C5420" s="230" t="str">
        <f>IFERROR(IF(ForbDraft!A5435&lt;&gt;"",ForbDraft!A5435,""),"")</f>
        <v/>
      </c>
      <c r="D5420" s="230" t="str">
        <f t="shared" si="84"/>
        <v/>
      </c>
      <c r="E5420" s="230" t="str">
        <f>IFERROR(IF(ForbDraft!L5435&lt;&gt;"",ABS(ForbDraft!L5435),""),"")</f>
        <v/>
      </c>
      <c r="F5420" s="230" t="str">
        <f>IFERROR(IF(ForbDraft!K5435&lt;&gt;"",ForbDraft!K5435,""),"")</f>
        <v/>
      </c>
    </row>
    <row r="5421" spans="2:6" x14ac:dyDescent="0.2">
      <c r="B5421" s="229" t="str">
        <f>IFERROR(IF(ForbDraft!A5436&lt;&gt;"",ROW(ForbDraft!A5436),""),"")</f>
        <v/>
      </c>
      <c r="C5421" s="230" t="str">
        <f>IFERROR(IF(ForbDraft!A5436&lt;&gt;"",ForbDraft!A5436,""),"")</f>
        <v/>
      </c>
      <c r="D5421" s="230" t="str">
        <f t="shared" si="84"/>
        <v/>
      </c>
      <c r="E5421" s="230" t="str">
        <f>IFERROR(IF(ForbDraft!L5436&lt;&gt;"",ABS(ForbDraft!L5436),""),"")</f>
        <v/>
      </c>
      <c r="F5421" s="230" t="str">
        <f>IFERROR(IF(ForbDraft!K5436&lt;&gt;"",ForbDraft!K5436,""),"")</f>
        <v/>
      </c>
    </row>
    <row r="5422" spans="2:6" x14ac:dyDescent="0.2">
      <c r="B5422" s="229" t="str">
        <f>IFERROR(IF(ForbDraft!A5437&lt;&gt;"",ROW(ForbDraft!A5437),""),"")</f>
        <v/>
      </c>
      <c r="C5422" s="230" t="str">
        <f>IFERROR(IF(ForbDraft!A5437&lt;&gt;"",ForbDraft!A5437,""),"")</f>
        <v/>
      </c>
      <c r="D5422" s="230" t="str">
        <f t="shared" si="84"/>
        <v/>
      </c>
      <c r="E5422" s="230" t="str">
        <f>IFERROR(IF(ForbDraft!L5437&lt;&gt;"",ABS(ForbDraft!L5437),""),"")</f>
        <v/>
      </c>
      <c r="F5422" s="230" t="str">
        <f>IFERROR(IF(ForbDraft!K5437&lt;&gt;"",ForbDraft!K5437,""),"")</f>
        <v/>
      </c>
    </row>
    <row r="5423" spans="2:6" x14ac:dyDescent="0.2">
      <c r="B5423" s="229" t="str">
        <f>IFERROR(IF(ForbDraft!A5438&lt;&gt;"",ROW(ForbDraft!A5438),""),"")</f>
        <v/>
      </c>
      <c r="C5423" s="230" t="str">
        <f>IFERROR(IF(ForbDraft!A5438&lt;&gt;"",ForbDraft!A5438,""),"")</f>
        <v/>
      </c>
      <c r="D5423" s="230" t="str">
        <f t="shared" si="84"/>
        <v/>
      </c>
      <c r="E5423" s="230" t="str">
        <f>IFERROR(IF(ForbDraft!L5438&lt;&gt;"",ABS(ForbDraft!L5438),""),"")</f>
        <v/>
      </c>
      <c r="F5423" s="230" t="str">
        <f>IFERROR(IF(ForbDraft!K5438&lt;&gt;"",ForbDraft!K5438,""),"")</f>
        <v/>
      </c>
    </row>
    <row r="5424" spans="2:6" x14ac:dyDescent="0.2">
      <c r="B5424" s="229" t="str">
        <f>IFERROR(IF(ForbDraft!A5439&lt;&gt;"",ROW(ForbDraft!A5439),""),"")</f>
        <v/>
      </c>
      <c r="C5424" s="230" t="str">
        <f>IFERROR(IF(ForbDraft!A5439&lt;&gt;"",ForbDraft!A5439,""),"")</f>
        <v/>
      </c>
      <c r="D5424" s="230" t="str">
        <f t="shared" si="84"/>
        <v/>
      </c>
      <c r="E5424" s="230" t="str">
        <f>IFERROR(IF(ForbDraft!L5439&lt;&gt;"",ABS(ForbDraft!L5439),""),"")</f>
        <v/>
      </c>
      <c r="F5424" s="230" t="str">
        <f>IFERROR(IF(ForbDraft!K5439&lt;&gt;"",ForbDraft!K5439,""),"")</f>
        <v/>
      </c>
    </row>
    <row r="5425" spans="2:6" x14ac:dyDescent="0.2">
      <c r="B5425" s="229" t="str">
        <f>IFERROR(IF(ForbDraft!A5440&lt;&gt;"",ROW(ForbDraft!A5440),""),"")</f>
        <v/>
      </c>
      <c r="C5425" s="230" t="str">
        <f>IFERROR(IF(ForbDraft!A5440&lt;&gt;"",ForbDraft!A5440,""),"")</f>
        <v/>
      </c>
      <c r="D5425" s="230" t="str">
        <f t="shared" si="84"/>
        <v/>
      </c>
      <c r="E5425" s="230" t="str">
        <f>IFERROR(IF(ForbDraft!L5440&lt;&gt;"",ABS(ForbDraft!L5440),""),"")</f>
        <v/>
      </c>
      <c r="F5425" s="230" t="str">
        <f>IFERROR(IF(ForbDraft!K5440&lt;&gt;"",ForbDraft!K5440,""),"")</f>
        <v/>
      </c>
    </row>
    <row r="5426" spans="2:6" x14ac:dyDescent="0.2">
      <c r="B5426" s="229" t="str">
        <f>IFERROR(IF(ForbDraft!A5441&lt;&gt;"",ROW(ForbDraft!A5441),""),"")</f>
        <v/>
      </c>
      <c r="C5426" s="230" t="str">
        <f>IFERROR(IF(ForbDraft!A5441&lt;&gt;"",ForbDraft!A5441,""),"")</f>
        <v/>
      </c>
      <c r="D5426" s="230" t="str">
        <f t="shared" si="84"/>
        <v/>
      </c>
      <c r="E5426" s="230" t="str">
        <f>IFERROR(IF(ForbDraft!L5441&lt;&gt;"",ABS(ForbDraft!L5441),""),"")</f>
        <v/>
      </c>
      <c r="F5426" s="230" t="str">
        <f>IFERROR(IF(ForbDraft!K5441&lt;&gt;"",ForbDraft!K5441,""),"")</f>
        <v/>
      </c>
    </row>
    <row r="5427" spans="2:6" x14ac:dyDescent="0.2">
      <c r="B5427" s="229" t="str">
        <f>IFERROR(IF(ForbDraft!A5442&lt;&gt;"",ROW(ForbDraft!A5442),""),"")</f>
        <v/>
      </c>
      <c r="C5427" s="230" t="str">
        <f>IFERROR(IF(ForbDraft!A5442&lt;&gt;"",ForbDraft!A5442,""),"")</f>
        <v/>
      </c>
      <c r="D5427" s="230" t="str">
        <f t="shared" si="84"/>
        <v/>
      </c>
      <c r="E5427" s="230" t="str">
        <f>IFERROR(IF(ForbDraft!L5442&lt;&gt;"",ABS(ForbDraft!L5442),""),"")</f>
        <v/>
      </c>
      <c r="F5427" s="230" t="str">
        <f>IFERROR(IF(ForbDraft!K5442&lt;&gt;"",ForbDraft!K5442,""),"")</f>
        <v/>
      </c>
    </row>
    <row r="5428" spans="2:6" x14ac:dyDescent="0.2">
      <c r="B5428" s="229" t="str">
        <f>IFERROR(IF(ForbDraft!A5443&lt;&gt;"",ROW(ForbDraft!A5443),""),"")</f>
        <v/>
      </c>
      <c r="C5428" s="230" t="str">
        <f>IFERROR(IF(ForbDraft!A5443&lt;&gt;"",ForbDraft!A5443,""),"")</f>
        <v/>
      </c>
      <c r="D5428" s="230" t="str">
        <f t="shared" si="84"/>
        <v/>
      </c>
      <c r="E5428" s="230" t="str">
        <f>IFERROR(IF(ForbDraft!L5443&lt;&gt;"",ABS(ForbDraft!L5443),""),"")</f>
        <v/>
      </c>
      <c r="F5428" s="230" t="str">
        <f>IFERROR(IF(ForbDraft!K5443&lt;&gt;"",ForbDraft!K5443,""),"")</f>
        <v/>
      </c>
    </row>
    <row r="5429" spans="2:6" x14ac:dyDescent="0.2">
      <c r="B5429" s="229" t="str">
        <f>IFERROR(IF(ForbDraft!A5444&lt;&gt;"",ROW(ForbDraft!A5444),""),"")</f>
        <v/>
      </c>
      <c r="C5429" s="230" t="str">
        <f>IFERROR(IF(ForbDraft!A5444&lt;&gt;"",ForbDraft!A5444,""),"")</f>
        <v/>
      </c>
      <c r="D5429" s="230" t="str">
        <f t="shared" si="84"/>
        <v/>
      </c>
      <c r="E5429" s="230" t="str">
        <f>IFERROR(IF(ForbDraft!L5444&lt;&gt;"",ABS(ForbDraft!L5444),""),"")</f>
        <v/>
      </c>
      <c r="F5429" s="230" t="str">
        <f>IFERROR(IF(ForbDraft!K5444&lt;&gt;"",ForbDraft!K5444,""),"")</f>
        <v/>
      </c>
    </row>
    <row r="5430" spans="2:6" x14ac:dyDescent="0.2">
      <c r="B5430" s="229" t="str">
        <f>IFERROR(IF(ForbDraft!A5445&lt;&gt;"",ROW(ForbDraft!A5445),""),"")</f>
        <v/>
      </c>
      <c r="C5430" s="230" t="str">
        <f>IFERROR(IF(ForbDraft!A5445&lt;&gt;"",ForbDraft!A5445,""),"")</f>
        <v/>
      </c>
      <c r="D5430" s="230" t="str">
        <f t="shared" si="84"/>
        <v/>
      </c>
      <c r="E5430" s="230" t="str">
        <f>IFERROR(IF(ForbDraft!L5445&lt;&gt;"",ABS(ForbDraft!L5445),""),"")</f>
        <v/>
      </c>
      <c r="F5430" s="230" t="str">
        <f>IFERROR(IF(ForbDraft!K5445&lt;&gt;"",ForbDraft!K5445,""),"")</f>
        <v/>
      </c>
    </row>
    <row r="5431" spans="2:6" x14ac:dyDescent="0.2">
      <c r="B5431" s="229" t="str">
        <f>IFERROR(IF(ForbDraft!A5446&lt;&gt;"",ROW(ForbDraft!A5446),""),"")</f>
        <v/>
      </c>
      <c r="C5431" s="230" t="str">
        <f>IFERROR(IF(ForbDraft!A5446&lt;&gt;"",ForbDraft!A5446,""),"")</f>
        <v/>
      </c>
      <c r="D5431" s="230" t="str">
        <f t="shared" si="84"/>
        <v/>
      </c>
      <c r="E5431" s="230" t="str">
        <f>IFERROR(IF(ForbDraft!L5446&lt;&gt;"",ABS(ForbDraft!L5446),""),"")</f>
        <v/>
      </c>
      <c r="F5431" s="230" t="str">
        <f>IFERROR(IF(ForbDraft!K5446&lt;&gt;"",ForbDraft!K5446,""),"")</f>
        <v/>
      </c>
    </row>
    <row r="5432" spans="2:6" x14ac:dyDescent="0.2">
      <c r="B5432" s="229" t="str">
        <f>IFERROR(IF(ForbDraft!A5447&lt;&gt;"",ROW(ForbDraft!A5447),""),"")</f>
        <v/>
      </c>
      <c r="C5432" s="230" t="str">
        <f>IFERROR(IF(ForbDraft!A5447&lt;&gt;"",ForbDraft!A5447,""),"")</f>
        <v/>
      </c>
      <c r="D5432" s="230" t="str">
        <f t="shared" si="84"/>
        <v/>
      </c>
      <c r="E5432" s="230" t="str">
        <f>IFERROR(IF(ForbDraft!L5447&lt;&gt;"",ABS(ForbDraft!L5447),""),"")</f>
        <v/>
      </c>
      <c r="F5432" s="230" t="str">
        <f>IFERROR(IF(ForbDraft!K5447&lt;&gt;"",ForbDraft!K5447,""),"")</f>
        <v/>
      </c>
    </row>
    <row r="5433" spans="2:6" x14ac:dyDescent="0.2">
      <c r="B5433" s="229" t="str">
        <f>IFERROR(IF(ForbDraft!A5448&lt;&gt;"",ROW(ForbDraft!A5448),""),"")</f>
        <v/>
      </c>
      <c r="C5433" s="230" t="str">
        <f>IFERROR(IF(ForbDraft!A5448&lt;&gt;"",ForbDraft!A5448,""),"")</f>
        <v/>
      </c>
      <c r="D5433" s="230" t="str">
        <f t="shared" si="84"/>
        <v/>
      </c>
      <c r="E5433" s="230" t="str">
        <f>IFERROR(IF(ForbDraft!L5448&lt;&gt;"",ABS(ForbDraft!L5448),""),"")</f>
        <v/>
      </c>
      <c r="F5433" s="230" t="str">
        <f>IFERROR(IF(ForbDraft!K5448&lt;&gt;"",ForbDraft!K5448,""),"")</f>
        <v/>
      </c>
    </row>
    <row r="5434" spans="2:6" x14ac:dyDescent="0.2">
      <c r="B5434" s="229" t="str">
        <f>IFERROR(IF(ForbDraft!A5449&lt;&gt;"",ROW(ForbDraft!A5449),""),"")</f>
        <v/>
      </c>
      <c r="C5434" s="230" t="str">
        <f>IFERROR(IF(ForbDraft!A5449&lt;&gt;"",ForbDraft!A5449,""),"")</f>
        <v/>
      </c>
      <c r="D5434" s="230" t="str">
        <f t="shared" si="84"/>
        <v/>
      </c>
      <c r="E5434" s="230" t="str">
        <f>IFERROR(IF(ForbDraft!L5449&lt;&gt;"",ABS(ForbDraft!L5449),""),"")</f>
        <v/>
      </c>
      <c r="F5434" s="230" t="str">
        <f>IFERROR(IF(ForbDraft!K5449&lt;&gt;"",ForbDraft!K5449,""),"")</f>
        <v/>
      </c>
    </row>
    <row r="5435" spans="2:6" x14ac:dyDescent="0.2">
      <c r="B5435" s="229" t="str">
        <f>IFERROR(IF(ForbDraft!A5450&lt;&gt;"",ROW(ForbDraft!A5450),""),"")</f>
        <v/>
      </c>
      <c r="C5435" s="230" t="str">
        <f>IFERROR(IF(ForbDraft!A5450&lt;&gt;"",ForbDraft!A5450,""),"")</f>
        <v/>
      </c>
      <c r="D5435" s="230" t="str">
        <f t="shared" si="84"/>
        <v/>
      </c>
      <c r="E5435" s="230" t="str">
        <f>IFERROR(IF(ForbDraft!L5450&lt;&gt;"",ABS(ForbDraft!L5450),""),"")</f>
        <v/>
      </c>
      <c r="F5435" s="230" t="str">
        <f>IFERROR(IF(ForbDraft!K5450&lt;&gt;"",ForbDraft!K5450,""),"")</f>
        <v/>
      </c>
    </row>
    <row r="5436" spans="2:6" x14ac:dyDescent="0.2">
      <c r="B5436" s="229" t="str">
        <f>IFERROR(IF(ForbDraft!A5451&lt;&gt;"",ROW(ForbDraft!A5451),""),"")</f>
        <v/>
      </c>
      <c r="C5436" s="230" t="str">
        <f>IFERROR(IF(ForbDraft!A5451&lt;&gt;"",ForbDraft!A5451,""),"")</f>
        <v/>
      </c>
      <c r="D5436" s="230" t="str">
        <f t="shared" si="84"/>
        <v/>
      </c>
      <c r="E5436" s="230" t="str">
        <f>IFERROR(IF(ForbDraft!L5451&lt;&gt;"",ABS(ForbDraft!L5451),""),"")</f>
        <v/>
      </c>
      <c r="F5436" s="230" t="str">
        <f>IFERROR(IF(ForbDraft!K5451&lt;&gt;"",ForbDraft!K5451,""),"")</f>
        <v/>
      </c>
    </row>
    <row r="5437" spans="2:6" x14ac:dyDescent="0.2">
      <c r="B5437" s="229" t="str">
        <f>IFERROR(IF(ForbDraft!A5452&lt;&gt;"",ROW(ForbDraft!A5452),""),"")</f>
        <v/>
      </c>
      <c r="C5437" s="230" t="str">
        <f>IFERROR(IF(ForbDraft!A5452&lt;&gt;"",ForbDraft!A5452,""),"")</f>
        <v/>
      </c>
      <c r="D5437" s="230" t="str">
        <f t="shared" si="84"/>
        <v/>
      </c>
      <c r="E5437" s="230" t="str">
        <f>IFERROR(IF(ForbDraft!L5452&lt;&gt;"",ABS(ForbDraft!L5452),""),"")</f>
        <v/>
      </c>
      <c r="F5437" s="230" t="str">
        <f>IFERROR(IF(ForbDraft!K5452&lt;&gt;"",ForbDraft!K5452,""),"")</f>
        <v/>
      </c>
    </row>
    <row r="5438" spans="2:6" x14ac:dyDescent="0.2">
      <c r="B5438" s="229" t="str">
        <f>IFERROR(IF(ForbDraft!A5453&lt;&gt;"",ROW(ForbDraft!A5453),""),"")</f>
        <v/>
      </c>
      <c r="C5438" s="230" t="str">
        <f>IFERROR(IF(ForbDraft!A5453&lt;&gt;"",ForbDraft!A5453,""),"")</f>
        <v/>
      </c>
      <c r="D5438" s="230" t="str">
        <f t="shared" si="84"/>
        <v/>
      </c>
      <c r="E5438" s="230" t="str">
        <f>IFERROR(IF(ForbDraft!L5453&lt;&gt;"",ABS(ForbDraft!L5453),""),"")</f>
        <v/>
      </c>
      <c r="F5438" s="230" t="str">
        <f>IFERROR(IF(ForbDraft!K5453&lt;&gt;"",ForbDraft!K5453,""),"")</f>
        <v/>
      </c>
    </row>
    <row r="5439" spans="2:6" x14ac:dyDescent="0.2">
      <c r="B5439" s="229" t="str">
        <f>IFERROR(IF(ForbDraft!A5454&lt;&gt;"",ROW(ForbDraft!A5454),""),"")</f>
        <v/>
      </c>
      <c r="C5439" s="230" t="str">
        <f>IFERROR(IF(ForbDraft!A5454&lt;&gt;"",ForbDraft!A5454,""),"")</f>
        <v/>
      </c>
      <c r="D5439" s="230" t="str">
        <f t="shared" si="84"/>
        <v/>
      </c>
      <c r="E5439" s="230" t="str">
        <f>IFERROR(IF(ForbDraft!L5454&lt;&gt;"",ABS(ForbDraft!L5454),""),"")</f>
        <v/>
      </c>
      <c r="F5439" s="230" t="str">
        <f>IFERROR(IF(ForbDraft!K5454&lt;&gt;"",ForbDraft!K5454,""),"")</f>
        <v/>
      </c>
    </row>
    <row r="5440" spans="2:6" x14ac:dyDescent="0.2">
      <c r="B5440" s="229" t="str">
        <f>IFERROR(IF(ForbDraft!A5455&lt;&gt;"",ROW(ForbDraft!A5455),""),"")</f>
        <v/>
      </c>
      <c r="C5440" s="230" t="str">
        <f>IFERROR(IF(ForbDraft!A5455&lt;&gt;"",ForbDraft!A5455,""),"")</f>
        <v/>
      </c>
      <c r="D5440" s="230" t="str">
        <f t="shared" si="84"/>
        <v/>
      </c>
      <c r="E5440" s="230" t="str">
        <f>IFERROR(IF(ForbDraft!L5455&lt;&gt;"",ABS(ForbDraft!L5455),""),"")</f>
        <v/>
      </c>
      <c r="F5440" s="230" t="str">
        <f>IFERROR(IF(ForbDraft!K5455&lt;&gt;"",ForbDraft!K5455,""),"")</f>
        <v/>
      </c>
    </row>
    <row r="5441" spans="2:6" x14ac:dyDescent="0.2">
      <c r="B5441" s="229" t="str">
        <f>IFERROR(IF(ForbDraft!A5456&lt;&gt;"",ROW(ForbDraft!A5456),""),"")</f>
        <v/>
      </c>
      <c r="C5441" s="230" t="str">
        <f>IFERROR(IF(ForbDraft!A5456&lt;&gt;"",ForbDraft!A5456,""),"")</f>
        <v/>
      </c>
      <c r="D5441" s="230" t="str">
        <f t="shared" si="84"/>
        <v/>
      </c>
      <c r="E5441" s="230" t="str">
        <f>IFERROR(IF(ForbDraft!L5456&lt;&gt;"",ABS(ForbDraft!L5456),""),"")</f>
        <v/>
      </c>
      <c r="F5441" s="230" t="str">
        <f>IFERROR(IF(ForbDraft!K5456&lt;&gt;"",ForbDraft!K5456,""),"")</f>
        <v/>
      </c>
    </row>
    <row r="5442" spans="2:6" x14ac:dyDescent="0.2">
      <c r="B5442" s="229" t="str">
        <f>IFERROR(IF(ForbDraft!A5457&lt;&gt;"",ROW(ForbDraft!A5457),""),"")</f>
        <v/>
      </c>
      <c r="C5442" s="230" t="str">
        <f>IFERROR(IF(ForbDraft!A5457&lt;&gt;"",ForbDraft!A5457,""),"")</f>
        <v/>
      </c>
      <c r="D5442" s="230" t="str">
        <f t="shared" si="84"/>
        <v/>
      </c>
      <c r="E5442" s="230" t="str">
        <f>IFERROR(IF(ForbDraft!L5457&lt;&gt;"",ABS(ForbDraft!L5457),""),"")</f>
        <v/>
      </c>
      <c r="F5442" s="230" t="str">
        <f>IFERROR(IF(ForbDraft!K5457&lt;&gt;"",ForbDraft!K5457,""),"")</f>
        <v/>
      </c>
    </row>
    <row r="5443" spans="2:6" x14ac:dyDescent="0.2">
      <c r="B5443" s="229" t="str">
        <f>IFERROR(IF(ForbDraft!A5458&lt;&gt;"",ROW(ForbDraft!A5458),""),"")</f>
        <v/>
      </c>
      <c r="C5443" s="230" t="str">
        <f>IFERROR(IF(ForbDraft!A5458&lt;&gt;"",ForbDraft!A5458,""),"")</f>
        <v/>
      </c>
      <c r="D5443" s="230" t="str">
        <f t="shared" ref="D5443:D5506" si="85">IF(F5443="pH לבדיקת גבול","pH",F5443)</f>
        <v/>
      </c>
      <c r="E5443" s="230" t="str">
        <f>IFERROR(IF(ForbDraft!L5458&lt;&gt;"",ABS(ForbDraft!L5458),""),"")</f>
        <v/>
      </c>
      <c r="F5443" s="230" t="str">
        <f>IFERROR(IF(ForbDraft!K5458&lt;&gt;"",ForbDraft!K5458,""),"")</f>
        <v/>
      </c>
    </row>
    <row r="5444" spans="2:6" x14ac:dyDescent="0.2">
      <c r="B5444" s="229" t="str">
        <f>IFERROR(IF(ForbDraft!A5459&lt;&gt;"",ROW(ForbDraft!A5459),""),"")</f>
        <v/>
      </c>
      <c r="C5444" s="230" t="str">
        <f>IFERROR(IF(ForbDraft!A5459&lt;&gt;"",ForbDraft!A5459,""),"")</f>
        <v/>
      </c>
      <c r="D5444" s="230" t="str">
        <f t="shared" si="85"/>
        <v/>
      </c>
      <c r="E5444" s="230" t="str">
        <f>IFERROR(IF(ForbDraft!L5459&lt;&gt;"",ABS(ForbDraft!L5459),""),"")</f>
        <v/>
      </c>
      <c r="F5444" s="230" t="str">
        <f>IFERROR(IF(ForbDraft!K5459&lt;&gt;"",ForbDraft!K5459,""),"")</f>
        <v/>
      </c>
    </row>
    <row r="5445" spans="2:6" x14ac:dyDescent="0.2">
      <c r="B5445" s="229" t="str">
        <f>IFERROR(IF(ForbDraft!A5460&lt;&gt;"",ROW(ForbDraft!A5460),""),"")</f>
        <v/>
      </c>
      <c r="C5445" s="230" t="str">
        <f>IFERROR(IF(ForbDraft!A5460&lt;&gt;"",ForbDraft!A5460,""),"")</f>
        <v/>
      </c>
      <c r="D5445" s="230" t="str">
        <f t="shared" si="85"/>
        <v/>
      </c>
      <c r="E5445" s="230" t="str">
        <f>IFERROR(IF(ForbDraft!L5460&lt;&gt;"",ABS(ForbDraft!L5460),""),"")</f>
        <v/>
      </c>
      <c r="F5445" s="230" t="str">
        <f>IFERROR(IF(ForbDraft!K5460&lt;&gt;"",ForbDraft!K5460,""),"")</f>
        <v/>
      </c>
    </row>
    <row r="5446" spans="2:6" x14ac:dyDescent="0.2">
      <c r="B5446" s="229" t="str">
        <f>IFERROR(IF(ForbDraft!A5461&lt;&gt;"",ROW(ForbDraft!A5461),""),"")</f>
        <v/>
      </c>
      <c r="C5446" s="230" t="str">
        <f>IFERROR(IF(ForbDraft!A5461&lt;&gt;"",ForbDraft!A5461,""),"")</f>
        <v/>
      </c>
      <c r="D5446" s="230" t="str">
        <f t="shared" si="85"/>
        <v/>
      </c>
      <c r="E5446" s="230" t="str">
        <f>IFERROR(IF(ForbDraft!L5461&lt;&gt;"",ABS(ForbDraft!L5461),""),"")</f>
        <v/>
      </c>
      <c r="F5446" s="230" t="str">
        <f>IFERROR(IF(ForbDraft!K5461&lt;&gt;"",ForbDraft!K5461,""),"")</f>
        <v/>
      </c>
    </row>
    <row r="5447" spans="2:6" x14ac:dyDescent="0.2">
      <c r="B5447" s="229" t="str">
        <f>IFERROR(IF(ForbDraft!A5462&lt;&gt;"",ROW(ForbDraft!A5462),""),"")</f>
        <v/>
      </c>
      <c r="C5447" s="230" t="str">
        <f>IFERROR(IF(ForbDraft!A5462&lt;&gt;"",ForbDraft!A5462,""),"")</f>
        <v/>
      </c>
      <c r="D5447" s="230" t="str">
        <f t="shared" si="85"/>
        <v/>
      </c>
      <c r="E5447" s="230" t="str">
        <f>IFERROR(IF(ForbDraft!L5462&lt;&gt;"",ABS(ForbDraft!L5462),""),"")</f>
        <v/>
      </c>
      <c r="F5447" s="230" t="str">
        <f>IFERROR(IF(ForbDraft!K5462&lt;&gt;"",ForbDraft!K5462,""),"")</f>
        <v/>
      </c>
    </row>
    <row r="5448" spans="2:6" x14ac:dyDescent="0.2">
      <c r="B5448" s="229" t="str">
        <f>IFERROR(IF(ForbDraft!A5463&lt;&gt;"",ROW(ForbDraft!A5463),""),"")</f>
        <v/>
      </c>
      <c r="C5448" s="230" t="str">
        <f>IFERROR(IF(ForbDraft!A5463&lt;&gt;"",ForbDraft!A5463,""),"")</f>
        <v/>
      </c>
      <c r="D5448" s="230" t="str">
        <f t="shared" si="85"/>
        <v/>
      </c>
      <c r="E5448" s="230" t="str">
        <f>IFERROR(IF(ForbDraft!L5463&lt;&gt;"",ABS(ForbDraft!L5463),""),"")</f>
        <v/>
      </c>
      <c r="F5448" s="230" t="str">
        <f>IFERROR(IF(ForbDraft!K5463&lt;&gt;"",ForbDraft!K5463,""),"")</f>
        <v/>
      </c>
    </row>
    <row r="5449" spans="2:6" x14ac:dyDescent="0.2">
      <c r="B5449" s="229" t="str">
        <f>IFERROR(IF(ForbDraft!A5464&lt;&gt;"",ROW(ForbDraft!A5464),""),"")</f>
        <v/>
      </c>
      <c r="C5449" s="230" t="str">
        <f>IFERROR(IF(ForbDraft!A5464&lt;&gt;"",ForbDraft!A5464,""),"")</f>
        <v/>
      </c>
      <c r="D5449" s="230" t="str">
        <f t="shared" si="85"/>
        <v/>
      </c>
      <c r="E5449" s="230" t="str">
        <f>IFERROR(IF(ForbDraft!L5464&lt;&gt;"",ABS(ForbDraft!L5464),""),"")</f>
        <v/>
      </c>
      <c r="F5449" s="230" t="str">
        <f>IFERROR(IF(ForbDraft!K5464&lt;&gt;"",ForbDraft!K5464,""),"")</f>
        <v/>
      </c>
    </row>
    <row r="5450" spans="2:6" x14ac:dyDescent="0.2">
      <c r="B5450" s="229" t="str">
        <f>IFERROR(IF(ForbDraft!A5465&lt;&gt;"",ROW(ForbDraft!A5465),""),"")</f>
        <v/>
      </c>
      <c r="C5450" s="230" t="str">
        <f>IFERROR(IF(ForbDraft!A5465&lt;&gt;"",ForbDraft!A5465,""),"")</f>
        <v/>
      </c>
      <c r="D5450" s="230" t="str">
        <f t="shared" si="85"/>
        <v/>
      </c>
      <c r="E5450" s="230" t="str">
        <f>IFERROR(IF(ForbDraft!L5465&lt;&gt;"",ABS(ForbDraft!L5465),""),"")</f>
        <v/>
      </c>
      <c r="F5450" s="230" t="str">
        <f>IFERROR(IF(ForbDraft!K5465&lt;&gt;"",ForbDraft!K5465,""),"")</f>
        <v/>
      </c>
    </row>
    <row r="5451" spans="2:6" x14ac:dyDescent="0.2">
      <c r="B5451" s="229" t="str">
        <f>IFERROR(IF(ForbDraft!A5466&lt;&gt;"",ROW(ForbDraft!A5466),""),"")</f>
        <v/>
      </c>
      <c r="C5451" s="230" t="str">
        <f>IFERROR(IF(ForbDraft!A5466&lt;&gt;"",ForbDraft!A5466,""),"")</f>
        <v/>
      </c>
      <c r="D5451" s="230" t="str">
        <f t="shared" si="85"/>
        <v/>
      </c>
      <c r="E5451" s="230" t="str">
        <f>IFERROR(IF(ForbDraft!L5466&lt;&gt;"",ABS(ForbDraft!L5466),""),"")</f>
        <v/>
      </c>
      <c r="F5451" s="230" t="str">
        <f>IFERROR(IF(ForbDraft!K5466&lt;&gt;"",ForbDraft!K5466,""),"")</f>
        <v/>
      </c>
    </row>
    <row r="5452" spans="2:6" x14ac:dyDescent="0.2">
      <c r="B5452" s="229" t="str">
        <f>IFERROR(IF(ForbDraft!A5467&lt;&gt;"",ROW(ForbDraft!A5467),""),"")</f>
        <v/>
      </c>
      <c r="C5452" s="230" t="str">
        <f>IFERROR(IF(ForbDraft!A5467&lt;&gt;"",ForbDraft!A5467,""),"")</f>
        <v/>
      </c>
      <c r="D5452" s="230" t="str">
        <f t="shared" si="85"/>
        <v/>
      </c>
      <c r="E5452" s="230" t="str">
        <f>IFERROR(IF(ForbDraft!L5467&lt;&gt;"",ABS(ForbDraft!L5467),""),"")</f>
        <v/>
      </c>
      <c r="F5452" s="230" t="str">
        <f>IFERROR(IF(ForbDraft!K5467&lt;&gt;"",ForbDraft!K5467,""),"")</f>
        <v/>
      </c>
    </row>
    <row r="5453" spans="2:6" x14ac:dyDescent="0.2">
      <c r="B5453" s="229" t="str">
        <f>IFERROR(IF(ForbDraft!A5468&lt;&gt;"",ROW(ForbDraft!A5468),""),"")</f>
        <v/>
      </c>
      <c r="C5453" s="230" t="str">
        <f>IFERROR(IF(ForbDraft!A5468&lt;&gt;"",ForbDraft!A5468,""),"")</f>
        <v/>
      </c>
      <c r="D5453" s="230" t="str">
        <f t="shared" si="85"/>
        <v/>
      </c>
      <c r="E5453" s="230" t="str">
        <f>IFERROR(IF(ForbDraft!L5468&lt;&gt;"",ABS(ForbDraft!L5468),""),"")</f>
        <v/>
      </c>
      <c r="F5453" s="230" t="str">
        <f>IFERROR(IF(ForbDraft!K5468&lt;&gt;"",ForbDraft!K5468,""),"")</f>
        <v/>
      </c>
    </row>
    <row r="5454" spans="2:6" x14ac:dyDescent="0.2">
      <c r="B5454" s="229" t="str">
        <f>IFERROR(IF(ForbDraft!A5469&lt;&gt;"",ROW(ForbDraft!A5469),""),"")</f>
        <v/>
      </c>
      <c r="C5454" s="230" t="str">
        <f>IFERROR(IF(ForbDraft!A5469&lt;&gt;"",ForbDraft!A5469,""),"")</f>
        <v/>
      </c>
      <c r="D5454" s="230" t="str">
        <f t="shared" si="85"/>
        <v/>
      </c>
      <c r="E5454" s="230" t="str">
        <f>IFERROR(IF(ForbDraft!L5469&lt;&gt;"",ABS(ForbDraft!L5469),""),"")</f>
        <v/>
      </c>
      <c r="F5454" s="230" t="str">
        <f>IFERROR(IF(ForbDraft!K5469&lt;&gt;"",ForbDraft!K5469,""),"")</f>
        <v/>
      </c>
    </row>
    <row r="5455" spans="2:6" x14ac:dyDescent="0.2">
      <c r="B5455" s="229" t="str">
        <f>IFERROR(IF(ForbDraft!A5470&lt;&gt;"",ROW(ForbDraft!A5470),""),"")</f>
        <v/>
      </c>
      <c r="C5455" s="230" t="str">
        <f>IFERROR(IF(ForbDraft!A5470&lt;&gt;"",ForbDraft!A5470,""),"")</f>
        <v/>
      </c>
      <c r="D5455" s="230" t="str">
        <f t="shared" si="85"/>
        <v/>
      </c>
      <c r="E5455" s="230" t="str">
        <f>IFERROR(IF(ForbDraft!L5470&lt;&gt;"",ABS(ForbDraft!L5470),""),"")</f>
        <v/>
      </c>
      <c r="F5455" s="230" t="str">
        <f>IFERROR(IF(ForbDraft!K5470&lt;&gt;"",ForbDraft!K5470,""),"")</f>
        <v/>
      </c>
    </row>
    <row r="5456" spans="2:6" x14ac:dyDescent="0.2">
      <c r="B5456" s="229" t="str">
        <f>IFERROR(IF(ForbDraft!A5471&lt;&gt;"",ROW(ForbDraft!A5471),""),"")</f>
        <v/>
      </c>
      <c r="C5456" s="230" t="str">
        <f>IFERROR(IF(ForbDraft!A5471&lt;&gt;"",ForbDraft!A5471,""),"")</f>
        <v/>
      </c>
      <c r="D5456" s="230" t="str">
        <f t="shared" si="85"/>
        <v/>
      </c>
      <c r="E5456" s="230" t="str">
        <f>IFERROR(IF(ForbDraft!L5471&lt;&gt;"",ABS(ForbDraft!L5471),""),"")</f>
        <v/>
      </c>
      <c r="F5456" s="230" t="str">
        <f>IFERROR(IF(ForbDraft!K5471&lt;&gt;"",ForbDraft!K5471,""),"")</f>
        <v/>
      </c>
    </row>
    <row r="5457" spans="2:6" x14ac:dyDescent="0.2">
      <c r="B5457" s="229" t="str">
        <f>IFERROR(IF(ForbDraft!A5472&lt;&gt;"",ROW(ForbDraft!A5472),""),"")</f>
        <v/>
      </c>
      <c r="C5457" s="230" t="str">
        <f>IFERROR(IF(ForbDraft!A5472&lt;&gt;"",ForbDraft!A5472,""),"")</f>
        <v/>
      </c>
      <c r="D5457" s="230" t="str">
        <f t="shared" si="85"/>
        <v/>
      </c>
      <c r="E5457" s="230" t="str">
        <f>IFERROR(IF(ForbDraft!L5472&lt;&gt;"",ABS(ForbDraft!L5472),""),"")</f>
        <v/>
      </c>
      <c r="F5457" s="230" t="str">
        <f>IFERROR(IF(ForbDraft!K5472&lt;&gt;"",ForbDraft!K5472,""),"")</f>
        <v/>
      </c>
    </row>
    <row r="5458" spans="2:6" x14ac:dyDescent="0.2">
      <c r="B5458" s="229" t="str">
        <f>IFERROR(IF(ForbDraft!A5473&lt;&gt;"",ROW(ForbDraft!A5473),""),"")</f>
        <v/>
      </c>
      <c r="C5458" s="230" t="str">
        <f>IFERROR(IF(ForbDraft!A5473&lt;&gt;"",ForbDraft!A5473,""),"")</f>
        <v/>
      </c>
      <c r="D5458" s="230" t="str">
        <f t="shared" si="85"/>
        <v/>
      </c>
      <c r="E5458" s="230" t="str">
        <f>IFERROR(IF(ForbDraft!L5473&lt;&gt;"",ABS(ForbDraft!L5473),""),"")</f>
        <v/>
      </c>
      <c r="F5458" s="230" t="str">
        <f>IFERROR(IF(ForbDraft!K5473&lt;&gt;"",ForbDraft!K5473,""),"")</f>
        <v/>
      </c>
    </row>
    <row r="5459" spans="2:6" x14ac:dyDescent="0.2">
      <c r="B5459" s="229" t="str">
        <f>IFERROR(IF(ForbDraft!A5474&lt;&gt;"",ROW(ForbDraft!A5474),""),"")</f>
        <v/>
      </c>
      <c r="C5459" s="230" t="str">
        <f>IFERROR(IF(ForbDraft!A5474&lt;&gt;"",ForbDraft!A5474,""),"")</f>
        <v/>
      </c>
      <c r="D5459" s="230" t="str">
        <f t="shared" si="85"/>
        <v/>
      </c>
      <c r="E5459" s="230" t="str">
        <f>IFERROR(IF(ForbDraft!L5474&lt;&gt;"",ABS(ForbDraft!L5474),""),"")</f>
        <v/>
      </c>
      <c r="F5459" s="230" t="str">
        <f>IFERROR(IF(ForbDraft!K5474&lt;&gt;"",ForbDraft!K5474,""),"")</f>
        <v/>
      </c>
    </row>
    <row r="5460" spans="2:6" x14ac:dyDescent="0.2">
      <c r="B5460" s="229" t="str">
        <f>IFERROR(IF(ForbDraft!A5475&lt;&gt;"",ROW(ForbDraft!A5475),""),"")</f>
        <v/>
      </c>
      <c r="C5460" s="230" t="str">
        <f>IFERROR(IF(ForbDraft!A5475&lt;&gt;"",ForbDraft!A5475,""),"")</f>
        <v/>
      </c>
      <c r="D5460" s="230" t="str">
        <f t="shared" si="85"/>
        <v/>
      </c>
      <c r="E5460" s="230" t="str">
        <f>IFERROR(IF(ForbDraft!L5475&lt;&gt;"",ABS(ForbDraft!L5475),""),"")</f>
        <v/>
      </c>
      <c r="F5460" s="230" t="str">
        <f>IFERROR(IF(ForbDraft!K5475&lt;&gt;"",ForbDraft!K5475,""),"")</f>
        <v/>
      </c>
    </row>
    <row r="5461" spans="2:6" x14ac:dyDescent="0.2">
      <c r="B5461" s="229" t="str">
        <f>IFERROR(IF(ForbDraft!A5476&lt;&gt;"",ROW(ForbDraft!A5476),""),"")</f>
        <v/>
      </c>
      <c r="C5461" s="230" t="str">
        <f>IFERROR(IF(ForbDraft!A5476&lt;&gt;"",ForbDraft!A5476,""),"")</f>
        <v/>
      </c>
      <c r="D5461" s="230" t="str">
        <f t="shared" si="85"/>
        <v/>
      </c>
      <c r="E5461" s="230" t="str">
        <f>IFERROR(IF(ForbDraft!L5476&lt;&gt;"",ABS(ForbDraft!L5476),""),"")</f>
        <v/>
      </c>
      <c r="F5461" s="230" t="str">
        <f>IFERROR(IF(ForbDraft!K5476&lt;&gt;"",ForbDraft!K5476,""),"")</f>
        <v/>
      </c>
    </row>
    <row r="5462" spans="2:6" x14ac:dyDescent="0.2">
      <c r="B5462" s="229" t="str">
        <f>IFERROR(IF(ForbDraft!A5477&lt;&gt;"",ROW(ForbDraft!A5477),""),"")</f>
        <v/>
      </c>
      <c r="C5462" s="230" t="str">
        <f>IFERROR(IF(ForbDraft!A5477&lt;&gt;"",ForbDraft!A5477,""),"")</f>
        <v/>
      </c>
      <c r="D5462" s="230" t="str">
        <f t="shared" si="85"/>
        <v/>
      </c>
      <c r="E5462" s="230" t="str">
        <f>IFERROR(IF(ForbDraft!L5477&lt;&gt;"",ABS(ForbDraft!L5477),""),"")</f>
        <v/>
      </c>
      <c r="F5462" s="230" t="str">
        <f>IFERROR(IF(ForbDraft!K5477&lt;&gt;"",ForbDraft!K5477,""),"")</f>
        <v/>
      </c>
    </row>
    <row r="5463" spans="2:6" x14ac:dyDescent="0.2">
      <c r="B5463" s="229" t="str">
        <f>IFERROR(IF(ForbDraft!A5478&lt;&gt;"",ROW(ForbDraft!A5478),""),"")</f>
        <v/>
      </c>
      <c r="C5463" s="230" t="str">
        <f>IFERROR(IF(ForbDraft!A5478&lt;&gt;"",ForbDraft!A5478,""),"")</f>
        <v/>
      </c>
      <c r="D5463" s="230" t="str">
        <f t="shared" si="85"/>
        <v/>
      </c>
      <c r="E5463" s="230" t="str">
        <f>IFERROR(IF(ForbDraft!L5478&lt;&gt;"",ABS(ForbDraft!L5478),""),"")</f>
        <v/>
      </c>
      <c r="F5463" s="230" t="str">
        <f>IFERROR(IF(ForbDraft!K5478&lt;&gt;"",ForbDraft!K5478,""),"")</f>
        <v/>
      </c>
    </row>
    <row r="5464" spans="2:6" x14ac:dyDescent="0.2">
      <c r="B5464" s="229" t="str">
        <f>IFERROR(IF(ForbDraft!A5479&lt;&gt;"",ROW(ForbDraft!A5479),""),"")</f>
        <v/>
      </c>
      <c r="C5464" s="230" t="str">
        <f>IFERROR(IF(ForbDraft!A5479&lt;&gt;"",ForbDraft!A5479,""),"")</f>
        <v/>
      </c>
      <c r="D5464" s="230" t="str">
        <f t="shared" si="85"/>
        <v/>
      </c>
      <c r="E5464" s="230" t="str">
        <f>IFERROR(IF(ForbDraft!L5479&lt;&gt;"",ABS(ForbDraft!L5479),""),"")</f>
        <v/>
      </c>
      <c r="F5464" s="230" t="str">
        <f>IFERROR(IF(ForbDraft!K5479&lt;&gt;"",ForbDraft!K5479,""),"")</f>
        <v/>
      </c>
    </row>
    <row r="5465" spans="2:6" x14ac:dyDescent="0.2">
      <c r="B5465" s="229" t="str">
        <f>IFERROR(IF(ForbDraft!A5480&lt;&gt;"",ROW(ForbDraft!A5480),""),"")</f>
        <v/>
      </c>
      <c r="C5465" s="230" t="str">
        <f>IFERROR(IF(ForbDraft!A5480&lt;&gt;"",ForbDraft!A5480,""),"")</f>
        <v/>
      </c>
      <c r="D5465" s="230" t="str">
        <f t="shared" si="85"/>
        <v/>
      </c>
      <c r="E5465" s="230" t="str">
        <f>IFERROR(IF(ForbDraft!L5480&lt;&gt;"",ABS(ForbDraft!L5480),""),"")</f>
        <v/>
      </c>
      <c r="F5465" s="230" t="str">
        <f>IFERROR(IF(ForbDraft!K5480&lt;&gt;"",ForbDraft!K5480,""),"")</f>
        <v/>
      </c>
    </row>
    <row r="5466" spans="2:6" x14ac:dyDescent="0.2">
      <c r="B5466" s="229" t="str">
        <f>IFERROR(IF(ForbDraft!A5481&lt;&gt;"",ROW(ForbDraft!A5481),""),"")</f>
        <v/>
      </c>
      <c r="C5466" s="230" t="str">
        <f>IFERROR(IF(ForbDraft!A5481&lt;&gt;"",ForbDraft!A5481,""),"")</f>
        <v/>
      </c>
      <c r="D5466" s="230" t="str">
        <f t="shared" si="85"/>
        <v/>
      </c>
      <c r="E5466" s="230" t="str">
        <f>IFERROR(IF(ForbDraft!L5481&lt;&gt;"",ABS(ForbDraft!L5481),""),"")</f>
        <v/>
      </c>
      <c r="F5466" s="230" t="str">
        <f>IFERROR(IF(ForbDraft!K5481&lt;&gt;"",ForbDraft!K5481,""),"")</f>
        <v/>
      </c>
    </row>
    <row r="5467" spans="2:6" x14ac:dyDescent="0.2">
      <c r="B5467" s="229" t="str">
        <f>IFERROR(IF(ForbDraft!A5482&lt;&gt;"",ROW(ForbDraft!A5482),""),"")</f>
        <v/>
      </c>
      <c r="C5467" s="230" t="str">
        <f>IFERROR(IF(ForbDraft!A5482&lt;&gt;"",ForbDraft!A5482,""),"")</f>
        <v/>
      </c>
      <c r="D5467" s="230" t="str">
        <f t="shared" si="85"/>
        <v/>
      </c>
      <c r="E5467" s="230" t="str">
        <f>IFERROR(IF(ForbDraft!L5482&lt;&gt;"",ABS(ForbDraft!L5482),""),"")</f>
        <v/>
      </c>
      <c r="F5467" s="230" t="str">
        <f>IFERROR(IF(ForbDraft!K5482&lt;&gt;"",ForbDraft!K5482,""),"")</f>
        <v/>
      </c>
    </row>
    <row r="5468" spans="2:6" x14ac:dyDescent="0.2">
      <c r="B5468" s="229" t="str">
        <f>IFERROR(IF(ForbDraft!A5483&lt;&gt;"",ROW(ForbDraft!A5483),""),"")</f>
        <v/>
      </c>
      <c r="C5468" s="230" t="str">
        <f>IFERROR(IF(ForbDraft!A5483&lt;&gt;"",ForbDraft!A5483,""),"")</f>
        <v/>
      </c>
      <c r="D5468" s="230" t="str">
        <f t="shared" si="85"/>
        <v/>
      </c>
      <c r="E5468" s="230" t="str">
        <f>IFERROR(IF(ForbDraft!L5483&lt;&gt;"",ABS(ForbDraft!L5483),""),"")</f>
        <v/>
      </c>
      <c r="F5468" s="230" t="str">
        <f>IFERROR(IF(ForbDraft!K5483&lt;&gt;"",ForbDraft!K5483,""),"")</f>
        <v/>
      </c>
    </row>
    <row r="5469" spans="2:6" x14ac:dyDescent="0.2">
      <c r="B5469" s="229" t="str">
        <f>IFERROR(IF(ForbDraft!A5484&lt;&gt;"",ROW(ForbDraft!A5484),""),"")</f>
        <v/>
      </c>
      <c r="C5469" s="230" t="str">
        <f>IFERROR(IF(ForbDraft!A5484&lt;&gt;"",ForbDraft!A5484,""),"")</f>
        <v/>
      </c>
      <c r="D5469" s="230" t="str">
        <f t="shared" si="85"/>
        <v/>
      </c>
      <c r="E5469" s="230" t="str">
        <f>IFERROR(IF(ForbDraft!L5484&lt;&gt;"",ABS(ForbDraft!L5484),""),"")</f>
        <v/>
      </c>
      <c r="F5469" s="230" t="str">
        <f>IFERROR(IF(ForbDraft!K5484&lt;&gt;"",ForbDraft!K5484,""),"")</f>
        <v/>
      </c>
    </row>
    <row r="5470" spans="2:6" x14ac:dyDescent="0.2">
      <c r="B5470" s="229" t="str">
        <f>IFERROR(IF(ForbDraft!A5485&lt;&gt;"",ROW(ForbDraft!A5485),""),"")</f>
        <v/>
      </c>
      <c r="C5470" s="230" t="str">
        <f>IFERROR(IF(ForbDraft!A5485&lt;&gt;"",ForbDraft!A5485,""),"")</f>
        <v/>
      </c>
      <c r="D5470" s="230" t="str">
        <f t="shared" si="85"/>
        <v/>
      </c>
      <c r="E5470" s="230" t="str">
        <f>IFERROR(IF(ForbDraft!L5485&lt;&gt;"",ABS(ForbDraft!L5485),""),"")</f>
        <v/>
      </c>
      <c r="F5470" s="230" t="str">
        <f>IFERROR(IF(ForbDraft!K5485&lt;&gt;"",ForbDraft!K5485,""),"")</f>
        <v/>
      </c>
    </row>
    <row r="5471" spans="2:6" x14ac:dyDescent="0.2">
      <c r="B5471" s="229" t="str">
        <f>IFERROR(IF(ForbDraft!A5486&lt;&gt;"",ROW(ForbDraft!A5486),""),"")</f>
        <v/>
      </c>
      <c r="C5471" s="230" t="str">
        <f>IFERROR(IF(ForbDraft!A5486&lt;&gt;"",ForbDraft!A5486,""),"")</f>
        <v/>
      </c>
      <c r="D5471" s="230" t="str">
        <f t="shared" si="85"/>
        <v/>
      </c>
      <c r="E5471" s="230" t="str">
        <f>IFERROR(IF(ForbDraft!L5486&lt;&gt;"",ABS(ForbDraft!L5486),""),"")</f>
        <v/>
      </c>
      <c r="F5471" s="230" t="str">
        <f>IFERROR(IF(ForbDraft!K5486&lt;&gt;"",ForbDraft!K5486,""),"")</f>
        <v/>
      </c>
    </row>
    <row r="5472" spans="2:6" x14ac:dyDescent="0.2">
      <c r="B5472" s="229" t="str">
        <f>IFERROR(IF(ForbDraft!A5487&lt;&gt;"",ROW(ForbDraft!A5487),""),"")</f>
        <v/>
      </c>
      <c r="C5472" s="230" t="str">
        <f>IFERROR(IF(ForbDraft!A5487&lt;&gt;"",ForbDraft!A5487,""),"")</f>
        <v/>
      </c>
      <c r="D5472" s="230" t="str">
        <f t="shared" si="85"/>
        <v/>
      </c>
      <c r="E5472" s="230" t="str">
        <f>IFERROR(IF(ForbDraft!L5487&lt;&gt;"",ABS(ForbDraft!L5487),""),"")</f>
        <v/>
      </c>
      <c r="F5472" s="230" t="str">
        <f>IFERROR(IF(ForbDraft!K5487&lt;&gt;"",ForbDraft!K5487,""),"")</f>
        <v/>
      </c>
    </row>
    <row r="5473" spans="2:6" x14ac:dyDescent="0.2">
      <c r="B5473" s="229" t="str">
        <f>IFERROR(IF(ForbDraft!A5488&lt;&gt;"",ROW(ForbDraft!A5488),""),"")</f>
        <v/>
      </c>
      <c r="C5473" s="230" t="str">
        <f>IFERROR(IF(ForbDraft!A5488&lt;&gt;"",ForbDraft!A5488,""),"")</f>
        <v/>
      </c>
      <c r="D5473" s="230" t="str">
        <f t="shared" si="85"/>
        <v/>
      </c>
      <c r="E5473" s="230" t="str">
        <f>IFERROR(IF(ForbDraft!L5488&lt;&gt;"",ABS(ForbDraft!L5488),""),"")</f>
        <v/>
      </c>
      <c r="F5473" s="230" t="str">
        <f>IFERROR(IF(ForbDraft!K5488&lt;&gt;"",ForbDraft!K5488,""),"")</f>
        <v/>
      </c>
    </row>
    <row r="5474" spans="2:6" x14ac:dyDescent="0.2">
      <c r="B5474" s="229" t="str">
        <f>IFERROR(IF(ForbDraft!A5489&lt;&gt;"",ROW(ForbDraft!A5489),""),"")</f>
        <v/>
      </c>
      <c r="C5474" s="230" t="str">
        <f>IFERROR(IF(ForbDraft!A5489&lt;&gt;"",ForbDraft!A5489,""),"")</f>
        <v/>
      </c>
      <c r="D5474" s="230" t="str">
        <f t="shared" si="85"/>
        <v/>
      </c>
      <c r="E5474" s="230" t="str">
        <f>IFERROR(IF(ForbDraft!L5489&lt;&gt;"",ABS(ForbDraft!L5489),""),"")</f>
        <v/>
      </c>
      <c r="F5474" s="230" t="str">
        <f>IFERROR(IF(ForbDraft!K5489&lt;&gt;"",ForbDraft!K5489,""),"")</f>
        <v/>
      </c>
    </row>
    <row r="5475" spans="2:6" x14ac:dyDescent="0.2">
      <c r="B5475" s="229" t="str">
        <f>IFERROR(IF(ForbDraft!A5490&lt;&gt;"",ROW(ForbDraft!A5490),""),"")</f>
        <v/>
      </c>
      <c r="C5475" s="230" t="str">
        <f>IFERROR(IF(ForbDraft!A5490&lt;&gt;"",ForbDraft!A5490,""),"")</f>
        <v/>
      </c>
      <c r="D5475" s="230" t="str">
        <f t="shared" si="85"/>
        <v/>
      </c>
      <c r="E5475" s="230" t="str">
        <f>IFERROR(IF(ForbDraft!L5490&lt;&gt;"",ABS(ForbDraft!L5490),""),"")</f>
        <v/>
      </c>
      <c r="F5475" s="230" t="str">
        <f>IFERROR(IF(ForbDraft!K5490&lt;&gt;"",ForbDraft!K5490,""),"")</f>
        <v/>
      </c>
    </row>
    <row r="5476" spans="2:6" x14ac:dyDescent="0.2">
      <c r="B5476" s="229" t="str">
        <f>IFERROR(IF(ForbDraft!A5491&lt;&gt;"",ROW(ForbDraft!A5491),""),"")</f>
        <v/>
      </c>
      <c r="C5476" s="230" t="str">
        <f>IFERROR(IF(ForbDraft!A5491&lt;&gt;"",ForbDraft!A5491,""),"")</f>
        <v/>
      </c>
      <c r="D5476" s="230" t="str">
        <f t="shared" si="85"/>
        <v/>
      </c>
      <c r="E5476" s="230" t="str">
        <f>IFERROR(IF(ForbDraft!L5491&lt;&gt;"",ABS(ForbDraft!L5491),""),"")</f>
        <v/>
      </c>
      <c r="F5476" s="230" t="str">
        <f>IFERROR(IF(ForbDraft!K5491&lt;&gt;"",ForbDraft!K5491,""),"")</f>
        <v/>
      </c>
    </row>
    <row r="5477" spans="2:6" x14ac:dyDescent="0.2">
      <c r="B5477" s="229" t="str">
        <f>IFERROR(IF(ForbDraft!A5492&lt;&gt;"",ROW(ForbDraft!A5492),""),"")</f>
        <v/>
      </c>
      <c r="C5477" s="230" t="str">
        <f>IFERROR(IF(ForbDraft!A5492&lt;&gt;"",ForbDraft!A5492,""),"")</f>
        <v/>
      </c>
      <c r="D5477" s="230" t="str">
        <f t="shared" si="85"/>
        <v/>
      </c>
      <c r="E5477" s="230" t="str">
        <f>IFERROR(IF(ForbDraft!L5492&lt;&gt;"",ABS(ForbDraft!L5492),""),"")</f>
        <v/>
      </c>
      <c r="F5477" s="230" t="str">
        <f>IFERROR(IF(ForbDraft!K5492&lt;&gt;"",ForbDraft!K5492,""),"")</f>
        <v/>
      </c>
    </row>
    <row r="5478" spans="2:6" x14ac:dyDescent="0.2">
      <c r="B5478" s="229" t="str">
        <f>IFERROR(IF(ForbDraft!A5493&lt;&gt;"",ROW(ForbDraft!A5493),""),"")</f>
        <v/>
      </c>
      <c r="C5478" s="230" t="str">
        <f>IFERROR(IF(ForbDraft!A5493&lt;&gt;"",ForbDraft!A5493,""),"")</f>
        <v/>
      </c>
      <c r="D5478" s="230" t="str">
        <f t="shared" si="85"/>
        <v/>
      </c>
      <c r="E5478" s="230" t="str">
        <f>IFERROR(IF(ForbDraft!L5493&lt;&gt;"",ABS(ForbDraft!L5493),""),"")</f>
        <v/>
      </c>
      <c r="F5478" s="230" t="str">
        <f>IFERROR(IF(ForbDraft!K5493&lt;&gt;"",ForbDraft!K5493,""),"")</f>
        <v/>
      </c>
    </row>
    <row r="5479" spans="2:6" x14ac:dyDescent="0.2">
      <c r="B5479" s="229" t="str">
        <f>IFERROR(IF(ForbDraft!A5494&lt;&gt;"",ROW(ForbDraft!A5494),""),"")</f>
        <v/>
      </c>
      <c r="C5479" s="230" t="str">
        <f>IFERROR(IF(ForbDraft!A5494&lt;&gt;"",ForbDraft!A5494,""),"")</f>
        <v/>
      </c>
      <c r="D5479" s="230" t="str">
        <f t="shared" si="85"/>
        <v/>
      </c>
      <c r="E5479" s="230" t="str">
        <f>IFERROR(IF(ForbDraft!L5494&lt;&gt;"",ABS(ForbDraft!L5494),""),"")</f>
        <v/>
      </c>
      <c r="F5479" s="230" t="str">
        <f>IFERROR(IF(ForbDraft!K5494&lt;&gt;"",ForbDraft!K5494,""),"")</f>
        <v/>
      </c>
    </row>
    <row r="5480" spans="2:6" x14ac:dyDescent="0.2">
      <c r="B5480" s="229" t="str">
        <f>IFERROR(IF(ForbDraft!A5495&lt;&gt;"",ROW(ForbDraft!A5495),""),"")</f>
        <v/>
      </c>
      <c r="C5480" s="230" t="str">
        <f>IFERROR(IF(ForbDraft!A5495&lt;&gt;"",ForbDraft!A5495,""),"")</f>
        <v/>
      </c>
      <c r="D5480" s="230" t="str">
        <f t="shared" si="85"/>
        <v/>
      </c>
      <c r="E5480" s="230" t="str">
        <f>IFERROR(IF(ForbDraft!L5495&lt;&gt;"",ABS(ForbDraft!L5495),""),"")</f>
        <v/>
      </c>
      <c r="F5480" s="230" t="str">
        <f>IFERROR(IF(ForbDraft!K5495&lt;&gt;"",ForbDraft!K5495,""),"")</f>
        <v/>
      </c>
    </row>
    <row r="5481" spans="2:6" x14ac:dyDescent="0.2">
      <c r="B5481" s="229" t="str">
        <f>IFERROR(IF(ForbDraft!A5496&lt;&gt;"",ROW(ForbDraft!A5496),""),"")</f>
        <v/>
      </c>
      <c r="C5481" s="230" t="str">
        <f>IFERROR(IF(ForbDraft!A5496&lt;&gt;"",ForbDraft!A5496,""),"")</f>
        <v/>
      </c>
      <c r="D5481" s="230" t="str">
        <f t="shared" si="85"/>
        <v/>
      </c>
      <c r="E5481" s="230" t="str">
        <f>IFERROR(IF(ForbDraft!L5496&lt;&gt;"",ABS(ForbDraft!L5496),""),"")</f>
        <v/>
      </c>
      <c r="F5481" s="230" t="str">
        <f>IFERROR(IF(ForbDraft!K5496&lt;&gt;"",ForbDraft!K5496,""),"")</f>
        <v/>
      </c>
    </row>
    <row r="5482" spans="2:6" x14ac:dyDescent="0.2">
      <c r="B5482" s="229" t="str">
        <f>IFERROR(IF(ForbDraft!A5497&lt;&gt;"",ROW(ForbDraft!A5497),""),"")</f>
        <v/>
      </c>
      <c r="C5482" s="230" t="str">
        <f>IFERROR(IF(ForbDraft!A5497&lt;&gt;"",ForbDraft!A5497,""),"")</f>
        <v/>
      </c>
      <c r="D5482" s="230" t="str">
        <f t="shared" si="85"/>
        <v/>
      </c>
      <c r="E5482" s="230" t="str">
        <f>IFERROR(IF(ForbDraft!L5497&lt;&gt;"",ABS(ForbDraft!L5497),""),"")</f>
        <v/>
      </c>
      <c r="F5482" s="230" t="str">
        <f>IFERROR(IF(ForbDraft!K5497&lt;&gt;"",ForbDraft!K5497,""),"")</f>
        <v/>
      </c>
    </row>
    <row r="5483" spans="2:6" x14ac:dyDescent="0.2">
      <c r="B5483" s="229" t="str">
        <f>IFERROR(IF(ForbDraft!A5498&lt;&gt;"",ROW(ForbDraft!A5498),""),"")</f>
        <v/>
      </c>
      <c r="C5483" s="230" t="str">
        <f>IFERROR(IF(ForbDraft!A5498&lt;&gt;"",ForbDraft!A5498,""),"")</f>
        <v/>
      </c>
      <c r="D5483" s="230" t="str">
        <f t="shared" si="85"/>
        <v/>
      </c>
      <c r="E5483" s="230" t="str">
        <f>IFERROR(IF(ForbDraft!L5498&lt;&gt;"",ABS(ForbDraft!L5498),""),"")</f>
        <v/>
      </c>
      <c r="F5483" s="230" t="str">
        <f>IFERROR(IF(ForbDraft!K5498&lt;&gt;"",ForbDraft!K5498,""),"")</f>
        <v/>
      </c>
    </row>
    <row r="5484" spans="2:6" x14ac:dyDescent="0.2">
      <c r="B5484" s="229" t="str">
        <f>IFERROR(IF(ForbDraft!A5499&lt;&gt;"",ROW(ForbDraft!A5499),""),"")</f>
        <v/>
      </c>
      <c r="C5484" s="230" t="str">
        <f>IFERROR(IF(ForbDraft!A5499&lt;&gt;"",ForbDraft!A5499,""),"")</f>
        <v/>
      </c>
      <c r="D5484" s="230" t="str">
        <f t="shared" si="85"/>
        <v/>
      </c>
      <c r="E5484" s="230" t="str">
        <f>IFERROR(IF(ForbDraft!L5499&lt;&gt;"",ABS(ForbDraft!L5499),""),"")</f>
        <v/>
      </c>
      <c r="F5484" s="230" t="str">
        <f>IFERROR(IF(ForbDraft!K5499&lt;&gt;"",ForbDraft!K5499,""),"")</f>
        <v/>
      </c>
    </row>
    <row r="5485" spans="2:6" x14ac:dyDescent="0.2">
      <c r="B5485" s="229" t="str">
        <f>IFERROR(IF(ForbDraft!A5500&lt;&gt;"",ROW(ForbDraft!A5500),""),"")</f>
        <v/>
      </c>
      <c r="C5485" s="230" t="str">
        <f>IFERROR(IF(ForbDraft!A5500&lt;&gt;"",ForbDraft!A5500,""),"")</f>
        <v/>
      </c>
      <c r="D5485" s="230" t="str">
        <f t="shared" si="85"/>
        <v/>
      </c>
      <c r="E5485" s="230" t="str">
        <f>IFERROR(IF(ForbDraft!L5500&lt;&gt;"",ABS(ForbDraft!L5500),""),"")</f>
        <v/>
      </c>
      <c r="F5485" s="230" t="str">
        <f>IFERROR(IF(ForbDraft!K5500&lt;&gt;"",ForbDraft!K5500,""),"")</f>
        <v/>
      </c>
    </row>
    <row r="5486" spans="2:6" x14ac:dyDescent="0.2">
      <c r="B5486" s="229" t="str">
        <f>IFERROR(IF(ForbDraft!A5501&lt;&gt;"",ROW(ForbDraft!A5501),""),"")</f>
        <v/>
      </c>
      <c r="C5486" s="230" t="str">
        <f>IFERROR(IF(ForbDraft!A5501&lt;&gt;"",ForbDraft!A5501,""),"")</f>
        <v/>
      </c>
      <c r="D5486" s="230" t="str">
        <f t="shared" si="85"/>
        <v/>
      </c>
      <c r="E5486" s="230" t="str">
        <f>IFERROR(IF(ForbDraft!L5501&lt;&gt;"",ABS(ForbDraft!L5501),""),"")</f>
        <v/>
      </c>
      <c r="F5486" s="230" t="str">
        <f>IFERROR(IF(ForbDraft!K5501&lt;&gt;"",ForbDraft!K5501,""),"")</f>
        <v/>
      </c>
    </row>
    <row r="5487" spans="2:6" x14ac:dyDescent="0.2">
      <c r="B5487" s="229" t="str">
        <f>IFERROR(IF(ForbDraft!A5502&lt;&gt;"",ROW(ForbDraft!A5502),""),"")</f>
        <v/>
      </c>
      <c r="C5487" s="230" t="str">
        <f>IFERROR(IF(ForbDraft!A5502&lt;&gt;"",ForbDraft!A5502,""),"")</f>
        <v/>
      </c>
      <c r="D5487" s="230" t="str">
        <f t="shared" si="85"/>
        <v/>
      </c>
      <c r="E5487" s="230" t="str">
        <f>IFERROR(IF(ForbDraft!L5502&lt;&gt;"",ABS(ForbDraft!L5502),""),"")</f>
        <v/>
      </c>
      <c r="F5487" s="230" t="str">
        <f>IFERROR(IF(ForbDraft!K5502&lt;&gt;"",ForbDraft!K5502,""),"")</f>
        <v/>
      </c>
    </row>
    <row r="5488" spans="2:6" x14ac:dyDescent="0.2">
      <c r="B5488" s="229" t="str">
        <f>IFERROR(IF(ForbDraft!A5503&lt;&gt;"",ROW(ForbDraft!A5503),""),"")</f>
        <v/>
      </c>
      <c r="C5488" s="230" t="str">
        <f>IFERROR(IF(ForbDraft!A5503&lt;&gt;"",ForbDraft!A5503,""),"")</f>
        <v/>
      </c>
      <c r="D5488" s="230" t="str">
        <f t="shared" si="85"/>
        <v/>
      </c>
      <c r="E5488" s="230" t="str">
        <f>IFERROR(IF(ForbDraft!L5503&lt;&gt;"",ABS(ForbDraft!L5503),""),"")</f>
        <v/>
      </c>
      <c r="F5488" s="230" t="str">
        <f>IFERROR(IF(ForbDraft!K5503&lt;&gt;"",ForbDraft!K5503,""),"")</f>
        <v/>
      </c>
    </row>
    <row r="5489" spans="2:6" x14ac:dyDescent="0.2">
      <c r="B5489" s="229" t="str">
        <f>IFERROR(IF(ForbDraft!A5504&lt;&gt;"",ROW(ForbDraft!A5504),""),"")</f>
        <v/>
      </c>
      <c r="C5489" s="230" t="str">
        <f>IFERROR(IF(ForbDraft!A5504&lt;&gt;"",ForbDraft!A5504,""),"")</f>
        <v/>
      </c>
      <c r="D5489" s="230" t="str">
        <f t="shared" si="85"/>
        <v/>
      </c>
      <c r="E5489" s="230" t="str">
        <f>IFERROR(IF(ForbDraft!L5504&lt;&gt;"",ABS(ForbDraft!L5504),""),"")</f>
        <v/>
      </c>
      <c r="F5489" s="230" t="str">
        <f>IFERROR(IF(ForbDraft!K5504&lt;&gt;"",ForbDraft!K5504,""),"")</f>
        <v/>
      </c>
    </row>
    <row r="5490" spans="2:6" x14ac:dyDescent="0.2">
      <c r="B5490" s="229" t="str">
        <f>IFERROR(IF(ForbDraft!A5505&lt;&gt;"",ROW(ForbDraft!A5505),""),"")</f>
        <v/>
      </c>
      <c r="C5490" s="230" t="str">
        <f>IFERROR(IF(ForbDraft!A5505&lt;&gt;"",ForbDraft!A5505,""),"")</f>
        <v/>
      </c>
      <c r="D5490" s="230" t="str">
        <f t="shared" si="85"/>
        <v/>
      </c>
      <c r="E5490" s="230" t="str">
        <f>IFERROR(IF(ForbDraft!L5505&lt;&gt;"",ABS(ForbDraft!L5505),""),"")</f>
        <v/>
      </c>
      <c r="F5490" s="230" t="str">
        <f>IFERROR(IF(ForbDraft!K5505&lt;&gt;"",ForbDraft!K5505,""),"")</f>
        <v/>
      </c>
    </row>
    <row r="5491" spans="2:6" x14ac:dyDescent="0.2">
      <c r="B5491" s="229" t="str">
        <f>IFERROR(IF(ForbDraft!A5506&lt;&gt;"",ROW(ForbDraft!A5506),""),"")</f>
        <v/>
      </c>
      <c r="C5491" s="230" t="str">
        <f>IFERROR(IF(ForbDraft!A5506&lt;&gt;"",ForbDraft!A5506,""),"")</f>
        <v/>
      </c>
      <c r="D5491" s="230" t="str">
        <f t="shared" si="85"/>
        <v/>
      </c>
      <c r="E5491" s="230" t="str">
        <f>IFERROR(IF(ForbDraft!L5506&lt;&gt;"",ABS(ForbDraft!L5506),""),"")</f>
        <v/>
      </c>
      <c r="F5491" s="230" t="str">
        <f>IFERROR(IF(ForbDraft!K5506&lt;&gt;"",ForbDraft!K5506,""),"")</f>
        <v/>
      </c>
    </row>
    <row r="5492" spans="2:6" x14ac:dyDescent="0.2">
      <c r="B5492" s="229" t="str">
        <f>IFERROR(IF(ForbDraft!A5507&lt;&gt;"",ROW(ForbDraft!A5507),""),"")</f>
        <v/>
      </c>
      <c r="C5492" s="230" t="str">
        <f>IFERROR(IF(ForbDraft!A5507&lt;&gt;"",ForbDraft!A5507,""),"")</f>
        <v/>
      </c>
      <c r="D5492" s="230" t="str">
        <f t="shared" si="85"/>
        <v/>
      </c>
      <c r="E5492" s="230" t="str">
        <f>IFERROR(IF(ForbDraft!L5507&lt;&gt;"",ABS(ForbDraft!L5507),""),"")</f>
        <v/>
      </c>
      <c r="F5492" s="230" t="str">
        <f>IFERROR(IF(ForbDraft!K5507&lt;&gt;"",ForbDraft!K5507,""),"")</f>
        <v/>
      </c>
    </row>
    <row r="5493" spans="2:6" x14ac:dyDescent="0.2">
      <c r="B5493" s="229" t="str">
        <f>IFERROR(IF(ForbDraft!A5508&lt;&gt;"",ROW(ForbDraft!A5508),""),"")</f>
        <v/>
      </c>
      <c r="C5493" s="230" t="str">
        <f>IFERROR(IF(ForbDraft!A5508&lt;&gt;"",ForbDraft!A5508,""),"")</f>
        <v/>
      </c>
      <c r="D5493" s="230" t="str">
        <f t="shared" si="85"/>
        <v/>
      </c>
      <c r="E5493" s="230" t="str">
        <f>IFERROR(IF(ForbDraft!L5508&lt;&gt;"",ABS(ForbDraft!L5508),""),"")</f>
        <v/>
      </c>
      <c r="F5493" s="230" t="str">
        <f>IFERROR(IF(ForbDraft!K5508&lt;&gt;"",ForbDraft!K5508,""),"")</f>
        <v/>
      </c>
    </row>
    <row r="5494" spans="2:6" x14ac:dyDescent="0.2">
      <c r="B5494" s="229" t="str">
        <f>IFERROR(IF(ForbDraft!A5509&lt;&gt;"",ROW(ForbDraft!A5509),""),"")</f>
        <v/>
      </c>
      <c r="C5494" s="230" t="str">
        <f>IFERROR(IF(ForbDraft!A5509&lt;&gt;"",ForbDraft!A5509,""),"")</f>
        <v/>
      </c>
      <c r="D5494" s="230" t="str">
        <f t="shared" si="85"/>
        <v/>
      </c>
      <c r="E5494" s="230" t="str">
        <f>IFERROR(IF(ForbDraft!L5509&lt;&gt;"",ABS(ForbDraft!L5509),""),"")</f>
        <v/>
      </c>
      <c r="F5494" s="230" t="str">
        <f>IFERROR(IF(ForbDraft!K5509&lt;&gt;"",ForbDraft!K5509,""),"")</f>
        <v/>
      </c>
    </row>
    <row r="5495" spans="2:6" x14ac:dyDescent="0.2">
      <c r="B5495" s="229" t="str">
        <f>IFERROR(IF(ForbDraft!A5510&lt;&gt;"",ROW(ForbDraft!A5510),""),"")</f>
        <v/>
      </c>
      <c r="C5495" s="230" t="str">
        <f>IFERROR(IF(ForbDraft!A5510&lt;&gt;"",ForbDraft!A5510,""),"")</f>
        <v/>
      </c>
      <c r="D5495" s="230" t="str">
        <f t="shared" si="85"/>
        <v/>
      </c>
      <c r="E5495" s="230" t="str">
        <f>IFERROR(IF(ForbDraft!L5510&lt;&gt;"",ABS(ForbDraft!L5510),""),"")</f>
        <v/>
      </c>
      <c r="F5495" s="230" t="str">
        <f>IFERROR(IF(ForbDraft!K5510&lt;&gt;"",ForbDraft!K5510,""),"")</f>
        <v/>
      </c>
    </row>
    <row r="5496" spans="2:6" x14ac:dyDescent="0.2">
      <c r="B5496" s="229" t="str">
        <f>IFERROR(IF(ForbDraft!A5511&lt;&gt;"",ROW(ForbDraft!A5511),""),"")</f>
        <v/>
      </c>
      <c r="C5496" s="230" t="str">
        <f>IFERROR(IF(ForbDraft!A5511&lt;&gt;"",ForbDraft!A5511,""),"")</f>
        <v/>
      </c>
      <c r="D5496" s="230" t="str">
        <f t="shared" si="85"/>
        <v/>
      </c>
      <c r="E5496" s="230" t="str">
        <f>IFERROR(IF(ForbDraft!L5511&lt;&gt;"",ABS(ForbDraft!L5511),""),"")</f>
        <v/>
      </c>
      <c r="F5496" s="230" t="str">
        <f>IFERROR(IF(ForbDraft!K5511&lt;&gt;"",ForbDraft!K5511,""),"")</f>
        <v/>
      </c>
    </row>
    <row r="5497" spans="2:6" x14ac:dyDescent="0.2">
      <c r="B5497" s="229" t="str">
        <f>IFERROR(IF(ForbDraft!A5512&lt;&gt;"",ROW(ForbDraft!A5512),""),"")</f>
        <v/>
      </c>
      <c r="C5497" s="230" t="str">
        <f>IFERROR(IF(ForbDraft!A5512&lt;&gt;"",ForbDraft!A5512,""),"")</f>
        <v/>
      </c>
      <c r="D5497" s="230" t="str">
        <f t="shared" si="85"/>
        <v/>
      </c>
      <c r="E5497" s="230" t="str">
        <f>IFERROR(IF(ForbDraft!L5512&lt;&gt;"",ABS(ForbDraft!L5512),""),"")</f>
        <v/>
      </c>
      <c r="F5497" s="230" t="str">
        <f>IFERROR(IF(ForbDraft!K5512&lt;&gt;"",ForbDraft!K5512,""),"")</f>
        <v/>
      </c>
    </row>
    <row r="5498" spans="2:6" x14ac:dyDescent="0.2">
      <c r="B5498" s="229" t="str">
        <f>IFERROR(IF(ForbDraft!A5513&lt;&gt;"",ROW(ForbDraft!A5513),""),"")</f>
        <v/>
      </c>
      <c r="C5498" s="230" t="str">
        <f>IFERROR(IF(ForbDraft!A5513&lt;&gt;"",ForbDraft!A5513,""),"")</f>
        <v/>
      </c>
      <c r="D5498" s="230" t="str">
        <f t="shared" si="85"/>
        <v/>
      </c>
      <c r="E5498" s="230" t="str">
        <f>IFERROR(IF(ForbDraft!L5513&lt;&gt;"",ABS(ForbDraft!L5513),""),"")</f>
        <v/>
      </c>
      <c r="F5498" s="230" t="str">
        <f>IFERROR(IF(ForbDraft!K5513&lt;&gt;"",ForbDraft!K5513,""),"")</f>
        <v/>
      </c>
    </row>
    <row r="5499" spans="2:6" x14ac:dyDescent="0.2">
      <c r="B5499" s="229" t="str">
        <f>IFERROR(IF(ForbDraft!A5514&lt;&gt;"",ROW(ForbDraft!A5514),""),"")</f>
        <v/>
      </c>
      <c r="C5499" s="230" t="str">
        <f>IFERROR(IF(ForbDraft!A5514&lt;&gt;"",ForbDraft!A5514,""),"")</f>
        <v/>
      </c>
      <c r="D5499" s="230" t="str">
        <f t="shared" si="85"/>
        <v/>
      </c>
      <c r="E5499" s="230" t="str">
        <f>IFERROR(IF(ForbDraft!L5514&lt;&gt;"",ABS(ForbDraft!L5514),""),"")</f>
        <v/>
      </c>
      <c r="F5499" s="230" t="str">
        <f>IFERROR(IF(ForbDraft!K5514&lt;&gt;"",ForbDraft!K5514,""),"")</f>
        <v/>
      </c>
    </row>
    <row r="5500" spans="2:6" x14ac:dyDescent="0.2">
      <c r="B5500" s="229" t="str">
        <f>IFERROR(IF(ForbDraft!A5515&lt;&gt;"",ROW(ForbDraft!A5515),""),"")</f>
        <v/>
      </c>
      <c r="C5500" s="230" t="str">
        <f>IFERROR(IF(ForbDraft!A5515&lt;&gt;"",ForbDraft!A5515,""),"")</f>
        <v/>
      </c>
      <c r="D5500" s="230" t="str">
        <f t="shared" si="85"/>
        <v/>
      </c>
      <c r="E5500" s="230" t="str">
        <f>IFERROR(IF(ForbDraft!L5515&lt;&gt;"",ABS(ForbDraft!L5515),""),"")</f>
        <v/>
      </c>
      <c r="F5500" s="230" t="str">
        <f>IFERROR(IF(ForbDraft!K5515&lt;&gt;"",ForbDraft!K5515,""),"")</f>
        <v/>
      </c>
    </row>
    <row r="5501" spans="2:6" x14ac:dyDescent="0.2">
      <c r="B5501" s="229" t="str">
        <f>IFERROR(IF(ForbDraft!A5516&lt;&gt;"",ROW(ForbDraft!A5516),""),"")</f>
        <v/>
      </c>
      <c r="C5501" s="230" t="str">
        <f>IFERROR(IF(ForbDraft!A5516&lt;&gt;"",ForbDraft!A5516,""),"")</f>
        <v/>
      </c>
      <c r="D5501" s="230" t="str">
        <f t="shared" si="85"/>
        <v/>
      </c>
      <c r="E5501" s="230" t="str">
        <f>IFERROR(IF(ForbDraft!L5516&lt;&gt;"",ABS(ForbDraft!L5516),""),"")</f>
        <v/>
      </c>
      <c r="F5501" s="230" t="str">
        <f>IFERROR(IF(ForbDraft!K5516&lt;&gt;"",ForbDraft!K5516,""),"")</f>
        <v/>
      </c>
    </row>
    <row r="5502" spans="2:6" x14ac:dyDescent="0.2">
      <c r="B5502" s="229" t="str">
        <f>IFERROR(IF(ForbDraft!A5517&lt;&gt;"",ROW(ForbDraft!A5517),""),"")</f>
        <v/>
      </c>
      <c r="C5502" s="230" t="str">
        <f>IFERROR(IF(ForbDraft!A5517&lt;&gt;"",ForbDraft!A5517,""),"")</f>
        <v/>
      </c>
      <c r="D5502" s="230" t="str">
        <f t="shared" si="85"/>
        <v/>
      </c>
      <c r="E5502" s="230" t="str">
        <f>IFERROR(IF(ForbDraft!L5517&lt;&gt;"",ABS(ForbDraft!L5517),""),"")</f>
        <v/>
      </c>
      <c r="F5502" s="230" t="str">
        <f>IFERROR(IF(ForbDraft!K5517&lt;&gt;"",ForbDraft!K5517,""),"")</f>
        <v/>
      </c>
    </row>
    <row r="5503" spans="2:6" x14ac:dyDescent="0.2">
      <c r="B5503" s="229" t="str">
        <f>IFERROR(IF(ForbDraft!A5518&lt;&gt;"",ROW(ForbDraft!A5518),""),"")</f>
        <v/>
      </c>
      <c r="C5503" s="230" t="str">
        <f>IFERROR(IF(ForbDraft!A5518&lt;&gt;"",ForbDraft!A5518,""),"")</f>
        <v/>
      </c>
      <c r="D5503" s="230" t="str">
        <f t="shared" si="85"/>
        <v/>
      </c>
      <c r="E5503" s="230" t="str">
        <f>IFERROR(IF(ForbDraft!L5518&lt;&gt;"",ABS(ForbDraft!L5518),""),"")</f>
        <v/>
      </c>
      <c r="F5503" s="230" t="str">
        <f>IFERROR(IF(ForbDraft!K5518&lt;&gt;"",ForbDraft!K5518,""),"")</f>
        <v/>
      </c>
    </row>
    <row r="5504" spans="2:6" x14ac:dyDescent="0.2">
      <c r="B5504" s="229" t="str">
        <f>IFERROR(IF(ForbDraft!A5519&lt;&gt;"",ROW(ForbDraft!A5519),""),"")</f>
        <v/>
      </c>
      <c r="C5504" s="230" t="str">
        <f>IFERROR(IF(ForbDraft!A5519&lt;&gt;"",ForbDraft!A5519,""),"")</f>
        <v/>
      </c>
      <c r="D5504" s="230" t="str">
        <f t="shared" si="85"/>
        <v/>
      </c>
      <c r="E5504" s="230" t="str">
        <f>IFERROR(IF(ForbDraft!L5519&lt;&gt;"",ABS(ForbDraft!L5519),""),"")</f>
        <v/>
      </c>
      <c r="F5504" s="230" t="str">
        <f>IFERROR(IF(ForbDraft!K5519&lt;&gt;"",ForbDraft!K5519,""),"")</f>
        <v/>
      </c>
    </row>
    <row r="5505" spans="2:6" x14ac:dyDescent="0.2">
      <c r="B5505" s="229" t="str">
        <f>IFERROR(IF(ForbDraft!A5520&lt;&gt;"",ROW(ForbDraft!A5520),""),"")</f>
        <v/>
      </c>
      <c r="C5505" s="230" t="str">
        <f>IFERROR(IF(ForbDraft!A5520&lt;&gt;"",ForbDraft!A5520,""),"")</f>
        <v/>
      </c>
      <c r="D5505" s="230" t="str">
        <f t="shared" si="85"/>
        <v/>
      </c>
      <c r="E5505" s="230" t="str">
        <f>IFERROR(IF(ForbDraft!L5520&lt;&gt;"",ABS(ForbDraft!L5520),""),"")</f>
        <v/>
      </c>
      <c r="F5505" s="230" t="str">
        <f>IFERROR(IF(ForbDraft!K5520&lt;&gt;"",ForbDraft!K5520,""),"")</f>
        <v/>
      </c>
    </row>
    <row r="5506" spans="2:6" x14ac:dyDescent="0.2">
      <c r="B5506" s="229" t="str">
        <f>IFERROR(IF(ForbDraft!A5521&lt;&gt;"",ROW(ForbDraft!A5521),""),"")</f>
        <v/>
      </c>
      <c r="C5506" s="230" t="str">
        <f>IFERROR(IF(ForbDraft!A5521&lt;&gt;"",ForbDraft!A5521,""),"")</f>
        <v/>
      </c>
      <c r="D5506" s="230" t="str">
        <f t="shared" si="85"/>
        <v/>
      </c>
      <c r="E5506" s="230" t="str">
        <f>IFERROR(IF(ForbDraft!L5521&lt;&gt;"",ABS(ForbDraft!L5521),""),"")</f>
        <v/>
      </c>
      <c r="F5506" s="230" t="str">
        <f>IFERROR(IF(ForbDraft!K5521&lt;&gt;"",ForbDraft!K5521,""),"")</f>
        <v/>
      </c>
    </row>
    <row r="5507" spans="2:6" x14ac:dyDescent="0.2">
      <c r="B5507" s="229" t="str">
        <f>IFERROR(IF(ForbDraft!A5522&lt;&gt;"",ROW(ForbDraft!A5522),""),"")</f>
        <v/>
      </c>
      <c r="C5507" s="230" t="str">
        <f>IFERROR(IF(ForbDraft!A5522&lt;&gt;"",ForbDraft!A5522,""),"")</f>
        <v/>
      </c>
      <c r="D5507" s="230" t="str">
        <f t="shared" ref="D5507:D5570" si="86">IF(F5507="pH לבדיקת גבול","pH",F5507)</f>
        <v/>
      </c>
      <c r="E5507" s="230" t="str">
        <f>IFERROR(IF(ForbDraft!L5522&lt;&gt;"",ABS(ForbDraft!L5522),""),"")</f>
        <v/>
      </c>
      <c r="F5507" s="230" t="str">
        <f>IFERROR(IF(ForbDraft!K5522&lt;&gt;"",ForbDraft!K5522,""),"")</f>
        <v/>
      </c>
    </row>
    <row r="5508" spans="2:6" x14ac:dyDescent="0.2">
      <c r="B5508" s="229" t="str">
        <f>IFERROR(IF(ForbDraft!A5523&lt;&gt;"",ROW(ForbDraft!A5523),""),"")</f>
        <v/>
      </c>
      <c r="C5508" s="230" t="str">
        <f>IFERROR(IF(ForbDraft!A5523&lt;&gt;"",ForbDraft!A5523,""),"")</f>
        <v/>
      </c>
      <c r="D5508" s="230" t="str">
        <f t="shared" si="86"/>
        <v/>
      </c>
      <c r="E5508" s="230" t="str">
        <f>IFERROR(IF(ForbDraft!L5523&lt;&gt;"",ABS(ForbDraft!L5523),""),"")</f>
        <v/>
      </c>
      <c r="F5508" s="230" t="str">
        <f>IFERROR(IF(ForbDraft!K5523&lt;&gt;"",ForbDraft!K5523,""),"")</f>
        <v/>
      </c>
    </row>
    <row r="5509" spans="2:6" x14ac:dyDescent="0.2">
      <c r="B5509" s="229" t="str">
        <f>IFERROR(IF(ForbDraft!A5524&lt;&gt;"",ROW(ForbDraft!A5524),""),"")</f>
        <v/>
      </c>
      <c r="C5509" s="230" t="str">
        <f>IFERROR(IF(ForbDraft!A5524&lt;&gt;"",ForbDraft!A5524,""),"")</f>
        <v/>
      </c>
      <c r="D5509" s="230" t="str">
        <f t="shared" si="86"/>
        <v/>
      </c>
      <c r="E5509" s="230" t="str">
        <f>IFERROR(IF(ForbDraft!L5524&lt;&gt;"",ABS(ForbDraft!L5524),""),"")</f>
        <v/>
      </c>
      <c r="F5509" s="230" t="str">
        <f>IFERROR(IF(ForbDraft!K5524&lt;&gt;"",ForbDraft!K5524,""),"")</f>
        <v/>
      </c>
    </row>
    <row r="5510" spans="2:6" x14ac:dyDescent="0.2">
      <c r="B5510" s="229" t="str">
        <f>IFERROR(IF(ForbDraft!A5525&lt;&gt;"",ROW(ForbDraft!A5525),""),"")</f>
        <v/>
      </c>
      <c r="C5510" s="230" t="str">
        <f>IFERROR(IF(ForbDraft!A5525&lt;&gt;"",ForbDraft!A5525,""),"")</f>
        <v/>
      </c>
      <c r="D5510" s="230" t="str">
        <f t="shared" si="86"/>
        <v/>
      </c>
      <c r="E5510" s="230" t="str">
        <f>IFERROR(IF(ForbDraft!L5525&lt;&gt;"",ABS(ForbDraft!L5525),""),"")</f>
        <v/>
      </c>
      <c r="F5510" s="230" t="str">
        <f>IFERROR(IF(ForbDraft!K5525&lt;&gt;"",ForbDraft!K5525,""),"")</f>
        <v/>
      </c>
    </row>
    <row r="5511" spans="2:6" x14ac:dyDescent="0.2">
      <c r="B5511" s="229" t="str">
        <f>IFERROR(IF(ForbDraft!A5526&lt;&gt;"",ROW(ForbDraft!A5526),""),"")</f>
        <v/>
      </c>
      <c r="C5511" s="230" t="str">
        <f>IFERROR(IF(ForbDraft!A5526&lt;&gt;"",ForbDraft!A5526,""),"")</f>
        <v/>
      </c>
      <c r="D5511" s="230" t="str">
        <f t="shared" si="86"/>
        <v/>
      </c>
      <c r="E5511" s="230" t="str">
        <f>IFERROR(IF(ForbDraft!L5526&lt;&gt;"",ABS(ForbDraft!L5526),""),"")</f>
        <v/>
      </c>
      <c r="F5511" s="230" t="str">
        <f>IFERROR(IF(ForbDraft!K5526&lt;&gt;"",ForbDraft!K5526,""),"")</f>
        <v/>
      </c>
    </row>
    <row r="5512" spans="2:6" x14ac:dyDescent="0.2">
      <c r="B5512" s="229" t="str">
        <f>IFERROR(IF(ForbDraft!A5527&lt;&gt;"",ROW(ForbDraft!A5527),""),"")</f>
        <v/>
      </c>
      <c r="C5512" s="230" t="str">
        <f>IFERROR(IF(ForbDraft!A5527&lt;&gt;"",ForbDraft!A5527,""),"")</f>
        <v/>
      </c>
      <c r="D5512" s="230" t="str">
        <f t="shared" si="86"/>
        <v/>
      </c>
      <c r="E5512" s="230" t="str">
        <f>IFERROR(IF(ForbDraft!L5527&lt;&gt;"",ABS(ForbDraft!L5527),""),"")</f>
        <v/>
      </c>
      <c r="F5512" s="230" t="str">
        <f>IFERROR(IF(ForbDraft!K5527&lt;&gt;"",ForbDraft!K5527,""),"")</f>
        <v/>
      </c>
    </row>
    <row r="5513" spans="2:6" x14ac:dyDescent="0.2">
      <c r="B5513" s="229" t="str">
        <f>IFERROR(IF(ForbDraft!A5528&lt;&gt;"",ROW(ForbDraft!A5528),""),"")</f>
        <v/>
      </c>
      <c r="C5513" s="230" t="str">
        <f>IFERROR(IF(ForbDraft!A5528&lt;&gt;"",ForbDraft!A5528,""),"")</f>
        <v/>
      </c>
      <c r="D5513" s="230" t="str">
        <f t="shared" si="86"/>
        <v/>
      </c>
      <c r="E5513" s="230" t="str">
        <f>IFERROR(IF(ForbDraft!L5528&lt;&gt;"",ABS(ForbDraft!L5528),""),"")</f>
        <v/>
      </c>
      <c r="F5513" s="230" t="str">
        <f>IFERROR(IF(ForbDraft!K5528&lt;&gt;"",ForbDraft!K5528,""),"")</f>
        <v/>
      </c>
    </row>
    <row r="5514" spans="2:6" x14ac:dyDescent="0.2">
      <c r="B5514" s="229" t="str">
        <f>IFERROR(IF(ForbDraft!A5529&lt;&gt;"",ROW(ForbDraft!A5529),""),"")</f>
        <v/>
      </c>
      <c r="C5514" s="230" t="str">
        <f>IFERROR(IF(ForbDraft!A5529&lt;&gt;"",ForbDraft!A5529,""),"")</f>
        <v/>
      </c>
      <c r="D5514" s="230" t="str">
        <f t="shared" si="86"/>
        <v/>
      </c>
      <c r="E5514" s="230" t="str">
        <f>IFERROR(IF(ForbDraft!L5529&lt;&gt;"",ABS(ForbDraft!L5529),""),"")</f>
        <v/>
      </c>
      <c r="F5514" s="230" t="str">
        <f>IFERROR(IF(ForbDraft!K5529&lt;&gt;"",ForbDraft!K5529,""),"")</f>
        <v/>
      </c>
    </row>
    <row r="5515" spans="2:6" x14ac:dyDescent="0.2">
      <c r="B5515" s="229" t="str">
        <f>IFERROR(IF(ForbDraft!A5530&lt;&gt;"",ROW(ForbDraft!A5530),""),"")</f>
        <v/>
      </c>
      <c r="C5515" s="230" t="str">
        <f>IFERROR(IF(ForbDraft!A5530&lt;&gt;"",ForbDraft!A5530,""),"")</f>
        <v/>
      </c>
      <c r="D5515" s="230" t="str">
        <f t="shared" si="86"/>
        <v/>
      </c>
      <c r="E5515" s="230" t="str">
        <f>IFERROR(IF(ForbDraft!L5530&lt;&gt;"",ABS(ForbDraft!L5530),""),"")</f>
        <v/>
      </c>
      <c r="F5515" s="230" t="str">
        <f>IFERROR(IF(ForbDraft!K5530&lt;&gt;"",ForbDraft!K5530,""),"")</f>
        <v/>
      </c>
    </row>
    <row r="5516" spans="2:6" x14ac:dyDescent="0.2">
      <c r="B5516" s="229" t="str">
        <f>IFERROR(IF(ForbDraft!A5531&lt;&gt;"",ROW(ForbDraft!A5531),""),"")</f>
        <v/>
      </c>
      <c r="C5516" s="230" t="str">
        <f>IFERROR(IF(ForbDraft!A5531&lt;&gt;"",ForbDraft!A5531,""),"")</f>
        <v/>
      </c>
      <c r="D5516" s="230" t="str">
        <f t="shared" si="86"/>
        <v/>
      </c>
      <c r="E5516" s="230" t="str">
        <f>IFERROR(IF(ForbDraft!L5531&lt;&gt;"",ABS(ForbDraft!L5531),""),"")</f>
        <v/>
      </c>
      <c r="F5516" s="230" t="str">
        <f>IFERROR(IF(ForbDraft!K5531&lt;&gt;"",ForbDraft!K5531,""),"")</f>
        <v/>
      </c>
    </row>
    <row r="5517" spans="2:6" x14ac:dyDescent="0.2">
      <c r="B5517" s="229" t="str">
        <f>IFERROR(IF(ForbDraft!A5532&lt;&gt;"",ROW(ForbDraft!A5532),""),"")</f>
        <v/>
      </c>
      <c r="C5517" s="230" t="str">
        <f>IFERROR(IF(ForbDraft!A5532&lt;&gt;"",ForbDraft!A5532,""),"")</f>
        <v/>
      </c>
      <c r="D5517" s="230" t="str">
        <f t="shared" si="86"/>
        <v/>
      </c>
      <c r="E5517" s="230" t="str">
        <f>IFERROR(IF(ForbDraft!L5532&lt;&gt;"",ABS(ForbDraft!L5532),""),"")</f>
        <v/>
      </c>
      <c r="F5517" s="230" t="str">
        <f>IFERROR(IF(ForbDraft!K5532&lt;&gt;"",ForbDraft!K5532,""),"")</f>
        <v/>
      </c>
    </row>
    <row r="5518" spans="2:6" x14ac:dyDescent="0.2">
      <c r="B5518" s="229" t="str">
        <f>IFERROR(IF(ForbDraft!A5533&lt;&gt;"",ROW(ForbDraft!A5533),""),"")</f>
        <v/>
      </c>
      <c r="C5518" s="230" t="str">
        <f>IFERROR(IF(ForbDraft!A5533&lt;&gt;"",ForbDraft!A5533,""),"")</f>
        <v/>
      </c>
      <c r="D5518" s="230" t="str">
        <f t="shared" si="86"/>
        <v/>
      </c>
      <c r="E5518" s="230" t="str">
        <f>IFERROR(IF(ForbDraft!L5533&lt;&gt;"",ABS(ForbDraft!L5533),""),"")</f>
        <v/>
      </c>
      <c r="F5518" s="230" t="str">
        <f>IFERROR(IF(ForbDraft!K5533&lt;&gt;"",ForbDraft!K5533,""),"")</f>
        <v/>
      </c>
    </row>
    <row r="5519" spans="2:6" x14ac:dyDescent="0.2">
      <c r="B5519" s="229" t="str">
        <f>IFERROR(IF(ForbDraft!A5534&lt;&gt;"",ROW(ForbDraft!A5534),""),"")</f>
        <v/>
      </c>
      <c r="C5519" s="230" t="str">
        <f>IFERROR(IF(ForbDraft!A5534&lt;&gt;"",ForbDraft!A5534,""),"")</f>
        <v/>
      </c>
      <c r="D5519" s="230" t="str">
        <f t="shared" si="86"/>
        <v/>
      </c>
      <c r="E5519" s="230" t="str">
        <f>IFERROR(IF(ForbDraft!L5534&lt;&gt;"",ABS(ForbDraft!L5534),""),"")</f>
        <v/>
      </c>
      <c r="F5519" s="230" t="str">
        <f>IFERROR(IF(ForbDraft!K5534&lt;&gt;"",ForbDraft!K5534,""),"")</f>
        <v/>
      </c>
    </row>
    <row r="5520" spans="2:6" x14ac:dyDescent="0.2">
      <c r="B5520" s="229" t="str">
        <f>IFERROR(IF(ForbDraft!A5535&lt;&gt;"",ROW(ForbDraft!A5535),""),"")</f>
        <v/>
      </c>
      <c r="C5520" s="230" t="str">
        <f>IFERROR(IF(ForbDraft!A5535&lt;&gt;"",ForbDraft!A5535,""),"")</f>
        <v/>
      </c>
      <c r="D5520" s="230" t="str">
        <f t="shared" si="86"/>
        <v/>
      </c>
      <c r="E5520" s="230" t="str">
        <f>IFERROR(IF(ForbDraft!L5535&lt;&gt;"",ABS(ForbDraft!L5535),""),"")</f>
        <v/>
      </c>
      <c r="F5520" s="230" t="str">
        <f>IFERROR(IF(ForbDraft!K5535&lt;&gt;"",ForbDraft!K5535,""),"")</f>
        <v/>
      </c>
    </row>
    <row r="5521" spans="2:6" x14ac:dyDescent="0.2">
      <c r="B5521" s="229" t="str">
        <f>IFERROR(IF(ForbDraft!A5536&lt;&gt;"",ROW(ForbDraft!A5536),""),"")</f>
        <v/>
      </c>
      <c r="C5521" s="230" t="str">
        <f>IFERROR(IF(ForbDraft!A5536&lt;&gt;"",ForbDraft!A5536,""),"")</f>
        <v/>
      </c>
      <c r="D5521" s="230" t="str">
        <f t="shared" si="86"/>
        <v/>
      </c>
      <c r="E5521" s="230" t="str">
        <f>IFERROR(IF(ForbDraft!L5536&lt;&gt;"",ABS(ForbDraft!L5536),""),"")</f>
        <v/>
      </c>
      <c r="F5521" s="230" t="str">
        <f>IFERROR(IF(ForbDraft!K5536&lt;&gt;"",ForbDraft!K5536,""),"")</f>
        <v/>
      </c>
    </row>
    <row r="5522" spans="2:6" x14ac:dyDescent="0.2">
      <c r="B5522" s="229" t="str">
        <f>IFERROR(IF(ForbDraft!A5537&lt;&gt;"",ROW(ForbDraft!A5537),""),"")</f>
        <v/>
      </c>
      <c r="C5522" s="230" t="str">
        <f>IFERROR(IF(ForbDraft!A5537&lt;&gt;"",ForbDraft!A5537,""),"")</f>
        <v/>
      </c>
      <c r="D5522" s="230" t="str">
        <f t="shared" si="86"/>
        <v/>
      </c>
      <c r="E5522" s="230" t="str">
        <f>IFERROR(IF(ForbDraft!L5537&lt;&gt;"",ABS(ForbDraft!L5537),""),"")</f>
        <v/>
      </c>
      <c r="F5522" s="230" t="str">
        <f>IFERROR(IF(ForbDraft!K5537&lt;&gt;"",ForbDraft!K5537,""),"")</f>
        <v/>
      </c>
    </row>
    <row r="5523" spans="2:6" x14ac:dyDescent="0.2">
      <c r="B5523" s="229" t="str">
        <f>IFERROR(IF(ForbDraft!A5538&lt;&gt;"",ROW(ForbDraft!A5538),""),"")</f>
        <v/>
      </c>
      <c r="C5523" s="230" t="str">
        <f>IFERROR(IF(ForbDraft!A5538&lt;&gt;"",ForbDraft!A5538,""),"")</f>
        <v/>
      </c>
      <c r="D5523" s="230" t="str">
        <f t="shared" si="86"/>
        <v/>
      </c>
      <c r="E5523" s="230" t="str">
        <f>IFERROR(IF(ForbDraft!L5538&lt;&gt;"",ABS(ForbDraft!L5538),""),"")</f>
        <v/>
      </c>
      <c r="F5523" s="230" t="str">
        <f>IFERROR(IF(ForbDraft!K5538&lt;&gt;"",ForbDraft!K5538,""),"")</f>
        <v/>
      </c>
    </row>
    <row r="5524" spans="2:6" x14ac:dyDescent="0.2">
      <c r="B5524" s="229" t="str">
        <f>IFERROR(IF(ForbDraft!A5539&lt;&gt;"",ROW(ForbDraft!A5539),""),"")</f>
        <v/>
      </c>
      <c r="C5524" s="230" t="str">
        <f>IFERROR(IF(ForbDraft!A5539&lt;&gt;"",ForbDraft!A5539,""),"")</f>
        <v/>
      </c>
      <c r="D5524" s="230" t="str">
        <f t="shared" si="86"/>
        <v/>
      </c>
      <c r="E5524" s="230" t="str">
        <f>IFERROR(IF(ForbDraft!L5539&lt;&gt;"",ABS(ForbDraft!L5539),""),"")</f>
        <v/>
      </c>
      <c r="F5524" s="230" t="str">
        <f>IFERROR(IF(ForbDraft!K5539&lt;&gt;"",ForbDraft!K5539,""),"")</f>
        <v/>
      </c>
    </row>
    <row r="5525" spans="2:6" x14ac:dyDescent="0.2">
      <c r="B5525" s="229" t="str">
        <f>IFERROR(IF(ForbDraft!A5540&lt;&gt;"",ROW(ForbDraft!A5540),""),"")</f>
        <v/>
      </c>
      <c r="C5525" s="230" t="str">
        <f>IFERROR(IF(ForbDraft!A5540&lt;&gt;"",ForbDraft!A5540,""),"")</f>
        <v/>
      </c>
      <c r="D5525" s="230" t="str">
        <f t="shared" si="86"/>
        <v/>
      </c>
      <c r="E5525" s="230" t="str">
        <f>IFERROR(IF(ForbDraft!L5540&lt;&gt;"",ABS(ForbDraft!L5540),""),"")</f>
        <v/>
      </c>
      <c r="F5525" s="230" t="str">
        <f>IFERROR(IF(ForbDraft!K5540&lt;&gt;"",ForbDraft!K5540,""),"")</f>
        <v/>
      </c>
    </row>
    <row r="5526" spans="2:6" x14ac:dyDescent="0.2">
      <c r="B5526" s="229" t="str">
        <f>IFERROR(IF(ForbDraft!A5541&lt;&gt;"",ROW(ForbDraft!A5541),""),"")</f>
        <v/>
      </c>
      <c r="C5526" s="230" t="str">
        <f>IFERROR(IF(ForbDraft!A5541&lt;&gt;"",ForbDraft!A5541,""),"")</f>
        <v/>
      </c>
      <c r="D5526" s="230" t="str">
        <f t="shared" si="86"/>
        <v/>
      </c>
      <c r="E5526" s="230" t="str">
        <f>IFERROR(IF(ForbDraft!L5541&lt;&gt;"",ABS(ForbDraft!L5541),""),"")</f>
        <v/>
      </c>
      <c r="F5526" s="230" t="str">
        <f>IFERROR(IF(ForbDraft!K5541&lt;&gt;"",ForbDraft!K5541,""),"")</f>
        <v/>
      </c>
    </row>
    <row r="5527" spans="2:6" x14ac:dyDescent="0.2">
      <c r="B5527" s="229" t="str">
        <f>IFERROR(IF(ForbDraft!A5542&lt;&gt;"",ROW(ForbDraft!A5542),""),"")</f>
        <v/>
      </c>
      <c r="C5527" s="230" t="str">
        <f>IFERROR(IF(ForbDraft!A5542&lt;&gt;"",ForbDraft!A5542,""),"")</f>
        <v/>
      </c>
      <c r="D5527" s="230" t="str">
        <f t="shared" si="86"/>
        <v/>
      </c>
      <c r="E5527" s="230" t="str">
        <f>IFERROR(IF(ForbDraft!L5542&lt;&gt;"",ABS(ForbDraft!L5542),""),"")</f>
        <v/>
      </c>
      <c r="F5527" s="230" t="str">
        <f>IFERROR(IF(ForbDraft!K5542&lt;&gt;"",ForbDraft!K5542,""),"")</f>
        <v/>
      </c>
    </row>
    <row r="5528" spans="2:6" x14ac:dyDescent="0.2">
      <c r="B5528" s="229" t="str">
        <f>IFERROR(IF(ForbDraft!A5543&lt;&gt;"",ROW(ForbDraft!A5543),""),"")</f>
        <v/>
      </c>
      <c r="C5528" s="230" t="str">
        <f>IFERROR(IF(ForbDraft!A5543&lt;&gt;"",ForbDraft!A5543,""),"")</f>
        <v/>
      </c>
      <c r="D5528" s="230" t="str">
        <f t="shared" si="86"/>
        <v/>
      </c>
      <c r="E5528" s="230" t="str">
        <f>IFERROR(IF(ForbDraft!L5543&lt;&gt;"",ABS(ForbDraft!L5543),""),"")</f>
        <v/>
      </c>
      <c r="F5528" s="230" t="str">
        <f>IFERROR(IF(ForbDraft!K5543&lt;&gt;"",ForbDraft!K5543,""),"")</f>
        <v/>
      </c>
    </row>
    <row r="5529" spans="2:6" x14ac:dyDescent="0.2">
      <c r="B5529" s="229" t="str">
        <f>IFERROR(IF(ForbDraft!A5544&lt;&gt;"",ROW(ForbDraft!A5544),""),"")</f>
        <v/>
      </c>
      <c r="C5529" s="230" t="str">
        <f>IFERROR(IF(ForbDraft!A5544&lt;&gt;"",ForbDraft!A5544,""),"")</f>
        <v/>
      </c>
      <c r="D5529" s="230" t="str">
        <f t="shared" si="86"/>
        <v/>
      </c>
      <c r="E5529" s="230" t="str">
        <f>IFERROR(IF(ForbDraft!L5544&lt;&gt;"",ABS(ForbDraft!L5544),""),"")</f>
        <v/>
      </c>
      <c r="F5529" s="230" t="str">
        <f>IFERROR(IF(ForbDraft!K5544&lt;&gt;"",ForbDraft!K5544,""),"")</f>
        <v/>
      </c>
    </row>
    <row r="5530" spans="2:6" x14ac:dyDescent="0.2">
      <c r="B5530" s="229" t="str">
        <f>IFERROR(IF(ForbDraft!A5545&lt;&gt;"",ROW(ForbDraft!A5545),""),"")</f>
        <v/>
      </c>
      <c r="C5530" s="230" t="str">
        <f>IFERROR(IF(ForbDraft!A5545&lt;&gt;"",ForbDraft!A5545,""),"")</f>
        <v/>
      </c>
      <c r="D5530" s="230" t="str">
        <f t="shared" si="86"/>
        <v/>
      </c>
      <c r="E5530" s="230" t="str">
        <f>IFERROR(IF(ForbDraft!L5545&lt;&gt;"",ABS(ForbDraft!L5545),""),"")</f>
        <v/>
      </c>
      <c r="F5530" s="230" t="str">
        <f>IFERROR(IF(ForbDraft!K5545&lt;&gt;"",ForbDraft!K5545,""),"")</f>
        <v/>
      </c>
    </row>
    <row r="5531" spans="2:6" x14ac:dyDescent="0.2">
      <c r="B5531" s="229" t="str">
        <f>IFERROR(IF(ForbDraft!A5546&lt;&gt;"",ROW(ForbDraft!A5546),""),"")</f>
        <v/>
      </c>
      <c r="C5531" s="230" t="str">
        <f>IFERROR(IF(ForbDraft!A5546&lt;&gt;"",ForbDraft!A5546,""),"")</f>
        <v/>
      </c>
      <c r="D5531" s="230" t="str">
        <f t="shared" si="86"/>
        <v/>
      </c>
      <c r="E5531" s="230" t="str">
        <f>IFERROR(IF(ForbDraft!L5546&lt;&gt;"",ABS(ForbDraft!L5546),""),"")</f>
        <v/>
      </c>
      <c r="F5531" s="230" t="str">
        <f>IFERROR(IF(ForbDraft!K5546&lt;&gt;"",ForbDraft!K5546,""),"")</f>
        <v/>
      </c>
    </row>
    <row r="5532" spans="2:6" x14ac:dyDescent="0.2">
      <c r="B5532" s="229" t="str">
        <f>IFERROR(IF(ForbDraft!A5547&lt;&gt;"",ROW(ForbDraft!A5547),""),"")</f>
        <v/>
      </c>
      <c r="C5532" s="230" t="str">
        <f>IFERROR(IF(ForbDraft!A5547&lt;&gt;"",ForbDraft!A5547,""),"")</f>
        <v/>
      </c>
      <c r="D5532" s="230" t="str">
        <f t="shared" si="86"/>
        <v/>
      </c>
      <c r="E5532" s="230" t="str">
        <f>IFERROR(IF(ForbDraft!L5547&lt;&gt;"",ABS(ForbDraft!L5547),""),"")</f>
        <v/>
      </c>
      <c r="F5532" s="230" t="str">
        <f>IFERROR(IF(ForbDraft!K5547&lt;&gt;"",ForbDraft!K5547,""),"")</f>
        <v/>
      </c>
    </row>
    <row r="5533" spans="2:6" x14ac:dyDescent="0.2">
      <c r="B5533" s="229" t="str">
        <f>IFERROR(IF(ForbDraft!A5548&lt;&gt;"",ROW(ForbDraft!A5548),""),"")</f>
        <v/>
      </c>
      <c r="C5533" s="230" t="str">
        <f>IFERROR(IF(ForbDraft!A5548&lt;&gt;"",ForbDraft!A5548,""),"")</f>
        <v/>
      </c>
      <c r="D5533" s="230" t="str">
        <f t="shared" si="86"/>
        <v/>
      </c>
      <c r="E5533" s="230" t="str">
        <f>IFERROR(IF(ForbDraft!L5548&lt;&gt;"",ABS(ForbDraft!L5548),""),"")</f>
        <v/>
      </c>
      <c r="F5533" s="230" t="str">
        <f>IFERROR(IF(ForbDraft!K5548&lt;&gt;"",ForbDraft!K5548,""),"")</f>
        <v/>
      </c>
    </row>
    <row r="5534" spans="2:6" x14ac:dyDescent="0.2">
      <c r="B5534" s="229" t="str">
        <f>IFERROR(IF(ForbDraft!A5549&lt;&gt;"",ROW(ForbDraft!A5549),""),"")</f>
        <v/>
      </c>
      <c r="C5534" s="230" t="str">
        <f>IFERROR(IF(ForbDraft!A5549&lt;&gt;"",ForbDraft!A5549,""),"")</f>
        <v/>
      </c>
      <c r="D5534" s="230" t="str">
        <f t="shared" si="86"/>
        <v/>
      </c>
      <c r="E5534" s="230" t="str">
        <f>IFERROR(IF(ForbDraft!L5549&lt;&gt;"",ABS(ForbDraft!L5549),""),"")</f>
        <v/>
      </c>
      <c r="F5534" s="230" t="str">
        <f>IFERROR(IF(ForbDraft!K5549&lt;&gt;"",ForbDraft!K5549,""),"")</f>
        <v/>
      </c>
    </row>
    <row r="5535" spans="2:6" x14ac:dyDescent="0.2">
      <c r="B5535" s="229" t="str">
        <f>IFERROR(IF(ForbDraft!A5550&lt;&gt;"",ROW(ForbDraft!A5550),""),"")</f>
        <v/>
      </c>
      <c r="C5535" s="230" t="str">
        <f>IFERROR(IF(ForbDraft!A5550&lt;&gt;"",ForbDraft!A5550,""),"")</f>
        <v/>
      </c>
      <c r="D5535" s="230" t="str">
        <f t="shared" si="86"/>
        <v/>
      </c>
      <c r="E5535" s="230" t="str">
        <f>IFERROR(IF(ForbDraft!L5550&lt;&gt;"",ABS(ForbDraft!L5550),""),"")</f>
        <v/>
      </c>
      <c r="F5535" s="230" t="str">
        <f>IFERROR(IF(ForbDraft!K5550&lt;&gt;"",ForbDraft!K5550,""),"")</f>
        <v/>
      </c>
    </row>
    <row r="5536" spans="2:6" x14ac:dyDescent="0.2">
      <c r="B5536" s="229" t="str">
        <f>IFERROR(IF(ForbDraft!A5551&lt;&gt;"",ROW(ForbDraft!A5551),""),"")</f>
        <v/>
      </c>
      <c r="C5536" s="230" t="str">
        <f>IFERROR(IF(ForbDraft!A5551&lt;&gt;"",ForbDraft!A5551,""),"")</f>
        <v/>
      </c>
      <c r="D5536" s="230" t="str">
        <f t="shared" si="86"/>
        <v/>
      </c>
      <c r="E5536" s="230" t="str">
        <f>IFERROR(IF(ForbDraft!L5551&lt;&gt;"",ABS(ForbDraft!L5551),""),"")</f>
        <v/>
      </c>
      <c r="F5536" s="230" t="str">
        <f>IFERROR(IF(ForbDraft!K5551&lt;&gt;"",ForbDraft!K5551,""),"")</f>
        <v/>
      </c>
    </row>
    <row r="5537" spans="2:6" x14ac:dyDescent="0.2">
      <c r="B5537" s="229" t="str">
        <f>IFERROR(IF(ForbDraft!A5552&lt;&gt;"",ROW(ForbDraft!A5552),""),"")</f>
        <v/>
      </c>
      <c r="C5537" s="230" t="str">
        <f>IFERROR(IF(ForbDraft!A5552&lt;&gt;"",ForbDraft!A5552,""),"")</f>
        <v/>
      </c>
      <c r="D5537" s="230" t="str">
        <f t="shared" si="86"/>
        <v/>
      </c>
      <c r="E5537" s="230" t="str">
        <f>IFERROR(IF(ForbDraft!L5552&lt;&gt;"",ABS(ForbDraft!L5552),""),"")</f>
        <v/>
      </c>
      <c r="F5537" s="230" t="str">
        <f>IFERROR(IF(ForbDraft!K5552&lt;&gt;"",ForbDraft!K5552,""),"")</f>
        <v/>
      </c>
    </row>
    <row r="5538" spans="2:6" x14ac:dyDescent="0.2">
      <c r="B5538" s="229" t="str">
        <f>IFERROR(IF(ForbDraft!A5553&lt;&gt;"",ROW(ForbDraft!A5553),""),"")</f>
        <v/>
      </c>
      <c r="C5538" s="230" t="str">
        <f>IFERROR(IF(ForbDraft!A5553&lt;&gt;"",ForbDraft!A5553,""),"")</f>
        <v/>
      </c>
      <c r="D5538" s="230" t="str">
        <f t="shared" si="86"/>
        <v/>
      </c>
      <c r="E5538" s="230" t="str">
        <f>IFERROR(IF(ForbDraft!L5553&lt;&gt;"",ABS(ForbDraft!L5553),""),"")</f>
        <v/>
      </c>
      <c r="F5538" s="230" t="str">
        <f>IFERROR(IF(ForbDraft!K5553&lt;&gt;"",ForbDraft!K5553,""),"")</f>
        <v/>
      </c>
    </row>
    <row r="5539" spans="2:6" x14ac:dyDescent="0.2">
      <c r="B5539" s="229" t="str">
        <f>IFERROR(IF(ForbDraft!A5554&lt;&gt;"",ROW(ForbDraft!A5554),""),"")</f>
        <v/>
      </c>
      <c r="C5539" s="230" t="str">
        <f>IFERROR(IF(ForbDraft!A5554&lt;&gt;"",ForbDraft!A5554,""),"")</f>
        <v/>
      </c>
      <c r="D5539" s="230" t="str">
        <f t="shared" si="86"/>
        <v/>
      </c>
      <c r="E5539" s="230" t="str">
        <f>IFERROR(IF(ForbDraft!L5554&lt;&gt;"",ABS(ForbDraft!L5554),""),"")</f>
        <v/>
      </c>
      <c r="F5539" s="230" t="str">
        <f>IFERROR(IF(ForbDraft!K5554&lt;&gt;"",ForbDraft!K5554,""),"")</f>
        <v/>
      </c>
    </row>
    <row r="5540" spans="2:6" x14ac:dyDescent="0.2">
      <c r="B5540" s="229" t="str">
        <f>IFERROR(IF(ForbDraft!A5555&lt;&gt;"",ROW(ForbDraft!A5555),""),"")</f>
        <v/>
      </c>
      <c r="C5540" s="230" t="str">
        <f>IFERROR(IF(ForbDraft!A5555&lt;&gt;"",ForbDraft!A5555,""),"")</f>
        <v/>
      </c>
      <c r="D5540" s="230" t="str">
        <f t="shared" si="86"/>
        <v/>
      </c>
      <c r="E5540" s="230" t="str">
        <f>IFERROR(IF(ForbDraft!L5555&lt;&gt;"",ABS(ForbDraft!L5555),""),"")</f>
        <v/>
      </c>
      <c r="F5540" s="230" t="str">
        <f>IFERROR(IF(ForbDraft!K5555&lt;&gt;"",ForbDraft!K5555,""),"")</f>
        <v/>
      </c>
    </row>
    <row r="5541" spans="2:6" x14ac:dyDescent="0.2">
      <c r="B5541" s="229" t="str">
        <f>IFERROR(IF(ForbDraft!A5556&lt;&gt;"",ROW(ForbDraft!A5556),""),"")</f>
        <v/>
      </c>
      <c r="C5541" s="230" t="str">
        <f>IFERROR(IF(ForbDraft!A5556&lt;&gt;"",ForbDraft!A5556,""),"")</f>
        <v/>
      </c>
      <c r="D5541" s="230" t="str">
        <f t="shared" si="86"/>
        <v/>
      </c>
      <c r="E5541" s="230" t="str">
        <f>IFERROR(IF(ForbDraft!L5556&lt;&gt;"",ABS(ForbDraft!L5556),""),"")</f>
        <v/>
      </c>
      <c r="F5541" s="230" t="str">
        <f>IFERROR(IF(ForbDraft!K5556&lt;&gt;"",ForbDraft!K5556,""),"")</f>
        <v/>
      </c>
    </row>
    <row r="5542" spans="2:6" x14ac:dyDescent="0.2">
      <c r="B5542" s="229" t="str">
        <f>IFERROR(IF(ForbDraft!A5557&lt;&gt;"",ROW(ForbDraft!A5557),""),"")</f>
        <v/>
      </c>
      <c r="C5542" s="230" t="str">
        <f>IFERROR(IF(ForbDraft!A5557&lt;&gt;"",ForbDraft!A5557,""),"")</f>
        <v/>
      </c>
      <c r="D5542" s="230" t="str">
        <f t="shared" si="86"/>
        <v/>
      </c>
      <c r="E5542" s="230" t="str">
        <f>IFERROR(IF(ForbDraft!L5557&lt;&gt;"",ABS(ForbDraft!L5557),""),"")</f>
        <v/>
      </c>
      <c r="F5542" s="230" t="str">
        <f>IFERROR(IF(ForbDraft!K5557&lt;&gt;"",ForbDraft!K5557,""),"")</f>
        <v/>
      </c>
    </row>
    <row r="5543" spans="2:6" x14ac:dyDescent="0.2">
      <c r="B5543" s="229" t="str">
        <f>IFERROR(IF(ForbDraft!A5558&lt;&gt;"",ROW(ForbDraft!A5558),""),"")</f>
        <v/>
      </c>
      <c r="C5543" s="230" t="str">
        <f>IFERROR(IF(ForbDraft!A5558&lt;&gt;"",ForbDraft!A5558,""),"")</f>
        <v/>
      </c>
      <c r="D5543" s="230" t="str">
        <f t="shared" si="86"/>
        <v/>
      </c>
      <c r="E5543" s="230" t="str">
        <f>IFERROR(IF(ForbDraft!L5558&lt;&gt;"",ABS(ForbDraft!L5558),""),"")</f>
        <v/>
      </c>
      <c r="F5543" s="230" t="str">
        <f>IFERROR(IF(ForbDraft!K5558&lt;&gt;"",ForbDraft!K5558,""),"")</f>
        <v/>
      </c>
    </row>
    <row r="5544" spans="2:6" x14ac:dyDescent="0.2">
      <c r="B5544" s="229" t="str">
        <f>IFERROR(IF(ForbDraft!A5559&lt;&gt;"",ROW(ForbDraft!A5559),""),"")</f>
        <v/>
      </c>
      <c r="C5544" s="230" t="str">
        <f>IFERROR(IF(ForbDraft!A5559&lt;&gt;"",ForbDraft!A5559,""),"")</f>
        <v/>
      </c>
      <c r="D5544" s="230" t="str">
        <f t="shared" si="86"/>
        <v/>
      </c>
      <c r="E5544" s="230" t="str">
        <f>IFERROR(IF(ForbDraft!L5559&lt;&gt;"",ABS(ForbDraft!L5559),""),"")</f>
        <v/>
      </c>
      <c r="F5544" s="230" t="str">
        <f>IFERROR(IF(ForbDraft!K5559&lt;&gt;"",ForbDraft!K5559,""),"")</f>
        <v/>
      </c>
    </row>
    <row r="5545" spans="2:6" x14ac:dyDescent="0.2">
      <c r="B5545" s="229" t="str">
        <f>IFERROR(IF(ForbDraft!A5560&lt;&gt;"",ROW(ForbDraft!A5560),""),"")</f>
        <v/>
      </c>
      <c r="C5545" s="230" t="str">
        <f>IFERROR(IF(ForbDraft!A5560&lt;&gt;"",ForbDraft!A5560,""),"")</f>
        <v/>
      </c>
      <c r="D5545" s="230" t="str">
        <f t="shared" si="86"/>
        <v/>
      </c>
      <c r="E5545" s="230" t="str">
        <f>IFERROR(IF(ForbDraft!L5560&lt;&gt;"",ABS(ForbDraft!L5560),""),"")</f>
        <v/>
      </c>
      <c r="F5545" s="230" t="str">
        <f>IFERROR(IF(ForbDraft!K5560&lt;&gt;"",ForbDraft!K5560,""),"")</f>
        <v/>
      </c>
    </row>
    <row r="5546" spans="2:6" x14ac:dyDescent="0.2">
      <c r="B5546" s="229" t="str">
        <f>IFERROR(IF(ForbDraft!A5561&lt;&gt;"",ROW(ForbDraft!A5561),""),"")</f>
        <v/>
      </c>
      <c r="C5546" s="230" t="str">
        <f>IFERROR(IF(ForbDraft!A5561&lt;&gt;"",ForbDraft!A5561,""),"")</f>
        <v/>
      </c>
      <c r="D5546" s="230" t="str">
        <f t="shared" si="86"/>
        <v/>
      </c>
      <c r="E5546" s="230" t="str">
        <f>IFERROR(IF(ForbDraft!L5561&lt;&gt;"",ABS(ForbDraft!L5561),""),"")</f>
        <v/>
      </c>
      <c r="F5546" s="230" t="str">
        <f>IFERROR(IF(ForbDraft!K5561&lt;&gt;"",ForbDraft!K5561,""),"")</f>
        <v/>
      </c>
    </row>
    <row r="5547" spans="2:6" x14ac:dyDescent="0.2">
      <c r="B5547" s="229" t="str">
        <f>IFERROR(IF(ForbDraft!A5562&lt;&gt;"",ROW(ForbDraft!A5562),""),"")</f>
        <v/>
      </c>
      <c r="C5547" s="230" t="str">
        <f>IFERROR(IF(ForbDraft!A5562&lt;&gt;"",ForbDraft!A5562,""),"")</f>
        <v/>
      </c>
      <c r="D5547" s="230" t="str">
        <f t="shared" si="86"/>
        <v/>
      </c>
      <c r="E5547" s="230" t="str">
        <f>IFERROR(IF(ForbDraft!L5562&lt;&gt;"",ABS(ForbDraft!L5562),""),"")</f>
        <v/>
      </c>
      <c r="F5547" s="230" t="str">
        <f>IFERROR(IF(ForbDraft!K5562&lt;&gt;"",ForbDraft!K5562,""),"")</f>
        <v/>
      </c>
    </row>
    <row r="5548" spans="2:6" x14ac:dyDescent="0.2">
      <c r="B5548" s="229" t="str">
        <f>IFERROR(IF(ForbDraft!A5563&lt;&gt;"",ROW(ForbDraft!A5563),""),"")</f>
        <v/>
      </c>
      <c r="C5548" s="230" t="str">
        <f>IFERROR(IF(ForbDraft!A5563&lt;&gt;"",ForbDraft!A5563,""),"")</f>
        <v/>
      </c>
      <c r="D5548" s="230" t="str">
        <f t="shared" si="86"/>
        <v/>
      </c>
      <c r="E5548" s="230" t="str">
        <f>IFERROR(IF(ForbDraft!L5563&lt;&gt;"",ABS(ForbDraft!L5563),""),"")</f>
        <v/>
      </c>
      <c r="F5548" s="230" t="str">
        <f>IFERROR(IF(ForbDraft!K5563&lt;&gt;"",ForbDraft!K5563,""),"")</f>
        <v/>
      </c>
    </row>
    <row r="5549" spans="2:6" x14ac:dyDescent="0.2">
      <c r="B5549" s="229" t="str">
        <f>IFERROR(IF(ForbDraft!A5564&lt;&gt;"",ROW(ForbDraft!A5564),""),"")</f>
        <v/>
      </c>
      <c r="C5549" s="230" t="str">
        <f>IFERROR(IF(ForbDraft!A5564&lt;&gt;"",ForbDraft!A5564,""),"")</f>
        <v/>
      </c>
      <c r="D5549" s="230" t="str">
        <f t="shared" si="86"/>
        <v/>
      </c>
      <c r="E5549" s="230" t="str">
        <f>IFERROR(IF(ForbDraft!L5564&lt;&gt;"",ABS(ForbDraft!L5564),""),"")</f>
        <v/>
      </c>
      <c r="F5549" s="230" t="str">
        <f>IFERROR(IF(ForbDraft!K5564&lt;&gt;"",ForbDraft!K5564,""),"")</f>
        <v/>
      </c>
    </row>
    <row r="5550" spans="2:6" x14ac:dyDescent="0.2">
      <c r="B5550" s="229" t="str">
        <f>IFERROR(IF(ForbDraft!A5565&lt;&gt;"",ROW(ForbDraft!A5565),""),"")</f>
        <v/>
      </c>
      <c r="C5550" s="230" t="str">
        <f>IFERROR(IF(ForbDraft!A5565&lt;&gt;"",ForbDraft!A5565,""),"")</f>
        <v/>
      </c>
      <c r="D5550" s="230" t="str">
        <f t="shared" si="86"/>
        <v/>
      </c>
      <c r="E5550" s="230" t="str">
        <f>IFERROR(IF(ForbDraft!L5565&lt;&gt;"",ABS(ForbDraft!L5565),""),"")</f>
        <v/>
      </c>
      <c r="F5550" s="230" t="str">
        <f>IFERROR(IF(ForbDraft!K5565&lt;&gt;"",ForbDraft!K5565,""),"")</f>
        <v/>
      </c>
    </row>
    <row r="5551" spans="2:6" x14ac:dyDescent="0.2">
      <c r="B5551" s="229" t="str">
        <f>IFERROR(IF(ForbDraft!A5566&lt;&gt;"",ROW(ForbDraft!A5566),""),"")</f>
        <v/>
      </c>
      <c r="C5551" s="230" t="str">
        <f>IFERROR(IF(ForbDraft!A5566&lt;&gt;"",ForbDraft!A5566,""),"")</f>
        <v/>
      </c>
      <c r="D5551" s="230" t="str">
        <f t="shared" si="86"/>
        <v/>
      </c>
      <c r="E5551" s="230" t="str">
        <f>IFERROR(IF(ForbDraft!L5566&lt;&gt;"",ABS(ForbDraft!L5566),""),"")</f>
        <v/>
      </c>
      <c r="F5551" s="230" t="str">
        <f>IFERROR(IF(ForbDraft!K5566&lt;&gt;"",ForbDraft!K5566,""),"")</f>
        <v/>
      </c>
    </row>
    <row r="5552" spans="2:6" x14ac:dyDescent="0.2">
      <c r="B5552" s="229" t="str">
        <f>IFERROR(IF(ForbDraft!A5567&lt;&gt;"",ROW(ForbDraft!A5567),""),"")</f>
        <v/>
      </c>
      <c r="C5552" s="230" t="str">
        <f>IFERROR(IF(ForbDraft!A5567&lt;&gt;"",ForbDraft!A5567,""),"")</f>
        <v/>
      </c>
      <c r="D5552" s="230" t="str">
        <f t="shared" si="86"/>
        <v/>
      </c>
      <c r="E5552" s="230" t="str">
        <f>IFERROR(IF(ForbDraft!L5567&lt;&gt;"",ABS(ForbDraft!L5567),""),"")</f>
        <v/>
      </c>
      <c r="F5552" s="230" t="str">
        <f>IFERROR(IF(ForbDraft!K5567&lt;&gt;"",ForbDraft!K5567,""),"")</f>
        <v/>
      </c>
    </row>
    <row r="5553" spans="2:6" x14ac:dyDescent="0.2">
      <c r="B5553" s="229" t="str">
        <f>IFERROR(IF(ForbDraft!A5568&lt;&gt;"",ROW(ForbDraft!A5568),""),"")</f>
        <v/>
      </c>
      <c r="C5553" s="230" t="str">
        <f>IFERROR(IF(ForbDraft!A5568&lt;&gt;"",ForbDraft!A5568,""),"")</f>
        <v/>
      </c>
      <c r="D5553" s="230" t="str">
        <f t="shared" si="86"/>
        <v/>
      </c>
      <c r="E5553" s="230" t="str">
        <f>IFERROR(IF(ForbDraft!L5568&lt;&gt;"",ABS(ForbDraft!L5568),""),"")</f>
        <v/>
      </c>
      <c r="F5553" s="230" t="str">
        <f>IFERROR(IF(ForbDraft!K5568&lt;&gt;"",ForbDraft!K5568,""),"")</f>
        <v/>
      </c>
    </row>
    <row r="5554" spans="2:6" x14ac:dyDescent="0.2">
      <c r="B5554" s="229" t="str">
        <f>IFERROR(IF(ForbDraft!A5569&lt;&gt;"",ROW(ForbDraft!A5569),""),"")</f>
        <v/>
      </c>
      <c r="C5554" s="230" t="str">
        <f>IFERROR(IF(ForbDraft!A5569&lt;&gt;"",ForbDraft!A5569,""),"")</f>
        <v/>
      </c>
      <c r="D5554" s="230" t="str">
        <f t="shared" si="86"/>
        <v/>
      </c>
      <c r="E5554" s="230" t="str">
        <f>IFERROR(IF(ForbDraft!L5569&lt;&gt;"",ABS(ForbDraft!L5569),""),"")</f>
        <v/>
      </c>
      <c r="F5554" s="230" t="str">
        <f>IFERROR(IF(ForbDraft!K5569&lt;&gt;"",ForbDraft!K5569,""),"")</f>
        <v/>
      </c>
    </row>
    <row r="5555" spans="2:6" x14ac:dyDescent="0.2">
      <c r="B5555" s="229" t="str">
        <f>IFERROR(IF(ForbDraft!A5570&lt;&gt;"",ROW(ForbDraft!A5570),""),"")</f>
        <v/>
      </c>
      <c r="C5555" s="230" t="str">
        <f>IFERROR(IF(ForbDraft!A5570&lt;&gt;"",ForbDraft!A5570,""),"")</f>
        <v/>
      </c>
      <c r="D5555" s="230" t="str">
        <f t="shared" si="86"/>
        <v/>
      </c>
      <c r="E5555" s="230" t="str">
        <f>IFERROR(IF(ForbDraft!L5570&lt;&gt;"",ABS(ForbDraft!L5570),""),"")</f>
        <v/>
      </c>
      <c r="F5555" s="230" t="str">
        <f>IFERROR(IF(ForbDraft!K5570&lt;&gt;"",ForbDraft!K5570,""),"")</f>
        <v/>
      </c>
    </row>
    <row r="5556" spans="2:6" x14ac:dyDescent="0.2">
      <c r="B5556" s="229" t="str">
        <f>IFERROR(IF(ForbDraft!A5571&lt;&gt;"",ROW(ForbDraft!A5571),""),"")</f>
        <v/>
      </c>
      <c r="C5556" s="230" t="str">
        <f>IFERROR(IF(ForbDraft!A5571&lt;&gt;"",ForbDraft!A5571,""),"")</f>
        <v/>
      </c>
      <c r="D5556" s="230" t="str">
        <f t="shared" si="86"/>
        <v/>
      </c>
      <c r="E5556" s="230" t="str">
        <f>IFERROR(IF(ForbDraft!L5571&lt;&gt;"",ABS(ForbDraft!L5571),""),"")</f>
        <v/>
      </c>
      <c r="F5556" s="230" t="str">
        <f>IFERROR(IF(ForbDraft!K5571&lt;&gt;"",ForbDraft!K5571,""),"")</f>
        <v/>
      </c>
    </row>
    <row r="5557" spans="2:6" x14ac:dyDescent="0.2">
      <c r="B5557" s="229" t="str">
        <f>IFERROR(IF(ForbDraft!A5572&lt;&gt;"",ROW(ForbDraft!A5572),""),"")</f>
        <v/>
      </c>
      <c r="C5557" s="230" t="str">
        <f>IFERROR(IF(ForbDraft!A5572&lt;&gt;"",ForbDraft!A5572,""),"")</f>
        <v/>
      </c>
      <c r="D5557" s="230" t="str">
        <f t="shared" si="86"/>
        <v/>
      </c>
      <c r="E5557" s="230" t="str">
        <f>IFERROR(IF(ForbDraft!L5572&lt;&gt;"",ABS(ForbDraft!L5572),""),"")</f>
        <v/>
      </c>
      <c r="F5557" s="230" t="str">
        <f>IFERROR(IF(ForbDraft!K5572&lt;&gt;"",ForbDraft!K5572,""),"")</f>
        <v/>
      </c>
    </row>
    <row r="5558" spans="2:6" x14ac:dyDescent="0.2">
      <c r="B5558" s="229" t="str">
        <f>IFERROR(IF(ForbDraft!A5573&lt;&gt;"",ROW(ForbDraft!A5573),""),"")</f>
        <v/>
      </c>
      <c r="C5558" s="230" t="str">
        <f>IFERROR(IF(ForbDraft!A5573&lt;&gt;"",ForbDraft!A5573,""),"")</f>
        <v/>
      </c>
      <c r="D5558" s="230" t="str">
        <f t="shared" si="86"/>
        <v/>
      </c>
      <c r="E5558" s="230" t="str">
        <f>IFERROR(IF(ForbDraft!L5573&lt;&gt;"",ABS(ForbDraft!L5573),""),"")</f>
        <v/>
      </c>
      <c r="F5558" s="230" t="str">
        <f>IFERROR(IF(ForbDraft!K5573&lt;&gt;"",ForbDraft!K5573,""),"")</f>
        <v/>
      </c>
    </row>
    <row r="5559" spans="2:6" x14ac:dyDescent="0.2">
      <c r="B5559" s="229" t="str">
        <f>IFERROR(IF(ForbDraft!A5574&lt;&gt;"",ROW(ForbDraft!A5574),""),"")</f>
        <v/>
      </c>
      <c r="C5559" s="230" t="str">
        <f>IFERROR(IF(ForbDraft!A5574&lt;&gt;"",ForbDraft!A5574,""),"")</f>
        <v/>
      </c>
      <c r="D5559" s="230" t="str">
        <f t="shared" si="86"/>
        <v/>
      </c>
      <c r="E5559" s="230" t="str">
        <f>IFERROR(IF(ForbDraft!L5574&lt;&gt;"",ABS(ForbDraft!L5574),""),"")</f>
        <v/>
      </c>
      <c r="F5559" s="230" t="str">
        <f>IFERROR(IF(ForbDraft!K5574&lt;&gt;"",ForbDraft!K5574,""),"")</f>
        <v/>
      </c>
    </row>
    <row r="5560" spans="2:6" x14ac:dyDescent="0.2">
      <c r="B5560" s="229" t="str">
        <f>IFERROR(IF(ForbDraft!A5575&lt;&gt;"",ROW(ForbDraft!A5575),""),"")</f>
        <v/>
      </c>
      <c r="C5560" s="230" t="str">
        <f>IFERROR(IF(ForbDraft!A5575&lt;&gt;"",ForbDraft!A5575,""),"")</f>
        <v/>
      </c>
      <c r="D5560" s="230" t="str">
        <f t="shared" si="86"/>
        <v/>
      </c>
      <c r="E5560" s="230" t="str">
        <f>IFERROR(IF(ForbDraft!L5575&lt;&gt;"",ABS(ForbDraft!L5575),""),"")</f>
        <v/>
      </c>
      <c r="F5560" s="230" t="str">
        <f>IFERROR(IF(ForbDraft!K5575&lt;&gt;"",ForbDraft!K5575,""),"")</f>
        <v/>
      </c>
    </row>
    <row r="5561" spans="2:6" x14ac:dyDescent="0.2">
      <c r="B5561" s="229" t="str">
        <f>IFERROR(IF(ForbDraft!A5576&lt;&gt;"",ROW(ForbDraft!A5576),""),"")</f>
        <v/>
      </c>
      <c r="C5561" s="230" t="str">
        <f>IFERROR(IF(ForbDraft!A5576&lt;&gt;"",ForbDraft!A5576,""),"")</f>
        <v/>
      </c>
      <c r="D5561" s="230" t="str">
        <f t="shared" si="86"/>
        <v/>
      </c>
      <c r="E5561" s="230" t="str">
        <f>IFERROR(IF(ForbDraft!L5576&lt;&gt;"",ABS(ForbDraft!L5576),""),"")</f>
        <v/>
      </c>
      <c r="F5561" s="230" t="str">
        <f>IFERROR(IF(ForbDraft!K5576&lt;&gt;"",ForbDraft!K5576,""),"")</f>
        <v/>
      </c>
    </row>
    <row r="5562" spans="2:6" x14ac:dyDescent="0.2">
      <c r="B5562" s="229" t="str">
        <f>IFERROR(IF(ForbDraft!A5577&lt;&gt;"",ROW(ForbDraft!A5577),""),"")</f>
        <v/>
      </c>
      <c r="C5562" s="230" t="str">
        <f>IFERROR(IF(ForbDraft!A5577&lt;&gt;"",ForbDraft!A5577,""),"")</f>
        <v/>
      </c>
      <c r="D5562" s="230" t="str">
        <f t="shared" si="86"/>
        <v/>
      </c>
      <c r="E5562" s="230" t="str">
        <f>IFERROR(IF(ForbDraft!L5577&lt;&gt;"",ABS(ForbDraft!L5577),""),"")</f>
        <v/>
      </c>
      <c r="F5562" s="230" t="str">
        <f>IFERROR(IF(ForbDraft!K5577&lt;&gt;"",ForbDraft!K5577,""),"")</f>
        <v/>
      </c>
    </row>
    <row r="5563" spans="2:6" x14ac:dyDescent="0.2">
      <c r="B5563" s="229" t="str">
        <f>IFERROR(IF(ForbDraft!A5578&lt;&gt;"",ROW(ForbDraft!A5578),""),"")</f>
        <v/>
      </c>
      <c r="C5563" s="230" t="str">
        <f>IFERROR(IF(ForbDraft!A5578&lt;&gt;"",ForbDraft!A5578,""),"")</f>
        <v/>
      </c>
      <c r="D5563" s="230" t="str">
        <f t="shared" si="86"/>
        <v/>
      </c>
      <c r="E5563" s="230" t="str">
        <f>IFERROR(IF(ForbDraft!L5578&lt;&gt;"",ABS(ForbDraft!L5578),""),"")</f>
        <v/>
      </c>
      <c r="F5563" s="230" t="str">
        <f>IFERROR(IF(ForbDraft!K5578&lt;&gt;"",ForbDraft!K5578,""),"")</f>
        <v/>
      </c>
    </row>
    <row r="5564" spans="2:6" x14ac:dyDescent="0.2">
      <c r="B5564" s="229" t="str">
        <f>IFERROR(IF(ForbDraft!A5579&lt;&gt;"",ROW(ForbDraft!A5579),""),"")</f>
        <v/>
      </c>
      <c r="C5564" s="230" t="str">
        <f>IFERROR(IF(ForbDraft!A5579&lt;&gt;"",ForbDraft!A5579,""),"")</f>
        <v/>
      </c>
      <c r="D5564" s="230" t="str">
        <f t="shared" si="86"/>
        <v/>
      </c>
      <c r="E5564" s="230" t="str">
        <f>IFERROR(IF(ForbDraft!L5579&lt;&gt;"",ABS(ForbDraft!L5579),""),"")</f>
        <v/>
      </c>
      <c r="F5564" s="230" t="str">
        <f>IFERROR(IF(ForbDraft!K5579&lt;&gt;"",ForbDraft!K5579,""),"")</f>
        <v/>
      </c>
    </row>
    <row r="5565" spans="2:6" x14ac:dyDescent="0.2">
      <c r="B5565" s="229" t="str">
        <f>IFERROR(IF(ForbDraft!A5580&lt;&gt;"",ROW(ForbDraft!A5580),""),"")</f>
        <v/>
      </c>
      <c r="C5565" s="230" t="str">
        <f>IFERROR(IF(ForbDraft!A5580&lt;&gt;"",ForbDraft!A5580,""),"")</f>
        <v/>
      </c>
      <c r="D5565" s="230" t="str">
        <f t="shared" si="86"/>
        <v/>
      </c>
      <c r="E5565" s="230" t="str">
        <f>IFERROR(IF(ForbDraft!L5580&lt;&gt;"",ABS(ForbDraft!L5580),""),"")</f>
        <v/>
      </c>
      <c r="F5565" s="230" t="str">
        <f>IFERROR(IF(ForbDraft!K5580&lt;&gt;"",ForbDraft!K5580,""),"")</f>
        <v/>
      </c>
    </row>
    <row r="5566" spans="2:6" x14ac:dyDescent="0.2">
      <c r="B5566" s="229" t="str">
        <f>IFERROR(IF(ForbDraft!A5581&lt;&gt;"",ROW(ForbDraft!A5581),""),"")</f>
        <v/>
      </c>
      <c r="C5566" s="230" t="str">
        <f>IFERROR(IF(ForbDraft!A5581&lt;&gt;"",ForbDraft!A5581,""),"")</f>
        <v/>
      </c>
      <c r="D5566" s="230" t="str">
        <f t="shared" si="86"/>
        <v/>
      </c>
      <c r="E5566" s="230" t="str">
        <f>IFERROR(IF(ForbDraft!L5581&lt;&gt;"",ABS(ForbDraft!L5581),""),"")</f>
        <v/>
      </c>
      <c r="F5566" s="230" t="str">
        <f>IFERROR(IF(ForbDraft!K5581&lt;&gt;"",ForbDraft!K5581,""),"")</f>
        <v/>
      </c>
    </row>
    <row r="5567" spans="2:6" x14ac:dyDescent="0.2">
      <c r="B5567" s="229" t="str">
        <f>IFERROR(IF(ForbDraft!A5582&lt;&gt;"",ROW(ForbDraft!A5582),""),"")</f>
        <v/>
      </c>
      <c r="C5567" s="230" t="str">
        <f>IFERROR(IF(ForbDraft!A5582&lt;&gt;"",ForbDraft!A5582,""),"")</f>
        <v/>
      </c>
      <c r="D5567" s="230" t="str">
        <f t="shared" si="86"/>
        <v/>
      </c>
      <c r="E5567" s="230" t="str">
        <f>IFERROR(IF(ForbDraft!L5582&lt;&gt;"",ABS(ForbDraft!L5582),""),"")</f>
        <v/>
      </c>
      <c r="F5567" s="230" t="str">
        <f>IFERROR(IF(ForbDraft!K5582&lt;&gt;"",ForbDraft!K5582,""),"")</f>
        <v/>
      </c>
    </row>
    <row r="5568" spans="2:6" x14ac:dyDescent="0.2">
      <c r="B5568" s="229" t="str">
        <f>IFERROR(IF(ForbDraft!A5583&lt;&gt;"",ROW(ForbDraft!A5583),""),"")</f>
        <v/>
      </c>
      <c r="C5568" s="230" t="str">
        <f>IFERROR(IF(ForbDraft!A5583&lt;&gt;"",ForbDraft!A5583,""),"")</f>
        <v/>
      </c>
      <c r="D5568" s="230" t="str">
        <f t="shared" si="86"/>
        <v/>
      </c>
      <c r="E5568" s="230" t="str">
        <f>IFERROR(IF(ForbDraft!L5583&lt;&gt;"",ABS(ForbDraft!L5583),""),"")</f>
        <v/>
      </c>
      <c r="F5568" s="230" t="str">
        <f>IFERROR(IF(ForbDraft!K5583&lt;&gt;"",ForbDraft!K5583,""),"")</f>
        <v/>
      </c>
    </row>
    <row r="5569" spans="2:6" x14ac:dyDescent="0.2">
      <c r="B5569" s="229" t="str">
        <f>IFERROR(IF(ForbDraft!A5584&lt;&gt;"",ROW(ForbDraft!A5584),""),"")</f>
        <v/>
      </c>
      <c r="C5569" s="230" t="str">
        <f>IFERROR(IF(ForbDraft!A5584&lt;&gt;"",ForbDraft!A5584,""),"")</f>
        <v/>
      </c>
      <c r="D5569" s="230" t="str">
        <f t="shared" si="86"/>
        <v/>
      </c>
      <c r="E5569" s="230" t="str">
        <f>IFERROR(IF(ForbDraft!L5584&lt;&gt;"",ABS(ForbDraft!L5584),""),"")</f>
        <v/>
      </c>
      <c r="F5569" s="230" t="str">
        <f>IFERROR(IF(ForbDraft!K5584&lt;&gt;"",ForbDraft!K5584,""),"")</f>
        <v/>
      </c>
    </row>
    <row r="5570" spans="2:6" x14ac:dyDescent="0.2">
      <c r="B5570" s="229" t="str">
        <f>IFERROR(IF(ForbDraft!A5585&lt;&gt;"",ROW(ForbDraft!A5585),""),"")</f>
        <v/>
      </c>
      <c r="C5570" s="230" t="str">
        <f>IFERROR(IF(ForbDraft!A5585&lt;&gt;"",ForbDraft!A5585,""),"")</f>
        <v/>
      </c>
      <c r="D5570" s="230" t="str">
        <f t="shared" si="86"/>
        <v/>
      </c>
      <c r="E5570" s="230" t="str">
        <f>IFERROR(IF(ForbDraft!L5585&lt;&gt;"",ABS(ForbDraft!L5585),""),"")</f>
        <v/>
      </c>
      <c r="F5570" s="230" t="str">
        <f>IFERROR(IF(ForbDraft!K5585&lt;&gt;"",ForbDraft!K5585,""),"")</f>
        <v/>
      </c>
    </row>
    <row r="5571" spans="2:6" x14ac:dyDescent="0.2">
      <c r="B5571" s="229" t="str">
        <f>IFERROR(IF(ForbDraft!A5586&lt;&gt;"",ROW(ForbDraft!A5586),""),"")</f>
        <v/>
      </c>
      <c r="C5571" s="230" t="str">
        <f>IFERROR(IF(ForbDraft!A5586&lt;&gt;"",ForbDraft!A5586,""),"")</f>
        <v/>
      </c>
      <c r="D5571" s="230" t="str">
        <f t="shared" ref="D5571:D5634" si="87">IF(F5571="pH לבדיקת גבול","pH",F5571)</f>
        <v/>
      </c>
      <c r="E5571" s="230" t="str">
        <f>IFERROR(IF(ForbDraft!L5586&lt;&gt;"",ABS(ForbDraft!L5586),""),"")</f>
        <v/>
      </c>
      <c r="F5571" s="230" t="str">
        <f>IFERROR(IF(ForbDraft!K5586&lt;&gt;"",ForbDraft!K5586,""),"")</f>
        <v/>
      </c>
    </row>
    <row r="5572" spans="2:6" x14ac:dyDescent="0.2">
      <c r="B5572" s="229" t="str">
        <f>IFERROR(IF(ForbDraft!A5587&lt;&gt;"",ROW(ForbDraft!A5587),""),"")</f>
        <v/>
      </c>
      <c r="C5572" s="230" t="str">
        <f>IFERROR(IF(ForbDraft!A5587&lt;&gt;"",ForbDraft!A5587,""),"")</f>
        <v/>
      </c>
      <c r="D5572" s="230" t="str">
        <f t="shared" si="87"/>
        <v/>
      </c>
      <c r="E5572" s="230" t="str">
        <f>IFERROR(IF(ForbDraft!L5587&lt;&gt;"",ABS(ForbDraft!L5587),""),"")</f>
        <v/>
      </c>
      <c r="F5572" s="230" t="str">
        <f>IFERROR(IF(ForbDraft!K5587&lt;&gt;"",ForbDraft!K5587,""),"")</f>
        <v/>
      </c>
    </row>
    <row r="5573" spans="2:6" x14ac:dyDescent="0.2">
      <c r="B5573" s="229" t="str">
        <f>IFERROR(IF(ForbDraft!A5588&lt;&gt;"",ROW(ForbDraft!A5588),""),"")</f>
        <v/>
      </c>
      <c r="C5573" s="230" t="str">
        <f>IFERROR(IF(ForbDraft!A5588&lt;&gt;"",ForbDraft!A5588,""),"")</f>
        <v/>
      </c>
      <c r="D5573" s="230" t="str">
        <f t="shared" si="87"/>
        <v/>
      </c>
      <c r="E5573" s="230" t="str">
        <f>IFERROR(IF(ForbDraft!L5588&lt;&gt;"",ABS(ForbDraft!L5588),""),"")</f>
        <v/>
      </c>
      <c r="F5573" s="230" t="str">
        <f>IFERROR(IF(ForbDraft!K5588&lt;&gt;"",ForbDraft!K5588,""),"")</f>
        <v/>
      </c>
    </row>
    <row r="5574" spans="2:6" x14ac:dyDescent="0.2">
      <c r="B5574" s="229" t="str">
        <f>IFERROR(IF(ForbDraft!A5589&lt;&gt;"",ROW(ForbDraft!A5589),""),"")</f>
        <v/>
      </c>
      <c r="C5574" s="230" t="str">
        <f>IFERROR(IF(ForbDraft!A5589&lt;&gt;"",ForbDraft!A5589,""),"")</f>
        <v/>
      </c>
      <c r="D5574" s="230" t="str">
        <f t="shared" si="87"/>
        <v/>
      </c>
      <c r="E5574" s="230" t="str">
        <f>IFERROR(IF(ForbDraft!L5589&lt;&gt;"",ABS(ForbDraft!L5589),""),"")</f>
        <v/>
      </c>
      <c r="F5574" s="230" t="str">
        <f>IFERROR(IF(ForbDraft!K5589&lt;&gt;"",ForbDraft!K5589,""),"")</f>
        <v/>
      </c>
    </row>
    <row r="5575" spans="2:6" x14ac:dyDescent="0.2">
      <c r="B5575" s="229" t="str">
        <f>IFERROR(IF(ForbDraft!A5590&lt;&gt;"",ROW(ForbDraft!A5590),""),"")</f>
        <v/>
      </c>
      <c r="C5575" s="230" t="str">
        <f>IFERROR(IF(ForbDraft!A5590&lt;&gt;"",ForbDraft!A5590,""),"")</f>
        <v/>
      </c>
      <c r="D5575" s="230" t="str">
        <f t="shared" si="87"/>
        <v/>
      </c>
      <c r="E5575" s="230" t="str">
        <f>IFERROR(IF(ForbDraft!L5590&lt;&gt;"",ABS(ForbDraft!L5590),""),"")</f>
        <v/>
      </c>
      <c r="F5575" s="230" t="str">
        <f>IFERROR(IF(ForbDraft!K5590&lt;&gt;"",ForbDraft!K5590,""),"")</f>
        <v/>
      </c>
    </row>
    <row r="5576" spans="2:6" x14ac:dyDescent="0.2">
      <c r="B5576" s="229" t="str">
        <f>IFERROR(IF(ForbDraft!A5591&lt;&gt;"",ROW(ForbDraft!A5591),""),"")</f>
        <v/>
      </c>
      <c r="C5576" s="230" t="str">
        <f>IFERROR(IF(ForbDraft!A5591&lt;&gt;"",ForbDraft!A5591,""),"")</f>
        <v/>
      </c>
      <c r="D5576" s="230" t="str">
        <f t="shared" si="87"/>
        <v/>
      </c>
      <c r="E5576" s="230" t="str">
        <f>IFERROR(IF(ForbDraft!L5591&lt;&gt;"",ABS(ForbDraft!L5591),""),"")</f>
        <v/>
      </c>
      <c r="F5576" s="230" t="str">
        <f>IFERROR(IF(ForbDraft!K5591&lt;&gt;"",ForbDraft!K5591,""),"")</f>
        <v/>
      </c>
    </row>
    <row r="5577" spans="2:6" x14ac:dyDescent="0.2">
      <c r="B5577" s="229" t="str">
        <f>IFERROR(IF(ForbDraft!A5592&lt;&gt;"",ROW(ForbDraft!A5592),""),"")</f>
        <v/>
      </c>
      <c r="C5577" s="230" t="str">
        <f>IFERROR(IF(ForbDraft!A5592&lt;&gt;"",ForbDraft!A5592,""),"")</f>
        <v/>
      </c>
      <c r="D5577" s="230" t="str">
        <f t="shared" si="87"/>
        <v/>
      </c>
      <c r="E5577" s="230" t="str">
        <f>IFERROR(IF(ForbDraft!L5592&lt;&gt;"",ABS(ForbDraft!L5592),""),"")</f>
        <v/>
      </c>
      <c r="F5577" s="230" t="str">
        <f>IFERROR(IF(ForbDraft!K5592&lt;&gt;"",ForbDraft!K5592,""),"")</f>
        <v/>
      </c>
    </row>
    <row r="5578" spans="2:6" x14ac:dyDescent="0.2">
      <c r="B5578" s="229" t="str">
        <f>IFERROR(IF(ForbDraft!A5593&lt;&gt;"",ROW(ForbDraft!A5593),""),"")</f>
        <v/>
      </c>
      <c r="C5578" s="230" t="str">
        <f>IFERROR(IF(ForbDraft!A5593&lt;&gt;"",ForbDraft!A5593,""),"")</f>
        <v/>
      </c>
      <c r="D5578" s="230" t="str">
        <f t="shared" si="87"/>
        <v/>
      </c>
      <c r="E5578" s="230" t="str">
        <f>IFERROR(IF(ForbDraft!L5593&lt;&gt;"",ABS(ForbDraft!L5593),""),"")</f>
        <v/>
      </c>
      <c r="F5578" s="230" t="str">
        <f>IFERROR(IF(ForbDraft!K5593&lt;&gt;"",ForbDraft!K5593,""),"")</f>
        <v/>
      </c>
    </row>
    <row r="5579" spans="2:6" x14ac:dyDescent="0.2">
      <c r="B5579" s="229" t="str">
        <f>IFERROR(IF(ForbDraft!A5594&lt;&gt;"",ROW(ForbDraft!A5594),""),"")</f>
        <v/>
      </c>
      <c r="C5579" s="230" t="str">
        <f>IFERROR(IF(ForbDraft!A5594&lt;&gt;"",ForbDraft!A5594,""),"")</f>
        <v/>
      </c>
      <c r="D5579" s="230" t="str">
        <f t="shared" si="87"/>
        <v/>
      </c>
      <c r="E5579" s="230" t="str">
        <f>IFERROR(IF(ForbDraft!L5594&lt;&gt;"",ABS(ForbDraft!L5594),""),"")</f>
        <v/>
      </c>
      <c r="F5579" s="230" t="str">
        <f>IFERROR(IF(ForbDraft!K5594&lt;&gt;"",ForbDraft!K5594,""),"")</f>
        <v/>
      </c>
    </row>
    <row r="5580" spans="2:6" x14ac:dyDescent="0.2">
      <c r="B5580" s="229" t="str">
        <f>IFERROR(IF(ForbDraft!A5595&lt;&gt;"",ROW(ForbDraft!A5595),""),"")</f>
        <v/>
      </c>
      <c r="C5580" s="230" t="str">
        <f>IFERROR(IF(ForbDraft!A5595&lt;&gt;"",ForbDraft!A5595,""),"")</f>
        <v/>
      </c>
      <c r="D5580" s="230" t="str">
        <f t="shared" si="87"/>
        <v/>
      </c>
      <c r="E5580" s="230" t="str">
        <f>IFERROR(IF(ForbDraft!L5595&lt;&gt;"",ABS(ForbDraft!L5595),""),"")</f>
        <v/>
      </c>
      <c r="F5580" s="230" t="str">
        <f>IFERROR(IF(ForbDraft!K5595&lt;&gt;"",ForbDraft!K5595,""),"")</f>
        <v/>
      </c>
    </row>
    <row r="5581" spans="2:6" x14ac:dyDescent="0.2">
      <c r="B5581" s="229" t="str">
        <f>IFERROR(IF(ForbDraft!A5596&lt;&gt;"",ROW(ForbDraft!A5596),""),"")</f>
        <v/>
      </c>
      <c r="C5581" s="230" t="str">
        <f>IFERROR(IF(ForbDraft!A5596&lt;&gt;"",ForbDraft!A5596,""),"")</f>
        <v/>
      </c>
      <c r="D5581" s="230" t="str">
        <f t="shared" si="87"/>
        <v/>
      </c>
      <c r="E5581" s="230" t="str">
        <f>IFERROR(IF(ForbDraft!L5596&lt;&gt;"",ABS(ForbDraft!L5596),""),"")</f>
        <v/>
      </c>
      <c r="F5581" s="230" t="str">
        <f>IFERROR(IF(ForbDraft!K5596&lt;&gt;"",ForbDraft!K5596,""),"")</f>
        <v/>
      </c>
    </row>
    <row r="5582" spans="2:6" x14ac:dyDescent="0.2">
      <c r="B5582" s="229" t="str">
        <f>IFERROR(IF(ForbDraft!A5597&lt;&gt;"",ROW(ForbDraft!A5597),""),"")</f>
        <v/>
      </c>
      <c r="C5582" s="230" t="str">
        <f>IFERROR(IF(ForbDraft!A5597&lt;&gt;"",ForbDraft!A5597,""),"")</f>
        <v/>
      </c>
      <c r="D5582" s="230" t="str">
        <f t="shared" si="87"/>
        <v/>
      </c>
      <c r="E5582" s="230" t="str">
        <f>IFERROR(IF(ForbDraft!L5597&lt;&gt;"",ABS(ForbDraft!L5597),""),"")</f>
        <v/>
      </c>
      <c r="F5582" s="230" t="str">
        <f>IFERROR(IF(ForbDraft!K5597&lt;&gt;"",ForbDraft!K5597,""),"")</f>
        <v/>
      </c>
    </row>
    <row r="5583" spans="2:6" x14ac:dyDescent="0.2">
      <c r="B5583" s="229" t="str">
        <f>IFERROR(IF(ForbDraft!A5598&lt;&gt;"",ROW(ForbDraft!A5598),""),"")</f>
        <v/>
      </c>
      <c r="C5583" s="230" t="str">
        <f>IFERROR(IF(ForbDraft!A5598&lt;&gt;"",ForbDraft!A5598,""),"")</f>
        <v/>
      </c>
      <c r="D5583" s="230" t="str">
        <f t="shared" si="87"/>
        <v/>
      </c>
      <c r="E5583" s="230" t="str">
        <f>IFERROR(IF(ForbDraft!L5598&lt;&gt;"",ABS(ForbDraft!L5598),""),"")</f>
        <v/>
      </c>
      <c r="F5583" s="230" t="str">
        <f>IFERROR(IF(ForbDraft!K5598&lt;&gt;"",ForbDraft!K5598,""),"")</f>
        <v/>
      </c>
    </row>
    <row r="5584" spans="2:6" x14ac:dyDescent="0.2">
      <c r="B5584" s="229" t="str">
        <f>IFERROR(IF(ForbDraft!A5599&lt;&gt;"",ROW(ForbDraft!A5599),""),"")</f>
        <v/>
      </c>
      <c r="C5584" s="230" t="str">
        <f>IFERROR(IF(ForbDraft!A5599&lt;&gt;"",ForbDraft!A5599,""),"")</f>
        <v/>
      </c>
      <c r="D5584" s="230" t="str">
        <f t="shared" si="87"/>
        <v/>
      </c>
      <c r="E5584" s="230" t="str">
        <f>IFERROR(IF(ForbDraft!L5599&lt;&gt;"",ABS(ForbDraft!L5599),""),"")</f>
        <v/>
      </c>
      <c r="F5584" s="230" t="str">
        <f>IFERROR(IF(ForbDraft!K5599&lt;&gt;"",ForbDraft!K5599,""),"")</f>
        <v/>
      </c>
    </row>
    <row r="5585" spans="2:6" x14ac:dyDescent="0.2">
      <c r="B5585" s="229" t="str">
        <f>IFERROR(IF(ForbDraft!A5600&lt;&gt;"",ROW(ForbDraft!A5600),""),"")</f>
        <v/>
      </c>
      <c r="C5585" s="230" t="str">
        <f>IFERROR(IF(ForbDraft!A5600&lt;&gt;"",ForbDraft!A5600,""),"")</f>
        <v/>
      </c>
      <c r="D5585" s="230" t="str">
        <f t="shared" si="87"/>
        <v/>
      </c>
      <c r="E5585" s="230" t="str">
        <f>IFERROR(IF(ForbDraft!L5600&lt;&gt;"",ABS(ForbDraft!L5600),""),"")</f>
        <v/>
      </c>
      <c r="F5585" s="230" t="str">
        <f>IFERROR(IF(ForbDraft!K5600&lt;&gt;"",ForbDraft!K5600,""),"")</f>
        <v/>
      </c>
    </row>
    <row r="5586" spans="2:6" x14ac:dyDescent="0.2">
      <c r="B5586" s="229" t="str">
        <f>IFERROR(IF(ForbDraft!A5601&lt;&gt;"",ROW(ForbDraft!A5601),""),"")</f>
        <v/>
      </c>
      <c r="C5586" s="230" t="str">
        <f>IFERROR(IF(ForbDraft!A5601&lt;&gt;"",ForbDraft!A5601,""),"")</f>
        <v/>
      </c>
      <c r="D5586" s="230" t="str">
        <f t="shared" si="87"/>
        <v/>
      </c>
      <c r="E5586" s="230" t="str">
        <f>IFERROR(IF(ForbDraft!L5601&lt;&gt;"",ABS(ForbDraft!L5601),""),"")</f>
        <v/>
      </c>
      <c r="F5586" s="230" t="str">
        <f>IFERROR(IF(ForbDraft!K5601&lt;&gt;"",ForbDraft!K5601,""),"")</f>
        <v/>
      </c>
    </row>
    <row r="5587" spans="2:6" x14ac:dyDescent="0.2">
      <c r="B5587" s="229" t="str">
        <f>IFERROR(IF(ForbDraft!A5602&lt;&gt;"",ROW(ForbDraft!A5602),""),"")</f>
        <v/>
      </c>
      <c r="C5587" s="230" t="str">
        <f>IFERROR(IF(ForbDraft!A5602&lt;&gt;"",ForbDraft!A5602,""),"")</f>
        <v/>
      </c>
      <c r="D5587" s="230" t="str">
        <f t="shared" si="87"/>
        <v/>
      </c>
      <c r="E5587" s="230" t="str">
        <f>IFERROR(IF(ForbDraft!L5602&lt;&gt;"",ABS(ForbDraft!L5602),""),"")</f>
        <v/>
      </c>
      <c r="F5587" s="230" t="str">
        <f>IFERROR(IF(ForbDraft!K5602&lt;&gt;"",ForbDraft!K5602,""),"")</f>
        <v/>
      </c>
    </row>
    <row r="5588" spans="2:6" x14ac:dyDescent="0.2">
      <c r="B5588" s="229" t="str">
        <f>IFERROR(IF(ForbDraft!A5603&lt;&gt;"",ROW(ForbDraft!A5603),""),"")</f>
        <v/>
      </c>
      <c r="C5588" s="230" t="str">
        <f>IFERROR(IF(ForbDraft!A5603&lt;&gt;"",ForbDraft!A5603,""),"")</f>
        <v/>
      </c>
      <c r="D5588" s="230" t="str">
        <f t="shared" si="87"/>
        <v/>
      </c>
      <c r="E5588" s="230" t="str">
        <f>IFERROR(IF(ForbDraft!L5603&lt;&gt;"",ABS(ForbDraft!L5603),""),"")</f>
        <v/>
      </c>
      <c r="F5588" s="230" t="str">
        <f>IFERROR(IF(ForbDraft!K5603&lt;&gt;"",ForbDraft!K5603,""),"")</f>
        <v/>
      </c>
    </row>
    <row r="5589" spans="2:6" x14ac:dyDescent="0.2">
      <c r="B5589" s="229" t="str">
        <f>IFERROR(IF(ForbDraft!A5604&lt;&gt;"",ROW(ForbDraft!A5604),""),"")</f>
        <v/>
      </c>
      <c r="C5589" s="230" t="str">
        <f>IFERROR(IF(ForbDraft!A5604&lt;&gt;"",ForbDraft!A5604,""),"")</f>
        <v/>
      </c>
      <c r="D5589" s="230" t="str">
        <f t="shared" si="87"/>
        <v/>
      </c>
      <c r="E5589" s="230" t="str">
        <f>IFERROR(IF(ForbDraft!L5604&lt;&gt;"",ABS(ForbDraft!L5604),""),"")</f>
        <v/>
      </c>
      <c r="F5589" s="230" t="str">
        <f>IFERROR(IF(ForbDraft!K5604&lt;&gt;"",ForbDraft!K5604,""),"")</f>
        <v/>
      </c>
    </row>
    <row r="5590" spans="2:6" x14ac:dyDescent="0.2">
      <c r="B5590" s="229" t="str">
        <f>IFERROR(IF(ForbDraft!A5605&lt;&gt;"",ROW(ForbDraft!A5605),""),"")</f>
        <v/>
      </c>
      <c r="C5590" s="230" t="str">
        <f>IFERROR(IF(ForbDraft!A5605&lt;&gt;"",ForbDraft!A5605,""),"")</f>
        <v/>
      </c>
      <c r="D5590" s="230" t="str">
        <f t="shared" si="87"/>
        <v/>
      </c>
      <c r="E5590" s="230" t="str">
        <f>IFERROR(IF(ForbDraft!L5605&lt;&gt;"",ABS(ForbDraft!L5605),""),"")</f>
        <v/>
      </c>
      <c r="F5590" s="230" t="str">
        <f>IFERROR(IF(ForbDraft!K5605&lt;&gt;"",ForbDraft!K5605,""),"")</f>
        <v/>
      </c>
    </row>
    <row r="5591" spans="2:6" x14ac:dyDescent="0.2">
      <c r="B5591" s="229" t="str">
        <f>IFERROR(IF(ForbDraft!A5606&lt;&gt;"",ROW(ForbDraft!A5606),""),"")</f>
        <v/>
      </c>
      <c r="C5591" s="230" t="str">
        <f>IFERROR(IF(ForbDraft!A5606&lt;&gt;"",ForbDraft!A5606,""),"")</f>
        <v/>
      </c>
      <c r="D5591" s="230" t="str">
        <f t="shared" si="87"/>
        <v/>
      </c>
      <c r="E5591" s="230" t="str">
        <f>IFERROR(IF(ForbDraft!L5606&lt;&gt;"",ABS(ForbDraft!L5606),""),"")</f>
        <v/>
      </c>
      <c r="F5591" s="230" t="str">
        <f>IFERROR(IF(ForbDraft!K5606&lt;&gt;"",ForbDraft!K5606,""),"")</f>
        <v/>
      </c>
    </row>
    <row r="5592" spans="2:6" x14ac:dyDescent="0.2">
      <c r="B5592" s="229" t="str">
        <f>IFERROR(IF(ForbDraft!A5607&lt;&gt;"",ROW(ForbDraft!A5607),""),"")</f>
        <v/>
      </c>
      <c r="C5592" s="230" t="str">
        <f>IFERROR(IF(ForbDraft!A5607&lt;&gt;"",ForbDraft!A5607,""),"")</f>
        <v/>
      </c>
      <c r="D5592" s="230" t="str">
        <f t="shared" si="87"/>
        <v/>
      </c>
      <c r="E5592" s="230" t="str">
        <f>IFERROR(IF(ForbDraft!L5607&lt;&gt;"",ABS(ForbDraft!L5607),""),"")</f>
        <v/>
      </c>
      <c r="F5592" s="230" t="str">
        <f>IFERROR(IF(ForbDraft!K5607&lt;&gt;"",ForbDraft!K5607,""),"")</f>
        <v/>
      </c>
    </row>
    <row r="5593" spans="2:6" x14ac:dyDescent="0.2">
      <c r="B5593" s="229" t="str">
        <f>IFERROR(IF(ForbDraft!A5608&lt;&gt;"",ROW(ForbDraft!A5608),""),"")</f>
        <v/>
      </c>
      <c r="C5593" s="230" t="str">
        <f>IFERROR(IF(ForbDraft!A5608&lt;&gt;"",ForbDraft!A5608,""),"")</f>
        <v/>
      </c>
      <c r="D5593" s="230" t="str">
        <f t="shared" si="87"/>
        <v/>
      </c>
      <c r="E5593" s="230" t="str">
        <f>IFERROR(IF(ForbDraft!L5608&lt;&gt;"",ABS(ForbDraft!L5608),""),"")</f>
        <v/>
      </c>
      <c r="F5593" s="230" t="str">
        <f>IFERROR(IF(ForbDraft!K5608&lt;&gt;"",ForbDraft!K5608,""),"")</f>
        <v/>
      </c>
    </row>
    <row r="5594" spans="2:6" x14ac:dyDescent="0.2">
      <c r="B5594" s="229" t="str">
        <f>IFERROR(IF(ForbDraft!A5609&lt;&gt;"",ROW(ForbDraft!A5609),""),"")</f>
        <v/>
      </c>
      <c r="C5594" s="230" t="str">
        <f>IFERROR(IF(ForbDraft!A5609&lt;&gt;"",ForbDraft!A5609,""),"")</f>
        <v/>
      </c>
      <c r="D5594" s="230" t="str">
        <f t="shared" si="87"/>
        <v/>
      </c>
      <c r="E5594" s="230" t="str">
        <f>IFERROR(IF(ForbDraft!L5609&lt;&gt;"",ABS(ForbDraft!L5609),""),"")</f>
        <v/>
      </c>
      <c r="F5594" s="230" t="str">
        <f>IFERROR(IF(ForbDraft!K5609&lt;&gt;"",ForbDraft!K5609,""),"")</f>
        <v/>
      </c>
    </row>
    <row r="5595" spans="2:6" x14ac:dyDescent="0.2">
      <c r="B5595" s="229" t="str">
        <f>IFERROR(IF(ForbDraft!A5610&lt;&gt;"",ROW(ForbDraft!A5610),""),"")</f>
        <v/>
      </c>
      <c r="C5595" s="230" t="str">
        <f>IFERROR(IF(ForbDraft!A5610&lt;&gt;"",ForbDraft!A5610,""),"")</f>
        <v/>
      </c>
      <c r="D5595" s="230" t="str">
        <f t="shared" si="87"/>
        <v/>
      </c>
      <c r="E5595" s="230" t="str">
        <f>IFERROR(IF(ForbDraft!L5610&lt;&gt;"",ABS(ForbDraft!L5610),""),"")</f>
        <v/>
      </c>
      <c r="F5595" s="230" t="str">
        <f>IFERROR(IF(ForbDraft!K5610&lt;&gt;"",ForbDraft!K5610,""),"")</f>
        <v/>
      </c>
    </row>
    <row r="5596" spans="2:6" x14ac:dyDescent="0.2">
      <c r="B5596" s="229" t="str">
        <f>IFERROR(IF(ForbDraft!A5611&lt;&gt;"",ROW(ForbDraft!A5611),""),"")</f>
        <v/>
      </c>
      <c r="C5596" s="230" t="str">
        <f>IFERROR(IF(ForbDraft!A5611&lt;&gt;"",ForbDraft!A5611,""),"")</f>
        <v/>
      </c>
      <c r="D5596" s="230" t="str">
        <f t="shared" si="87"/>
        <v/>
      </c>
      <c r="E5596" s="230" t="str">
        <f>IFERROR(IF(ForbDraft!L5611&lt;&gt;"",ABS(ForbDraft!L5611),""),"")</f>
        <v/>
      </c>
      <c r="F5596" s="230" t="str">
        <f>IFERROR(IF(ForbDraft!K5611&lt;&gt;"",ForbDraft!K5611,""),"")</f>
        <v/>
      </c>
    </row>
    <row r="5597" spans="2:6" x14ac:dyDescent="0.2">
      <c r="B5597" s="229" t="str">
        <f>IFERROR(IF(ForbDraft!A5612&lt;&gt;"",ROW(ForbDraft!A5612),""),"")</f>
        <v/>
      </c>
      <c r="C5597" s="230" t="str">
        <f>IFERROR(IF(ForbDraft!A5612&lt;&gt;"",ForbDraft!A5612,""),"")</f>
        <v/>
      </c>
      <c r="D5597" s="230" t="str">
        <f t="shared" si="87"/>
        <v/>
      </c>
      <c r="E5597" s="230" t="str">
        <f>IFERROR(IF(ForbDraft!L5612&lt;&gt;"",ABS(ForbDraft!L5612),""),"")</f>
        <v/>
      </c>
      <c r="F5597" s="230" t="str">
        <f>IFERROR(IF(ForbDraft!K5612&lt;&gt;"",ForbDraft!K5612,""),"")</f>
        <v/>
      </c>
    </row>
    <row r="5598" spans="2:6" x14ac:dyDescent="0.2">
      <c r="B5598" s="229" t="str">
        <f>IFERROR(IF(ForbDraft!A5613&lt;&gt;"",ROW(ForbDraft!A5613),""),"")</f>
        <v/>
      </c>
      <c r="C5598" s="230" t="str">
        <f>IFERROR(IF(ForbDraft!A5613&lt;&gt;"",ForbDraft!A5613,""),"")</f>
        <v/>
      </c>
      <c r="D5598" s="230" t="str">
        <f t="shared" si="87"/>
        <v/>
      </c>
      <c r="E5598" s="230" t="str">
        <f>IFERROR(IF(ForbDraft!L5613&lt;&gt;"",ABS(ForbDraft!L5613),""),"")</f>
        <v/>
      </c>
      <c r="F5598" s="230" t="str">
        <f>IFERROR(IF(ForbDraft!K5613&lt;&gt;"",ForbDraft!K5613,""),"")</f>
        <v/>
      </c>
    </row>
    <row r="5599" spans="2:6" x14ac:dyDescent="0.2">
      <c r="B5599" s="229" t="str">
        <f>IFERROR(IF(ForbDraft!A5614&lt;&gt;"",ROW(ForbDraft!A5614),""),"")</f>
        <v/>
      </c>
      <c r="C5599" s="230" t="str">
        <f>IFERROR(IF(ForbDraft!A5614&lt;&gt;"",ForbDraft!A5614,""),"")</f>
        <v/>
      </c>
      <c r="D5599" s="230" t="str">
        <f t="shared" si="87"/>
        <v/>
      </c>
      <c r="E5599" s="230" t="str">
        <f>IFERROR(IF(ForbDraft!L5614&lt;&gt;"",ABS(ForbDraft!L5614),""),"")</f>
        <v/>
      </c>
      <c r="F5599" s="230" t="str">
        <f>IFERROR(IF(ForbDraft!K5614&lt;&gt;"",ForbDraft!K5614,""),"")</f>
        <v/>
      </c>
    </row>
    <row r="5600" spans="2:6" x14ac:dyDescent="0.2">
      <c r="B5600" s="229" t="str">
        <f>IFERROR(IF(ForbDraft!A5615&lt;&gt;"",ROW(ForbDraft!A5615),""),"")</f>
        <v/>
      </c>
      <c r="C5600" s="230" t="str">
        <f>IFERROR(IF(ForbDraft!A5615&lt;&gt;"",ForbDraft!A5615,""),"")</f>
        <v/>
      </c>
      <c r="D5600" s="230" t="str">
        <f t="shared" si="87"/>
        <v/>
      </c>
      <c r="E5600" s="230" t="str">
        <f>IFERROR(IF(ForbDraft!L5615&lt;&gt;"",ABS(ForbDraft!L5615),""),"")</f>
        <v/>
      </c>
      <c r="F5600" s="230" t="str">
        <f>IFERROR(IF(ForbDraft!K5615&lt;&gt;"",ForbDraft!K5615,""),"")</f>
        <v/>
      </c>
    </row>
    <row r="5601" spans="2:6" x14ac:dyDescent="0.2">
      <c r="B5601" s="229" t="str">
        <f>IFERROR(IF(ForbDraft!A5616&lt;&gt;"",ROW(ForbDraft!A5616),""),"")</f>
        <v/>
      </c>
      <c r="C5601" s="230" t="str">
        <f>IFERROR(IF(ForbDraft!A5616&lt;&gt;"",ForbDraft!A5616,""),"")</f>
        <v/>
      </c>
      <c r="D5601" s="230" t="str">
        <f t="shared" si="87"/>
        <v/>
      </c>
      <c r="E5601" s="230" t="str">
        <f>IFERROR(IF(ForbDraft!L5616&lt;&gt;"",ABS(ForbDraft!L5616),""),"")</f>
        <v/>
      </c>
      <c r="F5601" s="230" t="str">
        <f>IFERROR(IF(ForbDraft!K5616&lt;&gt;"",ForbDraft!K5616,""),"")</f>
        <v/>
      </c>
    </row>
    <row r="5602" spans="2:6" x14ac:dyDescent="0.2">
      <c r="B5602" s="229" t="str">
        <f>IFERROR(IF(ForbDraft!A5617&lt;&gt;"",ROW(ForbDraft!A5617),""),"")</f>
        <v/>
      </c>
      <c r="C5602" s="230" t="str">
        <f>IFERROR(IF(ForbDraft!A5617&lt;&gt;"",ForbDraft!A5617,""),"")</f>
        <v/>
      </c>
      <c r="D5602" s="230" t="str">
        <f t="shared" si="87"/>
        <v/>
      </c>
      <c r="E5602" s="230" t="str">
        <f>IFERROR(IF(ForbDraft!L5617&lt;&gt;"",ABS(ForbDraft!L5617),""),"")</f>
        <v/>
      </c>
      <c r="F5602" s="230" t="str">
        <f>IFERROR(IF(ForbDraft!K5617&lt;&gt;"",ForbDraft!K5617,""),"")</f>
        <v/>
      </c>
    </row>
    <row r="5603" spans="2:6" x14ac:dyDescent="0.2">
      <c r="B5603" s="229" t="str">
        <f>IFERROR(IF(ForbDraft!A5618&lt;&gt;"",ROW(ForbDraft!A5618),""),"")</f>
        <v/>
      </c>
      <c r="C5603" s="230" t="str">
        <f>IFERROR(IF(ForbDraft!A5618&lt;&gt;"",ForbDraft!A5618,""),"")</f>
        <v/>
      </c>
      <c r="D5603" s="230" t="str">
        <f t="shared" si="87"/>
        <v/>
      </c>
      <c r="E5603" s="230" t="str">
        <f>IFERROR(IF(ForbDraft!L5618&lt;&gt;"",ABS(ForbDraft!L5618),""),"")</f>
        <v/>
      </c>
      <c r="F5603" s="230" t="str">
        <f>IFERROR(IF(ForbDraft!K5618&lt;&gt;"",ForbDraft!K5618,""),"")</f>
        <v/>
      </c>
    </row>
    <row r="5604" spans="2:6" x14ac:dyDescent="0.2">
      <c r="B5604" s="229" t="str">
        <f>IFERROR(IF(ForbDraft!A5619&lt;&gt;"",ROW(ForbDraft!A5619),""),"")</f>
        <v/>
      </c>
      <c r="C5604" s="230" t="str">
        <f>IFERROR(IF(ForbDraft!A5619&lt;&gt;"",ForbDraft!A5619,""),"")</f>
        <v/>
      </c>
      <c r="D5604" s="230" t="str">
        <f t="shared" si="87"/>
        <v/>
      </c>
      <c r="E5604" s="230" t="str">
        <f>IFERROR(IF(ForbDraft!L5619&lt;&gt;"",ABS(ForbDraft!L5619),""),"")</f>
        <v/>
      </c>
      <c r="F5604" s="230" t="str">
        <f>IFERROR(IF(ForbDraft!K5619&lt;&gt;"",ForbDraft!K5619,""),"")</f>
        <v/>
      </c>
    </row>
    <row r="5605" spans="2:6" x14ac:dyDescent="0.2">
      <c r="B5605" s="229" t="str">
        <f>IFERROR(IF(ForbDraft!A5620&lt;&gt;"",ROW(ForbDraft!A5620),""),"")</f>
        <v/>
      </c>
      <c r="C5605" s="230" t="str">
        <f>IFERROR(IF(ForbDraft!A5620&lt;&gt;"",ForbDraft!A5620,""),"")</f>
        <v/>
      </c>
      <c r="D5605" s="230" t="str">
        <f t="shared" si="87"/>
        <v/>
      </c>
      <c r="E5605" s="230" t="str">
        <f>IFERROR(IF(ForbDraft!L5620&lt;&gt;"",ABS(ForbDraft!L5620),""),"")</f>
        <v/>
      </c>
      <c r="F5605" s="230" t="str">
        <f>IFERROR(IF(ForbDraft!K5620&lt;&gt;"",ForbDraft!K5620,""),"")</f>
        <v/>
      </c>
    </row>
    <row r="5606" spans="2:6" x14ac:dyDescent="0.2">
      <c r="B5606" s="229" t="str">
        <f>IFERROR(IF(ForbDraft!A5621&lt;&gt;"",ROW(ForbDraft!A5621),""),"")</f>
        <v/>
      </c>
      <c r="C5606" s="230" t="str">
        <f>IFERROR(IF(ForbDraft!A5621&lt;&gt;"",ForbDraft!A5621,""),"")</f>
        <v/>
      </c>
      <c r="D5606" s="230" t="str">
        <f t="shared" si="87"/>
        <v/>
      </c>
      <c r="E5606" s="230" t="str">
        <f>IFERROR(IF(ForbDraft!L5621&lt;&gt;"",ABS(ForbDraft!L5621),""),"")</f>
        <v/>
      </c>
      <c r="F5606" s="230" t="str">
        <f>IFERROR(IF(ForbDraft!K5621&lt;&gt;"",ForbDraft!K5621,""),"")</f>
        <v/>
      </c>
    </row>
    <row r="5607" spans="2:6" x14ac:dyDescent="0.2">
      <c r="B5607" s="229" t="str">
        <f>IFERROR(IF(ForbDraft!A5622&lt;&gt;"",ROW(ForbDraft!A5622),""),"")</f>
        <v/>
      </c>
      <c r="C5607" s="230" t="str">
        <f>IFERROR(IF(ForbDraft!A5622&lt;&gt;"",ForbDraft!A5622,""),"")</f>
        <v/>
      </c>
      <c r="D5607" s="230" t="str">
        <f t="shared" si="87"/>
        <v/>
      </c>
      <c r="E5607" s="230" t="str">
        <f>IFERROR(IF(ForbDraft!L5622&lt;&gt;"",ABS(ForbDraft!L5622),""),"")</f>
        <v/>
      </c>
      <c r="F5607" s="230" t="str">
        <f>IFERROR(IF(ForbDraft!K5622&lt;&gt;"",ForbDraft!K5622,""),"")</f>
        <v/>
      </c>
    </row>
    <row r="5608" spans="2:6" x14ac:dyDescent="0.2">
      <c r="B5608" s="229" t="str">
        <f>IFERROR(IF(ForbDraft!A5623&lt;&gt;"",ROW(ForbDraft!A5623),""),"")</f>
        <v/>
      </c>
      <c r="C5608" s="230" t="str">
        <f>IFERROR(IF(ForbDraft!A5623&lt;&gt;"",ForbDraft!A5623,""),"")</f>
        <v/>
      </c>
      <c r="D5608" s="230" t="str">
        <f t="shared" si="87"/>
        <v/>
      </c>
      <c r="E5608" s="230" t="str">
        <f>IFERROR(IF(ForbDraft!L5623&lt;&gt;"",ABS(ForbDraft!L5623),""),"")</f>
        <v/>
      </c>
      <c r="F5608" s="230" t="str">
        <f>IFERROR(IF(ForbDraft!K5623&lt;&gt;"",ForbDraft!K5623,""),"")</f>
        <v/>
      </c>
    </row>
    <row r="5609" spans="2:6" x14ac:dyDescent="0.2">
      <c r="B5609" s="229" t="str">
        <f>IFERROR(IF(ForbDraft!A5624&lt;&gt;"",ROW(ForbDraft!A5624),""),"")</f>
        <v/>
      </c>
      <c r="C5609" s="230" t="str">
        <f>IFERROR(IF(ForbDraft!A5624&lt;&gt;"",ForbDraft!A5624,""),"")</f>
        <v/>
      </c>
      <c r="D5609" s="230" t="str">
        <f t="shared" si="87"/>
        <v/>
      </c>
      <c r="E5609" s="230" t="str">
        <f>IFERROR(IF(ForbDraft!L5624&lt;&gt;"",ABS(ForbDraft!L5624),""),"")</f>
        <v/>
      </c>
      <c r="F5609" s="230" t="str">
        <f>IFERROR(IF(ForbDraft!K5624&lt;&gt;"",ForbDraft!K5624,""),"")</f>
        <v/>
      </c>
    </row>
    <row r="5610" spans="2:6" x14ac:dyDescent="0.2">
      <c r="B5610" s="229" t="str">
        <f>IFERROR(IF(ForbDraft!A5625&lt;&gt;"",ROW(ForbDraft!A5625),""),"")</f>
        <v/>
      </c>
      <c r="C5610" s="230" t="str">
        <f>IFERROR(IF(ForbDraft!A5625&lt;&gt;"",ForbDraft!A5625,""),"")</f>
        <v/>
      </c>
      <c r="D5610" s="230" t="str">
        <f t="shared" si="87"/>
        <v/>
      </c>
      <c r="E5610" s="230" t="str">
        <f>IFERROR(IF(ForbDraft!L5625&lt;&gt;"",ABS(ForbDraft!L5625),""),"")</f>
        <v/>
      </c>
      <c r="F5610" s="230" t="str">
        <f>IFERROR(IF(ForbDraft!K5625&lt;&gt;"",ForbDraft!K5625,""),"")</f>
        <v/>
      </c>
    </row>
    <row r="5611" spans="2:6" x14ac:dyDescent="0.2">
      <c r="B5611" s="229" t="str">
        <f>IFERROR(IF(ForbDraft!A5626&lt;&gt;"",ROW(ForbDraft!A5626),""),"")</f>
        <v/>
      </c>
      <c r="C5611" s="230" t="str">
        <f>IFERROR(IF(ForbDraft!A5626&lt;&gt;"",ForbDraft!A5626,""),"")</f>
        <v/>
      </c>
      <c r="D5611" s="230" t="str">
        <f t="shared" si="87"/>
        <v/>
      </c>
      <c r="E5611" s="230" t="str">
        <f>IFERROR(IF(ForbDraft!L5626&lt;&gt;"",ABS(ForbDraft!L5626),""),"")</f>
        <v/>
      </c>
      <c r="F5611" s="230" t="str">
        <f>IFERROR(IF(ForbDraft!K5626&lt;&gt;"",ForbDraft!K5626,""),"")</f>
        <v/>
      </c>
    </row>
    <row r="5612" spans="2:6" x14ac:dyDescent="0.2">
      <c r="B5612" s="229" t="str">
        <f>IFERROR(IF(ForbDraft!A5627&lt;&gt;"",ROW(ForbDraft!A5627),""),"")</f>
        <v/>
      </c>
      <c r="C5612" s="230" t="str">
        <f>IFERROR(IF(ForbDraft!A5627&lt;&gt;"",ForbDraft!A5627,""),"")</f>
        <v/>
      </c>
      <c r="D5612" s="230" t="str">
        <f t="shared" si="87"/>
        <v/>
      </c>
      <c r="E5612" s="230" t="str">
        <f>IFERROR(IF(ForbDraft!L5627&lt;&gt;"",ABS(ForbDraft!L5627),""),"")</f>
        <v/>
      </c>
      <c r="F5612" s="230" t="str">
        <f>IFERROR(IF(ForbDraft!K5627&lt;&gt;"",ForbDraft!K5627,""),"")</f>
        <v/>
      </c>
    </row>
    <row r="5613" spans="2:6" x14ac:dyDescent="0.2">
      <c r="B5613" s="229" t="str">
        <f>IFERROR(IF(ForbDraft!A5628&lt;&gt;"",ROW(ForbDraft!A5628),""),"")</f>
        <v/>
      </c>
      <c r="C5613" s="230" t="str">
        <f>IFERROR(IF(ForbDraft!A5628&lt;&gt;"",ForbDraft!A5628,""),"")</f>
        <v/>
      </c>
      <c r="D5613" s="230" t="str">
        <f t="shared" si="87"/>
        <v/>
      </c>
      <c r="E5613" s="230" t="str">
        <f>IFERROR(IF(ForbDraft!L5628&lt;&gt;"",ABS(ForbDraft!L5628),""),"")</f>
        <v/>
      </c>
      <c r="F5613" s="230" t="str">
        <f>IFERROR(IF(ForbDraft!K5628&lt;&gt;"",ForbDraft!K5628,""),"")</f>
        <v/>
      </c>
    </row>
    <row r="5614" spans="2:6" x14ac:dyDescent="0.2">
      <c r="B5614" s="229" t="str">
        <f>IFERROR(IF(ForbDraft!A5629&lt;&gt;"",ROW(ForbDraft!A5629),""),"")</f>
        <v/>
      </c>
      <c r="C5614" s="230" t="str">
        <f>IFERROR(IF(ForbDraft!A5629&lt;&gt;"",ForbDraft!A5629,""),"")</f>
        <v/>
      </c>
      <c r="D5614" s="230" t="str">
        <f t="shared" si="87"/>
        <v/>
      </c>
      <c r="E5614" s="230" t="str">
        <f>IFERROR(IF(ForbDraft!L5629&lt;&gt;"",ABS(ForbDraft!L5629),""),"")</f>
        <v/>
      </c>
      <c r="F5614" s="230" t="str">
        <f>IFERROR(IF(ForbDraft!K5629&lt;&gt;"",ForbDraft!K5629,""),"")</f>
        <v/>
      </c>
    </row>
    <row r="5615" spans="2:6" x14ac:dyDescent="0.2">
      <c r="B5615" s="229" t="str">
        <f>IFERROR(IF(ForbDraft!A5630&lt;&gt;"",ROW(ForbDraft!A5630),""),"")</f>
        <v/>
      </c>
      <c r="C5615" s="230" t="str">
        <f>IFERROR(IF(ForbDraft!A5630&lt;&gt;"",ForbDraft!A5630,""),"")</f>
        <v/>
      </c>
      <c r="D5615" s="230" t="str">
        <f t="shared" si="87"/>
        <v/>
      </c>
      <c r="E5615" s="230" t="str">
        <f>IFERROR(IF(ForbDraft!L5630&lt;&gt;"",ABS(ForbDraft!L5630),""),"")</f>
        <v/>
      </c>
      <c r="F5615" s="230" t="str">
        <f>IFERROR(IF(ForbDraft!K5630&lt;&gt;"",ForbDraft!K5630,""),"")</f>
        <v/>
      </c>
    </row>
    <row r="5616" spans="2:6" x14ac:dyDescent="0.2">
      <c r="B5616" s="229" t="str">
        <f>IFERROR(IF(ForbDraft!A5631&lt;&gt;"",ROW(ForbDraft!A5631),""),"")</f>
        <v/>
      </c>
      <c r="C5616" s="230" t="str">
        <f>IFERROR(IF(ForbDraft!A5631&lt;&gt;"",ForbDraft!A5631,""),"")</f>
        <v/>
      </c>
      <c r="D5616" s="230" t="str">
        <f t="shared" si="87"/>
        <v/>
      </c>
      <c r="E5616" s="230" t="str">
        <f>IFERROR(IF(ForbDraft!L5631&lt;&gt;"",ABS(ForbDraft!L5631),""),"")</f>
        <v/>
      </c>
      <c r="F5616" s="230" t="str">
        <f>IFERROR(IF(ForbDraft!K5631&lt;&gt;"",ForbDraft!K5631,""),"")</f>
        <v/>
      </c>
    </row>
    <row r="5617" spans="2:6" x14ac:dyDescent="0.2">
      <c r="B5617" s="229" t="str">
        <f>IFERROR(IF(ForbDraft!A5632&lt;&gt;"",ROW(ForbDraft!A5632),""),"")</f>
        <v/>
      </c>
      <c r="C5617" s="230" t="str">
        <f>IFERROR(IF(ForbDraft!A5632&lt;&gt;"",ForbDraft!A5632,""),"")</f>
        <v/>
      </c>
      <c r="D5617" s="230" t="str">
        <f t="shared" si="87"/>
        <v/>
      </c>
      <c r="E5617" s="230" t="str">
        <f>IFERROR(IF(ForbDraft!L5632&lt;&gt;"",ABS(ForbDraft!L5632),""),"")</f>
        <v/>
      </c>
      <c r="F5617" s="230" t="str">
        <f>IFERROR(IF(ForbDraft!K5632&lt;&gt;"",ForbDraft!K5632,""),"")</f>
        <v/>
      </c>
    </row>
    <row r="5618" spans="2:6" x14ac:dyDescent="0.2">
      <c r="B5618" s="229" t="str">
        <f>IFERROR(IF(ForbDraft!A5633&lt;&gt;"",ROW(ForbDraft!A5633),""),"")</f>
        <v/>
      </c>
      <c r="C5618" s="230" t="str">
        <f>IFERROR(IF(ForbDraft!A5633&lt;&gt;"",ForbDraft!A5633,""),"")</f>
        <v/>
      </c>
      <c r="D5618" s="230" t="str">
        <f t="shared" si="87"/>
        <v/>
      </c>
      <c r="E5618" s="230" t="str">
        <f>IFERROR(IF(ForbDraft!L5633&lt;&gt;"",ABS(ForbDraft!L5633),""),"")</f>
        <v/>
      </c>
      <c r="F5618" s="230" t="str">
        <f>IFERROR(IF(ForbDraft!K5633&lt;&gt;"",ForbDraft!K5633,""),"")</f>
        <v/>
      </c>
    </row>
    <row r="5619" spans="2:6" x14ac:dyDescent="0.2">
      <c r="B5619" s="229" t="str">
        <f>IFERROR(IF(ForbDraft!A5634&lt;&gt;"",ROW(ForbDraft!A5634),""),"")</f>
        <v/>
      </c>
      <c r="C5619" s="230" t="str">
        <f>IFERROR(IF(ForbDraft!A5634&lt;&gt;"",ForbDraft!A5634,""),"")</f>
        <v/>
      </c>
      <c r="D5619" s="230" t="str">
        <f t="shared" si="87"/>
        <v/>
      </c>
      <c r="E5619" s="230" t="str">
        <f>IFERROR(IF(ForbDraft!L5634&lt;&gt;"",ABS(ForbDraft!L5634),""),"")</f>
        <v/>
      </c>
      <c r="F5619" s="230" t="str">
        <f>IFERROR(IF(ForbDraft!K5634&lt;&gt;"",ForbDraft!K5634,""),"")</f>
        <v/>
      </c>
    </row>
    <row r="5620" spans="2:6" x14ac:dyDescent="0.2">
      <c r="B5620" s="229" t="str">
        <f>IFERROR(IF(ForbDraft!A5635&lt;&gt;"",ROW(ForbDraft!A5635),""),"")</f>
        <v/>
      </c>
      <c r="C5620" s="230" t="str">
        <f>IFERROR(IF(ForbDraft!A5635&lt;&gt;"",ForbDraft!A5635,""),"")</f>
        <v/>
      </c>
      <c r="D5620" s="230" t="str">
        <f t="shared" si="87"/>
        <v/>
      </c>
      <c r="E5620" s="230" t="str">
        <f>IFERROR(IF(ForbDraft!L5635&lt;&gt;"",ABS(ForbDraft!L5635),""),"")</f>
        <v/>
      </c>
      <c r="F5620" s="230" t="str">
        <f>IFERROR(IF(ForbDraft!K5635&lt;&gt;"",ForbDraft!K5635,""),"")</f>
        <v/>
      </c>
    </row>
    <row r="5621" spans="2:6" x14ac:dyDescent="0.2">
      <c r="B5621" s="229" t="str">
        <f>IFERROR(IF(ForbDraft!A5636&lt;&gt;"",ROW(ForbDraft!A5636),""),"")</f>
        <v/>
      </c>
      <c r="C5621" s="230" t="str">
        <f>IFERROR(IF(ForbDraft!A5636&lt;&gt;"",ForbDraft!A5636,""),"")</f>
        <v/>
      </c>
      <c r="D5621" s="230" t="str">
        <f t="shared" si="87"/>
        <v/>
      </c>
      <c r="E5621" s="230" t="str">
        <f>IFERROR(IF(ForbDraft!L5636&lt;&gt;"",ABS(ForbDraft!L5636),""),"")</f>
        <v/>
      </c>
      <c r="F5621" s="230" t="str">
        <f>IFERROR(IF(ForbDraft!K5636&lt;&gt;"",ForbDraft!K5636,""),"")</f>
        <v/>
      </c>
    </row>
    <row r="5622" spans="2:6" x14ac:dyDescent="0.2">
      <c r="B5622" s="229" t="str">
        <f>IFERROR(IF(ForbDraft!A5637&lt;&gt;"",ROW(ForbDraft!A5637),""),"")</f>
        <v/>
      </c>
      <c r="C5622" s="230" t="str">
        <f>IFERROR(IF(ForbDraft!A5637&lt;&gt;"",ForbDraft!A5637,""),"")</f>
        <v/>
      </c>
      <c r="D5622" s="230" t="str">
        <f t="shared" si="87"/>
        <v/>
      </c>
      <c r="E5622" s="230" t="str">
        <f>IFERROR(IF(ForbDraft!L5637&lt;&gt;"",ABS(ForbDraft!L5637),""),"")</f>
        <v/>
      </c>
      <c r="F5622" s="230" t="str">
        <f>IFERROR(IF(ForbDraft!K5637&lt;&gt;"",ForbDraft!K5637,""),"")</f>
        <v/>
      </c>
    </row>
    <row r="5623" spans="2:6" x14ac:dyDescent="0.2">
      <c r="B5623" s="229" t="str">
        <f>IFERROR(IF(ForbDraft!A5638&lt;&gt;"",ROW(ForbDraft!A5638),""),"")</f>
        <v/>
      </c>
      <c r="C5623" s="230" t="str">
        <f>IFERROR(IF(ForbDraft!A5638&lt;&gt;"",ForbDraft!A5638,""),"")</f>
        <v/>
      </c>
      <c r="D5623" s="230" t="str">
        <f t="shared" si="87"/>
        <v/>
      </c>
      <c r="E5623" s="230" t="str">
        <f>IFERROR(IF(ForbDraft!L5638&lt;&gt;"",ABS(ForbDraft!L5638),""),"")</f>
        <v/>
      </c>
      <c r="F5623" s="230" t="str">
        <f>IFERROR(IF(ForbDraft!K5638&lt;&gt;"",ForbDraft!K5638,""),"")</f>
        <v/>
      </c>
    </row>
    <row r="5624" spans="2:6" x14ac:dyDescent="0.2">
      <c r="B5624" s="229" t="str">
        <f>IFERROR(IF(ForbDraft!A5639&lt;&gt;"",ROW(ForbDraft!A5639),""),"")</f>
        <v/>
      </c>
      <c r="C5624" s="230" t="str">
        <f>IFERROR(IF(ForbDraft!A5639&lt;&gt;"",ForbDraft!A5639,""),"")</f>
        <v/>
      </c>
      <c r="D5624" s="230" t="str">
        <f t="shared" si="87"/>
        <v/>
      </c>
      <c r="E5624" s="230" t="str">
        <f>IFERROR(IF(ForbDraft!L5639&lt;&gt;"",ABS(ForbDraft!L5639),""),"")</f>
        <v/>
      </c>
      <c r="F5624" s="230" t="str">
        <f>IFERROR(IF(ForbDraft!K5639&lt;&gt;"",ForbDraft!K5639,""),"")</f>
        <v/>
      </c>
    </row>
    <row r="5625" spans="2:6" x14ac:dyDescent="0.2">
      <c r="B5625" s="229" t="str">
        <f>IFERROR(IF(ForbDraft!A5640&lt;&gt;"",ROW(ForbDraft!A5640),""),"")</f>
        <v/>
      </c>
      <c r="C5625" s="230" t="str">
        <f>IFERROR(IF(ForbDraft!A5640&lt;&gt;"",ForbDraft!A5640,""),"")</f>
        <v/>
      </c>
      <c r="D5625" s="230" t="str">
        <f t="shared" si="87"/>
        <v/>
      </c>
      <c r="E5625" s="230" t="str">
        <f>IFERROR(IF(ForbDraft!L5640&lt;&gt;"",ABS(ForbDraft!L5640),""),"")</f>
        <v/>
      </c>
      <c r="F5625" s="230" t="str">
        <f>IFERROR(IF(ForbDraft!K5640&lt;&gt;"",ForbDraft!K5640,""),"")</f>
        <v/>
      </c>
    </row>
    <row r="5626" spans="2:6" x14ac:dyDescent="0.2">
      <c r="B5626" s="229" t="str">
        <f>IFERROR(IF(ForbDraft!A5641&lt;&gt;"",ROW(ForbDraft!A5641),""),"")</f>
        <v/>
      </c>
      <c r="C5626" s="230" t="str">
        <f>IFERROR(IF(ForbDraft!A5641&lt;&gt;"",ForbDraft!A5641,""),"")</f>
        <v/>
      </c>
      <c r="D5626" s="230" t="str">
        <f t="shared" si="87"/>
        <v/>
      </c>
      <c r="E5626" s="230" t="str">
        <f>IFERROR(IF(ForbDraft!L5641&lt;&gt;"",ABS(ForbDraft!L5641),""),"")</f>
        <v/>
      </c>
      <c r="F5626" s="230" t="str">
        <f>IFERROR(IF(ForbDraft!K5641&lt;&gt;"",ForbDraft!K5641,""),"")</f>
        <v/>
      </c>
    </row>
    <row r="5627" spans="2:6" x14ac:dyDescent="0.2">
      <c r="B5627" s="229" t="str">
        <f>IFERROR(IF(ForbDraft!A5642&lt;&gt;"",ROW(ForbDraft!A5642),""),"")</f>
        <v/>
      </c>
      <c r="C5627" s="230" t="str">
        <f>IFERROR(IF(ForbDraft!A5642&lt;&gt;"",ForbDraft!A5642,""),"")</f>
        <v/>
      </c>
      <c r="D5627" s="230" t="str">
        <f t="shared" si="87"/>
        <v/>
      </c>
      <c r="E5627" s="230" t="str">
        <f>IFERROR(IF(ForbDraft!L5642&lt;&gt;"",ABS(ForbDraft!L5642),""),"")</f>
        <v/>
      </c>
      <c r="F5627" s="230" t="str">
        <f>IFERROR(IF(ForbDraft!K5642&lt;&gt;"",ForbDraft!K5642,""),"")</f>
        <v/>
      </c>
    </row>
    <row r="5628" spans="2:6" x14ac:dyDescent="0.2">
      <c r="B5628" s="229" t="str">
        <f>IFERROR(IF(ForbDraft!A5643&lt;&gt;"",ROW(ForbDraft!A5643),""),"")</f>
        <v/>
      </c>
      <c r="C5628" s="230" t="str">
        <f>IFERROR(IF(ForbDraft!A5643&lt;&gt;"",ForbDraft!A5643,""),"")</f>
        <v/>
      </c>
      <c r="D5628" s="230" t="str">
        <f t="shared" si="87"/>
        <v/>
      </c>
      <c r="E5628" s="230" t="str">
        <f>IFERROR(IF(ForbDraft!L5643&lt;&gt;"",ABS(ForbDraft!L5643),""),"")</f>
        <v/>
      </c>
      <c r="F5628" s="230" t="str">
        <f>IFERROR(IF(ForbDraft!K5643&lt;&gt;"",ForbDraft!K5643,""),"")</f>
        <v/>
      </c>
    </row>
    <row r="5629" spans="2:6" x14ac:dyDescent="0.2">
      <c r="B5629" s="229" t="str">
        <f>IFERROR(IF(ForbDraft!A5644&lt;&gt;"",ROW(ForbDraft!A5644),""),"")</f>
        <v/>
      </c>
      <c r="C5629" s="230" t="str">
        <f>IFERROR(IF(ForbDraft!A5644&lt;&gt;"",ForbDraft!A5644,""),"")</f>
        <v/>
      </c>
      <c r="D5629" s="230" t="str">
        <f t="shared" si="87"/>
        <v/>
      </c>
      <c r="E5629" s="230" t="str">
        <f>IFERROR(IF(ForbDraft!L5644&lt;&gt;"",ABS(ForbDraft!L5644),""),"")</f>
        <v/>
      </c>
      <c r="F5629" s="230" t="str">
        <f>IFERROR(IF(ForbDraft!K5644&lt;&gt;"",ForbDraft!K5644,""),"")</f>
        <v/>
      </c>
    </row>
    <row r="5630" spans="2:6" x14ac:dyDescent="0.2">
      <c r="B5630" s="229" t="str">
        <f>IFERROR(IF(ForbDraft!A5645&lt;&gt;"",ROW(ForbDraft!A5645),""),"")</f>
        <v/>
      </c>
      <c r="C5630" s="230" t="str">
        <f>IFERROR(IF(ForbDraft!A5645&lt;&gt;"",ForbDraft!A5645,""),"")</f>
        <v/>
      </c>
      <c r="D5630" s="230" t="str">
        <f t="shared" si="87"/>
        <v/>
      </c>
      <c r="E5630" s="230" t="str">
        <f>IFERROR(IF(ForbDraft!L5645&lt;&gt;"",ABS(ForbDraft!L5645),""),"")</f>
        <v/>
      </c>
      <c r="F5630" s="230" t="str">
        <f>IFERROR(IF(ForbDraft!K5645&lt;&gt;"",ForbDraft!K5645,""),"")</f>
        <v/>
      </c>
    </row>
    <row r="5631" spans="2:6" x14ac:dyDescent="0.2">
      <c r="B5631" s="229" t="str">
        <f>IFERROR(IF(ForbDraft!A5646&lt;&gt;"",ROW(ForbDraft!A5646),""),"")</f>
        <v/>
      </c>
      <c r="C5631" s="230" t="str">
        <f>IFERROR(IF(ForbDraft!A5646&lt;&gt;"",ForbDraft!A5646,""),"")</f>
        <v/>
      </c>
      <c r="D5631" s="230" t="str">
        <f t="shared" si="87"/>
        <v/>
      </c>
      <c r="E5631" s="230" t="str">
        <f>IFERROR(IF(ForbDraft!L5646&lt;&gt;"",ABS(ForbDraft!L5646),""),"")</f>
        <v/>
      </c>
      <c r="F5631" s="230" t="str">
        <f>IFERROR(IF(ForbDraft!K5646&lt;&gt;"",ForbDraft!K5646,""),"")</f>
        <v/>
      </c>
    </row>
    <row r="5632" spans="2:6" x14ac:dyDescent="0.2">
      <c r="B5632" s="229" t="str">
        <f>IFERROR(IF(ForbDraft!A5647&lt;&gt;"",ROW(ForbDraft!A5647),""),"")</f>
        <v/>
      </c>
      <c r="C5632" s="230" t="str">
        <f>IFERROR(IF(ForbDraft!A5647&lt;&gt;"",ForbDraft!A5647,""),"")</f>
        <v/>
      </c>
      <c r="D5632" s="230" t="str">
        <f t="shared" si="87"/>
        <v/>
      </c>
      <c r="E5632" s="230" t="str">
        <f>IFERROR(IF(ForbDraft!L5647&lt;&gt;"",ABS(ForbDraft!L5647),""),"")</f>
        <v/>
      </c>
      <c r="F5632" s="230" t="str">
        <f>IFERROR(IF(ForbDraft!K5647&lt;&gt;"",ForbDraft!K5647,""),"")</f>
        <v/>
      </c>
    </row>
    <row r="5633" spans="2:6" x14ac:dyDescent="0.2">
      <c r="B5633" s="229" t="str">
        <f>IFERROR(IF(ForbDraft!A5648&lt;&gt;"",ROW(ForbDraft!A5648),""),"")</f>
        <v/>
      </c>
      <c r="C5633" s="230" t="str">
        <f>IFERROR(IF(ForbDraft!A5648&lt;&gt;"",ForbDraft!A5648,""),"")</f>
        <v/>
      </c>
      <c r="D5633" s="230" t="str">
        <f t="shared" si="87"/>
        <v/>
      </c>
      <c r="E5633" s="230" t="str">
        <f>IFERROR(IF(ForbDraft!L5648&lt;&gt;"",ABS(ForbDraft!L5648),""),"")</f>
        <v/>
      </c>
      <c r="F5633" s="230" t="str">
        <f>IFERROR(IF(ForbDraft!K5648&lt;&gt;"",ForbDraft!K5648,""),"")</f>
        <v/>
      </c>
    </row>
    <row r="5634" spans="2:6" x14ac:dyDescent="0.2">
      <c r="B5634" s="229" t="str">
        <f>IFERROR(IF(ForbDraft!A5649&lt;&gt;"",ROW(ForbDraft!A5649),""),"")</f>
        <v/>
      </c>
      <c r="C5634" s="230" t="str">
        <f>IFERROR(IF(ForbDraft!A5649&lt;&gt;"",ForbDraft!A5649,""),"")</f>
        <v/>
      </c>
      <c r="D5634" s="230" t="str">
        <f t="shared" si="87"/>
        <v/>
      </c>
      <c r="E5634" s="230" t="str">
        <f>IFERROR(IF(ForbDraft!L5649&lt;&gt;"",ABS(ForbDraft!L5649),""),"")</f>
        <v/>
      </c>
      <c r="F5634" s="230" t="str">
        <f>IFERROR(IF(ForbDraft!K5649&lt;&gt;"",ForbDraft!K5649,""),"")</f>
        <v/>
      </c>
    </row>
    <row r="5635" spans="2:6" x14ac:dyDescent="0.2">
      <c r="B5635" s="229" t="str">
        <f>IFERROR(IF(ForbDraft!A5650&lt;&gt;"",ROW(ForbDraft!A5650),""),"")</f>
        <v/>
      </c>
      <c r="C5635" s="230" t="str">
        <f>IFERROR(IF(ForbDraft!A5650&lt;&gt;"",ForbDraft!A5650,""),"")</f>
        <v/>
      </c>
      <c r="D5635" s="230" t="str">
        <f t="shared" ref="D5635:D5698" si="88">IF(F5635="pH לבדיקת גבול","pH",F5635)</f>
        <v/>
      </c>
      <c r="E5635" s="230" t="str">
        <f>IFERROR(IF(ForbDraft!L5650&lt;&gt;"",ABS(ForbDraft!L5650),""),"")</f>
        <v/>
      </c>
      <c r="F5635" s="230" t="str">
        <f>IFERROR(IF(ForbDraft!K5650&lt;&gt;"",ForbDraft!K5650,""),"")</f>
        <v/>
      </c>
    </row>
    <row r="5636" spans="2:6" x14ac:dyDescent="0.2">
      <c r="B5636" s="229" t="str">
        <f>IFERROR(IF(ForbDraft!A5651&lt;&gt;"",ROW(ForbDraft!A5651),""),"")</f>
        <v/>
      </c>
      <c r="C5636" s="230" t="str">
        <f>IFERROR(IF(ForbDraft!A5651&lt;&gt;"",ForbDraft!A5651,""),"")</f>
        <v/>
      </c>
      <c r="D5636" s="230" t="str">
        <f t="shared" si="88"/>
        <v/>
      </c>
      <c r="E5636" s="230" t="str">
        <f>IFERROR(IF(ForbDraft!L5651&lt;&gt;"",ABS(ForbDraft!L5651),""),"")</f>
        <v/>
      </c>
      <c r="F5636" s="230" t="str">
        <f>IFERROR(IF(ForbDraft!K5651&lt;&gt;"",ForbDraft!K5651,""),"")</f>
        <v/>
      </c>
    </row>
    <row r="5637" spans="2:6" x14ac:dyDescent="0.2">
      <c r="B5637" s="229" t="str">
        <f>IFERROR(IF(ForbDraft!A5652&lt;&gt;"",ROW(ForbDraft!A5652),""),"")</f>
        <v/>
      </c>
      <c r="C5637" s="230" t="str">
        <f>IFERROR(IF(ForbDraft!A5652&lt;&gt;"",ForbDraft!A5652,""),"")</f>
        <v/>
      </c>
      <c r="D5637" s="230" t="str">
        <f t="shared" si="88"/>
        <v/>
      </c>
      <c r="E5637" s="230" t="str">
        <f>IFERROR(IF(ForbDraft!L5652&lt;&gt;"",ABS(ForbDraft!L5652),""),"")</f>
        <v/>
      </c>
      <c r="F5637" s="230" t="str">
        <f>IFERROR(IF(ForbDraft!K5652&lt;&gt;"",ForbDraft!K5652,""),"")</f>
        <v/>
      </c>
    </row>
    <row r="5638" spans="2:6" x14ac:dyDescent="0.2">
      <c r="B5638" s="229" t="str">
        <f>IFERROR(IF(ForbDraft!A5653&lt;&gt;"",ROW(ForbDraft!A5653),""),"")</f>
        <v/>
      </c>
      <c r="C5638" s="230" t="str">
        <f>IFERROR(IF(ForbDraft!A5653&lt;&gt;"",ForbDraft!A5653,""),"")</f>
        <v/>
      </c>
      <c r="D5638" s="230" t="str">
        <f t="shared" si="88"/>
        <v/>
      </c>
      <c r="E5638" s="230" t="str">
        <f>IFERROR(IF(ForbDraft!L5653&lt;&gt;"",ABS(ForbDraft!L5653),""),"")</f>
        <v/>
      </c>
      <c r="F5638" s="230" t="str">
        <f>IFERROR(IF(ForbDraft!K5653&lt;&gt;"",ForbDraft!K5653,""),"")</f>
        <v/>
      </c>
    </row>
    <row r="5639" spans="2:6" x14ac:dyDescent="0.2">
      <c r="B5639" s="229" t="str">
        <f>IFERROR(IF(ForbDraft!A5654&lt;&gt;"",ROW(ForbDraft!A5654),""),"")</f>
        <v/>
      </c>
      <c r="C5639" s="230" t="str">
        <f>IFERROR(IF(ForbDraft!A5654&lt;&gt;"",ForbDraft!A5654,""),"")</f>
        <v/>
      </c>
      <c r="D5639" s="230" t="str">
        <f t="shared" si="88"/>
        <v/>
      </c>
      <c r="E5639" s="230" t="str">
        <f>IFERROR(IF(ForbDraft!L5654&lt;&gt;"",ABS(ForbDraft!L5654),""),"")</f>
        <v/>
      </c>
      <c r="F5639" s="230" t="str">
        <f>IFERROR(IF(ForbDraft!K5654&lt;&gt;"",ForbDraft!K5654,""),"")</f>
        <v/>
      </c>
    </row>
    <row r="5640" spans="2:6" x14ac:dyDescent="0.2">
      <c r="B5640" s="229" t="str">
        <f>IFERROR(IF(ForbDraft!A5655&lt;&gt;"",ROW(ForbDraft!A5655),""),"")</f>
        <v/>
      </c>
      <c r="C5640" s="230" t="str">
        <f>IFERROR(IF(ForbDraft!A5655&lt;&gt;"",ForbDraft!A5655,""),"")</f>
        <v/>
      </c>
      <c r="D5640" s="230" t="str">
        <f t="shared" si="88"/>
        <v/>
      </c>
      <c r="E5640" s="230" t="str">
        <f>IFERROR(IF(ForbDraft!L5655&lt;&gt;"",ABS(ForbDraft!L5655),""),"")</f>
        <v/>
      </c>
      <c r="F5640" s="230" t="str">
        <f>IFERROR(IF(ForbDraft!K5655&lt;&gt;"",ForbDraft!K5655,""),"")</f>
        <v/>
      </c>
    </row>
    <row r="5641" spans="2:6" x14ac:dyDescent="0.2">
      <c r="B5641" s="229" t="str">
        <f>IFERROR(IF(ForbDraft!A5656&lt;&gt;"",ROW(ForbDraft!A5656),""),"")</f>
        <v/>
      </c>
      <c r="C5641" s="230" t="str">
        <f>IFERROR(IF(ForbDraft!A5656&lt;&gt;"",ForbDraft!A5656,""),"")</f>
        <v/>
      </c>
      <c r="D5641" s="230" t="str">
        <f t="shared" si="88"/>
        <v/>
      </c>
      <c r="E5641" s="230" t="str">
        <f>IFERROR(IF(ForbDraft!L5656&lt;&gt;"",ABS(ForbDraft!L5656),""),"")</f>
        <v/>
      </c>
      <c r="F5641" s="230" t="str">
        <f>IFERROR(IF(ForbDraft!K5656&lt;&gt;"",ForbDraft!K5656,""),"")</f>
        <v/>
      </c>
    </row>
    <row r="5642" spans="2:6" x14ac:dyDescent="0.2">
      <c r="B5642" s="229" t="str">
        <f>IFERROR(IF(ForbDraft!A5657&lt;&gt;"",ROW(ForbDraft!A5657),""),"")</f>
        <v/>
      </c>
      <c r="C5642" s="230" t="str">
        <f>IFERROR(IF(ForbDraft!A5657&lt;&gt;"",ForbDraft!A5657,""),"")</f>
        <v/>
      </c>
      <c r="D5642" s="230" t="str">
        <f t="shared" si="88"/>
        <v/>
      </c>
      <c r="E5642" s="230" t="str">
        <f>IFERROR(IF(ForbDraft!L5657&lt;&gt;"",ABS(ForbDraft!L5657),""),"")</f>
        <v/>
      </c>
      <c r="F5642" s="230" t="str">
        <f>IFERROR(IF(ForbDraft!K5657&lt;&gt;"",ForbDraft!K5657,""),"")</f>
        <v/>
      </c>
    </row>
    <row r="5643" spans="2:6" x14ac:dyDescent="0.2">
      <c r="B5643" s="229" t="str">
        <f>IFERROR(IF(ForbDraft!A5658&lt;&gt;"",ROW(ForbDraft!A5658),""),"")</f>
        <v/>
      </c>
      <c r="C5643" s="230" t="str">
        <f>IFERROR(IF(ForbDraft!A5658&lt;&gt;"",ForbDraft!A5658,""),"")</f>
        <v/>
      </c>
      <c r="D5643" s="230" t="str">
        <f t="shared" si="88"/>
        <v/>
      </c>
      <c r="E5643" s="230" t="str">
        <f>IFERROR(IF(ForbDraft!L5658&lt;&gt;"",ABS(ForbDraft!L5658),""),"")</f>
        <v/>
      </c>
      <c r="F5643" s="230" t="str">
        <f>IFERROR(IF(ForbDraft!K5658&lt;&gt;"",ForbDraft!K5658,""),"")</f>
        <v/>
      </c>
    </row>
    <row r="5644" spans="2:6" x14ac:dyDescent="0.2">
      <c r="B5644" s="229" t="str">
        <f>IFERROR(IF(ForbDraft!A5659&lt;&gt;"",ROW(ForbDraft!A5659),""),"")</f>
        <v/>
      </c>
      <c r="C5644" s="230" t="str">
        <f>IFERROR(IF(ForbDraft!A5659&lt;&gt;"",ForbDraft!A5659,""),"")</f>
        <v/>
      </c>
      <c r="D5644" s="230" t="str">
        <f t="shared" si="88"/>
        <v/>
      </c>
      <c r="E5644" s="230" t="str">
        <f>IFERROR(IF(ForbDraft!L5659&lt;&gt;"",ABS(ForbDraft!L5659),""),"")</f>
        <v/>
      </c>
      <c r="F5644" s="230" t="str">
        <f>IFERROR(IF(ForbDraft!K5659&lt;&gt;"",ForbDraft!K5659,""),"")</f>
        <v/>
      </c>
    </row>
    <row r="5645" spans="2:6" x14ac:dyDescent="0.2">
      <c r="B5645" s="229" t="str">
        <f>IFERROR(IF(ForbDraft!A5660&lt;&gt;"",ROW(ForbDraft!A5660),""),"")</f>
        <v/>
      </c>
      <c r="C5645" s="230" t="str">
        <f>IFERROR(IF(ForbDraft!A5660&lt;&gt;"",ForbDraft!A5660,""),"")</f>
        <v/>
      </c>
      <c r="D5645" s="230" t="str">
        <f t="shared" si="88"/>
        <v/>
      </c>
      <c r="E5645" s="230" t="str">
        <f>IFERROR(IF(ForbDraft!L5660&lt;&gt;"",ABS(ForbDraft!L5660),""),"")</f>
        <v/>
      </c>
      <c r="F5645" s="230" t="str">
        <f>IFERROR(IF(ForbDraft!K5660&lt;&gt;"",ForbDraft!K5660,""),"")</f>
        <v/>
      </c>
    </row>
    <row r="5646" spans="2:6" x14ac:dyDescent="0.2">
      <c r="B5646" s="229" t="str">
        <f>IFERROR(IF(ForbDraft!A5661&lt;&gt;"",ROW(ForbDraft!A5661),""),"")</f>
        <v/>
      </c>
      <c r="C5646" s="230" t="str">
        <f>IFERROR(IF(ForbDraft!A5661&lt;&gt;"",ForbDraft!A5661,""),"")</f>
        <v/>
      </c>
      <c r="D5646" s="230" t="str">
        <f t="shared" si="88"/>
        <v/>
      </c>
      <c r="E5646" s="230" t="str">
        <f>IFERROR(IF(ForbDraft!L5661&lt;&gt;"",ABS(ForbDraft!L5661),""),"")</f>
        <v/>
      </c>
      <c r="F5646" s="230" t="str">
        <f>IFERROR(IF(ForbDraft!K5661&lt;&gt;"",ForbDraft!K5661,""),"")</f>
        <v/>
      </c>
    </row>
    <row r="5647" spans="2:6" x14ac:dyDescent="0.2">
      <c r="B5647" s="229" t="str">
        <f>IFERROR(IF(ForbDraft!A5662&lt;&gt;"",ROW(ForbDraft!A5662),""),"")</f>
        <v/>
      </c>
      <c r="C5647" s="230" t="str">
        <f>IFERROR(IF(ForbDraft!A5662&lt;&gt;"",ForbDraft!A5662,""),"")</f>
        <v/>
      </c>
      <c r="D5647" s="230" t="str">
        <f t="shared" si="88"/>
        <v/>
      </c>
      <c r="E5647" s="230" t="str">
        <f>IFERROR(IF(ForbDraft!L5662&lt;&gt;"",ABS(ForbDraft!L5662),""),"")</f>
        <v/>
      </c>
      <c r="F5647" s="230" t="str">
        <f>IFERROR(IF(ForbDraft!K5662&lt;&gt;"",ForbDraft!K5662,""),"")</f>
        <v/>
      </c>
    </row>
    <row r="5648" spans="2:6" x14ac:dyDescent="0.2">
      <c r="B5648" s="229" t="str">
        <f>IFERROR(IF(ForbDraft!A5663&lt;&gt;"",ROW(ForbDraft!A5663),""),"")</f>
        <v/>
      </c>
      <c r="C5648" s="230" t="str">
        <f>IFERROR(IF(ForbDraft!A5663&lt;&gt;"",ForbDraft!A5663,""),"")</f>
        <v/>
      </c>
      <c r="D5648" s="230" t="str">
        <f t="shared" si="88"/>
        <v/>
      </c>
      <c r="E5648" s="230" t="str">
        <f>IFERROR(IF(ForbDraft!L5663&lt;&gt;"",ABS(ForbDraft!L5663),""),"")</f>
        <v/>
      </c>
      <c r="F5648" s="230" t="str">
        <f>IFERROR(IF(ForbDraft!K5663&lt;&gt;"",ForbDraft!K5663,""),"")</f>
        <v/>
      </c>
    </row>
    <row r="5649" spans="2:6" x14ac:dyDescent="0.2">
      <c r="B5649" s="229" t="str">
        <f>IFERROR(IF(ForbDraft!A5664&lt;&gt;"",ROW(ForbDraft!A5664),""),"")</f>
        <v/>
      </c>
      <c r="C5649" s="230" t="str">
        <f>IFERROR(IF(ForbDraft!A5664&lt;&gt;"",ForbDraft!A5664,""),"")</f>
        <v/>
      </c>
      <c r="D5649" s="230" t="str">
        <f t="shared" si="88"/>
        <v/>
      </c>
      <c r="E5649" s="230" t="str">
        <f>IFERROR(IF(ForbDraft!L5664&lt;&gt;"",ABS(ForbDraft!L5664),""),"")</f>
        <v/>
      </c>
      <c r="F5649" s="230" t="str">
        <f>IFERROR(IF(ForbDraft!K5664&lt;&gt;"",ForbDraft!K5664,""),"")</f>
        <v/>
      </c>
    </row>
    <row r="5650" spans="2:6" x14ac:dyDescent="0.2">
      <c r="B5650" s="229" t="str">
        <f>IFERROR(IF(ForbDraft!A5665&lt;&gt;"",ROW(ForbDraft!A5665),""),"")</f>
        <v/>
      </c>
      <c r="C5650" s="230" t="str">
        <f>IFERROR(IF(ForbDraft!A5665&lt;&gt;"",ForbDraft!A5665,""),"")</f>
        <v/>
      </c>
      <c r="D5650" s="230" t="str">
        <f t="shared" si="88"/>
        <v/>
      </c>
      <c r="E5650" s="230" t="str">
        <f>IFERROR(IF(ForbDraft!L5665&lt;&gt;"",ABS(ForbDraft!L5665),""),"")</f>
        <v/>
      </c>
      <c r="F5650" s="230" t="str">
        <f>IFERROR(IF(ForbDraft!K5665&lt;&gt;"",ForbDraft!K5665,""),"")</f>
        <v/>
      </c>
    </row>
    <row r="5651" spans="2:6" x14ac:dyDescent="0.2">
      <c r="B5651" s="229" t="str">
        <f>IFERROR(IF(ForbDraft!A5666&lt;&gt;"",ROW(ForbDraft!A5666),""),"")</f>
        <v/>
      </c>
      <c r="C5651" s="230" t="str">
        <f>IFERROR(IF(ForbDraft!A5666&lt;&gt;"",ForbDraft!A5666,""),"")</f>
        <v/>
      </c>
      <c r="D5651" s="230" t="str">
        <f t="shared" si="88"/>
        <v/>
      </c>
      <c r="E5651" s="230" t="str">
        <f>IFERROR(IF(ForbDraft!L5666&lt;&gt;"",ABS(ForbDraft!L5666),""),"")</f>
        <v/>
      </c>
      <c r="F5651" s="230" t="str">
        <f>IFERROR(IF(ForbDraft!K5666&lt;&gt;"",ForbDraft!K5666,""),"")</f>
        <v/>
      </c>
    </row>
    <row r="5652" spans="2:6" x14ac:dyDescent="0.2">
      <c r="B5652" s="229" t="str">
        <f>IFERROR(IF(ForbDraft!A5667&lt;&gt;"",ROW(ForbDraft!A5667),""),"")</f>
        <v/>
      </c>
      <c r="C5652" s="230" t="str">
        <f>IFERROR(IF(ForbDraft!A5667&lt;&gt;"",ForbDraft!A5667,""),"")</f>
        <v/>
      </c>
      <c r="D5652" s="230" t="str">
        <f t="shared" si="88"/>
        <v/>
      </c>
      <c r="E5652" s="230" t="str">
        <f>IFERROR(IF(ForbDraft!L5667&lt;&gt;"",ABS(ForbDraft!L5667),""),"")</f>
        <v/>
      </c>
      <c r="F5652" s="230" t="str">
        <f>IFERROR(IF(ForbDraft!K5667&lt;&gt;"",ForbDraft!K5667,""),"")</f>
        <v/>
      </c>
    </row>
    <row r="5653" spans="2:6" x14ac:dyDescent="0.2">
      <c r="B5653" s="229" t="str">
        <f>IFERROR(IF(ForbDraft!A5668&lt;&gt;"",ROW(ForbDraft!A5668),""),"")</f>
        <v/>
      </c>
      <c r="C5653" s="230" t="str">
        <f>IFERROR(IF(ForbDraft!A5668&lt;&gt;"",ForbDraft!A5668,""),"")</f>
        <v/>
      </c>
      <c r="D5653" s="230" t="str">
        <f t="shared" si="88"/>
        <v/>
      </c>
      <c r="E5653" s="230" t="str">
        <f>IFERROR(IF(ForbDraft!L5668&lt;&gt;"",ABS(ForbDraft!L5668),""),"")</f>
        <v/>
      </c>
      <c r="F5653" s="230" t="str">
        <f>IFERROR(IF(ForbDraft!K5668&lt;&gt;"",ForbDraft!K5668,""),"")</f>
        <v/>
      </c>
    </row>
    <row r="5654" spans="2:6" x14ac:dyDescent="0.2">
      <c r="B5654" s="229" t="str">
        <f>IFERROR(IF(ForbDraft!A5669&lt;&gt;"",ROW(ForbDraft!A5669),""),"")</f>
        <v/>
      </c>
      <c r="C5654" s="230" t="str">
        <f>IFERROR(IF(ForbDraft!A5669&lt;&gt;"",ForbDraft!A5669,""),"")</f>
        <v/>
      </c>
      <c r="D5654" s="230" t="str">
        <f t="shared" si="88"/>
        <v/>
      </c>
      <c r="E5654" s="230" t="str">
        <f>IFERROR(IF(ForbDraft!L5669&lt;&gt;"",ABS(ForbDraft!L5669),""),"")</f>
        <v/>
      </c>
      <c r="F5654" s="230" t="str">
        <f>IFERROR(IF(ForbDraft!K5669&lt;&gt;"",ForbDraft!K5669,""),"")</f>
        <v/>
      </c>
    </row>
    <row r="5655" spans="2:6" x14ac:dyDescent="0.2">
      <c r="B5655" s="229" t="str">
        <f>IFERROR(IF(ForbDraft!A5670&lt;&gt;"",ROW(ForbDraft!A5670),""),"")</f>
        <v/>
      </c>
      <c r="C5655" s="230" t="str">
        <f>IFERROR(IF(ForbDraft!A5670&lt;&gt;"",ForbDraft!A5670,""),"")</f>
        <v/>
      </c>
      <c r="D5655" s="230" t="str">
        <f t="shared" si="88"/>
        <v/>
      </c>
      <c r="E5655" s="230" t="str">
        <f>IFERROR(IF(ForbDraft!L5670&lt;&gt;"",ABS(ForbDraft!L5670),""),"")</f>
        <v/>
      </c>
      <c r="F5655" s="230" t="str">
        <f>IFERROR(IF(ForbDraft!K5670&lt;&gt;"",ForbDraft!K5670,""),"")</f>
        <v/>
      </c>
    </row>
    <row r="5656" spans="2:6" x14ac:dyDescent="0.2">
      <c r="B5656" s="229" t="str">
        <f>IFERROR(IF(ForbDraft!A5671&lt;&gt;"",ROW(ForbDraft!A5671),""),"")</f>
        <v/>
      </c>
      <c r="C5656" s="230" t="str">
        <f>IFERROR(IF(ForbDraft!A5671&lt;&gt;"",ForbDraft!A5671,""),"")</f>
        <v/>
      </c>
      <c r="D5656" s="230" t="str">
        <f t="shared" si="88"/>
        <v/>
      </c>
      <c r="E5656" s="230" t="str">
        <f>IFERROR(IF(ForbDraft!L5671&lt;&gt;"",ABS(ForbDraft!L5671),""),"")</f>
        <v/>
      </c>
      <c r="F5656" s="230" t="str">
        <f>IFERROR(IF(ForbDraft!K5671&lt;&gt;"",ForbDraft!K5671,""),"")</f>
        <v/>
      </c>
    </row>
    <row r="5657" spans="2:6" x14ac:dyDescent="0.2">
      <c r="B5657" s="229" t="str">
        <f>IFERROR(IF(ForbDraft!A5672&lt;&gt;"",ROW(ForbDraft!A5672),""),"")</f>
        <v/>
      </c>
      <c r="C5657" s="230" t="str">
        <f>IFERROR(IF(ForbDraft!A5672&lt;&gt;"",ForbDraft!A5672,""),"")</f>
        <v/>
      </c>
      <c r="D5657" s="230" t="str">
        <f t="shared" si="88"/>
        <v/>
      </c>
      <c r="E5657" s="230" t="str">
        <f>IFERROR(IF(ForbDraft!L5672&lt;&gt;"",ABS(ForbDraft!L5672),""),"")</f>
        <v/>
      </c>
      <c r="F5657" s="230" t="str">
        <f>IFERROR(IF(ForbDraft!K5672&lt;&gt;"",ForbDraft!K5672,""),"")</f>
        <v/>
      </c>
    </row>
    <row r="5658" spans="2:6" x14ac:dyDescent="0.2">
      <c r="B5658" s="229" t="str">
        <f>IFERROR(IF(ForbDraft!A5673&lt;&gt;"",ROW(ForbDraft!A5673),""),"")</f>
        <v/>
      </c>
      <c r="C5658" s="230" t="str">
        <f>IFERROR(IF(ForbDraft!A5673&lt;&gt;"",ForbDraft!A5673,""),"")</f>
        <v/>
      </c>
      <c r="D5658" s="230" t="str">
        <f t="shared" si="88"/>
        <v/>
      </c>
      <c r="E5658" s="230" t="str">
        <f>IFERROR(IF(ForbDraft!L5673&lt;&gt;"",ABS(ForbDraft!L5673),""),"")</f>
        <v/>
      </c>
      <c r="F5658" s="230" t="str">
        <f>IFERROR(IF(ForbDraft!K5673&lt;&gt;"",ForbDraft!K5673,""),"")</f>
        <v/>
      </c>
    </row>
    <row r="5659" spans="2:6" x14ac:dyDescent="0.2">
      <c r="B5659" s="229" t="str">
        <f>IFERROR(IF(ForbDraft!A5674&lt;&gt;"",ROW(ForbDraft!A5674),""),"")</f>
        <v/>
      </c>
      <c r="C5659" s="230" t="str">
        <f>IFERROR(IF(ForbDraft!A5674&lt;&gt;"",ForbDraft!A5674,""),"")</f>
        <v/>
      </c>
      <c r="D5659" s="230" t="str">
        <f t="shared" si="88"/>
        <v/>
      </c>
      <c r="E5659" s="230" t="str">
        <f>IFERROR(IF(ForbDraft!L5674&lt;&gt;"",ABS(ForbDraft!L5674),""),"")</f>
        <v/>
      </c>
      <c r="F5659" s="230" t="str">
        <f>IFERROR(IF(ForbDraft!K5674&lt;&gt;"",ForbDraft!K5674,""),"")</f>
        <v/>
      </c>
    </row>
    <row r="5660" spans="2:6" x14ac:dyDescent="0.2">
      <c r="B5660" s="229" t="str">
        <f>IFERROR(IF(ForbDraft!A5675&lt;&gt;"",ROW(ForbDraft!A5675),""),"")</f>
        <v/>
      </c>
      <c r="C5660" s="230" t="str">
        <f>IFERROR(IF(ForbDraft!A5675&lt;&gt;"",ForbDraft!A5675,""),"")</f>
        <v/>
      </c>
      <c r="D5660" s="230" t="str">
        <f t="shared" si="88"/>
        <v/>
      </c>
      <c r="E5660" s="230" t="str">
        <f>IFERROR(IF(ForbDraft!L5675&lt;&gt;"",ABS(ForbDraft!L5675),""),"")</f>
        <v/>
      </c>
      <c r="F5660" s="230" t="str">
        <f>IFERROR(IF(ForbDraft!K5675&lt;&gt;"",ForbDraft!K5675,""),"")</f>
        <v/>
      </c>
    </row>
    <row r="5661" spans="2:6" x14ac:dyDescent="0.2">
      <c r="B5661" s="229" t="str">
        <f>IFERROR(IF(ForbDraft!A5676&lt;&gt;"",ROW(ForbDraft!A5676),""),"")</f>
        <v/>
      </c>
      <c r="C5661" s="230" t="str">
        <f>IFERROR(IF(ForbDraft!A5676&lt;&gt;"",ForbDraft!A5676,""),"")</f>
        <v/>
      </c>
      <c r="D5661" s="230" t="str">
        <f t="shared" si="88"/>
        <v/>
      </c>
      <c r="E5661" s="230" t="str">
        <f>IFERROR(IF(ForbDraft!L5676&lt;&gt;"",ABS(ForbDraft!L5676),""),"")</f>
        <v/>
      </c>
      <c r="F5661" s="230" t="str">
        <f>IFERROR(IF(ForbDraft!K5676&lt;&gt;"",ForbDraft!K5676,""),"")</f>
        <v/>
      </c>
    </row>
    <row r="5662" spans="2:6" x14ac:dyDescent="0.2">
      <c r="B5662" s="229" t="str">
        <f>IFERROR(IF(ForbDraft!A5677&lt;&gt;"",ROW(ForbDraft!A5677),""),"")</f>
        <v/>
      </c>
      <c r="C5662" s="230" t="str">
        <f>IFERROR(IF(ForbDraft!A5677&lt;&gt;"",ForbDraft!A5677,""),"")</f>
        <v/>
      </c>
      <c r="D5662" s="230" t="str">
        <f t="shared" si="88"/>
        <v/>
      </c>
      <c r="E5662" s="230" t="str">
        <f>IFERROR(IF(ForbDraft!L5677&lt;&gt;"",ABS(ForbDraft!L5677),""),"")</f>
        <v/>
      </c>
      <c r="F5662" s="230" t="str">
        <f>IFERROR(IF(ForbDraft!K5677&lt;&gt;"",ForbDraft!K5677,""),"")</f>
        <v/>
      </c>
    </row>
    <row r="5663" spans="2:6" x14ac:dyDescent="0.2">
      <c r="B5663" s="229" t="str">
        <f>IFERROR(IF(ForbDraft!A5678&lt;&gt;"",ROW(ForbDraft!A5678),""),"")</f>
        <v/>
      </c>
      <c r="C5663" s="230" t="str">
        <f>IFERROR(IF(ForbDraft!A5678&lt;&gt;"",ForbDraft!A5678,""),"")</f>
        <v/>
      </c>
      <c r="D5663" s="230" t="str">
        <f t="shared" si="88"/>
        <v/>
      </c>
      <c r="E5663" s="230" t="str">
        <f>IFERROR(IF(ForbDraft!L5678&lt;&gt;"",ABS(ForbDraft!L5678),""),"")</f>
        <v/>
      </c>
      <c r="F5663" s="230" t="str">
        <f>IFERROR(IF(ForbDraft!K5678&lt;&gt;"",ForbDraft!K5678,""),"")</f>
        <v/>
      </c>
    </row>
    <row r="5664" spans="2:6" x14ac:dyDescent="0.2">
      <c r="B5664" s="229" t="str">
        <f>IFERROR(IF(ForbDraft!A5679&lt;&gt;"",ROW(ForbDraft!A5679),""),"")</f>
        <v/>
      </c>
      <c r="C5664" s="230" t="str">
        <f>IFERROR(IF(ForbDraft!A5679&lt;&gt;"",ForbDraft!A5679,""),"")</f>
        <v/>
      </c>
      <c r="D5664" s="230" t="str">
        <f t="shared" si="88"/>
        <v/>
      </c>
      <c r="E5664" s="230" t="str">
        <f>IFERROR(IF(ForbDraft!L5679&lt;&gt;"",ABS(ForbDraft!L5679),""),"")</f>
        <v/>
      </c>
      <c r="F5664" s="230" t="str">
        <f>IFERROR(IF(ForbDraft!K5679&lt;&gt;"",ForbDraft!K5679,""),"")</f>
        <v/>
      </c>
    </row>
    <row r="5665" spans="2:6" x14ac:dyDescent="0.2">
      <c r="B5665" s="229" t="str">
        <f>IFERROR(IF(ForbDraft!A5680&lt;&gt;"",ROW(ForbDraft!A5680),""),"")</f>
        <v/>
      </c>
      <c r="C5665" s="230" t="str">
        <f>IFERROR(IF(ForbDraft!A5680&lt;&gt;"",ForbDraft!A5680,""),"")</f>
        <v/>
      </c>
      <c r="D5665" s="230" t="str">
        <f t="shared" si="88"/>
        <v/>
      </c>
      <c r="E5665" s="230" t="str">
        <f>IFERROR(IF(ForbDraft!L5680&lt;&gt;"",ABS(ForbDraft!L5680),""),"")</f>
        <v/>
      </c>
      <c r="F5665" s="230" t="str">
        <f>IFERROR(IF(ForbDraft!K5680&lt;&gt;"",ForbDraft!K5680,""),"")</f>
        <v/>
      </c>
    </row>
    <row r="5666" spans="2:6" x14ac:dyDescent="0.2">
      <c r="B5666" s="229" t="str">
        <f>IFERROR(IF(ForbDraft!A5681&lt;&gt;"",ROW(ForbDraft!A5681),""),"")</f>
        <v/>
      </c>
      <c r="C5666" s="230" t="str">
        <f>IFERROR(IF(ForbDraft!A5681&lt;&gt;"",ForbDraft!A5681,""),"")</f>
        <v/>
      </c>
      <c r="D5666" s="230" t="str">
        <f t="shared" si="88"/>
        <v/>
      </c>
      <c r="E5666" s="230" t="str">
        <f>IFERROR(IF(ForbDraft!L5681&lt;&gt;"",ABS(ForbDraft!L5681),""),"")</f>
        <v/>
      </c>
      <c r="F5666" s="230" t="str">
        <f>IFERROR(IF(ForbDraft!K5681&lt;&gt;"",ForbDraft!K5681,""),"")</f>
        <v/>
      </c>
    </row>
    <row r="5667" spans="2:6" x14ac:dyDescent="0.2">
      <c r="B5667" s="229" t="str">
        <f>IFERROR(IF(ForbDraft!A5682&lt;&gt;"",ROW(ForbDraft!A5682),""),"")</f>
        <v/>
      </c>
      <c r="C5667" s="230" t="str">
        <f>IFERROR(IF(ForbDraft!A5682&lt;&gt;"",ForbDraft!A5682,""),"")</f>
        <v/>
      </c>
      <c r="D5667" s="230" t="str">
        <f t="shared" si="88"/>
        <v/>
      </c>
      <c r="E5667" s="230" t="str">
        <f>IFERROR(IF(ForbDraft!L5682&lt;&gt;"",ABS(ForbDraft!L5682),""),"")</f>
        <v/>
      </c>
      <c r="F5667" s="230" t="str">
        <f>IFERROR(IF(ForbDraft!K5682&lt;&gt;"",ForbDraft!K5682,""),"")</f>
        <v/>
      </c>
    </row>
    <row r="5668" spans="2:6" x14ac:dyDescent="0.2">
      <c r="B5668" s="229" t="str">
        <f>IFERROR(IF(ForbDraft!A5683&lt;&gt;"",ROW(ForbDraft!A5683),""),"")</f>
        <v/>
      </c>
      <c r="C5668" s="230" t="str">
        <f>IFERROR(IF(ForbDraft!A5683&lt;&gt;"",ForbDraft!A5683,""),"")</f>
        <v/>
      </c>
      <c r="D5668" s="230" t="str">
        <f t="shared" si="88"/>
        <v/>
      </c>
      <c r="E5668" s="230" t="str">
        <f>IFERROR(IF(ForbDraft!L5683&lt;&gt;"",ABS(ForbDraft!L5683),""),"")</f>
        <v/>
      </c>
      <c r="F5668" s="230" t="str">
        <f>IFERROR(IF(ForbDraft!K5683&lt;&gt;"",ForbDraft!K5683,""),"")</f>
        <v/>
      </c>
    </row>
    <row r="5669" spans="2:6" x14ac:dyDescent="0.2">
      <c r="B5669" s="229" t="str">
        <f>IFERROR(IF(ForbDraft!A5684&lt;&gt;"",ROW(ForbDraft!A5684),""),"")</f>
        <v/>
      </c>
      <c r="C5669" s="230" t="str">
        <f>IFERROR(IF(ForbDraft!A5684&lt;&gt;"",ForbDraft!A5684,""),"")</f>
        <v/>
      </c>
      <c r="D5669" s="230" t="str">
        <f t="shared" si="88"/>
        <v/>
      </c>
      <c r="E5669" s="230" t="str">
        <f>IFERROR(IF(ForbDraft!L5684&lt;&gt;"",ABS(ForbDraft!L5684),""),"")</f>
        <v/>
      </c>
      <c r="F5669" s="230" t="str">
        <f>IFERROR(IF(ForbDraft!K5684&lt;&gt;"",ForbDraft!K5684,""),"")</f>
        <v/>
      </c>
    </row>
    <row r="5670" spans="2:6" x14ac:dyDescent="0.2">
      <c r="B5670" s="229" t="str">
        <f>IFERROR(IF(ForbDraft!A5685&lt;&gt;"",ROW(ForbDraft!A5685),""),"")</f>
        <v/>
      </c>
      <c r="C5670" s="230" t="str">
        <f>IFERROR(IF(ForbDraft!A5685&lt;&gt;"",ForbDraft!A5685,""),"")</f>
        <v/>
      </c>
      <c r="D5670" s="230" t="str">
        <f t="shared" si="88"/>
        <v/>
      </c>
      <c r="E5670" s="230" t="str">
        <f>IFERROR(IF(ForbDraft!L5685&lt;&gt;"",ABS(ForbDraft!L5685),""),"")</f>
        <v/>
      </c>
      <c r="F5670" s="230" t="str">
        <f>IFERROR(IF(ForbDraft!K5685&lt;&gt;"",ForbDraft!K5685,""),"")</f>
        <v/>
      </c>
    </row>
    <row r="5671" spans="2:6" x14ac:dyDescent="0.2">
      <c r="B5671" s="229" t="str">
        <f>IFERROR(IF(ForbDraft!A5686&lt;&gt;"",ROW(ForbDraft!A5686),""),"")</f>
        <v/>
      </c>
      <c r="C5671" s="230" t="str">
        <f>IFERROR(IF(ForbDraft!A5686&lt;&gt;"",ForbDraft!A5686,""),"")</f>
        <v/>
      </c>
      <c r="D5671" s="230" t="str">
        <f t="shared" si="88"/>
        <v/>
      </c>
      <c r="E5671" s="230" t="str">
        <f>IFERROR(IF(ForbDraft!L5686&lt;&gt;"",ABS(ForbDraft!L5686),""),"")</f>
        <v/>
      </c>
      <c r="F5671" s="230" t="str">
        <f>IFERROR(IF(ForbDraft!K5686&lt;&gt;"",ForbDraft!K5686,""),"")</f>
        <v/>
      </c>
    </row>
    <row r="5672" spans="2:6" x14ac:dyDescent="0.2">
      <c r="B5672" s="229" t="str">
        <f>IFERROR(IF(ForbDraft!A5687&lt;&gt;"",ROW(ForbDraft!A5687),""),"")</f>
        <v/>
      </c>
      <c r="C5672" s="230" t="str">
        <f>IFERROR(IF(ForbDraft!A5687&lt;&gt;"",ForbDraft!A5687,""),"")</f>
        <v/>
      </c>
      <c r="D5672" s="230" t="str">
        <f t="shared" si="88"/>
        <v/>
      </c>
      <c r="E5672" s="230" t="str">
        <f>IFERROR(IF(ForbDraft!L5687&lt;&gt;"",ABS(ForbDraft!L5687),""),"")</f>
        <v/>
      </c>
      <c r="F5672" s="230" t="str">
        <f>IFERROR(IF(ForbDraft!K5687&lt;&gt;"",ForbDraft!K5687,""),"")</f>
        <v/>
      </c>
    </row>
    <row r="5673" spans="2:6" x14ac:dyDescent="0.2">
      <c r="B5673" s="229" t="str">
        <f>IFERROR(IF(ForbDraft!A5688&lt;&gt;"",ROW(ForbDraft!A5688),""),"")</f>
        <v/>
      </c>
      <c r="C5673" s="230" t="str">
        <f>IFERROR(IF(ForbDraft!A5688&lt;&gt;"",ForbDraft!A5688,""),"")</f>
        <v/>
      </c>
      <c r="D5673" s="230" t="str">
        <f t="shared" si="88"/>
        <v/>
      </c>
      <c r="E5673" s="230" t="str">
        <f>IFERROR(IF(ForbDraft!L5688&lt;&gt;"",ABS(ForbDraft!L5688),""),"")</f>
        <v/>
      </c>
      <c r="F5673" s="230" t="str">
        <f>IFERROR(IF(ForbDraft!K5688&lt;&gt;"",ForbDraft!K5688,""),"")</f>
        <v/>
      </c>
    </row>
    <row r="5674" spans="2:6" x14ac:dyDescent="0.2">
      <c r="B5674" s="229" t="str">
        <f>IFERROR(IF(ForbDraft!A5689&lt;&gt;"",ROW(ForbDraft!A5689),""),"")</f>
        <v/>
      </c>
      <c r="C5674" s="230" t="str">
        <f>IFERROR(IF(ForbDraft!A5689&lt;&gt;"",ForbDraft!A5689,""),"")</f>
        <v/>
      </c>
      <c r="D5674" s="230" t="str">
        <f t="shared" si="88"/>
        <v/>
      </c>
      <c r="E5674" s="230" t="str">
        <f>IFERROR(IF(ForbDraft!L5689&lt;&gt;"",ABS(ForbDraft!L5689),""),"")</f>
        <v/>
      </c>
      <c r="F5674" s="230" t="str">
        <f>IFERROR(IF(ForbDraft!K5689&lt;&gt;"",ForbDraft!K5689,""),"")</f>
        <v/>
      </c>
    </row>
    <row r="5675" spans="2:6" x14ac:dyDescent="0.2">
      <c r="B5675" s="229" t="str">
        <f>IFERROR(IF(ForbDraft!A5690&lt;&gt;"",ROW(ForbDraft!A5690),""),"")</f>
        <v/>
      </c>
      <c r="C5675" s="230" t="str">
        <f>IFERROR(IF(ForbDraft!A5690&lt;&gt;"",ForbDraft!A5690,""),"")</f>
        <v/>
      </c>
      <c r="D5675" s="230" t="str">
        <f t="shared" si="88"/>
        <v/>
      </c>
      <c r="E5675" s="230" t="str">
        <f>IFERROR(IF(ForbDraft!L5690&lt;&gt;"",ABS(ForbDraft!L5690),""),"")</f>
        <v/>
      </c>
      <c r="F5675" s="230" t="str">
        <f>IFERROR(IF(ForbDraft!K5690&lt;&gt;"",ForbDraft!K5690,""),"")</f>
        <v/>
      </c>
    </row>
    <row r="5676" spans="2:6" x14ac:dyDescent="0.2">
      <c r="B5676" s="229" t="str">
        <f>IFERROR(IF(ForbDraft!A5691&lt;&gt;"",ROW(ForbDraft!A5691),""),"")</f>
        <v/>
      </c>
      <c r="C5676" s="230" t="str">
        <f>IFERROR(IF(ForbDraft!A5691&lt;&gt;"",ForbDraft!A5691,""),"")</f>
        <v/>
      </c>
      <c r="D5676" s="230" t="str">
        <f t="shared" si="88"/>
        <v/>
      </c>
      <c r="E5676" s="230" t="str">
        <f>IFERROR(IF(ForbDraft!L5691&lt;&gt;"",ABS(ForbDraft!L5691),""),"")</f>
        <v/>
      </c>
      <c r="F5676" s="230" t="str">
        <f>IFERROR(IF(ForbDraft!K5691&lt;&gt;"",ForbDraft!K5691,""),"")</f>
        <v/>
      </c>
    </row>
    <row r="5677" spans="2:6" x14ac:dyDescent="0.2">
      <c r="B5677" s="229" t="str">
        <f>IFERROR(IF(ForbDraft!A5692&lt;&gt;"",ROW(ForbDraft!A5692),""),"")</f>
        <v/>
      </c>
      <c r="C5677" s="230" t="str">
        <f>IFERROR(IF(ForbDraft!A5692&lt;&gt;"",ForbDraft!A5692,""),"")</f>
        <v/>
      </c>
      <c r="D5677" s="230" t="str">
        <f t="shared" si="88"/>
        <v/>
      </c>
      <c r="E5677" s="230" t="str">
        <f>IFERROR(IF(ForbDraft!L5692&lt;&gt;"",ABS(ForbDraft!L5692),""),"")</f>
        <v/>
      </c>
      <c r="F5677" s="230" t="str">
        <f>IFERROR(IF(ForbDraft!K5692&lt;&gt;"",ForbDraft!K5692,""),"")</f>
        <v/>
      </c>
    </row>
    <row r="5678" spans="2:6" x14ac:dyDescent="0.2">
      <c r="B5678" s="229" t="str">
        <f>IFERROR(IF(ForbDraft!A5693&lt;&gt;"",ROW(ForbDraft!A5693),""),"")</f>
        <v/>
      </c>
      <c r="C5678" s="230" t="str">
        <f>IFERROR(IF(ForbDraft!A5693&lt;&gt;"",ForbDraft!A5693,""),"")</f>
        <v/>
      </c>
      <c r="D5678" s="230" t="str">
        <f t="shared" si="88"/>
        <v/>
      </c>
      <c r="E5678" s="230" t="str">
        <f>IFERROR(IF(ForbDraft!L5693&lt;&gt;"",ABS(ForbDraft!L5693),""),"")</f>
        <v/>
      </c>
      <c r="F5678" s="230" t="str">
        <f>IFERROR(IF(ForbDraft!K5693&lt;&gt;"",ForbDraft!K5693,""),"")</f>
        <v/>
      </c>
    </row>
    <row r="5679" spans="2:6" x14ac:dyDescent="0.2">
      <c r="B5679" s="229" t="str">
        <f>IFERROR(IF(ForbDraft!A5694&lt;&gt;"",ROW(ForbDraft!A5694),""),"")</f>
        <v/>
      </c>
      <c r="C5679" s="230" t="str">
        <f>IFERROR(IF(ForbDraft!A5694&lt;&gt;"",ForbDraft!A5694,""),"")</f>
        <v/>
      </c>
      <c r="D5679" s="230" t="str">
        <f t="shared" si="88"/>
        <v/>
      </c>
      <c r="E5679" s="230" t="str">
        <f>IFERROR(IF(ForbDraft!L5694&lt;&gt;"",ABS(ForbDraft!L5694),""),"")</f>
        <v/>
      </c>
      <c r="F5679" s="230" t="str">
        <f>IFERROR(IF(ForbDraft!K5694&lt;&gt;"",ForbDraft!K5694,""),"")</f>
        <v/>
      </c>
    </row>
    <row r="5680" spans="2:6" x14ac:dyDescent="0.2">
      <c r="B5680" s="229" t="str">
        <f>IFERROR(IF(ForbDraft!A5695&lt;&gt;"",ROW(ForbDraft!A5695),""),"")</f>
        <v/>
      </c>
      <c r="C5680" s="230" t="str">
        <f>IFERROR(IF(ForbDraft!A5695&lt;&gt;"",ForbDraft!A5695,""),"")</f>
        <v/>
      </c>
      <c r="D5680" s="230" t="str">
        <f t="shared" si="88"/>
        <v/>
      </c>
      <c r="E5680" s="230" t="str">
        <f>IFERROR(IF(ForbDraft!L5695&lt;&gt;"",ABS(ForbDraft!L5695),""),"")</f>
        <v/>
      </c>
      <c r="F5680" s="230" t="str">
        <f>IFERROR(IF(ForbDraft!K5695&lt;&gt;"",ForbDraft!K5695,""),"")</f>
        <v/>
      </c>
    </row>
    <row r="5681" spans="2:6" x14ac:dyDescent="0.2">
      <c r="B5681" s="229" t="str">
        <f>IFERROR(IF(ForbDraft!A5696&lt;&gt;"",ROW(ForbDraft!A5696),""),"")</f>
        <v/>
      </c>
      <c r="C5681" s="230" t="str">
        <f>IFERROR(IF(ForbDraft!A5696&lt;&gt;"",ForbDraft!A5696,""),"")</f>
        <v/>
      </c>
      <c r="D5681" s="230" t="str">
        <f t="shared" si="88"/>
        <v/>
      </c>
      <c r="E5681" s="230" t="str">
        <f>IFERROR(IF(ForbDraft!L5696&lt;&gt;"",ABS(ForbDraft!L5696),""),"")</f>
        <v/>
      </c>
      <c r="F5681" s="230" t="str">
        <f>IFERROR(IF(ForbDraft!K5696&lt;&gt;"",ForbDraft!K5696,""),"")</f>
        <v/>
      </c>
    </row>
    <row r="5682" spans="2:6" x14ac:dyDescent="0.2">
      <c r="B5682" s="229" t="str">
        <f>IFERROR(IF(ForbDraft!A5697&lt;&gt;"",ROW(ForbDraft!A5697),""),"")</f>
        <v/>
      </c>
      <c r="C5682" s="230" t="str">
        <f>IFERROR(IF(ForbDraft!A5697&lt;&gt;"",ForbDraft!A5697,""),"")</f>
        <v/>
      </c>
      <c r="D5682" s="230" t="str">
        <f t="shared" si="88"/>
        <v/>
      </c>
      <c r="E5682" s="230" t="str">
        <f>IFERROR(IF(ForbDraft!L5697&lt;&gt;"",ABS(ForbDraft!L5697),""),"")</f>
        <v/>
      </c>
      <c r="F5682" s="230" t="str">
        <f>IFERROR(IF(ForbDraft!K5697&lt;&gt;"",ForbDraft!K5697,""),"")</f>
        <v/>
      </c>
    </row>
    <row r="5683" spans="2:6" x14ac:dyDescent="0.2">
      <c r="B5683" s="229" t="str">
        <f>IFERROR(IF(ForbDraft!A5698&lt;&gt;"",ROW(ForbDraft!A5698),""),"")</f>
        <v/>
      </c>
      <c r="C5683" s="230" t="str">
        <f>IFERROR(IF(ForbDraft!A5698&lt;&gt;"",ForbDraft!A5698,""),"")</f>
        <v/>
      </c>
      <c r="D5683" s="230" t="str">
        <f t="shared" si="88"/>
        <v/>
      </c>
      <c r="E5683" s="230" t="str">
        <f>IFERROR(IF(ForbDraft!L5698&lt;&gt;"",ABS(ForbDraft!L5698),""),"")</f>
        <v/>
      </c>
      <c r="F5683" s="230" t="str">
        <f>IFERROR(IF(ForbDraft!K5698&lt;&gt;"",ForbDraft!K5698,""),"")</f>
        <v/>
      </c>
    </row>
    <row r="5684" spans="2:6" x14ac:dyDescent="0.2">
      <c r="B5684" s="229" t="str">
        <f>IFERROR(IF(ForbDraft!A5699&lt;&gt;"",ROW(ForbDraft!A5699),""),"")</f>
        <v/>
      </c>
      <c r="C5684" s="230" t="str">
        <f>IFERROR(IF(ForbDraft!A5699&lt;&gt;"",ForbDraft!A5699,""),"")</f>
        <v/>
      </c>
      <c r="D5684" s="230" t="str">
        <f t="shared" si="88"/>
        <v/>
      </c>
      <c r="E5684" s="230" t="str">
        <f>IFERROR(IF(ForbDraft!L5699&lt;&gt;"",ABS(ForbDraft!L5699),""),"")</f>
        <v/>
      </c>
      <c r="F5684" s="230" t="str">
        <f>IFERROR(IF(ForbDraft!K5699&lt;&gt;"",ForbDraft!K5699,""),"")</f>
        <v/>
      </c>
    </row>
    <row r="5685" spans="2:6" x14ac:dyDescent="0.2">
      <c r="B5685" s="229" t="str">
        <f>IFERROR(IF(ForbDraft!A5700&lt;&gt;"",ROW(ForbDraft!A5700),""),"")</f>
        <v/>
      </c>
      <c r="C5685" s="230" t="str">
        <f>IFERROR(IF(ForbDraft!A5700&lt;&gt;"",ForbDraft!A5700,""),"")</f>
        <v/>
      </c>
      <c r="D5685" s="230" t="str">
        <f t="shared" si="88"/>
        <v/>
      </c>
      <c r="E5685" s="230" t="str">
        <f>IFERROR(IF(ForbDraft!L5700&lt;&gt;"",ABS(ForbDraft!L5700),""),"")</f>
        <v/>
      </c>
      <c r="F5685" s="230" t="str">
        <f>IFERROR(IF(ForbDraft!K5700&lt;&gt;"",ForbDraft!K5700,""),"")</f>
        <v/>
      </c>
    </row>
    <row r="5686" spans="2:6" x14ac:dyDescent="0.2">
      <c r="B5686" s="229" t="str">
        <f>IFERROR(IF(ForbDraft!A5701&lt;&gt;"",ROW(ForbDraft!A5701),""),"")</f>
        <v/>
      </c>
      <c r="C5686" s="230" t="str">
        <f>IFERROR(IF(ForbDraft!A5701&lt;&gt;"",ForbDraft!A5701,""),"")</f>
        <v/>
      </c>
      <c r="D5686" s="230" t="str">
        <f t="shared" si="88"/>
        <v/>
      </c>
      <c r="E5686" s="230" t="str">
        <f>IFERROR(IF(ForbDraft!L5701&lt;&gt;"",ABS(ForbDraft!L5701),""),"")</f>
        <v/>
      </c>
      <c r="F5686" s="230" t="str">
        <f>IFERROR(IF(ForbDraft!K5701&lt;&gt;"",ForbDraft!K5701,""),"")</f>
        <v/>
      </c>
    </row>
    <row r="5687" spans="2:6" x14ac:dyDescent="0.2">
      <c r="B5687" s="229" t="str">
        <f>IFERROR(IF(ForbDraft!A5702&lt;&gt;"",ROW(ForbDraft!A5702),""),"")</f>
        <v/>
      </c>
      <c r="C5687" s="230" t="str">
        <f>IFERROR(IF(ForbDraft!A5702&lt;&gt;"",ForbDraft!A5702,""),"")</f>
        <v/>
      </c>
      <c r="D5687" s="230" t="str">
        <f t="shared" si="88"/>
        <v/>
      </c>
      <c r="E5687" s="230" t="str">
        <f>IFERROR(IF(ForbDraft!L5702&lt;&gt;"",ABS(ForbDraft!L5702),""),"")</f>
        <v/>
      </c>
      <c r="F5687" s="230" t="str">
        <f>IFERROR(IF(ForbDraft!K5702&lt;&gt;"",ForbDraft!K5702,""),"")</f>
        <v/>
      </c>
    </row>
    <row r="5688" spans="2:6" x14ac:dyDescent="0.2">
      <c r="B5688" s="229" t="str">
        <f>IFERROR(IF(ForbDraft!A5703&lt;&gt;"",ROW(ForbDraft!A5703),""),"")</f>
        <v/>
      </c>
      <c r="C5688" s="230" t="str">
        <f>IFERROR(IF(ForbDraft!A5703&lt;&gt;"",ForbDraft!A5703,""),"")</f>
        <v/>
      </c>
      <c r="D5688" s="230" t="str">
        <f t="shared" si="88"/>
        <v/>
      </c>
      <c r="E5688" s="230" t="str">
        <f>IFERROR(IF(ForbDraft!L5703&lt;&gt;"",ABS(ForbDraft!L5703),""),"")</f>
        <v/>
      </c>
      <c r="F5688" s="230" t="str">
        <f>IFERROR(IF(ForbDraft!K5703&lt;&gt;"",ForbDraft!K5703,""),"")</f>
        <v/>
      </c>
    </row>
    <row r="5689" spans="2:6" x14ac:dyDescent="0.2">
      <c r="B5689" s="229" t="str">
        <f>IFERROR(IF(ForbDraft!A5704&lt;&gt;"",ROW(ForbDraft!A5704),""),"")</f>
        <v/>
      </c>
      <c r="C5689" s="230" t="str">
        <f>IFERROR(IF(ForbDraft!A5704&lt;&gt;"",ForbDraft!A5704,""),"")</f>
        <v/>
      </c>
      <c r="D5689" s="230" t="str">
        <f t="shared" si="88"/>
        <v/>
      </c>
      <c r="E5689" s="230" t="str">
        <f>IFERROR(IF(ForbDraft!L5704&lt;&gt;"",ABS(ForbDraft!L5704),""),"")</f>
        <v/>
      </c>
      <c r="F5689" s="230" t="str">
        <f>IFERROR(IF(ForbDraft!K5704&lt;&gt;"",ForbDraft!K5704,""),"")</f>
        <v/>
      </c>
    </row>
    <row r="5690" spans="2:6" x14ac:dyDescent="0.2">
      <c r="B5690" s="229" t="str">
        <f>IFERROR(IF(ForbDraft!A5705&lt;&gt;"",ROW(ForbDraft!A5705),""),"")</f>
        <v/>
      </c>
      <c r="C5690" s="230" t="str">
        <f>IFERROR(IF(ForbDraft!A5705&lt;&gt;"",ForbDraft!A5705,""),"")</f>
        <v/>
      </c>
      <c r="D5690" s="230" t="str">
        <f t="shared" si="88"/>
        <v/>
      </c>
      <c r="E5690" s="230" t="str">
        <f>IFERROR(IF(ForbDraft!L5705&lt;&gt;"",ABS(ForbDraft!L5705),""),"")</f>
        <v/>
      </c>
      <c r="F5690" s="230" t="str">
        <f>IFERROR(IF(ForbDraft!K5705&lt;&gt;"",ForbDraft!K5705,""),"")</f>
        <v/>
      </c>
    </row>
    <row r="5691" spans="2:6" x14ac:dyDescent="0.2">
      <c r="B5691" s="229" t="str">
        <f>IFERROR(IF(ForbDraft!A5706&lt;&gt;"",ROW(ForbDraft!A5706),""),"")</f>
        <v/>
      </c>
      <c r="C5691" s="230" t="str">
        <f>IFERROR(IF(ForbDraft!A5706&lt;&gt;"",ForbDraft!A5706,""),"")</f>
        <v/>
      </c>
      <c r="D5691" s="230" t="str">
        <f t="shared" si="88"/>
        <v/>
      </c>
      <c r="E5691" s="230" t="str">
        <f>IFERROR(IF(ForbDraft!L5706&lt;&gt;"",ABS(ForbDraft!L5706),""),"")</f>
        <v/>
      </c>
      <c r="F5691" s="230" t="str">
        <f>IFERROR(IF(ForbDraft!K5706&lt;&gt;"",ForbDraft!K5706,""),"")</f>
        <v/>
      </c>
    </row>
    <row r="5692" spans="2:6" x14ac:dyDescent="0.2">
      <c r="B5692" s="229" t="str">
        <f>IFERROR(IF(ForbDraft!A5707&lt;&gt;"",ROW(ForbDraft!A5707),""),"")</f>
        <v/>
      </c>
      <c r="C5692" s="230" t="str">
        <f>IFERROR(IF(ForbDraft!A5707&lt;&gt;"",ForbDraft!A5707,""),"")</f>
        <v/>
      </c>
      <c r="D5692" s="230" t="str">
        <f t="shared" si="88"/>
        <v/>
      </c>
      <c r="E5692" s="230" t="str">
        <f>IFERROR(IF(ForbDraft!L5707&lt;&gt;"",ABS(ForbDraft!L5707),""),"")</f>
        <v/>
      </c>
      <c r="F5692" s="230" t="str">
        <f>IFERROR(IF(ForbDraft!K5707&lt;&gt;"",ForbDraft!K5707,""),"")</f>
        <v/>
      </c>
    </row>
    <row r="5693" spans="2:6" x14ac:dyDescent="0.2">
      <c r="B5693" s="229" t="str">
        <f>IFERROR(IF(ForbDraft!A5708&lt;&gt;"",ROW(ForbDraft!A5708),""),"")</f>
        <v/>
      </c>
      <c r="C5693" s="230" t="str">
        <f>IFERROR(IF(ForbDraft!A5708&lt;&gt;"",ForbDraft!A5708,""),"")</f>
        <v/>
      </c>
      <c r="D5693" s="230" t="str">
        <f t="shared" si="88"/>
        <v/>
      </c>
      <c r="E5693" s="230" t="str">
        <f>IFERROR(IF(ForbDraft!L5708&lt;&gt;"",ABS(ForbDraft!L5708),""),"")</f>
        <v/>
      </c>
      <c r="F5693" s="230" t="str">
        <f>IFERROR(IF(ForbDraft!K5708&lt;&gt;"",ForbDraft!K5708,""),"")</f>
        <v/>
      </c>
    </row>
    <row r="5694" spans="2:6" x14ac:dyDescent="0.2">
      <c r="B5694" s="229" t="str">
        <f>IFERROR(IF(ForbDraft!A5709&lt;&gt;"",ROW(ForbDraft!A5709),""),"")</f>
        <v/>
      </c>
      <c r="C5694" s="230" t="str">
        <f>IFERROR(IF(ForbDraft!A5709&lt;&gt;"",ForbDraft!A5709,""),"")</f>
        <v/>
      </c>
      <c r="D5694" s="230" t="str">
        <f t="shared" si="88"/>
        <v/>
      </c>
      <c r="E5694" s="230" t="str">
        <f>IFERROR(IF(ForbDraft!L5709&lt;&gt;"",ABS(ForbDraft!L5709),""),"")</f>
        <v/>
      </c>
      <c r="F5694" s="230" t="str">
        <f>IFERROR(IF(ForbDraft!K5709&lt;&gt;"",ForbDraft!K5709,""),"")</f>
        <v/>
      </c>
    </row>
    <row r="5695" spans="2:6" x14ac:dyDescent="0.2">
      <c r="B5695" s="229" t="str">
        <f>IFERROR(IF(ForbDraft!A5710&lt;&gt;"",ROW(ForbDraft!A5710),""),"")</f>
        <v/>
      </c>
      <c r="C5695" s="230" t="str">
        <f>IFERROR(IF(ForbDraft!A5710&lt;&gt;"",ForbDraft!A5710,""),"")</f>
        <v/>
      </c>
      <c r="D5695" s="230" t="str">
        <f t="shared" si="88"/>
        <v/>
      </c>
      <c r="E5695" s="230" t="str">
        <f>IFERROR(IF(ForbDraft!L5710&lt;&gt;"",ABS(ForbDraft!L5710),""),"")</f>
        <v/>
      </c>
      <c r="F5695" s="230" t="str">
        <f>IFERROR(IF(ForbDraft!K5710&lt;&gt;"",ForbDraft!K5710,""),"")</f>
        <v/>
      </c>
    </row>
    <row r="5696" spans="2:6" x14ac:dyDescent="0.2">
      <c r="B5696" s="229" t="str">
        <f>IFERROR(IF(ForbDraft!A5711&lt;&gt;"",ROW(ForbDraft!A5711),""),"")</f>
        <v/>
      </c>
      <c r="C5696" s="230" t="str">
        <f>IFERROR(IF(ForbDraft!A5711&lt;&gt;"",ForbDraft!A5711,""),"")</f>
        <v/>
      </c>
      <c r="D5696" s="230" t="str">
        <f t="shared" si="88"/>
        <v/>
      </c>
      <c r="E5696" s="230" t="str">
        <f>IFERROR(IF(ForbDraft!L5711&lt;&gt;"",ABS(ForbDraft!L5711),""),"")</f>
        <v/>
      </c>
      <c r="F5696" s="230" t="str">
        <f>IFERROR(IF(ForbDraft!K5711&lt;&gt;"",ForbDraft!K5711,""),"")</f>
        <v/>
      </c>
    </row>
    <row r="5697" spans="2:6" x14ac:dyDescent="0.2">
      <c r="B5697" s="229" t="str">
        <f>IFERROR(IF(ForbDraft!A5712&lt;&gt;"",ROW(ForbDraft!A5712),""),"")</f>
        <v/>
      </c>
      <c r="C5697" s="230" t="str">
        <f>IFERROR(IF(ForbDraft!A5712&lt;&gt;"",ForbDraft!A5712,""),"")</f>
        <v/>
      </c>
      <c r="D5697" s="230" t="str">
        <f t="shared" si="88"/>
        <v/>
      </c>
      <c r="E5697" s="230" t="str">
        <f>IFERROR(IF(ForbDraft!L5712&lt;&gt;"",ABS(ForbDraft!L5712),""),"")</f>
        <v/>
      </c>
      <c r="F5697" s="230" t="str">
        <f>IFERROR(IF(ForbDraft!K5712&lt;&gt;"",ForbDraft!K5712,""),"")</f>
        <v/>
      </c>
    </row>
    <row r="5698" spans="2:6" x14ac:dyDescent="0.2">
      <c r="B5698" s="229" t="str">
        <f>IFERROR(IF(ForbDraft!A5713&lt;&gt;"",ROW(ForbDraft!A5713),""),"")</f>
        <v/>
      </c>
      <c r="C5698" s="230" t="str">
        <f>IFERROR(IF(ForbDraft!A5713&lt;&gt;"",ForbDraft!A5713,""),"")</f>
        <v/>
      </c>
      <c r="D5698" s="230" t="str">
        <f t="shared" si="88"/>
        <v/>
      </c>
      <c r="E5698" s="230" t="str">
        <f>IFERROR(IF(ForbDraft!L5713&lt;&gt;"",ABS(ForbDraft!L5713),""),"")</f>
        <v/>
      </c>
      <c r="F5698" s="230" t="str">
        <f>IFERROR(IF(ForbDraft!K5713&lt;&gt;"",ForbDraft!K5713,""),"")</f>
        <v/>
      </c>
    </row>
    <row r="5699" spans="2:6" x14ac:dyDescent="0.2">
      <c r="B5699" s="229" t="str">
        <f>IFERROR(IF(ForbDraft!A5714&lt;&gt;"",ROW(ForbDraft!A5714),""),"")</f>
        <v/>
      </c>
      <c r="C5699" s="230" t="str">
        <f>IFERROR(IF(ForbDraft!A5714&lt;&gt;"",ForbDraft!A5714,""),"")</f>
        <v/>
      </c>
      <c r="D5699" s="230" t="str">
        <f t="shared" ref="D5699:D5762" si="89">IF(F5699="pH לבדיקת גבול","pH",F5699)</f>
        <v/>
      </c>
      <c r="E5699" s="230" t="str">
        <f>IFERROR(IF(ForbDraft!L5714&lt;&gt;"",ABS(ForbDraft!L5714),""),"")</f>
        <v/>
      </c>
      <c r="F5699" s="230" t="str">
        <f>IFERROR(IF(ForbDraft!K5714&lt;&gt;"",ForbDraft!K5714,""),"")</f>
        <v/>
      </c>
    </row>
    <row r="5700" spans="2:6" x14ac:dyDescent="0.2">
      <c r="B5700" s="229" t="str">
        <f>IFERROR(IF(ForbDraft!A5715&lt;&gt;"",ROW(ForbDraft!A5715),""),"")</f>
        <v/>
      </c>
      <c r="C5700" s="230" t="str">
        <f>IFERROR(IF(ForbDraft!A5715&lt;&gt;"",ForbDraft!A5715,""),"")</f>
        <v/>
      </c>
      <c r="D5700" s="230" t="str">
        <f t="shared" si="89"/>
        <v/>
      </c>
      <c r="E5700" s="230" t="str">
        <f>IFERROR(IF(ForbDraft!L5715&lt;&gt;"",ABS(ForbDraft!L5715),""),"")</f>
        <v/>
      </c>
      <c r="F5700" s="230" t="str">
        <f>IFERROR(IF(ForbDraft!K5715&lt;&gt;"",ForbDraft!K5715,""),"")</f>
        <v/>
      </c>
    </row>
    <row r="5701" spans="2:6" x14ac:dyDescent="0.2">
      <c r="B5701" s="229" t="str">
        <f>IFERROR(IF(ForbDraft!A5716&lt;&gt;"",ROW(ForbDraft!A5716),""),"")</f>
        <v/>
      </c>
      <c r="C5701" s="230" t="str">
        <f>IFERROR(IF(ForbDraft!A5716&lt;&gt;"",ForbDraft!A5716,""),"")</f>
        <v/>
      </c>
      <c r="D5701" s="230" t="str">
        <f t="shared" si="89"/>
        <v/>
      </c>
      <c r="E5701" s="230" t="str">
        <f>IFERROR(IF(ForbDraft!L5716&lt;&gt;"",ABS(ForbDraft!L5716),""),"")</f>
        <v/>
      </c>
      <c r="F5701" s="230" t="str">
        <f>IFERROR(IF(ForbDraft!K5716&lt;&gt;"",ForbDraft!K5716,""),"")</f>
        <v/>
      </c>
    </row>
    <row r="5702" spans="2:6" x14ac:dyDescent="0.2">
      <c r="B5702" s="229" t="str">
        <f>IFERROR(IF(ForbDraft!A5717&lt;&gt;"",ROW(ForbDraft!A5717),""),"")</f>
        <v/>
      </c>
      <c r="C5702" s="230" t="str">
        <f>IFERROR(IF(ForbDraft!A5717&lt;&gt;"",ForbDraft!A5717,""),"")</f>
        <v/>
      </c>
      <c r="D5702" s="230" t="str">
        <f t="shared" si="89"/>
        <v/>
      </c>
      <c r="E5702" s="230" t="str">
        <f>IFERROR(IF(ForbDraft!L5717&lt;&gt;"",ABS(ForbDraft!L5717),""),"")</f>
        <v/>
      </c>
      <c r="F5702" s="230" t="str">
        <f>IFERROR(IF(ForbDraft!K5717&lt;&gt;"",ForbDraft!K5717,""),"")</f>
        <v/>
      </c>
    </row>
    <row r="5703" spans="2:6" x14ac:dyDescent="0.2">
      <c r="B5703" s="229" t="str">
        <f>IFERROR(IF(ForbDraft!A5718&lt;&gt;"",ROW(ForbDraft!A5718),""),"")</f>
        <v/>
      </c>
      <c r="C5703" s="230" t="str">
        <f>IFERROR(IF(ForbDraft!A5718&lt;&gt;"",ForbDraft!A5718,""),"")</f>
        <v/>
      </c>
      <c r="D5703" s="230" t="str">
        <f t="shared" si="89"/>
        <v/>
      </c>
      <c r="E5703" s="230" t="str">
        <f>IFERROR(IF(ForbDraft!L5718&lt;&gt;"",ABS(ForbDraft!L5718),""),"")</f>
        <v/>
      </c>
      <c r="F5703" s="230" t="str">
        <f>IFERROR(IF(ForbDraft!K5718&lt;&gt;"",ForbDraft!K5718,""),"")</f>
        <v/>
      </c>
    </row>
    <row r="5704" spans="2:6" x14ac:dyDescent="0.2">
      <c r="B5704" s="229" t="str">
        <f>IFERROR(IF(ForbDraft!A5719&lt;&gt;"",ROW(ForbDraft!A5719),""),"")</f>
        <v/>
      </c>
      <c r="C5704" s="230" t="str">
        <f>IFERROR(IF(ForbDraft!A5719&lt;&gt;"",ForbDraft!A5719,""),"")</f>
        <v/>
      </c>
      <c r="D5704" s="230" t="str">
        <f t="shared" si="89"/>
        <v/>
      </c>
      <c r="E5704" s="230" t="str">
        <f>IFERROR(IF(ForbDraft!L5719&lt;&gt;"",ABS(ForbDraft!L5719),""),"")</f>
        <v/>
      </c>
      <c r="F5704" s="230" t="str">
        <f>IFERROR(IF(ForbDraft!K5719&lt;&gt;"",ForbDraft!K5719,""),"")</f>
        <v/>
      </c>
    </row>
    <row r="5705" spans="2:6" x14ac:dyDescent="0.2">
      <c r="B5705" s="229" t="str">
        <f>IFERROR(IF(ForbDraft!A5720&lt;&gt;"",ROW(ForbDraft!A5720),""),"")</f>
        <v/>
      </c>
      <c r="C5705" s="230" t="str">
        <f>IFERROR(IF(ForbDraft!A5720&lt;&gt;"",ForbDraft!A5720,""),"")</f>
        <v/>
      </c>
      <c r="D5705" s="230" t="str">
        <f t="shared" si="89"/>
        <v/>
      </c>
      <c r="E5705" s="230" t="str">
        <f>IFERROR(IF(ForbDraft!L5720&lt;&gt;"",ABS(ForbDraft!L5720),""),"")</f>
        <v/>
      </c>
      <c r="F5705" s="230" t="str">
        <f>IFERROR(IF(ForbDraft!K5720&lt;&gt;"",ForbDraft!K5720,""),"")</f>
        <v/>
      </c>
    </row>
    <row r="5706" spans="2:6" x14ac:dyDescent="0.2">
      <c r="B5706" s="229" t="str">
        <f>IFERROR(IF(ForbDraft!A5721&lt;&gt;"",ROW(ForbDraft!A5721),""),"")</f>
        <v/>
      </c>
      <c r="C5706" s="230" t="str">
        <f>IFERROR(IF(ForbDraft!A5721&lt;&gt;"",ForbDraft!A5721,""),"")</f>
        <v/>
      </c>
      <c r="D5706" s="230" t="str">
        <f t="shared" si="89"/>
        <v/>
      </c>
      <c r="E5706" s="230" t="str">
        <f>IFERROR(IF(ForbDraft!L5721&lt;&gt;"",ABS(ForbDraft!L5721),""),"")</f>
        <v/>
      </c>
      <c r="F5706" s="230" t="str">
        <f>IFERROR(IF(ForbDraft!K5721&lt;&gt;"",ForbDraft!K5721,""),"")</f>
        <v/>
      </c>
    </row>
    <row r="5707" spans="2:6" x14ac:dyDescent="0.2">
      <c r="B5707" s="229" t="str">
        <f>IFERROR(IF(ForbDraft!A5722&lt;&gt;"",ROW(ForbDraft!A5722),""),"")</f>
        <v/>
      </c>
      <c r="C5707" s="230" t="str">
        <f>IFERROR(IF(ForbDraft!A5722&lt;&gt;"",ForbDraft!A5722,""),"")</f>
        <v/>
      </c>
      <c r="D5707" s="230" t="str">
        <f t="shared" si="89"/>
        <v/>
      </c>
      <c r="E5707" s="230" t="str">
        <f>IFERROR(IF(ForbDraft!L5722&lt;&gt;"",ABS(ForbDraft!L5722),""),"")</f>
        <v/>
      </c>
      <c r="F5707" s="230" t="str">
        <f>IFERROR(IF(ForbDraft!K5722&lt;&gt;"",ForbDraft!K5722,""),"")</f>
        <v/>
      </c>
    </row>
    <row r="5708" spans="2:6" x14ac:dyDescent="0.2">
      <c r="B5708" s="229" t="str">
        <f>IFERROR(IF(ForbDraft!A5723&lt;&gt;"",ROW(ForbDraft!A5723),""),"")</f>
        <v/>
      </c>
      <c r="C5708" s="230" t="str">
        <f>IFERROR(IF(ForbDraft!A5723&lt;&gt;"",ForbDraft!A5723,""),"")</f>
        <v/>
      </c>
      <c r="D5708" s="230" t="str">
        <f t="shared" si="89"/>
        <v/>
      </c>
      <c r="E5708" s="230" t="str">
        <f>IFERROR(IF(ForbDraft!L5723&lt;&gt;"",ABS(ForbDraft!L5723),""),"")</f>
        <v/>
      </c>
      <c r="F5708" s="230" t="str">
        <f>IFERROR(IF(ForbDraft!K5723&lt;&gt;"",ForbDraft!K5723,""),"")</f>
        <v/>
      </c>
    </row>
    <row r="5709" spans="2:6" x14ac:dyDescent="0.2">
      <c r="B5709" s="229" t="str">
        <f>IFERROR(IF(ForbDraft!A5724&lt;&gt;"",ROW(ForbDraft!A5724),""),"")</f>
        <v/>
      </c>
      <c r="C5709" s="230" t="str">
        <f>IFERROR(IF(ForbDraft!A5724&lt;&gt;"",ForbDraft!A5724,""),"")</f>
        <v/>
      </c>
      <c r="D5709" s="230" t="str">
        <f t="shared" si="89"/>
        <v/>
      </c>
      <c r="E5709" s="230" t="str">
        <f>IFERROR(IF(ForbDraft!L5724&lt;&gt;"",ABS(ForbDraft!L5724),""),"")</f>
        <v/>
      </c>
      <c r="F5709" s="230" t="str">
        <f>IFERROR(IF(ForbDraft!K5724&lt;&gt;"",ForbDraft!K5724,""),"")</f>
        <v/>
      </c>
    </row>
    <row r="5710" spans="2:6" x14ac:dyDescent="0.2">
      <c r="B5710" s="229" t="str">
        <f>IFERROR(IF(ForbDraft!A5725&lt;&gt;"",ROW(ForbDraft!A5725),""),"")</f>
        <v/>
      </c>
      <c r="C5710" s="230" t="str">
        <f>IFERROR(IF(ForbDraft!A5725&lt;&gt;"",ForbDraft!A5725,""),"")</f>
        <v/>
      </c>
      <c r="D5710" s="230" t="str">
        <f t="shared" si="89"/>
        <v/>
      </c>
      <c r="E5710" s="230" t="str">
        <f>IFERROR(IF(ForbDraft!L5725&lt;&gt;"",ABS(ForbDraft!L5725),""),"")</f>
        <v/>
      </c>
      <c r="F5710" s="230" t="str">
        <f>IFERROR(IF(ForbDraft!K5725&lt;&gt;"",ForbDraft!K5725,""),"")</f>
        <v/>
      </c>
    </row>
    <row r="5711" spans="2:6" x14ac:dyDescent="0.2">
      <c r="B5711" s="229" t="str">
        <f>IFERROR(IF(ForbDraft!A5726&lt;&gt;"",ROW(ForbDraft!A5726),""),"")</f>
        <v/>
      </c>
      <c r="C5711" s="230" t="str">
        <f>IFERROR(IF(ForbDraft!A5726&lt;&gt;"",ForbDraft!A5726,""),"")</f>
        <v/>
      </c>
      <c r="D5711" s="230" t="str">
        <f t="shared" si="89"/>
        <v/>
      </c>
      <c r="E5711" s="230" t="str">
        <f>IFERROR(IF(ForbDraft!L5726&lt;&gt;"",ABS(ForbDraft!L5726),""),"")</f>
        <v/>
      </c>
      <c r="F5711" s="230" t="str">
        <f>IFERROR(IF(ForbDraft!K5726&lt;&gt;"",ForbDraft!K5726,""),"")</f>
        <v/>
      </c>
    </row>
    <row r="5712" spans="2:6" x14ac:dyDescent="0.2">
      <c r="B5712" s="229" t="str">
        <f>IFERROR(IF(ForbDraft!A5727&lt;&gt;"",ROW(ForbDraft!A5727),""),"")</f>
        <v/>
      </c>
      <c r="C5712" s="230" t="str">
        <f>IFERROR(IF(ForbDraft!A5727&lt;&gt;"",ForbDraft!A5727,""),"")</f>
        <v/>
      </c>
      <c r="D5712" s="230" t="str">
        <f t="shared" si="89"/>
        <v/>
      </c>
      <c r="E5712" s="230" t="str">
        <f>IFERROR(IF(ForbDraft!L5727&lt;&gt;"",ABS(ForbDraft!L5727),""),"")</f>
        <v/>
      </c>
      <c r="F5712" s="230" t="str">
        <f>IFERROR(IF(ForbDraft!K5727&lt;&gt;"",ForbDraft!K5727,""),"")</f>
        <v/>
      </c>
    </row>
    <row r="5713" spans="2:6" x14ac:dyDescent="0.2">
      <c r="B5713" s="229" t="str">
        <f>IFERROR(IF(ForbDraft!A5728&lt;&gt;"",ROW(ForbDraft!A5728),""),"")</f>
        <v/>
      </c>
      <c r="C5713" s="230" t="str">
        <f>IFERROR(IF(ForbDraft!A5728&lt;&gt;"",ForbDraft!A5728,""),"")</f>
        <v/>
      </c>
      <c r="D5713" s="230" t="str">
        <f t="shared" si="89"/>
        <v/>
      </c>
      <c r="E5713" s="230" t="str">
        <f>IFERROR(IF(ForbDraft!L5728&lt;&gt;"",ABS(ForbDraft!L5728),""),"")</f>
        <v/>
      </c>
      <c r="F5713" s="230" t="str">
        <f>IFERROR(IF(ForbDraft!K5728&lt;&gt;"",ForbDraft!K5728,""),"")</f>
        <v/>
      </c>
    </row>
    <row r="5714" spans="2:6" x14ac:dyDescent="0.2">
      <c r="B5714" s="229" t="str">
        <f>IFERROR(IF(ForbDraft!A5729&lt;&gt;"",ROW(ForbDraft!A5729),""),"")</f>
        <v/>
      </c>
      <c r="C5714" s="230" t="str">
        <f>IFERROR(IF(ForbDraft!A5729&lt;&gt;"",ForbDraft!A5729,""),"")</f>
        <v/>
      </c>
      <c r="D5714" s="230" t="str">
        <f t="shared" si="89"/>
        <v/>
      </c>
      <c r="E5714" s="230" t="str">
        <f>IFERROR(IF(ForbDraft!L5729&lt;&gt;"",ABS(ForbDraft!L5729),""),"")</f>
        <v/>
      </c>
      <c r="F5714" s="230" t="str">
        <f>IFERROR(IF(ForbDraft!K5729&lt;&gt;"",ForbDraft!K5729,""),"")</f>
        <v/>
      </c>
    </row>
    <row r="5715" spans="2:6" x14ac:dyDescent="0.2">
      <c r="B5715" s="229" t="str">
        <f>IFERROR(IF(ForbDraft!A5730&lt;&gt;"",ROW(ForbDraft!A5730),""),"")</f>
        <v/>
      </c>
      <c r="C5715" s="230" t="str">
        <f>IFERROR(IF(ForbDraft!A5730&lt;&gt;"",ForbDraft!A5730,""),"")</f>
        <v/>
      </c>
      <c r="D5715" s="230" t="str">
        <f t="shared" si="89"/>
        <v/>
      </c>
      <c r="E5715" s="230" t="str">
        <f>IFERROR(IF(ForbDraft!L5730&lt;&gt;"",ABS(ForbDraft!L5730),""),"")</f>
        <v/>
      </c>
      <c r="F5715" s="230" t="str">
        <f>IFERROR(IF(ForbDraft!K5730&lt;&gt;"",ForbDraft!K5730,""),"")</f>
        <v/>
      </c>
    </row>
    <row r="5716" spans="2:6" x14ac:dyDescent="0.2">
      <c r="B5716" s="229" t="str">
        <f>IFERROR(IF(ForbDraft!A5731&lt;&gt;"",ROW(ForbDraft!A5731),""),"")</f>
        <v/>
      </c>
      <c r="C5716" s="230" t="str">
        <f>IFERROR(IF(ForbDraft!A5731&lt;&gt;"",ForbDraft!A5731,""),"")</f>
        <v/>
      </c>
      <c r="D5716" s="230" t="str">
        <f t="shared" si="89"/>
        <v/>
      </c>
      <c r="E5716" s="230" t="str">
        <f>IFERROR(IF(ForbDraft!L5731&lt;&gt;"",ABS(ForbDraft!L5731),""),"")</f>
        <v/>
      </c>
      <c r="F5716" s="230" t="str">
        <f>IFERROR(IF(ForbDraft!K5731&lt;&gt;"",ForbDraft!K5731,""),"")</f>
        <v/>
      </c>
    </row>
    <row r="5717" spans="2:6" x14ac:dyDescent="0.2">
      <c r="B5717" s="229" t="str">
        <f>IFERROR(IF(ForbDraft!A5732&lt;&gt;"",ROW(ForbDraft!A5732),""),"")</f>
        <v/>
      </c>
      <c r="C5717" s="230" t="str">
        <f>IFERROR(IF(ForbDraft!A5732&lt;&gt;"",ForbDraft!A5732,""),"")</f>
        <v/>
      </c>
      <c r="D5717" s="230" t="str">
        <f t="shared" si="89"/>
        <v/>
      </c>
      <c r="E5717" s="230" t="str">
        <f>IFERROR(IF(ForbDraft!L5732&lt;&gt;"",ABS(ForbDraft!L5732),""),"")</f>
        <v/>
      </c>
      <c r="F5717" s="230" t="str">
        <f>IFERROR(IF(ForbDraft!K5732&lt;&gt;"",ForbDraft!K5732,""),"")</f>
        <v/>
      </c>
    </row>
    <row r="5718" spans="2:6" x14ac:dyDescent="0.2">
      <c r="B5718" s="229" t="str">
        <f>IFERROR(IF(ForbDraft!A5733&lt;&gt;"",ROW(ForbDraft!A5733),""),"")</f>
        <v/>
      </c>
      <c r="C5718" s="230" t="str">
        <f>IFERROR(IF(ForbDraft!A5733&lt;&gt;"",ForbDraft!A5733,""),"")</f>
        <v/>
      </c>
      <c r="D5718" s="230" t="str">
        <f t="shared" si="89"/>
        <v/>
      </c>
      <c r="E5718" s="230" t="str">
        <f>IFERROR(IF(ForbDraft!L5733&lt;&gt;"",ABS(ForbDraft!L5733),""),"")</f>
        <v/>
      </c>
      <c r="F5718" s="230" t="str">
        <f>IFERROR(IF(ForbDraft!K5733&lt;&gt;"",ForbDraft!K5733,""),"")</f>
        <v/>
      </c>
    </row>
    <row r="5719" spans="2:6" x14ac:dyDescent="0.2">
      <c r="B5719" s="229" t="str">
        <f>IFERROR(IF(ForbDraft!A5734&lt;&gt;"",ROW(ForbDraft!A5734),""),"")</f>
        <v/>
      </c>
      <c r="C5719" s="230" t="str">
        <f>IFERROR(IF(ForbDraft!A5734&lt;&gt;"",ForbDraft!A5734,""),"")</f>
        <v/>
      </c>
      <c r="D5719" s="230" t="str">
        <f t="shared" si="89"/>
        <v/>
      </c>
      <c r="E5719" s="230" t="str">
        <f>IFERROR(IF(ForbDraft!L5734&lt;&gt;"",ABS(ForbDraft!L5734),""),"")</f>
        <v/>
      </c>
      <c r="F5719" s="230" t="str">
        <f>IFERROR(IF(ForbDraft!K5734&lt;&gt;"",ForbDraft!K5734,""),"")</f>
        <v/>
      </c>
    </row>
    <row r="5720" spans="2:6" x14ac:dyDescent="0.2">
      <c r="B5720" s="229" t="str">
        <f>IFERROR(IF(ForbDraft!A5735&lt;&gt;"",ROW(ForbDraft!A5735),""),"")</f>
        <v/>
      </c>
      <c r="C5720" s="230" t="str">
        <f>IFERROR(IF(ForbDraft!A5735&lt;&gt;"",ForbDraft!A5735,""),"")</f>
        <v/>
      </c>
      <c r="D5720" s="230" t="str">
        <f t="shared" si="89"/>
        <v/>
      </c>
      <c r="E5720" s="230" t="str">
        <f>IFERROR(IF(ForbDraft!L5735&lt;&gt;"",ABS(ForbDraft!L5735),""),"")</f>
        <v/>
      </c>
      <c r="F5720" s="230" t="str">
        <f>IFERROR(IF(ForbDraft!K5735&lt;&gt;"",ForbDraft!K5735,""),"")</f>
        <v/>
      </c>
    </row>
    <row r="5721" spans="2:6" x14ac:dyDescent="0.2">
      <c r="B5721" s="229" t="str">
        <f>IFERROR(IF(ForbDraft!A5736&lt;&gt;"",ROW(ForbDraft!A5736),""),"")</f>
        <v/>
      </c>
      <c r="C5721" s="230" t="str">
        <f>IFERROR(IF(ForbDraft!A5736&lt;&gt;"",ForbDraft!A5736,""),"")</f>
        <v/>
      </c>
      <c r="D5721" s="230" t="str">
        <f t="shared" si="89"/>
        <v/>
      </c>
      <c r="E5721" s="230" t="str">
        <f>IFERROR(IF(ForbDraft!L5736&lt;&gt;"",ABS(ForbDraft!L5736),""),"")</f>
        <v/>
      </c>
      <c r="F5721" s="230" t="str">
        <f>IFERROR(IF(ForbDraft!K5736&lt;&gt;"",ForbDraft!K5736,""),"")</f>
        <v/>
      </c>
    </row>
    <row r="5722" spans="2:6" x14ac:dyDescent="0.2">
      <c r="B5722" s="229" t="str">
        <f>IFERROR(IF(ForbDraft!A5737&lt;&gt;"",ROW(ForbDraft!A5737),""),"")</f>
        <v/>
      </c>
      <c r="C5722" s="230" t="str">
        <f>IFERROR(IF(ForbDraft!A5737&lt;&gt;"",ForbDraft!A5737,""),"")</f>
        <v/>
      </c>
      <c r="D5722" s="230" t="str">
        <f t="shared" si="89"/>
        <v/>
      </c>
      <c r="E5722" s="230" t="str">
        <f>IFERROR(IF(ForbDraft!L5737&lt;&gt;"",ABS(ForbDraft!L5737),""),"")</f>
        <v/>
      </c>
      <c r="F5722" s="230" t="str">
        <f>IFERROR(IF(ForbDraft!K5737&lt;&gt;"",ForbDraft!K5737,""),"")</f>
        <v/>
      </c>
    </row>
    <row r="5723" spans="2:6" x14ac:dyDescent="0.2">
      <c r="B5723" s="229" t="str">
        <f>IFERROR(IF(ForbDraft!A5738&lt;&gt;"",ROW(ForbDraft!A5738),""),"")</f>
        <v/>
      </c>
      <c r="C5723" s="230" t="str">
        <f>IFERROR(IF(ForbDraft!A5738&lt;&gt;"",ForbDraft!A5738,""),"")</f>
        <v/>
      </c>
      <c r="D5723" s="230" t="str">
        <f t="shared" si="89"/>
        <v/>
      </c>
      <c r="E5723" s="230" t="str">
        <f>IFERROR(IF(ForbDraft!L5738&lt;&gt;"",ABS(ForbDraft!L5738),""),"")</f>
        <v/>
      </c>
      <c r="F5723" s="230" t="str">
        <f>IFERROR(IF(ForbDraft!K5738&lt;&gt;"",ForbDraft!K5738,""),"")</f>
        <v/>
      </c>
    </row>
    <row r="5724" spans="2:6" x14ac:dyDescent="0.2">
      <c r="B5724" s="229" t="str">
        <f>IFERROR(IF(ForbDraft!A5739&lt;&gt;"",ROW(ForbDraft!A5739),""),"")</f>
        <v/>
      </c>
      <c r="C5724" s="230" t="str">
        <f>IFERROR(IF(ForbDraft!A5739&lt;&gt;"",ForbDraft!A5739,""),"")</f>
        <v/>
      </c>
      <c r="D5724" s="230" t="str">
        <f t="shared" si="89"/>
        <v/>
      </c>
      <c r="E5724" s="230" t="str">
        <f>IFERROR(IF(ForbDraft!L5739&lt;&gt;"",ABS(ForbDraft!L5739),""),"")</f>
        <v/>
      </c>
      <c r="F5724" s="230" t="str">
        <f>IFERROR(IF(ForbDraft!K5739&lt;&gt;"",ForbDraft!K5739,""),"")</f>
        <v/>
      </c>
    </row>
    <row r="5725" spans="2:6" x14ac:dyDescent="0.2">
      <c r="B5725" s="229" t="str">
        <f>IFERROR(IF(ForbDraft!A5740&lt;&gt;"",ROW(ForbDraft!A5740),""),"")</f>
        <v/>
      </c>
      <c r="C5725" s="230" t="str">
        <f>IFERROR(IF(ForbDraft!A5740&lt;&gt;"",ForbDraft!A5740,""),"")</f>
        <v/>
      </c>
      <c r="D5725" s="230" t="str">
        <f t="shared" si="89"/>
        <v/>
      </c>
      <c r="E5725" s="230" t="str">
        <f>IFERROR(IF(ForbDraft!L5740&lt;&gt;"",ABS(ForbDraft!L5740),""),"")</f>
        <v/>
      </c>
      <c r="F5725" s="230" t="str">
        <f>IFERROR(IF(ForbDraft!K5740&lt;&gt;"",ForbDraft!K5740,""),"")</f>
        <v/>
      </c>
    </row>
    <row r="5726" spans="2:6" x14ac:dyDescent="0.2">
      <c r="B5726" s="229" t="str">
        <f>IFERROR(IF(ForbDraft!A5741&lt;&gt;"",ROW(ForbDraft!A5741),""),"")</f>
        <v/>
      </c>
      <c r="C5726" s="230" t="str">
        <f>IFERROR(IF(ForbDraft!A5741&lt;&gt;"",ForbDraft!A5741,""),"")</f>
        <v/>
      </c>
      <c r="D5726" s="230" t="str">
        <f t="shared" si="89"/>
        <v/>
      </c>
      <c r="E5726" s="230" t="str">
        <f>IFERROR(IF(ForbDraft!L5741&lt;&gt;"",ABS(ForbDraft!L5741),""),"")</f>
        <v/>
      </c>
      <c r="F5726" s="230" t="str">
        <f>IFERROR(IF(ForbDraft!K5741&lt;&gt;"",ForbDraft!K5741,""),"")</f>
        <v/>
      </c>
    </row>
    <row r="5727" spans="2:6" x14ac:dyDescent="0.2">
      <c r="B5727" s="229" t="str">
        <f>IFERROR(IF(ForbDraft!A5742&lt;&gt;"",ROW(ForbDraft!A5742),""),"")</f>
        <v/>
      </c>
      <c r="C5727" s="230" t="str">
        <f>IFERROR(IF(ForbDraft!A5742&lt;&gt;"",ForbDraft!A5742,""),"")</f>
        <v/>
      </c>
      <c r="D5727" s="230" t="str">
        <f t="shared" si="89"/>
        <v/>
      </c>
      <c r="E5727" s="230" t="str">
        <f>IFERROR(IF(ForbDraft!L5742&lt;&gt;"",ABS(ForbDraft!L5742),""),"")</f>
        <v/>
      </c>
      <c r="F5727" s="230" t="str">
        <f>IFERROR(IF(ForbDraft!K5742&lt;&gt;"",ForbDraft!K5742,""),"")</f>
        <v/>
      </c>
    </row>
    <row r="5728" spans="2:6" x14ac:dyDescent="0.2">
      <c r="B5728" s="229" t="str">
        <f>IFERROR(IF(ForbDraft!A5743&lt;&gt;"",ROW(ForbDraft!A5743),""),"")</f>
        <v/>
      </c>
      <c r="C5728" s="230" t="str">
        <f>IFERROR(IF(ForbDraft!A5743&lt;&gt;"",ForbDraft!A5743,""),"")</f>
        <v/>
      </c>
      <c r="D5728" s="230" t="str">
        <f t="shared" si="89"/>
        <v/>
      </c>
      <c r="E5728" s="230" t="str">
        <f>IFERROR(IF(ForbDraft!L5743&lt;&gt;"",ABS(ForbDraft!L5743),""),"")</f>
        <v/>
      </c>
      <c r="F5728" s="230" t="str">
        <f>IFERROR(IF(ForbDraft!K5743&lt;&gt;"",ForbDraft!K5743,""),"")</f>
        <v/>
      </c>
    </row>
    <row r="5729" spans="2:6" x14ac:dyDescent="0.2">
      <c r="B5729" s="229" t="str">
        <f>IFERROR(IF(ForbDraft!A5744&lt;&gt;"",ROW(ForbDraft!A5744),""),"")</f>
        <v/>
      </c>
      <c r="C5729" s="230" t="str">
        <f>IFERROR(IF(ForbDraft!A5744&lt;&gt;"",ForbDraft!A5744,""),"")</f>
        <v/>
      </c>
      <c r="D5729" s="230" t="str">
        <f t="shared" si="89"/>
        <v/>
      </c>
      <c r="E5729" s="230" t="str">
        <f>IFERROR(IF(ForbDraft!L5744&lt;&gt;"",ABS(ForbDraft!L5744),""),"")</f>
        <v/>
      </c>
      <c r="F5729" s="230" t="str">
        <f>IFERROR(IF(ForbDraft!K5744&lt;&gt;"",ForbDraft!K5744,""),"")</f>
        <v/>
      </c>
    </row>
    <row r="5730" spans="2:6" x14ac:dyDescent="0.2">
      <c r="B5730" s="229" t="str">
        <f>IFERROR(IF(ForbDraft!A5745&lt;&gt;"",ROW(ForbDraft!A5745),""),"")</f>
        <v/>
      </c>
      <c r="C5730" s="230" t="str">
        <f>IFERROR(IF(ForbDraft!A5745&lt;&gt;"",ForbDraft!A5745,""),"")</f>
        <v/>
      </c>
      <c r="D5730" s="230" t="str">
        <f t="shared" si="89"/>
        <v/>
      </c>
      <c r="E5730" s="230" t="str">
        <f>IFERROR(IF(ForbDraft!L5745&lt;&gt;"",ABS(ForbDraft!L5745),""),"")</f>
        <v/>
      </c>
      <c r="F5730" s="230" t="str">
        <f>IFERROR(IF(ForbDraft!K5745&lt;&gt;"",ForbDraft!K5745,""),"")</f>
        <v/>
      </c>
    </row>
    <row r="5731" spans="2:6" x14ac:dyDescent="0.2">
      <c r="B5731" s="229" t="str">
        <f>IFERROR(IF(ForbDraft!A5746&lt;&gt;"",ROW(ForbDraft!A5746),""),"")</f>
        <v/>
      </c>
      <c r="C5731" s="230" t="str">
        <f>IFERROR(IF(ForbDraft!A5746&lt;&gt;"",ForbDraft!A5746,""),"")</f>
        <v/>
      </c>
      <c r="D5731" s="230" t="str">
        <f t="shared" si="89"/>
        <v/>
      </c>
      <c r="E5731" s="230" t="str">
        <f>IFERROR(IF(ForbDraft!L5746&lt;&gt;"",ABS(ForbDraft!L5746),""),"")</f>
        <v/>
      </c>
      <c r="F5731" s="230" t="str">
        <f>IFERROR(IF(ForbDraft!K5746&lt;&gt;"",ForbDraft!K5746,""),"")</f>
        <v/>
      </c>
    </row>
    <row r="5732" spans="2:6" x14ac:dyDescent="0.2">
      <c r="B5732" s="229" t="str">
        <f>IFERROR(IF(ForbDraft!A5747&lt;&gt;"",ROW(ForbDraft!A5747),""),"")</f>
        <v/>
      </c>
      <c r="C5732" s="230" t="str">
        <f>IFERROR(IF(ForbDraft!A5747&lt;&gt;"",ForbDraft!A5747,""),"")</f>
        <v/>
      </c>
      <c r="D5732" s="230" t="str">
        <f t="shared" si="89"/>
        <v/>
      </c>
      <c r="E5732" s="230" t="str">
        <f>IFERROR(IF(ForbDraft!L5747&lt;&gt;"",ABS(ForbDraft!L5747),""),"")</f>
        <v/>
      </c>
      <c r="F5732" s="230" t="str">
        <f>IFERROR(IF(ForbDraft!K5747&lt;&gt;"",ForbDraft!K5747,""),"")</f>
        <v/>
      </c>
    </row>
    <row r="5733" spans="2:6" x14ac:dyDescent="0.2">
      <c r="B5733" s="229" t="str">
        <f>IFERROR(IF(ForbDraft!A5748&lt;&gt;"",ROW(ForbDraft!A5748),""),"")</f>
        <v/>
      </c>
      <c r="C5733" s="230" t="str">
        <f>IFERROR(IF(ForbDraft!A5748&lt;&gt;"",ForbDraft!A5748,""),"")</f>
        <v/>
      </c>
      <c r="D5733" s="230" t="str">
        <f t="shared" si="89"/>
        <v/>
      </c>
      <c r="E5733" s="230" t="str">
        <f>IFERROR(IF(ForbDraft!L5748&lt;&gt;"",ABS(ForbDraft!L5748),""),"")</f>
        <v/>
      </c>
      <c r="F5733" s="230" t="str">
        <f>IFERROR(IF(ForbDraft!K5748&lt;&gt;"",ForbDraft!K5748,""),"")</f>
        <v/>
      </c>
    </row>
    <row r="5734" spans="2:6" x14ac:dyDescent="0.2">
      <c r="B5734" s="229" t="str">
        <f>IFERROR(IF(ForbDraft!A5749&lt;&gt;"",ROW(ForbDraft!A5749),""),"")</f>
        <v/>
      </c>
      <c r="C5734" s="230" t="str">
        <f>IFERROR(IF(ForbDraft!A5749&lt;&gt;"",ForbDraft!A5749,""),"")</f>
        <v/>
      </c>
      <c r="D5734" s="230" t="str">
        <f t="shared" si="89"/>
        <v/>
      </c>
      <c r="E5734" s="230" t="str">
        <f>IFERROR(IF(ForbDraft!L5749&lt;&gt;"",ABS(ForbDraft!L5749),""),"")</f>
        <v/>
      </c>
      <c r="F5734" s="230" t="str">
        <f>IFERROR(IF(ForbDraft!K5749&lt;&gt;"",ForbDraft!K5749,""),"")</f>
        <v/>
      </c>
    </row>
    <row r="5735" spans="2:6" x14ac:dyDescent="0.2">
      <c r="B5735" s="229" t="str">
        <f>IFERROR(IF(ForbDraft!A5750&lt;&gt;"",ROW(ForbDraft!A5750),""),"")</f>
        <v/>
      </c>
      <c r="C5735" s="230" t="str">
        <f>IFERROR(IF(ForbDraft!A5750&lt;&gt;"",ForbDraft!A5750,""),"")</f>
        <v/>
      </c>
      <c r="D5735" s="230" t="str">
        <f t="shared" si="89"/>
        <v/>
      </c>
      <c r="E5735" s="230" t="str">
        <f>IFERROR(IF(ForbDraft!L5750&lt;&gt;"",ABS(ForbDraft!L5750),""),"")</f>
        <v/>
      </c>
      <c r="F5735" s="230" t="str">
        <f>IFERROR(IF(ForbDraft!K5750&lt;&gt;"",ForbDraft!K5750,""),"")</f>
        <v/>
      </c>
    </row>
    <row r="5736" spans="2:6" x14ac:dyDescent="0.2">
      <c r="B5736" s="229" t="str">
        <f>IFERROR(IF(ForbDraft!A5751&lt;&gt;"",ROW(ForbDraft!A5751),""),"")</f>
        <v/>
      </c>
      <c r="C5736" s="230" t="str">
        <f>IFERROR(IF(ForbDraft!A5751&lt;&gt;"",ForbDraft!A5751,""),"")</f>
        <v/>
      </c>
      <c r="D5736" s="230" t="str">
        <f t="shared" si="89"/>
        <v/>
      </c>
      <c r="E5736" s="230" t="str">
        <f>IFERROR(IF(ForbDraft!L5751&lt;&gt;"",ABS(ForbDraft!L5751),""),"")</f>
        <v/>
      </c>
      <c r="F5736" s="230" t="str">
        <f>IFERROR(IF(ForbDraft!K5751&lt;&gt;"",ForbDraft!K5751,""),"")</f>
        <v/>
      </c>
    </row>
    <row r="5737" spans="2:6" x14ac:dyDescent="0.2">
      <c r="B5737" s="229" t="str">
        <f>IFERROR(IF(ForbDraft!A5752&lt;&gt;"",ROW(ForbDraft!A5752),""),"")</f>
        <v/>
      </c>
      <c r="C5737" s="230" t="str">
        <f>IFERROR(IF(ForbDraft!A5752&lt;&gt;"",ForbDraft!A5752,""),"")</f>
        <v/>
      </c>
      <c r="D5737" s="230" t="str">
        <f t="shared" si="89"/>
        <v/>
      </c>
      <c r="E5737" s="230" t="str">
        <f>IFERROR(IF(ForbDraft!L5752&lt;&gt;"",ABS(ForbDraft!L5752),""),"")</f>
        <v/>
      </c>
      <c r="F5737" s="230" t="str">
        <f>IFERROR(IF(ForbDraft!K5752&lt;&gt;"",ForbDraft!K5752,""),"")</f>
        <v/>
      </c>
    </row>
    <row r="5738" spans="2:6" x14ac:dyDescent="0.2">
      <c r="B5738" s="229" t="str">
        <f>IFERROR(IF(ForbDraft!A5753&lt;&gt;"",ROW(ForbDraft!A5753),""),"")</f>
        <v/>
      </c>
      <c r="C5738" s="230" t="str">
        <f>IFERROR(IF(ForbDraft!A5753&lt;&gt;"",ForbDraft!A5753,""),"")</f>
        <v/>
      </c>
      <c r="D5738" s="230" t="str">
        <f t="shared" si="89"/>
        <v/>
      </c>
      <c r="E5738" s="230" t="str">
        <f>IFERROR(IF(ForbDraft!L5753&lt;&gt;"",ABS(ForbDraft!L5753),""),"")</f>
        <v/>
      </c>
      <c r="F5738" s="230" t="str">
        <f>IFERROR(IF(ForbDraft!K5753&lt;&gt;"",ForbDraft!K5753,""),"")</f>
        <v/>
      </c>
    </row>
    <row r="5739" spans="2:6" x14ac:dyDescent="0.2">
      <c r="B5739" s="229" t="str">
        <f>IFERROR(IF(ForbDraft!A5754&lt;&gt;"",ROW(ForbDraft!A5754),""),"")</f>
        <v/>
      </c>
      <c r="C5739" s="230" t="str">
        <f>IFERROR(IF(ForbDraft!A5754&lt;&gt;"",ForbDraft!A5754,""),"")</f>
        <v/>
      </c>
      <c r="D5739" s="230" t="str">
        <f t="shared" si="89"/>
        <v/>
      </c>
      <c r="E5739" s="230" t="str">
        <f>IFERROR(IF(ForbDraft!L5754&lt;&gt;"",ABS(ForbDraft!L5754),""),"")</f>
        <v/>
      </c>
      <c r="F5739" s="230" t="str">
        <f>IFERROR(IF(ForbDraft!K5754&lt;&gt;"",ForbDraft!K5754,""),"")</f>
        <v/>
      </c>
    </row>
    <row r="5740" spans="2:6" x14ac:dyDescent="0.2">
      <c r="B5740" s="229" t="str">
        <f>IFERROR(IF(ForbDraft!A5755&lt;&gt;"",ROW(ForbDraft!A5755),""),"")</f>
        <v/>
      </c>
      <c r="C5740" s="230" t="str">
        <f>IFERROR(IF(ForbDraft!A5755&lt;&gt;"",ForbDraft!A5755,""),"")</f>
        <v/>
      </c>
      <c r="D5740" s="230" t="str">
        <f t="shared" si="89"/>
        <v/>
      </c>
      <c r="E5740" s="230" t="str">
        <f>IFERROR(IF(ForbDraft!L5755&lt;&gt;"",ABS(ForbDraft!L5755),""),"")</f>
        <v/>
      </c>
      <c r="F5740" s="230" t="str">
        <f>IFERROR(IF(ForbDraft!K5755&lt;&gt;"",ForbDraft!K5755,""),"")</f>
        <v/>
      </c>
    </row>
    <row r="5741" spans="2:6" x14ac:dyDescent="0.2">
      <c r="B5741" s="229" t="str">
        <f>IFERROR(IF(ForbDraft!A5756&lt;&gt;"",ROW(ForbDraft!A5756),""),"")</f>
        <v/>
      </c>
      <c r="C5741" s="230" t="str">
        <f>IFERROR(IF(ForbDraft!A5756&lt;&gt;"",ForbDraft!A5756,""),"")</f>
        <v/>
      </c>
      <c r="D5741" s="230" t="str">
        <f t="shared" si="89"/>
        <v/>
      </c>
      <c r="E5741" s="230" t="str">
        <f>IFERROR(IF(ForbDraft!L5756&lt;&gt;"",ABS(ForbDraft!L5756),""),"")</f>
        <v/>
      </c>
      <c r="F5741" s="230" t="str">
        <f>IFERROR(IF(ForbDraft!K5756&lt;&gt;"",ForbDraft!K5756,""),"")</f>
        <v/>
      </c>
    </row>
    <row r="5742" spans="2:6" x14ac:dyDescent="0.2">
      <c r="B5742" s="229" t="str">
        <f>IFERROR(IF(ForbDraft!A5757&lt;&gt;"",ROW(ForbDraft!A5757),""),"")</f>
        <v/>
      </c>
      <c r="C5742" s="230" t="str">
        <f>IFERROR(IF(ForbDraft!A5757&lt;&gt;"",ForbDraft!A5757,""),"")</f>
        <v/>
      </c>
      <c r="D5742" s="230" t="str">
        <f t="shared" si="89"/>
        <v/>
      </c>
      <c r="E5742" s="230" t="str">
        <f>IFERROR(IF(ForbDraft!L5757&lt;&gt;"",ABS(ForbDraft!L5757),""),"")</f>
        <v/>
      </c>
      <c r="F5742" s="230" t="str">
        <f>IFERROR(IF(ForbDraft!K5757&lt;&gt;"",ForbDraft!K5757,""),"")</f>
        <v/>
      </c>
    </row>
    <row r="5743" spans="2:6" x14ac:dyDescent="0.2">
      <c r="B5743" s="229" t="str">
        <f>IFERROR(IF(ForbDraft!A5758&lt;&gt;"",ROW(ForbDraft!A5758),""),"")</f>
        <v/>
      </c>
      <c r="C5743" s="230" t="str">
        <f>IFERROR(IF(ForbDraft!A5758&lt;&gt;"",ForbDraft!A5758,""),"")</f>
        <v/>
      </c>
      <c r="D5743" s="230" t="str">
        <f t="shared" si="89"/>
        <v/>
      </c>
      <c r="E5743" s="230" t="str">
        <f>IFERROR(IF(ForbDraft!L5758&lt;&gt;"",ABS(ForbDraft!L5758),""),"")</f>
        <v/>
      </c>
      <c r="F5743" s="230" t="str">
        <f>IFERROR(IF(ForbDraft!K5758&lt;&gt;"",ForbDraft!K5758,""),"")</f>
        <v/>
      </c>
    </row>
    <row r="5744" spans="2:6" x14ac:dyDescent="0.2">
      <c r="B5744" s="229" t="str">
        <f>IFERROR(IF(ForbDraft!A5759&lt;&gt;"",ROW(ForbDraft!A5759),""),"")</f>
        <v/>
      </c>
      <c r="C5744" s="230" t="str">
        <f>IFERROR(IF(ForbDraft!A5759&lt;&gt;"",ForbDraft!A5759,""),"")</f>
        <v/>
      </c>
      <c r="D5744" s="230" t="str">
        <f t="shared" si="89"/>
        <v/>
      </c>
      <c r="E5744" s="230" t="str">
        <f>IFERROR(IF(ForbDraft!L5759&lt;&gt;"",ABS(ForbDraft!L5759),""),"")</f>
        <v/>
      </c>
      <c r="F5744" s="230" t="str">
        <f>IFERROR(IF(ForbDraft!K5759&lt;&gt;"",ForbDraft!K5759,""),"")</f>
        <v/>
      </c>
    </row>
    <row r="5745" spans="2:6" x14ac:dyDescent="0.2">
      <c r="B5745" s="229" t="str">
        <f>IFERROR(IF(ForbDraft!A5760&lt;&gt;"",ROW(ForbDraft!A5760),""),"")</f>
        <v/>
      </c>
      <c r="C5745" s="230" t="str">
        <f>IFERROR(IF(ForbDraft!A5760&lt;&gt;"",ForbDraft!A5760,""),"")</f>
        <v/>
      </c>
      <c r="D5745" s="230" t="str">
        <f t="shared" si="89"/>
        <v/>
      </c>
      <c r="E5745" s="230" t="str">
        <f>IFERROR(IF(ForbDraft!L5760&lt;&gt;"",ABS(ForbDraft!L5760),""),"")</f>
        <v/>
      </c>
      <c r="F5745" s="230" t="str">
        <f>IFERROR(IF(ForbDraft!K5760&lt;&gt;"",ForbDraft!K5760,""),"")</f>
        <v/>
      </c>
    </row>
    <row r="5746" spans="2:6" x14ac:dyDescent="0.2">
      <c r="B5746" s="229" t="str">
        <f>IFERROR(IF(ForbDraft!A5761&lt;&gt;"",ROW(ForbDraft!A5761),""),"")</f>
        <v/>
      </c>
      <c r="C5746" s="230" t="str">
        <f>IFERROR(IF(ForbDraft!A5761&lt;&gt;"",ForbDraft!A5761,""),"")</f>
        <v/>
      </c>
      <c r="D5746" s="230" t="str">
        <f t="shared" si="89"/>
        <v/>
      </c>
      <c r="E5746" s="230" t="str">
        <f>IFERROR(IF(ForbDraft!L5761&lt;&gt;"",ABS(ForbDraft!L5761),""),"")</f>
        <v/>
      </c>
      <c r="F5746" s="230" t="str">
        <f>IFERROR(IF(ForbDraft!K5761&lt;&gt;"",ForbDraft!K5761,""),"")</f>
        <v/>
      </c>
    </row>
    <row r="5747" spans="2:6" x14ac:dyDescent="0.2">
      <c r="B5747" s="229" t="str">
        <f>IFERROR(IF(ForbDraft!A5762&lt;&gt;"",ROW(ForbDraft!A5762),""),"")</f>
        <v/>
      </c>
      <c r="C5747" s="230" t="str">
        <f>IFERROR(IF(ForbDraft!A5762&lt;&gt;"",ForbDraft!A5762,""),"")</f>
        <v/>
      </c>
      <c r="D5747" s="230" t="str">
        <f t="shared" si="89"/>
        <v/>
      </c>
      <c r="E5747" s="230" t="str">
        <f>IFERROR(IF(ForbDraft!L5762&lt;&gt;"",ABS(ForbDraft!L5762),""),"")</f>
        <v/>
      </c>
      <c r="F5747" s="230" t="str">
        <f>IFERROR(IF(ForbDraft!K5762&lt;&gt;"",ForbDraft!K5762,""),"")</f>
        <v/>
      </c>
    </row>
    <row r="5748" spans="2:6" x14ac:dyDescent="0.2">
      <c r="B5748" s="229" t="str">
        <f>IFERROR(IF(ForbDraft!A5763&lt;&gt;"",ROW(ForbDraft!A5763),""),"")</f>
        <v/>
      </c>
      <c r="C5748" s="230" t="str">
        <f>IFERROR(IF(ForbDraft!A5763&lt;&gt;"",ForbDraft!A5763,""),"")</f>
        <v/>
      </c>
      <c r="D5748" s="230" t="str">
        <f t="shared" si="89"/>
        <v/>
      </c>
      <c r="E5748" s="230" t="str">
        <f>IFERROR(IF(ForbDraft!L5763&lt;&gt;"",ABS(ForbDraft!L5763),""),"")</f>
        <v/>
      </c>
      <c r="F5748" s="230" t="str">
        <f>IFERROR(IF(ForbDraft!K5763&lt;&gt;"",ForbDraft!K5763,""),"")</f>
        <v/>
      </c>
    </row>
    <row r="5749" spans="2:6" x14ac:dyDescent="0.2">
      <c r="B5749" s="229" t="str">
        <f>IFERROR(IF(ForbDraft!A5764&lt;&gt;"",ROW(ForbDraft!A5764),""),"")</f>
        <v/>
      </c>
      <c r="C5749" s="230" t="str">
        <f>IFERROR(IF(ForbDraft!A5764&lt;&gt;"",ForbDraft!A5764,""),"")</f>
        <v/>
      </c>
      <c r="D5749" s="230" t="str">
        <f t="shared" si="89"/>
        <v/>
      </c>
      <c r="E5749" s="230" t="str">
        <f>IFERROR(IF(ForbDraft!L5764&lt;&gt;"",ABS(ForbDraft!L5764),""),"")</f>
        <v/>
      </c>
      <c r="F5749" s="230" t="str">
        <f>IFERROR(IF(ForbDraft!K5764&lt;&gt;"",ForbDraft!K5764,""),"")</f>
        <v/>
      </c>
    </row>
    <row r="5750" spans="2:6" x14ac:dyDescent="0.2">
      <c r="B5750" s="229" t="str">
        <f>IFERROR(IF(ForbDraft!A5765&lt;&gt;"",ROW(ForbDraft!A5765),""),"")</f>
        <v/>
      </c>
      <c r="C5750" s="230" t="str">
        <f>IFERROR(IF(ForbDraft!A5765&lt;&gt;"",ForbDraft!A5765,""),"")</f>
        <v/>
      </c>
      <c r="D5750" s="230" t="str">
        <f t="shared" si="89"/>
        <v/>
      </c>
      <c r="E5750" s="230" t="str">
        <f>IFERROR(IF(ForbDraft!L5765&lt;&gt;"",ABS(ForbDraft!L5765),""),"")</f>
        <v/>
      </c>
      <c r="F5750" s="230" t="str">
        <f>IFERROR(IF(ForbDraft!K5765&lt;&gt;"",ForbDraft!K5765,""),"")</f>
        <v/>
      </c>
    </row>
    <row r="5751" spans="2:6" x14ac:dyDescent="0.2">
      <c r="B5751" s="229" t="str">
        <f>IFERROR(IF(ForbDraft!A5766&lt;&gt;"",ROW(ForbDraft!A5766),""),"")</f>
        <v/>
      </c>
      <c r="C5751" s="230" t="str">
        <f>IFERROR(IF(ForbDraft!A5766&lt;&gt;"",ForbDraft!A5766,""),"")</f>
        <v/>
      </c>
      <c r="D5751" s="230" t="str">
        <f t="shared" si="89"/>
        <v/>
      </c>
      <c r="E5751" s="230" t="str">
        <f>IFERROR(IF(ForbDraft!L5766&lt;&gt;"",ABS(ForbDraft!L5766),""),"")</f>
        <v/>
      </c>
      <c r="F5751" s="230" t="str">
        <f>IFERROR(IF(ForbDraft!K5766&lt;&gt;"",ForbDraft!K5766,""),"")</f>
        <v/>
      </c>
    </row>
    <row r="5752" spans="2:6" x14ac:dyDescent="0.2">
      <c r="B5752" s="229" t="str">
        <f>IFERROR(IF(ForbDraft!A5767&lt;&gt;"",ROW(ForbDraft!A5767),""),"")</f>
        <v/>
      </c>
      <c r="C5752" s="230" t="str">
        <f>IFERROR(IF(ForbDraft!A5767&lt;&gt;"",ForbDraft!A5767,""),"")</f>
        <v/>
      </c>
      <c r="D5752" s="230" t="str">
        <f t="shared" si="89"/>
        <v/>
      </c>
      <c r="E5752" s="230" t="str">
        <f>IFERROR(IF(ForbDraft!L5767&lt;&gt;"",ABS(ForbDraft!L5767),""),"")</f>
        <v/>
      </c>
      <c r="F5752" s="230" t="str">
        <f>IFERROR(IF(ForbDraft!K5767&lt;&gt;"",ForbDraft!K5767,""),"")</f>
        <v/>
      </c>
    </row>
    <row r="5753" spans="2:6" x14ac:dyDescent="0.2">
      <c r="B5753" s="229" t="str">
        <f>IFERROR(IF(ForbDraft!A5768&lt;&gt;"",ROW(ForbDraft!A5768),""),"")</f>
        <v/>
      </c>
      <c r="C5753" s="230" t="str">
        <f>IFERROR(IF(ForbDraft!A5768&lt;&gt;"",ForbDraft!A5768,""),"")</f>
        <v/>
      </c>
      <c r="D5753" s="230" t="str">
        <f t="shared" si="89"/>
        <v/>
      </c>
      <c r="E5753" s="230" t="str">
        <f>IFERROR(IF(ForbDraft!L5768&lt;&gt;"",ABS(ForbDraft!L5768),""),"")</f>
        <v/>
      </c>
      <c r="F5753" s="230" t="str">
        <f>IFERROR(IF(ForbDraft!K5768&lt;&gt;"",ForbDraft!K5768,""),"")</f>
        <v/>
      </c>
    </row>
    <row r="5754" spans="2:6" x14ac:dyDescent="0.2">
      <c r="B5754" s="229" t="str">
        <f>IFERROR(IF(ForbDraft!A5769&lt;&gt;"",ROW(ForbDraft!A5769),""),"")</f>
        <v/>
      </c>
      <c r="C5754" s="230" t="str">
        <f>IFERROR(IF(ForbDraft!A5769&lt;&gt;"",ForbDraft!A5769,""),"")</f>
        <v/>
      </c>
      <c r="D5754" s="230" t="str">
        <f t="shared" si="89"/>
        <v/>
      </c>
      <c r="E5754" s="230" t="str">
        <f>IFERROR(IF(ForbDraft!L5769&lt;&gt;"",ABS(ForbDraft!L5769),""),"")</f>
        <v/>
      </c>
      <c r="F5754" s="230" t="str">
        <f>IFERROR(IF(ForbDraft!K5769&lt;&gt;"",ForbDraft!K5769,""),"")</f>
        <v/>
      </c>
    </row>
    <row r="5755" spans="2:6" x14ac:dyDescent="0.2">
      <c r="B5755" s="229" t="str">
        <f>IFERROR(IF(ForbDraft!A5770&lt;&gt;"",ROW(ForbDraft!A5770),""),"")</f>
        <v/>
      </c>
      <c r="C5755" s="230" t="str">
        <f>IFERROR(IF(ForbDraft!A5770&lt;&gt;"",ForbDraft!A5770,""),"")</f>
        <v/>
      </c>
      <c r="D5755" s="230" t="str">
        <f t="shared" si="89"/>
        <v/>
      </c>
      <c r="E5755" s="230" t="str">
        <f>IFERROR(IF(ForbDraft!L5770&lt;&gt;"",ABS(ForbDraft!L5770),""),"")</f>
        <v/>
      </c>
      <c r="F5755" s="230" t="str">
        <f>IFERROR(IF(ForbDraft!K5770&lt;&gt;"",ForbDraft!K5770,""),"")</f>
        <v/>
      </c>
    </row>
    <row r="5756" spans="2:6" x14ac:dyDescent="0.2">
      <c r="B5756" s="229" t="str">
        <f>IFERROR(IF(ForbDraft!A5771&lt;&gt;"",ROW(ForbDraft!A5771),""),"")</f>
        <v/>
      </c>
      <c r="C5756" s="230" t="str">
        <f>IFERROR(IF(ForbDraft!A5771&lt;&gt;"",ForbDraft!A5771,""),"")</f>
        <v/>
      </c>
      <c r="D5756" s="230" t="str">
        <f t="shared" si="89"/>
        <v/>
      </c>
      <c r="E5756" s="230" t="str">
        <f>IFERROR(IF(ForbDraft!L5771&lt;&gt;"",ABS(ForbDraft!L5771),""),"")</f>
        <v/>
      </c>
      <c r="F5756" s="230" t="str">
        <f>IFERROR(IF(ForbDraft!K5771&lt;&gt;"",ForbDraft!K5771,""),"")</f>
        <v/>
      </c>
    </row>
    <row r="5757" spans="2:6" x14ac:dyDescent="0.2">
      <c r="B5757" s="229" t="str">
        <f>IFERROR(IF(ForbDraft!A5772&lt;&gt;"",ROW(ForbDraft!A5772),""),"")</f>
        <v/>
      </c>
      <c r="C5757" s="230" t="str">
        <f>IFERROR(IF(ForbDraft!A5772&lt;&gt;"",ForbDraft!A5772,""),"")</f>
        <v/>
      </c>
      <c r="D5757" s="230" t="str">
        <f t="shared" si="89"/>
        <v/>
      </c>
      <c r="E5757" s="230" t="str">
        <f>IFERROR(IF(ForbDraft!L5772&lt;&gt;"",ABS(ForbDraft!L5772),""),"")</f>
        <v/>
      </c>
      <c r="F5757" s="230" t="str">
        <f>IFERROR(IF(ForbDraft!K5772&lt;&gt;"",ForbDraft!K5772,""),"")</f>
        <v/>
      </c>
    </row>
    <row r="5758" spans="2:6" x14ac:dyDescent="0.2">
      <c r="B5758" s="229" t="str">
        <f>IFERROR(IF(ForbDraft!A5773&lt;&gt;"",ROW(ForbDraft!A5773),""),"")</f>
        <v/>
      </c>
      <c r="C5758" s="230" t="str">
        <f>IFERROR(IF(ForbDraft!A5773&lt;&gt;"",ForbDraft!A5773,""),"")</f>
        <v/>
      </c>
      <c r="D5758" s="230" t="str">
        <f t="shared" si="89"/>
        <v/>
      </c>
      <c r="E5758" s="230" t="str">
        <f>IFERROR(IF(ForbDraft!L5773&lt;&gt;"",ABS(ForbDraft!L5773),""),"")</f>
        <v/>
      </c>
      <c r="F5758" s="230" t="str">
        <f>IFERROR(IF(ForbDraft!K5773&lt;&gt;"",ForbDraft!K5773,""),"")</f>
        <v/>
      </c>
    </row>
    <row r="5759" spans="2:6" x14ac:dyDescent="0.2">
      <c r="B5759" s="229" t="str">
        <f>IFERROR(IF(ForbDraft!A5774&lt;&gt;"",ROW(ForbDraft!A5774),""),"")</f>
        <v/>
      </c>
      <c r="C5759" s="230" t="str">
        <f>IFERROR(IF(ForbDraft!A5774&lt;&gt;"",ForbDraft!A5774,""),"")</f>
        <v/>
      </c>
      <c r="D5759" s="230" t="str">
        <f t="shared" si="89"/>
        <v/>
      </c>
      <c r="E5759" s="230" t="str">
        <f>IFERROR(IF(ForbDraft!L5774&lt;&gt;"",ABS(ForbDraft!L5774),""),"")</f>
        <v/>
      </c>
      <c r="F5759" s="230" t="str">
        <f>IFERROR(IF(ForbDraft!K5774&lt;&gt;"",ForbDraft!K5774,""),"")</f>
        <v/>
      </c>
    </row>
    <row r="5760" spans="2:6" x14ac:dyDescent="0.2">
      <c r="B5760" s="229" t="str">
        <f>IFERROR(IF(ForbDraft!A5775&lt;&gt;"",ROW(ForbDraft!A5775),""),"")</f>
        <v/>
      </c>
      <c r="C5760" s="230" t="str">
        <f>IFERROR(IF(ForbDraft!A5775&lt;&gt;"",ForbDraft!A5775,""),"")</f>
        <v/>
      </c>
      <c r="D5760" s="230" t="str">
        <f t="shared" si="89"/>
        <v/>
      </c>
      <c r="E5760" s="230" t="str">
        <f>IFERROR(IF(ForbDraft!L5775&lt;&gt;"",ABS(ForbDraft!L5775),""),"")</f>
        <v/>
      </c>
      <c r="F5760" s="230" t="str">
        <f>IFERROR(IF(ForbDraft!K5775&lt;&gt;"",ForbDraft!K5775,""),"")</f>
        <v/>
      </c>
    </row>
    <row r="5761" spans="2:6" x14ac:dyDescent="0.2">
      <c r="B5761" s="229" t="str">
        <f>IFERROR(IF(ForbDraft!A5776&lt;&gt;"",ROW(ForbDraft!A5776),""),"")</f>
        <v/>
      </c>
      <c r="C5761" s="230" t="str">
        <f>IFERROR(IF(ForbDraft!A5776&lt;&gt;"",ForbDraft!A5776,""),"")</f>
        <v/>
      </c>
      <c r="D5761" s="230" t="str">
        <f t="shared" si="89"/>
        <v/>
      </c>
      <c r="E5761" s="230" t="str">
        <f>IFERROR(IF(ForbDraft!L5776&lt;&gt;"",ABS(ForbDraft!L5776),""),"")</f>
        <v/>
      </c>
      <c r="F5761" s="230" t="str">
        <f>IFERROR(IF(ForbDraft!K5776&lt;&gt;"",ForbDraft!K5776,""),"")</f>
        <v/>
      </c>
    </row>
    <row r="5762" spans="2:6" x14ac:dyDescent="0.2">
      <c r="B5762" s="229" t="str">
        <f>IFERROR(IF(ForbDraft!A5777&lt;&gt;"",ROW(ForbDraft!A5777),""),"")</f>
        <v/>
      </c>
      <c r="C5762" s="230" t="str">
        <f>IFERROR(IF(ForbDraft!A5777&lt;&gt;"",ForbDraft!A5777,""),"")</f>
        <v/>
      </c>
      <c r="D5762" s="230" t="str">
        <f t="shared" si="89"/>
        <v/>
      </c>
      <c r="E5762" s="230" t="str">
        <f>IFERROR(IF(ForbDraft!L5777&lt;&gt;"",ABS(ForbDraft!L5777),""),"")</f>
        <v/>
      </c>
      <c r="F5762" s="230" t="str">
        <f>IFERROR(IF(ForbDraft!K5777&lt;&gt;"",ForbDraft!K5777,""),"")</f>
        <v/>
      </c>
    </row>
    <row r="5763" spans="2:6" x14ac:dyDescent="0.2">
      <c r="B5763" s="229" t="str">
        <f>IFERROR(IF(ForbDraft!A5778&lt;&gt;"",ROW(ForbDraft!A5778),""),"")</f>
        <v/>
      </c>
      <c r="C5763" s="230" t="str">
        <f>IFERROR(IF(ForbDraft!A5778&lt;&gt;"",ForbDraft!A5778,""),"")</f>
        <v/>
      </c>
      <c r="D5763" s="230" t="str">
        <f t="shared" ref="D5763:D5826" si="90">IF(F5763="pH לבדיקת גבול","pH",F5763)</f>
        <v/>
      </c>
      <c r="E5763" s="230" t="str">
        <f>IFERROR(IF(ForbDraft!L5778&lt;&gt;"",ABS(ForbDraft!L5778),""),"")</f>
        <v/>
      </c>
      <c r="F5763" s="230" t="str">
        <f>IFERROR(IF(ForbDraft!K5778&lt;&gt;"",ForbDraft!K5778,""),"")</f>
        <v/>
      </c>
    </row>
    <row r="5764" spans="2:6" x14ac:dyDescent="0.2">
      <c r="B5764" s="229" t="str">
        <f>IFERROR(IF(ForbDraft!A5779&lt;&gt;"",ROW(ForbDraft!A5779),""),"")</f>
        <v/>
      </c>
      <c r="C5764" s="230" t="str">
        <f>IFERROR(IF(ForbDraft!A5779&lt;&gt;"",ForbDraft!A5779,""),"")</f>
        <v/>
      </c>
      <c r="D5764" s="230" t="str">
        <f t="shared" si="90"/>
        <v/>
      </c>
      <c r="E5764" s="230" t="str">
        <f>IFERROR(IF(ForbDraft!L5779&lt;&gt;"",ABS(ForbDraft!L5779),""),"")</f>
        <v/>
      </c>
      <c r="F5764" s="230" t="str">
        <f>IFERROR(IF(ForbDraft!K5779&lt;&gt;"",ForbDraft!K5779,""),"")</f>
        <v/>
      </c>
    </row>
    <row r="5765" spans="2:6" x14ac:dyDescent="0.2">
      <c r="B5765" s="229" t="str">
        <f>IFERROR(IF(ForbDraft!A5780&lt;&gt;"",ROW(ForbDraft!A5780),""),"")</f>
        <v/>
      </c>
      <c r="C5765" s="230" t="str">
        <f>IFERROR(IF(ForbDraft!A5780&lt;&gt;"",ForbDraft!A5780,""),"")</f>
        <v/>
      </c>
      <c r="D5765" s="230" t="str">
        <f t="shared" si="90"/>
        <v/>
      </c>
      <c r="E5765" s="230" t="str">
        <f>IFERROR(IF(ForbDraft!L5780&lt;&gt;"",ABS(ForbDraft!L5780),""),"")</f>
        <v/>
      </c>
      <c r="F5765" s="230" t="str">
        <f>IFERROR(IF(ForbDraft!K5780&lt;&gt;"",ForbDraft!K5780,""),"")</f>
        <v/>
      </c>
    </row>
    <row r="5766" spans="2:6" x14ac:dyDescent="0.2">
      <c r="B5766" s="229" t="str">
        <f>IFERROR(IF(ForbDraft!A5781&lt;&gt;"",ROW(ForbDraft!A5781),""),"")</f>
        <v/>
      </c>
      <c r="C5766" s="230" t="str">
        <f>IFERROR(IF(ForbDraft!A5781&lt;&gt;"",ForbDraft!A5781,""),"")</f>
        <v/>
      </c>
      <c r="D5766" s="230" t="str">
        <f t="shared" si="90"/>
        <v/>
      </c>
      <c r="E5766" s="230" t="str">
        <f>IFERROR(IF(ForbDraft!L5781&lt;&gt;"",ABS(ForbDraft!L5781),""),"")</f>
        <v/>
      </c>
      <c r="F5766" s="230" t="str">
        <f>IFERROR(IF(ForbDraft!K5781&lt;&gt;"",ForbDraft!K5781,""),"")</f>
        <v/>
      </c>
    </row>
    <row r="5767" spans="2:6" x14ac:dyDescent="0.2">
      <c r="B5767" s="229" t="str">
        <f>IFERROR(IF(ForbDraft!A5782&lt;&gt;"",ROW(ForbDraft!A5782),""),"")</f>
        <v/>
      </c>
      <c r="C5767" s="230" t="str">
        <f>IFERROR(IF(ForbDraft!A5782&lt;&gt;"",ForbDraft!A5782,""),"")</f>
        <v/>
      </c>
      <c r="D5767" s="230" t="str">
        <f t="shared" si="90"/>
        <v/>
      </c>
      <c r="E5767" s="230" t="str">
        <f>IFERROR(IF(ForbDraft!L5782&lt;&gt;"",ABS(ForbDraft!L5782),""),"")</f>
        <v/>
      </c>
      <c r="F5767" s="230" t="str">
        <f>IFERROR(IF(ForbDraft!K5782&lt;&gt;"",ForbDraft!K5782,""),"")</f>
        <v/>
      </c>
    </row>
    <row r="5768" spans="2:6" x14ac:dyDescent="0.2">
      <c r="B5768" s="229" t="str">
        <f>IFERROR(IF(ForbDraft!A5783&lt;&gt;"",ROW(ForbDraft!A5783),""),"")</f>
        <v/>
      </c>
      <c r="C5768" s="230" t="str">
        <f>IFERROR(IF(ForbDraft!A5783&lt;&gt;"",ForbDraft!A5783,""),"")</f>
        <v/>
      </c>
      <c r="D5768" s="230" t="str">
        <f t="shared" si="90"/>
        <v/>
      </c>
      <c r="E5768" s="230" t="str">
        <f>IFERROR(IF(ForbDraft!L5783&lt;&gt;"",ABS(ForbDraft!L5783),""),"")</f>
        <v/>
      </c>
      <c r="F5768" s="230" t="str">
        <f>IFERROR(IF(ForbDraft!K5783&lt;&gt;"",ForbDraft!K5783,""),"")</f>
        <v/>
      </c>
    </row>
    <row r="5769" spans="2:6" x14ac:dyDescent="0.2">
      <c r="B5769" s="229" t="str">
        <f>IFERROR(IF(ForbDraft!A5784&lt;&gt;"",ROW(ForbDraft!A5784),""),"")</f>
        <v/>
      </c>
      <c r="C5769" s="230" t="str">
        <f>IFERROR(IF(ForbDraft!A5784&lt;&gt;"",ForbDraft!A5784,""),"")</f>
        <v/>
      </c>
      <c r="D5769" s="230" t="str">
        <f t="shared" si="90"/>
        <v/>
      </c>
      <c r="E5769" s="230" t="str">
        <f>IFERROR(IF(ForbDraft!L5784&lt;&gt;"",ABS(ForbDraft!L5784),""),"")</f>
        <v/>
      </c>
      <c r="F5769" s="230" t="str">
        <f>IFERROR(IF(ForbDraft!K5784&lt;&gt;"",ForbDraft!K5784,""),"")</f>
        <v/>
      </c>
    </row>
    <row r="5770" spans="2:6" x14ac:dyDescent="0.2">
      <c r="B5770" s="229" t="str">
        <f>IFERROR(IF(ForbDraft!A5785&lt;&gt;"",ROW(ForbDraft!A5785),""),"")</f>
        <v/>
      </c>
      <c r="C5770" s="230" t="str">
        <f>IFERROR(IF(ForbDraft!A5785&lt;&gt;"",ForbDraft!A5785,""),"")</f>
        <v/>
      </c>
      <c r="D5770" s="230" t="str">
        <f t="shared" si="90"/>
        <v/>
      </c>
      <c r="E5770" s="230" t="str">
        <f>IFERROR(IF(ForbDraft!L5785&lt;&gt;"",ABS(ForbDraft!L5785),""),"")</f>
        <v/>
      </c>
      <c r="F5770" s="230" t="str">
        <f>IFERROR(IF(ForbDraft!K5785&lt;&gt;"",ForbDraft!K5785,""),"")</f>
        <v/>
      </c>
    </row>
    <row r="5771" spans="2:6" x14ac:dyDescent="0.2">
      <c r="B5771" s="229" t="str">
        <f>IFERROR(IF(ForbDraft!A5786&lt;&gt;"",ROW(ForbDraft!A5786),""),"")</f>
        <v/>
      </c>
      <c r="C5771" s="230" t="str">
        <f>IFERROR(IF(ForbDraft!A5786&lt;&gt;"",ForbDraft!A5786,""),"")</f>
        <v/>
      </c>
      <c r="D5771" s="230" t="str">
        <f t="shared" si="90"/>
        <v/>
      </c>
      <c r="E5771" s="230" t="str">
        <f>IFERROR(IF(ForbDraft!L5786&lt;&gt;"",ABS(ForbDraft!L5786),""),"")</f>
        <v/>
      </c>
      <c r="F5771" s="230" t="str">
        <f>IFERROR(IF(ForbDraft!K5786&lt;&gt;"",ForbDraft!K5786,""),"")</f>
        <v/>
      </c>
    </row>
    <row r="5772" spans="2:6" x14ac:dyDescent="0.2">
      <c r="B5772" s="229" t="str">
        <f>IFERROR(IF(ForbDraft!A5787&lt;&gt;"",ROW(ForbDraft!A5787),""),"")</f>
        <v/>
      </c>
      <c r="C5772" s="230" t="str">
        <f>IFERROR(IF(ForbDraft!A5787&lt;&gt;"",ForbDraft!A5787,""),"")</f>
        <v/>
      </c>
      <c r="D5772" s="230" t="str">
        <f t="shared" si="90"/>
        <v/>
      </c>
      <c r="E5772" s="230" t="str">
        <f>IFERROR(IF(ForbDraft!L5787&lt;&gt;"",ABS(ForbDraft!L5787),""),"")</f>
        <v/>
      </c>
      <c r="F5772" s="230" t="str">
        <f>IFERROR(IF(ForbDraft!K5787&lt;&gt;"",ForbDraft!K5787,""),"")</f>
        <v/>
      </c>
    </row>
    <row r="5773" spans="2:6" x14ac:dyDescent="0.2">
      <c r="B5773" s="229" t="str">
        <f>IFERROR(IF(ForbDraft!A5788&lt;&gt;"",ROW(ForbDraft!A5788),""),"")</f>
        <v/>
      </c>
      <c r="C5773" s="230" t="str">
        <f>IFERROR(IF(ForbDraft!A5788&lt;&gt;"",ForbDraft!A5788,""),"")</f>
        <v/>
      </c>
      <c r="D5773" s="230" t="str">
        <f t="shared" si="90"/>
        <v/>
      </c>
      <c r="E5773" s="230" t="str">
        <f>IFERROR(IF(ForbDraft!L5788&lt;&gt;"",ABS(ForbDraft!L5788),""),"")</f>
        <v/>
      </c>
      <c r="F5773" s="230" t="str">
        <f>IFERROR(IF(ForbDraft!K5788&lt;&gt;"",ForbDraft!K5788,""),"")</f>
        <v/>
      </c>
    </row>
    <row r="5774" spans="2:6" x14ac:dyDescent="0.2">
      <c r="B5774" s="229" t="str">
        <f>IFERROR(IF(ForbDraft!A5789&lt;&gt;"",ROW(ForbDraft!A5789),""),"")</f>
        <v/>
      </c>
      <c r="C5774" s="230" t="str">
        <f>IFERROR(IF(ForbDraft!A5789&lt;&gt;"",ForbDraft!A5789,""),"")</f>
        <v/>
      </c>
      <c r="D5774" s="230" t="str">
        <f t="shared" si="90"/>
        <v/>
      </c>
      <c r="E5774" s="230" t="str">
        <f>IFERROR(IF(ForbDraft!L5789&lt;&gt;"",ABS(ForbDraft!L5789),""),"")</f>
        <v/>
      </c>
      <c r="F5774" s="230" t="str">
        <f>IFERROR(IF(ForbDraft!K5789&lt;&gt;"",ForbDraft!K5789,""),"")</f>
        <v/>
      </c>
    </row>
    <row r="5775" spans="2:6" x14ac:dyDescent="0.2">
      <c r="B5775" s="229" t="str">
        <f>IFERROR(IF(ForbDraft!A5790&lt;&gt;"",ROW(ForbDraft!A5790),""),"")</f>
        <v/>
      </c>
      <c r="C5775" s="230" t="str">
        <f>IFERROR(IF(ForbDraft!A5790&lt;&gt;"",ForbDraft!A5790,""),"")</f>
        <v/>
      </c>
      <c r="D5775" s="230" t="str">
        <f t="shared" si="90"/>
        <v/>
      </c>
      <c r="E5775" s="230" t="str">
        <f>IFERROR(IF(ForbDraft!L5790&lt;&gt;"",ABS(ForbDraft!L5790),""),"")</f>
        <v/>
      </c>
      <c r="F5775" s="230" t="str">
        <f>IFERROR(IF(ForbDraft!K5790&lt;&gt;"",ForbDraft!K5790,""),"")</f>
        <v/>
      </c>
    </row>
    <row r="5776" spans="2:6" x14ac:dyDescent="0.2">
      <c r="B5776" s="229" t="str">
        <f>IFERROR(IF(ForbDraft!A5791&lt;&gt;"",ROW(ForbDraft!A5791),""),"")</f>
        <v/>
      </c>
      <c r="C5776" s="230" t="str">
        <f>IFERROR(IF(ForbDraft!A5791&lt;&gt;"",ForbDraft!A5791,""),"")</f>
        <v/>
      </c>
      <c r="D5776" s="230" t="str">
        <f t="shared" si="90"/>
        <v/>
      </c>
      <c r="E5776" s="230" t="str">
        <f>IFERROR(IF(ForbDraft!L5791&lt;&gt;"",ABS(ForbDraft!L5791),""),"")</f>
        <v/>
      </c>
      <c r="F5776" s="230" t="str">
        <f>IFERROR(IF(ForbDraft!K5791&lt;&gt;"",ForbDraft!K5791,""),"")</f>
        <v/>
      </c>
    </row>
    <row r="5777" spans="2:6" x14ac:dyDescent="0.2">
      <c r="B5777" s="229" t="str">
        <f>IFERROR(IF(ForbDraft!A5792&lt;&gt;"",ROW(ForbDraft!A5792),""),"")</f>
        <v/>
      </c>
      <c r="C5777" s="230" t="str">
        <f>IFERROR(IF(ForbDraft!A5792&lt;&gt;"",ForbDraft!A5792,""),"")</f>
        <v/>
      </c>
      <c r="D5777" s="230" t="str">
        <f t="shared" si="90"/>
        <v/>
      </c>
      <c r="E5777" s="230" t="str">
        <f>IFERROR(IF(ForbDraft!L5792&lt;&gt;"",ABS(ForbDraft!L5792),""),"")</f>
        <v/>
      </c>
      <c r="F5777" s="230" t="str">
        <f>IFERROR(IF(ForbDraft!K5792&lt;&gt;"",ForbDraft!K5792,""),"")</f>
        <v/>
      </c>
    </row>
    <row r="5778" spans="2:6" x14ac:dyDescent="0.2">
      <c r="B5778" s="229" t="str">
        <f>IFERROR(IF(ForbDraft!A5793&lt;&gt;"",ROW(ForbDraft!A5793),""),"")</f>
        <v/>
      </c>
      <c r="C5778" s="230" t="str">
        <f>IFERROR(IF(ForbDraft!A5793&lt;&gt;"",ForbDraft!A5793,""),"")</f>
        <v/>
      </c>
      <c r="D5778" s="230" t="str">
        <f t="shared" si="90"/>
        <v/>
      </c>
      <c r="E5778" s="230" t="str">
        <f>IFERROR(IF(ForbDraft!L5793&lt;&gt;"",ABS(ForbDraft!L5793),""),"")</f>
        <v/>
      </c>
      <c r="F5778" s="230" t="str">
        <f>IFERROR(IF(ForbDraft!K5793&lt;&gt;"",ForbDraft!K5793,""),"")</f>
        <v/>
      </c>
    </row>
    <row r="5779" spans="2:6" x14ac:dyDescent="0.2">
      <c r="B5779" s="229" t="str">
        <f>IFERROR(IF(ForbDraft!A5794&lt;&gt;"",ROW(ForbDraft!A5794),""),"")</f>
        <v/>
      </c>
      <c r="C5779" s="230" t="str">
        <f>IFERROR(IF(ForbDraft!A5794&lt;&gt;"",ForbDraft!A5794,""),"")</f>
        <v/>
      </c>
      <c r="D5779" s="230" t="str">
        <f t="shared" si="90"/>
        <v/>
      </c>
      <c r="E5779" s="230" t="str">
        <f>IFERROR(IF(ForbDraft!L5794&lt;&gt;"",ABS(ForbDraft!L5794),""),"")</f>
        <v/>
      </c>
      <c r="F5779" s="230" t="str">
        <f>IFERROR(IF(ForbDraft!K5794&lt;&gt;"",ForbDraft!K5794,""),"")</f>
        <v/>
      </c>
    </row>
    <row r="5780" spans="2:6" x14ac:dyDescent="0.2">
      <c r="B5780" s="229" t="str">
        <f>IFERROR(IF(ForbDraft!A5795&lt;&gt;"",ROW(ForbDraft!A5795),""),"")</f>
        <v/>
      </c>
      <c r="C5780" s="230" t="str">
        <f>IFERROR(IF(ForbDraft!A5795&lt;&gt;"",ForbDraft!A5795,""),"")</f>
        <v/>
      </c>
      <c r="D5780" s="230" t="str">
        <f t="shared" si="90"/>
        <v/>
      </c>
      <c r="E5780" s="230" t="str">
        <f>IFERROR(IF(ForbDraft!L5795&lt;&gt;"",ABS(ForbDraft!L5795),""),"")</f>
        <v/>
      </c>
      <c r="F5780" s="230" t="str">
        <f>IFERROR(IF(ForbDraft!K5795&lt;&gt;"",ForbDraft!K5795,""),"")</f>
        <v/>
      </c>
    </row>
    <row r="5781" spans="2:6" x14ac:dyDescent="0.2">
      <c r="B5781" s="229" t="str">
        <f>IFERROR(IF(ForbDraft!A5796&lt;&gt;"",ROW(ForbDraft!A5796),""),"")</f>
        <v/>
      </c>
      <c r="C5781" s="230" t="str">
        <f>IFERROR(IF(ForbDraft!A5796&lt;&gt;"",ForbDraft!A5796,""),"")</f>
        <v/>
      </c>
      <c r="D5781" s="230" t="str">
        <f t="shared" si="90"/>
        <v/>
      </c>
      <c r="E5781" s="230" t="str">
        <f>IFERROR(IF(ForbDraft!L5796&lt;&gt;"",ABS(ForbDraft!L5796),""),"")</f>
        <v/>
      </c>
      <c r="F5781" s="230" t="str">
        <f>IFERROR(IF(ForbDraft!K5796&lt;&gt;"",ForbDraft!K5796,""),"")</f>
        <v/>
      </c>
    </row>
    <row r="5782" spans="2:6" x14ac:dyDescent="0.2">
      <c r="B5782" s="229" t="str">
        <f>IFERROR(IF(ForbDraft!A5797&lt;&gt;"",ROW(ForbDraft!A5797),""),"")</f>
        <v/>
      </c>
      <c r="C5782" s="230" t="str">
        <f>IFERROR(IF(ForbDraft!A5797&lt;&gt;"",ForbDraft!A5797,""),"")</f>
        <v/>
      </c>
      <c r="D5782" s="230" t="str">
        <f t="shared" si="90"/>
        <v/>
      </c>
      <c r="E5782" s="230" t="str">
        <f>IFERROR(IF(ForbDraft!L5797&lt;&gt;"",ABS(ForbDraft!L5797),""),"")</f>
        <v/>
      </c>
      <c r="F5782" s="230" t="str">
        <f>IFERROR(IF(ForbDraft!K5797&lt;&gt;"",ForbDraft!K5797,""),"")</f>
        <v/>
      </c>
    </row>
    <row r="5783" spans="2:6" x14ac:dyDescent="0.2">
      <c r="B5783" s="229" t="str">
        <f>IFERROR(IF(ForbDraft!A5798&lt;&gt;"",ROW(ForbDraft!A5798),""),"")</f>
        <v/>
      </c>
      <c r="C5783" s="230" t="str">
        <f>IFERROR(IF(ForbDraft!A5798&lt;&gt;"",ForbDraft!A5798,""),"")</f>
        <v/>
      </c>
      <c r="D5783" s="230" t="str">
        <f t="shared" si="90"/>
        <v/>
      </c>
      <c r="E5783" s="230" t="str">
        <f>IFERROR(IF(ForbDraft!L5798&lt;&gt;"",ABS(ForbDraft!L5798),""),"")</f>
        <v/>
      </c>
      <c r="F5783" s="230" t="str">
        <f>IFERROR(IF(ForbDraft!K5798&lt;&gt;"",ForbDraft!K5798,""),"")</f>
        <v/>
      </c>
    </row>
    <row r="5784" spans="2:6" x14ac:dyDescent="0.2">
      <c r="B5784" s="229" t="str">
        <f>IFERROR(IF(ForbDraft!A5799&lt;&gt;"",ROW(ForbDraft!A5799),""),"")</f>
        <v/>
      </c>
      <c r="C5784" s="230" t="str">
        <f>IFERROR(IF(ForbDraft!A5799&lt;&gt;"",ForbDraft!A5799,""),"")</f>
        <v/>
      </c>
      <c r="D5784" s="230" t="str">
        <f t="shared" si="90"/>
        <v/>
      </c>
      <c r="E5784" s="230" t="str">
        <f>IFERROR(IF(ForbDraft!L5799&lt;&gt;"",ABS(ForbDraft!L5799),""),"")</f>
        <v/>
      </c>
      <c r="F5784" s="230" t="str">
        <f>IFERROR(IF(ForbDraft!K5799&lt;&gt;"",ForbDraft!K5799,""),"")</f>
        <v/>
      </c>
    </row>
    <row r="5785" spans="2:6" x14ac:dyDescent="0.2">
      <c r="B5785" s="229" t="str">
        <f>IFERROR(IF(ForbDraft!A5800&lt;&gt;"",ROW(ForbDraft!A5800),""),"")</f>
        <v/>
      </c>
      <c r="C5785" s="230" t="str">
        <f>IFERROR(IF(ForbDraft!A5800&lt;&gt;"",ForbDraft!A5800,""),"")</f>
        <v/>
      </c>
      <c r="D5785" s="230" t="str">
        <f t="shared" si="90"/>
        <v/>
      </c>
      <c r="E5785" s="230" t="str">
        <f>IFERROR(IF(ForbDraft!L5800&lt;&gt;"",ABS(ForbDraft!L5800),""),"")</f>
        <v/>
      </c>
      <c r="F5785" s="230" t="str">
        <f>IFERROR(IF(ForbDraft!K5800&lt;&gt;"",ForbDraft!K5800,""),"")</f>
        <v/>
      </c>
    </row>
    <row r="5786" spans="2:6" x14ac:dyDescent="0.2">
      <c r="B5786" s="229" t="str">
        <f>IFERROR(IF(ForbDraft!A5801&lt;&gt;"",ROW(ForbDraft!A5801),""),"")</f>
        <v/>
      </c>
      <c r="C5786" s="230" t="str">
        <f>IFERROR(IF(ForbDraft!A5801&lt;&gt;"",ForbDraft!A5801,""),"")</f>
        <v/>
      </c>
      <c r="D5786" s="230" t="str">
        <f t="shared" si="90"/>
        <v/>
      </c>
      <c r="E5786" s="230" t="str">
        <f>IFERROR(IF(ForbDraft!L5801&lt;&gt;"",ABS(ForbDraft!L5801),""),"")</f>
        <v/>
      </c>
      <c r="F5786" s="230" t="str">
        <f>IFERROR(IF(ForbDraft!K5801&lt;&gt;"",ForbDraft!K5801,""),"")</f>
        <v/>
      </c>
    </row>
    <row r="5787" spans="2:6" x14ac:dyDescent="0.2">
      <c r="B5787" s="229" t="str">
        <f>IFERROR(IF(ForbDraft!A5802&lt;&gt;"",ROW(ForbDraft!A5802),""),"")</f>
        <v/>
      </c>
      <c r="C5787" s="230" t="str">
        <f>IFERROR(IF(ForbDraft!A5802&lt;&gt;"",ForbDraft!A5802,""),"")</f>
        <v/>
      </c>
      <c r="D5787" s="230" t="str">
        <f t="shared" si="90"/>
        <v/>
      </c>
      <c r="E5787" s="230" t="str">
        <f>IFERROR(IF(ForbDraft!L5802&lt;&gt;"",ABS(ForbDraft!L5802),""),"")</f>
        <v/>
      </c>
      <c r="F5787" s="230" t="str">
        <f>IFERROR(IF(ForbDraft!K5802&lt;&gt;"",ForbDraft!K5802,""),"")</f>
        <v/>
      </c>
    </row>
    <row r="5788" spans="2:6" x14ac:dyDescent="0.2">
      <c r="B5788" s="229" t="str">
        <f>IFERROR(IF(ForbDraft!A5803&lt;&gt;"",ROW(ForbDraft!A5803),""),"")</f>
        <v/>
      </c>
      <c r="C5788" s="230" t="str">
        <f>IFERROR(IF(ForbDraft!A5803&lt;&gt;"",ForbDraft!A5803,""),"")</f>
        <v/>
      </c>
      <c r="D5788" s="230" t="str">
        <f t="shared" si="90"/>
        <v/>
      </c>
      <c r="E5788" s="230" t="str">
        <f>IFERROR(IF(ForbDraft!L5803&lt;&gt;"",ABS(ForbDraft!L5803),""),"")</f>
        <v/>
      </c>
      <c r="F5788" s="230" t="str">
        <f>IFERROR(IF(ForbDraft!K5803&lt;&gt;"",ForbDraft!K5803,""),"")</f>
        <v/>
      </c>
    </row>
    <row r="5789" spans="2:6" x14ac:dyDescent="0.2">
      <c r="B5789" s="229" t="str">
        <f>IFERROR(IF(ForbDraft!A5804&lt;&gt;"",ROW(ForbDraft!A5804),""),"")</f>
        <v/>
      </c>
      <c r="C5789" s="230" t="str">
        <f>IFERROR(IF(ForbDraft!A5804&lt;&gt;"",ForbDraft!A5804,""),"")</f>
        <v/>
      </c>
      <c r="D5789" s="230" t="str">
        <f t="shared" si="90"/>
        <v/>
      </c>
      <c r="E5789" s="230" t="str">
        <f>IFERROR(IF(ForbDraft!L5804&lt;&gt;"",ABS(ForbDraft!L5804),""),"")</f>
        <v/>
      </c>
      <c r="F5789" s="230" t="str">
        <f>IFERROR(IF(ForbDraft!K5804&lt;&gt;"",ForbDraft!K5804,""),"")</f>
        <v/>
      </c>
    </row>
    <row r="5790" spans="2:6" x14ac:dyDescent="0.2">
      <c r="B5790" s="229" t="str">
        <f>IFERROR(IF(ForbDraft!A5805&lt;&gt;"",ROW(ForbDraft!A5805),""),"")</f>
        <v/>
      </c>
      <c r="C5790" s="230" t="str">
        <f>IFERROR(IF(ForbDraft!A5805&lt;&gt;"",ForbDraft!A5805,""),"")</f>
        <v/>
      </c>
      <c r="D5790" s="230" t="str">
        <f t="shared" si="90"/>
        <v/>
      </c>
      <c r="E5790" s="230" t="str">
        <f>IFERROR(IF(ForbDraft!L5805&lt;&gt;"",ABS(ForbDraft!L5805),""),"")</f>
        <v/>
      </c>
      <c r="F5790" s="230" t="str">
        <f>IFERROR(IF(ForbDraft!K5805&lt;&gt;"",ForbDraft!K5805,""),"")</f>
        <v/>
      </c>
    </row>
    <row r="5791" spans="2:6" x14ac:dyDescent="0.2">
      <c r="B5791" s="229" t="str">
        <f>IFERROR(IF(ForbDraft!A5806&lt;&gt;"",ROW(ForbDraft!A5806),""),"")</f>
        <v/>
      </c>
      <c r="C5791" s="230" t="str">
        <f>IFERROR(IF(ForbDraft!A5806&lt;&gt;"",ForbDraft!A5806,""),"")</f>
        <v/>
      </c>
      <c r="D5791" s="230" t="str">
        <f t="shared" si="90"/>
        <v/>
      </c>
      <c r="E5791" s="230" t="str">
        <f>IFERROR(IF(ForbDraft!L5806&lt;&gt;"",ABS(ForbDraft!L5806),""),"")</f>
        <v/>
      </c>
      <c r="F5791" s="230" t="str">
        <f>IFERROR(IF(ForbDraft!K5806&lt;&gt;"",ForbDraft!K5806,""),"")</f>
        <v/>
      </c>
    </row>
    <row r="5792" spans="2:6" x14ac:dyDescent="0.2">
      <c r="B5792" s="229" t="str">
        <f>IFERROR(IF(ForbDraft!A5807&lt;&gt;"",ROW(ForbDraft!A5807),""),"")</f>
        <v/>
      </c>
      <c r="C5792" s="230" t="str">
        <f>IFERROR(IF(ForbDraft!A5807&lt;&gt;"",ForbDraft!A5807,""),"")</f>
        <v/>
      </c>
      <c r="D5792" s="230" t="str">
        <f t="shared" si="90"/>
        <v/>
      </c>
      <c r="E5792" s="230" t="str">
        <f>IFERROR(IF(ForbDraft!L5807&lt;&gt;"",ABS(ForbDraft!L5807),""),"")</f>
        <v/>
      </c>
      <c r="F5792" s="230" t="str">
        <f>IFERROR(IF(ForbDraft!K5807&lt;&gt;"",ForbDraft!K5807,""),"")</f>
        <v/>
      </c>
    </row>
    <row r="5793" spans="2:6" x14ac:dyDescent="0.2">
      <c r="B5793" s="229" t="str">
        <f>IFERROR(IF(ForbDraft!A5808&lt;&gt;"",ROW(ForbDraft!A5808),""),"")</f>
        <v/>
      </c>
      <c r="C5793" s="230" t="str">
        <f>IFERROR(IF(ForbDraft!A5808&lt;&gt;"",ForbDraft!A5808,""),"")</f>
        <v/>
      </c>
      <c r="D5793" s="230" t="str">
        <f t="shared" si="90"/>
        <v/>
      </c>
      <c r="E5793" s="230" t="str">
        <f>IFERROR(IF(ForbDraft!L5808&lt;&gt;"",ABS(ForbDraft!L5808),""),"")</f>
        <v/>
      </c>
      <c r="F5793" s="230" t="str">
        <f>IFERROR(IF(ForbDraft!K5808&lt;&gt;"",ForbDraft!K5808,""),"")</f>
        <v/>
      </c>
    </row>
    <row r="5794" spans="2:6" x14ac:dyDescent="0.2">
      <c r="B5794" s="229" t="str">
        <f>IFERROR(IF(ForbDraft!A5809&lt;&gt;"",ROW(ForbDraft!A5809),""),"")</f>
        <v/>
      </c>
      <c r="C5794" s="230" t="str">
        <f>IFERROR(IF(ForbDraft!A5809&lt;&gt;"",ForbDraft!A5809,""),"")</f>
        <v/>
      </c>
      <c r="D5794" s="230" t="str">
        <f t="shared" si="90"/>
        <v/>
      </c>
      <c r="E5794" s="230" t="str">
        <f>IFERROR(IF(ForbDraft!L5809&lt;&gt;"",ABS(ForbDraft!L5809),""),"")</f>
        <v/>
      </c>
      <c r="F5794" s="230" t="str">
        <f>IFERROR(IF(ForbDraft!K5809&lt;&gt;"",ForbDraft!K5809,""),"")</f>
        <v/>
      </c>
    </row>
    <row r="5795" spans="2:6" x14ac:dyDescent="0.2">
      <c r="B5795" s="229" t="str">
        <f>IFERROR(IF(ForbDraft!A5810&lt;&gt;"",ROW(ForbDraft!A5810),""),"")</f>
        <v/>
      </c>
      <c r="C5795" s="230" t="str">
        <f>IFERROR(IF(ForbDraft!A5810&lt;&gt;"",ForbDraft!A5810,""),"")</f>
        <v/>
      </c>
      <c r="D5795" s="230" t="str">
        <f t="shared" si="90"/>
        <v/>
      </c>
      <c r="E5795" s="230" t="str">
        <f>IFERROR(IF(ForbDraft!L5810&lt;&gt;"",ABS(ForbDraft!L5810),""),"")</f>
        <v/>
      </c>
      <c r="F5795" s="230" t="str">
        <f>IFERROR(IF(ForbDraft!K5810&lt;&gt;"",ForbDraft!K5810,""),"")</f>
        <v/>
      </c>
    </row>
    <row r="5796" spans="2:6" x14ac:dyDescent="0.2">
      <c r="B5796" s="229" t="str">
        <f>IFERROR(IF(ForbDraft!A5811&lt;&gt;"",ROW(ForbDraft!A5811),""),"")</f>
        <v/>
      </c>
      <c r="C5796" s="230" t="str">
        <f>IFERROR(IF(ForbDraft!A5811&lt;&gt;"",ForbDraft!A5811,""),"")</f>
        <v/>
      </c>
      <c r="D5796" s="230" t="str">
        <f t="shared" si="90"/>
        <v/>
      </c>
      <c r="E5796" s="230" t="str">
        <f>IFERROR(IF(ForbDraft!L5811&lt;&gt;"",ABS(ForbDraft!L5811),""),"")</f>
        <v/>
      </c>
      <c r="F5796" s="230" t="str">
        <f>IFERROR(IF(ForbDraft!K5811&lt;&gt;"",ForbDraft!K5811,""),"")</f>
        <v/>
      </c>
    </row>
    <row r="5797" spans="2:6" x14ac:dyDescent="0.2">
      <c r="B5797" s="229" t="str">
        <f>IFERROR(IF(ForbDraft!A5812&lt;&gt;"",ROW(ForbDraft!A5812),""),"")</f>
        <v/>
      </c>
      <c r="C5797" s="230" t="str">
        <f>IFERROR(IF(ForbDraft!A5812&lt;&gt;"",ForbDraft!A5812,""),"")</f>
        <v/>
      </c>
      <c r="D5797" s="230" t="str">
        <f t="shared" si="90"/>
        <v/>
      </c>
      <c r="E5797" s="230" t="str">
        <f>IFERROR(IF(ForbDraft!L5812&lt;&gt;"",ABS(ForbDraft!L5812),""),"")</f>
        <v/>
      </c>
      <c r="F5797" s="230" t="str">
        <f>IFERROR(IF(ForbDraft!K5812&lt;&gt;"",ForbDraft!K5812,""),"")</f>
        <v/>
      </c>
    </row>
    <row r="5798" spans="2:6" x14ac:dyDescent="0.2">
      <c r="B5798" s="229" t="str">
        <f>IFERROR(IF(ForbDraft!A5813&lt;&gt;"",ROW(ForbDraft!A5813),""),"")</f>
        <v/>
      </c>
      <c r="C5798" s="230" t="str">
        <f>IFERROR(IF(ForbDraft!A5813&lt;&gt;"",ForbDraft!A5813,""),"")</f>
        <v/>
      </c>
      <c r="D5798" s="230" t="str">
        <f t="shared" si="90"/>
        <v/>
      </c>
      <c r="E5798" s="230" t="str">
        <f>IFERROR(IF(ForbDraft!L5813&lt;&gt;"",ABS(ForbDraft!L5813),""),"")</f>
        <v/>
      </c>
      <c r="F5798" s="230" t="str">
        <f>IFERROR(IF(ForbDraft!K5813&lt;&gt;"",ForbDraft!K5813,""),"")</f>
        <v/>
      </c>
    </row>
    <row r="5799" spans="2:6" x14ac:dyDescent="0.2">
      <c r="B5799" s="229" t="str">
        <f>IFERROR(IF(ForbDraft!A5814&lt;&gt;"",ROW(ForbDraft!A5814),""),"")</f>
        <v/>
      </c>
      <c r="C5799" s="230" t="str">
        <f>IFERROR(IF(ForbDraft!A5814&lt;&gt;"",ForbDraft!A5814,""),"")</f>
        <v/>
      </c>
      <c r="D5799" s="230" t="str">
        <f t="shared" si="90"/>
        <v/>
      </c>
      <c r="E5799" s="230" t="str">
        <f>IFERROR(IF(ForbDraft!L5814&lt;&gt;"",ABS(ForbDraft!L5814),""),"")</f>
        <v/>
      </c>
      <c r="F5799" s="230" t="str">
        <f>IFERROR(IF(ForbDraft!K5814&lt;&gt;"",ForbDraft!K5814,""),"")</f>
        <v/>
      </c>
    </row>
    <row r="5800" spans="2:6" x14ac:dyDescent="0.2">
      <c r="B5800" s="229" t="str">
        <f>IFERROR(IF(ForbDraft!A5815&lt;&gt;"",ROW(ForbDraft!A5815),""),"")</f>
        <v/>
      </c>
      <c r="C5800" s="230" t="str">
        <f>IFERROR(IF(ForbDraft!A5815&lt;&gt;"",ForbDraft!A5815,""),"")</f>
        <v/>
      </c>
      <c r="D5800" s="230" t="str">
        <f t="shared" si="90"/>
        <v/>
      </c>
      <c r="E5800" s="230" t="str">
        <f>IFERROR(IF(ForbDraft!L5815&lt;&gt;"",ABS(ForbDraft!L5815),""),"")</f>
        <v/>
      </c>
      <c r="F5800" s="230" t="str">
        <f>IFERROR(IF(ForbDraft!K5815&lt;&gt;"",ForbDraft!K5815,""),"")</f>
        <v/>
      </c>
    </row>
    <row r="5801" spans="2:6" x14ac:dyDescent="0.2">
      <c r="B5801" s="229" t="str">
        <f>IFERROR(IF(ForbDraft!A5816&lt;&gt;"",ROW(ForbDraft!A5816),""),"")</f>
        <v/>
      </c>
      <c r="C5801" s="230" t="str">
        <f>IFERROR(IF(ForbDraft!A5816&lt;&gt;"",ForbDraft!A5816,""),"")</f>
        <v/>
      </c>
      <c r="D5801" s="230" t="str">
        <f t="shared" si="90"/>
        <v/>
      </c>
      <c r="E5801" s="230" t="str">
        <f>IFERROR(IF(ForbDraft!L5816&lt;&gt;"",ABS(ForbDraft!L5816),""),"")</f>
        <v/>
      </c>
      <c r="F5801" s="230" t="str">
        <f>IFERROR(IF(ForbDraft!K5816&lt;&gt;"",ForbDraft!K5816,""),"")</f>
        <v/>
      </c>
    </row>
    <row r="5802" spans="2:6" x14ac:dyDescent="0.2">
      <c r="B5802" s="229" t="str">
        <f>IFERROR(IF(ForbDraft!A5817&lt;&gt;"",ROW(ForbDraft!A5817),""),"")</f>
        <v/>
      </c>
      <c r="C5802" s="230" t="str">
        <f>IFERROR(IF(ForbDraft!A5817&lt;&gt;"",ForbDraft!A5817,""),"")</f>
        <v/>
      </c>
      <c r="D5802" s="230" t="str">
        <f t="shared" si="90"/>
        <v/>
      </c>
      <c r="E5802" s="230" t="str">
        <f>IFERROR(IF(ForbDraft!L5817&lt;&gt;"",ABS(ForbDraft!L5817),""),"")</f>
        <v/>
      </c>
      <c r="F5802" s="230" t="str">
        <f>IFERROR(IF(ForbDraft!K5817&lt;&gt;"",ForbDraft!K5817,""),"")</f>
        <v/>
      </c>
    </row>
    <row r="5803" spans="2:6" x14ac:dyDescent="0.2">
      <c r="B5803" s="229" t="str">
        <f>IFERROR(IF(ForbDraft!A5818&lt;&gt;"",ROW(ForbDraft!A5818),""),"")</f>
        <v/>
      </c>
      <c r="C5803" s="230" t="str">
        <f>IFERROR(IF(ForbDraft!A5818&lt;&gt;"",ForbDraft!A5818,""),"")</f>
        <v/>
      </c>
      <c r="D5803" s="230" t="str">
        <f t="shared" si="90"/>
        <v/>
      </c>
      <c r="E5803" s="230" t="str">
        <f>IFERROR(IF(ForbDraft!L5818&lt;&gt;"",ABS(ForbDraft!L5818),""),"")</f>
        <v/>
      </c>
      <c r="F5803" s="230" t="str">
        <f>IFERROR(IF(ForbDraft!K5818&lt;&gt;"",ForbDraft!K5818,""),"")</f>
        <v/>
      </c>
    </row>
    <row r="5804" spans="2:6" x14ac:dyDescent="0.2">
      <c r="B5804" s="229" t="str">
        <f>IFERROR(IF(ForbDraft!A5819&lt;&gt;"",ROW(ForbDraft!A5819),""),"")</f>
        <v/>
      </c>
      <c r="C5804" s="230" t="str">
        <f>IFERROR(IF(ForbDraft!A5819&lt;&gt;"",ForbDraft!A5819,""),"")</f>
        <v/>
      </c>
      <c r="D5804" s="230" t="str">
        <f t="shared" si="90"/>
        <v/>
      </c>
      <c r="E5804" s="230" t="str">
        <f>IFERROR(IF(ForbDraft!L5819&lt;&gt;"",ABS(ForbDraft!L5819),""),"")</f>
        <v/>
      </c>
      <c r="F5804" s="230" t="str">
        <f>IFERROR(IF(ForbDraft!K5819&lt;&gt;"",ForbDraft!K5819,""),"")</f>
        <v/>
      </c>
    </row>
    <row r="5805" spans="2:6" x14ac:dyDescent="0.2">
      <c r="B5805" s="229" t="str">
        <f>IFERROR(IF(ForbDraft!A5820&lt;&gt;"",ROW(ForbDraft!A5820),""),"")</f>
        <v/>
      </c>
      <c r="C5805" s="230" t="str">
        <f>IFERROR(IF(ForbDraft!A5820&lt;&gt;"",ForbDraft!A5820,""),"")</f>
        <v/>
      </c>
      <c r="D5805" s="230" t="str">
        <f t="shared" si="90"/>
        <v/>
      </c>
      <c r="E5805" s="230" t="str">
        <f>IFERROR(IF(ForbDraft!L5820&lt;&gt;"",ABS(ForbDraft!L5820),""),"")</f>
        <v/>
      </c>
      <c r="F5805" s="230" t="str">
        <f>IFERROR(IF(ForbDraft!K5820&lt;&gt;"",ForbDraft!K5820,""),"")</f>
        <v/>
      </c>
    </row>
    <row r="5806" spans="2:6" x14ac:dyDescent="0.2">
      <c r="B5806" s="229" t="str">
        <f>IFERROR(IF(ForbDraft!A5821&lt;&gt;"",ROW(ForbDraft!A5821),""),"")</f>
        <v/>
      </c>
      <c r="C5806" s="230" t="str">
        <f>IFERROR(IF(ForbDraft!A5821&lt;&gt;"",ForbDraft!A5821,""),"")</f>
        <v/>
      </c>
      <c r="D5806" s="230" t="str">
        <f t="shared" si="90"/>
        <v/>
      </c>
      <c r="E5806" s="230" t="str">
        <f>IFERROR(IF(ForbDraft!L5821&lt;&gt;"",ABS(ForbDraft!L5821),""),"")</f>
        <v/>
      </c>
      <c r="F5806" s="230" t="str">
        <f>IFERROR(IF(ForbDraft!K5821&lt;&gt;"",ForbDraft!K5821,""),"")</f>
        <v/>
      </c>
    </row>
    <row r="5807" spans="2:6" x14ac:dyDescent="0.2">
      <c r="B5807" s="229" t="str">
        <f>IFERROR(IF(ForbDraft!A5822&lt;&gt;"",ROW(ForbDraft!A5822),""),"")</f>
        <v/>
      </c>
      <c r="C5807" s="230" t="str">
        <f>IFERROR(IF(ForbDraft!A5822&lt;&gt;"",ForbDraft!A5822,""),"")</f>
        <v/>
      </c>
      <c r="D5807" s="230" t="str">
        <f t="shared" si="90"/>
        <v/>
      </c>
      <c r="E5807" s="230" t="str">
        <f>IFERROR(IF(ForbDraft!L5822&lt;&gt;"",ABS(ForbDraft!L5822),""),"")</f>
        <v/>
      </c>
      <c r="F5807" s="230" t="str">
        <f>IFERROR(IF(ForbDraft!K5822&lt;&gt;"",ForbDraft!K5822,""),"")</f>
        <v/>
      </c>
    </row>
    <row r="5808" spans="2:6" x14ac:dyDescent="0.2">
      <c r="B5808" s="229" t="str">
        <f>IFERROR(IF(ForbDraft!A5823&lt;&gt;"",ROW(ForbDraft!A5823),""),"")</f>
        <v/>
      </c>
      <c r="C5808" s="230" t="str">
        <f>IFERROR(IF(ForbDraft!A5823&lt;&gt;"",ForbDraft!A5823,""),"")</f>
        <v/>
      </c>
      <c r="D5808" s="230" t="str">
        <f t="shared" si="90"/>
        <v/>
      </c>
      <c r="E5808" s="230" t="str">
        <f>IFERROR(IF(ForbDraft!L5823&lt;&gt;"",ABS(ForbDraft!L5823),""),"")</f>
        <v/>
      </c>
      <c r="F5808" s="230" t="str">
        <f>IFERROR(IF(ForbDraft!K5823&lt;&gt;"",ForbDraft!K5823,""),"")</f>
        <v/>
      </c>
    </row>
    <row r="5809" spans="2:6" x14ac:dyDescent="0.2">
      <c r="B5809" s="229" t="str">
        <f>IFERROR(IF(ForbDraft!A5824&lt;&gt;"",ROW(ForbDraft!A5824),""),"")</f>
        <v/>
      </c>
      <c r="C5809" s="230" t="str">
        <f>IFERROR(IF(ForbDraft!A5824&lt;&gt;"",ForbDraft!A5824,""),"")</f>
        <v/>
      </c>
      <c r="D5809" s="230" t="str">
        <f t="shared" si="90"/>
        <v/>
      </c>
      <c r="E5809" s="230" t="str">
        <f>IFERROR(IF(ForbDraft!L5824&lt;&gt;"",ABS(ForbDraft!L5824),""),"")</f>
        <v/>
      </c>
      <c r="F5809" s="230" t="str">
        <f>IFERROR(IF(ForbDraft!K5824&lt;&gt;"",ForbDraft!K5824,""),"")</f>
        <v/>
      </c>
    </row>
    <row r="5810" spans="2:6" x14ac:dyDescent="0.2">
      <c r="B5810" s="229" t="str">
        <f>IFERROR(IF(ForbDraft!A5825&lt;&gt;"",ROW(ForbDraft!A5825),""),"")</f>
        <v/>
      </c>
      <c r="C5810" s="230" t="str">
        <f>IFERROR(IF(ForbDraft!A5825&lt;&gt;"",ForbDraft!A5825,""),"")</f>
        <v/>
      </c>
      <c r="D5810" s="230" t="str">
        <f t="shared" si="90"/>
        <v/>
      </c>
      <c r="E5810" s="230" t="str">
        <f>IFERROR(IF(ForbDraft!L5825&lt;&gt;"",ABS(ForbDraft!L5825),""),"")</f>
        <v/>
      </c>
      <c r="F5810" s="230" t="str">
        <f>IFERROR(IF(ForbDraft!K5825&lt;&gt;"",ForbDraft!K5825,""),"")</f>
        <v/>
      </c>
    </row>
    <row r="5811" spans="2:6" x14ac:dyDescent="0.2">
      <c r="B5811" s="229" t="str">
        <f>IFERROR(IF(ForbDraft!A5826&lt;&gt;"",ROW(ForbDraft!A5826),""),"")</f>
        <v/>
      </c>
      <c r="C5811" s="230" t="str">
        <f>IFERROR(IF(ForbDraft!A5826&lt;&gt;"",ForbDraft!A5826,""),"")</f>
        <v/>
      </c>
      <c r="D5811" s="230" t="str">
        <f t="shared" si="90"/>
        <v/>
      </c>
      <c r="E5811" s="230" t="str">
        <f>IFERROR(IF(ForbDraft!L5826&lt;&gt;"",ABS(ForbDraft!L5826),""),"")</f>
        <v/>
      </c>
      <c r="F5811" s="230" t="str">
        <f>IFERROR(IF(ForbDraft!K5826&lt;&gt;"",ForbDraft!K5826,""),"")</f>
        <v/>
      </c>
    </row>
    <row r="5812" spans="2:6" x14ac:dyDescent="0.2">
      <c r="B5812" s="229" t="str">
        <f>IFERROR(IF(ForbDraft!A5827&lt;&gt;"",ROW(ForbDraft!A5827),""),"")</f>
        <v/>
      </c>
      <c r="C5812" s="230" t="str">
        <f>IFERROR(IF(ForbDraft!A5827&lt;&gt;"",ForbDraft!A5827,""),"")</f>
        <v/>
      </c>
      <c r="D5812" s="230" t="str">
        <f t="shared" si="90"/>
        <v/>
      </c>
      <c r="E5812" s="230" t="str">
        <f>IFERROR(IF(ForbDraft!L5827&lt;&gt;"",ABS(ForbDraft!L5827),""),"")</f>
        <v/>
      </c>
      <c r="F5812" s="230" t="str">
        <f>IFERROR(IF(ForbDraft!K5827&lt;&gt;"",ForbDraft!K5827,""),"")</f>
        <v/>
      </c>
    </row>
    <row r="5813" spans="2:6" x14ac:dyDescent="0.2">
      <c r="B5813" s="229" t="str">
        <f>IFERROR(IF(ForbDraft!A5828&lt;&gt;"",ROW(ForbDraft!A5828),""),"")</f>
        <v/>
      </c>
      <c r="C5813" s="230" t="str">
        <f>IFERROR(IF(ForbDraft!A5828&lt;&gt;"",ForbDraft!A5828,""),"")</f>
        <v/>
      </c>
      <c r="D5813" s="230" t="str">
        <f t="shared" si="90"/>
        <v/>
      </c>
      <c r="E5813" s="230" t="str">
        <f>IFERROR(IF(ForbDraft!L5828&lt;&gt;"",ABS(ForbDraft!L5828),""),"")</f>
        <v/>
      </c>
      <c r="F5813" s="230" t="str">
        <f>IFERROR(IF(ForbDraft!K5828&lt;&gt;"",ForbDraft!K5828,""),"")</f>
        <v/>
      </c>
    </row>
    <row r="5814" spans="2:6" x14ac:dyDescent="0.2">
      <c r="B5814" s="229" t="str">
        <f>IFERROR(IF(ForbDraft!A5829&lt;&gt;"",ROW(ForbDraft!A5829),""),"")</f>
        <v/>
      </c>
      <c r="C5814" s="230" t="str">
        <f>IFERROR(IF(ForbDraft!A5829&lt;&gt;"",ForbDraft!A5829,""),"")</f>
        <v/>
      </c>
      <c r="D5814" s="230" t="str">
        <f t="shared" si="90"/>
        <v/>
      </c>
      <c r="E5814" s="230" t="str">
        <f>IFERROR(IF(ForbDraft!L5829&lt;&gt;"",ABS(ForbDraft!L5829),""),"")</f>
        <v/>
      </c>
      <c r="F5814" s="230" t="str">
        <f>IFERROR(IF(ForbDraft!K5829&lt;&gt;"",ForbDraft!K5829,""),"")</f>
        <v/>
      </c>
    </row>
    <row r="5815" spans="2:6" x14ac:dyDescent="0.2">
      <c r="B5815" s="229" t="str">
        <f>IFERROR(IF(ForbDraft!A5830&lt;&gt;"",ROW(ForbDraft!A5830),""),"")</f>
        <v/>
      </c>
      <c r="C5815" s="230" t="str">
        <f>IFERROR(IF(ForbDraft!A5830&lt;&gt;"",ForbDraft!A5830,""),"")</f>
        <v/>
      </c>
      <c r="D5815" s="230" t="str">
        <f t="shared" si="90"/>
        <v/>
      </c>
      <c r="E5815" s="230" t="str">
        <f>IFERROR(IF(ForbDraft!L5830&lt;&gt;"",ABS(ForbDraft!L5830),""),"")</f>
        <v/>
      </c>
      <c r="F5815" s="230" t="str">
        <f>IFERROR(IF(ForbDraft!K5830&lt;&gt;"",ForbDraft!K5830,""),"")</f>
        <v/>
      </c>
    </row>
    <row r="5816" spans="2:6" x14ac:dyDescent="0.2">
      <c r="B5816" s="229" t="str">
        <f>IFERROR(IF(ForbDraft!A5831&lt;&gt;"",ROW(ForbDraft!A5831),""),"")</f>
        <v/>
      </c>
      <c r="C5816" s="230" t="str">
        <f>IFERROR(IF(ForbDraft!A5831&lt;&gt;"",ForbDraft!A5831,""),"")</f>
        <v/>
      </c>
      <c r="D5816" s="230" t="str">
        <f t="shared" si="90"/>
        <v/>
      </c>
      <c r="E5816" s="230" t="str">
        <f>IFERROR(IF(ForbDraft!L5831&lt;&gt;"",ABS(ForbDraft!L5831),""),"")</f>
        <v/>
      </c>
      <c r="F5816" s="230" t="str">
        <f>IFERROR(IF(ForbDraft!K5831&lt;&gt;"",ForbDraft!K5831,""),"")</f>
        <v/>
      </c>
    </row>
    <row r="5817" spans="2:6" x14ac:dyDescent="0.2">
      <c r="B5817" s="229" t="str">
        <f>IFERROR(IF(ForbDraft!A5832&lt;&gt;"",ROW(ForbDraft!A5832),""),"")</f>
        <v/>
      </c>
      <c r="C5817" s="230" t="str">
        <f>IFERROR(IF(ForbDraft!A5832&lt;&gt;"",ForbDraft!A5832,""),"")</f>
        <v/>
      </c>
      <c r="D5817" s="230" t="str">
        <f t="shared" si="90"/>
        <v/>
      </c>
      <c r="E5817" s="230" t="str">
        <f>IFERROR(IF(ForbDraft!L5832&lt;&gt;"",ABS(ForbDraft!L5832),""),"")</f>
        <v/>
      </c>
      <c r="F5817" s="230" t="str">
        <f>IFERROR(IF(ForbDraft!K5832&lt;&gt;"",ForbDraft!K5832,""),"")</f>
        <v/>
      </c>
    </row>
    <row r="5818" spans="2:6" x14ac:dyDescent="0.2">
      <c r="B5818" s="229" t="str">
        <f>IFERROR(IF(ForbDraft!A5833&lt;&gt;"",ROW(ForbDraft!A5833),""),"")</f>
        <v/>
      </c>
      <c r="C5818" s="230" t="str">
        <f>IFERROR(IF(ForbDraft!A5833&lt;&gt;"",ForbDraft!A5833,""),"")</f>
        <v/>
      </c>
      <c r="D5818" s="230" t="str">
        <f t="shared" si="90"/>
        <v/>
      </c>
      <c r="E5818" s="230" t="str">
        <f>IFERROR(IF(ForbDraft!L5833&lt;&gt;"",ABS(ForbDraft!L5833),""),"")</f>
        <v/>
      </c>
      <c r="F5818" s="230" t="str">
        <f>IFERROR(IF(ForbDraft!K5833&lt;&gt;"",ForbDraft!K5833,""),"")</f>
        <v/>
      </c>
    </row>
    <row r="5819" spans="2:6" x14ac:dyDescent="0.2">
      <c r="B5819" s="229" t="str">
        <f>IFERROR(IF(ForbDraft!A5834&lt;&gt;"",ROW(ForbDraft!A5834),""),"")</f>
        <v/>
      </c>
      <c r="C5819" s="230" t="str">
        <f>IFERROR(IF(ForbDraft!A5834&lt;&gt;"",ForbDraft!A5834,""),"")</f>
        <v/>
      </c>
      <c r="D5819" s="230" t="str">
        <f t="shared" si="90"/>
        <v/>
      </c>
      <c r="E5819" s="230" t="str">
        <f>IFERROR(IF(ForbDraft!L5834&lt;&gt;"",ABS(ForbDraft!L5834),""),"")</f>
        <v/>
      </c>
      <c r="F5819" s="230" t="str">
        <f>IFERROR(IF(ForbDraft!K5834&lt;&gt;"",ForbDraft!K5834,""),"")</f>
        <v/>
      </c>
    </row>
    <row r="5820" spans="2:6" x14ac:dyDescent="0.2">
      <c r="B5820" s="229" t="str">
        <f>IFERROR(IF(ForbDraft!A5835&lt;&gt;"",ROW(ForbDraft!A5835),""),"")</f>
        <v/>
      </c>
      <c r="C5820" s="230" t="str">
        <f>IFERROR(IF(ForbDraft!A5835&lt;&gt;"",ForbDraft!A5835,""),"")</f>
        <v/>
      </c>
      <c r="D5820" s="230" t="str">
        <f t="shared" si="90"/>
        <v/>
      </c>
      <c r="E5820" s="230" t="str">
        <f>IFERROR(IF(ForbDraft!L5835&lt;&gt;"",ABS(ForbDraft!L5835),""),"")</f>
        <v/>
      </c>
      <c r="F5820" s="230" t="str">
        <f>IFERROR(IF(ForbDraft!K5835&lt;&gt;"",ForbDraft!K5835,""),"")</f>
        <v/>
      </c>
    </row>
    <row r="5821" spans="2:6" x14ac:dyDescent="0.2">
      <c r="B5821" s="229" t="str">
        <f>IFERROR(IF(ForbDraft!A5836&lt;&gt;"",ROW(ForbDraft!A5836),""),"")</f>
        <v/>
      </c>
      <c r="C5821" s="230" t="str">
        <f>IFERROR(IF(ForbDraft!A5836&lt;&gt;"",ForbDraft!A5836,""),"")</f>
        <v/>
      </c>
      <c r="D5821" s="230" t="str">
        <f t="shared" si="90"/>
        <v/>
      </c>
      <c r="E5821" s="230" t="str">
        <f>IFERROR(IF(ForbDraft!L5836&lt;&gt;"",ABS(ForbDraft!L5836),""),"")</f>
        <v/>
      </c>
      <c r="F5821" s="230" t="str">
        <f>IFERROR(IF(ForbDraft!K5836&lt;&gt;"",ForbDraft!K5836,""),"")</f>
        <v/>
      </c>
    </row>
    <row r="5822" spans="2:6" x14ac:dyDescent="0.2">
      <c r="B5822" s="229" t="str">
        <f>IFERROR(IF(ForbDraft!A5837&lt;&gt;"",ROW(ForbDraft!A5837),""),"")</f>
        <v/>
      </c>
      <c r="C5822" s="230" t="str">
        <f>IFERROR(IF(ForbDraft!A5837&lt;&gt;"",ForbDraft!A5837,""),"")</f>
        <v/>
      </c>
      <c r="D5822" s="230" t="str">
        <f t="shared" si="90"/>
        <v/>
      </c>
      <c r="E5822" s="230" t="str">
        <f>IFERROR(IF(ForbDraft!L5837&lt;&gt;"",ABS(ForbDraft!L5837),""),"")</f>
        <v/>
      </c>
      <c r="F5822" s="230" t="str">
        <f>IFERROR(IF(ForbDraft!K5837&lt;&gt;"",ForbDraft!K5837,""),"")</f>
        <v/>
      </c>
    </row>
    <row r="5823" spans="2:6" x14ac:dyDescent="0.2">
      <c r="B5823" s="229" t="str">
        <f>IFERROR(IF(ForbDraft!A5838&lt;&gt;"",ROW(ForbDraft!A5838),""),"")</f>
        <v/>
      </c>
      <c r="C5823" s="230" t="str">
        <f>IFERROR(IF(ForbDraft!A5838&lt;&gt;"",ForbDraft!A5838,""),"")</f>
        <v/>
      </c>
      <c r="D5823" s="230" t="str">
        <f t="shared" si="90"/>
        <v/>
      </c>
      <c r="E5823" s="230" t="str">
        <f>IFERROR(IF(ForbDraft!L5838&lt;&gt;"",ABS(ForbDraft!L5838),""),"")</f>
        <v/>
      </c>
      <c r="F5823" s="230" t="str">
        <f>IFERROR(IF(ForbDraft!K5838&lt;&gt;"",ForbDraft!K5838,""),"")</f>
        <v/>
      </c>
    </row>
    <row r="5824" spans="2:6" x14ac:dyDescent="0.2">
      <c r="B5824" s="229" t="str">
        <f>IFERROR(IF(ForbDraft!A5839&lt;&gt;"",ROW(ForbDraft!A5839),""),"")</f>
        <v/>
      </c>
      <c r="C5824" s="230" t="str">
        <f>IFERROR(IF(ForbDraft!A5839&lt;&gt;"",ForbDraft!A5839,""),"")</f>
        <v/>
      </c>
      <c r="D5824" s="230" t="str">
        <f t="shared" si="90"/>
        <v/>
      </c>
      <c r="E5824" s="230" t="str">
        <f>IFERROR(IF(ForbDraft!L5839&lt;&gt;"",ABS(ForbDraft!L5839),""),"")</f>
        <v/>
      </c>
      <c r="F5824" s="230" t="str">
        <f>IFERROR(IF(ForbDraft!K5839&lt;&gt;"",ForbDraft!K5839,""),"")</f>
        <v/>
      </c>
    </row>
    <row r="5825" spans="2:6" x14ac:dyDescent="0.2">
      <c r="B5825" s="229" t="str">
        <f>IFERROR(IF(ForbDraft!A5840&lt;&gt;"",ROW(ForbDraft!A5840),""),"")</f>
        <v/>
      </c>
      <c r="C5825" s="230" t="str">
        <f>IFERROR(IF(ForbDraft!A5840&lt;&gt;"",ForbDraft!A5840,""),"")</f>
        <v/>
      </c>
      <c r="D5825" s="230" t="str">
        <f t="shared" si="90"/>
        <v/>
      </c>
      <c r="E5825" s="230" t="str">
        <f>IFERROR(IF(ForbDraft!L5840&lt;&gt;"",ABS(ForbDraft!L5840),""),"")</f>
        <v/>
      </c>
      <c r="F5825" s="230" t="str">
        <f>IFERROR(IF(ForbDraft!K5840&lt;&gt;"",ForbDraft!K5840,""),"")</f>
        <v/>
      </c>
    </row>
    <row r="5826" spans="2:6" x14ac:dyDescent="0.2">
      <c r="B5826" s="229" t="str">
        <f>IFERROR(IF(ForbDraft!A5841&lt;&gt;"",ROW(ForbDraft!A5841),""),"")</f>
        <v/>
      </c>
      <c r="C5826" s="230" t="str">
        <f>IFERROR(IF(ForbDraft!A5841&lt;&gt;"",ForbDraft!A5841,""),"")</f>
        <v/>
      </c>
      <c r="D5826" s="230" t="str">
        <f t="shared" si="90"/>
        <v/>
      </c>
      <c r="E5826" s="230" t="str">
        <f>IFERROR(IF(ForbDraft!L5841&lt;&gt;"",ABS(ForbDraft!L5841),""),"")</f>
        <v/>
      </c>
      <c r="F5826" s="230" t="str">
        <f>IFERROR(IF(ForbDraft!K5841&lt;&gt;"",ForbDraft!K5841,""),"")</f>
        <v/>
      </c>
    </row>
    <row r="5827" spans="2:6" x14ac:dyDescent="0.2">
      <c r="B5827" s="229" t="str">
        <f>IFERROR(IF(ForbDraft!A5842&lt;&gt;"",ROW(ForbDraft!A5842),""),"")</f>
        <v/>
      </c>
      <c r="C5827" s="230" t="str">
        <f>IFERROR(IF(ForbDraft!A5842&lt;&gt;"",ForbDraft!A5842,""),"")</f>
        <v/>
      </c>
      <c r="D5827" s="230" t="str">
        <f t="shared" ref="D5827:D5890" si="91">IF(F5827="pH לבדיקת גבול","pH",F5827)</f>
        <v/>
      </c>
      <c r="E5827" s="230" t="str">
        <f>IFERROR(IF(ForbDraft!L5842&lt;&gt;"",ABS(ForbDraft!L5842),""),"")</f>
        <v/>
      </c>
      <c r="F5827" s="230" t="str">
        <f>IFERROR(IF(ForbDraft!K5842&lt;&gt;"",ForbDraft!K5842,""),"")</f>
        <v/>
      </c>
    </row>
    <row r="5828" spans="2:6" x14ac:dyDescent="0.2">
      <c r="B5828" s="229" t="str">
        <f>IFERROR(IF(ForbDraft!A5843&lt;&gt;"",ROW(ForbDraft!A5843),""),"")</f>
        <v/>
      </c>
      <c r="C5828" s="230" t="str">
        <f>IFERROR(IF(ForbDraft!A5843&lt;&gt;"",ForbDraft!A5843,""),"")</f>
        <v/>
      </c>
      <c r="D5828" s="230" t="str">
        <f t="shared" si="91"/>
        <v/>
      </c>
      <c r="E5828" s="230" t="str">
        <f>IFERROR(IF(ForbDraft!L5843&lt;&gt;"",ABS(ForbDraft!L5843),""),"")</f>
        <v/>
      </c>
      <c r="F5828" s="230" t="str">
        <f>IFERROR(IF(ForbDraft!K5843&lt;&gt;"",ForbDraft!K5843,""),"")</f>
        <v/>
      </c>
    </row>
    <row r="5829" spans="2:6" x14ac:dyDescent="0.2">
      <c r="B5829" s="229" t="str">
        <f>IFERROR(IF(ForbDraft!A5844&lt;&gt;"",ROW(ForbDraft!A5844),""),"")</f>
        <v/>
      </c>
      <c r="C5829" s="230" t="str">
        <f>IFERROR(IF(ForbDraft!A5844&lt;&gt;"",ForbDraft!A5844,""),"")</f>
        <v/>
      </c>
      <c r="D5829" s="230" t="str">
        <f t="shared" si="91"/>
        <v/>
      </c>
      <c r="E5829" s="230" t="str">
        <f>IFERROR(IF(ForbDraft!L5844&lt;&gt;"",ABS(ForbDraft!L5844),""),"")</f>
        <v/>
      </c>
      <c r="F5829" s="230" t="str">
        <f>IFERROR(IF(ForbDraft!K5844&lt;&gt;"",ForbDraft!K5844,""),"")</f>
        <v/>
      </c>
    </row>
    <row r="5830" spans="2:6" x14ac:dyDescent="0.2">
      <c r="B5830" s="229" t="str">
        <f>IFERROR(IF(ForbDraft!A5845&lt;&gt;"",ROW(ForbDraft!A5845),""),"")</f>
        <v/>
      </c>
      <c r="C5830" s="230" t="str">
        <f>IFERROR(IF(ForbDraft!A5845&lt;&gt;"",ForbDraft!A5845,""),"")</f>
        <v/>
      </c>
      <c r="D5830" s="230" t="str">
        <f t="shared" si="91"/>
        <v/>
      </c>
      <c r="E5830" s="230" t="str">
        <f>IFERROR(IF(ForbDraft!L5845&lt;&gt;"",ABS(ForbDraft!L5845),""),"")</f>
        <v/>
      </c>
      <c r="F5830" s="230" t="str">
        <f>IFERROR(IF(ForbDraft!K5845&lt;&gt;"",ForbDraft!K5845,""),"")</f>
        <v/>
      </c>
    </row>
    <row r="5831" spans="2:6" x14ac:dyDescent="0.2">
      <c r="B5831" s="229" t="str">
        <f>IFERROR(IF(ForbDraft!A5846&lt;&gt;"",ROW(ForbDraft!A5846),""),"")</f>
        <v/>
      </c>
      <c r="C5831" s="230" t="str">
        <f>IFERROR(IF(ForbDraft!A5846&lt;&gt;"",ForbDraft!A5846,""),"")</f>
        <v/>
      </c>
      <c r="D5831" s="230" t="str">
        <f t="shared" si="91"/>
        <v/>
      </c>
      <c r="E5831" s="230" t="str">
        <f>IFERROR(IF(ForbDraft!L5846&lt;&gt;"",ABS(ForbDraft!L5846),""),"")</f>
        <v/>
      </c>
      <c r="F5831" s="230" t="str">
        <f>IFERROR(IF(ForbDraft!K5846&lt;&gt;"",ForbDraft!K5846,""),"")</f>
        <v/>
      </c>
    </row>
    <row r="5832" spans="2:6" x14ac:dyDescent="0.2">
      <c r="B5832" s="229" t="str">
        <f>IFERROR(IF(ForbDraft!A5847&lt;&gt;"",ROW(ForbDraft!A5847),""),"")</f>
        <v/>
      </c>
      <c r="C5832" s="230" t="str">
        <f>IFERROR(IF(ForbDraft!A5847&lt;&gt;"",ForbDraft!A5847,""),"")</f>
        <v/>
      </c>
      <c r="D5832" s="230" t="str">
        <f t="shared" si="91"/>
        <v/>
      </c>
      <c r="E5832" s="230" t="str">
        <f>IFERROR(IF(ForbDraft!L5847&lt;&gt;"",ABS(ForbDraft!L5847),""),"")</f>
        <v/>
      </c>
      <c r="F5832" s="230" t="str">
        <f>IFERROR(IF(ForbDraft!K5847&lt;&gt;"",ForbDraft!K5847,""),"")</f>
        <v/>
      </c>
    </row>
    <row r="5833" spans="2:6" x14ac:dyDescent="0.2">
      <c r="B5833" s="229" t="str">
        <f>IFERROR(IF(ForbDraft!A5848&lt;&gt;"",ROW(ForbDraft!A5848),""),"")</f>
        <v/>
      </c>
      <c r="C5833" s="230" t="str">
        <f>IFERROR(IF(ForbDraft!A5848&lt;&gt;"",ForbDraft!A5848,""),"")</f>
        <v/>
      </c>
      <c r="D5833" s="230" t="str">
        <f t="shared" si="91"/>
        <v/>
      </c>
      <c r="E5833" s="230" t="str">
        <f>IFERROR(IF(ForbDraft!L5848&lt;&gt;"",ABS(ForbDraft!L5848),""),"")</f>
        <v/>
      </c>
      <c r="F5833" s="230" t="str">
        <f>IFERROR(IF(ForbDraft!K5848&lt;&gt;"",ForbDraft!K5848,""),"")</f>
        <v/>
      </c>
    </row>
    <row r="5834" spans="2:6" x14ac:dyDescent="0.2">
      <c r="B5834" s="229" t="str">
        <f>IFERROR(IF(ForbDraft!A5849&lt;&gt;"",ROW(ForbDraft!A5849),""),"")</f>
        <v/>
      </c>
      <c r="C5834" s="230" t="str">
        <f>IFERROR(IF(ForbDraft!A5849&lt;&gt;"",ForbDraft!A5849,""),"")</f>
        <v/>
      </c>
      <c r="D5834" s="230" t="str">
        <f t="shared" si="91"/>
        <v/>
      </c>
      <c r="E5834" s="230" t="str">
        <f>IFERROR(IF(ForbDraft!L5849&lt;&gt;"",ABS(ForbDraft!L5849),""),"")</f>
        <v/>
      </c>
      <c r="F5834" s="230" t="str">
        <f>IFERROR(IF(ForbDraft!K5849&lt;&gt;"",ForbDraft!K5849,""),"")</f>
        <v/>
      </c>
    </row>
    <row r="5835" spans="2:6" x14ac:dyDescent="0.2">
      <c r="B5835" s="229" t="str">
        <f>IFERROR(IF(ForbDraft!A5850&lt;&gt;"",ROW(ForbDraft!A5850),""),"")</f>
        <v/>
      </c>
      <c r="C5835" s="230" t="str">
        <f>IFERROR(IF(ForbDraft!A5850&lt;&gt;"",ForbDraft!A5850,""),"")</f>
        <v/>
      </c>
      <c r="D5835" s="230" t="str">
        <f t="shared" si="91"/>
        <v/>
      </c>
      <c r="E5835" s="230" t="str">
        <f>IFERROR(IF(ForbDraft!L5850&lt;&gt;"",ABS(ForbDraft!L5850),""),"")</f>
        <v/>
      </c>
      <c r="F5835" s="230" t="str">
        <f>IFERROR(IF(ForbDraft!K5850&lt;&gt;"",ForbDraft!K5850,""),"")</f>
        <v/>
      </c>
    </row>
    <row r="5836" spans="2:6" x14ac:dyDescent="0.2">
      <c r="B5836" s="229" t="str">
        <f>IFERROR(IF(ForbDraft!A5851&lt;&gt;"",ROW(ForbDraft!A5851),""),"")</f>
        <v/>
      </c>
      <c r="C5836" s="230" t="str">
        <f>IFERROR(IF(ForbDraft!A5851&lt;&gt;"",ForbDraft!A5851,""),"")</f>
        <v/>
      </c>
      <c r="D5836" s="230" t="str">
        <f t="shared" si="91"/>
        <v/>
      </c>
      <c r="E5836" s="230" t="str">
        <f>IFERROR(IF(ForbDraft!L5851&lt;&gt;"",ABS(ForbDraft!L5851),""),"")</f>
        <v/>
      </c>
      <c r="F5836" s="230" t="str">
        <f>IFERROR(IF(ForbDraft!K5851&lt;&gt;"",ForbDraft!K5851,""),"")</f>
        <v/>
      </c>
    </row>
    <row r="5837" spans="2:6" x14ac:dyDescent="0.2">
      <c r="B5837" s="229" t="str">
        <f>IFERROR(IF(ForbDraft!A5852&lt;&gt;"",ROW(ForbDraft!A5852),""),"")</f>
        <v/>
      </c>
      <c r="C5837" s="230" t="str">
        <f>IFERROR(IF(ForbDraft!A5852&lt;&gt;"",ForbDraft!A5852,""),"")</f>
        <v/>
      </c>
      <c r="D5837" s="230" t="str">
        <f t="shared" si="91"/>
        <v/>
      </c>
      <c r="E5837" s="230" t="str">
        <f>IFERROR(IF(ForbDraft!L5852&lt;&gt;"",ABS(ForbDraft!L5852),""),"")</f>
        <v/>
      </c>
      <c r="F5837" s="230" t="str">
        <f>IFERROR(IF(ForbDraft!K5852&lt;&gt;"",ForbDraft!K5852,""),"")</f>
        <v/>
      </c>
    </row>
    <row r="5838" spans="2:6" x14ac:dyDescent="0.2">
      <c r="B5838" s="229" t="str">
        <f>IFERROR(IF(ForbDraft!A5853&lt;&gt;"",ROW(ForbDraft!A5853),""),"")</f>
        <v/>
      </c>
      <c r="C5838" s="230" t="str">
        <f>IFERROR(IF(ForbDraft!A5853&lt;&gt;"",ForbDraft!A5853,""),"")</f>
        <v/>
      </c>
      <c r="D5838" s="230" t="str">
        <f t="shared" si="91"/>
        <v/>
      </c>
      <c r="E5838" s="230" t="str">
        <f>IFERROR(IF(ForbDraft!L5853&lt;&gt;"",ABS(ForbDraft!L5853),""),"")</f>
        <v/>
      </c>
      <c r="F5838" s="230" t="str">
        <f>IFERROR(IF(ForbDraft!K5853&lt;&gt;"",ForbDraft!K5853,""),"")</f>
        <v/>
      </c>
    </row>
    <row r="5839" spans="2:6" x14ac:dyDescent="0.2">
      <c r="B5839" s="229" t="str">
        <f>IFERROR(IF(ForbDraft!A5854&lt;&gt;"",ROW(ForbDraft!A5854),""),"")</f>
        <v/>
      </c>
      <c r="C5839" s="230" t="str">
        <f>IFERROR(IF(ForbDraft!A5854&lt;&gt;"",ForbDraft!A5854,""),"")</f>
        <v/>
      </c>
      <c r="D5839" s="230" t="str">
        <f t="shared" si="91"/>
        <v/>
      </c>
      <c r="E5839" s="230" t="str">
        <f>IFERROR(IF(ForbDraft!L5854&lt;&gt;"",ABS(ForbDraft!L5854),""),"")</f>
        <v/>
      </c>
      <c r="F5839" s="230" t="str">
        <f>IFERROR(IF(ForbDraft!K5854&lt;&gt;"",ForbDraft!K5854,""),"")</f>
        <v/>
      </c>
    </row>
    <row r="5840" spans="2:6" x14ac:dyDescent="0.2">
      <c r="B5840" s="229" t="str">
        <f>IFERROR(IF(ForbDraft!A5855&lt;&gt;"",ROW(ForbDraft!A5855),""),"")</f>
        <v/>
      </c>
      <c r="C5840" s="230" t="str">
        <f>IFERROR(IF(ForbDraft!A5855&lt;&gt;"",ForbDraft!A5855,""),"")</f>
        <v/>
      </c>
      <c r="D5840" s="230" t="str">
        <f t="shared" si="91"/>
        <v/>
      </c>
      <c r="E5840" s="230" t="str">
        <f>IFERROR(IF(ForbDraft!L5855&lt;&gt;"",ABS(ForbDraft!L5855),""),"")</f>
        <v/>
      </c>
      <c r="F5840" s="230" t="str">
        <f>IFERROR(IF(ForbDraft!K5855&lt;&gt;"",ForbDraft!K5855,""),"")</f>
        <v/>
      </c>
    </row>
    <row r="5841" spans="2:6" x14ac:dyDescent="0.2">
      <c r="B5841" s="229" t="str">
        <f>IFERROR(IF(ForbDraft!A5856&lt;&gt;"",ROW(ForbDraft!A5856),""),"")</f>
        <v/>
      </c>
      <c r="C5841" s="230" t="str">
        <f>IFERROR(IF(ForbDraft!A5856&lt;&gt;"",ForbDraft!A5856,""),"")</f>
        <v/>
      </c>
      <c r="D5841" s="230" t="str">
        <f t="shared" si="91"/>
        <v/>
      </c>
      <c r="E5841" s="230" t="str">
        <f>IFERROR(IF(ForbDraft!L5856&lt;&gt;"",ABS(ForbDraft!L5856),""),"")</f>
        <v/>
      </c>
      <c r="F5841" s="230" t="str">
        <f>IFERROR(IF(ForbDraft!K5856&lt;&gt;"",ForbDraft!K5856,""),"")</f>
        <v/>
      </c>
    </row>
    <row r="5842" spans="2:6" x14ac:dyDescent="0.2">
      <c r="B5842" s="229" t="str">
        <f>IFERROR(IF(ForbDraft!A5857&lt;&gt;"",ROW(ForbDraft!A5857),""),"")</f>
        <v/>
      </c>
      <c r="C5842" s="230" t="str">
        <f>IFERROR(IF(ForbDraft!A5857&lt;&gt;"",ForbDraft!A5857,""),"")</f>
        <v/>
      </c>
      <c r="D5842" s="230" t="str">
        <f t="shared" si="91"/>
        <v/>
      </c>
      <c r="E5842" s="230" t="str">
        <f>IFERROR(IF(ForbDraft!L5857&lt;&gt;"",ABS(ForbDraft!L5857),""),"")</f>
        <v/>
      </c>
      <c r="F5842" s="230" t="str">
        <f>IFERROR(IF(ForbDraft!K5857&lt;&gt;"",ForbDraft!K5857,""),"")</f>
        <v/>
      </c>
    </row>
    <row r="5843" spans="2:6" x14ac:dyDescent="0.2">
      <c r="B5843" s="229" t="str">
        <f>IFERROR(IF(ForbDraft!A5858&lt;&gt;"",ROW(ForbDraft!A5858),""),"")</f>
        <v/>
      </c>
      <c r="C5843" s="230" t="str">
        <f>IFERROR(IF(ForbDraft!A5858&lt;&gt;"",ForbDraft!A5858,""),"")</f>
        <v/>
      </c>
      <c r="D5843" s="230" t="str">
        <f t="shared" si="91"/>
        <v/>
      </c>
      <c r="E5843" s="230" t="str">
        <f>IFERROR(IF(ForbDraft!L5858&lt;&gt;"",ABS(ForbDraft!L5858),""),"")</f>
        <v/>
      </c>
      <c r="F5843" s="230" t="str">
        <f>IFERROR(IF(ForbDraft!K5858&lt;&gt;"",ForbDraft!K5858,""),"")</f>
        <v/>
      </c>
    </row>
    <row r="5844" spans="2:6" x14ac:dyDescent="0.2">
      <c r="B5844" s="229" t="str">
        <f>IFERROR(IF(ForbDraft!A5859&lt;&gt;"",ROW(ForbDraft!A5859),""),"")</f>
        <v/>
      </c>
      <c r="C5844" s="230" t="str">
        <f>IFERROR(IF(ForbDraft!A5859&lt;&gt;"",ForbDraft!A5859,""),"")</f>
        <v/>
      </c>
      <c r="D5844" s="230" t="str">
        <f t="shared" si="91"/>
        <v/>
      </c>
      <c r="E5844" s="230" t="str">
        <f>IFERROR(IF(ForbDraft!L5859&lt;&gt;"",ABS(ForbDraft!L5859),""),"")</f>
        <v/>
      </c>
      <c r="F5844" s="230" t="str">
        <f>IFERROR(IF(ForbDraft!K5859&lt;&gt;"",ForbDraft!K5859,""),"")</f>
        <v/>
      </c>
    </row>
    <row r="5845" spans="2:6" x14ac:dyDescent="0.2">
      <c r="B5845" s="229" t="str">
        <f>IFERROR(IF(ForbDraft!A5860&lt;&gt;"",ROW(ForbDraft!A5860),""),"")</f>
        <v/>
      </c>
      <c r="C5845" s="230" t="str">
        <f>IFERROR(IF(ForbDraft!A5860&lt;&gt;"",ForbDraft!A5860,""),"")</f>
        <v/>
      </c>
      <c r="D5845" s="230" t="str">
        <f t="shared" si="91"/>
        <v/>
      </c>
      <c r="E5845" s="230" t="str">
        <f>IFERROR(IF(ForbDraft!L5860&lt;&gt;"",ABS(ForbDraft!L5860),""),"")</f>
        <v/>
      </c>
      <c r="F5845" s="230" t="str">
        <f>IFERROR(IF(ForbDraft!K5860&lt;&gt;"",ForbDraft!K5860,""),"")</f>
        <v/>
      </c>
    </row>
    <row r="5846" spans="2:6" x14ac:dyDescent="0.2">
      <c r="B5846" s="229" t="str">
        <f>IFERROR(IF(ForbDraft!A5861&lt;&gt;"",ROW(ForbDraft!A5861),""),"")</f>
        <v/>
      </c>
      <c r="C5846" s="230" t="str">
        <f>IFERROR(IF(ForbDraft!A5861&lt;&gt;"",ForbDraft!A5861,""),"")</f>
        <v/>
      </c>
      <c r="D5846" s="230" t="str">
        <f t="shared" si="91"/>
        <v/>
      </c>
      <c r="E5846" s="230" t="str">
        <f>IFERROR(IF(ForbDraft!L5861&lt;&gt;"",ABS(ForbDraft!L5861),""),"")</f>
        <v/>
      </c>
      <c r="F5846" s="230" t="str">
        <f>IFERROR(IF(ForbDraft!K5861&lt;&gt;"",ForbDraft!K5861,""),"")</f>
        <v/>
      </c>
    </row>
    <row r="5847" spans="2:6" x14ac:dyDescent="0.2">
      <c r="B5847" s="229" t="str">
        <f>IFERROR(IF(ForbDraft!A5862&lt;&gt;"",ROW(ForbDraft!A5862),""),"")</f>
        <v/>
      </c>
      <c r="C5847" s="230" t="str">
        <f>IFERROR(IF(ForbDraft!A5862&lt;&gt;"",ForbDraft!A5862,""),"")</f>
        <v/>
      </c>
      <c r="D5847" s="230" t="str">
        <f t="shared" si="91"/>
        <v/>
      </c>
      <c r="E5847" s="230" t="str">
        <f>IFERROR(IF(ForbDraft!L5862&lt;&gt;"",ABS(ForbDraft!L5862),""),"")</f>
        <v/>
      </c>
      <c r="F5847" s="230" t="str">
        <f>IFERROR(IF(ForbDraft!K5862&lt;&gt;"",ForbDraft!K5862,""),"")</f>
        <v/>
      </c>
    </row>
    <row r="5848" spans="2:6" x14ac:dyDescent="0.2">
      <c r="B5848" s="229" t="str">
        <f>IFERROR(IF(ForbDraft!A5863&lt;&gt;"",ROW(ForbDraft!A5863),""),"")</f>
        <v/>
      </c>
      <c r="C5848" s="230" t="str">
        <f>IFERROR(IF(ForbDraft!A5863&lt;&gt;"",ForbDraft!A5863,""),"")</f>
        <v/>
      </c>
      <c r="D5848" s="230" t="str">
        <f t="shared" si="91"/>
        <v/>
      </c>
      <c r="E5848" s="230" t="str">
        <f>IFERROR(IF(ForbDraft!L5863&lt;&gt;"",ABS(ForbDraft!L5863),""),"")</f>
        <v/>
      </c>
      <c r="F5848" s="230" t="str">
        <f>IFERROR(IF(ForbDraft!K5863&lt;&gt;"",ForbDraft!K5863,""),"")</f>
        <v/>
      </c>
    </row>
    <row r="5849" spans="2:6" x14ac:dyDescent="0.2">
      <c r="B5849" s="229" t="str">
        <f>IFERROR(IF(ForbDraft!A5864&lt;&gt;"",ROW(ForbDraft!A5864),""),"")</f>
        <v/>
      </c>
      <c r="C5849" s="230" t="str">
        <f>IFERROR(IF(ForbDraft!A5864&lt;&gt;"",ForbDraft!A5864,""),"")</f>
        <v/>
      </c>
      <c r="D5849" s="230" t="str">
        <f t="shared" si="91"/>
        <v/>
      </c>
      <c r="E5849" s="230" t="str">
        <f>IFERROR(IF(ForbDraft!L5864&lt;&gt;"",ABS(ForbDraft!L5864),""),"")</f>
        <v/>
      </c>
      <c r="F5849" s="230" t="str">
        <f>IFERROR(IF(ForbDraft!K5864&lt;&gt;"",ForbDraft!K5864,""),"")</f>
        <v/>
      </c>
    </row>
    <row r="5850" spans="2:6" x14ac:dyDescent="0.2">
      <c r="B5850" s="229" t="str">
        <f>IFERROR(IF(ForbDraft!A5865&lt;&gt;"",ROW(ForbDraft!A5865),""),"")</f>
        <v/>
      </c>
      <c r="C5850" s="230" t="str">
        <f>IFERROR(IF(ForbDraft!A5865&lt;&gt;"",ForbDraft!A5865,""),"")</f>
        <v/>
      </c>
      <c r="D5850" s="230" t="str">
        <f t="shared" si="91"/>
        <v/>
      </c>
      <c r="E5850" s="230" t="str">
        <f>IFERROR(IF(ForbDraft!L5865&lt;&gt;"",ABS(ForbDraft!L5865),""),"")</f>
        <v/>
      </c>
      <c r="F5850" s="230" t="str">
        <f>IFERROR(IF(ForbDraft!K5865&lt;&gt;"",ForbDraft!K5865,""),"")</f>
        <v/>
      </c>
    </row>
    <row r="5851" spans="2:6" x14ac:dyDescent="0.2">
      <c r="B5851" s="229" t="str">
        <f>IFERROR(IF(ForbDraft!A5866&lt;&gt;"",ROW(ForbDraft!A5866),""),"")</f>
        <v/>
      </c>
      <c r="C5851" s="230" t="str">
        <f>IFERROR(IF(ForbDraft!A5866&lt;&gt;"",ForbDraft!A5866,""),"")</f>
        <v/>
      </c>
      <c r="D5851" s="230" t="str">
        <f t="shared" si="91"/>
        <v/>
      </c>
      <c r="E5851" s="230" t="str">
        <f>IFERROR(IF(ForbDraft!L5866&lt;&gt;"",ABS(ForbDraft!L5866),""),"")</f>
        <v/>
      </c>
      <c r="F5851" s="230" t="str">
        <f>IFERROR(IF(ForbDraft!K5866&lt;&gt;"",ForbDraft!K5866,""),"")</f>
        <v/>
      </c>
    </row>
    <row r="5852" spans="2:6" x14ac:dyDescent="0.2">
      <c r="B5852" s="229" t="str">
        <f>IFERROR(IF(ForbDraft!A5867&lt;&gt;"",ROW(ForbDraft!A5867),""),"")</f>
        <v/>
      </c>
      <c r="C5852" s="230" t="str">
        <f>IFERROR(IF(ForbDraft!A5867&lt;&gt;"",ForbDraft!A5867,""),"")</f>
        <v/>
      </c>
      <c r="D5852" s="230" t="str">
        <f t="shared" si="91"/>
        <v/>
      </c>
      <c r="E5852" s="230" t="str">
        <f>IFERROR(IF(ForbDraft!L5867&lt;&gt;"",ABS(ForbDraft!L5867),""),"")</f>
        <v/>
      </c>
      <c r="F5852" s="230" t="str">
        <f>IFERROR(IF(ForbDraft!K5867&lt;&gt;"",ForbDraft!K5867,""),"")</f>
        <v/>
      </c>
    </row>
    <row r="5853" spans="2:6" x14ac:dyDescent="0.2">
      <c r="B5853" s="229" t="str">
        <f>IFERROR(IF(ForbDraft!A5868&lt;&gt;"",ROW(ForbDraft!A5868),""),"")</f>
        <v/>
      </c>
      <c r="C5853" s="230" t="str">
        <f>IFERROR(IF(ForbDraft!A5868&lt;&gt;"",ForbDraft!A5868,""),"")</f>
        <v/>
      </c>
      <c r="D5853" s="230" t="str">
        <f t="shared" si="91"/>
        <v/>
      </c>
      <c r="E5853" s="230" t="str">
        <f>IFERROR(IF(ForbDraft!L5868&lt;&gt;"",ABS(ForbDraft!L5868),""),"")</f>
        <v/>
      </c>
      <c r="F5853" s="230" t="str">
        <f>IFERROR(IF(ForbDraft!K5868&lt;&gt;"",ForbDraft!K5868,""),"")</f>
        <v/>
      </c>
    </row>
    <row r="5854" spans="2:6" x14ac:dyDescent="0.2">
      <c r="B5854" s="229" t="str">
        <f>IFERROR(IF(ForbDraft!A5869&lt;&gt;"",ROW(ForbDraft!A5869),""),"")</f>
        <v/>
      </c>
      <c r="C5854" s="230" t="str">
        <f>IFERROR(IF(ForbDraft!A5869&lt;&gt;"",ForbDraft!A5869,""),"")</f>
        <v/>
      </c>
      <c r="D5854" s="230" t="str">
        <f t="shared" si="91"/>
        <v/>
      </c>
      <c r="E5854" s="230" t="str">
        <f>IFERROR(IF(ForbDraft!L5869&lt;&gt;"",ABS(ForbDraft!L5869),""),"")</f>
        <v/>
      </c>
      <c r="F5854" s="230" t="str">
        <f>IFERROR(IF(ForbDraft!K5869&lt;&gt;"",ForbDraft!K5869,""),"")</f>
        <v/>
      </c>
    </row>
    <row r="5855" spans="2:6" x14ac:dyDescent="0.2">
      <c r="B5855" s="229" t="str">
        <f>IFERROR(IF(ForbDraft!A5870&lt;&gt;"",ROW(ForbDraft!A5870),""),"")</f>
        <v/>
      </c>
      <c r="C5855" s="230" t="str">
        <f>IFERROR(IF(ForbDraft!A5870&lt;&gt;"",ForbDraft!A5870,""),"")</f>
        <v/>
      </c>
      <c r="D5855" s="230" t="str">
        <f t="shared" si="91"/>
        <v/>
      </c>
      <c r="E5855" s="230" t="str">
        <f>IFERROR(IF(ForbDraft!L5870&lt;&gt;"",ABS(ForbDraft!L5870),""),"")</f>
        <v/>
      </c>
      <c r="F5855" s="230" t="str">
        <f>IFERROR(IF(ForbDraft!K5870&lt;&gt;"",ForbDraft!K5870,""),"")</f>
        <v/>
      </c>
    </row>
    <row r="5856" spans="2:6" x14ac:dyDescent="0.2">
      <c r="B5856" s="229" t="str">
        <f>IFERROR(IF(ForbDraft!A5871&lt;&gt;"",ROW(ForbDraft!A5871),""),"")</f>
        <v/>
      </c>
      <c r="C5856" s="230" t="str">
        <f>IFERROR(IF(ForbDraft!A5871&lt;&gt;"",ForbDraft!A5871,""),"")</f>
        <v/>
      </c>
      <c r="D5856" s="230" t="str">
        <f t="shared" si="91"/>
        <v/>
      </c>
      <c r="E5856" s="230" t="str">
        <f>IFERROR(IF(ForbDraft!L5871&lt;&gt;"",ABS(ForbDraft!L5871),""),"")</f>
        <v/>
      </c>
      <c r="F5856" s="230" t="str">
        <f>IFERROR(IF(ForbDraft!K5871&lt;&gt;"",ForbDraft!K5871,""),"")</f>
        <v/>
      </c>
    </row>
    <row r="5857" spans="2:6" x14ac:dyDescent="0.2">
      <c r="B5857" s="229" t="str">
        <f>IFERROR(IF(ForbDraft!A5872&lt;&gt;"",ROW(ForbDraft!A5872),""),"")</f>
        <v/>
      </c>
      <c r="C5857" s="230" t="str">
        <f>IFERROR(IF(ForbDraft!A5872&lt;&gt;"",ForbDraft!A5872,""),"")</f>
        <v/>
      </c>
      <c r="D5857" s="230" t="str">
        <f t="shared" si="91"/>
        <v/>
      </c>
      <c r="E5857" s="230" t="str">
        <f>IFERROR(IF(ForbDraft!L5872&lt;&gt;"",ABS(ForbDraft!L5872),""),"")</f>
        <v/>
      </c>
      <c r="F5857" s="230" t="str">
        <f>IFERROR(IF(ForbDraft!K5872&lt;&gt;"",ForbDraft!K5872,""),"")</f>
        <v/>
      </c>
    </row>
    <row r="5858" spans="2:6" x14ac:dyDescent="0.2">
      <c r="B5858" s="229" t="str">
        <f>IFERROR(IF(ForbDraft!A5873&lt;&gt;"",ROW(ForbDraft!A5873),""),"")</f>
        <v/>
      </c>
      <c r="C5858" s="230" t="str">
        <f>IFERROR(IF(ForbDraft!A5873&lt;&gt;"",ForbDraft!A5873,""),"")</f>
        <v/>
      </c>
      <c r="D5858" s="230" t="str">
        <f t="shared" si="91"/>
        <v/>
      </c>
      <c r="E5858" s="230" t="str">
        <f>IFERROR(IF(ForbDraft!L5873&lt;&gt;"",ABS(ForbDraft!L5873),""),"")</f>
        <v/>
      </c>
      <c r="F5858" s="230" t="str">
        <f>IFERROR(IF(ForbDraft!K5873&lt;&gt;"",ForbDraft!K5873,""),"")</f>
        <v/>
      </c>
    </row>
    <row r="5859" spans="2:6" x14ac:dyDescent="0.2">
      <c r="B5859" s="229" t="str">
        <f>IFERROR(IF(ForbDraft!A5874&lt;&gt;"",ROW(ForbDraft!A5874),""),"")</f>
        <v/>
      </c>
      <c r="C5859" s="230" t="str">
        <f>IFERROR(IF(ForbDraft!A5874&lt;&gt;"",ForbDraft!A5874,""),"")</f>
        <v/>
      </c>
      <c r="D5859" s="230" t="str">
        <f t="shared" si="91"/>
        <v/>
      </c>
      <c r="E5859" s="230" t="str">
        <f>IFERROR(IF(ForbDraft!L5874&lt;&gt;"",ABS(ForbDraft!L5874),""),"")</f>
        <v/>
      </c>
      <c r="F5859" s="230" t="str">
        <f>IFERROR(IF(ForbDraft!K5874&lt;&gt;"",ForbDraft!K5874,""),"")</f>
        <v/>
      </c>
    </row>
    <row r="5860" spans="2:6" x14ac:dyDescent="0.2">
      <c r="B5860" s="229" t="str">
        <f>IFERROR(IF(ForbDraft!A5875&lt;&gt;"",ROW(ForbDraft!A5875),""),"")</f>
        <v/>
      </c>
      <c r="C5860" s="230" t="str">
        <f>IFERROR(IF(ForbDraft!A5875&lt;&gt;"",ForbDraft!A5875,""),"")</f>
        <v/>
      </c>
      <c r="D5860" s="230" t="str">
        <f t="shared" si="91"/>
        <v/>
      </c>
      <c r="E5860" s="230" t="str">
        <f>IFERROR(IF(ForbDraft!L5875&lt;&gt;"",ABS(ForbDraft!L5875),""),"")</f>
        <v/>
      </c>
      <c r="F5860" s="230" t="str">
        <f>IFERROR(IF(ForbDraft!K5875&lt;&gt;"",ForbDraft!K5875,""),"")</f>
        <v/>
      </c>
    </row>
    <row r="5861" spans="2:6" x14ac:dyDescent="0.2">
      <c r="B5861" s="229" t="str">
        <f>IFERROR(IF(ForbDraft!A5876&lt;&gt;"",ROW(ForbDraft!A5876),""),"")</f>
        <v/>
      </c>
      <c r="C5861" s="230" t="str">
        <f>IFERROR(IF(ForbDraft!A5876&lt;&gt;"",ForbDraft!A5876,""),"")</f>
        <v/>
      </c>
      <c r="D5861" s="230" t="str">
        <f t="shared" si="91"/>
        <v/>
      </c>
      <c r="E5861" s="230" t="str">
        <f>IFERROR(IF(ForbDraft!L5876&lt;&gt;"",ABS(ForbDraft!L5876),""),"")</f>
        <v/>
      </c>
      <c r="F5861" s="230" t="str">
        <f>IFERROR(IF(ForbDraft!K5876&lt;&gt;"",ForbDraft!K5876,""),"")</f>
        <v/>
      </c>
    </row>
    <row r="5862" spans="2:6" x14ac:dyDescent="0.2">
      <c r="B5862" s="229" t="str">
        <f>IFERROR(IF(ForbDraft!A5877&lt;&gt;"",ROW(ForbDraft!A5877),""),"")</f>
        <v/>
      </c>
      <c r="C5862" s="230" t="str">
        <f>IFERROR(IF(ForbDraft!A5877&lt;&gt;"",ForbDraft!A5877,""),"")</f>
        <v/>
      </c>
      <c r="D5862" s="230" t="str">
        <f t="shared" si="91"/>
        <v/>
      </c>
      <c r="E5862" s="230" t="str">
        <f>IFERROR(IF(ForbDraft!L5877&lt;&gt;"",ABS(ForbDraft!L5877),""),"")</f>
        <v/>
      </c>
      <c r="F5862" s="230" t="str">
        <f>IFERROR(IF(ForbDraft!K5877&lt;&gt;"",ForbDraft!K5877,""),"")</f>
        <v/>
      </c>
    </row>
    <row r="5863" spans="2:6" x14ac:dyDescent="0.2">
      <c r="B5863" s="229" t="str">
        <f>IFERROR(IF(ForbDraft!A5878&lt;&gt;"",ROW(ForbDraft!A5878),""),"")</f>
        <v/>
      </c>
      <c r="C5863" s="230" t="str">
        <f>IFERROR(IF(ForbDraft!A5878&lt;&gt;"",ForbDraft!A5878,""),"")</f>
        <v/>
      </c>
      <c r="D5863" s="230" t="str">
        <f t="shared" si="91"/>
        <v/>
      </c>
      <c r="E5863" s="230" t="str">
        <f>IFERROR(IF(ForbDraft!L5878&lt;&gt;"",ABS(ForbDraft!L5878),""),"")</f>
        <v/>
      </c>
      <c r="F5863" s="230" t="str">
        <f>IFERROR(IF(ForbDraft!K5878&lt;&gt;"",ForbDraft!K5878,""),"")</f>
        <v/>
      </c>
    </row>
    <row r="5864" spans="2:6" x14ac:dyDescent="0.2">
      <c r="B5864" s="229" t="str">
        <f>IFERROR(IF(ForbDraft!A5879&lt;&gt;"",ROW(ForbDraft!A5879),""),"")</f>
        <v/>
      </c>
      <c r="C5864" s="230" t="str">
        <f>IFERROR(IF(ForbDraft!A5879&lt;&gt;"",ForbDraft!A5879,""),"")</f>
        <v/>
      </c>
      <c r="D5864" s="230" t="str">
        <f t="shared" si="91"/>
        <v/>
      </c>
      <c r="E5864" s="230" t="str">
        <f>IFERROR(IF(ForbDraft!L5879&lt;&gt;"",ABS(ForbDraft!L5879),""),"")</f>
        <v/>
      </c>
      <c r="F5864" s="230" t="str">
        <f>IFERROR(IF(ForbDraft!K5879&lt;&gt;"",ForbDraft!K5879,""),"")</f>
        <v/>
      </c>
    </row>
    <row r="5865" spans="2:6" x14ac:dyDescent="0.2">
      <c r="B5865" s="229" t="str">
        <f>IFERROR(IF(ForbDraft!A5880&lt;&gt;"",ROW(ForbDraft!A5880),""),"")</f>
        <v/>
      </c>
      <c r="C5865" s="230" t="str">
        <f>IFERROR(IF(ForbDraft!A5880&lt;&gt;"",ForbDraft!A5880,""),"")</f>
        <v/>
      </c>
      <c r="D5865" s="230" t="str">
        <f t="shared" si="91"/>
        <v/>
      </c>
      <c r="E5865" s="230" t="str">
        <f>IFERROR(IF(ForbDraft!L5880&lt;&gt;"",ABS(ForbDraft!L5880),""),"")</f>
        <v/>
      </c>
      <c r="F5865" s="230" t="str">
        <f>IFERROR(IF(ForbDraft!K5880&lt;&gt;"",ForbDraft!K5880,""),"")</f>
        <v/>
      </c>
    </row>
    <row r="5866" spans="2:6" x14ac:dyDescent="0.2">
      <c r="B5866" s="229" t="str">
        <f>IFERROR(IF(ForbDraft!A5881&lt;&gt;"",ROW(ForbDraft!A5881),""),"")</f>
        <v/>
      </c>
      <c r="C5866" s="230" t="str">
        <f>IFERROR(IF(ForbDraft!A5881&lt;&gt;"",ForbDraft!A5881,""),"")</f>
        <v/>
      </c>
      <c r="D5866" s="230" t="str">
        <f t="shared" si="91"/>
        <v/>
      </c>
      <c r="E5866" s="230" t="str">
        <f>IFERROR(IF(ForbDraft!L5881&lt;&gt;"",ABS(ForbDraft!L5881),""),"")</f>
        <v/>
      </c>
      <c r="F5866" s="230" t="str">
        <f>IFERROR(IF(ForbDraft!K5881&lt;&gt;"",ForbDraft!K5881,""),"")</f>
        <v/>
      </c>
    </row>
    <row r="5867" spans="2:6" x14ac:dyDescent="0.2">
      <c r="B5867" s="229" t="str">
        <f>IFERROR(IF(ForbDraft!A5882&lt;&gt;"",ROW(ForbDraft!A5882),""),"")</f>
        <v/>
      </c>
      <c r="C5867" s="230" t="str">
        <f>IFERROR(IF(ForbDraft!A5882&lt;&gt;"",ForbDraft!A5882,""),"")</f>
        <v/>
      </c>
      <c r="D5867" s="230" t="str">
        <f t="shared" si="91"/>
        <v/>
      </c>
      <c r="E5867" s="230" t="str">
        <f>IFERROR(IF(ForbDraft!L5882&lt;&gt;"",ABS(ForbDraft!L5882),""),"")</f>
        <v/>
      </c>
      <c r="F5867" s="230" t="str">
        <f>IFERROR(IF(ForbDraft!K5882&lt;&gt;"",ForbDraft!K5882,""),"")</f>
        <v/>
      </c>
    </row>
    <row r="5868" spans="2:6" x14ac:dyDescent="0.2">
      <c r="B5868" s="229" t="str">
        <f>IFERROR(IF(ForbDraft!A5883&lt;&gt;"",ROW(ForbDraft!A5883),""),"")</f>
        <v/>
      </c>
      <c r="C5868" s="230" t="str">
        <f>IFERROR(IF(ForbDraft!A5883&lt;&gt;"",ForbDraft!A5883,""),"")</f>
        <v/>
      </c>
      <c r="D5868" s="230" t="str">
        <f t="shared" si="91"/>
        <v/>
      </c>
      <c r="E5868" s="230" t="str">
        <f>IFERROR(IF(ForbDraft!L5883&lt;&gt;"",ABS(ForbDraft!L5883),""),"")</f>
        <v/>
      </c>
      <c r="F5868" s="230" t="str">
        <f>IFERROR(IF(ForbDraft!K5883&lt;&gt;"",ForbDraft!K5883,""),"")</f>
        <v/>
      </c>
    </row>
    <row r="5869" spans="2:6" x14ac:dyDescent="0.2">
      <c r="B5869" s="229" t="str">
        <f>IFERROR(IF(ForbDraft!A5884&lt;&gt;"",ROW(ForbDraft!A5884),""),"")</f>
        <v/>
      </c>
      <c r="C5869" s="230" t="str">
        <f>IFERROR(IF(ForbDraft!A5884&lt;&gt;"",ForbDraft!A5884,""),"")</f>
        <v/>
      </c>
      <c r="D5869" s="230" t="str">
        <f t="shared" si="91"/>
        <v/>
      </c>
      <c r="E5869" s="230" t="str">
        <f>IFERROR(IF(ForbDraft!L5884&lt;&gt;"",ABS(ForbDraft!L5884),""),"")</f>
        <v/>
      </c>
      <c r="F5869" s="230" t="str">
        <f>IFERROR(IF(ForbDraft!K5884&lt;&gt;"",ForbDraft!K5884,""),"")</f>
        <v/>
      </c>
    </row>
    <row r="5870" spans="2:6" x14ac:dyDescent="0.2">
      <c r="B5870" s="229" t="str">
        <f>IFERROR(IF(ForbDraft!A5885&lt;&gt;"",ROW(ForbDraft!A5885),""),"")</f>
        <v/>
      </c>
      <c r="C5870" s="230" t="str">
        <f>IFERROR(IF(ForbDraft!A5885&lt;&gt;"",ForbDraft!A5885,""),"")</f>
        <v/>
      </c>
      <c r="D5870" s="230" t="str">
        <f t="shared" si="91"/>
        <v/>
      </c>
      <c r="E5870" s="230" t="str">
        <f>IFERROR(IF(ForbDraft!L5885&lt;&gt;"",ABS(ForbDraft!L5885),""),"")</f>
        <v/>
      </c>
      <c r="F5870" s="230" t="str">
        <f>IFERROR(IF(ForbDraft!K5885&lt;&gt;"",ForbDraft!K5885,""),"")</f>
        <v/>
      </c>
    </row>
    <row r="5871" spans="2:6" x14ac:dyDescent="0.2">
      <c r="B5871" s="229" t="str">
        <f>IFERROR(IF(ForbDraft!A5886&lt;&gt;"",ROW(ForbDraft!A5886),""),"")</f>
        <v/>
      </c>
      <c r="C5871" s="230" t="str">
        <f>IFERROR(IF(ForbDraft!A5886&lt;&gt;"",ForbDraft!A5886,""),"")</f>
        <v/>
      </c>
      <c r="D5871" s="230" t="str">
        <f t="shared" si="91"/>
        <v/>
      </c>
      <c r="E5871" s="230" t="str">
        <f>IFERROR(IF(ForbDraft!L5886&lt;&gt;"",ABS(ForbDraft!L5886),""),"")</f>
        <v/>
      </c>
      <c r="F5871" s="230" t="str">
        <f>IFERROR(IF(ForbDraft!K5886&lt;&gt;"",ForbDraft!K5886,""),"")</f>
        <v/>
      </c>
    </row>
    <row r="5872" spans="2:6" x14ac:dyDescent="0.2">
      <c r="B5872" s="229" t="str">
        <f>IFERROR(IF(ForbDraft!A5887&lt;&gt;"",ROW(ForbDraft!A5887),""),"")</f>
        <v/>
      </c>
      <c r="C5872" s="230" t="str">
        <f>IFERROR(IF(ForbDraft!A5887&lt;&gt;"",ForbDraft!A5887,""),"")</f>
        <v/>
      </c>
      <c r="D5872" s="230" t="str">
        <f t="shared" si="91"/>
        <v/>
      </c>
      <c r="E5872" s="230" t="str">
        <f>IFERROR(IF(ForbDraft!L5887&lt;&gt;"",ABS(ForbDraft!L5887),""),"")</f>
        <v/>
      </c>
      <c r="F5872" s="230" t="str">
        <f>IFERROR(IF(ForbDraft!K5887&lt;&gt;"",ForbDraft!K5887,""),"")</f>
        <v/>
      </c>
    </row>
    <row r="5873" spans="2:6" x14ac:dyDescent="0.2">
      <c r="B5873" s="229" t="str">
        <f>IFERROR(IF(ForbDraft!A5888&lt;&gt;"",ROW(ForbDraft!A5888),""),"")</f>
        <v/>
      </c>
      <c r="C5873" s="230" t="str">
        <f>IFERROR(IF(ForbDraft!A5888&lt;&gt;"",ForbDraft!A5888,""),"")</f>
        <v/>
      </c>
      <c r="D5873" s="230" t="str">
        <f t="shared" si="91"/>
        <v/>
      </c>
      <c r="E5873" s="230" t="str">
        <f>IFERROR(IF(ForbDraft!L5888&lt;&gt;"",ABS(ForbDraft!L5888),""),"")</f>
        <v/>
      </c>
      <c r="F5873" s="230" t="str">
        <f>IFERROR(IF(ForbDraft!K5888&lt;&gt;"",ForbDraft!K5888,""),"")</f>
        <v/>
      </c>
    </row>
    <row r="5874" spans="2:6" x14ac:dyDescent="0.2">
      <c r="B5874" s="229" t="str">
        <f>IFERROR(IF(ForbDraft!A5889&lt;&gt;"",ROW(ForbDraft!A5889),""),"")</f>
        <v/>
      </c>
      <c r="C5874" s="230" t="str">
        <f>IFERROR(IF(ForbDraft!A5889&lt;&gt;"",ForbDraft!A5889,""),"")</f>
        <v/>
      </c>
      <c r="D5874" s="230" t="str">
        <f t="shared" si="91"/>
        <v/>
      </c>
      <c r="E5874" s="230" t="str">
        <f>IFERROR(IF(ForbDraft!L5889&lt;&gt;"",ABS(ForbDraft!L5889),""),"")</f>
        <v/>
      </c>
      <c r="F5874" s="230" t="str">
        <f>IFERROR(IF(ForbDraft!K5889&lt;&gt;"",ForbDraft!K5889,""),"")</f>
        <v/>
      </c>
    </row>
    <row r="5875" spans="2:6" x14ac:dyDescent="0.2">
      <c r="B5875" s="229" t="str">
        <f>IFERROR(IF(ForbDraft!A5890&lt;&gt;"",ROW(ForbDraft!A5890),""),"")</f>
        <v/>
      </c>
      <c r="C5875" s="230" t="str">
        <f>IFERROR(IF(ForbDraft!A5890&lt;&gt;"",ForbDraft!A5890,""),"")</f>
        <v/>
      </c>
      <c r="D5875" s="230" t="str">
        <f t="shared" si="91"/>
        <v/>
      </c>
      <c r="E5875" s="230" t="str">
        <f>IFERROR(IF(ForbDraft!L5890&lt;&gt;"",ABS(ForbDraft!L5890),""),"")</f>
        <v/>
      </c>
      <c r="F5875" s="230" t="str">
        <f>IFERROR(IF(ForbDraft!K5890&lt;&gt;"",ForbDraft!K5890,""),"")</f>
        <v/>
      </c>
    </row>
    <row r="5876" spans="2:6" x14ac:dyDescent="0.2">
      <c r="B5876" s="229" t="str">
        <f>IFERROR(IF(ForbDraft!A5891&lt;&gt;"",ROW(ForbDraft!A5891),""),"")</f>
        <v/>
      </c>
      <c r="C5876" s="230" t="str">
        <f>IFERROR(IF(ForbDraft!A5891&lt;&gt;"",ForbDraft!A5891,""),"")</f>
        <v/>
      </c>
      <c r="D5876" s="230" t="str">
        <f t="shared" si="91"/>
        <v/>
      </c>
      <c r="E5876" s="230" t="str">
        <f>IFERROR(IF(ForbDraft!L5891&lt;&gt;"",ABS(ForbDraft!L5891),""),"")</f>
        <v/>
      </c>
      <c r="F5876" s="230" t="str">
        <f>IFERROR(IF(ForbDraft!K5891&lt;&gt;"",ForbDraft!K5891,""),"")</f>
        <v/>
      </c>
    </row>
    <row r="5877" spans="2:6" x14ac:dyDescent="0.2">
      <c r="B5877" s="229" t="str">
        <f>IFERROR(IF(ForbDraft!A5892&lt;&gt;"",ROW(ForbDraft!A5892),""),"")</f>
        <v/>
      </c>
      <c r="C5877" s="230" t="str">
        <f>IFERROR(IF(ForbDraft!A5892&lt;&gt;"",ForbDraft!A5892,""),"")</f>
        <v/>
      </c>
      <c r="D5877" s="230" t="str">
        <f t="shared" si="91"/>
        <v/>
      </c>
      <c r="E5877" s="230" t="str">
        <f>IFERROR(IF(ForbDraft!L5892&lt;&gt;"",ABS(ForbDraft!L5892),""),"")</f>
        <v/>
      </c>
      <c r="F5877" s="230" t="str">
        <f>IFERROR(IF(ForbDraft!K5892&lt;&gt;"",ForbDraft!K5892,""),"")</f>
        <v/>
      </c>
    </row>
    <row r="5878" spans="2:6" x14ac:dyDescent="0.2">
      <c r="B5878" s="229" t="str">
        <f>IFERROR(IF(ForbDraft!A5893&lt;&gt;"",ROW(ForbDraft!A5893),""),"")</f>
        <v/>
      </c>
      <c r="C5878" s="230" t="str">
        <f>IFERROR(IF(ForbDraft!A5893&lt;&gt;"",ForbDraft!A5893,""),"")</f>
        <v/>
      </c>
      <c r="D5878" s="230" t="str">
        <f t="shared" si="91"/>
        <v/>
      </c>
      <c r="E5878" s="230" t="str">
        <f>IFERROR(IF(ForbDraft!L5893&lt;&gt;"",ABS(ForbDraft!L5893),""),"")</f>
        <v/>
      </c>
      <c r="F5878" s="230" t="str">
        <f>IFERROR(IF(ForbDraft!K5893&lt;&gt;"",ForbDraft!K5893,""),"")</f>
        <v/>
      </c>
    </row>
    <row r="5879" spans="2:6" x14ac:dyDescent="0.2">
      <c r="B5879" s="229" t="str">
        <f>IFERROR(IF(ForbDraft!A5894&lt;&gt;"",ROW(ForbDraft!A5894),""),"")</f>
        <v/>
      </c>
      <c r="C5879" s="230" t="str">
        <f>IFERROR(IF(ForbDraft!A5894&lt;&gt;"",ForbDraft!A5894,""),"")</f>
        <v/>
      </c>
      <c r="D5879" s="230" t="str">
        <f t="shared" si="91"/>
        <v/>
      </c>
      <c r="E5879" s="230" t="str">
        <f>IFERROR(IF(ForbDraft!L5894&lt;&gt;"",ABS(ForbDraft!L5894),""),"")</f>
        <v/>
      </c>
      <c r="F5879" s="230" t="str">
        <f>IFERROR(IF(ForbDraft!K5894&lt;&gt;"",ForbDraft!K5894,""),"")</f>
        <v/>
      </c>
    </row>
    <row r="5880" spans="2:6" x14ac:dyDescent="0.2">
      <c r="B5880" s="229" t="str">
        <f>IFERROR(IF(ForbDraft!A5895&lt;&gt;"",ROW(ForbDraft!A5895),""),"")</f>
        <v/>
      </c>
      <c r="C5880" s="230" t="str">
        <f>IFERROR(IF(ForbDraft!A5895&lt;&gt;"",ForbDraft!A5895,""),"")</f>
        <v/>
      </c>
      <c r="D5880" s="230" t="str">
        <f t="shared" si="91"/>
        <v/>
      </c>
      <c r="E5880" s="230" t="str">
        <f>IFERROR(IF(ForbDraft!L5895&lt;&gt;"",ABS(ForbDraft!L5895),""),"")</f>
        <v/>
      </c>
      <c r="F5880" s="230" t="str">
        <f>IFERROR(IF(ForbDraft!K5895&lt;&gt;"",ForbDraft!K5895,""),"")</f>
        <v/>
      </c>
    </row>
    <row r="5881" spans="2:6" x14ac:dyDescent="0.2">
      <c r="B5881" s="229" t="str">
        <f>IFERROR(IF(ForbDraft!A5896&lt;&gt;"",ROW(ForbDraft!A5896),""),"")</f>
        <v/>
      </c>
      <c r="C5881" s="230" t="str">
        <f>IFERROR(IF(ForbDraft!A5896&lt;&gt;"",ForbDraft!A5896,""),"")</f>
        <v/>
      </c>
      <c r="D5881" s="230" t="str">
        <f t="shared" si="91"/>
        <v/>
      </c>
      <c r="E5881" s="230" t="str">
        <f>IFERROR(IF(ForbDraft!L5896&lt;&gt;"",ABS(ForbDraft!L5896),""),"")</f>
        <v/>
      </c>
      <c r="F5881" s="230" t="str">
        <f>IFERROR(IF(ForbDraft!K5896&lt;&gt;"",ForbDraft!K5896,""),"")</f>
        <v/>
      </c>
    </row>
    <row r="5882" spans="2:6" x14ac:dyDescent="0.2">
      <c r="B5882" s="229" t="str">
        <f>IFERROR(IF(ForbDraft!A5897&lt;&gt;"",ROW(ForbDraft!A5897),""),"")</f>
        <v/>
      </c>
      <c r="C5882" s="230" t="str">
        <f>IFERROR(IF(ForbDraft!A5897&lt;&gt;"",ForbDraft!A5897,""),"")</f>
        <v/>
      </c>
      <c r="D5882" s="230" t="str">
        <f t="shared" si="91"/>
        <v/>
      </c>
      <c r="E5882" s="230" t="str">
        <f>IFERROR(IF(ForbDraft!L5897&lt;&gt;"",ABS(ForbDraft!L5897),""),"")</f>
        <v/>
      </c>
      <c r="F5882" s="230" t="str">
        <f>IFERROR(IF(ForbDraft!K5897&lt;&gt;"",ForbDraft!K5897,""),"")</f>
        <v/>
      </c>
    </row>
    <row r="5883" spans="2:6" x14ac:dyDescent="0.2">
      <c r="B5883" s="229" t="str">
        <f>IFERROR(IF(ForbDraft!A5898&lt;&gt;"",ROW(ForbDraft!A5898),""),"")</f>
        <v/>
      </c>
      <c r="C5883" s="230" t="str">
        <f>IFERROR(IF(ForbDraft!A5898&lt;&gt;"",ForbDraft!A5898,""),"")</f>
        <v/>
      </c>
      <c r="D5883" s="230" t="str">
        <f t="shared" si="91"/>
        <v/>
      </c>
      <c r="E5883" s="230" t="str">
        <f>IFERROR(IF(ForbDraft!L5898&lt;&gt;"",ABS(ForbDraft!L5898),""),"")</f>
        <v/>
      </c>
      <c r="F5883" s="230" t="str">
        <f>IFERROR(IF(ForbDraft!K5898&lt;&gt;"",ForbDraft!K5898,""),"")</f>
        <v/>
      </c>
    </row>
    <row r="5884" spans="2:6" x14ac:dyDescent="0.2">
      <c r="B5884" s="229" t="str">
        <f>IFERROR(IF(ForbDraft!A5899&lt;&gt;"",ROW(ForbDraft!A5899),""),"")</f>
        <v/>
      </c>
      <c r="C5884" s="230" t="str">
        <f>IFERROR(IF(ForbDraft!A5899&lt;&gt;"",ForbDraft!A5899,""),"")</f>
        <v/>
      </c>
      <c r="D5884" s="230" t="str">
        <f t="shared" si="91"/>
        <v/>
      </c>
      <c r="E5884" s="230" t="str">
        <f>IFERROR(IF(ForbDraft!L5899&lt;&gt;"",ABS(ForbDraft!L5899),""),"")</f>
        <v/>
      </c>
      <c r="F5884" s="230" t="str">
        <f>IFERROR(IF(ForbDraft!K5899&lt;&gt;"",ForbDraft!K5899,""),"")</f>
        <v/>
      </c>
    </row>
    <row r="5885" spans="2:6" x14ac:dyDescent="0.2">
      <c r="B5885" s="229" t="str">
        <f>IFERROR(IF(ForbDraft!A5900&lt;&gt;"",ROW(ForbDraft!A5900),""),"")</f>
        <v/>
      </c>
      <c r="C5885" s="230" t="str">
        <f>IFERROR(IF(ForbDraft!A5900&lt;&gt;"",ForbDraft!A5900,""),"")</f>
        <v/>
      </c>
      <c r="D5885" s="230" t="str">
        <f t="shared" si="91"/>
        <v/>
      </c>
      <c r="E5885" s="230" t="str">
        <f>IFERROR(IF(ForbDraft!L5900&lt;&gt;"",ABS(ForbDraft!L5900),""),"")</f>
        <v/>
      </c>
      <c r="F5885" s="230" t="str">
        <f>IFERROR(IF(ForbDraft!K5900&lt;&gt;"",ForbDraft!K5900,""),"")</f>
        <v/>
      </c>
    </row>
    <row r="5886" spans="2:6" x14ac:dyDescent="0.2">
      <c r="B5886" s="229" t="str">
        <f>IFERROR(IF(ForbDraft!A5901&lt;&gt;"",ROW(ForbDraft!A5901),""),"")</f>
        <v/>
      </c>
      <c r="C5886" s="230" t="str">
        <f>IFERROR(IF(ForbDraft!A5901&lt;&gt;"",ForbDraft!A5901,""),"")</f>
        <v/>
      </c>
      <c r="D5886" s="230" t="str">
        <f t="shared" si="91"/>
        <v/>
      </c>
      <c r="E5886" s="230" t="str">
        <f>IFERROR(IF(ForbDraft!L5901&lt;&gt;"",ABS(ForbDraft!L5901),""),"")</f>
        <v/>
      </c>
      <c r="F5886" s="230" t="str">
        <f>IFERROR(IF(ForbDraft!K5901&lt;&gt;"",ForbDraft!K5901,""),"")</f>
        <v/>
      </c>
    </row>
    <row r="5887" spans="2:6" x14ac:dyDescent="0.2">
      <c r="B5887" s="229" t="str">
        <f>IFERROR(IF(ForbDraft!A5902&lt;&gt;"",ROW(ForbDraft!A5902),""),"")</f>
        <v/>
      </c>
      <c r="C5887" s="230" t="str">
        <f>IFERROR(IF(ForbDraft!A5902&lt;&gt;"",ForbDraft!A5902,""),"")</f>
        <v/>
      </c>
      <c r="D5887" s="230" t="str">
        <f t="shared" si="91"/>
        <v/>
      </c>
      <c r="E5887" s="230" t="str">
        <f>IFERROR(IF(ForbDraft!L5902&lt;&gt;"",ABS(ForbDraft!L5902),""),"")</f>
        <v/>
      </c>
      <c r="F5887" s="230" t="str">
        <f>IFERROR(IF(ForbDraft!K5902&lt;&gt;"",ForbDraft!K5902,""),"")</f>
        <v/>
      </c>
    </row>
    <row r="5888" spans="2:6" x14ac:dyDescent="0.2">
      <c r="B5888" s="229" t="str">
        <f>IFERROR(IF(ForbDraft!A5903&lt;&gt;"",ROW(ForbDraft!A5903),""),"")</f>
        <v/>
      </c>
      <c r="C5888" s="230" t="str">
        <f>IFERROR(IF(ForbDraft!A5903&lt;&gt;"",ForbDraft!A5903,""),"")</f>
        <v/>
      </c>
      <c r="D5888" s="230" t="str">
        <f t="shared" si="91"/>
        <v/>
      </c>
      <c r="E5888" s="230" t="str">
        <f>IFERROR(IF(ForbDraft!L5903&lt;&gt;"",ABS(ForbDraft!L5903),""),"")</f>
        <v/>
      </c>
      <c r="F5888" s="230" t="str">
        <f>IFERROR(IF(ForbDraft!K5903&lt;&gt;"",ForbDraft!K5903,""),"")</f>
        <v/>
      </c>
    </row>
    <row r="5889" spans="2:6" x14ac:dyDescent="0.2">
      <c r="B5889" s="229" t="str">
        <f>IFERROR(IF(ForbDraft!A5904&lt;&gt;"",ROW(ForbDraft!A5904),""),"")</f>
        <v/>
      </c>
      <c r="C5889" s="230" t="str">
        <f>IFERROR(IF(ForbDraft!A5904&lt;&gt;"",ForbDraft!A5904,""),"")</f>
        <v/>
      </c>
      <c r="D5889" s="230" t="str">
        <f t="shared" si="91"/>
        <v/>
      </c>
      <c r="E5889" s="230" t="str">
        <f>IFERROR(IF(ForbDraft!L5904&lt;&gt;"",ABS(ForbDraft!L5904),""),"")</f>
        <v/>
      </c>
      <c r="F5889" s="230" t="str">
        <f>IFERROR(IF(ForbDraft!K5904&lt;&gt;"",ForbDraft!K5904,""),"")</f>
        <v/>
      </c>
    </row>
    <row r="5890" spans="2:6" x14ac:dyDescent="0.2">
      <c r="B5890" s="229" t="str">
        <f>IFERROR(IF(ForbDraft!A5905&lt;&gt;"",ROW(ForbDraft!A5905),""),"")</f>
        <v/>
      </c>
      <c r="C5890" s="230" t="str">
        <f>IFERROR(IF(ForbDraft!A5905&lt;&gt;"",ForbDraft!A5905,""),"")</f>
        <v/>
      </c>
      <c r="D5890" s="230" t="str">
        <f t="shared" si="91"/>
        <v/>
      </c>
      <c r="E5890" s="230" t="str">
        <f>IFERROR(IF(ForbDraft!L5905&lt;&gt;"",ABS(ForbDraft!L5905),""),"")</f>
        <v/>
      </c>
      <c r="F5890" s="230" t="str">
        <f>IFERROR(IF(ForbDraft!K5905&lt;&gt;"",ForbDraft!K5905,""),"")</f>
        <v/>
      </c>
    </row>
    <row r="5891" spans="2:6" x14ac:dyDescent="0.2">
      <c r="B5891" s="229" t="str">
        <f>IFERROR(IF(ForbDraft!A5906&lt;&gt;"",ROW(ForbDraft!A5906),""),"")</f>
        <v/>
      </c>
      <c r="C5891" s="230" t="str">
        <f>IFERROR(IF(ForbDraft!A5906&lt;&gt;"",ForbDraft!A5906,""),"")</f>
        <v/>
      </c>
      <c r="D5891" s="230" t="str">
        <f t="shared" ref="D5891:D5954" si="92">IF(F5891="pH לבדיקת גבול","pH",F5891)</f>
        <v/>
      </c>
      <c r="E5891" s="230" t="str">
        <f>IFERROR(IF(ForbDraft!L5906&lt;&gt;"",ABS(ForbDraft!L5906),""),"")</f>
        <v/>
      </c>
      <c r="F5891" s="230" t="str">
        <f>IFERROR(IF(ForbDraft!K5906&lt;&gt;"",ForbDraft!K5906,""),"")</f>
        <v/>
      </c>
    </row>
    <row r="5892" spans="2:6" x14ac:dyDescent="0.2">
      <c r="B5892" s="229" t="str">
        <f>IFERROR(IF(ForbDraft!A5907&lt;&gt;"",ROW(ForbDraft!A5907),""),"")</f>
        <v/>
      </c>
      <c r="C5892" s="230" t="str">
        <f>IFERROR(IF(ForbDraft!A5907&lt;&gt;"",ForbDraft!A5907,""),"")</f>
        <v/>
      </c>
      <c r="D5892" s="230" t="str">
        <f t="shared" si="92"/>
        <v/>
      </c>
      <c r="E5892" s="230" t="str">
        <f>IFERROR(IF(ForbDraft!L5907&lt;&gt;"",ABS(ForbDraft!L5907),""),"")</f>
        <v/>
      </c>
      <c r="F5892" s="230" t="str">
        <f>IFERROR(IF(ForbDraft!K5907&lt;&gt;"",ForbDraft!K5907,""),"")</f>
        <v/>
      </c>
    </row>
    <row r="5893" spans="2:6" x14ac:dyDescent="0.2">
      <c r="B5893" s="229" t="str">
        <f>IFERROR(IF(ForbDraft!A5908&lt;&gt;"",ROW(ForbDraft!A5908),""),"")</f>
        <v/>
      </c>
      <c r="C5893" s="230" t="str">
        <f>IFERROR(IF(ForbDraft!A5908&lt;&gt;"",ForbDraft!A5908,""),"")</f>
        <v/>
      </c>
      <c r="D5893" s="230" t="str">
        <f t="shared" si="92"/>
        <v/>
      </c>
      <c r="E5893" s="230" t="str">
        <f>IFERROR(IF(ForbDraft!L5908&lt;&gt;"",ABS(ForbDraft!L5908),""),"")</f>
        <v/>
      </c>
      <c r="F5893" s="230" t="str">
        <f>IFERROR(IF(ForbDraft!K5908&lt;&gt;"",ForbDraft!K5908,""),"")</f>
        <v/>
      </c>
    </row>
    <row r="5894" spans="2:6" x14ac:dyDescent="0.2">
      <c r="B5894" s="229" t="str">
        <f>IFERROR(IF(ForbDraft!A5909&lt;&gt;"",ROW(ForbDraft!A5909),""),"")</f>
        <v/>
      </c>
      <c r="C5894" s="230" t="str">
        <f>IFERROR(IF(ForbDraft!A5909&lt;&gt;"",ForbDraft!A5909,""),"")</f>
        <v/>
      </c>
      <c r="D5894" s="230" t="str">
        <f t="shared" si="92"/>
        <v/>
      </c>
      <c r="E5894" s="230" t="str">
        <f>IFERROR(IF(ForbDraft!L5909&lt;&gt;"",ABS(ForbDraft!L5909),""),"")</f>
        <v/>
      </c>
      <c r="F5894" s="230" t="str">
        <f>IFERROR(IF(ForbDraft!K5909&lt;&gt;"",ForbDraft!K5909,""),"")</f>
        <v/>
      </c>
    </row>
    <row r="5895" spans="2:6" x14ac:dyDescent="0.2">
      <c r="B5895" s="229" t="str">
        <f>IFERROR(IF(ForbDraft!A5910&lt;&gt;"",ROW(ForbDraft!A5910),""),"")</f>
        <v/>
      </c>
      <c r="C5895" s="230" t="str">
        <f>IFERROR(IF(ForbDraft!A5910&lt;&gt;"",ForbDraft!A5910,""),"")</f>
        <v/>
      </c>
      <c r="D5895" s="230" t="str">
        <f t="shared" si="92"/>
        <v/>
      </c>
      <c r="E5895" s="230" t="str">
        <f>IFERROR(IF(ForbDraft!L5910&lt;&gt;"",ABS(ForbDraft!L5910),""),"")</f>
        <v/>
      </c>
      <c r="F5895" s="230" t="str">
        <f>IFERROR(IF(ForbDraft!K5910&lt;&gt;"",ForbDraft!K5910,""),"")</f>
        <v/>
      </c>
    </row>
    <row r="5896" spans="2:6" x14ac:dyDescent="0.2">
      <c r="B5896" s="229" t="str">
        <f>IFERROR(IF(ForbDraft!A5911&lt;&gt;"",ROW(ForbDraft!A5911),""),"")</f>
        <v/>
      </c>
      <c r="C5896" s="230" t="str">
        <f>IFERROR(IF(ForbDraft!A5911&lt;&gt;"",ForbDraft!A5911,""),"")</f>
        <v/>
      </c>
      <c r="D5896" s="230" t="str">
        <f t="shared" si="92"/>
        <v/>
      </c>
      <c r="E5896" s="230" t="str">
        <f>IFERROR(IF(ForbDraft!L5911&lt;&gt;"",ABS(ForbDraft!L5911),""),"")</f>
        <v/>
      </c>
      <c r="F5896" s="230" t="str">
        <f>IFERROR(IF(ForbDraft!K5911&lt;&gt;"",ForbDraft!K5911,""),"")</f>
        <v/>
      </c>
    </row>
    <row r="5897" spans="2:6" x14ac:dyDescent="0.2">
      <c r="B5897" s="229" t="str">
        <f>IFERROR(IF(ForbDraft!A5912&lt;&gt;"",ROW(ForbDraft!A5912),""),"")</f>
        <v/>
      </c>
      <c r="C5897" s="230" t="str">
        <f>IFERROR(IF(ForbDraft!A5912&lt;&gt;"",ForbDraft!A5912,""),"")</f>
        <v/>
      </c>
      <c r="D5897" s="230" t="str">
        <f t="shared" si="92"/>
        <v/>
      </c>
      <c r="E5897" s="230" t="str">
        <f>IFERROR(IF(ForbDraft!L5912&lt;&gt;"",ABS(ForbDraft!L5912),""),"")</f>
        <v/>
      </c>
      <c r="F5897" s="230" t="str">
        <f>IFERROR(IF(ForbDraft!K5912&lt;&gt;"",ForbDraft!K5912,""),"")</f>
        <v/>
      </c>
    </row>
    <row r="5898" spans="2:6" x14ac:dyDescent="0.2">
      <c r="B5898" s="229" t="str">
        <f>IFERROR(IF(ForbDraft!A5913&lt;&gt;"",ROW(ForbDraft!A5913),""),"")</f>
        <v/>
      </c>
      <c r="C5898" s="230" t="str">
        <f>IFERROR(IF(ForbDraft!A5913&lt;&gt;"",ForbDraft!A5913,""),"")</f>
        <v/>
      </c>
      <c r="D5898" s="230" t="str">
        <f t="shared" si="92"/>
        <v/>
      </c>
      <c r="E5898" s="230" t="str">
        <f>IFERROR(IF(ForbDraft!L5913&lt;&gt;"",ABS(ForbDraft!L5913),""),"")</f>
        <v/>
      </c>
      <c r="F5898" s="230" t="str">
        <f>IFERROR(IF(ForbDraft!K5913&lt;&gt;"",ForbDraft!K5913,""),"")</f>
        <v/>
      </c>
    </row>
    <row r="5899" spans="2:6" x14ac:dyDescent="0.2">
      <c r="B5899" s="229" t="str">
        <f>IFERROR(IF(ForbDraft!A5914&lt;&gt;"",ROW(ForbDraft!A5914),""),"")</f>
        <v/>
      </c>
      <c r="C5899" s="230" t="str">
        <f>IFERROR(IF(ForbDraft!A5914&lt;&gt;"",ForbDraft!A5914,""),"")</f>
        <v/>
      </c>
      <c r="D5899" s="230" t="str">
        <f t="shared" si="92"/>
        <v/>
      </c>
      <c r="E5899" s="230" t="str">
        <f>IFERROR(IF(ForbDraft!L5914&lt;&gt;"",ABS(ForbDraft!L5914),""),"")</f>
        <v/>
      </c>
      <c r="F5899" s="230" t="str">
        <f>IFERROR(IF(ForbDraft!K5914&lt;&gt;"",ForbDraft!K5914,""),"")</f>
        <v/>
      </c>
    </row>
    <row r="5900" spans="2:6" x14ac:dyDescent="0.2">
      <c r="B5900" s="229" t="str">
        <f>IFERROR(IF(ForbDraft!A5915&lt;&gt;"",ROW(ForbDraft!A5915),""),"")</f>
        <v/>
      </c>
      <c r="C5900" s="230" t="str">
        <f>IFERROR(IF(ForbDraft!A5915&lt;&gt;"",ForbDraft!A5915,""),"")</f>
        <v/>
      </c>
      <c r="D5900" s="230" t="str">
        <f t="shared" si="92"/>
        <v/>
      </c>
      <c r="E5900" s="230" t="str">
        <f>IFERROR(IF(ForbDraft!L5915&lt;&gt;"",ABS(ForbDraft!L5915),""),"")</f>
        <v/>
      </c>
      <c r="F5900" s="230" t="str">
        <f>IFERROR(IF(ForbDraft!K5915&lt;&gt;"",ForbDraft!K5915,""),"")</f>
        <v/>
      </c>
    </row>
    <row r="5901" spans="2:6" x14ac:dyDescent="0.2">
      <c r="B5901" s="229" t="str">
        <f>IFERROR(IF(ForbDraft!A5916&lt;&gt;"",ROW(ForbDraft!A5916),""),"")</f>
        <v/>
      </c>
      <c r="C5901" s="230" t="str">
        <f>IFERROR(IF(ForbDraft!A5916&lt;&gt;"",ForbDraft!A5916,""),"")</f>
        <v/>
      </c>
      <c r="D5901" s="230" t="str">
        <f t="shared" si="92"/>
        <v/>
      </c>
      <c r="E5901" s="230" t="str">
        <f>IFERROR(IF(ForbDraft!L5916&lt;&gt;"",ABS(ForbDraft!L5916),""),"")</f>
        <v/>
      </c>
      <c r="F5901" s="230" t="str">
        <f>IFERROR(IF(ForbDraft!K5916&lt;&gt;"",ForbDraft!K5916,""),"")</f>
        <v/>
      </c>
    </row>
    <row r="5902" spans="2:6" x14ac:dyDescent="0.2">
      <c r="B5902" s="229" t="str">
        <f>IFERROR(IF(ForbDraft!A5917&lt;&gt;"",ROW(ForbDraft!A5917),""),"")</f>
        <v/>
      </c>
      <c r="C5902" s="230" t="str">
        <f>IFERROR(IF(ForbDraft!A5917&lt;&gt;"",ForbDraft!A5917,""),"")</f>
        <v/>
      </c>
      <c r="D5902" s="230" t="str">
        <f t="shared" si="92"/>
        <v/>
      </c>
      <c r="E5902" s="230" t="str">
        <f>IFERROR(IF(ForbDraft!L5917&lt;&gt;"",ABS(ForbDraft!L5917),""),"")</f>
        <v/>
      </c>
      <c r="F5902" s="230" t="str">
        <f>IFERROR(IF(ForbDraft!K5917&lt;&gt;"",ForbDraft!K5917,""),"")</f>
        <v/>
      </c>
    </row>
    <row r="5903" spans="2:6" x14ac:dyDescent="0.2">
      <c r="B5903" s="229" t="str">
        <f>IFERROR(IF(ForbDraft!A5918&lt;&gt;"",ROW(ForbDraft!A5918),""),"")</f>
        <v/>
      </c>
      <c r="C5903" s="230" t="str">
        <f>IFERROR(IF(ForbDraft!A5918&lt;&gt;"",ForbDraft!A5918,""),"")</f>
        <v/>
      </c>
      <c r="D5903" s="230" t="str">
        <f t="shared" si="92"/>
        <v/>
      </c>
      <c r="E5903" s="230" t="str">
        <f>IFERROR(IF(ForbDraft!L5918&lt;&gt;"",ABS(ForbDraft!L5918),""),"")</f>
        <v/>
      </c>
      <c r="F5903" s="230" t="str">
        <f>IFERROR(IF(ForbDraft!K5918&lt;&gt;"",ForbDraft!K5918,""),"")</f>
        <v/>
      </c>
    </row>
    <row r="5904" spans="2:6" x14ac:dyDescent="0.2">
      <c r="B5904" s="229" t="str">
        <f>IFERROR(IF(ForbDraft!A5919&lt;&gt;"",ROW(ForbDraft!A5919),""),"")</f>
        <v/>
      </c>
      <c r="C5904" s="230" t="str">
        <f>IFERROR(IF(ForbDraft!A5919&lt;&gt;"",ForbDraft!A5919,""),"")</f>
        <v/>
      </c>
      <c r="D5904" s="230" t="str">
        <f t="shared" si="92"/>
        <v/>
      </c>
      <c r="E5904" s="230" t="str">
        <f>IFERROR(IF(ForbDraft!L5919&lt;&gt;"",ABS(ForbDraft!L5919),""),"")</f>
        <v/>
      </c>
      <c r="F5904" s="230" t="str">
        <f>IFERROR(IF(ForbDraft!K5919&lt;&gt;"",ForbDraft!K5919,""),"")</f>
        <v/>
      </c>
    </row>
    <row r="5905" spans="2:6" x14ac:dyDescent="0.2">
      <c r="B5905" s="229" t="str">
        <f>IFERROR(IF(ForbDraft!A5920&lt;&gt;"",ROW(ForbDraft!A5920),""),"")</f>
        <v/>
      </c>
      <c r="C5905" s="230" t="str">
        <f>IFERROR(IF(ForbDraft!A5920&lt;&gt;"",ForbDraft!A5920,""),"")</f>
        <v/>
      </c>
      <c r="D5905" s="230" t="str">
        <f t="shared" si="92"/>
        <v/>
      </c>
      <c r="E5905" s="230" t="str">
        <f>IFERROR(IF(ForbDraft!L5920&lt;&gt;"",ABS(ForbDraft!L5920),""),"")</f>
        <v/>
      </c>
      <c r="F5905" s="230" t="str">
        <f>IFERROR(IF(ForbDraft!K5920&lt;&gt;"",ForbDraft!K5920,""),"")</f>
        <v/>
      </c>
    </row>
    <row r="5906" spans="2:6" x14ac:dyDescent="0.2">
      <c r="B5906" s="229" t="str">
        <f>IFERROR(IF(ForbDraft!A5921&lt;&gt;"",ROW(ForbDraft!A5921),""),"")</f>
        <v/>
      </c>
      <c r="C5906" s="230" t="str">
        <f>IFERROR(IF(ForbDraft!A5921&lt;&gt;"",ForbDraft!A5921,""),"")</f>
        <v/>
      </c>
      <c r="D5906" s="230" t="str">
        <f t="shared" si="92"/>
        <v/>
      </c>
      <c r="E5906" s="230" t="str">
        <f>IFERROR(IF(ForbDraft!L5921&lt;&gt;"",ABS(ForbDraft!L5921),""),"")</f>
        <v/>
      </c>
      <c r="F5906" s="230" t="str">
        <f>IFERROR(IF(ForbDraft!K5921&lt;&gt;"",ForbDraft!K5921,""),"")</f>
        <v/>
      </c>
    </row>
    <row r="5907" spans="2:6" x14ac:dyDescent="0.2">
      <c r="B5907" s="229" t="str">
        <f>IFERROR(IF(ForbDraft!A5922&lt;&gt;"",ROW(ForbDraft!A5922),""),"")</f>
        <v/>
      </c>
      <c r="C5907" s="230" t="str">
        <f>IFERROR(IF(ForbDraft!A5922&lt;&gt;"",ForbDraft!A5922,""),"")</f>
        <v/>
      </c>
      <c r="D5907" s="230" t="str">
        <f t="shared" si="92"/>
        <v/>
      </c>
      <c r="E5907" s="230" t="str">
        <f>IFERROR(IF(ForbDraft!L5922&lt;&gt;"",ABS(ForbDraft!L5922),""),"")</f>
        <v/>
      </c>
      <c r="F5907" s="230" t="str">
        <f>IFERROR(IF(ForbDraft!K5922&lt;&gt;"",ForbDraft!K5922,""),"")</f>
        <v/>
      </c>
    </row>
    <row r="5908" spans="2:6" x14ac:dyDescent="0.2">
      <c r="B5908" s="229" t="str">
        <f>IFERROR(IF(ForbDraft!A5923&lt;&gt;"",ROW(ForbDraft!A5923),""),"")</f>
        <v/>
      </c>
      <c r="C5908" s="230" t="str">
        <f>IFERROR(IF(ForbDraft!A5923&lt;&gt;"",ForbDraft!A5923,""),"")</f>
        <v/>
      </c>
      <c r="D5908" s="230" t="str">
        <f t="shared" si="92"/>
        <v/>
      </c>
      <c r="E5908" s="230" t="str">
        <f>IFERROR(IF(ForbDraft!L5923&lt;&gt;"",ABS(ForbDraft!L5923),""),"")</f>
        <v/>
      </c>
      <c r="F5908" s="230" t="str">
        <f>IFERROR(IF(ForbDraft!K5923&lt;&gt;"",ForbDraft!K5923,""),"")</f>
        <v/>
      </c>
    </row>
    <row r="5909" spans="2:6" x14ac:dyDescent="0.2">
      <c r="B5909" s="229" t="str">
        <f>IFERROR(IF(ForbDraft!A5924&lt;&gt;"",ROW(ForbDraft!A5924),""),"")</f>
        <v/>
      </c>
      <c r="C5909" s="230" t="str">
        <f>IFERROR(IF(ForbDraft!A5924&lt;&gt;"",ForbDraft!A5924,""),"")</f>
        <v/>
      </c>
      <c r="D5909" s="230" t="str">
        <f t="shared" si="92"/>
        <v/>
      </c>
      <c r="E5909" s="230" t="str">
        <f>IFERROR(IF(ForbDraft!L5924&lt;&gt;"",ABS(ForbDraft!L5924),""),"")</f>
        <v/>
      </c>
      <c r="F5909" s="230" t="str">
        <f>IFERROR(IF(ForbDraft!K5924&lt;&gt;"",ForbDraft!K5924,""),"")</f>
        <v/>
      </c>
    </row>
    <row r="5910" spans="2:6" x14ac:dyDescent="0.2">
      <c r="B5910" s="229" t="str">
        <f>IFERROR(IF(ForbDraft!A5925&lt;&gt;"",ROW(ForbDraft!A5925),""),"")</f>
        <v/>
      </c>
      <c r="C5910" s="230" t="str">
        <f>IFERROR(IF(ForbDraft!A5925&lt;&gt;"",ForbDraft!A5925,""),"")</f>
        <v/>
      </c>
      <c r="D5910" s="230" t="str">
        <f t="shared" si="92"/>
        <v/>
      </c>
      <c r="E5910" s="230" t="str">
        <f>IFERROR(IF(ForbDraft!L5925&lt;&gt;"",ABS(ForbDraft!L5925),""),"")</f>
        <v/>
      </c>
      <c r="F5910" s="230" t="str">
        <f>IFERROR(IF(ForbDraft!K5925&lt;&gt;"",ForbDraft!K5925,""),"")</f>
        <v/>
      </c>
    </row>
    <row r="5911" spans="2:6" x14ac:dyDescent="0.2">
      <c r="B5911" s="229" t="str">
        <f>IFERROR(IF(ForbDraft!A5926&lt;&gt;"",ROW(ForbDraft!A5926),""),"")</f>
        <v/>
      </c>
      <c r="C5911" s="230" t="str">
        <f>IFERROR(IF(ForbDraft!A5926&lt;&gt;"",ForbDraft!A5926,""),"")</f>
        <v/>
      </c>
      <c r="D5911" s="230" t="str">
        <f t="shared" si="92"/>
        <v/>
      </c>
      <c r="E5911" s="230" t="str">
        <f>IFERROR(IF(ForbDraft!L5926&lt;&gt;"",ABS(ForbDraft!L5926),""),"")</f>
        <v/>
      </c>
      <c r="F5911" s="230" t="str">
        <f>IFERROR(IF(ForbDraft!K5926&lt;&gt;"",ForbDraft!K5926,""),"")</f>
        <v/>
      </c>
    </row>
    <row r="5912" spans="2:6" x14ac:dyDescent="0.2">
      <c r="B5912" s="229" t="str">
        <f>IFERROR(IF(ForbDraft!A5927&lt;&gt;"",ROW(ForbDraft!A5927),""),"")</f>
        <v/>
      </c>
      <c r="C5912" s="230" t="str">
        <f>IFERROR(IF(ForbDraft!A5927&lt;&gt;"",ForbDraft!A5927,""),"")</f>
        <v/>
      </c>
      <c r="D5912" s="230" t="str">
        <f t="shared" si="92"/>
        <v/>
      </c>
      <c r="E5912" s="230" t="str">
        <f>IFERROR(IF(ForbDraft!L5927&lt;&gt;"",ABS(ForbDraft!L5927),""),"")</f>
        <v/>
      </c>
      <c r="F5912" s="230" t="str">
        <f>IFERROR(IF(ForbDraft!K5927&lt;&gt;"",ForbDraft!K5927,""),"")</f>
        <v/>
      </c>
    </row>
    <row r="5913" spans="2:6" x14ac:dyDescent="0.2">
      <c r="B5913" s="229" t="str">
        <f>IFERROR(IF(ForbDraft!A5928&lt;&gt;"",ROW(ForbDraft!A5928),""),"")</f>
        <v/>
      </c>
      <c r="C5913" s="230" t="str">
        <f>IFERROR(IF(ForbDraft!A5928&lt;&gt;"",ForbDraft!A5928,""),"")</f>
        <v/>
      </c>
      <c r="D5913" s="230" t="str">
        <f t="shared" si="92"/>
        <v/>
      </c>
      <c r="E5913" s="230" t="str">
        <f>IFERROR(IF(ForbDraft!L5928&lt;&gt;"",ABS(ForbDraft!L5928),""),"")</f>
        <v/>
      </c>
      <c r="F5913" s="230" t="str">
        <f>IFERROR(IF(ForbDraft!K5928&lt;&gt;"",ForbDraft!K5928,""),"")</f>
        <v/>
      </c>
    </row>
    <row r="5914" spans="2:6" x14ac:dyDescent="0.2">
      <c r="B5914" s="229" t="str">
        <f>IFERROR(IF(ForbDraft!A5929&lt;&gt;"",ROW(ForbDraft!A5929),""),"")</f>
        <v/>
      </c>
      <c r="C5914" s="230" t="str">
        <f>IFERROR(IF(ForbDraft!A5929&lt;&gt;"",ForbDraft!A5929,""),"")</f>
        <v/>
      </c>
      <c r="D5914" s="230" t="str">
        <f t="shared" si="92"/>
        <v/>
      </c>
      <c r="E5914" s="230" t="str">
        <f>IFERROR(IF(ForbDraft!L5929&lt;&gt;"",ABS(ForbDraft!L5929),""),"")</f>
        <v/>
      </c>
      <c r="F5914" s="230" t="str">
        <f>IFERROR(IF(ForbDraft!K5929&lt;&gt;"",ForbDraft!K5929,""),"")</f>
        <v/>
      </c>
    </row>
    <row r="5915" spans="2:6" x14ac:dyDescent="0.2">
      <c r="B5915" s="229" t="str">
        <f>IFERROR(IF(ForbDraft!A5930&lt;&gt;"",ROW(ForbDraft!A5930),""),"")</f>
        <v/>
      </c>
      <c r="C5915" s="230" t="str">
        <f>IFERROR(IF(ForbDraft!A5930&lt;&gt;"",ForbDraft!A5930,""),"")</f>
        <v/>
      </c>
      <c r="D5915" s="230" t="str">
        <f t="shared" si="92"/>
        <v/>
      </c>
      <c r="E5915" s="230" t="str">
        <f>IFERROR(IF(ForbDraft!L5930&lt;&gt;"",ABS(ForbDraft!L5930),""),"")</f>
        <v/>
      </c>
      <c r="F5915" s="230" t="str">
        <f>IFERROR(IF(ForbDraft!K5930&lt;&gt;"",ForbDraft!K5930,""),"")</f>
        <v/>
      </c>
    </row>
    <row r="5916" spans="2:6" x14ac:dyDescent="0.2">
      <c r="B5916" s="229" t="str">
        <f>IFERROR(IF(ForbDraft!A5931&lt;&gt;"",ROW(ForbDraft!A5931),""),"")</f>
        <v/>
      </c>
      <c r="C5916" s="230" t="str">
        <f>IFERROR(IF(ForbDraft!A5931&lt;&gt;"",ForbDraft!A5931,""),"")</f>
        <v/>
      </c>
      <c r="D5916" s="230" t="str">
        <f t="shared" si="92"/>
        <v/>
      </c>
      <c r="E5916" s="230" t="str">
        <f>IFERROR(IF(ForbDraft!L5931&lt;&gt;"",ABS(ForbDraft!L5931),""),"")</f>
        <v/>
      </c>
      <c r="F5916" s="230" t="str">
        <f>IFERROR(IF(ForbDraft!K5931&lt;&gt;"",ForbDraft!K5931,""),"")</f>
        <v/>
      </c>
    </row>
    <row r="5917" spans="2:6" x14ac:dyDescent="0.2">
      <c r="B5917" s="229" t="str">
        <f>IFERROR(IF(ForbDraft!A5932&lt;&gt;"",ROW(ForbDraft!A5932),""),"")</f>
        <v/>
      </c>
      <c r="C5917" s="230" t="str">
        <f>IFERROR(IF(ForbDraft!A5932&lt;&gt;"",ForbDraft!A5932,""),"")</f>
        <v/>
      </c>
      <c r="D5917" s="230" t="str">
        <f t="shared" si="92"/>
        <v/>
      </c>
      <c r="E5917" s="230" t="str">
        <f>IFERROR(IF(ForbDraft!L5932&lt;&gt;"",ABS(ForbDraft!L5932),""),"")</f>
        <v/>
      </c>
      <c r="F5917" s="230" t="str">
        <f>IFERROR(IF(ForbDraft!K5932&lt;&gt;"",ForbDraft!K5932,""),"")</f>
        <v/>
      </c>
    </row>
    <row r="5918" spans="2:6" x14ac:dyDescent="0.2">
      <c r="B5918" s="229" t="str">
        <f>IFERROR(IF(ForbDraft!A5933&lt;&gt;"",ROW(ForbDraft!A5933),""),"")</f>
        <v/>
      </c>
      <c r="C5918" s="230" t="str">
        <f>IFERROR(IF(ForbDraft!A5933&lt;&gt;"",ForbDraft!A5933,""),"")</f>
        <v/>
      </c>
      <c r="D5918" s="230" t="str">
        <f t="shared" si="92"/>
        <v/>
      </c>
      <c r="E5918" s="230" t="str">
        <f>IFERROR(IF(ForbDraft!L5933&lt;&gt;"",ABS(ForbDraft!L5933),""),"")</f>
        <v/>
      </c>
      <c r="F5918" s="230" t="str">
        <f>IFERROR(IF(ForbDraft!K5933&lt;&gt;"",ForbDraft!K5933,""),"")</f>
        <v/>
      </c>
    </row>
    <row r="5919" spans="2:6" x14ac:dyDescent="0.2">
      <c r="B5919" s="229" t="str">
        <f>IFERROR(IF(ForbDraft!A5934&lt;&gt;"",ROW(ForbDraft!A5934),""),"")</f>
        <v/>
      </c>
      <c r="C5919" s="230" t="str">
        <f>IFERROR(IF(ForbDraft!A5934&lt;&gt;"",ForbDraft!A5934,""),"")</f>
        <v/>
      </c>
      <c r="D5919" s="230" t="str">
        <f t="shared" si="92"/>
        <v/>
      </c>
      <c r="E5919" s="230" t="str">
        <f>IFERROR(IF(ForbDraft!L5934&lt;&gt;"",ABS(ForbDraft!L5934),""),"")</f>
        <v/>
      </c>
      <c r="F5919" s="230" t="str">
        <f>IFERROR(IF(ForbDraft!K5934&lt;&gt;"",ForbDraft!K5934,""),"")</f>
        <v/>
      </c>
    </row>
    <row r="5920" spans="2:6" x14ac:dyDescent="0.2">
      <c r="B5920" s="229" t="str">
        <f>IFERROR(IF(ForbDraft!A5935&lt;&gt;"",ROW(ForbDraft!A5935),""),"")</f>
        <v/>
      </c>
      <c r="C5920" s="230" t="str">
        <f>IFERROR(IF(ForbDraft!A5935&lt;&gt;"",ForbDraft!A5935,""),"")</f>
        <v/>
      </c>
      <c r="D5920" s="230" t="str">
        <f t="shared" si="92"/>
        <v/>
      </c>
      <c r="E5920" s="230" t="str">
        <f>IFERROR(IF(ForbDraft!L5935&lt;&gt;"",ABS(ForbDraft!L5935),""),"")</f>
        <v/>
      </c>
      <c r="F5920" s="230" t="str">
        <f>IFERROR(IF(ForbDraft!K5935&lt;&gt;"",ForbDraft!K5935,""),"")</f>
        <v/>
      </c>
    </row>
    <row r="5921" spans="2:6" x14ac:dyDescent="0.2">
      <c r="B5921" s="229" t="str">
        <f>IFERROR(IF(ForbDraft!A5936&lt;&gt;"",ROW(ForbDraft!A5936),""),"")</f>
        <v/>
      </c>
      <c r="C5921" s="230" t="str">
        <f>IFERROR(IF(ForbDraft!A5936&lt;&gt;"",ForbDraft!A5936,""),"")</f>
        <v/>
      </c>
      <c r="D5921" s="230" t="str">
        <f t="shared" si="92"/>
        <v/>
      </c>
      <c r="E5921" s="230" t="str">
        <f>IFERROR(IF(ForbDraft!L5936&lt;&gt;"",ABS(ForbDraft!L5936),""),"")</f>
        <v/>
      </c>
      <c r="F5921" s="230" t="str">
        <f>IFERROR(IF(ForbDraft!K5936&lt;&gt;"",ForbDraft!K5936,""),"")</f>
        <v/>
      </c>
    </row>
    <row r="5922" spans="2:6" x14ac:dyDescent="0.2">
      <c r="B5922" s="229" t="str">
        <f>IFERROR(IF(ForbDraft!A5937&lt;&gt;"",ROW(ForbDraft!A5937),""),"")</f>
        <v/>
      </c>
      <c r="C5922" s="230" t="str">
        <f>IFERROR(IF(ForbDraft!A5937&lt;&gt;"",ForbDraft!A5937,""),"")</f>
        <v/>
      </c>
      <c r="D5922" s="230" t="str">
        <f t="shared" si="92"/>
        <v/>
      </c>
      <c r="E5922" s="230" t="str">
        <f>IFERROR(IF(ForbDraft!L5937&lt;&gt;"",ABS(ForbDraft!L5937),""),"")</f>
        <v/>
      </c>
      <c r="F5922" s="230" t="str">
        <f>IFERROR(IF(ForbDraft!K5937&lt;&gt;"",ForbDraft!K5937,""),"")</f>
        <v/>
      </c>
    </row>
    <row r="5923" spans="2:6" x14ac:dyDescent="0.2">
      <c r="B5923" s="229" t="str">
        <f>IFERROR(IF(ForbDraft!A5938&lt;&gt;"",ROW(ForbDraft!A5938),""),"")</f>
        <v/>
      </c>
      <c r="C5923" s="230" t="str">
        <f>IFERROR(IF(ForbDraft!A5938&lt;&gt;"",ForbDraft!A5938,""),"")</f>
        <v/>
      </c>
      <c r="D5923" s="230" t="str">
        <f t="shared" si="92"/>
        <v/>
      </c>
      <c r="E5923" s="230" t="str">
        <f>IFERROR(IF(ForbDraft!L5938&lt;&gt;"",ABS(ForbDraft!L5938),""),"")</f>
        <v/>
      </c>
      <c r="F5923" s="230" t="str">
        <f>IFERROR(IF(ForbDraft!K5938&lt;&gt;"",ForbDraft!K5938,""),"")</f>
        <v/>
      </c>
    </row>
    <row r="5924" spans="2:6" x14ac:dyDescent="0.2">
      <c r="B5924" s="229" t="str">
        <f>IFERROR(IF(ForbDraft!A5939&lt;&gt;"",ROW(ForbDraft!A5939),""),"")</f>
        <v/>
      </c>
      <c r="C5924" s="230" t="str">
        <f>IFERROR(IF(ForbDraft!A5939&lt;&gt;"",ForbDraft!A5939,""),"")</f>
        <v/>
      </c>
      <c r="D5924" s="230" t="str">
        <f t="shared" si="92"/>
        <v/>
      </c>
      <c r="E5924" s="230" t="str">
        <f>IFERROR(IF(ForbDraft!L5939&lt;&gt;"",ABS(ForbDraft!L5939),""),"")</f>
        <v/>
      </c>
      <c r="F5924" s="230" t="str">
        <f>IFERROR(IF(ForbDraft!K5939&lt;&gt;"",ForbDraft!K5939,""),"")</f>
        <v/>
      </c>
    </row>
    <row r="5925" spans="2:6" x14ac:dyDescent="0.2">
      <c r="B5925" s="229" t="str">
        <f>IFERROR(IF(ForbDraft!A5940&lt;&gt;"",ROW(ForbDraft!A5940),""),"")</f>
        <v/>
      </c>
      <c r="C5925" s="230" t="str">
        <f>IFERROR(IF(ForbDraft!A5940&lt;&gt;"",ForbDraft!A5940,""),"")</f>
        <v/>
      </c>
      <c r="D5925" s="230" t="str">
        <f t="shared" si="92"/>
        <v/>
      </c>
      <c r="E5925" s="230" t="str">
        <f>IFERROR(IF(ForbDraft!L5940&lt;&gt;"",ABS(ForbDraft!L5940),""),"")</f>
        <v/>
      </c>
      <c r="F5925" s="230" t="str">
        <f>IFERROR(IF(ForbDraft!K5940&lt;&gt;"",ForbDraft!K5940,""),"")</f>
        <v/>
      </c>
    </row>
    <row r="5926" spans="2:6" x14ac:dyDescent="0.2">
      <c r="B5926" s="229" t="str">
        <f>IFERROR(IF(ForbDraft!A5941&lt;&gt;"",ROW(ForbDraft!A5941),""),"")</f>
        <v/>
      </c>
      <c r="C5926" s="230" t="str">
        <f>IFERROR(IF(ForbDraft!A5941&lt;&gt;"",ForbDraft!A5941,""),"")</f>
        <v/>
      </c>
      <c r="D5926" s="230" t="str">
        <f t="shared" si="92"/>
        <v/>
      </c>
      <c r="E5926" s="230" t="str">
        <f>IFERROR(IF(ForbDraft!L5941&lt;&gt;"",ABS(ForbDraft!L5941),""),"")</f>
        <v/>
      </c>
      <c r="F5926" s="230" t="str">
        <f>IFERROR(IF(ForbDraft!K5941&lt;&gt;"",ForbDraft!K5941,""),"")</f>
        <v/>
      </c>
    </row>
    <row r="5927" spans="2:6" x14ac:dyDescent="0.2">
      <c r="B5927" s="229" t="str">
        <f>IFERROR(IF(ForbDraft!A5942&lt;&gt;"",ROW(ForbDraft!A5942),""),"")</f>
        <v/>
      </c>
      <c r="C5927" s="230" t="str">
        <f>IFERROR(IF(ForbDraft!A5942&lt;&gt;"",ForbDraft!A5942,""),"")</f>
        <v/>
      </c>
      <c r="D5927" s="230" t="str">
        <f t="shared" si="92"/>
        <v/>
      </c>
      <c r="E5927" s="230" t="str">
        <f>IFERROR(IF(ForbDraft!L5942&lt;&gt;"",ABS(ForbDraft!L5942),""),"")</f>
        <v/>
      </c>
      <c r="F5927" s="230" t="str">
        <f>IFERROR(IF(ForbDraft!K5942&lt;&gt;"",ForbDraft!K5942,""),"")</f>
        <v/>
      </c>
    </row>
    <row r="5928" spans="2:6" x14ac:dyDescent="0.2">
      <c r="B5928" s="229" t="str">
        <f>IFERROR(IF(ForbDraft!A5943&lt;&gt;"",ROW(ForbDraft!A5943),""),"")</f>
        <v/>
      </c>
      <c r="C5928" s="230" t="str">
        <f>IFERROR(IF(ForbDraft!A5943&lt;&gt;"",ForbDraft!A5943,""),"")</f>
        <v/>
      </c>
      <c r="D5928" s="230" t="str">
        <f t="shared" si="92"/>
        <v/>
      </c>
      <c r="E5928" s="230" t="str">
        <f>IFERROR(IF(ForbDraft!L5943&lt;&gt;"",ABS(ForbDraft!L5943),""),"")</f>
        <v/>
      </c>
      <c r="F5928" s="230" t="str">
        <f>IFERROR(IF(ForbDraft!K5943&lt;&gt;"",ForbDraft!K5943,""),"")</f>
        <v/>
      </c>
    </row>
    <row r="5929" spans="2:6" x14ac:dyDescent="0.2">
      <c r="B5929" s="229" t="str">
        <f>IFERROR(IF(ForbDraft!A5944&lt;&gt;"",ROW(ForbDraft!A5944),""),"")</f>
        <v/>
      </c>
      <c r="C5929" s="230" t="str">
        <f>IFERROR(IF(ForbDraft!A5944&lt;&gt;"",ForbDraft!A5944,""),"")</f>
        <v/>
      </c>
      <c r="D5929" s="230" t="str">
        <f t="shared" si="92"/>
        <v/>
      </c>
      <c r="E5929" s="230" t="str">
        <f>IFERROR(IF(ForbDraft!L5944&lt;&gt;"",ABS(ForbDraft!L5944),""),"")</f>
        <v/>
      </c>
      <c r="F5929" s="230" t="str">
        <f>IFERROR(IF(ForbDraft!K5944&lt;&gt;"",ForbDraft!K5944,""),"")</f>
        <v/>
      </c>
    </row>
    <row r="5930" spans="2:6" x14ac:dyDescent="0.2">
      <c r="B5930" s="229" t="str">
        <f>IFERROR(IF(ForbDraft!A5945&lt;&gt;"",ROW(ForbDraft!A5945),""),"")</f>
        <v/>
      </c>
      <c r="C5930" s="230" t="str">
        <f>IFERROR(IF(ForbDraft!A5945&lt;&gt;"",ForbDraft!A5945,""),"")</f>
        <v/>
      </c>
      <c r="D5930" s="230" t="str">
        <f t="shared" si="92"/>
        <v/>
      </c>
      <c r="E5930" s="230" t="str">
        <f>IFERROR(IF(ForbDraft!L5945&lt;&gt;"",ABS(ForbDraft!L5945),""),"")</f>
        <v/>
      </c>
      <c r="F5930" s="230" t="str">
        <f>IFERROR(IF(ForbDraft!K5945&lt;&gt;"",ForbDraft!K5945,""),"")</f>
        <v/>
      </c>
    </row>
    <row r="5931" spans="2:6" x14ac:dyDescent="0.2">
      <c r="B5931" s="229" t="str">
        <f>IFERROR(IF(ForbDraft!A5946&lt;&gt;"",ROW(ForbDraft!A5946),""),"")</f>
        <v/>
      </c>
      <c r="C5931" s="230" t="str">
        <f>IFERROR(IF(ForbDraft!A5946&lt;&gt;"",ForbDraft!A5946,""),"")</f>
        <v/>
      </c>
      <c r="D5931" s="230" t="str">
        <f t="shared" si="92"/>
        <v/>
      </c>
      <c r="E5931" s="230" t="str">
        <f>IFERROR(IF(ForbDraft!L5946&lt;&gt;"",ABS(ForbDraft!L5946),""),"")</f>
        <v/>
      </c>
      <c r="F5931" s="230" t="str">
        <f>IFERROR(IF(ForbDraft!K5946&lt;&gt;"",ForbDraft!K5946,""),"")</f>
        <v/>
      </c>
    </row>
    <row r="5932" spans="2:6" x14ac:dyDescent="0.2">
      <c r="B5932" s="229" t="str">
        <f>IFERROR(IF(ForbDraft!A5947&lt;&gt;"",ROW(ForbDraft!A5947),""),"")</f>
        <v/>
      </c>
      <c r="C5932" s="230" t="str">
        <f>IFERROR(IF(ForbDraft!A5947&lt;&gt;"",ForbDraft!A5947,""),"")</f>
        <v/>
      </c>
      <c r="D5932" s="230" t="str">
        <f t="shared" si="92"/>
        <v/>
      </c>
      <c r="E5932" s="230" t="str">
        <f>IFERROR(IF(ForbDraft!L5947&lt;&gt;"",ABS(ForbDraft!L5947),""),"")</f>
        <v/>
      </c>
      <c r="F5932" s="230" t="str">
        <f>IFERROR(IF(ForbDraft!K5947&lt;&gt;"",ForbDraft!K5947,""),"")</f>
        <v/>
      </c>
    </row>
    <row r="5933" spans="2:6" x14ac:dyDescent="0.2">
      <c r="B5933" s="229" t="str">
        <f>IFERROR(IF(ForbDraft!A5948&lt;&gt;"",ROW(ForbDraft!A5948),""),"")</f>
        <v/>
      </c>
      <c r="C5933" s="230" t="str">
        <f>IFERROR(IF(ForbDraft!A5948&lt;&gt;"",ForbDraft!A5948,""),"")</f>
        <v/>
      </c>
      <c r="D5933" s="230" t="str">
        <f t="shared" si="92"/>
        <v/>
      </c>
      <c r="E5933" s="230" t="str">
        <f>IFERROR(IF(ForbDraft!L5948&lt;&gt;"",ABS(ForbDraft!L5948),""),"")</f>
        <v/>
      </c>
      <c r="F5933" s="230" t="str">
        <f>IFERROR(IF(ForbDraft!K5948&lt;&gt;"",ForbDraft!K5948,""),"")</f>
        <v/>
      </c>
    </row>
    <row r="5934" spans="2:6" x14ac:dyDescent="0.2">
      <c r="B5934" s="229" t="str">
        <f>IFERROR(IF(ForbDraft!A5949&lt;&gt;"",ROW(ForbDraft!A5949),""),"")</f>
        <v/>
      </c>
      <c r="C5934" s="230" t="str">
        <f>IFERROR(IF(ForbDraft!A5949&lt;&gt;"",ForbDraft!A5949,""),"")</f>
        <v/>
      </c>
      <c r="D5934" s="230" t="str">
        <f t="shared" si="92"/>
        <v/>
      </c>
      <c r="E5934" s="230" t="str">
        <f>IFERROR(IF(ForbDraft!L5949&lt;&gt;"",ABS(ForbDraft!L5949),""),"")</f>
        <v/>
      </c>
      <c r="F5934" s="230" t="str">
        <f>IFERROR(IF(ForbDraft!K5949&lt;&gt;"",ForbDraft!K5949,""),"")</f>
        <v/>
      </c>
    </row>
    <row r="5935" spans="2:6" x14ac:dyDescent="0.2">
      <c r="B5935" s="229" t="str">
        <f>IFERROR(IF(ForbDraft!A5950&lt;&gt;"",ROW(ForbDraft!A5950),""),"")</f>
        <v/>
      </c>
      <c r="C5935" s="230" t="str">
        <f>IFERROR(IF(ForbDraft!A5950&lt;&gt;"",ForbDraft!A5950,""),"")</f>
        <v/>
      </c>
      <c r="D5935" s="230" t="str">
        <f t="shared" si="92"/>
        <v/>
      </c>
      <c r="E5935" s="230" t="str">
        <f>IFERROR(IF(ForbDraft!L5950&lt;&gt;"",ABS(ForbDraft!L5950),""),"")</f>
        <v/>
      </c>
      <c r="F5935" s="230" t="str">
        <f>IFERROR(IF(ForbDraft!K5950&lt;&gt;"",ForbDraft!K5950,""),"")</f>
        <v/>
      </c>
    </row>
    <row r="5936" spans="2:6" x14ac:dyDescent="0.2">
      <c r="B5936" s="229" t="str">
        <f>IFERROR(IF(ForbDraft!A5951&lt;&gt;"",ROW(ForbDraft!A5951),""),"")</f>
        <v/>
      </c>
      <c r="C5936" s="230" t="str">
        <f>IFERROR(IF(ForbDraft!A5951&lt;&gt;"",ForbDraft!A5951,""),"")</f>
        <v/>
      </c>
      <c r="D5936" s="230" t="str">
        <f t="shared" si="92"/>
        <v/>
      </c>
      <c r="E5936" s="230" t="str">
        <f>IFERROR(IF(ForbDraft!L5951&lt;&gt;"",ABS(ForbDraft!L5951),""),"")</f>
        <v/>
      </c>
      <c r="F5936" s="230" t="str">
        <f>IFERROR(IF(ForbDraft!K5951&lt;&gt;"",ForbDraft!K5951,""),"")</f>
        <v/>
      </c>
    </row>
    <row r="5937" spans="2:6" x14ac:dyDescent="0.2">
      <c r="B5937" s="229" t="str">
        <f>IFERROR(IF(ForbDraft!A5952&lt;&gt;"",ROW(ForbDraft!A5952),""),"")</f>
        <v/>
      </c>
      <c r="C5937" s="230" t="str">
        <f>IFERROR(IF(ForbDraft!A5952&lt;&gt;"",ForbDraft!A5952,""),"")</f>
        <v/>
      </c>
      <c r="D5937" s="230" t="str">
        <f t="shared" si="92"/>
        <v/>
      </c>
      <c r="E5937" s="230" t="str">
        <f>IFERROR(IF(ForbDraft!L5952&lt;&gt;"",ABS(ForbDraft!L5952),""),"")</f>
        <v/>
      </c>
      <c r="F5937" s="230" t="str">
        <f>IFERROR(IF(ForbDraft!K5952&lt;&gt;"",ForbDraft!K5952,""),"")</f>
        <v/>
      </c>
    </row>
    <row r="5938" spans="2:6" x14ac:dyDescent="0.2">
      <c r="B5938" s="229" t="str">
        <f>IFERROR(IF(ForbDraft!A5953&lt;&gt;"",ROW(ForbDraft!A5953),""),"")</f>
        <v/>
      </c>
      <c r="C5938" s="230" t="str">
        <f>IFERROR(IF(ForbDraft!A5953&lt;&gt;"",ForbDraft!A5953,""),"")</f>
        <v/>
      </c>
      <c r="D5938" s="230" t="str">
        <f t="shared" si="92"/>
        <v/>
      </c>
      <c r="E5938" s="230" t="str">
        <f>IFERROR(IF(ForbDraft!L5953&lt;&gt;"",ABS(ForbDraft!L5953),""),"")</f>
        <v/>
      </c>
      <c r="F5938" s="230" t="str">
        <f>IFERROR(IF(ForbDraft!K5953&lt;&gt;"",ForbDraft!K5953,""),"")</f>
        <v/>
      </c>
    </row>
    <row r="5939" spans="2:6" x14ac:dyDescent="0.2">
      <c r="B5939" s="229" t="str">
        <f>IFERROR(IF(ForbDraft!A5954&lt;&gt;"",ROW(ForbDraft!A5954),""),"")</f>
        <v/>
      </c>
      <c r="C5939" s="230" t="str">
        <f>IFERROR(IF(ForbDraft!A5954&lt;&gt;"",ForbDraft!A5954,""),"")</f>
        <v/>
      </c>
      <c r="D5939" s="230" t="str">
        <f t="shared" si="92"/>
        <v/>
      </c>
      <c r="E5939" s="230" t="str">
        <f>IFERROR(IF(ForbDraft!L5954&lt;&gt;"",ABS(ForbDraft!L5954),""),"")</f>
        <v/>
      </c>
      <c r="F5939" s="230" t="str">
        <f>IFERROR(IF(ForbDraft!K5954&lt;&gt;"",ForbDraft!K5954,""),"")</f>
        <v/>
      </c>
    </row>
    <row r="5940" spans="2:6" x14ac:dyDescent="0.2">
      <c r="B5940" s="229" t="str">
        <f>IFERROR(IF(ForbDraft!A5955&lt;&gt;"",ROW(ForbDraft!A5955),""),"")</f>
        <v/>
      </c>
      <c r="C5940" s="230" t="str">
        <f>IFERROR(IF(ForbDraft!A5955&lt;&gt;"",ForbDraft!A5955,""),"")</f>
        <v/>
      </c>
      <c r="D5940" s="230" t="str">
        <f t="shared" si="92"/>
        <v/>
      </c>
      <c r="E5940" s="230" t="str">
        <f>IFERROR(IF(ForbDraft!L5955&lt;&gt;"",ABS(ForbDraft!L5955),""),"")</f>
        <v/>
      </c>
      <c r="F5940" s="230" t="str">
        <f>IFERROR(IF(ForbDraft!K5955&lt;&gt;"",ForbDraft!K5955,""),"")</f>
        <v/>
      </c>
    </row>
    <row r="5941" spans="2:6" x14ac:dyDescent="0.2">
      <c r="B5941" s="229" t="str">
        <f>IFERROR(IF(ForbDraft!A5956&lt;&gt;"",ROW(ForbDraft!A5956),""),"")</f>
        <v/>
      </c>
      <c r="C5941" s="230" t="str">
        <f>IFERROR(IF(ForbDraft!A5956&lt;&gt;"",ForbDraft!A5956,""),"")</f>
        <v/>
      </c>
      <c r="D5941" s="230" t="str">
        <f t="shared" si="92"/>
        <v/>
      </c>
      <c r="E5941" s="230" t="str">
        <f>IFERROR(IF(ForbDraft!L5956&lt;&gt;"",ABS(ForbDraft!L5956),""),"")</f>
        <v/>
      </c>
      <c r="F5941" s="230" t="str">
        <f>IFERROR(IF(ForbDraft!K5956&lt;&gt;"",ForbDraft!K5956,""),"")</f>
        <v/>
      </c>
    </row>
    <row r="5942" spans="2:6" x14ac:dyDescent="0.2">
      <c r="B5942" s="229" t="str">
        <f>IFERROR(IF(ForbDraft!A5957&lt;&gt;"",ROW(ForbDraft!A5957),""),"")</f>
        <v/>
      </c>
      <c r="C5942" s="230" t="str">
        <f>IFERROR(IF(ForbDraft!A5957&lt;&gt;"",ForbDraft!A5957,""),"")</f>
        <v/>
      </c>
      <c r="D5942" s="230" t="str">
        <f t="shared" si="92"/>
        <v/>
      </c>
      <c r="E5942" s="230" t="str">
        <f>IFERROR(IF(ForbDraft!L5957&lt;&gt;"",ABS(ForbDraft!L5957),""),"")</f>
        <v/>
      </c>
      <c r="F5942" s="230" t="str">
        <f>IFERROR(IF(ForbDraft!K5957&lt;&gt;"",ForbDraft!K5957,""),"")</f>
        <v/>
      </c>
    </row>
    <row r="5943" spans="2:6" x14ac:dyDescent="0.2">
      <c r="B5943" s="229" t="str">
        <f>IFERROR(IF(ForbDraft!A5958&lt;&gt;"",ROW(ForbDraft!A5958),""),"")</f>
        <v/>
      </c>
      <c r="C5943" s="230" t="str">
        <f>IFERROR(IF(ForbDraft!A5958&lt;&gt;"",ForbDraft!A5958,""),"")</f>
        <v/>
      </c>
      <c r="D5943" s="230" t="str">
        <f t="shared" si="92"/>
        <v/>
      </c>
      <c r="E5943" s="230" t="str">
        <f>IFERROR(IF(ForbDraft!L5958&lt;&gt;"",ABS(ForbDraft!L5958),""),"")</f>
        <v/>
      </c>
      <c r="F5943" s="230" t="str">
        <f>IFERROR(IF(ForbDraft!K5958&lt;&gt;"",ForbDraft!K5958,""),"")</f>
        <v/>
      </c>
    </row>
    <row r="5944" spans="2:6" x14ac:dyDescent="0.2">
      <c r="B5944" s="229" t="str">
        <f>IFERROR(IF(ForbDraft!A5959&lt;&gt;"",ROW(ForbDraft!A5959),""),"")</f>
        <v/>
      </c>
      <c r="C5944" s="230" t="str">
        <f>IFERROR(IF(ForbDraft!A5959&lt;&gt;"",ForbDraft!A5959,""),"")</f>
        <v/>
      </c>
      <c r="D5944" s="230" t="str">
        <f t="shared" si="92"/>
        <v/>
      </c>
      <c r="E5944" s="230" t="str">
        <f>IFERROR(IF(ForbDraft!L5959&lt;&gt;"",ABS(ForbDraft!L5959),""),"")</f>
        <v/>
      </c>
      <c r="F5944" s="230" t="str">
        <f>IFERROR(IF(ForbDraft!K5959&lt;&gt;"",ForbDraft!K5959,""),"")</f>
        <v/>
      </c>
    </row>
    <row r="5945" spans="2:6" x14ac:dyDescent="0.2">
      <c r="B5945" s="229" t="str">
        <f>IFERROR(IF(ForbDraft!A5960&lt;&gt;"",ROW(ForbDraft!A5960),""),"")</f>
        <v/>
      </c>
      <c r="C5945" s="230" t="str">
        <f>IFERROR(IF(ForbDraft!A5960&lt;&gt;"",ForbDraft!A5960,""),"")</f>
        <v/>
      </c>
      <c r="D5945" s="230" t="str">
        <f t="shared" si="92"/>
        <v/>
      </c>
      <c r="E5945" s="230" t="str">
        <f>IFERROR(IF(ForbDraft!L5960&lt;&gt;"",ABS(ForbDraft!L5960),""),"")</f>
        <v/>
      </c>
      <c r="F5945" s="230" t="str">
        <f>IFERROR(IF(ForbDraft!K5960&lt;&gt;"",ForbDraft!K5960,""),"")</f>
        <v/>
      </c>
    </row>
    <row r="5946" spans="2:6" x14ac:dyDescent="0.2">
      <c r="B5946" s="229" t="str">
        <f>IFERROR(IF(ForbDraft!A5961&lt;&gt;"",ROW(ForbDraft!A5961),""),"")</f>
        <v/>
      </c>
      <c r="C5946" s="230" t="str">
        <f>IFERROR(IF(ForbDraft!A5961&lt;&gt;"",ForbDraft!A5961,""),"")</f>
        <v/>
      </c>
      <c r="D5946" s="230" t="str">
        <f t="shared" si="92"/>
        <v/>
      </c>
      <c r="E5946" s="230" t="str">
        <f>IFERROR(IF(ForbDraft!L5961&lt;&gt;"",ABS(ForbDraft!L5961),""),"")</f>
        <v/>
      </c>
      <c r="F5946" s="230" t="str">
        <f>IFERROR(IF(ForbDraft!K5961&lt;&gt;"",ForbDraft!K5961,""),"")</f>
        <v/>
      </c>
    </row>
    <row r="5947" spans="2:6" x14ac:dyDescent="0.2">
      <c r="B5947" s="229" t="str">
        <f>IFERROR(IF(ForbDraft!A5962&lt;&gt;"",ROW(ForbDraft!A5962),""),"")</f>
        <v/>
      </c>
      <c r="C5947" s="230" t="str">
        <f>IFERROR(IF(ForbDraft!A5962&lt;&gt;"",ForbDraft!A5962,""),"")</f>
        <v/>
      </c>
      <c r="D5947" s="230" t="str">
        <f t="shared" si="92"/>
        <v/>
      </c>
      <c r="E5947" s="230" t="str">
        <f>IFERROR(IF(ForbDraft!L5962&lt;&gt;"",ABS(ForbDraft!L5962),""),"")</f>
        <v/>
      </c>
      <c r="F5947" s="230" t="str">
        <f>IFERROR(IF(ForbDraft!K5962&lt;&gt;"",ForbDraft!K5962,""),"")</f>
        <v/>
      </c>
    </row>
    <row r="5948" spans="2:6" x14ac:dyDescent="0.2">
      <c r="B5948" s="229" t="str">
        <f>IFERROR(IF(ForbDraft!A5963&lt;&gt;"",ROW(ForbDraft!A5963),""),"")</f>
        <v/>
      </c>
      <c r="C5948" s="230" t="str">
        <f>IFERROR(IF(ForbDraft!A5963&lt;&gt;"",ForbDraft!A5963,""),"")</f>
        <v/>
      </c>
      <c r="D5948" s="230" t="str">
        <f t="shared" si="92"/>
        <v/>
      </c>
      <c r="E5948" s="230" t="str">
        <f>IFERROR(IF(ForbDraft!L5963&lt;&gt;"",ABS(ForbDraft!L5963),""),"")</f>
        <v/>
      </c>
      <c r="F5948" s="230" t="str">
        <f>IFERROR(IF(ForbDraft!K5963&lt;&gt;"",ForbDraft!K5963,""),"")</f>
        <v/>
      </c>
    </row>
    <row r="5949" spans="2:6" x14ac:dyDescent="0.2">
      <c r="B5949" s="229" t="str">
        <f>IFERROR(IF(ForbDraft!A5964&lt;&gt;"",ROW(ForbDraft!A5964),""),"")</f>
        <v/>
      </c>
      <c r="C5949" s="230" t="str">
        <f>IFERROR(IF(ForbDraft!A5964&lt;&gt;"",ForbDraft!A5964,""),"")</f>
        <v/>
      </c>
      <c r="D5949" s="230" t="str">
        <f t="shared" si="92"/>
        <v/>
      </c>
      <c r="E5949" s="230" t="str">
        <f>IFERROR(IF(ForbDraft!L5964&lt;&gt;"",ABS(ForbDraft!L5964),""),"")</f>
        <v/>
      </c>
      <c r="F5949" s="230" t="str">
        <f>IFERROR(IF(ForbDraft!K5964&lt;&gt;"",ForbDraft!K5964,""),"")</f>
        <v/>
      </c>
    </row>
    <row r="5950" spans="2:6" x14ac:dyDescent="0.2">
      <c r="B5950" s="229" t="str">
        <f>IFERROR(IF(ForbDraft!A5965&lt;&gt;"",ROW(ForbDraft!A5965),""),"")</f>
        <v/>
      </c>
      <c r="C5950" s="230" t="str">
        <f>IFERROR(IF(ForbDraft!A5965&lt;&gt;"",ForbDraft!A5965,""),"")</f>
        <v/>
      </c>
      <c r="D5950" s="230" t="str">
        <f t="shared" si="92"/>
        <v/>
      </c>
      <c r="E5950" s="230" t="str">
        <f>IFERROR(IF(ForbDraft!L5965&lt;&gt;"",ABS(ForbDraft!L5965),""),"")</f>
        <v/>
      </c>
      <c r="F5950" s="230" t="str">
        <f>IFERROR(IF(ForbDraft!K5965&lt;&gt;"",ForbDraft!K5965,""),"")</f>
        <v/>
      </c>
    </row>
    <row r="5951" spans="2:6" x14ac:dyDescent="0.2">
      <c r="B5951" s="229" t="str">
        <f>IFERROR(IF(ForbDraft!A5966&lt;&gt;"",ROW(ForbDraft!A5966),""),"")</f>
        <v/>
      </c>
      <c r="C5951" s="230" t="str">
        <f>IFERROR(IF(ForbDraft!A5966&lt;&gt;"",ForbDraft!A5966,""),"")</f>
        <v/>
      </c>
      <c r="D5951" s="230" t="str">
        <f t="shared" si="92"/>
        <v/>
      </c>
      <c r="E5951" s="230" t="str">
        <f>IFERROR(IF(ForbDraft!L5966&lt;&gt;"",ABS(ForbDraft!L5966),""),"")</f>
        <v/>
      </c>
      <c r="F5951" s="230" t="str">
        <f>IFERROR(IF(ForbDraft!K5966&lt;&gt;"",ForbDraft!K5966,""),"")</f>
        <v/>
      </c>
    </row>
    <row r="5952" spans="2:6" x14ac:dyDescent="0.2">
      <c r="B5952" s="229" t="str">
        <f>IFERROR(IF(ForbDraft!A5967&lt;&gt;"",ROW(ForbDraft!A5967),""),"")</f>
        <v/>
      </c>
      <c r="C5952" s="230" t="str">
        <f>IFERROR(IF(ForbDraft!A5967&lt;&gt;"",ForbDraft!A5967,""),"")</f>
        <v/>
      </c>
      <c r="D5952" s="230" t="str">
        <f t="shared" si="92"/>
        <v/>
      </c>
      <c r="E5952" s="230" t="str">
        <f>IFERROR(IF(ForbDraft!L5967&lt;&gt;"",ABS(ForbDraft!L5967),""),"")</f>
        <v/>
      </c>
      <c r="F5952" s="230" t="str">
        <f>IFERROR(IF(ForbDraft!K5967&lt;&gt;"",ForbDraft!K5967,""),"")</f>
        <v/>
      </c>
    </row>
    <row r="5953" spans="2:6" x14ac:dyDescent="0.2">
      <c r="B5953" s="229" t="str">
        <f>IFERROR(IF(ForbDraft!A5968&lt;&gt;"",ROW(ForbDraft!A5968),""),"")</f>
        <v/>
      </c>
      <c r="C5953" s="230" t="str">
        <f>IFERROR(IF(ForbDraft!A5968&lt;&gt;"",ForbDraft!A5968,""),"")</f>
        <v/>
      </c>
      <c r="D5953" s="230" t="str">
        <f t="shared" si="92"/>
        <v/>
      </c>
      <c r="E5953" s="230" t="str">
        <f>IFERROR(IF(ForbDraft!L5968&lt;&gt;"",ABS(ForbDraft!L5968),""),"")</f>
        <v/>
      </c>
      <c r="F5953" s="230" t="str">
        <f>IFERROR(IF(ForbDraft!K5968&lt;&gt;"",ForbDraft!K5968,""),"")</f>
        <v/>
      </c>
    </row>
    <row r="5954" spans="2:6" x14ac:dyDescent="0.2">
      <c r="B5954" s="229" t="str">
        <f>IFERROR(IF(ForbDraft!A5969&lt;&gt;"",ROW(ForbDraft!A5969),""),"")</f>
        <v/>
      </c>
      <c r="C5954" s="230" t="str">
        <f>IFERROR(IF(ForbDraft!A5969&lt;&gt;"",ForbDraft!A5969,""),"")</f>
        <v/>
      </c>
      <c r="D5954" s="230" t="str">
        <f t="shared" si="92"/>
        <v/>
      </c>
      <c r="E5954" s="230" t="str">
        <f>IFERROR(IF(ForbDraft!L5969&lt;&gt;"",ABS(ForbDraft!L5969),""),"")</f>
        <v/>
      </c>
      <c r="F5954" s="230" t="str">
        <f>IFERROR(IF(ForbDraft!K5969&lt;&gt;"",ForbDraft!K5969,""),"")</f>
        <v/>
      </c>
    </row>
    <row r="5955" spans="2:6" x14ac:dyDescent="0.2">
      <c r="B5955" s="229" t="str">
        <f>IFERROR(IF(ForbDraft!A5970&lt;&gt;"",ROW(ForbDraft!A5970),""),"")</f>
        <v/>
      </c>
      <c r="C5955" s="230" t="str">
        <f>IFERROR(IF(ForbDraft!A5970&lt;&gt;"",ForbDraft!A5970,""),"")</f>
        <v/>
      </c>
      <c r="D5955" s="230" t="str">
        <f t="shared" ref="D5955:D6018" si="93">IF(F5955="pH לבדיקת גבול","pH",F5955)</f>
        <v/>
      </c>
      <c r="E5955" s="230" t="str">
        <f>IFERROR(IF(ForbDraft!L5970&lt;&gt;"",ABS(ForbDraft!L5970),""),"")</f>
        <v/>
      </c>
      <c r="F5955" s="230" t="str">
        <f>IFERROR(IF(ForbDraft!K5970&lt;&gt;"",ForbDraft!K5970,""),"")</f>
        <v/>
      </c>
    </row>
    <row r="5956" spans="2:6" x14ac:dyDescent="0.2">
      <c r="B5956" s="229" t="str">
        <f>IFERROR(IF(ForbDraft!A5971&lt;&gt;"",ROW(ForbDraft!A5971),""),"")</f>
        <v/>
      </c>
      <c r="C5956" s="230" t="str">
        <f>IFERROR(IF(ForbDraft!A5971&lt;&gt;"",ForbDraft!A5971,""),"")</f>
        <v/>
      </c>
      <c r="D5956" s="230" t="str">
        <f t="shared" si="93"/>
        <v/>
      </c>
      <c r="E5956" s="230" t="str">
        <f>IFERROR(IF(ForbDraft!L5971&lt;&gt;"",ABS(ForbDraft!L5971),""),"")</f>
        <v/>
      </c>
      <c r="F5956" s="230" t="str">
        <f>IFERROR(IF(ForbDraft!K5971&lt;&gt;"",ForbDraft!K5971,""),"")</f>
        <v/>
      </c>
    </row>
    <row r="5957" spans="2:6" x14ac:dyDescent="0.2">
      <c r="B5957" s="229" t="str">
        <f>IFERROR(IF(ForbDraft!A5972&lt;&gt;"",ROW(ForbDraft!A5972),""),"")</f>
        <v/>
      </c>
      <c r="C5957" s="230" t="str">
        <f>IFERROR(IF(ForbDraft!A5972&lt;&gt;"",ForbDraft!A5972,""),"")</f>
        <v/>
      </c>
      <c r="D5957" s="230" t="str">
        <f t="shared" si="93"/>
        <v/>
      </c>
      <c r="E5957" s="230" t="str">
        <f>IFERROR(IF(ForbDraft!L5972&lt;&gt;"",ABS(ForbDraft!L5972),""),"")</f>
        <v/>
      </c>
      <c r="F5957" s="230" t="str">
        <f>IFERROR(IF(ForbDraft!K5972&lt;&gt;"",ForbDraft!K5972,""),"")</f>
        <v/>
      </c>
    </row>
    <row r="5958" spans="2:6" x14ac:dyDescent="0.2">
      <c r="B5958" s="229" t="str">
        <f>IFERROR(IF(ForbDraft!A5973&lt;&gt;"",ROW(ForbDraft!A5973),""),"")</f>
        <v/>
      </c>
      <c r="C5958" s="230" t="str">
        <f>IFERROR(IF(ForbDraft!A5973&lt;&gt;"",ForbDraft!A5973,""),"")</f>
        <v/>
      </c>
      <c r="D5958" s="230" t="str">
        <f t="shared" si="93"/>
        <v/>
      </c>
      <c r="E5958" s="230" t="str">
        <f>IFERROR(IF(ForbDraft!L5973&lt;&gt;"",ABS(ForbDraft!L5973),""),"")</f>
        <v/>
      </c>
      <c r="F5958" s="230" t="str">
        <f>IFERROR(IF(ForbDraft!K5973&lt;&gt;"",ForbDraft!K5973,""),"")</f>
        <v/>
      </c>
    </row>
    <row r="5959" spans="2:6" x14ac:dyDescent="0.2">
      <c r="B5959" s="229" t="str">
        <f>IFERROR(IF(ForbDraft!A5974&lt;&gt;"",ROW(ForbDraft!A5974),""),"")</f>
        <v/>
      </c>
      <c r="C5959" s="230" t="str">
        <f>IFERROR(IF(ForbDraft!A5974&lt;&gt;"",ForbDraft!A5974,""),"")</f>
        <v/>
      </c>
      <c r="D5959" s="230" t="str">
        <f t="shared" si="93"/>
        <v/>
      </c>
      <c r="E5959" s="230" t="str">
        <f>IFERROR(IF(ForbDraft!L5974&lt;&gt;"",ABS(ForbDraft!L5974),""),"")</f>
        <v/>
      </c>
      <c r="F5959" s="230" t="str">
        <f>IFERROR(IF(ForbDraft!K5974&lt;&gt;"",ForbDraft!K5974,""),"")</f>
        <v/>
      </c>
    </row>
    <row r="5960" spans="2:6" x14ac:dyDescent="0.2">
      <c r="B5960" s="229" t="str">
        <f>IFERROR(IF(ForbDraft!A5975&lt;&gt;"",ROW(ForbDraft!A5975),""),"")</f>
        <v/>
      </c>
      <c r="C5960" s="230" t="str">
        <f>IFERROR(IF(ForbDraft!A5975&lt;&gt;"",ForbDraft!A5975,""),"")</f>
        <v/>
      </c>
      <c r="D5960" s="230" t="str">
        <f t="shared" si="93"/>
        <v/>
      </c>
      <c r="E5960" s="230" t="str">
        <f>IFERROR(IF(ForbDraft!L5975&lt;&gt;"",ABS(ForbDraft!L5975),""),"")</f>
        <v/>
      </c>
      <c r="F5960" s="230" t="str">
        <f>IFERROR(IF(ForbDraft!K5975&lt;&gt;"",ForbDraft!K5975,""),"")</f>
        <v/>
      </c>
    </row>
    <row r="5961" spans="2:6" x14ac:dyDescent="0.2">
      <c r="B5961" s="229" t="str">
        <f>IFERROR(IF(ForbDraft!A5976&lt;&gt;"",ROW(ForbDraft!A5976),""),"")</f>
        <v/>
      </c>
      <c r="C5961" s="230" t="str">
        <f>IFERROR(IF(ForbDraft!A5976&lt;&gt;"",ForbDraft!A5976,""),"")</f>
        <v/>
      </c>
      <c r="D5961" s="230" t="str">
        <f t="shared" si="93"/>
        <v/>
      </c>
      <c r="E5961" s="230" t="str">
        <f>IFERROR(IF(ForbDraft!L5976&lt;&gt;"",ABS(ForbDraft!L5976),""),"")</f>
        <v/>
      </c>
      <c r="F5961" s="230" t="str">
        <f>IFERROR(IF(ForbDraft!K5976&lt;&gt;"",ForbDraft!K5976,""),"")</f>
        <v/>
      </c>
    </row>
    <row r="5962" spans="2:6" x14ac:dyDescent="0.2">
      <c r="B5962" s="229" t="str">
        <f>IFERROR(IF(ForbDraft!A5977&lt;&gt;"",ROW(ForbDraft!A5977),""),"")</f>
        <v/>
      </c>
      <c r="C5962" s="230" t="str">
        <f>IFERROR(IF(ForbDraft!A5977&lt;&gt;"",ForbDraft!A5977,""),"")</f>
        <v/>
      </c>
      <c r="D5962" s="230" t="str">
        <f t="shared" si="93"/>
        <v/>
      </c>
      <c r="E5962" s="230" t="str">
        <f>IFERROR(IF(ForbDraft!L5977&lt;&gt;"",ABS(ForbDraft!L5977),""),"")</f>
        <v/>
      </c>
      <c r="F5962" s="230" t="str">
        <f>IFERROR(IF(ForbDraft!K5977&lt;&gt;"",ForbDraft!K5977,""),"")</f>
        <v/>
      </c>
    </row>
    <row r="5963" spans="2:6" x14ac:dyDescent="0.2">
      <c r="B5963" s="229" t="str">
        <f>IFERROR(IF(ForbDraft!A5978&lt;&gt;"",ROW(ForbDraft!A5978),""),"")</f>
        <v/>
      </c>
      <c r="C5963" s="230" t="str">
        <f>IFERROR(IF(ForbDraft!A5978&lt;&gt;"",ForbDraft!A5978,""),"")</f>
        <v/>
      </c>
      <c r="D5963" s="230" t="str">
        <f t="shared" si="93"/>
        <v/>
      </c>
      <c r="E5963" s="230" t="str">
        <f>IFERROR(IF(ForbDraft!L5978&lt;&gt;"",ABS(ForbDraft!L5978),""),"")</f>
        <v/>
      </c>
      <c r="F5963" s="230" t="str">
        <f>IFERROR(IF(ForbDraft!K5978&lt;&gt;"",ForbDraft!K5978,""),"")</f>
        <v/>
      </c>
    </row>
    <row r="5964" spans="2:6" x14ac:dyDescent="0.2">
      <c r="B5964" s="229" t="str">
        <f>IFERROR(IF(ForbDraft!A5979&lt;&gt;"",ROW(ForbDraft!A5979),""),"")</f>
        <v/>
      </c>
      <c r="C5964" s="230" t="str">
        <f>IFERROR(IF(ForbDraft!A5979&lt;&gt;"",ForbDraft!A5979,""),"")</f>
        <v/>
      </c>
      <c r="D5964" s="230" t="str">
        <f t="shared" si="93"/>
        <v/>
      </c>
      <c r="E5964" s="230" t="str">
        <f>IFERROR(IF(ForbDraft!L5979&lt;&gt;"",ABS(ForbDraft!L5979),""),"")</f>
        <v/>
      </c>
      <c r="F5964" s="230" t="str">
        <f>IFERROR(IF(ForbDraft!K5979&lt;&gt;"",ForbDraft!K5979,""),"")</f>
        <v/>
      </c>
    </row>
    <row r="5965" spans="2:6" x14ac:dyDescent="0.2">
      <c r="B5965" s="229" t="str">
        <f>IFERROR(IF(ForbDraft!A5980&lt;&gt;"",ROW(ForbDraft!A5980),""),"")</f>
        <v/>
      </c>
      <c r="C5965" s="230" t="str">
        <f>IFERROR(IF(ForbDraft!A5980&lt;&gt;"",ForbDraft!A5980,""),"")</f>
        <v/>
      </c>
      <c r="D5965" s="230" t="str">
        <f t="shared" si="93"/>
        <v/>
      </c>
      <c r="E5965" s="230" t="str">
        <f>IFERROR(IF(ForbDraft!L5980&lt;&gt;"",ABS(ForbDraft!L5980),""),"")</f>
        <v/>
      </c>
      <c r="F5965" s="230" t="str">
        <f>IFERROR(IF(ForbDraft!K5980&lt;&gt;"",ForbDraft!K5980,""),"")</f>
        <v/>
      </c>
    </row>
    <row r="5966" spans="2:6" x14ac:dyDescent="0.2">
      <c r="B5966" s="229" t="str">
        <f>IFERROR(IF(ForbDraft!A5981&lt;&gt;"",ROW(ForbDraft!A5981),""),"")</f>
        <v/>
      </c>
      <c r="C5966" s="230" t="str">
        <f>IFERROR(IF(ForbDraft!A5981&lt;&gt;"",ForbDraft!A5981,""),"")</f>
        <v/>
      </c>
      <c r="D5966" s="230" t="str">
        <f t="shared" si="93"/>
        <v/>
      </c>
      <c r="E5966" s="230" t="str">
        <f>IFERROR(IF(ForbDraft!L5981&lt;&gt;"",ABS(ForbDraft!L5981),""),"")</f>
        <v/>
      </c>
      <c r="F5966" s="230" t="str">
        <f>IFERROR(IF(ForbDraft!K5981&lt;&gt;"",ForbDraft!K5981,""),"")</f>
        <v/>
      </c>
    </row>
    <row r="5967" spans="2:6" x14ac:dyDescent="0.2">
      <c r="B5967" s="229" t="str">
        <f>IFERROR(IF(ForbDraft!A5982&lt;&gt;"",ROW(ForbDraft!A5982),""),"")</f>
        <v/>
      </c>
      <c r="C5967" s="230" t="str">
        <f>IFERROR(IF(ForbDraft!A5982&lt;&gt;"",ForbDraft!A5982,""),"")</f>
        <v/>
      </c>
      <c r="D5967" s="230" t="str">
        <f t="shared" si="93"/>
        <v/>
      </c>
      <c r="E5967" s="230" t="str">
        <f>IFERROR(IF(ForbDraft!L5982&lt;&gt;"",ABS(ForbDraft!L5982),""),"")</f>
        <v/>
      </c>
      <c r="F5967" s="230" t="str">
        <f>IFERROR(IF(ForbDraft!K5982&lt;&gt;"",ForbDraft!K5982,""),"")</f>
        <v/>
      </c>
    </row>
    <row r="5968" spans="2:6" x14ac:dyDescent="0.2">
      <c r="B5968" s="229" t="str">
        <f>IFERROR(IF(ForbDraft!A5983&lt;&gt;"",ROW(ForbDraft!A5983),""),"")</f>
        <v/>
      </c>
      <c r="C5968" s="230" t="str">
        <f>IFERROR(IF(ForbDraft!A5983&lt;&gt;"",ForbDraft!A5983,""),"")</f>
        <v/>
      </c>
      <c r="D5968" s="230" t="str">
        <f t="shared" si="93"/>
        <v/>
      </c>
      <c r="E5968" s="230" t="str">
        <f>IFERROR(IF(ForbDraft!L5983&lt;&gt;"",ABS(ForbDraft!L5983),""),"")</f>
        <v/>
      </c>
      <c r="F5968" s="230" t="str">
        <f>IFERROR(IF(ForbDraft!K5983&lt;&gt;"",ForbDraft!K5983,""),"")</f>
        <v/>
      </c>
    </row>
    <row r="5969" spans="2:6" x14ac:dyDescent="0.2">
      <c r="B5969" s="229" t="str">
        <f>IFERROR(IF(ForbDraft!A5984&lt;&gt;"",ROW(ForbDraft!A5984),""),"")</f>
        <v/>
      </c>
      <c r="C5969" s="230" t="str">
        <f>IFERROR(IF(ForbDraft!A5984&lt;&gt;"",ForbDraft!A5984,""),"")</f>
        <v/>
      </c>
      <c r="D5969" s="230" t="str">
        <f t="shared" si="93"/>
        <v/>
      </c>
      <c r="E5969" s="230" t="str">
        <f>IFERROR(IF(ForbDraft!L5984&lt;&gt;"",ABS(ForbDraft!L5984),""),"")</f>
        <v/>
      </c>
      <c r="F5969" s="230" t="str">
        <f>IFERROR(IF(ForbDraft!K5984&lt;&gt;"",ForbDraft!K5984,""),"")</f>
        <v/>
      </c>
    </row>
    <row r="5970" spans="2:6" x14ac:dyDescent="0.2">
      <c r="B5970" s="229" t="str">
        <f>IFERROR(IF(ForbDraft!A5985&lt;&gt;"",ROW(ForbDraft!A5985),""),"")</f>
        <v/>
      </c>
      <c r="C5970" s="230" t="str">
        <f>IFERROR(IF(ForbDraft!A5985&lt;&gt;"",ForbDraft!A5985,""),"")</f>
        <v/>
      </c>
      <c r="D5970" s="230" t="str">
        <f t="shared" si="93"/>
        <v/>
      </c>
      <c r="E5970" s="230" t="str">
        <f>IFERROR(IF(ForbDraft!L5985&lt;&gt;"",ABS(ForbDraft!L5985),""),"")</f>
        <v/>
      </c>
      <c r="F5970" s="230" t="str">
        <f>IFERROR(IF(ForbDraft!K5985&lt;&gt;"",ForbDraft!K5985,""),"")</f>
        <v/>
      </c>
    </row>
    <row r="5971" spans="2:6" x14ac:dyDescent="0.2">
      <c r="B5971" s="229" t="str">
        <f>IFERROR(IF(ForbDraft!A5986&lt;&gt;"",ROW(ForbDraft!A5986),""),"")</f>
        <v/>
      </c>
      <c r="C5971" s="230" t="str">
        <f>IFERROR(IF(ForbDraft!A5986&lt;&gt;"",ForbDraft!A5986,""),"")</f>
        <v/>
      </c>
      <c r="D5971" s="230" t="str">
        <f t="shared" si="93"/>
        <v/>
      </c>
      <c r="E5971" s="230" t="str">
        <f>IFERROR(IF(ForbDraft!L5986&lt;&gt;"",ABS(ForbDraft!L5986),""),"")</f>
        <v/>
      </c>
      <c r="F5971" s="230" t="str">
        <f>IFERROR(IF(ForbDraft!K5986&lt;&gt;"",ForbDraft!K5986,""),"")</f>
        <v/>
      </c>
    </row>
    <row r="5972" spans="2:6" x14ac:dyDescent="0.2">
      <c r="B5972" s="229" t="str">
        <f>IFERROR(IF(ForbDraft!A5987&lt;&gt;"",ROW(ForbDraft!A5987),""),"")</f>
        <v/>
      </c>
      <c r="C5972" s="230" t="str">
        <f>IFERROR(IF(ForbDraft!A5987&lt;&gt;"",ForbDraft!A5987,""),"")</f>
        <v/>
      </c>
      <c r="D5972" s="230" t="str">
        <f t="shared" si="93"/>
        <v/>
      </c>
      <c r="E5972" s="230" t="str">
        <f>IFERROR(IF(ForbDraft!L5987&lt;&gt;"",ABS(ForbDraft!L5987),""),"")</f>
        <v/>
      </c>
      <c r="F5972" s="230" t="str">
        <f>IFERROR(IF(ForbDraft!K5987&lt;&gt;"",ForbDraft!K5987,""),"")</f>
        <v/>
      </c>
    </row>
    <row r="5973" spans="2:6" x14ac:dyDescent="0.2">
      <c r="B5973" s="229" t="str">
        <f>IFERROR(IF(ForbDraft!A5988&lt;&gt;"",ROW(ForbDraft!A5988),""),"")</f>
        <v/>
      </c>
      <c r="C5973" s="230" t="str">
        <f>IFERROR(IF(ForbDraft!A5988&lt;&gt;"",ForbDraft!A5988,""),"")</f>
        <v/>
      </c>
      <c r="D5973" s="230" t="str">
        <f t="shared" si="93"/>
        <v/>
      </c>
      <c r="E5973" s="230" t="str">
        <f>IFERROR(IF(ForbDraft!L5988&lt;&gt;"",ABS(ForbDraft!L5988),""),"")</f>
        <v/>
      </c>
      <c r="F5973" s="230" t="str">
        <f>IFERROR(IF(ForbDraft!K5988&lt;&gt;"",ForbDraft!K5988,""),"")</f>
        <v/>
      </c>
    </row>
    <row r="5974" spans="2:6" x14ac:dyDescent="0.2">
      <c r="B5974" s="229" t="str">
        <f>IFERROR(IF(ForbDraft!A5989&lt;&gt;"",ROW(ForbDraft!A5989),""),"")</f>
        <v/>
      </c>
      <c r="C5974" s="230" t="str">
        <f>IFERROR(IF(ForbDraft!A5989&lt;&gt;"",ForbDraft!A5989,""),"")</f>
        <v/>
      </c>
      <c r="D5974" s="230" t="str">
        <f t="shared" si="93"/>
        <v/>
      </c>
      <c r="E5974" s="230" t="str">
        <f>IFERROR(IF(ForbDraft!L5989&lt;&gt;"",ABS(ForbDraft!L5989),""),"")</f>
        <v/>
      </c>
      <c r="F5974" s="230" t="str">
        <f>IFERROR(IF(ForbDraft!K5989&lt;&gt;"",ForbDraft!K5989,""),"")</f>
        <v/>
      </c>
    </row>
    <row r="5975" spans="2:6" x14ac:dyDescent="0.2">
      <c r="B5975" s="229" t="str">
        <f>IFERROR(IF(ForbDraft!A5990&lt;&gt;"",ROW(ForbDraft!A5990),""),"")</f>
        <v/>
      </c>
      <c r="C5975" s="230" t="str">
        <f>IFERROR(IF(ForbDraft!A5990&lt;&gt;"",ForbDraft!A5990,""),"")</f>
        <v/>
      </c>
      <c r="D5975" s="230" t="str">
        <f t="shared" si="93"/>
        <v/>
      </c>
      <c r="E5975" s="230" t="str">
        <f>IFERROR(IF(ForbDraft!L5990&lt;&gt;"",ABS(ForbDraft!L5990),""),"")</f>
        <v/>
      </c>
      <c r="F5975" s="230" t="str">
        <f>IFERROR(IF(ForbDraft!K5990&lt;&gt;"",ForbDraft!K5990,""),"")</f>
        <v/>
      </c>
    </row>
    <row r="5976" spans="2:6" x14ac:dyDescent="0.2">
      <c r="B5976" s="229" t="str">
        <f>IFERROR(IF(ForbDraft!A5991&lt;&gt;"",ROW(ForbDraft!A5991),""),"")</f>
        <v/>
      </c>
      <c r="C5976" s="230" t="str">
        <f>IFERROR(IF(ForbDraft!A5991&lt;&gt;"",ForbDraft!A5991,""),"")</f>
        <v/>
      </c>
      <c r="D5976" s="230" t="str">
        <f t="shared" si="93"/>
        <v/>
      </c>
      <c r="E5976" s="230" t="str">
        <f>IFERROR(IF(ForbDraft!L5991&lt;&gt;"",ABS(ForbDraft!L5991),""),"")</f>
        <v/>
      </c>
      <c r="F5976" s="230" t="str">
        <f>IFERROR(IF(ForbDraft!K5991&lt;&gt;"",ForbDraft!K5991,""),"")</f>
        <v/>
      </c>
    </row>
    <row r="5977" spans="2:6" x14ac:dyDescent="0.2">
      <c r="B5977" s="229" t="str">
        <f>IFERROR(IF(ForbDraft!A5992&lt;&gt;"",ROW(ForbDraft!A5992),""),"")</f>
        <v/>
      </c>
      <c r="C5977" s="230" t="str">
        <f>IFERROR(IF(ForbDraft!A5992&lt;&gt;"",ForbDraft!A5992,""),"")</f>
        <v/>
      </c>
      <c r="D5977" s="230" t="str">
        <f t="shared" si="93"/>
        <v/>
      </c>
      <c r="E5977" s="230" t="str">
        <f>IFERROR(IF(ForbDraft!L5992&lt;&gt;"",ABS(ForbDraft!L5992),""),"")</f>
        <v/>
      </c>
      <c r="F5977" s="230" t="str">
        <f>IFERROR(IF(ForbDraft!K5992&lt;&gt;"",ForbDraft!K5992,""),"")</f>
        <v/>
      </c>
    </row>
    <row r="5978" spans="2:6" x14ac:dyDescent="0.2">
      <c r="B5978" s="229" t="str">
        <f>IFERROR(IF(ForbDraft!A5993&lt;&gt;"",ROW(ForbDraft!A5993),""),"")</f>
        <v/>
      </c>
      <c r="C5978" s="230" t="str">
        <f>IFERROR(IF(ForbDraft!A5993&lt;&gt;"",ForbDraft!A5993,""),"")</f>
        <v/>
      </c>
      <c r="D5978" s="230" t="str">
        <f t="shared" si="93"/>
        <v/>
      </c>
      <c r="E5978" s="230" t="str">
        <f>IFERROR(IF(ForbDraft!L5993&lt;&gt;"",ABS(ForbDraft!L5993),""),"")</f>
        <v/>
      </c>
      <c r="F5978" s="230" t="str">
        <f>IFERROR(IF(ForbDraft!K5993&lt;&gt;"",ForbDraft!K5993,""),"")</f>
        <v/>
      </c>
    </row>
    <row r="5979" spans="2:6" x14ac:dyDescent="0.2">
      <c r="B5979" s="229" t="str">
        <f>IFERROR(IF(ForbDraft!A5994&lt;&gt;"",ROW(ForbDraft!A5994),""),"")</f>
        <v/>
      </c>
      <c r="C5979" s="230" t="str">
        <f>IFERROR(IF(ForbDraft!A5994&lt;&gt;"",ForbDraft!A5994,""),"")</f>
        <v/>
      </c>
      <c r="D5979" s="230" t="str">
        <f t="shared" si="93"/>
        <v/>
      </c>
      <c r="E5979" s="230" t="str">
        <f>IFERROR(IF(ForbDraft!L5994&lt;&gt;"",ABS(ForbDraft!L5994),""),"")</f>
        <v/>
      </c>
      <c r="F5979" s="230" t="str">
        <f>IFERROR(IF(ForbDraft!K5994&lt;&gt;"",ForbDraft!K5994,""),"")</f>
        <v/>
      </c>
    </row>
    <row r="5980" spans="2:6" x14ac:dyDescent="0.2">
      <c r="B5980" s="229" t="str">
        <f>IFERROR(IF(ForbDraft!A5995&lt;&gt;"",ROW(ForbDraft!A5995),""),"")</f>
        <v/>
      </c>
      <c r="C5980" s="230" t="str">
        <f>IFERROR(IF(ForbDraft!A5995&lt;&gt;"",ForbDraft!A5995,""),"")</f>
        <v/>
      </c>
      <c r="D5980" s="230" t="str">
        <f t="shared" si="93"/>
        <v/>
      </c>
      <c r="E5980" s="230" t="str">
        <f>IFERROR(IF(ForbDraft!L5995&lt;&gt;"",ABS(ForbDraft!L5995),""),"")</f>
        <v/>
      </c>
      <c r="F5980" s="230" t="str">
        <f>IFERROR(IF(ForbDraft!K5995&lt;&gt;"",ForbDraft!K5995,""),"")</f>
        <v/>
      </c>
    </row>
    <row r="5981" spans="2:6" x14ac:dyDescent="0.2">
      <c r="B5981" s="229" t="str">
        <f>IFERROR(IF(ForbDraft!A5996&lt;&gt;"",ROW(ForbDraft!A5996),""),"")</f>
        <v/>
      </c>
      <c r="C5981" s="230" t="str">
        <f>IFERROR(IF(ForbDraft!A5996&lt;&gt;"",ForbDraft!A5996,""),"")</f>
        <v/>
      </c>
      <c r="D5981" s="230" t="str">
        <f t="shared" si="93"/>
        <v/>
      </c>
      <c r="E5981" s="230" t="str">
        <f>IFERROR(IF(ForbDraft!L5996&lt;&gt;"",ABS(ForbDraft!L5996),""),"")</f>
        <v/>
      </c>
      <c r="F5981" s="230" t="str">
        <f>IFERROR(IF(ForbDraft!K5996&lt;&gt;"",ForbDraft!K5996,""),"")</f>
        <v/>
      </c>
    </row>
    <row r="5982" spans="2:6" x14ac:dyDescent="0.2">
      <c r="B5982" s="229" t="str">
        <f>IFERROR(IF(ForbDraft!A5997&lt;&gt;"",ROW(ForbDraft!A5997),""),"")</f>
        <v/>
      </c>
      <c r="C5982" s="230" t="str">
        <f>IFERROR(IF(ForbDraft!A5997&lt;&gt;"",ForbDraft!A5997,""),"")</f>
        <v/>
      </c>
      <c r="D5982" s="230" t="str">
        <f t="shared" si="93"/>
        <v/>
      </c>
      <c r="E5982" s="230" t="str">
        <f>IFERROR(IF(ForbDraft!L5997&lt;&gt;"",ABS(ForbDraft!L5997),""),"")</f>
        <v/>
      </c>
      <c r="F5982" s="230" t="str">
        <f>IFERROR(IF(ForbDraft!K5997&lt;&gt;"",ForbDraft!K5997,""),"")</f>
        <v/>
      </c>
    </row>
    <row r="5983" spans="2:6" x14ac:dyDescent="0.2">
      <c r="B5983" s="229" t="str">
        <f>IFERROR(IF(ForbDraft!A5998&lt;&gt;"",ROW(ForbDraft!A5998),""),"")</f>
        <v/>
      </c>
      <c r="C5983" s="230" t="str">
        <f>IFERROR(IF(ForbDraft!A5998&lt;&gt;"",ForbDraft!A5998,""),"")</f>
        <v/>
      </c>
      <c r="D5983" s="230" t="str">
        <f t="shared" si="93"/>
        <v/>
      </c>
      <c r="E5983" s="230" t="str">
        <f>IFERROR(IF(ForbDraft!L5998&lt;&gt;"",ABS(ForbDraft!L5998),""),"")</f>
        <v/>
      </c>
      <c r="F5983" s="230" t="str">
        <f>IFERROR(IF(ForbDraft!K5998&lt;&gt;"",ForbDraft!K5998,""),"")</f>
        <v/>
      </c>
    </row>
    <row r="5984" spans="2:6" x14ac:dyDescent="0.2">
      <c r="B5984" s="229" t="str">
        <f>IFERROR(IF(ForbDraft!A5999&lt;&gt;"",ROW(ForbDraft!A5999),""),"")</f>
        <v/>
      </c>
      <c r="C5984" s="230" t="str">
        <f>IFERROR(IF(ForbDraft!A5999&lt;&gt;"",ForbDraft!A5999,""),"")</f>
        <v/>
      </c>
      <c r="D5984" s="230" t="str">
        <f t="shared" si="93"/>
        <v/>
      </c>
      <c r="E5984" s="230" t="str">
        <f>IFERROR(IF(ForbDraft!L5999&lt;&gt;"",ABS(ForbDraft!L5999),""),"")</f>
        <v/>
      </c>
      <c r="F5984" s="230" t="str">
        <f>IFERROR(IF(ForbDraft!K5999&lt;&gt;"",ForbDraft!K5999,""),"")</f>
        <v/>
      </c>
    </row>
    <row r="5985" spans="2:6" x14ac:dyDescent="0.2">
      <c r="B5985" s="229" t="str">
        <f>IFERROR(IF(ForbDraft!A6000&lt;&gt;"",ROW(ForbDraft!A6000),""),"")</f>
        <v/>
      </c>
      <c r="C5985" s="230" t="str">
        <f>IFERROR(IF(ForbDraft!A6000&lt;&gt;"",ForbDraft!A6000,""),"")</f>
        <v/>
      </c>
      <c r="D5985" s="230" t="str">
        <f t="shared" si="93"/>
        <v/>
      </c>
      <c r="E5985" s="230" t="str">
        <f>IFERROR(IF(ForbDraft!L6000&lt;&gt;"",ABS(ForbDraft!L6000),""),"")</f>
        <v/>
      </c>
      <c r="F5985" s="230" t="str">
        <f>IFERROR(IF(ForbDraft!K6000&lt;&gt;"",ForbDraft!K6000,""),"")</f>
        <v/>
      </c>
    </row>
    <row r="5986" spans="2:6" x14ac:dyDescent="0.2">
      <c r="B5986" s="229" t="str">
        <f>IFERROR(IF(ForbDraft!A6001&lt;&gt;"",ROW(ForbDraft!A6001),""),"")</f>
        <v/>
      </c>
      <c r="C5986" s="230" t="str">
        <f>IFERROR(IF(ForbDraft!A6001&lt;&gt;"",ForbDraft!A6001,""),"")</f>
        <v/>
      </c>
      <c r="D5986" s="230" t="str">
        <f t="shared" si="93"/>
        <v/>
      </c>
      <c r="E5986" s="230" t="str">
        <f>IFERROR(IF(ForbDraft!L6001&lt;&gt;"",ABS(ForbDraft!L6001),""),"")</f>
        <v/>
      </c>
      <c r="F5986" s="230" t="str">
        <f>IFERROR(IF(ForbDraft!K6001&lt;&gt;"",ForbDraft!K6001,""),"")</f>
        <v/>
      </c>
    </row>
    <row r="5987" spans="2:6" x14ac:dyDescent="0.2">
      <c r="B5987" s="229" t="str">
        <f>IFERROR(IF(ForbDraft!A6002&lt;&gt;"",ROW(ForbDraft!A6002),""),"")</f>
        <v/>
      </c>
      <c r="C5987" s="230" t="str">
        <f>IFERROR(IF(ForbDraft!A6002&lt;&gt;"",ForbDraft!A6002,""),"")</f>
        <v/>
      </c>
      <c r="D5987" s="230" t="str">
        <f t="shared" si="93"/>
        <v/>
      </c>
      <c r="E5987" s="230" t="str">
        <f>IFERROR(IF(ForbDraft!L6002&lt;&gt;"",ABS(ForbDraft!L6002),""),"")</f>
        <v/>
      </c>
      <c r="F5987" s="230" t="str">
        <f>IFERROR(IF(ForbDraft!K6002&lt;&gt;"",ForbDraft!K6002,""),"")</f>
        <v/>
      </c>
    </row>
    <row r="5988" spans="2:6" x14ac:dyDescent="0.2">
      <c r="B5988" s="229" t="str">
        <f>IFERROR(IF(ForbDraft!A6003&lt;&gt;"",ROW(ForbDraft!A6003),""),"")</f>
        <v/>
      </c>
      <c r="C5988" s="230" t="str">
        <f>IFERROR(IF(ForbDraft!A6003&lt;&gt;"",ForbDraft!A6003,""),"")</f>
        <v/>
      </c>
      <c r="D5988" s="230" t="str">
        <f t="shared" si="93"/>
        <v/>
      </c>
      <c r="E5988" s="230" t="str">
        <f>IFERROR(IF(ForbDraft!L6003&lt;&gt;"",ABS(ForbDraft!L6003),""),"")</f>
        <v/>
      </c>
      <c r="F5988" s="230" t="str">
        <f>IFERROR(IF(ForbDraft!K6003&lt;&gt;"",ForbDraft!K6003,""),"")</f>
        <v/>
      </c>
    </row>
    <row r="5989" spans="2:6" x14ac:dyDescent="0.2">
      <c r="B5989" s="229" t="str">
        <f>IFERROR(IF(ForbDraft!A6004&lt;&gt;"",ROW(ForbDraft!A6004),""),"")</f>
        <v/>
      </c>
      <c r="C5989" s="230" t="str">
        <f>IFERROR(IF(ForbDraft!A6004&lt;&gt;"",ForbDraft!A6004,""),"")</f>
        <v/>
      </c>
      <c r="D5989" s="230" t="str">
        <f t="shared" si="93"/>
        <v/>
      </c>
      <c r="E5989" s="230" t="str">
        <f>IFERROR(IF(ForbDraft!L6004&lt;&gt;"",ABS(ForbDraft!L6004),""),"")</f>
        <v/>
      </c>
      <c r="F5989" s="230" t="str">
        <f>IFERROR(IF(ForbDraft!K6004&lt;&gt;"",ForbDraft!K6004,""),"")</f>
        <v/>
      </c>
    </row>
    <row r="5990" spans="2:6" x14ac:dyDescent="0.2">
      <c r="B5990" s="229" t="str">
        <f>IFERROR(IF(ForbDraft!A6005&lt;&gt;"",ROW(ForbDraft!A6005),""),"")</f>
        <v/>
      </c>
      <c r="C5990" s="230" t="str">
        <f>IFERROR(IF(ForbDraft!A6005&lt;&gt;"",ForbDraft!A6005,""),"")</f>
        <v/>
      </c>
      <c r="D5990" s="230" t="str">
        <f t="shared" si="93"/>
        <v/>
      </c>
      <c r="E5990" s="230" t="str">
        <f>IFERROR(IF(ForbDraft!L6005&lt;&gt;"",ABS(ForbDraft!L6005),""),"")</f>
        <v/>
      </c>
      <c r="F5990" s="230" t="str">
        <f>IFERROR(IF(ForbDraft!K6005&lt;&gt;"",ForbDraft!K6005,""),"")</f>
        <v/>
      </c>
    </row>
    <row r="5991" spans="2:6" x14ac:dyDescent="0.2">
      <c r="B5991" s="229" t="str">
        <f>IFERROR(IF(ForbDraft!A6006&lt;&gt;"",ROW(ForbDraft!A6006),""),"")</f>
        <v/>
      </c>
      <c r="C5991" s="230" t="str">
        <f>IFERROR(IF(ForbDraft!A6006&lt;&gt;"",ForbDraft!A6006,""),"")</f>
        <v/>
      </c>
      <c r="D5991" s="230" t="str">
        <f t="shared" si="93"/>
        <v/>
      </c>
      <c r="E5991" s="230" t="str">
        <f>IFERROR(IF(ForbDraft!L6006&lt;&gt;"",ABS(ForbDraft!L6006),""),"")</f>
        <v/>
      </c>
      <c r="F5991" s="230" t="str">
        <f>IFERROR(IF(ForbDraft!K6006&lt;&gt;"",ForbDraft!K6006,""),"")</f>
        <v/>
      </c>
    </row>
    <row r="5992" spans="2:6" x14ac:dyDescent="0.2">
      <c r="B5992" s="229" t="str">
        <f>IFERROR(IF(ForbDraft!A6007&lt;&gt;"",ROW(ForbDraft!A6007),""),"")</f>
        <v/>
      </c>
      <c r="C5992" s="230" t="str">
        <f>IFERROR(IF(ForbDraft!A6007&lt;&gt;"",ForbDraft!A6007,""),"")</f>
        <v/>
      </c>
      <c r="D5992" s="230" t="str">
        <f t="shared" si="93"/>
        <v/>
      </c>
      <c r="E5992" s="230" t="str">
        <f>IFERROR(IF(ForbDraft!L6007&lt;&gt;"",ABS(ForbDraft!L6007),""),"")</f>
        <v/>
      </c>
      <c r="F5992" s="230" t="str">
        <f>IFERROR(IF(ForbDraft!K6007&lt;&gt;"",ForbDraft!K6007,""),"")</f>
        <v/>
      </c>
    </row>
    <row r="5993" spans="2:6" x14ac:dyDescent="0.2">
      <c r="B5993" s="229" t="str">
        <f>IFERROR(IF(ForbDraft!A6008&lt;&gt;"",ROW(ForbDraft!A6008),""),"")</f>
        <v/>
      </c>
      <c r="C5993" s="230" t="str">
        <f>IFERROR(IF(ForbDraft!A6008&lt;&gt;"",ForbDraft!A6008,""),"")</f>
        <v/>
      </c>
      <c r="D5993" s="230" t="str">
        <f t="shared" si="93"/>
        <v/>
      </c>
      <c r="E5993" s="230" t="str">
        <f>IFERROR(IF(ForbDraft!L6008&lt;&gt;"",ABS(ForbDraft!L6008),""),"")</f>
        <v/>
      </c>
      <c r="F5993" s="230" t="str">
        <f>IFERROR(IF(ForbDraft!K6008&lt;&gt;"",ForbDraft!K6008,""),"")</f>
        <v/>
      </c>
    </row>
    <row r="5994" spans="2:6" x14ac:dyDescent="0.2">
      <c r="B5994" s="229" t="str">
        <f>IFERROR(IF(ForbDraft!A6009&lt;&gt;"",ROW(ForbDraft!A6009),""),"")</f>
        <v/>
      </c>
      <c r="C5994" s="230" t="str">
        <f>IFERROR(IF(ForbDraft!A6009&lt;&gt;"",ForbDraft!A6009,""),"")</f>
        <v/>
      </c>
      <c r="D5994" s="230" t="str">
        <f t="shared" si="93"/>
        <v/>
      </c>
      <c r="E5994" s="230" t="str">
        <f>IFERROR(IF(ForbDraft!L6009&lt;&gt;"",ABS(ForbDraft!L6009),""),"")</f>
        <v/>
      </c>
      <c r="F5994" s="230" t="str">
        <f>IFERROR(IF(ForbDraft!K6009&lt;&gt;"",ForbDraft!K6009,""),"")</f>
        <v/>
      </c>
    </row>
    <row r="5995" spans="2:6" x14ac:dyDescent="0.2">
      <c r="B5995" s="229" t="str">
        <f>IFERROR(IF(ForbDraft!A6010&lt;&gt;"",ROW(ForbDraft!A6010),""),"")</f>
        <v/>
      </c>
      <c r="C5995" s="230" t="str">
        <f>IFERROR(IF(ForbDraft!A6010&lt;&gt;"",ForbDraft!A6010,""),"")</f>
        <v/>
      </c>
      <c r="D5995" s="230" t="str">
        <f t="shared" si="93"/>
        <v/>
      </c>
      <c r="E5995" s="230" t="str">
        <f>IFERROR(IF(ForbDraft!L6010&lt;&gt;"",ABS(ForbDraft!L6010),""),"")</f>
        <v/>
      </c>
      <c r="F5995" s="230" t="str">
        <f>IFERROR(IF(ForbDraft!K6010&lt;&gt;"",ForbDraft!K6010,""),"")</f>
        <v/>
      </c>
    </row>
    <row r="5996" spans="2:6" x14ac:dyDescent="0.2">
      <c r="B5996" s="229" t="str">
        <f>IFERROR(IF(ForbDraft!A6011&lt;&gt;"",ROW(ForbDraft!A6011),""),"")</f>
        <v/>
      </c>
      <c r="C5996" s="230" t="str">
        <f>IFERROR(IF(ForbDraft!A6011&lt;&gt;"",ForbDraft!A6011,""),"")</f>
        <v/>
      </c>
      <c r="D5996" s="230" t="str">
        <f t="shared" si="93"/>
        <v/>
      </c>
      <c r="E5996" s="230" t="str">
        <f>IFERROR(IF(ForbDraft!L6011&lt;&gt;"",ABS(ForbDraft!L6011),""),"")</f>
        <v/>
      </c>
      <c r="F5996" s="230" t="str">
        <f>IFERROR(IF(ForbDraft!K6011&lt;&gt;"",ForbDraft!K6011,""),"")</f>
        <v/>
      </c>
    </row>
    <row r="5997" spans="2:6" x14ac:dyDescent="0.2">
      <c r="B5997" s="229" t="str">
        <f>IFERROR(IF(ForbDraft!A6012&lt;&gt;"",ROW(ForbDraft!A6012),""),"")</f>
        <v/>
      </c>
      <c r="C5997" s="230" t="str">
        <f>IFERROR(IF(ForbDraft!A6012&lt;&gt;"",ForbDraft!A6012,""),"")</f>
        <v/>
      </c>
      <c r="D5997" s="230" t="str">
        <f t="shared" si="93"/>
        <v/>
      </c>
      <c r="E5997" s="230" t="str">
        <f>IFERROR(IF(ForbDraft!L6012&lt;&gt;"",ABS(ForbDraft!L6012),""),"")</f>
        <v/>
      </c>
      <c r="F5997" s="230" t="str">
        <f>IFERROR(IF(ForbDraft!K6012&lt;&gt;"",ForbDraft!K6012,""),"")</f>
        <v/>
      </c>
    </row>
    <row r="5998" spans="2:6" x14ac:dyDescent="0.2">
      <c r="B5998" s="229" t="str">
        <f>IFERROR(IF(ForbDraft!A6013&lt;&gt;"",ROW(ForbDraft!A6013),""),"")</f>
        <v/>
      </c>
      <c r="C5998" s="230" t="str">
        <f>IFERROR(IF(ForbDraft!A6013&lt;&gt;"",ForbDraft!A6013,""),"")</f>
        <v/>
      </c>
      <c r="D5998" s="230" t="str">
        <f t="shared" si="93"/>
        <v/>
      </c>
      <c r="E5998" s="230" t="str">
        <f>IFERROR(IF(ForbDraft!L6013&lt;&gt;"",ABS(ForbDraft!L6013),""),"")</f>
        <v/>
      </c>
      <c r="F5998" s="230" t="str">
        <f>IFERROR(IF(ForbDraft!K6013&lt;&gt;"",ForbDraft!K6013,""),"")</f>
        <v/>
      </c>
    </row>
    <row r="5999" spans="2:6" x14ac:dyDescent="0.2">
      <c r="B5999" s="229" t="str">
        <f>IFERROR(IF(ForbDraft!A6014&lt;&gt;"",ROW(ForbDraft!A6014),""),"")</f>
        <v/>
      </c>
      <c r="C5999" s="230" t="str">
        <f>IFERROR(IF(ForbDraft!A6014&lt;&gt;"",ForbDraft!A6014,""),"")</f>
        <v/>
      </c>
      <c r="D5999" s="230" t="str">
        <f t="shared" si="93"/>
        <v/>
      </c>
      <c r="E5999" s="230" t="str">
        <f>IFERROR(IF(ForbDraft!L6014&lt;&gt;"",ABS(ForbDraft!L6014),""),"")</f>
        <v/>
      </c>
      <c r="F5999" s="230" t="str">
        <f>IFERROR(IF(ForbDraft!K6014&lt;&gt;"",ForbDraft!K6014,""),"")</f>
        <v/>
      </c>
    </row>
    <row r="6000" spans="2:6" x14ac:dyDescent="0.2">
      <c r="B6000" s="229" t="str">
        <f>IFERROR(IF(ForbDraft!A6015&lt;&gt;"",ROW(ForbDraft!A6015),""),"")</f>
        <v/>
      </c>
      <c r="C6000" s="230" t="str">
        <f>IFERROR(IF(ForbDraft!A6015&lt;&gt;"",ForbDraft!A6015,""),"")</f>
        <v/>
      </c>
      <c r="D6000" s="230" t="str">
        <f t="shared" si="93"/>
        <v/>
      </c>
      <c r="E6000" s="230" t="str">
        <f>IFERROR(IF(ForbDraft!L6015&lt;&gt;"",ABS(ForbDraft!L6015),""),"")</f>
        <v/>
      </c>
      <c r="F6000" s="230" t="str">
        <f>IFERROR(IF(ForbDraft!K6015&lt;&gt;"",ForbDraft!K6015,""),"")</f>
        <v/>
      </c>
    </row>
    <row r="6001" spans="2:6" x14ac:dyDescent="0.2">
      <c r="B6001" s="229" t="str">
        <f>IFERROR(IF(ForbDraft!A6016&lt;&gt;"",ROW(ForbDraft!A6016),""),"")</f>
        <v/>
      </c>
      <c r="C6001" s="230" t="str">
        <f>IFERROR(IF(ForbDraft!A6016&lt;&gt;"",ForbDraft!A6016,""),"")</f>
        <v/>
      </c>
      <c r="D6001" s="230" t="str">
        <f t="shared" si="93"/>
        <v/>
      </c>
      <c r="E6001" s="230" t="str">
        <f>IFERROR(IF(ForbDraft!L6016&lt;&gt;"",ABS(ForbDraft!L6016),""),"")</f>
        <v/>
      </c>
      <c r="F6001" s="230" t="str">
        <f>IFERROR(IF(ForbDraft!K6016&lt;&gt;"",ForbDraft!K6016,""),"")</f>
        <v/>
      </c>
    </row>
    <row r="6002" spans="2:6" x14ac:dyDescent="0.2">
      <c r="B6002" s="229" t="str">
        <f>IFERROR(IF(ForbDraft!A6017&lt;&gt;"",ROW(ForbDraft!A6017),""),"")</f>
        <v/>
      </c>
      <c r="C6002" s="230" t="str">
        <f>IFERROR(IF(ForbDraft!A6017&lt;&gt;"",ForbDraft!A6017,""),"")</f>
        <v/>
      </c>
      <c r="D6002" s="230" t="str">
        <f t="shared" si="93"/>
        <v/>
      </c>
      <c r="E6002" s="230" t="str">
        <f>IFERROR(IF(ForbDraft!L6017&lt;&gt;"",ABS(ForbDraft!L6017),""),"")</f>
        <v/>
      </c>
      <c r="F6002" s="230" t="str">
        <f>IFERROR(IF(ForbDraft!K6017&lt;&gt;"",ForbDraft!K6017,""),"")</f>
        <v/>
      </c>
    </row>
    <row r="6003" spans="2:6" x14ac:dyDescent="0.2">
      <c r="B6003" s="229" t="str">
        <f>IFERROR(IF(ForbDraft!A6018&lt;&gt;"",ROW(ForbDraft!A6018),""),"")</f>
        <v/>
      </c>
      <c r="C6003" s="230" t="str">
        <f>IFERROR(IF(ForbDraft!A6018&lt;&gt;"",ForbDraft!A6018,""),"")</f>
        <v/>
      </c>
      <c r="D6003" s="230" t="str">
        <f t="shared" si="93"/>
        <v/>
      </c>
      <c r="E6003" s="230" t="str">
        <f>IFERROR(IF(ForbDraft!L6018&lt;&gt;"",ABS(ForbDraft!L6018),""),"")</f>
        <v/>
      </c>
      <c r="F6003" s="230" t="str">
        <f>IFERROR(IF(ForbDraft!K6018&lt;&gt;"",ForbDraft!K6018,""),"")</f>
        <v/>
      </c>
    </row>
    <row r="6004" spans="2:6" x14ac:dyDescent="0.2">
      <c r="B6004" s="229" t="str">
        <f>IFERROR(IF(ForbDraft!A6019&lt;&gt;"",ROW(ForbDraft!A6019),""),"")</f>
        <v/>
      </c>
      <c r="C6004" s="230" t="str">
        <f>IFERROR(IF(ForbDraft!A6019&lt;&gt;"",ForbDraft!A6019,""),"")</f>
        <v/>
      </c>
      <c r="D6004" s="230" t="str">
        <f t="shared" si="93"/>
        <v/>
      </c>
      <c r="E6004" s="230" t="str">
        <f>IFERROR(IF(ForbDraft!L6019&lt;&gt;"",ABS(ForbDraft!L6019),""),"")</f>
        <v/>
      </c>
      <c r="F6004" s="230" t="str">
        <f>IFERROR(IF(ForbDraft!K6019&lt;&gt;"",ForbDraft!K6019,""),"")</f>
        <v/>
      </c>
    </row>
    <row r="6005" spans="2:6" x14ac:dyDescent="0.2">
      <c r="B6005" s="229" t="str">
        <f>IFERROR(IF(ForbDraft!A6020&lt;&gt;"",ROW(ForbDraft!A6020),""),"")</f>
        <v/>
      </c>
      <c r="C6005" s="230" t="str">
        <f>IFERROR(IF(ForbDraft!A6020&lt;&gt;"",ForbDraft!A6020,""),"")</f>
        <v/>
      </c>
      <c r="D6005" s="230" t="str">
        <f t="shared" si="93"/>
        <v/>
      </c>
      <c r="E6005" s="230" t="str">
        <f>IFERROR(IF(ForbDraft!L6020&lt;&gt;"",ABS(ForbDraft!L6020),""),"")</f>
        <v/>
      </c>
      <c r="F6005" s="230" t="str">
        <f>IFERROR(IF(ForbDraft!K6020&lt;&gt;"",ForbDraft!K6020,""),"")</f>
        <v/>
      </c>
    </row>
    <row r="6006" spans="2:6" x14ac:dyDescent="0.2">
      <c r="B6006" s="229" t="str">
        <f>IFERROR(IF(ForbDraft!A6021&lt;&gt;"",ROW(ForbDraft!A6021),""),"")</f>
        <v/>
      </c>
      <c r="C6006" s="230" t="str">
        <f>IFERROR(IF(ForbDraft!A6021&lt;&gt;"",ForbDraft!A6021,""),"")</f>
        <v/>
      </c>
      <c r="D6006" s="230" t="str">
        <f t="shared" si="93"/>
        <v/>
      </c>
      <c r="E6006" s="230" t="str">
        <f>IFERROR(IF(ForbDraft!L6021&lt;&gt;"",ABS(ForbDraft!L6021),""),"")</f>
        <v/>
      </c>
      <c r="F6006" s="230" t="str">
        <f>IFERROR(IF(ForbDraft!K6021&lt;&gt;"",ForbDraft!K6021,""),"")</f>
        <v/>
      </c>
    </row>
    <row r="6007" spans="2:6" x14ac:dyDescent="0.2">
      <c r="B6007" s="229" t="str">
        <f>IFERROR(IF(ForbDraft!A6022&lt;&gt;"",ROW(ForbDraft!A6022),""),"")</f>
        <v/>
      </c>
      <c r="C6007" s="230" t="str">
        <f>IFERROR(IF(ForbDraft!A6022&lt;&gt;"",ForbDraft!A6022,""),"")</f>
        <v/>
      </c>
      <c r="D6007" s="230" t="str">
        <f t="shared" si="93"/>
        <v/>
      </c>
      <c r="E6007" s="230" t="str">
        <f>IFERROR(IF(ForbDraft!L6022&lt;&gt;"",ABS(ForbDraft!L6022),""),"")</f>
        <v/>
      </c>
      <c r="F6007" s="230" t="str">
        <f>IFERROR(IF(ForbDraft!K6022&lt;&gt;"",ForbDraft!K6022,""),"")</f>
        <v/>
      </c>
    </row>
    <row r="6008" spans="2:6" x14ac:dyDescent="0.2">
      <c r="B6008" s="229" t="str">
        <f>IFERROR(IF(ForbDraft!A6023&lt;&gt;"",ROW(ForbDraft!A6023),""),"")</f>
        <v/>
      </c>
      <c r="C6008" s="230" t="str">
        <f>IFERROR(IF(ForbDraft!A6023&lt;&gt;"",ForbDraft!A6023,""),"")</f>
        <v/>
      </c>
      <c r="D6008" s="230" t="str">
        <f t="shared" si="93"/>
        <v/>
      </c>
      <c r="E6008" s="230" t="str">
        <f>IFERROR(IF(ForbDraft!L6023&lt;&gt;"",ABS(ForbDraft!L6023),""),"")</f>
        <v/>
      </c>
      <c r="F6008" s="230" t="str">
        <f>IFERROR(IF(ForbDraft!K6023&lt;&gt;"",ForbDraft!K6023,""),"")</f>
        <v/>
      </c>
    </row>
    <row r="6009" spans="2:6" x14ac:dyDescent="0.2">
      <c r="B6009" s="229" t="str">
        <f>IFERROR(IF(ForbDraft!A6024&lt;&gt;"",ROW(ForbDraft!A6024),""),"")</f>
        <v/>
      </c>
      <c r="C6009" s="230" t="str">
        <f>IFERROR(IF(ForbDraft!A6024&lt;&gt;"",ForbDraft!A6024,""),"")</f>
        <v/>
      </c>
      <c r="D6009" s="230" t="str">
        <f t="shared" si="93"/>
        <v/>
      </c>
      <c r="E6009" s="230" t="str">
        <f>IFERROR(IF(ForbDraft!L6024&lt;&gt;"",ABS(ForbDraft!L6024),""),"")</f>
        <v/>
      </c>
      <c r="F6009" s="230" t="str">
        <f>IFERROR(IF(ForbDraft!K6024&lt;&gt;"",ForbDraft!K6024,""),"")</f>
        <v/>
      </c>
    </row>
    <row r="6010" spans="2:6" x14ac:dyDescent="0.2">
      <c r="B6010" s="229" t="str">
        <f>IFERROR(IF(ForbDraft!A6025&lt;&gt;"",ROW(ForbDraft!A6025),""),"")</f>
        <v/>
      </c>
      <c r="C6010" s="230" t="str">
        <f>IFERROR(IF(ForbDraft!A6025&lt;&gt;"",ForbDraft!A6025,""),"")</f>
        <v/>
      </c>
      <c r="D6010" s="230" t="str">
        <f t="shared" si="93"/>
        <v/>
      </c>
      <c r="E6010" s="230" t="str">
        <f>IFERROR(IF(ForbDraft!L6025&lt;&gt;"",ABS(ForbDraft!L6025),""),"")</f>
        <v/>
      </c>
      <c r="F6010" s="230" t="str">
        <f>IFERROR(IF(ForbDraft!K6025&lt;&gt;"",ForbDraft!K6025,""),"")</f>
        <v/>
      </c>
    </row>
    <row r="6011" spans="2:6" x14ac:dyDescent="0.2">
      <c r="B6011" s="229" t="str">
        <f>IFERROR(IF(ForbDraft!A6026&lt;&gt;"",ROW(ForbDraft!A6026),""),"")</f>
        <v/>
      </c>
      <c r="C6011" s="230" t="str">
        <f>IFERROR(IF(ForbDraft!A6026&lt;&gt;"",ForbDraft!A6026,""),"")</f>
        <v/>
      </c>
      <c r="D6011" s="230" t="str">
        <f t="shared" si="93"/>
        <v/>
      </c>
      <c r="E6011" s="230" t="str">
        <f>IFERROR(IF(ForbDraft!L6026&lt;&gt;"",ABS(ForbDraft!L6026),""),"")</f>
        <v/>
      </c>
      <c r="F6011" s="230" t="str">
        <f>IFERROR(IF(ForbDraft!K6026&lt;&gt;"",ForbDraft!K6026,""),"")</f>
        <v/>
      </c>
    </row>
    <row r="6012" spans="2:6" x14ac:dyDescent="0.2">
      <c r="B6012" s="229" t="str">
        <f>IFERROR(IF(ForbDraft!A6027&lt;&gt;"",ROW(ForbDraft!A6027),""),"")</f>
        <v/>
      </c>
      <c r="C6012" s="230" t="str">
        <f>IFERROR(IF(ForbDraft!A6027&lt;&gt;"",ForbDraft!A6027,""),"")</f>
        <v/>
      </c>
      <c r="D6012" s="230" t="str">
        <f t="shared" si="93"/>
        <v/>
      </c>
      <c r="E6012" s="230" t="str">
        <f>IFERROR(IF(ForbDraft!L6027&lt;&gt;"",ABS(ForbDraft!L6027),""),"")</f>
        <v/>
      </c>
      <c r="F6012" s="230" t="str">
        <f>IFERROR(IF(ForbDraft!K6027&lt;&gt;"",ForbDraft!K6027,""),"")</f>
        <v/>
      </c>
    </row>
    <row r="6013" spans="2:6" x14ac:dyDescent="0.2">
      <c r="B6013" s="229" t="str">
        <f>IFERROR(IF(ForbDraft!A6028&lt;&gt;"",ROW(ForbDraft!A6028),""),"")</f>
        <v/>
      </c>
      <c r="C6013" s="230" t="str">
        <f>IFERROR(IF(ForbDraft!A6028&lt;&gt;"",ForbDraft!A6028,""),"")</f>
        <v/>
      </c>
      <c r="D6013" s="230" t="str">
        <f t="shared" si="93"/>
        <v/>
      </c>
      <c r="E6013" s="230" t="str">
        <f>IFERROR(IF(ForbDraft!L6028&lt;&gt;"",ABS(ForbDraft!L6028),""),"")</f>
        <v/>
      </c>
      <c r="F6013" s="230" t="str">
        <f>IFERROR(IF(ForbDraft!K6028&lt;&gt;"",ForbDraft!K6028,""),"")</f>
        <v/>
      </c>
    </row>
    <row r="6014" spans="2:6" x14ac:dyDescent="0.2">
      <c r="B6014" s="229" t="str">
        <f>IFERROR(IF(ForbDraft!A6029&lt;&gt;"",ROW(ForbDraft!A6029),""),"")</f>
        <v/>
      </c>
      <c r="C6014" s="230" t="str">
        <f>IFERROR(IF(ForbDraft!A6029&lt;&gt;"",ForbDraft!A6029,""),"")</f>
        <v/>
      </c>
      <c r="D6014" s="230" t="str">
        <f t="shared" si="93"/>
        <v/>
      </c>
      <c r="E6014" s="230" t="str">
        <f>IFERROR(IF(ForbDraft!L6029&lt;&gt;"",ABS(ForbDraft!L6029),""),"")</f>
        <v/>
      </c>
      <c r="F6014" s="230" t="str">
        <f>IFERROR(IF(ForbDraft!K6029&lt;&gt;"",ForbDraft!K6029,""),"")</f>
        <v/>
      </c>
    </row>
    <row r="6015" spans="2:6" x14ac:dyDescent="0.2">
      <c r="B6015" s="229" t="str">
        <f>IFERROR(IF(ForbDraft!A6030&lt;&gt;"",ROW(ForbDraft!A6030),""),"")</f>
        <v/>
      </c>
      <c r="C6015" s="230" t="str">
        <f>IFERROR(IF(ForbDraft!A6030&lt;&gt;"",ForbDraft!A6030,""),"")</f>
        <v/>
      </c>
      <c r="D6015" s="230" t="str">
        <f t="shared" si="93"/>
        <v/>
      </c>
      <c r="E6015" s="230" t="str">
        <f>IFERROR(IF(ForbDraft!L6030&lt;&gt;"",ABS(ForbDraft!L6030),""),"")</f>
        <v/>
      </c>
      <c r="F6015" s="230" t="str">
        <f>IFERROR(IF(ForbDraft!K6030&lt;&gt;"",ForbDraft!K6030,""),"")</f>
        <v/>
      </c>
    </row>
    <row r="6016" spans="2:6" x14ac:dyDescent="0.2">
      <c r="B6016" s="229" t="str">
        <f>IFERROR(IF(ForbDraft!A6031&lt;&gt;"",ROW(ForbDraft!A6031),""),"")</f>
        <v/>
      </c>
      <c r="C6016" s="230" t="str">
        <f>IFERROR(IF(ForbDraft!A6031&lt;&gt;"",ForbDraft!A6031,""),"")</f>
        <v/>
      </c>
      <c r="D6016" s="230" t="str">
        <f t="shared" si="93"/>
        <v/>
      </c>
      <c r="E6016" s="230" t="str">
        <f>IFERROR(IF(ForbDraft!L6031&lt;&gt;"",ABS(ForbDraft!L6031),""),"")</f>
        <v/>
      </c>
      <c r="F6016" s="230" t="str">
        <f>IFERROR(IF(ForbDraft!K6031&lt;&gt;"",ForbDraft!K6031,""),"")</f>
        <v/>
      </c>
    </row>
    <row r="6017" spans="2:6" x14ac:dyDescent="0.2">
      <c r="B6017" s="229" t="str">
        <f>IFERROR(IF(ForbDraft!A6032&lt;&gt;"",ROW(ForbDraft!A6032),""),"")</f>
        <v/>
      </c>
      <c r="C6017" s="230" t="str">
        <f>IFERROR(IF(ForbDraft!A6032&lt;&gt;"",ForbDraft!A6032,""),"")</f>
        <v/>
      </c>
      <c r="D6017" s="230" t="str">
        <f t="shared" si="93"/>
        <v/>
      </c>
      <c r="E6017" s="230" t="str">
        <f>IFERROR(IF(ForbDraft!L6032&lt;&gt;"",ABS(ForbDraft!L6032),""),"")</f>
        <v/>
      </c>
      <c r="F6017" s="230" t="str">
        <f>IFERROR(IF(ForbDraft!K6032&lt;&gt;"",ForbDraft!K6032,""),"")</f>
        <v/>
      </c>
    </row>
    <row r="6018" spans="2:6" x14ac:dyDescent="0.2">
      <c r="B6018" s="229" t="str">
        <f>IFERROR(IF(ForbDraft!A6033&lt;&gt;"",ROW(ForbDraft!A6033),""),"")</f>
        <v/>
      </c>
      <c r="C6018" s="230" t="str">
        <f>IFERROR(IF(ForbDraft!A6033&lt;&gt;"",ForbDraft!A6033,""),"")</f>
        <v/>
      </c>
      <c r="D6018" s="230" t="str">
        <f t="shared" si="93"/>
        <v/>
      </c>
      <c r="E6018" s="230" t="str">
        <f>IFERROR(IF(ForbDraft!L6033&lt;&gt;"",ABS(ForbDraft!L6033),""),"")</f>
        <v/>
      </c>
      <c r="F6018" s="230" t="str">
        <f>IFERROR(IF(ForbDraft!K6033&lt;&gt;"",ForbDraft!K6033,""),"")</f>
        <v/>
      </c>
    </row>
    <row r="6019" spans="2:6" x14ac:dyDescent="0.2">
      <c r="B6019" s="229" t="str">
        <f>IFERROR(IF(ForbDraft!A6034&lt;&gt;"",ROW(ForbDraft!A6034),""),"")</f>
        <v/>
      </c>
      <c r="C6019" s="230" t="str">
        <f>IFERROR(IF(ForbDraft!A6034&lt;&gt;"",ForbDraft!A6034,""),"")</f>
        <v/>
      </c>
      <c r="D6019" s="230" t="str">
        <f t="shared" ref="D6019:D6082" si="94">IF(F6019="pH לבדיקת גבול","pH",F6019)</f>
        <v/>
      </c>
      <c r="E6019" s="230" t="str">
        <f>IFERROR(IF(ForbDraft!L6034&lt;&gt;"",ABS(ForbDraft!L6034),""),"")</f>
        <v/>
      </c>
      <c r="F6019" s="230" t="str">
        <f>IFERROR(IF(ForbDraft!K6034&lt;&gt;"",ForbDraft!K6034,""),"")</f>
        <v/>
      </c>
    </row>
    <row r="6020" spans="2:6" x14ac:dyDescent="0.2">
      <c r="B6020" s="229" t="str">
        <f>IFERROR(IF(ForbDraft!A6035&lt;&gt;"",ROW(ForbDraft!A6035),""),"")</f>
        <v/>
      </c>
      <c r="C6020" s="230" t="str">
        <f>IFERROR(IF(ForbDraft!A6035&lt;&gt;"",ForbDraft!A6035,""),"")</f>
        <v/>
      </c>
      <c r="D6020" s="230" t="str">
        <f t="shared" si="94"/>
        <v/>
      </c>
      <c r="E6020" s="230" t="str">
        <f>IFERROR(IF(ForbDraft!L6035&lt;&gt;"",ABS(ForbDraft!L6035),""),"")</f>
        <v/>
      </c>
      <c r="F6020" s="230" t="str">
        <f>IFERROR(IF(ForbDraft!K6035&lt;&gt;"",ForbDraft!K6035,""),"")</f>
        <v/>
      </c>
    </row>
    <row r="6021" spans="2:6" x14ac:dyDescent="0.2">
      <c r="B6021" s="229" t="str">
        <f>IFERROR(IF(ForbDraft!A6036&lt;&gt;"",ROW(ForbDraft!A6036),""),"")</f>
        <v/>
      </c>
      <c r="C6021" s="230" t="str">
        <f>IFERROR(IF(ForbDraft!A6036&lt;&gt;"",ForbDraft!A6036,""),"")</f>
        <v/>
      </c>
      <c r="D6021" s="230" t="str">
        <f t="shared" si="94"/>
        <v/>
      </c>
      <c r="E6021" s="230" t="str">
        <f>IFERROR(IF(ForbDraft!L6036&lt;&gt;"",ABS(ForbDraft!L6036),""),"")</f>
        <v/>
      </c>
      <c r="F6021" s="230" t="str">
        <f>IFERROR(IF(ForbDraft!K6036&lt;&gt;"",ForbDraft!K6036,""),"")</f>
        <v/>
      </c>
    </row>
    <row r="6022" spans="2:6" x14ac:dyDescent="0.2">
      <c r="B6022" s="229" t="str">
        <f>IFERROR(IF(ForbDraft!A6037&lt;&gt;"",ROW(ForbDraft!A6037),""),"")</f>
        <v/>
      </c>
      <c r="C6022" s="230" t="str">
        <f>IFERROR(IF(ForbDraft!A6037&lt;&gt;"",ForbDraft!A6037,""),"")</f>
        <v/>
      </c>
      <c r="D6022" s="230" t="str">
        <f t="shared" si="94"/>
        <v/>
      </c>
      <c r="E6022" s="230" t="str">
        <f>IFERROR(IF(ForbDraft!L6037&lt;&gt;"",ABS(ForbDraft!L6037),""),"")</f>
        <v/>
      </c>
      <c r="F6022" s="230" t="str">
        <f>IFERROR(IF(ForbDraft!K6037&lt;&gt;"",ForbDraft!K6037,""),"")</f>
        <v/>
      </c>
    </row>
    <row r="6023" spans="2:6" x14ac:dyDescent="0.2">
      <c r="B6023" s="229" t="str">
        <f>IFERROR(IF(ForbDraft!A6038&lt;&gt;"",ROW(ForbDraft!A6038),""),"")</f>
        <v/>
      </c>
      <c r="C6023" s="230" t="str">
        <f>IFERROR(IF(ForbDraft!A6038&lt;&gt;"",ForbDraft!A6038,""),"")</f>
        <v/>
      </c>
      <c r="D6023" s="230" t="str">
        <f t="shared" si="94"/>
        <v/>
      </c>
      <c r="E6023" s="230" t="str">
        <f>IFERROR(IF(ForbDraft!L6038&lt;&gt;"",ABS(ForbDraft!L6038),""),"")</f>
        <v/>
      </c>
      <c r="F6023" s="230" t="str">
        <f>IFERROR(IF(ForbDraft!K6038&lt;&gt;"",ForbDraft!K6038,""),"")</f>
        <v/>
      </c>
    </row>
    <row r="6024" spans="2:6" x14ac:dyDescent="0.2">
      <c r="B6024" s="229" t="str">
        <f>IFERROR(IF(ForbDraft!A6039&lt;&gt;"",ROW(ForbDraft!A6039),""),"")</f>
        <v/>
      </c>
      <c r="C6024" s="230" t="str">
        <f>IFERROR(IF(ForbDraft!A6039&lt;&gt;"",ForbDraft!A6039,""),"")</f>
        <v/>
      </c>
      <c r="D6024" s="230" t="str">
        <f t="shared" si="94"/>
        <v/>
      </c>
      <c r="E6024" s="230" t="str">
        <f>IFERROR(IF(ForbDraft!L6039&lt;&gt;"",ABS(ForbDraft!L6039),""),"")</f>
        <v/>
      </c>
      <c r="F6024" s="230" t="str">
        <f>IFERROR(IF(ForbDraft!K6039&lt;&gt;"",ForbDraft!K6039,""),"")</f>
        <v/>
      </c>
    </row>
    <row r="6025" spans="2:6" x14ac:dyDescent="0.2">
      <c r="B6025" s="229" t="str">
        <f>IFERROR(IF(ForbDraft!A6040&lt;&gt;"",ROW(ForbDraft!A6040),""),"")</f>
        <v/>
      </c>
      <c r="C6025" s="230" t="str">
        <f>IFERROR(IF(ForbDraft!A6040&lt;&gt;"",ForbDraft!A6040,""),"")</f>
        <v/>
      </c>
      <c r="D6025" s="230" t="str">
        <f t="shared" si="94"/>
        <v/>
      </c>
      <c r="E6025" s="230" t="str">
        <f>IFERROR(IF(ForbDraft!L6040&lt;&gt;"",ABS(ForbDraft!L6040),""),"")</f>
        <v/>
      </c>
      <c r="F6025" s="230" t="str">
        <f>IFERROR(IF(ForbDraft!K6040&lt;&gt;"",ForbDraft!K6040,""),"")</f>
        <v/>
      </c>
    </row>
    <row r="6026" spans="2:6" x14ac:dyDescent="0.2">
      <c r="B6026" s="229" t="str">
        <f>IFERROR(IF(ForbDraft!A6041&lt;&gt;"",ROW(ForbDraft!A6041),""),"")</f>
        <v/>
      </c>
      <c r="C6026" s="230" t="str">
        <f>IFERROR(IF(ForbDraft!A6041&lt;&gt;"",ForbDraft!A6041,""),"")</f>
        <v/>
      </c>
      <c r="D6026" s="230" t="str">
        <f t="shared" si="94"/>
        <v/>
      </c>
      <c r="E6026" s="230" t="str">
        <f>IFERROR(IF(ForbDraft!L6041&lt;&gt;"",ABS(ForbDraft!L6041),""),"")</f>
        <v/>
      </c>
      <c r="F6026" s="230" t="str">
        <f>IFERROR(IF(ForbDraft!K6041&lt;&gt;"",ForbDraft!K6041,""),"")</f>
        <v/>
      </c>
    </row>
    <row r="6027" spans="2:6" x14ac:dyDescent="0.2">
      <c r="B6027" s="229" t="str">
        <f>IFERROR(IF(ForbDraft!A6042&lt;&gt;"",ROW(ForbDraft!A6042),""),"")</f>
        <v/>
      </c>
      <c r="C6027" s="230" t="str">
        <f>IFERROR(IF(ForbDraft!A6042&lt;&gt;"",ForbDraft!A6042,""),"")</f>
        <v/>
      </c>
      <c r="D6027" s="230" t="str">
        <f t="shared" si="94"/>
        <v/>
      </c>
      <c r="E6027" s="230" t="str">
        <f>IFERROR(IF(ForbDraft!L6042&lt;&gt;"",ABS(ForbDraft!L6042),""),"")</f>
        <v/>
      </c>
      <c r="F6027" s="230" t="str">
        <f>IFERROR(IF(ForbDraft!K6042&lt;&gt;"",ForbDraft!K6042,""),"")</f>
        <v/>
      </c>
    </row>
    <row r="6028" spans="2:6" x14ac:dyDescent="0.2">
      <c r="B6028" s="229" t="str">
        <f>IFERROR(IF(ForbDraft!A6043&lt;&gt;"",ROW(ForbDraft!A6043),""),"")</f>
        <v/>
      </c>
      <c r="C6028" s="230" t="str">
        <f>IFERROR(IF(ForbDraft!A6043&lt;&gt;"",ForbDraft!A6043,""),"")</f>
        <v/>
      </c>
      <c r="D6028" s="230" t="str">
        <f t="shared" si="94"/>
        <v/>
      </c>
      <c r="E6028" s="230" t="str">
        <f>IFERROR(IF(ForbDraft!L6043&lt;&gt;"",ABS(ForbDraft!L6043),""),"")</f>
        <v/>
      </c>
      <c r="F6028" s="230" t="str">
        <f>IFERROR(IF(ForbDraft!K6043&lt;&gt;"",ForbDraft!K6043,""),"")</f>
        <v/>
      </c>
    </row>
    <row r="6029" spans="2:6" x14ac:dyDescent="0.2">
      <c r="B6029" s="229" t="str">
        <f>IFERROR(IF(ForbDraft!A6044&lt;&gt;"",ROW(ForbDraft!A6044),""),"")</f>
        <v/>
      </c>
      <c r="C6029" s="230" t="str">
        <f>IFERROR(IF(ForbDraft!A6044&lt;&gt;"",ForbDraft!A6044,""),"")</f>
        <v/>
      </c>
      <c r="D6029" s="230" t="str">
        <f t="shared" si="94"/>
        <v/>
      </c>
      <c r="E6029" s="230" t="str">
        <f>IFERROR(IF(ForbDraft!L6044&lt;&gt;"",ABS(ForbDraft!L6044),""),"")</f>
        <v/>
      </c>
      <c r="F6029" s="230" t="str">
        <f>IFERROR(IF(ForbDraft!K6044&lt;&gt;"",ForbDraft!K6044,""),"")</f>
        <v/>
      </c>
    </row>
    <row r="6030" spans="2:6" x14ac:dyDescent="0.2">
      <c r="B6030" s="229" t="str">
        <f>IFERROR(IF(ForbDraft!A6045&lt;&gt;"",ROW(ForbDraft!A6045),""),"")</f>
        <v/>
      </c>
      <c r="C6030" s="230" t="str">
        <f>IFERROR(IF(ForbDraft!A6045&lt;&gt;"",ForbDraft!A6045,""),"")</f>
        <v/>
      </c>
      <c r="D6030" s="230" t="str">
        <f t="shared" si="94"/>
        <v/>
      </c>
      <c r="E6030" s="230" t="str">
        <f>IFERROR(IF(ForbDraft!L6045&lt;&gt;"",ABS(ForbDraft!L6045),""),"")</f>
        <v/>
      </c>
      <c r="F6030" s="230" t="str">
        <f>IFERROR(IF(ForbDraft!K6045&lt;&gt;"",ForbDraft!K6045,""),"")</f>
        <v/>
      </c>
    </row>
    <row r="6031" spans="2:6" x14ac:dyDescent="0.2">
      <c r="B6031" s="229" t="str">
        <f>IFERROR(IF(ForbDraft!A6046&lt;&gt;"",ROW(ForbDraft!A6046),""),"")</f>
        <v/>
      </c>
      <c r="C6031" s="230" t="str">
        <f>IFERROR(IF(ForbDraft!A6046&lt;&gt;"",ForbDraft!A6046,""),"")</f>
        <v/>
      </c>
      <c r="D6031" s="230" t="str">
        <f t="shared" si="94"/>
        <v/>
      </c>
      <c r="E6031" s="230" t="str">
        <f>IFERROR(IF(ForbDraft!L6046&lt;&gt;"",ABS(ForbDraft!L6046),""),"")</f>
        <v/>
      </c>
      <c r="F6031" s="230" t="str">
        <f>IFERROR(IF(ForbDraft!K6046&lt;&gt;"",ForbDraft!K6046,""),"")</f>
        <v/>
      </c>
    </row>
    <row r="6032" spans="2:6" x14ac:dyDescent="0.2">
      <c r="B6032" s="229" t="str">
        <f>IFERROR(IF(ForbDraft!A6047&lt;&gt;"",ROW(ForbDraft!A6047),""),"")</f>
        <v/>
      </c>
      <c r="C6032" s="230" t="str">
        <f>IFERROR(IF(ForbDraft!A6047&lt;&gt;"",ForbDraft!A6047,""),"")</f>
        <v/>
      </c>
      <c r="D6032" s="230" t="str">
        <f t="shared" si="94"/>
        <v/>
      </c>
      <c r="E6032" s="230" t="str">
        <f>IFERROR(IF(ForbDraft!L6047&lt;&gt;"",ABS(ForbDraft!L6047),""),"")</f>
        <v/>
      </c>
      <c r="F6032" s="230" t="str">
        <f>IFERROR(IF(ForbDraft!K6047&lt;&gt;"",ForbDraft!K6047,""),"")</f>
        <v/>
      </c>
    </row>
    <row r="6033" spans="2:6" x14ac:dyDescent="0.2">
      <c r="B6033" s="229" t="str">
        <f>IFERROR(IF(ForbDraft!A6048&lt;&gt;"",ROW(ForbDraft!A6048),""),"")</f>
        <v/>
      </c>
      <c r="C6033" s="230" t="str">
        <f>IFERROR(IF(ForbDraft!A6048&lt;&gt;"",ForbDraft!A6048,""),"")</f>
        <v/>
      </c>
      <c r="D6033" s="230" t="str">
        <f t="shared" si="94"/>
        <v/>
      </c>
      <c r="E6033" s="230" t="str">
        <f>IFERROR(IF(ForbDraft!L6048&lt;&gt;"",ABS(ForbDraft!L6048),""),"")</f>
        <v/>
      </c>
      <c r="F6033" s="230" t="str">
        <f>IFERROR(IF(ForbDraft!K6048&lt;&gt;"",ForbDraft!K6048,""),"")</f>
        <v/>
      </c>
    </row>
    <row r="6034" spans="2:6" x14ac:dyDescent="0.2">
      <c r="B6034" s="229" t="str">
        <f>IFERROR(IF(ForbDraft!A6049&lt;&gt;"",ROW(ForbDraft!A6049),""),"")</f>
        <v/>
      </c>
      <c r="C6034" s="230" t="str">
        <f>IFERROR(IF(ForbDraft!A6049&lt;&gt;"",ForbDraft!A6049,""),"")</f>
        <v/>
      </c>
      <c r="D6034" s="230" t="str">
        <f t="shared" si="94"/>
        <v/>
      </c>
      <c r="E6034" s="230" t="str">
        <f>IFERROR(IF(ForbDraft!L6049&lt;&gt;"",ABS(ForbDraft!L6049),""),"")</f>
        <v/>
      </c>
      <c r="F6034" s="230" t="str">
        <f>IFERROR(IF(ForbDraft!K6049&lt;&gt;"",ForbDraft!K6049,""),"")</f>
        <v/>
      </c>
    </row>
    <row r="6035" spans="2:6" x14ac:dyDescent="0.2">
      <c r="B6035" s="229" t="str">
        <f>IFERROR(IF(ForbDraft!A6050&lt;&gt;"",ROW(ForbDraft!A6050),""),"")</f>
        <v/>
      </c>
      <c r="C6035" s="230" t="str">
        <f>IFERROR(IF(ForbDraft!A6050&lt;&gt;"",ForbDraft!A6050,""),"")</f>
        <v/>
      </c>
      <c r="D6035" s="230" t="str">
        <f t="shared" si="94"/>
        <v/>
      </c>
      <c r="E6035" s="230" t="str">
        <f>IFERROR(IF(ForbDraft!L6050&lt;&gt;"",ABS(ForbDraft!L6050),""),"")</f>
        <v/>
      </c>
      <c r="F6035" s="230" t="str">
        <f>IFERROR(IF(ForbDraft!K6050&lt;&gt;"",ForbDraft!K6050,""),"")</f>
        <v/>
      </c>
    </row>
    <row r="6036" spans="2:6" x14ac:dyDescent="0.2">
      <c r="B6036" s="229" t="str">
        <f>IFERROR(IF(ForbDraft!A6051&lt;&gt;"",ROW(ForbDraft!A6051),""),"")</f>
        <v/>
      </c>
      <c r="C6036" s="230" t="str">
        <f>IFERROR(IF(ForbDraft!A6051&lt;&gt;"",ForbDraft!A6051,""),"")</f>
        <v/>
      </c>
      <c r="D6036" s="230" t="str">
        <f t="shared" si="94"/>
        <v/>
      </c>
      <c r="E6036" s="230" t="str">
        <f>IFERROR(IF(ForbDraft!L6051&lt;&gt;"",ABS(ForbDraft!L6051),""),"")</f>
        <v/>
      </c>
      <c r="F6036" s="230" t="str">
        <f>IFERROR(IF(ForbDraft!K6051&lt;&gt;"",ForbDraft!K6051,""),"")</f>
        <v/>
      </c>
    </row>
    <row r="6037" spans="2:6" x14ac:dyDescent="0.2">
      <c r="B6037" s="229" t="str">
        <f>IFERROR(IF(ForbDraft!A6052&lt;&gt;"",ROW(ForbDraft!A6052),""),"")</f>
        <v/>
      </c>
      <c r="C6037" s="230" t="str">
        <f>IFERROR(IF(ForbDraft!A6052&lt;&gt;"",ForbDraft!A6052,""),"")</f>
        <v/>
      </c>
      <c r="D6037" s="230" t="str">
        <f t="shared" si="94"/>
        <v/>
      </c>
      <c r="E6037" s="230" t="str">
        <f>IFERROR(IF(ForbDraft!L6052&lt;&gt;"",ABS(ForbDraft!L6052),""),"")</f>
        <v/>
      </c>
      <c r="F6037" s="230" t="str">
        <f>IFERROR(IF(ForbDraft!K6052&lt;&gt;"",ForbDraft!K6052,""),"")</f>
        <v/>
      </c>
    </row>
    <row r="6038" spans="2:6" x14ac:dyDescent="0.2">
      <c r="B6038" s="229" t="str">
        <f>IFERROR(IF(ForbDraft!A6053&lt;&gt;"",ROW(ForbDraft!A6053),""),"")</f>
        <v/>
      </c>
      <c r="C6038" s="230" t="str">
        <f>IFERROR(IF(ForbDraft!A6053&lt;&gt;"",ForbDraft!A6053,""),"")</f>
        <v/>
      </c>
      <c r="D6038" s="230" t="str">
        <f t="shared" si="94"/>
        <v/>
      </c>
      <c r="E6038" s="230" t="str">
        <f>IFERROR(IF(ForbDraft!L6053&lt;&gt;"",ABS(ForbDraft!L6053),""),"")</f>
        <v/>
      </c>
      <c r="F6038" s="230" t="str">
        <f>IFERROR(IF(ForbDraft!K6053&lt;&gt;"",ForbDraft!K6053,""),"")</f>
        <v/>
      </c>
    </row>
    <row r="6039" spans="2:6" x14ac:dyDescent="0.2">
      <c r="B6039" s="229" t="str">
        <f>IFERROR(IF(ForbDraft!A6054&lt;&gt;"",ROW(ForbDraft!A6054),""),"")</f>
        <v/>
      </c>
      <c r="C6039" s="230" t="str">
        <f>IFERROR(IF(ForbDraft!A6054&lt;&gt;"",ForbDraft!A6054,""),"")</f>
        <v/>
      </c>
      <c r="D6039" s="230" t="str">
        <f t="shared" si="94"/>
        <v/>
      </c>
      <c r="E6039" s="230" t="str">
        <f>IFERROR(IF(ForbDraft!L6054&lt;&gt;"",ABS(ForbDraft!L6054),""),"")</f>
        <v/>
      </c>
      <c r="F6039" s="230" t="str">
        <f>IFERROR(IF(ForbDraft!K6054&lt;&gt;"",ForbDraft!K6054,""),"")</f>
        <v/>
      </c>
    </row>
    <row r="6040" spans="2:6" x14ac:dyDescent="0.2">
      <c r="B6040" s="229" t="str">
        <f>IFERROR(IF(ForbDraft!A6055&lt;&gt;"",ROW(ForbDraft!A6055),""),"")</f>
        <v/>
      </c>
      <c r="C6040" s="230" t="str">
        <f>IFERROR(IF(ForbDraft!A6055&lt;&gt;"",ForbDraft!A6055,""),"")</f>
        <v/>
      </c>
      <c r="D6040" s="230" t="str">
        <f t="shared" si="94"/>
        <v/>
      </c>
      <c r="E6040" s="230" t="str">
        <f>IFERROR(IF(ForbDraft!L6055&lt;&gt;"",ABS(ForbDraft!L6055),""),"")</f>
        <v/>
      </c>
      <c r="F6040" s="230" t="str">
        <f>IFERROR(IF(ForbDraft!K6055&lt;&gt;"",ForbDraft!K6055,""),"")</f>
        <v/>
      </c>
    </row>
    <row r="6041" spans="2:6" x14ac:dyDescent="0.2">
      <c r="B6041" s="229" t="str">
        <f>IFERROR(IF(ForbDraft!A6056&lt;&gt;"",ROW(ForbDraft!A6056),""),"")</f>
        <v/>
      </c>
      <c r="C6041" s="230" t="str">
        <f>IFERROR(IF(ForbDraft!A6056&lt;&gt;"",ForbDraft!A6056,""),"")</f>
        <v/>
      </c>
      <c r="D6041" s="230" t="str">
        <f t="shared" si="94"/>
        <v/>
      </c>
      <c r="E6041" s="230" t="str">
        <f>IFERROR(IF(ForbDraft!L6056&lt;&gt;"",ABS(ForbDraft!L6056),""),"")</f>
        <v/>
      </c>
      <c r="F6041" s="230" t="str">
        <f>IFERROR(IF(ForbDraft!K6056&lt;&gt;"",ForbDraft!K6056,""),"")</f>
        <v/>
      </c>
    </row>
    <row r="6042" spans="2:6" x14ac:dyDescent="0.2">
      <c r="B6042" s="229" t="str">
        <f>IFERROR(IF(ForbDraft!A6057&lt;&gt;"",ROW(ForbDraft!A6057),""),"")</f>
        <v/>
      </c>
      <c r="C6042" s="230" t="str">
        <f>IFERROR(IF(ForbDraft!A6057&lt;&gt;"",ForbDraft!A6057,""),"")</f>
        <v/>
      </c>
      <c r="D6042" s="230" t="str">
        <f t="shared" si="94"/>
        <v/>
      </c>
      <c r="E6042" s="230" t="str">
        <f>IFERROR(IF(ForbDraft!L6057&lt;&gt;"",ABS(ForbDraft!L6057),""),"")</f>
        <v/>
      </c>
      <c r="F6042" s="230" t="str">
        <f>IFERROR(IF(ForbDraft!K6057&lt;&gt;"",ForbDraft!K6057,""),"")</f>
        <v/>
      </c>
    </row>
    <row r="6043" spans="2:6" x14ac:dyDescent="0.2">
      <c r="B6043" s="229" t="str">
        <f>IFERROR(IF(ForbDraft!A6058&lt;&gt;"",ROW(ForbDraft!A6058),""),"")</f>
        <v/>
      </c>
      <c r="C6043" s="230" t="str">
        <f>IFERROR(IF(ForbDraft!A6058&lt;&gt;"",ForbDraft!A6058,""),"")</f>
        <v/>
      </c>
      <c r="D6043" s="230" t="str">
        <f t="shared" si="94"/>
        <v/>
      </c>
      <c r="E6043" s="230" t="str">
        <f>IFERROR(IF(ForbDraft!L6058&lt;&gt;"",ABS(ForbDraft!L6058),""),"")</f>
        <v/>
      </c>
      <c r="F6043" s="230" t="str">
        <f>IFERROR(IF(ForbDraft!K6058&lt;&gt;"",ForbDraft!K6058,""),"")</f>
        <v/>
      </c>
    </row>
    <row r="6044" spans="2:6" x14ac:dyDescent="0.2">
      <c r="B6044" s="229" t="str">
        <f>IFERROR(IF(ForbDraft!A6059&lt;&gt;"",ROW(ForbDraft!A6059),""),"")</f>
        <v/>
      </c>
      <c r="C6044" s="230" t="str">
        <f>IFERROR(IF(ForbDraft!A6059&lt;&gt;"",ForbDraft!A6059,""),"")</f>
        <v/>
      </c>
      <c r="D6044" s="230" t="str">
        <f t="shared" si="94"/>
        <v/>
      </c>
      <c r="E6044" s="230" t="str">
        <f>IFERROR(IF(ForbDraft!L6059&lt;&gt;"",ABS(ForbDraft!L6059),""),"")</f>
        <v/>
      </c>
      <c r="F6044" s="230" t="str">
        <f>IFERROR(IF(ForbDraft!K6059&lt;&gt;"",ForbDraft!K6059,""),"")</f>
        <v/>
      </c>
    </row>
    <row r="6045" spans="2:6" x14ac:dyDescent="0.2">
      <c r="B6045" s="229" t="str">
        <f>IFERROR(IF(ForbDraft!A6060&lt;&gt;"",ROW(ForbDraft!A6060),""),"")</f>
        <v/>
      </c>
      <c r="C6045" s="230" t="str">
        <f>IFERROR(IF(ForbDraft!A6060&lt;&gt;"",ForbDraft!A6060,""),"")</f>
        <v/>
      </c>
      <c r="D6045" s="230" t="str">
        <f t="shared" si="94"/>
        <v/>
      </c>
      <c r="E6045" s="230" t="str">
        <f>IFERROR(IF(ForbDraft!L6060&lt;&gt;"",ABS(ForbDraft!L6060),""),"")</f>
        <v/>
      </c>
      <c r="F6045" s="230" t="str">
        <f>IFERROR(IF(ForbDraft!K6060&lt;&gt;"",ForbDraft!K6060,""),"")</f>
        <v/>
      </c>
    </row>
    <row r="6046" spans="2:6" x14ac:dyDescent="0.2">
      <c r="B6046" s="229" t="str">
        <f>IFERROR(IF(ForbDraft!A6061&lt;&gt;"",ROW(ForbDraft!A6061),""),"")</f>
        <v/>
      </c>
      <c r="C6046" s="230" t="str">
        <f>IFERROR(IF(ForbDraft!A6061&lt;&gt;"",ForbDraft!A6061,""),"")</f>
        <v/>
      </c>
      <c r="D6046" s="230" t="str">
        <f t="shared" si="94"/>
        <v/>
      </c>
      <c r="E6046" s="230" t="str">
        <f>IFERROR(IF(ForbDraft!L6061&lt;&gt;"",ABS(ForbDraft!L6061),""),"")</f>
        <v/>
      </c>
      <c r="F6046" s="230" t="str">
        <f>IFERROR(IF(ForbDraft!K6061&lt;&gt;"",ForbDraft!K6061,""),"")</f>
        <v/>
      </c>
    </row>
    <row r="6047" spans="2:6" x14ac:dyDescent="0.2">
      <c r="B6047" s="229" t="str">
        <f>IFERROR(IF(ForbDraft!A6062&lt;&gt;"",ROW(ForbDraft!A6062),""),"")</f>
        <v/>
      </c>
      <c r="C6047" s="230" t="str">
        <f>IFERROR(IF(ForbDraft!A6062&lt;&gt;"",ForbDraft!A6062,""),"")</f>
        <v/>
      </c>
      <c r="D6047" s="230" t="str">
        <f t="shared" si="94"/>
        <v/>
      </c>
      <c r="E6047" s="230" t="str">
        <f>IFERROR(IF(ForbDraft!L6062&lt;&gt;"",ABS(ForbDraft!L6062),""),"")</f>
        <v/>
      </c>
      <c r="F6047" s="230" t="str">
        <f>IFERROR(IF(ForbDraft!K6062&lt;&gt;"",ForbDraft!K6062,""),"")</f>
        <v/>
      </c>
    </row>
    <row r="6048" spans="2:6" x14ac:dyDescent="0.2">
      <c r="B6048" s="229" t="str">
        <f>IFERROR(IF(ForbDraft!A6063&lt;&gt;"",ROW(ForbDraft!A6063),""),"")</f>
        <v/>
      </c>
      <c r="C6048" s="230" t="str">
        <f>IFERROR(IF(ForbDraft!A6063&lt;&gt;"",ForbDraft!A6063,""),"")</f>
        <v/>
      </c>
      <c r="D6048" s="230" t="str">
        <f t="shared" si="94"/>
        <v/>
      </c>
      <c r="E6048" s="230" t="str">
        <f>IFERROR(IF(ForbDraft!L6063&lt;&gt;"",ABS(ForbDraft!L6063),""),"")</f>
        <v/>
      </c>
      <c r="F6048" s="230" t="str">
        <f>IFERROR(IF(ForbDraft!K6063&lt;&gt;"",ForbDraft!K6063,""),"")</f>
        <v/>
      </c>
    </row>
    <row r="6049" spans="2:6" x14ac:dyDescent="0.2">
      <c r="B6049" s="229" t="str">
        <f>IFERROR(IF(ForbDraft!A6064&lt;&gt;"",ROW(ForbDraft!A6064),""),"")</f>
        <v/>
      </c>
      <c r="C6049" s="230" t="str">
        <f>IFERROR(IF(ForbDraft!A6064&lt;&gt;"",ForbDraft!A6064,""),"")</f>
        <v/>
      </c>
      <c r="D6049" s="230" t="str">
        <f t="shared" si="94"/>
        <v/>
      </c>
      <c r="E6049" s="230" t="str">
        <f>IFERROR(IF(ForbDraft!L6064&lt;&gt;"",ABS(ForbDraft!L6064),""),"")</f>
        <v/>
      </c>
      <c r="F6049" s="230" t="str">
        <f>IFERROR(IF(ForbDraft!K6064&lt;&gt;"",ForbDraft!K6064,""),"")</f>
        <v/>
      </c>
    </row>
    <row r="6050" spans="2:6" x14ac:dyDescent="0.2">
      <c r="B6050" s="229" t="str">
        <f>IFERROR(IF(ForbDraft!A6065&lt;&gt;"",ROW(ForbDraft!A6065),""),"")</f>
        <v/>
      </c>
      <c r="C6050" s="230" t="str">
        <f>IFERROR(IF(ForbDraft!A6065&lt;&gt;"",ForbDraft!A6065,""),"")</f>
        <v/>
      </c>
      <c r="D6050" s="230" t="str">
        <f t="shared" si="94"/>
        <v/>
      </c>
      <c r="E6050" s="230" t="str">
        <f>IFERROR(IF(ForbDraft!L6065&lt;&gt;"",ABS(ForbDraft!L6065),""),"")</f>
        <v/>
      </c>
      <c r="F6050" s="230" t="str">
        <f>IFERROR(IF(ForbDraft!K6065&lt;&gt;"",ForbDraft!K6065,""),"")</f>
        <v/>
      </c>
    </row>
    <row r="6051" spans="2:6" x14ac:dyDescent="0.2">
      <c r="B6051" s="229" t="str">
        <f>IFERROR(IF(ForbDraft!A6066&lt;&gt;"",ROW(ForbDraft!A6066),""),"")</f>
        <v/>
      </c>
      <c r="C6051" s="230" t="str">
        <f>IFERROR(IF(ForbDraft!A6066&lt;&gt;"",ForbDraft!A6066,""),"")</f>
        <v/>
      </c>
      <c r="D6051" s="230" t="str">
        <f t="shared" si="94"/>
        <v/>
      </c>
      <c r="E6051" s="230" t="str">
        <f>IFERROR(IF(ForbDraft!L6066&lt;&gt;"",ABS(ForbDraft!L6066),""),"")</f>
        <v/>
      </c>
      <c r="F6051" s="230" t="str">
        <f>IFERROR(IF(ForbDraft!K6066&lt;&gt;"",ForbDraft!K6066,""),"")</f>
        <v/>
      </c>
    </row>
    <row r="6052" spans="2:6" x14ac:dyDescent="0.2">
      <c r="B6052" s="229" t="str">
        <f>IFERROR(IF(ForbDraft!A6067&lt;&gt;"",ROW(ForbDraft!A6067),""),"")</f>
        <v/>
      </c>
      <c r="C6052" s="230" t="str">
        <f>IFERROR(IF(ForbDraft!A6067&lt;&gt;"",ForbDraft!A6067,""),"")</f>
        <v/>
      </c>
      <c r="D6052" s="230" t="str">
        <f t="shared" si="94"/>
        <v/>
      </c>
      <c r="E6052" s="230" t="str">
        <f>IFERROR(IF(ForbDraft!L6067&lt;&gt;"",ABS(ForbDraft!L6067),""),"")</f>
        <v/>
      </c>
      <c r="F6052" s="230" t="str">
        <f>IFERROR(IF(ForbDraft!K6067&lt;&gt;"",ForbDraft!K6067,""),"")</f>
        <v/>
      </c>
    </row>
    <row r="6053" spans="2:6" x14ac:dyDescent="0.2">
      <c r="B6053" s="229" t="str">
        <f>IFERROR(IF(ForbDraft!A6068&lt;&gt;"",ROW(ForbDraft!A6068),""),"")</f>
        <v/>
      </c>
      <c r="C6053" s="230" t="str">
        <f>IFERROR(IF(ForbDraft!A6068&lt;&gt;"",ForbDraft!A6068,""),"")</f>
        <v/>
      </c>
      <c r="D6053" s="230" t="str">
        <f t="shared" si="94"/>
        <v/>
      </c>
      <c r="E6053" s="230" t="str">
        <f>IFERROR(IF(ForbDraft!L6068&lt;&gt;"",ABS(ForbDraft!L6068),""),"")</f>
        <v/>
      </c>
      <c r="F6053" s="230" t="str">
        <f>IFERROR(IF(ForbDraft!K6068&lt;&gt;"",ForbDraft!K6068,""),"")</f>
        <v/>
      </c>
    </row>
    <row r="6054" spans="2:6" x14ac:dyDescent="0.2">
      <c r="B6054" s="229" t="str">
        <f>IFERROR(IF(ForbDraft!A6069&lt;&gt;"",ROW(ForbDraft!A6069),""),"")</f>
        <v/>
      </c>
      <c r="C6054" s="230" t="str">
        <f>IFERROR(IF(ForbDraft!A6069&lt;&gt;"",ForbDraft!A6069,""),"")</f>
        <v/>
      </c>
      <c r="D6054" s="230" t="str">
        <f t="shared" si="94"/>
        <v/>
      </c>
      <c r="E6054" s="230" t="str">
        <f>IFERROR(IF(ForbDraft!L6069&lt;&gt;"",ABS(ForbDraft!L6069),""),"")</f>
        <v/>
      </c>
      <c r="F6054" s="230" t="str">
        <f>IFERROR(IF(ForbDraft!K6069&lt;&gt;"",ForbDraft!K6069,""),"")</f>
        <v/>
      </c>
    </row>
    <row r="6055" spans="2:6" x14ac:dyDescent="0.2">
      <c r="B6055" s="229" t="str">
        <f>IFERROR(IF(ForbDraft!A6070&lt;&gt;"",ROW(ForbDraft!A6070),""),"")</f>
        <v/>
      </c>
      <c r="C6055" s="230" t="str">
        <f>IFERROR(IF(ForbDraft!A6070&lt;&gt;"",ForbDraft!A6070,""),"")</f>
        <v/>
      </c>
      <c r="D6055" s="230" t="str">
        <f t="shared" si="94"/>
        <v/>
      </c>
      <c r="E6055" s="230" t="str">
        <f>IFERROR(IF(ForbDraft!L6070&lt;&gt;"",ABS(ForbDraft!L6070),""),"")</f>
        <v/>
      </c>
      <c r="F6055" s="230" t="str">
        <f>IFERROR(IF(ForbDraft!K6070&lt;&gt;"",ForbDraft!K6070,""),"")</f>
        <v/>
      </c>
    </row>
    <row r="6056" spans="2:6" x14ac:dyDescent="0.2">
      <c r="B6056" s="229" t="str">
        <f>IFERROR(IF(ForbDraft!A6071&lt;&gt;"",ROW(ForbDraft!A6071),""),"")</f>
        <v/>
      </c>
      <c r="C6056" s="230" t="str">
        <f>IFERROR(IF(ForbDraft!A6071&lt;&gt;"",ForbDraft!A6071,""),"")</f>
        <v/>
      </c>
      <c r="D6056" s="230" t="str">
        <f t="shared" si="94"/>
        <v/>
      </c>
      <c r="E6056" s="230" t="str">
        <f>IFERROR(IF(ForbDraft!L6071&lt;&gt;"",ABS(ForbDraft!L6071),""),"")</f>
        <v/>
      </c>
      <c r="F6056" s="230" t="str">
        <f>IFERROR(IF(ForbDraft!K6071&lt;&gt;"",ForbDraft!K6071,""),"")</f>
        <v/>
      </c>
    </row>
    <row r="6057" spans="2:6" x14ac:dyDescent="0.2">
      <c r="B6057" s="229" t="str">
        <f>IFERROR(IF(ForbDraft!A6072&lt;&gt;"",ROW(ForbDraft!A6072),""),"")</f>
        <v/>
      </c>
      <c r="C6057" s="230" t="str">
        <f>IFERROR(IF(ForbDraft!A6072&lt;&gt;"",ForbDraft!A6072,""),"")</f>
        <v/>
      </c>
      <c r="D6057" s="230" t="str">
        <f t="shared" si="94"/>
        <v/>
      </c>
      <c r="E6057" s="230" t="str">
        <f>IFERROR(IF(ForbDraft!L6072&lt;&gt;"",ABS(ForbDraft!L6072),""),"")</f>
        <v/>
      </c>
      <c r="F6057" s="230" t="str">
        <f>IFERROR(IF(ForbDraft!K6072&lt;&gt;"",ForbDraft!K6072,""),"")</f>
        <v/>
      </c>
    </row>
    <row r="6058" spans="2:6" x14ac:dyDescent="0.2">
      <c r="B6058" s="229" t="str">
        <f>IFERROR(IF(ForbDraft!A6073&lt;&gt;"",ROW(ForbDraft!A6073),""),"")</f>
        <v/>
      </c>
      <c r="C6058" s="230" t="str">
        <f>IFERROR(IF(ForbDraft!A6073&lt;&gt;"",ForbDraft!A6073,""),"")</f>
        <v/>
      </c>
      <c r="D6058" s="230" t="str">
        <f t="shared" si="94"/>
        <v/>
      </c>
      <c r="E6058" s="230" t="str">
        <f>IFERROR(IF(ForbDraft!L6073&lt;&gt;"",ABS(ForbDraft!L6073),""),"")</f>
        <v/>
      </c>
      <c r="F6058" s="230" t="str">
        <f>IFERROR(IF(ForbDraft!K6073&lt;&gt;"",ForbDraft!K6073,""),"")</f>
        <v/>
      </c>
    </row>
    <row r="6059" spans="2:6" x14ac:dyDescent="0.2">
      <c r="B6059" s="229" t="str">
        <f>IFERROR(IF(ForbDraft!A6074&lt;&gt;"",ROW(ForbDraft!A6074),""),"")</f>
        <v/>
      </c>
      <c r="C6059" s="230" t="str">
        <f>IFERROR(IF(ForbDraft!A6074&lt;&gt;"",ForbDraft!A6074,""),"")</f>
        <v/>
      </c>
      <c r="D6059" s="230" t="str">
        <f t="shared" si="94"/>
        <v/>
      </c>
      <c r="E6059" s="230" t="str">
        <f>IFERROR(IF(ForbDraft!L6074&lt;&gt;"",ABS(ForbDraft!L6074),""),"")</f>
        <v/>
      </c>
      <c r="F6059" s="230" t="str">
        <f>IFERROR(IF(ForbDraft!K6074&lt;&gt;"",ForbDraft!K6074,""),"")</f>
        <v/>
      </c>
    </row>
    <row r="6060" spans="2:6" x14ac:dyDescent="0.2">
      <c r="B6060" s="229" t="str">
        <f>IFERROR(IF(ForbDraft!A6075&lt;&gt;"",ROW(ForbDraft!A6075),""),"")</f>
        <v/>
      </c>
      <c r="C6060" s="230" t="str">
        <f>IFERROR(IF(ForbDraft!A6075&lt;&gt;"",ForbDraft!A6075,""),"")</f>
        <v/>
      </c>
      <c r="D6060" s="230" t="str">
        <f t="shared" si="94"/>
        <v/>
      </c>
      <c r="E6060" s="230" t="str">
        <f>IFERROR(IF(ForbDraft!L6075&lt;&gt;"",ABS(ForbDraft!L6075),""),"")</f>
        <v/>
      </c>
      <c r="F6060" s="230" t="str">
        <f>IFERROR(IF(ForbDraft!K6075&lt;&gt;"",ForbDraft!K6075,""),"")</f>
        <v/>
      </c>
    </row>
    <row r="6061" spans="2:6" x14ac:dyDescent="0.2">
      <c r="B6061" s="229" t="str">
        <f>IFERROR(IF(ForbDraft!A6076&lt;&gt;"",ROW(ForbDraft!A6076),""),"")</f>
        <v/>
      </c>
      <c r="C6061" s="230" t="str">
        <f>IFERROR(IF(ForbDraft!A6076&lt;&gt;"",ForbDraft!A6076,""),"")</f>
        <v/>
      </c>
      <c r="D6061" s="230" t="str">
        <f t="shared" si="94"/>
        <v/>
      </c>
      <c r="E6061" s="230" t="str">
        <f>IFERROR(IF(ForbDraft!L6076&lt;&gt;"",ABS(ForbDraft!L6076),""),"")</f>
        <v/>
      </c>
      <c r="F6061" s="230" t="str">
        <f>IFERROR(IF(ForbDraft!K6076&lt;&gt;"",ForbDraft!K6076,""),"")</f>
        <v/>
      </c>
    </row>
    <row r="6062" spans="2:6" x14ac:dyDescent="0.2">
      <c r="B6062" s="229" t="str">
        <f>IFERROR(IF(ForbDraft!A6077&lt;&gt;"",ROW(ForbDraft!A6077),""),"")</f>
        <v/>
      </c>
      <c r="C6062" s="230" t="str">
        <f>IFERROR(IF(ForbDraft!A6077&lt;&gt;"",ForbDraft!A6077,""),"")</f>
        <v/>
      </c>
      <c r="D6062" s="230" t="str">
        <f t="shared" si="94"/>
        <v/>
      </c>
      <c r="E6062" s="230" t="str">
        <f>IFERROR(IF(ForbDraft!L6077&lt;&gt;"",ABS(ForbDraft!L6077),""),"")</f>
        <v/>
      </c>
      <c r="F6062" s="230" t="str">
        <f>IFERROR(IF(ForbDraft!K6077&lt;&gt;"",ForbDraft!K6077,""),"")</f>
        <v/>
      </c>
    </row>
    <row r="6063" spans="2:6" x14ac:dyDescent="0.2">
      <c r="B6063" s="229" t="str">
        <f>IFERROR(IF(ForbDraft!A6078&lt;&gt;"",ROW(ForbDraft!A6078),""),"")</f>
        <v/>
      </c>
      <c r="C6063" s="230" t="str">
        <f>IFERROR(IF(ForbDraft!A6078&lt;&gt;"",ForbDraft!A6078,""),"")</f>
        <v/>
      </c>
      <c r="D6063" s="230" t="str">
        <f t="shared" si="94"/>
        <v/>
      </c>
      <c r="E6063" s="230" t="str">
        <f>IFERROR(IF(ForbDraft!L6078&lt;&gt;"",ABS(ForbDraft!L6078),""),"")</f>
        <v/>
      </c>
      <c r="F6063" s="230" t="str">
        <f>IFERROR(IF(ForbDraft!K6078&lt;&gt;"",ForbDraft!K6078,""),"")</f>
        <v/>
      </c>
    </row>
    <row r="6064" spans="2:6" x14ac:dyDescent="0.2">
      <c r="B6064" s="229" t="str">
        <f>IFERROR(IF(ForbDraft!A6079&lt;&gt;"",ROW(ForbDraft!A6079),""),"")</f>
        <v/>
      </c>
      <c r="C6064" s="230" t="str">
        <f>IFERROR(IF(ForbDraft!A6079&lt;&gt;"",ForbDraft!A6079,""),"")</f>
        <v/>
      </c>
      <c r="D6064" s="230" t="str">
        <f t="shared" si="94"/>
        <v/>
      </c>
      <c r="E6064" s="230" t="str">
        <f>IFERROR(IF(ForbDraft!L6079&lt;&gt;"",ABS(ForbDraft!L6079),""),"")</f>
        <v/>
      </c>
      <c r="F6064" s="230" t="str">
        <f>IFERROR(IF(ForbDraft!K6079&lt;&gt;"",ForbDraft!K6079,""),"")</f>
        <v/>
      </c>
    </row>
    <row r="6065" spans="2:6" x14ac:dyDescent="0.2">
      <c r="B6065" s="229" t="str">
        <f>IFERROR(IF(ForbDraft!A6080&lt;&gt;"",ROW(ForbDraft!A6080),""),"")</f>
        <v/>
      </c>
      <c r="C6065" s="230" t="str">
        <f>IFERROR(IF(ForbDraft!A6080&lt;&gt;"",ForbDraft!A6080,""),"")</f>
        <v/>
      </c>
      <c r="D6065" s="230" t="str">
        <f t="shared" si="94"/>
        <v/>
      </c>
      <c r="E6065" s="230" t="str">
        <f>IFERROR(IF(ForbDraft!L6080&lt;&gt;"",ABS(ForbDraft!L6080),""),"")</f>
        <v/>
      </c>
      <c r="F6065" s="230" t="str">
        <f>IFERROR(IF(ForbDraft!K6080&lt;&gt;"",ForbDraft!K6080,""),"")</f>
        <v/>
      </c>
    </row>
    <row r="6066" spans="2:6" x14ac:dyDescent="0.2">
      <c r="B6066" s="229" t="str">
        <f>IFERROR(IF(ForbDraft!A6081&lt;&gt;"",ROW(ForbDraft!A6081),""),"")</f>
        <v/>
      </c>
      <c r="C6066" s="230" t="str">
        <f>IFERROR(IF(ForbDraft!A6081&lt;&gt;"",ForbDraft!A6081,""),"")</f>
        <v/>
      </c>
      <c r="D6066" s="230" t="str">
        <f t="shared" si="94"/>
        <v/>
      </c>
      <c r="E6066" s="230" t="str">
        <f>IFERROR(IF(ForbDraft!L6081&lt;&gt;"",ABS(ForbDraft!L6081),""),"")</f>
        <v/>
      </c>
      <c r="F6066" s="230" t="str">
        <f>IFERROR(IF(ForbDraft!K6081&lt;&gt;"",ForbDraft!K6081,""),"")</f>
        <v/>
      </c>
    </row>
    <row r="6067" spans="2:6" x14ac:dyDescent="0.2">
      <c r="B6067" s="229" t="str">
        <f>IFERROR(IF(ForbDraft!A6082&lt;&gt;"",ROW(ForbDraft!A6082),""),"")</f>
        <v/>
      </c>
      <c r="C6067" s="230" t="str">
        <f>IFERROR(IF(ForbDraft!A6082&lt;&gt;"",ForbDraft!A6082,""),"")</f>
        <v/>
      </c>
      <c r="D6067" s="230" t="str">
        <f t="shared" si="94"/>
        <v/>
      </c>
      <c r="E6067" s="230" t="str">
        <f>IFERROR(IF(ForbDraft!L6082&lt;&gt;"",ABS(ForbDraft!L6082),""),"")</f>
        <v/>
      </c>
      <c r="F6067" s="230" t="str">
        <f>IFERROR(IF(ForbDraft!K6082&lt;&gt;"",ForbDraft!K6082,""),"")</f>
        <v/>
      </c>
    </row>
    <row r="6068" spans="2:6" x14ac:dyDescent="0.2">
      <c r="B6068" s="229" t="str">
        <f>IFERROR(IF(ForbDraft!A6083&lt;&gt;"",ROW(ForbDraft!A6083),""),"")</f>
        <v/>
      </c>
      <c r="C6068" s="230" t="str">
        <f>IFERROR(IF(ForbDraft!A6083&lt;&gt;"",ForbDraft!A6083,""),"")</f>
        <v/>
      </c>
      <c r="D6068" s="230" t="str">
        <f t="shared" si="94"/>
        <v/>
      </c>
      <c r="E6068" s="230" t="str">
        <f>IFERROR(IF(ForbDraft!L6083&lt;&gt;"",ABS(ForbDraft!L6083),""),"")</f>
        <v/>
      </c>
      <c r="F6068" s="230" t="str">
        <f>IFERROR(IF(ForbDraft!K6083&lt;&gt;"",ForbDraft!K6083,""),"")</f>
        <v/>
      </c>
    </row>
    <row r="6069" spans="2:6" x14ac:dyDescent="0.2">
      <c r="B6069" s="229" t="str">
        <f>IFERROR(IF(ForbDraft!A6084&lt;&gt;"",ROW(ForbDraft!A6084),""),"")</f>
        <v/>
      </c>
      <c r="C6069" s="230" t="str">
        <f>IFERROR(IF(ForbDraft!A6084&lt;&gt;"",ForbDraft!A6084,""),"")</f>
        <v/>
      </c>
      <c r="D6069" s="230" t="str">
        <f t="shared" si="94"/>
        <v/>
      </c>
      <c r="E6069" s="230" t="str">
        <f>IFERROR(IF(ForbDraft!L6084&lt;&gt;"",ABS(ForbDraft!L6084),""),"")</f>
        <v/>
      </c>
      <c r="F6069" s="230" t="str">
        <f>IFERROR(IF(ForbDraft!K6084&lt;&gt;"",ForbDraft!K6084,""),"")</f>
        <v/>
      </c>
    </row>
    <row r="6070" spans="2:6" x14ac:dyDescent="0.2">
      <c r="B6070" s="229" t="str">
        <f>IFERROR(IF(ForbDraft!A6085&lt;&gt;"",ROW(ForbDraft!A6085),""),"")</f>
        <v/>
      </c>
      <c r="C6070" s="230" t="str">
        <f>IFERROR(IF(ForbDraft!A6085&lt;&gt;"",ForbDraft!A6085,""),"")</f>
        <v/>
      </c>
      <c r="D6070" s="230" t="str">
        <f t="shared" si="94"/>
        <v/>
      </c>
      <c r="E6070" s="230" t="str">
        <f>IFERROR(IF(ForbDraft!L6085&lt;&gt;"",ABS(ForbDraft!L6085),""),"")</f>
        <v/>
      </c>
      <c r="F6070" s="230" t="str">
        <f>IFERROR(IF(ForbDraft!K6085&lt;&gt;"",ForbDraft!K6085,""),"")</f>
        <v/>
      </c>
    </row>
    <row r="6071" spans="2:6" x14ac:dyDescent="0.2">
      <c r="B6071" s="229" t="str">
        <f>IFERROR(IF(ForbDraft!A6086&lt;&gt;"",ROW(ForbDraft!A6086),""),"")</f>
        <v/>
      </c>
      <c r="C6071" s="230" t="str">
        <f>IFERROR(IF(ForbDraft!A6086&lt;&gt;"",ForbDraft!A6086,""),"")</f>
        <v/>
      </c>
      <c r="D6071" s="230" t="str">
        <f t="shared" si="94"/>
        <v/>
      </c>
      <c r="E6071" s="230" t="str">
        <f>IFERROR(IF(ForbDraft!L6086&lt;&gt;"",ABS(ForbDraft!L6086),""),"")</f>
        <v/>
      </c>
      <c r="F6071" s="230" t="str">
        <f>IFERROR(IF(ForbDraft!K6086&lt;&gt;"",ForbDraft!K6086,""),"")</f>
        <v/>
      </c>
    </row>
    <row r="6072" spans="2:6" x14ac:dyDescent="0.2">
      <c r="B6072" s="229" t="str">
        <f>IFERROR(IF(ForbDraft!A6087&lt;&gt;"",ROW(ForbDraft!A6087),""),"")</f>
        <v/>
      </c>
      <c r="C6072" s="230" t="str">
        <f>IFERROR(IF(ForbDraft!A6087&lt;&gt;"",ForbDraft!A6087,""),"")</f>
        <v/>
      </c>
      <c r="D6072" s="230" t="str">
        <f t="shared" si="94"/>
        <v/>
      </c>
      <c r="E6072" s="230" t="str">
        <f>IFERROR(IF(ForbDraft!L6087&lt;&gt;"",ABS(ForbDraft!L6087),""),"")</f>
        <v/>
      </c>
      <c r="F6072" s="230" t="str">
        <f>IFERROR(IF(ForbDraft!K6087&lt;&gt;"",ForbDraft!K6087,""),"")</f>
        <v/>
      </c>
    </row>
    <row r="6073" spans="2:6" x14ac:dyDescent="0.2">
      <c r="B6073" s="229" t="str">
        <f>IFERROR(IF(ForbDraft!A6088&lt;&gt;"",ROW(ForbDraft!A6088),""),"")</f>
        <v/>
      </c>
      <c r="C6073" s="230" t="str">
        <f>IFERROR(IF(ForbDraft!A6088&lt;&gt;"",ForbDraft!A6088,""),"")</f>
        <v/>
      </c>
      <c r="D6073" s="230" t="str">
        <f t="shared" si="94"/>
        <v/>
      </c>
      <c r="E6073" s="230" t="str">
        <f>IFERROR(IF(ForbDraft!L6088&lt;&gt;"",ABS(ForbDraft!L6088),""),"")</f>
        <v/>
      </c>
      <c r="F6073" s="230" t="str">
        <f>IFERROR(IF(ForbDraft!K6088&lt;&gt;"",ForbDraft!K6088,""),"")</f>
        <v/>
      </c>
    </row>
    <row r="6074" spans="2:6" x14ac:dyDescent="0.2">
      <c r="B6074" s="229" t="str">
        <f>IFERROR(IF(ForbDraft!A6089&lt;&gt;"",ROW(ForbDraft!A6089),""),"")</f>
        <v/>
      </c>
      <c r="C6074" s="230" t="str">
        <f>IFERROR(IF(ForbDraft!A6089&lt;&gt;"",ForbDraft!A6089,""),"")</f>
        <v/>
      </c>
      <c r="D6074" s="230" t="str">
        <f t="shared" si="94"/>
        <v/>
      </c>
      <c r="E6074" s="230" t="str">
        <f>IFERROR(IF(ForbDraft!L6089&lt;&gt;"",ABS(ForbDraft!L6089),""),"")</f>
        <v/>
      </c>
      <c r="F6074" s="230" t="str">
        <f>IFERROR(IF(ForbDraft!K6089&lt;&gt;"",ForbDraft!K6089,""),"")</f>
        <v/>
      </c>
    </row>
    <row r="6075" spans="2:6" x14ac:dyDescent="0.2">
      <c r="B6075" s="229" t="str">
        <f>IFERROR(IF(ForbDraft!A6090&lt;&gt;"",ROW(ForbDraft!A6090),""),"")</f>
        <v/>
      </c>
      <c r="C6075" s="230" t="str">
        <f>IFERROR(IF(ForbDraft!A6090&lt;&gt;"",ForbDraft!A6090,""),"")</f>
        <v/>
      </c>
      <c r="D6075" s="230" t="str">
        <f t="shared" si="94"/>
        <v/>
      </c>
      <c r="E6075" s="230" t="str">
        <f>IFERROR(IF(ForbDraft!L6090&lt;&gt;"",ABS(ForbDraft!L6090),""),"")</f>
        <v/>
      </c>
      <c r="F6075" s="230" t="str">
        <f>IFERROR(IF(ForbDraft!K6090&lt;&gt;"",ForbDraft!K6090,""),"")</f>
        <v/>
      </c>
    </row>
    <row r="6076" spans="2:6" x14ac:dyDescent="0.2">
      <c r="B6076" s="229" t="str">
        <f>IFERROR(IF(ForbDraft!A6091&lt;&gt;"",ROW(ForbDraft!A6091),""),"")</f>
        <v/>
      </c>
      <c r="C6076" s="230" t="str">
        <f>IFERROR(IF(ForbDraft!A6091&lt;&gt;"",ForbDraft!A6091,""),"")</f>
        <v/>
      </c>
      <c r="D6076" s="230" t="str">
        <f t="shared" si="94"/>
        <v/>
      </c>
      <c r="E6076" s="230" t="str">
        <f>IFERROR(IF(ForbDraft!L6091&lt;&gt;"",ABS(ForbDraft!L6091),""),"")</f>
        <v/>
      </c>
      <c r="F6076" s="230" t="str">
        <f>IFERROR(IF(ForbDraft!K6091&lt;&gt;"",ForbDraft!K6091,""),"")</f>
        <v/>
      </c>
    </row>
    <row r="6077" spans="2:6" x14ac:dyDescent="0.2">
      <c r="B6077" s="229" t="str">
        <f>IFERROR(IF(ForbDraft!A6092&lt;&gt;"",ROW(ForbDraft!A6092),""),"")</f>
        <v/>
      </c>
      <c r="C6077" s="230" t="str">
        <f>IFERROR(IF(ForbDraft!A6092&lt;&gt;"",ForbDraft!A6092,""),"")</f>
        <v/>
      </c>
      <c r="D6077" s="230" t="str">
        <f t="shared" si="94"/>
        <v/>
      </c>
      <c r="E6077" s="230" t="str">
        <f>IFERROR(IF(ForbDraft!L6092&lt;&gt;"",ABS(ForbDraft!L6092),""),"")</f>
        <v/>
      </c>
      <c r="F6077" s="230" t="str">
        <f>IFERROR(IF(ForbDraft!K6092&lt;&gt;"",ForbDraft!K6092,""),"")</f>
        <v/>
      </c>
    </row>
    <row r="6078" spans="2:6" x14ac:dyDescent="0.2">
      <c r="B6078" s="229" t="str">
        <f>IFERROR(IF(ForbDraft!A6093&lt;&gt;"",ROW(ForbDraft!A6093),""),"")</f>
        <v/>
      </c>
      <c r="C6078" s="230" t="str">
        <f>IFERROR(IF(ForbDraft!A6093&lt;&gt;"",ForbDraft!A6093,""),"")</f>
        <v/>
      </c>
      <c r="D6078" s="230" t="str">
        <f t="shared" si="94"/>
        <v/>
      </c>
      <c r="E6078" s="230" t="str">
        <f>IFERROR(IF(ForbDraft!L6093&lt;&gt;"",ABS(ForbDraft!L6093),""),"")</f>
        <v/>
      </c>
      <c r="F6078" s="230" t="str">
        <f>IFERROR(IF(ForbDraft!K6093&lt;&gt;"",ForbDraft!K6093,""),"")</f>
        <v/>
      </c>
    </row>
    <row r="6079" spans="2:6" x14ac:dyDescent="0.2">
      <c r="B6079" s="229" t="str">
        <f>IFERROR(IF(ForbDraft!A6094&lt;&gt;"",ROW(ForbDraft!A6094),""),"")</f>
        <v/>
      </c>
      <c r="C6079" s="230" t="str">
        <f>IFERROR(IF(ForbDraft!A6094&lt;&gt;"",ForbDraft!A6094,""),"")</f>
        <v/>
      </c>
      <c r="D6079" s="230" t="str">
        <f t="shared" si="94"/>
        <v/>
      </c>
      <c r="E6079" s="230" t="str">
        <f>IFERROR(IF(ForbDraft!L6094&lt;&gt;"",ABS(ForbDraft!L6094),""),"")</f>
        <v/>
      </c>
      <c r="F6079" s="230" t="str">
        <f>IFERROR(IF(ForbDraft!K6094&lt;&gt;"",ForbDraft!K6094,""),"")</f>
        <v/>
      </c>
    </row>
    <row r="6080" spans="2:6" x14ac:dyDescent="0.2">
      <c r="B6080" s="229" t="str">
        <f>IFERROR(IF(ForbDraft!A6095&lt;&gt;"",ROW(ForbDraft!A6095),""),"")</f>
        <v/>
      </c>
      <c r="C6080" s="230" t="str">
        <f>IFERROR(IF(ForbDraft!A6095&lt;&gt;"",ForbDraft!A6095,""),"")</f>
        <v/>
      </c>
      <c r="D6080" s="230" t="str">
        <f t="shared" si="94"/>
        <v/>
      </c>
      <c r="E6080" s="230" t="str">
        <f>IFERROR(IF(ForbDraft!L6095&lt;&gt;"",ABS(ForbDraft!L6095),""),"")</f>
        <v/>
      </c>
      <c r="F6080" s="230" t="str">
        <f>IFERROR(IF(ForbDraft!K6095&lt;&gt;"",ForbDraft!K6095,""),"")</f>
        <v/>
      </c>
    </row>
    <row r="6081" spans="2:6" x14ac:dyDescent="0.2">
      <c r="B6081" s="229" t="str">
        <f>IFERROR(IF(ForbDraft!A6096&lt;&gt;"",ROW(ForbDraft!A6096),""),"")</f>
        <v/>
      </c>
      <c r="C6081" s="230" t="str">
        <f>IFERROR(IF(ForbDraft!A6096&lt;&gt;"",ForbDraft!A6096,""),"")</f>
        <v/>
      </c>
      <c r="D6081" s="230" t="str">
        <f t="shared" si="94"/>
        <v/>
      </c>
      <c r="E6081" s="230" t="str">
        <f>IFERROR(IF(ForbDraft!L6096&lt;&gt;"",ABS(ForbDraft!L6096),""),"")</f>
        <v/>
      </c>
      <c r="F6081" s="230" t="str">
        <f>IFERROR(IF(ForbDraft!K6096&lt;&gt;"",ForbDraft!K6096,""),"")</f>
        <v/>
      </c>
    </row>
    <row r="6082" spans="2:6" x14ac:dyDescent="0.2">
      <c r="B6082" s="229" t="str">
        <f>IFERROR(IF(ForbDraft!A6097&lt;&gt;"",ROW(ForbDraft!A6097),""),"")</f>
        <v/>
      </c>
      <c r="C6082" s="230" t="str">
        <f>IFERROR(IF(ForbDraft!A6097&lt;&gt;"",ForbDraft!A6097,""),"")</f>
        <v/>
      </c>
      <c r="D6082" s="230" t="str">
        <f t="shared" si="94"/>
        <v/>
      </c>
      <c r="E6082" s="230" t="str">
        <f>IFERROR(IF(ForbDraft!L6097&lt;&gt;"",ABS(ForbDraft!L6097),""),"")</f>
        <v/>
      </c>
      <c r="F6082" s="230" t="str">
        <f>IFERROR(IF(ForbDraft!K6097&lt;&gt;"",ForbDraft!K6097,""),"")</f>
        <v/>
      </c>
    </row>
    <row r="6083" spans="2:6" x14ac:dyDescent="0.2">
      <c r="B6083" s="229" t="str">
        <f>IFERROR(IF(ForbDraft!A6098&lt;&gt;"",ROW(ForbDraft!A6098),""),"")</f>
        <v/>
      </c>
      <c r="C6083" s="230" t="str">
        <f>IFERROR(IF(ForbDraft!A6098&lt;&gt;"",ForbDraft!A6098,""),"")</f>
        <v/>
      </c>
      <c r="D6083" s="230" t="str">
        <f t="shared" ref="D6083:D6146" si="95">IF(F6083="pH לבדיקת גבול","pH",F6083)</f>
        <v/>
      </c>
      <c r="E6083" s="230" t="str">
        <f>IFERROR(IF(ForbDraft!L6098&lt;&gt;"",ABS(ForbDraft!L6098),""),"")</f>
        <v/>
      </c>
      <c r="F6083" s="230" t="str">
        <f>IFERROR(IF(ForbDraft!K6098&lt;&gt;"",ForbDraft!K6098,""),"")</f>
        <v/>
      </c>
    </row>
    <row r="6084" spans="2:6" x14ac:dyDescent="0.2">
      <c r="B6084" s="229" t="str">
        <f>IFERROR(IF(ForbDraft!A6099&lt;&gt;"",ROW(ForbDraft!A6099),""),"")</f>
        <v/>
      </c>
      <c r="C6084" s="230" t="str">
        <f>IFERROR(IF(ForbDraft!A6099&lt;&gt;"",ForbDraft!A6099,""),"")</f>
        <v/>
      </c>
      <c r="D6084" s="230" t="str">
        <f t="shared" si="95"/>
        <v/>
      </c>
      <c r="E6084" s="230" t="str">
        <f>IFERROR(IF(ForbDraft!L6099&lt;&gt;"",ABS(ForbDraft!L6099),""),"")</f>
        <v/>
      </c>
      <c r="F6084" s="230" t="str">
        <f>IFERROR(IF(ForbDraft!K6099&lt;&gt;"",ForbDraft!K6099,""),"")</f>
        <v/>
      </c>
    </row>
    <row r="6085" spans="2:6" x14ac:dyDescent="0.2">
      <c r="B6085" s="229" t="str">
        <f>IFERROR(IF(ForbDraft!A6100&lt;&gt;"",ROW(ForbDraft!A6100),""),"")</f>
        <v/>
      </c>
      <c r="C6085" s="230" t="str">
        <f>IFERROR(IF(ForbDraft!A6100&lt;&gt;"",ForbDraft!A6100,""),"")</f>
        <v/>
      </c>
      <c r="D6085" s="230" t="str">
        <f t="shared" si="95"/>
        <v/>
      </c>
      <c r="E6085" s="230" t="str">
        <f>IFERROR(IF(ForbDraft!L6100&lt;&gt;"",ABS(ForbDraft!L6100),""),"")</f>
        <v/>
      </c>
      <c r="F6085" s="230" t="str">
        <f>IFERROR(IF(ForbDraft!K6100&lt;&gt;"",ForbDraft!K6100,""),"")</f>
        <v/>
      </c>
    </row>
    <row r="6086" spans="2:6" x14ac:dyDescent="0.2">
      <c r="B6086" s="229" t="str">
        <f>IFERROR(IF(ForbDraft!A6101&lt;&gt;"",ROW(ForbDraft!A6101),""),"")</f>
        <v/>
      </c>
      <c r="C6086" s="230" t="str">
        <f>IFERROR(IF(ForbDraft!A6101&lt;&gt;"",ForbDraft!A6101,""),"")</f>
        <v/>
      </c>
      <c r="D6086" s="230" t="str">
        <f t="shared" si="95"/>
        <v/>
      </c>
      <c r="E6086" s="230" t="str">
        <f>IFERROR(IF(ForbDraft!L6101&lt;&gt;"",ABS(ForbDraft!L6101),""),"")</f>
        <v/>
      </c>
      <c r="F6086" s="230" t="str">
        <f>IFERROR(IF(ForbDraft!K6101&lt;&gt;"",ForbDraft!K6101,""),"")</f>
        <v/>
      </c>
    </row>
    <row r="6087" spans="2:6" x14ac:dyDescent="0.2">
      <c r="B6087" s="229" t="str">
        <f>IFERROR(IF(ForbDraft!A6102&lt;&gt;"",ROW(ForbDraft!A6102),""),"")</f>
        <v/>
      </c>
      <c r="C6087" s="230" t="str">
        <f>IFERROR(IF(ForbDraft!A6102&lt;&gt;"",ForbDraft!A6102,""),"")</f>
        <v/>
      </c>
      <c r="D6087" s="230" t="str">
        <f t="shared" si="95"/>
        <v/>
      </c>
      <c r="E6087" s="230" t="str">
        <f>IFERROR(IF(ForbDraft!L6102&lt;&gt;"",ABS(ForbDraft!L6102),""),"")</f>
        <v/>
      </c>
      <c r="F6087" s="230" t="str">
        <f>IFERROR(IF(ForbDraft!K6102&lt;&gt;"",ForbDraft!K6102,""),"")</f>
        <v/>
      </c>
    </row>
    <row r="6088" spans="2:6" x14ac:dyDescent="0.2">
      <c r="B6088" s="229" t="str">
        <f>IFERROR(IF(ForbDraft!A6103&lt;&gt;"",ROW(ForbDraft!A6103),""),"")</f>
        <v/>
      </c>
      <c r="C6088" s="230" t="str">
        <f>IFERROR(IF(ForbDraft!A6103&lt;&gt;"",ForbDraft!A6103,""),"")</f>
        <v/>
      </c>
      <c r="D6088" s="230" t="str">
        <f t="shared" si="95"/>
        <v/>
      </c>
      <c r="E6088" s="230" t="str">
        <f>IFERROR(IF(ForbDraft!L6103&lt;&gt;"",ABS(ForbDraft!L6103),""),"")</f>
        <v/>
      </c>
      <c r="F6088" s="230" t="str">
        <f>IFERROR(IF(ForbDraft!K6103&lt;&gt;"",ForbDraft!K6103,""),"")</f>
        <v/>
      </c>
    </row>
    <row r="6089" spans="2:6" x14ac:dyDescent="0.2">
      <c r="B6089" s="229" t="str">
        <f>IFERROR(IF(ForbDraft!A6104&lt;&gt;"",ROW(ForbDraft!A6104),""),"")</f>
        <v/>
      </c>
      <c r="C6089" s="230" t="str">
        <f>IFERROR(IF(ForbDraft!A6104&lt;&gt;"",ForbDraft!A6104,""),"")</f>
        <v/>
      </c>
      <c r="D6089" s="230" t="str">
        <f t="shared" si="95"/>
        <v/>
      </c>
      <c r="E6089" s="230" t="str">
        <f>IFERROR(IF(ForbDraft!L6104&lt;&gt;"",ABS(ForbDraft!L6104),""),"")</f>
        <v/>
      </c>
      <c r="F6089" s="230" t="str">
        <f>IFERROR(IF(ForbDraft!K6104&lt;&gt;"",ForbDraft!K6104,""),"")</f>
        <v/>
      </c>
    </row>
    <row r="6090" spans="2:6" x14ac:dyDescent="0.2">
      <c r="B6090" s="229" t="str">
        <f>IFERROR(IF(ForbDraft!A6105&lt;&gt;"",ROW(ForbDraft!A6105),""),"")</f>
        <v/>
      </c>
      <c r="C6090" s="230" t="str">
        <f>IFERROR(IF(ForbDraft!A6105&lt;&gt;"",ForbDraft!A6105,""),"")</f>
        <v/>
      </c>
      <c r="D6090" s="230" t="str">
        <f t="shared" si="95"/>
        <v/>
      </c>
      <c r="E6090" s="230" t="str">
        <f>IFERROR(IF(ForbDraft!L6105&lt;&gt;"",ABS(ForbDraft!L6105),""),"")</f>
        <v/>
      </c>
      <c r="F6090" s="230" t="str">
        <f>IFERROR(IF(ForbDraft!K6105&lt;&gt;"",ForbDraft!K6105,""),"")</f>
        <v/>
      </c>
    </row>
    <row r="6091" spans="2:6" x14ac:dyDescent="0.2">
      <c r="B6091" s="229" t="str">
        <f>IFERROR(IF(ForbDraft!A6106&lt;&gt;"",ROW(ForbDraft!A6106),""),"")</f>
        <v/>
      </c>
      <c r="C6091" s="230" t="str">
        <f>IFERROR(IF(ForbDraft!A6106&lt;&gt;"",ForbDraft!A6106,""),"")</f>
        <v/>
      </c>
      <c r="D6091" s="230" t="str">
        <f t="shared" si="95"/>
        <v/>
      </c>
      <c r="E6091" s="230" t="str">
        <f>IFERROR(IF(ForbDraft!L6106&lt;&gt;"",ABS(ForbDraft!L6106),""),"")</f>
        <v/>
      </c>
      <c r="F6091" s="230" t="str">
        <f>IFERROR(IF(ForbDraft!K6106&lt;&gt;"",ForbDraft!K6106,""),"")</f>
        <v/>
      </c>
    </row>
    <row r="6092" spans="2:6" x14ac:dyDescent="0.2">
      <c r="B6092" s="229" t="str">
        <f>IFERROR(IF(ForbDraft!A6107&lt;&gt;"",ROW(ForbDraft!A6107),""),"")</f>
        <v/>
      </c>
      <c r="C6092" s="230" t="str">
        <f>IFERROR(IF(ForbDraft!A6107&lt;&gt;"",ForbDraft!A6107,""),"")</f>
        <v/>
      </c>
      <c r="D6092" s="230" t="str">
        <f t="shared" si="95"/>
        <v/>
      </c>
      <c r="E6092" s="230" t="str">
        <f>IFERROR(IF(ForbDraft!L6107&lt;&gt;"",ABS(ForbDraft!L6107),""),"")</f>
        <v/>
      </c>
      <c r="F6092" s="230" t="str">
        <f>IFERROR(IF(ForbDraft!K6107&lt;&gt;"",ForbDraft!K6107,""),"")</f>
        <v/>
      </c>
    </row>
    <row r="6093" spans="2:6" x14ac:dyDescent="0.2">
      <c r="B6093" s="229" t="str">
        <f>IFERROR(IF(ForbDraft!A6108&lt;&gt;"",ROW(ForbDraft!A6108),""),"")</f>
        <v/>
      </c>
      <c r="C6093" s="230" t="str">
        <f>IFERROR(IF(ForbDraft!A6108&lt;&gt;"",ForbDraft!A6108,""),"")</f>
        <v/>
      </c>
      <c r="D6093" s="230" t="str">
        <f t="shared" si="95"/>
        <v/>
      </c>
      <c r="E6093" s="230" t="str">
        <f>IFERROR(IF(ForbDraft!L6108&lt;&gt;"",ABS(ForbDraft!L6108),""),"")</f>
        <v/>
      </c>
      <c r="F6093" s="230" t="str">
        <f>IFERROR(IF(ForbDraft!K6108&lt;&gt;"",ForbDraft!K6108,""),"")</f>
        <v/>
      </c>
    </row>
    <row r="6094" spans="2:6" x14ac:dyDescent="0.2">
      <c r="B6094" s="229" t="str">
        <f>IFERROR(IF(ForbDraft!A6109&lt;&gt;"",ROW(ForbDraft!A6109),""),"")</f>
        <v/>
      </c>
      <c r="C6094" s="230" t="str">
        <f>IFERROR(IF(ForbDraft!A6109&lt;&gt;"",ForbDraft!A6109,""),"")</f>
        <v/>
      </c>
      <c r="D6094" s="230" t="str">
        <f t="shared" si="95"/>
        <v/>
      </c>
      <c r="E6094" s="230" t="str">
        <f>IFERROR(IF(ForbDraft!L6109&lt;&gt;"",ABS(ForbDraft!L6109),""),"")</f>
        <v/>
      </c>
      <c r="F6094" s="230" t="str">
        <f>IFERROR(IF(ForbDraft!K6109&lt;&gt;"",ForbDraft!K6109,""),"")</f>
        <v/>
      </c>
    </row>
    <row r="6095" spans="2:6" x14ac:dyDescent="0.2">
      <c r="B6095" s="229" t="str">
        <f>IFERROR(IF(ForbDraft!A6110&lt;&gt;"",ROW(ForbDraft!A6110),""),"")</f>
        <v/>
      </c>
      <c r="C6095" s="230" t="str">
        <f>IFERROR(IF(ForbDraft!A6110&lt;&gt;"",ForbDraft!A6110,""),"")</f>
        <v/>
      </c>
      <c r="D6095" s="230" t="str">
        <f t="shared" si="95"/>
        <v/>
      </c>
      <c r="E6095" s="230" t="str">
        <f>IFERROR(IF(ForbDraft!L6110&lt;&gt;"",ABS(ForbDraft!L6110),""),"")</f>
        <v/>
      </c>
      <c r="F6095" s="230" t="str">
        <f>IFERROR(IF(ForbDraft!K6110&lt;&gt;"",ForbDraft!K6110,""),"")</f>
        <v/>
      </c>
    </row>
    <row r="6096" spans="2:6" x14ac:dyDescent="0.2">
      <c r="B6096" s="229" t="str">
        <f>IFERROR(IF(ForbDraft!A6111&lt;&gt;"",ROW(ForbDraft!A6111),""),"")</f>
        <v/>
      </c>
      <c r="C6096" s="230" t="str">
        <f>IFERROR(IF(ForbDraft!A6111&lt;&gt;"",ForbDraft!A6111,""),"")</f>
        <v/>
      </c>
      <c r="D6096" s="230" t="str">
        <f t="shared" si="95"/>
        <v/>
      </c>
      <c r="E6096" s="230" t="str">
        <f>IFERROR(IF(ForbDraft!L6111&lt;&gt;"",ABS(ForbDraft!L6111),""),"")</f>
        <v/>
      </c>
      <c r="F6096" s="230" t="str">
        <f>IFERROR(IF(ForbDraft!K6111&lt;&gt;"",ForbDraft!K6111,""),"")</f>
        <v/>
      </c>
    </row>
    <row r="6097" spans="2:6" x14ac:dyDescent="0.2">
      <c r="B6097" s="229" t="str">
        <f>IFERROR(IF(ForbDraft!A6112&lt;&gt;"",ROW(ForbDraft!A6112),""),"")</f>
        <v/>
      </c>
      <c r="C6097" s="230" t="str">
        <f>IFERROR(IF(ForbDraft!A6112&lt;&gt;"",ForbDraft!A6112,""),"")</f>
        <v/>
      </c>
      <c r="D6097" s="230" t="str">
        <f t="shared" si="95"/>
        <v/>
      </c>
      <c r="E6097" s="230" t="str">
        <f>IFERROR(IF(ForbDraft!L6112&lt;&gt;"",ABS(ForbDraft!L6112),""),"")</f>
        <v/>
      </c>
      <c r="F6097" s="230" t="str">
        <f>IFERROR(IF(ForbDraft!K6112&lt;&gt;"",ForbDraft!K6112,""),"")</f>
        <v/>
      </c>
    </row>
    <row r="6098" spans="2:6" x14ac:dyDescent="0.2">
      <c r="B6098" s="229" t="str">
        <f>IFERROR(IF(ForbDraft!A6113&lt;&gt;"",ROW(ForbDraft!A6113),""),"")</f>
        <v/>
      </c>
      <c r="C6098" s="230" t="str">
        <f>IFERROR(IF(ForbDraft!A6113&lt;&gt;"",ForbDraft!A6113,""),"")</f>
        <v/>
      </c>
      <c r="D6098" s="230" t="str">
        <f t="shared" si="95"/>
        <v/>
      </c>
      <c r="E6098" s="230" t="str">
        <f>IFERROR(IF(ForbDraft!L6113&lt;&gt;"",ABS(ForbDraft!L6113),""),"")</f>
        <v/>
      </c>
      <c r="F6098" s="230" t="str">
        <f>IFERROR(IF(ForbDraft!K6113&lt;&gt;"",ForbDraft!K6113,""),"")</f>
        <v/>
      </c>
    </row>
    <row r="6099" spans="2:6" x14ac:dyDescent="0.2">
      <c r="B6099" s="229" t="str">
        <f>IFERROR(IF(ForbDraft!A6114&lt;&gt;"",ROW(ForbDraft!A6114),""),"")</f>
        <v/>
      </c>
      <c r="C6099" s="230" t="str">
        <f>IFERROR(IF(ForbDraft!A6114&lt;&gt;"",ForbDraft!A6114,""),"")</f>
        <v/>
      </c>
      <c r="D6099" s="230" t="str">
        <f t="shared" si="95"/>
        <v/>
      </c>
      <c r="E6099" s="230" t="str">
        <f>IFERROR(IF(ForbDraft!L6114&lt;&gt;"",ABS(ForbDraft!L6114),""),"")</f>
        <v/>
      </c>
      <c r="F6099" s="230" t="str">
        <f>IFERROR(IF(ForbDraft!K6114&lt;&gt;"",ForbDraft!K6114,""),"")</f>
        <v/>
      </c>
    </row>
    <row r="6100" spans="2:6" x14ac:dyDescent="0.2">
      <c r="B6100" s="229" t="str">
        <f>IFERROR(IF(ForbDraft!A6115&lt;&gt;"",ROW(ForbDraft!A6115),""),"")</f>
        <v/>
      </c>
      <c r="C6100" s="230" t="str">
        <f>IFERROR(IF(ForbDraft!A6115&lt;&gt;"",ForbDraft!A6115,""),"")</f>
        <v/>
      </c>
      <c r="D6100" s="230" t="str">
        <f t="shared" si="95"/>
        <v/>
      </c>
      <c r="E6100" s="230" t="str">
        <f>IFERROR(IF(ForbDraft!L6115&lt;&gt;"",ABS(ForbDraft!L6115),""),"")</f>
        <v/>
      </c>
      <c r="F6100" s="230" t="str">
        <f>IFERROR(IF(ForbDraft!K6115&lt;&gt;"",ForbDraft!K6115,""),"")</f>
        <v/>
      </c>
    </row>
    <row r="6101" spans="2:6" x14ac:dyDescent="0.2">
      <c r="B6101" s="229" t="str">
        <f>IFERROR(IF(ForbDraft!A6116&lt;&gt;"",ROW(ForbDraft!A6116),""),"")</f>
        <v/>
      </c>
      <c r="C6101" s="230" t="str">
        <f>IFERROR(IF(ForbDraft!A6116&lt;&gt;"",ForbDraft!A6116,""),"")</f>
        <v/>
      </c>
      <c r="D6101" s="230" t="str">
        <f t="shared" si="95"/>
        <v/>
      </c>
      <c r="E6101" s="230" t="str">
        <f>IFERROR(IF(ForbDraft!L6116&lt;&gt;"",ABS(ForbDraft!L6116),""),"")</f>
        <v/>
      </c>
      <c r="F6101" s="230" t="str">
        <f>IFERROR(IF(ForbDraft!K6116&lt;&gt;"",ForbDraft!K6116,""),"")</f>
        <v/>
      </c>
    </row>
    <row r="6102" spans="2:6" x14ac:dyDescent="0.2">
      <c r="B6102" s="229" t="str">
        <f>IFERROR(IF(ForbDraft!A6117&lt;&gt;"",ROW(ForbDraft!A6117),""),"")</f>
        <v/>
      </c>
      <c r="C6102" s="230" t="str">
        <f>IFERROR(IF(ForbDraft!A6117&lt;&gt;"",ForbDraft!A6117,""),"")</f>
        <v/>
      </c>
      <c r="D6102" s="230" t="str">
        <f t="shared" si="95"/>
        <v/>
      </c>
      <c r="E6102" s="230" t="str">
        <f>IFERROR(IF(ForbDraft!L6117&lt;&gt;"",ABS(ForbDraft!L6117),""),"")</f>
        <v/>
      </c>
      <c r="F6102" s="230" t="str">
        <f>IFERROR(IF(ForbDraft!K6117&lt;&gt;"",ForbDraft!K6117,""),"")</f>
        <v/>
      </c>
    </row>
    <row r="6103" spans="2:6" x14ac:dyDescent="0.2">
      <c r="B6103" s="229" t="str">
        <f>IFERROR(IF(ForbDraft!A6118&lt;&gt;"",ROW(ForbDraft!A6118),""),"")</f>
        <v/>
      </c>
      <c r="C6103" s="230" t="str">
        <f>IFERROR(IF(ForbDraft!A6118&lt;&gt;"",ForbDraft!A6118,""),"")</f>
        <v/>
      </c>
      <c r="D6103" s="230" t="str">
        <f t="shared" si="95"/>
        <v/>
      </c>
      <c r="E6103" s="230" t="str">
        <f>IFERROR(IF(ForbDraft!L6118&lt;&gt;"",ABS(ForbDraft!L6118),""),"")</f>
        <v/>
      </c>
      <c r="F6103" s="230" t="str">
        <f>IFERROR(IF(ForbDraft!K6118&lt;&gt;"",ForbDraft!K6118,""),"")</f>
        <v/>
      </c>
    </row>
    <row r="6104" spans="2:6" x14ac:dyDescent="0.2">
      <c r="B6104" s="229" t="str">
        <f>IFERROR(IF(ForbDraft!A6119&lt;&gt;"",ROW(ForbDraft!A6119),""),"")</f>
        <v/>
      </c>
      <c r="C6104" s="230" t="str">
        <f>IFERROR(IF(ForbDraft!A6119&lt;&gt;"",ForbDraft!A6119,""),"")</f>
        <v/>
      </c>
      <c r="D6104" s="230" t="str">
        <f t="shared" si="95"/>
        <v/>
      </c>
      <c r="E6104" s="230" t="str">
        <f>IFERROR(IF(ForbDraft!L6119&lt;&gt;"",ABS(ForbDraft!L6119),""),"")</f>
        <v/>
      </c>
      <c r="F6104" s="230" t="str">
        <f>IFERROR(IF(ForbDraft!K6119&lt;&gt;"",ForbDraft!K6119,""),"")</f>
        <v/>
      </c>
    </row>
    <row r="6105" spans="2:6" x14ac:dyDescent="0.2">
      <c r="B6105" s="229" t="str">
        <f>IFERROR(IF(ForbDraft!A6120&lt;&gt;"",ROW(ForbDraft!A6120),""),"")</f>
        <v/>
      </c>
      <c r="C6105" s="230" t="str">
        <f>IFERROR(IF(ForbDraft!A6120&lt;&gt;"",ForbDraft!A6120,""),"")</f>
        <v/>
      </c>
      <c r="D6105" s="230" t="str">
        <f t="shared" si="95"/>
        <v/>
      </c>
      <c r="E6105" s="230" t="str">
        <f>IFERROR(IF(ForbDraft!L6120&lt;&gt;"",ABS(ForbDraft!L6120),""),"")</f>
        <v/>
      </c>
      <c r="F6105" s="230" t="str">
        <f>IFERROR(IF(ForbDraft!K6120&lt;&gt;"",ForbDraft!K6120,""),"")</f>
        <v/>
      </c>
    </row>
    <row r="6106" spans="2:6" x14ac:dyDescent="0.2">
      <c r="B6106" s="229" t="str">
        <f>IFERROR(IF(ForbDraft!A6121&lt;&gt;"",ROW(ForbDraft!A6121),""),"")</f>
        <v/>
      </c>
      <c r="C6106" s="230" t="str">
        <f>IFERROR(IF(ForbDraft!A6121&lt;&gt;"",ForbDraft!A6121,""),"")</f>
        <v/>
      </c>
      <c r="D6106" s="230" t="str">
        <f t="shared" si="95"/>
        <v/>
      </c>
      <c r="E6106" s="230" t="str">
        <f>IFERROR(IF(ForbDraft!L6121&lt;&gt;"",ABS(ForbDraft!L6121),""),"")</f>
        <v/>
      </c>
      <c r="F6106" s="230" t="str">
        <f>IFERROR(IF(ForbDraft!K6121&lt;&gt;"",ForbDraft!K6121,""),"")</f>
        <v/>
      </c>
    </row>
    <row r="6107" spans="2:6" x14ac:dyDescent="0.2">
      <c r="B6107" s="229" t="str">
        <f>IFERROR(IF(ForbDraft!A6122&lt;&gt;"",ROW(ForbDraft!A6122),""),"")</f>
        <v/>
      </c>
      <c r="C6107" s="230" t="str">
        <f>IFERROR(IF(ForbDraft!A6122&lt;&gt;"",ForbDraft!A6122,""),"")</f>
        <v/>
      </c>
      <c r="D6107" s="230" t="str">
        <f t="shared" si="95"/>
        <v/>
      </c>
      <c r="E6107" s="230" t="str">
        <f>IFERROR(IF(ForbDraft!L6122&lt;&gt;"",ABS(ForbDraft!L6122),""),"")</f>
        <v/>
      </c>
      <c r="F6107" s="230" t="str">
        <f>IFERROR(IF(ForbDraft!K6122&lt;&gt;"",ForbDraft!K6122,""),"")</f>
        <v/>
      </c>
    </row>
    <row r="6108" spans="2:6" x14ac:dyDescent="0.2">
      <c r="B6108" s="229" t="str">
        <f>IFERROR(IF(ForbDraft!A6123&lt;&gt;"",ROW(ForbDraft!A6123),""),"")</f>
        <v/>
      </c>
      <c r="C6108" s="230" t="str">
        <f>IFERROR(IF(ForbDraft!A6123&lt;&gt;"",ForbDraft!A6123,""),"")</f>
        <v/>
      </c>
      <c r="D6108" s="230" t="str">
        <f t="shared" si="95"/>
        <v/>
      </c>
      <c r="E6108" s="230" t="str">
        <f>IFERROR(IF(ForbDraft!L6123&lt;&gt;"",ABS(ForbDraft!L6123),""),"")</f>
        <v/>
      </c>
      <c r="F6108" s="230" t="str">
        <f>IFERROR(IF(ForbDraft!K6123&lt;&gt;"",ForbDraft!K6123,""),"")</f>
        <v/>
      </c>
    </row>
    <row r="6109" spans="2:6" x14ac:dyDescent="0.2">
      <c r="B6109" s="229" t="str">
        <f>IFERROR(IF(ForbDraft!A6124&lt;&gt;"",ROW(ForbDraft!A6124),""),"")</f>
        <v/>
      </c>
      <c r="C6109" s="230" t="str">
        <f>IFERROR(IF(ForbDraft!A6124&lt;&gt;"",ForbDraft!A6124,""),"")</f>
        <v/>
      </c>
      <c r="D6109" s="230" t="str">
        <f t="shared" si="95"/>
        <v/>
      </c>
      <c r="E6109" s="230" t="str">
        <f>IFERROR(IF(ForbDraft!L6124&lt;&gt;"",ABS(ForbDraft!L6124),""),"")</f>
        <v/>
      </c>
      <c r="F6109" s="230" t="str">
        <f>IFERROR(IF(ForbDraft!K6124&lt;&gt;"",ForbDraft!K6124,""),"")</f>
        <v/>
      </c>
    </row>
    <row r="6110" spans="2:6" x14ac:dyDescent="0.2">
      <c r="B6110" s="229" t="str">
        <f>IFERROR(IF(ForbDraft!A6125&lt;&gt;"",ROW(ForbDraft!A6125),""),"")</f>
        <v/>
      </c>
      <c r="C6110" s="230" t="str">
        <f>IFERROR(IF(ForbDraft!A6125&lt;&gt;"",ForbDraft!A6125,""),"")</f>
        <v/>
      </c>
      <c r="D6110" s="230" t="str">
        <f t="shared" si="95"/>
        <v/>
      </c>
      <c r="E6110" s="230" t="str">
        <f>IFERROR(IF(ForbDraft!L6125&lt;&gt;"",ABS(ForbDraft!L6125),""),"")</f>
        <v/>
      </c>
      <c r="F6110" s="230" t="str">
        <f>IFERROR(IF(ForbDraft!K6125&lt;&gt;"",ForbDraft!K6125,""),"")</f>
        <v/>
      </c>
    </row>
    <row r="6111" spans="2:6" x14ac:dyDescent="0.2">
      <c r="B6111" s="229" t="str">
        <f>IFERROR(IF(ForbDraft!A6126&lt;&gt;"",ROW(ForbDraft!A6126),""),"")</f>
        <v/>
      </c>
      <c r="C6111" s="230" t="str">
        <f>IFERROR(IF(ForbDraft!A6126&lt;&gt;"",ForbDraft!A6126,""),"")</f>
        <v/>
      </c>
      <c r="D6111" s="230" t="str">
        <f t="shared" si="95"/>
        <v/>
      </c>
      <c r="E6111" s="230" t="str">
        <f>IFERROR(IF(ForbDraft!L6126&lt;&gt;"",ABS(ForbDraft!L6126),""),"")</f>
        <v/>
      </c>
      <c r="F6111" s="230" t="str">
        <f>IFERROR(IF(ForbDraft!K6126&lt;&gt;"",ForbDraft!K6126,""),"")</f>
        <v/>
      </c>
    </row>
    <row r="6112" spans="2:6" x14ac:dyDescent="0.2">
      <c r="B6112" s="229" t="str">
        <f>IFERROR(IF(ForbDraft!A6127&lt;&gt;"",ROW(ForbDraft!A6127),""),"")</f>
        <v/>
      </c>
      <c r="C6112" s="230" t="str">
        <f>IFERROR(IF(ForbDraft!A6127&lt;&gt;"",ForbDraft!A6127,""),"")</f>
        <v/>
      </c>
      <c r="D6112" s="230" t="str">
        <f t="shared" si="95"/>
        <v/>
      </c>
      <c r="E6112" s="230" t="str">
        <f>IFERROR(IF(ForbDraft!L6127&lt;&gt;"",ABS(ForbDraft!L6127),""),"")</f>
        <v/>
      </c>
      <c r="F6112" s="230" t="str">
        <f>IFERROR(IF(ForbDraft!K6127&lt;&gt;"",ForbDraft!K6127,""),"")</f>
        <v/>
      </c>
    </row>
    <row r="6113" spans="2:6" x14ac:dyDescent="0.2">
      <c r="B6113" s="229" t="str">
        <f>IFERROR(IF(ForbDraft!A6128&lt;&gt;"",ROW(ForbDraft!A6128),""),"")</f>
        <v/>
      </c>
      <c r="C6113" s="230" t="str">
        <f>IFERROR(IF(ForbDraft!A6128&lt;&gt;"",ForbDraft!A6128,""),"")</f>
        <v/>
      </c>
      <c r="D6113" s="230" t="str">
        <f t="shared" si="95"/>
        <v/>
      </c>
      <c r="E6113" s="230" t="str">
        <f>IFERROR(IF(ForbDraft!L6128&lt;&gt;"",ABS(ForbDraft!L6128),""),"")</f>
        <v/>
      </c>
      <c r="F6113" s="230" t="str">
        <f>IFERROR(IF(ForbDraft!K6128&lt;&gt;"",ForbDraft!K6128,""),"")</f>
        <v/>
      </c>
    </row>
    <row r="6114" spans="2:6" x14ac:dyDescent="0.2">
      <c r="B6114" s="229" t="str">
        <f>IFERROR(IF(ForbDraft!A6129&lt;&gt;"",ROW(ForbDraft!A6129),""),"")</f>
        <v/>
      </c>
      <c r="C6114" s="230" t="str">
        <f>IFERROR(IF(ForbDraft!A6129&lt;&gt;"",ForbDraft!A6129,""),"")</f>
        <v/>
      </c>
      <c r="D6114" s="230" t="str">
        <f t="shared" si="95"/>
        <v/>
      </c>
      <c r="E6114" s="230" t="str">
        <f>IFERROR(IF(ForbDraft!L6129&lt;&gt;"",ABS(ForbDraft!L6129),""),"")</f>
        <v/>
      </c>
      <c r="F6114" s="230" t="str">
        <f>IFERROR(IF(ForbDraft!K6129&lt;&gt;"",ForbDraft!K6129,""),"")</f>
        <v/>
      </c>
    </row>
    <row r="6115" spans="2:6" x14ac:dyDescent="0.2">
      <c r="B6115" s="229" t="str">
        <f>IFERROR(IF(ForbDraft!A6130&lt;&gt;"",ROW(ForbDraft!A6130),""),"")</f>
        <v/>
      </c>
      <c r="C6115" s="230" t="str">
        <f>IFERROR(IF(ForbDraft!A6130&lt;&gt;"",ForbDraft!A6130,""),"")</f>
        <v/>
      </c>
      <c r="D6115" s="230" t="str">
        <f t="shared" si="95"/>
        <v/>
      </c>
      <c r="E6115" s="230" t="str">
        <f>IFERROR(IF(ForbDraft!L6130&lt;&gt;"",ABS(ForbDraft!L6130),""),"")</f>
        <v/>
      </c>
      <c r="F6115" s="230" t="str">
        <f>IFERROR(IF(ForbDraft!K6130&lt;&gt;"",ForbDraft!K6130,""),"")</f>
        <v/>
      </c>
    </row>
    <row r="6116" spans="2:6" x14ac:dyDescent="0.2">
      <c r="B6116" s="229" t="str">
        <f>IFERROR(IF(ForbDraft!A6131&lt;&gt;"",ROW(ForbDraft!A6131),""),"")</f>
        <v/>
      </c>
      <c r="C6116" s="230" t="str">
        <f>IFERROR(IF(ForbDraft!A6131&lt;&gt;"",ForbDraft!A6131,""),"")</f>
        <v/>
      </c>
      <c r="D6116" s="230" t="str">
        <f t="shared" si="95"/>
        <v/>
      </c>
      <c r="E6116" s="230" t="str">
        <f>IFERROR(IF(ForbDraft!L6131&lt;&gt;"",ABS(ForbDraft!L6131),""),"")</f>
        <v/>
      </c>
      <c r="F6116" s="230" t="str">
        <f>IFERROR(IF(ForbDraft!K6131&lt;&gt;"",ForbDraft!K6131,""),"")</f>
        <v/>
      </c>
    </row>
    <row r="6117" spans="2:6" x14ac:dyDescent="0.2">
      <c r="B6117" s="229" t="str">
        <f>IFERROR(IF(ForbDraft!A6132&lt;&gt;"",ROW(ForbDraft!A6132),""),"")</f>
        <v/>
      </c>
      <c r="C6117" s="230" t="str">
        <f>IFERROR(IF(ForbDraft!A6132&lt;&gt;"",ForbDraft!A6132,""),"")</f>
        <v/>
      </c>
      <c r="D6117" s="230" t="str">
        <f t="shared" si="95"/>
        <v/>
      </c>
      <c r="E6117" s="230" t="str">
        <f>IFERROR(IF(ForbDraft!L6132&lt;&gt;"",ABS(ForbDraft!L6132),""),"")</f>
        <v/>
      </c>
      <c r="F6117" s="230" t="str">
        <f>IFERROR(IF(ForbDraft!K6132&lt;&gt;"",ForbDraft!K6132,""),"")</f>
        <v/>
      </c>
    </row>
    <row r="6118" spans="2:6" x14ac:dyDescent="0.2">
      <c r="B6118" s="229" t="str">
        <f>IFERROR(IF(ForbDraft!A6133&lt;&gt;"",ROW(ForbDraft!A6133),""),"")</f>
        <v/>
      </c>
      <c r="C6118" s="230" t="str">
        <f>IFERROR(IF(ForbDraft!A6133&lt;&gt;"",ForbDraft!A6133,""),"")</f>
        <v/>
      </c>
      <c r="D6118" s="230" t="str">
        <f t="shared" si="95"/>
        <v/>
      </c>
      <c r="E6118" s="230" t="str">
        <f>IFERROR(IF(ForbDraft!L6133&lt;&gt;"",ABS(ForbDraft!L6133),""),"")</f>
        <v/>
      </c>
      <c r="F6118" s="230" t="str">
        <f>IFERROR(IF(ForbDraft!K6133&lt;&gt;"",ForbDraft!K6133,""),"")</f>
        <v/>
      </c>
    </row>
    <row r="6119" spans="2:6" x14ac:dyDescent="0.2">
      <c r="B6119" s="229" t="str">
        <f>IFERROR(IF(ForbDraft!A6134&lt;&gt;"",ROW(ForbDraft!A6134),""),"")</f>
        <v/>
      </c>
      <c r="C6119" s="230" t="str">
        <f>IFERROR(IF(ForbDraft!A6134&lt;&gt;"",ForbDraft!A6134,""),"")</f>
        <v/>
      </c>
      <c r="D6119" s="230" t="str">
        <f t="shared" si="95"/>
        <v/>
      </c>
      <c r="E6119" s="230" t="str">
        <f>IFERROR(IF(ForbDraft!L6134&lt;&gt;"",ABS(ForbDraft!L6134),""),"")</f>
        <v/>
      </c>
      <c r="F6119" s="230" t="str">
        <f>IFERROR(IF(ForbDraft!K6134&lt;&gt;"",ForbDraft!K6134,""),"")</f>
        <v/>
      </c>
    </row>
    <row r="6120" spans="2:6" x14ac:dyDescent="0.2">
      <c r="B6120" s="229" t="str">
        <f>IFERROR(IF(ForbDraft!A6135&lt;&gt;"",ROW(ForbDraft!A6135),""),"")</f>
        <v/>
      </c>
      <c r="C6120" s="230" t="str">
        <f>IFERROR(IF(ForbDraft!A6135&lt;&gt;"",ForbDraft!A6135,""),"")</f>
        <v/>
      </c>
      <c r="D6120" s="230" t="str">
        <f t="shared" si="95"/>
        <v/>
      </c>
      <c r="E6120" s="230" t="str">
        <f>IFERROR(IF(ForbDraft!L6135&lt;&gt;"",ABS(ForbDraft!L6135),""),"")</f>
        <v/>
      </c>
      <c r="F6120" s="230" t="str">
        <f>IFERROR(IF(ForbDraft!K6135&lt;&gt;"",ForbDraft!K6135,""),"")</f>
        <v/>
      </c>
    </row>
    <row r="6121" spans="2:6" x14ac:dyDescent="0.2">
      <c r="B6121" s="229" t="str">
        <f>IFERROR(IF(ForbDraft!A6136&lt;&gt;"",ROW(ForbDraft!A6136),""),"")</f>
        <v/>
      </c>
      <c r="C6121" s="230" t="str">
        <f>IFERROR(IF(ForbDraft!A6136&lt;&gt;"",ForbDraft!A6136,""),"")</f>
        <v/>
      </c>
      <c r="D6121" s="230" t="str">
        <f t="shared" si="95"/>
        <v/>
      </c>
      <c r="E6121" s="230" t="str">
        <f>IFERROR(IF(ForbDraft!L6136&lt;&gt;"",ABS(ForbDraft!L6136),""),"")</f>
        <v/>
      </c>
      <c r="F6121" s="230" t="str">
        <f>IFERROR(IF(ForbDraft!K6136&lt;&gt;"",ForbDraft!K6136,""),"")</f>
        <v/>
      </c>
    </row>
    <row r="6122" spans="2:6" x14ac:dyDescent="0.2">
      <c r="B6122" s="229" t="str">
        <f>IFERROR(IF(ForbDraft!A6137&lt;&gt;"",ROW(ForbDraft!A6137),""),"")</f>
        <v/>
      </c>
      <c r="C6122" s="230" t="str">
        <f>IFERROR(IF(ForbDraft!A6137&lt;&gt;"",ForbDraft!A6137,""),"")</f>
        <v/>
      </c>
      <c r="D6122" s="230" t="str">
        <f t="shared" si="95"/>
        <v/>
      </c>
      <c r="E6122" s="230" t="str">
        <f>IFERROR(IF(ForbDraft!L6137&lt;&gt;"",ABS(ForbDraft!L6137),""),"")</f>
        <v/>
      </c>
      <c r="F6122" s="230" t="str">
        <f>IFERROR(IF(ForbDraft!K6137&lt;&gt;"",ForbDraft!K6137,""),"")</f>
        <v/>
      </c>
    </row>
    <row r="6123" spans="2:6" x14ac:dyDescent="0.2">
      <c r="B6123" s="229" t="str">
        <f>IFERROR(IF(ForbDraft!A6138&lt;&gt;"",ROW(ForbDraft!A6138),""),"")</f>
        <v/>
      </c>
      <c r="C6123" s="230" t="str">
        <f>IFERROR(IF(ForbDraft!A6138&lt;&gt;"",ForbDraft!A6138,""),"")</f>
        <v/>
      </c>
      <c r="D6123" s="230" t="str">
        <f t="shared" si="95"/>
        <v/>
      </c>
      <c r="E6123" s="230" t="str">
        <f>IFERROR(IF(ForbDraft!L6138&lt;&gt;"",ABS(ForbDraft!L6138),""),"")</f>
        <v/>
      </c>
      <c r="F6123" s="230" t="str">
        <f>IFERROR(IF(ForbDraft!K6138&lt;&gt;"",ForbDraft!K6138,""),"")</f>
        <v/>
      </c>
    </row>
    <row r="6124" spans="2:6" x14ac:dyDescent="0.2">
      <c r="B6124" s="229" t="str">
        <f>IFERROR(IF(ForbDraft!A6139&lt;&gt;"",ROW(ForbDraft!A6139),""),"")</f>
        <v/>
      </c>
      <c r="C6124" s="230" t="str">
        <f>IFERROR(IF(ForbDraft!A6139&lt;&gt;"",ForbDraft!A6139,""),"")</f>
        <v/>
      </c>
      <c r="D6124" s="230" t="str">
        <f t="shared" si="95"/>
        <v/>
      </c>
      <c r="E6124" s="230" t="str">
        <f>IFERROR(IF(ForbDraft!L6139&lt;&gt;"",ABS(ForbDraft!L6139),""),"")</f>
        <v/>
      </c>
      <c r="F6124" s="230" t="str">
        <f>IFERROR(IF(ForbDraft!K6139&lt;&gt;"",ForbDraft!K6139,""),"")</f>
        <v/>
      </c>
    </row>
    <row r="6125" spans="2:6" x14ac:dyDescent="0.2">
      <c r="B6125" s="229" t="str">
        <f>IFERROR(IF(ForbDraft!A6140&lt;&gt;"",ROW(ForbDraft!A6140),""),"")</f>
        <v/>
      </c>
      <c r="C6125" s="230" t="str">
        <f>IFERROR(IF(ForbDraft!A6140&lt;&gt;"",ForbDraft!A6140,""),"")</f>
        <v/>
      </c>
      <c r="D6125" s="230" t="str">
        <f t="shared" si="95"/>
        <v/>
      </c>
      <c r="E6125" s="230" t="str">
        <f>IFERROR(IF(ForbDraft!L6140&lt;&gt;"",ABS(ForbDraft!L6140),""),"")</f>
        <v/>
      </c>
      <c r="F6125" s="230" t="str">
        <f>IFERROR(IF(ForbDraft!K6140&lt;&gt;"",ForbDraft!K6140,""),"")</f>
        <v/>
      </c>
    </row>
    <row r="6126" spans="2:6" x14ac:dyDescent="0.2">
      <c r="B6126" s="229" t="str">
        <f>IFERROR(IF(ForbDraft!A6141&lt;&gt;"",ROW(ForbDraft!A6141),""),"")</f>
        <v/>
      </c>
      <c r="C6126" s="230" t="str">
        <f>IFERROR(IF(ForbDraft!A6141&lt;&gt;"",ForbDraft!A6141,""),"")</f>
        <v/>
      </c>
      <c r="D6126" s="230" t="str">
        <f t="shared" si="95"/>
        <v/>
      </c>
      <c r="E6126" s="230" t="str">
        <f>IFERROR(IF(ForbDraft!L6141&lt;&gt;"",ABS(ForbDraft!L6141),""),"")</f>
        <v/>
      </c>
      <c r="F6126" s="230" t="str">
        <f>IFERROR(IF(ForbDraft!K6141&lt;&gt;"",ForbDraft!K6141,""),"")</f>
        <v/>
      </c>
    </row>
    <row r="6127" spans="2:6" x14ac:dyDescent="0.2">
      <c r="B6127" s="229" t="str">
        <f>IFERROR(IF(ForbDraft!A6142&lt;&gt;"",ROW(ForbDraft!A6142),""),"")</f>
        <v/>
      </c>
      <c r="C6127" s="230" t="str">
        <f>IFERROR(IF(ForbDraft!A6142&lt;&gt;"",ForbDraft!A6142,""),"")</f>
        <v/>
      </c>
      <c r="D6127" s="230" t="str">
        <f t="shared" si="95"/>
        <v/>
      </c>
      <c r="E6127" s="230" t="str">
        <f>IFERROR(IF(ForbDraft!L6142&lt;&gt;"",ABS(ForbDraft!L6142),""),"")</f>
        <v/>
      </c>
      <c r="F6127" s="230" t="str">
        <f>IFERROR(IF(ForbDraft!K6142&lt;&gt;"",ForbDraft!K6142,""),"")</f>
        <v/>
      </c>
    </row>
    <row r="6128" spans="2:6" x14ac:dyDescent="0.2">
      <c r="B6128" s="229" t="str">
        <f>IFERROR(IF(ForbDraft!A6143&lt;&gt;"",ROW(ForbDraft!A6143),""),"")</f>
        <v/>
      </c>
      <c r="C6128" s="230" t="str">
        <f>IFERROR(IF(ForbDraft!A6143&lt;&gt;"",ForbDraft!A6143,""),"")</f>
        <v/>
      </c>
      <c r="D6128" s="230" t="str">
        <f t="shared" si="95"/>
        <v/>
      </c>
      <c r="E6128" s="230" t="str">
        <f>IFERROR(IF(ForbDraft!L6143&lt;&gt;"",ABS(ForbDraft!L6143),""),"")</f>
        <v/>
      </c>
      <c r="F6128" s="230" t="str">
        <f>IFERROR(IF(ForbDraft!K6143&lt;&gt;"",ForbDraft!K6143,""),"")</f>
        <v/>
      </c>
    </row>
    <row r="6129" spans="2:6" x14ac:dyDescent="0.2">
      <c r="B6129" s="229" t="str">
        <f>IFERROR(IF(ForbDraft!A6144&lt;&gt;"",ROW(ForbDraft!A6144),""),"")</f>
        <v/>
      </c>
      <c r="C6129" s="230" t="str">
        <f>IFERROR(IF(ForbDraft!A6144&lt;&gt;"",ForbDraft!A6144,""),"")</f>
        <v/>
      </c>
      <c r="D6129" s="230" t="str">
        <f t="shared" si="95"/>
        <v/>
      </c>
      <c r="E6129" s="230" t="str">
        <f>IFERROR(IF(ForbDraft!L6144&lt;&gt;"",ABS(ForbDraft!L6144),""),"")</f>
        <v/>
      </c>
      <c r="F6129" s="230" t="str">
        <f>IFERROR(IF(ForbDraft!K6144&lt;&gt;"",ForbDraft!K6144,""),"")</f>
        <v/>
      </c>
    </row>
    <row r="6130" spans="2:6" x14ac:dyDescent="0.2">
      <c r="B6130" s="229" t="str">
        <f>IFERROR(IF(ForbDraft!A6145&lt;&gt;"",ROW(ForbDraft!A6145),""),"")</f>
        <v/>
      </c>
      <c r="C6130" s="230" t="str">
        <f>IFERROR(IF(ForbDraft!A6145&lt;&gt;"",ForbDraft!A6145,""),"")</f>
        <v/>
      </c>
      <c r="D6130" s="230" t="str">
        <f t="shared" si="95"/>
        <v/>
      </c>
      <c r="E6130" s="230" t="str">
        <f>IFERROR(IF(ForbDraft!L6145&lt;&gt;"",ABS(ForbDraft!L6145),""),"")</f>
        <v/>
      </c>
      <c r="F6130" s="230" t="str">
        <f>IFERROR(IF(ForbDraft!K6145&lt;&gt;"",ForbDraft!K6145,""),"")</f>
        <v/>
      </c>
    </row>
    <row r="6131" spans="2:6" x14ac:dyDescent="0.2">
      <c r="B6131" s="229" t="str">
        <f>IFERROR(IF(ForbDraft!A6146&lt;&gt;"",ROW(ForbDraft!A6146),""),"")</f>
        <v/>
      </c>
      <c r="C6131" s="230" t="str">
        <f>IFERROR(IF(ForbDraft!A6146&lt;&gt;"",ForbDraft!A6146,""),"")</f>
        <v/>
      </c>
      <c r="D6131" s="230" t="str">
        <f t="shared" si="95"/>
        <v/>
      </c>
      <c r="E6131" s="230" t="str">
        <f>IFERROR(IF(ForbDraft!L6146&lt;&gt;"",ABS(ForbDraft!L6146),""),"")</f>
        <v/>
      </c>
      <c r="F6131" s="230" t="str">
        <f>IFERROR(IF(ForbDraft!K6146&lt;&gt;"",ForbDraft!K6146,""),"")</f>
        <v/>
      </c>
    </row>
    <row r="6132" spans="2:6" x14ac:dyDescent="0.2">
      <c r="B6132" s="229" t="str">
        <f>IFERROR(IF(ForbDraft!A6147&lt;&gt;"",ROW(ForbDraft!A6147),""),"")</f>
        <v/>
      </c>
      <c r="C6132" s="230" t="str">
        <f>IFERROR(IF(ForbDraft!A6147&lt;&gt;"",ForbDraft!A6147,""),"")</f>
        <v/>
      </c>
      <c r="D6132" s="230" t="str">
        <f t="shared" si="95"/>
        <v/>
      </c>
      <c r="E6132" s="230" t="str">
        <f>IFERROR(IF(ForbDraft!L6147&lt;&gt;"",ABS(ForbDraft!L6147),""),"")</f>
        <v/>
      </c>
      <c r="F6132" s="230" t="str">
        <f>IFERROR(IF(ForbDraft!K6147&lt;&gt;"",ForbDraft!K6147,""),"")</f>
        <v/>
      </c>
    </row>
    <row r="6133" spans="2:6" x14ac:dyDescent="0.2">
      <c r="B6133" s="229" t="str">
        <f>IFERROR(IF(ForbDraft!A6148&lt;&gt;"",ROW(ForbDraft!A6148),""),"")</f>
        <v/>
      </c>
      <c r="C6133" s="230" t="str">
        <f>IFERROR(IF(ForbDraft!A6148&lt;&gt;"",ForbDraft!A6148,""),"")</f>
        <v/>
      </c>
      <c r="D6133" s="230" t="str">
        <f t="shared" si="95"/>
        <v/>
      </c>
      <c r="E6133" s="230" t="str">
        <f>IFERROR(IF(ForbDraft!L6148&lt;&gt;"",ABS(ForbDraft!L6148),""),"")</f>
        <v/>
      </c>
      <c r="F6133" s="230" t="str">
        <f>IFERROR(IF(ForbDraft!K6148&lt;&gt;"",ForbDraft!K6148,""),"")</f>
        <v/>
      </c>
    </row>
    <row r="6134" spans="2:6" x14ac:dyDescent="0.2">
      <c r="B6134" s="229" t="str">
        <f>IFERROR(IF(ForbDraft!A6149&lt;&gt;"",ROW(ForbDraft!A6149),""),"")</f>
        <v/>
      </c>
      <c r="C6134" s="230" t="str">
        <f>IFERROR(IF(ForbDraft!A6149&lt;&gt;"",ForbDraft!A6149,""),"")</f>
        <v/>
      </c>
      <c r="D6134" s="230" t="str">
        <f t="shared" si="95"/>
        <v/>
      </c>
      <c r="E6134" s="230" t="str">
        <f>IFERROR(IF(ForbDraft!L6149&lt;&gt;"",ABS(ForbDraft!L6149),""),"")</f>
        <v/>
      </c>
      <c r="F6134" s="230" t="str">
        <f>IFERROR(IF(ForbDraft!K6149&lt;&gt;"",ForbDraft!K6149,""),"")</f>
        <v/>
      </c>
    </row>
    <row r="6135" spans="2:6" x14ac:dyDescent="0.2">
      <c r="B6135" s="229" t="str">
        <f>IFERROR(IF(ForbDraft!A6150&lt;&gt;"",ROW(ForbDraft!A6150),""),"")</f>
        <v/>
      </c>
      <c r="C6135" s="230" t="str">
        <f>IFERROR(IF(ForbDraft!A6150&lt;&gt;"",ForbDraft!A6150,""),"")</f>
        <v/>
      </c>
      <c r="D6135" s="230" t="str">
        <f t="shared" si="95"/>
        <v/>
      </c>
      <c r="E6135" s="230" t="str">
        <f>IFERROR(IF(ForbDraft!L6150&lt;&gt;"",ABS(ForbDraft!L6150),""),"")</f>
        <v/>
      </c>
      <c r="F6135" s="230" t="str">
        <f>IFERROR(IF(ForbDraft!K6150&lt;&gt;"",ForbDraft!K6150,""),"")</f>
        <v/>
      </c>
    </row>
    <row r="6136" spans="2:6" x14ac:dyDescent="0.2">
      <c r="B6136" s="229" t="str">
        <f>IFERROR(IF(ForbDraft!A6151&lt;&gt;"",ROW(ForbDraft!A6151),""),"")</f>
        <v/>
      </c>
      <c r="C6136" s="230" t="str">
        <f>IFERROR(IF(ForbDraft!A6151&lt;&gt;"",ForbDraft!A6151,""),"")</f>
        <v/>
      </c>
      <c r="D6136" s="230" t="str">
        <f t="shared" si="95"/>
        <v/>
      </c>
      <c r="E6136" s="230" t="str">
        <f>IFERROR(IF(ForbDraft!L6151&lt;&gt;"",ABS(ForbDraft!L6151),""),"")</f>
        <v/>
      </c>
      <c r="F6136" s="230" t="str">
        <f>IFERROR(IF(ForbDraft!K6151&lt;&gt;"",ForbDraft!K6151,""),"")</f>
        <v/>
      </c>
    </row>
    <row r="6137" spans="2:6" x14ac:dyDescent="0.2">
      <c r="B6137" s="229" t="str">
        <f>IFERROR(IF(ForbDraft!A6152&lt;&gt;"",ROW(ForbDraft!A6152),""),"")</f>
        <v/>
      </c>
      <c r="C6137" s="230" t="str">
        <f>IFERROR(IF(ForbDraft!A6152&lt;&gt;"",ForbDraft!A6152,""),"")</f>
        <v/>
      </c>
      <c r="D6137" s="230" t="str">
        <f t="shared" si="95"/>
        <v/>
      </c>
      <c r="E6137" s="230" t="str">
        <f>IFERROR(IF(ForbDraft!L6152&lt;&gt;"",ABS(ForbDraft!L6152),""),"")</f>
        <v/>
      </c>
      <c r="F6137" s="230" t="str">
        <f>IFERROR(IF(ForbDraft!K6152&lt;&gt;"",ForbDraft!K6152,""),"")</f>
        <v/>
      </c>
    </row>
    <row r="6138" spans="2:6" x14ac:dyDescent="0.2">
      <c r="B6138" s="229" t="str">
        <f>IFERROR(IF(ForbDraft!A6153&lt;&gt;"",ROW(ForbDraft!A6153),""),"")</f>
        <v/>
      </c>
      <c r="C6138" s="230" t="str">
        <f>IFERROR(IF(ForbDraft!A6153&lt;&gt;"",ForbDraft!A6153,""),"")</f>
        <v/>
      </c>
      <c r="D6138" s="230" t="str">
        <f t="shared" si="95"/>
        <v/>
      </c>
      <c r="E6138" s="230" t="str">
        <f>IFERROR(IF(ForbDraft!L6153&lt;&gt;"",ABS(ForbDraft!L6153),""),"")</f>
        <v/>
      </c>
      <c r="F6138" s="230" t="str">
        <f>IFERROR(IF(ForbDraft!K6153&lt;&gt;"",ForbDraft!K6153,""),"")</f>
        <v/>
      </c>
    </row>
    <row r="6139" spans="2:6" x14ac:dyDescent="0.2">
      <c r="B6139" s="229" t="str">
        <f>IFERROR(IF(ForbDraft!A6154&lt;&gt;"",ROW(ForbDraft!A6154),""),"")</f>
        <v/>
      </c>
      <c r="C6139" s="230" t="str">
        <f>IFERROR(IF(ForbDraft!A6154&lt;&gt;"",ForbDraft!A6154,""),"")</f>
        <v/>
      </c>
      <c r="D6139" s="230" t="str">
        <f t="shared" si="95"/>
        <v/>
      </c>
      <c r="E6139" s="230" t="str">
        <f>IFERROR(IF(ForbDraft!L6154&lt;&gt;"",ABS(ForbDraft!L6154),""),"")</f>
        <v/>
      </c>
      <c r="F6139" s="230" t="str">
        <f>IFERROR(IF(ForbDraft!K6154&lt;&gt;"",ForbDraft!K6154,""),"")</f>
        <v/>
      </c>
    </row>
    <row r="6140" spans="2:6" x14ac:dyDescent="0.2">
      <c r="B6140" s="229" t="str">
        <f>IFERROR(IF(ForbDraft!A6155&lt;&gt;"",ROW(ForbDraft!A6155),""),"")</f>
        <v/>
      </c>
      <c r="C6140" s="230" t="str">
        <f>IFERROR(IF(ForbDraft!A6155&lt;&gt;"",ForbDraft!A6155,""),"")</f>
        <v/>
      </c>
      <c r="D6140" s="230" t="str">
        <f t="shared" si="95"/>
        <v/>
      </c>
      <c r="E6140" s="230" t="str">
        <f>IFERROR(IF(ForbDraft!L6155&lt;&gt;"",ABS(ForbDraft!L6155),""),"")</f>
        <v/>
      </c>
      <c r="F6140" s="230" t="str">
        <f>IFERROR(IF(ForbDraft!K6155&lt;&gt;"",ForbDraft!K6155,""),"")</f>
        <v/>
      </c>
    </row>
    <row r="6141" spans="2:6" x14ac:dyDescent="0.2">
      <c r="B6141" s="229" t="str">
        <f>IFERROR(IF(ForbDraft!A6156&lt;&gt;"",ROW(ForbDraft!A6156),""),"")</f>
        <v/>
      </c>
      <c r="C6141" s="230" t="str">
        <f>IFERROR(IF(ForbDraft!A6156&lt;&gt;"",ForbDraft!A6156,""),"")</f>
        <v/>
      </c>
      <c r="D6141" s="230" t="str">
        <f t="shared" si="95"/>
        <v/>
      </c>
      <c r="E6141" s="230" t="str">
        <f>IFERROR(IF(ForbDraft!L6156&lt;&gt;"",ABS(ForbDraft!L6156),""),"")</f>
        <v/>
      </c>
      <c r="F6141" s="230" t="str">
        <f>IFERROR(IF(ForbDraft!K6156&lt;&gt;"",ForbDraft!K6156,""),"")</f>
        <v/>
      </c>
    </row>
    <row r="6142" spans="2:6" x14ac:dyDescent="0.2">
      <c r="B6142" s="229" t="str">
        <f>IFERROR(IF(ForbDraft!A6157&lt;&gt;"",ROW(ForbDraft!A6157),""),"")</f>
        <v/>
      </c>
      <c r="C6142" s="230" t="str">
        <f>IFERROR(IF(ForbDraft!A6157&lt;&gt;"",ForbDraft!A6157,""),"")</f>
        <v/>
      </c>
      <c r="D6142" s="230" t="str">
        <f t="shared" si="95"/>
        <v/>
      </c>
      <c r="E6142" s="230" t="str">
        <f>IFERROR(IF(ForbDraft!L6157&lt;&gt;"",ABS(ForbDraft!L6157),""),"")</f>
        <v/>
      </c>
      <c r="F6142" s="230" t="str">
        <f>IFERROR(IF(ForbDraft!K6157&lt;&gt;"",ForbDraft!K6157,""),"")</f>
        <v/>
      </c>
    </row>
    <row r="6143" spans="2:6" x14ac:dyDescent="0.2">
      <c r="B6143" s="229" t="str">
        <f>IFERROR(IF(ForbDraft!A6158&lt;&gt;"",ROW(ForbDraft!A6158),""),"")</f>
        <v/>
      </c>
      <c r="C6143" s="230" t="str">
        <f>IFERROR(IF(ForbDraft!A6158&lt;&gt;"",ForbDraft!A6158,""),"")</f>
        <v/>
      </c>
      <c r="D6143" s="230" t="str">
        <f t="shared" si="95"/>
        <v/>
      </c>
      <c r="E6143" s="230" t="str">
        <f>IFERROR(IF(ForbDraft!L6158&lt;&gt;"",ABS(ForbDraft!L6158),""),"")</f>
        <v/>
      </c>
      <c r="F6143" s="230" t="str">
        <f>IFERROR(IF(ForbDraft!K6158&lt;&gt;"",ForbDraft!K6158,""),"")</f>
        <v/>
      </c>
    </row>
    <row r="6144" spans="2:6" x14ac:dyDescent="0.2">
      <c r="B6144" s="229" t="str">
        <f>IFERROR(IF(ForbDraft!A6159&lt;&gt;"",ROW(ForbDraft!A6159),""),"")</f>
        <v/>
      </c>
      <c r="C6144" s="230" t="str">
        <f>IFERROR(IF(ForbDraft!A6159&lt;&gt;"",ForbDraft!A6159,""),"")</f>
        <v/>
      </c>
      <c r="D6144" s="230" t="str">
        <f t="shared" si="95"/>
        <v/>
      </c>
      <c r="E6144" s="230" t="str">
        <f>IFERROR(IF(ForbDraft!L6159&lt;&gt;"",ABS(ForbDraft!L6159),""),"")</f>
        <v/>
      </c>
      <c r="F6144" s="230" t="str">
        <f>IFERROR(IF(ForbDraft!K6159&lt;&gt;"",ForbDraft!K6159,""),"")</f>
        <v/>
      </c>
    </row>
    <row r="6145" spans="2:6" x14ac:dyDescent="0.2">
      <c r="B6145" s="229" t="str">
        <f>IFERROR(IF(ForbDraft!A6160&lt;&gt;"",ROW(ForbDraft!A6160),""),"")</f>
        <v/>
      </c>
      <c r="C6145" s="230" t="str">
        <f>IFERROR(IF(ForbDraft!A6160&lt;&gt;"",ForbDraft!A6160,""),"")</f>
        <v/>
      </c>
      <c r="D6145" s="230" t="str">
        <f t="shared" si="95"/>
        <v/>
      </c>
      <c r="E6145" s="230" t="str">
        <f>IFERROR(IF(ForbDraft!L6160&lt;&gt;"",ABS(ForbDraft!L6160),""),"")</f>
        <v/>
      </c>
      <c r="F6145" s="230" t="str">
        <f>IFERROR(IF(ForbDraft!K6160&lt;&gt;"",ForbDraft!K6160,""),"")</f>
        <v/>
      </c>
    </row>
    <row r="6146" spans="2:6" x14ac:dyDescent="0.2">
      <c r="B6146" s="229" t="str">
        <f>IFERROR(IF(ForbDraft!A6161&lt;&gt;"",ROW(ForbDraft!A6161),""),"")</f>
        <v/>
      </c>
      <c r="C6146" s="230" t="str">
        <f>IFERROR(IF(ForbDraft!A6161&lt;&gt;"",ForbDraft!A6161,""),"")</f>
        <v/>
      </c>
      <c r="D6146" s="230" t="str">
        <f t="shared" si="95"/>
        <v/>
      </c>
      <c r="E6146" s="230" t="str">
        <f>IFERROR(IF(ForbDraft!L6161&lt;&gt;"",ABS(ForbDraft!L6161),""),"")</f>
        <v/>
      </c>
      <c r="F6146" s="230" t="str">
        <f>IFERROR(IF(ForbDraft!K6161&lt;&gt;"",ForbDraft!K6161,""),"")</f>
        <v/>
      </c>
    </row>
    <row r="6147" spans="2:6" x14ac:dyDescent="0.2">
      <c r="B6147" s="229" t="str">
        <f>IFERROR(IF(ForbDraft!A6162&lt;&gt;"",ROW(ForbDraft!A6162),""),"")</f>
        <v/>
      </c>
      <c r="C6147" s="230" t="str">
        <f>IFERROR(IF(ForbDraft!A6162&lt;&gt;"",ForbDraft!A6162,""),"")</f>
        <v/>
      </c>
      <c r="D6147" s="230" t="str">
        <f t="shared" ref="D6147:D6210" si="96">IF(F6147="pH לבדיקת גבול","pH",F6147)</f>
        <v/>
      </c>
      <c r="E6147" s="230" t="str">
        <f>IFERROR(IF(ForbDraft!L6162&lt;&gt;"",ABS(ForbDraft!L6162),""),"")</f>
        <v/>
      </c>
      <c r="F6147" s="230" t="str">
        <f>IFERROR(IF(ForbDraft!K6162&lt;&gt;"",ForbDraft!K6162,""),"")</f>
        <v/>
      </c>
    </row>
    <row r="6148" spans="2:6" x14ac:dyDescent="0.2">
      <c r="B6148" s="229" t="str">
        <f>IFERROR(IF(ForbDraft!A6163&lt;&gt;"",ROW(ForbDraft!A6163),""),"")</f>
        <v/>
      </c>
      <c r="C6148" s="230" t="str">
        <f>IFERROR(IF(ForbDraft!A6163&lt;&gt;"",ForbDraft!A6163,""),"")</f>
        <v/>
      </c>
      <c r="D6148" s="230" t="str">
        <f t="shared" si="96"/>
        <v/>
      </c>
      <c r="E6148" s="230" t="str">
        <f>IFERROR(IF(ForbDraft!L6163&lt;&gt;"",ABS(ForbDraft!L6163),""),"")</f>
        <v/>
      </c>
      <c r="F6148" s="230" t="str">
        <f>IFERROR(IF(ForbDraft!K6163&lt;&gt;"",ForbDraft!K6163,""),"")</f>
        <v/>
      </c>
    </row>
    <row r="6149" spans="2:6" x14ac:dyDescent="0.2">
      <c r="B6149" s="229" t="str">
        <f>IFERROR(IF(ForbDraft!A6164&lt;&gt;"",ROW(ForbDraft!A6164),""),"")</f>
        <v/>
      </c>
      <c r="C6149" s="230" t="str">
        <f>IFERROR(IF(ForbDraft!A6164&lt;&gt;"",ForbDraft!A6164,""),"")</f>
        <v/>
      </c>
      <c r="D6149" s="230" t="str">
        <f t="shared" si="96"/>
        <v/>
      </c>
      <c r="E6149" s="230" t="str">
        <f>IFERROR(IF(ForbDraft!L6164&lt;&gt;"",ABS(ForbDraft!L6164),""),"")</f>
        <v/>
      </c>
      <c r="F6149" s="230" t="str">
        <f>IFERROR(IF(ForbDraft!K6164&lt;&gt;"",ForbDraft!K6164,""),"")</f>
        <v/>
      </c>
    </row>
    <row r="6150" spans="2:6" x14ac:dyDescent="0.2">
      <c r="B6150" s="229" t="str">
        <f>IFERROR(IF(ForbDraft!A6165&lt;&gt;"",ROW(ForbDraft!A6165),""),"")</f>
        <v/>
      </c>
      <c r="C6150" s="230" t="str">
        <f>IFERROR(IF(ForbDraft!A6165&lt;&gt;"",ForbDraft!A6165,""),"")</f>
        <v/>
      </c>
      <c r="D6150" s="230" t="str">
        <f t="shared" si="96"/>
        <v/>
      </c>
      <c r="E6150" s="230" t="str">
        <f>IFERROR(IF(ForbDraft!L6165&lt;&gt;"",ABS(ForbDraft!L6165),""),"")</f>
        <v/>
      </c>
      <c r="F6150" s="230" t="str">
        <f>IFERROR(IF(ForbDraft!K6165&lt;&gt;"",ForbDraft!K6165,""),"")</f>
        <v/>
      </c>
    </row>
    <row r="6151" spans="2:6" x14ac:dyDescent="0.2">
      <c r="B6151" s="229" t="str">
        <f>IFERROR(IF(ForbDraft!A6166&lt;&gt;"",ROW(ForbDraft!A6166),""),"")</f>
        <v/>
      </c>
      <c r="C6151" s="230" t="str">
        <f>IFERROR(IF(ForbDraft!A6166&lt;&gt;"",ForbDraft!A6166,""),"")</f>
        <v/>
      </c>
      <c r="D6151" s="230" t="str">
        <f t="shared" si="96"/>
        <v/>
      </c>
      <c r="E6151" s="230" t="str">
        <f>IFERROR(IF(ForbDraft!L6166&lt;&gt;"",ABS(ForbDraft!L6166),""),"")</f>
        <v/>
      </c>
      <c r="F6151" s="230" t="str">
        <f>IFERROR(IF(ForbDraft!K6166&lt;&gt;"",ForbDraft!K6166,""),"")</f>
        <v/>
      </c>
    </row>
    <row r="6152" spans="2:6" x14ac:dyDescent="0.2">
      <c r="B6152" s="229" t="str">
        <f>IFERROR(IF(ForbDraft!A6167&lt;&gt;"",ROW(ForbDraft!A6167),""),"")</f>
        <v/>
      </c>
      <c r="C6152" s="230" t="str">
        <f>IFERROR(IF(ForbDraft!A6167&lt;&gt;"",ForbDraft!A6167,""),"")</f>
        <v/>
      </c>
      <c r="D6152" s="230" t="str">
        <f t="shared" si="96"/>
        <v/>
      </c>
      <c r="E6152" s="230" t="str">
        <f>IFERROR(IF(ForbDraft!L6167&lt;&gt;"",ABS(ForbDraft!L6167),""),"")</f>
        <v/>
      </c>
      <c r="F6152" s="230" t="str">
        <f>IFERROR(IF(ForbDraft!K6167&lt;&gt;"",ForbDraft!K6167,""),"")</f>
        <v/>
      </c>
    </row>
    <row r="6153" spans="2:6" x14ac:dyDescent="0.2">
      <c r="B6153" s="229" t="str">
        <f>IFERROR(IF(ForbDraft!A6168&lt;&gt;"",ROW(ForbDraft!A6168),""),"")</f>
        <v/>
      </c>
      <c r="C6153" s="230" t="str">
        <f>IFERROR(IF(ForbDraft!A6168&lt;&gt;"",ForbDraft!A6168,""),"")</f>
        <v/>
      </c>
      <c r="D6153" s="230" t="str">
        <f t="shared" si="96"/>
        <v/>
      </c>
      <c r="E6153" s="230" t="str">
        <f>IFERROR(IF(ForbDraft!L6168&lt;&gt;"",ABS(ForbDraft!L6168),""),"")</f>
        <v/>
      </c>
      <c r="F6153" s="230" t="str">
        <f>IFERROR(IF(ForbDraft!K6168&lt;&gt;"",ForbDraft!K6168,""),"")</f>
        <v/>
      </c>
    </row>
    <row r="6154" spans="2:6" x14ac:dyDescent="0.2">
      <c r="B6154" s="229" t="str">
        <f>IFERROR(IF(ForbDraft!A6169&lt;&gt;"",ROW(ForbDraft!A6169),""),"")</f>
        <v/>
      </c>
      <c r="C6154" s="230" t="str">
        <f>IFERROR(IF(ForbDraft!A6169&lt;&gt;"",ForbDraft!A6169,""),"")</f>
        <v/>
      </c>
      <c r="D6154" s="230" t="str">
        <f t="shared" si="96"/>
        <v/>
      </c>
      <c r="E6154" s="230" t="str">
        <f>IFERROR(IF(ForbDraft!L6169&lt;&gt;"",ABS(ForbDraft!L6169),""),"")</f>
        <v/>
      </c>
      <c r="F6154" s="230" t="str">
        <f>IFERROR(IF(ForbDraft!K6169&lt;&gt;"",ForbDraft!K6169,""),"")</f>
        <v/>
      </c>
    </row>
    <row r="6155" spans="2:6" x14ac:dyDescent="0.2">
      <c r="B6155" s="229" t="str">
        <f>IFERROR(IF(ForbDraft!A6170&lt;&gt;"",ROW(ForbDraft!A6170),""),"")</f>
        <v/>
      </c>
      <c r="C6155" s="230" t="str">
        <f>IFERROR(IF(ForbDraft!A6170&lt;&gt;"",ForbDraft!A6170,""),"")</f>
        <v/>
      </c>
      <c r="D6155" s="230" t="str">
        <f t="shared" si="96"/>
        <v/>
      </c>
      <c r="E6155" s="230" t="str">
        <f>IFERROR(IF(ForbDraft!L6170&lt;&gt;"",ABS(ForbDraft!L6170),""),"")</f>
        <v/>
      </c>
      <c r="F6155" s="230" t="str">
        <f>IFERROR(IF(ForbDraft!K6170&lt;&gt;"",ForbDraft!K6170,""),"")</f>
        <v/>
      </c>
    </row>
    <row r="6156" spans="2:6" x14ac:dyDescent="0.2">
      <c r="B6156" s="229" t="str">
        <f>IFERROR(IF(ForbDraft!A6171&lt;&gt;"",ROW(ForbDraft!A6171),""),"")</f>
        <v/>
      </c>
      <c r="C6156" s="230" t="str">
        <f>IFERROR(IF(ForbDraft!A6171&lt;&gt;"",ForbDraft!A6171,""),"")</f>
        <v/>
      </c>
      <c r="D6156" s="230" t="str">
        <f t="shared" si="96"/>
        <v/>
      </c>
      <c r="E6156" s="230" t="str">
        <f>IFERROR(IF(ForbDraft!L6171&lt;&gt;"",ABS(ForbDraft!L6171),""),"")</f>
        <v/>
      </c>
      <c r="F6156" s="230" t="str">
        <f>IFERROR(IF(ForbDraft!K6171&lt;&gt;"",ForbDraft!K6171,""),"")</f>
        <v/>
      </c>
    </row>
    <row r="6157" spans="2:6" x14ac:dyDescent="0.2">
      <c r="B6157" s="229" t="str">
        <f>IFERROR(IF(ForbDraft!A6172&lt;&gt;"",ROW(ForbDraft!A6172),""),"")</f>
        <v/>
      </c>
      <c r="C6157" s="230" t="str">
        <f>IFERROR(IF(ForbDraft!A6172&lt;&gt;"",ForbDraft!A6172,""),"")</f>
        <v/>
      </c>
      <c r="D6157" s="230" t="str">
        <f t="shared" si="96"/>
        <v/>
      </c>
      <c r="E6157" s="230" t="str">
        <f>IFERROR(IF(ForbDraft!L6172&lt;&gt;"",ABS(ForbDraft!L6172),""),"")</f>
        <v/>
      </c>
      <c r="F6157" s="230" t="str">
        <f>IFERROR(IF(ForbDraft!K6172&lt;&gt;"",ForbDraft!K6172,""),"")</f>
        <v/>
      </c>
    </row>
    <row r="6158" spans="2:6" x14ac:dyDescent="0.2">
      <c r="B6158" s="229" t="str">
        <f>IFERROR(IF(ForbDraft!A6173&lt;&gt;"",ROW(ForbDraft!A6173),""),"")</f>
        <v/>
      </c>
      <c r="C6158" s="230" t="str">
        <f>IFERROR(IF(ForbDraft!A6173&lt;&gt;"",ForbDraft!A6173,""),"")</f>
        <v/>
      </c>
      <c r="D6158" s="230" t="str">
        <f t="shared" si="96"/>
        <v/>
      </c>
      <c r="E6158" s="230" t="str">
        <f>IFERROR(IF(ForbDraft!L6173&lt;&gt;"",ABS(ForbDraft!L6173),""),"")</f>
        <v/>
      </c>
      <c r="F6158" s="230" t="str">
        <f>IFERROR(IF(ForbDraft!K6173&lt;&gt;"",ForbDraft!K6173,""),"")</f>
        <v/>
      </c>
    </row>
    <row r="6159" spans="2:6" x14ac:dyDescent="0.2">
      <c r="B6159" s="229" t="str">
        <f>IFERROR(IF(ForbDraft!A6174&lt;&gt;"",ROW(ForbDraft!A6174),""),"")</f>
        <v/>
      </c>
      <c r="C6159" s="230" t="str">
        <f>IFERROR(IF(ForbDraft!A6174&lt;&gt;"",ForbDraft!A6174,""),"")</f>
        <v/>
      </c>
      <c r="D6159" s="230" t="str">
        <f t="shared" si="96"/>
        <v/>
      </c>
      <c r="E6159" s="230" t="str">
        <f>IFERROR(IF(ForbDraft!L6174&lt;&gt;"",ABS(ForbDraft!L6174),""),"")</f>
        <v/>
      </c>
      <c r="F6159" s="230" t="str">
        <f>IFERROR(IF(ForbDraft!K6174&lt;&gt;"",ForbDraft!K6174,""),"")</f>
        <v/>
      </c>
    </row>
    <row r="6160" spans="2:6" x14ac:dyDescent="0.2">
      <c r="B6160" s="229" t="str">
        <f>IFERROR(IF(ForbDraft!A6175&lt;&gt;"",ROW(ForbDraft!A6175),""),"")</f>
        <v/>
      </c>
      <c r="C6160" s="230" t="str">
        <f>IFERROR(IF(ForbDraft!A6175&lt;&gt;"",ForbDraft!A6175,""),"")</f>
        <v/>
      </c>
      <c r="D6160" s="230" t="str">
        <f t="shared" si="96"/>
        <v/>
      </c>
      <c r="E6160" s="230" t="str">
        <f>IFERROR(IF(ForbDraft!L6175&lt;&gt;"",ABS(ForbDraft!L6175),""),"")</f>
        <v/>
      </c>
      <c r="F6160" s="230" t="str">
        <f>IFERROR(IF(ForbDraft!K6175&lt;&gt;"",ForbDraft!K6175,""),"")</f>
        <v/>
      </c>
    </row>
    <row r="6161" spans="2:6" x14ac:dyDescent="0.2">
      <c r="B6161" s="229" t="str">
        <f>IFERROR(IF(ForbDraft!A6176&lt;&gt;"",ROW(ForbDraft!A6176),""),"")</f>
        <v/>
      </c>
      <c r="C6161" s="230" t="str">
        <f>IFERROR(IF(ForbDraft!A6176&lt;&gt;"",ForbDraft!A6176,""),"")</f>
        <v/>
      </c>
      <c r="D6161" s="230" t="str">
        <f t="shared" si="96"/>
        <v/>
      </c>
      <c r="E6161" s="230" t="str">
        <f>IFERROR(IF(ForbDraft!L6176&lt;&gt;"",ABS(ForbDraft!L6176),""),"")</f>
        <v/>
      </c>
      <c r="F6161" s="230" t="str">
        <f>IFERROR(IF(ForbDraft!K6176&lt;&gt;"",ForbDraft!K6176,""),"")</f>
        <v/>
      </c>
    </row>
    <row r="6162" spans="2:6" x14ac:dyDescent="0.2">
      <c r="B6162" s="229" t="str">
        <f>IFERROR(IF(ForbDraft!A6177&lt;&gt;"",ROW(ForbDraft!A6177),""),"")</f>
        <v/>
      </c>
      <c r="C6162" s="230" t="str">
        <f>IFERROR(IF(ForbDraft!A6177&lt;&gt;"",ForbDraft!A6177,""),"")</f>
        <v/>
      </c>
      <c r="D6162" s="230" t="str">
        <f t="shared" si="96"/>
        <v/>
      </c>
      <c r="E6162" s="230" t="str">
        <f>IFERROR(IF(ForbDraft!L6177&lt;&gt;"",ABS(ForbDraft!L6177),""),"")</f>
        <v/>
      </c>
      <c r="F6162" s="230" t="str">
        <f>IFERROR(IF(ForbDraft!K6177&lt;&gt;"",ForbDraft!K6177,""),"")</f>
        <v/>
      </c>
    </row>
    <row r="6163" spans="2:6" x14ac:dyDescent="0.2">
      <c r="B6163" s="229" t="str">
        <f>IFERROR(IF(ForbDraft!A6178&lt;&gt;"",ROW(ForbDraft!A6178),""),"")</f>
        <v/>
      </c>
      <c r="C6163" s="230" t="str">
        <f>IFERROR(IF(ForbDraft!A6178&lt;&gt;"",ForbDraft!A6178,""),"")</f>
        <v/>
      </c>
      <c r="D6163" s="230" t="str">
        <f t="shared" si="96"/>
        <v/>
      </c>
      <c r="E6163" s="230" t="str">
        <f>IFERROR(IF(ForbDraft!L6178&lt;&gt;"",ABS(ForbDraft!L6178),""),"")</f>
        <v/>
      </c>
      <c r="F6163" s="230" t="str">
        <f>IFERROR(IF(ForbDraft!K6178&lt;&gt;"",ForbDraft!K6178,""),"")</f>
        <v/>
      </c>
    </row>
    <row r="6164" spans="2:6" x14ac:dyDescent="0.2">
      <c r="B6164" s="229" t="str">
        <f>IFERROR(IF(ForbDraft!A6179&lt;&gt;"",ROW(ForbDraft!A6179),""),"")</f>
        <v/>
      </c>
      <c r="C6164" s="230" t="str">
        <f>IFERROR(IF(ForbDraft!A6179&lt;&gt;"",ForbDraft!A6179,""),"")</f>
        <v/>
      </c>
      <c r="D6164" s="230" t="str">
        <f t="shared" si="96"/>
        <v/>
      </c>
      <c r="E6164" s="230" t="str">
        <f>IFERROR(IF(ForbDraft!L6179&lt;&gt;"",ABS(ForbDraft!L6179),""),"")</f>
        <v/>
      </c>
      <c r="F6164" s="230" t="str">
        <f>IFERROR(IF(ForbDraft!K6179&lt;&gt;"",ForbDraft!K6179,""),"")</f>
        <v/>
      </c>
    </row>
    <row r="6165" spans="2:6" x14ac:dyDescent="0.2">
      <c r="B6165" s="229" t="str">
        <f>IFERROR(IF(ForbDraft!A6180&lt;&gt;"",ROW(ForbDraft!A6180),""),"")</f>
        <v/>
      </c>
      <c r="C6165" s="230" t="str">
        <f>IFERROR(IF(ForbDraft!A6180&lt;&gt;"",ForbDraft!A6180,""),"")</f>
        <v/>
      </c>
      <c r="D6165" s="230" t="str">
        <f t="shared" si="96"/>
        <v/>
      </c>
      <c r="E6165" s="230" t="str">
        <f>IFERROR(IF(ForbDraft!L6180&lt;&gt;"",ABS(ForbDraft!L6180),""),"")</f>
        <v/>
      </c>
      <c r="F6165" s="230" t="str">
        <f>IFERROR(IF(ForbDraft!K6180&lt;&gt;"",ForbDraft!K6180,""),"")</f>
        <v/>
      </c>
    </row>
    <row r="6166" spans="2:6" x14ac:dyDescent="0.2">
      <c r="B6166" s="229" t="str">
        <f>IFERROR(IF(ForbDraft!A6181&lt;&gt;"",ROW(ForbDraft!A6181),""),"")</f>
        <v/>
      </c>
      <c r="C6166" s="230" t="str">
        <f>IFERROR(IF(ForbDraft!A6181&lt;&gt;"",ForbDraft!A6181,""),"")</f>
        <v/>
      </c>
      <c r="D6166" s="230" t="str">
        <f t="shared" si="96"/>
        <v/>
      </c>
      <c r="E6166" s="230" t="str">
        <f>IFERROR(IF(ForbDraft!L6181&lt;&gt;"",ABS(ForbDraft!L6181),""),"")</f>
        <v/>
      </c>
      <c r="F6166" s="230" t="str">
        <f>IFERROR(IF(ForbDraft!K6181&lt;&gt;"",ForbDraft!K6181,""),"")</f>
        <v/>
      </c>
    </row>
    <row r="6167" spans="2:6" x14ac:dyDescent="0.2">
      <c r="B6167" s="229" t="str">
        <f>IFERROR(IF(ForbDraft!A6182&lt;&gt;"",ROW(ForbDraft!A6182),""),"")</f>
        <v/>
      </c>
      <c r="C6167" s="230" t="str">
        <f>IFERROR(IF(ForbDraft!A6182&lt;&gt;"",ForbDraft!A6182,""),"")</f>
        <v/>
      </c>
      <c r="D6167" s="230" t="str">
        <f t="shared" si="96"/>
        <v/>
      </c>
      <c r="E6167" s="230" t="str">
        <f>IFERROR(IF(ForbDraft!L6182&lt;&gt;"",ABS(ForbDraft!L6182),""),"")</f>
        <v/>
      </c>
      <c r="F6167" s="230" t="str">
        <f>IFERROR(IF(ForbDraft!K6182&lt;&gt;"",ForbDraft!K6182,""),"")</f>
        <v/>
      </c>
    </row>
    <row r="6168" spans="2:6" x14ac:dyDescent="0.2">
      <c r="B6168" s="229" t="str">
        <f>IFERROR(IF(ForbDraft!A6183&lt;&gt;"",ROW(ForbDraft!A6183),""),"")</f>
        <v/>
      </c>
      <c r="C6168" s="230" t="str">
        <f>IFERROR(IF(ForbDraft!A6183&lt;&gt;"",ForbDraft!A6183,""),"")</f>
        <v/>
      </c>
      <c r="D6168" s="230" t="str">
        <f t="shared" si="96"/>
        <v/>
      </c>
      <c r="E6168" s="230" t="str">
        <f>IFERROR(IF(ForbDraft!L6183&lt;&gt;"",ABS(ForbDraft!L6183),""),"")</f>
        <v/>
      </c>
      <c r="F6168" s="230" t="str">
        <f>IFERROR(IF(ForbDraft!K6183&lt;&gt;"",ForbDraft!K6183,""),"")</f>
        <v/>
      </c>
    </row>
    <row r="6169" spans="2:6" x14ac:dyDescent="0.2">
      <c r="B6169" s="229" t="str">
        <f>IFERROR(IF(ForbDraft!A6184&lt;&gt;"",ROW(ForbDraft!A6184),""),"")</f>
        <v/>
      </c>
      <c r="C6169" s="230" t="str">
        <f>IFERROR(IF(ForbDraft!A6184&lt;&gt;"",ForbDraft!A6184,""),"")</f>
        <v/>
      </c>
      <c r="D6169" s="230" t="str">
        <f t="shared" si="96"/>
        <v/>
      </c>
      <c r="E6169" s="230" t="str">
        <f>IFERROR(IF(ForbDraft!L6184&lt;&gt;"",ABS(ForbDraft!L6184),""),"")</f>
        <v/>
      </c>
      <c r="F6169" s="230" t="str">
        <f>IFERROR(IF(ForbDraft!K6184&lt;&gt;"",ForbDraft!K6184,""),"")</f>
        <v/>
      </c>
    </row>
    <row r="6170" spans="2:6" x14ac:dyDescent="0.2">
      <c r="B6170" s="229" t="str">
        <f>IFERROR(IF(ForbDraft!A6185&lt;&gt;"",ROW(ForbDraft!A6185),""),"")</f>
        <v/>
      </c>
      <c r="C6170" s="230" t="str">
        <f>IFERROR(IF(ForbDraft!A6185&lt;&gt;"",ForbDraft!A6185,""),"")</f>
        <v/>
      </c>
      <c r="D6170" s="230" t="str">
        <f t="shared" si="96"/>
        <v/>
      </c>
      <c r="E6170" s="230" t="str">
        <f>IFERROR(IF(ForbDraft!L6185&lt;&gt;"",ABS(ForbDraft!L6185),""),"")</f>
        <v/>
      </c>
      <c r="F6170" s="230" t="str">
        <f>IFERROR(IF(ForbDraft!K6185&lt;&gt;"",ForbDraft!K6185,""),"")</f>
        <v/>
      </c>
    </row>
    <row r="6171" spans="2:6" x14ac:dyDescent="0.2">
      <c r="B6171" s="229" t="str">
        <f>IFERROR(IF(ForbDraft!A6186&lt;&gt;"",ROW(ForbDraft!A6186),""),"")</f>
        <v/>
      </c>
      <c r="C6171" s="230" t="str">
        <f>IFERROR(IF(ForbDraft!A6186&lt;&gt;"",ForbDraft!A6186,""),"")</f>
        <v/>
      </c>
      <c r="D6171" s="230" t="str">
        <f t="shared" si="96"/>
        <v/>
      </c>
      <c r="E6171" s="230" t="str">
        <f>IFERROR(IF(ForbDraft!L6186&lt;&gt;"",ABS(ForbDraft!L6186),""),"")</f>
        <v/>
      </c>
      <c r="F6171" s="230" t="str">
        <f>IFERROR(IF(ForbDraft!K6186&lt;&gt;"",ForbDraft!K6186,""),"")</f>
        <v/>
      </c>
    </row>
    <row r="6172" spans="2:6" x14ac:dyDescent="0.2">
      <c r="B6172" s="229" t="str">
        <f>IFERROR(IF(ForbDraft!A6187&lt;&gt;"",ROW(ForbDraft!A6187),""),"")</f>
        <v/>
      </c>
      <c r="C6172" s="230" t="str">
        <f>IFERROR(IF(ForbDraft!A6187&lt;&gt;"",ForbDraft!A6187,""),"")</f>
        <v/>
      </c>
      <c r="D6172" s="230" t="str">
        <f t="shared" si="96"/>
        <v/>
      </c>
      <c r="E6172" s="230" t="str">
        <f>IFERROR(IF(ForbDraft!L6187&lt;&gt;"",ABS(ForbDraft!L6187),""),"")</f>
        <v/>
      </c>
      <c r="F6172" s="230" t="str">
        <f>IFERROR(IF(ForbDraft!K6187&lt;&gt;"",ForbDraft!K6187,""),"")</f>
        <v/>
      </c>
    </row>
    <row r="6173" spans="2:6" x14ac:dyDescent="0.2">
      <c r="B6173" s="229" t="str">
        <f>IFERROR(IF(ForbDraft!A6188&lt;&gt;"",ROW(ForbDraft!A6188),""),"")</f>
        <v/>
      </c>
      <c r="C6173" s="230" t="str">
        <f>IFERROR(IF(ForbDraft!A6188&lt;&gt;"",ForbDraft!A6188,""),"")</f>
        <v/>
      </c>
      <c r="D6173" s="230" t="str">
        <f t="shared" si="96"/>
        <v/>
      </c>
      <c r="E6173" s="230" t="str">
        <f>IFERROR(IF(ForbDraft!L6188&lt;&gt;"",ABS(ForbDraft!L6188),""),"")</f>
        <v/>
      </c>
      <c r="F6173" s="230" t="str">
        <f>IFERROR(IF(ForbDraft!K6188&lt;&gt;"",ForbDraft!K6188,""),"")</f>
        <v/>
      </c>
    </row>
    <row r="6174" spans="2:6" x14ac:dyDescent="0.2">
      <c r="B6174" s="229" t="str">
        <f>IFERROR(IF(ForbDraft!A6189&lt;&gt;"",ROW(ForbDraft!A6189),""),"")</f>
        <v/>
      </c>
      <c r="C6174" s="230" t="str">
        <f>IFERROR(IF(ForbDraft!A6189&lt;&gt;"",ForbDraft!A6189,""),"")</f>
        <v/>
      </c>
      <c r="D6174" s="230" t="str">
        <f t="shared" si="96"/>
        <v/>
      </c>
      <c r="E6174" s="230" t="str">
        <f>IFERROR(IF(ForbDraft!L6189&lt;&gt;"",ABS(ForbDraft!L6189),""),"")</f>
        <v/>
      </c>
      <c r="F6174" s="230" t="str">
        <f>IFERROR(IF(ForbDraft!K6189&lt;&gt;"",ForbDraft!K6189,""),"")</f>
        <v/>
      </c>
    </row>
    <row r="6175" spans="2:6" x14ac:dyDescent="0.2">
      <c r="B6175" s="229" t="str">
        <f>IFERROR(IF(ForbDraft!A6190&lt;&gt;"",ROW(ForbDraft!A6190),""),"")</f>
        <v/>
      </c>
      <c r="C6175" s="230" t="str">
        <f>IFERROR(IF(ForbDraft!A6190&lt;&gt;"",ForbDraft!A6190,""),"")</f>
        <v/>
      </c>
      <c r="D6175" s="230" t="str">
        <f t="shared" si="96"/>
        <v/>
      </c>
      <c r="E6175" s="230" t="str">
        <f>IFERROR(IF(ForbDraft!L6190&lt;&gt;"",ABS(ForbDraft!L6190),""),"")</f>
        <v/>
      </c>
      <c r="F6175" s="230" t="str">
        <f>IFERROR(IF(ForbDraft!K6190&lt;&gt;"",ForbDraft!K6190,""),"")</f>
        <v/>
      </c>
    </row>
    <row r="6176" spans="2:6" x14ac:dyDescent="0.2">
      <c r="B6176" s="229" t="str">
        <f>IFERROR(IF(ForbDraft!A6191&lt;&gt;"",ROW(ForbDraft!A6191),""),"")</f>
        <v/>
      </c>
      <c r="C6176" s="230" t="str">
        <f>IFERROR(IF(ForbDraft!A6191&lt;&gt;"",ForbDraft!A6191,""),"")</f>
        <v/>
      </c>
      <c r="D6176" s="230" t="str">
        <f t="shared" si="96"/>
        <v/>
      </c>
      <c r="E6176" s="230" t="str">
        <f>IFERROR(IF(ForbDraft!L6191&lt;&gt;"",ABS(ForbDraft!L6191),""),"")</f>
        <v/>
      </c>
      <c r="F6176" s="230" t="str">
        <f>IFERROR(IF(ForbDraft!K6191&lt;&gt;"",ForbDraft!K6191,""),"")</f>
        <v/>
      </c>
    </row>
    <row r="6177" spans="2:6" x14ac:dyDescent="0.2">
      <c r="B6177" s="229" t="str">
        <f>IFERROR(IF(ForbDraft!A6192&lt;&gt;"",ROW(ForbDraft!A6192),""),"")</f>
        <v/>
      </c>
      <c r="C6177" s="230" t="str">
        <f>IFERROR(IF(ForbDraft!A6192&lt;&gt;"",ForbDraft!A6192,""),"")</f>
        <v/>
      </c>
      <c r="D6177" s="230" t="str">
        <f t="shared" si="96"/>
        <v/>
      </c>
      <c r="E6177" s="230" t="str">
        <f>IFERROR(IF(ForbDraft!L6192&lt;&gt;"",ABS(ForbDraft!L6192),""),"")</f>
        <v/>
      </c>
      <c r="F6177" s="230" t="str">
        <f>IFERROR(IF(ForbDraft!K6192&lt;&gt;"",ForbDraft!K6192,""),"")</f>
        <v/>
      </c>
    </row>
    <row r="6178" spans="2:6" x14ac:dyDescent="0.2">
      <c r="B6178" s="229" t="str">
        <f>IFERROR(IF(ForbDraft!A6193&lt;&gt;"",ROW(ForbDraft!A6193),""),"")</f>
        <v/>
      </c>
      <c r="C6178" s="230" t="str">
        <f>IFERROR(IF(ForbDraft!A6193&lt;&gt;"",ForbDraft!A6193,""),"")</f>
        <v/>
      </c>
      <c r="D6178" s="230" t="str">
        <f t="shared" si="96"/>
        <v/>
      </c>
      <c r="E6178" s="230" t="str">
        <f>IFERROR(IF(ForbDraft!L6193&lt;&gt;"",ABS(ForbDraft!L6193),""),"")</f>
        <v/>
      </c>
      <c r="F6178" s="230" t="str">
        <f>IFERROR(IF(ForbDraft!K6193&lt;&gt;"",ForbDraft!K6193,""),"")</f>
        <v/>
      </c>
    </row>
    <row r="6179" spans="2:6" x14ac:dyDescent="0.2">
      <c r="B6179" s="229" t="str">
        <f>IFERROR(IF(ForbDraft!A6194&lt;&gt;"",ROW(ForbDraft!A6194),""),"")</f>
        <v/>
      </c>
      <c r="C6179" s="230" t="str">
        <f>IFERROR(IF(ForbDraft!A6194&lt;&gt;"",ForbDraft!A6194,""),"")</f>
        <v/>
      </c>
      <c r="D6179" s="230" t="str">
        <f t="shared" si="96"/>
        <v/>
      </c>
      <c r="E6179" s="230" t="str">
        <f>IFERROR(IF(ForbDraft!L6194&lt;&gt;"",ABS(ForbDraft!L6194),""),"")</f>
        <v/>
      </c>
      <c r="F6179" s="230" t="str">
        <f>IFERROR(IF(ForbDraft!K6194&lt;&gt;"",ForbDraft!K6194,""),"")</f>
        <v/>
      </c>
    </row>
    <row r="6180" spans="2:6" x14ac:dyDescent="0.2">
      <c r="B6180" s="229" t="str">
        <f>IFERROR(IF(ForbDraft!A6195&lt;&gt;"",ROW(ForbDraft!A6195),""),"")</f>
        <v/>
      </c>
      <c r="C6180" s="230" t="str">
        <f>IFERROR(IF(ForbDraft!A6195&lt;&gt;"",ForbDraft!A6195,""),"")</f>
        <v/>
      </c>
      <c r="D6180" s="230" t="str">
        <f t="shared" si="96"/>
        <v/>
      </c>
      <c r="E6180" s="230" t="str">
        <f>IFERROR(IF(ForbDraft!L6195&lt;&gt;"",ABS(ForbDraft!L6195),""),"")</f>
        <v/>
      </c>
      <c r="F6180" s="230" t="str">
        <f>IFERROR(IF(ForbDraft!K6195&lt;&gt;"",ForbDraft!K6195,""),"")</f>
        <v/>
      </c>
    </row>
    <row r="6181" spans="2:6" x14ac:dyDescent="0.2">
      <c r="B6181" s="229" t="str">
        <f>IFERROR(IF(ForbDraft!A6196&lt;&gt;"",ROW(ForbDraft!A6196),""),"")</f>
        <v/>
      </c>
      <c r="C6181" s="230" t="str">
        <f>IFERROR(IF(ForbDraft!A6196&lt;&gt;"",ForbDraft!A6196,""),"")</f>
        <v/>
      </c>
      <c r="D6181" s="230" t="str">
        <f t="shared" si="96"/>
        <v/>
      </c>
      <c r="E6181" s="230" t="str">
        <f>IFERROR(IF(ForbDraft!L6196&lt;&gt;"",ABS(ForbDraft!L6196),""),"")</f>
        <v/>
      </c>
      <c r="F6181" s="230" t="str">
        <f>IFERROR(IF(ForbDraft!K6196&lt;&gt;"",ForbDraft!K6196,""),"")</f>
        <v/>
      </c>
    </row>
    <row r="6182" spans="2:6" x14ac:dyDescent="0.2">
      <c r="B6182" s="229" t="str">
        <f>IFERROR(IF(ForbDraft!A6197&lt;&gt;"",ROW(ForbDraft!A6197),""),"")</f>
        <v/>
      </c>
      <c r="C6182" s="230" t="str">
        <f>IFERROR(IF(ForbDraft!A6197&lt;&gt;"",ForbDraft!A6197,""),"")</f>
        <v/>
      </c>
      <c r="D6182" s="230" t="str">
        <f t="shared" si="96"/>
        <v/>
      </c>
      <c r="E6182" s="230" t="str">
        <f>IFERROR(IF(ForbDraft!L6197&lt;&gt;"",ABS(ForbDraft!L6197),""),"")</f>
        <v/>
      </c>
      <c r="F6182" s="230" t="str">
        <f>IFERROR(IF(ForbDraft!K6197&lt;&gt;"",ForbDraft!K6197,""),"")</f>
        <v/>
      </c>
    </row>
    <row r="6183" spans="2:6" x14ac:dyDescent="0.2">
      <c r="B6183" s="229" t="str">
        <f>IFERROR(IF(ForbDraft!A6198&lt;&gt;"",ROW(ForbDraft!A6198),""),"")</f>
        <v/>
      </c>
      <c r="C6183" s="230" t="str">
        <f>IFERROR(IF(ForbDraft!A6198&lt;&gt;"",ForbDraft!A6198,""),"")</f>
        <v/>
      </c>
      <c r="D6183" s="230" t="str">
        <f t="shared" si="96"/>
        <v/>
      </c>
      <c r="E6183" s="230" t="str">
        <f>IFERROR(IF(ForbDraft!L6198&lt;&gt;"",ABS(ForbDraft!L6198),""),"")</f>
        <v/>
      </c>
      <c r="F6183" s="230" t="str">
        <f>IFERROR(IF(ForbDraft!K6198&lt;&gt;"",ForbDraft!K6198,""),"")</f>
        <v/>
      </c>
    </row>
    <row r="6184" spans="2:6" x14ac:dyDescent="0.2">
      <c r="B6184" s="229" t="str">
        <f>IFERROR(IF(ForbDraft!A6199&lt;&gt;"",ROW(ForbDraft!A6199),""),"")</f>
        <v/>
      </c>
      <c r="C6184" s="230" t="str">
        <f>IFERROR(IF(ForbDraft!A6199&lt;&gt;"",ForbDraft!A6199,""),"")</f>
        <v/>
      </c>
      <c r="D6184" s="230" t="str">
        <f t="shared" si="96"/>
        <v/>
      </c>
      <c r="E6184" s="230" t="str">
        <f>IFERROR(IF(ForbDraft!L6199&lt;&gt;"",ABS(ForbDraft!L6199),""),"")</f>
        <v/>
      </c>
      <c r="F6184" s="230" t="str">
        <f>IFERROR(IF(ForbDraft!K6199&lt;&gt;"",ForbDraft!K6199,""),"")</f>
        <v/>
      </c>
    </row>
    <row r="6185" spans="2:6" x14ac:dyDescent="0.2">
      <c r="B6185" s="229" t="str">
        <f>IFERROR(IF(ForbDraft!A6200&lt;&gt;"",ROW(ForbDraft!A6200),""),"")</f>
        <v/>
      </c>
      <c r="C6185" s="230" t="str">
        <f>IFERROR(IF(ForbDraft!A6200&lt;&gt;"",ForbDraft!A6200,""),"")</f>
        <v/>
      </c>
      <c r="D6185" s="230" t="str">
        <f t="shared" si="96"/>
        <v/>
      </c>
      <c r="E6185" s="230" t="str">
        <f>IFERROR(IF(ForbDraft!L6200&lt;&gt;"",ABS(ForbDraft!L6200),""),"")</f>
        <v/>
      </c>
      <c r="F6185" s="230" t="str">
        <f>IFERROR(IF(ForbDraft!K6200&lt;&gt;"",ForbDraft!K6200,""),"")</f>
        <v/>
      </c>
    </row>
    <row r="6186" spans="2:6" x14ac:dyDescent="0.2">
      <c r="B6186" s="229" t="str">
        <f>IFERROR(IF(ForbDraft!A6201&lt;&gt;"",ROW(ForbDraft!A6201),""),"")</f>
        <v/>
      </c>
      <c r="C6186" s="230" t="str">
        <f>IFERROR(IF(ForbDraft!A6201&lt;&gt;"",ForbDraft!A6201,""),"")</f>
        <v/>
      </c>
      <c r="D6186" s="230" t="str">
        <f t="shared" si="96"/>
        <v/>
      </c>
      <c r="E6186" s="230" t="str">
        <f>IFERROR(IF(ForbDraft!L6201&lt;&gt;"",ABS(ForbDraft!L6201),""),"")</f>
        <v/>
      </c>
      <c r="F6186" s="230" t="str">
        <f>IFERROR(IF(ForbDraft!K6201&lt;&gt;"",ForbDraft!K6201,""),"")</f>
        <v/>
      </c>
    </row>
    <row r="6187" spans="2:6" x14ac:dyDescent="0.2">
      <c r="B6187" s="229" t="str">
        <f>IFERROR(IF(ForbDraft!A6202&lt;&gt;"",ROW(ForbDraft!A6202),""),"")</f>
        <v/>
      </c>
      <c r="C6187" s="230" t="str">
        <f>IFERROR(IF(ForbDraft!A6202&lt;&gt;"",ForbDraft!A6202,""),"")</f>
        <v/>
      </c>
      <c r="D6187" s="230" t="str">
        <f t="shared" si="96"/>
        <v/>
      </c>
      <c r="E6187" s="230" t="str">
        <f>IFERROR(IF(ForbDraft!L6202&lt;&gt;"",ABS(ForbDraft!L6202),""),"")</f>
        <v/>
      </c>
      <c r="F6187" s="230" t="str">
        <f>IFERROR(IF(ForbDraft!K6202&lt;&gt;"",ForbDraft!K6202,""),"")</f>
        <v/>
      </c>
    </row>
    <row r="6188" spans="2:6" x14ac:dyDescent="0.2">
      <c r="B6188" s="229" t="str">
        <f>IFERROR(IF(ForbDraft!A6203&lt;&gt;"",ROW(ForbDraft!A6203),""),"")</f>
        <v/>
      </c>
      <c r="C6188" s="230" t="str">
        <f>IFERROR(IF(ForbDraft!A6203&lt;&gt;"",ForbDraft!A6203,""),"")</f>
        <v/>
      </c>
      <c r="D6188" s="230" t="str">
        <f t="shared" si="96"/>
        <v/>
      </c>
      <c r="E6188" s="230" t="str">
        <f>IFERROR(IF(ForbDraft!L6203&lt;&gt;"",ABS(ForbDraft!L6203),""),"")</f>
        <v/>
      </c>
      <c r="F6188" s="230" t="str">
        <f>IFERROR(IF(ForbDraft!K6203&lt;&gt;"",ForbDraft!K6203,""),"")</f>
        <v/>
      </c>
    </row>
    <row r="6189" spans="2:6" x14ac:dyDescent="0.2">
      <c r="B6189" s="229" t="str">
        <f>IFERROR(IF(ForbDraft!A6204&lt;&gt;"",ROW(ForbDraft!A6204),""),"")</f>
        <v/>
      </c>
      <c r="C6189" s="230" t="str">
        <f>IFERROR(IF(ForbDraft!A6204&lt;&gt;"",ForbDraft!A6204,""),"")</f>
        <v/>
      </c>
      <c r="D6189" s="230" t="str">
        <f t="shared" si="96"/>
        <v/>
      </c>
      <c r="E6189" s="230" t="str">
        <f>IFERROR(IF(ForbDraft!L6204&lt;&gt;"",ABS(ForbDraft!L6204),""),"")</f>
        <v/>
      </c>
      <c r="F6189" s="230" t="str">
        <f>IFERROR(IF(ForbDraft!K6204&lt;&gt;"",ForbDraft!K6204,""),"")</f>
        <v/>
      </c>
    </row>
    <row r="6190" spans="2:6" x14ac:dyDescent="0.2">
      <c r="B6190" s="229" t="str">
        <f>IFERROR(IF(ForbDraft!A6205&lt;&gt;"",ROW(ForbDraft!A6205),""),"")</f>
        <v/>
      </c>
      <c r="C6190" s="230" t="str">
        <f>IFERROR(IF(ForbDraft!A6205&lt;&gt;"",ForbDraft!A6205,""),"")</f>
        <v/>
      </c>
      <c r="D6190" s="230" t="str">
        <f t="shared" si="96"/>
        <v/>
      </c>
      <c r="E6190" s="230" t="str">
        <f>IFERROR(IF(ForbDraft!L6205&lt;&gt;"",ABS(ForbDraft!L6205),""),"")</f>
        <v/>
      </c>
      <c r="F6190" s="230" t="str">
        <f>IFERROR(IF(ForbDraft!K6205&lt;&gt;"",ForbDraft!K6205,""),"")</f>
        <v/>
      </c>
    </row>
    <row r="6191" spans="2:6" x14ac:dyDescent="0.2">
      <c r="B6191" s="229" t="str">
        <f>IFERROR(IF(ForbDraft!A6206&lt;&gt;"",ROW(ForbDraft!A6206),""),"")</f>
        <v/>
      </c>
      <c r="C6191" s="230" t="str">
        <f>IFERROR(IF(ForbDraft!A6206&lt;&gt;"",ForbDraft!A6206,""),"")</f>
        <v/>
      </c>
      <c r="D6191" s="230" t="str">
        <f t="shared" si="96"/>
        <v/>
      </c>
      <c r="E6191" s="230" t="str">
        <f>IFERROR(IF(ForbDraft!L6206&lt;&gt;"",ABS(ForbDraft!L6206),""),"")</f>
        <v/>
      </c>
      <c r="F6191" s="230" t="str">
        <f>IFERROR(IF(ForbDraft!K6206&lt;&gt;"",ForbDraft!K6206,""),"")</f>
        <v/>
      </c>
    </row>
    <row r="6192" spans="2:6" x14ac:dyDescent="0.2">
      <c r="B6192" s="229" t="str">
        <f>IFERROR(IF(ForbDraft!A6207&lt;&gt;"",ROW(ForbDraft!A6207),""),"")</f>
        <v/>
      </c>
      <c r="C6192" s="230" t="str">
        <f>IFERROR(IF(ForbDraft!A6207&lt;&gt;"",ForbDraft!A6207,""),"")</f>
        <v/>
      </c>
      <c r="D6192" s="230" t="str">
        <f t="shared" si="96"/>
        <v/>
      </c>
      <c r="E6192" s="230" t="str">
        <f>IFERROR(IF(ForbDraft!L6207&lt;&gt;"",ABS(ForbDraft!L6207),""),"")</f>
        <v/>
      </c>
      <c r="F6192" s="230" t="str">
        <f>IFERROR(IF(ForbDraft!K6207&lt;&gt;"",ForbDraft!K6207,""),"")</f>
        <v/>
      </c>
    </row>
    <row r="6193" spans="2:6" x14ac:dyDescent="0.2">
      <c r="B6193" s="229" t="str">
        <f>IFERROR(IF(ForbDraft!A6208&lt;&gt;"",ROW(ForbDraft!A6208),""),"")</f>
        <v/>
      </c>
      <c r="C6193" s="230" t="str">
        <f>IFERROR(IF(ForbDraft!A6208&lt;&gt;"",ForbDraft!A6208,""),"")</f>
        <v/>
      </c>
      <c r="D6193" s="230" t="str">
        <f t="shared" si="96"/>
        <v/>
      </c>
      <c r="E6193" s="230" t="str">
        <f>IFERROR(IF(ForbDraft!L6208&lt;&gt;"",ABS(ForbDraft!L6208),""),"")</f>
        <v/>
      </c>
      <c r="F6193" s="230" t="str">
        <f>IFERROR(IF(ForbDraft!K6208&lt;&gt;"",ForbDraft!K6208,""),"")</f>
        <v/>
      </c>
    </row>
    <row r="6194" spans="2:6" x14ac:dyDescent="0.2">
      <c r="B6194" s="229" t="str">
        <f>IFERROR(IF(ForbDraft!A6209&lt;&gt;"",ROW(ForbDraft!A6209),""),"")</f>
        <v/>
      </c>
      <c r="C6194" s="230" t="str">
        <f>IFERROR(IF(ForbDraft!A6209&lt;&gt;"",ForbDraft!A6209,""),"")</f>
        <v/>
      </c>
      <c r="D6194" s="230" t="str">
        <f t="shared" si="96"/>
        <v/>
      </c>
      <c r="E6194" s="230" t="str">
        <f>IFERROR(IF(ForbDraft!L6209&lt;&gt;"",ABS(ForbDraft!L6209),""),"")</f>
        <v/>
      </c>
      <c r="F6194" s="230" t="str">
        <f>IFERROR(IF(ForbDraft!K6209&lt;&gt;"",ForbDraft!K6209,""),"")</f>
        <v/>
      </c>
    </row>
    <row r="6195" spans="2:6" x14ac:dyDescent="0.2">
      <c r="B6195" s="229" t="str">
        <f>IFERROR(IF(ForbDraft!A6210&lt;&gt;"",ROW(ForbDraft!A6210),""),"")</f>
        <v/>
      </c>
      <c r="C6195" s="230" t="str">
        <f>IFERROR(IF(ForbDraft!A6210&lt;&gt;"",ForbDraft!A6210,""),"")</f>
        <v/>
      </c>
      <c r="D6195" s="230" t="str">
        <f t="shared" si="96"/>
        <v/>
      </c>
      <c r="E6195" s="230" t="str">
        <f>IFERROR(IF(ForbDraft!L6210&lt;&gt;"",ABS(ForbDraft!L6210),""),"")</f>
        <v/>
      </c>
      <c r="F6195" s="230" t="str">
        <f>IFERROR(IF(ForbDraft!K6210&lt;&gt;"",ForbDraft!K6210,""),"")</f>
        <v/>
      </c>
    </row>
    <row r="6196" spans="2:6" x14ac:dyDescent="0.2">
      <c r="B6196" s="229" t="str">
        <f>IFERROR(IF(ForbDraft!A6211&lt;&gt;"",ROW(ForbDraft!A6211),""),"")</f>
        <v/>
      </c>
      <c r="C6196" s="230" t="str">
        <f>IFERROR(IF(ForbDraft!A6211&lt;&gt;"",ForbDraft!A6211,""),"")</f>
        <v/>
      </c>
      <c r="D6196" s="230" t="str">
        <f t="shared" si="96"/>
        <v/>
      </c>
      <c r="E6196" s="230" t="str">
        <f>IFERROR(IF(ForbDraft!L6211&lt;&gt;"",ABS(ForbDraft!L6211),""),"")</f>
        <v/>
      </c>
      <c r="F6196" s="230" t="str">
        <f>IFERROR(IF(ForbDraft!K6211&lt;&gt;"",ForbDraft!K6211,""),"")</f>
        <v/>
      </c>
    </row>
    <row r="6197" spans="2:6" x14ac:dyDescent="0.2">
      <c r="B6197" s="229" t="str">
        <f>IFERROR(IF(ForbDraft!A6212&lt;&gt;"",ROW(ForbDraft!A6212),""),"")</f>
        <v/>
      </c>
      <c r="C6197" s="230" t="str">
        <f>IFERROR(IF(ForbDraft!A6212&lt;&gt;"",ForbDraft!A6212,""),"")</f>
        <v/>
      </c>
      <c r="D6197" s="230" t="str">
        <f t="shared" si="96"/>
        <v/>
      </c>
      <c r="E6197" s="230" t="str">
        <f>IFERROR(IF(ForbDraft!L6212&lt;&gt;"",ABS(ForbDraft!L6212),""),"")</f>
        <v/>
      </c>
      <c r="F6197" s="230" t="str">
        <f>IFERROR(IF(ForbDraft!K6212&lt;&gt;"",ForbDraft!K6212,""),"")</f>
        <v/>
      </c>
    </row>
    <row r="6198" spans="2:6" x14ac:dyDescent="0.2">
      <c r="B6198" s="229" t="str">
        <f>IFERROR(IF(ForbDraft!A6213&lt;&gt;"",ROW(ForbDraft!A6213),""),"")</f>
        <v/>
      </c>
      <c r="C6198" s="230" t="str">
        <f>IFERROR(IF(ForbDraft!A6213&lt;&gt;"",ForbDraft!A6213,""),"")</f>
        <v/>
      </c>
      <c r="D6198" s="230" t="str">
        <f t="shared" si="96"/>
        <v/>
      </c>
      <c r="E6198" s="230" t="str">
        <f>IFERROR(IF(ForbDraft!L6213&lt;&gt;"",ABS(ForbDraft!L6213),""),"")</f>
        <v/>
      </c>
      <c r="F6198" s="230" t="str">
        <f>IFERROR(IF(ForbDraft!K6213&lt;&gt;"",ForbDraft!K6213,""),"")</f>
        <v/>
      </c>
    </row>
    <row r="6199" spans="2:6" x14ac:dyDescent="0.2">
      <c r="B6199" s="229" t="str">
        <f>IFERROR(IF(ForbDraft!A6214&lt;&gt;"",ROW(ForbDraft!A6214),""),"")</f>
        <v/>
      </c>
      <c r="C6199" s="230" t="str">
        <f>IFERROR(IF(ForbDraft!A6214&lt;&gt;"",ForbDraft!A6214,""),"")</f>
        <v/>
      </c>
      <c r="D6199" s="230" t="str">
        <f t="shared" si="96"/>
        <v/>
      </c>
      <c r="E6199" s="230" t="str">
        <f>IFERROR(IF(ForbDraft!L6214&lt;&gt;"",ABS(ForbDraft!L6214),""),"")</f>
        <v/>
      </c>
      <c r="F6199" s="230" t="str">
        <f>IFERROR(IF(ForbDraft!K6214&lt;&gt;"",ForbDraft!K6214,""),"")</f>
        <v/>
      </c>
    </row>
    <row r="6200" spans="2:6" x14ac:dyDescent="0.2">
      <c r="B6200" s="229" t="str">
        <f>IFERROR(IF(ForbDraft!A6215&lt;&gt;"",ROW(ForbDraft!A6215),""),"")</f>
        <v/>
      </c>
      <c r="C6200" s="230" t="str">
        <f>IFERROR(IF(ForbDraft!A6215&lt;&gt;"",ForbDraft!A6215,""),"")</f>
        <v/>
      </c>
      <c r="D6200" s="230" t="str">
        <f t="shared" si="96"/>
        <v/>
      </c>
      <c r="E6200" s="230" t="str">
        <f>IFERROR(IF(ForbDraft!L6215&lt;&gt;"",ABS(ForbDraft!L6215),""),"")</f>
        <v/>
      </c>
      <c r="F6200" s="230" t="str">
        <f>IFERROR(IF(ForbDraft!K6215&lt;&gt;"",ForbDraft!K6215,""),"")</f>
        <v/>
      </c>
    </row>
    <row r="6201" spans="2:6" x14ac:dyDescent="0.2">
      <c r="B6201" s="229" t="str">
        <f>IFERROR(IF(ForbDraft!A6216&lt;&gt;"",ROW(ForbDraft!A6216),""),"")</f>
        <v/>
      </c>
      <c r="C6201" s="230" t="str">
        <f>IFERROR(IF(ForbDraft!A6216&lt;&gt;"",ForbDraft!A6216,""),"")</f>
        <v/>
      </c>
      <c r="D6201" s="230" t="str">
        <f t="shared" si="96"/>
        <v/>
      </c>
      <c r="E6201" s="230" t="str">
        <f>IFERROR(IF(ForbDraft!L6216&lt;&gt;"",ABS(ForbDraft!L6216),""),"")</f>
        <v/>
      </c>
      <c r="F6201" s="230" t="str">
        <f>IFERROR(IF(ForbDraft!K6216&lt;&gt;"",ForbDraft!K6216,""),"")</f>
        <v/>
      </c>
    </row>
    <row r="6202" spans="2:6" x14ac:dyDescent="0.2">
      <c r="B6202" s="229" t="str">
        <f>IFERROR(IF(ForbDraft!A6217&lt;&gt;"",ROW(ForbDraft!A6217),""),"")</f>
        <v/>
      </c>
      <c r="C6202" s="230" t="str">
        <f>IFERROR(IF(ForbDraft!A6217&lt;&gt;"",ForbDraft!A6217,""),"")</f>
        <v/>
      </c>
      <c r="D6202" s="230" t="str">
        <f t="shared" si="96"/>
        <v/>
      </c>
      <c r="E6202" s="230" t="str">
        <f>IFERROR(IF(ForbDraft!L6217&lt;&gt;"",ABS(ForbDraft!L6217),""),"")</f>
        <v/>
      </c>
      <c r="F6202" s="230" t="str">
        <f>IFERROR(IF(ForbDraft!K6217&lt;&gt;"",ForbDraft!K6217,""),"")</f>
        <v/>
      </c>
    </row>
    <row r="6203" spans="2:6" x14ac:dyDescent="0.2">
      <c r="B6203" s="229" t="str">
        <f>IFERROR(IF(ForbDraft!A6218&lt;&gt;"",ROW(ForbDraft!A6218),""),"")</f>
        <v/>
      </c>
      <c r="C6203" s="230" t="str">
        <f>IFERROR(IF(ForbDraft!A6218&lt;&gt;"",ForbDraft!A6218,""),"")</f>
        <v/>
      </c>
      <c r="D6203" s="230" t="str">
        <f t="shared" si="96"/>
        <v/>
      </c>
      <c r="E6203" s="230" t="str">
        <f>IFERROR(IF(ForbDraft!L6218&lt;&gt;"",ABS(ForbDraft!L6218),""),"")</f>
        <v/>
      </c>
      <c r="F6203" s="230" t="str">
        <f>IFERROR(IF(ForbDraft!K6218&lt;&gt;"",ForbDraft!K6218,""),"")</f>
        <v/>
      </c>
    </row>
    <row r="6204" spans="2:6" x14ac:dyDescent="0.2">
      <c r="B6204" s="229" t="str">
        <f>IFERROR(IF(ForbDraft!A6219&lt;&gt;"",ROW(ForbDraft!A6219),""),"")</f>
        <v/>
      </c>
      <c r="C6204" s="230" t="str">
        <f>IFERROR(IF(ForbDraft!A6219&lt;&gt;"",ForbDraft!A6219,""),"")</f>
        <v/>
      </c>
      <c r="D6204" s="230" t="str">
        <f t="shared" si="96"/>
        <v/>
      </c>
      <c r="E6204" s="230" t="str">
        <f>IFERROR(IF(ForbDraft!L6219&lt;&gt;"",ABS(ForbDraft!L6219),""),"")</f>
        <v/>
      </c>
      <c r="F6204" s="230" t="str">
        <f>IFERROR(IF(ForbDraft!K6219&lt;&gt;"",ForbDraft!K6219,""),"")</f>
        <v/>
      </c>
    </row>
    <row r="6205" spans="2:6" x14ac:dyDescent="0.2">
      <c r="B6205" s="229" t="str">
        <f>IFERROR(IF(ForbDraft!A6220&lt;&gt;"",ROW(ForbDraft!A6220),""),"")</f>
        <v/>
      </c>
      <c r="C6205" s="230" t="str">
        <f>IFERROR(IF(ForbDraft!A6220&lt;&gt;"",ForbDraft!A6220,""),"")</f>
        <v/>
      </c>
      <c r="D6205" s="230" t="str">
        <f t="shared" si="96"/>
        <v/>
      </c>
      <c r="E6205" s="230" t="str">
        <f>IFERROR(IF(ForbDraft!L6220&lt;&gt;"",ABS(ForbDraft!L6220),""),"")</f>
        <v/>
      </c>
      <c r="F6205" s="230" t="str">
        <f>IFERROR(IF(ForbDraft!K6220&lt;&gt;"",ForbDraft!K6220,""),"")</f>
        <v/>
      </c>
    </row>
    <row r="6206" spans="2:6" x14ac:dyDescent="0.2">
      <c r="B6206" s="229" t="str">
        <f>IFERROR(IF(ForbDraft!A6221&lt;&gt;"",ROW(ForbDraft!A6221),""),"")</f>
        <v/>
      </c>
      <c r="C6206" s="230" t="str">
        <f>IFERROR(IF(ForbDraft!A6221&lt;&gt;"",ForbDraft!A6221,""),"")</f>
        <v/>
      </c>
      <c r="D6206" s="230" t="str">
        <f t="shared" si="96"/>
        <v/>
      </c>
      <c r="E6206" s="230" t="str">
        <f>IFERROR(IF(ForbDraft!L6221&lt;&gt;"",ABS(ForbDraft!L6221),""),"")</f>
        <v/>
      </c>
      <c r="F6206" s="230" t="str">
        <f>IFERROR(IF(ForbDraft!K6221&lt;&gt;"",ForbDraft!K6221,""),"")</f>
        <v/>
      </c>
    </row>
    <row r="6207" spans="2:6" x14ac:dyDescent="0.2">
      <c r="B6207" s="229" t="str">
        <f>IFERROR(IF(ForbDraft!A6222&lt;&gt;"",ROW(ForbDraft!A6222),""),"")</f>
        <v/>
      </c>
      <c r="C6207" s="230" t="str">
        <f>IFERROR(IF(ForbDraft!A6222&lt;&gt;"",ForbDraft!A6222,""),"")</f>
        <v/>
      </c>
      <c r="D6207" s="230" t="str">
        <f t="shared" si="96"/>
        <v/>
      </c>
      <c r="E6207" s="230" t="str">
        <f>IFERROR(IF(ForbDraft!L6222&lt;&gt;"",ABS(ForbDraft!L6222),""),"")</f>
        <v/>
      </c>
      <c r="F6207" s="230" t="str">
        <f>IFERROR(IF(ForbDraft!K6222&lt;&gt;"",ForbDraft!K6222,""),"")</f>
        <v/>
      </c>
    </row>
    <row r="6208" spans="2:6" x14ac:dyDescent="0.2">
      <c r="B6208" s="229" t="str">
        <f>IFERROR(IF(ForbDraft!A6223&lt;&gt;"",ROW(ForbDraft!A6223),""),"")</f>
        <v/>
      </c>
      <c r="C6208" s="230" t="str">
        <f>IFERROR(IF(ForbDraft!A6223&lt;&gt;"",ForbDraft!A6223,""),"")</f>
        <v/>
      </c>
      <c r="D6208" s="230" t="str">
        <f t="shared" si="96"/>
        <v/>
      </c>
      <c r="E6208" s="230" t="str">
        <f>IFERROR(IF(ForbDraft!L6223&lt;&gt;"",ABS(ForbDraft!L6223),""),"")</f>
        <v/>
      </c>
      <c r="F6208" s="230" t="str">
        <f>IFERROR(IF(ForbDraft!K6223&lt;&gt;"",ForbDraft!K6223,""),"")</f>
        <v/>
      </c>
    </row>
    <row r="6209" spans="2:6" x14ac:dyDescent="0.2">
      <c r="B6209" s="229" t="str">
        <f>IFERROR(IF(ForbDraft!A6224&lt;&gt;"",ROW(ForbDraft!A6224),""),"")</f>
        <v/>
      </c>
      <c r="C6209" s="230" t="str">
        <f>IFERROR(IF(ForbDraft!A6224&lt;&gt;"",ForbDraft!A6224,""),"")</f>
        <v/>
      </c>
      <c r="D6209" s="230" t="str">
        <f t="shared" si="96"/>
        <v/>
      </c>
      <c r="E6209" s="230" t="str">
        <f>IFERROR(IF(ForbDraft!L6224&lt;&gt;"",ABS(ForbDraft!L6224),""),"")</f>
        <v/>
      </c>
      <c r="F6209" s="230" t="str">
        <f>IFERROR(IF(ForbDraft!K6224&lt;&gt;"",ForbDraft!K6224,""),"")</f>
        <v/>
      </c>
    </row>
    <row r="6210" spans="2:6" x14ac:dyDescent="0.2">
      <c r="B6210" s="229" t="str">
        <f>IFERROR(IF(ForbDraft!A6225&lt;&gt;"",ROW(ForbDraft!A6225),""),"")</f>
        <v/>
      </c>
      <c r="C6210" s="230" t="str">
        <f>IFERROR(IF(ForbDraft!A6225&lt;&gt;"",ForbDraft!A6225,""),"")</f>
        <v/>
      </c>
      <c r="D6210" s="230" t="str">
        <f t="shared" si="96"/>
        <v/>
      </c>
      <c r="E6210" s="230" t="str">
        <f>IFERROR(IF(ForbDraft!L6225&lt;&gt;"",ABS(ForbDraft!L6225),""),"")</f>
        <v/>
      </c>
      <c r="F6210" s="230" t="str">
        <f>IFERROR(IF(ForbDraft!K6225&lt;&gt;"",ForbDraft!K6225,""),"")</f>
        <v/>
      </c>
    </row>
    <row r="6211" spans="2:6" x14ac:dyDescent="0.2">
      <c r="B6211" s="229" t="str">
        <f>IFERROR(IF(ForbDraft!A6226&lt;&gt;"",ROW(ForbDraft!A6226),""),"")</f>
        <v/>
      </c>
      <c r="C6211" s="230" t="str">
        <f>IFERROR(IF(ForbDraft!A6226&lt;&gt;"",ForbDraft!A6226,""),"")</f>
        <v/>
      </c>
      <c r="D6211" s="230" t="str">
        <f t="shared" ref="D6211:D6274" si="97">IF(F6211="pH לבדיקת גבול","pH",F6211)</f>
        <v/>
      </c>
      <c r="E6211" s="230" t="str">
        <f>IFERROR(IF(ForbDraft!L6226&lt;&gt;"",ABS(ForbDraft!L6226),""),"")</f>
        <v/>
      </c>
      <c r="F6211" s="230" t="str">
        <f>IFERROR(IF(ForbDraft!K6226&lt;&gt;"",ForbDraft!K6226,""),"")</f>
        <v/>
      </c>
    </row>
    <row r="6212" spans="2:6" x14ac:dyDescent="0.2">
      <c r="B6212" s="229" t="str">
        <f>IFERROR(IF(ForbDraft!A6227&lt;&gt;"",ROW(ForbDraft!A6227),""),"")</f>
        <v/>
      </c>
      <c r="C6212" s="230" t="str">
        <f>IFERROR(IF(ForbDraft!A6227&lt;&gt;"",ForbDraft!A6227,""),"")</f>
        <v/>
      </c>
      <c r="D6212" s="230" t="str">
        <f t="shared" si="97"/>
        <v/>
      </c>
      <c r="E6212" s="230" t="str">
        <f>IFERROR(IF(ForbDraft!L6227&lt;&gt;"",ABS(ForbDraft!L6227),""),"")</f>
        <v/>
      </c>
      <c r="F6212" s="230" t="str">
        <f>IFERROR(IF(ForbDraft!K6227&lt;&gt;"",ForbDraft!K6227,""),"")</f>
        <v/>
      </c>
    </row>
    <row r="6213" spans="2:6" x14ac:dyDescent="0.2">
      <c r="B6213" s="229" t="str">
        <f>IFERROR(IF(ForbDraft!A6228&lt;&gt;"",ROW(ForbDraft!A6228),""),"")</f>
        <v/>
      </c>
      <c r="C6213" s="230" t="str">
        <f>IFERROR(IF(ForbDraft!A6228&lt;&gt;"",ForbDraft!A6228,""),"")</f>
        <v/>
      </c>
      <c r="D6213" s="230" t="str">
        <f t="shared" si="97"/>
        <v/>
      </c>
      <c r="E6213" s="230" t="str">
        <f>IFERROR(IF(ForbDraft!L6228&lt;&gt;"",ABS(ForbDraft!L6228),""),"")</f>
        <v/>
      </c>
      <c r="F6213" s="230" t="str">
        <f>IFERROR(IF(ForbDraft!K6228&lt;&gt;"",ForbDraft!K6228,""),"")</f>
        <v/>
      </c>
    </row>
    <row r="6214" spans="2:6" x14ac:dyDescent="0.2">
      <c r="B6214" s="229" t="str">
        <f>IFERROR(IF(ForbDraft!A6229&lt;&gt;"",ROW(ForbDraft!A6229),""),"")</f>
        <v/>
      </c>
      <c r="C6214" s="230" t="str">
        <f>IFERROR(IF(ForbDraft!A6229&lt;&gt;"",ForbDraft!A6229,""),"")</f>
        <v/>
      </c>
      <c r="D6214" s="230" t="str">
        <f t="shared" si="97"/>
        <v/>
      </c>
      <c r="E6214" s="230" t="str">
        <f>IFERROR(IF(ForbDraft!L6229&lt;&gt;"",ABS(ForbDraft!L6229),""),"")</f>
        <v/>
      </c>
      <c r="F6214" s="230" t="str">
        <f>IFERROR(IF(ForbDraft!K6229&lt;&gt;"",ForbDraft!K6229,""),"")</f>
        <v/>
      </c>
    </row>
    <row r="6215" spans="2:6" x14ac:dyDescent="0.2">
      <c r="B6215" s="229" t="str">
        <f>IFERROR(IF(ForbDraft!A6230&lt;&gt;"",ROW(ForbDraft!A6230),""),"")</f>
        <v/>
      </c>
      <c r="C6215" s="230" t="str">
        <f>IFERROR(IF(ForbDraft!A6230&lt;&gt;"",ForbDraft!A6230,""),"")</f>
        <v/>
      </c>
      <c r="D6215" s="230" t="str">
        <f t="shared" si="97"/>
        <v/>
      </c>
      <c r="E6215" s="230" t="str">
        <f>IFERROR(IF(ForbDraft!L6230&lt;&gt;"",ABS(ForbDraft!L6230),""),"")</f>
        <v/>
      </c>
      <c r="F6215" s="230" t="str">
        <f>IFERROR(IF(ForbDraft!K6230&lt;&gt;"",ForbDraft!K6230,""),"")</f>
        <v/>
      </c>
    </row>
    <row r="6216" spans="2:6" x14ac:dyDescent="0.2">
      <c r="B6216" s="229" t="str">
        <f>IFERROR(IF(ForbDraft!A6231&lt;&gt;"",ROW(ForbDraft!A6231),""),"")</f>
        <v/>
      </c>
      <c r="C6216" s="230" t="str">
        <f>IFERROR(IF(ForbDraft!A6231&lt;&gt;"",ForbDraft!A6231,""),"")</f>
        <v/>
      </c>
      <c r="D6216" s="230" t="str">
        <f t="shared" si="97"/>
        <v/>
      </c>
      <c r="E6216" s="230" t="str">
        <f>IFERROR(IF(ForbDraft!L6231&lt;&gt;"",ABS(ForbDraft!L6231),""),"")</f>
        <v/>
      </c>
      <c r="F6216" s="230" t="str">
        <f>IFERROR(IF(ForbDraft!K6231&lt;&gt;"",ForbDraft!K6231,""),"")</f>
        <v/>
      </c>
    </row>
    <row r="6217" spans="2:6" x14ac:dyDescent="0.2">
      <c r="B6217" s="229" t="str">
        <f>IFERROR(IF(ForbDraft!A6232&lt;&gt;"",ROW(ForbDraft!A6232),""),"")</f>
        <v/>
      </c>
      <c r="C6217" s="230" t="str">
        <f>IFERROR(IF(ForbDraft!A6232&lt;&gt;"",ForbDraft!A6232,""),"")</f>
        <v/>
      </c>
      <c r="D6217" s="230" t="str">
        <f t="shared" si="97"/>
        <v/>
      </c>
      <c r="E6217" s="230" t="str">
        <f>IFERROR(IF(ForbDraft!L6232&lt;&gt;"",ABS(ForbDraft!L6232),""),"")</f>
        <v/>
      </c>
      <c r="F6217" s="230" t="str">
        <f>IFERROR(IF(ForbDraft!K6232&lt;&gt;"",ForbDraft!K6232,""),"")</f>
        <v/>
      </c>
    </row>
    <row r="6218" spans="2:6" x14ac:dyDescent="0.2">
      <c r="B6218" s="229" t="str">
        <f>IFERROR(IF(ForbDraft!A6233&lt;&gt;"",ROW(ForbDraft!A6233),""),"")</f>
        <v/>
      </c>
      <c r="C6218" s="230" t="str">
        <f>IFERROR(IF(ForbDraft!A6233&lt;&gt;"",ForbDraft!A6233,""),"")</f>
        <v/>
      </c>
      <c r="D6218" s="230" t="str">
        <f t="shared" si="97"/>
        <v/>
      </c>
      <c r="E6218" s="230" t="str">
        <f>IFERROR(IF(ForbDraft!L6233&lt;&gt;"",ABS(ForbDraft!L6233),""),"")</f>
        <v/>
      </c>
      <c r="F6218" s="230" t="str">
        <f>IFERROR(IF(ForbDraft!K6233&lt;&gt;"",ForbDraft!K6233,""),"")</f>
        <v/>
      </c>
    </row>
    <row r="6219" spans="2:6" x14ac:dyDescent="0.2">
      <c r="B6219" s="229" t="str">
        <f>IFERROR(IF(ForbDraft!A6234&lt;&gt;"",ROW(ForbDraft!A6234),""),"")</f>
        <v/>
      </c>
      <c r="C6219" s="230" t="str">
        <f>IFERROR(IF(ForbDraft!A6234&lt;&gt;"",ForbDraft!A6234,""),"")</f>
        <v/>
      </c>
      <c r="D6219" s="230" t="str">
        <f t="shared" si="97"/>
        <v/>
      </c>
      <c r="E6219" s="230" t="str">
        <f>IFERROR(IF(ForbDraft!L6234&lt;&gt;"",ABS(ForbDraft!L6234),""),"")</f>
        <v/>
      </c>
      <c r="F6219" s="230" t="str">
        <f>IFERROR(IF(ForbDraft!K6234&lt;&gt;"",ForbDraft!K6234,""),"")</f>
        <v/>
      </c>
    </row>
    <row r="6220" spans="2:6" x14ac:dyDescent="0.2">
      <c r="B6220" s="229" t="str">
        <f>IFERROR(IF(ForbDraft!A6235&lt;&gt;"",ROW(ForbDraft!A6235),""),"")</f>
        <v/>
      </c>
      <c r="C6220" s="230" t="str">
        <f>IFERROR(IF(ForbDraft!A6235&lt;&gt;"",ForbDraft!A6235,""),"")</f>
        <v/>
      </c>
      <c r="D6220" s="230" t="str">
        <f t="shared" si="97"/>
        <v/>
      </c>
      <c r="E6220" s="230" t="str">
        <f>IFERROR(IF(ForbDraft!L6235&lt;&gt;"",ABS(ForbDraft!L6235),""),"")</f>
        <v/>
      </c>
      <c r="F6220" s="230" t="str">
        <f>IFERROR(IF(ForbDraft!K6235&lt;&gt;"",ForbDraft!K6235,""),"")</f>
        <v/>
      </c>
    </row>
    <row r="6221" spans="2:6" x14ac:dyDescent="0.2">
      <c r="B6221" s="229" t="str">
        <f>IFERROR(IF(ForbDraft!A6236&lt;&gt;"",ROW(ForbDraft!A6236),""),"")</f>
        <v/>
      </c>
      <c r="C6221" s="230" t="str">
        <f>IFERROR(IF(ForbDraft!A6236&lt;&gt;"",ForbDraft!A6236,""),"")</f>
        <v/>
      </c>
      <c r="D6221" s="230" t="str">
        <f t="shared" si="97"/>
        <v/>
      </c>
      <c r="E6221" s="230" t="str">
        <f>IFERROR(IF(ForbDraft!L6236&lt;&gt;"",ABS(ForbDraft!L6236),""),"")</f>
        <v/>
      </c>
      <c r="F6221" s="230" t="str">
        <f>IFERROR(IF(ForbDraft!K6236&lt;&gt;"",ForbDraft!K6236,""),"")</f>
        <v/>
      </c>
    </row>
    <row r="6222" spans="2:6" x14ac:dyDescent="0.2">
      <c r="B6222" s="229" t="str">
        <f>IFERROR(IF(ForbDraft!A6237&lt;&gt;"",ROW(ForbDraft!A6237),""),"")</f>
        <v/>
      </c>
      <c r="C6222" s="230" t="str">
        <f>IFERROR(IF(ForbDraft!A6237&lt;&gt;"",ForbDraft!A6237,""),"")</f>
        <v/>
      </c>
      <c r="D6222" s="230" t="str">
        <f t="shared" si="97"/>
        <v/>
      </c>
      <c r="E6222" s="230" t="str">
        <f>IFERROR(IF(ForbDraft!L6237&lt;&gt;"",ABS(ForbDraft!L6237),""),"")</f>
        <v/>
      </c>
      <c r="F6222" s="230" t="str">
        <f>IFERROR(IF(ForbDraft!K6237&lt;&gt;"",ForbDraft!K6237,""),"")</f>
        <v/>
      </c>
    </row>
    <row r="6223" spans="2:6" x14ac:dyDescent="0.2">
      <c r="B6223" s="229" t="str">
        <f>IFERROR(IF(ForbDraft!A6238&lt;&gt;"",ROW(ForbDraft!A6238),""),"")</f>
        <v/>
      </c>
      <c r="C6223" s="230" t="str">
        <f>IFERROR(IF(ForbDraft!A6238&lt;&gt;"",ForbDraft!A6238,""),"")</f>
        <v/>
      </c>
      <c r="D6223" s="230" t="str">
        <f t="shared" si="97"/>
        <v/>
      </c>
      <c r="E6223" s="230" t="str">
        <f>IFERROR(IF(ForbDraft!L6238&lt;&gt;"",ABS(ForbDraft!L6238),""),"")</f>
        <v/>
      </c>
      <c r="F6223" s="230" t="str">
        <f>IFERROR(IF(ForbDraft!K6238&lt;&gt;"",ForbDraft!K6238,""),"")</f>
        <v/>
      </c>
    </row>
    <row r="6224" spans="2:6" x14ac:dyDescent="0.2">
      <c r="B6224" s="229" t="str">
        <f>IFERROR(IF(ForbDraft!A6239&lt;&gt;"",ROW(ForbDraft!A6239),""),"")</f>
        <v/>
      </c>
      <c r="C6224" s="230" t="str">
        <f>IFERROR(IF(ForbDraft!A6239&lt;&gt;"",ForbDraft!A6239,""),"")</f>
        <v/>
      </c>
      <c r="D6224" s="230" t="str">
        <f t="shared" si="97"/>
        <v/>
      </c>
      <c r="E6224" s="230" t="str">
        <f>IFERROR(IF(ForbDraft!L6239&lt;&gt;"",ABS(ForbDraft!L6239),""),"")</f>
        <v/>
      </c>
      <c r="F6224" s="230" t="str">
        <f>IFERROR(IF(ForbDraft!K6239&lt;&gt;"",ForbDraft!K6239,""),"")</f>
        <v/>
      </c>
    </row>
    <row r="6225" spans="2:6" x14ac:dyDescent="0.2">
      <c r="B6225" s="229" t="str">
        <f>IFERROR(IF(ForbDraft!A6240&lt;&gt;"",ROW(ForbDraft!A6240),""),"")</f>
        <v/>
      </c>
      <c r="C6225" s="230" t="str">
        <f>IFERROR(IF(ForbDraft!A6240&lt;&gt;"",ForbDraft!A6240,""),"")</f>
        <v/>
      </c>
      <c r="D6225" s="230" t="str">
        <f t="shared" si="97"/>
        <v/>
      </c>
      <c r="E6225" s="230" t="str">
        <f>IFERROR(IF(ForbDraft!L6240&lt;&gt;"",ABS(ForbDraft!L6240),""),"")</f>
        <v/>
      </c>
      <c r="F6225" s="230" t="str">
        <f>IFERROR(IF(ForbDraft!K6240&lt;&gt;"",ForbDraft!K6240,""),"")</f>
        <v/>
      </c>
    </row>
    <row r="6226" spans="2:6" x14ac:dyDescent="0.2">
      <c r="B6226" s="229" t="str">
        <f>IFERROR(IF(ForbDraft!A6241&lt;&gt;"",ROW(ForbDraft!A6241),""),"")</f>
        <v/>
      </c>
      <c r="C6226" s="230" t="str">
        <f>IFERROR(IF(ForbDraft!A6241&lt;&gt;"",ForbDraft!A6241,""),"")</f>
        <v/>
      </c>
      <c r="D6226" s="230" t="str">
        <f t="shared" si="97"/>
        <v/>
      </c>
      <c r="E6226" s="230" t="str">
        <f>IFERROR(IF(ForbDraft!L6241&lt;&gt;"",ABS(ForbDraft!L6241),""),"")</f>
        <v/>
      </c>
      <c r="F6226" s="230" t="str">
        <f>IFERROR(IF(ForbDraft!K6241&lt;&gt;"",ForbDraft!K6241,""),"")</f>
        <v/>
      </c>
    </row>
    <row r="6227" spans="2:6" x14ac:dyDescent="0.2">
      <c r="B6227" s="229" t="str">
        <f>IFERROR(IF(ForbDraft!A6242&lt;&gt;"",ROW(ForbDraft!A6242),""),"")</f>
        <v/>
      </c>
      <c r="C6227" s="230" t="str">
        <f>IFERROR(IF(ForbDraft!A6242&lt;&gt;"",ForbDraft!A6242,""),"")</f>
        <v/>
      </c>
      <c r="D6227" s="230" t="str">
        <f t="shared" si="97"/>
        <v/>
      </c>
      <c r="E6227" s="230" t="str">
        <f>IFERROR(IF(ForbDraft!L6242&lt;&gt;"",ABS(ForbDraft!L6242),""),"")</f>
        <v/>
      </c>
      <c r="F6227" s="230" t="str">
        <f>IFERROR(IF(ForbDraft!K6242&lt;&gt;"",ForbDraft!K6242,""),"")</f>
        <v/>
      </c>
    </row>
    <row r="6228" spans="2:6" x14ac:dyDescent="0.2">
      <c r="B6228" s="229" t="str">
        <f>IFERROR(IF(ForbDraft!A6243&lt;&gt;"",ROW(ForbDraft!A6243),""),"")</f>
        <v/>
      </c>
      <c r="C6228" s="230" t="str">
        <f>IFERROR(IF(ForbDraft!A6243&lt;&gt;"",ForbDraft!A6243,""),"")</f>
        <v/>
      </c>
      <c r="D6228" s="230" t="str">
        <f t="shared" si="97"/>
        <v/>
      </c>
      <c r="E6228" s="230" t="str">
        <f>IFERROR(IF(ForbDraft!L6243&lt;&gt;"",ABS(ForbDraft!L6243),""),"")</f>
        <v/>
      </c>
      <c r="F6228" s="230" t="str">
        <f>IFERROR(IF(ForbDraft!K6243&lt;&gt;"",ForbDraft!K6243,""),"")</f>
        <v/>
      </c>
    </row>
    <row r="6229" spans="2:6" x14ac:dyDescent="0.2">
      <c r="B6229" s="229" t="str">
        <f>IFERROR(IF(ForbDraft!A6244&lt;&gt;"",ROW(ForbDraft!A6244),""),"")</f>
        <v/>
      </c>
      <c r="C6229" s="230" t="str">
        <f>IFERROR(IF(ForbDraft!A6244&lt;&gt;"",ForbDraft!A6244,""),"")</f>
        <v/>
      </c>
      <c r="D6229" s="230" t="str">
        <f t="shared" si="97"/>
        <v/>
      </c>
      <c r="E6229" s="230" t="str">
        <f>IFERROR(IF(ForbDraft!L6244&lt;&gt;"",ABS(ForbDraft!L6244),""),"")</f>
        <v/>
      </c>
      <c r="F6229" s="230" t="str">
        <f>IFERROR(IF(ForbDraft!K6244&lt;&gt;"",ForbDraft!K6244,""),"")</f>
        <v/>
      </c>
    </row>
    <row r="6230" spans="2:6" x14ac:dyDescent="0.2">
      <c r="B6230" s="229" t="str">
        <f>IFERROR(IF(ForbDraft!A6245&lt;&gt;"",ROW(ForbDraft!A6245),""),"")</f>
        <v/>
      </c>
      <c r="C6230" s="230" t="str">
        <f>IFERROR(IF(ForbDraft!A6245&lt;&gt;"",ForbDraft!A6245,""),"")</f>
        <v/>
      </c>
      <c r="D6230" s="230" t="str">
        <f t="shared" si="97"/>
        <v/>
      </c>
      <c r="E6230" s="230" t="str">
        <f>IFERROR(IF(ForbDraft!L6245&lt;&gt;"",ABS(ForbDraft!L6245),""),"")</f>
        <v/>
      </c>
      <c r="F6230" s="230" t="str">
        <f>IFERROR(IF(ForbDraft!K6245&lt;&gt;"",ForbDraft!K6245,""),"")</f>
        <v/>
      </c>
    </row>
    <row r="6231" spans="2:6" x14ac:dyDescent="0.2">
      <c r="B6231" s="229" t="str">
        <f>IFERROR(IF(ForbDraft!A6246&lt;&gt;"",ROW(ForbDraft!A6246),""),"")</f>
        <v/>
      </c>
      <c r="C6231" s="230" t="str">
        <f>IFERROR(IF(ForbDraft!A6246&lt;&gt;"",ForbDraft!A6246,""),"")</f>
        <v/>
      </c>
      <c r="D6231" s="230" t="str">
        <f t="shared" si="97"/>
        <v/>
      </c>
      <c r="E6231" s="230" t="str">
        <f>IFERROR(IF(ForbDraft!L6246&lt;&gt;"",ABS(ForbDraft!L6246),""),"")</f>
        <v/>
      </c>
      <c r="F6231" s="230" t="str">
        <f>IFERROR(IF(ForbDraft!K6246&lt;&gt;"",ForbDraft!K6246,""),"")</f>
        <v/>
      </c>
    </row>
    <row r="6232" spans="2:6" x14ac:dyDescent="0.2">
      <c r="B6232" s="229" t="str">
        <f>IFERROR(IF(ForbDraft!A6247&lt;&gt;"",ROW(ForbDraft!A6247),""),"")</f>
        <v/>
      </c>
      <c r="C6232" s="230" t="str">
        <f>IFERROR(IF(ForbDraft!A6247&lt;&gt;"",ForbDraft!A6247,""),"")</f>
        <v/>
      </c>
      <c r="D6232" s="230" t="str">
        <f t="shared" si="97"/>
        <v/>
      </c>
      <c r="E6232" s="230" t="str">
        <f>IFERROR(IF(ForbDraft!L6247&lt;&gt;"",ABS(ForbDraft!L6247),""),"")</f>
        <v/>
      </c>
      <c r="F6232" s="230" t="str">
        <f>IFERROR(IF(ForbDraft!K6247&lt;&gt;"",ForbDraft!K6247,""),"")</f>
        <v/>
      </c>
    </row>
    <row r="6233" spans="2:6" x14ac:dyDescent="0.2">
      <c r="B6233" s="229" t="str">
        <f>IFERROR(IF(ForbDraft!A6248&lt;&gt;"",ROW(ForbDraft!A6248),""),"")</f>
        <v/>
      </c>
      <c r="C6233" s="230" t="str">
        <f>IFERROR(IF(ForbDraft!A6248&lt;&gt;"",ForbDraft!A6248,""),"")</f>
        <v/>
      </c>
      <c r="D6233" s="230" t="str">
        <f t="shared" si="97"/>
        <v/>
      </c>
      <c r="E6233" s="230" t="str">
        <f>IFERROR(IF(ForbDraft!L6248&lt;&gt;"",ABS(ForbDraft!L6248),""),"")</f>
        <v/>
      </c>
      <c r="F6233" s="230" t="str">
        <f>IFERROR(IF(ForbDraft!K6248&lt;&gt;"",ForbDraft!K6248,""),"")</f>
        <v/>
      </c>
    </row>
    <row r="6234" spans="2:6" x14ac:dyDescent="0.2">
      <c r="B6234" s="229" t="str">
        <f>IFERROR(IF(ForbDraft!A6249&lt;&gt;"",ROW(ForbDraft!A6249),""),"")</f>
        <v/>
      </c>
      <c r="C6234" s="230" t="str">
        <f>IFERROR(IF(ForbDraft!A6249&lt;&gt;"",ForbDraft!A6249,""),"")</f>
        <v/>
      </c>
      <c r="D6234" s="230" t="str">
        <f t="shared" si="97"/>
        <v/>
      </c>
      <c r="E6234" s="230" t="str">
        <f>IFERROR(IF(ForbDraft!L6249&lt;&gt;"",ABS(ForbDraft!L6249),""),"")</f>
        <v/>
      </c>
      <c r="F6234" s="230" t="str">
        <f>IFERROR(IF(ForbDraft!K6249&lt;&gt;"",ForbDraft!K6249,""),"")</f>
        <v/>
      </c>
    </row>
    <row r="6235" spans="2:6" x14ac:dyDescent="0.2">
      <c r="B6235" s="229" t="str">
        <f>IFERROR(IF(ForbDraft!A6250&lt;&gt;"",ROW(ForbDraft!A6250),""),"")</f>
        <v/>
      </c>
      <c r="C6235" s="230" t="str">
        <f>IFERROR(IF(ForbDraft!A6250&lt;&gt;"",ForbDraft!A6250,""),"")</f>
        <v/>
      </c>
      <c r="D6235" s="230" t="str">
        <f t="shared" si="97"/>
        <v/>
      </c>
      <c r="E6235" s="230" t="str">
        <f>IFERROR(IF(ForbDraft!L6250&lt;&gt;"",ABS(ForbDraft!L6250),""),"")</f>
        <v/>
      </c>
      <c r="F6235" s="230" t="str">
        <f>IFERROR(IF(ForbDraft!K6250&lt;&gt;"",ForbDraft!K6250,""),"")</f>
        <v/>
      </c>
    </row>
    <row r="6236" spans="2:6" x14ac:dyDescent="0.2">
      <c r="B6236" s="229" t="str">
        <f>IFERROR(IF(ForbDraft!A6251&lt;&gt;"",ROW(ForbDraft!A6251),""),"")</f>
        <v/>
      </c>
      <c r="C6236" s="230" t="str">
        <f>IFERROR(IF(ForbDraft!A6251&lt;&gt;"",ForbDraft!A6251,""),"")</f>
        <v/>
      </c>
      <c r="D6236" s="230" t="str">
        <f t="shared" si="97"/>
        <v/>
      </c>
      <c r="E6236" s="230" t="str">
        <f>IFERROR(IF(ForbDraft!L6251&lt;&gt;"",ABS(ForbDraft!L6251),""),"")</f>
        <v/>
      </c>
      <c r="F6236" s="230" t="str">
        <f>IFERROR(IF(ForbDraft!K6251&lt;&gt;"",ForbDraft!K6251,""),"")</f>
        <v/>
      </c>
    </row>
    <row r="6237" spans="2:6" x14ac:dyDescent="0.2">
      <c r="B6237" s="229" t="str">
        <f>IFERROR(IF(ForbDraft!A6252&lt;&gt;"",ROW(ForbDraft!A6252),""),"")</f>
        <v/>
      </c>
      <c r="C6237" s="230" t="str">
        <f>IFERROR(IF(ForbDraft!A6252&lt;&gt;"",ForbDraft!A6252,""),"")</f>
        <v/>
      </c>
      <c r="D6237" s="230" t="str">
        <f t="shared" si="97"/>
        <v/>
      </c>
      <c r="E6237" s="230" t="str">
        <f>IFERROR(IF(ForbDraft!L6252&lt;&gt;"",ABS(ForbDraft!L6252),""),"")</f>
        <v/>
      </c>
      <c r="F6237" s="230" t="str">
        <f>IFERROR(IF(ForbDraft!K6252&lt;&gt;"",ForbDraft!K6252,""),"")</f>
        <v/>
      </c>
    </row>
    <row r="6238" spans="2:6" x14ac:dyDescent="0.2">
      <c r="B6238" s="229" t="str">
        <f>IFERROR(IF(ForbDraft!A6253&lt;&gt;"",ROW(ForbDraft!A6253),""),"")</f>
        <v/>
      </c>
      <c r="C6238" s="230" t="str">
        <f>IFERROR(IF(ForbDraft!A6253&lt;&gt;"",ForbDraft!A6253,""),"")</f>
        <v/>
      </c>
      <c r="D6238" s="230" t="str">
        <f t="shared" si="97"/>
        <v/>
      </c>
      <c r="E6238" s="230" t="str">
        <f>IFERROR(IF(ForbDraft!L6253&lt;&gt;"",ABS(ForbDraft!L6253),""),"")</f>
        <v/>
      </c>
      <c r="F6238" s="230" t="str">
        <f>IFERROR(IF(ForbDraft!K6253&lt;&gt;"",ForbDraft!K6253,""),"")</f>
        <v/>
      </c>
    </row>
    <row r="6239" spans="2:6" x14ac:dyDescent="0.2">
      <c r="B6239" s="229" t="str">
        <f>IFERROR(IF(ForbDraft!A6254&lt;&gt;"",ROW(ForbDraft!A6254),""),"")</f>
        <v/>
      </c>
      <c r="C6239" s="230" t="str">
        <f>IFERROR(IF(ForbDraft!A6254&lt;&gt;"",ForbDraft!A6254,""),"")</f>
        <v/>
      </c>
      <c r="D6239" s="230" t="str">
        <f t="shared" si="97"/>
        <v/>
      </c>
      <c r="E6239" s="230" t="str">
        <f>IFERROR(IF(ForbDraft!L6254&lt;&gt;"",ABS(ForbDraft!L6254),""),"")</f>
        <v/>
      </c>
      <c r="F6239" s="230" t="str">
        <f>IFERROR(IF(ForbDraft!K6254&lt;&gt;"",ForbDraft!K6254,""),"")</f>
        <v/>
      </c>
    </row>
    <row r="6240" spans="2:6" x14ac:dyDescent="0.2">
      <c r="B6240" s="229" t="str">
        <f>IFERROR(IF(ForbDraft!A6255&lt;&gt;"",ROW(ForbDraft!A6255),""),"")</f>
        <v/>
      </c>
      <c r="C6240" s="230" t="str">
        <f>IFERROR(IF(ForbDraft!A6255&lt;&gt;"",ForbDraft!A6255,""),"")</f>
        <v/>
      </c>
      <c r="D6240" s="230" t="str">
        <f t="shared" si="97"/>
        <v/>
      </c>
      <c r="E6240" s="230" t="str">
        <f>IFERROR(IF(ForbDraft!L6255&lt;&gt;"",ABS(ForbDraft!L6255),""),"")</f>
        <v/>
      </c>
      <c r="F6240" s="230" t="str">
        <f>IFERROR(IF(ForbDraft!K6255&lt;&gt;"",ForbDraft!K6255,""),"")</f>
        <v/>
      </c>
    </row>
    <row r="6241" spans="2:6" x14ac:dyDescent="0.2">
      <c r="B6241" s="229" t="str">
        <f>IFERROR(IF(ForbDraft!A6256&lt;&gt;"",ROW(ForbDraft!A6256),""),"")</f>
        <v/>
      </c>
      <c r="C6241" s="230" t="str">
        <f>IFERROR(IF(ForbDraft!A6256&lt;&gt;"",ForbDraft!A6256,""),"")</f>
        <v/>
      </c>
      <c r="D6241" s="230" t="str">
        <f t="shared" si="97"/>
        <v/>
      </c>
      <c r="E6241" s="230" t="str">
        <f>IFERROR(IF(ForbDraft!L6256&lt;&gt;"",ABS(ForbDraft!L6256),""),"")</f>
        <v/>
      </c>
      <c r="F6241" s="230" t="str">
        <f>IFERROR(IF(ForbDraft!K6256&lt;&gt;"",ForbDraft!K6256,""),"")</f>
        <v/>
      </c>
    </row>
    <row r="6242" spans="2:6" x14ac:dyDescent="0.2">
      <c r="B6242" s="229" t="str">
        <f>IFERROR(IF(ForbDraft!A6257&lt;&gt;"",ROW(ForbDraft!A6257),""),"")</f>
        <v/>
      </c>
      <c r="C6242" s="230" t="str">
        <f>IFERROR(IF(ForbDraft!A6257&lt;&gt;"",ForbDraft!A6257,""),"")</f>
        <v/>
      </c>
      <c r="D6242" s="230" t="str">
        <f t="shared" si="97"/>
        <v/>
      </c>
      <c r="E6242" s="230" t="str">
        <f>IFERROR(IF(ForbDraft!L6257&lt;&gt;"",ABS(ForbDraft!L6257),""),"")</f>
        <v/>
      </c>
      <c r="F6242" s="230" t="str">
        <f>IFERROR(IF(ForbDraft!K6257&lt;&gt;"",ForbDraft!K6257,""),"")</f>
        <v/>
      </c>
    </row>
    <row r="6243" spans="2:6" x14ac:dyDescent="0.2">
      <c r="B6243" s="229" t="str">
        <f>IFERROR(IF(ForbDraft!A6258&lt;&gt;"",ROW(ForbDraft!A6258),""),"")</f>
        <v/>
      </c>
      <c r="C6243" s="230" t="str">
        <f>IFERROR(IF(ForbDraft!A6258&lt;&gt;"",ForbDraft!A6258,""),"")</f>
        <v/>
      </c>
      <c r="D6243" s="230" t="str">
        <f t="shared" si="97"/>
        <v/>
      </c>
      <c r="E6243" s="230" t="str">
        <f>IFERROR(IF(ForbDraft!L6258&lt;&gt;"",ABS(ForbDraft!L6258),""),"")</f>
        <v/>
      </c>
      <c r="F6243" s="230" t="str">
        <f>IFERROR(IF(ForbDraft!K6258&lt;&gt;"",ForbDraft!K6258,""),"")</f>
        <v/>
      </c>
    </row>
    <row r="6244" spans="2:6" x14ac:dyDescent="0.2">
      <c r="B6244" s="229" t="str">
        <f>IFERROR(IF(ForbDraft!A6259&lt;&gt;"",ROW(ForbDraft!A6259),""),"")</f>
        <v/>
      </c>
      <c r="C6244" s="230" t="str">
        <f>IFERROR(IF(ForbDraft!A6259&lt;&gt;"",ForbDraft!A6259,""),"")</f>
        <v/>
      </c>
      <c r="D6244" s="230" t="str">
        <f t="shared" si="97"/>
        <v/>
      </c>
      <c r="E6244" s="230" t="str">
        <f>IFERROR(IF(ForbDraft!L6259&lt;&gt;"",ABS(ForbDraft!L6259),""),"")</f>
        <v/>
      </c>
      <c r="F6244" s="230" t="str">
        <f>IFERROR(IF(ForbDraft!K6259&lt;&gt;"",ForbDraft!K6259,""),"")</f>
        <v/>
      </c>
    </row>
    <row r="6245" spans="2:6" x14ac:dyDescent="0.2">
      <c r="B6245" s="229" t="str">
        <f>IFERROR(IF(ForbDraft!A6260&lt;&gt;"",ROW(ForbDraft!A6260),""),"")</f>
        <v/>
      </c>
      <c r="C6245" s="230" t="str">
        <f>IFERROR(IF(ForbDraft!A6260&lt;&gt;"",ForbDraft!A6260,""),"")</f>
        <v/>
      </c>
      <c r="D6245" s="230" t="str">
        <f t="shared" si="97"/>
        <v/>
      </c>
      <c r="E6245" s="230" t="str">
        <f>IFERROR(IF(ForbDraft!L6260&lt;&gt;"",ABS(ForbDraft!L6260),""),"")</f>
        <v/>
      </c>
      <c r="F6245" s="230" t="str">
        <f>IFERROR(IF(ForbDraft!K6260&lt;&gt;"",ForbDraft!K6260,""),"")</f>
        <v/>
      </c>
    </row>
    <row r="6246" spans="2:6" x14ac:dyDescent="0.2">
      <c r="B6246" s="229" t="str">
        <f>IFERROR(IF(ForbDraft!A6261&lt;&gt;"",ROW(ForbDraft!A6261),""),"")</f>
        <v/>
      </c>
      <c r="C6246" s="230" t="str">
        <f>IFERROR(IF(ForbDraft!A6261&lt;&gt;"",ForbDraft!A6261,""),"")</f>
        <v/>
      </c>
      <c r="D6246" s="230" t="str">
        <f t="shared" si="97"/>
        <v/>
      </c>
      <c r="E6246" s="230" t="str">
        <f>IFERROR(IF(ForbDraft!L6261&lt;&gt;"",ABS(ForbDraft!L6261),""),"")</f>
        <v/>
      </c>
      <c r="F6246" s="230" t="str">
        <f>IFERROR(IF(ForbDraft!K6261&lt;&gt;"",ForbDraft!K6261,""),"")</f>
        <v/>
      </c>
    </row>
    <row r="6247" spans="2:6" x14ac:dyDescent="0.2">
      <c r="B6247" s="229" t="str">
        <f>IFERROR(IF(ForbDraft!A6262&lt;&gt;"",ROW(ForbDraft!A6262),""),"")</f>
        <v/>
      </c>
      <c r="C6247" s="230" t="str">
        <f>IFERROR(IF(ForbDraft!A6262&lt;&gt;"",ForbDraft!A6262,""),"")</f>
        <v/>
      </c>
      <c r="D6247" s="230" t="str">
        <f t="shared" si="97"/>
        <v/>
      </c>
      <c r="E6247" s="230" t="str">
        <f>IFERROR(IF(ForbDraft!L6262&lt;&gt;"",ABS(ForbDraft!L6262),""),"")</f>
        <v/>
      </c>
      <c r="F6247" s="230" t="str">
        <f>IFERROR(IF(ForbDraft!K6262&lt;&gt;"",ForbDraft!K6262,""),"")</f>
        <v/>
      </c>
    </row>
    <row r="6248" spans="2:6" x14ac:dyDescent="0.2">
      <c r="B6248" s="229" t="str">
        <f>IFERROR(IF(ForbDraft!A6263&lt;&gt;"",ROW(ForbDraft!A6263),""),"")</f>
        <v/>
      </c>
      <c r="C6248" s="230" t="str">
        <f>IFERROR(IF(ForbDraft!A6263&lt;&gt;"",ForbDraft!A6263,""),"")</f>
        <v/>
      </c>
      <c r="D6248" s="230" t="str">
        <f t="shared" si="97"/>
        <v/>
      </c>
      <c r="E6248" s="230" t="str">
        <f>IFERROR(IF(ForbDraft!L6263&lt;&gt;"",ABS(ForbDraft!L6263),""),"")</f>
        <v/>
      </c>
      <c r="F6248" s="230" t="str">
        <f>IFERROR(IF(ForbDraft!K6263&lt;&gt;"",ForbDraft!K6263,""),"")</f>
        <v/>
      </c>
    </row>
    <row r="6249" spans="2:6" x14ac:dyDescent="0.2">
      <c r="B6249" s="229" t="str">
        <f>IFERROR(IF(ForbDraft!A6264&lt;&gt;"",ROW(ForbDraft!A6264),""),"")</f>
        <v/>
      </c>
      <c r="C6249" s="230" t="str">
        <f>IFERROR(IF(ForbDraft!A6264&lt;&gt;"",ForbDraft!A6264,""),"")</f>
        <v/>
      </c>
      <c r="D6249" s="230" t="str">
        <f t="shared" si="97"/>
        <v/>
      </c>
      <c r="E6249" s="230" t="str">
        <f>IFERROR(IF(ForbDraft!L6264&lt;&gt;"",ABS(ForbDraft!L6264),""),"")</f>
        <v/>
      </c>
      <c r="F6249" s="230" t="str">
        <f>IFERROR(IF(ForbDraft!K6264&lt;&gt;"",ForbDraft!K6264,""),"")</f>
        <v/>
      </c>
    </row>
    <row r="6250" spans="2:6" x14ac:dyDescent="0.2">
      <c r="B6250" s="229" t="str">
        <f>IFERROR(IF(ForbDraft!A6265&lt;&gt;"",ROW(ForbDraft!A6265),""),"")</f>
        <v/>
      </c>
      <c r="C6250" s="230" t="str">
        <f>IFERROR(IF(ForbDraft!A6265&lt;&gt;"",ForbDraft!A6265,""),"")</f>
        <v/>
      </c>
      <c r="D6250" s="230" t="str">
        <f t="shared" si="97"/>
        <v/>
      </c>
      <c r="E6250" s="230" t="str">
        <f>IFERROR(IF(ForbDraft!L6265&lt;&gt;"",ABS(ForbDraft!L6265),""),"")</f>
        <v/>
      </c>
      <c r="F6250" s="230" t="str">
        <f>IFERROR(IF(ForbDraft!K6265&lt;&gt;"",ForbDraft!K6265,""),"")</f>
        <v/>
      </c>
    </row>
    <row r="6251" spans="2:6" x14ac:dyDescent="0.2">
      <c r="B6251" s="229" t="str">
        <f>IFERROR(IF(ForbDraft!A6266&lt;&gt;"",ROW(ForbDraft!A6266),""),"")</f>
        <v/>
      </c>
      <c r="C6251" s="230" t="str">
        <f>IFERROR(IF(ForbDraft!A6266&lt;&gt;"",ForbDraft!A6266,""),"")</f>
        <v/>
      </c>
      <c r="D6251" s="230" t="str">
        <f t="shared" si="97"/>
        <v/>
      </c>
      <c r="E6251" s="230" t="str">
        <f>IFERROR(IF(ForbDraft!L6266&lt;&gt;"",ABS(ForbDraft!L6266),""),"")</f>
        <v/>
      </c>
      <c r="F6251" s="230" t="str">
        <f>IFERROR(IF(ForbDraft!K6266&lt;&gt;"",ForbDraft!K6266,""),"")</f>
        <v/>
      </c>
    </row>
    <row r="6252" spans="2:6" x14ac:dyDescent="0.2">
      <c r="B6252" s="229" t="str">
        <f>IFERROR(IF(ForbDraft!A6267&lt;&gt;"",ROW(ForbDraft!A6267),""),"")</f>
        <v/>
      </c>
      <c r="C6252" s="230" t="str">
        <f>IFERROR(IF(ForbDraft!A6267&lt;&gt;"",ForbDraft!A6267,""),"")</f>
        <v/>
      </c>
      <c r="D6252" s="230" t="str">
        <f t="shared" si="97"/>
        <v/>
      </c>
      <c r="E6252" s="230" t="str">
        <f>IFERROR(IF(ForbDraft!L6267&lt;&gt;"",ABS(ForbDraft!L6267),""),"")</f>
        <v/>
      </c>
      <c r="F6252" s="230" t="str">
        <f>IFERROR(IF(ForbDraft!K6267&lt;&gt;"",ForbDraft!K6267,""),"")</f>
        <v/>
      </c>
    </row>
    <row r="6253" spans="2:6" x14ac:dyDescent="0.2">
      <c r="B6253" s="229" t="str">
        <f>IFERROR(IF(ForbDraft!A6268&lt;&gt;"",ROW(ForbDraft!A6268),""),"")</f>
        <v/>
      </c>
      <c r="C6253" s="230" t="str">
        <f>IFERROR(IF(ForbDraft!A6268&lt;&gt;"",ForbDraft!A6268,""),"")</f>
        <v/>
      </c>
      <c r="D6253" s="230" t="str">
        <f t="shared" si="97"/>
        <v/>
      </c>
      <c r="E6253" s="230" t="str">
        <f>IFERROR(IF(ForbDraft!L6268&lt;&gt;"",ABS(ForbDraft!L6268),""),"")</f>
        <v/>
      </c>
      <c r="F6253" s="230" t="str">
        <f>IFERROR(IF(ForbDraft!K6268&lt;&gt;"",ForbDraft!K6268,""),"")</f>
        <v/>
      </c>
    </row>
    <row r="6254" spans="2:6" x14ac:dyDescent="0.2">
      <c r="B6254" s="229" t="str">
        <f>IFERROR(IF(ForbDraft!A6269&lt;&gt;"",ROW(ForbDraft!A6269),""),"")</f>
        <v/>
      </c>
      <c r="C6254" s="230" t="str">
        <f>IFERROR(IF(ForbDraft!A6269&lt;&gt;"",ForbDraft!A6269,""),"")</f>
        <v/>
      </c>
      <c r="D6254" s="230" t="str">
        <f t="shared" si="97"/>
        <v/>
      </c>
      <c r="E6254" s="230" t="str">
        <f>IFERROR(IF(ForbDraft!L6269&lt;&gt;"",ABS(ForbDraft!L6269),""),"")</f>
        <v/>
      </c>
      <c r="F6254" s="230" t="str">
        <f>IFERROR(IF(ForbDraft!K6269&lt;&gt;"",ForbDraft!K6269,""),"")</f>
        <v/>
      </c>
    </row>
    <row r="6255" spans="2:6" x14ac:dyDescent="0.2">
      <c r="B6255" s="229" t="str">
        <f>IFERROR(IF(ForbDraft!A6270&lt;&gt;"",ROW(ForbDraft!A6270),""),"")</f>
        <v/>
      </c>
      <c r="C6255" s="230" t="str">
        <f>IFERROR(IF(ForbDraft!A6270&lt;&gt;"",ForbDraft!A6270,""),"")</f>
        <v/>
      </c>
      <c r="D6255" s="230" t="str">
        <f t="shared" si="97"/>
        <v/>
      </c>
      <c r="E6255" s="230" t="str">
        <f>IFERROR(IF(ForbDraft!L6270&lt;&gt;"",ABS(ForbDraft!L6270),""),"")</f>
        <v/>
      </c>
      <c r="F6255" s="230" t="str">
        <f>IFERROR(IF(ForbDraft!K6270&lt;&gt;"",ForbDraft!K6270,""),"")</f>
        <v/>
      </c>
    </row>
    <row r="6256" spans="2:6" x14ac:dyDescent="0.2">
      <c r="B6256" s="229" t="str">
        <f>IFERROR(IF(ForbDraft!A6271&lt;&gt;"",ROW(ForbDraft!A6271),""),"")</f>
        <v/>
      </c>
      <c r="C6256" s="230" t="str">
        <f>IFERROR(IF(ForbDraft!A6271&lt;&gt;"",ForbDraft!A6271,""),"")</f>
        <v/>
      </c>
      <c r="D6256" s="230" t="str">
        <f t="shared" si="97"/>
        <v/>
      </c>
      <c r="E6256" s="230" t="str">
        <f>IFERROR(IF(ForbDraft!L6271&lt;&gt;"",ABS(ForbDraft!L6271),""),"")</f>
        <v/>
      </c>
      <c r="F6256" s="230" t="str">
        <f>IFERROR(IF(ForbDraft!K6271&lt;&gt;"",ForbDraft!K6271,""),"")</f>
        <v/>
      </c>
    </row>
    <row r="6257" spans="2:6" x14ac:dyDescent="0.2">
      <c r="B6257" s="229" t="str">
        <f>IFERROR(IF(ForbDraft!A6272&lt;&gt;"",ROW(ForbDraft!A6272),""),"")</f>
        <v/>
      </c>
      <c r="C6257" s="230" t="str">
        <f>IFERROR(IF(ForbDraft!A6272&lt;&gt;"",ForbDraft!A6272,""),"")</f>
        <v/>
      </c>
      <c r="D6257" s="230" t="str">
        <f t="shared" si="97"/>
        <v/>
      </c>
      <c r="E6257" s="230" t="str">
        <f>IFERROR(IF(ForbDraft!L6272&lt;&gt;"",ABS(ForbDraft!L6272),""),"")</f>
        <v/>
      </c>
      <c r="F6257" s="230" t="str">
        <f>IFERROR(IF(ForbDraft!K6272&lt;&gt;"",ForbDraft!K6272,""),"")</f>
        <v/>
      </c>
    </row>
    <row r="6258" spans="2:6" x14ac:dyDescent="0.2">
      <c r="B6258" s="229" t="str">
        <f>IFERROR(IF(ForbDraft!A6273&lt;&gt;"",ROW(ForbDraft!A6273),""),"")</f>
        <v/>
      </c>
      <c r="C6258" s="230" t="str">
        <f>IFERROR(IF(ForbDraft!A6273&lt;&gt;"",ForbDraft!A6273,""),"")</f>
        <v/>
      </c>
      <c r="D6258" s="230" t="str">
        <f t="shared" si="97"/>
        <v/>
      </c>
      <c r="E6258" s="230" t="str">
        <f>IFERROR(IF(ForbDraft!L6273&lt;&gt;"",ABS(ForbDraft!L6273),""),"")</f>
        <v/>
      </c>
      <c r="F6258" s="230" t="str">
        <f>IFERROR(IF(ForbDraft!K6273&lt;&gt;"",ForbDraft!K6273,""),"")</f>
        <v/>
      </c>
    </row>
    <row r="6259" spans="2:6" x14ac:dyDescent="0.2">
      <c r="B6259" s="229" t="str">
        <f>IFERROR(IF(ForbDraft!A6274&lt;&gt;"",ROW(ForbDraft!A6274),""),"")</f>
        <v/>
      </c>
      <c r="C6259" s="230" t="str">
        <f>IFERROR(IF(ForbDraft!A6274&lt;&gt;"",ForbDraft!A6274,""),"")</f>
        <v/>
      </c>
      <c r="D6259" s="230" t="str">
        <f t="shared" si="97"/>
        <v/>
      </c>
      <c r="E6259" s="230" t="str">
        <f>IFERROR(IF(ForbDraft!L6274&lt;&gt;"",ABS(ForbDraft!L6274),""),"")</f>
        <v/>
      </c>
      <c r="F6259" s="230" t="str">
        <f>IFERROR(IF(ForbDraft!K6274&lt;&gt;"",ForbDraft!K6274,""),"")</f>
        <v/>
      </c>
    </row>
    <row r="6260" spans="2:6" x14ac:dyDescent="0.2">
      <c r="B6260" s="229" t="str">
        <f>IFERROR(IF(ForbDraft!A6275&lt;&gt;"",ROW(ForbDraft!A6275),""),"")</f>
        <v/>
      </c>
      <c r="C6260" s="230" t="str">
        <f>IFERROR(IF(ForbDraft!A6275&lt;&gt;"",ForbDraft!A6275,""),"")</f>
        <v/>
      </c>
      <c r="D6260" s="230" t="str">
        <f t="shared" si="97"/>
        <v/>
      </c>
      <c r="E6260" s="230" t="str">
        <f>IFERROR(IF(ForbDraft!L6275&lt;&gt;"",ABS(ForbDraft!L6275),""),"")</f>
        <v/>
      </c>
      <c r="F6260" s="230" t="str">
        <f>IFERROR(IF(ForbDraft!K6275&lt;&gt;"",ForbDraft!K6275,""),"")</f>
        <v/>
      </c>
    </row>
    <row r="6261" spans="2:6" x14ac:dyDescent="0.2">
      <c r="B6261" s="229" t="str">
        <f>IFERROR(IF(ForbDraft!A6276&lt;&gt;"",ROW(ForbDraft!A6276),""),"")</f>
        <v/>
      </c>
      <c r="C6261" s="230" t="str">
        <f>IFERROR(IF(ForbDraft!A6276&lt;&gt;"",ForbDraft!A6276,""),"")</f>
        <v/>
      </c>
      <c r="D6261" s="230" t="str">
        <f t="shared" si="97"/>
        <v/>
      </c>
      <c r="E6261" s="230" t="str">
        <f>IFERROR(IF(ForbDraft!L6276&lt;&gt;"",ABS(ForbDraft!L6276),""),"")</f>
        <v/>
      </c>
      <c r="F6261" s="230" t="str">
        <f>IFERROR(IF(ForbDraft!K6276&lt;&gt;"",ForbDraft!K6276,""),"")</f>
        <v/>
      </c>
    </row>
    <row r="6262" spans="2:6" x14ac:dyDescent="0.2">
      <c r="B6262" s="229" t="str">
        <f>IFERROR(IF(ForbDraft!A6277&lt;&gt;"",ROW(ForbDraft!A6277),""),"")</f>
        <v/>
      </c>
      <c r="C6262" s="230" t="str">
        <f>IFERROR(IF(ForbDraft!A6277&lt;&gt;"",ForbDraft!A6277,""),"")</f>
        <v/>
      </c>
      <c r="D6262" s="230" t="str">
        <f t="shared" si="97"/>
        <v/>
      </c>
      <c r="E6262" s="230" t="str">
        <f>IFERROR(IF(ForbDraft!L6277&lt;&gt;"",ABS(ForbDraft!L6277),""),"")</f>
        <v/>
      </c>
      <c r="F6262" s="230" t="str">
        <f>IFERROR(IF(ForbDraft!K6277&lt;&gt;"",ForbDraft!K6277,""),"")</f>
        <v/>
      </c>
    </row>
    <row r="6263" spans="2:6" x14ac:dyDescent="0.2">
      <c r="B6263" s="229" t="str">
        <f>IFERROR(IF(ForbDraft!A6278&lt;&gt;"",ROW(ForbDraft!A6278),""),"")</f>
        <v/>
      </c>
      <c r="C6263" s="230" t="str">
        <f>IFERROR(IF(ForbDraft!A6278&lt;&gt;"",ForbDraft!A6278,""),"")</f>
        <v/>
      </c>
      <c r="D6263" s="230" t="str">
        <f t="shared" si="97"/>
        <v/>
      </c>
      <c r="E6263" s="230" t="str">
        <f>IFERROR(IF(ForbDraft!L6278&lt;&gt;"",ABS(ForbDraft!L6278),""),"")</f>
        <v/>
      </c>
      <c r="F6263" s="230" t="str">
        <f>IFERROR(IF(ForbDraft!K6278&lt;&gt;"",ForbDraft!K6278,""),"")</f>
        <v/>
      </c>
    </row>
    <row r="6264" spans="2:6" x14ac:dyDescent="0.2">
      <c r="B6264" s="229" t="str">
        <f>IFERROR(IF(ForbDraft!A6279&lt;&gt;"",ROW(ForbDraft!A6279),""),"")</f>
        <v/>
      </c>
      <c r="C6264" s="230" t="str">
        <f>IFERROR(IF(ForbDraft!A6279&lt;&gt;"",ForbDraft!A6279,""),"")</f>
        <v/>
      </c>
      <c r="D6264" s="230" t="str">
        <f t="shared" si="97"/>
        <v/>
      </c>
      <c r="E6264" s="230" t="str">
        <f>IFERROR(IF(ForbDraft!L6279&lt;&gt;"",ABS(ForbDraft!L6279),""),"")</f>
        <v/>
      </c>
      <c r="F6264" s="230" t="str">
        <f>IFERROR(IF(ForbDraft!K6279&lt;&gt;"",ForbDraft!K6279,""),"")</f>
        <v/>
      </c>
    </row>
    <row r="6265" spans="2:6" x14ac:dyDescent="0.2">
      <c r="B6265" s="229" t="str">
        <f>IFERROR(IF(ForbDraft!A6280&lt;&gt;"",ROW(ForbDraft!A6280),""),"")</f>
        <v/>
      </c>
      <c r="C6265" s="230" t="str">
        <f>IFERROR(IF(ForbDraft!A6280&lt;&gt;"",ForbDraft!A6280,""),"")</f>
        <v/>
      </c>
      <c r="D6265" s="230" t="str">
        <f t="shared" si="97"/>
        <v/>
      </c>
      <c r="E6265" s="230" t="str">
        <f>IFERROR(IF(ForbDraft!L6280&lt;&gt;"",ABS(ForbDraft!L6280),""),"")</f>
        <v/>
      </c>
      <c r="F6265" s="230" t="str">
        <f>IFERROR(IF(ForbDraft!K6280&lt;&gt;"",ForbDraft!K6280,""),"")</f>
        <v/>
      </c>
    </row>
    <row r="6266" spans="2:6" x14ac:dyDescent="0.2">
      <c r="B6266" s="229" t="str">
        <f>IFERROR(IF(ForbDraft!A6281&lt;&gt;"",ROW(ForbDraft!A6281),""),"")</f>
        <v/>
      </c>
      <c r="C6266" s="230" t="str">
        <f>IFERROR(IF(ForbDraft!A6281&lt;&gt;"",ForbDraft!A6281,""),"")</f>
        <v/>
      </c>
      <c r="D6266" s="230" t="str">
        <f t="shared" si="97"/>
        <v/>
      </c>
      <c r="E6266" s="230" t="str">
        <f>IFERROR(IF(ForbDraft!L6281&lt;&gt;"",ABS(ForbDraft!L6281),""),"")</f>
        <v/>
      </c>
      <c r="F6266" s="230" t="str">
        <f>IFERROR(IF(ForbDraft!K6281&lt;&gt;"",ForbDraft!K6281,""),"")</f>
        <v/>
      </c>
    </row>
    <row r="6267" spans="2:6" x14ac:dyDescent="0.2">
      <c r="B6267" s="229" t="str">
        <f>IFERROR(IF(ForbDraft!A6282&lt;&gt;"",ROW(ForbDraft!A6282),""),"")</f>
        <v/>
      </c>
      <c r="C6267" s="230" t="str">
        <f>IFERROR(IF(ForbDraft!A6282&lt;&gt;"",ForbDraft!A6282,""),"")</f>
        <v/>
      </c>
      <c r="D6267" s="230" t="str">
        <f t="shared" si="97"/>
        <v/>
      </c>
      <c r="E6267" s="230" t="str">
        <f>IFERROR(IF(ForbDraft!L6282&lt;&gt;"",ABS(ForbDraft!L6282),""),"")</f>
        <v/>
      </c>
      <c r="F6267" s="230" t="str">
        <f>IFERROR(IF(ForbDraft!K6282&lt;&gt;"",ForbDraft!K6282,""),"")</f>
        <v/>
      </c>
    </row>
    <row r="6268" spans="2:6" x14ac:dyDescent="0.2">
      <c r="B6268" s="229" t="str">
        <f>IFERROR(IF(ForbDraft!A6283&lt;&gt;"",ROW(ForbDraft!A6283),""),"")</f>
        <v/>
      </c>
      <c r="C6268" s="230" t="str">
        <f>IFERROR(IF(ForbDraft!A6283&lt;&gt;"",ForbDraft!A6283,""),"")</f>
        <v/>
      </c>
      <c r="D6268" s="230" t="str">
        <f t="shared" si="97"/>
        <v/>
      </c>
      <c r="E6268" s="230" t="str">
        <f>IFERROR(IF(ForbDraft!L6283&lt;&gt;"",ABS(ForbDraft!L6283),""),"")</f>
        <v/>
      </c>
      <c r="F6268" s="230" t="str">
        <f>IFERROR(IF(ForbDraft!K6283&lt;&gt;"",ForbDraft!K6283,""),"")</f>
        <v/>
      </c>
    </row>
    <row r="6269" spans="2:6" x14ac:dyDescent="0.2">
      <c r="B6269" s="229" t="str">
        <f>IFERROR(IF(ForbDraft!A6284&lt;&gt;"",ROW(ForbDraft!A6284),""),"")</f>
        <v/>
      </c>
      <c r="C6269" s="230" t="str">
        <f>IFERROR(IF(ForbDraft!A6284&lt;&gt;"",ForbDraft!A6284,""),"")</f>
        <v/>
      </c>
      <c r="D6269" s="230" t="str">
        <f t="shared" si="97"/>
        <v/>
      </c>
      <c r="E6269" s="230" t="str">
        <f>IFERROR(IF(ForbDraft!L6284&lt;&gt;"",ABS(ForbDraft!L6284),""),"")</f>
        <v/>
      </c>
      <c r="F6269" s="230" t="str">
        <f>IFERROR(IF(ForbDraft!K6284&lt;&gt;"",ForbDraft!K6284,""),"")</f>
        <v/>
      </c>
    </row>
    <row r="6270" spans="2:6" x14ac:dyDescent="0.2">
      <c r="B6270" s="229" t="str">
        <f>IFERROR(IF(ForbDraft!A6285&lt;&gt;"",ROW(ForbDraft!A6285),""),"")</f>
        <v/>
      </c>
      <c r="C6270" s="230" t="str">
        <f>IFERROR(IF(ForbDraft!A6285&lt;&gt;"",ForbDraft!A6285,""),"")</f>
        <v/>
      </c>
      <c r="D6270" s="230" t="str">
        <f t="shared" si="97"/>
        <v/>
      </c>
      <c r="E6270" s="230" t="str">
        <f>IFERROR(IF(ForbDraft!L6285&lt;&gt;"",ABS(ForbDraft!L6285),""),"")</f>
        <v/>
      </c>
      <c r="F6270" s="230" t="str">
        <f>IFERROR(IF(ForbDraft!K6285&lt;&gt;"",ForbDraft!K6285,""),"")</f>
        <v/>
      </c>
    </row>
    <row r="6271" spans="2:6" x14ac:dyDescent="0.2">
      <c r="B6271" s="229" t="str">
        <f>IFERROR(IF(ForbDraft!A6286&lt;&gt;"",ROW(ForbDraft!A6286),""),"")</f>
        <v/>
      </c>
      <c r="C6271" s="230" t="str">
        <f>IFERROR(IF(ForbDraft!A6286&lt;&gt;"",ForbDraft!A6286,""),"")</f>
        <v/>
      </c>
      <c r="D6271" s="230" t="str">
        <f t="shared" si="97"/>
        <v/>
      </c>
      <c r="E6271" s="230" t="str">
        <f>IFERROR(IF(ForbDraft!L6286&lt;&gt;"",ABS(ForbDraft!L6286),""),"")</f>
        <v/>
      </c>
      <c r="F6271" s="230" t="str">
        <f>IFERROR(IF(ForbDraft!K6286&lt;&gt;"",ForbDraft!K6286,""),"")</f>
        <v/>
      </c>
    </row>
    <row r="6272" spans="2:6" x14ac:dyDescent="0.2">
      <c r="B6272" s="229" t="str">
        <f>IFERROR(IF(ForbDraft!A6287&lt;&gt;"",ROW(ForbDraft!A6287),""),"")</f>
        <v/>
      </c>
      <c r="C6272" s="230" t="str">
        <f>IFERROR(IF(ForbDraft!A6287&lt;&gt;"",ForbDraft!A6287,""),"")</f>
        <v/>
      </c>
      <c r="D6272" s="230" t="str">
        <f t="shared" si="97"/>
        <v/>
      </c>
      <c r="E6272" s="230" t="str">
        <f>IFERROR(IF(ForbDraft!L6287&lt;&gt;"",ABS(ForbDraft!L6287),""),"")</f>
        <v/>
      </c>
      <c r="F6272" s="230" t="str">
        <f>IFERROR(IF(ForbDraft!K6287&lt;&gt;"",ForbDraft!K6287,""),"")</f>
        <v/>
      </c>
    </row>
    <row r="6273" spans="2:6" x14ac:dyDescent="0.2">
      <c r="B6273" s="229" t="str">
        <f>IFERROR(IF(ForbDraft!A6288&lt;&gt;"",ROW(ForbDraft!A6288),""),"")</f>
        <v/>
      </c>
      <c r="C6273" s="230" t="str">
        <f>IFERROR(IF(ForbDraft!A6288&lt;&gt;"",ForbDraft!A6288,""),"")</f>
        <v/>
      </c>
      <c r="D6273" s="230" t="str">
        <f t="shared" si="97"/>
        <v/>
      </c>
      <c r="E6273" s="230" t="str">
        <f>IFERROR(IF(ForbDraft!L6288&lt;&gt;"",ABS(ForbDraft!L6288),""),"")</f>
        <v/>
      </c>
      <c r="F6273" s="230" t="str">
        <f>IFERROR(IF(ForbDraft!K6288&lt;&gt;"",ForbDraft!K6288,""),"")</f>
        <v/>
      </c>
    </row>
    <row r="6274" spans="2:6" x14ac:dyDescent="0.2">
      <c r="B6274" s="229" t="str">
        <f>IFERROR(IF(ForbDraft!A6289&lt;&gt;"",ROW(ForbDraft!A6289),""),"")</f>
        <v/>
      </c>
      <c r="C6274" s="230" t="str">
        <f>IFERROR(IF(ForbDraft!A6289&lt;&gt;"",ForbDraft!A6289,""),"")</f>
        <v/>
      </c>
      <c r="D6274" s="230" t="str">
        <f t="shared" si="97"/>
        <v/>
      </c>
      <c r="E6274" s="230" t="str">
        <f>IFERROR(IF(ForbDraft!L6289&lt;&gt;"",ABS(ForbDraft!L6289),""),"")</f>
        <v/>
      </c>
      <c r="F6274" s="230" t="str">
        <f>IFERROR(IF(ForbDraft!K6289&lt;&gt;"",ForbDraft!K6289,""),"")</f>
        <v/>
      </c>
    </row>
    <row r="6275" spans="2:6" x14ac:dyDescent="0.2">
      <c r="B6275" s="229" t="str">
        <f>IFERROR(IF(ForbDraft!A6290&lt;&gt;"",ROW(ForbDraft!A6290),""),"")</f>
        <v/>
      </c>
      <c r="C6275" s="230" t="str">
        <f>IFERROR(IF(ForbDraft!A6290&lt;&gt;"",ForbDraft!A6290,""),"")</f>
        <v/>
      </c>
      <c r="D6275" s="230" t="str">
        <f t="shared" ref="D6275:D6338" si="98">IF(F6275="pH לבדיקת גבול","pH",F6275)</f>
        <v/>
      </c>
      <c r="E6275" s="230" t="str">
        <f>IFERROR(IF(ForbDraft!L6290&lt;&gt;"",ABS(ForbDraft!L6290),""),"")</f>
        <v/>
      </c>
      <c r="F6275" s="230" t="str">
        <f>IFERROR(IF(ForbDraft!K6290&lt;&gt;"",ForbDraft!K6290,""),"")</f>
        <v/>
      </c>
    </row>
    <row r="6276" spans="2:6" x14ac:dyDescent="0.2">
      <c r="B6276" s="229" t="str">
        <f>IFERROR(IF(ForbDraft!A6291&lt;&gt;"",ROW(ForbDraft!A6291),""),"")</f>
        <v/>
      </c>
      <c r="C6276" s="230" t="str">
        <f>IFERROR(IF(ForbDraft!A6291&lt;&gt;"",ForbDraft!A6291,""),"")</f>
        <v/>
      </c>
      <c r="D6276" s="230" t="str">
        <f t="shared" si="98"/>
        <v/>
      </c>
      <c r="E6276" s="230" t="str">
        <f>IFERROR(IF(ForbDraft!L6291&lt;&gt;"",ABS(ForbDraft!L6291),""),"")</f>
        <v/>
      </c>
      <c r="F6276" s="230" t="str">
        <f>IFERROR(IF(ForbDraft!K6291&lt;&gt;"",ForbDraft!K6291,""),"")</f>
        <v/>
      </c>
    </row>
    <row r="6277" spans="2:6" x14ac:dyDescent="0.2">
      <c r="B6277" s="229" t="str">
        <f>IFERROR(IF(ForbDraft!A6292&lt;&gt;"",ROW(ForbDraft!A6292),""),"")</f>
        <v/>
      </c>
      <c r="C6277" s="230" t="str">
        <f>IFERROR(IF(ForbDraft!A6292&lt;&gt;"",ForbDraft!A6292,""),"")</f>
        <v/>
      </c>
      <c r="D6277" s="230" t="str">
        <f t="shared" si="98"/>
        <v/>
      </c>
      <c r="E6277" s="230" t="str">
        <f>IFERROR(IF(ForbDraft!L6292&lt;&gt;"",ABS(ForbDraft!L6292),""),"")</f>
        <v/>
      </c>
      <c r="F6277" s="230" t="str">
        <f>IFERROR(IF(ForbDraft!K6292&lt;&gt;"",ForbDraft!K6292,""),"")</f>
        <v/>
      </c>
    </row>
    <row r="6278" spans="2:6" x14ac:dyDescent="0.2">
      <c r="B6278" s="229" t="str">
        <f>IFERROR(IF(ForbDraft!A6293&lt;&gt;"",ROW(ForbDraft!A6293),""),"")</f>
        <v/>
      </c>
      <c r="C6278" s="230" t="str">
        <f>IFERROR(IF(ForbDraft!A6293&lt;&gt;"",ForbDraft!A6293,""),"")</f>
        <v/>
      </c>
      <c r="D6278" s="230" t="str">
        <f t="shared" si="98"/>
        <v/>
      </c>
      <c r="E6278" s="230" t="str">
        <f>IFERROR(IF(ForbDraft!L6293&lt;&gt;"",ABS(ForbDraft!L6293),""),"")</f>
        <v/>
      </c>
      <c r="F6278" s="230" t="str">
        <f>IFERROR(IF(ForbDraft!K6293&lt;&gt;"",ForbDraft!K6293,""),"")</f>
        <v/>
      </c>
    </row>
    <row r="6279" spans="2:6" x14ac:dyDescent="0.2">
      <c r="B6279" s="229" t="str">
        <f>IFERROR(IF(ForbDraft!A6294&lt;&gt;"",ROW(ForbDraft!A6294),""),"")</f>
        <v/>
      </c>
      <c r="C6279" s="230" t="str">
        <f>IFERROR(IF(ForbDraft!A6294&lt;&gt;"",ForbDraft!A6294,""),"")</f>
        <v/>
      </c>
      <c r="D6279" s="230" t="str">
        <f t="shared" si="98"/>
        <v/>
      </c>
      <c r="E6279" s="230" t="str">
        <f>IFERROR(IF(ForbDraft!L6294&lt;&gt;"",ABS(ForbDraft!L6294),""),"")</f>
        <v/>
      </c>
      <c r="F6279" s="230" t="str">
        <f>IFERROR(IF(ForbDraft!K6294&lt;&gt;"",ForbDraft!K6294,""),"")</f>
        <v/>
      </c>
    </row>
    <row r="6280" spans="2:6" x14ac:dyDescent="0.2">
      <c r="B6280" s="229" t="str">
        <f>IFERROR(IF(ForbDraft!A6295&lt;&gt;"",ROW(ForbDraft!A6295),""),"")</f>
        <v/>
      </c>
      <c r="C6280" s="230" t="str">
        <f>IFERROR(IF(ForbDraft!A6295&lt;&gt;"",ForbDraft!A6295,""),"")</f>
        <v/>
      </c>
      <c r="D6280" s="230" t="str">
        <f t="shared" si="98"/>
        <v/>
      </c>
      <c r="E6280" s="230" t="str">
        <f>IFERROR(IF(ForbDraft!L6295&lt;&gt;"",ABS(ForbDraft!L6295),""),"")</f>
        <v/>
      </c>
      <c r="F6280" s="230" t="str">
        <f>IFERROR(IF(ForbDraft!K6295&lt;&gt;"",ForbDraft!K6295,""),"")</f>
        <v/>
      </c>
    </row>
    <row r="6281" spans="2:6" x14ac:dyDescent="0.2">
      <c r="B6281" s="229" t="str">
        <f>IFERROR(IF(ForbDraft!A6296&lt;&gt;"",ROW(ForbDraft!A6296),""),"")</f>
        <v/>
      </c>
      <c r="C6281" s="230" t="str">
        <f>IFERROR(IF(ForbDraft!A6296&lt;&gt;"",ForbDraft!A6296,""),"")</f>
        <v/>
      </c>
      <c r="D6281" s="230" t="str">
        <f t="shared" si="98"/>
        <v/>
      </c>
      <c r="E6281" s="230" t="str">
        <f>IFERROR(IF(ForbDraft!L6296&lt;&gt;"",ABS(ForbDraft!L6296),""),"")</f>
        <v/>
      </c>
      <c r="F6281" s="230" t="str">
        <f>IFERROR(IF(ForbDraft!K6296&lt;&gt;"",ForbDraft!K6296,""),"")</f>
        <v/>
      </c>
    </row>
    <row r="6282" spans="2:6" x14ac:dyDescent="0.2">
      <c r="B6282" s="229" t="str">
        <f>IFERROR(IF(ForbDraft!A6297&lt;&gt;"",ROW(ForbDraft!A6297),""),"")</f>
        <v/>
      </c>
      <c r="C6282" s="230" t="str">
        <f>IFERROR(IF(ForbDraft!A6297&lt;&gt;"",ForbDraft!A6297,""),"")</f>
        <v/>
      </c>
      <c r="D6282" s="230" t="str">
        <f t="shared" si="98"/>
        <v/>
      </c>
      <c r="E6282" s="230" t="str">
        <f>IFERROR(IF(ForbDraft!L6297&lt;&gt;"",ABS(ForbDraft!L6297),""),"")</f>
        <v/>
      </c>
      <c r="F6282" s="230" t="str">
        <f>IFERROR(IF(ForbDraft!K6297&lt;&gt;"",ForbDraft!K6297,""),"")</f>
        <v/>
      </c>
    </row>
    <row r="6283" spans="2:6" x14ac:dyDescent="0.2">
      <c r="B6283" s="229" t="str">
        <f>IFERROR(IF(ForbDraft!A6298&lt;&gt;"",ROW(ForbDraft!A6298),""),"")</f>
        <v/>
      </c>
      <c r="C6283" s="230" t="str">
        <f>IFERROR(IF(ForbDraft!A6298&lt;&gt;"",ForbDraft!A6298,""),"")</f>
        <v/>
      </c>
      <c r="D6283" s="230" t="str">
        <f t="shared" si="98"/>
        <v/>
      </c>
      <c r="E6283" s="230" t="str">
        <f>IFERROR(IF(ForbDraft!L6298&lt;&gt;"",ABS(ForbDraft!L6298),""),"")</f>
        <v/>
      </c>
      <c r="F6283" s="230" t="str">
        <f>IFERROR(IF(ForbDraft!K6298&lt;&gt;"",ForbDraft!K6298,""),"")</f>
        <v/>
      </c>
    </row>
    <row r="6284" spans="2:6" x14ac:dyDescent="0.2">
      <c r="B6284" s="229" t="str">
        <f>IFERROR(IF(ForbDraft!A6299&lt;&gt;"",ROW(ForbDraft!A6299),""),"")</f>
        <v/>
      </c>
      <c r="C6284" s="230" t="str">
        <f>IFERROR(IF(ForbDraft!A6299&lt;&gt;"",ForbDraft!A6299,""),"")</f>
        <v/>
      </c>
      <c r="D6284" s="230" t="str">
        <f t="shared" si="98"/>
        <v/>
      </c>
      <c r="E6284" s="230" t="str">
        <f>IFERROR(IF(ForbDraft!L6299&lt;&gt;"",ABS(ForbDraft!L6299),""),"")</f>
        <v/>
      </c>
      <c r="F6284" s="230" t="str">
        <f>IFERROR(IF(ForbDraft!K6299&lt;&gt;"",ForbDraft!K6299,""),"")</f>
        <v/>
      </c>
    </row>
    <row r="6285" spans="2:6" x14ac:dyDescent="0.2">
      <c r="B6285" s="229" t="str">
        <f>IFERROR(IF(ForbDraft!A6300&lt;&gt;"",ROW(ForbDraft!A6300),""),"")</f>
        <v/>
      </c>
      <c r="C6285" s="230" t="str">
        <f>IFERROR(IF(ForbDraft!A6300&lt;&gt;"",ForbDraft!A6300,""),"")</f>
        <v/>
      </c>
      <c r="D6285" s="230" t="str">
        <f t="shared" si="98"/>
        <v/>
      </c>
      <c r="E6285" s="230" t="str">
        <f>IFERROR(IF(ForbDraft!L6300&lt;&gt;"",ABS(ForbDraft!L6300),""),"")</f>
        <v/>
      </c>
      <c r="F6285" s="230" t="str">
        <f>IFERROR(IF(ForbDraft!K6300&lt;&gt;"",ForbDraft!K6300,""),"")</f>
        <v/>
      </c>
    </row>
    <row r="6286" spans="2:6" x14ac:dyDescent="0.2">
      <c r="B6286" s="229" t="str">
        <f>IFERROR(IF(ForbDraft!A6301&lt;&gt;"",ROW(ForbDraft!A6301),""),"")</f>
        <v/>
      </c>
      <c r="C6286" s="230" t="str">
        <f>IFERROR(IF(ForbDraft!A6301&lt;&gt;"",ForbDraft!A6301,""),"")</f>
        <v/>
      </c>
      <c r="D6286" s="230" t="str">
        <f t="shared" si="98"/>
        <v/>
      </c>
      <c r="E6286" s="230" t="str">
        <f>IFERROR(IF(ForbDraft!L6301&lt;&gt;"",ABS(ForbDraft!L6301),""),"")</f>
        <v/>
      </c>
      <c r="F6286" s="230" t="str">
        <f>IFERROR(IF(ForbDraft!K6301&lt;&gt;"",ForbDraft!K6301,""),"")</f>
        <v/>
      </c>
    </row>
    <row r="6287" spans="2:6" x14ac:dyDescent="0.2">
      <c r="B6287" s="229" t="str">
        <f>IFERROR(IF(ForbDraft!A6302&lt;&gt;"",ROW(ForbDraft!A6302),""),"")</f>
        <v/>
      </c>
      <c r="C6287" s="230" t="str">
        <f>IFERROR(IF(ForbDraft!A6302&lt;&gt;"",ForbDraft!A6302,""),"")</f>
        <v/>
      </c>
      <c r="D6287" s="230" t="str">
        <f t="shared" si="98"/>
        <v/>
      </c>
      <c r="E6287" s="230" t="str">
        <f>IFERROR(IF(ForbDraft!L6302&lt;&gt;"",ABS(ForbDraft!L6302),""),"")</f>
        <v/>
      </c>
      <c r="F6287" s="230" t="str">
        <f>IFERROR(IF(ForbDraft!K6302&lt;&gt;"",ForbDraft!K6302,""),"")</f>
        <v/>
      </c>
    </row>
    <row r="6288" spans="2:6" x14ac:dyDescent="0.2">
      <c r="B6288" s="229" t="str">
        <f>IFERROR(IF(ForbDraft!A6303&lt;&gt;"",ROW(ForbDraft!A6303),""),"")</f>
        <v/>
      </c>
      <c r="C6288" s="230" t="str">
        <f>IFERROR(IF(ForbDraft!A6303&lt;&gt;"",ForbDraft!A6303,""),"")</f>
        <v/>
      </c>
      <c r="D6288" s="230" t="str">
        <f t="shared" si="98"/>
        <v/>
      </c>
      <c r="E6288" s="230" t="str">
        <f>IFERROR(IF(ForbDraft!L6303&lt;&gt;"",ABS(ForbDraft!L6303),""),"")</f>
        <v/>
      </c>
      <c r="F6288" s="230" t="str">
        <f>IFERROR(IF(ForbDraft!K6303&lt;&gt;"",ForbDraft!K6303,""),"")</f>
        <v/>
      </c>
    </row>
    <row r="6289" spans="2:6" x14ac:dyDescent="0.2">
      <c r="B6289" s="229" t="str">
        <f>IFERROR(IF(ForbDraft!A6304&lt;&gt;"",ROW(ForbDraft!A6304),""),"")</f>
        <v/>
      </c>
      <c r="C6289" s="230" t="str">
        <f>IFERROR(IF(ForbDraft!A6304&lt;&gt;"",ForbDraft!A6304,""),"")</f>
        <v/>
      </c>
      <c r="D6289" s="230" t="str">
        <f t="shared" si="98"/>
        <v/>
      </c>
      <c r="E6289" s="230" t="str">
        <f>IFERROR(IF(ForbDraft!L6304&lt;&gt;"",ABS(ForbDraft!L6304),""),"")</f>
        <v/>
      </c>
      <c r="F6289" s="230" t="str">
        <f>IFERROR(IF(ForbDraft!K6304&lt;&gt;"",ForbDraft!K6304,""),"")</f>
        <v/>
      </c>
    </row>
    <row r="6290" spans="2:6" x14ac:dyDescent="0.2">
      <c r="B6290" s="229" t="str">
        <f>IFERROR(IF(ForbDraft!A6305&lt;&gt;"",ROW(ForbDraft!A6305),""),"")</f>
        <v/>
      </c>
      <c r="C6290" s="230" t="str">
        <f>IFERROR(IF(ForbDraft!A6305&lt;&gt;"",ForbDraft!A6305,""),"")</f>
        <v/>
      </c>
      <c r="D6290" s="230" t="str">
        <f t="shared" si="98"/>
        <v/>
      </c>
      <c r="E6290" s="230" t="str">
        <f>IFERROR(IF(ForbDraft!L6305&lt;&gt;"",ABS(ForbDraft!L6305),""),"")</f>
        <v/>
      </c>
      <c r="F6290" s="230" t="str">
        <f>IFERROR(IF(ForbDraft!K6305&lt;&gt;"",ForbDraft!K6305,""),"")</f>
        <v/>
      </c>
    </row>
    <row r="6291" spans="2:6" x14ac:dyDescent="0.2">
      <c r="B6291" s="229" t="str">
        <f>IFERROR(IF(ForbDraft!A6306&lt;&gt;"",ROW(ForbDraft!A6306),""),"")</f>
        <v/>
      </c>
      <c r="C6291" s="230" t="str">
        <f>IFERROR(IF(ForbDraft!A6306&lt;&gt;"",ForbDraft!A6306,""),"")</f>
        <v/>
      </c>
      <c r="D6291" s="230" t="str">
        <f t="shared" si="98"/>
        <v/>
      </c>
      <c r="E6291" s="230" t="str">
        <f>IFERROR(IF(ForbDraft!L6306&lt;&gt;"",ABS(ForbDraft!L6306),""),"")</f>
        <v/>
      </c>
      <c r="F6291" s="230" t="str">
        <f>IFERROR(IF(ForbDraft!K6306&lt;&gt;"",ForbDraft!K6306,""),"")</f>
        <v/>
      </c>
    </row>
    <row r="6292" spans="2:6" x14ac:dyDescent="0.2">
      <c r="B6292" s="229" t="str">
        <f>IFERROR(IF(ForbDraft!A6307&lt;&gt;"",ROW(ForbDraft!A6307),""),"")</f>
        <v/>
      </c>
      <c r="C6292" s="230" t="str">
        <f>IFERROR(IF(ForbDraft!A6307&lt;&gt;"",ForbDraft!A6307,""),"")</f>
        <v/>
      </c>
      <c r="D6292" s="230" t="str">
        <f t="shared" si="98"/>
        <v/>
      </c>
      <c r="E6292" s="230" t="str">
        <f>IFERROR(IF(ForbDraft!L6307&lt;&gt;"",ABS(ForbDraft!L6307),""),"")</f>
        <v/>
      </c>
      <c r="F6292" s="230" t="str">
        <f>IFERROR(IF(ForbDraft!K6307&lt;&gt;"",ForbDraft!K6307,""),"")</f>
        <v/>
      </c>
    </row>
    <row r="6293" spans="2:6" x14ac:dyDescent="0.2">
      <c r="B6293" s="229" t="str">
        <f>IFERROR(IF(ForbDraft!A6308&lt;&gt;"",ROW(ForbDraft!A6308),""),"")</f>
        <v/>
      </c>
      <c r="C6293" s="230" t="str">
        <f>IFERROR(IF(ForbDraft!A6308&lt;&gt;"",ForbDraft!A6308,""),"")</f>
        <v/>
      </c>
      <c r="D6293" s="230" t="str">
        <f t="shared" si="98"/>
        <v/>
      </c>
      <c r="E6293" s="230" t="str">
        <f>IFERROR(IF(ForbDraft!L6308&lt;&gt;"",ABS(ForbDraft!L6308),""),"")</f>
        <v/>
      </c>
      <c r="F6293" s="230" t="str">
        <f>IFERROR(IF(ForbDraft!K6308&lt;&gt;"",ForbDraft!K6308,""),"")</f>
        <v/>
      </c>
    </row>
    <row r="6294" spans="2:6" x14ac:dyDescent="0.2">
      <c r="B6294" s="229" t="str">
        <f>IFERROR(IF(ForbDraft!A6309&lt;&gt;"",ROW(ForbDraft!A6309),""),"")</f>
        <v/>
      </c>
      <c r="C6294" s="230" t="str">
        <f>IFERROR(IF(ForbDraft!A6309&lt;&gt;"",ForbDraft!A6309,""),"")</f>
        <v/>
      </c>
      <c r="D6294" s="230" t="str">
        <f t="shared" si="98"/>
        <v/>
      </c>
      <c r="E6294" s="230" t="str">
        <f>IFERROR(IF(ForbDraft!L6309&lt;&gt;"",ABS(ForbDraft!L6309),""),"")</f>
        <v/>
      </c>
      <c r="F6294" s="230" t="str">
        <f>IFERROR(IF(ForbDraft!K6309&lt;&gt;"",ForbDraft!K6309,""),"")</f>
        <v/>
      </c>
    </row>
    <row r="6295" spans="2:6" x14ac:dyDescent="0.2">
      <c r="B6295" s="229" t="str">
        <f>IFERROR(IF(ForbDraft!A6310&lt;&gt;"",ROW(ForbDraft!A6310),""),"")</f>
        <v/>
      </c>
      <c r="C6295" s="230" t="str">
        <f>IFERROR(IF(ForbDraft!A6310&lt;&gt;"",ForbDraft!A6310,""),"")</f>
        <v/>
      </c>
      <c r="D6295" s="230" t="str">
        <f t="shared" si="98"/>
        <v/>
      </c>
      <c r="E6295" s="230" t="str">
        <f>IFERROR(IF(ForbDraft!L6310&lt;&gt;"",ABS(ForbDraft!L6310),""),"")</f>
        <v/>
      </c>
      <c r="F6295" s="230" t="str">
        <f>IFERROR(IF(ForbDraft!K6310&lt;&gt;"",ForbDraft!K6310,""),"")</f>
        <v/>
      </c>
    </row>
    <row r="6296" spans="2:6" x14ac:dyDescent="0.2">
      <c r="B6296" s="229" t="str">
        <f>IFERROR(IF(ForbDraft!A6311&lt;&gt;"",ROW(ForbDraft!A6311),""),"")</f>
        <v/>
      </c>
      <c r="C6296" s="230" t="str">
        <f>IFERROR(IF(ForbDraft!A6311&lt;&gt;"",ForbDraft!A6311,""),"")</f>
        <v/>
      </c>
      <c r="D6296" s="230" t="str">
        <f t="shared" si="98"/>
        <v/>
      </c>
      <c r="E6296" s="230" t="str">
        <f>IFERROR(IF(ForbDraft!L6311&lt;&gt;"",ABS(ForbDraft!L6311),""),"")</f>
        <v/>
      </c>
      <c r="F6296" s="230" t="str">
        <f>IFERROR(IF(ForbDraft!K6311&lt;&gt;"",ForbDraft!K6311,""),"")</f>
        <v/>
      </c>
    </row>
    <row r="6297" spans="2:6" x14ac:dyDescent="0.2">
      <c r="B6297" s="229" t="str">
        <f>IFERROR(IF(ForbDraft!A6312&lt;&gt;"",ROW(ForbDraft!A6312),""),"")</f>
        <v/>
      </c>
      <c r="C6297" s="230" t="str">
        <f>IFERROR(IF(ForbDraft!A6312&lt;&gt;"",ForbDraft!A6312,""),"")</f>
        <v/>
      </c>
      <c r="D6297" s="230" t="str">
        <f t="shared" si="98"/>
        <v/>
      </c>
      <c r="E6297" s="230" t="str">
        <f>IFERROR(IF(ForbDraft!L6312&lt;&gt;"",ABS(ForbDraft!L6312),""),"")</f>
        <v/>
      </c>
      <c r="F6297" s="230" t="str">
        <f>IFERROR(IF(ForbDraft!K6312&lt;&gt;"",ForbDraft!K6312,""),"")</f>
        <v/>
      </c>
    </row>
    <row r="6298" spans="2:6" x14ac:dyDescent="0.2">
      <c r="B6298" s="229" t="str">
        <f>IFERROR(IF(ForbDraft!A6313&lt;&gt;"",ROW(ForbDraft!A6313),""),"")</f>
        <v/>
      </c>
      <c r="C6298" s="230" t="str">
        <f>IFERROR(IF(ForbDraft!A6313&lt;&gt;"",ForbDraft!A6313,""),"")</f>
        <v/>
      </c>
      <c r="D6298" s="230" t="str">
        <f t="shared" si="98"/>
        <v/>
      </c>
      <c r="E6298" s="230" t="str">
        <f>IFERROR(IF(ForbDraft!L6313&lt;&gt;"",ABS(ForbDraft!L6313),""),"")</f>
        <v/>
      </c>
      <c r="F6298" s="230" t="str">
        <f>IFERROR(IF(ForbDraft!K6313&lt;&gt;"",ForbDraft!K6313,""),"")</f>
        <v/>
      </c>
    </row>
    <row r="6299" spans="2:6" x14ac:dyDescent="0.2">
      <c r="B6299" s="229" t="str">
        <f>IFERROR(IF(ForbDraft!A6314&lt;&gt;"",ROW(ForbDraft!A6314),""),"")</f>
        <v/>
      </c>
      <c r="C6299" s="230" t="str">
        <f>IFERROR(IF(ForbDraft!A6314&lt;&gt;"",ForbDraft!A6314,""),"")</f>
        <v/>
      </c>
      <c r="D6299" s="230" t="str">
        <f t="shared" si="98"/>
        <v/>
      </c>
      <c r="E6299" s="230" t="str">
        <f>IFERROR(IF(ForbDraft!L6314&lt;&gt;"",ABS(ForbDraft!L6314),""),"")</f>
        <v/>
      </c>
      <c r="F6299" s="230" t="str">
        <f>IFERROR(IF(ForbDraft!K6314&lt;&gt;"",ForbDraft!K6314,""),"")</f>
        <v/>
      </c>
    </row>
    <row r="6300" spans="2:6" x14ac:dyDescent="0.2">
      <c r="B6300" s="229" t="str">
        <f>IFERROR(IF(ForbDraft!A6315&lt;&gt;"",ROW(ForbDraft!A6315),""),"")</f>
        <v/>
      </c>
      <c r="C6300" s="230" t="str">
        <f>IFERROR(IF(ForbDraft!A6315&lt;&gt;"",ForbDraft!A6315,""),"")</f>
        <v/>
      </c>
      <c r="D6300" s="230" t="str">
        <f t="shared" si="98"/>
        <v/>
      </c>
      <c r="E6300" s="230" t="str">
        <f>IFERROR(IF(ForbDraft!L6315&lt;&gt;"",ABS(ForbDraft!L6315),""),"")</f>
        <v/>
      </c>
      <c r="F6300" s="230" t="str">
        <f>IFERROR(IF(ForbDraft!K6315&lt;&gt;"",ForbDraft!K6315,""),"")</f>
        <v/>
      </c>
    </row>
    <row r="6301" spans="2:6" x14ac:dyDescent="0.2">
      <c r="B6301" s="229" t="str">
        <f>IFERROR(IF(ForbDraft!A6316&lt;&gt;"",ROW(ForbDraft!A6316),""),"")</f>
        <v/>
      </c>
      <c r="C6301" s="230" t="str">
        <f>IFERROR(IF(ForbDraft!A6316&lt;&gt;"",ForbDraft!A6316,""),"")</f>
        <v/>
      </c>
      <c r="D6301" s="230" t="str">
        <f t="shared" si="98"/>
        <v/>
      </c>
      <c r="E6301" s="230" t="str">
        <f>IFERROR(IF(ForbDraft!L6316&lt;&gt;"",ABS(ForbDraft!L6316),""),"")</f>
        <v/>
      </c>
      <c r="F6301" s="230" t="str">
        <f>IFERROR(IF(ForbDraft!K6316&lt;&gt;"",ForbDraft!K6316,""),"")</f>
        <v/>
      </c>
    </row>
    <row r="6302" spans="2:6" x14ac:dyDescent="0.2">
      <c r="B6302" s="229" t="str">
        <f>IFERROR(IF(ForbDraft!A6317&lt;&gt;"",ROW(ForbDraft!A6317),""),"")</f>
        <v/>
      </c>
      <c r="C6302" s="230" t="str">
        <f>IFERROR(IF(ForbDraft!A6317&lt;&gt;"",ForbDraft!A6317,""),"")</f>
        <v/>
      </c>
      <c r="D6302" s="230" t="str">
        <f t="shared" si="98"/>
        <v/>
      </c>
      <c r="E6302" s="230" t="str">
        <f>IFERROR(IF(ForbDraft!L6317&lt;&gt;"",ABS(ForbDraft!L6317),""),"")</f>
        <v/>
      </c>
      <c r="F6302" s="230" t="str">
        <f>IFERROR(IF(ForbDraft!K6317&lt;&gt;"",ForbDraft!K6317,""),"")</f>
        <v/>
      </c>
    </row>
    <row r="6303" spans="2:6" x14ac:dyDescent="0.2">
      <c r="B6303" s="229" t="str">
        <f>IFERROR(IF(ForbDraft!A6318&lt;&gt;"",ROW(ForbDraft!A6318),""),"")</f>
        <v/>
      </c>
      <c r="C6303" s="230" t="str">
        <f>IFERROR(IF(ForbDraft!A6318&lt;&gt;"",ForbDraft!A6318,""),"")</f>
        <v/>
      </c>
      <c r="D6303" s="230" t="str">
        <f t="shared" si="98"/>
        <v/>
      </c>
      <c r="E6303" s="230" t="str">
        <f>IFERROR(IF(ForbDraft!L6318&lt;&gt;"",ABS(ForbDraft!L6318),""),"")</f>
        <v/>
      </c>
      <c r="F6303" s="230" t="str">
        <f>IFERROR(IF(ForbDraft!K6318&lt;&gt;"",ForbDraft!K6318,""),"")</f>
        <v/>
      </c>
    </row>
    <row r="6304" spans="2:6" x14ac:dyDescent="0.2">
      <c r="B6304" s="229" t="str">
        <f>IFERROR(IF(ForbDraft!A6319&lt;&gt;"",ROW(ForbDraft!A6319),""),"")</f>
        <v/>
      </c>
      <c r="C6304" s="230" t="str">
        <f>IFERROR(IF(ForbDraft!A6319&lt;&gt;"",ForbDraft!A6319,""),"")</f>
        <v/>
      </c>
      <c r="D6304" s="230" t="str">
        <f t="shared" si="98"/>
        <v/>
      </c>
      <c r="E6304" s="230" t="str">
        <f>IFERROR(IF(ForbDraft!L6319&lt;&gt;"",ABS(ForbDraft!L6319),""),"")</f>
        <v/>
      </c>
      <c r="F6304" s="230" t="str">
        <f>IFERROR(IF(ForbDraft!K6319&lt;&gt;"",ForbDraft!K6319,""),"")</f>
        <v/>
      </c>
    </row>
    <row r="6305" spans="2:6" x14ac:dyDescent="0.2">
      <c r="B6305" s="229" t="str">
        <f>IFERROR(IF(ForbDraft!A6320&lt;&gt;"",ROW(ForbDraft!A6320),""),"")</f>
        <v/>
      </c>
      <c r="C6305" s="230" t="str">
        <f>IFERROR(IF(ForbDraft!A6320&lt;&gt;"",ForbDraft!A6320,""),"")</f>
        <v/>
      </c>
      <c r="D6305" s="230" t="str">
        <f t="shared" si="98"/>
        <v/>
      </c>
      <c r="E6305" s="230" t="str">
        <f>IFERROR(IF(ForbDraft!L6320&lt;&gt;"",ABS(ForbDraft!L6320),""),"")</f>
        <v/>
      </c>
      <c r="F6305" s="230" t="str">
        <f>IFERROR(IF(ForbDraft!K6320&lt;&gt;"",ForbDraft!K6320,""),"")</f>
        <v/>
      </c>
    </row>
    <row r="6306" spans="2:6" x14ac:dyDescent="0.2">
      <c r="B6306" s="229" t="str">
        <f>IFERROR(IF(ForbDraft!A6321&lt;&gt;"",ROW(ForbDraft!A6321),""),"")</f>
        <v/>
      </c>
      <c r="C6306" s="230" t="str">
        <f>IFERROR(IF(ForbDraft!A6321&lt;&gt;"",ForbDraft!A6321,""),"")</f>
        <v/>
      </c>
      <c r="D6306" s="230" t="str">
        <f t="shared" si="98"/>
        <v/>
      </c>
      <c r="E6306" s="230" t="str">
        <f>IFERROR(IF(ForbDraft!L6321&lt;&gt;"",ABS(ForbDraft!L6321),""),"")</f>
        <v/>
      </c>
      <c r="F6306" s="230" t="str">
        <f>IFERROR(IF(ForbDraft!K6321&lt;&gt;"",ForbDraft!K6321,""),"")</f>
        <v/>
      </c>
    </row>
    <row r="6307" spans="2:6" x14ac:dyDescent="0.2">
      <c r="B6307" s="229" t="str">
        <f>IFERROR(IF(ForbDraft!A6322&lt;&gt;"",ROW(ForbDraft!A6322),""),"")</f>
        <v/>
      </c>
      <c r="C6307" s="230" t="str">
        <f>IFERROR(IF(ForbDraft!A6322&lt;&gt;"",ForbDraft!A6322,""),"")</f>
        <v/>
      </c>
      <c r="D6307" s="230" t="str">
        <f t="shared" si="98"/>
        <v/>
      </c>
      <c r="E6307" s="230" t="str">
        <f>IFERROR(IF(ForbDraft!L6322&lt;&gt;"",ABS(ForbDraft!L6322),""),"")</f>
        <v/>
      </c>
      <c r="F6307" s="230" t="str">
        <f>IFERROR(IF(ForbDraft!K6322&lt;&gt;"",ForbDraft!K6322,""),"")</f>
        <v/>
      </c>
    </row>
    <row r="6308" spans="2:6" x14ac:dyDescent="0.2">
      <c r="B6308" s="229" t="str">
        <f>IFERROR(IF(ForbDraft!A6323&lt;&gt;"",ROW(ForbDraft!A6323),""),"")</f>
        <v/>
      </c>
      <c r="C6308" s="230" t="str">
        <f>IFERROR(IF(ForbDraft!A6323&lt;&gt;"",ForbDraft!A6323,""),"")</f>
        <v/>
      </c>
      <c r="D6308" s="230" t="str">
        <f t="shared" si="98"/>
        <v/>
      </c>
      <c r="E6308" s="230" t="str">
        <f>IFERROR(IF(ForbDraft!L6323&lt;&gt;"",ABS(ForbDraft!L6323),""),"")</f>
        <v/>
      </c>
      <c r="F6308" s="230" t="str">
        <f>IFERROR(IF(ForbDraft!K6323&lt;&gt;"",ForbDraft!K6323,""),"")</f>
        <v/>
      </c>
    </row>
    <row r="6309" spans="2:6" x14ac:dyDescent="0.2">
      <c r="B6309" s="229" t="str">
        <f>IFERROR(IF(ForbDraft!A6324&lt;&gt;"",ROW(ForbDraft!A6324),""),"")</f>
        <v/>
      </c>
      <c r="C6309" s="230" t="str">
        <f>IFERROR(IF(ForbDraft!A6324&lt;&gt;"",ForbDraft!A6324,""),"")</f>
        <v/>
      </c>
      <c r="D6309" s="230" t="str">
        <f t="shared" si="98"/>
        <v/>
      </c>
      <c r="E6309" s="230" t="str">
        <f>IFERROR(IF(ForbDraft!L6324&lt;&gt;"",ABS(ForbDraft!L6324),""),"")</f>
        <v/>
      </c>
      <c r="F6309" s="230" t="str">
        <f>IFERROR(IF(ForbDraft!K6324&lt;&gt;"",ForbDraft!K6324,""),"")</f>
        <v/>
      </c>
    </row>
    <row r="6310" spans="2:6" x14ac:dyDescent="0.2">
      <c r="B6310" s="229" t="str">
        <f>IFERROR(IF(ForbDraft!A6325&lt;&gt;"",ROW(ForbDraft!A6325),""),"")</f>
        <v/>
      </c>
      <c r="C6310" s="230" t="str">
        <f>IFERROR(IF(ForbDraft!A6325&lt;&gt;"",ForbDraft!A6325,""),"")</f>
        <v/>
      </c>
      <c r="D6310" s="230" t="str">
        <f t="shared" si="98"/>
        <v/>
      </c>
      <c r="E6310" s="230" t="str">
        <f>IFERROR(IF(ForbDraft!L6325&lt;&gt;"",ABS(ForbDraft!L6325),""),"")</f>
        <v/>
      </c>
      <c r="F6310" s="230" t="str">
        <f>IFERROR(IF(ForbDraft!K6325&lt;&gt;"",ForbDraft!K6325,""),"")</f>
        <v/>
      </c>
    </row>
    <row r="6311" spans="2:6" x14ac:dyDescent="0.2">
      <c r="B6311" s="229" t="str">
        <f>IFERROR(IF(ForbDraft!A6326&lt;&gt;"",ROW(ForbDraft!A6326),""),"")</f>
        <v/>
      </c>
      <c r="C6311" s="230" t="str">
        <f>IFERROR(IF(ForbDraft!A6326&lt;&gt;"",ForbDraft!A6326,""),"")</f>
        <v/>
      </c>
      <c r="D6311" s="230" t="str">
        <f t="shared" si="98"/>
        <v/>
      </c>
      <c r="E6311" s="230" t="str">
        <f>IFERROR(IF(ForbDraft!L6326&lt;&gt;"",ABS(ForbDraft!L6326),""),"")</f>
        <v/>
      </c>
      <c r="F6311" s="230" t="str">
        <f>IFERROR(IF(ForbDraft!K6326&lt;&gt;"",ForbDraft!K6326,""),"")</f>
        <v/>
      </c>
    </row>
    <row r="6312" spans="2:6" x14ac:dyDescent="0.2">
      <c r="B6312" s="229" t="str">
        <f>IFERROR(IF(ForbDraft!A6327&lt;&gt;"",ROW(ForbDraft!A6327),""),"")</f>
        <v/>
      </c>
      <c r="C6312" s="230" t="str">
        <f>IFERROR(IF(ForbDraft!A6327&lt;&gt;"",ForbDraft!A6327,""),"")</f>
        <v/>
      </c>
      <c r="D6312" s="230" t="str">
        <f t="shared" si="98"/>
        <v/>
      </c>
      <c r="E6312" s="230" t="str">
        <f>IFERROR(IF(ForbDraft!L6327&lt;&gt;"",ABS(ForbDraft!L6327),""),"")</f>
        <v/>
      </c>
      <c r="F6312" s="230" t="str">
        <f>IFERROR(IF(ForbDraft!K6327&lt;&gt;"",ForbDraft!K6327,""),"")</f>
        <v/>
      </c>
    </row>
    <row r="6313" spans="2:6" x14ac:dyDescent="0.2">
      <c r="B6313" s="229" t="str">
        <f>IFERROR(IF(ForbDraft!A6328&lt;&gt;"",ROW(ForbDraft!A6328),""),"")</f>
        <v/>
      </c>
      <c r="C6313" s="230" t="str">
        <f>IFERROR(IF(ForbDraft!A6328&lt;&gt;"",ForbDraft!A6328,""),"")</f>
        <v/>
      </c>
      <c r="D6313" s="230" t="str">
        <f t="shared" si="98"/>
        <v/>
      </c>
      <c r="E6313" s="230" t="str">
        <f>IFERROR(IF(ForbDraft!L6328&lt;&gt;"",ABS(ForbDraft!L6328),""),"")</f>
        <v/>
      </c>
      <c r="F6313" s="230" t="str">
        <f>IFERROR(IF(ForbDraft!K6328&lt;&gt;"",ForbDraft!K6328,""),"")</f>
        <v/>
      </c>
    </row>
    <row r="6314" spans="2:6" x14ac:dyDescent="0.2">
      <c r="B6314" s="229" t="str">
        <f>IFERROR(IF(ForbDraft!A6329&lt;&gt;"",ROW(ForbDraft!A6329),""),"")</f>
        <v/>
      </c>
      <c r="C6314" s="230" t="str">
        <f>IFERROR(IF(ForbDraft!A6329&lt;&gt;"",ForbDraft!A6329,""),"")</f>
        <v/>
      </c>
      <c r="D6314" s="230" t="str">
        <f t="shared" si="98"/>
        <v/>
      </c>
      <c r="E6314" s="230" t="str">
        <f>IFERROR(IF(ForbDraft!L6329&lt;&gt;"",ABS(ForbDraft!L6329),""),"")</f>
        <v/>
      </c>
      <c r="F6314" s="230" t="str">
        <f>IFERROR(IF(ForbDraft!K6329&lt;&gt;"",ForbDraft!K6329,""),"")</f>
        <v/>
      </c>
    </row>
    <row r="6315" spans="2:6" x14ac:dyDescent="0.2">
      <c r="B6315" s="229" t="str">
        <f>IFERROR(IF(ForbDraft!A6330&lt;&gt;"",ROW(ForbDraft!A6330),""),"")</f>
        <v/>
      </c>
      <c r="C6315" s="230" t="str">
        <f>IFERROR(IF(ForbDraft!A6330&lt;&gt;"",ForbDraft!A6330,""),"")</f>
        <v/>
      </c>
      <c r="D6315" s="230" t="str">
        <f t="shared" si="98"/>
        <v/>
      </c>
      <c r="E6315" s="230" t="str">
        <f>IFERROR(IF(ForbDraft!L6330&lt;&gt;"",ABS(ForbDraft!L6330),""),"")</f>
        <v/>
      </c>
      <c r="F6315" s="230" t="str">
        <f>IFERROR(IF(ForbDraft!K6330&lt;&gt;"",ForbDraft!K6330,""),"")</f>
        <v/>
      </c>
    </row>
    <row r="6316" spans="2:6" x14ac:dyDescent="0.2">
      <c r="B6316" s="229" t="str">
        <f>IFERROR(IF(ForbDraft!A6331&lt;&gt;"",ROW(ForbDraft!A6331),""),"")</f>
        <v/>
      </c>
      <c r="C6316" s="230" t="str">
        <f>IFERROR(IF(ForbDraft!A6331&lt;&gt;"",ForbDraft!A6331,""),"")</f>
        <v/>
      </c>
      <c r="D6316" s="230" t="str">
        <f t="shared" si="98"/>
        <v/>
      </c>
      <c r="E6316" s="230" t="str">
        <f>IFERROR(IF(ForbDraft!L6331&lt;&gt;"",ABS(ForbDraft!L6331),""),"")</f>
        <v/>
      </c>
      <c r="F6316" s="230" t="str">
        <f>IFERROR(IF(ForbDraft!K6331&lt;&gt;"",ForbDraft!K6331,""),"")</f>
        <v/>
      </c>
    </row>
    <row r="6317" spans="2:6" x14ac:dyDescent="0.2">
      <c r="B6317" s="229" t="str">
        <f>IFERROR(IF(ForbDraft!A6332&lt;&gt;"",ROW(ForbDraft!A6332),""),"")</f>
        <v/>
      </c>
      <c r="C6317" s="230" t="str">
        <f>IFERROR(IF(ForbDraft!A6332&lt;&gt;"",ForbDraft!A6332,""),"")</f>
        <v/>
      </c>
      <c r="D6317" s="230" t="str">
        <f t="shared" si="98"/>
        <v/>
      </c>
      <c r="E6317" s="230" t="str">
        <f>IFERROR(IF(ForbDraft!L6332&lt;&gt;"",ABS(ForbDraft!L6332),""),"")</f>
        <v/>
      </c>
      <c r="F6317" s="230" t="str">
        <f>IFERROR(IF(ForbDraft!K6332&lt;&gt;"",ForbDraft!K6332,""),"")</f>
        <v/>
      </c>
    </row>
    <row r="6318" spans="2:6" x14ac:dyDescent="0.2">
      <c r="B6318" s="229" t="str">
        <f>IFERROR(IF(ForbDraft!A6333&lt;&gt;"",ROW(ForbDraft!A6333),""),"")</f>
        <v/>
      </c>
      <c r="C6318" s="230" t="str">
        <f>IFERROR(IF(ForbDraft!A6333&lt;&gt;"",ForbDraft!A6333,""),"")</f>
        <v/>
      </c>
      <c r="D6318" s="230" t="str">
        <f t="shared" si="98"/>
        <v/>
      </c>
      <c r="E6318" s="230" t="str">
        <f>IFERROR(IF(ForbDraft!L6333&lt;&gt;"",ABS(ForbDraft!L6333),""),"")</f>
        <v/>
      </c>
      <c r="F6318" s="230" t="str">
        <f>IFERROR(IF(ForbDraft!K6333&lt;&gt;"",ForbDraft!K6333,""),"")</f>
        <v/>
      </c>
    </row>
    <row r="6319" spans="2:6" x14ac:dyDescent="0.2">
      <c r="B6319" s="229" t="str">
        <f>IFERROR(IF(ForbDraft!A6334&lt;&gt;"",ROW(ForbDraft!A6334),""),"")</f>
        <v/>
      </c>
      <c r="C6319" s="230" t="str">
        <f>IFERROR(IF(ForbDraft!A6334&lt;&gt;"",ForbDraft!A6334,""),"")</f>
        <v/>
      </c>
      <c r="D6319" s="230" t="str">
        <f t="shared" si="98"/>
        <v/>
      </c>
      <c r="E6319" s="230" t="str">
        <f>IFERROR(IF(ForbDraft!L6334&lt;&gt;"",ABS(ForbDraft!L6334),""),"")</f>
        <v/>
      </c>
      <c r="F6319" s="230" t="str">
        <f>IFERROR(IF(ForbDraft!K6334&lt;&gt;"",ForbDraft!K6334,""),"")</f>
        <v/>
      </c>
    </row>
    <row r="6320" spans="2:6" x14ac:dyDescent="0.2">
      <c r="B6320" s="229" t="str">
        <f>IFERROR(IF(ForbDraft!A6335&lt;&gt;"",ROW(ForbDraft!A6335),""),"")</f>
        <v/>
      </c>
      <c r="C6320" s="230" t="str">
        <f>IFERROR(IF(ForbDraft!A6335&lt;&gt;"",ForbDraft!A6335,""),"")</f>
        <v/>
      </c>
      <c r="D6320" s="230" t="str">
        <f t="shared" si="98"/>
        <v/>
      </c>
      <c r="E6320" s="230" t="str">
        <f>IFERROR(IF(ForbDraft!L6335&lt;&gt;"",ABS(ForbDraft!L6335),""),"")</f>
        <v/>
      </c>
      <c r="F6320" s="230" t="str">
        <f>IFERROR(IF(ForbDraft!K6335&lt;&gt;"",ForbDraft!K6335,""),"")</f>
        <v/>
      </c>
    </row>
    <row r="6321" spans="2:6" x14ac:dyDescent="0.2">
      <c r="B6321" s="229" t="str">
        <f>IFERROR(IF(ForbDraft!A6336&lt;&gt;"",ROW(ForbDraft!A6336),""),"")</f>
        <v/>
      </c>
      <c r="C6321" s="230" t="str">
        <f>IFERROR(IF(ForbDraft!A6336&lt;&gt;"",ForbDraft!A6336,""),"")</f>
        <v/>
      </c>
      <c r="D6321" s="230" t="str">
        <f t="shared" si="98"/>
        <v/>
      </c>
      <c r="E6321" s="230" t="str">
        <f>IFERROR(IF(ForbDraft!L6336&lt;&gt;"",ABS(ForbDraft!L6336),""),"")</f>
        <v/>
      </c>
      <c r="F6321" s="230" t="str">
        <f>IFERROR(IF(ForbDraft!K6336&lt;&gt;"",ForbDraft!K6336,""),"")</f>
        <v/>
      </c>
    </row>
    <row r="6322" spans="2:6" x14ac:dyDescent="0.2">
      <c r="B6322" s="229" t="str">
        <f>IFERROR(IF(ForbDraft!A6337&lt;&gt;"",ROW(ForbDraft!A6337),""),"")</f>
        <v/>
      </c>
      <c r="C6322" s="230" t="str">
        <f>IFERROR(IF(ForbDraft!A6337&lt;&gt;"",ForbDraft!A6337,""),"")</f>
        <v/>
      </c>
      <c r="D6322" s="230" t="str">
        <f t="shared" si="98"/>
        <v/>
      </c>
      <c r="E6322" s="230" t="str">
        <f>IFERROR(IF(ForbDraft!L6337&lt;&gt;"",ABS(ForbDraft!L6337),""),"")</f>
        <v/>
      </c>
      <c r="F6322" s="230" t="str">
        <f>IFERROR(IF(ForbDraft!K6337&lt;&gt;"",ForbDraft!K6337,""),"")</f>
        <v/>
      </c>
    </row>
    <row r="6323" spans="2:6" x14ac:dyDescent="0.2">
      <c r="B6323" s="229" t="str">
        <f>IFERROR(IF(ForbDraft!A6338&lt;&gt;"",ROW(ForbDraft!A6338),""),"")</f>
        <v/>
      </c>
      <c r="C6323" s="230" t="str">
        <f>IFERROR(IF(ForbDraft!A6338&lt;&gt;"",ForbDraft!A6338,""),"")</f>
        <v/>
      </c>
      <c r="D6323" s="230" t="str">
        <f t="shared" si="98"/>
        <v/>
      </c>
      <c r="E6323" s="230" t="str">
        <f>IFERROR(IF(ForbDraft!L6338&lt;&gt;"",ABS(ForbDraft!L6338),""),"")</f>
        <v/>
      </c>
      <c r="F6323" s="230" t="str">
        <f>IFERROR(IF(ForbDraft!K6338&lt;&gt;"",ForbDraft!K6338,""),"")</f>
        <v/>
      </c>
    </row>
    <row r="6324" spans="2:6" x14ac:dyDescent="0.2">
      <c r="B6324" s="229" t="str">
        <f>IFERROR(IF(ForbDraft!A6339&lt;&gt;"",ROW(ForbDraft!A6339),""),"")</f>
        <v/>
      </c>
      <c r="C6324" s="230" t="str">
        <f>IFERROR(IF(ForbDraft!A6339&lt;&gt;"",ForbDraft!A6339,""),"")</f>
        <v/>
      </c>
      <c r="D6324" s="230" t="str">
        <f t="shared" si="98"/>
        <v/>
      </c>
      <c r="E6324" s="230" t="str">
        <f>IFERROR(IF(ForbDraft!L6339&lt;&gt;"",ABS(ForbDraft!L6339),""),"")</f>
        <v/>
      </c>
      <c r="F6324" s="230" t="str">
        <f>IFERROR(IF(ForbDraft!K6339&lt;&gt;"",ForbDraft!K6339,""),"")</f>
        <v/>
      </c>
    </row>
    <row r="6325" spans="2:6" x14ac:dyDescent="0.2">
      <c r="B6325" s="229" t="str">
        <f>IFERROR(IF(ForbDraft!A6340&lt;&gt;"",ROW(ForbDraft!A6340),""),"")</f>
        <v/>
      </c>
      <c r="C6325" s="230" t="str">
        <f>IFERROR(IF(ForbDraft!A6340&lt;&gt;"",ForbDraft!A6340,""),"")</f>
        <v/>
      </c>
      <c r="D6325" s="230" t="str">
        <f t="shared" si="98"/>
        <v/>
      </c>
      <c r="E6325" s="230" t="str">
        <f>IFERROR(IF(ForbDraft!L6340&lt;&gt;"",ABS(ForbDraft!L6340),""),"")</f>
        <v/>
      </c>
      <c r="F6325" s="230" t="str">
        <f>IFERROR(IF(ForbDraft!K6340&lt;&gt;"",ForbDraft!K6340,""),"")</f>
        <v/>
      </c>
    </row>
    <row r="6326" spans="2:6" x14ac:dyDescent="0.2">
      <c r="B6326" s="229" t="str">
        <f>IFERROR(IF(ForbDraft!A6341&lt;&gt;"",ROW(ForbDraft!A6341),""),"")</f>
        <v/>
      </c>
      <c r="C6326" s="230" t="str">
        <f>IFERROR(IF(ForbDraft!A6341&lt;&gt;"",ForbDraft!A6341,""),"")</f>
        <v/>
      </c>
      <c r="D6326" s="230" t="str">
        <f t="shared" si="98"/>
        <v/>
      </c>
      <c r="E6326" s="230" t="str">
        <f>IFERROR(IF(ForbDraft!L6341&lt;&gt;"",ABS(ForbDraft!L6341),""),"")</f>
        <v/>
      </c>
      <c r="F6326" s="230" t="str">
        <f>IFERROR(IF(ForbDraft!K6341&lt;&gt;"",ForbDraft!K6341,""),"")</f>
        <v/>
      </c>
    </row>
    <row r="6327" spans="2:6" x14ac:dyDescent="0.2">
      <c r="B6327" s="229" t="str">
        <f>IFERROR(IF(ForbDraft!A6342&lt;&gt;"",ROW(ForbDraft!A6342),""),"")</f>
        <v/>
      </c>
      <c r="C6327" s="230" t="str">
        <f>IFERROR(IF(ForbDraft!A6342&lt;&gt;"",ForbDraft!A6342,""),"")</f>
        <v/>
      </c>
      <c r="D6327" s="230" t="str">
        <f t="shared" si="98"/>
        <v/>
      </c>
      <c r="E6327" s="230" t="str">
        <f>IFERROR(IF(ForbDraft!L6342&lt;&gt;"",ABS(ForbDraft!L6342),""),"")</f>
        <v/>
      </c>
      <c r="F6327" s="230" t="str">
        <f>IFERROR(IF(ForbDraft!K6342&lt;&gt;"",ForbDraft!K6342,""),"")</f>
        <v/>
      </c>
    </row>
    <row r="6328" spans="2:6" x14ac:dyDescent="0.2">
      <c r="B6328" s="229" t="str">
        <f>IFERROR(IF(ForbDraft!A6343&lt;&gt;"",ROW(ForbDraft!A6343),""),"")</f>
        <v/>
      </c>
      <c r="C6328" s="230" t="str">
        <f>IFERROR(IF(ForbDraft!A6343&lt;&gt;"",ForbDraft!A6343,""),"")</f>
        <v/>
      </c>
      <c r="D6328" s="230" t="str">
        <f t="shared" si="98"/>
        <v/>
      </c>
      <c r="E6328" s="230" t="str">
        <f>IFERROR(IF(ForbDraft!L6343&lt;&gt;"",ABS(ForbDraft!L6343),""),"")</f>
        <v/>
      </c>
      <c r="F6328" s="230" t="str">
        <f>IFERROR(IF(ForbDraft!K6343&lt;&gt;"",ForbDraft!K6343,""),"")</f>
        <v/>
      </c>
    </row>
    <row r="6329" spans="2:6" x14ac:dyDescent="0.2">
      <c r="B6329" s="229" t="str">
        <f>IFERROR(IF(ForbDraft!A6344&lt;&gt;"",ROW(ForbDraft!A6344),""),"")</f>
        <v/>
      </c>
      <c r="C6329" s="230" t="str">
        <f>IFERROR(IF(ForbDraft!A6344&lt;&gt;"",ForbDraft!A6344,""),"")</f>
        <v/>
      </c>
      <c r="D6329" s="230" t="str">
        <f t="shared" si="98"/>
        <v/>
      </c>
      <c r="E6329" s="230" t="str">
        <f>IFERROR(IF(ForbDraft!L6344&lt;&gt;"",ABS(ForbDraft!L6344),""),"")</f>
        <v/>
      </c>
      <c r="F6329" s="230" t="str">
        <f>IFERROR(IF(ForbDraft!K6344&lt;&gt;"",ForbDraft!K6344,""),"")</f>
        <v/>
      </c>
    </row>
    <row r="6330" spans="2:6" x14ac:dyDescent="0.2">
      <c r="B6330" s="229" t="str">
        <f>IFERROR(IF(ForbDraft!A6345&lt;&gt;"",ROW(ForbDraft!A6345),""),"")</f>
        <v/>
      </c>
      <c r="C6330" s="230" t="str">
        <f>IFERROR(IF(ForbDraft!A6345&lt;&gt;"",ForbDraft!A6345,""),"")</f>
        <v/>
      </c>
      <c r="D6330" s="230" t="str">
        <f t="shared" si="98"/>
        <v/>
      </c>
      <c r="E6330" s="230" t="str">
        <f>IFERROR(IF(ForbDraft!L6345&lt;&gt;"",ABS(ForbDraft!L6345),""),"")</f>
        <v/>
      </c>
      <c r="F6330" s="230" t="str">
        <f>IFERROR(IF(ForbDraft!K6345&lt;&gt;"",ForbDraft!K6345,""),"")</f>
        <v/>
      </c>
    </row>
    <row r="6331" spans="2:6" x14ac:dyDescent="0.2">
      <c r="B6331" s="229" t="str">
        <f>IFERROR(IF(ForbDraft!A6346&lt;&gt;"",ROW(ForbDraft!A6346),""),"")</f>
        <v/>
      </c>
      <c r="C6331" s="230" t="str">
        <f>IFERROR(IF(ForbDraft!A6346&lt;&gt;"",ForbDraft!A6346,""),"")</f>
        <v/>
      </c>
      <c r="D6331" s="230" t="str">
        <f t="shared" si="98"/>
        <v/>
      </c>
      <c r="E6331" s="230" t="str">
        <f>IFERROR(IF(ForbDraft!L6346&lt;&gt;"",ABS(ForbDraft!L6346),""),"")</f>
        <v/>
      </c>
      <c r="F6331" s="230" t="str">
        <f>IFERROR(IF(ForbDraft!K6346&lt;&gt;"",ForbDraft!K6346,""),"")</f>
        <v/>
      </c>
    </row>
    <row r="6332" spans="2:6" x14ac:dyDescent="0.2">
      <c r="B6332" s="229" t="str">
        <f>IFERROR(IF(ForbDraft!A6347&lt;&gt;"",ROW(ForbDraft!A6347),""),"")</f>
        <v/>
      </c>
      <c r="C6332" s="230" t="str">
        <f>IFERROR(IF(ForbDraft!A6347&lt;&gt;"",ForbDraft!A6347,""),"")</f>
        <v/>
      </c>
      <c r="D6332" s="230" t="str">
        <f t="shared" si="98"/>
        <v/>
      </c>
      <c r="E6332" s="230" t="str">
        <f>IFERROR(IF(ForbDraft!L6347&lt;&gt;"",ABS(ForbDraft!L6347),""),"")</f>
        <v/>
      </c>
      <c r="F6332" s="230" t="str">
        <f>IFERROR(IF(ForbDraft!K6347&lt;&gt;"",ForbDraft!K6347,""),"")</f>
        <v/>
      </c>
    </row>
    <row r="6333" spans="2:6" x14ac:dyDescent="0.2">
      <c r="B6333" s="229" t="str">
        <f>IFERROR(IF(ForbDraft!A6348&lt;&gt;"",ROW(ForbDraft!A6348),""),"")</f>
        <v/>
      </c>
      <c r="C6333" s="230" t="str">
        <f>IFERROR(IF(ForbDraft!A6348&lt;&gt;"",ForbDraft!A6348,""),"")</f>
        <v/>
      </c>
      <c r="D6333" s="230" t="str">
        <f t="shared" si="98"/>
        <v/>
      </c>
      <c r="E6333" s="230" t="str">
        <f>IFERROR(IF(ForbDraft!L6348&lt;&gt;"",ABS(ForbDraft!L6348),""),"")</f>
        <v/>
      </c>
      <c r="F6333" s="230" t="str">
        <f>IFERROR(IF(ForbDraft!K6348&lt;&gt;"",ForbDraft!K6348,""),"")</f>
        <v/>
      </c>
    </row>
    <row r="6334" spans="2:6" x14ac:dyDescent="0.2">
      <c r="B6334" s="229" t="str">
        <f>IFERROR(IF(ForbDraft!A6349&lt;&gt;"",ROW(ForbDraft!A6349),""),"")</f>
        <v/>
      </c>
      <c r="C6334" s="230" t="str">
        <f>IFERROR(IF(ForbDraft!A6349&lt;&gt;"",ForbDraft!A6349,""),"")</f>
        <v/>
      </c>
      <c r="D6334" s="230" t="str">
        <f t="shared" si="98"/>
        <v/>
      </c>
      <c r="E6334" s="230" t="str">
        <f>IFERROR(IF(ForbDraft!L6349&lt;&gt;"",ABS(ForbDraft!L6349),""),"")</f>
        <v/>
      </c>
      <c r="F6334" s="230" t="str">
        <f>IFERROR(IF(ForbDraft!K6349&lt;&gt;"",ForbDraft!K6349,""),"")</f>
        <v/>
      </c>
    </row>
    <row r="6335" spans="2:6" x14ac:dyDescent="0.2">
      <c r="B6335" s="229" t="str">
        <f>IFERROR(IF(ForbDraft!A6350&lt;&gt;"",ROW(ForbDraft!A6350),""),"")</f>
        <v/>
      </c>
      <c r="C6335" s="230" t="str">
        <f>IFERROR(IF(ForbDraft!A6350&lt;&gt;"",ForbDraft!A6350,""),"")</f>
        <v/>
      </c>
      <c r="D6335" s="230" t="str">
        <f t="shared" si="98"/>
        <v/>
      </c>
      <c r="E6335" s="230" t="str">
        <f>IFERROR(IF(ForbDraft!L6350&lt;&gt;"",ABS(ForbDraft!L6350),""),"")</f>
        <v/>
      </c>
      <c r="F6335" s="230" t="str">
        <f>IFERROR(IF(ForbDraft!K6350&lt;&gt;"",ForbDraft!K6350,""),"")</f>
        <v/>
      </c>
    </row>
    <row r="6336" spans="2:6" x14ac:dyDescent="0.2">
      <c r="B6336" s="229" t="str">
        <f>IFERROR(IF(ForbDraft!A6351&lt;&gt;"",ROW(ForbDraft!A6351),""),"")</f>
        <v/>
      </c>
      <c r="C6336" s="230" t="str">
        <f>IFERROR(IF(ForbDraft!A6351&lt;&gt;"",ForbDraft!A6351,""),"")</f>
        <v/>
      </c>
      <c r="D6336" s="230" t="str">
        <f t="shared" si="98"/>
        <v/>
      </c>
      <c r="E6336" s="230" t="str">
        <f>IFERROR(IF(ForbDraft!L6351&lt;&gt;"",ABS(ForbDraft!L6351),""),"")</f>
        <v/>
      </c>
      <c r="F6336" s="230" t="str">
        <f>IFERROR(IF(ForbDraft!K6351&lt;&gt;"",ForbDraft!K6351,""),"")</f>
        <v/>
      </c>
    </row>
    <row r="6337" spans="2:6" x14ac:dyDescent="0.2">
      <c r="B6337" s="229" t="str">
        <f>IFERROR(IF(ForbDraft!A6352&lt;&gt;"",ROW(ForbDraft!A6352),""),"")</f>
        <v/>
      </c>
      <c r="C6337" s="230" t="str">
        <f>IFERROR(IF(ForbDraft!A6352&lt;&gt;"",ForbDraft!A6352,""),"")</f>
        <v/>
      </c>
      <c r="D6337" s="230" t="str">
        <f t="shared" si="98"/>
        <v/>
      </c>
      <c r="E6337" s="230" t="str">
        <f>IFERROR(IF(ForbDraft!L6352&lt;&gt;"",ABS(ForbDraft!L6352),""),"")</f>
        <v/>
      </c>
      <c r="F6337" s="230" t="str">
        <f>IFERROR(IF(ForbDraft!K6352&lt;&gt;"",ForbDraft!K6352,""),"")</f>
        <v/>
      </c>
    </row>
    <row r="6338" spans="2:6" x14ac:dyDescent="0.2">
      <c r="B6338" s="229" t="str">
        <f>IFERROR(IF(ForbDraft!A6353&lt;&gt;"",ROW(ForbDraft!A6353),""),"")</f>
        <v/>
      </c>
      <c r="C6338" s="230" t="str">
        <f>IFERROR(IF(ForbDraft!A6353&lt;&gt;"",ForbDraft!A6353,""),"")</f>
        <v/>
      </c>
      <c r="D6338" s="230" t="str">
        <f t="shared" si="98"/>
        <v/>
      </c>
      <c r="E6338" s="230" t="str">
        <f>IFERROR(IF(ForbDraft!L6353&lt;&gt;"",ABS(ForbDraft!L6353),""),"")</f>
        <v/>
      </c>
      <c r="F6338" s="230" t="str">
        <f>IFERROR(IF(ForbDraft!K6353&lt;&gt;"",ForbDraft!K6353,""),"")</f>
        <v/>
      </c>
    </row>
    <row r="6339" spans="2:6" x14ac:dyDescent="0.2">
      <c r="B6339" s="229" t="str">
        <f>IFERROR(IF(ForbDraft!A6354&lt;&gt;"",ROW(ForbDraft!A6354),""),"")</f>
        <v/>
      </c>
      <c r="C6339" s="230" t="str">
        <f>IFERROR(IF(ForbDraft!A6354&lt;&gt;"",ForbDraft!A6354,""),"")</f>
        <v/>
      </c>
      <c r="D6339" s="230" t="str">
        <f t="shared" ref="D6339:D6361" si="99">IF(F6339="pH לבדיקת גבול","pH",F6339)</f>
        <v/>
      </c>
      <c r="E6339" s="230" t="str">
        <f>IFERROR(IF(ForbDraft!L6354&lt;&gt;"",ABS(ForbDraft!L6354),""),"")</f>
        <v/>
      </c>
      <c r="F6339" s="230" t="str">
        <f>IFERROR(IF(ForbDraft!K6354&lt;&gt;"",ForbDraft!K6354,""),"")</f>
        <v/>
      </c>
    </row>
    <row r="6340" spans="2:6" x14ac:dyDescent="0.2">
      <c r="B6340" s="229" t="str">
        <f>IFERROR(IF(ForbDraft!A6355&lt;&gt;"",ROW(ForbDraft!A6355),""),"")</f>
        <v/>
      </c>
      <c r="C6340" s="230" t="str">
        <f>IFERROR(IF(ForbDraft!A6355&lt;&gt;"",ForbDraft!A6355,""),"")</f>
        <v/>
      </c>
      <c r="D6340" s="230" t="str">
        <f t="shared" si="99"/>
        <v/>
      </c>
      <c r="E6340" s="230" t="str">
        <f>IFERROR(IF(ForbDraft!L6355&lt;&gt;"",ABS(ForbDraft!L6355),""),"")</f>
        <v/>
      </c>
      <c r="F6340" s="230" t="str">
        <f>IFERROR(IF(ForbDraft!K6355&lt;&gt;"",ForbDraft!K6355,""),"")</f>
        <v/>
      </c>
    </row>
    <row r="6341" spans="2:6" x14ac:dyDescent="0.2">
      <c r="B6341" s="229" t="str">
        <f>IFERROR(IF(ForbDraft!A6356&lt;&gt;"",ROW(ForbDraft!A6356),""),"")</f>
        <v/>
      </c>
      <c r="C6341" s="230" t="str">
        <f>IFERROR(IF(ForbDraft!A6356&lt;&gt;"",ForbDraft!A6356,""),"")</f>
        <v/>
      </c>
      <c r="D6341" s="230" t="str">
        <f t="shared" si="99"/>
        <v/>
      </c>
      <c r="E6341" s="230" t="str">
        <f>IFERROR(IF(ForbDraft!L6356&lt;&gt;"",ABS(ForbDraft!L6356),""),"")</f>
        <v/>
      </c>
      <c r="F6341" s="230" t="str">
        <f>IFERROR(IF(ForbDraft!K6356&lt;&gt;"",ForbDraft!K6356,""),"")</f>
        <v/>
      </c>
    </row>
    <row r="6342" spans="2:6" x14ac:dyDescent="0.2">
      <c r="B6342" s="229" t="str">
        <f>IFERROR(IF(ForbDraft!A6357&lt;&gt;"",ROW(ForbDraft!A6357),""),"")</f>
        <v/>
      </c>
      <c r="C6342" s="230" t="str">
        <f>IFERROR(IF(ForbDraft!A6357&lt;&gt;"",ForbDraft!A6357,""),"")</f>
        <v/>
      </c>
      <c r="D6342" s="230" t="str">
        <f t="shared" si="99"/>
        <v/>
      </c>
      <c r="E6342" s="230" t="str">
        <f>IFERROR(IF(ForbDraft!L6357&lt;&gt;"",ABS(ForbDraft!L6357),""),"")</f>
        <v/>
      </c>
      <c r="F6342" s="230" t="str">
        <f>IFERROR(IF(ForbDraft!K6357&lt;&gt;"",ForbDraft!K6357,""),"")</f>
        <v/>
      </c>
    </row>
    <row r="6343" spans="2:6" x14ac:dyDescent="0.2">
      <c r="B6343" s="229" t="str">
        <f>IFERROR(IF(ForbDraft!A6358&lt;&gt;"",ROW(ForbDraft!A6358),""),"")</f>
        <v/>
      </c>
      <c r="C6343" s="230" t="str">
        <f>IFERROR(IF(ForbDraft!A6358&lt;&gt;"",ForbDraft!A6358,""),"")</f>
        <v/>
      </c>
      <c r="D6343" s="230" t="str">
        <f t="shared" si="99"/>
        <v/>
      </c>
      <c r="E6343" s="230" t="str">
        <f>IFERROR(IF(ForbDraft!L6358&lt;&gt;"",ABS(ForbDraft!L6358),""),"")</f>
        <v/>
      </c>
      <c r="F6343" s="230" t="str">
        <f>IFERROR(IF(ForbDraft!K6358&lt;&gt;"",ForbDraft!K6358,""),"")</f>
        <v/>
      </c>
    </row>
    <row r="6344" spans="2:6" x14ac:dyDescent="0.2">
      <c r="B6344" s="229" t="str">
        <f>IFERROR(IF(ForbDraft!A6359&lt;&gt;"",ROW(ForbDraft!A6359),""),"")</f>
        <v/>
      </c>
      <c r="C6344" s="230" t="str">
        <f>IFERROR(IF(ForbDraft!A6359&lt;&gt;"",ForbDraft!A6359,""),"")</f>
        <v/>
      </c>
      <c r="D6344" s="230" t="str">
        <f t="shared" si="99"/>
        <v/>
      </c>
      <c r="E6344" s="230" t="str">
        <f>IFERROR(IF(ForbDraft!L6359&lt;&gt;"",ABS(ForbDraft!L6359),""),"")</f>
        <v/>
      </c>
      <c r="F6344" s="230" t="str">
        <f>IFERROR(IF(ForbDraft!K6359&lt;&gt;"",ForbDraft!K6359,""),"")</f>
        <v/>
      </c>
    </row>
    <row r="6345" spans="2:6" x14ac:dyDescent="0.2">
      <c r="B6345" s="229" t="str">
        <f>IFERROR(IF(ForbDraft!A6360&lt;&gt;"",ROW(ForbDraft!A6360),""),"")</f>
        <v/>
      </c>
      <c r="C6345" s="230" t="str">
        <f>IFERROR(IF(ForbDraft!A6360&lt;&gt;"",ForbDraft!A6360,""),"")</f>
        <v/>
      </c>
      <c r="D6345" s="230" t="str">
        <f t="shared" si="99"/>
        <v/>
      </c>
      <c r="E6345" s="230" t="str">
        <f>IFERROR(IF(ForbDraft!L6360&lt;&gt;"",ABS(ForbDraft!L6360),""),"")</f>
        <v/>
      </c>
      <c r="F6345" s="230" t="str">
        <f>IFERROR(IF(ForbDraft!K6360&lt;&gt;"",ForbDraft!K6360,""),"")</f>
        <v/>
      </c>
    </row>
    <row r="6346" spans="2:6" x14ac:dyDescent="0.2">
      <c r="B6346" s="229" t="str">
        <f>IFERROR(IF(ForbDraft!A6361&lt;&gt;"",ROW(ForbDraft!A6361),""),"")</f>
        <v/>
      </c>
      <c r="C6346" s="230" t="str">
        <f>IFERROR(IF(ForbDraft!A6361&lt;&gt;"",ForbDraft!A6361,""),"")</f>
        <v/>
      </c>
      <c r="D6346" s="230" t="str">
        <f t="shared" si="99"/>
        <v/>
      </c>
      <c r="E6346" s="230" t="str">
        <f>IFERROR(IF(ForbDraft!L6361&lt;&gt;"",ABS(ForbDraft!L6361),""),"")</f>
        <v/>
      </c>
      <c r="F6346" s="230" t="str">
        <f>IFERROR(IF(ForbDraft!K6361&lt;&gt;"",ForbDraft!K6361,""),"")</f>
        <v/>
      </c>
    </row>
    <row r="6347" spans="2:6" x14ac:dyDescent="0.2">
      <c r="B6347" s="229" t="str">
        <f>IFERROR(IF(ForbDraft!A6362&lt;&gt;"",ROW(ForbDraft!A6362),""),"")</f>
        <v/>
      </c>
      <c r="C6347" s="230" t="str">
        <f>IFERROR(IF(ForbDraft!A6362&lt;&gt;"",ForbDraft!A6362,""),"")</f>
        <v/>
      </c>
      <c r="D6347" s="230" t="str">
        <f t="shared" si="99"/>
        <v/>
      </c>
      <c r="E6347" s="230" t="str">
        <f>IFERROR(IF(ForbDraft!L6362&lt;&gt;"",ABS(ForbDraft!L6362),""),"")</f>
        <v/>
      </c>
      <c r="F6347" s="230" t="str">
        <f>IFERROR(IF(ForbDraft!K6362&lt;&gt;"",ForbDraft!K6362,""),"")</f>
        <v/>
      </c>
    </row>
    <row r="6348" spans="2:6" x14ac:dyDescent="0.2">
      <c r="B6348" s="229" t="str">
        <f>IFERROR(IF(ForbDraft!A6363&lt;&gt;"",ROW(ForbDraft!A6363),""),"")</f>
        <v/>
      </c>
      <c r="C6348" s="230" t="str">
        <f>IFERROR(IF(ForbDraft!A6363&lt;&gt;"",ForbDraft!A6363,""),"")</f>
        <v/>
      </c>
      <c r="D6348" s="230" t="str">
        <f t="shared" si="99"/>
        <v/>
      </c>
      <c r="E6348" s="230" t="str">
        <f>IFERROR(IF(ForbDraft!L6363&lt;&gt;"",ABS(ForbDraft!L6363),""),"")</f>
        <v/>
      </c>
      <c r="F6348" s="230" t="str">
        <f>IFERROR(IF(ForbDraft!K6363&lt;&gt;"",ForbDraft!K6363,""),"")</f>
        <v/>
      </c>
    </row>
    <row r="6349" spans="2:6" x14ac:dyDescent="0.2">
      <c r="B6349" s="229" t="str">
        <f>IFERROR(IF(ForbDraft!A6364&lt;&gt;"",ROW(ForbDraft!A6364),""),"")</f>
        <v/>
      </c>
      <c r="C6349" s="230" t="str">
        <f>IFERROR(IF(ForbDraft!A6364&lt;&gt;"",ForbDraft!A6364,""),"")</f>
        <v/>
      </c>
      <c r="D6349" s="230" t="str">
        <f t="shared" si="99"/>
        <v/>
      </c>
      <c r="E6349" s="230" t="str">
        <f>IFERROR(IF(ForbDraft!L6364&lt;&gt;"",ABS(ForbDraft!L6364),""),"")</f>
        <v/>
      </c>
      <c r="F6349" s="230" t="str">
        <f>IFERROR(IF(ForbDraft!K6364&lt;&gt;"",ForbDraft!K6364,""),"")</f>
        <v/>
      </c>
    </row>
    <row r="6350" spans="2:6" x14ac:dyDescent="0.2">
      <c r="B6350" s="229" t="str">
        <f>IFERROR(IF(ForbDraft!A6365&lt;&gt;"",ROW(ForbDraft!A6365),""),"")</f>
        <v/>
      </c>
      <c r="C6350" s="230" t="str">
        <f>IFERROR(IF(ForbDraft!A6365&lt;&gt;"",ForbDraft!A6365,""),"")</f>
        <v/>
      </c>
      <c r="D6350" s="230" t="str">
        <f t="shared" si="99"/>
        <v/>
      </c>
      <c r="E6350" s="230" t="str">
        <f>IFERROR(IF(ForbDraft!L6365&lt;&gt;"",ABS(ForbDraft!L6365),""),"")</f>
        <v/>
      </c>
      <c r="F6350" s="230" t="str">
        <f>IFERROR(IF(ForbDraft!K6365&lt;&gt;"",ForbDraft!K6365,""),"")</f>
        <v/>
      </c>
    </row>
    <row r="6351" spans="2:6" x14ac:dyDescent="0.2">
      <c r="B6351" s="229" t="str">
        <f>IFERROR(IF(ForbDraft!A6366&lt;&gt;"",ROW(ForbDraft!A6366),""),"")</f>
        <v/>
      </c>
      <c r="C6351" s="230" t="str">
        <f>IFERROR(IF(ForbDraft!A6366&lt;&gt;"",ForbDraft!A6366,""),"")</f>
        <v/>
      </c>
      <c r="D6351" s="230" t="str">
        <f t="shared" si="99"/>
        <v/>
      </c>
      <c r="E6351" s="230" t="str">
        <f>IFERROR(IF(ForbDraft!L6366&lt;&gt;"",ABS(ForbDraft!L6366),""),"")</f>
        <v/>
      </c>
      <c r="F6351" s="230" t="str">
        <f>IFERROR(IF(ForbDraft!K6366&lt;&gt;"",ForbDraft!K6366,""),"")</f>
        <v/>
      </c>
    </row>
    <row r="6352" spans="2:6" x14ac:dyDescent="0.2">
      <c r="B6352" s="229" t="str">
        <f>IFERROR(IF(ForbDraft!A6367&lt;&gt;"",ROW(ForbDraft!A6367),""),"")</f>
        <v/>
      </c>
      <c r="C6352" s="230" t="str">
        <f>IFERROR(IF(ForbDraft!A6367&lt;&gt;"",ForbDraft!A6367,""),"")</f>
        <v/>
      </c>
      <c r="D6352" s="230" t="str">
        <f t="shared" si="99"/>
        <v/>
      </c>
      <c r="E6352" s="230" t="str">
        <f>IFERROR(IF(ForbDraft!L6367&lt;&gt;"",ABS(ForbDraft!L6367),""),"")</f>
        <v/>
      </c>
      <c r="F6352" s="230" t="str">
        <f>IFERROR(IF(ForbDraft!K6367&lt;&gt;"",ForbDraft!K6367,""),"")</f>
        <v/>
      </c>
    </row>
    <row r="6353" spans="2:6" x14ac:dyDescent="0.2">
      <c r="B6353" s="229" t="str">
        <f>IFERROR(IF(ForbDraft!A6368&lt;&gt;"",ROW(ForbDraft!A6368),""),"")</f>
        <v/>
      </c>
      <c r="C6353" s="230" t="str">
        <f>IFERROR(IF(ForbDraft!A6368&lt;&gt;"",ForbDraft!A6368,""),"")</f>
        <v/>
      </c>
      <c r="D6353" s="230" t="str">
        <f t="shared" si="99"/>
        <v/>
      </c>
      <c r="E6353" s="230" t="str">
        <f>IFERROR(IF(ForbDraft!L6368&lt;&gt;"",ABS(ForbDraft!L6368),""),"")</f>
        <v/>
      </c>
      <c r="F6353" s="230" t="str">
        <f>IFERROR(IF(ForbDraft!K6368&lt;&gt;"",ForbDraft!K6368,""),"")</f>
        <v/>
      </c>
    </row>
    <row r="6354" spans="2:6" x14ac:dyDescent="0.2">
      <c r="B6354" s="229" t="str">
        <f>IFERROR(IF(ForbDraft!A6369&lt;&gt;"",ROW(ForbDraft!A6369),""),"")</f>
        <v/>
      </c>
      <c r="C6354" s="230" t="str">
        <f>IFERROR(IF(ForbDraft!A6369&lt;&gt;"",ForbDraft!A6369,""),"")</f>
        <v/>
      </c>
      <c r="D6354" s="230" t="str">
        <f t="shared" si="99"/>
        <v/>
      </c>
      <c r="E6354" s="230" t="str">
        <f>IFERROR(IF(ForbDraft!L6369&lt;&gt;"",ABS(ForbDraft!L6369),""),"")</f>
        <v/>
      </c>
      <c r="F6354" s="230" t="str">
        <f>IFERROR(IF(ForbDraft!K6369&lt;&gt;"",ForbDraft!K6369,""),"")</f>
        <v/>
      </c>
    </row>
    <row r="6355" spans="2:6" x14ac:dyDescent="0.2">
      <c r="B6355" s="229" t="str">
        <f>IFERROR(IF(ForbDraft!A6370&lt;&gt;"",ROW(ForbDraft!A6370),""),"")</f>
        <v/>
      </c>
      <c r="C6355" s="230" t="str">
        <f>IFERROR(IF(ForbDraft!A6370&lt;&gt;"",ForbDraft!A6370,""),"")</f>
        <v/>
      </c>
      <c r="D6355" s="230" t="str">
        <f t="shared" si="99"/>
        <v/>
      </c>
      <c r="E6355" s="230" t="str">
        <f>IFERROR(IF(ForbDraft!L6370&lt;&gt;"",ABS(ForbDraft!L6370),""),"")</f>
        <v/>
      </c>
      <c r="F6355" s="230" t="str">
        <f>IFERROR(IF(ForbDraft!K6370&lt;&gt;"",ForbDraft!K6370,""),"")</f>
        <v/>
      </c>
    </row>
    <row r="6356" spans="2:6" x14ac:dyDescent="0.2">
      <c r="B6356" s="229" t="str">
        <f>IFERROR(IF(ForbDraft!A6371&lt;&gt;"",ROW(ForbDraft!A6371),""),"")</f>
        <v/>
      </c>
      <c r="C6356" s="230" t="str">
        <f>IFERROR(IF(ForbDraft!A6371&lt;&gt;"",ForbDraft!A6371,""),"")</f>
        <v/>
      </c>
      <c r="D6356" s="230" t="str">
        <f t="shared" si="99"/>
        <v/>
      </c>
      <c r="E6356" s="230" t="str">
        <f>IFERROR(IF(ForbDraft!L6371&lt;&gt;"",ABS(ForbDraft!L6371),""),"")</f>
        <v/>
      </c>
      <c r="F6356" s="230" t="str">
        <f>IFERROR(IF(ForbDraft!K6371&lt;&gt;"",ForbDraft!K6371,""),"")</f>
        <v/>
      </c>
    </row>
    <row r="6357" spans="2:6" x14ac:dyDescent="0.2">
      <c r="B6357" s="229" t="str">
        <f>IFERROR(IF(ForbDraft!A6372&lt;&gt;"",ROW(ForbDraft!A6372),""),"")</f>
        <v/>
      </c>
      <c r="C6357" s="230" t="str">
        <f>IFERROR(IF(ForbDraft!A6372&lt;&gt;"",ForbDraft!A6372,""),"")</f>
        <v/>
      </c>
      <c r="D6357" s="230" t="str">
        <f t="shared" si="99"/>
        <v/>
      </c>
      <c r="E6357" s="230" t="str">
        <f>IFERROR(IF(ForbDraft!L6372&lt;&gt;"",ABS(ForbDraft!L6372),""),"")</f>
        <v/>
      </c>
      <c r="F6357" s="230" t="str">
        <f>IFERROR(IF(ForbDraft!K6372&lt;&gt;"",ForbDraft!K6372,""),"")</f>
        <v/>
      </c>
    </row>
    <row r="6358" spans="2:6" x14ac:dyDescent="0.2">
      <c r="B6358" s="229" t="str">
        <f>IFERROR(IF(ForbDraft!A6373&lt;&gt;"",ROW(ForbDraft!A6373),""),"")</f>
        <v/>
      </c>
      <c r="C6358" s="230" t="str">
        <f>IFERROR(IF(ForbDraft!A6373&lt;&gt;"",ForbDraft!A6373,""),"")</f>
        <v/>
      </c>
      <c r="D6358" s="230" t="str">
        <f t="shared" si="99"/>
        <v/>
      </c>
      <c r="E6358" s="230" t="str">
        <f>IFERROR(IF(ForbDraft!L6373&lt;&gt;"",ABS(ForbDraft!L6373),""),"")</f>
        <v/>
      </c>
      <c r="F6358" s="230" t="str">
        <f>IFERROR(IF(ForbDraft!K6373&lt;&gt;"",ForbDraft!K6373,""),"")</f>
        <v/>
      </c>
    </row>
    <row r="6359" spans="2:6" x14ac:dyDescent="0.2">
      <c r="B6359" s="229" t="str">
        <f>IFERROR(IF(ForbDraft!A6374&lt;&gt;"",ROW(ForbDraft!A6374),""),"")</f>
        <v/>
      </c>
      <c r="C6359" s="230" t="str">
        <f>IFERROR(IF(ForbDraft!A6374&lt;&gt;"",ForbDraft!A6374,""),"")</f>
        <v/>
      </c>
      <c r="D6359" s="230" t="str">
        <f t="shared" si="99"/>
        <v/>
      </c>
      <c r="E6359" s="230" t="str">
        <f>IFERROR(IF(ForbDraft!L6374&lt;&gt;"",ABS(ForbDraft!L6374),""),"")</f>
        <v/>
      </c>
      <c r="F6359" s="230" t="str">
        <f>IFERROR(IF(ForbDraft!K6374&lt;&gt;"",ForbDraft!K6374,""),"")</f>
        <v/>
      </c>
    </row>
    <row r="6360" spans="2:6" x14ac:dyDescent="0.2">
      <c r="B6360" s="229" t="str">
        <f>IFERROR(IF(ForbDraft!A6375&lt;&gt;"",ROW(ForbDraft!A6375),""),"")</f>
        <v/>
      </c>
      <c r="C6360" s="230" t="str">
        <f>IFERROR(IF(ForbDraft!A6375&lt;&gt;"",ForbDraft!A6375,""),"")</f>
        <v/>
      </c>
      <c r="D6360" s="230" t="str">
        <f t="shared" si="99"/>
        <v/>
      </c>
      <c r="E6360" s="230" t="str">
        <f>IFERROR(IF(ForbDraft!L6375&lt;&gt;"",ABS(ForbDraft!L6375),""),"")</f>
        <v/>
      </c>
      <c r="F6360" s="230" t="str">
        <f>IFERROR(IF(ForbDraft!K6375&lt;&gt;"",ForbDraft!K6375,""),"")</f>
        <v/>
      </c>
    </row>
    <row r="6361" spans="2:6" x14ac:dyDescent="0.2">
      <c r="B6361" s="229" t="str">
        <f>IFERROR(IF(ForbDraft!A6376&lt;&gt;"",ROW(ForbDraft!A6376),""),"")</f>
        <v/>
      </c>
      <c r="C6361" s="230" t="str">
        <f>IFERROR(IF(ForbDraft!A6376&lt;&gt;"",ForbDraft!A6376,""),"")</f>
        <v/>
      </c>
      <c r="D6361" s="230" t="str">
        <f t="shared" si="99"/>
        <v/>
      </c>
      <c r="E6361" s="230" t="str">
        <f>IFERROR(IF(ForbDraft!L6376&lt;&gt;"",ABS(ForbDraft!L6376),""),"")</f>
        <v/>
      </c>
      <c r="F6361" s="230" t="str">
        <f>IFERROR(IF(ForbDraft!K6376&lt;&gt;"",ForbDraft!K6376,""),"")</f>
        <v/>
      </c>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theme="9" tint="-0.249977111117893"/>
  </sheetPr>
  <dimension ref="A3:N3000"/>
  <sheetViews>
    <sheetView rightToLeft="1" zoomScaleNormal="100" workbookViewId="0"/>
  </sheetViews>
  <sheetFormatPr defaultRowHeight="12.75" x14ac:dyDescent="0.2"/>
  <cols>
    <col min="1" max="1" width="61.5703125" style="197" customWidth="1"/>
    <col min="2" max="2" width="17.85546875" style="197" customWidth="1"/>
    <col min="3" max="3" width="16.42578125" style="197" customWidth="1"/>
    <col min="4" max="14" width="9.140625" style="197" customWidth="1"/>
  </cols>
  <sheetData>
    <row r="3" spans="1:14" ht="21" x14ac:dyDescent="0.35">
      <c r="A3" s="231" t="s">
        <v>288</v>
      </c>
    </row>
    <row r="6" spans="1:14" x14ac:dyDescent="0.2">
      <c r="A6" s="232" t="s">
        <v>146</v>
      </c>
      <c r="B6" s="233" t="s">
        <v>143</v>
      </c>
      <c r="C6" s="232" t="s">
        <v>146</v>
      </c>
    </row>
    <row r="7" spans="1:14" s="49" customFormat="1" ht="30" x14ac:dyDescent="0.2">
      <c r="A7" s="213" t="s">
        <v>289</v>
      </c>
      <c r="B7" s="213" t="s">
        <v>214</v>
      </c>
      <c r="C7" s="213" t="s">
        <v>290</v>
      </c>
      <c r="D7" s="234"/>
      <c r="E7" s="234"/>
      <c r="F7" s="234"/>
      <c r="G7" s="234"/>
      <c r="H7" s="234"/>
      <c r="I7" s="234"/>
      <c r="J7" s="234"/>
      <c r="K7" s="234"/>
      <c r="L7" s="234"/>
      <c r="M7" s="234"/>
      <c r="N7" s="234"/>
    </row>
    <row r="8" spans="1:14" x14ac:dyDescent="0.2">
      <c r="A8" s="197" t="str">
        <f>IF(WQ!A8="","",WQ!A8)</f>
        <v>/איגודן/ אכיפה חולון/אלגונל</v>
      </c>
      <c r="B8" s="197">
        <f>IFERROR(VLOOKUP(A8,Path!A:B,2,FALSE),"")</f>
        <v>38483</v>
      </c>
      <c r="C8" s="197" t="str">
        <f>IF(WQ!B8="","",WQ!B8)</f>
        <v/>
      </c>
      <c r="D8" s="235"/>
      <c r="E8" s="235"/>
    </row>
    <row r="9" spans="1:14" x14ac:dyDescent="0.2">
      <c r="A9" s="197" t="str">
        <f>IF(WQ!A9="","",WQ!A9)</f>
        <v>/איגודן/ אכיפה חולון/גידרון תעשיות</v>
      </c>
      <c r="B9" s="197">
        <f>IFERROR(VLOOKUP(A9,Path!A:B,2,FALSE),"")</f>
        <v>38583</v>
      </c>
      <c r="C9" s="197" t="str">
        <f>IF(WQ!B9="","",WQ!B9)</f>
        <v/>
      </c>
      <c r="D9" s="235"/>
      <c r="E9" s="235"/>
    </row>
    <row r="10" spans="1:14" x14ac:dyDescent="0.2">
      <c r="A10" s="197" t="str">
        <f>IF(WQ!A10="","",WQ!A10)</f>
        <v>/איגודן/ אכיפה חולון/גימת השחרות</v>
      </c>
      <c r="B10" s="197">
        <f>IFERROR(VLOOKUP(A10,Path!A:B,2,FALSE),"")</f>
        <v>38488</v>
      </c>
      <c r="C10" s="197" t="str">
        <f>IF(WQ!B10="","",WQ!B10)</f>
        <v/>
      </c>
      <c r="D10" s="235"/>
      <c r="E10" s="235"/>
    </row>
    <row r="11" spans="1:14" x14ac:dyDescent="0.2">
      <c r="A11" s="197" t="str">
        <f>IF(WQ!A11="","",WQ!A11)</f>
        <v>/איגודן/ אכיפה חולון/וישיי טכנולוגיות מתקדמות</v>
      </c>
      <c r="B11" s="197">
        <f>IFERROR(VLOOKUP(A11,Path!A:B,2,FALSE),"")</f>
        <v>38478</v>
      </c>
      <c r="C11" s="197" t="str">
        <f>IF(WQ!B11="","",WQ!B11)</f>
        <v/>
      </c>
      <c r="D11" s="235"/>
      <c r="E11" s="235"/>
    </row>
    <row r="12" spans="1:14" x14ac:dyDescent="0.2">
      <c r="A12" s="197" t="str">
        <f>IF(WQ!A12="","",WQ!A12)</f>
        <v>/איגודן/ אכיפה חולון/חמים וטעים</v>
      </c>
      <c r="B12" s="197">
        <f>IFERROR(VLOOKUP(A12,Path!A:B,2,FALSE),"")</f>
        <v>38573</v>
      </c>
      <c r="C12" s="197" t="str">
        <f>IF(WQ!B12="","",WQ!B12)</f>
        <v/>
      </c>
      <c r="D12" s="235"/>
      <c r="E12" s="235"/>
    </row>
    <row r="13" spans="1:14" x14ac:dyDescent="0.2">
      <c r="A13" s="197" t="str">
        <f>IF(WQ!A13="","",WQ!A13)</f>
        <v>/איגודן/ אכיפה חולון/יונימרקט</v>
      </c>
      <c r="B13" s="197">
        <f>IFERROR(VLOOKUP(A13,Path!A:B,2,FALSE),"")</f>
        <v>38578</v>
      </c>
      <c r="C13" s="197" t="str">
        <f>IF(WQ!B13="","",WQ!B13)</f>
        <v/>
      </c>
      <c r="D13" s="235"/>
      <c r="E13" s="235"/>
    </row>
    <row r="14" spans="1:14" x14ac:dyDescent="0.2">
      <c r="A14" s="197" t="str">
        <f>IF(WQ!A14="","",WQ!A14)</f>
        <v>/איגודן/ אכיפה חולון/סופר שיווק טכנולוגיות</v>
      </c>
      <c r="B14" s="197">
        <f>IFERROR(VLOOKUP(A14,Path!A:B,2,FALSE),"")</f>
        <v>38473</v>
      </c>
      <c r="C14" s="197" t="str">
        <f>IF(WQ!B14="","",WQ!B14)</f>
        <v/>
      </c>
      <c r="D14" s="235"/>
      <c r="E14" s="235"/>
    </row>
    <row r="15" spans="1:14" x14ac:dyDescent="0.2">
      <c r="A15" s="197" t="str">
        <f>IF(WQ!A15="","",WQ!A15)</f>
        <v>/איגודן/ אכיפה חולון/קרלברג</v>
      </c>
      <c r="B15" s="197">
        <f>IFERROR(VLOOKUP(A15,Path!A:B,2,FALSE),"")</f>
        <v>38588</v>
      </c>
      <c r="C15" s="197" t="str">
        <f>IF(WQ!B15="","",WQ!B15)</f>
        <v/>
      </c>
      <c r="D15" s="235"/>
      <c r="E15" s="235"/>
    </row>
    <row r="16" spans="1:14" x14ac:dyDescent="0.2">
      <c r="A16" s="197" t="str">
        <f>IF(WQ!A16="","",WQ!A16)</f>
        <v>/איגודן/ אכיפה חולון/תרשיש היוצר</v>
      </c>
      <c r="B16" s="197">
        <f>IFERROR(VLOOKUP(A16,Path!A:B,2,FALSE),"")</f>
        <v>38468</v>
      </c>
      <c r="C16" s="197" t="str">
        <f>IF(WQ!B16="","",WQ!B16)</f>
        <v/>
      </c>
      <c r="D16" s="235"/>
      <c r="E16" s="235"/>
    </row>
    <row r="17" spans="1:5" x14ac:dyDescent="0.2">
      <c r="A17" s="197" t="str">
        <f>IF(WQ!A17="","",WQ!A17)</f>
        <v>/איגודן/אור - יהודה -  מי שקמה/&amp;מחנה תל השומר משא 7000 - מסעדות</v>
      </c>
      <c r="B17" s="197">
        <f>IFERROR(VLOOKUP(A17,Path!A:B,2,FALSE),"")</f>
        <v>31889</v>
      </c>
      <c r="C17" s="197" t="str">
        <f>IF(WQ!B17="","",WQ!B17)</f>
        <v/>
      </c>
      <c r="D17" s="235"/>
      <c r="E17" s="235"/>
    </row>
    <row r="18" spans="1:5" x14ac:dyDescent="0.2">
      <c r="A18" s="197" t="str">
        <f>IF(WQ!A18="","",WQ!A18)</f>
        <v>/איגודן/אור - יהודה -  מי שקמה/EMS</v>
      </c>
      <c r="B18" s="197">
        <f>IFERROR(VLOOKUP(A18,Path!A:B,2,FALSE),"")</f>
        <v>35831</v>
      </c>
      <c r="C18" s="197" t="str">
        <f>IF(WQ!B18="","",WQ!B18)</f>
        <v/>
      </c>
      <c r="D18" s="235"/>
      <c r="E18" s="235"/>
    </row>
    <row r="19" spans="1:5" x14ac:dyDescent="0.2">
      <c r="A19" s="197" t="str">
        <f>IF(WQ!A19="","",WQ!A19)</f>
        <v>/איגודן/אור - יהודה -  מי שקמה/אולמי אקסייט (גני סאם)</v>
      </c>
      <c r="B19" s="197">
        <f>IFERROR(VLOOKUP(A19,Path!A:B,2,FALSE),"")</f>
        <v>8146</v>
      </c>
      <c r="C19" s="197" t="str">
        <f>IF(WQ!B19="","",WQ!B19)</f>
        <v/>
      </c>
      <c r="D19" s="235"/>
      <c r="E19" s="235"/>
    </row>
    <row r="20" spans="1:5" x14ac:dyDescent="0.2">
      <c r="A20" s="197" t="str">
        <f>IF(WQ!A20="","",WQ!A20)</f>
        <v>/איגודן/אור - יהודה -  מי שקמה/אולמי דניאל</v>
      </c>
      <c r="B20" s="197">
        <f>IFERROR(VLOOKUP(A20,Path!A:B,2,FALSE),"")</f>
        <v>30305</v>
      </c>
      <c r="C20" s="197">
        <f>IF(WQ!B20="","",WQ!B20)</f>
        <v>2038.0067987568</v>
      </c>
      <c r="D20" s="235"/>
      <c r="E20" s="235"/>
    </row>
    <row r="21" spans="1:5" x14ac:dyDescent="0.2">
      <c r="A21" s="197" t="str">
        <f>IF(WQ!A21="","",WQ!A21)</f>
        <v>/איגודן/אור - יהודה -  מי שקמה/אולמי קינגסטון</v>
      </c>
      <c r="B21" s="197">
        <f>IFERROR(VLOOKUP(A21,Path!A:B,2,FALSE),"")</f>
        <v>8109</v>
      </c>
      <c r="C21" s="197" t="str">
        <f>IF(WQ!B21="","",WQ!B21)</f>
        <v/>
      </c>
      <c r="D21" s="235"/>
      <c r="E21" s="235"/>
    </row>
    <row r="22" spans="1:5" x14ac:dyDescent="0.2">
      <c r="A22" s="197" t="str">
        <f>IF(WQ!A22="","",WQ!A22)</f>
        <v>/איגודן/אור - יהודה -  מי שקמה/אוריאנה</v>
      </c>
      <c r="B22" s="197">
        <f>IFERROR(VLOOKUP(A22,Path!A:B,2,FALSE),"")</f>
        <v>29756</v>
      </c>
      <c r="C22" s="197" t="str">
        <f>IF(WQ!B22="","",WQ!B22)</f>
        <v/>
      </c>
      <c r="D22" s="235"/>
      <c r="E22" s="235"/>
    </row>
    <row r="23" spans="1:5" x14ac:dyDescent="0.2">
      <c r="A23" s="197" t="str">
        <f>IF(WQ!A23="","",WQ!A23)</f>
        <v>/איגודן/אור - יהודה -  מי שקמה/אטליז שרעבי</v>
      </c>
      <c r="B23" s="197">
        <f>IFERROR(VLOOKUP(A23,Path!A:B,2,FALSE),"")</f>
        <v>32580</v>
      </c>
      <c r="C23" s="197">
        <f>IF(WQ!B23="","",WQ!B23)</f>
        <v>70.004870446132898</v>
      </c>
      <c r="D23" s="235"/>
      <c r="E23" s="235"/>
    </row>
    <row r="24" spans="1:5" x14ac:dyDescent="0.2">
      <c r="A24" s="197" t="str">
        <f>IF(WQ!A24="","",WQ!A24)</f>
        <v>/איגודן/אור - יהודה -  מי שקמה/אצל התורכי</v>
      </c>
      <c r="B24" s="197">
        <f>IFERROR(VLOOKUP(A24,Path!A:B,2,FALSE),"")</f>
        <v>8272</v>
      </c>
      <c r="C24" s="197">
        <f>IF(WQ!B24="","",WQ!B24)</f>
        <v>425.119179816871</v>
      </c>
      <c r="D24" s="235"/>
      <c r="E24" s="235"/>
    </row>
    <row r="25" spans="1:5" x14ac:dyDescent="0.2">
      <c r="A25" s="197" t="str">
        <f>IF(WQ!A25="","",WQ!A25)</f>
        <v>/איגודן/אור - יהודה -  מי שקמה/בית סיעודי - צומת סביון</v>
      </c>
      <c r="B25" s="197">
        <f>IFERROR(VLOOKUP(A25,Path!A:B,2,FALSE),"")</f>
        <v>30030</v>
      </c>
      <c r="C25" s="197">
        <f>IF(WQ!B25="","",WQ!B25)</f>
        <v>2165.1167112696999</v>
      </c>
      <c r="D25" s="235"/>
      <c r="E25" s="235"/>
    </row>
    <row r="26" spans="1:5" x14ac:dyDescent="0.2">
      <c r="A26" s="197" t="str">
        <f>IF(WQ!A26="","",WQ!A26)</f>
        <v>/איגודן/אור - יהודה -  מי שקמה/בכור מוטורס</v>
      </c>
      <c r="B26" s="197">
        <f>IFERROR(VLOOKUP(A26,Path!A:B,2,FALSE),"")</f>
        <v>7918</v>
      </c>
      <c r="C26" s="197" t="str">
        <f>IF(WQ!B26="","",WQ!B26)</f>
        <v/>
      </c>
      <c r="D26" s="235"/>
      <c r="E26" s="235"/>
    </row>
    <row r="27" spans="1:5" x14ac:dyDescent="0.2">
      <c r="A27" s="197" t="str">
        <f>IF(WQ!A27="","",WQ!A27)</f>
        <v>/איגודן/אור - יהודה -  מי שקמה/גולד סנטר</v>
      </c>
      <c r="B27" s="197">
        <f>IFERROR(VLOOKUP(A27,Path!A:B,2,FALSE),"")</f>
        <v>8127</v>
      </c>
      <c r="C27" s="197" t="str">
        <f>IF(WQ!B27="","",WQ!B27)</f>
        <v/>
      </c>
      <c r="D27" s="235"/>
      <c r="E27" s="235"/>
    </row>
    <row r="28" spans="1:5" x14ac:dyDescent="0.2">
      <c r="A28" s="197" t="str">
        <f>IF(WQ!A28="","",WQ!A28)</f>
        <v>/איגודן/אור - יהודה -  מי שקמה/דור אנרגיה בישר</v>
      </c>
      <c r="B28" s="197">
        <f>IFERROR(VLOOKUP(A28,Path!A:B,2,FALSE),"")</f>
        <v>38345</v>
      </c>
      <c r="C28" s="197" t="str">
        <f>IF(WQ!B28="","",WQ!B28)</f>
        <v/>
      </c>
    </row>
    <row r="29" spans="1:5" x14ac:dyDescent="0.2">
      <c r="A29" s="197" t="str">
        <f>IF(WQ!A29="","",WQ!A29)</f>
        <v>/איגודן/אור - יהודה -  מי שקמה/האחים שקורי בשרים</v>
      </c>
      <c r="B29" s="197">
        <f>IFERROR(VLOOKUP(A29,Path!A:B,2,FALSE),"")</f>
        <v>31558</v>
      </c>
      <c r="C29" s="197">
        <f>IF(WQ!B29="","",WQ!B29)</f>
        <v>151.108980077312</v>
      </c>
    </row>
    <row r="30" spans="1:5" x14ac:dyDescent="0.2">
      <c r="A30" s="197" t="str">
        <f>IF(WQ!A30="","",WQ!A30)</f>
        <v>/איגודן/אור - יהודה -  מי שקמה/הרמיטאג' (ברייט הול)</v>
      </c>
      <c r="B30" s="197">
        <f>IFERROR(VLOOKUP(A30,Path!A:B,2,FALSE),"")</f>
        <v>8122</v>
      </c>
      <c r="C30" s="197" t="str">
        <f>IF(WQ!B30="","",WQ!B30)</f>
        <v/>
      </c>
    </row>
    <row r="31" spans="1:5" x14ac:dyDescent="0.2">
      <c r="A31" s="197" t="str">
        <f>IF(WQ!A31="","",WQ!A31)</f>
        <v>/איגודן/אור - יהודה -  מי שקמה/חיים לגזיאל מעדני בשר</v>
      </c>
      <c r="B31" s="197">
        <f>IFERROR(VLOOKUP(A31,Path!A:B,2,FALSE),"")</f>
        <v>8416</v>
      </c>
      <c r="C31" s="197">
        <f>IF(WQ!B31="","",WQ!B31)</f>
        <v>156.80300327088901</v>
      </c>
    </row>
    <row r="32" spans="1:5" x14ac:dyDescent="0.2">
      <c r="A32" s="197" t="str">
        <f>IF(WQ!A32="","",WQ!A32)</f>
        <v>/איגודן/אור - יהודה -  מי שקמה/חיריה ווטלנד</v>
      </c>
      <c r="B32" s="197">
        <f>IFERROR(VLOOKUP(A32,Path!A:B,2,FALSE),"")</f>
        <v>28413</v>
      </c>
      <c r="C32" s="197" t="str">
        <f>IF(WQ!B32="","",WQ!B32)</f>
        <v/>
      </c>
    </row>
    <row r="33" spans="1:3" x14ac:dyDescent="0.2">
      <c r="A33" s="197" t="str">
        <f>IF(WQ!A33="","",WQ!A33)</f>
        <v>/איגודן/אור - יהודה -  מי שקמה/יינות ביתן (כמעט חינם) אור יהודה</v>
      </c>
      <c r="B33" s="197">
        <f>IFERROR(VLOOKUP(A33,Path!A:B,2,FALSE),"")</f>
        <v>8195</v>
      </c>
      <c r="C33" s="197" t="str">
        <f>IF(WQ!B33="","",WQ!B33)</f>
        <v/>
      </c>
    </row>
    <row r="34" spans="1:3" x14ac:dyDescent="0.2">
      <c r="A34" s="197" t="str">
        <f>IF(WQ!A34="","",WQ!A34)</f>
        <v>/איגודן/אור - יהודה -  מי שקמה/מאפיית ברכת הארץ</v>
      </c>
      <c r="B34" s="197">
        <f>IFERROR(VLOOKUP(A34,Path!A:B,2,FALSE),"")</f>
        <v>32586</v>
      </c>
      <c r="C34" s="197">
        <f>IF(WQ!B34="","",WQ!B34)</f>
        <v>12.1666666666667</v>
      </c>
    </row>
    <row r="35" spans="1:3" x14ac:dyDescent="0.2">
      <c r="A35" s="197" t="str">
        <f>IF(WQ!A35="","",WQ!A35)</f>
        <v>/איגודן/אור - יהודה -  מי שקמה/מאפיית הכוהנים</v>
      </c>
      <c r="B35" s="197">
        <f>IFERROR(VLOOKUP(A35,Path!A:B,2,FALSE),"")</f>
        <v>32583</v>
      </c>
      <c r="C35" s="197">
        <f>IF(WQ!B35="","",WQ!B35)</f>
        <v>86.610169491525397</v>
      </c>
    </row>
    <row r="36" spans="1:3" x14ac:dyDescent="0.2">
      <c r="A36" s="197" t="str">
        <f>IF(WQ!A36="","",WQ!A36)</f>
        <v>/איגודן/אור - יהודה -  מי שקמה/מאפית וינסטו השלום</v>
      </c>
      <c r="B36" s="197">
        <f>IFERROR(VLOOKUP(A36,Path!A:B,2,FALSE),"")</f>
        <v>7993</v>
      </c>
      <c r="C36" s="197">
        <f>IF(WQ!B36="","",WQ!B36)</f>
        <v>389.93962450592898</v>
      </c>
    </row>
    <row r="37" spans="1:3" x14ac:dyDescent="0.2">
      <c r="A37" s="197" t="str">
        <f>IF(WQ!A37="","",WQ!A37)</f>
        <v>/איגודן/אור - יהודה -  מי שקמה/מגדלי הים התיכון</v>
      </c>
      <c r="B37" s="197">
        <f>IFERROR(VLOOKUP(A37,Path!A:B,2,FALSE),"")</f>
        <v>29048</v>
      </c>
      <c r="C37" s="197">
        <f>IF(WQ!B37="","",WQ!B37)</f>
        <v>2756.8088737201401</v>
      </c>
    </row>
    <row r="38" spans="1:3" x14ac:dyDescent="0.2">
      <c r="A38" s="197" t="str">
        <f>IF(WQ!A38="","",WQ!A38)</f>
        <v>/איגודן/אור - יהודה -  מי שקמה/מגה בול</v>
      </c>
      <c r="B38" s="197">
        <f>IFERROR(VLOOKUP(A38,Path!A:B,2,FALSE),"")</f>
        <v>29577</v>
      </c>
      <c r="C38" s="197" t="str">
        <f>IF(WQ!B38="","",WQ!B38)</f>
        <v/>
      </c>
    </row>
    <row r="39" spans="1:3" x14ac:dyDescent="0.2">
      <c r="A39" s="197" t="str">
        <f>IF(WQ!A39="","",WQ!A39)</f>
        <v>/איגודן/אור - יהודה -  מי שקמה/מוסך א.מ.ואחיו</v>
      </c>
      <c r="B39" s="197">
        <f>IFERROR(VLOOKUP(A39,Path!A:B,2,FALSE),"")</f>
        <v>8332</v>
      </c>
      <c r="C39" s="197">
        <f>IF(WQ!B39="","",WQ!B39)</f>
        <v>20.5056179775281</v>
      </c>
    </row>
    <row r="40" spans="1:3" x14ac:dyDescent="0.2">
      <c r="A40" s="197" t="str">
        <f>IF(WQ!A40="","",WQ!A40)</f>
        <v>/איגודן/אור - יהודה -  מי שקמה/מוסך וולבו חנן שפיק</v>
      </c>
      <c r="B40" s="197">
        <f>IFERROR(VLOOKUP(A40,Path!A:B,2,FALSE),"")</f>
        <v>7937</v>
      </c>
      <c r="C40" s="197">
        <f>IF(WQ!B40="","",WQ!B40)</f>
        <v>96.172154234654201</v>
      </c>
    </row>
    <row r="41" spans="1:3" x14ac:dyDescent="0.2">
      <c r="A41" s="197" t="str">
        <f>IF(WQ!A41="","",WQ!A41)</f>
        <v>/איגודן/אור - יהודה -  מי שקמה/מכבסת צח</v>
      </c>
      <c r="B41" s="197">
        <f>IFERROR(VLOOKUP(A41,Path!A:B,2,FALSE),"")</f>
        <v>8124</v>
      </c>
      <c r="C41" s="197" t="str">
        <f>IF(WQ!B41="","",WQ!B41)</f>
        <v/>
      </c>
    </row>
    <row r="42" spans="1:3" x14ac:dyDescent="0.2">
      <c r="A42" s="197" t="str">
        <f>IF(WQ!A42="","",WQ!A42)</f>
        <v>/איגודן/אור - יהודה -  מי שקמה/מסעדת סמרקנד</v>
      </c>
      <c r="B42" s="197">
        <f>IFERROR(VLOOKUP(A42,Path!A:B,2,FALSE),"")</f>
        <v>30936</v>
      </c>
      <c r="C42" s="197" t="str">
        <f>IF(WQ!B42="","",WQ!B42)</f>
        <v/>
      </c>
    </row>
    <row r="43" spans="1:3" x14ac:dyDescent="0.2">
      <c r="A43" s="197" t="str">
        <f>IF(WQ!A43="","",WQ!A43)</f>
        <v>/איגודן/אור - יהודה -  מי שקמה/מסעדת סעיד</v>
      </c>
      <c r="B43" s="197">
        <f>IFERROR(VLOOKUP(A43,Path!A:B,2,FALSE),"")</f>
        <v>8228</v>
      </c>
      <c r="C43" s="197" t="str">
        <f>IF(WQ!B43="","",WQ!B43)</f>
        <v/>
      </c>
    </row>
    <row r="44" spans="1:3" x14ac:dyDescent="0.2">
      <c r="A44" s="197" t="str">
        <f>IF(WQ!A44="","",WQ!A44)</f>
        <v>/איגודן/אור - יהודה -  מי שקמה/מסעדת פארוק</v>
      </c>
      <c r="B44" s="197">
        <f>IFERROR(VLOOKUP(A44,Path!A:B,2,FALSE),"")</f>
        <v>30932</v>
      </c>
      <c r="C44" s="197">
        <f>IF(WQ!B44="","",WQ!B44)</f>
        <v>545.15596193874501</v>
      </c>
    </row>
    <row r="45" spans="1:3" x14ac:dyDescent="0.2">
      <c r="A45" s="197" t="str">
        <f>IF(WQ!A45="","",WQ!A45)</f>
        <v>/איגודן/אור - יהודה -  מי שקמה/מסעדת פסטורלי</v>
      </c>
      <c r="B45" s="197">
        <f>IFERROR(VLOOKUP(A45,Path!A:B,2,FALSE),"")</f>
        <v>32589</v>
      </c>
      <c r="C45" s="197" t="str">
        <f>IF(WQ!B45="","",WQ!B45)</f>
        <v/>
      </c>
    </row>
    <row r="46" spans="1:3" x14ac:dyDescent="0.2">
      <c r="A46" s="197" t="str">
        <f>IF(WQ!A46="","",WQ!A46)</f>
        <v>/איגודן/אור - יהודה -  מי שקמה/מפגש אנטבה</v>
      </c>
      <c r="B46" s="197">
        <f>IFERROR(VLOOKUP(A46,Path!A:B,2,FALSE),"")</f>
        <v>8198</v>
      </c>
      <c r="C46" s="197">
        <f>IF(WQ!B46="","",WQ!B46)</f>
        <v>793.63945881653297</v>
      </c>
    </row>
    <row r="47" spans="1:3" x14ac:dyDescent="0.2">
      <c r="A47" s="197" t="str">
        <f>IF(WQ!A47="","",WQ!A47)</f>
        <v>/איגודן/אור - יהודה -  מי שקמה/סיטי סטאר</v>
      </c>
      <c r="B47" s="197">
        <f>IFERROR(VLOOKUP(A47,Path!A:B,2,FALSE),"")</f>
        <v>29453</v>
      </c>
      <c r="C47" s="197">
        <f>IF(WQ!B47="","",WQ!B47)</f>
        <v>847.98974108451398</v>
      </c>
    </row>
    <row r="48" spans="1:3" x14ac:dyDescent="0.2">
      <c r="A48" s="197" t="str">
        <f>IF(WQ!A48="","",WQ!A48)</f>
        <v>/איגודן/אור - יהודה -  מי שקמה/עדי קייטרינג</v>
      </c>
      <c r="B48" s="197">
        <f>IFERROR(VLOOKUP(A48,Path!A:B,2,FALSE),"")</f>
        <v>7777</v>
      </c>
      <c r="C48" s="197">
        <f>IF(WQ!B48="","",WQ!B48)</f>
        <v>1923.16966403162</v>
      </c>
    </row>
    <row r="49" spans="1:3" x14ac:dyDescent="0.2">
      <c r="A49" s="197" t="str">
        <f>IF(WQ!A49="","",WQ!A49)</f>
        <v>/איגודן/אור - יהודה -  מי שקמה/פארק אריאל שרון</v>
      </c>
      <c r="B49" s="197">
        <f>IFERROR(VLOOKUP(A49,Path!A:B,2,FALSE),"")</f>
        <v>29939</v>
      </c>
      <c r="C49" s="197">
        <f>IF(WQ!B49="","",WQ!B49)</f>
        <v>29723.695652173901</v>
      </c>
    </row>
    <row r="50" spans="1:3" x14ac:dyDescent="0.2">
      <c r="A50" s="197" t="str">
        <f>IF(WQ!A50="","",WQ!A50)</f>
        <v>/איגודן/אור - יהודה -  מי שקמה/קייטרינג עבדאללה ובניו</v>
      </c>
      <c r="B50" s="197">
        <f>IFERROR(VLOOKUP(A50,Path!A:B,2,FALSE),"")</f>
        <v>8378</v>
      </c>
      <c r="C50" s="197" t="str">
        <f>IF(WQ!B50="","",WQ!B50)</f>
        <v/>
      </c>
    </row>
    <row r="51" spans="1:3" x14ac:dyDescent="0.2">
      <c r="A51" s="197" t="str">
        <f>IF(WQ!A51="","",WQ!A51)</f>
        <v>/איגודן/אור - יהודה -  מי שקמה/קפה ג'ו + רימון</v>
      </c>
      <c r="B51" s="197">
        <f>IFERROR(VLOOKUP(A51,Path!A:B,2,FALSE),"")</f>
        <v>30940</v>
      </c>
      <c r="C51" s="197" t="str">
        <f>IF(WQ!B51="","",WQ!B51)</f>
        <v/>
      </c>
    </row>
    <row r="52" spans="1:3" x14ac:dyDescent="0.2">
      <c r="A52" s="197" t="str">
        <f>IF(WQ!A52="","",WQ!A52)</f>
        <v>/איגודן/אור - יהודה -  מי שקמה/שאול בשרים</v>
      </c>
      <c r="B52" s="197">
        <f>IFERROR(VLOOKUP(A52,Path!A:B,2,FALSE),"")</f>
        <v>32595</v>
      </c>
      <c r="C52" s="197" t="str">
        <f>IF(WQ!B52="","",WQ!B52)</f>
        <v/>
      </c>
    </row>
    <row r="53" spans="1:3" x14ac:dyDescent="0.2">
      <c r="A53" s="197" t="str">
        <f>IF(WQ!A53="","",WQ!A53)</f>
        <v>/איגודן/אור - יהודה -  מי שקמה/שי לי מרכז שרות לרכב (מוסך ג'וסטו)</v>
      </c>
      <c r="B53" s="197">
        <f>IFERROR(VLOOKUP(A53,Path!A:B,2,FALSE),"")</f>
        <v>8341</v>
      </c>
      <c r="C53" s="197" t="str">
        <f>IF(WQ!B53="","",WQ!B53)</f>
        <v/>
      </c>
    </row>
    <row r="54" spans="1:3" x14ac:dyDescent="0.2">
      <c r="A54" s="197" t="str">
        <f>IF(WQ!A54="","",WQ!A54)</f>
        <v>/איגודן/אור - יהודה -  מי שקמה/שלוותה אירועים בע"מ</v>
      </c>
      <c r="B54" s="197">
        <f>IFERROR(VLOOKUP(A54,Path!A:B,2,FALSE),"")</f>
        <v>33628</v>
      </c>
      <c r="C54" s="197">
        <f>IF(WQ!B54="","",WQ!B54)</f>
        <v>139.916666666667</v>
      </c>
    </row>
    <row r="55" spans="1:3" x14ac:dyDescent="0.2">
      <c r="A55" s="197" t="str">
        <f>IF(WQ!A55="","",WQ!A55)</f>
        <v>/איגודן/אור - יהודה -  מי שקמה/תחנת דלק פז אור יהודה</v>
      </c>
      <c r="B55" s="197">
        <f>IFERROR(VLOOKUP(A55,Path!A:B,2,FALSE),"")</f>
        <v>28548</v>
      </c>
      <c r="C55" s="197">
        <f>IF(WQ!B55="","",WQ!B55)</f>
        <v>0.27350427350427298</v>
      </c>
    </row>
    <row r="56" spans="1:3" x14ac:dyDescent="0.2">
      <c r="A56" s="197" t="str">
        <f>IF(WQ!A56="","",WQ!A56)</f>
        <v>/איגודן/אור - יהודה -  מי שקמה/תחנת תדלוק דור אלון</v>
      </c>
      <c r="B56" s="197">
        <f>IFERROR(VLOOKUP(A56,Path!A:B,2,FALSE),"")</f>
        <v>8277</v>
      </c>
      <c r="C56" s="197">
        <f>IF(WQ!B56="","",WQ!B56)</f>
        <v>46.570561383061403</v>
      </c>
    </row>
    <row r="57" spans="1:3" x14ac:dyDescent="0.2">
      <c r="A57" s="197" t="str">
        <f>IF(WQ!A57="","",WQ!A57)</f>
        <v>/איגודן/אור - יהודה -  מי שקמה/תחנת תדלוק סונול קרן</v>
      </c>
      <c r="B57" s="197">
        <f>IFERROR(VLOOKUP(A57,Path!A:B,2,FALSE),"")</f>
        <v>8110</v>
      </c>
      <c r="C57" s="197">
        <f>IF(WQ!B57="","",WQ!B57)</f>
        <v>116.09668803418801</v>
      </c>
    </row>
    <row r="58" spans="1:3" x14ac:dyDescent="0.2">
      <c r="A58" s="197" t="str">
        <f>IF(WQ!A58="","",WQ!A58)</f>
        <v>/איגודן/אור - יהודה -  מי שקמה/תכשיטי כהן</v>
      </c>
      <c r="B58" s="197">
        <f>IFERROR(VLOOKUP(A58,Path!A:B,2,FALSE),"")</f>
        <v>29871</v>
      </c>
      <c r="C58" s="197" t="str">
        <f>IF(WQ!B58="","",WQ!B58)</f>
        <v/>
      </c>
    </row>
    <row r="59" spans="1:3" x14ac:dyDescent="0.2">
      <c r="A59" s="197" t="str">
        <f>IF(WQ!A59="","",WQ!A59)</f>
        <v>/איגודן/אזור - מי שקמה/(לשעבר בלמון) B4U</v>
      </c>
      <c r="B59" s="197">
        <f>IFERROR(VLOOKUP(A59,Path!A:B,2,FALSE),"")</f>
        <v>8354</v>
      </c>
      <c r="C59" s="197">
        <f>IF(WQ!B59="","",WQ!B59)</f>
        <v>78.821428571428598</v>
      </c>
    </row>
    <row r="60" spans="1:3" x14ac:dyDescent="0.2">
      <c r="A60" s="197" t="str">
        <f>IF(WQ!A60="","",WQ!A60)</f>
        <v>/איגודן/אזור - מי שקמה/א.ש.גריל ישראל</v>
      </c>
      <c r="B60" s="197">
        <f>IFERROR(VLOOKUP(A60,Path!A:B,2,FALSE),"")</f>
        <v>33710</v>
      </c>
      <c r="C60" s="197" t="str">
        <f>IF(WQ!B60="","",WQ!B60)</f>
        <v/>
      </c>
    </row>
    <row r="61" spans="1:3" x14ac:dyDescent="0.2">
      <c r="A61" s="197" t="str">
        <f>IF(WQ!A61="","",WQ!A61)</f>
        <v>/איגודן/אזור - מי שקמה/אופיס</v>
      </c>
      <c r="B61" s="197">
        <f>IFERROR(VLOOKUP(A61,Path!A:B,2,FALSE),"")</f>
        <v>8077</v>
      </c>
      <c r="C61" s="197">
        <f>IF(WQ!B61="","",WQ!B61)</f>
        <v>86155.676108374406</v>
      </c>
    </row>
    <row r="62" spans="1:3" x14ac:dyDescent="0.2">
      <c r="A62" s="197" t="str">
        <f>IF(WQ!A62="","",WQ!A62)</f>
        <v>/איגודן/אזור - מי שקמה/בית הבשר גינדי</v>
      </c>
      <c r="B62" s="197">
        <f>IFERROR(VLOOKUP(A62,Path!A:B,2,FALSE),"")</f>
        <v>8283</v>
      </c>
      <c r="C62" s="197">
        <f>IF(WQ!B62="","",WQ!B62)</f>
        <v>1638.86428571429</v>
      </c>
    </row>
    <row r="63" spans="1:3" x14ac:dyDescent="0.2">
      <c r="A63" s="197" t="str">
        <f>IF(WQ!A63="","",WQ!A63)</f>
        <v>/איגודן/אזור - מי שקמה/בית הורים ליצ'ק</v>
      </c>
      <c r="B63" s="197">
        <f>IFERROR(VLOOKUP(A63,Path!A:B,2,FALSE),"")</f>
        <v>30518</v>
      </c>
      <c r="C63" s="197">
        <f>IF(WQ!B63="","",WQ!B63)</f>
        <v>12055.0849753695</v>
      </c>
    </row>
    <row r="64" spans="1:3" x14ac:dyDescent="0.2">
      <c r="A64" s="197" t="str">
        <f>IF(WQ!A64="","",WQ!A64)</f>
        <v>/איגודן/אזור - מי שקמה/האופה מבגדד</v>
      </c>
      <c r="B64" s="197">
        <f>IFERROR(VLOOKUP(A64,Path!A:B,2,FALSE),"")</f>
        <v>31964</v>
      </c>
      <c r="C64" s="197">
        <f>IF(WQ!B64="","",WQ!B64)</f>
        <v>5142.8714285714304</v>
      </c>
    </row>
    <row r="65" spans="1:3" x14ac:dyDescent="0.2">
      <c r="A65" s="197" t="str">
        <f>IF(WQ!A65="","",WQ!A65)</f>
        <v>/איגודן/אזור - מי שקמה/מוסך אייזיק</v>
      </c>
      <c r="B65" s="197">
        <f>IFERROR(VLOOKUP(A65,Path!A:B,2,FALSE),"")</f>
        <v>33718</v>
      </c>
      <c r="C65" s="197" t="str">
        <f>IF(WQ!B65="","",WQ!B65)</f>
        <v/>
      </c>
    </row>
    <row r="66" spans="1:3" x14ac:dyDescent="0.2">
      <c r="A66" s="197" t="str">
        <f>IF(WQ!A66="","",WQ!A66)</f>
        <v>/איגודן/אזור - מי שקמה/מוסך איכות</v>
      </c>
      <c r="B66" s="197">
        <f>IFERROR(VLOOKUP(A66,Path!A:B,2,FALSE),"")</f>
        <v>31951</v>
      </c>
      <c r="C66" s="197" t="str">
        <f>IF(WQ!B66="","",WQ!B66)</f>
        <v/>
      </c>
    </row>
    <row r="67" spans="1:3" x14ac:dyDescent="0.2">
      <c r="A67" s="197" t="str">
        <f>IF(WQ!A67="","",WQ!A67)</f>
        <v>/איגודן/אזור - מי שקמה/מוסך אקספרס</v>
      </c>
      <c r="B67" s="197">
        <f>IFERROR(VLOOKUP(A67,Path!A:B,2,FALSE),"")</f>
        <v>31957</v>
      </c>
      <c r="C67" s="197">
        <f>IF(WQ!B67="","",WQ!B67)</f>
        <v>298.45</v>
      </c>
    </row>
    <row r="68" spans="1:3" x14ac:dyDescent="0.2">
      <c r="A68" s="197" t="str">
        <f>IF(WQ!A68="","",WQ!A68)</f>
        <v>/איגודן/אזור - מי שקמה/מוסך שריף את חנא</v>
      </c>
      <c r="B68" s="197">
        <f>IFERROR(VLOOKUP(A68,Path!A:B,2,FALSE),"")</f>
        <v>8390</v>
      </c>
      <c r="C68" s="197">
        <f>IF(WQ!B68="","",WQ!B68)</f>
        <v>103.90142857142899</v>
      </c>
    </row>
    <row r="69" spans="1:3" x14ac:dyDescent="0.2">
      <c r="A69" s="197" t="str">
        <f>IF(WQ!A69="","",WQ!A69)</f>
        <v>/איגודן/אזור - מי שקמה/ממתקי השלום</v>
      </c>
      <c r="B69" s="197">
        <f>IFERROR(VLOOKUP(A69,Path!A:B,2,FALSE),"")</f>
        <v>8073</v>
      </c>
      <c r="C69" s="197" t="str">
        <f>IF(WQ!B69="","",WQ!B69)</f>
        <v/>
      </c>
    </row>
    <row r="70" spans="1:3" x14ac:dyDescent="0.2">
      <c r="A70" s="197" t="str">
        <f>IF(WQ!A70="","",WQ!A70)</f>
        <v>/איגודן/אזור - מי שקמה/פארק אריאל שרון תשטיפים</v>
      </c>
      <c r="B70" s="197">
        <f>IFERROR(VLOOKUP(A70,Path!A:B,2,FALSE),"")</f>
        <v>38661</v>
      </c>
      <c r="C70" s="197" t="str">
        <f>IF(WQ!B70="","",WQ!B70)</f>
        <v/>
      </c>
    </row>
    <row r="71" spans="1:3" x14ac:dyDescent="0.2">
      <c r="A71" s="197" t="str">
        <f>IF(WQ!A71="","",WQ!A71)</f>
        <v>/איגודן/אזור - מי שקמה/קבוצת אלון</v>
      </c>
      <c r="B71" s="197">
        <f>IFERROR(VLOOKUP(A71,Path!A:B,2,FALSE),"")</f>
        <v>31632</v>
      </c>
      <c r="C71" s="197">
        <f>IF(WQ!B71="","",WQ!B71)</f>
        <v>1628.62142857143</v>
      </c>
    </row>
    <row r="72" spans="1:3" x14ac:dyDescent="0.2">
      <c r="A72" s="197" t="str">
        <f>IF(WQ!A72="","",WQ!A72)</f>
        <v>/איגודן/אזור - מי שקמה/קווין סיטי (אולמי הנסיכה)</v>
      </c>
      <c r="B72" s="197">
        <f>IFERROR(VLOOKUP(A72,Path!A:B,2,FALSE),"")</f>
        <v>8066</v>
      </c>
      <c r="C72" s="197" t="str">
        <f>IF(WQ!B72="","",WQ!B72)</f>
        <v/>
      </c>
    </row>
    <row r="73" spans="1:3" x14ac:dyDescent="0.2">
      <c r="A73" s="197" t="str">
        <f>IF(WQ!A73="","",WQ!A73)</f>
        <v>/איגודן/אזור - מי שקמה/קומפי מיטל</v>
      </c>
      <c r="B73" s="197">
        <f>IFERROR(VLOOKUP(A73,Path!A:B,2,FALSE),"")</f>
        <v>29856</v>
      </c>
      <c r="C73" s="197" t="str">
        <f>IF(WQ!B73="","",WQ!B73)</f>
        <v/>
      </c>
    </row>
    <row r="74" spans="1:3" x14ac:dyDescent="0.2">
      <c r="A74" s="197" t="str">
        <f>IF(WQ!A74="","",WQ!A74)</f>
        <v>/איגודן/אזור - מי שקמה/קפה ארומה-אזור</v>
      </c>
      <c r="B74" s="197">
        <f>IFERROR(VLOOKUP(A74,Path!A:B,2,FALSE),"")</f>
        <v>32335</v>
      </c>
      <c r="C74" s="197" t="str">
        <f>IF(WQ!B74="","",WQ!B74)</f>
        <v/>
      </c>
    </row>
    <row r="75" spans="1:3" x14ac:dyDescent="0.2">
      <c r="A75" s="197" t="str">
        <f>IF(WQ!A75="","",WQ!A75)</f>
        <v>/איגודן/אזור - מי שקמה/ת. דלק  קמעונאות בדרכים (שערי דלק)</v>
      </c>
      <c r="B75" s="197">
        <f>IFERROR(VLOOKUP(A75,Path!A:B,2,FALSE),"")</f>
        <v>8071</v>
      </c>
      <c r="C75" s="197">
        <f>IF(WQ!B75="","",WQ!B75)</f>
        <v>302.05526315789501</v>
      </c>
    </row>
    <row r="76" spans="1:3" x14ac:dyDescent="0.2">
      <c r="A76" s="197" t="str">
        <f>IF(WQ!A76="","",WQ!A76)</f>
        <v>/איגודן/אזור - מי שקמה/ת.דלק "סונול" ספרינט</v>
      </c>
      <c r="B76" s="197">
        <f>IFERROR(VLOOKUP(A76,Path!A:B,2,FALSE),"")</f>
        <v>38200</v>
      </c>
      <c r="C76" s="197">
        <f>IF(WQ!B76="","",WQ!B76)</f>
        <v>918.61453201970403</v>
      </c>
    </row>
    <row r="77" spans="1:3" x14ac:dyDescent="0.2">
      <c r="A77" s="197" t="str">
        <f>IF(WQ!A77="","",WQ!A77)</f>
        <v>/איגודן/אכיפה פתח תקווה/אלטק</v>
      </c>
      <c r="B77" s="197">
        <f>IFERROR(VLOOKUP(A77,Path!A:B,2,FALSE),"")</f>
        <v>38509</v>
      </c>
      <c r="C77" s="197" t="str">
        <f>IF(WQ!B77="","",WQ!B77)</f>
        <v/>
      </c>
    </row>
    <row r="78" spans="1:3" x14ac:dyDescent="0.2">
      <c r="A78" s="197" t="str">
        <f>IF(WQ!A78="","",WQ!A78)</f>
        <v>/איגודן/אכיפה פתח תקווה/אמזה</v>
      </c>
      <c r="B78" s="197">
        <f>IFERROR(VLOOKUP(A78,Path!A:B,2,FALSE),"")</f>
        <v>38499</v>
      </c>
      <c r="C78" s="197" t="str">
        <f>IF(WQ!B78="","",WQ!B78)</f>
        <v/>
      </c>
    </row>
    <row r="79" spans="1:3" x14ac:dyDescent="0.2">
      <c r="A79" s="197" t="str">
        <f>IF(WQ!A79="","",WQ!A79)</f>
        <v>/איגודן/אכיפה פתח תקווה/דלסטאר</v>
      </c>
      <c r="B79" s="197">
        <f>IFERROR(VLOOKUP(A79,Path!A:B,2,FALSE),"")</f>
        <v>38656</v>
      </c>
      <c r="C79" s="197" t="str">
        <f>IF(WQ!B79="","",WQ!B79)</f>
        <v/>
      </c>
    </row>
    <row r="80" spans="1:3" x14ac:dyDescent="0.2">
      <c r="A80" s="197" t="str">
        <f>IF(WQ!A80="","",WQ!A80)</f>
        <v>/איגודן/אכיפה פתח תקווה/האחים חדד</v>
      </c>
      <c r="B80" s="197">
        <f>IFERROR(VLOOKUP(A80,Path!A:B,2,FALSE),"")</f>
        <v>38494</v>
      </c>
      <c r="C80" s="197" t="str">
        <f>IF(WQ!B80="","",WQ!B80)</f>
        <v/>
      </c>
    </row>
    <row r="81" spans="1:3" x14ac:dyDescent="0.2">
      <c r="A81" s="197" t="str">
        <f>IF(WQ!A81="","",WQ!A81)</f>
        <v>/איגודן/אכיפה פתח תקווה/הלברג</v>
      </c>
      <c r="B81" s="197">
        <f>IFERROR(VLOOKUP(A81,Path!A:B,2,FALSE),"")</f>
        <v>38504</v>
      </c>
      <c r="C81" s="197" t="str">
        <f>IF(WQ!B81="","",WQ!B81)</f>
        <v/>
      </c>
    </row>
    <row r="82" spans="1:3" x14ac:dyDescent="0.2">
      <c r="A82" s="197" t="str">
        <f>IF(WQ!A82="","",WQ!A82)</f>
        <v>/איגודן/בית דגן - מי שקמה/בית הורים ליצ'ק</v>
      </c>
      <c r="B82" s="197">
        <f>IFERROR(VLOOKUP(A82,Path!A:B,2,FALSE),"")</f>
        <v>31580</v>
      </c>
      <c r="C82" s="197" t="str">
        <f>IF(WQ!B82="","",WQ!B82)</f>
        <v/>
      </c>
    </row>
    <row r="83" spans="1:3" x14ac:dyDescent="0.2">
      <c r="A83" s="197" t="str">
        <f>IF(WQ!A83="","",WQ!A83)</f>
        <v>/איגודן/בית דגן - מי שקמה/דרום אמריקה בשרים</v>
      </c>
      <c r="B83" s="197">
        <f>IFERROR(VLOOKUP(A83,Path!A:B,2,FALSE),"")</f>
        <v>35841</v>
      </c>
      <c r="C83" s="197">
        <f>IF(WQ!B83="","",WQ!B83)</f>
        <v>570.60062182023705</v>
      </c>
    </row>
    <row r="84" spans="1:3" x14ac:dyDescent="0.2">
      <c r="A84" s="197" t="str">
        <f>IF(WQ!A84="","",WQ!A84)</f>
        <v>/איגודן/בית דגן - מי שקמה/סלטי הגן</v>
      </c>
      <c r="B84" s="197">
        <f>IFERROR(VLOOKUP(A84,Path!A:B,2,FALSE),"")</f>
        <v>35836</v>
      </c>
      <c r="C84" s="197">
        <f>IF(WQ!B84="","",WQ!B84)</f>
        <v>5928.4680610514397</v>
      </c>
    </row>
    <row r="85" spans="1:3" x14ac:dyDescent="0.2">
      <c r="A85" s="197" t="str">
        <f>IF(WQ!A85="","",WQ!A85)</f>
        <v>/איגודן/בית דגן - מי שקמה/פסטה ריקו</v>
      </c>
      <c r="B85" s="197">
        <f>IFERROR(VLOOKUP(A85,Path!A:B,2,FALSE),"")</f>
        <v>31572</v>
      </c>
      <c r="C85" s="197">
        <f>IF(WQ!B85="","",WQ!B85)</f>
        <v>4768.1172979084204</v>
      </c>
    </row>
    <row r="86" spans="1:3" x14ac:dyDescent="0.2">
      <c r="A86" s="197" t="str">
        <f>IF(WQ!A86="","",WQ!A86)</f>
        <v>/איגודן/גבעת ברנר/UPS- מרלוג אלייד</v>
      </c>
      <c r="B86" s="197">
        <f>IFERROR(VLOOKUP(A86,Path!A:B,2,FALSE),"")</f>
        <v>36779</v>
      </c>
      <c r="C86" s="197" t="str">
        <f>IF(WQ!B86="","",WQ!B86)</f>
        <v/>
      </c>
    </row>
    <row r="87" spans="1:3" x14ac:dyDescent="0.2">
      <c r="A87" s="197" t="str">
        <f>IF(WQ!A87="","",WQ!A87)</f>
        <v>/איגודן/גבעת ברנר/הגלריה בברנר בע"מ (אולם אירועים הגבעה)</v>
      </c>
      <c r="B87" s="197">
        <f>IFERROR(VLOOKUP(A87,Path!A:B,2,FALSE),"")</f>
        <v>36749</v>
      </c>
      <c r="C87" s="197" t="str">
        <f>IF(WQ!B87="","",WQ!B87)</f>
        <v/>
      </c>
    </row>
    <row r="88" spans="1:3" x14ac:dyDescent="0.2">
      <c r="A88" s="197" t="str">
        <f>IF(WQ!A88="","",WQ!A88)</f>
        <v>/איגודן/גבעת ברנר/יומנגס אלייד גרופ מתחם ברנרA -</v>
      </c>
      <c r="B88" s="197">
        <f>IFERROR(VLOOKUP(A88,Path!A:B,2,FALSE),"")</f>
        <v>36769</v>
      </c>
      <c r="C88" s="197" t="str">
        <f>IF(WQ!B88="","",WQ!B88)</f>
        <v/>
      </c>
    </row>
    <row r="89" spans="1:3" x14ac:dyDescent="0.2">
      <c r="A89" s="197" t="str">
        <f>IF(WQ!A89="","",WQ!A89)</f>
        <v>/איגודן/גבעת ברנר/מכבסת גרציה</v>
      </c>
      <c r="B89" s="197">
        <f>IFERROR(VLOOKUP(A89,Path!A:B,2,FALSE),"")</f>
        <v>36759</v>
      </c>
      <c r="C89" s="197" t="str">
        <f>IF(WQ!B89="","",WQ!B89)</f>
        <v/>
      </c>
    </row>
    <row r="90" spans="1:3" x14ac:dyDescent="0.2">
      <c r="A90" s="197" t="str">
        <f>IF(WQ!A90="","",WQ!A90)</f>
        <v>/איגודן/גבעת ברנר/קיושי (סושי) אלייד גרופ מתחם ברנרA -</v>
      </c>
      <c r="B90" s="197">
        <f>IFERROR(VLOOKUP(A90,Path!A:B,2,FALSE),"")</f>
        <v>36774</v>
      </c>
      <c r="C90" s="197" t="str">
        <f>IF(WQ!B90="","",WQ!B90)</f>
        <v/>
      </c>
    </row>
    <row r="91" spans="1:3" x14ac:dyDescent="0.2">
      <c r="A91" s="197" t="str">
        <f>IF(WQ!A91="","",WQ!A91)</f>
        <v>/איגודן/גבעת ברנר/קשת טעמים</v>
      </c>
      <c r="B91" s="197">
        <f>IFERROR(VLOOKUP(A91,Path!A:B,2,FALSE),"")</f>
        <v>36764</v>
      </c>
      <c r="C91" s="197" t="str">
        <f>IF(WQ!B91="","",WQ!B91)</f>
        <v/>
      </c>
    </row>
    <row r="92" spans="1:3" x14ac:dyDescent="0.2">
      <c r="A92" s="197" t="str">
        <f>IF(WQ!A92="","",WQ!A92)</f>
        <v>/איגודן/גבעת ברנר/רפת אהרון שמואל</v>
      </c>
      <c r="B92" s="197">
        <f>IFERROR(VLOOKUP(A92,Path!A:B,2,FALSE),"")</f>
        <v>36739</v>
      </c>
      <c r="C92" s="197" t="str">
        <f>IF(WQ!B92="","",WQ!B92)</f>
        <v/>
      </c>
    </row>
    <row r="93" spans="1:3" x14ac:dyDescent="0.2">
      <c r="A93" s="197" t="str">
        <f>IF(WQ!A93="","",WQ!A93)</f>
        <v>/איגודן/גבעת ברנר/רפת טאוב נחמן</v>
      </c>
      <c r="B93" s="197">
        <f>IFERROR(VLOOKUP(A93,Path!A:B,2,FALSE),"")</f>
        <v>36744</v>
      </c>
      <c r="C93" s="197" t="str">
        <f>IF(WQ!B93="","",WQ!B93)</f>
        <v/>
      </c>
    </row>
    <row r="94" spans="1:3" x14ac:dyDescent="0.2">
      <c r="A94" s="197" t="str">
        <f>IF(WQ!A94="","",WQ!A94)</f>
        <v>/איגודן/גבעת ברנר/רפת כהן יהונתן</v>
      </c>
      <c r="B94" s="197">
        <f>IFERROR(VLOOKUP(A94,Path!A:B,2,FALSE),"")</f>
        <v>36734</v>
      </c>
      <c r="C94" s="197" t="str">
        <f>IF(WQ!B94="","",WQ!B94)</f>
        <v/>
      </c>
    </row>
    <row r="95" spans="1:3" x14ac:dyDescent="0.2">
      <c r="A95" s="197" t="str">
        <f>IF(WQ!A95="","",WQ!A95)</f>
        <v>/איגודן/גבעת ברנר/רפת מאיר וייס</v>
      </c>
      <c r="B95" s="197">
        <f>IFERROR(VLOOKUP(A95,Path!A:B,2,FALSE),"")</f>
        <v>36719</v>
      </c>
      <c r="C95" s="197" t="str">
        <f>IF(WQ!B95="","",WQ!B95)</f>
        <v/>
      </c>
    </row>
    <row r="96" spans="1:3" x14ac:dyDescent="0.2">
      <c r="A96" s="197" t="str">
        <f>IF(WQ!A96="","",WQ!A96)</f>
        <v>/איגודן/גבעת ברנר/רפת שלומוביץ חנוך</v>
      </c>
      <c r="B96" s="197">
        <f>IFERROR(VLOOKUP(A96,Path!A:B,2,FALSE),"")</f>
        <v>36729</v>
      </c>
      <c r="C96" s="197" t="str">
        <f>IF(WQ!B96="","",WQ!B96)</f>
        <v/>
      </c>
    </row>
    <row r="97" spans="1:3" x14ac:dyDescent="0.2">
      <c r="A97" s="197" t="str">
        <f>IF(WQ!A97="","",WQ!A97)</f>
        <v>/איגודן/גבעת ברנר/רפת שליו</v>
      </c>
      <c r="B97" s="197">
        <f>IFERROR(VLOOKUP(A97,Path!A:B,2,FALSE),"")</f>
        <v>36724</v>
      </c>
      <c r="C97" s="197" t="str">
        <f>IF(WQ!B97="","",WQ!B97)</f>
        <v/>
      </c>
    </row>
    <row r="98" spans="1:3" x14ac:dyDescent="0.2">
      <c r="A98" s="197" t="str">
        <f>IF(WQ!A98="","",WQ!A98)</f>
        <v>/איגודן/גבעת ברנר/תופינית</v>
      </c>
      <c r="B98" s="197">
        <f>IFERROR(VLOOKUP(A98,Path!A:B,2,FALSE),"")</f>
        <v>36754</v>
      </c>
      <c r="C98" s="197" t="str">
        <f>IF(WQ!B98="","",WQ!B98)</f>
        <v/>
      </c>
    </row>
    <row r="99" spans="1:3" x14ac:dyDescent="0.2">
      <c r="A99" s="197" t="str">
        <f>IF(WQ!A99="","",WQ!A99)</f>
        <v>/איגודן/גבעת השלושה/אחים אמר (אשד הידראוליקה)</v>
      </c>
      <c r="B99" s="197">
        <f>IFERROR(VLOOKUP(A99,Path!A:B,2,FALSE),"")</f>
        <v>8221</v>
      </c>
      <c r="C99" s="197" t="str">
        <f>IF(WQ!B99="","",WQ!B99)</f>
        <v/>
      </c>
    </row>
    <row r="100" spans="1:3" x14ac:dyDescent="0.2">
      <c r="A100" s="197" t="str">
        <f>IF(WQ!A100="","",WQ!A100)</f>
        <v>/איגודן/גבעת השלושה/אייר סי טק AIR C TECH</v>
      </c>
      <c r="B100" s="197">
        <f>IFERROR(VLOOKUP(A100,Path!A:B,2,FALSE),"")</f>
        <v>8411</v>
      </c>
      <c r="C100" s="197" t="str">
        <f>IF(WQ!B100="","",WQ!B100)</f>
        <v/>
      </c>
    </row>
    <row r="101" spans="1:3" x14ac:dyDescent="0.2">
      <c r="A101" s="197" t="str">
        <f>IF(WQ!A101="","",WQ!A101)</f>
        <v>/איגודן/גבעת השלושה/גן הפיקוס</v>
      </c>
      <c r="B101" s="197">
        <f>IFERROR(VLOOKUP(A101,Path!A:B,2,FALSE),"")</f>
        <v>8280</v>
      </c>
      <c r="C101" s="197" t="str">
        <f>IF(WQ!B101="","",WQ!B101)</f>
        <v/>
      </c>
    </row>
    <row r="102" spans="1:3" x14ac:dyDescent="0.2">
      <c r="A102" s="197" t="str">
        <f>IF(WQ!A102="","",WQ!A102)</f>
        <v>/איגודן/גבעת השלושה/הגן הרומי (הטרופי)</v>
      </c>
      <c r="B102" s="197">
        <f>IFERROR(VLOOKUP(A102,Path!A:B,2,FALSE),"")</f>
        <v>8196</v>
      </c>
      <c r="C102" s="197" t="str">
        <f>IF(WQ!B102="","",WQ!B102)</f>
        <v/>
      </c>
    </row>
    <row r="103" spans="1:3" x14ac:dyDescent="0.2">
      <c r="A103" s="197" t="str">
        <f>IF(WQ!A103="","",WQ!A103)</f>
        <v>/איגודן/גבעת השלושה/טומקאר</v>
      </c>
      <c r="B103" s="197">
        <f>IFERROR(VLOOKUP(A103,Path!A:B,2,FALSE),"")</f>
        <v>8219</v>
      </c>
      <c r="C103" s="197" t="str">
        <f>IF(WQ!B103="","",WQ!B103)</f>
        <v/>
      </c>
    </row>
    <row r="104" spans="1:3" x14ac:dyDescent="0.2">
      <c r="A104" s="197" t="str">
        <f>IF(WQ!A104="","",WQ!A104)</f>
        <v>/איגודן/גבעת השלושה/מוסך אלון 2000</v>
      </c>
      <c r="B104" s="197">
        <f>IFERROR(VLOOKUP(A104,Path!A:B,2,FALSE),"")</f>
        <v>8222</v>
      </c>
      <c r="C104" s="197" t="str">
        <f>IF(WQ!B104="","",WQ!B104)</f>
        <v/>
      </c>
    </row>
    <row r="105" spans="1:3" x14ac:dyDescent="0.2">
      <c r="A105" s="197" t="str">
        <f>IF(WQ!A105="","",WQ!A105)</f>
        <v>/איגודן/גבעת השלושה/ק.ט.ע קיצוני</v>
      </c>
      <c r="B105" s="197">
        <f>IFERROR(VLOOKUP(A105,Path!A:B,2,FALSE),"")</f>
        <v>8292</v>
      </c>
      <c r="C105" s="197" t="str">
        <f>IF(WQ!B105="","",WQ!B105)</f>
        <v/>
      </c>
    </row>
    <row r="106" spans="1:3" x14ac:dyDescent="0.2">
      <c r="A106" s="197" t="str">
        <f>IF(WQ!A106="","",WQ!A106)</f>
        <v>/איגודן/גבעת השלושה/רפת גבעת השלושה</v>
      </c>
      <c r="B106" s="197">
        <f>IFERROR(VLOOKUP(A106,Path!A:B,2,FALSE),"")</f>
        <v>8381</v>
      </c>
      <c r="C106" s="197" t="str">
        <f>IF(WQ!B106="","",WQ!B106)</f>
        <v/>
      </c>
    </row>
    <row r="107" spans="1:3" x14ac:dyDescent="0.2">
      <c r="A107" s="197" t="str">
        <f>IF(WQ!A107="","",WQ!A107)</f>
        <v>/איגודן/גלילי/מקוה ישראל - רפת</v>
      </c>
      <c r="B107" s="197">
        <f>IFERROR(VLOOKUP(A107,Path!A:B,2,FALSE),"")</f>
        <v>7749</v>
      </c>
      <c r="C107" s="197" t="str">
        <f>IF(WQ!B107="","",WQ!B107)</f>
        <v/>
      </c>
    </row>
    <row r="108" spans="1:3" x14ac:dyDescent="0.2">
      <c r="A108" s="197" t="str">
        <f>IF(WQ!A108="","",WQ!A108)</f>
        <v>/איגודן/הוד השרון/ תחנת דלק דלק רמתיים</v>
      </c>
      <c r="B108" s="197">
        <f>IFERROR(VLOOKUP(A108,Path!A:B,2,FALSE),"")</f>
        <v>38520</v>
      </c>
      <c r="C108" s="197" t="str">
        <f>IF(WQ!B108="","",WQ!B108)</f>
        <v/>
      </c>
    </row>
    <row r="109" spans="1:3" x14ac:dyDescent="0.2">
      <c r="A109" s="197" t="str">
        <f>IF(WQ!A109="","",WQ!A109)</f>
        <v>/איגודן/הוד השרון/&amp;סנו צפוני -  מטבח</v>
      </c>
      <c r="B109" s="197">
        <f>IFERROR(VLOOKUP(A109,Path!A:B,2,FALSE),"")</f>
        <v>31548</v>
      </c>
      <c r="C109" s="197">
        <f>IF(WQ!B109="","",WQ!B109)</f>
        <v>392.83898305084699</v>
      </c>
    </row>
    <row r="110" spans="1:3" x14ac:dyDescent="0.2">
      <c r="A110" s="197" t="str">
        <f>IF(WQ!A110="","",WQ!A110)</f>
        <v>/איגודן/הוד השרון/&amp;קוקה קולה - תחנת רחיצה ותידלוק</v>
      </c>
      <c r="B110" s="197">
        <f>IFERROR(VLOOKUP(A110,Path!A:B,2,FALSE),"")</f>
        <v>31910</v>
      </c>
      <c r="C110" s="197" t="str">
        <f>IF(WQ!B110="","",WQ!B110)</f>
        <v/>
      </c>
    </row>
    <row r="111" spans="1:3" x14ac:dyDescent="0.2">
      <c r="A111" s="197" t="str">
        <f>IF(WQ!A111="","",WQ!A111)</f>
        <v>/איגודן/הוד השרון/אוטולייף</v>
      </c>
      <c r="B111" s="197">
        <f>IFERROR(VLOOKUP(A111,Path!A:B,2,FALSE),"")</f>
        <v>30260</v>
      </c>
      <c r="C111" s="197" t="str">
        <f>IF(WQ!B111="","",WQ!B111)</f>
        <v/>
      </c>
    </row>
    <row r="112" spans="1:3" x14ac:dyDescent="0.2">
      <c r="A112" s="197" t="str">
        <f>IF(WQ!A112="","",WQ!A112)</f>
        <v>/איגודן/הוד השרון/אחוזת השרון</v>
      </c>
      <c r="B112" s="197">
        <f>IFERROR(VLOOKUP(A112,Path!A:B,2,FALSE),"")</f>
        <v>30248</v>
      </c>
      <c r="C112" s="197">
        <f>IF(WQ!B112="","",WQ!B112)</f>
        <v>573.57142857142901</v>
      </c>
    </row>
    <row r="113" spans="1:3" x14ac:dyDescent="0.2">
      <c r="A113" s="197" t="str">
        <f>IF(WQ!A113="","",WQ!A113)</f>
        <v>/איגודן/הוד השרון/אנג'לינה</v>
      </c>
      <c r="B113" s="197">
        <f>IFERROR(VLOOKUP(A113,Path!A:B,2,FALSE),"")</f>
        <v>30741</v>
      </c>
      <c r="C113" s="197" t="str">
        <f>IF(WQ!B113="","",WQ!B113)</f>
        <v/>
      </c>
    </row>
    <row r="114" spans="1:3" x14ac:dyDescent="0.2">
      <c r="A114" s="197" t="str">
        <f>IF(WQ!A114="","",WQ!A114)</f>
        <v>/איגודן/הוד השרון/בן דור חשמל</v>
      </c>
      <c r="B114" s="197">
        <f>IFERROR(VLOOKUP(A114,Path!A:B,2,FALSE),"")</f>
        <v>30774</v>
      </c>
      <c r="C114" s="197" t="str">
        <f>IF(WQ!B114="","",WQ!B114)</f>
        <v/>
      </c>
    </row>
    <row r="115" spans="1:3" x14ac:dyDescent="0.2">
      <c r="A115" s="197" t="str">
        <f>IF(WQ!A115="","",WQ!A115)</f>
        <v>/איגודן/הוד השרון/ג'פניקה</v>
      </c>
      <c r="B115" s="197">
        <f>IFERROR(VLOOKUP(A115,Path!A:B,2,FALSE),"")</f>
        <v>30264</v>
      </c>
      <c r="C115" s="197" t="str">
        <f>IF(WQ!B115="","",WQ!B115)</f>
        <v/>
      </c>
    </row>
    <row r="116" spans="1:3" x14ac:dyDescent="0.2">
      <c r="A116" s="197" t="str">
        <f>IF(WQ!A116="","",WQ!A116)</f>
        <v>/איגודן/הוד השרון/השפלת מי תהום – הוד השרון</v>
      </c>
      <c r="B116" s="197">
        <f>IFERROR(VLOOKUP(A116,Path!A:B,2,FALSE),"")</f>
        <v>36798</v>
      </c>
      <c r="C116" s="197" t="str">
        <f>IF(WQ!B116="","",WQ!B116)</f>
        <v/>
      </c>
    </row>
    <row r="117" spans="1:3" x14ac:dyDescent="0.2">
      <c r="A117" s="197" t="str">
        <f>IF(WQ!A117="","",WQ!A117)</f>
        <v>/איגודן/הוד השרון/חצי חינם - אוטובוסים</v>
      </c>
      <c r="B117" s="197">
        <f>IFERROR(VLOOKUP(A117,Path!A:B,2,FALSE),"")</f>
        <v>36980</v>
      </c>
      <c r="C117" s="197">
        <f>IF(WQ!B117="","",WQ!B117)</f>
        <v>29778.390810400801</v>
      </c>
    </row>
    <row r="118" spans="1:3" x14ac:dyDescent="0.2">
      <c r="A118" s="197" t="str">
        <f>IF(WQ!A118="","",WQ!A118)</f>
        <v>/איגודן/הוד השרון/חצי חינם - כנפיים</v>
      </c>
      <c r="B118" s="197">
        <f>IFERROR(VLOOKUP(A118,Path!A:B,2,FALSE),"")</f>
        <v>36985</v>
      </c>
      <c r="C118" s="197">
        <f>IF(WQ!B118="","",WQ!B118)</f>
        <v>17725.504201680698</v>
      </c>
    </row>
    <row r="119" spans="1:3" x14ac:dyDescent="0.2">
      <c r="A119" s="197" t="str">
        <f>IF(WQ!A119="","",WQ!A119)</f>
        <v>/איגודן/הוד השרון/חצי חינם הוד השרון</v>
      </c>
      <c r="B119" s="197">
        <f>IFERROR(VLOOKUP(A119,Path!A:B,2,FALSE),"")</f>
        <v>30252</v>
      </c>
      <c r="C119" s="197" t="str">
        <f>IF(WQ!B119="","",WQ!B119)</f>
        <v/>
      </c>
    </row>
    <row r="120" spans="1:3" x14ac:dyDescent="0.2">
      <c r="A120" s="197" t="str">
        <f>IF(WQ!A120="","",WQ!A120)</f>
        <v>/איגודן/הוד השרון/י.בראון ובניו</v>
      </c>
      <c r="B120" s="197">
        <f>IFERROR(VLOOKUP(A120,Path!A:B,2,FALSE),"")</f>
        <v>38335</v>
      </c>
      <c r="C120" s="197">
        <f>IF(WQ!B120="","",WQ!B120)</f>
        <v>2272.8151260504201</v>
      </c>
    </row>
    <row r="121" spans="1:3" x14ac:dyDescent="0.2">
      <c r="A121" s="197" t="str">
        <f>IF(WQ!A121="","",WQ!A121)</f>
        <v>/איגודן/הוד השרון/כמיטק בע"מ</v>
      </c>
      <c r="B121" s="197">
        <f>IFERROR(VLOOKUP(A121,Path!A:B,2,FALSE),"")</f>
        <v>36818</v>
      </c>
      <c r="C121" s="197" t="str">
        <f>IF(WQ!B121="","",WQ!B121)</f>
        <v/>
      </c>
    </row>
    <row r="122" spans="1:3" x14ac:dyDescent="0.2">
      <c r="A122" s="197" t="str">
        <f>IF(WQ!A122="","",WQ!A122)</f>
        <v>/איגודן/הוד השרון/לאנץ טיים</v>
      </c>
      <c r="B122" s="197">
        <f>IFERROR(VLOOKUP(A122,Path!A:B,2,FALSE),"")</f>
        <v>32652</v>
      </c>
      <c r="C122" s="197">
        <f>IF(WQ!B122="","",WQ!B122)</f>
        <v>2226.8067226890798</v>
      </c>
    </row>
    <row r="123" spans="1:3" x14ac:dyDescent="0.2">
      <c r="A123" s="197" t="str">
        <f>IF(WQ!A123="","",WQ!A123)</f>
        <v>/איגודן/הוד השרון/מגדלי הוד השרון</v>
      </c>
      <c r="B123" s="197">
        <f>IFERROR(VLOOKUP(A123,Path!A:B,2,FALSE),"")</f>
        <v>30538</v>
      </c>
      <c r="C123" s="197" t="str">
        <f>IF(WQ!B123="","",WQ!B123)</f>
        <v/>
      </c>
    </row>
    <row r="124" spans="1:3" x14ac:dyDescent="0.2">
      <c r="A124" s="197" t="str">
        <f>IF(WQ!A124="","",WQ!A124)</f>
        <v>/איגודן/הוד השרון/מוסך דני סמרלי</v>
      </c>
      <c r="B124" s="197">
        <f>IFERROR(VLOOKUP(A124,Path!A:B,2,FALSE),"")</f>
        <v>33889</v>
      </c>
      <c r="C124" s="197">
        <f>IF(WQ!B124="","",WQ!B124)</f>
        <v>122.68907563025201</v>
      </c>
    </row>
    <row r="125" spans="1:3" x14ac:dyDescent="0.2">
      <c r="A125" s="197" t="str">
        <f>IF(WQ!A125="","",WQ!A125)</f>
        <v>/איגודן/הוד השרון/מוסך מגדיאל</v>
      </c>
      <c r="B125" s="197">
        <f>IFERROR(VLOOKUP(A125,Path!A:B,2,FALSE),"")</f>
        <v>30777</v>
      </c>
      <c r="C125" s="197" t="str">
        <f>IF(WQ!B125="","",WQ!B125)</f>
        <v/>
      </c>
    </row>
    <row r="126" spans="1:3" x14ac:dyDescent="0.2">
      <c r="A126" s="197" t="str">
        <f>IF(WQ!A126="","",WQ!A126)</f>
        <v>/איגודן/הוד השרון/מוסך סיידון בע"מ</v>
      </c>
      <c r="B126" s="197">
        <f>IFERROR(VLOOKUP(A126,Path!A:B,2,FALSE),"")</f>
        <v>36813</v>
      </c>
      <c r="C126" s="197">
        <f>IF(WQ!B126="","",WQ!B126)</f>
        <v>161.208333333333</v>
      </c>
    </row>
    <row r="127" spans="1:3" x14ac:dyDescent="0.2">
      <c r="A127" s="197" t="str">
        <f>IF(WQ!A127="","",WQ!A127)</f>
        <v>/איגודן/הוד השרון/מוסך צמרת</v>
      </c>
      <c r="B127" s="197">
        <f>IFERROR(VLOOKUP(A127,Path!A:B,2,FALSE),"")</f>
        <v>30534</v>
      </c>
      <c r="C127" s="197">
        <f>IF(WQ!B127="","",WQ!B127)</f>
        <v>489.70833333333297</v>
      </c>
    </row>
    <row r="128" spans="1:3" x14ac:dyDescent="0.2">
      <c r="A128" s="197" t="str">
        <f>IF(WQ!A128="","",WQ!A128)</f>
        <v>/איגודן/הוד השרון/מוסך קיה</v>
      </c>
      <c r="B128" s="197">
        <f>IFERROR(VLOOKUP(A128,Path!A:B,2,FALSE),"")</f>
        <v>36808</v>
      </c>
      <c r="C128" s="197">
        <f>IF(WQ!B128="","",WQ!B128)</f>
        <v>27.375</v>
      </c>
    </row>
    <row r="129" spans="1:3" x14ac:dyDescent="0.2">
      <c r="A129" s="197" t="str">
        <f>IF(WQ!A129="","",WQ!A129)</f>
        <v>/איגודן/הוד השרון/מוסך שבלול</v>
      </c>
      <c r="B129" s="197">
        <f>IFERROR(VLOOKUP(A129,Path!A:B,2,FALSE),"")</f>
        <v>30783</v>
      </c>
      <c r="C129" s="197" t="str">
        <f>IF(WQ!B129="","",WQ!B129)</f>
        <v/>
      </c>
    </row>
    <row r="130" spans="1:3" x14ac:dyDescent="0.2">
      <c r="A130" s="197" t="str">
        <f>IF(WQ!A130="","",WQ!A130)</f>
        <v>/איגודן/הוד השרון/מחלבת המושבה</v>
      </c>
      <c r="B130" s="197">
        <f>IFERROR(VLOOKUP(A130,Path!A:B,2,FALSE),"")</f>
        <v>29596</v>
      </c>
      <c r="C130" s="197">
        <f>IF(WQ!B130="","",WQ!B130)</f>
        <v>6534.6774193548399</v>
      </c>
    </row>
    <row r="131" spans="1:3" x14ac:dyDescent="0.2">
      <c r="A131" s="197" t="str">
        <f>IF(WQ!A131="","",WQ!A131)</f>
        <v>/איגודן/הוד השרון/מסעדת לולה וקובה</v>
      </c>
      <c r="B131" s="197">
        <f>IFERROR(VLOOKUP(A131,Path!A:B,2,FALSE),"")</f>
        <v>33883</v>
      </c>
      <c r="C131" s="197" t="str">
        <f>IF(WQ!B131="","",WQ!B131)</f>
        <v/>
      </c>
    </row>
    <row r="132" spans="1:3" x14ac:dyDescent="0.2">
      <c r="A132" s="197" t="str">
        <f>IF(WQ!A132="","",WQ!A132)</f>
        <v>/איגודן/הוד השרון/משי הוד ועוד בע"מ</v>
      </c>
      <c r="B132" s="197">
        <f>IFERROR(VLOOKUP(A132,Path!A:B,2,FALSE),"")</f>
        <v>34268</v>
      </c>
      <c r="C132" s="197" t="str">
        <f>IF(WQ!B132="","",WQ!B132)</f>
        <v/>
      </c>
    </row>
    <row r="133" spans="1:3" x14ac:dyDescent="0.2">
      <c r="A133" s="197" t="str">
        <f>IF(WQ!A133="","",WQ!A133)</f>
        <v>/איגודן/הוד השרון/נונו</v>
      </c>
      <c r="B133" s="197">
        <f>IFERROR(VLOOKUP(A133,Path!A:B,2,FALSE),"")</f>
        <v>34265</v>
      </c>
      <c r="C133" s="197" t="str">
        <f>IF(WQ!B133="","",WQ!B133)</f>
        <v/>
      </c>
    </row>
    <row r="134" spans="1:3" x14ac:dyDescent="0.2">
      <c r="A134" s="197" t="str">
        <f>IF(WQ!A134="","",WQ!A134)</f>
        <v>/איגודן/הוד השרון/נקודת דיגום אוניברסלית הוד השרון</v>
      </c>
      <c r="B134" s="197">
        <f>IFERROR(VLOOKUP(A134,Path!A:B,2,FALSE),"")</f>
        <v>36823</v>
      </c>
      <c r="C134" s="197" t="str">
        <f>IF(WQ!B134="","",WQ!B134)</f>
        <v/>
      </c>
    </row>
    <row r="135" spans="1:3" x14ac:dyDescent="0.2">
      <c r="A135" s="197" t="str">
        <f>IF(WQ!A135="","",WQ!A135)</f>
        <v>/איגודן/הוד השרון/עד 120</v>
      </c>
      <c r="B135" s="197">
        <f>IFERROR(VLOOKUP(A135,Path!A:B,2,FALSE),"")</f>
        <v>30762</v>
      </c>
      <c r="C135" s="197">
        <f>IF(WQ!B135="","",WQ!B135)</f>
        <v>16609.008264462798</v>
      </c>
    </row>
    <row r="136" spans="1:3" x14ac:dyDescent="0.2">
      <c r="A136" s="197" t="str">
        <f>IF(WQ!A136="","",WQ!A136)</f>
        <v>/איגודן/הוד השרון/עדין</v>
      </c>
      <c r="B136" s="197">
        <f>IFERROR(VLOOKUP(A136,Path!A:B,2,FALSE),"")</f>
        <v>29592</v>
      </c>
      <c r="C136" s="197" t="str">
        <f>IF(WQ!B136="","",WQ!B136)</f>
        <v/>
      </c>
    </row>
    <row r="137" spans="1:3" x14ac:dyDescent="0.2">
      <c r="A137" s="197" t="str">
        <f>IF(WQ!A137="","",WQ!A137)</f>
        <v>/איגודן/הוד השרון/פיקניק</v>
      </c>
      <c r="B137" s="197">
        <f>IFERROR(VLOOKUP(A137,Path!A:B,2,FALSE),"")</f>
        <v>30753</v>
      </c>
      <c r="C137" s="197" t="str">
        <f>IF(WQ!B137="","",WQ!B137)</f>
        <v/>
      </c>
    </row>
    <row r="138" spans="1:3" x14ac:dyDescent="0.2">
      <c r="A138" s="197" t="str">
        <f>IF(WQ!A138="","",WQ!A138)</f>
        <v>/איגודן/הוד השרון/פסטה מיאה</v>
      </c>
      <c r="B138" s="197">
        <f>IFERROR(VLOOKUP(A138,Path!A:B,2,FALSE),"")</f>
        <v>30542</v>
      </c>
      <c r="C138" s="197" t="str">
        <f>IF(WQ!B138="","",WQ!B138)</f>
        <v/>
      </c>
    </row>
    <row r="139" spans="1:3" x14ac:dyDescent="0.2">
      <c r="A139" s="197" t="str">
        <f>IF(WQ!A139="","",WQ!A139)</f>
        <v>/איגודן/הוד השרון/קוקה קולה מרכז לוגיסטי</v>
      </c>
      <c r="B139" s="197">
        <f>IFERROR(VLOOKUP(A139,Path!A:B,2,FALSE),"")</f>
        <v>31629</v>
      </c>
      <c r="C139" s="197">
        <f>IF(WQ!B139="","",WQ!B139)</f>
        <v>1036.7226890756299</v>
      </c>
    </row>
    <row r="140" spans="1:3" x14ac:dyDescent="0.2">
      <c r="A140" s="197" t="str">
        <f>IF(WQ!A140="","",WQ!A140)</f>
        <v>/איגודן/הוד השרון/קייטרינג פלנט</v>
      </c>
      <c r="B140" s="197">
        <f>IFERROR(VLOOKUP(A140,Path!A:B,2,FALSE),"")</f>
        <v>33886</v>
      </c>
      <c r="C140" s="197">
        <f>IF(WQ!B140="","",WQ!B140)</f>
        <v>941.63865546218506</v>
      </c>
    </row>
    <row r="141" spans="1:3" x14ac:dyDescent="0.2">
      <c r="A141" s="197" t="str">
        <f>IF(WQ!A141="","",WQ!A141)</f>
        <v>/איגודן/הוד השרון/קניון עזריאלי הוד השרון</v>
      </c>
      <c r="B141" s="197">
        <f>IFERROR(VLOOKUP(A141,Path!A:B,2,FALSE),"")</f>
        <v>34262</v>
      </c>
      <c r="C141" s="197">
        <f>IF(WQ!B141="","",WQ!B141)</f>
        <v>3129.4262295081999</v>
      </c>
    </row>
    <row r="142" spans="1:3" x14ac:dyDescent="0.2">
      <c r="A142" s="197" t="str">
        <f>IF(WQ!A142="","",WQ!A142)</f>
        <v>/איגודן/הוד השרון/קפה לנדוור ( וניליה, סושי )</v>
      </c>
      <c r="B142" s="197">
        <f>IFERROR(VLOOKUP(A142,Path!A:B,2,FALSE),"")</f>
        <v>31477</v>
      </c>
      <c r="C142" s="197" t="str">
        <f>IF(WQ!B142="","",WQ!B142)</f>
        <v/>
      </c>
    </row>
    <row r="143" spans="1:3" x14ac:dyDescent="0.2">
      <c r="A143" s="197" t="str">
        <f>IF(WQ!A143="","",WQ!A143)</f>
        <v>/איגודן/הוד השרון/קפה קפה הוד השרון</v>
      </c>
      <c r="B143" s="197">
        <f>IFERROR(VLOOKUP(A143,Path!A:B,2,FALSE),"")</f>
        <v>30738</v>
      </c>
      <c r="C143" s="197" t="str">
        <f>IF(WQ!B143="","",WQ!B143)</f>
        <v/>
      </c>
    </row>
    <row r="144" spans="1:3" x14ac:dyDescent="0.2">
      <c r="A144" s="197" t="str">
        <f>IF(WQ!A144="","",WQ!A144)</f>
        <v>/איגודן/הוד השרון/קשת</v>
      </c>
      <c r="B144" s="197">
        <f>IFERROR(VLOOKUP(A144,Path!A:B,2,FALSE),"")</f>
        <v>30789</v>
      </c>
      <c r="C144" s="197">
        <f>IF(WQ!B144="","",WQ!B144)</f>
        <v>1831.13445378151</v>
      </c>
    </row>
    <row r="145" spans="1:3" x14ac:dyDescent="0.2">
      <c r="A145" s="197" t="str">
        <f>IF(WQ!A145="","",WQ!A145)</f>
        <v>/איגודן/הוד השרון/שולמית קוסמטיקה ואירוסול (1999) בע''מ</v>
      </c>
      <c r="B145" s="197">
        <f>IFERROR(VLOOKUP(A145,Path!A:B,2,FALSE),"")</f>
        <v>36118</v>
      </c>
      <c r="C145" s="197">
        <f>IF(WQ!B145="","",WQ!B145)</f>
        <v>355.875</v>
      </c>
    </row>
    <row r="146" spans="1:3" x14ac:dyDescent="0.2">
      <c r="A146" s="197" t="str">
        <f>IF(WQ!A146="","",WQ!A146)</f>
        <v>/איגודן/הוד השרון/שלוותא</v>
      </c>
      <c r="B146" s="197">
        <f>IFERROR(VLOOKUP(A146,Path!A:B,2,FALSE),"")</f>
        <v>30765</v>
      </c>
      <c r="C146" s="197">
        <f>IF(WQ!B146="","",WQ!B146)</f>
        <v>9050.8130081300806</v>
      </c>
    </row>
    <row r="147" spans="1:3" x14ac:dyDescent="0.2">
      <c r="A147" s="197" t="str">
        <f>IF(WQ!A147="","",WQ!A147)</f>
        <v>/איגודן/הוד השרון/ת. דלק פז</v>
      </c>
      <c r="B147" s="197">
        <f>IFERROR(VLOOKUP(A147,Path!A:B,2,FALSE),"")</f>
        <v>38340</v>
      </c>
      <c r="C147" s="197">
        <f>IF(WQ!B147="","",WQ!B147)</f>
        <v>153.361344537815</v>
      </c>
    </row>
    <row r="148" spans="1:3" x14ac:dyDescent="0.2">
      <c r="A148" s="197" t="str">
        <f>IF(WQ!A148="","",WQ!A148)</f>
        <v>/איגודן/הוד השרון/תחנת דלק - סונול</v>
      </c>
      <c r="B148" s="197">
        <f>IFERROR(VLOOKUP(A148,Path!A:B,2,FALSE),"")</f>
        <v>36828</v>
      </c>
      <c r="C148" s="197">
        <f>IF(WQ!B148="","",WQ!B148)</f>
        <v>149.91071428571399</v>
      </c>
    </row>
    <row r="149" spans="1:3" x14ac:dyDescent="0.2">
      <c r="A149" s="197" t="str">
        <f>IF(WQ!A149="","",WQ!A149)</f>
        <v>/איגודן/הוד השרון/תחנת תדלוק דלק הוד השרון</v>
      </c>
      <c r="B149" s="197">
        <f>IFERROR(VLOOKUP(A149,Path!A:B,2,FALSE),"")</f>
        <v>34132</v>
      </c>
      <c r="C149" s="197">
        <f>IF(WQ!B149="","",WQ!B149)</f>
        <v>226.974789915966</v>
      </c>
    </row>
    <row r="150" spans="1:3" x14ac:dyDescent="0.2">
      <c r="A150" s="197" t="str">
        <f>IF(WQ!A150="","",WQ!A150)</f>
        <v>/איגודן/הרצליה/ בית מגדלי אקרשטיין</v>
      </c>
      <c r="B150" s="197">
        <f>IFERROR(VLOOKUP(A150,Path!A:B,2,FALSE),"")</f>
        <v>30596</v>
      </c>
      <c r="C150" s="197" t="str">
        <f>IF(WQ!B150="","",WQ!B150)</f>
        <v/>
      </c>
    </row>
    <row r="151" spans="1:3" x14ac:dyDescent="0.2">
      <c r="A151" s="197" t="str">
        <f>IF(WQ!A151="","",WQ!A151)</f>
        <v>/איגודן/הרצליה/ סבסטיאן</v>
      </c>
      <c r="B151" s="197">
        <f>IFERROR(VLOOKUP(A151,Path!A:B,2,FALSE),"")</f>
        <v>38435</v>
      </c>
      <c r="C151" s="197" t="str">
        <f>IF(WQ!B151="","",WQ!B151)</f>
        <v/>
      </c>
    </row>
    <row r="152" spans="1:3" x14ac:dyDescent="0.2">
      <c r="A152" s="197" t="str">
        <f>IF(WQ!A152="","",WQ!A152)</f>
        <v>/איגודן/הרצליה/BBB</v>
      </c>
      <c r="B152" s="197">
        <f>IFERROR(VLOOKUP(A152,Path!A:B,2,FALSE),"")</f>
        <v>33975</v>
      </c>
      <c r="C152" s="197" t="str">
        <f>IF(WQ!B152="","",WQ!B152)</f>
        <v/>
      </c>
    </row>
    <row r="153" spans="1:3" x14ac:dyDescent="0.2">
      <c r="A153" s="197" t="str">
        <f>IF(WQ!A153="","",WQ!A153)</f>
        <v>/איגודן/הרצליה/אולם ארועים AMADO (תצפית)</v>
      </c>
      <c r="B153" s="197">
        <f>IFERROR(VLOOKUP(A153,Path!A:B,2,FALSE),"")</f>
        <v>31750</v>
      </c>
      <c r="C153" s="197" t="str">
        <f>IF(WQ!B153="","",WQ!B153)</f>
        <v/>
      </c>
    </row>
    <row r="154" spans="1:3" x14ac:dyDescent="0.2">
      <c r="A154" s="197" t="str">
        <f>IF(WQ!A154="","",WQ!A154)</f>
        <v>/איגודן/הרצליה/אולם דרך ארץ</v>
      </c>
      <c r="B154" s="197">
        <f>IFERROR(VLOOKUP(A154,Path!A:B,2,FALSE),"")</f>
        <v>33488</v>
      </c>
      <c r="C154" s="197" t="str">
        <f>IF(WQ!B154="","",WQ!B154)</f>
        <v/>
      </c>
    </row>
    <row r="155" spans="1:3" x14ac:dyDescent="0.2">
      <c r="A155" s="197" t="str">
        <f>IF(WQ!A155="","",WQ!A155)</f>
        <v>/איגודן/הרצליה/אלור</v>
      </c>
      <c r="B155" s="197">
        <f>IFERROR(VLOOKUP(A155,Path!A:B,2,FALSE),"")</f>
        <v>34005</v>
      </c>
      <c r="C155" s="197" t="str">
        <f>IF(WQ!B155="","",WQ!B155)</f>
        <v/>
      </c>
    </row>
    <row r="156" spans="1:3" x14ac:dyDescent="0.2">
      <c r="A156" s="197" t="str">
        <f>IF(WQ!A156="","",WQ!A156)</f>
        <v>/איגודן/הרצליה/ארקפה הרצליה</v>
      </c>
      <c r="B156" s="197">
        <f>IFERROR(VLOOKUP(A156,Path!A:B,2,FALSE),"")</f>
        <v>33960</v>
      </c>
      <c r="C156" s="197" t="str">
        <f>IF(WQ!B156="","",WQ!B156)</f>
        <v/>
      </c>
    </row>
    <row r="157" spans="1:3" x14ac:dyDescent="0.2">
      <c r="A157" s="197" t="str">
        <f>IF(WQ!A157="","",WQ!A157)</f>
        <v>/איגודן/הרצליה/אתניקה</v>
      </c>
      <c r="B157" s="197">
        <f>IFERROR(VLOOKUP(A157,Path!A:B,2,FALSE),"")</f>
        <v>33966</v>
      </c>
      <c r="C157" s="197" t="str">
        <f>IF(WQ!B157="","",WQ!B157)</f>
        <v/>
      </c>
    </row>
    <row r="158" spans="1:3" x14ac:dyDescent="0.2">
      <c r="A158" s="197" t="str">
        <f>IF(WQ!A158="","",WQ!A158)</f>
        <v>/איגודן/הרצליה/ביזנס פארק</v>
      </c>
      <c r="B158" s="197">
        <f>IFERROR(VLOOKUP(A158,Path!A:B,2,FALSE),"")</f>
        <v>33016</v>
      </c>
      <c r="C158" s="197" t="str">
        <f>IF(WQ!B158="","",WQ!B158)</f>
        <v/>
      </c>
    </row>
    <row r="159" spans="1:3" x14ac:dyDescent="0.2">
      <c r="A159" s="197" t="str">
        <f>IF(WQ!A159="","",WQ!A159)</f>
        <v>/איגודן/הרצליה/בית אבות בית פרוטאה</v>
      </c>
      <c r="B159" s="197">
        <f>IFERROR(VLOOKUP(A159,Path!A:B,2,FALSE),"")</f>
        <v>30635</v>
      </c>
      <c r="C159" s="197" t="str">
        <f>IF(WQ!B159="","",WQ!B159)</f>
        <v/>
      </c>
    </row>
    <row r="160" spans="1:3" x14ac:dyDescent="0.2">
      <c r="A160" s="197" t="str">
        <f>IF(WQ!A160="","",WQ!A160)</f>
        <v>/איגודן/הרצליה/בית אבות הרב קוק</v>
      </c>
      <c r="B160" s="197">
        <f>IFERROR(VLOOKUP(A160,Path!A:B,2,FALSE),"")</f>
        <v>33024</v>
      </c>
      <c r="C160" s="197" t="str">
        <f>IF(WQ!B160="","",WQ!B160)</f>
        <v/>
      </c>
    </row>
    <row r="161" spans="1:3" x14ac:dyDescent="0.2">
      <c r="A161" s="197" t="str">
        <f>IF(WQ!A161="","",WQ!A161)</f>
        <v>/איגודן/הרצליה/בית אבות יוליאנה</v>
      </c>
      <c r="B161" s="197">
        <f>IFERROR(VLOOKUP(A161,Path!A:B,2,FALSE),"")</f>
        <v>30671</v>
      </c>
      <c r="C161" s="197" t="str">
        <f>IF(WQ!B161="","",WQ!B161)</f>
        <v/>
      </c>
    </row>
    <row r="162" spans="1:3" x14ac:dyDescent="0.2">
      <c r="A162" s="197" t="str">
        <f>IF(WQ!A162="","",WQ!A162)</f>
        <v>/איגודן/הרצליה/בית אבות משהד</v>
      </c>
      <c r="B162" s="197">
        <f>IFERROR(VLOOKUP(A162,Path!A:B,2,FALSE),"")</f>
        <v>31660</v>
      </c>
      <c r="C162" s="197" t="str">
        <f>IF(WQ!B162="","",WQ!B162)</f>
        <v/>
      </c>
    </row>
    <row r="163" spans="1:3" x14ac:dyDescent="0.2">
      <c r="A163" s="197" t="str">
        <f>IF(WQ!A163="","",WQ!A163)</f>
        <v>/איגודן/הרצליה/בית אופק</v>
      </c>
      <c r="B163" s="197">
        <f>IFERROR(VLOOKUP(A163,Path!A:B,2,FALSE),"")</f>
        <v>33019</v>
      </c>
      <c r="C163" s="197" t="str">
        <f>IF(WQ!B163="","",WQ!B163)</f>
        <v/>
      </c>
    </row>
    <row r="164" spans="1:3" x14ac:dyDescent="0.2">
      <c r="A164" s="197" t="str">
        <f>IF(WQ!A164="","",WQ!A164)</f>
        <v>/איגודן/הרצליה/בית קורקס</v>
      </c>
      <c r="B164" s="197">
        <f>IFERROR(VLOOKUP(A164,Path!A:B,2,FALSE),"")</f>
        <v>33954</v>
      </c>
      <c r="C164" s="197" t="str">
        <f>IF(WQ!B164="","",WQ!B164)</f>
        <v/>
      </c>
    </row>
    <row r="165" spans="1:3" x14ac:dyDescent="0.2">
      <c r="A165" s="197" t="str">
        <f>IF(WQ!A165="","",WQ!A165)</f>
        <v>/איגודן/הרצליה/בליקר</v>
      </c>
      <c r="B165" s="197">
        <f>IFERROR(VLOOKUP(A165,Path!A:B,2,FALSE),"")</f>
        <v>32861</v>
      </c>
      <c r="C165" s="197" t="str">
        <f>IF(WQ!B165="","",WQ!B165)</f>
        <v/>
      </c>
    </row>
    <row r="166" spans="1:3" x14ac:dyDescent="0.2">
      <c r="A166" s="197" t="str">
        <f>IF(WQ!A166="","",WQ!A166)</f>
        <v>/איגודן/הרצליה/בנדיקט הרצליה</v>
      </c>
      <c r="B166" s="197">
        <f>IFERROR(VLOOKUP(A166,Path!A:B,2,FALSE),"")</f>
        <v>30626</v>
      </c>
      <c r="C166" s="197" t="str">
        <f>IF(WQ!B166="","",WQ!B166)</f>
        <v/>
      </c>
    </row>
    <row r="167" spans="1:3" x14ac:dyDescent="0.2">
      <c r="A167" s="197" t="str">
        <f>IF(WQ!A167="","",WQ!A167)</f>
        <v>/איגודן/הרצליה/בניין גב ים</v>
      </c>
      <c r="B167" s="197">
        <f>IFERROR(VLOOKUP(A167,Path!A:B,2,FALSE),"")</f>
        <v>33013</v>
      </c>
      <c r="C167" s="197" t="str">
        <f>IF(WQ!B167="","",WQ!B167)</f>
        <v/>
      </c>
    </row>
    <row r="168" spans="1:3" x14ac:dyDescent="0.2">
      <c r="A168" s="197" t="str">
        <f>IF(WQ!A168="","",WQ!A168)</f>
        <v>/איגודן/הרצליה/בניין מרכזים 2000</v>
      </c>
      <c r="B168" s="197">
        <f>IFERROR(VLOOKUP(A168,Path!A:B,2,FALSE),"")</f>
        <v>30877</v>
      </c>
      <c r="C168" s="197" t="str">
        <f>IF(WQ!B168="","",WQ!B168)</f>
        <v/>
      </c>
    </row>
    <row r="169" spans="1:3" x14ac:dyDescent="0.2">
      <c r="A169" s="197" t="str">
        <f>IF(WQ!A169="","",WQ!A169)</f>
        <v>/איגודן/הרצליה/בניין מרכזים 2001</v>
      </c>
      <c r="B169" s="197">
        <f>IFERROR(VLOOKUP(A169,Path!A:B,2,FALSE),"")</f>
        <v>30886</v>
      </c>
      <c r="C169" s="197" t="str">
        <f>IF(WQ!B169="","",WQ!B169)</f>
        <v/>
      </c>
    </row>
    <row r="170" spans="1:3" x14ac:dyDescent="0.2">
      <c r="A170" s="197" t="str">
        <f>IF(WQ!A170="","",WQ!A170)</f>
        <v>/איגודן/הרצליה/ג'אפניקה</v>
      </c>
      <c r="B170" s="197">
        <f>IFERROR(VLOOKUP(A170,Path!A:B,2,FALSE),"")</f>
        <v>30838</v>
      </c>
      <c r="C170" s="197" t="str">
        <f>IF(WQ!B170="","",WQ!B170)</f>
        <v/>
      </c>
    </row>
    <row r="171" spans="1:3" x14ac:dyDescent="0.2">
      <c r="A171" s="197" t="str">
        <f>IF(WQ!A171="","",WQ!A171)</f>
        <v>/איגודן/הרצליה/גויה</v>
      </c>
      <c r="B171" s="197">
        <f>IFERROR(VLOOKUP(A171,Path!A:B,2,FALSE),"")</f>
        <v>33972</v>
      </c>
      <c r="C171" s="197" t="str">
        <f>IF(WQ!B171="","",WQ!B171)</f>
        <v/>
      </c>
    </row>
    <row r="172" spans="1:3" x14ac:dyDescent="0.2">
      <c r="A172" s="197" t="str">
        <f>IF(WQ!A172="","",WQ!A172)</f>
        <v>/איגודן/הרצליה/גן סיפור</v>
      </c>
      <c r="B172" s="197">
        <f>IFERROR(VLOOKUP(A172,Path!A:B,2,FALSE),"")</f>
        <v>36088</v>
      </c>
      <c r="C172" s="197" t="str">
        <f>IF(WQ!B172="","",WQ!B172)</f>
        <v/>
      </c>
    </row>
    <row r="173" spans="1:3" x14ac:dyDescent="0.2">
      <c r="A173" s="197" t="str">
        <f>IF(WQ!A173="","",WQ!A173)</f>
        <v>/איגודן/הרצליה/דיור מוגן שבעת הכוכבים</v>
      </c>
      <c r="B173" s="197">
        <f>IFERROR(VLOOKUP(A173,Path!A:B,2,FALSE),"")</f>
        <v>30647</v>
      </c>
      <c r="C173" s="197" t="str">
        <f>IF(WQ!B173="","",WQ!B173)</f>
        <v/>
      </c>
    </row>
    <row r="174" spans="1:3" x14ac:dyDescent="0.2">
      <c r="A174" s="197" t="str">
        <f>IF(WQ!A174="","",WQ!A174)</f>
        <v>/איגודן/הרצליה/דלק פז</v>
      </c>
      <c r="B174" s="197">
        <f>IFERROR(VLOOKUP(A174,Path!A:B,2,FALSE),"")</f>
        <v>30584</v>
      </c>
      <c r="C174" s="197" t="str">
        <f>IF(WQ!B174="","",WQ!B174)</f>
        <v/>
      </c>
    </row>
    <row r="175" spans="1:3" x14ac:dyDescent="0.2">
      <c r="A175" s="197" t="str">
        <f>IF(WQ!A175="","",WQ!A175)</f>
        <v>/איגודן/הרצליה/הרצליה מדיקל סנטר</v>
      </c>
      <c r="B175" s="197">
        <f>IFERROR(VLOOKUP(A175,Path!A:B,2,FALSE),"")</f>
        <v>30632</v>
      </c>
      <c r="C175" s="197" t="str">
        <f>IF(WQ!B175="","",WQ!B175)</f>
        <v/>
      </c>
    </row>
    <row r="176" spans="1:3" x14ac:dyDescent="0.2">
      <c r="A176" s="197" t="str">
        <f>IF(WQ!A176="","",WQ!A176)</f>
        <v>/איגודן/הרצליה/זוזוברה  מסעדה</v>
      </c>
      <c r="B176" s="197">
        <f>IFERROR(VLOOKUP(A176,Path!A:B,2,FALSE),"")</f>
        <v>33963</v>
      </c>
      <c r="C176" s="197" t="str">
        <f>IF(WQ!B176="","",WQ!B176)</f>
        <v/>
      </c>
    </row>
    <row r="177" spans="1:3" x14ac:dyDescent="0.2">
      <c r="A177" s="197" t="str">
        <f>IF(WQ!A177="","",WQ!A177)</f>
        <v>/איגודן/הרצליה/זוזוברה מטבח</v>
      </c>
      <c r="B177" s="197">
        <f>IFERROR(VLOOKUP(A177,Path!A:B,2,FALSE),"")</f>
        <v>34051</v>
      </c>
      <c r="C177" s="197" t="str">
        <f>IF(WQ!B177="","",WQ!B177)</f>
        <v/>
      </c>
    </row>
    <row r="178" spans="1:3" x14ac:dyDescent="0.2">
      <c r="A178" s="197" t="str">
        <f>IF(WQ!A178="","",WQ!A178)</f>
        <v>/איגודן/הרצליה/חדר אוכל בבניין סופר פארם</v>
      </c>
      <c r="B178" s="197">
        <f>IFERROR(VLOOKUP(A178,Path!A:B,2,FALSE),"")</f>
        <v>34002</v>
      </c>
      <c r="C178" s="197" t="str">
        <f>IF(WQ!B178="","",WQ!B178)</f>
        <v/>
      </c>
    </row>
    <row r="179" spans="1:3" x14ac:dyDescent="0.2">
      <c r="A179" s="197" t="str">
        <f>IF(WQ!A179="","",WQ!A179)</f>
        <v>/איגודן/הרצליה/חינוואי</v>
      </c>
      <c r="B179" s="197">
        <f>IFERROR(VLOOKUP(A179,Path!A:B,2,FALSE),"")</f>
        <v>33990</v>
      </c>
      <c r="C179" s="197" t="str">
        <f>IF(WQ!B179="","",WQ!B179)</f>
        <v/>
      </c>
    </row>
    <row r="180" spans="1:3" x14ac:dyDescent="0.2">
      <c r="A180" s="197" t="str">
        <f>IF(WQ!A180="","",WQ!A180)</f>
        <v>/איגודן/הרצליה/טאפאו</v>
      </c>
      <c r="B180" s="197">
        <f>IFERROR(VLOOKUP(A180,Path!A:B,2,FALSE),"")</f>
        <v>33978</v>
      </c>
      <c r="C180" s="197" t="str">
        <f>IF(WQ!B180="","",WQ!B180)</f>
        <v/>
      </c>
    </row>
    <row r="181" spans="1:3" x14ac:dyDescent="0.2">
      <c r="A181" s="197" t="str">
        <f>IF(WQ!A181="","",WQ!A181)</f>
        <v>/איגודן/הרצליה/טיב טעם הרצליה</v>
      </c>
      <c r="B181" s="197">
        <f>IFERROR(VLOOKUP(A181,Path!A:B,2,FALSE),"")</f>
        <v>32881</v>
      </c>
      <c r="C181" s="197" t="str">
        <f>IF(WQ!B181="","",WQ!B181)</f>
        <v/>
      </c>
    </row>
    <row r="182" spans="1:3" x14ac:dyDescent="0.2">
      <c r="A182" s="197" t="str">
        <f>IF(WQ!A182="","",WQ!A182)</f>
        <v>/איגודן/הרצליה/יינות ביתן- הרצליה פיתוח</v>
      </c>
      <c r="B182" s="197">
        <f>IFERROR(VLOOKUP(A182,Path!A:B,2,FALSE),"")</f>
        <v>32884</v>
      </c>
      <c r="C182" s="197" t="str">
        <f>IF(WQ!B182="","",WQ!B182)</f>
        <v/>
      </c>
    </row>
    <row r="183" spans="1:3" x14ac:dyDescent="0.2">
      <c r="A183" s="197" t="str">
        <f>IF(WQ!A183="","",WQ!A183)</f>
        <v>/איגודן/הרצליה/מאפיית נעמן</v>
      </c>
      <c r="B183" s="197">
        <f>IFERROR(VLOOKUP(A183,Path!A:B,2,FALSE),"")</f>
        <v>33500</v>
      </c>
      <c r="C183" s="197" t="str">
        <f>IF(WQ!B183="","",WQ!B183)</f>
        <v/>
      </c>
    </row>
    <row r="184" spans="1:3" x14ac:dyDescent="0.2">
      <c r="A184" s="197" t="str">
        <f>IF(WQ!A184="","",WQ!A184)</f>
        <v>/איגודן/הרצליה/מוסך אהרון ויהושע</v>
      </c>
      <c r="B184" s="197">
        <f>IFERROR(VLOOKUP(A184,Path!A:B,2,FALSE),"")</f>
        <v>33512</v>
      </c>
      <c r="C184" s="197">
        <f>IF(WQ!B184="","",WQ!B184)</f>
        <v>227.98461538461501</v>
      </c>
    </row>
    <row r="185" spans="1:3" x14ac:dyDescent="0.2">
      <c r="A185" s="197" t="str">
        <f>IF(WQ!A185="","",WQ!A185)</f>
        <v>/איגודן/הרצליה/מוסך הים התיכון</v>
      </c>
      <c r="B185" s="197">
        <f>IFERROR(VLOOKUP(A185,Path!A:B,2,FALSE),"")</f>
        <v>33515</v>
      </c>
      <c r="C185" s="197" t="str">
        <f>IF(WQ!B185="","",WQ!B185)</f>
        <v/>
      </c>
    </row>
    <row r="186" spans="1:3" x14ac:dyDescent="0.2">
      <c r="A186" s="197" t="str">
        <f>IF(WQ!A186="","",WQ!A186)</f>
        <v>/איגודן/הרצליה/מוסך טיראן</v>
      </c>
      <c r="B186" s="197">
        <f>IFERROR(VLOOKUP(A186,Path!A:B,2,FALSE),"")</f>
        <v>33030</v>
      </c>
      <c r="C186" s="197" t="str">
        <f>IF(WQ!B186="","",WQ!B186)</f>
        <v/>
      </c>
    </row>
    <row r="187" spans="1:3" x14ac:dyDescent="0.2">
      <c r="A187" s="197" t="str">
        <f>IF(WQ!A187="","",WQ!A187)</f>
        <v>/איגודן/הרצליה/מוסך פאר בע"מ</v>
      </c>
      <c r="B187" s="197">
        <f>IFERROR(VLOOKUP(A187,Path!A:B,2,FALSE),"")</f>
        <v>33033</v>
      </c>
      <c r="C187" s="197" t="str">
        <f>IF(WQ!B187="","",WQ!B187)</f>
        <v/>
      </c>
    </row>
    <row r="188" spans="1:3" x14ac:dyDescent="0.2">
      <c r="A188" s="197" t="str">
        <f>IF(WQ!A188="","",WQ!A188)</f>
        <v>/איגודן/הרצליה/מוסך שירות מרום</v>
      </c>
      <c r="B188" s="197">
        <f>IFERROR(VLOOKUP(A188,Path!A:B,2,FALSE),"")</f>
        <v>33742</v>
      </c>
      <c r="C188" s="197" t="str">
        <f>IF(WQ!B188="","",WQ!B188)</f>
        <v/>
      </c>
    </row>
    <row r="189" spans="1:3" x14ac:dyDescent="0.2">
      <c r="A189" s="197" t="str">
        <f>IF(WQ!A189="","",WQ!A189)</f>
        <v>/איגודן/הרצליה/מיט אנד רן</v>
      </c>
      <c r="B189" s="197">
        <f>IFERROR(VLOOKUP(A189,Path!A:B,2,FALSE),"")</f>
        <v>33999</v>
      </c>
      <c r="C189" s="197" t="str">
        <f>IF(WQ!B189="","",WQ!B189)</f>
        <v/>
      </c>
    </row>
    <row r="190" spans="1:3" x14ac:dyDescent="0.2">
      <c r="A190" s="197" t="str">
        <f>IF(WQ!A190="","",WQ!A190)</f>
        <v>/איגודן/הרצליה/מיטבר הרצליה</v>
      </c>
      <c r="B190" s="197">
        <f>IFERROR(VLOOKUP(A190,Path!A:B,2,FALSE),"")</f>
        <v>30629</v>
      </c>
      <c r="C190" s="197" t="str">
        <f>IF(WQ!B190="","",WQ!B190)</f>
        <v/>
      </c>
    </row>
    <row r="191" spans="1:3" x14ac:dyDescent="0.2">
      <c r="A191" s="197" t="str">
        <f>IF(WQ!A191="","",WQ!A191)</f>
        <v>/איגודן/הרצליה/מיסטר זול</v>
      </c>
      <c r="B191" s="197">
        <f>IFERROR(VLOOKUP(A191,Path!A:B,2,FALSE),"")</f>
        <v>32998</v>
      </c>
      <c r="C191" s="197" t="str">
        <f>IF(WQ!B191="","",WQ!B191)</f>
        <v/>
      </c>
    </row>
    <row r="192" spans="1:3" x14ac:dyDescent="0.2">
      <c r="A192" s="197" t="str">
        <f>IF(WQ!A192="","",WQ!A192)</f>
        <v>/איגודן/הרצליה/מכבסת קלין שופ</v>
      </c>
      <c r="B192" s="197">
        <f>IFERROR(VLOOKUP(A192,Path!A:B,2,FALSE),"")</f>
        <v>33506</v>
      </c>
      <c r="C192" s="197" t="str">
        <f>IF(WQ!B192="","",WQ!B192)</f>
        <v/>
      </c>
    </row>
    <row r="193" spans="1:3" x14ac:dyDescent="0.2">
      <c r="A193" s="197" t="str">
        <f>IF(WQ!A193="","",WQ!A193)</f>
        <v>/איגודן/הרצליה/מלון NYX</v>
      </c>
      <c r="B193" s="197">
        <f>IFERROR(VLOOKUP(A193,Path!A:B,2,FALSE),"")</f>
        <v>35826</v>
      </c>
      <c r="C193" s="197" t="str">
        <f>IF(WQ!B193="","",WQ!B193)</f>
        <v/>
      </c>
    </row>
    <row r="194" spans="1:3" x14ac:dyDescent="0.2">
      <c r="A194" s="197" t="str">
        <f>IF(WQ!A194="","",WQ!A194)</f>
        <v>/איגודן/הרצליה/מלון בנג'מין</v>
      </c>
      <c r="B194" s="197">
        <f>IFERROR(VLOOKUP(A194,Path!A:B,2,FALSE),"")</f>
        <v>33027</v>
      </c>
      <c r="C194" s="197" t="str">
        <f>IF(WQ!B194="","",WQ!B194)</f>
        <v/>
      </c>
    </row>
    <row r="195" spans="1:3" x14ac:dyDescent="0.2">
      <c r="A195" s="197" t="str">
        <f>IF(WQ!A195="","",WQ!A195)</f>
        <v>/איגודן/הרצליה/מלון דן אכדיה</v>
      </c>
      <c r="B195" s="197">
        <f>IFERROR(VLOOKUP(A195,Path!A:B,2,FALSE),"")</f>
        <v>30656</v>
      </c>
      <c r="C195" s="197" t="str">
        <f>IF(WQ!B195="","",WQ!B195)</f>
        <v/>
      </c>
    </row>
    <row r="196" spans="1:3" x14ac:dyDescent="0.2">
      <c r="A196" s="197" t="str">
        <f>IF(WQ!A196="","",WQ!A196)</f>
        <v>/איגודן/הרצליה/מלון דניאל</v>
      </c>
      <c r="B196" s="197">
        <f>IFERROR(VLOOKUP(A196,Path!A:B,2,FALSE),"")</f>
        <v>30653</v>
      </c>
      <c r="C196" s="197" t="str">
        <f>IF(WQ!B196="","",WQ!B196)</f>
        <v/>
      </c>
    </row>
    <row r="197" spans="1:3" x14ac:dyDescent="0.2">
      <c r="A197" s="197" t="str">
        <f>IF(WQ!A197="","",WQ!A197)</f>
        <v>/איגודן/הרצליה/מלון הרודס הרצליה</v>
      </c>
      <c r="B197" s="197">
        <f>IFERROR(VLOOKUP(A197,Path!A:B,2,FALSE),"")</f>
        <v>33987</v>
      </c>
      <c r="C197" s="197" t="str">
        <f>IF(WQ!B197="","",WQ!B197)</f>
        <v/>
      </c>
    </row>
    <row r="198" spans="1:3" x14ac:dyDescent="0.2">
      <c r="A198" s="197" t="str">
        <f>IF(WQ!A198="","",WQ!A198)</f>
        <v>/איגודן/הרצליה/מלון השרון</v>
      </c>
      <c r="B198" s="197">
        <f>IFERROR(VLOOKUP(A198,Path!A:B,2,FALSE),"")</f>
        <v>30650</v>
      </c>
      <c r="C198" s="197" t="str">
        <f>IF(WQ!B198="","",WQ!B198)</f>
        <v/>
      </c>
    </row>
    <row r="199" spans="1:3" x14ac:dyDescent="0.2">
      <c r="A199" s="197" t="str">
        <f>IF(WQ!A199="","",WQ!A199)</f>
        <v>/איגודן/הרצליה/מלון ריץ קרלטון</v>
      </c>
      <c r="B199" s="197">
        <f>IFERROR(VLOOKUP(A199,Path!A:B,2,FALSE),"")</f>
        <v>32738</v>
      </c>
      <c r="C199" s="197" t="str">
        <f>IF(WQ!B199="","",WQ!B199)</f>
        <v/>
      </c>
    </row>
    <row r="200" spans="1:3" x14ac:dyDescent="0.2">
      <c r="A200" s="197" t="str">
        <f>IF(WQ!A200="","",WQ!A200)</f>
        <v>/איגודן/הרצליה/מלון רפבליקה</v>
      </c>
      <c r="B200" s="197">
        <f>IFERROR(VLOOKUP(A200,Path!A:B,2,FALSE),"")</f>
        <v>35821</v>
      </c>
      <c r="C200" s="197" t="str">
        <f>IF(WQ!B200="","",WQ!B200)</f>
        <v/>
      </c>
    </row>
    <row r="201" spans="1:3" x14ac:dyDescent="0.2">
      <c r="A201" s="197" t="str">
        <f>IF(WQ!A201="","",WQ!A201)</f>
        <v>/איגודן/הרצליה/מלון תדמור</v>
      </c>
      <c r="B201" s="197">
        <f>IFERROR(VLOOKUP(A201,Path!A:B,2,FALSE),"")</f>
        <v>30638</v>
      </c>
      <c r="C201" s="197" t="str">
        <f>IF(WQ!B201="","",WQ!B201)</f>
        <v/>
      </c>
    </row>
    <row r="202" spans="1:3" x14ac:dyDescent="0.2">
      <c r="A202" s="197" t="str">
        <f>IF(WQ!A202="","",WQ!A202)</f>
        <v>/איגודן/הרצליה/מסעדת ג'ירף הרצליה</v>
      </c>
      <c r="B202" s="197">
        <f>IFERROR(VLOOKUP(A202,Path!A:B,2,FALSE),"")</f>
        <v>30844</v>
      </c>
      <c r="C202" s="197" t="str">
        <f>IF(WQ!B202="","",WQ!B202)</f>
        <v/>
      </c>
    </row>
    <row r="203" spans="1:3" x14ac:dyDescent="0.2">
      <c r="A203" s="197" t="str">
        <f>IF(WQ!A203="","",WQ!A203)</f>
        <v>/איגודן/הרצליה/מסעדת סבסטיאן</v>
      </c>
      <c r="B203" s="197">
        <f>IFERROR(VLOOKUP(A203,Path!A:B,2,FALSE),"")</f>
        <v>33981</v>
      </c>
      <c r="C203" s="197" t="str">
        <f>IF(WQ!B203="","",WQ!B203)</f>
        <v/>
      </c>
    </row>
    <row r="204" spans="1:3" x14ac:dyDescent="0.2">
      <c r="A204" s="197" t="str">
        <f>IF(WQ!A204="","",WQ!A204)</f>
        <v>/איגודן/הרצליה/מסעדת סבסטיאן</v>
      </c>
      <c r="B204" s="197">
        <f>IFERROR(VLOOKUP(A204,Path!A:B,2,FALSE),"")</f>
        <v>33981</v>
      </c>
      <c r="C204" s="197" t="str">
        <f>IF(WQ!B204="","",WQ!B204)</f>
        <v/>
      </c>
    </row>
    <row r="205" spans="1:3" x14ac:dyDescent="0.2">
      <c r="A205" s="197" t="str">
        <f>IF(WQ!A205="","",WQ!A205)</f>
        <v>/איגודן/הרצליה/מסעדת צ'יינה קלאס</v>
      </c>
      <c r="B205" s="197">
        <f>IFERROR(VLOOKUP(A205,Path!A:B,2,FALSE),"")</f>
        <v>31759</v>
      </c>
      <c r="C205" s="197" t="str">
        <f>IF(WQ!B205="","",WQ!B205)</f>
        <v/>
      </c>
    </row>
    <row r="206" spans="1:3" x14ac:dyDescent="0.2">
      <c r="A206" s="197" t="str">
        <f>IF(WQ!A206="","",WQ!A206)</f>
        <v>/איגודן/הרצליה/מסעדת קולומבוס</v>
      </c>
      <c r="B206" s="197">
        <f>IFERROR(VLOOKUP(A206,Path!A:B,2,FALSE),"")</f>
        <v>30871</v>
      </c>
      <c r="C206" s="197" t="str">
        <f>IF(WQ!B206="","",WQ!B206)</f>
        <v/>
      </c>
    </row>
    <row r="207" spans="1:3" x14ac:dyDescent="0.2">
      <c r="A207" s="197" t="str">
        <f>IF(WQ!A207="","",WQ!A207)</f>
        <v>/איגודן/הרצליה/מפעל מחוק</v>
      </c>
      <c r="B207" s="197">
        <f>IFERROR(VLOOKUP(A207,Path!A:B,2,FALSE),"")</f>
        <v>34137</v>
      </c>
      <c r="C207" s="197" t="str">
        <f>IF(WQ!B207="","",WQ!B207)</f>
        <v/>
      </c>
    </row>
    <row r="208" spans="1:3" x14ac:dyDescent="0.2">
      <c r="A208" s="197" t="str">
        <f>IF(WQ!A208="","",WQ!A208)</f>
        <v>/איגודן/הרצליה/מקסיקלי (מוזס)</v>
      </c>
      <c r="B208" s="197">
        <f>IFERROR(VLOOKUP(A208,Path!A:B,2,FALSE),"")</f>
        <v>32986</v>
      </c>
      <c r="C208" s="197" t="str">
        <f>IF(WQ!B208="","",WQ!B208)</f>
        <v/>
      </c>
    </row>
    <row r="209" spans="1:3" x14ac:dyDescent="0.2">
      <c r="A209" s="197" t="str">
        <f>IF(WQ!A209="","",WQ!A209)</f>
        <v>/איגודן/הרצליה/מרינה וילאג'</v>
      </c>
      <c r="B209" s="197">
        <f>IFERROR(VLOOKUP(A209,Path!A:B,2,FALSE),"")</f>
        <v>33957</v>
      </c>
      <c r="C209" s="197" t="str">
        <f>IF(WQ!B209="","",WQ!B209)</f>
        <v/>
      </c>
    </row>
    <row r="210" spans="1:3" x14ac:dyDescent="0.2">
      <c r="A210" s="197" t="str">
        <f>IF(WQ!A210="","",WQ!A210)</f>
        <v>/איגודן/הרצליה/נאפיס הרצליה</v>
      </c>
      <c r="B210" s="197">
        <f>IFERROR(VLOOKUP(A210,Path!A:B,2,FALSE),"")</f>
        <v>31414</v>
      </c>
      <c r="C210" s="197" t="str">
        <f>IF(WQ!B210="","",WQ!B210)</f>
        <v/>
      </c>
    </row>
    <row r="211" spans="1:3" x14ac:dyDescent="0.2">
      <c r="A211" s="197" t="str">
        <f>IF(WQ!A211="","",WQ!A211)</f>
        <v>/איגודן/הרצליה/סנדוויץ פקטורי</v>
      </c>
      <c r="B211" s="197">
        <f>IFERROR(VLOOKUP(A211,Path!A:B,2,FALSE),"")</f>
        <v>33993</v>
      </c>
      <c r="C211" s="197" t="str">
        <f>IF(WQ!B211="","",WQ!B211)</f>
        <v/>
      </c>
    </row>
    <row r="212" spans="1:3" x14ac:dyDescent="0.2">
      <c r="A212" s="197" t="str">
        <f>IF(WQ!A212="","",WQ!A212)</f>
        <v>/איגודן/הרצליה/פנסיון פמלה</v>
      </c>
      <c r="B212" s="197">
        <f>IFERROR(VLOOKUP(A212,Path!A:B,2,FALSE),"")</f>
        <v>33509</v>
      </c>
      <c r="C212" s="197" t="str">
        <f>IF(WQ!B212="","",WQ!B212)</f>
        <v/>
      </c>
    </row>
    <row r="213" spans="1:3" x14ac:dyDescent="0.2">
      <c r="A213" s="197" t="str">
        <f>IF(WQ!A213="","",WQ!A213)</f>
        <v>/איגודן/הרצליה/קיוטו</v>
      </c>
      <c r="B213" s="197">
        <f>IFERROR(VLOOKUP(A213,Path!A:B,2,FALSE),"")</f>
        <v>33969</v>
      </c>
      <c r="C213" s="197" t="str">
        <f>IF(WQ!B213="","",WQ!B213)</f>
        <v/>
      </c>
    </row>
    <row r="214" spans="1:3" x14ac:dyDescent="0.2">
      <c r="A214" s="197" t="str">
        <f>IF(WQ!A214="","",WQ!A214)</f>
        <v>/איגודן/הרצליה/קניון ארנה</v>
      </c>
      <c r="B214" s="197">
        <f>IFERROR(VLOOKUP(A214,Path!A:B,2,FALSE),"")</f>
        <v>30722</v>
      </c>
      <c r="C214" s="197" t="str">
        <f>IF(WQ!B214="","",WQ!B214)</f>
        <v/>
      </c>
    </row>
    <row r="215" spans="1:3" x14ac:dyDescent="0.2">
      <c r="A215" s="197" t="str">
        <f>IF(WQ!A215="","",WQ!A215)</f>
        <v>/איגודן/הרצליה/קניון שבעת הכוכבים</v>
      </c>
      <c r="B215" s="197">
        <f>IFERROR(VLOOKUP(A215,Path!A:B,2,FALSE),"")</f>
        <v>30569</v>
      </c>
      <c r="C215" s="197" t="str">
        <f>IF(WQ!B215="","",WQ!B215)</f>
        <v/>
      </c>
    </row>
    <row r="216" spans="1:3" x14ac:dyDescent="0.2">
      <c r="A216" s="197" t="str">
        <f>IF(WQ!A216="","",WQ!A216)</f>
        <v>/איגודן/הרצליה/קפה לנדוור</v>
      </c>
      <c r="B216" s="197">
        <f>IFERROR(VLOOKUP(A216,Path!A:B,2,FALSE),"")</f>
        <v>38350</v>
      </c>
      <c r="C216" s="197" t="str">
        <f>IF(WQ!B216="","",WQ!B216)</f>
        <v/>
      </c>
    </row>
    <row r="217" spans="1:3" x14ac:dyDescent="0.2">
      <c r="A217" s="197" t="str">
        <f>IF(WQ!A217="","",WQ!A217)</f>
        <v>/איגודן/הרצליה/שגב</v>
      </c>
      <c r="B217" s="197">
        <f>IFERROR(VLOOKUP(A217,Path!A:B,2,FALSE),"")</f>
        <v>33996</v>
      </c>
      <c r="C217" s="197" t="str">
        <f>IF(WQ!B217="","",WQ!B217)</f>
        <v/>
      </c>
    </row>
    <row r="218" spans="1:3" x14ac:dyDescent="0.2">
      <c r="A218" s="197" t="str">
        <f>IF(WQ!A218="","",WQ!A218)</f>
        <v>/איגודן/הרצליה/שורי בורי</v>
      </c>
      <c r="B218" s="197">
        <f>IFERROR(VLOOKUP(A218,Path!A:B,2,FALSE),"")</f>
        <v>33984</v>
      </c>
      <c r="C218" s="197" t="str">
        <f>IF(WQ!B218="","",WQ!B218)</f>
        <v/>
      </c>
    </row>
    <row r="219" spans="1:3" x14ac:dyDescent="0.2">
      <c r="A219" s="197" t="str">
        <f>IF(WQ!A219="","",WQ!A219)</f>
        <v>/איגודן/הרצליה/ת. דלק סונול אילוש</v>
      </c>
      <c r="B219" s="197">
        <f>IFERROR(VLOOKUP(A219,Path!A:B,2,FALSE),"")</f>
        <v>30578</v>
      </c>
      <c r="C219" s="197" t="str">
        <f>IF(WQ!B219="","",WQ!B219)</f>
        <v/>
      </c>
    </row>
    <row r="220" spans="1:3" x14ac:dyDescent="0.2">
      <c r="A220" s="197" t="str">
        <f>IF(WQ!A220="","",WQ!A220)</f>
        <v>/איגודן/הרצליה/ת. תדלוק דלק ליבסטר</v>
      </c>
      <c r="B220" s="197">
        <f>IFERROR(VLOOKUP(A220,Path!A:B,2,FALSE),"")</f>
        <v>33064</v>
      </c>
      <c r="C220" s="197" t="str">
        <f>IF(WQ!B220="","",WQ!B220)</f>
        <v/>
      </c>
    </row>
    <row r="221" spans="1:3" x14ac:dyDescent="0.2">
      <c r="A221" s="197" t="str">
        <f>IF(WQ!A221="","",WQ!A221)</f>
        <v>/איגודן/הרצליה/ת. תדלוק סונול שבעת הכוכבים</v>
      </c>
      <c r="B221" s="197">
        <f>IFERROR(VLOOKUP(A221,Path!A:B,2,FALSE),"")</f>
        <v>33022</v>
      </c>
      <c r="C221" s="197" t="str">
        <f>IF(WQ!B221="","",WQ!B221)</f>
        <v/>
      </c>
    </row>
    <row r="222" spans="1:3" x14ac:dyDescent="0.2">
      <c r="A222" s="197" t="str">
        <f>IF(WQ!A222="","",WQ!A222)</f>
        <v>/איגודן/הרצליה/ת. תדלוק פז האשל</v>
      </c>
      <c r="B222" s="197">
        <f>IFERROR(VLOOKUP(A222,Path!A:B,2,FALSE),"")</f>
        <v>31552</v>
      </c>
      <c r="C222" s="197" t="str">
        <f>IF(WQ!B222="","",WQ!B222)</f>
        <v/>
      </c>
    </row>
    <row r="223" spans="1:3" x14ac:dyDescent="0.2">
      <c r="A223" s="197" t="str">
        <f>IF(WQ!A223="","",WQ!A223)</f>
        <v>/איגודן/הרצליה/ת. תדלוק פז רונית</v>
      </c>
      <c r="B223" s="197">
        <f>IFERROR(VLOOKUP(A223,Path!A:B,2,FALSE),"")</f>
        <v>31554</v>
      </c>
      <c r="C223" s="197" t="str">
        <f>IF(WQ!B223="","",WQ!B223)</f>
        <v/>
      </c>
    </row>
    <row r="224" spans="1:3" x14ac:dyDescent="0.2">
      <c r="A224" s="197" t="str">
        <f>IF(WQ!A224="","",WQ!A224)</f>
        <v>/איגודן/הרצליה/תחנת דלק גלילות</v>
      </c>
      <c r="B224" s="197">
        <f>IFERROR(VLOOKUP(A224,Path!A:B,2,FALSE),"")</f>
        <v>30572</v>
      </c>
      <c r="C224" s="197" t="str">
        <f>IF(WQ!B224="","",WQ!B224)</f>
        <v/>
      </c>
    </row>
    <row r="225" spans="1:3" x14ac:dyDescent="0.2">
      <c r="A225" s="197" t="str">
        <f>IF(WQ!A225="","",WQ!A225)</f>
        <v>/איגודן/הרצליה/תחנת דלק דלק/שרב יוס</v>
      </c>
      <c r="B225" s="197">
        <f>IFERROR(VLOOKUP(A225,Path!A:B,2,FALSE),"")</f>
        <v>30575</v>
      </c>
      <c r="C225" s="197" t="str">
        <f>IF(WQ!B225="","",WQ!B225)</f>
        <v/>
      </c>
    </row>
    <row r="226" spans="1:3" x14ac:dyDescent="0.2">
      <c r="A226" s="197" t="str">
        <f>IF(WQ!A226="","",WQ!A226)</f>
        <v>/איגודן/הרצליה/תחנת דלק החושלים</v>
      </c>
      <c r="B226" s="197">
        <f>IFERROR(VLOOKUP(A226,Path!A:B,2,FALSE),"")</f>
        <v>30581</v>
      </c>
      <c r="C226" s="197" t="str">
        <f>IF(WQ!B226="","",WQ!B226)</f>
        <v/>
      </c>
    </row>
    <row r="227" spans="1:3" x14ac:dyDescent="0.2">
      <c r="A227" s="197" t="str">
        <f>IF(WQ!A227="","",WQ!A227)</f>
        <v>/איגודן/הרצליה/תחנת דלק נוה עמל (שרב יוסף)</v>
      </c>
      <c r="B227" s="197">
        <f>IFERROR(VLOOKUP(A227,Path!A:B,2,FALSE),"")</f>
        <v>30593</v>
      </c>
      <c r="C227" s="197" t="str">
        <f>IF(WQ!B227="","",WQ!B227)</f>
        <v/>
      </c>
    </row>
    <row r="228" spans="1:3" x14ac:dyDescent="0.2">
      <c r="A228" s="197" t="str">
        <f>IF(WQ!A228="","",WQ!A228)</f>
        <v>/איגודן/הרצליה/תחנת דלק פז הרצליה העיר</v>
      </c>
      <c r="B228" s="197">
        <f>IFERROR(VLOOKUP(A228,Path!A:B,2,FALSE),"")</f>
        <v>30587</v>
      </c>
      <c r="C228" s="197" t="str">
        <f>IF(WQ!B228="","",WQ!B228)</f>
        <v/>
      </c>
    </row>
    <row r="229" spans="1:3" x14ac:dyDescent="0.2">
      <c r="A229" s="197" t="str">
        <f>IF(WQ!A229="","",WQ!A229)</f>
        <v>/איגודן/חולון - מי שקמה/ &amp;מוסך אגד הבנאי - מוסכים</v>
      </c>
      <c r="B229" s="197">
        <f>IFERROR(VLOOKUP(A229,Path!A:B,2,FALSE),"")</f>
        <v>7551</v>
      </c>
      <c r="C229" s="197" t="str">
        <f>IF(WQ!B229="","",WQ!B229)</f>
        <v/>
      </c>
    </row>
    <row r="230" spans="1:3" x14ac:dyDescent="0.2">
      <c r="A230" s="197" t="str">
        <f>IF(WQ!A230="","",WQ!A230)</f>
        <v>/איגודן/חולון - מי שקמה/&amp;אגד החופר - מוסך</v>
      </c>
      <c r="B230" s="197">
        <f>IFERROR(VLOOKUP(A230,Path!A:B,2,FALSE),"")</f>
        <v>7868</v>
      </c>
      <c r="C230" s="197">
        <f>IF(WQ!B230="","",WQ!B230)</f>
        <v>4615.5908240794897</v>
      </c>
    </row>
    <row r="231" spans="1:3" x14ac:dyDescent="0.2">
      <c r="A231" s="197" t="str">
        <f>IF(WQ!A231="","",WQ!A231)</f>
        <v>/איגודן/חולון - מי שקמה/&amp;וישיי טכנולוגיות מתקדמות- ציפוי</v>
      </c>
      <c r="B231" s="197">
        <f>IFERROR(VLOOKUP(A231,Path!A:B,2,FALSE),"")</f>
        <v>7531</v>
      </c>
      <c r="C231" s="197">
        <f>IF(WQ!B231="","",WQ!B231)</f>
        <v>18437.210058349501</v>
      </c>
    </row>
    <row r="232" spans="1:3" x14ac:dyDescent="0.2">
      <c r="A232" s="197" t="str">
        <f>IF(WQ!A232="","",WQ!A232)</f>
        <v>/איגודן/חולון - מי שקמה/&amp;חניון אגד  משה דיין - מוסך</v>
      </c>
      <c r="B232" s="197">
        <f>IFERROR(VLOOKUP(A232,Path!A:B,2,FALSE),"")</f>
        <v>31458</v>
      </c>
      <c r="C232" s="197">
        <f>IF(WQ!B232="","",WQ!B232)</f>
        <v>7159.0799561403501</v>
      </c>
    </row>
    <row r="233" spans="1:3" x14ac:dyDescent="0.2">
      <c r="A233" s="197" t="str">
        <f>IF(WQ!A233="","",WQ!A233)</f>
        <v>/איגודן/חולון - מי שקמה/&amp;חצי חינם - מטבח-אוכל מוכן - קצביה</v>
      </c>
      <c r="B233" s="197">
        <f>IFERROR(VLOOKUP(A233,Path!A:B,2,FALSE),"")</f>
        <v>31445</v>
      </c>
      <c r="C233" s="197" t="str">
        <f>IF(WQ!B233="","",WQ!B233)</f>
        <v/>
      </c>
    </row>
    <row r="234" spans="1:3" x14ac:dyDescent="0.2">
      <c r="A234" s="197" t="str">
        <f>IF(WQ!A234="","",WQ!A234)</f>
        <v>/איגודן/חולון - מי שקמה/&amp;מוסך גלוסקה שירותי רכב</v>
      </c>
      <c r="B234" s="197">
        <f>IFERROR(VLOOKUP(A234,Path!A:B,2,FALSE),"")</f>
        <v>31852</v>
      </c>
      <c r="C234" s="197">
        <f>IF(WQ!B234="","",WQ!B234)</f>
        <v>298.82857142857102</v>
      </c>
    </row>
    <row r="235" spans="1:3" x14ac:dyDescent="0.2">
      <c r="A235" s="197" t="str">
        <f>IF(WQ!A235="","",WQ!A235)</f>
        <v>/איגודן/חולון - מי שקמה/&amp;מוסך דן חולון - מוסכים</v>
      </c>
      <c r="B235" s="197">
        <f>IFERROR(VLOOKUP(A235,Path!A:B,2,FALSE),"")</f>
        <v>31532</v>
      </c>
      <c r="C235" s="197">
        <f>IF(WQ!B235="","",WQ!B235)</f>
        <v>9907.9110169491505</v>
      </c>
    </row>
    <row r="236" spans="1:3" x14ac:dyDescent="0.2">
      <c r="A236" s="197" t="str">
        <f>IF(WQ!A236="","",WQ!A236)</f>
        <v>/איגודן/חולון - מי שקמה/&amp;מוסך קאטרפילר - מוסכים</v>
      </c>
      <c r="B236" s="197">
        <f>IFERROR(VLOOKUP(A236,Path!A:B,2,FALSE),"")</f>
        <v>7561</v>
      </c>
      <c r="C236" s="197">
        <f>IF(WQ!B236="","",WQ!B236)</f>
        <v>3292.3418027828202</v>
      </c>
    </row>
    <row r="237" spans="1:3" x14ac:dyDescent="0.2">
      <c r="A237" s="197" t="str">
        <f>IF(WQ!A237="","",WQ!A237)</f>
        <v>/איגודן/חולון - מי שקמה/&amp;מוסך קאטרפילר - מטבח</v>
      </c>
      <c r="B237" s="197">
        <f>IFERROR(VLOOKUP(A237,Path!A:B,2,FALSE),"")</f>
        <v>31435</v>
      </c>
      <c r="C237" s="197" t="str">
        <f>IF(WQ!B237="","",WQ!B237)</f>
        <v/>
      </c>
    </row>
    <row r="238" spans="1:3" x14ac:dyDescent="0.2">
      <c r="A238" s="197" t="str">
        <f>IF(WQ!A238="","",WQ!A238)</f>
        <v>/איגודן/חולון - מי שקמה/&amp;מוסך קל אוטו</v>
      </c>
      <c r="B238" s="197">
        <f>IFERROR(VLOOKUP(A238,Path!A:B,2,FALSE),"")</f>
        <v>32864</v>
      </c>
      <c r="C238" s="197">
        <f>IF(WQ!B238="","",WQ!B238)</f>
        <v>328.5</v>
      </c>
    </row>
    <row r="239" spans="1:3" x14ac:dyDescent="0.2">
      <c r="A239" s="197" t="str">
        <f>IF(WQ!A239="","",WQ!A239)</f>
        <v>/איגודן/חולון - מי שקמה/&amp;שחם מקורות - מוסך טרקטורים</v>
      </c>
      <c r="B239" s="197">
        <f>IFERROR(VLOOKUP(A239,Path!A:B,2,FALSE),"")</f>
        <v>31882</v>
      </c>
      <c r="C239" s="197">
        <f>IF(WQ!B239="","",WQ!B239)</f>
        <v>28892.943308007001</v>
      </c>
    </row>
    <row r="240" spans="1:3" x14ac:dyDescent="0.2">
      <c r="A240" s="197" t="str">
        <f>IF(WQ!A240="","",WQ!A240)</f>
        <v>/איגודן/חולון - מי שקמה/&amp;שחם מקורות - מסעדת פועלים</v>
      </c>
      <c r="B240" s="197">
        <f>IFERROR(VLOOKUP(A240,Path!A:B,2,FALSE),"")</f>
        <v>31879</v>
      </c>
      <c r="C240" s="197">
        <f>IF(WQ!B240="","",WQ!B240)</f>
        <v>30142.813559321999</v>
      </c>
    </row>
    <row r="241" spans="1:3" x14ac:dyDescent="0.2">
      <c r="A241" s="197" t="str">
        <f>IF(WQ!A241="","",WQ!A241)</f>
        <v>/איגודן/חולון - מי שקמה/&amp;תחנת דלק היובל</v>
      </c>
      <c r="B241" s="197">
        <f>IFERROR(VLOOKUP(A241,Path!A:B,2,FALSE),"")</f>
        <v>31537</v>
      </c>
      <c r="C241" s="197">
        <f>IF(WQ!B241="","",WQ!B241)</f>
        <v>3626.2268679896501</v>
      </c>
    </row>
    <row r="242" spans="1:3" x14ac:dyDescent="0.2">
      <c r="A242" s="197" t="str">
        <f>IF(WQ!A242="","",WQ!A242)</f>
        <v>/איגודן/חולון - מי שקמה/&amp;תחנת דלק סונול המלאכה ריחן</v>
      </c>
      <c r="B242" s="197">
        <f>IFERROR(VLOOKUP(A242,Path!A:B,2,FALSE),"")</f>
        <v>31539</v>
      </c>
      <c r="C242" s="197">
        <f>IF(WQ!B242="","",WQ!B242)</f>
        <v>1935.8780788177301</v>
      </c>
    </row>
    <row r="243" spans="1:3" x14ac:dyDescent="0.2">
      <c r="A243" s="197" t="str">
        <f>IF(WQ!A243="","",WQ!A243)</f>
        <v>/איגודן/חולון - מי שקמה/&amp;תחנת דלק שערי חולון</v>
      </c>
      <c r="B243" s="197">
        <f>IFERROR(VLOOKUP(A243,Path!A:B,2,FALSE),"")</f>
        <v>31535</v>
      </c>
      <c r="C243" s="197">
        <f>IF(WQ!B243="","",WQ!B243)</f>
        <v>2474.57627118644</v>
      </c>
    </row>
    <row r="244" spans="1:3" x14ac:dyDescent="0.2">
      <c r="A244" s="197" t="str">
        <f>IF(WQ!A244="","",WQ!A244)</f>
        <v>/איגודן/חולון - מי שקמה/א. תחזוקת אוטובוסים בע"מ</v>
      </c>
      <c r="B244" s="197">
        <f>IFERROR(VLOOKUP(A244,Path!A:B,2,FALSE),"")</f>
        <v>35769</v>
      </c>
      <c r="C244" s="197">
        <f>IF(WQ!B244="","",WQ!B244)</f>
        <v>399.52203389830498</v>
      </c>
    </row>
    <row r="245" spans="1:3" x14ac:dyDescent="0.2">
      <c r="A245" s="197" t="str">
        <f>IF(WQ!A245="","",WQ!A245)</f>
        <v>/איגודן/חולון - מי שקמה/אולמי המוזיאון</v>
      </c>
      <c r="B245" s="197">
        <f>IFERROR(VLOOKUP(A245,Path!A:B,2,FALSE),"")</f>
        <v>32969</v>
      </c>
      <c r="C245" s="197" t="str">
        <f>IF(WQ!B245="","",WQ!B245)</f>
        <v/>
      </c>
    </row>
    <row r="246" spans="1:3" x14ac:dyDescent="0.2">
      <c r="A246" s="197" t="str">
        <f>IF(WQ!A246="","",WQ!A246)</f>
        <v>/איגודן/חולון - מי שקמה/אולמי ויסקו</v>
      </c>
      <c r="B246" s="197">
        <f>IFERROR(VLOOKUP(A246,Path!A:B,2,FALSE),"")</f>
        <v>33671</v>
      </c>
      <c r="C246" s="197">
        <f>IF(WQ!B246="","",WQ!B246)</f>
        <v>2258.18677966102</v>
      </c>
    </row>
    <row r="247" spans="1:3" x14ac:dyDescent="0.2">
      <c r="A247" s="197" t="str">
        <f>IF(WQ!A247="","",WQ!A247)</f>
        <v>/איגודן/חולון - מי שקמה/אולמי מופת - צליל</v>
      </c>
      <c r="B247" s="197">
        <f>IFERROR(VLOOKUP(A247,Path!A:B,2,FALSE),"")</f>
        <v>31804</v>
      </c>
      <c r="C247" s="197" t="str">
        <f>IF(WQ!B247="","",WQ!B247)</f>
        <v/>
      </c>
    </row>
    <row r="248" spans="1:3" x14ac:dyDescent="0.2">
      <c r="A248" s="197" t="str">
        <f>IF(WQ!A248="","",WQ!A248)</f>
        <v>/איגודן/חולון - מי שקמה/אולמי סליה</v>
      </c>
      <c r="B248" s="197">
        <f>IFERROR(VLOOKUP(A248,Path!A:B,2,FALSE),"")</f>
        <v>31816</v>
      </c>
      <c r="C248" s="197">
        <f>IF(WQ!B248="","",WQ!B248)</f>
        <v>4230.8288135593202</v>
      </c>
    </row>
    <row r="249" spans="1:3" x14ac:dyDescent="0.2">
      <c r="A249" s="197" t="str">
        <f>IF(WQ!A249="","",WQ!A249)</f>
        <v>/איגודן/חולון - מי שקמה/אומנות המתוקים</v>
      </c>
      <c r="B249" s="197">
        <f>IFERROR(VLOOKUP(A249,Path!A:B,2,FALSE),"")</f>
        <v>38101</v>
      </c>
      <c r="C249" s="197">
        <f>IF(WQ!B249="","",WQ!B249)</f>
        <v>1569.0392857142899</v>
      </c>
    </row>
    <row r="250" spans="1:3" x14ac:dyDescent="0.2">
      <c r="A250" s="197" t="str">
        <f>IF(WQ!A250="","",WQ!A250)</f>
        <v>/איגודן/חולון - מי שקמה/אופא מזון בריאות</v>
      </c>
      <c r="B250" s="197">
        <f>IFERROR(VLOOKUP(A250,Path!A:B,2,FALSE),"")</f>
        <v>34033</v>
      </c>
      <c r="C250" s="197">
        <f>IF(WQ!B250="","",WQ!B250)</f>
        <v>525.65855263157903</v>
      </c>
    </row>
    <row r="251" spans="1:3" x14ac:dyDescent="0.2">
      <c r="A251" s="197" t="str">
        <f>IF(WQ!A251="","",WQ!A251)</f>
        <v>/איגודן/חולון - מי שקמה/אופים בבית</v>
      </c>
      <c r="B251" s="197">
        <f>IFERROR(VLOOKUP(A251,Path!A:B,2,FALSE),"")</f>
        <v>31359</v>
      </c>
      <c r="C251" s="197">
        <f>IF(WQ!B251="","",WQ!B251)</f>
        <v>3426.4876639344302</v>
      </c>
    </row>
    <row r="252" spans="1:3" x14ac:dyDescent="0.2">
      <c r="A252" s="197" t="str">
        <f>IF(WQ!A252="","",WQ!A252)</f>
        <v>/איגודן/חולון - מי שקמה/אופק מתוק</v>
      </c>
      <c r="B252" s="197">
        <f>IFERROR(VLOOKUP(A252,Path!A:B,2,FALSE),"")</f>
        <v>33383</v>
      </c>
      <c r="C252" s="197" t="str">
        <f>IF(WQ!B252="","",WQ!B252)</f>
        <v/>
      </c>
    </row>
    <row r="253" spans="1:3" x14ac:dyDescent="0.2">
      <c r="A253" s="197" t="str">
        <f>IF(WQ!A253="","",WQ!A253)</f>
        <v>/איגודן/חולון - מי שקמה/אור ניקוי יבש</v>
      </c>
      <c r="B253" s="197">
        <f>IFERROR(VLOOKUP(A253,Path!A:B,2,FALSE),"")</f>
        <v>38116</v>
      </c>
      <c r="C253" s="197" t="str">
        <f>IF(WQ!B253="","",WQ!B253)</f>
        <v/>
      </c>
    </row>
    <row r="254" spans="1:3" x14ac:dyDescent="0.2">
      <c r="A254" s="197" t="str">
        <f>IF(WQ!A254="","",WQ!A254)</f>
        <v>/איגודן/חולון - מי שקמה/אחים לוינסון מובילים וויט</v>
      </c>
      <c r="B254" s="197">
        <f>IFERROR(VLOOKUP(A254,Path!A:B,2,FALSE),"")</f>
        <v>7576</v>
      </c>
      <c r="C254" s="197">
        <f>IF(WQ!B254="","",WQ!B254)</f>
        <v>701.86382232612505</v>
      </c>
    </row>
    <row r="255" spans="1:3" x14ac:dyDescent="0.2">
      <c r="A255" s="197" t="str">
        <f>IF(WQ!A255="","",WQ!A255)</f>
        <v>/איגודן/חולון - מי שקמה/איתי מוטורס</v>
      </c>
      <c r="B255" s="197">
        <f>IFERROR(VLOOKUP(A255,Path!A:B,2,FALSE),"")</f>
        <v>34019</v>
      </c>
      <c r="C255" s="197">
        <f>IF(WQ!B255="","",WQ!B255)</f>
        <v>74.442105263157899</v>
      </c>
    </row>
    <row r="256" spans="1:3" x14ac:dyDescent="0.2">
      <c r="A256" s="197" t="str">
        <f>IF(WQ!A256="","",WQ!A256)</f>
        <v>/איגודן/חולון - מי שקמה/אלגונל</v>
      </c>
      <c r="B256" s="197">
        <f>IFERROR(VLOOKUP(A256,Path!A:B,2,FALSE),"")</f>
        <v>7543</v>
      </c>
      <c r="C256" s="197">
        <f>IF(WQ!B256="","",WQ!B256)</f>
        <v>1320.84146735276</v>
      </c>
    </row>
    <row r="257" spans="1:3" x14ac:dyDescent="0.2">
      <c r="A257" s="197" t="str">
        <f>IF(WQ!A257="","",WQ!A257)</f>
        <v>/איגודן/חולון - מי שקמה/אלף נשיקות בע"מ</v>
      </c>
      <c r="B257" s="197">
        <f>IFERROR(VLOOKUP(A257,Path!A:B,2,FALSE),"")</f>
        <v>32713</v>
      </c>
      <c r="C257" s="197">
        <f>IF(WQ!B257="","",WQ!B257)</f>
        <v>1685.03026315789</v>
      </c>
    </row>
    <row r="258" spans="1:3" x14ac:dyDescent="0.2">
      <c r="A258" s="197" t="str">
        <f>IF(WQ!A258="","",WQ!A258)</f>
        <v>/איגודן/חולון - מי שקמה/אמד פיתוח נדל"ן והשקעות ב</v>
      </c>
      <c r="B258" s="197">
        <f>IFERROR(VLOOKUP(A258,Path!A:B,2,FALSE),"")</f>
        <v>30494</v>
      </c>
      <c r="C258" s="197">
        <f>IF(WQ!B258="","",WQ!B258)</f>
        <v>264.78214285714301</v>
      </c>
    </row>
    <row r="259" spans="1:3" x14ac:dyDescent="0.2">
      <c r="A259" s="197" t="str">
        <f>IF(WQ!A259="","",WQ!A259)</f>
        <v>/איגודן/חולון - מי שקמה/אסול אוכל ביתי</v>
      </c>
      <c r="B259" s="197">
        <f>IFERROR(VLOOKUP(A259,Path!A:B,2,FALSE),"")</f>
        <v>33042</v>
      </c>
      <c r="C259" s="197">
        <f>IF(WQ!B259="","",WQ!B259)</f>
        <v>1266.1245614035099</v>
      </c>
    </row>
    <row r="260" spans="1:3" x14ac:dyDescent="0.2">
      <c r="A260" s="197" t="str">
        <f>IF(WQ!A260="","",WQ!A260)</f>
        <v>/איגודן/חולון - מי שקמה/אפקו ציוד חולון</v>
      </c>
      <c r="B260" s="197">
        <f>IFERROR(VLOOKUP(A260,Path!A:B,2,FALSE),"")</f>
        <v>29490</v>
      </c>
      <c r="C260" s="197">
        <f>IF(WQ!B260="","",WQ!B260)</f>
        <v>350.92142857142898</v>
      </c>
    </row>
    <row r="261" spans="1:3" x14ac:dyDescent="0.2">
      <c r="A261" s="197" t="str">
        <f>IF(WQ!A261="","",WQ!A261)</f>
        <v>/איגודן/חולון - מי שקמה/ארבעה קצבים</v>
      </c>
      <c r="B261" s="197">
        <f>IFERROR(VLOOKUP(A261,Path!A:B,2,FALSE),"")</f>
        <v>8351</v>
      </c>
      <c r="C261" s="197">
        <f>IF(WQ!B261="","",WQ!B261)</f>
        <v>1328.71637931034</v>
      </c>
    </row>
    <row r="262" spans="1:3" x14ac:dyDescent="0.2">
      <c r="A262" s="197" t="str">
        <f>IF(WQ!A262="","",WQ!A262)</f>
        <v>/איגודן/חולון - מי שקמה/אשד עמיקם</v>
      </c>
      <c r="B262" s="197">
        <f>IFERROR(VLOOKUP(A262,Path!A:B,2,FALSE),"")</f>
        <v>31988</v>
      </c>
      <c r="C262" s="197">
        <f>IF(WQ!B262="","",WQ!B262)</f>
        <v>896.40679156908698</v>
      </c>
    </row>
    <row r="263" spans="1:3" x14ac:dyDescent="0.2">
      <c r="A263" s="197" t="str">
        <f>IF(WQ!A263="","",WQ!A263)</f>
        <v>/איגודן/חולון - מי שקמה/ב.ה.ק</v>
      </c>
      <c r="B263" s="197">
        <f>IFERROR(VLOOKUP(A263,Path!A:B,2,FALSE),"")</f>
        <v>7577</v>
      </c>
      <c r="C263" s="197">
        <f>IF(WQ!B263="","",WQ!B263)</f>
        <v>126.880528735632</v>
      </c>
    </row>
    <row r="264" spans="1:3" x14ac:dyDescent="0.2">
      <c r="A264" s="197" t="str">
        <f>IF(WQ!A264="","",WQ!A264)</f>
        <v>/איגודן/חולון - מי שקמה/בורגר ראנץ</v>
      </c>
      <c r="B264" s="197">
        <f>IFERROR(VLOOKUP(A264,Path!A:B,2,FALSE),"")</f>
        <v>31368</v>
      </c>
      <c r="C264" s="197" t="str">
        <f>IF(WQ!B264="","",WQ!B264)</f>
        <v/>
      </c>
    </row>
    <row r="265" spans="1:3" x14ac:dyDescent="0.2">
      <c r="A265" s="197" t="str">
        <f>IF(WQ!A265="","",WQ!A265)</f>
        <v>/איגודן/חולון - מי שקמה/בית הורי רבקה</v>
      </c>
      <c r="B265" s="197">
        <f>IFERROR(VLOOKUP(A265,Path!A:B,2,FALSE),"")</f>
        <v>31858</v>
      </c>
      <c r="C265" s="197">
        <f>IF(WQ!B265="","",WQ!B265)</f>
        <v>2620.2250278086799</v>
      </c>
    </row>
    <row r="266" spans="1:3" x14ac:dyDescent="0.2">
      <c r="A266" s="197" t="str">
        <f>IF(WQ!A266="","",WQ!A266)</f>
        <v>/איגודן/חולון - מי שקמה/בית חולים וולפסון</v>
      </c>
      <c r="B266" s="197">
        <f>IFERROR(VLOOKUP(A266,Path!A:B,2,FALSE),"")</f>
        <v>34045</v>
      </c>
      <c r="C266" s="197">
        <f>IF(WQ!B266="","",WQ!B266)</f>
        <v>180768.50854555701</v>
      </c>
    </row>
    <row r="267" spans="1:3" x14ac:dyDescent="0.2">
      <c r="A267" s="197" t="str">
        <f>IF(WQ!A267="","",WQ!A267)</f>
        <v>/איגודן/חולון - מי שקמה/בשר מעולה בע"מ</v>
      </c>
      <c r="B267" s="197">
        <f>IFERROR(VLOOKUP(A267,Path!A:B,2,FALSE),"")</f>
        <v>7627</v>
      </c>
      <c r="C267" s="197">
        <f>IF(WQ!B267="","",WQ!B267)</f>
        <v>322.61343012704202</v>
      </c>
    </row>
    <row r="268" spans="1:3" x14ac:dyDescent="0.2">
      <c r="A268" s="197" t="str">
        <f>IF(WQ!A268="","",WQ!A268)</f>
        <v>/איגודן/חולון - מי שקמה/גבעול - אוסם</v>
      </c>
      <c r="B268" s="197">
        <f>IFERROR(VLOOKUP(A268,Path!A:B,2,FALSE),"")</f>
        <v>7559</v>
      </c>
      <c r="C268" s="197">
        <f>IF(WQ!B268="","",WQ!B268)</f>
        <v>179.406779661017</v>
      </c>
    </row>
    <row r="269" spans="1:3" x14ac:dyDescent="0.2">
      <c r="A269" s="197" t="str">
        <f>IF(WQ!A269="","",WQ!A269)</f>
        <v>/איגודן/חולון - מי שקמה/גדרון מאפים</v>
      </c>
      <c r="B269" s="197">
        <f>IFERROR(VLOOKUP(A269,Path!A:B,2,FALSE),"")</f>
        <v>7695</v>
      </c>
      <c r="C269" s="197">
        <f>IF(WQ!B269="","",WQ!B269)</f>
        <v>1488.9987684729099</v>
      </c>
    </row>
    <row r="270" spans="1:3" x14ac:dyDescent="0.2">
      <c r="A270" s="197" t="str">
        <f>IF(WQ!A270="","",WQ!A270)</f>
        <v>/איגודן/חולון - מי שקמה/ג'ויה מעבדות קוסמטיקה</v>
      </c>
      <c r="B270" s="197">
        <f>IFERROR(VLOOKUP(A270,Path!A:B,2,FALSE),"")</f>
        <v>29828</v>
      </c>
      <c r="C270" s="197">
        <f>IF(WQ!B270="","",WQ!B270)</f>
        <v>1037.3684210526301</v>
      </c>
    </row>
    <row r="271" spans="1:3" x14ac:dyDescent="0.2">
      <c r="A271" s="197" t="str">
        <f>IF(WQ!A271="","",WQ!A271)</f>
        <v>/איגודן/חולון - מי שקמה/גידרון תעשיות</v>
      </c>
      <c r="B271" s="197">
        <f>IFERROR(VLOOKUP(A271,Path!A:B,2,FALSE),"")</f>
        <v>7616</v>
      </c>
      <c r="C271" s="197">
        <f>IF(WQ!B271="","",WQ!B271)</f>
        <v>9887.3815573770498</v>
      </c>
    </row>
    <row r="272" spans="1:3" x14ac:dyDescent="0.2">
      <c r="A272" s="197" t="str">
        <f>IF(WQ!A272="","",WQ!A272)</f>
        <v>/איגודן/חולון - מי שקמה/גימת השחרות</v>
      </c>
      <c r="B272" s="197">
        <f>IFERROR(VLOOKUP(A272,Path!A:B,2,FALSE),"")</f>
        <v>7574</v>
      </c>
      <c r="C272" s="197">
        <f>IF(WQ!B272="","",WQ!B272)</f>
        <v>625.32500000000005</v>
      </c>
    </row>
    <row r="273" spans="1:3" x14ac:dyDescent="0.2">
      <c r="A273" s="197" t="str">
        <f>IF(WQ!A273="","",WQ!A273)</f>
        <v>/איגודן/חולון - מי שקמה/דגן שמים בע"מ</v>
      </c>
      <c r="B273" s="197">
        <f>IFERROR(VLOOKUP(A273,Path!A:B,2,FALSE),"")</f>
        <v>35774</v>
      </c>
      <c r="C273" s="197">
        <f>IF(WQ!B273="","",WQ!B273)</f>
        <v>412.20394736842098</v>
      </c>
    </row>
    <row r="274" spans="1:3" x14ac:dyDescent="0.2">
      <c r="A274" s="197" t="str">
        <f>IF(WQ!A274="","",WQ!A274)</f>
        <v>/איגודן/חולון - מי שקמה/דור אלון ניהול מתחמים קמעונאיים</v>
      </c>
      <c r="B274" s="197">
        <f>IFERROR(VLOOKUP(A274,Path!A:B,2,FALSE),"")</f>
        <v>31733</v>
      </c>
      <c r="C274" s="197">
        <f>IF(WQ!B274="","",WQ!B274)</f>
        <v>131.64197740112999</v>
      </c>
    </row>
    <row r="275" spans="1:3" x14ac:dyDescent="0.2">
      <c r="A275" s="197" t="str">
        <f>IF(WQ!A275="","",WQ!A275)</f>
        <v>/איגודן/חולון - מי שקמה/דלק מנטה קמעונאות דר</v>
      </c>
      <c r="B275" s="197">
        <f>IFERROR(VLOOKUP(A275,Path!A:B,2,FALSE),"")</f>
        <v>38156</v>
      </c>
      <c r="C275" s="197">
        <f>IF(WQ!B275="","",WQ!B275)</f>
        <v>131.47891464104001</v>
      </c>
    </row>
    <row r="276" spans="1:3" x14ac:dyDescent="0.2">
      <c r="A276" s="197" t="str">
        <f>IF(WQ!A276="","",WQ!A276)</f>
        <v>/איגודן/חולון - מי שקמה/השחר מוטורס</v>
      </c>
      <c r="B276" s="197">
        <f>IFERROR(VLOOKUP(A276,Path!A:B,2,FALSE),"")</f>
        <v>7890</v>
      </c>
      <c r="C276" s="197">
        <f>IF(WQ!B276="","",WQ!B276)</f>
        <v>298.50112994350297</v>
      </c>
    </row>
    <row r="277" spans="1:3" x14ac:dyDescent="0.2">
      <c r="A277" s="197" t="str">
        <f>IF(WQ!A277="","",WQ!A277)</f>
        <v>/איגודן/חולון - מי שקמה/זמן קפה</v>
      </c>
      <c r="B277" s="197">
        <f>IFERROR(VLOOKUP(A277,Path!A:B,2,FALSE),"")</f>
        <v>29494</v>
      </c>
      <c r="C277" s="197">
        <f>IF(WQ!B277="","",WQ!B277)</f>
        <v>1423.76186440678</v>
      </c>
    </row>
    <row r="278" spans="1:3" x14ac:dyDescent="0.2">
      <c r="A278" s="197" t="str">
        <f>IF(WQ!A278="","",WQ!A278)</f>
        <v>/איגודן/חולון - מי שקמה/חמים וטעים</v>
      </c>
      <c r="B278" s="197">
        <f>IFERROR(VLOOKUP(A278,Path!A:B,2,FALSE),"")</f>
        <v>7642</v>
      </c>
      <c r="C278" s="197">
        <f>IF(WQ!B278="","",WQ!B278)</f>
        <v>16923.4713793103</v>
      </c>
    </row>
    <row r="279" spans="1:3" x14ac:dyDescent="0.2">
      <c r="A279" s="197" t="str">
        <f>IF(WQ!A279="","",WQ!A279)</f>
        <v>/איגודן/חולון - מי שקמה/חצי חינם הכישור</v>
      </c>
      <c r="B279" s="197">
        <f>IFERROR(VLOOKUP(A279,Path!A:B,2,FALSE),"")</f>
        <v>31371</v>
      </c>
      <c r="C279" s="197">
        <f>IF(WQ!B279="","",WQ!B279)</f>
        <v>2763.5714285714298</v>
      </c>
    </row>
    <row r="280" spans="1:3" x14ac:dyDescent="0.2">
      <c r="A280" s="197" t="str">
        <f>IF(WQ!A280="","",WQ!A280)</f>
        <v>/איגודן/חולון - מי שקמה/חצי חינם המרכבה חולון</v>
      </c>
      <c r="B280" s="197">
        <f>IFERROR(VLOOKUP(A280,Path!A:B,2,FALSE),"")</f>
        <v>34496</v>
      </c>
      <c r="C280" s="197">
        <f>IF(WQ!B280="","",WQ!B280)</f>
        <v>35932.575438596497</v>
      </c>
    </row>
    <row r="281" spans="1:3" x14ac:dyDescent="0.2">
      <c r="A281" s="197" t="str">
        <f>IF(WQ!A281="","",WQ!A281)</f>
        <v>/איגודן/חולון - מי שקמה/חצי חינם הנפח</v>
      </c>
      <c r="B281" s="197">
        <f>IFERROR(VLOOKUP(A281,Path!A:B,2,FALSE),"")</f>
        <v>31482</v>
      </c>
      <c r="C281" s="197">
        <f>IF(WQ!B281="","",WQ!B281)</f>
        <v>23718.074285714301</v>
      </c>
    </row>
    <row r="282" spans="1:3" x14ac:dyDescent="0.2">
      <c r="A282" s="197" t="str">
        <f>IF(WQ!A282="","",WQ!A282)</f>
        <v>/איגודן/חולון - מי שקמה/טעמית פניני השף</v>
      </c>
      <c r="B282" s="197">
        <f>IFERROR(VLOOKUP(A282,Path!A:B,2,FALSE),"")</f>
        <v>7789</v>
      </c>
      <c r="C282" s="197">
        <f>IF(WQ!B282="","",WQ!B282)</f>
        <v>2051.8309367167899</v>
      </c>
    </row>
    <row r="283" spans="1:3" x14ac:dyDescent="0.2">
      <c r="A283" s="197" t="str">
        <f>IF(WQ!A283="","",WQ!A283)</f>
        <v>/איגודן/חולון - מי שקמה/טרז פזוס טורטיות</v>
      </c>
      <c r="B283" s="197">
        <f>IFERROR(VLOOKUP(A283,Path!A:B,2,FALSE),"")</f>
        <v>8225</v>
      </c>
      <c r="C283" s="197">
        <f>IF(WQ!B283="","",WQ!B283)</f>
        <v>962.74736842105301</v>
      </c>
    </row>
    <row r="284" spans="1:3" x14ac:dyDescent="0.2">
      <c r="A284" s="197" t="str">
        <f>IF(WQ!A284="","",WQ!A284)</f>
        <v>/איגודן/חולון - מי שקמה/יונה אושפיז</v>
      </c>
      <c r="B284" s="197">
        <f>IFERROR(VLOOKUP(A284,Path!A:B,2,FALSE),"")</f>
        <v>7556</v>
      </c>
      <c r="C284" s="197" t="str">
        <f>IF(WQ!B284="","",WQ!B284)</f>
        <v/>
      </c>
    </row>
    <row r="285" spans="1:3" x14ac:dyDescent="0.2">
      <c r="A285" s="197" t="str">
        <f>IF(WQ!A285="","",WQ!A285)</f>
        <v>/איגודן/חולון - מי שקמה/יוניון מוטורס</v>
      </c>
      <c r="B285" s="197">
        <f>IFERROR(VLOOKUP(A285,Path!A:B,2,FALSE),"")</f>
        <v>34110</v>
      </c>
      <c r="C285" s="197">
        <f>IF(WQ!B285="","",WQ!B285)</f>
        <v>565.87931034482801</v>
      </c>
    </row>
    <row r="286" spans="1:3" x14ac:dyDescent="0.2">
      <c r="A286" s="197" t="str">
        <f>IF(WQ!A286="","",WQ!A286)</f>
        <v>/איגודן/חולון - מי שקמה/יונימרקט</v>
      </c>
      <c r="B286" s="197">
        <f>IFERROR(VLOOKUP(A286,Path!A:B,2,FALSE),"")</f>
        <v>34278</v>
      </c>
      <c r="C286" s="197">
        <f>IF(WQ!B286="","",WQ!B286)</f>
        <v>7497.6464912280699</v>
      </c>
    </row>
    <row r="287" spans="1:3" x14ac:dyDescent="0.2">
      <c r="A287" s="197" t="str">
        <f>IF(WQ!A287="","",WQ!A287)</f>
        <v>/איגודן/חולון - מי שקמה/יינות ביתן המרכבה (דגים בסיירים)</v>
      </c>
      <c r="B287" s="197">
        <f>IFERROR(VLOOKUP(A287,Path!A:B,2,FALSE),"")</f>
        <v>30546</v>
      </c>
      <c r="C287" s="197">
        <f>IF(WQ!B287="","",WQ!B287)</f>
        <v>2275.8070175438602</v>
      </c>
    </row>
    <row r="288" spans="1:3" x14ac:dyDescent="0.2">
      <c r="A288" s="197" t="str">
        <f>IF(WQ!A288="","",WQ!A288)</f>
        <v>/איגודן/חולון - מי שקמה/יינות ביתן שאלתיאל</v>
      </c>
      <c r="B288" s="197">
        <f>IFERROR(VLOOKUP(A288,Path!A:B,2,FALSE),"")</f>
        <v>34063</v>
      </c>
      <c r="C288" s="197" t="str">
        <f>IF(WQ!B288="","",WQ!B288)</f>
        <v/>
      </c>
    </row>
    <row r="289" spans="1:3" x14ac:dyDescent="0.2">
      <c r="A289" s="197" t="str">
        <f>IF(WQ!A289="","",WQ!A289)</f>
        <v>/איגודן/חולון - מי שקמה/כוכבי הרכב</v>
      </c>
      <c r="B289" s="197">
        <f>IFERROR(VLOOKUP(A289,Path!A:B,2,FALSE),"")</f>
        <v>7675</v>
      </c>
      <c r="C289" s="197">
        <f>IF(WQ!B289="","",WQ!B289)</f>
        <v>267.232142857143</v>
      </c>
    </row>
    <row r="290" spans="1:3" x14ac:dyDescent="0.2">
      <c r="A290" s="197" t="str">
        <f>IF(WQ!A290="","",WQ!A290)</f>
        <v>/איגודן/חולון - מי שקמה/כץ את שטיינמץ</v>
      </c>
      <c r="B290" s="197">
        <f>IFERROR(VLOOKUP(A290,Path!A:B,2,FALSE),"")</f>
        <v>33053</v>
      </c>
      <c r="C290" s="197">
        <f>IF(WQ!B290="","",WQ!B290)</f>
        <v>91.600862068965498</v>
      </c>
    </row>
    <row r="291" spans="1:3" x14ac:dyDescent="0.2">
      <c r="A291" s="197" t="str">
        <f>IF(WQ!A291="","",WQ!A291)</f>
        <v>/איגודן/חולון - מי שקמה/כריך בריא</v>
      </c>
      <c r="B291" s="197">
        <f>IFERROR(VLOOKUP(A291,Path!A:B,2,FALSE),"")</f>
        <v>29100</v>
      </c>
      <c r="C291" s="197">
        <f>IF(WQ!B291="","",WQ!B291)</f>
        <v>1762.2456140350901</v>
      </c>
    </row>
    <row r="292" spans="1:3" x14ac:dyDescent="0.2">
      <c r="A292" s="197" t="str">
        <f>IF(WQ!A292="","",WQ!A292)</f>
        <v>/איגודן/חולון - מי שקמה/לא בשימוש</v>
      </c>
      <c r="B292" s="197">
        <f>IFERROR(VLOOKUP(A292,Path!A:B,2,FALSE),"")</f>
        <v>38121</v>
      </c>
      <c r="C292" s="197">
        <f>IF(WQ!B292="","",WQ!B292)</f>
        <v>1320.9229508196699</v>
      </c>
    </row>
    <row r="293" spans="1:3" x14ac:dyDescent="0.2">
      <c r="A293" s="197" t="str">
        <f>IF(WQ!A293="","",WQ!A293)</f>
        <v>/איגודן/חולון - מי שקמה/לה פארק</v>
      </c>
      <c r="B293" s="197">
        <f>IFERROR(VLOOKUP(A293,Path!A:B,2,FALSE),"")</f>
        <v>34066</v>
      </c>
      <c r="C293" s="197">
        <f>IF(WQ!B293="","",WQ!B293)</f>
        <v>12457.688524590199</v>
      </c>
    </row>
    <row r="294" spans="1:3" x14ac:dyDescent="0.2">
      <c r="A294" s="197" t="str">
        <f>IF(WQ!A294="","",WQ!A294)</f>
        <v>/איגודן/חולון - מי שקמה/לורד סנדביץ</v>
      </c>
      <c r="B294" s="197">
        <f>IFERROR(VLOOKUP(A294,Path!A:B,2,FALSE),"")</f>
        <v>7820</v>
      </c>
      <c r="C294" s="197">
        <f>IF(WQ!B294="","",WQ!B294)</f>
        <v>6426.7078039927401</v>
      </c>
    </row>
    <row r="295" spans="1:3" x14ac:dyDescent="0.2">
      <c r="A295" s="197" t="str">
        <f>IF(WQ!A295="","",WQ!A295)</f>
        <v>/איגודן/חולון - מי שקמה/לחמנינה</v>
      </c>
      <c r="B295" s="197">
        <f>IFERROR(VLOOKUP(A295,Path!A:B,2,FALSE),"")</f>
        <v>33380</v>
      </c>
      <c r="C295" s="197">
        <f>IF(WQ!B295="","",WQ!B295)</f>
        <v>1479.7256867328999</v>
      </c>
    </row>
    <row r="296" spans="1:3" x14ac:dyDescent="0.2">
      <c r="A296" s="197" t="str">
        <f>IF(WQ!A296="","",WQ!A296)</f>
        <v>/איגודן/חולון - מי שקמה/מ.מ.סי (אקספרס מוטורס)</v>
      </c>
      <c r="B296" s="197">
        <f>IFERROR(VLOOKUP(A296,Path!A:B,2,FALSE),"")</f>
        <v>8320</v>
      </c>
      <c r="C296" s="197" t="str">
        <f>IF(WQ!B296="","",WQ!B296)</f>
        <v/>
      </c>
    </row>
    <row r="297" spans="1:3" x14ac:dyDescent="0.2">
      <c r="A297" s="197" t="str">
        <f>IF(WQ!A297="","",WQ!A297)</f>
        <v>/איגודן/חולון - מי שקמה/מאפית אלומות</v>
      </c>
      <c r="B297" s="197">
        <f>IFERROR(VLOOKUP(A297,Path!A:B,2,FALSE),"")</f>
        <v>7564</v>
      </c>
      <c r="C297" s="197">
        <f>IF(WQ!B297="","",WQ!B297)</f>
        <v>5629.1424323520696</v>
      </c>
    </row>
    <row r="298" spans="1:3" x14ac:dyDescent="0.2">
      <c r="A298" s="197" t="str">
        <f>IF(WQ!A298="","",WQ!A298)</f>
        <v>/איגודן/חולון - מי שקמה/מאפית כל דגן</v>
      </c>
      <c r="B298" s="197">
        <f>IFERROR(VLOOKUP(A298,Path!A:B,2,FALSE),"")</f>
        <v>29853</v>
      </c>
      <c r="C298" s="197">
        <f>IF(WQ!B298="","",WQ!B298)</f>
        <v>2766.2141242937901</v>
      </c>
    </row>
    <row r="299" spans="1:3" x14ac:dyDescent="0.2">
      <c r="A299" s="197" t="str">
        <f>IF(WQ!A299="","",WQ!A299)</f>
        <v>/איגודן/חולון - מי שקמה/מוסך אדמונד</v>
      </c>
      <c r="B299" s="197">
        <f>IFERROR(VLOOKUP(A299,Path!A:B,2,FALSE),"")</f>
        <v>7806</v>
      </c>
      <c r="C299" s="197">
        <f>IF(WQ!B299="","",WQ!B299)</f>
        <v>345.81551724137898</v>
      </c>
    </row>
    <row r="300" spans="1:3" x14ac:dyDescent="0.2">
      <c r="A300" s="197" t="str">
        <f>IF(WQ!A300="","",WQ!A300)</f>
        <v>/איגודן/חולון - מי שקמה/מוסך אם.וי.אס מוטור</v>
      </c>
      <c r="B300" s="197">
        <f>IFERROR(VLOOKUP(A300,Path!A:B,2,FALSE),"")</f>
        <v>31349</v>
      </c>
      <c r="C300" s="197">
        <f>IF(WQ!B300="","",WQ!B300)</f>
        <v>814.31869963878898</v>
      </c>
    </row>
    <row r="301" spans="1:3" x14ac:dyDescent="0.2">
      <c r="A301" s="197" t="str">
        <f>IF(WQ!A301="","",WQ!A301)</f>
        <v>/איגודן/חולון - מי שקמה/מוסך בהילוך ראשון בע"מ</v>
      </c>
      <c r="B301" s="197">
        <f>IFERROR(VLOOKUP(A301,Path!A:B,2,FALSE),"")</f>
        <v>29358</v>
      </c>
      <c r="C301" s="197">
        <f>IF(WQ!B301="","",WQ!B301)</f>
        <v>449.693220338983</v>
      </c>
    </row>
    <row r="302" spans="1:3" x14ac:dyDescent="0.2">
      <c r="A302" s="197" t="str">
        <f>IF(WQ!A302="","",WQ!A302)</f>
        <v>/איגודן/חולון - מי שקמה/מוסך חולון מוטורס (מיצובישי)</v>
      </c>
      <c r="B302" s="197">
        <f>IFERROR(VLOOKUP(A302,Path!A:B,2,FALSE),"")</f>
        <v>7694</v>
      </c>
      <c r="C302" s="197">
        <f>IF(WQ!B302="","",WQ!B302)</f>
        <v>1981.80714285714</v>
      </c>
    </row>
    <row r="303" spans="1:3" x14ac:dyDescent="0.2">
      <c r="A303" s="197" t="str">
        <f>IF(WQ!A303="","",WQ!A303)</f>
        <v>/איגודן/חולון - מי שקמה/מוסך מבורך</v>
      </c>
      <c r="B303" s="197">
        <f>IFERROR(VLOOKUP(A303,Path!A:B,2,FALSE),"")</f>
        <v>38141</v>
      </c>
      <c r="C303" s="197" t="str">
        <f>IF(WQ!B303="","",WQ!B303)</f>
        <v/>
      </c>
    </row>
    <row r="304" spans="1:3" x14ac:dyDescent="0.2">
      <c r="A304" s="197" t="str">
        <f>IF(WQ!A304="","",WQ!A304)</f>
        <v>/איגודן/חולון - מי שקמה/מוסך מרכזי טלקאר</v>
      </c>
      <c r="B304" s="197">
        <f>IFERROR(VLOOKUP(A304,Path!A:B,2,FALSE),"")</f>
        <v>7662</v>
      </c>
      <c r="C304" s="197">
        <f>IF(WQ!B304="","",WQ!B304)</f>
        <v>587.71186440678002</v>
      </c>
    </row>
    <row r="305" spans="1:3" x14ac:dyDescent="0.2">
      <c r="A305" s="197" t="str">
        <f>IF(WQ!A305="","",WQ!A305)</f>
        <v>/איגודן/חולון - מי שקמה/מוסך ס.מ.ל.ת פלדטראק IVECO</v>
      </c>
      <c r="B305" s="197">
        <f>IFERROR(VLOOKUP(A305,Path!A:B,2,FALSE),"")</f>
        <v>7570</v>
      </c>
      <c r="C305" s="197">
        <f>IF(WQ!B305="","",WQ!B305)</f>
        <v>231.12542372881401</v>
      </c>
    </row>
    <row r="306" spans="1:3" x14ac:dyDescent="0.2">
      <c r="A306" s="197" t="str">
        <f>IF(WQ!A306="","",WQ!A306)</f>
        <v>/איגודן/חולון - מי שקמה/מוסך שגריר</v>
      </c>
      <c r="B306" s="197">
        <f>IFERROR(VLOOKUP(A306,Path!A:B,2,FALSE),"")</f>
        <v>7663</v>
      </c>
      <c r="C306" s="197">
        <f>IF(WQ!B306="","",WQ!B306)</f>
        <v>890.91393442622996</v>
      </c>
    </row>
    <row r="307" spans="1:3" x14ac:dyDescent="0.2">
      <c r="A307" s="197" t="str">
        <f>IF(WQ!A307="","",WQ!A307)</f>
        <v>/איגודן/חולון - מי שקמה/מוסך שילובים</v>
      </c>
      <c r="B307" s="197">
        <f>IFERROR(VLOOKUP(A307,Path!A:B,2,FALSE),"")</f>
        <v>7689</v>
      </c>
      <c r="C307" s="197">
        <f>IF(WQ!B307="","",WQ!B307)</f>
        <v>9533.3517543859707</v>
      </c>
    </row>
    <row r="308" spans="1:3" x14ac:dyDescent="0.2">
      <c r="A308" s="197" t="str">
        <f>IF(WQ!A308="","",WQ!A308)</f>
        <v>/איגודן/חולון - מי שקמה/מטעמי בונן</v>
      </c>
      <c r="B308" s="197">
        <f>IFERROR(VLOOKUP(A308,Path!A:B,2,FALSE),"")</f>
        <v>31798</v>
      </c>
      <c r="C308" s="197" t="str">
        <f>IF(WQ!B308="","",WQ!B308)</f>
        <v/>
      </c>
    </row>
    <row r="309" spans="1:3" x14ac:dyDescent="0.2">
      <c r="A309" s="197" t="str">
        <f>IF(WQ!A309="","",WQ!A309)</f>
        <v>/איגודן/חולון - מי שקמה/מיץ ראובן</v>
      </c>
      <c r="B309" s="197">
        <f>IFERROR(VLOOKUP(A309,Path!A:B,2,FALSE),"")</f>
        <v>7819</v>
      </c>
      <c r="C309" s="197">
        <f>IF(WQ!B309="","",WQ!B309)</f>
        <v>353.70491828087199</v>
      </c>
    </row>
    <row r="310" spans="1:3" x14ac:dyDescent="0.2">
      <c r="A310" s="197" t="str">
        <f>IF(WQ!A310="","",WQ!A310)</f>
        <v>/איגודן/חולון - מי שקמה/מישה נכסים בע"מ</v>
      </c>
      <c r="B310" s="197">
        <f>IFERROR(VLOOKUP(A310,Path!A:B,2,FALSE),"")</f>
        <v>38161</v>
      </c>
      <c r="C310" s="197" t="str">
        <f>IF(WQ!B310="","",WQ!B310)</f>
        <v/>
      </c>
    </row>
    <row r="311" spans="1:3" x14ac:dyDescent="0.2">
      <c r="A311" s="197" t="str">
        <f>IF(WQ!A311="","",WQ!A311)</f>
        <v>/איגודן/חולון - מי שקמה/מכבסת בן חור שאול</v>
      </c>
      <c r="B311" s="197">
        <f>IFERROR(VLOOKUP(A311,Path!A:B,2,FALSE),"")</f>
        <v>38126</v>
      </c>
      <c r="C311" s="197">
        <f>IF(WQ!B311="","",WQ!B311)</f>
        <v>1341.83239118146</v>
      </c>
    </row>
    <row r="312" spans="1:3" x14ac:dyDescent="0.2">
      <c r="A312" s="197" t="str">
        <f>IF(WQ!A312="","",WQ!A312)</f>
        <v>/איגודן/חולון - מי שקמה/מכבסת טל</v>
      </c>
      <c r="B312" s="197">
        <f>IFERROR(VLOOKUP(A312,Path!A:B,2,FALSE),"")</f>
        <v>38136</v>
      </c>
      <c r="C312" s="197">
        <f>IF(WQ!B312="","",WQ!B312)</f>
        <v>1241.0393442622999</v>
      </c>
    </row>
    <row r="313" spans="1:3" x14ac:dyDescent="0.2">
      <c r="A313" s="197" t="str">
        <f>IF(WQ!A313="","",WQ!A313)</f>
        <v>/איגודן/חולון - מי שקמה/מכבסת ייצוגית</v>
      </c>
      <c r="B313" s="197">
        <f>IFERROR(VLOOKUP(A313,Path!A:B,2,FALSE),"")</f>
        <v>30725</v>
      </c>
      <c r="C313" s="197">
        <f>IF(WQ!B313="","",WQ!B313)</f>
        <v>4371.3166666666702</v>
      </c>
    </row>
    <row r="314" spans="1:3" x14ac:dyDescent="0.2">
      <c r="A314" s="197" t="str">
        <f>IF(WQ!A314="","",WQ!A314)</f>
        <v>/איגודן/חולון - מי שקמה/מכבסת לוגשי</v>
      </c>
      <c r="B314" s="197">
        <f>IFERROR(VLOOKUP(A314,Path!A:B,2,FALSE),"")</f>
        <v>38131</v>
      </c>
      <c r="C314" s="197">
        <f>IF(WQ!B314="","",WQ!B314)</f>
        <v>1279.87519830777</v>
      </c>
    </row>
    <row r="315" spans="1:3" x14ac:dyDescent="0.2">
      <c r="A315" s="197" t="str">
        <f>IF(WQ!A315="","",WQ!A315)</f>
        <v>/איגודן/חולון - מי שקמה/מלך הבייגלה (העוגות)</v>
      </c>
      <c r="B315" s="197">
        <f>IFERROR(VLOOKUP(A315,Path!A:B,2,FALSE),"")</f>
        <v>29539</v>
      </c>
      <c r="C315" s="197" t="str">
        <f>IF(WQ!B315="","",WQ!B315)</f>
        <v/>
      </c>
    </row>
    <row r="316" spans="1:3" x14ac:dyDescent="0.2">
      <c r="A316" s="197" t="str">
        <f>IF(WQ!A316="","",WQ!A316)</f>
        <v>/איגודן/חולון - מי שקמה/מסעדת אווזי -עשור גידול</v>
      </c>
      <c r="B316" s="197">
        <f>IFERROR(VLOOKUP(A316,Path!A:B,2,FALSE),"")</f>
        <v>7517</v>
      </c>
      <c r="C316" s="197" t="str">
        <f>IF(WQ!B316="","",WQ!B316)</f>
        <v/>
      </c>
    </row>
    <row r="317" spans="1:3" x14ac:dyDescent="0.2">
      <c r="A317" s="197" t="str">
        <f>IF(WQ!A317="","",WQ!A317)</f>
        <v>/איגודן/חולון - מי שקמה/מעדני מניה חולון</v>
      </c>
      <c r="B317" s="197">
        <f>IFERROR(VLOOKUP(A317,Path!A:B,2,FALSE),"")</f>
        <v>31840</v>
      </c>
      <c r="C317" s="197" t="str">
        <f>IF(WQ!B317="","",WQ!B317)</f>
        <v/>
      </c>
    </row>
    <row r="318" spans="1:3" x14ac:dyDescent="0.2">
      <c r="A318" s="197" t="str">
        <f>IF(WQ!A318="","",WQ!A318)</f>
        <v>/איגודן/חולון - מי שקמה/מעיין טכנולוגיות</v>
      </c>
      <c r="B318" s="197">
        <f>IFERROR(VLOOKUP(A318,Path!A:B,2,FALSE),"")</f>
        <v>30857</v>
      </c>
      <c r="C318" s="197">
        <f>IF(WQ!B318="","",WQ!B318)</f>
        <v>1670.3349753694599</v>
      </c>
    </row>
    <row r="319" spans="1:3" x14ac:dyDescent="0.2">
      <c r="A319" s="197" t="str">
        <f>IF(WQ!A319="","",WQ!A319)</f>
        <v>/איגודן/חולון - מי שקמה/מרכז הבשר והדגים סרור</v>
      </c>
      <c r="B319" s="197">
        <f>IFERROR(VLOOKUP(A319,Path!A:B,2,FALSE),"")</f>
        <v>31325</v>
      </c>
      <c r="C319" s="197">
        <f>IF(WQ!B319="","",WQ!B319)</f>
        <v>365.04260651629102</v>
      </c>
    </row>
    <row r="320" spans="1:3" x14ac:dyDescent="0.2">
      <c r="A320" s="197" t="str">
        <f>IF(WQ!A320="","",WQ!A320)</f>
        <v>/איגודן/חולון - מי שקמה/מרכז עזריאלי חולון בנינים  A+B</v>
      </c>
      <c r="B320" s="197">
        <f>IFERROR(VLOOKUP(A320,Path!A:B,2,FALSE),"")</f>
        <v>33665</v>
      </c>
      <c r="C320" s="197">
        <f>IF(WQ!B320="","",WQ!B320)</f>
        <v>27030.4563579973</v>
      </c>
    </row>
    <row r="321" spans="1:3" x14ac:dyDescent="0.2">
      <c r="A321" s="197" t="str">
        <f>IF(WQ!A321="","",WQ!A321)</f>
        <v>/איגודן/חולון - מי שקמה/מרכז עזריאלי חולון בנינים  C+D</v>
      </c>
      <c r="B321" s="197">
        <f>IFERROR(VLOOKUP(A321,Path!A:B,2,FALSE),"")</f>
        <v>33668</v>
      </c>
      <c r="C321" s="197">
        <f>IF(WQ!B321="","",WQ!B321)</f>
        <v>4803.9598777020901</v>
      </c>
    </row>
    <row r="322" spans="1:3" x14ac:dyDescent="0.2">
      <c r="A322" s="197" t="str">
        <f>IF(WQ!A322="","",WQ!A322)</f>
        <v>/איגודן/חולון - מי שקמה/משען בית אבות</v>
      </c>
      <c r="B322" s="197">
        <f>IFERROR(VLOOKUP(A322,Path!A:B,2,FALSE),"")</f>
        <v>7676</v>
      </c>
      <c r="C322" s="197">
        <f>IF(WQ!B322="","",WQ!B322)</f>
        <v>50832.467741935499</v>
      </c>
    </row>
    <row r="323" spans="1:3" x14ac:dyDescent="0.2">
      <c r="A323" s="197" t="str">
        <f>IF(WQ!A323="","",WQ!A323)</f>
        <v>/איגודן/חולון - מי שקמה/מתוקה</v>
      </c>
      <c r="B323" s="197">
        <f>IFERROR(VLOOKUP(A323,Path!A:B,2,FALSE),"")</f>
        <v>29700</v>
      </c>
      <c r="C323" s="197" t="str">
        <f>IF(WQ!B323="","",WQ!B323)</f>
        <v/>
      </c>
    </row>
    <row r="324" spans="1:3" x14ac:dyDescent="0.2">
      <c r="A324" s="197" t="str">
        <f>IF(WQ!A324="","",WQ!A324)</f>
        <v>/איגודן/חולון - מי שקמה/מתוקה פוד סרוויס בע"מ</v>
      </c>
      <c r="B324" s="197">
        <f>IFERROR(VLOOKUP(A324,Path!A:B,2,FALSE),"")</f>
        <v>35646</v>
      </c>
      <c r="C324" s="197">
        <f>IF(WQ!B324="","",WQ!B324)</f>
        <v>2247.36083333333</v>
      </c>
    </row>
    <row r="325" spans="1:3" x14ac:dyDescent="0.2">
      <c r="A325" s="197" t="str">
        <f>IF(WQ!A325="","",WQ!A325)</f>
        <v>/איגודן/חולון - מי שקמה/נ.ז ניהול פרויקטים</v>
      </c>
      <c r="B325" s="197">
        <f>IFERROR(VLOOKUP(A325,Path!A:B,2,FALSE),"")</f>
        <v>38621</v>
      </c>
      <c r="C325" s="197" t="str">
        <f>IF(WQ!B325="","",WQ!B325)</f>
        <v/>
      </c>
    </row>
    <row r="326" spans="1:3" x14ac:dyDescent="0.2">
      <c r="A326" s="197" t="str">
        <f>IF(WQ!A326="","",WQ!A326)</f>
        <v>/איגודן/חולון - מי שקמה/סוביגל</v>
      </c>
      <c r="B326" s="197">
        <f>IFERROR(VLOOKUP(A326,Path!A:B,2,FALSE),"")</f>
        <v>31864</v>
      </c>
      <c r="C326" s="197">
        <f>IF(WQ!B326="","",WQ!B326)</f>
        <v>336.45600117096001</v>
      </c>
    </row>
    <row r="327" spans="1:3" x14ac:dyDescent="0.2">
      <c r="A327" s="197" t="str">
        <f>IF(WQ!A327="","",WQ!A327)</f>
        <v>/איגודן/חולון - מי שקמה/סונול ספרינט</v>
      </c>
      <c r="B327" s="197">
        <f>IFERROR(VLOOKUP(A327,Path!A:B,2,FALSE),"")</f>
        <v>31398</v>
      </c>
      <c r="C327" s="197">
        <f>IF(WQ!B327="","",WQ!B327)</f>
        <v>61.974159976211702</v>
      </c>
    </row>
    <row r="328" spans="1:3" x14ac:dyDescent="0.2">
      <c r="A328" s="197" t="str">
        <f>IF(WQ!A328="","",WQ!A328)</f>
        <v>/איגודן/חולון - מי שקמה/סופר שיווק טכנולוגיות (סופר אמאיל)</v>
      </c>
      <c r="B328" s="197">
        <f>IFERROR(VLOOKUP(A328,Path!A:B,2,FALSE),"")</f>
        <v>7539</v>
      </c>
      <c r="C328" s="197">
        <f>IF(WQ!B328="","",WQ!B328)</f>
        <v>4758.6529591553199</v>
      </c>
    </row>
    <row r="329" spans="1:3" x14ac:dyDescent="0.2">
      <c r="A329" s="197" t="str">
        <f>IF(WQ!A329="","",WQ!A329)</f>
        <v>/איגודן/חולון - מי שקמה/סנדורי אומן בע''מ</v>
      </c>
      <c r="B329" s="197">
        <f>IFERROR(VLOOKUP(A329,Path!A:B,2,FALSE),"")</f>
        <v>38106</v>
      </c>
      <c r="C329" s="197" t="str">
        <f>IF(WQ!B329="","",WQ!B329)</f>
        <v/>
      </c>
    </row>
    <row r="330" spans="1:3" x14ac:dyDescent="0.2">
      <c r="A330" s="197" t="str">
        <f>IF(WQ!A330="","",WQ!A330)</f>
        <v>/איגודן/חולון - מי שקמה/עוגות הברון</v>
      </c>
      <c r="B330" s="197">
        <f>IFERROR(VLOOKUP(A330,Path!A:B,2,FALSE),"")</f>
        <v>7864</v>
      </c>
      <c r="C330" s="197">
        <f>IF(WQ!B330="","",WQ!B330)</f>
        <v>1126.7528202278399</v>
      </c>
    </row>
    <row r="331" spans="1:3" x14ac:dyDescent="0.2">
      <c r="A331" s="197" t="str">
        <f>IF(WQ!A331="","",WQ!A331)</f>
        <v>/איגודן/חולון - מי שקמה/עוז הקשאה ושיחום</v>
      </c>
      <c r="B331" s="197">
        <f>IFERROR(VLOOKUP(A331,Path!A:B,2,FALSE),"")</f>
        <v>33417</v>
      </c>
      <c r="C331" s="197">
        <f>IF(WQ!B331="","",WQ!B331)</f>
        <v>1225.2810304449599</v>
      </c>
    </row>
    <row r="332" spans="1:3" x14ac:dyDescent="0.2">
      <c r="A332" s="197" t="str">
        <f>IF(WQ!A332="","",WQ!A332)</f>
        <v>/איגודן/חולון - מי שקמה/פארק וולפסון</v>
      </c>
      <c r="B332" s="197">
        <f>IFERROR(VLOOKUP(A332,Path!A:B,2,FALSE),"")</f>
        <v>28622</v>
      </c>
      <c r="C332" s="197">
        <f>IF(WQ!B332="","",WQ!B332)</f>
        <v>775.68134022455899</v>
      </c>
    </row>
    <row r="333" spans="1:3" x14ac:dyDescent="0.2">
      <c r="A333" s="197" t="str">
        <f>IF(WQ!A333="","",WQ!A333)</f>
        <v>/איגודן/חולון - מי שקמה/פונטיז</v>
      </c>
      <c r="B333" s="197">
        <f>IFERROR(VLOOKUP(A333,Path!A:B,2,FALSE),"")</f>
        <v>29409</v>
      </c>
      <c r="C333" s="197" t="str">
        <f>IF(WQ!B333="","",WQ!B333)</f>
        <v/>
      </c>
    </row>
    <row r="334" spans="1:3" x14ac:dyDescent="0.2">
      <c r="A334" s="197" t="str">
        <f>IF(WQ!A334="","",WQ!A334)</f>
        <v>/איגודן/חולון - מי שקמה/פז חברת נפט בע"מ</v>
      </c>
      <c r="B334" s="197">
        <f>IFERROR(VLOOKUP(A334,Path!A:B,2,FALSE),"")</f>
        <v>30166</v>
      </c>
      <c r="C334" s="197">
        <f>IF(WQ!B334="","",WQ!B334)</f>
        <v>4649.0252848013297</v>
      </c>
    </row>
    <row r="335" spans="1:3" x14ac:dyDescent="0.2">
      <c r="A335" s="197" t="str">
        <f>IF(WQ!A335="","",WQ!A335)</f>
        <v>/איגודן/חולון - מי שקמה/פטיסרי</v>
      </c>
      <c r="B335" s="197">
        <f>IFERROR(VLOOKUP(A335,Path!A:B,2,FALSE),"")</f>
        <v>29501</v>
      </c>
      <c r="C335" s="197">
        <f>IF(WQ!B335="","",WQ!B335)</f>
        <v>1955.06896551724</v>
      </c>
    </row>
    <row r="336" spans="1:3" x14ac:dyDescent="0.2">
      <c r="A336" s="197" t="str">
        <f>IF(WQ!A336="","",WQ!A336)</f>
        <v>/איגודן/חולון - מי שקמה/פיוניר לגלופות</v>
      </c>
      <c r="B336" s="197">
        <f>IFERROR(VLOOKUP(A336,Path!A:B,2,FALSE),"")</f>
        <v>7684</v>
      </c>
      <c r="C336" s="197">
        <f>IF(WQ!B336="","",WQ!B336)</f>
        <v>2169.2228103044499</v>
      </c>
    </row>
    <row r="337" spans="1:3" x14ac:dyDescent="0.2">
      <c r="A337" s="197" t="str">
        <f>IF(WQ!A337="","",WQ!A337)</f>
        <v>/איגודן/חולון - מי שקמה/פפושדו</v>
      </c>
      <c r="B337" s="197">
        <f>IFERROR(VLOOKUP(A337,Path!A:B,2,FALSE),"")</f>
        <v>30527</v>
      </c>
      <c r="C337" s="197">
        <f>IF(WQ!B337="","",WQ!B337)</f>
        <v>813.19672131147502</v>
      </c>
    </row>
    <row r="338" spans="1:3" x14ac:dyDescent="0.2">
      <c r="A338" s="197" t="str">
        <f>IF(WQ!A338="","",WQ!A338)</f>
        <v>/איגודן/חולון - מי שקמה/פרופיט סנטר - קפה גרג</v>
      </c>
      <c r="B338" s="197">
        <f>IFERROR(VLOOKUP(A338,Path!A:B,2,FALSE),"")</f>
        <v>31389</v>
      </c>
      <c r="C338" s="197" t="str">
        <f>IF(WQ!B338="","",WQ!B338)</f>
        <v/>
      </c>
    </row>
    <row r="339" spans="1:3" x14ac:dyDescent="0.2">
      <c r="A339" s="197" t="str">
        <f>IF(WQ!A339="","",WQ!A339)</f>
        <v>/איגודן/חולון - מי שקמה/פרימיום סנטר</v>
      </c>
      <c r="B339" s="197">
        <f>IFERROR(VLOOKUP(A339,Path!A:B,2,FALSE),"")</f>
        <v>31392</v>
      </c>
      <c r="C339" s="197">
        <f>IF(WQ!B339="","",WQ!B339)</f>
        <v>521.15084745762704</v>
      </c>
    </row>
    <row r="340" spans="1:3" x14ac:dyDescent="0.2">
      <c r="A340" s="197" t="str">
        <f>IF(WQ!A340="","",WQ!A340)</f>
        <v>/איגודן/חולון - מי שקמה/קבוצת קרסו</v>
      </c>
      <c r="B340" s="197">
        <f>IFERROR(VLOOKUP(A340,Path!A:B,2,FALSE),"")</f>
        <v>32787</v>
      </c>
      <c r="C340" s="197">
        <f>IF(WQ!B340="","",WQ!B340)</f>
        <v>342.18208649912299</v>
      </c>
    </row>
    <row r="341" spans="1:3" x14ac:dyDescent="0.2">
      <c r="A341" s="197" t="str">
        <f>IF(WQ!A341="","",WQ!A341)</f>
        <v>/איגודן/חולון - מי שקמה/קובי שיווק מוצרי בשר</v>
      </c>
      <c r="B341" s="197">
        <f>IFERROR(VLOOKUP(A341,Path!A:B,2,FALSE),"")</f>
        <v>29171</v>
      </c>
      <c r="C341" s="197">
        <f>IF(WQ!B341="","",WQ!B341)</f>
        <v>5172.93103448276</v>
      </c>
    </row>
    <row r="342" spans="1:3" x14ac:dyDescent="0.2">
      <c r="A342" s="197" t="str">
        <f>IF(WQ!A342="","",WQ!A342)</f>
        <v>/איגודן/חולון - מי שקמה/קונדיטוריה רוני ובנו</v>
      </c>
      <c r="B342" s="197">
        <f>IFERROR(VLOOKUP(A342,Path!A:B,2,FALSE),"")</f>
        <v>8313</v>
      </c>
      <c r="C342" s="197">
        <f>IF(WQ!B342="","",WQ!B342)</f>
        <v>854.97016949152498</v>
      </c>
    </row>
    <row r="343" spans="1:3" x14ac:dyDescent="0.2">
      <c r="A343" s="197" t="str">
        <f>IF(WQ!A343="","",WQ!A343)</f>
        <v>/איגודן/חולון - מי שקמה/קניון חולון - מפריד גדול</v>
      </c>
      <c r="B343" s="197">
        <f>IFERROR(VLOOKUP(A343,Path!A:B,2,FALSE),"")</f>
        <v>29175</v>
      </c>
      <c r="C343" s="197">
        <f>IF(WQ!B343="","",WQ!B343)</f>
        <v>2733.6907832080201</v>
      </c>
    </row>
    <row r="344" spans="1:3" x14ac:dyDescent="0.2">
      <c r="A344" s="197" t="str">
        <f>IF(WQ!A344="","",WQ!A344)</f>
        <v>/איגודן/חולון - מי שקמה/קניון חולון - מפריד קטן</v>
      </c>
      <c r="B344" s="197">
        <f>IFERROR(VLOOKUP(A344,Path!A:B,2,FALSE),"")</f>
        <v>38630</v>
      </c>
      <c r="C344" s="197" t="str">
        <f>IF(WQ!B344="","",WQ!B344)</f>
        <v/>
      </c>
    </row>
    <row r="345" spans="1:3" x14ac:dyDescent="0.2">
      <c r="A345" s="197" t="str">
        <f>IF(WQ!A345="","",WQ!A345)</f>
        <v>/איגודן/חולון - מי שקמה/קפה גן סיפור</v>
      </c>
      <c r="B345" s="197">
        <f>IFERROR(VLOOKUP(A345,Path!A:B,2,FALSE),"")</f>
        <v>38146</v>
      </c>
      <c r="C345" s="197">
        <f>IF(WQ!B345="","",WQ!B345)</f>
        <v>3924.5274731486702</v>
      </c>
    </row>
    <row r="346" spans="1:3" x14ac:dyDescent="0.2">
      <c r="A346" s="197" t="str">
        <f>IF(WQ!A346="","",WQ!A346)</f>
        <v>/איגודן/חולון - מי שקמה/קפה קפה חולון</v>
      </c>
      <c r="B346" s="197">
        <f>IFERROR(VLOOKUP(A346,Path!A:B,2,FALSE),"")</f>
        <v>31831</v>
      </c>
      <c r="C346" s="197" t="str">
        <f>IF(WQ!B346="","",WQ!B346)</f>
        <v/>
      </c>
    </row>
    <row r="347" spans="1:3" x14ac:dyDescent="0.2">
      <c r="A347" s="197" t="str">
        <f>IF(WQ!A347="","",WQ!A347)</f>
        <v>/איגודן/חולון - מי שקמה/קרל-ברג</v>
      </c>
      <c r="B347" s="197">
        <f>IFERROR(VLOOKUP(A347,Path!A:B,2,FALSE),"")</f>
        <v>7643</v>
      </c>
      <c r="C347" s="197">
        <f>IF(WQ!B347="","",WQ!B347)</f>
        <v>3831.38690476191</v>
      </c>
    </row>
    <row r="348" spans="1:3" x14ac:dyDescent="0.2">
      <c r="A348" s="197" t="str">
        <f>IF(WQ!A348="","",WQ!A348)</f>
        <v>/איגודן/חולון - מי שקמה/קרן משאבות בטון</v>
      </c>
      <c r="B348" s="197">
        <f>IFERROR(VLOOKUP(A348,Path!A:B,2,FALSE),"")</f>
        <v>7573</v>
      </c>
      <c r="C348" s="197">
        <f>IF(WQ!B348="","",WQ!B348)</f>
        <v>416.913721804511</v>
      </c>
    </row>
    <row r="349" spans="1:3" x14ac:dyDescent="0.2">
      <c r="A349" s="197" t="str">
        <f>IF(WQ!A349="","",WQ!A349)</f>
        <v>/איגודן/חולון - מי שקמה/ר. נאם שירות וחלפים</v>
      </c>
      <c r="B349" s="197">
        <f>IFERROR(VLOOKUP(A349,Path!A:B,2,FALSE),"")</f>
        <v>38111</v>
      </c>
      <c r="C349" s="197" t="str">
        <f>IF(WQ!B349="","",WQ!B349)</f>
        <v/>
      </c>
    </row>
    <row r="350" spans="1:3" x14ac:dyDescent="0.2">
      <c r="A350" s="197" t="str">
        <f>IF(WQ!A350="","",WQ!A350)</f>
        <v>/איגודן/חולון - מי שקמה/ר.כ.עוגיות</v>
      </c>
      <c r="B350" s="197">
        <f>IFERROR(VLOOKUP(A350,Path!A:B,2,FALSE),"")</f>
        <v>8232</v>
      </c>
      <c r="C350" s="197">
        <f>IF(WQ!B350="","",WQ!B350)</f>
        <v>4464.6950321449403</v>
      </c>
    </row>
    <row r="351" spans="1:3" x14ac:dyDescent="0.2">
      <c r="A351" s="197" t="str">
        <f>IF(WQ!A351="","",WQ!A351)</f>
        <v>/איגודן/חולון - מי שקמה/רמי לוי רשת חנויות ש</v>
      </c>
      <c r="B351" s="197">
        <f>IFERROR(VLOOKUP(A351,Path!A:B,2,FALSE),"")</f>
        <v>38151</v>
      </c>
      <c r="C351" s="197" t="str">
        <f>IF(WQ!B351="","",WQ!B351)</f>
        <v/>
      </c>
    </row>
    <row r="352" spans="1:3" x14ac:dyDescent="0.2">
      <c r="A352" s="197" t="str">
        <f>IF(WQ!A352="","",WQ!A352)</f>
        <v>/איגודן/חולון - מי שקמה/רקח</v>
      </c>
      <c r="B352" s="197">
        <f>IFERROR(VLOOKUP(A352,Path!A:B,2,FALSE),"")</f>
        <v>7527</v>
      </c>
      <c r="C352" s="197">
        <f>IF(WQ!B352="","",WQ!B352)</f>
        <v>7010.3120689655198</v>
      </c>
    </row>
    <row r="353" spans="1:3" x14ac:dyDescent="0.2">
      <c r="A353" s="197" t="str">
        <f>IF(WQ!A353="","",WQ!A353)</f>
        <v>/איגודן/חולון - מי שקמה/שופרסל דיל חולון</v>
      </c>
      <c r="B353" s="197">
        <f>IFERROR(VLOOKUP(A353,Path!A:B,2,FALSE),"")</f>
        <v>31810</v>
      </c>
      <c r="C353" s="197">
        <f>IF(WQ!B353="","",WQ!B353)</f>
        <v>3599.6551724137898</v>
      </c>
    </row>
    <row r="354" spans="1:3" x14ac:dyDescent="0.2">
      <c r="A354" s="197" t="str">
        <f>IF(WQ!A354="","",WQ!A354)</f>
        <v>/איגודן/חולון - מי שקמה/שופרסל קרן היסוד</v>
      </c>
      <c r="B354" s="197">
        <f>IFERROR(VLOOKUP(A354,Path!A:B,2,FALSE),"")</f>
        <v>31329</v>
      </c>
      <c r="C354" s="197" t="str">
        <f>IF(WQ!B354="","",WQ!B354)</f>
        <v/>
      </c>
    </row>
    <row r="355" spans="1:3" x14ac:dyDescent="0.2">
      <c r="A355" s="197" t="str">
        <f>IF(WQ!A355="","",WQ!A355)</f>
        <v>/איגודן/חולון - מי שקמה/שוק העיר</v>
      </c>
      <c r="B355" s="197">
        <f>IFERROR(VLOOKUP(A355,Path!A:B,2,FALSE),"")</f>
        <v>34094</v>
      </c>
      <c r="C355" s="197" t="str">
        <f>IF(WQ!B355="","",WQ!B355)</f>
        <v/>
      </c>
    </row>
    <row r="356" spans="1:3" x14ac:dyDescent="0.2">
      <c r="A356" s="197" t="str">
        <f>IF(WQ!A356="","",WQ!A356)</f>
        <v>/איגודן/חולון - מי שקמה/שרותי רכב האורגים</v>
      </c>
      <c r="B356" s="197">
        <f>IFERROR(VLOOKUP(A356,Path!A:B,2,FALSE),"")</f>
        <v>7589</v>
      </c>
      <c r="C356" s="197">
        <f>IF(WQ!B356="","",WQ!B356)</f>
        <v>137.12758620689701</v>
      </c>
    </row>
    <row r="357" spans="1:3" x14ac:dyDescent="0.2">
      <c r="A357" s="197" t="str">
        <f>IF(WQ!A357="","",WQ!A357)</f>
        <v>/איגודן/חולון - מי שקמה/ת. דלק דיסקאונט (מרכבות אש)</v>
      </c>
      <c r="B357" s="197">
        <f>IFERROR(VLOOKUP(A357,Path!A:B,2,FALSE),"")</f>
        <v>30180</v>
      </c>
      <c r="C357" s="197">
        <f>IF(WQ!B357="","",WQ!B357)</f>
        <v>236.113886410943</v>
      </c>
    </row>
    <row r="358" spans="1:3" x14ac:dyDescent="0.2">
      <c r="A358" s="197" t="str">
        <f>IF(WQ!A358="","",WQ!A358)</f>
        <v>/איגודן/חולון - מי שקמה/ת. דלק הלוחמים</v>
      </c>
      <c r="B358" s="197">
        <f>IFERROR(VLOOKUP(A358,Path!A:B,2,FALSE),"")</f>
        <v>7668</v>
      </c>
      <c r="C358" s="197">
        <f>IF(WQ!B358="","",WQ!B358)</f>
        <v>4956.8003657448699</v>
      </c>
    </row>
    <row r="359" spans="1:3" x14ac:dyDescent="0.2">
      <c r="A359" s="197" t="str">
        <f>IF(WQ!A359="","",WQ!A359)</f>
        <v>/איגודן/חולון - מי שקמה/ת. דלק הסיירים</v>
      </c>
      <c r="B359" s="197">
        <f>IFERROR(VLOOKUP(A359,Path!A:B,2,FALSE),"")</f>
        <v>7672</v>
      </c>
      <c r="C359" s="197">
        <f>IF(WQ!B359="","",WQ!B359)</f>
        <v>843.03140350877197</v>
      </c>
    </row>
    <row r="360" spans="1:3" x14ac:dyDescent="0.2">
      <c r="A360" s="197" t="str">
        <f>IF(WQ!A360="","",WQ!A360)</f>
        <v>/איגודן/חולון - מי שקמה/ת. דלק טן חולון</v>
      </c>
      <c r="B360" s="197">
        <f>IFERROR(VLOOKUP(A360,Path!A:B,2,FALSE),"")</f>
        <v>7776</v>
      </c>
      <c r="C360" s="197">
        <f>IF(WQ!B360="","",WQ!B360)</f>
        <v>140.398870056497</v>
      </c>
    </row>
    <row r="361" spans="1:3" x14ac:dyDescent="0.2">
      <c r="A361" s="197" t="str">
        <f>IF(WQ!A361="","",WQ!A361)</f>
        <v>/איגודן/חולון - מי שקמה/ת. דלק נובר</v>
      </c>
      <c r="B361" s="197">
        <f>IFERROR(VLOOKUP(A361,Path!A:B,2,FALSE),"")</f>
        <v>30172</v>
      </c>
      <c r="C361" s="197">
        <f>IF(WQ!B361="","",WQ!B361)</f>
        <v>91.338209931608702</v>
      </c>
    </row>
    <row r="362" spans="1:3" x14ac:dyDescent="0.2">
      <c r="A362" s="197" t="str">
        <f>IF(WQ!A362="","",WQ!A362)</f>
        <v>/איגודן/חולון - מי שקמה/תחנת דלק יעד</v>
      </c>
      <c r="B362" s="197">
        <f>IFERROR(VLOOKUP(A362,Path!A:B,2,FALSE),"")</f>
        <v>35781</v>
      </c>
      <c r="C362" s="197" t="str">
        <f>IF(WQ!B362="","",WQ!B362)</f>
        <v/>
      </c>
    </row>
    <row r="363" spans="1:3" x14ac:dyDescent="0.2">
      <c r="A363" s="197" t="str">
        <f>IF(WQ!A363="","",WQ!A363)</f>
        <v>/איגודן/חולון - מי שקמה/תחנת דלק פז קרית שרת</v>
      </c>
      <c r="B363" s="197">
        <f>IFERROR(VLOOKUP(A363,Path!A:B,2,FALSE),"")</f>
        <v>31726</v>
      </c>
      <c r="C363" s="197" t="str">
        <f>IF(WQ!B363="","",WQ!B363)</f>
        <v/>
      </c>
    </row>
    <row r="364" spans="1:3" x14ac:dyDescent="0.2">
      <c r="A364" s="197" t="str">
        <f>IF(WQ!A364="","",WQ!A364)</f>
        <v>/איגודן/חולון - מי שקמה/תחנת דלק פז שרות קוגל - תחנת דלק</v>
      </c>
      <c r="B364" s="197">
        <f>IFERROR(VLOOKUP(A364,Path!A:B,2,FALSE),"")</f>
        <v>31442</v>
      </c>
      <c r="C364" s="197">
        <f>IF(WQ!B364="","",WQ!B364)</f>
        <v>445.81607809847202</v>
      </c>
    </row>
    <row r="365" spans="1:3" x14ac:dyDescent="0.2">
      <c r="A365" s="197" t="str">
        <f>IF(WQ!A365="","",WQ!A365)</f>
        <v>/איגודן/חולון - מי שקמה/תחנת דלק צבי - תחנת דלק</v>
      </c>
      <c r="B365" s="197">
        <f>IFERROR(VLOOKUP(A365,Path!A:B,2,FALSE),"")</f>
        <v>31441</v>
      </c>
      <c r="C365" s="197">
        <f>IF(WQ!B365="","",WQ!B365)</f>
        <v>1427.9218091334899</v>
      </c>
    </row>
    <row r="366" spans="1:3" x14ac:dyDescent="0.2">
      <c r="A366" s="197" t="str">
        <f>IF(WQ!A366="","",WQ!A366)</f>
        <v>/איגודן/חולון - מי שקמה/תחנת מעבר לאשפה ביתי</v>
      </c>
      <c r="B366" s="197">
        <f>IFERROR(VLOOKUP(A366,Path!A:B,2,FALSE),"")</f>
        <v>7601</v>
      </c>
      <c r="C366" s="197">
        <f>IF(WQ!B366="","",WQ!B366)</f>
        <v>5309.1894736842096</v>
      </c>
    </row>
    <row r="367" spans="1:3" x14ac:dyDescent="0.2">
      <c r="A367" s="197" t="str">
        <f>IF(WQ!A367="","",WQ!A367)</f>
        <v>/איגודן/חולון - מי שקמה/תרשיש היוצר</v>
      </c>
      <c r="B367" s="197">
        <f>IFERROR(VLOOKUP(A367,Path!A:B,2,FALSE),"")</f>
        <v>7540</v>
      </c>
      <c r="C367" s="197">
        <f>IF(WQ!B367="","",WQ!B367)</f>
        <v>111.780357142857</v>
      </c>
    </row>
    <row r="368" spans="1:3" x14ac:dyDescent="0.2">
      <c r="A368" s="197" t="str">
        <f>IF(WQ!A368="","",WQ!A368)</f>
        <v>/איגודן/חולון - מי שקמה/תרשיש הסולל</v>
      </c>
      <c r="B368" s="197">
        <f>IFERROR(VLOOKUP(A368,Path!A:B,2,FALSE),"")</f>
        <v>7541</v>
      </c>
      <c r="C368" s="197">
        <f>IF(WQ!B368="","",WQ!B368)</f>
        <v>7.22665893943784</v>
      </c>
    </row>
    <row r="369" spans="1:3" x14ac:dyDescent="0.2">
      <c r="A369" s="197" t="str">
        <f>IF(WQ!A369="","",WQ!A369)</f>
        <v>/איגודן/טבלאות לדוחות חיוב</v>
      </c>
      <c r="B369" s="197">
        <f>IFERROR(VLOOKUP(A369,Path!A:B,2,FALSE),"")</f>
        <v>30460</v>
      </c>
      <c r="C369" s="197" t="str">
        <f>IF(WQ!B369="","",WQ!B369)</f>
        <v/>
      </c>
    </row>
    <row r="370" spans="1:3" x14ac:dyDescent="0.2">
      <c r="A370" s="197" t="str">
        <f>IF(WQ!A370="","",WQ!A370)</f>
        <v>/איגודן/י.ת.ד/איגוד ערים אשדוד -יבנה</v>
      </c>
      <c r="B370" s="197">
        <f>IFERROR(VLOOKUP(A370,Path!A:B,2,FALSE),"")</f>
        <v>28780</v>
      </c>
      <c r="C370" s="197" t="str">
        <f>IF(WQ!B370="","",WQ!B370)</f>
        <v/>
      </c>
    </row>
    <row r="371" spans="1:3" x14ac:dyDescent="0.2">
      <c r="A371" s="197" t="str">
        <f>IF(WQ!A371="","",WQ!A371)</f>
        <v>/איגודן/י.ת.ד/בית זיקוק אשדוד</v>
      </c>
      <c r="B371" s="197">
        <f>IFERROR(VLOOKUP(A371,Path!A:B,2,FALSE),"")</f>
        <v>30219</v>
      </c>
      <c r="C371" s="197" t="str">
        <f>IF(WQ!B371="","",WQ!B371)</f>
        <v/>
      </c>
    </row>
    <row r="372" spans="1:3" x14ac:dyDescent="0.2">
      <c r="A372" s="197" t="str">
        <f>IF(WQ!A372="","",WQ!A372)</f>
        <v>/איגודן/י.ת.ד/הרצליה</v>
      </c>
      <c r="B372" s="197">
        <f>IFERROR(VLOOKUP(A372,Path!A:B,2,FALSE),"")</f>
        <v>30160</v>
      </c>
      <c r="C372" s="197" t="str">
        <f>IF(WQ!B372="","",WQ!B372)</f>
        <v/>
      </c>
    </row>
    <row r="373" spans="1:3" x14ac:dyDescent="0.2">
      <c r="A373" s="197" t="str">
        <f>IF(WQ!A373="","",WQ!A373)</f>
        <v>/איגודן/י.ת.ד/חברת חשמל</v>
      </c>
      <c r="B373" s="197">
        <f>IFERROR(VLOOKUP(A373,Path!A:B,2,FALSE),"")</f>
        <v>33690</v>
      </c>
      <c r="C373" s="197" t="str">
        <f>IF(WQ!B373="","",WQ!B373)</f>
        <v/>
      </c>
    </row>
    <row r="374" spans="1:3" x14ac:dyDescent="0.2">
      <c r="A374" s="197" t="str">
        <f>IF(WQ!A374="","",WQ!A374)</f>
        <v>/איגודן/י.ת.ד/מעדני מזרע</v>
      </c>
      <c r="B374" s="197">
        <f>IFERROR(VLOOKUP(A374,Path!A:B,2,FALSE),"")</f>
        <v>29483</v>
      </c>
      <c r="C374" s="197" t="str">
        <f>IF(WQ!B374="","",WQ!B374)</f>
        <v/>
      </c>
    </row>
    <row r="375" spans="1:3" x14ac:dyDescent="0.2">
      <c r="A375" s="197" t="str">
        <f>IF(WQ!A375="","",WQ!A375)</f>
        <v>/איגודן/י.ת.ד/מפעל צורן - מעגן מיכאל</v>
      </c>
      <c r="B375" s="197">
        <f>IFERROR(VLOOKUP(A375,Path!A:B,2,FALSE),"")</f>
        <v>32626</v>
      </c>
      <c r="C375" s="197" t="str">
        <f>IF(WQ!B375="","",WQ!B375)</f>
        <v/>
      </c>
    </row>
    <row r="376" spans="1:3" x14ac:dyDescent="0.2">
      <c r="A376" s="197" t="str">
        <f>IF(WQ!A376="","",WQ!A376)</f>
        <v>/איגודן/י.ת.ד/עמק חפר</v>
      </c>
      <c r="B376" s="197">
        <f>IFERROR(VLOOKUP(A376,Path!A:B,2,FALSE),"")</f>
        <v>28990</v>
      </c>
      <c r="C376" s="197" t="str">
        <f>IF(WQ!B376="","",WQ!B376)</f>
        <v/>
      </c>
    </row>
    <row r="377" spans="1:3" x14ac:dyDescent="0.2">
      <c r="A377" s="197" t="str">
        <f>IF(WQ!A377="","",WQ!A377)</f>
        <v>/איגודן/י.ת.ד/רוברטו צימרמן</v>
      </c>
      <c r="B377" s="197">
        <f>IFERROR(VLOOKUP(A377,Path!A:B,2,FALSE),"")</f>
        <v>28341</v>
      </c>
      <c r="C377" s="197" t="str">
        <f>IF(WQ!B377="","",WQ!B377)</f>
        <v/>
      </c>
    </row>
    <row r="378" spans="1:3" x14ac:dyDescent="0.2">
      <c r="A378" s="197" t="str">
        <f>IF(WQ!A378="","",WQ!A378)</f>
        <v>/איגודן/י.ת.ד/רולדין</v>
      </c>
      <c r="B378" s="197">
        <f>IFERROR(VLOOKUP(A378,Path!A:B,2,FALSE),"")</f>
        <v>29999</v>
      </c>
      <c r="C378" s="197" t="str">
        <f>IF(WQ!B378="","",WQ!B378)</f>
        <v/>
      </c>
    </row>
    <row r="379" spans="1:3" x14ac:dyDescent="0.2">
      <c r="A379" s="197" t="str">
        <f>IF(WQ!A379="","",WQ!A379)</f>
        <v>/איגודן/י.ת.ד/שונות</v>
      </c>
      <c r="B379" s="197">
        <f>IFERROR(VLOOKUP(A379,Path!A:B,2,FALSE),"")</f>
        <v>29254</v>
      </c>
      <c r="C379" s="197" t="str">
        <f>IF(WQ!B379="","",WQ!B379)</f>
        <v/>
      </c>
    </row>
    <row r="380" spans="1:3" x14ac:dyDescent="0.2">
      <c r="A380" s="197" t="str">
        <f>IF(WQ!A380="","",WQ!A380)</f>
        <v>/איגודן/יהוד/ מוסך צמיגי פרונט יוסף בע"מ</v>
      </c>
      <c r="B380" s="197">
        <f>IFERROR(VLOOKUP(A380,Path!A:B,2,FALSE),"")</f>
        <v>38447</v>
      </c>
      <c r="C380" s="197">
        <f>IF(WQ!B380="","",WQ!B380)</f>
        <v>157.17195188627699</v>
      </c>
    </row>
    <row r="381" spans="1:3" x14ac:dyDescent="0.2">
      <c r="A381" s="197" t="str">
        <f>IF(WQ!A381="","",WQ!A381)</f>
        <v>/איגודן/יהוד/ תחנת תדלוק דלק יהוד</v>
      </c>
      <c r="B381" s="197">
        <f>IFERROR(VLOOKUP(A381,Path!A:B,2,FALSE),"")</f>
        <v>32716</v>
      </c>
      <c r="C381" s="197">
        <f>IF(WQ!B381="","",WQ!B381)</f>
        <v>63.626101694915199</v>
      </c>
    </row>
    <row r="382" spans="1:3" x14ac:dyDescent="0.2">
      <c r="A382" s="197" t="str">
        <f>IF(WQ!A382="","",WQ!A382)</f>
        <v>/איגודן/יהוד/HP MICROFOCUS -לא פעיל</v>
      </c>
      <c r="B382" s="197">
        <f>IFERROR(VLOOKUP(A382,Path!A:B,2,FALSE),"")</f>
        <v>8248</v>
      </c>
      <c r="C382" s="197" t="str">
        <f>IF(WQ!B382="","",WQ!B382)</f>
        <v/>
      </c>
    </row>
    <row r="383" spans="1:3" x14ac:dyDescent="0.2">
      <c r="A383" s="197" t="str">
        <f>IF(WQ!A383="","",WQ!A383)</f>
        <v>/איגודן/יהוד/אויה event- לא פעיל</v>
      </c>
      <c r="B383" s="197">
        <f>IFERROR(VLOOKUP(A383,Path!A:B,2,FALSE),"")</f>
        <v>29933</v>
      </c>
      <c r="C383" s="197" t="str">
        <f>IF(WQ!B383="","",WQ!B383)</f>
        <v/>
      </c>
    </row>
    <row r="384" spans="1:3" x14ac:dyDescent="0.2">
      <c r="A384" s="197" t="str">
        <f>IF(WQ!A384="","",WQ!A384)</f>
        <v>/איגודן/יהוד/אמיגוס</v>
      </c>
      <c r="B384" s="197">
        <f>IFERROR(VLOOKUP(A384,Path!A:B,2,FALSE),"")</f>
        <v>8276</v>
      </c>
      <c r="C384" s="197">
        <f>IF(WQ!B384="","",WQ!B384)</f>
        <v>99.6898851831602</v>
      </c>
    </row>
    <row r="385" spans="1:3" x14ac:dyDescent="0.2">
      <c r="A385" s="197" t="str">
        <f>IF(WQ!A385="","",WQ!A385)</f>
        <v>/איגודן/יהוד/הנסון ישראל יהוד</v>
      </c>
      <c r="B385" s="197">
        <f>IFERROR(VLOOKUP(A385,Path!A:B,2,FALSE),"")</f>
        <v>8392</v>
      </c>
      <c r="C385" s="197">
        <f>IF(WQ!B385="","",WQ!B385)</f>
        <v>1417.17288135593</v>
      </c>
    </row>
    <row r="386" spans="1:3" x14ac:dyDescent="0.2">
      <c r="A386" s="197" t="str">
        <f>IF(WQ!A386="","",WQ!A386)</f>
        <v>/איגודן/יהוד/טורבו וואש</v>
      </c>
      <c r="B386" s="197">
        <f>IFERROR(VLOOKUP(A386,Path!A:B,2,FALSE),"")</f>
        <v>36495</v>
      </c>
      <c r="C386" s="197">
        <f>IF(WQ!B386="","",WQ!B386)</f>
        <v>1828.4406779661001</v>
      </c>
    </row>
    <row r="387" spans="1:3" x14ac:dyDescent="0.2">
      <c r="A387" s="197" t="str">
        <f>IF(WQ!A387="","",WQ!A387)</f>
        <v>/איגודן/יהוד/יקב צ'ילאג- לא פעיל</v>
      </c>
      <c r="B387" s="197">
        <f>IFERROR(VLOOKUP(A387,Path!A:B,2,FALSE),"")</f>
        <v>29967</v>
      </c>
      <c r="C387" s="197" t="str">
        <f>IF(WQ!B387="","",WQ!B387)</f>
        <v/>
      </c>
    </row>
    <row r="388" spans="1:3" x14ac:dyDescent="0.2">
      <c r="A388" s="197" t="str">
        <f>IF(WQ!A388="","",WQ!A388)</f>
        <v>/איגודן/יהוד/לבן ארועים- לא פעיל (סגר)</v>
      </c>
      <c r="B388" s="197">
        <f>IFERROR(VLOOKUP(A388,Path!A:B,2,FALSE),"")</f>
        <v>29617</v>
      </c>
      <c r="C388" s="197">
        <f>IF(WQ!B388="","",WQ!B388)</f>
        <v>90.962604250739801</v>
      </c>
    </row>
    <row r="389" spans="1:3" x14ac:dyDescent="0.2">
      <c r="A389" s="197" t="str">
        <f>IF(WQ!A389="","",WQ!A389)</f>
        <v>/איגודן/יהוד/לחם יין</v>
      </c>
      <c r="B389" s="197">
        <f>IFERROR(VLOOKUP(A389,Path!A:B,2,FALSE),"")</f>
        <v>28534</v>
      </c>
      <c r="C389" s="197" t="str">
        <f>IF(WQ!B389="","",WQ!B389)</f>
        <v/>
      </c>
    </row>
    <row r="390" spans="1:3" x14ac:dyDescent="0.2">
      <c r="A390" s="197" t="str">
        <f>IF(WQ!A390="","",WQ!A390)</f>
        <v>/איגודן/יהוד/מוסך אור פטישים אופל - OPAL</v>
      </c>
      <c r="B390" s="197">
        <f>IFERROR(VLOOKUP(A390,Path!A:B,2,FALSE),"")</f>
        <v>34030</v>
      </c>
      <c r="C390" s="197">
        <f>IF(WQ!B390="","",WQ!B390)</f>
        <v>278.8</v>
      </c>
    </row>
    <row r="391" spans="1:3" x14ac:dyDescent="0.2">
      <c r="A391" s="197" t="str">
        <f>IF(WQ!A391="","",WQ!A391)</f>
        <v>/איגודן/יהוד/מוסך הדקל- לא פעיל</v>
      </c>
      <c r="B391" s="197">
        <f>IFERROR(VLOOKUP(A391,Path!A:B,2,FALSE),"")</f>
        <v>8253</v>
      </c>
      <c r="C391" s="197" t="str">
        <f>IF(WQ!B391="","",WQ!B391)</f>
        <v/>
      </c>
    </row>
    <row r="392" spans="1:3" x14ac:dyDescent="0.2">
      <c r="A392" s="197" t="str">
        <f>IF(WQ!A392="","",WQ!A392)</f>
        <v>/איגודן/יהוד/מוסך הצמד</v>
      </c>
      <c r="B392" s="197">
        <f>IFERROR(VLOOKUP(A392,Path!A:B,2,FALSE),"")</f>
        <v>8301</v>
      </c>
      <c r="C392" s="197">
        <f>IF(WQ!B392="","",WQ!B392)</f>
        <v>519.75369054127896</v>
      </c>
    </row>
    <row r="393" spans="1:3" x14ac:dyDescent="0.2">
      <c r="A393" s="197" t="str">
        <f>IF(WQ!A393="","",WQ!A393)</f>
        <v>/איגודן/יהוד/מוסך חזי ואלי- לא פעיל</v>
      </c>
      <c r="B393" s="197">
        <f>IFERROR(VLOOKUP(A393,Path!A:B,2,FALSE),"")</f>
        <v>8325</v>
      </c>
      <c r="C393" s="197">
        <f>IF(WQ!B393="","",WQ!B393)</f>
        <v>47.906779661016898</v>
      </c>
    </row>
    <row r="394" spans="1:3" x14ac:dyDescent="0.2">
      <c r="A394" s="197" t="str">
        <f>IF(WQ!A394="","",WQ!A394)</f>
        <v>/איגודן/יהוד/מוסך מ.ש.א</v>
      </c>
      <c r="B394" s="197">
        <f>IFERROR(VLOOKUP(A394,Path!A:B,2,FALSE),"")</f>
        <v>8247</v>
      </c>
      <c r="C394" s="197">
        <f>IF(WQ!B394="","",WQ!B394)</f>
        <v>209.88135593220301</v>
      </c>
    </row>
    <row r="395" spans="1:3" x14ac:dyDescent="0.2">
      <c r="A395" s="197" t="str">
        <f>IF(WQ!A395="","",WQ!A395)</f>
        <v>/איגודן/יהוד/מוסך נעמן- לא פעיל</v>
      </c>
      <c r="B395" s="197">
        <f>IFERROR(VLOOKUP(A395,Path!A:B,2,FALSE),"")</f>
        <v>36490</v>
      </c>
      <c r="C395" s="197">
        <f>IF(WQ!B395="","",WQ!B395)</f>
        <v>1197.44745762712</v>
      </c>
    </row>
    <row r="396" spans="1:3" x14ac:dyDescent="0.2">
      <c r="A396" s="197" t="str">
        <f>IF(WQ!A396="","",WQ!A396)</f>
        <v>/איגודן/יהוד/מוסך עדי - אופל - OPEL</v>
      </c>
      <c r="B396" s="197">
        <f>IFERROR(VLOOKUP(A396,Path!A:B,2,FALSE),"")</f>
        <v>31502</v>
      </c>
      <c r="C396" s="197">
        <f>IF(WQ!B396="","",WQ!B396)</f>
        <v>568.21728813559298</v>
      </c>
    </row>
    <row r="397" spans="1:3" x14ac:dyDescent="0.2">
      <c r="A397" s="197" t="str">
        <f>IF(WQ!A397="","",WQ!A397)</f>
        <v>/איגודן/יהוד/מוסך שמשון - פיאט- לא פעיל</v>
      </c>
      <c r="B397" s="197">
        <f>IFERROR(VLOOKUP(A397,Path!A:B,2,FALSE),"")</f>
        <v>36500</v>
      </c>
      <c r="C397" s="197">
        <f>IF(WQ!B397="","",WQ!B397)</f>
        <v>104.94779661016899</v>
      </c>
    </row>
    <row r="398" spans="1:3" x14ac:dyDescent="0.2">
      <c r="A398" s="197" t="str">
        <f>IF(WQ!A398="","",WQ!A398)</f>
        <v>/איגודן/יהוד/מסעדת אסתר</v>
      </c>
      <c r="B398" s="197">
        <f>IFERROR(VLOOKUP(A398,Path!A:B,2,FALSE),"")</f>
        <v>38627</v>
      </c>
      <c r="C398" s="197" t="str">
        <f>IF(WQ!B398="","",WQ!B398)</f>
        <v/>
      </c>
    </row>
    <row r="399" spans="1:3" x14ac:dyDescent="0.2">
      <c r="A399" s="197" t="str">
        <f>IF(WQ!A399="","",WQ!A399)</f>
        <v>/איגודן/יהוד/מסעדת טאטי- מתחם טאטי</v>
      </c>
      <c r="B399" s="197">
        <f>IFERROR(VLOOKUP(A399,Path!A:B,2,FALSE),"")</f>
        <v>38624</v>
      </c>
      <c r="C399" s="197" t="str">
        <f>IF(WQ!B399="","",WQ!B399)</f>
        <v/>
      </c>
    </row>
    <row r="400" spans="1:3" x14ac:dyDescent="0.2">
      <c r="A400" s="197" t="str">
        <f>IF(WQ!A400="","",WQ!A400)</f>
        <v>/איגודן/יהוד/מפעל טאטי (אלכס ארטיאום בע"מ)</v>
      </c>
      <c r="B400" s="197">
        <f>IFERROR(VLOOKUP(A400,Path!A:B,2,FALSE),"")</f>
        <v>32727</v>
      </c>
      <c r="C400" s="197">
        <f>IF(WQ!B400="","",WQ!B400)</f>
        <v>2184.1837732703498</v>
      </c>
    </row>
    <row r="401" spans="1:3" x14ac:dyDescent="0.2">
      <c r="A401" s="197" t="str">
        <f>IF(WQ!A401="","",WQ!A401)</f>
        <v>/איגודן/יהוד/מרכז שרות רותם פז</v>
      </c>
      <c r="B401" s="197">
        <f>IFERROR(VLOOKUP(A401,Path!A:B,2,FALSE),"")</f>
        <v>8241</v>
      </c>
      <c r="C401" s="197">
        <f>IF(WQ!B401="","",WQ!B401)</f>
        <v>236.72881355932199</v>
      </c>
    </row>
    <row r="402" spans="1:3" x14ac:dyDescent="0.2">
      <c r="A402" s="197" t="str">
        <f>IF(WQ!A402="","",WQ!A402)</f>
        <v>/איגודן/יהוד/סופר ברקת- לא פעיל</v>
      </c>
      <c r="B402" s="197">
        <f>IFERROR(VLOOKUP(A402,Path!A:B,2,FALSE),"")</f>
        <v>29815</v>
      </c>
      <c r="C402" s="197" t="str">
        <f>IF(WQ!B402="","",WQ!B402)</f>
        <v/>
      </c>
    </row>
    <row r="403" spans="1:3" x14ac:dyDescent="0.2">
      <c r="A403" s="197" t="str">
        <f>IF(WQ!A403="","",WQ!A403)</f>
        <v>/איגודן/יהוד/עדן טורבו (לשעבר קלין וואש)</v>
      </c>
      <c r="B403" s="197">
        <f>IFERROR(VLOOKUP(A403,Path!A:B,2,FALSE),"")</f>
        <v>8254</v>
      </c>
      <c r="C403" s="197" t="str">
        <f>IF(WQ!B403="","",WQ!B403)</f>
        <v/>
      </c>
    </row>
    <row r="404" spans="1:3" x14ac:dyDescent="0.2">
      <c r="A404" s="197" t="str">
        <f>IF(WQ!A404="","",WQ!A404)</f>
        <v>/איגודן/יהוד/צ'ארלי מזרח ומערב</v>
      </c>
      <c r="B404" s="197">
        <f>IFERROR(VLOOKUP(A404,Path!A:B,2,FALSE),"")</f>
        <v>29120</v>
      </c>
      <c r="C404" s="197" t="str">
        <f>IF(WQ!B404="","",WQ!B404)</f>
        <v/>
      </c>
    </row>
    <row r="405" spans="1:3" x14ac:dyDescent="0.2">
      <c r="A405" s="197" t="str">
        <f>IF(WQ!A405="","",WQ!A405)</f>
        <v>/איגודן/יהוד/ציפור השרון</v>
      </c>
      <c r="B405" s="197">
        <f>IFERROR(VLOOKUP(A405,Path!A:B,2,FALSE),"")</f>
        <v>8333</v>
      </c>
      <c r="C405" s="197">
        <f>IF(WQ!B405="","",WQ!B405)</f>
        <v>838.76949152542397</v>
      </c>
    </row>
    <row r="406" spans="1:3" x14ac:dyDescent="0.2">
      <c r="A406" s="197" t="str">
        <f>IF(WQ!A406="","",WQ!A406)</f>
        <v>/איגודן/יהוד/קניון סביונים</v>
      </c>
      <c r="B406" s="197">
        <f>IFERROR(VLOOKUP(A406,Path!A:B,2,FALSE),"")</f>
        <v>36018</v>
      </c>
      <c r="C406" s="197">
        <f>IF(WQ!B406="","",WQ!B406)</f>
        <v>5948.1798797156898</v>
      </c>
    </row>
    <row r="407" spans="1:3" x14ac:dyDescent="0.2">
      <c r="A407" s="197" t="str">
        <f>IF(WQ!A407="","",WQ!A407)</f>
        <v>/איגודן/יהוד/קניון סביונים מזון מהיר</v>
      </c>
      <c r="B407" s="197">
        <f>IFERROR(VLOOKUP(A407,Path!A:B,2,FALSE),"")</f>
        <v>8255</v>
      </c>
      <c r="C407" s="197" t="str">
        <f>IF(WQ!B407="","",WQ!B407)</f>
        <v/>
      </c>
    </row>
    <row r="408" spans="1:3" x14ac:dyDescent="0.2">
      <c r="A408" s="197" t="str">
        <f>IF(WQ!A408="","",WQ!A408)</f>
        <v>/איגודן/יהוד/קפה נטו יהוד</v>
      </c>
      <c r="B408" s="197">
        <f>IFERROR(VLOOKUP(A408,Path!A:B,2,FALSE),"")</f>
        <v>32721</v>
      </c>
      <c r="C408" s="197" t="str">
        <f>IF(WQ!B408="","",WQ!B408)</f>
        <v/>
      </c>
    </row>
    <row r="409" spans="1:3" x14ac:dyDescent="0.2">
      <c r="A409" s="197" t="str">
        <f>IF(WQ!A409="","",WQ!A409)</f>
        <v>/איגודן/יהוד/רוקט</v>
      </c>
      <c r="B409" s="197">
        <f>IFERROR(VLOOKUP(A409,Path!A:B,2,FALSE),"")</f>
        <v>32724</v>
      </c>
      <c r="C409" s="197" t="str">
        <f>IF(WQ!B409="","",WQ!B409)</f>
        <v/>
      </c>
    </row>
    <row r="410" spans="1:3" x14ac:dyDescent="0.2">
      <c r="A410" s="197" t="str">
        <f>IF(WQ!A410="","",WQ!A410)</f>
        <v>/איגודן/יהוד/שופרסל (ביג) דיל</v>
      </c>
      <c r="B410" s="197">
        <f>IFERROR(VLOOKUP(A410,Path!A:B,2,FALSE),"")</f>
        <v>8216</v>
      </c>
      <c r="C410" s="197">
        <f>IF(WQ!B410="","",WQ!B410)</f>
        <v>1833.96271186441</v>
      </c>
    </row>
    <row r="411" spans="1:3" x14ac:dyDescent="0.2">
      <c r="A411" s="197" t="str">
        <f>IF(WQ!A411="","",WQ!A411)</f>
        <v>/איגודן/יהוד/שופרסל קניון סביונים</v>
      </c>
      <c r="B411" s="197">
        <f>IFERROR(VLOOKUP(A411,Path!A:B,2,FALSE),"")</f>
        <v>36507</v>
      </c>
      <c r="C411" s="197">
        <f>IF(WQ!B411="","",WQ!B411)</f>
        <v>476.82612507305703</v>
      </c>
    </row>
    <row r="412" spans="1:3" x14ac:dyDescent="0.2">
      <c r="A412" s="197" t="str">
        <f>IF(WQ!A412="","",WQ!A412)</f>
        <v>/איגודן/יהוד/שירותי רכב חיים פוזנר</v>
      </c>
      <c r="B412" s="197">
        <f>IFERROR(VLOOKUP(A412,Path!A:B,2,FALSE),"")</f>
        <v>8238</v>
      </c>
      <c r="C412" s="197">
        <f>IF(WQ!B412="","",WQ!B412)</f>
        <v>194.020338983051</v>
      </c>
    </row>
    <row r="413" spans="1:3" x14ac:dyDescent="0.2">
      <c r="A413" s="197" t="str">
        <f>IF(WQ!A413="","",WQ!A413)</f>
        <v>/איגודן/יהוד/תחנת רחיצה לייק ווש</v>
      </c>
      <c r="B413" s="197">
        <f>IFERROR(VLOOKUP(A413,Path!A:B,2,FALSE),"")</f>
        <v>32766</v>
      </c>
      <c r="C413" s="197">
        <f>IF(WQ!B413="","",WQ!B413)</f>
        <v>3838.7931034482799</v>
      </c>
    </row>
    <row r="414" spans="1:3" x14ac:dyDescent="0.2">
      <c r="A414" s="197" t="str">
        <f>IF(WQ!A414="","",WQ!A414)</f>
        <v>/איגודן/יהוד/תחנת תדלוק דור יהוד</v>
      </c>
      <c r="B414" s="197">
        <f>IFERROR(VLOOKUP(A414,Path!A:B,2,FALSE),"")</f>
        <v>8249</v>
      </c>
      <c r="C414" s="197">
        <f>IF(WQ!B414="","",WQ!B414)</f>
        <v>186.37288135593201</v>
      </c>
    </row>
    <row r="415" spans="1:3" x14ac:dyDescent="0.2">
      <c r="A415" s="197" t="str">
        <f>IF(WQ!A415="","",WQ!A415)</f>
        <v>/איגודן/יהוד/תחנת תדלוק טן יהוד</v>
      </c>
      <c r="B415" s="197">
        <f>IFERROR(VLOOKUP(A415,Path!A:B,2,FALSE),"")</f>
        <v>32822</v>
      </c>
      <c r="C415" s="197">
        <f>IF(WQ!B415="","",WQ!B415)</f>
        <v>26.406779661016898</v>
      </c>
    </row>
    <row r="416" spans="1:3" x14ac:dyDescent="0.2">
      <c r="A416" s="197" t="str">
        <f>IF(WQ!A416="","",WQ!A416)</f>
        <v>/איגודן/יהוד/תחנת תדלוק פז יהוד</v>
      </c>
      <c r="B416" s="197">
        <f>IFERROR(VLOOKUP(A416,Path!A:B,2,FALSE),"")</f>
        <v>8326</v>
      </c>
      <c r="C416" s="197">
        <f>IF(WQ!B416="","",WQ!B416)</f>
        <v>1886.0576271186401</v>
      </c>
    </row>
    <row r="417" spans="1:3" x14ac:dyDescent="0.2">
      <c r="A417" s="197" t="str">
        <f>IF(WQ!A417="","",WQ!A417)</f>
        <v>/איגודן/יהוד/תעשיה אוירית יהוד תממ- לא פעיל</v>
      </c>
      <c r="B417" s="197">
        <f>IFERROR(VLOOKUP(A417,Path!A:B,2,FALSE),"")</f>
        <v>34022</v>
      </c>
      <c r="C417" s="197">
        <f>IF(WQ!B417="","",WQ!B417)</f>
        <v>34556.159322033898</v>
      </c>
    </row>
    <row r="418" spans="1:3" x14ac:dyDescent="0.2">
      <c r="A418" s="197" t="str">
        <f>IF(WQ!A418="","",WQ!A418)</f>
        <v>/איגודן/מי אביבים/ איציק הגדול</v>
      </c>
      <c r="B418" s="197">
        <f>IFERROR(VLOOKUP(A418,Path!A:B,2,FALSE),"")</f>
        <v>34320</v>
      </c>
      <c r="C418" s="197" t="str">
        <f>IF(WQ!B418="","",WQ!B418)</f>
        <v/>
      </c>
    </row>
    <row r="419" spans="1:3" x14ac:dyDescent="0.2">
      <c r="A419" s="197" t="str">
        <f>IF(WQ!A419="","",WQ!A419)</f>
        <v>/איגודן/מי אביבים/ בית על הים</v>
      </c>
      <c r="B419" s="197">
        <f>IFERROR(VLOOKUP(A419,Path!A:B,2,FALSE),"")</f>
        <v>32610</v>
      </c>
      <c r="C419" s="197" t="str">
        <f>IF(WQ!B419="","",WQ!B419)</f>
        <v/>
      </c>
    </row>
    <row r="420" spans="1:3" x14ac:dyDescent="0.2">
      <c r="A420" s="197" t="str">
        <f>IF(WQ!A420="","",WQ!A420)</f>
        <v>/איגודן/מי אביבים/ מאייסה מסעדות בע"מ</v>
      </c>
      <c r="B420" s="197">
        <f>IFERROR(VLOOKUP(A420,Path!A:B,2,FALSE),"")</f>
        <v>34377</v>
      </c>
      <c r="C420" s="197" t="str">
        <f>IF(WQ!B420="","",WQ!B420)</f>
        <v/>
      </c>
    </row>
    <row r="421" spans="1:3" x14ac:dyDescent="0.2">
      <c r="A421" s="197" t="str">
        <f>IF(WQ!A421="","",WQ!A421)</f>
        <v>/איגודן/מי אביבים/ פז - קיבוץ גלויות 100</v>
      </c>
      <c r="B421" s="197">
        <f>IFERROR(VLOOKUP(A421,Path!A:B,2,FALSE),"")</f>
        <v>28662</v>
      </c>
      <c r="C421" s="197" t="str">
        <f>IF(WQ!B421="","",WQ!B421)</f>
        <v/>
      </c>
    </row>
    <row r="422" spans="1:3" x14ac:dyDescent="0.2">
      <c r="A422" s="197" t="str">
        <f>IF(WQ!A422="","",WQ!A422)</f>
        <v>/איגודן/מי אביבים/ פז גשר הירקון</v>
      </c>
      <c r="B422" s="197">
        <f>IFERROR(VLOOKUP(A422,Path!A:B,2,FALSE),"")</f>
        <v>28689</v>
      </c>
      <c r="C422" s="197" t="str">
        <f>IF(WQ!B422="","",WQ!B422)</f>
        <v/>
      </c>
    </row>
    <row r="423" spans="1:3" x14ac:dyDescent="0.2">
      <c r="A423" s="197" t="str">
        <f>IF(WQ!A423="","",WQ!A423)</f>
        <v>/איגודן/מי אביבים/ פז יריד גדולה - רוקח 104</v>
      </c>
      <c r="B423" s="197">
        <f>IFERROR(VLOOKUP(A423,Path!A:B,2,FALSE),"")</f>
        <v>28702</v>
      </c>
      <c r="C423" s="197" t="str">
        <f>IF(WQ!B423="","",WQ!B423)</f>
        <v/>
      </c>
    </row>
    <row r="424" spans="1:3" x14ac:dyDescent="0.2">
      <c r="A424" s="197" t="str">
        <f>IF(WQ!A424="","",WQ!A424)</f>
        <v>/איגודן/מי אביבים/ קניון רמת אביב מפריד 2 ארקפה (סנדלר)</v>
      </c>
      <c r="B424" s="197">
        <f>IFERROR(VLOOKUP(A424,Path!A:B,2,FALSE),"")</f>
        <v>32974</v>
      </c>
      <c r="C424" s="197" t="str">
        <f>IF(WQ!B424="","",WQ!B424)</f>
        <v/>
      </c>
    </row>
    <row r="425" spans="1:3" x14ac:dyDescent="0.2">
      <c r="A425" s="197" t="str">
        <f>IF(WQ!A425="","",WQ!A425)</f>
        <v>/איגודן/מי אביבים/ שוק קולינרי  - נמל יפו</v>
      </c>
      <c r="B425" s="197">
        <f>IFERROR(VLOOKUP(A425,Path!A:B,2,FALSE),"")</f>
        <v>33403</v>
      </c>
      <c r="C425" s="197" t="str">
        <f>IF(WQ!B425="","",WQ!B425)</f>
        <v/>
      </c>
    </row>
    <row r="426" spans="1:3" x14ac:dyDescent="0.2">
      <c r="A426" s="197" t="str">
        <f>IF(WQ!A426="","",WQ!A426)</f>
        <v>/איגודן/מי אביבים/&amp;בי"ח איכילוב - מזון</v>
      </c>
      <c r="B426" s="197">
        <f>IFERROR(VLOOKUP(A426,Path!A:B,2,FALSE),"")</f>
        <v>31460</v>
      </c>
      <c r="C426" s="197" t="str">
        <f>IF(WQ!B426="","",WQ!B426)</f>
        <v/>
      </c>
    </row>
    <row r="427" spans="1:3" x14ac:dyDescent="0.2">
      <c r="A427" s="197" t="str">
        <f>IF(WQ!A427="","",WQ!A427)</f>
        <v>/איגודן/מי אביבים/&amp;מחנה צבאי שדה דב מטבחים</v>
      </c>
      <c r="B427" s="197">
        <f>IFERROR(VLOOKUP(A427,Path!A:B,2,FALSE),"")</f>
        <v>31939</v>
      </c>
      <c r="C427" s="197" t="str">
        <f>IF(WQ!B427="","",WQ!B427)</f>
        <v/>
      </c>
    </row>
    <row r="428" spans="1:3" x14ac:dyDescent="0.2">
      <c r="A428" s="197" t="str">
        <f>IF(WQ!A428="","",WQ!A428)</f>
        <v>/איגודן/מי אביבים/&amp;מחנה צבאי שדה דב סדנאות</v>
      </c>
      <c r="B428" s="197">
        <f>IFERROR(VLOOKUP(A428,Path!A:B,2,FALSE),"")</f>
        <v>31934</v>
      </c>
      <c r="C428" s="197" t="str">
        <f>IF(WQ!B428="","",WQ!B428)</f>
        <v/>
      </c>
    </row>
    <row r="429" spans="1:3" x14ac:dyDescent="0.2">
      <c r="A429" s="197" t="str">
        <f>IF(WQ!A429="","",WQ!A429)</f>
        <v>/איגודן/מי אביבים/&amp;מחנה צבאי שדה דב רחיצה</v>
      </c>
      <c r="B429" s="197">
        <f>IFERROR(VLOOKUP(A429,Path!A:B,2,FALSE),"")</f>
        <v>31937</v>
      </c>
      <c r="C429" s="197" t="str">
        <f>IF(WQ!B429="","",WQ!B429)</f>
        <v/>
      </c>
    </row>
    <row r="430" spans="1:3" x14ac:dyDescent="0.2">
      <c r="A430" s="197" t="str">
        <f>IF(WQ!A430="","",WQ!A430)</f>
        <v>/איגודן/מי אביבים/א נ אופנהיים אמנות מתכת בע'מ</v>
      </c>
      <c r="B430" s="197">
        <f>IFERROR(VLOOKUP(A430,Path!A:B,2,FALSE),"")</f>
        <v>34872</v>
      </c>
      <c r="C430" s="197" t="str">
        <f>IF(WQ!B430="","",WQ!B430)</f>
        <v/>
      </c>
    </row>
    <row r="431" spans="1:3" x14ac:dyDescent="0.2">
      <c r="A431" s="197" t="str">
        <f>IF(WQ!A431="","",WQ!A431)</f>
        <v>/איגודן/מי אביבים/א.ב.מצדה קפה מרינה בע"מ A.B. MEZADA COFF</v>
      </c>
      <c r="B431" s="197">
        <f>IFERROR(VLOOKUP(A431,Path!A:B,2,FALSE),"")</f>
        <v>34842</v>
      </c>
      <c r="C431" s="197" t="str">
        <f>IF(WQ!B431="","",WQ!B431)</f>
        <v/>
      </c>
    </row>
    <row r="432" spans="1:3" x14ac:dyDescent="0.2">
      <c r="A432" s="197" t="str">
        <f>IF(WQ!A432="","",WQ!A432)</f>
        <v>/איגודן/מי אביבים/א.ס. חדר האוכל תל-אביב שותפות מוגבלת</v>
      </c>
      <c r="B432" s="197">
        <f>IFERROR(VLOOKUP(A432,Path!A:B,2,FALSE),"")</f>
        <v>36574</v>
      </c>
      <c r="C432" s="197" t="str">
        <f>IF(WQ!B432="","",WQ!B432)</f>
        <v/>
      </c>
    </row>
    <row r="433" spans="1:3" x14ac:dyDescent="0.2">
      <c r="A433" s="197" t="str">
        <f>IF(WQ!A433="","",WQ!A433)</f>
        <v>/איגודן/מי אביבים/א.ש שיא שטיפת רכב בע"מ</v>
      </c>
      <c r="B433" s="197">
        <f>IFERROR(VLOOKUP(A433,Path!A:B,2,FALSE),"")</f>
        <v>34878</v>
      </c>
      <c r="C433" s="197" t="str">
        <f>IF(WQ!B433="","",WQ!B433)</f>
        <v/>
      </c>
    </row>
    <row r="434" spans="1:3" x14ac:dyDescent="0.2">
      <c r="A434" s="197" t="str">
        <f>IF(WQ!A434="","",WQ!A434)</f>
        <v>/איגודן/מי אביבים/אבו חליפה</v>
      </c>
      <c r="B434" s="197">
        <f>IFERROR(VLOOKUP(A434,Path!A:B,2,FALSE),"")</f>
        <v>29002</v>
      </c>
      <c r="C434" s="197" t="str">
        <f>IF(WQ!B434="","",WQ!B434)</f>
        <v/>
      </c>
    </row>
    <row r="435" spans="1:3" x14ac:dyDescent="0.2">
      <c r="A435" s="197" t="str">
        <f>IF(WQ!A435="","",WQ!A435)</f>
        <v>/איגודן/מי אביבים/אבי רוקח</v>
      </c>
      <c r="B435" s="197">
        <f>IFERROR(VLOOKUP(A435,Path!A:B,2,FALSE),"")</f>
        <v>34445</v>
      </c>
      <c r="C435" s="197" t="str">
        <f>IF(WQ!B435="","",WQ!B435)</f>
        <v/>
      </c>
    </row>
    <row r="436" spans="1:3" x14ac:dyDescent="0.2">
      <c r="A436" s="197" t="str">
        <f>IF(WQ!A436="","",WQ!A436)</f>
        <v>/איגודן/מי אביבים/אבי רכאח</v>
      </c>
      <c r="B436" s="197">
        <f>IFERROR(VLOOKUP(A436,Path!A:B,2,FALSE),"")</f>
        <v>34427</v>
      </c>
      <c r="C436" s="197" t="str">
        <f>IF(WQ!B436="","",WQ!B436)</f>
        <v/>
      </c>
    </row>
    <row r="437" spans="1:3" x14ac:dyDescent="0.2">
      <c r="A437" s="197" t="str">
        <f>IF(WQ!A437="","",WQ!A437)</f>
        <v>/איגודן/מי אביבים/אביאל אוסלנדר</v>
      </c>
      <c r="B437" s="197">
        <f>IFERROR(VLOOKUP(A437,Path!A:B,2,FALSE),"")</f>
        <v>34854</v>
      </c>
      <c r="C437" s="197" t="str">
        <f>IF(WQ!B437="","",WQ!B437)</f>
        <v/>
      </c>
    </row>
    <row r="438" spans="1:3" x14ac:dyDescent="0.2">
      <c r="A438" s="197" t="str">
        <f>IF(WQ!A438="","",WQ!A438)</f>
        <v>/איגודן/מי אביבים/אביגדור 22 בע"מ</v>
      </c>
      <c r="B438" s="197">
        <f>IFERROR(VLOOKUP(A438,Path!A:B,2,FALSE),"")</f>
        <v>34410</v>
      </c>
      <c r="C438" s="197" t="str">
        <f>IF(WQ!B438="","",WQ!B438)</f>
        <v/>
      </c>
    </row>
    <row r="439" spans="1:3" x14ac:dyDescent="0.2">
      <c r="A439" s="197" t="str">
        <f>IF(WQ!A439="","",WQ!A439)</f>
        <v>/איגודן/מי אביבים/אבניר חברה לרכב בע"מ</v>
      </c>
      <c r="B439" s="197">
        <f>IFERROR(VLOOKUP(A439,Path!A:B,2,FALSE),"")</f>
        <v>34890</v>
      </c>
      <c r="C439" s="197" t="str">
        <f>IF(WQ!B439="","",WQ!B439)</f>
        <v/>
      </c>
    </row>
    <row r="440" spans="1:3" x14ac:dyDescent="0.2">
      <c r="A440" s="197" t="str">
        <f>IF(WQ!A440="","",WQ!A440)</f>
        <v>/איגודן/מי אביבים/אברהם הוסטל תל אביב בע"מ ABRAHAM HOSTEL</v>
      </c>
      <c r="B440" s="197">
        <f>IFERROR(VLOOKUP(A440,Path!A:B,2,FALSE),"")</f>
        <v>34755</v>
      </c>
      <c r="C440" s="197" t="str">
        <f>IF(WQ!B440="","",WQ!B440)</f>
        <v/>
      </c>
    </row>
    <row r="441" spans="1:3" x14ac:dyDescent="0.2">
      <c r="A441" s="197" t="str">
        <f>IF(WQ!A441="","",WQ!A441)</f>
        <v>/איגודן/מי אביבים/אגאדיר בנמל בע"מ</v>
      </c>
      <c r="B441" s="197">
        <f>IFERROR(VLOOKUP(A441,Path!A:B,2,FALSE),"")</f>
        <v>36619</v>
      </c>
      <c r="C441" s="197" t="str">
        <f>IF(WQ!B441="","",WQ!B441)</f>
        <v/>
      </c>
    </row>
    <row r="442" spans="1:3" x14ac:dyDescent="0.2">
      <c r="A442" s="197" t="str">
        <f>IF(WQ!A442="","",WQ!A442)</f>
        <v>/איגודן/מי אביבים/אגודת אכסניות נוער בישראל (אנ"א) (ע"ר</v>
      </c>
      <c r="B442" s="197">
        <f>IFERROR(VLOOKUP(A442,Path!A:B,2,FALSE),"")</f>
        <v>34752</v>
      </c>
      <c r="C442" s="197" t="str">
        <f>IF(WQ!B442="","",WQ!B442)</f>
        <v/>
      </c>
    </row>
    <row r="443" spans="1:3" x14ac:dyDescent="0.2">
      <c r="A443" s="197" t="str">
        <f>IF(WQ!A443="","",WQ!A443)</f>
        <v>/איגודן/מי אביבים/אודי בכור שיווק דגים</v>
      </c>
      <c r="B443" s="197">
        <f>IFERROR(VLOOKUP(A443,Path!A:B,2,FALSE),"")</f>
        <v>34442</v>
      </c>
      <c r="C443" s="197" t="str">
        <f>IF(WQ!B443="","",WQ!B443)</f>
        <v/>
      </c>
    </row>
    <row r="444" spans="1:3" x14ac:dyDescent="0.2">
      <c r="A444" s="197" t="str">
        <f>IF(WQ!A444="","",WQ!A444)</f>
        <v>/איגודן/מי אביבים/אוניברסיטת ת"א בנין שרת מזרחי</v>
      </c>
      <c r="B444" s="197">
        <f>IFERROR(VLOOKUP(A444,Path!A:B,2,FALSE),"")</f>
        <v>32930</v>
      </c>
      <c r="C444" s="197" t="str">
        <f>IF(WQ!B444="","",WQ!B444)</f>
        <v/>
      </c>
    </row>
    <row r="445" spans="1:3" x14ac:dyDescent="0.2">
      <c r="A445" s="197" t="str">
        <f>IF(WQ!A445="","",WQ!A445)</f>
        <v>/איגודן/מי אביבים/אוניברסיטת ת"א בנין שרת מערבי</v>
      </c>
      <c r="B445" s="197">
        <f>IFERROR(VLOOKUP(A445,Path!A:B,2,FALSE),"")</f>
        <v>32927</v>
      </c>
      <c r="C445" s="197" t="str">
        <f>IF(WQ!B445="","",WQ!B445)</f>
        <v/>
      </c>
    </row>
    <row r="446" spans="1:3" x14ac:dyDescent="0.2">
      <c r="A446" s="197" t="str">
        <f>IF(WQ!A446="","",WQ!A446)</f>
        <v>/איגודן/מי אביבים/אוניברסיטת ת"א גילמן קפה נטו (עלית)</v>
      </c>
      <c r="B446" s="197">
        <f>IFERROR(VLOOKUP(A446,Path!A:B,2,FALSE),"")</f>
        <v>32942</v>
      </c>
      <c r="C446" s="197" t="str">
        <f>IF(WQ!B446="","",WQ!B446)</f>
        <v/>
      </c>
    </row>
    <row r="447" spans="1:3" x14ac:dyDescent="0.2">
      <c r="A447" s="197" t="str">
        <f>IF(WQ!A447="","",WQ!A447)</f>
        <v>/איגודן/מי אביבים/אוניברסיטת ת"א הנדסה יותו (איילה)</v>
      </c>
      <c r="B447" s="197">
        <f>IFERROR(VLOOKUP(A447,Path!A:B,2,FALSE),"")</f>
        <v>32933</v>
      </c>
      <c r="C447" s="197" t="str">
        <f>IF(WQ!B447="","",WQ!B447)</f>
        <v/>
      </c>
    </row>
    <row r="448" spans="1:3" x14ac:dyDescent="0.2">
      <c r="A448" s="197" t="str">
        <f>IF(WQ!A448="","",WQ!A448)</f>
        <v>/איגודן/מי אביבים/אוניברסיטת ת"א ווב ציפורה (סבארו)</v>
      </c>
      <c r="B448" s="197">
        <f>IFERROR(VLOOKUP(A448,Path!A:B,2,FALSE),"")</f>
        <v>32936</v>
      </c>
      <c r="C448" s="197" t="str">
        <f>IF(WQ!B448="","",WQ!B448)</f>
        <v/>
      </c>
    </row>
    <row r="449" spans="1:3" x14ac:dyDescent="0.2">
      <c r="A449" s="197" t="str">
        <f>IF(WQ!A449="","",WQ!A449)</f>
        <v>/איגודן/מי אביבים/אוניברסיטת ת"א מדעי החברה ס.ש.ק</v>
      </c>
      <c r="B449" s="197">
        <f>IFERROR(VLOOKUP(A449,Path!A:B,2,FALSE),"")</f>
        <v>32939</v>
      </c>
      <c r="C449" s="197" t="str">
        <f>IF(WQ!B449="","",WQ!B449)</f>
        <v/>
      </c>
    </row>
    <row r="450" spans="1:3" x14ac:dyDescent="0.2">
      <c r="A450" s="197" t="str">
        <f>IF(WQ!A450="","",WQ!A450)</f>
        <v>/איגודן/מי אביבים/אוניברסיטת ת"א מדעים (אקו) סשק חדש</v>
      </c>
      <c r="B450" s="197">
        <f>IFERROR(VLOOKUP(A450,Path!A:B,2,FALSE),"")</f>
        <v>32945</v>
      </c>
      <c r="C450" s="197" t="str">
        <f>IF(WQ!B450="","",WQ!B450)</f>
        <v/>
      </c>
    </row>
    <row r="451" spans="1:3" x14ac:dyDescent="0.2">
      <c r="A451" s="197" t="str">
        <f>IF(WQ!A451="","",WQ!A451)</f>
        <v>/איגודן/מי אביבים/אוניברסיטת ת"א משפטים קקאו</v>
      </c>
      <c r="B451" s="197">
        <f>IFERROR(VLOOKUP(A451,Path!A:B,2,FALSE),"")</f>
        <v>32948</v>
      </c>
      <c r="C451" s="197" t="str">
        <f>IF(WQ!B451="","",WQ!B451)</f>
        <v/>
      </c>
    </row>
    <row r="452" spans="1:3" x14ac:dyDescent="0.2">
      <c r="A452" s="197" t="str">
        <f>IF(WQ!A452="","",WQ!A452)</f>
        <v>/איגודן/מי אביבים/אוניברסיטת ת"א רפואה בית אוכל</v>
      </c>
      <c r="B452" s="197">
        <f>IFERROR(VLOOKUP(A452,Path!A:B,2,FALSE),"")</f>
        <v>32951</v>
      </c>
      <c r="C452" s="197" t="str">
        <f>IF(WQ!B452="","",WQ!B452)</f>
        <v/>
      </c>
    </row>
    <row r="453" spans="1:3" x14ac:dyDescent="0.2">
      <c r="A453" s="197" t="str">
        <f>IF(WQ!A453="","",WQ!A453)</f>
        <v>/איגודן/מי אביבים/אופרה איטליאנה בע"מ OPERA ITALIANA LTD</v>
      </c>
      <c r="B453" s="197">
        <f>IFERROR(VLOOKUP(A453,Path!A:B,2,FALSE),"")</f>
        <v>34824</v>
      </c>
      <c r="C453" s="197" t="str">
        <f>IF(WQ!B453="","",WQ!B453)</f>
        <v/>
      </c>
    </row>
    <row r="454" spans="1:3" x14ac:dyDescent="0.2">
      <c r="A454" s="197" t="str">
        <f>IF(WQ!A454="","",WQ!A454)</f>
        <v>/איגודן/מי אביבים/אורון אירועים בע"מ</v>
      </c>
      <c r="B454" s="197">
        <f>IFERROR(VLOOKUP(A454,Path!A:B,2,FALSE),"")</f>
        <v>34314</v>
      </c>
      <c r="C454" s="197" t="str">
        <f>IF(WQ!B454="","",WQ!B454)</f>
        <v/>
      </c>
    </row>
    <row r="455" spans="1:3" x14ac:dyDescent="0.2">
      <c r="A455" s="197" t="str">
        <f>IF(WQ!A455="","",WQ!A455)</f>
        <v>/איגודן/מי אביבים/אידאו בפארק (2009) בע"מ</v>
      </c>
      <c r="B455" s="197">
        <f>IFERROR(VLOOKUP(A455,Path!A:B,2,FALSE),"")</f>
        <v>34335</v>
      </c>
      <c r="C455" s="197" t="str">
        <f>IF(WQ!B455="","",WQ!B455)</f>
        <v/>
      </c>
    </row>
    <row r="456" spans="1:3" x14ac:dyDescent="0.2">
      <c r="A456" s="197" t="str">
        <f>IF(WQ!A456="","",WQ!A456)</f>
        <v>/איגודן/מי אביבים/אירלנד ברים בע"מ</v>
      </c>
      <c r="B456" s="197">
        <f>IFERROR(VLOOKUP(A456,Path!A:B,2,FALSE),"")</f>
        <v>34389</v>
      </c>
      <c r="C456" s="197" t="str">
        <f>IF(WQ!B456="","",WQ!B456)</f>
        <v/>
      </c>
    </row>
    <row r="457" spans="1:3" x14ac:dyDescent="0.2">
      <c r="A457" s="197" t="str">
        <f>IF(WQ!A457="","",WQ!A457)</f>
        <v>/איגודן/מי אביבים/אלון דרך שלמה</v>
      </c>
      <c r="B457" s="197">
        <f>IFERROR(VLOOKUP(A457,Path!A:B,2,FALSE),"")</f>
        <v>38275</v>
      </c>
      <c r="C457" s="197" t="str">
        <f>IF(WQ!B457="","",WQ!B457)</f>
        <v/>
      </c>
    </row>
    <row r="458" spans="1:3" x14ac:dyDescent="0.2">
      <c r="A458" s="197" t="str">
        <f>IF(WQ!A458="","",WQ!A458)</f>
        <v>/איגודן/מי אביבים/אלון פלורנטין</v>
      </c>
      <c r="B458" s="197">
        <f>IFERROR(VLOOKUP(A458,Path!A:B,2,FALSE),"")</f>
        <v>38405</v>
      </c>
      <c r="C458" s="197" t="str">
        <f>IF(WQ!B458="","",WQ!B458)</f>
        <v/>
      </c>
    </row>
    <row r="459" spans="1:3" x14ac:dyDescent="0.2">
      <c r="A459" s="197" t="str">
        <f>IF(WQ!A459="","",WQ!A459)</f>
        <v>/איגודן/מי אביבים/אמורה מיו בע"מ</v>
      </c>
      <c r="B459" s="197">
        <f>IFERROR(VLOOKUP(A459,Path!A:B,2,FALSE),"")</f>
        <v>34809</v>
      </c>
      <c r="C459" s="197" t="str">
        <f>IF(WQ!B459="","",WQ!B459)</f>
        <v/>
      </c>
    </row>
    <row r="460" spans="1:3" x14ac:dyDescent="0.2">
      <c r="A460" s="197" t="str">
        <f>IF(WQ!A460="","",WQ!A460)</f>
        <v>/איגודן/מי אביבים/אמריקן פאלאס (בור שאיבה אזור כתום)</v>
      </c>
      <c r="B460" s="197">
        <f>IFERROR(VLOOKUP(A460,Path!A:B,2,FALSE),"")</f>
        <v>36960</v>
      </c>
      <c r="C460" s="197" t="str">
        <f>IF(WQ!B460="","",WQ!B460)</f>
        <v/>
      </c>
    </row>
    <row r="461" spans="1:3" x14ac:dyDescent="0.2">
      <c r="A461" s="197" t="str">
        <f>IF(WQ!A461="","",WQ!A461)</f>
        <v>/איגודן/מי אביבים/אסותא</v>
      </c>
      <c r="B461" s="197">
        <f>IFERROR(VLOOKUP(A461,Path!A:B,2,FALSE),"")</f>
        <v>29631</v>
      </c>
      <c r="C461" s="197" t="str">
        <f>IF(WQ!B461="","",WQ!B461)</f>
        <v/>
      </c>
    </row>
    <row r="462" spans="1:3" x14ac:dyDescent="0.2">
      <c r="A462" s="197" t="str">
        <f>IF(WQ!A462="","",WQ!A462)</f>
        <v>/איגודן/מי אביבים/אספרסו בר קניון רמת אביב-מפריד 1</v>
      </c>
      <c r="B462" s="197">
        <f>IFERROR(VLOOKUP(A462,Path!A:B,2,FALSE),"")</f>
        <v>32921</v>
      </c>
      <c r="C462" s="197" t="str">
        <f>IF(WQ!B462="","",WQ!B462)</f>
        <v/>
      </c>
    </row>
    <row r="463" spans="1:3" x14ac:dyDescent="0.2">
      <c r="A463" s="197" t="str">
        <f>IF(WQ!A463="","",WQ!A463)</f>
        <v>/איגודן/מי אביבים/אר.טו.אם קורפוראשיין בע"מ - בניין פנורמה</v>
      </c>
      <c r="B463" s="197">
        <f>IFERROR(VLOOKUP(A463,Path!A:B,2,FALSE),"")</f>
        <v>34899</v>
      </c>
      <c r="C463" s="197" t="str">
        <f>IF(WQ!B463="","",WQ!B463)</f>
        <v/>
      </c>
    </row>
    <row r="464" spans="1:3" x14ac:dyDescent="0.2">
      <c r="A464" s="197" t="str">
        <f>IF(WQ!A464="","",WQ!A464)</f>
        <v>/איגודן/מי אביבים/ארומה הולדינגס בע"מ</v>
      </c>
      <c r="B464" s="197">
        <f>IFERROR(VLOOKUP(A464,Path!A:B,2,FALSE),"")</f>
        <v>34383</v>
      </c>
      <c r="C464" s="197" t="str">
        <f>IF(WQ!B464="","",WQ!B464)</f>
        <v/>
      </c>
    </row>
    <row r="465" spans="1:3" x14ac:dyDescent="0.2">
      <c r="A465" s="197" t="str">
        <f>IF(WQ!A465="","",WQ!A465)</f>
        <v>/איגודן/מי אביבים/ארידן אחזקות בע"מ (בור שאיבה אזור כתום)</v>
      </c>
      <c r="B465" s="197">
        <f>IFERROR(VLOOKUP(A465,Path!A:B,2,FALSE),"")</f>
        <v>34749</v>
      </c>
      <c r="C465" s="197" t="str">
        <f>IF(WQ!B465="","",WQ!B465)</f>
        <v/>
      </c>
    </row>
    <row r="466" spans="1:3" x14ac:dyDescent="0.2">
      <c r="A466" s="197" t="str">
        <f>IF(WQ!A466="","",WQ!A466)</f>
        <v>/איגודן/מי אביבים/בי"ח איכילוב (המרכז הרפואי ע"ש סוראסקי)</v>
      </c>
      <c r="B466" s="197">
        <f>IFERROR(VLOOKUP(A466,Path!A:B,2,FALSE),"")</f>
        <v>36542</v>
      </c>
      <c r="C466" s="197" t="str">
        <f>IF(WQ!B466="","",WQ!B466)</f>
        <v/>
      </c>
    </row>
    <row r="467" spans="1:3" x14ac:dyDescent="0.2">
      <c r="A467" s="197" t="str">
        <f>IF(WQ!A467="","",WQ!A467)</f>
        <v>/איגודן/מי אביבים/בי.בי.בי מסעדות בע"מ</v>
      </c>
      <c r="B467" s="197">
        <f>IFERROR(VLOOKUP(A467,Path!A:B,2,FALSE),"")</f>
        <v>34362</v>
      </c>
      <c r="C467" s="197" t="str">
        <f>IF(WQ!B467="","",WQ!B467)</f>
        <v/>
      </c>
    </row>
    <row r="468" spans="1:3" x14ac:dyDescent="0.2">
      <c r="A468" s="197" t="str">
        <f>IF(WQ!A468="","",WQ!A468)</f>
        <v>/איגודן/מי אביבים/בית בלב בע''מ</v>
      </c>
      <c r="B468" s="197">
        <f>IFERROR(VLOOKUP(A468,Path!A:B,2,FALSE),"")</f>
        <v>36995</v>
      </c>
      <c r="C468" s="197" t="str">
        <f>IF(WQ!B468="","",WQ!B468)</f>
        <v/>
      </c>
    </row>
    <row r="469" spans="1:3" x14ac:dyDescent="0.2">
      <c r="A469" s="197" t="str">
        <f>IF(WQ!A469="","",WQ!A469)</f>
        <v>/איגודן/מי אביבים/בית גיל הזהב</v>
      </c>
      <c r="B469" s="197">
        <f>IFERROR(VLOOKUP(A469,Path!A:B,2,FALSE),"")</f>
        <v>30928</v>
      </c>
      <c r="C469" s="197" t="str">
        <f>IF(WQ!B469="","",WQ!B469)</f>
        <v/>
      </c>
    </row>
    <row r="470" spans="1:3" x14ac:dyDescent="0.2">
      <c r="A470" s="197" t="str">
        <f>IF(WQ!A470="","",WQ!A470)</f>
        <v>/איגודן/מי אביבים/בית דיור מוגן משען נאות אפקה</v>
      </c>
      <c r="B470" s="197">
        <f>IFERROR(VLOOKUP(A470,Path!A:B,2,FALSE),"")</f>
        <v>30376</v>
      </c>
      <c r="C470" s="197" t="str">
        <f>IF(WQ!B470="","",WQ!B470)</f>
        <v/>
      </c>
    </row>
    <row r="471" spans="1:3" x14ac:dyDescent="0.2">
      <c r="A471" s="197" t="str">
        <f>IF(WQ!A471="","",WQ!A471)</f>
        <v>/איגודן/מי אביבים/בית דיור מוגן עד 120</v>
      </c>
      <c r="B471" s="197">
        <f>IFERROR(VLOOKUP(A471,Path!A:B,2,FALSE),"")</f>
        <v>30853</v>
      </c>
      <c r="C471" s="197" t="str">
        <f>IF(WQ!B471="","",WQ!B471)</f>
        <v/>
      </c>
    </row>
    <row r="472" spans="1:3" x14ac:dyDescent="0.2">
      <c r="A472" s="197" t="str">
        <f>IF(WQ!A472="","",WQ!A472)</f>
        <v>/איגודן/מי אביבים/בית מתכת בעמ</v>
      </c>
      <c r="B472" s="197">
        <f>IFERROR(VLOOKUP(A472,Path!A:B,2,FALSE),"")</f>
        <v>34863</v>
      </c>
      <c r="C472" s="197" t="str">
        <f>IF(WQ!B472="","",WQ!B472)</f>
        <v/>
      </c>
    </row>
    <row r="473" spans="1:3" x14ac:dyDescent="0.2">
      <c r="A473" s="197" t="str">
        <f>IF(WQ!A473="","",WQ!A473)</f>
        <v>/איגודן/מי אביבים/בן בשט BB</v>
      </c>
      <c r="B473" s="197">
        <f>IFERROR(VLOOKUP(A473,Path!A:B,2,FALSE),"")</f>
        <v>7759</v>
      </c>
      <c r="C473" s="197" t="str">
        <f>IF(WQ!B473="","",WQ!B473)</f>
        <v/>
      </c>
    </row>
    <row r="474" spans="1:3" x14ac:dyDescent="0.2">
      <c r="A474" s="197" t="str">
        <f>IF(WQ!A474="","",WQ!A474)</f>
        <v>/איגודן/מי אביבים/בן בשט JBB</v>
      </c>
      <c r="B474" s="197">
        <f>IFERROR(VLOOKUP(A474,Path!A:B,2,FALSE),"")</f>
        <v>8289</v>
      </c>
      <c r="C474" s="197" t="str">
        <f>IF(WQ!B474="","",WQ!B474)</f>
        <v/>
      </c>
    </row>
    <row r="475" spans="1:3" x14ac:dyDescent="0.2">
      <c r="A475" s="197" t="str">
        <f>IF(WQ!A475="","",WQ!A475)</f>
        <v>/איגודן/מי אביבים/ברוך זבדה-בועות</v>
      </c>
      <c r="B475" s="197">
        <f>IFERROR(VLOOKUP(A475,Path!A:B,2,FALSE),"")</f>
        <v>34902</v>
      </c>
      <c r="C475" s="197" t="str">
        <f>IF(WQ!B475="","",WQ!B475)</f>
        <v/>
      </c>
    </row>
    <row r="476" spans="1:3" x14ac:dyDescent="0.2">
      <c r="A476" s="197" t="str">
        <f>IF(WQ!A476="","",WQ!A476)</f>
        <v>/איגודן/מי אביבים/ברק, שבו אהרון</v>
      </c>
      <c r="B476" s="197">
        <f>IFERROR(VLOOKUP(A476,Path!A:B,2,FALSE),"")</f>
        <v>7285</v>
      </c>
      <c r="C476" s="197" t="str">
        <f>IF(WQ!B476="","",WQ!B476)</f>
        <v/>
      </c>
    </row>
    <row r="477" spans="1:3" x14ac:dyDescent="0.2">
      <c r="A477" s="197" t="str">
        <f>IF(WQ!A477="","",WQ!A477)</f>
        <v>/איגודן/מי אביבים/ברקפסט קורנר בע"מ</v>
      </c>
      <c r="B477" s="197">
        <f>IFERROR(VLOOKUP(A477,Path!A:B,2,FALSE),"")</f>
        <v>34392</v>
      </c>
      <c r="C477" s="197" t="str">
        <f>IF(WQ!B477="","",WQ!B477)</f>
        <v/>
      </c>
    </row>
    <row r="478" spans="1:3" x14ac:dyDescent="0.2">
      <c r="A478" s="197" t="str">
        <f>IF(WQ!A478="","",WQ!A478)</f>
        <v>/איגודן/מי אביבים/ג.א.ש מזון</v>
      </c>
      <c r="B478" s="197">
        <f>IFERROR(VLOOKUP(A478,Path!A:B,2,FALSE),"")</f>
        <v>28910</v>
      </c>
      <c r="C478" s="197" t="str">
        <f>IF(WQ!B478="","",WQ!B478)</f>
        <v/>
      </c>
    </row>
    <row r="479" spans="1:3" x14ac:dyDescent="0.2">
      <c r="A479" s="197" t="str">
        <f>IF(WQ!A479="","",WQ!A479)</f>
        <v>/איגודן/מי אביבים/גאיה רינר בע"מ - מסעדת דלאל</v>
      </c>
      <c r="B479" s="197">
        <f>IFERROR(VLOOKUP(A479,Path!A:B,2,FALSE),"")</f>
        <v>34836</v>
      </c>
      <c r="C479" s="197" t="str">
        <f>IF(WQ!B479="","",WQ!B479)</f>
        <v/>
      </c>
    </row>
    <row r="480" spans="1:3" x14ac:dyDescent="0.2">
      <c r="A480" s="197" t="str">
        <f>IF(WQ!A480="","",WQ!A480)</f>
        <v>/איגודן/מי אביבים/גאלרי פאלאס</v>
      </c>
      <c r="B480" s="197">
        <f>IFERROR(VLOOKUP(A480,Path!A:B,2,FALSE),"")</f>
        <v>32604</v>
      </c>
      <c r="C480" s="197" t="str">
        <f>IF(WQ!B480="","",WQ!B480)</f>
        <v/>
      </c>
    </row>
    <row r="481" spans="1:3" x14ac:dyDescent="0.2">
      <c r="A481" s="197" t="str">
        <f>IF(WQ!A481="","",WQ!A481)</f>
        <v>/איגודן/מי אביבים/גיל גל ניהול שיווק ואחזקת מלונות בע"מ</v>
      </c>
      <c r="B481" s="197">
        <f>IFERROR(VLOOKUP(A481,Path!A:B,2,FALSE),"")</f>
        <v>34764</v>
      </c>
      <c r="C481" s="197" t="str">
        <f>IF(WQ!B481="","",WQ!B481)</f>
        <v/>
      </c>
    </row>
    <row r="482" spans="1:3" x14ac:dyDescent="0.2">
      <c r="A482" s="197" t="str">
        <f>IF(WQ!A482="","",WQ!A482)</f>
        <v>/איגודן/מי אביבים/ג'ירף מסעדות בע"מ GIRAFFE RESTAURANTS LT</v>
      </c>
      <c r="B482" s="197">
        <f>IFERROR(VLOOKUP(A482,Path!A:B,2,FALSE),"")</f>
        <v>34845</v>
      </c>
      <c r="C482" s="197" t="str">
        <f>IF(WQ!B482="","",WQ!B482)</f>
        <v/>
      </c>
    </row>
    <row r="483" spans="1:3" x14ac:dyDescent="0.2">
      <c r="A483" s="197" t="str">
        <f>IF(WQ!A483="","",WQ!A483)</f>
        <v>/איגודן/מי אביבים/גלבנומטה</v>
      </c>
      <c r="B483" s="197">
        <f>IFERROR(VLOOKUP(A483,Path!A:B,2,FALSE),"")</f>
        <v>7310</v>
      </c>
      <c r="C483" s="197" t="str">
        <f>IF(WQ!B483="","",WQ!B483)</f>
        <v/>
      </c>
    </row>
    <row r="484" spans="1:3" x14ac:dyDescent="0.2">
      <c r="A484" s="197" t="str">
        <f>IF(WQ!A484="","",WQ!A484)</f>
        <v>/איגודן/מי אביבים/ג'פניקה אוניברסיטת ת"א</v>
      </c>
      <c r="B484" s="197">
        <f>IFERROR(VLOOKUP(A484,Path!A:B,2,FALSE),"")</f>
        <v>32954</v>
      </c>
      <c r="C484" s="197" t="str">
        <f>IF(WQ!B484="","",WQ!B484)</f>
        <v/>
      </c>
    </row>
    <row r="485" spans="1:3" x14ac:dyDescent="0.2">
      <c r="A485" s="197" t="str">
        <f>IF(WQ!A485="","",WQ!A485)</f>
        <v>/איגודן/מי אביבים/ג'פניקה בע"מ</v>
      </c>
      <c r="B485" s="197">
        <f>IFERROR(VLOOKUP(A485,Path!A:B,2,FALSE),"")</f>
        <v>34359</v>
      </c>
      <c r="C485" s="197" t="str">
        <f>IF(WQ!B485="","",WQ!B485)</f>
        <v/>
      </c>
    </row>
    <row r="486" spans="1:3" x14ac:dyDescent="0.2">
      <c r="A486" s="197" t="str">
        <f>IF(WQ!A486="","",WQ!A486)</f>
        <v>/איגודן/מי אביבים/ג'פניקה סושי בר בע"מ ת"א,</v>
      </c>
      <c r="B486" s="197">
        <f>IFERROR(VLOOKUP(A486,Path!A:B,2,FALSE),"")</f>
        <v>34416</v>
      </c>
      <c r="C486" s="197" t="str">
        <f>IF(WQ!B486="","",WQ!B486)</f>
        <v/>
      </c>
    </row>
    <row r="487" spans="1:3" x14ac:dyDescent="0.2">
      <c r="A487" s="197" t="str">
        <f>IF(WQ!A487="","",WQ!A487)</f>
        <v>/איגודן/מי אביבים/גרינברג ביסטרו בע"מ GRINBERG BISTRO LTD</v>
      </c>
      <c r="B487" s="197">
        <f>IFERROR(VLOOKUP(A487,Path!A:B,2,FALSE),"")</f>
        <v>34827</v>
      </c>
      <c r="C487" s="197" t="str">
        <f>IF(WQ!B487="","",WQ!B487)</f>
        <v/>
      </c>
    </row>
    <row r="488" spans="1:3" x14ac:dyDescent="0.2">
      <c r="A488" s="197" t="str">
        <f>IF(WQ!A488="","",WQ!A488)</f>
        <v>/איגודן/מי אביבים/גרנדביי מלונות בע"מ GRANDBAY HOTELS LTD</v>
      </c>
      <c r="B488" s="197">
        <f>IFERROR(VLOOKUP(A488,Path!A:B,2,FALSE),"")</f>
        <v>34743</v>
      </c>
      <c r="C488" s="197" t="str">
        <f>IF(WQ!B488="","",WQ!B488)</f>
        <v/>
      </c>
    </row>
    <row r="489" spans="1:3" x14ac:dyDescent="0.2">
      <c r="A489" s="197" t="str">
        <f>IF(WQ!A489="","",WQ!A489)</f>
        <v>/איגודן/מי אביבים/גרפוליט מפעלי דפוס בעמ</v>
      </c>
      <c r="B489" s="197">
        <f>IFERROR(VLOOKUP(A489,Path!A:B,2,FALSE),"")</f>
        <v>34893</v>
      </c>
      <c r="C489" s="197" t="str">
        <f>IF(WQ!B489="","",WQ!B489)</f>
        <v/>
      </c>
    </row>
    <row r="490" spans="1:3" x14ac:dyDescent="0.2">
      <c r="A490" s="197" t="str">
        <f>IF(WQ!A490="","",WQ!A490)</f>
        <v>/איגודן/מי אביבים/דגימים בע"מ DAGIMIM LTD</v>
      </c>
      <c r="B490" s="197">
        <f>IFERROR(VLOOKUP(A490,Path!A:B,2,FALSE),"")</f>
        <v>34922</v>
      </c>
      <c r="C490" s="197" t="str">
        <f>IF(WQ!B490="","",WQ!B490)</f>
        <v/>
      </c>
    </row>
    <row r="491" spans="1:3" x14ac:dyDescent="0.2">
      <c r="A491" s="197" t="str">
        <f>IF(WQ!A491="","",WQ!A491)</f>
        <v>/איגודן/מי אביבים/דור אלון - לוינסקי</v>
      </c>
      <c r="B491" s="197">
        <f>IFERROR(VLOOKUP(A491,Path!A:B,2,FALSE),"")</f>
        <v>29248</v>
      </c>
      <c r="C491" s="197" t="str">
        <f>IF(WQ!B491="","",WQ!B491)</f>
        <v/>
      </c>
    </row>
    <row r="492" spans="1:3" x14ac:dyDescent="0.2">
      <c r="A492" s="197" t="str">
        <f>IF(WQ!A492="","",WQ!A492)</f>
        <v>/איגודן/מי אביבים/דור אלון ניהול מתחמים קמעונאיים בע"מ  נחלת בנימין</v>
      </c>
      <c r="B492" s="197">
        <f>IFERROR(VLOOKUP(A492,Path!A:B,2,FALSE),"")</f>
        <v>34911</v>
      </c>
      <c r="C492" s="197" t="str">
        <f>IF(WQ!B492="","",WQ!B492)</f>
        <v/>
      </c>
    </row>
    <row r="493" spans="1:3" x14ac:dyDescent="0.2">
      <c r="A493" s="197" t="str">
        <f>IF(WQ!A493="","",WQ!A493)</f>
        <v>/איגודן/מי אביבים/דור אלון ניהול מתחמים קמעונאיים בע"מ ידידיה פרנקל</v>
      </c>
      <c r="B493" s="197">
        <f>IFERROR(VLOOKUP(A493,Path!A:B,2,FALSE),"")</f>
        <v>34917</v>
      </c>
      <c r="C493" s="197" t="str">
        <f>IF(WQ!B493="","",WQ!B493)</f>
        <v/>
      </c>
    </row>
    <row r="494" spans="1:3" x14ac:dyDescent="0.2">
      <c r="A494" s="197" t="str">
        <f>IF(WQ!A494="","",WQ!A494)</f>
        <v>/איגודן/מי אביבים/דור אלון ניהול מתחמים קמעונאיים בע"מ יצחק שדה</v>
      </c>
      <c r="B494" s="197">
        <f>IFERROR(VLOOKUP(A494,Path!A:B,2,FALSE),"")</f>
        <v>34915</v>
      </c>
      <c r="C494" s="197" t="str">
        <f>IF(WQ!B494="","",WQ!B494)</f>
        <v/>
      </c>
    </row>
    <row r="495" spans="1:3" x14ac:dyDescent="0.2">
      <c r="A495" s="197" t="str">
        <f>IF(WQ!A495="","",WQ!A495)</f>
        <v>/איגודן/מי אביבים/די.בי.מלונות בע"מ D.B.HOTELS LTD</v>
      </c>
      <c r="B495" s="197">
        <f>IFERROR(VLOOKUP(A495,Path!A:B,2,FALSE),"")</f>
        <v>34770</v>
      </c>
      <c r="C495" s="197" t="str">
        <f>IF(WQ!B495="","",WQ!B495)</f>
        <v/>
      </c>
    </row>
    <row r="496" spans="1:3" x14ac:dyDescent="0.2">
      <c r="A496" s="197" t="str">
        <f>IF(WQ!A496="","",WQ!A496)</f>
        <v>/איגודן/מי אביבים/דייגי נמל תל אביב בע"מ-בני הדייג, שגב אייל פרויקטים בע"מ-קפה נמרוד, נמלנד בע"מ-קפה לנדוור</v>
      </c>
      <c r="B496" s="197">
        <f>IFERROR(VLOOKUP(A496,Path!A:B,2,FALSE),"")</f>
        <v>36624</v>
      </c>
      <c r="C496" s="197" t="str">
        <f>IF(WQ!B496="","",WQ!B496)</f>
        <v/>
      </c>
    </row>
    <row r="497" spans="1:3" x14ac:dyDescent="0.2">
      <c r="A497" s="197" t="str">
        <f>IF(WQ!A497="","",WQ!A497)</f>
        <v>/איגודן/מי אביבים/דלק - גיבורי ישראל - יגאל אלון 108</v>
      </c>
      <c r="B497" s="197">
        <f>IFERROR(VLOOKUP(A497,Path!A:B,2,FALSE),"")</f>
        <v>36552</v>
      </c>
      <c r="C497" s="197" t="str">
        <f>IF(WQ!B497="","",WQ!B497)</f>
        <v/>
      </c>
    </row>
    <row r="498" spans="1:3" x14ac:dyDescent="0.2">
      <c r="A498" s="197" t="str">
        <f>IF(WQ!A498="","",WQ!A498)</f>
        <v>/איגודן/מי אביבים/דלק דור אלון</v>
      </c>
      <c r="B498" s="197">
        <f>IFERROR(VLOOKUP(A498,Path!A:B,2,FALSE),"")</f>
        <v>38370</v>
      </c>
      <c r="C498" s="197" t="str">
        <f>IF(WQ!B498="","",WQ!B498)</f>
        <v/>
      </c>
    </row>
    <row r="499" spans="1:3" x14ac:dyDescent="0.2">
      <c r="A499" s="197" t="str">
        <f>IF(WQ!A499="","",WQ!A499)</f>
        <v>/איגודן/מי אביבים/דלק -רמת אביב</v>
      </c>
      <c r="B499" s="197">
        <f>IFERROR(VLOOKUP(A499,Path!A:B,2,FALSE),"")</f>
        <v>28993</v>
      </c>
      <c r="C499" s="197" t="str">
        <f>IF(WQ!B499="","",WQ!B499)</f>
        <v/>
      </c>
    </row>
    <row r="500" spans="1:3" x14ac:dyDescent="0.2">
      <c r="A500" s="197" t="str">
        <f>IF(WQ!A500="","",WQ!A500)</f>
        <v>/איגודן/מי אביבים/דרכים מרכזי שרות לרכב בע"מ</v>
      </c>
      <c r="B500" s="197">
        <f>IFERROR(VLOOKUP(A500,Path!A:B,2,FALSE),"")</f>
        <v>34451</v>
      </c>
      <c r="C500" s="197" t="str">
        <f>IF(WQ!B500="","",WQ!B500)</f>
        <v/>
      </c>
    </row>
    <row r="501" spans="1:3" x14ac:dyDescent="0.2">
      <c r="A501" s="197" t="str">
        <f>IF(WQ!A501="","",WQ!A501)</f>
        <v>/איגודן/מי אביבים/דשן מחלבות</v>
      </c>
      <c r="B501" s="197">
        <f>IFERROR(VLOOKUP(A501,Path!A:B,2,FALSE),"")</f>
        <v>7303</v>
      </c>
      <c r="C501" s="197" t="str">
        <f>IF(WQ!B501="","",WQ!B501)</f>
        <v/>
      </c>
    </row>
    <row r="502" spans="1:3" x14ac:dyDescent="0.2">
      <c r="A502" s="197" t="str">
        <f>IF(WQ!A502="","",WQ!A502)</f>
        <v>/איגודן/מי אביבים/הדפוס החדש בעמ</v>
      </c>
      <c r="B502" s="197">
        <f>IFERROR(VLOOKUP(A502,Path!A:B,2,FALSE),"")</f>
        <v>34896</v>
      </c>
      <c r="C502" s="197" t="str">
        <f>IF(WQ!B502="","",WQ!B502)</f>
        <v/>
      </c>
    </row>
    <row r="503" spans="1:3" x14ac:dyDescent="0.2">
      <c r="A503" s="197" t="str">
        <f>IF(WQ!A503="","",WQ!A503)</f>
        <v>/איגודן/מי אביבים/הזקן והים מ.ד. בע"מ THE OLD MAN AND THE</v>
      </c>
      <c r="B503" s="197">
        <f>IFERROR(VLOOKUP(A503,Path!A:B,2,FALSE),"")</f>
        <v>33400</v>
      </c>
      <c r="C503" s="197" t="str">
        <f>IF(WQ!B503="","",WQ!B503)</f>
        <v/>
      </c>
    </row>
    <row r="504" spans="1:3" x14ac:dyDescent="0.2">
      <c r="A504" s="197" t="str">
        <f>IF(WQ!A504="","",WQ!A504)</f>
        <v>/איגודן/מי אביבים/הזקן והים קדם 85</v>
      </c>
      <c r="B504" s="197">
        <f>IFERROR(VLOOKUP(A504,Path!A:B,2,FALSE),"")</f>
        <v>36564</v>
      </c>
      <c r="C504" s="197" t="str">
        <f>IF(WQ!B504="","",WQ!B504)</f>
        <v/>
      </c>
    </row>
    <row r="505" spans="1:3" x14ac:dyDescent="0.2">
      <c r="A505" s="197" t="str">
        <f>IF(WQ!A505="","",WQ!A505)</f>
        <v>/איגודן/מי אביבים/הטברנה של צביקי בע"מ</v>
      </c>
      <c r="B505" s="197">
        <f>IFERROR(VLOOKUP(A505,Path!A:B,2,FALSE),"")</f>
        <v>34332</v>
      </c>
      <c r="C505" s="197" t="str">
        <f>IF(WQ!B505="","",WQ!B505)</f>
        <v/>
      </c>
    </row>
    <row r="506" spans="1:3" x14ac:dyDescent="0.2">
      <c r="A506" s="197" t="str">
        <f>IF(WQ!A506="","",WQ!A506)</f>
        <v>/איגודן/מי אביבים/היי טאור - בית אירופה ניהול בע"מ - מסעדת מיתוס + פיש מרקט</v>
      </c>
      <c r="B506" s="197">
        <f>IFERROR(VLOOKUP(A506,Path!A:B,2,FALSE),"")</f>
        <v>38380</v>
      </c>
      <c r="C506" s="197" t="str">
        <f>IF(WQ!B506="","",WQ!B506)</f>
        <v/>
      </c>
    </row>
    <row r="507" spans="1:3" x14ac:dyDescent="0.2">
      <c r="A507" s="197" t="str">
        <f>IF(WQ!A507="","",WQ!A507)</f>
        <v>/איגודן/מי אביבים/הצורפים 18 אירועים בע"מ</v>
      </c>
      <c r="B507" s="197">
        <f>IFERROR(VLOOKUP(A507,Path!A:B,2,FALSE),"")</f>
        <v>34317</v>
      </c>
      <c r="C507" s="197" t="str">
        <f>IF(WQ!B507="","",WQ!B507)</f>
        <v/>
      </c>
    </row>
    <row r="508" spans="1:3" x14ac:dyDescent="0.2">
      <c r="A508" s="197" t="str">
        <f>IF(WQ!A508="","",WQ!A508)</f>
        <v>/איגודן/מי אביבים/הצורפים חיפה (1998) בע"מ HAZORFIN HAIFA</v>
      </c>
      <c r="B508" s="197">
        <f>IFERROR(VLOOKUP(A508,Path!A:B,2,FALSE),"")</f>
        <v>34869</v>
      </c>
      <c r="C508" s="197" t="str">
        <f>IF(WQ!B508="","",WQ!B508)</f>
        <v/>
      </c>
    </row>
    <row r="509" spans="1:3" x14ac:dyDescent="0.2">
      <c r="A509" s="197" t="str">
        <f>IF(WQ!A509="","",WQ!A509)</f>
        <v>/איגודן/מי אביבים/הרנט חוף מציצים בע"מ HARNET METSITSIM BE</v>
      </c>
      <c r="B509" s="197">
        <f>IFERROR(VLOOKUP(A509,Path!A:B,2,FALSE),"")</f>
        <v>34857</v>
      </c>
      <c r="C509" s="197" t="str">
        <f>IF(WQ!B509="","",WQ!B509)</f>
        <v/>
      </c>
    </row>
    <row r="510" spans="1:3" x14ac:dyDescent="0.2">
      <c r="A510" s="197" t="str">
        <f>IF(WQ!A510="","",WQ!A510)</f>
        <v>/איגודן/מי אביבים/הרצל רוטשילד בתי קפה בע"מ</v>
      </c>
      <c r="B510" s="197">
        <f>IFERROR(VLOOKUP(A510,Path!A:B,2,FALSE),"")</f>
        <v>34380</v>
      </c>
      <c r="C510" s="197" t="str">
        <f>IF(WQ!B510="","",WQ!B510)</f>
        <v/>
      </c>
    </row>
    <row r="511" spans="1:3" x14ac:dyDescent="0.2">
      <c r="A511" s="197" t="str">
        <f>IF(WQ!A511="","",WQ!A511)</f>
        <v>/איגודן/מי אביבים/וויזיוויג בע"מ</v>
      </c>
      <c r="B511" s="197">
        <f>IFERROR(VLOOKUP(A511,Path!A:B,2,FALSE),"")</f>
        <v>34818</v>
      </c>
      <c r="C511" s="197" t="str">
        <f>IF(WQ!B511="","",WQ!B511)</f>
        <v/>
      </c>
    </row>
    <row r="512" spans="1:3" x14ac:dyDescent="0.2">
      <c r="A512" s="197" t="str">
        <f>IF(WQ!A512="","",WQ!A512)</f>
        <v>/איגודן/מי אביבים/וונדר ג'י קפה בע"מ</v>
      </c>
      <c r="B512" s="197">
        <f>IFERROR(VLOOKUP(A512,Path!A:B,2,FALSE),"")</f>
        <v>34347</v>
      </c>
      <c r="C512" s="197" t="str">
        <f>IF(WQ!B512="","",WQ!B512)</f>
        <v/>
      </c>
    </row>
    <row r="513" spans="1:3" x14ac:dyDescent="0.2">
      <c r="A513" s="197" t="str">
        <f>IF(WQ!A513="","",WQ!A513)</f>
        <v>/איגודן/מי אביבים/ויגו תכשיטים בע"מ VIGO JEWELRY LTD</v>
      </c>
      <c r="B513" s="197">
        <f>IFERROR(VLOOKUP(A513,Path!A:B,2,FALSE),"")</f>
        <v>34875</v>
      </c>
      <c r="C513" s="197" t="str">
        <f>IF(WQ!B513="","",WQ!B513)</f>
        <v/>
      </c>
    </row>
    <row r="514" spans="1:3" x14ac:dyDescent="0.2">
      <c r="A514" s="197" t="str">
        <f>IF(WQ!A514="","",WQ!A514)</f>
        <v>/איגודן/מי אביבים/וליד אבו אלעפיה</v>
      </c>
      <c r="B514" s="197">
        <f>IFERROR(VLOOKUP(A514,Path!A:B,2,FALSE),"")</f>
        <v>34433</v>
      </c>
      <c r="C514" s="197" t="str">
        <f>IF(WQ!B514="","",WQ!B514)</f>
        <v/>
      </c>
    </row>
    <row r="515" spans="1:3" x14ac:dyDescent="0.2">
      <c r="A515" s="197" t="str">
        <f>IF(WQ!A515="","",WQ!A515)</f>
        <v>/איגודן/מי אביבים/זיקו דגים בע"מ</v>
      </c>
      <c r="B515" s="197">
        <f>IFERROR(VLOOKUP(A515,Path!A:B,2,FALSE),"")</f>
        <v>33777</v>
      </c>
      <c r="C515" s="197" t="str">
        <f>IF(WQ!B515="","",WQ!B515)</f>
        <v/>
      </c>
    </row>
    <row r="516" spans="1:3" x14ac:dyDescent="0.2">
      <c r="A516" s="197" t="str">
        <f>IF(WQ!A516="","",WQ!A516)</f>
        <v>/איגודן/מי אביבים/חברת אתרים בחוף (מרינה תל אביב)</v>
      </c>
      <c r="B516" s="197">
        <f>IFERROR(VLOOKUP(A516,Path!A:B,2,FALSE),"")</f>
        <v>36547</v>
      </c>
      <c r="C516" s="197" t="str">
        <f>IF(WQ!B516="","",WQ!B516)</f>
        <v/>
      </c>
    </row>
    <row r="517" spans="1:3" x14ac:dyDescent="0.2">
      <c r="A517" s="197" t="str">
        <f>IF(WQ!A517="","",WQ!A517)</f>
        <v>/איגודן/מי אביבים/חברת מאיר עזרא</v>
      </c>
      <c r="B517" s="197">
        <f>IFERROR(VLOOKUP(A517,Path!A:B,2,FALSE),"")</f>
        <v>33780</v>
      </c>
      <c r="C517" s="197" t="str">
        <f>IF(WQ!B517="","",WQ!B517)</f>
        <v/>
      </c>
    </row>
    <row r="518" spans="1:3" x14ac:dyDescent="0.2">
      <c r="A518" s="197" t="str">
        <f>IF(WQ!A518="","",WQ!A518)</f>
        <v>/איגודן/מי אביבים/חנות דגים - נמל יפו</v>
      </c>
      <c r="B518" s="197">
        <f>IFERROR(VLOOKUP(A518,Path!A:B,2,FALSE),"")</f>
        <v>33748</v>
      </c>
      <c r="C518" s="197" t="str">
        <f>IF(WQ!B518="","",WQ!B518)</f>
        <v/>
      </c>
    </row>
    <row r="519" spans="1:3" x14ac:dyDescent="0.2">
      <c r="A519" s="197" t="str">
        <f>IF(WQ!A519="","",WQ!A519)</f>
        <v>/איגודן/מי אביבים/חניון מרכז ויצמן,ניהול בע"מ (בור שאיבה אזור סגול)</v>
      </c>
      <c r="B519" s="197">
        <f>IFERROR(VLOOKUP(A519,Path!A:B,2,FALSE),"")</f>
        <v>36559</v>
      </c>
      <c r="C519" s="197" t="str">
        <f>IF(WQ!B519="","",WQ!B519)</f>
        <v/>
      </c>
    </row>
    <row r="520" spans="1:3" x14ac:dyDescent="0.2">
      <c r="A520" s="197" t="str">
        <f>IF(WQ!A520="","",WQ!A520)</f>
        <v>/איגודן/מי אביבים/חנן אלמקיאס</v>
      </c>
      <c r="B520" s="197">
        <f>IFERROR(VLOOKUP(A520,Path!A:B,2,FALSE),"")</f>
        <v>34439</v>
      </c>
      <c r="C520" s="197" t="str">
        <f>IF(WQ!B520="","",WQ!B520)</f>
        <v/>
      </c>
    </row>
    <row r="521" spans="1:3" x14ac:dyDescent="0.2">
      <c r="A521" s="197" t="str">
        <f>IF(WQ!A521="","",WQ!A521)</f>
        <v>/איגודן/מי אביבים/טארה החזקות, ניהול והשקעות במלונות בע"מ</v>
      </c>
      <c r="B521" s="197">
        <f>IFERROR(VLOOKUP(A521,Path!A:B,2,FALSE),"")</f>
        <v>34773</v>
      </c>
      <c r="C521" s="197" t="str">
        <f>IF(WQ!B521="","",WQ!B521)</f>
        <v/>
      </c>
    </row>
    <row r="522" spans="1:3" x14ac:dyDescent="0.2">
      <c r="A522" s="197" t="str">
        <f>IF(WQ!A522="","",WQ!A522)</f>
        <v>/איגודן/מי אביבים/טוני וספה פיצה בע"מ</v>
      </c>
      <c r="B522" s="197">
        <f>IFERROR(VLOOKUP(A522,Path!A:B,2,FALSE),"")</f>
        <v>34398</v>
      </c>
      <c r="C522" s="197" t="str">
        <f>IF(WQ!B522="","",WQ!B522)</f>
        <v/>
      </c>
    </row>
    <row r="523" spans="1:3" x14ac:dyDescent="0.2">
      <c r="A523" s="197" t="str">
        <f>IF(WQ!A523="","",WQ!A523)</f>
        <v>/איגודן/מי אביבים/טופולופומפו בע"מ TOPOLOPOMPO LTD</v>
      </c>
      <c r="B523" s="197">
        <f>IFERROR(VLOOKUP(A523,Path!A:B,2,FALSE),"")</f>
        <v>34821</v>
      </c>
      <c r="C523" s="197" t="str">
        <f>IF(WQ!B523="","",WQ!B523)</f>
        <v/>
      </c>
    </row>
    <row r="524" spans="1:3" x14ac:dyDescent="0.2">
      <c r="A524" s="197" t="str">
        <f>IF(WQ!A524="","",WQ!A524)</f>
        <v>/איגודן/מי אביבים/טורקיז א.ס. בע"מ</v>
      </c>
      <c r="B524" s="197">
        <f>IFERROR(VLOOKUP(A524,Path!A:B,2,FALSE),"")</f>
        <v>34803</v>
      </c>
      <c r="C524" s="197" t="str">
        <f>IF(WQ!B524="","",WQ!B524)</f>
        <v/>
      </c>
    </row>
    <row r="525" spans="1:3" x14ac:dyDescent="0.2">
      <c r="A525" s="197" t="str">
        <f>IF(WQ!A525="","",WQ!A525)</f>
        <v>/איגודן/מי אביבים/טורקיז קניון רמת אביב-מפריד 4</v>
      </c>
      <c r="B525" s="197">
        <f>IFERROR(VLOOKUP(A525,Path!A:B,2,FALSE),"")</f>
        <v>32918</v>
      </c>
      <c r="C525" s="197" t="str">
        <f>IF(WQ!B525="","",WQ!B525)</f>
        <v/>
      </c>
    </row>
    <row r="526" spans="1:3" x14ac:dyDescent="0.2">
      <c r="A526" s="197" t="str">
        <f>IF(WQ!A526="","",WQ!A526)</f>
        <v>/איגודן/מי אביבים/טזורו בע"מ</v>
      </c>
      <c r="B526" s="197">
        <f>IFERROR(VLOOKUP(A526,Path!A:B,2,FALSE),"")</f>
        <v>34833</v>
      </c>
      <c r="C526" s="197" t="str">
        <f>IF(WQ!B526="","",WQ!B526)</f>
        <v/>
      </c>
    </row>
    <row r="527" spans="1:3" x14ac:dyDescent="0.2">
      <c r="A527" s="197" t="str">
        <f>IF(WQ!A527="","",WQ!A527)</f>
        <v>/איגודן/מי אביבים/טיב טעם רשתות בע"מ</v>
      </c>
      <c r="B527" s="197">
        <f>IFERROR(VLOOKUP(A527,Path!A:B,2,FALSE),"")</f>
        <v>34353</v>
      </c>
      <c r="C527" s="197" t="str">
        <f>IF(WQ!B527="","",WQ!B527)</f>
        <v/>
      </c>
    </row>
    <row r="528" spans="1:3" x14ac:dyDescent="0.2">
      <c r="A528" s="197" t="str">
        <f>IF(WQ!A528="","",WQ!A528)</f>
        <v>/איגודן/מי אביבים/יוליה נמל תל אביב בע"מ</v>
      </c>
      <c r="B528" s="197">
        <f>IFERROR(VLOOKUP(A528,Path!A:B,2,FALSE),"")</f>
        <v>36614</v>
      </c>
      <c r="C528" s="197" t="str">
        <f>IF(WQ!B528="","",WQ!B528)</f>
        <v/>
      </c>
    </row>
    <row r="529" spans="1:3" x14ac:dyDescent="0.2">
      <c r="A529" s="197" t="str">
        <f>IF(WQ!A529="","",WQ!A529)</f>
        <v>/איגודן/מי אביבים/יונה - נמל יפו</v>
      </c>
      <c r="B529" s="197">
        <f>IFERROR(VLOOKUP(A529,Path!A:B,2,FALSE),"")</f>
        <v>33409</v>
      </c>
      <c r="C529" s="197" t="str">
        <f>IF(WQ!B529="","",WQ!B529)</f>
        <v/>
      </c>
    </row>
    <row r="530" spans="1:3" x14ac:dyDescent="0.2">
      <c r="A530" s="197" t="str">
        <f>IF(WQ!A530="","",WQ!A530)</f>
        <v>/איגודן/מי אביבים/יורודרייב  ניהול ציי רכב והשכרה בע"מ</v>
      </c>
      <c r="B530" s="197">
        <f>IFERROR(VLOOKUP(A530,Path!A:B,2,FALSE),"")</f>
        <v>34881</v>
      </c>
      <c r="C530" s="197" t="str">
        <f>IF(WQ!B530="","",WQ!B530)</f>
        <v/>
      </c>
    </row>
    <row r="531" spans="1:3" x14ac:dyDescent="0.2">
      <c r="A531" s="197" t="str">
        <f>IF(WQ!A531="","",WQ!A531)</f>
        <v>/איגודן/מי אביבים/ים של פירות בע"מ  הברזל</v>
      </c>
      <c r="B531" s="197">
        <f>IFERROR(VLOOKUP(A531,Path!A:B,2,FALSE),"")</f>
        <v>34860</v>
      </c>
      <c r="C531" s="197" t="str">
        <f>IF(WQ!B531="","",WQ!B531)</f>
        <v/>
      </c>
    </row>
    <row r="532" spans="1:3" x14ac:dyDescent="0.2">
      <c r="A532" s="197" t="str">
        <f>IF(WQ!A532="","",WQ!A532)</f>
        <v>/איגודן/מי אביבים/ים של פירות בע"מ דיזנגוף</v>
      </c>
      <c r="B532" s="197">
        <f>IFERROR(VLOOKUP(A532,Path!A:B,2,FALSE),"")</f>
        <v>34395</v>
      </c>
      <c r="C532" s="197" t="str">
        <f>IF(WQ!B532="","",WQ!B532)</f>
        <v/>
      </c>
    </row>
    <row r="533" spans="1:3" x14ac:dyDescent="0.2">
      <c r="A533" s="197" t="str">
        <f>IF(WQ!A533="","",WQ!A533)</f>
        <v>/איגודן/מי אביבים/יקימונו ניהול מסעדות ת"א בע"מ</v>
      </c>
      <c r="B533" s="197">
        <f>IFERROR(VLOOKUP(A533,Path!A:B,2,FALSE),"")</f>
        <v>34386</v>
      </c>
      <c r="C533" s="197" t="str">
        <f>IF(WQ!B533="","",WQ!B533)</f>
        <v/>
      </c>
    </row>
    <row r="534" spans="1:3" x14ac:dyDescent="0.2">
      <c r="A534" s="197" t="str">
        <f>IF(WQ!A534="","",WQ!A534)</f>
        <v>/איגודן/מי אביבים/ירקון 48 אכסניות בע"מ HOSTEL YARKON 48 L</v>
      </c>
      <c r="B534" s="197">
        <f>IFERROR(VLOOKUP(A534,Path!A:B,2,FALSE),"")</f>
        <v>34776</v>
      </c>
      <c r="C534" s="197" t="str">
        <f>IF(WQ!B534="","",WQ!B534)</f>
        <v/>
      </c>
    </row>
    <row r="535" spans="1:3" x14ac:dyDescent="0.2">
      <c r="A535" s="197" t="str">
        <f>IF(WQ!A535="","",WQ!A535)</f>
        <v>/איגודן/מי אביבים/ישרוטל טאוור (אלפרד מלונות אורבנים בע"מ)</v>
      </c>
      <c r="B535" s="197">
        <f>IFERROR(VLOOKUP(A535,Path!A:B,2,FALSE),"")</f>
        <v>29889</v>
      </c>
      <c r="C535" s="197" t="str">
        <f>IF(WQ!B535="","",WQ!B535)</f>
        <v/>
      </c>
    </row>
    <row r="536" spans="1:3" x14ac:dyDescent="0.2">
      <c r="A536" s="197" t="str">
        <f>IF(WQ!A536="","",WQ!A536)</f>
        <v>/איגודן/מי אביבים/לאבאיט קופי קומפני - נמל יפו</v>
      </c>
      <c r="B536" s="197">
        <f>IFERROR(VLOOKUP(A536,Path!A:B,2,FALSE),"")</f>
        <v>33397</v>
      </c>
      <c r="C536" s="197" t="str">
        <f>IF(WQ!B536="","",WQ!B536)</f>
        <v/>
      </c>
    </row>
    <row r="537" spans="1:3" x14ac:dyDescent="0.2">
      <c r="A537" s="197" t="str">
        <f>IF(WQ!A537="","",WQ!A537)</f>
        <v>/איגודן/מי אביבים/לב-ים שיווק דגים בע"מ</v>
      </c>
      <c r="B537" s="197">
        <f>IFERROR(VLOOKUP(A537,Path!A:B,2,FALSE),"")</f>
        <v>34430</v>
      </c>
      <c r="C537" s="197" t="str">
        <f>IF(WQ!B537="","",WQ!B537)</f>
        <v/>
      </c>
    </row>
    <row r="538" spans="1:3" x14ac:dyDescent="0.2">
      <c r="A538" s="197" t="str">
        <f>IF(WQ!A538="","",WQ!A538)</f>
        <v>/איגודן/מי אביבים/לג'נדה אורי פרסקו- נמל יפו</v>
      </c>
      <c r="B538" s="197">
        <f>IFERROR(VLOOKUP(A538,Path!A:B,2,FALSE),"")</f>
        <v>33406</v>
      </c>
      <c r="C538" s="197" t="str">
        <f>IF(WQ!B538="","",WQ!B538)</f>
        <v/>
      </c>
    </row>
    <row r="539" spans="1:3" x14ac:dyDescent="0.2">
      <c r="A539" s="197" t="str">
        <f>IF(WQ!A539="","",WQ!A539)</f>
        <v>/איגודן/מי אביבים/לחם ושעשועים בע"מ</v>
      </c>
      <c r="B539" s="197">
        <f>IFERROR(VLOOKUP(A539,Path!A:B,2,FALSE),"")</f>
        <v>34797</v>
      </c>
      <c r="C539" s="197" t="str">
        <f>IF(WQ!B539="","",WQ!B539)</f>
        <v/>
      </c>
    </row>
    <row r="540" spans="1:3" x14ac:dyDescent="0.2">
      <c r="A540" s="197" t="str">
        <f>IF(WQ!A540="","",WQ!A540)</f>
        <v>/איגודן/מי אביבים/לחמנינה מאפיות בע"מ LACHMANINA BAKERIES</v>
      </c>
      <c r="B540" s="197">
        <f>IFERROR(VLOOKUP(A540,Path!A:B,2,FALSE),"")</f>
        <v>34800</v>
      </c>
      <c r="C540" s="197" t="str">
        <f>IF(WQ!B540="","",WQ!B540)</f>
        <v/>
      </c>
    </row>
    <row r="541" spans="1:3" x14ac:dyDescent="0.2">
      <c r="A541" s="197" t="str">
        <f>IF(WQ!A541="","",WQ!A541)</f>
        <v>/איגודן/מי אביבים/מאריס דגים בע"מ</v>
      </c>
      <c r="B541" s="197">
        <f>IFERROR(VLOOKUP(A541,Path!A:B,2,FALSE),"")</f>
        <v>34919</v>
      </c>
      <c r="C541" s="197" t="str">
        <f>IF(WQ!B541="","",WQ!B541)</f>
        <v/>
      </c>
    </row>
    <row r="542" spans="1:3" x14ac:dyDescent="0.2">
      <c r="A542" s="197" t="str">
        <f>IF(WQ!A542="","",WQ!A542)</f>
        <v>/איגודן/מי אביבים/מגדל האמנים יפו בע"מ</v>
      </c>
      <c r="B542" s="197">
        <f>IFERROR(VLOOKUP(A542,Path!A:B,2,FALSE),"")</f>
        <v>34311</v>
      </c>
      <c r="C542" s="197" t="str">
        <f>IF(WQ!B542="","",WQ!B542)</f>
        <v/>
      </c>
    </row>
    <row r="543" spans="1:3" x14ac:dyDescent="0.2">
      <c r="A543" s="197" t="str">
        <f>IF(WQ!A543="","",WQ!A543)</f>
        <v>/איגודן/מי אביבים/מוזס רמת החיל</v>
      </c>
      <c r="B543" s="197">
        <f>IFERROR(VLOOKUP(A543,Path!A:B,2,FALSE),"")</f>
        <v>34329</v>
      </c>
      <c r="C543" s="197" t="str">
        <f>IF(WQ!B543="","",WQ!B543)</f>
        <v/>
      </c>
    </row>
    <row r="544" spans="1:3" x14ac:dyDescent="0.2">
      <c r="A544" s="197" t="str">
        <f>IF(WQ!A544="","",WQ!A544)</f>
        <v>/איגודן/מי אביבים/מוסך אלכס " סנדר" ובניו בע"מ</v>
      </c>
      <c r="B544" s="197">
        <f>IFERROR(VLOOKUP(A544,Path!A:B,2,FALSE),"")</f>
        <v>34887</v>
      </c>
      <c r="C544" s="197" t="str">
        <f>IF(WQ!B544="","",WQ!B544)</f>
        <v/>
      </c>
    </row>
    <row r="545" spans="1:3" x14ac:dyDescent="0.2">
      <c r="A545" s="197" t="str">
        <f>IF(WQ!A545="","",WQ!A545)</f>
        <v>/איגודן/מי אביבים/מוסך דן שיכון דן</v>
      </c>
      <c r="B545" s="197">
        <f>IFERROR(VLOOKUP(A545,Path!A:B,2,FALSE),"")</f>
        <v>28922</v>
      </c>
      <c r="C545" s="197" t="str">
        <f>IF(WQ!B545="","",WQ!B545)</f>
        <v/>
      </c>
    </row>
    <row r="546" spans="1:3" x14ac:dyDescent="0.2">
      <c r="A546" s="197" t="str">
        <f>IF(WQ!A546="","",WQ!A546)</f>
        <v>/איגודן/מי אביבים/מוסך הוד</v>
      </c>
      <c r="B546" s="197">
        <f>IFERROR(VLOOKUP(A546,Path!A:B,2,FALSE),"")</f>
        <v>28875</v>
      </c>
      <c r="C546" s="197" t="str">
        <f>IF(WQ!B546="","",WQ!B546)</f>
        <v/>
      </c>
    </row>
    <row r="547" spans="1:3" x14ac:dyDescent="0.2">
      <c r="A547" s="197" t="str">
        <f>IF(WQ!A547="","",WQ!A547)</f>
        <v>/איגודן/מי אביבים/מוסך השלשה בע''מ</v>
      </c>
      <c r="B547" s="197">
        <f>IFERROR(VLOOKUP(A547,Path!A:B,2,FALSE),"")</f>
        <v>36517</v>
      </c>
      <c r="C547" s="197" t="str">
        <f>IF(WQ!B547="","",WQ!B547)</f>
        <v/>
      </c>
    </row>
    <row r="548" spans="1:3" x14ac:dyDescent="0.2">
      <c r="A548" s="197" t="str">
        <f>IF(WQ!A548="","",WQ!A548)</f>
        <v>/איגודן/מי אביבים/מוסך לקסוס יוניון מוטור</v>
      </c>
      <c r="B548" s="197">
        <f>IFERROR(VLOOKUP(A548,Path!A:B,2,FALSE),"")</f>
        <v>29600</v>
      </c>
      <c r="C548" s="197" t="str">
        <f>IF(WQ!B548="","",WQ!B548)</f>
        <v/>
      </c>
    </row>
    <row r="549" spans="1:3" x14ac:dyDescent="0.2">
      <c r="A549" s="197" t="str">
        <f>IF(WQ!A549="","",WQ!A549)</f>
        <v>/איגודן/מי אביבים/מוסך מ.א.ש</v>
      </c>
      <c r="B549" s="197">
        <f>IFERROR(VLOOKUP(A549,Path!A:B,2,FALSE),"")</f>
        <v>34448</v>
      </c>
      <c r="C549" s="197" t="str">
        <f>IF(WQ!B549="","",WQ!B549)</f>
        <v/>
      </c>
    </row>
    <row r="550" spans="1:3" x14ac:dyDescent="0.2">
      <c r="A550" s="197" t="str">
        <f>IF(WQ!A550="","",WQ!A550)</f>
        <v>/איגודן/מי אביבים/מזל וברכה - הסעדה בע"מ MAZAL &amp; BRACHA - מסעדת מסה</v>
      </c>
      <c r="B550" s="197">
        <f>IFERROR(VLOOKUP(A550,Path!A:B,2,FALSE),"")</f>
        <v>34815</v>
      </c>
      <c r="C550" s="197" t="str">
        <f>IF(WQ!B550="","",WQ!B550)</f>
        <v/>
      </c>
    </row>
    <row r="551" spans="1:3" x14ac:dyDescent="0.2">
      <c r="A551" s="197" t="str">
        <f>IF(WQ!A551="","",WQ!A551)</f>
        <v>/איגודן/מי אביבים/מזקקת מילק &amp; האני בע"מ</v>
      </c>
      <c r="B551" s="197">
        <f>IFERROR(VLOOKUP(A551,Path!A:B,2,FALSE),"")</f>
        <v>38430</v>
      </c>
      <c r="C551" s="197" t="str">
        <f>IF(WQ!B551="","",WQ!B551)</f>
        <v/>
      </c>
    </row>
    <row r="552" spans="1:3" x14ac:dyDescent="0.2">
      <c r="A552" s="197" t="str">
        <f>IF(WQ!A552="","",WQ!A552)</f>
        <v>/איגודן/מי אביבים/מחנה הקריה - משרד הביטחון</v>
      </c>
      <c r="B552" s="197">
        <f>IFERROR(VLOOKUP(A552,Path!A:B,2,FALSE),"")</f>
        <v>36522</v>
      </c>
      <c r="C552" s="197" t="str">
        <f>IF(WQ!B552="","",WQ!B552)</f>
        <v/>
      </c>
    </row>
    <row r="553" spans="1:3" x14ac:dyDescent="0.2">
      <c r="A553" s="197" t="str">
        <f>IF(WQ!A553="","",WQ!A553)</f>
        <v>/איגודן/מי אביבים/מיטמרקט הברזל (1)</v>
      </c>
      <c r="B553" s="197">
        <f>IFERROR(VLOOKUP(A553,Path!A:B,2,FALSE),"")</f>
        <v>34356</v>
      </c>
      <c r="C553" s="197" t="str">
        <f>IF(WQ!B553="","",WQ!B553)</f>
        <v/>
      </c>
    </row>
    <row r="554" spans="1:3" x14ac:dyDescent="0.2">
      <c r="A554" s="197" t="str">
        <f>IF(WQ!A554="","",WQ!A554)</f>
        <v>/איגודן/מי אביבים/מיטמרקט הברזל (2)</v>
      </c>
      <c r="B554" s="197">
        <f>IFERROR(VLOOKUP(A554,Path!A:B,2,FALSE),"")</f>
        <v>34365</v>
      </c>
      <c r="C554" s="197" t="str">
        <f>IF(WQ!B554="","",WQ!B554)</f>
        <v/>
      </c>
    </row>
    <row r="555" spans="1:3" x14ac:dyDescent="0.2">
      <c r="A555" s="197" t="str">
        <f>IF(WQ!A555="","",WQ!A555)</f>
        <v>/איגודן/מי אביבים/מלון אדיב בעמ</v>
      </c>
      <c r="B555" s="197">
        <f>IFERROR(VLOOKUP(A555,Path!A:B,2,FALSE),"")</f>
        <v>34758</v>
      </c>
      <c r="C555" s="197" t="str">
        <f>IF(WQ!B555="","",WQ!B555)</f>
        <v/>
      </c>
    </row>
    <row r="556" spans="1:3" x14ac:dyDescent="0.2">
      <c r="A556" s="197" t="str">
        <f>IF(WQ!A556="","",WQ!A556)</f>
        <v>/איגודן/מי אביבים/מלון אימפריאל תל-אביב בעמ</v>
      </c>
      <c r="B556" s="197">
        <f>IFERROR(VLOOKUP(A556,Path!A:B,2,FALSE),"")</f>
        <v>34782</v>
      </c>
      <c r="C556" s="197" t="str">
        <f>IF(WQ!B556="","",WQ!B556)</f>
        <v/>
      </c>
    </row>
    <row r="557" spans="1:3" x14ac:dyDescent="0.2">
      <c r="A557" s="197" t="str">
        <f>IF(WQ!A557="","",WQ!A557)</f>
        <v>/איגודן/מי אביבים/מלון גולדן בי'ץ תל אביב בע"מ GOLDEN BEAC</v>
      </c>
      <c r="B557" s="197">
        <f>IFERROR(VLOOKUP(A557,Path!A:B,2,FALSE),"")</f>
        <v>34767</v>
      </c>
      <c r="C557" s="197" t="str">
        <f>IF(WQ!B557="","",WQ!B557)</f>
        <v/>
      </c>
    </row>
    <row r="558" spans="1:3" x14ac:dyDescent="0.2">
      <c r="A558" s="197" t="str">
        <f>IF(WQ!A558="","",WQ!A558)</f>
        <v>/איגודן/מי אביבים/מלון גרנד ביץ'</v>
      </c>
      <c r="B558" s="197">
        <f>IFERROR(VLOOKUP(A558,Path!A:B,2,FALSE),"")</f>
        <v>28967</v>
      </c>
      <c r="C558" s="197" t="str">
        <f>IF(WQ!B558="","",WQ!B558)</f>
        <v/>
      </c>
    </row>
    <row r="559" spans="1:3" x14ac:dyDescent="0.2">
      <c r="A559" s="197" t="str">
        <f>IF(WQ!A559="","",WQ!A559)</f>
        <v>/איגודן/מי אביבים/מלון דה נורמן (המלך אלברט בע"מ KING ALBERT LTD)</v>
      </c>
      <c r="B559" s="197">
        <f>IFERROR(VLOOKUP(A559,Path!A:B,2,FALSE),"")</f>
        <v>34299</v>
      </c>
      <c r="C559" s="197" t="str">
        <f>IF(WQ!B559="","",WQ!B559)</f>
        <v/>
      </c>
    </row>
    <row r="560" spans="1:3" x14ac:dyDescent="0.2">
      <c r="A560" s="197" t="str">
        <f>IF(WQ!A560="","",WQ!A560)</f>
        <v>/איגודן/מי אביבים/מלון דייויד אינטרקונטיננטל</v>
      </c>
      <c r="B560" s="197">
        <f>IFERROR(VLOOKUP(A560,Path!A:B,2,FALSE),"")</f>
        <v>29514</v>
      </c>
      <c r="C560" s="197" t="str">
        <f>IF(WQ!B560="","",WQ!B560)</f>
        <v/>
      </c>
    </row>
    <row r="561" spans="1:3" x14ac:dyDescent="0.2">
      <c r="A561" s="197" t="str">
        <f>IF(WQ!A561="","",WQ!A561)</f>
        <v>/איגודן/מי אביבים/מלון דן</v>
      </c>
      <c r="B561" s="197">
        <f>IFERROR(VLOOKUP(A561,Path!A:B,2,FALSE),"")</f>
        <v>29340</v>
      </c>
      <c r="C561" s="197" t="str">
        <f>IF(WQ!B561="","",WQ!B561)</f>
        <v/>
      </c>
    </row>
    <row r="562" spans="1:3" x14ac:dyDescent="0.2">
      <c r="A562" s="197" t="str">
        <f>IF(WQ!A562="","",WQ!A562)</f>
        <v>/איגודן/מי אביבים/מלון דן פנורמה</v>
      </c>
      <c r="B562" s="197">
        <f>IFERROR(VLOOKUP(A562,Path!A:B,2,FALSE),"")</f>
        <v>29386</v>
      </c>
      <c r="C562" s="197" t="str">
        <f>IF(WQ!B562="","",WQ!B562)</f>
        <v/>
      </c>
    </row>
    <row r="563" spans="1:3" x14ac:dyDescent="0.2">
      <c r="A563" s="197" t="str">
        <f>IF(WQ!A563="","",WQ!A563)</f>
        <v>/איגודן/מי אביבים/מלון הילטון</v>
      </c>
      <c r="B563" s="197">
        <f>IFERROR(VLOOKUP(A563,Path!A:B,2,FALSE),"")</f>
        <v>29104</v>
      </c>
      <c r="C563" s="197" t="str">
        <f>IF(WQ!B563="","",WQ!B563)</f>
        <v/>
      </c>
    </row>
    <row r="564" spans="1:3" x14ac:dyDescent="0.2">
      <c r="A564" s="197" t="str">
        <f>IF(WQ!A564="","",WQ!A564)</f>
        <v>/איגודן/מי אביבים/מלון הרודס ת"א (שרתון מוריה)</v>
      </c>
      <c r="B564" s="197">
        <f>IFERROR(VLOOKUP(A564,Path!A:B,2,FALSE),"")</f>
        <v>29885</v>
      </c>
      <c r="C564" s="197" t="str">
        <f>IF(WQ!B564="","",WQ!B564)</f>
        <v/>
      </c>
    </row>
    <row r="565" spans="1:3" x14ac:dyDescent="0.2">
      <c r="A565" s="197" t="str">
        <f>IF(WQ!A565="","",WQ!A565)</f>
        <v>/איגודן/מי אביבים/מלון ויטל - ארידן אחזקות בע"מ</v>
      </c>
      <c r="B565" s="197">
        <f>IFERROR(VLOOKUP(A565,Path!A:B,2,FALSE),"")</f>
        <v>34296</v>
      </c>
      <c r="C565" s="197" t="str">
        <f>IF(WQ!B565="","",WQ!B565)</f>
        <v/>
      </c>
    </row>
    <row r="566" spans="1:3" x14ac:dyDescent="0.2">
      <c r="A566" s="197" t="str">
        <f>IF(WQ!A566="","",WQ!A566)</f>
        <v>/איגודן/מי אביבים/מלון טל</v>
      </c>
      <c r="B566" s="197">
        <f>IFERROR(VLOOKUP(A566,Path!A:B,2,FALSE),"")</f>
        <v>29897</v>
      </c>
      <c r="C566" s="197" t="str">
        <f>IF(WQ!B566="","",WQ!B566)</f>
        <v/>
      </c>
    </row>
    <row r="567" spans="1:3" x14ac:dyDescent="0.2">
      <c r="A567" s="197" t="str">
        <f>IF(WQ!A567="","",WQ!A567)</f>
        <v>/איגודן/מי אביבים/מלון ישרוטל רויאל ביץ' תל אביב</v>
      </c>
      <c r="B567" s="197">
        <f>IFERROR(VLOOKUP(A567,Path!A:B,2,FALSE),"")</f>
        <v>34293</v>
      </c>
      <c r="C567" s="197" t="str">
        <f>IF(WQ!B567="","",WQ!B567)</f>
        <v/>
      </c>
    </row>
    <row r="568" spans="1:3" x14ac:dyDescent="0.2">
      <c r="A568" s="197" t="str">
        <f>IF(WQ!A568="","",WQ!A568)</f>
        <v>/איגודן/מי אביבים/מלון לאונרדו ארט תל אביב (מלונות פתאל בע"מ)</v>
      </c>
      <c r="B568" s="197">
        <f>IFERROR(VLOOKUP(A568,Path!A:B,2,FALSE),"")</f>
        <v>29405</v>
      </c>
      <c r="C568" s="197" t="str">
        <f>IF(WQ!B568="","",WQ!B568)</f>
        <v/>
      </c>
    </row>
    <row r="569" spans="1:3" x14ac:dyDescent="0.2">
      <c r="A569" s="197" t="str">
        <f>IF(WQ!A569="","",WQ!A569)</f>
        <v>/איגודן/מי אביבים/מלון לאונרדו בוטיק</v>
      </c>
      <c r="B569" s="197">
        <f>IFERROR(VLOOKUP(A569,Path!A:B,2,FALSE),"")</f>
        <v>29625</v>
      </c>
      <c r="C569" s="197" t="str">
        <f>IF(WQ!B569="","",WQ!B569)</f>
        <v/>
      </c>
    </row>
    <row r="570" spans="1:3" x14ac:dyDescent="0.2">
      <c r="A570" s="197" t="str">
        <f>IF(WQ!A570="","",WQ!A570)</f>
        <v>/איגודן/מי אביבים/מלון לאונרדו ביץ' - (באזל) מלונות פתאל תל אביב 2008 בע"מ FATTAL</v>
      </c>
      <c r="B570" s="197">
        <f>IFERROR(VLOOKUP(A570,Path!A:B,2,FALSE),"")</f>
        <v>29893</v>
      </c>
      <c r="C570" s="197" t="str">
        <f>IF(WQ!B570="","",WQ!B570)</f>
        <v/>
      </c>
    </row>
    <row r="571" spans="1:3" x14ac:dyDescent="0.2">
      <c r="A571" s="197" t="str">
        <f>IF(WQ!A571="","",WQ!A571)</f>
        <v>/איגודן/מי אביבים/מלון לילי אנד בלום בע"מ HOTEL LILY AND B</v>
      </c>
      <c r="B571" s="197">
        <f>IFERROR(VLOOKUP(A571,Path!A:B,2,FALSE),"")</f>
        <v>34779</v>
      </c>
      <c r="C571" s="197" t="str">
        <f>IF(WQ!B571="","",WQ!B571)</f>
        <v/>
      </c>
    </row>
    <row r="572" spans="1:3" x14ac:dyDescent="0.2">
      <c r="A572" s="197" t="str">
        <f>IF(WQ!A572="","",WQ!A572)</f>
        <v>/איגודן/מי אביבים/מלון מטרופוליטן(תימורה בע"מ)</v>
      </c>
      <c r="B572" s="197">
        <f>IFERROR(VLOOKUP(A572,Path!A:B,2,FALSE),"")</f>
        <v>29905</v>
      </c>
      <c r="C572" s="197" t="str">
        <f>IF(WQ!B572="","",WQ!B572)</f>
        <v/>
      </c>
    </row>
    <row r="573" spans="1:3" x14ac:dyDescent="0.2">
      <c r="A573" s="197" t="str">
        <f>IF(WQ!A573="","",WQ!A573)</f>
        <v>/איגודן/מי אביבים/מלון מקסים תא בע"מ</v>
      </c>
      <c r="B573" s="197">
        <f>IFERROR(VLOOKUP(A573,Path!A:B,2,FALSE),"")</f>
        <v>34785</v>
      </c>
      <c r="C573" s="197" t="str">
        <f>IF(WQ!B573="","",WQ!B573)</f>
        <v/>
      </c>
    </row>
    <row r="574" spans="1:3" x14ac:dyDescent="0.2">
      <c r="A574" s="197" t="str">
        <f>IF(WQ!A574="","",WQ!A574)</f>
        <v>/איגודן/מי אביבים/מלון מרקט האוס - רשת מלונות אטלס בע"מ</v>
      </c>
      <c r="B574" s="197">
        <f>IFERROR(VLOOKUP(A574,Path!A:B,2,FALSE),"")</f>
        <v>34308</v>
      </c>
      <c r="C574" s="197" t="str">
        <f>IF(WQ!B574="","",WQ!B574)</f>
        <v/>
      </c>
    </row>
    <row r="575" spans="1:3" x14ac:dyDescent="0.2">
      <c r="A575" s="197" t="str">
        <f>IF(WQ!A575="","",WQ!A575)</f>
        <v>/איגודן/מי אביבים/מלון סטאי (בית "הקישלה" יפו בע"מ)</v>
      </c>
      <c r="B575" s="197">
        <f>IFERROR(VLOOKUP(A575,Path!A:B,2,FALSE),"")</f>
        <v>38310</v>
      </c>
      <c r="C575" s="197" t="str">
        <f>IF(WQ!B575="","",WQ!B575)</f>
        <v/>
      </c>
    </row>
    <row r="576" spans="1:3" x14ac:dyDescent="0.2">
      <c r="A576" s="197" t="str">
        <f>IF(WQ!A576="","",WQ!A576)</f>
        <v>/איגודן/מי אביבים/מלון סי נט - מלון מגדל ירושלים בע"מ</v>
      </c>
      <c r="B576" s="197">
        <f>IFERROR(VLOOKUP(A576,Path!A:B,2,FALSE),"")</f>
        <v>38385</v>
      </c>
      <c r="C576" s="197" t="str">
        <f>IF(WQ!B576="","",WQ!B576)</f>
        <v/>
      </c>
    </row>
    <row r="577" spans="1:3" x14ac:dyDescent="0.2">
      <c r="A577" s="197" t="str">
        <f>IF(WQ!A577="","",WQ!A577)</f>
        <v>/איגודן/מי אביבים/מלון סי נט, מגדל ירושלים בע"מ</v>
      </c>
      <c r="B577" s="197">
        <f>IFERROR(VLOOKUP(A577,Path!A:B,2,FALSE),"")</f>
        <v>34305</v>
      </c>
      <c r="C577" s="197" t="str">
        <f>IF(WQ!B577="","",WQ!B577)</f>
        <v/>
      </c>
    </row>
    <row r="578" spans="1:3" x14ac:dyDescent="0.2">
      <c r="A578" s="197" t="str">
        <f>IF(WQ!A578="","",WQ!A578)</f>
        <v>/איגודן/מי אביבים/מלון פארק פלאזה אורכידאה</v>
      </c>
      <c r="B578" s="197">
        <f>IFERROR(VLOOKUP(A578,Path!A:B,2,FALSE),"")</f>
        <v>29901</v>
      </c>
      <c r="C578" s="197" t="str">
        <f>IF(WQ!B578="","",WQ!B578)</f>
        <v/>
      </c>
    </row>
    <row r="579" spans="1:3" x14ac:dyDescent="0.2">
      <c r="A579" s="197" t="str">
        <f>IF(WQ!A579="","",WQ!A579)</f>
        <v>/איגודן/מי אביבים/מלון קוסמופולטן 1971 בע"מ (שרתון תל אביב)</v>
      </c>
      <c r="B579" s="197">
        <f>IFERROR(VLOOKUP(A579,Path!A:B,2,FALSE),"")</f>
        <v>29094</v>
      </c>
      <c r="C579" s="197" t="str">
        <f>IF(WQ!B579="","",WQ!B579)</f>
        <v/>
      </c>
    </row>
    <row r="580" spans="1:3" x14ac:dyDescent="0.2">
      <c r="A580" s="197" t="str">
        <f>IF(WQ!A580="","",WQ!A580)</f>
        <v>/איגודן/מי אביבים/מלון קוסמופוליטן תל אביב (רנסנס)</v>
      </c>
      <c r="B580" s="197">
        <f>IFERROR(VLOOKUP(A580,Path!A:B,2,FALSE),"")</f>
        <v>29114</v>
      </c>
      <c r="C580" s="197" t="str">
        <f>IF(WQ!B580="","",WQ!B580)</f>
        <v/>
      </c>
    </row>
    <row r="581" spans="1:3" x14ac:dyDescent="0.2">
      <c r="A581" s="197" t="str">
        <f>IF(WQ!A581="","",WQ!A581)</f>
        <v>/איגודן/מי אביבים/מלון קראון פלאזה תל אביב (מלונות אפריקה ישראל בע"מ)</v>
      </c>
      <c r="B581" s="197">
        <f>IFERROR(VLOOKUP(A581,Path!A:B,2,FALSE),"")</f>
        <v>36688</v>
      </c>
      <c r="C581" s="197" t="str">
        <f>IF(WQ!B581="","",WQ!B581)</f>
        <v/>
      </c>
    </row>
    <row r="582" spans="1:3" x14ac:dyDescent="0.2">
      <c r="A582" s="197" t="str">
        <f>IF(WQ!A582="","",WQ!A582)</f>
        <v>/איגודן/מי אביבים/מלון קראון פלזה</v>
      </c>
      <c r="B582" s="197">
        <f>IFERROR(VLOOKUP(A582,Path!A:B,2,FALSE),"")</f>
        <v>29401</v>
      </c>
      <c r="C582" s="197" t="str">
        <f>IF(WQ!B582="","",WQ!B582)</f>
        <v/>
      </c>
    </row>
    <row r="583" spans="1:3" x14ac:dyDescent="0.2">
      <c r="A583" s="197" t="str">
        <f>IF(WQ!A583="","",WQ!A583)</f>
        <v>/איגודן/מי אביבים/מלון קראון פלזה סיטי סנטר-עזריאלי מרובע</v>
      </c>
      <c r="B583" s="197">
        <f>IFERROR(VLOOKUP(A583,Path!A:B,2,FALSE),"")</f>
        <v>32692</v>
      </c>
      <c r="C583" s="197" t="str">
        <f>IF(WQ!B583="","",WQ!B583)</f>
        <v/>
      </c>
    </row>
    <row r="584" spans="1:3" x14ac:dyDescent="0.2">
      <c r="A584" s="197" t="str">
        <f>IF(WQ!A584="","",WQ!A584)</f>
        <v>/איגודן/מי אביבים/מלון קרלטון תל אביב - א.מ.ש. תיירות</v>
      </c>
      <c r="B584" s="197">
        <f>IFERROR(VLOOKUP(A584,Path!A:B,2,FALSE),"")</f>
        <v>29139</v>
      </c>
      <c r="C584" s="197" t="str">
        <f>IF(WQ!B584="","",WQ!B584)</f>
        <v/>
      </c>
    </row>
    <row r="585" spans="1:3" x14ac:dyDescent="0.2">
      <c r="A585" s="197" t="str">
        <f>IF(WQ!A585="","",WQ!A585)</f>
        <v>/איגודן/מי אביבים/מלון שלום</v>
      </c>
      <c r="B585" s="197">
        <f>IFERROR(VLOOKUP(A585,Path!A:B,2,FALSE),"")</f>
        <v>35039</v>
      </c>
      <c r="C585" s="197" t="str">
        <f>IF(WQ!B585="","",WQ!B585)</f>
        <v/>
      </c>
    </row>
    <row r="586" spans="1:3" x14ac:dyDescent="0.2">
      <c r="A586" s="197" t="str">
        <f>IF(WQ!A586="","",WQ!A586)</f>
        <v>/איגודן/מי אביבים/ממסי שרותי דרך וגרירה בע"מ</v>
      </c>
      <c r="B586" s="197">
        <f>IFERROR(VLOOKUP(A586,Path!A:B,2,FALSE),"")</f>
        <v>38390</v>
      </c>
      <c r="C586" s="197" t="str">
        <f>IF(WQ!B586="","",WQ!B586)</f>
        <v/>
      </c>
    </row>
    <row r="587" spans="1:3" x14ac:dyDescent="0.2">
      <c r="A587" s="197" t="str">
        <f>IF(WQ!A587="","",WQ!A587)</f>
        <v>/איגודן/מי אביבים/מנטה</v>
      </c>
      <c r="B587" s="197">
        <f>IFERROR(VLOOKUP(A587,Path!A:B,2,FALSE),"")</f>
        <v>38365</v>
      </c>
      <c r="C587" s="197" t="str">
        <f>IF(WQ!B587="","",WQ!B587)</f>
        <v/>
      </c>
    </row>
    <row r="588" spans="1:3" x14ac:dyDescent="0.2">
      <c r="A588" s="197" t="str">
        <f>IF(WQ!A588="","",WQ!A588)</f>
        <v>/איגודן/מי אביבים/מסעדה הוטל מוטיפיורי (אר.טו.אם קורפוראשיין בע"מ)</v>
      </c>
      <c r="B588" s="197">
        <f>IFERROR(VLOOKUP(A588,Path!A:B,2,FALSE),"")</f>
        <v>34806</v>
      </c>
      <c r="C588" s="197" t="str">
        <f>IF(WQ!B588="","",WQ!B588)</f>
        <v/>
      </c>
    </row>
    <row r="589" spans="1:3" x14ac:dyDescent="0.2">
      <c r="A589" s="197" t="str">
        <f>IF(WQ!A589="","",WQ!A589)</f>
        <v>/איגודן/מי אביבים/מסעדת אושי אושי-זהזהזה גלריה לאדריכלות בע''מ</v>
      </c>
      <c r="B589" s="197">
        <f>IFERROR(VLOOKUP(A589,Path!A:B,2,FALSE),"")</f>
        <v>36594</v>
      </c>
      <c r="C589" s="197" t="str">
        <f>IF(WQ!B589="","",WQ!B589)</f>
        <v/>
      </c>
    </row>
    <row r="590" spans="1:3" x14ac:dyDescent="0.2">
      <c r="A590" s="197" t="str">
        <f>IF(WQ!A590="","",WQ!A590)</f>
        <v>/איגודן/מי אביבים/מסעדת דייגם בר גיל הלא כשרה</v>
      </c>
      <c r="B590" s="197">
        <f>IFERROR(VLOOKUP(A590,Path!A:B,2,FALSE),"")</f>
        <v>36537</v>
      </c>
      <c r="C590" s="197" t="str">
        <f>IF(WQ!B590="","",WQ!B590)</f>
        <v/>
      </c>
    </row>
    <row r="591" spans="1:3" x14ac:dyDescent="0.2">
      <c r="A591" s="197" t="str">
        <f>IF(WQ!A591="","",WQ!A591)</f>
        <v>/איגודן/מי אביבים/מסעדת דליקטסן (אר.טו.אם קורפוראשיין בע"מ)</v>
      </c>
      <c r="B591" s="197">
        <f>IFERROR(VLOOKUP(A591,Path!A:B,2,FALSE),"")</f>
        <v>34830</v>
      </c>
      <c r="C591" s="197" t="str">
        <f>IF(WQ!B591="","",WQ!B591)</f>
        <v/>
      </c>
    </row>
    <row r="592" spans="1:3" x14ac:dyDescent="0.2">
      <c r="A592" s="197" t="str">
        <f>IF(WQ!A592="","",WQ!A592)</f>
        <v>/איגודן/מי אביבים/מסעדת הדייגים - נמל יפו</v>
      </c>
      <c r="B592" s="197">
        <f>IFERROR(VLOOKUP(A592,Path!A:B,2,FALSE),"")</f>
        <v>33745</v>
      </c>
      <c r="C592" s="197" t="str">
        <f>IF(WQ!B592="","",WQ!B592)</f>
        <v/>
      </c>
    </row>
    <row r="593" spans="1:3" x14ac:dyDescent="0.2">
      <c r="A593" s="197" t="str">
        <f>IF(WQ!A593="","",WQ!A593)</f>
        <v>/איגודן/מי אביבים/מסעדת הדייגים הכשרה (קלימרה)  - נמל יפו</v>
      </c>
      <c r="B593" s="197">
        <f>IFERROR(VLOOKUP(A593,Path!A:B,2,FALSE),"")</f>
        <v>33394</v>
      </c>
      <c r="C593" s="197" t="str">
        <f>IF(WQ!B593="","",WQ!B593)</f>
        <v/>
      </c>
    </row>
    <row r="594" spans="1:3" x14ac:dyDescent="0.2">
      <c r="A594" s="197" t="str">
        <f>IF(WQ!A594="","",WQ!A594)</f>
        <v>/איגודן/מי אביבים/מסעדת הסוכה הלבנה בע"מ + רשת קפה קפה ישראל בע"מ</v>
      </c>
      <c r="B594" s="197">
        <f>IFERROR(VLOOKUP(A594,Path!A:B,2,FALSE),"")</f>
        <v>36604</v>
      </c>
      <c r="C594" s="197" t="str">
        <f>IF(WQ!B594="","",WQ!B594)</f>
        <v/>
      </c>
    </row>
    <row r="595" spans="1:3" x14ac:dyDescent="0.2">
      <c r="A595" s="197" t="str">
        <f>IF(WQ!A595="","",WQ!A595)</f>
        <v>/איגודן/מי אביבים/מסעדת הקונטיינר -נמל יפו</v>
      </c>
      <c r="B595" s="197">
        <f>IFERROR(VLOOKUP(A595,Path!A:B,2,FALSE),"")</f>
        <v>33751</v>
      </c>
      <c r="C595" s="197" t="str">
        <f>IF(WQ!B595="","",WQ!B595)</f>
        <v/>
      </c>
    </row>
    <row r="596" spans="1:3" x14ac:dyDescent="0.2">
      <c r="A596" s="197" t="str">
        <f>IF(WQ!A596="","",WQ!A596)</f>
        <v>/איגודן/מי אביבים/מסעדת סיטארה (הרנט בע"מ HARNET LTD)</v>
      </c>
      <c r="B596" s="197">
        <f>IFERROR(VLOOKUP(A596,Path!A:B,2,FALSE),"")</f>
        <v>36569</v>
      </c>
      <c r="C596" s="197" t="str">
        <f>IF(WQ!B596="","",WQ!B596)</f>
        <v/>
      </c>
    </row>
    <row r="597" spans="1:3" x14ac:dyDescent="0.2">
      <c r="A597" s="197" t="str">
        <f>IF(WQ!A597="","",WQ!A597)</f>
        <v>/איגודן/מי אביבים/מסעדת פרונטו</v>
      </c>
      <c r="B597" s="197">
        <f>IFERROR(VLOOKUP(A597,Path!A:B,2,FALSE),"")</f>
        <v>36693</v>
      </c>
      <c r="C597" s="197" t="str">
        <f>IF(WQ!B597="","",WQ!B597)</f>
        <v/>
      </c>
    </row>
    <row r="598" spans="1:3" x14ac:dyDescent="0.2">
      <c r="A598" s="197" t="str">
        <f>IF(WQ!A598="","",WQ!A598)</f>
        <v>/איגודן/מי אביבים/מעבדה מרכזית שירותי בריאות כללית</v>
      </c>
      <c r="B598" s="197">
        <f>IFERROR(VLOOKUP(A598,Path!A:B,2,FALSE),"")</f>
        <v>29811</v>
      </c>
      <c r="C598" s="197" t="str">
        <f>IF(WQ!B598="","",WQ!B598)</f>
        <v/>
      </c>
    </row>
    <row r="599" spans="1:3" x14ac:dyDescent="0.2">
      <c r="A599" s="197" t="str">
        <f>IF(WQ!A599="","",WQ!A599)</f>
        <v>/איגודן/מי אביבים/מפעל זמני פיר הרצל - נת"ע</v>
      </c>
      <c r="B599" s="197">
        <f>IFERROR(VLOOKUP(A599,Path!A:B,2,FALSE),"")</f>
        <v>35429</v>
      </c>
      <c r="C599" s="197" t="str">
        <f>IF(WQ!B599="","",WQ!B599)</f>
        <v/>
      </c>
    </row>
    <row r="600" spans="1:3" x14ac:dyDescent="0.2">
      <c r="A600" s="197" t="str">
        <f>IF(WQ!A600="","",WQ!A600)</f>
        <v>/איגודן/מי אביבים/מקדונלדס קניון רמת אביב מפריד מס' 6</v>
      </c>
      <c r="B600" s="197">
        <f>IFERROR(VLOOKUP(A600,Path!A:B,2,FALSE),"")</f>
        <v>33059</v>
      </c>
      <c r="C600" s="197" t="str">
        <f>IF(WQ!B600="","",WQ!B600)</f>
        <v/>
      </c>
    </row>
    <row r="601" spans="1:3" x14ac:dyDescent="0.2">
      <c r="A601" s="197" t="str">
        <f>IF(WQ!A601="","",WQ!A601)</f>
        <v>/איגודן/מי אביבים/מקס ברנר-שוקולד בר הרצליה בע"מ</v>
      </c>
      <c r="B601" s="197">
        <f>IFERROR(VLOOKUP(A601,Path!A:B,2,FALSE),"")</f>
        <v>36599</v>
      </c>
      <c r="C601" s="197" t="str">
        <f>IF(WQ!B601="","",WQ!B601)</f>
        <v/>
      </c>
    </row>
    <row r="602" spans="1:3" x14ac:dyDescent="0.2">
      <c r="A602" s="197" t="str">
        <f>IF(WQ!A602="","",WQ!A602)</f>
        <v>/איגודן/מי אביבים/מרכז משען בע"מ (חל"צ) (שלונסקי אברם</v>
      </c>
      <c r="B602" s="197">
        <f>IFERROR(VLOOKUP(A602,Path!A:B,2,FALSE),"")</f>
        <v>34791</v>
      </c>
      <c r="C602" s="197" t="str">
        <f>IF(WQ!B602="","",WQ!B602)</f>
        <v/>
      </c>
    </row>
    <row r="603" spans="1:3" x14ac:dyDescent="0.2">
      <c r="A603" s="197" t="str">
        <f>IF(WQ!A603="","",WQ!A603)</f>
        <v>/איגודן/מי אביבים/משכנות רות דניאל</v>
      </c>
      <c r="B603" s="197">
        <f>IFERROR(VLOOKUP(A603,Path!A:B,2,FALSE),"")</f>
        <v>34302</v>
      </c>
      <c r="C603" s="197" t="str">
        <f>IF(WQ!B603="","",WQ!B603)</f>
        <v/>
      </c>
    </row>
    <row r="604" spans="1:3" x14ac:dyDescent="0.2">
      <c r="A604" s="197" t="str">
        <f>IF(WQ!A604="","",WQ!A604)</f>
        <v>/איגודן/מי אביבים/מתן שמואל השקעות בע"מ-ארומה</v>
      </c>
      <c r="B604" s="197">
        <f>IFERROR(VLOOKUP(A604,Path!A:B,2,FALSE),"")</f>
        <v>36609</v>
      </c>
      <c r="C604" s="197" t="str">
        <f>IF(WQ!B604="","",WQ!B604)</f>
        <v/>
      </c>
    </row>
    <row r="605" spans="1:3" x14ac:dyDescent="0.2">
      <c r="A605" s="197" t="str">
        <f>IF(WQ!A605="","",WQ!A605)</f>
        <v>/איגודן/מי אביבים/נאות התיכון בע"מ NEOT HATICHON LTD.</v>
      </c>
      <c r="B605" s="197">
        <f>IFERROR(VLOOKUP(A605,Path!A:B,2,FALSE),"")</f>
        <v>34794</v>
      </c>
      <c r="C605" s="197" t="str">
        <f>IF(WQ!B605="","",WQ!B605)</f>
        <v/>
      </c>
    </row>
    <row r="606" spans="1:3" x14ac:dyDescent="0.2">
      <c r="A606" s="197" t="str">
        <f>IF(WQ!A606="","",WQ!A606)</f>
        <v>/איגודן/מי אביבים/נולה אמריקן בייקרי בע"מ</v>
      </c>
      <c r="B606" s="197">
        <f>IFERROR(VLOOKUP(A606,Path!A:B,2,FALSE),"")</f>
        <v>34407</v>
      </c>
      <c r="C606" s="197" t="str">
        <f>IF(WQ!B606="","",WQ!B606)</f>
        <v/>
      </c>
    </row>
    <row r="607" spans="1:3" x14ac:dyDescent="0.2">
      <c r="A607" s="197" t="str">
        <f>IF(WQ!A607="","",WQ!A607)</f>
        <v>/איגודן/מי אביבים/ניטן תאי בע"מ</v>
      </c>
      <c r="B607" s="197">
        <f>IFERROR(VLOOKUP(A607,Path!A:B,2,FALSE),"")</f>
        <v>36698</v>
      </c>
      <c r="C607" s="197" t="str">
        <f>IF(WQ!B607="","",WQ!B607)</f>
        <v/>
      </c>
    </row>
    <row r="608" spans="1:3" x14ac:dyDescent="0.2">
      <c r="A608" s="197" t="str">
        <f>IF(WQ!A608="","",WQ!A608)</f>
        <v>/איגודן/מי אביבים/נמל יפו</v>
      </c>
      <c r="B608" s="197">
        <f>IFERROR(VLOOKUP(A608,Path!A:B,2,FALSE),"")</f>
        <v>31784</v>
      </c>
      <c r="C608" s="197" t="str">
        <f>IF(WQ!B608="","",WQ!B608)</f>
        <v/>
      </c>
    </row>
    <row r="609" spans="1:3" x14ac:dyDescent="0.2">
      <c r="A609" s="197" t="str">
        <f>IF(WQ!A609="","",WQ!A609)</f>
        <v>/איגודן/מי אביבים/נמל תל אביב</v>
      </c>
      <c r="B609" s="197">
        <f>IFERROR(VLOOKUP(A609,Path!A:B,2,FALSE),"")</f>
        <v>31744</v>
      </c>
      <c r="C609" s="197" t="str">
        <f>IF(WQ!B609="","",WQ!B609)</f>
        <v/>
      </c>
    </row>
    <row r="610" spans="1:3" x14ac:dyDescent="0.2">
      <c r="A610" s="197" t="str">
        <f>IF(WQ!A610="","",WQ!A610)</f>
        <v>/איגודן/מי אביבים/סאנטק ציפויים בע"מ SUNTECH COATING LTD</v>
      </c>
      <c r="B610" s="197">
        <f>IFERROR(VLOOKUP(A610,Path!A:B,2,FALSE),"")</f>
        <v>34866</v>
      </c>
      <c r="C610" s="197" t="str">
        <f>IF(WQ!B610="","",WQ!B610)</f>
        <v/>
      </c>
    </row>
    <row r="611" spans="1:3" x14ac:dyDescent="0.2">
      <c r="A611" s="197" t="str">
        <f>IF(WQ!A611="","",WQ!A611)</f>
        <v>/איגודן/מי אביבים/סביח פרישמן בע"מ</v>
      </c>
      <c r="B611" s="197">
        <f>IFERROR(VLOOKUP(A611,Path!A:B,2,FALSE),"")</f>
        <v>34413</v>
      </c>
      <c r="C611" s="197" t="str">
        <f>IF(WQ!B611="","",WQ!B611)</f>
        <v/>
      </c>
    </row>
    <row r="612" spans="1:3" x14ac:dyDescent="0.2">
      <c r="A612" s="197" t="str">
        <f>IF(WQ!A612="","",WQ!A612)</f>
        <v>/איגודן/מי אביבים/סוכני דלק ושמנים</v>
      </c>
      <c r="B612" s="197">
        <f>IFERROR(VLOOKUP(A612,Path!A:B,2,FALSE),"")</f>
        <v>38400</v>
      </c>
      <c r="C612" s="197" t="str">
        <f>IF(WQ!B612="","",WQ!B612)</f>
        <v/>
      </c>
    </row>
    <row r="613" spans="1:3" x14ac:dyDescent="0.2">
      <c r="A613" s="197" t="str">
        <f>IF(WQ!A613="","",WQ!A613)</f>
        <v>/איגודן/מי אביבים/סונול - יגאל אלון 128</v>
      </c>
      <c r="B613" s="197">
        <f>IFERROR(VLOOKUP(A613,Path!A:B,2,FALSE),"")</f>
        <v>29203</v>
      </c>
      <c r="C613" s="197" t="str">
        <f>IF(WQ!B613="","",WQ!B613)</f>
        <v/>
      </c>
    </row>
    <row r="614" spans="1:3" x14ac:dyDescent="0.2">
      <c r="A614" s="197" t="str">
        <f>IF(WQ!A614="","",WQ!A614)</f>
        <v>/איגודן/מי אביבים/סונול אביב - מרזכי נמיר 301</v>
      </c>
      <c r="B614" s="197">
        <f>IFERROR(VLOOKUP(A614,Path!A:B,2,FALSE),"")</f>
        <v>36925</v>
      </c>
      <c r="C614" s="197" t="str">
        <f>IF(WQ!B614="","",WQ!B614)</f>
        <v/>
      </c>
    </row>
    <row r="615" spans="1:3" x14ac:dyDescent="0.2">
      <c r="A615" s="197" t="str">
        <f>IF(WQ!A615="","",WQ!A615)</f>
        <v>/איגודן/מי אביבים/סונול איילון - מנחם בגין 154</v>
      </c>
      <c r="B615" s="197">
        <f>IFERROR(VLOOKUP(A615,Path!A:B,2,FALSE),"")</f>
        <v>29019</v>
      </c>
      <c r="C615" s="197" t="str">
        <f>IF(WQ!B615="","",WQ!B615)</f>
        <v/>
      </c>
    </row>
    <row r="616" spans="1:3" x14ac:dyDescent="0.2">
      <c r="A616" s="197" t="str">
        <f>IF(WQ!A616="","",WQ!A616)</f>
        <v>/איגודן/מי אביבים/סונול חניון הכיכר</v>
      </c>
      <c r="B616" s="197">
        <f>IFERROR(VLOOKUP(A616,Path!A:B,2,FALSE),"")</f>
        <v>38355</v>
      </c>
      <c r="C616" s="197" t="str">
        <f>IF(WQ!B616="","",WQ!B616)</f>
        <v/>
      </c>
    </row>
    <row r="617" spans="1:3" x14ac:dyDescent="0.2">
      <c r="A617" s="197" t="str">
        <f>IF(WQ!A617="","",WQ!A617)</f>
        <v>/איגודן/מי אביבים/סונול טלל - יפת 246</v>
      </c>
      <c r="B617" s="197">
        <f>IFERROR(VLOOKUP(A617,Path!A:B,2,FALSE),"")</f>
        <v>29011</v>
      </c>
      <c r="C617" s="197" t="str">
        <f>IF(WQ!B617="","",WQ!B617)</f>
        <v/>
      </c>
    </row>
    <row r="618" spans="1:3" x14ac:dyDescent="0.2">
      <c r="A618" s="197" t="str">
        <f>IF(WQ!A618="","",WQ!A618)</f>
        <v>/איגודן/מי אביבים/סונול יפו המזרקה - יפת 246</v>
      </c>
      <c r="B618" s="197">
        <f>IFERROR(VLOOKUP(A618,Path!A:B,2,FALSE),"")</f>
        <v>28749</v>
      </c>
      <c r="C618" s="197" t="str">
        <f>IF(WQ!B618="","",WQ!B618)</f>
        <v/>
      </c>
    </row>
    <row r="619" spans="1:3" x14ac:dyDescent="0.2">
      <c r="A619" s="197" t="str">
        <f>IF(WQ!A619="","",WQ!A619)</f>
        <v>/איגודן/מי אביבים/סונול ישראל בעמ  חכמי דוד</v>
      </c>
      <c r="B619" s="197">
        <f>IFERROR(VLOOKUP(A619,Path!A:B,2,FALSE),"")</f>
        <v>34909</v>
      </c>
      <c r="C619" s="197" t="str">
        <f>IF(WQ!B619="","",WQ!B619)</f>
        <v/>
      </c>
    </row>
    <row r="620" spans="1:3" x14ac:dyDescent="0.2">
      <c r="A620" s="197" t="str">
        <f>IF(WQ!A620="","",WQ!A620)</f>
        <v>/איגודן/מי אביבים/סונול משגב - דרך בן צבי  94</v>
      </c>
      <c r="B620" s="197">
        <f>IFERROR(VLOOKUP(A620,Path!A:B,2,FALSE),"")</f>
        <v>28729</v>
      </c>
      <c r="C620" s="197" t="str">
        <f>IF(WQ!B620="","",WQ!B620)</f>
        <v/>
      </c>
    </row>
    <row r="621" spans="1:3" x14ac:dyDescent="0.2">
      <c r="A621" s="197" t="str">
        <f>IF(WQ!A621="","",WQ!A621)</f>
        <v>/איגודן/מי אביבים/סטגרף הדפסות משי בע''מ</v>
      </c>
      <c r="B621" s="197">
        <f>IFERROR(VLOOKUP(A621,Path!A:B,2,FALSE),"")</f>
        <v>36532</v>
      </c>
      <c r="C621" s="197" t="str">
        <f>IF(WQ!B621="","",WQ!B621)</f>
        <v/>
      </c>
    </row>
    <row r="622" spans="1:3" x14ac:dyDescent="0.2">
      <c r="A622" s="197" t="str">
        <f>IF(WQ!A622="","",WQ!A622)</f>
        <v>/איגודן/מי אביבים/ספיריטו מסעדנות בע"מ SPIRITO RESTAURANTS</v>
      </c>
      <c r="B622" s="197">
        <f>IFERROR(VLOOKUP(A622,Path!A:B,2,FALSE),"")</f>
        <v>34848</v>
      </c>
      <c r="C622" s="197" t="str">
        <f>IF(WQ!B622="","",WQ!B622)</f>
        <v/>
      </c>
    </row>
    <row r="623" spans="1:3" x14ac:dyDescent="0.2">
      <c r="A623" s="197" t="str">
        <f>IF(WQ!A623="","",WQ!A623)</f>
        <v>/איגודן/מי אביבים/עד העצם אקספרס בע"מ</v>
      </c>
      <c r="B623" s="197">
        <f>IFERROR(VLOOKUP(A623,Path!A:B,2,FALSE),"")</f>
        <v>34401</v>
      </c>
      <c r="C623" s="197" t="str">
        <f>IF(WQ!B623="","",WQ!B623)</f>
        <v/>
      </c>
    </row>
    <row r="624" spans="1:3" x14ac:dyDescent="0.2">
      <c r="A624" s="197" t="str">
        <f>IF(WQ!A624="","",WQ!A624)</f>
        <v>/איגודן/מי אביבים/עזריאלי היפרכל</v>
      </c>
      <c r="B624" s="197">
        <f>IFERROR(VLOOKUP(A624,Path!A:B,2,FALSE),"")</f>
        <v>32957</v>
      </c>
      <c r="C624" s="197" t="str">
        <f>IF(WQ!B624="","",WQ!B624)</f>
        <v/>
      </c>
    </row>
    <row r="625" spans="1:3" x14ac:dyDescent="0.2">
      <c r="A625" s="197" t="str">
        <f>IF(WQ!A625="","",WQ!A625)</f>
        <v>/איגודן/מי אביבים/עזריאלי מרובע</v>
      </c>
      <c r="B625" s="197">
        <f>IFERROR(VLOOKUP(A625,Path!A:B,2,FALSE),"")</f>
        <v>32963</v>
      </c>
      <c r="C625" s="197" t="str">
        <f>IF(WQ!B625="","",WQ!B625)</f>
        <v/>
      </c>
    </row>
    <row r="626" spans="1:3" x14ac:dyDescent="0.2">
      <c r="A626" s="197" t="str">
        <f>IF(WQ!A626="","",WQ!A626)</f>
        <v>/איגודן/מי אביבים/עזריאלי משולש</v>
      </c>
      <c r="B626" s="197">
        <f>IFERROR(VLOOKUP(A626,Path!A:B,2,FALSE),"")</f>
        <v>32966</v>
      </c>
      <c r="C626" s="197" t="str">
        <f>IF(WQ!B626="","",WQ!B626)</f>
        <v/>
      </c>
    </row>
    <row r="627" spans="1:3" x14ac:dyDescent="0.2">
      <c r="A627" s="197" t="str">
        <f>IF(WQ!A627="","",WQ!A627)</f>
        <v>/איגודן/מי אביבים/עזריאלי עגול</v>
      </c>
      <c r="B627" s="197">
        <f>IFERROR(VLOOKUP(A627,Path!A:B,2,FALSE),"")</f>
        <v>32960</v>
      </c>
      <c r="C627" s="197" t="str">
        <f>IF(WQ!B627="","",WQ!B627)</f>
        <v/>
      </c>
    </row>
    <row r="628" spans="1:3" x14ac:dyDescent="0.2">
      <c r="A628" s="197" t="str">
        <f>IF(WQ!A628="","",WQ!A628)</f>
        <v>/איגודן/מי אביבים/עיסא ובניו - מרכז הדגים הטריים בע''מ</v>
      </c>
      <c r="B628" s="197">
        <f>IFERROR(VLOOKUP(A628,Path!A:B,2,FALSE),"")</f>
        <v>36527</v>
      </c>
      <c r="C628" s="197" t="str">
        <f>IF(WQ!B628="","",WQ!B628)</f>
        <v/>
      </c>
    </row>
    <row r="629" spans="1:3" x14ac:dyDescent="0.2">
      <c r="A629" s="197" t="str">
        <f>IF(WQ!A629="","",WQ!A629)</f>
        <v>/איגודן/מי אביבים/פאלאס אמריקה - חברה לדיור מוגן בע"מ</v>
      </c>
      <c r="B629" s="197">
        <f>IFERROR(VLOOKUP(A629,Path!A:B,2,FALSE),"")</f>
        <v>34788</v>
      </c>
      <c r="C629" s="197" t="str">
        <f>IF(WQ!B629="","",WQ!B629)</f>
        <v/>
      </c>
    </row>
    <row r="630" spans="1:3" x14ac:dyDescent="0.2">
      <c r="A630" s="197" t="str">
        <f>IF(WQ!A630="","",WQ!A630)</f>
        <v>/איגודן/מי אביבים/פולץ שרותי רכב 1996 בע"מ</v>
      </c>
      <c r="B630" s="197">
        <f>IFERROR(VLOOKUP(A630,Path!A:B,2,FALSE),"")</f>
        <v>38395</v>
      </c>
      <c r="C630" s="197" t="str">
        <f>IF(WQ!B630="","",WQ!B630)</f>
        <v/>
      </c>
    </row>
    <row r="631" spans="1:3" x14ac:dyDescent="0.2">
      <c r="A631" s="197" t="str">
        <f>IF(WQ!A631="","",WQ!A631)</f>
        <v>/איגודן/מי אביבים/פז - ההגנה 42</v>
      </c>
      <c r="B631" s="197">
        <f>IFERROR(VLOOKUP(A631,Path!A:B,2,FALSE),"")</f>
        <v>36930</v>
      </c>
      <c r="C631" s="197" t="str">
        <f>IF(WQ!B631="","",WQ!B631)</f>
        <v/>
      </c>
    </row>
    <row r="632" spans="1:3" x14ac:dyDescent="0.2">
      <c r="A632" s="197" t="str">
        <f>IF(WQ!A632="","",WQ!A632)</f>
        <v>/איגודן/מי אביבים/פז - יחזקאל קויפמן 7</v>
      </c>
      <c r="B632" s="197">
        <f>IFERROR(VLOOKUP(A632,Path!A:B,2,FALSE),"")</f>
        <v>34907</v>
      </c>
      <c r="C632" s="197" t="str">
        <f>IF(WQ!B632="","",WQ!B632)</f>
        <v/>
      </c>
    </row>
    <row r="633" spans="1:3" x14ac:dyDescent="0.2">
      <c r="A633" s="197" t="str">
        <f>IF(WQ!A633="","",WQ!A633)</f>
        <v>/איגודן/מי אביבים/פז חברת נפט בע"מ - דבורה הנביאה  115</v>
      </c>
      <c r="B633" s="197">
        <f>IFERROR(VLOOKUP(A633,Path!A:B,2,FALSE),"")</f>
        <v>38290</v>
      </c>
      <c r="C633" s="197" t="str">
        <f>IF(WQ!B633="","",WQ!B633)</f>
        <v/>
      </c>
    </row>
    <row r="634" spans="1:3" x14ac:dyDescent="0.2">
      <c r="A634" s="197" t="str">
        <f>IF(WQ!A634="","",WQ!A634)</f>
        <v>/איגודן/מי אביבים/פז חברת נפט בע"מ - הלוחמים 11</v>
      </c>
      <c r="B634" s="197">
        <f>IFERROR(VLOOKUP(A634,Path!A:B,2,FALSE),"")</f>
        <v>38305</v>
      </c>
      <c r="C634" s="197" t="str">
        <f>IF(WQ!B634="","",WQ!B634)</f>
        <v/>
      </c>
    </row>
    <row r="635" spans="1:3" x14ac:dyDescent="0.2">
      <c r="A635" s="197" t="str">
        <f>IF(WQ!A635="","",WQ!A635)</f>
        <v>/איגודן/מי אביבים/פז חברת נפט בעמ הרצל</v>
      </c>
      <c r="B635" s="197">
        <f>IFERROR(VLOOKUP(A635,Path!A:B,2,FALSE),"")</f>
        <v>34913</v>
      </c>
      <c r="C635" s="197" t="str">
        <f>IF(WQ!B635="","",WQ!B635)</f>
        <v/>
      </c>
    </row>
    <row r="636" spans="1:3" x14ac:dyDescent="0.2">
      <c r="A636" s="197" t="str">
        <f>IF(WQ!A636="","",WQ!A636)</f>
        <v>/איגודן/מי אביבים/פז חברת נפט בעמ פנחס רוזן</v>
      </c>
      <c r="B636" s="197">
        <f>IFERROR(VLOOKUP(A636,Path!A:B,2,FALSE),"")</f>
        <v>34905</v>
      </c>
      <c r="C636" s="197" t="str">
        <f>IF(WQ!B636="","",WQ!B636)</f>
        <v/>
      </c>
    </row>
    <row r="637" spans="1:3" x14ac:dyDescent="0.2">
      <c r="A637" s="197" t="str">
        <f>IF(WQ!A637="","",WQ!A637)</f>
        <v>/איגודן/מי אביבים/פי.אס.ג'יי קונסלטינג בע"מ PSJ CONSULTING</v>
      </c>
      <c r="B637" s="197">
        <f>IFERROR(VLOOKUP(A637,Path!A:B,2,FALSE),"")</f>
        <v>34839</v>
      </c>
      <c r="C637" s="197" t="str">
        <f>IF(WQ!B637="","",WQ!B637)</f>
        <v/>
      </c>
    </row>
    <row r="638" spans="1:3" x14ac:dyDescent="0.2">
      <c r="A638" s="197" t="str">
        <f>IF(WQ!A638="","",WQ!A638)</f>
        <v>/איגודן/מי אביבים/פרימה מלונות ותיירות ישראל 1977 בע"מ PRI</v>
      </c>
      <c r="B638" s="197">
        <f>IFERROR(VLOOKUP(A638,Path!A:B,2,FALSE),"")</f>
        <v>34746</v>
      </c>
      <c r="C638" s="197" t="str">
        <f>IF(WQ!B638="","",WQ!B638)</f>
        <v/>
      </c>
    </row>
    <row r="639" spans="1:3" x14ac:dyDescent="0.2">
      <c r="A639" s="197" t="str">
        <f>IF(WQ!A639="","",WQ!A639)</f>
        <v>/איגודן/מי אביבים/פרש קיצ'ן</v>
      </c>
      <c r="B639" s="197">
        <f>IFERROR(VLOOKUP(A639,Path!A:B,2,FALSE),"")</f>
        <v>36584</v>
      </c>
      <c r="C639" s="197" t="str">
        <f>IF(WQ!B639="","",WQ!B639)</f>
        <v/>
      </c>
    </row>
    <row r="640" spans="1:3" x14ac:dyDescent="0.2">
      <c r="A640" s="197" t="str">
        <f>IF(WQ!A640="","",WQ!A640)</f>
        <v>/איגודן/מי אביבים/צומת ספרים 2002-שותפות מוגבלת קפה גרג</v>
      </c>
      <c r="B640" s="197">
        <f>IFERROR(VLOOKUP(A640,Path!A:B,2,FALSE),"")</f>
        <v>36589</v>
      </c>
      <c r="C640" s="197" t="str">
        <f>IF(WQ!B640="","",WQ!B640)</f>
        <v/>
      </c>
    </row>
    <row r="641" spans="1:3" x14ac:dyDescent="0.2">
      <c r="A641" s="197" t="str">
        <f>IF(WQ!A641="","",WQ!A641)</f>
        <v>/איגודן/מי אביבים/צינה מעשנת בע"מ</v>
      </c>
      <c r="B641" s="197">
        <f>IFERROR(VLOOKUP(A641,Path!A:B,2,FALSE),"")</f>
        <v>34404</v>
      </c>
      <c r="C641" s="197" t="str">
        <f>IF(WQ!B641="","",WQ!B641)</f>
        <v/>
      </c>
    </row>
    <row r="642" spans="1:3" x14ac:dyDescent="0.2">
      <c r="A642" s="197" t="str">
        <f>IF(WQ!A642="","",WQ!A642)</f>
        <v>/איגודן/מי אביבים/צפרה בע"מ ZEPRA LTD</v>
      </c>
      <c r="B642" s="197">
        <f>IFERROR(VLOOKUP(A642,Path!A:B,2,FALSE),"")</f>
        <v>34812</v>
      </c>
      <c r="C642" s="197" t="str">
        <f>IF(WQ!B642="","",WQ!B642)</f>
        <v/>
      </c>
    </row>
    <row r="643" spans="1:3" x14ac:dyDescent="0.2">
      <c r="A643" s="197" t="str">
        <f>IF(WQ!A643="","",WQ!A643)</f>
        <v>/איגודן/מי אביבים/קבוצת קינדלר בע"מ KINDLER GROUP LTD - בנדיקט</v>
      </c>
      <c r="B643" s="197">
        <f>IFERROR(VLOOKUP(A643,Path!A:B,2,FALSE),"")</f>
        <v>38375</v>
      </c>
      <c r="C643" s="197" t="str">
        <f>IF(WQ!B643="","",WQ!B643)</f>
        <v/>
      </c>
    </row>
    <row r="644" spans="1:3" x14ac:dyDescent="0.2">
      <c r="A644" s="197" t="str">
        <f>IF(WQ!A644="","",WQ!A644)</f>
        <v>/איגודן/מי אביבים/קונטנטו מסעדנות בע"מ</v>
      </c>
      <c r="B644" s="197">
        <f>IFERROR(VLOOKUP(A644,Path!A:B,2,FALSE),"")</f>
        <v>34374</v>
      </c>
      <c r="C644" s="197" t="str">
        <f>IF(WQ!B644="","",WQ!B644)</f>
        <v/>
      </c>
    </row>
    <row r="645" spans="1:3" x14ac:dyDescent="0.2">
      <c r="A645" s="197" t="str">
        <f>IF(WQ!A645="","",WQ!A645)</f>
        <v>/איגודן/מי אביבים/קנה דג ואל תדאג בע"מ</v>
      </c>
      <c r="B645" s="197">
        <f>IFERROR(VLOOKUP(A645,Path!A:B,2,FALSE),"")</f>
        <v>33783</v>
      </c>
      <c r="C645" s="197" t="str">
        <f>IF(WQ!B645="","",WQ!B645)</f>
        <v/>
      </c>
    </row>
    <row r="646" spans="1:3" x14ac:dyDescent="0.2">
      <c r="A646" s="197" t="str">
        <f>IF(WQ!A646="","",WQ!A646)</f>
        <v>/איגודן/מי אביבים/קניון רמת אביב 8  צ'וקה</v>
      </c>
      <c r="B646" s="197">
        <f>IFERROR(VLOOKUP(A646,Path!A:B,2,FALSE),"")</f>
        <v>33832</v>
      </c>
      <c r="C646" s="197" t="str">
        <f>IF(WQ!B646="","",WQ!B646)</f>
        <v/>
      </c>
    </row>
    <row r="647" spans="1:3" x14ac:dyDescent="0.2">
      <c r="A647" s="197" t="str">
        <f>IF(WQ!A647="","",WQ!A647)</f>
        <v>/איגודן/מי אביבים/קניון רמת אביב 9 המטבח של סימה</v>
      </c>
      <c r="B647" s="197">
        <f>IFERROR(VLOOKUP(A647,Path!A:B,2,FALSE),"")</f>
        <v>33835</v>
      </c>
      <c r="C647" s="197" t="str">
        <f>IF(WQ!B647="","",WQ!B647)</f>
        <v/>
      </c>
    </row>
    <row r="648" spans="1:3" x14ac:dyDescent="0.2">
      <c r="A648" s="197" t="str">
        <f>IF(WQ!A648="","",WQ!A648)</f>
        <v>/איגודן/מי אביבים/קניון רמת אביב מפריד מס' 5 ארומה (מוב טיים)</v>
      </c>
      <c r="B648" s="197">
        <f>IFERROR(VLOOKUP(A648,Path!A:B,2,FALSE),"")</f>
        <v>33056</v>
      </c>
      <c r="C648" s="197" t="str">
        <f>IF(WQ!B648="","",WQ!B648)</f>
        <v/>
      </c>
    </row>
    <row r="649" spans="1:3" x14ac:dyDescent="0.2">
      <c r="A649" s="197" t="str">
        <f>IF(WQ!A649="","",WQ!A649)</f>
        <v>/איגודן/מי אביבים/קפ-איט בע"מ</v>
      </c>
      <c r="B649" s="197">
        <f>IFERROR(VLOOKUP(A649,Path!A:B,2,FALSE),"")</f>
        <v>34344</v>
      </c>
      <c r="C649" s="197" t="str">
        <f>IF(WQ!B649="","",WQ!B649)</f>
        <v/>
      </c>
    </row>
    <row r="650" spans="1:3" x14ac:dyDescent="0.2">
      <c r="A650" s="197" t="str">
        <f>IF(WQ!A650="","",WQ!A650)</f>
        <v>/איגודן/מי אביבים/קפה אלברט קניון רמת אביב-מפריד 3</v>
      </c>
      <c r="B650" s="197">
        <f>IFERROR(VLOOKUP(A650,Path!A:B,2,FALSE),"")</f>
        <v>32924</v>
      </c>
      <c r="C650" s="197" t="str">
        <f>IF(WQ!B650="","",WQ!B650)</f>
        <v/>
      </c>
    </row>
    <row r="651" spans="1:3" x14ac:dyDescent="0.2">
      <c r="A651" s="197" t="str">
        <f>IF(WQ!A651="","",WQ!A651)</f>
        <v>/איגודן/מי אביבים/קרמניצקי אירועים בע"מ - איסט תל אביב</v>
      </c>
      <c r="B651" s="197">
        <f>IFERROR(VLOOKUP(A651,Path!A:B,2,FALSE),"")</f>
        <v>34326</v>
      </c>
      <c r="C651" s="197" t="str">
        <f>IF(WQ!B651="","",WQ!B651)</f>
        <v/>
      </c>
    </row>
    <row r="652" spans="1:3" x14ac:dyDescent="0.2">
      <c r="A652" s="197" t="str">
        <f>IF(WQ!A652="","",WQ!A652)</f>
        <v>/איגודן/מי אביבים/קרפצ'ו בר בע"מ CARPACCIO BAR LTD</v>
      </c>
      <c r="B652" s="197">
        <f>IFERROR(VLOOKUP(A652,Path!A:B,2,FALSE),"")</f>
        <v>34851</v>
      </c>
      <c r="C652" s="197" t="str">
        <f>IF(WQ!B652="","",WQ!B652)</f>
        <v/>
      </c>
    </row>
    <row r="653" spans="1:3" x14ac:dyDescent="0.2">
      <c r="A653" s="197" t="str">
        <f>IF(WQ!A653="","",WQ!A653)</f>
        <v>/איגודן/מי אביבים/רולדין אבן גבירול (1996) בע"מ</v>
      </c>
      <c r="B653" s="197">
        <f>IFERROR(VLOOKUP(A653,Path!A:B,2,FALSE),"")</f>
        <v>34368</v>
      </c>
      <c r="C653" s="197" t="str">
        <f>IF(WQ!B653="","",WQ!B653)</f>
        <v/>
      </c>
    </row>
    <row r="654" spans="1:3" x14ac:dyDescent="0.2">
      <c r="A654" s="197" t="str">
        <f>IF(WQ!A654="","",WQ!A654)</f>
        <v>/איגודן/מי אביבים/רכב דוד, מוסכים ש.ר.ד. (1995) בע"מ</v>
      </c>
      <c r="B654" s="197">
        <f>IFERROR(VLOOKUP(A654,Path!A:B,2,FALSE),"")</f>
        <v>34884</v>
      </c>
      <c r="C654" s="197" t="str">
        <f>IF(WQ!B654="","",WQ!B654)</f>
        <v/>
      </c>
    </row>
    <row r="655" spans="1:3" x14ac:dyDescent="0.2">
      <c r="A655" s="197" t="str">
        <f>IF(WQ!A655="","",WQ!A655)</f>
        <v>/איגודן/מי אביבים/רפי בדר</v>
      </c>
      <c r="B655" s="197">
        <f>IFERROR(VLOOKUP(A655,Path!A:B,2,FALSE),"")</f>
        <v>34323</v>
      </c>
      <c r="C655" s="197" t="str">
        <f>IF(WQ!B655="","",WQ!B655)</f>
        <v/>
      </c>
    </row>
    <row r="656" spans="1:3" x14ac:dyDescent="0.2">
      <c r="A656" s="197" t="str">
        <f>IF(WQ!A656="","",WQ!A656)</f>
        <v>/איגודן/מי אביבים/רשת מלונות אטלס - רוטשילד 65</v>
      </c>
      <c r="B656" s="197">
        <f>IFERROR(VLOOKUP(A656,Path!A:B,2,FALSE),"")</f>
        <v>36512</v>
      </c>
      <c r="C656" s="197" t="str">
        <f>IF(WQ!B656="","",WQ!B656)</f>
        <v/>
      </c>
    </row>
    <row r="657" spans="1:3" x14ac:dyDescent="0.2">
      <c r="A657" s="197" t="str">
        <f>IF(WQ!A657="","",WQ!A657)</f>
        <v>/איגודן/מי אביבים/רשת מלונות אטלס בע"מ ATLAS GROUP HOTELS מלונות אטלס בע''מ</v>
      </c>
      <c r="B657" s="197">
        <f>IFERROR(VLOOKUP(A657,Path!A:B,2,FALSE),"")</f>
        <v>34761</v>
      </c>
      <c r="C657" s="197" t="str">
        <f>IF(WQ!B657="","",WQ!B657)</f>
        <v/>
      </c>
    </row>
    <row r="658" spans="1:3" x14ac:dyDescent="0.2">
      <c r="A658" s="197" t="str">
        <f>IF(WQ!A658="","",WQ!A658)</f>
        <v>/איגודן/מי אביבים/שגב בע"מ</v>
      </c>
      <c r="B658" s="197">
        <f>IFERROR(VLOOKUP(A658,Path!A:B,2,FALSE),"")</f>
        <v>34350</v>
      </c>
      <c r="C658" s="197" t="str">
        <f>IF(WQ!B658="","",WQ!B658)</f>
        <v/>
      </c>
    </row>
    <row r="659" spans="1:3" x14ac:dyDescent="0.2">
      <c r="A659" s="197" t="str">
        <f>IF(WQ!A659="","",WQ!A659)</f>
        <v>/איגודן/מי אביבים/שוק הנמל)ניהול(בע"מ</v>
      </c>
      <c r="B659" s="197">
        <f>IFERROR(VLOOKUP(A659,Path!A:B,2,FALSE),"")</f>
        <v>36579</v>
      </c>
      <c r="C659" s="197" t="str">
        <f>IF(WQ!B659="","",WQ!B659)</f>
        <v/>
      </c>
    </row>
    <row r="660" spans="1:3" x14ac:dyDescent="0.2">
      <c r="A660" s="197" t="str">
        <f>IF(WQ!A660="","",WQ!A660)</f>
        <v>/איגודן/מי אביבים/שוק צפון - רימון יזמות וקולינריה בע"מ RIMON - ENTER</v>
      </c>
      <c r="B660" s="197">
        <f>IFERROR(VLOOKUP(A660,Path!A:B,2,FALSE),"")</f>
        <v>34341</v>
      </c>
      <c r="C660" s="197" t="str">
        <f>IF(WQ!B660="","",WQ!B660)</f>
        <v/>
      </c>
    </row>
    <row r="661" spans="1:3" x14ac:dyDescent="0.2">
      <c r="A661" s="197" t="str">
        <f>IF(WQ!A661="","",WQ!A661)</f>
        <v>/איגודן/מי אביבים/שוקלד בר הרצליה בע"מ</v>
      </c>
      <c r="B661" s="197">
        <f>IFERROR(VLOOKUP(A661,Path!A:B,2,FALSE),"")</f>
        <v>34371</v>
      </c>
      <c r="C661" s="197" t="str">
        <f>IF(WQ!B661="","",WQ!B661)</f>
        <v/>
      </c>
    </row>
    <row r="662" spans="1:3" x14ac:dyDescent="0.2">
      <c r="A662" s="197" t="str">
        <f>IF(WQ!A662="","",WQ!A662)</f>
        <v>/איגודן/מי אביבים/שותפות ניהול מגדלי זיו</v>
      </c>
      <c r="B662" s="197">
        <f>IFERROR(VLOOKUP(A662,Path!A:B,2,FALSE),"")</f>
        <v>34338</v>
      </c>
      <c r="C662" s="197" t="str">
        <f>IF(WQ!B662="","",WQ!B662)</f>
        <v/>
      </c>
    </row>
    <row r="663" spans="1:3" x14ac:dyDescent="0.2">
      <c r="A663" s="197" t="str">
        <f>IF(WQ!A663="","",WQ!A663)</f>
        <v>/איגודן/מי אביבים/שלומית בן חור</v>
      </c>
      <c r="B663" s="197">
        <f>IFERROR(VLOOKUP(A663,Path!A:B,2,FALSE),"")</f>
        <v>34436</v>
      </c>
      <c r="C663" s="197" t="str">
        <f>IF(WQ!B663="","",WQ!B663)</f>
        <v/>
      </c>
    </row>
    <row r="664" spans="1:3" x14ac:dyDescent="0.2">
      <c r="A664" s="197" t="str">
        <f>IF(WQ!A664="","",WQ!A664)</f>
        <v>/איגודן/מי אביבים/תחנת דור אלון  אתרים טל מו</v>
      </c>
      <c r="B664" s="197">
        <f>IFERROR(VLOOKUP(A664,Path!A:B,2,FALSE),"")</f>
        <v>38300</v>
      </c>
      <c r="C664" s="197" t="str">
        <f>IF(WQ!B664="","",WQ!B664)</f>
        <v/>
      </c>
    </row>
    <row r="665" spans="1:3" x14ac:dyDescent="0.2">
      <c r="A665" s="197" t="str">
        <f>IF(WQ!A665="","",WQ!A665)</f>
        <v>/איגודן/מי אביבים/תחנת דלק אלון המסגר</v>
      </c>
      <c r="B665" s="197">
        <f>IFERROR(VLOOKUP(A665,Path!A:B,2,FALSE),"")</f>
        <v>29805</v>
      </c>
      <c r="C665" s="197" t="str">
        <f>IF(WQ!B665="","",WQ!B665)</f>
        <v/>
      </c>
    </row>
    <row r="666" spans="1:3" x14ac:dyDescent="0.2">
      <c r="A666" s="197" t="str">
        <f>IF(WQ!A666="","",WQ!A666)</f>
        <v>/איגודן/מי אביבים/תחנת דלק גבורי ישראל</v>
      </c>
      <c r="B666" s="197">
        <f>IFERROR(VLOOKUP(A666,Path!A:B,2,FALSE),"")</f>
        <v>28785</v>
      </c>
      <c r="C666" s="197" t="str">
        <f>IF(WQ!B666="","",WQ!B666)</f>
        <v/>
      </c>
    </row>
    <row r="667" spans="1:3" x14ac:dyDescent="0.2">
      <c r="A667" s="197" t="str">
        <f>IF(WQ!A667="","",WQ!A667)</f>
        <v>/איגודן/מי אביבים/תחנת דלק דור אלון הילטון</v>
      </c>
      <c r="B667" s="197">
        <f>IFERROR(VLOOKUP(A667,Path!A:B,2,FALSE),"")</f>
        <v>29584</v>
      </c>
      <c r="C667" s="197" t="str">
        <f>IF(WQ!B667="","",WQ!B667)</f>
        <v/>
      </c>
    </row>
    <row r="668" spans="1:3" x14ac:dyDescent="0.2">
      <c r="A668" s="197" t="str">
        <f>IF(WQ!A668="","",WQ!A668)</f>
        <v>/איגודן/מי אביבים/תחנת דלק יפו 96 דלק זטלר</v>
      </c>
      <c r="B668" s="197">
        <f>IFERROR(VLOOKUP(A668,Path!A:B,2,FALSE),"")</f>
        <v>38360</v>
      </c>
      <c r="C668" s="197" t="str">
        <f>IF(WQ!B668="","",WQ!B668)</f>
        <v/>
      </c>
    </row>
    <row r="669" spans="1:3" x14ac:dyDescent="0.2">
      <c r="A669" s="197" t="str">
        <f>IF(WQ!A669="","",WQ!A669)</f>
        <v>/איגודן/מי אביבים/תחנת דלק נאות אביב</v>
      </c>
      <c r="B669" s="197">
        <f>IFERROR(VLOOKUP(A669,Path!A:B,2,FALSE),"")</f>
        <v>38280</v>
      </c>
      <c r="C669" s="197" t="str">
        <f>IF(WQ!B669="","",WQ!B669)</f>
        <v/>
      </c>
    </row>
    <row r="670" spans="1:3" x14ac:dyDescent="0.2">
      <c r="A670" s="197" t="str">
        <f>IF(WQ!A670="","",WQ!A670)</f>
        <v>/איגודן/מי אביבים/תחנת דלק סונול - ירושלים 42</v>
      </c>
      <c r="B670" s="197">
        <f>IFERROR(VLOOKUP(A670,Path!A:B,2,FALSE),"")</f>
        <v>38285</v>
      </c>
      <c r="C670" s="197" t="str">
        <f>IF(WQ!B670="","",WQ!B670)</f>
        <v/>
      </c>
    </row>
    <row r="671" spans="1:3" x14ac:dyDescent="0.2">
      <c r="A671" s="197" t="str">
        <f>IF(WQ!A671="","",WQ!A671)</f>
        <v>/איגודן/מי אביבים/תחנת דלק סונול אביב</v>
      </c>
      <c r="B671" s="197">
        <f>IFERROR(VLOOKUP(A671,Path!A:B,2,FALSE),"")</f>
        <v>29023</v>
      </c>
      <c r="C671" s="197" t="str">
        <f>IF(WQ!B671="","",WQ!B671)</f>
        <v/>
      </c>
    </row>
    <row r="672" spans="1:3" x14ac:dyDescent="0.2">
      <c r="A672" s="197" t="str">
        <f>IF(WQ!A672="","",WQ!A672)</f>
        <v>/איגודן/מי אביבים/תחנת דלק סונול מרכזים</v>
      </c>
      <c r="B672" s="197">
        <f>IFERROR(VLOOKUP(A672,Path!A:B,2,FALSE),"")</f>
        <v>38425</v>
      </c>
      <c r="C672" s="197" t="str">
        <f>IF(WQ!B672="","",WQ!B672)</f>
        <v/>
      </c>
    </row>
    <row r="673" spans="1:3" x14ac:dyDescent="0.2">
      <c r="A673" s="197" t="str">
        <f>IF(WQ!A673="","",WQ!A673)</f>
        <v>/איגודן/מי אביבים/תחנת דלק פז אבו כביר</v>
      </c>
      <c r="B673" s="197">
        <f>IFERROR(VLOOKUP(A673,Path!A:B,2,FALSE),"")</f>
        <v>28636</v>
      </c>
      <c r="C673" s="197" t="str">
        <f>IF(WQ!B673="","",WQ!B673)</f>
        <v/>
      </c>
    </row>
    <row r="674" spans="1:3" x14ac:dyDescent="0.2">
      <c r="A674" s="197" t="str">
        <f>IF(WQ!A674="","",WQ!A674)</f>
        <v>/איגודן/מי אביבים/תחנת דלק פז השלום</v>
      </c>
      <c r="B674" s="197">
        <f>IFERROR(VLOOKUP(A674,Path!A:B,2,FALSE),"")</f>
        <v>28762</v>
      </c>
      <c r="C674" s="197" t="str">
        <f>IF(WQ!B674="","",WQ!B674)</f>
        <v/>
      </c>
    </row>
    <row r="675" spans="1:3" x14ac:dyDescent="0.2">
      <c r="A675" s="197" t="str">
        <f>IF(WQ!A675="","",WQ!A675)</f>
        <v>/איגודן/מי אביבים/תחנת דלק פז ח. גרוזנברג</v>
      </c>
      <c r="B675" s="197">
        <f>IFERROR(VLOOKUP(A675,Path!A:B,2,FALSE),"")</f>
        <v>38410</v>
      </c>
      <c r="C675" s="197" t="str">
        <f>IF(WQ!B675="","",WQ!B675)</f>
        <v/>
      </c>
    </row>
    <row r="676" spans="1:3" x14ac:dyDescent="0.2">
      <c r="A676" s="197" t="str">
        <f>IF(WQ!A676="","",WQ!A676)</f>
        <v>/איגודן/מי אביבים/תחנת דלק פז יריד קטנה</v>
      </c>
      <c r="B676" s="197">
        <f>IFERROR(VLOOKUP(A676,Path!A:B,2,FALSE),"")</f>
        <v>28715</v>
      </c>
      <c r="C676" s="197" t="str">
        <f>IF(WQ!B676="","",WQ!B676)</f>
        <v/>
      </c>
    </row>
    <row r="677" spans="1:3" x14ac:dyDescent="0.2">
      <c r="A677" s="197" t="str">
        <f>IF(WQ!A677="","",WQ!A677)</f>
        <v>/איגודן/מי אביבים/תחנת דלק פז ירמיהו</v>
      </c>
      <c r="B677" s="197">
        <f>IFERROR(VLOOKUP(A677,Path!A:B,2,FALSE),"")</f>
        <v>38315</v>
      </c>
      <c r="C677" s="197" t="str">
        <f>IF(WQ!B677="","",WQ!B677)</f>
        <v/>
      </c>
    </row>
    <row r="678" spans="1:3" x14ac:dyDescent="0.2">
      <c r="A678" s="197" t="str">
        <f>IF(WQ!A678="","",WQ!A678)</f>
        <v>/איגודן/מי אביבים/תחנת דלק פז לילך בן צבי</v>
      </c>
      <c r="B678" s="197">
        <f>IFERROR(VLOOKUP(A678,Path!A:B,2,FALSE),"")</f>
        <v>28649</v>
      </c>
      <c r="C678" s="197" t="str">
        <f>IF(WQ!B678="","",WQ!B678)</f>
        <v/>
      </c>
    </row>
    <row r="679" spans="1:3" x14ac:dyDescent="0.2">
      <c r="A679" s="197" t="str">
        <f>IF(WQ!A679="","",WQ!A679)</f>
        <v>/איגודן/מי אביבים/תחנת דלק פז מויאל</v>
      </c>
      <c r="B679" s="197">
        <f>IFERROR(VLOOKUP(A679,Path!A:B,2,FALSE),"")</f>
        <v>29160</v>
      </c>
      <c r="C679" s="197" t="str">
        <f>IF(WQ!B679="","",WQ!B679)</f>
        <v/>
      </c>
    </row>
    <row r="680" spans="1:3" x14ac:dyDescent="0.2">
      <c r="A680" s="197" t="str">
        <f>IF(WQ!A680="","",WQ!A680)</f>
        <v>/איגודן/מי אביבים/תחנת דלק פז סלמה גלו</v>
      </c>
      <c r="B680" s="197">
        <f>IFERROR(VLOOKUP(A680,Path!A:B,2,FALSE),"")</f>
        <v>38420</v>
      </c>
      <c r="C680" s="197" t="str">
        <f>IF(WQ!B680="","",WQ!B680)</f>
        <v/>
      </c>
    </row>
    <row r="681" spans="1:3" x14ac:dyDescent="0.2">
      <c r="A681" s="197" t="str">
        <f>IF(WQ!A681="","",WQ!A681)</f>
        <v>/איגודן/מי אביבים/תחנת דלק פז רשף</v>
      </c>
      <c r="B681" s="197">
        <f>IFERROR(VLOOKUP(A681,Path!A:B,2,FALSE),"")</f>
        <v>38415</v>
      </c>
      <c r="C681" s="197" t="str">
        <f>IF(WQ!B681="","",WQ!B681)</f>
        <v/>
      </c>
    </row>
    <row r="682" spans="1:3" x14ac:dyDescent="0.2">
      <c r="A682" s="197" t="str">
        <f>IF(WQ!A682="","",WQ!A682)</f>
        <v>/איגודן/מי אביבים/תחנת דלק פרבר</v>
      </c>
      <c r="B682" s="197">
        <f>IFERROR(VLOOKUP(A682,Path!A:B,2,FALSE),"")</f>
        <v>28774</v>
      </c>
      <c r="C682" s="197" t="str">
        <f>IF(WQ!B682="","",WQ!B682)</f>
        <v/>
      </c>
    </row>
    <row r="683" spans="1:3" x14ac:dyDescent="0.2">
      <c r="A683" s="197" t="str">
        <f>IF(WQ!A683="","",WQ!A683)</f>
        <v>/איגודן/מי אביבים/תחנת מגדל סונול</v>
      </c>
      <c r="B683" s="197">
        <f>IFERROR(VLOOKUP(A683,Path!A:B,2,FALSE),"")</f>
        <v>38295</v>
      </c>
      <c r="C683" s="197" t="str">
        <f>IF(WQ!B683="","",WQ!B683)</f>
        <v/>
      </c>
    </row>
    <row r="684" spans="1:3" x14ac:dyDescent="0.2">
      <c r="A684" s="197" t="str">
        <f>IF(WQ!A684="","",WQ!A684)</f>
        <v>/איגודן/מי אביבים/תחנת פז של הגשר</v>
      </c>
      <c r="B684" s="197">
        <f>IFERROR(VLOOKUP(A684,Path!A:B,2,FALSE),"")</f>
        <v>28676</v>
      </c>
      <c r="C684" s="197" t="str">
        <f>IF(WQ!B684="","",WQ!B684)</f>
        <v/>
      </c>
    </row>
    <row r="685" spans="1:3" x14ac:dyDescent="0.2">
      <c r="A685" s="197" t="str">
        <f>IF(WQ!A685="","",WQ!A685)</f>
        <v>/איגודן/מי ברק/&amp;ת. תדלוק דור אנרגיה אלון 206</v>
      </c>
      <c r="B685" s="197">
        <f>IFERROR(VLOOKUP(A685,Path!A:B,2,FALSE),"")</f>
        <v>31475</v>
      </c>
      <c r="C685" s="197">
        <f>IF(WQ!B685="","",WQ!B685)</f>
        <v>569.25109289617501</v>
      </c>
    </row>
    <row r="686" spans="1:3" x14ac:dyDescent="0.2">
      <c r="A686" s="197" t="str">
        <f>IF(WQ!A686="","",WQ!A686)</f>
        <v>/איגודן/מי ברק/&amp;ת. תדלוק(רחיצה) דור אנרגיה אלון 206 - מנהרה 2000</v>
      </c>
      <c r="B686" s="197">
        <f>IFERROR(VLOOKUP(A686,Path!A:B,2,FALSE),"")</f>
        <v>31476</v>
      </c>
      <c r="C686" s="197" t="str">
        <f>IF(WQ!B686="","",WQ!B686)</f>
        <v/>
      </c>
    </row>
    <row r="687" spans="1:3" x14ac:dyDescent="0.2">
      <c r="A687" s="197" t="str">
        <f>IF(WQ!A687="","",WQ!A687)</f>
        <v>/איגודן/מי ברק/אולם ארמונות חן</v>
      </c>
      <c r="B687" s="197">
        <f>IFERROR(VLOOKUP(A687,Path!A:B,2,FALSE),"")</f>
        <v>31747</v>
      </c>
      <c r="C687" s="197" t="str">
        <f>IF(WQ!B687="","",WQ!B687)</f>
        <v/>
      </c>
    </row>
    <row r="688" spans="1:3" x14ac:dyDescent="0.2">
      <c r="A688" s="197" t="str">
        <f>IF(WQ!A688="","",WQ!A688)</f>
        <v>/איגודן/מי ברק/אולם ויז'ניץ</v>
      </c>
      <c r="B688" s="197">
        <f>IFERROR(VLOOKUP(A688,Path!A:B,2,FALSE),"")</f>
        <v>7854</v>
      </c>
      <c r="C688" s="197" t="str">
        <f>IF(WQ!B688="","",WQ!B688)</f>
        <v/>
      </c>
    </row>
    <row r="689" spans="1:3" x14ac:dyDescent="0.2">
      <c r="A689" s="197" t="str">
        <f>IF(WQ!A689="","",WQ!A689)</f>
        <v>/איגודן/מי ברק/אולמות יד עזרא</v>
      </c>
      <c r="B689" s="197">
        <f>IFERROR(VLOOKUP(A689,Path!A:B,2,FALSE),"")</f>
        <v>7785</v>
      </c>
      <c r="C689" s="197" t="str">
        <f>IF(WQ!B689="","",WQ!B689)</f>
        <v/>
      </c>
    </row>
    <row r="690" spans="1:3" x14ac:dyDescent="0.2">
      <c r="A690" s="197" t="str">
        <f>IF(WQ!A690="","",WQ!A690)</f>
        <v>/איגודן/מי ברק/אולמי גולד דונולו</v>
      </c>
      <c r="B690" s="197">
        <f>IFERROR(VLOOKUP(A690,Path!A:B,2,FALSE),"")</f>
        <v>7841</v>
      </c>
      <c r="C690" s="197" t="str">
        <f>IF(WQ!B690="","",WQ!B690)</f>
        <v/>
      </c>
    </row>
    <row r="691" spans="1:3" x14ac:dyDescent="0.2">
      <c r="A691" s="197" t="str">
        <f>IF(WQ!A691="","",WQ!A691)</f>
        <v>/איגודן/מי ברק/אולמי וגשל</v>
      </c>
      <c r="B691" s="197">
        <f>IFERROR(VLOOKUP(A691,Path!A:B,2,FALSE),"")</f>
        <v>7855</v>
      </c>
      <c r="C691" s="197">
        <f>IF(WQ!B691="","",WQ!B691)</f>
        <v>1766.3169222491299</v>
      </c>
    </row>
    <row r="692" spans="1:3" x14ac:dyDescent="0.2">
      <c r="A692" s="197" t="str">
        <f>IF(WQ!A692="","",WQ!A692)</f>
        <v>/איגודן/מי ברק/אולמי נאות שש בע"מ (נאות ירושלים לשעבר)</v>
      </c>
      <c r="B692" s="197">
        <f>IFERROR(VLOOKUP(A692,Path!A:B,2,FALSE),"")</f>
        <v>7520</v>
      </c>
      <c r="C692" s="197">
        <f>IF(WQ!B692="","",WQ!B692)</f>
        <v>1282.3021077283399</v>
      </c>
    </row>
    <row r="693" spans="1:3" x14ac:dyDescent="0.2">
      <c r="A693" s="197" t="str">
        <f>IF(WQ!A693="","",WQ!A693)</f>
        <v>/איגודן/מי ברק/אולמי קונטיננטל</v>
      </c>
      <c r="B693" s="197">
        <f>IFERROR(VLOOKUP(A693,Path!A:B,2,FALSE),"")</f>
        <v>7765</v>
      </c>
      <c r="C693" s="197" t="str">
        <f>IF(WQ!B693="","",WQ!B693)</f>
        <v/>
      </c>
    </row>
    <row r="694" spans="1:3" x14ac:dyDescent="0.2">
      <c r="A694" s="197" t="str">
        <f>IF(WQ!A694="","",WQ!A694)</f>
        <v>/איגודן/מי ברק/אינטרפלייט</v>
      </c>
      <c r="B694" s="197">
        <f>IFERROR(VLOOKUP(A694,Path!A:B,2,FALSE),"")</f>
        <v>7837</v>
      </c>
      <c r="C694" s="197">
        <f>IF(WQ!B694="","",WQ!B694)</f>
        <v>128.271662763466</v>
      </c>
    </row>
    <row r="695" spans="1:3" x14ac:dyDescent="0.2">
      <c r="A695" s="197" t="str">
        <f>IF(WQ!A695="","",WQ!A695)</f>
        <v>/איגודן/מי ברק/אלון מוסכי רכב בע"מ</v>
      </c>
      <c r="B695" s="197">
        <f>IFERROR(VLOOKUP(A695,Path!A:B,2,FALSE),"")</f>
        <v>7856</v>
      </c>
      <c r="C695" s="197" t="str">
        <f>IF(WQ!B695="","",WQ!B695)</f>
        <v/>
      </c>
    </row>
    <row r="696" spans="1:3" x14ac:dyDescent="0.2">
      <c r="A696" s="197" t="str">
        <f>IF(WQ!A696="","",WQ!A696)</f>
        <v>/איגודן/מי ברק/אריסטוקרט</v>
      </c>
      <c r="B696" s="197">
        <f>IFERROR(VLOOKUP(A696,Path!A:B,2,FALSE),"")</f>
        <v>36130</v>
      </c>
      <c r="C696" s="197">
        <f>IF(WQ!B696="","",WQ!B696)</f>
        <v>5014.2622950819696</v>
      </c>
    </row>
    <row r="697" spans="1:3" x14ac:dyDescent="0.2">
      <c r="A697" s="197" t="str">
        <f>IF(WQ!A697="","",WQ!A697)</f>
        <v>/איגודן/מי ברק/בי"ח מעייני הישועה</v>
      </c>
      <c r="B697" s="197">
        <f>IFERROR(VLOOKUP(A697,Path!A:B,2,FALSE),"")</f>
        <v>7829</v>
      </c>
      <c r="C697" s="197">
        <f>IF(WQ!B697="","",WQ!B697)</f>
        <v>43421.170960187403</v>
      </c>
    </row>
    <row r="698" spans="1:3" x14ac:dyDescent="0.2">
      <c r="A698" s="197" t="str">
        <f>IF(WQ!A698="","",WQ!A698)</f>
        <v>/איגודן/מי ברק/ביסקוטי</v>
      </c>
      <c r="B698" s="197">
        <f>IFERROR(VLOOKUP(A698,Path!A:B,2,FALSE),"")</f>
        <v>35901</v>
      </c>
      <c r="C698" s="197">
        <f>IF(WQ!B698="","",WQ!B698)</f>
        <v>4967.7118644067796</v>
      </c>
    </row>
    <row r="699" spans="1:3" x14ac:dyDescent="0.2">
      <c r="A699" s="197" t="str">
        <f>IF(WQ!A699="","",WQ!A699)</f>
        <v>/איגודן/מי ברק/בית הבראה לאם ולילד - אם בישראל</v>
      </c>
      <c r="B699" s="197">
        <f>IFERROR(VLOOKUP(A699,Path!A:B,2,FALSE),"")</f>
        <v>7780</v>
      </c>
      <c r="C699" s="197" t="str">
        <f>IF(WQ!B699="","",WQ!B699)</f>
        <v/>
      </c>
    </row>
    <row r="700" spans="1:3" x14ac:dyDescent="0.2">
      <c r="A700" s="197" t="str">
        <f>IF(WQ!A700="","",WQ!A700)</f>
        <v>/איגודן/מי ברק/ד"ר פישר</v>
      </c>
      <c r="B700" s="197">
        <f>IFERROR(VLOOKUP(A700,Path!A:B,2,FALSE),"")</f>
        <v>7503</v>
      </c>
      <c r="C700" s="197" t="str">
        <f>IF(WQ!B700="","",WQ!B700)</f>
        <v/>
      </c>
    </row>
    <row r="701" spans="1:3" x14ac:dyDescent="0.2">
      <c r="A701" s="197" t="str">
        <f>IF(WQ!A701="","",WQ!A701)</f>
        <v>/איגודן/מי ברק/דלק מנטה</v>
      </c>
      <c r="B701" s="197">
        <f>IFERROR(VLOOKUP(A701,Path!A:B,2,FALSE),"")</f>
        <v>33544</v>
      </c>
      <c r="C701" s="197">
        <f>IF(WQ!B701="","",WQ!B701)</f>
        <v>317.98772321428601</v>
      </c>
    </row>
    <row r="702" spans="1:3" x14ac:dyDescent="0.2">
      <c r="A702" s="197" t="str">
        <f>IF(WQ!A702="","",WQ!A702)</f>
        <v>/איגודן/מי ברק/הדודאים</v>
      </c>
      <c r="B702" s="197">
        <f>IFERROR(VLOOKUP(A702,Path!A:B,2,FALSE),"")</f>
        <v>33532</v>
      </c>
      <c r="C702" s="197" t="str">
        <f>IF(WQ!B702="","",WQ!B702)</f>
        <v/>
      </c>
    </row>
    <row r="703" spans="1:3" x14ac:dyDescent="0.2">
      <c r="A703" s="197" t="str">
        <f>IF(WQ!A703="","",WQ!A703)</f>
        <v>/איגודן/מי ברק/הודו בני ברק</v>
      </c>
      <c r="B703" s="197">
        <f>IFERROR(VLOOKUP(A703,Path!A:B,2,FALSE),"")</f>
        <v>33824</v>
      </c>
      <c r="C703" s="197" t="str">
        <f>IF(WQ!B703="","",WQ!B703)</f>
        <v/>
      </c>
    </row>
    <row r="704" spans="1:3" x14ac:dyDescent="0.2">
      <c r="A704" s="197" t="str">
        <f>IF(WQ!A704="","",WQ!A704)</f>
        <v>/איגודן/מי ברק/היכלי פאר (היכלי מלכות לשעבר)</v>
      </c>
      <c r="B704" s="197">
        <f>IFERROR(VLOOKUP(A704,Path!A:B,2,FALSE),"")</f>
        <v>7764</v>
      </c>
      <c r="C704" s="197">
        <f>IF(WQ!B704="","",WQ!B704)</f>
        <v>1968.30157289776</v>
      </c>
    </row>
    <row r="705" spans="1:3" x14ac:dyDescent="0.2">
      <c r="A705" s="197" t="str">
        <f>IF(WQ!A705="","",WQ!A705)</f>
        <v>/איגודן/מי ברק/חסידי הרשב"א</v>
      </c>
      <c r="B705" s="197">
        <f>IFERROR(VLOOKUP(A705,Path!A:B,2,FALSE),"")</f>
        <v>7821</v>
      </c>
      <c r="C705" s="197" t="str">
        <f>IF(WQ!B705="","",WQ!B705)</f>
        <v/>
      </c>
    </row>
    <row r="706" spans="1:3" x14ac:dyDescent="0.2">
      <c r="A706" s="197" t="str">
        <f>IF(WQ!A706="","",WQ!A706)</f>
        <v>/איגודן/מי ברק/כתר רימון</v>
      </c>
      <c r="B706" s="197">
        <f>IFERROR(VLOOKUP(A706,Path!A:B,2,FALSE),"")</f>
        <v>8199</v>
      </c>
      <c r="C706" s="197" t="str">
        <f>IF(WQ!B706="","",WQ!B706)</f>
        <v/>
      </c>
    </row>
    <row r="707" spans="1:3" x14ac:dyDescent="0.2">
      <c r="A707" s="197" t="str">
        <f>IF(WQ!A707="","",WQ!A707)</f>
        <v>/איגודן/מי ברק/מגש פרבר</v>
      </c>
      <c r="B707" s="197">
        <f>IFERROR(VLOOKUP(A707,Path!A:B,2,FALSE),"")</f>
        <v>7797</v>
      </c>
      <c r="C707" s="197" t="str">
        <f>IF(WQ!B707="","",WQ!B707)</f>
        <v/>
      </c>
    </row>
    <row r="708" spans="1:3" x14ac:dyDescent="0.2">
      <c r="A708" s="197" t="str">
        <f>IF(WQ!A708="","",WQ!A708)</f>
        <v>/איגודן/מי ברק/מוסך מוטי</v>
      </c>
      <c r="B708" s="197">
        <f>IFERROR(VLOOKUP(A708,Path!A:B,2,FALSE),"")</f>
        <v>33541</v>
      </c>
      <c r="C708" s="197" t="str">
        <f>IF(WQ!B708="","",WQ!B708)</f>
        <v/>
      </c>
    </row>
    <row r="709" spans="1:3" x14ac:dyDescent="0.2">
      <c r="A709" s="197" t="str">
        <f>IF(WQ!A709="","",WQ!A709)</f>
        <v>/איגודן/מי ברק/מוסך סובארו ב.מ.ש</v>
      </c>
      <c r="B709" s="197">
        <f>IFERROR(VLOOKUP(A709,Path!A:B,2,FALSE),"")</f>
        <v>33538</v>
      </c>
      <c r="C709" s="197" t="str">
        <f>IF(WQ!B709="","",WQ!B709)</f>
        <v/>
      </c>
    </row>
    <row r="710" spans="1:3" x14ac:dyDescent="0.2">
      <c r="A710" s="197" t="str">
        <f>IF(WQ!A710="","",WQ!A710)</f>
        <v>/איגודן/מי ברק/מוסך רייך</v>
      </c>
      <c r="B710" s="197">
        <f>IFERROR(VLOOKUP(A710,Path!A:B,2,FALSE),"")</f>
        <v>7501</v>
      </c>
      <c r="C710" s="197" t="str">
        <f>IF(WQ!B710="","",WQ!B710)</f>
        <v/>
      </c>
    </row>
    <row r="711" spans="1:3" x14ac:dyDescent="0.2">
      <c r="A711" s="197" t="str">
        <f>IF(WQ!A711="","",WQ!A711)</f>
        <v>/איגודן/מי ברק/מלון ויזניץ</v>
      </c>
      <c r="B711" s="197">
        <f>IFERROR(VLOOKUP(A711,Path!A:B,2,FALSE),"")</f>
        <v>35906</v>
      </c>
      <c r="C711" s="197" t="str">
        <f>IF(WQ!B711="","",WQ!B711)</f>
        <v/>
      </c>
    </row>
    <row r="712" spans="1:3" x14ac:dyDescent="0.2">
      <c r="A712" s="197" t="str">
        <f>IF(WQ!A712="","",WQ!A712)</f>
        <v>/איגודן/מי ברק/מרכז סיעוד וותיקים</v>
      </c>
      <c r="B712" s="197">
        <f>IFERROR(VLOOKUP(A712,Path!A:B,2,FALSE),"")</f>
        <v>35896</v>
      </c>
      <c r="C712" s="197">
        <f>IF(WQ!B712="","",WQ!B712)</f>
        <v>2350.0877192982498</v>
      </c>
    </row>
    <row r="713" spans="1:3" x14ac:dyDescent="0.2">
      <c r="A713" s="197" t="str">
        <f>IF(WQ!A713="","",WQ!A713)</f>
        <v>/איגודן/מי ברק/ציפורי אירוח וארועים</v>
      </c>
      <c r="B713" s="197">
        <f>IFERROR(VLOOKUP(A713,Path!A:B,2,FALSE),"")</f>
        <v>33535</v>
      </c>
      <c r="C713" s="197" t="str">
        <f>IF(WQ!B713="","",WQ!B713)</f>
        <v/>
      </c>
    </row>
    <row r="714" spans="1:3" x14ac:dyDescent="0.2">
      <c r="A714" s="197" t="str">
        <f>IF(WQ!A714="","",WQ!A714)</f>
        <v>/איגודן/מי ברק/קוקה קולה</v>
      </c>
      <c r="B714" s="197">
        <f>IFERROR(VLOOKUP(A714,Path!A:B,2,FALSE),"")</f>
        <v>7474</v>
      </c>
      <c r="C714" s="197">
        <f>IF(WQ!B714="","",WQ!B714)</f>
        <v>389129.28441504802</v>
      </c>
    </row>
    <row r="715" spans="1:3" x14ac:dyDescent="0.2">
      <c r="A715" s="197" t="str">
        <f>IF(WQ!A715="","",WQ!A715)</f>
        <v>/איגודן/מי ברק/קיטרינג הדקל (אולמי הדקל והתמר)</v>
      </c>
      <c r="B715" s="197">
        <f>IFERROR(VLOOKUP(A715,Path!A:B,2,FALSE),"")</f>
        <v>7766</v>
      </c>
      <c r="C715" s="197">
        <f>IF(WQ!B715="","",WQ!B715)</f>
        <v>2052.0603948896601</v>
      </c>
    </row>
    <row r="716" spans="1:3" x14ac:dyDescent="0.2">
      <c r="A716" s="197" t="str">
        <f>IF(WQ!A716="","",WQ!A716)</f>
        <v>/איגודן/מי ברק/ת. דלק פז יציב</v>
      </c>
      <c r="B716" s="197">
        <f>IFERROR(VLOOKUP(A716,Path!A:B,2,FALSE),"")</f>
        <v>7494</v>
      </c>
      <c r="C716" s="197">
        <f>IF(WQ!B716="","",WQ!B716)</f>
        <v>435.438596491228</v>
      </c>
    </row>
    <row r="717" spans="1:3" x14ac:dyDescent="0.2">
      <c r="A717" s="197" t="str">
        <f>IF(WQ!A717="","",WQ!A717)</f>
        <v>/איגודן/מי ברק/ת. רחיצה מנהרה 2000 - אצטדיון משה</v>
      </c>
      <c r="B717" s="197">
        <f>IFERROR(VLOOKUP(A717,Path!A:B,2,FALSE),"")</f>
        <v>30321</v>
      </c>
      <c r="C717" s="197" t="str">
        <f>IF(WQ!B717="","",WQ!B717)</f>
        <v/>
      </c>
    </row>
    <row r="718" spans="1:3" x14ac:dyDescent="0.2">
      <c r="A718" s="197" t="str">
        <f>IF(WQ!A718="","",WQ!A718)</f>
        <v>/איגודן/מי ברק/ת. תדלוק דור האצטדיון - דרייב ווש</v>
      </c>
      <c r="B718" s="197">
        <f>IFERROR(VLOOKUP(A718,Path!A:B,2,FALSE),"")</f>
        <v>7507</v>
      </c>
      <c r="C718" s="197" t="str">
        <f>IF(WQ!B718="","",WQ!B718)</f>
        <v/>
      </c>
    </row>
    <row r="719" spans="1:3" x14ac:dyDescent="0.2">
      <c r="A719" s="197" t="str">
        <f>IF(WQ!A719="","",WQ!A719)</f>
        <v>/איגודן/מי ברק/ת.ת. בן צבי</v>
      </c>
      <c r="B719" s="197">
        <f>IFERROR(VLOOKUP(A719,Path!A:B,2,FALSE),"")</f>
        <v>7741</v>
      </c>
      <c r="C719" s="197">
        <f>IF(WQ!B719="","",WQ!B719)</f>
        <v>183.16393442623001</v>
      </c>
    </row>
    <row r="720" spans="1:3" x14ac:dyDescent="0.2">
      <c r="A720" s="197" t="str">
        <f>IF(WQ!A720="","",WQ!A720)</f>
        <v>/איגודן/מי ברק/ת.ת.פז איילון</v>
      </c>
      <c r="B720" s="197">
        <f>IFERROR(VLOOKUP(A720,Path!A:B,2,FALSE),"")</f>
        <v>7861</v>
      </c>
      <c r="C720" s="197">
        <f>IF(WQ!B720="","",WQ!B720)</f>
        <v>74.284543325526897</v>
      </c>
    </row>
    <row r="721" spans="1:3" x14ac:dyDescent="0.2">
      <c r="A721" s="197" t="str">
        <f>IF(WQ!A721="","",WQ!A721)</f>
        <v>/איגודן/מי ברק/ת.תדלוק דור אלון  (ארגמן)</v>
      </c>
      <c r="B721" s="197">
        <f>IFERROR(VLOOKUP(A721,Path!A:B,2,FALSE),"")</f>
        <v>7818</v>
      </c>
      <c r="C721" s="197">
        <f>IF(WQ!B721="","",WQ!B721)</f>
        <v>281.81587301587302</v>
      </c>
    </row>
    <row r="722" spans="1:3" x14ac:dyDescent="0.2">
      <c r="A722" s="197" t="str">
        <f>IF(WQ!A722="","",WQ!A722)</f>
        <v>/איגודן/מי ברק/ת.תדלוק דור האצטדיון</v>
      </c>
      <c r="B722" s="197">
        <f>IFERROR(VLOOKUP(A722,Path!A:B,2,FALSE),"")</f>
        <v>7810</v>
      </c>
      <c r="C722" s="197">
        <f>IF(WQ!B722="","",WQ!B722)</f>
        <v>370.30562060889901</v>
      </c>
    </row>
    <row r="723" spans="1:3" x14ac:dyDescent="0.2">
      <c r="A723" s="197" t="str">
        <f>IF(WQ!A723="","",WQ!A723)</f>
        <v>/איגודן/מי ברק/תחנת דלק סונול רימונים</v>
      </c>
      <c r="B723" s="197">
        <f>IFERROR(VLOOKUP(A723,Path!A:B,2,FALSE),"")</f>
        <v>28601</v>
      </c>
      <c r="C723" s="197">
        <f>IF(WQ!B723="","",WQ!B723)</f>
        <v>33.790804597701197</v>
      </c>
    </row>
    <row r="724" spans="1:3" x14ac:dyDescent="0.2">
      <c r="A724" s="197" t="str">
        <f>IF(WQ!A724="","",WQ!A724)</f>
        <v>/איגודן/מי בת ים/ מגה בעיר--221</v>
      </c>
      <c r="B724" s="197">
        <f>IFERROR(VLOOKUP(A724,Path!A:B,2,FALSE),"")</f>
        <v>30393</v>
      </c>
      <c r="C724" s="197" t="str">
        <f>IF(WQ!B724="","",WQ!B724)</f>
        <v/>
      </c>
    </row>
    <row r="725" spans="1:3" x14ac:dyDescent="0.2">
      <c r="A725" s="197" t="str">
        <f>IF(WQ!A725="","",WQ!A725)</f>
        <v>/איגודן/מי בת ים/&amp;דור אלון קוממיות - תדלוק</v>
      </c>
      <c r="B725" s="197">
        <f>IFERROR(VLOOKUP(A725,Path!A:B,2,FALSE),"")</f>
        <v>30151</v>
      </c>
      <c r="C725" s="197">
        <f>IF(WQ!B725="","",WQ!B725)</f>
        <v>287.72642543859598</v>
      </c>
    </row>
    <row r="726" spans="1:3" x14ac:dyDescent="0.2">
      <c r="A726" s="197" t="str">
        <f>IF(WQ!A726="","",WQ!A726)</f>
        <v>/איגודן/מי בת ים/&amp;מגה בול - 4340</v>
      </c>
      <c r="B726" s="197">
        <f>IFERROR(VLOOKUP(A726,Path!A:B,2,FALSE),"")</f>
        <v>31543</v>
      </c>
      <c r="C726" s="197" t="str">
        <f>IF(WQ!B726="","",WQ!B726)</f>
        <v/>
      </c>
    </row>
    <row r="727" spans="1:3" x14ac:dyDescent="0.2">
      <c r="A727" s="197" t="str">
        <f>IF(WQ!A727="","",WQ!A727)</f>
        <v>/איגודן/מי בת ים/BE FRESH</v>
      </c>
      <c r="B727" s="197">
        <f>IFERROR(VLOOKUP(A727,Path!A:B,2,FALSE),"")</f>
        <v>38570</v>
      </c>
      <c r="C727" s="197" t="str">
        <f>IF(WQ!B727="","",WQ!B727)</f>
        <v/>
      </c>
    </row>
    <row r="728" spans="1:3" x14ac:dyDescent="0.2">
      <c r="A728" s="197" t="str">
        <f>IF(WQ!A728="","",WQ!A728)</f>
        <v>/איגודן/מי בת ים/BG99</v>
      </c>
      <c r="B728" s="197">
        <f>IFERROR(VLOOKUP(A728,Path!A:B,2,FALSE),"")</f>
        <v>34698</v>
      </c>
      <c r="C728" s="197" t="str">
        <f>IF(WQ!B728="","",WQ!B728)</f>
        <v/>
      </c>
    </row>
    <row r="729" spans="1:3" x14ac:dyDescent="0.2">
      <c r="A729" s="197" t="str">
        <f>IF(WQ!A729="","",WQ!A729)</f>
        <v>/איגודן/מי בת ים/SPAT</v>
      </c>
      <c r="B729" s="197">
        <f>IFERROR(VLOOKUP(A729,Path!A:B,2,FALSE),"")</f>
        <v>38089</v>
      </c>
      <c r="C729" s="197">
        <f>IF(WQ!B729="","",WQ!B729)</f>
        <v>329.61854838709701</v>
      </c>
    </row>
    <row r="730" spans="1:3" x14ac:dyDescent="0.2">
      <c r="A730" s="197" t="str">
        <f>IF(WQ!A730="","",WQ!A730)</f>
        <v>/איגודן/מי בת ים/א. משי תעשיות בע"מ</v>
      </c>
      <c r="B730" s="197">
        <f>IFERROR(VLOOKUP(A730,Path!A:B,2,FALSE),"")</f>
        <v>32529</v>
      </c>
      <c r="C730" s="197">
        <f>IF(WQ!B730="","",WQ!B730)</f>
        <v>6211.9367857142897</v>
      </c>
    </row>
    <row r="731" spans="1:3" x14ac:dyDescent="0.2">
      <c r="A731" s="197" t="str">
        <f>IF(WQ!A731="","",WQ!A731)</f>
        <v>/איגודן/מי בת ים/אברבנאל - בי"ח</v>
      </c>
      <c r="B731" s="197">
        <f>IFERROR(VLOOKUP(A731,Path!A:B,2,FALSE),"")</f>
        <v>8295</v>
      </c>
      <c r="C731" s="197">
        <f>IF(WQ!B731="","",WQ!B731)</f>
        <v>5194.1614035087696</v>
      </c>
    </row>
    <row r="732" spans="1:3" x14ac:dyDescent="0.2">
      <c r="A732" s="197" t="str">
        <f>IF(WQ!A732="","",WQ!A732)</f>
        <v>/איגודן/מי בת ים/אדיר נועם וינאי בע"מ (רולדין)</v>
      </c>
      <c r="B732" s="197">
        <f>IFERROR(VLOOKUP(A732,Path!A:B,2,FALSE),"")</f>
        <v>38545</v>
      </c>
      <c r="C732" s="197">
        <f>IF(WQ!B732="","",WQ!B732)</f>
        <v>402.71428571428601</v>
      </c>
    </row>
    <row r="733" spans="1:3" x14ac:dyDescent="0.2">
      <c r="A733" s="197" t="str">
        <f>IF(WQ!A733="","",WQ!A733)</f>
        <v>/איגודן/מי בת ים/אולם אירועים בלג'יו( בת ים)</v>
      </c>
      <c r="B733" s="197">
        <f>IFERROR(VLOOKUP(A733,Path!A:B,2,FALSE),"")</f>
        <v>31769</v>
      </c>
      <c r="C733" s="197">
        <f>IF(WQ!B733="","",WQ!B733)</f>
        <v>2694.5437499999998</v>
      </c>
    </row>
    <row r="734" spans="1:3" x14ac:dyDescent="0.2">
      <c r="A734" s="197" t="str">
        <f>IF(WQ!A734="","",WQ!A734)</f>
        <v>/איגודן/מי בת ים/אולמי שיין (לבונה)</v>
      </c>
      <c r="B734" s="197">
        <f>IFERROR(VLOOKUP(A734,Path!A:B,2,FALSE),"")</f>
        <v>7897</v>
      </c>
      <c r="C734" s="197">
        <f>IF(WQ!B734="","",WQ!B734)</f>
        <v>59.567999999999998</v>
      </c>
    </row>
    <row r="735" spans="1:3" x14ac:dyDescent="0.2">
      <c r="A735" s="197" t="str">
        <f>IF(WQ!A735="","",WQ!A735)</f>
        <v>/איגודן/מי בת ים/אומגה3  (מ.י. ) בע"מ</v>
      </c>
      <c r="B735" s="197">
        <f>IFERROR(VLOOKUP(A735,Path!A:B,2,FALSE),"")</f>
        <v>33769</v>
      </c>
      <c r="C735" s="197">
        <f>IF(WQ!B735="","",WQ!B735)</f>
        <v>272.77357456140402</v>
      </c>
    </row>
    <row r="736" spans="1:3" x14ac:dyDescent="0.2">
      <c r="A736" s="197" t="str">
        <f>IF(WQ!A736="","",WQ!A736)</f>
        <v>/איגודן/מי בת ים/אייקון פיטנס ישראל בע"מ (גו' אקטיב)</v>
      </c>
      <c r="B736" s="197">
        <f>IFERROR(VLOOKUP(A736,Path!A:B,2,FALSE),"")</f>
        <v>36678</v>
      </c>
      <c r="C736" s="197">
        <f>IF(WQ!B736="","",WQ!B736)</f>
        <v>6266.6666666666697</v>
      </c>
    </row>
    <row r="737" spans="1:3" x14ac:dyDescent="0.2">
      <c r="A737" s="197" t="str">
        <f>IF(WQ!A737="","",WQ!A737)</f>
        <v>/איגודן/מי בת ים/אלעם מזון בע''מ - שוארמה גריל-בר - 106</v>
      </c>
      <c r="B737" s="197">
        <f>IFERROR(VLOOKUP(A737,Path!A:B,2,FALSE),"")</f>
        <v>36663</v>
      </c>
      <c r="C737" s="197">
        <f>IF(WQ!B737="","",WQ!B737)</f>
        <v>62.825396825396801</v>
      </c>
    </row>
    <row r="738" spans="1:3" x14ac:dyDescent="0.2">
      <c r="A738" s="197" t="str">
        <f>IF(WQ!A738="","",WQ!A738)</f>
        <v>/איגודן/מי בת ים/אמה ורומי בע"מ- תירס</v>
      </c>
      <c r="B738" s="197">
        <f>IFERROR(VLOOKUP(A738,Path!A:B,2,FALSE),"")</f>
        <v>38653</v>
      </c>
      <c r="C738" s="197" t="str">
        <f>IF(WQ!B738="","",WQ!B738)</f>
        <v/>
      </c>
    </row>
    <row r="739" spans="1:3" x14ac:dyDescent="0.2">
      <c r="A739" s="197" t="str">
        <f>IF(WQ!A739="","",WQ!A739)</f>
        <v>/איגודן/מי בת ים/ארומה - שפע זכויות בע''מ - תיבה 30</v>
      </c>
      <c r="B739" s="197">
        <f>IFERROR(VLOOKUP(A739,Path!A:B,2,FALSE),"")</f>
        <v>36648</v>
      </c>
      <c r="C739" s="197">
        <f>IF(WQ!B739="","",WQ!B739)</f>
        <v>720.01587301587301</v>
      </c>
    </row>
    <row r="740" spans="1:3" x14ac:dyDescent="0.2">
      <c r="A740" s="197" t="str">
        <f>IF(WQ!A740="","",WQ!A740)</f>
        <v>/איגודן/מי בת ים/ארומה בן גוריון</v>
      </c>
      <c r="B740" s="197">
        <f>IFERROR(VLOOKUP(A740,Path!A:B,2,FALSE),"")</f>
        <v>34123</v>
      </c>
      <c r="C740" s="197">
        <f>IF(WQ!B740="","",WQ!B740)</f>
        <v>1297.2564679582699</v>
      </c>
    </row>
    <row r="741" spans="1:3" x14ac:dyDescent="0.2">
      <c r="A741" s="197" t="str">
        <f>IF(WQ!A741="","",WQ!A741)</f>
        <v>/איגודן/מי בת ים/ארומה רוטשילד</v>
      </c>
      <c r="B741" s="197">
        <f>IFERROR(VLOOKUP(A741,Path!A:B,2,FALSE),"")</f>
        <v>34143</v>
      </c>
      <c r="C741" s="197">
        <f>IF(WQ!B741="","",WQ!B741)</f>
        <v>1355.45680084746</v>
      </c>
    </row>
    <row r="742" spans="1:3" x14ac:dyDescent="0.2">
      <c r="A742" s="197" t="str">
        <f>IF(WQ!A742="","",WQ!A742)</f>
        <v>/איגודן/מי בת ים/בייבי עוף בע"מ</v>
      </c>
      <c r="B742" s="197">
        <f>IFERROR(VLOOKUP(A742,Path!A:B,2,FALSE),"")</f>
        <v>38602</v>
      </c>
      <c r="C742" s="197" t="str">
        <f>IF(WQ!B742="","",WQ!B742)</f>
        <v/>
      </c>
    </row>
    <row r="743" spans="1:3" x14ac:dyDescent="0.2">
      <c r="A743" s="197" t="str">
        <f>IF(WQ!A743="","",WQ!A743)</f>
        <v>/איגודן/מי בת ים/בית אבות נוה באבוב</v>
      </c>
      <c r="B743" s="197">
        <f>IFERROR(VLOOKUP(A743,Path!A:B,2,FALSE),"")</f>
        <v>8393</v>
      </c>
      <c r="C743" s="197">
        <f>IF(WQ!B743="","",WQ!B743)</f>
        <v>11826.370535714301</v>
      </c>
    </row>
    <row r="744" spans="1:3" x14ac:dyDescent="0.2">
      <c r="A744" s="197" t="str">
        <f>IF(WQ!A744="","",WQ!A744)</f>
        <v>/איגודן/מי בת ים/בית אבות נווה באבוב מגזר בתי מלון</v>
      </c>
      <c r="B744" s="197">
        <f>IFERROR(VLOOKUP(A744,Path!A:B,2,FALSE),"")</f>
        <v>34668</v>
      </c>
      <c r="C744" s="197">
        <f>IF(WQ!B744="","",WQ!B744)</f>
        <v>9552.734375</v>
      </c>
    </row>
    <row r="745" spans="1:3" x14ac:dyDescent="0.2">
      <c r="A745" s="197" t="str">
        <f>IF(WQ!A745="","",WQ!A745)</f>
        <v>/איגודן/מי בת ים/בית הפרנה</v>
      </c>
      <c r="B745" s="197">
        <f>IFERROR(VLOOKUP(A745,Path!A:B,2,FALSE),"")</f>
        <v>38526</v>
      </c>
      <c r="C745" s="197">
        <f>IF(WQ!B745="","",WQ!B745)</f>
        <v>293.30357142857099</v>
      </c>
    </row>
    <row r="746" spans="1:3" x14ac:dyDescent="0.2">
      <c r="A746" s="197" t="str">
        <f>IF(WQ!A746="","",WQ!A746)</f>
        <v>/איגודן/מי בת ים/בית מאפה כרמים - שוקיס</v>
      </c>
      <c r="B746" s="197">
        <f>IFERROR(VLOOKUP(A746,Path!A:B,2,FALSE),"")</f>
        <v>35871</v>
      </c>
      <c r="C746" s="197">
        <f>IF(WQ!B746="","",WQ!B746)</f>
        <v>422.03750000000002</v>
      </c>
    </row>
    <row r="747" spans="1:3" x14ac:dyDescent="0.2">
      <c r="A747" s="197" t="str">
        <f>IF(WQ!A747="","",WQ!A747)</f>
        <v>/איגודן/מי בת ים/בלדי חנות (גל בקר)</v>
      </c>
      <c r="B747" s="197">
        <f>IFERROR(VLOOKUP(A747,Path!A:B,2,FALSE),"")</f>
        <v>7795</v>
      </c>
      <c r="C747" s="197">
        <f>IF(WQ!B747="","",WQ!B747)</f>
        <v>1101.3700657894699</v>
      </c>
    </row>
    <row r="748" spans="1:3" x14ac:dyDescent="0.2">
      <c r="A748" s="197" t="str">
        <f>IF(WQ!A748="","",WQ!A748)</f>
        <v>/איגודן/מי בת ים/בלדי קייטרינג</v>
      </c>
      <c r="B748" s="197">
        <f>IFERROR(VLOOKUP(A748,Path!A:B,2,FALSE),"")</f>
        <v>29653</v>
      </c>
      <c r="C748" s="197">
        <f>IF(WQ!B748="","",WQ!B748)</f>
        <v>1727.1825657894699</v>
      </c>
    </row>
    <row r="749" spans="1:3" x14ac:dyDescent="0.2">
      <c r="A749" s="197" t="str">
        <f>IF(WQ!A749="","",WQ!A749)</f>
        <v>/איגודן/מי בת ים/בת ימון (סופר דוש)</v>
      </c>
      <c r="B749" s="197">
        <f>IFERROR(VLOOKUP(A749,Path!A:B,2,FALSE),"")</f>
        <v>7763</v>
      </c>
      <c r="C749" s="197">
        <f>IF(WQ!B749="","",WQ!B749)</f>
        <v>3922.33714285714</v>
      </c>
    </row>
    <row r="750" spans="1:3" x14ac:dyDescent="0.2">
      <c r="A750" s="197" t="str">
        <f>IF(WQ!A750="","",WQ!A750)</f>
        <v>/איגודן/מי בת ים/גורילה בר בת ים</v>
      </c>
      <c r="B750" s="197">
        <f>IFERROR(VLOOKUP(A750,Path!A:B,2,FALSE),"")</f>
        <v>33877</v>
      </c>
      <c r="C750" s="197">
        <f>IF(WQ!B750="","",WQ!B750)</f>
        <v>1373.5430327868901</v>
      </c>
    </row>
    <row r="751" spans="1:3" x14ac:dyDescent="0.2">
      <c r="A751" s="197" t="str">
        <f>IF(WQ!A751="","",WQ!A751)</f>
        <v>/איגודן/מי בת ים/גיטה ג'ולרי</v>
      </c>
      <c r="B751" s="197">
        <f>IFERROR(VLOOKUP(A751,Path!A:B,2,FALSE),"")</f>
        <v>34725</v>
      </c>
      <c r="C751" s="197" t="str">
        <f>IF(WQ!B751="","",WQ!B751)</f>
        <v/>
      </c>
    </row>
    <row r="752" spans="1:3" x14ac:dyDescent="0.2">
      <c r="A752" s="197" t="str">
        <f>IF(WQ!A752="","",WQ!A752)</f>
        <v>/איגודן/מי בת ים/גלידה ויקטורי</v>
      </c>
      <c r="B752" s="197">
        <f>IFERROR(VLOOKUP(A752,Path!A:B,2,FALSE),"")</f>
        <v>36955</v>
      </c>
      <c r="C752" s="197" t="str">
        <f>IF(WQ!B752="","",WQ!B752)</f>
        <v/>
      </c>
    </row>
    <row r="753" spans="1:3" x14ac:dyDescent="0.2">
      <c r="A753" s="197" t="str">
        <f>IF(WQ!A753="","",WQ!A753)</f>
        <v>/איגודן/מי בת ים/גלידה ויקטורי - בעלים קודמים</v>
      </c>
      <c r="B753" s="197">
        <f>IFERROR(VLOOKUP(A753,Path!A:B,2,FALSE),"")</f>
        <v>8386</v>
      </c>
      <c r="C753" s="197">
        <f>IF(WQ!B753="","",WQ!B753)</f>
        <v>45.247933884297503</v>
      </c>
    </row>
    <row r="754" spans="1:3" x14ac:dyDescent="0.2">
      <c r="A754" s="197" t="str">
        <f>IF(WQ!A754="","",WQ!A754)</f>
        <v>/איגודן/מי בת ים/ג'פניקה בן גוריון בת ים</v>
      </c>
      <c r="B754" s="197">
        <f>IFERROR(VLOOKUP(A754,Path!A:B,2,FALSE),"")</f>
        <v>34042</v>
      </c>
      <c r="C754" s="197">
        <f>IF(WQ!B754="","",WQ!B754)</f>
        <v>2212.2256791569098</v>
      </c>
    </row>
    <row r="755" spans="1:3" x14ac:dyDescent="0.2">
      <c r="A755" s="197" t="str">
        <f>IF(WQ!A755="","",WQ!A755)</f>
        <v>/איגודן/מי בת ים/גרנולה דניאל</v>
      </c>
      <c r="B755" s="197">
        <f>IFERROR(VLOOKUP(A755,Path!A:B,2,FALSE),"")</f>
        <v>30184</v>
      </c>
      <c r="C755" s="197" t="str">
        <f>IF(WQ!B755="","",WQ!B755)</f>
        <v/>
      </c>
    </row>
    <row r="756" spans="1:3" x14ac:dyDescent="0.2">
      <c r="A756" s="197" t="str">
        <f>IF(WQ!A756="","",WQ!A756)</f>
        <v>/איגודן/מי בת ים/ה.ס ייצור ושיווק בע"מ</v>
      </c>
      <c r="B756" s="197">
        <f>IFERROR(VLOOKUP(A756,Path!A:B,2,FALSE),"")</f>
        <v>38320</v>
      </c>
      <c r="C756" s="197">
        <f>IF(WQ!B756="","",WQ!B756)</f>
        <v>368.22916666666703</v>
      </c>
    </row>
    <row r="757" spans="1:3" x14ac:dyDescent="0.2">
      <c r="A757" s="197" t="str">
        <f>IF(WQ!A757="","",WQ!A757)</f>
        <v>/איגודן/מי בת ים/ויקטורי מסעדה</v>
      </c>
      <c r="B757" s="197">
        <f>IFERROR(VLOOKUP(A757,Path!A:B,2,FALSE),"")</f>
        <v>35866</v>
      </c>
      <c r="C757" s="197" t="str">
        <f>IF(WQ!B757="","",WQ!B757)</f>
        <v/>
      </c>
    </row>
    <row r="758" spans="1:3" x14ac:dyDescent="0.2">
      <c r="A758" s="197" t="str">
        <f>IF(WQ!A758="","",WQ!A758)</f>
        <v>/איגודן/מי בת ים/חוף הדקלים קו הים</v>
      </c>
      <c r="B758" s="197">
        <f>IFERROR(VLOOKUP(A758,Path!A:B,2,FALSE),"")</f>
        <v>34157</v>
      </c>
      <c r="C758" s="197" t="str">
        <f>IF(WQ!B758="","",WQ!B758)</f>
        <v/>
      </c>
    </row>
    <row r="759" spans="1:3" x14ac:dyDescent="0.2">
      <c r="A759" s="197" t="str">
        <f>IF(WQ!A759="","",WQ!A759)</f>
        <v>/איגודן/מי בת ים/חישוקים</v>
      </c>
      <c r="B759" s="197">
        <f>IFERROR(VLOOKUP(A759,Path!A:B,2,FALSE),"")</f>
        <v>30300</v>
      </c>
      <c r="C759" s="197">
        <f>IF(WQ!B759="","",WQ!B759)</f>
        <v>1507.14982142857</v>
      </c>
    </row>
    <row r="760" spans="1:3" x14ac:dyDescent="0.2">
      <c r="A760" s="197" t="str">
        <f>IF(WQ!A760="","",WQ!A760)</f>
        <v>/איגודן/מי בת ים/טובגו</v>
      </c>
      <c r="B760" s="197">
        <f>IFERROR(VLOOKUP(A760,Path!A:B,2,FALSE),"")</f>
        <v>32387</v>
      </c>
      <c r="C760" s="197" t="str">
        <f>IF(WQ!B760="","",WQ!B760)</f>
        <v/>
      </c>
    </row>
    <row r="761" spans="1:3" x14ac:dyDescent="0.2">
      <c r="A761" s="197" t="str">
        <f>IF(WQ!A761="","",WQ!A761)</f>
        <v>/איגודן/מי בת ים/י. לב בראל</v>
      </c>
      <c r="B761" s="197">
        <f>IFERROR(VLOOKUP(A761,Path!A:B,2,FALSE),"")</f>
        <v>34148</v>
      </c>
      <c r="C761" s="197">
        <f>IF(WQ!B761="","",WQ!B761)</f>
        <v>756.55839912280703</v>
      </c>
    </row>
    <row r="762" spans="1:3" x14ac:dyDescent="0.2">
      <c r="A762" s="197" t="str">
        <f>IF(WQ!A762="","",WQ!A762)</f>
        <v>/איגודן/מי בת ים/י.ק בתי קפה בע"מ</v>
      </c>
      <c r="B762" s="197">
        <f>IFERROR(VLOOKUP(A762,Path!A:B,2,FALSE),"")</f>
        <v>38535</v>
      </c>
      <c r="C762" s="197">
        <f>IF(WQ!B762="","",WQ!B762)</f>
        <v>963.48816029143904</v>
      </c>
    </row>
    <row r="763" spans="1:3" x14ac:dyDescent="0.2">
      <c r="A763" s="197" t="str">
        <f>IF(WQ!A763="","",WQ!A763)</f>
        <v>/איגודן/מי בת ים/י.ש.ציפויים</v>
      </c>
      <c r="B763" s="197">
        <f>IFERROR(VLOOKUP(A763,Path!A:B,2,FALSE),"")</f>
        <v>7911</v>
      </c>
      <c r="C763" s="197" t="str">
        <f>IF(WQ!B763="","",WQ!B763)</f>
        <v/>
      </c>
    </row>
    <row r="764" spans="1:3" x14ac:dyDescent="0.2">
      <c r="A764" s="197" t="str">
        <f>IF(WQ!A764="","",WQ!A764)</f>
        <v>/איגודן/מי בת ים/יוחננוף</v>
      </c>
      <c r="B764" s="197">
        <f>IFERROR(VLOOKUP(A764,Path!A:B,2,FALSE),"")</f>
        <v>34695</v>
      </c>
      <c r="C764" s="197">
        <f>IF(WQ!B764="","",WQ!B764)</f>
        <v>2405.71055327869</v>
      </c>
    </row>
    <row r="765" spans="1:3" x14ac:dyDescent="0.2">
      <c r="A765" s="197" t="str">
        <f>IF(WQ!A765="","",WQ!A765)</f>
        <v>/איגודן/מי בת ים/יונקס</v>
      </c>
      <c r="B765" s="197">
        <f>IFERROR(VLOOKUP(A765,Path!A:B,2,FALSE),"")</f>
        <v>7773</v>
      </c>
      <c r="C765" s="197">
        <f>IF(WQ!B765="","",WQ!B765)</f>
        <v>9493.9978787878808</v>
      </c>
    </row>
    <row r="766" spans="1:3" x14ac:dyDescent="0.2">
      <c r="A766" s="197" t="str">
        <f>IF(WQ!A766="","",WQ!A766)</f>
        <v>/איגודן/מי בת ים/ישראילוב אלעזר סינרול -  קופי קו</v>
      </c>
      <c r="B766" s="197">
        <f>IFERROR(VLOOKUP(A766,Path!A:B,2,FALSE),"")</f>
        <v>36703</v>
      </c>
      <c r="C766" s="197">
        <f>IF(WQ!B766="","",WQ!B766)</f>
        <v>137.98412698412699</v>
      </c>
    </row>
    <row r="767" spans="1:3" x14ac:dyDescent="0.2">
      <c r="A767" s="197" t="str">
        <f>IF(WQ!A767="","",WQ!A767)</f>
        <v>/איגודן/מי בת ים/ישראל היום</v>
      </c>
      <c r="B767" s="197">
        <f>IFERROR(VLOOKUP(A767,Path!A:B,2,FALSE),"")</f>
        <v>35861</v>
      </c>
      <c r="C767" s="197">
        <f>IF(WQ!B767="","",WQ!B767)</f>
        <v>2561.07401315789</v>
      </c>
    </row>
    <row r="768" spans="1:3" x14ac:dyDescent="0.2">
      <c r="A768" s="197" t="str">
        <f>IF(WQ!A768="","",WQ!A768)</f>
        <v>/איגודן/מי בת ים/לחם תושיה  דוכן 5ב</v>
      </c>
      <c r="B768" s="197">
        <f>IFERROR(VLOOKUP(A768,Path!A:B,2,FALSE),"")</f>
        <v>36668</v>
      </c>
      <c r="C768" s="197">
        <f>IF(WQ!B768="","",WQ!B768)</f>
        <v>6.5396825396825404</v>
      </c>
    </row>
    <row r="769" spans="1:3" x14ac:dyDescent="0.2">
      <c r="A769" s="197" t="str">
        <f>IF(WQ!A769="","",WQ!A769)</f>
        <v>/איגודן/מי בת ים/ללא שם - חדש</v>
      </c>
      <c r="B769" s="197">
        <f>IFERROR(VLOOKUP(A769,Path!A:B,2,FALSE),"")</f>
        <v>38195</v>
      </c>
      <c r="C769" s="197" t="str">
        <f>IF(WQ!B769="","",WQ!B769)</f>
        <v/>
      </c>
    </row>
    <row r="770" spans="1:3" x14ac:dyDescent="0.2">
      <c r="A770" s="197" t="str">
        <f>IF(WQ!A770="","",WQ!A770)</f>
        <v>/איגודן/מי בת ים/לשימוש עתידי</v>
      </c>
      <c r="B770" s="197">
        <f>IFERROR(VLOOKUP(A770,Path!A:B,2,FALSE),"")</f>
        <v>38517</v>
      </c>
      <c r="C770" s="197" t="str">
        <f>IF(WQ!B770="","",WQ!B770)</f>
        <v/>
      </c>
    </row>
    <row r="771" spans="1:3" x14ac:dyDescent="0.2">
      <c r="A771" s="197" t="str">
        <f>IF(WQ!A771="","",WQ!A771)</f>
        <v>/איגודן/מי בת ים/מאפיית אריאל</v>
      </c>
      <c r="B771" s="197">
        <f>IFERROR(VLOOKUP(A771,Path!A:B,2,FALSE),"")</f>
        <v>34710</v>
      </c>
      <c r="C771" s="197" t="str">
        <f>IF(WQ!B771="","",WQ!B771)</f>
        <v/>
      </c>
    </row>
    <row r="772" spans="1:3" x14ac:dyDescent="0.2">
      <c r="A772" s="197" t="str">
        <f>IF(WQ!A772="","",WQ!A772)</f>
        <v>/איגודן/מי בת ים/מאפיית לחמנו</v>
      </c>
      <c r="B772" s="197">
        <f>IFERROR(VLOOKUP(A772,Path!A:B,2,FALSE),"")</f>
        <v>34707</v>
      </c>
      <c r="C772" s="197" t="str">
        <f>IF(WQ!B772="","",WQ!B772)</f>
        <v/>
      </c>
    </row>
    <row r="773" spans="1:3" x14ac:dyDescent="0.2">
      <c r="A773" s="197" t="str">
        <f>IF(WQ!A773="","",WQ!A773)</f>
        <v>/איגודן/מי בת ים/מאפיית ליז</v>
      </c>
      <c r="B773" s="197">
        <f>IFERROR(VLOOKUP(A773,Path!A:B,2,FALSE),"")</f>
        <v>38608</v>
      </c>
      <c r="C773" s="197" t="str">
        <f>IF(WQ!B773="","",WQ!B773)</f>
        <v/>
      </c>
    </row>
    <row r="774" spans="1:3" x14ac:dyDescent="0.2">
      <c r="A774" s="197" t="str">
        <f>IF(WQ!A774="","",WQ!A774)</f>
        <v>/איגודן/מי בת ים/מאפיית שיבולת השרון קוממיות</v>
      </c>
      <c r="B774" s="197">
        <f>IFERROR(VLOOKUP(A774,Path!A:B,2,FALSE),"")</f>
        <v>34722</v>
      </c>
      <c r="C774" s="197">
        <f>IF(WQ!B774="","",WQ!B774)</f>
        <v>548.16602653631298</v>
      </c>
    </row>
    <row r="775" spans="1:3" x14ac:dyDescent="0.2">
      <c r="A775" s="197" t="str">
        <f>IF(WQ!A775="","",WQ!A775)</f>
        <v>/איגודן/מי בת ים/מאפית טרפליני</v>
      </c>
      <c r="B775" s="197">
        <f>IFERROR(VLOOKUP(A775,Path!A:B,2,FALSE),"")</f>
        <v>34187</v>
      </c>
      <c r="C775" s="197" t="str">
        <f>IF(WQ!B775="","",WQ!B775)</f>
        <v/>
      </c>
    </row>
    <row r="776" spans="1:3" x14ac:dyDescent="0.2">
      <c r="A776" s="197" t="str">
        <f>IF(WQ!A776="","",WQ!A776)</f>
        <v>/איגודן/מי בת ים/מאפית מלאני</v>
      </c>
      <c r="B776" s="197">
        <f>IFERROR(VLOOKUP(A776,Path!A:B,2,FALSE),"")</f>
        <v>34273</v>
      </c>
      <c r="C776" s="197" t="str">
        <f>IF(WQ!B776="","",WQ!B776)</f>
        <v/>
      </c>
    </row>
    <row r="777" spans="1:3" x14ac:dyDescent="0.2">
      <c r="A777" s="197" t="str">
        <f>IF(WQ!A777="","",WQ!A777)</f>
        <v>/איגודן/מי בת ים/מגדלי הים התיכון</v>
      </c>
      <c r="B777" s="197">
        <f>IFERROR(VLOOKUP(A777,Path!A:B,2,FALSE),"")</f>
        <v>7904</v>
      </c>
      <c r="C777" s="197">
        <f>IF(WQ!B777="","",WQ!B777)</f>
        <v>47734.509090909101</v>
      </c>
    </row>
    <row r="778" spans="1:3" x14ac:dyDescent="0.2">
      <c r="A778" s="197" t="str">
        <f>IF(WQ!A778="","",WQ!A778)</f>
        <v>/איגודן/מי בת ים/מגדלי נחום מדיקל קר</v>
      </c>
      <c r="B778" s="197">
        <f>IFERROR(VLOOKUP(A778,Path!A:B,2,FALSE),"")</f>
        <v>8191</v>
      </c>
      <c r="C778" s="197">
        <f>IF(WQ!B778="","",WQ!B778)</f>
        <v>1392.375</v>
      </c>
    </row>
    <row r="779" spans="1:3" x14ac:dyDescent="0.2">
      <c r="A779" s="197" t="str">
        <f>IF(WQ!A779="","",WQ!A779)</f>
        <v>/איגודן/מי בת ים/מגה עוזיאל בת ים</v>
      </c>
      <c r="B779" s="197">
        <f>IFERROR(VLOOKUP(A779,Path!A:B,2,FALSE),"")</f>
        <v>33871</v>
      </c>
      <c r="C779" s="197" t="str">
        <f>IF(WQ!B779="","",WQ!B779)</f>
        <v/>
      </c>
    </row>
    <row r="780" spans="1:3" x14ac:dyDescent="0.2">
      <c r="A780" s="197" t="str">
        <f>IF(WQ!A780="","",WQ!A780)</f>
        <v>/איגודן/מי בת ים/מגן ספורט</v>
      </c>
      <c r="B780" s="197">
        <f>IFERROR(VLOOKUP(A780,Path!A:B,2,FALSE),"")</f>
        <v>32305</v>
      </c>
      <c r="C780" s="197" t="str">
        <f>IF(WQ!B780="","",WQ!B780)</f>
        <v/>
      </c>
    </row>
    <row r="781" spans="1:3" x14ac:dyDescent="0.2">
      <c r="A781" s="197" t="str">
        <f>IF(WQ!A781="","",WQ!A781)</f>
        <v>/איגודן/מי בת ים/מובי דיק</v>
      </c>
      <c r="B781" s="197">
        <f>IFERROR(VLOOKUP(A781,Path!A:B,2,FALSE),"")</f>
        <v>32393</v>
      </c>
      <c r="C781" s="197" t="str">
        <f>IF(WQ!B781="","",WQ!B781)</f>
        <v/>
      </c>
    </row>
    <row r="782" spans="1:3" x14ac:dyDescent="0.2">
      <c r="A782" s="197" t="str">
        <f>IF(WQ!A782="","",WQ!A782)</f>
        <v>/איגודן/מי בת ים/מוסך (עילית)  אור אל</v>
      </c>
      <c r="B782" s="197">
        <f>IFERROR(VLOOKUP(A782,Path!A:B,2,FALSE),"")</f>
        <v>8166</v>
      </c>
      <c r="C782" s="197" t="str">
        <f>IF(WQ!B782="","",WQ!B782)</f>
        <v/>
      </c>
    </row>
    <row r="783" spans="1:3" x14ac:dyDescent="0.2">
      <c r="A783" s="197" t="str">
        <f>IF(WQ!A783="","",WQ!A783)</f>
        <v>/איגודן/מי בת ים/מוסך אמיר</v>
      </c>
      <c r="B783" s="197">
        <f>IFERROR(VLOOKUP(A783,Path!A:B,2,FALSE),"")</f>
        <v>33551</v>
      </c>
      <c r="C783" s="197" t="str">
        <f>IF(WQ!B783="","",WQ!B783)</f>
        <v/>
      </c>
    </row>
    <row r="784" spans="1:3" x14ac:dyDescent="0.2">
      <c r="A784" s="197" t="str">
        <f>IF(WQ!A784="","",WQ!A784)</f>
        <v>/איגודן/מי בת ים/מוסך גדי ודוד</v>
      </c>
      <c r="B784" s="197">
        <f>IFERROR(VLOOKUP(A784,Path!A:B,2,FALSE),"")</f>
        <v>8406</v>
      </c>
      <c r="C784" s="197">
        <f>IF(WQ!B784="","",WQ!B784)</f>
        <v>174.82565789473699</v>
      </c>
    </row>
    <row r="785" spans="1:3" x14ac:dyDescent="0.2">
      <c r="A785" s="197" t="str">
        <f>IF(WQ!A785="","",WQ!A785)</f>
        <v>/איגודן/מי בת ים/מוסך ג'מבו</v>
      </c>
      <c r="B785" s="197">
        <f>IFERROR(VLOOKUP(A785,Path!A:B,2,FALSE),"")</f>
        <v>8164</v>
      </c>
      <c r="C785" s="197" t="str">
        <f>IF(WQ!B785="","",WQ!B785)</f>
        <v/>
      </c>
    </row>
    <row r="786" spans="1:3" x14ac:dyDescent="0.2">
      <c r="A786" s="197" t="str">
        <f>IF(WQ!A786="","",WQ!A786)</f>
        <v>/איגודן/מי בת ים/מוסך דוד</v>
      </c>
      <c r="B786" s="197">
        <f>IFERROR(VLOOKUP(A786,Path!A:B,2,FALSE),"")</f>
        <v>8155</v>
      </c>
      <c r="C786" s="197" t="str">
        <f>IF(WQ!B786="","",WQ!B786)</f>
        <v/>
      </c>
    </row>
    <row r="787" spans="1:3" x14ac:dyDescent="0.2">
      <c r="A787" s="197" t="str">
        <f>IF(WQ!A787="","",WQ!A787)</f>
        <v>/איגודן/מי בת ים/מוסך דן בת ים</v>
      </c>
      <c r="B787" s="197">
        <f>IFERROR(VLOOKUP(A787,Path!A:B,2,FALSE),"")</f>
        <v>34628</v>
      </c>
      <c r="C787" s="197">
        <f>IF(WQ!B787="","",WQ!B787)</f>
        <v>583.43887147335397</v>
      </c>
    </row>
    <row r="788" spans="1:3" x14ac:dyDescent="0.2">
      <c r="A788" s="197" t="str">
        <f>IF(WQ!A788="","",WQ!A788)</f>
        <v>/איגודן/מי בת ים/מוסך דנין</v>
      </c>
      <c r="B788" s="197">
        <f>IFERROR(VLOOKUP(A788,Path!A:B,2,FALSE),"")</f>
        <v>8165</v>
      </c>
      <c r="C788" s="197">
        <f>IF(WQ!B788="","",WQ!B788)</f>
        <v>193.78344298245599</v>
      </c>
    </row>
    <row r="789" spans="1:3" x14ac:dyDescent="0.2">
      <c r="A789" s="197" t="str">
        <f>IF(WQ!A789="","",WQ!A789)</f>
        <v>/איגודן/מי בת ים/מוסך הצוות</v>
      </c>
      <c r="B789" s="197">
        <f>IFERROR(VLOOKUP(A789,Path!A:B,2,FALSE),"")</f>
        <v>8328</v>
      </c>
      <c r="C789" s="197">
        <f>IF(WQ!B789="","",WQ!B789)</f>
        <v>170.33662280701799</v>
      </c>
    </row>
    <row r="790" spans="1:3" x14ac:dyDescent="0.2">
      <c r="A790" s="197" t="str">
        <f>IF(WQ!A790="","",WQ!A790)</f>
        <v>/איגודן/מי בת ים/מוסך השושנים</v>
      </c>
      <c r="B790" s="197">
        <f>IFERROR(VLOOKUP(A790,Path!A:B,2,FALSE),"")</f>
        <v>7737</v>
      </c>
      <c r="C790" s="197" t="str">
        <f>IF(WQ!B790="","",WQ!B790)</f>
        <v/>
      </c>
    </row>
    <row r="791" spans="1:3" x14ac:dyDescent="0.2">
      <c r="A791" s="197" t="str">
        <f>IF(WQ!A791="","",WQ!A791)</f>
        <v>/איגודן/מי בת ים/מוסך יברגימוב</v>
      </c>
      <c r="B791" s="197">
        <f>IFERROR(VLOOKUP(A791,Path!A:B,2,FALSE),"")</f>
        <v>38538</v>
      </c>
      <c r="C791" s="197" t="str">
        <f>IF(WQ!B791="","",WQ!B791)</f>
        <v/>
      </c>
    </row>
    <row r="792" spans="1:3" x14ac:dyDescent="0.2">
      <c r="A792" s="197" t="str">
        <f>IF(WQ!A792="","",WQ!A792)</f>
        <v>/איגודן/מי בת ים/מוסך יהודה</v>
      </c>
      <c r="B792" s="197">
        <f>IFERROR(VLOOKUP(A792,Path!A:B,2,FALSE),"")</f>
        <v>33829</v>
      </c>
      <c r="C792" s="197" t="str">
        <f>IF(WQ!B792="","",WQ!B792)</f>
        <v/>
      </c>
    </row>
    <row r="793" spans="1:3" x14ac:dyDescent="0.2">
      <c r="A793" s="197" t="str">
        <f>IF(WQ!A793="","",WQ!A793)</f>
        <v>/איגודן/מי בת ים/מוסך מור השלום</v>
      </c>
      <c r="B793" s="197">
        <f>IFERROR(VLOOKUP(A793,Path!A:B,2,FALSE),"")</f>
        <v>8153</v>
      </c>
      <c r="C793" s="197" t="str">
        <f>IF(WQ!B793="","",WQ!B793)</f>
        <v/>
      </c>
    </row>
    <row r="794" spans="1:3" x14ac:dyDescent="0.2">
      <c r="A794" s="197" t="str">
        <f>IF(WQ!A794="","",WQ!A794)</f>
        <v>/איגודן/מי בת ים/מוסך מרץ</v>
      </c>
      <c r="B794" s="197">
        <f>IFERROR(VLOOKUP(A794,Path!A:B,2,FALSE),"")</f>
        <v>7905</v>
      </c>
      <c r="C794" s="197" t="str">
        <f>IF(WQ!B794="","",WQ!B794)</f>
        <v/>
      </c>
    </row>
    <row r="795" spans="1:3" x14ac:dyDescent="0.2">
      <c r="A795" s="197" t="str">
        <f>IF(WQ!A795="","",WQ!A795)</f>
        <v>/איגודן/מי בת ים/מוסך נחום</v>
      </c>
      <c r="B795" s="197">
        <f>IFERROR(VLOOKUP(A795,Path!A:B,2,FALSE),"")</f>
        <v>32526</v>
      </c>
      <c r="C795" s="197" t="str">
        <f>IF(WQ!B795="","",WQ!B795)</f>
        <v/>
      </c>
    </row>
    <row r="796" spans="1:3" x14ac:dyDescent="0.2">
      <c r="A796" s="197" t="str">
        <f>IF(WQ!A796="","",WQ!A796)</f>
        <v>/איגודן/מי בת ים/מוסך רכב ישראל</v>
      </c>
      <c r="B796" s="197">
        <f>IFERROR(VLOOKUP(A796,Path!A:B,2,FALSE),"")</f>
        <v>8259</v>
      </c>
      <c r="C796" s="197" t="str">
        <f>IF(WQ!B796="","",WQ!B796)</f>
        <v/>
      </c>
    </row>
    <row r="797" spans="1:3" x14ac:dyDescent="0.2">
      <c r="A797" s="197" t="str">
        <f>IF(WQ!A797="","",WQ!A797)</f>
        <v>/איגודן/מי בת ים/מוסך שלום</v>
      </c>
      <c r="B797" s="197">
        <f>IFERROR(VLOOKUP(A797,Path!A:B,2,FALSE),"")</f>
        <v>8151</v>
      </c>
      <c r="C797" s="197">
        <f>IF(WQ!B797="","",WQ!B797)</f>
        <v>70.915151515151507</v>
      </c>
    </row>
    <row r="798" spans="1:3" x14ac:dyDescent="0.2">
      <c r="A798" s="197" t="str">
        <f>IF(WQ!A798="","",WQ!A798)</f>
        <v>/איגודן/מי בת ים/מוצרט</v>
      </c>
      <c r="B798" s="197">
        <f>IFERROR(VLOOKUP(A798,Path!A:B,2,FALSE),"")</f>
        <v>34713</v>
      </c>
      <c r="C798" s="197" t="str">
        <f>IF(WQ!B798="","",WQ!B798)</f>
        <v/>
      </c>
    </row>
    <row r="799" spans="1:3" x14ac:dyDescent="0.2">
      <c r="A799" s="197" t="str">
        <f>IF(WQ!A799="","",WQ!A799)</f>
        <v>/איגודן/מי בת ים/מחלבות גד</v>
      </c>
      <c r="B799" s="197">
        <f>IFERROR(VLOOKUP(A799,Path!A:B,2,FALSE),"")</f>
        <v>7751</v>
      </c>
      <c r="C799" s="197">
        <f>IF(WQ!B799="","",WQ!B799)</f>
        <v>137662.07272727299</v>
      </c>
    </row>
    <row r="800" spans="1:3" x14ac:dyDescent="0.2">
      <c r="A800" s="197" t="str">
        <f>IF(WQ!A800="","",WQ!A800)</f>
        <v>/איגודן/מי בת ים/מטעמי חנניה</v>
      </c>
      <c r="B800" s="197">
        <f>IFERROR(VLOOKUP(A800,Path!A:B,2,FALSE),"")</f>
        <v>31772</v>
      </c>
      <c r="C800" s="197" t="str">
        <f>IF(WQ!B800="","",WQ!B800)</f>
        <v/>
      </c>
    </row>
    <row r="801" spans="1:3" x14ac:dyDescent="0.2">
      <c r="A801" s="197" t="str">
        <f>IF(WQ!A801="","",WQ!A801)</f>
        <v>/איגודן/מי בת ים/מיכל נגרין</v>
      </c>
      <c r="B801" s="197">
        <f>IFERROR(VLOOKUP(A801,Path!A:B,2,FALSE),"")</f>
        <v>7623</v>
      </c>
      <c r="C801" s="197" t="str">
        <f>IF(WQ!B801="","",WQ!B801)</f>
        <v/>
      </c>
    </row>
    <row r="802" spans="1:3" x14ac:dyDescent="0.2">
      <c r="A802" s="197" t="str">
        <f>IF(WQ!A802="","",WQ!A802)</f>
        <v>/איגודן/מי בת ים/מלון ארמון ים</v>
      </c>
      <c r="B802" s="197">
        <f>IFERROR(VLOOKUP(A802,Path!A:B,2,FALSE),"")</f>
        <v>34704</v>
      </c>
      <c r="C802" s="197">
        <f>IF(WQ!B802="","",WQ!B802)</f>
        <v>1256.3695652173899</v>
      </c>
    </row>
    <row r="803" spans="1:3" x14ac:dyDescent="0.2">
      <c r="A803" s="197" t="str">
        <f>IF(WQ!A803="","",WQ!A803)</f>
        <v>/איגודן/מי בת ים/מלון בת ים</v>
      </c>
      <c r="B803" s="197">
        <f>IFERROR(VLOOKUP(A803,Path!A:B,2,FALSE),"")</f>
        <v>38605</v>
      </c>
      <c r="C803" s="197" t="str">
        <f>IF(WQ!B803="","",WQ!B803)</f>
        <v/>
      </c>
    </row>
    <row r="804" spans="1:3" x14ac:dyDescent="0.2">
      <c r="A804" s="197" t="str">
        <f>IF(WQ!A804="","",WQ!A804)</f>
        <v>/איגודן/מי בת ים/מלון לאונרדו (מרקיורי)</v>
      </c>
      <c r="B804" s="197">
        <f>IFERROR(VLOOKUP(A804,Path!A:B,2,FALSE),"")</f>
        <v>8173</v>
      </c>
      <c r="C804" s="197">
        <f>IF(WQ!B804="","",WQ!B804)</f>
        <v>17436.150952380998</v>
      </c>
    </row>
    <row r="805" spans="1:3" x14ac:dyDescent="0.2">
      <c r="A805" s="197" t="str">
        <f>IF(WQ!A805="","",WQ!A805)</f>
        <v>/איגודן/מי בת ים/מסעדת דוש עמל</v>
      </c>
      <c r="B805" s="197">
        <f>IFERROR(VLOOKUP(A805,Path!A:B,2,FALSE),"")</f>
        <v>33548</v>
      </c>
      <c r="C805" s="197">
        <f>IF(WQ!B805="","",WQ!B805)</f>
        <v>3718.9799122806999</v>
      </c>
    </row>
    <row r="806" spans="1:3" x14ac:dyDescent="0.2">
      <c r="A806" s="197" t="str">
        <f>IF(WQ!A806="","",WQ!A806)</f>
        <v>/איגודן/מי בת ים/מסעדת המרפסת</v>
      </c>
      <c r="B806" s="197">
        <f>IFERROR(VLOOKUP(A806,Path!A:B,2,FALSE),"")</f>
        <v>7736</v>
      </c>
      <c r="C806" s="197">
        <f>IF(WQ!B806="","",WQ!B806)</f>
        <v>569.91228070175396</v>
      </c>
    </row>
    <row r="807" spans="1:3" x14ac:dyDescent="0.2">
      <c r="A807" s="197" t="str">
        <f>IF(WQ!A807="","",WQ!A807)</f>
        <v>/איגודן/מי בת ים/מסעדת וילה מארה (תותים)</v>
      </c>
      <c r="B807" s="197">
        <f>IFERROR(VLOOKUP(A807,Path!A:B,2,FALSE),"")</f>
        <v>36480</v>
      </c>
      <c r="C807" s="197">
        <f>IF(WQ!B807="","",WQ!B807)</f>
        <v>2436.5714285714298</v>
      </c>
    </row>
    <row r="808" spans="1:3" x14ac:dyDescent="0.2">
      <c r="A808" s="197" t="str">
        <f>IF(WQ!A808="","",WQ!A808)</f>
        <v>/איגודן/מי בת ים/מסעדת חוף תאיו</v>
      </c>
      <c r="B808" s="197">
        <f>IFERROR(VLOOKUP(A808,Path!A:B,2,FALSE),"")</f>
        <v>32302</v>
      </c>
      <c r="C808" s="197">
        <f>IF(WQ!B808="","",WQ!B808)</f>
        <v>2628.8861607142899</v>
      </c>
    </row>
    <row r="809" spans="1:3" x14ac:dyDescent="0.2">
      <c r="A809" s="197" t="str">
        <f>IF(WQ!A809="","",WQ!A809)</f>
        <v>/איגודן/מי בת ים/מסעדת פק הי</v>
      </c>
      <c r="B809" s="197">
        <f>IFERROR(VLOOKUP(A809,Path!A:B,2,FALSE),"")</f>
        <v>34126</v>
      </c>
      <c r="C809" s="197" t="str">
        <f>IF(WQ!B809="","",WQ!B809)</f>
        <v/>
      </c>
    </row>
    <row r="810" spans="1:3" x14ac:dyDescent="0.2">
      <c r="A810" s="197" t="str">
        <f>IF(WQ!A810="","",WQ!A810)</f>
        <v>/איגודן/מי בת ים/מעדני מניה בת ים</v>
      </c>
      <c r="B810" s="197">
        <f>IFERROR(VLOOKUP(A810,Path!A:B,2,FALSE),"")</f>
        <v>33865</v>
      </c>
      <c r="C810" s="197" t="str">
        <f>IF(WQ!B810="","",WQ!B810)</f>
        <v/>
      </c>
    </row>
    <row r="811" spans="1:3" x14ac:dyDescent="0.2">
      <c r="A811" s="197" t="str">
        <f>IF(WQ!A811="","",WQ!A811)</f>
        <v>/איגודן/מי בת ים/מקדונלד</v>
      </c>
      <c r="B811" s="197">
        <f>IFERROR(VLOOKUP(A811,Path!A:B,2,FALSE),"")</f>
        <v>36658</v>
      </c>
      <c r="C811" s="197">
        <f>IF(WQ!B811="","",WQ!B811)</f>
        <v>147.444444444444</v>
      </c>
    </row>
    <row r="812" spans="1:3" x14ac:dyDescent="0.2">
      <c r="A812" s="197" t="str">
        <f>IF(WQ!A812="","",WQ!A812)</f>
        <v>/איגודן/מי בת ים/מרכז המאפה</v>
      </c>
      <c r="B812" s="197">
        <f>IFERROR(VLOOKUP(A812,Path!A:B,2,FALSE),"")</f>
        <v>34719</v>
      </c>
      <c r="C812" s="197" t="str">
        <f>IF(WQ!B812="","",WQ!B812)</f>
        <v/>
      </c>
    </row>
    <row r="813" spans="1:3" x14ac:dyDescent="0.2">
      <c r="A813" s="197" t="str">
        <f>IF(WQ!A813="","",WQ!A813)</f>
        <v>/איגודן/מי בת ים/סאן סט הול</v>
      </c>
      <c r="B813" s="197">
        <f>IFERROR(VLOOKUP(A813,Path!A:B,2,FALSE),"")</f>
        <v>36485</v>
      </c>
      <c r="C813" s="197">
        <f>IF(WQ!B813="","",WQ!B813)</f>
        <v>13795.65625</v>
      </c>
    </row>
    <row r="814" spans="1:3" x14ac:dyDescent="0.2">
      <c r="A814" s="197" t="str">
        <f>IF(WQ!A814="","",WQ!A814)</f>
        <v>/איגודן/מי בת ים/סונול דניאל</v>
      </c>
      <c r="B814" s="197">
        <f>IFERROR(VLOOKUP(A814,Path!A:B,2,FALSE),"")</f>
        <v>38541</v>
      </c>
      <c r="C814" s="197">
        <f>IF(WQ!B814="","",WQ!B814)</f>
        <v>975.88980263157896</v>
      </c>
    </row>
    <row r="815" spans="1:3" x14ac:dyDescent="0.2">
      <c r="A815" s="197" t="str">
        <f>IF(WQ!A815="","",WQ!A815)</f>
        <v>/איגודן/מי בת ים/סוסייטי</v>
      </c>
      <c r="B815" s="197">
        <f>IFERROR(VLOOKUP(A815,Path!A:B,2,FALSE),"")</f>
        <v>7899</v>
      </c>
      <c r="C815" s="197">
        <f>IF(WQ!B815="","",WQ!B815)</f>
        <v>597.14818181818202</v>
      </c>
    </row>
    <row r="816" spans="1:3" x14ac:dyDescent="0.2">
      <c r="A816" s="197" t="str">
        <f>IF(WQ!A816="","",WQ!A816)</f>
        <v>/איגודן/מי בת ים/סופר שוק החרושת</v>
      </c>
      <c r="B816" s="197">
        <f>IFERROR(VLOOKUP(A816,Path!A:B,2,FALSE),"")</f>
        <v>34151</v>
      </c>
      <c r="C816" s="197" t="str">
        <f>IF(WQ!B816="","",WQ!B816)</f>
        <v/>
      </c>
    </row>
    <row r="817" spans="1:3" x14ac:dyDescent="0.2">
      <c r="A817" s="197" t="str">
        <f>IF(WQ!A817="","",WQ!A817)</f>
        <v>/איגודן/מי בת ים/סטלה ביץ'</v>
      </c>
      <c r="B817" s="197">
        <f>IFERROR(VLOOKUP(A817,Path!A:B,2,FALSE),"")</f>
        <v>34154</v>
      </c>
      <c r="C817" s="197">
        <f>IF(WQ!B817="","",WQ!B817)</f>
        <v>1082.41379310345</v>
      </c>
    </row>
    <row r="818" spans="1:3" x14ac:dyDescent="0.2">
      <c r="A818" s="197" t="str">
        <f>IF(WQ!A818="","",WQ!A818)</f>
        <v>/איגודן/מי בת ים/סלטי בנזאי</v>
      </c>
      <c r="B818" s="197">
        <f>IFERROR(VLOOKUP(A818,Path!A:B,2,FALSE),"")</f>
        <v>34716</v>
      </c>
      <c r="C818" s="197" t="str">
        <f>IF(WQ!B818="","",WQ!B818)</f>
        <v/>
      </c>
    </row>
    <row r="819" spans="1:3" x14ac:dyDescent="0.2">
      <c r="A819" s="197" t="str">
        <f>IF(WQ!A819="","",WQ!A819)</f>
        <v>/איגודן/מי בת ים/סם  און (מדיטק)</v>
      </c>
      <c r="B819" s="197">
        <f>IFERROR(VLOOKUP(A819,Path!A:B,2,FALSE),"")</f>
        <v>7732</v>
      </c>
      <c r="C819" s="197">
        <f>IF(WQ!B819="","",WQ!B819)</f>
        <v>3981.9027272727299</v>
      </c>
    </row>
    <row r="820" spans="1:3" x14ac:dyDescent="0.2">
      <c r="A820" s="197" t="str">
        <f>IF(WQ!A820="","",WQ!A820)</f>
        <v>/איגודן/מי בת ים/עזרא ובניו</v>
      </c>
      <c r="B820" s="197">
        <f>IFERROR(VLOOKUP(A820,Path!A:B,2,FALSE),"")</f>
        <v>34057</v>
      </c>
      <c r="C820" s="197" t="str">
        <f>IF(WQ!B820="","",WQ!B820)</f>
        <v/>
      </c>
    </row>
    <row r="821" spans="1:3" x14ac:dyDescent="0.2">
      <c r="A821" s="197" t="str">
        <f>IF(WQ!A821="","",WQ!A821)</f>
        <v>/איגודן/מי בת ים/פאקא</v>
      </c>
      <c r="B821" s="197">
        <f>IFERROR(VLOOKUP(A821,Path!A:B,2,FALSE),"")</f>
        <v>7723</v>
      </c>
      <c r="C821" s="197" t="str">
        <f>IF(WQ!B821="","",WQ!B821)</f>
        <v/>
      </c>
    </row>
    <row r="822" spans="1:3" x14ac:dyDescent="0.2">
      <c r="A822" s="197" t="str">
        <f>IF(WQ!A822="","",WQ!A822)</f>
        <v>/איגודן/מי בת ים/פונדק בני</v>
      </c>
      <c r="B822" s="197">
        <f>IFERROR(VLOOKUP(A822,Path!A:B,2,FALSE),"")</f>
        <v>34160</v>
      </c>
      <c r="C822" s="197" t="str">
        <f>IF(WQ!B822="","",WQ!B822)</f>
        <v/>
      </c>
    </row>
    <row r="823" spans="1:3" x14ac:dyDescent="0.2">
      <c r="A823" s="197" t="str">
        <f>IF(WQ!A823="","",WQ!A823)</f>
        <v>/איגודן/מי בת ים/פראג הקטנה</v>
      </c>
      <c r="B823" s="197">
        <f>IFERROR(VLOOKUP(A823,Path!A:B,2,FALSE),"")</f>
        <v>34701</v>
      </c>
      <c r="C823" s="197" t="str">
        <f>IF(WQ!B823="","",WQ!B823)</f>
        <v/>
      </c>
    </row>
    <row r="824" spans="1:3" x14ac:dyDescent="0.2">
      <c r="A824" s="197" t="str">
        <f>IF(WQ!A824="","",WQ!A824)</f>
        <v>/איגודן/מי בת ים/פרשמרקט</v>
      </c>
      <c r="B824" s="197">
        <f>IFERROR(VLOOKUP(A824,Path!A:B,2,FALSE),"")</f>
        <v>36136</v>
      </c>
      <c r="C824" s="197">
        <f>IF(WQ!B824="","",WQ!B824)</f>
        <v>1315.7661290322601</v>
      </c>
    </row>
    <row r="825" spans="1:3" x14ac:dyDescent="0.2">
      <c r="A825" s="197" t="str">
        <f>IF(WQ!A825="","",WQ!A825)</f>
        <v>/איגודן/מי בת ים/פרשמרקט קניון בת ים</v>
      </c>
      <c r="B825" s="197">
        <f>IFERROR(VLOOKUP(A825,Path!A:B,2,FALSE),"")</f>
        <v>38532</v>
      </c>
      <c r="C825" s="197">
        <f>IF(WQ!B825="","",WQ!B825)</f>
        <v>5553.3333333333303</v>
      </c>
    </row>
    <row r="826" spans="1:3" x14ac:dyDescent="0.2">
      <c r="A826" s="197" t="str">
        <f>IF(WQ!A826="","",WQ!A826)</f>
        <v>/איגודן/מי בת ים/צאי ווק ספיר מנשה - תיבה 110</v>
      </c>
      <c r="B826" s="197">
        <f>IFERROR(VLOOKUP(A826,Path!A:B,2,FALSE),"")</f>
        <v>36683</v>
      </c>
      <c r="C826" s="197" t="str">
        <f>IF(WQ!B826="","",WQ!B826)</f>
        <v/>
      </c>
    </row>
    <row r="827" spans="1:3" x14ac:dyDescent="0.2">
      <c r="A827" s="197" t="str">
        <f>IF(WQ!A827="","",WQ!A827)</f>
        <v>/איגודן/מי בת ים/צחי בשרים (צמרת פלאפל)</v>
      </c>
      <c r="B827" s="197">
        <f>IFERROR(VLOOKUP(A827,Path!A:B,2,FALSE),"")</f>
        <v>34087</v>
      </c>
      <c r="C827" s="197">
        <f>IF(WQ!B827="","",WQ!B827)</f>
        <v>1240.4464039408899</v>
      </c>
    </row>
    <row r="828" spans="1:3" x14ac:dyDescent="0.2">
      <c r="A828" s="197" t="str">
        <f>IF(WQ!A828="","",WQ!A828)</f>
        <v>/איגודן/מי בת ים/ציפוי חן</v>
      </c>
      <c r="B828" s="197">
        <f>IFERROR(VLOOKUP(A828,Path!A:B,2,FALSE),"")</f>
        <v>7910</v>
      </c>
      <c r="C828" s="197" t="str">
        <f>IF(WQ!B828="","",WQ!B828)</f>
        <v/>
      </c>
    </row>
    <row r="829" spans="1:3" x14ac:dyDescent="0.2">
      <c r="A829" s="197" t="str">
        <f>IF(WQ!A829="","",WQ!A829)</f>
        <v>/איגודן/מי בת ים/קאפלה ניהול מסעדות חלביות בע"מ (קפה נאמן)</v>
      </c>
      <c r="B829" s="197">
        <f>IFERROR(VLOOKUP(A829,Path!A:B,2,FALSE),"")</f>
        <v>36673</v>
      </c>
      <c r="C829" s="197">
        <f>IF(WQ!B829="","",WQ!B829)</f>
        <v>414.14396456256901</v>
      </c>
    </row>
    <row r="830" spans="1:3" x14ac:dyDescent="0.2">
      <c r="A830" s="197" t="str">
        <f>IF(WQ!A830="","",WQ!A830)</f>
        <v>/איגודן/מי בת ים/קונדיטוריה כחול לבן</v>
      </c>
      <c r="B830" s="197">
        <f>IFERROR(VLOOKUP(A830,Path!A:B,2,FALSE),"")</f>
        <v>7909</v>
      </c>
      <c r="C830" s="197">
        <f>IF(WQ!B830="","",WQ!B830)</f>
        <v>545.83956043956096</v>
      </c>
    </row>
    <row r="831" spans="1:3" x14ac:dyDescent="0.2">
      <c r="A831" s="197" t="str">
        <f>IF(WQ!A831="","",WQ!A831)</f>
        <v>/איגודן/מי בת ים/קניון בת-ים</v>
      </c>
      <c r="B831" s="197">
        <f>IFERROR(VLOOKUP(A831,Path!A:B,2,FALSE),"")</f>
        <v>7908</v>
      </c>
      <c r="C831" s="197">
        <f>IF(WQ!B831="","",WQ!B831)</f>
        <v>24842.729281045798</v>
      </c>
    </row>
    <row r="832" spans="1:3" x14ac:dyDescent="0.2">
      <c r="A832" s="197" t="str">
        <f>IF(WQ!A832="","",WQ!A832)</f>
        <v>/איגודן/מי בת ים/קפה ג'ו בת ים</v>
      </c>
      <c r="B832" s="197">
        <f>IFERROR(VLOOKUP(A832,Path!A:B,2,FALSE),"")</f>
        <v>33874</v>
      </c>
      <c r="C832" s="197" t="str">
        <f>IF(WQ!B832="","",WQ!B832)</f>
        <v/>
      </c>
    </row>
    <row r="833" spans="1:3" x14ac:dyDescent="0.2">
      <c r="A833" s="197" t="str">
        <f>IF(WQ!A833="","",WQ!A833)</f>
        <v>/איגודן/מי בת ים/קפה ג'יו קניון בת ים</v>
      </c>
      <c r="B833" s="197">
        <f>IFERROR(VLOOKUP(A833,Path!A:B,2,FALSE),"")</f>
        <v>34177</v>
      </c>
      <c r="C833" s="197" t="str">
        <f>IF(WQ!B833="","",WQ!B833)</f>
        <v/>
      </c>
    </row>
    <row r="834" spans="1:3" x14ac:dyDescent="0.2">
      <c r="A834" s="197" t="str">
        <f>IF(WQ!A834="","",WQ!A834)</f>
        <v>/איגודן/מי בת ים/קפה קפה בן גוריון</v>
      </c>
      <c r="B834" s="197">
        <f>IFERROR(VLOOKUP(A834,Path!A:B,2,FALSE),"")</f>
        <v>38529</v>
      </c>
      <c r="C834" s="197">
        <f>IF(WQ!B834="","",WQ!B834)</f>
        <v>1297.05357142857</v>
      </c>
    </row>
    <row r="835" spans="1:3" x14ac:dyDescent="0.2">
      <c r="A835" s="197" t="str">
        <f>IF(WQ!A835="","",WQ!A835)</f>
        <v>/איגודן/מי בת ים/קפה קפה בת ים</v>
      </c>
      <c r="B835" s="197">
        <f>IFERROR(VLOOKUP(A835,Path!A:B,2,FALSE),"")</f>
        <v>34184</v>
      </c>
      <c r="C835" s="197" t="str">
        <f>IF(WQ!B835="","",WQ!B835)</f>
        <v/>
      </c>
    </row>
    <row r="836" spans="1:3" x14ac:dyDescent="0.2">
      <c r="A836" s="197" t="str">
        <f>IF(WQ!A836="","",WQ!A836)</f>
        <v>/איגודן/מי בת ים/רוז אומגה</v>
      </c>
      <c r="B836" s="197">
        <f>IFERROR(VLOOKUP(A836,Path!A:B,2,FALSE),"")</f>
        <v>33774</v>
      </c>
      <c r="C836" s="197">
        <f>IF(WQ!B836="","",WQ!B836)</f>
        <v>909.66173245614004</v>
      </c>
    </row>
    <row r="837" spans="1:3" x14ac:dyDescent="0.2">
      <c r="A837" s="197" t="str">
        <f>IF(WQ!A837="","",WQ!A837)</f>
        <v>/איגודן/מי בת ים/רול מקסיקני (לארי פלאפל)</v>
      </c>
      <c r="B837" s="197">
        <f>IFERROR(VLOOKUP(A837,Path!A:B,2,FALSE),"")</f>
        <v>36708</v>
      </c>
      <c r="C837" s="197">
        <f>IF(WQ!B837="","",WQ!B837)</f>
        <v>258.20634920634899</v>
      </c>
    </row>
    <row r="838" spans="1:3" x14ac:dyDescent="0.2">
      <c r="A838" s="197" t="str">
        <f>IF(WQ!A838="","",WQ!A838)</f>
        <v>/איגודן/מי בת ים/רמי לוי העמל בת ים</v>
      </c>
      <c r="B838" s="197">
        <f>IFERROR(VLOOKUP(A838,Path!A:B,2,FALSE),"")</f>
        <v>33868</v>
      </c>
      <c r="C838" s="197">
        <f>IF(WQ!B838="","",WQ!B838)</f>
        <v>752.00770833333297</v>
      </c>
    </row>
    <row r="839" spans="1:3" x14ac:dyDescent="0.2">
      <c r="A839" s="197" t="str">
        <f>IF(WQ!A839="","",WQ!A839)</f>
        <v>/איגודן/מי בת ים/ש.א קפה- לא פעיל</v>
      </c>
      <c r="B839" s="197">
        <f>IFERROR(VLOOKUP(A839,Path!A:B,2,FALSE),"")</f>
        <v>36653</v>
      </c>
      <c r="C839" s="197">
        <f>IF(WQ!B839="","",WQ!B839)</f>
        <v>155.573770491803</v>
      </c>
    </row>
    <row r="840" spans="1:3" x14ac:dyDescent="0.2">
      <c r="A840" s="197" t="str">
        <f>IF(WQ!A840="","",WQ!A840)</f>
        <v>/איגודן/מי בת ים/ש.ג יהוד בע"מ (צ'וקה/קאוסקי)</v>
      </c>
      <c r="B840" s="197">
        <f>IFERROR(VLOOKUP(A840,Path!A:B,2,FALSE),"")</f>
        <v>38548</v>
      </c>
      <c r="C840" s="197">
        <f>IF(WQ!B840="","",WQ!B840)</f>
        <v>524.40277777777806</v>
      </c>
    </row>
    <row r="841" spans="1:3" x14ac:dyDescent="0.2">
      <c r="A841" s="197" t="str">
        <f>IF(WQ!A841="","",WQ!A841)</f>
        <v>/איגודן/מי בת ים/שאנטי</v>
      </c>
      <c r="B841" s="197">
        <f>IFERROR(VLOOKUP(A841,Path!A:B,2,FALSE),"")</f>
        <v>32399</v>
      </c>
      <c r="C841" s="197" t="str">
        <f>IF(WQ!B841="","",WQ!B841)</f>
        <v/>
      </c>
    </row>
    <row r="842" spans="1:3" x14ac:dyDescent="0.2">
      <c r="A842" s="197" t="str">
        <f>IF(WQ!A842="","",WQ!A842)</f>
        <v>/איגודן/מי בת ים/שופרסל דיל בת ים</v>
      </c>
      <c r="B842" s="197">
        <f>IFERROR(VLOOKUP(A842,Path!A:B,2,FALSE),"")</f>
        <v>31775</v>
      </c>
      <c r="C842" s="197">
        <f>IF(WQ!B842="","",WQ!B842)</f>
        <v>2958.0907675438598</v>
      </c>
    </row>
    <row r="843" spans="1:3" x14ac:dyDescent="0.2">
      <c r="A843" s="197" t="str">
        <f>IF(WQ!A843="","",WQ!A843)</f>
        <v>/איגודן/מי בת ים/שוקי הדייג</v>
      </c>
      <c r="B843" s="197">
        <f>IFERROR(VLOOKUP(A843,Path!A:B,2,FALSE),"")</f>
        <v>34117</v>
      </c>
      <c r="C843" s="197" t="str">
        <f>IF(WQ!B843="","",WQ!B843)</f>
        <v/>
      </c>
    </row>
    <row r="844" spans="1:3" x14ac:dyDescent="0.2">
      <c r="A844" s="197" t="str">
        <f>IF(WQ!A844="","",WQ!A844)</f>
        <v>/איגודן/מי בת ים/שוקיל'ה</v>
      </c>
      <c r="B844" s="197">
        <f>IFERROR(VLOOKUP(A844,Path!A:B,2,FALSE),"")</f>
        <v>34120</v>
      </c>
      <c r="C844" s="197" t="str">
        <f>IF(WQ!B844="","",WQ!B844)</f>
        <v/>
      </c>
    </row>
    <row r="845" spans="1:3" x14ac:dyDescent="0.2">
      <c r="A845" s="197" t="str">
        <f>IF(WQ!A845="","",WQ!A845)</f>
        <v>/איגודן/מי בת ים/שטיפונית אקספרס סד"ש</v>
      </c>
      <c r="B845" s="197">
        <f>IFERROR(VLOOKUP(A845,Path!A:B,2,FALSE),"")</f>
        <v>29290</v>
      </c>
      <c r="C845" s="197" t="str">
        <f>IF(WQ!B845="","",WQ!B845)</f>
        <v/>
      </c>
    </row>
    <row r="846" spans="1:3" x14ac:dyDescent="0.2">
      <c r="A846" s="197" t="str">
        <f>IF(WQ!A846="","",WQ!A846)</f>
        <v>/איגודן/מי בת ים/שיבולת השרון העמל</v>
      </c>
      <c r="B846" s="197">
        <f>IFERROR(VLOOKUP(A846,Path!A:B,2,FALSE),"")</f>
        <v>34060</v>
      </c>
      <c r="C846" s="197">
        <f>IF(WQ!B846="","",WQ!B846)</f>
        <v>1217.39134615385</v>
      </c>
    </row>
    <row r="847" spans="1:3" x14ac:dyDescent="0.2">
      <c r="A847" s="197" t="str">
        <f>IF(WQ!A847="","",WQ!A847)</f>
        <v>/איגודן/מי בת ים/שיפודי ציפורה</v>
      </c>
      <c r="B847" s="197">
        <f>IFERROR(VLOOKUP(A847,Path!A:B,2,FALSE),"")</f>
        <v>7902</v>
      </c>
      <c r="C847" s="197">
        <f>IF(WQ!B847="","",WQ!B847)</f>
        <v>1613.2740995762699</v>
      </c>
    </row>
    <row r="848" spans="1:3" x14ac:dyDescent="0.2">
      <c r="A848" s="197" t="str">
        <f>IF(WQ!A848="","",WQ!A848)</f>
        <v>/איגודן/מי בת ים/שלגיה</v>
      </c>
      <c r="B848" s="197">
        <f>IFERROR(VLOOKUP(A848,Path!A:B,2,FALSE),"")</f>
        <v>35856</v>
      </c>
      <c r="C848" s="197" t="str">
        <f>IF(WQ!B848="","",WQ!B848)</f>
        <v/>
      </c>
    </row>
    <row r="849" spans="1:3" x14ac:dyDescent="0.2">
      <c r="A849" s="197" t="str">
        <f>IF(WQ!A849="","",WQ!A849)</f>
        <v>/איגודן/מי בת ים/שלוש יוסי פיצה דומינו</v>
      </c>
      <c r="B849" s="197">
        <f>IFERROR(VLOOKUP(A849,Path!A:B,2,FALSE),"")</f>
        <v>36713</v>
      </c>
      <c r="C849" s="197">
        <f>IF(WQ!B849="","",WQ!B849)</f>
        <v>81.190476190476204</v>
      </c>
    </row>
    <row r="850" spans="1:3" x14ac:dyDescent="0.2">
      <c r="A850" s="197" t="str">
        <f>IF(WQ!A850="","",WQ!A850)</f>
        <v>/איגודן/מי בת ים/ת. דלק יעד הכוכב (ס.ה.ד.ן)</v>
      </c>
      <c r="B850" s="197">
        <f>IFERROR(VLOOKUP(A850,Path!A:B,2,FALSE),"")</f>
        <v>30335</v>
      </c>
      <c r="C850" s="197">
        <f>IF(WQ!B850="","",WQ!B850)</f>
        <v>1106.9672131147499</v>
      </c>
    </row>
    <row r="851" spans="1:3" x14ac:dyDescent="0.2">
      <c r="A851" s="197" t="str">
        <f>IF(WQ!A851="","",WQ!A851)</f>
        <v>/איגודן/מי בת ים/ת. דלק מגה</v>
      </c>
      <c r="B851" s="197">
        <f>IFERROR(VLOOKUP(A851,Path!A:B,2,FALSE),"")</f>
        <v>30388</v>
      </c>
      <c r="C851" s="197" t="str">
        <f>IF(WQ!B851="","",WQ!B851)</f>
        <v/>
      </c>
    </row>
    <row r="852" spans="1:3" x14ac:dyDescent="0.2">
      <c r="A852" s="197" t="str">
        <f>IF(WQ!A852="","",WQ!A852)</f>
        <v>/איגודן/מי בת ים/ת.ד. אלון רוזנקרנץ</v>
      </c>
      <c r="B852" s="197">
        <f>IFERROR(VLOOKUP(A852,Path!A:B,2,FALSE),"")</f>
        <v>8190</v>
      </c>
      <c r="C852" s="197" t="str">
        <f>IF(WQ!B852="","",WQ!B852)</f>
        <v/>
      </c>
    </row>
    <row r="853" spans="1:3" x14ac:dyDescent="0.2">
      <c r="A853" s="197" t="str">
        <f>IF(WQ!A853="","",WQ!A853)</f>
        <v>/איגודן/מי בת ים/תבליני פרג הדור השלישי</v>
      </c>
      <c r="B853" s="197">
        <f>IFERROR(VLOOKUP(A853,Path!A:B,2,FALSE),"")</f>
        <v>7738</v>
      </c>
      <c r="C853" s="197">
        <f>IF(WQ!B853="","",WQ!B853)</f>
        <v>979.84678571428606</v>
      </c>
    </row>
    <row r="854" spans="1:3" x14ac:dyDescent="0.2">
      <c r="A854" s="197" t="str">
        <f>IF(WQ!A854="","",WQ!A854)</f>
        <v>/איגודן/מי בת ים/תדלוק סד"ש האורגים</v>
      </c>
      <c r="B854" s="197">
        <f>IFERROR(VLOOKUP(A854,Path!A:B,2,FALSE),"")</f>
        <v>7755</v>
      </c>
      <c r="C854" s="197">
        <f>IF(WQ!B854="","",WQ!B854)</f>
        <v>65.417214912280699</v>
      </c>
    </row>
    <row r="855" spans="1:3" x14ac:dyDescent="0.2">
      <c r="A855" s="197" t="str">
        <f>IF(WQ!A855="","",WQ!A855)</f>
        <v>/איגודן/מי בת ים/תדלוק קוממיות סונול</v>
      </c>
      <c r="B855" s="197">
        <f>IFERROR(VLOOKUP(A855,Path!A:B,2,FALSE),"")</f>
        <v>7892</v>
      </c>
      <c r="C855" s="197">
        <f>IF(WQ!B855="","",WQ!B855)</f>
        <v>376.236607142857</v>
      </c>
    </row>
    <row r="856" spans="1:3" x14ac:dyDescent="0.2">
      <c r="A856" s="197" t="str">
        <f>IF(WQ!A856="","",WQ!A856)</f>
        <v>/איגודן/מי בת ים/תחנת דלק דור אלון מס' 1018</v>
      </c>
      <c r="B856" s="197">
        <f>IFERROR(VLOOKUP(A856,Path!A:B,2,FALSE),"")</f>
        <v>33659</v>
      </c>
      <c r="C856" s="197">
        <f>IF(WQ!B856="","",WQ!B856)</f>
        <v>69.428571428571402</v>
      </c>
    </row>
    <row r="857" spans="1:3" x14ac:dyDescent="0.2">
      <c r="A857" s="197" t="str">
        <f>IF(WQ!A857="","",WQ!A857)</f>
        <v>/איגודן/מי בת ים/תחנת מעבר בת ים</v>
      </c>
      <c r="B857" s="197">
        <f>IFERROR(VLOOKUP(A857,Path!A:B,2,FALSE),"")</f>
        <v>38094</v>
      </c>
      <c r="C857" s="197" t="str">
        <f>IF(WQ!B857="","",WQ!B857)</f>
        <v/>
      </c>
    </row>
    <row r="858" spans="1:3" x14ac:dyDescent="0.2">
      <c r="A858" s="197" t="str">
        <f>IF(WQ!A858="","",WQ!A858)</f>
        <v>/איגודן/מי בת ים/תחנת רחיצה ספייס קאר</v>
      </c>
      <c r="B858" s="197">
        <f>IFERROR(VLOOKUP(A858,Path!A:B,2,FALSE),"")</f>
        <v>34276</v>
      </c>
      <c r="C858" s="197" t="str">
        <f>IF(WQ!B858="","",WQ!B858)</f>
        <v/>
      </c>
    </row>
    <row r="859" spans="1:3" x14ac:dyDescent="0.2">
      <c r="A859" s="197" t="str">
        <f>IF(WQ!A859="","",WQ!A859)</f>
        <v>/איגודן/מי בת ים/תחנת תדלוק seven</v>
      </c>
      <c r="B859" s="197">
        <f>IFERROR(VLOOKUP(A859,Path!A:B,2,FALSE),"")</f>
        <v>34271</v>
      </c>
      <c r="C859" s="197">
        <f>IF(WQ!B859="","",WQ!B859)</f>
        <v>79.597241620111703</v>
      </c>
    </row>
    <row r="860" spans="1:3" x14ac:dyDescent="0.2">
      <c r="A860" s="197" t="str">
        <f>IF(WQ!A860="","",WQ!A860)</f>
        <v>/איגודן/מי בת ים/תחנת תדלוק טן בת ים</v>
      </c>
      <c r="B860" s="197">
        <f>IFERROR(VLOOKUP(A860,Path!A:B,2,FALSE),"")</f>
        <v>34146</v>
      </c>
      <c r="C860" s="197">
        <f>IF(WQ!B860="","",WQ!B860)</f>
        <v>56.228070175438603</v>
      </c>
    </row>
    <row r="861" spans="1:3" x14ac:dyDescent="0.2">
      <c r="A861" s="197" t="str">
        <f>IF(WQ!A861="","",WQ!A861)</f>
        <v>/איגודן/מי בת ים/תחנת תדלוק פז דוד רזיאל</v>
      </c>
      <c r="B861" s="197">
        <f>IFERROR(VLOOKUP(A861,Path!A:B,2,FALSE),"")</f>
        <v>7603</v>
      </c>
      <c r="C861" s="197">
        <f>IF(WQ!B861="","",WQ!B861)</f>
        <v>369.082258064516</v>
      </c>
    </row>
    <row r="862" spans="1:3" x14ac:dyDescent="0.2">
      <c r="A862" s="197" t="str">
        <f>IF(WQ!A862="","",WQ!A862)</f>
        <v>/איגודן/מי גבעתיים – מפעלי מים וביוב/ארז</v>
      </c>
      <c r="B862" s="197">
        <f>IFERROR(VLOOKUP(A862,Path!A:B,2,FALSE),"")</f>
        <v>36397</v>
      </c>
      <c r="C862" s="197" t="str">
        <f>IF(WQ!B862="","",WQ!B862)</f>
        <v/>
      </c>
    </row>
    <row r="863" spans="1:3" x14ac:dyDescent="0.2">
      <c r="A863" s="197" t="str">
        <f>IF(WQ!A863="","",WQ!A863)</f>
        <v>/איגודן/מי גבעתיים – מפעלי מים וביוב/בית אבות גלבוע</v>
      </c>
      <c r="B863" s="197">
        <f>IFERROR(VLOOKUP(A863,Path!A:B,2,FALSE),"")</f>
        <v>36113</v>
      </c>
      <c r="C863" s="197">
        <f>IF(WQ!B863="","",WQ!B863)</f>
        <v>3596.0430460073999</v>
      </c>
    </row>
    <row r="864" spans="1:3" x14ac:dyDescent="0.2">
      <c r="A864" s="197" t="str">
        <f>IF(WQ!A864="","",WQ!A864)</f>
        <v>/איגודן/מי גבעתיים – מפעלי מים וביוב/בית אבות משען</v>
      </c>
      <c r="B864" s="197">
        <f>IFERROR(VLOOKUP(A864,Path!A:B,2,FALSE),"")</f>
        <v>36103</v>
      </c>
      <c r="C864" s="197">
        <f>IF(WQ!B864="","",WQ!B864)</f>
        <v>28767.387431693998</v>
      </c>
    </row>
    <row r="865" spans="1:3" x14ac:dyDescent="0.2">
      <c r="A865" s="197" t="str">
        <f>IF(WQ!A865="","",WQ!A865)</f>
        <v>/איגודן/מי גבעתיים – מפעלי מים וביוב/בית אבות שלווה</v>
      </c>
      <c r="B865" s="197">
        <f>IFERROR(VLOOKUP(A865,Path!A:B,2,FALSE),"")</f>
        <v>36108</v>
      </c>
      <c r="C865" s="197">
        <f>IF(WQ!B865="","",WQ!B865)</f>
        <v>15815.509426229501</v>
      </c>
    </row>
    <row r="866" spans="1:3" x14ac:dyDescent="0.2">
      <c r="A866" s="197" t="str">
        <f>IF(WQ!A866="","",WQ!A866)</f>
        <v>/איגודן/מי גבעתיים – מפעלי מים וביוב/ג'פניקה</v>
      </c>
      <c r="B866" s="197">
        <f>IFERROR(VLOOKUP(A866,Path!A:B,2,FALSE),"")</f>
        <v>36098</v>
      </c>
      <c r="C866" s="197">
        <f>IF(WQ!B866="","",WQ!B866)</f>
        <v>1510.0893442623001</v>
      </c>
    </row>
    <row r="867" spans="1:3" x14ac:dyDescent="0.2">
      <c r="A867" s="197" t="str">
        <f>IF(WQ!A867="","",WQ!A867)</f>
        <v>/איגודן/מי גבעתיים – מפעלי מים וביוב/כצנלסון</v>
      </c>
      <c r="B867" s="197">
        <f>IFERROR(VLOOKUP(A867,Path!A:B,2,FALSE),"")</f>
        <v>36387</v>
      </c>
      <c r="C867" s="197" t="str">
        <f>IF(WQ!B867="","",WQ!B867)</f>
        <v/>
      </c>
    </row>
    <row r="868" spans="1:3" x14ac:dyDescent="0.2">
      <c r="A868" s="197" t="str">
        <f>IF(WQ!A868="","",WQ!A868)</f>
        <v>/איגודן/מי גבעתיים – מפעלי מים וביוב/מגה בעיר וייצמן 23</v>
      </c>
      <c r="B868" s="197">
        <f>IFERROR(VLOOKUP(A868,Path!A:B,2,FALSE),"")</f>
        <v>32667</v>
      </c>
      <c r="C868" s="197" t="str">
        <f>IF(WQ!B868="","",WQ!B868)</f>
        <v/>
      </c>
    </row>
    <row r="869" spans="1:3" x14ac:dyDescent="0.2">
      <c r="A869" s="197" t="str">
        <f>IF(WQ!A869="","",WQ!A869)</f>
        <v>/איגודן/מי גבעתיים – מפעלי מים וביוב/מגה בעיר יצחק רבין 53</v>
      </c>
      <c r="B869" s="197">
        <f>IFERROR(VLOOKUP(A869,Path!A:B,2,FALSE),"")</f>
        <v>32673</v>
      </c>
      <c r="C869" s="197" t="str">
        <f>IF(WQ!B869="","",WQ!B869)</f>
        <v/>
      </c>
    </row>
    <row r="870" spans="1:3" x14ac:dyDescent="0.2">
      <c r="A870" s="197" t="str">
        <f>IF(WQ!A870="","",WQ!A870)</f>
        <v>/איגודן/מי גבעתיים – מפעלי מים וביוב/מוסך אחים לוי</v>
      </c>
      <c r="B870" s="197">
        <f>IFERROR(VLOOKUP(A870,Path!A:B,2,FALSE),"")</f>
        <v>7714</v>
      </c>
      <c r="C870" s="197">
        <f>IF(WQ!B870="","",WQ!B870)</f>
        <v>143.15053278688501</v>
      </c>
    </row>
    <row r="871" spans="1:3" x14ac:dyDescent="0.2">
      <c r="A871" s="197" t="str">
        <f>IF(WQ!A871="","",WQ!A871)</f>
        <v>/איגודן/מי גבעתיים – מפעלי מים וביוב/סוסו טאטי מסעדת סורה</v>
      </c>
      <c r="B871" s="197">
        <f>IFERROR(VLOOKUP(A871,Path!A:B,2,FALSE),"")</f>
        <v>32685</v>
      </c>
      <c r="C871" s="197">
        <f>IF(WQ!B871="","",WQ!B871)</f>
        <v>4301.3154761904798</v>
      </c>
    </row>
    <row r="872" spans="1:3" x14ac:dyDescent="0.2">
      <c r="A872" s="197" t="str">
        <f>IF(WQ!A872="","",WQ!A872)</f>
        <v>/איגודן/מי גבעתיים – מפעלי מים וביוב/עצמית</v>
      </c>
      <c r="B872" s="197">
        <f>IFERROR(VLOOKUP(A872,Path!A:B,2,FALSE),"")</f>
        <v>36402</v>
      </c>
      <c r="C872" s="197" t="str">
        <f>IF(WQ!B872="","",WQ!B872)</f>
        <v/>
      </c>
    </row>
    <row r="873" spans="1:3" x14ac:dyDescent="0.2">
      <c r="A873" s="197" t="str">
        <f>IF(WQ!A873="","",WQ!A873)</f>
        <v>/איגודן/מי גבעתיים – מפעלי מים וביוב/פלאפון תקשורת</v>
      </c>
      <c r="B873" s="197">
        <f>IFERROR(VLOOKUP(A873,Path!A:B,2,FALSE),"")</f>
        <v>36093</v>
      </c>
      <c r="C873" s="197" t="str">
        <f>IF(WQ!B873="","",WQ!B873)</f>
        <v/>
      </c>
    </row>
    <row r="874" spans="1:3" x14ac:dyDescent="0.2">
      <c r="A874" s="197" t="str">
        <f>IF(WQ!A874="","",WQ!A874)</f>
        <v>/איגודן/מי גבעתיים – מפעלי מים וביוב/קואופ  שופ</v>
      </c>
      <c r="B874" s="197">
        <f>IFERROR(VLOOKUP(A874,Path!A:B,2,FALSE),"")</f>
        <v>32661</v>
      </c>
      <c r="C874" s="197" t="str">
        <f>IF(WQ!B874="","",WQ!B874)</f>
        <v/>
      </c>
    </row>
    <row r="875" spans="1:3" x14ac:dyDescent="0.2">
      <c r="A875" s="197" t="str">
        <f>IF(WQ!A875="","",WQ!A875)</f>
        <v>/איגודן/מי גבעתיים – מפעלי מים וביוב/קניון גבעתיים</v>
      </c>
      <c r="B875" s="197">
        <f>IFERROR(VLOOKUP(A875,Path!A:B,2,FALSE),"")</f>
        <v>30214</v>
      </c>
      <c r="C875" s="197">
        <f>IF(WQ!B875="","",WQ!B875)</f>
        <v>22846.842814207699</v>
      </c>
    </row>
    <row r="876" spans="1:3" x14ac:dyDescent="0.2">
      <c r="A876" s="197" t="str">
        <f>IF(WQ!A876="","",WQ!A876)</f>
        <v>/איגודן/מי גבעתיים – מפעלי מים וביוב/קרן</v>
      </c>
      <c r="B876" s="197">
        <f>IFERROR(VLOOKUP(A876,Path!A:B,2,FALSE),"")</f>
        <v>36392</v>
      </c>
      <c r="C876" s="197" t="str">
        <f>IF(WQ!B876="","",WQ!B876)</f>
        <v/>
      </c>
    </row>
    <row r="877" spans="1:3" x14ac:dyDescent="0.2">
      <c r="A877" s="197" t="str">
        <f>IF(WQ!A877="","",WQ!A877)</f>
        <v>/איגודן/מי גבעתיים – מפעלי מים וביוב/שופרסל שלי בורוכוב 54</v>
      </c>
      <c r="B877" s="197">
        <f>IFERROR(VLOOKUP(A877,Path!A:B,2,FALSE),"")</f>
        <v>32682</v>
      </c>
      <c r="C877" s="197" t="str">
        <f>IF(WQ!B877="","",WQ!B877)</f>
        <v/>
      </c>
    </row>
    <row r="878" spans="1:3" x14ac:dyDescent="0.2">
      <c r="A878" s="197" t="str">
        <f>IF(WQ!A878="","",WQ!A878)</f>
        <v>/איגודן/מי גבעתיים – מפעלי מים וביוב/תחנת דלק פז גבעתיים</v>
      </c>
      <c r="B878" s="197">
        <f>IFERROR(VLOOKUP(A878,Path!A:B,2,FALSE),"")</f>
        <v>7719</v>
      </c>
      <c r="C878" s="197">
        <f>IF(WQ!B878="","",WQ!B878)</f>
        <v>223.265983606557</v>
      </c>
    </row>
    <row r="879" spans="1:3" x14ac:dyDescent="0.2">
      <c r="A879" s="197" t="str">
        <f>IF(WQ!A879="","",WQ!A879)</f>
        <v>/איגודן/מי תהום דיגומים/MOMA סלמה 46 תל אביב</v>
      </c>
      <c r="B879" s="197">
        <f>IFERROR(VLOOKUP(A879,Path!A:B,2,FALSE),"")</f>
        <v>36869</v>
      </c>
      <c r="C879" s="197" t="str">
        <f>IF(WQ!B879="","",WQ!B879)</f>
        <v/>
      </c>
    </row>
    <row r="880" spans="1:3" x14ac:dyDescent="0.2">
      <c r="A880" s="197" t="str">
        <f>IF(WQ!A880="","",WQ!A880)</f>
        <v>/איגודן/מי תהום דיגומים/אורנים יל הים ראשל''צ</v>
      </c>
      <c r="B880" s="197">
        <f>IFERROR(VLOOKUP(A880,Path!A:B,2,FALSE),"")</f>
        <v>37045</v>
      </c>
      <c r="C880" s="197" t="str">
        <f>IF(WQ!B880="","",WQ!B880)</f>
        <v/>
      </c>
    </row>
    <row r="881" spans="1:3" x14ac:dyDescent="0.2">
      <c r="A881" s="197" t="str">
        <f>IF(WQ!A881="","",WQ!A881)</f>
        <v>/איגודן/מי תהום דיגומים/איגודן שי ברנס</v>
      </c>
      <c r="B881" s="197">
        <f>IFERROR(VLOOKUP(A881,Path!A:B,2,FALSE),"")</f>
        <v>36914</v>
      </c>
      <c r="C881" s="197" t="str">
        <f>IF(WQ!B881="","",WQ!B881)</f>
        <v/>
      </c>
    </row>
    <row r="882" spans="1:3" x14ac:dyDescent="0.2">
      <c r="A882" s="197" t="str">
        <f>IF(WQ!A882="","",WQ!A882)</f>
        <v>/איגודן/מי תהום דיגומים/אילת 2 תל אביב</v>
      </c>
      <c r="B882" s="197">
        <f>IFERROR(VLOOKUP(A882,Path!A:B,2,FALSE),"")</f>
        <v>36899</v>
      </c>
      <c r="C882" s="197" t="str">
        <f>IF(WQ!B882="","",WQ!B882)</f>
        <v/>
      </c>
    </row>
    <row r="883" spans="1:3" x14ac:dyDescent="0.2">
      <c r="A883" s="197" t="str">
        <f>IF(WQ!A883="","",WQ!A883)</f>
        <v>/איגודן/מי תהום דיגומים/אילת 4, תל אביב</v>
      </c>
      <c r="B883" s="197">
        <f>IFERROR(VLOOKUP(A883,Path!A:B,2,FALSE),"")</f>
        <v>38265</v>
      </c>
      <c r="C883" s="197" t="str">
        <f>IF(WQ!B883="","",WQ!B883)</f>
        <v/>
      </c>
    </row>
    <row r="884" spans="1:3" x14ac:dyDescent="0.2">
      <c r="A884" s="197" t="str">
        <f>IF(WQ!A884="","",WQ!A884)</f>
        <v>/איגודן/מי תהום דיגומים/אתר מנהרות מקשרות נתע</v>
      </c>
      <c r="B884" s="197">
        <f>IFERROR(VLOOKUP(A884,Path!A:B,2,FALSE),"")</f>
        <v>35720</v>
      </c>
      <c r="C884" s="197" t="str">
        <f>IF(WQ!B884="","",WQ!B884)</f>
        <v/>
      </c>
    </row>
    <row r="885" spans="1:3" x14ac:dyDescent="0.2">
      <c r="A885" s="197" t="str">
        <f>IF(WQ!A885="","",WQ!A885)</f>
        <v>/איגודן/מי תהום דיגומים/בוגרשוב 14 תל אביב</v>
      </c>
      <c r="B885" s="197">
        <f>IFERROR(VLOOKUP(A885,Path!A:B,2,FALSE),"")</f>
        <v>36990</v>
      </c>
      <c r="C885" s="197" t="str">
        <f>IF(WQ!B885="","",WQ!B885)</f>
        <v/>
      </c>
    </row>
    <row r="886" spans="1:3" x14ac:dyDescent="0.2">
      <c r="A886" s="197" t="str">
        <f>IF(WQ!A886="","",WQ!A886)</f>
        <v>/איגודן/מי תהום דיגומים/בלו וויקס (בלו מול) - גלילות תל אביב</v>
      </c>
      <c r="B886" s="197">
        <f>IFERROR(VLOOKUP(A886,Path!A:B,2,FALSE),"")</f>
        <v>36164</v>
      </c>
      <c r="C886" s="197" t="str">
        <f>IF(WQ!B886="","",WQ!B886)</f>
        <v/>
      </c>
    </row>
    <row r="887" spans="1:3" x14ac:dyDescent="0.2">
      <c r="A887" s="197" t="str">
        <f>IF(WQ!A887="","",WQ!A887)</f>
        <v>/איגודן/מי תהום דיגומים/בני דן 50 תל אביב</v>
      </c>
      <c r="B887" s="197">
        <f>IFERROR(VLOOKUP(A887,Path!A:B,2,FALSE),"")</f>
        <v>36859</v>
      </c>
      <c r="C887" s="197" t="str">
        <f>IF(WQ!B887="","",WQ!B887)</f>
        <v/>
      </c>
    </row>
    <row r="888" spans="1:3" x14ac:dyDescent="0.2">
      <c r="A888" s="197" t="str">
        <f>IF(WQ!A888="","",WQ!A888)</f>
        <v>/איגודן/מי תהום דיגומים/בניין ספירלה - עזריאלי</v>
      </c>
      <c r="B888" s="197">
        <f>IFERROR(VLOOKUP(A888,Path!A:B,2,FALSE),"")</f>
        <v>36194</v>
      </c>
      <c r="C888" s="197" t="str">
        <f>IF(WQ!B888="","",WQ!B888)</f>
        <v/>
      </c>
    </row>
    <row r="889" spans="1:3" x14ac:dyDescent="0.2">
      <c r="A889" s="197" t="str">
        <f>IF(WQ!A889="","",WQ!A889)</f>
        <v>/איגודן/מי תהום דיגומים/ברנדייס 10 - מי אביבים</v>
      </c>
      <c r="B889" s="197">
        <f>IFERROR(VLOOKUP(A889,Path!A:B,2,FALSE),"")</f>
        <v>36803</v>
      </c>
      <c r="C889" s="197" t="str">
        <f>IF(WQ!B889="","",WQ!B889)</f>
        <v/>
      </c>
    </row>
    <row r="890" spans="1:3" x14ac:dyDescent="0.2">
      <c r="A890" s="197" t="str">
        <f>IF(WQ!A890="","",WQ!A890)</f>
        <v>/איגודן/מי תהום דיגומים/ברנדיס 38 תל אביב</v>
      </c>
      <c r="B890" s="197">
        <f>IFERROR(VLOOKUP(A890,Path!A:B,2,FALSE),"")</f>
        <v>36884</v>
      </c>
      <c r="C890" s="197" t="str">
        <f>IF(WQ!B890="","",WQ!B890)</f>
        <v/>
      </c>
    </row>
    <row r="891" spans="1:3" x14ac:dyDescent="0.2">
      <c r="A891" s="197" t="str">
        <f>IF(WQ!A891="","",WQ!A891)</f>
        <v>/איגודן/מי תהום דיגומים/דגניה 11 תל אביב</v>
      </c>
      <c r="B891" s="197">
        <f>IFERROR(VLOOKUP(A891,Path!A:B,2,FALSE),"")</f>
        <v>38175</v>
      </c>
      <c r="C891" s="197" t="str">
        <f>IF(WQ!B891="","",WQ!B891)</f>
        <v/>
      </c>
    </row>
    <row r="892" spans="1:3" x14ac:dyDescent="0.2">
      <c r="A892" s="197" t="str">
        <f>IF(WQ!A892="","",WQ!A892)</f>
        <v>/איגודן/מי תהום דיגומים/דיזינגוף 99 תל אביב</v>
      </c>
      <c r="B892" s="197">
        <f>IFERROR(VLOOKUP(A892,Path!A:B,2,FALSE),"")</f>
        <v>36879</v>
      </c>
      <c r="C892" s="197" t="str">
        <f>IF(WQ!B892="","",WQ!B892)</f>
        <v/>
      </c>
    </row>
    <row r="893" spans="1:3" x14ac:dyDescent="0.2">
      <c r="A893" s="197" t="str">
        <f>IF(WQ!A893="","",WQ!A893)</f>
        <v>/איגודן/מי תהום דיגומים/הרצל 136 - מי אביבים</v>
      </c>
      <c r="B893" s="197">
        <f>IFERROR(VLOOKUP(A893,Path!A:B,2,FALSE),"")</f>
        <v>36629</v>
      </c>
      <c r="C893" s="197" t="str">
        <f>IF(WQ!B893="","",WQ!B893)</f>
        <v/>
      </c>
    </row>
    <row r="894" spans="1:3" x14ac:dyDescent="0.2">
      <c r="A894" s="197" t="str">
        <f>IF(WQ!A894="","",WQ!A894)</f>
        <v>/איגודן/מי תהום דיגומים/וושינגטון 29 תל אביב</v>
      </c>
      <c r="B894" s="197">
        <f>IFERROR(VLOOKUP(A894,Path!A:B,2,FALSE),"")</f>
        <v>36904</v>
      </c>
      <c r="C894" s="197" t="str">
        <f>IF(WQ!B894="","",WQ!B894)</f>
        <v/>
      </c>
    </row>
    <row r="895" spans="1:3" x14ac:dyDescent="0.2">
      <c r="A895" s="197" t="str">
        <f>IF(WQ!A895="","",WQ!A895)</f>
        <v>/איגודן/מי תהום דיגומים/וייצמן 113-115 תל אביב</v>
      </c>
      <c r="B895" s="197">
        <f>IFERROR(VLOOKUP(A895,Path!A:B,2,FALSE),"")</f>
        <v>36864</v>
      </c>
      <c r="C895" s="197" t="str">
        <f>IF(WQ!B895="","",WQ!B895)</f>
        <v/>
      </c>
    </row>
    <row r="896" spans="1:3" x14ac:dyDescent="0.2">
      <c r="A896" s="197" t="str">
        <f>IF(WQ!A896="","",WQ!A896)</f>
        <v>/איגודן/מי תהום דיגומים/טאגור 2 תל אביב</v>
      </c>
      <c r="B896" s="197">
        <f>IFERROR(VLOOKUP(A896,Path!A:B,2,FALSE),"")</f>
        <v>36889</v>
      </c>
      <c r="C896" s="197" t="str">
        <f>IF(WQ!B896="","",WQ!B896)</f>
        <v/>
      </c>
    </row>
    <row r="897" spans="1:3" x14ac:dyDescent="0.2">
      <c r="A897" s="197" t="str">
        <f>IF(WQ!A897="","",WQ!A897)</f>
        <v>/איגודן/מי תהום דיגומים/יהודה הימית 25 תל אביב מי תהום</v>
      </c>
      <c r="B897" s="197">
        <f>IFERROR(VLOOKUP(A897,Path!A:B,2,FALSE),"")</f>
        <v>35636</v>
      </c>
      <c r="C897" s="197" t="str">
        <f>IF(WQ!B897="","",WQ!B897)</f>
        <v/>
      </c>
    </row>
    <row r="898" spans="1:3" x14ac:dyDescent="0.2">
      <c r="A898" s="197" t="str">
        <f>IF(WQ!A898="","",WQ!A898)</f>
        <v>/איגודן/מי תהום דיגומים/כנרת 1 תל אביב</v>
      </c>
      <c r="B898" s="197">
        <f>IFERROR(VLOOKUP(A898,Path!A:B,2,FALSE),"")</f>
        <v>36874</v>
      </c>
      <c r="C898" s="197" t="str">
        <f>IF(WQ!B898="","",WQ!B898)</f>
        <v/>
      </c>
    </row>
    <row r="899" spans="1:3" x14ac:dyDescent="0.2">
      <c r="A899" s="197" t="str">
        <f>IF(WQ!A899="","",WQ!A899)</f>
        <v>/איגודן/מי תהום דיגומים/מגרש 7 רחוב הארבעה</v>
      </c>
      <c r="B899" s="197">
        <f>IFERROR(VLOOKUP(A899,Path!A:B,2,FALSE),"")</f>
        <v>36123</v>
      </c>
      <c r="C899" s="197" t="str">
        <f>IF(WQ!B899="","",WQ!B899)</f>
        <v/>
      </c>
    </row>
    <row r="900" spans="1:3" x14ac:dyDescent="0.2">
      <c r="A900" s="197" t="str">
        <f>IF(WQ!A900="","",WQ!A900)</f>
        <v>/איגודן/מי תהום דיגומים/מי תהום - מיוחדים</v>
      </c>
      <c r="B900" s="197">
        <f>IFERROR(VLOOKUP(A900,Path!A:B,2,FALSE),"")</f>
        <v>38330</v>
      </c>
      <c r="C900" s="197" t="str">
        <f>IF(WQ!B900="","",WQ!B900)</f>
        <v/>
      </c>
    </row>
    <row r="901" spans="1:3" x14ac:dyDescent="0.2">
      <c r="A901" s="197" t="str">
        <f>IF(WQ!A901="","",WQ!A901)</f>
        <v>/איגודן/מי תהום דיגומים/מי תהום בת ים</v>
      </c>
      <c r="B901" s="197">
        <f>IFERROR(VLOOKUP(A901,Path!A:B,2,FALSE),"")</f>
        <v>38561</v>
      </c>
      <c r="C901" s="197" t="str">
        <f>IF(WQ!B901="","",WQ!B901)</f>
        <v/>
      </c>
    </row>
    <row r="902" spans="1:3" x14ac:dyDescent="0.2">
      <c r="A902" s="197" t="str">
        <f>IF(WQ!A902="","",WQ!A902)</f>
        <v>/איגודן/מי תהום דיגומים/מלון שרונה - מי אביבים</v>
      </c>
      <c r="B902" s="197">
        <f>IFERROR(VLOOKUP(A902,Path!A:B,2,FALSE),"")</f>
        <v>36634</v>
      </c>
      <c r="C902" s="197" t="str">
        <f>IF(WQ!B902="","",WQ!B902)</f>
        <v/>
      </c>
    </row>
    <row r="903" spans="1:3" x14ac:dyDescent="0.2">
      <c r="A903" s="197" t="str">
        <f>IF(WQ!A903="","",WQ!A903)</f>
        <v>/איגודן/מי תהום דיגומים/נחלת בנימין 139 תל אביב</v>
      </c>
      <c r="B903" s="197">
        <f>IFERROR(VLOOKUP(A903,Path!A:B,2,FALSE),"")</f>
        <v>36894</v>
      </c>
      <c r="C903" s="197" t="str">
        <f>IF(WQ!B903="","",WQ!B903)</f>
        <v/>
      </c>
    </row>
    <row r="904" spans="1:3" x14ac:dyDescent="0.2">
      <c r="A904" s="197" t="str">
        <f>IF(WQ!A904="","",WQ!A904)</f>
        <v>/איגודן/מי תהום דיגומים/נתע  תחנת בן גוריון ב"ב</v>
      </c>
      <c r="B904" s="197">
        <f>IFERROR(VLOOKUP(A904,Path!A:B,2,FALSE),"")</f>
        <v>35710</v>
      </c>
      <c r="C904" s="197" t="str">
        <f>IF(WQ!B904="","",WQ!B904)</f>
        <v/>
      </c>
    </row>
    <row r="905" spans="1:3" x14ac:dyDescent="0.2">
      <c r="A905" s="197" t="str">
        <f>IF(WQ!A905="","",WQ!A905)</f>
        <v>/איגודן/מי תהום דיגומים/נתע צ'מבר מערב</v>
      </c>
      <c r="B905" s="197">
        <f>IFERROR(VLOOKUP(A905,Path!A:B,2,FALSE),"")</f>
        <v>35715</v>
      </c>
      <c r="C905" s="197" t="str">
        <f>IF(WQ!B905="","",WQ!B905)</f>
        <v/>
      </c>
    </row>
    <row r="906" spans="1:3" x14ac:dyDescent="0.2">
      <c r="A906" s="197" t="str">
        <f>IF(WQ!A906="","",WQ!A906)</f>
        <v>/איגודן/מי תהום דיגומים/סומייל צפון תל אביב</v>
      </c>
      <c r="B906" s="197">
        <f>IFERROR(VLOOKUP(A906,Path!A:B,2,FALSE),"")</f>
        <v>38180</v>
      </c>
      <c r="C906" s="197" t="str">
        <f>IF(WQ!B906="","",WQ!B906)</f>
        <v/>
      </c>
    </row>
    <row r="907" spans="1:3" x14ac:dyDescent="0.2">
      <c r="A907" s="197" t="str">
        <f>IF(WQ!A907="","",WQ!A907)</f>
        <v>/איגודן/מי תהום דיגומים/פרוייקט בבלי</v>
      </c>
      <c r="B907" s="197">
        <f>IFERROR(VLOOKUP(A907,Path!A:B,2,FALSE),"")</f>
        <v>36382</v>
      </c>
      <c r="C907" s="197" t="str">
        <f>IF(WQ!B907="","",WQ!B907)</f>
        <v/>
      </c>
    </row>
    <row r="908" spans="1:3" x14ac:dyDescent="0.2">
      <c r="A908" s="197" t="str">
        <f>IF(WQ!A908="","",WQ!A908)</f>
        <v>/איגודן/מי תהום דיגומים/פרויקט איגודן שדי דוב</v>
      </c>
      <c r="B908" s="197">
        <f>IFERROR(VLOOKUP(A908,Path!A:B,2,FALSE),"")</f>
        <v>37089</v>
      </c>
      <c r="C908" s="197" t="str">
        <f>IF(WQ!B908="","",WQ!B908)</f>
        <v/>
      </c>
    </row>
    <row r="909" spans="1:3" x14ac:dyDescent="0.2">
      <c r="A909" s="197" t="str">
        <f>IF(WQ!A909="","",WQ!A909)</f>
        <v>/איגודן/מי תהום דיגומים/צפת 8 פינת דרויאנוב תל אביב/צפת 8 פינת דרויאנוב1</v>
      </c>
      <c r="B909" s="197">
        <f>IFERROR(VLOOKUP(A909,Path!A:B,2,FALSE),"")</f>
        <v>34674</v>
      </c>
      <c r="C909" s="197" t="str">
        <f>IF(WQ!B909="","",WQ!B909)</f>
        <v/>
      </c>
    </row>
    <row r="910" spans="1:3" x14ac:dyDescent="0.2">
      <c r="A910" s="197" t="str">
        <f>IF(WQ!A910="","",WQ!A910)</f>
        <v>/איגודן/מי תהום דיגומים/קהילת לודג' 50-60 תל אביב</v>
      </c>
      <c r="B910" s="197">
        <f>IFERROR(VLOOKUP(A910,Path!A:B,2,FALSE),"")</f>
        <v>35692</v>
      </c>
      <c r="C910" s="197" t="str">
        <f>IF(WQ!B910="","",WQ!B910)</f>
        <v/>
      </c>
    </row>
    <row r="911" spans="1:3" x14ac:dyDescent="0.2">
      <c r="A911" s="197" t="str">
        <f>IF(WQ!A911="","",WQ!A911)</f>
        <v>/איגודן/מי תהום דיגומים/רוטשילד 10 תל אביב</v>
      </c>
      <c r="B911" s="197">
        <f>IFERROR(VLOOKUP(A911,Path!A:B,2,FALSE),"")</f>
        <v>38185</v>
      </c>
      <c r="C911" s="197" t="str">
        <f>IF(WQ!B911="","",WQ!B911)</f>
        <v/>
      </c>
    </row>
    <row r="912" spans="1:3" x14ac:dyDescent="0.2">
      <c r="A912" s="197" t="str">
        <f>IF(WQ!A912="","",WQ!A912)</f>
        <v>/איגודן/מי תהום דיגומים/שבזי 7 תל אביב</v>
      </c>
      <c r="B912" s="197">
        <f>IFERROR(VLOOKUP(A912,Path!A:B,2,FALSE),"")</f>
        <v>36909</v>
      </c>
      <c r="C912" s="197" t="str">
        <f>IF(WQ!B912="","",WQ!B912)</f>
        <v/>
      </c>
    </row>
    <row r="913" spans="1:3" x14ac:dyDescent="0.2">
      <c r="A913" s="197" t="str">
        <f>IF(WQ!A913="","",WQ!A913)</f>
        <v>/איגודן/מי תהום דיגומים/תדהר גבעתיים</v>
      </c>
      <c r="B913" s="197">
        <f>IFERROR(VLOOKUP(A913,Path!A:B,2,FALSE),"")</f>
        <v>38190</v>
      </c>
      <c r="C913" s="197" t="str">
        <f>IF(WQ!B913="","",WQ!B913)</f>
        <v/>
      </c>
    </row>
    <row r="914" spans="1:3" x14ac:dyDescent="0.2">
      <c r="A914" s="197" t="str">
        <f>IF(WQ!A914="","",WQ!A914)</f>
        <v>/איגודן/מי תהום חיובים/השפלת מי תהום/פרוייקטים נוספים/נ.ת.ע/דיפו פתח תקוה TBM</v>
      </c>
      <c r="B914" s="197">
        <f>IFERROR(VLOOKUP(A914,Path!A:B,2,FALSE),"")</f>
        <v>34490</v>
      </c>
      <c r="C914" s="197" t="str">
        <f>IF(WQ!B914="","",WQ!B914)</f>
        <v/>
      </c>
    </row>
    <row r="915" spans="1:3" x14ac:dyDescent="0.2">
      <c r="A915" s="197" t="str">
        <f>IF(WQ!A915="","",WQ!A915)</f>
        <v>/איגודן/מי תהום חיובים/השפלת מי תהום/פרוייקטים נוספים/נ.ת.ע/דרך אם המושבות נתע</v>
      </c>
      <c r="B915" s="197">
        <f>IFERROR(VLOOKUP(A915,Path!A:B,2,FALSE),"")</f>
        <v>33047</v>
      </c>
      <c r="C915" s="197" t="str">
        <f>IF(WQ!B915="","",WQ!B915)</f>
        <v/>
      </c>
    </row>
    <row r="916" spans="1:3" x14ac:dyDescent="0.2">
      <c r="A916" s="197" t="str">
        <f>IF(WQ!A916="","",WQ!A916)</f>
        <v>/איגודן/מי תהום חיובים/השפלת מי תהום/פרוייקטים נוספים/נ.ת.ע/נת"ע תחנת יהודית</v>
      </c>
      <c r="B916" s="197">
        <f>IFERROR(VLOOKUP(A916,Path!A:B,2,FALSE),"")</f>
        <v>34163</v>
      </c>
      <c r="C916" s="197" t="str">
        <f>IF(WQ!B916="","",WQ!B916)</f>
        <v/>
      </c>
    </row>
    <row r="917" spans="1:3" x14ac:dyDescent="0.2">
      <c r="A917" s="197" t="str">
        <f>IF(WQ!A917="","",WQ!A917)</f>
        <v>/איגודן/מי תהום חיובים/השפלת מי תהום/פרוייקטים נוספים/נ.ת.ע/תחנת אלנבי1</v>
      </c>
      <c r="B917" s="197">
        <f>IFERROR(VLOOKUP(A917,Path!A:B,2,FALSE),"")</f>
        <v>34925</v>
      </c>
      <c r="C917" s="197" t="str">
        <f>IF(WQ!B917="","",WQ!B917)</f>
        <v/>
      </c>
    </row>
    <row r="918" spans="1:3" x14ac:dyDescent="0.2">
      <c r="A918" s="197" t="str">
        <f>IF(WQ!A918="","",WQ!A918)</f>
        <v>/איגודן/מי תהום חיובים/השפלת מי תהום/פרוייקטים נוספים/נ.ת.ע/תחנת ארלוזורוב</v>
      </c>
      <c r="B918" s="197">
        <f>IFERROR(VLOOKUP(A918,Path!A:B,2,FALSE),"")</f>
        <v>34165</v>
      </c>
      <c r="C918" s="197" t="str">
        <f>IF(WQ!B918="","",WQ!B918)</f>
        <v/>
      </c>
    </row>
    <row r="919" spans="1:3" x14ac:dyDescent="0.2">
      <c r="A919" s="197" t="str">
        <f>IF(WQ!A919="","",WQ!A919)</f>
        <v>/איגודן/מי תהום חיובים/השפלת מי תהום/תאגידים/מי אביבים/ ישראליס 9</v>
      </c>
      <c r="B919" s="197">
        <f>IFERROR(VLOOKUP(A919,Path!A:B,2,FALSE),"")</f>
        <v>34485</v>
      </c>
      <c r="C919" s="197" t="str">
        <f>IF(WQ!B919="","",WQ!B919)</f>
        <v/>
      </c>
    </row>
    <row r="920" spans="1:3" x14ac:dyDescent="0.2">
      <c r="A920" s="197" t="str">
        <f>IF(WQ!A920="","",WQ!A920)</f>
        <v>/איגודן/מי תהום חיובים/השפלת מי תהום/תאגידים/מי אביבים/איינשטיין 10 ת"א</v>
      </c>
      <c r="B920" s="197">
        <f>IFERROR(VLOOKUP(A920,Path!A:B,2,FALSE),"")</f>
        <v>33818</v>
      </c>
      <c r="C920" s="197" t="str">
        <f>IF(WQ!B920="","",WQ!B920)</f>
        <v/>
      </c>
    </row>
    <row r="921" spans="1:3" x14ac:dyDescent="0.2">
      <c r="A921" s="197" t="str">
        <f>IF(WQ!A921="","",WQ!A921)</f>
        <v>/איגודן/מי תהום חיובים/השפלת מי תהום/תאגידים/מי אביבים/אלנבי 15 פינת אידלסון תל אביב1</v>
      </c>
      <c r="B921" s="197">
        <f>IFERROR(VLOOKUP(A921,Path!A:B,2,FALSE),"")</f>
        <v>35106</v>
      </c>
      <c r="C921" s="197" t="str">
        <f>IF(WQ!B921="","",WQ!B921)</f>
        <v/>
      </c>
    </row>
    <row r="922" spans="1:3" x14ac:dyDescent="0.2">
      <c r="A922" s="197" t="str">
        <f>IF(WQ!A922="","",WQ!A922)</f>
        <v>/איגודן/מי תהום חיובים/השפלת מי תהום/תאגידים/מי אביבים/אתר השפלה חדש</v>
      </c>
      <c r="B922" s="197">
        <f>IFERROR(VLOOKUP(A922,Path!A:B,2,FALSE),"")</f>
        <v>33635</v>
      </c>
      <c r="C922" s="197" t="str">
        <f>IF(WQ!B922="","",WQ!B922)</f>
        <v/>
      </c>
    </row>
    <row r="923" spans="1:3" x14ac:dyDescent="0.2">
      <c r="A923" s="197" t="str">
        <f>IF(WQ!A923="","",WQ!A923)</f>
        <v>/איגודן/מי תהום חיובים/השפלת מי תהום/תאגידים/מי אביבים/ב.ס.ר מתחם הארגז</v>
      </c>
      <c r="B923" s="197">
        <f>IFERROR(VLOOKUP(A923,Path!A:B,2,FALSE),"")</f>
        <v>32904</v>
      </c>
      <c r="C923" s="197" t="str">
        <f>IF(WQ!B923="","",WQ!B923)</f>
        <v/>
      </c>
    </row>
    <row r="924" spans="1:3" x14ac:dyDescent="0.2">
      <c r="A924" s="197" t="str">
        <f>IF(WQ!A924="","",WQ!A924)</f>
        <v>/איגודן/מי תהום חיובים/השפלת מי תהום/תאגידים/מי אביבים/בארון הירש 7 תל אביב</v>
      </c>
      <c r="B924" s="197">
        <f>IFERROR(VLOOKUP(A924,Path!A:B,2,FALSE),"")</f>
        <v>33680</v>
      </c>
      <c r="C924" s="197" t="str">
        <f>IF(WQ!B924="","",WQ!B924)</f>
        <v/>
      </c>
    </row>
    <row r="925" spans="1:3" x14ac:dyDescent="0.2">
      <c r="A925" s="197" t="str">
        <f>IF(WQ!A925="","",WQ!A925)</f>
        <v>/איגודן/מי תהום חיובים/השפלת מי תהום/תאגידים/מי אביבים/ברק</v>
      </c>
      <c r="B925" s="197">
        <f>IFERROR(VLOOKUP(A925,Path!A:B,2,FALSE),"")</f>
        <v>34456</v>
      </c>
      <c r="C925" s="197" t="str">
        <f>IF(WQ!B925="","",WQ!B925)</f>
        <v/>
      </c>
    </row>
    <row r="926" spans="1:3" x14ac:dyDescent="0.2">
      <c r="A926" s="197" t="str">
        <f>IF(WQ!A926="","",WQ!A926)</f>
        <v>/איגודן/מי תהום חיובים/השפלת מי תהום/תאגידים/מי אביבים/הברזל 11, תל אביב</v>
      </c>
      <c r="B926" s="197">
        <f>IFERROR(VLOOKUP(A926,Path!A:B,2,FALSE),"")</f>
        <v>32898</v>
      </c>
      <c r="C926" s="197" t="str">
        <f>IF(WQ!B926="","",WQ!B926)</f>
        <v/>
      </c>
    </row>
    <row r="927" spans="1:3" x14ac:dyDescent="0.2">
      <c r="A927" s="197" t="str">
        <f>IF(WQ!A927="","",WQ!A927)</f>
        <v>/איגודן/מי תהום חיובים/השפלת מי תהום/תאגידים/מי אביבים/הברזל 22 תל אביב</v>
      </c>
      <c r="B927" s="197">
        <f>IFERROR(VLOOKUP(A927,Path!A:B,2,FALSE),"")</f>
        <v>33756</v>
      </c>
      <c r="C927" s="197" t="str">
        <f>IF(WQ!B927="","",WQ!B927)</f>
        <v/>
      </c>
    </row>
    <row r="928" spans="1:3" x14ac:dyDescent="0.2">
      <c r="A928" s="197" t="str">
        <f>IF(WQ!A928="","",WQ!A928)</f>
        <v>/איגודן/מי תהום חיובים/השפלת מי תהום/תאגידים/מי אביבים/הברזל 9א, תל אביב</v>
      </c>
      <c r="B928" s="197">
        <f>IFERROR(VLOOKUP(A928,Path!A:B,2,FALSE),"")</f>
        <v>32901</v>
      </c>
      <c r="C928" s="197" t="str">
        <f>IF(WQ!B928="","",WQ!B928)</f>
        <v/>
      </c>
    </row>
    <row r="929" spans="1:3" x14ac:dyDescent="0.2">
      <c r="A929" s="197" t="str">
        <f>IF(WQ!A929="","",WQ!A929)</f>
        <v>/איגודן/מי תהום חיובים/השפלת מי תהום/תאגידים/מי אביבים/הכובשים 1-5 ת"א</v>
      </c>
      <c r="B929" s="197">
        <f>IFERROR(VLOOKUP(A929,Path!A:B,2,FALSE),"")</f>
        <v>33521</v>
      </c>
      <c r="C929" s="197" t="str">
        <f>IF(WQ!B929="","",WQ!B929)</f>
        <v/>
      </c>
    </row>
    <row r="930" spans="1:3" x14ac:dyDescent="0.2">
      <c r="A930" s="197" t="str">
        <f>IF(WQ!A930="","",WQ!A930)</f>
        <v>/איגודן/מי תהום חיובים/השפלת מי תהום/תאגידים/מי אביבים/חוות גורדון (סמינר הקיבוצים)</v>
      </c>
      <c r="B930" s="197">
        <f>IFERROR(VLOOKUP(A930,Path!A:B,2,FALSE),"")</f>
        <v>32777</v>
      </c>
      <c r="C930" s="197" t="str">
        <f>IF(WQ!B930="","",WQ!B930)</f>
        <v/>
      </c>
    </row>
    <row r="931" spans="1:3" x14ac:dyDescent="0.2">
      <c r="A931" s="197" t="str">
        <f>IF(WQ!A931="","",WQ!A931)</f>
        <v>/איגודן/מי תהום חיובים/השפלת מי תהום/תאגידים/מי אביבים/יהודה הימית 25</v>
      </c>
      <c r="B931" s="197">
        <f>IFERROR(VLOOKUP(A931,Path!A:B,2,FALSE),"")</f>
        <v>35691</v>
      </c>
      <c r="C931" s="197" t="str">
        <f>IF(WQ!B931="","",WQ!B931)</f>
        <v/>
      </c>
    </row>
    <row r="932" spans="1:3" x14ac:dyDescent="0.2">
      <c r="A932" s="197" t="str">
        <f>IF(WQ!A932="","",WQ!A932)</f>
        <v>/איגודן/מי תהום חיובים/השפלת מי תהום/תאגידים/מי אביבים/ישרוטל הקטנה הירקון 298 תא</v>
      </c>
      <c r="B932" s="197">
        <f>IFERROR(VLOOKUP(A932,Path!A:B,2,FALSE),"")</f>
        <v>34474</v>
      </c>
      <c r="C932" s="197" t="str">
        <f>IF(WQ!B932="","",WQ!B932)</f>
        <v/>
      </c>
    </row>
    <row r="933" spans="1:3" x14ac:dyDescent="0.2">
      <c r="A933" s="197" t="str">
        <f>IF(WQ!A933="","",WQ!A933)</f>
        <v>/איגודן/מי תהום חיובים/השפלת מי תהום/תאגידים/מי אביבים/מבנה גזית - דרך בגין 148 ת"א1</v>
      </c>
      <c r="B933" s="197">
        <f>IFERROR(VLOOKUP(A933,Path!A:B,2,FALSE),"")</f>
        <v>35105</v>
      </c>
      <c r="C933" s="197" t="str">
        <f>IF(WQ!B933="","",WQ!B933)</f>
        <v/>
      </c>
    </row>
    <row r="934" spans="1:3" x14ac:dyDescent="0.2">
      <c r="A934" s="197" t="str">
        <f>IF(WQ!A934="","",WQ!A934)</f>
        <v>/איגודן/מי תהום חיובים/השפלת מי תהום/תאגידים/מי אביבים/מגדל גינדי (שוק סיטונאי 2) ת"א</v>
      </c>
      <c r="B934" s="197">
        <f>IFERROR(VLOOKUP(A934,Path!A:B,2,FALSE),"")</f>
        <v>33821</v>
      </c>
      <c r="C934" s="197" t="str">
        <f>IF(WQ!B934="","",WQ!B934)</f>
        <v/>
      </c>
    </row>
    <row r="935" spans="1:3" x14ac:dyDescent="0.2">
      <c r="A935" s="197" t="str">
        <f>IF(WQ!A935="","",WQ!A935)</f>
        <v>/איגודן/מי תהום חיובים/השפלת מי תהום/תאגידים/מי אביבים/מגדל דן ארלוזורוב 17, תל אביב1</v>
      </c>
      <c r="B935" s="197">
        <f>IFERROR(VLOOKUP(A935,Path!A:B,2,FALSE),"")</f>
        <v>33685</v>
      </c>
      <c r="C935" s="197" t="str">
        <f>IF(WQ!B935="","",WQ!B935)</f>
        <v/>
      </c>
    </row>
    <row r="936" spans="1:3" x14ac:dyDescent="0.2">
      <c r="A936" s="197" t="str">
        <f>IF(WQ!A936="","",WQ!A936)</f>
        <v>/איגודן/מי תהום חיובים/השפלת מי תהום/תאגידים/מי אביבים/מגדלי הרב קוק הירקון 29 ת"א</v>
      </c>
      <c r="B936" s="197">
        <f>IFERROR(VLOOKUP(A936,Path!A:B,2,FALSE),"")</f>
        <v>33625</v>
      </c>
      <c r="C936" s="197" t="str">
        <f>IF(WQ!B936="","",WQ!B936)</f>
        <v/>
      </c>
    </row>
    <row r="937" spans="1:3" x14ac:dyDescent="0.2">
      <c r="A937" s="197" t="str">
        <f>IF(WQ!A937="","",WQ!A937)</f>
        <v>/איגודן/מי תהום חיובים/השפלת מי תהום/תאגידים/מי אביבים/מרזוק ועזר 7-9 תל אביב1</v>
      </c>
      <c r="B937" s="197">
        <f>IFERROR(VLOOKUP(A937,Path!A:B,2,FALSE),"")</f>
        <v>34627</v>
      </c>
      <c r="C937" s="197" t="str">
        <f>IF(WQ!B937="","",WQ!B937)</f>
        <v/>
      </c>
    </row>
    <row r="938" spans="1:3" x14ac:dyDescent="0.2">
      <c r="A938" s="197" t="str">
        <f>IF(WQ!A938="","",WQ!A938)</f>
        <v>/איגודן/מי תהום חיובים/השפלת מי תהום/תאגידים/מי אביבים/סומייל דרום ארלוזורוב 96 ת"א</v>
      </c>
      <c r="B938" s="197">
        <f>IFERROR(VLOOKUP(A938,Path!A:B,2,FALSE),"")</f>
        <v>34180</v>
      </c>
      <c r="C938" s="197" t="str">
        <f>IF(WQ!B938="","",WQ!B938)</f>
        <v/>
      </c>
    </row>
    <row r="939" spans="1:3" x14ac:dyDescent="0.2">
      <c r="A939" s="197" t="str">
        <f>IF(WQ!A939="","",WQ!A939)</f>
        <v>/איגודן/מי תהום חיובים/השפלת מי תהום/תאגידים/מי אביבים/ערבי נחל דניה סיבוס</v>
      </c>
      <c r="B939" s="197">
        <f>IFERROR(VLOOKUP(A939,Path!A:B,2,FALSE),"")</f>
        <v>32867</v>
      </c>
      <c r="C939" s="197" t="str">
        <f>IF(WQ!B939="","",WQ!B939)</f>
        <v/>
      </c>
    </row>
    <row r="940" spans="1:3" x14ac:dyDescent="0.2">
      <c r="A940" s="197" t="str">
        <f>IF(WQ!A940="","",WQ!A940)</f>
        <v>/איגודן/מי תהום חיובים/השפלת מי תהום/תאגידים/מי אביבים/פורטל דיפו פ"ת</v>
      </c>
      <c r="B940" s="197">
        <f>IFERROR(VLOOKUP(A940,Path!A:B,2,FALSE),"")</f>
        <v>34008</v>
      </c>
      <c r="C940" s="197" t="str">
        <f>IF(WQ!B940="","",WQ!B940)</f>
        <v/>
      </c>
    </row>
    <row r="941" spans="1:3" x14ac:dyDescent="0.2">
      <c r="A941" s="197" t="str">
        <f>IF(WQ!A941="","",WQ!A941)</f>
        <v>/איגודן/מי תהום חיובים/השפלת מי תהום/תאגידים/מי אביבים/פרויקט נחמיה ת"א</v>
      </c>
      <c r="B941" s="197">
        <f>IFERROR(VLOOKUP(A941,Path!A:B,2,FALSE),"")</f>
        <v>34013</v>
      </c>
      <c r="C941" s="197" t="str">
        <f>IF(WQ!B941="","",WQ!B941)</f>
        <v/>
      </c>
    </row>
    <row r="942" spans="1:3" x14ac:dyDescent="0.2">
      <c r="A942" s="197" t="str">
        <f>IF(WQ!A942="","",WQ!A942)</f>
        <v>/איגודן/מי תהום חיובים/השפלת מי תהום/תאגידים/מי אביבים/צפת 8 פינת דרוינוב1</v>
      </c>
      <c r="B942" s="197">
        <f>IFERROR(VLOOKUP(A942,Path!A:B,2,FALSE),"")</f>
        <v>34675</v>
      </c>
      <c r="C942" s="197" t="str">
        <f>IF(WQ!B942="","",WQ!B942)</f>
        <v/>
      </c>
    </row>
    <row r="943" spans="1:3" x14ac:dyDescent="0.2">
      <c r="A943" s="197" t="str">
        <f>IF(WQ!A943="","",WQ!A943)</f>
        <v>/איגודן/מי תהום חיובים/השפלת מי תהום/תאגידים/מי אביבים/צפת 8 ת"א  שעון חדש 31.10.171</v>
      </c>
      <c r="B943" s="197">
        <f>IFERROR(VLOOKUP(A943,Path!A:B,2,FALSE),"")</f>
        <v>34678</v>
      </c>
      <c r="C943" s="197" t="str">
        <f>IF(WQ!B943="","",WQ!B943)</f>
        <v/>
      </c>
    </row>
    <row r="944" spans="1:3" x14ac:dyDescent="0.2">
      <c r="A944" s="197" t="str">
        <f>IF(WQ!A944="","",WQ!A944)</f>
        <v>/איגודן/מי תהום חיובים/השפלת מי תהום/תאגידים/מי אביבים/תל אביב אוסישקין 44</v>
      </c>
      <c r="B944" s="197">
        <f>IFERROR(VLOOKUP(A944,Path!A:B,2,FALSE),"")</f>
        <v>32747</v>
      </c>
      <c r="C944" s="197" t="str">
        <f>IF(WQ!B944="","",WQ!B944)</f>
        <v/>
      </c>
    </row>
    <row r="945" spans="1:3" x14ac:dyDescent="0.2">
      <c r="A945" s="197" t="str">
        <f>IF(WQ!A945="","",WQ!A945)</f>
        <v>/איגודן/מי תהום חיובים/השפלת מי תהום/תאגידים/מי אביבים/תל אביב טשרניחובסקי 8</v>
      </c>
      <c r="B945" s="197">
        <f>IFERROR(VLOOKUP(A945,Path!A:B,2,FALSE),"")</f>
        <v>32750</v>
      </c>
      <c r="C945" s="197" t="str">
        <f>IF(WQ!B945="","",WQ!B945)</f>
        <v/>
      </c>
    </row>
    <row r="946" spans="1:3" x14ac:dyDescent="0.2">
      <c r="A946" s="197" t="str">
        <f>IF(WQ!A946="","",WQ!A946)</f>
        <v>/איגודן/מי תהום חיובים/השפלת מי תהום/תאגידים/מי אביבים/תל אביב מאיר יערי 13</v>
      </c>
      <c r="B946" s="197">
        <f>IFERROR(VLOOKUP(A946,Path!A:B,2,FALSE),"")</f>
        <v>33414</v>
      </c>
      <c r="C946" s="197" t="str">
        <f>IF(WQ!B946="","",WQ!B946)</f>
        <v/>
      </c>
    </row>
    <row r="947" spans="1:3" x14ac:dyDescent="0.2">
      <c r="A947" s="197" t="str">
        <f>IF(WQ!A947="","",WQ!A947)</f>
        <v>/איגודן/מי תהום חיובים/השפלת מי תהום/תאגידים/מי בת ים/YBOX בת ים1</v>
      </c>
      <c r="B947" s="197">
        <f>IFERROR(VLOOKUP(A947,Path!A:B,2,FALSE),"")</f>
        <v>34679</v>
      </c>
      <c r="C947" s="197" t="str">
        <f>IF(WQ!B947="","",WQ!B947)</f>
        <v/>
      </c>
    </row>
    <row r="948" spans="1:3" x14ac:dyDescent="0.2">
      <c r="A948" s="197" t="str">
        <f>IF(WQ!A948="","",WQ!A948)</f>
        <v>/איגודן/מי תהום חיובים/השפלת מי תהום/תאגידים/מי בת ים/זיגדון בת ים מד מים מס 2</v>
      </c>
      <c r="B948" s="197">
        <f>IFERROR(VLOOKUP(A948,Path!A:B,2,FALSE),"")</f>
        <v>34657</v>
      </c>
      <c r="C948" s="197" t="str">
        <f>IF(WQ!B948="","",WQ!B948)</f>
        <v/>
      </c>
    </row>
    <row r="949" spans="1:3" x14ac:dyDescent="0.2">
      <c r="A949" s="197" t="str">
        <f>IF(WQ!A949="","",WQ!A949)</f>
        <v>/איגודן/מי תהום חיובים/השפלת מי תהום/תאגידים/מי בת ים/פרויקט זיגדון בת ים</v>
      </c>
      <c r="B949" s="197">
        <f>IFERROR(VLOOKUP(A949,Path!A:B,2,FALSE),"")</f>
        <v>34493</v>
      </c>
      <c r="C949" s="197" t="str">
        <f>IF(WQ!B949="","",WQ!B949)</f>
        <v/>
      </c>
    </row>
    <row r="950" spans="1:3" x14ac:dyDescent="0.2">
      <c r="A950" s="197" t="str">
        <f>IF(WQ!A950="","",WQ!A950)</f>
        <v>/איגודן/מי תהום חיובים/השפלת מי תהום/תאגידים/מי גבעתיים/סיטי גבעתיים1</v>
      </c>
      <c r="B950" s="197">
        <f>IFERROR(VLOOKUP(A950,Path!A:B,2,FALSE),"")</f>
        <v>35108</v>
      </c>
      <c r="C950" s="197" t="str">
        <f>IF(WQ!B950="","",WQ!B950)</f>
        <v/>
      </c>
    </row>
    <row r="951" spans="1:3" x14ac:dyDescent="0.2">
      <c r="A951" s="197" t="str">
        <f>IF(WQ!A951="","",WQ!A951)</f>
        <v>/איגודן/מי תהום חיובים/השפלת מי תהום/תאגידים/מיתב/פארק אזורים פתח תקוה</v>
      </c>
      <c r="B951" s="197">
        <f>IFERROR(VLOOKUP(A951,Path!A:B,2,FALSE),"")</f>
        <v>33845</v>
      </c>
      <c r="C951" s="197" t="str">
        <f>IF(WQ!B951="","",WQ!B951)</f>
        <v/>
      </c>
    </row>
    <row r="952" spans="1:3" x14ac:dyDescent="0.2">
      <c r="A952" s="197" t="str">
        <f>IF(WQ!A952="","",WQ!A952)</f>
        <v>/איגודן/מי תהום חיובים/השפלת מי תהום/תאגידים/רמת גן /מגדל ספיר תובל פינת הרקון ר"ג</v>
      </c>
      <c r="B952" s="197">
        <f>IFERROR(VLOOKUP(A952,Path!A:B,2,FALSE),"")</f>
        <v>33524</v>
      </c>
      <c r="C952" s="197" t="str">
        <f>IF(WQ!B952="","",WQ!B952)</f>
        <v/>
      </c>
    </row>
    <row r="953" spans="1:3" x14ac:dyDescent="0.2">
      <c r="A953" s="197" t="str">
        <f>IF(WQ!A953="","",WQ!A953)</f>
        <v>/איגודן/מיתב תאגיד אזורי למים וביוב/&amp; שלמה SIXT סגולה (מוסך אוטו קלאב בע''מ)</v>
      </c>
      <c r="B953" s="197">
        <f>IFERROR(VLOOKUP(A953,Path!A:B,2,FALSE),"")</f>
        <v>28353</v>
      </c>
      <c r="C953" s="197">
        <f>IF(WQ!B953="","",WQ!B953)</f>
        <v>4832.6237574811303</v>
      </c>
    </row>
    <row r="954" spans="1:3" x14ac:dyDescent="0.2">
      <c r="A954" s="197" t="str">
        <f>IF(WQ!A954="","",WQ!A954)</f>
        <v>/איגודן/מיתב תאגיד אזורי למים וביוב/&amp;בי"ח בילינסון – בי"ח</v>
      </c>
      <c r="B954" s="197">
        <f>IFERROR(VLOOKUP(A954,Path!A:B,2,FALSE),"")</f>
        <v>31622</v>
      </c>
      <c r="C954" s="197">
        <f>IF(WQ!B954="","",WQ!B954)</f>
        <v>21649.0034705408</v>
      </c>
    </row>
    <row r="955" spans="1:3" x14ac:dyDescent="0.2">
      <c r="A955" s="197" t="str">
        <f>IF(WQ!A955="","",WQ!A955)</f>
        <v>/איגודן/מיתב תאגיד אזורי למים וביוב/&amp;מוסך אלייד</v>
      </c>
      <c r="B955" s="197">
        <f>IFERROR(VLOOKUP(A955,Path!A:B,2,FALSE),"")</f>
        <v>31344</v>
      </c>
      <c r="C955" s="197" t="str">
        <f>IF(WQ!B955="","",WQ!B955)</f>
        <v/>
      </c>
    </row>
    <row r="956" spans="1:3" x14ac:dyDescent="0.2">
      <c r="A956" s="197" t="str">
        <f>IF(WQ!A956="","",WQ!A956)</f>
        <v>/איגודן/מיתב תאגיד אזורי למים וביוב/&amp;מרכז לוגיסטי תנובה גוש דן</v>
      </c>
      <c r="B956" s="197">
        <f>IFERROR(VLOOKUP(A956,Path!A:B,2,FALSE),"")</f>
        <v>31463</v>
      </c>
      <c r="C956" s="197">
        <f>IF(WQ!B956="","",WQ!B956)</f>
        <v>36814.200962789502</v>
      </c>
    </row>
    <row r="957" spans="1:3" x14ac:dyDescent="0.2">
      <c r="A957" s="197" t="str">
        <f>IF(WQ!A957="","",WQ!A957)</f>
        <v>/איגודן/מיתב תאגיד אזורי למים וביוב/&amp;קבוצת כל מוביל - מוסך</v>
      </c>
      <c r="B957" s="197">
        <f>IFERROR(VLOOKUP(A957,Path!A:B,2,FALSE),"")</f>
        <v>8409</v>
      </c>
      <c r="C957" s="197">
        <f>IF(WQ!B957="","",WQ!B957)</f>
        <v>1599.6861904761899</v>
      </c>
    </row>
    <row r="958" spans="1:3" x14ac:dyDescent="0.2">
      <c r="A958" s="197" t="str">
        <f>IF(WQ!A958="","",WQ!A958)</f>
        <v>/איגודן/מיתב תאגיד אזורי למים וביוב/(קלאסיקה, ברקת) הללויה אגם פאלאס</v>
      </c>
      <c r="B958" s="197">
        <f>IFERROR(VLOOKUP(A958,Path!A:B,2,FALSE),"")</f>
        <v>7814</v>
      </c>
      <c r="C958" s="197" t="str">
        <f>IF(WQ!B958="","",WQ!B958)</f>
        <v/>
      </c>
    </row>
    <row r="959" spans="1:3" x14ac:dyDescent="0.2">
      <c r="A959" s="197" t="str">
        <f>IF(WQ!A959="","",WQ!A959)</f>
        <v>/איגודן/מיתב תאגיד אזורי למים וביוב/B סנטר</v>
      </c>
      <c r="B959" s="197">
        <f>IFERROR(VLOOKUP(A959,Path!A:B,2,FALSE),"")</f>
        <v>34214</v>
      </c>
      <c r="C959" s="197" t="str">
        <f>IF(WQ!B959="","",WQ!B959)</f>
        <v/>
      </c>
    </row>
    <row r="960" spans="1:3" x14ac:dyDescent="0.2">
      <c r="A960" s="197" t="str">
        <f>IF(WQ!A960="","",WQ!A960)</f>
        <v>/איגודן/מיתב תאגיד אזורי למים וביוב/אבשלום הראל ובניו</v>
      </c>
      <c r="B960" s="197">
        <f>IFERROR(VLOOKUP(A960,Path!A:B,2,FALSE),"")</f>
        <v>7799</v>
      </c>
      <c r="C960" s="197">
        <f>IF(WQ!B960="","",WQ!B960)</f>
        <v>2509.91513661202</v>
      </c>
    </row>
    <row r="961" spans="1:3" x14ac:dyDescent="0.2">
      <c r="A961" s="197" t="str">
        <f>IF(WQ!A961="","",WQ!A961)</f>
        <v>/איגודן/מיתב תאגיד אזורי למים וביוב/אודל אירועים (אולמי האופרה)</v>
      </c>
      <c r="B961" s="197">
        <f>IFERROR(VLOOKUP(A961,Path!A:B,2,FALSE),"")</f>
        <v>8408</v>
      </c>
      <c r="C961" s="197">
        <f>IF(WQ!B961="","",WQ!B961)</f>
        <v>8974.8111631537904</v>
      </c>
    </row>
    <row r="962" spans="1:3" x14ac:dyDescent="0.2">
      <c r="A962" s="197" t="str">
        <f>IF(WQ!A962="","",WQ!A962)</f>
        <v>/איגודן/מיתב תאגיד אזורי למים וביוב/אוסקר ויילד פאב אירי</v>
      </c>
      <c r="B962" s="197">
        <f>IFERROR(VLOOKUP(A962,Path!A:B,2,FALSE),"")</f>
        <v>34250</v>
      </c>
      <c r="C962" s="197" t="str">
        <f>IF(WQ!B962="","",WQ!B962)</f>
        <v/>
      </c>
    </row>
    <row r="963" spans="1:3" x14ac:dyDescent="0.2">
      <c r="A963" s="197" t="str">
        <f>IF(WQ!A963="","",WQ!A963)</f>
        <v>/איגודן/מיתב תאגיד אזורי למים וביוב/אחים פרארו</v>
      </c>
      <c r="B963" s="197">
        <f>IFERROR(VLOOKUP(A963,Path!A:B,2,FALSE),"")</f>
        <v>7363</v>
      </c>
      <c r="C963" s="197">
        <f>IF(WQ!B963="","",WQ!B963)</f>
        <v>707.18753577933899</v>
      </c>
    </row>
    <row r="964" spans="1:3" x14ac:dyDescent="0.2">
      <c r="A964" s="197" t="str">
        <f>IF(WQ!A964="","",WQ!A964)</f>
        <v>/איגודן/מיתב תאגיד אזורי למים וביוב/אחלה</v>
      </c>
      <c r="B964" s="197">
        <f>IFERROR(VLOOKUP(A964,Path!A:B,2,FALSE),"")</f>
        <v>34223</v>
      </c>
      <c r="C964" s="197" t="str">
        <f>IF(WQ!B964="","",WQ!B964)</f>
        <v/>
      </c>
    </row>
    <row r="965" spans="1:3" x14ac:dyDescent="0.2">
      <c r="A965" s="197" t="str">
        <f>IF(WQ!A965="","",WQ!A965)</f>
        <v>/איגודן/מיתב תאגיד אזורי למים וביוב/אלדג</v>
      </c>
      <c r="B965" s="197">
        <f>IFERROR(VLOOKUP(A965,Path!A:B,2,FALSE),"")</f>
        <v>7426</v>
      </c>
      <c r="C965" s="197">
        <f>IF(WQ!B965="","",WQ!B965)</f>
        <v>2548.1420947176698</v>
      </c>
    </row>
    <row r="966" spans="1:3" x14ac:dyDescent="0.2">
      <c r="A966" s="197" t="str">
        <f>IF(WQ!A966="","",WQ!A966)</f>
        <v>/איגודן/מיתב תאגיד אזורי למים וביוב/אלטק</v>
      </c>
      <c r="B966" s="197">
        <f>IFERROR(VLOOKUP(A966,Path!A:B,2,FALSE),"")</f>
        <v>7361</v>
      </c>
      <c r="C966" s="197">
        <f>IF(WQ!B966="","",WQ!B966)</f>
        <v>65667.106375227697</v>
      </c>
    </row>
    <row r="967" spans="1:3" x14ac:dyDescent="0.2">
      <c r="A967" s="197" t="str">
        <f>IF(WQ!A967="","",WQ!A967)</f>
        <v>/איגודן/מיתב תאגיד אזורי למים וביוב/אמזה</v>
      </c>
      <c r="B967" s="197">
        <f>IFERROR(VLOOKUP(A967,Path!A:B,2,FALSE),"")</f>
        <v>8192</v>
      </c>
      <c r="C967" s="197">
        <f>IF(WQ!B967="","",WQ!B967)</f>
        <v>1333.029143898</v>
      </c>
    </row>
    <row r="968" spans="1:3" x14ac:dyDescent="0.2">
      <c r="A968" s="197" t="str">
        <f>IF(WQ!A968="","",WQ!A968)</f>
        <v>/איגודן/מיתב תאגיד אזורי למים וביוב/אמיר חברה להנדסה וסחר בע"מ</v>
      </c>
      <c r="B968" s="197">
        <f>IFERROR(VLOOKUP(A968,Path!A:B,2,FALSE),"")</f>
        <v>8414</v>
      </c>
      <c r="C968" s="197">
        <f>IF(WQ!B968="","",WQ!B968)</f>
        <v>923.21825396825398</v>
      </c>
    </row>
    <row r="969" spans="1:3" x14ac:dyDescent="0.2">
      <c r="A969" s="197" t="str">
        <f>IF(WQ!A969="","",WQ!A969)</f>
        <v>/איגודן/מיתב תאגיד אזורי למים וביוב/אנאל איוונט (גני אליאל 2014 בע"מ)</v>
      </c>
      <c r="B969" s="197">
        <f>IFERROR(VLOOKUP(A969,Path!A:B,2,FALSE),"")</f>
        <v>35947</v>
      </c>
      <c r="C969" s="197">
        <f>IF(WQ!B969="","",WQ!B969)</f>
        <v>2630.6005984907601</v>
      </c>
    </row>
    <row r="970" spans="1:3" x14ac:dyDescent="0.2">
      <c r="A970" s="197" t="str">
        <f>IF(WQ!A970="","",WQ!A970)</f>
        <v>/איגודן/מיתב תאגיד אזורי למים וביוב/אסיא</v>
      </c>
      <c r="B970" s="197">
        <f>IFERROR(VLOOKUP(A970,Path!A:B,2,FALSE),"")</f>
        <v>7325</v>
      </c>
      <c r="C970" s="197" t="str">
        <f>IF(WQ!B970="","",WQ!B970)</f>
        <v/>
      </c>
    </row>
    <row r="971" spans="1:3" x14ac:dyDescent="0.2">
      <c r="A971" s="197" t="str">
        <f>IF(WQ!A971="","",WQ!A971)</f>
        <v>/איגודן/מיתב תאגיד אזורי למים וביוב/באומגרטן הפרס</v>
      </c>
      <c r="B971" s="197">
        <f>IFERROR(VLOOKUP(A971,Path!A:B,2,FALSE),"")</f>
        <v>8367</v>
      </c>
      <c r="C971" s="197">
        <f>IF(WQ!B971="","",WQ!B971)</f>
        <v>321.539058027583</v>
      </c>
    </row>
    <row r="972" spans="1:3" x14ac:dyDescent="0.2">
      <c r="A972" s="197" t="str">
        <f>IF(WQ!A972="","",WQ!A972)</f>
        <v>/איגודן/מיתב תאגיד אזורי למים וביוב/בית השחם</v>
      </c>
      <c r="B972" s="197">
        <f>IFERROR(VLOOKUP(A972,Path!A:B,2,FALSE),"")</f>
        <v>34499</v>
      </c>
      <c r="C972" s="197" t="str">
        <f>IF(WQ!B972="","",WQ!B972)</f>
        <v/>
      </c>
    </row>
    <row r="973" spans="1:3" x14ac:dyDescent="0.2">
      <c r="A973" s="197" t="str">
        <f>IF(WQ!A973="","",WQ!A973)</f>
        <v>/איגודן/מיתב תאגיד אזורי למים וביוב/בית חולים גהה</v>
      </c>
      <c r="B973" s="197">
        <f>IFERROR(VLOOKUP(A973,Path!A:B,2,FALSE),"")</f>
        <v>30924</v>
      </c>
      <c r="C973" s="197">
        <f>IF(WQ!B973="","",WQ!B973)</f>
        <v>331331.528765133</v>
      </c>
    </row>
    <row r="974" spans="1:3" x14ac:dyDescent="0.2">
      <c r="A974" s="197" t="str">
        <f>IF(WQ!A974="","",WQ!A974)</f>
        <v>/איגודן/מיתב תאגיד אזורי למים וביוב/בית חולים השרון</v>
      </c>
      <c r="B974" s="197">
        <f>IFERROR(VLOOKUP(A974,Path!A:B,2,FALSE),"")</f>
        <v>31467</v>
      </c>
      <c r="C974" s="197" t="str">
        <f>IF(WQ!B974="","",WQ!B974)</f>
        <v/>
      </c>
    </row>
    <row r="975" spans="1:3" x14ac:dyDescent="0.2">
      <c r="A975" s="197" t="str">
        <f>IF(WQ!A975="","",WQ!A975)</f>
        <v>/איגודן/מיתב תאגיד אזורי למים וביוב/בית רבקה</v>
      </c>
      <c r="B975" s="197">
        <f>IFERROR(VLOOKUP(A975,Path!A:B,2,FALSE),"")</f>
        <v>7423</v>
      </c>
      <c r="C975" s="197">
        <f>IF(WQ!B975="","",WQ!B975)</f>
        <v>30015.3092076967</v>
      </c>
    </row>
    <row r="976" spans="1:3" x14ac:dyDescent="0.2">
      <c r="A976" s="197" t="str">
        <f>IF(WQ!A976="","",WQ!A976)</f>
        <v>/איגודן/מיתב תאגיד אזורי למים וביוב/ג'ימס ביר פקטורי</v>
      </c>
      <c r="B976" s="197">
        <f>IFERROR(VLOOKUP(A976,Path!A:B,2,FALSE),"")</f>
        <v>34247</v>
      </c>
      <c r="C976" s="197">
        <f>IF(WQ!B976="","",WQ!B976)</f>
        <v>26.158333333333299</v>
      </c>
    </row>
    <row r="977" spans="1:3" x14ac:dyDescent="0.2">
      <c r="A977" s="197" t="str">
        <f>IF(WQ!A977="","",WQ!A977)</f>
        <v>/איגודן/מיתב תאגיד אזורי למים וביוב/ג'ירף פתח תקוה</v>
      </c>
      <c r="B977" s="197">
        <f>IFERROR(VLOOKUP(A977,Path!A:B,2,FALSE),"")</f>
        <v>34226</v>
      </c>
      <c r="C977" s="197" t="str">
        <f>IF(WQ!B977="","",WQ!B977)</f>
        <v/>
      </c>
    </row>
    <row r="978" spans="1:3" x14ac:dyDescent="0.2">
      <c r="A978" s="197" t="str">
        <f>IF(WQ!A978="","",WQ!A978)</f>
        <v>/איגודן/מיתב תאגיד אזורי למים וביוב/גן הלוטוס היכל שלמה</v>
      </c>
      <c r="B978" s="197">
        <f>IFERROR(VLOOKUP(A978,Path!A:B,2,FALSE),"")</f>
        <v>7813</v>
      </c>
      <c r="C978" s="197" t="str">
        <f>IF(WQ!B978="","",WQ!B978)</f>
        <v/>
      </c>
    </row>
    <row r="979" spans="1:3" x14ac:dyDescent="0.2">
      <c r="A979" s="197" t="str">
        <f>IF(WQ!A979="","",WQ!A979)</f>
        <v>/איגודן/מיתב תאגיד אזורי למים וביוב/ג'פניקה פתח תקוה</v>
      </c>
      <c r="B979" s="197">
        <f>IFERROR(VLOOKUP(A979,Path!A:B,2,FALSE),"")</f>
        <v>34241</v>
      </c>
      <c r="C979" s="197" t="str">
        <f>IF(WQ!B979="","",WQ!B979)</f>
        <v/>
      </c>
    </row>
    <row r="980" spans="1:3" x14ac:dyDescent="0.2">
      <c r="A980" s="197" t="str">
        <f>IF(WQ!A980="","",WQ!A980)</f>
        <v>/איגודן/מיתב תאגיד אזורי למים וביוב/ד. לגזיאל נכסים</v>
      </c>
      <c r="B980" s="197">
        <f>IFERROR(VLOOKUP(A980,Path!A:B,2,FALSE),"")</f>
        <v>35957</v>
      </c>
      <c r="C980" s="197">
        <f>IF(WQ!B980="","",WQ!B980)</f>
        <v>1179.82175383815</v>
      </c>
    </row>
    <row r="981" spans="1:3" x14ac:dyDescent="0.2">
      <c r="A981" s="197" t="str">
        <f>IF(WQ!A981="","",WQ!A981)</f>
        <v>/איגודן/מיתב תאגיד אזורי למים וביוב/דלסטאר (לשעבר דלדנט)</v>
      </c>
      <c r="B981" s="197">
        <f>IFERROR(VLOOKUP(A981,Path!A:B,2,FALSE),"")</f>
        <v>30522</v>
      </c>
      <c r="C981" s="197">
        <f>IF(WQ!B981="","",WQ!B981)</f>
        <v>3367.4564663023698</v>
      </c>
    </row>
    <row r="982" spans="1:3" x14ac:dyDescent="0.2">
      <c r="A982" s="197" t="str">
        <f>IF(WQ!A982="","",WQ!A982)</f>
        <v>/איגודן/מיתב תאגיד אזורי למים וביוב/הדר הפודים בע"מ</v>
      </c>
      <c r="B982" s="197">
        <f>IFERROR(VLOOKUP(A982,Path!A:B,2,FALSE),"")</f>
        <v>31606</v>
      </c>
      <c r="C982" s="197">
        <f>IF(WQ!B982="","",WQ!B982)</f>
        <v>4651.3206869633104</v>
      </c>
    </row>
    <row r="983" spans="1:3" x14ac:dyDescent="0.2">
      <c r="A983" s="197" t="str">
        <f>IF(WQ!A983="","",WQ!A983)</f>
        <v>/איגודן/מיתב תאגיד אזורי למים וביוב/הלברג</v>
      </c>
      <c r="B983" s="197">
        <f>IFERROR(VLOOKUP(A983,Path!A:B,2,FALSE),"")</f>
        <v>7379</v>
      </c>
      <c r="C983" s="197">
        <f>IF(WQ!B983="","",WQ!B983)</f>
        <v>15222.898308613099</v>
      </c>
    </row>
    <row r="984" spans="1:3" x14ac:dyDescent="0.2">
      <c r="A984" s="197" t="str">
        <f>IF(WQ!A984="","",WQ!A984)</f>
        <v>/איגודן/מיתב תאגיד אזורי למים וביוב/הרקיע השביעי</v>
      </c>
      <c r="B984" s="197">
        <f>IFERROR(VLOOKUP(A984,Path!A:B,2,FALSE),"")</f>
        <v>8266</v>
      </c>
      <c r="C984" s="197" t="str">
        <f>IF(WQ!B984="","",WQ!B984)</f>
        <v/>
      </c>
    </row>
    <row r="985" spans="1:3" x14ac:dyDescent="0.2">
      <c r="A985" s="197" t="str">
        <f>IF(WQ!A985="","",WQ!A985)</f>
        <v>/איגודן/מיתב תאגיד אזורי למים וביוב/ואמוס Vamoss</v>
      </c>
      <c r="B985" s="197">
        <f>IFERROR(VLOOKUP(A985,Path!A:B,2,FALSE),"")</f>
        <v>34253</v>
      </c>
      <c r="C985" s="197" t="str">
        <f>IF(WQ!B985="","",WQ!B985)</f>
        <v/>
      </c>
    </row>
    <row r="986" spans="1:3" x14ac:dyDescent="0.2">
      <c r="A986" s="197" t="str">
        <f>IF(WQ!A986="","",WQ!A986)</f>
        <v>/איגודן/מיתב תאגיד אזורי למים וביוב/ונישן אירועים</v>
      </c>
      <c r="B986" s="197">
        <f>IFERROR(VLOOKUP(A986,Path!A:B,2,FALSE),"")</f>
        <v>34211</v>
      </c>
      <c r="C986" s="197">
        <f>IF(WQ!B986="","",WQ!B986)</f>
        <v>5485.3629976580796</v>
      </c>
    </row>
    <row r="987" spans="1:3" x14ac:dyDescent="0.2">
      <c r="A987" s="197" t="str">
        <f>IF(WQ!A987="","",WQ!A987)</f>
        <v>/איגודן/מיתב תאגיד אזורי למים וביוב/זוגלובק אתר לוגיסטי פ"ת</v>
      </c>
      <c r="B987" s="197">
        <f>IFERROR(VLOOKUP(A987,Path!A:B,2,FALSE),"")</f>
        <v>34654</v>
      </c>
      <c r="C987" s="197" t="str">
        <f>IF(WQ!B987="","",WQ!B987)</f>
        <v/>
      </c>
    </row>
    <row r="988" spans="1:3" x14ac:dyDescent="0.2">
      <c r="A988" s="197" t="str">
        <f>IF(WQ!A988="","",WQ!A988)</f>
        <v>/איגודן/מיתב תאגיד אזורי למים וביוב/זליון</v>
      </c>
      <c r="B988" s="197">
        <f>IFERROR(VLOOKUP(A988,Path!A:B,2,FALSE),"")</f>
        <v>7240</v>
      </c>
      <c r="C988" s="197" t="str">
        <f>IF(WQ!B988="","",WQ!B988)</f>
        <v/>
      </c>
    </row>
    <row r="989" spans="1:3" x14ac:dyDescent="0.2">
      <c r="A989" s="197" t="str">
        <f>IF(WQ!A989="","",WQ!A989)</f>
        <v>/איגודן/מיתב תאגיד אזורי למים וביוב/חב' אחים חדד בע"מ</v>
      </c>
      <c r="B989" s="197">
        <f>IFERROR(VLOOKUP(A989,Path!A:B,2,FALSE),"")</f>
        <v>35927</v>
      </c>
      <c r="C989" s="197">
        <f>IF(WQ!B989="","",WQ!B989)</f>
        <v>1590.71147540984</v>
      </c>
    </row>
    <row r="990" spans="1:3" x14ac:dyDescent="0.2">
      <c r="A990" s="197" t="str">
        <f>IF(WQ!A990="","",WQ!A990)</f>
        <v>/איגודן/מיתב תאגיד אזורי למים וביוב/חומש</v>
      </c>
      <c r="B990" s="197">
        <f>IFERROR(VLOOKUP(A990,Path!A:B,2,FALSE),"")</f>
        <v>7342</v>
      </c>
      <c r="C990" s="197">
        <f>IF(WQ!B990="","",WQ!B990)</f>
        <v>3589.97475930263</v>
      </c>
    </row>
    <row r="991" spans="1:3" x14ac:dyDescent="0.2">
      <c r="A991" s="197" t="str">
        <f>IF(WQ!A991="","",WQ!A991)</f>
        <v>/איגודן/מיתב תאגיד אזורי למים וביוב/טביב</v>
      </c>
      <c r="B991" s="197">
        <f>IFERROR(VLOOKUP(A991,Path!A:B,2,FALSE),"")</f>
        <v>32646</v>
      </c>
      <c r="C991" s="197" t="str">
        <f>IF(WQ!B991="","",WQ!B991)</f>
        <v/>
      </c>
    </row>
    <row r="992" spans="1:3" x14ac:dyDescent="0.2">
      <c r="A992" s="197" t="str">
        <f>IF(WQ!A992="","",WQ!A992)</f>
        <v>/איגודן/מיתב תאגיד אזורי למים וביוב/טביב/ אקוכם/ אורגני</v>
      </c>
      <c r="B992" s="197">
        <f>IFERROR(VLOOKUP(A992,Path!A:B,2,FALSE),"")</f>
        <v>35967</v>
      </c>
      <c r="C992" s="197" t="str">
        <f>IF(WQ!B992="","",WQ!B992)</f>
        <v/>
      </c>
    </row>
    <row r="993" spans="1:3" x14ac:dyDescent="0.2">
      <c r="A993" s="197" t="str">
        <f>IF(WQ!A993="","",WQ!A993)</f>
        <v>/איגודן/מיתב תאגיד אזורי למים וביוב/טביב/ אקוכם/ מינרלי</v>
      </c>
      <c r="B993" s="197">
        <f>IFERROR(VLOOKUP(A993,Path!A:B,2,FALSE),"")</f>
        <v>35972</v>
      </c>
      <c r="C993" s="197">
        <f>IF(WQ!B993="","",WQ!B993)</f>
        <v>11599.479340359099</v>
      </c>
    </row>
    <row r="994" spans="1:3" x14ac:dyDescent="0.2">
      <c r="A994" s="197" t="str">
        <f>IF(WQ!A994="","",WQ!A994)</f>
        <v>/איגודן/מיתב תאגיד אזורי למים וביוב/ישראל המסעדה היהודית 2007 בע"מ (לשעבר נדיר)</v>
      </c>
      <c r="B994" s="197">
        <f>IFERROR(VLOOKUP(A994,Path!A:B,2,FALSE),"")</f>
        <v>7414</v>
      </c>
      <c r="C994" s="197">
        <f>IF(WQ!B994="","",WQ!B994)</f>
        <v>2279.2490580275798</v>
      </c>
    </row>
    <row r="995" spans="1:3" x14ac:dyDescent="0.2">
      <c r="A995" s="197" t="str">
        <f>IF(WQ!A995="","",WQ!A995)</f>
        <v>/איגודן/מיתב תאגיד אזורי למים וביוב/לה פאילומה בלנקה 201 בע"מ</v>
      </c>
      <c r="B995" s="197">
        <f>IFERROR(VLOOKUP(A995,Path!A:B,2,FALSE),"")</f>
        <v>35937</v>
      </c>
      <c r="C995" s="197">
        <f>IF(WQ!B995="","",WQ!B995)</f>
        <v>1676.6806661462399</v>
      </c>
    </row>
    <row r="996" spans="1:3" x14ac:dyDescent="0.2">
      <c r="A996" s="197" t="str">
        <f>IF(WQ!A996="","",WQ!A996)</f>
        <v>/איגודן/מיתב תאגיד אזורי למים וביוב/מאפיית גדרון</v>
      </c>
      <c r="B996" s="197">
        <f>IFERROR(VLOOKUP(A996,Path!A:B,2,FALSE),"")</f>
        <v>32637</v>
      </c>
      <c r="C996" s="197">
        <f>IF(WQ!B996="","",WQ!B996)</f>
        <v>12000.4912563896</v>
      </c>
    </row>
    <row r="997" spans="1:3" x14ac:dyDescent="0.2">
      <c r="A997" s="197" t="str">
        <f>IF(WQ!A997="","",WQ!A997)</f>
        <v>/איגודן/מיתב תאגיד אזורי למים וביוב/מאפית גדרון - ללא גלוטן</v>
      </c>
      <c r="B997" s="197">
        <f>IFERROR(VLOOKUP(A997,Path!A:B,2,FALSE),"")</f>
        <v>35962</v>
      </c>
      <c r="C997" s="197">
        <f>IF(WQ!B997="","",WQ!B997)</f>
        <v>1455.9860102232999</v>
      </c>
    </row>
    <row r="998" spans="1:3" x14ac:dyDescent="0.2">
      <c r="A998" s="197" t="str">
        <f>IF(WQ!A998="","",WQ!A998)</f>
        <v>/איגודן/מיתב תאגיד אזורי למים וביוב/מהדרין</v>
      </c>
      <c r="B998" s="197">
        <f>IFERROR(VLOOKUP(A998,Path!A:B,2,FALSE),"")</f>
        <v>29332</v>
      </c>
      <c r="C998" s="197">
        <f>IF(WQ!B998="","",WQ!B998)</f>
        <v>1263.81236013531</v>
      </c>
    </row>
    <row r="999" spans="1:3" x14ac:dyDescent="0.2">
      <c r="A999" s="197" t="str">
        <f>IF(WQ!A999="","",WQ!A999)</f>
        <v>/איגודן/מיתב תאגיד אזורי למים וביוב/מוסך אדנים</v>
      </c>
      <c r="B999" s="197">
        <f>IFERROR(VLOOKUP(A999,Path!A:B,2,FALSE),"")</f>
        <v>35932</v>
      </c>
      <c r="C999" s="197" t="str">
        <f>IF(WQ!B999="","",WQ!B999)</f>
        <v/>
      </c>
    </row>
    <row r="1000" spans="1:3" x14ac:dyDescent="0.2">
      <c r="A1000" s="197" t="str">
        <f>IF(WQ!A1000="","",WQ!A1000)</f>
        <v>/איגודן/מיתב תאגיד אזורי למים וביוב/מוסך אלברט</v>
      </c>
      <c r="B1000" s="197">
        <f>IFERROR(VLOOKUP(A1000,Path!A:B,2,FALSE),"")</f>
        <v>8373</v>
      </c>
      <c r="C1000" s="197">
        <f>IF(WQ!B1000="","",WQ!B1000)</f>
        <v>51.885245901639301</v>
      </c>
    </row>
    <row r="1001" spans="1:3" x14ac:dyDescent="0.2">
      <c r="A1001" s="197" t="str">
        <f>IF(WQ!A1001="","",WQ!A1001)</f>
        <v>/איגודן/מיתב תאגיד אזורי למים וביוב/מוסך דב</v>
      </c>
      <c r="B1001" s="197">
        <f>IFERROR(VLOOKUP(A1001,Path!A:B,2,FALSE),"")</f>
        <v>29269</v>
      </c>
      <c r="C1001" s="197" t="str">
        <f>IF(WQ!B1001="","",WQ!B1001)</f>
        <v/>
      </c>
    </row>
    <row r="1002" spans="1:3" x14ac:dyDescent="0.2">
      <c r="A1002" s="197" t="str">
        <f>IF(WQ!A1002="","",WQ!A1002)</f>
        <v>/איגודן/מיתב תאגיד אזורי למים וביוב/מוסך וולבו</v>
      </c>
      <c r="B1002" s="197">
        <f>IFERROR(VLOOKUP(A1002,Path!A:B,2,FALSE),"")</f>
        <v>7355</v>
      </c>
      <c r="C1002" s="197" t="str">
        <f>IF(WQ!B1002="","",WQ!B1002)</f>
        <v/>
      </c>
    </row>
    <row r="1003" spans="1:3" x14ac:dyDescent="0.2">
      <c r="A1003" s="197" t="str">
        <f>IF(WQ!A1003="","",WQ!A1003)</f>
        <v>/איגודן/מיתב תאגיד אזורי למים וביוב/מוסך חזני יוסף בע"מ</v>
      </c>
      <c r="B1003" s="197">
        <f>IFERROR(VLOOKUP(A1003,Path!A:B,2,FALSE),"")</f>
        <v>29744</v>
      </c>
      <c r="C1003" s="197">
        <f>IF(WQ!B1003="","",WQ!B1003)</f>
        <v>126.40326338445</v>
      </c>
    </row>
    <row r="1004" spans="1:3" x14ac:dyDescent="0.2">
      <c r="A1004" s="197" t="str">
        <f>IF(WQ!A1004="","",WQ!A1004)</f>
        <v>/איגודן/מיתב תאגיד אזורי למים וביוב/מוסך יוסי מועטו</v>
      </c>
      <c r="B1004" s="197">
        <f>IFERROR(VLOOKUP(A1004,Path!A:B,2,FALSE),"")</f>
        <v>8363</v>
      </c>
      <c r="C1004" s="197" t="str">
        <f>IF(WQ!B1004="","",WQ!B1004)</f>
        <v/>
      </c>
    </row>
    <row r="1005" spans="1:3" x14ac:dyDescent="0.2">
      <c r="A1005" s="197" t="str">
        <f>IF(WQ!A1005="","",WQ!A1005)</f>
        <v>/איגודן/מיתב תאגיד אזורי למים וביוב/מוסך מטלון</v>
      </c>
      <c r="B1005" s="197">
        <f>IFERROR(VLOOKUP(A1005,Path!A:B,2,FALSE),"")</f>
        <v>8403</v>
      </c>
      <c r="C1005" s="197" t="str">
        <f>IF(WQ!B1005="","",WQ!B1005)</f>
        <v/>
      </c>
    </row>
    <row r="1006" spans="1:3" x14ac:dyDescent="0.2">
      <c r="A1006" s="197" t="str">
        <f>IF(WQ!A1006="","",WQ!A1006)</f>
        <v>/איגודן/מיתב תאגיד אזורי למים וביוב/מוסך מנופים לרכב (שמואל רומנו/שמוליק הידראוליקה בע"מ)</v>
      </c>
      <c r="B1006" s="197">
        <f>IFERROR(VLOOKUP(A1006,Path!A:B,2,FALSE),"")</f>
        <v>35942</v>
      </c>
      <c r="C1006" s="197">
        <f>IF(WQ!B1006="","",WQ!B1006)</f>
        <v>342.51262034868603</v>
      </c>
    </row>
    <row r="1007" spans="1:3" x14ac:dyDescent="0.2">
      <c r="A1007" s="197" t="str">
        <f>IF(WQ!A1007="","",WQ!A1007)</f>
        <v>/איגודן/מיתב תאגיד אזורי למים וביוב/מוסך ניצנים</v>
      </c>
      <c r="B1007" s="197">
        <f>IFERROR(VLOOKUP(A1007,Path!A:B,2,FALSE),"")</f>
        <v>8402</v>
      </c>
      <c r="C1007" s="197">
        <f>IF(WQ!B1007="","",WQ!B1007)</f>
        <v>639.63675544794205</v>
      </c>
    </row>
    <row r="1008" spans="1:3" x14ac:dyDescent="0.2">
      <c r="A1008" s="197" t="str">
        <f>IF(WQ!A1008="","",WQ!A1008)</f>
        <v>/איגודן/מיתב תאגיד אזורי למים וביוב/מוסך סובארו פ"ת</v>
      </c>
      <c r="B1008" s="197">
        <f>IFERROR(VLOOKUP(A1008,Path!A:B,2,FALSE),"")</f>
        <v>8273</v>
      </c>
      <c r="C1008" s="197" t="str">
        <f>IF(WQ!B1008="","",WQ!B1008)</f>
        <v/>
      </c>
    </row>
    <row r="1009" spans="1:3" x14ac:dyDescent="0.2">
      <c r="A1009" s="197" t="str">
        <f>IF(WQ!A1009="","",WQ!A1009)</f>
        <v>/איגודן/מיתב תאגיד אזורי למים וביוב/מוסך סוברו פ"ת</v>
      </c>
      <c r="B1009" s="197">
        <f>IFERROR(VLOOKUP(A1009,Path!A:B,2,FALSE),"")</f>
        <v>29740</v>
      </c>
      <c r="C1009" s="197">
        <f>IF(WQ!B1009="","",WQ!B1009)</f>
        <v>25.2665105386417</v>
      </c>
    </row>
    <row r="1010" spans="1:3" x14ac:dyDescent="0.2">
      <c r="A1010" s="197" t="str">
        <f>IF(WQ!A1010="","",WQ!A1010)</f>
        <v>/איגודן/מיתב תאגיד אזורי למים וביוב/מוסך שחק</v>
      </c>
      <c r="B1010" s="197">
        <f>IFERROR(VLOOKUP(A1010,Path!A:B,2,FALSE),"")</f>
        <v>36169</v>
      </c>
      <c r="C1010" s="197" t="str">
        <f>IF(WQ!B1010="","",WQ!B1010)</f>
        <v/>
      </c>
    </row>
    <row r="1011" spans="1:3" x14ac:dyDescent="0.2">
      <c r="A1011" s="197" t="str">
        <f>IF(WQ!A1011="","",WQ!A1011)</f>
        <v>/איגודן/מיתב תאגיד אזורי למים וביוב/מוסך שפילמן</v>
      </c>
      <c r="B1011" s="197">
        <f>IFERROR(VLOOKUP(A1011,Path!A:B,2,FALSE),"")</f>
        <v>28806</v>
      </c>
      <c r="C1011" s="197" t="str">
        <f>IF(WQ!B1011="","",WQ!B1011)</f>
        <v/>
      </c>
    </row>
    <row r="1012" spans="1:3" x14ac:dyDescent="0.2">
      <c r="A1012" s="197" t="str">
        <f>IF(WQ!A1012="","",WQ!A1012)</f>
        <v>/איגודן/מיתב תאגיד אזורי למים וביוב/מחלבת הכפר</v>
      </c>
      <c r="B1012" s="197">
        <f>IFERROR(VLOOKUP(A1012,Path!A:B,2,FALSE),"")</f>
        <v>7637</v>
      </c>
      <c r="C1012" s="197">
        <f>IF(WQ!B1012="","",WQ!B1012)</f>
        <v>668.31173562321101</v>
      </c>
    </row>
    <row r="1013" spans="1:3" x14ac:dyDescent="0.2">
      <c r="A1013" s="197" t="str">
        <f>IF(WQ!A1013="","",WQ!A1013)</f>
        <v>/איגודן/מיתב תאגיד אזורי למים וביוב/מייפל גן ארועים</v>
      </c>
      <c r="B1013" s="197">
        <f>IFERROR(VLOOKUP(A1013,Path!A:B,2,FALSE),"")</f>
        <v>34208</v>
      </c>
      <c r="C1013" s="197">
        <f>IF(WQ!B1013="","",WQ!B1013)</f>
        <v>3318.9710902940401</v>
      </c>
    </row>
    <row r="1014" spans="1:3" x14ac:dyDescent="0.2">
      <c r="A1014" s="197" t="str">
        <f>IF(WQ!A1014="","",WQ!A1014)</f>
        <v>/איגודן/מיתב תאגיד אזורי למים וביוב/מסעדת 206</v>
      </c>
      <c r="B1014" s="197">
        <f>IFERROR(VLOOKUP(A1014,Path!A:B,2,FALSE),"")</f>
        <v>34232</v>
      </c>
      <c r="C1014" s="197" t="str">
        <f>IF(WQ!B1014="","",WQ!B1014)</f>
        <v/>
      </c>
    </row>
    <row r="1015" spans="1:3" x14ac:dyDescent="0.2">
      <c r="A1015" s="197" t="str">
        <f>IF(WQ!A1015="","",WQ!A1015)</f>
        <v>/איגודן/מיתב תאגיד אזורי למים וביוב/מסעדת ג'ימס</v>
      </c>
      <c r="B1015" s="197">
        <f>IFERROR(VLOOKUP(A1015,Path!A:B,2,FALSE),"")</f>
        <v>34618</v>
      </c>
      <c r="C1015" s="197" t="str">
        <f>IF(WQ!B1015="","",WQ!B1015)</f>
        <v/>
      </c>
    </row>
    <row r="1016" spans="1:3" x14ac:dyDescent="0.2">
      <c r="A1016" s="197" t="str">
        <f>IF(WQ!A1016="","",WQ!A1016)</f>
        <v>/איגודן/מיתב תאגיד אזורי למים וביוב/מעלות הקודש (לשעבר אתגר)</v>
      </c>
      <c r="B1016" s="197">
        <f>IFERROR(VLOOKUP(A1016,Path!A:B,2,FALSE),"")</f>
        <v>7341</v>
      </c>
      <c r="C1016" s="197">
        <f>IF(WQ!B1016="","",WQ!B1016)</f>
        <v>1147.48922716628</v>
      </c>
    </row>
    <row r="1017" spans="1:3" x14ac:dyDescent="0.2">
      <c r="A1017" s="197" t="str">
        <f>IF(WQ!A1017="","",WQ!A1017)</f>
        <v>/איגודן/מיתב תאגיד אזורי למים וביוב/מרכז יכין</v>
      </c>
      <c r="B1017" s="197">
        <f>IFERROR(VLOOKUP(A1017,Path!A:B,2,FALSE),"")</f>
        <v>34217</v>
      </c>
      <c r="C1017" s="197" t="str">
        <f>IF(WQ!B1017="","",WQ!B1017)</f>
        <v/>
      </c>
    </row>
    <row r="1018" spans="1:3" x14ac:dyDescent="0.2">
      <c r="A1018" s="197" t="str">
        <f>IF(WQ!A1018="","",WQ!A1018)</f>
        <v>/איגודן/מיתב תאגיד אזורי למים וביוב/מרכז לימודי קבלה</v>
      </c>
      <c r="B1018" s="197">
        <f>IFERROR(VLOOKUP(A1018,Path!A:B,2,FALSE),"")</f>
        <v>30104</v>
      </c>
      <c r="C1018" s="197">
        <f>IF(WQ!B1018="","",WQ!B1018)</f>
        <v>849.23333333333301</v>
      </c>
    </row>
    <row r="1019" spans="1:3" x14ac:dyDescent="0.2">
      <c r="A1019" s="197" t="str">
        <f>IF(WQ!A1019="","",WQ!A1019)</f>
        <v>/איגודן/מיתב תאגיד אזורי למים וביוב/מרכז שניידר לרפואת ילדים</v>
      </c>
      <c r="B1019" s="197">
        <f>IFERROR(VLOOKUP(A1019,Path!A:B,2,FALSE),"")</f>
        <v>31541</v>
      </c>
      <c r="C1019" s="197" t="str">
        <f>IF(WQ!B1019="","",WQ!B1019)</f>
        <v/>
      </c>
    </row>
    <row r="1020" spans="1:3" x14ac:dyDescent="0.2">
      <c r="A1020" s="197" t="str">
        <f>IF(WQ!A1020="","",WQ!A1020)</f>
        <v>/איגודן/מיתב תאגיד אזורי למים וביוב/מרכז שרות מנור ישראל פ"ת</v>
      </c>
      <c r="B1020" s="197">
        <f>IFERROR(VLOOKUP(A1020,Path!A:B,2,FALSE),"")</f>
        <v>8413</v>
      </c>
      <c r="C1020" s="197" t="str">
        <f>IF(WQ!B1020="","",WQ!B1020)</f>
        <v/>
      </c>
    </row>
    <row r="1021" spans="1:3" x14ac:dyDescent="0.2">
      <c r="A1021" s="197" t="str">
        <f>IF(WQ!A1021="","",WQ!A1021)</f>
        <v>/איגודן/מיתב תאגיד אזורי למים וביוב/מתחם בית רם</v>
      </c>
      <c r="B1021" s="197">
        <f>IFERROR(VLOOKUP(A1021,Path!A:B,2,FALSE),"")</f>
        <v>34422</v>
      </c>
      <c r="C1021" s="197" t="str">
        <f>IF(WQ!B1021="","",WQ!B1021)</f>
        <v/>
      </c>
    </row>
    <row r="1022" spans="1:3" x14ac:dyDescent="0.2">
      <c r="A1022" s="197" t="str">
        <f>IF(WQ!A1022="","",WQ!A1022)</f>
        <v>/איגודן/מיתב תאגיד אזורי למים וביוב/נוי שרותי תברואה בע"מ (שרותי נוי המנוף אילת בע"מ)</v>
      </c>
      <c r="B1022" s="197">
        <f>IFERROR(VLOOKUP(A1022,Path!A:B,2,FALSE),"")</f>
        <v>7421</v>
      </c>
      <c r="C1022" s="197">
        <f>IF(WQ!B1022="","",WQ!B1022)</f>
        <v>7200.0162373146004</v>
      </c>
    </row>
    <row r="1023" spans="1:3" x14ac:dyDescent="0.2">
      <c r="A1023" s="197" t="str">
        <f>IF(WQ!A1023="","",WQ!A1023)</f>
        <v>/איגודן/מיתב תאגיד אזורי למים וביוב/סלטי איכות</v>
      </c>
      <c r="B1023" s="197">
        <f>IFERROR(VLOOKUP(A1023,Path!A:B,2,FALSE),"")</f>
        <v>7869</v>
      </c>
      <c r="C1023" s="197" t="str">
        <f>IF(WQ!B1023="","",WQ!B1023)</f>
        <v/>
      </c>
    </row>
    <row r="1024" spans="1:3" x14ac:dyDescent="0.2">
      <c r="A1024" s="197" t="str">
        <f>IF(WQ!A1024="","",WQ!A1024)</f>
        <v>/איגודן/מיתב תאגיד אזורי למים וביוב/פיברוטקס</v>
      </c>
      <c r="B1024" s="197">
        <f>IFERROR(VLOOKUP(A1024,Path!A:B,2,FALSE),"")</f>
        <v>7351</v>
      </c>
      <c r="C1024" s="197">
        <f>IF(WQ!B1024="","",WQ!B1024)</f>
        <v>13578.841189131001</v>
      </c>
    </row>
    <row r="1025" spans="1:3" x14ac:dyDescent="0.2">
      <c r="A1025" s="197" t="str">
        <f>IF(WQ!A1025="","",WQ!A1025)</f>
        <v>/איגודן/מיתב תאגיד אזורי למים וביוב/פרקש שמשון</v>
      </c>
      <c r="B1025" s="197">
        <f>IFERROR(VLOOKUP(A1025,Path!A:B,2,FALSE),"")</f>
        <v>7340</v>
      </c>
      <c r="C1025" s="197">
        <f>IF(WQ!B1025="","",WQ!B1025)</f>
        <v>550.77297908422804</v>
      </c>
    </row>
    <row r="1026" spans="1:3" x14ac:dyDescent="0.2">
      <c r="A1026" s="197" t="str">
        <f>IF(WQ!A1026="","",WQ!A1026)</f>
        <v>/איגודן/מיתב תאגיד אזורי למים וביוב/צ'יינה סיביל &amp; דניה / דיפו שנקר</v>
      </c>
      <c r="B1026" s="197">
        <f>IFERROR(VLOOKUP(A1026,Path!A:B,2,FALSE),"")</f>
        <v>35952</v>
      </c>
      <c r="C1026" s="197">
        <f>IF(WQ!B1026="","",WQ!B1026)</f>
        <v>106.154166666667</v>
      </c>
    </row>
    <row r="1027" spans="1:3" x14ac:dyDescent="0.2">
      <c r="A1027" s="197" t="str">
        <f>IF(WQ!A1027="","",WQ!A1027)</f>
        <v>/איגודן/מיתב תאגיד אזורי למים וביוב/קייטרינג בישולים</v>
      </c>
      <c r="B1027" s="197">
        <f>IFERROR(VLOOKUP(A1027,Path!A:B,2,FALSE),"")</f>
        <v>32631</v>
      </c>
      <c r="C1027" s="197" t="str">
        <f>IF(WQ!B1027="","",WQ!B1027)</f>
        <v/>
      </c>
    </row>
    <row r="1028" spans="1:3" x14ac:dyDescent="0.2">
      <c r="A1028" s="197" t="str">
        <f>IF(WQ!A1028="","",WQ!A1028)</f>
        <v>/איגודן/מיתב תאגיד אזורי למים וביוב/קייטרינג סלומון</v>
      </c>
      <c r="B1028" s="197">
        <f>IFERROR(VLOOKUP(A1028,Path!A:B,2,FALSE),"")</f>
        <v>29037</v>
      </c>
      <c r="C1028" s="197">
        <f>IF(WQ!B1028="","",WQ!B1028)</f>
        <v>831.607676294562</v>
      </c>
    </row>
    <row r="1029" spans="1:3" x14ac:dyDescent="0.2">
      <c r="A1029" s="197" t="str">
        <f>IF(WQ!A1029="","",WQ!A1029)</f>
        <v>/איגודן/מיתב תאגיד אזורי למים וביוב/קניון אבנת</v>
      </c>
      <c r="B1029" s="197">
        <f>IFERROR(VLOOKUP(A1029,Path!A:B,2,FALSE),"")</f>
        <v>28336</v>
      </c>
      <c r="C1029" s="197">
        <f>IF(WQ!B1029="","",WQ!B1029)</f>
        <v>33316.939285714303</v>
      </c>
    </row>
    <row r="1030" spans="1:3" x14ac:dyDescent="0.2">
      <c r="A1030" s="197" t="str">
        <f>IF(WQ!A1030="","",WQ!A1030)</f>
        <v>/איגודן/מיתב תאגיד אזורי למים וביוב/קניון גנים</v>
      </c>
      <c r="B1030" s="197">
        <f>IFERROR(VLOOKUP(A1030,Path!A:B,2,FALSE),"")</f>
        <v>34259</v>
      </c>
      <c r="C1030" s="197">
        <f>IF(WQ!B1030="","",WQ!B1030)</f>
        <v>5129.7708333333303</v>
      </c>
    </row>
    <row r="1031" spans="1:3" x14ac:dyDescent="0.2">
      <c r="A1031" s="197" t="str">
        <f>IF(WQ!A1031="","",WQ!A1031)</f>
        <v>/איגודן/מיתב תאגיד אזורי למים וביוב/קניון סירקין</v>
      </c>
      <c r="B1031" s="197">
        <f>IFERROR(VLOOKUP(A1031,Path!A:B,2,FALSE),"")</f>
        <v>34244</v>
      </c>
      <c r="C1031" s="197" t="str">
        <f>IF(WQ!B1031="","",WQ!B1031)</f>
        <v/>
      </c>
    </row>
    <row r="1032" spans="1:3" x14ac:dyDescent="0.2">
      <c r="A1032" s="197" t="str">
        <f>IF(WQ!A1032="","",WQ!A1032)</f>
        <v>/איגודן/מיתב תאגיד אזורי למים וביוב/קסאנדו</v>
      </c>
      <c r="B1032" s="197">
        <f>IFERROR(VLOOKUP(A1032,Path!A:B,2,FALSE),"")</f>
        <v>28819</v>
      </c>
      <c r="C1032" s="197" t="str">
        <f>IF(WQ!B1032="","",WQ!B1032)</f>
        <v/>
      </c>
    </row>
    <row r="1033" spans="1:3" x14ac:dyDescent="0.2">
      <c r="A1033" s="197" t="str">
        <f>IF(WQ!A1033="","",WQ!A1033)</f>
        <v>/איגודן/מיתב תאגיד אזורי למים וביוב/קפה לנדוור פתח תקוה</v>
      </c>
      <c r="B1033" s="197">
        <f>IFERROR(VLOOKUP(A1033,Path!A:B,2,FALSE),"")</f>
        <v>34229</v>
      </c>
      <c r="C1033" s="197" t="str">
        <f>IF(WQ!B1033="","",WQ!B1033)</f>
        <v/>
      </c>
    </row>
    <row r="1034" spans="1:3" x14ac:dyDescent="0.2">
      <c r="A1034" s="197" t="str">
        <f>IF(WQ!A1034="","",WQ!A1034)</f>
        <v>/איגודן/מיתב תאגיד אזורי למים וביוב/קפה קפה פתח תקוה</v>
      </c>
      <c r="B1034" s="197">
        <f>IFERROR(VLOOKUP(A1034,Path!A:B,2,FALSE),"")</f>
        <v>34238</v>
      </c>
      <c r="C1034" s="197" t="str">
        <f>IF(WQ!B1034="","",WQ!B1034)</f>
        <v/>
      </c>
    </row>
    <row r="1035" spans="1:3" x14ac:dyDescent="0.2">
      <c r="A1035" s="197" t="str">
        <f>IF(WQ!A1035="","",WQ!A1035)</f>
        <v>/איגודן/מיתב תאגיד אזורי למים וביוב/ריבר נודלס בר פתח תקוה</v>
      </c>
      <c r="B1035" s="197">
        <f>IFERROR(VLOOKUP(A1035,Path!A:B,2,FALSE),"")</f>
        <v>34235</v>
      </c>
      <c r="C1035" s="197" t="str">
        <f>IF(WQ!B1035="","",WQ!B1035)</f>
        <v/>
      </c>
    </row>
    <row r="1036" spans="1:3" x14ac:dyDescent="0.2">
      <c r="A1036" s="197" t="str">
        <f>IF(WQ!A1036="","",WQ!A1036)</f>
        <v>/איגודן/מיתב תאגיד אזורי למים וביוב/רמי לוי</v>
      </c>
      <c r="B1036" s="197">
        <f>IFERROR(VLOOKUP(A1036,Path!A:B,2,FALSE),"")</f>
        <v>34220</v>
      </c>
      <c r="C1036" s="197">
        <f>IF(WQ!B1036="","",WQ!B1036)</f>
        <v>1574.6615550174899</v>
      </c>
    </row>
    <row r="1037" spans="1:3" x14ac:dyDescent="0.2">
      <c r="A1037" s="197" t="str">
        <f>IF(WQ!A1037="","",WQ!A1037)</f>
        <v>/איגודן/מיתב תאגיד אזורי למים וביוב/ש.י.אמריקן אוטו</v>
      </c>
      <c r="B1037" s="197">
        <f>IFERROR(VLOOKUP(A1037,Path!A:B,2,FALSE),"")</f>
        <v>8304</v>
      </c>
      <c r="C1037" s="197" t="str">
        <f>IF(WQ!B1037="","",WQ!B1037)</f>
        <v/>
      </c>
    </row>
    <row r="1038" spans="1:3" x14ac:dyDescent="0.2">
      <c r="A1038" s="197" t="str">
        <f>IF(WQ!A1038="","",WQ!A1038)</f>
        <v>/איגודן/מיתב תאגיד אזורי למים וביוב/שופרסל דיל אקסטרה פתח תקוה</v>
      </c>
      <c r="B1038" s="197">
        <f>IFERROR(VLOOKUP(A1038,Path!A:B,2,FALSE),"")</f>
        <v>34256</v>
      </c>
      <c r="C1038" s="197">
        <f>IF(WQ!B1038="","",WQ!B1038)</f>
        <v>2039.17304189435</v>
      </c>
    </row>
    <row r="1039" spans="1:3" x14ac:dyDescent="0.2">
      <c r="A1039" s="197" t="str">
        <f>IF(WQ!A1039="","",WQ!A1039)</f>
        <v>/איגודן/מניב ראשון/ המאפיה של הרמן</v>
      </c>
      <c r="B1039" s="197">
        <f>IFERROR(VLOOKUP(A1039,Path!A:B,2,FALSE),"")</f>
        <v>35004</v>
      </c>
      <c r="C1039" s="197">
        <f>IF(WQ!B1039="","",WQ!B1039)</f>
        <v>1357.64870689655</v>
      </c>
    </row>
    <row r="1040" spans="1:3" x14ac:dyDescent="0.2">
      <c r="A1040" s="197" t="str">
        <f>IF(WQ!A1040="","",WQ!A1040)</f>
        <v>/איגודן/מניב ראשון/ ליבי ייצור ושווק בע''מ</v>
      </c>
      <c r="B1040" s="197">
        <f>IFERROR(VLOOKUP(A1040,Path!A:B,2,FALSE),"")</f>
        <v>35796</v>
      </c>
      <c r="C1040" s="197">
        <f>IF(WQ!B1040="","",WQ!B1040)</f>
        <v>1782.0825136612</v>
      </c>
    </row>
    <row r="1041" spans="1:3" x14ac:dyDescent="0.2">
      <c r="A1041" s="197" t="str">
        <f>IF(WQ!A1041="","",WQ!A1041)</f>
        <v>/איגודן/מניב ראשון/&amp;בי"ס ויצו</v>
      </c>
      <c r="B1041" s="197">
        <f>IFERROR(VLOOKUP(A1041,Path!A:B,2,FALSE),"")</f>
        <v>7957</v>
      </c>
      <c r="C1041" s="197" t="str">
        <f>IF(WQ!B1041="","",WQ!B1041)</f>
        <v/>
      </c>
    </row>
    <row r="1042" spans="1:3" x14ac:dyDescent="0.2">
      <c r="A1042" s="197" t="str">
        <f>IF(WQ!A1042="","",WQ!A1042)</f>
        <v>/איגודן/מניב ראשון/&amp;מכון וולקני</v>
      </c>
      <c r="B1042" s="197">
        <f>IFERROR(VLOOKUP(A1042,Path!A:B,2,FALSE),"")</f>
        <v>7947</v>
      </c>
      <c r="C1042" s="197" t="str">
        <f>IF(WQ!B1042="","",WQ!B1042)</f>
        <v/>
      </c>
    </row>
    <row r="1043" spans="1:3" x14ac:dyDescent="0.2">
      <c r="A1043" s="197" t="str">
        <f>IF(WQ!A1043="","",WQ!A1043)</f>
        <v>/איגודן/מניב ראשון/&amp;מכון וולקני - רפת</v>
      </c>
      <c r="B1043" s="197">
        <f>IFERROR(VLOOKUP(A1043,Path!A:B,2,FALSE),"")</f>
        <v>31474</v>
      </c>
      <c r="C1043" s="197" t="str">
        <f>IF(WQ!B1043="","",WQ!B1043)</f>
        <v/>
      </c>
    </row>
    <row r="1044" spans="1:3" x14ac:dyDescent="0.2">
      <c r="A1044" s="197" t="str">
        <f>IF(WQ!A1044="","",WQ!A1044)</f>
        <v>/איגודן/מניב ראשון/א.ה כיף קפה 2014 בע"מ (אתיקם לשעבר</v>
      </c>
      <c r="B1044" s="197">
        <f>IFERROR(VLOOKUP(A1044,Path!A:B,2,FALSE),"")</f>
        <v>35806</v>
      </c>
      <c r="C1044" s="197">
        <f>IF(WQ!B1044="","",WQ!B1044)</f>
        <v>978.75</v>
      </c>
    </row>
    <row r="1045" spans="1:3" x14ac:dyDescent="0.2">
      <c r="A1045" s="197" t="str">
        <f>IF(WQ!A1045="","",WQ!A1045)</f>
        <v>/איגודן/מניב ראשון/אודי גינדי</v>
      </c>
      <c r="B1045" s="197">
        <f>IFERROR(VLOOKUP(A1045,Path!A:B,2,FALSE),"")</f>
        <v>32704</v>
      </c>
      <c r="C1045" s="197" t="str">
        <f>IF(WQ!B1045="","",WQ!B1045)</f>
        <v/>
      </c>
    </row>
    <row r="1046" spans="1:3" x14ac:dyDescent="0.2">
      <c r="A1046" s="197" t="str">
        <f>IF(WQ!A1046="","",WQ!A1046)</f>
        <v>/איגודן/מניב ראשון/אוונטאז' פטיסרי</v>
      </c>
      <c r="B1046" s="197">
        <f>IFERROR(VLOOKUP(A1046,Path!A:B,2,FALSE),"")</f>
        <v>34193</v>
      </c>
      <c r="C1046" s="197">
        <f>IF(WQ!B1046="","",WQ!B1046)</f>
        <v>3798.1973684210502</v>
      </c>
    </row>
    <row r="1047" spans="1:3" x14ac:dyDescent="0.2">
      <c r="A1047" s="197" t="str">
        <f>IF(WQ!A1047="","",WQ!A1047)</f>
        <v>/איגודן/מניב ראשון/אולם שמחות "נטלי" פרמייר</v>
      </c>
      <c r="B1047" s="197">
        <f>IFERROR(VLOOKUP(A1047,Path!A:B,2,FALSE),"")</f>
        <v>7983</v>
      </c>
      <c r="C1047" s="197" t="str">
        <f>IF(WQ!B1047="","",WQ!B1047)</f>
        <v/>
      </c>
    </row>
    <row r="1048" spans="1:3" x14ac:dyDescent="0.2">
      <c r="A1048" s="197" t="str">
        <f>IF(WQ!A1048="","",WQ!A1048)</f>
        <v>/איגודן/מניב ראשון/אולמי אריסטו (מוסקט לשעבר)</v>
      </c>
      <c r="B1048" s="197">
        <f>IFERROR(VLOOKUP(A1048,Path!A:B,2,FALSE),"")</f>
        <v>28480</v>
      </c>
      <c r="C1048" s="197" t="str">
        <f>IF(WQ!B1048="","",WQ!B1048)</f>
        <v/>
      </c>
    </row>
    <row r="1049" spans="1:3" x14ac:dyDescent="0.2">
      <c r="A1049" s="197" t="str">
        <f>IF(WQ!A1049="","",WQ!A1049)</f>
        <v>/איגודן/מניב ראשון/אולמי גאלה</v>
      </c>
      <c r="B1049" s="197">
        <f>IFERROR(VLOOKUP(A1049,Path!A:B,2,FALSE),"")</f>
        <v>28431</v>
      </c>
      <c r="C1049" s="197" t="str">
        <f>IF(WQ!B1049="","",WQ!B1049)</f>
        <v/>
      </c>
    </row>
    <row r="1050" spans="1:3" x14ac:dyDescent="0.2">
      <c r="A1050" s="197" t="str">
        <f>IF(WQ!A1050="","",WQ!A1050)</f>
        <v>/איגודן/מניב ראשון/אולמי סאן רויאל</v>
      </c>
      <c r="B1050" s="197">
        <f>IFERROR(VLOOKUP(A1050,Path!A:B,2,FALSE),"")</f>
        <v>8182</v>
      </c>
      <c r="C1050" s="197" t="str">
        <f>IF(WQ!B1050="","",WQ!B1050)</f>
        <v/>
      </c>
    </row>
    <row r="1051" spans="1:3" x14ac:dyDescent="0.2">
      <c r="A1051" s="197" t="str">
        <f>IF(WQ!A1051="","",WQ!A1051)</f>
        <v>/איגודן/מניב ראשון/אולמי תרין (הרודיון</v>
      </c>
      <c r="B1051" s="197">
        <f>IFERROR(VLOOKUP(A1051,Path!A:B,2,FALSE),"")</f>
        <v>34202</v>
      </c>
      <c r="C1051" s="197">
        <f>IF(WQ!B1051="","",WQ!B1051)</f>
        <v>5388.1754385964896</v>
      </c>
    </row>
    <row r="1052" spans="1:3" x14ac:dyDescent="0.2">
      <c r="A1052" s="197" t="str">
        <f>IF(WQ!A1052="","",WQ!A1052)</f>
        <v>/איגודן/מניב ראשון/אורגד ח.ש.ן בע''מ (בורגר ראנץ)</v>
      </c>
      <c r="B1052" s="197">
        <f>IFERROR(VLOOKUP(A1052,Path!A:B,2,FALSE),"")</f>
        <v>36430</v>
      </c>
      <c r="C1052" s="197">
        <f>IF(WQ!B1052="","",WQ!B1052)</f>
        <v>163.953846153846</v>
      </c>
    </row>
    <row r="1053" spans="1:3" x14ac:dyDescent="0.2">
      <c r="A1053" s="197" t="str">
        <f>IF(WQ!A1053="","",WQ!A1053)</f>
        <v>/איגודן/מניב ראשון/אחוזת ים</v>
      </c>
      <c r="B1053" s="197">
        <f>IFERROR(VLOOKUP(A1053,Path!A:B,2,FALSE),"")</f>
        <v>31703</v>
      </c>
      <c r="C1053" s="197">
        <f>IF(WQ!B1053="","",WQ!B1053)</f>
        <v>1720.56952169077</v>
      </c>
    </row>
    <row r="1054" spans="1:3" x14ac:dyDescent="0.2">
      <c r="A1054" s="197" t="str">
        <f>IF(WQ!A1054="","",WQ!A1054)</f>
        <v>/איגודן/מניב ראשון/אחוזת ראשונים</v>
      </c>
      <c r="B1054" s="197">
        <f>IFERROR(VLOOKUP(A1054,Path!A:B,2,FALSE),"")</f>
        <v>37030</v>
      </c>
      <c r="C1054" s="197">
        <f>IF(WQ!B1054="","",WQ!B1054)</f>
        <v>57507.4406779661</v>
      </c>
    </row>
    <row r="1055" spans="1:3" x14ac:dyDescent="0.2">
      <c r="A1055" s="197" t="str">
        <f>IF(WQ!A1055="","",WQ!A1055)</f>
        <v>/איגודן/מניב ראשון/איטיס בע''מ (מסעדת גומבה)</v>
      </c>
      <c r="B1055" s="197">
        <f>IFERROR(VLOOKUP(A1055,Path!A:B,2,FALSE),"")</f>
        <v>36475</v>
      </c>
      <c r="C1055" s="197">
        <f>IF(WQ!B1055="","",WQ!B1055)</f>
        <v>4638.9234118852501</v>
      </c>
    </row>
    <row r="1056" spans="1:3" x14ac:dyDescent="0.2">
      <c r="A1056" s="197" t="str">
        <f>IF(WQ!A1056="","",WQ!A1056)</f>
        <v>/איגודן/מניב ראשון/איתן יעקובוביץ'</v>
      </c>
      <c r="B1056" s="197">
        <f>IFERROR(VLOOKUP(A1056,Path!A:B,2,FALSE),"")</f>
        <v>34205</v>
      </c>
      <c r="C1056" s="197" t="str">
        <f>IF(WQ!B1056="","",WQ!B1056)</f>
        <v/>
      </c>
    </row>
    <row r="1057" spans="1:3" x14ac:dyDescent="0.2">
      <c r="A1057" s="197" t="str">
        <f>IF(WQ!A1057="","",WQ!A1057)</f>
        <v>/איגודן/מניב ראשון/אלוניאל בע''מ (מקדונלדס)</v>
      </c>
      <c r="B1057" s="197">
        <f>IFERROR(VLOOKUP(A1057,Path!A:B,2,FALSE),"")</f>
        <v>36337</v>
      </c>
      <c r="C1057" s="197">
        <f>IF(WQ!B1057="","",WQ!B1057)</f>
        <v>793.064406779661</v>
      </c>
    </row>
    <row r="1058" spans="1:3" x14ac:dyDescent="0.2">
      <c r="A1058" s="197" t="str">
        <f>IF(WQ!A1058="","",WQ!A1058)</f>
        <v>/איגודן/מניב ראשון/אלקטרה</v>
      </c>
      <c r="B1058" s="197">
        <f>IFERROR(VLOOKUP(A1058,Path!A:B,2,FALSE),"")</f>
        <v>7923</v>
      </c>
      <c r="C1058" s="197">
        <f>IF(WQ!B1058="","",WQ!B1058)</f>
        <v>23076.2881355932</v>
      </c>
    </row>
    <row r="1059" spans="1:3" x14ac:dyDescent="0.2">
      <c r="A1059" s="197" t="str">
        <f>IF(WQ!A1059="","",WQ!A1059)</f>
        <v>/איגודן/מניב ראשון/אמיליה - גבעת האירוסים</v>
      </c>
      <c r="B1059" s="197">
        <f>IFERROR(VLOOKUP(A1059,Path!A:B,2,FALSE),"")</f>
        <v>36209</v>
      </c>
      <c r="C1059" s="197">
        <f>IF(WQ!B1059="","",WQ!B1059)</f>
        <v>5051.6000000000004</v>
      </c>
    </row>
    <row r="1060" spans="1:3" x14ac:dyDescent="0.2">
      <c r="A1060" s="197" t="str">
        <f>IF(WQ!A1060="","",WQ!A1060)</f>
        <v>/איגודן/מניב ראשון/אמיר אייל (דניש אספרסו בר)</v>
      </c>
      <c r="B1060" s="197">
        <f>IFERROR(VLOOKUP(A1060,Path!A:B,2,FALSE),"")</f>
        <v>36420</v>
      </c>
      <c r="C1060" s="197">
        <f>IF(WQ!B1060="","",WQ!B1060)</f>
        <v>194.55</v>
      </c>
    </row>
    <row r="1061" spans="1:3" x14ac:dyDescent="0.2">
      <c r="A1061" s="197" t="str">
        <f>IF(WQ!A1061="","",WQ!A1061)</f>
        <v>/איגודן/מניב ראשון/אסותא ראשל''צ בע''מ</v>
      </c>
      <c r="B1061" s="197">
        <f>IFERROR(VLOOKUP(A1061,Path!A:B,2,FALSE),"")</f>
        <v>36377</v>
      </c>
      <c r="C1061" s="197">
        <f>IF(WQ!B1061="","",WQ!B1061)</f>
        <v>17553.118644067799</v>
      </c>
    </row>
    <row r="1062" spans="1:3" x14ac:dyDescent="0.2">
      <c r="A1062" s="197" t="str">
        <f>IF(WQ!A1062="","",WQ!A1062)</f>
        <v>/איגודן/מניב ראשון/אסיה ראשל''צ בע''מ (ג'ירף)</v>
      </c>
      <c r="B1062" s="197">
        <f>IFERROR(VLOOKUP(A1062,Path!A:B,2,FALSE),"")</f>
        <v>35801</v>
      </c>
      <c r="C1062" s="197">
        <f>IF(WQ!B1062="","",WQ!B1062)</f>
        <v>3241.7471751412399</v>
      </c>
    </row>
    <row r="1063" spans="1:3" x14ac:dyDescent="0.2">
      <c r="A1063" s="197" t="str">
        <f>IF(WQ!A1063="","",WQ!A1063)</f>
        <v>/איגודן/מניב ראשון/אקלר בע"מ</v>
      </c>
      <c r="B1063" s="197">
        <f>IFERROR(VLOOKUP(A1063,Path!A:B,2,FALSE),"")</f>
        <v>37015</v>
      </c>
      <c r="C1063" s="197">
        <f>IF(WQ!B1063="","",WQ!B1063)</f>
        <v>1340.64655172414</v>
      </c>
    </row>
    <row r="1064" spans="1:3" x14ac:dyDescent="0.2">
      <c r="A1064" s="197" t="str">
        <f>IF(WQ!A1064="","",WQ!A1064)</f>
        <v>/איגודן/מניב ראשון/ארומה סינמה סיטי בע''מ</v>
      </c>
      <c r="B1064" s="197">
        <f>IFERROR(VLOOKUP(A1064,Path!A:B,2,FALSE),"")</f>
        <v>35816</v>
      </c>
      <c r="C1064" s="197">
        <f>IF(WQ!B1064="","",WQ!B1064)</f>
        <v>914.80734463276804</v>
      </c>
    </row>
    <row r="1065" spans="1:3" x14ac:dyDescent="0.2">
      <c r="A1065" s="197" t="str">
        <f>IF(WQ!A1065="","",WQ!A1065)</f>
        <v>/איגודן/מניב ראשון/אתר בידור בע''מ</v>
      </c>
      <c r="B1065" s="197">
        <f>IFERROR(VLOOKUP(A1065,Path!A:B,2,FALSE),"")</f>
        <v>36327</v>
      </c>
      <c r="C1065" s="197">
        <f>IF(WQ!B1065="","",WQ!B1065)</f>
        <v>1221.16949152542</v>
      </c>
    </row>
    <row r="1066" spans="1:3" x14ac:dyDescent="0.2">
      <c r="A1066" s="197" t="str">
        <f>IF(WQ!A1066="","",WQ!A1066)</f>
        <v>/איגודן/מניב ראשון/בלוודר</v>
      </c>
      <c r="B1066" s="197">
        <f>IFERROR(VLOOKUP(A1066,Path!A:B,2,FALSE),"")</f>
        <v>8183</v>
      </c>
      <c r="C1066" s="197">
        <f>IF(WQ!B1066="","",WQ!B1066)</f>
        <v>2898.23870967742</v>
      </c>
    </row>
    <row r="1067" spans="1:3" x14ac:dyDescent="0.2">
      <c r="A1067" s="197" t="str">
        <f>IF(WQ!A1067="","",WQ!A1067)</f>
        <v>/איגודן/מניב ראשון/בלוטין</v>
      </c>
      <c r="B1067" s="197">
        <f>IFERROR(VLOOKUP(A1067,Path!A:B,2,FALSE),"")</f>
        <v>36299</v>
      </c>
      <c r="C1067" s="197" t="str">
        <f>IF(WQ!B1067="","",WQ!B1067)</f>
        <v/>
      </c>
    </row>
    <row r="1068" spans="1:3" x14ac:dyDescent="0.2">
      <c r="A1068" s="197" t="str">
        <f>IF(WQ!A1068="","",WQ!A1068)</f>
        <v>/איגודן/מניב ראשון/בנדיקט ראשלצ</v>
      </c>
      <c r="B1068" s="197">
        <f>IFERROR(VLOOKUP(A1068,Path!A:B,2,FALSE),"")</f>
        <v>35024</v>
      </c>
      <c r="C1068" s="197">
        <f>IF(WQ!B1068="","",WQ!B1068)</f>
        <v>1953.8952586206899</v>
      </c>
    </row>
    <row r="1069" spans="1:3" x14ac:dyDescent="0.2">
      <c r="A1069" s="197" t="str">
        <f>IF(WQ!A1069="","",WQ!A1069)</f>
        <v>/איגודן/מניב ראשון/בנייני הדר בית M1,מיקדן ניהול ואחזקה בע"מ</v>
      </c>
      <c r="B1069" s="197">
        <f>IFERROR(VLOOKUP(A1069,Path!A:B,2,FALSE),"")</f>
        <v>35631</v>
      </c>
      <c r="C1069" s="197">
        <f>IF(WQ!B1069="","",WQ!B1069)</f>
        <v>27005.696448087401</v>
      </c>
    </row>
    <row r="1070" spans="1:3" x14ac:dyDescent="0.2">
      <c r="A1070" s="197" t="str">
        <f>IF(WQ!A1070="","",WQ!A1070)</f>
        <v>/איגודן/מניב ראשון/בסט מייסטר בשר</v>
      </c>
      <c r="B1070" s="197">
        <f>IFERROR(VLOOKUP(A1070,Path!A:B,2,FALSE),"")</f>
        <v>7999</v>
      </c>
      <c r="C1070" s="197" t="str">
        <f>IF(WQ!B1070="","",WQ!B1070)</f>
        <v/>
      </c>
    </row>
    <row r="1071" spans="1:3" x14ac:dyDescent="0.2">
      <c r="A1071" s="197" t="str">
        <f>IF(WQ!A1071="","",WQ!A1071)</f>
        <v>/איגודן/מניב ראשון/גולד יבגני - סינמה סיטי</v>
      </c>
      <c r="B1071" s="197">
        <f>IFERROR(VLOOKUP(A1071,Path!A:B,2,FALSE),"")</f>
        <v>38551</v>
      </c>
      <c r="C1071" s="197">
        <f>IF(WQ!B1071="","",WQ!B1071)</f>
        <v>96.819945355191294</v>
      </c>
    </row>
    <row r="1072" spans="1:3" x14ac:dyDescent="0.2">
      <c r="A1072" s="197" t="str">
        <f>IF(WQ!A1072="","",WQ!A1072)</f>
        <v>/איגודן/מניב ראשון/ג'י ישראל מרכזים מסחריים בע''מ (המאפה הצרפתי)</v>
      </c>
      <c r="B1072" s="197">
        <f>IFERROR(VLOOKUP(A1072,Path!A:B,2,FALSE),"")</f>
        <v>36425</v>
      </c>
      <c r="C1072" s="197">
        <f>IF(WQ!B1072="","",WQ!B1072)</f>
        <v>41.992307692307698</v>
      </c>
    </row>
    <row r="1073" spans="1:3" x14ac:dyDescent="0.2">
      <c r="A1073" s="197" t="str">
        <f>IF(WQ!A1073="","",WQ!A1073)</f>
        <v>/איגודן/מניב ראשון/ג'י.אר.אס (2016)</v>
      </c>
      <c r="B1073" s="197">
        <f>IFERROR(VLOOKUP(A1073,Path!A:B,2,FALSE),"")</f>
        <v>35786</v>
      </c>
      <c r="C1073" s="197">
        <f>IF(WQ!B1073="","",WQ!B1073)</f>
        <v>91.45</v>
      </c>
    </row>
    <row r="1074" spans="1:3" x14ac:dyDescent="0.2">
      <c r="A1074" s="197" t="str">
        <f>IF(WQ!A1074="","",WQ!A1074)</f>
        <v>/איגודן/מניב ראשון/ג'י.ג'י.אי.זי. טריידינג בע''מ</v>
      </c>
      <c r="B1074" s="197">
        <f>IFERROR(VLOOKUP(A1074,Path!A:B,2,FALSE),"")</f>
        <v>36643</v>
      </c>
      <c r="C1074" s="197">
        <f>IF(WQ!B1074="","",WQ!B1074)</f>
        <v>29340.775862069</v>
      </c>
    </row>
    <row r="1075" spans="1:3" x14ac:dyDescent="0.2">
      <c r="A1075" s="197" t="str">
        <f>IF(WQ!A1075="","",WQ!A1075)</f>
        <v>/איגודן/מניב ראשון/גיים האוס- סינמה סיטי</v>
      </c>
      <c r="B1075" s="197">
        <f>IFERROR(VLOOKUP(A1075,Path!A:B,2,FALSE),"")</f>
        <v>36367</v>
      </c>
      <c r="C1075" s="197" t="str">
        <f>IF(WQ!B1075="","",WQ!B1075)</f>
        <v/>
      </c>
    </row>
    <row r="1076" spans="1:3" x14ac:dyDescent="0.2">
      <c r="A1076" s="197" t="str">
        <f>IF(WQ!A1076="","",WQ!A1076)</f>
        <v>/איגודן/מניב ראשון/גילקו פארם בע''מ</v>
      </c>
      <c r="B1076" s="197">
        <f>IFERROR(VLOOKUP(A1076,Path!A:B,2,FALSE),"")</f>
        <v>36274</v>
      </c>
      <c r="C1076" s="197">
        <f>IF(WQ!B1076="","",WQ!B1076)</f>
        <v>358.75486680327901</v>
      </c>
    </row>
    <row r="1077" spans="1:3" x14ac:dyDescent="0.2">
      <c r="A1077" s="197" t="str">
        <f>IF(WQ!A1077="","",WQ!A1077)</f>
        <v>/איגודן/מניב ראשון/גן הורדים</v>
      </c>
      <c r="B1077" s="197">
        <f>IFERROR(VLOOKUP(A1077,Path!A:B,2,FALSE),"")</f>
        <v>36224</v>
      </c>
      <c r="C1077" s="197">
        <f>IF(WQ!B1077="","",WQ!B1077)</f>
        <v>426.04918032786901</v>
      </c>
    </row>
    <row r="1078" spans="1:3" x14ac:dyDescent="0.2">
      <c r="A1078" s="197" t="str">
        <f>IF(WQ!A1078="","",WQ!A1078)</f>
        <v>/איגודן/מניב ראשון/גרינפלד יזמות בתעשייה</v>
      </c>
      <c r="B1078" s="197">
        <f>IFERROR(VLOOKUP(A1078,Path!A:B,2,FALSE),"")</f>
        <v>37000</v>
      </c>
      <c r="C1078" s="197">
        <f>IF(WQ!B1078="","",WQ!B1078)</f>
        <v>362.10348360655701</v>
      </c>
    </row>
    <row r="1079" spans="1:3" x14ac:dyDescent="0.2">
      <c r="A1079" s="197" t="str">
        <f>IF(WQ!A1079="","",WQ!A1079)</f>
        <v>/איגודן/מניב ראשון/דלי קרים בע''מ</v>
      </c>
      <c r="B1079" s="197">
        <f>IFERROR(VLOOKUP(A1079,Path!A:B,2,FALSE),"")</f>
        <v>36239</v>
      </c>
      <c r="C1079" s="197">
        <f>IF(WQ!B1079="","",WQ!B1079)</f>
        <v>2239.5086206896599</v>
      </c>
    </row>
    <row r="1080" spans="1:3" x14ac:dyDescent="0.2">
      <c r="A1080" s="197" t="str">
        <f>IF(WQ!A1080="","",WQ!A1080)</f>
        <v>/איגודן/מניב ראשון/דלק חב' הדלק הישראלי</v>
      </c>
      <c r="B1080" s="197">
        <f>IFERROR(VLOOKUP(A1080,Path!A:B,2,FALSE),"")</f>
        <v>34989</v>
      </c>
      <c r="C1080" s="197" t="str">
        <f>IF(WQ!B1080="","",WQ!B1080)</f>
        <v/>
      </c>
    </row>
    <row r="1081" spans="1:3" x14ac:dyDescent="0.2">
      <c r="A1081" s="197" t="str">
        <f>IF(WQ!A1081="","",WQ!A1081)</f>
        <v>/איגודן/מניב ראשון/דקר ציוד רפואי בע''מ</v>
      </c>
      <c r="B1081" s="197">
        <f>IFERROR(VLOOKUP(A1081,Path!A:B,2,FALSE),"")</f>
        <v>36279</v>
      </c>
      <c r="C1081" s="197">
        <f>IF(WQ!B1081="","",WQ!B1081)</f>
        <v>759.41379310344803</v>
      </c>
    </row>
    <row r="1082" spans="1:3" x14ac:dyDescent="0.2">
      <c r="A1082" s="197" t="str">
        <f>IF(WQ!A1082="","",WQ!A1082)</f>
        <v>/איגודן/מניב ראשון/הבית תעשיות מאפה (לחמא)</v>
      </c>
      <c r="B1082" s="197">
        <f>IFERROR(VLOOKUP(A1082,Path!A:B,2,FALSE),"")</f>
        <v>7817</v>
      </c>
      <c r="C1082" s="197">
        <f>IF(WQ!B1082="","",WQ!B1082)</f>
        <v>1465.7702586206899</v>
      </c>
    </row>
    <row r="1083" spans="1:3" x14ac:dyDescent="0.2">
      <c r="A1083" s="197" t="str">
        <f>IF(WQ!A1083="","",WQ!A1083)</f>
        <v>/איגודן/מניב ראשון/החברה המרכזית להפצת משקאות (קוקה קולה)</v>
      </c>
      <c r="B1083" s="197">
        <f>IFERROR(VLOOKUP(A1083,Path!A:B,2,FALSE),"")</f>
        <v>36244</v>
      </c>
      <c r="C1083" s="197">
        <f>IF(WQ!B1083="","",WQ!B1083)</f>
        <v>21506.576271186401</v>
      </c>
    </row>
    <row r="1084" spans="1:3" x14ac:dyDescent="0.2">
      <c r="A1084" s="197" t="str">
        <f>IF(WQ!A1084="","",WQ!A1084)</f>
        <v>/איגודן/מניב ראשון/המאפה הצרפתי</v>
      </c>
      <c r="B1084" s="197">
        <f>IFERROR(VLOOKUP(A1084,Path!A:B,2,FALSE),"")</f>
        <v>8061</v>
      </c>
      <c r="C1084" s="197">
        <f>IF(WQ!B1084="","",WQ!B1084)</f>
        <v>3735.70698924731</v>
      </c>
    </row>
    <row r="1085" spans="1:3" x14ac:dyDescent="0.2">
      <c r="A1085" s="197" t="str">
        <f>IF(WQ!A1085="","",WQ!A1085)</f>
        <v>/איגודן/מניב ראשון/הצדף עינוגי ים</v>
      </c>
      <c r="B1085" s="197">
        <f>IFERROR(VLOOKUP(A1085,Path!A:B,2,FALSE),"")</f>
        <v>36317</v>
      </c>
      <c r="C1085" s="197">
        <f>IF(WQ!B1085="","",WQ!B1085)</f>
        <v>1921.3937708565099</v>
      </c>
    </row>
    <row r="1086" spans="1:3" x14ac:dyDescent="0.2">
      <c r="A1086" s="197" t="str">
        <f>IF(WQ!A1086="","",WQ!A1086)</f>
        <v>/איגודן/מניב ראשון/ווק טו ווק- סינמה סיטי</v>
      </c>
      <c r="B1086" s="197">
        <f>IFERROR(VLOOKUP(A1086,Path!A:B,2,FALSE),"")</f>
        <v>36372</v>
      </c>
      <c r="C1086" s="197">
        <f>IF(WQ!B1086="","",WQ!B1086)</f>
        <v>517.963114754098</v>
      </c>
    </row>
    <row r="1087" spans="1:3" x14ac:dyDescent="0.2">
      <c r="A1087" s="197" t="str">
        <f>IF(WQ!A1087="","",WQ!A1087)</f>
        <v>/איגודן/מניב ראשון/זוהר (לשעבר רימון)</v>
      </c>
      <c r="B1087" s="197">
        <f>IFERROR(VLOOKUP(A1087,Path!A:B,2,FALSE),"")</f>
        <v>7992</v>
      </c>
      <c r="C1087" s="197" t="str">
        <f>IF(WQ!B1087="","",WQ!B1087)</f>
        <v/>
      </c>
    </row>
    <row r="1088" spans="1:3" x14ac:dyDescent="0.2">
      <c r="A1088" s="197" t="str">
        <f>IF(WQ!A1088="","",WQ!A1088)</f>
        <v>/איגודן/מניב ראשון/זקירוב ילנה ושות' (פלפלת)</v>
      </c>
      <c r="B1088" s="197">
        <f>IFERROR(VLOOKUP(A1088,Path!A:B,2,FALSE),"")</f>
        <v>36455</v>
      </c>
      <c r="C1088" s="197">
        <f>IF(WQ!B1088="","",WQ!B1088)</f>
        <v>5.43333333333333</v>
      </c>
    </row>
    <row r="1089" spans="1:3" x14ac:dyDescent="0.2">
      <c r="A1089" s="197" t="str">
        <f>IF(WQ!A1089="","",WQ!A1089)</f>
        <v>/איגודן/מניב ראשון/ח.מ דותן ייזום וניהול (וואקמה)</v>
      </c>
      <c r="B1089" s="197">
        <f>IFERROR(VLOOKUP(A1089,Path!A:B,2,FALSE),"")</f>
        <v>36410</v>
      </c>
      <c r="C1089" s="197">
        <f>IF(WQ!B1089="","",WQ!B1089)</f>
        <v>694.60384615384601</v>
      </c>
    </row>
    <row r="1090" spans="1:3" x14ac:dyDescent="0.2">
      <c r="A1090" s="197" t="str">
        <f>IF(WQ!A1090="","",WQ!A1090)</f>
        <v>/איגודן/מניב ראשון/חברת 2 חי בניה בע''מ (אמיליה)</v>
      </c>
      <c r="B1090" s="197">
        <f>IFERROR(VLOOKUP(A1090,Path!A:B,2,FALSE),"")</f>
        <v>36450</v>
      </c>
      <c r="C1090" s="197">
        <f>IF(WQ!B1090="","",WQ!B1090)</f>
        <v>157.48415300546401</v>
      </c>
    </row>
    <row r="1091" spans="1:3" x14ac:dyDescent="0.2">
      <c r="A1091" s="197" t="str">
        <f>IF(WQ!A1091="","",WQ!A1091)</f>
        <v>/איגודן/מניב ראשון/חצי חינם ראשל"צ</v>
      </c>
      <c r="B1091" s="197">
        <f>IFERROR(VLOOKUP(A1091,Path!A:B,2,FALSE),"")</f>
        <v>30048</v>
      </c>
      <c r="C1091" s="197">
        <f>IF(WQ!B1091="","",WQ!B1091)</f>
        <v>17932.525423728799</v>
      </c>
    </row>
    <row r="1092" spans="1:3" x14ac:dyDescent="0.2">
      <c r="A1092" s="197" t="str">
        <f>IF(WQ!A1092="","",WQ!A1092)</f>
        <v>/איגודן/מניב ראשון/טי.אס.אס.אר יזמות בע''מ</v>
      </c>
      <c r="B1092" s="197">
        <f>IFERROR(VLOOKUP(A1092,Path!A:B,2,FALSE),"")</f>
        <v>36352</v>
      </c>
      <c r="C1092" s="197">
        <f>IF(WQ!B1092="","",WQ!B1092)</f>
        <v>124.10593220339</v>
      </c>
    </row>
    <row r="1093" spans="1:3" x14ac:dyDescent="0.2">
      <c r="A1093" s="197" t="str">
        <f>IF(WQ!A1093="","",WQ!A1093)</f>
        <v>/איגודן/מניב ראשון/טיב טעם ראשל"צ</v>
      </c>
      <c r="B1093" s="197">
        <f>IFERROR(VLOOKUP(A1093,Path!A:B,2,FALSE),"")</f>
        <v>8230</v>
      </c>
      <c r="C1093" s="197">
        <f>IF(WQ!B1093="","",WQ!B1093)</f>
        <v>3011.046875</v>
      </c>
    </row>
    <row r="1094" spans="1:3" x14ac:dyDescent="0.2">
      <c r="A1094" s="197" t="str">
        <f>IF(WQ!A1094="","",WQ!A1094)</f>
        <v>/איגודן/מניב ראשון/טירת הכסף בע''מ</v>
      </c>
      <c r="B1094" s="197">
        <f>IFERROR(VLOOKUP(A1094,Path!A:B,2,FALSE),"")</f>
        <v>35791</v>
      </c>
      <c r="C1094" s="197">
        <f>IF(WQ!B1094="","",WQ!B1094)</f>
        <v>7.1311475409836103</v>
      </c>
    </row>
    <row r="1095" spans="1:3" x14ac:dyDescent="0.2">
      <c r="A1095" s="197" t="str">
        <f>IF(WQ!A1095="","",WQ!A1095)</f>
        <v>/איגודן/מניב ראשון/טלקאר חברה בע''מ (KIA)</v>
      </c>
      <c r="B1095" s="197">
        <f>IFERROR(VLOOKUP(A1095,Path!A:B,2,FALSE),"")</f>
        <v>36269</v>
      </c>
      <c r="C1095" s="197">
        <f>IF(WQ!B1095="","",WQ!B1095)</f>
        <v>14733.935483871001</v>
      </c>
    </row>
    <row r="1096" spans="1:3" x14ac:dyDescent="0.2">
      <c r="A1096" s="197" t="str">
        <f>IF(WQ!A1096="","",WQ!A1096)</f>
        <v>/איגודן/מניב ראשון/י. ד שלוס בע''מ</v>
      </c>
      <c r="B1096" s="197">
        <f>IFERROR(VLOOKUP(A1096,Path!A:B,2,FALSE),"")</f>
        <v>36284</v>
      </c>
      <c r="C1096" s="197">
        <f>IF(WQ!B1096="","",WQ!B1096)</f>
        <v>149.94590163934399</v>
      </c>
    </row>
    <row r="1097" spans="1:3" x14ac:dyDescent="0.2">
      <c r="A1097" s="197" t="str">
        <f>IF(WQ!A1097="","",WQ!A1097)</f>
        <v>/איגודן/מניב ראשון/ידיעות אחרונות</v>
      </c>
      <c r="B1097" s="197">
        <f>IFERROR(VLOOKUP(A1097,Path!A:B,2,FALSE),"")</f>
        <v>8015</v>
      </c>
      <c r="C1097" s="197">
        <f>IF(WQ!B1097="","",WQ!B1097)</f>
        <v>1489.2619047619</v>
      </c>
    </row>
    <row r="1098" spans="1:3" x14ac:dyDescent="0.2">
      <c r="A1098" s="197" t="str">
        <f>IF(WQ!A1098="","",WQ!A1098)</f>
        <v>/איגודן/מניב ראשון/יוניברסל מוטורס</v>
      </c>
      <c r="B1098" s="197">
        <f>IFERROR(VLOOKUP(A1098,Path!A:B,2,FALSE),"")</f>
        <v>36470</v>
      </c>
      <c r="C1098" s="197">
        <f>IF(WQ!B1098="","",WQ!B1098)</f>
        <v>3036.18579234973</v>
      </c>
    </row>
    <row r="1099" spans="1:3" x14ac:dyDescent="0.2">
      <c r="A1099" s="197" t="str">
        <f>IF(WQ!A1099="","",WQ!A1099)</f>
        <v>/איגודן/מניב ראשון/יוניברסל משאיות ישראל בע''מ (ISUZU)</v>
      </c>
      <c r="B1099" s="197">
        <f>IFERROR(VLOOKUP(A1099,Path!A:B,2,FALSE),"")</f>
        <v>36254</v>
      </c>
      <c r="C1099" s="197">
        <f>IF(WQ!B1099="","",WQ!B1099)</f>
        <v>4766.9055555555597</v>
      </c>
    </row>
    <row r="1100" spans="1:3" x14ac:dyDescent="0.2">
      <c r="A1100" s="197" t="str">
        <f>IF(WQ!A1100="","",WQ!A1100)</f>
        <v>/איגודן/מניב ראשון/יס פלאנט</v>
      </c>
      <c r="B1100" s="197">
        <f>IFERROR(VLOOKUP(A1100,Path!A:B,2,FALSE),"")</f>
        <v>32442</v>
      </c>
      <c r="C1100" s="197">
        <f>IF(WQ!B1100="","",WQ!B1100)</f>
        <v>23307.578947368402</v>
      </c>
    </row>
    <row r="1101" spans="1:3" x14ac:dyDescent="0.2">
      <c r="A1101" s="197" t="str">
        <f>IF(WQ!A1101="","",WQ!A1101)</f>
        <v>/איגודן/מניב ראשון/לאגו האגם כנסים ואירועים</v>
      </c>
      <c r="B1101" s="197">
        <f>IFERROR(VLOOKUP(A1101,Path!A:B,2,FALSE),"")</f>
        <v>36204</v>
      </c>
      <c r="C1101" s="197">
        <f>IF(WQ!B1101="","",WQ!B1101)</f>
        <v>24727.796610169498</v>
      </c>
    </row>
    <row r="1102" spans="1:3" x14ac:dyDescent="0.2">
      <c r="A1102" s="197" t="str">
        <f>IF(WQ!A1102="","",WQ!A1102)</f>
        <v>/איגודן/מניב ראשון/לאנדורה השקעות בע''מ</v>
      </c>
      <c r="B1102" s="197">
        <f>IFERROR(VLOOKUP(A1102,Path!A:B,2,FALSE),"")</f>
        <v>35811</v>
      </c>
      <c r="C1102" s="197">
        <f>IF(WQ!B1102="","",WQ!B1102)</f>
        <v>2007.0711864406801</v>
      </c>
    </row>
    <row r="1103" spans="1:3" x14ac:dyDescent="0.2">
      <c r="A1103" s="197" t="str">
        <f>IF(WQ!A1103="","",WQ!A1103)</f>
        <v>/איגודן/מניב ראשון/ל-אפ בע"מ - סינמה סיטי</v>
      </c>
      <c r="B1103" s="197">
        <f>IFERROR(VLOOKUP(A1103,Path!A:B,2,FALSE),"")</f>
        <v>38557</v>
      </c>
      <c r="C1103" s="197">
        <f>IF(WQ!B1103="","",WQ!B1103)</f>
        <v>209</v>
      </c>
    </row>
    <row r="1104" spans="1:3" x14ac:dyDescent="0.2">
      <c r="A1104" s="197" t="str">
        <f>IF(WQ!A1104="","",WQ!A1104)</f>
        <v>/איגודן/מניב ראשון/ליבנה צפוני בע"מ (איקאה)</v>
      </c>
      <c r="B1104" s="197">
        <f>IFERROR(VLOOKUP(A1104,Path!A:B,2,FALSE),"")</f>
        <v>29460</v>
      </c>
      <c r="C1104" s="197">
        <f>IF(WQ!B1104="","",WQ!B1104)</f>
        <v>14872.064516128999</v>
      </c>
    </row>
    <row r="1105" spans="1:3" x14ac:dyDescent="0.2">
      <c r="A1105" s="197" t="str">
        <f>IF(WQ!A1105="","",WQ!A1105)</f>
        <v>/איגודן/מניב ראשון/לידי קוקי (2012) בע"מ</v>
      </c>
      <c r="B1105" s="197">
        <f>IFERROR(VLOOKUP(A1105,Path!A:B,2,FALSE),"")</f>
        <v>37020</v>
      </c>
      <c r="C1105" s="197">
        <f>IF(WQ!B1105="","",WQ!B1105)</f>
        <v>204.34255129348799</v>
      </c>
    </row>
    <row r="1106" spans="1:3" x14ac:dyDescent="0.2">
      <c r="A1106" s="197" t="str">
        <f>IF(WQ!A1106="","",WQ!A1106)</f>
        <v>/איגודן/מניב ראשון/ליפשיץ תעשיות</v>
      </c>
      <c r="B1106" s="197">
        <f>IFERROR(VLOOKUP(A1106,Path!A:B,2,FALSE),"")</f>
        <v>32707</v>
      </c>
      <c r="C1106" s="197">
        <f>IF(WQ!B1106="","",WQ!B1106)</f>
        <v>408.20797413793099</v>
      </c>
    </row>
    <row r="1107" spans="1:3" x14ac:dyDescent="0.2">
      <c r="A1107" s="197" t="str">
        <f>IF(WQ!A1107="","",WQ!A1107)</f>
        <v>/איגודן/מניב ראשון/מ. יוחננוף ובניו</v>
      </c>
      <c r="B1107" s="197">
        <f>IFERROR(VLOOKUP(A1107,Path!A:B,2,FALSE),"")</f>
        <v>36229</v>
      </c>
      <c r="C1107" s="197">
        <f>IF(WQ!B1107="","",WQ!B1107)</f>
        <v>5974.2090859332202</v>
      </c>
    </row>
    <row r="1108" spans="1:3" x14ac:dyDescent="0.2">
      <c r="A1108" s="197" t="str">
        <f>IF(WQ!A1108="","",WQ!A1108)</f>
        <v>/איגודן/מניב ראשון/מ.א.א מגה קפה בע''מ (פרש קיטשן)</v>
      </c>
      <c r="B1108" s="197">
        <f>IFERROR(VLOOKUP(A1108,Path!A:B,2,FALSE),"")</f>
        <v>36415</v>
      </c>
      <c r="C1108" s="197" t="str">
        <f>IF(WQ!B1108="","",WQ!B1108)</f>
        <v/>
      </c>
    </row>
    <row r="1109" spans="1:3" x14ac:dyDescent="0.2">
      <c r="A1109" s="197" t="str">
        <f>IF(WQ!A1109="","",WQ!A1109)</f>
        <v>/איגודן/מניב ראשון/מ.כ. בנקוק בע''מ (טינגוס)</v>
      </c>
      <c r="B1109" s="197">
        <f>IFERROR(VLOOKUP(A1109,Path!A:B,2,FALSE),"")</f>
        <v>36460</v>
      </c>
      <c r="C1109" s="197">
        <f>IF(WQ!B1109="","",WQ!B1109)</f>
        <v>652.97240437158496</v>
      </c>
    </row>
    <row r="1110" spans="1:3" x14ac:dyDescent="0.2">
      <c r="A1110" s="197" t="str">
        <f>IF(WQ!A1110="","",WQ!A1110)</f>
        <v>/איגודן/מניב ראשון/מ.ר.ש מקסיקנה בע''מ</v>
      </c>
      <c r="B1110" s="197">
        <f>IFERROR(VLOOKUP(A1110,Path!A:B,2,FALSE),"")</f>
        <v>36332</v>
      </c>
      <c r="C1110" s="197">
        <f>IF(WQ!B1110="","",WQ!B1110)</f>
        <v>353.316666666667</v>
      </c>
    </row>
    <row r="1111" spans="1:3" x14ac:dyDescent="0.2">
      <c r="A1111" s="197" t="str">
        <f>IF(WQ!A1111="","",WQ!A1111)</f>
        <v>/איגודן/מניב ראשון/מאסטר קלאס - מאפיית רומן</v>
      </c>
      <c r="B1111" s="197">
        <f>IFERROR(VLOOKUP(A1111,Path!A:B,2,FALSE),"")</f>
        <v>37010</v>
      </c>
      <c r="C1111" s="197">
        <f>IF(WQ!B1111="","",WQ!B1111)</f>
        <v>469.28571428571399</v>
      </c>
    </row>
    <row r="1112" spans="1:3" x14ac:dyDescent="0.2">
      <c r="A1112" s="197" t="str">
        <f>IF(WQ!A1112="","",WQ!A1112)</f>
        <v>/איגודן/מניב ראשון/מוסך המאגר</v>
      </c>
      <c r="B1112" s="197">
        <f>IFERROR(VLOOKUP(A1112,Path!A:B,2,FALSE),"")</f>
        <v>29552</v>
      </c>
      <c r="C1112" s="197" t="str">
        <f>IF(WQ!B1112="","",WQ!B1112)</f>
        <v/>
      </c>
    </row>
    <row r="1113" spans="1:3" x14ac:dyDescent="0.2">
      <c r="A1113" s="197" t="str">
        <f>IF(WQ!A1113="","",WQ!A1113)</f>
        <v>/איגודן/מניב ראשון/מוסך וולבו מרכז לוגיסטי</v>
      </c>
      <c r="B1113" s="197">
        <f>IFERROR(VLOOKUP(A1113,Path!A:B,2,FALSE),"")</f>
        <v>8037</v>
      </c>
      <c r="C1113" s="197">
        <f>IF(WQ!B1113="","",WQ!B1113)</f>
        <v>5093.2054329371804</v>
      </c>
    </row>
    <row r="1114" spans="1:3" x14ac:dyDescent="0.2">
      <c r="A1114" s="197" t="str">
        <f>IF(WQ!A1114="","",WQ!A1114)</f>
        <v>/איגודן/מניב ראשון/מוסך וולבו שירות ותיקונים (מאיר)</v>
      </c>
      <c r="B1114" s="197">
        <f>IFERROR(VLOOKUP(A1114,Path!A:B,2,FALSE),"")</f>
        <v>31700</v>
      </c>
      <c r="C1114" s="197">
        <f>IF(WQ!B1114="","",WQ!B1114)</f>
        <v>6141.2698412698401</v>
      </c>
    </row>
    <row r="1115" spans="1:3" x14ac:dyDescent="0.2">
      <c r="A1115" s="197" t="str">
        <f>IF(WQ!A1115="","",WQ!A1115)</f>
        <v>/איגודן/מניב ראשון/מוסך טויוטה</v>
      </c>
      <c r="B1115" s="197">
        <f>IFERROR(VLOOKUP(A1115,Path!A:B,2,FALSE),"")</f>
        <v>31568</v>
      </c>
      <c r="C1115" s="197" t="str">
        <f>IF(WQ!B1115="","",WQ!B1115)</f>
        <v/>
      </c>
    </row>
    <row r="1116" spans="1:3" x14ac:dyDescent="0.2">
      <c r="A1116" s="197" t="str">
        <f>IF(WQ!A1116="","",WQ!A1116)</f>
        <v>/איגודן/מניב ראשון/מוסך יונדאי</v>
      </c>
      <c r="B1116" s="197">
        <f>IFERROR(VLOOKUP(A1116,Path!A:B,2,FALSE),"")</f>
        <v>30210</v>
      </c>
      <c r="C1116" s="197">
        <f>IF(WQ!B1116="","",WQ!B1116)</f>
        <v>1879.3856249999999</v>
      </c>
    </row>
    <row r="1117" spans="1:3" x14ac:dyDescent="0.2">
      <c r="A1117" s="197" t="str">
        <f>IF(WQ!A1117="","",WQ!A1117)</f>
        <v>/איגודן/מניב ראשון/מוסך לובינסקי</v>
      </c>
      <c r="B1117" s="197">
        <f>IFERROR(VLOOKUP(A1117,Path!A:B,2,FALSE),"")</f>
        <v>35651</v>
      </c>
      <c r="C1117" s="197">
        <f>IF(WQ!B1117="","",WQ!B1117)</f>
        <v>20708.118644067799</v>
      </c>
    </row>
    <row r="1118" spans="1:3" x14ac:dyDescent="0.2">
      <c r="A1118" s="197" t="str">
        <f>IF(WQ!A1118="","",WQ!A1118)</f>
        <v>/איגודן/מניב ראשון/מוסך מאן(פלדאו שאול)</v>
      </c>
      <c r="B1118" s="197">
        <f>IFERROR(VLOOKUP(A1118,Path!A:B,2,FALSE),"")</f>
        <v>7938</v>
      </c>
      <c r="C1118" s="197" t="str">
        <f>IF(WQ!B1118="","",WQ!B1118)</f>
        <v/>
      </c>
    </row>
    <row r="1119" spans="1:3" x14ac:dyDescent="0.2">
      <c r="A1119" s="197" t="str">
        <f>IF(WQ!A1119="","",WQ!A1119)</f>
        <v>/איגודן/מניב ראשון/מוסך קרסו מוטורס</v>
      </c>
      <c r="B1119" s="197">
        <f>IFERROR(VLOOKUP(A1119,Path!A:B,2,FALSE),"")</f>
        <v>35334</v>
      </c>
      <c r="C1119" s="197">
        <f>IF(WQ!B1119="","",WQ!B1119)</f>
        <v>23252.929824561401</v>
      </c>
    </row>
    <row r="1120" spans="1:3" x14ac:dyDescent="0.2">
      <c r="A1120" s="197" t="str">
        <f>IF(WQ!A1120="","",WQ!A1120)</f>
        <v>/איגודן/מניב ראשון/מועב</v>
      </c>
      <c r="B1120" s="197">
        <f>IFERROR(VLOOKUP(A1120,Path!A:B,2,FALSE),"")</f>
        <v>7515</v>
      </c>
      <c r="C1120" s="197" t="str">
        <f>IF(WQ!B1120="","",WQ!B1120)</f>
        <v/>
      </c>
    </row>
    <row r="1121" spans="1:3" x14ac:dyDescent="0.2">
      <c r="A1121" s="197" t="str">
        <f>IF(WQ!A1121="","",WQ!A1121)</f>
        <v>/איגודן/מניב ראשון/מטעמי ישראל בע"מ</v>
      </c>
      <c r="B1121" s="197">
        <f>IFERROR(VLOOKUP(A1121,Path!A:B,2,FALSE),"")</f>
        <v>34999</v>
      </c>
      <c r="C1121" s="197">
        <f>IF(WQ!B1121="","",WQ!B1121)</f>
        <v>3794.1325431034502</v>
      </c>
    </row>
    <row r="1122" spans="1:3" x14ac:dyDescent="0.2">
      <c r="A1122" s="197" t="str">
        <f>IF(WQ!A1122="","",WQ!A1122)</f>
        <v>/איגודן/מניב ראשון/מכשירי תנועה ומשאיות (מוסך MAN)</v>
      </c>
      <c r="B1122" s="197">
        <f>IFERROR(VLOOKUP(A1122,Path!A:B,2,FALSE),"")</f>
        <v>36264</v>
      </c>
      <c r="C1122" s="197">
        <f>IF(WQ!B1122="","",WQ!B1122)</f>
        <v>6282.1290322580599</v>
      </c>
    </row>
    <row r="1123" spans="1:3" x14ac:dyDescent="0.2">
      <c r="A1123" s="197" t="str">
        <f>IF(WQ!A1123="","",WQ!A1123)</f>
        <v>/איגודן/מניב ראשון/מנופי אבי</v>
      </c>
      <c r="B1123" s="197">
        <f>IFERROR(VLOOKUP(A1123,Path!A:B,2,FALSE),"")</f>
        <v>7823</v>
      </c>
      <c r="C1123" s="197">
        <f>IF(WQ!B1123="","",WQ!B1123)</f>
        <v>3127.75969827586</v>
      </c>
    </row>
    <row r="1124" spans="1:3" x14ac:dyDescent="0.2">
      <c r="A1124" s="197" t="str">
        <f>IF(WQ!A1124="","",WQ!A1124)</f>
        <v>/איגודן/מניב ראשון/מנזל'ה (לשעבר קייטרינג ל.נ.ג</v>
      </c>
      <c r="B1124" s="197">
        <f>IFERROR(VLOOKUP(A1124,Path!A:B,2,FALSE),"")</f>
        <v>8356</v>
      </c>
      <c r="C1124" s="197">
        <f>IF(WQ!B1124="","",WQ!B1124)</f>
        <v>3556.43532560214</v>
      </c>
    </row>
    <row r="1125" spans="1:3" x14ac:dyDescent="0.2">
      <c r="A1125" s="197" t="str">
        <f>IF(WQ!A1125="","",WQ!A1125)</f>
        <v>/איגודן/מניב ראשון/מעדני מיקי</v>
      </c>
      <c r="B1125" s="197">
        <f>IFERROR(VLOOKUP(A1125,Path!A:B,2,FALSE),"")</f>
        <v>7981</v>
      </c>
      <c r="C1125" s="197" t="str">
        <f>IF(WQ!B1125="","",WQ!B1125)</f>
        <v/>
      </c>
    </row>
    <row r="1126" spans="1:3" x14ac:dyDescent="0.2">
      <c r="A1126" s="197" t="str">
        <f>IF(WQ!A1126="","",WQ!A1126)</f>
        <v>/איגודן/מניב ראשון/מעדני מניה ראשל"צ</v>
      </c>
      <c r="B1126" s="197">
        <f>IFERROR(VLOOKUP(A1126,Path!A:B,2,FALSE),"")</f>
        <v>8055</v>
      </c>
      <c r="C1126" s="197">
        <f>IF(WQ!B1126="","",WQ!B1126)</f>
        <v>11322.3132183908</v>
      </c>
    </row>
    <row r="1127" spans="1:3" x14ac:dyDescent="0.2">
      <c r="A1127" s="197" t="str">
        <f>IF(WQ!A1127="","",WQ!A1127)</f>
        <v>/איגודן/מניב ראשון/מפלים</v>
      </c>
      <c r="B1127" s="197">
        <f>IFERROR(VLOOKUP(A1127,Path!A:B,2,FALSE),"")</f>
        <v>36214</v>
      </c>
      <c r="C1127" s="197">
        <f>IF(WQ!B1127="","",WQ!B1127)</f>
        <v>3158.93512931034</v>
      </c>
    </row>
    <row r="1128" spans="1:3" x14ac:dyDescent="0.2">
      <c r="A1128" s="197" t="str">
        <f>IF(WQ!A1128="","",WQ!A1128)</f>
        <v>/איגודן/מניב ראשון/מרב מזון כל בע''מ (אושר עד)</v>
      </c>
      <c r="B1128" s="197">
        <f>IFERROR(VLOOKUP(A1128,Path!A:B,2,FALSE),"")</f>
        <v>36234</v>
      </c>
      <c r="C1128" s="197">
        <f>IF(WQ!B1128="","",WQ!B1128)</f>
        <v>3822.3333333333298</v>
      </c>
    </row>
    <row r="1129" spans="1:3" x14ac:dyDescent="0.2">
      <c r="A1129" s="197" t="str">
        <f>IF(WQ!A1129="","",WQ!A1129)</f>
        <v>/איגודן/מניב ראשון/מתוק קינוחים בע"מ</v>
      </c>
      <c r="B1129" s="197">
        <f>IFERROR(VLOOKUP(A1129,Path!A:B,2,FALSE),"")</f>
        <v>34199</v>
      </c>
      <c r="C1129" s="197">
        <f>IF(WQ!B1129="","",WQ!B1129)</f>
        <v>406.43175735950001</v>
      </c>
    </row>
    <row r="1130" spans="1:3" x14ac:dyDescent="0.2">
      <c r="A1130" s="197" t="str">
        <f>IF(WQ!A1130="","",WQ!A1130)</f>
        <v>/איגודן/מניב ראשון/נאפיס (חולון) א.ת.חדש</v>
      </c>
      <c r="B1130" s="197">
        <f>IFERROR(VLOOKUP(A1130,Path!A:B,2,FALSE),"")</f>
        <v>8028</v>
      </c>
      <c r="C1130" s="197">
        <f>IF(WQ!B1130="","",WQ!B1130)</f>
        <v>7388.2686025408302</v>
      </c>
    </row>
    <row r="1131" spans="1:3" x14ac:dyDescent="0.2">
      <c r="A1131" s="197" t="str">
        <f>IF(WQ!A1131="","",WQ!A1131)</f>
        <v>/איגודן/מניב ראשון/נאפיס (ראשלצ) א.ת.ישן</v>
      </c>
      <c r="B1131" s="197">
        <f>IFERROR(VLOOKUP(A1131,Path!A:B,2,FALSE),"")</f>
        <v>8043</v>
      </c>
      <c r="C1131" s="197">
        <f>IF(WQ!B1131="","",WQ!B1131)</f>
        <v>9362.5231681034493</v>
      </c>
    </row>
    <row r="1132" spans="1:3" x14ac:dyDescent="0.2">
      <c r="A1132" s="197" t="str">
        <f>IF(WQ!A1132="","",WQ!A1132)</f>
        <v>/איגודן/מניב ראשון/נקוי ראשון</v>
      </c>
      <c r="B1132" s="197">
        <f>IFERROR(VLOOKUP(A1132,Path!A:B,2,FALSE),"")</f>
        <v>7836</v>
      </c>
      <c r="C1132" s="197" t="str">
        <f>IF(WQ!B1132="","",WQ!B1132)</f>
        <v/>
      </c>
    </row>
    <row r="1133" spans="1:3" x14ac:dyDescent="0.2">
      <c r="A1133" s="197" t="str">
        <f>IF(WQ!A1133="","",WQ!A1133)</f>
        <v>/איגודן/מניב ראשון/סינמה סיטי</v>
      </c>
      <c r="B1133" s="197">
        <f>IFERROR(VLOOKUP(A1133,Path!A:B,2,FALSE),"")</f>
        <v>30286</v>
      </c>
      <c r="C1133" s="197">
        <f>IF(WQ!B1133="","",WQ!B1133)</f>
        <v>33989.619774011298</v>
      </c>
    </row>
    <row r="1134" spans="1:3" x14ac:dyDescent="0.2">
      <c r="A1134" s="197" t="str">
        <f>IF(WQ!A1134="","",WQ!A1134)</f>
        <v>/איגודן/מניב ראשון/סלטי משאני</v>
      </c>
      <c r="B1134" s="197">
        <f>IFERROR(VLOOKUP(A1134,Path!A:B,2,FALSE),"")</f>
        <v>8020</v>
      </c>
      <c r="C1134" s="197">
        <f>IF(WQ!B1134="","",WQ!B1134)</f>
        <v>6745.6315789473701</v>
      </c>
    </row>
    <row r="1135" spans="1:3" x14ac:dyDescent="0.2">
      <c r="A1135" s="197" t="str">
        <f>IF(WQ!A1135="","",WQ!A1135)</f>
        <v>/איגודן/מניב ראשון/ע.א.ל.ש ניהול מסעדות (שיפודי ציפורה)</v>
      </c>
      <c r="B1135" s="197">
        <f>IFERROR(VLOOKUP(A1135,Path!A:B,2,FALSE),"")</f>
        <v>36445</v>
      </c>
      <c r="C1135" s="197">
        <f>IF(WQ!B1135="","",WQ!B1135)</f>
        <v>3998.3095628415299</v>
      </c>
    </row>
    <row r="1136" spans="1:3" x14ac:dyDescent="0.2">
      <c r="A1136" s="197" t="str">
        <f>IF(WQ!A1136="","",WQ!A1136)</f>
        <v>/איגודן/מניב ראשון/עוגות דה לה פה + קמיליה רטבים</v>
      </c>
      <c r="B1136" s="197">
        <f>IFERROR(VLOOKUP(A1136,Path!A:B,2,FALSE),"")</f>
        <v>37035</v>
      </c>
      <c r="C1136" s="197">
        <f>IF(WQ!B1136="","",WQ!B1136)</f>
        <v>1119.1677801724099</v>
      </c>
    </row>
    <row r="1137" spans="1:3" x14ac:dyDescent="0.2">
      <c r="A1137" s="197" t="str">
        <f>IF(WQ!A1137="","",WQ!A1137)</f>
        <v>/איגודן/מניב ראשון/על גולדה בע''מ ושות'</v>
      </c>
      <c r="B1137" s="197">
        <f>IFERROR(VLOOKUP(A1137,Path!A:B,2,FALSE),"")</f>
        <v>36440</v>
      </c>
      <c r="C1137" s="197">
        <f>IF(WQ!B1137="","",WQ!B1137)</f>
        <v>1528.5448087431701</v>
      </c>
    </row>
    <row r="1138" spans="1:3" x14ac:dyDescent="0.2">
      <c r="A1138" s="197" t="str">
        <f>IF(WQ!A1138="","",WQ!A1138)</f>
        <v>/איגודן/מניב ראשון/פ.ר קולורדיזיין בע''מ</v>
      </c>
      <c r="B1138" s="197">
        <f>IFERROR(VLOOKUP(A1138,Path!A:B,2,FALSE),"")</f>
        <v>36289</v>
      </c>
      <c r="C1138" s="197">
        <f>IF(WQ!B1138="","",WQ!B1138)</f>
        <v>1103.01844262295</v>
      </c>
    </row>
    <row r="1139" spans="1:3" x14ac:dyDescent="0.2">
      <c r="A1139" s="197" t="str">
        <f>IF(WQ!A1139="","",WQ!A1139)</f>
        <v>/איגודן/מניב ראשון/פאו- וואו</v>
      </c>
      <c r="B1139" s="197">
        <f>IFERROR(VLOOKUP(A1139,Path!A:B,2,FALSE),"")</f>
        <v>35009</v>
      </c>
      <c r="C1139" s="197">
        <f>IF(WQ!B1139="","",WQ!B1139)</f>
        <v>1588.76310483871</v>
      </c>
    </row>
    <row r="1140" spans="1:3" x14ac:dyDescent="0.2">
      <c r="A1140" s="197" t="str">
        <f>IF(WQ!A1140="","",WQ!A1140)</f>
        <v>/איגודן/מניב ראשון/פארמה תמר (לשעבר תמר שיווק מוצרי בריאות טבעיים בע''מ)</v>
      </c>
      <c r="B1140" s="197">
        <f>IFERROR(VLOOKUP(A1140,Path!A:B,2,FALSE),"")</f>
        <v>36294</v>
      </c>
      <c r="C1140" s="197">
        <f>IF(WQ!B1140="","",WQ!B1140)</f>
        <v>1484.4552631578899</v>
      </c>
    </row>
    <row r="1141" spans="1:3" x14ac:dyDescent="0.2">
      <c r="A1141" s="197" t="str">
        <f>IF(WQ!A1141="","",WQ!A1141)</f>
        <v>/איגודן/מניב ראשון/פופ אפ- פיתה קצבים סינמה סיטי</v>
      </c>
      <c r="B1141" s="197">
        <f>IFERROR(VLOOKUP(A1141,Path!A:B,2,FALSE),"")</f>
        <v>36347</v>
      </c>
      <c r="C1141" s="197">
        <f>IF(WQ!B1141="","",WQ!B1141)</f>
        <v>99.622950819672099</v>
      </c>
    </row>
    <row r="1142" spans="1:3" x14ac:dyDescent="0.2">
      <c r="A1142" s="197" t="str">
        <f>IF(WQ!A1142="","",WQ!A1142)</f>
        <v>/איגודן/מניב ראשון/פראיסו אירועים בע''מ</v>
      </c>
      <c r="B1142" s="197">
        <f>IFERROR(VLOOKUP(A1142,Path!A:B,2,FALSE),"")</f>
        <v>36199</v>
      </c>
      <c r="C1142" s="197">
        <f>IF(WQ!B1142="","",WQ!B1142)</f>
        <v>2035.8638262322499</v>
      </c>
    </row>
    <row r="1143" spans="1:3" x14ac:dyDescent="0.2">
      <c r="A1143" s="197" t="str">
        <f>IF(WQ!A1143="","",WQ!A1143)</f>
        <v>/איגודן/מניב ראשון/פרינטאלקטרוניקס</v>
      </c>
      <c r="B1143" s="197">
        <f>IFERROR(VLOOKUP(A1143,Path!A:B,2,FALSE),"")</f>
        <v>7974</v>
      </c>
      <c r="C1143" s="197">
        <f>IF(WQ!B1143="","",WQ!B1143)</f>
        <v>30628.095645491801</v>
      </c>
    </row>
    <row r="1144" spans="1:3" x14ac:dyDescent="0.2">
      <c r="A1144" s="197" t="str">
        <f>IF(WQ!A1144="","",WQ!A1144)</f>
        <v>/איגודן/מניב ראשון/פרש אנרג'י בע''מ (דוכן בי פרש)</v>
      </c>
      <c r="B1144" s="197">
        <f>IFERROR(VLOOKUP(A1144,Path!A:B,2,FALSE),"")</f>
        <v>36435</v>
      </c>
      <c r="C1144" s="197">
        <f>IF(WQ!B1144="","",WQ!B1144)</f>
        <v>275.73461538461498</v>
      </c>
    </row>
    <row r="1145" spans="1:3" x14ac:dyDescent="0.2">
      <c r="A1145" s="197" t="str">
        <f>IF(WQ!A1145="","",WQ!A1145)</f>
        <v>/איגודן/מניב ראשון/צומת המזון</v>
      </c>
      <c r="B1145" s="197">
        <f>IFERROR(VLOOKUP(A1145,Path!A:B,2,FALSE),"")</f>
        <v>8004</v>
      </c>
      <c r="C1145" s="197">
        <f>IF(WQ!B1145="","",WQ!B1145)</f>
        <v>1785.1818181818201</v>
      </c>
    </row>
    <row r="1146" spans="1:3" x14ac:dyDescent="0.2">
      <c r="A1146" s="197" t="str">
        <f>IF(WQ!A1146="","",WQ!A1146)</f>
        <v>/איגודן/מניב ראשון/צ'ירינה צח סרוסי בע"מ</v>
      </c>
      <c r="B1146" s="197">
        <f>IFERROR(VLOOKUP(A1146,Path!A:B,2,FALSE),"")</f>
        <v>32695</v>
      </c>
      <c r="C1146" s="197">
        <f>IF(WQ!B1146="","",WQ!B1146)</f>
        <v>1581.5547413793099</v>
      </c>
    </row>
    <row r="1147" spans="1:3" x14ac:dyDescent="0.2">
      <c r="A1147" s="197" t="str">
        <f>IF(WQ!A1147="","",WQ!A1147)</f>
        <v>/איגודן/מניב ראשון/צ'מפיון מוטורס ראשל''צ</v>
      </c>
      <c r="B1147" s="197">
        <f>IFERROR(VLOOKUP(A1147,Path!A:B,2,FALSE),"")</f>
        <v>36249</v>
      </c>
      <c r="C1147" s="197">
        <f>IF(WQ!B1147="","",WQ!B1147)</f>
        <v>8829.9354838709696</v>
      </c>
    </row>
    <row r="1148" spans="1:3" x14ac:dyDescent="0.2">
      <c r="A1148" s="197" t="str">
        <f>IF(WQ!A1148="","",WQ!A1148)</f>
        <v>/איגודן/מניב ראשון/ק.ג.ס.ס בע''מ (קינג ג'ורג'</v>
      </c>
      <c r="B1148" s="197">
        <f>IFERROR(VLOOKUP(A1148,Path!A:B,2,FALSE),"")</f>
        <v>36362</v>
      </c>
      <c r="C1148" s="197">
        <f>IF(WQ!B1148="","",WQ!B1148)</f>
        <v>866.341807909605</v>
      </c>
    </row>
    <row r="1149" spans="1:3" x14ac:dyDescent="0.2">
      <c r="A1149" s="197" t="str">
        <f>IF(WQ!A1149="","",WQ!A1149)</f>
        <v>/איגודן/מניב ראשון/קורן סינמה סיטי ראשל"צ- סינמה סיטי</v>
      </c>
      <c r="B1149" s="197">
        <f>IFERROR(VLOOKUP(A1149,Path!A:B,2,FALSE),"")</f>
        <v>38554</v>
      </c>
      <c r="C1149" s="197">
        <f>IF(WQ!B1149="","",WQ!B1149)</f>
        <v>196.95928961748601</v>
      </c>
    </row>
    <row r="1150" spans="1:3" x14ac:dyDescent="0.2">
      <c r="A1150" s="197" t="str">
        <f>IF(WQ!A1150="","",WQ!A1150)</f>
        <v>/איגודן/מניב ראשון/קייטרינג תפוח הזהב</v>
      </c>
      <c r="B1150" s="197">
        <f>IFERROR(VLOOKUP(A1150,Path!A:B,2,FALSE),"")</f>
        <v>37005</v>
      </c>
      <c r="C1150" s="197">
        <f>IF(WQ!B1150="","",WQ!B1150)</f>
        <v>730</v>
      </c>
    </row>
    <row r="1151" spans="1:3" x14ac:dyDescent="0.2">
      <c r="A1151" s="197" t="str">
        <f>IF(WQ!A1151="","",WQ!A1151)</f>
        <v>/איגודן/מניב ראשון/קיסוס אריה</v>
      </c>
      <c r="B1151" s="197">
        <f>IFERROR(VLOOKUP(A1151,Path!A:B,2,FALSE),"")</f>
        <v>8007</v>
      </c>
      <c r="C1151" s="197">
        <f>IF(WQ!B1151="","",WQ!B1151)</f>
        <v>1198.2275042444801</v>
      </c>
    </row>
    <row r="1152" spans="1:3" x14ac:dyDescent="0.2">
      <c r="A1152" s="197" t="str">
        <f>IF(WQ!A1152="","",WQ!A1152)</f>
        <v>/איגודן/מניב ראשון/קליספרה</v>
      </c>
      <c r="B1152" s="197">
        <f>IFERROR(VLOOKUP(A1152,Path!A:B,2,FALSE),"")</f>
        <v>36219</v>
      </c>
      <c r="C1152" s="197">
        <f>IF(WQ!B1152="","",WQ!B1152)</f>
        <v>2329.8771929824602</v>
      </c>
    </row>
    <row r="1153" spans="1:3" x14ac:dyDescent="0.2">
      <c r="A1153" s="197" t="str">
        <f>IF(WQ!A1153="","",WQ!A1153)</f>
        <v>/איגודן/מניב ראשון/קניון הבאר</v>
      </c>
      <c r="B1153" s="197">
        <f>IFERROR(VLOOKUP(A1153,Path!A:B,2,FALSE),"")</f>
        <v>35109</v>
      </c>
      <c r="C1153" s="197" t="str">
        <f>IF(WQ!B1153="","",WQ!B1153)</f>
        <v/>
      </c>
    </row>
    <row r="1154" spans="1:3" x14ac:dyDescent="0.2">
      <c r="A1154" s="197" t="str">
        <f>IF(WQ!A1154="","",WQ!A1154)</f>
        <v>/איגודן/מניב ראשון/קניון הזהב</v>
      </c>
      <c r="B1154" s="197">
        <f>IFERROR(VLOOKUP(A1154,Path!A:B,2,FALSE),"")</f>
        <v>29971</v>
      </c>
      <c r="C1154" s="197">
        <f>IF(WQ!B1154="","",WQ!B1154)</f>
        <v>34495.462519936198</v>
      </c>
    </row>
    <row r="1155" spans="1:3" x14ac:dyDescent="0.2">
      <c r="A1155" s="197" t="str">
        <f>IF(WQ!A1155="","",WQ!A1155)</f>
        <v>/איגודן/מניב ראשון/קניון עזריאלי ראשונים</v>
      </c>
      <c r="B1155" s="197">
        <f>IFERROR(VLOOKUP(A1155,Path!A:B,2,FALSE),"")</f>
        <v>35019</v>
      </c>
      <c r="C1155" s="197">
        <f>IF(WQ!B1155="","",WQ!B1155)</f>
        <v>30593.522474881</v>
      </c>
    </row>
    <row r="1156" spans="1:3" x14ac:dyDescent="0.2">
      <c r="A1156" s="197" t="str">
        <f>IF(WQ!A1156="","",WQ!A1156)</f>
        <v>/איגודן/מניב ראשון/קניון רוטשילד</v>
      </c>
      <c r="B1156" s="197">
        <f>IFERROR(VLOOKUP(A1156,Path!A:B,2,FALSE),"")</f>
        <v>35014</v>
      </c>
      <c r="C1156" s="197">
        <f>IF(WQ!B1156="","",WQ!B1156)</f>
        <v>8565.8615384615405</v>
      </c>
    </row>
    <row r="1157" spans="1:3" x14ac:dyDescent="0.2">
      <c r="A1157" s="197" t="str">
        <f>IF(WQ!A1157="","",WQ!A1157)</f>
        <v>/איגודן/מניב ראשון/קפה פולה</v>
      </c>
      <c r="B1157" s="197">
        <f>IFERROR(VLOOKUP(A1157,Path!A:B,2,FALSE),"")</f>
        <v>34994</v>
      </c>
      <c r="C1157" s="197">
        <f>IF(WQ!B1157="","",WQ!B1157)</f>
        <v>2937.4176548089599</v>
      </c>
    </row>
    <row r="1158" spans="1:3" x14ac:dyDescent="0.2">
      <c r="A1158" s="197" t="str">
        <f>IF(WQ!A1158="","",WQ!A1158)</f>
        <v>/איגודן/מניב ראשון/קפואים תהילה בע''מ</v>
      </c>
      <c r="B1158" s="197">
        <f>IFERROR(VLOOKUP(A1158,Path!A:B,2,FALSE),"")</f>
        <v>34196</v>
      </c>
      <c r="C1158" s="197">
        <f>IF(WQ!B1158="","",WQ!B1158)</f>
        <v>741.209634255129</v>
      </c>
    </row>
    <row r="1159" spans="1:3" x14ac:dyDescent="0.2">
      <c r="A1159" s="197" t="str">
        <f>IF(WQ!A1159="","",WQ!A1159)</f>
        <v>/איגודן/מניב ראשון/קרנף זיכיונות בע''מ</v>
      </c>
      <c r="B1159" s="197">
        <f>IFERROR(VLOOKUP(A1159,Path!A:B,2,FALSE),"")</f>
        <v>36357</v>
      </c>
      <c r="C1159" s="197">
        <f>IF(WQ!B1159="","",WQ!B1159)</f>
        <v>223.02627118644099</v>
      </c>
    </row>
    <row r="1160" spans="1:3" x14ac:dyDescent="0.2">
      <c r="A1160" s="197" t="str">
        <f>IF(WQ!A1160="","",WQ!A1160)</f>
        <v>/איגודן/מניב ראשון/ר. צ. חברה לרכב וציוד בע''מ (אלבר)</v>
      </c>
      <c r="B1160" s="197">
        <f>IFERROR(VLOOKUP(A1160,Path!A:B,2,FALSE),"")</f>
        <v>36259</v>
      </c>
      <c r="C1160" s="197">
        <f>IF(WQ!B1160="","",WQ!B1160)</f>
        <v>13286.0967741935</v>
      </c>
    </row>
    <row r="1161" spans="1:3" x14ac:dyDescent="0.2">
      <c r="A1161" s="197" t="str">
        <f>IF(WQ!A1161="","",WQ!A1161)</f>
        <v>/איגודן/מניב ראשון/ראשון ביזנס סנטר</v>
      </c>
      <c r="B1161" s="197">
        <f>IFERROR(VLOOKUP(A1161,Path!A:B,2,FALSE),"")</f>
        <v>37025</v>
      </c>
      <c r="C1161" s="197">
        <f>IF(WQ!B1161="","",WQ!B1161)</f>
        <v>12035.8103592314</v>
      </c>
    </row>
    <row r="1162" spans="1:3" x14ac:dyDescent="0.2">
      <c r="A1162" s="197" t="str">
        <f>IF(WQ!A1162="","",WQ!A1162)</f>
        <v>/איגודן/מניב ראשון/רי באר בע''מ</v>
      </c>
      <c r="B1162" s="197">
        <f>IFERROR(VLOOKUP(A1162,Path!A:B,2,FALSE),"")</f>
        <v>36322</v>
      </c>
      <c r="C1162" s="197">
        <f>IF(WQ!B1162="","",WQ!B1162)</f>
        <v>395.83418079095998</v>
      </c>
    </row>
    <row r="1163" spans="1:3" x14ac:dyDescent="0.2">
      <c r="A1163" s="197" t="str">
        <f>IF(WQ!A1163="","",WQ!A1163)</f>
        <v>/איגודן/מניב ראשון/ריבר נודלס בע''מ</v>
      </c>
      <c r="B1163" s="197">
        <f>IFERROR(VLOOKUP(A1163,Path!A:B,2,FALSE),"")</f>
        <v>36465</v>
      </c>
      <c r="C1163" s="197">
        <f>IF(WQ!B1163="","",WQ!B1163)</f>
        <v>1484.60519125683</v>
      </c>
    </row>
    <row r="1164" spans="1:3" x14ac:dyDescent="0.2">
      <c r="A1164" s="197" t="str">
        <f>IF(WQ!A1164="","",WQ!A1164)</f>
        <v>/איגודן/מניב ראשון/רשת קפה קפה ישראל בע''מ</v>
      </c>
      <c r="B1164" s="197">
        <f>IFERROR(VLOOKUP(A1164,Path!A:B,2,FALSE),"")</f>
        <v>36342</v>
      </c>
      <c r="C1164" s="197" t="str">
        <f>IF(WQ!B1164="","",WQ!B1164)</f>
        <v/>
      </c>
    </row>
    <row r="1165" spans="1:3" x14ac:dyDescent="0.2">
      <c r="A1165" s="197" t="str">
        <f>IF(WQ!A1165="","",WQ!A1165)</f>
        <v>/איגודן/מניב ראשון/שואף את ברוק</v>
      </c>
      <c r="B1165" s="197">
        <f>IFERROR(VLOOKUP(A1165,Path!A:B,2,FALSE),"")</f>
        <v>7960</v>
      </c>
      <c r="C1165" s="197">
        <f>IF(WQ!B1165="","",WQ!B1165)</f>
        <v>1522.8195043103401</v>
      </c>
    </row>
    <row r="1166" spans="1:3" x14ac:dyDescent="0.2">
      <c r="A1166" s="197" t="str">
        <f>IF(WQ!A1166="","",WQ!A1166)</f>
        <v>/איגודן/מניב ראשון/שווארמה עאוני</v>
      </c>
      <c r="B1166" s="197">
        <f>IFERROR(VLOOKUP(A1166,Path!A:B,2,FALSE),"")</f>
        <v>32710</v>
      </c>
      <c r="C1166" s="197" t="str">
        <f>IF(WQ!B1166="","",WQ!B1166)</f>
        <v/>
      </c>
    </row>
    <row r="1167" spans="1:3" x14ac:dyDescent="0.2">
      <c r="A1167" s="197" t="str">
        <f>IF(WQ!A1167="","",WQ!A1167)</f>
        <v>/איגודן/מניב ראשון/שופרסל דיל לח"י</v>
      </c>
      <c r="B1167" s="197">
        <f>IFERROR(VLOOKUP(A1167,Path!A:B,2,FALSE),"")</f>
        <v>7808</v>
      </c>
      <c r="C1167" s="197">
        <f>IF(WQ!B1167="","",WQ!B1167)</f>
        <v>2046.40402298851</v>
      </c>
    </row>
    <row r="1168" spans="1:3" x14ac:dyDescent="0.2">
      <c r="A1168" s="197" t="str">
        <f>IF(WQ!A1168="","",WQ!A1168)</f>
        <v>/איגודן/מניב ראשון/שופרסל דיל מרלו"ג</v>
      </c>
      <c r="B1168" s="197">
        <f>IFERROR(VLOOKUP(A1168,Path!A:B,2,FALSE),"")</f>
        <v>7800</v>
      </c>
      <c r="C1168" s="197">
        <f>IF(WQ!B1168="","",WQ!B1168)</f>
        <v>2010.31233595801</v>
      </c>
    </row>
    <row r="1169" spans="1:3" x14ac:dyDescent="0.2">
      <c r="A1169" s="197" t="str">
        <f>IF(WQ!A1169="","",WQ!A1169)</f>
        <v>/איגודן/מניב ראשון/שלגוגו בע"מ</v>
      </c>
      <c r="B1169" s="197">
        <f>IFERROR(VLOOKUP(A1169,Path!A:B,2,FALSE),"")</f>
        <v>37040</v>
      </c>
      <c r="C1169" s="197">
        <f>IF(WQ!B1169="","",WQ!B1169)</f>
        <v>1053.71228448276</v>
      </c>
    </row>
    <row r="1170" spans="1:3" x14ac:dyDescent="0.2">
      <c r="A1170" s="197" t="str">
        <f>IF(WQ!A1170="","",WQ!A1170)</f>
        <v>/איגודן/מניב ראשון/שמש אדומה</v>
      </c>
      <c r="B1170" s="197">
        <f>IFERROR(VLOOKUP(A1170,Path!A:B,2,FALSE),"")</f>
        <v>28470</v>
      </c>
      <c r="C1170" s="197" t="str">
        <f>IF(WQ!B1170="","",WQ!B1170)</f>
        <v/>
      </c>
    </row>
    <row r="1171" spans="1:3" x14ac:dyDescent="0.2">
      <c r="A1171" s="197" t="str">
        <f>IF(WQ!A1171="","",WQ!A1171)</f>
        <v>/איגודן/מניב ראשון/שפע ברכות</v>
      </c>
      <c r="B1171" s="197">
        <f>IFERROR(VLOOKUP(A1171,Path!A:B,2,FALSE),"")</f>
        <v>7638</v>
      </c>
      <c r="C1171" s="197" t="str">
        <f>IF(WQ!B1171="","",WQ!B1171)</f>
        <v/>
      </c>
    </row>
    <row r="1172" spans="1:3" x14ac:dyDescent="0.2">
      <c r="A1172" s="197" t="str">
        <f>IF(WQ!A1172="","",WQ!A1172)</f>
        <v>/איגודן/מניב ראשון/ת. תדלוק דור אלון דוכיפת</v>
      </c>
      <c r="B1172" s="197">
        <f>IFERROR(VLOOKUP(A1172,Path!A:B,2,FALSE),"")</f>
        <v>33863</v>
      </c>
      <c r="C1172" s="197" t="str">
        <f>IF(WQ!B1172="","",WQ!B1172)</f>
        <v/>
      </c>
    </row>
    <row r="1173" spans="1:3" x14ac:dyDescent="0.2">
      <c r="A1173" s="197" t="str">
        <f>IF(WQ!A1173="","",WQ!A1173)</f>
        <v>/איגודן/מניב ראשון/ת. תדלוק דלק שערי ראשון</v>
      </c>
      <c r="B1173" s="197">
        <f>IFERROR(VLOOKUP(A1173,Path!A:B,2,FALSE),"")</f>
        <v>33859</v>
      </c>
      <c r="C1173" s="197">
        <f>IF(WQ!B1173="","",WQ!B1173)</f>
        <v>181.23814655172399</v>
      </c>
    </row>
    <row r="1174" spans="1:3" x14ac:dyDescent="0.2">
      <c r="A1174" s="197" t="str">
        <f>IF(WQ!A1174="","",WQ!A1174)</f>
        <v>/איגודן/מניב ראשון/ת. תדלוק סונול שלי</v>
      </c>
      <c r="B1174" s="197">
        <f>IFERROR(VLOOKUP(A1174,Path!A:B,2,FALSE),"")</f>
        <v>33861</v>
      </c>
      <c r="C1174" s="197">
        <f>IF(WQ!B1174="","",WQ!B1174)</f>
        <v>190.80756395995601</v>
      </c>
    </row>
    <row r="1175" spans="1:3" x14ac:dyDescent="0.2">
      <c r="A1175" s="197" t="str">
        <f>IF(WQ!A1175="","",WQ!A1175)</f>
        <v>/איגודן/מניב ראשון/ת. תדלוק פז גילי</v>
      </c>
      <c r="B1175" s="197">
        <f>IFERROR(VLOOKUP(A1175,Path!A:B,2,FALSE),"")</f>
        <v>33855</v>
      </c>
      <c r="C1175" s="197">
        <f>IF(WQ!B1175="","",WQ!B1175)</f>
        <v>179</v>
      </c>
    </row>
    <row r="1176" spans="1:3" x14ac:dyDescent="0.2">
      <c r="A1176" s="197" t="str">
        <f>IF(WQ!A1176="","",WQ!A1176)</f>
        <v>/איגודן/מניב ראשון/ת. תדלוק פז עוז</v>
      </c>
      <c r="B1176" s="197">
        <f>IFERROR(VLOOKUP(A1176,Path!A:B,2,FALSE),"")</f>
        <v>33857</v>
      </c>
      <c r="C1176" s="197" t="str">
        <f>IF(WQ!B1176="","",WQ!B1176)</f>
        <v/>
      </c>
    </row>
    <row r="1177" spans="1:3" x14ac:dyDescent="0.2">
      <c r="A1177" s="197" t="str">
        <f>IF(WQ!A1177="","",WQ!A1177)</f>
        <v>/איגודן/מניב ראשון/תחנת דלק ELEVEN</v>
      </c>
      <c r="B1177" s="197">
        <f>IFERROR(VLOOKUP(A1177,Path!A:B,2,FALSE),"")</f>
        <v>36082</v>
      </c>
      <c r="C1177" s="197">
        <f>IF(WQ!B1177="","",WQ!B1177)</f>
        <v>308.05513784461198</v>
      </c>
    </row>
    <row r="1178" spans="1:3" x14ac:dyDescent="0.2">
      <c r="A1178" s="197" t="str">
        <f>IF(WQ!A1178="","",WQ!A1178)</f>
        <v>/איגודן/מניב ראשון/תחנת מעבר לפסולת בטון</v>
      </c>
      <c r="B1178" s="197">
        <f>IFERROR(VLOOKUP(A1178,Path!A:B,2,FALSE),"")</f>
        <v>35557</v>
      </c>
      <c r="C1178" s="197" t="str">
        <f>IF(WQ!B1178="","",WQ!B1178)</f>
        <v/>
      </c>
    </row>
    <row r="1179" spans="1:3" x14ac:dyDescent="0.2">
      <c r="A1179" s="197" t="str">
        <f>IF(WQ!A1179="","",WQ!A1179)</f>
        <v>/איגודן/מניב ראשון/תחנת מעבר לפסולת עירונית</v>
      </c>
      <c r="B1179" s="197">
        <f>IFERROR(VLOOKUP(A1179,Path!A:B,2,FALSE),"")</f>
        <v>8200</v>
      </c>
      <c r="C1179" s="197">
        <f>IF(WQ!B1179="","",WQ!B1179)</f>
        <v>14381.622950819699</v>
      </c>
    </row>
    <row r="1180" spans="1:3" x14ac:dyDescent="0.2">
      <c r="A1180" s="197" t="str">
        <f>IF(WQ!A1180="","",WQ!A1180)</f>
        <v>/איגודן/נחל איילון/נחל איילון</v>
      </c>
      <c r="B1180" s="197">
        <f>IFERROR(VLOOKUP(A1180,Path!A:B,2,FALSE),"")</f>
        <v>8140</v>
      </c>
      <c r="C1180" s="197" t="str">
        <f>IF(WQ!B1180="","",WQ!B1180)</f>
        <v/>
      </c>
    </row>
    <row r="1181" spans="1:3" x14ac:dyDescent="0.2">
      <c r="A1181" s="197" t="str">
        <f>IF(WQ!A1181="","",WQ!A1181)</f>
        <v>/איגודן/נחל ירקון/ירדן1</v>
      </c>
      <c r="B1181" s="197">
        <f>IFERROR(VLOOKUP(A1181,Path!A:B,2,FALSE),"")</f>
        <v>29043</v>
      </c>
      <c r="C1181" s="197" t="str">
        <f>IF(WQ!B1181="","",WQ!B1181)</f>
        <v/>
      </c>
    </row>
    <row r="1182" spans="1:3" x14ac:dyDescent="0.2">
      <c r="A1182" s="197" t="str">
        <f>IF(WQ!A1182="","",WQ!A1182)</f>
        <v>/איגודן/נחל ירקון/נחל ירקון</v>
      </c>
      <c r="B1182" s="197">
        <f>IFERROR(VLOOKUP(A1182,Path!A:B,2,FALSE),"")</f>
        <v>8135</v>
      </c>
      <c r="C1182" s="197" t="str">
        <f>IF(WQ!B1182="","",WQ!B1182)</f>
        <v/>
      </c>
    </row>
    <row r="1183" spans="1:3" x14ac:dyDescent="0.2">
      <c r="A1183" s="197" t="str">
        <f>IF(WQ!A1183="","",WQ!A1183)</f>
        <v>/איגודן/נחל ירקון/נחל ירקון</v>
      </c>
      <c r="B1183" s="197">
        <f>IFERROR(VLOOKUP(A1183,Path!A:B,2,FALSE),"")</f>
        <v>8135</v>
      </c>
      <c r="C1183" s="197" t="str">
        <f>IF(WQ!B1183="","",WQ!B1183)</f>
        <v/>
      </c>
    </row>
    <row r="1184" spans="1:3" x14ac:dyDescent="0.2">
      <c r="A1184" s="197" t="str">
        <f>IF(WQ!A1184="","",WQ!A1184)</f>
        <v>/איגודן/נחל ירקון/נחל ירקון</v>
      </c>
      <c r="B1184" s="197">
        <f>IFERROR(VLOOKUP(A1184,Path!A:B,2,FALSE),"")</f>
        <v>8135</v>
      </c>
      <c r="C1184" s="197" t="str">
        <f>IF(WQ!B1184="","",WQ!B1184)</f>
        <v/>
      </c>
    </row>
    <row r="1185" spans="1:3" x14ac:dyDescent="0.2">
      <c r="A1185" s="197" t="str">
        <f>IF(WQ!A1185="","",WQ!A1185)</f>
        <v>/איגודן/נחל ירקון/נחל ירקון</v>
      </c>
      <c r="B1185" s="197">
        <f>IFERROR(VLOOKUP(A1185,Path!A:B,2,FALSE),"")</f>
        <v>8135</v>
      </c>
      <c r="C1185" s="197" t="str">
        <f>IF(WQ!B1185="","",WQ!B1185)</f>
        <v/>
      </c>
    </row>
    <row r="1186" spans="1:3" x14ac:dyDescent="0.2">
      <c r="A1186" s="197" t="str">
        <f>IF(WQ!A1186="","",WQ!A1186)</f>
        <v>/איגודן/נחל ירקון/נחל ירקון</v>
      </c>
      <c r="B1186" s="197">
        <f>IFERROR(VLOOKUP(A1186,Path!A:B,2,FALSE),"")</f>
        <v>8135</v>
      </c>
      <c r="C1186" s="197" t="str">
        <f>IF(WQ!B1186="","",WQ!B1186)</f>
        <v/>
      </c>
    </row>
    <row r="1187" spans="1:3" x14ac:dyDescent="0.2">
      <c r="A1187" s="197" t="str">
        <f>IF(WQ!A1187="","",WQ!A1187)</f>
        <v>/איגודן/נס ציונה/ שערי דלק</v>
      </c>
      <c r="B1187" s="197">
        <f>IFERROR(VLOOKUP(A1187,Path!A:B,2,FALSE),"")</f>
        <v>31263</v>
      </c>
      <c r="C1187" s="197" t="str">
        <f>IF(WQ!B1187="","",WQ!B1187)</f>
        <v/>
      </c>
    </row>
    <row r="1188" spans="1:3" x14ac:dyDescent="0.2">
      <c r="A1188" s="197" t="str">
        <f>IF(WQ!A1188="","",WQ!A1188)</f>
        <v>/איגודן/נס ציונה/&amp;אלאופ מטבחים</v>
      </c>
      <c r="B1188" s="197">
        <f>IFERROR(VLOOKUP(A1188,Path!A:B,2,FALSE),"")</f>
        <v>31947</v>
      </c>
      <c r="C1188" s="197" t="str">
        <f>IF(WQ!B1188="","",WQ!B1188)</f>
        <v/>
      </c>
    </row>
    <row r="1189" spans="1:3" x14ac:dyDescent="0.2">
      <c r="A1189" s="197" t="str">
        <f>IF(WQ!A1189="","",WQ!A1189)</f>
        <v>/איגודן/נס ציונה/&amp;אלאופ ת. אלקטרו- אופטיקה</v>
      </c>
      <c r="B1189" s="197">
        <f>IFERROR(VLOOKUP(A1189,Path!A:B,2,FALSE),"")</f>
        <v>31173</v>
      </c>
      <c r="C1189" s="197" t="str">
        <f>IF(WQ!B1189="","",WQ!B1189)</f>
        <v/>
      </c>
    </row>
    <row r="1190" spans="1:3" x14ac:dyDescent="0.2">
      <c r="A1190" s="197" t="str">
        <f>IF(WQ!A1190="","",WQ!A1190)</f>
        <v>/איגודן/נס ציונה/&amp;טויוטה חי מוטורס</v>
      </c>
      <c r="B1190" s="197">
        <f>IFERROR(VLOOKUP(A1190,Path!A:B,2,FALSE),"")</f>
        <v>29668</v>
      </c>
      <c r="C1190" s="197" t="str">
        <f>IF(WQ!B1190="","",WQ!B1190)</f>
        <v/>
      </c>
    </row>
    <row r="1191" spans="1:3" x14ac:dyDescent="0.2">
      <c r="A1191" s="197" t="str">
        <f>IF(WQ!A1191="","",WQ!A1191)</f>
        <v>/איגודן/נס ציונה/&amp;טויוטה חי מוטורס רחיצה</v>
      </c>
      <c r="B1191" s="197">
        <f>IFERROR(VLOOKUP(A1191,Path!A:B,2,FALSE),"")</f>
        <v>31932</v>
      </c>
      <c r="C1191" s="197" t="str">
        <f>IF(WQ!B1191="","",WQ!B1191)</f>
        <v/>
      </c>
    </row>
    <row r="1192" spans="1:3" x14ac:dyDescent="0.2">
      <c r="A1192" s="197" t="str">
        <f>IF(WQ!A1192="","",WQ!A1192)</f>
        <v>/איגודן/נס ציונה/MDB</v>
      </c>
      <c r="B1192" s="197">
        <f>IFERROR(VLOOKUP(A1192,Path!A:B,2,FALSE),"")</f>
        <v>31713</v>
      </c>
      <c r="C1192" s="197" t="str">
        <f>IF(WQ!B1192="","",WQ!B1192)</f>
        <v/>
      </c>
    </row>
    <row r="1193" spans="1:3" x14ac:dyDescent="0.2">
      <c r="A1193" s="197" t="str">
        <f>IF(WQ!A1193="","",WQ!A1193)</f>
        <v>/איגודן/נס ציונה/QBI קיו. בי. אי - מעבדה לבדיקות כימיות</v>
      </c>
      <c r="B1193" s="197">
        <f>IFERROR(VLOOKUP(A1193,Path!A:B,2,FALSE),"")</f>
        <v>31062</v>
      </c>
      <c r="C1193" s="197" t="str">
        <f>IF(WQ!B1193="","",WQ!B1193)</f>
        <v/>
      </c>
    </row>
    <row r="1194" spans="1:3" x14ac:dyDescent="0.2">
      <c r="A1194" s="197" t="str">
        <f>IF(WQ!A1194="","",WQ!A1194)</f>
        <v>/איגודן/נס ציונה/אביעד תעשיות בטון</v>
      </c>
      <c r="B1194" s="197">
        <f>IFERROR(VLOOKUP(A1194,Path!A:B,2,FALSE),"")</f>
        <v>31707</v>
      </c>
      <c r="C1194" s="197" t="str">
        <f>IF(WQ!B1194="","",WQ!B1194)</f>
        <v/>
      </c>
    </row>
    <row r="1195" spans="1:3" x14ac:dyDescent="0.2">
      <c r="A1195" s="197" t="str">
        <f>IF(WQ!A1195="","",WQ!A1195)</f>
        <v>/איגודן/נס ציונה/אוליה</v>
      </c>
      <c r="B1195" s="197">
        <f>IFERROR(VLOOKUP(A1195,Path!A:B,2,FALSE),"")</f>
        <v>31672</v>
      </c>
      <c r="C1195" s="197" t="str">
        <f>IF(WQ!B1195="","",WQ!B1195)</f>
        <v/>
      </c>
    </row>
    <row r="1196" spans="1:3" x14ac:dyDescent="0.2">
      <c r="A1196" s="197" t="str">
        <f>IF(WQ!A1196="","",WQ!A1196)</f>
        <v>/איגודן/נס ציונה/אולמי גאיה</v>
      </c>
      <c r="B1196" s="197">
        <f>IFERROR(VLOOKUP(A1196,Path!A:B,2,FALSE),"")</f>
        <v>29659</v>
      </c>
      <c r="C1196" s="197" t="str">
        <f>IF(WQ!B1196="","",WQ!B1196)</f>
        <v/>
      </c>
    </row>
    <row r="1197" spans="1:3" x14ac:dyDescent="0.2">
      <c r="A1197" s="197" t="str">
        <f>IF(WQ!A1197="","",WQ!A1197)</f>
        <v>/איגודן/נס ציונה/אולמי וויטראז'</v>
      </c>
      <c r="B1197" s="197">
        <f>IFERROR(VLOOKUP(A1197,Path!A:B,2,FALSE),"")</f>
        <v>30978</v>
      </c>
      <c r="C1197" s="197" t="str">
        <f>IF(WQ!B1197="","",WQ!B1197)</f>
        <v/>
      </c>
    </row>
    <row r="1198" spans="1:3" x14ac:dyDescent="0.2">
      <c r="A1198" s="197" t="str">
        <f>IF(WQ!A1198="","",WQ!A1198)</f>
        <v>/איגודן/נס ציונה/אולמי יוניברס</v>
      </c>
      <c r="B1198" s="197">
        <f>IFERROR(VLOOKUP(A1198,Path!A:B,2,FALSE),"")</f>
        <v>30981</v>
      </c>
      <c r="C1198" s="197" t="str">
        <f>IF(WQ!B1198="","",WQ!B1198)</f>
        <v/>
      </c>
    </row>
    <row r="1199" spans="1:3" x14ac:dyDescent="0.2">
      <c r="A1199" s="197" t="str">
        <f>IF(WQ!A1199="","",WQ!A1199)</f>
        <v>/איגודן/נס ציונה/אומרי</v>
      </c>
      <c r="B1199" s="197">
        <f>IFERROR(VLOOKUP(A1199,Path!A:B,2,FALSE),"")</f>
        <v>31089</v>
      </c>
      <c r="C1199" s="197" t="str">
        <f>IF(WQ!B1199="","",WQ!B1199)</f>
        <v/>
      </c>
    </row>
    <row r="1200" spans="1:3" x14ac:dyDescent="0.2">
      <c r="A1200" s="197" t="str">
        <f>IF(WQ!A1200="","",WQ!A1200)</f>
        <v>/איגודן/נס ציונה/אומריקס ביופרמסאוטיקלס</v>
      </c>
      <c r="B1200" s="197">
        <f>IFERROR(VLOOKUP(A1200,Path!A:B,2,FALSE),"")</f>
        <v>31008</v>
      </c>
      <c r="C1200" s="197" t="str">
        <f>IF(WQ!B1200="","",WQ!B1200)</f>
        <v/>
      </c>
    </row>
    <row r="1201" spans="1:3" x14ac:dyDescent="0.2">
      <c r="A1201" s="197" t="str">
        <f>IF(WQ!A1201="","",WQ!A1201)</f>
        <v>/איגודן/נס ציונה/אופלון</v>
      </c>
      <c r="B1201" s="197">
        <f>IFERROR(VLOOKUP(A1201,Path!A:B,2,FALSE),"")</f>
        <v>31095</v>
      </c>
      <c r="C1201" s="197" t="str">
        <f>IF(WQ!B1201="","",WQ!B1201)</f>
        <v/>
      </c>
    </row>
    <row r="1202" spans="1:3" x14ac:dyDescent="0.2">
      <c r="A1202" s="197" t="str">
        <f>IF(WQ!A1202="","",WQ!A1202)</f>
        <v>/איגודן/נס ציונה/אורלייט תעשיות</v>
      </c>
      <c r="B1202" s="197">
        <f>IFERROR(VLOOKUP(A1202,Path!A:B,2,FALSE),"")</f>
        <v>31710</v>
      </c>
      <c r="C1202" s="197" t="str">
        <f>IF(WQ!B1202="","",WQ!B1202)</f>
        <v/>
      </c>
    </row>
    <row r="1203" spans="1:3" x14ac:dyDescent="0.2">
      <c r="A1203" s="197" t="str">
        <f>IF(WQ!A1203="","",WQ!A1203)</f>
        <v>/איגודן/נס ציונה/אינדיגו מערכות הדפסה</v>
      </c>
      <c r="B1203" s="197">
        <f>IFERROR(VLOOKUP(A1203,Path!A:B,2,FALSE),"")</f>
        <v>30990</v>
      </c>
      <c r="C1203" s="197" t="str">
        <f>IF(WQ!B1203="","",WQ!B1203)</f>
        <v/>
      </c>
    </row>
    <row r="1204" spans="1:3" x14ac:dyDescent="0.2">
      <c r="A1204" s="197" t="str">
        <f>IF(WQ!A1204="","",WQ!A1204)</f>
        <v>/איגודן/נס ציונה/אלה גן אירועים</v>
      </c>
      <c r="B1204" s="197">
        <f>IFERROR(VLOOKUP(A1204,Path!A:B,2,FALSE),"")</f>
        <v>30984</v>
      </c>
      <c r="C1204" s="197" t="str">
        <f>IF(WQ!B1204="","",WQ!B1204)</f>
        <v/>
      </c>
    </row>
    <row r="1205" spans="1:3" x14ac:dyDescent="0.2">
      <c r="A1205" s="197" t="str">
        <f>IF(WQ!A1205="","",WQ!A1205)</f>
        <v>/איגודן/נס ציונה/אלי מוטורס</v>
      </c>
      <c r="B1205" s="197">
        <f>IFERROR(VLOOKUP(A1205,Path!A:B,2,FALSE),"")</f>
        <v>31245</v>
      </c>
      <c r="C1205" s="197" t="str">
        <f>IF(WQ!B1205="","",WQ!B1205)</f>
        <v/>
      </c>
    </row>
    <row r="1206" spans="1:3" x14ac:dyDescent="0.2">
      <c r="A1206" s="197" t="str">
        <f>IF(WQ!A1206="","",WQ!A1206)</f>
        <v>/איגודן/נס ציונה/אמינולאב</v>
      </c>
      <c r="B1206" s="197">
        <f>IFERROR(VLOOKUP(A1206,Path!A:B,2,FALSE),"")</f>
        <v>31023</v>
      </c>
      <c r="C1206" s="197" t="str">
        <f>IF(WQ!B1206="","",WQ!B1206)</f>
        <v/>
      </c>
    </row>
    <row r="1207" spans="1:3" x14ac:dyDescent="0.2">
      <c r="A1207" s="197" t="str">
        <f>IF(WQ!A1207="","",WQ!A1207)</f>
        <v>/איגודן/נס ציונה/ארומה - שפע זכיונות בע"מ</v>
      </c>
      <c r="B1207" s="197">
        <f>IFERROR(VLOOKUP(A1207,Path!A:B,2,FALSE),"")</f>
        <v>31293</v>
      </c>
      <c r="C1207" s="197" t="str">
        <f>IF(WQ!B1207="","",WQ!B1207)</f>
        <v/>
      </c>
    </row>
    <row r="1208" spans="1:3" x14ac:dyDescent="0.2">
      <c r="A1208" s="197" t="str">
        <f>IF(WQ!A1208="","",WQ!A1208)</f>
        <v>/איגודן/נס ציונה/ביונדווקס</v>
      </c>
      <c r="B1208" s="197">
        <f>IFERROR(VLOOKUP(A1208,Path!A:B,2,FALSE),"")</f>
        <v>31098</v>
      </c>
      <c r="C1208" s="197" t="str">
        <f>IF(WQ!B1208="","",WQ!B1208)</f>
        <v/>
      </c>
    </row>
    <row r="1209" spans="1:3" x14ac:dyDescent="0.2">
      <c r="A1209" s="197" t="str">
        <f>IF(WQ!A1209="","",WQ!A1209)</f>
        <v>/איגודן/נס ציונה/בית חולים בריאות הנפש</v>
      </c>
      <c r="B1209" s="197">
        <f>IFERROR(VLOOKUP(A1209,Path!A:B,2,FALSE),"")</f>
        <v>31916</v>
      </c>
      <c r="C1209" s="197" t="str">
        <f>IF(WQ!B1209="","",WQ!B1209)</f>
        <v/>
      </c>
    </row>
    <row r="1210" spans="1:3" x14ac:dyDescent="0.2">
      <c r="A1210" s="197" t="str">
        <f>IF(WQ!A1210="","",WQ!A1210)</f>
        <v>/איגודן/נס ציונה/בקטוכם</v>
      </c>
      <c r="B1210" s="197">
        <f>IFERROR(VLOOKUP(A1210,Path!A:B,2,FALSE),"")</f>
        <v>31029</v>
      </c>
      <c r="C1210" s="197" t="str">
        <f>IF(WQ!B1210="","",WQ!B1210)</f>
        <v/>
      </c>
    </row>
    <row r="1211" spans="1:3" x14ac:dyDescent="0.2">
      <c r="A1211" s="197" t="str">
        <f>IF(WQ!A1211="","",WQ!A1211)</f>
        <v>/איגודן/נס ציונה/ברוקו (אורורה) משקאות חריפים</v>
      </c>
      <c r="B1211" s="197">
        <f>IFERROR(VLOOKUP(A1211,Path!A:B,2,FALSE),"")</f>
        <v>30972</v>
      </c>
      <c r="C1211" s="197" t="str">
        <f>IF(WQ!B1211="","",WQ!B1211)</f>
        <v/>
      </c>
    </row>
    <row r="1212" spans="1:3" x14ac:dyDescent="0.2">
      <c r="A1212" s="197" t="str">
        <f>IF(WQ!A1212="","",WQ!A1212)</f>
        <v>/איגודן/נס ציונה/גן ארועים VIA</v>
      </c>
      <c r="B1212" s="197">
        <f>IFERROR(VLOOKUP(A1212,Path!A:B,2,FALSE),"")</f>
        <v>31419</v>
      </c>
      <c r="C1212" s="197" t="str">
        <f>IF(WQ!B1212="","",WQ!B1212)</f>
        <v/>
      </c>
    </row>
    <row r="1213" spans="1:3" x14ac:dyDescent="0.2">
      <c r="A1213" s="197" t="str">
        <f>IF(WQ!A1213="","",WQ!A1213)</f>
        <v>/איגודן/נס ציונה/גני מרוויאס</v>
      </c>
      <c r="B1213" s="197">
        <f>IFERROR(VLOOKUP(A1213,Path!A:B,2,FALSE),"")</f>
        <v>31269</v>
      </c>
      <c r="C1213" s="197" t="str">
        <f>IF(WQ!B1213="","",WQ!B1213)</f>
        <v/>
      </c>
    </row>
    <row r="1214" spans="1:3" x14ac:dyDescent="0.2">
      <c r="A1214" s="197" t="str">
        <f>IF(WQ!A1214="","",WQ!A1214)</f>
        <v>/איגודן/נס ציונה/דור אלון</v>
      </c>
      <c r="B1214" s="197">
        <f>IFERROR(VLOOKUP(A1214,Path!A:B,2,FALSE),"")</f>
        <v>31260</v>
      </c>
      <c r="C1214" s="197" t="str">
        <f>IF(WQ!B1214="","",WQ!B1214)</f>
        <v/>
      </c>
    </row>
    <row r="1215" spans="1:3" x14ac:dyDescent="0.2">
      <c r="A1215" s="197" t="str">
        <f>IF(WQ!A1215="","",WQ!A1215)</f>
        <v>/איגודן/נס ציונה/די פארם</v>
      </c>
      <c r="B1215" s="197">
        <f>IFERROR(VLOOKUP(A1215,Path!A:B,2,FALSE),"")</f>
        <v>31032</v>
      </c>
      <c r="C1215" s="197" t="str">
        <f>IF(WQ!B1215="","",WQ!B1215)</f>
        <v/>
      </c>
    </row>
    <row r="1216" spans="1:3" x14ac:dyDescent="0.2">
      <c r="A1216" s="197" t="str">
        <f>IF(WQ!A1216="","",WQ!A1216)</f>
        <v>/איגודן/נס ציונה/דרן מעבדות וייעוץ</v>
      </c>
      <c r="B1216" s="197">
        <f>IFERROR(VLOOKUP(A1216,Path!A:B,2,FALSE),"")</f>
        <v>31035</v>
      </c>
      <c r="C1216" s="197" t="str">
        <f>IF(WQ!B1216="","",WQ!B1216)</f>
        <v/>
      </c>
    </row>
    <row r="1217" spans="1:3" x14ac:dyDescent="0.2">
      <c r="A1217" s="197" t="str">
        <f>IF(WQ!A1217="","",WQ!A1217)</f>
        <v>/איגודן/נס ציונה/המכון הביולוגי</v>
      </c>
      <c r="B1217" s="197">
        <f>IFERROR(VLOOKUP(A1217,Path!A:B,2,FALSE),"")</f>
        <v>31044</v>
      </c>
      <c r="C1217" s="197" t="str">
        <f>IF(WQ!B1217="","",WQ!B1217)</f>
        <v/>
      </c>
    </row>
    <row r="1218" spans="1:3" x14ac:dyDescent="0.2">
      <c r="A1218" s="197" t="str">
        <f>IF(WQ!A1218="","",WQ!A1218)</f>
        <v>/איגודן/נס ציונה/הרלן ביוטק ישראל בע"מ</v>
      </c>
      <c r="B1218" s="197">
        <f>IFERROR(VLOOKUP(A1218,Path!A:B,2,FALSE),"")</f>
        <v>31053</v>
      </c>
      <c r="C1218" s="197" t="str">
        <f>IF(WQ!B1218="","",WQ!B1218)</f>
        <v/>
      </c>
    </row>
    <row r="1219" spans="1:3" x14ac:dyDescent="0.2">
      <c r="A1219" s="197" t="str">
        <f>IF(WQ!A1219="","",WQ!A1219)</f>
        <v>/איגודן/נס ציונה/לייזר מודלינג ישראל בע"מ</v>
      </c>
      <c r="B1219" s="197">
        <f>IFERROR(VLOOKUP(A1219,Path!A:B,2,FALSE),"")</f>
        <v>31050</v>
      </c>
      <c r="C1219" s="197" t="str">
        <f>IF(WQ!B1219="","",WQ!B1219)</f>
        <v/>
      </c>
    </row>
    <row r="1220" spans="1:3" x14ac:dyDescent="0.2">
      <c r="A1220" s="197" t="str">
        <f>IF(WQ!A1220="","",WQ!A1220)</f>
        <v>/איגודן/נס ציונה/מגה בעיר</v>
      </c>
      <c r="B1220" s="197">
        <f>IFERROR(VLOOKUP(A1220,Path!A:B,2,FALSE),"")</f>
        <v>31299</v>
      </c>
      <c r="C1220" s="197" t="str">
        <f>IF(WQ!B1220="","",WQ!B1220)</f>
        <v/>
      </c>
    </row>
    <row r="1221" spans="1:3" x14ac:dyDescent="0.2">
      <c r="A1221" s="197" t="str">
        <f>IF(WQ!A1221="","",WQ!A1221)</f>
        <v>/איגודן/נס ציונה/מוסך א.א.</v>
      </c>
      <c r="B1221" s="197">
        <f>IFERROR(VLOOKUP(A1221,Path!A:B,2,FALSE),"")</f>
        <v>31149</v>
      </c>
      <c r="C1221" s="197" t="str">
        <f>IF(WQ!B1221="","",WQ!B1221)</f>
        <v/>
      </c>
    </row>
    <row r="1222" spans="1:3" x14ac:dyDescent="0.2">
      <c r="A1222" s="197" t="str">
        <f>IF(WQ!A1222="","",WQ!A1222)</f>
        <v>/איגודן/נס ציונה/מוסך ברוך</v>
      </c>
      <c r="B1222" s="197">
        <f>IFERROR(VLOOKUP(A1222,Path!A:B,2,FALSE),"")</f>
        <v>31137</v>
      </c>
      <c r="C1222" s="197" t="str">
        <f>IF(WQ!B1222="","",WQ!B1222)</f>
        <v/>
      </c>
    </row>
    <row r="1223" spans="1:3" x14ac:dyDescent="0.2">
      <c r="A1223" s="197" t="str">
        <f>IF(WQ!A1223="","",WQ!A1223)</f>
        <v>/איגודן/נס ציונה/מוסך הירש</v>
      </c>
      <c r="B1223" s="197">
        <f>IFERROR(VLOOKUP(A1223,Path!A:B,2,FALSE),"")</f>
        <v>31119</v>
      </c>
      <c r="C1223" s="197" t="str">
        <f>IF(WQ!B1223="","",WQ!B1223)</f>
        <v/>
      </c>
    </row>
    <row r="1224" spans="1:3" x14ac:dyDescent="0.2">
      <c r="A1224" s="197" t="str">
        <f>IF(WQ!A1224="","",WQ!A1224)</f>
        <v>/איגודן/נס ציונה/מוסך לי עד</v>
      </c>
      <c r="B1224" s="197">
        <f>IFERROR(VLOOKUP(A1224,Path!A:B,2,FALSE),"")</f>
        <v>31110</v>
      </c>
      <c r="C1224" s="197" t="str">
        <f>IF(WQ!B1224="","",WQ!B1224)</f>
        <v/>
      </c>
    </row>
    <row r="1225" spans="1:3" x14ac:dyDescent="0.2">
      <c r="A1225" s="197" t="str">
        <f>IF(WQ!A1225="","",WQ!A1225)</f>
        <v>/איגודן/נס ציונה/מוסך מוטי</v>
      </c>
      <c r="B1225" s="197">
        <f>IFERROR(VLOOKUP(A1225,Path!A:B,2,FALSE),"")</f>
        <v>31116</v>
      </c>
      <c r="C1225" s="197" t="str">
        <f>IF(WQ!B1225="","",WQ!B1225)</f>
        <v/>
      </c>
    </row>
    <row r="1226" spans="1:3" x14ac:dyDescent="0.2">
      <c r="A1226" s="197" t="str">
        <f>IF(WQ!A1226="","",WQ!A1226)</f>
        <v>/איגודן/נס ציונה/מוסך עמנואל</v>
      </c>
      <c r="B1226" s="197">
        <f>IFERROR(VLOOKUP(A1226,Path!A:B,2,FALSE),"")</f>
        <v>31212</v>
      </c>
      <c r="C1226" s="197" t="str">
        <f>IF(WQ!B1226="","",WQ!B1226)</f>
        <v/>
      </c>
    </row>
    <row r="1227" spans="1:3" x14ac:dyDescent="0.2">
      <c r="A1227" s="197" t="str">
        <f>IF(WQ!A1227="","",WQ!A1227)</f>
        <v>/איגודן/נס ציונה/מנהרת 3000</v>
      </c>
      <c r="B1227" s="197">
        <f>IFERROR(VLOOKUP(A1227,Path!A:B,2,FALSE),"")</f>
        <v>31583</v>
      </c>
      <c r="C1227" s="197" t="str">
        <f>IF(WQ!B1227="","",WQ!B1227)</f>
        <v/>
      </c>
    </row>
    <row r="1228" spans="1:3" x14ac:dyDescent="0.2">
      <c r="A1228" s="197" t="str">
        <f>IF(WQ!A1228="","",WQ!A1228)</f>
        <v>/איגודן/נס ציונה/מסעדת פטרה</v>
      </c>
      <c r="B1228" s="197">
        <f>IFERROR(VLOOKUP(A1228,Path!A:B,2,FALSE),"")</f>
        <v>31290</v>
      </c>
      <c r="C1228" s="197" t="str">
        <f>IF(WQ!B1228="","",WQ!B1228)</f>
        <v/>
      </c>
    </row>
    <row r="1229" spans="1:3" x14ac:dyDescent="0.2">
      <c r="A1229" s="197" t="str">
        <f>IF(WQ!A1229="","",WQ!A1229)</f>
        <v>/איגודן/נס ציונה/מתכת ששון 1984 בע"מ</v>
      </c>
      <c r="B1229" s="197">
        <f>IFERROR(VLOOKUP(A1229,Path!A:B,2,FALSE),"")</f>
        <v>31176</v>
      </c>
      <c r="C1229" s="197" t="str">
        <f>IF(WQ!B1229="","",WQ!B1229)</f>
        <v/>
      </c>
    </row>
    <row r="1230" spans="1:3" x14ac:dyDescent="0.2">
      <c r="A1230" s="197" t="str">
        <f>IF(WQ!A1230="","",WQ!A1230)</f>
        <v>/איגודן/נס ציונה/נאות המושבה</v>
      </c>
      <c r="B1230" s="197">
        <f>IFERROR(VLOOKUP(A1230,Path!A:B,2,FALSE),"")</f>
        <v>31296</v>
      </c>
      <c r="C1230" s="197" t="str">
        <f>IF(WQ!B1230="","",WQ!B1230)</f>
        <v/>
      </c>
    </row>
    <row r="1231" spans="1:3" x14ac:dyDescent="0.2">
      <c r="A1231" s="197" t="str">
        <f>IF(WQ!A1231="","",WQ!A1231)</f>
        <v>/איגודן/נס ציונה/נוירודרם בע"מ</v>
      </c>
      <c r="B1231" s="197">
        <f>IFERROR(VLOOKUP(A1231,Path!A:B,2,FALSE),"")</f>
        <v>31104</v>
      </c>
      <c r="C1231" s="197" t="str">
        <f>IF(WQ!B1231="","",WQ!B1231)</f>
        <v/>
      </c>
    </row>
    <row r="1232" spans="1:3" x14ac:dyDescent="0.2">
      <c r="A1232" s="197" t="str">
        <f>IF(WQ!A1232="","",WQ!A1232)</f>
        <v>/איגודן/נס ציונה/נקסטר (אמינולב פארמה</v>
      </c>
      <c r="B1232" s="197">
        <f>IFERROR(VLOOKUP(A1232,Path!A:B,2,FALSE),"")</f>
        <v>31071</v>
      </c>
      <c r="C1232" s="197" t="str">
        <f>IF(WQ!B1232="","",WQ!B1232)</f>
        <v/>
      </c>
    </row>
    <row r="1233" spans="1:3" x14ac:dyDescent="0.2">
      <c r="A1233" s="197" t="str">
        <f>IF(WQ!A1233="","",WQ!A1233)</f>
        <v>/איגודן/נס ציונה/סול ג'ל טכנולוגיות</v>
      </c>
      <c r="B1233" s="197">
        <f>IFERROR(VLOOKUP(A1233,Path!A:B,2,FALSE),"")</f>
        <v>31086</v>
      </c>
      <c r="C1233" s="197" t="str">
        <f>IF(WQ!B1233="","",WQ!B1233)</f>
        <v/>
      </c>
    </row>
    <row r="1234" spans="1:3" x14ac:dyDescent="0.2">
      <c r="A1234" s="197" t="str">
        <f>IF(WQ!A1234="","",WQ!A1234)</f>
        <v>/איגודן/נס ציונה/סונול</v>
      </c>
      <c r="B1234" s="197">
        <f>IFERROR(VLOOKUP(A1234,Path!A:B,2,FALSE),"")</f>
        <v>31200</v>
      </c>
      <c r="C1234" s="197" t="str">
        <f>IF(WQ!B1234="","",WQ!B1234)</f>
        <v/>
      </c>
    </row>
    <row r="1235" spans="1:3" x14ac:dyDescent="0.2">
      <c r="A1235" s="197" t="str">
        <f>IF(WQ!A1235="","",WQ!A1235)</f>
        <v>/איגודן/נס ציונה/סופר ברקת</v>
      </c>
      <c r="B1235" s="197">
        <f>IFERROR(VLOOKUP(A1235,Path!A:B,2,FALSE),"")</f>
        <v>31972</v>
      </c>
      <c r="C1235" s="197" t="str">
        <f>IF(WQ!B1235="","",WQ!B1235)</f>
        <v/>
      </c>
    </row>
    <row r="1236" spans="1:3" x14ac:dyDescent="0.2">
      <c r="A1236" s="197" t="str">
        <f>IF(WQ!A1236="","",WQ!A1236)</f>
        <v>/איגודן/נס ציונה/סטבה מעבדות בע"מ</v>
      </c>
      <c r="B1236" s="197">
        <f>IFERROR(VLOOKUP(A1236,Path!A:B,2,FALSE),"")</f>
        <v>31059</v>
      </c>
      <c r="C1236" s="197" t="str">
        <f>IF(WQ!B1236="","",WQ!B1236)</f>
        <v/>
      </c>
    </row>
    <row r="1237" spans="1:3" x14ac:dyDescent="0.2">
      <c r="A1237" s="197" t="str">
        <f>IF(WQ!A1237="","",WQ!A1237)</f>
        <v>/איגודן/נס ציונה/סמורקס</v>
      </c>
      <c r="B1237" s="197">
        <f>IFERROR(VLOOKUP(A1237,Path!A:B,2,FALSE),"")</f>
        <v>31107</v>
      </c>
      <c r="C1237" s="197" t="str">
        <f>IF(WQ!B1237="","",WQ!B1237)</f>
        <v/>
      </c>
    </row>
    <row r="1238" spans="1:3" x14ac:dyDescent="0.2">
      <c r="A1238" s="197" t="str">
        <f>IF(WQ!A1238="","",WQ!A1238)</f>
        <v>/איגודן/נס ציונה/פרולור ביוטק</v>
      </c>
      <c r="B1238" s="197">
        <f>IFERROR(VLOOKUP(A1238,Path!A:B,2,FALSE),"")</f>
        <v>31969</v>
      </c>
      <c r="C1238" s="197" t="str">
        <f>IF(WQ!B1238="","",WQ!B1238)</f>
        <v/>
      </c>
    </row>
    <row r="1239" spans="1:3" x14ac:dyDescent="0.2">
      <c r="A1239" s="197" t="str">
        <f>IF(WQ!A1239="","",WQ!A1239)</f>
        <v>/איגודן/נס ציונה/פרוקור  (פרוכון ביוטק</v>
      </c>
      <c r="B1239" s="197">
        <f>IFERROR(VLOOKUP(A1239,Path!A:B,2,FALSE),"")</f>
        <v>31041</v>
      </c>
      <c r="C1239" s="197" t="str">
        <f>IF(WQ!B1239="","",WQ!B1239)</f>
        <v/>
      </c>
    </row>
    <row r="1240" spans="1:3" x14ac:dyDescent="0.2">
      <c r="A1240" s="197" t="str">
        <f>IF(WQ!A1240="","",WQ!A1240)</f>
        <v>/איגודן/נס ציונה/פתולאב</v>
      </c>
      <c r="B1240" s="197">
        <f>IFERROR(VLOOKUP(A1240,Path!A:B,2,FALSE),"")</f>
        <v>31014</v>
      </c>
      <c r="C1240" s="197" t="str">
        <f>IF(WQ!B1240="","",WQ!B1240)</f>
        <v/>
      </c>
    </row>
    <row r="1241" spans="1:3" x14ac:dyDescent="0.2">
      <c r="A1241" s="197" t="str">
        <f>IF(WQ!A1241="","",WQ!A1241)</f>
        <v>/איגודן/נס ציונה/קניותר - בורגר ראנץ'</v>
      </c>
      <c r="B1241" s="197">
        <f>IFERROR(VLOOKUP(A1241,Path!A:B,2,FALSE),"")</f>
        <v>31616</v>
      </c>
      <c r="C1241" s="197" t="str">
        <f>IF(WQ!B1241="","",WQ!B1241)</f>
        <v/>
      </c>
    </row>
    <row r="1242" spans="1:3" x14ac:dyDescent="0.2">
      <c r="A1242" s="197" t="str">
        <f>IF(WQ!A1242="","",WQ!A1242)</f>
        <v>/איגודן/נס ציונה/קפה קפה</v>
      </c>
      <c r="B1242" s="197">
        <f>IFERROR(VLOOKUP(A1242,Path!A:B,2,FALSE),"")</f>
        <v>31913</v>
      </c>
      <c r="C1242" s="197" t="str">
        <f>IF(WQ!B1242="","",WQ!B1242)</f>
        <v/>
      </c>
    </row>
    <row r="1243" spans="1:3" x14ac:dyDescent="0.2">
      <c r="A1243" s="197" t="str">
        <f>IF(WQ!A1243="","",WQ!A1243)</f>
        <v>/איגודן/נס ציונה/קקאו</v>
      </c>
      <c r="B1243" s="197">
        <f>IFERROR(VLOOKUP(A1243,Path!A:B,2,FALSE),"")</f>
        <v>32380</v>
      </c>
      <c r="C1243" s="197" t="str">
        <f>IF(WQ!B1243="","",WQ!B1243)</f>
        <v/>
      </c>
    </row>
    <row r="1244" spans="1:3" x14ac:dyDescent="0.2">
      <c r="A1244" s="197" t="str">
        <f>IF(WQ!A1244="","",WQ!A1244)</f>
        <v>/איגודן/נס ציונה/שופרסל דיל</v>
      </c>
      <c r="B1244" s="197">
        <f>IFERROR(VLOOKUP(A1244,Path!A:B,2,FALSE),"")</f>
        <v>31585</v>
      </c>
      <c r="C1244" s="197" t="str">
        <f>IF(WQ!B1244="","",WQ!B1244)</f>
        <v/>
      </c>
    </row>
    <row r="1245" spans="1:3" x14ac:dyDescent="0.2">
      <c r="A1245" s="197" t="str">
        <f>IF(WQ!A1245="","",WQ!A1245)</f>
        <v>/איגודן/נס ציונה/שטיפת אקספרס</v>
      </c>
      <c r="B1245" s="197">
        <f>IFERROR(VLOOKUP(A1245,Path!A:B,2,FALSE),"")</f>
        <v>31422</v>
      </c>
      <c r="C1245" s="197" t="str">
        <f>IF(WQ!B1245="","",WQ!B1245)</f>
        <v/>
      </c>
    </row>
    <row r="1246" spans="1:3" x14ac:dyDescent="0.2">
      <c r="A1246" s="197" t="str">
        <f>IF(WQ!A1246="","",WQ!A1246)</f>
        <v>/איגודן/נס ציונה/שערי דלק</v>
      </c>
      <c r="B1246" s="197">
        <f>IFERROR(VLOOKUP(A1246,Path!A:B,2,FALSE),"")</f>
        <v>31194</v>
      </c>
      <c r="C1246" s="197" t="str">
        <f>IF(WQ!B1246="","",WQ!B1246)</f>
        <v/>
      </c>
    </row>
    <row r="1247" spans="1:3" x14ac:dyDescent="0.2">
      <c r="A1247" s="197" t="str">
        <f>IF(WQ!A1247="","",WQ!A1247)</f>
        <v>/איגודן/עין אפק תאגיד מים וביוב/ שרון ורנה</v>
      </c>
      <c r="B1247" s="197">
        <f>IFERROR(VLOOKUP(A1247,Path!A:B,2,FALSE),"")</f>
        <v>8339</v>
      </c>
      <c r="C1247" s="197" t="str">
        <f>IF(WQ!B1247="","",WQ!B1247)</f>
        <v/>
      </c>
    </row>
    <row r="1248" spans="1:3" x14ac:dyDescent="0.2">
      <c r="A1248" s="197" t="str">
        <f>IF(WQ!A1248="","",WQ!A1248)</f>
        <v>/איגודן/עין אפק תאגיד מים וביוב/אברסט ארועים</v>
      </c>
      <c r="B1248" s="197">
        <f>IFERROR(VLOOKUP(A1248,Path!A:B,2,FALSE),"")</f>
        <v>29084</v>
      </c>
      <c r="C1248" s="197">
        <f>IF(WQ!B1248="","",WQ!B1248)</f>
        <v>1630.92882744496</v>
      </c>
    </row>
    <row r="1249" spans="1:3" x14ac:dyDescent="0.2">
      <c r="A1249" s="197" t="str">
        <f>IF(WQ!A1249="","",WQ!A1249)</f>
        <v>/איגודן/עין אפק תאגיד מים וביוב/אולמי אופיר</v>
      </c>
      <c r="B1249" s="197">
        <f>IFERROR(VLOOKUP(A1249,Path!A:B,2,FALSE),"")</f>
        <v>8082</v>
      </c>
      <c r="C1249" s="197" t="str">
        <f>IF(WQ!B1249="","",WQ!B1249)</f>
        <v/>
      </c>
    </row>
    <row r="1250" spans="1:3" x14ac:dyDescent="0.2">
      <c r="A1250" s="197" t="str">
        <f>IF(WQ!A1250="","",WQ!A1250)</f>
        <v>/איגודן/עין אפק תאגיד מים וביוב/אופק עיבוד שבבי בע"מ</v>
      </c>
      <c r="B1250" s="197">
        <f>IFERROR(VLOOKUP(A1250,Path!A:B,2,FALSE),"")</f>
        <v>33951</v>
      </c>
      <c r="C1250" s="197" t="str">
        <f>IF(WQ!B1250="","",WQ!B1250)</f>
        <v/>
      </c>
    </row>
    <row r="1251" spans="1:3" x14ac:dyDescent="0.2">
      <c r="A1251" s="197" t="str">
        <f>IF(WQ!A1251="","",WQ!A1251)</f>
        <v>/איגודן/עין אפק תאגיד מים וביוב/אלגמוס</v>
      </c>
      <c r="B1251" s="197">
        <f>IFERROR(VLOOKUP(A1251,Path!A:B,2,FALSE),"")</f>
        <v>33934</v>
      </c>
      <c r="C1251" s="197" t="str">
        <f>IF(WQ!B1251="","",WQ!B1251)</f>
        <v/>
      </c>
    </row>
    <row r="1252" spans="1:3" x14ac:dyDescent="0.2">
      <c r="A1252" s="197" t="str">
        <f>IF(WQ!A1252="","",WQ!A1252)</f>
        <v>/איגודן/עין אפק תאגיד מים וביוב/אשבול</v>
      </c>
      <c r="B1252" s="197">
        <f>IFERROR(VLOOKUP(A1252,Path!A:B,2,FALSE),"")</f>
        <v>38170</v>
      </c>
      <c r="C1252" s="197">
        <f>IF(WQ!B1252="","",WQ!B1252)</f>
        <v>920.60215053763397</v>
      </c>
    </row>
    <row r="1253" spans="1:3" x14ac:dyDescent="0.2">
      <c r="A1253" s="197" t="str">
        <f>IF(WQ!A1253="","",WQ!A1253)</f>
        <v>/איגודן/עין אפק תאגיד מים וביוב/ביס בס</v>
      </c>
      <c r="B1253" s="197">
        <f>IFERROR(VLOOKUP(A1253,Path!A:B,2,FALSE),"")</f>
        <v>7883</v>
      </c>
      <c r="C1253" s="197" t="str">
        <f>IF(WQ!B1253="","",WQ!B1253)</f>
        <v/>
      </c>
    </row>
    <row r="1254" spans="1:3" x14ac:dyDescent="0.2">
      <c r="A1254" s="197" t="str">
        <f>IF(WQ!A1254="","",WQ!A1254)</f>
        <v>/איגודן/עין אפק תאגיד מים וביוב/ביסקול</v>
      </c>
      <c r="B1254" s="197">
        <f>IFERROR(VLOOKUP(A1254,Path!A:B,2,FALSE),"")</f>
        <v>8087</v>
      </c>
      <c r="C1254" s="197">
        <f>IF(WQ!B1254="","",WQ!B1254)</f>
        <v>1921.5811571940601</v>
      </c>
    </row>
    <row r="1255" spans="1:3" x14ac:dyDescent="0.2">
      <c r="A1255" s="197" t="str">
        <f>IF(WQ!A1255="","",WQ!A1255)</f>
        <v>/איגודן/עין אפק תאגיד מים וביוב/דנו עיצובים</v>
      </c>
      <c r="B1255" s="197">
        <f>IFERROR(VLOOKUP(A1255,Path!A:B,2,FALSE),"")</f>
        <v>8101</v>
      </c>
      <c r="C1255" s="197">
        <f>IF(WQ!B1255="","",WQ!B1255)</f>
        <v>1902.1809575012801</v>
      </c>
    </row>
    <row r="1256" spans="1:3" x14ac:dyDescent="0.2">
      <c r="A1256" s="197" t="str">
        <f>IF(WQ!A1256="","",WQ!A1256)</f>
        <v>/איגודן/עין אפק תאגיד מים וביוב/דקסטר</v>
      </c>
      <c r="B1256" s="197">
        <f>IFERROR(VLOOKUP(A1256,Path!A:B,2,FALSE),"")</f>
        <v>33910</v>
      </c>
      <c r="C1256" s="197" t="str">
        <f>IF(WQ!B1256="","",WQ!B1256)</f>
        <v/>
      </c>
    </row>
    <row r="1257" spans="1:3" x14ac:dyDescent="0.2">
      <c r="A1257" s="197" t="str">
        <f>IF(WQ!A1257="","",WQ!A1257)</f>
        <v>/איגודן/עין אפק תאגיד מים וביוב/הגורמה של אמא</v>
      </c>
      <c r="B1257" s="197">
        <f>IFERROR(VLOOKUP(A1257,Path!A:B,2,FALSE),"")</f>
        <v>33913</v>
      </c>
      <c r="C1257" s="197" t="str">
        <f>IF(WQ!B1257="","",WQ!B1257)</f>
        <v/>
      </c>
    </row>
    <row r="1258" spans="1:3" x14ac:dyDescent="0.2">
      <c r="A1258" s="197" t="str">
        <f>IF(WQ!A1258="","",WQ!A1258)</f>
        <v>/איגודן/עין אפק תאגיד מים וביוב/הכובש</v>
      </c>
      <c r="B1258" s="197">
        <f>IFERROR(VLOOKUP(A1258,Path!A:B,2,FALSE),"")</f>
        <v>7867</v>
      </c>
      <c r="C1258" s="197">
        <f>IF(WQ!B1258="","",WQ!B1258)</f>
        <v>10561.8136200717</v>
      </c>
    </row>
    <row r="1259" spans="1:3" x14ac:dyDescent="0.2">
      <c r="A1259" s="197" t="str">
        <f>IF(WQ!A1259="","",WQ!A1259)</f>
        <v>/איגודן/עין אפק תאגיד מים וביוב/הפינה החלבית העבודה</v>
      </c>
      <c r="B1259" s="197">
        <f>IFERROR(VLOOKUP(A1259,Path!A:B,2,FALSE),"")</f>
        <v>33898</v>
      </c>
      <c r="C1259" s="197" t="str">
        <f>IF(WQ!B1259="","",WQ!B1259)</f>
        <v/>
      </c>
    </row>
    <row r="1260" spans="1:3" x14ac:dyDescent="0.2">
      <c r="A1260" s="197" t="str">
        <f>IF(WQ!A1260="","",WQ!A1260)</f>
        <v>/איגודן/עין אפק תאגיד מים וביוב/חומוסיה</v>
      </c>
      <c r="B1260" s="197">
        <f>IFERROR(VLOOKUP(A1260,Path!A:B,2,FALSE),"")</f>
        <v>33892</v>
      </c>
      <c r="C1260" s="197" t="str">
        <f>IF(WQ!B1260="","",WQ!B1260)</f>
        <v/>
      </c>
    </row>
    <row r="1261" spans="1:3" x14ac:dyDescent="0.2">
      <c r="A1261" s="197" t="str">
        <f>IF(WQ!A1261="","",WQ!A1261)</f>
        <v>/איגודן/עין אפק תאגיד מים וביוב/טעם גן עדן</v>
      </c>
      <c r="B1261" s="197">
        <f>IFERROR(VLOOKUP(A1261,Path!A:B,2,FALSE),"")</f>
        <v>33925</v>
      </c>
      <c r="C1261" s="197" t="str">
        <f>IF(WQ!B1261="","",WQ!B1261)</f>
        <v/>
      </c>
    </row>
    <row r="1262" spans="1:3" x14ac:dyDescent="0.2">
      <c r="A1262" s="197" t="str">
        <f>IF(WQ!A1262="","",WQ!A1262)</f>
        <v>/איגודן/עין אפק תאגיד מים וביוב/יינות ביתן -מתחם מצבא</v>
      </c>
      <c r="B1262" s="197">
        <f>IFERROR(VLOOKUP(A1262,Path!A:B,2,FALSE),"")</f>
        <v>38596</v>
      </c>
      <c r="C1262" s="197" t="str">
        <f>IF(WQ!B1262="","",WQ!B1262)</f>
        <v/>
      </c>
    </row>
    <row r="1263" spans="1:3" x14ac:dyDescent="0.2">
      <c r="A1263" s="197" t="str">
        <f>IF(WQ!A1263="","",WQ!A1263)</f>
        <v>/איגודן/עין אפק תאגיד מים וביוב/יינות ביתן ראש העין</v>
      </c>
      <c r="B1263" s="197">
        <f>IFERROR(VLOOKUP(A1263,Path!A:B,2,FALSE),"")</f>
        <v>8311</v>
      </c>
      <c r="C1263" s="197" t="str">
        <f>IF(WQ!B1263="","",WQ!B1263)</f>
        <v/>
      </c>
    </row>
    <row r="1264" spans="1:3" x14ac:dyDescent="0.2">
      <c r="A1264" s="197" t="str">
        <f>IF(WQ!A1264="","",WQ!A1264)</f>
        <v>/איגודן/עין אפק תאגיד מים וביוב/כלמוביל</v>
      </c>
      <c r="B1264" s="197">
        <f>IFERROR(VLOOKUP(A1264,Path!A:B,2,FALSE),"")</f>
        <v>7767</v>
      </c>
      <c r="C1264" s="197" t="str">
        <f>IF(WQ!B1264="","",WQ!B1264)</f>
        <v/>
      </c>
    </row>
    <row r="1265" spans="1:3" x14ac:dyDescent="0.2">
      <c r="A1265" s="197" t="str">
        <f>IF(WQ!A1265="","",WQ!A1265)</f>
        <v>/איגודן/עין אפק תאגיד מים וביוב/מאפית הכפר</v>
      </c>
      <c r="B1265" s="197">
        <f>IFERROR(VLOOKUP(A1265,Path!A:B,2,FALSE),"")</f>
        <v>8379</v>
      </c>
      <c r="C1265" s="197">
        <f>IF(WQ!B1265="","",WQ!B1265)</f>
        <v>697.90322580645204</v>
      </c>
    </row>
    <row r="1266" spans="1:3" x14ac:dyDescent="0.2">
      <c r="A1266" s="197" t="str">
        <f>IF(WQ!A1266="","",WQ!A1266)</f>
        <v>/איגודן/עין אפק תאגיד מים וביוב/מוסך ג.ע.ש</v>
      </c>
      <c r="B1266" s="197">
        <f>IFERROR(VLOOKUP(A1266,Path!A:B,2,FALSE),"")</f>
        <v>8209</v>
      </c>
      <c r="C1266" s="197" t="str">
        <f>IF(WQ!B1266="","",WQ!B1266)</f>
        <v/>
      </c>
    </row>
    <row r="1267" spans="1:3" x14ac:dyDescent="0.2">
      <c r="A1267" s="197" t="str">
        <f>IF(WQ!A1267="","",WQ!A1267)</f>
        <v>/איגודן/עין אפק תאגיד מים וביוב/מוסך עדן- משולם רפי</v>
      </c>
      <c r="B1267" s="197">
        <f>IFERROR(VLOOKUP(A1267,Path!A:B,2,FALSE),"")</f>
        <v>8340</v>
      </c>
      <c r="C1267" s="197">
        <f>IF(WQ!B1267="","",WQ!B1267)</f>
        <v>822.16129032258095</v>
      </c>
    </row>
    <row r="1268" spans="1:3" x14ac:dyDescent="0.2">
      <c r="A1268" s="197" t="str">
        <f>IF(WQ!A1268="","",WQ!A1268)</f>
        <v>/איגודן/עין אפק תאגיד מים וביוב/מסעדת שבזי</v>
      </c>
      <c r="B1268" s="197">
        <f>IFERROR(VLOOKUP(A1268,Path!A:B,2,FALSE),"")</f>
        <v>7956</v>
      </c>
      <c r="C1268" s="197">
        <f>IF(WQ!B1268="","",WQ!B1268)</f>
        <v>279.28571428571399</v>
      </c>
    </row>
    <row r="1269" spans="1:3" x14ac:dyDescent="0.2">
      <c r="A1269" s="197" t="str">
        <f>IF(WQ!A1269="","",WQ!A1269)</f>
        <v>/איגודן/עין אפק תאגיד מים וביוב/מתחם ONE טכנולוגיות</v>
      </c>
      <c r="B1269" s="197">
        <f>IFERROR(VLOOKUP(A1269,Path!A:B,2,FALSE),"")</f>
        <v>32768</v>
      </c>
      <c r="C1269" s="197" t="str">
        <f>IF(WQ!B1269="","",WQ!B1269)</f>
        <v/>
      </c>
    </row>
    <row r="1270" spans="1:3" x14ac:dyDescent="0.2">
      <c r="A1270" s="197" t="str">
        <f>IF(WQ!A1270="","",WQ!A1270)</f>
        <v>/איגודן/עין אפק תאגיד מים וביוב/מתחם אמות</v>
      </c>
      <c r="B1270" s="197">
        <f>IFERROR(VLOOKUP(A1270,Path!A:B,2,FALSE),"")</f>
        <v>34097</v>
      </c>
      <c r="C1270" s="197" t="str">
        <f>IF(WQ!B1270="","",WQ!B1270)</f>
        <v/>
      </c>
    </row>
    <row r="1271" spans="1:3" x14ac:dyDescent="0.2">
      <c r="A1271" s="197" t="str">
        <f>IF(WQ!A1271="","",WQ!A1271)</f>
        <v>/איגודן/עין אפק תאגיד מים וביוב/מתחם מגה</v>
      </c>
      <c r="B1271" s="197">
        <f>IFERROR(VLOOKUP(A1271,Path!A:B,2,FALSE),"")</f>
        <v>33937</v>
      </c>
      <c r="C1271" s="197" t="str">
        <f>IF(WQ!B1271="","",WQ!B1271)</f>
        <v/>
      </c>
    </row>
    <row r="1272" spans="1:3" x14ac:dyDescent="0.2">
      <c r="A1272" s="197" t="str">
        <f>IF(WQ!A1272="","",WQ!A1272)</f>
        <v>/איגודן/עין אפק תאגיד מים וביוב/נאמן א.י אחזקות (מאפה נאמן)- מתחם נצבא</v>
      </c>
      <c r="B1272" s="197">
        <f>IFERROR(VLOOKUP(A1272,Path!A:B,2,FALSE),"")</f>
        <v>38593</v>
      </c>
      <c r="C1272" s="197" t="str">
        <f>IF(WQ!B1272="","",WQ!B1272)</f>
        <v/>
      </c>
    </row>
    <row r="1273" spans="1:3" x14ac:dyDescent="0.2">
      <c r="A1273" s="197" t="str">
        <f>IF(WQ!A1273="","",WQ!A1273)</f>
        <v>/איגודן/עין אפק תאגיד מים וביוב/נוגיסה סושי</v>
      </c>
      <c r="B1273" s="197">
        <f>IFERROR(VLOOKUP(A1273,Path!A:B,2,FALSE),"")</f>
        <v>33928</v>
      </c>
      <c r="C1273" s="197" t="str">
        <f>IF(WQ!B1273="","",WQ!B1273)</f>
        <v/>
      </c>
    </row>
    <row r="1274" spans="1:3" x14ac:dyDescent="0.2">
      <c r="A1274" s="197" t="str">
        <f>IF(WQ!A1274="","",WQ!A1274)</f>
        <v>/איגודן/עין אפק תאגיד מים וביוב/סופר ויקטורי אפק-רמות ניהול מתחמי הריבוע בע"מ</v>
      </c>
      <c r="B1274" s="197">
        <f>IFERROR(VLOOKUP(A1274,Path!A:B,2,FALSE),"")</f>
        <v>34102</v>
      </c>
      <c r="C1274" s="197">
        <f>IF(WQ!B1274="","",WQ!B1274)</f>
        <v>4329.1039426523303</v>
      </c>
    </row>
    <row r="1275" spans="1:3" x14ac:dyDescent="0.2">
      <c r="A1275" s="197" t="str">
        <f>IF(WQ!A1275="","",WQ!A1275)</f>
        <v>/איגודן/עין אפק תאגיד מים וביוב/סופר ויקטורי שבזי</v>
      </c>
      <c r="B1275" s="197">
        <f>IFERROR(VLOOKUP(A1275,Path!A:B,2,FALSE),"")</f>
        <v>33904</v>
      </c>
      <c r="C1275" s="197">
        <f>IF(WQ!B1275="","",WQ!B1275)</f>
        <v>224.91129032258101</v>
      </c>
    </row>
    <row r="1276" spans="1:3" x14ac:dyDescent="0.2">
      <c r="A1276" s="197" t="str">
        <f>IF(WQ!A1276="","",WQ!A1276)</f>
        <v>/איגודן/עין אפק תאגיד מים וביוב/פאר פארם</v>
      </c>
      <c r="B1276" s="197">
        <f>IFERROR(VLOOKUP(A1276,Path!A:B,2,FALSE),"")</f>
        <v>28397</v>
      </c>
      <c r="C1276" s="197">
        <f>IF(WQ!B1276="","",WQ!B1276)</f>
        <v>503.93548387096803</v>
      </c>
    </row>
    <row r="1277" spans="1:3" x14ac:dyDescent="0.2">
      <c r="A1277" s="197" t="str">
        <f>IF(WQ!A1277="","",WQ!A1277)</f>
        <v>/איגודן/עין אפק תאגיד מים וביוב/פרח לצמוח במקום טוב (מעון בני ציון לשעבר)</v>
      </c>
      <c r="B1277" s="197">
        <f>IFERROR(VLOOKUP(A1277,Path!A:B,2,FALSE),"")</f>
        <v>7877</v>
      </c>
      <c r="C1277" s="197">
        <f>IF(WQ!B1277="","",WQ!B1277)</f>
        <v>1700.99305555556</v>
      </c>
    </row>
    <row r="1278" spans="1:3" x14ac:dyDescent="0.2">
      <c r="A1278" s="197" t="str">
        <f>IF(WQ!A1278="","",WQ!A1278)</f>
        <v>/איגודן/עין אפק תאגיד מים וביוב/פרטנר תקשורת בע"מ</v>
      </c>
      <c r="B1278" s="197">
        <f>IFERROR(VLOOKUP(A1278,Path!A:B,2,FALSE),"")</f>
        <v>7889</v>
      </c>
      <c r="C1278" s="197">
        <f>IF(WQ!B1278="","",WQ!B1278)</f>
        <v>12307.0440348182</v>
      </c>
    </row>
    <row r="1279" spans="1:3" x14ac:dyDescent="0.2">
      <c r="A1279" s="197" t="str">
        <f>IF(WQ!A1279="","",WQ!A1279)</f>
        <v>/איגודן/עין אפק תאגיד מים וביוב/קייטרינג רוזמרין-מדרי גלית</v>
      </c>
      <c r="B1279" s="197">
        <f>IFERROR(VLOOKUP(A1279,Path!A:B,2,FALSE),"")</f>
        <v>8343</v>
      </c>
      <c r="C1279" s="197">
        <f>IF(WQ!B1279="","",WQ!B1279)</f>
        <v>2049.2780337941599</v>
      </c>
    </row>
    <row r="1280" spans="1:3" x14ac:dyDescent="0.2">
      <c r="A1280" s="197" t="str">
        <f>IF(WQ!A1280="","",WQ!A1280)</f>
        <v>/איגודן/עין אפק תאגיד מים וביוב/קניון לב אפק</v>
      </c>
      <c r="B1280" s="197">
        <f>IFERROR(VLOOKUP(A1280,Path!A:B,2,FALSE),"")</f>
        <v>8107</v>
      </c>
      <c r="C1280" s="197">
        <f>IF(WQ!B1280="","",WQ!B1280)</f>
        <v>6347.2903225806403</v>
      </c>
    </row>
    <row r="1281" spans="1:3" x14ac:dyDescent="0.2">
      <c r="A1281" s="197" t="str">
        <f>IF(WQ!A1281="","",WQ!A1281)</f>
        <v>/איגודן/עין אפק תאגיד מים וביוב/קפה קפה ראש העין</v>
      </c>
      <c r="B1281" s="197">
        <f>IFERROR(VLOOKUP(A1281,Path!A:B,2,FALSE),"")</f>
        <v>33919</v>
      </c>
      <c r="C1281" s="197" t="str">
        <f>IF(WQ!B1281="","",WQ!B1281)</f>
        <v/>
      </c>
    </row>
    <row r="1282" spans="1:3" x14ac:dyDescent="0.2">
      <c r="A1282" s="197" t="str">
        <f>IF(WQ!A1282="","",WQ!A1282)</f>
        <v>/איגודן/עין אפק תאגיד מים וביוב/רוקט</v>
      </c>
      <c r="B1282" s="197">
        <f>IFERROR(VLOOKUP(A1282,Path!A:B,2,FALSE),"")</f>
        <v>33931</v>
      </c>
      <c r="C1282" s="197" t="str">
        <f>IF(WQ!B1282="","",WQ!B1282)</f>
        <v/>
      </c>
    </row>
    <row r="1283" spans="1:3" x14ac:dyDescent="0.2">
      <c r="A1283" s="197" t="str">
        <f>IF(WQ!A1283="","",WQ!A1283)</f>
        <v>/איגודן/עין אפק תאגיד מים וביוב/שוארמה השף</v>
      </c>
      <c r="B1283" s="197">
        <f>IFERROR(VLOOKUP(A1283,Path!A:B,2,FALSE),"")</f>
        <v>33940</v>
      </c>
      <c r="C1283" s="197" t="str">
        <f>IF(WQ!B1283="","",WQ!B1283)</f>
        <v/>
      </c>
    </row>
    <row r="1284" spans="1:3" x14ac:dyDescent="0.2">
      <c r="A1284" s="197" t="str">
        <f>IF(WQ!A1284="","",WQ!A1284)</f>
        <v>/איגודן/עין אפק תאגיד מים וביוב/שופרסל גבעת טל שלי</v>
      </c>
      <c r="B1284" s="197">
        <f>IFERROR(VLOOKUP(A1284,Path!A:B,2,FALSE),"")</f>
        <v>7801</v>
      </c>
      <c r="C1284" s="197" t="str">
        <f>IF(WQ!B1284="","",WQ!B1284)</f>
        <v/>
      </c>
    </row>
    <row r="1285" spans="1:3" x14ac:dyDescent="0.2">
      <c r="A1285" s="197" t="str">
        <f>IF(WQ!A1285="","",WQ!A1285)</f>
        <v>/איגודן/עין אפק תאגיד מים וביוב/שניצל ארז</v>
      </c>
      <c r="B1285" s="197">
        <f>IFERROR(VLOOKUP(A1285,Path!A:B,2,FALSE),"")</f>
        <v>33907</v>
      </c>
      <c r="C1285" s="197" t="str">
        <f>IF(WQ!B1285="","",WQ!B1285)</f>
        <v/>
      </c>
    </row>
    <row r="1286" spans="1:3" x14ac:dyDescent="0.2">
      <c r="A1286" s="197" t="str">
        <f>IF(WQ!A1286="","",WQ!A1286)</f>
        <v>/איגודן/עין אפק תאגיד מים וביוב/שפע פיראס ( ג'פניקה)- מתחם נצבא</v>
      </c>
      <c r="B1286" s="197">
        <f>IFERROR(VLOOKUP(A1286,Path!A:B,2,FALSE),"")</f>
        <v>38599</v>
      </c>
      <c r="C1286" s="197" t="str">
        <f>IF(WQ!B1286="","",WQ!B1286)</f>
        <v/>
      </c>
    </row>
    <row r="1287" spans="1:3" x14ac:dyDescent="0.2">
      <c r="A1287" s="197" t="str">
        <f>IF(WQ!A1287="","",WQ!A1287)</f>
        <v>/איגודן/עין אפק תאגיד מים וביוב/ת. תדלוק טן ראש העין</v>
      </c>
      <c r="B1287" s="197">
        <f>IFERROR(VLOOKUP(A1287,Path!A:B,2,FALSE),"")</f>
        <v>33949</v>
      </c>
      <c r="C1287" s="197">
        <f>IF(WQ!B1287="","",WQ!B1287)</f>
        <v>155.29810298103001</v>
      </c>
    </row>
    <row r="1288" spans="1:3" x14ac:dyDescent="0.2">
      <c r="A1288" s="197" t="str">
        <f>IF(WQ!A1288="","",WQ!A1288)</f>
        <v>/איגודן/עין אפק תאגיד מים וביוב/תחנת תדלוק אבן העזר</v>
      </c>
      <c r="B1288" s="197">
        <f>IFERROR(VLOOKUP(A1288,Path!A:B,2,FALSE),"")</f>
        <v>8099</v>
      </c>
      <c r="C1288" s="197">
        <f>IF(WQ!B1288="","",WQ!B1288)</f>
        <v>342.19150025601601</v>
      </c>
    </row>
    <row r="1289" spans="1:3" x14ac:dyDescent="0.2">
      <c r="A1289" s="197" t="str">
        <f>IF(WQ!A1289="","",WQ!A1289)</f>
        <v>/איגודן/עין אפק תאגיד מים וביוב/תחנת תדלוק דור אלון אפק</v>
      </c>
      <c r="B1289" s="197">
        <f>IFERROR(VLOOKUP(A1289,Path!A:B,2,FALSE),"")</f>
        <v>35029</v>
      </c>
      <c r="C1289" s="197" t="str">
        <f>IF(WQ!B1289="","",WQ!B1289)</f>
        <v/>
      </c>
    </row>
    <row r="1290" spans="1:3" x14ac:dyDescent="0.2">
      <c r="A1290" s="197" t="str">
        <f>IF(WQ!A1290="","",WQ!A1290)</f>
        <v>/איגודן/עין נטפים/א.צ טכנולוגיות</v>
      </c>
      <c r="B1290" s="197">
        <f>IFERROR(VLOOKUP(A1290,Path!A:B,2,FALSE),"")</f>
        <v>35384</v>
      </c>
      <c r="C1290" s="197" t="str">
        <f>IF(WQ!B1290="","",WQ!B1290)</f>
        <v/>
      </c>
    </row>
    <row r="1291" spans="1:3" x14ac:dyDescent="0.2">
      <c r="A1291" s="197" t="str">
        <f>IF(WQ!A1291="","",WQ!A1291)</f>
        <v>/איגודן/עין נטפים/אגדיר</v>
      </c>
      <c r="B1291" s="197">
        <f>IFERROR(VLOOKUP(A1291,Path!A:B,2,FALSE),"")</f>
        <v>35987</v>
      </c>
      <c r="C1291" s="197" t="str">
        <f>IF(WQ!B1291="","",WQ!B1291)</f>
        <v/>
      </c>
    </row>
    <row r="1292" spans="1:3" x14ac:dyDescent="0.2">
      <c r="A1292" s="197" t="str">
        <f>IF(WQ!A1292="","",WQ!A1292)</f>
        <v>/איגודן/עין נטפים/אגמים</v>
      </c>
      <c r="B1292" s="197">
        <f>IFERROR(VLOOKUP(A1292,Path!A:B,2,FALSE),"")</f>
        <v>35239</v>
      </c>
      <c r="C1292" s="197" t="str">
        <f>IF(WQ!B1292="","",WQ!B1292)</f>
        <v/>
      </c>
    </row>
    <row r="1293" spans="1:3" x14ac:dyDescent="0.2">
      <c r="A1293" s="197" t="str">
        <f>IF(WQ!A1293="","",WQ!A1293)</f>
        <v>/איגודן/עין נטפים/אורכידאה</v>
      </c>
      <c r="B1293" s="197">
        <f>IFERROR(VLOOKUP(A1293,Path!A:B,2,FALSE),"")</f>
        <v>35249</v>
      </c>
      <c r="C1293" s="197" t="str">
        <f>IF(WQ!B1293="","",WQ!B1293)</f>
        <v/>
      </c>
    </row>
    <row r="1294" spans="1:3" x14ac:dyDescent="0.2">
      <c r="A1294" s="197" t="str">
        <f>IF(WQ!A1294="","",WQ!A1294)</f>
        <v>/איגודן/עין נטפים/אורכידאה ריף</v>
      </c>
      <c r="B1294" s="197">
        <f>IFERROR(VLOOKUP(A1294,Path!A:B,2,FALSE),"")</f>
        <v>35254</v>
      </c>
      <c r="C1294" s="197" t="str">
        <f>IF(WQ!B1294="","",WQ!B1294)</f>
        <v/>
      </c>
    </row>
    <row r="1295" spans="1:3" x14ac:dyDescent="0.2">
      <c r="A1295" s="197" t="str">
        <f>IF(WQ!A1295="","",WQ!A1295)</f>
        <v>/איגודן/עין נטפים/אחלה אילת</v>
      </c>
      <c r="B1295" s="197">
        <f>IFERROR(VLOOKUP(A1295,Path!A:B,2,FALSE),"")</f>
        <v>35459</v>
      </c>
      <c r="C1295" s="197" t="str">
        <f>IF(WQ!B1295="","",WQ!B1295)</f>
        <v/>
      </c>
    </row>
    <row r="1296" spans="1:3" x14ac:dyDescent="0.2">
      <c r="A1296" s="197" t="str">
        <f>IF(WQ!A1296="","",WQ!A1296)</f>
        <v>/איגודן/עין נטפים/אייס מול</v>
      </c>
      <c r="B1296" s="197">
        <f>IFERROR(VLOOKUP(A1296,Path!A:B,2,FALSE),"")</f>
        <v>35469</v>
      </c>
      <c r="C1296" s="197" t="str">
        <f>IF(WQ!B1296="","",WQ!B1296)</f>
        <v/>
      </c>
    </row>
    <row r="1297" spans="1:3" x14ac:dyDescent="0.2">
      <c r="A1297" s="197" t="str">
        <f>IF(WQ!A1297="","",WQ!A1297)</f>
        <v>/איגודן/עין נטפים/אילן</v>
      </c>
      <c r="B1297" s="197">
        <f>IFERROR(VLOOKUP(A1297,Path!A:B,2,FALSE),"")</f>
        <v>35064</v>
      </c>
      <c r="C1297" s="197" t="str">
        <f>IF(WQ!B1297="","",WQ!B1297)</f>
        <v/>
      </c>
    </row>
    <row r="1298" spans="1:3" x14ac:dyDescent="0.2">
      <c r="A1298" s="197" t="str">
        <f>IF(WQ!A1298="","",WQ!A1298)</f>
        <v>/איגודן/עין נטפים/אכסניית הנוער</v>
      </c>
      <c r="B1298" s="197">
        <f>IFERROR(VLOOKUP(A1298,Path!A:B,2,FALSE),"")</f>
        <v>35641</v>
      </c>
      <c r="C1298" s="197" t="str">
        <f>IF(WQ!B1298="","",WQ!B1298)</f>
        <v/>
      </c>
    </row>
    <row r="1299" spans="1:3" x14ac:dyDescent="0.2">
      <c r="A1299" s="197" t="str">
        <f>IF(WQ!A1299="","",WQ!A1299)</f>
        <v>/איגודן/עין נטפים/אל גאוצ'ו</v>
      </c>
      <c r="B1299" s="197">
        <f>IFERROR(VLOOKUP(A1299,Path!A:B,2,FALSE),"")</f>
        <v>35079</v>
      </c>
      <c r="C1299" s="197" t="str">
        <f>IF(WQ!B1299="","",WQ!B1299)</f>
        <v/>
      </c>
    </row>
    <row r="1300" spans="1:3" x14ac:dyDescent="0.2">
      <c r="A1300" s="197" t="str">
        <f>IF(WQ!A1300="","",WQ!A1300)</f>
        <v>/איגודן/עין נטפים/אמריקנה</v>
      </c>
      <c r="B1300" s="197">
        <f>IFERROR(VLOOKUP(A1300,Path!A:B,2,FALSE),"")</f>
        <v>35194</v>
      </c>
      <c r="C1300" s="197" t="str">
        <f>IF(WQ!B1300="","",WQ!B1300)</f>
        <v/>
      </c>
    </row>
    <row r="1301" spans="1:3" x14ac:dyDescent="0.2">
      <c r="A1301" s="197" t="str">
        <f>IF(WQ!A1301="","",WQ!A1301)</f>
        <v>/איגודן/עין נטפים/אסטרל ויליג</v>
      </c>
      <c r="B1301" s="197">
        <f>IFERROR(VLOOKUP(A1301,Path!A:B,2,FALSE),"")</f>
        <v>35324</v>
      </c>
      <c r="C1301" s="197" t="str">
        <f>IF(WQ!B1301="","",WQ!B1301)</f>
        <v/>
      </c>
    </row>
    <row r="1302" spans="1:3" x14ac:dyDescent="0.2">
      <c r="A1302" s="197" t="str">
        <f>IF(WQ!A1302="","",WQ!A1302)</f>
        <v>/איגודן/עין נטפים/אסטרל מאריס (סי סייד)</v>
      </c>
      <c r="B1302" s="197">
        <f>IFERROR(VLOOKUP(A1302,Path!A:B,2,FALSE),"")</f>
        <v>35044</v>
      </c>
      <c r="C1302" s="197" t="str">
        <f>IF(WQ!B1302="","",WQ!B1302)</f>
        <v/>
      </c>
    </row>
    <row r="1303" spans="1:3" x14ac:dyDescent="0.2">
      <c r="A1303" s="197" t="str">
        <f>IF(WQ!A1303="","",WQ!A1303)</f>
        <v>/איגודן/עין נטפים/אסטרל נירוונה</v>
      </c>
      <c r="B1303" s="197">
        <f>IFERROR(VLOOKUP(A1303,Path!A:B,2,FALSE),"")</f>
        <v>35607</v>
      </c>
      <c r="C1303" s="197" t="str">
        <f>IF(WQ!B1303="","",WQ!B1303)</f>
        <v/>
      </c>
    </row>
    <row r="1304" spans="1:3" x14ac:dyDescent="0.2">
      <c r="A1304" s="197" t="str">
        <f>IF(WQ!A1304="","",WQ!A1304)</f>
        <v>/איגודן/עין נטפים/אסטרל פלמה (מרינה)</v>
      </c>
      <c r="B1304" s="197">
        <f>IFERROR(VLOOKUP(A1304,Path!A:B,2,FALSE),"")</f>
        <v>35289</v>
      </c>
      <c r="C1304" s="197" t="str">
        <f>IF(WQ!B1304="","",WQ!B1304)</f>
        <v/>
      </c>
    </row>
    <row r="1305" spans="1:3" x14ac:dyDescent="0.2">
      <c r="A1305" s="197" t="str">
        <f>IF(WQ!A1305="","",WQ!A1305)</f>
        <v>/איגודן/עין נטפים/אסטרל פרי ויליג</v>
      </c>
      <c r="B1305" s="197">
        <f>IFERROR(VLOOKUP(A1305,Path!A:B,2,FALSE),"")</f>
        <v>35264</v>
      </c>
      <c r="C1305" s="197" t="str">
        <f>IF(WQ!B1305="","",WQ!B1305)</f>
        <v/>
      </c>
    </row>
    <row r="1306" spans="1:3" x14ac:dyDescent="0.2">
      <c r="A1306" s="197" t="str">
        <f>IF(WQ!A1306="","",WQ!A1306)</f>
        <v>/איגודן/עין נטפים/אקוה מרין</v>
      </c>
      <c r="B1306" s="197">
        <f>IFERROR(VLOOKUP(A1306,Path!A:B,2,FALSE),"")</f>
        <v>35149</v>
      </c>
      <c r="C1306" s="197" t="str">
        <f>IF(WQ!B1306="","",WQ!B1306)</f>
        <v/>
      </c>
    </row>
    <row r="1307" spans="1:3" x14ac:dyDescent="0.2">
      <c r="A1307" s="197" t="str">
        <f>IF(WQ!A1307="","",WQ!A1307)</f>
        <v>/איגודן/עין נטפים/ארומה נביעות</v>
      </c>
      <c r="B1307" s="197">
        <f>IFERROR(VLOOKUP(A1307,Path!A:B,2,FALSE),"")</f>
        <v>35529</v>
      </c>
      <c r="C1307" s="197" t="str">
        <f>IF(WQ!B1307="","",WQ!B1307)</f>
        <v/>
      </c>
    </row>
    <row r="1308" spans="1:3" x14ac:dyDescent="0.2">
      <c r="A1308" s="197" t="str">
        <f>IF(WQ!A1308="","",WQ!A1308)</f>
        <v>/איגודן/עין נטפים/בי הוטל (מרקש) (בי סיטי)</v>
      </c>
      <c r="B1308" s="197">
        <f>IFERROR(VLOOKUP(A1308,Path!A:B,2,FALSE),"")</f>
        <v>35304</v>
      </c>
      <c r="C1308" s="197" t="str">
        <f>IF(WQ!B1308="","",WQ!B1308)</f>
        <v/>
      </c>
    </row>
    <row r="1309" spans="1:3" x14ac:dyDescent="0.2">
      <c r="A1309" s="197" t="str">
        <f>IF(WQ!A1309="","",WQ!A1309)</f>
        <v>/איגודן/עין נטפים/בית חולים יוספטל</v>
      </c>
      <c r="B1309" s="197">
        <f>IFERROR(VLOOKUP(A1309,Path!A:B,2,FALSE),"")</f>
        <v>35686</v>
      </c>
      <c r="C1309" s="197" t="str">
        <f>IF(WQ!B1309="","",WQ!B1309)</f>
        <v/>
      </c>
    </row>
    <row r="1310" spans="1:3" x14ac:dyDescent="0.2">
      <c r="A1310" s="197" t="str">
        <f>IF(WQ!A1310="","",WQ!A1310)</f>
        <v>/איגודן/עין נטפים/בסיס חיל הים</v>
      </c>
      <c r="B1310" s="197">
        <f>IFERROR(VLOOKUP(A1310,Path!A:B,2,FALSE),"")</f>
        <v>36174</v>
      </c>
      <c r="C1310" s="197" t="str">
        <f>IF(WQ!B1310="","",WQ!B1310)</f>
        <v/>
      </c>
    </row>
    <row r="1311" spans="1:3" x14ac:dyDescent="0.2">
      <c r="A1311" s="197" t="str">
        <f>IF(WQ!A1311="","",WQ!A1311)</f>
        <v>/איגודן/עין נטפים/ברביס</v>
      </c>
      <c r="B1311" s="197">
        <f>IFERROR(VLOOKUP(A1311,Path!A:B,2,FALSE),"")</f>
        <v>35489</v>
      </c>
      <c r="C1311" s="197" t="str">
        <f>IF(WQ!B1311="","",WQ!B1311)</f>
        <v/>
      </c>
    </row>
    <row r="1312" spans="1:3" x14ac:dyDescent="0.2">
      <c r="A1312" s="197" t="str">
        <f>IF(WQ!A1312="","",WQ!A1312)</f>
        <v>/איגודן/עין נטפים/ברביץ</v>
      </c>
      <c r="B1312" s="197">
        <f>IFERROR(VLOOKUP(A1312,Path!A:B,2,FALSE),"")</f>
        <v>35494</v>
      </c>
      <c r="C1312" s="197" t="str">
        <f>IF(WQ!B1312="","",WQ!B1312)</f>
        <v/>
      </c>
    </row>
    <row r="1313" spans="1:3" x14ac:dyDescent="0.2">
      <c r="A1313" s="197" t="str">
        <f>IF(WQ!A1313="","",WQ!A1313)</f>
        <v>/איגודן/עין נטפים/גינגר</v>
      </c>
      <c r="B1313" s="197">
        <f>IFERROR(VLOOKUP(A1313,Path!A:B,2,FALSE),"")</f>
        <v>35519</v>
      </c>
      <c r="C1313" s="197" t="str">
        <f>IF(WQ!B1313="","",WQ!B1313)</f>
        <v/>
      </c>
    </row>
    <row r="1314" spans="1:3" x14ac:dyDescent="0.2">
      <c r="A1314" s="197" t="str">
        <f>IF(WQ!A1314="","",WQ!A1314)</f>
        <v>/איגודן/עין נטפים/דגימות פנימיות</v>
      </c>
      <c r="B1314" s="197">
        <f>IFERROR(VLOOKUP(A1314,Path!A:B,2,FALSE),"")</f>
        <v>35977</v>
      </c>
      <c r="C1314" s="197" t="str">
        <f>IF(WQ!B1314="","",WQ!B1314)</f>
        <v/>
      </c>
    </row>
    <row r="1315" spans="1:3" x14ac:dyDescent="0.2">
      <c r="A1315" s="197" t="str">
        <f>IF(WQ!A1315="","",WQ!A1315)</f>
        <v>/איגודן/עין נטפים/דולפין ריף</v>
      </c>
      <c r="B1315" s="197">
        <f>IFERROR(VLOOKUP(A1315,Path!A:B,2,FALSE),"")</f>
        <v>35524</v>
      </c>
      <c r="C1315" s="197" t="str">
        <f>IF(WQ!B1315="","",WQ!B1315)</f>
        <v/>
      </c>
    </row>
    <row r="1316" spans="1:3" x14ac:dyDescent="0.2">
      <c r="A1316" s="197" t="str">
        <f>IF(WQ!A1316="","",WQ!A1316)</f>
        <v>/איגודן/עין נטפים/דלק מיצפה אילת</v>
      </c>
      <c r="B1316" s="197">
        <f>IFERROR(VLOOKUP(A1316,Path!A:B,2,FALSE),"")</f>
        <v>35409</v>
      </c>
      <c r="C1316" s="197" t="str">
        <f>IF(WQ!B1316="","",WQ!B1316)</f>
        <v/>
      </c>
    </row>
    <row r="1317" spans="1:3" x14ac:dyDescent="0.2">
      <c r="A1317" s="197" t="str">
        <f>IF(WQ!A1317="","",WQ!A1317)</f>
        <v>/איגודן/עין נטפים/דלק צוף ים</v>
      </c>
      <c r="B1317" s="197">
        <f>IFERROR(VLOOKUP(A1317,Path!A:B,2,FALSE),"")</f>
        <v>35349</v>
      </c>
      <c r="C1317" s="197" t="str">
        <f>IF(WQ!B1317="","",WQ!B1317)</f>
        <v/>
      </c>
    </row>
    <row r="1318" spans="1:3" x14ac:dyDescent="0.2">
      <c r="A1318" s="197" t="str">
        <f>IF(WQ!A1318="","",WQ!A1318)</f>
        <v>/איגודן/עין נטפים/דן (מזרח)</v>
      </c>
      <c r="B1318" s="197">
        <f>IFERROR(VLOOKUP(A1318,Path!A:B,2,FALSE),"")</f>
        <v>35229</v>
      </c>
      <c r="C1318" s="197" t="str">
        <f>IF(WQ!B1318="","",WQ!B1318)</f>
        <v/>
      </c>
    </row>
    <row r="1319" spans="1:3" x14ac:dyDescent="0.2">
      <c r="A1319" s="197" t="str">
        <f>IF(WQ!A1319="","",WQ!A1319)</f>
        <v>/איגודן/עין נטפים/דן (מערב)</v>
      </c>
      <c r="B1319" s="197">
        <f>IFERROR(VLOOKUP(A1319,Path!A:B,2,FALSE),"")</f>
        <v>35656</v>
      </c>
      <c r="C1319" s="197" t="str">
        <f>IF(WQ!B1319="","",WQ!B1319)</f>
        <v/>
      </c>
    </row>
    <row r="1320" spans="1:3" x14ac:dyDescent="0.2">
      <c r="A1320" s="197" t="str">
        <f>IF(WQ!A1320="","",WQ!A1320)</f>
        <v>/איגודן/עין נטפים/דן פנורמה</v>
      </c>
      <c r="B1320" s="197">
        <f>IFERROR(VLOOKUP(A1320,Path!A:B,2,FALSE),"")</f>
        <v>35164</v>
      </c>
      <c r="C1320" s="197" t="str">
        <f>IF(WQ!B1320="","",WQ!B1320)</f>
        <v/>
      </c>
    </row>
    <row r="1321" spans="1:3" x14ac:dyDescent="0.2">
      <c r="A1321" s="197" t="str">
        <f>IF(WQ!A1321="","",WQ!A1321)</f>
        <v>/איגודן/עין נטפים/דן רימונים (נפטון)</v>
      </c>
      <c r="B1321" s="197">
        <f>IFERROR(VLOOKUP(A1321,Path!A:B,2,FALSE),"")</f>
        <v>35159</v>
      </c>
      <c r="C1321" s="197" t="str">
        <f>IF(WQ!B1321="","",WQ!B1321)</f>
        <v/>
      </c>
    </row>
    <row r="1322" spans="1:3" x14ac:dyDescent="0.2">
      <c r="A1322" s="197" t="str">
        <f>IF(WQ!A1322="","",WQ!A1322)</f>
        <v>/איגודן/עין נטפים/האוניברסיטה הימית</v>
      </c>
      <c r="B1322" s="197">
        <f>IFERROR(VLOOKUP(A1322,Path!A:B,2,FALSE),"")</f>
        <v>35597</v>
      </c>
      <c r="C1322" s="197" t="str">
        <f>IF(WQ!B1322="","",WQ!B1322)</f>
        <v/>
      </c>
    </row>
    <row r="1323" spans="1:3" x14ac:dyDescent="0.2">
      <c r="A1323" s="197" t="str">
        <f>IF(WQ!A1323="","",WQ!A1323)</f>
        <v>/איגודן/עין נטפים/הדקל</v>
      </c>
      <c r="B1323" s="197">
        <f>IFERROR(VLOOKUP(A1323,Path!A:B,2,FALSE),"")</f>
        <v>35434</v>
      </c>
      <c r="C1323" s="197" t="str">
        <f>IF(WQ!B1323="","",WQ!B1323)</f>
        <v/>
      </c>
    </row>
    <row r="1324" spans="1:3" x14ac:dyDescent="0.2">
      <c r="A1324" s="197" t="str">
        <f>IF(WQ!A1324="","",WQ!A1324)</f>
        <v>/איגודן/עין נטפים/הילטון מלכת שבא</v>
      </c>
      <c r="B1324" s="197">
        <f>IFERROR(VLOOKUP(A1324,Path!A:B,2,FALSE),"")</f>
        <v>35204</v>
      </c>
      <c r="C1324" s="197" t="str">
        <f>IF(WQ!B1324="","",WQ!B1324)</f>
        <v/>
      </c>
    </row>
    <row r="1325" spans="1:3" x14ac:dyDescent="0.2">
      <c r="A1325" s="197" t="str">
        <f>IF(WQ!A1325="","",WQ!A1325)</f>
        <v>/איגודן/עין נטפים/הילטון מלכת שבא (חדר מים)</v>
      </c>
      <c r="B1325" s="197">
        <f>IFERROR(VLOOKUP(A1325,Path!A:B,2,FALSE),"")</f>
        <v>35754</v>
      </c>
      <c r="C1325" s="197" t="str">
        <f>IF(WQ!B1325="","",WQ!B1325)</f>
        <v/>
      </c>
    </row>
    <row r="1326" spans="1:3" x14ac:dyDescent="0.2">
      <c r="A1326" s="197" t="str">
        <f>IF(WQ!A1326="","",WQ!A1326)</f>
        <v>/איגודן/עין נטפים/הכוכב</v>
      </c>
      <c r="B1326" s="197">
        <f>IFERROR(VLOOKUP(A1326,Path!A:B,2,FALSE),"")</f>
        <v>35359</v>
      </c>
      <c r="C1326" s="197" t="str">
        <f>IF(WQ!B1326="","",WQ!B1326)</f>
        <v/>
      </c>
    </row>
    <row r="1327" spans="1:3" x14ac:dyDescent="0.2">
      <c r="A1327" s="197" t="str">
        <f>IF(WQ!A1327="","",WQ!A1327)</f>
        <v>/איגודן/עין נטפים/הלב הרחב (קלאב הוטל)</v>
      </c>
      <c r="B1327" s="197">
        <f>IFERROR(VLOOKUP(A1327,Path!A:B,2,FALSE),"")</f>
        <v>35550</v>
      </c>
      <c r="C1327" s="197" t="str">
        <f>IF(WQ!B1327="","",WQ!B1327)</f>
        <v/>
      </c>
    </row>
    <row r="1328" spans="1:3" x14ac:dyDescent="0.2">
      <c r="A1328" s="197" t="str">
        <f>IF(WQ!A1328="","",WQ!A1328)</f>
        <v>/איגודן/עין נטפים/המחבוא של אדי</v>
      </c>
      <c r="B1328" s="197">
        <f>IFERROR(VLOOKUP(A1328,Path!A:B,2,FALSE),"")</f>
        <v>36007</v>
      </c>
      <c r="C1328" s="197" t="str">
        <f>IF(WQ!B1328="","",WQ!B1328)</f>
        <v/>
      </c>
    </row>
    <row r="1329" spans="1:3" x14ac:dyDescent="0.2">
      <c r="A1329" s="197" t="str">
        <f>IF(WQ!A1329="","",WQ!A1329)</f>
        <v>/איגודן/עין נטפים/המיפלט האחרון</v>
      </c>
      <c r="B1329" s="197">
        <f>IFERROR(VLOOKUP(A1329,Path!A:B,2,FALSE),"")</f>
        <v>35449</v>
      </c>
      <c r="C1329" s="197" t="str">
        <f>IF(WQ!B1329="","",WQ!B1329)</f>
        <v/>
      </c>
    </row>
    <row r="1330" spans="1:3" x14ac:dyDescent="0.2">
      <c r="A1330" s="197" t="str">
        <f>IF(WQ!A1330="","",WQ!A1330)</f>
        <v>/איגודן/עין נטפים/המכבסה שלי</v>
      </c>
      <c r="B1330" s="197">
        <f>IFERROR(VLOOKUP(A1330,Path!A:B,2,FALSE),"")</f>
        <v>35602</v>
      </c>
      <c r="C1330" s="197" t="str">
        <f>IF(WQ!B1330="","",WQ!B1330)</f>
        <v/>
      </c>
    </row>
    <row r="1331" spans="1:3" x14ac:dyDescent="0.2">
      <c r="A1331" s="197" t="str">
        <f>IF(WQ!A1331="","",WQ!A1331)</f>
        <v>/איגודן/עין נטפים/המלך שלמה</v>
      </c>
      <c r="B1331" s="197">
        <f>IFERROR(VLOOKUP(A1331,Path!A:B,2,FALSE),"")</f>
        <v>35209</v>
      </c>
      <c r="C1331" s="197" t="str">
        <f>IF(WQ!B1331="","",WQ!B1331)</f>
        <v/>
      </c>
    </row>
    <row r="1332" spans="1:3" x14ac:dyDescent="0.2">
      <c r="A1332" s="197" t="str">
        <f>IF(WQ!A1332="","",WQ!A1332)</f>
        <v>/איגודן/עין נטפים/הרודס</v>
      </c>
      <c r="B1332" s="197">
        <f>IFERROR(VLOOKUP(A1332,Path!A:B,2,FALSE),"")</f>
        <v>35234</v>
      </c>
      <c r="C1332" s="197" t="str">
        <f>IF(WQ!B1332="","",WQ!B1332)</f>
        <v/>
      </c>
    </row>
    <row r="1333" spans="1:3" x14ac:dyDescent="0.2">
      <c r="A1333" s="197" t="str">
        <f>IF(WQ!A1333="","",WQ!A1333)</f>
        <v>/איגודן/עין נטפים/הרי אדום (ארכדיה ספא)</v>
      </c>
      <c r="B1333" s="197">
        <f>IFERROR(VLOOKUP(A1333,Path!A:B,2,FALSE),"")</f>
        <v>35119</v>
      </c>
      <c r="C1333" s="197" t="str">
        <f>IF(WQ!B1333="","",WQ!B1333)</f>
        <v/>
      </c>
    </row>
    <row r="1334" spans="1:3" x14ac:dyDescent="0.2">
      <c r="A1334" s="197" t="str">
        <f>IF(WQ!A1334="","",WQ!A1334)</f>
        <v>/איגודן/עין נטפים/ויליג</v>
      </c>
      <c r="B1334" s="197">
        <f>IFERROR(VLOOKUP(A1334,Path!A:B,2,FALSE),"")</f>
        <v>35464</v>
      </c>
      <c r="C1334" s="197" t="str">
        <f>IF(WQ!B1334="","",WQ!B1334)</f>
        <v/>
      </c>
    </row>
    <row r="1335" spans="1:3" x14ac:dyDescent="0.2">
      <c r="A1335" s="197" t="str">
        <f>IF(WQ!A1335="","",WQ!A1335)</f>
        <v>/איגודן/עין נטפים/ויסטה</v>
      </c>
      <c r="B1335" s="197">
        <f>IFERROR(VLOOKUP(A1335,Path!A:B,2,FALSE),"")</f>
        <v>35184</v>
      </c>
      <c r="C1335" s="197" t="str">
        <f>IF(WQ!B1335="","",WQ!B1335)</f>
        <v/>
      </c>
    </row>
    <row r="1336" spans="1:3" x14ac:dyDescent="0.2">
      <c r="A1336" s="197" t="str">
        <f>IF(WQ!A1336="","",WQ!A1336)</f>
        <v>/איגודן/עין נטפים/חוף אבניו</v>
      </c>
      <c r="B1336" s="197">
        <f>IFERROR(VLOOKUP(A1336,Path!A:B,2,FALSE),"")</f>
        <v>35534</v>
      </c>
      <c r="C1336" s="197" t="str">
        <f>IF(WQ!B1336="","",WQ!B1336)</f>
        <v/>
      </c>
    </row>
    <row r="1337" spans="1:3" x14ac:dyDescent="0.2">
      <c r="A1337" s="197" t="str">
        <f>IF(WQ!A1337="","",WQ!A1337)</f>
        <v>/איגודן/עין נטפים/חוף המיגדלור</v>
      </c>
      <c r="B1337" s="197">
        <f>IFERROR(VLOOKUP(A1337,Path!A:B,2,FALSE),"")</f>
        <v>36023</v>
      </c>
      <c r="C1337" s="197" t="str">
        <f>IF(WQ!B1337="","",WQ!B1337)</f>
        <v/>
      </c>
    </row>
    <row r="1338" spans="1:3" x14ac:dyDescent="0.2">
      <c r="A1338" s="197" t="str">
        <f>IF(WQ!A1338="","",WQ!A1338)</f>
        <v>/איגודן/עין נטפים/חוף ציון</v>
      </c>
      <c r="B1338" s="197">
        <f>IFERROR(VLOOKUP(A1338,Path!A:B,2,FALSE),"")</f>
        <v>36146</v>
      </c>
      <c r="C1338" s="197" t="str">
        <f>IF(WQ!B1338="","",WQ!B1338)</f>
        <v/>
      </c>
    </row>
    <row r="1339" spans="1:3" x14ac:dyDescent="0.2">
      <c r="A1339" s="197" t="str">
        <f>IF(WQ!A1339="","",WQ!A1339)</f>
        <v>/איגודן/עין נטפים/חקר ימים ואגמים</v>
      </c>
      <c r="B1339" s="197">
        <f>IFERROR(VLOOKUP(A1339,Path!A:B,2,FALSE),"")</f>
        <v>35484</v>
      </c>
      <c r="C1339" s="197" t="str">
        <f>IF(WQ!B1339="","",WQ!B1339)</f>
        <v/>
      </c>
    </row>
    <row r="1340" spans="1:3" x14ac:dyDescent="0.2">
      <c r="A1340" s="197" t="str">
        <f>IF(WQ!A1340="","",WQ!A1340)</f>
        <v>/איגודן/עין נטפים/יו סוויט</v>
      </c>
      <c r="B1340" s="197">
        <f>IFERROR(VLOOKUP(A1340,Path!A:B,2,FALSE),"")</f>
        <v>35299</v>
      </c>
      <c r="C1340" s="197" t="str">
        <f>IF(WQ!B1340="","",WQ!B1340)</f>
        <v/>
      </c>
    </row>
    <row r="1341" spans="1:3" x14ac:dyDescent="0.2">
      <c r="A1341" s="197" t="str">
        <f>IF(WQ!A1341="","",WQ!A1341)</f>
        <v>/איגודן/עין נטפים/יו קורל ביץ</v>
      </c>
      <c r="B1341" s="197">
        <f>IFERROR(VLOOKUP(A1341,Path!A:B,2,FALSE),"")</f>
        <v>35154</v>
      </c>
      <c r="C1341" s="197" t="str">
        <f>IF(WQ!B1341="","",WQ!B1341)</f>
        <v/>
      </c>
    </row>
    <row r="1342" spans="1:3" x14ac:dyDescent="0.2">
      <c r="A1342" s="197" t="str">
        <f>IF(WQ!A1342="","",WQ!A1342)</f>
        <v>/איגודן/עין נטפים/ישרוטל ים סוף</v>
      </c>
      <c r="B1342" s="197">
        <f>IFERROR(VLOOKUP(A1342,Path!A:B,2,FALSE),"")</f>
        <v>35259</v>
      </c>
      <c r="C1342" s="197" t="str">
        <f>IF(WQ!B1342="","",WQ!B1342)</f>
        <v/>
      </c>
    </row>
    <row r="1343" spans="1:3" x14ac:dyDescent="0.2">
      <c r="A1343" s="197" t="str">
        <f>IF(WQ!A1343="","",WQ!A1343)</f>
        <v>/איגודן/עין נטפים/לאונרדו פלאזה</v>
      </c>
      <c r="B1343" s="197">
        <f>IFERROR(VLOOKUP(A1343,Path!A:B,2,FALSE),"")</f>
        <v>35284</v>
      </c>
      <c r="C1343" s="197" t="str">
        <f>IF(WQ!B1343="","",WQ!B1343)</f>
        <v/>
      </c>
    </row>
    <row r="1344" spans="1:3" x14ac:dyDescent="0.2">
      <c r="A1344" s="197" t="str">
        <f>IF(WQ!A1344="","",WQ!A1344)</f>
        <v>/איגודן/עין נטפים/לאונרדו פריויליג'</v>
      </c>
      <c r="B1344" s="197">
        <f>IFERROR(VLOOKUP(A1344,Path!A:B,2,FALSE),"")</f>
        <v>35279</v>
      </c>
      <c r="C1344" s="197" t="str">
        <f>IF(WQ!B1344="","",WQ!B1344)</f>
        <v/>
      </c>
    </row>
    <row r="1345" spans="1:3" x14ac:dyDescent="0.2">
      <c r="A1345" s="197" t="str">
        <f>IF(WQ!A1345="","",WQ!A1345)</f>
        <v>/איגודן/עין נטפים/לאונרדו קלאב</v>
      </c>
      <c r="B1345" s="197">
        <f>IFERROR(VLOOKUP(A1345,Path!A:B,2,FALSE),"")</f>
        <v>35274</v>
      </c>
      <c r="C1345" s="197" t="str">
        <f>IF(WQ!B1345="","",WQ!B1345)</f>
        <v/>
      </c>
    </row>
    <row r="1346" spans="1:3" x14ac:dyDescent="0.2">
      <c r="A1346" s="197" t="str">
        <f>IF(WQ!A1346="","",WQ!A1346)</f>
        <v>/איגודן/עין נטפים/לאונרדו רויאל ריזורט</v>
      </c>
      <c r="B1346" s="197">
        <f>IFERROR(VLOOKUP(A1346,Path!A:B,2,FALSE),"")</f>
        <v>35269</v>
      </c>
      <c r="C1346" s="197" t="str">
        <f>IF(WQ!B1346="","",WQ!B1346)</f>
        <v/>
      </c>
    </row>
    <row r="1347" spans="1:3" x14ac:dyDescent="0.2">
      <c r="A1347" s="197" t="str">
        <f>IF(WQ!A1347="","",WQ!A1347)</f>
        <v>/איגודן/עין נטפים/לגונה</v>
      </c>
      <c r="B1347" s="197">
        <f>IFERROR(VLOOKUP(A1347,Path!A:B,2,FALSE),"")</f>
        <v>35294</v>
      </c>
      <c r="C1347" s="197" t="str">
        <f>IF(WQ!B1347="","",WQ!B1347)</f>
        <v/>
      </c>
    </row>
    <row r="1348" spans="1:3" x14ac:dyDescent="0.2">
      <c r="A1348" s="197" t="str">
        <f>IF(WQ!A1348="","",WQ!A1348)</f>
        <v>/איגודן/עין נטפים/לה פליה (לא פעיל)</v>
      </c>
      <c r="B1348" s="197">
        <f>IFERROR(VLOOKUP(A1348,Path!A:B,2,FALSE),"")</f>
        <v>35174</v>
      </c>
      <c r="C1348" s="197" t="str">
        <f>IF(WQ!B1348="","",WQ!B1348)</f>
        <v/>
      </c>
    </row>
    <row r="1349" spans="1:3" x14ac:dyDescent="0.2">
      <c r="A1349" s="197" t="str">
        <f>IF(WQ!A1349="","",WQ!A1349)</f>
        <v>/איגודן/עין נטפים/לה פליה קלאב</v>
      </c>
      <c r="B1349" s="197">
        <f>IFERROR(VLOOKUP(A1349,Path!A:B,2,FALSE),"")</f>
        <v>36309</v>
      </c>
      <c r="C1349" s="197" t="str">
        <f>IF(WQ!B1349="","",WQ!B1349)</f>
        <v/>
      </c>
    </row>
    <row r="1350" spans="1:3" x14ac:dyDescent="0.2">
      <c r="A1350" s="197" t="str">
        <f>IF(WQ!A1350="","",WQ!A1350)</f>
        <v>/איגודן/עין נטפים/מגי'ק פאלס</v>
      </c>
      <c r="B1350" s="197">
        <f>IFERROR(VLOOKUP(A1350,Path!A:B,2,FALSE),"")</f>
        <v>35179</v>
      </c>
      <c r="C1350" s="197" t="str">
        <f>IF(WQ!B1350="","",WQ!B1350)</f>
        <v/>
      </c>
    </row>
    <row r="1351" spans="1:3" x14ac:dyDescent="0.2">
      <c r="A1351" s="197" t="str">
        <f>IF(WQ!A1351="","",WQ!A1351)</f>
        <v>/איגודן/עין נטפים/מוסך אגד אילת</v>
      </c>
      <c r="B1351" s="197">
        <f>IFERROR(VLOOKUP(A1351,Path!A:B,2,FALSE),"")</f>
        <v>35354</v>
      </c>
      <c r="C1351" s="197" t="str">
        <f>IF(WQ!B1351="","",WQ!B1351)</f>
        <v/>
      </c>
    </row>
    <row r="1352" spans="1:3" x14ac:dyDescent="0.2">
      <c r="A1352" s="197" t="str">
        <f>IF(WQ!A1352="","",WQ!A1352)</f>
        <v>/איגודן/עין נטפים/מוסך אדומית</v>
      </c>
      <c r="B1352" s="197">
        <f>IFERROR(VLOOKUP(A1352,Path!A:B,2,FALSE),"")</f>
        <v>35379</v>
      </c>
      <c r="C1352" s="197" t="str">
        <f>IF(WQ!B1352="","",WQ!B1352)</f>
        <v/>
      </c>
    </row>
    <row r="1353" spans="1:3" x14ac:dyDescent="0.2">
      <c r="A1353" s="197" t="str">
        <f>IF(WQ!A1353="","",WQ!A1353)</f>
        <v>/איגודן/עין נטפים/מוסך אלמוג</v>
      </c>
      <c r="B1353" s="197">
        <f>IFERROR(VLOOKUP(A1353,Path!A:B,2,FALSE),"")</f>
        <v>35587</v>
      </c>
      <c r="C1353" s="197" t="str">
        <f>IF(WQ!B1353="","",WQ!B1353)</f>
        <v/>
      </c>
    </row>
    <row r="1354" spans="1:3" x14ac:dyDescent="0.2">
      <c r="A1354" s="197" t="str">
        <f>IF(WQ!A1354="","",WQ!A1354)</f>
        <v>/איגודן/עין נטפים/מוסך אלעד</v>
      </c>
      <c r="B1354" s="197">
        <f>IFERROR(VLOOKUP(A1354,Path!A:B,2,FALSE),"")</f>
        <v>35414</v>
      </c>
      <c r="C1354" s="197" t="str">
        <f>IF(WQ!B1354="","",WQ!B1354)</f>
        <v/>
      </c>
    </row>
    <row r="1355" spans="1:3" x14ac:dyDescent="0.2">
      <c r="A1355" s="197" t="str">
        <f>IF(WQ!A1355="","",WQ!A1355)</f>
        <v>/איגודן/עין נטפים/מוסך דדון</v>
      </c>
      <c r="B1355" s="197">
        <f>IFERROR(VLOOKUP(A1355,Path!A:B,2,FALSE),"")</f>
        <v>35344</v>
      </c>
      <c r="C1355" s="197" t="str">
        <f>IF(WQ!B1355="","",WQ!B1355)</f>
        <v/>
      </c>
    </row>
    <row r="1356" spans="1:3" x14ac:dyDescent="0.2">
      <c r="A1356" s="197" t="str">
        <f>IF(WQ!A1356="","",WQ!A1356)</f>
        <v>/איגודן/עין נטפים/מוסך הבנים</v>
      </c>
      <c r="B1356" s="197">
        <f>IFERROR(VLOOKUP(A1356,Path!A:B,2,FALSE),"")</f>
        <v>35074</v>
      </c>
      <c r="C1356" s="197" t="str">
        <f>IF(WQ!B1356="","",WQ!B1356)</f>
        <v/>
      </c>
    </row>
    <row r="1357" spans="1:3" x14ac:dyDescent="0.2">
      <c r="A1357" s="197" t="str">
        <f>IF(WQ!A1357="","",WQ!A1357)</f>
        <v>/איגודן/עין נטפים/מוסך המכוון</v>
      </c>
      <c r="B1357" s="197">
        <f>IFERROR(VLOOKUP(A1357,Path!A:B,2,FALSE),"")</f>
        <v>35374</v>
      </c>
      <c r="C1357" s="197" t="str">
        <f>IF(WQ!B1357="","",WQ!B1357)</f>
        <v/>
      </c>
    </row>
    <row r="1358" spans="1:3" x14ac:dyDescent="0.2">
      <c r="A1358" s="197" t="str">
        <f>IF(WQ!A1358="","",WQ!A1358)</f>
        <v>/איגודן/עין נטפים/מוסך חנוך</v>
      </c>
      <c r="B1358" s="197">
        <f>IFERROR(VLOOKUP(A1358,Path!A:B,2,FALSE),"")</f>
        <v>35369</v>
      </c>
      <c r="C1358" s="197" t="str">
        <f>IF(WQ!B1358="","",WQ!B1358)</f>
        <v/>
      </c>
    </row>
    <row r="1359" spans="1:3" x14ac:dyDescent="0.2">
      <c r="A1359" s="197" t="str">
        <f>IF(WQ!A1359="","",WQ!A1359)</f>
        <v>/איגודן/עין נטפים/מוסך נדב מוטורס</v>
      </c>
      <c r="B1359" s="197">
        <f>IFERROR(VLOOKUP(A1359,Path!A:B,2,FALSE),"")</f>
        <v>35364</v>
      </c>
      <c r="C1359" s="197" t="str">
        <f>IF(WQ!B1359="","",WQ!B1359)</f>
        <v/>
      </c>
    </row>
    <row r="1360" spans="1:3" x14ac:dyDescent="0.2">
      <c r="A1360" s="197" t="str">
        <f>IF(WQ!A1360="","",WQ!A1360)</f>
        <v>/איגודן/עין נטפים/מוסך שאולי</v>
      </c>
      <c r="B1360" s="197">
        <f>IFERROR(VLOOKUP(A1360,Path!A:B,2,FALSE),"")</f>
        <v>35339</v>
      </c>
      <c r="C1360" s="197" t="str">
        <f>IF(WQ!B1360="","",WQ!B1360)</f>
        <v/>
      </c>
    </row>
    <row r="1361" spans="1:3" x14ac:dyDescent="0.2">
      <c r="A1361" s="197" t="str">
        <f>IF(WQ!A1361="","",WQ!A1361)</f>
        <v>/איגודן/עין נטפים/מט"ש אילת</v>
      </c>
      <c r="B1361" s="197">
        <f>IFERROR(VLOOKUP(A1361,Path!A:B,2,FALSE),"")</f>
        <v>35703</v>
      </c>
      <c r="C1361" s="197" t="str">
        <f>IF(WQ!B1361="","",WQ!B1361)</f>
        <v/>
      </c>
    </row>
    <row r="1362" spans="1:3" x14ac:dyDescent="0.2">
      <c r="A1362" s="197" t="str">
        <f>IF(WQ!A1362="","",WQ!A1362)</f>
        <v>/איגודן/עין נטפים/מיצפה תת ימי</v>
      </c>
      <c r="B1362" s="197">
        <f>IFERROR(VLOOKUP(A1362,Path!A:B,2,FALSE),"")</f>
        <v>35474</v>
      </c>
      <c r="C1362" s="197" t="str">
        <f>IF(WQ!B1362="","",WQ!B1362)</f>
        <v/>
      </c>
    </row>
    <row r="1363" spans="1:3" x14ac:dyDescent="0.2">
      <c r="A1363" s="197" t="str">
        <f>IF(WQ!A1363="","",WQ!A1363)</f>
        <v>/איגודן/עין נטפים/מיצפה תת ימי דרום</v>
      </c>
      <c r="B1363" s="197">
        <f>IFERROR(VLOOKUP(A1363,Path!A:B,2,FALSE),"")</f>
        <v>36013</v>
      </c>
      <c r="C1363" s="197" t="str">
        <f>IF(WQ!B1363="","",WQ!B1363)</f>
        <v/>
      </c>
    </row>
    <row r="1364" spans="1:3" x14ac:dyDescent="0.2">
      <c r="A1364" s="197" t="str">
        <f>IF(WQ!A1364="","",WQ!A1364)</f>
        <v>/איגודן/עין נטפים/מיקה</v>
      </c>
      <c r="B1364" s="197">
        <f>IFERROR(VLOOKUP(A1364,Path!A:B,2,FALSE),"")</f>
        <v>35997</v>
      </c>
      <c r="C1364" s="197" t="str">
        <f>IF(WQ!B1364="","",WQ!B1364)</f>
        <v/>
      </c>
    </row>
    <row r="1365" spans="1:3" x14ac:dyDescent="0.2">
      <c r="A1365" s="197" t="str">
        <f>IF(WQ!A1365="","",WQ!A1365)</f>
        <v>/איגודן/עין נטפים/מכבסות מאוחדות</v>
      </c>
      <c r="B1365" s="197">
        <f>IFERROR(VLOOKUP(A1365,Path!A:B,2,FALSE),"")</f>
        <v>35582</v>
      </c>
      <c r="C1365" s="197" t="str">
        <f>IF(WQ!B1365="","",WQ!B1365)</f>
        <v/>
      </c>
    </row>
    <row r="1366" spans="1:3" x14ac:dyDescent="0.2">
      <c r="A1366" s="197" t="str">
        <f>IF(WQ!A1366="","",WQ!A1366)</f>
        <v>/איגודן/עין נטפים/מכבסת גולדן</v>
      </c>
      <c r="B1366" s="197">
        <f>IFERROR(VLOOKUP(A1366,Path!A:B,2,FALSE),"")</f>
        <v>35577</v>
      </c>
      <c r="C1366" s="197" t="str">
        <f>IF(WQ!B1366="","",WQ!B1366)</f>
        <v/>
      </c>
    </row>
    <row r="1367" spans="1:3" x14ac:dyDescent="0.2">
      <c r="A1367" s="197" t="str">
        <f>IF(WQ!A1367="","",WQ!A1367)</f>
        <v>/איגודן/עין נטפים/מכבסת הים האדום</v>
      </c>
      <c r="B1367" s="197">
        <f>IFERROR(VLOOKUP(A1367,Path!A:B,2,FALSE),"")</f>
        <v>35698</v>
      </c>
      <c r="C1367" s="197" t="str">
        <f>IF(WQ!B1367="","",WQ!B1367)</f>
        <v/>
      </c>
    </row>
    <row r="1368" spans="1:3" x14ac:dyDescent="0.2">
      <c r="A1368" s="197" t="str">
        <f>IF(WQ!A1368="","",WQ!A1368)</f>
        <v>/איגודן/עין נטפים/מכבסת כביסקל</v>
      </c>
      <c r="B1368" s="197">
        <f>IFERROR(VLOOKUP(A1368,Path!A:B,2,FALSE),"")</f>
        <v>36141</v>
      </c>
      <c r="C1368" s="197" t="str">
        <f>IF(WQ!B1368="","",WQ!B1368)</f>
        <v/>
      </c>
    </row>
    <row r="1369" spans="1:3" x14ac:dyDescent="0.2">
      <c r="A1369" s="197" t="str">
        <f>IF(WQ!A1369="","",WQ!A1369)</f>
        <v>/איגודן/עין נטפים/מכבסת עינת</v>
      </c>
      <c r="B1369" s="197">
        <f>IFERROR(VLOOKUP(A1369,Path!A:B,2,FALSE),"")</f>
        <v>35562</v>
      </c>
      <c r="C1369" s="197" t="str">
        <f>IF(WQ!B1369="","",WQ!B1369)</f>
        <v/>
      </c>
    </row>
    <row r="1370" spans="1:3" x14ac:dyDescent="0.2">
      <c r="A1370" s="197" t="str">
        <f>IF(WQ!A1370="","",WQ!A1370)</f>
        <v>/איגודן/עין נטפים/מכבסת רויאל סנטר</v>
      </c>
      <c r="B1370" s="197">
        <f>IFERROR(VLOOKUP(A1370,Path!A:B,2,FALSE),"")</f>
        <v>36159</v>
      </c>
      <c r="C1370" s="197" t="str">
        <f>IF(WQ!B1370="","",WQ!B1370)</f>
        <v/>
      </c>
    </row>
    <row r="1371" spans="1:3" x14ac:dyDescent="0.2">
      <c r="A1371" s="197" t="str">
        <f>IF(WQ!A1371="","",WQ!A1371)</f>
        <v>/איגודן/עין נטפים/מלון אריאה</v>
      </c>
      <c r="B1371" s="197">
        <f>IFERROR(VLOOKUP(A1371,Path!A:B,2,FALSE),"")</f>
        <v>35922</v>
      </c>
      <c r="C1371" s="197" t="str">
        <f>IF(WQ!B1371="","",WQ!B1371)</f>
        <v/>
      </c>
    </row>
    <row r="1372" spans="1:3" x14ac:dyDescent="0.2">
      <c r="A1372" s="197" t="str">
        <f>IF(WQ!A1372="","",WQ!A1372)</f>
        <v>/איגודן/עין נטפים/מלון בי קלאב</v>
      </c>
      <c r="B1372" s="197">
        <f>IFERROR(VLOOKUP(A1372,Path!A:B,2,FALSE),"")</f>
        <v>35124</v>
      </c>
      <c r="C1372" s="197" t="str">
        <f>IF(WQ!B1372="","",WQ!B1372)</f>
        <v/>
      </c>
    </row>
    <row r="1373" spans="1:3" x14ac:dyDescent="0.2">
      <c r="A1373" s="197" t="str">
        <f>IF(WQ!A1373="","",WQ!A1373)</f>
        <v>/איגודן/עין נטפים/מלון מלוני</v>
      </c>
      <c r="B1373" s="197">
        <f>IFERROR(VLOOKUP(A1373,Path!A:B,2,FALSE),"")</f>
        <v>35439</v>
      </c>
      <c r="C1373" s="197" t="str">
        <f>IF(WQ!B1373="","",WQ!B1373)</f>
        <v/>
      </c>
    </row>
    <row r="1374" spans="1:3" x14ac:dyDescent="0.2">
      <c r="A1374" s="197" t="str">
        <f>IF(WQ!A1374="","",WQ!A1374)</f>
        <v>/איגודן/עין נטפים/מלון נובה</v>
      </c>
      <c r="B1374" s="197">
        <f>IFERROR(VLOOKUP(A1374,Path!A:B,2,FALSE),"")</f>
        <v>35114</v>
      </c>
      <c r="C1374" s="197" t="str">
        <f>IF(WQ!B1374="","",WQ!B1374)</f>
        <v/>
      </c>
    </row>
    <row r="1375" spans="1:3" x14ac:dyDescent="0.2">
      <c r="A1375" s="197" t="str">
        <f>IF(WQ!A1375="","",WQ!A1375)</f>
        <v>/איגודן/עין נטפים/מלון נירוונה</v>
      </c>
      <c r="B1375" s="197">
        <f>IFERROR(VLOOKUP(A1375,Path!A:B,2,FALSE),"")</f>
        <v>35314</v>
      </c>
      <c r="C1375" s="197" t="str">
        <f>IF(WQ!B1375="","",WQ!B1375)</f>
        <v/>
      </c>
    </row>
    <row r="1376" spans="1:3" x14ac:dyDescent="0.2">
      <c r="A1376" s="197" t="str">
        <f>IF(WQ!A1376="","",WQ!A1376)</f>
        <v>/איגודן/עין נטפים/מלון עדי</v>
      </c>
      <c r="B1376" s="197">
        <f>IFERROR(VLOOKUP(A1376,Path!A:B,2,FALSE),"")</f>
        <v>35139</v>
      </c>
      <c r="C1376" s="197" t="str">
        <f>IF(WQ!B1376="","",WQ!B1376)</f>
        <v/>
      </c>
    </row>
    <row r="1377" spans="1:3" x14ac:dyDescent="0.2">
      <c r="A1377" s="197" t="str">
        <f>IF(WQ!A1377="","",WQ!A1377)</f>
        <v>/איגודן/עין נטפים/מלון פגסוס</v>
      </c>
      <c r="B1377" s="197">
        <f>IFERROR(VLOOKUP(A1377,Path!A:B,2,FALSE),"")</f>
        <v>36304</v>
      </c>
      <c r="C1377" s="197" t="str">
        <f>IF(WQ!B1377="","",WQ!B1377)</f>
        <v/>
      </c>
    </row>
    <row r="1378" spans="1:3" x14ac:dyDescent="0.2">
      <c r="A1378" s="197" t="str">
        <f>IF(WQ!A1378="","",WQ!A1378)</f>
        <v>/איגודן/עין נטפים/מלח הארץ</v>
      </c>
      <c r="B1378" s="197">
        <f>IFERROR(VLOOKUP(A1378,Path!A:B,2,FALSE),"")</f>
        <v>35454</v>
      </c>
      <c r="C1378" s="197" t="str">
        <f>IF(WQ!B1378="","",WQ!B1378)</f>
        <v/>
      </c>
    </row>
    <row r="1379" spans="1:3" x14ac:dyDescent="0.2">
      <c r="A1379" s="197" t="str">
        <f>IF(WQ!A1379="","",WQ!A1379)</f>
        <v>/איגודן/עין נטפים/מסעדת המפרץ</v>
      </c>
      <c r="B1379" s="197">
        <f>IFERROR(VLOOKUP(A1379,Path!A:B,2,FALSE),"")</f>
        <v>35539</v>
      </c>
      <c r="C1379" s="197" t="str">
        <f>IF(WQ!B1379="","",WQ!B1379)</f>
        <v/>
      </c>
    </row>
    <row r="1380" spans="1:3" x14ac:dyDescent="0.2">
      <c r="A1380" s="197" t="str">
        <f>IF(WQ!A1380="","",WQ!A1380)</f>
        <v>/איגודן/עין נטפים/מפעל אצות NBT</v>
      </c>
      <c r="B1380" s="197">
        <f>IFERROR(VLOOKUP(A1380,Path!A:B,2,FALSE),"")</f>
        <v>35499</v>
      </c>
      <c r="C1380" s="197" t="str">
        <f>IF(WQ!B1380="","",WQ!B1380)</f>
        <v/>
      </c>
    </row>
    <row r="1381" spans="1:3" x14ac:dyDescent="0.2">
      <c r="A1381" s="197" t="str">
        <f>IF(WQ!A1381="","",WQ!A1381)</f>
        <v>/איגודן/עין נטפים/ניין ביץ</v>
      </c>
      <c r="B1381" s="197">
        <f>IFERROR(VLOOKUP(A1381,Path!A:B,2,FALSE),"")</f>
        <v>35504</v>
      </c>
      <c r="C1381" s="197" t="str">
        <f>IF(WQ!B1381="","",WQ!B1381)</f>
        <v/>
      </c>
    </row>
    <row r="1382" spans="1:3" x14ac:dyDescent="0.2">
      <c r="A1382" s="197" t="str">
        <f>IF(WQ!A1382="","",WQ!A1382)</f>
        <v>/איגודן/עין נטפים/נירוונה קלאב</v>
      </c>
      <c r="B1382" s="197">
        <f>IFERROR(VLOOKUP(A1382,Path!A:B,2,FALSE),"")</f>
        <v>35309</v>
      </c>
      <c r="C1382" s="197" t="str">
        <f>IF(WQ!B1382="","",WQ!B1382)</f>
        <v/>
      </c>
    </row>
    <row r="1383" spans="1:3" x14ac:dyDescent="0.2">
      <c r="A1383" s="197" t="str">
        <f>IF(WQ!A1383="","",WQ!A1383)</f>
        <v>/איגודן/עין נטפים/סוד לניקיון</v>
      </c>
      <c r="B1383" s="197">
        <f>IFERROR(VLOOKUP(A1383,Path!A:B,2,FALSE),"")</f>
        <v>35592</v>
      </c>
      <c r="C1383" s="197" t="str">
        <f>IF(WQ!B1383="","",WQ!B1383)</f>
        <v/>
      </c>
    </row>
    <row r="1384" spans="1:3" x14ac:dyDescent="0.2">
      <c r="A1384" s="197" t="str">
        <f>IF(WQ!A1384="","",WQ!A1384)</f>
        <v>/איגודן/עין נטפים/סוליי בוטיק</v>
      </c>
      <c r="B1384" s="197">
        <f>IFERROR(VLOOKUP(A1384,Path!A:B,2,FALSE),"")</f>
        <v>35189</v>
      </c>
      <c r="C1384" s="197" t="str">
        <f>IF(WQ!B1384="","",WQ!B1384)</f>
        <v/>
      </c>
    </row>
    <row r="1385" spans="1:3" x14ac:dyDescent="0.2">
      <c r="A1385" s="197" t="str">
        <f>IF(WQ!A1385="","",WQ!A1385)</f>
        <v>/איגודן/עין נטפים/סונול חוף אלמוג</v>
      </c>
      <c r="B1385" s="197">
        <f>IFERROR(VLOOKUP(A1385,Path!A:B,2,FALSE),"")</f>
        <v>35424</v>
      </c>
      <c r="C1385" s="197" t="str">
        <f>IF(WQ!B1385="","",WQ!B1385)</f>
        <v/>
      </c>
    </row>
    <row r="1386" spans="1:3" x14ac:dyDescent="0.2">
      <c r="A1386" s="197" t="str">
        <f>IF(WQ!A1386="","",WQ!A1386)</f>
        <v>/איגודן/עין נטפים/סי הוטל  (לא פעיל)</v>
      </c>
      <c r="B1386" s="197">
        <f>IFERROR(VLOOKUP(A1386,Path!A:B,2,FALSE),"")</f>
        <v>35129</v>
      </c>
      <c r="C1386" s="197" t="str">
        <f>IF(WQ!B1386="","",WQ!B1386)</f>
        <v/>
      </c>
    </row>
    <row r="1387" spans="1:3" x14ac:dyDescent="0.2">
      <c r="A1387" s="197" t="str">
        <f>IF(WQ!A1387="","",WQ!A1387)</f>
        <v>/איגודן/עין נטפים/סיטי סנטר</v>
      </c>
      <c r="B1387" s="197">
        <f>IFERROR(VLOOKUP(A1387,Path!A:B,2,FALSE),"")</f>
        <v>35509</v>
      </c>
      <c r="C1387" s="197" t="str">
        <f>IF(WQ!B1387="","",WQ!B1387)</f>
        <v/>
      </c>
    </row>
    <row r="1388" spans="1:3" x14ac:dyDescent="0.2">
      <c r="A1388" s="197" t="str">
        <f>IF(WQ!A1388="","",WQ!A1388)</f>
        <v>/איגודן/עין נטפים/סנטרל פארק</v>
      </c>
      <c r="B1388" s="197">
        <f>IFERROR(VLOOKUP(A1388,Path!A:B,2,FALSE),"")</f>
        <v>35134</v>
      </c>
      <c r="C1388" s="197" t="str">
        <f>IF(WQ!B1388="","",WQ!B1388)</f>
        <v/>
      </c>
    </row>
    <row r="1389" spans="1:3" x14ac:dyDescent="0.2">
      <c r="A1389" s="197" t="str">
        <f>IF(WQ!A1389="","",WQ!A1389)</f>
        <v>/איגודן/עין נטפים/ספורט</v>
      </c>
      <c r="B1389" s="197">
        <f>IFERROR(VLOOKUP(A1389,Path!A:B,2,FALSE),"")</f>
        <v>35219</v>
      </c>
      <c r="C1389" s="197" t="str">
        <f>IF(WQ!B1389="","",WQ!B1389)</f>
        <v/>
      </c>
    </row>
    <row r="1390" spans="1:3" x14ac:dyDescent="0.2">
      <c r="A1390" s="197" t="str">
        <f>IF(WQ!A1390="","",WQ!A1390)</f>
        <v>/איגודן/עין נטפים/ערדג</v>
      </c>
      <c r="B1390" s="197">
        <f>IFERROR(VLOOKUP(A1390,Path!A:B,2,FALSE),"")</f>
        <v>35514</v>
      </c>
      <c r="C1390" s="197" t="str">
        <f>IF(WQ!B1390="","",WQ!B1390)</f>
        <v/>
      </c>
    </row>
    <row r="1391" spans="1:3" x14ac:dyDescent="0.2">
      <c r="A1391" s="197" t="str">
        <f>IF(WQ!A1391="","",WQ!A1391)</f>
        <v>/איגודן/עין נטפים/פאגו פאגו</v>
      </c>
      <c r="B1391" s="197">
        <f>IFERROR(VLOOKUP(A1391,Path!A:B,2,FALSE),"")</f>
        <v>35992</v>
      </c>
      <c r="C1391" s="197" t="str">
        <f>IF(WQ!B1391="","",WQ!B1391)</f>
        <v/>
      </c>
    </row>
    <row r="1392" spans="1:3" x14ac:dyDescent="0.2">
      <c r="A1392" s="197" t="str">
        <f>IF(WQ!A1392="","",WQ!A1392)</f>
        <v>/איגודן/עין נטפים/פז אסא את לשם</v>
      </c>
      <c r="B1392" s="197">
        <f>IFERROR(VLOOKUP(A1392,Path!A:B,2,FALSE),"")</f>
        <v>35084</v>
      </c>
      <c r="C1392" s="197" t="str">
        <f>IF(WQ!B1392="","",WQ!B1392)</f>
        <v/>
      </c>
    </row>
    <row r="1393" spans="1:3" x14ac:dyDescent="0.2">
      <c r="A1393" s="197" t="str">
        <f>IF(WQ!A1393="","",WQ!A1393)</f>
        <v>/איגודן/עין נטפים/פלמה מרינה</v>
      </c>
      <c r="B1393" s="197">
        <f>IFERROR(VLOOKUP(A1393,Path!A:B,2,FALSE),"")</f>
        <v>35199</v>
      </c>
      <c r="C1393" s="197" t="str">
        <f>IF(WQ!B1393="","",WQ!B1393)</f>
        <v/>
      </c>
    </row>
    <row r="1394" spans="1:3" x14ac:dyDescent="0.2">
      <c r="A1394" s="197" t="str">
        <f>IF(WQ!A1394="","",WQ!A1394)</f>
        <v>/איגודן/עין נטפים/פנינת אילת</v>
      </c>
      <c r="B1394" s="197">
        <f>IFERROR(VLOOKUP(A1394,Path!A:B,2,FALSE),"")</f>
        <v>35319</v>
      </c>
      <c r="C1394" s="197" t="str">
        <f>IF(WQ!B1394="","",WQ!B1394)</f>
        <v/>
      </c>
    </row>
    <row r="1395" spans="1:3" x14ac:dyDescent="0.2">
      <c r="A1395" s="197" t="str">
        <f>IF(WQ!A1395="","",WQ!A1395)</f>
        <v>/איגודן/עין נטפים/פסטורי</v>
      </c>
      <c r="B1395" s="197">
        <f>IFERROR(VLOOKUP(A1395,Path!A:B,2,FALSE),"")</f>
        <v>35479</v>
      </c>
      <c r="C1395" s="197" t="str">
        <f>IF(WQ!B1395="","",WQ!B1395)</f>
        <v/>
      </c>
    </row>
    <row r="1396" spans="1:3" x14ac:dyDescent="0.2">
      <c r="A1396" s="197" t="str">
        <f>IF(WQ!A1396="","",WQ!A1396)</f>
        <v>/איגודן/עין נטפים/פרימה מיוזיק</v>
      </c>
      <c r="B1396" s="197">
        <f>IFERROR(VLOOKUP(A1396,Path!A:B,2,FALSE),"")</f>
        <v>35059</v>
      </c>
      <c r="C1396" s="197" t="str">
        <f>IF(WQ!B1396="","",WQ!B1396)</f>
        <v/>
      </c>
    </row>
    <row r="1397" spans="1:3" x14ac:dyDescent="0.2">
      <c r="A1397" s="197" t="str">
        <f>IF(WQ!A1397="","",WQ!A1397)</f>
        <v>/איגודן/עין נטפים/קאזה דו ברזיל</v>
      </c>
      <c r="B1397" s="197">
        <f>IFERROR(VLOOKUP(A1397,Path!A:B,2,FALSE),"")</f>
        <v>35444</v>
      </c>
      <c r="C1397" s="197" t="str">
        <f>IF(WQ!B1397="","",WQ!B1397)</f>
        <v/>
      </c>
    </row>
    <row r="1398" spans="1:3" x14ac:dyDescent="0.2">
      <c r="A1398" s="197" t="str">
        <f>IF(WQ!A1398="","",WQ!A1398)</f>
        <v>/איגודן/עין נטפים/קיבוץ אילות</v>
      </c>
      <c r="B1398" s="197">
        <f>IFERROR(VLOOKUP(A1398,Path!A:B,2,FALSE),"")</f>
        <v>35982</v>
      </c>
      <c r="C1398" s="197" t="str">
        <f>IF(WQ!B1398="","",WQ!B1398)</f>
        <v/>
      </c>
    </row>
    <row r="1399" spans="1:3" x14ac:dyDescent="0.2">
      <c r="A1399" s="197" t="str">
        <f>IF(WQ!A1399="","",WQ!A1399)</f>
        <v>/איגודן/עין נטפים/קיטרינג שירז</v>
      </c>
      <c r="B1399" s="197">
        <f>IFERROR(VLOOKUP(A1399,Path!A:B,2,FALSE),"")</f>
        <v>36002</v>
      </c>
      <c r="C1399" s="197" t="str">
        <f>IF(WQ!B1399="","",WQ!B1399)</f>
        <v/>
      </c>
    </row>
    <row r="1400" spans="1:3" x14ac:dyDescent="0.2">
      <c r="A1400" s="197" t="str">
        <f>IF(WQ!A1400="","",WQ!A1400)</f>
        <v>/איגודן/עין נטפים/קיסר</v>
      </c>
      <c r="B1400" s="197">
        <f>IFERROR(VLOOKUP(A1400,Path!A:B,2,FALSE),"")</f>
        <v>35169</v>
      </c>
      <c r="C1400" s="197" t="str">
        <f>IF(WQ!B1400="","",WQ!B1400)</f>
        <v/>
      </c>
    </row>
    <row r="1401" spans="1:3" x14ac:dyDescent="0.2">
      <c r="A1401" s="197" t="str">
        <f>IF(WQ!A1401="","",WQ!A1401)</f>
        <v>/איגודן/עין נטפים/קלאב אין</v>
      </c>
      <c r="B1401" s="197">
        <f>IFERROR(VLOOKUP(A1401,Path!A:B,2,FALSE),"")</f>
        <v>35244</v>
      </c>
      <c r="C1401" s="197" t="str">
        <f>IF(WQ!B1401="","",WQ!B1401)</f>
        <v/>
      </c>
    </row>
    <row r="1402" spans="1:3" x14ac:dyDescent="0.2">
      <c r="A1402" s="197" t="str">
        <f>IF(WQ!A1402="","",WQ!A1402)</f>
        <v>/איגודן/עין נטפים/קלאב הוטל</v>
      </c>
      <c r="B1402" s="197">
        <f>IFERROR(VLOOKUP(A1402,Path!A:B,2,FALSE),"")</f>
        <v>35144</v>
      </c>
      <c r="C1402" s="197" t="str">
        <f>IF(WQ!B1402="","",WQ!B1402)</f>
        <v/>
      </c>
    </row>
    <row r="1403" spans="1:3" x14ac:dyDescent="0.2">
      <c r="A1403" s="197" t="str">
        <f>IF(WQ!A1403="","",WQ!A1403)</f>
        <v>/איגודן/עין נטפים/קלאב הוטל (חניון)</v>
      </c>
      <c r="B1403" s="197">
        <f>IFERROR(VLOOKUP(A1403,Path!A:B,2,FALSE),"")</f>
        <v>35759</v>
      </c>
      <c r="C1403" s="197" t="str">
        <f>IF(WQ!B1403="","",WQ!B1403)</f>
        <v/>
      </c>
    </row>
    <row r="1404" spans="1:3" x14ac:dyDescent="0.2">
      <c r="A1404" s="197" t="str">
        <f>IF(WQ!A1404="","",WQ!A1404)</f>
        <v>/איגודן/עין נטפים/קניון מול הים</v>
      </c>
      <c r="B1404" s="197">
        <f>IFERROR(VLOOKUP(A1404,Path!A:B,2,FALSE),"")</f>
        <v>35069</v>
      </c>
      <c r="C1404" s="197" t="str">
        <f>IF(WQ!B1404="","",WQ!B1404)</f>
        <v/>
      </c>
    </row>
    <row r="1405" spans="1:3" x14ac:dyDescent="0.2">
      <c r="A1405" s="197" t="str">
        <f>IF(WQ!A1405="","",WQ!A1405)</f>
        <v>/איגודן/עין נטפים/קראון פלזה</v>
      </c>
      <c r="B1405" s="197">
        <f>IFERROR(VLOOKUP(A1405,Path!A:B,2,FALSE),"")</f>
        <v>35049</v>
      </c>
      <c r="C1405" s="197" t="str">
        <f>IF(WQ!B1405="","",WQ!B1405)</f>
        <v/>
      </c>
    </row>
    <row r="1406" spans="1:3" x14ac:dyDescent="0.2">
      <c r="A1406" s="197" t="str">
        <f>IF(WQ!A1406="","",WQ!A1406)</f>
        <v>/איגודן/עין נטפים/רויאל ביץ (חניון)</v>
      </c>
      <c r="B1406" s="197">
        <f>IFERROR(VLOOKUP(A1406,Path!A:B,2,FALSE),"")</f>
        <v>35764</v>
      </c>
      <c r="C1406" s="197" t="str">
        <f>IF(WQ!B1406="","",WQ!B1406)</f>
        <v/>
      </c>
    </row>
    <row r="1407" spans="1:3" x14ac:dyDescent="0.2">
      <c r="A1407" s="197" t="str">
        <f>IF(WQ!A1407="","",WQ!A1407)</f>
        <v>/איגודן/עין נטפים/רויאל ביץ (טיילת)</v>
      </c>
      <c r="B1407" s="197">
        <f>IFERROR(VLOOKUP(A1407,Path!A:B,2,FALSE),"")</f>
        <v>35214</v>
      </c>
      <c r="C1407" s="197" t="str">
        <f>IF(WQ!B1407="","",WQ!B1407)</f>
        <v/>
      </c>
    </row>
    <row r="1408" spans="1:3" x14ac:dyDescent="0.2">
      <c r="A1408" s="197" t="str">
        <f>IF(WQ!A1408="","",WQ!A1408)</f>
        <v>/איגודן/עין נטפים/רויאל גארדן</v>
      </c>
      <c r="B1408" s="197">
        <f>IFERROR(VLOOKUP(A1408,Path!A:B,2,FALSE),"")</f>
        <v>35224</v>
      </c>
      <c r="C1408" s="197" t="str">
        <f>IF(WQ!B1408="","",WQ!B1408)</f>
        <v/>
      </c>
    </row>
    <row r="1409" spans="1:3" x14ac:dyDescent="0.2">
      <c r="A1409" s="197" t="str">
        <f>IF(WQ!A1409="","",WQ!A1409)</f>
        <v>/איגודן/עין נטפים/רויאל גארדן (בולווארד)</v>
      </c>
      <c r="B1409" s="197">
        <f>IFERROR(VLOOKUP(A1409,Path!A:B,2,FALSE),"")</f>
        <v>35749</v>
      </c>
      <c r="C1409" s="197" t="str">
        <f>IF(WQ!B1409="","",WQ!B1409)</f>
        <v/>
      </c>
    </row>
    <row r="1410" spans="1:3" x14ac:dyDescent="0.2">
      <c r="A1410" s="197" t="str">
        <f>IF(WQ!A1410="","",WQ!A1410)</f>
        <v>/איגודן/עין נטפים/שוק דגים</v>
      </c>
      <c r="B1410" s="197">
        <f>IFERROR(VLOOKUP(A1410,Path!A:B,2,FALSE),"")</f>
        <v>35054</v>
      </c>
      <c r="C1410" s="197" t="str">
        <f>IF(WQ!B1410="","",WQ!B1410)</f>
        <v/>
      </c>
    </row>
    <row r="1411" spans="1:3" x14ac:dyDescent="0.2">
      <c r="A1411" s="197" t="str">
        <f>IF(WQ!A1411="","",WQ!A1411)</f>
        <v>/איגודן/עין נטפים/תחנת דלק ברשף</v>
      </c>
      <c r="B1411" s="197">
        <f>IFERROR(VLOOKUP(A1411,Path!A:B,2,FALSE),"")</f>
        <v>35419</v>
      </c>
      <c r="C1411" s="197" t="str">
        <f>IF(WQ!B1411="","",WQ!B1411)</f>
        <v/>
      </c>
    </row>
    <row r="1412" spans="1:3" x14ac:dyDescent="0.2">
      <c r="A1412" s="197" t="str">
        <f>IF(WQ!A1412="","",WQ!A1412)</f>
        <v>/איגודן/עין נטפים/תחנת דלק טן</v>
      </c>
      <c r="B1412" s="197">
        <f>IFERROR(VLOOKUP(A1412,Path!A:B,2,FALSE),"")</f>
        <v>35404</v>
      </c>
      <c r="C1412" s="197" t="str">
        <f>IF(WQ!B1412="","",WQ!B1412)</f>
        <v/>
      </c>
    </row>
    <row r="1413" spans="1:3" x14ac:dyDescent="0.2">
      <c r="A1413" s="197" t="str">
        <f>IF(WQ!A1413="","",WQ!A1413)</f>
        <v>/איגודן/עין נטפים/תחנת דלק יעד</v>
      </c>
      <c r="B1413" s="197">
        <f>IFERROR(VLOOKUP(A1413,Path!A:B,2,FALSE),"")</f>
        <v>35399</v>
      </c>
      <c r="C1413" s="197" t="str">
        <f>IF(WQ!B1413="","",WQ!B1413)</f>
        <v/>
      </c>
    </row>
    <row r="1414" spans="1:3" x14ac:dyDescent="0.2">
      <c r="A1414" s="197" t="str">
        <f>IF(WQ!A1414="","",WQ!A1414)</f>
        <v>/איגודן/עין נטפים/תחנת דלק פז תובלה</v>
      </c>
      <c r="B1414" s="197">
        <f>IFERROR(VLOOKUP(A1414,Path!A:B,2,FALSE),"")</f>
        <v>35394</v>
      </c>
      <c r="C1414" s="197" t="str">
        <f>IF(WQ!B1414="","",WQ!B1414)</f>
        <v/>
      </c>
    </row>
    <row r="1415" spans="1:3" x14ac:dyDescent="0.2">
      <c r="A1415" s="197" t="str">
        <f>IF(WQ!A1415="","",WQ!A1415)</f>
        <v>/איגודן/עין נטפים/תחנת מעבר לפסולת</v>
      </c>
      <c r="B1415" s="197">
        <f>IFERROR(VLOOKUP(A1415,Path!A:B,2,FALSE),"")</f>
        <v>35744</v>
      </c>
      <c r="C1415" s="197" t="str">
        <f>IF(WQ!B1415="","",WQ!B1415)</f>
        <v/>
      </c>
    </row>
    <row r="1416" spans="1:3" x14ac:dyDescent="0.2">
      <c r="A1416" s="197" t="str">
        <f>IF(WQ!A1416="","",WQ!A1416)</f>
        <v>/איגודן/עין נטפים/תחנת סונול העיר</v>
      </c>
      <c r="B1416" s="197">
        <f>IFERROR(VLOOKUP(A1416,Path!A:B,2,FALSE),"")</f>
        <v>35389</v>
      </c>
      <c r="C1416" s="197" t="str">
        <f>IF(WQ!B1416="","",WQ!B1416)</f>
        <v/>
      </c>
    </row>
    <row r="1417" spans="1:3" x14ac:dyDescent="0.2">
      <c r="A1417" s="197" t="str">
        <f>IF(WQ!A1417="","",WQ!A1417)</f>
        <v>/איגודן/עינת/בית האוכל</v>
      </c>
      <c r="B1417" s="197">
        <f>IFERROR(VLOOKUP(A1417,Path!A:B,2,FALSE),"")</f>
        <v>8213</v>
      </c>
      <c r="C1417" s="197" t="str">
        <f>IF(WQ!B1417="","",WQ!B1417)</f>
        <v/>
      </c>
    </row>
    <row r="1418" spans="1:3" x14ac:dyDescent="0.2">
      <c r="A1418" s="197" t="str">
        <f>IF(WQ!A1418="","",WQ!A1418)</f>
        <v>/איגודן/עינת/דגנית עין הבר</v>
      </c>
      <c r="B1418" s="197">
        <f>IFERROR(VLOOKUP(A1418,Path!A:B,2,FALSE),"")</f>
        <v>8157</v>
      </c>
      <c r="C1418" s="197" t="str">
        <f>IF(WQ!B1418="","",WQ!B1418)</f>
        <v/>
      </c>
    </row>
    <row r="1419" spans="1:3" x14ac:dyDescent="0.2">
      <c r="A1419" s="197" t="str">
        <f>IF(WQ!A1419="","",WQ!A1419)</f>
        <v>/איגודן/עינת/טיפ טופ - car tiv</v>
      </c>
      <c r="B1419" s="197">
        <f>IFERROR(VLOOKUP(A1419,Path!A:B,2,FALSE),"")</f>
        <v>8204</v>
      </c>
      <c r="C1419" s="197" t="str">
        <f>IF(WQ!B1419="","",WQ!B1419)</f>
        <v/>
      </c>
    </row>
    <row r="1420" spans="1:3" x14ac:dyDescent="0.2">
      <c r="A1420" s="197" t="str">
        <f>IF(WQ!A1420="","",WQ!A1420)</f>
        <v>/איגודן/עינת/לימון ארועים</v>
      </c>
      <c r="B1420" s="197">
        <f>IFERROR(VLOOKUP(A1420,Path!A:B,2,FALSE),"")</f>
        <v>8233</v>
      </c>
      <c r="C1420" s="197" t="str">
        <f>IF(WQ!B1420="","",WQ!B1420)</f>
        <v/>
      </c>
    </row>
    <row r="1421" spans="1:3" x14ac:dyDescent="0.2">
      <c r="A1421" s="197" t="str">
        <f>IF(WQ!A1421="","",WQ!A1421)</f>
        <v>/איגודן/עינת/מוסך טכנו דיזל</v>
      </c>
      <c r="B1421" s="197">
        <f>IFERROR(VLOOKUP(A1421,Path!A:B,2,FALSE),"")</f>
        <v>8242</v>
      </c>
      <c r="C1421" s="197" t="str">
        <f>IF(WQ!B1421="","",WQ!B1421)</f>
        <v/>
      </c>
    </row>
    <row r="1422" spans="1:3" x14ac:dyDescent="0.2">
      <c r="A1422" s="197" t="str">
        <f>IF(WQ!A1422="","",WQ!A1422)</f>
        <v>/איגודן/עינת/מוסך קיבוץ עינת</v>
      </c>
      <c r="B1422" s="197">
        <f>IFERROR(VLOOKUP(A1422,Path!A:B,2,FALSE),"")</f>
        <v>8150</v>
      </c>
      <c r="C1422" s="197" t="str">
        <f>IF(WQ!B1422="","",WQ!B1422)</f>
        <v/>
      </c>
    </row>
    <row r="1423" spans="1:3" x14ac:dyDescent="0.2">
      <c r="A1423" s="197" t="str">
        <f>IF(WQ!A1423="","",WQ!A1423)</f>
        <v>/איגודן/עינת/מעדני בר, עינת תעשיות מזון</v>
      </c>
      <c r="B1423" s="197">
        <f>IFERROR(VLOOKUP(A1423,Path!A:B,2,FALSE),"")</f>
        <v>7862</v>
      </c>
      <c r="C1423" s="197" t="str">
        <f>IF(WQ!B1423="","",WQ!B1423)</f>
        <v/>
      </c>
    </row>
    <row r="1424" spans="1:3" x14ac:dyDescent="0.2">
      <c r="A1424" s="197" t="str">
        <f>IF(WQ!A1424="","",WQ!A1424)</f>
        <v>/איגודן/עינת/סופר אלונית</v>
      </c>
      <c r="B1424" s="197">
        <f>IFERROR(VLOOKUP(A1424,Path!A:B,2,FALSE),"")</f>
        <v>8217</v>
      </c>
      <c r="C1424" s="197" t="str">
        <f>IF(WQ!B1424="","",WQ!B1424)</f>
        <v/>
      </c>
    </row>
    <row r="1425" spans="1:3" x14ac:dyDescent="0.2">
      <c r="A1425" s="197" t="str">
        <f>IF(WQ!A1425="","",WQ!A1425)</f>
        <v>/איגודן/עינת/פיצה האט בורגר</v>
      </c>
      <c r="B1425" s="197">
        <f>IFERROR(VLOOKUP(A1425,Path!A:B,2,FALSE),"")</f>
        <v>8415</v>
      </c>
      <c r="C1425" s="197" t="str">
        <f>IF(WQ!B1425="","",WQ!B1425)</f>
        <v/>
      </c>
    </row>
    <row r="1426" spans="1:3" x14ac:dyDescent="0.2">
      <c r="A1426" s="197" t="str">
        <f>IF(WQ!A1426="","",WQ!A1426)</f>
        <v>/איגודן/עינת/פרו פלוס</v>
      </c>
      <c r="B1426" s="197">
        <f>IFERROR(VLOOKUP(A1426,Path!A:B,2,FALSE),"")</f>
        <v>8388</v>
      </c>
      <c r="C1426" s="197" t="str">
        <f>IF(WQ!B1426="","",WQ!B1426)</f>
        <v/>
      </c>
    </row>
    <row r="1427" spans="1:3" x14ac:dyDescent="0.2">
      <c r="A1427" s="197" t="str">
        <f>IF(WQ!A1427="","",WQ!A1427)</f>
        <v>/איגודן/עינת/תחנת תדלוק אלון עינת</v>
      </c>
      <c r="B1427" s="197">
        <f>IFERROR(VLOOKUP(A1427,Path!A:B,2,FALSE),"")</f>
        <v>8284</v>
      </c>
      <c r="C1427" s="197" t="str">
        <f>IF(WQ!B1427="","",WQ!B1427)</f>
        <v/>
      </c>
    </row>
    <row r="1428" spans="1:3" x14ac:dyDescent="0.2">
      <c r="A1428" s="197" t="str">
        <f>IF(WQ!A1428="","",WQ!A1428)</f>
        <v>/איגודן/עינת/תחנת תדלוק עינת</v>
      </c>
      <c r="B1428" s="197">
        <f>IFERROR(VLOOKUP(A1428,Path!A:B,2,FALSE),"")</f>
        <v>7846</v>
      </c>
      <c r="C1428" s="197" t="str">
        <f>IF(WQ!B1428="","",WQ!B1428)</f>
        <v/>
      </c>
    </row>
    <row r="1429" spans="1:3" x14ac:dyDescent="0.2">
      <c r="A1429" s="197" t="str">
        <f>IF(WQ!A1429="","",WQ!A1429)</f>
        <v>/איגודן/פרדס חנה/אבורקיה נוליד</v>
      </c>
      <c r="B1429" s="197">
        <f>IFERROR(VLOOKUP(A1429,Path!A:B,2,FALSE),"")</f>
        <v>32021</v>
      </c>
      <c r="C1429" s="197" t="str">
        <f>IF(WQ!B1429="","",WQ!B1429)</f>
        <v/>
      </c>
    </row>
    <row r="1430" spans="1:3" x14ac:dyDescent="0.2">
      <c r="A1430" s="197" t="str">
        <f>IF(WQ!A1430="","",WQ!A1430)</f>
        <v>/איגודן/פרדס חנה/אגדת דשא</v>
      </c>
      <c r="B1430" s="197">
        <f>IFERROR(VLOOKUP(A1430,Path!A:B,2,FALSE),"")</f>
        <v>32012</v>
      </c>
      <c r="C1430" s="197" t="str">
        <f>IF(WQ!B1430="","",WQ!B1430)</f>
        <v/>
      </c>
    </row>
    <row r="1431" spans="1:3" x14ac:dyDescent="0.2">
      <c r="A1431" s="197" t="str">
        <f>IF(WQ!A1431="","",WQ!A1431)</f>
        <v>/איגודן/פרדס חנה/אולמי פאר</v>
      </c>
      <c r="B1431" s="197">
        <f>IFERROR(VLOOKUP(A1431,Path!A:B,2,FALSE),"")</f>
        <v>32006</v>
      </c>
      <c r="C1431" s="197" t="str">
        <f>IF(WQ!B1431="","",WQ!B1431)</f>
        <v/>
      </c>
    </row>
    <row r="1432" spans="1:3" x14ac:dyDescent="0.2">
      <c r="A1432" s="197" t="str">
        <f>IF(WQ!A1432="","",WQ!A1432)</f>
        <v>/איגודן/פרדס חנה/בית חולים אילנית</v>
      </c>
      <c r="B1432" s="197">
        <f>IFERROR(VLOOKUP(A1432,Path!A:B,2,FALSE),"")</f>
        <v>32362</v>
      </c>
      <c r="C1432" s="197" t="str">
        <f>IF(WQ!B1432="","",WQ!B1432)</f>
        <v/>
      </c>
    </row>
    <row r="1433" spans="1:3" x14ac:dyDescent="0.2">
      <c r="A1433" s="197" t="str">
        <f>IF(WQ!A1433="","",WQ!A1433)</f>
        <v>/איגודן/פרדס חנה/בית חולים נוה שלוה</v>
      </c>
      <c r="B1433" s="197">
        <f>IFERROR(VLOOKUP(A1433,Path!A:B,2,FALSE),"")</f>
        <v>32365</v>
      </c>
      <c r="C1433" s="197" t="str">
        <f>IF(WQ!B1433="","",WQ!B1433)</f>
        <v/>
      </c>
    </row>
    <row r="1434" spans="1:3" x14ac:dyDescent="0.2">
      <c r="A1434" s="197" t="str">
        <f>IF(WQ!A1434="","",WQ!A1434)</f>
        <v>/איגודן/פרדס חנה/בית קפה פעמון</v>
      </c>
      <c r="B1434" s="197">
        <f>IFERROR(VLOOKUP(A1434,Path!A:B,2,FALSE),"")</f>
        <v>32355</v>
      </c>
      <c r="C1434" s="197" t="str">
        <f>IF(WQ!B1434="","",WQ!B1434)</f>
        <v/>
      </c>
    </row>
    <row r="1435" spans="1:3" x14ac:dyDescent="0.2">
      <c r="A1435" s="197" t="str">
        <f>IF(WQ!A1435="","",WQ!A1435)</f>
        <v>/איגודן/פרדס חנה/דור אלון - הנדיב</v>
      </c>
      <c r="B1435" s="197">
        <f>IFERROR(VLOOKUP(A1435,Path!A:B,2,FALSE),"")</f>
        <v>32051</v>
      </c>
      <c r="C1435" s="197" t="str">
        <f>IF(WQ!B1435="","",WQ!B1435)</f>
        <v/>
      </c>
    </row>
    <row r="1436" spans="1:3" x14ac:dyDescent="0.2">
      <c r="A1436" s="197" t="str">
        <f>IF(WQ!A1436="","",WQ!A1436)</f>
        <v>/איגודן/פרדס חנה/דור אלון - פיק"א</v>
      </c>
      <c r="B1436" s="197">
        <f>IFERROR(VLOOKUP(A1436,Path!A:B,2,FALSE),"")</f>
        <v>32053</v>
      </c>
      <c r="C1436" s="197" t="str">
        <f>IF(WQ!B1436="","",WQ!B1436)</f>
        <v/>
      </c>
    </row>
    <row r="1437" spans="1:3" x14ac:dyDescent="0.2">
      <c r="A1437" s="197" t="str">
        <f>IF(WQ!A1437="","",WQ!A1437)</f>
        <v>/איגודן/פרדס חנה/לבן על לבן</v>
      </c>
      <c r="B1437" s="197">
        <f>IFERROR(VLOOKUP(A1437,Path!A:B,2,FALSE),"")</f>
        <v>32371</v>
      </c>
      <c r="C1437" s="197" t="str">
        <f>IF(WQ!B1437="","",WQ!B1437)</f>
        <v/>
      </c>
    </row>
    <row r="1438" spans="1:3" x14ac:dyDescent="0.2">
      <c r="A1438" s="197" t="str">
        <f>IF(WQ!A1438="","",WQ!A1438)</f>
        <v>/איגודן/פרדס חנה/מוסך אוטו 2000</v>
      </c>
      <c r="B1438" s="197">
        <f>IFERROR(VLOOKUP(A1438,Path!A:B,2,FALSE),"")</f>
        <v>32439</v>
      </c>
      <c r="C1438" s="197" t="str">
        <f>IF(WQ!B1438="","",WQ!B1438)</f>
        <v/>
      </c>
    </row>
    <row r="1439" spans="1:3" x14ac:dyDescent="0.2">
      <c r="A1439" s="197" t="str">
        <f>IF(WQ!A1439="","",WQ!A1439)</f>
        <v>/איגודן/פרדס חנה/מוסך ארנון מלאכי</v>
      </c>
      <c r="B1439" s="197">
        <f>IFERROR(VLOOKUP(A1439,Path!A:B,2,FALSE),"")</f>
        <v>32688</v>
      </c>
      <c r="C1439" s="197" t="str">
        <f>IF(WQ!B1439="","",WQ!B1439)</f>
        <v/>
      </c>
    </row>
    <row r="1440" spans="1:3" x14ac:dyDescent="0.2">
      <c r="A1440" s="197" t="str">
        <f>IF(WQ!A1440="","",WQ!A1440)</f>
        <v>/איגודן/פרדס חנה/מסעדת עירון</v>
      </c>
      <c r="B1440" s="197">
        <f>IFERROR(VLOOKUP(A1440,Path!A:B,2,FALSE),"")</f>
        <v>32332</v>
      </c>
      <c r="C1440" s="197" t="str">
        <f>IF(WQ!B1440="","",WQ!B1440)</f>
        <v/>
      </c>
    </row>
    <row r="1441" spans="1:3" x14ac:dyDescent="0.2">
      <c r="A1441" s="197" t="str">
        <f>IF(WQ!A1441="","",WQ!A1441)</f>
        <v>/איגודן/פרדס חנה/מקדונלדס, גולדה,פרנג'ליקו</v>
      </c>
      <c r="B1441" s="197">
        <f>IFERROR(VLOOKUP(A1441,Path!A:B,2,FALSE),"")</f>
        <v>32374</v>
      </c>
      <c r="C1441" s="197" t="str">
        <f>IF(WQ!B1441="","",WQ!B1441)</f>
        <v/>
      </c>
    </row>
    <row r="1442" spans="1:3" x14ac:dyDescent="0.2">
      <c r="A1442" s="197" t="str">
        <f>IF(WQ!A1442="","",WQ!A1442)</f>
        <v>/איגודן/פרדס חנה/מרכז גריאטרי שוהם פרדס חנה</v>
      </c>
      <c r="B1442" s="197">
        <f>IFERROR(VLOOKUP(A1442,Path!A:B,2,FALSE),"")</f>
        <v>32368</v>
      </c>
      <c r="C1442" s="197" t="str">
        <f>IF(WQ!B1442="","",WQ!B1442)</f>
        <v/>
      </c>
    </row>
    <row r="1443" spans="1:3" x14ac:dyDescent="0.2">
      <c r="A1443" s="197" t="str">
        <f>IF(WQ!A1443="","",WQ!A1443)</f>
        <v>/איגודן/פרדס חנה/סופרמרקט פוליצר</v>
      </c>
      <c r="B1443" s="197">
        <f>IFERROR(VLOOKUP(A1443,Path!A:B,2,FALSE),"")</f>
        <v>32436</v>
      </c>
      <c r="C1443" s="197" t="str">
        <f>IF(WQ!B1443="","",WQ!B1443)</f>
        <v/>
      </c>
    </row>
    <row r="1444" spans="1:3" x14ac:dyDescent="0.2">
      <c r="A1444" s="197" t="str">
        <f>IF(WQ!A1444="","",WQ!A1444)</f>
        <v>/איגודן/פרדס חנה/פז - הנדיב</v>
      </c>
      <c r="B1444" s="197">
        <f>IFERROR(VLOOKUP(A1444,Path!A:B,2,FALSE),"")</f>
        <v>32047</v>
      </c>
      <c r="C1444" s="197" t="str">
        <f>IF(WQ!B1444="","",WQ!B1444)</f>
        <v/>
      </c>
    </row>
    <row r="1445" spans="1:3" x14ac:dyDescent="0.2">
      <c r="A1445" s="197" t="str">
        <f>IF(WQ!A1445="","",WQ!A1445)</f>
        <v>/איגודן/פרדס חנה/פז כרכור</v>
      </c>
      <c r="B1445" s="197">
        <f>IFERROR(VLOOKUP(A1445,Path!A:B,2,FALSE),"")</f>
        <v>32045</v>
      </c>
      <c r="C1445" s="197" t="str">
        <f>IF(WQ!B1445="","",WQ!B1445)</f>
        <v/>
      </c>
    </row>
    <row r="1446" spans="1:3" x14ac:dyDescent="0.2">
      <c r="A1446" s="197" t="str">
        <f>IF(WQ!A1446="","",WQ!A1446)</f>
        <v>/איגודן/פרדס חנה/קינמון בולנז'רי</v>
      </c>
      <c r="B1446" s="197">
        <f>IFERROR(VLOOKUP(A1446,Path!A:B,2,FALSE),"")</f>
        <v>32358</v>
      </c>
      <c r="C1446" s="197" t="str">
        <f>IF(WQ!B1446="","",WQ!B1446)</f>
        <v/>
      </c>
    </row>
    <row r="1447" spans="1:3" x14ac:dyDescent="0.2">
      <c r="A1447" s="197" t="str">
        <f>IF(WQ!A1447="","",WQ!A1447)</f>
        <v>/איגודן/פרדס חנה/רמי לוי</v>
      </c>
      <c r="B1447" s="197">
        <f>IFERROR(VLOOKUP(A1447,Path!A:B,2,FALSE),"")</f>
        <v>32377</v>
      </c>
      <c r="C1447" s="197" t="str">
        <f>IF(WQ!B1447="","",WQ!B1447)</f>
        <v/>
      </c>
    </row>
    <row r="1448" spans="1:3" x14ac:dyDescent="0.2">
      <c r="A1448" s="197" t="str">
        <f>IF(WQ!A1448="","",WQ!A1448)</f>
        <v>/איגודן/פרדס חנה/שליט נועם</v>
      </c>
      <c r="B1448" s="197">
        <f>IFERROR(VLOOKUP(A1448,Path!A:B,2,FALSE),"")</f>
        <v>31994</v>
      </c>
      <c r="C1448" s="197" t="str">
        <f>IF(WQ!B1448="","",WQ!B1448)</f>
        <v/>
      </c>
    </row>
    <row r="1449" spans="1:3" x14ac:dyDescent="0.2">
      <c r="A1449" s="197" t="str">
        <f>IF(WQ!A1449="","",WQ!A1449)</f>
        <v>/איגודן/פרדס חנה/ת. תדלוק סונול צומת חנה</v>
      </c>
      <c r="B1449" s="197">
        <f>IFERROR(VLOOKUP(A1449,Path!A:B,2,FALSE),"")</f>
        <v>32049</v>
      </c>
      <c r="C1449" s="197" t="str">
        <f>IF(WQ!B1449="","",WQ!B1449)</f>
        <v/>
      </c>
    </row>
    <row r="1450" spans="1:3" x14ac:dyDescent="0.2">
      <c r="A1450" s="197" t="str">
        <f>IF(WQ!A1450="","",WQ!A1450)</f>
        <v>/איגודן/פרמטרים לפי מגזרים</v>
      </c>
      <c r="B1450" s="197">
        <f>IFERROR(VLOOKUP(A1450,Path!A:B,2,FALSE),"")</f>
        <v>30458</v>
      </c>
      <c r="C1450" s="197" t="str">
        <f>IF(WQ!B1450="","",WQ!B1450)</f>
        <v/>
      </c>
    </row>
    <row r="1451" spans="1:3" x14ac:dyDescent="0.2">
      <c r="A1451" s="197" t="str">
        <f>IF(WQ!A1451="","",WQ!A1451)</f>
        <v>/איגודן/פרמטרים לפי מגזרים/אולמות אירועים, מסעדות, קניונים</v>
      </c>
      <c r="B1451" s="197">
        <f>IFERROR(VLOOKUP(A1451,Path!A:B,2,FALSE),"")</f>
        <v>30400</v>
      </c>
      <c r="C1451" s="197" t="str">
        <f>IF(WQ!B1451="","",WQ!B1451)</f>
        <v/>
      </c>
    </row>
    <row r="1452" spans="1:3" x14ac:dyDescent="0.2">
      <c r="A1452" s="197" t="str">
        <f>IF(WQ!A1452="","",WQ!A1452)</f>
        <v>/איגודן/פרמטרים לפי מגזרים/בתי דפוס</v>
      </c>
      <c r="B1452" s="197">
        <f>IFERROR(VLOOKUP(A1452,Path!A:B,2,FALSE),"")</f>
        <v>30437</v>
      </c>
      <c r="C1452" s="197" t="str">
        <f>IF(WQ!B1452="","",WQ!B1452)</f>
        <v/>
      </c>
    </row>
    <row r="1453" spans="1:3" x14ac:dyDescent="0.2">
      <c r="A1453" s="197" t="str">
        <f>IF(WQ!A1453="","",WQ!A1453)</f>
        <v>/איגודן/פרמטרים לפי מגזרים/בתי חולים</v>
      </c>
      <c r="B1453" s="197">
        <f>IFERROR(VLOOKUP(A1453,Path!A:B,2,FALSE),"")</f>
        <v>30446</v>
      </c>
      <c r="C1453" s="197" t="str">
        <f>IF(WQ!B1453="","",WQ!B1453)</f>
        <v/>
      </c>
    </row>
    <row r="1454" spans="1:3" x14ac:dyDescent="0.2">
      <c r="A1454" s="197" t="str">
        <f>IF(WQ!A1454="","",WQ!A1454)</f>
        <v>/איגודן/פרמטרים לפי מגזרים/בתי מלון</v>
      </c>
      <c r="B1454" s="197">
        <f>IFERROR(VLOOKUP(A1454,Path!A:B,2,FALSE),"")</f>
        <v>30449</v>
      </c>
      <c r="C1454" s="197" t="str">
        <f>IF(WQ!B1454="","",WQ!B1454)</f>
        <v/>
      </c>
    </row>
    <row r="1455" spans="1:3" x14ac:dyDescent="0.2">
      <c r="A1455" s="197" t="str">
        <f>IF(WQ!A1455="","",WQ!A1455)</f>
        <v>/איגודן/פרמטרים לפי מגזרים/בתי מלון - אילת</v>
      </c>
      <c r="B1455" s="197">
        <f>IFERROR(VLOOKUP(A1455,Path!A:B,2,FALSE),"")</f>
        <v>35612</v>
      </c>
      <c r="C1455" s="197" t="str">
        <f>IF(WQ!B1455="","",WQ!B1455)</f>
        <v/>
      </c>
    </row>
    <row r="1456" spans="1:3" x14ac:dyDescent="0.2">
      <c r="A1456" s="197" t="str">
        <f>IF(WQ!A1456="","",WQ!A1456)</f>
        <v>/איגודן/פרמטרים לפי מגזרים/טקסטיל בלא הלבנה או צביעה</v>
      </c>
      <c r="B1456" s="197">
        <f>IFERROR(VLOOKUP(A1456,Path!A:B,2,FALSE),"")</f>
        <v>30413</v>
      </c>
      <c r="C1456" s="197" t="str">
        <f>IF(WQ!B1456="","",WQ!B1456)</f>
        <v/>
      </c>
    </row>
    <row r="1457" spans="1:3" x14ac:dyDescent="0.2">
      <c r="A1457" s="197" t="str">
        <f>IF(WQ!A1457="","",WQ!A1457)</f>
        <v>/איגודן/פרמטרים לפי מגזרים/טקסטיל כולל הלבנה או צביעה</v>
      </c>
      <c r="B1457" s="197">
        <f>IFERROR(VLOOKUP(A1457,Path!A:B,2,FALSE),"")</f>
        <v>30410</v>
      </c>
      <c r="C1457" s="197" t="str">
        <f>IF(WQ!B1457="","",WQ!B1457)</f>
        <v/>
      </c>
    </row>
    <row r="1458" spans="1:3" x14ac:dyDescent="0.2">
      <c r="A1458" s="197" t="str">
        <f>IF(WQ!A1458="","",WQ!A1458)</f>
        <v>/איגודן/פרמטרים לפי מגזרים/מוסכים</v>
      </c>
      <c r="B1458" s="197">
        <f>IFERROR(VLOOKUP(A1458,Path!A:B,2,FALSE),"")</f>
        <v>30397</v>
      </c>
      <c r="C1458" s="197" t="str">
        <f>IF(WQ!B1458="","",WQ!B1458)</f>
        <v/>
      </c>
    </row>
    <row r="1459" spans="1:3" x14ac:dyDescent="0.2">
      <c r="A1459" s="197" t="str">
        <f>IF(WQ!A1459="","",WQ!A1459)</f>
        <v>/איגודן/פרמטרים לפי מגזרים/מוסכים - אילת</v>
      </c>
      <c r="B1459" s="197">
        <f>IFERROR(VLOOKUP(A1459,Path!A:B,2,FALSE),"")</f>
        <v>35615</v>
      </c>
      <c r="C1459" s="197" t="str">
        <f>IF(WQ!B1459="","",WQ!B1459)</f>
        <v/>
      </c>
    </row>
    <row r="1460" spans="1:3" x14ac:dyDescent="0.2">
      <c r="A1460" s="197" t="str">
        <f>IF(WQ!A1460="","",WQ!A1460)</f>
        <v>/איגודן/פרמטרים לפי מגזרים/מכבסות</v>
      </c>
      <c r="B1460" s="197">
        <f>IFERROR(VLOOKUP(A1460,Path!A:B,2,FALSE),"")</f>
        <v>30422</v>
      </c>
      <c r="C1460" s="197" t="str">
        <f>IF(WQ!B1460="","",WQ!B1460)</f>
        <v/>
      </c>
    </row>
    <row r="1461" spans="1:3" x14ac:dyDescent="0.2">
      <c r="A1461" s="197" t="str">
        <f>IF(WQ!A1461="","",WQ!A1461)</f>
        <v>/איגודן/פרמטרים לפי מגזרים/מכבסות - אילת</v>
      </c>
      <c r="B1461" s="197">
        <f>IFERROR(VLOOKUP(A1461,Path!A:B,2,FALSE),"")</f>
        <v>35627</v>
      </c>
      <c r="C1461" s="197" t="str">
        <f>IF(WQ!B1461="","",WQ!B1461)</f>
        <v/>
      </c>
    </row>
    <row r="1462" spans="1:3" x14ac:dyDescent="0.2">
      <c r="A1462" s="197" t="str">
        <f>IF(WQ!A1462="","",WQ!A1462)</f>
        <v>/איגודן/פרמטרים לפי מגזרים/מסעדות וקניונים - אילת</v>
      </c>
      <c r="B1462" s="197">
        <f>IFERROR(VLOOKUP(A1462,Path!A:B,2,FALSE),"")</f>
        <v>35621</v>
      </c>
      <c r="C1462" s="197" t="str">
        <f>IF(WQ!B1462="","",WQ!B1462)</f>
        <v/>
      </c>
    </row>
    <row r="1463" spans="1:3" x14ac:dyDescent="0.2">
      <c r="A1463" s="197" t="str">
        <f>IF(WQ!A1463="","",WQ!A1463)</f>
        <v>/איגודן/פרמטרים לפי מגזרים/מפעל תעשייתי – מזון</v>
      </c>
      <c r="B1463" s="197">
        <f>IFERROR(VLOOKUP(A1463,Path!A:B,2,FALSE),"")</f>
        <v>33428</v>
      </c>
      <c r="C1463" s="197" t="str">
        <f>IF(WQ!B1463="","",WQ!B1463)</f>
        <v/>
      </c>
    </row>
    <row r="1464" spans="1:3" x14ac:dyDescent="0.2">
      <c r="A1464" s="197" t="str">
        <f>IF(WQ!A1464="","",WQ!A1464)</f>
        <v>/איגודן/פרמטרים לפי מגזרים/מפעלי חומרי בנייה</v>
      </c>
      <c r="B1464" s="197">
        <f>IFERROR(VLOOKUP(A1464,Path!A:B,2,FALSE),"")</f>
        <v>30443</v>
      </c>
      <c r="C1464" s="197" t="str">
        <f>IF(WQ!B1464="","",WQ!B1464)</f>
        <v/>
      </c>
    </row>
    <row r="1465" spans="1:3" x14ac:dyDescent="0.2">
      <c r="A1465" s="197" t="str">
        <f>IF(WQ!A1465="","",WQ!A1465)</f>
        <v>/איגודן/פרמטרים לפי מגזרים/מפעלי כימיה</v>
      </c>
      <c r="B1465" s="197">
        <f>IFERROR(VLOOKUP(A1465,Path!A:B,2,FALSE),"")</f>
        <v>30440</v>
      </c>
      <c r="C1465" s="197" t="str">
        <f>IF(WQ!B1465="","",WQ!B1465)</f>
        <v/>
      </c>
    </row>
    <row r="1466" spans="1:3" x14ac:dyDescent="0.2">
      <c r="A1466" s="197" t="str">
        <f>IF(WQ!A1466="","",WQ!A1466)</f>
        <v>/איגודן/פרמטרים לפי מגזרים/מפעלי מזון ומשקאות</v>
      </c>
      <c r="B1466" s="197">
        <f>IFERROR(VLOOKUP(A1466,Path!A:B,2,FALSE),"")</f>
        <v>30404</v>
      </c>
      <c r="C1466" s="197" t="str">
        <f>IF(WQ!B1466="","",WQ!B1466)</f>
        <v/>
      </c>
    </row>
    <row r="1467" spans="1:3" x14ac:dyDescent="0.2">
      <c r="A1467" s="197" t="str">
        <f>IF(WQ!A1467="","",WQ!A1467)</f>
        <v>/איגודן/פרמטרים לפי מגזרים/מפעלי עיבוד עורות</v>
      </c>
      <c r="B1467" s="197">
        <f>IFERROR(VLOOKUP(A1467,Path!A:B,2,FALSE),"")</f>
        <v>30431</v>
      </c>
      <c r="C1467" s="197" t="str">
        <f>IF(WQ!B1467="","",WQ!B1467)</f>
        <v/>
      </c>
    </row>
    <row r="1468" spans="1:3" x14ac:dyDescent="0.2">
      <c r="A1468" s="197" t="str">
        <f>IF(WQ!A1468="","",WQ!A1468)</f>
        <v>/איגודן/פרמטרים לפי מגזרים/מפעלי ציפוי מתכות וטיפול פני שטח</v>
      </c>
      <c r="B1468" s="197">
        <f>IFERROR(VLOOKUP(A1468,Path!A:B,2,FALSE),"")</f>
        <v>30416</v>
      </c>
      <c r="C1468" s="197" t="str">
        <f>IF(WQ!B1468="","",WQ!B1468)</f>
        <v/>
      </c>
    </row>
    <row r="1469" spans="1:3" x14ac:dyDescent="0.2">
      <c r="A1469" s="197" t="str">
        <f>IF(WQ!A1469="","",WQ!A1469)</f>
        <v>/איגודן/פרמטרים לפי מגזרים/מפעלים ביטחוניים</v>
      </c>
      <c r="B1469" s="197">
        <f>IFERROR(VLOOKUP(A1469,Path!A:B,2,FALSE),"")</f>
        <v>30419</v>
      </c>
      <c r="C1469" s="197" t="str">
        <f>IF(WQ!B1469="","",WQ!B1469)</f>
        <v/>
      </c>
    </row>
    <row r="1470" spans="1:3" x14ac:dyDescent="0.2">
      <c r="A1470" s="197" t="str">
        <f>IF(WQ!A1470="","",WQ!A1470)</f>
        <v>/איגודן/פרמטרים לפי מגזרים/משחטות, בתי מטבחיים, בתי נחירה, עיבוד דגים</v>
      </c>
      <c r="B1470" s="197">
        <f>IFERROR(VLOOKUP(A1470,Path!A:B,2,FALSE),"")</f>
        <v>30407</v>
      </c>
      <c r="C1470" s="197" t="str">
        <f>IF(WQ!B1470="","",WQ!B1470)</f>
        <v/>
      </c>
    </row>
    <row r="1471" spans="1:3" x14ac:dyDescent="0.2">
      <c r="A1471" s="197" t="str">
        <f>IF(WQ!A1471="","",WQ!A1471)</f>
        <v>/איגודן/פרמטרים לפי מגזרים/קוסמטיקה ותמרוקים</v>
      </c>
      <c r="B1471" s="197">
        <f>IFERROR(VLOOKUP(A1471,Path!A:B,2,FALSE),"")</f>
        <v>33429</v>
      </c>
      <c r="C1471" s="197" t="str">
        <f>IF(WQ!B1471="","",WQ!B1471)</f>
        <v/>
      </c>
    </row>
    <row r="1472" spans="1:3" x14ac:dyDescent="0.2">
      <c r="A1472" s="197" t="str">
        <f>IF(WQ!A1472="","",WQ!A1472)</f>
        <v>/איגודן/פרמטרים לפי מגזרים/רפת או לול</v>
      </c>
      <c r="B1472" s="197">
        <f>IFERROR(VLOOKUP(A1472,Path!A:B,2,FALSE),"")</f>
        <v>30428</v>
      </c>
      <c r="C1472" s="197" t="str">
        <f>IF(WQ!B1472="","",WQ!B1472)</f>
        <v/>
      </c>
    </row>
    <row r="1473" spans="1:3" x14ac:dyDescent="0.2">
      <c r="A1473" s="197" t="str">
        <f>IF(WQ!A1473="","",WQ!A1473)</f>
        <v>/איגודן/פרמטרים לפי מגזרים/שפכים חריגים -אילת</v>
      </c>
      <c r="B1473" s="197">
        <f>IFERROR(VLOOKUP(A1473,Path!A:B,2,FALSE),"")</f>
        <v>35624</v>
      </c>
      <c r="C1473" s="197" t="str">
        <f>IF(WQ!B1473="","",WQ!B1473)</f>
        <v/>
      </c>
    </row>
    <row r="1474" spans="1:3" x14ac:dyDescent="0.2">
      <c r="A1474" s="197" t="str">
        <f>IF(WQ!A1474="","",WQ!A1474)</f>
        <v>/איגודן/פרמטרים לפי מגזרים/תחנות מעבר לפסולת</v>
      </c>
      <c r="B1474" s="197">
        <f>IFERROR(VLOOKUP(A1474,Path!A:B,2,FALSE),"")</f>
        <v>30434</v>
      </c>
      <c r="C1474" s="197" t="str">
        <f>IF(WQ!B1474="","",WQ!B1474)</f>
        <v/>
      </c>
    </row>
    <row r="1475" spans="1:3" x14ac:dyDescent="0.2">
      <c r="A1475" s="197" t="str">
        <f>IF(WQ!A1475="","",WQ!A1475)</f>
        <v>/איגודן/פרמטרים לפי מגזרים/תחנות רחיצת רכב</v>
      </c>
      <c r="B1475" s="197">
        <f>IFERROR(VLOOKUP(A1475,Path!A:B,2,FALSE),"")</f>
        <v>30452</v>
      </c>
      <c r="C1475" s="197" t="str">
        <f>IF(WQ!B1475="","",WQ!B1475)</f>
        <v/>
      </c>
    </row>
    <row r="1476" spans="1:3" x14ac:dyDescent="0.2">
      <c r="A1476" s="197" t="str">
        <f>IF(WQ!A1476="","",WQ!A1476)</f>
        <v>/איגודן/פרמטרים לפי מגזרים/תחנות תדלוק</v>
      </c>
      <c r="B1476" s="197">
        <f>IFERROR(VLOOKUP(A1476,Path!A:B,2,FALSE),"")</f>
        <v>30425</v>
      </c>
      <c r="C1476" s="197" t="str">
        <f>IF(WQ!B1476="","",WQ!B1476)</f>
        <v/>
      </c>
    </row>
    <row r="1477" spans="1:3" x14ac:dyDescent="0.2">
      <c r="A1477" s="197" t="str">
        <f>IF(WQ!A1477="","",WQ!A1477)</f>
        <v>/איגודן/פרמטרים לפי מגזרים/תחנות תדלוק - אילת</v>
      </c>
      <c r="B1477" s="197">
        <f>IFERROR(VLOOKUP(A1477,Path!A:B,2,FALSE),"")</f>
        <v>35618</v>
      </c>
      <c r="C1477" s="197" t="str">
        <f>IF(WQ!B1477="","",WQ!B1477)</f>
        <v/>
      </c>
    </row>
    <row r="1478" spans="1:3" x14ac:dyDescent="0.2">
      <c r="A1478" s="197" t="str">
        <f>IF(WQ!A1478="","",WQ!A1478)</f>
        <v>/איגודן/פרמטרים לפי תבנית- מפעל לשכפול</v>
      </c>
      <c r="B1478" s="197">
        <f>IFERROR(VLOOKUP(A1478,Path!A:B,2,FALSE),"")</f>
        <v>30948</v>
      </c>
      <c r="C1478" s="197" t="str">
        <f>IF(WQ!B1478="","",WQ!B1478)</f>
        <v/>
      </c>
    </row>
    <row r="1479" spans="1:3" x14ac:dyDescent="0.2">
      <c r="A1479" s="197" t="str">
        <f>IF(WQ!A1479="","",WQ!A1479)</f>
        <v>/איגודן/קרית אונו/ סופר חביב</v>
      </c>
      <c r="B1479" s="197">
        <f>IFERROR(VLOOKUP(A1479,Path!A:B,2,FALSE),"")</f>
        <v>32501</v>
      </c>
      <c r="C1479" s="197" t="str">
        <f>IF(WQ!B1479="","",WQ!B1479)</f>
        <v/>
      </c>
    </row>
    <row r="1480" spans="1:3" x14ac:dyDescent="0.2">
      <c r="A1480" s="197" t="str">
        <f>IF(WQ!A1480="","",WQ!A1480)</f>
        <v>/איגודן/קרית אונו/אוקטגון</v>
      </c>
      <c r="B1480" s="197">
        <f>IFERROR(VLOOKUP(A1480,Path!A:B,2,FALSE),"")</f>
        <v>32483</v>
      </c>
      <c r="C1480" s="197" t="str">
        <f>IF(WQ!B1480="","",WQ!B1480)</f>
        <v/>
      </c>
    </row>
    <row r="1481" spans="1:3" x14ac:dyDescent="0.2">
      <c r="A1481" s="197" t="str">
        <f>IF(WQ!A1481="","",WQ!A1481)</f>
        <v>/איגודן/קרית אונו/אלכס ארטיאום בע"מ</v>
      </c>
      <c r="B1481" s="197">
        <f>IFERROR(VLOOKUP(A1481,Path!A:B,2,FALSE),"")</f>
        <v>38567</v>
      </c>
      <c r="C1481" s="197" t="str">
        <f>IF(WQ!B1481="","",WQ!B1481)</f>
        <v/>
      </c>
    </row>
    <row r="1482" spans="1:3" x14ac:dyDescent="0.2">
      <c r="A1482" s="197" t="str">
        <f>IF(WQ!A1482="","",WQ!A1482)</f>
        <v>/איגודן/קרית אונו/אסלאן מאיר</v>
      </c>
      <c r="B1482" s="197">
        <f>IFERROR(VLOOKUP(A1482,Path!A:B,2,FALSE),"")</f>
        <v>32489</v>
      </c>
      <c r="C1482" s="197" t="str">
        <f>IF(WQ!B1482="","",WQ!B1482)</f>
        <v/>
      </c>
    </row>
    <row r="1483" spans="1:3" x14ac:dyDescent="0.2">
      <c r="A1483" s="197" t="str">
        <f>IF(WQ!A1483="","",WQ!A1483)</f>
        <v>/איגודן/קרית אונו/ארומה קניון קרית אונו</v>
      </c>
      <c r="B1483" s="197">
        <f>IFERROR(VLOOKUP(A1483,Path!A:B,2,FALSE),"")</f>
        <v>32893</v>
      </c>
      <c r="C1483" s="197" t="str">
        <f>IF(WQ!B1483="","",WQ!B1483)</f>
        <v/>
      </c>
    </row>
    <row r="1484" spans="1:3" x14ac:dyDescent="0.2">
      <c r="A1484" s="197" t="str">
        <f>IF(WQ!A1484="","",WQ!A1484)</f>
        <v>/איגודן/קרית אונו/ארקפה קניון קרית אונו</v>
      </c>
      <c r="B1484" s="197">
        <f>IFERROR(VLOOKUP(A1484,Path!A:B,2,FALSE),"")</f>
        <v>32897</v>
      </c>
      <c r="C1484" s="197" t="str">
        <f>IF(WQ!B1484="","",WQ!B1484)</f>
        <v/>
      </c>
    </row>
    <row r="1485" spans="1:3" x14ac:dyDescent="0.2">
      <c r="A1485" s="197" t="str">
        <f>IF(WQ!A1485="","",WQ!A1485)</f>
        <v>/איגודן/קרית אונו/בומביקס מורי בקניון קרית אונו- לא פעיל</v>
      </c>
      <c r="B1485" s="197">
        <f>IFERROR(VLOOKUP(A1485,Path!A:B,2,FALSE),"")</f>
        <v>34134</v>
      </c>
      <c r="C1485" s="197" t="str">
        <f>IF(WQ!B1485="","",WQ!B1485)</f>
        <v/>
      </c>
    </row>
    <row r="1486" spans="1:3" x14ac:dyDescent="0.2">
      <c r="A1486" s="197" t="str">
        <f>IF(WQ!A1486="","",WQ!A1486)</f>
        <v>/איגודן/קרית אונו/ג'פניקה</v>
      </c>
      <c r="B1486" s="197">
        <f>IFERROR(VLOOKUP(A1486,Path!A:B,2,FALSE),"")</f>
        <v>38325</v>
      </c>
      <c r="C1486" s="197">
        <f>IF(WQ!B1486="","",WQ!B1486)</f>
        <v>2488.7366120218599</v>
      </c>
    </row>
    <row r="1487" spans="1:3" x14ac:dyDescent="0.2">
      <c r="A1487" s="197" t="str">
        <f>IF(WQ!A1487="","",WQ!A1487)</f>
        <v>/איגודן/קרית אונו/יוז'י יזמות נכסים בע"מ</v>
      </c>
      <c r="B1487" s="197">
        <f>IFERROR(VLOOKUP(A1487,Path!A:B,2,FALSE),"")</f>
        <v>32486</v>
      </c>
      <c r="C1487" s="197" t="str">
        <f>IF(WQ!B1487="","",WQ!B1487)</f>
        <v/>
      </c>
    </row>
    <row r="1488" spans="1:3" x14ac:dyDescent="0.2">
      <c r="A1488" s="197" t="str">
        <f>IF(WQ!A1488="","",WQ!A1488)</f>
        <v>/איגודן/קרית אונו/לשימוש עתידי</v>
      </c>
      <c r="B1488" s="197">
        <f>IFERROR(VLOOKUP(A1488,Path!A:B,2,FALSE),"")</f>
        <v>38611</v>
      </c>
      <c r="C1488" s="197" t="str">
        <f>IF(WQ!B1488="","",WQ!B1488)</f>
        <v/>
      </c>
    </row>
    <row r="1489" spans="1:3" x14ac:dyDescent="0.2">
      <c r="A1489" s="197" t="str">
        <f>IF(WQ!A1489="","",WQ!A1489)</f>
        <v>/איגודן/קרית אונו/לשימוש עתידי</v>
      </c>
      <c r="B1489" s="197">
        <f>IFERROR(VLOOKUP(A1489,Path!A:B,2,FALSE),"")</f>
        <v>38611</v>
      </c>
      <c r="C1489" s="197" t="str">
        <f>IF(WQ!B1489="","",WQ!B1489)</f>
        <v/>
      </c>
    </row>
    <row r="1490" spans="1:3" x14ac:dyDescent="0.2">
      <c r="A1490" s="197" t="str">
        <f>IF(WQ!A1490="","",WQ!A1490)</f>
        <v>/איגודן/קרית אונו/מ.א סופר וואש</v>
      </c>
      <c r="B1490" s="197">
        <f>IFERROR(VLOOKUP(A1490,Path!A:B,2,FALSE),"")</f>
        <v>32504</v>
      </c>
      <c r="C1490" s="197" t="str">
        <f>IF(WQ!B1490="","",WQ!B1490)</f>
        <v/>
      </c>
    </row>
    <row r="1491" spans="1:3" x14ac:dyDescent="0.2">
      <c r="A1491" s="197" t="str">
        <f>IF(WQ!A1491="","",WQ!A1491)</f>
        <v>/איגודן/קרית אונו/מגה קניון קרית אונו</v>
      </c>
      <c r="B1491" s="197">
        <f>IFERROR(VLOOKUP(A1491,Path!A:B,2,FALSE),"")</f>
        <v>32895</v>
      </c>
      <c r="C1491" s="197" t="str">
        <f>IF(WQ!B1491="","",WQ!B1491)</f>
        <v/>
      </c>
    </row>
    <row r="1492" spans="1:3" x14ac:dyDescent="0.2">
      <c r="A1492" s="197" t="str">
        <f>IF(WQ!A1492="","",WQ!A1492)</f>
        <v>/איגודן/קרית אונו/מזון מהיר קניון קרית אונו- לא פעיל</v>
      </c>
      <c r="B1492" s="197">
        <f>IFERROR(VLOOKUP(A1492,Path!A:B,2,FALSE),"")</f>
        <v>32892</v>
      </c>
      <c r="C1492" s="197" t="str">
        <f>IF(WQ!B1492="","",WQ!B1492)</f>
        <v/>
      </c>
    </row>
    <row r="1493" spans="1:3" x14ac:dyDescent="0.2">
      <c r="A1493" s="197" t="str">
        <f>IF(WQ!A1493="","",WQ!A1493)</f>
        <v>/איגודן/קרית אונו/מסעדת קיסו- אונו מרקט</v>
      </c>
      <c r="B1493" s="197">
        <f>IFERROR(VLOOKUP(A1493,Path!A:B,2,FALSE),"")</f>
        <v>35851</v>
      </c>
      <c r="C1493" s="197">
        <f>IF(WQ!B1493="","",WQ!B1493)</f>
        <v>8546.5</v>
      </c>
    </row>
    <row r="1494" spans="1:3" x14ac:dyDescent="0.2">
      <c r="A1494" s="197" t="str">
        <f>IF(WQ!A1494="","",WQ!A1494)</f>
        <v>/איגודן/קרית אונו/מקדונלדס קניון קרית אונו</v>
      </c>
      <c r="B1494" s="197">
        <f>IFERROR(VLOOKUP(A1494,Path!A:B,2,FALSE),"")</f>
        <v>32894</v>
      </c>
      <c r="C1494" s="197" t="str">
        <f>IF(WQ!B1494="","",WQ!B1494)</f>
        <v/>
      </c>
    </row>
    <row r="1495" spans="1:3" x14ac:dyDescent="0.2">
      <c r="A1495" s="197" t="str">
        <f>IF(WQ!A1495="","",WQ!A1495)</f>
        <v>/איגודן/קרית אונו/מתחם מזון- אונו מרקט</v>
      </c>
      <c r="B1495" s="197">
        <f>IFERROR(VLOOKUP(A1495,Path!A:B,2,FALSE),"")</f>
        <v>35846</v>
      </c>
      <c r="C1495" s="197">
        <f>IF(WQ!B1495="","",WQ!B1495)</f>
        <v>4294.8500000000004</v>
      </c>
    </row>
    <row r="1496" spans="1:3" x14ac:dyDescent="0.2">
      <c r="A1496" s="197" t="str">
        <f>IF(WQ!A1496="","",WQ!A1496)</f>
        <v>/איגודן/קרית אונו/קאנטרי קרית אונו</v>
      </c>
      <c r="B1496" s="197">
        <f>IFERROR(VLOOKUP(A1496,Path!A:B,2,FALSE),"")</f>
        <v>33425</v>
      </c>
      <c r="C1496" s="197" t="str">
        <f>IF(WQ!B1496="","",WQ!B1496)</f>
        <v/>
      </c>
    </row>
    <row r="1497" spans="1:3" x14ac:dyDescent="0.2">
      <c r="A1497" s="197" t="str">
        <f>IF(WQ!A1497="","",WQ!A1497)</f>
        <v>/איגודן/קרית אונו/קפה גן סיפור בע"מ</v>
      </c>
      <c r="B1497" s="197">
        <f>IFERROR(VLOOKUP(A1497,Path!A:B,2,FALSE),"")</f>
        <v>38615</v>
      </c>
      <c r="C1497" s="197" t="str">
        <f>IF(WQ!B1497="","",WQ!B1497)</f>
        <v/>
      </c>
    </row>
    <row r="1498" spans="1:3" x14ac:dyDescent="0.2">
      <c r="A1498" s="197" t="str">
        <f>IF(WQ!A1498="","",WQ!A1498)</f>
        <v>/איגודן/קרית אונו/קפה זליק קניון קרית אונו</v>
      </c>
      <c r="B1498" s="197">
        <f>IFERROR(VLOOKUP(A1498,Path!A:B,2,FALSE),"")</f>
        <v>32896</v>
      </c>
      <c r="C1498" s="197" t="str">
        <f>IF(WQ!B1498="","",WQ!B1498)</f>
        <v/>
      </c>
    </row>
    <row r="1499" spans="1:3" x14ac:dyDescent="0.2">
      <c r="A1499" s="197" t="str">
        <f>IF(WQ!A1499="","",WQ!A1499)</f>
        <v>/איגודן/קרית אונו/קפה קפה קרית אונו</v>
      </c>
      <c r="B1499" s="197">
        <f>IFERROR(VLOOKUP(A1499,Path!A:B,2,FALSE),"")</f>
        <v>32495</v>
      </c>
      <c r="C1499" s="197" t="str">
        <f>IF(WQ!B1499="","",WQ!B1499)</f>
        <v/>
      </c>
    </row>
    <row r="1500" spans="1:3" x14ac:dyDescent="0.2">
      <c r="A1500" s="197" t="str">
        <f>IF(WQ!A1500="","",WQ!A1500)</f>
        <v>/איגודן/קרית אונו/קקאו  ספורטק</v>
      </c>
      <c r="B1500" s="197">
        <f>IFERROR(VLOOKUP(A1500,Path!A:B,2,FALSE),"")</f>
        <v>32480</v>
      </c>
      <c r="C1500" s="197" t="str">
        <f>IF(WQ!B1500="","",WQ!B1500)</f>
        <v/>
      </c>
    </row>
    <row r="1501" spans="1:3" x14ac:dyDescent="0.2">
      <c r="A1501" s="197" t="str">
        <f>IF(WQ!A1501="","",WQ!A1501)</f>
        <v>/איגודן/קרית אונו/שם חדש</v>
      </c>
      <c r="B1501" s="197">
        <f>IFERROR(VLOOKUP(A1501,Path!A:B,2,FALSE),"")</f>
        <v>38442</v>
      </c>
      <c r="C1501" s="197" t="str">
        <f>IF(WQ!B1501="","",WQ!B1501)</f>
        <v/>
      </c>
    </row>
    <row r="1502" spans="1:3" x14ac:dyDescent="0.2">
      <c r="A1502" s="197" t="str">
        <f>IF(WQ!A1502="","",WQ!A1502)</f>
        <v>/איגודן/קרית אונו/תחנת תדלוק פז</v>
      </c>
      <c r="B1502" s="197">
        <f>IFERROR(VLOOKUP(A1502,Path!A:B,2,FALSE),"")</f>
        <v>8133</v>
      </c>
      <c r="C1502" s="197">
        <f>IF(WQ!B1502="","",WQ!B1502)</f>
        <v>661.81967213114797</v>
      </c>
    </row>
    <row r="1503" spans="1:3" x14ac:dyDescent="0.2">
      <c r="A1503" s="197" t="str">
        <f>IF(WQ!A1503="","",WQ!A1503)</f>
        <v>/איגודן/רידינג/רידינג</v>
      </c>
      <c r="B1503" s="197">
        <f>IFERROR(VLOOKUP(A1503,Path!A:B,2,FALSE),"")</f>
        <v>28375</v>
      </c>
      <c r="C1503" s="197" t="str">
        <f>IF(WQ!B1503="","",WQ!B1503)</f>
        <v/>
      </c>
    </row>
    <row r="1504" spans="1:3" x14ac:dyDescent="0.2">
      <c r="A1504" s="197" t="str">
        <f>IF(WQ!A1504="","",WQ!A1504)</f>
        <v>/איגודן/רידינג/שלוחה לכניסה לתחנת</v>
      </c>
      <c r="B1504" s="197">
        <f>IFERROR(VLOOKUP(A1504,Path!A:B,2,FALSE),"")</f>
        <v>8134</v>
      </c>
      <c r="C1504" s="197" t="str">
        <f>IF(WQ!B1504="","",WQ!B1504)</f>
        <v/>
      </c>
    </row>
    <row r="1505" spans="1:3" x14ac:dyDescent="0.2">
      <c r="A1505" s="197" t="str">
        <f>IF(WQ!A1505="","",WQ!A1505)</f>
        <v>/איגודן/רמת גן/&amp;תחנת תדלוק אלון שרות - תדלוק</v>
      </c>
      <c r="B1505" s="197">
        <f>IFERROR(VLOOKUP(A1505,Path!A:B,2,FALSE),"")</f>
        <v>7437</v>
      </c>
      <c r="C1505" s="197">
        <f>IF(WQ!B1505="","",WQ!B1505)</f>
        <v>2288.3333333333298</v>
      </c>
    </row>
    <row r="1506" spans="1:3" x14ac:dyDescent="0.2">
      <c r="A1506" s="197" t="str">
        <f>IF(WQ!A1506="","",WQ!A1506)</f>
        <v>/איגודן/רמת גן/&amp;תחנת תדלוק דלק ישראמקס - תדלוק</v>
      </c>
      <c r="B1506" s="197">
        <f>IFERROR(VLOOKUP(A1506,Path!A:B,2,FALSE),"")</f>
        <v>7453</v>
      </c>
      <c r="C1506" s="197">
        <f>IF(WQ!B1506="","",WQ!B1506)</f>
        <v>2152.6572033898301</v>
      </c>
    </row>
    <row r="1507" spans="1:3" x14ac:dyDescent="0.2">
      <c r="A1507" s="197" t="str">
        <f>IF(WQ!A1507="","",WQ!A1507)</f>
        <v>/איגודן/רמת גן/&amp;תחנת תדלוק דלק עלית - תדלוק</v>
      </c>
      <c r="B1507" s="197">
        <f>IFERROR(VLOOKUP(A1507,Path!A:B,2,FALSE),"")</f>
        <v>7435</v>
      </c>
      <c r="C1507" s="197">
        <f>IF(WQ!B1507="","",WQ!B1507)</f>
        <v>944.47554385964895</v>
      </c>
    </row>
    <row r="1508" spans="1:3" x14ac:dyDescent="0.2">
      <c r="A1508" s="197" t="str">
        <f>IF(WQ!A1508="","",WQ!A1508)</f>
        <v>/איגודן/רמת גן/City wash</v>
      </c>
      <c r="B1508" s="197">
        <f>IFERROR(VLOOKUP(A1508,Path!A:B,2,FALSE),"")</f>
        <v>37084</v>
      </c>
      <c r="C1508" s="197" t="str">
        <f>IF(WQ!B1508="","",WQ!B1508)</f>
        <v/>
      </c>
    </row>
    <row r="1509" spans="1:3" x14ac:dyDescent="0.2">
      <c r="A1509" s="197" t="str">
        <f>IF(WQ!A1509="","",WQ!A1509)</f>
        <v>/איגודן/רמת גן/אומריקס-מרכז לשרותי דם מד"א</v>
      </c>
      <c r="B1509" s="197">
        <f>IFERROR(VLOOKUP(A1509,Path!A:B,2,FALSE),"")</f>
        <v>7463</v>
      </c>
      <c r="C1509" s="197" t="str">
        <f>IF(WQ!B1509="","",WQ!B1509)</f>
        <v/>
      </c>
    </row>
    <row r="1510" spans="1:3" x14ac:dyDescent="0.2">
      <c r="A1510" s="197" t="str">
        <f>IF(WQ!A1510="","",WQ!A1510)</f>
        <v>/איגודן/רמת גן/אפעל מרכז כנסים ואירוח</v>
      </c>
      <c r="B1510" s="197">
        <f>IFERROR(VLOOKUP(A1510,Path!A:B,2,FALSE),"")</f>
        <v>32568</v>
      </c>
      <c r="C1510" s="197">
        <f>IF(WQ!B1510="","",WQ!B1510)</f>
        <v>16847.631578947399</v>
      </c>
    </row>
    <row r="1511" spans="1:3" x14ac:dyDescent="0.2">
      <c r="A1511" s="197" t="str">
        <f>IF(WQ!A1511="","",WQ!A1511)</f>
        <v>/איגודן/רמת גן/בי"ח שיבא תל השומר (מגזר בי"ח)</v>
      </c>
      <c r="B1511" s="197">
        <f>IFERROR(VLOOKUP(A1511,Path!A:B,2,FALSE),"")</f>
        <v>34502</v>
      </c>
      <c r="C1511" s="197">
        <f>IF(WQ!B1511="","",WQ!B1511)</f>
        <v>1004413.35058959</v>
      </c>
    </row>
    <row r="1512" spans="1:3" x14ac:dyDescent="0.2">
      <c r="A1512" s="197" t="str">
        <f>IF(WQ!A1512="","",WQ!A1512)</f>
        <v>/איגודן/רמת גן/בי"ח תל השומר שיבא</v>
      </c>
      <c r="B1512" s="197">
        <f>IFERROR(VLOOKUP(A1512,Path!A:B,2,FALSE),"")</f>
        <v>7440</v>
      </c>
      <c r="C1512" s="197" t="str">
        <f>IF(WQ!B1512="","",WQ!B1512)</f>
        <v/>
      </c>
    </row>
    <row r="1513" spans="1:3" x14ac:dyDescent="0.2">
      <c r="A1513" s="197" t="str">
        <f>IF(WQ!A1513="","",WQ!A1513)</f>
        <v>/איגודן/רמת גן/בית אבות אניטה מילר כהן</v>
      </c>
      <c r="B1513" s="197">
        <f>IFERROR(VLOOKUP(A1513,Path!A:B,2,FALSE),"")</f>
        <v>33456</v>
      </c>
      <c r="C1513" s="197">
        <f>IF(WQ!B1513="","",WQ!B1513)</f>
        <v>11392.3274374461</v>
      </c>
    </row>
    <row r="1514" spans="1:3" x14ac:dyDescent="0.2">
      <c r="A1514" s="197" t="str">
        <f>IF(WQ!A1514="","",WQ!A1514)</f>
        <v>/איגודן/רמת גן/בית אבות הדרים (טנדר לאבינג קאר בע''מ)</v>
      </c>
      <c r="B1514" s="197">
        <f>IFERROR(VLOOKUP(A1514,Path!A:B,2,FALSE),"")</f>
        <v>33462</v>
      </c>
      <c r="C1514" s="197" t="str">
        <f>IF(WQ!B1514="","",WQ!B1514)</f>
        <v/>
      </c>
    </row>
    <row r="1515" spans="1:3" x14ac:dyDescent="0.2">
      <c r="A1515" s="197" t="str">
        <f>IF(WQ!A1515="","",WQ!A1515)</f>
        <v>/איגודן/רמת גן/בית אבות משען</v>
      </c>
      <c r="B1515" s="197">
        <f>IFERROR(VLOOKUP(A1515,Path!A:B,2,FALSE),"")</f>
        <v>32577</v>
      </c>
      <c r="C1515" s="197">
        <f>IF(WQ!B1515="","",WQ!B1515)</f>
        <v>38324.337072188697</v>
      </c>
    </row>
    <row r="1516" spans="1:3" x14ac:dyDescent="0.2">
      <c r="A1516" s="197" t="str">
        <f>IF(WQ!A1516="","",WQ!A1516)</f>
        <v>/איגודן/רמת גן/בית אבות עירוני רמת גן</v>
      </c>
      <c r="B1516" s="197">
        <f>IFERROR(VLOOKUP(A1516,Path!A:B,2,FALSE),"")</f>
        <v>33459</v>
      </c>
      <c r="C1516" s="197">
        <f>IF(WQ!B1516="","",WQ!B1516)</f>
        <v>10006.5473109002</v>
      </c>
    </row>
    <row r="1517" spans="1:3" x14ac:dyDescent="0.2">
      <c r="A1517" s="197" t="str">
        <f>IF(WQ!A1517="","",WQ!A1517)</f>
        <v>/איגודן/רמת גן/בית אבות פנחס רוזן</v>
      </c>
      <c r="B1517" s="197">
        <f>IFERROR(VLOOKUP(A1517,Path!A:B,2,FALSE),"")</f>
        <v>33453</v>
      </c>
      <c r="C1517" s="197">
        <f>IF(WQ!B1517="","",WQ!B1517)</f>
        <v>2029.5199884958299</v>
      </c>
    </row>
    <row r="1518" spans="1:3" x14ac:dyDescent="0.2">
      <c r="A1518" s="197" t="str">
        <f>IF(WQ!A1518="","",WQ!A1518)</f>
        <v>/איגודן/רמת גן/בית מלון אינדיגו</v>
      </c>
      <c r="B1518" s="197">
        <f>IFERROR(VLOOKUP(A1518,Path!A:B,2,FALSE),"")</f>
        <v>32562</v>
      </c>
      <c r="C1518" s="197">
        <f>IF(WQ!B1518="","",WQ!B1518)</f>
        <v>11562.613316077101</v>
      </c>
    </row>
    <row r="1519" spans="1:3" x14ac:dyDescent="0.2">
      <c r="A1519" s="197" t="str">
        <f>IF(WQ!A1519="","",WQ!A1519)</f>
        <v>/איגודן/רמת גן/בניין ש.א.פ</v>
      </c>
      <c r="B1519" s="197">
        <f>IFERROR(VLOOKUP(A1519,Path!A:B,2,FALSE),"")</f>
        <v>29336</v>
      </c>
      <c r="C1519" s="197">
        <f>IF(WQ!B1519="","",WQ!B1519)</f>
        <v>11340.629997124001</v>
      </c>
    </row>
    <row r="1520" spans="1:3" x14ac:dyDescent="0.2">
      <c r="A1520" s="197" t="str">
        <f>IF(WQ!A1520="","",WQ!A1520)</f>
        <v>/איגודן/רמת גן/בר אילן  בנין 1004</v>
      </c>
      <c r="B1520" s="197">
        <f>IFERROR(VLOOKUP(A1520,Path!A:B,2,FALSE),"")</f>
        <v>33704</v>
      </c>
      <c r="C1520" s="197" t="str">
        <f>IF(WQ!B1520="","",WQ!B1520)</f>
        <v/>
      </c>
    </row>
    <row r="1521" spans="1:3" x14ac:dyDescent="0.2">
      <c r="A1521" s="197" t="str">
        <f>IF(WQ!A1521="","",WQ!A1521)</f>
        <v>/איגודן/רמת גן/בר אילן  קרנף</v>
      </c>
      <c r="B1521" s="197">
        <f>IFERROR(VLOOKUP(A1521,Path!A:B,2,FALSE),"")</f>
        <v>33701</v>
      </c>
      <c r="C1521" s="197" t="str">
        <f>IF(WQ!B1521="","",WQ!B1521)</f>
        <v/>
      </c>
    </row>
    <row r="1522" spans="1:3" x14ac:dyDescent="0.2">
      <c r="A1522" s="197" t="str">
        <f>IF(WQ!A1522="","",WQ!A1522)</f>
        <v>/איגודן/רמת גן/בר אילן אגודת הסטודנטים</v>
      </c>
      <c r="B1522" s="197">
        <f>IFERROR(VLOOKUP(A1522,Path!A:B,2,FALSE),"")</f>
        <v>33707</v>
      </c>
      <c r="C1522" s="197" t="str">
        <f>IF(WQ!B1522="","",WQ!B1522)</f>
        <v/>
      </c>
    </row>
    <row r="1523" spans="1:3" x14ac:dyDescent="0.2">
      <c r="A1523" s="197" t="str">
        <f>IF(WQ!A1523="","",WQ!A1523)</f>
        <v>/איגודן/רמת גן/בר אילן קפה אינטרנט</v>
      </c>
      <c r="B1523" s="197">
        <f>IFERROR(VLOOKUP(A1523,Path!A:B,2,FALSE),"")</f>
        <v>33695</v>
      </c>
      <c r="C1523" s="197" t="str">
        <f>IF(WQ!B1523="","",WQ!B1523)</f>
        <v/>
      </c>
    </row>
    <row r="1524" spans="1:3" x14ac:dyDescent="0.2">
      <c r="A1524" s="197" t="str">
        <f>IF(WQ!A1524="","",WQ!A1524)</f>
        <v>/איגודן/רמת גן/בר אילן קפה גרג</v>
      </c>
      <c r="B1524" s="197">
        <f>IFERROR(VLOOKUP(A1524,Path!A:B,2,FALSE),"")</f>
        <v>33698</v>
      </c>
      <c r="C1524" s="197" t="str">
        <f>IF(WQ!B1524="","",WQ!B1524)</f>
        <v/>
      </c>
    </row>
    <row r="1525" spans="1:3" x14ac:dyDescent="0.2">
      <c r="A1525" s="197" t="str">
        <f>IF(WQ!A1525="","",WQ!A1525)</f>
        <v>/איגודן/רמת גן/ג'ירף רמת גן</v>
      </c>
      <c r="B1525" s="197">
        <f>IFERROR(VLOOKUP(A1525,Path!A:B,2,FALSE),"")</f>
        <v>33474</v>
      </c>
      <c r="C1525" s="197" t="str">
        <f>IF(WQ!B1525="","",WQ!B1525)</f>
        <v/>
      </c>
    </row>
    <row r="1526" spans="1:3" x14ac:dyDescent="0.2">
      <c r="A1526" s="197" t="str">
        <f>IF(WQ!A1526="","",WQ!A1526)</f>
        <v>/איגודן/רמת גן/גלי גיל מפעל זמני</v>
      </c>
      <c r="B1526" s="197">
        <f>IFERROR(VLOOKUP(A1526,Path!A:B,2,FALSE),"")</f>
        <v>35329</v>
      </c>
      <c r="C1526" s="197" t="str">
        <f>IF(WQ!B1526="","",WQ!B1526)</f>
        <v/>
      </c>
    </row>
    <row r="1527" spans="1:3" x14ac:dyDescent="0.2">
      <c r="A1527" s="197" t="str">
        <f>IF(WQ!A1527="","",WQ!A1527)</f>
        <v>/איגודן/רמת גן/גן בעיר</v>
      </c>
      <c r="B1527" s="197">
        <f>IFERROR(VLOOKUP(A1527,Path!A:B,2,FALSE),"")</f>
        <v>28562</v>
      </c>
      <c r="C1527" s="197">
        <f>IF(WQ!B1527="","",WQ!B1527)</f>
        <v>26786.9180327869</v>
      </c>
    </row>
    <row r="1528" spans="1:3" x14ac:dyDescent="0.2">
      <c r="A1528" s="197" t="str">
        <f>IF(WQ!A1528="","",WQ!A1528)</f>
        <v>/איגודן/רמת גן/דפוס א.א</v>
      </c>
      <c r="B1528" s="197">
        <f>IFERROR(VLOOKUP(A1528,Path!A:B,2,FALSE),"")</f>
        <v>35891</v>
      </c>
      <c r="C1528" s="197">
        <f>IF(WQ!B1528="","",WQ!B1528)</f>
        <v>12.372881355932201</v>
      </c>
    </row>
    <row r="1529" spans="1:3" x14ac:dyDescent="0.2">
      <c r="A1529" s="197" t="str">
        <f>IF(WQ!A1529="","",WQ!A1529)</f>
        <v>/איגודן/רמת גן/המגדניה של שפיצר</v>
      </c>
      <c r="B1529" s="197">
        <f>IFERROR(VLOOKUP(A1529,Path!A:B,2,FALSE),"")</f>
        <v>34984</v>
      </c>
      <c r="C1529" s="197">
        <f>IF(WQ!B1529="","",WQ!B1529)</f>
        <v>1075.4761904761899</v>
      </c>
    </row>
    <row r="1530" spans="1:3" x14ac:dyDescent="0.2">
      <c r="A1530" s="197" t="str">
        <f>IF(WQ!A1530="","",WQ!A1530)</f>
        <v>/איגודן/רמת גן/הפנסטנס</v>
      </c>
      <c r="B1530" s="197">
        <f>IFERROR(VLOOKUP(A1530,Path!A:B,2,FALSE),"")</f>
        <v>35886</v>
      </c>
      <c r="C1530" s="197">
        <f>IF(WQ!B1530="","",WQ!B1530)</f>
        <v>111.35593220339</v>
      </c>
    </row>
    <row r="1531" spans="1:3" x14ac:dyDescent="0.2">
      <c r="A1531" s="197" t="str">
        <f>IF(WQ!A1531="","",WQ!A1531)</f>
        <v>/איגודן/רמת גן/טכשיטי בורוכוב</v>
      </c>
      <c r="B1531" s="197">
        <f>IFERROR(VLOOKUP(A1531,Path!A:B,2,FALSE),"")</f>
        <v>35881</v>
      </c>
      <c r="C1531" s="197">
        <f>IF(WQ!B1531="","",WQ!B1531)</f>
        <v>55.677966101694899</v>
      </c>
    </row>
    <row r="1532" spans="1:3" x14ac:dyDescent="0.2">
      <c r="A1532" s="197" t="str">
        <f>IF(WQ!A1532="","",WQ!A1532)</f>
        <v>/איגודן/רמת גן/יוסקוביץ' גרופ אירועים בע''מ (הדר די מול)</v>
      </c>
      <c r="B1532" s="197">
        <f>IFERROR(VLOOKUP(A1532,Path!A:B,2,FALSE),"")</f>
        <v>7466</v>
      </c>
      <c r="C1532" s="197">
        <f>IF(WQ!B1532="","",WQ!B1532)</f>
        <v>3805.4761904761899</v>
      </c>
    </row>
    <row r="1533" spans="1:3" x14ac:dyDescent="0.2">
      <c r="A1533" s="197" t="str">
        <f>IF(WQ!A1533="","",WQ!A1533)</f>
        <v>/איגודן/רמת גן/כפר המכביה</v>
      </c>
      <c r="B1533" s="197">
        <f>IFERROR(VLOOKUP(A1533,Path!A:B,2,FALSE),"")</f>
        <v>7431</v>
      </c>
      <c r="C1533" s="197">
        <f>IF(WQ!B1533="","",WQ!B1533)</f>
        <v>6835.2788323267196</v>
      </c>
    </row>
    <row r="1534" spans="1:3" x14ac:dyDescent="0.2">
      <c r="A1534" s="197" t="str">
        <f>IF(WQ!A1534="","",WQ!A1534)</f>
        <v>/איגודן/רמת גן/לאונרדו (שרתון) סיטי טאוור</v>
      </c>
      <c r="B1534" s="197">
        <f>IFERROR(VLOOKUP(A1534,Path!A:B,2,FALSE),"")</f>
        <v>7760</v>
      </c>
      <c r="C1534" s="197">
        <f>IF(WQ!B1534="","",WQ!B1534)</f>
        <v>7746.0690394017802</v>
      </c>
    </row>
    <row r="1535" spans="1:3" x14ac:dyDescent="0.2">
      <c r="A1535" s="197" t="str">
        <f>IF(WQ!A1535="","",WQ!A1535)</f>
        <v>/איגודן/רמת גן/מאפיית שאשא</v>
      </c>
      <c r="B1535" s="197">
        <f>IFERROR(VLOOKUP(A1535,Path!A:B,2,FALSE),"")</f>
        <v>33477</v>
      </c>
      <c r="C1535" s="197">
        <f>IF(WQ!B1535="","",WQ!B1535)</f>
        <v>21.540983606557401</v>
      </c>
    </row>
    <row r="1536" spans="1:3" x14ac:dyDescent="0.2">
      <c r="A1536" s="197" t="str">
        <f>IF(WQ!A1536="","",WQ!A1536)</f>
        <v>/איגודן/רמת גן/מוסך (יהלום) צ'ק אפּ</v>
      </c>
      <c r="B1536" s="197">
        <f>IFERROR(VLOOKUP(A1536,Path!A:B,2,FALSE),"")</f>
        <v>7828</v>
      </c>
      <c r="C1536" s="197" t="str">
        <f>IF(WQ!B1536="","",WQ!B1536)</f>
        <v/>
      </c>
    </row>
    <row r="1537" spans="1:3" x14ac:dyDescent="0.2">
      <c r="A1537" s="197" t="str">
        <f>IF(WQ!A1537="","",WQ!A1537)</f>
        <v>/איגודן/רמת גן/מוסך KIA מוטורס</v>
      </c>
      <c r="B1537" s="197">
        <f>IFERROR(VLOOKUP(A1537,Path!A:B,2,FALSE),"")</f>
        <v>36793</v>
      </c>
      <c r="C1537" s="197">
        <f>IF(WQ!B1537="","",WQ!B1537)</f>
        <v>365</v>
      </c>
    </row>
    <row r="1538" spans="1:3" x14ac:dyDescent="0.2">
      <c r="A1538" s="197" t="str">
        <f>IF(WQ!A1538="","",WQ!A1538)</f>
        <v>/איגודן/רמת גן/מוסך מודיעין</v>
      </c>
      <c r="B1538" s="197">
        <f>IFERROR(VLOOKUP(A1538,Path!A:B,2,FALSE),"")</f>
        <v>7726</v>
      </c>
      <c r="C1538" s="197" t="str">
        <f>IF(WQ!B1538="","",WQ!B1538)</f>
        <v/>
      </c>
    </row>
    <row r="1539" spans="1:3" x14ac:dyDescent="0.2">
      <c r="A1539" s="197" t="str">
        <f>IF(WQ!A1539="","",WQ!A1539)</f>
        <v>/איגודן/רמת גן/מוסך שמואל</v>
      </c>
      <c r="B1539" s="197">
        <f>IFERROR(VLOOKUP(A1539,Path!A:B,2,FALSE),"")</f>
        <v>36788</v>
      </c>
      <c r="C1539" s="197" t="str">
        <f>IF(WQ!B1539="","",WQ!B1539)</f>
        <v/>
      </c>
    </row>
    <row r="1540" spans="1:3" x14ac:dyDescent="0.2">
      <c r="A1540" s="197" t="str">
        <f>IF(WQ!A1540="","",WQ!A1540)</f>
        <v>/איגודן/רמת גן/מכבסת אואזיס</v>
      </c>
      <c r="B1540" s="197">
        <f>IFERROR(VLOOKUP(A1540,Path!A:B,2,FALSE),"")</f>
        <v>35681</v>
      </c>
      <c r="C1540" s="197">
        <f>IF(WQ!B1540="","",WQ!B1540)</f>
        <v>914.81746031746002</v>
      </c>
    </row>
    <row r="1541" spans="1:3" x14ac:dyDescent="0.2">
      <c r="A1541" s="197" t="str">
        <f>IF(WQ!A1541="","",WQ!A1541)</f>
        <v>/איגודן/רמת גן/מכבסת אוקיינוס</v>
      </c>
      <c r="B1541" s="197">
        <f>IFERROR(VLOOKUP(A1541,Path!A:B,2,FALSE),"")</f>
        <v>35671</v>
      </c>
      <c r="C1541" s="197">
        <f>IF(WQ!B1541="","",WQ!B1541)</f>
        <v>1006.93650793651</v>
      </c>
    </row>
    <row r="1542" spans="1:3" x14ac:dyDescent="0.2">
      <c r="A1542" s="197" t="str">
        <f>IF(WQ!A1542="","",WQ!A1542)</f>
        <v>/איגודן/רמת גן/מכבסת יובל</v>
      </c>
      <c r="B1542" s="197">
        <f>IFERROR(VLOOKUP(A1542,Path!A:B,2,FALSE),"")</f>
        <v>35676</v>
      </c>
      <c r="C1542" s="197">
        <f>IF(WQ!B1542="","",WQ!B1542)</f>
        <v>229.516949152542</v>
      </c>
    </row>
    <row r="1543" spans="1:3" x14ac:dyDescent="0.2">
      <c r="A1543" s="197" t="str">
        <f>IF(WQ!A1543="","",WQ!A1543)</f>
        <v>/איגודן/רמת גן/מכבסת ניחוחות</v>
      </c>
      <c r="B1543" s="197">
        <f>IFERROR(VLOOKUP(A1543,Path!A:B,2,FALSE),"")</f>
        <v>35661</v>
      </c>
      <c r="C1543" s="197">
        <f>IF(WQ!B1543="","",WQ!B1543)</f>
        <v>1139.26349206349</v>
      </c>
    </row>
    <row r="1544" spans="1:3" x14ac:dyDescent="0.2">
      <c r="A1544" s="197" t="str">
        <f>IF(WQ!A1544="","",WQ!A1544)</f>
        <v>/איגודן/רמת גן/מכבסת קשר</v>
      </c>
      <c r="B1544" s="197">
        <f>IFERROR(VLOOKUP(A1544,Path!A:B,2,FALSE),"")</f>
        <v>35666</v>
      </c>
      <c r="C1544" s="197">
        <f>IF(WQ!B1544="","",WQ!B1544)</f>
        <v>257.23809523809501</v>
      </c>
    </row>
    <row r="1545" spans="1:3" x14ac:dyDescent="0.2">
      <c r="A1545" s="197" t="str">
        <f>IF(WQ!A1545="","",WQ!A1545)</f>
        <v>/איגודן/רמת גן/מלון רימונים טאואר(לשעבר אופטימה)</v>
      </c>
      <c r="B1545" s="197">
        <f>IFERROR(VLOOKUP(A1545,Path!A:B,2,FALSE),"")</f>
        <v>8185</v>
      </c>
      <c r="C1545" s="197">
        <f>IF(WQ!B1545="","",WQ!B1545)</f>
        <v>11619.464150129401</v>
      </c>
    </row>
    <row r="1546" spans="1:3" x14ac:dyDescent="0.2">
      <c r="A1546" s="197" t="str">
        <f>IF(WQ!A1546="","",WQ!A1546)</f>
        <v>/איגודן/רמת גן/מפעלי בטון רדימיקס</v>
      </c>
      <c r="B1546" s="197">
        <f>IFERROR(VLOOKUP(A1546,Path!A:B,2,FALSE),"")</f>
        <v>31982</v>
      </c>
      <c r="C1546" s="197" t="str">
        <f>IF(WQ!B1546="","",WQ!B1546)</f>
        <v/>
      </c>
    </row>
    <row r="1547" spans="1:3" x14ac:dyDescent="0.2">
      <c r="A1547" s="197" t="str">
        <f>IF(WQ!A1547="","",WQ!A1547)</f>
        <v>/איגודן/רמת גן/מקדונלדס בקניון איילון</v>
      </c>
      <c r="B1547" s="197">
        <f>IFERROR(VLOOKUP(A1547,Path!A:B,2,FALSE),"")</f>
        <v>8396</v>
      </c>
      <c r="C1547" s="197" t="str">
        <f>IF(WQ!B1547="","",WQ!B1547)</f>
        <v/>
      </c>
    </row>
    <row r="1548" spans="1:3" x14ac:dyDescent="0.2">
      <c r="A1548" s="197" t="str">
        <f>IF(WQ!A1548="","",WQ!A1548)</f>
        <v>/איגודן/רמת גן/מרכז וואהל</v>
      </c>
      <c r="B1548" s="197">
        <f>IFERROR(VLOOKUP(A1548,Path!A:B,2,FALSE),"")</f>
        <v>32571</v>
      </c>
      <c r="C1548" s="197" t="str">
        <f>IF(WQ!B1548="","",WQ!B1548)</f>
        <v/>
      </c>
    </row>
    <row r="1549" spans="1:3" x14ac:dyDescent="0.2">
      <c r="A1549" s="197" t="str">
        <f>IF(WQ!A1549="","",WQ!A1549)</f>
        <v>/איגודן/רמת גן/סיימור מרקיז בע"מ</v>
      </c>
      <c r="B1549" s="197">
        <f>IFERROR(VLOOKUP(A1549,Path!A:B,2,FALSE),"")</f>
        <v>33480</v>
      </c>
      <c r="C1549" s="197" t="str">
        <f>IF(WQ!B1549="","",WQ!B1549)</f>
        <v/>
      </c>
    </row>
    <row r="1550" spans="1:3" x14ac:dyDescent="0.2">
      <c r="A1550" s="197" t="str">
        <f>IF(WQ!A1550="","",WQ!A1550)</f>
        <v>/איגודן/רמת גן/פיור קלין</v>
      </c>
      <c r="B1550" s="197">
        <f>IFERROR(VLOOKUP(A1550,Path!A:B,2,FALSE),"")</f>
        <v>35100</v>
      </c>
      <c r="C1550" s="197">
        <f>IF(WQ!B1550="","",WQ!B1550)</f>
        <v>381.08474576271198</v>
      </c>
    </row>
    <row r="1551" spans="1:3" x14ac:dyDescent="0.2">
      <c r="A1551" s="197" t="str">
        <f>IF(WQ!A1551="","",WQ!A1551)</f>
        <v>/איגודן/רמת גן/פיצרית שקד</v>
      </c>
      <c r="B1551" s="197">
        <f>IFERROR(VLOOKUP(A1551,Path!A:B,2,FALSE),"")</f>
        <v>33465</v>
      </c>
      <c r="C1551" s="197" t="str">
        <f>IF(WQ!B1551="","",WQ!B1551)</f>
        <v/>
      </c>
    </row>
    <row r="1552" spans="1:3" x14ac:dyDescent="0.2">
      <c r="A1552" s="197" t="str">
        <f>IF(WQ!A1552="","",WQ!A1552)</f>
        <v>/איגודן/רמת גן/קלואליז</v>
      </c>
      <c r="B1552" s="197">
        <f>IFERROR(VLOOKUP(A1552,Path!A:B,2,FALSE),"")</f>
        <v>7746</v>
      </c>
      <c r="C1552" s="197" t="str">
        <f>IF(WQ!B1552="","",WQ!B1552)</f>
        <v/>
      </c>
    </row>
    <row r="1553" spans="1:3" x14ac:dyDescent="0.2">
      <c r="A1553" s="197" t="str">
        <f>IF(WQ!A1553="","",WQ!A1553)</f>
        <v>/איגודן/רמת גן/קניון איילון</v>
      </c>
      <c r="B1553" s="197">
        <f>IFERROR(VLOOKUP(A1553,Path!A:B,2,FALSE),"")</f>
        <v>8206</v>
      </c>
      <c r="C1553" s="197">
        <f>IF(WQ!B1553="","",WQ!B1553)</f>
        <v>22891.624532643102</v>
      </c>
    </row>
    <row r="1554" spans="1:3" x14ac:dyDescent="0.2">
      <c r="A1554" s="197" t="str">
        <f>IF(WQ!A1554="","",WQ!A1554)</f>
        <v>/איגודן/רמת גן/קניון ביאליק (מרכז אלרם )</v>
      </c>
      <c r="B1554" s="197">
        <f>IFERROR(VLOOKUP(A1554,Path!A:B,2,FALSE),"")</f>
        <v>8293</v>
      </c>
      <c r="C1554" s="197">
        <f>IF(WQ!B1554="","",WQ!B1554)</f>
        <v>1358.6403796376201</v>
      </c>
    </row>
    <row r="1555" spans="1:3" x14ac:dyDescent="0.2">
      <c r="A1555" s="197" t="str">
        <f>IF(WQ!A1555="","",WQ!A1555)</f>
        <v>/איגודן/רמת גן/קניון מרום נוה סנטר</v>
      </c>
      <c r="B1555" s="197">
        <f>IFERROR(VLOOKUP(A1555,Path!A:B,2,FALSE),"")</f>
        <v>8205</v>
      </c>
      <c r="C1555" s="197">
        <f>IF(WQ!B1555="","",WQ!B1555)</f>
        <v>3410.5543220339</v>
      </c>
    </row>
    <row r="1556" spans="1:3" x14ac:dyDescent="0.2">
      <c r="A1556" s="197" t="str">
        <f>IF(WQ!A1556="","",WQ!A1556)</f>
        <v>/איגודן/רמת גן/קפה קפה רמת גן</v>
      </c>
      <c r="B1556" s="197">
        <f>IFERROR(VLOOKUP(A1556,Path!A:B,2,FALSE),"")</f>
        <v>33468</v>
      </c>
      <c r="C1556" s="197" t="str">
        <f>IF(WQ!B1556="","",WQ!B1556)</f>
        <v/>
      </c>
    </row>
    <row r="1557" spans="1:3" x14ac:dyDescent="0.2">
      <c r="A1557" s="197" t="str">
        <f>IF(WQ!A1557="","",WQ!A1557)</f>
        <v>/איגודן/רמת גן/שווארמה שמש</v>
      </c>
      <c r="B1557" s="197">
        <f>IFERROR(VLOOKUP(A1557,Path!A:B,2,FALSE),"")</f>
        <v>28441</v>
      </c>
      <c r="C1557" s="197" t="str">
        <f>IF(WQ!B1557="","",WQ!B1557)</f>
        <v/>
      </c>
    </row>
    <row r="1558" spans="1:3" x14ac:dyDescent="0.2">
      <c r="A1558" s="197" t="str">
        <f>IF(WQ!A1558="","",WQ!A1558)</f>
        <v>/איגודן/רמת גן/ת. ד. סונול המכבים</v>
      </c>
      <c r="B1558" s="197">
        <f>IFERROR(VLOOKUP(A1558,Path!A:B,2,FALSE),"")</f>
        <v>7452</v>
      </c>
      <c r="C1558" s="197">
        <f>IF(WQ!B1558="","",WQ!B1558)</f>
        <v>3132.3402358354901</v>
      </c>
    </row>
    <row r="1559" spans="1:3" x14ac:dyDescent="0.2">
      <c r="A1559" s="197" t="str">
        <f>IF(WQ!A1559="","",WQ!A1559)</f>
        <v>/איגודן/רמת גן/ת. ת. פז עוז גרינוולד</v>
      </c>
      <c r="B1559" s="197">
        <f>IFERROR(VLOOKUP(A1559,Path!A:B,2,FALSE),"")</f>
        <v>7445</v>
      </c>
      <c r="C1559" s="197">
        <f>IF(WQ!B1559="","",WQ!B1559)</f>
        <v>1715.1120218579199</v>
      </c>
    </row>
    <row r="1560" spans="1:3" x14ac:dyDescent="0.2">
      <c r="A1560" s="197" t="str">
        <f>IF(WQ!A1560="","",WQ!A1560)</f>
        <v>/איגודן/רמת גן/ת.ת. שערי דלק רמה</v>
      </c>
      <c r="B1560" s="197">
        <f>IFERROR(VLOOKUP(A1560,Path!A:B,2,FALSE),"")</f>
        <v>7740</v>
      </c>
      <c r="C1560" s="197">
        <f>IF(WQ!B1560="","",WQ!B1560)</f>
        <v>160.43330457290801</v>
      </c>
    </row>
    <row r="1561" spans="1:3" x14ac:dyDescent="0.2">
      <c r="A1561" s="197" t="str">
        <f>IF(WQ!A1561="","",WQ!A1561)</f>
        <v>/איגודן/רמת גן/ת.ת.פז רמה</v>
      </c>
      <c r="B1561" s="197">
        <f>IFERROR(VLOOKUP(A1561,Path!A:B,2,FALSE),"")</f>
        <v>8201</v>
      </c>
      <c r="C1561" s="197">
        <f>IF(WQ!B1561="","",WQ!B1561)</f>
        <v>127.272361230946</v>
      </c>
    </row>
    <row r="1562" spans="1:3" x14ac:dyDescent="0.2">
      <c r="A1562" s="197" t="str">
        <f>IF(WQ!A1562="","",WQ!A1562)</f>
        <v>/איגודן/רמת גן/תחנת דלק סד"ש תל השומר</v>
      </c>
      <c r="B1562" s="197">
        <f>IFERROR(VLOOKUP(A1562,Path!A:B,2,FALSE),"")</f>
        <v>31656</v>
      </c>
      <c r="C1562" s="197" t="str">
        <f>IF(WQ!B1562="","",WQ!B1562)</f>
        <v/>
      </c>
    </row>
    <row r="1563" spans="1:3" x14ac:dyDescent="0.2">
      <c r="A1563" s="197" t="str">
        <f>IF(WQ!A1563="","",WQ!A1563)</f>
        <v>/איגודן/רמת גן/תחנת תדלוק פז עלית הראשונים</v>
      </c>
      <c r="B1563" s="197">
        <f>IFERROR(VLOOKUP(A1563,Path!A:B,2,FALSE),"")</f>
        <v>8160</v>
      </c>
      <c r="C1563" s="197">
        <f>IF(WQ!B1563="","",WQ!B1563)</f>
        <v>91.670494186046497</v>
      </c>
    </row>
    <row r="1564" spans="1:3" x14ac:dyDescent="0.2">
      <c r="A1564" s="197" t="str">
        <f>IF(WQ!A1564="","",WQ!A1564)</f>
        <v>/איגודן/רמת גן/תחנת תדלוק פז קרית גן</v>
      </c>
      <c r="B1564" s="197">
        <f>IFERROR(VLOOKUP(A1564,Path!A:B,2,FALSE),"")</f>
        <v>8159</v>
      </c>
      <c r="C1564" s="197">
        <f>IF(WQ!B1564="","",WQ!B1564)</f>
        <v>11.7594142259414</v>
      </c>
    </row>
    <row r="1565" spans="1:3" x14ac:dyDescent="0.2">
      <c r="A1565" s="197" t="str">
        <f>IF(WQ!A1565="","",WQ!A1565)</f>
        <v>/איגודן/שפד"ן/אורמידן</v>
      </c>
      <c r="B1565" s="197">
        <f>IFERROR(VLOOKUP(A1565,Path!A:B,2,FALSE),"")</f>
        <v>35034</v>
      </c>
      <c r="C1565" s="197" t="str">
        <f>IF(WQ!B1565="","",WQ!B1565)</f>
        <v/>
      </c>
    </row>
    <row r="1566" spans="1:3" x14ac:dyDescent="0.2">
      <c r="A1566" s="197" t="str">
        <f>IF(WQ!A1566="","",WQ!A1566)</f>
        <v>/איגודן/שפד"ן/בוצה  יומית</v>
      </c>
      <c r="B1566" s="197">
        <f>IFERROR(VLOOKUP(A1566,Path!A:B,2,FALSE),"")</f>
        <v>8400</v>
      </c>
      <c r="C1566" s="197" t="str">
        <f>IF(WQ!B1566="","",WQ!B1566)</f>
        <v/>
      </c>
    </row>
    <row r="1567" spans="1:3" x14ac:dyDescent="0.2">
      <c r="A1567" s="197" t="str">
        <f>IF(WQ!A1567="","",WQ!A1567)</f>
        <v>/איגודן/שפד"ן/בוצה חוזרת שלב א'1</v>
      </c>
      <c r="B1567" s="197">
        <f>IFERROR(VLOOKUP(A1567,Path!A:B,2,FALSE),"")</f>
        <v>36156</v>
      </c>
      <c r="C1567" s="197" t="str">
        <f>IF(WQ!B1567="","",WQ!B1567)</f>
        <v/>
      </c>
    </row>
    <row r="1568" spans="1:3" x14ac:dyDescent="0.2">
      <c r="A1568" s="197" t="str">
        <f>IF(WQ!A1568="","",WQ!A1568)</f>
        <v>/איגודן/שפד"ן/בוצה שבועית</v>
      </c>
      <c r="B1568" s="197">
        <f>IFERROR(VLOOKUP(A1568,Path!A:B,2,FALSE),"")</f>
        <v>8401</v>
      </c>
      <c r="C1568" s="197" t="str">
        <f>IF(WQ!B1568="","",WQ!B1568)</f>
        <v/>
      </c>
    </row>
    <row r="1569" spans="1:3" x14ac:dyDescent="0.2">
      <c r="A1569" s="197" t="str">
        <f>IF(WQ!A1569="","",WQ!A1569)</f>
        <v>/איגודן/שפד"ן/גולמי R1</v>
      </c>
      <c r="B1569" s="197">
        <f>IFERROR(VLOOKUP(A1569,Path!A:B,2,FALSE),"")</f>
        <v>8399</v>
      </c>
      <c r="C1569" s="197" t="str">
        <f>IF(WQ!B1569="","",WQ!B1569)</f>
        <v/>
      </c>
    </row>
    <row r="1570" spans="1:3" x14ac:dyDescent="0.2">
      <c r="A1570" s="197" t="str">
        <f>IF(WQ!A1570="","",WQ!A1570)</f>
        <v>/איגודן/שפד"ן/דשן מעוכל</v>
      </c>
      <c r="B1570" s="197">
        <f>IFERROR(VLOOKUP(A1570,Path!A:B,2,FALSE),"")</f>
        <v>34190</v>
      </c>
      <c r="C1570" s="197" t="str">
        <f>IF(WQ!B1570="","",WQ!B1570)</f>
        <v/>
      </c>
    </row>
    <row r="1571" spans="1:3" x14ac:dyDescent="0.2">
      <c r="A1571" s="197" t="str">
        <f>IF(WQ!A1571="","",WQ!A1571)</f>
        <v>/איגודן/שפד"ן/יומי - תלת חודשי/יציאה/מתכות</v>
      </c>
      <c r="B1571" s="197">
        <f>IFERROR(VLOOKUP(A1571,Path!A:B,2,FALSE),"")</f>
        <v>28497</v>
      </c>
      <c r="C1571" s="197" t="str">
        <f>IF(WQ!B1571="","",WQ!B1571)</f>
        <v/>
      </c>
    </row>
    <row r="1572" spans="1:3" x14ac:dyDescent="0.2">
      <c r="A1572" s="197" t="str">
        <f>IF(WQ!A1572="","",WQ!A1572)</f>
        <v>/איגודן/שפד"ן/ליפודן</v>
      </c>
      <c r="B1572" s="197">
        <f>IFERROR(VLOOKUP(A1572,Path!A:B,2,FALSE),"")</f>
        <v>8297</v>
      </c>
      <c r="C1572" s="197" t="str">
        <f>IF(WQ!B1572="","",WQ!B1572)</f>
        <v/>
      </c>
    </row>
    <row r="1573" spans="1:3" x14ac:dyDescent="0.2">
      <c r="A1573" s="197" t="str">
        <f>IF(WQ!A1573="","",WQ!A1573)</f>
        <v>/איגודן/שפד"ן/מי תסנין</v>
      </c>
      <c r="B1573" s="197">
        <f>IFERROR(VLOOKUP(A1573,Path!A:B,2,FALSE),"")</f>
        <v>35093</v>
      </c>
      <c r="C1573" s="197" t="str">
        <f>IF(WQ!B1573="","",WQ!B1573)</f>
        <v/>
      </c>
    </row>
    <row r="1574" spans="1:3" x14ac:dyDescent="0.2">
      <c r="A1574" s="197" t="str">
        <f>IF(WQ!A1574="","",WQ!A1574)</f>
        <v>/איגודן/שפד"ן/מיוחדים</v>
      </c>
      <c r="B1574" s="197">
        <f>IFERROR(VLOOKUP(A1574,Path!A:B,2,FALSE),"")</f>
        <v>29986</v>
      </c>
      <c r="C1574" s="197" t="str">
        <f>IF(WQ!B1574="","",WQ!B1574)</f>
        <v/>
      </c>
    </row>
    <row r="1575" spans="1:3" x14ac:dyDescent="0.2">
      <c r="A1575" s="197" t="str">
        <f>IF(WQ!A1575="","",WQ!A1575)</f>
        <v>/איגודן/שפד"ן/תמלחות</v>
      </c>
      <c r="B1575" s="197">
        <f>IFERROR(VLOOKUP(A1575,Path!A:B,2,FALSE),"")</f>
        <v>28319</v>
      </c>
      <c r="C1575" s="197" t="str">
        <f>IF(WQ!B1575="","",WQ!B1575)</f>
        <v/>
      </c>
    </row>
    <row r="1576" spans="1:3" x14ac:dyDescent="0.2">
      <c r="A1576" s="197" t="str">
        <f>IF(WQ!A1576="","",WQ!A1576)</f>
        <v>/איגודן/תאגיד לא לחיוב/AMS ללא חיוב</v>
      </c>
      <c r="B1576" s="197">
        <f>IFERROR(VLOOKUP(A1576,Path!A:B,2,FALSE),"")</f>
        <v>35916</v>
      </c>
      <c r="C1576" s="197" t="str">
        <f>IF(WQ!B1576="","",WQ!B1576)</f>
        <v/>
      </c>
    </row>
    <row r="1577" spans="1:3" x14ac:dyDescent="0.2">
      <c r="A1577" s="197" t="str">
        <f>IF(WQ!A1577="","",WQ!A1577)</f>
        <v>/איגודן/תאגיד לא לחיוב/אבגד אוטומטי</v>
      </c>
      <c r="B1577" s="197">
        <f>IFERROR(VLOOKUP(A1577,Path!A:B,2,FALSE),"")</f>
        <v>32469</v>
      </c>
      <c r="C1577" s="197" t="str">
        <f>IF(WQ!B1577="","",WQ!B1577)</f>
        <v/>
      </c>
    </row>
    <row r="1578" spans="1:3" x14ac:dyDescent="0.2">
      <c r="A1578" s="197" t="str">
        <f>IF(WQ!A1578="","",WQ!A1578)</f>
        <v>/איגודן/תאגיד לא לחיוב/אור יהודה - לא לחיוב</v>
      </c>
      <c r="B1578" s="197">
        <f>IFERROR(VLOOKUP(A1578,Path!A:B,2,FALSE),"")</f>
        <v>38250</v>
      </c>
      <c r="C1578" s="197" t="str">
        <f>IF(WQ!B1578="","",WQ!B1578)</f>
        <v/>
      </c>
    </row>
    <row r="1579" spans="1:3" x14ac:dyDescent="0.2">
      <c r="A1579" s="197" t="str">
        <f>IF(WQ!A1579="","",WQ!A1579)</f>
        <v>/איגודן/תאגיד לא לחיוב/אזור - לא לחיוב</v>
      </c>
      <c r="B1579" s="197">
        <f>IFERROR(VLOOKUP(A1579,Path!A:B,2,FALSE),"")</f>
        <v>38210</v>
      </c>
      <c r="C1579" s="197" t="str">
        <f>IF(WQ!B1579="","",WQ!B1579)</f>
        <v/>
      </c>
    </row>
    <row r="1580" spans="1:3" x14ac:dyDescent="0.2">
      <c r="A1580" s="197" t="str">
        <f>IF(WQ!A1580="","",WQ!A1580)</f>
        <v>/איגודן/תאגיד לא לחיוב/אלגונל</v>
      </c>
      <c r="B1580" s="197">
        <f>IFERROR(VLOOKUP(A1580,Path!A:B,2,FALSE),"")</f>
        <v>32552</v>
      </c>
      <c r="C1580" s="197" t="str">
        <f>IF(WQ!B1580="","",WQ!B1580)</f>
        <v/>
      </c>
    </row>
    <row r="1581" spans="1:3" x14ac:dyDescent="0.2">
      <c r="A1581" s="197" t="str">
        <f>IF(WQ!A1581="","",WQ!A1581)</f>
        <v>/איגודן/תאגיד לא לחיוב/אלטק אוטומטי</v>
      </c>
      <c r="B1581" s="197">
        <f>IFERROR(VLOOKUP(A1581,Path!A:B,2,FALSE),"")</f>
        <v>32319</v>
      </c>
      <c r="C1581" s="197" t="str">
        <f>IF(WQ!B1581="","",WQ!B1581)</f>
        <v/>
      </c>
    </row>
    <row r="1582" spans="1:3" x14ac:dyDescent="0.2">
      <c r="A1582" s="197" t="str">
        <f>IF(WQ!A1582="","",WQ!A1582)</f>
        <v>/איגודן/תאגיד לא לחיוב/אלייד יומנגוס סושי גבעת ברנר</v>
      </c>
      <c r="B1582" s="197">
        <f>IFERROR(VLOOKUP(A1582,Path!A:B,2,FALSE),"")</f>
        <v>36407</v>
      </c>
      <c r="C1582" s="197" t="str">
        <f>IF(WQ!B1582="","",WQ!B1582)</f>
        <v/>
      </c>
    </row>
    <row r="1583" spans="1:3" x14ac:dyDescent="0.2">
      <c r="A1583" s="197" t="str">
        <f>IF(WQ!A1583="","",WQ!A1583)</f>
        <v>/איגודן/תאגיד לא לחיוב/אתגר אוטומטי</v>
      </c>
      <c r="B1583" s="197">
        <f>IFERROR(VLOOKUP(A1583,Path!A:B,2,FALSE),"")</f>
        <v>32316</v>
      </c>
      <c r="C1583" s="197" t="str">
        <f>IF(WQ!B1583="","",WQ!B1583)</f>
        <v/>
      </c>
    </row>
    <row r="1584" spans="1:3" x14ac:dyDescent="0.2">
      <c r="A1584" s="197" t="str">
        <f>IF(WQ!A1584="","",WQ!A1584)</f>
        <v>/איגודן/תאגיד לא לחיוב/בדיקות מי נגר עילי</v>
      </c>
      <c r="B1584" s="197">
        <f>IFERROR(VLOOKUP(A1584,Path!A:B,2,FALSE),"")</f>
        <v>37050</v>
      </c>
      <c r="C1584" s="197" t="str">
        <f>IF(WQ!B1584="","",WQ!B1584)</f>
        <v/>
      </c>
    </row>
    <row r="1585" spans="1:3" x14ac:dyDescent="0.2">
      <c r="A1585" s="197" t="str">
        <f>IF(WQ!A1585="","",WQ!A1585)</f>
        <v>/איגודן/תאגיד לא לחיוב/בדיקות מי נגר עילי /לא בשימוש</v>
      </c>
      <c r="B1585" s="197">
        <f>IFERROR(VLOOKUP(A1585,Path!A:B,2,FALSE),"")</f>
        <v>37055</v>
      </c>
      <c r="C1585" s="197" t="str">
        <f>IF(WQ!B1585="","",WQ!B1585)</f>
        <v/>
      </c>
    </row>
    <row r="1586" spans="1:3" x14ac:dyDescent="0.2">
      <c r="A1586" s="197" t="str">
        <f>IF(WQ!A1586="","",WQ!A1586)</f>
        <v>/איגודן/תאגיד לא לחיוב/בית דגן - לא לחיוב</v>
      </c>
      <c r="B1586" s="197">
        <f>IFERROR(VLOOKUP(A1586,Path!A:B,2,FALSE),"")</f>
        <v>38215</v>
      </c>
      <c r="C1586" s="197" t="str">
        <f>IF(WQ!B1586="","",WQ!B1586)</f>
        <v/>
      </c>
    </row>
    <row r="1587" spans="1:3" x14ac:dyDescent="0.2">
      <c r="A1587" s="197" t="str">
        <f>IF(WQ!A1587="","",WQ!A1587)</f>
        <v>/איגודן/תאגיד לא לחיוב/בני ברק - לא לחיוב</v>
      </c>
      <c r="B1587" s="197">
        <f>IFERROR(VLOOKUP(A1587,Path!A:B,2,FALSE),"")</f>
        <v>38230</v>
      </c>
      <c r="C1587" s="197" t="str">
        <f>IF(WQ!B1587="","",WQ!B1587)</f>
        <v/>
      </c>
    </row>
    <row r="1588" spans="1:3" x14ac:dyDescent="0.2">
      <c r="A1588" s="197" t="str">
        <f>IF(WQ!A1588="","",WQ!A1588)</f>
        <v>/איגודן/תאגיד לא לחיוב/בת ים - לא לחיוב</v>
      </c>
      <c r="B1588" s="197">
        <f>IFERROR(VLOOKUP(A1588,Path!A:B,2,FALSE),"")</f>
        <v>34671</v>
      </c>
      <c r="C1588" s="197" t="str">
        <f>IF(WQ!B1588="","",WQ!B1588)</f>
        <v/>
      </c>
    </row>
    <row r="1589" spans="1:3" x14ac:dyDescent="0.2">
      <c r="A1589" s="197" t="str">
        <f>IF(WQ!A1589="","",WQ!A1589)</f>
        <v>/איגודן/תאגיד לא לחיוב/גבעתיים - לא לחיוב</v>
      </c>
      <c r="B1589" s="197">
        <f>IFERROR(VLOOKUP(A1589,Path!A:B,2,FALSE),"")</f>
        <v>38220</v>
      </c>
      <c r="C1589" s="197" t="str">
        <f>IF(WQ!B1589="","",WQ!B1589)</f>
        <v/>
      </c>
    </row>
    <row r="1590" spans="1:3" x14ac:dyDescent="0.2">
      <c r="A1590" s="197" t="str">
        <f>IF(WQ!A1590="","",WQ!A1590)</f>
        <v>/איגודן/תאגיד לא לחיוב/גלבנומטה אוטומטי</v>
      </c>
      <c r="B1590" s="197">
        <f>IFERROR(VLOOKUP(A1590,Path!A:B,2,FALSE),"")</f>
        <v>32472</v>
      </c>
      <c r="C1590" s="197" t="str">
        <f>IF(WQ!B1590="","",WQ!B1590)</f>
        <v/>
      </c>
    </row>
    <row r="1591" spans="1:3" x14ac:dyDescent="0.2">
      <c r="A1591" s="197" t="str">
        <f>IF(WQ!A1591="","",WQ!A1591)</f>
        <v>/איגודן/תאגיד לא לחיוב/דוגם אוטומטי רחוב הסדנא חולון</v>
      </c>
      <c r="B1591" s="197">
        <f>IFERROR(VLOOKUP(A1591,Path!A:B,2,FALSE),"")</f>
        <v>32909</v>
      </c>
      <c r="C1591" s="197" t="str">
        <f>IF(WQ!B1591="","",WQ!B1591)</f>
        <v/>
      </c>
    </row>
    <row r="1592" spans="1:3" x14ac:dyDescent="0.2">
      <c r="A1592" s="197" t="str">
        <f>IF(WQ!A1592="","",WQ!A1592)</f>
        <v>/איגודן/תאגיד לא לחיוב/הוד השרון - לא לחיוב</v>
      </c>
      <c r="B1592" s="197">
        <f>IFERROR(VLOOKUP(A1592,Path!A:B,2,FALSE),"")</f>
        <v>38260</v>
      </c>
      <c r="C1592" s="197" t="str">
        <f>IF(WQ!B1592="","",WQ!B1592)</f>
        <v/>
      </c>
    </row>
    <row r="1593" spans="1:3" x14ac:dyDescent="0.2">
      <c r="A1593" s="197" t="str">
        <f>IF(WQ!A1593="","",WQ!A1593)</f>
        <v>/איגודן/תאגיד לא לחיוב/הל יסכה - אוטומטי</v>
      </c>
      <c r="B1593" s="197">
        <f>IFERROR(VLOOKUP(A1593,Path!A:B,2,FALSE),"")</f>
        <v>32411</v>
      </c>
      <c r="C1593" s="197" t="str">
        <f>IF(WQ!B1593="","",WQ!B1593)</f>
        <v/>
      </c>
    </row>
    <row r="1594" spans="1:3" x14ac:dyDescent="0.2">
      <c r="A1594" s="197" t="str">
        <f>IF(WQ!A1594="","",WQ!A1594)</f>
        <v>/איגודן/תאגיד לא לחיוב/המשפץ אוטומטי</v>
      </c>
      <c r="B1594" s="197">
        <f>IFERROR(VLOOKUP(A1594,Path!A:B,2,FALSE),"")</f>
        <v>32475</v>
      </c>
      <c r="C1594" s="197" t="str">
        <f>IF(WQ!B1594="","",WQ!B1594)</f>
        <v/>
      </c>
    </row>
    <row r="1595" spans="1:3" x14ac:dyDescent="0.2">
      <c r="A1595" s="197" t="str">
        <f>IF(WQ!A1595="","",WQ!A1595)</f>
        <v>/איגודן/תאגיד לא לחיוב/הרצליה - לא לחיוב</v>
      </c>
      <c r="B1595" s="197">
        <f>IFERROR(VLOOKUP(A1595,Path!A:B,2,FALSE),"")</f>
        <v>38225</v>
      </c>
      <c r="C1595" s="197" t="str">
        <f>IF(WQ!B1595="","",WQ!B1595)</f>
        <v/>
      </c>
    </row>
    <row r="1596" spans="1:3" x14ac:dyDescent="0.2">
      <c r="A1596" s="197" t="str">
        <f>IF(WQ!A1596="","",WQ!A1596)</f>
        <v>/איגודן/תאגיד לא לחיוב/זליון אוטומטי</v>
      </c>
      <c r="B1596" s="197">
        <f>IFERROR(VLOOKUP(A1596,Path!A:B,2,FALSE),"")</f>
        <v>32887</v>
      </c>
      <c r="C1596" s="197" t="str">
        <f>IF(WQ!B1596="","",WQ!B1596)</f>
        <v/>
      </c>
    </row>
    <row r="1597" spans="1:3" x14ac:dyDescent="0.2">
      <c r="A1597" s="197" t="str">
        <f>IF(WQ!A1597="","",WQ!A1597)</f>
        <v>/איגודן/תאגיד לא לחיוב/חולון - לא לחיוב</v>
      </c>
      <c r="B1597" s="197">
        <f>IFERROR(VLOOKUP(A1597,Path!A:B,2,FALSE),"")</f>
        <v>38205</v>
      </c>
      <c r="C1597" s="197" t="str">
        <f>IF(WQ!B1597="","",WQ!B1597)</f>
        <v/>
      </c>
    </row>
    <row r="1598" spans="1:3" x14ac:dyDescent="0.2">
      <c r="A1598" s="197" t="str">
        <f>IF(WQ!A1598="","",WQ!A1598)</f>
        <v>/איגודן/תאגיד לא לחיוב/יהוד - לא לחיוב</v>
      </c>
      <c r="B1598" s="197">
        <f>IFERROR(VLOOKUP(A1598,Path!A:B,2,FALSE),"")</f>
        <v>38270</v>
      </c>
      <c r="C1598" s="197" t="str">
        <f>IF(WQ!B1598="","",WQ!B1598)</f>
        <v/>
      </c>
    </row>
    <row r="1599" spans="1:3" x14ac:dyDescent="0.2">
      <c r="A1599" s="197" t="str">
        <f>IF(WQ!A1599="","",WQ!A1599)</f>
        <v>/איגודן/תאגיד לא לחיוב/מאסף מזרח 1</v>
      </c>
      <c r="B1599" s="197">
        <f>IFERROR(VLOOKUP(A1599,Path!A:B,2,FALSE),"")</f>
        <v>36940</v>
      </c>
      <c r="C1599" s="197" t="str">
        <f>IF(WQ!B1599="","",WQ!B1599)</f>
        <v/>
      </c>
    </row>
    <row r="1600" spans="1:3" x14ac:dyDescent="0.2">
      <c r="A1600" s="197" t="str">
        <f>IF(WQ!A1600="","",WQ!A1600)</f>
        <v>/איגודן/תאגיד לא לחיוב/מאסף מזרח 2</v>
      </c>
      <c r="B1600" s="197">
        <f>IFERROR(VLOOKUP(A1600,Path!A:B,2,FALSE),"")</f>
        <v>36945</v>
      </c>
      <c r="C1600" s="197" t="str">
        <f>IF(WQ!B1600="","",WQ!B1600)</f>
        <v/>
      </c>
    </row>
    <row r="1601" spans="1:3" x14ac:dyDescent="0.2">
      <c r="A1601" s="197" t="str">
        <f>IF(WQ!A1601="","",WQ!A1601)</f>
        <v>/איגודן/תאגיד לא לחיוב/מאסף מערב 1</v>
      </c>
      <c r="B1601" s="197">
        <f>IFERROR(VLOOKUP(A1601,Path!A:B,2,FALSE),"")</f>
        <v>36935</v>
      </c>
      <c r="C1601" s="197" t="str">
        <f>IF(WQ!B1601="","",WQ!B1601)</f>
        <v/>
      </c>
    </row>
    <row r="1602" spans="1:3" x14ac:dyDescent="0.2">
      <c r="A1602" s="197" t="str">
        <f>IF(WQ!A1602="","",WQ!A1602)</f>
        <v>/איגודן/תאגיד לא לחיוב/מאסף מערב 2</v>
      </c>
      <c r="B1602" s="197">
        <f>IFERROR(VLOOKUP(A1602,Path!A:B,2,FALSE),"")</f>
        <v>36950</v>
      </c>
      <c r="C1602" s="197" t="str">
        <f>IF(WQ!B1602="","",WQ!B1602)</f>
        <v/>
      </c>
    </row>
    <row r="1603" spans="1:3" x14ac:dyDescent="0.2">
      <c r="A1603" s="197" t="str">
        <f>IF(WQ!A1603="","",WQ!A1603)</f>
        <v>/איגודן/תאגיד לא לחיוב/מי אביבים מי קיץ</v>
      </c>
      <c r="B1603" s="197">
        <f>IFERROR(VLOOKUP(A1603,Path!A:B,2,FALSE),"")</f>
        <v>32433</v>
      </c>
      <c r="C1603" s="197" t="str">
        <f>IF(WQ!B1603="","",WQ!B1603)</f>
        <v/>
      </c>
    </row>
    <row r="1604" spans="1:3" x14ac:dyDescent="0.2">
      <c r="A1604" s="197" t="str">
        <f>IF(WQ!A1604="","",WQ!A1604)</f>
        <v>/איגודן/תאגיד לא לחיוב/מי רשת</v>
      </c>
      <c r="B1604" s="197">
        <f>IFERROR(VLOOKUP(A1604,Path!A:B,2,FALSE),"")</f>
        <v>33761</v>
      </c>
      <c r="C1604" s="197" t="str">
        <f>IF(WQ!B1604="","",WQ!B1604)</f>
        <v/>
      </c>
    </row>
    <row r="1605" spans="1:3" x14ac:dyDescent="0.2">
      <c r="A1605" s="197" t="str">
        <f>IF(WQ!A1605="","",WQ!A1605)</f>
        <v>/איגודן/תאגיד לא לחיוב/מערכת קנדו - חולון</v>
      </c>
      <c r="B1605" s="197">
        <f>IFERROR(VLOOKUP(A1605,Path!A:B,2,FALSE),"")</f>
        <v>36965</v>
      </c>
      <c r="C1605" s="197" t="str">
        <f>IF(WQ!B1605="","",WQ!B1605)</f>
        <v/>
      </c>
    </row>
    <row r="1606" spans="1:3" x14ac:dyDescent="0.2">
      <c r="A1606" s="197" t="str">
        <f>IF(WQ!A1606="","",WQ!A1606)</f>
        <v>/איגודן/תאגיד לא לחיוב/מערכת קנדו - פתח תקווה</v>
      </c>
      <c r="B1606" s="197">
        <f>IFERROR(VLOOKUP(A1606,Path!A:B,2,FALSE),"")</f>
        <v>38514</v>
      </c>
      <c r="C1606" s="197" t="str">
        <f>IF(WQ!B1606="","",WQ!B1606)</f>
        <v/>
      </c>
    </row>
    <row r="1607" spans="1:3" x14ac:dyDescent="0.2">
      <c r="A1607" s="197" t="str">
        <f>IF(WQ!A1607="","",WQ!A1607)</f>
        <v>/איגודן/תאגיד לא לחיוב/מפעלי כימיה נס ציונה</v>
      </c>
      <c r="B1607" s="197">
        <f>IFERROR(VLOOKUP(A1607,Path!A:B,2,FALSE),"")</f>
        <v>33050</v>
      </c>
      <c r="C1607" s="197" t="str">
        <f>IF(WQ!B1607="","",WQ!B1607)</f>
        <v/>
      </c>
    </row>
    <row r="1608" spans="1:3" x14ac:dyDescent="0.2">
      <c r="A1608" s="197" t="str">
        <f>IF(WQ!A1608="","",WQ!A1608)</f>
        <v>/איגודן/תאגיד לא לחיוב/משה מרק ובניו</v>
      </c>
      <c r="B1608" s="197">
        <f>IFERROR(VLOOKUP(A1608,Path!A:B,2,FALSE),"")</f>
        <v>33420</v>
      </c>
      <c r="C1608" s="197" t="str">
        <f>IF(WQ!B1608="","",WQ!B1608)</f>
        <v/>
      </c>
    </row>
    <row r="1609" spans="1:3" x14ac:dyDescent="0.2">
      <c r="A1609" s="197" t="str">
        <f>IF(WQ!A1609="","",WQ!A1609)</f>
        <v>/איגודן/תאגיד לא לחיוב/משחטה עירונית חולון אוטומטי</v>
      </c>
      <c r="B1609" s="197">
        <f>IFERROR(VLOOKUP(A1609,Path!A:B,2,FALSE),"")</f>
        <v>32403</v>
      </c>
      <c r="C1609" s="197" t="str">
        <f>IF(WQ!B1609="","",WQ!B1609)</f>
        <v/>
      </c>
    </row>
    <row r="1610" spans="1:3" x14ac:dyDescent="0.2">
      <c r="A1610" s="197" t="str">
        <f>IF(WQ!A1610="","",WQ!A1610)</f>
        <v>/איגודן/תאגיד לא לחיוב/סופראמאיל אוטומטי</v>
      </c>
      <c r="B1610" s="197">
        <f>IFERROR(VLOOKUP(A1610,Path!A:B,2,FALSE),"")</f>
        <v>32873</v>
      </c>
      <c r="C1610" s="197" t="str">
        <f>IF(WQ!B1610="","",WQ!B1610)</f>
        <v/>
      </c>
    </row>
    <row r="1611" spans="1:3" x14ac:dyDescent="0.2">
      <c r="A1611" s="197" t="str">
        <f>IF(WQ!A1611="","",WQ!A1611)</f>
        <v>/איגודן/תאגיד לא לחיוב/עינת תעשיות מזון אתר בארות יצחק</v>
      </c>
      <c r="B1611" s="197">
        <f>IFERROR(VLOOKUP(A1611,Path!A:B,2,FALSE),"")</f>
        <v>33850</v>
      </c>
      <c r="C1611" s="197" t="str">
        <f>IF(WQ!B1611="","",WQ!B1611)</f>
        <v/>
      </c>
    </row>
    <row r="1612" spans="1:3" x14ac:dyDescent="0.2">
      <c r="A1612" s="197" t="str">
        <f>IF(WQ!A1612="","",WQ!A1612)</f>
        <v>/איגודן/תאגיד לא לחיוב/פאול אוטומטי</v>
      </c>
      <c r="B1612" s="197">
        <f>IFERROR(VLOOKUP(A1612,Path!A:B,2,FALSE),"")</f>
        <v>32338</v>
      </c>
      <c r="C1612" s="197" t="str">
        <f>IF(WQ!B1612="","",WQ!B1612)</f>
        <v/>
      </c>
    </row>
    <row r="1613" spans="1:3" x14ac:dyDescent="0.2">
      <c r="A1613" s="197" t="str">
        <f>IF(WQ!A1613="","",WQ!A1613)</f>
        <v>/איגודן/תאגיד לא לחיוב/פיוניר אוטומטי</v>
      </c>
      <c r="B1613" s="197">
        <f>IFERROR(VLOOKUP(A1613,Path!A:B,2,FALSE),"")</f>
        <v>32347</v>
      </c>
      <c r="C1613" s="197" t="str">
        <f>IF(WQ!B1613="","",WQ!B1613)</f>
        <v/>
      </c>
    </row>
    <row r="1614" spans="1:3" x14ac:dyDescent="0.2">
      <c r="A1614" s="197" t="str">
        <f>IF(WQ!A1614="","",WQ!A1614)</f>
        <v>/איגודן/תאגיד לא לחיוב/פרארו אוטומטי</v>
      </c>
      <c r="B1614" s="197">
        <f>IFERROR(VLOOKUP(A1614,Path!A:B,2,FALSE),"")</f>
        <v>32344</v>
      </c>
      <c r="C1614" s="197" t="str">
        <f>IF(WQ!B1614="","",WQ!B1614)</f>
        <v/>
      </c>
    </row>
    <row r="1615" spans="1:3" x14ac:dyDescent="0.2">
      <c r="A1615" s="197" t="str">
        <f>IF(WQ!A1615="","",WQ!A1615)</f>
        <v>/איגודן/תאגיד לא לחיוב/פתח תקווה - לא לחיוב</v>
      </c>
      <c r="B1615" s="197">
        <f>IFERROR(VLOOKUP(A1615,Path!A:B,2,FALSE),"")</f>
        <v>38235</v>
      </c>
      <c r="C1615" s="197" t="str">
        <f>IF(WQ!B1615="","",WQ!B1615)</f>
        <v/>
      </c>
    </row>
    <row r="1616" spans="1:3" x14ac:dyDescent="0.2">
      <c r="A1616" s="197" t="str">
        <f>IF(WQ!A1616="","",WQ!A1616)</f>
        <v>/איגודן/תאגיד לא לחיוב/קו ניקוז עירוני רח' הררי רמת גן</v>
      </c>
      <c r="B1616" s="197">
        <f>IFERROR(VLOOKUP(A1616,Path!A:B,2,FALSE),"")</f>
        <v>34419</v>
      </c>
      <c r="C1616" s="197" t="str">
        <f>IF(WQ!B1616="","",WQ!B1616)</f>
        <v/>
      </c>
    </row>
    <row r="1617" spans="1:3" x14ac:dyDescent="0.2">
      <c r="A1617" s="197" t="str">
        <f>IF(WQ!A1617="","",WQ!A1617)</f>
        <v>/איגודן/תאגיד לא לחיוב/קו עירוני חולון הסולל פינת החופר</v>
      </c>
      <c r="B1617" s="197">
        <f>IFERROR(VLOOKUP(A1617,Path!A:B,2,FALSE),"")</f>
        <v>32414</v>
      </c>
      <c r="C1617" s="197" t="str">
        <f>IF(WQ!B1617="","",WQ!B1617)</f>
        <v/>
      </c>
    </row>
    <row r="1618" spans="1:3" x14ac:dyDescent="0.2">
      <c r="A1618" s="197" t="str">
        <f>IF(WQ!A1618="","",WQ!A1618)</f>
        <v>/איגודן/תאגיד לא לחיוב/קו עירוני ראשלצ</v>
      </c>
      <c r="B1618" s="197">
        <f>IFERROR(VLOOKUP(A1618,Path!A:B,2,FALSE),"")</f>
        <v>32341</v>
      </c>
      <c r="C1618" s="197" t="str">
        <f>IF(WQ!B1618="","",WQ!B1618)</f>
        <v/>
      </c>
    </row>
    <row r="1619" spans="1:3" x14ac:dyDescent="0.2">
      <c r="A1619" s="197" t="str">
        <f>IF(WQ!A1619="","",WQ!A1619)</f>
        <v>/איגודן/תאגיד לא לחיוב/קוי ביוב איגוד</v>
      </c>
      <c r="B1619" s="197">
        <f>IFERROR(VLOOKUP(A1619,Path!A:B,2,FALSE),"")</f>
        <v>32598</v>
      </c>
      <c r="C1619" s="197" t="str">
        <f>IF(WQ!B1619="","",WQ!B1619)</f>
        <v/>
      </c>
    </row>
    <row r="1620" spans="1:3" x14ac:dyDescent="0.2">
      <c r="A1620" s="197" t="str">
        <f>IF(WQ!A1620="","",WQ!A1620)</f>
        <v>/איגודן/תאגיד לא לחיוב/קוי ביוב פתח תקוה</v>
      </c>
      <c r="B1620" s="197">
        <f>IFERROR(VLOOKUP(A1620,Path!A:B,2,FALSE),"")</f>
        <v>32523</v>
      </c>
      <c r="C1620" s="197" t="str">
        <f>IF(WQ!B1620="","",WQ!B1620)</f>
        <v/>
      </c>
    </row>
    <row r="1621" spans="1:3" x14ac:dyDescent="0.2">
      <c r="A1621" s="197" t="str">
        <f>IF(WQ!A1621="","",WQ!A1621)</f>
        <v>/איגודן/תאגיד לא לחיוב/קנדו - מאספים</v>
      </c>
      <c r="B1621" s="197">
        <f>IFERROR(VLOOKUP(A1621,Path!A:B,2,FALSE),"")</f>
        <v>38564</v>
      </c>
      <c r="C1621" s="197" t="str">
        <f>IF(WQ!B1621="","",WQ!B1621)</f>
        <v/>
      </c>
    </row>
    <row r="1622" spans="1:3" x14ac:dyDescent="0.2">
      <c r="A1622" s="197" t="str">
        <f>IF(WQ!A1622="","",WQ!A1622)</f>
        <v>/איגודן/תאגיד לא לחיוב/קנדו - תרשיש היוצר</v>
      </c>
      <c r="B1622" s="197">
        <f>IFERROR(VLOOKUP(A1622,Path!A:B,2,FALSE),"")</f>
        <v>36970</v>
      </c>
      <c r="C1622" s="197" t="str">
        <f>IF(WQ!B1622="","",WQ!B1622)</f>
        <v/>
      </c>
    </row>
    <row r="1623" spans="1:3" x14ac:dyDescent="0.2">
      <c r="A1623" s="197" t="str">
        <f>IF(WQ!A1623="","",WQ!A1623)</f>
        <v>/איגודן/תאגיד לא לחיוב/קנדו - תרשיש הסולל</v>
      </c>
      <c r="B1623" s="197">
        <f>IFERROR(VLOOKUP(A1623,Path!A:B,2,FALSE),"")</f>
        <v>36975</v>
      </c>
      <c r="C1623" s="197" t="str">
        <f>IF(WQ!B1623="","",WQ!B1623)</f>
        <v/>
      </c>
    </row>
    <row r="1624" spans="1:3" x14ac:dyDescent="0.2">
      <c r="A1624" s="197" t="str">
        <f>IF(WQ!A1624="","",WQ!A1624)</f>
        <v>/איגודן/תאגיד לא לחיוב/קפה גרג חולון</v>
      </c>
      <c r="B1624" s="197">
        <f>IFERROR(VLOOKUP(A1624,Path!A:B,2,FALSE),"")</f>
        <v>31985</v>
      </c>
      <c r="C1624" s="197" t="str">
        <f>IF(WQ!B1624="","",WQ!B1624)</f>
        <v/>
      </c>
    </row>
    <row r="1625" spans="1:3" x14ac:dyDescent="0.2">
      <c r="A1625" s="197" t="str">
        <f>IF(WQ!A1625="","",WQ!A1625)</f>
        <v>/איגודן/תאגיד לא לחיוב/קרית אונו - לא לחיוב</v>
      </c>
      <c r="B1625" s="197">
        <f>IFERROR(VLOOKUP(A1625,Path!A:B,2,FALSE),"")</f>
        <v>38255</v>
      </c>
      <c r="C1625" s="197" t="str">
        <f>IF(WQ!B1625="","",WQ!B1625)</f>
        <v/>
      </c>
    </row>
    <row r="1626" spans="1:3" x14ac:dyDescent="0.2">
      <c r="A1626" s="197" t="str">
        <f>IF(WQ!A1626="","",WQ!A1626)</f>
        <v>/איגודן/תאגיד לא לחיוב/ראש העין - לא לחיוב</v>
      </c>
      <c r="B1626" s="197">
        <f>IFERROR(VLOOKUP(A1626,Path!A:B,2,FALSE),"")</f>
        <v>38245</v>
      </c>
      <c r="C1626" s="197" t="str">
        <f>IF(WQ!B1626="","",WQ!B1626)</f>
        <v/>
      </c>
    </row>
    <row r="1627" spans="1:3" x14ac:dyDescent="0.2">
      <c r="A1627" s="197" t="str">
        <f>IF(WQ!A1627="","",WQ!A1627)</f>
        <v>/איגודן/תאגיד לא לחיוב/ראשון לציון - לא לחיוב</v>
      </c>
      <c r="B1627" s="197">
        <f>IFERROR(VLOOKUP(A1627,Path!A:B,2,FALSE),"")</f>
        <v>38240</v>
      </c>
      <c r="C1627" s="197" t="str">
        <f>IF(WQ!B1627="","",WQ!B1627)</f>
        <v/>
      </c>
    </row>
    <row r="1628" spans="1:3" x14ac:dyDescent="0.2">
      <c r="A1628" s="197" t="str">
        <f>IF(WQ!A1628="","",WQ!A1628)</f>
        <v>/איגודן/תאגיד לא לחיוב/רמת גן - לא חיוב</v>
      </c>
      <c r="B1628" s="197">
        <f>IFERROR(VLOOKUP(A1628,Path!A:B,2,FALSE),"")</f>
        <v>34471</v>
      </c>
      <c r="C1628" s="197" t="str">
        <f>IF(WQ!B1628="","",WQ!B1628)</f>
        <v/>
      </c>
    </row>
    <row r="1629" spans="1:3" x14ac:dyDescent="0.2">
      <c r="A1629" s="197" t="str">
        <f>IF(WQ!A1629="","",WQ!A1629)</f>
        <v>/איגודן/תאגיד לא לחיוב/רקח חולון</v>
      </c>
      <c r="B1629" s="197">
        <f>IFERROR(VLOOKUP(A1629,Path!A:B,2,FALSE),"")</f>
        <v>31741</v>
      </c>
      <c r="C1629" s="197" t="str">
        <f>IF(WQ!B1629="","",WQ!B1629)</f>
        <v/>
      </c>
    </row>
    <row r="1630" spans="1:3" x14ac:dyDescent="0.2">
      <c r="A1630" s="197" t="str">
        <f>IF(WQ!A1630="","",WQ!A1630)</f>
        <v>/איגודן/תאגיד לא לחיוב/שוחת ינוב</v>
      </c>
      <c r="B1630" s="197">
        <f>IFERROR(VLOOKUP(A1630,Path!A:B,2,FALSE),"")</f>
        <v>32550</v>
      </c>
      <c r="C1630" s="197" t="str">
        <f>IF(WQ!B1630="","",WQ!B1630)</f>
        <v/>
      </c>
    </row>
    <row r="1631" spans="1:3" x14ac:dyDescent="0.2">
      <c r="A1631" s="197" t="str">
        <f>IF(WQ!A1631="","",WQ!A1631)</f>
        <v>/איגודן/תאגיד לא לחיוב/שניב תעשיות נייר</v>
      </c>
      <c r="B1631" s="197">
        <f>IFERROR(VLOOKUP(A1631,Path!A:B,2,FALSE),"")</f>
        <v>32870</v>
      </c>
      <c r="C1631" s="197" t="str">
        <f>IF(WQ!B1631="","",WQ!B1631)</f>
        <v/>
      </c>
    </row>
    <row r="1632" spans="1:3" x14ac:dyDescent="0.2">
      <c r="A1632" s="197" t="str">
        <f>IF(WQ!A1632="","",WQ!A1632)</f>
        <v>/איגודן/תאגיד לא לחיוב/שפי אריזות</v>
      </c>
      <c r="B1632" s="197">
        <f>IFERROR(VLOOKUP(A1632,Path!A:B,2,FALSE),"")</f>
        <v>32718</v>
      </c>
      <c r="C1632" s="197" t="str">
        <f>IF(WQ!B1632="","",WQ!B1632)</f>
        <v/>
      </c>
    </row>
    <row r="1633" spans="1:3" x14ac:dyDescent="0.2">
      <c r="A1633" s="197" t="str">
        <f>IF(WQ!A1633="","",WQ!A1633)</f>
        <v>/איגודן/תאגיד לא לחיוב/ת.ש. טופז</v>
      </c>
      <c r="B1633" s="197">
        <f>IFERROR(VLOOKUP(A1633,Path!A:B,2,FALSE),"")</f>
        <v>32457</v>
      </c>
      <c r="C1633" s="197" t="str">
        <f>IF(WQ!B1633="","",WQ!B1633)</f>
        <v/>
      </c>
    </row>
    <row r="1634" spans="1:3" x14ac:dyDescent="0.2">
      <c r="A1634" s="197" t="str">
        <f>IF(WQ!A1634="","",WQ!A1634)</f>
        <v>/איגודן/תאגיד לא לחיוב/ת.ש. ינוב</v>
      </c>
      <c r="B1634" s="197">
        <f>IFERROR(VLOOKUP(A1634,Path!A:B,2,FALSE),"")</f>
        <v>32459</v>
      </c>
      <c r="C1634" s="197" t="str">
        <f>IF(WQ!B1634="","",WQ!B1634)</f>
        <v/>
      </c>
    </row>
    <row r="1635" spans="1:3" x14ac:dyDescent="0.2">
      <c r="A1635" s="197" t="str">
        <f>IF(WQ!A1635="","",WQ!A1635)</f>
        <v>/איגודן/תאגיד לא לחיוב/ת.ש. ניצני עוז</v>
      </c>
      <c r="B1635" s="197">
        <f>IFERROR(VLOOKUP(A1635,Path!A:B,2,FALSE),"")</f>
        <v>32463</v>
      </c>
      <c r="C1635" s="197" t="str">
        <f>IF(WQ!B1635="","",WQ!B1635)</f>
        <v/>
      </c>
    </row>
    <row r="1636" spans="1:3" x14ac:dyDescent="0.2">
      <c r="A1636" s="197" t="str">
        <f>IF(WQ!A1636="","",WQ!A1636)</f>
        <v>/איגודן/תאגיד לא לחיוב/ת.ש. צורן</v>
      </c>
      <c r="B1636" s="197">
        <f>IFERROR(VLOOKUP(A1636,Path!A:B,2,FALSE),"")</f>
        <v>32465</v>
      </c>
      <c r="C1636" s="197" t="str">
        <f>IF(WQ!B1636="","",WQ!B1636)</f>
        <v/>
      </c>
    </row>
    <row r="1637" spans="1:3" x14ac:dyDescent="0.2">
      <c r="A1637" s="197" t="str">
        <f>IF(WQ!A1637="","",WQ!A1637)</f>
        <v>/איגודן/תאגיד לא לחיוב/ת.ש. קלנסוואה</v>
      </c>
      <c r="B1637" s="197">
        <f>IFERROR(VLOOKUP(A1637,Path!A:B,2,FALSE),"")</f>
        <v>32467</v>
      </c>
      <c r="C1637" s="197" t="str">
        <f>IF(WQ!B1637="","",WQ!B1637)</f>
        <v/>
      </c>
    </row>
    <row r="1638" spans="1:3" x14ac:dyDescent="0.2">
      <c r="A1638" s="197" t="str">
        <f>IF(WQ!A1638="","",WQ!A1638)</f>
        <v>/איגודן/תאגיד לא לחיוב/ת.ש. תנובות</v>
      </c>
      <c r="B1638" s="197">
        <f>IFERROR(VLOOKUP(A1638,Path!A:B,2,FALSE),"")</f>
        <v>32461</v>
      </c>
      <c r="C1638" s="197" t="str">
        <f>IF(WQ!B1638="","",WQ!B1638)</f>
        <v/>
      </c>
    </row>
    <row r="1639" spans="1:3" x14ac:dyDescent="0.2">
      <c r="A1639" s="197" t="str">
        <f>IF(WQ!A1639="","",WQ!A1639)</f>
        <v>/איגודן/תאגיד לא לחיוב/תנובות מזרח</v>
      </c>
      <c r="B1639" s="197">
        <f>IFERROR(VLOOKUP(A1639,Path!A:B,2,FALSE),"")</f>
        <v>32546</v>
      </c>
      <c r="C1639" s="197" t="str">
        <f>IF(WQ!B1639="","",WQ!B1639)</f>
        <v/>
      </c>
    </row>
    <row r="1640" spans="1:3" x14ac:dyDescent="0.2">
      <c r="A1640" s="197" t="str">
        <f>IF(WQ!A1640="","",WQ!A1640)</f>
        <v>/איגודן/תאגיד לא לחיוב/תנובות מערב</v>
      </c>
      <c r="B1640" s="197">
        <f>IFERROR(VLOOKUP(A1640,Path!A:B,2,FALSE),"")</f>
        <v>32548</v>
      </c>
      <c r="C1640" s="197" t="str">
        <f>IF(WQ!B1640="","",WQ!B1640)</f>
        <v/>
      </c>
    </row>
    <row r="1641" spans="1:3" x14ac:dyDescent="0.2">
      <c r="A1641" s="197" t="str">
        <f>IF(WQ!A1641="","",WQ!A1641)</f>
        <v>/איגודן/תאגיד לא לחיוב/תרשיש הסולל הזרמת שפכים</v>
      </c>
      <c r="B1641" s="197">
        <f>IFERROR(VLOOKUP(A1641,Path!A:B,2,FALSE),"")</f>
        <v>32427</v>
      </c>
      <c r="C1641" s="197" t="str">
        <f>IF(WQ!B1641="","",WQ!B1641)</f>
        <v/>
      </c>
    </row>
    <row r="1642" spans="1:3" x14ac:dyDescent="0.2">
      <c r="A1642" s="197" t="str">
        <f>IF(WQ!A1642="","",WQ!A1642)</f>
        <v/>
      </c>
      <c r="B1642" s="197" t="str">
        <f>IFERROR(VLOOKUP(A1642,Path!A:B,2,FALSE),"")</f>
        <v/>
      </c>
      <c r="C1642" s="197" t="str">
        <f>IF(WQ!B1642="","",WQ!B1642)</f>
        <v/>
      </c>
    </row>
    <row r="1643" spans="1:3" x14ac:dyDescent="0.2">
      <c r="A1643" s="197" t="str">
        <f>IF(WQ!A1643="","",WQ!A1643)</f>
        <v/>
      </c>
      <c r="B1643" s="197" t="str">
        <f>IFERROR(VLOOKUP(A1643,Path!A:B,2,FALSE),"")</f>
        <v/>
      </c>
      <c r="C1643" s="197" t="str">
        <f>IF(WQ!B1643="","",WQ!B1643)</f>
        <v/>
      </c>
    </row>
    <row r="1644" spans="1:3" x14ac:dyDescent="0.2">
      <c r="A1644" s="197" t="str">
        <f>IF(WQ!A1644="","",WQ!A1644)</f>
        <v/>
      </c>
      <c r="B1644" s="197" t="str">
        <f>IFERROR(VLOOKUP(A1644,Path!A:B,2,FALSE),"")</f>
        <v/>
      </c>
      <c r="C1644" s="197" t="str">
        <f>IF(WQ!B1644="","",WQ!B1644)</f>
        <v/>
      </c>
    </row>
    <row r="1645" spans="1:3" x14ac:dyDescent="0.2">
      <c r="A1645" s="197" t="str">
        <f>IF(WQ!A1645="","",WQ!A1645)</f>
        <v/>
      </c>
      <c r="B1645" s="197" t="str">
        <f>IFERROR(VLOOKUP(A1645,Path!A:B,2,FALSE),"")</f>
        <v/>
      </c>
      <c r="C1645" s="197" t="str">
        <f>IF(WQ!B1645="","",WQ!B1645)</f>
        <v/>
      </c>
    </row>
    <row r="1646" spans="1:3" x14ac:dyDescent="0.2">
      <c r="A1646" s="197" t="str">
        <f>IF(WQ!A1646="","",WQ!A1646)</f>
        <v/>
      </c>
      <c r="B1646" s="197" t="str">
        <f>IFERROR(VLOOKUP(A1646,Path!A:B,2,FALSE),"")</f>
        <v/>
      </c>
      <c r="C1646" s="197" t="str">
        <f>IF(WQ!B1646="","",WQ!B1646)</f>
        <v/>
      </c>
    </row>
    <row r="1647" spans="1:3" x14ac:dyDescent="0.2">
      <c r="A1647" s="197" t="str">
        <f>IF(WQ!A1647="","",WQ!A1647)</f>
        <v/>
      </c>
      <c r="B1647" s="197" t="str">
        <f>IFERROR(VLOOKUP(A1647,Path!A:B,2,FALSE),"")</f>
        <v/>
      </c>
      <c r="C1647" s="197" t="str">
        <f>IF(WQ!B1647="","",WQ!B1647)</f>
        <v/>
      </c>
    </row>
    <row r="1648" spans="1:3" x14ac:dyDescent="0.2">
      <c r="A1648" s="197" t="str">
        <f>IF(WQ!A1648="","",WQ!A1648)</f>
        <v/>
      </c>
      <c r="B1648" s="197" t="str">
        <f>IFERROR(VLOOKUP(A1648,Path!A:B,2,FALSE),"")</f>
        <v/>
      </c>
      <c r="C1648" s="197" t="str">
        <f>IF(WQ!B1648="","",WQ!B1648)</f>
        <v/>
      </c>
    </row>
    <row r="1649" spans="1:3" x14ac:dyDescent="0.2">
      <c r="A1649" s="197" t="str">
        <f>IF(WQ!A1649="","",WQ!A1649)</f>
        <v/>
      </c>
      <c r="B1649" s="197" t="str">
        <f>IFERROR(VLOOKUP(A1649,Path!A:B,2,FALSE),"")</f>
        <v/>
      </c>
      <c r="C1649" s="197" t="str">
        <f>IF(WQ!B1649="","",WQ!B1649)</f>
        <v/>
      </c>
    </row>
    <row r="1650" spans="1:3" x14ac:dyDescent="0.2">
      <c r="A1650" s="197" t="str">
        <f>IF(WQ!A1650="","",WQ!A1650)</f>
        <v/>
      </c>
      <c r="B1650" s="197" t="str">
        <f>IFERROR(VLOOKUP(A1650,Path!A:B,2,FALSE),"")</f>
        <v/>
      </c>
      <c r="C1650" s="197" t="str">
        <f>IF(WQ!B1650="","",WQ!B1650)</f>
        <v/>
      </c>
    </row>
    <row r="1651" spans="1:3" x14ac:dyDescent="0.2">
      <c r="A1651" s="197" t="str">
        <f>IF(WQ!A1651="","",WQ!A1651)</f>
        <v/>
      </c>
      <c r="B1651" s="197" t="str">
        <f>IFERROR(VLOOKUP(A1651,Path!A:B,2,FALSE),"")</f>
        <v/>
      </c>
      <c r="C1651" s="197" t="str">
        <f>IF(WQ!B1651="","",WQ!B1651)</f>
        <v/>
      </c>
    </row>
    <row r="1652" spans="1:3" x14ac:dyDescent="0.2">
      <c r="A1652" s="197" t="str">
        <f>IF(WQ!A1652="","",WQ!A1652)</f>
        <v/>
      </c>
      <c r="B1652" s="197" t="str">
        <f>IFERROR(VLOOKUP(A1652,Path!A:B,2,FALSE),"")</f>
        <v/>
      </c>
      <c r="C1652" s="197" t="str">
        <f>IF(WQ!B1652="","",WQ!B1652)</f>
        <v/>
      </c>
    </row>
    <row r="1653" spans="1:3" x14ac:dyDescent="0.2">
      <c r="A1653" s="197" t="str">
        <f>IF(WQ!A1653="","",WQ!A1653)</f>
        <v/>
      </c>
      <c r="B1653" s="197" t="str">
        <f>IFERROR(VLOOKUP(A1653,Path!A:B,2,FALSE),"")</f>
        <v/>
      </c>
      <c r="C1653" s="197" t="str">
        <f>IF(WQ!B1653="","",WQ!B1653)</f>
        <v/>
      </c>
    </row>
    <row r="1654" spans="1:3" x14ac:dyDescent="0.2">
      <c r="A1654" s="197" t="str">
        <f>IF(WQ!A1654="","",WQ!A1654)</f>
        <v/>
      </c>
      <c r="B1654" s="197" t="str">
        <f>IFERROR(VLOOKUP(A1654,Path!A:B,2,FALSE),"")</f>
        <v/>
      </c>
      <c r="C1654" s="197" t="str">
        <f>IF(WQ!B1654="","",WQ!B1654)</f>
        <v/>
      </c>
    </row>
    <row r="1655" spans="1:3" x14ac:dyDescent="0.2">
      <c r="A1655" s="197" t="str">
        <f>IF(WQ!A1655="","",WQ!A1655)</f>
        <v/>
      </c>
      <c r="B1655" s="197" t="str">
        <f>IFERROR(VLOOKUP(A1655,Path!A:B,2,FALSE),"")</f>
        <v/>
      </c>
      <c r="C1655" s="197" t="str">
        <f>IF(WQ!B1655="","",WQ!B1655)</f>
        <v/>
      </c>
    </row>
    <row r="1656" spans="1:3" x14ac:dyDescent="0.2">
      <c r="A1656" s="197" t="str">
        <f>IF(WQ!A1656="","",WQ!A1656)</f>
        <v/>
      </c>
      <c r="B1656" s="197" t="str">
        <f>IFERROR(VLOOKUP(A1656,Path!A:B,2,FALSE),"")</f>
        <v/>
      </c>
      <c r="C1656" s="197" t="str">
        <f>IF(WQ!B1656="","",WQ!B1656)</f>
        <v/>
      </c>
    </row>
    <row r="1657" spans="1:3" x14ac:dyDescent="0.2">
      <c r="A1657" s="197" t="str">
        <f>IF(WQ!A1657="","",WQ!A1657)</f>
        <v/>
      </c>
      <c r="B1657" s="197" t="str">
        <f>IFERROR(VLOOKUP(A1657,Path!A:B,2,FALSE),"")</f>
        <v/>
      </c>
      <c r="C1657" s="197" t="str">
        <f>IF(WQ!B1657="","",WQ!B1657)</f>
        <v/>
      </c>
    </row>
    <row r="1658" spans="1:3" x14ac:dyDescent="0.2">
      <c r="A1658" s="197" t="str">
        <f>IF(WQ!A1658="","",WQ!A1658)</f>
        <v/>
      </c>
      <c r="B1658" s="197" t="str">
        <f>IFERROR(VLOOKUP(A1658,Path!A:B,2,FALSE),"")</f>
        <v/>
      </c>
      <c r="C1658" s="197" t="str">
        <f>IF(WQ!B1658="","",WQ!B1658)</f>
        <v/>
      </c>
    </row>
    <row r="1659" spans="1:3" x14ac:dyDescent="0.2">
      <c r="A1659" s="197" t="str">
        <f>IF(WQ!A1659="","",WQ!A1659)</f>
        <v/>
      </c>
      <c r="B1659" s="197" t="str">
        <f>IFERROR(VLOOKUP(A1659,Path!A:B,2,FALSE),"")</f>
        <v/>
      </c>
      <c r="C1659" s="197" t="str">
        <f>IF(WQ!B1659="","",WQ!B1659)</f>
        <v/>
      </c>
    </row>
    <row r="1660" spans="1:3" x14ac:dyDescent="0.2">
      <c r="A1660" s="197" t="str">
        <f>IF(WQ!A1660="","",WQ!A1660)</f>
        <v/>
      </c>
      <c r="B1660" s="197" t="str">
        <f>IFERROR(VLOOKUP(A1660,Path!A:B,2,FALSE),"")</f>
        <v/>
      </c>
      <c r="C1660" s="197" t="str">
        <f>IF(WQ!B1660="","",WQ!B1660)</f>
        <v/>
      </c>
    </row>
    <row r="1661" spans="1:3" x14ac:dyDescent="0.2">
      <c r="A1661" s="197" t="str">
        <f>IF(WQ!A1661="","",WQ!A1661)</f>
        <v/>
      </c>
      <c r="B1661" s="197" t="str">
        <f>IFERROR(VLOOKUP(A1661,Path!A:B,2,FALSE),"")</f>
        <v/>
      </c>
      <c r="C1661" s="197" t="str">
        <f>IF(WQ!B1661="","",WQ!B1661)</f>
        <v/>
      </c>
    </row>
    <row r="1662" spans="1:3" x14ac:dyDescent="0.2">
      <c r="A1662" s="197" t="str">
        <f>IF(WQ!A1662="","",WQ!A1662)</f>
        <v/>
      </c>
      <c r="B1662" s="197" t="str">
        <f>IFERROR(VLOOKUP(A1662,Path!A:B,2,FALSE),"")</f>
        <v/>
      </c>
      <c r="C1662" s="197" t="str">
        <f>IF(WQ!B1662="","",WQ!B1662)</f>
        <v/>
      </c>
    </row>
    <row r="1663" spans="1:3" x14ac:dyDescent="0.2">
      <c r="A1663" s="197" t="str">
        <f>IF(WQ!A1663="","",WQ!A1663)</f>
        <v/>
      </c>
      <c r="B1663" s="197" t="str">
        <f>IFERROR(VLOOKUP(A1663,Path!A:B,2,FALSE),"")</f>
        <v/>
      </c>
      <c r="C1663" s="197" t="str">
        <f>IF(WQ!B1663="","",WQ!B1663)</f>
        <v/>
      </c>
    </row>
    <row r="1664" spans="1:3" x14ac:dyDescent="0.2">
      <c r="A1664" s="197" t="str">
        <f>IF(WQ!A1664="","",WQ!A1664)</f>
        <v/>
      </c>
      <c r="B1664" s="197" t="str">
        <f>IFERROR(VLOOKUP(A1664,Path!A:B,2,FALSE),"")</f>
        <v/>
      </c>
      <c r="C1664" s="197" t="str">
        <f>IF(WQ!B1664="","",WQ!B1664)</f>
        <v/>
      </c>
    </row>
    <row r="1665" spans="1:3" x14ac:dyDescent="0.2">
      <c r="A1665" s="197" t="str">
        <f>IF(WQ!A1665="","",WQ!A1665)</f>
        <v/>
      </c>
      <c r="B1665" s="197" t="str">
        <f>IFERROR(VLOOKUP(A1665,Path!A:B,2,FALSE),"")</f>
        <v/>
      </c>
      <c r="C1665" s="197" t="str">
        <f>IF(WQ!B1665="","",WQ!B1665)</f>
        <v/>
      </c>
    </row>
    <row r="1666" spans="1:3" x14ac:dyDescent="0.2">
      <c r="A1666" s="197" t="str">
        <f>IF(WQ!A1666="","",WQ!A1666)</f>
        <v/>
      </c>
      <c r="B1666" s="197" t="str">
        <f>IFERROR(VLOOKUP(A1666,Path!A:B,2,FALSE),"")</f>
        <v/>
      </c>
      <c r="C1666" s="197" t="str">
        <f>IF(WQ!B1666="","",WQ!B1666)</f>
        <v/>
      </c>
    </row>
    <row r="1667" spans="1:3" x14ac:dyDescent="0.2">
      <c r="A1667" s="197" t="str">
        <f>IF(WQ!A1667="","",WQ!A1667)</f>
        <v/>
      </c>
      <c r="B1667" s="197" t="str">
        <f>IFERROR(VLOOKUP(A1667,Path!A:B,2,FALSE),"")</f>
        <v/>
      </c>
      <c r="C1667" s="197" t="str">
        <f>IF(WQ!B1667="","",WQ!B1667)</f>
        <v/>
      </c>
    </row>
    <row r="1668" spans="1:3" x14ac:dyDescent="0.2">
      <c r="A1668" s="197" t="str">
        <f>IF(WQ!A1668="","",WQ!A1668)</f>
        <v/>
      </c>
      <c r="B1668" s="197" t="str">
        <f>IFERROR(VLOOKUP(A1668,Path!A:B,2,FALSE),"")</f>
        <v/>
      </c>
      <c r="C1668" s="197" t="str">
        <f>IF(WQ!B1668="","",WQ!B1668)</f>
        <v/>
      </c>
    </row>
    <row r="1669" spans="1:3" x14ac:dyDescent="0.2">
      <c r="A1669" s="197" t="str">
        <f>IF(WQ!A1669="","",WQ!A1669)</f>
        <v/>
      </c>
      <c r="B1669" s="197" t="str">
        <f>IFERROR(VLOOKUP(A1669,Path!A:B,2,FALSE),"")</f>
        <v/>
      </c>
      <c r="C1669" s="197" t="str">
        <f>IF(WQ!B1669="","",WQ!B1669)</f>
        <v/>
      </c>
    </row>
    <row r="1670" spans="1:3" x14ac:dyDescent="0.2">
      <c r="A1670" s="197" t="str">
        <f>IF(WQ!A1670="","",WQ!A1670)</f>
        <v/>
      </c>
      <c r="B1670" s="197" t="str">
        <f>IFERROR(VLOOKUP(A1670,Path!A:B,2,FALSE),"")</f>
        <v/>
      </c>
      <c r="C1670" s="197" t="str">
        <f>IF(WQ!B1670="","",WQ!B1670)</f>
        <v/>
      </c>
    </row>
    <row r="1671" spans="1:3" x14ac:dyDescent="0.2">
      <c r="A1671" s="197" t="str">
        <f>IF(WQ!A1671="","",WQ!A1671)</f>
        <v/>
      </c>
      <c r="B1671" s="197" t="str">
        <f>IFERROR(VLOOKUP(A1671,Path!A:B,2,FALSE),"")</f>
        <v/>
      </c>
      <c r="C1671" s="197" t="str">
        <f>IF(WQ!B1671="","",WQ!B1671)</f>
        <v/>
      </c>
    </row>
    <row r="1672" spans="1:3" x14ac:dyDescent="0.2">
      <c r="A1672" s="197" t="str">
        <f>IF(WQ!A1672="","",WQ!A1672)</f>
        <v/>
      </c>
      <c r="B1672" s="197" t="str">
        <f>IFERROR(VLOOKUP(A1672,Path!A:B,2,FALSE),"")</f>
        <v/>
      </c>
      <c r="C1672" s="197" t="str">
        <f>IF(WQ!B1672="","",WQ!B1672)</f>
        <v/>
      </c>
    </row>
    <row r="1673" spans="1:3" x14ac:dyDescent="0.2">
      <c r="A1673" s="197" t="str">
        <f>IF(WQ!A1673="","",WQ!A1673)</f>
        <v/>
      </c>
      <c r="B1673" s="197" t="str">
        <f>IFERROR(VLOOKUP(A1673,Path!A:B,2,FALSE),"")</f>
        <v/>
      </c>
      <c r="C1673" s="197" t="str">
        <f>IF(WQ!B1673="","",WQ!B1673)</f>
        <v/>
      </c>
    </row>
    <row r="1674" spans="1:3" x14ac:dyDescent="0.2">
      <c r="A1674" s="197" t="str">
        <f>IF(WQ!A1674="","",WQ!A1674)</f>
        <v/>
      </c>
      <c r="B1674" s="197" t="str">
        <f>IFERROR(VLOOKUP(A1674,Path!A:B,2,FALSE),"")</f>
        <v/>
      </c>
      <c r="C1674" s="197" t="str">
        <f>IF(WQ!B1674="","",WQ!B1674)</f>
        <v/>
      </c>
    </row>
    <row r="1675" spans="1:3" x14ac:dyDescent="0.2">
      <c r="A1675" s="197" t="str">
        <f>IF(WQ!A1675="","",WQ!A1675)</f>
        <v/>
      </c>
      <c r="B1675" s="197" t="str">
        <f>IFERROR(VLOOKUP(A1675,Path!A:B,2,FALSE),"")</f>
        <v/>
      </c>
      <c r="C1675" s="197" t="str">
        <f>IF(WQ!B1675="","",WQ!B1675)</f>
        <v/>
      </c>
    </row>
    <row r="1676" spans="1:3" x14ac:dyDescent="0.2">
      <c r="A1676" s="197" t="str">
        <f>IF(WQ!A1676="","",WQ!A1676)</f>
        <v/>
      </c>
      <c r="B1676" s="197" t="str">
        <f>IFERROR(VLOOKUP(A1676,Path!A:B,2,FALSE),"")</f>
        <v/>
      </c>
      <c r="C1676" s="197" t="str">
        <f>IF(WQ!B1676="","",WQ!B1676)</f>
        <v/>
      </c>
    </row>
    <row r="1677" spans="1:3" x14ac:dyDescent="0.2">
      <c r="A1677" s="197" t="str">
        <f>IF(WQ!A1677="","",WQ!A1677)</f>
        <v/>
      </c>
      <c r="B1677" s="197" t="str">
        <f>IFERROR(VLOOKUP(A1677,Path!A:B,2,FALSE),"")</f>
        <v/>
      </c>
      <c r="C1677" s="197" t="str">
        <f>IF(WQ!B1677="","",WQ!B1677)</f>
        <v/>
      </c>
    </row>
    <row r="1678" spans="1:3" x14ac:dyDescent="0.2">
      <c r="A1678" s="197" t="str">
        <f>IF(WQ!A1678="","",WQ!A1678)</f>
        <v/>
      </c>
      <c r="B1678" s="197" t="str">
        <f>IFERROR(VLOOKUP(A1678,Path!A:B,2,FALSE),"")</f>
        <v/>
      </c>
      <c r="C1678" s="197" t="str">
        <f>IF(WQ!B1678="","",WQ!B1678)</f>
        <v/>
      </c>
    </row>
    <row r="1679" spans="1:3" x14ac:dyDescent="0.2">
      <c r="A1679" s="197" t="str">
        <f>IF(WQ!A1679="","",WQ!A1679)</f>
        <v/>
      </c>
      <c r="B1679" s="197" t="str">
        <f>IFERROR(VLOOKUP(A1679,Path!A:B,2,FALSE),"")</f>
        <v/>
      </c>
      <c r="C1679" s="197" t="str">
        <f>IF(WQ!B1679="","",WQ!B1679)</f>
        <v/>
      </c>
    </row>
    <row r="1680" spans="1:3" x14ac:dyDescent="0.2">
      <c r="A1680" s="197" t="str">
        <f>IF(WQ!A1680="","",WQ!A1680)</f>
        <v/>
      </c>
      <c r="B1680" s="197" t="str">
        <f>IFERROR(VLOOKUP(A1680,Path!A:B,2,FALSE),"")</f>
        <v/>
      </c>
      <c r="C1680" s="197" t="str">
        <f>IF(WQ!B1680="","",WQ!B1680)</f>
        <v/>
      </c>
    </row>
    <row r="1681" spans="1:3" x14ac:dyDescent="0.2">
      <c r="A1681" s="197" t="str">
        <f>IF(WQ!A1681="","",WQ!A1681)</f>
        <v/>
      </c>
      <c r="B1681" s="197" t="str">
        <f>IFERROR(VLOOKUP(A1681,Path!A:B,2,FALSE),"")</f>
        <v/>
      </c>
      <c r="C1681" s="197" t="str">
        <f>IF(WQ!B1681="","",WQ!B1681)</f>
        <v/>
      </c>
    </row>
    <row r="1682" spans="1:3" x14ac:dyDescent="0.2">
      <c r="A1682" s="197" t="str">
        <f>IF(WQ!A1682="","",WQ!A1682)</f>
        <v/>
      </c>
      <c r="B1682" s="197" t="str">
        <f>IFERROR(VLOOKUP(A1682,Path!A:B,2,FALSE),"")</f>
        <v/>
      </c>
      <c r="C1682" s="197" t="str">
        <f>IF(WQ!B1682="","",WQ!B1682)</f>
        <v/>
      </c>
    </row>
    <row r="1683" spans="1:3" x14ac:dyDescent="0.2">
      <c r="A1683" s="197" t="str">
        <f>IF(WQ!A1683="","",WQ!A1683)</f>
        <v/>
      </c>
      <c r="B1683" s="197" t="str">
        <f>IFERROR(VLOOKUP(A1683,Path!A:B,2,FALSE),"")</f>
        <v/>
      </c>
      <c r="C1683" s="197" t="str">
        <f>IF(WQ!B1683="","",WQ!B1683)</f>
        <v/>
      </c>
    </row>
    <row r="1684" spans="1:3" x14ac:dyDescent="0.2">
      <c r="A1684" s="197" t="str">
        <f>IF(WQ!A1684="","",WQ!A1684)</f>
        <v/>
      </c>
      <c r="B1684" s="197" t="str">
        <f>IFERROR(VLOOKUP(A1684,Path!A:B,2,FALSE),"")</f>
        <v/>
      </c>
      <c r="C1684" s="197" t="str">
        <f>IF(WQ!B1684="","",WQ!B1684)</f>
        <v/>
      </c>
    </row>
    <row r="1685" spans="1:3" x14ac:dyDescent="0.2">
      <c r="A1685" s="197" t="str">
        <f>IF(WQ!A1685="","",WQ!A1685)</f>
        <v/>
      </c>
      <c r="B1685" s="197" t="str">
        <f>IFERROR(VLOOKUP(A1685,Path!A:B,2,FALSE),"")</f>
        <v/>
      </c>
      <c r="C1685" s="197" t="str">
        <f>IF(WQ!B1685="","",WQ!B1685)</f>
        <v/>
      </c>
    </row>
    <row r="1686" spans="1:3" x14ac:dyDescent="0.2">
      <c r="A1686" s="197" t="str">
        <f>IF(WQ!A1686="","",WQ!A1686)</f>
        <v/>
      </c>
      <c r="B1686" s="197" t="str">
        <f>IFERROR(VLOOKUP(A1686,Path!A:B,2,FALSE),"")</f>
        <v/>
      </c>
      <c r="C1686" s="197" t="str">
        <f>IF(WQ!B1686="","",WQ!B1686)</f>
        <v/>
      </c>
    </row>
    <row r="1687" spans="1:3" x14ac:dyDescent="0.2">
      <c r="A1687" s="197" t="str">
        <f>IF(WQ!A1687="","",WQ!A1687)</f>
        <v/>
      </c>
      <c r="B1687" s="197" t="str">
        <f>IFERROR(VLOOKUP(A1687,Path!A:B,2,FALSE),"")</f>
        <v/>
      </c>
      <c r="C1687" s="197" t="str">
        <f>IF(WQ!B1687="","",WQ!B1687)</f>
        <v/>
      </c>
    </row>
    <row r="1688" spans="1:3" x14ac:dyDescent="0.2">
      <c r="A1688" s="197" t="str">
        <f>IF(WQ!A1688="","",WQ!A1688)</f>
        <v/>
      </c>
      <c r="B1688" s="197" t="str">
        <f>IFERROR(VLOOKUP(A1688,Path!A:B,2,FALSE),"")</f>
        <v/>
      </c>
      <c r="C1688" s="197" t="str">
        <f>IF(WQ!B1688="","",WQ!B1688)</f>
        <v/>
      </c>
    </row>
    <row r="1689" spans="1:3" x14ac:dyDescent="0.2">
      <c r="A1689" s="197" t="str">
        <f>IF(WQ!A1689="","",WQ!A1689)</f>
        <v/>
      </c>
      <c r="B1689" s="197" t="str">
        <f>IFERROR(VLOOKUP(A1689,Path!A:B,2,FALSE),"")</f>
        <v/>
      </c>
      <c r="C1689" s="197" t="str">
        <f>IF(WQ!B1689="","",WQ!B1689)</f>
        <v/>
      </c>
    </row>
    <row r="1690" spans="1:3" x14ac:dyDescent="0.2">
      <c r="A1690" s="197" t="str">
        <f>IF(WQ!A1690="","",WQ!A1690)</f>
        <v/>
      </c>
      <c r="B1690" s="197" t="str">
        <f>IFERROR(VLOOKUP(A1690,Path!A:B,2,FALSE),"")</f>
        <v/>
      </c>
      <c r="C1690" s="197" t="str">
        <f>IF(WQ!B1690="","",WQ!B1690)</f>
        <v/>
      </c>
    </row>
    <row r="1691" spans="1:3" x14ac:dyDescent="0.2">
      <c r="A1691" s="197" t="str">
        <f>IF(WQ!A1691="","",WQ!A1691)</f>
        <v/>
      </c>
      <c r="B1691" s="197" t="str">
        <f>IFERROR(VLOOKUP(A1691,Path!A:B,2,FALSE),"")</f>
        <v/>
      </c>
      <c r="C1691" s="197" t="str">
        <f>IF(WQ!B1691="","",WQ!B1691)</f>
        <v/>
      </c>
    </row>
    <row r="1692" spans="1:3" x14ac:dyDescent="0.2">
      <c r="A1692" s="197" t="str">
        <f>IF(WQ!A1692="","",WQ!A1692)</f>
        <v/>
      </c>
      <c r="B1692" s="197" t="str">
        <f>IFERROR(VLOOKUP(A1692,Path!A:B,2,FALSE),"")</f>
        <v/>
      </c>
      <c r="C1692" s="197" t="str">
        <f>IF(WQ!B1692="","",WQ!B1692)</f>
        <v/>
      </c>
    </row>
    <row r="1693" spans="1:3" x14ac:dyDescent="0.2">
      <c r="A1693" s="197" t="str">
        <f>IF(WQ!A1693="","",WQ!A1693)</f>
        <v/>
      </c>
      <c r="B1693" s="197" t="str">
        <f>IFERROR(VLOOKUP(A1693,Path!A:B,2,FALSE),"")</f>
        <v/>
      </c>
      <c r="C1693" s="197" t="str">
        <f>IF(WQ!B1693="","",WQ!B1693)</f>
        <v/>
      </c>
    </row>
    <row r="1694" spans="1:3" x14ac:dyDescent="0.2">
      <c r="A1694" s="197" t="str">
        <f>IF(WQ!A1694="","",WQ!A1694)</f>
        <v/>
      </c>
      <c r="B1694" s="197" t="str">
        <f>IFERROR(VLOOKUP(A1694,Path!A:B,2,FALSE),"")</f>
        <v/>
      </c>
      <c r="C1694" s="197" t="str">
        <f>IF(WQ!B1694="","",WQ!B1694)</f>
        <v/>
      </c>
    </row>
    <row r="1695" spans="1:3" x14ac:dyDescent="0.2">
      <c r="A1695" s="197" t="str">
        <f>IF(WQ!A1695="","",WQ!A1695)</f>
        <v/>
      </c>
      <c r="B1695" s="197" t="str">
        <f>IFERROR(VLOOKUP(A1695,Path!A:B,2,FALSE),"")</f>
        <v/>
      </c>
      <c r="C1695" s="197" t="str">
        <f>IF(WQ!B1695="","",WQ!B1695)</f>
        <v/>
      </c>
    </row>
    <row r="1696" spans="1:3" x14ac:dyDescent="0.2">
      <c r="A1696" s="197" t="str">
        <f>IF(WQ!A1696="","",WQ!A1696)</f>
        <v/>
      </c>
      <c r="B1696" s="197" t="str">
        <f>IFERROR(VLOOKUP(A1696,Path!A:B,2,FALSE),"")</f>
        <v/>
      </c>
      <c r="C1696" s="197" t="str">
        <f>IF(WQ!B1696="","",WQ!B1696)</f>
        <v/>
      </c>
    </row>
    <row r="1697" spans="1:3" x14ac:dyDescent="0.2">
      <c r="A1697" s="197" t="str">
        <f>IF(WQ!A1697="","",WQ!A1697)</f>
        <v/>
      </c>
      <c r="B1697" s="197" t="str">
        <f>IFERROR(VLOOKUP(A1697,Path!A:B,2,FALSE),"")</f>
        <v/>
      </c>
      <c r="C1697" s="197" t="str">
        <f>IF(WQ!B1697="","",WQ!B1697)</f>
        <v/>
      </c>
    </row>
    <row r="1698" spans="1:3" x14ac:dyDescent="0.2">
      <c r="A1698" s="197" t="str">
        <f>IF(WQ!A1698="","",WQ!A1698)</f>
        <v/>
      </c>
      <c r="B1698" s="197" t="str">
        <f>IFERROR(VLOOKUP(A1698,Path!A:B,2,FALSE),"")</f>
        <v/>
      </c>
      <c r="C1698" s="197" t="str">
        <f>IF(WQ!B1698="","",WQ!B1698)</f>
        <v/>
      </c>
    </row>
    <row r="1699" spans="1:3" x14ac:dyDescent="0.2">
      <c r="A1699" s="197" t="str">
        <f>IF(WQ!A1699="","",WQ!A1699)</f>
        <v/>
      </c>
      <c r="B1699" s="197" t="str">
        <f>IFERROR(VLOOKUP(A1699,Path!A:B,2,FALSE),"")</f>
        <v/>
      </c>
      <c r="C1699" s="197" t="str">
        <f>IF(WQ!B1699="","",WQ!B1699)</f>
        <v/>
      </c>
    </row>
    <row r="1700" spans="1:3" x14ac:dyDescent="0.2">
      <c r="A1700" s="197" t="str">
        <f>IF(WQ!A1700="","",WQ!A1700)</f>
        <v/>
      </c>
      <c r="B1700" s="197" t="str">
        <f>IFERROR(VLOOKUP(A1700,Path!A:B,2,FALSE),"")</f>
        <v/>
      </c>
      <c r="C1700" s="197" t="str">
        <f>IF(WQ!B1700="","",WQ!B1700)</f>
        <v/>
      </c>
    </row>
    <row r="1701" spans="1:3" x14ac:dyDescent="0.2">
      <c r="A1701" s="197" t="str">
        <f>IF(WQ!A1701="","",WQ!A1701)</f>
        <v/>
      </c>
      <c r="B1701" s="197" t="str">
        <f>IFERROR(VLOOKUP(A1701,Path!A:B,2,FALSE),"")</f>
        <v/>
      </c>
      <c r="C1701" s="197" t="str">
        <f>IF(WQ!B1701="","",WQ!B1701)</f>
        <v/>
      </c>
    </row>
    <row r="1702" spans="1:3" x14ac:dyDescent="0.2">
      <c r="A1702" s="197" t="str">
        <f>IF(WQ!A1702="","",WQ!A1702)</f>
        <v/>
      </c>
      <c r="B1702" s="197" t="str">
        <f>IFERROR(VLOOKUP(A1702,Path!A:B,2,FALSE),"")</f>
        <v/>
      </c>
      <c r="C1702" s="197" t="str">
        <f>IF(WQ!B1702="","",WQ!B1702)</f>
        <v/>
      </c>
    </row>
    <row r="1703" spans="1:3" x14ac:dyDescent="0.2">
      <c r="A1703" s="197" t="str">
        <f>IF(WQ!A1703="","",WQ!A1703)</f>
        <v/>
      </c>
      <c r="B1703" s="197" t="str">
        <f>IFERROR(VLOOKUP(A1703,Path!A:B,2,FALSE),"")</f>
        <v/>
      </c>
      <c r="C1703" s="197" t="str">
        <f>IF(WQ!B1703="","",WQ!B1703)</f>
        <v/>
      </c>
    </row>
    <row r="1704" spans="1:3" x14ac:dyDescent="0.2">
      <c r="A1704" s="197" t="str">
        <f>IF(WQ!A1704="","",WQ!A1704)</f>
        <v/>
      </c>
      <c r="B1704" s="197" t="str">
        <f>IFERROR(VLOOKUP(A1704,Path!A:B,2,FALSE),"")</f>
        <v/>
      </c>
      <c r="C1704" s="197" t="str">
        <f>IF(WQ!B1704="","",WQ!B1704)</f>
        <v/>
      </c>
    </row>
    <row r="1705" spans="1:3" x14ac:dyDescent="0.2">
      <c r="A1705" s="197" t="str">
        <f>IF(WQ!A1705="","",WQ!A1705)</f>
        <v/>
      </c>
      <c r="B1705" s="197" t="str">
        <f>IFERROR(VLOOKUP(A1705,Path!A:B,2,FALSE),"")</f>
        <v/>
      </c>
      <c r="C1705" s="197" t="str">
        <f>IF(WQ!B1705="","",WQ!B1705)</f>
        <v/>
      </c>
    </row>
    <row r="1706" spans="1:3" x14ac:dyDescent="0.2">
      <c r="A1706" s="197" t="str">
        <f>IF(WQ!A1706="","",WQ!A1706)</f>
        <v/>
      </c>
      <c r="B1706" s="197" t="str">
        <f>IFERROR(VLOOKUP(A1706,Path!A:B,2,FALSE),"")</f>
        <v/>
      </c>
      <c r="C1706" s="197" t="str">
        <f>IF(WQ!B1706="","",WQ!B1706)</f>
        <v/>
      </c>
    </row>
    <row r="1707" spans="1:3" x14ac:dyDescent="0.2">
      <c r="A1707" s="197" t="str">
        <f>IF(WQ!A1707="","",WQ!A1707)</f>
        <v/>
      </c>
      <c r="B1707" s="197" t="str">
        <f>IFERROR(VLOOKUP(A1707,Path!A:B,2,FALSE),"")</f>
        <v/>
      </c>
      <c r="C1707" s="197" t="str">
        <f>IF(WQ!B1707="","",WQ!B1707)</f>
        <v/>
      </c>
    </row>
    <row r="1708" spans="1:3" x14ac:dyDescent="0.2">
      <c r="A1708" s="197" t="str">
        <f>IF(WQ!A1708="","",WQ!A1708)</f>
        <v/>
      </c>
      <c r="B1708" s="197" t="str">
        <f>IFERROR(VLOOKUP(A1708,Path!A:B,2,FALSE),"")</f>
        <v/>
      </c>
      <c r="C1708" s="197" t="str">
        <f>IF(WQ!B1708="","",WQ!B1708)</f>
        <v/>
      </c>
    </row>
    <row r="1709" spans="1:3" x14ac:dyDescent="0.2">
      <c r="A1709" s="197" t="str">
        <f>IF(WQ!A1709="","",WQ!A1709)</f>
        <v/>
      </c>
      <c r="B1709" s="197" t="str">
        <f>IFERROR(VLOOKUP(A1709,Path!A:B,2,FALSE),"")</f>
        <v/>
      </c>
      <c r="C1709" s="197" t="str">
        <f>IF(WQ!B1709="","",WQ!B1709)</f>
        <v/>
      </c>
    </row>
    <row r="1710" spans="1:3" x14ac:dyDescent="0.2">
      <c r="A1710" s="197" t="str">
        <f>IF(WQ!A1710="","",WQ!A1710)</f>
        <v/>
      </c>
      <c r="B1710" s="197" t="str">
        <f>IFERROR(VLOOKUP(A1710,Path!A:B,2,FALSE),"")</f>
        <v/>
      </c>
      <c r="C1710" s="197" t="str">
        <f>IF(WQ!B1710="","",WQ!B1710)</f>
        <v/>
      </c>
    </row>
    <row r="1711" spans="1:3" x14ac:dyDescent="0.2">
      <c r="A1711" s="197" t="str">
        <f>IF(WQ!A1711="","",WQ!A1711)</f>
        <v/>
      </c>
      <c r="B1711" s="197" t="str">
        <f>IFERROR(VLOOKUP(A1711,Path!A:B,2,FALSE),"")</f>
        <v/>
      </c>
      <c r="C1711" s="197" t="str">
        <f>IF(WQ!B1711="","",WQ!B1711)</f>
        <v/>
      </c>
    </row>
    <row r="1712" spans="1:3" x14ac:dyDescent="0.2">
      <c r="A1712" s="197" t="str">
        <f>IF(WQ!A1712="","",WQ!A1712)</f>
        <v/>
      </c>
      <c r="B1712" s="197" t="str">
        <f>IFERROR(VLOOKUP(A1712,Path!A:B,2,FALSE),"")</f>
        <v/>
      </c>
      <c r="C1712" s="197" t="str">
        <f>IF(WQ!B1712="","",WQ!B1712)</f>
        <v/>
      </c>
    </row>
    <row r="1713" spans="1:3" x14ac:dyDescent="0.2">
      <c r="A1713" s="197" t="str">
        <f>IF(WQ!A1713="","",WQ!A1713)</f>
        <v/>
      </c>
      <c r="B1713" s="197" t="str">
        <f>IFERROR(VLOOKUP(A1713,Path!A:B,2,FALSE),"")</f>
        <v/>
      </c>
      <c r="C1713" s="197" t="str">
        <f>IF(WQ!B1713="","",WQ!B1713)</f>
        <v/>
      </c>
    </row>
    <row r="1714" spans="1:3" x14ac:dyDescent="0.2">
      <c r="A1714" s="197" t="str">
        <f>IF(WQ!A1714="","",WQ!A1714)</f>
        <v/>
      </c>
      <c r="B1714" s="197" t="str">
        <f>IFERROR(VLOOKUP(A1714,Path!A:B,2,FALSE),"")</f>
        <v/>
      </c>
      <c r="C1714" s="197" t="str">
        <f>IF(WQ!B1714="","",WQ!B1714)</f>
        <v/>
      </c>
    </row>
    <row r="1715" spans="1:3" x14ac:dyDescent="0.2">
      <c r="A1715" s="197" t="str">
        <f>IF(WQ!A1715="","",WQ!A1715)</f>
        <v/>
      </c>
      <c r="B1715" s="197" t="str">
        <f>IFERROR(VLOOKUP(A1715,Path!A:B,2,FALSE),"")</f>
        <v/>
      </c>
      <c r="C1715" s="197" t="str">
        <f>IF(WQ!B1715="","",WQ!B1715)</f>
        <v/>
      </c>
    </row>
    <row r="1716" spans="1:3" x14ac:dyDescent="0.2">
      <c r="A1716" s="197" t="str">
        <f>IF(WQ!A1716="","",WQ!A1716)</f>
        <v/>
      </c>
      <c r="B1716" s="197" t="str">
        <f>IFERROR(VLOOKUP(A1716,Path!A:B,2,FALSE),"")</f>
        <v/>
      </c>
      <c r="C1716" s="197" t="str">
        <f>IF(WQ!B1716="","",WQ!B1716)</f>
        <v/>
      </c>
    </row>
    <row r="1717" spans="1:3" x14ac:dyDescent="0.2">
      <c r="A1717" s="197" t="str">
        <f>IF(WQ!A1717="","",WQ!A1717)</f>
        <v/>
      </c>
      <c r="B1717" s="197" t="str">
        <f>IFERROR(VLOOKUP(A1717,Path!A:B,2,FALSE),"")</f>
        <v/>
      </c>
      <c r="C1717" s="197" t="str">
        <f>IF(WQ!B1717="","",WQ!B1717)</f>
        <v/>
      </c>
    </row>
    <row r="1718" spans="1:3" x14ac:dyDescent="0.2">
      <c r="A1718" s="197" t="str">
        <f>IF(WQ!A1718="","",WQ!A1718)</f>
        <v/>
      </c>
      <c r="B1718" s="197" t="str">
        <f>IFERROR(VLOOKUP(A1718,Path!A:B,2,FALSE),"")</f>
        <v/>
      </c>
      <c r="C1718" s="197" t="str">
        <f>IF(WQ!B1718="","",WQ!B1718)</f>
        <v/>
      </c>
    </row>
    <row r="1719" spans="1:3" x14ac:dyDescent="0.2">
      <c r="A1719" s="197" t="str">
        <f>IF(WQ!A1719="","",WQ!A1719)</f>
        <v/>
      </c>
      <c r="B1719" s="197" t="str">
        <f>IFERROR(VLOOKUP(A1719,Path!A:B,2,FALSE),"")</f>
        <v/>
      </c>
      <c r="C1719" s="197" t="str">
        <f>IF(WQ!B1719="","",WQ!B1719)</f>
        <v/>
      </c>
    </row>
    <row r="1720" spans="1:3" x14ac:dyDescent="0.2">
      <c r="A1720" s="197" t="str">
        <f>IF(WQ!A1720="","",WQ!A1720)</f>
        <v/>
      </c>
      <c r="B1720" s="197" t="str">
        <f>IFERROR(VLOOKUP(A1720,Path!A:B,2,FALSE),"")</f>
        <v/>
      </c>
      <c r="C1720" s="197" t="str">
        <f>IF(WQ!B1720="","",WQ!B1720)</f>
        <v/>
      </c>
    </row>
    <row r="1721" spans="1:3" x14ac:dyDescent="0.2">
      <c r="A1721" s="197" t="str">
        <f>IF(WQ!A1721="","",WQ!A1721)</f>
        <v/>
      </c>
      <c r="B1721" s="197" t="str">
        <f>IFERROR(VLOOKUP(A1721,Path!A:B,2,FALSE),"")</f>
        <v/>
      </c>
      <c r="C1721" s="197" t="str">
        <f>IF(WQ!B1721="","",WQ!B1721)</f>
        <v/>
      </c>
    </row>
    <row r="1722" spans="1:3" x14ac:dyDescent="0.2">
      <c r="A1722" s="197" t="str">
        <f>IF(WQ!A1722="","",WQ!A1722)</f>
        <v/>
      </c>
      <c r="B1722" s="197" t="str">
        <f>IFERROR(VLOOKUP(A1722,Path!A:B,2,FALSE),"")</f>
        <v/>
      </c>
      <c r="C1722" s="197" t="str">
        <f>IF(WQ!B1722="","",WQ!B1722)</f>
        <v/>
      </c>
    </row>
    <row r="1723" spans="1:3" x14ac:dyDescent="0.2">
      <c r="A1723" s="197" t="str">
        <f>IF(WQ!A1723="","",WQ!A1723)</f>
        <v/>
      </c>
      <c r="B1723" s="197" t="str">
        <f>IFERROR(VLOOKUP(A1723,Path!A:B,2,FALSE),"")</f>
        <v/>
      </c>
      <c r="C1723" s="197" t="str">
        <f>IF(WQ!B1723="","",WQ!B1723)</f>
        <v/>
      </c>
    </row>
    <row r="1724" spans="1:3" x14ac:dyDescent="0.2">
      <c r="A1724" s="197" t="str">
        <f>IF(WQ!A1724="","",WQ!A1724)</f>
        <v/>
      </c>
      <c r="B1724" s="197" t="str">
        <f>IFERROR(VLOOKUP(A1724,Path!A:B,2,FALSE),"")</f>
        <v/>
      </c>
      <c r="C1724" s="197" t="str">
        <f>IF(WQ!B1724="","",WQ!B1724)</f>
        <v/>
      </c>
    </row>
    <row r="1725" spans="1:3" x14ac:dyDescent="0.2">
      <c r="A1725" s="197" t="str">
        <f>IF(WQ!A1725="","",WQ!A1725)</f>
        <v/>
      </c>
      <c r="B1725" s="197" t="str">
        <f>IFERROR(VLOOKUP(A1725,Path!A:B,2,FALSE),"")</f>
        <v/>
      </c>
      <c r="C1725" s="197" t="str">
        <f>IF(WQ!B1725="","",WQ!B1725)</f>
        <v/>
      </c>
    </row>
    <row r="1726" spans="1:3" x14ac:dyDescent="0.2">
      <c r="A1726" s="197" t="str">
        <f>IF(WQ!A1726="","",WQ!A1726)</f>
        <v/>
      </c>
      <c r="B1726" s="197" t="str">
        <f>IFERROR(VLOOKUP(A1726,Path!A:B,2,FALSE),"")</f>
        <v/>
      </c>
      <c r="C1726" s="197" t="str">
        <f>IF(WQ!B1726="","",WQ!B1726)</f>
        <v/>
      </c>
    </row>
    <row r="1727" spans="1:3" x14ac:dyDescent="0.2">
      <c r="A1727" s="197" t="str">
        <f>IF(WQ!A1727="","",WQ!A1727)</f>
        <v/>
      </c>
      <c r="B1727" s="197" t="str">
        <f>IFERROR(VLOOKUP(A1727,Path!A:B,2,FALSE),"")</f>
        <v/>
      </c>
      <c r="C1727" s="197" t="str">
        <f>IF(WQ!B1727="","",WQ!B1727)</f>
        <v/>
      </c>
    </row>
    <row r="1728" spans="1:3" x14ac:dyDescent="0.2">
      <c r="A1728" s="197" t="str">
        <f>IF(WQ!A1728="","",WQ!A1728)</f>
        <v/>
      </c>
      <c r="B1728" s="197" t="str">
        <f>IFERROR(VLOOKUP(A1728,Path!A:B,2,FALSE),"")</f>
        <v/>
      </c>
      <c r="C1728" s="197" t="str">
        <f>IF(WQ!B1728="","",WQ!B1728)</f>
        <v/>
      </c>
    </row>
    <row r="1729" spans="1:3" x14ac:dyDescent="0.2">
      <c r="A1729" s="197" t="str">
        <f>IF(WQ!A1729="","",WQ!A1729)</f>
        <v/>
      </c>
      <c r="B1729" s="197" t="str">
        <f>IFERROR(VLOOKUP(A1729,Path!A:B,2,FALSE),"")</f>
        <v/>
      </c>
      <c r="C1729" s="197" t="str">
        <f>IF(WQ!B1729="","",WQ!B1729)</f>
        <v/>
      </c>
    </row>
    <row r="1730" spans="1:3" x14ac:dyDescent="0.2">
      <c r="A1730" s="197" t="str">
        <f>IF(WQ!A1730="","",WQ!A1730)</f>
        <v/>
      </c>
      <c r="B1730" s="197" t="str">
        <f>IFERROR(VLOOKUP(A1730,Path!A:B,2,FALSE),"")</f>
        <v/>
      </c>
      <c r="C1730" s="197" t="str">
        <f>IF(WQ!B1730="","",WQ!B1730)</f>
        <v/>
      </c>
    </row>
    <row r="1731" spans="1:3" x14ac:dyDescent="0.2">
      <c r="A1731" s="197" t="str">
        <f>IF(WQ!A1731="","",WQ!A1731)</f>
        <v/>
      </c>
      <c r="B1731" s="197" t="str">
        <f>IFERROR(VLOOKUP(A1731,Path!A:B,2,FALSE),"")</f>
        <v/>
      </c>
      <c r="C1731" s="197" t="str">
        <f>IF(WQ!B1731="","",WQ!B1731)</f>
        <v/>
      </c>
    </row>
    <row r="1732" spans="1:3" x14ac:dyDescent="0.2">
      <c r="A1732" s="197" t="str">
        <f>IF(WQ!A1732="","",WQ!A1732)</f>
        <v/>
      </c>
      <c r="B1732" s="197" t="str">
        <f>IFERROR(VLOOKUP(A1732,Path!A:B,2,FALSE),"")</f>
        <v/>
      </c>
      <c r="C1732" s="197" t="str">
        <f>IF(WQ!B1732="","",WQ!B1732)</f>
        <v/>
      </c>
    </row>
    <row r="1733" spans="1:3" x14ac:dyDescent="0.2">
      <c r="A1733" s="197" t="str">
        <f>IF(WQ!A1733="","",WQ!A1733)</f>
        <v/>
      </c>
      <c r="B1733" s="197" t="str">
        <f>IFERROR(VLOOKUP(A1733,Path!A:B,2,FALSE),"")</f>
        <v/>
      </c>
      <c r="C1733" s="197" t="str">
        <f>IF(WQ!B1733="","",WQ!B1733)</f>
        <v/>
      </c>
    </row>
    <row r="1734" spans="1:3" x14ac:dyDescent="0.2">
      <c r="A1734" s="197" t="str">
        <f>IF(WQ!A1734="","",WQ!A1734)</f>
        <v/>
      </c>
      <c r="B1734" s="197" t="str">
        <f>IFERROR(VLOOKUP(A1734,Path!A:B,2,FALSE),"")</f>
        <v/>
      </c>
      <c r="C1734" s="197" t="str">
        <f>IF(WQ!B1734="","",WQ!B1734)</f>
        <v/>
      </c>
    </row>
    <row r="1735" spans="1:3" x14ac:dyDescent="0.2">
      <c r="A1735" s="197" t="str">
        <f>IF(WQ!A1735="","",WQ!A1735)</f>
        <v/>
      </c>
      <c r="B1735" s="197" t="str">
        <f>IFERROR(VLOOKUP(A1735,Path!A:B,2,FALSE),"")</f>
        <v/>
      </c>
      <c r="C1735" s="197" t="str">
        <f>IF(WQ!B1735="","",WQ!B1735)</f>
        <v/>
      </c>
    </row>
    <row r="1736" spans="1:3" x14ac:dyDescent="0.2">
      <c r="A1736" s="197" t="str">
        <f>IF(WQ!A1736="","",WQ!A1736)</f>
        <v/>
      </c>
      <c r="B1736" s="197" t="str">
        <f>IFERROR(VLOOKUP(A1736,Path!A:B,2,FALSE),"")</f>
        <v/>
      </c>
      <c r="C1736" s="197" t="str">
        <f>IF(WQ!B1736="","",WQ!B1736)</f>
        <v/>
      </c>
    </row>
    <row r="1737" spans="1:3" x14ac:dyDescent="0.2">
      <c r="A1737" s="197" t="str">
        <f>IF(WQ!A1737="","",WQ!A1737)</f>
        <v/>
      </c>
      <c r="B1737" s="197" t="str">
        <f>IFERROR(VLOOKUP(A1737,Path!A:B,2,FALSE),"")</f>
        <v/>
      </c>
      <c r="C1737" s="197" t="str">
        <f>IF(WQ!B1737="","",WQ!B1737)</f>
        <v/>
      </c>
    </row>
    <row r="1738" spans="1:3" x14ac:dyDescent="0.2">
      <c r="A1738" s="197" t="str">
        <f>IF(WQ!A1738="","",WQ!A1738)</f>
        <v/>
      </c>
      <c r="B1738" s="197" t="str">
        <f>IFERROR(VLOOKUP(A1738,Path!A:B,2,FALSE),"")</f>
        <v/>
      </c>
      <c r="C1738" s="197" t="str">
        <f>IF(WQ!B1738="","",WQ!B1738)</f>
        <v/>
      </c>
    </row>
    <row r="1739" spans="1:3" x14ac:dyDescent="0.2">
      <c r="A1739" s="197" t="str">
        <f>IF(WQ!A1739="","",WQ!A1739)</f>
        <v/>
      </c>
      <c r="B1739" s="197" t="str">
        <f>IFERROR(VLOOKUP(A1739,Path!A:B,2,FALSE),"")</f>
        <v/>
      </c>
      <c r="C1739" s="197" t="str">
        <f>IF(WQ!B1739="","",WQ!B1739)</f>
        <v/>
      </c>
    </row>
    <row r="1740" spans="1:3" x14ac:dyDescent="0.2">
      <c r="A1740" s="197" t="str">
        <f>IF(WQ!A1740="","",WQ!A1740)</f>
        <v/>
      </c>
      <c r="B1740" s="197" t="str">
        <f>IFERROR(VLOOKUP(A1740,Path!A:B,2,FALSE),"")</f>
        <v/>
      </c>
      <c r="C1740" s="197" t="str">
        <f>IF(WQ!B1740="","",WQ!B1740)</f>
        <v/>
      </c>
    </row>
    <row r="1741" spans="1:3" x14ac:dyDescent="0.2">
      <c r="A1741" s="197" t="str">
        <f>IF(WQ!A1741="","",WQ!A1741)</f>
        <v/>
      </c>
      <c r="B1741" s="197" t="str">
        <f>IFERROR(VLOOKUP(A1741,Path!A:B,2,FALSE),"")</f>
        <v/>
      </c>
      <c r="C1741" s="197" t="str">
        <f>IF(WQ!B1741="","",WQ!B1741)</f>
        <v/>
      </c>
    </row>
    <row r="1742" spans="1:3" x14ac:dyDescent="0.2">
      <c r="A1742" s="197" t="str">
        <f>IF(WQ!A1742="","",WQ!A1742)</f>
        <v/>
      </c>
      <c r="B1742" s="197" t="str">
        <f>IFERROR(VLOOKUP(A1742,Path!A:B,2,FALSE),"")</f>
        <v/>
      </c>
      <c r="C1742" s="197" t="str">
        <f>IF(WQ!B1742="","",WQ!B1742)</f>
        <v/>
      </c>
    </row>
    <row r="1743" spans="1:3" x14ac:dyDescent="0.2">
      <c r="A1743" s="197" t="str">
        <f>IF(WQ!A1743="","",WQ!A1743)</f>
        <v/>
      </c>
      <c r="B1743" s="197" t="str">
        <f>IFERROR(VLOOKUP(A1743,Path!A:B,2,FALSE),"")</f>
        <v/>
      </c>
      <c r="C1743" s="197" t="str">
        <f>IF(WQ!B1743="","",WQ!B1743)</f>
        <v/>
      </c>
    </row>
    <row r="1744" spans="1:3" x14ac:dyDescent="0.2">
      <c r="A1744" s="197" t="str">
        <f>IF(WQ!A1744="","",WQ!A1744)</f>
        <v/>
      </c>
      <c r="B1744" s="197" t="str">
        <f>IFERROR(VLOOKUP(A1744,Path!A:B,2,FALSE),"")</f>
        <v/>
      </c>
      <c r="C1744" s="197" t="str">
        <f>IF(WQ!B1744="","",WQ!B1744)</f>
        <v/>
      </c>
    </row>
    <row r="1745" spans="1:3" x14ac:dyDescent="0.2">
      <c r="A1745" s="197" t="str">
        <f>IF(WQ!A1745="","",WQ!A1745)</f>
        <v/>
      </c>
      <c r="B1745" s="197" t="str">
        <f>IFERROR(VLOOKUP(A1745,Path!A:B,2,FALSE),"")</f>
        <v/>
      </c>
      <c r="C1745" s="197" t="str">
        <f>IF(WQ!B1745="","",WQ!B1745)</f>
        <v/>
      </c>
    </row>
    <row r="1746" spans="1:3" x14ac:dyDescent="0.2">
      <c r="A1746" s="197" t="str">
        <f>IF(WQ!A1746="","",WQ!A1746)</f>
        <v/>
      </c>
      <c r="B1746" s="197" t="str">
        <f>IFERROR(VLOOKUP(A1746,Path!A:B,2,FALSE),"")</f>
        <v/>
      </c>
      <c r="C1746" s="197" t="str">
        <f>IF(WQ!B1746="","",WQ!B1746)</f>
        <v/>
      </c>
    </row>
    <row r="1747" spans="1:3" x14ac:dyDescent="0.2">
      <c r="A1747" s="197" t="str">
        <f>IF(WQ!A1747="","",WQ!A1747)</f>
        <v/>
      </c>
      <c r="B1747" s="197" t="str">
        <f>IFERROR(VLOOKUP(A1747,Path!A:B,2,FALSE),"")</f>
        <v/>
      </c>
      <c r="C1747" s="197" t="str">
        <f>IF(WQ!B1747="","",WQ!B1747)</f>
        <v/>
      </c>
    </row>
    <row r="1748" spans="1:3" x14ac:dyDescent="0.2">
      <c r="A1748" s="197" t="str">
        <f>IF(WQ!A1748="","",WQ!A1748)</f>
        <v/>
      </c>
      <c r="B1748" s="197" t="str">
        <f>IFERROR(VLOOKUP(A1748,Path!A:B,2,FALSE),"")</f>
        <v/>
      </c>
      <c r="C1748" s="197" t="str">
        <f>IF(WQ!B1748="","",WQ!B1748)</f>
        <v/>
      </c>
    </row>
    <row r="1749" spans="1:3" x14ac:dyDescent="0.2">
      <c r="A1749" s="197" t="str">
        <f>IF(WQ!A1749="","",WQ!A1749)</f>
        <v/>
      </c>
      <c r="B1749" s="197" t="str">
        <f>IFERROR(VLOOKUP(A1749,Path!A:B,2,FALSE),"")</f>
        <v/>
      </c>
      <c r="C1749" s="197" t="str">
        <f>IF(WQ!B1749="","",WQ!B1749)</f>
        <v/>
      </c>
    </row>
    <row r="1750" spans="1:3" x14ac:dyDescent="0.2">
      <c r="A1750" s="197" t="str">
        <f>IF(WQ!A1750="","",WQ!A1750)</f>
        <v/>
      </c>
      <c r="B1750" s="197" t="str">
        <f>IFERROR(VLOOKUP(A1750,Path!A:B,2,FALSE),"")</f>
        <v/>
      </c>
      <c r="C1750" s="197" t="str">
        <f>IF(WQ!B1750="","",WQ!B1750)</f>
        <v/>
      </c>
    </row>
    <row r="1751" spans="1:3" x14ac:dyDescent="0.2">
      <c r="A1751" s="197" t="str">
        <f>IF(WQ!A1751="","",WQ!A1751)</f>
        <v/>
      </c>
      <c r="B1751" s="197" t="str">
        <f>IFERROR(VLOOKUP(A1751,Path!A:B,2,FALSE),"")</f>
        <v/>
      </c>
      <c r="C1751" s="197" t="str">
        <f>IF(WQ!B1751="","",WQ!B1751)</f>
        <v/>
      </c>
    </row>
    <row r="1752" spans="1:3" x14ac:dyDescent="0.2">
      <c r="A1752" s="197" t="str">
        <f>IF(WQ!A1752="","",WQ!A1752)</f>
        <v/>
      </c>
      <c r="B1752" s="197" t="str">
        <f>IFERROR(VLOOKUP(A1752,Path!A:B,2,FALSE),"")</f>
        <v/>
      </c>
      <c r="C1752" s="197" t="str">
        <f>IF(WQ!B1752="","",WQ!B1752)</f>
        <v/>
      </c>
    </row>
    <row r="1753" spans="1:3" x14ac:dyDescent="0.2">
      <c r="A1753" s="197" t="str">
        <f>IF(WQ!A1753="","",WQ!A1753)</f>
        <v/>
      </c>
      <c r="B1753" s="197" t="str">
        <f>IFERROR(VLOOKUP(A1753,Path!A:B,2,FALSE),"")</f>
        <v/>
      </c>
      <c r="C1753" s="197" t="str">
        <f>IF(WQ!B1753="","",WQ!B1753)</f>
        <v/>
      </c>
    </row>
    <row r="1754" spans="1:3" x14ac:dyDescent="0.2">
      <c r="A1754" s="197" t="str">
        <f>IF(WQ!A1754="","",WQ!A1754)</f>
        <v/>
      </c>
      <c r="B1754" s="197" t="str">
        <f>IFERROR(VLOOKUP(A1754,Path!A:B,2,FALSE),"")</f>
        <v/>
      </c>
      <c r="C1754" s="197" t="str">
        <f>IF(WQ!B1754="","",WQ!B1754)</f>
        <v/>
      </c>
    </row>
    <row r="1755" spans="1:3" x14ac:dyDescent="0.2">
      <c r="A1755" s="197" t="str">
        <f>IF(WQ!A1755="","",WQ!A1755)</f>
        <v/>
      </c>
      <c r="B1755" s="197" t="str">
        <f>IFERROR(VLOOKUP(A1755,Path!A:B,2,FALSE),"")</f>
        <v/>
      </c>
      <c r="C1755" s="197" t="str">
        <f>IF(WQ!B1755="","",WQ!B1755)</f>
        <v/>
      </c>
    </row>
    <row r="1756" spans="1:3" x14ac:dyDescent="0.2">
      <c r="A1756" s="197" t="str">
        <f>IF(WQ!A1756="","",WQ!A1756)</f>
        <v/>
      </c>
      <c r="B1756" s="197" t="str">
        <f>IFERROR(VLOOKUP(A1756,Path!A:B,2,FALSE),"")</f>
        <v/>
      </c>
      <c r="C1756" s="197" t="str">
        <f>IF(WQ!B1756="","",WQ!B1756)</f>
        <v/>
      </c>
    </row>
    <row r="1757" spans="1:3" x14ac:dyDescent="0.2">
      <c r="A1757" s="197" t="str">
        <f>IF(WQ!A1757="","",WQ!A1757)</f>
        <v/>
      </c>
      <c r="B1757" s="197" t="str">
        <f>IFERROR(VLOOKUP(A1757,Path!A:B,2,FALSE),"")</f>
        <v/>
      </c>
      <c r="C1757" s="197" t="str">
        <f>IF(WQ!B1757="","",WQ!B1757)</f>
        <v/>
      </c>
    </row>
    <row r="1758" spans="1:3" x14ac:dyDescent="0.2">
      <c r="A1758" s="197" t="str">
        <f>IF(WQ!A1758="","",WQ!A1758)</f>
        <v/>
      </c>
      <c r="B1758" s="197" t="str">
        <f>IFERROR(VLOOKUP(A1758,Path!A:B,2,FALSE),"")</f>
        <v/>
      </c>
      <c r="C1758" s="197" t="str">
        <f>IF(WQ!B1758="","",WQ!B1758)</f>
        <v/>
      </c>
    </row>
    <row r="1759" spans="1:3" x14ac:dyDescent="0.2">
      <c r="A1759" s="197" t="str">
        <f>IF(WQ!A1759="","",WQ!A1759)</f>
        <v/>
      </c>
      <c r="B1759" s="197" t="str">
        <f>IFERROR(VLOOKUP(A1759,Path!A:B,2,FALSE),"")</f>
        <v/>
      </c>
      <c r="C1759" s="197" t="str">
        <f>IF(WQ!B1759="","",WQ!B1759)</f>
        <v/>
      </c>
    </row>
    <row r="1760" spans="1:3" x14ac:dyDescent="0.2">
      <c r="A1760" s="197" t="str">
        <f>IF(WQ!A1760="","",WQ!A1760)</f>
        <v/>
      </c>
      <c r="B1760" s="197" t="str">
        <f>IFERROR(VLOOKUP(A1760,Path!A:B,2,FALSE),"")</f>
        <v/>
      </c>
      <c r="C1760" s="197" t="str">
        <f>IF(WQ!B1760="","",WQ!B1760)</f>
        <v/>
      </c>
    </row>
    <row r="1761" spans="1:3" x14ac:dyDescent="0.2">
      <c r="A1761" s="197" t="str">
        <f>IF(WQ!A1761="","",WQ!A1761)</f>
        <v/>
      </c>
      <c r="B1761" s="197" t="str">
        <f>IFERROR(VLOOKUP(A1761,Path!A:B,2,FALSE),"")</f>
        <v/>
      </c>
      <c r="C1761" s="197" t="str">
        <f>IF(WQ!B1761="","",WQ!B1761)</f>
        <v/>
      </c>
    </row>
    <row r="1762" spans="1:3" x14ac:dyDescent="0.2">
      <c r="A1762" s="197" t="str">
        <f>IF(WQ!A1762="","",WQ!A1762)</f>
        <v/>
      </c>
      <c r="B1762" s="197" t="str">
        <f>IFERROR(VLOOKUP(A1762,Path!A:B,2,FALSE),"")</f>
        <v/>
      </c>
      <c r="C1762" s="197" t="str">
        <f>IF(WQ!B1762="","",WQ!B1762)</f>
        <v/>
      </c>
    </row>
    <row r="1763" spans="1:3" x14ac:dyDescent="0.2">
      <c r="A1763" s="197" t="str">
        <f>IF(WQ!A1763="","",WQ!A1763)</f>
        <v/>
      </c>
      <c r="B1763" s="197" t="str">
        <f>IFERROR(VLOOKUP(A1763,Path!A:B,2,FALSE),"")</f>
        <v/>
      </c>
      <c r="C1763" s="197" t="str">
        <f>IF(WQ!B1763="","",WQ!B1763)</f>
        <v/>
      </c>
    </row>
    <row r="1764" spans="1:3" x14ac:dyDescent="0.2">
      <c r="A1764" s="197" t="str">
        <f>IF(WQ!A1764="","",WQ!A1764)</f>
        <v/>
      </c>
      <c r="B1764" s="197" t="str">
        <f>IFERROR(VLOOKUP(A1764,Path!A:B,2,FALSE),"")</f>
        <v/>
      </c>
      <c r="C1764" s="197" t="str">
        <f>IF(WQ!B1764="","",WQ!B1764)</f>
        <v/>
      </c>
    </row>
    <row r="1765" spans="1:3" x14ac:dyDescent="0.2">
      <c r="A1765" s="197" t="str">
        <f>IF(WQ!A1765="","",WQ!A1765)</f>
        <v/>
      </c>
      <c r="B1765" s="197" t="str">
        <f>IFERROR(VLOOKUP(A1765,Path!A:B,2,FALSE),"")</f>
        <v/>
      </c>
      <c r="C1765" s="197" t="str">
        <f>IF(WQ!B1765="","",WQ!B1765)</f>
        <v/>
      </c>
    </row>
    <row r="1766" spans="1:3" x14ac:dyDescent="0.2">
      <c r="A1766" s="197" t="str">
        <f>IF(WQ!A1766="","",WQ!A1766)</f>
        <v/>
      </c>
      <c r="B1766" s="197" t="str">
        <f>IFERROR(VLOOKUP(A1766,Path!A:B,2,FALSE),"")</f>
        <v/>
      </c>
      <c r="C1766" s="197" t="str">
        <f>IF(WQ!B1766="","",WQ!B1766)</f>
        <v/>
      </c>
    </row>
    <row r="1767" spans="1:3" x14ac:dyDescent="0.2">
      <c r="A1767" s="197" t="str">
        <f>IF(WQ!A1767="","",WQ!A1767)</f>
        <v/>
      </c>
      <c r="B1767" s="197" t="str">
        <f>IFERROR(VLOOKUP(A1767,Path!A:B,2,FALSE),"")</f>
        <v/>
      </c>
      <c r="C1767" s="197" t="str">
        <f>IF(WQ!B1767="","",WQ!B1767)</f>
        <v/>
      </c>
    </row>
    <row r="1768" spans="1:3" x14ac:dyDescent="0.2">
      <c r="A1768" s="197" t="str">
        <f>IF(WQ!A1768="","",WQ!A1768)</f>
        <v/>
      </c>
      <c r="B1768" s="197" t="str">
        <f>IFERROR(VLOOKUP(A1768,Path!A:B,2,FALSE),"")</f>
        <v/>
      </c>
      <c r="C1768" s="197" t="str">
        <f>IF(WQ!B1768="","",WQ!B1768)</f>
        <v/>
      </c>
    </row>
    <row r="1769" spans="1:3" x14ac:dyDescent="0.2">
      <c r="A1769" s="197" t="str">
        <f>IF(WQ!A1769="","",WQ!A1769)</f>
        <v/>
      </c>
      <c r="B1769" s="197" t="str">
        <f>IFERROR(VLOOKUP(A1769,Path!A:B,2,FALSE),"")</f>
        <v/>
      </c>
      <c r="C1769" s="197" t="str">
        <f>IF(WQ!B1769="","",WQ!B1769)</f>
        <v/>
      </c>
    </row>
    <row r="1770" spans="1:3" x14ac:dyDescent="0.2">
      <c r="A1770" s="197" t="str">
        <f>IF(WQ!A1770="","",WQ!A1770)</f>
        <v/>
      </c>
      <c r="B1770" s="197" t="str">
        <f>IFERROR(VLOOKUP(A1770,Path!A:B,2,FALSE),"")</f>
        <v/>
      </c>
      <c r="C1770" s="197" t="str">
        <f>IF(WQ!B1770="","",WQ!B1770)</f>
        <v/>
      </c>
    </row>
    <row r="1771" spans="1:3" x14ac:dyDescent="0.2">
      <c r="A1771" s="197" t="str">
        <f>IF(WQ!A1771="","",WQ!A1771)</f>
        <v/>
      </c>
      <c r="B1771" s="197" t="str">
        <f>IFERROR(VLOOKUP(A1771,Path!A:B,2,FALSE),"")</f>
        <v/>
      </c>
      <c r="C1771" s="197" t="str">
        <f>IF(WQ!B1771="","",WQ!B1771)</f>
        <v/>
      </c>
    </row>
    <row r="1772" spans="1:3" x14ac:dyDescent="0.2">
      <c r="A1772" s="197" t="str">
        <f>IF(WQ!A1772="","",WQ!A1772)</f>
        <v/>
      </c>
      <c r="B1772" s="197" t="str">
        <f>IFERROR(VLOOKUP(A1772,Path!A:B,2,FALSE),"")</f>
        <v/>
      </c>
      <c r="C1772" s="197" t="str">
        <f>IF(WQ!B1772="","",WQ!B1772)</f>
        <v/>
      </c>
    </row>
    <row r="1773" spans="1:3" x14ac:dyDescent="0.2">
      <c r="A1773" s="197" t="str">
        <f>IF(WQ!A1773="","",WQ!A1773)</f>
        <v/>
      </c>
      <c r="B1773" s="197" t="str">
        <f>IFERROR(VLOOKUP(A1773,Path!A:B,2,FALSE),"")</f>
        <v/>
      </c>
      <c r="C1773" s="197" t="str">
        <f>IF(WQ!B1773="","",WQ!B1773)</f>
        <v/>
      </c>
    </row>
    <row r="1774" spans="1:3" x14ac:dyDescent="0.2">
      <c r="A1774" s="197" t="str">
        <f>IF(WQ!A1774="","",WQ!A1774)</f>
        <v/>
      </c>
      <c r="B1774" s="197" t="str">
        <f>IFERROR(VLOOKUP(A1774,Path!A:B,2,FALSE),"")</f>
        <v/>
      </c>
      <c r="C1774" s="197" t="str">
        <f>IF(WQ!B1774="","",WQ!B1774)</f>
        <v/>
      </c>
    </row>
    <row r="1775" spans="1:3" x14ac:dyDescent="0.2">
      <c r="A1775" s="197" t="str">
        <f>IF(WQ!A1775="","",WQ!A1775)</f>
        <v/>
      </c>
      <c r="B1775" s="197" t="str">
        <f>IFERROR(VLOOKUP(A1775,Path!A:B,2,FALSE),"")</f>
        <v/>
      </c>
      <c r="C1775" s="197" t="str">
        <f>IF(WQ!B1775="","",WQ!B1775)</f>
        <v/>
      </c>
    </row>
    <row r="1776" spans="1:3" x14ac:dyDescent="0.2">
      <c r="A1776" s="197" t="str">
        <f>IF(WQ!A1776="","",WQ!A1776)</f>
        <v/>
      </c>
      <c r="B1776" s="197" t="str">
        <f>IFERROR(VLOOKUP(A1776,Path!A:B,2,FALSE),"")</f>
        <v/>
      </c>
      <c r="C1776" s="197" t="str">
        <f>IF(WQ!B1776="","",WQ!B1776)</f>
        <v/>
      </c>
    </row>
    <row r="1777" spans="1:3" x14ac:dyDescent="0.2">
      <c r="A1777" s="197" t="str">
        <f>IF(WQ!A1777="","",WQ!A1777)</f>
        <v/>
      </c>
      <c r="B1777" s="197" t="str">
        <f>IFERROR(VLOOKUP(A1777,Path!A:B,2,FALSE),"")</f>
        <v/>
      </c>
      <c r="C1777" s="197" t="str">
        <f>IF(WQ!B1777="","",WQ!B1777)</f>
        <v/>
      </c>
    </row>
    <row r="1778" spans="1:3" x14ac:dyDescent="0.2">
      <c r="A1778" s="197" t="str">
        <f>IF(WQ!A1778="","",WQ!A1778)</f>
        <v/>
      </c>
      <c r="B1778" s="197" t="str">
        <f>IFERROR(VLOOKUP(A1778,Path!A:B,2,FALSE),"")</f>
        <v/>
      </c>
      <c r="C1778" s="197" t="str">
        <f>IF(WQ!B1778="","",WQ!B1778)</f>
        <v/>
      </c>
    </row>
    <row r="1779" spans="1:3" x14ac:dyDescent="0.2">
      <c r="A1779" s="197" t="str">
        <f>IF(WQ!A1779="","",WQ!A1779)</f>
        <v/>
      </c>
      <c r="B1779" s="197" t="str">
        <f>IFERROR(VLOOKUP(A1779,Path!A:B,2,FALSE),"")</f>
        <v/>
      </c>
      <c r="C1779" s="197" t="str">
        <f>IF(WQ!B1779="","",WQ!B1779)</f>
        <v/>
      </c>
    </row>
    <row r="1780" spans="1:3" x14ac:dyDescent="0.2">
      <c r="A1780" s="197" t="str">
        <f>IF(WQ!A1780="","",WQ!A1780)</f>
        <v/>
      </c>
      <c r="B1780" s="197" t="str">
        <f>IFERROR(VLOOKUP(A1780,Path!A:B,2,FALSE),"")</f>
        <v/>
      </c>
      <c r="C1780" s="197" t="str">
        <f>IF(WQ!B1780="","",WQ!B1780)</f>
        <v/>
      </c>
    </row>
    <row r="1781" spans="1:3" x14ac:dyDescent="0.2">
      <c r="A1781" s="197" t="str">
        <f>IF(WQ!A1781="","",WQ!A1781)</f>
        <v/>
      </c>
      <c r="B1781" s="197" t="str">
        <f>IFERROR(VLOOKUP(A1781,Path!A:B,2,FALSE),"")</f>
        <v/>
      </c>
      <c r="C1781" s="197" t="str">
        <f>IF(WQ!B1781="","",WQ!B1781)</f>
        <v/>
      </c>
    </row>
    <row r="1782" spans="1:3" x14ac:dyDescent="0.2">
      <c r="A1782" s="197" t="str">
        <f>IF(WQ!A1782="","",WQ!A1782)</f>
        <v/>
      </c>
      <c r="B1782" s="197" t="str">
        <f>IFERROR(VLOOKUP(A1782,Path!A:B,2,FALSE),"")</f>
        <v/>
      </c>
      <c r="C1782" s="197" t="str">
        <f>IF(WQ!B1782="","",WQ!B1782)</f>
        <v/>
      </c>
    </row>
    <row r="1783" spans="1:3" x14ac:dyDescent="0.2">
      <c r="A1783" s="197" t="str">
        <f>IF(WQ!A1783="","",WQ!A1783)</f>
        <v/>
      </c>
      <c r="B1783" s="197" t="str">
        <f>IFERROR(VLOOKUP(A1783,Path!A:B,2,FALSE),"")</f>
        <v/>
      </c>
      <c r="C1783" s="197" t="str">
        <f>IF(WQ!B1783="","",WQ!B1783)</f>
        <v/>
      </c>
    </row>
    <row r="1784" spans="1:3" x14ac:dyDescent="0.2">
      <c r="A1784" s="197" t="str">
        <f>IF(WQ!A1784="","",WQ!A1784)</f>
        <v/>
      </c>
      <c r="B1784" s="197" t="str">
        <f>IFERROR(VLOOKUP(A1784,Path!A:B,2,FALSE),"")</f>
        <v/>
      </c>
      <c r="C1784" s="197" t="str">
        <f>IF(WQ!B1784="","",WQ!B1784)</f>
        <v/>
      </c>
    </row>
    <row r="1785" spans="1:3" x14ac:dyDescent="0.2">
      <c r="A1785" s="197" t="str">
        <f>IF(WQ!A1785="","",WQ!A1785)</f>
        <v/>
      </c>
      <c r="B1785" s="197" t="str">
        <f>IFERROR(VLOOKUP(A1785,Path!A:B,2,FALSE),"")</f>
        <v/>
      </c>
      <c r="C1785" s="197" t="str">
        <f>IF(WQ!B1785="","",WQ!B1785)</f>
        <v/>
      </c>
    </row>
    <row r="1786" spans="1:3" x14ac:dyDescent="0.2">
      <c r="A1786" s="197" t="str">
        <f>IF(WQ!A1786="","",WQ!A1786)</f>
        <v/>
      </c>
      <c r="B1786" s="197" t="str">
        <f>IFERROR(VLOOKUP(A1786,Path!A:B,2,FALSE),"")</f>
        <v/>
      </c>
      <c r="C1786" s="197" t="str">
        <f>IF(WQ!B1786="","",WQ!B1786)</f>
        <v/>
      </c>
    </row>
    <row r="1787" spans="1:3" x14ac:dyDescent="0.2">
      <c r="A1787" s="197" t="str">
        <f>IF(WQ!A1787="","",WQ!A1787)</f>
        <v/>
      </c>
      <c r="B1787" s="197" t="str">
        <f>IFERROR(VLOOKUP(A1787,Path!A:B,2,FALSE),"")</f>
        <v/>
      </c>
      <c r="C1787" s="197" t="str">
        <f>IF(WQ!B1787="","",WQ!B1787)</f>
        <v/>
      </c>
    </row>
    <row r="1788" spans="1:3" x14ac:dyDescent="0.2">
      <c r="A1788" s="197" t="str">
        <f>IF(WQ!A1788="","",WQ!A1788)</f>
        <v/>
      </c>
      <c r="B1788" s="197" t="str">
        <f>IFERROR(VLOOKUP(A1788,Path!A:B,2,FALSE),"")</f>
        <v/>
      </c>
      <c r="C1788" s="197" t="str">
        <f>IF(WQ!B1788="","",WQ!B1788)</f>
        <v/>
      </c>
    </row>
    <row r="1789" spans="1:3" x14ac:dyDescent="0.2">
      <c r="A1789" s="197" t="str">
        <f>IF(WQ!A1789="","",WQ!A1789)</f>
        <v/>
      </c>
      <c r="B1789" s="197" t="str">
        <f>IFERROR(VLOOKUP(A1789,Path!A:B,2,FALSE),"")</f>
        <v/>
      </c>
      <c r="C1789" s="197" t="str">
        <f>IF(WQ!B1789="","",WQ!B1789)</f>
        <v/>
      </c>
    </row>
    <row r="1790" spans="1:3" x14ac:dyDescent="0.2">
      <c r="A1790" s="197" t="str">
        <f>IF(WQ!A1790="","",WQ!A1790)</f>
        <v/>
      </c>
      <c r="B1790" s="197" t="str">
        <f>IFERROR(VLOOKUP(A1790,Path!A:B,2,FALSE),"")</f>
        <v/>
      </c>
      <c r="C1790" s="197" t="str">
        <f>IF(WQ!B1790="","",WQ!B1790)</f>
        <v/>
      </c>
    </row>
    <row r="1791" spans="1:3" x14ac:dyDescent="0.2">
      <c r="A1791" s="197" t="str">
        <f>IF(WQ!A1791="","",WQ!A1791)</f>
        <v/>
      </c>
      <c r="B1791" s="197" t="str">
        <f>IFERROR(VLOOKUP(A1791,Path!A:B,2,FALSE),"")</f>
        <v/>
      </c>
      <c r="C1791" s="197" t="str">
        <f>IF(WQ!B1791="","",WQ!B1791)</f>
        <v/>
      </c>
    </row>
    <row r="1792" spans="1:3" x14ac:dyDescent="0.2">
      <c r="A1792" s="197" t="str">
        <f>IF(WQ!A1792="","",WQ!A1792)</f>
        <v/>
      </c>
      <c r="B1792" s="197" t="str">
        <f>IFERROR(VLOOKUP(A1792,Path!A:B,2,FALSE),"")</f>
        <v/>
      </c>
      <c r="C1792" s="197" t="str">
        <f>IF(WQ!B1792="","",WQ!B1792)</f>
        <v/>
      </c>
    </row>
    <row r="1793" spans="1:3" x14ac:dyDescent="0.2">
      <c r="A1793" s="197" t="str">
        <f>IF(WQ!A1793="","",WQ!A1793)</f>
        <v/>
      </c>
      <c r="B1793" s="197" t="str">
        <f>IFERROR(VLOOKUP(A1793,Path!A:B,2,FALSE),"")</f>
        <v/>
      </c>
      <c r="C1793" s="197" t="str">
        <f>IF(WQ!B1793="","",WQ!B1793)</f>
        <v/>
      </c>
    </row>
    <row r="1794" spans="1:3" x14ac:dyDescent="0.2">
      <c r="A1794" s="197" t="str">
        <f>IF(WQ!A1794="","",WQ!A1794)</f>
        <v/>
      </c>
      <c r="B1794" s="197" t="str">
        <f>IFERROR(VLOOKUP(A1794,Path!A:B,2,FALSE),"")</f>
        <v/>
      </c>
      <c r="C1794" s="197" t="str">
        <f>IF(WQ!B1794="","",WQ!B1794)</f>
        <v/>
      </c>
    </row>
    <row r="1795" spans="1:3" x14ac:dyDescent="0.2">
      <c r="A1795" s="197" t="str">
        <f>IF(WQ!A1795="","",WQ!A1795)</f>
        <v/>
      </c>
      <c r="B1795" s="197" t="str">
        <f>IFERROR(VLOOKUP(A1795,Path!A:B,2,FALSE),"")</f>
        <v/>
      </c>
      <c r="C1795" s="197" t="str">
        <f>IF(WQ!B1795="","",WQ!B1795)</f>
        <v/>
      </c>
    </row>
    <row r="1796" spans="1:3" x14ac:dyDescent="0.2">
      <c r="A1796" s="197" t="str">
        <f>IF(WQ!A1796="","",WQ!A1796)</f>
        <v/>
      </c>
      <c r="B1796" s="197" t="str">
        <f>IFERROR(VLOOKUP(A1796,Path!A:B,2,FALSE),"")</f>
        <v/>
      </c>
      <c r="C1796" s="197" t="str">
        <f>IF(WQ!B1796="","",WQ!B1796)</f>
        <v/>
      </c>
    </row>
    <row r="1797" spans="1:3" x14ac:dyDescent="0.2">
      <c r="A1797" s="197" t="str">
        <f>IF(WQ!A1797="","",WQ!A1797)</f>
        <v/>
      </c>
      <c r="B1797" s="197" t="str">
        <f>IFERROR(VLOOKUP(A1797,Path!A:B,2,FALSE),"")</f>
        <v/>
      </c>
      <c r="C1797" s="197" t="str">
        <f>IF(WQ!B1797="","",WQ!B1797)</f>
        <v/>
      </c>
    </row>
    <row r="1798" spans="1:3" x14ac:dyDescent="0.2">
      <c r="A1798" s="197" t="str">
        <f>IF(WQ!A1798="","",WQ!A1798)</f>
        <v/>
      </c>
      <c r="B1798" s="197" t="str">
        <f>IFERROR(VLOOKUP(A1798,Path!A:B,2,FALSE),"")</f>
        <v/>
      </c>
      <c r="C1798" s="197" t="str">
        <f>IF(WQ!B1798="","",WQ!B1798)</f>
        <v/>
      </c>
    </row>
    <row r="1799" spans="1:3" x14ac:dyDescent="0.2">
      <c r="A1799" s="197" t="str">
        <f>IF(WQ!A1799="","",WQ!A1799)</f>
        <v/>
      </c>
      <c r="B1799" s="197" t="str">
        <f>IFERROR(VLOOKUP(A1799,Path!A:B,2,FALSE),"")</f>
        <v/>
      </c>
      <c r="C1799" s="197" t="str">
        <f>IF(WQ!B1799="","",WQ!B1799)</f>
        <v/>
      </c>
    </row>
    <row r="1800" spans="1:3" x14ac:dyDescent="0.2">
      <c r="A1800" s="197" t="str">
        <f>IF(WQ!A1800="","",WQ!A1800)</f>
        <v/>
      </c>
      <c r="B1800" s="197" t="str">
        <f>IFERROR(VLOOKUP(A1800,Path!A:B,2,FALSE),"")</f>
        <v/>
      </c>
      <c r="C1800" s="197" t="str">
        <f>IF(WQ!B1800="","",WQ!B1800)</f>
        <v/>
      </c>
    </row>
    <row r="1801" spans="1:3" x14ac:dyDescent="0.2">
      <c r="A1801" s="197" t="str">
        <f>IF(WQ!A1801="","",WQ!A1801)</f>
        <v/>
      </c>
      <c r="B1801" s="197" t="str">
        <f>IFERROR(VLOOKUP(A1801,Path!A:B,2,FALSE),"")</f>
        <v/>
      </c>
      <c r="C1801" s="197" t="str">
        <f>IF(WQ!B1801="","",WQ!B1801)</f>
        <v/>
      </c>
    </row>
    <row r="1802" spans="1:3" x14ac:dyDescent="0.2">
      <c r="A1802" s="197" t="str">
        <f>IF(WQ!A1802="","",WQ!A1802)</f>
        <v/>
      </c>
      <c r="B1802" s="197" t="str">
        <f>IFERROR(VLOOKUP(A1802,Path!A:B,2,FALSE),"")</f>
        <v/>
      </c>
      <c r="C1802" s="197" t="str">
        <f>IF(WQ!B1802="","",WQ!B1802)</f>
        <v/>
      </c>
    </row>
    <row r="1803" spans="1:3" x14ac:dyDescent="0.2">
      <c r="A1803" s="197" t="str">
        <f>IF(WQ!A1803="","",WQ!A1803)</f>
        <v/>
      </c>
      <c r="B1803" s="197" t="str">
        <f>IFERROR(VLOOKUP(A1803,Path!A:B,2,FALSE),"")</f>
        <v/>
      </c>
      <c r="C1803" s="197" t="str">
        <f>IF(WQ!B1803="","",WQ!B1803)</f>
        <v/>
      </c>
    </row>
    <row r="1804" spans="1:3" x14ac:dyDescent="0.2">
      <c r="A1804" s="197" t="str">
        <f>IF(WQ!A1804="","",WQ!A1804)</f>
        <v/>
      </c>
      <c r="B1804" s="197" t="str">
        <f>IFERROR(VLOOKUP(A1804,Path!A:B,2,FALSE),"")</f>
        <v/>
      </c>
      <c r="C1804" s="197" t="str">
        <f>IF(WQ!B1804="","",WQ!B1804)</f>
        <v/>
      </c>
    </row>
    <row r="1805" spans="1:3" x14ac:dyDescent="0.2">
      <c r="A1805" s="197" t="str">
        <f>IF(WQ!A1805="","",WQ!A1805)</f>
        <v/>
      </c>
      <c r="B1805" s="197" t="str">
        <f>IFERROR(VLOOKUP(A1805,Path!A:B,2,FALSE),"")</f>
        <v/>
      </c>
      <c r="C1805" s="197" t="str">
        <f>IF(WQ!B1805="","",WQ!B1805)</f>
        <v/>
      </c>
    </row>
    <row r="1806" spans="1:3" x14ac:dyDescent="0.2">
      <c r="A1806" s="197" t="str">
        <f>IF(WQ!A1806="","",WQ!A1806)</f>
        <v/>
      </c>
      <c r="B1806" s="197" t="str">
        <f>IFERROR(VLOOKUP(A1806,Path!A:B,2,FALSE),"")</f>
        <v/>
      </c>
      <c r="C1806" s="197" t="str">
        <f>IF(WQ!B1806="","",WQ!B1806)</f>
        <v/>
      </c>
    </row>
    <row r="1807" spans="1:3" x14ac:dyDescent="0.2">
      <c r="A1807" s="197" t="str">
        <f>IF(WQ!A1807="","",WQ!A1807)</f>
        <v/>
      </c>
      <c r="B1807" s="197" t="str">
        <f>IFERROR(VLOOKUP(A1807,Path!A:B,2,FALSE),"")</f>
        <v/>
      </c>
      <c r="C1807" s="197" t="str">
        <f>IF(WQ!B1807="","",WQ!B1807)</f>
        <v/>
      </c>
    </row>
    <row r="1808" spans="1:3" x14ac:dyDescent="0.2">
      <c r="A1808" s="197" t="str">
        <f>IF(WQ!A1808="","",WQ!A1808)</f>
        <v/>
      </c>
      <c r="B1808" s="197" t="str">
        <f>IFERROR(VLOOKUP(A1808,Path!A:B,2,FALSE),"")</f>
        <v/>
      </c>
      <c r="C1808" s="197" t="str">
        <f>IF(WQ!B1808="","",WQ!B1808)</f>
        <v/>
      </c>
    </row>
    <row r="1809" spans="1:3" x14ac:dyDescent="0.2">
      <c r="A1809" s="197" t="str">
        <f>IF(WQ!A1809="","",WQ!A1809)</f>
        <v/>
      </c>
      <c r="B1809" s="197" t="str">
        <f>IFERROR(VLOOKUP(A1809,Path!A:B,2,FALSE),"")</f>
        <v/>
      </c>
      <c r="C1809" s="197" t="str">
        <f>IF(WQ!B1809="","",WQ!B1809)</f>
        <v/>
      </c>
    </row>
    <row r="1810" spans="1:3" x14ac:dyDescent="0.2">
      <c r="A1810" s="197" t="str">
        <f>IF(WQ!A1810="","",WQ!A1810)</f>
        <v/>
      </c>
      <c r="B1810" s="197" t="str">
        <f>IFERROR(VLOOKUP(A1810,Path!A:B,2,FALSE),"")</f>
        <v/>
      </c>
      <c r="C1810" s="197" t="str">
        <f>IF(WQ!B1810="","",WQ!B1810)</f>
        <v/>
      </c>
    </row>
    <row r="1811" spans="1:3" x14ac:dyDescent="0.2">
      <c r="A1811" s="197" t="str">
        <f>IF(WQ!A1811="","",WQ!A1811)</f>
        <v/>
      </c>
      <c r="B1811" s="197" t="str">
        <f>IFERROR(VLOOKUP(A1811,Path!A:B,2,FALSE),"")</f>
        <v/>
      </c>
      <c r="C1811" s="197" t="str">
        <f>IF(WQ!B1811="","",WQ!B1811)</f>
        <v/>
      </c>
    </row>
    <row r="1812" spans="1:3" x14ac:dyDescent="0.2">
      <c r="A1812" s="197" t="str">
        <f>IF(WQ!A1812="","",WQ!A1812)</f>
        <v/>
      </c>
      <c r="B1812" s="197" t="str">
        <f>IFERROR(VLOOKUP(A1812,Path!A:B,2,FALSE),"")</f>
        <v/>
      </c>
      <c r="C1812" s="197" t="str">
        <f>IF(WQ!B1812="","",WQ!B1812)</f>
        <v/>
      </c>
    </row>
    <row r="1813" spans="1:3" x14ac:dyDescent="0.2">
      <c r="A1813" s="197" t="str">
        <f>IF(WQ!A1813="","",WQ!A1813)</f>
        <v/>
      </c>
      <c r="B1813" s="197" t="str">
        <f>IFERROR(VLOOKUP(A1813,Path!A:B,2,FALSE),"")</f>
        <v/>
      </c>
      <c r="C1813" s="197" t="str">
        <f>IF(WQ!B1813="","",WQ!B1813)</f>
        <v/>
      </c>
    </row>
    <row r="1814" spans="1:3" x14ac:dyDescent="0.2">
      <c r="A1814" s="197" t="str">
        <f>IF(WQ!A1814="","",WQ!A1814)</f>
        <v/>
      </c>
      <c r="B1814" s="197" t="str">
        <f>IFERROR(VLOOKUP(A1814,Path!A:B,2,FALSE),"")</f>
        <v/>
      </c>
      <c r="C1814" s="197" t="str">
        <f>IF(WQ!B1814="","",WQ!B1814)</f>
        <v/>
      </c>
    </row>
    <row r="1815" spans="1:3" x14ac:dyDescent="0.2">
      <c r="A1815" s="197" t="str">
        <f>IF(WQ!A1815="","",WQ!A1815)</f>
        <v/>
      </c>
      <c r="B1815" s="197" t="str">
        <f>IFERROR(VLOOKUP(A1815,Path!A:B,2,FALSE),"")</f>
        <v/>
      </c>
      <c r="C1815" s="197" t="str">
        <f>IF(WQ!B1815="","",WQ!B1815)</f>
        <v/>
      </c>
    </row>
    <row r="1816" spans="1:3" x14ac:dyDescent="0.2">
      <c r="A1816" s="197" t="str">
        <f>IF(WQ!A1816="","",WQ!A1816)</f>
        <v/>
      </c>
      <c r="B1816" s="197" t="str">
        <f>IFERROR(VLOOKUP(A1816,Path!A:B,2,FALSE),"")</f>
        <v/>
      </c>
      <c r="C1816" s="197" t="str">
        <f>IF(WQ!B1816="","",WQ!B1816)</f>
        <v/>
      </c>
    </row>
    <row r="1817" spans="1:3" x14ac:dyDescent="0.2">
      <c r="A1817" s="197" t="str">
        <f>IF(WQ!A1817="","",WQ!A1817)</f>
        <v/>
      </c>
      <c r="B1817" s="197" t="str">
        <f>IFERROR(VLOOKUP(A1817,Path!A:B,2,FALSE),"")</f>
        <v/>
      </c>
      <c r="C1817" s="197" t="str">
        <f>IF(WQ!B1817="","",WQ!B1817)</f>
        <v/>
      </c>
    </row>
    <row r="1818" spans="1:3" x14ac:dyDescent="0.2">
      <c r="A1818" s="197" t="str">
        <f>IF(WQ!A1818="","",WQ!A1818)</f>
        <v/>
      </c>
      <c r="B1818" s="197" t="str">
        <f>IFERROR(VLOOKUP(A1818,Path!A:B,2,FALSE),"")</f>
        <v/>
      </c>
      <c r="C1818" s="197" t="str">
        <f>IF(WQ!B1818="","",WQ!B1818)</f>
        <v/>
      </c>
    </row>
    <row r="1819" spans="1:3" x14ac:dyDescent="0.2">
      <c r="A1819" s="197" t="str">
        <f>IF(WQ!A1819="","",WQ!A1819)</f>
        <v/>
      </c>
      <c r="B1819" s="197" t="str">
        <f>IFERROR(VLOOKUP(A1819,Path!A:B,2,FALSE),"")</f>
        <v/>
      </c>
      <c r="C1819" s="197" t="str">
        <f>IF(WQ!B1819="","",WQ!B1819)</f>
        <v/>
      </c>
    </row>
    <row r="1820" spans="1:3" x14ac:dyDescent="0.2">
      <c r="A1820" s="197" t="str">
        <f>IF(WQ!A1820="","",WQ!A1820)</f>
        <v/>
      </c>
      <c r="B1820" s="197" t="str">
        <f>IFERROR(VLOOKUP(A1820,Path!A:B,2,FALSE),"")</f>
        <v/>
      </c>
      <c r="C1820" s="197" t="str">
        <f>IF(WQ!B1820="","",WQ!B1820)</f>
        <v/>
      </c>
    </row>
    <row r="1821" spans="1:3" x14ac:dyDescent="0.2">
      <c r="A1821" s="197" t="str">
        <f>IF(WQ!A1821="","",WQ!A1821)</f>
        <v/>
      </c>
      <c r="B1821" s="197" t="str">
        <f>IFERROR(VLOOKUP(A1821,Path!A:B,2,FALSE),"")</f>
        <v/>
      </c>
      <c r="C1821" s="197" t="str">
        <f>IF(WQ!B1821="","",WQ!B1821)</f>
        <v/>
      </c>
    </row>
    <row r="1822" spans="1:3" x14ac:dyDescent="0.2">
      <c r="A1822" s="197" t="str">
        <f>IF(WQ!A1822="","",WQ!A1822)</f>
        <v/>
      </c>
      <c r="B1822" s="197" t="str">
        <f>IFERROR(VLOOKUP(A1822,Path!A:B,2,FALSE),"")</f>
        <v/>
      </c>
      <c r="C1822" s="197" t="str">
        <f>IF(WQ!B1822="","",WQ!B1822)</f>
        <v/>
      </c>
    </row>
    <row r="1823" spans="1:3" x14ac:dyDescent="0.2">
      <c r="A1823" s="197" t="str">
        <f>IF(WQ!A1823="","",WQ!A1823)</f>
        <v/>
      </c>
      <c r="B1823" s="197" t="str">
        <f>IFERROR(VLOOKUP(A1823,Path!A:B,2,FALSE),"")</f>
        <v/>
      </c>
      <c r="C1823" s="197" t="str">
        <f>IF(WQ!B1823="","",WQ!B1823)</f>
        <v/>
      </c>
    </row>
    <row r="1824" spans="1:3" x14ac:dyDescent="0.2">
      <c r="A1824" s="197" t="str">
        <f>IF(WQ!A1824="","",WQ!A1824)</f>
        <v/>
      </c>
      <c r="B1824" s="197" t="str">
        <f>IFERROR(VLOOKUP(A1824,Path!A:B,2,FALSE),"")</f>
        <v/>
      </c>
      <c r="C1824" s="197" t="str">
        <f>IF(WQ!B1824="","",WQ!B1824)</f>
        <v/>
      </c>
    </row>
    <row r="1825" spans="1:3" x14ac:dyDescent="0.2">
      <c r="A1825" s="197" t="str">
        <f>IF(WQ!A1825="","",WQ!A1825)</f>
        <v/>
      </c>
      <c r="B1825" s="197" t="str">
        <f>IFERROR(VLOOKUP(A1825,Path!A:B,2,FALSE),"")</f>
        <v/>
      </c>
      <c r="C1825" s="197" t="str">
        <f>IF(WQ!B1825="","",WQ!B1825)</f>
        <v/>
      </c>
    </row>
    <row r="1826" spans="1:3" x14ac:dyDescent="0.2">
      <c r="A1826" s="197" t="str">
        <f>IF(WQ!A1826="","",WQ!A1826)</f>
        <v/>
      </c>
      <c r="B1826" s="197" t="str">
        <f>IFERROR(VLOOKUP(A1826,Path!A:B,2,FALSE),"")</f>
        <v/>
      </c>
      <c r="C1826" s="197" t="str">
        <f>IF(WQ!B1826="","",WQ!B1826)</f>
        <v/>
      </c>
    </row>
    <row r="1827" spans="1:3" x14ac:dyDescent="0.2">
      <c r="A1827" s="197" t="str">
        <f>IF(WQ!A1827="","",WQ!A1827)</f>
        <v/>
      </c>
      <c r="B1827" s="197" t="str">
        <f>IFERROR(VLOOKUP(A1827,Path!A:B,2,FALSE),"")</f>
        <v/>
      </c>
      <c r="C1827" s="197" t="str">
        <f>IF(WQ!B1827="","",WQ!B1827)</f>
        <v/>
      </c>
    </row>
    <row r="1828" spans="1:3" x14ac:dyDescent="0.2">
      <c r="A1828" s="197" t="str">
        <f>IF(WQ!A1828="","",WQ!A1828)</f>
        <v/>
      </c>
      <c r="B1828" s="197" t="str">
        <f>IFERROR(VLOOKUP(A1828,Path!A:B,2,FALSE),"")</f>
        <v/>
      </c>
      <c r="C1828" s="197" t="str">
        <f>IF(WQ!B1828="","",WQ!B1828)</f>
        <v/>
      </c>
    </row>
    <row r="1829" spans="1:3" x14ac:dyDescent="0.2">
      <c r="A1829" s="197" t="str">
        <f>IF(WQ!A1829="","",WQ!A1829)</f>
        <v/>
      </c>
      <c r="B1829" s="197" t="str">
        <f>IFERROR(VLOOKUP(A1829,Path!A:B,2,FALSE),"")</f>
        <v/>
      </c>
      <c r="C1829" s="197" t="str">
        <f>IF(WQ!B1829="","",WQ!B1829)</f>
        <v/>
      </c>
    </row>
    <row r="1830" spans="1:3" x14ac:dyDescent="0.2">
      <c r="A1830" s="197" t="str">
        <f>IF(WQ!A1830="","",WQ!A1830)</f>
        <v/>
      </c>
      <c r="B1830" s="197" t="str">
        <f>IFERROR(VLOOKUP(A1830,Path!A:B,2,FALSE),"")</f>
        <v/>
      </c>
      <c r="C1830" s="197" t="str">
        <f>IF(WQ!B1830="","",WQ!B1830)</f>
        <v/>
      </c>
    </row>
    <row r="1831" spans="1:3" x14ac:dyDescent="0.2">
      <c r="A1831" s="197" t="str">
        <f>IF(WQ!A1831="","",WQ!A1831)</f>
        <v/>
      </c>
      <c r="B1831" s="197" t="str">
        <f>IFERROR(VLOOKUP(A1831,Path!A:B,2,FALSE),"")</f>
        <v/>
      </c>
      <c r="C1831" s="197" t="str">
        <f>IF(WQ!B1831="","",WQ!B1831)</f>
        <v/>
      </c>
    </row>
    <row r="1832" spans="1:3" x14ac:dyDescent="0.2">
      <c r="A1832" s="197" t="str">
        <f>IF(WQ!A1832="","",WQ!A1832)</f>
        <v/>
      </c>
      <c r="B1832" s="197" t="str">
        <f>IFERROR(VLOOKUP(A1832,Path!A:B,2,FALSE),"")</f>
        <v/>
      </c>
      <c r="C1832" s="197" t="str">
        <f>IF(WQ!B1832="","",WQ!B1832)</f>
        <v/>
      </c>
    </row>
    <row r="1833" spans="1:3" x14ac:dyDescent="0.2">
      <c r="A1833" s="197" t="str">
        <f>IF(WQ!A1833="","",WQ!A1833)</f>
        <v/>
      </c>
      <c r="B1833" s="197" t="str">
        <f>IFERROR(VLOOKUP(A1833,Path!A:B,2,FALSE),"")</f>
        <v/>
      </c>
      <c r="C1833" s="197" t="str">
        <f>IF(WQ!B1833="","",WQ!B1833)</f>
        <v/>
      </c>
    </row>
    <row r="1834" spans="1:3" x14ac:dyDescent="0.2">
      <c r="A1834" s="197" t="str">
        <f>IF(WQ!A1834="","",WQ!A1834)</f>
        <v/>
      </c>
      <c r="B1834" s="197" t="str">
        <f>IFERROR(VLOOKUP(A1834,Path!A:B,2,FALSE),"")</f>
        <v/>
      </c>
      <c r="C1834" s="197" t="str">
        <f>IF(WQ!B1834="","",WQ!B1834)</f>
        <v/>
      </c>
    </row>
    <row r="1835" spans="1:3" x14ac:dyDescent="0.2">
      <c r="A1835" s="197" t="str">
        <f>IF(WQ!A1835="","",WQ!A1835)</f>
        <v/>
      </c>
      <c r="B1835" s="197" t="str">
        <f>IFERROR(VLOOKUP(A1835,Path!A:B,2,FALSE),"")</f>
        <v/>
      </c>
      <c r="C1835" s="197" t="str">
        <f>IF(WQ!B1835="","",WQ!B1835)</f>
        <v/>
      </c>
    </row>
    <row r="1836" spans="1:3" x14ac:dyDescent="0.2">
      <c r="A1836" s="197" t="str">
        <f>IF(WQ!A1836="","",WQ!A1836)</f>
        <v/>
      </c>
      <c r="B1836" s="197" t="str">
        <f>IFERROR(VLOOKUP(A1836,Path!A:B,2,FALSE),"")</f>
        <v/>
      </c>
      <c r="C1836" s="197" t="str">
        <f>IF(WQ!B1836="","",WQ!B1836)</f>
        <v/>
      </c>
    </row>
    <row r="1837" spans="1:3" x14ac:dyDescent="0.2">
      <c r="A1837" s="197" t="str">
        <f>IF(WQ!A1837="","",WQ!A1837)</f>
        <v/>
      </c>
      <c r="B1837" s="197" t="str">
        <f>IFERROR(VLOOKUP(A1837,Path!A:B,2,FALSE),"")</f>
        <v/>
      </c>
      <c r="C1837" s="197" t="str">
        <f>IF(WQ!B1837="","",WQ!B1837)</f>
        <v/>
      </c>
    </row>
    <row r="1838" spans="1:3" x14ac:dyDescent="0.2">
      <c r="A1838" s="197" t="str">
        <f>IF(WQ!A1838="","",WQ!A1838)</f>
        <v/>
      </c>
      <c r="B1838" s="197" t="str">
        <f>IFERROR(VLOOKUP(A1838,Path!A:B,2,FALSE),"")</f>
        <v/>
      </c>
      <c r="C1838" s="197" t="str">
        <f>IF(WQ!B1838="","",WQ!B1838)</f>
        <v/>
      </c>
    </row>
    <row r="1839" spans="1:3" x14ac:dyDescent="0.2">
      <c r="A1839" s="197" t="str">
        <f>IF(WQ!A1839="","",WQ!A1839)</f>
        <v/>
      </c>
      <c r="B1839" s="197" t="str">
        <f>IFERROR(VLOOKUP(A1839,Path!A:B,2,FALSE),"")</f>
        <v/>
      </c>
      <c r="C1839" s="197" t="str">
        <f>IF(WQ!B1839="","",WQ!B1839)</f>
        <v/>
      </c>
    </row>
    <row r="1840" spans="1:3" x14ac:dyDescent="0.2">
      <c r="A1840" s="197" t="str">
        <f>IF(WQ!A1840="","",WQ!A1840)</f>
        <v/>
      </c>
      <c r="B1840" s="197" t="str">
        <f>IFERROR(VLOOKUP(A1840,Path!A:B,2,FALSE),"")</f>
        <v/>
      </c>
      <c r="C1840" s="197" t="str">
        <f>IF(WQ!B1840="","",WQ!B1840)</f>
        <v/>
      </c>
    </row>
    <row r="1841" spans="1:3" x14ac:dyDescent="0.2">
      <c r="A1841" s="197" t="str">
        <f>IF(WQ!A1841="","",WQ!A1841)</f>
        <v/>
      </c>
      <c r="B1841" s="197" t="str">
        <f>IFERROR(VLOOKUP(A1841,Path!A:B,2,FALSE),"")</f>
        <v/>
      </c>
      <c r="C1841" s="197" t="str">
        <f>IF(WQ!B1841="","",WQ!B1841)</f>
        <v/>
      </c>
    </row>
    <row r="1842" spans="1:3" x14ac:dyDescent="0.2">
      <c r="A1842" s="197" t="str">
        <f>IF(WQ!A1842="","",WQ!A1842)</f>
        <v/>
      </c>
      <c r="B1842" s="197" t="str">
        <f>IFERROR(VLOOKUP(A1842,Path!A:B,2,FALSE),"")</f>
        <v/>
      </c>
      <c r="C1842" s="197" t="str">
        <f>IF(WQ!B1842="","",WQ!B1842)</f>
        <v/>
      </c>
    </row>
    <row r="1843" spans="1:3" x14ac:dyDescent="0.2">
      <c r="A1843" s="197" t="str">
        <f>IF(WQ!A1843="","",WQ!A1843)</f>
        <v/>
      </c>
      <c r="B1843" s="197" t="str">
        <f>IFERROR(VLOOKUP(A1843,Path!A:B,2,FALSE),"")</f>
        <v/>
      </c>
      <c r="C1843" s="197" t="str">
        <f>IF(WQ!B1843="","",WQ!B1843)</f>
        <v/>
      </c>
    </row>
    <row r="1844" spans="1:3" x14ac:dyDescent="0.2">
      <c r="A1844" s="197" t="str">
        <f>IF(WQ!A1844="","",WQ!A1844)</f>
        <v/>
      </c>
      <c r="B1844" s="197" t="str">
        <f>IFERROR(VLOOKUP(A1844,Path!A:B,2,FALSE),"")</f>
        <v/>
      </c>
      <c r="C1844" s="197" t="str">
        <f>IF(WQ!B1844="","",WQ!B1844)</f>
        <v/>
      </c>
    </row>
    <row r="1845" spans="1:3" x14ac:dyDescent="0.2">
      <c r="A1845" s="197" t="str">
        <f>IF(WQ!A1845="","",WQ!A1845)</f>
        <v/>
      </c>
      <c r="B1845" s="197" t="str">
        <f>IFERROR(VLOOKUP(A1845,Path!A:B,2,FALSE),"")</f>
        <v/>
      </c>
      <c r="C1845" s="197" t="str">
        <f>IF(WQ!B1845="","",WQ!B1845)</f>
        <v/>
      </c>
    </row>
    <row r="1846" spans="1:3" x14ac:dyDescent="0.2">
      <c r="A1846" s="197" t="str">
        <f>IF(WQ!A1846="","",WQ!A1846)</f>
        <v/>
      </c>
      <c r="B1846" s="197" t="str">
        <f>IFERROR(VLOOKUP(A1846,Path!A:B,2,FALSE),"")</f>
        <v/>
      </c>
      <c r="C1846" s="197" t="str">
        <f>IF(WQ!B1846="","",WQ!B1846)</f>
        <v/>
      </c>
    </row>
    <row r="1847" spans="1:3" x14ac:dyDescent="0.2">
      <c r="A1847" s="197" t="str">
        <f>IF(WQ!A1847="","",WQ!A1847)</f>
        <v/>
      </c>
      <c r="B1847" s="197" t="str">
        <f>IFERROR(VLOOKUP(A1847,Path!A:B,2,FALSE),"")</f>
        <v/>
      </c>
      <c r="C1847" s="197" t="str">
        <f>IF(WQ!B1847="","",WQ!B1847)</f>
        <v/>
      </c>
    </row>
    <row r="1848" spans="1:3" x14ac:dyDescent="0.2">
      <c r="A1848" s="197" t="str">
        <f>IF(WQ!A1848="","",WQ!A1848)</f>
        <v/>
      </c>
      <c r="B1848" s="197" t="str">
        <f>IFERROR(VLOOKUP(A1848,Path!A:B,2,FALSE),"")</f>
        <v/>
      </c>
      <c r="C1848" s="197" t="str">
        <f>IF(WQ!B1848="","",WQ!B1848)</f>
        <v/>
      </c>
    </row>
    <row r="1849" spans="1:3" x14ac:dyDescent="0.2">
      <c r="A1849" s="197" t="str">
        <f>IF(WQ!A1849="","",WQ!A1849)</f>
        <v/>
      </c>
      <c r="B1849" s="197" t="str">
        <f>IFERROR(VLOOKUP(A1849,Path!A:B,2,FALSE),"")</f>
        <v/>
      </c>
      <c r="C1849" s="197" t="str">
        <f>IF(WQ!B1849="","",WQ!B1849)</f>
        <v/>
      </c>
    </row>
    <row r="1850" spans="1:3" x14ac:dyDescent="0.2">
      <c r="A1850" s="197" t="str">
        <f>IF(WQ!A1850="","",WQ!A1850)</f>
        <v/>
      </c>
      <c r="B1850" s="197" t="str">
        <f>IFERROR(VLOOKUP(A1850,Path!A:B,2,FALSE),"")</f>
        <v/>
      </c>
      <c r="C1850" s="197" t="str">
        <f>IF(WQ!B1850="","",WQ!B1850)</f>
        <v/>
      </c>
    </row>
    <row r="1851" spans="1:3" x14ac:dyDescent="0.2">
      <c r="A1851" s="197" t="str">
        <f>IF(WQ!A1851="","",WQ!A1851)</f>
        <v/>
      </c>
      <c r="B1851" s="197" t="str">
        <f>IFERROR(VLOOKUP(A1851,Path!A:B,2,FALSE),"")</f>
        <v/>
      </c>
      <c r="C1851" s="197" t="str">
        <f>IF(WQ!B1851="","",WQ!B1851)</f>
        <v/>
      </c>
    </row>
    <row r="1852" spans="1:3" x14ac:dyDescent="0.2">
      <c r="A1852" s="197" t="str">
        <f>IF(WQ!A1852="","",WQ!A1852)</f>
        <v/>
      </c>
      <c r="B1852" s="197" t="str">
        <f>IFERROR(VLOOKUP(A1852,Path!A:B,2,FALSE),"")</f>
        <v/>
      </c>
      <c r="C1852" s="197" t="str">
        <f>IF(WQ!B1852="","",WQ!B1852)</f>
        <v/>
      </c>
    </row>
    <row r="1853" spans="1:3" x14ac:dyDescent="0.2">
      <c r="A1853" s="197" t="str">
        <f>IF(WQ!A1853="","",WQ!A1853)</f>
        <v/>
      </c>
      <c r="B1853" s="197" t="str">
        <f>IFERROR(VLOOKUP(A1853,Path!A:B,2,FALSE),"")</f>
        <v/>
      </c>
      <c r="C1853" s="197" t="str">
        <f>IF(WQ!B1853="","",WQ!B1853)</f>
        <v/>
      </c>
    </row>
    <row r="1854" spans="1:3" x14ac:dyDescent="0.2">
      <c r="A1854" s="197" t="str">
        <f>IF(WQ!A1854="","",WQ!A1854)</f>
        <v/>
      </c>
      <c r="B1854" s="197" t="str">
        <f>IFERROR(VLOOKUP(A1854,Path!A:B,2,FALSE),"")</f>
        <v/>
      </c>
      <c r="C1854" s="197" t="str">
        <f>IF(WQ!B1854="","",WQ!B1854)</f>
        <v/>
      </c>
    </row>
    <row r="1855" spans="1:3" x14ac:dyDescent="0.2">
      <c r="A1855" s="197" t="str">
        <f>IF(WQ!A1855="","",WQ!A1855)</f>
        <v/>
      </c>
      <c r="B1855" s="197" t="str">
        <f>IFERROR(VLOOKUP(A1855,Path!A:B,2,FALSE),"")</f>
        <v/>
      </c>
      <c r="C1855" s="197" t="str">
        <f>IF(WQ!B1855="","",WQ!B1855)</f>
        <v/>
      </c>
    </row>
    <row r="1856" spans="1:3" x14ac:dyDescent="0.2">
      <c r="A1856" s="197" t="str">
        <f>IF(WQ!A1856="","",WQ!A1856)</f>
        <v/>
      </c>
      <c r="B1856" s="197" t="str">
        <f>IFERROR(VLOOKUP(A1856,Path!A:B,2,FALSE),"")</f>
        <v/>
      </c>
      <c r="C1856" s="197" t="str">
        <f>IF(WQ!B1856="","",WQ!B1856)</f>
        <v/>
      </c>
    </row>
    <row r="1857" spans="1:3" x14ac:dyDescent="0.2">
      <c r="A1857" s="197" t="str">
        <f>IF(WQ!A1857="","",WQ!A1857)</f>
        <v/>
      </c>
      <c r="B1857" s="197" t="str">
        <f>IFERROR(VLOOKUP(A1857,Path!A:B,2,FALSE),"")</f>
        <v/>
      </c>
      <c r="C1857" s="197" t="str">
        <f>IF(WQ!B1857="","",WQ!B1857)</f>
        <v/>
      </c>
    </row>
    <row r="1858" spans="1:3" x14ac:dyDescent="0.2">
      <c r="A1858" s="197" t="str">
        <f>IF(WQ!A1858="","",WQ!A1858)</f>
        <v/>
      </c>
      <c r="B1858" s="197" t="str">
        <f>IFERROR(VLOOKUP(A1858,Path!A:B,2,FALSE),"")</f>
        <v/>
      </c>
      <c r="C1858" s="197" t="str">
        <f>IF(WQ!B1858="","",WQ!B1858)</f>
        <v/>
      </c>
    </row>
    <row r="1859" spans="1:3" x14ac:dyDescent="0.2">
      <c r="A1859" s="197" t="str">
        <f>IF(WQ!A1859="","",WQ!A1859)</f>
        <v/>
      </c>
      <c r="B1859" s="197" t="str">
        <f>IFERROR(VLOOKUP(A1859,Path!A:B,2,FALSE),"")</f>
        <v/>
      </c>
      <c r="C1859" s="197" t="str">
        <f>IF(WQ!B1859="","",WQ!B1859)</f>
        <v/>
      </c>
    </row>
    <row r="1860" spans="1:3" x14ac:dyDescent="0.2">
      <c r="A1860" s="197" t="str">
        <f>IF(WQ!A1860="","",WQ!A1860)</f>
        <v/>
      </c>
      <c r="B1860" s="197" t="str">
        <f>IFERROR(VLOOKUP(A1860,Path!A:B,2,FALSE),"")</f>
        <v/>
      </c>
      <c r="C1860" s="197" t="str">
        <f>IF(WQ!B1860="","",WQ!B1860)</f>
        <v/>
      </c>
    </row>
    <row r="1861" spans="1:3" x14ac:dyDescent="0.2">
      <c r="A1861" s="197" t="str">
        <f>IF(WQ!A1861="","",WQ!A1861)</f>
        <v/>
      </c>
      <c r="B1861" s="197" t="str">
        <f>IFERROR(VLOOKUP(A1861,Path!A:B,2,FALSE),"")</f>
        <v/>
      </c>
      <c r="C1861" s="197" t="str">
        <f>IF(WQ!B1861="","",WQ!B1861)</f>
        <v/>
      </c>
    </row>
    <row r="1862" spans="1:3" x14ac:dyDescent="0.2">
      <c r="A1862" s="197" t="str">
        <f>IF(WQ!A1862="","",WQ!A1862)</f>
        <v/>
      </c>
      <c r="B1862" s="197" t="str">
        <f>IFERROR(VLOOKUP(A1862,Path!A:B,2,FALSE),"")</f>
        <v/>
      </c>
      <c r="C1862" s="197" t="str">
        <f>IF(WQ!B1862="","",WQ!B1862)</f>
        <v/>
      </c>
    </row>
    <row r="1863" spans="1:3" x14ac:dyDescent="0.2">
      <c r="A1863" s="197" t="str">
        <f>IF(WQ!A1863="","",WQ!A1863)</f>
        <v/>
      </c>
      <c r="B1863" s="197" t="str">
        <f>IFERROR(VLOOKUP(A1863,Path!A:B,2,FALSE),"")</f>
        <v/>
      </c>
      <c r="C1863" s="197" t="str">
        <f>IF(WQ!B1863="","",WQ!B1863)</f>
        <v/>
      </c>
    </row>
    <row r="1864" spans="1:3" x14ac:dyDescent="0.2">
      <c r="A1864" s="197" t="str">
        <f>IF(WQ!A1864="","",WQ!A1864)</f>
        <v/>
      </c>
      <c r="B1864" s="197" t="str">
        <f>IFERROR(VLOOKUP(A1864,Path!A:B,2,FALSE),"")</f>
        <v/>
      </c>
      <c r="C1864" s="197" t="str">
        <f>IF(WQ!B1864="","",WQ!B1864)</f>
        <v/>
      </c>
    </row>
    <row r="1865" spans="1:3" x14ac:dyDescent="0.2">
      <c r="A1865" s="197" t="str">
        <f>IF(WQ!A1865="","",WQ!A1865)</f>
        <v/>
      </c>
      <c r="B1865" s="197" t="str">
        <f>IFERROR(VLOOKUP(A1865,Path!A:B,2,FALSE),"")</f>
        <v/>
      </c>
      <c r="C1865" s="197" t="str">
        <f>IF(WQ!B1865="","",WQ!B1865)</f>
        <v/>
      </c>
    </row>
    <row r="1866" spans="1:3" x14ac:dyDescent="0.2">
      <c r="A1866" s="197" t="str">
        <f>IF(WQ!A1866="","",WQ!A1866)</f>
        <v/>
      </c>
      <c r="B1866" s="197" t="str">
        <f>IFERROR(VLOOKUP(A1866,Path!A:B,2,FALSE),"")</f>
        <v/>
      </c>
      <c r="C1866" s="197" t="str">
        <f>IF(WQ!B1866="","",WQ!B1866)</f>
        <v/>
      </c>
    </row>
    <row r="1867" spans="1:3" x14ac:dyDescent="0.2">
      <c r="A1867" s="197" t="str">
        <f>IF(WQ!A1867="","",WQ!A1867)</f>
        <v/>
      </c>
      <c r="B1867" s="197" t="str">
        <f>IFERROR(VLOOKUP(A1867,Path!A:B,2,FALSE),"")</f>
        <v/>
      </c>
      <c r="C1867" s="197" t="str">
        <f>IF(WQ!B1867="","",WQ!B1867)</f>
        <v/>
      </c>
    </row>
    <row r="1868" spans="1:3" x14ac:dyDescent="0.2">
      <c r="A1868" s="197" t="str">
        <f>IF(WQ!A1868="","",WQ!A1868)</f>
        <v/>
      </c>
      <c r="B1868" s="197" t="str">
        <f>IFERROR(VLOOKUP(A1868,Path!A:B,2,FALSE),"")</f>
        <v/>
      </c>
      <c r="C1868" s="197" t="str">
        <f>IF(WQ!B1868="","",WQ!B1868)</f>
        <v/>
      </c>
    </row>
    <row r="1869" spans="1:3" x14ac:dyDescent="0.2">
      <c r="A1869" s="197" t="str">
        <f>IF(WQ!A1869="","",WQ!A1869)</f>
        <v/>
      </c>
      <c r="B1869" s="197" t="str">
        <f>IFERROR(VLOOKUP(A1869,Path!A:B,2,FALSE),"")</f>
        <v/>
      </c>
      <c r="C1869" s="197" t="str">
        <f>IF(WQ!B1869="","",WQ!B1869)</f>
        <v/>
      </c>
    </row>
    <row r="1870" spans="1:3" x14ac:dyDescent="0.2">
      <c r="A1870" s="197" t="str">
        <f>IF(WQ!A1870="","",WQ!A1870)</f>
        <v/>
      </c>
      <c r="B1870" s="197" t="str">
        <f>IFERROR(VLOOKUP(A1870,Path!A:B,2,FALSE),"")</f>
        <v/>
      </c>
      <c r="C1870" s="197" t="str">
        <f>IF(WQ!B1870="","",WQ!B1870)</f>
        <v/>
      </c>
    </row>
    <row r="1871" spans="1:3" x14ac:dyDescent="0.2">
      <c r="A1871" s="197" t="str">
        <f>IF(WQ!A1871="","",WQ!A1871)</f>
        <v/>
      </c>
      <c r="B1871" s="197" t="str">
        <f>IFERROR(VLOOKUP(A1871,Path!A:B,2,FALSE),"")</f>
        <v/>
      </c>
      <c r="C1871" s="197" t="str">
        <f>IF(WQ!B1871="","",WQ!B1871)</f>
        <v/>
      </c>
    </row>
    <row r="1872" spans="1:3" x14ac:dyDescent="0.2">
      <c r="A1872" s="197" t="str">
        <f>IF(WQ!A1872="","",WQ!A1872)</f>
        <v/>
      </c>
      <c r="B1872" s="197" t="str">
        <f>IFERROR(VLOOKUP(A1872,Path!A:B,2,FALSE),"")</f>
        <v/>
      </c>
      <c r="C1872" s="197" t="str">
        <f>IF(WQ!B1872="","",WQ!B1872)</f>
        <v/>
      </c>
    </row>
    <row r="1873" spans="1:3" x14ac:dyDescent="0.2">
      <c r="A1873" s="197" t="str">
        <f>IF(WQ!A1873="","",WQ!A1873)</f>
        <v/>
      </c>
      <c r="B1873" s="197" t="str">
        <f>IFERROR(VLOOKUP(A1873,Path!A:B,2,FALSE),"")</f>
        <v/>
      </c>
      <c r="C1873" s="197" t="str">
        <f>IF(WQ!B1873="","",WQ!B1873)</f>
        <v/>
      </c>
    </row>
    <row r="1874" spans="1:3" x14ac:dyDescent="0.2">
      <c r="A1874" s="197" t="str">
        <f>IF(WQ!A1874="","",WQ!A1874)</f>
        <v/>
      </c>
      <c r="B1874" s="197" t="str">
        <f>IFERROR(VLOOKUP(A1874,Path!A:B,2,FALSE),"")</f>
        <v/>
      </c>
      <c r="C1874" s="197" t="str">
        <f>IF(WQ!B1874="","",WQ!B1874)</f>
        <v/>
      </c>
    </row>
    <row r="1875" spans="1:3" x14ac:dyDescent="0.2">
      <c r="A1875" s="197" t="str">
        <f>IF(WQ!A1875="","",WQ!A1875)</f>
        <v/>
      </c>
      <c r="B1875" s="197" t="str">
        <f>IFERROR(VLOOKUP(A1875,Path!A:B,2,FALSE),"")</f>
        <v/>
      </c>
      <c r="C1875" s="197" t="str">
        <f>IF(WQ!B1875="","",WQ!B1875)</f>
        <v/>
      </c>
    </row>
    <row r="1876" spans="1:3" x14ac:dyDescent="0.2">
      <c r="A1876" s="197" t="str">
        <f>IF(WQ!A1876="","",WQ!A1876)</f>
        <v/>
      </c>
      <c r="B1876" s="197" t="str">
        <f>IFERROR(VLOOKUP(A1876,Path!A:B,2,FALSE),"")</f>
        <v/>
      </c>
      <c r="C1876" s="197" t="str">
        <f>IF(WQ!B1876="","",WQ!B1876)</f>
        <v/>
      </c>
    </row>
    <row r="1877" spans="1:3" x14ac:dyDescent="0.2">
      <c r="A1877" s="197" t="str">
        <f>IF(WQ!A1877="","",WQ!A1877)</f>
        <v/>
      </c>
      <c r="B1877" s="197" t="str">
        <f>IFERROR(VLOOKUP(A1877,Path!A:B,2,FALSE),"")</f>
        <v/>
      </c>
      <c r="C1877" s="197" t="str">
        <f>IF(WQ!B1877="","",WQ!B1877)</f>
        <v/>
      </c>
    </row>
    <row r="1878" spans="1:3" x14ac:dyDescent="0.2">
      <c r="A1878" s="197" t="str">
        <f>IF(WQ!A1878="","",WQ!A1878)</f>
        <v/>
      </c>
      <c r="B1878" s="197" t="str">
        <f>IFERROR(VLOOKUP(A1878,Path!A:B,2,FALSE),"")</f>
        <v/>
      </c>
      <c r="C1878" s="197" t="str">
        <f>IF(WQ!B1878="","",WQ!B1878)</f>
        <v/>
      </c>
    </row>
    <row r="1879" spans="1:3" x14ac:dyDescent="0.2">
      <c r="A1879" s="197" t="str">
        <f>IF(WQ!A1879="","",WQ!A1879)</f>
        <v/>
      </c>
      <c r="B1879" s="197" t="str">
        <f>IFERROR(VLOOKUP(A1879,Path!A:B,2,FALSE),"")</f>
        <v/>
      </c>
      <c r="C1879" s="197" t="str">
        <f>IF(WQ!B1879="","",WQ!B1879)</f>
        <v/>
      </c>
    </row>
    <row r="1880" spans="1:3" x14ac:dyDescent="0.2">
      <c r="A1880" s="197" t="str">
        <f>IF(WQ!A1880="","",WQ!A1880)</f>
        <v/>
      </c>
      <c r="B1880" s="197" t="str">
        <f>IFERROR(VLOOKUP(A1880,Path!A:B,2,FALSE),"")</f>
        <v/>
      </c>
      <c r="C1880" s="197" t="str">
        <f>IF(WQ!B1880="","",WQ!B1880)</f>
        <v/>
      </c>
    </row>
    <row r="1881" spans="1:3" x14ac:dyDescent="0.2">
      <c r="A1881" s="197" t="str">
        <f>IF(WQ!A1881="","",WQ!A1881)</f>
        <v/>
      </c>
      <c r="B1881" s="197" t="str">
        <f>IFERROR(VLOOKUP(A1881,Path!A:B,2,FALSE),"")</f>
        <v/>
      </c>
      <c r="C1881" s="197" t="str">
        <f>IF(WQ!B1881="","",WQ!B1881)</f>
        <v/>
      </c>
    </row>
    <row r="1882" spans="1:3" x14ac:dyDescent="0.2">
      <c r="A1882" s="197" t="str">
        <f>IF(WQ!A1882="","",WQ!A1882)</f>
        <v/>
      </c>
      <c r="B1882" s="197" t="str">
        <f>IFERROR(VLOOKUP(A1882,Path!A:B,2,FALSE),"")</f>
        <v/>
      </c>
      <c r="C1882" s="197" t="str">
        <f>IF(WQ!B1882="","",WQ!B1882)</f>
        <v/>
      </c>
    </row>
    <row r="1883" spans="1:3" x14ac:dyDescent="0.2">
      <c r="A1883" s="197" t="str">
        <f>IF(WQ!A1883="","",WQ!A1883)</f>
        <v/>
      </c>
      <c r="B1883" s="197" t="str">
        <f>IFERROR(VLOOKUP(A1883,Path!A:B,2,FALSE),"")</f>
        <v/>
      </c>
      <c r="C1883" s="197" t="str">
        <f>IF(WQ!B1883="","",WQ!B1883)</f>
        <v/>
      </c>
    </row>
    <row r="1884" spans="1:3" x14ac:dyDescent="0.2">
      <c r="A1884" s="197" t="str">
        <f>IF(WQ!A1884="","",WQ!A1884)</f>
        <v/>
      </c>
      <c r="B1884" s="197" t="str">
        <f>IFERROR(VLOOKUP(A1884,Path!A:B,2,FALSE),"")</f>
        <v/>
      </c>
      <c r="C1884" s="197" t="str">
        <f>IF(WQ!B1884="","",WQ!B1884)</f>
        <v/>
      </c>
    </row>
    <row r="1885" spans="1:3" x14ac:dyDescent="0.2">
      <c r="A1885" s="197" t="str">
        <f>IF(WQ!A1885="","",WQ!A1885)</f>
        <v/>
      </c>
      <c r="B1885" s="197" t="str">
        <f>IFERROR(VLOOKUP(A1885,Path!A:B,2,FALSE),"")</f>
        <v/>
      </c>
      <c r="C1885" s="197" t="str">
        <f>IF(WQ!B1885="","",WQ!B1885)</f>
        <v/>
      </c>
    </row>
    <row r="1886" spans="1:3" x14ac:dyDescent="0.2">
      <c r="A1886" s="197" t="str">
        <f>IF(WQ!A1886="","",WQ!A1886)</f>
        <v/>
      </c>
      <c r="B1886" s="197" t="str">
        <f>IFERROR(VLOOKUP(A1886,Path!A:B,2,FALSE),"")</f>
        <v/>
      </c>
      <c r="C1886" s="197" t="str">
        <f>IF(WQ!B1886="","",WQ!B1886)</f>
        <v/>
      </c>
    </row>
    <row r="1887" spans="1:3" x14ac:dyDescent="0.2">
      <c r="A1887" s="197" t="str">
        <f>IF(WQ!A1887="","",WQ!A1887)</f>
        <v/>
      </c>
      <c r="B1887" s="197" t="str">
        <f>IFERROR(VLOOKUP(A1887,Path!A:B,2,FALSE),"")</f>
        <v/>
      </c>
      <c r="C1887" s="197" t="str">
        <f>IF(WQ!B1887="","",WQ!B1887)</f>
        <v/>
      </c>
    </row>
    <row r="1888" spans="1:3" x14ac:dyDescent="0.2">
      <c r="A1888" s="197" t="str">
        <f>IF(WQ!A1888="","",WQ!A1888)</f>
        <v/>
      </c>
      <c r="B1888" s="197" t="str">
        <f>IFERROR(VLOOKUP(A1888,Path!A:B,2,FALSE),"")</f>
        <v/>
      </c>
      <c r="C1888" s="197" t="str">
        <f>IF(WQ!B1888="","",WQ!B1888)</f>
        <v/>
      </c>
    </row>
    <row r="1889" spans="1:3" x14ac:dyDescent="0.2">
      <c r="A1889" s="197" t="str">
        <f>IF(WQ!A1889="","",WQ!A1889)</f>
        <v/>
      </c>
      <c r="B1889" s="197" t="str">
        <f>IFERROR(VLOOKUP(A1889,Path!A:B,2,FALSE),"")</f>
        <v/>
      </c>
      <c r="C1889" s="197" t="str">
        <f>IF(WQ!B1889="","",WQ!B1889)</f>
        <v/>
      </c>
    </row>
    <row r="1890" spans="1:3" x14ac:dyDescent="0.2">
      <c r="A1890" s="197" t="str">
        <f>IF(WQ!A1890="","",WQ!A1890)</f>
        <v/>
      </c>
      <c r="B1890" s="197" t="str">
        <f>IFERROR(VLOOKUP(A1890,Path!A:B,2,FALSE),"")</f>
        <v/>
      </c>
      <c r="C1890" s="197" t="str">
        <f>IF(WQ!B1890="","",WQ!B1890)</f>
        <v/>
      </c>
    </row>
    <row r="1891" spans="1:3" x14ac:dyDescent="0.2">
      <c r="A1891" s="197" t="str">
        <f>IF(WQ!A1891="","",WQ!A1891)</f>
        <v/>
      </c>
      <c r="B1891" s="197" t="str">
        <f>IFERROR(VLOOKUP(A1891,Path!A:B,2,FALSE),"")</f>
        <v/>
      </c>
      <c r="C1891" s="197" t="str">
        <f>IF(WQ!B1891="","",WQ!B1891)</f>
        <v/>
      </c>
    </row>
    <row r="1892" spans="1:3" x14ac:dyDescent="0.2">
      <c r="A1892" s="197" t="str">
        <f>IF(WQ!A1892="","",WQ!A1892)</f>
        <v/>
      </c>
      <c r="B1892" s="197" t="str">
        <f>IFERROR(VLOOKUP(A1892,Path!A:B,2,FALSE),"")</f>
        <v/>
      </c>
      <c r="C1892" s="197" t="str">
        <f>IF(WQ!B1892="","",WQ!B1892)</f>
        <v/>
      </c>
    </row>
    <row r="1893" spans="1:3" x14ac:dyDescent="0.2">
      <c r="A1893" s="197" t="str">
        <f>IF(WQ!A1893="","",WQ!A1893)</f>
        <v/>
      </c>
      <c r="B1893" s="197" t="str">
        <f>IFERROR(VLOOKUP(A1893,Path!A:B,2,FALSE),"")</f>
        <v/>
      </c>
      <c r="C1893" s="197" t="str">
        <f>IF(WQ!B1893="","",WQ!B1893)</f>
        <v/>
      </c>
    </row>
    <row r="1894" spans="1:3" x14ac:dyDescent="0.2">
      <c r="A1894" s="197" t="str">
        <f>IF(WQ!A1894="","",WQ!A1894)</f>
        <v/>
      </c>
      <c r="B1894" s="197" t="str">
        <f>IFERROR(VLOOKUP(A1894,Path!A:B,2,FALSE),"")</f>
        <v/>
      </c>
      <c r="C1894" s="197" t="str">
        <f>IF(WQ!B1894="","",WQ!B1894)</f>
        <v/>
      </c>
    </row>
    <row r="1895" spans="1:3" x14ac:dyDescent="0.2">
      <c r="A1895" s="197" t="str">
        <f>IF(WQ!A1895="","",WQ!A1895)</f>
        <v/>
      </c>
      <c r="B1895" s="197" t="str">
        <f>IFERROR(VLOOKUP(A1895,Path!A:B,2,FALSE),"")</f>
        <v/>
      </c>
      <c r="C1895" s="197" t="str">
        <f>IF(WQ!B1895="","",WQ!B1895)</f>
        <v/>
      </c>
    </row>
    <row r="1896" spans="1:3" x14ac:dyDescent="0.2">
      <c r="A1896" s="197" t="str">
        <f>IF(WQ!A1896="","",WQ!A1896)</f>
        <v/>
      </c>
      <c r="B1896" s="197" t="str">
        <f>IFERROR(VLOOKUP(A1896,Path!A:B,2,FALSE),"")</f>
        <v/>
      </c>
      <c r="C1896" s="197" t="str">
        <f>IF(WQ!B1896="","",WQ!B1896)</f>
        <v/>
      </c>
    </row>
    <row r="1897" spans="1:3" x14ac:dyDescent="0.2">
      <c r="A1897" s="197" t="str">
        <f>IF(WQ!A1897="","",WQ!A1897)</f>
        <v/>
      </c>
      <c r="B1897" s="197" t="str">
        <f>IFERROR(VLOOKUP(A1897,Path!A:B,2,FALSE),"")</f>
        <v/>
      </c>
      <c r="C1897" s="197" t="str">
        <f>IF(WQ!B1897="","",WQ!B1897)</f>
        <v/>
      </c>
    </row>
    <row r="1898" spans="1:3" x14ac:dyDescent="0.2">
      <c r="A1898" s="197" t="str">
        <f>IF(WQ!A1898="","",WQ!A1898)</f>
        <v/>
      </c>
      <c r="B1898" s="197" t="str">
        <f>IFERROR(VLOOKUP(A1898,Path!A:B,2,FALSE),"")</f>
        <v/>
      </c>
      <c r="C1898" s="197" t="str">
        <f>IF(WQ!B1898="","",WQ!B1898)</f>
        <v/>
      </c>
    </row>
    <row r="1899" spans="1:3" x14ac:dyDescent="0.2">
      <c r="A1899" s="197" t="str">
        <f>IF(WQ!A1899="","",WQ!A1899)</f>
        <v/>
      </c>
      <c r="B1899" s="197" t="str">
        <f>IFERROR(VLOOKUP(A1899,Path!A:B,2,FALSE),"")</f>
        <v/>
      </c>
      <c r="C1899" s="197" t="str">
        <f>IF(WQ!B1899="","",WQ!B1899)</f>
        <v/>
      </c>
    </row>
    <row r="1900" spans="1:3" x14ac:dyDescent="0.2">
      <c r="A1900" s="197" t="str">
        <f>IF(WQ!A1900="","",WQ!A1900)</f>
        <v/>
      </c>
      <c r="B1900" s="197" t="str">
        <f>IFERROR(VLOOKUP(A1900,Path!A:B,2,FALSE),"")</f>
        <v/>
      </c>
      <c r="C1900" s="197" t="str">
        <f>IF(WQ!B1900="","",WQ!B1900)</f>
        <v/>
      </c>
    </row>
    <row r="1901" spans="1:3" x14ac:dyDescent="0.2">
      <c r="A1901" s="197" t="str">
        <f>IF(WQ!A1901="","",WQ!A1901)</f>
        <v/>
      </c>
      <c r="B1901" s="197" t="str">
        <f>IFERROR(VLOOKUP(A1901,Path!A:B,2,FALSE),"")</f>
        <v/>
      </c>
      <c r="C1901" s="197" t="str">
        <f>IF(WQ!B1901="","",WQ!B1901)</f>
        <v/>
      </c>
    </row>
    <row r="1902" spans="1:3" x14ac:dyDescent="0.2">
      <c r="A1902" s="197" t="str">
        <f>IF(WQ!A1902="","",WQ!A1902)</f>
        <v/>
      </c>
      <c r="B1902" s="197" t="str">
        <f>IFERROR(VLOOKUP(A1902,Path!A:B,2,FALSE),"")</f>
        <v/>
      </c>
      <c r="C1902" s="197" t="str">
        <f>IF(WQ!B1902="","",WQ!B1902)</f>
        <v/>
      </c>
    </row>
    <row r="1903" spans="1:3" x14ac:dyDescent="0.2">
      <c r="A1903" s="197" t="str">
        <f>IF(WQ!A1903="","",WQ!A1903)</f>
        <v/>
      </c>
      <c r="B1903" s="197" t="str">
        <f>IFERROR(VLOOKUP(A1903,Path!A:B,2,FALSE),"")</f>
        <v/>
      </c>
      <c r="C1903" s="197" t="str">
        <f>IF(WQ!B1903="","",WQ!B1903)</f>
        <v/>
      </c>
    </row>
    <row r="1904" spans="1:3" x14ac:dyDescent="0.2">
      <c r="A1904" s="197" t="str">
        <f>IF(WQ!A1904="","",WQ!A1904)</f>
        <v/>
      </c>
      <c r="B1904" s="197" t="str">
        <f>IFERROR(VLOOKUP(A1904,Path!A:B,2,FALSE),"")</f>
        <v/>
      </c>
      <c r="C1904" s="197" t="str">
        <f>IF(WQ!B1904="","",WQ!B1904)</f>
        <v/>
      </c>
    </row>
    <row r="1905" spans="1:3" x14ac:dyDescent="0.2">
      <c r="A1905" s="197" t="str">
        <f>IF(WQ!A1905="","",WQ!A1905)</f>
        <v/>
      </c>
      <c r="B1905" s="197" t="str">
        <f>IFERROR(VLOOKUP(A1905,Path!A:B,2,FALSE),"")</f>
        <v/>
      </c>
      <c r="C1905" s="197" t="str">
        <f>IF(WQ!B1905="","",WQ!B1905)</f>
        <v/>
      </c>
    </row>
    <row r="1906" spans="1:3" x14ac:dyDescent="0.2">
      <c r="A1906" s="197" t="str">
        <f>IF(WQ!A1906="","",WQ!A1906)</f>
        <v/>
      </c>
      <c r="B1906" s="197" t="str">
        <f>IFERROR(VLOOKUP(A1906,Path!A:B,2,FALSE),"")</f>
        <v/>
      </c>
      <c r="C1906" s="197" t="str">
        <f>IF(WQ!B1906="","",WQ!B1906)</f>
        <v/>
      </c>
    </row>
    <row r="1907" spans="1:3" x14ac:dyDescent="0.2">
      <c r="A1907" s="197" t="str">
        <f>IF(WQ!A1907="","",WQ!A1907)</f>
        <v/>
      </c>
      <c r="B1907" s="197" t="str">
        <f>IFERROR(VLOOKUP(A1907,Path!A:B,2,FALSE),"")</f>
        <v/>
      </c>
      <c r="C1907" s="197" t="str">
        <f>IF(WQ!B1907="","",WQ!B1907)</f>
        <v/>
      </c>
    </row>
    <row r="1908" spans="1:3" x14ac:dyDescent="0.2">
      <c r="A1908" s="197" t="str">
        <f>IF(WQ!A1908="","",WQ!A1908)</f>
        <v/>
      </c>
      <c r="B1908" s="197" t="str">
        <f>IFERROR(VLOOKUP(A1908,Path!A:B,2,FALSE),"")</f>
        <v/>
      </c>
      <c r="C1908" s="197" t="str">
        <f>IF(WQ!B1908="","",WQ!B1908)</f>
        <v/>
      </c>
    </row>
    <row r="1909" spans="1:3" x14ac:dyDescent="0.2">
      <c r="A1909" s="197" t="str">
        <f>IF(WQ!A1909="","",WQ!A1909)</f>
        <v/>
      </c>
      <c r="B1909" s="197" t="str">
        <f>IFERROR(VLOOKUP(A1909,Path!A:B,2,FALSE),"")</f>
        <v/>
      </c>
      <c r="C1909" s="197" t="str">
        <f>IF(WQ!B1909="","",WQ!B1909)</f>
        <v/>
      </c>
    </row>
    <row r="1910" spans="1:3" x14ac:dyDescent="0.2">
      <c r="A1910" s="197" t="str">
        <f>IF(WQ!A1910="","",WQ!A1910)</f>
        <v/>
      </c>
      <c r="B1910" s="197" t="str">
        <f>IFERROR(VLOOKUP(A1910,Path!A:B,2,FALSE),"")</f>
        <v/>
      </c>
      <c r="C1910" s="197" t="str">
        <f>IF(WQ!B1910="","",WQ!B1910)</f>
        <v/>
      </c>
    </row>
    <row r="1911" spans="1:3" x14ac:dyDescent="0.2">
      <c r="A1911" s="197" t="str">
        <f>IF(WQ!A1911="","",WQ!A1911)</f>
        <v/>
      </c>
      <c r="B1911" s="197" t="str">
        <f>IFERROR(VLOOKUP(A1911,Path!A:B,2,FALSE),"")</f>
        <v/>
      </c>
      <c r="C1911" s="197" t="str">
        <f>IF(WQ!B1911="","",WQ!B1911)</f>
        <v/>
      </c>
    </row>
    <row r="1912" spans="1:3" x14ac:dyDescent="0.2">
      <c r="A1912" s="197" t="str">
        <f>IF(WQ!A1912="","",WQ!A1912)</f>
        <v/>
      </c>
      <c r="B1912" s="197" t="str">
        <f>IFERROR(VLOOKUP(A1912,Path!A:B,2,FALSE),"")</f>
        <v/>
      </c>
      <c r="C1912" s="197" t="str">
        <f>IF(WQ!B1912="","",WQ!B1912)</f>
        <v/>
      </c>
    </row>
    <row r="1913" spans="1:3" x14ac:dyDescent="0.2">
      <c r="A1913" s="197" t="str">
        <f>IF(WQ!A1913="","",WQ!A1913)</f>
        <v/>
      </c>
      <c r="B1913" s="197" t="str">
        <f>IFERROR(VLOOKUP(A1913,Path!A:B,2,FALSE),"")</f>
        <v/>
      </c>
      <c r="C1913" s="197" t="str">
        <f>IF(WQ!B1913="","",WQ!B1913)</f>
        <v/>
      </c>
    </row>
    <row r="1914" spans="1:3" x14ac:dyDescent="0.2">
      <c r="A1914" s="197" t="str">
        <f>IF(WQ!A1914="","",WQ!A1914)</f>
        <v/>
      </c>
      <c r="B1914" s="197" t="str">
        <f>IFERROR(VLOOKUP(A1914,Path!A:B,2,FALSE),"")</f>
        <v/>
      </c>
      <c r="C1914" s="197" t="str">
        <f>IF(WQ!B1914="","",WQ!B1914)</f>
        <v/>
      </c>
    </row>
    <row r="1915" spans="1:3" x14ac:dyDescent="0.2">
      <c r="A1915" s="197" t="str">
        <f>IF(WQ!A1915="","",WQ!A1915)</f>
        <v/>
      </c>
      <c r="B1915" s="197" t="str">
        <f>IFERROR(VLOOKUP(A1915,Path!A:B,2,FALSE),"")</f>
        <v/>
      </c>
      <c r="C1915" s="197" t="str">
        <f>IF(WQ!B1915="","",WQ!B1915)</f>
        <v/>
      </c>
    </row>
    <row r="1916" spans="1:3" x14ac:dyDescent="0.2">
      <c r="A1916" s="197" t="str">
        <f>IF(WQ!A1916="","",WQ!A1916)</f>
        <v/>
      </c>
      <c r="B1916" s="197" t="str">
        <f>IFERROR(VLOOKUP(A1916,Path!A:B,2,FALSE),"")</f>
        <v/>
      </c>
      <c r="C1916" s="197" t="str">
        <f>IF(WQ!B1916="","",WQ!B1916)</f>
        <v/>
      </c>
    </row>
    <row r="1917" spans="1:3" x14ac:dyDescent="0.2">
      <c r="A1917" s="197" t="str">
        <f>IF(WQ!A1917="","",WQ!A1917)</f>
        <v/>
      </c>
      <c r="B1917" s="197" t="str">
        <f>IFERROR(VLOOKUP(A1917,Path!A:B,2,FALSE),"")</f>
        <v/>
      </c>
      <c r="C1917" s="197" t="str">
        <f>IF(WQ!B1917="","",WQ!B1917)</f>
        <v/>
      </c>
    </row>
    <row r="1918" spans="1:3" x14ac:dyDescent="0.2">
      <c r="A1918" s="197" t="str">
        <f>IF(WQ!A1918="","",WQ!A1918)</f>
        <v/>
      </c>
      <c r="B1918" s="197" t="str">
        <f>IFERROR(VLOOKUP(A1918,Path!A:B,2,FALSE),"")</f>
        <v/>
      </c>
      <c r="C1918" s="197" t="str">
        <f>IF(WQ!B1918="","",WQ!B1918)</f>
        <v/>
      </c>
    </row>
    <row r="1919" spans="1:3" x14ac:dyDescent="0.2">
      <c r="A1919" s="197" t="str">
        <f>IF(WQ!A1919="","",WQ!A1919)</f>
        <v/>
      </c>
      <c r="B1919" s="197" t="str">
        <f>IFERROR(VLOOKUP(A1919,Path!A:B,2,FALSE),"")</f>
        <v/>
      </c>
      <c r="C1919" s="197" t="str">
        <f>IF(WQ!B1919="","",WQ!B1919)</f>
        <v/>
      </c>
    </row>
    <row r="1920" spans="1:3" x14ac:dyDescent="0.2">
      <c r="A1920" s="197" t="str">
        <f>IF(WQ!A1920="","",WQ!A1920)</f>
        <v/>
      </c>
      <c r="B1920" s="197" t="str">
        <f>IFERROR(VLOOKUP(A1920,Path!A:B,2,FALSE),"")</f>
        <v/>
      </c>
      <c r="C1920" s="197" t="str">
        <f>IF(WQ!B1920="","",WQ!B1920)</f>
        <v/>
      </c>
    </row>
    <row r="1921" spans="1:3" x14ac:dyDescent="0.2">
      <c r="A1921" s="197" t="str">
        <f>IF(WQ!A1921="","",WQ!A1921)</f>
        <v/>
      </c>
      <c r="B1921" s="197" t="str">
        <f>IFERROR(VLOOKUP(A1921,Path!A:B,2,FALSE),"")</f>
        <v/>
      </c>
      <c r="C1921" s="197" t="str">
        <f>IF(WQ!B1921="","",WQ!B1921)</f>
        <v/>
      </c>
    </row>
    <row r="1922" spans="1:3" x14ac:dyDescent="0.2">
      <c r="A1922" s="197" t="str">
        <f>IF(WQ!A1922="","",WQ!A1922)</f>
        <v/>
      </c>
      <c r="B1922" s="197" t="str">
        <f>IFERROR(VLOOKUP(A1922,Path!A:B,2,FALSE),"")</f>
        <v/>
      </c>
      <c r="C1922" s="197" t="str">
        <f>IF(WQ!B1922="","",WQ!B1922)</f>
        <v/>
      </c>
    </row>
    <row r="1923" spans="1:3" x14ac:dyDescent="0.2">
      <c r="A1923" s="197" t="str">
        <f>IF(WQ!A1923="","",WQ!A1923)</f>
        <v/>
      </c>
      <c r="B1923" s="197" t="str">
        <f>IFERROR(VLOOKUP(A1923,Path!A:B,2,FALSE),"")</f>
        <v/>
      </c>
      <c r="C1923" s="197" t="str">
        <f>IF(WQ!B1923="","",WQ!B1923)</f>
        <v/>
      </c>
    </row>
    <row r="1924" spans="1:3" x14ac:dyDescent="0.2">
      <c r="A1924" s="197" t="str">
        <f>IF(WQ!A1924="","",WQ!A1924)</f>
        <v/>
      </c>
      <c r="B1924" s="197" t="str">
        <f>IFERROR(VLOOKUP(A1924,Path!A:B,2,FALSE),"")</f>
        <v/>
      </c>
      <c r="C1924" s="197" t="str">
        <f>IF(WQ!B1924="","",WQ!B1924)</f>
        <v/>
      </c>
    </row>
    <row r="1925" spans="1:3" x14ac:dyDescent="0.2">
      <c r="A1925" s="197" t="str">
        <f>IF(WQ!A1925="","",WQ!A1925)</f>
        <v/>
      </c>
      <c r="B1925" s="197" t="str">
        <f>IFERROR(VLOOKUP(A1925,Path!A:B,2,FALSE),"")</f>
        <v/>
      </c>
      <c r="C1925" s="197" t="str">
        <f>IF(WQ!B1925="","",WQ!B1925)</f>
        <v/>
      </c>
    </row>
    <row r="1926" spans="1:3" x14ac:dyDescent="0.2">
      <c r="A1926" s="197" t="str">
        <f>IF(WQ!A1926="","",WQ!A1926)</f>
        <v/>
      </c>
      <c r="B1926" s="197" t="str">
        <f>IFERROR(VLOOKUP(A1926,Path!A:B,2,FALSE),"")</f>
        <v/>
      </c>
      <c r="C1926" s="197" t="str">
        <f>IF(WQ!B1926="","",WQ!B1926)</f>
        <v/>
      </c>
    </row>
    <row r="1927" spans="1:3" x14ac:dyDescent="0.2">
      <c r="A1927" s="197" t="str">
        <f>IF(WQ!A1927="","",WQ!A1927)</f>
        <v/>
      </c>
      <c r="B1927" s="197" t="str">
        <f>IFERROR(VLOOKUP(A1927,Path!A:B,2,FALSE),"")</f>
        <v/>
      </c>
      <c r="C1927" s="197" t="str">
        <f>IF(WQ!B1927="","",WQ!B1927)</f>
        <v/>
      </c>
    </row>
    <row r="1928" spans="1:3" x14ac:dyDescent="0.2">
      <c r="A1928" s="197" t="str">
        <f>IF(WQ!A1928="","",WQ!A1928)</f>
        <v/>
      </c>
      <c r="B1928" s="197" t="str">
        <f>IFERROR(VLOOKUP(A1928,Path!A:B,2,FALSE),"")</f>
        <v/>
      </c>
      <c r="C1928" s="197" t="str">
        <f>IF(WQ!B1928="","",WQ!B1928)</f>
        <v/>
      </c>
    </row>
    <row r="1929" spans="1:3" x14ac:dyDescent="0.2">
      <c r="A1929" s="197" t="str">
        <f>IF(WQ!A1929="","",WQ!A1929)</f>
        <v/>
      </c>
      <c r="B1929" s="197" t="str">
        <f>IFERROR(VLOOKUP(A1929,Path!A:B,2,FALSE),"")</f>
        <v/>
      </c>
      <c r="C1929" s="197" t="str">
        <f>IF(WQ!B1929="","",WQ!B1929)</f>
        <v/>
      </c>
    </row>
    <row r="1930" spans="1:3" x14ac:dyDescent="0.2">
      <c r="A1930" s="197" t="str">
        <f>IF(WQ!A1930="","",WQ!A1930)</f>
        <v/>
      </c>
      <c r="B1930" s="197" t="str">
        <f>IFERROR(VLOOKUP(A1930,Path!A:B,2,FALSE),"")</f>
        <v/>
      </c>
      <c r="C1930" s="197" t="str">
        <f>IF(WQ!B1930="","",WQ!B1930)</f>
        <v/>
      </c>
    </row>
    <row r="1931" spans="1:3" x14ac:dyDescent="0.2">
      <c r="A1931" s="197" t="str">
        <f>IF(WQ!A1931="","",WQ!A1931)</f>
        <v/>
      </c>
      <c r="B1931" s="197" t="str">
        <f>IFERROR(VLOOKUP(A1931,Path!A:B,2,FALSE),"")</f>
        <v/>
      </c>
      <c r="C1931" s="197" t="str">
        <f>IF(WQ!B1931="","",WQ!B1931)</f>
        <v/>
      </c>
    </row>
    <row r="1932" spans="1:3" x14ac:dyDescent="0.2">
      <c r="A1932" s="197" t="str">
        <f>IF(WQ!A1932="","",WQ!A1932)</f>
        <v/>
      </c>
      <c r="B1932" s="197" t="str">
        <f>IFERROR(VLOOKUP(A1932,Path!A:B,2,FALSE),"")</f>
        <v/>
      </c>
      <c r="C1932" s="197" t="str">
        <f>IF(WQ!B1932="","",WQ!B1932)</f>
        <v/>
      </c>
    </row>
    <row r="1933" spans="1:3" x14ac:dyDescent="0.2">
      <c r="A1933" s="197" t="str">
        <f>IF(WQ!A1933="","",WQ!A1933)</f>
        <v/>
      </c>
      <c r="B1933" s="197" t="str">
        <f>IFERROR(VLOOKUP(A1933,Path!A:B,2,FALSE),"")</f>
        <v/>
      </c>
      <c r="C1933" s="197" t="str">
        <f>IF(WQ!B1933="","",WQ!B1933)</f>
        <v/>
      </c>
    </row>
    <row r="1934" spans="1:3" x14ac:dyDescent="0.2">
      <c r="A1934" s="197" t="str">
        <f>IF(WQ!A1934="","",WQ!A1934)</f>
        <v/>
      </c>
      <c r="B1934" s="197" t="str">
        <f>IFERROR(VLOOKUP(A1934,Path!A:B,2,FALSE),"")</f>
        <v/>
      </c>
      <c r="C1934" s="197" t="str">
        <f>IF(WQ!B1934="","",WQ!B1934)</f>
        <v/>
      </c>
    </row>
    <row r="1935" spans="1:3" x14ac:dyDescent="0.2">
      <c r="A1935" s="197" t="str">
        <f>IF(WQ!A1935="","",WQ!A1935)</f>
        <v/>
      </c>
      <c r="B1935" s="197" t="str">
        <f>IFERROR(VLOOKUP(A1935,Path!A:B,2,FALSE),"")</f>
        <v/>
      </c>
      <c r="C1935" s="197" t="str">
        <f>IF(WQ!B1935="","",WQ!B1935)</f>
        <v/>
      </c>
    </row>
    <row r="1936" spans="1:3" x14ac:dyDescent="0.2">
      <c r="A1936" s="197" t="str">
        <f>IF(WQ!A1936="","",WQ!A1936)</f>
        <v/>
      </c>
      <c r="B1936" s="197" t="str">
        <f>IFERROR(VLOOKUP(A1936,Path!A:B,2,FALSE),"")</f>
        <v/>
      </c>
      <c r="C1936" s="197" t="str">
        <f>IF(WQ!B1936="","",WQ!B1936)</f>
        <v/>
      </c>
    </row>
    <row r="1937" spans="1:3" x14ac:dyDescent="0.2">
      <c r="A1937" s="197" t="str">
        <f>IF(WQ!A1937="","",WQ!A1937)</f>
        <v/>
      </c>
      <c r="B1937" s="197" t="str">
        <f>IFERROR(VLOOKUP(A1937,Path!A:B,2,FALSE),"")</f>
        <v/>
      </c>
      <c r="C1937" s="197" t="str">
        <f>IF(WQ!B1937="","",WQ!B1937)</f>
        <v/>
      </c>
    </row>
    <row r="1938" spans="1:3" x14ac:dyDescent="0.2">
      <c r="A1938" s="197" t="str">
        <f>IF(WQ!A1938="","",WQ!A1938)</f>
        <v/>
      </c>
      <c r="B1938" s="197" t="str">
        <f>IFERROR(VLOOKUP(A1938,Path!A:B,2,FALSE),"")</f>
        <v/>
      </c>
      <c r="C1938" s="197" t="str">
        <f>IF(WQ!B1938="","",WQ!B1938)</f>
        <v/>
      </c>
    </row>
    <row r="1939" spans="1:3" x14ac:dyDescent="0.2">
      <c r="A1939" s="197" t="str">
        <f>IF(WQ!A1939="","",WQ!A1939)</f>
        <v/>
      </c>
      <c r="B1939" s="197" t="str">
        <f>IFERROR(VLOOKUP(A1939,Path!A:B,2,FALSE),"")</f>
        <v/>
      </c>
      <c r="C1939" s="197" t="str">
        <f>IF(WQ!B1939="","",WQ!B1939)</f>
        <v/>
      </c>
    </row>
    <row r="1940" spans="1:3" x14ac:dyDescent="0.2">
      <c r="A1940" s="197" t="str">
        <f>IF(WQ!A1940="","",WQ!A1940)</f>
        <v/>
      </c>
      <c r="B1940" s="197" t="str">
        <f>IFERROR(VLOOKUP(A1940,Path!A:B,2,FALSE),"")</f>
        <v/>
      </c>
      <c r="C1940" s="197" t="str">
        <f>IF(WQ!B1940="","",WQ!B1940)</f>
        <v/>
      </c>
    </row>
    <row r="1941" spans="1:3" x14ac:dyDescent="0.2">
      <c r="A1941" s="197" t="str">
        <f>IF(WQ!A1941="","",WQ!A1941)</f>
        <v/>
      </c>
      <c r="B1941" s="197" t="str">
        <f>IFERROR(VLOOKUP(A1941,Path!A:B,2,FALSE),"")</f>
        <v/>
      </c>
      <c r="C1941" s="197" t="str">
        <f>IF(WQ!B1941="","",WQ!B1941)</f>
        <v/>
      </c>
    </row>
    <row r="1942" spans="1:3" x14ac:dyDescent="0.2">
      <c r="A1942" s="197" t="str">
        <f>IF(WQ!A1942="","",WQ!A1942)</f>
        <v/>
      </c>
      <c r="B1942" s="197" t="str">
        <f>IFERROR(VLOOKUP(A1942,Path!A:B,2,FALSE),"")</f>
        <v/>
      </c>
      <c r="C1942" s="197" t="str">
        <f>IF(WQ!B1942="","",WQ!B1942)</f>
        <v/>
      </c>
    </row>
    <row r="1943" spans="1:3" x14ac:dyDescent="0.2">
      <c r="A1943" s="197" t="str">
        <f>IF(WQ!A1943="","",WQ!A1943)</f>
        <v/>
      </c>
      <c r="B1943" s="197" t="str">
        <f>IFERROR(VLOOKUP(A1943,Path!A:B,2,FALSE),"")</f>
        <v/>
      </c>
      <c r="C1943" s="197" t="str">
        <f>IF(WQ!B1943="","",WQ!B1943)</f>
        <v/>
      </c>
    </row>
    <row r="1944" spans="1:3" x14ac:dyDescent="0.2">
      <c r="A1944" s="197" t="str">
        <f>IF(WQ!A1944="","",WQ!A1944)</f>
        <v/>
      </c>
      <c r="B1944" s="197" t="str">
        <f>IFERROR(VLOOKUP(A1944,Path!A:B,2,FALSE),"")</f>
        <v/>
      </c>
      <c r="C1944" s="197" t="str">
        <f>IF(WQ!B1944="","",WQ!B1944)</f>
        <v/>
      </c>
    </row>
    <row r="1945" spans="1:3" x14ac:dyDescent="0.2">
      <c r="A1945" s="197" t="str">
        <f>IF(WQ!A1945="","",WQ!A1945)</f>
        <v/>
      </c>
      <c r="B1945" s="197" t="str">
        <f>IFERROR(VLOOKUP(A1945,Path!A:B,2,FALSE),"")</f>
        <v/>
      </c>
      <c r="C1945" s="197" t="str">
        <f>IF(WQ!B1945="","",WQ!B1945)</f>
        <v/>
      </c>
    </row>
    <row r="1946" spans="1:3" x14ac:dyDescent="0.2">
      <c r="A1946" s="197" t="str">
        <f>IF(WQ!A1946="","",WQ!A1946)</f>
        <v/>
      </c>
      <c r="B1946" s="197" t="str">
        <f>IFERROR(VLOOKUP(A1946,Path!A:B,2,FALSE),"")</f>
        <v/>
      </c>
      <c r="C1946" s="197" t="str">
        <f>IF(WQ!B1946="","",WQ!B1946)</f>
        <v/>
      </c>
    </row>
    <row r="1947" spans="1:3" x14ac:dyDescent="0.2">
      <c r="A1947" s="197" t="str">
        <f>IF(WQ!A1947="","",WQ!A1947)</f>
        <v/>
      </c>
      <c r="B1947" s="197" t="str">
        <f>IFERROR(VLOOKUP(A1947,Path!A:B,2,FALSE),"")</f>
        <v/>
      </c>
      <c r="C1947" s="197" t="str">
        <f>IF(WQ!B1947="","",WQ!B1947)</f>
        <v/>
      </c>
    </row>
    <row r="1948" spans="1:3" x14ac:dyDescent="0.2">
      <c r="A1948" s="197" t="str">
        <f>IF(WQ!A1948="","",WQ!A1948)</f>
        <v/>
      </c>
      <c r="B1948" s="197" t="str">
        <f>IFERROR(VLOOKUP(A1948,Path!A:B,2,FALSE),"")</f>
        <v/>
      </c>
      <c r="C1948" s="197" t="str">
        <f>IF(WQ!B1948="","",WQ!B1948)</f>
        <v/>
      </c>
    </row>
    <row r="1949" spans="1:3" x14ac:dyDescent="0.2">
      <c r="A1949" s="197" t="str">
        <f>IF(WQ!A1949="","",WQ!A1949)</f>
        <v/>
      </c>
      <c r="B1949" s="197" t="str">
        <f>IFERROR(VLOOKUP(A1949,Path!A:B,2,FALSE),"")</f>
        <v/>
      </c>
      <c r="C1949" s="197" t="str">
        <f>IF(WQ!B1949="","",WQ!B1949)</f>
        <v/>
      </c>
    </row>
    <row r="1950" spans="1:3" x14ac:dyDescent="0.2">
      <c r="A1950" s="197" t="str">
        <f>IF(WQ!A1950="","",WQ!A1950)</f>
        <v/>
      </c>
      <c r="B1950" s="197" t="str">
        <f>IFERROR(VLOOKUP(A1950,Path!A:B,2,FALSE),"")</f>
        <v/>
      </c>
      <c r="C1950" s="197" t="str">
        <f>IF(WQ!B1950="","",WQ!B1950)</f>
        <v/>
      </c>
    </row>
    <row r="1951" spans="1:3" x14ac:dyDescent="0.2">
      <c r="A1951" s="197" t="str">
        <f>IF(WQ!A1951="","",WQ!A1951)</f>
        <v/>
      </c>
      <c r="B1951" s="197" t="str">
        <f>IFERROR(VLOOKUP(A1951,Path!A:B,2,FALSE),"")</f>
        <v/>
      </c>
      <c r="C1951" s="197" t="str">
        <f>IF(WQ!B1951="","",WQ!B1951)</f>
        <v/>
      </c>
    </row>
    <row r="1952" spans="1:3" x14ac:dyDescent="0.2">
      <c r="A1952" s="197" t="str">
        <f>IF(WQ!A1952="","",WQ!A1952)</f>
        <v/>
      </c>
      <c r="B1952" s="197" t="str">
        <f>IFERROR(VLOOKUP(A1952,Path!A:B,2,FALSE),"")</f>
        <v/>
      </c>
      <c r="C1952" s="197" t="str">
        <f>IF(WQ!B1952="","",WQ!B1952)</f>
        <v/>
      </c>
    </row>
    <row r="1953" spans="1:3" x14ac:dyDescent="0.2">
      <c r="A1953" s="197" t="str">
        <f>IF(WQ!A1953="","",WQ!A1953)</f>
        <v/>
      </c>
      <c r="B1953" s="197" t="str">
        <f>IFERROR(VLOOKUP(A1953,Path!A:B,2,FALSE),"")</f>
        <v/>
      </c>
      <c r="C1953" s="197" t="str">
        <f>IF(WQ!B1953="","",WQ!B1953)</f>
        <v/>
      </c>
    </row>
    <row r="1954" spans="1:3" x14ac:dyDescent="0.2">
      <c r="A1954" s="197" t="str">
        <f>IF(WQ!A1954="","",WQ!A1954)</f>
        <v/>
      </c>
      <c r="B1954" s="197" t="str">
        <f>IFERROR(VLOOKUP(A1954,Path!A:B,2,FALSE),"")</f>
        <v/>
      </c>
      <c r="C1954" s="197" t="str">
        <f>IF(WQ!B1954="","",WQ!B1954)</f>
        <v/>
      </c>
    </row>
    <row r="1955" spans="1:3" x14ac:dyDescent="0.2">
      <c r="A1955" s="197" t="str">
        <f>IF(WQ!A1955="","",WQ!A1955)</f>
        <v/>
      </c>
      <c r="B1955" s="197" t="str">
        <f>IFERROR(VLOOKUP(A1955,Path!A:B,2,FALSE),"")</f>
        <v/>
      </c>
      <c r="C1955" s="197" t="str">
        <f>IF(WQ!B1955="","",WQ!B1955)</f>
        <v/>
      </c>
    </row>
    <row r="1956" spans="1:3" x14ac:dyDescent="0.2">
      <c r="A1956" s="197" t="str">
        <f>IF(WQ!A1956="","",WQ!A1956)</f>
        <v/>
      </c>
      <c r="B1956" s="197" t="str">
        <f>IFERROR(VLOOKUP(A1956,Path!A:B,2,FALSE),"")</f>
        <v/>
      </c>
      <c r="C1956" s="197" t="str">
        <f>IF(WQ!B1956="","",WQ!B1956)</f>
        <v/>
      </c>
    </row>
    <row r="1957" spans="1:3" x14ac:dyDescent="0.2">
      <c r="A1957" s="197" t="str">
        <f>IF(WQ!A1957="","",WQ!A1957)</f>
        <v/>
      </c>
      <c r="B1957" s="197" t="str">
        <f>IFERROR(VLOOKUP(A1957,Path!A:B,2,FALSE),"")</f>
        <v/>
      </c>
      <c r="C1957" s="197" t="str">
        <f>IF(WQ!B1957="","",WQ!B1957)</f>
        <v/>
      </c>
    </row>
    <row r="1958" spans="1:3" x14ac:dyDescent="0.2">
      <c r="A1958" s="197" t="str">
        <f>IF(WQ!A1958="","",WQ!A1958)</f>
        <v/>
      </c>
      <c r="B1958" s="197" t="str">
        <f>IFERROR(VLOOKUP(A1958,Path!A:B,2,FALSE),"")</f>
        <v/>
      </c>
      <c r="C1958" s="197" t="str">
        <f>IF(WQ!B1958="","",WQ!B1958)</f>
        <v/>
      </c>
    </row>
    <row r="1959" spans="1:3" x14ac:dyDescent="0.2">
      <c r="A1959" s="197" t="str">
        <f>IF(WQ!A1959="","",WQ!A1959)</f>
        <v/>
      </c>
      <c r="B1959" s="197" t="str">
        <f>IFERROR(VLOOKUP(A1959,Path!A:B,2,FALSE),"")</f>
        <v/>
      </c>
      <c r="C1959" s="197" t="str">
        <f>IF(WQ!B1959="","",WQ!B1959)</f>
        <v/>
      </c>
    </row>
    <row r="1960" spans="1:3" x14ac:dyDescent="0.2">
      <c r="A1960" s="197" t="str">
        <f>IF(WQ!A1960="","",WQ!A1960)</f>
        <v/>
      </c>
      <c r="B1960" s="197" t="str">
        <f>IFERROR(VLOOKUP(A1960,Path!A:B,2,FALSE),"")</f>
        <v/>
      </c>
      <c r="C1960" s="197" t="str">
        <f>IF(WQ!B1960="","",WQ!B1960)</f>
        <v/>
      </c>
    </row>
    <row r="1961" spans="1:3" x14ac:dyDescent="0.2">
      <c r="A1961" s="197" t="str">
        <f>IF(WQ!A1961="","",WQ!A1961)</f>
        <v/>
      </c>
      <c r="B1961" s="197" t="str">
        <f>IFERROR(VLOOKUP(A1961,Path!A:B,2,FALSE),"")</f>
        <v/>
      </c>
      <c r="C1961" s="197" t="str">
        <f>IF(WQ!B1961="","",WQ!B1961)</f>
        <v/>
      </c>
    </row>
    <row r="1962" spans="1:3" x14ac:dyDescent="0.2">
      <c r="A1962" s="197" t="str">
        <f>IF(WQ!A1962="","",WQ!A1962)</f>
        <v/>
      </c>
      <c r="B1962" s="197" t="str">
        <f>IFERROR(VLOOKUP(A1962,Path!A:B,2,FALSE),"")</f>
        <v/>
      </c>
      <c r="C1962" s="197" t="str">
        <f>IF(WQ!B1962="","",WQ!B1962)</f>
        <v/>
      </c>
    </row>
    <row r="1963" spans="1:3" x14ac:dyDescent="0.2">
      <c r="A1963" s="197" t="str">
        <f>IF(WQ!A1963="","",WQ!A1963)</f>
        <v/>
      </c>
      <c r="B1963" s="197" t="str">
        <f>IFERROR(VLOOKUP(A1963,Path!A:B,2,FALSE),"")</f>
        <v/>
      </c>
      <c r="C1963" s="197" t="str">
        <f>IF(WQ!B1963="","",WQ!B1963)</f>
        <v/>
      </c>
    </row>
    <row r="1964" spans="1:3" x14ac:dyDescent="0.2">
      <c r="A1964" s="197" t="str">
        <f>IF(WQ!A1964="","",WQ!A1964)</f>
        <v/>
      </c>
      <c r="B1964" s="197" t="str">
        <f>IFERROR(VLOOKUP(A1964,Path!A:B,2,FALSE),"")</f>
        <v/>
      </c>
      <c r="C1964" s="197" t="str">
        <f>IF(WQ!B1964="","",WQ!B1964)</f>
        <v/>
      </c>
    </row>
    <row r="1965" spans="1:3" x14ac:dyDescent="0.2">
      <c r="A1965" s="197" t="str">
        <f>IF(WQ!A1965="","",WQ!A1965)</f>
        <v/>
      </c>
      <c r="B1965" s="197" t="str">
        <f>IFERROR(VLOOKUP(A1965,Path!A:B,2,FALSE),"")</f>
        <v/>
      </c>
      <c r="C1965" s="197" t="str">
        <f>IF(WQ!B1965="","",WQ!B1965)</f>
        <v/>
      </c>
    </row>
    <row r="1966" spans="1:3" x14ac:dyDescent="0.2">
      <c r="A1966" s="197" t="str">
        <f>IF(WQ!A1966="","",WQ!A1966)</f>
        <v/>
      </c>
      <c r="B1966" s="197" t="str">
        <f>IFERROR(VLOOKUP(A1966,Path!A:B,2,FALSE),"")</f>
        <v/>
      </c>
      <c r="C1966" s="197" t="str">
        <f>IF(WQ!B1966="","",WQ!B1966)</f>
        <v/>
      </c>
    </row>
    <row r="1967" spans="1:3" x14ac:dyDescent="0.2">
      <c r="A1967" s="197" t="str">
        <f>IF(WQ!A1967="","",WQ!A1967)</f>
        <v/>
      </c>
      <c r="B1967" s="197" t="str">
        <f>IFERROR(VLOOKUP(A1967,Path!A:B,2,FALSE),"")</f>
        <v/>
      </c>
      <c r="C1967" s="197" t="str">
        <f>IF(WQ!B1967="","",WQ!B1967)</f>
        <v/>
      </c>
    </row>
    <row r="1968" spans="1:3" x14ac:dyDescent="0.2">
      <c r="A1968" s="197" t="str">
        <f>IF(WQ!A1968="","",WQ!A1968)</f>
        <v/>
      </c>
      <c r="B1968" s="197" t="str">
        <f>IFERROR(VLOOKUP(A1968,Path!A:B,2,FALSE),"")</f>
        <v/>
      </c>
      <c r="C1968" s="197" t="str">
        <f>IF(WQ!B1968="","",WQ!B1968)</f>
        <v/>
      </c>
    </row>
    <row r="1969" spans="1:3" x14ac:dyDescent="0.2">
      <c r="A1969" s="197" t="str">
        <f>IF(WQ!A1969="","",WQ!A1969)</f>
        <v/>
      </c>
      <c r="B1969" s="197" t="str">
        <f>IFERROR(VLOOKUP(A1969,Path!A:B,2,FALSE),"")</f>
        <v/>
      </c>
      <c r="C1969" s="197" t="str">
        <f>IF(WQ!B1969="","",WQ!B1969)</f>
        <v/>
      </c>
    </row>
    <row r="1970" spans="1:3" x14ac:dyDescent="0.2">
      <c r="A1970" s="197" t="str">
        <f>IF(WQ!A1970="","",WQ!A1970)</f>
        <v/>
      </c>
      <c r="B1970" s="197" t="str">
        <f>IFERROR(VLOOKUP(A1970,Path!A:B,2,FALSE),"")</f>
        <v/>
      </c>
      <c r="C1970" s="197" t="str">
        <f>IF(WQ!B1970="","",WQ!B1970)</f>
        <v/>
      </c>
    </row>
    <row r="1971" spans="1:3" x14ac:dyDescent="0.2">
      <c r="A1971" s="197" t="str">
        <f>IF(WQ!A1971="","",WQ!A1971)</f>
        <v/>
      </c>
      <c r="B1971" s="197" t="str">
        <f>IFERROR(VLOOKUP(A1971,Path!A:B,2,FALSE),"")</f>
        <v/>
      </c>
      <c r="C1971" s="197" t="str">
        <f>IF(WQ!B1971="","",WQ!B1971)</f>
        <v/>
      </c>
    </row>
    <row r="1972" spans="1:3" x14ac:dyDescent="0.2">
      <c r="A1972" s="197" t="str">
        <f>IF(WQ!A1972="","",WQ!A1972)</f>
        <v/>
      </c>
      <c r="B1972" s="197" t="str">
        <f>IFERROR(VLOOKUP(A1972,Path!A:B,2,FALSE),"")</f>
        <v/>
      </c>
      <c r="C1972" s="197" t="str">
        <f>IF(WQ!B1972="","",WQ!B1972)</f>
        <v/>
      </c>
    </row>
    <row r="1973" spans="1:3" x14ac:dyDescent="0.2">
      <c r="A1973" s="197" t="str">
        <f>IF(WQ!A1973="","",WQ!A1973)</f>
        <v/>
      </c>
      <c r="B1973" s="197" t="str">
        <f>IFERROR(VLOOKUP(A1973,Path!A:B,2,FALSE),"")</f>
        <v/>
      </c>
      <c r="C1973" s="197" t="str">
        <f>IF(WQ!B1973="","",WQ!B1973)</f>
        <v/>
      </c>
    </row>
    <row r="1974" spans="1:3" x14ac:dyDescent="0.2">
      <c r="A1974" s="197" t="str">
        <f>IF(WQ!A1974="","",WQ!A1974)</f>
        <v/>
      </c>
      <c r="B1974" s="197" t="str">
        <f>IFERROR(VLOOKUP(A1974,Path!A:B,2,FALSE),"")</f>
        <v/>
      </c>
      <c r="C1974" s="197" t="str">
        <f>IF(WQ!B1974="","",WQ!B1974)</f>
        <v/>
      </c>
    </row>
    <row r="1975" spans="1:3" x14ac:dyDescent="0.2">
      <c r="A1975" s="197" t="str">
        <f>IF(WQ!A1975="","",WQ!A1975)</f>
        <v/>
      </c>
      <c r="B1975" s="197" t="str">
        <f>IFERROR(VLOOKUP(A1975,Path!A:B,2,FALSE),"")</f>
        <v/>
      </c>
      <c r="C1975" s="197" t="str">
        <f>IF(WQ!B1975="","",WQ!B1975)</f>
        <v/>
      </c>
    </row>
    <row r="1976" spans="1:3" x14ac:dyDescent="0.2">
      <c r="A1976" s="197" t="str">
        <f>IF(WQ!A1976="","",WQ!A1976)</f>
        <v/>
      </c>
      <c r="B1976" s="197" t="str">
        <f>IFERROR(VLOOKUP(A1976,Path!A:B,2,FALSE),"")</f>
        <v/>
      </c>
      <c r="C1976" s="197" t="str">
        <f>IF(WQ!B1976="","",WQ!B1976)</f>
        <v/>
      </c>
    </row>
    <row r="1977" spans="1:3" x14ac:dyDescent="0.2">
      <c r="A1977" s="197" t="str">
        <f>IF(WQ!A1977="","",WQ!A1977)</f>
        <v/>
      </c>
      <c r="B1977" s="197" t="str">
        <f>IFERROR(VLOOKUP(A1977,Path!A:B,2,FALSE),"")</f>
        <v/>
      </c>
      <c r="C1977" s="197" t="str">
        <f>IF(WQ!B1977="","",WQ!B1977)</f>
        <v/>
      </c>
    </row>
    <row r="1978" spans="1:3" x14ac:dyDescent="0.2">
      <c r="A1978" s="197" t="str">
        <f>IF(WQ!A1978="","",WQ!A1978)</f>
        <v/>
      </c>
      <c r="B1978" s="197" t="str">
        <f>IFERROR(VLOOKUP(A1978,Path!A:B,2,FALSE),"")</f>
        <v/>
      </c>
      <c r="C1978" s="197" t="str">
        <f>IF(WQ!B1978="","",WQ!B1978)</f>
        <v/>
      </c>
    </row>
    <row r="1979" spans="1:3" x14ac:dyDescent="0.2">
      <c r="A1979" s="197" t="str">
        <f>IF(WQ!A1979="","",WQ!A1979)</f>
        <v/>
      </c>
      <c r="B1979" s="197" t="str">
        <f>IFERROR(VLOOKUP(A1979,Path!A:B,2,FALSE),"")</f>
        <v/>
      </c>
      <c r="C1979" s="197" t="str">
        <f>IF(WQ!B1979="","",WQ!B1979)</f>
        <v/>
      </c>
    </row>
    <row r="1980" spans="1:3" x14ac:dyDescent="0.2">
      <c r="A1980" s="197" t="str">
        <f>IF(WQ!A1980="","",WQ!A1980)</f>
        <v/>
      </c>
      <c r="B1980" s="197" t="str">
        <f>IFERROR(VLOOKUP(A1980,Path!A:B,2,FALSE),"")</f>
        <v/>
      </c>
      <c r="C1980" s="197" t="str">
        <f>IF(WQ!B1980="","",WQ!B1980)</f>
        <v/>
      </c>
    </row>
    <row r="1981" spans="1:3" x14ac:dyDescent="0.2">
      <c r="A1981" s="197" t="str">
        <f>IF(WQ!A1981="","",WQ!A1981)</f>
        <v/>
      </c>
      <c r="B1981" s="197" t="str">
        <f>IFERROR(VLOOKUP(A1981,Path!A:B,2,FALSE),"")</f>
        <v/>
      </c>
      <c r="C1981" s="197" t="str">
        <f>IF(WQ!B1981="","",WQ!B1981)</f>
        <v/>
      </c>
    </row>
    <row r="1982" spans="1:3" x14ac:dyDescent="0.2">
      <c r="A1982" s="197" t="str">
        <f>IF(WQ!A1982="","",WQ!A1982)</f>
        <v/>
      </c>
      <c r="B1982" s="197" t="str">
        <f>IFERROR(VLOOKUP(A1982,Path!A:B,2,FALSE),"")</f>
        <v/>
      </c>
      <c r="C1982" s="197" t="str">
        <f>IF(WQ!B1982="","",WQ!B1982)</f>
        <v/>
      </c>
    </row>
    <row r="1983" spans="1:3" x14ac:dyDescent="0.2">
      <c r="A1983" s="197" t="str">
        <f>IF(WQ!A1983="","",WQ!A1983)</f>
        <v/>
      </c>
      <c r="B1983" s="197" t="str">
        <f>IFERROR(VLOOKUP(A1983,Path!A:B,2,FALSE),"")</f>
        <v/>
      </c>
      <c r="C1983" s="197" t="str">
        <f>IF(WQ!B1983="","",WQ!B1983)</f>
        <v/>
      </c>
    </row>
    <row r="1984" spans="1:3" x14ac:dyDescent="0.2">
      <c r="A1984" s="197" t="str">
        <f>IF(WQ!A1984="","",WQ!A1984)</f>
        <v/>
      </c>
      <c r="B1984" s="197" t="str">
        <f>IFERROR(VLOOKUP(A1984,Path!A:B,2,FALSE),"")</f>
        <v/>
      </c>
      <c r="C1984" s="197" t="str">
        <f>IF(WQ!B1984="","",WQ!B1984)</f>
        <v/>
      </c>
    </row>
    <row r="1985" spans="1:3" x14ac:dyDescent="0.2">
      <c r="A1985" s="197" t="str">
        <f>IF(WQ!A1985="","",WQ!A1985)</f>
        <v/>
      </c>
      <c r="B1985" s="197" t="str">
        <f>IFERROR(VLOOKUP(A1985,Path!A:B,2,FALSE),"")</f>
        <v/>
      </c>
      <c r="C1985" s="197" t="str">
        <f>IF(WQ!B1985="","",WQ!B1985)</f>
        <v/>
      </c>
    </row>
    <row r="1986" spans="1:3" x14ac:dyDescent="0.2">
      <c r="A1986" s="197" t="str">
        <f>IF(WQ!A1986="","",WQ!A1986)</f>
        <v/>
      </c>
      <c r="B1986" s="197" t="str">
        <f>IFERROR(VLOOKUP(A1986,Path!A:B,2,FALSE),"")</f>
        <v/>
      </c>
      <c r="C1986" s="197" t="str">
        <f>IF(WQ!B1986="","",WQ!B1986)</f>
        <v/>
      </c>
    </row>
    <row r="1987" spans="1:3" x14ac:dyDescent="0.2">
      <c r="A1987" s="197" t="str">
        <f>IF(WQ!A1987="","",WQ!A1987)</f>
        <v/>
      </c>
      <c r="B1987" s="197" t="str">
        <f>IFERROR(VLOOKUP(A1987,Path!A:B,2,FALSE),"")</f>
        <v/>
      </c>
      <c r="C1987" s="197" t="str">
        <f>IF(WQ!B1987="","",WQ!B1987)</f>
        <v/>
      </c>
    </row>
    <row r="1988" spans="1:3" x14ac:dyDescent="0.2">
      <c r="A1988" s="197" t="str">
        <f>IF(WQ!A1988="","",WQ!A1988)</f>
        <v/>
      </c>
      <c r="B1988" s="197" t="str">
        <f>IFERROR(VLOOKUP(A1988,Path!A:B,2,FALSE),"")</f>
        <v/>
      </c>
      <c r="C1988" s="197" t="str">
        <f>IF(WQ!B1988="","",WQ!B1988)</f>
        <v/>
      </c>
    </row>
    <row r="1989" spans="1:3" x14ac:dyDescent="0.2">
      <c r="A1989" s="197" t="str">
        <f>IF(WQ!A1989="","",WQ!A1989)</f>
        <v/>
      </c>
      <c r="B1989" s="197" t="str">
        <f>IFERROR(VLOOKUP(A1989,Path!A:B,2,FALSE),"")</f>
        <v/>
      </c>
      <c r="C1989" s="197" t="str">
        <f>IF(WQ!B1989="","",WQ!B1989)</f>
        <v/>
      </c>
    </row>
    <row r="1990" spans="1:3" x14ac:dyDescent="0.2">
      <c r="A1990" s="197" t="str">
        <f>IF(WQ!A1990="","",WQ!A1990)</f>
        <v/>
      </c>
      <c r="B1990" s="197" t="str">
        <f>IFERROR(VLOOKUP(A1990,Path!A:B,2,FALSE),"")</f>
        <v/>
      </c>
      <c r="C1990" s="197" t="str">
        <f>IF(WQ!B1990="","",WQ!B1990)</f>
        <v/>
      </c>
    </row>
    <row r="1991" spans="1:3" x14ac:dyDescent="0.2">
      <c r="A1991" s="197" t="str">
        <f>IF(WQ!A1991="","",WQ!A1991)</f>
        <v/>
      </c>
      <c r="B1991" s="197" t="str">
        <f>IFERROR(VLOOKUP(A1991,Path!A:B,2,FALSE),"")</f>
        <v/>
      </c>
      <c r="C1991" s="197" t="str">
        <f>IF(WQ!B1991="","",WQ!B1991)</f>
        <v/>
      </c>
    </row>
    <row r="1992" spans="1:3" x14ac:dyDescent="0.2">
      <c r="A1992" s="197" t="str">
        <f>IF(WQ!A1992="","",WQ!A1992)</f>
        <v/>
      </c>
      <c r="B1992" s="197" t="str">
        <f>IFERROR(VLOOKUP(A1992,Path!A:B,2,FALSE),"")</f>
        <v/>
      </c>
      <c r="C1992" s="197" t="str">
        <f>IF(WQ!B1992="","",WQ!B1992)</f>
        <v/>
      </c>
    </row>
    <row r="1993" spans="1:3" x14ac:dyDescent="0.2">
      <c r="A1993" s="197" t="str">
        <f>IF(WQ!A1993="","",WQ!A1993)</f>
        <v/>
      </c>
      <c r="B1993" s="197" t="str">
        <f>IFERROR(VLOOKUP(A1993,Path!A:B,2,FALSE),"")</f>
        <v/>
      </c>
      <c r="C1993" s="197" t="str">
        <f>IF(WQ!B1993="","",WQ!B1993)</f>
        <v/>
      </c>
    </row>
    <row r="1994" spans="1:3" x14ac:dyDescent="0.2">
      <c r="A1994" s="197" t="str">
        <f>IF(WQ!A1994="","",WQ!A1994)</f>
        <v/>
      </c>
      <c r="B1994" s="197" t="str">
        <f>IFERROR(VLOOKUP(A1994,Path!A:B,2,FALSE),"")</f>
        <v/>
      </c>
      <c r="C1994" s="197" t="str">
        <f>IF(WQ!B1994="","",WQ!B1994)</f>
        <v/>
      </c>
    </row>
    <row r="1995" spans="1:3" x14ac:dyDescent="0.2">
      <c r="A1995" s="197" t="str">
        <f>IF(WQ!A1995="","",WQ!A1995)</f>
        <v/>
      </c>
      <c r="B1995" s="197" t="str">
        <f>IFERROR(VLOOKUP(A1995,Path!A:B,2,FALSE),"")</f>
        <v/>
      </c>
      <c r="C1995" s="197" t="str">
        <f>IF(WQ!B1995="","",WQ!B1995)</f>
        <v/>
      </c>
    </row>
    <row r="1996" spans="1:3" x14ac:dyDescent="0.2">
      <c r="A1996" s="197" t="str">
        <f>IF(WQ!A1996="","",WQ!A1996)</f>
        <v/>
      </c>
      <c r="B1996" s="197" t="str">
        <f>IFERROR(VLOOKUP(A1996,Path!A:B,2,FALSE),"")</f>
        <v/>
      </c>
      <c r="C1996" s="197" t="str">
        <f>IF(WQ!B1996="","",WQ!B1996)</f>
        <v/>
      </c>
    </row>
    <row r="1997" spans="1:3" x14ac:dyDescent="0.2">
      <c r="A1997" s="197" t="str">
        <f>IF(WQ!A1997="","",WQ!A1997)</f>
        <v/>
      </c>
      <c r="B1997" s="197" t="str">
        <f>IFERROR(VLOOKUP(A1997,Path!A:B,2,FALSE),"")</f>
        <v/>
      </c>
      <c r="C1997" s="197" t="str">
        <f>IF(WQ!B1997="","",WQ!B1997)</f>
        <v/>
      </c>
    </row>
    <row r="1998" spans="1:3" x14ac:dyDescent="0.2">
      <c r="A1998" s="197" t="str">
        <f>IF(WQ!A1998="","",WQ!A1998)</f>
        <v/>
      </c>
      <c r="B1998" s="197" t="str">
        <f>IFERROR(VLOOKUP(A1998,Path!A:B,2,FALSE),"")</f>
        <v/>
      </c>
      <c r="C1998" s="197" t="str">
        <f>IF(WQ!B1998="","",WQ!B1998)</f>
        <v/>
      </c>
    </row>
    <row r="1999" spans="1:3" x14ac:dyDescent="0.2">
      <c r="A1999" s="197" t="str">
        <f>IF(WQ!A1999="","",WQ!A1999)</f>
        <v/>
      </c>
      <c r="B1999" s="197" t="str">
        <f>IFERROR(VLOOKUP(A1999,Path!A:B,2,FALSE),"")</f>
        <v/>
      </c>
      <c r="C1999" s="197" t="str">
        <f>IF(WQ!B1999="","",WQ!B1999)</f>
        <v/>
      </c>
    </row>
    <row r="2000" spans="1:3" x14ac:dyDescent="0.2">
      <c r="A2000" s="197" t="str">
        <f>IF(WQ!A2000="","",WQ!A2000)</f>
        <v/>
      </c>
      <c r="B2000" s="197" t="str">
        <f>IFERROR(VLOOKUP(A2000,Path!A:B,2,FALSE),"")</f>
        <v/>
      </c>
      <c r="C2000" s="197" t="str">
        <f>IF(WQ!B2000="","",WQ!B2000)</f>
        <v/>
      </c>
    </row>
    <row r="2001" spans="1:3" x14ac:dyDescent="0.2">
      <c r="A2001" s="197" t="str">
        <f>IF(WQ!A2001="","",WQ!A2001)</f>
        <v/>
      </c>
      <c r="B2001" s="197" t="str">
        <f>IFERROR(VLOOKUP(A2001,Path!A:B,2,FALSE),"")</f>
        <v/>
      </c>
      <c r="C2001" s="197" t="str">
        <f>IF(WQ!B2001="","",WQ!B2001)</f>
        <v/>
      </c>
    </row>
    <row r="2002" spans="1:3" x14ac:dyDescent="0.2">
      <c r="A2002" s="197" t="str">
        <f>IF(WQ!A2002="","",WQ!A2002)</f>
        <v/>
      </c>
      <c r="B2002" s="197" t="str">
        <f>IFERROR(VLOOKUP(A2002,Path!A:B,2,FALSE),"")</f>
        <v/>
      </c>
      <c r="C2002" s="197" t="str">
        <f>IF(WQ!B2002="","",WQ!B2002)</f>
        <v/>
      </c>
    </row>
    <row r="2003" spans="1:3" x14ac:dyDescent="0.2">
      <c r="A2003" s="197" t="str">
        <f>IF(WQ!A2003="","",WQ!A2003)</f>
        <v/>
      </c>
      <c r="B2003" s="197" t="str">
        <f>IFERROR(VLOOKUP(A2003,Path!A:B,2,FALSE),"")</f>
        <v/>
      </c>
      <c r="C2003" s="197" t="str">
        <f>IF(WQ!B2003="","",WQ!B2003)</f>
        <v/>
      </c>
    </row>
    <row r="2004" spans="1:3" x14ac:dyDescent="0.2">
      <c r="A2004" s="197" t="str">
        <f>IF(WQ!A2004="","",WQ!A2004)</f>
        <v/>
      </c>
      <c r="B2004" s="197" t="str">
        <f>IFERROR(VLOOKUP(A2004,Path!A:B,2,FALSE),"")</f>
        <v/>
      </c>
      <c r="C2004" s="197" t="str">
        <f>IF(WQ!B2004="","",WQ!B2004)</f>
        <v/>
      </c>
    </row>
    <row r="2005" spans="1:3" x14ac:dyDescent="0.2">
      <c r="A2005" s="197" t="str">
        <f>IF(WQ!A2005="","",WQ!A2005)</f>
        <v/>
      </c>
      <c r="B2005" s="197" t="str">
        <f>IFERROR(VLOOKUP(A2005,Path!A:B,2,FALSE),"")</f>
        <v/>
      </c>
      <c r="C2005" s="197" t="str">
        <f>IF(WQ!B2005="","",WQ!B2005)</f>
        <v/>
      </c>
    </row>
    <row r="2006" spans="1:3" x14ac:dyDescent="0.2">
      <c r="A2006" s="197" t="str">
        <f>IF(WQ!A2006="","",WQ!A2006)</f>
        <v/>
      </c>
      <c r="B2006" s="197" t="str">
        <f>IFERROR(VLOOKUP(A2006,Path!A:B,2,FALSE),"")</f>
        <v/>
      </c>
      <c r="C2006" s="197" t="str">
        <f>IF(WQ!B2006="","",WQ!B2006)</f>
        <v/>
      </c>
    </row>
    <row r="2007" spans="1:3" x14ac:dyDescent="0.2">
      <c r="A2007" s="197" t="str">
        <f>IF(WQ!A2007="","",WQ!A2007)</f>
        <v/>
      </c>
      <c r="B2007" s="197" t="str">
        <f>IFERROR(VLOOKUP(A2007,Path!A:B,2,FALSE),"")</f>
        <v/>
      </c>
      <c r="C2007" s="197" t="str">
        <f>IF(WQ!B2007="","",WQ!B2007)</f>
        <v/>
      </c>
    </row>
    <row r="2008" spans="1:3" x14ac:dyDescent="0.2">
      <c r="A2008" s="197" t="str">
        <f>IF(WQ!A2008="","",WQ!A2008)</f>
        <v/>
      </c>
      <c r="B2008" s="197" t="str">
        <f>IFERROR(VLOOKUP(A2008,Path!A:B,2,FALSE),"")</f>
        <v/>
      </c>
      <c r="C2008" s="197" t="str">
        <f>IF(WQ!B2008="","",WQ!B2008)</f>
        <v/>
      </c>
    </row>
    <row r="2009" spans="1:3" x14ac:dyDescent="0.2">
      <c r="A2009" s="197" t="str">
        <f>IF(WQ!A2009="","",WQ!A2009)</f>
        <v/>
      </c>
      <c r="B2009" s="197" t="str">
        <f>IFERROR(VLOOKUP(A2009,Path!A:B,2,FALSE),"")</f>
        <v/>
      </c>
      <c r="C2009" s="197" t="str">
        <f>IF(WQ!B2009="","",WQ!B2009)</f>
        <v/>
      </c>
    </row>
    <row r="2010" spans="1:3" x14ac:dyDescent="0.2">
      <c r="A2010" s="197" t="str">
        <f>IF(WQ!A2010="","",WQ!A2010)</f>
        <v/>
      </c>
      <c r="B2010" s="197" t="str">
        <f>IFERROR(VLOOKUP(A2010,Path!A:B,2,FALSE),"")</f>
        <v/>
      </c>
      <c r="C2010" s="197" t="str">
        <f>IF(WQ!B2010="","",WQ!B2010)</f>
        <v/>
      </c>
    </row>
    <row r="2011" spans="1:3" x14ac:dyDescent="0.2">
      <c r="A2011" s="197" t="str">
        <f>IF(WQ!A2011="","",WQ!A2011)</f>
        <v/>
      </c>
      <c r="B2011" s="197" t="str">
        <f>IFERROR(VLOOKUP(A2011,Path!A:B,2,FALSE),"")</f>
        <v/>
      </c>
      <c r="C2011" s="197" t="str">
        <f>IF(WQ!B2011="","",WQ!B2011)</f>
        <v/>
      </c>
    </row>
    <row r="2012" spans="1:3" x14ac:dyDescent="0.2">
      <c r="A2012" s="197" t="str">
        <f>IF(WQ!A2012="","",WQ!A2012)</f>
        <v/>
      </c>
      <c r="B2012" s="197" t="str">
        <f>IFERROR(VLOOKUP(A2012,Path!A:B,2,FALSE),"")</f>
        <v/>
      </c>
      <c r="C2012" s="197" t="str">
        <f>IF(WQ!B2012="","",WQ!B2012)</f>
        <v/>
      </c>
    </row>
    <row r="2013" spans="1:3" x14ac:dyDescent="0.2">
      <c r="A2013" s="197" t="str">
        <f>IF(WQ!A2013="","",WQ!A2013)</f>
        <v/>
      </c>
      <c r="B2013" s="197" t="str">
        <f>IFERROR(VLOOKUP(A2013,Path!A:B,2,FALSE),"")</f>
        <v/>
      </c>
      <c r="C2013" s="197" t="str">
        <f>IF(WQ!B2013="","",WQ!B2013)</f>
        <v/>
      </c>
    </row>
    <row r="2014" spans="1:3" x14ac:dyDescent="0.2">
      <c r="A2014" s="197" t="str">
        <f>IF(WQ!A2014="","",WQ!A2014)</f>
        <v/>
      </c>
      <c r="B2014" s="197" t="str">
        <f>IFERROR(VLOOKUP(A2014,Path!A:B,2,FALSE),"")</f>
        <v/>
      </c>
      <c r="C2014" s="197" t="str">
        <f>IF(WQ!B2014="","",WQ!B2014)</f>
        <v/>
      </c>
    </row>
    <row r="2015" spans="1:3" x14ac:dyDescent="0.2">
      <c r="A2015" s="197" t="str">
        <f>IF(WQ!A2015="","",WQ!A2015)</f>
        <v/>
      </c>
      <c r="B2015" s="197" t="str">
        <f>IFERROR(VLOOKUP(A2015,Path!A:B,2,FALSE),"")</f>
        <v/>
      </c>
      <c r="C2015" s="197" t="str">
        <f>IF(WQ!B2015="","",WQ!B2015)</f>
        <v/>
      </c>
    </row>
    <row r="2016" spans="1:3" x14ac:dyDescent="0.2">
      <c r="A2016" s="197" t="str">
        <f>IF(WQ!A2016="","",WQ!A2016)</f>
        <v/>
      </c>
      <c r="B2016" s="197" t="str">
        <f>IFERROR(VLOOKUP(A2016,Path!A:B,2,FALSE),"")</f>
        <v/>
      </c>
      <c r="C2016" s="197" t="str">
        <f>IF(WQ!B2016="","",WQ!B2016)</f>
        <v/>
      </c>
    </row>
    <row r="2017" spans="1:3" x14ac:dyDescent="0.2">
      <c r="A2017" s="197" t="str">
        <f>IF(WQ!A2017="","",WQ!A2017)</f>
        <v/>
      </c>
      <c r="B2017" s="197" t="str">
        <f>IFERROR(VLOOKUP(A2017,Path!A:B,2,FALSE),"")</f>
        <v/>
      </c>
      <c r="C2017" s="197" t="str">
        <f>IF(WQ!B2017="","",WQ!B2017)</f>
        <v/>
      </c>
    </row>
    <row r="2018" spans="1:3" x14ac:dyDescent="0.2">
      <c r="A2018" s="197" t="str">
        <f>IF(WQ!A2018="","",WQ!A2018)</f>
        <v/>
      </c>
      <c r="B2018" s="197" t="str">
        <f>IFERROR(VLOOKUP(A2018,Path!A:B,2,FALSE),"")</f>
        <v/>
      </c>
      <c r="C2018" s="197" t="str">
        <f>IF(WQ!B2018="","",WQ!B2018)</f>
        <v/>
      </c>
    </row>
    <row r="2019" spans="1:3" x14ac:dyDescent="0.2">
      <c r="A2019" s="197" t="str">
        <f>IF(WQ!A2019="","",WQ!A2019)</f>
        <v/>
      </c>
      <c r="B2019" s="197" t="str">
        <f>IFERROR(VLOOKUP(A2019,Path!A:B,2,FALSE),"")</f>
        <v/>
      </c>
      <c r="C2019" s="197" t="str">
        <f>IF(WQ!B2019="","",WQ!B2019)</f>
        <v/>
      </c>
    </row>
    <row r="2020" spans="1:3" x14ac:dyDescent="0.2">
      <c r="A2020" s="197" t="str">
        <f>IF(WQ!A2020="","",WQ!A2020)</f>
        <v/>
      </c>
      <c r="B2020" s="197" t="str">
        <f>IFERROR(VLOOKUP(A2020,Path!A:B,2,FALSE),"")</f>
        <v/>
      </c>
      <c r="C2020" s="197" t="str">
        <f>IF(WQ!B2020="","",WQ!B2020)</f>
        <v/>
      </c>
    </row>
    <row r="2021" spans="1:3" x14ac:dyDescent="0.2">
      <c r="A2021" s="197" t="str">
        <f>IF(WQ!A2021="","",WQ!A2021)</f>
        <v/>
      </c>
      <c r="B2021" s="197" t="str">
        <f>IFERROR(VLOOKUP(A2021,Path!A:B,2,FALSE),"")</f>
        <v/>
      </c>
      <c r="C2021" s="197" t="str">
        <f>IF(WQ!B2021="","",WQ!B2021)</f>
        <v/>
      </c>
    </row>
    <row r="2022" spans="1:3" x14ac:dyDescent="0.2">
      <c r="A2022" s="197" t="str">
        <f>IF(WQ!A2022="","",WQ!A2022)</f>
        <v/>
      </c>
      <c r="B2022" s="197" t="str">
        <f>IFERROR(VLOOKUP(A2022,Path!A:B,2,FALSE),"")</f>
        <v/>
      </c>
      <c r="C2022" s="197" t="str">
        <f>IF(WQ!B2022="","",WQ!B2022)</f>
        <v/>
      </c>
    </row>
    <row r="2023" spans="1:3" x14ac:dyDescent="0.2">
      <c r="A2023" s="197" t="str">
        <f>IF(WQ!A2023="","",WQ!A2023)</f>
        <v/>
      </c>
      <c r="B2023" s="197" t="str">
        <f>IFERROR(VLOOKUP(A2023,Path!A:B,2,FALSE),"")</f>
        <v/>
      </c>
      <c r="C2023" s="197" t="str">
        <f>IF(WQ!B2023="","",WQ!B2023)</f>
        <v/>
      </c>
    </row>
    <row r="2024" spans="1:3" x14ac:dyDescent="0.2">
      <c r="A2024" s="197" t="str">
        <f>IF(WQ!A2024="","",WQ!A2024)</f>
        <v/>
      </c>
      <c r="B2024" s="197" t="str">
        <f>IFERROR(VLOOKUP(A2024,Path!A:B,2,FALSE),"")</f>
        <v/>
      </c>
      <c r="C2024" s="197" t="str">
        <f>IF(WQ!B2024="","",WQ!B2024)</f>
        <v/>
      </c>
    </row>
    <row r="2025" spans="1:3" x14ac:dyDescent="0.2">
      <c r="A2025" s="197" t="str">
        <f>IF(WQ!A2025="","",WQ!A2025)</f>
        <v/>
      </c>
      <c r="B2025" s="197" t="str">
        <f>IFERROR(VLOOKUP(A2025,Path!A:B,2,FALSE),"")</f>
        <v/>
      </c>
      <c r="C2025" s="197" t="str">
        <f>IF(WQ!B2025="","",WQ!B2025)</f>
        <v/>
      </c>
    </row>
    <row r="2026" spans="1:3" x14ac:dyDescent="0.2">
      <c r="A2026" s="197" t="str">
        <f>IF(WQ!A2026="","",WQ!A2026)</f>
        <v/>
      </c>
      <c r="B2026" s="197" t="str">
        <f>IFERROR(VLOOKUP(A2026,Path!A:B,2,FALSE),"")</f>
        <v/>
      </c>
      <c r="C2026" s="197" t="str">
        <f>IF(WQ!B2026="","",WQ!B2026)</f>
        <v/>
      </c>
    </row>
    <row r="2027" spans="1:3" x14ac:dyDescent="0.2">
      <c r="A2027" s="197" t="str">
        <f>IF(WQ!A2027="","",WQ!A2027)</f>
        <v/>
      </c>
      <c r="B2027" s="197" t="str">
        <f>IFERROR(VLOOKUP(A2027,Path!A:B,2,FALSE),"")</f>
        <v/>
      </c>
      <c r="C2027" s="197" t="str">
        <f>IF(WQ!B2027="","",WQ!B2027)</f>
        <v/>
      </c>
    </row>
    <row r="2028" spans="1:3" x14ac:dyDescent="0.2">
      <c r="A2028" s="197" t="str">
        <f>IF(WQ!A2028="","",WQ!A2028)</f>
        <v/>
      </c>
      <c r="B2028" s="197" t="str">
        <f>IFERROR(VLOOKUP(A2028,Path!A:B,2,FALSE),"")</f>
        <v/>
      </c>
      <c r="C2028" s="197" t="str">
        <f>IF(WQ!B2028="","",WQ!B2028)</f>
        <v/>
      </c>
    </row>
    <row r="2029" spans="1:3" x14ac:dyDescent="0.2">
      <c r="A2029" s="197" t="str">
        <f>IF(WQ!A2029="","",WQ!A2029)</f>
        <v/>
      </c>
      <c r="B2029" s="197" t="str">
        <f>IFERROR(VLOOKUP(A2029,Path!A:B,2,FALSE),"")</f>
        <v/>
      </c>
      <c r="C2029" s="197" t="str">
        <f>IF(WQ!B2029="","",WQ!B2029)</f>
        <v/>
      </c>
    </row>
    <row r="2030" spans="1:3" x14ac:dyDescent="0.2">
      <c r="A2030" s="197" t="str">
        <f>IF(WQ!A2030="","",WQ!A2030)</f>
        <v/>
      </c>
      <c r="B2030" s="197" t="str">
        <f>IFERROR(VLOOKUP(A2030,Path!A:B,2,FALSE),"")</f>
        <v/>
      </c>
      <c r="C2030" s="197" t="str">
        <f>IF(WQ!B2030="","",WQ!B2030)</f>
        <v/>
      </c>
    </row>
    <row r="2031" spans="1:3" x14ac:dyDescent="0.2">
      <c r="A2031" s="197" t="str">
        <f>IF(WQ!A2031="","",WQ!A2031)</f>
        <v/>
      </c>
      <c r="B2031" s="197" t="str">
        <f>IFERROR(VLOOKUP(A2031,Path!A:B,2,FALSE),"")</f>
        <v/>
      </c>
      <c r="C2031" s="197" t="str">
        <f>IF(WQ!B2031="","",WQ!B2031)</f>
        <v/>
      </c>
    </row>
    <row r="2032" spans="1:3" x14ac:dyDescent="0.2">
      <c r="A2032" s="197" t="str">
        <f>IF(WQ!A2032="","",WQ!A2032)</f>
        <v/>
      </c>
      <c r="B2032" s="197" t="str">
        <f>IFERROR(VLOOKUP(A2032,Path!A:B,2,FALSE),"")</f>
        <v/>
      </c>
      <c r="C2032" s="197" t="str">
        <f>IF(WQ!B2032="","",WQ!B2032)</f>
        <v/>
      </c>
    </row>
    <row r="2033" spans="1:3" x14ac:dyDescent="0.2">
      <c r="A2033" s="197" t="str">
        <f>IF(WQ!A2033="","",WQ!A2033)</f>
        <v/>
      </c>
      <c r="B2033" s="197" t="str">
        <f>IFERROR(VLOOKUP(A2033,Path!A:B,2,FALSE),"")</f>
        <v/>
      </c>
      <c r="C2033" s="197" t="str">
        <f>IF(WQ!B2033="","",WQ!B2033)</f>
        <v/>
      </c>
    </row>
    <row r="2034" spans="1:3" x14ac:dyDescent="0.2">
      <c r="A2034" s="197" t="str">
        <f>IF(WQ!A2034="","",WQ!A2034)</f>
        <v/>
      </c>
      <c r="B2034" s="197" t="str">
        <f>IFERROR(VLOOKUP(A2034,Path!A:B,2,FALSE),"")</f>
        <v/>
      </c>
      <c r="C2034" s="197" t="str">
        <f>IF(WQ!B2034="","",WQ!B2034)</f>
        <v/>
      </c>
    </row>
    <row r="2035" spans="1:3" x14ac:dyDescent="0.2">
      <c r="A2035" s="197" t="str">
        <f>IF(WQ!A2035="","",WQ!A2035)</f>
        <v/>
      </c>
      <c r="B2035" s="197" t="str">
        <f>IFERROR(VLOOKUP(A2035,Path!A:B,2,FALSE),"")</f>
        <v/>
      </c>
      <c r="C2035" s="197" t="str">
        <f>IF(WQ!B2035="","",WQ!B2035)</f>
        <v/>
      </c>
    </row>
    <row r="2036" spans="1:3" x14ac:dyDescent="0.2">
      <c r="A2036" s="197" t="str">
        <f>IF(WQ!A2036="","",WQ!A2036)</f>
        <v/>
      </c>
      <c r="B2036" s="197" t="str">
        <f>IFERROR(VLOOKUP(A2036,Path!A:B,2,FALSE),"")</f>
        <v/>
      </c>
      <c r="C2036" s="197" t="str">
        <f>IF(WQ!B2036="","",WQ!B2036)</f>
        <v/>
      </c>
    </row>
    <row r="2037" spans="1:3" x14ac:dyDescent="0.2">
      <c r="A2037" s="197" t="str">
        <f>IF(WQ!A2037="","",WQ!A2037)</f>
        <v/>
      </c>
      <c r="B2037" s="197" t="str">
        <f>IFERROR(VLOOKUP(A2037,Path!A:B,2,FALSE),"")</f>
        <v/>
      </c>
      <c r="C2037" s="197" t="str">
        <f>IF(WQ!B2037="","",WQ!B2037)</f>
        <v/>
      </c>
    </row>
    <row r="2038" spans="1:3" x14ac:dyDescent="0.2">
      <c r="A2038" s="197" t="str">
        <f>IF(WQ!A2038="","",WQ!A2038)</f>
        <v/>
      </c>
      <c r="B2038" s="197" t="str">
        <f>IFERROR(VLOOKUP(A2038,Path!A:B,2,FALSE),"")</f>
        <v/>
      </c>
      <c r="C2038" s="197" t="str">
        <f>IF(WQ!B2038="","",WQ!B2038)</f>
        <v/>
      </c>
    </row>
    <row r="2039" spans="1:3" x14ac:dyDescent="0.2">
      <c r="A2039" s="197" t="str">
        <f>IF(WQ!A2039="","",WQ!A2039)</f>
        <v/>
      </c>
      <c r="B2039" s="197" t="str">
        <f>IFERROR(VLOOKUP(A2039,Path!A:B,2,FALSE),"")</f>
        <v/>
      </c>
      <c r="C2039" s="197" t="str">
        <f>IF(WQ!B2039="","",WQ!B2039)</f>
        <v/>
      </c>
    </row>
    <row r="2040" spans="1:3" x14ac:dyDescent="0.2">
      <c r="A2040" s="197" t="str">
        <f>IF(WQ!A2040="","",WQ!A2040)</f>
        <v/>
      </c>
      <c r="B2040" s="197" t="str">
        <f>IFERROR(VLOOKUP(A2040,Path!A:B,2,FALSE),"")</f>
        <v/>
      </c>
      <c r="C2040" s="197" t="str">
        <f>IF(WQ!B2040="","",WQ!B2040)</f>
        <v/>
      </c>
    </row>
    <row r="2041" spans="1:3" x14ac:dyDescent="0.2">
      <c r="A2041" s="197" t="str">
        <f>IF(WQ!A2041="","",WQ!A2041)</f>
        <v/>
      </c>
      <c r="B2041" s="197" t="str">
        <f>IFERROR(VLOOKUP(A2041,Path!A:B,2,FALSE),"")</f>
        <v/>
      </c>
      <c r="C2041" s="197" t="str">
        <f>IF(WQ!B2041="","",WQ!B2041)</f>
        <v/>
      </c>
    </row>
    <row r="2042" spans="1:3" x14ac:dyDescent="0.2">
      <c r="A2042" s="197" t="str">
        <f>IF(WQ!A2042="","",WQ!A2042)</f>
        <v/>
      </c>
      <c r="B2042" s="197" t="str">
        <f>IFERROR(VLOOKUP(A2042,Path!A:B,2,FALSE),"")</f>
        <v/>
      </c>
      <c r="C2042" s="197" t="str">
        <f>IF(WQ!B2042="","",WQ!B2042)</f>
        <v/>
      </c>
    </row>
    <row r="2043" spans="1:3" x14ac:dyDescent="0.2">
      <c r="A2043" s="197" t="str">
        <f>IF(WQ!A2043="","",WQ!A2043)</f>
        <v/>
      </c>
      <c r="B2043" s="197" t="str">
        <f>IFERROR(VLOOKUP(A2043,Path!A:B,2,FALSE),"")</f>
        <v/>
      </c>
      <c r="C2043" s="197" t="str">
        <f>IF(WQ!B2043="","",WQ!B2043)</f>
        <v/>
      </c>
    </row>
    <row r="2044" spans="1:3" x14ac:dyDescent="0.2">
      <c r="A2044" s="197" t="str">
        <f>IF(WQ!A2044="","",WQ!A2044)</f>
        <v/>
      </c>
      <c r="B2044" s="197" t="str">
        <f>IFERROR(VLOOKUP(A2044,Path!A:B,2,FALSE),"")</f>
        <v/>
      </c>
      <c r="C2044" s="197" t="str">
        <f>IF(WQ!B2044="","",WQ!B2044)</f>
        <v/>
      </c>
    </row>
    <row r="2045" spans="1:3" x14ac:dyDescent="0.2">
      <c r="A2045" s="197" t="str">
        <f>IF(WQ!A2045="","",WQ!A2045)</f>
        <v/>
      </c>
      <c r="B2045" s="197" t="str">
        <f>IFERROR(VLOOKUP(A2045,Path!A:B,2,FALSE),"")</f>
        <v/>
      </c>
      <c r="C2045" s="197" t="str">
        <f>IF(WQ!B2045="","",WQ!B2045)</f>
        <v/>
      </c>
    </row>
    <row r="2046" spans="1:3" x14ac:dyDescent="0.2">
      <c r="A2046" s="197" t="str">
        <f>IF(WQ!A2046="","",WQ!A2046)</f>
        <v/>
      </c>
      <c r="B2046" s="197" t="str">
        <f>IFERROR(VLOOKUP(A2046,Path!A:B,2,FALSE),"")</f>
        <v/>
      </c>
      <c r="C2046" s="197" t="str">
        <f>IF(WQ!B2046="","",WQ!B2046)</f>
        <v/>
      </c>
    </row>
    <row r="2047" spans="1:3" x14ac:dyDescent="0.2">
      <c r="A2047" s="197" t="str">
        <f>IF(WQ!A2047="","",WQ!A2047)</f>
        <v/>
      </c>
      <c r="B2047" s="197" t="str">
        <f>IFERROR(VLOOKUP(A2047,Path!A:B,2,FALSE),"")</f>
        <v/>
      </c>
      <c r="C2047" s="197" t="str">
        <f>IF(WQ!B2047="","",WQ!B2047)</f>
        <v/>
      </c>
    </row>
    <row r="2048" spans="1:3" x14ac:dyDescent="0.2">
      <c r="A2048" s="197" t="str">
        <f>IF(WQ!A2048="","",WQ!A2048)</f>
        <v/>
      </c>
      <c r="B2048" s="197" t="str">
        <f>IFERROR(VLOOKUP(A2048,Path!A:B,2,FALSE),"")</f>
        <v/>
      </c>
      <c r="C2048" s="197" t="str">
        <f>IF(WQ!B2048="","",WQ!B2048)</f>
        <v/>
      </c>
    </row>
    <row r="2049" spans="1:3" x14ac:dyDescent="0.2">
      <c r="A2049" s="197" t="str">
        <f>IF(WQ!A2049="","",WQ!A2049)</f>
        <v/>
      </c>
      <c r="B2049" s="197" t="str">
        <f>IFERROR(VLOOKUP(A2049,Path!A:B,2,FALSE),"")</f>
        <v/>
      </c>
      <c r="C2049" s="197" t="str">
        <f>IF(WQ!B2049="","",WQ!B2049)</f>
        <v/>
      </c>
    </row>
    <row r="2050" spans="1:3" x14ac:dyDescent="0.2">
      <c r="A2050" s="197" t="str">
        <f>IF(WQ!A2050="","",WQ!A2050)</f>
        <v/>
      </c>
      <c r="B2050" s="197" t="str">
        <f>IFERROR(VLOOKUP(A2050,Path!A:B,2,FALSE),"")</f>
        <v/>
      </c>
      <c r="C2050" s="197" t="str">
        <f>IF(WQ!B2050="","",WQ!B2050)</f>
        <v/>
      </c>
    </row>
    <row r="2051" spans="1:3" x14ac:dyDescent="0.2">
      <c r="A2051" s="197" t="str">
        <f>IF(WQ!A2051="","",WQ!A2051)</f>
        <v/>
      </c>
      <c r="B2051" s="197" t="str">
        <f>IFERROR(VLOOKUP(A2051,Path!A:B,2,FALSE),"")</f>
        <v/>
      </c>
      <c r="C2051" s="197" t="str">
        <f>IF(WQ!B2051="","",WQ!B2051)</f>
        <v/>
      </c>
    </row>
    <row r="2052" spans="1:3" x14ac:dyDescent="0.2">
      <c r="A2052" s="197" t="str">
        <f>IF(WQ!A2052="","",WQ!A2052)</f>
        <v/>
      </c>
      <c r="B2052" s="197" t="str">
        <f>IFERROR(VLOOKUP(A2052,Path!A:B,2,FALSE),"")</f>
        <v/>
      </c>
      <c r="C2052" s="197" t="str">
        <f>IF(WQ!B2052="","",WQ!B2052)</f>
        <v/>
      </c>
    </row>
    <row r="2053" spans="1:3" x14ac:dyDescent="0.2">
      <c r="A2053" s="197" t="str">
        <f>IF(WQ!A2053="","",WQ!A2053)</f>
        <v/>
      </c>
      <c r="B2053" s="197" t="str">
        <f>IFERROR(VLOOKUP(A2053,Path!A:B,2,FALSE),"")</f>
        <v/>
      </c>
      <c r="C2053" s="197" t="str">
        <f>IF(WQ!B2053="","",WQ!B2053)</f>
        <v/>
      </c>
    </row>
    <row r="2054" spans="1:3" x14ac:dyDescent="0.2">
      <c r="A2054" s="197" t="str">
        <f>IF(WQ!A2054="","",WQ!A2054)</f>
        <v/>
      </c>
      <c r="B2054" s="197" t="str">
        <f>IFERROR(VLOOKUP(A2054,Path!A:B,2,FALSE),"")</f>
        <v/>
      </c>
      <c r="C2054" s="197" t="str">
        <f>IF(WQ!B2054="","",WQ!B2054)</f>
        <v/>
      </c>
    </row>
    <row r="2055" spans="1:3" x14ac:dyDescent="0.2">
      <c r="A2055" s="197" t="str">
        <f>IF(WQ!A2055="","",WQ!A2055)</f>
        <v/>
      </c>
      <c r="B2055" s="197" t="str">
        <f>IFERROR(VLOOKUP(A2055,Path!A:B,2,FALSE),"")</f>
        <v/>
      </c>
      <c r="C2055" s="197" t="str">
        <f>IF(WQ!B2055="","",WQ!B2055)</f>
        <v/>
      </c>
    </row>
    <row r="2056" spans="1:3" x14ac:dyDescent="0.2">
      <c r="A2056" s="197" t="str">
        <f>IF(WQ!A2056="","",WQ!A2056)</f>
        <v/>
      </c>
      <c r="B2056" s="197" t="str">
        <f>IFERROR(VLOOKUP(A2056,Path!A:B,2,FALSE),"")</f>
        <v/>
      </c>
      <c r="C2056" s="197" t="str">
        <f>IF(WQ!B2056="","",WQ!B2056)</f>
        <v/>
      </c>
    </row>
    <row r="2057" spans="1:3" x14ac:dyDescent="0.2">
      <c r="A2057" s="197" t="str">
        <f>IF(WQ!A2057="","",WQ!A2057)</f>
        <v/>
      </c>
      <c r="B2057" s="197" t="str">
        <f>IFERROR(VLOOKUP(A2057,Path!A:B,2,FALSE),"")</f>
        <v/>
      </c>
      <c r="C2057" s="197" t="str">
        <f>IF(WQ!B2057="","",WQ!B2057)</f>
        <v/>
      </c>
    </row>
    <row r="2058" spans="1:3" x14ac:dyDescent="0.2">
      <c r="A2058" s="197" t="str">
        <f>IF(WQ!A2058="","",WQ!A2058)</f>
        <v/>
      </c>
      <c r="B2058" s="197" t="str">
        <f>IFERROR(VLOOKUP(A2058,Path!A:B,2,FALSE),"")</f>
        <v/>
      </c>
      <c r="C2058" s="197" t="str">
        <f>IF(WQ!B2058="","",WQ!B2058)</f>
        <v/>
      </c>
    </row>
    <row r="2059" spans="1:3" x14ac:dyDescent="0.2">
      <c r="A2059" s="197" t="str">
        <f>IF(WQ!A2059="","",WQ!A2059)</f>
        <v/>
      </c>
      <c r="B2059" s="197" t="str">
        <f>IFERROR(VLOOKUP(A2059,Path!A:B,2,FALSE),"")</f>
        <v/>
      </c>
      <c r="C2059" s="197" t="str">
        <f>IF(WQ!B2059="","",WQ!B2059)</f>
        <v/>
      </c>
    </row>
    <row r="2060" spans="1:3" x14ac:dyDescent="0.2">
      <c r="A2060" s="197" t="str">
        <f>IF(WQ!A2060="","",WQ!A2060)</f>
        <v/>
      </c>
      <c r="B2060" s="197" t="str">
        <f>IFERROR(VLOOKUP(A2060,Path!A:B,2,FALSE),"")</f>
        <v/>
      </c>
      <c r="C2060" s="197" t="str">
        <f>IF(WQ!B2060="","",WQ!B2060)</f>
        <v/>
      </c>
    </row>
    <row r="2061" spans="1:3" x14ac:dyDescent="0.2">
      <c r="A2061" s="197" t="str">
        <f>IF(WQ!A2061="","",WQ!A2061)</f>
        <v/>
      </c>
      <c r="B2061" s="197" t="str">
        <f>IFERROR(VLOOKUP(A2061,Path!A:B,2,FALSE),"")</f>
        <v/>
      </c>
      <c r="C2061" s="197" t="str">
        <f>IF(WQ!B2061="","",WQ!B2061)</f>
        <v/>
      </c>
    </row>
    <row r="2062" spans="1:3" x14ac:dyDescent="0.2">
      <c r="A2062" s="197" t="str">
        <f>IF(WQ!A2062="","",WQ!A2062)</f>
        <v/>
      </c>
      <c r="B2062" s="197" t="str">
        <f>IFERROR(VLOOKUP(A2062,Path!A:B,2,FALSE),"")</f>
        <v/>
      </c>
      <c r="C2062" s="197" t="str">
        <f>IF(WQ!B2062="","",WQ!B2062)</f>
        <v/>
      </c>
    </row>
    <row r="2063" spans="1:3" x14ac:dyDescent="0.2">
      <c r="A2063" s="197" t="str">
        <f>IF(WQ!A2063="","",WQ!A2063)</f>
        <v/>
      </c>
      <c r="B2063" s="197" t="str">
        <f>IFERROR(VLOOKUP(A2063,Path!A:B,2,FALSE),"")</f>
        <v/>
      </c>
      <c r="C2063" s="197" t="str">
        <f>IF(WQ!B2063="","",WQ!B2063)</f>
        <v/>
      </c>
    </row>
    <row r="2064" spans="1:3" x14ac:dyDescent="0.2">
      <c r="A2064" s="197" t="str">
        <f>IF(WQ!A2064="","",WQ!A2064)</f>
        <v/>
      </c>
      <c r="B2064" s="197" t="str">
        <f>IFERROR(VLOOKUP(A2064,Path!A:B,2,FALSE),"")</f>
        <v/>
      </c>
      <c r="C2064" s="197" t="str">
        <f>IF(WQ!B2064="","",WQ!B2064)</f>
        <v/>
      </c>
    </row>
    <row r="2065" spans="1:3" x14ac:dyDescent="0.2">
      <c r="A2065" s="197" t="str">
        <f>IF(WQ!A2065="","",WQ!A2065)</f>
        <v/>
      </c>
      <c r="B2065" s="197" t="str">
        <f>IFERROR(VLOOKUP(A2065,Path!A:B,2,FALSE),"")</f>
        <v/>
      </c>
      <c r="C2065" s="197" t="str">
        <f>IF(WQ!B2065="","",WQ!B2065)</f>
        <v/>
      </c>
    </row>
    <row r="2066" spans="1:3" x14ac:dyDescent="0.2">
      <c r="A2066" s="197" t="str">
        <f>IF(WQ!A2066="","",WQ!A2066)</f>
        <v/>
      </c>
      <c r="B2066" s="197" t="str">
        <f>IFERROR(VLOOKUP(A2066,Path!A:B,2,FALSE),"")</f>
        <v/>
      </c>
      <c r="C2066" s="197" t="str">
        <f>IF(WQ!B2066="","",WQ!B2066)</f>
        <v/>
      </c>
    </row>
    <row r="2067" spans="1:3" x14ac:dyDescent="0.2">
      <c r="A2067" s="197" t="str">
        <f>IF(WQ!A2067="","",WQ!A2067)</f>
        <v/>
      </c>
      <c r="B2067" s="197" t="str">
        <f>IFERROR(VLOOKUP(A2067,Path!A:B,2,FALSE),"")</f>
        <v/>
      </c>
      <c r="C2067" s="197" t="str">
        <f>IF(WQ!B2067="","",WQ!B2067)</f>
        <v/>
      </c>
    </row>
    <row r="2068" spans="1:3" x14ac:dyDescent="0.2">
      <c r="A2068" s="197" t="str">
        <f>IF(WQ!A2068="","",WQ!A2068)</f>
        <v/>
      </c>
      <c r="B2068" s="197" t="str">
        <f>IFERROR(VLOOKUP(A2068,Path!A:B,2,FALSE),"")</f>
        <v/>
      </c>
      <c r="C2068" s="197" t="str">
        <f>IF(WQ!B2068="","",WQ!B2068)</f>
        <v/>
      </c>
    </row>
    <row r="2069" spans="1:3" x14ac:dyDescent="0.2">
      <c r="A2069" s="197" t="str">
        <f>IF(WQ!A2069="","",WQ!A2069)</f>
        <v/>
      </c>
      <c r="B2069" s="197" t="str">
        <f>IFERROR(VLOOKUP(A2069,Path!A:B,2,FALSE),"")</f>
        <v/>
      </c>
      <c r="C2069" s="197" t="str">
        <f>IF(WQ!B2069="","",WQ!B2069)</f>
        <v/>
      </c>
    </row>
    <row r="2070" spans="1:3" x14ac:dyDescent="0.2">
      <c r="A2070" s="197" t="str">
        <f>IF(WQ!A2070="","",WQ!A2070)</f>
        <v/>
      </c>
      <c r="B2070" s="197" t="str">
        <f>IFERROR(VLOOKUP(A2070,Path!A:B,2,FALSE),"")</f>
        <v/>
      </c>
      <c r="C2070" s="197" t="str">
        <f>IF(WQ!B2070="","",WQ!B2070)</f>
        <v/>
      </c>
    </row>
    <row r="2071" spans="1:3" x14ac:dyDescent="0.2">
      <c r="A2071" s="197" t="str">
        <f>IF(WQ!A2071="","",WQ!A2071)</f>
        <v/>
      </c>
      <c r="B2071" s="197" t="str">
        <f>IFERROR(VLOOKUP(A2071,Path!A:B,2,FALSE),"")</f>
        <v/>
      </c>
      <c r="C2071" s="197" t="str">
        <f>IF(WQ!B2071="","",WQ!B2071)</f>
        <v/>
      </c>
    </row>
    <row r="2072" spans="1:3" x14ac:dyDescent="0.2">
      <c r="A2072" s="197" t="str">
        <f>IF(WQ!A2072="","",WQ!A2072)</f>
        <v/>
      </c>
      <c r="B2072" s="197" t="str">
        <f>IFERROR(VLOOKUP(A2072,Path!A:B,2,FALSE),"")</f>
        <v/>
      </c>
      <c r="C2072" s="197" t="str">
        <f>IF(WQ!B2072="","",WQ!B2072)</f>
        <v/>
      </c>
    </row>
    <row r="2073" spans="1:3" x14ac:dyDescent="0.2">
      <c r="A2073" s="197" t="str">
        <f>IF(WQ!A2073="","",WQ!A2073)</f>
        <v/>
      </c>
      <c r="B2073" s="197" t="str">
        <f>IFERROR(VLOOKUP(A2073,Path!A:B,2,FALSE),"")</f>
        <v/>
      </c>
      <c r="C2073" s="197" t="str">
        <f>IF(WQ!B2073="","",WQ!B2073)</f>
        <v/>
      </c>
    </row>
    <row r="2074" spans="1:3" x14ac:dyDescent="0.2">
      <c r="A2074" s="197" t="str">
        <f>IF(WQ!A2074="","",WQ!A2074)</f>
        <v/>
      </c>
      <c r="B2074" s="197" t="str">
        <f>IFERROR(VLOOKUP(A2074,Path!A:B,2,FALSE),"")</f>
        <v/>
      </c>
      <c r="C2074" s="197" t="str">
        <f>IF(WQ!B2074="","",WQ!B2074)</f>
        <v/>
      </c>
    </row>
    <row r="2075" spans="1:3" x14ac:dyDescent="0.2">
      <c r="A2075" s="197" t="str">
        <f>IF(WQ!A2075="","",WQ!A2075)</f>
        <v/>
      </c>
      <c r="B2075" s="197" t="str">
        <f>IFERROR(VLOOKUP(A2075,Path!A:B,2,FALSE),"")</f>
        <v/>
      </c>
      <c r="C2075" s="197" t="str">
        <f>IF(WQ!B2075="","",WQ!B2075)</f>
        <v/>
      </c>
    </row>
    <row r="2076" spans="1:3" x14ac:dyDescent="0.2">
      <c r="A2076" s="197" t="str">
        <f>IF(WQ!A2076="","",WQ!A2076)</f>
        <v/>
      </c>
      <c r="B2076" s="197" t="str">
        <f>IFERROR(VLOOKUP(A2076,Path!A:B,2,FALSE),"")</f>
        <v/>
      </c>
      <c r="C2076" s="197" t="str">
        <f>IF(WQ!B2076="","",WQ!B2076)</f>
        <v/>
      </c>
    </row>
    <row r="2077" spans="1:3" x14ac:dyDescent="0.2">
      <c r="A2077" s="197" t="str">
        <f>IF(WQ!A2077="","",WQ!A2077)</f>
        <v/>
      </c>
      <c r="B2077" s="197" t="str">
        <f>IFERROR(VLOOKUP(A2077,Path!A:B,2,FALSE),"")</f>
        <v/>
      </c>
      <c r="C2077" s="197" t="str">
        <f>IF(WQ!B2077="","",WQ!B2077)</f>
        <v/>
      </c>
    </row>
    <row r="2078" spans="1:3" x14ac:dyDescent="0.2">
      <c r="A2078" s="197" t="str">
        <f>IF(WQ!A2078="","",WQ!A2078)</f>
        <v/>
      </c>
      <c r="B2078" s="197" t="str">
        <f>IFERROR(VLOOKUP(A2078,Path!A:B,2,FALSE),"")</f>
        <v/>
      </c>
      <c r="C2078" s="197" t="str">
        <f>IF(WQ!B2078="","",WQ!B2078)</f>
        <v/>
      </c>
    </row>
    <row r="2079" spans="1:3" x14ac:dyDescent="0.2">
      <c r="A2079" s="197" t="str">
        <f>IF(WQ!A2079="","",WQ!A2079)</f>
        <v/>
      </c>
      <c r="B2079" s="197" t="str">
        <f>IFERROR(VLOOKUP(A2079,Path!A:B,2,FALSE),"")</f>
        <v/>
      </c>
      <c r="C2079" s="197" t="str">
        <f>IF(WQ!B2079="","",WQ!B2079)</f>
        <v/>
      </c>
    </row>
    <row r="2080" spans="1:3" x14ac:dyDescent="0.2">
      <c r="A2080" s="197" t="str">
        <f>IF(WQ!A2080="","",WQ!A2080)</f>
        <v/>
      </c>
      <c r="B2080" s="197" t="str">
        <f>IFERROR(VLOOKUP(A2080,Path!A:B,2,FALSE),"")</f>
        <v/>
      </c>
      <c r="C2080" s="197" t="str">
        <f>IF(WQ!B2080="","",WQ!B2080)</f>
        <v/>
      </c>
    </row>
    <row r="2081" spans="1:3" x14ac:dyDescent="0.2">
      <c r="A2081" s="197" t="str">
        <f>IF(WQ!A2081="","",WQ!A2081)</f>
        <v/>
      </c>
      <c r="B2081" s="197" t="str">
        <f>IFERROR(VLOOKUP(A2081,Path!A:B,2,FALSE),"")</f>
        <v/>
      </c>
      <c r="C2081" s="197" t="str">
        <f>IF(WQ!B2081="","",WQ!B2081)</f>
        <v/>
      </c>
    </row>
    <row r="2082" spans="1:3" x14ac:dyDescent="0.2">
      <c r="A2082" s="197" t="str">
        <f>IF(WQ!A2082="","",WQ!A2082)</f>
        <v/>
      </c>
      <c r="B2082" s="197" t="str">
        <f>IFERROR(VLOOKUP(A2082,Path!A:B,2,FALSE),"")</f>
        <v/>
      </c>
      <c r="C2082" s="197" t="str">
        <f>IF(WQ!B2082="","",WQ!B2082)</f>
        <v/>
      </c>
    </row>
    <row r="2083" spans="1:3" x14ac:dyDescent="0.2">
      <c r="A2083" s="197" t="str">
        <f>IF(WQ!A2083="","",WQ!A2083)</f>
        <v/>
      </c>
      <c r="B2083" s="197" t="str">
        <f>IFERROR(VLOOKUP(A2083,Path!A:B,2,FALSE),"")</f>
        <v/>
      </c>
      <c r="C2083" s="197" t="str">
        <f>IF(WQ!B2083="","",WQ!B2083)</f>
        <v/>
      </c>
    </row>
    <row r="2084" spans="1:3" x14ac:dyDescent="0.2">
      <c r="A2084" s="197" t="str">
        <f>IF(WQ!A2084="","",WQ!A2084)</f>
        <v/>
      </c>
      <c r="B2084" s="197" t="str">
        <f>IFERROR(VLOOKUP(A2084,Path!A:B,2,FALSE),"")</f>
        <v/>
      </c>
      <c r="C2084" s="197" t="str">
        <f>IF(WQ!B2084="","",WQ!B2084)</f>
        <v/>
      </c>
    </row>
    <row r="2085" spans="1:3" x14ac:dyDescent="0.2">
      <c r="A2085" s="197" t="str">
        <f>IF(WQ!A2085="","",WQ!A2085)</f>
        <v/>
      </c>
      <c r="B2085" s="197" t="str">
        <f>IFERROR(VLOOKUP(A2085,Path!A:B,2,FALSE),"")</f>
        <v/>
      </c>
      <c r="C2085" s="197" t="str">
        <f>IF(WQ!B2085="","",WQ!B2085)</f>
        <v/>
      </c>
    </row>
    <row r="2086" spans="1:3" x14ac:dyDescent="0.2">
      <c r="A2086" s="197" t="str">
        <f>IF(WQ!A2086="","",WQ!A2086)</f>
        <v/>
      </c>
      <c r="B2086" s="197" t="str">
        <f>IFERROR(VLOOKUP(A2086,Path!A:B,2,FALSE),"")</f>
        <v/>
      </c>
      <c r="C2086" s="197" t="str">
        <f>IF(WQ!B2086="","",WQ!B2086)</f>
        <v/>
      </c>
    </row>
    <row r="2087" spans="1:3" x14ac:dyDescent="0.2">
      <c r="A2087" s="197" t="str">
        <f>IF(WQ!A2087="","",WQ!A2087)</f>
        <v/>
      </c>
      <c r="B2087" s="197" t="str">
        <f>IFERROR(VLOOKUP(A2087,Path!A:B,2,FALSE),"")</f>
        <v/>
      </c>
      <c r="C2087" s="197" t="str">
        <f>IF(WQ!B2087="","",WQ!B2087)</f>
        <v/>
      </c>
    </row>
    <row r="2088" spans="1:3" x14ac:dyDescent="0.2">
      <c r="A2088" s="197" t="str">
        <f>IF(WQ!A2088="","",WQ!A2088)</f>
        <v/>
      </c>
      <c r="B2088" s="197" t="str">
        <f>IFERROR(VLOOKUP(A2088,Path!A:B,2,FALSE),"")</f>
        <v/>
      </c>
      <c r="C2088" s="197" t="str">
        <f>IF(WQ!B2088="","",WQ!B2088)</f>
        <v/>
      </c>
    </row>
    <row r="2089" spans="1:3" x14ac:dyDescent="0.2">
      <c r="A2089" s="197" t="str">
        <f>IF(WQ!A2089="","",WQ!A2089)</f>
        <v/>
      </c>
      <c r="B2089" s="197" t="str">
        <f>IFERROR(VLOOKUP(A2089,Path!A:B,2,FALSE),"")</f>
        <v/>
      </c>
      <c r="C2089" s="197" t="str">
        <f>IF(WQ!B2089="","",WQ!B2089)</f>
        <v/>
      </c>
    </row>
    <row r="2090" spans="1:3" x14ac:dyDescent="0.2">
      <c r="A2090" s="197" t="str">
        <f>IF(WQ!A2090="","",WQ!A2090)</f>
        <v/>
      </c>
      <c r="B2090" s="197" t="str">
        <f>IFERROR(VLOOKUP(A2090,Path!A:B,2,FALSE),"")</f>
        <v/>
      </c>
      <c r="C2090" s="197" t="str">
        <f>IF(WQ!B2090="","",WQ!B2090)</f>
        <v/>
      </c>
    </row>
    <row r="2091" spans="1:3" x14ac:dyDescent="0.2">
      <c r="A2091" s="197" t="str">
        <f>IF(WQ!A2091="","",WQ!A2091)</f>
        <v/>
      </c>
      <c r="B2091" s="197" t="str">
        <f>IFERROR(VLOOKUP(A2091,Path!A:B,2,FALSE),"")</f>
        <v/>
      </c>
      <c r="C2091" s="197" t="str">
        <f>IF(WQ!B2091="","",WQ!B2091)</f>
        <v/>
      </c>
    </row>
    <row r="2092" spans="1:3" x14ac:dyDescent="0.2">
      <c r="A2092" s="197" t="str">
        <f>IF(WQ!A2092="","",WQ!A2092)</f>
        <v/>
      </c>
      <c r="B2092" s="197" t="str">
        <f>IFERROR(VLOOKUP(A2092,Path!A:B,2,FALSE),"")</f>
        <v/>
      </c>
      <c r="C2092" s="197" t="str">
        <f>IF(WQ!B2092="","",WQ!B2092)</f>
        <v/>
      </c>
    </row>
    <row r="2093" spans="1:3" x14ac:dyDescent="0.2">
      <c r="A2093" s="197" t="str">
        <f>IF(WQ!A2093="","",WQ!A2093)</f>
        <v/>
      </c>
      <c r="B2093" s="197" t="str">
        <f>IFERROR(VLOOKUP(A2093,Path!A:B,2,FALSE),"")</f>
        <v/>
      </c>
      <c r="C2093" s="197" t="str">
        <f>IF(WQ!B2093="","",WQ!B2093)</f>
        <v/>
      </c>
    </row>
    <row r="2094" spans="1:3" x14ac:dyDescent="0.2">
      <c r="A2094" s="197" t="str">
        <f>IF(WQ!A2094="","",WQ!A2094)</f>
        <v/>
      </c>
      <c r="B2094" s="197" t="str">
        <f>IFERROR(VLOOKUP(A2094,Path!A:B,2,FALSE),"")</f>
        <v/>
      </c>
      <c r="C2094" s="197" t="str">
        <f>IF(WQ!B2094="","",WQ!B2094)</f>
        <v/>
      </c>
    </row>
    <row r="2095" spans="1:3" x14ac:dyDescent="0.2">
      <c r="A2095" s="197" t="str">
        <f>IF(WQ!A2095="","",WQ!A2095)</f>
        <v/>
      </c>
      <c r="B2095" s="197" t="str">
        <f>IFERROR(VLOOKUP(A2095,Path!A:B,2,FALSE),"")</f>
        <v/>
      </c>
      <c r="C2095" s="197" t="str">
        <f>IF(WQ!B2095="","",WQ!B2095)</f>
        <v/>
      </c>
    </row>
    <row r="2096" spans="1:3" x14ac:dyDescent="0.2">
      <c r="A2096" s="197" t="str">
        <f>IF(WQ!A2096="","",WQ!A2096)</f>
        <v/>
      </c>
      <c r="B2096" s="197" t="str">
        <f>IFERROR(VLOOKUP(A2096,Path!A:B,2,FALSE),"")</f>
        <v/>
      </c>
      <c r="C2096" s="197" t="str">
        <f>IF(WQ!B2096="","",WQ!B2096)</f>
        <v/>
      </c>
    </row>
    <row r="2097" spans="1:3" x14ac:dyDescent="0.2">
      <c r="A2097" s="197" t="str">
        <f>IF(WQ!A2097="","",WQ!A2097)</f>
        <v/>
      </c>
      <c r="B2097" s="197" t="str">
        <f>IFERROR(VLOOKUP(A2097,Path!A:B,2,FALSE),"")</f>
        <v/>
      </c>
      <c r="C2097" s="197" t="str">
        <f>IF(WQ!B2097="","",WQ!B2097)</f>
        <v/>
      </c>
    </row>
    <row r="2098" spans="1:3" x14ac:dyDescent="0.2">
      <c r="A2098" s="197" t="str">
        <f>IF(WQ!A2098="","",WQ!A2098)</f>
        <v/>
      </c>
      <c r="B2098" s="197" t="str">
        <f>IFERROR(VLOOKUP(A2098,Path!A:B,2,FALSE),"")</f>
        <v/>
      </c>
      <c r="C2098" s="197" t="str">
        <f>IF(WQ!B2098="","",WQ!B2098)</f>
        <v/>
      </c>
    </row>
    <row r="2099" spans="1:3" x14ac:dyDescent="0.2">
      <c r="A2099" s="197" t="str">
        <f>IF(WQ!A2099="","",WQ!A2099)</f>
        <v/>
      </c>
      <c r="B2099" s="197" t="str">
        <f>IFERROR(VLOOKUP(A2099,Path!A:B,2,FALSE),"")</f>
        <v/>
      </c>
      <c r="C2099" s="197" t="str">
        <f>IF(WQ!B2099="","",WQ!B2099)</f>
        <v/>
      </c>
    </row>
    <row r="2100" spans="1:3" x14ac:dyDescent="0.2">
      <c r="A2100" s="197" t="str">
        <f>IF(WQ!A2100="","",WQ!A2100)</f>
        <v/>
      </c>
      <c r="B2100" s="197" t="str">
        <f>IFERROR(VLOOKUP(A2100,Path!A:B,2,FALSE),"")</f>
        <v/>
      </c>
      <c r="C2100" s="197" t="str">
        <f>IF(WQ!B2100="","",WQ!B2100)</f>
        <v/>
      </c>
    </row>
    <row r="2101" spans="1:3" x14ac:dyDescent="0.2">
      <c r="A2101" s="197" t="str">
        <f>IF(WQ!A2101="","",WQ!A2101)</f>
        <v/>
      </c>
      <c r="B2101" s="197" t="str">
        <f>IFERROR(VLOOKUP(A2101,Path!A:B,2,FALSE),"")</f>
        <v/>
      </c>
      <c r="C2101" s="197" t="str">
        <f>IF(WQ!B2101="","",WQ!B2101)</f>
        <v/>
      </c>
    </row>
    <row r="2102" spans="1:3" x14ac:dyDescent="0.2">
      <c r="A2102" s="197" t="str">
        <f>IF(WQ!A2102="","",WQ!A2102)</f>
        <v/>
      </c>
      <c r="B2102" s="197" t="str">
        <f>IFERROR(VLOOKUP(A2102,Path!A:B,2,FALSE),"")</f>
        <v/>
      </c>
      <c r="C2102" s="197" t="str">
        <f>IF(WQ!B2102="","",WQ!B2102)</f>
        <v/>
      </c>
    </row>
    <row r="2103" spans="1:3" x14ac:dyDescent="0.2">
      <c r="A2103" s="197" t="str">
        <f>IF(WQ!A2103="","",WQ!A2103)</f>
        <v/>
      </c>
      <c r="B2103" s="197" t="str">
        <f>IFERROR(VLOOKUP(A2103,Path!A:B,2,FALSE),"")</f>
        <v/>
      </c>
      <c r="C2103" s="197" t="str">
        <f>IF(WQ!B2103="","",WQ!B2103)</f>
        <v/>
      </c>
    </row>
    <row r="2104" spans="1:3" x14ac:dyDescent="0.2">
      <c r="A2104" s="197" t="str">
        <f>IF(WQ!A2104="","",WQ!A2104)</f>
        <v/>
      </c>
      <c r="B2104" s="197" t="str">
        <f>IFERROR(VLOOKUP(A2104,Path!A:B,2,FALSE),"")</f>
        <v/>
      </c>
      <c r="C2104" s="197" t="str">
        <f>IF(WQ!B2104="","",WQ!B2104)</f>
        <v/>
      </c>
    </row>
    <row r="2105" spans="1:3" x14ac:dyDescent="0.2">
      <c r="A2105" s="197" t="str">
        <f>IF(WQ!A2105="","",WQ!A2105)</f>
        <v/>
      </c>
      <c r="B2105" s="197" t="str">
        <f>IFERROR(VLOOKUP(A2105,Path!A:B,2,FALSE),"")</f>
        <v/>
      </c>
      <c r="C2105" s="197" t="str">
        <f>IF(WQ!B2105="","",WQ!B2105)</f>
        <v/>
      </c>
    </row>
    <row r="2106" spans="1:3" x14ac:dyDescent="0.2">
      <c r="A2106" s="197" t="str">
        <f>IF(WQ!A2106="","",WQ!A2106)</f>
        <v/>
      </c>
      <c r="B2106" s="197" t="str">
        <f>IFERROR(VLOOKUP(A2106,Path!A:B,2,FALSE),"")</f>
        <v/>
      </c>
      <c r="C2106" s="197" t="str">
        <f>IF(WQ!B2106="","",WQ!B2106)</f>
        <v/>
      </c>
    </row>
    <row r="2107" spans="1:3" x14ac:dyDescent="0.2">
      <c r="A2107" s="197" t="str">
        <f>IF(WQ!A2107="","",WQ!A2107)</f>
        <v/>
      </c>
      <c r="B2107" s="197" t="str">
        <f>IFERROR(VLOOKUP(A2107,Path!A:B,2,FALSE),"")</f>
        <v/>
      </c>
      <c r="C2107" s="197" t="str">
        <f>IF(WQ!B2107="","",WQ!B2107)</f>
        <v/>
      </c>
    </row>
    <row r="2108" spans="1:3" x14ac:dyDescent="0.2">
      <c r="A2108" s="197" t="str">
        <f>IF(WQ!A2108="","",WQ!A2108)</f>
        <v/>
      </c>
      <c r="B2108" s="197" t="str">
        <f>IFERROR(VLOOKUP(A2108,Path!A:B,2,FALSE),"")</f>
        <v/>
      </c>
      <c r="C2108" s="197" t="str">
        <f>IF(WQ!B2108="","",WQ!B2108)</f>
        <v/>
      </c>
    </row>
    <row r="2109" spans="1:3" x14ac:dyDescent="0.2">
      <c r="A2109" s="197" t="str">
        <f>IF(WQ!A2109="","",WQ!A2109)</f>
        <v/>
      </c>
      <c r="B2109" s="197" t="str">
        <f>IFERROR(VLOOKUP(A2109,Path!A:B,2,FALSE),"")</f>
        <v/>
      </c>
      <c r="C2109" s="197" t="str">
        <f>IF(WQ!B2109="","",WQ!B2109)</f>
        <v/>
      </c>
    </row>
    <row r="2110" spans="1:3" x14ac:dyDescent="0.2">
      <c r="A2110" s="197" t="str">
        <f>IF(WQ!A2110="","",WQ!A2110)</f>
        <v/>
      </c>
      <c r="B2110" s="197" t="str">
        <f>IFERROR(VLOOKUP(A2110,Path!A:B,2,FALSE),"")</f>
        <v/>
      </c>
      <c r="C2110" s="197" t="str">
        <f>IF(WQ!B2110="","",WQ!B2110)</f>
        <v/>
      </c>
    </row>
    <row r="2111" spans="1:3" x14ac:dyDescent="0.2">
      <c r="A2111" s="197" t="str">
        <f>IF(WQ!A2111="","",WQ!A2111)</f>
        <v/>
      </c>
      <c r="B2111" s="197" t="str">
        <f>IFERROR(VLOOKUP(A2111,Path!A:B,2,FALSE),"")</f>
        <v/>
      </c>
      <c r="C2111" s="197" t="str">
        <f>IF(WQ!B2111="","",WQ!B2111)</f>
        <v/>
      </c>
    </row>
    <row r="2112" spans="1:3" x14ac:dyDescent="0.2">
      <c r="A2112" s="197" t="str">
        <f>IF(WQ!A2112="","",WQ!A2112)</f>
        <v/>
      </c>
      <c r="B2112" s="197" t="str">
        <f>IFERROR(VLOOKUP(A2112,Path!A:B,2,FALSE),"")</f>
        <v/>
      </c>
      <c r="C2112" s="197" t="str">
        <f>IF(WQ!B2112="","",WQ!B2112)</f>
        <v/>
      </c>
    </row>
    <row r="2113" spans="1:3" x14ac:dyDescent="0.2">
      <c r="A2113" s="197" t="str">
        <f>IF(WQ!A2113="","",WQ!A2113)</f>
        <v/>
      </c>
      <c r="B2113" s="197" t="str">
        <f>IFERROR(VLOOKUP(A2113,Path!A:B,2,FALSE),"")</f>
        <v/>
      </c>
      <c r="C2113" s="197" t="str">
        <f>IF(WQ!B2113="","",WQ!B2113)</f>
        <v/>
      </c>
    </row>
    <row r="2114" spans="1:3" x14ac:dyDescent="0.2">
      <c r="A2114" s="197" t="str">
        <f>IF(WQ!A2114="","",WQ!A2114)</f>
        <v/>
      </c>
      <c r="B2114" s="197" t="str">
        <f>IFERROR(VLOOKUP(A2114,Path!A:B,2,FALSE),"")</f>
        <v/>
      </c>
      <c r="C2114" s="197" t="str">
        <f>IF(WQ!B2114="","",WQ!B2114)</f>
        <v/>
      </c>
    </row>
    <row r="2115" spans="1:3" x14ac:dyDescent="0.2">
      <c r="A2115" s="197" t="str">
        <f>IF(WQ!A2115="","",WQ!A2115)</f>
        <v/>
      </c>
      <c r="B2115" s="197" t="str">
        <f>IFERROR(VLOOKUP(A2115,Path!A:B,2,FALSE),"")</f>
        <v/>
      </c>
      <c r="C2115" s="197" t="str">
        <f>IF(WQ!B2115="","",WQ!B2115)</f>
        <v/>
      </c>
    </row>
    <row r="2116" spans="1:3" x14ac:dyDescent="0.2">
      <c r="A2116" s="197" t="str">
        <f>IF(WQ!A2116="","",WQ!A2116)</f>
        <v/>
      </c>
      <c r="B2116" s="197" t="str">
        <f>IFERROR(VLOOKUP(A2116,Path!A:B,2,FALSE),"")</f>
        <v/>
      </c>
      <c r="C2116" s="197" t="str">
        <f>IF(WQ!B2116="","",WQ!B2116)</f>
        <v/>
      </c>
    </row>
    <row r="2117" spans="1:3" x14ac:dyDescent="0.2">
      <c r="A2117" s="197" t="str">
        <f>IF(WQ!A2117="","",WQ!A2117)</f>
        <v/>
      </c>
      <c r="B2117" s="197" t="str">
        <f>IFERROR(VLOOKUP(A2117,Path!A:B,2,FALSE),"")</f>
        <v/>
      </c>
      <c r="C2117" s="197" t="str">
        <f>IF(WQ!B2117="","",WQ!B2117)</f>
        <v/>
      </c>
    </row>
    <row r="2118" spans="1:3" x14ac:dyDescent="0.2">
      <c r="A2118" s="197" t="str">
        <f>IF(WQ!A2118="","",WQ!A2118)</f>
        <v/>
      </c>
      <c r="B2118" s="197" t="str">
        <f>IFERROR(VLOOKUP(A2118,Path!A:B,2,FALSE),"")</f>
        <v/>
      </c>
      <c r="C2118" s="197" t="str">
        <f>IF(WQ!B2118="","",WQ!B2118)</f>
        <v/>
      </c>
    </row>
    <row r="2119" spans="1:3" x14ac:dyDescent="0.2">
      <c r="A2119" s="197" t="str">
        <f>IF(WQ!A2119="","",WQ!A2119)</f>
        <v/>
      </c>
      <c r="B2119" s="197" t="str">
        <f>IFERROR(VLOOKUP(A2119,Path!A:B,2,FALSE),"")</f>
        <v/>
      </c>
      <c r="C2119" s="197" t="str">
        <f>IF(WQ!B2119="","",WQ!B2119)</f>
        <v/>
      </c>
    </row>
    <row r="2120" spans="1:3" x14ac:dyDescent="0.2">
      <c r="A2120" s="197" t="str">
        <f>IF(WQ!A2120="","",WQ!A2120)</f>
        <v/>
      </c>
      <c r="B2120" s="197" t="str">
        <f>IFERROR(VLOOKUP(A2120,Path!A:B,2,FALSE),"")</f>
        <v/>
      </c>
      <c r="C2120" s="197" t="str">
        <f>IF(WQ!B2120="","",WQ!B2120)</f>
        <v/>
      </c>
    </row>
    <row r="2121" spans="1:3" x14ac:dyDescent="0.2">
      <c r="A2121" s="197" t="str">
        <f>IF(WQ!A2121="","",WQ!A2121)</f>
        <v/>
      </c>
      <c r="B2121" s="197" t="str">
        <f>IFERROR(VLOOKUP(A2121,Path!A:B,2,FALSE),"")</f>
        <v/>
      </c>
      <c r="C2121" s="197" t="str">
        <f>IF(WQ!B2121="","",WQ!B2121)</f>
        <v/>
      </c>
    </row>
    <row r="2122" spans="1:3" x14ac:dyDescent="0.2">
      <c r="A2122" s="197" t="str">
        <f>IF(WQ!A2122="","",WQ!A2122)</f>
        <v/>
      </c>
      <c r="B2122" s="197" t="str">
        <f>IFERROR(VLOOKUP(A2122,Path!A:B,2,FALSE),"")</f>
        <v/>
      </c>
      <c r="C2122" s="197" t="str">
        <f>IF(WQ!B2122="","",WQ!B2122)</f>
        <v/>
      </c>
    </row>
    <row r="2123" spans="1:3" x14ac:dyDescent="0.2">
      <c r="A2123" s="197" t="str">
        <f>IF(WQ!A2123="","",WQ!A2123)</f>
        <v/>
      </c>
      <c r="B2123" s="197" t="str">
        <f>IFERROR(VLOOKUP(A2123,Path!A:B,2,FALSE),"")</f>
        <v/>
      </c>
      <c r="C2123" s="197" t="str">
        <f>IF(WQ!B2123="","",WQ!B2123)</f>
        <v/>
      </c>
    </row>
    <row r="2124" spans="1:3" x14ac:dyDescent="0.2">
      <c r="A2124" s="197" t="str">
        <f>IF(WQ!A2124="","",WQ!A2124)</f>
        <v/>
      </c>
      <c r="B2124" s="197" t="str">
        <f>IFERROR(VLOOKUP(A2124,Path!A:B,2,FALSE),"")</f>
        <v/>
      </c>
      <c r="C2124" s="197" t="str">
        <f>IF(WQ!B2124="","",WQ!B2124)</f>
        <v/>
      </c>
    </row>
    <row r="2125" spans="1:3" x14ac:dyDescent="0.2">
      <c r="A2125" s="197" t="str">
        <f>IF(WQ!A2125="","",WQ!A2125)</f>
        <v/>
      </c>
      <c r="B2125" s="197" t="str">
        <f>IFERROR(VLOOKUP(A2125,Path!A:B,2,FALSE),"")</f>
        <v/>
      </c>
      <c r="C2125" s="197" t="str">
        <f>IF(WQ!B2125="","",WQ!B2125)</f>
        <v/>
      </c>
    </row>
    <row r="2126" spans="1:3" x14ac:dyDescent="0.2">
      <c r="A2126" s="197" t="str">
        <f>IF(WQ!A2126="","",WQ!A2126)</f>
        <v/>
      </c>
      <c r="B2126" s="197" t="str">
        <f>IFERROR(VLOOKUP(A2126,Path!A:B,2,FALSE),"")</f>
        <v/>
      </c>
      <c r="C2126" s="197" t="str">
        <f>IF(WQ!B2126="","",WQ!B2126)</f>
        <v/>
      </c>
    </row>
    <row r="2127" spans="1:3" x14ac:dyDescent="0.2">
      <c r="A2127" s="197" t="str">
        <f>IF(WQ!A2127="","",WQ!A2127)</f>
        <v/>
      </c>
      <c r="B2127" s="197" t="str">
        <f>IFERROR(VLOOKUP(A2127,Path!A:B,2,FALSE),"")</f>
        <v/>
      </c>
      <c r="C2127" s="197" t="str">
        <f>IF(WQ!B2127="","",WQ!B2127)</f>
        <v/>
      </c>
    </row>
    <row r="2128" spans="1:3" x14ac:dyDescent="0.2">
      <c r="A2128" s="197" t="str">
        <f>IF(WQ!A2128="","",WQ!A2128)</f>
        <v/>
      </c>
      <c r="B2128" s="197" t="str">
        <f>IFERROR(VLOOKUP(A2128,Path!A:B,2,FALSE),"")</f>
        <v/>
      </c>
      <c r="C2128" s="197" t="str">
        <f>IF(WQ!B2128="","",WQ!B2128)</f>
        <v/>
      </c>
    </row>
    <row r="2129" spans="1:3" x14ac:dyDescent="0.2">
      <c r="A2129" s="197" t="str">
        <f>IF(WQ!A2129="","",WQ!A2129)</f>
        <v/>
      </c>
      <c r="B2129" s="197" t="str">
        <f>IFERROR(VLOOKUP(A2129,Path!A:B,2,FALSE),"")</f>
        <v/>
      </c>
      <c r="C2129" s="197" t="str">
        <f>IF(WQ!B2129="","",WQ!B2129)</f>
        <v/>
      </c>
    </row>
    <row r="2130" spans="1:3" x14ac:dyDescent="0.2">
      <c r="A2130" s="197" t="str">
        <f>IF(WQ!A2130="","",WQ!A2130)</f>
        <v/>
      </c>
      <c r="B2130" s="197" t="str">
        <f>IFERROR(VLOOKUP(A2130,Path!A:B,2,FALSE),"")</f>
        <v/>
      </c>
      <c r="C2130" s="197" t="str">
        <f>IF(WQ!B2130="","",WQ!B2130)</f>
        <v/>
      </c>
    </row>
    <row r="2131" spans="1:3" x14ac:dyDescent="0.2">
      <c r="A2131" s="197" t="str">
        <f>IF(WQ!A2131="","",WQ!A2131)</f>
        <v/>
      </c>
      <c r="B2131" s="197" t="str">
        <f>IFERROR(VLOOKUP(A2131,Path!A:B,2,FALSE),"")</f>
        <v/>
      </c>
      <c r="C2131" s="197" t="str">
        <f>IF(WQ!B2131="","",WQ!B2131)</f>
        <v/>
      </c>
    </row>
    <row r="2132" spans="1:3" x14ac:dyDescent="0.2">
      <c r="A2132" s="197" t="str">
        <f>IF(WQ!A2132="","",WQ!A2132)</f>
        <v/>
      </c>
      <c r="B2132" s="197" t="str">
        <f>IFERROR(VLOOKUP(A2132,Path!A:B,2,FALSE),"")</f>
        <v/>
      </c>
      <c r="C2132" s="197" t="str">
        <f>IF(WQ!B2132="","",WQ!B2132)</f>
        <v/>
      </c>
    </row>
    <row r="2133" spans="1:3" x14ac:dyDescent="0.2">
      <c r="A2133" s="197" t="str">
        <f>IF(WQ!A2133="","",WQ!A2133)</f>
        <v/>
      </c>
      <c r="B2133" s="197" t="str">
        <f>IFERROR(VLOOKUP(A2133,Path!A:B,2,FALSE),"")</f>
        <v/>
      </c>
      <c r="C2133" s="197" t="str">
        <f>IF(WQ!B2133="","",WQ!B2133)</f>
        <v/>
      </c>
    </row>
    <row r="2134" spans="1:3" x14ac:dyDescent="0.2">
      <c r="A2134" s="197" t="str">
        <f>IF(WQ!A2134="","",WQ!A2134)</f>
        <v/>
      </c>
      <c r="B2134" s="197" t="str">
        <f>IFERROR(VLOOKUP(A2134,Path!A:B,2,FALSE),"")</f>
        <v/>
      </c>
      <c r="C2134" s="197" t="str">
        <f>IF(WQ!B2134="","",WQ!B2134)</f>
        <v/>
      </c>
    </row>
    <row r="2135" spans="1:3" x14ac:dyDescent="0.2">
      <c r="A2135" s="197" t="str">
        <f>IF(WQ!A2135="","",WQ!A2135)</f>
        <v/>
      </c>
      <c r="B2135" s="197" t="str">
        <f>IFERROR(VLOOKUP(A2135,Path!A:B,2,FALSE),"")</f>
        <v/>
      </c>
      <c r="C2135" s="197" t="str">
        <f>IF(WQ!B2135="","",WQ!B2135)</f>
        <v/>
      </c>
    </row>
    <row r="2136" spans="1:3" x14ac:dyDescent="0.2">
      <c r="A2136" s="197" t="str">
        <f>IF(WQ!A2136="","",WQ!A2136)</f>
        <v/>
      </c>
      <c r="B2136" s="197" t="str">
        <f>IFERROR(VLOOKUP(A2136,Path!A:B,2,FALSE),"")</f>
        <v/>
      </c>
      <c r="C2136" s="197" t="str">
        <f>IF(WQ!B2136="","",WQ!B2136)</f>
        <v/>
      </c>
    </row>
    <row r="2137" spans="1:3" x14ac:dyDescent="0.2">
      <c r="A2137" s="197" t="str">
        <f>IF(WQ!A2137="","",WQ!A2137)</f>
        <v/>
      </c>
      <c r="B2137" s="197" t="str">
        <f>IFERROR(VLOOKUP(A2137,Path!A:B,2,FALSE),"")</f>
        <v/>
      </c>
      <c r="C2137" s="197" t="str">
        <f>IF(WQ!B2137="","",WQ!B2137)</f>
        <v/>
      </c>
    </row>
    <row r="2138" spans="1:3" x14ac:dyDescent="0.2">
      <c r="A2138" s="197" t="str">
        <f>IF(WQ!A2138="","",WQ!A2138)</f>
        <v/>
      </c>
      <c r="B2138" s="197" t="str">
        <f>IFERROR(VLOOKUP(A2138,Path!A:B,2,FALSE),"")</f>
        <v/>
      </c>
      <c r="C2138" s="197" t="str">
        <f>IF(WQ!B2138="","",WQ!B2138)</f>
        <v/>
      </c>
    </row>
    <row r="2139" spans="1:3" x14ac:dyDescent="0.2">
      <c r="A2139" s="197" t="str">
        <f>IF(WQ!A2139="","",WQ!A2139)</f>
        <v/>
      </c>
      <c r="B2139" s="197" t="str">
        <f>IFERROR(VLOOKUP(A2139,Path!A:B,2,FALSE),"")</f>
        <v/>
      </c>
      <c r="C2139" s="197" t="str">
        <f>IF(WQ!B2139="","",WQ!B2139)</f>
        <v/>
      </c>
    </row>
    <row r="2140" spans="1:3" x14ac:dyDescent="0.2">
      <c r="A2140" s="197" t="str">
        <f>IF(WQ!A2140="","",WQ!A2140)</f>
        <v/>
      </c>
      <c r="B2140" s="197" t="str">
        <f>IFERROR(VLOOKUP(A2140,Path!A:B,2,FALSE),"")</f>
        <v/>
      </c>
      <c r="C2140" s="197" t="str">
        <f>IF(WQ!B2140="","",WQ!B2140)</f>
        <v/>
      </c>
    </row>
    <row r="2141" spans="1:3" x14ac:dyDescent="0.2">
      <c r="A2141" s="197" t="str">
        <f>IF(WQ!A2141="","",WQ!A2141)</f>
        <v/>
      </c>
      <c r="B2141" s="197" t="str">
        <f>IFERROR(VLOOKUP(A2141,Path!A:B,2,FALSE),"")</f>
        <v/>
      </c>
      <c r="C2141" s="197" t="str">
        <f>IF(WQ!B2141="","",WQ!B2141)</f>
        <v/>
      </c>
    </row>
    <row r="2142" spans="1:3" x14ac:dyDescent="0.2">
      <c r="A2142" s="197" t="str">
        <f>IF(WQ!A2142="","",WQ!A2142)</f>
        <v/>
      </c>
      <c r="B2142" s="197" t="str">
        <f>IFERROR(VLOOKUP(A2142,Path!A:B,2,FALSE),"")</f>
        <v/>
      </c>
      <c r="C2142" s="197" t="str">
        <f>IF(WQ!B2142="","",WQ!B2142)</f>
        <v/>
      </c>
    </row>
    <row r="2143" spans="1:3" x14ac:dyDescent="0.2">
      <c r="A2143" s="197" t="str">
        <f>IF(WQ!A2143="","",WQ!A2143)</f>
        <v/>
      </c>
      <c r="B2143" s="197" t="str">
        <f>IFERROR(VLOOKUP(A2143,Path!A:B,2,FALSE),"")</f>
        <v/>
      </c>
      <c r="C2143" s="197" t="str">
        <f>IF(WQ!B2143="","",WQ!B2143)</f>
        <v/>
      </c>
    </row>
    <row r="2144" spans="1:3" x14ac:dyDescent="0.2">
      <c r="A2144" s="197" t="str">
        <f>IF(WQ!A2144="","",WQ!A2144)</f>
        <v/>
      </c>
      <c r="B2144" s="197" t="str">
        <f>IFERROR(VLOOKUP(A2144,Path!A:B,2,FALSE),"")</f>
        <v/>
      </c>
      <c r="C2144" s="197" t="str">
        <f>IF(WQ!B2144="","",WQ!B2144)</f>
        <v/>
      </c>
    </row>
    <row r="2145" spans="1:3" x14ac:dyDescent="0.2">
      <c r="A2145" s="197" t="str">
        <f>IF(WQ!A2145="","",WQ!A2145)</f>
        <v/>
      </c>
      <c r="B2145" s="197" t="str">
        <f>IFERROR(VLOOKUP(A2145,Path!A:B,2,FALSE),"")</f>
        <v/>
      </c>
      <c r="C2145" s="197" t="str">
        <f>IF(WQ!B2145="","",WQ!B2145)</f>
        <v/>
      </c>
    </row>
    <row r="2146" spans="1:3" x14ac:dyDescent="0.2">
      <c r="A2146" s="197" t="str">
        <f>IF(WQ!A2146="","",WQ!A2146)</f>
        <v/>
      </c>
      <c r="B2146" s="197" t="str">
        <f>IFERROR(VLOOKUP(A2146,Path!A:B,2,FALSE),"")</f>
        <v/>
      </c>
      <c r="C2146" s="197" t="str">
        <f>IF(WQ!B2146="","",WQ!B2146)</f>
        <v/>
      </c>
    </row>
    <row r="2147" spans="1:3" x14ac:dyDescent="0.2">
      <c r="A2147" s="197" t="str">
        <f>IF(WQ!A2147="","",WQ!A2147)</f>
        <v/>
      </c>
      <c r="B2147" s="197" t="str">
        <f>IFERROR(VLOOKUP(A2147,Path!A:B,2,FALSE),"")</f>
        <v/>
      </c>
      <c r="C2147" s="197" t="str">
        <f>IF(WQ!B2147="","",WQ!B2147)</f>
        <v/>
      </c>
    </row>
    <row r="2148" spans="1:3" x14ac:dyDescent="0.2">
      <c r="A2148" s="197" t="str">
        <f>IF(WQ!A2148="","",WQ!A2148)</f>
        <v/>
      </c>
      <c r="B2148" s="197" t="str">
        <f>IFERROR(VLOOKUP(A2148,Path!A:B,2,FALSE),"")</f>
        <v/>
      </c>
      <c r="C2148" s="197" t="str">
        <f>IF(WQ!B2148="","",WQ!B2148)</f>
        <v/>
      </c>
    </row>
    <row r="2149" spans="1:3" x14ac:dyDescent="0.2">
      <c r="A2149" s="197" t="str">
        <f>IF(WQ!A2149="","",WQ!A2149)</f>
        <v/>
      </c>
      <c r="B2149" s="197" t="str">
        <f>IFERROR(VLOOKUP(A2149,Path!A:B,2,FALSE),"")</f>
        <v/>
      </c>
      <c r="C2149" s="197" t="str">
        <f>IF(WQ!B2149="","",WQ!B2149)</f>
        <v/>
      </c>
    </row>
    <row r="2150" spans="1:3" x14ac:dyDescent="0.2">
      <c r="A2150" s="197" t="str">
        <f>IF(WQ!A2150="","",WQ!A2150)</f>
        <v/>
      </c>
      <c r="B2150" s="197" t="str">
        <f>IFERROR(VLOOKUP(A2150,Path!A:B,2,FALSE),"")</f>
        <v/>
      </c>
      <c r="C2150" s="197" t="str">
        <f>IF(WQ!B2150="","",WQ!B2150)</f>
        <v/>
      </c>
    </row>
    <row r="2151" spans="1:3" x14ac:dyDescent="0.2">
      <c r="A2151" s="197" t="str">
        <f>IF(WQ!A2151="","",WQ!A2151)</f>
        <v/>
      </c>
      <c r="B2151" s="197" t="str">
        <f>IFERROR(VLOOKUP(A2151,Path!A:B,2,FALSE),"")</f>
        <v/>
      </c>
      <c r="C2151" s="197" t="str">
        <f>IF(WQ!B2151="","",WQ!B2151)</f>
        <v/>
      </c>
    </row>
    <row r="2152" spans="1:3" x14ac:dyDescent="0.2">
      <c r="A2152" s="197" t="str">
        <f>IF(WQ!A2152="","",WQ!A2152)</f>
        <v/>
      </c>
      <c r="B2152" s="197" t="str">
        <f>IFERROR(VLOOKUP(A2152,Path!A:B,2,FALSE),"")</f>
        <v/>
      </c>
      <c r="C2152" s="197" t="str">
        <f>IF(WQ!B2152="","",WQ!B2152)</f>
        <v/>
      </c>
    </row>
    <row r="2153" spans="1:3" x14ac:dyDescent="0.2">
      <c r="A2153" s="197" t="str">
        <f>IF(WQ!A2153="","",WQ!A2153)</f>
        <v/>
      </c>
      <c r="B2153" s="197" t="str">
        <f>IFERROR(VLOOKUP(A2153,Path!A:B,2,FALSE),"")</f>
        <v/>
      </c>
      <c r="C2153" s="197" t="str">
        <f>IF(WQ!B2153="","",WQ!B2153)</f>
        <v/>
      </c>
    </row>
    <row r="2154" spans="1:3" x14ac:dyDescent="0.2">
      <c r="A2154" s="197" t="str">
        <f>IF(WQ!A2154="","",WQ!A2154)</f>
        <v/>
      </c>
      <c r="B2154" s="197" t="str">
        <f>IFERROR(VLOOKUP(A2154,Path!A:B,2,FALSE),"")</f>
        <v/>
      </c>
      <c r="C2154" s="197" t="str">
        <f>IF(WQ!B2154="","",WQ!B2154)</f>
        <v/>
      </c>
    </row>
    <row r="2155" spans="1:3" x14ac:dyDescent="0.2">
      <c r="A2155" s="197" t="str">
        <f>IF(WQ!A2155="","",WQ!A2155)</f>
        <v/>
      </c>
      <c r="B2155" s="197" t="str">
        <f>IFERROR(VLOOKUP(A2155,Path!A:B,2,FALSE),"")</f>
        <v/>
      </c>
      <c r="C2155" s="197" t="str">
        <f>IF(WQ!B2155="","",WQ!B2155)</f>
        <v/>
      </c>
    </row>
    <row r="2156" spans="1:3" x14ac:dyDescent="0.2">
      <c r="A2156" s="197" t="str">
        <f>IF(WQ!A2156="","",WQ!A2156)</f>
        <v/>
      </c>
      <c r="B2156" s="197" t="str">
        <f>IFERROR(VLOOKUP(A2156,Path!A:B,2,FALSE),"")</f>
        <v/>
      </c>
      <c r="C2156" s="197" t="str">
        <f>IF(WQ!B2156="","",WQ!B2156)</f>
        <v/>
      </c>
    </row>
    <row r="2157" spans="1:3" x14ac:dyDescent="0.2">
      <c r="A2157" s="197" t="str">
        <f>IF(WQ!A2157="","",WQ!A2157)</f>
        <v/>
      </c>
      <c r="B2157" s="197" t="str">
        <f>IFERROR(VLOOKUP(A2157,Path!A:B,2,FALSE),"")</f>
        <v/>
      </c>
      <c r="C2157" s="197" t="str">
        <f>IF(WQ!B2157="","",WQ!B2157)</f>
        <v/>
      </c>
    </row>
    <row r="2158" spans="1:3" x14ac:dyDescent="0.2">
      <c r="A2158" s="197" t="str">
        <f>IF(WQ!A2158="","",WQ!A2158)</f>
        <v/>
      </c>
      <c r="B2158" s="197" t="str">
        <f>IFERROR(VLOOKUP(A2158,Path!A:B,2,FALSE),"")</f>
        <v/>
      </c>
      <c r="C2158" s="197" t="str">
        <f>IF(WQ!B2158="","",WQ!B2158)</f>
        <v/>
      </c>
    </row>
    <row r="2159" spans="1:3" x14ac:dyDescent="0.2">
      <c r="A2159" s="197" t="str">
        <f>IF(WQ!A2159="","",WQ!A2159)</f>
        <v/>
      </c>
      <c r="B2159" s="197" t="str">
        <f>IFERROR(VLOOKUP(A2159,Path!A:B,2,FALSE),"")</f>
        <v/>
      </c>
      <c r="C2159" s="197" t="str">
        <f>IF(WQ!B2159="","",WQ!B2159)</f>
        <v/>
      </c>
    </row>
    <row r="2160" spans="1:3" x14ac:dyDescent="0.2">
      <c r="A2160" s="197" t="str">
        <f>IF(WQ!A2160="","",WQ!A2160)</f>
        <v/>
      </c>
      <c r="B2160" s="197" t="str">
        <f>IFERROR(VLOOKUP(A2160,Path!A:B,2,FALSE),"")</f>
        <v/>
      </c>
      <c r="C2160" s="197" t="str">
        <f>IF(WQ!B2160="","",WQ!B2160)</f>
        <v/>
      </c>
    </row>
    <row r="2161" spans="1:3" x14ac:dyDescent="0.2">
      <c r="A2161" s="197" t="str">
        <f>IF(WQ!A2161="","",WQ!A2161)</f>
        <v/>
      </c>
      <c r="B2161" s="197" t="str">
        <f>IFERROR(VLOOKUP(A2161,Path!A:B,2,FALSE),"")</f>
        <v/>
      </c>
      <c r="C2161" s="197" t="str">
        <f>IF(WQ!B2161="","",WQ!B2161)</f>
        <v/>
      </c>
    </row>
    <row r="2162" spans="1:3" x14ac:dyDescent="0.2">
      <c r="A2162" s="197" t="str">
        <f>IF(WQ!A2162="","",WQ!A2162)</f>
        <v/>
      </c>
      <c r="B2162" s="197" t="str">
        <f>IFERROR(VLOOKUP(A2162,Path!A:B,2,FALSE),"")</f>
        <v/>
      </c>
      <c r="C2162" s="197" t="str">
        <f>IF(WQ!B2162="","",WQ!B2162)</f>
        <v/>
      </c>
    </row>
    <row r="2163" spans="1:3" x14ac:dyDescent="0.2">
      <c r="A2163" s="197" t="str">
        <f>IF(WQ!A2163="","",WQ!A2163)</f>
        <v/>
      </c>
      <c r="B2163" s="197" t="str">
        <f>IFERROR(VLOOKUP(A2163,Path!A:B,2,FALSE),"")</f>
        <v/>
      </c>
      <c r="C2163" s="197" t="str">
        <f>IF(WQ!B2163="","",WQ!B2163)</f>
        <v/>
      </c>
    </row>
    <row r="2164" spans="1:3" x14ac:dyDescent="0.2">
      <c r="A2164" s="197" t="str">
        <f>IF(WQ!A2164="","",WQ!A2164)</f>
        <v/>
      </c>
      <c r="B2164" s="197" t="str">
        <f>IFERROR(VLOOKUP(A2164,Path!A:B,2,FALSE),"")</f>
        <v/>
      </c>
      <c r="C2164" s="197" t="str">
        <f>IF(WQ!B2164="","",WQ!B2164)</f>
        <v/>
      </c>
    </row>
    <row r="2165" spans="1:3" x14ac:dyDescent="0.2">
      <c r="A2165" s="197" t="str">
        <f>IF(WQ!A2165="","",WQ!A2165)</f>
        <v/>
      </c>
      <c r="B2165" s="197" t="str">
        <f>IFERROR(VLOOKUP(A2165,Path!A:B,2,FALSE),"")</f>
        <v/>
      </c>
      <c r="C2165" s="197" t="str">
        <f>IF(WQ!B2165="","",WQ!B2165)</f>
        <v/>
      </c>
    </row>
    <row r="2166" spans="1:3" x14ac:dyDescent="0.2">
      <c r="A2166" s="197" t="str">
        <f>IF(WQ!A2166="","",WQ!A2166)</f>
        <v/>
      </c>
      <c r="B2166" s="197" t="str">
        <f>IFERROR(VLOOKUP(A2166,Path!A:B,2,FALSE),"")</f>
        <v/>
      </c>
      <c r="C2166" s="197" t="str">
        <f>IF(WQ!B2166="","",WQ!B2166)</f>
        <v/>
      </c>
    </row>
    <row r="2167" spans="1:3" x14ac:dyDescent="0.2">
      <c r="A2167" s="197" t="str">
        <f>IF(WQ!A2167="","",WQ!A2167)</f>
        <v/>
      </c>
      <c r="B2167" s="197" t="str">
        <f>IFERROR(VLOOKUP(A2167,Path!A:B,2,FALSE),"")</f>
        <v/>
      </c>
      <c r="C2167" s="197" t="str">
        <f>IF(WQ!B2167="","",WQ!B2167)</f>
        <v/>
      </c>
    </row>
    <row r="2168" spans="1:3" x14ac:dyDescent="0.2">
      <c r="A2168" s="197" t="str">
        <f>IF(WQ!A2168="","",WQ!A2168)</f>
        <v/>
      </c>
      <c r="B2168" s="197" t="str">
        <f>IFERROR(VLOOKUP(A2168,Path!A:B,2,FALSE),"")</f>
        <v/>
      </c>
      <c r="C2168" s="197" t="str">
        <f>IF(WQ!B2168="","",WQ!B2168)</f>
        <v/>
      </c>
    </row>
    <row r="2169" spans="1:3" x14ac:dyDescent="0.2">
      <c r="A2169" s="197" t="str">
        <f>IF(WQ!A2169="","",WQ!A2169)</f>
        <v/>
      </c>
      <c r="B2169" s="197" t="str">
        <f>IFERROR(VLOOKUP(A2169,Path!A:B,2,FALSE),"")</f>
        <v/>
      </c>
      <c r="C2169" s="197" t="str">
        <f>IF(WQ!B2169="","",WQ!B2169)</f>
        <v/>
      </c>
    </row>
    <row r="2170" spans="1:3" x14ac:dyDescent="0.2">
      <c r="A2170" s="197" t="str">
        <f>IF(WQ!A2170="","",WQ!A2170)</f>
        <v/>
      </c>
      <c r="B2170" s="197" t="str">
        <f>IFERROR(VLOOKUP(A2170,Path!A:B,2,FALSE),"")</f>
        <v/>
      </c>
      <c r="C2170" s="197" t="str">
        <f>IF(WQ!B2170="","",WQ!B2170)</f>
        <v/>
      </c>
    </row>
    <row r="2171" spans="1:3" x14ac:dyDescent="0.2">
      <c r="A2171" s="197" t="str">
        <f>IF(WQ!A2171="","",WQ!A2171)</f>
        <v/>
      </c>
      <c r="B2171" s="197" t="str">
        <f>IFERROR(VLOOKUP(A2171,Path!A:B,2,FALSE),"")</f>
        <v/>
      </c>
      <c r="C2171" s="197" t="str">
        <f>IF(WQ!B2171="","",WQ!B2171)</f>
        <v/>
      </c>
    </row>
    <row r="2172" spans="1:3" x14ac:dyDescent="0.2">
      <c r="A2172" s="197" t="str">
        <f>IF(WQ!A2172="","",WQ!A2172)</f>
        <v/>
      </c>
      <c r="B2172" s="197" t="str">
        <f>IFERROR(VLOOKUP(A2172,Path!A:B,2,FALSE),"")</f>
        <v/>
      </c>
      <c r="C2172" s="197" t="str">
        <f>IF(WQ!B2172="","",WQ!B2172)</f>
        <v/>
      </c>
    </row>
    <row r="2173" spans="1:3" x14ac:dyDescent="0.2">
      <c r="A2173" s="197" t="str">
        <f>IF(WQ!A2173="","",WQ!A2173)</f>
        <v/>
      </c>
      <c r="B2173" s="197" t="str">
        <f>IFERROR(VLOOKUP(A2173,Path!A:B,2,FALSE),"")</f>
        <v/>
      </c>
      <c r="C2173" s="197" t="str">
        <f>IF(WQ!B2173="","",WQ!B2173)</f>
        <v/>
      </c>
    </row>
    <row r="2174" spans="1:3" x14ac:dyDescent="0.2">
      <c r="A2174" s="197" t="str">
        <f>IF(WQ!A2174="","",WQ!A2174)</f>
        <v/>
      </c>
      <c r="B2174" s="197" t="str">
        <f>IFERROR(VLOOKUP(A2174,Path!A:B,2,FALSE),"")</f>
        <v/>
      </c>
      <c r="C2174" s="197" t="str">
        <f>IF(WQ!B2174="","",WQ!B2174)</f>
        <v/>
      </c>
    </row>
    <row r="2175" spans="1:3" x14ac:dyDescent="0.2">
      <c r="A2175" s="197" t="str">
        <f>IF(WQ!A2175="","",WQ!A2175)</f>
        <v/>
      </c>
      <c r="B2175" s="197" t="str">
        <f>IFERROR(VLOOKUP(A2175,Path!A:B,2,FALSE),"")</f>
        <v/>
      </c>
      <c r="C2175" s="197" t="str">
        <f>IF(WQ!B2175="","",WQ!B2175)</f>
        <v/>
      </c>
    </row>
    <row r="2176" spans="1:3" x14ac:dyDescent="0.2">
      <c r="A2176" s="197" t="str">
        <f>IF(WQ!A2176="","",WQ!A2176)</f>
        <v/>
      </c>
      <c r="B2176" s="197" t="str">
        <f>IFERROR(VLOOKUP(A2176,Path!A:B,2,FALSE),"")</f>
        <v/>
      </c>
      <c r="C2176" s="197" t="str">
        <f>IF(WQ!B2176="","",WQ!B2176)</f>
        <v/>
      </c>
    </row>
    <row r="2177" spans="1:3" x14ac:dyDescent="0.2">
      <c r="A2177" s="197" t="str">
        <f>IF(WQ!A2177="","",WQ!A2177)</f>
        <v/>
      </c>
      <c r="B2177" s="197" t="str">
        <f>IFERROR(VLOOKUP(A2177,Path!A:B,2,FALSE),"")</f>
        <v/>
      </c>
      <c r="C2177" s="197" t="str">
        <f>IF(WQ!B2177="","",WQ!B2177)</f>
        <v/>
      </c>
    </row>
    <row r="2178" spans="1:3" x14ac:dyDescent="0.2">
      <c r="A2178" s="197" t="str">
        <f>IF(WQ!A2178="","",WQ!A2178)</f>
        <v/>
      </c>
      <c r="B2178" s="197" t="str">
        <f>IFERROR(VLOOKUP(A2178,Path!A:B,2,FALSE),"")</f>
        <v/>
      </c>
      <c r="C2178" s="197" t="str">
        <f>IF(WQ!B2178="","",WQ!B2178)</f>
        <v/>
      </c>
    </row>
    <row r="2179" spans="1:3" x14ac:dyDescent="0.2">
      <c r="A2179" s="197" t="str">
        <f>IF(WQ!A2179="","",WQ!A2179)</f>
        <v/>
      </c>
      <c r="B2179" s="197" t="str">
        <f>IFERROR(VLOOKUP(A2179,Path!A:B,2,FALSE),"")</f>
        <v/>
      </c>
      <c r="C2179" s="197" t="str">
        <f>IF(WQ!B2179="","",WQ!B2179)</f>
        <v/>
      </c>
    </row>
    <row r="2180" spans="1:3" x14ac:dyDescent="0.2">
      <c r="A2180" s="197" t="str">
        <f>IF(WQ!A2180="","",WQ!A2180)</f>
        <v/>
      </c>
      <c r="B2180" s="197" t="str">
        <f>IFERROR(VLOOKUP(A2180,Path!A:B,2,FALSE),"")</f>
        <v/>
      </c>
      <c r="C2180" s="197" t="str">
        <f>IF(WQ!B2180="","",WQ!B2180)</f>
        <v/>
      </c>
    </row>
    <row r="2181" spans="1:3" x14ac:dyDescent="0.2">
      <c r="A2181" s="197" t="str">
        <f>IF(WQ!A2181="","",WQ!A2181)</f>
        <v/>
      </c>
      <c r="B2181" s="197" t="str">
        <f>IFERROR(VLOOKUP(A2181,Path!A:B,2,FALSE),"")</f>
        <v/>
      </c>
      <c r="C2181" s="197" t="str">
        <f>IF(WQ!B2181="","",WQ!B2181)</f>
        <v/>
      </c>
    </row>
    <row r="2182" spans="1:3" x14ac:dyDescent="0.2">
      <c r="A2182" s="197" t="str">
        <f>IF(WQ!A2182="","",WQ!A2182)</f>
        <v/>
      </c>
      <c r="B2182" s="197" t="str">
        <f>IFERROR(VLOOKUP(A2182,Path!A:B,2,FALSE),"")</f>
        <v/>
      </c>
      <c r="C2182" s="197" t="str">
        <f>IF(WQ!B2182="","",WQ!B2182)</f>
        <v/>
      </c>
    </row>
    <row r="2183" spans="1:3" x14ac:dyDescent="0.2">
      <c r="A2183" s="197" t="str">
        <f>IF(WQ!A2183="","",WQ!A2183)</f>
        <v/>
      </c>
      <c r="B2183" s="197" t="str">
        <f>IFERROR(VLOOKUP(A2183,Path!A:B,2,FALSE),"")</f>
        <v/>
      </c>
      <c r="C2183" s="197" t="str">
        <f>IF(WQ!B2183="","",WQ!B2183)</f>
        <v/>
      </c>
    </row>
    <row r="2184" spans="1:3" x14ac:dyDescent="0.2">
      <c r="A2184" s="197" t="str">
        <f>IF(WQ!A2184="","",WQ!A2184)</f>
        <v/>
      </c>
      <c r="B2184" s="197" t="str">
        <f>IFERROR(VLOOKUP(A2184,Path!A:B,2,FALSE),"")</f>
        <v/>
      </c>
      <c r="C2184" s="197" t="str">
        <f>IF(WQ!B2184="","",WQ!B2184)</f>
        <v/>
      </c>
    </row>
    <row r="2185" spans="1:3" x14ac:dyDescent="0.2">
      <c r="A2185" s="197" t="str">
        <f>IF(WQ!A2185="","",WQ!A2185)</f>
        <v/>
      </c>
      <c r="B2185" s="197" t="str">
        <f>IFERROR(VLOOKUP(A2185,Path!A:B,2,FALSE),"")</f>
        <v/>
      </c>
      <c r="C2185" s="197" t="str">
        <f>IF(WQ!B2185="","",WQ!B2185)</f>
        <v/>
      </c>
    </row>
    <row r="2186" spans="1:3" x14ac:dyDescent="0.2">
      <c r="A2186" s="197" t="str">
        <f>IF(WQ!A2186="","",WQ!A2186)</f>
        <v/>
      </c>
      <c r="B2186" s="197" t="str">
        <f>IFERROR(VLOOKUP(A2186,Path!A:B,2,FALSE),"")</f>
        <v/>
      </c>
      <c r="C2186" s="197" t="str">
        <f>IF(WQ!B2186="","",WQ!B2186)</f>
        <v/>
      </c>
    </row>
    <row r="2187" spans="1:3" x14ac:dyDescent="0.2">
      <c r="A2187" s="197" t="str">
        <f>IF(WQ!A2187="","",WQ!A2187)</f>
        <v/>
      </c>
      <c r="B2187" s="197" t="str">
        <f>IFERROR(VLOOKUP(A2187,Path!A:B,2,FALSE),"")</f>
        <v/>
      </c>
      <c r="C2187" s="197" t="str">
        <f>IF(WQ!B2187="","",WQ!B2187)</f>
        <v/>
      </c>
    </row>
    <row r="2188" spans="1:3" x14ac:dyDescent="0.2">
      <c r="A2188" s="197" t="str">
        <f>IF(WQ!A2188="","",WQ!A2188)</f>
        <v/>
      </c>
      <c r="B2188" s="197" t="str">
        <f>IFERROR(VLOOKUP(A2188,Path!A:B,2,FALSE),"")</f>
        <v/>
      </c>
      <c r="C2188" s="197" t="str">
        <f>IF(WQ!B2188="","",WQ!B2188)</f>
        <v/>
      </c>
    </row>
    <row r="2189" spans="1:3" x14ac:dyDescent="0.2">
      <c r="A2189" s="197" t="str">
        <f>IF(WQ!A2189="","",WQ!A2189)</f>
        <v/>
      </c>
      <c r="B2189" s="197" t="str">
        <f>IFERROR(VLOOKUP(A2189,Path!A:B,2,FALSE),"")</f>
        <v/>
      </c>
      <c r="C2189" s="197" t="str">
        <f>IF(WQ!B2189="","",WQ!B2189)</f>
        <v/>
      </c>
    </row>
    <row r="2190" spans="1:3" x14ac:dyDescent="0.2">
      <c r="A2190" s="197" t="str">
        <f>IF(WQ!A2190="","",WQ!A2190)</f>
        <v/>
      </c>
      <c r="B2190" s="197" t="str">
        <f>IFERROR(VLOOKUP(A2190,Path!A:B,2,FALSE),"")</f>
        <v/>
      </c>
      <c r="C2190" s="197" t="str">
        <f>IF(WQ!B2190="","",WQ!B2190)</f>
        <v/>
      </c>
    </row>
    <row r="2191" spans="1:3" x14ac:dyDescent="0.2">
      <c r="A2191" s="197" t="str">
        <f>IF(WQ!A2191="","",WQ!A2191)</f>
        <v/>
      </c>
      <c r="B2191" s="197" t="str">
        <f>IFERROR(VLOOKUP(A2191,Path!A:B,2,FALSE),"")</f>
        <v/>
      </c>
      <c r="C2191" s="197" t="str">
        <f>IF(WQ!B2191="","",WQ!B2191)</f>
        <v/>
      </c>
    </row>
    <row r="2192" spans="1:3" x14ac:dyDescent="0.2">
      <c r="A2192" s="197" t="str">
        <f>IF(WQ!A2192="","",WQ!A2192)</f>
        <v/>
      </c>
      <c r="B2192" s="197" t="str">
        <f>IFERROR(VLOOKUP(A2192,Path!A:B,2,FALSE),"")</f>
        <v/>
      </c>
      <c r="C2192" s="197" t="str">
        <f>IF(WQ!B2192="","",WQ!B2192)</f>
        <v/>
      </c>
    </row>
    <row r="2193" spans="1:3" x14ac:dyDescent="0.2">
      <c r="A2193" s="197" t="str">
        <f>IF(WQ!A2193="","",WQ!A2193)</f>
        <v/>
      </c>
      <c r="B2193" s="197" t="str">
        <f>IFERROR(VLOOKUP(A2193,Path!A:B,2,FALSE),"")</f>
        <v/>
      </c>
      <c r="C2193" s="197" t="str">
        <f>IF(WQ!B2193="","",WQ!B2193)</f>
        <v/>
      </c>
    </row>
    <row r="2194" spans="1:3" x14ac:dyDescent="0.2">
      <c r="A2194" s="197" t="str">
        <f>IF(WQ!A2194="","",WQ!A2194)</f>
        <v/>
      </c>
      <c r="B2194" s="197" t="str">
        <f>IFERROR(VLOOKUP(A2194,Path!A:B,2,FALSE),"")</f>
        <v/>
      </c>
      <c r="C2194" s="197" t="str">
        <f>IF(WQ!B2194="","",WQ!B2194)</f>
        <v/>
      </c>
    </row>
    <row r="2195" spans="1:3" x14ac:dyDescent="0.2">
      <c r="A2195" s="197" t="str">
        <f>IF(WQ!A2195="","",WQ!A2195)</f>
        <v/>
      </c>
      <c r="B2195" s="197" t="str">
        <f>IFERROR(VLOOKUP(A2195,Path!A:B,2,FALSE),"")</f>
        <v/>
      </c>
      <c r="C2195" s="197" t="str">
        <f>IF(WQ!B2195="","",WQ!B2195)</f>
        <v/>
      </c>
    </row>
    <row r="2196" spans="1:3" x14ac:dyDescent="0.2">
      <c r="A2196" s="197" t="str">
        <f>IF(WQ!A2196="","",WQ!A2196)</f>
        <v/>
      </c>
      <c r="B2196" s="197" t="str">
        <f>IFERROR(VLOOKUP(A2196,Path!A:B,2,FALSE),"")</f>
        <v/>
      </c>
      <c r="C2196" s="197" t="str">
        <f>IF(WQ!B2196="","",WQ!B2196)</f>
        <v/>
      </c>
    </row>
    <row r="2197" spans="1:3" x14ac:dyDescent="0.2">
      <c r="A2197" s="197" t="str">
        <f>IF(WQ!A2197="","",WQ!A2197)</f>
        <v/>
      </c>
      <c r="B2197" s="197" t="str">
        <f>IFERROR(VLOOKUP(A2197,Path!A:B,2,FALSE),"")</f>
        <v/>
      </c>
      <c r="C2197" s="197" t="str">
        <f>IF(WQ!B2197="","",WQ!B2197)</f>
        <v/>
      </c>
    </row>
    <row r="2198" spans="1:3" x14ac:dyDescent="0.2">
      <c r="A2198" s="197" t="str">
        <f>IF(WQ!A2198="","",WQ!A2198)</f>
        <v/>
      </c>
      <c r="B2198" s="197" t="str">
        <f>IFERROR(VLOOKUP(A2198,Path!A:B,2,FALSE),"")</f>
        <v/>
      </c>
      <c r="C2198" s="197" t="str">
        <f>IF(WQ!B2198="","",WQ!B2198)</f>
        <v/>
      </c>
    </row>
    <row r="2199" spans="1:3" x14ac:dyDescent="0.2">
      <c r="A2199" s="197" t="str">
        <f>IF(WQ!A2199="","",WQ!A2199)</f>
        <v/>
      </c>
      <c r="B2199" s="197" t="str">
        <f>IFERROR(VLOOKUP(A2199,Path!A:B,2,FALSE),"")</f>
        <v/>
      </c>
      <c r="C2199" s="197" t="str">
        <f>IF(WQ!B2199="","",WQ!B2199)</f>
        <v/>
      </c>
    </row>
    <row r="2200" spans="1:3" x14ac:dyDescent="0.2">
      <c r="A2200" s="197" t="str">
        <f>IF(WQ!A2200="","",WQ!A2200)</f>
        <v/>
      </c>
      <c r="B2200" s="197" t="str">
        <f>IFERROR(VLOOKUP(A2200,Path!A:B,2,FALSE),"")</f>
        <v/>
      </c>
      <c r="C2200" s="197" t="str">
        <f>IF(WQ!B2200="","",WQ!B2200)</f>
        <v/>
      </c>
    </row>
    <row r="2201" spans="1:3" x14ac:dyDescent="0.2">
      <c r="A2201" s="197" t="str">
        <f>IF(WQ!A2201="","",WQ!A2201)</f>
        <v/>
      </c>
      <c r="B2201" s="197" t="str">
        <f>IFERROR(VLOOKUP(A2201,Path!A:B,2,FALSE),"")</f>
        <v/>
      </c>
      <c r="C2201" s="197" t="str">
        <f>IF(WQ!B2201="","",WQ!B2201)</f>
        <v/>
      </c>
    </row>
    <row r="2202" spans="1:3" x14ac:dyDescent="0.2">
      <c r="A2202" s="197" t="str">
        <f>IF(WQ!A2202="","",WQ!A2202)</f>
        <v/>
      </c>
      <c r="B2202" s="197" t="str">
        <f>IFERROR(VLOOKUP(A2202,Path!A:B,2,FALSE),"")</f>
        <v/>
      </c>
      <c r="C2202" s="197" t="str">
        <f>IF(WQ!B2202="","",WQ!B2202)</f>
        <v/>
      </c>
    </row>
    <row r="2203" spans="1:3" x14ac:dyDescent="0.2">
      <c r="A2203" s="197" t="str">
        <f>IF(WQ!A2203="","",WQ!A2203)</f>
        <v/>
      </c>
      <c r="B2203" s="197" t="str">
        <f>IFERROR(VLOOKUP(A2203,Path!A:B,2,FALSE),"")</f>
        <v/>
      </c>
      <c r="C2203" s="197" t="str">
        <f>IF(WQ!B2203="","",WQ!B2203)</f>
        <v/>
      </c>
    </row>
    <row r="2204" spans="1:3" x14ac:dyDescent="0.2">
      <c r="A2204" s="197" t="str">
        <f>IF(WQ!A2204="","",WQ!A2204)</f>
        <v/>
      </c>
      <c r="B2204" s="197" t="str">
        <f>IFERROR(VLOOKUP(A2204,Path!A:B,2,FALSE),"")</f>
        <v/>
      </c>
      <c r="C2204" s="197" t="str">
        <f>IF(WQ!B2204="","",WQ!B2204)</f>
        <v/>
      </c>
    </row>
    <row r="2205" spans="1:3" x14ac:dyDescent="0.2">
      <c r="A2205" s="197" t="str">
        <f>IF(WQ!A2205="","",WQ!A2205)</f>
        <v/>
      </c>
      <c r="B2205" s="197" t="str">
        <f>IFERROR(VLOOKUP(A2205,Path!A:B,2,FALSE),"")</f>
        <v/>
      </c>
      <c r="C2205" s="197" t="str">
        <f>IF(WQ!B2205="","",WQ!B2205)</f>
        <v/>
      </c>
    </row>
    <row r="2206" spans="1:3" x14ac:dyDescent="0.2">
      <c r="A2206" s="197" t="str">
        <f>IF(WQ!A2206="","",WQ!A2206)</f>
        <v/>
      </c>
      <c r="B2206" s="197" t="str">
        <f>IFERROR(VLOOKUP(A2206,Path!A:B,2,FALSE),"")</f>
        <v/>
      </c>
      <c r="C2206" s="197" t="str">
        <f>IF(WQ!B2206="","",WQ!B2206)</f>
        <v/>
      </c>
    </row>
    <row r="2207" spans="1:3" x14ac:dyDescent="0.2">
      <c r="A2207" s="197" t="str">
        <f>IF(WQ!A2207="","",WQ!A2207)</f>
        <v/>
      </c>
      <c r="B2207" s="197" t="str">
        <f>IFERROR(VLOOKUP(A2207,Path!A:B,2,FALSE),"")</f>
        <v/>
      </c>
      <c r="C2207" s="197" t="str">
        <f>IF(WQ!B2207="","",WQ!B2207)</f>
        <v/>
      </c>
    </row>
    <row r="2208" spans="1:3" x14ac:dyDescent="0.2">
      <c r="A2208" s="197" t="str">
        <f>IF(WQ!A2208="","",WQ!A2208)</f>
        <v/>
      </c>
      <c r="B2208" s="197" t="str">
        <f>IFERROR(VLOOKUP(A2208,Path!A:B,2,FALSE),"")</f>
        <v/>
      </c>
      <c r="C2208" s="197" t="str">
        <f>IF(WQ!B2208="","",WQ!B2208)</f>
        <v/>
      </c>
    </row>
    <row r="2209" spans="1:3" x14ac:dyDescent="0.2">
      <c r="A2209" s="197" t="str">
        <f>IF(WQ!A2209="","",WQ!A2209)</f>
        <v/>
      </c>
      <c r="B2209" s="197" t="str">
        <f>IFERROR(VLOOKUP(A2209,Path!A:B,2,FALSE),"")</f>
        <v/>
      </c>
      <c r="C2209" s="197" t="str">
        <f>IF(WQ!B2209="","",WQ!B2209)</f>
        <v/>
      </c>
    </row>
    <row r="2210" spans="1:3" x14ac:dyDescent="0.2">
      <c r="A2210" s="197" t="str">
        <f>IF(WQ!A2210="","",WQ!A2210)</f>
        <v/>
      </c>
      <c r="B2210" s="197" t="str">
        <f>IFERROR(VLOOKUP(A2210,Path!A:B,2,FALSE),"")</f>
        <v/>
      </c>
      <c r="C2210" s="197" t="str">
        <f>IF(WQ!B2210="","",WQ!B2210)</f>
        <v/>
      </c>
    </row>
    <row r="2211" spans="1:3" x14ac:dyDescent="0.2">
      <c r="A2211" s="197" t="str">
        <f>IF(WQ!A2211="","",WQ!A2211)</f>
        <v/>
      </c>
      <c r="B2211" s="197" t="str">
        <f>IFERROR(VLOOKUP(A2211,Path!A:B,2,FALSE),"")</f>
        <v/>
      </c>
      <c r="C2211" s="197" t="str">
        <f>IF(WQ!B2211="","",WQ!B2211)</f>
        <v/>
      </c>
    </row>
    <row r="2212" spans="1:3" x14ac:dyDescent="0.2">
      <c r="A2212" s="197" t="str">
        <f>IF(WQ!A2212="","",WQ!A2212)</f>
        <v/>
      </c>
      <c r="B2212" s="197" t="str">
        <f>IFERROR(VLOOKUP(A2212,Path!A:B,2,FALSE),"")</f>
        <v/>
      </c>
      <c r="C2212" s="197" t="str">
        <f>IF(WQ!B2212="","",WQ!B2212)</f>
        <v/>
      </c>
    </row>
    <row r="2213" spans="1:3" x14ac:dyDescent="0.2">
      <c r="A2213" s="197" t="str">
        <f>IF(WQ!A2213="","",WQ!A2213)</f>
        <v/>
      </c>
      <c r="B2213" s="197" t="str">
        <f>IFERROR(VLOOKUP(A2213,Path!A:B,2,FALSE),"")</f>
        <v/>
      </c>
      <c r="C2213" s="197" t="str">
        <f>IF(WQ!B2213="","",WQ!B2213)</f>
        <v/>
      </c>
    </row>
    <row r="2214" spans="1:3" x14ac:dyDescent="0.2">
      <c r="A2214" s="197" t="str">
        <f>IF(WQ!A2214="","",WQ!A2214)</f>
        <v/>
      </c>
      <c r="B2214" s="197" t="str">
        <f>IFERROR(VLOOKUP(A2214,Path!A:B,2,FALSE),"")</f>
        <v/>
      </c>
      <c r="C2214" s="197" t="str">
        <f>IF(WQ!B2214="","",WQ!B2214)</f>
        <v/>
      </c>
    </row>
    <row r="2215" spans="1:3" x14ac:dyDescent="0.2">
      <c r="A2215" s="197" t="str">
        <f>IF(WQ!A2215="","",WQ!A2215)</f>
        <v/>
      </c>
      <c r="B2215" s="197" t="str">
        <f>IFERROR(VLOOKUP(A2215,Path!A:B,2,FALSE),"")</f>
        <v/>
      </c>
      <c r="C2215" s="197" t="str">
        <f>IF(WQ!B2215="","",WQ!B2215)</f>
        <v/>
      </c>
    </row>
    <row r="2216" spans="1:3" x14ac:dyDescent="0.2">
      <c r="A2216" s="197" t="str">
        <f>IF(WQ!A2216="","",WQ!A2216)</f>
        <v/>
      </c>
      <c r="B2216" s="197" t="str">
        <f>IFERROR(VLOOKUP(A2216,Path!A:B,2,FALSE),"")</f>
        <v/>
      </c>
      <c r="C2216" s="197" t="str">
        <f>IF(WQ!B2216="","",WQ!B2216)</f>
        <v/>
      </c>
    </row>
    <row r="2217" spans="1:3" x14ac:dyDescent="0.2">
      <c r="A2217" s="197" t="str">
        <f>IF(WQ!A2217="","",WQ!A2217)</f>
        <v/>
      </c>
      <c r="B2217" s="197" t="str">
        <f>IFERROR(VLOOKUP(A2217,Path!A:B,2,FALSE),"")</f>
        <v/>
      </c>
      <c r="C2217" s="197" t="str">
        <f>IF(WQ!B2217="","",WQ!B2217)</f>
        <v/>
      </c>
    </row>
    <row r="2218" spans="1:3" x14ac:dyDescent="0.2">
      <c r="A2218" s="197" t="str">
        <f>IF(WQ!A2218="","",WQ!A2218)</f>
        <v/>
      </c>
      <c r="B2218" s="197" t="str">
        <f>IFERROR(VLOOKUP(A2218,Path!A:B,2,FALSE),"")</f>
        <v/>
      </c>
      <c r="C2218" s="197" t="str">
        <f>IF(WQ!B2218="","",WQ!B2218)</f>
        <v/>
      </c>
    </row>
    <row r="2219" spans="1:3" x14ac:dyDescent="0.2">
      <c r="A2219" s="197" t="str">
        <f>IF(WQ!A2219="","",WQ!A2219)</f>
        <v/>
      </c>
      <c r="B2219" s="197" t="str">
        <f>IFERROR(VLOOKUP(A2219,Path!A:B,2,FALSE),"")</f>
        <v/>
      </c>
      <c r="C2219" s="197" t="str">
        <f>IF(WQ!B2219="","",WQ!B2219)</f>
        <v/>
      </c>
    </row>
    <row r="2220" spans="1:3" x14ac:dyDescent="0.2">
      <c r="A2220" s="197" t="str">
        <f>IF(WQ!A2220="","",WQ!A2220)</f>
        <v/>
      </c>
      <c r="B2220" s="197" t="str">
        <f>IFERROR(VLOOKUP(A2220,Path!A:B,2,FALSE),"")</f>
        <v/>
      </c>
      <c r="C2220" s="197" t="str">
        <f>IF(WQ!B2220="","",WQ!B2220)</f>
        <v/>
      </c>
    </row>
    <row r="2221" spans="1:3" x14ac:dyDescent="0.2">
      <c r="A2221" s="197" t="str">
        <f>IF(WQ!A2221="","",WQ!A2221)</f>
        <v/>
      </c>
      <c r="B2221" s="197" t="str">
        <f>IFERROR(VLOOKUP(A2221,Path!A:B,2,FALSE),"")</f>
        <v/>
      </c>
      <c r="C2221" s="197" t="str">
        <f>IF(WQ!B2221="","",WQ!B2221)</f>
        <v/>
      </c>
    </row>
    <row r="2222" spans="1:3" x14ac:dyDescent="0.2">
      <c r="A2222" s="197" t="str">
        <f>IF(WQ!A2222="","",WQ!A2222)</f>
        <v/>
      </c>
      <c r="B2222" s="197" t="str">
        <f>IFERROR(VLOOKUP(A2222,Path!A:B,2,FALSE),"")</f>
        <v/>
      </c>
      <c r="C2222" s="197" t="str">
        <f>IF(WQ!B2222="","",WQ!B2222)</f>
        <v/>
      </c>
    </row>
    <row r="2223" spans="1:3" x14ac:dyDescent="0.2">
      <c r="A2223" s="197" t="str">
        <f>IF(WQ!A2223="","",WQ!A2223)</f>
        <v/>
      </c>
      <c r="B2223" s="197" t="str">
        <f>IFERROR(VLOOKUP(A2223,Path!A:B,2,FALSE),"")</f>
        <v/>
      </c>
      <c r="C2223" s="197" t="str">
        <f>IF(WQ!B2223="","",WQ!B2223)</f>
        <v/>
      </c>
    </row>
    <row r="2224" spans="1:3" x14ac:dyDescent="0.2">
      <c r="A2224" s="197" t="str">
        <f>IF(WQ!A2224="","",WQ!A2224)</f>
        <v/>
      </c>
      <c r="B2224" s="197" t="str">
        <f>IFERROR(VLOOKUP(A2224,Path!A:B,2,FALSE),"")</f>
        <v/>
      </c>
      <c r="C2224" s="197" t="str">
        <f>IF(WQ!B2224="","",WQ!B2224)</f>
        <v/>
      </c>
    </row>
    <row r="2225" spans="1:3" x14ac:dyDescent="0.2">
      <c r="A2225" s="197" t="str">
        <f>IF(WQ!A2225="","",WQ!A2225)</f>
        <v/>
      </c>
      <c r="B2225" s="197" t="str">
        <f>IFERROR(VLOOKUP(A2225,Path!A:B,2,FALSE),"")</f>
        <v/>
      </c>
      <c r="C2225" s="197" t="str">
        <f>IF(WQ!B2225="","",WQ!B2225)</f>
        <v/>
      </c>
    </row>
    <row r="2226" spans="1:3" x14ac:dyDescent="0.2">
      <c r="A2226" s="197" t="str">
        <f>IF(WQ!A2226="","",WQ!A2226)</f>
        <v/>
      </c>
      <c r="B2226" s="197" t="str">
        <f>IFERROR(VLOOKUP(A2226,Path!A:B,2,FALSE),"")</f>
        <v/>
      </c>
      <c r="C2226" s="197" t="str">
        <f>IF(WQ!B2226="","",WQ!B2226)</f>
        <v/>
      </c>
    </row>
    <row r="2227" spans="1:3" x14ac:dyDescent="0.2">
      <c r="A2227" s="197" t="str">
        <f>IF(WQ!A2227="","",WQ!A2227)</f>
        <v/>
      </c>
      <c r="B2227" s="197" t="str">
        <f>IFERROR(VLOOKUP(A2227,Path!A:B,2,FALSE),"")</f>
        <v/>
      </c>
      <c r="C2227" s="197" t="str">
        <f>IF(WQ!B2227="","",WQ!B2227)</f>
        <v/>
      </c>
    </row>
    <row r="2228" spans="1:3" x14ac:dyDescent="0.2">
      <c r="A2228" s="197" t="str">
        <f>IF(WQ!A2228="","",WQ!A2228)</f>
        <v/>
      </c>
      <c r="B2228" s="197" t="str">
        <f>IFERROR(VLOOKUP(A2228,Path!A:B,2,FALSE),"")</f>
        <v/>
      </c>
      <c r="C2228" s="197" t="str">
        <f>IF(WQ!B2228="","",WQ!B2228)</f>
        <v/>
      </c>
    </row>
    <row r="2229" spans="1:3" x14ac:dyDescent="0.2">
      <c r="A2229" s="197" t="str">
        <f>IF(WQ!A2229="","",WQ!A2229)</f>
        <v/>
      </c>
      <c r="B2229" s="197" t="str">
        <f>IFERROR(VLOOKUP(A2229,Path!A:B,2,FALSE),"")</f>
        <v/>
      </c>
      <c r="C2229" s="197" t="str">
        <f>IF(WQ!B2229="","",WQ!B2229)</f>
        <v/>
      </c>
    </row>
    <row r="2230" spans="1:3" x14ac:dyDescent="0.2">
      <c r="A2230" s="197" t="str">
        <f>IF(WQ!A2230="","",WQ!A2230)</f>
        <v/>
      </c>
      <c r="B2230" s="197" t="str">
        <f>IFERROR(VLOOKUP(A2230,Path!A:B,2,FALSE),"")</f>
        <v/>
      </c>
      <c r="C2230" s="197" t="str">
        <f>IF(WQ!B2230="","",WQ!B2230)</f>
        <v/>
      </c>
    </row>
    <row r="2231" spans="1:3" x14ac:dyDescent="0.2">
      <c r="A2231" s="197" t="str">
        <f>IF(WQ!A2231="","",WQ!A2231)</f>
        <v/>
      </c>
      <c r="B2231" s="197" t="str">
        <f>IFERROR(VLOOKUP(A2231,Path!A:B,2,FALSE),"")</f>
        <v/>
      </c>
      <c r="C2231" s="197" t="str">
        <f>IF(WQ!B2231="","",WQ!B2231)</f>
        <v/>
      </c>
    </row>
    <row r="2232" spans="1:3" x14ac:dyDescent="0.2">
      <c r="A2232" s="197" t="str">
        <f>IF(WQ!A2232="","",WQ!A2232)</f>
        <v/>
      </c>
      <c r="B2232" s="197" t="str">
        <f>IFERROR(VLOOKUP(A2232,Path!A:B,2,FALSE),"")</f>
        <v/>
      </c>
      <c r="C2232" s="197" t="str">
        <f>IF(WQ!B2232="","",WQ!B2232)</f>
        <v/>
      </c>
    </row>
    <row r="2233" spans="1:3" x14ac:dyDescent="0.2">
      <c r="A2233" s="197" t="str">
        <f>IF(WQ!A2233="","",WQ!A2233)</f>
        <v/>
      </c>
      <c r="B2233" s="197" t="str">
        <f>IFERROR(VLOOKUP(A2233,Path!A:B,2,FALSE),"")</f>
        <v/>
      </c>
      <c r="C2233" s="197" t="str">
        <f>IF(WQ!B2233="","",WQ!B2233)</f>
        <v/>
      </c>
    </row>
    <row r="2234" spans="1:3" x14ac:dyDescent="0.2">
      <c r="A2234" s="197" t="str">
        <f>IF(WQ!A2234="","",WQ!A2234)</f>
        <v/>
      </c>
      <c r="B2234" s="197" t="str">
        <f>IFERROR(VLOOKUP(A2234,Path!A:B,2,FALSE),"")</f>
        <v/>
      </c>
      <c r="C2234" s="197" t="str">
        <f>IF(WQ!B2234="","",WQ!B2234)</f>
        <v/>
      </c>
    </row>
    <row r="2235" spans="1:3" x14ac:dyDescent="0.2">
      <c r="A2235" s="197" t="str">
        <f>IF(WQ!A2235="","",WQ!A2235)</f>
        <v/>
      </c>
      <c r="B2235" s="197" t="str">
        <f>IFERROR(VLOOKUP(A2235,Path!A:B,2,FALSE),"")</f>
        <v/>
      </c>
      <c r="C2235" s="197" t="str">
        <f>IF(WQ!B2235="","",WQ!B2235)</f>
        <v/>
      </c>
    </row>
    <row r="2236" spans="1:3" x14ac:dyDescent="0.2">
      <c r="A2236" s="197" t="str">
        <f>IF(WQ!A2236="","",WQ!A2236)</f>
        <v/>
      </c>
      <c r="B2236" s="197" t="str">
        <f>IFERROR(VLOOKUP(A2236,Path!A:B,2,FALSE),"")</f>
        <v/>
      </c>
      <c r="C2236" s="197" t="str">
        <f>IF(WQ!B2236="","",WQ!B2236)</f>
        <v/>
      </c>
    </row>
    <row r="2237" spans="1:3" x14ac:dyDescent="0.2">
      <c r="A2237" s="197" t="str">
        <f>IF(WQ!A2237="","",WQ!A2237)</f>
        <v/>
      </c>
      <c r="B2237" s="197" t="str">
        <f>IFERROR(VLOOKUP(A2237,Path!A:B,2,FALSE),"")</f>
        <v/>
      </c>
      <c r="C2237" s="197" t="str">
        <f>IF(WQ!B2237="","",WQ!B2237)</f>
        <v/>
      </c>
    </row>
    <row r="2238" spans="1:3" x14ac:dyDescent="0.2">
      <c r="A2238" s="197" t="str">
        <f>IF(WQ!A2238="","",WQ!A2238)</f>
        <v/>
      </c>
      <c r="B2238" s="197" t="str">
        <f>IFERROR(VLOOKUP(A2238,Path!A:B,2,FALSE),"")</f>
        <v/>
      </c>
      <c r="C2238" s="197" t="str">
        <f>IF(WQ!B2238="","",WQ!B2238)</f>
        <v/>
      </c>
    </row>
    <row r="2239" spans="1:3" x14ac:dyDescent="0.2">
      <c r="A2239" s="197" t="str">
        <f>IF(WQ!A2239="","",WQ!A2239)</f>
        <v/>
      </c>
      <c r="B2239" s="197" t="str">
        <f>IFERROR(VLOOKUP(A2239,Path!A:B,2,FALSE),"")</f>
        <v/>
      </c>
      <c r="C2239" s="197" t="str">
        <f>IF(WQ!B2239="","",WQ!B2239)</f>
        <v/>
      </c>
    </row>
    <row r="2240" spans="1:3" x14ac:dyDescent="0.2">
      <c r="A2240" s="197" t="str">
        <f>IF(WQ!A2240="","",WQ!A2240)</f>
        <v/>
      </c>
      <c r="B2240" s="197" t="str">
        <f>IFERROR(VLOOKUP(A2240,Path!A:B,2,FALSE),"")</f>
        <v/>
      </c>
      <c r="C2240" s="197" t="str">
        <f>IF(WQ!B2240="","",WQ!B2240)</f>
        <v/>
      </c>
    </row>
    <row r="2241" spans="1:3" x14ac:dyDescent="0.2">
      <c r="A2241" s="197" t="str">
        <f>IF(WQ!A2241="","",WQ!A2241)</f>
        <v/>
      </c>
      <c r="B2241" s="197" t="str">
        <f>IFERROR(VLOOKUP(A2241,Path!A:B,2,FALSE),"")</f>
        <v/>
      </c>
      <c r="C2241" s="197" t="str">
        <f>IF(WQ!B2241="","",WQ!B2241)</f>
        <v/>
      </c>
    </row>
    <row r="2242" spans="1:3" x14ac:dyDescent="0.2">
      <c r="A2242" s="197" t="str">
        <f>IF(WQ!A2242="","",WQ!A2242)</f>
        <v/>
      </c>
      <c r="B2242" s="197" t="str">
        <f>IFERROR(VLOOKUP(A2242,Path!A:B,2,FALSE),"")</f>
        <v/>
      </c>
      <c r="C2242" s="197" t="str">
        <f>IF(WQ!B2242="","",WQ!B2242)</f>
        <v/>
      </c>
    </row>
    <row r="2243" spans="1:3" x14ac:dyDescent="0.2">
      <c r="A2243" s="197" t="str">
        <f>IF(WQ!A2243="","",WQ!A2243)</f>
        <v/>
      </c>
      <c r="B2243" s="197" t="str">
        <f>IFERROR(VLOOKUP(A2243,Path!A:B,2,FALSE),"")</f>
        <v/>
      </c>
      <c r="C2243" s="197" t="str">
        <f>IF(WQ!B2243="","",WQ!B2243)</f>
        <v/>
      </c>
    </row>
    <row r="2244" spans="1:3" x14ac:dyDescent="0.2">
      <c r="A2244" s="197" t="str">
        <f>IF(WQ!A2244="","",WQ!A2244)</f>
        <v/>
      </c>
      <c r="B2244" s="197" t="str">
        <f>IFERROR(VLOOKUP(A2244,Path!A:B,2,FALSE),"")</f>
        <v/>
      </c>
      <c r="C2244" s="197" t="str">
        <f>IF(WQ!B2244="","",WQ!B2244)</f>
        <v/>
      </c>
    </row>
    <row r="2245" spans="1:3" x14ac:dyDescent="0.2">
      <c r="A2245" s="197" t="str">
        <f>IF(WQ!A2245="","",WQ!A2245)</f>
        <v/>
      </c>
      <c r="B2245" s="197" t="str">
        <f>IFERROR(VLOOKUP(A2245,Path!A:B,2,FALSE),"")</f>
        <v/>
      </c>
      <c r="C2245" s="197" t="str">
        <f>IF(WQ!B2245="","",WQ!B2245)</f>
        <v/>
      </c>
    </row>
    <row r="2246" spans="1:3" x14ac:dyDescent="0.2">
      <c r="A2246" s="197" t="str">
        <f>IF(WQ!A2246="","",WQ!A2246)</f>
        <v/>
      </c>
      <c r="B2246" s="197" t="str">
        <f>IFERROR(VLOOKUP(A2246,Path!A:B,2,FALSE),"")</f>
        <v/>
      </c>
      <c r="C2246" s="197" t="str">
        <f>IF(WQ!B2246="","",WQ!B2246)</f>
        <v/>
      </c>
    </row>
    <row r="2247" spans="1:3" x14ac:dyDescent="0.2">
      <c r="A2247" s="197" t="str">
        <f>IF(WQ!A2247="","",WQ!A2247)</f>
        <v/>
      </c>
      <c r="B2247" s="197" t="str">
        <f>IFERROR(VLOOKUP(A2247,Path!A:B,2,FALSE),"")</f>
        <v/>
      </c>
      <c r="C2247" s="197" t="str">
        <f>IF(WQ!B2247="","",WQ!B2247)</f>
        <v/>
      </c>
    </row>
    <row r="2248" spans="1:3" x14ac:dyDescent="0.2">
      <c r="A2248" s="197" t="str">
        <f>IF(WQ!A2248="","",WQ!A2248)</f>
        <v/>
      </c>
      <c r="B2248" s="197" t="str">
        <f>IFERROR(VLOOKUP(A2248,Path!A:B,2,FALSE),"")</f>
        <v/>
      </c>
      <c r="C2248" s="197" t="str">
        <f>IF(WQ!B2248="","",WQ!B2248)</f>
        <v/>
      </c>
    </row>
    <row r="2249" spans="1:3" x14ac:dyDescent="0.2">
      <c r="A2249" s="197" t="str">
        <f>IF(WQ!A2249="","",WQ!A2249)</f>
        <v/>
      </c>
      <c r="B2249" s="197" t="str">
        <f>IFERROR(VLOOKUP(A2249,Path!A:B,2,FALSE),"")</f>
        <v/>
      </c>
      <c r="C2249" s="197" t="str">
        <f>IF(WQ!B2249="","",WQ!B2249)</f>
        <v/>
      </c>
    </row>
    <row r="2250" spans="1:3" x14ac:dyDescent="0.2">
      <c r="A2250" s="197" t="str">
        <f>IF(WQ!A2250="","",WQ!A2250)</f>
        <v/>
      </c>
      <c r="B2250" s="197" t="str">
        <f>IFERROR(VLOOKUP(A2250,Path!A:B,2,FALSE),"")</f>
        <v/>
      </c>
      <c r="C2250" s="197" t="str">
        <f>IF(WQ!B2250="","",WQ!B2250)</f>
        <v/>
      </c>
    </row>
    <row r="2251" spans="1:3" x14ac:dyDescent="0.2">
      <c r="A2251" s="197" t="str">
        <f>IF(WQ!A2251="","",WQ!A2251)</f>
        <v/>
      </c>
      <c r="B2251" s="197" t="str">
        <f>IFERROR(VLOOKUP(A2251,Path!A:B,2,FALSE),"")</f>
        <v/>
      </c>
      <c r="C2251" s="197" t="str">
        <f>IF(WQ!B2251="","",WQ!B2251)</f>
        <v/>
      </c>
    </row>
    <row r="2252" spans="1:3" x14ac:dyDescent="0.2">
      <c r="A2252" s="197" t="str">
        <f>IF(WQ!A2252="","",WQ!A2252)</f>
        <v/>
      </c>
      <c r="B2252" s="197" t="str">
        <f>IFERROR(VLOOKUP(A2252,Path!A:B,2,FALSE),"")</f>
        <v/>
      </c>
      <c r="C2252" s="197" t="str">
        <f>IF(WQ!B2252="","",WQ!B2252)</f>
        <v/>
      </c>
    </row>
    <row r="2253" spans="1:3" x14ac:dyDescent="0.2">
      <c r="A2253" s="197" t="str">
        <f>IF(WQ!A2253="","",WQ!A2253)</f>
        <v/>
      </c>
      <c r="B2253" s="197" t="str">
        <f>IFERROR(VLOOKUP(A2253,Path!A:B,2,FALSE),"")</f>
        <v/>
      </c>
      <c r="C2253" s="197" t="str">
        <f>IF(WQ!B2253="","",WQ!B2253)</f>
        <v/>
      </c>
    </row>
    <row r="2254" spans="1:3" x14ac:dyDescent="0.2">
      <c r="A2254" s="197" t="str">
        <f>IF(WQ!A2254="","",WQ!A2254)</f>
        <v/>
      </c>
      <c r="B2254" s="197" t="str">
        <f>IFERROR(VLOOKUP(A2254,Path!A:B,2,FALSE),"")</f>
        <v/>
      </c>
      <c r="C2254" s="197" t="str">
        <f>IF(WQ!B2254="","",WQ!B2254)</f>
        <v/>
      </c>
    </row>
    <row r="2255" spans="1:3" x14ac:dyDescent="0.2">
      <c r="A2255" s="197" t="str">
        <f>IF(WQ!A2255="","",WQ!A2255)</f>
        <v/>
      </c>
      <c r="B2255" s="197" t="str">
        <f>IFERROR(VLOOKUP(A2255,Path!A:B,2,FALSE),"")</f>
        <v/>
      </c>
      <c r="C2255" s="197" t="str">
        <f>IF(WQ!B2255="","",WQ!B2255)</f>
        <v/>
      </c>
    </row>
    <row r="2256" spans="1:3" x14ac:dyDescent="0.2">
      <c r="A2256" s="197" t="str">
        <f>IF(WQ!A2256="","",WQ!A2256)</f>
        <v/>
      </c>
      <c r="B2256" s="197" t="str">
        <f>IFERROR(VLOOKUP(A2256,Path!A:B,2,FALSE),"")</f>
        <v/>
      </c>
      <c r="C2256" s="197" t="str">
        <f>IF(WQ!B2256="","",WQ!B2256)</f>
        <v/>
      </c>
    </row>
    <row r="2257" spans="1:3" x14ac:dyDescent="0.2">
      <c r="A2257" s="197" t="str">
        <f>IF(WQ!A2257="","",WQ!A2257)</f>
        <v/>
      </c>
      <c r="B2257" s="197" t="str">
        <f>IFERROR(VLOOKUP(A2257,Path!A:B,2,FALSE),"")</f>
        <v/>
      </c>
      <c r="C2257" s="197" t="str">
        <f>IF(WQ!B2257="","",WQ!B2257)</f>
        <v/>
      </c>
    </row>
    <row r="2258" spans="1:3" x14ac:dyDescent="0.2">
      <c r="A2258" s="197" t="str">
        <f>IF(WQ!A2258="","",WQ!A2258)</f>
        <v/>
      </c>
      <c r="B2258" s="197" t="str">
        <f>IFERROR(VLOOKUP(A2258,Path!A:B,2,FALSE),"")</f>
        <v/>
      </c>
      <c r="C2258" s="197" t="str">
        <f>IF(WQ!B2258="","",WQ!B2258)</f>
        <v/>
      </c>
    </row>
    <row r="2259" spans="1:3" x14ac:dyDescent="0.2">
      <c r="A2259" s="197" t="str">
        <f>IF(WQ!A2259="","",WQ!A2259)</f>
        <v/>
      </c>
      <c r="B2259" s="197" t="str">
        <f>IFERROR(VLOOKUP(A2259,Path!A:B,2,FALSE),"")</f>
        <v/>
      </c>
      <c r="C2259" s="197" t="str">
        <f>IF(WQ!B2259="","",WQ!B2259)</f>
        <v/>
      </c>
    </row>
    <row r="2260" spans="1:3" x14ac:dyDescent="0.2">
      <c r="A2260" s="197" t="str">
        <f>IF(WQ!A2260="","",WQ!A2260)</f>
        <v/>
      </c>
      <c r="B2260" s="197" t="str">
        <f>IFERROR(VLOOKUP(A2260,Path!A:B,2,FALSE),"")</f>
        <v/>
      </c>
      <c r="C2260" s="197" t="str">
        <f>IF(WQ!B2260="","",WQ!B2260)</f>
        <v/>
      </c>
    </row>
    <row r="2261" spans="1:3" x14ac:dyDescent="0.2">
      <c r="A2261" s="197" t="str">
        <f>IF(WQ!A2261="","",WQ!A2261)</f>
        <v/>
      </c>
      <c r="B2261" s="197" t="str">
        <f>IFERROR(VLOOKUP(A2261,Path!A:B,2,FALSE),"")</f>
        <v/>
      </c>
      <c r="C2261" s="197" t="str">
        <f>IF(WQ!B2261="","",WQ!B2261)</f>
        <v/>
      </c>
    </row>
    <row r="2262" spans="1:3" x14ac:dyDescent="0.2">
      <c r="A2262" s="197" t="str">
        <f>IF(WQ!A2262="","",WQ!A2262)</f>
        <v/>
      </c>
      <c r="B2262" s="197" t="str">
        <f>IFERROR(VLOOKUP(A2262,Path!A:B,2,FALSE),"")</f>
        <v/>
      </c>
      <c r="C2262" s="197" t="str">
        <f>IF(WQ!B2262="","",WQ!B2262)</f>
        <v/>
      </c>
    </row>
    <row r="2263" spans="1:3" x14ac:dyDescent="0.2">
      <c r="A2263" s="197" t="str">
        <f>IF(WQ!A2263="","",WQ!A2263)</f>
        <v/>
      </c>
      <c r="B2263" s="197" t="str">
        <f>IFERROR(VLOOKUP(A2263,Path!A:B,2,FALSE),"")</f>
        <v/>
      </c>
      <c r="C2263" s="197" t="str">
        <f>IF(WQ!B2263="","",WQ!B2263)</f>
        <v/>
      </c>
    </row>
    <row r="2264" spans="1:3" x14ac:dyDescent="0.2">
      <c r="A2264" s="197" t="str">
        <f>IF(WQ!A2264="","",WQ!A2264)</f>
        <v/>
      </c>
      <c r="B2264" s="197" t="str">
        <f>IFERROR(VLOOKUP(A2264,Path!A:B,2,FALSE),"")</f>
        <v/>
      </c>
      <c r="C2264" s="197" t="str">
        <f>IF(WQ!B2264="","",WQ!B2264)</f>
        <v/>
      </c>
    </row>
    <row r="2265" spans="1:3" x14ac:dyDescent="0.2">
      <c r="A2265" s="197" t="str">
        <f>IF(WQ!A2265="","",WQ!A2265)</f>
        <v/>
      </c>
      <c r="B2265" s="197" t="str">
        <f>IFERROR(VLOOKUP(A2265,Path!A:B,2,FALSE),"")</f>
        <v/>
      </c>
      <c r="C2265" s="197" t="str">
        <f>IF(WQ!B2265="","",WQ!B2265)</f>
        <v/>
      </c>
    </row>
    <row r="2266" spans="1:3" x14ac:dyDescent="0.2">
      <c r="A2266" s="197" t="str">
        <f>IF(WQ!A2266="","",WQ!A2266)</f>
        <v/>
      </c>
      <c r="B2266" s="197" t="str">
        <f>IFERROR(VLOOKUP(A2266,Path!A:B,2,FALSE),"")</f>
        <v/>
      </c>
      <c r="C2266" s="197" t="str">
        <f>IF(WQ!B2266="","",WQ!B2266)</f>
        <v/>
      </c>
    </row>
    <row r="2267" spans="1:3" x14ac:dyDescent="0.2">
      <c r="A2267" s="197" t="str">
        <f>IF(WQ!A2267="","",WQ!A2267)</f>
        <v/>
      </c>
      <c r="B2267" s="197" t="str">
        <f>IFERROR(VLOOKUP(A2267,Path!A:B,2,FALSE),"")</f>
        <v/>
      </c>
      <c r="C2267" s="197" t="str">
        <f>IF(WQ!B2267="","",WQ!B2267)</f>
        <v/>
      </c>
    </row>
    <row r="2268" spans="1:3" x14ac:dyDescent="0.2">
      <c r="A2268" s="197" t="str">
        <f>IF(WQ!A2268="","",WQ!A2268)</f>
        <v/>
      </c>
      <c r="B2268" s="197" t="str">
        <f>IFERROR(VLOOKUP(A2268,Path!A:B,2,FALSE),"")</f>
        <v/>
      </c>
      <c r="C2268" s="197" t="str">
        <f>IF(WQ!B2268="","",WQ!B2268)</f>
        <v/>
      </c>
    </row>
    <row r="2269" spans="1:3" x14ac:dyDescent="0.2">
      <c r="A2269" s="197" t="str">
        <f>IF(WQ!A2269="","",WQ!A2269)</f>
        <v/>
      </c>
      <c r="B2269" s="197" t="str">
        <f>IFERROR(VLOOKUP(A2269,Path!A:B,2,FALSE),"")</f>
        <v/>
      </c>
      <c r="C2269" s="197" t="str">
        <f>IF(WQ!B2269="","",WQ!B2269)</f>
        <v/>
      </c>
    </row>
    <row r="2270" spans="1:3" x14ac:dyDescent="0.2">
      <c r="A2270" s="197" t="str">
        <f>IF(WQ!A2270="","",WQ!A2270)</f>
        <v/>
      </c>
      <c r="B2270" s="197" t="str">
        <f>IFERROR(VLOOKUP(A2270,Path!A:B,2,FALSE),"")</f>
        <v/>
      </c>
      <c r="C2270" s="197" t="str">
        <f>IF(WQ!B2270="","",WQ!B2270)</f>
        <v/>
      </c>
    </row>
    <row r="2271" spans="1:3" x14ac:dyDescent="0.2">
      <c r="A2271" s="197" t="str">
        <f>IF(WQ!A2271="","",WQ!A2271)</f>
        <v/>
      </c>
      <c r="B2271" s="197" t="str">
        <f>IFERROR(VLOOKUP(A2271,Path!A:B,2,FALSE),"")</f>
        <v/>
      </c>
      <c r="C2271" s="197" t="str">
        <f>IF(WQ!B2271="","",WQ!B2271)</f>
        <v/>
      </c>
    </row>
    <row r="2272" spans="1:3" x14ac:dyDescent="0.2">
      <c r="A2272" s="197" t="str">
        <f>IF(WQ!A2272="","",WQ!A2272)</f>
        <v/>
      </c>
      <c r="B2272" s="197" t="str">
        <f>IFERROR(VLOOKUP(A2272,Path!A:B,2,FALSE),"")</f>
        <v/>
      </c>
      <c r="C2272" s="197" t="str">
        <f>IF(WQ!B2272="","",WQ!B2272)</f>
        <v/>
      </c>
    </row>
    <row r="2273" spans="1:3" x14ac:dyDescent="0.2">
      <c r="A2273" s="197" t="str">
        <f>IF(WQ!A2273="","",WQ!A2273)</f>
        <v/>
      </c>
      <c r="B2273" s="197" t="str">
        <f>IFERROR(VLOOKUP(A2273,Path!A:B,2,FALSE),"")</f>
        <v/>
      </c>
      <c r="C2273" s="197" t="str">
        <f>IF(WQ!B2273="","",WQ!B2273)</f>
        <v/>
      </c>
    </row>
    <row r="2274" spans="1:3" x14ac:dyDescent="0.2">
      <c r="A2274" s="197" t="str">
        <f>IF(WQ!A2274="","",WQ!A2274)</f>
        <v/>
      </c>
      <c r="B2274" s="197" t="str">
        <f>IFERROR(VLOOKUP(A2274,Path!A:B,2,FALSE),"")</f>
        <v/>
      </c>
      <c r="C2274" s="197" t="str">
        <f>IF(WQ!B2274="","",WQ!B2274)</f>
        <v/>
      </c>
    </row>
    <row r="2275" spans="1:3" x14ac:dyDescent="0.2">
      <c r="A2275" s="197" t="str">
        <f>IF(WQ!A2275="","",WQ!A2275)</f>
        <v/>
      </c>
      <c r="B2275" s="197" t="str">
        <f>IFERROR(VLOOKUP(A2275,Path!A:B,2,FALSE),"")</f>
        <v/>
      </c>
      <c r="C2275" s="197" t="str">
        <f>IF(WQ!B2275="","",WQ!B2275)</f>
        <v/>
      </c>
    </row>
    <row r="2276" spans="1:3" x14ac:dyDescent="0.2">
      <c r="A2276" s="197" t="str">
        <f>IF(WQ!A2276="","",WQ!A2276)</f>
        <v/>
      </c>
      <c r="B2276" s="197" t="str">
        <f>IFERROR(VLOOKUP(A2276,Path!A:B,2,FALSE),"")</f>
        <v/>
      </c>
      <c r="C2276" s="197" t="str">
        <f>IF(WQ!B2276="","",WQ!B2276)</f>
        <v/>
      </c>
    </row>
    <row r="2277" spans="1:3" x14ac:dyDescent="0.2">
      <c r="A2277" s="197" t="str">
        <f>IF(WQ!A2277="","",WQ!A2277)</f>
        <v/>
      </c>
      <c r="B2277" s="197" t="str">
        <f>IFERROR(VLOOKUP(A2277,Path!A:B,2,FALSE),"")</f>
        <v/>
      </c>
      <c r="C2277" s="197" t="str">
        <f>IF(WQ!B2277="","",WQ!B2277)</f>
        <v/>
      </c>
    </row>
    <row r="2278" spans="1:3" x14ac:dyDescent="0.2">
      <c r="A2278" s="197" t="str">
        <f>IF(WQ!A2278="","",WQ!A2278)</f>
        <v/>
      </c>
      <c r="B2278" s="197" t="str">
        <f>IFERROR(VLOOKUP(A2278,Path!A:B,2,FALSE),"")</f>
        <v/>
      </c>
      <c r="C2278" s="197" t="str">
        <f>IF(WQ!B2278="","",WQ!B2278)</f>
        <v/>
      </c>
    </row>
    <row r="2279" spans="1:3" x14ac:dyDescent="0.2">
      <c r="A2279" s="197" t="str">
        <f>IF(WQ!A2279="","",WQ!A2279)</f>
        <v/>
      </c>
      <c r="B2279" s="197" t="str">
        <f>IFERROR(VLOOKUP(A2279,Path!A:B,2,FALSE),"")</f>
        <v/>
      </c>
      <c r="C2279" s="197" t="str">
        <f>IF(WQ!B2279="","",WQ!B2279)</f>
        <v/>
      </c>
    </row>
    <row r="2280" spans="1:3" x14ac:dyDescent="0.2">
      <c r="A2280" s="197" t="str">
        <f>IF(WQ!A2280="","",WQ!A2280)</f>
        <v/>
      </c>
      <c r="B2280" s="197" t="str">
        <f>IFERROR(VLOOKUP(A2280,Path!A:B,2,FALSE),"")</f>
        <v/>
      </c>
      <c r="C2280" s="197" t="str">
        <f>IF(WQ!B2280="","",WQ!B2280)</f>
        <v/>
      </c>
    </row>
    <row r="2281" spans="1:3" x14ac:dyDescent="0.2">
      <c r="A2281" s="197" t="str">
        <f>IF(WQ!A2281="","",WQ!A2281)</f>
        <v/>
      </c>
      <c r="B2281" s="197" t="str">
        <f>IFERROR(VLOOKUP(A2281,Path!A:B,2,FALSE),"")</f>
        <v/>
      </c>
      <c r="C2281" s="197" t="str">
        <f>IF(WQ!B2281="","",WQ!B2281)</f>
        <v/>
      </c>
    </row>
    <row r="2282" spans="1:3" x14ac:dyDescent="0.2">
      <c r="A2282" s="197" t="str">
        <f>IF(WQ!A2282="","",WQ!A2282)</f>
        <v/>
      </c>
      <c r="B2282" s="197" t="str">
        <f>IFERROR(VLOOKUP(A2282,Path!A:B,2,FALSE),"")</f>
        <v/>
      </c>
      <c r="C2282" s="197" t="str">
        <f>IF(WQ!B2282="","",WQ!B2282)</f>
        <v/>
      </c>
    </row>
    <row r="2283" spans="1:3" x14ac:dyDescent="0.2">
      <c r="A2283" s="197" t="str">
        <f>IF(WQ!A2283="","",WQ!A2283)</f>
        <v/>
      </c>
      <c r="B2283" s="197" t="str">
        <f>IFERROR(VLOOKUP(A2283,Path!A:B,2,FALSE),"")</f>
        <v/>
      </c>
      <c r="C2283" s="197" t="str">
        <f>IF(WQ!B2283="","",WQ!B2283)</f>
        <v/>
      </c>
    </row>
    <row r="2284" spans="1:3" x14ac:dyDescent="0.2">
      <c r="A2284" s="197" t="str">
        <f>IF(WQ!A2284="","",WQ!A2284)</f>
        <v/>
      </c>
      <c r="B2284" s="197" t="str">
        <f>IFERROR(VLOOKUP(A2284,Path!A:B,2,FALSE),"")</f>
        <v/>
      </c>
      <c r="C2284" s="197" t="str">
        <f>IF(WQ!B2284="","",WQ!B2284)</f>
        <v/>
      </c>
    </row>
    <row r="2285" spans="1:3" x14ac:dyDescent="0.2">
      <c r="A2285" s="197" t="str">
        <f>IF(WQ!A2285="","",WQ!A2285)</f>
        <v/>
      </c>
      <c r="B2285" s="197" t="str">
        <f>IFERROR(VLOOKUP(A2285,Path!A:B,2,FALSE),"")</f>
        <v/>
      </c>
      <c r="C2285" s="197" t="str">
        <f>IF(WQ!B2285="","",WQ!B2285)</f>
        <v/>
      </c>
    </row>
    <row r="2286" spans="1:3" x14ac:dyDescent="0.2">
      <c r="A2286" s="197" t="str">
        <f>IF(WQ!A2286="","",WQ!A2286)</f>
        <v/>
      </c>
      <c r="B2286" s="197" t="str">
        <f>IFERROR(VLOOKUP(A2286,Path!A:B,2,FALSE),"")</f>
        <v/>
      </c>
      <c r="C2286" s="197" t="str">
        <f>IF(WQ!B2286="","",WQ!B2286)</f>
        <v/>
      </c>
    </row>
    <row r="2287" spans="1:3" x14ac:dyDescent="0.2">
      <c r="A2287" s="197" t="str">
        <f>IF(WQ!A2287="","",WQ!A2287)</f>
        <v/>
      </c>
      <c r="B2287" s="197" t="str">
        <f>IFERROR(VLOOKUP(A2287,Path!A:B,2,FALSE),"")</f>
        <v/>
      </c>
      <c r="C2287" s="197" t="str">
        <f>IF(WQ!B2287="","",WQ!B2287)</f>
        <v/>
      </c>
    </row>
    <row r="2288" spans="1:3" x14ac:dyDescent="0.2">
      <c r="A2288" s="197" t="str">
        <f>IF(WQ!A2288="","",WQ!A2288)</f>
        <v/>
      </c>
      <c r="B2288" s="197" t="str">
        <f>IFERROR(VLOOKUP(A2288,Path!A:B,2,FALSE),"")</f>
        <v/>
      </c>
      <c r="C2288" s="197" t="str">
        <f>IF(WQ!B2288="","",WQ!B2288)</f>
        <v/>
      </c>
    </row>
    <row r="2289" spans="1:3" x14ac:dyDescent="0.2">
      <c r="A2289" s="197" t="str">
        <f>IF(WQ!A2289="","",WQ!A2289)</f>
        <v/>
      </c>
      <c r="B2289" s="197" t="str">
        <f>IFERROR(VLOOKUP(A2289,Path!A:B,2,FALSE),"")</f>
        <v/>
      </c>
      <c r="C2289" s="197" t="str">
        <f>IF(WQ!B2289="","",WQ!B2289)</f>
        <v/>
      </c>
    </row>
    <row r="2290" spans="1:3" x14ac:dyDescent="0.2">
      <c r="A2290" s="197" t="str">
        <f>IF(WQ!A2290="","",WQ!A2290)</f>
        <v/>
      </c>
      <c r="B2290" s="197" t="str">
        <f>IFERROR(VLOOKUP(A2290,Path!A:B,2,FALSE),"")</f>
        <v/>
      </c>
      <c r="C2290" s="197" t="str">
        <f>IF(WQ!B2290="","",WQ!B2290)</f>
        <v/>
      </c>
    </row>
    <row r="2291" spans="1:3" x14ac:dyDescent="0.2">
      <c r="A2291" s="197" t="str">
        <f>IF(WQ!A2291="","",WQ!A2291)</f>
        <v/>
      </c>
      <c r="B2291" s="197" t="str">
        <f>IFERROR(VLOOKUP(A2291,Path!A:B,2,FALSE),"")</f>
        <v/>
      </c>
      <c r="C2291" s="197" t="str">
        <f>IF(WQ!B2291="","",WQ!B2291)</f>
        <v/>
      </c>
    </row>
    <row r="2292" spans="1:3" x14ac:dyDescent="0.2">
      <c r="A2292" s="197" t="str">
        <f>IF(WQ!A2292="","",WQ!A2292)</f>
        <v/>
      </c>
      <c r="B2292" s="197" t="str">
        <f>IFERROR(VLOOKUP(A2292,Path!A:B,2,FALSE),"")</f>
        <v/>
      </c>
      <c r="C2292" s="197" t="str">
        <f>IF(WQ!B2292="","",WQ!B2292)</f>
        <v/>
      </c>
    </row>
    <row r="2293" spans="1:3" x14ac:dyDescent="0.2">
      <c r="A2293" s="197" t="str">
        <f>IF(WQ!A2293="","",WQ!A2293)</f>
        <v/>
      </c>
      <c r="B2293" s="197" t="str">
        <f>IFERROR(VLOOKUP(A2293,Path!A:B,2,FALSE),"")</f>
        <v/>
      </c>
      <c r="C2293" s="197" t="str">
        <f>IF(WQ!B2293="","",WQ!B2293)</f>
        <v/>
      </c>
    </row>
    <row r="2294" spans="1:3" x14ac:dyDescent="0.2">
      <c r="A2294" s="197" t="str">
        <f>IF(WQ!A2294="","",WQ!A2294)</f>
        <v/>
      </c>
      <c r="B2294" s="197" t="str">
        <f>IFERROR(VLOOKUP(A2294,Path!A:B,2,FALSE),"")</f>
        <v/>
      </c>
      <c r="C2294" s="197" t="str">
        <f>IF(WQ!B2294="","",WQ!B2294)</f>
        <v/>
      </c>
    </row>
    <row r="2295" spans="1:3" x14ac:dyDescent="0.2">
      <c r="A2295" s="197" t="str">
        <f>IF(WQ!A2295="","",WQ!A2295)</f>
        <v/>
      </c>
      <c r="B2295" s="197" t="str">
        <f>IFERROR(VLOOKUP(A2295,Path!A:B,2,FALSE),"")</f>
        <v/>
      </c>
      <c r="C2295" s="197" t="str">
        <f>IF(WQ!B2295="","",WQ!B2295)</f>
        <v/>
      </c>
    </row>
    <row r="2296" spans="1:3" x14ac:dyDescent="0.2">
      <c r="A2296" s="197" t="str">
        <f>IF(WQ!A2296="","",WQ!A2296)</f>
        <v/>
      </c>
      <c r="B2296" s="197" t="str">
        <f>IFERROR(VLOOKUP(A2296,Path!A:B,2,FALSE),"")</f>
        <v/>
      </c>
      <c r="C2296" s="197" t="str">
        <f>IF(WQ!B2296="","",WQ!B2296)</f>
        <v/>
      </c>
    </row>
    <row r="2297" spans="1:3" x14ac:dyDescent="0.2">
      <c r="A2297" s="197" t="str">
        <f>IF(WQ!A2297="","",WQ!A2297)</f>
        <v/>
      </c>
      <c r="B2297" s="197" t="str">
        <f>IFERROR(VLOOKUP(A2297,Path!A:B,2,FALSE),"")</f>
        <v/>
      </c>
      <c r="C2297" s="197" t="str">
        <f>IF(WQ!B2297="","",WQ!B2297)</f>
        <v/>
      </c>
    </row>
    <row r="2298" spans="1:3" x14ac:dyDescent="0.2">
      <c r="A2298" s="197" t="str">
        <f>IF(WQ!A2298="","",WQ!A2298)</f>
        <v/>
      </c>
      <c r="B2298" s="197" t="str">
        <f>IFERROR(VLOOKUP(A2298,Path!A:B,2,FALSE),"")</f>
        <v/>
      </c>
      <c r="C2298" s="197" t="str">
        <f>IF(WQ!B2298="","",WQ!B2298)</f>
        <v/>
      </c>
    </row>
    <row r="2299" spans="1:3" x14ac:dyDescent="0.2">
      <c r="A2299" s="197" t="str">
        <f>IF(WQ!A2299="","",WQ!A2299)</f>
        <v/>
      </c>
      <c r="B2299" s="197" t="str">
        <f>IFERROR(VLOOKUP(A2299,Path!A:B,2,FALSE),"")</f>
        <v/>
      </c>
      <c r="C2299" s="197" t="str">
        <f>IF(WQ!B2299="","",WQ!B2299)</f>
        <v/>
      </c>
    </row>
    <row r="2300" spans="1:3" x14ac:dyDescent="0.2">
      <c r="A2300" s="197" t="str">
        <f>IF(WQ!A2300="","",WQ!A2300)</f>
        <v/>
      </c>
      <c r="B2300" s="197" t="str">
        <f>IFERROR(VLOOKUP(A2300,Path!A:B,2,FALSE),"")</f>
        <v/>
      </c>
      <c r="C2300" s="197" t="str">
        <f>IF(WQ!B2300="","",WQ!B2300)</f>
        <v/>
      </c>
    </row>
    <row r="2301" spans="1:3" x14ac:dyDescent="0.2">
      <c r="A2301" s="197" t="str">
        <f>IF(WQ!A2301="","",WQ!A2301)</f>
        <v/>
      </c>
      <c r="B2301" s="197" t="str">
        <f>IFERROR(VLOOKUP(A2301,Path!A:B,2,FALSE),"")</f>
        <v/>
      </c>
      <c r="C2301" s="197" t="str">
        <f>IF(WQ!B2301="","",WQ!B2301)</f>
        <v/>
      </c>
    </row>
    <row r="2302" spans="1:3" x14ac:dyDescent="0.2">
      <c r="A2302" s="197" t="str">
        <f>IF(WQ!A2302="","",WQ!A2302)</f>
        <v/>
      </c>
      <c r="B2302" s="197" t="str">
        <f>IFERROR(VLOOKUP(A2302,Path!A:B,2,FALSE),"")</f>
        <v/>
      </c>
      <c r="C2302" s="197" t="str">
        <f>IF(WQ!B2302="","",WQ!B2302)</f>
        <v/>
      </c>
    </row>
    <row r="2303" spans="1:3" x14ac:dyDescent="0.2">
      <c r="A2303" s="197" t="str">
        <f>IF(WQ!A2303="","",WQ!A2303)</f>
        <v/>
      </c>
      <c r="B2303" s="197" t="str">
        <f>IFERROR(VLOOKUP(A2303,Path!A:B,2,FALSE),"")</f>
        <v/>
      </c>
      <c r="C2303" s="197" t="str">
        <f>IF(WQ!B2303="","",WQ!B2303)</f>
        <v/>
      </c>
    </row>
    <row r="2304" spans="1:3" x14ac:dyDescent="0.2">
      <c r="A2304" s="197" t="str">
        <f>IF(WQ!A2304="","",WQ!A2304)</f>
        <v/>
      </c>
      <c r="B2304" s="197" t="str">
        <f>IFERROR(VLOOKUP(A2304,Path!A:B,2,FALSE),"")</f>
        <v/>
      </c>
      <c r="C2304" s="197" t="str">
        <f>IF(WQ!B2304="","",WQ!B2304)</f>
        <v/>
      </c>
    </row>
    <row r="2305" spans="1:3" x14ac:dyDescent="0.2">
      <c r="A2305" s="197" t="str">
        <f>IF(WQ!A2305="","",WQ!A2305)</f>
        <v/>
      </c>
      <c r="B2305" s="197" t="str">
        <f>IFERROR(VLOOKUP(A2305,Path!A:B,2,FALSE),"")</f>
        <v/>
      </c>
      <c r="C2305" s="197" t="str">
        <f>IF(WQ!B2305="","",WQ!B2305)</f>
        <v/>
      </c>
    </row>
    <row r="2306" spans="1:3" x14ac:dyDescent="0.2">
      <c r="A2306" s="197" t="str">
        <f>IF(WQ!A2306="","",WQ!A2306)</f>
        <v/>
      </c>
      <c r="B2306" s="197" t="str">
        <f>IFERROR(VLOOKUP(A2306,Path!A:B,2,FALSE),"")</f>
        <v/>
      </c>
      <c r="C2306" s="197" t="str">
        <f>IF(WQ!B2306="","",WQ!B2306)</f>
        <v/>
      </c>
    </row>
    <row r="2307" spans="1:3" x14ac:dyDescent="0.2">
      <c r="A2307" s="197" t="str">
        <f>IF(WQ!A2307="","",WQ!A2307)</f>
        <v/>
      </c>
      <c r="B2307" s="197" t="str">
        <f>IFERROR(VLOOKUP(A2307,Path!A:B,2,FALSE),"")</f>
        <v/>
      </c>
      <c r="C2307" s="197" t="str">
        <f>IF(WQ!B2307="","",WQ!B2307)</f>
        <v/>
      </c>
    </row>
    <row r="2308" spans="1:3" x14ac:dyDescent="0.2">
      <c r="A2308" s="197" t="str">
        <f>IF(WQ!A2308="","",WQ!A2308)</f>
        <v/>
      </c>
      <c r="B2308" s="197" t="str">
        <f>IFERROR(VLOOKUP(A2308,Path!A:B,2,FALSE),"")</f>
        <v/>
      </c>
      <c r="C2308" s="197" t="str">
        <f>IF(WQ!B2308="","",WQ!B2308)</f>
        <v/>
      </c>
    </row>
    <row r="2309" spans="1:3" x14ac:dyDescent="0.2">
      <c r="A2309" s="197" t="str">
        <f>IF(WQ!A2309="","",WQ!A2309)</f>
        <v/>
      </c>
      <c r="B2309" s="197" t="str">
        <f>IFERROR(VLOOKUP(A2309,Path!A:B,2,FALSE),"")</f>
        <v/>
      </c>
      <c r="C2309" s="197" t="str">
        <f>IF(WQ!B2309="","",WQ!B2309)</f>
        <v/>
      </c>
    </row>
    <row r="2310" spans="1:3" x14ac:dyDescent="0.2">
      <c r="A2310" s="197" t="str">
        <f>IF(WQ!A2310="","",WQ!A2310)</f>
        <v/>
      </c>
      <c r="B2310" s="197" t="str">
        <f>IFERROR(VLOOKUP(A2310,Path!A:B,2,FALSE),"")</f>
        <v/>
      </c>
      <c r="C2310" s="197" t="str">
        <f>IF(WQ!B2310="","",WQ!B2310)</f>
        <v/>
      </c>
    </row>
    <row r="2311" spans="1:3" x14ac:dyDescent="0.2">
      <c r="A2311" s="197" t="str">
        <f>IF(WQ!A2311="","",WQ!A2311)</f>
        <v/>
      </c>
      <c r="B2311" s="197" t="str">
        <f>IFERROR(VLOOKUP(A2311,Path!A:B,2,FALSE),"")</f>
        <v/>
      </c>
      <c r="C2311" s="197" t="str">
        <f>IF(WQ!B2311="","",WQ!B2311)</f>
        <v/>
      </c>
    </row>
    <row r="2312" spans="1:3" x14ac:dyDescent="0.2">
      <c r="A2312" s="197" t="str">
        <f>IF(WQ!A2312="","",WQ!A2312)</f>
        <v/>
      </c>
      <c r="B2312" s="197" t="str">
        <f>IFERROR(VLOOKUP(A2312,Path!A:B,2,FALSE),"")</f>
        <v/>
      </c>
      <c r="C2312" s="197" t="str">
        <f>IF(WQ!B2312="","",WQ!B2312)</f>
        <v/>
      </c>
    </row>
    <row r="2313" spans="1:3" x14ac:dyDescent="0.2">
      <c r="A2313" s="197" t="str">
        <f>IF(WQ!A2313="","",WQ!A2313)</f>
        <v/>
      </c>
      <c r="B2313" s="197" t="str">
        <f>IFERROR(VLOOKUP(A2313,Path!A:B,2,FALSE),"")</f>
        <v/>
      </c>
      <c r="C2313" s="197" t="str">
        <f>IF(WQ!B2313="","",WQ!B2313)</f>
        <v/>
      </c>
    </row>
    <row r="2314" spans="1:3" x14ac:dyDescent="0.2">
      <c r="A2314" s="197" t="str">
        <f>IF(WQ!A2314="","",WQ!A2314)</f>
        <v/>
      </c>
      <c r="B2314" s="197" t="str">
        <f>IFERROR(VLOOKUP(A2314,Path!A:B,2,FALSE),"")</f>
        <v/>
      </c>
      <c r="C2314" s="197" t="str">
        <f>IF(WQ!B2314="","",WQ!B2314)</f>
        <v/>
      </c>
    </row>
    <row r="2315" spans="1:3" x14ac:dyDescent="0.2">
      <c r="A2315" s="197" t="str">
        <f>IF(WQ!A2315="","",WQ!A2315)</f>
        <v/>
      </c>
      <c r="B2315" s="197" t="str">
        <f>IFERROR(VLOOKUP(A2315,Path!A:B,2,FALSE),"")</f>
        <v/>
      </c>
      <c r="C2315" s="197" t="str">
        <f>IF(WQ!B2315="","",WQ!B2315)</f>
        <v/>
      </c>
    </row>
    <row r="2316" spans="1:3" x14ac:dyDescent="0.2">
      <c r="A2316" s="197" t="str">
        <f>IF(WQ!A2316="","",WQ!A2316)</f>
        <v/>
      </c>
      <c r="B2316" s="197" t="str">
        <f>IFERROR(VLOOKUP(A2316,Path!A:B,2,FALSE),"")</f>
        <v/>
      </c>
      <c r="C2316" s="197" t="str">
        <f>IF(WQ!B2316="","",WQ!B2316)</f>
        <v/>
      </c>
    </row>
    <row r="2317" spans="1:3" x14ac:dyDescent="0.2">
      <c r="A2317" s="197" t="str">
        <f>IF(WQ!A2317="","",WQ!A2317)</f>
        <v/>
      </c>
      <c r="B2317" s="197" t="str">
        <f>IFERROR(VLOOKUP(A2317,Path!A:B,2,FALSE),"")</f>
        <v/>
      </c>
      <c r="C2317" s="197" t="str">
        <f>IF(WQ!B2317="","",WQ!B2317)</f>
        <v/>
      </c>
    </row>
    <row r="2318" spans="1:3" x14ac:dyDescent="0.2">
      <c r="A2318" s="197" t="str">
        <f>IF(WQ!A2318="","",WQ!A2318)</f>
        <v/>
      </c>
      <c r="B2318" s="197" t="str">
        <f>IFERROR(VLOOKUP(A2318,Path!A:B,2,FALSE),"")</f>
        <v/>
      </c>
      <c r="C2318" s="197" t="str">
        <f>IF(WQ!B2318="","",WQ!B2318)</f>
        <v/>
      </c>
    </row>
    <row r="2319" spans="1:3" x14ac:dyDescent="0.2">
      <c r="A2319" s="197" t="str">
        <f>IF(WQ!A2319="","",WQ!A2319)</f>
        <v/>
      </c>
      <c r="B2319" s="197" t="str">
        <f>IFERROR(VLOOKUP(A2319,Path!A:B,2,FALSE),"")</f>
        <v/>
      </c>
      <c r="C2319" s="197" t="str">
        <f>IF(WQ!B2319="","",WQ!B2319)</f>
        <v/>
      </c>
    </row>
    <row r="2320" spans="1:3" x14ac:dyDescent="0.2">
      <c r="A2320" s="197" t="str">
        <f>IF(WQ!A2320="","",WQ!A2320)</f>
        <v/>
      </c>
      <c r="B2320" s="197" t="str">
        <f>IFERROR(VLOOKUP(A2320,Path!A:B,2,FALSE),"")</f>
        <v/>
      </c>
      <c r="C2320" s="197" t="str">
        <f>IF(WQ!B2320="","",WQ!B2320)</f>
        <v/>
      </c>
    </row>
    <row r="2321" spans="1:3" x14ac:dyDescent="0.2">
      <c r="A2321" s="197" t="str">
        <f>IF(WQ!A2321="","",WQ!A2321)</f>
        <v/>
      </c>
      <c r="B2321" s="197" t="str">
        <f>IFERROR(VLOOKUP(A2321,Path!A:B,2,FALSE),"")</f>
        <v/>
      </c>
      <c r="C2321" s="197" t="str">
        <f>IF(WQ!B2321="","",WQ!B2321)</f>
        <v/>
      </c>
    </row>
    <row r="2322" spans="1:3" x14ac:dyDescent="0.2">
      <c r="A2322" s="197" t="str">
        <f>IF(WQ!A2322="","",WQ!A2322)</f>
        <v/>
      </c>
      <c r="B2322" s="197" t="str">
        <f>IFERROR(VLOOKUP(A2322,Path!A:B,2,FALSE),"")</f>
        <v/>
      </c>
      <c r="C2322" s="197" t="str">
        <f>IF(WQ!B2322="","",WQ!B2322)</f>
        <v/>
      </c>
    </row>
    <row r="2323" spans="1:3" x14ac:dyDescent="0.2">
      <c r="A2323" s="197" t="str">
        <f>IF(WQ!A2323="","",WQ!A2323)</f>
        <v/>
      </c>
      <c r="B2323" s="197" t="str">
        <f>IFERROR(VLOOKUP(A2323,Path!A:B,2,FALSE),"")</f>
        <v/>
      </c>
      <c r="C2323" s="197" t="str">
        <f>IF(WQ!B2323="","",WQ!B2323)</f>
        <v/>
      </c>
    </row>
    <row r="2324" spans="1:3" x14ac:dyDescent="0.2">
      <c r="A2324" s="197" t="str">
        <f>IF(WQ!A2324="","",WQ!A2324)</f>
        <v/>
      </c>
      <c r="B2324" s="197" t="str">
        <f>IFERROR(VLOOKUP(A2324,Path!A:B,2,FALSE),"")</f>
        <v/>
      </c>
      <c r="C2324" s="197" t="str">
        <f>IF(WQ!B2324="","",WQ!B2324)</f>
        <v/>
      </c>
    </row>
    <row r="2325" spans="1:3" x14ac:dyDescent="0.2">
      <c r="A2325" s="197" t="str">
        <f>IF(WQ!A2325="","",WQ!A2325)</f>
        <v/>
      </c>
      <c r="B2325" s="197" t="str">
        <f>IFERROR(VLOOKUP(A2325,Path!A:B,2,FALSE),"")</f>
        <v/>
      </c>
      <c r="C2325" s="197" t="str">
        <f>IF(WQ!B2325="","",WQ!B2325)</f>
        <v/>
      </c>
    </row>
    <row r="2326" spans="1:3" x14ac:dyDescent="0.2">
      <c r="A2326" s="197" t="str">
        <f>IF(WQ!A2326="","",WQ!A2326)</f>
        <v/>
      </c>
      <c r="B2326" s="197" t="str">
        <f>IFERROR(VLOOKUP(A2326,Path!A:B,2,FALSE),"")</f>
        <v/>
      </c>
      <c r="C2326" s="197" t="str">
        <f>IF(WQ!B2326="","",WQ!B2326)</f>
        <v/>
      </c>
    </row>
    <row r="2327" spans="1:3" x14ac:dyDescent="0.2">
      <c r="A2327" s="197" t="str">
        <f>IF(WQ!A2327="","",WQ!A2327)</f>
        <v/>
      </c>
      <c r="B2327" s="197" t="str">
        <f>IFERROR(VLOOKUP(A2327,Path!A:B,2,FALSE),"")</f>
        <v/>
      </c>
      <c r="C2327" s="197" t="str">
        <f>IF(WQ!B2327="","",WQ!B2327)</f>
        <v/>
      </c>
    </row>
    <row r="2328" spans="1:3" x14ac:dyDescent="0.2">
      <c r="A2328" s="197" t="str">
        <f>IF(WQ!A2328="","",WQ!A2328)</f>
        <v/>
      </c>
      <c r="B2328" s="197" t="str">
        <f>IFERROR(VLOOKUP(A2328,Path!A:B,2,FALSE),"")</f>
        <v/>
      </c>
      <c r="C2328" s="197" t="str">
        <f>IF(WQ!B2328="","",WQ!B2328)</f>
        <v/>
      </c>
    </row>
    <row r="2329" spans="1:3" x14ac:dyDescent="0.2">
      <c r="A2329" s="197" t="str">
        <f>IF(WQ!A2329="","",WQ!A2329)</f>
        <v/>
      </c>
      <c r="B2329" s="197" t="str">
        <f>IFERROR(VLOOKUP(A2329,Path!A:B,2,FALSE),"")</f>
        <v/>
      </c>
      <c r="C2329" s="197" t="str">
        <f>IF(WQ!B2329="","",WQ!B2329)</f>
        <v/>
      </c>
    </row>
    <row r="2330" spans="1:3" x14ac:dyDescent="0.2">
      <c r="A2330" s="197" t="str">
        <f>IF(WQ!A2330="","",WQ!A2330)</f>
        <v/>
      </c>
      <c r="B2330" s="197" t="str">
        <f>IFERROR(VLOOKUP(A2330,Path!A:B,2,FALSE),"")</f>
        <v/>
      </c>
      <c r="C2330" s="197" t="str">
        <f>IF(WQ!B2330="","",WQ!B2330)</f>
        <v/>
      </c>
    </row>
    <row r="2331" spans="1:3" x14ac:dyDescent="0.2">
      <c r="A2331" s="197" t="str">
        <f>IF(WQ!A2331="","",WQ!A2331)</f>
        <v/>
      </c>
      <c r="B2331" s="197" t="str">
        <f>IFERROR(VLOOKUP(A2331,Path!A:B,2,FALSE),"")</f>
        <v/>
      </c>
      <c r="C2331" s="197" t="str">
        <f>IF(WQ!B2331="","",WQ!B2331)</f>
        <v/>
      </c>
    </row>
    <row r="2332" spans="1:3" x14ac:dyDescent="0.2">
      <c r="A2332" s="197" t="str">
        <f>IF(WQ!A2332="","",WQ!A2332)</f>
        <v/>
      </c>
      <c r="B2332" s="197" t="str">
        <f>IFERROR(VLOOKUP(A2332,Path!A:B,2,FALSE),"")</f>
        <v/>
      </c>
      <c r="C2332" s="197" t="str">
        <f>IF(WQ!B2332="","",WQ!B2332)</f>
        <v/>
      </c>
    </row>
    <row r="2333" spans="1:3" x14ac:dyDescent="0.2">
      <c r="A2333" s="197" t="str">
        <f>IF(WQ!A2333="","",WQ!A2333)</f>
        <v/>
      </c>
      <c r="B2333" s="197" t="str">
        <f>IFERROR(VLOOKUP(A2333,Path!A:B,2,FALSE),"")</f>
        <v/>
      </c>
      <c r="C2333" s="197" t="str">
        <f>IF(WQ!B2333="","",WQ!B2333)</f>
        <v/>
      </c>
    </row>
    <row r="2334" spans="1:3" x14ac:dyDescent="0.2">
      <c r="A2334" s="197" t="str">
        <f>IF(WQ!A2334="","",WQ!A2334)</f>
        <v/>
      </c>
      <c r="B2334" s="197" t="str">
        <f>IFERROR(VLOOKUP(A2334,Path!A:B,2,FALSE),"")</f>
        <v/>
      </c>
      <c r="C2334" s="197" t="str">
        <f>IF(WQ!B2334="","",WQ!B2334)</f>
        <v/>
      </c>
    </row>
    <row r="2335" spans="1:3" x14ac:dyDescent="0.2">
      <c r="A2335" s="197" t="str">
        <f>IF(WQ!A2335="","",WQ!A2335)</f>
        <v/>
      </c>
      <c r="B2335" s="197" t="str">
        <f>IFERROR(VLOOKUP(A2335,Path!A:B,2,FALSE),"")</f>
        <v/>
      </c>
      <c r="C2335" s="197" t="str">
        <f>IF(WQ!B2335="","",WQ!B2335)</f>
        <v/>
      </c>
    </row>
    <row r="2336" spans="1:3" x14ac:dyDescent="0.2">
      <c r="A2336" s="197" t="str">
        <f>IF(WQ!A2336="","",WQ!A2336)</f>
        <v/>
      </c>
      <c r="B2336" s="197" t="str">
        <f>IFERROR(VLOOKUP(A2336,Path!A:B,2,FALSE),"")</f>
        <v/>
      </c>
      <c r="C2336" s="197" t="str">
        <f>IF(WQ!B2336="","",WQ!B2336)</f>
        <v/>
      </c>
    </row>
    <row r="2337" spans="1:3" x14ac:dyDescent="0.2">
      <c r="A2337" s="197" t="str">
        <f>IF(WQ!A2337="","",WQ!A2337)</f>
        <v/>
      </c>
      <c r="B2337" s="197" t="str">
        <f>IFERROR(VLOOKUP(A2337,Path!A:B,2,FALSE),"")</f>
        <v/>
      </c>
      <c r="C2337" s="197" t="str">
        <f>IF(WQ!B2337="","",WQ!B2337)</f>
        <v/>
      </c>
    </row>
    <row r="2338" spans="1:3" x14ac:dyDescent="0.2">
      <c r="A2338" s="197" t="str">
        <f>IF(WQ!A2338="","",WQ!A2338)</f>
        <v/>
      </c>
      <c r="B2338" s="197" t="str">
        <f>IFERROR(VLOOKUP(A2338,Path!A:B,2,FALSE),"")</f>
        <v/>
      </c>
      <c r="C2338" s="197" t="str">
        <f>IF(WQ!B2338="","",WQ!B2338)</f>
        <v/>
      </c>
    </row>
    <row r="2339" spans="1:3" x14ac:dyDescent="0.2">
      <c r="A2339" s="197" t="str">
        <f>IF(WQ!A2339="","",WQ!A2339)</f>
        <v/>
      </c>
      <c r="B2339" s="197" t="str">
        <f>IFERROR(VLOOKUP(A2339,Path!A:B,2,FALSE),"")</f>
        <v/>
      </c>
      <c r="C2339" s="197" t="str">
        <f>IF(WQ!B2339="","",WQ!B2339)</f>
        <v/>
      </c>
    </row>
    <row r="2340" spans="1:3" x14ac:dyDescent="0.2">
      <c r="A2340" s="197" t="str">
        <f>IF(WQ!A2340="","",WQ!A2340)</f>
        <v/>
      </c>
      <c r="B2340" s="197" t="str">
        <f>IFERROR(VLOOKUP(A2340,Path!A:B,2,FALSE),"")</f>
        <v/>
      </c>
      <c r="C2340" s="197" t="str">
        <f>IF(WQ!B2340="","",WQ!B2340)</f>
        <v/>
      </c>
    </row>
    <row r="2341" spans="1:3" x14ac:dyDescent="0.2">
      <c r="A2341" s="197" t="str">
        <f>IF(WQ!A2341="","",WQ!A2341)</f>
        <v/>
      </c>
      <c r="B2341" s="197" t="str">
        <f>IFERROR(VLOOKUP(A2341,Path!A:B,2,FALSE),"")</f>
        <v/>
      </c>
      <c r="C2341" s="197" t="str">
        <f>IF(WQ!B2341="","",WQ!B2341)</f>
        <v/>
      </c>
    </row>
    <row r="2342" spans="1:3" x14ac:dyDescent="0.2">
      <c r="A2342" s="197" t="str">
        <f>IF(WQ!A2342="","",WQ!A2342)</f>
        <v/>
      </c>
      <c r="B2342" s="197" t="str">
        <f>IFERROR(VLOOKUP(A2342,Path!A:B,2,FALSE),"")</f>
        <v/>
      </c>
      <c r="C2342" s="197" t="str">
        <f>IF(WQ!B2342="","",WQ!B2342)</f>
        <v/>
      </c>
    </row>
    <row r="2343" spans="1:3" x14ac:dyDescent="0.2">
      <c r="A2343" s="197" t="str">
        <f>IF(WQ!A2343="","",WQ!A2343)</f>
        <v/>
      </c>
      <c r="B2343" s="197" t="str">
        <f>IFERROR(VLOOKUP(A2343,Path!A:B,2,FALSE),"")</f>
        <v/>
      </c>
      <c r="C2343" s="197" t="str">
        <f>IF(WQ!B2343="","",WQ!B2343)</f>
        <v/>
      </c>
    </row>
    <row r="2344" spans="1:3" x14ac:dyDescent="0.2">
      <c r="A2344" s="197" t="str">
        <f>IF(WQ!A2344="","",WQ!A2344)</f>
        <v/>
      </c>
      <c r="B2344" s="197" t="str">
        <f>IFERROR(VLOOKUP(A2344,Path!A:B,2,FALSE),"")</f>
        <v/>
      </c>
      <c r="C2344" s="197" t="str">
        <f>IF(WQ!B2344="","",WQ!B2344)</f>
        <v/>
      </c>
    </row>
    <row r="2345" spans="1:3" x14ac:dyDescent="0.2">
      <c r="A2345" s="197" t="str">
        <f>IF(WQ!A2345="","",WQ!A2345)</f>
        <v/>
      </c>
      <c r="B2345" s="197" t="str">
        <f>IFERROR(VLOOKUP(A2345,Path!A:B,2,FALSE),"")</f>
        <v/>
      </c>
      <c r="C2345" s="197" t="str">
        <f>IF(WQ!B2345="","",WQ!B2345)</f>
        <v/>
      </c>
    </row>
    <row r="2346" spans="1:3" x14ac:dyDescent="0.2">
      <c r="A2346" s="197" t="str">
        <f>IF(WQ!A2346="","",WQ!A2346)</f>
        <v/>
      </c>
      <c r="B2346" s="197" t="str">
        <f>IFERROR(VLOOKUP(A2346,Path!A:B,2,FALSE),"")</f>
        <v/>
      </c>
      <c r="C2346" s="197" t="str">
        <f>IF(WQ!B2346="","",WQ!B2346)</f>
        <v/>
      </c>
    </row>
    <row r="2347" spans="1:3" x14ac:dyDescent="0.2">
      <c r="A2347" s="197" t="str">
        <f>IF(WQ!A2347="","",WQ!A2347)</f>
        <v/>
      </c>
      <c r="B2347" s="197" t="str">
        <f>IFERROR(VLOOKUP(A2347,Path!A:B,2,FALSE),"")</f>
        <v/>
      </c>
      <c r="C2347" s="197" t="str">
        <f>IF(WQ!B2347="","",WQ!B2347)</f>
        <v/>
      </c>
    </row>
    <row r="2348" spans="1:3" x14ac:dyDescent="0.2">
      <c r="A2348" s="197" t="str">
        <f>IF(WQ!A2348="","",WQ!A2348)</f>
        <v/>
      </c>
      <c r="B2348" s="197" t="str">
        <f>IFERROR(VLOOKUP(A2348,Path!A:B,2,FALSE),"")</f>
        <v/>
      </c>
      <c r="C2348" s="197" t="str">
        <f>IF(WQ!B2348="","",WQ!B2348)</f>
        <v/>
      </c>
    </row>
    <row r="2349" spans="1:3" x14ac:dyDescent="0.2">
      <c r="A2349" s="197" t="str">
        <f>IF(WQ!A2349="","",WQ!A2349)</f>
        <v/>
      </c>
      <c r="B2349" s="197" t="str">
        <f>IFERROR(VLOOKUP(A2349,Path!A:B,2,FALSE),"")</f>
        <v/>
      </c>
      <c r="C2349" s="197" t="str">
        <f>IF(WQ!B2349="","",WQ!B2349)</f>
        <v/>
      </c>
    </row>
    <row r="2350" spans="1:3" x14ac:dyDescent="0.2">
      <c r="A2350" s="197" t="str">
        <f>IF(WQ!A2350="","",WQ!A2350)</f>
        <v/>
      </c>
      <c r="B2350" s="197" t="str">
        <f>IFERROR(VLOOKUP(A2350,Path!A:B,2,FALSE),"")</f>
        <v/>
      </c>
      <c r="C2350" s="197" t="str">
        <f>IF(WQ!B2350="","",WQ!B2350)</f>
        <v/>
      </c>
    </row>
    <row r="2351" spans="1:3" x14ac:dyDescent="0.2">
      <c r="A2351" s="197" t="str">
        <f>IF(WQ!A2351="","",WQ!A2351)</f>
        <v/>
      </c>
      <c r="B2351" s="197" t="str">
        <f>IFERROR(VLOOKUP(A2351,Path!A:B,2,FALSE),"")</f>
        <v/>
      </c>
      <c r="C2351" s="197" t="str">
        <f>IF(WQ!B2351="","",WQ!B2351)</f>
        <v/>
      </c>
    </row>
    <row r="2352" spans="1:3" x14ac:dyDescent="0.2">
      <c r="A2352" s="197" t="str">
        <f>IF(WQ!A2352="","",WQ!A2352)</f>
        <v/>
      </c>
      <c r="B2352" s="197" t="str">
        <f>IFERROR(VLOOKUP(A2352,Path!A:B,2,FALSE),"")</f>
        <v/>
      </c>
      <c r="C2352" s="197" t="str">
        <f>IF(WQ!B2352="","",WQ!B2352)</f>
        <v/>
      </c>
    </row>
    <row r="2353" spans="1:3" x14ac:dyDescent="0.2">
      <c r="A2353" s="197" t="str">
        <f>IF(WQ!A2353="","",WQ!A2353)</f>
        <v/>
      </c>
      <c r="B2353" s="197" t="str">
        <f>IFERROR(VLOOKUP(A2353,Path!A:B,2,FALSE),"")</f>
        <v/>
      </c>
      <c r="C2353" s="197" t="str">
        <f>IF(WQ!B2353="","",WQ!B2353)</f>
        <v/>
      </c>
    </row>
    <row r="2354" spans="1:3" x14ac:dyDescent="0.2">
      <c r="A2354" s="197" t="str">
        <f>IF(WQ!A2354="","",WQ!A2354)</f>
        <v/>
      </c>
      <c r="B2354" s="197" t="str">
        <f>IFERROR(VLOOKUP(A2354,Path!A:B,2,FALSE),"")</f>
        <v/>
      </c>
      <c r="C2354" s="197" t="str">
        <f>IF(WQ!B2354="","",WQ!B2354)</f>
        <v/>
      </c>
    </row>
    <row r="2355" spans="1:3" x14ac:dyDescent="0.2">
      <c r="A2355" s="197" t="str">
        <f>IF(WQ!A2355="","",WQ!A2355)</f>
        <v/>
      </c>
      <c r="B2355" s="197" t="str">
        <f>IFERROR(VLOOKUP(A2355,Path!A:B,2,FALSE),"")</f>
        <v/>
      </c>
      <c r="C2355" s="197" t="str">
        <f>IF(WQ!B2355="","",WQ!B2355)</f>
        <v/>
      </c>
    </row>
    <row r="2356" spans="1:3" x14ac:dyDescent="0.2">
      <c r="A2356" s="197" t="str">
        <f>IF(WQ!A2356="","",WQ!A2356)</f>
        <v/>
      </c>
      <c r="B2356" s="197" t="str">
        <f>IFERROR(VLOOKUP(A2356,Path!A:B,2,FALSE),"")</f>
        <v/>
      </c>
      <c r="C2356" s="197" t="str">
        <f>IF(WQ!B2356="","",WQ!B2356)</f>
        <v/>
      </c>
    </row>
    <row r="2357" spans="1:3" x14ac:dyDescent="0.2">
      <c r="A2357" s="197" t="str">
        <f>IF(WQ!A2357="","",WQ!A2357)</f>
        <v/>
      </c>
      <c r="B2357" s="197" t="str">
        <f>IFERROR(VLOOKUP(A2357,Path!A:B,2,FALSE),"")</f>
        <v/>
      </c>
      <c r="C2357" s="197" t="str">
        <f>IF(WQ!B2357="","",WQ!B2357)</f>
        <v/>
      </c>
    </row>
    <row r="2358" spans="1:3" x14ac:dyDescent="0.2">
      <c r="A2358" s="197" t="str">
        <f>IF(WQ!A2358="","",WQ!A2358)</f>
        <v/>
      </c>
      <c r="B2358" s="197" t="str">
        <f>IFERROR(VLOOKUP(A2358,Path!A:B,2,FALSE),"")</f>
        <v/>
      </c>
      <c r="C2358" s="197" t="str">
        <f>IF(WQ!B2358="","",WQ!B2358)</f>
        <v/>
      </c>
    </row>
    <row r="2359" spans="1:3" x14ac:dyDescent="0.2">
      <c r="A2359" s="197" t="str">
        <f>IF(WQ!A2359="","",WQ!A2359)</f>
        <v/>
      </c>
      <c r="B2359" s="197" t="str">
        <f>IFERROR(VLOOKUP(A2359,Path!A:B,2,FALSE),"")</f>
        <v/>
      </c>
      <c r="C2359" s="197" t="str">
        <f>IF(WQ!B2359="","",WQ!B2359)</f>
        <v/>
      </c>
    </row>
    <row r="2360" spans="1:3" x14ac:dyDescent="0.2">
      <c r="A2360" s="197" t="str">
        <f>IF(WQ!A2360="","",WQ!A2360)</f>
        <v/>
      </c>
      <c r="B2360" s="197" t="str">
        <f>IFERROR(VLOOKUP(A2360,Path!A:B,2,FALSE),"")</f>
        <v/>
      </c>
      <c r="C2360" s="197" t="str">
        <f>IF(WQ!B2360="","",WQ!B2360)</f>
        <v/>
      </c>
    </row>
    <row r="2361" spans="1:3" x14ac:dyDescent="0.2">
      <c r="A2361" s="197" t="str">
        <f>IF(WQ!A2361="","",WQ!A2361)</f>
        <v/>
      </c>
      <c r="B2361" s="197" t="str">
        <f>IFERROR(VLOOKUP(A2361,Path!A:B,2,FALSE),"")</f>
        <v/>
      </c>
      <c r="C2361" s="197" t="str">
        <f>IF(WQ!B2361="","",WQ!B2361)</f>
        <v/>
      </c>
    </row>
    <row r="2362" spans="1:3" x14ac:dyDescent="0.2">
      <c r="A2362" s="197" t="str">
        <f>IF(WQ!A2362="","",WQ!A2362)</f>
        <v/>
      </c>
      <c r="B2362" s="197" t="str">
        <f>IFERROR(VLOOKUP(A2362,Path!A:B,2,FALSE),"")</f>
        <v/>
      </c>
      <c r="C2362" s="197" t="str">
        <f>IF(WQ!B2362="","",WQ!B2362)</f>
        <v/>
      </c>
    </row>
    <row r="2363" spans="1:3" x14ac:dyDescent="0.2">
      <c r="A2363" s="197" t="str">
        <f>IF(WQ!A2363="","",WQ!A2363)</f>
        <v/>
      </c>
      <c r="B2363" s="197" t="str">
        <f>IFERROR(VLOOKUP(A2363,Path!A:B,2,FALSE),"")</f>
        <v/>
      </c>
      <c r="C2363" s="197" t="str">
        <f>IF(WQ!B2363="","",WQ!B2363)</f>
        <v/>
      </c>
    </row>
    <row r="2364" spans="1:3" x14ac:dyDescent="0.2">
      <c r="A2364" s="197" t="str">
        <f>IF(WQ!A2364="","",WQ!A2364)</f>
        <v/>
      </c>
      <c r="B2364" s="197" t="str">
        <f>IFERROR(VLOOKUP(A2364,Path!A:B,2,FALSE),"")</f>
        <v/>
      </c>
      <c r="C2364" s="197" t="str">
        <f>IF(WQ!B2364="","",WQ!B2364)</f>
        <v/>
      </c>
    </row>
    <row r="2365" spans="1:3" x14ac:dyDescent="0.2">
      <c r="A2365" s="197" t="str">
        <f>IF(WQ!A2365="","",WQ!A2365)</f>
        <v/>
      </c>
      <c r="B2365" s="197" t="str">
        <f>IFERROR(VLOOKUP(A2365,Path!A:B,2,FALSE),"")</f>
        <v/>
      </c>
      <c r="C2365" s="197" t="str">
        <f>IF(WQ!B2365="","",WQ!B2365)</f>
        <v/>
      </c>
    </row>
    <row r="2366" spans="1:3" x14ac:dyDescent="0.2">
      <c r="A2366" s="197" t="str">
        <f>IF(WQ!A2366="","",WQ!A2366)</f>
        <v/>
      </c>
      <c r="B2366" s="197" t="str">
        <f>IFERROR(VLOOKUP(A2366,Path!A:B,2,FALSE),"")</f>
        <v/>
      </c>
      <c r="C2366" s="197" t="str">
        <f>IF(WQ!B2366="","",WQ!B2366)</f>
        <v/>
      </c>
    </row>
    <row r="2367" spans="1:3" x14ac:dyDescent="0.2">
      <c r="A2367" s="197" t="str">
        <f>IF(WQ!A2367="","",WQ!A2367)</f>
        <v/>
      </c>
      <c r="B2367" s="197" t="str">
        <f>IFERROR(VLOOKUP(A2367,Path!A:B,2,FALSE),"")</f>
        <v/>
      </c>
      <c r="C2367" s="197" t="str">
        <f>IF(WQ!B2367="","",WQ!B2367)</f>
        <v/>
      </c>
    </row>
    <row r="2368" spans="1:3" x14ac:dyDescent="0.2">
      <c r="A2368" s="197" t="str">
        <f>IF(WQ!A2368="","",WQ!A2368)</f>
        <v/>
      </c>
      <c r="B2368" s="197" t="str">
        <f>IFERROR(VLOOKUP(A2368,Path!A:B,2,FALSE),"")</f>
        <v/>
      </c>
      <c r="C2368" s="197" t="str">
        <f>IF(WQ!B2368="","",WQ!B2368)</f>
        <v/>
      </c>
    </row>
    <row r="2369" spans="1:3" x14ac:dyDescent="0.2">
      <c r="A2369" s="197" t="str">
        <f>IF(WQ!A2369="","",WQ!A2369)</f>
        <v/>
      </c>
      <c r="B2369" s="197" t="str">
        <f>IFERROR(VLOOKUP(A2369,Path!A:B,2,FALSE),"")</f>
        <v/>
      </c>
      <c r="C2369" s="197" t="str">
        <f>IF(WQ!B2369="","",WQ!B2369)</f>
        <v/>
      </c>
    </row>
    <row r="2370" spans="1:3" x14ac:dyDescent="0.2">
      <c r="A2370" s="197" t="str">
        <f>IF(WQ!A2370="","",WQ!A2370)</f>
        <v/>
      </c>
      <c r="B2370" s="197" t="str">
        <f>IFERROR(VLOOKUP(A2370,Path!A:B,2,FALSE),"")</f>
        <v/>
      </c>
      <c r="C2370" s="197" t="str">
        <f>IF(WQ!B2370="","",WQ!B2370)</f>
        <v/>
      </c>
    </row>
    <row r="2371" spans="1:3" x14ac:dyDescent="0.2">
      <c r="A2371" s="197" t="str">
        <f>IF(WQ!A2371="","",WQ!A2371)</f>
        <v/>
      </c>
      <c r="B2371" s="197" t="str">
        <f>IFERROR(VLOOKUP(A2371,Path!A:B,2,FALSE),"")</f>
        <v/>
      </c>
      <c r="C2371" s="197" t="str">
        <f>IF(WQ!B2371="","",WQ!B2371)</f>
        <v/>
      </c>
    </row>
    <row r="2372" spans="1:3" x14ac:dyDescent="0.2">
      <c r="A2372" s="197" t="str">
        <f>IF(WQ!A2372="","",WQ!A2372)</f>
        <v/>
      </c>
      <c r="B2372" s="197" t="str">
        <f>IFERROR(VLOOKUP(A2372,Path!A:B,2,FALSE),"")</f>
        <v/>
      </c>
      <c r="C2372" s="197" t="str">
        <f>IF(WQ!B2372="","",WQ!B2372)</f>
        <v/>
      </c>
    </row>
    <row r="2373" spans="1:3" x14ac:dyDescent="0.2">
      <c r="A2373" s="197" t="str">
        <f>IF(WQ!A2373="","",WQ!A2373)</f>
        <v/>
      </c>
      <c r="B2373" s="197" t="str">
        <f>IFERROR(VLOOKUP(A2373,Path!A:B,2,FALSE),"")</f>
        <v/>
      </c>
      <c r="C2373" s="197" t="str">
        <f>IF(WQ!B2373="","",WQ!B2373)</f>
        <v/>
      </c>
    </row>
    <row r="2374" spans="1:3" x14ac:dyDescent="0.2">
      <c r="A2374" s="197" t="str">
        <f>IF(WQ!A2374="","",WQ!A2374)</f>
        <v/>
      </c>
      <c r="B2374" s="197" t="str">
        <f>IFERROR(VLOOKUP(A2374,Path!A:B,2,FALSE),"")</f>
        <v/>
      </c>
      <c r="C2374" s="197" t="str">
        <f>IF(WQ!B2374="","",WQ!B2374)</f>
        <v/>
      </c>
    </row>
    <row r="2375" spans="1:3" x14ac:dyDescent="0.2">
      <c r="A2375" s="197" t="str">
        <f>IF(WQ!A2375="","",WQ!A2375)</f>
        <v/>
      </c>
      <c r="B2375" s="197" t="str">
        <f>IFERROR(VLOOKUP(A2375,Path!A:B,2,FALSE),"")</f>
        <v/>
      </c>
      <c r="C2375" s="197" t="str">
        <f>IF(WQ!B2375="","",WQ!B2375)</f>
        <v/>
      </c>
    </row>
    <row r="2376" spans="1:3" x14ac:dyDescent="0.2">
      <c r="A2376" s="197" t="str">
        <f>IF(WQ!A2376="","",WQ!A2376)</f>
        <v/>
      </c>
      <c r="B2376" s="197" t="str">
        <f>IFERROR(VLOOKUP(A2376,Path!A:B,2,FALSE),"")</f>
        <v/>
      </c>
      <c r="C2376" s="197" t="str">
        <f>IF(WQ!B2376="","",WQ!B2376)</f>
        <v/>
      </c>
    </row>
    <row r="2377" spans="1:3" x14ac:dyDescent="0.2">
      <c r="A2377" s="197" t="str">
        <f>IF(WQ!A2377="","",WQ!A2377)</f>
        <v/>
      </c>
      <c r="B2377" s="197" t="str">
        <f>IFERROR(VLOOKUP(A2377,Path!A:B,2,FALSE),"")</f>
        <v/>
      </c>
      <c r="C2377" s="197" t="str">
        <f>IF(WQ!B2377="","",WQ!B2377)</f>
        <v/>
      </c>
    </row>
    <row r="2378" spans="1:3" x14ac:dyDescent="0.2">
      <c r="A2378" s="197" t="str">
        <f>IF(WQ!A2378="","",WQ!A2378)</f>
        <v/>
      </c>
      <c r="B2378" s="197" t="str">
        <f>IFERROR(VLOOKUP(A2378,Path!A:B,2,FALSE),"")</f>
        <v/>
      </c>
      <c r="C2378" s="197" t="str">
        <f>IF(WQ!B2378="","",WQ!B2378)</f>
        <v/>
      </c>
    </row>
    <row r="2379" spans="1:3" x14ac:dyDescent="0.2">
      <c r="A2379" s="197" t="str">
        <f>IF(WQ!A2379="","",WQ!A2379)</f>
        <v/>
      </c>
      <c r="B2379" s="197" t="str">
        <f>IFERROR(VLOOKUP(A2379,Path!A:B,2,FALSE),"")</f>
        <v/>
      </c>
      <c r="C2379" s="197" t="str">
        <f>IF(WQ!B2379="","",WQ!B2379)</f>
        <v/>
      </c>
    </row>
    <row r="2380" spans="1:3" x14ac:dyDescent="0.2">
      <c r="A2380" s="197" t="str">
        <f>IF(WQ!A2380="","",WQ!A2380)</f>
        <v/>
      </c>
      <c r="B2380" s="197" t="str">
        <f>IFERROR(VLOOKUP(A2380,Path!A:B,2,FALSE),"")</f>
        <v/>
      </c>
      <c r="C2380" s="197" t="str">
        <f>IF(WQ!B2380="","",WQ!B2380)</f>
        <v/>
      </c>
    </row>
    <row r="2381" spans="1:3" x14ac:dyDescent="0.2">
      <c r="A2381" s="197" t="str">
        <f>IF(WQ!A2381="","",WQ!A2381)</f>
        <v/>
      </c>
      <c r="B2381" s="197" t="str">
        <f>IFERROR(VLOOKUP(A2381,Path!A:B,2,FALSE),"")</f>
        <v/>
      </c>
      <c r="C2381" s="197" t="str">
        <f>IF(WQ!B2381="","",WQ!B2381)</f>
        <v/>
      </c>
    </row>
    <row r="2382" spans="1:3" x14ac:dyDescent="0.2">
      <c r="A2382" s="197" t="str">
        <f>IF(WQ!A2382="","",WQ!A2382)</f>
        <v/>
      </c>
      <c r="B2382" s="197" t="str">
        <f>IFERROR(VLOOKUP(A2382,Path!A:B,2,FALSE),"")</f>
        <v/>
      </c>
      <c r="C2382" s="197" t="str">
        <f>IF(WQ!B2382="","",WQ!B2382)</f>
        <v/>
      </c>
    </row>
    <row r="2383" spans="1:3" x14ac:dyDescent="0.2">
      <c r="A2383" s="197" t="str">
        <f>IF(WQ!A2383="","",WQ!A2383)</f>
        <v/>
      </c>
      <c r="B2383" s="197" t="str">
        <f>IFERROR(VLOOKUP(A2383,Path!A:B,2,FALSE),"")</f>
        <v/>
      </c>
      <c r="C2383" s="197" t="str">
        <f>IF(WQ!B2383="","",WQ!B2383)</f>
        <v/>
      </c>
    </row>
    <row r="2384" spans="1:3" x14ac:dyDescent="0.2">
      <c r="A2384" s="197" t="str">
        <f>IF(WQ!A2384="","",WQ!A2384)</f>
        <v/>
      </c>
      <c r="B2384" s="197" t="str">
        <f>IFERROR(VLOOKUP(A2384,Path!A:B,2,FALSE),"")</f>
        <v/>
      </c>
      <c r="C2384" s="197" t="str">
        <f>IF(WQ!B2384="","",WQ!B2384)</f>
        <v/>
      </c>
    </row>
    <row r="2385" spans="1:3" x14ac:dyDescent="0.2">
      <c r="A2385" s="197" t="str">
        <f>IF(WQ!A2385="","",WQ!A2385)</f>
        <v/>
      </c>
      <c r="B2385" s="197" t="str">
        <f>IFERROR(VLOOKUP(A2385,Path!A:B,2,FALSE),"")</f>
        <v/>
      </c>
      <c r="C2385" s="197" t="str">
        <f>IF(WQ!B2385="","",WQ!B2385)</f>
        <v/>
      </c>
    </row>
    <row r="2386" spans="1:3" x14ac:dyDescent="0.2">
      <c r="A2386" s="197" t="str">
        <f>IF(WQ!A2386="","",WQ!A2386)</f>
        <v/>
      </c>
      <c r="B2386" s="197" t="str">
        <f>IFERROR(VLOOKUP(A2386,Path!A:B,2,FALSE),"")</f>
        <v/>
      </c>
      <c r="C2386" s="197" t="str">
        <f>IF(WQ!B2386="","",WQ!B2386)</f>
        <v/>
      </c>
    </row>
    <row r="2387" spans="1:3" x14ac:dyDescent="0.2">
      <c r="A2387" s="197" t="str">
        <f>IF(WQ!A2387="","",WQ!A2387)</f>
        <v/>
      </c>
      <c r="B2387" s="197" t="str">
        <f>IFERROR(VLOOKUP(A2387,Path!A:B,2,FALSE),"")</f>
        <v/>
      </c>
      <c r="C2387" s="197" t="str">
        <f>IF(WQ!B2387="","",WQ!B2387)</f>
        <v/>
      </c>
    </row>
    <row r="2388" spans="1:3" x14ac:dyDescent="0.2">
      <c r="A2388" s="197" t="str">
        <f>IF(WQ!A2388="","",WQ!A2388)</f>
        <v/>
      </c>
      <c r="B2388" s="197" t="str">
        <f>IFERROR(VLOOKUP(A2388,Path!A:B,2,FALSE),"")</f>
        <v/>
      </c>
      <c r="C2388" s="197" t="str">
        <f>IF(WQ!B2388="","",WQ!B2388)</f>
        <v/>
      </c>
    </row>
    <row r="2389" spans="1:3" x14ac:dyDescent="0.2">
      <c r="A2389" s="197" t="str">
        <f>IF(WQ!A2389="","",WQ!A2389)</f>
        <v/>
      </c>
      <c r="B2389" s="197" t="str">
        <f>IFERROR(VLOOKUP(A2389,Path!A:B,2,FALSE),"")</f>
        <v/>
      </c>
      <c r="C2389" s="197" t="str">
        <f>IF(WQ!B2389="","",WQ!B2389)</f>
        <v/>
      </c>
    </row>
    <row r="2390" spans="1:3" x14ac:dyDescent="0.2">
      <c r="A2390" s="197" t="str">
        <f>IF(WQ!A2390="","",WQ!A2390)</f>
        <v/>
      </c>
      <c r="B2390" s="197" t="str">
        <f>IFERROR(VLOOKUP(A2390,Path!A:B,2,FALSE),"")</f>
        <v/>
      </c>
      <c r="C2390" s="197" t="str">
        <f>IF(WQ!B2390="","",WQ!B2390)</f>
        <v/>
      </c>
    </row>
    <row r="2391" spans="1:3" x14ac:dyDescent="0.2">
      <c r="A2391" s="197" t="str">
        <f>IF(WQ!A2391="","",WQ!A2391)</f>
        <v/>
      </c>
      <c r="B2391" s="197" t="str">
        <f>IFERROR(VLOOKUP(A2391,Path!A:B,2,FALSE),"")</f>
        <v/>
      </c>
      <c r="C2391" s="197" t="str">
        <f>IF(WQ!B2391="","",WQ!B2391)</f>
        <v/>
      </c>
    </row>
    <row r="2392" spans="1:3" x14ac:dyDescent="0.2">
      <c r="A2392" s="197" t="str">
        <f>IF(WQ!A2392="","",WQ!A2392)</f>
        <v/>
      </c>
      <c r="B2392" s="197" t="str">
        <f>IFERROR(VLOOKUP(A2392,Path!A:B,2,FALSE),"")</f>
        <v/>
      </c>
      <c r="C2392" s="197" t="str">
        <f>IF(WQ!B2392="","",WQ!B2392)</f>
        <v/>
      </c>
    </row>
    <row r="2393" spans="1:3" x14ac:dyDescent="0.2">
      <c r="A2393" s="197" t="str">
        <f>IF(WQ!A2393="","",WQ!A2393)</f>
        <v/>
      </c>
      <c r="B2393" s="197" t="str">
        <f>IFERROR(VLOOKUP(A2393,Path!A:B,2,FALSE),"")</f>
        <v/>
      </c>
      <c r="C2393" s="197" t="str">
        <f>IF(WQ!B2393="","",WQ!B2393)</f>
        <v/>
      </c>
    </row>
    <row r="2394" spans="1:3" x14ac:dyDescent="0.2">
      <c r="A2394" s="197" t="str">
        <f>IF(WQ!A2394="","",WQ!A2394)</f>
        <v/>
      </c>
      <c r="B2394" s="197" t="str">
        <f>IFERROR(VLOOKUP(A2394,Path!A:B,2,FALSE),"")</f>
        <v/>
      </c>
      <c r="C2394" s="197" t="str">
        <f>IF(WQ!B2394="","",WQ!B2394)</f>
        <v/>
      </c>
    </row>
    <row r="2395" spans="1:3" x14ac:dyDescent="0.2">
      <c r="A2395" s="197" t="str">
        <f>IF(WQ!A2395="","",WQ!A2395)</f>
        <v/>
      </c>
      <c r="B2395" s="197" t="str">
        <f>IFERROR(VLOOKUP(A2395,Path!A:B,2,FALSE),"")</f>
        <v/>
      </c>
      <c r="C2395" s="197" t="str">
        <f>IF(WQ!B2395="","",WQ!B2395)</f>
        <v/>
      </c>
    </row>
    <row r="2396" spans="1:3" x14ac:dyDescent="0.2">
      <c r="A2396" s="197" t="str">
        <f>IF(WQ!A2396="","",WQ!A2396)</f>
        <v/>
      </c>
      <c r="B2396" s="197" t="str">
        <f>IFERROR(VLOOKUP(A2396,Path!A:B,2,FALSE),"")</f>
        <v/>
      </c>
      <c r="C2396" s="197" t="str">
        <f>IF(WQ!B2396="","",WQ!B2396)</f>
        <v/>
      </c>
    </row>
    <row r="2397" spans="1:3" x14ac:dyDescent="0.2">
      <c r="A2397" s="197" t="str">
        <f>IF(WQ!A2397="","",WQ!A2397)</f>
        <v/>
      </c>
      <c r="B2397" s="197" t="str">
        <f>IFERROR(VLOOKUP(A2397,Path!A:B,2,FALSE),"")</f>
        <v/>
      </c>
      <c r="C2397" s="197" t="str">
        <f>IF(WQ!B2397="","",WQ!B2397)</f>
        <v/>
      </c>
    </row>
    <row r="2398" spans="1:3" x14ac:dyDescent="0.2">
      <c r="A2398" s="197" t="str">
        <f>IF(WQ!A2398="","",WQ!A2398)</f>
        <v/>
      </c>
      <c r="B2398" s="197" t="str">
        <f>IFERROR(VLOOKUP(A2398,Path!A:B,2,FALSE),"")</f>
        <v/>
      </c>
      <c r="C2398" s="197" t="str">
        <f>IF(WQ!B2398="","",WQ!B2398)</f>
        <v/>
      </c>
    </row>
    <row r="2399" spans="1:3" x14ac:dyDescent="0.2">
      <c r="A2399" s="197" t="str">
        <f>IF(WQ!A2399="","",WQ!A2399)</f>
        <v/>
      </c>
      <c r="B2399" s="197" t="str">
        <f>IFERROR(VLOOKUP(A2399,Path!A:B,2,FALSE),"")</f>
        <v/>
      </c>
      <c r="C2399" s="197" t="str">
        <f>IF(WQ!B2399="","",WQ!B2399)</f>
        <v/>
      </c>
    </row>
    <row r="2400" spans="1:3" x14ac:dyDescent="0.2">
      <c r="A2400" s="197" t="str">
        <f>IF(WQ!A2400="","",WQ!A2400)</f>
        <v/>
      </c>
      <c r="B2400" s="197" t="str">
        <f>IFERROR(VLOOKUP(A2400,Path!A:B,2,FALSE),"")</f>
        <v/>
      </c>
      <c r="C2400" s="197" t="str">
        <f>IF(WQ!B2400="","",WQ!B2400)</f>
        <v/>
      </c>
    </row>
    <row r="2401" spans="1:3" x14ac:dyDescent="0.2">
      <c r="A2401" s="197" t="str">
        <f>IF(WQ!A2401="","",WQ!A2401)</f>
        <v/>
      </c>
      <c r="B2401" s="197" t="str">
        <f>IFERROR(VLOOKUP(A2401,Path!A:B,2,FALSE),"")</f>
        <v/>
      </c>
      <c r="C2401" s="197" t="str">
        <f>IF(WQ!B2401="","",WQ!B2401)</f>
        <v/>
      </c>
    </row>
    <row r="2402" spans="1:3" x14ac:dyDescent="0.2">
      <c r="A2402" s="197" t="str">
        <f>IF(WQ!A2402="","",WQ!A2402)</f>
        <v/>
      </c>
      <c r="B2402" s="197" t="str">
        <f>IFERROR(VLOOKUP(A2402,Path!A:B,2,FALSE),"")</f>
        <v/>
      </c>
      <c r="C2402" s="197" t="str">
        <f>IF(WQ!B2402="","",WQ!B2402)</f>
        <v/>
      </c>
    </row>
    <row r="2403" spans="1:3" x14ac:dyDescent="0.2">
      <c r="A2403" s="197" t="str">
        <f>IF(WQ!A2403="","",WQ!A2403)</f>
        <v/>
      </c>
      <c r="B2403" s="197" t="str">
        <f>IFERROR(VLOOKUP(A2403,Path!A:B,2,FALSE),"")</f>
        <v/>
      </c>
      <c r="C2403" s="197" t="str">
        <f>IF(WQ!B2403="","",WQ!B2403)</f>
        <v/>
      </c>
    </row>
    <row r="2404" spans="1:3" x14ac:dyDescent="0.2">
      <c r="A2404" s="197" t="str">
        <f>IF(WQ!A2404="","",WQ!A2404)</f>
        <v/>
      </c>
      <c r="B2404" s="197" t="str">
        <f>IFERROR(VLOOKUP(A2404,Path!A:B,2,FALSE),"")</f>
        <v/>
      </c>
      <c r="C2404" s="197" t="str">
        <f>IF(WQ!B2404="","",WQ!B2404)</f>
        <v/>
      </c>
    </row>
    <row r="2405" spans="1:3" x14ac:dyDescent="0.2">
      <c r="A2405" s="197" t="str">
        <f>IF(WQ!A2405="","",WQ!A2405)</f>
        <v/>
      </c>
      <c r="B2405" s="197" t="str">
        <f>IFERROR(VLOOKUP(A2405,Path!A:B,2,FALSE),"")</f>
        <v/>
      </c>
      <c r="C2405" s="197" t="str">
        <f>IF(WQ!B2405="","",WQ!B2405)</f>
        <v/>
      </c>
    </row>
    <row r="2406" spans="1:3" x14ac:dyDescent="0.2">
      <c r="A2406" s="197" t="str">
        <f>IF(WQ!A2406="","",WQ!A2406)</f>
        <v/>
      </c>
      <c r="B2406" s="197" t="str">
        <f>IFERROR(VLOOKUP(A2406,Path!A:B,2,FALSE),"")</f>
        <v/>
      </c>
      <c r="C2406" s="197" t="str">
        <f>IF(WQ!B2406="","",WQ!B2406)</f>
        <v/>
      </c>
    </row>
    <row r="2407" spans="1:3" x14ac:dyDescent="0.2">
      <c r="A2407" s="197" t="str">
        <f>IF(WQ!A2407="","",WQ!A2407)</f>
        <v/>
      </c>
      <c r="B2407" s="197" t="str">
        <f>IFERROR(VLOOKUP(A2407,Path!A:B,2,FALSE),"")</f>
        <v/>
      </c>
      <c r="C2407" s="197" t="str">
        <f>IF(WQ!B2407="","",WQ!B2407)</f>
        <v/>
      </c>
    </row>
    <row r="2408" spans="1:3" x14ac:dyDescent="0.2">
      <c r="A2408" s="197" t="str">
        <f>IF(WQ!A2408="","",WQ!A2408)</f>
        <v/>
      </c>
      <c r="B2408" s="197" t="str">
        <f>IFERROR(VLOOKUP(A2408,Path!A:B,2,FALSE),"")</f>
        <v/>
      </c>
      <c r="C2408" s="197" t="str">
        <f>IF(WQ!B2408="","",WQ!B2408)</f>
        <v/>
      </c>
    </row>
    <row r="2409" spans="1:3" x14ac:dyDescent="0.2">
      <c r="A2409" s="197" t="str">
        <f>IF(WQ!A2409="","",WQ!A2409)</f>
        <v/>
      </c>
      <c r="B2409" s="197" t="str">
        <f>IFERROR(VLOOKUP(A2409,Path!A:B,2,FALSE),"")</f>
        <v/>
      </c>
      <c r="C2409" s="197" t="str">
        <f>IF(WQ!B2409="","",WQ!B2409)</f>
        <v/>
      </c>
    </row>
    <row r="2410" spans="1:3" x14ac:dyDescent="0.2">
      <c r="A2410" s="197" t="str">
        <f>IF(WQ!A2410="","",WQ!A2410)</f>
        <v/>
      </c>
      <c r="B2410" s="197" t="str">
        <f>IFERROR(VLOOKUP(A2410,Path!A:B,2,FALSE),"")</f>
        <v/>
      </c>
      <c r="C2410" s="197" t="str">
        <f>IF(WQ!B2410="","",WQ!B2410)</f>
        <v/>
      </c>
    </row>
    <row r="2411" spans="1:3" x14ac:dyDescent="0.2">
      <c r="A2411" s="197" t="str">
        <f>IF(WQ!A2411="","",WQ!A2411)</f>
        <v/>
      </c>
      <c r="B2411" s="197" t="str">
        <f>IFERROR(VLOOKUP(A2411,Path!A:B,2,FALSE),"")</f>
        <v/>
      </c>
      <c r="C2411" s="197" t="str">
        <f>IF(WQ!B2411="","",WQ!B2411)</f>
        <v/>
      </c>
    </row>
    <row r="2412" spans="1:3" x14ac:dyDescent="0.2">
      <c r="A2412" s="197" t="str">
        <f>IF(WQ!A2412="","",WQ!A2412)</f>
        <v/>
      </c>
      <c r="B2412" s="197" t="str">
        <f>IFERROR(VLOOKUP(A2412,Path!A:B,2,FALSE),"")</f>
        <v/>
      </c>
      <c r="C2412" s="197" t="str">
        <f>IF(WQ!B2412="","",WQ!B2412)</f>
        <v/>
      </c>
    </row>
    <row r="2413" spans="1:3" x14ac:dyDescent="0.2">
      <c r="A2413" s="197" t="str">
        <f>IF(WQ!A2413="","",WQ!A2413)</f>
        <v/>
      </c>
      <c r="B2413" s="197" t="str">
        <f>IFERROR(VLOOKUP(A2413,Path!A:B,2,FALSE),"")</f>
        <v/>
      </c>
      <c r="C2413" s="197" t="str">
        <f>IF(WQ!B2413="","",WQ!B2413)</f>
        <v/>
      </c>
    </row>
    <row r="2414" spans="1:3" x14ac:dyDescent="0.2">
      <c r="A2414" s="197" t="str">
        <f>IF(WQ!A2414="","",WQ!A2414)</f>
        <v/>
      </c>
      <c r="B2414" s="197" t="str">
        <f>IFERROR(VLOOKUP(A2414,Path!A:B,2,FALSE),"")</f>
        <v/>
      </c>
      <c r="C2414" s="197" t="str">
        <f>IF(WQ!B2414="","",WQ!B2414)</f>
        <v/>
      </c>
    </row>
    <row r="2415" spans="1:3" x14ac:dyDescent="0.2">
      <c r="A2415" s="197" t="str">
        <f>IF(WQ!A2415="","",WQ!A2415)</f>
        <v/>
      </c>
      <c r="B2415" s="197" t="str">
        <f>IFERROR(VLOOKUP(A2415,Path!A:B,2,FALSE),"")</f>
        <v/>
      </c>
      <c r="C2415" s="197" t="str">
        <f>IF(WQ!B2415="","",WQ!B2415)</f>
        <v/>
      </c>
    </row>
    <row r="2416" spans="1:3" x14ac:dyDescent="0.2">
      <c r="A2416" s="197" t="str">
        <f>IF(WQ!A2416="","",WQ!A2416)</f>
        <v/>
      </c>
      <c r="B2416" s="197" t="str">
        <f>IFERROR(VLOOKUP(A2416,Path!A:B,2,FALSE),"")</f>
        <v/>
      </c>
      <c r="C2416" s="197" t="str">
        <f>IF(WQ!B2416="","",WQ!B2416)</f>
        <v/>
      </c>
    </row>
    <row r="2417" spans="1:3" x14ac:dyDescent="0.2">
      <c r="A2417" s="197" t="str">
        <f>IF(WQ!A2417="","",WQ!A2417)</f>
        <v/>
      </c>
      <c r="B2417" s="197" t="str">
        <f>IFERROR(VLOOKUP(A2417,Path!A:B,2,FALSE),"")</f>
        <v/>
      </c>
      <c r="C2417" s="197" t="str">
        <f>IF(WQ!B2417="","",WQ!B2417)</f>
        <v/>
      </c>
    </row>
    <row r="2418" spans="1:3" x14ac:dyDescent="0.2">
      <c r="A2418" s="197" t="str">
        <f>IF(WQ!A2418="","",WQ!A2418)</f>
        <v/>
      </c>
      <c r="B2418" s="197" t="str">
        <f>IFERROR(VLOOKUP(A2418,Path!A:B,2,FALSE),"")</f>
        <v/>
      </c>
      <c r="C2418" s="197" t="str">
        <f>IF(WQ!B2418="","",WQ!B2418)</f>
        <v/>
      </c>
    </row>
    <row r="2419" spans="1:3" x14ac:dyDescent="0.2">
      <c r="A2419" s="197" t="str">
        <f>IF(WQ!A2419="","",WQ!A2419)</f>
        <v/>
      </c>
      <c r="B2419" s="197" t="str">
        <f>IFERROR(VLOOKUP(A2419,Path!A:B,2,FALSE),"")</f>
        <v/>
      </c>
      <c r="C2419" s="197" t="str">
        <f>IF(WQ!B2419="","",WQ!B2419)</f>
        <v/>
      </c>
    </row>
    <row r="2420" spans="1:3" x14ac:dyDescent="0.2">
      <c r="A2420" s="197" t="str">
        <f>IF(WQ!A2420="","",WQ!A2420)</f>
        <v/>
      </c>
      <c r="B2420" s="197" t="str">
        <f>IFERROR(VLOOKUP(A2420,Path!A:B,2,FALSE),"")</f>
        <v/>
      </c>
      <c r="C2420" s="197" t="str">
        <f>IF(WQ!B2420="","",WQ!B2420)</f>
        <v/>
      </c>
    </row>
    <row r="2421" spans="1:3" x14ac:dyDescent="0.2">
      <c r="A2421" s="197" t="str">
        <f>IF(WQ!A2421="","",WQ!A2421)</f>
        <v/>
      </c>
      <c r="B2421" s="197" t="str">
        <f>IFERROR(VLOOKUP(A2421,Path!A:B,2,FALSE),"")</f>
        <v/>
      </c>
      <c r="C2421" s="197" t="str">
        <f>IF(WQ!B2421="","",WQ!B2421)</f>
        <v/>
      </c>
    </row>
    <row r="2422" spans="1:3" x14ac:dyDescent="0.2">
      <c r="A2422" s="197" t="str">
        <f>IF(WQ!A2422="","",WQ!A2422)</f>
        <v/>
      </c>
      <c r="B2422" s="197" t="str">
        <f>IFERROR(VLOOKUP(A2422,Path!A:B,2,FALSE),"")</f>
        <v/>
      </c>
      <c r="C2422" s="197" t="str">
        <f>IF(WQ!B2422="","",WQ!B2422)</f>
        <v/>
      </c>
    </row>
    <row r="2423" spans="1:3" x14ac:dyDescent="0.2">
      <c r="A2423" s="197" t="str">
        <f>IF(WQ!A2423="","",WQ!A2423)</f>
        <v/>
      </c>
      <c r="B2423" s="197" t="str">
        <f>IFERROR(VLOOKUP(A2423,Path!A:B,2,FALSE),"")</f>
        <v/>
      </c>
      <c r="C2423" s="197" t="str">
        <f>IF(WQ!B2423="","",WQ!B2423)</f>
        <v/>
      </c>
    </row>
    <row r="2424" spans="1:3" x14ac:dyDescent="0.2">
      <c r="A2424" s="197" t="str">
        <f>IF(WQ!A2424="","",WQ!A2424)</f>
        <v/>
      </c>
      <c r="B2424" s="197" t="str">
        <f>IFERROR(VLOOKUP(A2424,Path!A:B,2,FALSE),"")</f>
        <v/>
      </c>
      <c r="C2424" s="197" t="str">
        <f>IF(WQ!B2424="","",WQ!B2424)</f>
        <v/>
      </c>
    </row>
    <row r="2425" spans="1:3" x14ac:dyDescent="0.2">
      <c r="A2425" s="197" t="str">
        <f>IF(WQ!A2425="","",WQ!A2425)</f>
        <v/>
      </c>
      <c r="B2425" s="197" t="str">
        <f>IFERROR(VLOOKUP(A2425,Path!A:B,2,FALSE),"")</f>
        <v/>
      </c>
      <c r="C2425" s="197" t="str">
        <f>IF(WQ!B2425="","",WQ!B2425)</f>
        <v/>
      </c>
    </row>
    <row r="2426" spans="1:3" x14ac:dyDescent="0.2">
      <c r="A2426" s="197" t="str">
        <f>IF(WQ!A2426="","",WQ!A2426)</f>
        <v/>
      </c>
      <c r="B2426" s="197" t="str">
        <f>IFERROR(VLOOKUP(A2426,Path!A:B,2,FALSE),"")</f>
        <v/>
      </c>
      <c r="C2426" s="197" t="str">
        <f>IF(WQ!B2426="","",WQ!B2426)</f>
        <v/>
      </c>
    </row>
    <row r="2427" spans="1:3" x14ac:dyDescent="0.2">
      <c r="A2427" s="197" t="str">
        <f>IF(WQ!A2427="","",WQ!A2427)</f>
        <v/>
      </c>
      <c r="B2427" s="197" t="str">
        <f>IFERROR(VLOOKUP(A2427,Path!A:B,2,FALSE),"")</f>
        <v/>
      </c>
      <c r="C2427" s="197" t="str">
        <f>IF(WQ!B2427="","",WQ!B2427)</f>
        <v/>
      </c>
    </row>
    <row r="2428" spans="1:3" x14ac:dyDescent="0.2">
      <c r="A2428" s="197" t="str">
        <f>IF(WQ!A2428="","",WQ!A2428)</f>
        <v/>
      </c>
      <c r="B2428" s="197" t="str">
        <f>IFERROR(VLOOKUP(A2428,Path!A:B,2,FALSE),"")</f>
        <v/>
      </c>
      <c r="C2428" s="197" t="str">
        <f>IF(WQ!B2428="","",WQ!B2428)</f>
        <v/>
      </c>
    </row>
    <row r="2429" spans="1:3" x14ac:dyDescent="0.2">
      <c r="A2429" s="197" t="str">
        <f>IF(WQ!A2429="","",WQ!A2429)</f>
        <v/>
      </c>
      <c r="B2429" s="197" t="str">
        <f>IFERROR(VLOOKUP(A2429,Path!A:B,2,FALSE),"")</f>
        <v/>
      </c>
      <c r="C2429" s="197" t="str">
        <f>IF(WQ!B2429="","",WQ!B2429)</f>
        <v/>
      </c>
    </row>
    <row r="2430" spans="1:3" x14ac:dyDescent="0.2">
      <c r="A2430" s="197" t="str">
        <f>IF(WQ!A2430="","",WQ!A2430)</f>
        <v/>
      </c>
      <c r="B2430" s="197" t="str">
        <f>IFERROR(VLOOKUP(A2430,Path!A:B,2,FALSE),"")</f>
        <v/>
      </c>
      <c r="C2430" s="197" t="str">
        <f>IF(WQ!B2430="","",WQ!B2430)</f>
        <v/>
      </c>
    </row>
    <row r="2431" spans="1:3" x14ac:dyDescent="0.2">
      <c r="A2431" s="197" t="str">
        <f>IF(WQ!A2431="","",WQ!A2431)</f>
        <v/>
      </c>
      <c r="B2431" s="197" t="str">
        <f>IFERROR(VLOOKUP(A2431,Path!A:B,2,FALSE),"")</f>
        <v/>
      </c>
      <c r="C2431" s="197" t="str">
        <f>IF(WQ!B2431="","",WQ!B2431)</f>
        <v/>
      </c>
    </row>
    <row r="2432" spans="1:3" x14ac:dyDescent="0.2">
      <c r="A2432" s="197" t="str">
        <f>IF(WQ!A2432="","",WQ!A2432)</f>
        <v/>
      </c>
      <c r="B2432" s="197" t="str">
        <f>IFERROR(VLOOKUP(A2432,Path!A:B,2,FALSE),"")</f>
        <v/>
      </c>
      <c r="C2432" s="197" t="str">
        <f>IF(WQ!B2432="","",WQ!B2432)</f>
        <v/>
      </c>
    </row>
    <row r="2433" spans="1:3" x14ac:dyDescent="0.2">
      <c r="A2433" s="197" t="str">
        <f>IF(WQ!A2433="","",WQ!A2433)</f>
        <v/>
      </c>
      <c r="B2433" s="197" t="str">
        <f>IFERROR(VLOOKUP(A2433,Path!A:B,2,FALSE),"")</f>
        <v/>
      </c>
      <c r="C2433" s="197" t="str">
        <f>IF(WQ!B2433="","",WQ!B2433)</f>
        <v/>
      </c>
    </row>
    <row r="2434" spans="1:3" x14ac:dyDescent="0.2">
      <c r="A2434" s="197" t="str">
        <f>IF(WQ!A2434="","",WQ!A2434)</f>
        <v/>
      </c>
      <c r="B2434" s="197" t="str">
        <f>IFERROR(VLOOKUP(A2434,Path!A:B,2,FALSE),"")</f>
        <v/>
      </c>
      <c r="C2434" s="197" t="str">
        <f>IF(WQ!B2434="","",WQ!B2434)</f>
        <v/>
      </c>
    </row>
    <row r="2435" spans="1:3" x14ac:dyDescent="0.2">
      <c r="A2435" s="197" t="str">
        <f>IF(WQ!A2435="","",WQ!A2435)</f>
        <v/>
      </c>
      <c r="B2435" s="197" t="str">
        <f>IFERROR(VLOOKUP(A2435,Path!A:B,2,FALSE),"")</f>
        <v/>
      </c>
      <c r="C2435" s="197" t="str">
        <f>IF(WQ!B2435="","",WQ!B2435)</f>
        <v/>
      </c>
    </row>
    <row r="2436" spans="1:3" x14ac:dyDescent="0.2">
      <c r="A2436" s="197" t="str">
        <f>IF(WQ!A2436="","",WQ!A2436)</f>
        <v/>
      </c>
      <c r="B2436" s="197" t="str">
        <f>IFERROR(VLOOKUP(A2436,Path!A:B,2,FALSE),"")</f>
        <v/>
      </c>
      <c r="C2436" s="197" t="str">
        <f>IF(WQ!B2436="","",WQ!B2436)</f>
        <v/>
      </c>
    </row>
    <row r="2437" spans="1:3" x14ac:dyDescent="0.2">
      <c r="A2437" s="197" t="str">
        <f>IF(WQ!A2437="","",WQ!A2437)</f>
        <v/>
      </c>
      <c r="B2437" s="197" t="str">
        <f>IFERROR(VLOOKUP(A2437,Path!A:B,2,FALSE),"")</f>
        <v/>
      </c>
      <c r="C2437" s="197" t="str">
        <f>IF(WQ!B2437="","",WQ!B2437)</f>
        <v/>
      </c>
    </row>
    <row r="2438" spans="1:3" x14ac:dyDescent="0.2">
      <c r="A2438" s="197" t="str">
        <f>IF(WQ!A2438="","",WQ!A2438)</f>
        <v/>
      </c>
      <c r="B2438" s="197" t="str">
        <f>IFERROR(VLOOKUP(A2438,Path!A:B,2,FALSE),"")</f>
        <v/>
      </c>
      <c r="C2438" s="197" t="str">
        <f>IF(WQ!B2438="","",WQ!B2438)</f>
        <v/>
      </c>
    </row>
    <row r="2439" spans="1:3" x14ac:dyDescent="0.2">
      <c r="A2439" s="197" t="str">
        <f>IF(WQ!A2439="","",WQ!A2439)</f>
        <v/>
      </c>
      <c r="B2439" s="197" t="str">
        <f>IFERROR(VLOOKUP(A2439,Path!A:B,2,FALSE),"")</f>
        <v/>
      </c>
      <c r="C2439" s="197" t="str">
        <f>IF(WQ!B2439="","",WQ!B2439)</f>
        <v/>
      </c>
    </row>
    <row r="2440" spans="1:3" x14ac:dyDescent="0.2">
      <c r="A2440" s="197" t="str">
        <f>IF(WQ!A2440="","",WQ!A2440)</f>
        <v/>
      </c>
      <c r="B2440" s="197" t="str">
        <f>IFERROR(VLOOKUP(A2440,Path!A:B,2,FALSE),"")</f>
        <v/>
      </c>
      <c r="C2440" s="197" t="str">
        <f>IF(WQ!B2440="","",WQ!B2440)</f>
        <v/>
      </c>
    </row>
    <row r="2441" spans="1:3" x14ac:dyDescent="0.2">
      <c r="A2441" s="197" t="str">
        <f>IF(WQ!A2441="","",WQ!A2441)</f>
        <v/>
      </c>
      <c r="B2441" s="197" t="str">
        <f>IFERROR(VLOOKUP(A2441,Path!A:B,2,FALSE),"")</f>
        <v/>
      </c>
      <c r="C2441" s="197" t="str">
        <f>IF(WQ!B2441="","",WQ!B2441)</f>
        <v/>
      </c>
    </row>
    <row r="2442" spans="1:3" x14ac:dyDescent="0.2">
      <c r="A2442" s="197" t="str">
        <f>IF(WQ!A2442="","",WQ!A2442)</f>
        <v/>
      </c>
      <c r="B2442" s="197" t="str">
        <f>IFERROR(VLOOKUP(A2442,Path!A:B,2,FALSE),"")</f>
        <v/>
      </c>
      <c r="C2442" s="197" t="str">
        <f>IF(WQ!B2442="","",WQ!B2442)</f>
        <v/>
      </c>
    </row>
    <row r="2443" spans="1:3" x14ac:dyDescent="0.2">
      <c r="A2443" s="197" t="str">
        <f>IF(WQ!A2443="","",WQ!A2443)</f>
        <v/>
      </c>
      <c r="B2443" s="197" t="str">
        <f>IFERROR(VLOOKUP(A2443,Path!A:B,2,FALSE),"")</f>
        <v/>
      </c>
      <c r="C2443" s="197" t="str">
        <f>IF(WQ!B2443="","",WQ!B2443)</f>
        <v/>
      </c>
    </row>
    <row r="2444" spans="1:3" x14ac:dyDescent="0.2">
      <c r="A2444" s="197" t="str">
        <f>IF(WQ!A2444="","",WQ!A2444)</f>
        <v/>
      </c>
      <c r="B2444" s="197" t="str">
        <f>IFERROR(VLOOKUP(A2444,Path!A:B,2,FALSE),"")</f>
        <v/>
      </c>
      <c r="C2444" s="197" t="str">
        <f>IF(WQ!B2444="","",WQ!B2444)</f>
        <v/>
      </c>
    </row>
    <row r="2445" spans="1:3" x14ac:dyDescent="0.2">
      <c r="A2445" s="197" t="str">
        <f>IF(WQ!A2445="","",WQ!A2445)</f>
        <v/>
      </c>
      <c r="B2445" s="197" t="str">
        <f>IFERROR(VLOOKUP(A2445,Path!A:B,2,FALSE),"")</f>
        <v/>
      </c>
      <c r="C2445" s="197" t="str">
        <f>IF(WQ!B2445="","",WQ!B2445)</f>
        <v/>
      </c>
    </row>
    <row r="2446" spans="1:3" x14ac:dyDescent="0.2">
      <c r="A2446" s="197" t="str">
        <f>IF(WQ!A2446="","",WQ!A2446)</f>
        <v/>
      </c>
      <c r="B2446" s="197" t="str">
        <f>IFERROR(VLOOKUP(A2446,Path!A:B,2,FALSE),"")</f>
        <v/>
      </c>
      <c r="C2446" s="197" t="str">
        <f>IF(WQ!B2446="","",WQ!B2446)</f>
        <v/>
      </c>
    </row>
    <row r="2447" spans="1:3" x14ac:dyDescent="0.2">
      <c r="A2447" s="197" t="str">
        <f>IF(WQ!A2447="","",WQ!A2447)</f>
        <v/>
      </c>
      <c r="B2447" s="197" t="str">
        <f>IFERROR(VLOOKUP(A2447,Path!A:B,2,FALSE),"")</f>
        <v/>
      </c>
      <c r="C2447" s="197" t="str">
        <f>IF(WQ!B2447="","",WQ!B2447)</f>
        <v/>
      </c>
    </row>
    <row r="2448" spans="1:3" x14ac:dyDescent="0.2">
      <c r="A2448" s="197" t="str">
        <f>IF(WQ!A2448="","",WQ!A2448)</f>
        <v/>
      </c>
      <c r="B2448" s="197" t="str">
        <f>IFERROR(VLOOKUP(A2448,Path!A:B,2,FALSE),"")</f>
        <v/>
      </c>
      <c r="C2448" s="197" t="str">
        <f>IF(WQ!B2448="","",WQ!B2448)</f>
        <v/>
      </c>
    </row>
    <row r="2449" spans="1:3" x14ac:dyDescent="0.2">
      <c r="A2449" s="197" t="str">
        <f>IF(WQ!A2449="","",WQ!A2449)</f>
        <v/>
      </c>
      <c r="B2449" s="197" t="str">
        <f>IFERROR(VLOOKUP(A2449,Path!A:B,2,FALSE),"")</f>
        <v/>
      </c>
      <c r="C2449" s="197" t="str">
        <f>IF(WQ!B2449="","",WQ!B2449)</f>
        <v/>
      </c>
    </row>
    <row r="2450" spans="1:3" x14ac:dyDescent="0.2">
      <c r="A2450" s="197" t="str">
        <f>IF(WQ!A2450="","",WQ!A2450)</f>
        <v/>
      </c>
      <c r="B2450" s="197" t="str">
        <f>IFERROR(VLOOKUP(A2450,Path!A:B,2,FALSE),"")</f>
        <v/>
      </c>
      <c r="C2450" s="197" t="str">
        <f>IF(WQ!B2450="","",WQ!B2450)</f>
        <v/>
      </c>
    </row>
    <row r="2451" spans="1:3" x14ac:dyDescent="0.2">
      <c r="A2451" s="197" t="str">
        <f>IF(WQ!A2451="","",WQ!A2451)</f>
        <v/>
      </c>
      <c r="B2451" s="197" t="str">
        <f>IFERROR(VLOOKUP(A2451,Path!A:B,2,FALSE),"")</f>
        <v/>
      </c>
      <c r="C2451" s="197" t="str">
        <f>IF(WQ!B2451="","",WQ!B2451)</f>
        <v/>
      </c>
    </row>
    <row r="2452" spans="1:3" x14ac:dyDescent="0.2">
      <c r="A2452" s="197" t="str">
        <f>IF(WQ!A2452="","",WQ!A2452)</f>
        <v/>
      </c>
      <c r="B2452" s="197" t="str">
        <f>IFERROR(VLOOKUP(A2452,Path!A:B,2,FALSE),"")</f>
        <v/>
      </c>
      <c r="C2452" s="197" t="str">
        <f>IF(WQ!B2452="","",WQ!B2452)</f>
        <v/>
      </c>
    </row>
    <row r="2453" spans="1:3" x14ac:dyDescent="0.2">
      <c r="A2453" s="197" t="str">
        <f>IF(WQ!A2453="","",WQ!A2453)</f>
        <v/>
      </c>
      <c r="B2453" s="197" t="str">
        <f>IFERROR(VLOOKUP(A2453,Path!A:B,2,FALSE),"")</f>
        <v/>
      </c>
      <c r="C2453" s="197" t="str">
        <f>IF(WQ!B2453="","",WQ!B2453)</f>
        <v/>
      </c>
    </row>
    <row r="2454" spans="1:3" x14ac:dyDescent="0.2">
      <c r="A2454" s="197" t="str">
        <f>IF(WQ!A2454="","",WQ!A2454)</f>
        <v/>
      </c>
      <c r="B2454" s="197" t="str">
        <f>IFERROR(VLOOKUP(A2454,Path!A:B,2,FALSE),"")</f>
        <v/>
      </c>
      <c r="C2454" s="197" t="str">
        <f>IF(WQ!B2454="","",WQ!B2454)</f>
        <v/>
      </c>
    </row>
    <row r="2455" spans="1:3" x14ac:dyDescent="0.2">
      <c r="A2455" s="197" t="str">
        <f>IF(WQ!A2455="","",WQ!A2455)</f>
        <v/>
      </c>
      <c r="B2455" s="197" t="str">
        <f>IFERROR(VLOOKUP(A2455,Path!A:B,2,FALSE),"")</f>
        <v/>
      </c>
      <c r="C2455" s="197" t="str">
        <f>IF(WQ!B2455="","",WQ!B2455)</f>
        <v/>
      </c>
    </row>
    <row r="2456" spans="1:3" x14ac:dyDescent="0.2">
      <c r="A2456" s="197" t="str">
        <f>IF(WQ!A2456="","",WQ!A2456)</f>
        <v/>
      </c>
      <c r="B2456" s="197" t="str">
        <f>IFERROR(VLOOKUP(A2456,Path!A:B,2,FALSE),"")</f>
        <v/>
      </c>
      <c r="C2456" s="197" t="str">
        <f>IF(WQ!B2456="","",WQ!B2456)</f>
        <v/>
      </c>
    </row>
    <row r="2457" spans="1:3" x14ac:dyDescent="0.2">
      <c r="A2457" s="197" t="str">
        <f>IF(WQ!A2457="","",WQ!A2457)</f>
        <v/>
      </c>
      <c r="B2457" s="197" t="str">
        <f>IFERROR(VLOOKUP(A2457,Path!A:B,2,FALSE),"")</f>
        <v/>
      </c>
      <c r="C2457" s="197" t="str">
        <f>IF(WQ!B2457="","",WQ!B2457)</f>
        <v/>
      </c>
    </row>
    <row r="2458" spans="1:3" x14ac:dyDescent="0.2">
      <c r="A2458" s="197" t="str">
        <f>IF(WQ!A2458="","",WQ!A2458)</f>
        <v/>
      </c>
      <c r="B2458" s="197" t="str">
        <f>IFERROR(VLOOKUP(A2458,Path!A:B,2,FALSE),"")</f>
        <v/>
      </c>
      <c r="C2458" s="197" t="str">
        <f>IF(WQ!B2458="","",WQ!B2458)</f>
        <v/>
      </c>
    </row>
    <row r="2459" spans="1:3" x14ac:dyDescent="0.2">
      <c r="A2459" s="197" t="str">
        <f>IF(WQ!A2459="","",WQ!A2459)</f>
        <v/>
      </c>
      <c r="B2459" s="197" t="str">
        <f>IFERROR(VLOOKUP(A2459,Path!A:B,2,FALSE),"")</f>
        <v/>
      </c>
      <c r="C2459" s="197" t="str">
        <f>IF(WQ!B2459="","",WQ!B2459)</f>
        <v/>
      </c>
    </row>
    <row r="2460" spans="1:3" x14ac:dyDescent="0.2">
      <c r="A2460" s="197" t="str">
        <f>IF(WQ!A2460="","",WQ!A2460)</f>
        <v/>
      </c>
      <c r="B2460" s="197" t="str">
        <f>IFERROR(VLOOKUP(A2460,Path!A:B,2,FALSE),"")</f>
        <v/>
      </c>
      <c r="C2460" s="197" t="str">
        <f>IF(WQ!B2460="","",WQ!B2460)</f>
        <v/>
      </c>
    </row>
    <row r="2461" spans="1:3" x14ac:dyDescent="0.2">
      <c r="A2461" s="197" t="str">
        <f>IF(WQ!A2461="","",WQ!A2461)</f>
        <v/>
      </c>
      <c r="B2461" s="197" t="str">
        <f>IFERROR(VLOOKUP(A2461,Path!A:B,2,FALSE),"")</f>
        <v/>
      </c>
      <c r="C2461" s="197" t="str">
        <f>IF(WQ!B2461="","",WQ!B2461)</f>
        <v/>
      </c>
    </row>
    <row r="2462" spans="1:3" x14ac:dyDescent="0.2">
      <c r="A2462" s="197" t="str">
        <f>IF(WQ!A2462="","",WQ!A2462)</f>
        <v/>
      </c>
      <c r="B2462" s="197" t="str">
        <f>IFERROR(VLOOKUP(A2462,Path!A:B,2,FALSE),"")</f>
        <v/>
      </c>
      <c r="C2462" s="197" t="str">
        <f>IF(WQ!B2462="","",WQ!B2462)</f>
        <v/>
      </c>
    </row>
    <row r="2463" spans="1:3" x14ac:dyDescent="0.2">
      <c r="A2463" s="197" t="str">
        <f>IF(WQ!A2463="","",WQ!A2463)</f>
        <v/>
      </c>
      <c r="B2463" s="197" t="str">
        <f>IFERROR(VLOOKUP(A2463,Path!A:B,2,FALSE),"")</f>
        <v/>
      </c>
      <c r="C2463" s="197" t="str">
        <f>IF(WQ!B2463="","",WQ!B2463)</f>
        <v/>
      </c>
    </row>
    <row r="2464" spans="1:3" x14ac:dyDescent="0.2">
      <c r="A2464" s="197" t="str">
        <f>IF(WQ!A2464="","",WQ!A2464)</f>
        <v/>
      </c>
      <c r="B2464" s="197" t="str">
        <f>IFERROR(VLOOKUP(A2464,Path!A:B,2,FALSE),"")</f>
        <v/>
      </c>
      <c r="C2464" s="197" t="str">
        <f>IF(WQ!B2464="","",WQ!B2464)</f>
        <v/>
      </c>
    </row>
    <row r="2465" spans="1:3" x14ac:dyDescent="0.2">
      <c r="A2465" s="197" t="str">
        <f>IF(WQ!A2465="","",WQ!A2465)</f>
        <v/>
      </c>
      <c r="B2465" s="197" t="str">
        <f>IFERROR(VLOOKUP(A2465,Path!A:B,2,FALSE),"")</f>
        <v/>
      </c>
      <c r="C2465" s="197" t="str">
        <f>IF(WQ!B2465="","",WQ!B2465)</f>
        <v/>
      </c>
    </row>
    <row r="2466" spans="1:3" x14ac:dyDescent="0.2">
      <c r="A2466" s="197" t="str">
        <f>IF(WQ!A2466="","",WQ!A2466)</f>
        <v/>
      </c>
      <c r="B2466" s="197" t="str">
        <f>IFERROR(VLOOKUP(A2466,Path!A:B,2,FALSE),"")</f>
        <v/>
      </c>
      <c r="C2466" s="197" t="str">
        <f>IF(WQ!B2466="","",WQ!B2466)</f>
        <v/>
      </c>
    </row>
    <row r="2467" spans="1:3" x14ac:dyDescent="0.2">
      <c r="A2467" s="197" t="str">
        <f>IF(WQ!A2467="","",WQ!A2467)</f>
        <v/>
      </c>
      <c r="B2467" s="197" t="str">
        <f>IFERROR(VLOOKUP(A2467,Path!A:B,2,FALSE),"")</f>
        <v/>
      </c>
      <c r="C2467" s="197" t="str">
        <f>IF(WQ!B2467="","",WQ!B2467)</f>
        <v/>
      </c>
    </row>
    <row r="2468" spans="1:3" x14ac:dyDescent="0.2">
      <c r="A2468" s="197" t="str">
        <f>IF(WQ!A2468="","",WQ!A2468)</f>
        <v/>
      </c>
      <c r="B2468" s="197" t="str">
        <f>IFERROR(VLOOKUP(A2468,Path!A:B,2,FALSE),"")</f>
        <v/>
      </c>
      <c r="C2468" s="197" t="str">
        <f>IF(WQ!B2468="","",WQ!B2468)</f>
        <v/>
      </c>
    </row>
    <row r="2469" spans="1:3" x14ac:dyDescent="0.2">
      <c r="A2469" s="197" t="str">
        <f>IF(WQ!A2469="","",WQ!A2469)</f>
        <v/>
      </c>
      <c r="B2469" s="197" t="str">
        <f>IFERROR(VLOOKUP(A2469,Path!A:B,2,FALSE),"")</f>
        <v/>
      </c>
      <c r="C2469" s="197" t="str">
        <f>IF(WQ!B2469="","",WQ!B2469)</f>
        <v/>
      </c>
    </row>
    <row r="2470" spans="1:3" x14ac:dyDescent="0.2">
      <c r="A2470" s="197" t="str">
        <f>IF(WQ!A2470="","",WQ!A2470)</f>
        <v/>
      </c>
      <c r="B2470" s="197" t="str">
        <f>IFERROR(VLOOKUP(A2470,Path!A:B,2,FALSE),"")</f>
        <v/>
      </c>
      <c r="C2470" s="197" t="str">
        <f>IF(WQ!B2470="","",WQ!B2470)</f>
        <v/>
      </c>
    </row>
    <row r="2471" spans="1:3" x14ac:dyDescent="0.2">
      <c r="A2471" s="197" t="str">
        <f>IF(WQ!A2471="","",WQ!A2471)</f>
        <v/>
      </c>
      <c r="B2471" s="197" t="str">
        <f>IFERROR(VLOOKUP(A2471,Path!A:B,2,FALSE),"")</f>
        <v/>
      </c>
      <c r="C2471" s="197" t="str">
        <f>IF(WQ!B2471="","",WQ!B2471)</f>
        <v/>
      </c>
    </row>
    <row r="2472" spans="1:3" x14ac:dyDescent="0.2">
      <c r="A2472" s="197" t="str">
        <f>IF(WQ!A2472="","",WQ!A2472)</f>
        <v/>
      </c>
      <c r="B2472" s="197" t="str">
        <f>IFERROR(VLOOKUP(A2472,Path!A:B,2,FALSE),"")</f>
        <v/>
      </c>
      <c r="C2472" s="197" t="str">
        <f>IF(WQ!B2472="","",WQ!B2472)</f>
        <v/>
      </c>
    </row>
    <row r="2473" spans="1:3" x14ac:dyDescent="0.2">
      <c r="A2473" s="197" t="str">
        <f>IF(WQ!A2473="","",WQ!A2473)</f>
        <v/>
      </c>
      <c r="B2473" s="197" t="str">
        <f>IFERROR(VLOOKUP(A2473,Path!A:B,2,FALSE),"")</f>
        <v/>
      </c>
      <c r="C2473" s="197" t="str">
        <f>IF(WQ!B2473="","",WQ!B2473)</f>
        <v/>
      </c>
    </row>
    <row r="2474" spans="1:3" x14ac:dyDescent="0.2">
      <c r="A2474" s="197" t="str">
        <f>IF(WQ!A2474="","",WQ!A2474)</f>
        <v/>
      </c>
      <c r="B2474" s="197" t="str">
        <f>IFERROR(VLOOKUP(A2474,Path!A:B,2,FALSE),"")</f>
        <v/>
      </c>
      <c r="C2474" s="197" t="str">
        <f>IF(WQ!B2474="","",WQ!B2474)</f>
        <v/>
      </c>
    </row>
    <row r="2475" spans="1:3" x14ac:dyDescent="0.2">
      <c r="A2475" s="197" t="str">
        <f>IF(WQ!A2475="","",WQ!A2475)</f>
        <v/>
      </c>
      <c r="B2475" s="197" t="str">
        <f>IFERROR(VLOOKUP(A2475,Path!A:B,2,FALSE),"")</f>
        <v/>
      </c>
      <c r="C2475" s="197" t="str">
        <f>IF(WQ!B2475="","",WQ!B2475)</f>
        <v/>
      </c>
    </row>
    <row r="2476" spans="1:3" x14ac:dyDescent="0.2">
      <c r="A2476" s="197" t="str">
        <f>IF(WQ!A2476="","",WQ!A2476)</f>
        <v/>
      </c>
      <c r="B2476" s="197" t="str">
        <f>IFERROR(VLOOKUP(A2476,Path!A:B,2,FALSE),"")</f>
        <v/>
      </c>
      <c r="C2476" s="197" t="str">
        <f>IF(WQ!B2476="","",WQ!B2476)</f>
        <v/>
      </c>
    </row>
    <row r="2477" spans="1:3" x14ac:dyDescent="0.2">
      <c r="A2477" s="197" t="str">
        <f>IF(WQ!A2477="","",WQ!A2477)</f>
        <v/>
      </c>
      <c r="B2477" s="197" t="str">
        <f>IFERROR(VLOOKUP(A2477,Path!A:B,2,FALSE),"")</f>
        <v/>
      </c>
      <c r="C2477" s="197" t="str">
        <f>IF(WQ!B2477="","",WQ!B2477)</f>
        <v/>
      </c>
    </row>
    <row r="2478" spans="1:3" x14ac:dyDescent="0.2">
      <c r="A2478" s="197" t="str">
        <f>IF(WQ!A2478="","",WQ!A2478)</f>
        <v/>
      </c>
      <c r="B2478" s="197" t="str">
        <f>IFERROR(VLOOKUP(A2478,Path!A:B,2,FALSE),"")</f>
        <v/>
      </c>
      <c r="C2478" s="197" t="str">
        <f>IF(WQ!B2478="","",WQ!B2478)</f>
        <v/>
      </c>
    </row>
    <row r="2479" spans="1:3" x14ac:dyDescent="0.2">
      <c r="A2479" s="197" t="str">
        <f>IF(WQ!A2479="","",WQ!A2479)</f>
        <v/>
      </c>
      <c r="B2479" s="197" t="str">
        <f>IFERROR(VLOOKUP(A2479,Path!A:B,2,FALSE),"")</f>
        <v/>
      </c>
      <c r="C2479" s="197" t="str">
        <f>IF(WQ!B2479="","",WQ!B2479)</f>
        <v/>
      </c>
    </row>
    <row r="2480" spans="1:3" x14ac:dyDescent="0.2">
      <c r="A2480" s="197" t="str">
        <f>IF(WQ!A2480="","",WQ!A2480)</f>
        <v/>
      </c>
      <c r="B2480" s="197" t="str">
        <f>IFERROR(VLOOKUP(A2480,Path!A:B,2,FALSE),"")</f>
        <v/>
      </c>
      <c r="C2480" s="197" t="str">
        <f>IF(WQ!B2480="","",WQ!B2480)</f>
        <v/>
      </c>
    </row>
    <row r="2481" spans="1:3" x14ac:dyDescent="0.2">
      <c r="A2481" s="197" t="str">
        <f>IF(WQ!A2481="","",WQ!A2481)</f>
        <v/>
      </c>
      <c r="B2481" s="197" t="str">
        <f>IFERROR(VLOOKUP(A2481,Path!A:B,2,FALSE),"")</f>
        <v/>
      </c>
      <c r="C2481" s="197" t="str">
        <f>IF(WQ!B2481="","",WQ!B2481)</f>
        <v/>
      </c>
    </row>
    <row r="2482" spans="1:3" x14ac:dyDescent="0.2">
      <c r="A2482" s="197" t="str">
        <f>IF(WQ!A2482="","",WQ!A2482)</f>
        <v/>
      </c>
      <c r="B2482" s="197" t="str">
        <f>IFERROR(VLOOKUP(A2482,Path!A:B,2,FALSE),"")</f>
        <v/>
      </c>
      <c r="C2482" s="197" t="str">
        <f>IF(WQ!B2482="","",WQ!B2482)</f>
        <v/>
      </c>
    </row>
    <row r="2483" spans="1:3" x14ac:dyDescent="0.2">
      <c r="A2483" s="197" t="str">
        <f>IF(WQ!A2483="","",WQ!A2483)</f>
        <v/>
      </c>
      <c r="B2483" s="197" t="str">
        <f>IFERROR(VLOOKUP(A2483,Path!A:B,2,FALSE),"")</f>
        <v/>
      </c>
      <c r="C2483" s="197" t="str">
        <f>IF(WQ!B2483="","",WQ!B2483)</f>
        <v/>
      </c>
    </row>
    <row r="2484" spans="1:3" x14ac:dyDescent="0.2">
      <c r="A2484" s="197" t="str">
        <f>IF(WQ!A2484="","",WQ!A2484)</f>
        <v/>
      </c>
      <c r="B2484" s="197" t="str">
        <f>IFERROR(VLOOKUP(A2484,Path!A:B,2,FALSE),"")</f>
        <v/>
      </c>
      <c r="C2484" s="197" t="str">
        <f>IF(WQ!B2484="","",WQ!B2484)</f>
        <v/>
      </c>
    </row>
    <row r="2485" spans="1:3" x14ac:dyDescent="0.2">
      <c r="A2485" s="197" t="str">
        <f>IF(WQ!A2485="","",WQ!A2485)</f>
        <v/>
      </c>
      <c r="B2485" s="197" t="str">
        <f>IFERROR(VLOOKUP(A2485,Path!A:B,2,FALSE),"")</f>
        <v/>
      </c>
      <c r="C2485" s="197" t="str">
        <f>IF(WQ!B2485="","",WQ!B2485)</f>
        <v/>
      </c>
    </row>
    <row r="2486" spans="1:3" x14ac:dyDescent="0.2">
      <c r="A2486" s="197" t="str">
        <f>IF(WQ!A2486="","",WQ!A2486)</f>
        <v/>
      </c>
      <c r="B2486" s="197" t="str">
        <f>IFERROR(VLOOKUP(A2486,Path!A:B,2,FALSE),"")</f>
        <v/>
      </c>
      <c r="C2486" s="197" t="str">
        <f>IF(WQ!B2486="","",WQ!B2486)</f>
        <v/>
      </c>
    </row>
    <row r="2487" spans="1:3" x14ac:dyDescent="0.2">
      <c r="A2487" s="197" t="str">
        <f>IF(WQ!A2487="","",WQ!A2487)</f>
        <v/>
      </c>
      <c r="B2487" s="197" t="str">
        <f>IFERROR(VLOOKUP(A2487,Path!A:B,2,FALSE),"")</f>
        <v/>
      </c>
      <c r="C2487" s="197" t="str">
        <f>IF(WQ!B2487="","",WQ!B2487)</f>
        <v/>
      </c>
    </row>
    <row r="2488" spans="1:3" x14ac:dyDescent="0.2">
      <c r="A2488" s="197" t="str">
        <f>IF(WQ!A2488="","",WQ!A2488)</f>
        <v/>
      </c>
      <c r="B2488" s="197" t="str">
        <f>IFERROR(VLOOKUP(A2488,Path!A:B,2,FALSE),"")</f>
        <v/>
      </c>
      <c r="C2488" s="197" t="str">
        <f>IF(WQ!B2488="","",WQ!B2488)</f>
        <v/>
      </c>
    </row>
    <row r="2489" spans="1:3" x14ac:dyDescent="0.2">
      <c r="A2489" s="197" t="str">
        <f>IF(WQ!A2489="","",WQ!A2489)</f>
        <v/>
      </c>
      <c r="B2489" s="197" t="str">
        <f>IFERROR(VLOOKUP(A2489,Path!A:B,2,FALSE),"")</f>
        <v/>
      </c>
      <c r="C2489" s="197" t="str">
        <f>IF(WQ!B2489="","",WQ!B2489)</f>
        <v/>
      </c>
    </row>
    <row r="2490" spans="1:3" x14ac:dyDescent="0.2">
      <c r="A2490" s="197" t="str">
        <f>IF(WQ!A2490="","",WQ!A2490)</f>
        <v/>
      </c>
      <c r="B2490" s="197" t="str">
        <f>IFERROR(VLOOKUP(A2490,Path!A:B,2,FALSE),"")</f>
        <v/>
      </c>
      <c r="C2490" s="197" t="str">
        <f>IF(WQ!B2490="","",WQ!B2490)</f>
        <v/>
      </c>
    </row>
    <row r="2491" spans="1:3" x14ac:dyDescent="0.2">
      <c r="A2491" s="197" t="str">
        <f>IF(WQ!A2491="","",WQ!A2491)</f>
        <v/>
      </c>
      <c r="B2491" s="197" t="str">
        <f>IFERROR(VLOOKUP(A2491,Path!A:B,2,FALSE),"")</f>
        <v/>
      </c>
      <c r="C2491" s="197" t="str">
        <f>IF(WQ!B2491="","",WQ!B2491)</f>
        <v/>
      </c>
    </row>
    <row r="2492" spans="1:3" x14ac:dyDescent="0.2">
      <c r="A2492" s="197" t="str">
        <f>IF(WQ!A2492="","",WQ!A2492)</f>
        <v/>
      </c>
      <c r="B2492" s="197" t="str">
        <f>IFERROR(VLOOKUP(A2492,Path!A:B,2,FALSE),"")</f>
        <v/>
      </c>
      <c r="C2492" s="197" t="str">
        <f>IF(WQ!B2492="","",WQ!B2492)</f>
        <v/>
      </c>
    </row>
    <row r="2493" spans="1:3" x14ac:dyDescent="0.2">
      <c r="A2493" s="197" t="str">
        <f>IF(WQ!A2493="","",WQ!A2493)</f>
        <v/>
      </c>
      <c r="B2493" s="197" t="str">
        <f>IFERROR(VLOOKUP(A2493,Path!A:B,2,FALSE),"")</f>
        <v/>
      </c>
      <c r="C2493" s="197" t="str">
        <f>IF(WQ!B2493="","",WQ!B2493)</f>
        <v/>
      </c>
    </row>
    <row r="2494" spans="1:3" x14ac:dyDescent="0.2">
      <c r="A2494" s="197" t="str">
        <f>IF(WQ!A2494="","",WQ!A2494)</f>
        <v/>
      </c>
      <c r="B2494" s="197" t="str">
        <f>IFERROR(VLOOKUP(A2494,Path!A:B,2,FALSE),"")</f>
        <v/>
      </c>
      <c r="C2494" s="197" t="str">
        <f>IF(WQ!B2494="","",WQ!B2494)</f>
        <v/>
      </c>
    </row>
    <row r="2495" spans="1:3" x14ac:dyDescent="0.2">
      <c r="A2495" s="197" t="str">
        <f>IF(WQ!A2495="","",WQ!A2495)</f>
        <v/>
      </c>
      <c r="B2495" s="197" t="str">
        <f>IFERROR(VLOOKUP(A2495,Path!A:B,2,FALSE),"")</f>
        <v/>
      </c>
      <c r="C2495" s="197" t="str">
        <f>IF(WQ!B2495="","",WQ!B2495)</f>
        <v/>
      </c>
    </row>
    <row r="2496" spans="1:3" x14ac:dyDescent="0.2">
      <c r="A2496" s="197" t="str">
        <f>IF(WQ!A2496="","",WQ!A2496)</f>
        <v/>
      </c>
      <c r="B2496" s="197" t="str">
        <f>IFERROR(VLOOKUP(A2496,Path!A:B,2,FALSE),"")</f>
        <v/>
      </c>
      <c r="C2496" s="197" t="str">
        <f>IF(WQ!B2496="","",WQ!B2496)</f>
        <v/>
      </c>
    </row>
    <row r="2497" spans="1:3" x14ac:dyDescent="0.2">
      <c r="A2497" s="197" t="str">
        <f>IF(WQ!A2497="","",WQ!A2497)</f>
        <v/>
      </c>
      <c r="B2497" s="197" t="str">
        <f>IFERROR(VLOOKUP(A2497,Path!A:B,2,FALSE),"")</f>
        <v/>
      </c>
      <c r="C2497" s="197" t="str">
        <f>IF(WQ!B2497="","",WQ!B2497)</f>
        <v/>
      </c>
    </row>
    <row r="2498" spans="1:3" x14ac:dyDescent="0.2">
      <c r="A2498" s="197" t="str">
        <f>IF(WQ!A2498="","",WQ!A2498)</f>
        <v/>
      </c>
      <c r="B2498" s="197" t="str">
        <f>IFERROR(VLOOKUP(A2498,Path!A:B,2,FALSE),"")</f>
        <v/>
      </c>
      <c r="C2498" s="197" t="str">
        <f>IF(WQ!B2498="","",WQ!B2498)</f>
        <v/>
      </c>
    </row>
    <row r="2499" spans="1:3" x14ac:dyDescent="0.2">
      <c r="A2499" s="197" t="str">
        <f>IF(WQ!A2499="","",WQ!A2499)</f>
        <v/>
      </c>
      <c r="B2499" s="197" t="str">
        <f>IFERROR(VLOOKUP(A2499,Path!A:B,2,FALSE),"")</f>
        <v/>
      </c>
      <c r="C2499" s="197" t="str">
        <f>IF(WQ!B2499="","",WQ!B2499)</f>
        <v/>
      </c>
    </row>
    <row r="2500" spans="1:3" x14ac:dyDescent="0.2">
      <c r="A2500" s="197" t="str">
        <f>IF(WQ!A2500="","",WQ!A2500)</f>
        <v/>
      </c>
      <c r="B2500" s="197" t="str">
        <f>IFERROR(VLOOKUP(A2500,Path!A:B,2,FALSE),"")</f>
        <v/>
      </c>
      <c r="C2500" s="197" t="str">
        <f>IF(WQ!B2500="","",WQ!B2500)</f>
        <v/>
      </c>
    </row>
    <row r="2501" spans="1:3" x14ac:dyDescent="0.2">
      <c r="A2501" s="197" t="str">
        <f>IF(WQ!A2501="","",WQ!A2501)</f>
        <v/>
      </c>
      <c r="B2501" s="197" t="str">
        <f>IFERROR(VLOOKUP(A2501,Path!A:B,2,FALSE),"")</f>
        <v/>
      </c>
      <c r="C2501" s="197" t="str">
        <f>IF(WQ!B2501="","",WQ!B2501)</f>
        <v/>
      </c>
    </row>
    <row r="2502" spans="1:3" x14ac:dyDescent="0.2">
      <c r="A2502" s="197" t="str">
        <f>IF(WQ!A2502="","",WQ!A2502)</f>
        <v/>
      </c>
      <c r="B2502" s="197" t="str">
        <f>IFERROR(VLOOKUP(A2502,Path!A:B,2,FALSE),"")</f>
        <v/>
      </c>
      <c r="C2502" s="197" t="str">
        <f>IF(WQ!B2502="","",WQ!B2502)</f>
        <v/>
      </c>
    </row>
    <row r="2503" spans="1:3" x14ac:dyDescent="0.2">
      <c r="A2503" s="197" t="str">
        <f>IF(WQ!A2503="","",WQ!A2503)</f>
        <v/>
      </c>
      <c r="B2503" s="197" t="str">
        <f>IFERROR(VLOOKUP(A2503,Path!A:B,2,FALSE),"")</f>
        <v/>
      </c>
      <c r="C2503" s="197" t="str">
        <f>IF(WQ!B2503="","",WQ!B2503)</f>
        <v/>
      </c>
    </row>
    <row r="2504" spans="1:3" x14ac:dyDescent="0.2">
      <c r="A2504" s="197" t="str">
        <f>IF(WQ!A2504="","",WQ!A2504)</f>
        <v/>
      </c>
      <c r="B2504" s="197" t="str">
        <f>IFERROR(VLOOKUP(A2504,Path!A:B,2,FALSE),"")</f>
        <v/>
      </c>
      <c r="C2504" s="197" t="str">
        <f>IF(WQ!B2504="","",WQ!B2504)</f>
        <v/>
      </c>
    </row>
    <row r="2505" spans="1:3" x14ac:dyDescent="0.2">
      <c r="A2505" s="197" t="str">
        <f>IF(WQ!A2505="","",WQ!A2505)</f>
        <v/>
      </c>
      <c r="B2505" s="197" t="str">
        <f>IFERROR(VLOOKUP(A2505,Path!A:B,2,FALSE),"")</f>
        <v/>
      </c>
      <c r="C2505" s="197" t="str">
        <f>IF(WQ!B2505="","",WQ!B2505)</f>
        <v/>
      </c>
    </row>
    <row r="2506" spans="1:3" x14ac:dyDescent="0.2">
      <c r="A2506" s="197" t="str">
        <f>IF(WQ!A2506="","",WQ!A2506)</f>
        <v/>
      </c>
      <c r="B2506" s="197" t="str">
        <f>IFERROR(VLOOKUP(A2506,Path!A:B,2,FALSE),"")</f>
        <v/>
      </c>
      <c r="C2506" s="197" t="str">
        <f>IF(WQ!B2506="","",WQ!B2506)</f>
        <v/>
      </c>
    </row>
    <row r="2507" spans="1:3" x14ac:dyDescent="0.2">
      <c r="A2507" s="197" t="str">
        <f>IF(WQ!A2507="","",WQ!A2507)</f>
        <v/>
      </c>
      <c r="B2507" s="197" t="str">
        <f>IFERROR(VLOOKUP(A2507,Path!A:B,2,FALSE),"")</f>
        <v/>
      </c>
      <c r="C2507" s="197" t="str">
        <f>IF(WQ!B2507="","",WQ!B2507)</f>
        <v/>
      </c>
    </row>
    <row r="2508" spans="1:3" x14ac:dyDescent="0.2">
      <c r="A2508" s="197" t="str">
        <f>IF(WQ!A2508="","",WQ!A2508)</f>
        <v/>
      </c>
      <c r="B2508" s="197" t="str">
        <f>IFERROR(VLOOKUP(A2508,Path!A:B,2,FALSE),"")</f>
        <v/>
      </c>
      <c r="C2508" s="197" t="str">
        <f>IF(WQ!B2508="","",WQ!B2508)</f>
        <v/>
      </c>
    </row>
    <row r="2509" spans="1:3" x14ac:dyDescent="0.2">
      <c r="A2509" s="197" t="str">
        <f>IF(WQ!A2509="","",WQ!A2509)</f>
        <v/>
      </c>
      <c r="B2509" s="197" t="str">
        <f>IFERROR(VLOOKUP(A2509,Path!A:B,2,FALSE),"")</f>
        <v/>
      </c>
      <c r="C2509" s="197" t="str">
        <f>IF(WQ!B2509="","",WQ!B2509)</f>
        <v/>
      </c>
    </row>
    <row r="2510" spans="1:3" x14ac:dyDescent="0.2">
      <c r="A2510" s="197" t="str">
        <f>IF(WQ!A2510="","",WQ!A2510)</f>
        <v/>
      </c>
      <c r="B2510" s="197" t="str">
        <f>IFERROR(VLOOKUP(A2510,Path!A:B,2,FALSE),"")</f>
        <v/>
      </c>
      <c r="C2510" s="197" t="str">
        <f>IF(WQ!B2510="","",WQ!B2510)</f>
        <v/>
      </c>
    </row>
    <row r="2511" spans="1:3" x14ac:dyDescent="0.2">
      <c r="A2511" s="197" t="str">
        <f>IF(WQ!A2511="","",WQ!A2511)</f>
        <v/>
      </c>
      <c r="B2511" s="197" t="str">
        <f>IFERROR(VLOOKUP(A2511,Path!A:B,2,FALSE),"")</f>
        <v/>
      </c>
      <c r="C2511" s="197" t="str">
        <f>IF(WQ!B2511="","",WQ!B2511)</f>
        <v/>
      </c>
    </row>
    <row r="2512" spans="1:3" x14ac:dyDescent="0.2">
      <c r="A2512" s="197" t="str">
        <f>IF(WQ!A2512="","",WQ!A2512)</f>
        <v/>
      </c>
      <c r="B2512" s="197" t="str">
        <f>IFERROR(VLOOKUP(A2512,Path!A:B,2,FALSE),"")</f>
        <v/>
      </c>
      <c r="C2512" s="197" t="str">
        <f>IF(WQ!B2512="","",WQ!B2512)</f>
        <v/>
      </c>
    </row>
    <row r="2513" spans="1:3" x14ac:dyDescent="0.2">
      <c r="A2513" s="197" t="str">
        <f>IF(WQ!A2513="","",WQ!A2513)</f>
        <v/>
      </c>
      <c r="B2513" s="197" t="str">
        <f>IFERROR(VLOOKUP(A2513,Path!A:B,2,FALSE),"")</f>
        <v/>
      </c>
      <c r="C2513" s="197" t="str">
        <f>IF(WQ!B2513="","",WQ!B2513)</f>
        <v/>
      </c>
    </row>
    <row r="2514" spans="1:3" x14ac:dyDescent="0.2">
      <c r="A2514" s="197" t="str">
        <f>IF(WQ!A2514="","",WQ!A2514)</f>
        <v/>
      </c>
      <c r="B2514" s="197" t="str">
        <f>IFERROR(VLOOKUP(A2514,Path!A:B,2,FALSE),"")</f>
        <v/>
      </c>
      <c r="C2514" s="197" t="str">
        <f>IF(WQ!B2514="","",WQ!B2514)</f>
        <v/>
      </c>
    </row>
    <row r="2515" spans="1:3" x14ac:dyDescent="0.2">
      <c r="A2515" s="197" t="str">
        <f>IF(WQ!A2515="","",WQ!A2515)</f>
        <v/>
      </c>
      <c r="B2515" s="197" t="str">
        <f>IFERROR(VLOOKUP(A2515,Path!A:B,2,FALSE),"")</f>
        <v/>
      </c>
      <c r="C2515" s="197" t="str">
        <f>IF(WQ!B2515="","",WQ!B2515)</f>
        <v/>
      </c>
    </row>
    <row r="2516" spans="1:3" x14ac:dyDescent="0.2">
      <c r="A2516" s="197" t="str">
        <f>IF(WQ!A2516="","",WQ!A2516)</f>
        <v/>
      </c>
      <c r="B2516" s="197" t="str">
        <f>IFERROR(VLOOKUP(A2516,Path!A:B,2,FALSE),"")</f>
        <v/>
      </c>
      <c r="C2516" s="197" t="str">
        <f>IF(WQ!B2516="","",WQ!B2516)</f>
        <v/>
      </c>
    </row>
    <row r="2517" spans="1:3" x14ac:dyDescent="0.2">
      <c r="A2517" s="197" t="str">
        <f>IF(WQ!A2517="","",WQ!A2517)</f>
        <v/>
      </c>
      <c r="B2517" s="197" t="str">
        <f>IFERROR(VLOOKUP(A2517,Path!A:B,2,FALSE),"")</f>
        <v/>
      </c>
      <c r="C2517" s="197" t="str">
        <f>IF(WQ!B2517="","",WQ!B2517)</f>
        <v/>
      </c>
    </row>
    <row r="2518" spans="1:3" x14ac:dyDescent="0.2">
      <c r="A2518" s="197" t="str">
        <f>IF(WQ!A2518="","",WQ!A2518)</f>
        <v/>
      </c>
      <c r="B2518" s="197" t="str">
        <f>IFERROR(VLOOKUP(A2518,Path!A:B,2,FALSE),"")</f>
        <v/>
      </c>
      <c r="C2518" s="197" t="str">
        <f>IF(WQ!B2518="","",WQ!B2518)</f>
        <v/>
      </c>
    </row>
    <row r="2519" spans="1:3" x14ac:dyDescent="0.2">
      <c r="A2519" s="197" t="str">
        <f>IF(WQ!A2519="","",WQ!A2519)</f>
        <v/>
      </c>
      <c r="B2519" s="197" t="str">
        <f>IFERROR(VLOOKUP(A2519,Path!A:B,2,FALSE),"")</f>
        <v/>
      </c>
      <c r="C2519" s="197" t="str">
        <f>IF(WQ!B2519="","",WQ!B2519)</f>
        <v/>
      </c>
    </row>
    <row r="2520" spans="1:3" x14ac:dyDescent="0.2">
      <c r="A2520" s="197" t="str">
        <f>IF(WQ!A2520="","",WQ!A2520)</f>
        <v/>
      </c>
      <c r="B2520" s="197" t="str">
        <f>IFERROR(VLOOKUP(A2520,Path!A:B,2,FALSE),"")</f>
        <v/>
      </c>
      <c r="C2520" s="197" t="str">
        <f>IF(WQ!B2520="","",WQ!B2520)</f>
        <v/>
      </c>
    </row>
    <row r="2521" spans="1:3" x14ac:dyDescent="0.2">
      <c r="A2521" s="197" t="str">
        <f>IF(WQ!A2521="","",WQ!A2521)</f>
        <v/>
      </c>
      <c r="B2521" s="197" t="str">
        <f>IFERROR(VLOOKUP(A2521,Path!A:B,2,FALSE),"")</f>
        <v/>
      </c>
      <c r="C2521" s="197" t="str">
        <f>IF(WQ!B2521="","",WQ!B2521)</f>
        <v/>
      </c>
    </row>
    <row r="2522" spans="1:3" x14ac:dyDescent="0.2">
      <c r="A2522" s="197" t="str">
        <f>IF(WQ!A2522="","",WQ!A2522)</f>
        <v/>
      </c>
      <c r="B2522" s="197" t="str">
        <f>IFERROR(VLOOKUP(A2522,Path!A:B,2,FALSE),"")</f>
        <v/>
      </c>
      <c r="C2522" s="197" t="str">
        <f>IF(WQ!B2522="","",WQ!B2522)</f>
        <v/>
      </c>
    </row>
    <row r="2523" spans="1:3" x14ac:dyDescent="0.2">
      <c r="A2523" s="197" t="str">
        <f>IF(WQ!A2523="","",WQ!A2523)</f>
        <v/>
      </c>
      <c r="B2523" s="197" t="str">
        <f>IFERROR(VLOOKUP(A2523,Path!A:B,2,FALSE),"")</f>
        <v/>
      </c>
      <c r="C2523" s="197" t="str">
        <f>IF(WQ!B2523="","",WQ!B2523)</f>
        <v/>
      </c>
    </row>
    <row r="2524" spans="1:3" x14ac:dyDescent="0.2">
      <c r="A2524" s="197" t="str">
        <f>IF(WQ!A2524="","",WQ!A2524)</f>
        <v/>
      </c>
      <c r="B2524" s="197" t="str">
        <f>IFERROR(VLOOKUP(A2524,Path!A:B,2,FALSE),"")</f>
        <v/>
      </c>
      <c r="C2524" s="197" t="str">
        <f>IF(WQ!B2524="","",WQ!B2524)</f>
        <v/>
      </c>
    </row>
    <row r="2525" spans="1:3" x14ac:dyDescent="0.2">
      <c r="A2525" s="197" t="str">
        <f>IF(WQ!A2525="","",WQ!A2525)</f>
        <v/>
      </c>
      <c r="B2525" s="197" t="str">
        <f>IFERROR(VLOOKUP(A2525,Path!A:B,2,FALSE),"")</f>
        <v/>
      </c>
      <c r="C2525" s="197" t="str">
        <f>IF(WQ!B2525="","",WQ!B2525)</f>
        <v/>
      </c>
    </row>
    <row r="2526" spans="1:3" x14ac:dyDescent="0.2">
      <c r="A2526" s="197" t="str">
        <f>IF(WQ!A2526="","",WQ!A2526)</f>
        <v/>
      </c>
      <c r="B2526" s="197" t="str">
        <f>IFERROR(VLOOKUP(A2526,Path!A:B,2,FALSE),"")</f>
        <v/>
      </c>
      <c r="C2526" s="197" t="str">
        <f>IF(WQ!B2526="","",WQ!B2526)</f>
        <v/>
      </c>
    </row>
    <row r="2527" spans="1:3" x14ac:dyDescent="0.2">
      <c r="A2527" s="197" t="str">
        <f>IF(WQ!A2527="","",WQ!A2527)</f>
        <v/>
      </c>
      <c r="B2527" s="197" t="str">
        <f>IFERROR(VLOOKUP(A2527,Path!A:B,2,FALSE),"")</f>
        <v/>
      </c>
      <c r="C2527" s="197" t="str">
        <f>IF(WQ!B2527="","",WQ!B2527)</f>
        <v/>
      </c>
    </row>
    <row r="2528" spans="1:3" x14ac:dyDescent="0.2">
      <c r="A2528" s="197" t="str">
        <f>IF(WQ!A2528="","",WQ!A2528)</f>
        <v/>
      </c>
      <c r="B2528" s="197" t="str">
        <f>IFERROR(VLOOKUP(A2528,Path!A:B,2,FALSE),"")</f>
        <v/>
      </c>
      <c r="C2528" s="197" t="str">
        <f>IF(WQ!B2528="","",WQ!B2528)</f>
        <v/>
      </c>
    </row>
    <row r="2529" spans="1:3" x14ac:dyDescent="0.2">
      <c r="A2529" s="197" t="str">
        <f>IF(WQ!A2529="","",WQ!A2529)</f>
        <v/>
      </c>
      <c r="B2529" s="197" t="str">
        <f>IFERROR(VLOOKUP(A2529,Path!A:B,2,FALSE),"")</f>
        <v/>
      </c>
      <c r="C2529" s="197" t="str">
        <f>IF(WQ!B2529="","",WQ!B2529)</f>
        <v/>
      </c>
    </row>
    <row r="2530" spans="1:3" x14ac:dyDescent="0.2">
      <c r="A2530" s="197" t="str">
        <f>IF(WQ!A2530="","",WQ!A2530)</f>
        <v/>
      </c>
      <c r="B2530" s="197" t="str">
        <f>IFERROR(VLOOKUP(A2530,Path!A:B,2,FALSE),"")</f>
        <v/>
      </c>
      <c r="C2530" s="197" t="str">
        <f>IF(WQ!B2530="","",WQ!B2530)</f>
        <v/>
      </c>
    </row>
    <row r="2531" spans="1:3" x14ac:dyDescent="0.2">
      <c r="A2531" s="197" t="str">
        <f>IF(WQ!A2531="","",WQ!A2531)</f>
        <v/>
      </c>
      <c r="B2531" s="197" t="str">
        <f>IFERROR(VLOOKUP(A2531,Path!A:B,2,FALSE),"")</f>
        <v/>
      </c>
      <c r="C2531" s="197" t="str">
        <f>IF(WQ!B2531="","",WQ!B2531)</f>
        <v/>
      </c>
    </row>
    <row r="2532" spans="1:3" x14ac:dyDescent="0.2">
      <c r="A2532" s="197" t="str">
        <f>IF(WQ!A2532="","",WQ!A2532)</f>
        <v/>
      </c>
      <c r="B2532" s="197" t="str">
        <f>IFERROR(VLOOKUP(A2532,Path!A:B,2,FALSE),"")</f>
        <v/>
      </c>
      <c r="C2532" s="197" t="str">
        <f>IF(WQ!B2532="","",WQ!B2532)</f>
        <v/>
      </c>
    </row>
    <row r="2533" spans="1:3" x14ac:dyDescent="0.2">
      <c r="A2533" s="197" t="str">
        <f>IF(WQ!A2533="","",WQ!A2533)</f>
        <v/>
      </c>
      <c r="B2533" s="197" t="str">
        <f>IFERROR(VLOOKUP(A2533,Path!A:B,2,FALSE),"")</f>
        <v/>
      </c>
      <c r="C2533" s="197" t="str">
        <f>IF(WQ!B2533="","",WQ!B2533)</f>
        <v/>
      </c>
    </row>
    <row r="2534" spans="1:3" x14ac:dyDescent="0.2">
      <c r="A2534" s="197" t="str">
        <f>IF(WQ!A2534="","",WQ!A2534)</f>
        <v/>
      </c>
      <c r="B2534" s="197" t="str">
        <f>IFERROR(VLOOKUP(A2534,Path!A:B,2,FALSE),"")</f>
        <v/>
      </c>
      <c r="C2534" s="197" t="str">
        <f>IF(WQ!B2534="","",WQ!B2534)</f>
        <v/>
      </c>
    </row>
    <row r="2535" spans="1:3" x14ac:dyDescent="0.2">
      <c r="A2535" s="197" t="str">
        <f>IF(WQ!A2535="","",WQ!A2535)</f>
        <v/>
      </c>
      <c r="B2535" s="197" t="str">
        <f>IFERROR(VLOOKUP(A2535,Path!A:B,2,FALSE),"")</f>
        <v/>
      </c>
      <c r="C2535" s="197" t="str">
        <f>IF(WQ!B2535="","",WQ!B2535)</f>
        <v/>
      </c>
    </row>
    <row r="2536" spans="1:3" x14ac:dyDescent="0.2">
      <c r="A2536" s="197" t="str">
        <f>IF(WQ!A2536="","",WQ!A2536)</f>
        <v/>
      </c>
      <c r="B2536" s="197" t="str">
        <f>IFERROR(VLOOKUP(A2536,Path!A:B,2,FALSE),"")</f>
        <v/>
      </c>
      <c r="C2536" s="197" t="str">
        <f>IF(WQ!B2536="","",WQ!B2536)</f>
        <v/>
      </c>
    </row>
    <row r="2537" spans="1:3" x14ac:dyDescent="0.2">
      <c r="A2537" s="197" t="str">
        <f>IF(WQ!A2537="","",WQ!A2537)</f>
        <v/>
      </c>
      <c r="B2537" s="197" t="str">
        <f>IFERROR(VLOOKUP(A2537,Path!A:B,2,FALSE),"")</f>
        <v/>
      </c>
      <c r="C2537" s="197" t="str">
        <f>IF(WQ!B2537="","",WQ!B2537)</f>
        <v/>
      </c>
    </row>
    <row r="2538" spans="1:3" x14ac:dyDescent="0.2">
      <c r="A2538" s="197" t="str">
        <f>IF(WQ!A2538="","",WQ!A2538)</f>
        <v/>
      </c>
      <c r="B2538" s="197" t="str">
        <f>IFERROR(VLOOKUP(A2538,Path!A:B,2,FALSE),"")</f>
        <v/>
      </c>
      <c r="C2538" s="197" t="str">
        <f>IF(WQ!B2538="","",WQ!B2538)</f>
        <v/>
      </c>
    </row>
    <row r="2539" spans="1:3" x14ac:dyDescent="0.2">
      <c r="A2539" s="197" t="str">
        <f>IF(WQ!A2539="","",WQ!A2539)</f>
        <v/>
      </c>
      <c r="B2539" s="197" t="str">
        <f>IFERROR(VLOOKUP(A2539,Path!A:B,2,FALSE),"")</f>
        <v/>
      </c>
      <c r="C2539" s="197" t="str">
        <f>IF(WQ!B2539="","",WQ!B2539)</f>
        <v/>
      </c>
    </row>
    <row r="2540" spans="1:3" x14ac:dyDescent="0.2">
      <c r="A2540" s="197" t="str">
        <f>IF(WQ!A2540="","",WQ!A2540)</f>
        <v/>
      </c>
      <c r="B2540" s="197" t="str">
        <f>IFERROR(VLOOKUP(A2540,Path!A:B,2,FALSE),"")</f>
        <v/>
      </c>
      <c r="C2540" s="197" t="str">
        <f>IF(WQ!B2540="","",WQ!B2540)</f>
        <v/>
      </c>
    </row>
    <row r="2541" spans="1:3" x14ac:dyDescent="0.2">
      <c r="A2541" s="197" t="str">
        <f>IF(WQ!A2541="","",WQ!A2541)</f>
        <v/>
      </c>
      <c r="B2541" s="197" t="str">
        <f>IFERROR(VLOOKUP(A2541,Path!A:B,2,FALSE),"")</f>
        <v/>
      </c>
      <c r="C2541" s="197" t="str">
        <f>IF(WQ!B2541="","",WQ!B2541)</f>
        <v/>
      </c>
    </row>
    <row r="2542" spans="1:3" x14ac:dyDescent="0.2">
      <c r="A2542" s="197" t="str">
        <f>IF(WQ!A2542="","",WQ!A2542)</f>
        <v/>
      </c>
      <c r="B2542" s="197" t="str">
        <f>IFERROR(VLOOKUP(A2542,Path!A:B,2,FALSE),"")</f>
        <v/>
      </c>
      <c r="C2542" s="197" t="str">
        <f>IF(WQ!B2542="","",WQ!B2542)</f>
        <v/>
      </c>
    </row>
    <row r="2543" spans="1:3" x14ac:dyDescent="0.2">
      <c r="A2543" s="197" t="str">
        <f>IF(WQ!A2543="","",WQ!A2543)</f>
        <v/>
      </c>
      <c r="B2543" s="197" t="str">
        <f>IFERROR(VLOOKUP(A2543,Path!A:B,2,FALSE),"")</f>
        <v/>
      </c>
      <c r="C2543" s="197" t="str">
        <f>IF(WQ!B2543="","",WQ!B2543)</f>
        <v/>
      </c>
    </row>
    <row r="2544" spans="1:3" x14ac:dyDescent="0.2">
      <c r="A2544" s="197" t="str">
        <f>IF(WQ!A2544="","",WQ!A2544)</f>
        <v/>
      </c>
      <c r="B2544" s="197" t="str">
        <f>IFERROR(VLOOKUP(A2544,Path!A:B,2,FALSE),"")</f>
        <v/>
      </c>
      <c r="C2544" s="197" t="str">
        <f>IF(WQ!B2544="","",WQ!B2544)</f>
        <v/>
      </c>
    </row>
    <row r="2545" spans="1:3" x14ac:dyDescent="0.2">
      <c r="A2545" s="197" t="str">
        <f>IF(WQ!A2545="","",WQ!A2545)</f>
        <v/>
      </c>
      <c r="B2545" s="197" t="str">
        <f>IFERROR(VLOOKUP(A2545,Path!A:B,2,FALSE),"")</f>
        <v/>
      </c>
      <c r="C2545" s="197" t="str">
        <f>IF(WQ!B2545="","",WQ!B2545)</f>
        <v/>
      </c>
    </row>
    <row r="2546" spans="1:3" x14ac:dyDescent="0.2">
      <c r="A2546" s="197" t="str">
        <f>IF(WQ!A2546="","",WQ!A2546)</f>
        <v/>
      </c>
      <c r="B2546" s="197" t="str">
        <f>IFERROR(VLOOKUP(A2546,Path!A:B,2,FALSE),"")</f>
        <v/>
      </c>
      <c r="C2546" s="197" t="str">
        <f>IF(WQ!B2546="","",WQ!B2546)</f>
        <v/>
      </c>
    </row>
    <row r="2547" spans="1:3" x14ac:dyDescent="0.2">
      <c r="A2547" s="197" t="str">
        <f>IF(WQ!A2547="","",WQ!A2547)</f>
        <v/>
      </c>
      <c r="B2547" s="197" t="str">
        <f>IFERROR(VLOOKUP(A2547,Path!A:B,2,FALSE),"")</f>
        <v/>
      </c>
      <c r="C2547" s="197" t="str">
        <f>IF(WQ!B2547="","",WQ!B2547)</f>
        <v/>
      </c>
    </row>
    <row r="2548" spans="1:3" x14ac:dyDescent="0.2">
      <c r="A2548" s="197" t="str">
        <f>IF(WQ!A2548="","",WQ!A2548)</f>
        <v/>
      </c>
      <c r="B2548" s="197" t="str">
        <f>IFERROR(VLOOKUP(A2548,Path!A:B,2,FALSE),"")</f>
        <v/>
      </c>
      <c r="C2548" s="197" t="str">
        <f>IF(WQ!B2548="","",WQ!B2548)</f>
        <v/>
      </c>
    </row>
    <row r="2549" spans="1:3" x14ac:dyDescent="0.2">
      <c r="A2549" s="197" t="str">
        <f>IF(WQ!A2549="","",WQ!A2549)</f>
        <v/>
      </c>
      <c r="B2549" s="197" t="str">
        <f>IFERROR(VLOOKUP(A2549,Path!A:B,2,FALSE),"")</f>
        <v/>
      </c>
      <c r="C2549" s="197" t="str">
        <f>IF(WQ!B2549="","",WQ!B2549)</f>
        <v/>
      </c>
    </row>
    <row r="2550" spans="1:3" x14ac:dyDescent="0.2">
      <c r="A2550" s="197" t="str">
        <f>IF(WQ!A2550="","",WQ!A2550)</f>
        <v/>
      </c>
      <c r="B2550" s="197" t="str">
        <f>IFERROR(VLOOKUP(A2550,Path!A:B,2,FALSE),"")</f>
        <v/>
      </c>
      <c r="C2550" s="197" t="str">
        <f>IF(WQ!B2550="","",WQ!B2550)</f>
        <v/>
      </c>
    </row>
    <row r="2551" spans="1:3" x14ac:dyDescent="0.2">
      <c r="A2551" s="197" t="str">
        <f>IF(WQ!A2551="","",WQ!A2551)</f>
        <v/>
      </c>
      <c r="B2551" s="197" t="str">
        <f>IFERROR(VLOOKUP(A2551,Path!A:B,2,FALSE),"")</f>
        <v/>
      </c>
      <c r="C2551" s="197" t="str">
        <f>IF(WQ!B2551="","",WQ!B2551)</f>
        <v/>
      </c>
    </row>
    <row r="2552" spans="1:3" x14ac:dyDescent="0.2">
      <c r="A2552" s="197" t="str">
        <f>IF(WQ!A2552="","",WQ!A2552)</f>
        <v/>
      </c>
      <c r="B2552" s="197" t="str">
        <f>IFERROR(VLOOKUP(A2552,Path!A:B,2,FALSE),"")</f>
        <v/>
      </c>
      <c r="C2552" s="197" t="str">
        <f>IF(WQ!B2552="","",WQ!B2552)</f>
        <v/>
      </c>
    </row>
    <row r="2553" spans="1:3" x14ac:dyDescent="0.2">
      <c r="A2553" s="197" t="str">
        <f>IF(WQ!A2553="","",WQ!A2553)</f>
        <v/>
      </c>
      <c r="B2553" s="197" t="str">
        <f>IFERROR(VLOOKUP(A2553,Path!A:B,2,FALSE),"")</f>
        <v/>
      </c>
      <c r="C2553" s="197" t="str">
        <f>IF(WQ!B2553="","",WQ!B2553)</f>
        <v/>
      </c>
    </row>
    <row r="2554" spans="1:3" x14ac:dyDescent="0.2">
      <c r="A2554" s="197" t="str">
        <f>IF(WQ!A2554="","",WQ!A2554)</f>
        <v/>
      </c>
      <c r="B2554" s="197" t="str">
        <f>IFERROR(VLOOKUP(A2554,Path!A:B,2,FALSE),"")</f>
        <v/>
      </c>
      <c r="C2554" s="197" t="str">
        <f>IF(WQ!B2554="","",WQ!B2554)</f>
        <v/>
      </c>
    </row>
    <row r="2555" spans="1:3" x14ac:dyDescent="0.2">
      <c r="A2555" s="197" t="str">
        <f>IF(WQ!A2555="","",WQ!A2555)</f>
        <v/>
      </c>
      <c r="B2555" s="197" t="str">
        <f>IFERROR(VLOOKUP(A2555,Path!A:B,2,FALSE),"")</f>
        <v/>
      </c>
      <c r="C2555" s="197" t="str">
        <f>IF(WQ!B2555="","",WQ!B2555)</f>
        <v/>
      </c>
    </row>
    <row r="2556" spans="1:3" x14ac:dyDescent="0.2">
      <c r="A2556" s="197" t="str">
        <f>IF(WQ!A2556="","",WQ!A2556)</f>
        <v/>
      </c>
      <c r="B2556" s="197" t="str">
        <f>IFERROR(VLOOKUP(A2556,Path!A:B,2,FALSE),"")</f>
        <v/>
      </c>
      <c r="C2556" s="197" t="str">
        <f>IF(WQ!B2556="","",WQ!B2556)</f>
        <v/>
      </c>
    </row>
    <row r="2557" spans="1:3" x14ac:dyDescent="0.2">
      <c r="A2557" s="197" t="str">
        <f>IF(WQ!A2557="","",WQ!A2557)</f>
        <v/>
      </c>
      <c r="B2557" s="197" t="str">
        <f>IFERROR(VLOOKUP(A2557,Path!A:B,2,FALSE),"")</f>
        <v/>
      </c>
      <c r="C2557" s="197" t="str">
        <f>IF(WQ!B2557="","",WQ!B2557)</f>
        <v/>
      </c>
    </row>
    <row r="2558" spans="1:3" x14ac:dyDescent="0.2">
      <c r="A2558" s="197" t="str">
        <f>IF(WQ!A2558="","",WQ!A2558)</f>
        <v/>
      </c>
      <c r="B2558" s="197" t="str">
        <f>IFERROR(VLOOKUP(A2558,Path!A:B,2,FALSE),"")</f>
        <v/>
      </c>
      <c r="C2558" s="197" t="str">
        <f>IF(WQ!B2558="","",WQ!B2558)</f>
        <v/>
      </c>
    </row>
    <row r="2559" spans="1:3" x14ac:dyDescent="0.2">
      <c r="A2559" s="197" t="str">
        <f>IF(WQ!A2559="","",WQ!A2559)</f>
        <v/>
      </c>
      <c r="B2559" s="197" t="str">
        <f>IFERROR(VLOOKUP(A2559,Path!A:B,2,FALSE),"")</f>
        <v/>
      </c>
      <c r="C2559" s="197" t="str">
        <f>IF(WQ!B2559="","",WQ!B2559)</f>
        <v/>
      </c>
    </row>
    <row r="2560" spans="1:3" x14ac:dyDescent="0.2">
      <c r="A2560" s="197" t="str">
        <f>IF(WQ!A2560="","",WQ!A2560)</f>
        <v/>
      </c>
      <c r="B2560" s="197" t="str">
        <f>IFERROR(VLOOKUP(A2560,Path!A:B,2,FALSE),"")</f>
        <v/>
      </c>
      <c r="C2560" s="197" t="str">
        <f>IF(WQ!B2560="","",WQ!B2560)</f>
        <v/>
      </c>
    </row>
    <row r="2561" spans="1:3" x14ac:dyDescent="0.2">
      <c r="A2561" s="197" t="str">
        <f>IF(WQ!A2561="","",WQ!A2561)</f>
        <v/>
      </c>
      <c r="B2561" s="197" t="str">
        <f>IFERROR(VLOOKUP(A2561,Path!A:B,2,FALSE),"")</f>
        <v/>
      </c>
      <c r="C2561" s="197" t="str">
        <f>IF(WQ!B2561="","",WQ!B2561)</f>
        <v/>
      </c>
    </row>
    <row r="2562" spans="1:3" x14ac:dyDescent="0.2">
      <c r="A2562" s="197" t="str">
        <f>IF(WQ!A2562="","",WQ!A2562)</f>
        <v/>
      </c>
      <c r="B2562" s="197" t="str">
        <f>IFERROR(VLOOKUP(A2562,Path!A:B,2,FALSE),"")</f>
        <v/>
      </c>
      <c r="C2562" s="197" t="str">
        <f>IF(WQ!B2562="","",WQ!B2562)</f>
        <v/>
      </c>
    </row>
    <row r="2563" spans="1:3" x14ac:dyDescent="0.2">
      <c r="A2563" s="197" t="str">
        <f>IF(WQ!A2563="","",WQ!A2563)</f>
        <v/>
      </c>
      <c r="B2563" s="197" t="str">
        <f>IFERROR(VLOOKUP(A2563,Path!A:B,2,FALSE),"")</f>
        <v/>
      </c>
      <c r="C2563" s="197" t="str">
        <f>IF(WQ!B2563="","",WQ!B2563)</f>
        <v/>
      </c>
    </row>
    <row r="2564" spans="1:3" x14ac:dyDescent="0.2">
      <c r="A2564" s="197" t="str">
        <f>IF(WQ!A2564="","",WQ!A2564)</f>
        <v/>
      </c>
      <c r="B2564" s="197" t="str">
        <f>IFERROR(VLOOKUP(A2564,Path!A:B,2,FALSE),"")</f>
        <v/>
      </c>
      <c r="C2564" s="197" t="str">
        <f>IF(WQ!B2564="","",WQ!B2564)</f>
        <v/>
      </c>
    </row>
    <row r="2565" spans="1:3" x14ac:dyDescent="0.2">
      <c r="A2565" s="197" t="str">
        <f>IF(WQ!A2565="","",WQ!A2565)</f>
        <v/>
      </c>
      <c r="B2565" s="197" t="str">
        <f>IFERROR(VLOOKUP(A2565,Path!A:B,2,FALSE),"")</f>
        <v/>
      </c>
      <c r="C2565" s="197" t="str">
        <f>IF(WQ!B2565="","",WQ!B2565)</f>
        <v/>
      </c>
    </row>
    <row r="2566" spans="1:3" x14ac:dyDescent="0.2">
      <c r="A2566" s="197" t="str">
        <f>IF(WQ!A2566="","",WQ!A2566)</f>
        <v/>
      </c>
      <c r="B2566" s="197" t="str">
        <f>IFERROR(VLOOKUP(A2566,Path!A:B,2,FALSE),"")</f>
        <v/>
      </c>
      <c r="C2566" s="197" t="str">
        <f>IF(WQ!B2566="","",WQ!B2566)</f>
        <v/>
      </c>
    </row>
    <row r="2567" spans="1:3" x14ac:dyDescent="0.2">
      <c r="A2567" s="197" t="str">
        <f>IF(WQ!A2567="","",WQ!A2567)</f>
        <v/>
      </c>
      <c r="B2567" s="197" t="str">
        <f>IFERROR(VLOOKUP(A2567,Path!A:B,2,FALSE),"")</f>
        <v/>
      </c>
      <c r="C2567" s="197" t="str">
        <f>IF(WQ!B2567="","",WQ!B2567)</f>
        <v/>
      </c>
    </row>
    <row r="2568" spans="1:3" x14ac:dyDescent="0.2">
      <c r="A2568" s="197" t="str">
        <f>IF(WQ!A2568="","",WQ!A2568)</f>
        <v/>
      </c>
      <c r="B2568" s="197" t="str">
        <f>IFERROR(VLOOKUP(A2568,Path!A:B,2,FALSE),"")</f>
        <v/>
      </c>
      <c r="C2568" s="197" t="str">
        <f>IF(WQ!B2568="","",WQ!B2568)</f>
        <v/>
      </c>
    </row>
    <row r="2569" spans="1:3" x14ac:dyDescent="0.2">
      <c r="A2569" s="197" t="str">
        <f>IF(WQ!A2569="","",WQ!A2569)</f>
        <v/>
      </c>
      <c r="B2569" s="197" t="str">
        <f>IFERROR(VLOOKUP(A2569,Path!A:B,2,FALSE),"")</f>
        <v/>
      </c>
      <c r="C2569" s="197" t="str">
        <f>IF(WQ!B2569="","",WQ!B2569)</f>
        <v/>
      </c>
    </row>
    <row r="2570" spans="1:3" x14ac:dyDescent="0.2">
      <c r="A2570" s="197" t="str">
        <f>IF(WQ!A2570="","",WQ!A2570)</f>
        <v/>
      </c>
      <c r="B2570" s="197" t="str">
        <f>IFERROR(VLOOKUP(A2570,Path!A:B,2,FALSE),"")</f>
        <v/>
      </c>
      <c r="C2570" s="197" t="str">
        <f>IF(WQ!B2570="","",WQ!B2570)</f>
        <v/>
      </c>
    </row>
    <row r="2571" spans="1:3" x14ac:dyDescent="0.2">
      <c r="A2571" s="197" t="str">
        <f>IF(WQ!A2571="","",WQ!A2571)</f>
        <v/>
      </c>
      <c r="B2571" s="197" t="str">
        <f>IFERROR(VLOOKUP(A2571,Path!A:B,2,FALSE),"")</f>
        <v/>
      </c>
      <c r="C2571" s="197" t="str">
        <f>IF(WQ!B2571="","",WQ!B2571)</f>
        <v/>
      </c>
    </row>
    <row r="2572" spans="1:3" x14ac:dyDescent="0.2">
      <c r="A2572" s="197" t="str">
        <f>IF(WQ!A2572="","",WQ!A2572)</f>
        <v/>
      </c>
      <c r="B2572" s="197" t="str">
        <f>IFERROR(VLOOKUP(A2572,Path!A:B,2,FALSE),"")</f>
        <v/>
      </c>
      <c r="C2572" s="197" t="str">
        <f>IF(WQ!B2572="","",WQ!B2572)</f>
        <v/>
      </c>
    </row>
    <row r="2573" spans="1:3" x14ac:dyDescent="0.2">
      <c r="A2573" s="197" t="str">
        <f>IF(WQ!A2573="","",WQ!A2573)</f>
        <v/>
      </c>
      <c r="B2573" s="197" t="str">
        <f>IFERROR(VLOOKUP(A2573,Path!A:B,2,FALSE),"")</f>
        <v/>
      </c>
      <c r="C2573" s="197" t="str">
        <f>IF(WQ!B2573="","",WQ!B2573)</f>
        <v/>
      </c>
    </row>
    <row r="2574" spans="1:3" x14ac:dyDescent="0.2">
      <c r="A2574" s="197" t="str">
        <f>IF(WQ!A2574="","",WQ!A2574)</f>
        <v/>
      </c>
      <c r="B2574" s="197" t="str">
        <f>IFERROR(VLOOKUP(A2574,Path!A:B,2,FALSE),"")</f>
        <v/>
      </c>
      <c r="C2574" s="197" t="str">
        <f>IF(WQ!B2574="","",WQ!B2574)</f>
        <v/>
      </c>
    </row>
    <row r="2575" spans="1:3" x14ac:dyDescent="0.2">
      <c r="A2575" s="197" t="str">
        <f>IF(WQ!A2575="","",WQ!A2575)</f>
        <v/>
      </c>
      <c r="B2575" s="197" t="str">
        <f>IFERROR(VLOOKUP(A2575,Path!A:B,2,FALSE),"")</f>
        <v/>
      </c>
      <c r="C2575" s="197" t="str">
        <f>IF(WQ!B2575="","",WQ!B2575)</f>
        <v/>
      </c>
    </row>
    <row r="2576" spans="1:3" x14ac:dyDescent="0.2">
      <c r="A2576" s="197" t="str">
        <f>IF(WQ!A2576="","",WQ!A2576)</f>
        <v/>
      </c>
      <c r="B2576" s="197" t="str">
        <f>IFERROR(VLOOKUP(A2576,Path!A:B,2,FALSE),"")</f>
        <v/>
      </c>
      <c r="C2576" s="197" t="str">
        <f>IF(WQ!B2576="","",WQ!B2576)</f>
        <v/>
      </c>
    </row>
    <row r="2577" spans="1:3" x14ac:dyDescent="0.2">
      <c r="A2577" s="197" t="str">
        <f>IF(WQ!A2577="","",WQ!A2577)</f>
        <v/>
      </c>
      <c r="B2577" s="197" t="str">
        <f>IFERROR(VLOOKUP(A2577,Path!A:B,2,FALSE),"")</f>
        <v/>
      </c>
      <c r="C2577" s="197" t="str">
        <f>IF(WQ!B2577="","",WQ!B2577)</f>
        <v/>
      </c>
    </row>
    <row r="2578" spans="1:3" x14ac:dyDescent="0.2">
      <c r="A2578" s="197" t="str">
        <f>IF(WQ!A2578="","",WQ!A2578)</f>
        <v/>
      </c>
      <c r="B2578" s="197" t="str">
        <f>IFERROR(VLOOKUP(A2578,Path!A:B,2,FALSE),"")</f>
        <v/>
      </c>
      <c r="C2578" s="197" t="str">
        <f>IF(WQ!B2578="","",WQ!B2578)</f>
        <v/>
      </c>
    </row>
    <row r="2579" spans="1:3" x14ac:dyDescent="0.2">
      <c r="A2579" s="197" t="str">
        <f>IF(WQ!A2579="","",WQ!A2579)</f>
        <v/>
      </c>
      <c r="B2579" s="197" t="str">
        <f>IFERROR(VLOOKUP(A2579,Path!A:B,2,FALSE),"")</f>
        <v/>
      </c>
      <c r="C2579" s="197" t="str">
        <f>IF(WQ!B2579="","",WQ!B2579)</f>
        <v/>
      </c>
    </row>
    <row r="2580" spans="1:3" x14ac:dyDescent="0.2">
      <c r="A2580" s="197" t="str">
        <f>IF(WQ!A2580="","",WQ!A2580)</f>
        <v/>
      </c>
      <c r="B2580" s="197" t="str">
        <f>IFERROR(VLOOKUP(A2580,Path!A:B,2,FALSE),"")</f>
        <v/>
      </c>
      <c r="C2580" s="197" t="str">
        <f>IF(WQ!B2580="","",WQ!B2580)</f>
        <v/>
      </c>
    </row>
    <row r="2581" spans="1:3" x14ac:dyDescent="0.2">
      <c r="A2581" s="197" t="str">
        <f>IF(WQ!A2581="","",WQ!A2581)</f>
        <v/>
      </c>
      <c r="B2581" s="197" t="str">
        <f>IFERROR(VLOOKUP(A2581,Path!A:B,2,FALSE),"")</f>
        <v/>
      </c>
      <c r="C2581" s="197" t="str">
        <f>IF(WQ!B2581="","",WQ!B2581)</f>
        <v/>
      </c>
    </row>
    <row r="2582" spans="1:3" x14ac:dyDescent="0.2">
      <c r="A2582" s="197" t="str">
        <f>IF(WQ!A2582="","",WQ!A2582)</f>
        <v/>
      </c>
      <c r="B2582" s="197" t="str">
        <f>IFERROR(VLOOKUP(A2582,Path!A:B,2,FALSE),"")</f>
        <v/>
      </c>
      <c r="C2582" s="197" t="str">
        <f>IF(WQ!B2582="","",WQ!B2582)</f>
        <v/>
      </c>
    </row>
    <row r="2583" spans="1:3" x14ac:dyDescent="0.2">
      <c r="A2583" s="197" t="str">
        <f>IF(WQ!A2583="","",WQ!A2583)</f>
        <v/>
      </c>
      <c r="B2583" s="197" t="str">
        <f>IFERROR(VLOOKUP(A2583,Path!A:B,2,FALSE),"")</f>
        <v/>
      </c>
      <c r="C2583" s="197" t="str">
        <f>IF(WQ!B2583="","",WQ!B2583)</f>
        <v/>
      </c>
    </row>
    <row r="2584" spans="1:3" x14ac:dyDescent="0.2">
      <c r="A2584" s="197" t="str">
        <f>IF(WQ!A2584="","",WQ!A2584)</f>
        <v/>
      </c>
      <c r="B2584" s="197" t="str">
        <f>IFERROR(VLOOKUP(A2584,Path!A:B,2,FALSE),"")</f>
        <v/>
      </c>
      <c r="C2584" s="197" t="str">
        <f>IF(WQ!B2584="","",WQ!B2584)</f>
        <v/>
      </c>
    </row>
    <row r="2585" spans="1:3" x14ac:dyDescent="0.2">
      <c r="A2585" s="197" t="str">
        <f>IF(WQ!A2585="","",WQ!A2585)</f>
        <v/>
      </c>
      <c r="B2585" s="197" t="str">
        <f>IFERROR(VLOOKUP(A2585,Path!A:B,2,FALSE),"")</f>
        <v/>
      </c>
      <c r="C2585" s="197" t="str">
        <f>IF(WQ!B2585="","",WQ!B2585)</f>
        <v/>
      </c>
    </row>
    <row r="2586" spans="1:3" x14ac:dyDescent="0.2">
      <c r="A2586" s="197" t="str">
        <f>IF(WQ!A2586="","",WQ!A2586)</f>
        <v/>
      </c>
      <c r="B2586" s="197" t="str">
        <f>IFERROR(VLOOKUP(A2586,Path!A:B,2,FALSE),"")</f>
        <v/>
      </c>
      <c r="C2586" s="197" t="str">
        <f>IF(WQ!B2586="","",WQ!B2586)</f>
        <v/>
      </c>
    </row>
    <row r="2587" spans="1:3" x14ac:dyDescent="0.2">
      <c r="A2587" s="197" t="str">
        <f>IF(WQ!A2587="","",WQ!A2587)</f>
        <v/>
      </c>
      <c r="B2587" s="197" t="str">
        <f>IFERROR(VLOOKUP(A2587,Path!A:B,2,FALSE),"")</f>
        <v/>
      </c>
      <c r="C2587" s="197" t="str">
        <f>IF(WQ!B2587="","",WQ!B2587)</f>
        <v/>
      </c>
    </row>
    <row r="2588" spans="1:3" x14ac:dyDescent="0.2">
      <c r="A2588" s="197" t="str">
        <f>IF(WQ!A2588="","",WQ!A2588)</f>
        <v/>
      </c>
      <c r="B2588" s="197" t="str">
        <f>IFERROR(VLOOKUP(A2588,Path!A:B,2,FALSE),"")</f>
        <v/>
      </c>
      <c r="C2588" s="197" t="str">
        <f>IF(WQ!B2588="","",WQ!B2588)</f>
        <v/>
      </c>
    </row>
    <row r="2589" spans="1:3" x14ac:dyDescent="0.2">
      <c r="A2589" s="197" t="str">
        <f>IF(WQ!A2589="","",WQ!A2589)</f>
        <v/>
      </c>
      <c r="B2589" s="197" t="str">
        <f>IFERROR(VLOOKUP(A2589,Path!A:B,2,FALSE),"")</f>
        <v/>
      </c>
      <c r="C2589" s="197" t="str">
        <f>IF(WQ!B2589="","",WQ!B2589)</f>
        <v/>
      </c>
    </row>
    <row r="2590" spans="1:3" x14ac:dyDescent="0.2">
      <c r="A2590" s="197" t="str">
        <f>IF(WQ!A2590="","",WQ!A2590)</f>
        <v/>
      </c>
      <c r="B2590" s="197" t="str">
        <f>IFERROR(VLOOKUP(A2590,Path!A:B,2,FALSE),"")</f>
        <v/>
      </c>
      <c r="C2590" s="197" t="str">
        <f>IF(WQ!B2590="","",WQ!B2590)</f>
        <v/>
      </c>
    </row>
    <row r="2591" spans="1:3" x14ac:dyDescent="0.2">
      <c r="A2591" s="197" t="str">
        <f>IF(WQ!A2591="","",WQ!A2591)</f>
        <v/>
      </c>
      <c r="B2591" s="197" t="str">
        <f>IFERROR(VLOOKUP(A2591,Path!A:B,2,FALSE),"")</f>
        <v/>
      </c>
      <c r="C2591" s="197" t="str">
        <f>IF(WQ!B2591="","",WQ!B2591)</f>
        <v/>
      </c>
    </row>
    <row r="2592" spans="1:3" x14ac:dyDescent="0.2">
      <c r="A2592" s="197" t="str">
        <f>IF(WQ!A2592="","",WQ!A2592)</f>
        <v/>
      </c>
      <c r="B2592" s="197" t="str">
        <f>IFERROR(VLOOKUP(A2592,Path!A:B,2,FALSE),"")</f>
        <v/>
      </c>
      <c r="C2592" s="197" t="str">
        <f>IF(WQ!B2592="","",WQ!B2592)</f>
        <v/>
      </c>
    </row>
    <row r="2593" spans="1:3" x14ac:dyDescent="0.2">
      <c r="A2593" s="197" t="str">
        <f>IF(WQ!A2593="","",WQ!A2593)</f>
        <v/>
      </c>
      <c r="B2593" s="197" t="str">
        <f>IFERROR(VLOOKUP(A2593,Path!A:B,2,FALSE),"")</f>
        <v/>
      </c>
      <c r="C2593" s="197" t="str">
        <f>IF(WQ!B2593="","",WQ!B2593)</f>
        <v/>
      </c>
    </row>
    <row r="2594" spans="1:3" x14ac:dyDescent="0.2">
      <c r="A2594" s="197" t="str">
        <f>IF(WQ!A2594="","",WQ!A2594)</f>
        <v/>
      </c>
      <c r="B2594" s="197" t="str">
        <f>IFERROR(VLOOKUP(A2594,Path!A:B,2,FALSE),"")</f>
        <v/>
      </c>
      <c r="C2594" s="197" t="str">
        <f>IF(WQ!B2594="","",WQ!B2594)</f>
        <v/>
      </c>
    </row>
    <row r="2595" spans="1:3" x14ac:dyDescent="0.2">
      <c r="A2595" s="197" t="str">
        <f>IF(WQ!A2595="","",WQ!A2595)</f>
        <v/>
      </c>
      <c r="B2595" s="197" t="str">
        <f>IFERROR(VLOOKUP(A2595,Path!A:B,2,FALSE),"")</f>
        <v/>
      </c>
      <c r="C2595" s="197" t="str">
        <f>IF(WQ!B2595="","",WQ!B2595)</f>
        <v/>
      </c>
    </row>
    <row r="2596" spans="1:3" x14ac:dyDescent="0.2">
      <c r="A2596" s="197" t="str">
        <f>IF(WQ!A2596="","",WQ!A2596)</f>
        <v/>
      </c>
      <c r="B2596" s="197" t="str">
        <f>IFERROR(VLOOKUP(A2596,Path!A:B,2,FALSE),"")</f>
        <v/>
      </c>
      <c r="C2596" s="197" t="str">
        <f>IF(WQ!B2596="","",WQ!B2596)</f>
        <v/>
      </c>
    </row>
    <row r="2597" spans="1:3" x14ac:dyDescent="0.2">
      <c r="A2597" s="197" t="str">
        <f>IF(WQ!A2597="","",WQ!A2597)</f>
        <v/>
      </c>
      <c r="B2597" s="197" t="str">
        <f>IFERROR(VLOOKUP(A2597,Path!A:B,2,FALSE),"")</f>
        <v/>
      </c>
      <c r="C2597" s="197" t="str">
        <f>IF(WQ!B2597="","",WQ!B2597)</f>
        <v/>
      </c>
    </row>
    <row r="2598" spans="1:3" x14ac:dyDescent="0.2">
      <c r="A2598" s="197" t="str">
        <f>IF(WQ!A2598="","",WQ!A2598)</f>
        <v/>
      </c>
      <c r="B2598" s="197" t="str">
        <f>IFERROR(VLOOKUP(A2598,Path!A:B,2,FALSE),"")</f>
        <v/>
      </c>
      <c r="C2598" s="197" t="str">
        <f>IF(WQ!B2598="","",WQ!B2598)</f>
        <v/>
      </c>
    </row>
    <row r="2599" spans="1:3" x14ac:dyDescent="0.2">
      <c r="A2599" s="197" t="str">
        <f>IF(WQ!A2599="","",WQ!A2599)</f>
        <v/>
      </c>
      <c r="B2599" s="197" t="str">
        <f>IFERROR(VLOOKUP(A2599,Path!A:B,2,FALSE),"")</f>
        <v/>
      </c>
      <c r="C2599" s="197" t="str">
        <f>IF(WQ!B2599="","",WQ!B2599)</f>
        <v/>
      </c>
    </row>
    <row r="2600" spans="1:3" x14ac:dyDescent="0.2">
      <c r="A2600" s="197" t="str">
        <f>IF(WQ!A2600="","",WQ!A2600)</f>
        <v/>
      </c>
      <c r="B2600" s="197" t="str">
        <f>IFERROR(VLOOKUP(A2600,Path!A:B,2,FALSE),"")</f>
        <v/>
      </c>
      <c r="C2600" s="197" t="str">
        <f>IF(WQ!B2600="","",WQ!B2600)</f>
        <v/>
      </c>
    </row>
    <row r="2601" spans="1:3" x14ac:dyDescent="0.2">
      <c r="A2601" s="197" t="str">
        <f>IF(WQ!A2601="","",WQ!A2601)</f>
        <v/>
      </c>
      <c r="B2601" s="197" t="str">
        <f>IFERROR(VLOOKUP(A2601,Path!A:B,2,FALSE),"")</f>
        <v/>
      </c>
      <c r="C2601" s="197" t="str">
        <f>IF(WQ!B2601="","",WQ!B2601)</f>
        <v/>
      </c>
    </row>
    <row r="2602" spans="1:3" x14ac:dyDescent="0.2">
      <c r="A2602" s="197" t="str">
        <f>IF(WQ!A2602="","",WQ!A2602)</f>
        <v/>
      </c>
      <c r="B2602" s="197" t="str">
        <f>IFERROR(VLOOKUP(A2602,Path!A:B,2,FALSE),"")</f>
        <v/>
      </c>
      <c r="C2602" s="197" t="str">
        <f>IF(WQ!B2602="","",WQ!B2602)</f>
        <v/>
      </c>
    </row>
    <row r="2603" spans="1:3" x14ac:dyDescent="0.2">
      <c r="A2603" s="197" t="str">
        <f>IF(WQ!A2603="","",WQ!A2603)</f>
        <v/>
      </c>
      <c r="B2603" s="197" t="str">
        <f>IFERROR(VLOOKUP(A2603,Path!A:B,2,FALSE),"")</f>
        <v/>
      </c>
      <c r="C2603" s="197" t="str">
        <f>IF(WQ!B2603="","",WQ!B2603)</f>
        <v/>
      </c>
    </row>
    <row r="2604" spans="1:3" x14ac:dyDescent="0.2">
      <c r="A2604" s="197" t="str">
        <f>IF(WQ!A2604="","",WQ!A2604)</f>
        <v/>
      </c>
      <c r="B2604" s="197" t="str">
        <f>IFERROR(VLOOKUP(A2604,Path!A:B,2,FALSE),"")</f>
        <v/>
      </c>
      <c r="C2604" s="197" t="str">
        <f>IF(WQ!B2604="","",WQ!B2604)</f>
        <v/>
      </c>
    </row>
    <row r="2605" spans="1:3" x14ac:dyDescent="0.2">
      <c r="A2605" s="197" t="str">
        <f>IF(WQ!A2605="","",WQ!A2605)</f>
        <v/>
      </c>
      <c r="B2605" s="197" t="str">
        <f>IFERROR(VLOOKUP(A2605,Path!A:B,2,FALSE),"")</f>
        <v/>
      </c>
      <c r="C2605" s="197" t="str">
        <f>IF(WQ!B2605="","",WQ!B2605)</f>
        <v/>
      </c>
    </row>
    <row r="2606" spans="1:3" x14ac:dyDescent="0.2">
      <c r="A2606" s="197" t="str">
        <f>IF(WQ!A2606="","",WQ!A2606)</f>
        <v/>
      </c>
      <c r="B2606" s="197" t="str">
        <f>IFERROR(VLOOKUP(A2606,Path!A:B,2,FALSE),"")</f>
        <v/>
      </c>
      <c r="C2606" s="197" t="str">
        <f>IF(WQ!B2606="","",WQ!B2606)</f>
        <v/>
      </c>
    </row>
    <row r="2607" spans="1:3" x14ac:dyDescent="0.2">
      <c r="A2607" s="197" t="str">
        <f>IF(WQ!A2607="","",WQ!A2607)</f>
        <v/>
      </c>
      <c r="B2607" s="197" t="str">
        <f>IFERROR(VLOOKUP(A2607,Path!A:B,2,FALSE),"")</f>
        <v/>
      </c>
      <c r="C2607" s="197" t="str">
        <f>IF(WQ!B2607="","",WQ!B2607)</f>
        <v/>
      </c>
    </row>
    <row r="2608" spans="1:3" x14ac:dyDescent="0.2">
      <c r="A2608" s="197" t="str">
        <f>IF(WQ!A2608="","",WQ!A2608)</f>
        <v/>
      </c>
      <c r="B2608" s="197" t="str">
        <f>IFERROR(VLOOKUP(A2608,Path!A:B,2,FALSE),"")</f>
        <v/>
      </c>
      <c r="C2608" s="197" t="str">
        <f>IF(WQ!B2608="","",WQ!B2608)</f>
        <v/>
      </c>
    </row>
    <row r="2609" spans="1:3" x14ac:dyDescent="0.2">
      <c r="A2609" s="197" t="str">
        <f>IF(WQ!A2609="","",WQ!A2609)</f>
        <v/>
      </c>
      <c r="B2609" s="197" t="str">
        <f>IFERROR(VLOOKUP(A2609,Path!A:B,2,FALSE),"")</f>
        <v/>
      </c>
      <c r="C2609" s="197" t="str">
        <f>IF(WQ!B2609="","",WQ!B2609)</f>
        <v/>
      </c>
    </row>
    <row r="2610" spans="1:3" x14ac:dyDescent="0.2">
      <c r="A2610" s="197" t="str">
        <f>IF(WQ!A2610="","",WQ!A2610)</f>
        <v/>
      </c>
      <c r="B2610" s="197" t="str">
        <f>IFERROR(VLOOKUP(A2610,Path!A:B,2,FALSE),"")</f>
        <v/>
      </c>
      <c r="C2610" s="197" t="str">
        <f>IF(WQ!B2610="","",WQ!B2610)</f>
        <v/>
      </c>
    </row>
    <row r="2611" spans="1:3" x14ac:dyDescent="0.2">
      <c r="A2611" s="197" t="str">
        <f>IF(WQ!A2611="","",WQ!A2611)</f>
        <v/>
      </c>
      <c r="B2611" s="197" t="str">
        <f>IFERROR(VLOOKUP(A2611,Path!A:B,2,FALSE),"")</f>
        <v/>
      </c>
      <c r="C2611" s="197" t="str">
        <f>IF(WQ!B2611="","",WQ!B2611)</f>
        <v/>
      </c>
    </row>
    <row r="2612" spans="1:3" x14ac:dyDescent="0.2">
      <c r="A2612" s="197" t="str">
        <f>IF(WQ!A2612="","",WQ!A2612)</f>
        <v/>
      </c>
      <c r="B2612" s="197" t="str">
        <f>IFERROR(VLOOKUP(A2612,Path!A:B,2,FALSE),"")</f>
        <v/>
      </c>
      <c r="C2612" s="197" t="str">
        <f>IF(WQ!B2612="","",WQ!B2612)</f>
        <v/>
      </c>
    </row>
    <row r="2613" spans="1:3" x14ac:dyDescent="0.2">
      <c r="A2613" s="197" t="str">
        <f>IF(WQ!A2613="","",WQ!A2613)</f>
        <v/>
      </c>
      <c r="B2613" s="197" t="str">
        <f>IFERROR(VLOOKUP(A2613,Path!A:B,2,FALSE),"")</f>
        <v/>
      </c>
      <c r="C2613" s="197" t="str">
        <f>IF(WQ!B2613="","",WQ!B2613)</f>
        <v/>
      </c>
    </row>
    <row r="2614" spans="1:3" x14ac:dyDescent="0.2">
      <c r="A2614" s="197" t="str">
        <f>IF(WQ!A2614="","",WQ!A2614)</f>
        <v/>
      </c>
      <c r="B2614" s="197" t="str">
        <f>IFERROR(VLOOKUP(A2614,Path!A:B,2,FALSE),"")</f>
        <v/>
      </c>
      <c r="C2614" s="197" t="str">
        <f>IF(WQ!B2614="","",WQ!B2614)</f>
        <v/>
      </c>
    </row>
    <row r="2615" spans="1:3" x14ac:dyDescent="0.2">
      <c r="A2615" s="197" t="str">
        <f>IF(WQ!A2615="","",WQ!A2615)</f>
        <v/>
      </c>
      <c r="B2615" s="197" t="str">
        <f>IFERROR(VLOOKUP(A2615,Path!A:B,2,FALSE),"")</f>
        <v/>
      </c>
      <c r="C2615" s="197" t="str">
        <f>IF(WQ!B2615="","",WQ!B2615)</f>
        <v/>
      </c>
    </row>
    <row r="2616" spans="1:3" x14ac:dyDescent="0.2">
      <c r="A2616" s="197" t="str">
        <f>IF(WQ!A2616="","",WQ!A2616)</f>
        <v/>
      </c>
      <c r="B2616" s="197" t="str">
        <f>IFERROR(VLOOKUP(A2616,Path!A:B,2,FALSE),"")</f>
        <v/>
      </c>
      <c r="C2616" s="197" t="str">
        <f>IF(WQ!B2616="","",WQ!B2616)</f>
        <v/>
      </c>
    </row>
    <row r="2617" spans="1:3" x14ac:dyDescent="0.2">
      <c r="A2617" s="197" t="str">
        <f>IF(WQ!A2617="","",WQ!A2617)</f>
        <v/>
      </c>
      <c r="B2617" s="197" t="str">
        <f>IFERROR(VLOOKUP(A2617,Path!A:B,2,FALSE),"")</f>
        <v/>
      </c>
      <c r="C2617" s="197" t="str">
        <f>IF(WQ!B2617="","",WQ!B2617)</f>
        <v/>
      </c>
    </row>
    <row r="2618" spans="1:3" x14ac:dyDescent="0.2">
      <c r="A2618" s="197" t="str">
        <f>IF(WQ!A2618="","",WQ!A2618)</f>
        <v/>
      </c>
      <c r="B2618" s="197" t="str">
        <f>IFERROR(VLOOKUP(A2618,Path!A:B,2,FALSE),"")</f>
        <v/>
      </c>
      <c r="C2618" s="197" t="str">
        <f>IF(WQ!B2618="","",WQ!B2618)</f>
        <v/>
      </c>
    </row>
    <row r="2619" spans="1:3" x14ac:dyDescent="0.2">
      <c r="A2619" s="197" t="str">
        <f>IF(WQ!A2619="","",WQ!A2619)</f>
        <v/>
      </c>
      <c r="B2619" s="197" t="str">
        <f>IFERROR(VLOOKUP(A2619,Path!A:B,2,FALSE),"")</f>
        <v/>
      </c>
      <c r="C2619" s="197" t="str">
        <f>IF(WQ!B2619="","",WQ!B2619)</f>
        <v/>
      </c>
    </row>
    <row r="2620" spans="1:3" x14ac:dyDescent="0.2">
      <c r="A2620" s="197" t="str">
        <f>IF(WQ!A2620="","",WQ!A2620)</f>
        <v/>
      </c>
      <c r="B2620" s="197" t="str">
        <f>IFERROR(VLOOKUP(A2620,Path!A:B,2,FALSE),"")</f>
        <v/>
      </c>
      <c r="C2620" s="197" t="str">
        <f>IF(WQ!B2620="","",WQ!B2620)</f>
        <v/>
      </c>
    </row>
    <row r="2621" spans="1:3" x14ac:dyDescent="0.2">
      <c r="A2621" s="197" t="str">
        <f>IF(WQ!A2621="","",WQ!A2621)</f>
        <v/>
      </c>
      <c r="B2621" s="197" t="str">
        <f>IFERROR(VLOOKUP(A2621,Path!A:B,2,FALSE),"")</f>
        <v/>
      </c>
      <c r="C2621" s="197" t="str">
        <f>IF(WQ!B2621="","",WQ!B2621)</f>
        <v/>
      </c>
    </row>
    <row r="2622" spans="1:3" x14ac:dyDescent="0.2">
      <c r="A2622" s="197" t="str">
        <f>IF(WQ!A2622="","",WQ!A2622)</f>
        <v/>
      </c>
      <c r="B2622" s="197" t="str">
        <f>IFERROR(VLOOKUP(A2622,Path!A:B,2,FALSE),"")</f>
        <v/>
      </c>
      <c r="C2622" s="197" t="str">
        <f>IF(WQ!B2622="","",WQ!B2622)</f>
        <v/>
      </c>
    </row>
    <row r="2623" spans="1:3" x14ac:dyDescent="0.2">
      <c r="A2623" s="197" t="str">
        <f>IF(WQ!A2623="","",WQ!A2623)</f>
        <v/>
      </c>
      <c r="B2623" s="197" t="str">
        <f>IFERROR(VLOOKUP(A2623,Path!A:B,2,FALSE),"")</f>
        <v/>
      </c>
      <c r="C2623" s="197" t="str">
        <f>IF(WQ!B2623="","",WQ!B2623)</f>
        <v/>
      </c>
    </row>
    <row r="2624" spans="1:3" x14ac:dyDescent="0.2">
      <c r="A2624" s="197" t="str">
        <f>IF(WQ!A2624="","",WQ!A2624)</f>
        <v/>
      </c>
      <c r="B2624" s="197" t="str">
        <f>IFERROR(VLOOKUP(A2624,Path!A:B,2,FALSE),"")</f>
        <v/>
      </c>
      <c r="C2624" s="197" t="str">
        <f>IF(WQ!B2624="","",WQ!B2624)</f>
        <v/>
      </c>
    </row>
    <row r="2625" spans="1:3" x14ac:dyDescent="0.2">
      <c r="A2625" s="197" t="str">
        <f>IF(WQ!A2625="","",WQ!A2625)</f>
        <v/>
      </c>
      <c r="B2625" s="197" t="str">
        <f>IFERROR(VLOOKUP(A2625,Path!A:B,2,FALSE),"")</f>
        <v/>
      </c>
      <c r="C2625" s="197" t="str">
        <f>IF(WQ!B2625="","",WQ!B2625)</f>
        <v/>
      </c>
    </row>
    <row r="2626" spans="1:3" x14ac:dyDescent="0.2">
      <c r="A2626" s="197" t="str">
        <f>IF(WQ!A2626="","",WQ!A2626)</f>
        <v/>
      </c>
      <c r="B2626" s="197" t="str">
        <f>IFERROR(VLOOKUP(A2626,Path!A:B,2,FALSE),"")</f>
        <v/>
      </c>
      <c r="C2626" s="197" t="str">
        <f>IF(WQ!B2626="","",WQ!B2626)</f>
        <v/>
      </c>
    </row>
    <row r="2627" spans="1:3" x14ac:dyDescent="0.2">
      <c r="A2627" s="197" t="str">
        <f>IF(WQ!A2627="","",WQ!A2627)</f>
        <v/>
      </c>
      <c r="B2627" s="197" t="str">
        <f>IFERROR(VLOOKUP(A2627,Path!A:B,2,FALSE),"")</f>
        <v/>
      </c>
      <c r="C2627" s="197" t="str">
        <f>IF(WQ!B2627="","",WQ!B2627)</f>
        <v/>
      </c>
    </row>
    <row r="2628" spans="1:3" x14ac:dyDescent="0.2">
      <c r="A2628" s="197" t="str">
        <f>IF(WQ!A2628="","",WQ!A2628)</f>
        <v/>
      </c>
      <c r="B2628" s="197" t="str">
        <f>IFERROR(VLOOKUP(A2628,Path!A:B,2,FALSE),"")</f>
        <v/>
      </c>
      <c r="C2628" s="197" t="str">
        <f>IF(WQ!B2628="","",WQ!B2628)</f>
        <v/>
      </c>
    </row>
    <row r="2629" spans="1:3" x14ac:dyDescent="0.2">
      <c r="A2629" s="197" t="str">
        <f>IF(WQ!A2629="","",WQ!A2629)</f>
        <v/>
      </c>
      <c r="B2629" s="197" t="str">
        <f>IFERROR(VLOOKUP(A2629,Path!A:B,2,FALSE),"")</f>
        <v/>
      </c>
      <c r="C2629" s="197" t="str">
        <f>IF(WQ!B2629="","",WQ!B2629)</f>
        <v/>
      </c>
    </row>
    <row r="2630" spans="1:3" x14ac:dyDescent="0.2">
      <c r="A2630" s="197" t="str">
        <f>IF(WQ!A2630="","",WQ!A2630)</f>
        <v/>
      </c>
      <c r="B2630" s="197" t="str">
        <f>IFERROR(VLOOKUP(A2630,Path!A:B,2,FALSE),"")</f>
        <v/>
      </c>
      <c r="C2630" s="197" t="str">
        <f>IF(WQ!B2630="","",WQ!B2630)</f>
        <v/>
      </c>
    </row>
    <row r="2631" spans="1:3" x14ac:dyDescent="0.2">
      <c r="A2631" s="197" t="str">
        <f>IF(WQ!A2631="","",WQ!A2631)</f>
        <v/>
      </c>
      <c r="B2631" s="197" t="str">
        <f>IFERROR(VLOOKUP(A2631,Path!A:B,2,FALSE),"")</f>
        <v/>
      </c>
      <c r="C2631" s="197" t="str">
        <f>IF(WQ!B2631="","",WQ!B2631)</f>
        <v/>
      </c>
    </row>
    <row r="2632" spans="1:3" x14ac:dyDescent="0.2">
      <c r="A2632" s="197" t="str">
        <f>IF(WQ!A2632="","",WQ!A2632)</f>
        <v/>
      </c>
      <c r="B2632" s="197" t="str">
        <f>IFERROR(VLOOKUP(A2632,Path!A:B,2,FALSE),"")</f>
        <v/>
      </c>
      <c r="C2632" s="197" t="str">
        <f>IF(WQ!B2632="","",WQ!B2632)</f>
        <v/>
      </c>
    </row>
    <row r="2633" spans="1:3" x14ac:dyDescent="0.2">
      <c r="A2633" s="197" t="str">
        <f>IF(WQ!A2633="","",WQ!A2633)</f>
        <v/>
      </c>
      <c r="B2633" s="197" t="str">
        <f>IFERROR(VLOOKUP(A2633,Path!A:B,2,FALSE),"")</f>
        <v/>
      </c>
      <c r="C2633" s="197" t="str">
        <f>IF(WQ!B2633="","",WQ!B2633)</f>
        <v/>
      </c>
    </row>
    <row r="2634" spans="1:3" x14ac:dyDescent="0.2">
      <c r="A2634" s="197" t="str">
        <f>IF(WQ!A2634="","",WQ!A2634)</f>
        <v/>
      </c>
      <c r="B2634" s="197" t="str">
        <f>IFERROR(VLOOKUP(A2634,Path!A:B,2,FALSE),"")</f>
        <v/>
      </c>
      <c r="C2634" s="197" t="str">
        <f>IF(WQ!B2634="","",WQ!B2634)</f>
        <v/>
      </c>
    </row>
    <row r="2635" spans="1:3" x14ac:dyDescent="0.2">
      <c r="A2635" s="197" t="str">
        <f>IF(WQ!A2635="","",WQ!A2635)</f>
        <v/>
      </c>
      <c r="B2635" s="197" t="str">
        <f>IFERROR(VLOOKUP(A2635,Path!A:B,2,FALSE),"")</f>
        <v/>
      </c>
      <c r="C2635" s="197" t="str">
        <f>IF(WQ!B2635="","",WQ!B2635)</f>
        <v/>
      </c>
    </row>
    <row r="2636" spans="1:3" x14ac:dyDescent="0.2">
      <c r="A2636" s="197" t="str">
        <f>IF(WQ!A2636="","",WQ!A2636)</f>
        <v/>
      </c>
      <c r="B2636" s="197" t="str">
        <f>IFERROR(VLOOKUP(A2636,Path!A:B,2,FALSE),"")</f>
        <v/>
      </c>
      <c r="C2636" s="197" t="str">
        <f>IF(WQ!B2636="","",WQ!B2636)</f>
        <v/>
      </c>
    </row>
    <row r="2637" spans="1:3" x14ac:dyDescent="0.2">
      <c r="A2637" s="197" t="str">
        <f>IF(WQ!A2637="","",WQ!A2637)</f>
        <v/>
      </c>
      <c r="B2637" s="197" t="str">
        <f>IFERROR(VLOOKUP(A2637,Path!A:B,2,FALSE),"")</f>
        <v/>
      </c>
      <c r="C2637" s="197" t="str">
        <f>IF(WQ!B2637="","",WQ!B2637)</f>
        <v/>
      </c>
    </row>
    <row r="2638" spans="1:3" x14ac:dyDescent="0.2">
      <c r="A2638" s="197" t="str">
        <f>IF(WQ!A2638="","",WQ!A2638)</f>
        <v/>
      </c>
      <c r="B2638" s="197" t="str">
        <f>IFERROR(VLOOKUP(A2638,Path!A:B,2,FALSE),"")</f>
        <v/>
      </c>
      <c r="C2638" s="197" t="str">
        <f>IF(WQ!B2638="","",WQ!B2638)</f>
        <v/>
      </c>
    </row>
    <row r="2639" spans="1:3" x14ac:dyDescent="0.2">
      <c r="A2639" s="197" t="str">
        <f>IF(WQ!A2639="","",WQ!A2639)</f>
        <v/>
      </c>
      <c r="B2639" s="197" t="str">
        <f>IFERROR(VLOOKUP(A2639,Path!A:B,2,FALSE),"")</f>
        <v/>
      </c>
      <c r="C2639" s="197" t="str">
        <f>IF(WQ!B2639="","",WQ!B2639)</f>
        <v/>
      </c>
    </row>
    <row r="2640" spans="1:3" x14ac:dyDescent="0.2">
      <c r="A2640" s="197" t="str">
        <f>IF(WQ!A2640="","",WQ!A2640)</f>
        <v/>
      </c>
      <c r="B2640" s="197" t="str">
        <f>IFERROR(VLOOKUP(A2640,Path!A:B,2,FALSE),"")</f>
        <v/>
      </c>
      <c r="C2640" s="197" t="str">
        <f>IF(WQ!B2640="","",WQ!B2640)</f>
        <v/>
      </c>
    </row>
    <row r="2641" spans="1:3" x14ac:dyDescent="0.2">
      <c r="A2641" s="197" t="str">
        <f>IF(WQ!A2641="","",WQ!A2641)</f>
        <v/>
      </c>
      <c r="B2641" s="197" t="str">
        <f>IFERROR(VLOOKUP(A2641,Path!A:B,2,FALSE),"")</f>
        <v/>
      </c>
      <c r="C2641" s="197" t="str">
        <f>IF(WQ!B2641="","",WQ!B2641)</f>
        <v/>
      </c>
    </row>
    <row r="2642" spans="1:3" x14ac:dyDescent="0.2">
      <c r="A2642" s="197" t="str">
        <f>IF(WQ!A2642="","",WQ!A2642)</f>
        <v/>
      </c>
      <c r="B2642" s="197" t="str">
        <f>IFERROR(VLOOKUP(A2642,Path!A:B,2,FALSE),"")</f>
        <v/>
      </c>
      <c r="C2642" s="197" t="str">
        <f>IF(WQ!B2642="","",WQ!B2642)</f>
        <v/>
      </c>
    </row>
    <row r="2643" spans="1:3" x14ac:dyDescent="0.2">
      <c r="A2643" s="197" t="str">
        <f>IF(WQ!A2643="","",WQ!A2643)</f>
        <v/>
      </c>
      <c r="B2643" s="197" t="str">
        <f>IFERROR(VLOOKUP(A2643,Path!A:B,2,FALSE),"")</f>
        <v/>
      </c>
      <c r="C2643" s="197" t="str">
        <f>IF(WQ!B2643="","",WQ!B2643)</f>
        <v/>
      </c>
    </row>
    <row r="2644" spans="1:3" x14ac:dyDescent="0.2">
      <c r="A2644" s="197" t="str">
        <f>IF(WQ!A2644="","",WQ!A2644)</f>
        <v/>
      </c>
      <c r="B2644" s="197" t="str">
        <f>IFERROR(VLOOKUP(A2644,Path!A:B,2,FALSE),"")</f>
        <v/>
      </c>
      <c r="C2644" s="197" t="str">
        <f>IF(WQ!B2644="","",WQ!B2644)</f>
        <v/>
      </c>
    </row>
    <row r="2645" spans="1:3" x14ac:dyDescent="0.2">
      <c r="A2645" s="197" t="str">
        <f>IF(WQ!A2645="","",WQ!A2645)</f>
        <v/>
      </c>
      <c r="B2645" s="197" t="str">
        <f>IFERROR(VLOOKUP(A2645,Path!A:B,2,FALSE),"")</f>
        <v/>
      </c>
      <c r="C2645" s="197" t="str">
        <f>IF(WQ!B2645="","",WQ!B2645)</f>
        <v/>
      </c>
    </row>
    <row r="2646" spans="1:3" x14ac:dyDescent="0.2">
      <c r="A2646" s="197" t="str">
        <f>IF(WQ!A2646="","",WQ!A2646)</f>
        <v/>
      </c>
      <c r="B2646" s="197" t="str">
        <f>IFERROR(VLOOKUP(A2646,Path!A:B,2,FALSE),"")</f>
        <v/>
      </c>
      <c r="C2646" s="197" t="str">
        <f>IF(WQ!B2646="","",WQ!B2646)</f>
        <v/>
      </c>
    </row>
    <row r="2647" spans="1:3" x14ac:dyDescent="0.2">
      <c r="A2647" s="197" t="str">
        <f>IF(WQ!A2647="","",WQ!A2647)</f>
        <v/>
      </c>
      <c r="B2647" s="197" t="str">
        <f>IFERROR(VLOOKUP(A2647,Path!A:B,2,FALSE),"")</f>
        <v/>
      </c>
      <c r="C2647" s="197" t="str">
        <f>IF(WQ!B2647="","",WQ!B2647)</f>
        <v/>
      </c>
    </row>
    <row r="2648" spans="1:3" x14ac:dyDescent="0.2">
      <c r="A2648" s="197" t="str">
        <f>IF(WQ!A2648="","",WQ!A2648)</f>
        <v/>
      </c>
      <c r="B2648" s="197" t="str">
        <f>IFERROR(VLOOKUP(A2648,Path!A:B,2,FALSE),"")</f>
        <v/>
      </c>
      <c r="C2648" s="197" t="str">
        <f>IF(WQ!B2648="","",WQ!B2648)</f>
        <v/>
      </c>
    </row>
    <row r="2649" spans="1:3" x14ac:dyDescent="0.2">
      <c r="A2649" s="197" t="str">
        <f>IF(WQ!A2649="","",WQ!A2649)</f>
        <v/>
      </c>
      <c r="B2649" s="197" t="str">
        <f>IFERROR(VLOOKUP(A2649,Path!A:B,2,FALSE),"")</f>
        <v/>
      </c>
      <c r="C2649" s="197" t="str">
        <f>IF(WQ!B2649="","",WQ!B2649)</f>
        <v/>
      </c>
    </row>
    <row r="2650" spans="1:3" x14ac:dyDescent="0.2">
      <c r="A2650" s="197" t="str">
        <f>IF(WQ!A2650="","",WQ!A2650)</f>
        <v/>
      </c>
      <c r="B2650" s="197" t="str">
        <f>IFERROR(VLOOKUP(A2650,Path!A:B,2,FALSE),"")</f>
        <v/>
      </c>
      <c r="C2650" s="197" t="str">
        <f>IF(WQ!B2650="","",WQ!B2650)</f>
        <v/>
      </c>
    </row>
    <row r="2651" spans="1:3" x14ac:dyDescent="0.2">
      <c r="A2651" s="197" t="str">
        <f>IF(WQ!A2651="","",WQ!A2651)</f>
        <v/>
      </c>
      <c r="B2651" s="197" t="str">
        <f>IFERROR(VLOOKUP(A2651,Path!A:B,2,FALSE),"")</f>
        <v/>
      </c>
      <c r="C2651" s="197" t="str">
        <f>IF(WQ!B2651="","",WQ!B2651)</f>
        <v/>
      </c>
    </row>
    <row r="2652" spans="1:3" x14ac:dyDescent="0.2">
      <c r="A2652" s="197" t="str">
        <f>IF(WQ!A2652="","",WQ!A2652)</f>
        <v/>
      </c>
      <c r="B2652" s="197" t="str">
        <f>IFERROR(VLOOKUP(A2652,Path!A:B,2,FALSE),"")</f>
        <v/>
      </c>
      <c r="C2652" s="197" t="str">
        <f>IF(WQ!B2652="","",WQ!B2652)</f>
        <v/>
      </c>
    </row>
    <row r="2653" spans="1:3" x14ac:dyDescent="0.2">
      <c r="A2653" s="197" t="str">
        <f>IF(WQ!A2653="","",WQ!A2653)</f>
        <v/>
      </c>
      <c r="B2653" s="197" t="str">
        <f>IFERROR(VLOOKUP(A2653,Path!A:B,2,FALSE),"")</f>
        <v/>
      </c>
      <c r="C2653" s="197" t="str">
        <f>IF(WQ!B2653="","",WQ!B2653)</f>
        <v/>
      </c>
    </row>
    <row r="2654" spans="1:3" x14ac:dyDescent="0.2">
      <c r="A2654" s="197" t="str">
        <f>IF(WQ!A2654="","",WQ!A2654)</f>
        <v/>
      </c>
      <c r="B2654" s="197" t="str">
        <f>IFERROR(VLOOKUP(A2654,Path!A:B,2,FALSE),"")</f>
        <v/>
      </c>
      <c r="C2654" s="197" t="str">
        <f>IF(WQ!B2654="","",WQ!B2654)</f>
        <v/>
      </c>
    </row>
    <row r="2655" spans="1:3" x14ac:dyDescent="0.2">
      <c r="A2655" s="197" t="str">
        <f>IF(WQ!A2655="","",WQ!A2655)</f>
        <v/>
      </c>
      <c r="B2655" s="197" t="str">
        <f>IFERROR(VLOOKUP(A2655,Path!A:B,2,FALSE),"")</f>
        <v/>
      </c>
      <c r="C2655" s="197" t="str">
        <f>IF(WQ!B2655="","",WQ!B2655)</f>
        <v/>
      </c>
    </row>
    <row r="2656" spans="1:3" x14ac:dyDescent="0.2">
      <c r="A2656" s="197" t="str">
        <f>IF(WQ!A2656="","",WQ!A2656)</f>
        <v/>
      </c>
      <c r="B2656" s="197" t="str">
        <f>IFERROR(VLOOKUP(A2656,Path!A:B,2,FALSE),"")</f>
        <v/>
      </c>
      <c r="C2656" s="197" t="str">
        <f>IF(WQ!B2656="","",WQ!B2656)</f>
        <v/>
      </c>
    </row>
    <row r="2657" spans="1:3" x14ac:dyDescent="0.2">
      <c r="A2657" s="197" t="str">
        <f>IF(WQ!A2657="","",WQ!A2657)</f>
        <v/>
      </c>
      <c r="B2657" s="197" t="str">
        <f>IFERROR(VLOOKUP(A2657,Path!A:B,2,FALSE),"")</f>
        <v/>
      </c>
      <c r="C2657" s="197" t="str">
        <f>IF(WQ!B2657="","",WQ!B2657)</f>
        <v/>
      </c>
    </row>
    <row r="2658" spans="1:3" x14ac:dyDescent="0.2">
      <c r="A2658" s="197" t="str">
        <f>IF(WQ!A2658="","",WQ!A2658)</f>
        <v/>
      </c>
      <c r="B2658" s="197" t="str">
        <f>IFERROR(VLOOKUP(A2658,Path!A:B,2,FALSE),"")</f>
        <v/>
      </c>
      <c r="C2658" s="197" t="str">
        <f>IF(WQ!B2658="","",WQ!B2658)</f>
        <v/>
      </c>
    </row>
    <row r="2659" spans="1:3" x14ac:dyDescent="0.2">
      <c r="A2659" s="197" t="str">
        <f>IF(WQ!A2659="","",WQ!A2659)</f>
        <v/>
      </c>
      <c r="B2659" s="197" t="str">
        <f>IFERROR(VLOOKUP(A2659,Path!A:B,2,FALSE),"")</f>
        <v/>
      </c>
      <c r="C2659" s="197" t="str">
        <f>IF(WQ!B2659="","",WQ!B2659)</f>
        <v/>
      </c>
    </row>
    <row r="2660" spans="1:3" x14ac:dyDescent="0.2">
      <c r="A2660" s="197" t="str">
        <f>IF(WQ!A2660="","",WQ!A2660)</f>
        <v/>
      </c>
      <c r="B2660" s="197" t="str">
        <f>IFERROR(VLOOKUP(A2660,Path!A:B,2,FALSE),"")</f>
        <v/>
      </c>
      <c r="C2660" s="197" t="str">
        <f>IF(WQ!B2660="","",WQ!B2660)</f>
        <v/>
      </c>
    </row>
    <row r="2661" spans="1:3" x14ac:dyDescent="0.2">
      <c r="A2661" s="197" t="str">
        <f>IF(WQ!A2661="","",WQ!A2661)</f>
        <v/>
      </c>
      <c r="B2661" s="197" t="str">
        <f>IFERROR(VLOOKUP(A2661,Path!A:B,2,FALSE),"")</f>
        <v/>
      </c>
      <c r="C2661" s="197" t="str">
        <f>IF(WQ!B2661="","",WQ!B2661)</f>
        <v/>
      </c>
    </row>
    <row r="2662" spans="1:3" x14ac:dyDescent="0.2">
      <c r="A2662" s="197" t="str">
        <f>IF(WQ!A2662="","",WQ!A2662)</f>
        <v/>
      </c>
      <c r="B2662" s="197" t="str">
        <f>IFERROR(VLOOKUP(A2662,Path!A:B,2,FALSE),"")</f>
        <v/>
      </c>
      <c r="C2662" s="197" t="str">
        <f>IF(WQ!B2662="","",WQ!B2662)</f>
        <v/>
      </c>
    </row>
    <row r="2663" spans="1:3" x14ac:dyDescent="0.2">
      <c r="A2663" s="197" t="str">
        <f>IF(WQ!A2663="","",WQ!A2663)</f>
        <v/>
      </c>
      <c r="B2663" s="197" t="str">
        <f>IFERROR(VLOOKUP(A2663,Path!A:B,2,FALSE),"")</f>
        <v/>
      </c>
      <c r="C2663" s="197" t="str">
        <f>IF(WQ!B2663="","",WQ!B2663)</f>
        <v/>
      </c>
    </row>
    <row r="2664" spans="1:3" x14ac:dyDescent="0.2">
      <c r="A2664" s="197" t="str">
        <f>IF(WQ!A2664="","",WQ!A2664)</f>
        <v/>
      </c>
      <c r="B2664" s="197" t="str">
        <f>IFERROR(VLOOKUP(A2664,Path!A:B,2,FALSE),"")</f>
        <v/>
      </c>
      <c r="C2664" s="197" t="str">
        <f>IF(WQ!B2664="","",WQ!B2664)</f>
        <v/>
      </c>
    </row>
    <row r="2665" spans="1:3" x14ac:dyDescent="0.2">
      <c r="A2665" s="197" t="str">
        <f>IF(WQ!A2665="","",WQ!A2665)</f>
        <v/>
      </c>
      <c r="B2665" s="197" t="str">
        <f>IFERROR(VLOOKUP(A2665,Path!A:B,2,FALSE),"")</f>
        <v/>
      </c>
      <c r="C2665" s="197" t="str">
        <f>IF(WQ!B2665="","",WQ!B2665)</f>
        <v/>
      </c>
    </row>
    <row r="2666" spans="1:3" x14ac:dyDescent="0.2">
      <c r="A2666" s="197" t="str">
        <f>IF(WQ!A2666="","",WQ!A2666)</f>
        <v/>
      </c>
      <c r="B2666" s="197" t="str">
        <f>IFERROR(VLOOKUP(A2666,Path!A:B,2,FALSE),"")</f>
        <v/>
      </c>
      <c r="C2666" s="197" t="str">
        <f>IF(WQ!B2666="","",WQ!B2666)</f>
        <v/>
      </c>
    </row>
    <row r="2667" spans="1:3" x14ac:dyDescent="0.2">
      <c r="A2667" s="197" t="str">
        <f>IF(WQ!A2667="","",WQ!A2667)</f>
        <v/>
      </c>
      <c r="B2667" s="197" t="str">
        <f>IFERROR(VLOOKUP(A2667,Path!A:B,2,FALSE),"")</f>
        <v/>
      </c>
      <c r="C2667" s="197" t="str">
        <f>IF(WQ!B2667="","",WQ!B2667)</f>
        <v/>
      </c>
    </row>
    <row r="2668" spans="1:3" x14ac:dyDescent="0.2">
      <c r="A2668" s="197" t="str">
        <f>IF(WQ!A2668="","",WQ!A2668)</f>
        <v/>
      </c>
      <c r="B2668" s="197" t="str">
        <f>IFERROR(VLOOKUP(A2668,Path!A:B,2,FALSE),"")</f>
        <v/>
      </c>
      <c r="C2668" s="197" t="str">
        <f>IF(WQ!B2668="","",WQ!B2668)</f>
        <v/>
      </c>
    </row>
    <row r="2669" spans="1:3" x14ac:dyDescent="0.2">
      <c r="A2669" s="197" t="str">
        <f>IF(WQ!A2669="","",WQ!A2669)</f>
        <v/>
      </c>
      <c r="B2669" s="197" t="str">
        <f>IFERROR(VLOOKUP(A2669,Path!A:B,2,FALSE),"")</f>
        <v/>
      </c>
      <c r="C2669" s="197" t="str">
        <f>IF(WQ!B2669="","",WQ!B2669)</f>
        <v/>
      </c>
    </row>
    <row r="2670" spans="1:3" x14ac:dyDescent="0.2">
      <c r="A2670" s="197" t="str">
        <f>IF(WQ!A2670="","",WQ!A2670)</f>
        <v/>
      </c>
      <c r="B2670" s="197" t="str">
        <f>IFERROR(VLOOKUP(A2670,Path!A:B,2,FALSE),"")</f>
        <v/>
      </c>
      <c r="C2670" s="197" t="str">
        <f>IF(WQ!B2670="","",WQ!B2670)</f>
        <v/>
      </c>
    </row>
    <row r="2671" spans="1:3" x14ac:dyDescent="0.2">
      <c r="A2671" s="197" t="str">
        <f>IF(WQ!A2671="","",WQ!A2671)</f>
        <v/>
      </c>
      <c r="B2671" s="197" t="str">
        <f>IFERROR(VLOOKUP(A2671,Path!A:B,2,FALSE),"")</f>
        <v/>
      </c>
      <c r="C2671" s="197" t="str">
        <f>IF(WQ!B2671="","",WQ!B2671)</f>
        <v/>
      </c>
    </row>
    <row r="2672" spans="1:3" x14ac:dyDescent="0.2">
      <c r="A2672" s="197" t="str">
        <f>IF(WQ!A2672="","",WQ!A2672)</f>
        <v/>
      </c>
      <c r="B2672" s="197" t="str">
        <f>IFERROR(VLOOKUP(A2672,Path!A:B,2,FALSE),"")</f>
        <v/>
      </c>
      <c r="C2672" s="197" t="str">
        <f>IF(WQ!B2672="","",WQ!B2672)</f>
        <v/>
      </c>
    </row>
    <row r="2673" spans="1:3" x14ac:dyDescent="0.2">
      <c r="A2673" s="197" t="str">
        <f>IF(WQ!A2673="","",WQ!A2673)</f>
        <v/>
      </c>
      <c r="B2673" s="197" t="str">
        <f>IFERROR(VLOOKUP(A2673,Path!A:B,2,FALSE),"")</f>
        <v/>
      </c>
      <c r="C2673" s="197" t="str">
        <f>IF(WQ!B2673="","",WQ!B2673)</f>
        <v/>
      </c>
    </row>
    <row r="2674" spans="1:3" x14ac:dyDescent="0.2">
      <c r="A2674" s="197" t="str">
        <f>IF(WQ!A2674="","",WQ!A2674)</f>
        <v/>
      </c>
      <c r="B2674" s="197" t="str">
        <f>IFERROR(VLOOKUP(A2674,Path!A:B,2,FALSE),"")</f>
        <v/>
      </c>
      <c r="C2674" s="197" t="str">
        <f>IF(WQ!B2674="","",WQ!B2674)</f>
        <v/>
      </c>
    </row>
    <row r="2675" spans="1:3" x14ac:dyDescent="0.2">
      <c r="A2675" s="197" t="str">
        <f>IF(WQ!A2675="","",WQ!A2675)</f>
        <v/>
      </c>
      <c r="B2675" s="197" t="str">
        <f>IFERROR(VLOOKUP(A2675,Path!A:B,2,FALSE),"")</f>
        <v/>
      </c>
      <c r="C2675" s="197" t="str">
        <f>IF(WQ!B2675="","",WQ!B2675)</f>
        <v/>
      </c>
    </row>
    <row r="2676" spans="1:3" x14ac:dyDescent="0.2">
      <c r="A2676" s="197" t="str">
        <f>IF(WQ!A2676="","",WQ!A2676)</f>
        <v/>
      </c>
      <c r="B2676" s="197" t="str">
        <f>IFERROR(VLOOKUP(A2676,Path!A:B,2,FALSE),"")</f>
        <v/>
      </c>
      <c r="C2676" s="197" t="str">
        <f>IF(WQ!B2676="","",WQ!B2676)</f>
        <v/>
      </c>
    </row>
    <row r="2677" spans="1:3" x14ac:dyDescent="0.2">
      <c r="A2677" s="197" t="str">
        <f>IF(WQ!A2677="","",WQ!A2677)</f>
        <v/>
      </c>
      <c r="B2677" s="197" t="str">
        <f>IFERROR(VLOOKUP(A2677,Path!A:B,2,FALSE),"")</f>
        <v/>
      </c>
      <c r="C2677" s="197" t="str">
        <f>IF(WQ!B2677="","",WQ!B2677)</f>
        <v/>
      </c>
    </row>
    <row r="2678" spans="1:3" x14ac:dyDescent="0.2">
      <c r="A2678" s="197" t="str">
        <f>IF(WQ!A2678="","",WQ!A2678)</f>
        <v/>
      </c>
      <c r="B2678" s="197" t="str">
        <f>IFERROR(VLOOKUP(A2678,Path!A:B,2,FALSE),"")</f>
        <v/>
      </c>
      <c r="C2678" s="197" t="str">
        <f>IF(WQ!B2678="","",WQ!B2678)</f>
        <v/>
      </c>
    </row>
    <row r="2679" spans="1:3" x14ac:dyDescent="0.2">
      <c r="A2679" s="197" t="str">
        <f>IF(WQ!A2679="","",WQ!A2679)</f>
        <v/>
      </c>
      <c r="B2679" s="197" t="str">
        <f>IFERROR(VLOOKUP(A2679,Path!A:B,2,FALSE),"")</f>
        <v/>
      </c>
      <c r="C2679" s="197" t="str">
        <f>IF(WQ!B2679="","",WQ!B2679)</f>
        <v/>
      </c>
    </row>
    <row r="2680" spans="1:3" x14ac:dyDescent="0.2">
      <c r="A2680" s="197" t="str">
        <f>IF(WQ!A2680="","",WQ!A2680)</f>
        <v/>
      </c>
      <c r="B2680" s="197" t="str">
        <f>IFERROR(VLOOKUP(A2680,Path!A:B,2,FALSE),"")</f>
        <v/>
      </c>
      <c r="C2680" s="197" t="str">
        <f>IF(WQ!B2680="","",WQ!B2680)</f>
        <v/>
      </c>
    </row>
    <row r="2681" spans="1:3" x14ac:dyDescent="0.2">
      <c r="A2681" s="197" t="str">
        <f>IF(WQ!A2681="","",WQ!A2681)</f>
        <v/>
      </c>
      <c r="B2681" s="197" t="str">
        <f>IFERROR(VLOOKUP(A2681,Path!A:B,2,FALSE),"")</f>
        <v/>
      </c>
      <c r="C2681" s="197" t="str">
        <f>IF(WQ!B2681="","",WQ!B2681)</f>
        <v/>
      </c>
    </row>
    <row r="2682" spans="1:3" x14ac:dyDescent="0.2">
      <c r="A2682" s="197" t="str">
        <f>IF(WQ!A2682="","",WQ!A2682)</f>
        <v/>
      </c>
      <c r="B2682" s="197" t="str">
        <f>IFERROR(VLOOKUP(A2682,Path!A:B,2,FALSE),"")</f>
        <v/>
      </c>
      <c r="C2682" s="197" t="str">
        <f>IF(WQ!B2682="","",WQ!B2682)</f>
        <v/>
      </c>
    </row>
    <row r="2683" spans="1:3" x14ac:dyDescent="0.2">
      <c r="A2683" s="197" t="str">
        <f>IF(WQ!A2683="","",WQ!A2683)</f>
        <v/>
      </c>
      <c r="B2683" s="197" t="str">
        <f>IFERROR(VLOOKUP(A2683,Path!A:B,2,FALSE),"")</f>
        <v/>
      </c>
      <c r="C2683" s="197" t="str">
        <f>IF(WQ!B2683="","",WQ!B2683)</f>
        <v/>
      </c>
    </row>
    <row r="2684" spans="1:3" x14ac:dyDescent="0.2">
      <c r="A2684" s="197" t="str">
        <f>IF(WQ!A2684="","",WQ!A2684)</f>
        <v/>
      </c>
      <c r="B2684" s="197" t="str">
        <f>IFERROR(VLOOKUP(A2684,Path!A:B,2,FALSE),"")</f>
        <v/>
      </c>
      <c r="C2684" s="197" t="str">
        <f>IF(WQ!B2684="","",WQ!B2684)</f>
        <v/>
      </c>
    </row>
    <row r="2685" spans="1:3" x14ac:dyDescent="0.2">
      <c r="A2685" s="197" t="str">
        <f>IF(WQ!A2685="","",WQ!A2685)</f>
        <v/>
      </c>
      <c r="B2685" s="197" t="str">
        <f>IFERROR(VLOOKUP(A2685,Path!A:B,2,FALSE),"")</f>
        <v/>
      </c>
      <c r="C2685" s="197" t="str">
        <f>IF(WQ!B2685="","",WQ!B2685)</f>
        <v/>
      </c>
    </row>
    <row r="2686" spans="1:3" x14ac:dyDescent="0.2">
      <c r="A2686" s="197" t="str">
        <f>IF(WQ!A2686="","",WQ!A2686)</f>
        <v/>
      </c>
      <c r="B2686" s="197" t="str">
        <f>IFERROR(VLOOKUP(A2686,Path!A:B,2,FALSE),"")</f>
        <v/>
      </c>
      <c r="C2686" s="197" t="str">
        <f>IF(WQ!B2686="","",WQ!B2686)</f>
        <v/>
      </c>
    </row>
    <row r="2687" spans="1:3" x14ac:dyDescent="0.2">
      <c r="A2687" s="197" t="str">
        <f>IF(WQ!A2687="","",WQ!A2687)</f>
        <v/>
      </c>
      <c r="B2687" s="197" t="str">
        <f>IFERROR(VLOOKUP(A2687,Path!A:B,2,FALSE),"")</f>
        <v/>
      </c>
      <c r="C2687" s="197" t="str">
        <f>IF(WQ!B2687="","",WQ!B2687)</f>
        <v/>
      </c>
    </row>
    <row r="2688" spans="1:3" x14ac:dyDescent="0.2">
      <c r="A2688" s="197" t="str">
        <f>IF(WQ!A2688="","",WQ!A2688)</f>
        <v/>
      </c>
      <c r="B2688" s="197" t="str">
        <f>IFERROR(VLOOKUP(A2688,Path!A:B,2,FALSE),"")</f>
        <v/>
      </c>
      <c r="C2688" s="197" t="str">
        <f>IF(WQ!B2688="","",WQ!B2688)</f>
        <v/>
      </c>
    </row>
    <row r="2689" spans="1:3" x14ac:dyDescent="0.2">
      <c r="A2689" s="197" t="str">
        <f>IF(WQ!A2689="","",WQ!A2689)</f>
        <v/>
      </c>
      <c r="B2689" s="197" t="str">
        <f>IFERROR(VLOOKUP(A2689,Path!A:B,2,FALSE),"")</f>
        <v/>
      </c>
      <c r="C2689" s="197" t="str">
        <f>IF(WQ!B2689="","",WQ!B2689)</f>
        <v/>
      </c>
    </row>
    <row r="2690" spans="1:3" x14ac:dyDescent="0.2">
      <c r="A2690" s="197" t="str">
        <f>IF(WQ!A2690="","",WQ!A2690)</f>
        <v/>
      </c>
      <c r="B2690" s="197" t="str">
        <f>IFERROR(VLOOKUP(A2690,Path!A:B,2,FALSE),"")</f>
        <v/>
      </c>
      <c r="C2690" s="197" t="str">
        <f>IF(WQ!B2690="","",WQ!B2690)</f>
        <v/>
      </c>
    </row>
    <row r="2691" spans="1:3" x14ac:dyDescent="0.2">
      <c r="A2691" s="197" t="str">
        <f>IF(WQ!A2691="","",WQ!A2691)</f>
        <v/>
      </c>
      <c r="B2691" s="197" t="str">
        <f>IFERROR(VLOOKUP(A2691,Path!A:B,2,FALSE),"")</f>
        <v/>
      </c>
      <c r="C2691" s="197" t="str">
        <f>IF(WQ!B2691="","",WQ!B2691)</f>
        <v/>
      </c>
    </row>
    <row r="2692" spans="1:3" x14ac:dyDescent="0.2">
      <c r="A2692" s="197" t="str">
        <f>IF(WQ!A2692="","",WQ!A2692)</f>
        <v/>
      </c>
      <c r="B2692" s="197" t="str">
        <f>IFERROR(VLOOKUP(A2692,Path!A:B,2,FALSE),"")</f>
        <v/>
      </c>
      <c r="C2692" s="197" t="str">
        <f>IF(WQ!B2692="","",WQ!B2692)</f>
        <v/>
      </c>
    </row>
    <row r="2693" spans="1:3" x14ac:dyDescent="0.2">
      <c r="A2693" s="197" t="str">
        <f>IF(WQ!A2693="","",WQ!A2693)</f>
        <v/>
      </c>
      <c r="B2693" s="197" t="str">
        <f>IFERROR(VLOOKUP(A2693,Path!A:B,2,FALSE),"")</f>
        <v/>
      </c>
      <c r="C2693" s="197" t="str">
        <f>IF(WQ!B2693="","",WQ!B2693)</f>
        <v/>
      </c>
    </row>
    <row r="2694" spans="1:3" x14ac:dyDescent="0.2">
      <c r="A2694" s="197" t="str">
        <f>IF(WQ!A2694="","",WQ!A2694)</f>
        <v/>
      </c>
      <c r="B2694" s="197" t="str">
        <f>IFERROR(VLOOKUP(A2694,Path!A:B,2,FALSE),"")</f>
        <v/>
      </c>
      <c r="C2694" s="197" t="str">
        <f>IF(WQ!B2694="","",WQ!B2694)</f>
        <v/>
      </c>
    </row>
    <row r="2695" spans="1:3" x14ac:dyDescent="0.2">
      <c r="A2695" s="197" t="str">
        <f>IF(WQ!A2695="","",WQ!A2695)</f>
        <v/>
      </c>
      <c r="B2695" s="197" t="str">
        <f>IFERROR(VLOOKUP(A2695,Path!A:B,2,FALSE),"")</f>
        <v/>
      </c>
      <c r="C2695" s="197" t="str">
        <f>IF(WQ!B2695="","",WQ!B2695)</f>
        <v/>
      </c>
    </row>
    <row r="2696" spans="1:3" x14ac:dyDescent="0.2">
      <c r="A2696" s="197" t="str">
        <f>IF(WQ!A2696="","",WQ!A2696)</f>
        <v/>
      </c>
      <c r="B2696" s="197" t="str">
        <f>IFERROR(VLOOKUP(A2696,Path!A:B,2,FALSE),"")</f>
        <v/>
      </c>
      <c r="C2696" s="197" t="str">
        <f>IF(WQ!B2696="","",WQ!B2696)</f>
        <v/>
      </c>
    </row>
    <row r="2697" spans="1:3" x14ac:dyDescent="0.2">
      <c r="A2697" s="197" t="str">
        <f>IF(WQ!A2697="","",WQ!A2697)</f>
        <v/>
      </c>
      <c r="B2697" s="197" t="str">
        <f>IFERROR(VLOOKUP(A2697,Path!A:B,2,FALSE),"")</f>
        <v/>
      </c>
      <c r="C2697" s="197" t="str">
        <f>IF(WQ!B2697="","",WQ!B2697)</f>
        <v/>
      </c>
    </row>
    <row r="2698" spans="1:3" x14ac:dyDescent="0.2">
      <c r="A2698" s="197" t="str">
        <f>IF(WQ!A2698="","",WQ!A2698)</f>
        <v/>
      </c>
      <c r="B2698" s="197" t="str">
        <f>IFERROR(VLOOKUP(A2698,Path!A:B,2,FALSE),"")</f>
        <v/>
      </c>
      <c r="C2698" s="197" t="str">
        <f>IF(WQ!B2698="","",WQ!B2698)</f>
        <v/>
      </c>
    </row>
    <row r="2699" spans="1:3" x14ac:dyDescent="0.2">
      <c r="A2699" s="197" t="str">
        <f>IF(WQ!A2699="","",WQ!A2699)</f>
        <v/>
      </c>
      <c r="B2699" s="197" t="str">
        <f>IFERROR(VLOOKUP(A2699,Path!A:B,2,FALSE),"")</f>
        <v/>
      </c>
      <c r="C2699" s="197" t="str">
        <f>IF(WQ!B2699="","",WQ!B2699)</f>
        <v/>
      </c>
    </row>
    <row r="2700" spans="1:3" x14ac:dyDescent="0.2">
      <c r="A2700" s="197" t="str">
        <f>IF(WQ!A2700="","",WQ!A2700)</f>
        <v/>
      </c>
      <c r="B2700" s="197" t="str">
        <f>IFERROR(VLOOKUP(A2700,Path!A:B,2,FALSE),"")</f>
        <v/>
      </c>
      <c r="C2700" s="197" t="str">
        <f>IF(WQ!B2700="","",WQ!B2700)</f>
        <v/>
      </c>
    </row>
    <row r="2701" spans="1:3" x14ac:dyDescent="0.2">
      <c r="A2701" s="197" t="str">
        <f>IF(WQ!A2701="","",WQ!A2701)</f>
        <v/>
      </c>
      <c r="B2701" s="197" t="str">
        <f>IFERROR(VLOOKUP(A2701,Path!A:B,2,FALSE),"")</f>
        <v/>
      </c>
      <c r="C2701" s="197" t="str">
        <f>IF(WQ!B2701="","",WQ!B2701)</f>
        <v/>
      </c>
    </row>
    <row r="2702" spans="1:3" x14ac:dyDescent="0.2">
      <c r="A2702" s="197" t="str">
        <f>IF(WQ!A2702="","",WQ!A2702)</f>
        <v/>
      </c>
      <c r="B2702" s="197" t="str">
        <f>IFERROR(VLOOKUP(A2702,Path!A:B,2,FALSE),"")</f>
        <v/>
      </c>
      <c r="C2702" s="197" t="str">
        <f>IF(WQ!B2702="","",WQ!B2702)</f>
        <v/>
      </c>
    </row>
    <row r="2703" spans="1:3" x14ac:dyDescent="0.2">
      <c r="A2703" s="197" t="str">
        <f>IF(WQ!A2703="","",WQ!A2703)</f>
        <v/>
      </c>
      <c r="B2703" s="197" t="str">
        <f>IFERROR(VLOOKUP(A2703,Path!A:B,2,FALSE),"")</f>
        <v/>
      </c>
      <c r="C2703" s="197" t="str">
        <f>IF(WQ!B2703="","",WQ!B2703)</f>
        <v/>
      </c>
    </row>
    <row r="2704" spans="1:3" x14ac:dyDescent="0.2">
      <c r="A2704" s="197" t="str">
        <f>IF(WQ!A2704="","",WQ!A2704)</f>
        <v/>
      </c>
      <c r="B2704" s="197" t="str">
        <f>IFERROR(VLOOKUP(A2704,Path!A:B,2,FALSE),"")</f>
        <v/>
      </c>
      <c r="C2704" s="197" t="str">
        <f>IF(WQ!B2704="","",WQ!B2704)</f>
        <v/>
      </c>
    </row>
    <row r="2705" spans="1:3" x14ac:dyDescent="0.2">
      <c r="A2705" s="197" t="str">
        <f>IF(WQ!A2705="","",WQ!A2705)</f>
        <v/>
      </c>
      <c r="B2705" s="197" t="str">
        <f>IFERROR(VLOOKUP(A2705,Path!A:B,2,FALSE),"")</f>
        <v/>
      </c>
      <c r="C2705" s="197" t="str">
        <f>IF(WQ!B2705="","",WQ!B2705)</f>
        <v/>
      </c>
    </row>
    <row r="2706" spans="1:3" x14ac:dyDescent="0.2">
      <c r="A2706" s="197" t="str">
        <f>IF(WQ!A2706="","",WQ!A2706)</f>
        <v/>
      </c>
      <c r="B2706" s="197" t="str">
        <f>IFERROR(VLOOKUP(A2706,Path!A:B,2,FALSE),"")</f>
        <v/>
      </c>
      <c r="C2706" s="197" t="str">
        <f>IF(WQ!B2706="","",WQ!B2706)</f>
        <v/>
      </c>
    </row>
    <row r="2707" spans="1:3" x14ac:dyDescent="0.2">
      <c r="A2707" s="197" t="str">
        <f>IF(WQ!A2707="","",WQ!A2707)</f>
        <v/>
      </c>
      <c r="B2707" s="197" t="str">
        <f>IFERROR(VLOOKUP(A2707,Path!A:B,2,FALSE),"")</f>
        <v/>
      </c>
      <c r="C2707" s="197" t="str">
        <f>IF(WQ!B2707="","",WQ!B2707)</f>
        <v/>
      </c>
    </row>
    <row r="2708" spans="1:3" x14ac:dyDescent="0.2">
      <c r="A2708" s="197" t="str">
        <f>IF(WQ!A2708="","",WQ!A2708)</f>
        <v/>
      </c>
      <c r="B2708" s="197" t="str">
        <f>IFERROR(VLOOKUP(A2708,Path!A:B,2,FALSE),"")</f>
        <v/>
      </c>
      <c r="C2708" s="197" t="str">
        <f>IF(WQ!B2708="","",WQ!B2708)</f>
        <v/>
      </c>
    </row>
    <row r="2709" spans="1:3" x14ac:dyDescent="0.2">
      <c r="A2709" s="197" t="str">
        <f>IF(WQ!A2709="","",WQ!A2709)</f>
        <v/>
      </c>
      <c r="B2709" s="197" t="str">
        <f>IFERROR(VLOOKUP(A2709,Path!A:B,2,FALSE),"")</f>
        <v/>
      </c>
      <c r="C2709" s="197" t="str">
        <f>IF(WQ!B2709="","",WQ!B2709)</f>
        <v/>
      </c>
    </row>
    <row r="2710" spans="1:3" x14ac:dyDescent="0.2">
      <c r="A2710" s="197" t="str">
        <f>IF(WQ!A2710="","",WQ!A2710)</f>
        <v/>
      </c>
      <c r="B2710" s="197" t="str">
        <f>IFERROR(VLOOKUP(A2710,Path!A:B,2,FALSE),"")</f>
        <v/>
      </c>
      <c r="C2710" s="197" t="str">
        <f>IF(WQ!B2710="","",WQ!B2710)</f>
        <v/>
      </c>
    </row>
    <row r="2711" spans="1:3" x14ac:dyDescent="0.2">
      <c r="A2711" s="197" t="str">
        <f>IF(WQ!A2711="","",WQ!A2711)</f>
        <v/>
      </c>
      <c r="B2711" s="197" t="str">
        <f>IFERROR(VLOOKUP(A2711,Path!A:B,2,FALSE),"")</f>
        <v/>
      </c>
      <c r="C2711" s="197" t="str">
        <f>IF(WQ!B2711="","",WQ!B2711)</f>
        <v/>
      </c>
    </row>
    <row r="2712" spans="1:3" x14ac:dyDescent="0.2">
      <c r="A2712" s="197" t="str">
        <f>IF(WQ!A2712="","",WQ!A2712)</f>
        <v/>
      </c>
      <c r="B2712" s="197" t="str">
        <f>IFERROR(VLOOKUP(A2712,Path!A:B,2,FALSE),"")</f>
        <v/>
      </c>
      <c r="C2712" s="197" t="str">
        <f>IF(WQ!B2712="","",WQ!B2712)</f>
        <v/>
      </c>
    </row>
    <row r="2713" spans="1:3" x14ac:dyDescent="0.2">
      <c r="A2713" s="197" t="str">
        <f>IF(WQ!A2713="","",WQ!A2713)</f>
        <v/>
      </c>
      <c r="B2713" s="197" t="str">
        <f>IFERROR(VLOOKUP(A2713,Path!A:B,2,FALSE),"")</f>
        <v/>
      </c>
      <c r="C2713" s="197" t="str">
        <f>IF(WQ!B2713="","",WQ!B2713)</f>
        <v/>
      </c>
    </row>
    <row r="2714" spans="1:3" x14ac:dyDescent="0.2">
      <c r="A2714" s="197" t="str">
        <f>IF(WQ!A2714="","",WQ!A2714)</f>
        <v/>
      </c>
      <c r="B2714" s="197" t="str">
        <f>IFERROR(VLOOKUP(A2714,Path!A:B,2,FALSE),"")</f>
        <v/>
      </c>
      <c r="C2714" s="197" t="str">
        <f>IF(WQ!B2714="","",WQ!B2714)</f>
        <v/>
      </c>
    </row>
    <row r="2715" spans="1:3" x14ac:dyDescent="0.2">
      <c r="A2715" s="197" t="str">
        <f>IF(WQ!A2715="","",WQ!A2715)</f>
        <v/>
      </c>
      <c r="B2715" s="197" t="str">
        <f>IFERROR(VLOOKUP(A2715,Path!A:B,2,FALSE),"")</f>
        <v/>
      </c>
      <c r="C2715" s="197" t="str">
        <f>IF(WQ!B2715="","",WQ!B2715)</f>
        <v/>
      </c>
    </row>
    <row r="2716" spans="1:3" x14ac:dyDescent="0.2">
      <c r="A2716" s="197" t="str">
        <f>IF(WQ!A2716="","",WQ!A2716)</f>
        <v/>
      </c>
      <c r="B2716" s="197" t="str">
        <f>IFERROR(VLOOKUP(A2716,Path!A:B,2,FALSE),"")</f>
        <v/>
      </c>
      <c r="C2716" s="197" t="str">
        <f>IF(WQ!B2716="","",WQ!B2716)</f>
        <v/>
      </c>
    </row>
    <row r="2717" spans="1:3" x14ac:dyDescent="0.2">
      <c r="A2717" s="197" t="str">
        <f>IF(WQ!A2717="","",WQ!A2717)</f>
        <v/>
      </c>
      <c r="B2717" s="197" t="str">
        <f>IFERROR(VLOOKUP(A2717,Path!A:B,2,FALSE),"")</f>
        <v/>
      </c>
      <c r="C2717" s="197" t="str">
        <f>IF(WQ!B2717="","",WQ!B2717)</f>
        <v/>
      </c>
    </row>
    <row r="2718" spans="1:3" x14ac:dyDescent="0.2">
      <c r="A2718" s="197" t="str">
        <f>IF(WQ!A2718="","",WQ!A2718)</f>
        <v/>
      </c>
      <c r="B2718" s="197" t="str">
        <f>IFERROR(VLOOKUP(A2718,Path!A:B,2,FALSE),"")</f>
        <v/>
      </c>
      <c r="C2718" s="197" t="str">
        <f>IF(WQ!B2718="","",WQ!B2718)</f>
        <v/>
      </c>
    </row>
    <row r="2719" spans="1:3" x14ac:dyDescent="0.2">
      <c r="A2719" s="197" t="str">
        <f>IF(WQ!A2719="","",WQ!A2719)</f>
        <v/>
      </c>
      <c r="B2719" s="197" t="str">
        <f>IFERROR(VLOOKUP(A2719,Path!A:B,2,FALSE),"")</f>
        <v/>
      </c>
      <c r="C2719" s="197" t="str">
        <f>IF(WQ!B2719="","",WQ!B2719)</f>
        <v/>
      </c>
    </row>
    <row r="2720" spans="1:3" x14ac:dyDescent="0.2">
      <c r="A2720" s="197" t="str">
        <f>IF(WQ!A2720="","",WQ!A2720)</f>
        <v/>
      </c>
      <c r="B2720" s="197" t="str">
        <f>IFERROR(VLOOKUP(A2720,Path!A:B,2,FALSE),"")</f>
        <v/>
      </c>
      <c r="C2720" s="197" t="str">
        <f>IF(WQ!B2720="","",WQ!B2720)</f>
        <v/>
      </c>
    </row>
    <row r="2721" spans="1:3" x14ac:dyDescent="0.2">
      <c r="A2721" s="197" t="str">
        <f>IF(WQ!A2721="","",WQ!A2721)</f>
        <v/>
      </c>
      <c r="B2721" s="197" t="str">
        <f>IFERROR(VLOOKUP(A2721,Path!A:B,2,FALSE),"")</f>
        <v/>
      </c>
      <c r="C2721" s="197" t="str">
        <f>IF(WQ!B2721="","",WQ!B2721)</f>
        <v/>
      </c>
    </row>
    <row r="2722" spans="1:3" x14ac:dyDescent="0.2">
      <c r="A2722" s="197" t="str">
        <f>IF(WQ!A2722="","",WQ!A2722)</f>
        <v/>
      </c>
      <c r="B2722" s="197" t="str">
        <f>IFERROR(VLOOKUP(A2722,Path!A:B,2,FALSE),"")</f>
        <v/>
      </c>
      <c r="C2722" s="197" t="str">
        <f>IF(WQ!B2722="","",WQ!B2722)</f>
        <v/>
      </c>
    </row>
    <row r="2723" spans="1:3" x14ac:dyDescent="0.2">
      <c r="A2723" s="197" t="str">
        <f>IF(WQ!A2723="","",WQ!A2723)</f>
        <v/>
      </c>
      <c r="B2723" s="197" t="str">
        <f>IFERROR(VLOOKUP(A2723,Path!A:B,2,FALSE),"")</f>
        <v/>
      </c>
      <c r="C2723" s="197" t="str">
        <f>IF(WQ!B2723="","",WQ!B2723)</f>
        <v/>
      </c>
    </row>
    <row r="2724" spans="1:3" x14ac:dyDescent="0.2">
      <c r="A2724" s="197" t="str">
        <f>IF(WQ!A2724="","",WQ!A2724)</f>
        <v/>
      </c>
      <c r="B2724" s="197" t="str">
        <f>IFERROR(VLOOKUP(A2724,Path!A:B,2,FALSE),"")</f>
        <v/>
      </c>
      <c r="C2724" s="197" t="str">
        <f>IF(WQ!B2724="","",WQ!B2724)</f>
        <v/>
      </c>
    </row>
    <row r="2725" spans="1:3" x14ac:dyDescent="0.2">
      <c r="A2725" s="197" t="str">
        <f>IF(WQ!A2725="","",WQ!A2725)</f>
        <v/>
      </c>
      <c r="B2725" s="197" t="str">
        <f>IFERROR(VLOOKUP(A2725,Path!A:B,2,FALSE),"")</f>
        <v/>
      </c>
      <c r="C2725" s="197" t="str">
        <f>IF(WQ!B2725="","",WQ!B2725)</f>
        <v/>
      </c>
    </row>
    <row r="2726" spans="1:3" x14ac:dyDescent="0.2">
      <c r="A2726" s="197" t="str">
        <f>IF(WQ!A2726="","",WQ!A2726)</f>
        <v/>
      </c>
      <c r="B2726" s="197" t="str">
        <f>IFERROR(VLOOKUP(A2726,Path!A:B,2,FALSE),"")</f>
        <v/>
      </c>
      <c r="C2726" s="197" t="str">
        <f>IF(WQ!B2726="","",WQ!B2726)</f>
        <v/>
      </c>
    </row>
    <row r="2727" spans="1:3" x14ac:dyDescent="0.2">
      <c r="A2727" s="197" t="str">
        <f>IF(WQ!A2727="","",WQ!A2727)</f>
        <v/>
      </c>
      <c r="B2727" s="197" t="str">
        <f>IFERROR(VLOOKUP(A2727,Path!A:B,2,FALSE),"")</f>
        <v/>
      </c>
      <c r="C2727" s="197" t="str">
        <f>IF(WQ!B2727="","",WQ!B2727)</f>
        <v/>
      </c>
    </row>
    <row r="2728" spans="1:3" x14ac:dyDescent="0.2">
      <c r="A2728" s="197" t="str">
        <f>IF(WQ!A2728="","",WQ!A2728)</f>
        <v/>
      </c>
      <c r="B2728" s="197" t="str">
        <f>IFERROR(VLOOKUP(A2728,Path!A:B,2,FALSE),"")</f>
        <v/>
      </c>
      <c r="C2728" s="197" t="str">
        <f>IF(WQ!B2728="","",WQ!B2728)</f>
        <v/>
      </c>
    </row>
    <row r="2729" spans="1:3" x14ac:dyDescent="0.2">
      <c r="A2729" s="197" t="str">
        <f>IF(WQ!A2729="","",WQ!A2729)</f>
        <v/>
      </c>
      <c r="B2729" s="197" t="str">
        <f>IFERROR(VLOOKUP(A2729,Path!A:B,2,FALSE),"")</f>
        <v/>
      </c>
      <c r="C2729" s="197" t="str">
        <f>IF(WQ!B2729="","",WQ!B2729)</f>
        <v/>
      </c>
    </row>
    <row r="2730" spans="1:3" x14ac:dyDescent="0.2">
      <c r="A2730" s="197" t="str">
        <f>IF(WQ!A2730="","",WQ!A2730)</f>
        <v/>
      </c>
      <c r="B2730" s="197" t="str">
        <f>IFERROR(VLOOKUP(A2730,Path!A:B,2,FALSE),"")</f>
        <v/>
      </c>
      <c r="C2730" s="197" t="str">
        <f>IF(WQ!B2730="","",WQ!B2730)</f>
        <v/>
      </c>
    </row>
    <row r="2731" spans="1:3" x14ac:dyDescent="0.2">
      <c r="A2731" s="197" t="str">
        <f>IF(WQ!A2731="","",WQ!A2731)</f>
        <v/>
      </c>
      <c r="B2731" s="197" t="str">
        <f>IFERROR(VLOOKUP(A2731,Path!A:B,2,FALSE),"")</f>
        <v/>
      </c>
      <c r="C2731" s="197" t="str">
        <f>IF(WQ!B2731="","",WQ!B2731)</f>
        <v/>
      </c>
    </row>
    <row r="2732" spans="1:3" x14ac:dyDescent="0.2">
      <c r="A2732" s="197" t="str">
        <f>IF(WQ!A2732="","",WQ!A2732)</f>
        <v/>
      </c>
      <c r="B2732" s="197" t="str">
        <f>IFERROR(VLOOKUP(A2732,Path!A:B,2,FALSE),"")</f>
        <v/>
      </c>
      <c r="C2732" s="197" t="str">
        <f>IF(WQ!B2732="","",WQ!B2732)</f>
        <v/>
      </c>
    </row>
    <row r="2733" spans="1:3" x14ac:dyDescent="0.2">
      <c r="A2733" s="197" t="str">
        <f>IF(WQ!A2733="","",WQ!A2733)</f>
        <v/>
      </c>
      <c r="B2733" s="197" t="str">
        <f>IFERROR(VLOOKUP(A2733,Path!A:B,2,FALSE),"")</f>
        <v/>
      </c>
      <c r="C2733" s="197" t="str">
        <f>IF(WQ!B2733="","",WQ!B2733)</f>
        <v/>
      </c>
    </row>
    <row r="2734" spans="1:3" x14ac:dyDescent="0.2">
      <c r="A2734" s="197" t="str">
        <f>IF(WQ!A2734="","",WQ!A2734)</f>
        <v/>
      </c>
      <c r="B2734" s="197" t="str">
        <f>IFERROR(VLOOKUP(A2734,Path!A:B,2,FALSE),"")</f>
        <v/>
      </c>
      <c r="C2734" s="197" t="str">
        <f>IF(WQ!B2734="","",WQ!B2734)</f>
        <v/>
      </c>
    </row>
    <row r="2735" spans="1:3" x14ac:dyDescent="0.2">
      <c r="A2735" s="197" t="str">
        <f>IF(WQ!A2735="","",WQ!A2735)</f>
        <v/>
      </c>
      <c r="B2735" s="197" t="str">
        <f>IFERROR(VLOOKUP(A2735,Path!A:B,2,FALSE),"")</f>
        <v/>
      </c>
      <c r="C2735" s="197" t="str">
        <f>IF(WQ!B2735="","",WQ!B2735)</f>
        <v/>
      </c>
    </row>
    <row r="2736" spans="1:3" x14ac:dyDescent="0.2">
      <c r="A2736" s="197" t="str">
        <f>IF(WQ!A2736="","",WQ!A2736)</f>
        <v/>
      </c>
      <c r="B2736" s="197" t="str">
        <f>IFERROR(VLOOKUP(A2736,Path!A:B,2,FALSE),"")</f>
        <v/>
      </c>
      <c r="C2736" s="197" t="str">
        <f>IF(WQ!B2736="","",WQ!B2736)</f>
        <v/>
      </c>
    </row>
    <row r="2737" spans="1:3" x14ac:dyDescent="0.2">
      <c r="A2737" s="197" t="str">
        <f>IF(WQ!A2737="","",WQ!A2737)</f>
        <v/>
      </c>
      <c r="B2737" s="197" t="str">
        <f>IFERROR(VLOOKUP(A2737,Path!A:B,2,FALSE),"")</f>
        <v/>
      </c>
      <c r="C2737" s="197" t="str">
        <f>IF(WQ!B2737="","",WQ!B2737)</f>
        <v/>
      </c>
    </row>
    <row r="2738" spans="1:3" x14ac:dyDescent="0.2">
      <c r="A2738" s="197" t="str">
        <f>IF(WQ!A2738="","",WQ!A2738)</f>
        <v/>
      </c>
      <c r="B2738" s="197" t="str">
        <f>IFERROR(VLOOKUP(A2738,Path!A:B,2,FALSE),"")</f>
        <v/>
      </c>
      <c r="C2738" s="197" t="str">
        <f>IF(WQ!B2738="","",WQ!B2738)</f>
        <v/>
      </c>
    </row>
    <row r="2739" spans="1:3" x14ac:dyDescent="0.2">
      <c r="A2739" s="197" t="str">
        <f>IF(WQ!A2739="","",WQ!A2739)</f>
        <v/>
      </c>
      <c r="B2739" s="197" t="str">
        <f>IFERROR(VLOOKUP(A2739,Path!A:B,2,FALSE),"")</f>
        <v/>
      </c>
      <c r="C2739" s="197" t="str">
        <f>IF(WQ!B2739="","",WQ!B2739)</f>
        <v/>
      </c>
    </row>
    <row r="2740" spans="1:3" x14ac:dyDescent="0.2">
      <c r="A2740" s="197" t="str">
        <f>IF(WQ!A2740="","",WQ!A2740)</f>
        <v/>
      </c>
      <c r="B2740" s="197" t="str">
        <f>IFERROR(VLOOKUP(A2740,Path!A:B,2,FALSE),"")</f>
        <v/>
      </c>
      <c r="C2740" s="197" t="str">
        <f>IF(WQ!B2740="","",WQ!B2740)</f>
        <v/>
      </c>
    </row>
    <row r="2741" spans="1:3" x14ac:dyDescent="0.2">
      <c r="A2741" s="197" t="str">
        <f>IF(WQ!A2741="","",WQ!A2741)</f>
        <v/>
      </c>
      <c r="B2741" s="197" t="str">
        <f>IFERROR(VLOOKUP(A2741,Path!A:B,2,FALSE),"")</f>
        <v/>
      </c>
      <c r="C2741" s="197" t="str">
        <f>IF(WQ!B2741="","",WQ!B2741)</f>
        <v/>
      </c>
    </row>
    <row r="2742" spans="1:3" x14ac:dyDescent="0.2">
      <c r="A2742" s="197" t="str">
        <f>IF(WQ!A2742="","",WQ!A2742)</f>
        <v/>
      </c>
      <c r="B2742" s="197" t="str">
        <f>IFERROR(VLOOKUP(A2742,Path!A:B,2,FALSE),"")</f>
        <v/>
      </c>
      <c r="C2742" s="197" t="str">
        <f>IF(WQ!B2742="","",WQ!B2742)</f>
        <v/>
      </c>
    </row>
    <row r="2743" spans="1:3" x14ac:dyDescent="0.2">
      <c r="A2743" s="197" t="str">
        <f>IF(WQ!A2743="","",WQ!A2743)</f>
        <v/>
      </c>
      <c r="B2743" s="197" t="str">
        <f>IFERROR(VLOOKUP(A2743,Path!A:B,2,FALSE),"")</f>
        <v/>
      </c>
      <c r="C2743" s="197" t="str">
        <f>IF(WQ!B2743="","",WQ!B2743)</f>
        <v/>
      </c>
    </row>
    <row r="2744" spans="1:3" x14ac:dyDescent="0.2">
      <c r="A2744" s="197" t="str">
        <f>IF(WQ!A2744="","",WQ!A2744)</f>
        <v/>
      </c>
      <c r="B2744" s="197" t="str">
        <f>IFERROR(VLOOKUP(A2744,Path!A:B,2,FALSE),"")</f>
        <v/>
      </c>
      <c r="C2744" s="197" t="str">
        <f>IF(WQ!B2744="","",WQ!B2744)</f>
        <v/>
      </c>
    </row>
    <row r="2745" spans="1:3" x14ac:dyDescent="0.2">
      <c r="A2745" s="197" t="str">
        <f>IF(WQ!A2745="","",WQ!A2745)</f>
        <v/>
      </c>
      <c r="B2745" s="197" t="str">
        <f>IFERROR(VLOOKUP(A2745,Path!A:B,2,FALSE),"")</f>
        <v/>
      </c>
      <c r="C2745" s="197" t="str">
        <f>IF(WQ!B2745="","",WQ!B2745)</f>
        <v/>
      </c>
    </row>
    <row r="2746" spans="1:3" x14ac:dyDescent="0.2">
      <c r="A2746" s="197" t="str">
        <f>IF(WQ!A2746="","",WQ!A2746)</f>
        <v/>
      </c>
      <c r="B2746" s="197" t="str">
        <f>IFERROR(VLOOKUP(A2746,Path!A:B,2,FALSE),"")</f>
        <v/>
      </c>
      <c r="C2746" s="197" t="str">
        <f>IF(WQ!B2746="","",WQ!B2746)</f>
        <v/>
      </c>
    </row>
    <row r="2747" spans="1:3" x14ac:dyDescent="0.2">
      <c r="A2747" s="197" t="str">
        <f>IF(WQ!A2747="","",WQ!A2747)</f>
        <v/>
      </c>
      <c r="B2747" s="197" t="str">
        <f>IFERROR(VLOOKUP(A2747,Path!A:B,2,FALSE),"")</f>
        <v/>
      </c>
      <c r="C2747" s="197" t="str">
        <f>IF(WQ!B2747="","",WQ!B2747)</f>
        <v/>
      </c>
    </row>
    <row r="2748" spans="1:3" x14ac:dyDescent="0.2">
      <c r="A2748" s="197" t="str">
        <f>IF(WQ!A2748="","",WQ!A2748)</f>
        <v/>
      </c>
      <c r="B2748" s="197" t="str">
        <f>IFERROR(VLOOKUP(A2748,Path!A:B,2,FALSE),"")</f>
        <v/>
      </c>
      <c r="C2748" s="197" t="str">
        <f>IF(WQ!B2748="","",WQ!B2748)</f>
        <v/>
      </c>
    </row>
    <row r="2749" spans="1:3" x14ac:dyDescent="0.2">
      <c r="A2749" s="197" t="str">
        <f>IF(WQ!A2749="","",WQ!A2749)</f>
        <v/>
      </c>
      <c r="B2749" s="197" t="str">
        <f>IFERROR(VLOOKUP(A2749,Path!A:B,2,FALSE),"")</f>
        <v/>
      </c>
      <c r="C2749" s="197" t="str">
        <f>IF(WQ!B2749="","",WQ!B2749)</f>
        <v/>
      </c>
    </row>
    <row r="2750" spans="1:3" x14ac:dyDescent="0.2">
      <c r="A2750" s="197" t="str">
        <f>IF(WQ!A2750="","",WQ!A2750)</f>
        <v/>
      </c>
      <c r="B2750" s="197" t="str">
        <f>IFERROR(VLOOKUP(A2750,Path!A:B,2,FALSE),"")</f>
        <v/>
      </c>
      <c r="C2750" s="197" t="str">
        <f>IF(WQ!B2750="","",WQ!B2750)</f>
        <v/>
      </c>
    </row>
    <row r="2751" spans="1:3" x14ac:dyDescent="0.2">
      <c r="A2751" s="197" t="str">
        <f>IF(WQ!A2751="","",WQ!A2751)</f>
        <v/>
      </c>
      <c r="B2751" s="197" t="str">
        <f>IFERROR(VLOOKUP(A2751,Path!A:B,2,FALSE),"")</f>
        <v/>
      </c>
      <c r="C2751" s="197" t="str">
        <f>IF(WQ!B2751="","",WQ!B2751)</f>
        <v/>
      </c>
    </row>
    <row r="2752" spans="1:3" x14ac:dyDescent="0.2">
      <c r="A2752" s="197" t="str">
        <f>IF(WQ!A2752="","",WQ!A2752)</f>
        <v/>
      </c>
      <c r="B2752" s="197" t="str">
        <f>IFERROR(VLOOKUP(A2752,Path!A:B,2,FALSE),"")</f>
        <v/>
      </c>
      <c r="C2752" s="197" t="str">
        <f>IF(WQ!B2752="","",WQ!B2752)</f>
        <v/>
      </c>
    </row>
    <row r="2753" spans="1:3" x14ac:dyDescent="0.2">
      <c r="A2753" s="197" t="str">
        <f>IF(WQ!A2753="","",WQ!A2753)</f>
        <v/>
      </c>
      <c r="B2753" s="197" t="str">
        <f>IFERROR(VLOOKUP(A2753,Path!A:B,2,FALSE),"")</f>
        <v/>
      </c>
      <c r="C2753" s="197" t="str">
        <f>IF(WQ!B2753="","",WQ!B2753)</f>
        <v/>
      </c>
    </row>
    <row r="2754" spans="1:3" x14ac:dyDescent="0.2">
      <c r="A2754" s="197" t="str">
        <f>IF(WQ!A2754="","",WQ!A2754)</f>
        <v/>
      </c>
      <c r="B2754" s="197" t="str">
        <f>IFERROR(VLOOKUP(A2754,Path!A:B,2,FALSE),"")</f>
        <v/>
      </c>
      <c r="C2754" s="197" t="str">
        <f>IF(WQ!B2754="","",WQ!B2754)</f>
        <v/>
      </c>
    </row>
    <row r="2755" spans="1:3" x14ac:dyDescent="0.2">
      <c r="A2755" s="197" t="str">
        <f>IF(WQ!A2755="","",WQ!A2755)</f>
        <v/>
      </c>
      <c r="B2755" s="197" t="str">
        <f>IFERROR(VLOOKUP(A2755,Path!A:B,2,FALSE),"")</f>
        <v/>
      </c>
      <c r="C2755" s="197" t="str">
        <f>IF(WQ!B2755="","",WQ!B2755)</f>
        <v/>
      </c>
    </row>
    <row r="2756" spans="1:3" x14ac:dyDescent="0.2">
      <c r="A2756" s="197" t="str">
        <f>IF(WQ!A2756="","",WQ!A2756)</f>
        <v/>
      </c>
      <c r="B2756" s="197" t="str">
        <f>IFERROR(VLOOKUP(A2756,Path!A:B,2,FALSE),"")</f>
        <v/>
      </c>
      <c r="C2756" s="197" t="str">
        <f>IF(WQ!B2756="","",WQ!B2756)</f>
        <v/>
      </c>
    </row>
    <row r="2757" spans="1:3" x14ac:dyDescent="0.2">
      <c r="A2757" s="197" t="str">
        <f>IF(WQ!A2757="","",WQ!A2757)</f>
        <v/>
      </c>
      <c r="B2757" s="197" t="str">
        <f>IFERROR(VLOOKUP(A2757,Path!A:B,2,FALSE),"")</f>
        <v/>
      </c>
      <c r="C2757" s="197" t="str">
        <f>IF(WQ!B2757="","",WQ!B2757)</f>
        <v/>
      </c>
    </row>
    <row r="2758" spans="1:3" x14ac:dyDescent="0.2">
      <c r="A2758" s="197" t="str">
        <f>IF(WQ!A2758="","",WQ!A2758)</f>
        <v/>
      </c>
      <c r="B2758" s="197" t="str">
        <f>IFERROR(VLOOKUP(A2758,Path!A:B,2,FALSE),"")</f>
        <v/>
      </c>
      <c r="C2758" s="197" t="str">
        <f>IF(WQ!B2758="","",WQ!B2758)</f>
        <v/>
      </c>
    </row>
    <row r="2759" spans="1:3" x14ac:dyDescent="0.2">
      <c r="A2759" s="197" t="str">
        <f>IF(WQ!A2759="","",WQ!A2759)</f>
        <v/>
      </c>
      <c r="B2759" s="197" t="str">
        <f>IFERROR(VLOOKUP(A2759,Path!A:B,2,FALSE),"")</f>
        <v/>
      </c>
      <c r="C2759" s="197" t="str">
        <f>IF(WQ!B2759="","",WQ!B2759)</f>
        <v/>
      </c>
    </row>
    <row r="2760" spans="1:3" x14ac:dyDescent="0.2">
      <c r="A2760" s="197" t="str">
        <f>IF(WQ!A2760="","",WQ!A2760)</f>
        <v/>
      </c>
      <c r="B2760" s="197" t="str">
        <f>IFERROR(VLOOKUP(A2760,Path!A:B,2,FALSE),"")</f>
        <v/>
      </c>
      <c r="C2760" s="197" t="str">
        <f>IF(WQ!B2760="","",WQ!B2760)</f>
        <v/>
      </c>
    </row>
    <row r="2761" spans="1:3" x14ac:dyDescent="0.2">
      <c r="A2761" s="197" t="str">
        <f>IF(WQ!A2761="","",WQ!A2761)</f>
        <v/>
      </c>
      <c r="B2761" s="197" t="str">
        <f>IFERROR(VLOOKUP(A2761,Path!A:B,2,FALSE),"")</f>
        <v/>
      </c>
      <c r="C2761" s="197" t="str">
        <f>IF(WQ!B2761="","",WQ!B2761)</f>
        <v/>
      </c>
    </row>
    <row r="2762" spans="1:3" x14ac:dyDescent="0.2">
      <c r="A2762" s="197" t="str">
        <f>IF(WQ!A2762="","",WQ!A2762)</f>
        <v/>
      </c>
      <c r="B2762" s="197" t="str">
        <f>IFERROR(VLOOKUP(A2762,Path!A:B,2,FALSE),"")</f>
        <v/>
      </c>
      <c r="C2762" s="197" t="str">
        <f>IF(WQ!B2762="","",WQ!B2762)</f>
        <v/>
      </c>
    </row>
    <row r="2763" spans="1:3" x14ac:dyDescent="0.2">
      <c r="A2763" s="197" t="str">
        <f>IF(WQ!A2763="","",WQ!A2763)</f>
        <v/>
      </c>
      <c r="B2763" s="197" t="str">
        <f>IFERROR(VLOOKUP(A2763,Path!A:B,2,FALSE),"")</f>
        <v/>
      </c>
      <c r="C2763" s="197" t="str">
        <f>IF(WQ!B2763="","",WQ!B2763)</f>
        <v/>
      </c>
    </row>
    <row r="2764" spans="1:3" x14ac:dyDescent="0.2">
      <c r="A2764" s="197" t="str">
        <f>IF(WQ!A2764="","",WQ!A2764)</f>
        <v/>
      </c>
      <c r="B2764" s="197" t="str">
        <f>IFERROR(VLOOKUP(A2764,Path!A:B,2,FALSE),"")</f>
        <v/>
      </c>
      <c r="C2764" s="197" t="str">
        <f>IF(WQ!B2764="","",WQ!B2764)</f>
        <v/>
      </c>
    </row>
    <row r="2765" spans="1:3" x14ac:dyDescent="0.2">
      <c r="A2765" s="197" t="str">
        <f>IF(WQ!A2765="","",WQ!A2765)</f>
        <v/>
      </c>
      <c r="B2765" s="197" t="str">
        <f>IFERROR(VLOOKUP(A2765,Path!A:B,2,FALSE),"")</f>
        <v/>
      </c>
      <c r="C2765" s="197" t="str">
        <f>IF(WQ!B2765="","",WQ!B2765)</f>
        <v/>
      </c>
    </row>
    <row r="2766" spans="1:3" x14ac:dyDescent="0.2">
      <c r="A2766" s="197" t="str">
        <f>IF(WQ!A2766="","",WQ!A2766)</f>
        <v/>
      </c>
      <c r="B2766" s="197" t="str">
        <f>IFERROR(VLOOKUP(A2766,Path!A:B,2,FALSE),"")</f>
        <v/>
      </c>
      <c r="C2766" s="197" t="str">
        <f>IF(WQ!B2766="","",WQ!B2766)</f>
        <v/>
      </c>
    </row>
    <row r="2767" spans="1:3" x14ac:dyDescent="0.2">
      <c r="A2767" s="197" t="str">
        <f>IF(WQ!A2767="","",WQ!A2767)</f>
        <v/>
      </c>
      <c r="B2767" s="197" t="str">
        <f>IFERROR(VLOOKUP(A2767,Path!A:B,2,FALSE),"")</f>
        <v/>
      </c>
      <c r="C2767" s="197" t="str">
        <f>IF(WQ!B2767="","",WQ!B2767)</f>
        <v/>
      </c>
    </row>
    <row r="2768" spans="1:3" x14ac:dyDescent="0.2">
      <c r="A2768" s="197" t="str">
        <f>IF(WQ!A2768="","",WQ!A2768)</f>
        <v/>
      </c>
      <c r="B2768" s="197" t="str">
        <f>IFERROR(VLOOKUP(A2768,Path!A:B,2,FALSE),"")</f>
        <v/>
      </c>
      <c r="C2768" s="197" t="str">
        <f>IF(WQ!B2768="","",WQ!B2768)</f>
        <v/>
      </c>
    </row>
    <row r="2769" spans="1:3" x14ac:dyDescent="0.2">
      <c r="A2769" s="197" t="str">
        <f>IF(WQ!A2769="","",WQ!A2769)</f>
        <v/>
      </c>
      <c r="B2769" s="197" t="str">
        <f>IFERROR(VLOOKUP(A2769,Path!A:B,2,FALSE),"")</f>
        <v/>
      </c>
      <c r="C2769" s="197" t="str">
        <f>IF(WQ!B2769="","",WQ!B2769)</f>
        <v/>
      </c>
    </row>
    <row r="2770" spans="1:3" x14ac:dyDescent="0.2">
      <c r="A2770" s="197" t="str">
        <f>IF(WQ!A2770="","",WQ!A2770)</f>
        <v/>
      </c>
      <c r="B2770" s="197" t="str">
        <f>IFERROR(VLOOKUP(A2770,Path!A:B,2,FALSE),"")</f>
        <v/>
      </c>
      <c r="C2770" s="197" t="str">
        <f>IF(WQ!B2770="","",WQ!B2770)</f>
        <v/>
      </c>
    </row>
    <row r="2771" spans="1:3" x14ac:dyDescent="0.2">
      <c r="A2771" s="197" t="str">
        <f>IF(WQ!A2771="","",WQ!A2771)</f>
        <v/>
      </c>
      <c r="B2771" s="197" t="str">
        <f>IFERROR(VLOOKUP(A2771,Path!A:B,2,FALSE),"")</f>
        <v/>
      </c>
      <c r="C2771" s="197" t="str">
        <f>IF(WQ!B2771="","",WQ!B2771)</f>
        <v/>
      </c>
    </row>
    <row r="2772" spans="1:3" x14ac:dyDescent="0.2">
      <c r="A2772" s="197" t="str">
        <f>IF(WQ!A2772="","",WQ!A2772)</f>
        <v/>
      </c>
      <c r="B2772" s="197" t="str">
        <f>IFERROR(VLOOKUP(A2772,Path!A:B,2,FALSE),"")</f>
        <v/>
      </c>
      <c r="C2772" s="197" t="str">
        <f>IF(WQ!B2772="","",WQ!B2772)</f>
        <v/>
      </c>
    </row>
    <row r="2773" spans="1:3" x14ac:dyDescent="0.2">
      <c r="A2773" s="197" t="str">
        <f>IF(WQ!A2773="","",WQ!A2773)</f>
        <v/>
      </c>
      <c r="B2773" s="197" t="str">
        <f>IFERROR(VLOOKUP(A2773,Path!A:B,2,FALSE),"")</f>
        <v/>
      </c>
      <c r="C2773" s="197" t="str">
        <f>IF(WQ!B2773="","",WQ!B2773)</f>
        <v/>
      </c>
    </row>
    <row r="2774" spans="1:3" x14ac:dyDescent="0.2">
      <c r="A2774" s="197" t="str">
        <f>IF(WQ!A2774="","",WQ!A2774)</f>
        <v/>
      </c>
      <c r="B2774" s="197" t="str">
        <f>IFERROR(VLOOKUP(A2774,Path!A:B,2,FALSE),"")</f>
        <v/>
      </c>
      <c r="C2774" s="197" t="str">
        <f>IF(WQ!B2774="","",WQ!B2774)</f>
        <v/>
      </c>
    </row>
    <row r="2775" spans="1:3" x14ac:dyDescent="0.2">
      <c r="A2775" s="197" t="str">
        <f>IF(WQ!A2775="","",WQ!A2775)</f>
        <v/>
      </c>
      <c r="B2775" s="197" t="str">
        <f>IFERROR(VLOOKUP(A2775,Path!A:B,2,FALSE),"")</f>
        <v/>
      </c>
      <c r="C2775" s="197" t="str">
        <f>IF(WQ!B2775="","",WQ!B2775)</f>
        <v/>
      </c>
    </row>
    <row r="2776" spans="1:3" x14ac:dyDescent="0.2">
      <c r="A2776" s="197" t="str">
        <f>IF(WQ!A2776="","",WQ!A2776)</f>
        <v/>
      </c>
      <c r="B2776" s="197" t="str">
        <f>IFERROR(VLOOKUP(A2776,Path!A:B,2,FALSE),"")</f>
        <v/>
      </c>
      <c r="C2776" s="197" t="str">
        <f>IF(WQ!B2776="","",WQ!B2776)</f>
        <v/>
      </c>
    </row>
    <row r="2777" spans="1:3" x14ac:dyDescent="0.2">
      <c r="A2777" s="197" t="str">
        <f>IF(WQ!A2777="","",WQ!A2777)</f>
        <v/>
      </c>
      <c r="B2777" s="197" t="str">
        <f>IFERROR(VLOOKUP(A2777,Path!A:B,2,FALSE),"")</f>
        <v/>
      </c>
      <c r="C2777" s="197" t="str">
        <f>IF(WQ!B2777="","",WQ!B2777)</f>
        <v/>
      </c>
    </row>
    <row r="2778" spans="1:3" x14ac:dyDescent="0.2">
      <c r="A2778" s="197" t="str">
        <f>IF(WQ!A2778="","",WQ!A2778)</f>
        <v/>
      </c>
      <c r="B2778" s="197" t="str">
        <f>IFERROR(VLOOKUP(A2778,Path!A:B,2,FALSE),"")</f>
        <v/>
      </c>
      <c r="C2778" s="197" t="str">
        <f>IF(WQ!B2778="","",WQ!B2778)</f>
        <v/>
      </c>
    </row>
    <row r="2779" spans="1:3" x14ac:dyDescent="0.2">
      <c r="A2779" s="197" t="str">
        <f>IF(WQ!A2779="","",WQ!A2779)</f>
        <v/>
      </c>
      <c r="B2779" s="197" t="str">
        <f>IFERROR(VLOOKUP(A2779,Path!A:B,2,FALSE),"")</f>
        <v/>
      </c>
      <c r="C2779" s="197" t="str">
        <f>IF(WQ!B2779="","",WQ!B2779)</f>
        <v/>
      </c>
    </row>
    <row r="2780" spans="1:3" x14ac:dyDescent="0.2">
      <c r="A2780" s="197" t="str">
        <f>IF(WQ!A2780="","",WQ!A2780)</f>
        <v/>
      </c>
      <c r="B2780" s="197" t="str">
        <f>IFERROR(VLOOKUP(A2780,Path!A:B,2,FALSE),"")</f>
        <v/>
      </c>
      <c r="C2780" s="197" t="str">
        <f>IF(WQ!B2780="","",WQ!B2780)</f>
        <v/>
      </c>
    </row>
    <row r="2781" spans="1:3" x14ac:dyDescent="0.2">
      <c r="A2781" s="197" t="str">
        <f>IF(WQ!A2781="","",WQ!A2781)</f>
        <v/>
      </c>
      <c r="B2781" s="197" t="str">
        <f>IFERROR(VLOOKUP(A2781,Path!A:B,2,FALSE),"")</f>
        <v/>
      </c>
      <c r="C2781" s="197" t="str">
        <f>IF(WQ!B2781="","",WQ!B2781)</f>
        <v/>
      </c>
    </row>
    <row r="2782" spans="1:3" x14ac:dyDescent="0.2">
      <c r="A2782" s="197" t="str">
        <f>IF(WQ!A2782="","",WQ!A2782)</f>
        <v/>
      </c>
      <c r="B2782" s="197" t="str">
        <f>IFERROR(VLOOKUP(A2782,Path!A:B,2,FALSE),"")</f>
        <v/>
      </c>
      <c r="C2782" s="197" t="str">
        <f>IF(WQ!B2782="","",WQ!B2782)</f>
        <v/>
      </c>
    </row>
    <row r="2783" spans="1:3" x14ac:dyDescent="0.2">
      <c r="A2783" s="197" t="str">
        <f>IF(WQ!A2783="","",WQ!A2783)</f>
        <v/>
      </c>
      <c r="B2783" s="197" t="str">
        <f>IFERROR(VLOOKUP(A2783,Path!A:B,2,FALSE),"")</f>
        <v/>
      </c>
      <c r="C2783" s="197" t="str">
        <f>IF(WQ!B2783="","",WQ!B2783)</f>
        <v/>
      </c>
    </row>
    <row r="2784" spans="1:3" x14ac:dyDescent="0.2">
      <c r="A2784" s="197" t="str">
        <f>IF(WQ!A2784="","",WQ!A2784)</f>
        <v/>
      </c>
      <c r="B2784" s="197" t="str">
        <f>IFERROR(VLOOKUP(A2784,Path!A:B,2,FALSE),"")</f>
        <v/>
      </c>
      <c r="C2784" s="197" t="str">
        <f>IF(WQ!B2784="","",WQ!B2784)</f>
        <v/>
      </c>
    </row>
    <row r="2785" spans="1:3" x14ac:dyDescent="0.2">
      <c r="A2785" s="197" t="str">
        <f>IF(WQ!A2785="","",WQ!A2785)</f>
        <v/>
      </c>
      <c r="B2785" s="197" t="str">
        <f>IFERROR(VLOOKUP(A2785,Path!A:B,2,FALSE),"")</f>
        <v/>
      </c>
      <c r="C2785" s="197" t="str">
        <f>IF(WQ!B2785="","",WQ!B2785)</f>
        <v/>
      </c>
    </row>
    <row r="2786" spans="1:3" x14ac:dyDescent="0.2">
      <c r="A2786" s="197" t="str">
        <f>IF(WQ!A2786="","",WQ!A2786)</f>
        <v/>
      </c>
      <c r="B2786" s="197" t="str">
        <f>IFERROR(VLOOKUP(A2786,Path!A:B,2,FALSE),"")</f>
        <v/>
      </c>
      <c r="C2786" s="197" t="str">
        <f>IF(WQ!B2786="","",WQ!B2786)</f>
        <v/>
      </c>
    </row>
    <row r="2787" spans="1:3" x14ac:dyDescent="0.2">
      <c r="A2787" s="197" t="str">
        <f>IF(WQ!A2787="","",WQ!A2787)</f>
        <v/>
      </c>
      <c r="B2787" s="197" t="str">
        <f>IFERROR(VLOOKUP(A2787,Path!A:B,2,FALSE),"")</f>
        <v/>
      </c>
      <c r="C2787" s="197" t="str">
        <f>IF(WQ!B2787="","",WQ!B2787)</f>
        <v/>
      </c>
    </row>
    <row r="2788" spans="1:3" x14ac:dyDescent="0.2">
      <c r="A2788" s="197" t="str">
        <f>IF(WQ!A2788="","",WQ!A2788)</f>
        <v/>
      </c>
      <c r="B2788" s="197" t="str">
        <f>IFERROR(VLOOKUP(A2788,Path!A:B,2,FALSE),"")</f>
        <v/>
      </c>
      <c r="C2788" s="197" t="str">
        <f>IF(WQ!B2788="","",WQ!B2788)</f>
        <v/>
      </c>
    </row>
    <row r="2789" spans="1:3" x14ac:dyDescent="0.2">
      <c r="A2789" s="197" t="str">
        <f>IF(WQ!A2789="","",WQ!A2789)</f>
        <v/>
      </c>
      <c r="B2789" s="197" t="str">
        <f>IFERROR(VLOOKUP(A2789,Path!A:B,2,FALSE),"")</f>
        <v/>
      </c>
      <c r="C2789" s="197" t="str">
        <f>IF(WQ!B2789="","",WQ!B2789)</f>
        <v/>
      </c>
    </row>
    <row r="2790" spans="1:3" x14ac:dyDescent="0.2">
      <c r="A2790" s="197" t="str">
        <f>IF(WQ!A2790="","",WQ!A2790)</f>
        <v/>
      </c>
      <c r="B2790" s="197" t="str">
        <f>IFERROR(VLOOKUP(A2790,Path!A:B,2,FALSE),"")</f>
        <v/>
      </c>
      <c r="C2790" s="197" t="str">
        <f>IF(WQ!B2790="","",WQ!B2790)</f>
        <v/>
      </c>
    </row>
    <row r="2791" spans="1:3" x14ac:dyDescent="0.2">
      <c r="A2791" s="197" t="str">
        <f>IF(WQ!A2791="","",WQ!A2791)</f>
        <v/>
      </c>
      <c r="B2791" s="197" t="str">
        <f>IFERROR(VLOOKUP(A2791,Path!A:B,2,FALSE),"")</f>
        <v/>
      </c>
      <c r="C2791" s="197" t="str">
        <f>IF(WQ!B2791="","",WQ!B2791)</f>
        <v/>
      </c>
    </row>
    <row r="2792" spans="1:3" x14ac:dyDescent="0.2">
      <c r="A2792" s="197" t="str">
        <f>IF(WQ!A2792="","",WQ!A2792)</f>
        <v/>
      </c>
      <c r="B2792" s="197" t="str">
        <f>IFERROR(VLOOKUP(A2792,Path!A:B,2,FALSE),"")</f>
        <v/>
      </c>
      <c r="C2792" s="197" t="str">
        <f>IF(WQ!B2792="","",WQ!B2792)</f>
        <v/>
      </c>
    </row>
    <row r="2793" spans="1:3" x14ac:dyDescent="0.2">
      <c r="A2793" s="197" t="str">
        <f>IF(WQ!A2793="","",WQ!A2793)</f>
        <v/>
      </c>
      <c r="B2793" s="197" t="str">
        <f>IFERROR(VLOOKUP(A2793,Path!A:B,2,FALSE),"")</f>
        <v/>
      </c>
      <c r="C2793" s="197" t="str">
        <f>IF(WQ!B2793="","",WQ!B2793)</f>
        <v/>
      </c>
    </row>
    <row r="2794" spans="1:3" x14ac:dyDescent="0.2">
      <c r="A2794" s="197" t="str">
        <f>IF(WQ!A2794="","",WQ!A2794)</f>
        <v/>
      </c>
      <c r="B2794" s="197" t="str">
        <f>IFERROR(VLOOKUP(A2794,Path!A:B,2,FALSE),"")</f>
        <v/>
      </c>
      <c r="C2794" s="197" t="str">
        <f>IF(WQ!B2794="","",WQ!B2794)</f>
        <v/>
      </c>
    </row>
    <row r="2795" spans="1:3" x14ac:dyDescent="0.2">
      <c r="A2795" s="197" t="str">
        <f>IF(WQ!A2795="","",WQ!A2795)</f>
        <v/>
      </c>
      <c r="B2795" s="197" t="str">
        <f>IFERROR(VLOOKUP(A2795,Path!A:B,2,FALSE),"")</f>
        <v/>
      </c>
      <c r="C2795" s="197" t="str">
        <f>IF(WQ!B2795="","",WQ!B2795)</f>
        <v/>
      </c>
    </row>
    <row r="2796" spans="1:3" x14ac:dyDescent="0.2">
      <c r="A2796" s="197" t="str">
        <f>IF(WQ!A2796="","",WQ!A2796)</f>
        <v/>
      </c>
      <c r="B2796" s="197" t="str">
        <f>IFERROR(VLOOKUP(A2796,Path!A:B,2,FALSE),"")</f>
        <v/>
      </c>
      <c r="C2796" s="197" t="str">
        <f>IF(WQ!B2796="","",WQ!B2796)</f>
        <v/>
      </c>
    </row>
    <row r="2797" spans="1:3" x14ac:dyDescent="0.2">
      <c r="A2797" s="197" t="str">
        <f>IF(WQ!A2797="","",WQ!A2797)</f>
        <v/>
      </c>
      <c r="B2797" s="197" t="str">
        <f>IFERROR(VLOOKUP(A2797,Path!A:B,2,FALSE),"")</f>
        <v/>
      </c>
      <c r="C2797" s="197" t="str">
        <f>IF(WQ!B2797="","",WQ!B2797)</f>
        <v/>
      </c>
    </row>
    <row r="2798" spans="1:3" x14ac:dyDescent="0.2">
      <c r="A2798" s="197" t="str">
        <f>IF(WQ!A2798="","",WQ!A2798)</f>
        <v/>
      </c>
      <c r="B2798" s="197" t="str">
        <f>IFERROR(VLOOKUP(A2798,Path!A:B,2,FALSE),"")</f>
        <v/>
      </c>
      <c r="C2798" s="197" t="str">
        <f>IF(WQ!B2798="","",WQ!B2798)</f>
        <v/>
      </c>
    </row>
    <row r="2799" spans="1:3" x14ac:dyDescent="0.2">
      <c r="A2799" s="197" t="str">
        <f>IF(WQ!A2799="","",WQ!A2799)</f>
        <v/>
      </c>
      <c r="B2799" s="197" t="str">
        <f>IFERROR(VLOOKUP(A2799,Path!A:B,2,FALSE),"")</f>
        <v/>
      </c>
      <c r="C2799" s="197" t="str">
        <f>IF(WQ!B2799="","",WQ!B2799)</f>
        <v/>
      </c>
    </row>
    <row r="2800" spans="1:3" x14ac:dyDescent="0.2">
      <c r="A2800" s="197" t="str">
        <f>IF(WQ!A2800="","",WQ!A2800)</f>
        <v/>
      </c>
      <c r="B2800" s="197" t="str">
        <f>IFERROR(VLOOKUP(A2800,Path!A:B,2,FALSE),"")</f>
        <v/>
      </c>
      <c r="C2800" s="197" t="str">
        <f>IF(WQ!B2800="","",WQ!B2800)</f>
        <v/>
      </c>
    </row>
    <row r="2801" spans="1:3" x14ac:dyDescent="0.2">
      <c r="A2801" s="197" t="str">
        <f>IF(WQ!A2801="","",WQ!A2801)</f>
        <v/>
      </c>
      <c r="B2801" s="197" t="str">
        <f>IFERROR(VLOOKUP(A2801,Path!A:B,2,FALSE),"")</f>
        <v/>
      </c>
      <c r="C2801" s="197" t="str">
        <f>IF(WQ!B2801="","",WQ!B2801)</f>
        <v/>
      </c>
    </row>
    <row r="2802" spans="1:3" x14ac:dyDescent="0.2">
      <c r="A2802" s="197" t="str">
        <f>IF(WQ!A2802="","",WQ!A2802)</f>
        <v/>
      </c>
      <c r="B2802" s="197" t="str">
        <f>IFERROR(VLOOKUP(A2802,Path!A:B,2,FALSE),"")</f>
        <v/>
      </c>
      <c r="C2802" s="197" t="str">
        <f>IF(WQ!B2802="","",WQ!B2802)</f>
        <v/>
      </c>
    </row>
    <row r="2803" spans="1:3" x14ac:dyDescent="0.2">
      <c r="A2803" s="197" t="str">
        <f>IF(WQ!A2803="","",WQ!A2803)</f>
        <v/>
      </c>
      <c r="B2803" s="197" t="str">
        <f>IFERROR(VLOOKUP(A2803,Path!A:B,2,FALSE),"")</f>
        <v/>
      </c>
      <c r="C2803" s="197" t="str">
        <f>IF(WQ!B2803="","",WQ!B2803)</f>
        <v/>
      </c>
    </row>
    <row r="2804" spans="1:3" x14ac:dyDescent="0.2">
      <c r="A2804" s="197" t="str">
        <f>IF(WQ!A2804="","",WQ!A2804)</f>
        <v/>
      </c>
      <c r="B2804" s="197" t="str">
        <f>IFERROR(VLOOKUP(A2804,Path!A:B,2,FALSE),"")</f>
        <v/>
      </c>
      <c r="C2804" s="197" t="str">
        <f>IF(WQ!B2804="","",WQ!B2804)</f>
        <v/>
      </c>
    </row>
    <row r="2805" spans="1:3" x14ac:dyDescent="0.2">
      <c r="A2805" s="197" t="str">
        <f>IF(WQ!A2805="","",WQ!A2805)</f>
        <v/>
      </c>
      <c r="B2805" s="197" t="str">
        <f>IFERROR(VLOOKUP(A2805,Path!A:B,2,FALSE),"")</f>
        <v/>
      </c>
      <c r="C2805" s="197" t="str">
        <f>IF(WQ!B2805="","",WQ!B2805)</f>
        <v/>
      </c>
    </row>
    <row r="2806" spans="1:3" x14ac:dyDescent="0.2">
      <c r="A2806" s="197" t="str">
        <f>IF(WQ!A2806="","",WQ!A2806)</f>
        <v/>
      </c>
      <c r="B2806" s="197" t="str">
        <f>IFERROR(VLOOKUP(A2806,Path!A:B,2,FALSE),"")</f>
        <v/>
      </c>
      <c r="C2806" s="197" t="str">
        <f>IF(WQ!B2806="","",WQ!B2806)</f>
        <v/>
      </c>
    </row>
    <row r="2807" spans="1:3" x14ac:dyDescent="0.2">
      <c r="A2807" s="197" t="str">
        <f>IF(WQ!A2807="","",WQ!A2807)</f>
        <v/>
      </c>
      <c r="B2807" s="197" t="str">
        <f>IFERROR(VLOOKUP(A2807,Path!A:B,2,FALSE),"")</f>
        <v/>
      </c>
      <c r="C2807" s="197" t="str">
        <f>IF(WQ!B2807="","",WQ!B2807)</f>
        <v/>
      </c>
    </row>
    <row r="2808" spans="1:3" x14ac:dyDescent="0.2">
      <c r="A2808" s="197" t="str">
        <f>IF(WQ!A2808="","",WQ!A2808)</f>
        <v/>
      </c>
      <c r="B2808" s="197" t="str">
        <f>IFERROR(VLOOKUP(A2808,Path!A:B,2,FALSE),"")</f>
        <v/>
      </c>
      <c r="C2808" s="197" t="str">
        <f>IF(WQ!B2808="","",WQ!B2808)</f>
        <v/>
      </c>
    </row>
    <row r="2809" spans="1:3" x14ac:dyDescent="0.2">
      <c r="A2809" s="197" t="str">
        <f>IF(WQ!A2809="","",WQ!A2809)</f>
        <v/>
      </c>
      <c r="B2809" s="197" t="str">
        <f>IFERROR(VLOOKUP(A2809,Path!A:B,2,FALSE),"")</f>
        <v/>
      </c>
      <c r="C2809" s="197" t="str">
        <f>IF(WQ!B2809="","",WQ!B2809)</f>
        <v/>
      </c>
    </row>
    <row r="2810" spans="1:3" x14ac:dyDescent="0.2">
      <c r="A2810" s="197" t="str">
        <f>IF(WQ!A2810="","",WQ!A2810)</f>
        <v/>
      </c>
      <c r="B2810" s="197" t="str">
        <f>IFERROR(VLOOKUP(A2810,Path!A:B,2,FALSE),"")</f>
        <v/>
      </c>
      <c r="C2810" s="197" t="str">
        <f>IF(WQ!B2810="","",WQ!B2810)</f>
        <v/>
      </c>
    </row>
    <row r="2811" spans="1:3" x14ac:dyDescent="0.2">
      <c r="A2811" s="197" t="str">
        <f>IF(WQ!A2811="","",WQ!A2811)</f>
        <v/>
      </c>
      <c r="B2811" s="197" t="str">
        <f>IFERROR(VLOOKUP(A2811,Path!A:B,2,FALSE),"")</f>
        <v/>
      </c>
      <c r="C2811" s="197" t="str">
        <f>IF(WQ!B2811="","",WQ!B2811)</f>
        <v/>
      </c>
    </row>
    <row r="2812" spans="1:3" x14ac:dyDescent="0.2">
      <c r="A2812" s="197" t="str">
        <f>IF(WQ!A2812="","",WQ!A2812)</f>
        <v/>
      </c>
      <c r="B2812" s="197" t="str">
        <f>IFERROR(VLOOKUP(A2812,Path!A:B,2,FALSE),"")</f>
        <v/>
      </c>
      <c r="C2812" s="197" t="str">
        <f>IF(WQ!B2812="","",WQ!B2812)</f>
        <v/>
      </c>
    </row>
    <row r="2813" spans="1:3" x14ac:dyDescent="0.2">
      <c r="A2813" s="197" t="str">
        <f>IF(WQ!A2813="","",WQ!A2813)</f>
        <v/>
      </c>
      <c r="B2813" s="197" t="str">
        <f>IFERROR(VLOOKUP(A2813,Path!A:B,2,FALSE),"")</f>
        <v/>
      </c>
      <c r="C2813" s="197" t="str">
        <f>IF(WQ!B2813="","",WQ!B2813)</f>
        <v/>
      </c>
    </row>
    <row r="2814" spans="1:3" x14ac:dyDescent="0.2">
      <c r="A2814" s="197" t="str">
        <f>IF(WQ!A2814="","",WQ!A2814)</f>
        <v/>
      </c>
      <c r="B2814" s="197" t="str">
        <f>IFERROR(VLOOKUP(A2814,Path!A:B,2,FALSE),"")</f>
        <v/>
      </c>
      <c r="C2814" s="197" t="str">
        <f>IF(WQ!B2814="","",WQ!B2814)</f>
        <v/>
      </c>
    </row>
    <row r="2815" spans="1:3" x14ac:dyDescent="0.2">
      <c r="A2815" s="197" t="str">
        <f>IF(WQ!A2815="","",WQ!A2815)</f>
        <v/>
      </c>
      <c r="B2815" s="197" t="str">
        <f>IFERROR(VLOOKUP(A2815,Path!A:B,2,FALSE),"")</f>
        <v/>
      </c>
      <c r="C2815" s="197" t="str">
        <f>IF(WQ!B2815="","",WQ!B2815)</f>
        <v/>
      </c>
    </row>
    <row r="2816" spans="1:3" x14ac:dyDescent="0.2">
      <c r="A2816" s="197" t="str">
        <f>IF(WQ!A2816="","",WQ!A2816)</f>
        <v/>
      </c>
      <c r="B2816" s="197" t="str">
        <f>IFERROR(VLOOKUP(A2816,Path!A:B,2,FALSE),"")</f>
        <v/>
      </c>
      <c r="C2816" s="197" t="str">
        <f>IF(WQ!B2816="","",WQ!B2816)</f>
        <v/>
      </c>
    </row>
    <row r="2817" spans="1:3" x14ac:dyDescent="0.2">
      <c r="A2817" s="197" t="str">
        <f>IF(WQ!A2817="","",WQ!A2817)</f>
        <v/>
      </c>
      <c r="B2817" s="197" t="str">
        <f>IFERROR(VLOOKUP(A2817,Path!A:B,2,FALSE),"")</f>
        <v/>
      </c>
      <c r="C2817" s="197" t="str">
        <f>IF(WQ!B2817="","",WQ!B2817)</f>
        <v/>
      </c>
    </row>
    <row r="2818" spans="1:3" x14ac:dyDescent="0.2">
      <c r="A2818" s="197" t="str">
        <f>IF(WQ!A2818="","",WQ!A2818)</f>
        <v/>
      </c>
      <c r="B2818" s="197" t="str">
        <f>IFERROR(VLOOKUP(A2818,Path!A:B,2,FALSE),"")</f>
        <v/>
      </c>
      <c r="C2818" s="197" t="str">
        <f>IF(WQ!B2818="","",WQ!B2818)</f>
        <v/>
      </c>
    </row>
    <row r="2819" spans="1:3" x14ac:dyDescent="0.2">
      <c r="A2819" s="197" t="str">
        <f>IF(WQ!A2819="","",WQ!A2819)</f>
        <v/>
      </c>
      <c r="B2819" s="197" t="str">
        <f>IFERROR(VLOOKUP(A2819,Path!A:B,2,FALSE),"")</f>
        <v/>
      </c>
      <c r="C2819" s="197" t="str">
        <f>IF(WQ!B2819="","",WQ!B2819)</f>
        <v/>
      </c>
    </row>
    <row r="2820" spans="1:3" x14ac:dyDescent="0.2">
      <c r="A2820" s="197" t="str">
        <f>IF(WQ!A2820="","",WQ!A2820)</f>
        <v/>
      </c>
      <c r="B2820" s="197" t="str">
        <f>IFERROR(VLOOKUP(A2820,Path!A:B,2,FALSE),"")</f>
        <v/>
      </c>
      <c r="C2820" s="197" t="str">
        <f>IF(WQ!B2820="","",WQ!B2820)</f>
        <v/>
      </c>
    </row>
    <row r="2821" spans="1:3" x14ac:dyDescent="0.2">
      <c r="A2821" s="197" t="str">
        <f>IF(WQ!A2821="","",WQ!A2821)</f>
        <v/>
      </c>
      <c r="B2821" s="197" t="str">
        <f>IFERROR(VLOOKUP(A2821,Path!A:B,2,FALSE),"")</f>
        <v/>
      </c>
      <c r="C2821" s="197" t="str">
        <f>IF(WQ!B2821="","",WQ!B2821)</f>
        <v/>
      </c>
    </row>
    <row r="2822" spans="1:3" x14ac:dyDescent="0.2">
      <c r="A2822" s="197" t="str">
        <f>IF(WQ!A2822="","",WQ!A2822)</f>
        <v/>
      </c>
      <c r="B2822" s="197" t="str">
        <f>IFERROR(VLOOKUP(A2822,Path!A:B,2,FALSE),"")</f>
        <v/>
      </c>
      <c r="C2822" s="197" t="str">
        <f>IF(WQ!B2822="","",WQ!B2822)</f>
        <v/>
      </c>
    </row>
    <row r="2823" spans="1:3" x14ac:dyDescent="0.2">
      <c r="A2823" s="197" t="str">
        <f>IF(WQ!A2823="","",WQ!A2823)</f>
        <v/>
      </c>
      <c r="B2823" s="197" t="str">
        <f>IFERROR(VLOOKUP(A2823,Path!A:B,2,FALSE),"")</f>
        <v/>
      </c>
      <c r="C2823" s="197" t="str">
        <f>IF(WQ!B2823="","",WQ!B2823)</f>
        <v/>
      </c>
    </row>
    <row r="2824" spans="1:3" x14ac:dyDescent="0.2">
      <c r="A2824" s="197" t="str">
        <f>IF(WQ!A2824="","",WQ!A2824)</f>
        <v/>
      </c>
      <c r="B2824" s="197" t="str">
        <f>IFERROR(VLOOKUP(A2824,Path!A:B,2,FALSE),"")</f>
        <v/>
      </c>
      <c r="C2824" s="197" t="str">
        <f>IF(WQ!B2824="","",WQ!B2824)</f>
        <v/>
      </c>
    </row>
    <row r="2825" spans="1:3" x14ac:dyDescent="0.2">
      <c r="A2825" s="197" t="str">
        <f>IF(WQ!A2825="","",WQ!A2825)</f>
        <v/>
      </c>
      <c r="B2825" s="197" t="str">
        <f>IFERROR(VLOOKUP(A2825,Path!A:B,2,FALSE),"")</f>
        <v/>
      </c>
      <c r="C2825" s="197" t="str">
        <f>IF(WQ!B2825="","",WQ!B2825)</f>
        <v/>
      </c>
    </row>
    <row r="2826" spans="1:3" x14ac:dyDescent="0.2">
      <c r="A2826" s="197" t="str">
        <f>IF(WQ!A2826="","",WQ!A2826)</f>
        <v/>
      </c>
      <c r="B2826" s="197" t="str">
        <f>IFERROR(VLOOKUP(A2826,Path!A:B,2,FALSE),"")</f>
        <v/>
      </c>
      <c r="C2826" s="197" t="str">
        <f>IF(WQ!B2826="","",WQ!B2826)</f>
        <v/>
      </c>
    </row>
    <row r="2827" spans="1:3" x14ac:dyDescent="0.2">
      <c r="A2827" s="197" t="str">
        <f>IF(WQ!A2827="","",WQ!A2827)</f>
        <v/>
      </c>
      <c r="B2827" s="197" t="str">
        <f>IFERROR(VLOOKUP(A2827,Path!A:B,2,FALSE),"")</f>
        <v/>
      </c>
      <c r="C2827" s="197" t="str">
        <f>IF(WQ!B2827="","",WQ!B2827)</f>
        <v/>
      </c>
    </row>
    <row r="2828" spans="1:3" x14ac:dyDescent="0.2">
      <c r="A2828" s="197" t="str">
        <f>IF(WQ!A2828="","",WQ!A2828)</f>
        <v/>
      </c>
      <c r="B2828" s="197" t="str">
        <f>IFERROR(VLOOKUP(A2828,Path!A:B,2,FALSE),"")</f>
        <v/>
      </c>
      <c r="C2828" s="197" t="str">
        <f>IF(WQ!B2828="","",WQ!B2828)</f>
        <v/>
      </c>
    </row>
    <row r="2829" spans="1:3" x14ac:dyDescent="0.2">
      <c r="A2829" s="197" t="str">
        <f>IF(WQ!A2829="","",WQ!A2829)</f>
        <v/>
      </c>
      <c r="B2829" s="197" t="str">
        <f>IFERROR(VLOOKUP(A2829,Path!A:B,2,FALSE),"")</f>
        <v/>
      </c>
      <c r="C2829" s="197" t="str">
        <f>IF(WQ!B2829="","",WQ!B2829)</f>
        <v/>
      </c>
    </row>
    <row r="2830" spans="1:3" x14ac:dyDescent="0.2">
      <c r="A2830" s="197" t="str">
        <f>IF(WQ!A2830="","",WQ!A2830)</f>
        <v/>
      </c>
      <c r="B2830" s="197" t="str">
        <f>IFERROR(VLOOKUP(A2830,Path!A:B,2,FALSE),"")</f>
        <v/>
      </c>
      <c r="C2830" s="197" t="str">
        <f>IF(WQ!B2830="","",WQ!B2830)</f>
        <v/>
      </c>
    </row>
    <row r="2831" spans="1:3" x14ac:dyDescent="0.2">
      <c r="A2831" s="197" t="str">
        <f>IF(WQ!A2831="","",WQ!A2831)</f>
        <v/>
      </c>
      <c r="B2831" s="197" t="str">
        <f>IFERROR(VLOOKUP(A2831,Path!A:B,2,FALSE),"")</f>
        <v/>
      </c>
      <c r="C2831" s="197" t="str">
        <f>IF(WQ!B2831="","",WQ!B2831)</f>
        <v/>
      </c>
    </row>
    <row r="2832" spans="1:3" x14ac:dyDescent="0.2">
      <c r="A2832" s="197" t="str">
        <f>IF(WQ!A2832="","",WQ!A2832)</f>
        <v/>
      </c>
      <c r="B2832" s="197" t="str">
        <f>IFERROR(VLOOKUP(A2832,Path!A:B,2,FALSE),"")</f>
        <v/>
      </c>
      <c r="C2832" s="197" t="str">
        <f>IF(WQ!B2832="","",WQ!B2832)</f>
        <v/>
      </c>
    </row>
    <row r="2833" spans="1:3" x14ac:dyDescent="0.2">
      <c r="A2833" s="197" t="str">
        <f>IF(WQ!A2833="","",WQ!A2833)</f>
        <v/>
      </c>
      <c r="B2833" s="197" t="str">
        <f>IFERROR(VLOOKUP(A2833,Path!A:B,2,FALSE),"")</f>
        <v/>
      </c>
      <c r="C2833" s="197" t="str">
        <f>IF(WQ!B2833="","",WQ!B2833)</f>
        <v/>
      </c>
    </row>
    <row r="2834" spans="1:3" x14ac:dyDescent="0.2">
      <c r="A2834" s="197" t="str">
        <f>IF(WQ!A2834="","",WQ!A2834)</f>
        <v/>
      </c>
      <c r="B2834" s="197" t="str">
        <f>IFERROR(VLOOKUP(A2834,Path!A:B,2,FALSE),"")</f>
        <v/>
      </c>
      <c r="C2834" s="197" t="str">
        <f>IF(WQ!B2834="","",WQ!B2834)</f>
        <v/>
      </c>
    </row>
    <row r="2835" spans="1:3" x14ac:dyDescent="0.2">
      <c r="A2835" s="197" t="str">
        <f>IF(WQ!A2835="","",WQ!A2835)</f>
        <v/>
      </c>
      <c r="B2835" s="197" t="str">
        <f>IFERROR(VLOOKUP(A2835,Path!A:B,2,FALSE),"")</f>
        <v/>
      </c>
      <c r="C2835" s="197" t="str">
        <f>IF(WQ!B2835="","",WQ!B2835)</f>
        <v/>
      </c>
    </row>
    <row r="2836" spans="1:3" x14ac:dyDescent="0.2">
      <c r="A2836" s="197" t="str">
        <f>IF(WQ!A2836="","",WQ!A2836)</f>
        <v/>
      </c>
      <c r="B2836" s="197" t="str">
        <f>IFERROR(VLOOKUP(A2836,Path!A:B,2,FALSE),"")</f>
        <v/>
      </c>
      <c r="C2836" s="197" t="str">
        <f>IF(WQ!B2836="","",WQ!B2836)</f>
        <v/>
      </c>
    </row>
    <row r="2837" spans="1:3" x14ac:dyDescent="0.2">
      <c r="A2837" s="197" t="str">
        <f>IF(WQ!A2837="","",WQ!A2837)</f>
        <v/>
      </c>
      <c r="B2837" s="197" t="str">
        <f>IFERROR(VLOOKUP(A2837,Path!A:B,2,FALSE),"")</f>
        <v/>
      </c>
      <c r="C2837" s="197" t="str">
        <f>IF(WQ!B2837="","",WQ!B2837)</f>
        <v/>
      </c>
    </row>
    <row r="2838" spans="1:3" x14ac:dyDescent="0.2">
      <c r="A2838" s="197" t="str">
        <f>IF(WQ!A2838="","",WQ!A2838)</f>
        <v/>
      </c>
      <c r="B2838" s="197" t="str">
        <f>IFERROR(VLOOKUP(A2838,Path!A:B,2,FALSE),"")</f>
        <v/>
      </c>
      <c r="C2838" s="197" t="str">
        <f>IF(WQ!B2838="","",WQ!B2838)</f>
        <v/>
      </c>
    </row>
    <row r="2839" spans="1:3" x14ac:dyDescent="0.2">
      <c r="A2839" s="197" t="str">
        <f>IF(WQ!A2839="","",WQ!A2839)</f>
        <v/>
      </c>
      <c r="B2839" s="197" t="str">
        <f>IFERROR(VLOOKUP(A2839,Path!A:B,2,FALSE),"")</f>
        <v/>
      </c>
      <c r="C2839" s="197" t="str">
        <f>IF(WQ!B2839="","",WQ!B2839)</f>
        <v/>
      </c>
    </row>
    <row r="2840" spans="1:3" x14ac:dyDescent="0.2">
      <c r="A2840" s="197" t="str">
        <f>IF(WQ!A2840="","",WQ!A2840)</f>
        <v/>
      </c>
      <c r="B2840" s="197" t="str">
        <f>IFERROR(VLOOKUP(A2840,Path!A:B,2,FALSE),"")</f>
        <v/>
      </c>
      <c r="C2840" s="197" t="str">
        <f>IF(WQ!B2840="","",WQ!B2840)</f>
        <v/>
      </c>
    </row>
    <row r="2841" spans="1:3" x14ac:dyDescent="0.2">
      <c r="A2841" s="197" t="str">
        <f>IF(WQ!A2841="","",WQ!A2841)</f>
        <v/>
      </c>
      <c r="B2841" s="197" t="str">
        <f>IFERROR(VLOOKUP(A2841,Path!A:B,2,FALSE),"")</f>
        <v/>
      </c>
      <c r="C2841" s="197" t="str">
        <f>IF(WQ!B2841="","",WQ!B2841)</f>
        <v/>
      </c>
    </row>
    <row r="2842" spans="1:3" x14ac:dyDescent="0.2">
      <c r="A2842" s="197" t="str">
        <f>IF(WQ!A2842="","",WQ!A2842)</f>
        <v/>
      </c>
      <c r="B2842" s="197" t="str">
        <f>IFERROR(VLOOKUP(A2842,Path!A:B,2,FALSE),"")</f>
        <v/>
      </c>
      <c r="C2842" s="197" t="str">
        <f>IF(WQ!B2842="","",WQ!B2842)</f>
        <v/>
      </c>
    </row>
    <row r="2843" spans="1:3" x14ac:dyDescent="0.2">
      <c r="A2843" s="197" t="str">
        <f>IF(WQ!A2843="","",WQ!A2843)</f>
        <v/>
      </c>
      <c r="B2843" s="197" t="str">
        <f>IFERROR(VLOOKUP(A2843,Path!A:B,2,FALSE),"")</f>
        <v/>
      </c>
      <c r="C2843" s="197" t="str">
        <f>IF(WQ!B2843="","",WQ!B2843)</f>
        <v/>
      </c>
    </row>
    <row r="2844" spans="1:3" x14ac:dyDescent="0.2">
      <c r="A2844" s="197" t="str">
        <f>IF(WQ!A2844="","",WQ!A2844)</f>
        <v/>
      </c>
      <c r="B2844" s="197" t="str">
        <f>IFERROR(VLOOKUP(A2844,Path!A:B,2,FALSE),"")</f>
        <v/>
      </c>
      <c r="C2844" s="197" t="str">
        <f>IF(WQ!B2844="","",WQ!B2844)</f>
        <v/>
      </c>
    </row>
    <row r="2845" spans="1:3" x14ac:dyDescent="0.2">
      <c r="A2845" s="197" t="str">
        <f>IF(WQ!A2845="","",WQ!A2845)</f>
        <v/>
      </c>
      <c r="B2845" s="197" t="str">
        <f>IFERROR(VLOOKUP(A2845,Path!A:B,2,FALSE),"")</f>
        <v/>
      </c>
      <c r="C2845" s="197" t="str">
        <f>IF(WQ!B2845="","",WQ!B2845)</f>
        <v/>
      </c>
    </row>
    <row r="2846" spans="1:3" x14ac:dyDescent="0.2">
      <c r="A2846" s="197" t="str">
        <f>IF(WQ!A2846="","",WQ!A2846)</f>
        <v/>
      </c>
      <c r="B2846" s="197" t="str">
        <f>IFERROR(VLOOKUP(A2846,Path!A:B,2,FALSE),"")</f>
        <v/>
      </c>
      <c r="C2846" s="197" t="str">
        <f>IF(WQ!B2846="","",WQ!B2846)</f>
        <v/>
      </c>
    </row>
    <row r="2847" spans="1:3" x14ac:dyDescent="0.2">
      <c r="A2847" s="197" t="str">
        <f>IF(WQ!A2847="","",WQ!A2847)</f>
        <v/>
      </c>
      <c r="B2847" s="197" t="str">
        <f>IFERROR(VLOOKUP(A2847,Path!A:B,2,FALSE),"")</f>
        <v/>
      </c>
      <c r="C2847" s="197" t="str">
        <f>IF(WQ!B2847="","",WQ!B2847)</f>
        <v/>
      </c>
    </row>
    <row r="2848" spans="1:3" x14ac:dyDescent="0.2">
      <c r="A2848" s="197" t="str">
        <f>IF(WQ!A2848="","",WQ!A2848)</f>
        <v/>
      </c>
      <c r="B2848" s="197" t="str">
        <f>IFERROR(VLOOKUP(A2848,Path!A:B,2,FALSE),"")</f>
        <v/>
      </c>
      <c r="C2848" s="197" t="str">
        <f>IF(WQ!B2848="","",WQ!B2848)</f>
        <v/>
      </c>
    </row>
    <row r="2849" spans="1:3" x14ac:dyDescent="0.2">
      <c r="A2849" s="197" t="str">
        <f>IF(WQ!A2849="","",WQ!A2849)</f>
        <v/>
      </c>
      <c r="B2849" s="197" t="str">
        <f>IFERROR(VLOOKUP(A2849,Path!A:B,2,FALSE),"")</f>
        <v/>
      </c>
      <c r="C2849" s="197" t="str">
        <f>IF(WQ!B2849="","",WQ!B2849)</f>
        <v/>
      </c>
    </row>
    <row r="2850" spans="1:3" x14ac:dyDescent="0.2">
      <c r="A2850" s="197" t="str">
        <f>IF(WQ!A2850="","",WQ!A2850)</f>
        <v/>
      </c>
      <c r="B2850" s="197" t="str">
        <f>IFERROR(VLOOKUP(A2850,Path!A:B,2,FALSE),"")</f>
        <v/>
      </c>
      <c r="C2850" s="197" t="str">
        <f>IF(WQ!B2850="","",WQ!B2850)</f>
        <v/>
      </c>
    </row>
    <row r="2851" spans="1:3" x14ac:dyDescent="0.2">
      <c r="A2851" s="197" t="str">
        <f>IF(WQ!A2851="","",WQ!A2851)</f>
        <v/>
      </c>
      <c r="B2851" s="197" t="str">
        <f>IFERROR(VLOOKUP(A2851,Path!A:B,2,FALSE),"")</f>
        <v/>
      </c>
      <c r="C2851" s="197" t="str">
        <f>IF(WQ!B2851="","",WQ!B2851)</f>
        <v/>
      </c>
    </row>
    <row r="2852" spans="1:3" x14ac:dyDescent="0.2">
      <c r="A2852" s="197" t="str">
        <f>IF(WQ!A2852="","",WQ!A2852)</f>
        <v/>
      </c>
      <c r="B2852" s="197" t="str">
        <f>IFERROR(VLOOKUP(A2852,Path!A:B,2,FALSE),"")</f>
        <v/>
      </c>
      <c r="C2852" s="197" t="str">
        <f>IF(WQ!B2852="","",WQ!B2852)</f>
        <v/>
      </c>
    </row>
    <row r="2853" spans="1:3" x14ac:dyDescent="0.2">
      <c r="A2853" s="197" t="str">
        <f>IF(WQ!A2853="","",WQ!A2853)</f>
        <v/>
      </c>
      <c r="B2853" s="197" t="str">
        <f>IFERROR(VLOOKUP(A2853,Path!A:B,2,FALSE),"")</f>
        <v/>
      </c>
      <c r="C2853" s="197" t="str">
        <f>IF(WQ!B2853="","",WQ!B2853)</f>
        <v/>
      </c>
    </row>
    <row r="2854" spans="1:3" x14ac:dyDescent="0.2">
      <c r="A2854" s="197" t="str">
        <f>IF(WQ!A2854="","",WQ!A2854)</f>
        <v/>
      </c>
      <c r="B2854" s="197" t="str">
        <f>IFERROR(VLOOKUP(A2854,Path!A:B,2,FALSE),"")</f>
        <v/>
      </c>
      <c r="C2854" s="197" t="str">
        <f>IF(WQ!B2854="","",WQ!B2854)</f>
        <v/>
      </c>
    </row>
    <row r="2855" spans="1:3" x14ac:dyDescent="0.2">
      <c r="A2855" s="197" t="str">
        <f>IF(WQ!A2855="","",WQ!A2855)</f>
        <v/>
      </c>
      <c r="B2855" s="197" t="str">
        <f>IFERROR(VLOOKUP(A2855,Path!A:B,2,FALSE),"")</f>
        <v/>
      </c>
      <c r="C2855" s="197" t="str">
        <f>IF(WQ!B2855="","",WQ!B2855)</f>
        <v/>
      </c>
    </row>
    <row r="2856" spans="1:3" x14ac:dyDescent="0.2">
      <c r="A2856" s="197" t="str">
        <f>IF(WQ!A2856="","",WQ!A2856)</f>
        <v/>
      </c>
      <c r="B2856" s="197" t="str">
        <f>IFERROR(VLOOKUP(A2856,Path!A:B,2,FALSE),"")</f>
        <v/>
      </c>
      <c r="C2856" s="197" t="str">
        <f>IF(WQ!B2856="","",WQ!B2856)</f>
        <v/>
      </c>
    </row>
    <row r="2857" spans="1:3" x14ac:dyDescent="0.2">
      <c r="A2857" s="197" t="str">
        <f>IF(WQ!A2857="","",WQ!A2857)</f>
        <v/>
      </c>
      <c r="B2857" s="197" t="str">
        <f>IFERROR(VLOOKUP(A2857,Path!A:B,2,FALSE),"")</f>
        <v/>
      </c>
      <c r="C2857" s="197" t="str">
        <f>IF(WQ!B2857="","",WQ!B2857)</f>
        <v/>
      </c>
    </row>
    <row r="2858" spans="1:3" x14ac:dyDescent="0.2">
      <c r="A2858" s="197" t="str">
        <f>IF(WQ!A2858="","",WQ!A2858)</f>
        <v/>
      </c>
      <c r="B2858" s="197" t="str">
        <f>IFERROR(VLOOKUP(A2858,Path!A:B,2,FALSE),"")</f>
        <v/>
      </c>
      <c r="C2858" s="197" t="str">
        <f>IF(WQ!B2858="","",WQ!B2858)</f>
        <v/>
      </c>
    </row>
    <row r="2859" spans="1:3" x14ac:dyDescent="0.2">
      <c r="A2859" s="197" t="str">
        <f>IF(WQ!A2859="","",WQ!A2859)</f>
        <v/>
      </c>
      <c r="B2859" s="197" t="str">
        <f>IFERROR(VLOOKUP(A2859,Path!A:B,2,FALSE),"")</f>
        <v/>
      </c>
      <c r="C2859" s="197" t="str">
        <f>IF(WQ!B2859="","",WQ!B2859)</f>
        <v/>
      </c>
    </row>
    <row r="2860" spans="1:3" x14ac:dyDescent="0.2">
      <c r="A2860" s="197" t="str">
        <f>IF(WQ!A2860="","",WQ!A2860)</f>
        <v/>
      </c>
      <c r="B2860" s="197" t="str">
        <f>IFERROR(VLOOKUP(A2860,Path!A:B,2,FALSE),"")</f>
        <v/>
      </c>
      <c r="C2860" s="197" t="str">
        <f>IF(WQ!B2860="","",WQ!B2860)</f>
        <v/>
      </c>
    </row>
    <row r="2861" spans="1:3" x14ac:dyDescent="0.2">
      <c r="A2861" s="197" t="str">
        <f>IF(WQ!A2861="","",WQ!A2861)</f>
        <v/>
      </c>
      <c r="B2861" s="197" t="str">
        <f>IFERROR(VLOOKUP(A2861,Path!A:B,2,FALSE),"")</f>
        <v/>
      </c>
      <c r="C2861" s="197" t="str">
        <f>IF(WQ!B2861="","",WQ!B2861)</f>
        <v/>
      </c>
    </row>
    <row r="2862" spans="1:3" x14ac:dyDescent="0.2">
      <c r="A2862" s="197" t="str">
        <f>IF(WQ!A2862="","",WQ!A2862)</f>
        <v/>
      </c>
      <c r="B2862" s="197" t="str">
        <f>IFERROR(VLOOKUP(A2862,Path!A:B,2,FALSE),"")</f>
        <v/>
      </c>
      <c r="C2862" s="197" t="str">
        <f>IF(WQ!B2862="","",WQ!B2862)</f>
        <v/>
      </c>
    </row>
    <row r="2863" spans="1:3" x14ac:dyDescent="0.2">
      <c r="A2863" s="197" t="str">
        <f>IF(WQ!A2863="","",WQ!A2863)</f>
        <v/>
      </c>
      <c r="B2863" s="197" t="str">
        <f>IFERROR(VLOOKUP(A2863,Path!A:B,2,FALSE),"")</f>
        <v/>
      </c>
      <c r="C2863" s="197" t="str">
        <f>IF(WQ!B2863="","",WQ!B2863)</f>
        <v/>
      </c>
    </row>
    <row r="2864" spans="1:3" x14ac:dyDescent="0.2">
      <c r="A2864" s="197" t="str">
        <f>IF(WQ!A2864="","",WQ!A2864)</f>
        <v/>
      </c>
      <c r="B2864" s="197" t="str">
        <f>IFERROR(VLOOKUP(A2864,Path!A:B,2,FALSE),"")</f>
        <v/>
      </c>
      <c r="C2864" s="197" t="str">
        <f>IF(WQ!B2864="","",WQ!B2864)</f>
        <v/>
      </c>
    </row>
    <row r="2865" spans="1:3" x14ac:dyDescent="0.2">
      <c r="A2865" s="197" t="str">
        <f>IF(WQ!A2865="","",WQ!A2865)</f>
        <v/>
      </c>
      <c r="B2865" s="197" t="str">
        <f>IFERROR(VLOOKUP(A2865,Path!A:B,2,FALSE),"")</f>
        <v/>
      </c>
      <c r="C2865" s="197" t="str">
        <f>IF(WQ!B2865="","",WQ!B2865)</f>
        <v/>
      </c>
    </row>
    <row r="2866" spans="1:3" x14ac:dyDescent="0.2">
      <c r="A2866" s="197" t="str">
        <f>IF(WQ!A2866="","",WQ!A2866)</f>
        <v/>
      </c>
      <c r="B2866" s="197" t="str">
        <f>IFERROR(VLOOKUP(A2866,Path!A:B,2,FALSE),"")</f>
        <v/>
      </c>
      <c r="C2866" s="197" t="str">
        <f>IF(WQ!B2866="","",WQ!B2866)</f>
        <v/>
      </c>
    </row>
    <row r="2867" spans="1:3" x14ac:dyDescent="0.2">
      <c r="A2867" s="197" t="str">
        <f>IF(WQ!A2867="","",WQ!A2867)</f>
        <v/>
      </c>
      <c r="B2867" s="197" t="str">
        <f>IFERROR(VLOOKUP(A2867,Path!A:B,2,FALSE),"")</f>
        <v/>
      </c>
      <c r="C2867" s="197" t="str">
        <f>IF(WQ!B2867="","",WQ!B2867)</f>
        <v/>
      </c>
    </row>
    <row r="2868" spans="1:3" x14ac:dyDescent="0.2">
      <c r="A2868" s="197" t="str">
        <f>IF(WQ!A2868="","",WQ!A2868)</f>
        <v/>
      </c>
      <c r="B2868" s="197" t="str">
        <f>IFERROR(VLOOKUP(A2868,Path!A:B,2,FALSE),"")</f>
        <v/>
      </c>
      <c r="C2868" s="197" t="str">
        <f>IF(WQ!B2868="","",WQ!B2868)</f>
        <v/>
      </c>
    </row>
    <row r="2869" spans="1:3" x14ac:dyDescent="0.2">
      <c r="A2869" s="197" t="str">
        <f>IF(WQ!A2869="","",WQ!A2869)</f>
        <v/>
      </c>
      <c r="B2869" s="197" t="str">
        <f>IFERROR(VLOOKUP(A2869,Path!A:B,2,FALSE),"")</f>
        <v/>
      </c>
      <c r="C2869" s="197" t="str">
        <f>IF(WQ!B2869="","",WQ!B2869)</f>
        <v/>
      </c>
    </row>
    <row r="2870" spans="1:3" x14ac:dyDescent="0.2">
      <c r="A2870" s="197" t="str">
        <f>IF(WQ!A2870="","",WQ!A2870)</f>
        <v/>
      </c>
      <c r="B2870" s="197" t="str">
        <f>IFERROR(VLOOKUP(A2870,Path!A:B,2,FALSE),"")</f>
        <v/>
      </c>
      <c r="C2870" s="197" t="str">
        <f>IF(WQ!B2870="","",WQ!B2870)</f>
        <v/>
      </c>
    </row>
    <row r="2871" spans="1:3" x14ac:dyDescent="0.2">
      <c r="A2871" s="197" t="str">
        <f>IF(WQ!A2871="","",WQ!A2871)</f>
        <v/>
      </c>
      <c r="B2871" s="197" t="str">
        <f>IFERROR(VLOOKUP(A2871,Path!A:B,2,FALSE),"")</f>
        <v/>
      </c>
      <c r="C2871" s="197" t="str">
        <f>IF(WQ!B2871="","",WQ!B2871)</f>
        <v/>
      </c>
    </row>
    <row r="2872" spans="1:3" x14ac:dyDescent="0.2">
      <c r="A2872" s="197" t="str">
        <f>IF(WQ!A2872="","",WQ!A2872)</f>
        <v/>
      </c>
      <c r="B2872" s="197" t="str">
        <f>IFERROR(VLOOKUP(A2872,Path!A:B,2,FALSE),"")</f>
        <v/>
      </c>
      <c r="C2872" s="197" t="str">
        <f>IF(WQ!B2872="","",WQ!B2872)</f>
        <v/>
      </c>
    </row>
    <row r="2873" spans="1:3" x14ac:dyDescent="0.2">
      <c r="A2873" s="197" t="str">
        <f>IF(WQ!A2873="","",WQ!A2873)</f>
        <v/>
      </c>
      <c r="B2873" s="197" t="str">
        <f>IFERROR(VLOOKUP(A2873,Path!A:B,2,FALSE),"")</f>
        <v/>
      </c>
      <c r="C2873" s="197" t="str">
        <f>IF(WQ!B2873="","",WQ!B2873)</f>
        <v/>
      </c>
    </row>
    <row r="2874" spans="1:3" x14ac:dyDescent="0.2">
      <c r="A2874" s="197" t="str">
        <f>IF(WQ!A2874="","",WQ!A2874)</f>
        <v/>
      </c>
      <c r="B2874" s="197" t="str">
        <f>IFERROR(VLOOKUP(A2874,Path!A:B,2,FALSE),"")</f>
        <v/>
      </c>
      <c r="C2874" s="197" t="str">
        <f>IF(WQ!B2874="","",WQ!B2874)</f>
        <v/>
      </c>
    </row>
    <row r="2875" spans="1:3" x14ac:dyDescent="0.2">
      <c r="A2875" s="197" t="str">
        <f>IF(WQ!A2875="","",WQ!A2875)</f>
        <v/>
      </c>
      <c r="B2875" s="197" t="str">
        <f>IFERROR(VLOOKUP(A2875,Path!A:B,2,FALSE),"")</f>
        <v/>
      </c>
      <c r="C2875" s="197" t="str">
        <f>IF(WQ!B2875="","",WQ!B2875)</f>
        <v/>
      </c>
    </row>
    <row r="2876" spans="1:3" x14ac:dyDescent="0.2">
      <c r="A2876" s="197" t="str">
        <f>IF(WQ!A2876="","",WQ!A2876)</f>
        <v/>
      </c>
      <c r="B2876" s="197" t="str">
        <f>IFERROR(VLOOKUP(A2876,Path!A:B,2,FALSE),"")</f>
        <v/>
      </c>
      <c r="C2876" s="197" t="str">
        <f>IF(WQ!B2876="","",WQ!B2876)</f>
        <v/>
      </c>
    </row>
    <row r="2877" spans="1:3" x14ac:dyDescent="0.2">
      <c r="A2877" s="197" t="str">
        <f>IF(WQ!A2877="","",WQ!A2877)</f>
        <v/>
      </c>
      <c r="B2877" s="197" t="str">
        <f>IFERROR(VLOOKUP(A2877,Path!A:B,2,FALSE),"")</f>
        <v/>
      </c>
      <c r="C2877" s="197" t="str">
        <f>IF(WQ!B2877="","",WQ!B2877)</f>
        <v/>
      </c>
    </row>
    <row r="2878" spans="1:3" x14ac:dyDescent="0.2">
      <c r="A2878" s="197" t="str">
        <f>IF(WQ!A2878="","",WQ!A2878)</f>
        <v/>
      </c>
      <c r="B2878" s="197" t="str">
        <f>IFERROR(VLOOKUP(A2878,Path!A:B,2,FALSE),"")</f>
        <v/>
      </c>
      <c r="C2878" s="197" t="str">
        <f>IF(WQ!B2878="","",WQ!B2878)</f>
        <v/>
      </c>
    </row>
    <row r="2879" spans="1:3" x14ac:dyDescent="0.2">
      <c r="A2879" s="197" t="str">
        <f>IF(WQ!A2879="","",WQ!A2879)</f>
        <v/>
      </c>
      <c r="B2879" s="197" t="str">
        <f>IFERROR(VLOOKUP(A2879,Path!A:B,2,FALSE),"")</f>
        <v/>
      </c>
      <c r="C2879" s="197" t="str">
        <f>IF(WQ!B2879="","",WQ!B2879)</f>
        <v/>
      </c>
    </row>
    <row r="2880" spans="1:3" x14ac:dyDescent="0.2">
      <c r="A2880" s="197" t="str">
        <f>IF(WQ!A2880="","",WQ!A2880)</f>
        <v/>
      </c>
      <c r="B2880" s="197" t="str">
        <f>IFERROR(VLOOKUP(A2880,Path!A:B,2,FALSE),"")</f>
        <v/>
      </c>
      <c r="C2880" s="197" t="str">
        <f>IF(WQ!B2880="","",WQ!B2880)</f>
        <v/>
      </c>
    </row>
    <row r="2881" spans="1:3" x14ac:dyDescent="0.2">
      <c r="A2881" s="197" t="str">
        <f>IF(WQ!A2881="","",WQ!A2881)</f>
        <v/>
      </c>
      <c r="B2881" s="197" t="str">
        <f>IFERROR(VLOOKUP(A2881,Path!A:B,2,FALSE),"")</f>
        <v/>
      </c>
      <c r="C2881" s="197" t="str">
        <f>IF(WQ!B2881="","",WQ!B2881)</f>
        <v/>
      </c>
    </row>
    <row r="2882" spans="1:3" x14ac:dyDescent="0.2">
      <c r="A2882" s="197" t="str">
        <f>IF(WQ!A2882="","",WQ!A2882)</f>
        <v/>
      </c>
      <c r="B2882" s="197" t="str">
        <f>IFERROR(VLOOKUP(A2882,Path!A:B,2,FALSE),"")</f>
        <v/>
      </c>
      <c r="C2882" s="197" t="str">
        <f>IF(WQ!B2882="","",WQ!B2882)</f>
        <v/>
      </c>
    </row>
    <row r="2883" spans="1:3" x14ac:dyDescent="0.2">
      <c r="A2883" s="197" t="str">
        <f>IF(WQ!A2883="","",WQ!A2883)</f>
        <v/>
      </c>
      <c r="B2883" s="197" t="str">
        <f>IFERROR(VLOOKUP(A2883,Path!A:B,2,FALSE),"")</f>
        <v/>
      </c>
      <c r="C2883" s="197" t="str">
        <f>IF(WQ!B2883="","",WQ!B2883)</f>
        <v/>
      </c>
    </row>
    <row r="2884" spans="1:3" x14ac:dyDescent="0.2">
      <c r="A2884" s="197" t="str">
        <f>IF(WQ!A2884="","",WQ!A2884)</f>
        <v/>
      </c>
      <c r="B2884" s="197" t="str">
        <f>IFERROR(VLOOKUP(A2884,Path!A:B,2,FALSE),"")</f>
        <v/>
      </c>
      <c r="C2884" s="197" t="str">
        <f>IF(WQ!B2884="","",WQ!B2884)</f>
        <v/>
      </c>
    </row>
    <row r="2885" spans="1:3" x14ac:dyDescent="0.2">
      <c r="A2885" s="197" t="str">
        <f>IF(WQ!A2885="","",WQ!A2885)</f>
        <v/>
      </c>
      <c r="B2885" s="197" t="str">
        <f>IFERROR(VLOOKUP(A2885,Path!A:B,2,FALSE),"")</f>
        <v/>
      </c>
      <c r="C2885" s="197" t="str">
        <f>IF(WQ!B2885="","",WQ!B2885)</f>
        <v/>
      </c>
    </row>
    <row r="2886" spans="1:3" x14ac:dyDescent="0.2">
      <c r="A2886" s="197" t="str">
        <f>IF(WQ!A2886="","",WQ!A2886)</f>
        <v/>
      </c>
      <c r="B2886" s="197" t="str">
        <f>IFERROR(VLOOKUP(A2886,Path!A:B,2,FALSE),"")</f>
        <v/>
      </c>
      <c r="C2886" s="197" t="str">
        <f>IF(WQ!B2886="","",WQ!B2886)</f>
        <v/>
      </c>
    </row>
    <row r="2887" spans="1:3" x14ac:dyDescent="0.2">
      <c r="A2887" s="197" t="str">
        <f>IF(WQ!A2887="","",WQ!A2887)</f>
        <v/>
      </c>
      <c r="B2887" s="197" t="str">
        <f>IFERROR(VLOOKUP(A2887,Path!A:B,2,FALSE),"")</f>
        <v/>
      </c>
      <c r="C2887" s="197" t="str">
        <f>IF(WQ!B2887="","",WQ!B2887)</f>
        <v/>
      </c>
    </row>
    <row r="2888" spans="1:3" x14ac:dyDescent="0.2">
      <c r="A2888" s="197" t="str">
        <f>IF(WQ!A2888="","",WQ!A2888)</f>
        <v/>
      </c>
      <c r="B2888" s="197" t="str">
        <f>IFERROR(VLOOKUP(A2888,Path!A:B,2,FALSE),"")</f>
        <v/>
      </c>
      <c r="C2888" s="197" t="str">
        <f>IF(WQ!B2888="","",WQ!B2888)</f>
        <v/>
      </c>
    </row>
    <row r="2889" spans="1:3" x14ac:dyDescent="0.2">
      <c r="A2889" s="197" t="str">
        <f>IF(WQ!A2889="","",WQ!A2889)</f>
        <v/>
      </c>
      <c r="B2889" s="197" t="str">
        <f>IFERROR(VLOOKUP(A2889,Path!A:B,2,FALSE),"")</f>
        <v/>
      </c>
      <c r="C2889" s="197" t="str">
        <f>IF(WQ!B2889="","",WQ!B2889)</f>
        <v/>
      </c>
    </row>
    <row r="2890" spans="1:3" x14ac:dyDescent="0.2">
      <c r="A2890" s="197" t="str">
        <f>IF(WQ!A2890="","",WQ!A2890)</f>
        <v/>
      </c>
      <c r="B2890" s="197" t="str">
        <f>IFERROR(VLOOKUP(A2890,Path!A:B,2,FALSE),"")</f>
        <v/>
      </c>
      <c r="C2890" s="197" t="str">
        <f>IF(WQ!B2890="","",WQ!B2890)</f>
        <v/>
      </c>
    </row>
    <row r="2891" spans="1:3" x14ac:dyDescent="0.2">
      <c r="A2891" s="197" t="str">
        <f>IF(WQ!A2891="","",WQ!A2891)</f>
        <v/>
      </c>
      <c r="B2891" s="197" t="str">
        <f>IFERROR(VLOOKUP(A2891,Path!A:B,2,FALSE),"")</f>
        <v/>
      </c>
      <c r="C2891" s="197" t="str">
        <f>IF(WQ!B2891="","",WQ!B2891)</f>
        <v/>
      </c>
    </row>
    <row r="2892" spans="1:3" x14ac:dyDescent="0.2">
      <c r="A2892" s="197" t="str">
        <f>IF(WQ!A2892="","",WQ!A2892)</f>
        <v/>
      </c>
      <c r="B2892" s="197" t="str">
        <f>IFERROR(VLOOKUP(A2892,Path!A:B,2,FALSE),"")</f>
        <v/>
      </c>
      <c r="C2892" s="197" t="str">
        <f>IF(WQ!B2892="","",WQ!B2892)</f>
        <v/>
      </c>
    </row>
    <row r="2893" spans="1:3" x14ac:dyDescent="0.2">
      <c r="A2893" s="197" t="str">
        <f>IF(WQ!A2893="","",WQ!A2893)</f>
        <v/>
      </c>
      <c r="B2893" s="197" t="str">
        <f>IFERROR(VLOOKUP(A2893,Path!A:B,2,FALSE),"")</f>
        <v/>
      </c>
      <c r="C2893" s="197" t="str">
        <f>IF(WQ!B2893="","",WQ!B2893)</f>
        <v/>
      </c>
    </row>
    <row r="2894" spans="1:3" x14ac:dyDescent="0.2">
      <c r="A2894" s="197" t="str">
        <f>IF(WQ!A2894="","",WQ!A2894)</f>
        <v/>
      </c>
      <c r="B2894" s="197" t="str">
        <f>IFERROR(VLOOKUP(A2894,Path!A:B,2,FALSE),"")</f>
        <v/>
      </c>
      <c r="C2894" s="197" t="str">
        <f>IF(WQ!B2894="","",WQ!B2894)</f>
        <v/>
      </c>
    </row>
    <row r="2895" spans="1:3" x14ac:dyDescent="0.2">
      <c r="A2895" s="197" t="str">
        <f>IF(WQ!A2895="","",WQ!A2895)</f>
        <v/>
      </c>
      <c r="B2895" s="197" t="str">
        <f>IFERROR(VLOOKUP(A2895,Path!A:B,2,FALSE),"")</f>
        <v/>
      </c>
      <c r="C2895" s="197" t="str">
        <f>IF(WQ!B2895="","",WQ!B2895)</f>
        <v/>
      </c>
    </row>
    <row r="2896" spans="1:3" x14ac:dyDescent="0.2">
      <c r="A2896" s="197" t="str">
        <f>IF(WQ!A2896="","",WQ!A2896)</f>
        <v/>
      </c>
      <c r="B2896" s="197" t="str">
        <f>IFERROR(VLOOKUP(A2896,Path!A:B,2,FALSE),"")</f>
        <v/>
      </c>
      <c r="C2896" s="197" t="str">
        <f>IF(WQ!B2896="","",WQ!B2896)</f>
        <v/>
      </c>
    </row>
    <row r="2897" spans="1:3" x14ac:dyDescent="0.2">
      <c r="A2897" s="197" t="str">
        <f>IF(WQ!A2897="","",WQ!A2897)</f>
        <v/>
      </c>
      <c r="B2897" s="197" t="str">
        <f>IFERROR(VLOOKUP(A2897,Path!A:B,2,FALSE),"")</f>
        <v/>
      </c>
      <c r="C2897" s="197" t="str">
        <f>IF(WQ!B2897="","",WQ!B2897)</f>
        <v/>
      </c>
    </row>
    <row r="2898" spans="1:3" x14ac:dyDescent="0.2">
      <c r="A2898" s="197" t="str">
        <f>IF(WQ!A2898="","",WQ!A2898)</f>
        <v/>
      </c>
      <c r="B2898" s="197" t="str">
        <f>IFERROR(VLOOKUP(A2898,Path!A:B,2,FALSE),"")</f>
        <v/>
      </c>
      <c r="C2898" s="197" t="str">
        <f>IF(WQ!B2898="","",WQ!B2898)</f>
        <v/>
      </c>
    </row>
    <row r="2899" spans="1:3" x14ac:dyDescent="0.2">
      <c r="A2899" s="197" t="str">
        <f>IF(WQ!A2899="","",WQ!A2899)</f>
        <v/>
      </c>
      <c r="B2899" s="197" t="str">
        <f>IFERROR(VLOOKUP(A2899,Path!A:B,2,FALSE),"")</f>
        <v/>
      </c>
      <c r="C2899" s="197" t="str">
        <f>IF(WQ!B2899="","",WQ!B2899)</f>
        <v/>
      </c>
    </row>
    <row r="2900" spans="1:3" x14ac:dyDescent="0.2">
      <c r="A2900" s="197" t="str">
        <f>IF(WQ!A2900="","",WQ!A2900)</f>
        <v/>
      </c>
      <c r="B2900" s="197" t="str">
        <f>IFERROR(VLOOKUP(A2900,Path!A:B,2,FALSE),"")</f>
        <v/>
      </c>
      <c r="C2900" s="197" t="str">
        <f>IF(WQ!B2900="","",WQ!B2900)</f>
        <v/>
      </c>
    </row>
    <row r="2901" spans="1:3" x14ac:dyDescent="0.2">
      <c r="A2901" s="197" t="str">
        <f>IF(WQ!A2901="","",WQ!A2901)</f>
        <v/>
      </c>
      <c r="B2901" s="197" t="str">
        <f>IFERROR(VLOOKUP(A2901,Path!A:B,2,FALSE),"")</f>
        <v/>
      </c>
      <c r="C2901" s="197" t="str">
        <f>IF(WQ!B2901="","",WQ!B2901)</f>
        <v/>
      </c>
    </row>
    <row r="2902" spans="1:3" x14ac:dyDescent="0.2">
      <c r="A2902" s="197" t="str">
        <f>IF(WQ!A2902="","",WQ!A2902)</f>
        <v/>
      </c>
      <c r="B2902" s="197" t="str">
        <f>IFERROR(VLOOKUP(A2902,Path!A:B,2,FALSE),"")</f>
        <v/>
      </c>
      <c r="C2902" s="197" t="str">
        <f>IF(WQ!B2902="","",WQ!B2902)</f>
        <v/>
      </c>
    </row>
    <row r="2903" spans="1:3" x14ac:dyDescent="0.2">
      <c r="A2903" s="197" t="str">
        <f>IF(WQ!A2903="","",WQ!A2903)</f>
        <v/>
      </c>
      <c r="B2903" s="197" t="str">
        <f>IFERROR(VLOOKUP(A2903,Path!A:B,2,FALSE),"")</f>
        <v/>
      </c>
      <c r="C2903" s="197" t="str">
        <f>IF(WQ!B2903="","",WQ!B2903)</f>
        <v/>
      </c>
    </row>
    <row r="2904" spans="1:3" x14ac:dyDescent="0.2">
      <c r="A2904" s="197" t="str">
        <f>IF(WQ!A2904="","",WQ!A2904)</f>
        <v/>
      </c>
      <c r="B2904" s="197" t="str">
        <f>IFERROR(VLOOKUP(A2904,Path!A:B,2,FALSE),"")</f>
        <v/>
      </c>
      <c r="C2904" s="197" t="str">
        <f>IF(WQ!B2904="","",WQ!B2904)</f>
        <v/>
      </c>
    </row>
    <row r="2905" spans="1:3" x14ac:dyDescent="0.2">
      <c r="A2905" s="197" t="str">
        <f>IF(WQ!A2905="","",WQ!A2905)</f>
        <v/>
      </c>
      <c r="B2905" s="197" t="str">
        <f>IFERROR(VLOOKUP(A2905,Path!A:B,2,FALSE),"")</f>
        <v/>
      </c>
      <c r="C2905" s="197" t="str">
        <f>IF(WQ!B2905="","",WQ!B2905)</f>
        <v/>
      </c>
    </row>
    <row r="2906" spans="1:3" x14ac:dyDescent="0.2">
      <c r="A2906" s="197" t="str">
        <f>IF(WQ!A2906="","",WQ!A2906)</f>
        <v/>
      </c>
      <c r="B2906" s="197" t="str">
        <f>IFERROR(VLOOKUP(A2906,Path!A:B,2,FALSE),"")</f>
        <v/>
      </c>
      <c r="C2906" s="197" t="str">
        <f>IF(WQ!B2906="","",WQ!B2906)</f>
        <v/>
      </c>
    </row>
    <row r="2907" spans="1:3" x14ac:dyDescent="0.2">
      <c r="A2907" s="197" t="str">
        <f>IF(WQ!A2907="","",WQ!A2907)</f>
        <v/>
      </c>
      <c r="B2907" s="197" t="str">
        <f>IFERROR(VLOOKUP(A2907,Path!A:B,2,FALSE),"")</f>
        <v/>
      </c>
      <c r="C2907" s="197" t="str">
        <f>IF(WQ!B2907="","",WQ!B2907)</f>
        <v/>
      </c>
    </row>
    <row r="2908" spans="1:3" x14ac:dyDescent="0.2">
      <c r="A2908" s="197" t="str">
        <f>IF(WQ!A2908="","",WQ!A2908)</f>
        <v/>
      </c>
      <c r="B2908" s="197" t="str">
        <f>IFERROR(VLOOKUP(A2908,Path!A:B,2,FALSE),"")</f>
        <v/>
      </c>
      <c r="C2908" s="197" t="str">
        <f>IF(WQ!B2908="","",WQ!B2908)</f>
        <v/>
      </c>
    </row>
    <row r="2909" spans="1:3" x14ac:dyDescent="0.2">
      <c r="A2909" s="197" t="str">
        <f>IF(WQ!A2909="","",WQ!A2909)</f>
        <v/>
      </c>
      <c r="B2909" s="197" t="str">
        <f>IFERROR(VLOOKUP(A2909,Path!A:B,2,FALSE),"")</f>
        <v/>
      </c>
      <c r="C2909" s="197" t="str">
        <f>IF(WQ!B2909="","",WQ!B2909)</f>
        <v/>
      </c>
    </row>
    <row r="2910" spans="1:3" x14ac:dyDescent="0.2">
      <c r="A2910" s="197" t="str">
        <f>IF(WQ!A2910="","",WQ!A2910)</f>
        <v/>
      </c>
      <c r="B2910" s="197" t="str">
        <f>IFERROR(VLOOKUP(A2910,Path!A:B,2,FALSE),"")</f>
        <v/>
      </c>
      <c r="C2910" s="197" t="str">
        <f>IF(WQ!B2910="","",WQ!B2910)</f>
        <v/>
      </c>
    </row>
    <row r="2911" spans="1:3" x14ac:dyDescent="0.2">
      <c r="A2911" s="197" t="str">
        <f>IF(WQ!A2911="","",WQ!A2911)</f>
        <v/>
      </c>
      <c r="B2911" s="197" t="str">
        <f>IFERROR(VLOOKUP(A2911,Path!A:B,2,FALSE),"")</f>
        <v/>
      </c>
      <c r="C2911" s="197" t="str">
        <f>IF(WQ!B2911="","",WQ!B2911)</f>
        <v/>
      </c>
    </row>
    <row r="2912" spans="1:3" x14ac:dyDescent="0.2">
      <c r="A2912" s="197" t="str">
        <f>IF(WQ!A2912="","",WQ!A2912)</f>
        <v/>
      </c>
      <c r="B2912" s="197" t="str">
        <f>IFERROR(VLOOKUP(A2912,Path!A:B,2,FALSE),"")</f>
        <v/>
      </c>
      <c r="C2912" s="197" t="str">
        <f>IF(WQ!B2912="","",WQ!B2912)</f>
        <v/>
      </c>
    </row>
    <row r="2913" spans="1:3" x14ac:dyDescent="0.2">
      <c r="A2913" s="197" t="str">
        <f>IF(WQ!A2913="","",WQ!A2913)</f>
        <v/>
      </c>
      <c r="B2913" s="197" t="str">
        <f>IFERROR(VLOOKUP(A2913,Path!A:B,2,FALSE),"")</f>
        <v/>
      </c>
      <c r="C2913" s="197" t="str">
        <f>IF(WQ!B2913="","",WQ!B2913)</f>
        <v/>
      </c>
    </row>
    <row r="2914" spans="1:3" x14ac:dyDescent="0.2">
      <c r="A2914" s="197" t="str">
        <f>IF(WQ!A2914="","",WQ!A2914)</f>
        <v/>
      </c>
      <c r="B2914" s="197" t="str">
        <f>IFERROR(VLOOKUP(A2914,Path!A:B,2,FALSE),"")</f>
        <v/>
      </c>
      <c r="C2914" s="197" t="str">
        <f>IF(WQ!B2914="","",WQ!B2914)</f>
        <v/>
      </c>
    </row>
    <row r="2915" spans="1:3" x14ac:dyDescent="0.2">
      <c r="A2915" s="197" t="str">
        <f>IF(WQ!A2915="","",WQ!A2915)</f>
        <v/>
      </c>
      <c r="B2915" s="197" t="str">
        <f>IFERROR(VLOOKUP(A2915,Path!A:B,2,FALSE),"")</f>
        <v/>
      </c>
      <c r="C2915" s="197" t="str">
        <f>IF(WQ!B2915="","",WQ!B2915)</f>
        <v/>
      </c>
    </row>
    <row r="2916" spans="1:3" x14ac:dyDescent="0.2">
      <c r="A2916" s="197" t="str">
        <f>IF(WQ!A2916="","",WQ!A2916)</f>
        <v/>
      </c>
      <c r="B2916" s="197" t="str">
        <f>IFERROR(VLOOKUP(A2916,Path!A:B,2,FALSE),"")</f>
        <v/>
      </c>
      <c r="C2916" s="197" t="str">
        <f>IF(WQ!B2916="","",WQ!B2916)</f>
        <v/>
      </c>
    </row>
    <row r="2917" spans="1:3" x14ac:dyDescent="0.2">
      <c r="A2917" s="197" t="str">
        <f>IF(WQ!A2917="","",WQ!A2917)</f>
        <v/>
      </c>
      <c r="B2917" s="197" t="str">
        <f>IFERROR(VLOOKUP(A2917,Path!A:B,2,FALSE),"")</f>
        <v/>
      </c>
      <c r="C2917" s="197" t="str">
        <f>IF(WQ!B2917="","",WQ!B2917)</f>
        <v/>
      </c>
    </row>
    <row r="2918" spans="1:3" x14ac:dyDescent="0.2">
      <c r="A2918" s="197" t="str">
        <f>IF(WQ!A2918="","",WQ!A2918)</f>
        <v/>
      </c>
      <c r="B2918" s="197" t="str">
        <f>IFERROR(VLOOKUP(A2918,Path!A:B,2,FALSE),"")</f>
        <v/>
      </c>
      <c r="C2918" s="197" t="str">
        <f>IF(WQ!B2918="","",WQ!B2918)</f>
        <v/>
      </c>
    </row>
    <row r="2919" spans="1:3" x14ac:dyDescent="0.2">
      <c r="A2919" s="197" t="str">
        <f>IF(WQ!A2919="","",WQ!A2919)</f>
        <v/>
      </c>
      <c r="B2919" s="197" t="str">
        <f>IFERROR(VLOOKUP(A2919,Path!A:B,2,FALSE),"")</f>
        <v/>
      </c>
      <c r="C2919" s="197" t="str">
        <f>IF(WQ!B2919="","",WQ!B2919)</f>
        <v/>
      </c>
    </row>
    <row r="2920" spans="1:3" x14ac:dyDescent="0.2">
      <c r="A2920" s="197" t="str">
        <f>IF(WQ!A2920="","",WQ!A2920)</f>
        <v/>
      </c>
      <c r="B2920" s="197" t="str">
        <f>IFERROR(VLOOKUP(A2920,Path!A:B,2,FALSE),"")</f>
        <v/>
      </c>
      <c r="C2920" s="197" t="str">
        <f>IF(WQ!B2920="","",WQ!B2920)</f>
        <v/>
      </c>
    </row>
    <row r="2921" spans="1:3" x14ac:dyDescent="0.2">
      <c r="A2921" s="197" t="str">
        <f>IF(WQ!A2921="","",WQ!A2921)</f>
        <v/>
      </c>
      <c r="B2921" s="197" t="str">
        <f>IFERROR(VLOOKUP(A2921,Path!A:B,2,FALSE),"")</f>
        <v/>
      </c>
      <c r="C2921" s="197" t="str">
        <f>IF(WQ!B2921="","",WQ!B2921)</f>
        <v/>
      </c>
    </row>
    <row r="2922" spans="1:3" x14ac:dyDescent="0.2">
      <c r="A2922" s="197" t="str">
        <f>IF(WQ!A2922="","",WQ!A2922)</f>
        <v/>
      </c>
      <c r="B2922" s="197" t="str">
        <f>IFERROR(VLOOKUP(A2922,Path!A:B,2,FALSE),"")</f>
        <v/>
      </c>
      <c r="C2922" s="197" t="str">
        <f>IF(WQ!B2922="","",WQ!B2922)</f>
        <v/>
      </c>
    </row>
    <row r="2923" spans="1:3" x14ac:dyDescent="0.2">
      <c r="A2923" s="197" t="str">
        <f>IF(WQ!A2923="","",WQ!A2923)</f>
        <v/>
      </c>
      <c r="B2923" s="197" t="str">
        <f>IFERROR(VLOOKUP(A2923,Path!A:B,2,FALSE),"")</f>
        <v/>
      </c>
      <c r="C2923" s="197" t="str">
        <f>IF(WQ!B2923="","",WQ!B2923)</f>
        <v/>
      </c>
    </row>
    <row r="2924" spans="1:3" x14ac:dyDescent="0.2">
      <c r="A2924" s="197" t="str">
        <f>IF(WQ!A2924="","",WQ!A2924)</f>
        <v/>
      </c>
      <c r="B2924" s="197" t="str">
        <f>IFERROR(VLOOKUP(A2924,Path!A:B,2,FALSE),"")</f>
        <v/>
      </c>
      <c r="C2924" s="197" t="str">
        <f>IF(WQ!B2924="","",WQ!B2924)</f>
        <v/>
      </c>
    </row>
    <row r="2925" spans="1:3" x14ac:dyDescent="0.2">
      <c r="A2925" s="197" t="str">
        <f>IF(WQ!A2925="","",WQ!A2925)</f>
        <v/>
      </c>
      <c r="B2925" s="197" t="str">
        <f>IFERROR(VLOOKUP(A2925,Path!A:B,2,FALSE),"")</f>
        <v/>
      </c>
      <c r="C2925" s="197" t="str">
        <f>IF(WQ!B2925="","",WQ!B2925)</f>
        <v/>
      </c>
    </row>
    <row r="2926" spans="1:3" x14ac:dyDescent="0.2">
      <c r="A2926" s="197" t="str">
        <f>IF(WQ!A2926="","",WQ!A2926)</f>
        <v/>
      </c>
      <c r="B2926" s="197" t="str">
        <f>IFERROR(VLOOKUP(A2926,Path!A:B,2,FALSE),"")</f>
        <v/>
      </c>
      <c r="C2926" s="197" t="str">
        <f>IF(WQ!B2926="","",WQ!B2926)</f>
        <v/>
      </c>
    </row>
    <row r="2927" spans="1:3" x14ac:dyDescent="0.2">
      <c r="A2927" s="197" t="str">
        <f>IF(WQ!A2927="","",WQ!A2927)</f>
        <v/>
      </c>
      <c r="B2927" s="197" t="str">
        <f>IFERROR(VLOOKUP(A2927,Path!A:B,2,FALSE),"")</f>
        <v/>
      </c>
      <c r="C2927" s="197" t="str">
        <f>IF(WQ!B2927="","",WQ!B2927)</f>
        <v/>
      </c>
    </row>
    <row r="2928" spans="1:3" x14ac:dyDescent="0.2">
      <c r="A2928" s="197" t="str">
        <f>IF(WQ!A2928="","",WQ!A2928)</f>
        <v/>
      </c>
      <c r="B2928" s="197" t="str">
        <f>IFERROR(VLOOKUP(A2928,Path!A:B,2,FALSE),"")</f>
        <v/>
      </c>
      <c r="C2928" s="197" t="str">
        <f>IF(WQ!B2928="","",WQ!B2928)</f>
        <v/>
      </c>
    </row>
    <row r="2929" spans="1:3" x14ac:dyDescent="0.2">
      <c r="A2929" s="197" t="str">
        <f>IF(WQ!A2929="","",WQ!A2929)</f>
        <v/>
      </c>
      <c r="B2929" s="197" t="str">
        <f>IFERROR(VLOOKUP(A2929,Path!A:B,2,FALSE),"")</f>
        <v/>
      </c>
      <c r="C2929" s="197" t="str">
        <f>IF(WQ!B2929="","",WQ!B2929)</f>
        <v/>
      </c>
    </row>
    <row r="2930" spans="1:3" x14ac:dyDescent="0.2">
      <c r="A2930" s="197" t="str">
        <f>IF(WQ!A2930="","",WQ!A2930)</f>
        <v/>
      </c>
      <c r="B2930" s="197" t="str">
        <f>IFERROR(VLOOKUP(A2930,Path!A:B,2,FALSE),"")</f>
        <v/>
      </c>
      <c r="C2930" s="197" t="str">
        <f>IF(WQ!B2930="","",WQ!B2930)</f>
        <v/>
      </c>
    </row>
    <row r="2931" spans="1:3" x14ac:dyDescent="0.2">
      <c r="A2931" s="197" t="str">
        <f>IF(WQ!A2931="","",WQ!A2931)</f>
        <v/>
      </c>
      <c r="B2931" s="197" t="str">
        <f>IFERROR(VLOOKUP(A2931,Path!A:B,2,FALSE),"")</f>
        <v/>
      </c>
      <c r="C2931" s="197" t="str">
        <f>IF(WQ!B2931="","",WQ!B2931)</f>
        <v/>
      </c>
    </row>
    <row r="2932" spans="1:3" x14ac:dyDescent="0.2">
      <c r="A2932" s="197" t="str">
        <f>IF(WQ!A2932="","",WQ!A2932)</f>
        <v/>
      </c>
      <c r="B2932" s="197" t="str">
        <f>IFERROR(VLOOKUP(A2932,Path!A:B,2,FALSE),"")</f>
        <v/>
      </c>
      <c r="C2932" s="197" t="str">
        <f>IF(WQ!B2932="","",WQ!B2932)</f>
        <v/>
      </c>
    </row>
    <row r="2933" spans="1:3" x14ac:dyDescent="0.2">
      <c r="A2933" s="197" t="str">
        <f>IF(WQ!A2933="","",WQ!A2933)</f>
        <v/>
      </c>
      <c r="B2933" s="197" t="str">
        <f>IFERROR(VLOOKUP(A2933,Path!A:B,2,FALSE),"")</f>
        <v/>
      </c>
      <c r="C2933" s="197" t="str">
        <f>IF(WQ!B2933="","",WQ!B2933)</f>
        <v/>
      </c>
    </row>
    <row r="2934" spans="1:3" x14ac:dyDescent="0.2">
      <c r="A2934" s="197" t="str">
        <f>IF(WQ!A2934="","",WQ!A2934)</f>
        <v/>
      </c>
      <c r="B2934" s="197" t="str">
        <f>IFERROR(VLOOKUP(A2934,Path!A:B,2,FALSE),"")</f>
        <v/>
      </c>
      <c r="C2934" s="197" t="str">
        <f>IF(WQ!B2934="","",WQ!B2934)</f>
        <v/>
      </c>
    </row>
    <row r="2935" spans="1:3" x14ac:dyDescent="0.2">
      <c r="A2935" s="197" t="str">
        <f>IF(WQ!A2935="","",WQ!A2935)</f>
        <v/>
      </c>
      <c r="B2935" s="197" t="str">
        <f>IFERROR(VLOOKUP(A2935,Path!A:B,2,FALSE),"")</f>
        <v/>
      </c>
      <c r="C2935" s="197" t="str">
        <f>IF(WQ!B2935="","",WQ!B2935)</f>
        <v/>
      </c>
    </row>
    <row r="2936" spans="1:3" x14ac:dyDescent="0.2">
      <c r="A2936" s="197" t="str">
        <f>IF(WQ!A2936="","",WQ!A2936)</f>
        <v/>
      </c>
      <c r="B2936" s="197" t="str">
        <f>IFERROR(VLOOKUP(A2936,Path!A:B,2,FALSE),"")</f>
        <v/>
      </c>
      <c r="C2936" s="197" t="str">
        <f>IF(WQ!B2936="","",WQ!B2936)</f>
        <v/>
      </c>
    </row>
    <row r="2937" spans="1:3" x14ac:dyDescent="0.2">
      <c r="A2937" s="197" t="str">
        <f>IF(WQ!A2937="","",WQ!A2937)</f>
        <v/>
      </c>
      <c r="B2937" s="197" t="str">
        <f>IFERROR(VLOOKUP(A2937,Path!A:B,2,FALSE),"")</f>
        <v/>
      </c>
      <c r="C2937" s="197" t="str">
        <f>IF(WQ!B2937="","",WQ!B2937)</f>
        <v/>
      </c>
    </row>
    <row r="2938" spans="1:3" x14ac:dyDescent="0.2">
      <c r="A2938" s="197" t="str">
        <f>IF(WQ!A2938="","",WQ!A2938)</f>
        <v/>
      </c>
      <c r="B2938" s="197" t="str">
        <f>IFERROR(VLOOKUP(A2938,Path!A:B,2,FALSE),"")</f>
        <v/>
      </c>
      <c r="C2938" s="197" t="str">
        <f>IF(WQ!B2938="","",WQ!B2938)</f>
        <v/>
      </c>
    </row>
    <row r="2939" spans="1:3" x14ac:dyDescent="0.2">
      <c r="A2939" s="197" t="str">
        <f>IF(WQ!A2939="","",WQ!A2939)</f>
        <v/>
      </c>
      <c r="B2939" s="197" t="str">
        <f>IFERROR(VLOOKUP(A2939,Path!A:B,2,FALSE),"")</f>
        <v/>
      </c>
      <c r="C2939" s="197" t="str">
        <f>IF(WQ!B2939="","",WQ!B2939)</f>
        <v/>
      </c>
    </row>
    <row r="2940" spans="1:3" x14ac:dyDescent="0.2">
      <c r="A2940" s="197" t="str">
        <f>IF(WQ!A2940="","",WQ!A2940)</f>
        <v/>
      </c>
      <c r="B2940" s="197" t="str">
        <f>IFERROR(VLOOKUP(A2940,Path!A:B,2,FALSE),"")</f>
        <v/>
      </c>
      <c r="C2940" s="197" t="str">
        <f>IF(WQ!B2940="","",WQ!B2940)</f>
        <v/>
      </c>
    </row>
    <row r="2941" spans="1:3" x14ac:dyDescent="0.2">
      <c r="A2941" s="197" t="str">
        <f>IF(WQ!A2941="","",WQ!A2941)</f>
        <v/>
      </c>
      <c r="B2941" s="197" t="str">
        <f>IFERROR(VLOOKUP(A2941,Path!A:B,2,FALSE),"")</f>
        <v/>
      </c>
      <c r="C2941" s="197" t="str">
        <f>IF(WQ!B2941="","",WQ!B2941)</f>
        <v/>
      </c>
    </row>
    <row r="2942" spans="1:3" x14ac:dyDescent="0.2">
      <c r="A2942" s="197" t="str">
        <f>IF(WQ!A2942="","",WQ!A2942)</f>
        <v/>
      </c>
      <c r="B2942" s="197" t="str">
        <f>IFERROR(VLOOKUP(A2942,Path!A:B,2,FALSE),"")</f>
        <v/>
      </c>
      <c r="C2942" s="197" t="str">
        <f>IF(WQ!B2942="","",WQ!B2942)</f>
        <v/>
      </c>
    </row>
    <row r="2943" spans="1:3" x14ac:dyDescent="0.2">
      <c r="A2943" s="197" t="str">
        <f>IF(WQ!A2943="","",WQ!A2943)</f>
        <v/>
      </c>
      <c r="B2943" s="197" t="str">
        <f>IFERROR(VLOOKUP(A2943,Path!A:B,2,FALSE),"")</f>
        <v/>
      </c>
      <c r="C2943" s="197" t="str">
        <f>IF(WQ!B2943="","",WQ!B2943)</f>
        <v/>
      </c>
    </row>
    <row r="2944" spans="1:3" x14ac:dyDescent="0.2">
      <c r="A2944" s="197" t="str">
        <f>IF(WQ!A2944="","",WQ!A2944)</f>
        <v/>
      </c>
      <c r="B2944" s="197" t="str">
        <f>IFERROR(VLOOKUP(A2944,Path!A:B,2,FALSE),"")</f>
        <v/>
      </c>
      <c r="C2944" s="197" t="str">
        <f>IF(WQ!B2944="","",WQ!B2944)</f>
        <v/>
      </c>
    </row>
    <row r="2945" spans="1:3" x14ac:dyDescent="0.2">
      <c r="A2945" s="197" t="str">
        <f>IF(WQ!A2945="","",WQ!A2945)</f>
        <v/>
      </c>
      <c r="B2945" s="197" t="str">
        <f>IFERROR(VLOOKUP(A2945,Path!A:B,2,FALSE),"")</f>
        <v/>
      </c>
      <c r="C2945" s="197" t="str">
        <f>IF(WQ!B2945="","",WQ!B2945)</f>
        <v/>
      </c>
    </row>
    <row r="2946" spans="1:3" x14ac:dyDescent="0.2">
      <c r="A2946" s="197" t="str">
        <f>IF(WQ!A2946="","",WQ!A2946)</f>
        <v/>
      </c>
      <c r="B2946" s="197" t="str">
        <f>IFERROR(VLOOKUP(A2946,Path!A:B,2,FALSE),"")</f>
        <v/>
      </c>
      <c r="C2946" s="197" t="str">
        <f>IF(WQ!B2946="","",WQ!B2946)</f>
        <v/>
      </c>
    </row>
    <row r="2947" spans="1:3" x14ac:dyDescent="0.2">
      <c r="A2947" s="197" t="str">
        <f>IF(WQ!A2947="","",WQ!A2947)</f>
        <v/>
      </c>
      <c r="B2947" s="197" t="str">
        <f>IFERROR(VLOOKUP(A2947,Path!A:B,2,FALSE),"")</f>
        <v/>
      </c>
      <c r="C2947" s="197" t="str">
        <f>IF(WQ!B2947="","",WQ!B2947)</f>
        <v/>
      </c>
    </row>
    <row r="2948" spans="1:3" x14ac:dyDescent="0.2">
      <c r="A2948" s="197" t="str">
        <f>IF(WQ!A2948="","",WQ!A2948)</f>
        <v/>
      </c>
      <c r="B2948" s="197" t="str">
        <f>IFERROR(VLOOKUP(A2948,Path!A:B,2,FALSE),"")</f>
        <v/>
      </c>
      <c r="C2948" s="197" t="str">
        <f>IF(WQ!B2948="","",WQ!B2948)</f>
        <v/>
      </c>
    </row>
    <row r="2949" spans="1:3" x14ac:dyDescent="0.2">
      <c r="A2949" s="197" t="str">
        <f>IF(WQ!A2949="","",WQ!A2949)</f>
        <v/>
      </c>
      <c r="B2949" s="197" t="str">
        <f>IFERROR(VLOOKUP(A2949,Path!A:B,2,FALSE),"")</f>
        <v/>
      </c>
      <c r="C2949" s="197" t="str">
        <f>IF(WQ!B2949="","",WQ!B2949)</f>
        <v/>
      </c>
    </row>
    <row r="2950" spans="1:3" x14ac:dyDescent="0.2">
      <c r="A2950" s="197" t="str">
        <f>IF(WQ!A2950="","",WQ!A2950)</f>
        <v/>
      </c>
      <c r="B2950" s="197" t="str">
        <f>IFERROR(VLOOKUP(A2950,Path!A:B,2,FALSE),"")</f>
        <v/>
      </c>
      <c r="C2950" s="197" t="str">
        <f>IF(WQ!B2950="","",WQ!B2950)</f>
        <v/>
      </c>
    </row>
    <row r="2951" spans="1:3" x14ac:dyDescent="0.2">
      <c r="A2951" s="197" t="str">
        <f>IF(WQ!A2951="","",WQ!A2951)</f>
        <v/>
      </c>
      <c r="B2951" s="197" t="str">
        <f>IFERROR(VLOOKUP(A2951,Path!A:B,2,FALSE),"")</f>
        <v/>
      </c>
      <c r="C2951" s="197" t="str">
        <f>IF(WQ!B2951="","",WQ!B2951)</f>
        <v/>
      </c>
    </row>
    <row r="2952" spans="1:3" x14ac:dyDescent="0.2">
      <c r="A2952" s="197" t="str">
        <f>IF(WQ!A2952="","",WQ!A2952)</f>
        <v/>
      </c>
      <c r="B2952" s="197" t="str">
        <f>IFERROR(VLOOKUP(A2952,Path!A:B,2,FALSE),"")</f>
        <v/>
      </c>
      <c r="C2952" s="197" t="str">
        <f>IF(WQ!B2952="","",WQ!B2952)</f>
        <v/>
      </c>
    </row>
    <row r="2953" spans="1:3" x14ac:dyDescent="0.2">
      <c r="A2953" s="197" t="str">
        <f>IF(WQ!A2953="","",WQ!A2953)</f>
        <v/>
      </c>
      <c r="B2953" s="197" t="str">
        <f>IFERROR(VLOOKUP(A2953,Path!A:B,2,FALSE),"")</f>
        <v/>
      </c>
      <c r="C2953" s="197" t="str">
        <f>IF(WQ!B2953="","",WQ!B2953)</f>
        <v/>
      </c>
    </row>
    <row r="2954" spans="1:3" x14ac:dyDescent="0.2">
      <c r="A2954" s="197" t="str">
        <f>IF(WQ!A2954="","",WQ!A2954)</f>
        <v/>
      </c>
      <c r="B2954" s="197" t="str">
        <f>IFERROR(VLOOKUP(A2954,Path!A:B,2,FALSE),"")</f>
        <v/>
      </c>
      <c r="C2954" s="197" t="str">
        <f>IF(WQ!B2954="","",WQ!B2954)</f>
        <v/>
      </c>
    </row>
    <row r="2955" spans="1:3" x14ac:dyDescent="0.2">
      <c r="A2955" s="197" t="str">
        <f>IF(WQ!A2955="","",WQ!A2955)</f>
        <v/>
      </c>
      <c r="B2955" s="197" t="str">
        <f>IFERROR(VLOOKUP(A2955,Path!A:B,2,FALSE),"")</f>
        <v/>
      </c>
      <c r="C2955" s="197" t="str">
        <f>IF(WQ!B2955="","",WQ!B2955)</f>
        <v/>
      </c>
    </row>
    <row r="2956" spans="1:3" x14ac:dyDescent="0.2">
      <c r="A2956" s="197" t="str">
        <f>IF(WQ!A2956="","",WQ!A2956)</f>
        <v/>
      </c>
      <c r="B2956" s="197" t="str">
        <f>IFERROR(VLOOKUP(A2956,Path!A:B,2,FALSE),"")</f>
        <v/>
      </c>
      <c r="C2956" s="197" t="str">
        <f>IF(WQ!B2956="","",WQ!B2956)</f>
        <v/>
      </c>
    </row>
    <row r="2957" spans="1:3" x14ac:dyDescent="0.2">
      <c r="A2957" s="197" t="str">
        <f>IF(WQ!A2957="","",WQ!A2957)</f>
        <v/>
      </c>
      <c r="B2957" s="197" t="str">
        <f>IFERROR(VLOOKUP(A2957,Path!A:B,2,FALSE),"")</f>
        <v/>
      </c>
      <c r="C2957" s="197" t="str">
        <f>IF(WQ!B2957="","",WQ!B2957)</f>
        <v/>
      </c>
    </row>
    <row r="2958" spans="1:3" x14ac:dyDescent="0.2">
      <c r="A2958" s="197" t="str">
        <f>IF(WQ!A2958="","",WQ!A2958)</f>
        <v/>
      </c>
      <c r="B2958" s="197" t="str">
        <f>IFERROR(VLOOKUP(A2958,Path!A:B,2,FALSE),"")</f>
        <v/>
      </c>
      <c r="C2958" s="197" t="str">
        <f>IF(WQ!B2958="","",WQ!B2958)</f>
        <v/>
      </c>
    </row>
    <row r="2959" spans="1:3" x14ac:dyDescent="0.2">
      <c r="A2959" s="197" t="str">
        <f>IF(WQ!A2959="","",WQ!A2959)</f>
        <v/>
      </c>
      <c r="B2959" s="197" t="str">
        <f>IFERROR(VLOOKUP(A2959,Path!A:B,2,FALSE),"")</f>
        <v/>
      </c>
      <c r="C2959" s="197" t="str">
        <f>IF(WQ!B2959="","",WQ!B2959)</f>
        <v/>
      </c>
    </row>
    <row r="2960" spans="1:3" x14ac:dyDescent="0.2">
      <c r="A2960" s="197" t="str">
        <f>IF(WQ!A2960="","",WQ!A2960)</f>
        <v/>
      </c>
      <c r="B2960" s="197" t="str">
        <f>IFERROR(VLOOKUP(A2960,Path!A:B,2,FALSE),"")</f>
        <v/>
      </c>
      <c r="C2960" s="197" t="str">
        <f>IF(WQ!B2960="","",WQ!B2960)</f>
        <v/>
      </c>
    </row>
    <row r="2961" spans="1:3" x14ac:dyDescent="0.2">
      <c r="A2961" s="197" t="str">
        <f>IF(WQ!A2961="","",WQ!A2961)</f>
        <v/>
      </c>
      <c r="B2961" s="197" t="str">
        <f>IFERROR(VLOOKUP(A2961,Path!A:B,2,FALSE),"")</f>
        <v/>
      </c>
      <c r="C2961" s="197" t="str">
        <f>IF(WQ!B2961="","",WQ!B2961)</f>
        <v/>
      </c>
    </row>
    <row r="2962" spans="1:3" x14ac:dyDescent="0.2">
      <c r="A2962" s="197" t="str">
        <f>IF(WQ!A2962="","",WQ!A2962)</f>
        <v/>
      </c>
      <c r="B2962" s="197" t="str">
        <f>IFERROR(VLOOKUP(A2962,Path!A:B,2,FALSE),"")</f>
        <v/>
      </c>
      <c r="C2962" s="197" t="str">
        <f>IF(WQ!B2962="","",WQ!B2962)</f>
        <v/>
      </c>
    </row>
    <row r="2963" spans="1:3" x14ac:dyDescent="0.2">
      <c r="A2963" s="197" t="str">
        <f>IF(WQ!A2963="","",WQ!A2963)</f>
        <v/>
      </c>
      <c r="B2963" s="197" t="str">
        <f>IFERROR(VLOOKUP(A2963,Path!A:B,2,FALSE),"")</f>
        <v/>
      </c>
      <c r="C2963" s="197" t="str">
        <f>IF(WQ!B2963="","",WQ!B2963)</f>
        <v/>
      </c>
    </row>
    <row r="2964" spans="1:3" x14ac:dyDescent="0.2">
      <c r="A2964" s="197" t="str">
        <f>IF(WQ!A2964="","",WQ!A2964)</f>
        <v/>
      </c>
      <c r="B2964" s="197" t="str">
        <f>IFERROR(VLOOKUP(A2964,Path!A:B,2,FALSE),"")</f>
        <v/>
      </c>
      <c r="C2964" s="197" t="str">
        <f>IF(WQ!B2964="","",WQ!B2964)</f>
        <v/>
      </c>
    </row>
    <row r="2965" spans="1:3" x14ac:dyDescent="0.2">
      <c r="A2965" s="197" t="str">
        <f>IF(WQ!A2965="","",WQ!A2965)</f>
        <v/>
      </c>
      <c r="B2965" s="197" t="str">
        <f>IFERROR(VLOOKUP(A2965,Path!A:B,2,FALSE),"")</f>
        <v/>
      </c>
      <c r="C2965" s="197" t="str">
        <f>IF(WQ!B2965="","",WQ!B2965)</f>
        <v/>
      </c>
    </row>
    <row r="2966" spans="1:3" x14ac:dyDescent="0.2">
      <c r="A2966" s="197" t="str">
        <f>IF(WQ!A2966="","",WQ!A2966)</f>
        <v/>
      </c>
      <c r="B2966" s="197" t="str">
        <f>IFERROR(VLOOKUP(A2966,Path!A:B,2,FALSE),"")</f>
        <v/>
      </c>
      <c r="C2966" s="197" t="str">
        <f>IF(WQ!B2966="","",WQ!B2966)</f>
        <v/>
      </c>
    </row>
    <row r="2967" spans="1:3" x14ac:dyDescent="0.2">
      <c r="A2967" s="197" t="str">
        <f>IF(WQ!A2967="","",WQ!A2967)</f>
        <v/>
      </c>
      <c r="B2967" s="197" t="str">
        <f>IFERROR(VLOOKUP(A2967,Path!A:B,2,FALSE),"")</f>
        <v/>
      </c>
      <c r="C2967" s="197" t="str">
        <f>IF(WQ!B2967="","",WQ!B2967)</f>
        <v/>
      </c>
    </row>
    <row r="2968" spans="1:3" x14ac:dyDescent="0.2">
      <c r="A2968" s="197" t="str">
        <f>IF(WQ!A2968="","",WQ!A2968)</f>
        <v/>
      </c>
      <c r="B2968" s="197" t="str">
        <f>IFERROR(VLOOKUP(A2968,Path!A:B,2,FALSE),"")</f>
        <v/>
      </c>
      <c r="C2968" s="197" t="str">
        <f>IF(WQ!B2968="","",WQ!B2968)</f>
        <v/>
      </c>
    </row>
    <row r="2969" spans="1:3" x14ac:dyDescent="0.2">
      <c r="A2969" s="197" t="str">
        <f>IF(WQ!A2969="","",WQ!A2969)</f>
        <v/>
      </c>
      <c r="B2969" s="197" t="str">
        <f>IFERROR(VLOOKUP(A2969,Path!A:B,2,FALSE),"")</f>
        <v/>
      </c>
      <c r="C2969" s="197" t="str">
        <f>IF(WQ!B2969="","",WQ!B2969)</f>
        <v/>
      </c>
    </row>
    <row r="2970" spans="1:3" x14ac:dyDescent="0.2">
      <c r="A2970" s="197" t="str">
        <f>IF(WQ!A2970="","",WQ!A2970)</f>
        <v/>
      </c>
      <c r="B2970" s="197" t="str">
        <f>IFERROR(VLOOKUP(A2970,Path!A:B,2,FALSE),"")</f>
        <v/>
      </c>
      <c r="C2970" s="197" t="str">
        <f>IF(WQ!B2970="","",WQ!B2970)</f>
        <v/>
      </c>
    </row>
    <row r="2971" spans="1:3" x14ac:dyDescent="0.2">
      <c r="A2971" s="197" t="str">
        <f>IF(WQ!A2971="","",WQ!A2971)</f>
        <v/>
      </c>
      <c r="B2971" s="197" t="str">
        <f>IFERROR(VLOOKUP(A2971,Path!A:B,2,FALSE),"")</f>
        <v/>
      </c>
      <c r="C2971" s="197" t="str">
        <f>IF(WQ!B2971="","",WQ!B2971)</f>
        <v/>
      </c>
    </row>
    <row r="2972" spans="1:3" x14ac:dyDescent="0.2">
      <c r="A2972" s="197" t="str">
        <f>IF(WQ!A2972="","",WQ!A2972)</f>
        <v/>
      </c>
      <c r="B2972" s="197" t="str">
        <f>IFERROR(VLOOKUP(A2972,Path!A:B,2,FALSE),"")</f>
        <v/>
      </c>
      <c r="C2972" s="197" t="str">
        <f>IF(WQ!B2972="","",WQ!B2972)</f>
        <v/>
      </c>
    </row>
    <row r="2973" spans="1:3" x14ac:dyDescent="0.2">
      <c r="A2973" s="197" t="str">
        <f>IF(WQ!A2973="","",WQ!A2973)</f>
        <v/>
      </c>
      <c r="B2973" s="197" t="str">
        <f>IFERROR(VLOOKUP(A2973,Path!A:B,2,FALSE),"")</f>
        <v/>
      </c>
      <c r="C2973" s="197" t="str">
        <f>IF(WQ!B2973="","",WQ!B2973)</f>
        <v/>
      </c>
    </row>
    <row r="2974" spans="1:3" x14ac:dyDescent="0.2">
      <c r="A2974" s="197" t="str">
        <f>IF(WQ!A2974="","",WQ!A2974)</f>
        <v/>
      </c>
      <c r="B2974" s="197" t="str">
        <f>IFERROR(VLOOKUP(A2974,Path!A:B,2,FALSE),"")</f>
        <v/>
      </c>
      <c r="C2974" s="197" t="str">
        <f>IF(WQ!B2974="","",WQ!B2974)</f>
        <v/>
      </c>
    </row>
    <row r="2975" spans="1:3" x14ac:dyDescent="0.2">
      <c r="A2975" s="197" t="str">
        <f>IF(WQ!A2975="","",WQ!A2975)</f>
        <v/>
      </c>
      <c r="B2975" s="197" t="str">
        <f>IFERROR(VLOOKUP(A2975,Path!A:B,2,FALSE),"")</f>
        <v/>
      </c>
      <c r="C2975" s="197" t="str">
        <f>IF(WQ!B2975="","",WQ!B2975)</f>
        <v/>
      </c>
    </row>
    <row r="2976" spans="1:3" x14ac:dyDescent="0.2">
      <c r="A2976" s="197" t="str">
        <f>IF(WQ!A2976="","",WQ!A2976)</f>
        <v/>
      </c>
      <c r="B2976" s="197" t="str">
        <f>IFERROR(VLOOKUP(A2976,Path!A:B,2,FALSE),"")</f>
        <v/>
      </c>
      <c r="C2976" s="197" t="str">
        <f>IF(WQ!B2976="","",WQ!B2976)</f>
        <v/>
      </c>
    </row>
    <row r="2977" spans="1:3" x14ac:dyDescent="0.2">
      <c r="A2977" s="197" t="str">
        <f>IF(WQ!A2977="","",WQ!A2977)</f>
        <v/>
      </c>
      <c r="B2977" s="197" t="str">
        <f>IFERROR(VLOOKUP(A2977,Path!A:B,2,FALSE),"")</f>
        <v/>
      </c>
      <c r="C2977" s="197" t="str">
        <f>IF(WQ!B2977="","",WQ!B2977)</f>
        <v/>
      </c>
    </row>
    <row r="2978" spans="1:3" x14ac:dyDescent="0.2">
      <c r="A2978" s="197" t="str">
        <f>IF(WQ!A2978="","",WQ!A2978)</f>
        <v/>
      </c>
      <c r="B2978" s="197" t="str">
        <f>IFERROR(VLOOKUP(A2978,Path!A:B,2,FALSE),"")</f>
        <v/>
      </c>
      <c r="C2978" s="197" t="str">
        <f>IF(WQ!B2978="","",WQ!B2978)</f>
        <v/>
      </c>
    </row>
    <row r="2979" spans="1:3" x14ac:dyDescent="0.2">
      <c r="A2979" s="197" t="str">
        <f>IF(WQ!A2979="","",WQ!A2979)</f>
        <v/>
      </c>
      <c r="B2979" s="197" t="str">
        <f>IFERROR(VLOOKUP(A2979,Path!A:B,2,FALSE),"")</f>
        <v/>
      </c>
      <c r="C2979" s="197" t="str">
        <f>IF(WQ!B2979="","",WQ!B2979)</f>
        <v/>
      </c>
    </row>
    <row r="2980" spans="1:3" x14ac:dyDescent="0.2">
      <c r="A2980" s="197" t="str">
        <f>IF(WQ!A2980="","",WQ!A2980)</f>
        <v/>
      </c>
      <c r="B2980" s="197" t="str">
        <f>IFERROR(VLOOKUP(A2980,Path!A:B,2,FALSE),"")</f>
        <v/>
      </c>
      <c r="C2980" s="197" t="str">
        <f>IF(WQ!B2980="","",WQ!B2980)</f>
        <v/>
      </c>
    </row>
    <row r="2981" spans="1:3" x14ac:dyDescent="0.2">
      <c r="A2981" s="197" t="str">
        <f>IF(WQ!A2981="","",WQ!A2981)</f>
        <v/>
      </c>
      <c r="B2981" s="197" t="str">
        <f>IFERROR(VLOOKUP(A2981,Path!A:B,2,FALSE),"")</f>
        <v/>
      </c>
      <c r="C2981" s="197" t="str">
        <f>IF(WQ!B2981="","",WQ!B2981)</f>
        <v/>
      </c>
    </row>
    <row r="2982" spans="1:3" x14ac:dyDescent="0.2">
      <c r="A2982" s="197" t="str">
        <f>IF(WQ!A2982="","",WQ!A2982)</f>
        <v/>
      </c>
      <c r="B2982" s="197" t="str">
        <f>IFERROR(VLOOKUP(A2982,Path!A:B,2,FALSE),"")</f>
        <v/>
      </c>
      <c r="C2982" s="197" t="str">
        <f>IF(WQ!B2982="","",WQ!B2982)</f>
        <v/>
      </c>
    </row>
    <row r="2983" spans="1:3" x14ac:dyDescent="0.2">
      <c r="A2983" s="197" t="str">
        <f>IF(WQ!A2983="","",WQ!A2983)</f>
        <v/>
      </c>
      <c r="B2983" s="197" t="str">
        <f>IFERROR(VLOOKUP(A2983,Path!A:B,2,FALSE),"")</f>
        <v/>
      </c>
      <c r="C2983" s="197" t="str">
        <f>IF(WQ!B2983="","",WQ!B2983)</f>
        <v/>
      </c>
    </row>
    <row r="2984" spans="1:3" x14ac:dyDescent="0.2">
      <c r="A2984" s="197" t="str">
        <f>IF(WQ!A2984="","",WQ!A2984)</f>
        <v/>
      </c>
      <c r="B2984" s="197" t="str">
        <f>IFERROR(VLOOKUP(A2984,Path!A:B,2,FALSE),"")</f>
        <v/>
      </c>
      <c r="C2984" s="197" t="str">
        <f>IF(WQ!B2984="","",WQ!B2984)</f>
        <v/>
      </c>
    </row>
    <row r="2985" spans="1:3" x14ac:dyDescent="0.2">
      <c r="A2985" s="197" t="str">
        <f>IF(WQ!A2985="","",WQ!A2985)</f>
        <v/>
      </c>
      <c r="B2985" s="197" t="str">
        <f>IFERROR(VLOOKUP(A2985,Path!A:B,2,FALSE),"")</f>
        <v/>
      </c>
      <c r="C2985" s="197" t="str">
        <f>IF(WQ!B2985="","",WQ!B2985)</f>
        <v/>
      </c>
    </row>
    <row r="2986" spans="1:3" x14ac:dyDescent="0.2">
      <c r="A2986" s="197" t="str">
        <f>IF(WQ!A2986="","",WQ!A2986)</f>
        <v/>
      </c>
      <c r="B2986" s="197" t="str">
        <f>IFERROR(VLOOKUP(A2986,Path!A:B,2,FALSE),"")</f>
        <v/>
      </c>
      <c r="C2986" s="197" t="str">
        <f>IF(WQ!B2986="","",WQ!B2986)</f>
        <v/>
      </c>
    </row>
    <row r="2987" spans="1:3" x14ac:dyDescent="0.2">
      <c r="A2987" s="197" t="str">
        <f>IF(WQ!A2987="","",WQ!A2987)</f>
        <v/>
      </c>
      <c r="B2987" s="197" t="str">
        <f>IFERROR(VLOOKUP(A2987,Path!A:B,2,FALSE),"")</f>
        <v/>
      </c>
      <c r="C2987" s="197" t="str">
        <f>IF(WQ!B2987="","",WQ!B2987)</f>
        <v/>
      </c>
    </row>
    <row r="2988" spans="1:3" x14ac:dyDescent="0.2">
      <c r="A2988" s="197" t="str">
        <f>IF(WQ!A2988="","",WQ!A2988)</f>
        <v/>
      </c>
      <c r="B2988" s="197" t="str">
        <f>IFERROR(VLOOKUP(A2988,Path!A:B,2,FALSE),"")</f>
        <v/>
      </c>
      <c r="C2988" s="197" t="str">
        <f>IF(WQ!B2988="","",WQ!B2988)</f>
        <v/>
      </c>
    </row>
    <row r="2989" spans="1:3" x14ac:dyDescent="0.2">
      <c r="A2989" s="197" t="str">
        <f>IF(WQ!A2989="","",WQ!A2989)</f>
        <v/>
      </c>
      <c r="B2989" s="197" t="str">
        <f>IFERROR(VLOOKUP(A2989,Path!A:B,2,FALSE),"")</f>
        <v/>
      </c>
      <c r="C2989" s="197" t="str">
        <f>IF(WQ!B2989="","",WQ!B2989)</f>
        <v/>
      </c>
    </row>
    <row r="2990" spans="1:3" x14ac:dyDescent="0.2">
      <c r="A2990" s="197" t="str">
        <f>IF(WQ!A2990="","",WQ!A2990)</f>
        <v/>
      </c>
      <c r="B2990" s="197" t="str">
        <f>IFERROR(VLOOKUP(A2990,Path!A:B,2,FALSE),"")</f>
        <v/>
      </c>
      <c r="C2990" s="197" t="str">
        <f>IF(WQ!B2990="","",WQ!B2990)</f>
        <v/>
      </c>
    </row>
    <row r="2991" spans="1:3" x14ac:dyDescent="0.2">
      <c r="A2991" s="197" t="str">
        <f>IF(WQ!A2991="","",WQ!A2991)</f>
        <v/>
      </c>
      <c r="B2991" s="197" t="str">
        <f>IFERROR(VLOOKUP(A2991,Path!A:B,2,FALSE),"")</f>
        <v/>
      </c>
      <c r="C2991" s="197" t="str">
        <f>IF(WQ!B2991="","",WQ!B2991)</f>
        <v/>
      </c>
    </row>
    <row r="2992" spans="1:3" x14ac:dyDescent="0.2">
      <c r="A2992" s="197" t="str">
        <f>IF(WQ!A2992="","",WQ!A2992)</f>
        <v/>
      </c>
      <c r="B2992" s="197" t="str">
        <f>IFERROR(VLOOKUP(A2992,Path!A:B,2,FALSE),"")</f>
        <v/>
      </c>
      <c r="C2992" s="197" t="str">
        <f>IF(WQ!B2992="","",WQ!B2992)</f>
        <v/>
      </c>
    </row>
    <row r="2993" spans="1:3" x14ac:dyDescent="0.2">
      <c r="A2993" s="197" t="str">
        <f>IF(WQ!A2993="","",WQ!A2993)</f>
        <v/>
      </c>
      <c r="B2993" s="197" t="str">
        <f>IFERROR(VLOOKUP(A2993,Path!A:B,2,FALSE),"")</f>
        <v/>
      </c>
      <c r="C2993" s="197" t="str">
        <f>IF(WQ!B2993="","",WQ!B2993)</f>
        <v/>
      </c>
    </row>
    <row r="2994" spans="1:3" x14ac:dyDescent="0.2">
      <c r="A2994" s="197" t="str">
        <f>IF(WQ!A2994="","",WQ!A2994)</f>
        <v/>
      </c>
      <c r="B2994" s="197" t="str">
        <f>IFERROR(VLOOKUP(A2994,Path!A:B,2,FALSE),"")</f>
        <v/>
      </c>
      <c r="C2994" s="197" t="str">
        <f>IF(WQ!B2994="","",WQ!B2994)</f>
        <v/>
      </c>
    </row>
    <row r="2995" spans="1:3" x14ac:dyDescent="0.2">
      <c r="A2995" s="197" t="str">
        <f>IF(WQ!A2995="","",WQ!A2995)</f>
        <v/>
      </c>
      <c r="B2995" s="197" t="str">
        <f>IFERROR(VLOOKUP(A2995,Path!A:B,2,FALSE),"")</f>
        <v/>
      </c>
      <c r="C2995" s="197" t="str">
        <f>IF(WQ!B2995="","",WQ!B2995)</f>
        <v/>
      </c>
    </row>
    <row r="2996" spans="1:3" x14ac:dyDescent="0.2">
      <c r="A2996" s="197" t="str">
        <f>IF(WQ!A2996="","",WQ!A2996)</f>
        <v/>
      </c>
      <c r="B2996" s="197" t="str">
        <f>IFERROR(VLOOKUP(A2996,Path!A:B,2,FALSE),"")</f>
        <v/>
      </c>
      <c r="C2996" s="197" t="str">
        <f>IF(WQ!B2996="","",WQ!B2996)</f>
        <v/>
      </c>
    </row>
    <row r="2997" spans="1:3" x14ac:dyDescent="0.2">
      <c r="A2997" s="197" t="str">
        <f>IF(WQ!A2997="","",WQ!A2997)</f>
        <v/>
      </c>
      <c r="B2997" s="197" t="str">
        <f>IFERROR(VLOOKUP(A2997,Path!A:B,2,FALSE),"")</f>
        <v/>
      </c>
      <c r="C2997" s="197" t="str">
        <f>IF(WQ!B2997="","",WQ!B2997)</f>
        <v/>
      </c>
    </row>
    <row r="2998" spans="1:3" x14ac:dyDescent="0.2">
      <c r="A2998" s="197" t="str">
        <f>IF(WQ!A2998="","",WQ!A2998)</f>
        <v/>
      </c>
      <c r="B2998" s="197" t="str">
        <f>IFERROR(VLOOKUP(A2998,Path!A:B,2,FALSE),"")</f>
        <v/>
      </c>
      <c r="C2998" s="197" t="str">
        <f>IF(WQ!B2998="","",WQ!B2998)</f>
        <v/>
      </c>
    </row>
    <row r="2999" spans="1:3" x14ac:dyDescent="0.2">
      <c r="A2999" s="197" t="str">
        <f>IF(WQ!A2999="","",WQ!A2999)</f>
        <v/>
      </c>
      <c r="B2999" s="197" t="str">
        <f>IFERROR(VLOOKUP(A2999,Path!A:B,2,FALSE),"")</f>
        <v/>
      </c>
      <c r="C2999" s="197" t="str">
        <f>IF(WQ!B2999="","",WQ!B2999)</f>
        <v/>
      </c>
    </row>
    <row r="3000" spans="1:3" x14ac:dyDescent="0.2">
      <c r="A3000" s="197" t="str">
        <f>IF(WQ!A3000="","",WQ!A3000)</f>
        <v/>
      </c>
      <c r="B3000" s="197" t="str">
        <f>IFERROR(VLOOKUP(A3000,Path!A:B,2,FALSE),"")</f>
        <v/>
      </c>
      <c r="C3000" s="197" t="str">
        <f>IF(WQ!B3000="","",WQ!B3000)</f>
        <v/>
      </c>
    </row>
  </sheetData>
  <pageMargins left="0.7" right="0.7" top="0.75" bottom="0.75" header="0.3" footer="0.3"/>
  <pageSetup paperSize="9" fitToWidth="0" fitToHeight="0"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I31"/>
  <sheetViews>
    <sheetView rightToLeft="1" zoomScaleNormal="100" workbookViewId="0"/>
  </sheetViews>
  <sheetFormatPr defaultRowHeight="12.75" x14ac:dyDescent="0.2"/>
  <cols>
    <col min="1" max="1" width="13.85546875" customWidth="1"/>
    <col min="2" max="2" width="14.140625" customWidth="1"/>
    <col min="3" max="3" width="15.140625" customWidth="1"/>
    <col min="4" max="4" width="13.85546875" customWidth="1"/>
    <col min="5" max="5" width="15.140625" customWidth="1"/>
    <col min="6" max="6" width="14.28515625" customWidth="1"/>
    <col min="7" max="7" width="15.140625" customWidth="1"/>
    <col min="8" max="8" width="13.5703125" customWidth="1"/>
    <col min="9" max="9" width="15.140625" customWidth="1"/>
    <col min="10" max="10" width="17" customWidth="1"/>
    <col min="11" max="11" width="11.7109375" customWidth="1"/>
  </cols>
  <sheetData>
    <row r="1" spans="1:9" x14ac:dyDescent="0.2">
      <c r="A1" s="253" t="s">
        <v>291</v>
      </c>
      <c r="B1" t="s">
        <v>292</v>
      </c>
      <c r="C1" t="s">
        <v>293</v>
      </c>
      <c r="D1" t="s">
        <v>294</v>
      </c>
      <c r="E1" t="s">
        <v>295</v>
      </c>
      <c r="F1" t="s">
        <v>296</v>
      </c>
      <c r="G1" t="s">
        <v>297</v>
      </c>
      <c r="H1" t="s">
        <v>298</v>
      </c>
      <c r="I1" t="s">
        <v>299</v>
      </c>
    </row>
    <row r="2" spans="1:9" x14ac:dyDescent="0.2">
      <c r="A2" s="181"/>
      <c r="B2">
        <v>0</v>
      </c>
      <c r="C2">
        <v>0</v>
      </c>
      <c r="D2">
        <v>0</v>
      </c>
      <c r="E2">
        <v>0</v>
      </c>
      <c r="F2">
        <v>0</v>
      </c>
      <c r="G2">
        <v>0</v>
      </c>
      <c r="H2">
        <v>0</v>
      </c>
      <c r="I2">
        <v>0</v>
      </c>
    </row>
    <row r="3" spans="1:9" x14ac:dyDescent="0.2">
      <c r="A3" s="181" t="s">
        <v>300</v>
      </c>
    </row>
    <row r="4" spans="1:9" x14ac:dyDescent="0.2">
      <c r="A4" s="181">
        <v>7437</v>
      </c>
      <c r="B4">
        <v>150</v>
      </c>
      <c r="C4">
        <v>1</v>
      </c>
      <c r="D4">
        <v>0</v>
      </c>
      <c r="E4">
        <v>0</v>
      </c>
      <c r="F4">
        <v>0</v>
      </c>
      <c r="G4">
        <v>0</v>
      </c>
      <c r="H4">
        <v>0</v>
      </c>
      <c r="I4">
        <v>0</v>
      </c>
    </row>
    <row r="5" spans="1:9" x14ac:dyDescent="0.2">
      <c r="A5" s="181">
        <v>7453</v>
      </c>
      <c r="B5">
        <v>406</v>
      </c>
      <c r="C5">
        <v>1</v>
      </c>
      <c r="D5">
        <v>0</v>
      </c>
      <c r="E5">
        <v>0</v>
      </c>
      <c r="F5">
        <v>0</v>
      </c>
      <c r="G5">
        <v>0</v>
      </c>
      <c r="H5">
        <v>0</v>
      </c>
      <c r="I5">
        <v>0</v>
      </c>
    </row>
    <row r="6" spans="1:9" x14ac:dyDescent="0.2">
      <c r="A6" s="181">
        <v>7435</v>
      </c>
      <c r="B6">
        <v>291</v>
      </c>
      <c r="C6">
        <v>1</v>
      </c>
      <c r="D6">
        <v>0</v>
      </c>
      <c r="E6">
        <v>0</v>
      </c>
      <c r="F6">
        <v>0</v>
      </c>
      <c r="G6">
        <v>0</v>
      </c>
      <c r="H6">
        <v>0</v>
      </c>
      <c r="I6">
        <v>0</v>
      </c>
    </row>
    <row r="7" spans="1:9" x14ac:dyDescent="0.2">
      <c r="A7" s="181">
        <v>7463</v>
      </c>
      <c r="B7">
        <v>50</v>
      </c>
      <c r="C7">
        <v>1</v>
      </c>
      <c r="D7">
        <v>16</v>
      </c>
      <c r="E7">
        <v>1</v>
      </c>
      <c r="F7">
        <v>0</v>
      </c>
      <c r="G7">
        <v>0</v>
      </c>
      <c r="H7">
        <v>0.5252</v>
      </c>
      <c r="I7">
        <v>2</v>
      </c>
    </row>
    <row r="8" spans="1:9" x14ac:dyDescent="0.2">
      <c r="A8" s="181">
        <v>32568</v>
      </c>
      <c r="B8">
        <v>2381</v>
      </c>
      <c r="C8">
        <v>3</v>
      </c>
      <c r="D8">
        <v>177</v>
      </c>
      <c r="E8">
        <v>2</v>
      </c>
      <c r="F8">
        <v>0</v>
      </c>
      <c r="G8">
        <v>0</v>
      </c>
      <c r="H8">
        <v>0</v>
      </c>
      <c r="I8">
        <v>0</v>
      </c>
    </row>
    <row r="9" spans="1:9" x14ac:dyDescent="0.2">
      <c r="A9" s="181">
        <v>34502</v>
      </c>
      <c r="B9">
        <v>2796</v>
      </c>
      <c r="C9">
        <v>3</v>
      </c>
      <c r="D9">
        <v>468</v>
      </c>
      <c r="E9">
        <v>3</v>
      </c>
      <c r="F9">
        <v>0</v>
      </c>
      <c r="G9">
        <v>0</v>
      </c>
      <c r="H9">
        <v>0</v>
      </c>
      <c r="I9">
        <v>0</v>
      </c>
    </row>
    <row r="10" spans="1:9" x14ac:dyDescent="0.2">
      <c r="A10" s="181">
        <v>33456</v>
      </c>
      <c r="B10">
        <v>2534</v>
      </c>
      <c r="C10">
        <v>3</v>
      </c>
      <c r="D10">
        <v>410</v>
      </c>
      <c r="E10">
        <v>3</v>
      </c>
      <c r="F10">
        <v>0</v>
      </c>
      <c r="G10">
        <v>0</v>
      </c>
      <c r="H10">
        <v>0</v>
      </c>
      <c r="I10">
        <v>0</v>
      </c>
    </row>
    <row r="11" spans="1:9" x14ac:dyDescent="0.2">
      <c r="A11" s="181">
        <v>32577</v>
      </c>
      <c r="B11">
        <v>1958</v>
      </c>
      <c r="C11">
        <v>3</v>
      </c>
      <c r="D11">
        <v>449</v>
      </c>
      <c r="E11">
        <v>3</v>
      </c>
      <c r="F11">
        <v>0</v>
      </c>
      <c r="G11">
        <v>0</v>
      </c>
      <c r="H11">
        <v>0</v>
      </c>
      <c r="I11">
        <v>0</v>
      </c>
    </row>
    <row r="12" spans="1:9" x14ac:dyDescent="0.2">
      <c r="A12" s="181">
        <v>33459</v>
      </c>
      <c r="B12">
        <v>427</v>
      </c>
      <c r="C12">
        <v>3</v>
      </c>
      <c r="D12">
        <v>166</v>
      </c>
      <c r="E12">
        <v>3</v>
      </c>
      <c r="F12">
        <v>0</v>
      </c>
      <c r="G12">
        <v>0</v>
      </c>
      <c r="H12">
        <v>0</v>
      </c>
      <c r="I12">
        <v>0</v>
      </c>
    </row>
    <row r="13" spans="1:9" x14ac:dyDescent="0.2">
      <c r="A13" s="181">
        <v>33453</v>
      </c>
      <c r="B13">
        <v>4045</v>
      </c>
      <c r="C13">
        <v>3</v>
      </c>
      <c r="D13">
        <v>582</v>
      </c>
      <c r="E13">
        <v>3</v>
      </c>
      <c r="F13">
        <v>0</v>
      </c>
      <c r="G13">
        <v>0</v>
      </c>
      <c r="H13">
        <v>0</v>
      </c>
      <c r="I13">
        <v>0</v>
      </c>
    </row>
    <row r="14" spans="1:9" x14ac:dyDescent="0.2">
      <c r="A14" s="181">
        <v>32562</v>
      </c>
      <c r="B14">
        <v>3325</v>
      </c>
      <c r="C14">
        <v>3</v>
      </c>
      <c r="D14">
        <v>563</v>
      </c>
      <c r="E14">
        <v>3</v>
      </c>
      <c r="F14">
        <v>0</v>
      </c>
      <c r="G14">
        <v>0</v>
      </c>
      <c r="H14">
        <v>0</v>
      </c>
      <c r="I14">
        <v>0</v>
      </c>
    </row>
    <row r="15" spans="1:9" x14ac:dyDescent="0.2">
      <c r="A15" s="181">
        <v>29336</v>
      </c>
      <c r="B15">
        <v>6945</v>
      </c>
      <c r="C15">
        <v>3</v>
      </c>
      <c r="D15">
        <v>2454</v>
      </c>
      <c r="E15">
        <v>3</v>
      </c>
      <c r="F15">
        <v>0</v>
      </c>
      <c r="G15">
        <v>0</v>
      </c>
      <c r="H15">
        <v>0</v>
      </c>
      <c r="I15">
        <v>0</v>
      </c>
    </row>
    <row r="16" spans="1:9" x14ac:dyDescent="0.2">
      <c r="A16" s="181">
        <v>28562</v>
      </c>
      <c r="B16">
        <v>953</v>
      </c>
      <c r="C16">
        <v>3</v>
      </c>
      <c r="D16">
        <v>449</v>
      </c>
      <c r="E16">
        <v>3</v>
      </c>
      <c r="F16">
        <v>0</v>
      </c>
      <c r="G16">
        <v>0</v>
      </c>
      <c r="H16">
        <v>0</v>
      </c>
      <c r="I16">
        <v>0</v>
      </c>
    </row>
    <row r="17" spans="1:9" x14ac:dyDescent="0.2">
      <c r="A17" s="181">
        <v>35886</v>
      </c>
      <c r="B17">
        <v>260</v>
      </c>
      <c r="C17">
        <v>1</v>
      </c>
      <c r="D17">
        <v>0</v>
      </c>
      <c r="E17">
        <v>0</v>
      </c>
      <c r="F17">
        <v>0</v>
      </c>
      <c r="G17">
        <v>0</v>
      </c>
      <c r="H17">
        <v>0</v>
      </c>
      <c r="I17">
        <v>0</v>
      </c>
    </row>
    <row r="18" spans="1:9" x14ac:dyDescent="0.2">
      <c r="A18" s="181">
        <v>7466</v>
      </c>
      <c r="B18">
        <v>6645</v>
      </c>
      <c r="C18">
        <v>2</v>
      </c>
      <c r="D18">
        <v>1283</v>
      </c>
      <c r="E18">
        <v>2</v>
      </c>
      <c r="F18">
        <v>0</v>
      </c>
      <c r="G18">
        <v>0</v>
      </c>
      <c r="H18">
        <v>0</v>
      </c>
      <c r="I18">
        <v>0</v>
      </c>
    </row>
    <row r="19" spans="1:9" x14ac:dyDescent="0.2">
      <c r="A19" s="181">
        <v>7431</v>
      </c>
      <c r="B19">
        <v>1706</v>
      </c>
      <c r="C19">
        <v>3</v>
      </c>
      <c r="D19">
        <v>1264</v>
      </c>
      <c r="E19">
        <v>3</v>
      </c>
      <c r="F19">
        <v>0</v>
      </c>
      <c r="G19">
        <v>0</v>
      </c>
      <c r="H19">
        <v>0</v>
      </c>
      <c r="I19">
        <v>0</v>
      </c>
    </row>
    <row r="20" spans="1:9" x14ac:dyDescent="0.2">
      <c r="A20" s="181">
        <v>7760</v>
      </c>
      <c r="B20">
        <v>1334</v>
      </c>
      <c r="C20">
        <v>2</v>
      </c>
      <c r="D20">
        <v>373</v>
      </c>
      <c r="E20">
        <v>2</v>
      </c>
      <c r="F20">
        <v>0</v>
      </c>
      <c r="G20">
        <v>0</v>
      </c>
      <c r="H20">
        <v>0</v>
      </c>
      <c r="I20">
        <v>0</v>
      </c>
    </row>
    <row r="21" spans="1:9" x14ac:dyDescent="0.2">
      <c r="A21" s="181">
        <v>36793</v>
      </c>
      <c r="B21">
        <v>0</v>
      </c>
      <c r="C21">
        <v>0</v>
      </c>
      <c r="D21">
        <v>127</v>
      </c>
      <c r="E21">
        <v>2</v>
      </c>
      <c r="F21">
        <v>0</v>
      </c>
      <c r="G21">
        <v>0</v>
      </c>
      <c r="H21">
        <v>0</v>
      </c>
      <c r="I21">
        <v>0</v>
      </c>
    </row>
    <row r="22" spans="1:9" x14ac:dyDescent="0.2">
      <c r="A22" s="181">
        <v>8185</v>
      </c>
      <c r="B22">
        <v>3097</v>
      </c>
      <c r="C22">
        <v>3</v>
      </c>
      <c r="D22">
        <v>762</v>
      </c>
      <c r="E22">
        <v>3</v>
      </c>
      <c r="F22">
        <v>0</v>
      </c>
      <c r="G22">
        <v>0</v>
      </c>
      <c r="H22">
        <v>0</v>
      </c>
      <c r="I22">
        <v>0</v>
      </c>
    </row>
    <row r="23" spans="1:9" x14ac:dyDescent="0.2">
      <c r="A23" s="181">
        <v>8206</v>
      </c>
      <c r="B23">
        <v>6155</v>
      </c>
      <c r="C23">
        <v>3</v>
      </c>
      <c r="D23">
        <v>883</v>
      </c>
      <c r="E23">
        <v>3</v>
      </c>
      <c r="F23">
        <v>0</v>
      </c>
      <c r="G23">
        <v>0</v>
      </c>
      <c r="H23">
        <v>0</v>
      </c>
      <c r="I23">
        <v>0</v>
      </c>
    </row>
    <row r="24" spans="1:9" x14ac:dyDescent="0.2">
      <c r="A24" s="181">
        <v>8293</v>
      </c>
      <c r="B24">
        <v>2734</v>
      </c>
      <c r="C24">
        <v>3</v>
      </c>
      <c r="D24">
        <v>1062</v>
      </c>
      <c r="E24">
        <v>3</v>
      </c>
      <c r="F24">
        <v>0</v>
      </c>
      <c r="G24">
        <v>0</v>
      </c>
      <c r="H24">
        <v>0</v>
      </c>
      <c r="I24">
        <v>0</v>
      </c>
    </row>
    <row r="25" spans="1:9" x14ac:dyDescent="0.2">
      <c r="A25" s="181">
        <v>8205</v>
      </c>
      <c r="B25">
        <v>11592</v>
      </c>
      <c r="C25">
        <v>3</v>
      </c>
      <c r="D25">
        <v>2189</v>
      </c>
      <c r="E25">
        <v>3</v>
      </c>
      <c r="F25">
        <v>0</v>
      </c>
      <c r="G25">
        <v>0</v>
      </c>
      <c r="H25">
        <v>0</v>
      </c>
      <c r="I25">
        <v>0</v>
      </c>
    </row>
    <row r="26" spans="1:9" x14ac:dyDescent="0.2">
      <c r="A26" s="181">
        <v>7452</v>
      </c>
      <c r="B26">
        <v>278</v>
      </c>
      <c r="C26">
        <v>2</v>
      </c>
      <c r="D26">
        <v>0</v>
      </c>
      <c r="E26">
        <v>0</v>
      </c>
      <c r="F26">
        <v>0</v>
      </c>
      <c r="G26">
        <v>0</v>
      </c>
      <c r="H26">
        <v>0</v>
      </c>
      <c r="I26">
        <v>0</v>
      </c>
    </row>
    <row r="27" spans="1:9" x14ac:dyDescent="0.2">
      <c r="A27" s="181">
        <v>7445</v>
      </c>
      <c r="B27">
        <v>443</v>
      </c>
      <c r="C27">
        <v>1</v>
      </c>
      <c r="D27">
        <v>0</v>
      </c>
      <c r="E27">
        <v>0</v>
      </c>
      <c r="F27">
        <v>0</v>
      </c>
      <c r="G27">
        <v>0</v>
      </c>
      <c r="H27">
        <v>0</v>
      </c>
      <c r="I27">
        <v>0</v>
      </c>
    </row>
    <row r="28" spans="1:9" x14ac:dyDescent="0.2">
      <c r="A28" s="181">
        <v>7740</v>
      </c>
      <c r="B28">
        <v>552</v>
      </c>
      <c r="C28">
        <v>1</v>
      </c>
      <c r="D28">
        <v>0</v>
      </c>
      <c r="E28">
        <v>0</v>
      </c>
      <c r="F28">
        <v>0</v>
      </c>
      <c r="G28">
        <v>0</v>
      </c>
      <c r="H28">
        <v>0</v>
      </c>
      <c r="I28">
        <v>0</v>
      </c>
    </row>
    <row r="29" spans="1:9" x14ac:dyDescent="0.2">
      <c r="A29" s="181">
        <v>8201</v>
      </c>
      <c r="B29">
        <v>70</v>
      </c>
      <c r="C29">
        <v>1</v>
      </c>
      <c r="D29">
        <v>0</v>
      </c>
      <c r="E29">
        <v>0</v>
      </c>
      <c r="F29">
        <v>0</v>
      </c>
      <c r="G29">
        <v>0</v>
      </c>
      <c r="H29">
        <v>0</v>
      </c>
      <c r="I29">
        <v>0</v>
      </c>
    </row>
    <row r="30" spans="1:9" x14ac:dyDescent="0.2">
      <c r="A30" s="181">
        <v>8160</v>
      </c>
      <c r="B30">
        <v>151</v>
      </c>
      <c r="C30">
        <v>1</v>
      </c>
      <c r="D30">
        <v>0</v>
      </c>
      <c r="E30">
        <v>0</v>
      </c>
      <c r="F30">
        <v>0</v>
      </c>
      <c r="G30">
        <v>0</v>
      </c>
      <c r="H30">
        <v>0</v>
      </c>
      <c r="I30">
        <v>0</v>
      </c>
    </row>
    <row r="31" spans="1:9" x14ac:dyDescent="0.2">
      <c r="A31" s="181" t="s">
        <v>301</v>
      </c>
      <c r="B31">
        <v>61278</v>
      </c>
      <c r="C31">
        <v>57</v>
      </c>
      <c r="D31">
        <v>13677</v>
      </c>
      <c r="E31">
        <v>48</v>
      </c>
      <c r="F31">
        <v>0</v>
      </c>
      <c r="G31">
        <v>0</v>
      </c>
      <c r="H31">
        <v>0.5252</v>
      </c>
      <c r="I31">
        <v>2</v>
      </c>
    </row>
  </sheetData>
  <pageMargins left="0.7" right="0.7" top="0.75" bottom="0.75" header="0.3" footer="0.3"/>
  <pageSetup paperSize="9" fitToWidth="0" fitToHeight="0"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4"/>
  <dimension ref="A1:C11"/>
  <sheetViews>
    <sheetView rightToLeft="1" zoomScaleNormal="100" workbookViewId="0">
      <selection activeCell="B4" sqref="B4"/>
    </sheetView>
  </sheetViews>
  <sheetFormatPr defaultRowHeight="12.75" x14ac:dyDescent="0.2"/>
  <cols>
    <col min="1" max="1" width="13.85546875" customWidth="1"/>
    <col min="2" max="2" width="26.42578125" customWidth="1"/>
    <col min="3" max="3" width="26.7109375" customWidth="1"/>
  </cols>
  <sheetData>
    <row r="1" spans="1:3" x14ac:dyDescent="0.2">
      <c r="A1" s="253" t="s">
        <v>291</v>
      </c>
      <c r="B1" t="s">
        <v>302</v>
      </c>
      <c r="C1" t="s">
        <v>303</v>
      </c>
    </row>
    <row r="2" spans="1:3" x14ac:dyDescent="0.2">
      <c r="A2" s="181" t="s">
        <v>300</v>
      </c>
    </row>
    <row r="3" spans="1:3" x14ac:dyDescent="0.2">
      <c r="A3" s="181">
        <v>7466</v>
      </c>
      <c r="B3">
        <v>529.43299999999999</v>
      </c>
      <c r="C3">
        <v>1493</v>
      </c>
    </row>
    <row r="4" spans="1:3" x14ac:dyDescent="0.2">
      <c r="A4" s="181">
        <v>29336</v>
      </c>
      <c r="B4">
        <v>2752.6210000000001</v>
      </c>
      <c r="C4">
        <v>3541.7</v>
      </c>
    </row>
    <row r="5" spans="1:3" x14ac:dyDescent="0.2">
      <c r="A5" s="181">
        <v>8185</v>
      </c>
      <c r="B5">
        <v>3753.1080000000002</v>
      </c>
      <c r="C5">
        <v>230.72</v>
      </c>
    </row>
    <row r="6" spans="1:3" x14ac:dyDescent="0.2">
      <c r="A6" s="181">
        <v>34502</v>
      </c>
      <c r="B6">
        <v>189120.128</v>
      </c>
      <c r="C6">
        <v>15501.51</v>
      </c>
    </row>
    <row r="7" spans="1:3" x14ac:dyDescent="0.2">
      <c r="A7" s="181">
        <v>8206</v>
      </c>
      <c r="B7">
        <v>2851.2629999999999</v>
      </c>
      <c r="C7">
        <v>1810.55</v>
      </c>
    </row>
    <row r="8" spans="1:3" x14ac:dyDescent="0.2">
      <c r="A8" s="181">
        <v>32562</v>
      </c>
      <c r="B8">
        <v>2087.511</v>
      </c>
      <c r="C8">
        <v>480.13</v>
      </c>
    </row>
    <row r="9" spans="1:3" x14ac:dyDescent="0.2">
      <c r="A9" s="181">
        <v>8293</v>
      </c>
      <c r="B9">
        <v>199.37799999999999</v>
      </c>
      <c r="C9">
        <v>18.940000000000001</v>
      </c>
    </row>
    <row r="10" spans="1:3" x14ac:dyDescent="0.2">
      <c r="A10" s="181">
        <v>33453</v>
      </c>
      <c r="B10">
        <v>57.473999999999997</v>
      </c>
      <c r="C10">
        <v>11.21</v>
      </c>
    </row>
    <row r="11" spans="1:3" x14ac:dyDescent="0.2">
      <c r="A11" s="181" t="s">
        <v>301</v>
      </c>
      <c r="B11">
        <v>201350.916</v>
      </c>
      <c r="C11">
        <v>23087.759999999998</v>
      </c>
    </row>
  </sheetData>
  <pageMargins left="0.7" right="0.7" top="0.75" bottom="0.75" header="0.3" footer="0.3"/>
  <pageSetup paperSize="9" fitToWidth="0" fitToHeight="0"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3"/>
  <dimension ref="A1:C7"/>
  <sheetViews>
    <sheetView rightToLeft="1" zoomScaleNormal="100" workbookViewId="0">
      <selection activeCell="A2" sqref="A2"/>
    </sheetView>
  </sheetViews>
  <sheetFormatPr defaultRowHeight="12.75" x14ac:dyDescent="0.2"/>
  <cols>
    <col min="1" max="1" width="13.85546875" customWidth="1"/>
    <col min="2" max="2" width="26.7109375" customWidth="1"/>
    <col min="3" max="3" width="27.5703125" customWidth="1"/>
  </cols>
  <sheetData>
    <row r="1" spans="1:3" x14ac:dyDescent="0.2">
      <c r="A1" s="253" t="s">
        <v>291</v>
      </c>
      <c r="B1" t="s">
        <v>304</v>
      </c>
      <c r="C1" t="s">
        <v>305</v>
      </c>
    </row>
    <row r="2" spans="1:3" x14ac:dyDescent="0.2">
      <c r="A2" s="181" t="s">
        <v>300</v>
      </c>
    </row>
    <row r="3" spans="1:3" x14ac:dyDescent="0.2">
      <c r="A3" s="181">
        <v>7466</v>
      </c>
      <c r="B3">
        <v>529.43299999999999</v>
      </c>
      <c r="C3">
        <v>5357.86</v>
      </c>
    </row>
    <row r="4" spans="1:3" x14ac:dyDescent="0.2">
      <c r="A4" s="181">
        <v>29336</v>
      </c>
      <c r="B4">
        <v>1423.2629999999999</v>
      </c>
      <c r="C4">
        <v>10788.33</v>
      </c>
    </row>
    <row r="5" spans="1:3" x14ac:dyDescent="0.2">
      <c r="A5" s="181">
        <v>8185</v>
      </c>
      <c r="B5">
        <v>1076.819</v>
      </c>
      <c r="C5">
        <v>2756.66</v>
      </c>
    </row>
    <row r="6" spans="1:3" x14ac:dyDescent="0.2">
      <c r="A6" s="181">
        <v>35886</v>
      </c>
      <c r="B6">
        <v>13.728999999999999</v>
      </c>
      <c r="C6">
        <v>98.3</v>
      </c>
    </row>
    <row r="7" spans="1:3" x14ac:dyDescent="0.2">
      <c r="A7" s="181" t="s">
        <v>301</v>
      </c>
      <c r="B7">
        <v>3043.2439999999997</v>
      </c>
      <c r="C7">
        <v>19001.149999999998</v>
      </c>
    </row>
  </sheetData>
  <pageMargins left="0.7" right="0.7" top="0.75" bottom="0.75" header="0.3" footer="0.3"/>
  <pageSetup paperSize="9" fitToWidth="0" fitToHeight="0"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M1690"/>
  <sheetViews>
    <sheetView rightToLeft="1" zoomScaleNormal="100" workbookViewId="0">
      <pane ySplit="1" topLeftCell="A2" activePane="bottomLeft" state="frozen"/>
      <selection pane="bottomLeft"/>
    </sheetView>
  </sheetViews>
  <sheetFormatPr defaultRowHeight="15" x14ac:dyDescent="0.25"/>
  <cols>
    <col min="1" max="1" width="10.42578125" style="236" customWidth="1"/>
    <col min="2" max="2" width="4.28515625" style="236" customWidth="1"/>
    <col min="3" max="3" width="7.7109375" style="236" customWidth="1"/>
    <col min="5" max="5" width="12.140625" style="236" customWidth="1"/>
    <col min="6" max="6" width="7.140625" style="236" customWidth="1"/>
    <col min="7" max="7" width="10.140625" style="236" customWidth="1"/>
    <col min="8" max="8" width="14.85546875" style="236" customWidth="1"/>
    <col min="9" max="9" width="16" style="236" customWidth="1"/>
    <col min="10" max="10" width="14" style="236" customWidth="1"/>
  </cols>
  <sheetData>
    <row r="2" spans="1:13" x14ac:dyDescent="0.25">
      <c r="B2" s="267" t="s">
        <v>306</v>
      </c>
      <c r="C2" s="267"/>
      <c r="D2" s="267"/>
      <c r="E2" s="267"/>
      <c r="F2" s="267"/>
    </row>
    <row r="4" spans="1:13" ht="23.25" x14ac:dyDescent="0.35">
      <c r="B4" s="268" t="s">
        <v>307</v>
      </c>
      <c r="C4" s="268"/>
      <c r="D4" s="268"/>
      <c r="F4" s="267" t="s">
        <v>239</v>
      </c>
      <c r="G4" s="267"/>
      <c r="H4" s="267"/>
      <c r="I4" s="267"/>
      <c r="J4" s="267"/>
      <c r="K4" s="267"/>
      <c r="L4" s="267"/>
      <c r="M4" s="267"/>
    </row>
    <row r="7" spans="1:13" x14ac:dyDescent="0.25">
      <c r="A7" s="236" t="s">
        <v>308</v>
      </c>
      <c r="B7" s="236" t="s">
        <v>309</v>
      </c>
      <c r="C7" s="236" t="s">
        <v>310</v>
      </c>
      <c r="D7" s="236" t="s">
        <v>311</v>
      </c>
      <c r="E7" s="236" t="s">
        <v>312</v>
      </c>
      <c r="F7" s="236" t="s">
        <v>313</v>
      </c>
      <c r="G7" s="236" t="s">
        <v>314</v>
      </c>
      <c r="H7" s="236" t="s">
        <v>315</v>
      </c>
      <c r="I7" s="236" t="s">
        <v>316</v>
      </c>
      <c r="J7" s="236" t="s">
        <v>317</v>
      </c>
    </row>
    <row r="8" spans="1:13" x14ac:dyDescent="0.25">
      <c r="A8" s="236">
        <v>44</v>
      </c>
    </row>
    <row r="9" spans="1:13" x14ac:dyDescent="0.25">
      <c r="A9" s="236">
        <v>64</v>
      </c>
      <c r="B9" s="236">
        <v>3</v>
      </c>
      <c r="D9" s="236">
        <v>3</v>
      </c>
      <c r="I9" s="236">
        <v>1</v>
      </c>
      <c r="J9" s="236">
        <v>2</v>
      </c>
    </row>
    <row r="10" spans="1:13" x14ac:dyDescent="0.25">
      <c r="A10" s="236">
        <v>70</v>
      </c>
    </row>
    <row r="11" spans="1:13" x14ac:dyDescent="0.25">
      <c r="A11" s="236">
        <v>71</v>
      </c>
    </row>
    <row r="12" spans="1:13" x14ac:dyDescent="0.25">
      <c r="A12" s="236">
        <v>7240</v>
      </c>
    </row>
    <row r="13" spans="1:13" x14ac:dyDescent="0.25">
      <c r="A13" s="236">
        <v>7285</v>
      </c>
    </row>
    <row r="14" spans="1:13" x14ac:dyDescent="0.25">
      <c r="A14" s="236">
        <v>7303</v>
      </c>
    </row>
    <row r="15" spans="1:13" x14ac:dyDescent="0.25">
      <c r="A15" s="236">
        <v>7310</v>
      </c>
    </row>
    <row r="16" spans="1:13" x14ac:dyDescent="0.25">
      <c r="A16" s="236">
        <v>7325</v>
      </c>
    </row>
    <row r="17" spans="1:10" x14ac:dyDescent="0.25">
      <c r="A17" s="236">
        <v>7340</v>
      </c>
      <c r="B17" s="236">
        <v>1</v>
      </c>
      <c r="F17" s="236">
        <v>1</v>
      </c>
    </row>
    <row r="18" spans="1:10" x14ac:dyDescent="0.25">
      <c r="A18" s="236">
        <v>7341</v>
      </c>
      <c r="B18" s="236">
        <v>4</v>
      </c>
      <c r="E18" s="236">
        <v>3</v>
      </c>
      <c r="F18" s="236">
        <v>1</v>
      </c>
      <c r="I18" s="236">
        <v>2</v>
      </c>
      <c r="J18" s="236">
        <v>1</v>
      </c>
    </row>
    <row r="19" spans="1:10" x14ac:dyDescent="0.25">
      <c r="A19" s="236">
        <v>7342</v>
      </c>
      <c r="B19" s="236">
        <v>4</v>
      </c>
      <c r="E19" s="236">
        <v>3</v>
      </c>
      <c r="F19" s="236">
        <v>1</v>
      </c>
      <c r="J19" s="236">
        <v>3</v>
      </c>
    </row>
    <row r="20" spans="1:10" x14ac:dyDescent="0.25">
      <c r="A20" s="236">
        <v>7351</v>
      </c>
      <c r="B20" s="236">
        <v>4</v>
      </c>
      <c r="E20" s="236">
        <v>4</v>
      </c>
      <c r="H20" s="236">
        <v>1</v>
      </c>
      <c r="I20" s="236">
        <v>3</v>
      </c>
      <c r="J20" s="236">
        <v>1</v>
      </c>
    </row>
    <row r="21" spans="1:10" x14ac:dyDescent="0.25">
      <c r="A21" s="236">
        <v>7355</v>
      </c>
    </row>
    <row r="22" spans="1:10" x14ac:dyDescent="0.25">
      <c r="A22" s="236">
        <v>7361</v>
      </c>
      <c r="B22" s="236">
        <v>6</v>
      </c>
      <c r="D22" s="236">
        <v>1</v>
      </c>
      <c r="E22" s="236">
        <v>2</v>
      </c>
      <c r="F22" s="236">
        <v>3</v>
      </c>
      <c r="I22" s="236">
        <v>2</v>
      </c>
      <c r="J22" s="236">
        <v>1</v>
      </c>
    </row>
    <row r="23" spans="1:10" x14ac:dyDescent="0.25">
      <c r="A23" s="236">
        <v>7363</v>
      </c>
    </row>
    <row r="24" spans="1:10" x14ac:dyDescent="0.25">
      <c r="A24" s="236">
        <v>7379</v>
      </c>
      <c r="B24" s="236">
        <v>6</v>
      </c>
      <c r="E24" s="236">
        <v>4</v>
      </c>
      <c r="F24" s="236">
        <v>2</v>
      </c>
      <c r="I24" s="236">
        <v>1</v>
      </c>
      <c r="J24" s="236">
        <v>3</v>
      </c>
    </row>
    <row r="25" spans="1:10" x14ac:dyDescent="0.25">
      <c r="A25" s="236">
        <v>7414</v>
      </c>
      <c r="B25" s="236">
        <v>4</v>
      </c>
      <c r="E25" s="236">
        <v>4</v>
      </c>
      <c r="H25" s="236">
        <v>1</v>
      </c>
      <c r="I25" s="236">
        <v>1</v>
      </c>
      <c r="J25" s="236">
        <v>3</v>
      </c>
    </row>
    <row r="26" spans="1:10" x14ac:dyDescent="0.25">
      <c r="A26" s="236">
        <v>7421</v>
      </c>
      <c r="B26" s="236">
        <v>4</v>
      </c>
      <c r="E26" s="236">
        <v>3</v>
      </c>
      <c r="F26" s="236">
        <v>1</v>
      </c>
      <c r="J26" s="236">
        <v>3</v>
      </c>
    </row>
    <row r="27" spans="1:10" x14ac:dyDescent="0.25">
      <c r="A27" s="236">
        <v>7423</v>
      </c>
      <c r="B27" s="236">
        <v>4</v>
      </c>
      <c r="E27" s="236">
        <v>2</v>
      </c>
      <c r="F27" s="236">
        <v>2</v>
      </c>
      <c r="J27" s="236">
        <v>2</v>
      </c>
    </row>
    <row r="28" spans="1:10" x14ac:dyDescent="0.25">
      <c r="A28" s="236">
        <v>7426</v>
      </c>
      <c r="B28" s="236">
        <v>4</v>
      </c>
      <c r="E28" s="236">
        <v>4</v>
      </c>
      <c r="H28" s="236">
        <v>2</v>
      </c>
      <c r="J28" s="236">
        <v>2</v>
      </c>
    </row>
    <row r="29" spans="1:10" x14ac:dyDescent="0.25">
      <c r="A29" s="236">
        <v>7431</v>
      </c>
      <c r="B29" s="236">
        <v>4</v>
      </c>
      <c r="D29" s="236">
        <v>1</v>
      </c>
      <c r="E29" s="236">
        <v>2</v>
      </c>
      <c r="F29" s="236">
        <v>1</v>
      </c>
      <c r="H29" s="236">
        <v>1</v>
      </c>
      <c r="J29" s="236">
        <v>2</v>
      </c>
    </row>
    <row r="30" spans="1:10" x14ac:dyDescent="0.25">
      <c r="A30" s="236">
        <v>7435</v>
      </c>
      <c r="B30" s="236">
        <v>1</v>
      </c>
      <c r="E30" s="236">
        <v>1</v>
      </c>
      <c r="J30" s="236">
        <v>1</v>
      </c>
    </row>
    <row r="31" spans="1:10" x14ac:dyDescent="0.25">
      <c r="A31" s="236">
        <v>7437</v>
      </c>
      <c r="B31" s="236">
        <v>4</v>
      </c>
      <c r="D31" s="236">
        <v>1</v>
      </c>
      <c r="F31" s="236">
        <v>3</v>
      </c>
      <c r="J31" s="236">
        <v>1</v>
      </c>
    </row>
    <row r="32" spans="1:10" x14ac:dyDescent="0.25">
      <c r="A32" s="236">
        <v>7440</v>
      </c>
    </row>
    <row r="33" spans="1:10" x14ac:dyDescent="0.25">
      <c r="A33" s="236">
        <v>7445</v>
      </c>
      <c r="B33" s="236">
        <v>1</v>
      </c>
      <c r="E33" s="236">
        <v>1</v>
      </c>
      <c r="J33" s="236">
        <v>1</v>
      </c>
    </row>
    <row r="34" spans="1:10" x14ac:dyDescent="0.25">
      <c r="A34" s="236">
        <v>7452</v>
      </c>
      <c r="B34" s="236">
        <v>2</v>
      </c>
      <c r="D34" s="236">
        <v>1</v>
      </c>
      <c r="E34" s="236">
        <v>1</v>
      </c>
      <c r="J34" s="236">
        <v>2</v>
      </c>
    </row>
    <row r="35" spans="1:10" x14ac:dyDescent="0.25">
      <c r="A35" s="236">
        <v>7453</v>
      </c>
      <c r="B35" s="236">
        <v>1</v>
      </c>
      <c r="D35" s="236">
        <v>1</v>
      </c>
      <c r="J35" s="236">
        <v>1</v>
      </c>
    </row>
    <row r="36" spans="1:10" x14ac:dyDescent="0.25">
      <c r="A36" s="236">
        <v>7463</v>
      </c>
      <c r="B36" s="236">
        <v>2</v>
      </c>
      <c r="E36" s="236">
        <v>2</v>
      </c>
      <c r="I36" s="236">
        <v>2</v>
      </c>
    </row>
    <row r="37" spans="1:10" x14ac:dyDescent="0.25">
      <c r="A37" s="236">
        <v>7466</v>
      </c>
      <c r="B37" s="236">
        <v>2</v>
      </c>
      <c r="E37" s="236">
        <v>2</v>
      </c>
      <c r="H37" s="236">
        <v>2</v>
      </c>
      <c r="I37" s="236">
        <v>2</v>
      </c>
    </row>
    <row r="38" spans="1:10" x14ac:dyDescent="0.25">
      <c r="A38" s="236">
        <v>7474</v>
      </c>
      <c r="B38" s="236">
        <v>4</v>
      </c>
      <c r="E38" s="236">
        <v>4</v>
      </c>
      <c r="H38" s="236">
        <v>3</v>
      </c>
      <c r="J38" s="236">
        <v>1</v>
      </c>
    </row>
    <row r="39" spans="1:10" x14ac:dyDescent="0.25">
      <c r="A39" s="236">
        <v>7494</v>
      </c>
      <c r="B39" s="236">
        <v>2</v>
      </c>
      <c r="E39" s="236">
        <v>1</v>
      </c>
      <c r="F39" s="236">
        <v>1</v>
      </c>
      <c r="H39" s="236">
        <v>1</v>
      </c>
    </row>
    <row r="40" spans="1:10" x14ac:dyDescent="0.25">
      <c r="A40" s="236">
        <v>7501</v>
      </c>
    </row>
    <row r="41" spans="1:10" x14ac:dyDescent="0.25">
      <c r="A41" s="236">
        <v>7503</v>
      </c>
    </row>
    <row r="42" spans="1:10" x14ac:dyDescent="0.25">
      <c r="A42" s="236">
        <v>7507</v>
      </c>
    </row>
    <row r="43" spans="1:10" x14ac:dyDescent="0.25">
      <c r="A43" s="236">
        <v>7515</v>
      </c>
    </row>
    <row r="44" spans="1:10" x14ac:dyDescent="0.25">
      <c r="A44" s="236">
        <v>7517</v>
      </c>
    </row>
    <row r="45" spans="1:10" x14ac:dyDescent="0.25">
      <c r="A45" s="236">
        <v>7520</v>
      </c>
      <c r="B45" s="236">
        <v>4</v>
      </c>
      <c r="E45" s="236">
        <v>4</v>
      </c>
      <c r="H45" s="236">
        <v>2</v>
      </c>
      <c r="J45" s="236">
        <v>2</v>
      </c>
    </row>
    <row r="46" spans="1:10" x14ac:dyDescent="0.25">
      <c r="A46" s="236">
        <v>7527</v>
      </c>
      <c r="B46" s="236">
        <v>6</v>
      </c>
      <c r="D46" s="236">
        <v>1</v>
      </c>
      <c r="E46" s="236">
        <v>4</v>
      </c>
      <c r="G46" s="236">
        <v>1</v>
      </c>
      <c r="H46" s="236">
        <v>1</v>
      </c>
      <c r="I46" s="236">
        <v>1</v>
      </c>
      <c r="J46" s="236">
        <v>3</v>
      </c>
    </row>
    <row r="47" spans="1:10" x14ac:dyDescent="0.25">
      <c r="A47" s="236">
        <v>7531</v>
      </c>
      <c r="B47" s="236">
        <v>6</v>
      </c>
      <c r="D47" s="236">
        <v>1</v>
      </c>
      <c r="E47" s="236">
        <v>5</v>
      </c>
      <c r="I47" s="236">
        <v>1</v>
      </c>
      <c r="J47" s="236">
        <v>5</v>
      </c>
    </row>
    <row r="48" spans="1:10" x14ac:dyDescent="0.25">
      <c r="A48" s="236">
        <v>7539</v>
      </c>
      <c r="B48" s="236">
        <v>4</v>
      </c>
      <c r="D48" s="236">
        <v>1</v>
      </c>
      <c r="E48" s="236">
        <v>3</v>
      </c>
      <c r="I48" s="236">
        <v>3</v>
      </c>
      <c r="J48" s="236">
        <v>1</v>
      </c>
    </row>
    <row r="49" spans="1:10" x14ac:dyDescent="0.25">
      <c r="A49" s="236">
        <v>7540</v>
      </c>
    </row>
    <row r="50" spans="1:10" x14ac:dyDescent="0.25">
      <c r="A50" s="236">
        <v>7541</v>
      </c>
    </row>
    <row r="51" spans="1:10" x14ac:dyDescent="0.25">
      <c r="A51" s="236">
        <v>7543</v>
      </c>
      <c r="B51" s="236">
        <v>2</v>
      </c>
      <c r="G51" s="236">
        <v>2</v>
      </c>
    </row>
    <row r="52" spans="1:10" x14ac:dyDescent="0.25">
      <c r="A52" s="236">
        <v>7551</v>
      </c>
    </row>
    <row r="53" spans="1:10" x14ac:dyDescent="0.25">
      <c r="A53" s="236">
        <v>7556</v>
      </c>
    </row>
    <row r="54" spans="1:10" x14ac:dyDescent="0.25">
      <c r="A54" s="236">
        <v>7559</v>
      </c>
    </row>
    <row r="55" spans="1:10" x14ac:dyDescent="0.25">
      <c r="A55" s="236">
        <v>7561</v>
      </c>
      <c r="B55" s="236">
        <v>1</v>
      </c>
      <c r="E55" s="236">
        <v>1</v>
      </c>
      <c r="J55" s="236">
        <v>1</v>
      </c>
    </row>
    <row r="56" spans="1:10" x14ac:dyDescent="0.25">
      <c r="A56" s="236">
        <v>7564</v>
      </c>
      <c r="B56" s="236">
        <v>4</v>
      </c>
      <c r="D56" s="236">
        <v>1</v>
      </c>
      <c r="E56" s="236">
        <v>3</v>
      </c>
      <c r="J56" s="236">
        <v>4</v>
      </c>
    </row>
    <row r="57" spans="1:10" x14ac:dyDescent="0.25">
      <c r="A57" s="236">
        <v>7570</v>
      </c>
    </row>
    <row r="58" spans="1:10" x14ac:dyDescent="0.25">
      <c r="A58" s="236">
        <v>7573</v>
      </c>
      <c r="B58" s="236">
        <v>3</v>
      </c>
      <c r="G58" s="236">
        <v>3</v>
      </c>
    </row>
    <row r="59" spans="1:10" x14ac:dyDescent="0.25">
      <c r="A59" s="236">
        <v>7574</v>
      </c>
      <c r="B59" s="236">
        <v>2</v>
      </c>
      <c r="G59" s="236">
        <v>2</v>
      </c>
    </row>
    <row r="60" spans="1:10" x14ac:dyDescent="0.25">
      <c r="A60" s="236">
        <v>7576</v>
      </c>
      <c r="B60" s="236">
        <v>1</v>
      </c>
      <c r="E60" s="236">
        <v>1</v>
      </c>
      <c r="H60" s="236">
        <v>1</v>
      </c>
      <c r="I60" s="236">
        <v>1</v>
      </c>
    </row>
    <row r="61" spans="1:10" x14ac:dyDescent="0.25">
      <c r="A61" s="236">
        <v>7577</v>
      </c>
      <c r="B61" s="236">
        <v>4</v>
      </c>
      <c r="E61" s="236">
        <v>3</v>
      </c>
      <c r="F61" s="236">
        <v>1</v>
      </c>
      <c r="I61" s="236">
        <v>2</v>
      </c>
      <c r="J61" s="236">
        <v>1</v>
      </c>
    </row>
    <row r="62" spans="1:10" x14ac:dyDescent="0.25">
      <c r="A62" s="236">
        <v>7589</v>
      </c>
      <c r="B62" s="236">
        <v>4</v>
      </c>
      <c r="E62" s="236">
        <v>3</v>
      </c>
      <c r="G62" s="236">
        <v>1</v>
      </c>
      <c r="I62" s="236">
        <v>3</v>
      </c>
    </row>
    <row r="63" spans="1:10" x14ac:dyDescent="0.25">
      <c r="A63" s="236">
        <v>7601</v>
      </c>
      <c r="B63" s="236">
        <v>4</v>
      </c>
      <c r="F63" s="236">
        <v>1</v>
      </c>
      <c r="G63" s="236">
        <v>3</v>
      </c>
    </row>
    <row r="64" spans="1:10" x14ac:dyDescent="0.25">
      <c r="A64" s="236">
        <v>7603</v>
      </c>
      <c r="B64" s="236">
        <v>1</v>
      </c>
      <c r="E64" s="236">
        <v>1</v>
      </c>
      <c r="J64" s="236">
        <v>1</v>
      </c>
    </row>
    <row r="65" spans="1:10" x14ac:dyDescent="0.25">
      <c r="A65" s="236">
        <v>7616</v>
      </c>
      <c r="B65" s="236">
        <v>4</v>
      </c>
      <c r="E65" s="236">
        <v>4</v>
      </c>
      <c r="H65" s="236">
        <v>4</v>
      </c>
      <c r="I65" s="236">
        <v>1</v>
      </c>
    </row>
    <row r="66" spans="1:10" x14ac:dyDescent="0.25">
      <c r="A66" s="236">
        <v>7623</v>
      </c>
    </row>
    <row r="67" spans="1:10" x14ac:dyDescent="0.25">
      <c r="A67" s="236">
        <v>7627</v>
      </c>
      <c r="B67" s="236">
        <v>4</v>
      </c>
      <c r="D67" s="236">
        <v>1</v>
      </c>
      <c r="E67" s="236">
        <v>3</v>
      </c>
      <c r="H67" s="236">
        <v>4</v>
      </c>
      <c r="I67" s="236">
        <v>4</v>
      </c>
    </row>
    <row r="68" spans="1:10" x14ac:dyDescent="0.25">
      <c r="A68" s="236">
        <v>7637</v>
      </c>
      <c r="B68" s="236">
        <v>4</v>
      </c>
      <c r="E68" s="236">
        <v>4</v>
      </c>
      <c r="J68" s="236">
        <v>4</v>
      </c>
    </row>
    <row r="69" spans="1:10" x14ac:dyDescent="0.25">
      <c r="A69" s="236">
        <v>7638</v>
      </c>
    </row>
    <row r="70" spans="1:10" x14ac:dyDescent="0.25">
      <c r="A70" s="236">
        <v>7642</v>
      </c>
      <c r="B70" s="236">
        <v>4</v>
      </c>
      <c r="D70" s="236">
        <v>1</v>
      </c>
      <c r="E70" s="236">
        <v>3</v>
      </c>
      <c r="H70" s="236">
        <v>4</v>
      </c>
      <c r="I70" s="236">
        <v>3</v>
      </c>
    </row>
    <row r="71" spans="1:10" x14ac:dyDescent="0.25">
      <c r="A71" s="236">
        <v>7643</v>
      </c>
      <c r="B71" s="236">
        <v>4</v>
      </c>
      <c r="D71" s="236">
        <v>1</v>
      </c>
      <c r="E71" s="236">
        <v>3</v>
      </c>
      <c r="J71" s="236">
        <v>4</v>
      </c>
    </row>
    <row r="72" spans="1:10" x14ac:dyDescent="0.25">
      <c r="A72" s="236">
        <v>7662</v>
      </c>
    </row>
    <row r="73" spans="1:10" x14ac:dyDescent="0.25">
      <c r="A73" s="236">
        <v>7663</v>
      </c>
      <c r="B73" s="236">
        <v>4</v>
      </c>
      <c r="E73" s="236">
        <v>2</v>
      </c>
      <c r="G73" s="236">
        <v>2</v>
      </c>
      <c r="H73" s="236">
        <v>1</v>
      </c>
      <c r="I73" s="236">
        <v>2</v>
      </c>
    </row>
    <row r="74" spans="1:10" x14ac:dyDescent="0.25">
      <c r="A74" s="236">
        <v>7668</v>
      </c>
      <c r="B74" s="236">
        <v>1</v>
      </c>
      <c r="G74" s="236">
        <v>1</v>
      </c>
    </row>
    <row r="75" spans="1:10" x14ac:dyDescent="0.25">
      <c r="A75" s="236">
        <v>7672</v>
      </c>
      <c r="B75" s="236">
        <v>1</v>
      </c>
      <c r="F75" s="236">
        <v>1</v>
      </c>
    </row>
    <row r="76" spans="1:10" x14ac:dyDescent="0.25">
      <c r="A76" s="236">
        <v>7675</v>
      </c>
    </row>
    <row r="77" spans="1:10" x14ac:dyDescent="0.25">
      <c r="A77" s="236">
        <v>7676</v>
      </c>
      <c r="B77" s="236">
        <v>4</v>
      </c>
      <c r="E77" s="236">
        <v>4</v>
      </c>
      <c r="H77" s="236">
        <v>1</v>
      </c>
      <c r="J77" s="236">
        <v>3</v>
      </c>
    </row>
    <row r="78" spans="1:10" x14ac:dyDescent="0.25">
      <c r="A78" s="236">
        <v>7684</v>
      </c>
      <c r="B78" s="236">
        <v>3</v>
      </c>
      <c r="E78" s="236">
        <v>2</v>
      </c>
      <c r="F78" s="236">
        <v>1</v>
      </c>
      <c r="J78" s="236">
        <v>2</v>
      </c>
    </row>
    <row r="79" spans="1:10" x14ac:dyDescent="0.25">
      <c r="A79" s="236">
        <v>7689</v>
      </c>
    </row>
    <row r="80" spans="1:10" x14ac:dyDescent="0.25">
      <c r="A80" s="236">
        <v>7694</v>
      </c>
      <c r="B80" s="236">
        <v>1</v>
      </c>
      <c r="E80" s="236">
        <v>1</v>
      </c>
      <c r="H80" s="236">
        <v>1</v>
      </c>
    </row>
    <row r="81" spans="1:10" x14ac:dyDescent="0.25">
      <c r="A81" s="236">
        <v>7695</v>
      </c>
      <c r="B81" s="236">
        <v>4</v>
      </c>
      <c r="D81" s="236">
        <v>1</v>
      </c>
      <c r="E81" s="236">
        <v>3</v>
      </c>
      <c r="H81" s="236">
        <v>4</v>
      </c>
      <c r="I81" s="236">
        <v>2</v>
      </c>
    </row>
    <row r="82" spans="1:10" x14ac:dyDescent="0.25">
      <c r="A82" s="236">
        <v>7714</v>
      </c>
      <c r="B82" s="236">
        <v>4</v>
      </c>
      <c r="E82" s="236">
        <v>4</v>
      </c>
      <c r="H82" s="236">
        <v>1</v>
      </c>
      <c r="I82" s="236">
        <v>1</v>
      </c>
      <c r="J82" s="236">
        <v>3</v>
      </c>
    </row>
    <row r="83" spans="1:10" x14ac:dyDescent="0.25">
      <c r="A83" s="236">
        <v>7719</v>
      </c>
      <c r="B83" s="236">
        <v>5</v>
      </c>
      <c r="E83" s="236">
        <v>3</v>
      </c>
      <c r="F83" s="236">
        <v>2</v>
      </c>
      <c r="J83" s="236">
        <v>3</v>
      </c>
    </row>
    <row r="84" spans="1:10" x14ac:dyDescent="0.25">
      <c r="A84" s="236">
        <v>7723</v>
      </c>
    </row>
    <row r="85" spans="1:10" x14ac:dyDescent="0.25">
      <c r="A85" s="236">
        <v>7726</v>
      </c>
    </row>
    <row r="86" spans="1:10" x14ac:dyDescent="0.25">
      <c r="A86" s="236">
        <v>7732</v>
      </c>
      <c r="B86" s="236">
        <v>4</v>
      </c>
      <c r="E86" s="236">
        <v>4</v>
      </c>
      <c r="H86" s="236">
        <v>3</v>
      </c>
      <c r="I86" s="236">
        <v>1</v>
      </c>
      <c r="J86" s="236">
        <v>1</v>
      </c>
    </row>
    <row r="87" spans="1:10" x14ac:dyDescent="0.25">
      <c r="A87" s="236">
        <v>7736</v>
      </c>
    </row>
    <row r="88" spans="1:10" x14ac:dyDescent="0.25">
      <c r="A88" s="236">
        <v>7737</v>
      </c>
    </row>
    <row r="89" spans="1:10" x14ac:dyDescent="0.25">
      <c r="A89" s="236">
        <v>7738</v>
      </c>
      <c r="B89" s="236">
        <v>1</v>
      </c>
      <c r="G89" s="236">
        <v>1</v>
      </c>
    </row>
    <row r="90" spans="1:10" x14ac:dyDescent="0.25">
      <c r="A90" s="236">
        <v>7740</v>
      </c>
      <c r="B90" s="236">
        <v>2</v>
      </c>
      <c r="D90" s="236">
        <v>1</v>
      </c>
      <c r="E90" s="236">
        <v>1</v>
      </c>
      <c r="J90" s="236">
        <v>2</v>
      </c>
    </row>
    <row r="91" spans="1:10" x14ac:dyDescent="0.25">
      <c r="A91" s="236">
        <v>7741</v>
      </c>
      <c r="B91" s="236">
        <v>4</v>
      </c>
      <c r="E91" s="236">
        <v>4</v>
      </c>
      <c r="H91" s="236">
        <v>4</v>
      </c>
      <c r="I91" s="236">
        <v>3</v>
      </c>
    </row>
    <row r="92" spans="1:10" x14ac:dyDescent="0.25">
      <c r="A92" s="236">
        <v>7746</v>
      </c>
    </row>
    <row r="93" spans="1:10" x14ac:dyDescent="0.25">
      <c r="A93" s="236">
        <v>7751</v>
      </c>
      <c r="B93" s="236">
        <v>5</v>
      </c>
      <c r="E93" s="236">
        <v>5</v>
      </c>
      <c r="H93" s="236">
        <v>5</v>
      </c>
      <c r="I93" s="236">
        <v>3</v>
      </c>
    </row>
    <row r="94" spans="1:10" x14ac:dyDescent="0.25">
      <c r="A94" s="236">
        <v>7755</v>
      </c>
      <c r="B94" s="236">
        <v>1</v>
      </c>
      <c r="E94" s="236">
        <v>1</v>
      </c>
      <c r="J94" s="236">
        <v>1</v>
      </c>
    </row>
    <row r="95" spans="1:10" x14ac:dyDescent="0.25">
      <c r="A95" s="236">
        <v>7759</v>
      </c>
    </row>
    <row r="96" spans="1:10" x14ac:dyDescent="0.25">
      <c r="A96" s="236">
        <v>7760</v>
      </c>
      <c r="B96" s="236">
        <v>2</v>
      </c>
      <c r="E96" s="236">
        <v>2</v>
      </c>
      <c r="I96" s="236">
        <v>1</v>
      </c>
      <c r="J96" s="236">
        <v>1</v>
      </c>
    </row>
    <row r="97" spans="1:10" x14ac:dyDescent="0.25">
      <c r="A97" s="236">
        <v>7763</v>
      </c>
    </row>
    <row r="98" spans="1:10" x14ac:dyDescent="0.25">
      <c r="A98" s="236">
        <v>7764</v>
      </c>
      <c r="B98" s="236">
        <v>1</v>
      </c>
      <c r="F98" s="236">
        <v>1</v>
      </c>
    </row>
    <row r="99" spans="1:10" x14ac:dyDescent="0.25">
      <c r="A99" s="236">
        <v>7765</v>
      </c>
    </row>
    <row r="100" spans="1:10" x14ac:dyDescent="0.25">
      <c r="A100" s="236">
        <v>7766</v>
      </c>
      <c r="B100" s="236">
        <v>3</v>
      </c>
      <c r="F100" s="236">
        <v>3</v>
      </c>
    </row>
    <row r="101" spans="1:10" x14ac:dyDescent="0.25">
      <c r="A101" s="236">
        <v>7767</v>
      </c>
    </row>
    <row r="102" spans="1:10" x14ac:dyDescent="0.25">
      <c r="A102" s="236">
        <v>7773</v>
      </c>
      <c r="B102" s="236">
        <v>4</v>
      </c>
      <c r="E102" s="236">
        <v>4</v>
      </c>
      <c r="I102" s="236">
        <v>1</v>
      </c>
      <c r="J102" s="236">
        <v>3</v>
      </c>
    </row>
    <row r="103" spans="1:10" x14ac:dyDescent="0.25">
      <c r="A103" s="236">
        <v>7776</v>
      </c>
      <c r="B103" s="236">
        <v>4</v>
      </c>
      <c r="F103" s="236">
        <v>2</v>
      </c>
      <c r="G103" s="236">
        <v>2</v>
      </c>
    </row>
    <row r="104" spans="1:10" x14ac:dyDescent="0.25">
      <c r="A104" s="236">
        <v>7777</v>
      </c>
      <c r="B104" s="236">
        <v>3</v>
      </c>
      <c r="D104" s="236">
        <v>2</v>
      </c>
      <c r="E104" s="236">
        <v>1</v>
      </c>
      <c r="H104" s="236">
        <v>3</v>
      </c>
      <c r="I104" s="236">
        <v>1</v>
      </c>
    </row>
    <row r="105" spans="1:10" x14ac:dyDescent="0.25">
      <c r="A105" s="236">
        <v>7780</v>
      </c>
    </row>
    <row r="106" spans="1:10" x14ac:dyDescent="0.25">
      <c r="A106" s="236">
        <v>7785</v>
      </c>
    </row>
    <row r="107" spans="1:10" x14ac:dyDescent="0.25">
      <c r="A107" s="236">
        <v>7789</v>
      </c>
      <c r="B107" s="236">
        <v>4</v>
      </c>
      <c r="E107" s="236">
        <v>4</v>
      </c>
      <c r="H107" s="236">
        <v>4</v>
      </c>
      <c r="I107" s="236">
        <v>4</v>
      </c>
    </row>
    <row r="108" spans="1:10" x14ac:dyDescent="0.25">
      <c r="A108" s="236">
        <v>7795</v>
      </c>
      <c r="B108" s="236">
        <v>4</v>
      </c>
      <c r="E108" s="236">
        <v>3</v>
      </c>
      <c r="G108" s="236">
        <v>1</v>
      </c>
      <c r="H108" s="236">
        <v>1</v>
      </c>
      <c r="I108" s="236">
        <v>1</v>
      </c>
      <c r="J108" s="236">
        <v>2</v>
      </c>
    </row>
    <row r="109" spans="1:10" x14ac:dyDescent="0.25">
      <c r="A109" s="236">
        <v>7797</v>
      </c>
    </row>
    <row r="110" spans="1:10" x14ac:dyDescent="0.25">
      <c r="A110" s="236">
        <v>7799</v>
      </c>
      <c r="B110" s="236">
        <v>4</v>
      </c>
      <c r="E110" s="236">
        <v>4</v>
      </c>
      <c r="H110" s="236">
        <v>3</v>
      </c>
      <c r="I110" s="236">
        <v>3</v>
      </c>
      <c r="J110" s="236">
        <v>1</v>
      </c>
    </row>
    <row r="111" spans="1:10" x14ac:dyDescent="0.25">
      <c r="A111" s="236">
        <v>7800</v>
      </c>
      <c r="B111" s="236">
        <v>4</v>
      </c>
      <c r="E111" s="236">
        <v>4</v>
      </c>
      <c r="H111" s="236">
        <v>3</v>
      </c>
      <c r="I111" s="236">
        <v>1</v>
      </c>
      <c r="J111" s="236">
        <v>1</v>
      </c>
    </row>
    <row r="112" spans="1:10" x14ac:dyDescent="0.25">
      <c r="A112" s="236">
        <v>7801</v>
      </c>
    </row>
    <row r="113" spans="1:10" x14ac:dyDescent="0.25">
      <c r="A113" s="236">
        <v>7806</v>
      </c>
      <c r="B113" s="236">
        <v>4</v>
      </c>
      <c r="E113" s="236">
        <v>4</v>
      </c>
      <c r="H113" s="236">
        <v>1</v>
      </c>
      <c r="I113" s="236">
        <v>4</v>
      </c>
    </row>
    <row r="114" spans="1:10" x14ac:dyDescent="0.25">
      <c r="A114" s="236">
        <v>7808</v>
      </c>
      <c r="B114" s="236">
        <v>4</v>
      </c>
      <c r="E114" s="236">
        <v>2</v>
      </c>
      <c r="G114" s="236">
        <v>2</v>
      </c>
      <c r="H114" s="236">
        <v>2</v>
      </c>
      <c r="I114" s="236">
        <v>1</v>
      </c>
    </row>
    <row r="115" spans="1:10" x14ac:dyDescent="0.25">
      <c r="A115" s="236">
        <v>7810</v>
      </c>
      <c r="B115" s="236">
        <v>2</v>
      </c>
      <c r="E115" s="236">
        <v>1</v>
      </c>
      <c r="F115" s="236">
        <v>1</v>
      </c>
      <c r="H115" s="236">
        <v>1</v>
      </c>
      <c r="I115" s="236">
        <v>1</v>
      </c>
    </row>
    <row r="116" spans="1:10" x14ac:dyDescent="0.25">
      <c r="A116" s="236">
        <v>7813</v>
      </c>
    </row>
    <row r="117" spans="1:10" x14ac:dyDescent="0.25">
      <c r="A117" s="236">
        <v>7814</v>
      </c>
    </row>
    <row r="118" spans="1:10" x14ac:dyDescent="0.25">
      <c r="A118" s="236">
        <v>7817</v>
      </c>
      <c r="B118" s="236">
        <v>4</v>
      </c>
      <c r="E118" s="236">
        <v>2</v>
      </c>
      <c r="G118" s="236">
        <v>2</v>
      </c>
      <c r="H118" s="236">
        <v>2</v>
      </c>
    </row>
    <row r="119" spans="1:10" x14ac:dyDescent="0.25">
      <c r="A119" s="236">
        <v>7818</v>
      </c>
      <c r="B119" s="236">
        <v>1</v>
      </c>
      <c r="E119" s="236">
        <v>1</v>
      </c>
      <c r="J119" s="236">
        <v>1</v>
      </c>
    </row>
    <row r="120" spans="1:10" x14ac:dyDescent="0.25">
      <c r="A120" s="236">
        <v>7819</v>
      </c>
      <c r="B120" s="236">
        <v>4</v>
      </c>
      <c r="D120" s="236">
        <v>1</v>
      </c>
      <c r="E120" s="236">
        <v>2</v>
      </c>
      <c r="G120" s="236">
        <v>1</v>
      </c>
      <c r="H120" s="236">
        <v>3</v>
      </c>
      <c r="I120" s="236">
        <v>3</v>
      </c>
    </row>
    <row r="121" spans="1:10" x14ac:dyDescent="0.25">
      <c r="A121" s="236">
        <v>7820</v>
      </c>
      <c r="B121" s="236">
        <v>4</v>
      </c>
      <c r="D121" s="236">
        <v>1</v>
      </c>
      <c r="E121" s="236">
        <v>3</v>
      </c>
      <c r="H121" s="236">
        <v>4</v>
      </c>
      <c r="I121" s="236">
        <v>4</v>
      </c>
    </row>
    <row r="122" spans="1:10" x14ac:dyDescent="0.25">
      <c r="A122" s="236">
        <v>7821</v>
      </c>
    </row>
    <row r="123" spans="1:10" x14ac:dyDescent="0.25">
      <c r="A123" s="236">
        <v>7823</v>
      </c>
      <c r="B123" s="236">
        <v>4</v>
      </c>
      <c r="E123" s="236">
        <v>4</v>
      </c>
      <c r="I123" s="236">
        <v>2</v>
      </c>
      <c r="J123" s="236">
        <v>2</v>
      </c>
    </row>
    <row r="124" spans="1:10" x14ac:dyDescent="0.25">
      <c r="A124" s="236">
        <v>7828</v>
      </c>
    </row>
    <row r="125" spans="1:10" x14ac:dyDescent="0.25">
      <c r="A125" s="236">
        <v>7829</v>
      </c>
      <c r="B125" s="236">
        <v>4</v>
      </c>
      <c r="E125" s="236">
        <v>4</v>
      </c>
      <c r="H125" s="236">
        <v>2</v>
      </c>
      <c r="I125" s="236">
        <v>1</v>
      </c>
      <c r="J125" s="236">
        <v>2</v>
      </c>
    </row>
    <row r="126" spans="1:10" x14ac:dyDescent="0.25">
      <c r="A126" s="236">
        <v>7836</v>
      </c>
    </row>
    <row r="127" spans="1:10" x14ac:dyDescent="0.25">
      <c r="A127" s="236">
        <v>7837</v>
      </c>
      <c r="B127" s="236">
        <v>2</v>
      </c>
      <c r="E127" s="236">
        <v>2</v>
      </c>
      <c r="H127" s="236">
        <v>1</v>
      </c>
      <c r="I127" s="236">
        <v>2</v>
      </c>
    </row>
    <row r="128" spans="1:10" x14ac:dyDescent="0.25">
      <c r="A128" s="236">
        <v>7841</v>
      </c>
    </row>
    <row r="129" spans="1:10" x14ac:dyDescent="0.25">
      <c r="A129" s="236">
        <v>7854</v>
      </c>
    </row>
    <row r="130" spans="1:10" x14ac:dyDescent="0.25">
      <c r="A130" s="236">
        <v>7855</v>
      </c>
      <c r="B130" s="236">
        <v>4</v>
      </c>
      <c r="E130" s="236">
        <v>3</v>
      </c>
      <c r="F130" s="236">
        <v>1</v>
      </c>
      <c r="H130" s="236">
        <v>3</v>
      </c>
      <c r="I130" s="236">
        <v>3</v>
      </c>
    </row>
    <row r="131" spans="1:10" x14ac:dyDescent="0.25">
      <c r="A131" s="236">
        <v>7856</v>
      </c>
    </row>
    <row r="132" spans="1:10" x14ac:dyDescent="0.25">
      <c r="A132" s="236">
        <v>7861</v>
      </c>
      <c r="B132" s="236">
        <v>4</v>
      </c>
      <c r="E132" s="236">
        <v>2</v>
      </c>
      <c r="F132" s="236">
        <v>2</v>
      </c>
      <c r="H132" s="236">
        <v>2</v>
      </c>
    </row>
    <row r="133" spans="1:10" x14ac:dyDescent="0.25">
      <c r="A133" s="236">
        <v>7862</v>
      </c>
    </row>
    <row r="134" spans="1:10" x14ac:dyDescent="0.25">
      <c r="A134" s="236">
        <v>7864</v>
      </c>
      <c r="B134" s="236">
        <v>4</v>
      </c>
      <c r="D134" s="236">
        <v>1</v>
      </c>
      <c r="E134" s="236">
        <v>3</v>
      </c>
      <c r="H134" s="236">
        <v>3</v>
      </c>
      <c r="I134" s="236">
        <v>2</v>
      </c>
      <c r="J134" s="236">
        <v>1</v>
      </c>
    </row>
    <row r="135" spans="1:10" x14ac:dyDescent="0.25">
      <c r="A135" s="236">
        <v>7867</v>
      </c>
      <c r="B135" s="236">
        <v>4</v>
      </c>
      <c r="E135" s="236">
        <v>4</v>
      </c>
      <c r="H135" s="236">
        <v>4</v>
      </c>
      <c r="I135" s="236">
        <v>4</v>
      </c>
    </row>
    <row r="136" spans="1:10" x14ac:dyDescent="0.25">
      <c r="A136" s="236">
        <v>7868</v>
      </c>
      <c r="B136" s="236">
        <v>4</v>
      </c>
      <c r="D136" s="236">
        <v>1</v>
      </c>
      <c r="E136" s="236">
        <v>3</v>
      </c>
      <c r="H136" s="236">
        <v>1</v>
      </c>
      <c r="J136" s="236">
        <v>3</v>
      </c>
    </row>
    <row r="137" spans="1:10" x14ac:dyDescent="0.25">
      <c r="A137" s="236">
        <v>7869</v>
      </c>
    </row>
    <row r="138" spans="1:10" x14ac:dyDescent="0.25">
      <c r="A138" s="236">
        <v>7877</v>
      </c>
      <c r="B138" s="236">
        <v>4</v>
      </c>
      <c r="E138" s="236">
        <v>4</v>
      </c>
      <c r="H138" s="236">
        <v>4</v>
      </c>
      <c r="I138" s="236">
        <v>4</v>
      </c>
    </row>
    <row r="139" spans="1:10" x14ac:dyDescent="0.25">
      <c r="A139" s="236">
        <v>7883</v>
      </c>
    </row>
    <row r="140" spans="1:10" x14ac:dyDescent="0.25">
      <c r="A140" s="236">
        <v>7889</v>
      </c>
      <c r="B140" s="236">
        <v>4</v>
      </c>
      <c r="E140" s="236">
        <v>4</v>
      </c>
      <c r="H140" s="236">
        <v>4</v>
      </c>
      <c r="I140" s="236">
        <v>3</v>
      </c>
    </row>
    <row r="141" spans="1:10" x14ac:dyDescent="0.25">
      <c r="A141" s="236">
        <v>7890</v>
      </c>
      <c r="B141" s="236">
        <v>2</v>
      </c>
      <c r="G141" s="236">
        <v>2</v>
      </c>
    </row>
    <row r="142" spans="1:10" x14ac:dyDescent="0.25">
      <c r="A142" s="236">
        <v>7892</v>
      </c>
      <c r="B142" s="236">
        <v>1</v>
      </c>
      <c r="E142" s="236">
        <v>1</v>
      </c>
      <c r="J142" s="236">
        <v>1</v>
      </c>
    </row>
    <row r="143" spans="1:10" x14ac:dyDescent="0.25">
      <c r="A143" s="236">
        <v>7897</v>
      </c>
    </row>
    <row r="144" spans="1:10" x14ac:dyDescent="0.25">
      <c r="A144" s="236">
        <v>7899</v>
      </c>
      <c r="B144" s="236">
        <v>4</v>
      </c>
      <c r="G144" s="236">
        <v>4</v>
      </c>
    </row>
    <row r="145" spans="1:10" x14ac:dyDescent="0.25">
      <c r="A145" s="236">
        <v>7902</v>
      </c>
      <c r="B145" s="236">
        <v>4</v>
      </c>
      <c r="E145" s="236">
        <v>4</v>
      </c>
      <c r="H145" s="236">
        <v>3</v>
      </c>
      <c r="I145" s="236">
        <v>1</v>
      </c>
      <c r="J145" s="236">
        <v>1</v>
      </c>
    </row>
    <row r="146" spans="1:10" x14ac:dyDescent="0.25">
      <c r="A146" s="236">
        <v>7904</v>
      </c>
      <c r="B146" s="236">
        <v>4</v>
      </c>
      <c r="E146" s="236">
        <v>4</v>
      </c>
      <c r="J146" s="236">
        <v>4</v>
      </c>
    </row>
    <row r="147" spans="1:10" x14ac:dyDescent="0.25">
      <c r="A147" s="236">
        <v>7905</v>
      </c>
    </row>
    <row r="148" spans="1:10" x14ac:dyDescent="0.25">
      <c r="A148" s="236">
        <v>7908</v>
      </c>
      <c r="B148" s="236">
        <v>4</v>
      </c>
      <c r="E148" s="236">
        <v>3</v>
      </c>
      <c r="G148" s="236">
        <v>1</v>
      </c>
      <c r="H148" s="236">
        <v>3</v>
      </c>
      <c r="I148" s="236">
        <v>2</v>
      </c>
    </row>
    <row r="149" spans="1:10" x14ac:dyDescent="0.25">
      <c r="A149" s="236">
        <v>7909</v>
      </c>
      <c r="B149" s="236">
        <v>5</v>
      </c>
      <c r="E149" s="236">
        <v>3</v>
      </c>
      <c r="F149" s="236">
        <v>1</v>
      </c>
      <c r="G149" s="236">
        <v>1</v>
      </c>
      <c r="J149" s="236">
        <v>3</v>
      </c>
    </row>
    <row r="150" spans="1:10" x14ac:dyDescent="0.25">
      <c r="A150" s="236">
        <v>7910</v>
      </c>
    </row>
    <row r="151" spans="1:10" x14ac:dyDescent="0.25">
      <c r="A151" s="236">
        <v>7911</v>
      </c>
    </row>
    <row r="152" spans="1:10" x14ac:dyDescent="0.25">
      <c r="A152" s="236">
        <v>7918</v>
      </c>
    </row>
    <row r="153" spans="1:10" x14ac:dyDescent="0.25">
      <c r="A153" s="236">
        <v>7923</v>
      </c>
      <c r="B153" s="236">
        <v>4</v>
      </c>
      <c r="E153" s="236">
        <v>4</v>
      </c>
      <c r="H153" s="236">
        <v>2</v>
      </c>
      <c r="I153" s="236">
        <v>2</v>
      </c>
      <c r="J153" s="236">
        <v>2</v>
      </c>
    </row>
    <row r="154" spans="1:10" x14ac:dyDescent="0.25">
      <c r="A154" s="236">
        <v>7937</v>
      </c>
      <c r="B154" s="236">
        <v>4</v>
      </c>
      <c r="D154" s="236">
        <v>3</v>
      </c>
      <c r="E154" s="236">
        <v>1</v>
      </c>
      <c r="I154" s="236">
        <v>1</v>
      </c>
      <c r="J154" s="236">
        <v>3</v>
      </c>
    </row>
    <row r="155" spans="1:10" x14ac:dyDescent="0.25">
      <c r="A155" s="236">
        <v>7938</v>
      </c>
    </row>
    <row r="156" spans="1:10" x14ac:dyDescent="0.25">
      <c r="A156" s="236">
        <v>7947</v>
      </c>
      <c r="B156" s="236">
        <v>2</v>
      </c>
      <c r="E156" s="236">
        <v>2</v>
      </c>
      <c r="H156" s="236">
        <v>2</v>
      </c>
    </row>
    <row r="157" spans="1:10" x14ac:dyDescent="0.25">
      <c r="A157" s="236">
        <v>7956</v>
      </c>
    </row>
    <row r="158" spans="1:10" x14ac:dyDescent="0.25">
      <c r="A158" s="236">
        <v>7957</v>
      </c>
      <c r="B158" s="236">
        <v>2</v>
      </c>
      <c r="E158" s="236">
        <v>2</v>
      </c>
      <c r="H158" s="236">
        <v>1</v>
      </c>
      <c r="I158" s="236">
        <v>1</v>
      </c>
      <c r="J158" s="236">
        <v>1</v>
      </c>
    </row>
    <row r="159" spans="1:10" x14ac:dyDescent="0.25">
      <c r="A159" s="236">
        <v>7960</v>
      </c>
      <c r="B159" s="236">
        <v>3</v>
      </c>
      <c r="E159" s="236">
        <v>3</v>
      </c>
      <c r="J159" s="236">
        <v>3</v>
      </c>
    </row>
    <row r="160" spans="1:10" x14ac:dyDescent="0.25">
      <c r="A160" s="236">
        <v>7974</v>
      </c>
      <c r="B160" s="236">
        <v>6</v>
      </c>
      <c r="E160" s="236">
        <v>6</v>
      </c>
      <c r="I160" s="236">
        <v>1</v>
      </c>
      <c r="J160" s="236">
        <v>5</v>
      </c>
    </row>
    <row r="161" spans="1:10" x14ac:dyDescent="0.25">
      <c r="A161" s="236">
        <v>7981</v>
      </c>
    </row>
    <row r="162" spans="1:10" x14ac:dyDescent="0.25">
      <c r="A162" s="236">
        <v>7983</v>
      </c>
    </row>
    <row r="163" spans="1:10" x14ac:dyDescent="0.25">
      <c r="A163" s="236">
        <v>7992</v>
      </c>
    </row>
    <row r="164" spans="1:10" x14ac:dyDescent="0.25">
      <c r="A164" s="236">
        <v>7993</v>
      </c>
      <c r="B164" s="236">
        <v>4</v>
      </c>
      <c r="D164" s="236">
        <v>2</v>
      </c>
      <c r="E164" s="236">
        <v>1</v>
      </c>
      <c r="F164" s="236">
        <v>1</v>
      </c>
      <c r="H164" s="236">
        <v>2</v>
      </c>
      <c r="I164" s="236">
        <v>1</v>
      </c>
      <c r="J164" s="236">
        <v>1</v>
      </c>
    </row>
    <row r="165" spans="1:10" x14ac:dyDescent="0.25">
      <c r="A165" s="236">
        <v>7999</v>
      </c>
    </row>
    <row r="166" spans="1:10" x14ac:dyDescent="0.25">
      <c r="A166" s="236">
        <v>8004</v>
      </c>
    </row>
    <row r="167" spans="1:10" x14ac:dyDescent="0.25">
      <c r="A167" s="236">
        <v>8007</v>
      </c>
      <c r="B167" s="236">
        <v>3</v>
      </c>
      <c r="E167" s="236">
        <v>3</v>
      </c>
      <c r="J167" s="236">
        <v>3</v>
      </c>
    </row>
    <row r="168" spans="1:10" x14ac:dyDescent="0.25">
      <c r="A168" s="236">
        <v>8015</v>
      </c>
      <c r="B168" s="236">
        <v>4</v>
      </c>
      <c r="E168" s="236">
        <v>4</v>
      </c>
      <c r="H168" s="236">
        <v>1</v>
      </c>
      <c r="J168" s="236">
        <v>3</v>
      </c>
    </row>
    <row r="169" spans="1:10" x14ac:dyDescent="0.25">
      <c r="A169" s="236">
        <v>8020</v>
      </c>
      <c r="B169" s="236">
        <v>2</v>
      </c>
      <c r="E169" s="236">
        <v>2</v>
      </c>
      <c r="H169" s="236">
        <v>1</v>
      </c>
      <c r="I169" s="236">
        <v>1</v>
      </c>
      <c r="J169" s="236">
        <v>1</v>
      </c>
    </row>
    <row r="170" spans="1:10" x14ac:dyDescent="0.25">
      <c r="A170" s="236">
        <v>8028</v>
      </c>
      <c r="B170" s="236">
        <v>2</v>
      </c>
      <c r="E170" s="236">
        <v>2</v>
      </c>
      <c r="H170" s="236">
        <v>2</v>
      </c>
    </row>
    <row r="171" spans="1:10" x14ac:dyDescent="0.25">
      <c r="A171" s="236">
        <v>8037</v>
      </c>
    </row>
    <row r="172" spans="1:10" x14ac:dyDescent="0.25">
      <c r="A172" s="236">
        <v>8043</v>
      </c>
      <c r="B172" s="236">
        <v>2</v>
      </c>
      <c r="E172" s="236">
        <v>2</v>
      </c>
      <c r="J172" s="236">
        <v>2</v>
      </c>
    </row>
    <row r="173" spans="1:10" x14ac:dyDescent="0.25">
      <c r="A173" s="236">
        <v>8055</v>
      </c>
      <c r="B173" s="236">
        <v>4</v>
      </c>
      <c r="E173" s="236">
        <v>4</v>
      </c>
      <c r="H173" s="236">
        <v>2</v>
      </c>
      <c r="I173" s="236">
        <v>3</v>
      </c>
      <c r="J173" s="236">
        <v>1</v>
      </c>
    </row>
    <row r="174" spans="1:10" x14ac:dyDescent="0.25">
      <c r="A174" s="236">
        <v>8061</v>
      </c>
      <c r="B174" s="236">
        <v>4</v>
      </c>
      <c r="E174" s="236">
        <v>2</v>
      </c>
      <c r="G174" s="236">
        <v>2</v>
      </c>
      <c r="H174" s="236">
        <v>2</v>
      </c>
      <c r="I174" s="236">
        <v>1</v>
      </c>
    </row>
    <row r="175" spans="1:10" x14ac:dyDescent="0.25">
      <c r="A175" s="236">
        <v>8066</v>
      </c>
    </row>
    <row r="176" spans="1:10" x14ac:dyDescent="0.25">
      <c r="A176" s="236">
        <v>8071</v>
      </c>
      <c r="B176" s="236">
        <v>2</v>
      </c>
      <c r="E176" s="236">
        <v>1</v>
      </c>
      <c r="G176" s="236">
        <v>1</v>
      </c>
      <c r="J176" s="236">
        <v>1</v>
      </c>
    </row>
    <row r="177" spans="1:10" x14ac:dyDescent="0.25">
      <c r="A177" s="236">
        <v>8073</v>
      </c>
    </row>
    <row r="178" spans="1:10" x14ac:dyDescent="0.25">
      <c r="A178" s="236">
        <v>8077</v>
      </c>
      <c r="B178" s="236">
        <v>4</v>
      </c>
      <c r="E178" s="236">
        <v>4</v>
      </c>
      <c r="J178" s="236">
        <v>4</v>
      </c>
    </row>
    <row r="179" spans="1:10" x14ac:dyDescent="0.25">
      <c r="A179" s="236">
        <v>8082</v>
      </c>
    </row>
    <row r="180" spans="1:10" x14ac:dyDescent="0.25">
      <c r="A180" s="236">
        <v>8087</v>
      </c>
      <c r="B180" s="236">
        <v>6</v>
      </c>
      <c r="E180" s="236">
        <v>6</v>
      </c>
      <c r="I180" s="236">
        <v>3</v>
      </c>
      <c r="J180" s="236">
        <v>3</v>
      </c>
    </row>
    <row r="181" spans="1:10" x14ac:dyDescent="0.25">
      <c r="A181" s="236">
        <v>8099</v>
      </c>
      <c r="B181" s="236">
        <v>1</v>
      </c>
      <c r="E181" s="236">
        <v>1</v>
      </c>
      <c r="J181" s="236">
        <v>1</v>
      </c>
    </row>
    <row r="182" spans="1:10" x14ac:dyDescent="0.25">
      <c r="A182" s="236">
        <v>8101</v>
      </c>
      <c r="B182" s="236">
        <v>3</v>
      </c>
      <c r="G182" s="236">
        <v>3</v>
      </c>
    </row>
    <row r="183" spans="1:10" x14ac:dyDescent="0.25">
      <c r="A183" s="236">
        <v>8107</v>
      </c>
    </row>
    <row r="184" spans="1:10" x14ac:dyDescent="0.25">
      <c r="A184" s="236">
        <v>8109</v>
      </c>
    </row>
    <row r="185" spans="1:10" x14ac:dyDescent="0.25">
      <c r="A185" s="236">
        <v>8110</v>
      </c>
      <c r="B185" s="236">
        <v>1</v>
      </c>
      <c r="D185" s="236">
        <v>1</v>
      </c>
      <c r="J185" s="236">
        <v>1</v>
      </c>
    </row>
    <row r="186" spans="1:10" x14ac:dyDescent="0.25">
      <c r="A186" s="236">
        <v>8122</v>
      </c>
    </row>
    <row r="187" spans="1:10" x14ac:dyDescent="0.25">
      <c r="A187" s="236">
        <v>8124</v>
      </c>
    </row>
    <row r="188" spans="1:10" x14ac:dyDescent="0.25">
      <c r="A188" s="236">
        <v>8127</v>
      </c>
    </row>
    <row r="189" spans="1:10" x14ac:dyDescent="0.25">
      <c r="A189" s="236">
        <v>8133</v>
      </c>
      <c r="B189" s="236">
        <v>2</v>
      </c>
      <c r="G189" s="236">
        <v>2</v>
      </c>
    </row>
    <row r="190" spans="1:10" x14ac:dyDescent="0.25">
      <c r="A190" s="236">
        <v>8134</v>
      </c>
    </row>
    <row r="191" spans="1:10" x14ac:dyDescent="0.25">
      <c r="A191" s="236">
        <v>8135</v>
      </c>
    </row>
    <row r="192" spans="1:10" x14ac:dyDescent="0.25">
      <c r="A192" s="236">
        <v>8136</v>
      </c>
    </row>
    <row r="193" spans="1:10" x14ac:dyDescent="0.25">
      <c r="A193" s="236">
        <v>8137</v>
      </c>
    </row>
    <row r="194" spans="1:10" x14ac:dyDescent="0.25">
      <c r="A194" s="236">
        <v>8138</v>
      </c>
    </row>
    <row r="195" spans="1:10" x14ac:dyDescent="0.25">
      <c r="A195" s="236">
        <v>8139</v>
      </c>
    </row>
    <row r="196" spans="1:10" x14ac:dyDescent="0.25">
      <c r="A196" s="236">
        <v>8140</v>
      </c>
    </row>
    <row r="197" spans="1:10" x14ac:dyDescent="0.25">
      <c r="A197" s="236">
        <v>8146</v>
      </c>
    </row>
    <row r="198" spans="1:10" x14ac:dyDescent="0.25">
      <c r="A198" s="236">
        <v>8150</v>
      </c>
    </row>
    <row r="199" spans="1:10" x14ac:dyDescent="0.25">
      <c r="A199" s="236">
        <v>8151</v>
      </c>
      <c r="B199" s="236">
        <v>6</v>
      </c>
      <c r="E199" s="236">
        <v>3</v>
      </c>
      <c r="G199" s="236">
        <v>3</v>
      </c>
      <c r="I199" s="236">
        <v>1</v>
      </c>
      <c r="J199" s="236">
        <v>2</v>
      </c>
    </row>
    <row r="200" spans="1:10" x14ac:dyDescent="0.25">
      <c r="A200" s="236">
        <v>8153</v>
      </c>
    </row>
    <row r="201" spans="1:10" x14ac:dyDescent="0.25">
      <c r="A201" s="236">
        <v>8155</v>
      </c>
    </row>
    <row r="202" spans="1:10" x14ac:dyDescent="0.25">
      <c r="A202" s="236">
        <v>8157</v>
      </c>
    </row>
    <row r="203" spans="1:10" x14ac:dyDescent="0.25">
      <c r="A203" s="236">
        <v>8159</v>
      </c>
    </row>
    <row r="204" spans="1:10" x14ac:dyDescent="0.25">
      <c r="A204" s="236">
        <v>8160</v>
      </c>
      <c r="B204" s="236">
        <v>1</v>
      </c>
      <c r="D204" s="236">
        <v>1</v>
      </c>
      <c r="J204" s="236">
        <v>1</v>
      </c>
    </row>
    <row r="205" spans="1:10" x14ac:dyDescent="0.25">
      <c r="A205" s="236">
        <v>8164</v>
      </c>
    </row>
    <row r="206" spans="1:10" x14ac:dyDescent="0.25">
      <c r="A206" s="236">
        <v>8165</v>
      </c>
      <c r="B206" s="236">
        <v>6</v>
      </c>
      <c r="E206" s="236">
        <v>4</v>
      </c>
      <c r="G206" s="236">
        <v>2</v>
      </c>
      <c r="J206" s="236">
        <v>4</v>
      </c>
    </row>
    <row r="207" spans="1:10" x14ac:dyDescent="0.25">
      <c r="A207" s="236">
        <v>8166</v>
      </c>
    </row>
    <row r="208" spans="1:10" x14ac:dyDescent="0.25">
      <c r="A208" s="236">
        <v>8173</v>
      </c>
      <c r="B208" s="236">
        <v>4</v>
      </c>
      <c r="G208" s="236">
        <v>4</v>
      </c>
    </row>
    <row r="209" spans="1:10" x14ac:dyDescent="0.25">
      <c r="A209" s="236">
        <v>8182</v>
      </c>
    </row>
    <row r="210" spans="1:10" x14ac:dyDescent="0.25">
      <c r="A210" s="236">
        <v>8183</v>
      </c>
      <c r="B210" s="236">
        <v>2</v>
      </c>
      <c r="E210" s="236">
        <v>2</v>
      </c>
      <c r="J210" s="236">
        <v>2</v>
      </c>
    </row>
    <row r="211" spans="1:10" x14ac:dyDescent="0.25">
      <c r="A211" s="236">
        <v>8185</v>
      </c>
      <c r="B211" s="236">
        <v>3</v>
      </c>
      <c r="D211" s="236">
        <v>1</v>
      </c>
      <c r="E211" s="236">
        <v>2</v>
      </c>
      <c r="H211" s="236">
        <v>3</v>
      </c>
      <c r="I211" s="236">
        <v>1</v>
      </c>
    </row>
    <row r="212" spans="1:10" x14ac:dyDescent="0.25">
      <c r="A212" s="236">
        <v>8190</v>
      </c>
    </row>
    <row r="213" spans="1:10" x14ac:dyDescent="0.25">
      <c r="A213" s="236">
        <v>8191</v>
      </c>
      <c r="B213" s="236">
        <v>5</v>
      </c>
      <c r="E213" s="236">
        <v>4</v>
      </c>
      <c r="G213" s="236">
        <v>1</v>
      </c>
      <c r="H213" s="236">
        <v>4</v>
      </c>
      <c r="I213" s="236">
        <v>3</v>
      </c>
    </row>
    <row r="214" spans="1:10" x14ac:dyDescent="0.25">
      <c r="A214" s="236">
        <v>8192</v>
      </c>
      <c r="B214" s="236">
        <v>5</v>
      </c>
      <c r="E214" s="236">
        <v>4</v>
      </c>
      <c r="F214" s="236">
        <v>1</v>
      </c>
      <c r="J214" s="236">
        <v>4</v>
      </c>
    </row>
    <row r="215" spans="1:10" x14ac:dyDescent="0.25">
      <c r="A215" s="236">
        <v>8195</v>
      </c>
    </row>
    <row r="216" spans="1:10" x14ac:dyDescent="0.25">
      <c r="A216" s="236">
        <v>8198</v>
      </c>
      <c r="B216" s="236">
        <v>4</v>
      </c>
      <c r="D216" s="236">
        <v>2</v>
      </c>
      <c r="E216" s="236">
        <v>1</v>
      </c>
      <c r="F216" s="236">
        <v>1</v>
      </c>
      <c r="H216" s="236">
        <v>3</v>
      </c>
      <c r="I216" s="236">
        <v>1</v>
      </c>
    </row>
    <row r="217" spans="1:10" x14ac:dyDescent="0.25">
      <c r="A217" s="236">
        <v>8199</v>
      </c>
    </row>
    <row r="218" spans="1:10" x14ac:dyDescent="0.25">
      <c r="A218" s="236">
        <v>8200</v>
      </c>
      <c r="B218" s="236">
        <v>4</v>
      </c>
      <c r="E218" s="236">
        <v>3</v>
      </c>
      <c r="G218" s="236">
        <v>1</v>
      </c>
      <c r="H218" s="236">
        <v>3</v>
      </c>
      <c r="I218" s="236">
        <v>3</v>
      </c>
    </row>
    <row r="219" spans="1:10" x14ac:dyDescent="0.25">
      <c r="A219" s="236">
        <v>8201</v>
      </c>
      <c r="B219" s="236">
        <v>2</v>
      </c>
      <c r="E219" s="236">
        <v>1</v>
      </c>
      <c r="F219" s="236">
        <v>1</v>
      </c>
      <c r="J219" s="236">
        <v>1</v>
      </c>
    </row>
    <row r="220" spans="1:10" x14ac:dyDescent="0.25">
      <c r="A220" s="236">
        <v>8204</v>
      </c>
    </row>
    <row r="221" spans="1:10" x14ac:dyDescent="0.25">
      <c r="A221" s="236">
        <v>8205</v>
      </c>
      <c r="B221" s="236">
        <v>3</v>
      </c>
      <c r="D221" s="236">
        <v>2</v>
      </c>
      <c r="E221" s="236">
        <v>1</v>
      </c>
      <c r="H221" s="236">
        <v>2</v>
      </c>
      <c r="J221" s="236">
        <v>1</v>
      </c>
    </row>
    <row r="222" spans="1:10" x14ac:dyDescent="0.25">
      <c r="A222" s="236">
        <v>8206</v>
      </c>
      <c r="B222" s="236">
        <v>3</v>
      </c>
      <c r="D222" s="236">
        <v>1</v>
      </c>
      <c r="E222" s="236">
        <v>2</v>
      </c>
      <c r="H222" s="236">
        <v>3</v>
      </c>
      <c r="I222" s="236">
        <v>1</v>
      </c>
    </row>
    <row r="223" spans="1:10" x14ac:dyDescent="0.25">
      <c r="A223" s="236">
        <v>8209</v>
      </c>
    </row>
    <row r="224" spans="1:10" x14ac:dyDescent="0.25">
      <c r="A224" s="236">
        <v>8213</v>
      </c>
    </row>
    <row r="225" spans="1:10" x14ac:dyDescent="0.25">
      <c r="A225" s="236">
        <v>8216</v>
      </c>
      <c r="B225" s="236">
        <v>4</v>
      </c>
      <c r="E225" s="236">
        <v>3</v>
      </c>
      <c r="F225" s="236">
        <v>1</v>
      </c>
      <c r="H225" s="236">
        <v>3</v>
      </c>
      <c r="I225" s="236">
        <v>2</v>
      </c>
    </row>
    <row r="226" spans="1:10" x14ac:dyDescent="0.25">
      <c r="A226" s="236">
        <v>8217</v>
      </c>
    </row>
    <row r="227" spans="1:10" x14ac:dyDescent="0.25">
      <c r="A227" s="236">
        <v>8219</v>
      </c>
    </row>
    <row r="228" spans="1:10" x14ac:dyDescent="0.25">
      <c r="A228" s="236">
        <v>8221</v>
      </c>
    </row>
    <row r="229" spans="1:10" x14ac:dyDescent="0.25">
      <c r="A229" s="236">
        <v>8222</v>
      </c>
    </row>
    <row r="230" spans="1:10" x14ac:dyDescent="0.25">
      <c r="A230" s="236">
        <v>8225</v>
      </c>
      <c r="B230" s="236">
        <v>4</v>
      </c>
      <c r="E230" s="236">
        <v>4</v>
      </c>
      <c r="H230" s="236">
        <v>4</v>
      </c>
      <c r="I230" s="236">
        <v>4</v>
      </c>
    </row>
    <row r="231" spans="1:10" x14ac:dyDescent="0.25">
      <c r="A231" s="236">
        <v>8228</v>
      </c>
    </row>
    <row r="232" spans="1:10" x14ac:dyDescent="0.25">
      <c r="A232" s="236">
        <v>8230</v>
      </c>
      <c r="B232" s="236">
        <v>4</v>
      </c>
      <c r="E232" s="236">
        <v>4</v>
      </c>
      <c r="H232" s="236">
        <v>4</v>
      </c>
    </row>
    <row r="233" spans="1:10" x14ac:dyDescent="0.25">
      <c r="A233" s="236">
        <v>8232</v>
      </c>
      <c r="B233" s="236">
        <v>4</v>
      </c>
      <c r="D233" s="236">
        <v>1</v>
      </c>
      <c r="E233" s="236">
        <v>2</v>
      </c>
      <c r="G233" s="236">
        <v>1</v>
      </c>
      <c r="H233" s="236">
        <v>3</v>
      </c>
      <c r="I233" s="236">
        <v>3</v>
      </c>
    </row>
    <row r="234" spans="1:10" x14ac:dyDescent="0.25">
      <c r="A234" s="236">
        <v>8233</v>
      </c>
    </row>
    <row r="235" spans="1:10" x14ac:dyDescent="0.25">
      <c r="A235" s="236">
        <v>8238</v>
      </c>
    </row>
    <row r="236" spans="1:10" x14ac:dyDescent="0.25">
      <c r="A236" s="236">
        <v>8241</v>
      </c>
      <c r="B236" s="236">
        <v>3</v>
      </c>
      <c r="E236" s="236">
        <v>3</v>
      </c>
      <c r="I236" s="236">
        <v>1</v>
      </c>
      <c r="J236" s="236">
        <v>2</v>
      </c>
    </row>
    <row r="237" spans="1:10" x14ac:dyDescent="0.25">
      <c r="A237" s="236">
        <v>8242</v>
      </c>
    </row>
    <row r="238" spans="1:10" x14ac:dyDescent="0.25">
      <c r="A238" s="236">
        <v>8247</v>
      </c>
      <c r="B238" s="236">
        <v>3</v>
      </c>
      <c r="E238" s="236">
        <v>3</v>
      </c>
      <c r="I238" s="236">
        <v>1</v>
      </c>
      <c r="J238" s="236">
        <v>2</v>
      </c>
    </row>
    <row r="239" spans="1:10" x14ac:dyDescent="0.25">
      <c r="A239" s="236">
        <v>8248</v>
      </c>
    </row>
    <row r="240" spans="1:10" x14ac:dyDescent="0.25">
      <c r="A240" s="236">
        <v>8249</v>
      </c>
      <c r="B240" s="236">
        <v>3</v>
      </c>
      <c r="E240" s="236">
        <v>2</v>
      </c>
      <c r="G240" s="236">
        <v>1</v>
      </c>
      <c r="H240" s="236">
        <v>2</v>
      </c>
    </row>
    <row r="241" spans="1:10" x14ac:dyDescent="0.25">
      <c r="A241" s="236">
        <v>8253</v>
      </c>
    </row>
    <row r="242" spans="1:10" x14ac:dyDescent="0.25">
      <c r="A242" s="236">
        <v>8254</v>
      </c>
      <c r="B242" s="236">
        <v>2</v>
      </c>
      <c r="E242" s="236">
        <v>2</v>
      </c>
      <c r="J242" s="236">
        <v>2</v>
      </c>
    </row>
    <row r="243" spans="1:10" x14ac:dyDescent="0.25">
      <c r="A243" s="236">
        <v>8255</v>
      </c>
    </row>
    <row r="244" spans="1:10" x14ac:dyDescent="0.25">
      <c r="A244" s="236">
        <v>8259</v>
      </c>
    </row>
    <row r="245" spans="1:10" x14ac:dyDescent="0.25">
      <c r="A245" s="236">
        <v>8266</v>
      </c>
    </row>
    <row r="246" spans="1:10" x14ac:dyDescent="0.25">
      <c r="A246" s="236">
        <v>8272</v>
      </c>
      <c r="B246" s="236">
        <v>4</v>
      </c>
      <c r="D246" s="236">
        <v>3</v>
      </c>
      <c r="F246" s="236">
        <v>1</v>
      </c>
      <c r="H246" s="236">
        <v>3</v>
      </c>
      <c r="I246" s="236">
        <v>2</v>
      </c>
    </row>
    <row r="247" spans="1:10" x14ac:dyDescent="0.25">
      <c r="A247" s="236">
        <v>8273</v>
      </c>
      <c r="B247" s="236">
        <v>4</v>
      </c>
      <c r="E247" s="236">
        <v>3</v>
      </c>
      <c r="F247" s="236">
        <v>1</v>
      </c>
      <c r="H247" s="236">
        <v>1</v>
      </c>
      <c r="I247" s="236">
        <v>3</v>
      </c>
    </row>
    <row r="248" spans="1:10" x14ac:dyDescent="0.25">
      <c r="A248" s="236">
        <v>8276</v>
      </c>
      <c r="B248" s="236">
        <v>4</v>
      </c>
      <c r="E248" s="236">
        <v>4</v>
      </c>
      <c r="H248" s="236">
        <v>3</v>
      </c>
      <c r="I248" s="236">
        <v>2</v>
      </c>
    </row>
    <row r="249" spans="1:10" x14ac:dyDescent="0.25">
      <c r="A249" s="236">
        <v>8277</v>
      </c>
      <c r="B249" s="236">
        <v>1</v>
      </c>
      <c r="D249" s="236">
        <v>1</v>
      </c>
      <c r="J249" s="236">
        <v>1</v>
      </c>
    </row>
    <row r="250" spans="1:10" x14ac:dyDescent="0.25">
      <c r="A250" s="236">
        <v>8283</v>
      </c>
      <c r="B250" s="236">
        <v>4</v>
      </c>
      <c r="E250" s="236">
        <v>2</v>
      </c>
      <c r="F250" s="236">
        <v>1</v>
      </c>
      <c r="G250" s="236">
        <v>1</v>
      </c>
      <c r="H250" s="236">
        <v>2</v>
      </c>
      <c r="I250" s="236">
        <v>2</v>
      </c>
    </row>
    <row r="251" spans="1:10" x14ac:dyDescent="0.25">
      <c r="A251" s="236">
        <v>8284</v>
      </c>
    </row>
    <row r="252" spans="1:10" x14ac:dyDescent="0.25">
      <c r="A252" s="236">
        <v>8289</v>
      </c>
    </row>
    <row r="253" spans="1:10" x14ac:dyDescent="0.25">
      <c r="A253" s="236">
        <v>8292</v>
      </c>
    </row>
    <row r="254" spans="1:10" x14ac:dyDescent="0.25">
      <c r="A254" s="236">
        <v>8293</v>
      </c>
      <c r="B254" s="236">
        <v>3</v>
      </c>
      <c r="D254" s="236">
        <v>1</v>
      </c>
      <c r="E254" s="236">
        <v>2</v>
      </c>
      <c r="H254" s="236">
        <v>2</v>
      </c>
      <c r="J254" s="236">
        <v>1</v>
      </c>
    </row>
    <row r="255" spans="1:10" x14ac:dyDescent="0.25">
      <c r="A255" s="236">
        <v>8295</v>
      </c>
      <c r="B255" s="236">
        <v>4</v>
      </c>
      <c r="E255" s="236">
        <v>4</v>
      </c>
      <c r="H255" s="236">
        <v>3</v>
      </c>
      <c r="I255" s="236">
        <v>1</v>
      </c>
      <c r="J255" s="236">
        <v>1</v>
      </c>
    </row>
    <row r="256" spans="1:10" x14ac:dyDescent="0.25">
      <c r="A256" s="236">
        <v>8297</v>
      </c>
    </row>
    <row r="257" spans="1:10" x14ac:dyDescent="0.25">
      <c r="A257" s="236">
        <v>8301</v>
      </c>
      <c r="B257" s="236">
        <v>2</v>
      </c>
      <c r="E257" s="236">
        <v>2</v>
      </c>
      <c r="I257" s="236">
        <v>1</v>
      </c>
      <c r="J257" s="236">
        <v>1</v>
      </c>
    </row>
    <row r="258" spans="1:10" x14ac:dyDescent="0.25">
      <c r="A258" s="236">
        <v>8304</v>
      </c>
    </row>
    <row r="259" spans="1:10" x14ac:dyDescent="0.25">
      <c r="A259" s="236">
        <v>8311</v>
      </c>
    </row>
    <row r="260" spans="1:10" x14ac:dyDescent="0.25">
      <c r="A260" s="236">
        <v>8313</v>
      </c>
      <c r="B260" s="236">
        <v>4</v>
      </c>
      <c r="D260" s="236">
        <v>1</v>
      </c>
      <c r="E260" s="236">
        <v>3</v>
      </c>
      <c r="H260" s="236">
        <v>4</v>
      </c>
      <c r="I260" s="236">
        <v>4</v>
      </c>
    </row>
    <row r="261" spans="1:10" x14ac:dyDescent="0.25">
      <c r="A261" s="236">
        <v>8320</v>
      </c>
    </row>
    <row r="262" spans="1:10" x14ac:dyDescent="0.25">
      <c r="A262" s="236">
        <v>8325</v>
      </c>
    </row>
    <row r="263" spans="1:10" x14ac:dyDescent="0.25">
      <c r="A263" s="236">
        <v>8326</v>
      </c>
      <c r="B263" s="236">
        <v>2</v>
      </c>
      <c r="E263" s="236">
        <v>2</v>
      </c>
      <c r="J263" s="236">
        <v>2</v>
      </c>
    </row>
    <row r="264" spans="1:10" x14ac:dyDescent="0.25">
      <c r="A264" s="236">
        <v>8328</v>
      </c>
      <c r="B264" s="236">
        <v>4</v>
      </c>
      <c r="E264" s="236">
        <v>4</v>
      </c>
      <c r="I264" s="236">
        <v>1</v>
      </c>
      <c r="J264" s="236">
        <v>3</v>
      </c>
    </row>
    <row r="265" spans="1:10" x14ac:dyDescent="0.25">
      <c r="A265" s="236">
        <v>8332</v>
      </c>
      <c r="B265" s="236">
        <v>4</v>
      </c>
      <c r="D265" s="236">
        <v>2</v>
      </c>
      <c r="E265" s="236">
        <v>1</v>
      </c>
      <c r="F265" s="236">
        <v>1</v>
      </c>
      <c r="I265" s="236">
        <v>1</v>
      </c>
      <c r="J265" s="236">
        <v>2</v>
      </c>
    </row>
    <row r="266" spans="1:10" x14ac:dyDescent="0.25">
      <c r="A266" s="236">
        <v>8333</v>
      </c>
      <c r="B266" s="236">
        <v>4</v>
      </c>
      <c r="E266" s="236">
        <v>4</v>
      </c>
      <c r="H266" s="236">
        <v>4</v>
      </c>
      <c r="I266" s="236">
        <v>3</v>
      </c>
    </row>
    <row r="267" spans="1:10" x14ac:dyDescent="0.25">
      <c r="A267" s="236">
        <v>8339</v>
      </c>
    </row>
    <row r="268" spans="1:10" x14ac:dyDescent="0.25">
      <c r="A268" s="236">
        <v>8340</v>
      </c>
      <c r="B268" s="236">
        <v>2</v>
      </c>
      <c r="E268" s="236">
        <v>2</v>
      </c>
      <c r="J268" s="236">
        <v>2</v>
      </c>
    </row>
    <row r="269" spans="1:10" x14ac:dyDescent="0.25">
      <c r="A269" s="236">
        <v>8341</v>
      </c>
    </row>
    <row r="270" spans="1:10" x14ac:dyDescent="0.25">
      <c r="A270" s="236">
        <v>8343</v>
      </c>
      <c r="B270" s="236">
        <v>4</v>
      </c>
      <c r="E270" s="236">
        <v>4</v>
      </c>
      <c r="H270" s="236">
        <v>4</v>
      </c>
      <c r="I270" s="236">
        <v>4</v>
      </c>
    </row>
    <row r="271" spans="1:10" x14ac:dyDescent="0.25">
      <c r="A271" s="236">
        <v>8351</v>
      </c>
      <c r="B271" s="236">
        <v>4</v>
      </c>
      <c r="D271" s="236">
        <v>1</v>
      </c>
      <c r="E271" s="236">
        <v>1</v>
      </c>
      <c r="G271" s="236">
        <v>2</v>
      </c>
      <c r="H271" s="236">
        <v>2</v>
      </c>
      <c r="I271" s="236">
        <v>2</v>
      </c>
    </row>
    <row r="272" spans="1:10" x14ac:dyDescent="0.25">
      <c r="A272" s="236">
        <v>8354</v>
      </c>
      <c r="B272" s="236">
        <v>4</v>
      </c>
      <c r="E272" s="236">
        <v>4</v>
      </c>
      <c r="H272" s="236">
        <v>3</v>
      </c>
      <c r="I272" s="236">
        <v>1</v>
      </c>
      <c r="J272" s="236">
        <v>1</v>
      </c>
    </row>
    <row r="273" spans="1:10" x14ac:dyDescent="0.25">
      <c r="A273" s="236">
        <v>8356</v>
      </c>
      <c r="B273" s="236">
        <v>2</v>
      </c>
      <c r="E273" s="236">
        <v>2</v>
      </c>
      <c r="H273" s="236">
        <v>2</v>
      </c>
      <c r="I273" s="236">
        <v>1</v>
      </c>
    </row>
    <row r="274" spans="1:10" x14ac:dyDescent="0.25">
      <c r="A274" s="236">
        <v>8363</v>
      </c>
    </row>
    <row r="275" spans="1:10" x14ac:dyDescent="0.25">
      <c r="A275" s="236">
        <v>8367</v>
      </c>
      <c r="B275" s="236">
        <v>4</v>
      </c>
      <c r="E275" s="236">
        <v>4</v>
      </c>
      <c r="I275" s="236">
        <v>2</v>
      </c>
      <c r="J275" s="236">
        <v>2</v>
      </c>
    </row>
    <row r="276" spans="1:10" x14ac:dyDescent="0.25">
      <c r="A276" s="236">
        <v>8373</v>
      </c>
      <c r="B276" s="236">
        <v>4</v>
      </c>
      <c r="E276" s="236">
        <v>3</v>
      </c>
      <c r="F276" s="236">
        <v>1</v>
      </c>
      <c r="H276" s="236">
        <v>1</v>
      </c>
      <c r="I276" s="236">
        <v>1</v>
      </c>
      <c r="J276" s="236">
        <v>2</v>
      </c>
    </row>
    <row r="277" spans="1:10" x14ac:dyDescent="0.25">
      <c r="A277" s="236">
        <v>8378</v>
      </c>
    </row>
    <row r="278" spans="1:10" x14ac:dyDescent="0.25">
      <c r="A278" s="236">
        <v>8379</v>
      </c>
    </row>
    <row r="279" spans="1:10" x14ac:dyDescent="0.25">
      <c r="A279" s="236">
        <v>8381</v>
      </c>
    </row>
    <row r="280" spans="1:10" x14ac:dyDescent="0.25">
      <c r="A280" s="236">
        <v>8386</v>
      </c>
    </row>
    <row r="281" spans="1:10" x14ac:dyDescent="0.25">
      <c r="A281" s="236">
        <v>8388</v>
      </c>
    </row>
    <row r="282" spans="1:10" x14ac:dyDescent="0.25">
      <c r="A282" s="236">
        <v>8390</v>
      </c>
      <c r="B282" s="236">
        <v>3</v>
      </c>
      <c r="E282" s="236">
        <v>1</v>
      </c>
      <c r="G282" s="236">
        <v>2</v>
      </c>
      <c r="I282" s="236">
        <v>1</v>
      </c>
    </row>
    <row r="283" spans="1:10" x14ac:dyDescent="0.25">
      <c r="A283" s="236">
        <v>8392</v>
      </c>
      <c r="B283" s="236">
        <v>3</v>
      </c>
      <c r="E283" s="236">
        <v>3</v>
      </c>
      <c r="H283" s="236">
        <v>2</v>
      </c>
      <c r="I283" s="236">
        <v>2</v>
      </c>
      <c r="J283" s="236">
        <v>1</v>
      </c>
    </row>
    <row r="284" spans="1:10" x14ac:dyDescent="0.25">
      <c r="A284" s="236">
        <v>8393</v>
      </c>
      <c r="B284" s="236">
        <v>1</v>
      </c>
      <c r="E284" s="236">
        <v>1</v>
      </c>
      <c r="J284" s="236">
        <v>1</v>
      </c>
    </row>
    <row r="285" spans="1:10" x14ac:dyDescent="0.25">
      <c r="A285" s="236">
        <v>8396</v>
      </c>
    </row>
    <row r="286" spans="1:10" x14ac:dyDescent="0.25">
      <c r="A286" s="236">
        <v>8399</v>
      </c>
      <c r="B286" s="236">
        <v>53</v>
      </c>
      <c r="D286" s="236">
        <v>53</v>
      </c>
      <c r="I286" s="236">
        <v>2</v>
      </c>
      <c r="J286" s="236">
        <v>51</v>
      </c>
    </row>
    <row r="287" spans="1:10" x14ac:dyDescent="0.25">
      <c r="A287" s="236">
        <v>8400</v>
      </c>
    </row>
    <row r="288" spans="1:10" x14ac:dyDescent="0.25">
      <c r="A288" s="236">
        <v>8401</v>
      </c>
    </row>
    <row r="289" spans="1:10" x14ac:dyDescent="0.25">
      <c r="A289" s="236">
        <v>8402</v>
      </c>
      <c r="B289" s="236">
        <v>4</v>
      </c>
      <c r="E289" s="236">
        <v>4</v>
      </c>
      <c r="I289" s="236">
        <v>4</v>
      </c>
    </row>
    <row r="290" spans="1:10" x14ac:dyDescent="0.25">
      <c r="A290" s="236">
        <v>8403</v>
      </c>
    </row>
    <row r="291" spans="1:10" x14ac:dyDescent="0.25">
      <c r="A291" s="236">
        <v>8406</v>
      </c>
      <c r="B291" s="236">
        <v>4</v>
      </c>
      <c r="E291" s="236">
        <v>4</v>
      </c>
      <c r="I291" s="236">
        <v>3</v>
      </c>
      <c r="J291" s="236">
        <v>1</v>
      </c>
    </row>
    <row r="292" spans="1:10" x14ac:dyDescent="0.25">
      <c r="A292" s="236">
        <v>8408</v>
      </c>
      <c r="B292" s="236">
        <v>5</v>
      </c>
      <c r="E292" s="236">
        <v>3</v>
      </c>
      <c r="F292" s="236">
        <v>2</v>
      </c>
      <c r="H292" s="236">
        <v>3</v>
      </c>
      <c r="I292" s="236">
        <v>3</v>
      </c>
    </row>
    <row r="293" spans="1:10" x14ac:dyDescent="0.25">
      <c r="A293" s="236">
        <v>8409</v>
      </c>
      <c r="B293" s="236">
        <v>4</v>
      </c>
      <c r="E293" s="236">
        <v>3</v>
      </c>
      <c r="F293" s="236">
        <v>1</v>
      </c>
      <c r="J293" s="236">
        <v>3</v>
      </c>
    </row>
    <row r="294" spans="1:10" x14ac:dyDescent="0.25">
      <c r="A294" s="236">
        <v>8411</v>
      </c>
      <c r="B294" s="236">
        <v>1</v>
      </c>
      <c r="F294" s="236">
        <v>1</v>
      </c>
    </row>
    <row r="295" spans="1:10" x14ac:dyDescent="0.25">
      <c r="A295" s="236">
        <v>8413</v>
      </c>
    </row>
    <row r="296" spans="1:10" x14ac:dyDescent="0.25">
      <c r="A296" s="236">
        <v>8414</v>
      </c>
    </row>
    <row r="297" spans="1:10" x14ac:dyDescent="0.25">
      <c r="A297" s="236">
        <v>8416</v>
      </c>
      <c r="B297" s="236">
        <v>4</v>
      </c>
      <c r="D297" s="236">
        <v>3</v>
      </c>
      <c r="E297" s="236">
        <v>1</v>
      </c>
      <c r="H297" s="236">
        <v>4</v>
      </c>
      <c r="I297" s="236">
        <v>3</v>
      </c>
    </row>
    <row r="298" spans="1:10" x14ac:dyDescent="0.25">
      <c r="A298" s="236">
        <v>28307</v>
      </c>
    </row>
    <row r="299" spans="1:10" x14ac:dyDescent="0.25">
      <c r="A299" s="236">
        <v>28319</v>
      </c>
    </row>
    <row r="300" spans="1:10" x14ac:dyDescent="0.25">
      <c r="A300" s="236">
        <v>28336</v>
      </c>
    </row>
    <row r="301" spans="1:10" x14ac:dyDescent="0.25">
      <c r="A301" s="236">
        <v>28341</v>
      </c>
    </row>
    <row r="302" spans="1:10" x14ac:dyDescent="0.25">
      <c r="A302" s="236">
        <v>28353</v>
      </c>
      <c r="B302" s="236">
        <v>4</v>
      </c>
      <c r="E302" s="236">
        <v>3</v>
      </c>
      <c r="F302" s="236">
        <v>1</v>
      </c>
      <c r="J302" s="236">
        <v>3</v>
      </c>
    </row>
    <row r="303" spans="1:10" x14ac:dyDescent="0.25">
      <c r="A303" s="236">
        <v>28375</v>
      </c>
      <c r="B303" s="236">
        <v>19</v>
      </c>
      <c r="D303" s="236">
        <v>19</v>
      </c>
      <c r="H303" s="236">
        <v>7</v>
      </c>
      <c r="I303" s="236">
        <v>1</v>
      </c>
      <c r="J303" s="236">
        <v>11</v>
      </c>
    </row>
    <row r="304" spans="1:10" x14ac:dyDescent="0.25">
      <c r="A304" s="236">
        <v>28397</v>
      </c>
      <c r="B304" s="236">
        <v>4</v>
      </c>
      <c r="E304" s="236">
        <v>4</v>
      </c>
      <c r="H304" s="236">
        <v>1</v>
      </c>
      <c r="I304" s="236">
        <v>3</v>
      </c>
      <c r="J304" s="236">
        <v>1</v>
      </c>
    </row>
    <row r="305" spans="1:10" x14ac:dyDescent="0.25">
      <c r="A305" s="236">
        <v>28413</v>
      </c>
      <c r="B305" s="236">
        <v>1</v>
      </c>
      <c r="E305" s="236">
        <v>1</v>
      </c>
      <c r="J305" s="236">
        <v>1</v>
      </c>
    </row>
    <row r="306" spans="1:10" x14ac:dyDescent="0.25">
      <c r="A306" s="236">
        <v>28431</v>
      </c>
    </row>
    <row r="307" spans="1:10" x14ac:dyDescent="0.25">
      <c r="A307" s="236">
        <v>28441</v>
      </c>
    </row>
    <row r="308" spans="1:10" x14ac:dyDescent="0.25">
      <c r="A308" s="236">
        <v>28470</v>
      </c>
    </row>
    <row r="309" spans="1:10" x14ac:dyDescent="0.25">
      <c r="A309" s="236">
        <v>28480</v>
      </c>
    </row>
    <row r="310" spans="1:10" x14ac:dyDescent="0.25">
      <c r="A310" s="236">
        <v>28495</v>
      </c>
    </row>
    <row r="311" spans="1:10" x14ac:dyDescent="0.25">
      <c r="A311" s="236">
        <v>28534</v>
      </c>
    </row>
    <row r="312" spans="1:10" x14ac:dyDescent="0.25">
      <c r="A312" s="236">
        <v>28548</v>
      </c>
      <c r="B312" s="236">
        <v>1</v>
      </c>
      <c r="D312" s="236">
        <v>1</v>
      </c>
      <c r="J312" s="236">
        <v>1</v>
      </c>
    </row>
    <row r="313" spans="1:10" x14ac:dyDescent="0.25">
      <c r="A313" s="236">
        <v>28562</v>
      </c>
      <c r="B313" s="236">
        <v>3</v>
      </c>
      <c r="D313" s="236">
        <v>1</v>
      </c>
      <c r="E313" s="236">
        <v>2</v>
      </c>
      <c r="J313" s="236">
        <v>3</v>
      </c>
    </row>
    <row r="314" spans="1:10" x14ac:dyDescent="0.25">
      <c r="A314" s="236">
        <v>28601</v>
      </c>
      <c r="B314" s="236">
        <v>1</v>
      </c>
      <c r="E314" s="236">
        <v>1</v>
      </c>
      <c r="J314" s="236">
        <v>1</v>
      </c>
    </row>
    <row r="315" spans="1:10" x14ac:dyDescent="0.25">
      <c r="A315" s="236">
        <v>28622</v>
      </c>
      <c r="B315" s="236">
        <v>1</v>
      </c>
      <c r="E315" s="236">
        <v>1</v>
      </c>
      <c r="H315" s="236">
        <v>1</v>
      </c>
      <c r="I315" s="236">
        <v>1</v>
      </c>
    </row>
    <row r="316" spans="1:10" x14ac:dyDescent="0.25">
      <c r="A316" s="236">
        <v>28636</v>
      </c>
    </row>
    <row r="317" spans="1:10" x14ac:dyDescent="0.25">
      <c r="A317" s="236">
        <v>28649</v>
      </c>
    </row>
    <row r="318" spans="1:10" x14ac:dyDescent="0.25">
      <c r="A318" s="236">
        <v>28662</v>
      </c>
    </row>
    <row r="319" spans="1:10" x14ac:dyDescent="0.25">
      <c r="A319" s="236">
        <v>28676</v>
      </c>
    </row>
    <row r="320" spans="1:10" x14ac:dyDescent="0.25">
      <c r="A320" s="236">
        <v>28689</v>
      </c>
    </row>
    <row r="321" spans="1:10" x14ac:dyDescent="0.25">
      <c r="A321" s="236">
        <v>28702</v>
      </c>
    </row>
    <row r="322" spans="1:10" x14ac:dyDescent="0.25">
      <c r="A322" s="236">
        <v>28715</v>
      </c>
    </row>
    <row r="323" spans="1:10" x14ac:dyDescent="0.25">
      <c r="A323" s="236">
        <v>28729</v>
      </c>
    </row>
    <row r="324" spans="1:10" x14ac:dyDescent="0.25">
      <c r="A324" s="236">
        <v>28749</v>
      </c>
    </row>
    <row r="325" spans="1:10" x14ac:dyDescent="0.25">
      <c r="A325" s="236">
        <v>28762</v>
      </c>
    </row>
    <row r="326" spans="1:10" x14ac:dyDescent="0.25">
      <c r="A326" s="236">
        <v>28774</v>
      </c>
    </row>
    <row r="327" spans="1:10" x14ac:dyDescent="0.25">
      <c r="A327" s="236">
        <v>28780</v>
      </c>
    </row>
    <row r="328" spans="1:10" x14ac:dyDescent="0.25">
      <c r="A328" s="236">
        <v>28785</v>
      </c>
    </row>
    <row r="329" spans="1:10" x14ac:dyDescent="0.25">
      <c r="A329" s="236">
        <v>28806</v>
      </c>
    </row>
    <row r="330" spans="1:10" x14ac:dyDescent="0.25">
      <c r="A330" s="236">
        <v>28819</v>
      </c>
      <c r="B330" s="236">
        <v>3</v>
      </c>
      <c r="E330" s="236">
        <v>1</v>
      </c>
      <c r="F330" s="236">
        <v>2</v>
      </c>
      <c r="J330" s="236">
        <v>1</v>
      </c>
    </row>
    <row r="331" spans="1:10" x14ac:dyDescent="0.25">
      <c r="A331" s="236">
        <v>28875</v>
      </c>
    </row>
    <row r="332" spans="1:10" x14ac:dyDescent="0.25">
      <c r="A332" s="236">
        <v>28910</v>
      </c>
    </row>
    <row r="333" spans="1:10" x14ac:dyDescent="0.25">
      <c r="A333" s="236">
        <v>28922</v>
      </c>
    </row>
    <row r="334" spans="1:10" x14ac:dyDescent="0.25">
      <c r="A334" s="236">
        <v>28967</v>
      </c>
    </row>
    <row r="335" spans="1:10" x14ac:dyDescent="0.25">
      <c r="A335" s="236">
        <v>28990</v>
      </c>
    </row>
    <row r="336" spans="1:10" x14ac:dyDescent="0.25">
      <c r="A336" s="236">
        <v>28993</v>
      </c>
    </row>
    <row r="337" spans="1:10" x14ac:dyDescent="0.25">
      <c r="A337" s="236">
        <v>29002</v>
      </c>
    </row>
    <row r="338" spans="1:10" x14ac:dyDescent="0.25">
      <c r="A338" s="236">
        <v>29011</v>
      </c>
    </row>
    <row r="339" spans="1:10" x14ac:dyDescent="0.25">
      <c r="A339" s="236">
        <v>29019</v>
      </c>
    </row>
    <row r="340" spans="1:10" x14ac:dyDescent="0.25">
      <c r="A340" s="236">
        <v>29023</v>
      </c>
    </row>
    <row r="341" spans="1:10" x14ac:dyDescent="0.25">
      <c r="A341" s="236">
        <v>29037</v>
      </c>
      <c r="B341" s="236">
        <v>4</v>
      </c>
      <c r="E341" s="236">
        <v>3</v>
      </c>
      <c r="F341" s="236">
        <v>1</v>
      </c>
      <c r="H341" s="236">
        <v>3</v>
      </c>
      <c r="I341" s="236">
        <v>3</v>
      </c>
    </row>
    <row r="342" spans="1:10" x14ac:dyDescent="0.25">
      <c r="A342" s="236">
        <v>29043</v>
      </c>
    </row>
    <row r="343" spans="1:10" x14ac:dyDescent="0.25">
      <c r="A343" s="236">
        <v>29048</v>
      </c>
      <c r="B343" s="236">
        <v>4</v>
      </c>
      <c r="D343" s="236">
        <v>3</v>
      </c>
      <c r="E343" s="236">
        <v>1</v>
      </c>
      <c r="J343" s="236">
        <v>4</v>
      </c>
    </row>
    <row r="344" spans="1:10" x14ac:dyDescent="0.25">
      <c r="A344" s="236">
        <v>29084</v>
      </c>
    </row>
    <row r="345" spans="1:10" x14ac:dyDescent="0.25">
      <c r="A345" s="236">
        <v>29094</v>
      </c>
    </row>
    <row r="346" spans="1:10" x14ac:dyDescent="0.25">
      <c r="A346" s="236">
        <v>29100</v>
      </c>
    </row>
    <row r="347" spans="1:10" x14ac:dyDescent="0.25">
      <c r="A347" s="236">
        <v>29104</v>
      </c>
    </row>
    <row r="348" spans="1:10" x14ac:dyDescent="0.25">
      <c r="A348" s="236">
        <v>29114</v>
      </c>
    </row>
    <row r="349" spans="1:10" x14ac:dyDescent="0.25">
      <c r="A349" s="236">
        <v>29120</v>
      </c>
    </row>
    <row r="350" spans="1:10" x14ac:dyDescent="0.25">
      <c r="A350" s="236">
        <v>29139</v>
      </c>
    </row>
    <row r="351" spans="1:10" x14ac:dyDescent="0.25">
      <c r="A351" s="236">
        <v>29160</v>
      </c>
    </row>
    <row r="352" spans="1:10" x14ac:dyDescent="0.25">
      <c r="A352" s="236">
        <v>29171</v>
      </c>
    </row>
    <row r="353" spans="1:9" x14ac:dyDescent="0.25">
      <c r="A353" s="236">
        <v>29175</v>
      </c>
      <c r="B353" s="236">
        <v>8</v>
      </c>
      <c r="D353" s="236">
        <v>2</v>
      </c>
      <c r="E353" s="236">
        <v>6</v>
      </c>
      <c r="H353" s="236">
        <v>8</v>
      </c>
      <c r="I353" s="236">
        <v>4</v>
      </c>
    </row>
    <row r="354" spans="1:9" x14ac:dyDescent="0.25">
      <c r="A354" s="236">
        <v>29203</v>
      </c>
    </row>
    <row r="355" spans="1:9" x14ac:dyDescent="0.25">
      <c r="A355" s="236">
        <v>29248</v>
      </c>
    </row>
    <row r="356" spans="1:9" x14ac:dyDescent="0.25">
      <c r="A356" s="236">
        <v>29254</v>
      </c>
    </row>
    <row r="357" spans="1:9" x14ac:dyDescent="0.25">
      <c r="A357" s="236">
        <v>29269</v>
      </c>
    </row>
    <row r="358" spans="1:9" x14ac:dyDescent="0.25">
      <c r="A358" s="236">
        <v>29290</v>
      </c>
    </row>
    <row r="359" spans="1:9" x14ac:dyDescent="0.25">
      <c r="A359" s="236">
        <v>29332</v>
      </c>
      <c r="B359" s="236">
        <v>4</v>
      </c>
      <c r="E359" s="236">
        <v>4</v>
      </c>
      <c r="H359" s="236">
        <v>4</v>
      </c>
      <c r="I359" s="236">
        <v>3</v>
      </c>
    </row>
    <row r="360" spans="1:9" x14ac:dyDescent="0.25">
      <c r="A360" s="236">
        <v>29336</v>
      </c>
      <c r="B360" s="236">
        <v>3</v>
      </c>
      <c r="D360" s="236">
        <v>1</v>
      </c>
      <c r="E360" s="236">
        <v>2</v>
      </c>
      <c r="H360" s="236">
        <v>3</v>
      </c>
      <c r="I360" s="236">
        <v>2</v>
      </c>
    </row>
    <row r="361" spans="1:9" x14ac:dyDescent="0.25">
      <c r="A361" s="236">
        <v>29340</v>
      </c>
    </row>
    <row r="362" spans="1:9" x14ac:dyDescent="0.25">
      <c r="A362" s="236">
        <v>29358</v>
      </c>
      <c r="B362" s="236">
        <v>4</v>
      </c>
      <c r="E362" s="236">
        <v>2</v>
      </c>
      <c r="G362" s="236">
        <v>2</v>
      </c>
      <c r="H362" s="236">
        <v>1</v>
      </c>
      <c r="I362" s="236">
        <v>2</v>
      </c>
    </row>
    <row r="363" spans="1:9" x14ac:dyDescent="0.25">
      <c r="A363" s="236">
        <v>29386</v>
      </c>
    </row>
    <row r="364" spans="1:9" x14ac:dyDescent="0.25">
      <c r="A364" s="236">
        <v>29401</v>
      </c>
    </row>
    <row r="365" spans="1:9" x14ac:dyDescent="0.25">
      <c r="A365" s="236">
        <v>29405</v>
      </c>
    </row>
    <row r="366" spans="1:9" x14ac:dyDescent="0.25">
      <c r="A366" s="236">
        <v>29409</v>
      </c>
    </row>
    <row r="367" spans="1:9" x14ac:dyDescent="0.25">
      <c r="A367" s="236">
        <v>29453</v>
      </c>
      <c r="B367" s="236">
        <v>4</v>
      </c>
      <c r="D367" s="236">
        <v>3</v>
      </c>
      <c r="E367" s="236">
        <v>1</v>
      </c>
      <c r="H367" s="236">
        <v>4</v>
      </c>
      <c r="I367" s="236">
        <v>4</v>
      </c>
    </row>
    <row r="368" spans="1:9" x14ac:dyDescent="0.25">
      <c r="A368" s="236">
        <v>29460</v>
      </c>
      <c r="B368" s="236">
        <v>2</v>
      </c>
      <c r="E368" s="236">
        <v>2</v>
      </c>
      <c r="H368" s="236">
        <v>2</v>
      </c>
    </row>
    <row r="369" spans="1:10" x14ac:dyDescent="0.25">
      <c r="A369" s="236">
        <v>29483</v>
      </c>
    </row>
    <row r="370" spans="1:10" x14ac:dyDescent="0.25">
      <c r="A370" s="236">
        <v>29490</v>
      </c>
    </row>
    <row r="371" spans="1:10" x14ac:dyDescent="0.25">
      <c r="A371" s="236">
        <v>29494</v>
      </c>
      <c r="B371" s="236">
        <v>4</v>
      </c>
      <c r="D371" s="236">
        <v>1</v>
      </c>
      <c r="E371" s="236">
        <v>3</v>
      </c>
      <c r="H371" s="236">
        <v>4</v>
      </c>
      <c r="I371" s="236">
        <v>4</v>
      </c>
    </row>
    <row r="372" spans="1:10" x14ac:dyDescent="0.25">
      <c r="A372" s="236">
        <v>29501</v>
      </c>
      <c r="B372" s="236">
        <v>4</v>
      </c>
      <c r="D372" s="236">
        <v>1</v>
      </c>
      <c r="E372" s="236">
        <v>3</v>
      </c>
      <c r="H372" s="236">
        <v>4</v>
      </c>
      <c r="I372" s="236">
        <v>2</v>
      </c>
    </row>
    <row r="373" spans="1:10" x14ac:dyDescent="0.25">
      <c r="A373" s="236">
        <v>29514</v>
      </c>
    </row>
    <row r="374" spans="1:10" x14ac:dyDescent="0.25">
      <c r="A374" s="236">
        <v>29539</v>
      </c>
    </row>
    <row r="375" spans="1:10" x14ac:dyDescent="0.25">
      <c r="A375" s="236">
        <v>29552</v>
      </c>
    </row>
    <row r="376" spans="1:10" x14ac:dyDescent="0.25">
      <c r="A376" s="236">
        <v>29577</v>
      </c>
    </row>
    <row r="377" spans="1:10" x14ac:dyDescent="0.25">
      <c r="A377" s="236">
        <v>29584</v>
      </c>
    </row>
    <row r="378" spans="1:10" x14ac:dyDescent="0.25">
      <c r="A378" s="236">
        <v>29592</v>
      </c>
    </row>
    <row r="379" spans="1:10" x14ac:dyDescent="0.25">
      <c r="A379" s="236">
        <v>29596</v>
      </c>
      <c r="B379" s="236">
        <v>4</v>
      </c>
      <c r="D379" s="236">
        <v>3</v>
      </c>
      <c r="E379" s="236">
        <v>1</v>
      </c>
      <c r="H379" s="236">
        <v>2</v>
      </c>
      <c r="I379" s="236">
        <v>1</v>
      </c>
      <c r="J379" s="236">
        <v>2</v>
      </c>
    </row>
    <row r="380" spans="1:10" x14ac:dyDescent="0.25">
      <c r="A380" s="236">
        <v>29600</v>
      </c>
    </row>
    <row r="381" spans="1:10" x14ac:dyDescent="0.25">
      <c r="A381" s="236">
        <v>29617</v>
      </c>
      <c r="B381" s="236">
        <v>1</v>
      </c>
      <c r="G381" s="236">
        <v>1</v>
      </c>
    </row>
    <row r="382" spans="1:10" x14ac:dyDescent="0.25">
      <c r="A382" s="236">
        <v>29625</v>
      </c>
    </row>
    <row r="383" spans="1:10" x14ac:dyDescent="0.25">
      <c r="A383" s="236">
        <v>29631</v>
      </c>
    </row>
    <row r="384" spans="1:10" x14ac:dyDescent="0.25">
      <c r="A384" s="236">
        <v>29653</v>
      </c>
      <c r="B384" s="236">
        <v>4</v>
      </c>
      <c r="E384" s="236">
        <v>4</v>
      </c>
      <c r="H384" s="236">
        <v>3</v>
      </c>
      <c r="I384" s="236">
        <v>3</v>
      </c>
      <c r="J384" s="236">
        <v>1</v>
      </c>
    </row>
    <row r="385" spans="1:10" x14ac:dyDescent="0.25">
      <c r="A385" s="236">
        <v>29659</v>
      </c>
    </row>
    <row r="386" spans="1:10" x14ac:dyDescent="0.25">
      <c r="A386" s="236">
        <v>29668</v>
      </c>
    </row>
    <row r="387" spans="1:10" x14ac:dyDescent="0.25">
      <c r="A387" s="236">
        <v>29700</v>
      </c>
    </row>
    <row r="388" spans="1:10" x14ac:dyDescent="0.25">
      <c r="A388" s="236">
        <v>29740</v>
      </c>
    </row>
    <row r="389" spans="1:10" x14ac:dyDescent="0.25">
      <c r="A389" s="236">
        <v>29744</v>
      </c>
      <c r="B389" s="236">
        <v>5</v>
      </c>
      <c r="D389" s="236">
        <v>1</v>
      </c>
      <c r="E389" s="236">
        <v>1</v>
      </c>
      <c r="F389" s="236">
        <v>3</v>
      </c>
      <c r="H389" s="236">
        <v>2</v>
      </c>
      <c r="I389" s="236">
        <v>2</v>
      </c>
    </row>
    <row r="390" spans="1:10" x14ac:dyDescent="0.25">
      <c r="A390" s="236">
        <v>29756</v>
      </c>
    </row>
    <row r="391" spans="1:10" x14ac:dyDescent="0.25">
      <c r="A391" s="236">
        <v>29805</v>
      </c>
    </row>
    <row r="392" spans="1:10" x14ac:dyDescent="0.25">
      <c r="A392" s="236">
        <v>29811</v>
      </c>
    </row>
    <row r="393" spans="1:10" x14ac:dyDescent="0.25">
      <c r="A393" s="236">
        <v>29815</v>
      </c>
    </row>
    <row r="394" spans="1:10" x14ac:dyDescent="0.25">
      <c r="A394" s="236">
        <v>29828</v>
      </c>
    </row>
    <row r="395" spans="1:10" x14ac:dyDescent="0.25">
      <c r="A395" s="236">
        <v>29853</v>
      </c>
      <c r="B395" s="236">
        <v>4</v>
      </c>
      <c r="D395" s="236">
        <v>1</v>
      </c>
      <c r="E395" s="236">
        <v>3</v>
      </c>
      <c r="H395" s="236">
        <v>1</v>
      </c>
      <c r="J395" s="236">
        <v>3</v>
      </c>
    </row>
    <row r="396" spans="1:10" x14ac:dyDescent="0.25">
      <c r="A396" s="236">
        <v>29856</v>
      </c>
    </row>
    <row r="397" spans="1:10" x14ac:dyDescent="0.25">
      <c r="A397" s="236">
        <v>29871</v>
      </c>
    </row>
    <row r="398" spans="1:10" x14ac:dyDescent="0.25">
      <c r="A398" s="236">
        <v>29885</v>
      </c>
    </row>
    <row r="399" spans="1:10" x14ac:dyDescent="0.25">
      <c r="A399" s="236">
        <v>29889</v>
      </c>
    </row>
    <row r="400" spans="1:10" x14ac:dyDescent="0.25">
      <c r="A400" s="236">
        <v>29893</v>
      </c>
    </row>
    <row r="401" spans="1:10" x14ac:dyDescent="0.25">
      <c r="A401" s="236">
        <v>29897</v>
      </c>
    </row>
    <row r="402" spans="1:10" x14ac:dyDescent="0.25">
      <c r="A402" s="236">
        <v>29901</v>
      </c>
    </row>
    <row r="403" spans="1:10" x14ac:dyDescent="0.25">
      <c r="A403" s="236">
        <v>29905</v>
      </c>
    </row>
    <row r="404" spans="1:10" x14ac:dyDescent="0.25">
      <c r="A404" s="236">
        <v>29933</v>
      </c>
    </row>
    <row r="405" spans="1:10" x14ac:dyDescent="0.25">
      <c r="A405" s="236">
        <v>29939</v>
      </c>
      <c r="B405" s="236">
        <v>3</v>
      </c>
      <c r="D405" s="236">
        <v>1</v>
      </c>
      <c r="E405" s="236">
        <v>2</v>
      </c>
      <c r="H405" s="236">
        <v>3</v>
      </c>
      <c r="I405" s="236">
        <v>3</v>
      </c>
    </row>
    <row r="406" spans="1:10" x14ac:dyDescent="0.25">
      <c r="A406" s="236">
        <v>29967</v>
      </c>
    </row>
    <row r="407" spans="1:10" x14ac:dyDescent="0.25">
      <c r="A407" s="236">
        <v>29971</v>
      </c>
      <c r="B407" s="236">
        <v>2</v>
      </c>
      <c r="E407" s="236">
        <v>2</v>
      </c>
      <c r="H407" s="236">
        <v>2</v>
      </c>
    </row>
    <row r="408" spans="1:10" x14ac:dyDescent="0.25">
      <c r="A408" s="236">
        <v>29986</v>
      </c>
      <c r="B408" s="236">
        <v>47</v>
      </c>
      <c r="D408" s="236">
        <v>47</v>
      </c>
      <c r="H408" s="236">
        <v>1</v>
      </c>
      <c r="I408" s="236">
        <v>2</v>
      </c>
      <c r="J408" s="236">
        <v>45</v>
      </c>
    </row>
    <row r="409" spans="1:10" x14ac:dyDescent="0.25">
      <c r="A409" s="236">
        <v>29999</v>
      </c>
    </row>
    <row r="410" spans="1:10" x14ac:dyDescent="0.25">
      <c r="A410" s="236">
        <v>30030</v>
      </c>
      <c r="B410" s="236">
        <v>4</v>
      </c>
      <c r="D410" s="236">
        <v>3</v>
      </c>
      <c r="E410" s="236">
        <v>1</v>
      </c>
      <c r="H410" s="236">
        <v>1</v>
      </c>
      <c r="J410" s="236">
        <v>3</v>
      </c>
    </row>
    <row r="411" spans="1:10" x14ac:dyDescent="0.25">
      <c r="A411" s="236">
        <v>30048</v>
      </c>
      <c r="B411" s="236">
        <v>4</v>
      </c>
      <c r="E411" s="236">
        <v>4</v>
      </c>
      <c r="H411" s="236">
        <v>4</v>
      </c>
      <c r="I411" s="236">
        <v>2</v>
      </c>
    </row>
    <row r="412" spans="1:10" x14ac:dyDescent="0.25">
      <c r="A412" s="236">
        <v>30104</v>
      </c>
    </row>
    <row r="413" spans="1:10" x14ac:dyDescent="0.25">
      <c r="A413" s="236">
        <v>30151</v>
      </c>
      <c r="B413" s="236">
        <v>1</v>
      </c>
      <c r="E413" s="236">
        <v>1</v>
      </c>
      <c r="J413" s="236">
        <v>1</v>
      </c>
    </row>
    <row r="414" spans="1:10" x14ac:dyDescent="0.25">
      <c r="A414" s="236">
        <v>30160</v>
      </c>
    </row>
    <row r="415" spans="1:10" x14ac:dyDescent="0.25">
      <c r="A415" s="236">
        <v>30166</v>
      </c>
      <c r="B415" s="236">
        <v>1</v>
      </c>
      <c r="F415" s="236">
        <v>1</v>
      </c>
    </row>
    <row r="416" spans="1:10" x14ac:dyDescent="0.25">
      <c r="A416" s="236">
        <v>30172</v>
      </c>
      <c r="B416" s="236">
        <v>4</v>
      </c>
      <c r="D416" s="236">
        <v>1</v>
      </c>
      <c r="F416" s="236">
        <v>2</v>
      </c>
      <c r="G416" s="236">
        <v>1</v>
      </c>
      <c r="J416" s="236">
        <v>1</v>
      </c>
    </row>
    <row r="417" spans="1:10" x14ac:dyDescent="0.25">
      <c r="A417" s="236">
        <v>30180</v>
      </c>
      <c r="B417" s="236">
        <v>3</v>
      </c>
      <c r="D417" s="236">
        <v>2</v>
      </c>
      <c r="F417" s="236">
        <v>1</v>
      </c>
      <c r="J417" s="236">
        <v>2</v>
      </c>
    </row>
    <row r="418" spans="1:10" x14ac:dyDescent="0.25">
      <c r="A418" s="236">
        <v>30184</v>
      </c>
    </row>
    <row r="419" spans="1:10" x14ac:dyDescent="0.25">
      <c r="A419" s="236">
        <v>30210</v>
      </c>
      <c r="B419" s="236">
        <v>4</v>
      </c>
      <c r="E419" s="236">
        <v>4</v>
      </c>
      <c r="H419" s="236">
        <v>2</v>
      </c>
      <c r="I419" s="236">
        <v>1</v>
      </c>
      <c r="J419" s="236">
        <v>1</v>
      </c>
    </row>
    <row r="420" spans="1:10" x14ac:dyDescent="0.25">
      <c r="A420" s="236">
        <v>30214</v>
      </c>
      <c r="B420" s="236">
        <v>4</v>
      </c>
      <c r="E420" s="236">
        <v>3</v>
      </c>
      <c r="F420" s="236">
        <v>1</v>
      </c>
      <c r="H420" s="236">
        <v>3</v>
      </c>
      <c r="I420" s="236">
        <v>1</v>
      </c>
    </row>
    <row r="421" spans="1:10" x14ac:dyDescent="0.25">
      <c r="A421" s="236">
        <v>30219</v>
      </c>
    </row>
    <row r="422" spans="1:10" x14ac:dyDescent="0.25">
      <c r="A422" s="236">
        <v>30248</v>
      </c>
      <c r="B422" s="236">
        <v>4</v>
      </c>
      <c r="D422" s="236">
        <v>3</v>
      </c>
      <c r="E422" s="236">
        <v>1</v>
      </c>
      <c r="J422" s="236">
        <v>4</v>
      </c>
    </row>
    <row r="423" spans="1:10" x14ac:dyDescent="0.25">
      <c r="A423" s="236">
        <v>30252</v>
      </c>
    </row>
    <row r="424" spans="1:10" x14ac:dyDescent="0.25">
      <c r="A424" s="236">
        <v>30260</v>
      </c>
    </row>
    <row r="425" spans="1:10" x14ac:dyDescent="0.25">
      <c r="A425" s="236">
        <v>30264</v>
      </c>
    </row>
    <row r="426" spans="1:10" x14ac:dyDescent="0.25">
      <c r="A426" s="236">
        <v>30286</v>
      </c>
      <c r="B426" s="236">
        <v>2</v>
      </c>
      <c r="E426" s="236">
        <v>2</v>
      </c>
      <c r="H426" s="236">
        <v>2</v>
      </c>
    </row>
    <row r="427" spans="1:10" x14ac:dyDescent="0.25">
      <c r="A427" s="236">
        <v>30300</v>
      </c>
      <c r="B427" s="236">
        <v>5</v>
      </c>
      <c r="E427" s="236">
        <v>4</v>
      </c>
      <c r="G427" s="236">
        <v>1</v>
      </c>
      <c r="H427" s="236">
        <v>4</v>
      </c>
      <c r="I427" s="236">
        <v>4</v>
      </c>
    </row>
    <row r="428" spans="1:10" x14ac:dyDescent="0.25">
      <c r="A428" s="236">
        <v>30305</v>
      </c>
      <c r="B428" s="236">
        <v>4</v>
      </c>
      <c r="D428" s="236">
        <v>3</v>
      </c>
      <c r="E428" s="236">
        <v>1</v>
      </c>
      <c r="H428" s="236">
        <v>4</v>
      </c>
      <c r="I428" s="236">
        <v>3</v>
      </c>
    </row>
    <row r="429" spans="1:10" x14ac:dyDescent="0.25">
      <c r="A429" s="236">
        <v>30321</v>
      </c>
    </row>
    <row r="430" spans="1:10" x14ac:dyDescent="0.25">
      <c r="A430" s="236">
        <v>30335</v>
      </c>
    </row>
    <row r="431" spans="1:10" x14ac:dyDescent="0.25">
      <c r="A431" s="236">
        <v>30376</v>
      </c>
    </row>
    <row r="432" spans="1:10" x14ac:dyDescent="0.25">
      <c r="A432" s="236">
        <v>30388</v>
      </c>
    </row>
    <row r="433" spans="1:1" x14ac:dyDescent="0.25">
      <c r="A433" s="236">
        <v>30393</v>
      </c>
    </row>
    <row r="434" spans="1:1" x14ac:dyDescent="0.25">
      <c r="A434" s="236">
        <v>30397</v>
      </c>
    </row>
    <row r="435" spans="1:1" x14ac:dyDescent="0.25">
      <c r="A435" s="236">
        <v>30400</v>
      </c>
    </row>
    <row r="436" spans="1:1" x14ac:dyDescent="0.25">
      <c r="A436" s="236">
        <v>30404</v>
      </c>
    </row>
    <row r="437" spans="1:1" x14ac:dyDescent="0.25">
      <c r="A437" s="236">
        <v>30407</v>
      </c>
    </row>
    <row r="438" spans="1:1" x14ac:dyDescent="0.25">
      <c r="A438" s="236">
        <v>30410</v>
      </c>
    </row>
    <row r="439" spans="1:1" x14ac:dyDescent="0.25">
      <c r="A439" s="236">
        <v>30413</v>
      </c>
    </row>
    <row r="440" spans="1:1" x14ac:dyDescent="0.25">
      <c r="A440" s="236">
        <v>30416</v>
      </c>
    </row>
    <row r="441" spans="1:1" x14ac:dyDescent="0.25">
      <c r="A441" s="236">
        <v>30419</v>
      </c>
    </row>
    <row r="442" spans="1:1" x14ac:dyDescent="0.25">
      <c r="A442" s="236">
        <v>30422</v>
      </c>
    </row>
    <row r="443" spans="1:1" x14ac:dyDescent="0.25">
      <c r="A443" s="236">
        <v>30425</v>
      </c>
    </row>
    <row r="444" spans="1:1" x14ac:dyDescent="0.25">
      <c r="A444" s="236">
        <v>30428</v>
      </c>
    </row>
    <row r="445" spans="1:1" x14ac:dyDescent="0.25">
      <c r="A445" s="236">
        <v>30431</v>
      </c>
    </row>
    <row r="446" spans="1:1" x14ac:dyDescent="0.25">
      <c r="A446" s="236">
        <v>30434</v>
      </c>
    </row>
    <row r="447" spans="1:1" x14ac:dyDescent="0.25">
      <c r="A447" s="236">
        <v>30437</v>
      </c>
    </row>
    <row r="448" spans="1:1" x14ac:dyDescent="0.25">
      <c r="A448" s="236">
        <v>30440</v>
      </c>
    </row>
    <row r="449" spans="1:10" x14ac:dyDescent="0.25">
      <c r="A449" s="236">
        <v>30443</v>
      </c>
    </row>
    <row r="450" spans="1:10" x14ac:dyDescent="0.25">
      <c r="A450" s="236">
        <v>30446</v>
      </c>
    </row>
    <row r="451" spans="1:10" x14ac:dyDescent="0.25">
      <c r="A451" s="236">
        <v>30449</v>
      </c>
    </row>
    <row r="452" spans="1:10" x14ac:dyDescent="0.25">
      <c r="A452" s="236">
        <v>30452</v>
      </c>
    </row>
    <row r="453" spans="1:10" x14ac:dyDescent="0.25">
      <c r="A453" s="236">
        <v>30494</v>
      </c>
      <c r="B453" s="236">
        <v>1</v>
      </c>
      <c r="D453" s="236">
        <v>1</v>
      </c>
      <c r="J453" s="236">
        <v>1</v>
      </c>
    </row>
    <row r="454" spans="1:10" x14ac:dyDescent="0.25">
      <c r="A454" s="236">
        <v>30518</v>
      </c>
      <c r="B454" s="236">
        <v>4</v>
      </c>
      <c r="E454" s="236">
        <v>4</v>
      </c>
      <c r="J454" s="236">
        <v>4</v>
      </c>
    </row>
    <row r="455" spans="1:10" x14ac:dyDescent="0.25">
      <c r="A455" s="236">
        <v>30522</v>
      </c>
      <c r="B455" s="236">
        <v>5</v>
      </c>
      <c r="E455" s="236">
        <v>5</v>
      </c>
      <c r="H455" s="236">
        <v>4</v>
      </c>
      <c r="I455" s="236">
        <v>3</v>
      </c>
      <c r="J455" s="236">
        <v>1</v>
      </c>
    </row>
    <row r="456" spans="1:10" x14ac:dyDescent="0.25">
      <c r="A456" s="236">
        <v>30527</v>
      </c>
      <c r="B456" s="236">
        <v>4</v>
      </c>
      <c r="E456" s="236">
        <v>2</v>
      </c>
      <c r="G456" s="236">
        <v>2</v>
      </c>
      <c r="H456" s="236">
        <v>2</v>
      </c>
      <c r="I456" s="236">
        <v>2</v>
      </c>
    </row>
    <row r="457" spans="1:10" x14ac:dyDescent="0.25">
      <c r="A457" s="236">
        <v>30534</v>
      </c>
    </row>
    <row r="458" spans="1:10" x14ac:dyDescent="0.25">
      <c r="A458" s="236">
        <v>30538</v>
      </c>
    </row>
    <row r="459" spans="1:10" x14ac:dyDescent="0.25">
      <c r="A459" s="236">
        <v>30542</v>
      </c>
    </row>
    <row r="460" spans="1:10" x14ac:dyDescent="0.25">
      <c r="A460" s="236">
        <v>30546</v>
      </c>
    </row>
    <row r="461" spans="1:10" x14ac:dyDescent="0.25">
      <c r="A461" s="236">
        <v>30569</v>
      </c>
      <c r="B461" s="236">
        <v>4</v>
      </c>
      <c r="D461" s="236">
        <v>3</v>
      </c>
      <c r="E461" s="236">
        <v>1</v>
      </c>
      <c r="H461" s="236">
        <v>2</v>
      </c>
      <c r="J461" s="236">
        <v>2</v>
      </c>
    </row>
    <row r="462" spans="1:10" x14ac:dyDescent="0.25">
      <c r="A462" s="236">
        <v>30572</v>
      </c>
    </row>
    <row r="463" spans="1:10" x14ac:dyDescent="0.25">
      <c r="A463" s="236">
        <v>30575</v>
      </c>
    </row>
    <row r="464" spans="1:10" x14ac:dyDescent="0.25">
      <c r="A464" s="236">
        <v>30578</v>
      </c>
      <c r="B464" s="236">
        <v>1</v>
      </c>
      <c r="D464" s="236">
        <v>1</v>
      </c>
      <c r="J464" s="236">
        <v>1</v>
      </c>
    </row>
    <row r="465" spans="1:10" x14ac:dyDescent="0.25">
      <c r="A465" s="236">
        <v>30581</v>
      </c>
    </row>
    <row r="466" spans="1:10" x14ac:dyDescent="0.25">
      <c r="A466" s="236">
        <v>30584</v>
      </c>
    </row>
    <row r="467" spans="1:10" x14ac:dyDescent="0.25">
      <c r="A467" s="236">
        <v>30587</v>
      </c>
      <c r="B467" s="236">
        <v>1</v>
      </c>
      <c r="D467" s="236">
        <v>1</v>
      </c>
      <c r="J467" s="236">
        <v>1</v>
      </c>
    </row>
    <row r="468" spans="1:10" x14ac:dyDescent="0.25">
      <c r="A468" s="236">
        <v>30593</v>
      </c>
      <c r="B468" s="236">
        <v>1</v>
      </c>
      <c r="D468" s="236">
        <v>1</v>
      </c>
      <c r="H468" s="236">
        <v>1</v>
      </c>
    </row>
    <row r="469" spans="1:10" x14ac:dyDescent="0.25">
      <c r="A469" s="236">
        <v>30596</v>
      </c>
      <c r="B469" s="236">
        <v>8</v>
      </c>
      <c r="D469" s="236">
        <v>4</v>
      </c>
      <c r="E469" s="236">
        <v>4</v>
      </c>
      <c r="H469" s="236">
        <v>3</v>
      </c>
      <c r="J469" s="236">
        <v>5</v>
      </c>
    </row>
    <row r="470" spans="1:10" x14ac:dyDescent="0.25">
      <c r="A470" s="236">
        <v>30626</v>
      </c>
      <c r="B470" s="236">
        <v>4</v>
      </c>
      <c r="D470" s="236">
        <v>2</v>
      </c>
      <c r="E470" s="236">
        <v>2</v>
      </c>
      <c r="H470" s="236">
        <v>2</v>
      </c>
      <c r="I470" s="236">
        <v>2</v>
      </c>
      <c r="J470" s="236">
        <v>2</v>
      </c>
    </row>
    <row r="471" spans="1:10" x14ac:dyDescent="0.25">
      <c r="A471" s="236">
        <v>30629</v>
      </c>
      <c r="B471" s="236">
        <v>1</v>
      </c>
      <c r="F471" s="236">
        <v>1</v>
      </c>
    </row>
    <row r="472" spans="1:10" x14ac:dyDescent="0.25">
      <c r="A472" s="236">
        <v>30632</v>
      </c>
      <c r="B472" s="236">
        <v>4</v>
      </c>
      <c r="D472" s="236">
        <v>2</v>
      </c>
      <c r="F472" s="236">
        <v>2</v>
      </c>
      <c r="J472" s="236">
        <v>2</v>
      </c>
    </row>
    <row r="473" spans="1:10" x14ac:dyDescent="0.25">
      <c r="A473" s="236">
        <v>30635</v>
      </c>
      <c r="B473" s="236">
        <v>4</v>
      </c>
      <c r="E473" s="236">
        <v>2</v>
      </c>
      <c r="F473" s="236">
        <v>2</v>
      </c>
      <c r="H473" s="236">
        <v>1</v>
      </c>
      <c r="J473" s="236">
        <v>1</v>
      </c>
    </row>
    <row r="474" spans="1:10" x14ac:dyDescent="0.25">
      <c r="A474" s="236">
        <v>30638</v>
      </c>
    </row>
    <row r="475" spans="1:10" x14ac:dyDescent="0.25">
      <c r="A475" s="236">
        <v>30647</v>
      </c>
    </row>
    <row r="476" spans="1:10" x14ac:dyDescent="0.25">
      <c r="A476" s="236">
        <v>30650</v>
      </c>
    </row>
    <row r="477" spans="1:10" x14ac:dyDescent="0.25">
      <c r="A477" s="236">
        <v>30653</v>
      </c>
      <c r="B477" s="236">
        <v>4</v>
      </c>
      <c r="D477" s="236">
        <v>2</v>
      </c>
      <c r="E477" s="236">
        <v>2</v>
      </c>
      <c r="H477" s="236">
        <v>1</v>
      </c>
      <c r="I477" s="236">
        <v>1</v>
      </c>
      <c r="J477" s="236">
        <v>3</v>
      </c>
    </row>
    <row r="478" spans="1:10" x14ac:dyDescent="0.25">
      <c r="A478" s="236">
        <v>30656</v>
      </c>
      <c r="B478" s="236">
        <v>4</v>
      </c>
      <c r="D478" s="236">
        <v>2</v>
      </c>
      <c r="E478" s="236">
        <v>2</v>
      </c>
      <c r="H478" s="236">
        <v>4</v>
      </c>
      <c r="I478" s="236">
        <v>2</v>
      </c>
    </row>
    <row r="479" spans="1:10" x14ac:dyDescent="0.25">
      <c r="A479" s="236">
        <v>30671</v>
      </c>
      <c r="B479" s="236">
        <v>4</v>
      </c>
      <c r="D479" s="236">
        <v>2</v>
      </c>
      <c r="E479" s="236">
        <v>2</v>
      </c>
      <c r="H479" s="236">
        <v>4</v>
      </c>
      <c r="I479" s="236">
        <v>1</v>
      </c>
    </row>
    <row r="480" spans="1:10" x14ac:dyDescent="0.25">
      <c r="A480" s="236">
        <v>30722</v>
      </c>
      <c r="B480" s="236">
        <v>8</v>
      </c>
      <c r="D480" s="236">
        <v>4</v>
      </c>
      <c r="E480" s="236">
        <v>4</v>
      </c>
      <c r="H480" s="236">
        <v>4</v>
      </c>
      <c r="I480" s="236">
        <v>1</v>
      </c>
      <c r="J480" s="236">
        <v>4</v>
      </c>
    </row>
    <row r="481" spans="1:10" x14ac:dyDescent="0.25">
      <c r="A481" s="236">
        <v>30725</v>
      </c>
      <c r="B481" s="236">
        <v>4</v>
      </c>
      <c r="D481" s="236">
        <v>1</v>
      </c>
      <c r="E481" s="236">
        <v>3</v>
      </c>
      <c r="H481" s="236">
        <v>4</v>
      </c>
      <c r="I481" s="236">
        <v>2</v>
      </c>
    </row>
    <row r="482" spans="1:10" x14ac:dyDescent="0.25">
      <c r="A482" s="236">
        <v>30738</v>
      </c>
    </row>
    <row r="483" spans="1:10" x14ac:dyDescent="0.25">
      <c r="A483" s="236">
        <v>30741</v>
      </c>
    </row>
    <row r="484" spans="1:10" x14ac:dyDescent="0.25">
      <c r="A484" s="236">
        <v>30753</v>
      </c>
    </row>
    <row r="485" spans="1:10" x14ac:dyDescent="0.25">
      <c r="A485" s="236">
        <v>30762</v>
      </c>
      <c r="B485" s="236">
        <v>4</v>
      </c>
      <c r="D485" s="236">
        <v>2</v>
      </c>
      <c r="E485" s="236">
        <v>2</v>
      </c>
      <c r="H485" s="236">
        <v>1</v>
      </c>
      <c r="I485" s="236">
        <v>1</v>
      </c>
      <c r="J485" s="236">
        <v>3</v>
      </c>
    </row>
    <row r="486" spans="1:10" x14ac:dyDescent="0.25">
      <c r="A486" s="236">
        <v>30765</v>
      </c>
      <c r="B486" s="236">
        <v>5</v>
      </c>
      <c r="D486" s="236">
        <v>2</v>
      </c>
      <c r="E486" s="236">
        <v>2</v>
      </c>
      <c r="F486" s="236">
        <v>1</v>
      </c>
      <c r="H486" s="236">
        <v>4</v>
      </c>
      <c r="I486" s="236">
        <v>2</v>
      </c>
    </row>
    <row r="487" spans="1:10" x14ac:dyDescent="0.25">
      <c r="A487" s="236">
        <v>30774</v>
      </c>
    </row>
    <row r="488" spans="1:10" x14ac:dyDescent="0.25">
      <c r="A488" s="236">
        <v>30777</v>
      </c>
    </row>
    <row r="489" spans="1:10" x14ac:dyDescent="0.25">
      <c r="A489" s="236">
        <v>30783</v>
      </c>
    </row>
    <row r="490" spans="1:10" x14ac:dyDescent="0.25">
      <c r="A490" s="236">
        <v>30789</v>
      </c>
      <c r="B490" s="236">
        <v>4</v>
      </c>
      <c r="D490" s="236">
        <v>4</v>
      </c>
      <c r="I490" s="236">
        <v>3</v>
      </c>
      <c r="J490" s="236">
        <v>1</v>
      </c>
    </row>
    <row r="491" spans="1:10" x14ac:dyDescent="0.25">
      <c r="A491" s="236">
        <v>30838</v>
      </c>
    </row>
    <row r="492" spans="1:10" x14ac:dyDescent="0.25">
      <c r="A492" s="236">
        <v>30844</v>
      </c>
    </row>
    <row r="493" spans="1:10" x14ac:dyDescent="0.25">
      <c r="A493" s="236">
        <v>30853</v>
      </c>
    </row>
    <row r="494" spans="1:10" x14ac:dyDescent="0.25">
      <c r="A494" s="236">
        <v>30857</v>
      </c>
      <c r="B494" s="236">
        <v>4</v>
      </c>
      <c r="D494" s="236">
        <v>1</v>
      </c>
      <c r="E494" s="236">
        <v>3</v>
      </c>
      <c r="H494" s="236">
        <v>4</v>
      </c>
      <c r="I494" s="236">
        <v>2</v>
      </c>
    </row>
    <row r="495" spans="1:10" x14ac:dyDescent="0.25">
      <c r="A495" s="236">
        <v>30871</v>
      </c>
    </row>
    <row r="496" spans="1:10" x14ac:dyDescent="0.25">
      <c r="A496" s="236">
        <v>30877</v>
      </c>
    </row>
    <row r="497" spans="1:9" x14ac:dyDescent="0.25">
      <c r="A497" s="236">
        <v>30883</v>
      </c>
    </row>
    <row r="498" spans="1:9" x14ac:dyDescent="0.25">
      <c r="A498" s="236">
        <v>30886</v>
      </c>
    </row>
    <row r="499" spans="1:9" x14ac:dyDescent="0.25">
      <c r="A499" s="236">
        <v>30924</v>
      </c>
      <c r="B499" s="236">
        <v>5</v>
      </c>
      <c r="E499" s="236">
        <v>3</v>
      </c>
      <c r="F499" s="236">
        <v>2</v>
      </c>
      <c r="H499" s="236">
        <v>3</v>
      </c>
    </row>
    <row r="500" spans="1:9" x14ac:dyDescent="0.25">
      <c r="A500" s="236">
        <v>30928</v>
      </c>
    </row>
    <row r="501" spans="1:9" x14ac:dyDescent="0.25">
      <c r="A501" s="236">
        <v>30932</v>
      </c>
      <c r="B501" s="236">
        <v>4</v>
      </c>
      <c r="D501" s="236">
        <v>2</v>
      </c>
      <c r="E501" s="236">
        <v>1</v>
      </c>
      <c r="F501" s="236">
        <v>1</v>
      </c>
      <c r="H501" s="236">
        <v>3</v>
      </c>
      <c r="I501" s="236">
        <v>1</v>
      </c>
    </row>
    <row r="502" spans="1:9" x14ac:dyDescent="0.25">
      <c r="A502" s="236">
        <v>30936</v>
      </c>
    </row>
    <row r="503" spans="1:9" x14ac:dyDescent="0.25">
      <c r="A503" s="236">
        <v>30940</v>
      </c>
    </row>
    <row r="504" spans="1:9" x14ac:dyDescent="0.25">
      <c r="A504" s="236">
        <v>30948</v>
      </c>
    </row>
    <row r="505" spans="1:9" x14ac:dyDescent="0.25">
      <c r="A505" s="236">
        <v>30972</v>
      </c>
    </row>
    <row r="506" spans="1:9" x14ac:dyDescent="0.25">
      <c r="A506" s="236">
        <v>30978</v>
      </c>
    </row>
    <row r="507" spans="1:9" x14ac:dyDescent="0.25">
      <c r="A507" s="236">
        <v>30981</v>
      </c>
    </row>
    <row r="508" spans="1:9" x14ac:dyDescent="0.25">
      <c r="A508" s="236">
        <v>30984</v>
      </c>
    </row>
    <row r="509" spans="1:9" x14ac:dyDescent="0.25">
      <c r="A509" s="236">
        <v>30990</v>
      </c>
    </row>
    <row r="510" spans="1:9" x14ac:dyDescent="0.25">
      <c r="A510" s="236">
        <v>31008</v>
      </c>
    </row>
    <row r="511" spans="1:9" x14ac:dyDescent="0.25">
      <c r="A511" s="236">
        <v>31014</v>
      </c>
    </row>
    <row r="512" spans="1:9" x14ac:dyDescent="0.25">
      <c r="A512" s="236">
        <v>31023</v>
      </c>
    </row>
    <row r="513" spans="1:1" x14ac:dyDescent="0.25">
      <c r="A513" s="236">
        <v>31029</v>
      </c>
    </row>
    <row r="514" spans="1:1" x14ac:dyDescent="0.25">
      <c r="A514" s="236">
        <v>31032</v>
      </c>
    </row>
    <row r="515" spans="1:1" x14ac:dyDescent="0.25">
      <c r="A515" s="236">
        <v>31035</v>
      </c>
    </row>
    <row r="516" spans="1:1" x14ac:dyDescent="0.25">
      <c r="A516" s="236">
        <v>31041</v>
      </c>
    </row>
    <row r="517" spans="1:1" x14ac:dyDescent="0.25">
      <c r="A517" s="236">
        <v>31044</v>
      </c>
    </row>
    <row r="518" spans="1:1" x14ac:dyDescent="0.25">
      <c r="A518" s="236">
        <v>31050</v>
      </c>
    </row>
    <row r="519" spans="1:1" x14ac:dyDescent="0.25">
      <c r="A519" s="236">
        <v>31053</v>
      </c>
    </row>
    <row r="520" spans="1:1" x14ac:dyDescent="0.25">
      <c r="A520" s="236">
        <v>31059</v>
      </c>
    </row>
    <row r="521" spans="1:1" x14ac:dyDescent="0.25">
      <c r="A521" s="236">
        <v>31062</v>
      </c>
    </row>
    <row r="522" spans="1:1" x14ac:dyDescent="0.25">
      <c r="A522" s="236">
        <v>31071</v>
      </c>
    </row>
    <row r="523" spans="1:1" x14ac:dyDescent="0.25">
      <c r="A523" s="236">
        <v>31086</v>
      </c>
    </row>
    <row r="524" spans="1:1" x14ac:dyDescent="0.25">
      <c r="A524" s="236">
        <v>31089</v>
      </c>
    </row>
    <row r="525" spans="1:1" x14ac:dyDescent="0.25">
      <c r="A525" s="236">
        <v>31095</v>
      </c>
    </row>
    <row r="526" spans="1:1" x14ac:dyDescent="0.25">
      <c r="A526" s="236">
        <v>31098</v>
      </c>
    </row>
    <row r="527" spans="1:1" x14ac:dyDescent="0.25">
      <c r="A527" s="236">
        <v>31104</v>
      </c>
    </row>
    <row r="528" spans="1:1" x14ac:dyDescent="0.25">
      <c r="A528" s="236">
        <v>31107</v>
      </c>
    </row>
    <row r="529" spans="1:1" x14ac:dyDescent="0.25">
      <c r="A529" s="236">
        <v>31110</v>
      </c>
    </row>
    <row r="530" spans="1:1" x14ac:dyDescent="0.25">
      <c r="A530" s="236">
        <v>31116</v>
      </c>
    </row>
    <row r="531" spans="1:1" x14ac:dyDescent="0.25">
      <c r="A531" s="236">
        <v>31119</v>
      </c>
    </row>
    <row r="532" spans="1:1" x14ac:dyDescent="0.25">
      <c r="A532" s="236">
        <v>31137</v>
      </c>
    </row>
    <row r="533" spans="1:1" x14ac:dyDescent="0.25">
      <c r="A533" s="236">
        <v>31149</v>
      </c>
    </row>
    <row r="534" spans="1:1" x14ac:dyDescent="0.25">
      <c r="A534" s="236">
        <v>31173</v>
      </c>
    </row>
    <row r="535" spans="1:1" x14ac:dyDescent="0.25">
      <c r="A535" s="236">
        <v>31176</v>
      </c>
    </row>
    <row r="536" spans="1:1" x14ac:dyDescent="0.25">
      <c r="A536" s="236">
        <v>31194</v>
      </c>
    </row>
    <row r="537" spans="1:1" x14ac:dyDescent="0.25">
      <c r="A537" s="236">
        <v>31200</v>
      </c>
    </row>
    <row r="538" spans="1:1" x14ac:dyDescent="0.25">
      <c r="A538" s="236">
        <v>31212</v>
      </c>
    </row>
    <row r="539" spans="1:1" x14ac:dyDescent="0.25">
      <c r="A539" s="236">
        <v>31245</v>
      </c>
    </row>
    <row r="540" spans="1:1" x14ac:dyDescent="0.25">
      <c r="A540" s="236">
        <v>31260</v>
      </c>
    </row>
    <row r="541" spans="1:1" x14ac:dyDescent="0.25">
      <c r="A541" s="236">
        <v>31263</v>
      </c>
    </row>
    <row r="542" spans="1:1" x14ac:dyDescent="0.25">
      <c r="A542" s="236">
        <v>31269</v>
      </c>
    </row>
    <row r="543" spans="1:1" x14ac:dyDescent="0.25">
      <c r="A543" s="236">
        <v>31290</v>
      </c>
    </row>
    <row r="544" spans="1:1" x14ac:dyDescent="0.25">
      <c r="A544" s="236">
        <v>31293</v>
      </c>
    </row>
    <row r="545" spans="1:10" x14ac:dyDescent="0.25">
      <c r="A545" s="236">
        <v>31296</v>
      </c>
    </row>
    <row r="546" spans="1:10" x14ac:dyDescent="0.25">
      <c r="A546" s="236">
        <v>31299</v>
      </c>
    </row>
    <row r="547" spans="1:10" x14ac:dyDescent="0.25">
      <c r="A547" s="236">
        <v>31325</v>
      </c>
      <c r="B547" s="236">
        <v>4</v>
      </c>
      <c r="E547" s="236">
        <v>3</v>
      </c>
      <c r="F547" s="236">
        <v>1</v>
      </c>
      <c r="H547" s="236">
        <v>2</v>
      </c>
      <c r="J547" s="236">
        <v>1</v>
      </c>
    </row>
    <row r="548" spans="1:10" x14ac:dyDescent="0.25">
      <c r="A548" s="236">
        <v>31329</v>
      </c>
    </row>
    <row r="549" spans="1:10" x14ac:dyDescent="0.25">
      <c r="A549" s="236">
        <v>31344</v>
      </c>
    </row>
    <row r="550" spans="1:10" x14ac:dyDescent="0.25">
      <c r="A550" s="236">
        <v>31349</v>
      </c>
      <c r="B550" s="236">
        <v>1</v>
      </c>
      <c r="E550" s="236">
        <v>1</v>
      </c>
      <c r="J550" s="236">
        <v>1</v>
      </c>
    </row>
    <row r="551" spans="1:10" x14ac:dyDescent="0.25">
      <c r="A551" s="236">
        <v>31359</v>
      </c>
      <c r="B551" s="236">
        <v>4</v>
      </c>
      <c r="E551" s="236">
        <v>4</v>
      </c>
      <c r="H551" s="236">
        <v>4</v>
      </c>
      <c r="I551" s="236">
        <v>3</v>
      </c>
    </row>
    <row r="552" spans="1:10" x14ac:dyDescent="0.25">
      <c r="A552" s="236">
        <v>31368</v>
      </c>
    </row>
    <row r="553" spans="1:10" x14ac:dyDescent="0.25">
      <c r="A553" s="236">
        <v>31371</v>
      </c>
    </row>
    <row r="554" spans="1:10" x14ac:dyDescent="0.25">
      <c r="A554" s="236">
        <v>31389</v>
      </c>
    </row>
    <row r="555" spans="1:10" x14ac:dyDescent="0.25">
      <c r="A555" s="236">
        <v>31392</v>
      </c>
      <c r="B555" s="236">
        <v>1</v>
      </c>
      <c r="E555" s="236">
        <v>1</v>
      </c>
      <c r="H555" s="236">
        <v>1</v>
      </c>
    </row>
    <row r="556" spans="1:10" x14ac:dyDescent="0.25">
      <c r="A556" s="236">
        <v>31398</v>
      </c>
      <c r="B556" s="236">
        <v>1</v>
      </c>
      <c r="D556" s="236">
        <v>1</v>
      </c>
      <c r="J556" s="236">
        <v>1</v>
      </c>
    </row>
    <row r="557" spans="1:10" x14ac:dyDescent="0.25">
      <c r="A557" s="236">
        <v>31414</v>
      </c>
      <c r="B557" s="236">
        <v>3</v>
      </c>
      <c r="D557" s="236">
        <v>2</v>
      </c>
      <c r="E557" s="236">
        <v>1</v>
      </c>
      <c r="H557" s="236">
        <v>3</v>
      </c>
      <c r="I557" s="236">
        <v>3</v>
      </c>
    </row>
    <row r="558" spans="1:10" x14ac:dyDescent="0.25">
      <c r="A558" s="236">
        <v>31419</v>
      </c>
    </row>
    <row r="559" spans="1:10" x14ac:dyDescent="0.25">
      <c r="A559" s="236">
        <v>31422</v>
      </c>
    </row>
    <row r="560" spans="1:10" x14ac:dyDescent="0.25">
      <c r="A560" s="236">
        <v>31435</v>
      </c>
    </row>
    <row r="561" spans="1:10" x14ac:dyDescent="0.25">
      <c r="A561" s="236">
        <v>31441</v>
      </c>
      <c r="B561" s="236">
        <v>1</v>
      </c>
      <c r="D561" s="236">
        <v>1</v>
      </c>
      <c r="J561" s="236">
        <v>1</v>
      </c>
    </row>
    <row r="562" spans="1:10" x14ac:dyDescent="0.25">
      <c r="A562" s="236">
        <v>31442</v>
      </c>
      <c r="B562" s="236">
        <v>1</v>
      </c>
      <c r="D562" s="236">
        <v>1</v>
      </c>
      <c r="J562" s="236">
        <v>1</v>
      </c>
    </row>
    <row r="563" spans="1:10" x14ac:dyDescent="0.25">
      <c r="A563" s="236">
        <v>31445</v>
      </c>
    </row>
    <row r="564" spans="1:10" x14ac:dyDescent="0.25">
      <c r="A564" s="236">
        <v>31458</v>
      </c>
      <c r="B564" s="236">
        <v>4</v>
      </c>
      <c r="D564" s="236">
        <v>1</v>
      </c>
      <c r="E564" s="236">
        <v>3</v>
      </c>
      <c r="I564" s="236">
        <v>1</v>
      </c>
      <c r="J564" s="236">
        <v>3</v>
      </c>
    </row>
    <row r="565" spans="1:10" x14ac:dyDescent="0.25">
      <c r="A565" s="236">
        <v>31460</v>
      </c>
    </row>
    <row r="566" spans="1:10" x14ac:dyDescent="0.25">
      <c r="A566" s="236">
        <v>31463</v>
      </c>
      <c r="B566" s="236">
        <v>4</v>
      </c>
      <c r="E566" s="236">
        <v>4</v>
      </c>
      <c r="H566" s="236">
        <v>3</v>
      </c>
      <c r="I566" s="236">
        <v>2</v>
      </c>
      <c r="J566" s="236">
        <v>1</v>
      </c>
    </row>
    <row r="567" spans="1:10" x14ac:dyDescent="0.25">
      <c r="A567" s="236">
        <v>31467</v>
      </c>
      <c r="B567" s="236">
        <v>4</v>
      </c>
      <c r="E567" s="236">
        <v>3</v>
      </c>
      <c r="F567" s="236">
        <v>1</v>
      </c>
      <c r="J567" s="236">
        <v>3</v>
      </c>
    </row>
    <row r="568" spans="1:10" x14ac:dyDescent="0.25">
      <c r="A568" s="236">
        <v>31474</v>
      </c>
      <c r="B568" s="236">
        <v>4</v>
      </c>
      <c r="E568" s="236">
        <v>2</v>
      </c>
      <c r="G568" s="236">
        <v>2</v>
      </c>
      <c r="H568" s="236">
        <v>2</v>
      </c>
    </row>
    <row r="569" spans="1:10" x14ac:dyDescent="0.25">
      <c r="A569" s="236">
        <v>31475</v>
      </c>
      <c r="B569" s="236">
        <v>4</v>
      </c>
      <c r="E569" s="236">
        <v>4</v>
      </c>
      <c r="J569" s="236">
        <v>4</v>
      </c>
    </row>
    <row r="570" spans="1:10" x14ac:dyDescent="0.25">
      <c r="A570" s="236">
        <v>31476</v>
      </c>
    </row>
    <row r="571" spans="1:10" x14ac:dyDescent="0.25">
      <c r="A571" s="236">
        <v>31477</v>
      </c>
    </row>
    <row r="572" spans="1:10" x14ac:dyDescent="0.25">
      <c r="A572" s="236">
        <v>31482</v>
      </c>
      <c r="B572" s="236">
        <v>4</v>
      </c>
      <c r="D572" s="236">
        <v>1</v>
      </c>
      <c r="E572" s="236">
        <v>3</v>
      </c>
      <c r="H572" s="236">
        <v>4</v>
      </c>
      <c r="I572" s="236">
        <v>3</v>
      </c>
    </row>
    <row r="573" spans="1:10" x14ac:dyDescent="0.25">
      <c r="A573" s="236">
        <v>31502</v>
      </c>
      <c r="B573" s="236">
        <v>3</v>
      </c>
      <c r="E573" s="236">
        <v>1</v>
      </c>
      <c r="G573" s="236">
        <v>2</v>
      </c>
      <c r="J573" s="236">
        <v>1</v>
      </c>
    </row>
    <row r="574" spans="1:10" x14ac:dyDescent="0.25">
      <c r="A574" s="236">
        <v>31532</v>
      </c>
      <c r="B574" s="236">
        <v>4</v>
      </c>
      <c r="D574" s="236">
        <v>1</v>
      </c>
      <c r="E574" s="236">
        <v>3</v>
      </c>
      <c r="H574" s="236">
        <v>2</v>
      </c>
      <c r="J574" s="236">
        <v>2</v>
      </c>
    </row>
    <row r="575" spans="1:10" x14ac:dyDescent="0.25">
      <c r="A575" s="236">
        <v>31535</v>
      </c>
      <c r="B575" s="236">
        <v>1</v>
      </c>
      <c r="G575" s="236">
        <v>1</v>
      </c>
    </row>
    <row r="576" spans="1:10" x14ac:dyDescent="0.25">
      <c r="A576" s="236">
        <v>31537</v>
      </c>
      <c r="B576" s="236">
        <v>1</v>
      </c>
      <c r="D576" s="236">
        <v>1</v>
      </c>
      <c r="J576" s="236">
        <v>1</v>
      </c>
    </row>
    <row r="577" spans="1:10" x14ac:dyDescent="0.25">
      <c r="A577" s="236">
        <v>31539</v>
      </c>
      <c r="B577" s="236">
        <v>1</v>
      </c>
      <c r="D577" s="236">
        <v>1</v>
      </c>
      <c r="J577" s="236">
        <v>1</v>
      </c>
    </row>
    <row r="578" spans="1:10" x14ac:dyDescent="0.25">
      <c r="A578" s="236">
        <v>31541</v>
      </c>
      <c r="B578" s="236">
        <v>4</v>
      </c>
      <c r="E578" s="236">
        <v>4</v>
      </c>
      <c r="J578" s="236">
        <v>4</v>
      </c>
    </row>
    <row r="579" spans="1:10" x14ac:dyDescent="0.25">
      <c r="A579" s="236">
        <v>31543</v>
      </c>
    </row>
    <row r="580" spans="1:10" x14ac:dyDescent="0.25">
      <c r="A580" s="236">
        <v>31548</v>
      </c>
      <c r="B580" s="236">
        <v>4</v>
      </c>
      <c r="D580" s="236">
        <v>2</v>
      </c>
      <c r="E580" s="236">
        <v>2</v>
      </c>
      <c r="H580" s="236">
        <v>4</v>
      </c>
    </row>
    <row r="581" spans="1:10" x14ac:dyDescent="0.25">
      <c r="A581" s="236">
        <v>31552</v>
      </c>
      <c r="B581" s="236">
        <v>1</v>
      </c>
      <c r="D581" s="236">
        <v>1</v>
      </c>
      <c r="J581" s="236">
        <v>1</v>
      </c>
    </row>
    <row r="582" spans="1:10" x14ac:dyDescent="0.25">
      <c r="A582" s="236">
        <v>31554</v>
      </c>
      <c r="B582" s="236">
        <v>1</v>
      </c>
      <c r="D582" s="236">
        <v>1</v>
      </c>
      <c r="J582" s="236">
        <v>1</v>
      </c>
    </row>
    <row r="583" spans="1:10" x14ac:dyDescent="0.25">
      <c r="A583" s="236">
        <v>31558</v>
      </c>
      <c r="B583" s="236">
        <v>4</v>
      </c>
      <c r="D583" s="236">
        <v>3</v>
      </c>
      <c r="E583" s="236">
        <v>1</v>
      </c>
      <c r="H583" s="236">
        <v>4</v>
      </c>
      <c r="I583" s="236">
        <v>3</v>
      </c>
    </row>
    <row r="584" spans="1:10" x14ac:dyDescent="0.25">
      <c r="A584" s="236">
        <v>31568</v>
      </c>
    </row>
    <row r="585" spans="1:10" x14ac:dyDescent="0.25">
      <c r="A585" s="236">
        <v>31572</v>
      </c>
      <c r="B585" s="236">
        <v>4</v>
      </c>
      <c r="D585" s="236">
        <v>2</v>
      </c>
      <c r="E585" s="236">
        <v>2</v>
      </c>
      <c r="J585" s="236">
        <v>4</v>
      </c>
    </row>
    <row r="586" spans="1:10" x14ac:dyDescent="0.25">
      <c r="A586" s="236">
        <v>31580</v>
      </c>
    </row>
    <row r="587" spans="1:10" x14ac:dyDescent="0.25">
      <c r="A587" s="236">
        <v>31583</v>
      </c>
    </row>
    <row r="588" spans="1:10" x14ac:dyDescent="0.25">
      <c r="A588" s="236">
        <v>31585</v>
      </c>
    </row>
    <row r="589" spans="1:10" x14ac:dyDescent="0.25">
      <c r="A589" s="236">
        <v>31606</v>
      </c>
      <c r="B589" s="236">
        <v>4</v>
      </c>
      <c r="E589" s="236">
        <v>4</v>
      </c>
      <c r="H589" s="236">
        <v>4</v>
      </c>
      <c r="I589" s="236">
        <v>2</v>
      </c>
    </row>
    <row r="590" spans="1:10" x14ac:dyDescent="0.25">
      <c r="A590" s="236">
        <v>31616</v>
      </c>
    </row>
    <row r="591" spans="1:10" x14ac:dyDescent="0.25">
      <c r="A591" s="236">
        <v>31622</v>
      </c>
      <c r="B591" s="236">
        <v>8</v>
      </c>
      <c r="D591" s="236">
        <v>2</v>
      </c>
      <c r="E591" s="236">
        <v>6</v>
      </c>
      <c r="H591" s="236">
        <v>1</v>
      </c>
      <c r="I591" s="236">
        <v>1</v>
      </c>
      <c r="J591" s="236">
        <v>7</v>
      </c>
    </row>
    <row r="592" spans="1:10" x14ac:dyDescent="0.25">
      <c r="A592" s="236">
        <v>31629</v>
      </c>
      <c r="B592" s="236">
        <v>3</v>
      </c>
      <c r="D592" s="236">
        <v>3</v>
      </c>
      <c r="H592" s="236">
        <v>1</v>
      </c>
      <c r="J592" s="236">
        <v>2</v>
      </c>
    </row>
    <row r="593" spans="1:10" x14ac:dyDescent="0.25">
      <c r="A593" s="236">
        <v>31632</v>
      </c>
      <c r="B593" s="236">
        <v>4</v>
      </c>
      <c r="E593" s="236">
        <v>3</v>
      </c>
      <c r="G593" s="236">
        <v>1</v>
      </c>
      <c r="H593" s="236">
        <v>3</v>
      </c>
      <c r="I593" s="236">
        <v>3</v>
      </c>
    </row>
    <row r="594" spans="1:10" x14ac:dyDescent="0.25">
      <c r="A594" s="236">
        <v>31656</v>
      </c>
      <c r="B594" s="236">
        <v>2</v>
      </c>
      <c r="F594" s="236">
        <v>2</v>
      </c>
    </row>
    <row r="595" spans="1:10" x14ac:dyDescent="0.25">
      <c r="A595" s="236">
        <v>31660</v>
      </c>
      <c r="B595" s="236">
        <v>4</v>
      </c>
      <c r="D595" s="236">
        <v>2</v>
      </c>
      <c r="E595" s="236">
        <v>2</v>
      </c>
      <c r="H595" s="236">
        <v>2</v>
      </c>
      <c r="I595" s="236">
        <v>1</v>
      </c>
      <c r="J595" s="236">
        <v>2</v>
      </c>
    </row>
    <row r="596" spans="1:10" x14ac:dyDescent="0.25">
      <c r="A596" s="236">
        <v>31672</v>
      </c>
    </row>
    <row r="597" spans="1:10" x14ac:dyDescent="0.25">
      <c r="A597" s="236">
        <v>31700</v>
      </c>
      <c r="B597" s="236">
        <v>4</v>
      </c>
      <c r="E597" s="236">
        <v>4</v>
      </c>
      <c r="J597" s="236">
        <v>4</v>
      </c>
    </row>
    <row r="598" spans="1:10" x14ac:dyDescent="0.25">
      <c r="A598" s="236">
        <v>31703</v>
      </c>
      <c r="B598" s="236">
        <v>2</v>
      </c>
      <c r="E598" s="236">
        <v>1</v>
      </c>
      <c r="G598" s="236">
        <v>1</v>
      </c>
      <c r="J598" s="236">
        <v>1</v>
      </c>
    </row>
    <row r="599" spans="1:10" x14ac:dyDescent="0.25">
      <c r="A599" s="236">
        <v>31707</v>
      </c>
    </row>
    <row r="600" spans="1:10" x14ac:dyDescent="0.25">
      <c r="A600" s="236">
        <v>31710</v>
      </c>
    </row>
    <row r="601" spans="1:10" x14ac:dyDescent="0.25">
      <c r="A601" s="236">
        <v>31713</v>
      </c>
    </row>
    <row r="602" spans="1:10" x14ac:dyDescent="0.25">
      <c r="A602" s="236">
        <v>31726</v>
      </c>
      <c r="B602" s="236">
        <v>1</v>
      </c>
      <c r="F602" s="236">
        <v>1</v>
      </c>
    </row>
    <row r="603" spans="1:10" x14ac:dyDescent="0.25">
      <c r="A603" s="236">
        <v>31733</v>
      </c>
      <c r="B603" s="236">
        <v>1</v>
      </c>
      <c r="D603" s="236">
        <v>1</v>
      </c>
      <c r="J603" s="236">
        <v>1</v>
      </c>
    </row>
    <row r="604" spans="1:10" x14ac:dyDescent="0.25">
      <c r="A604" s="236">
        <v>31741</v>
      </c>
    </row>
    <row r="605" spans="1:10" x14ac:dyDescent="0.25">
      <c r="A605" s="236">
        <v>31744</v>
      </c>
    </row>
    <row r="606" spans="1:10" x14ac:dyDescent="0.25">
      <c r="A606" s="236">
        <v>31747</v>
      </c>
    </row>
    <row r="607" spans="1:10" x14ac:dyDescent="0.25">
      <c r="A607" s="236">
        <v>31750</v>
      </c>
      <c r="B607" s="236">
        <v>2</v>
      </c>
      <c r="D607" s="236">
        <v>1</v>
      </c>
      <c r="E607" s="236">
        <v>1</v>
      </c>
      <c r="H607" s="236">
        <v>2</v>
      </c>
      <c r="I607" s="236">
        <v>2</v>
      </c>
    </row>
    <row r="608" spans="1:10" x14ac:dyDescent="0.25">
      <c r="A608" s="236">
        <v>31759</v>
      </c>
    </row>
    <row r="609" spans="1:10" x14ac:dyDescent="0.25">
      <c r="A609" s="236">
        <v>31769</v>
      </c>
      <c r="B609" s="236">
        <v>4</v>
      </c>
      <c r="E609" s="236">
        <v>3</v>
      </c>
      <c r="G609" s="236">
        <v>1</v>
      </c>
      <c r="H609" s="236">
        <v>1</v>
      </c>
      <c r="J609" s="236">
        <v>2</v>
      </c>
    </row>
    <row r="610" spans="1:10" x14ac:dyDescent="0.25">
      <c r="A610" s="236">
        <v>31772</v>
      </c>
    </row>
    <row r="611" spans="1:10" x14ac:dyDescent="0.25">
      <c r="A611" s="236">
        <v>31775</v>
      </c>
      <c r="B611" s="236">
        <v>4</v>
      </c>
      <c r="E611" s="236">
        <v>3</v>
      </c>
      <c r="G611" s="236">
        <v>1</v>
      </c>
      <c r="H611" s="236">
        <v>3</v>
      </c>
      <c r="I611" s="236">
        <v>3</v>
      </c>
    </row>
    <row r="612" spans="1:10" x14ac:dyDescent="0.25">
      <c r="A612" s="236">
        <v>31784</v>
      </c>
    </row>
    <row r="613" spans="1:10" x14ac:dyDescent="0.25">
      <c r="A613" s="236">
        <v>31798</v>
      </c>
    </row>
    <row r="614" spans="1:10" x14ac:dyDescent="0.25">
      <c r="A614" s="236">
        <v>31804</v>
      </c>
    </row>
    <row r="615" spans="1:10" x14ac:dyDescent="0.25">
      <c r="A615" s="236">
        <v>31810</v>
      </c>
    </row>
    <row r="616" spans="1:10" x14ac:dyDescent="0.25">
      <c r="A616" s="236">
        <v>31816</v>
      </c>
      <c r="B616" s="236">
        <v>4</v>
      </c>
      <c r="D616" s="236">
        <v>1</v>
      </c>
      <c r="E616" s="236">
        <v>2</v>
      </c>
      <c r="G616" s="236">
        <v>1</v>
      </c>
      <c r="H616" s="236">
        <v>3</v>
      </c>
      <c r="I616" s="236">
        <v>2</v>
      </c>
    </row>
    <row r="617" spans="1:10" x14ac:dyDescent="0.25">
      <c r="A617" s="236">
        <v>31831</v>
      </c>
    </row>
    <row r="618" spans="1:10" x14ac:dyDescent="0.25">
      <c r="A618" s="236">
        <v>31840</v>
      </c>
    </row>
    <row r="619" spans="1:10" x14ac:dyDescent="0.25">
      <c r="A619" s="236">
        <v>31852</v>
      </c>
    </row>
    <row r="620" spans="1:10" x14ac:dyDescent="0.25">
      <c r="A620" s="236">
        <v>31858</v>
      </c>
      <c r="B620" s="236">
        <v>4</v>
      </c>
      <c r="E620" s="236">
        <v>3</v>
      </c>
      <c r="G620" s="236">
        <v>1</v>
      </c>
      <c r="I620" s="236">
        <v>2</v>
      </c>
      <c r="J620" s="236">
        <v>1</v>
      </c>
    </row>
    <row r="621" spans="1:10" x14ac:dyDescent="0.25">
      <c r="A621" s="236">
        <v>31864</v>
      </c>
      <c r="B621" s="236">
        <v>4</v>
      </c>
      <c r="D621" s="236">
        <v>1</v>
      </c>
      <c r="E621" s="236">
        <v>3</v>
      </c>
      <c r="J621" s="236">
        <v>4</v>
      </c>
    </row>
    <row r="622" spans="1:10" x14ac:dyDescent="0.25">
      <c r="A622" s="236">
        <v>31879</v>
      </c>
    </row>
    <row r="623" spans="1:10" x14ac:dyDescent="0.25">
      <c r="A623" s="236">
        <v>31882</v>
      </c>
      <c r="B623" s="236">
        <v>1</v>
      </c>
      <c r="E623" s="236">
        <v>1</v>
      </c>
      <c r="J623" s="236">
        <v>1</v>
      </c>
    </row>
    <row r="624" spans="1:10" x14ac:dyDescent="0.25">
      <c r="A624" s="236">
        <v>31889</v>
      </c>
    </row>
    <row r="625" spans="1:9" x14ac:dyDescent="0.25">
      <c r="A625" s="236">
        <v>31910</v>
      </c>
    </row>
    <row r="626" spans="1:9" x14ac:dyDescent="0.25">
      <c r="A626" s="236">
        <v>31913</v>
      </c>
    </row>
    <row r="627" spans="1:9" x14ac:dyDescent="0.25">
      <c r="A627" s="236">
        <v>31916</v>
      </c>
    </row>
    <row r="628" spans="1:9" x14ac:dyDescent="0.25">
      <c r="A628" s="236">
        <v>31934</v>
      </c>
    </row>
    <row r="629" spans="1:9" x14ac:dyDescent="0.25">
      <c r="A629" s="236">
        <v>31937</v>
      </c>
    </row>
    <row r="630" spans="1:9" x14ac:dyDescent="0.25">
      <c r="A630" s="236">
        <v>31939</v>
      </c>
    </row>
    <row r="631" spans="1:9" x14ac:dyDescent="0.25">
      <c r="A631" s="236">
        <v>31947</v>
      </c>
    </row>
    <row r="632" spans="1:9" x14ac:dyDescent="0.25">
      <c r="A632" s="236">
        <v>31951</v>
      </c>
    </row>
    <row r="633" spans="1:9" x14ac:dyDescent="0.25">
      <c r="A633" s="236">
        <v>31957</v>
      </c>
      <c r="B633" s="236">
        <v>2</v>
      </c>
      <c r="E633" s="236">
        <v>2</v>
      </c>
      <c r="I633" s="236">
        <v>2</v>
      </c>
    </row>
    <row r="634" spans="1:9" x14ac:dyDescent="0.25">
      <c r="A634" s="236">
        <v>31964</v>
      </c>
      <c r="B634" s="236">
        <v>4</v>
      </c>
      <c r="E634" s="236">
        <v>3</v>
      </c>
      <c r="F634" s="236">
        <v>1</v>
      </c>
      <c r="H634" s="236">
        <v>3</v>
      </c>
      <c r="I634" s="236">
        <v>3</v>
      </c>
    </row>
    <row r="635" spans="1:9" x14ac:dyDescent="0.25">
      <c r="A635" s="236">
        <v>31969</v>
      </c>
    </row>
    <row r="636" spans="1:9" x14ac:dyDescent="0.25">
      <c r="A636" s="236">
        <v>31972</v>
      </c>
    </row>
    <row r="637" spans="1:9" x14ac:dyDescent="0.25">
      <c r="A637" s="236">
        <v>31982</v>
      </c>
    </row>
    <row r="638" spans="1:9" x14ac:dyDescent="0.25">
      <c r="A638" s="236">
        <v>31985</v>
      </c>
    </row>
    <row r="639" spans="1:9" x14ac:dyDescent="0.25">
      <c r="A639" s="236">
        <v>31988</v>
      </c>
      <c r="B639" s="236">
        <v>3</v>
      </c>
      <c r="G639" s="236">
        <v>3</v>
      </c>
    </row>
    <row r="640" spans="1:9" x14ac:dyDescent="0.25">
      <c r="A640" s="236">
        <v>31994</v>
      </c>
    </row>
    <row r="641" spans="1:9" x14ac:dyDescent="0.25">
      <c r="A641" s="236">
        <v>32006</v>
      </c>
    </row>
    <row r="642" spans="1:9" x14ac:dyDescent="0.25">
      <c r="A642" s="236">
        <v>32012</v>
      </c>
    </row>
    <row r="643" spans="1:9" x14ac:dyDescent="0.25">
      <c r="A643" s="236">
        <v>32021</v>
      </c>
    </row>
    <row r="644" spans="1:9" x14ac:dyDescent="0.25">
      <c r="A644" s="236">
        <v>32045</v>
      </c>
    </row>
    <row r="645" spans="1:9" x14ac:dyDescent="0.25">
      <c r="A645" s="236">
        <v>32047</v>
      </c>
    </row>
    <row r="646" spans="1:9" x14ac:dyDescent="0.25">
      <c r="A646" s="236">
        <v>32049</v>
      </c>
    </row>
    <row r="647" spans="1:9" x14ac:dyDescent="0.25">
      <c r="A647" s="236">
        <v>32051</v>
      </c>
    </row>
    <row r="648" spans="1:9" x14ac:dyDescent="0.25">
      <c r="A648" s="236">
        <v>32053</v>
      </c>
    </row>
    <row r="649" spans="1:9" x14ac:dyDescent="0.25">
      <c r="A649" s="236">
        <v>32294</v>
      </c>
    </row>
    <row r="650" spans="1:9" x14ac:dyDescent="0.25">
      <c r="A650" s="236">
        <v>32302</v>
      </c>
      <c r="B650" s="236">
        <v>5</v>
      </c>
      <c r="E650" s="236">
        <v>4</v>
      </c>
      <c r="G650" s="236">
        <v>1</v>
      </c>
      <c r="H650" s="236">
        <v>4</v>
      </c>
      <c r="I650" s="236">
        <v>3</v>
      </c>
    </row>
    <row r="651" spans="1:9" x14ac:dyDescent="0.25">
      <c r="A651" s="236">
        <v>32305</v>
      </c>
    </row>
    <row r="652" spans="1:9" x14ac:dyDescent="0.25">
      <c r="A652" s="236">
        <v>32316</v>
      </c>
    </row>
    <row r="653" spans="1:9" x14ac:dyDescent="0.25">
      <c r="A653" s="236">
        <v>32319</v>
      </c>
    </row>
    <row r="654" spans="1:9" x14ac:dyDescent="0.25">
      <c r="A654" s="236">
        <v>32332</v>
      </c>
    </row>
    <row r="655" spans="1:9" x14ac:dyDescent="0.25">
      <c r="A655" s="236">
        <v>32335</v>
      </c>
    </row>
    <row r="656" spans="1:9" x14ac:dyDescent="0.25">
      <c r="A656" s="236">
        <v>32338</v>
      </c>
    </row>
    <row r="657" spans="1:1" x14ac:dyDescent="0.25">
      <c r="A657" s="236">
        <v>32341</v>
      </c>
    </row>
    <row r="658" spans="1:1" x14ac:dyDescent="0.25">
      <c r="A658" s="236">
        <v>32344</v>
      </c>
    </row>
    <row r="659" spans="1:1" x14ac:dyDescent="0.25">
      <c r="A659" s="236">
        <v>32347</v>
      </c>
    </row>
    <row r="660" spans="1:1" x14ac:dyDescent="0.25">
      <c r="A660" s="236">
        <v>32355</v>
      </c>
    </row>
    <row r="661" spans="1:1" x14ac:dyDescent="0.25">
      <c r="A661" s="236">
        <v>32358</v>
      </c>
    </row>
    <row r="662" spans="1:1" x14ac:dyDescent="0.25">
      <c r="A662" s="236">
        <v>32362</v>
      </c>
    </row>
    <row r="663" spans="1:1" x14ac:dyDescent="0.25">
      <c r="A663" s="236">
        <v>32365</v>
      </c>
    </row>
    <row r="664" spans="1:1" x14ac:dyDescent="0.25">
      <c r="A664" s="236">
        <v>32368</v>
      </c>
    </row>
    <row r="665" spans="1:1" x14ac:dyDescent="0.25">
      <c r="A665" s="236">
        <v>32371</v>
      </c>
    </row>
    <row r="666" spans="1:1" x14ac:dyDescent="0.25">
      <c r="A666" s="236">
        <v>32374</v>
      </c>
    </row>
    <row r="667" spans="1:1" x14ac:dyDescent="0.25">
      <c r="A667" s="236">
        <v>32377</v>
      </c>
    </row>
    <row r="668" spans="1:1" x14ac:dyDescent="0.25">
      <c r="A668" s="236">
        <v>32380</v>
      </c>
    </row>
    <row r="669" spans="1:1" x14ac:dyDescent="0.25">
      <c r="A669" s="236">
        <v>32387</v>
      </c>
    </row>
    <row r="670" spans="1:1" x14ac:dyDescent="0.25">
      <c r="A670" s="236">
        <v>32393</v>
      </c>
    </row>
    <row r="671" spans="1:1" x14ac:dyDescent="0.25">
      <c r="A671" s="236">
        <v>32399</v>
      </c>
    </row>
    <row r="672" spans="1:1" x14ac:dyDescent="0.25">
      <c r="A672" s="236">
        <v>32403</v>
      </c>
    </row>
    <row r="673" spans="1:9" x14ac:dyDescent="0.25">
      <c r="A673" s="236">
        <v>32411</v>
      </c>
    </row>
    <row r="674" spans="1:9" x14ac:dyDescent="0.25">
      <c r="A674" s="236">
        <v>32414</v>
      </c>
    </row>
    <row r="675" spans="1:9" x14ac:dyDescent="0.25">
      <c r="A675" s="236">
        <v>32427</v>
      </c>
    </row>
    <row r="676" spans="1:9" x14ac:dyDescent="0.25">
      <c r="A676" s="236">
        <v>32433</v>
      </c>
    </row>
    <row r="677" spans="1:9" x14ac:dyDescent="0.25">
      <c r="A677" s="236">
        <v>32436</v>
      </c>
    </row>
    <row r="678" spans="1:9" x14ac:dyDescent="0.25">
      <c r="A678" s="236">
        <v>32439</v>
      </c>
    </row>
    <row r="679" spans="1:9" x14ac:dyDescent="0.25">
      <c r="A679" s="236">
        <v>32442</v>
      </c>
      <c r="B679" s="236">
        <v>2</v>
      </c>
      <c r="E679" s="236">
        <v>2</v>
      </c>
      <c r="H679" s="236">
        <v>1</v>
      </c>
      <c r="I679" s="236">
        <v>1</v>
      </c>
    </row>
    <row r="680" spans="1:9" x14ac:dyDescent="0.25">
      <c r="A680" s="236">
        <v>32457</v>
      </c>
    </row>
    <row r="681" spans="1:9" x14ac:dyDescent="0.25">
      <c r="A681" s="236">
        <v>32459</v>
      </c>
    </row>
    <row r="682" spans="1:9" x14ac:dyDescent="0.25">
      <c r="A682" s="236">
        <v>32461</v>
      </c>
    </row>
    <row r="683" spans="1:9" x14ac:dyDescent="0.25">
      <c r="A683" s="236">
        <v>32463</v>
      </c>
    </row>
    <row r="684" spans="1:9" x14ac:dyDescent="0.25">
      <c r="A684" s="236">
        <v>32465</v>
      </c>
    </row>
    <row r="685" spans="1:9" x14ac:dyDescent="0.25">
      <c r="A685" s="236">
        <v>32467</v>
      </c>
    </row>
    <row r="686" spans="1:9" x14ac:dyDescent="0.25">
      <c r="A686" s="236">
        <v>32469</v>
      </c>
    </row>
    <row r="687" spans="1:9" x14ac:dyDescent="0.25">
      <c r="A687" s="236">
        <v>32472</v>
      </c>
    </row>
    <row r="688" spans="1:9" x14ac:dyDescent="0.25">
      <c r="A688" s="236">
        <v>32475</v>
      </c>
    </row>
    <row r="689" spans="1:10" x14ac:dyDescent="0.25">
      <c r="A689" s="236">
        <v>32480</v>
      </c>
    </row>
    <row r="690" spans="1:10" x14ac:dyDescent="0.25">
      <c r="A690" s="236">
        <v>32483</v>
      </c>
    </row>
    <row r="691" spans="1:10" x14ac:dyDescent="0.25">
      <c r="A691" s="236">
        <v>32486</v>
      </c>
    </row>
    <row r="692" spans="1:10" x14ac:dyDescent="0.25">
      <c r="A692" s="236">
        <v>32489</v>
      </c>
    </row>
    <row r="693" spans="1:10" x14ac:dyDescent="0.25">
      <c r="A693" s="236">
        <v>32495</v>
      </c>
    </row>
    <row r="694" spans="1:10" x14ac:dyDescent="0.25">
      <c r="A694" s="236">
        <v>32501</v>
      </c>
    </row>
    <row r="695" spans="1:10" x14ac:dyDescent="0.25">
      <c r="A695" s="236">
        <v>32504</v>
      </c>
    </row>
    <row r="696" spans="1:10" x14ac:dyDescent="0.25">
      <c r="A696" s="236">
        <v>32523</v>
      </c>
    </row>
    <row r="697" spans="1:10" x14ac:dyDescent="0.25">
      <c r="A697" s="236">
        <v>32526</v>
      </c>
    </row>
    <row r="698" spans="1:10" x14ac:dyDescent="0.25">
      <c r="A698" s="236">
        <v>32529</v>
      </c>
      <c r="B698" s="236">
        <v>3</v>
      </c>
      <c r="E698" s="236">
        <v>2</v>
      </c>
      <c r="G698" s="236">
        <v>1</v>
      </c>
      <c r="H698" s="236">
        <v>1</v>
      </c>
      <c r="I698" s="236">
        <v>1</v>
      </c>
      <c r="J698" s="236">
        <v>1</v>
      </c>
    </row>
    <row r="699" spans="1:10" x14ac:dyDescent="0.25">
      <c r="A699" s="236">
        <v>32546</v>
      </c>
    </row>
    <row r="700" spans="1:10" x14ac:dyDescent="0.25">
      <c r="A700" s="236">
        <v>32548</v>
      </c>
    </row>
    <row r="701" spans="1:10" x14ac:dyDescent="0.25">
      <c r="A701" s="236">
        <v>32550</v>
      </c>
    </row>
    <row r="702" spans="1:10" x14ac:dyDescent="0.25">
      <c r="A702" s="236">
        <v>32552</v>
      </c>
    </row>
    <row r="703" spans="1:10" x14ac:dyDescent="0.25">
      <c r="A703" s="236">
        <v>32562</v>
      </c>
      <c r="B703" s="236">
        <v>3</v>
      </c>
      <c r="D703" s="236">
        <v>1</v>
      </c>
      <c r="E703" s="236">
        <v>2</v>
      </c>
      <c r="H703" s="236">
        <v>2</v>
      </c>
      <c r="J703" s="236">
        <v>1</v>
      </c>
    </row>
    <row r="704" spans="1:10" x14ac:dyDescent="0.25">
      <c r="A704" s="236">
        <v>32568</v>
      </c>
      <c r="B704" s="236">
        <v>3</v>
      </c>
      <c r="D704" s="236">
        <v>1</v>
      </c>
      <c r="E704" s="236">
        <v>2</v>
      </c>
      <c r="H704" s="236">
        <v>1</v>
      </c>
      <c r="J704" s="236">
        <v>2</v>
      </c>
    </row>
    <row r="705" spans="1:10" x14ac:dyDescent="0.25">
      <c r="A705" s="236">
        <v>32571</v>
      </c>
    </row>
    <row r="706" spans="1:10" x14ac:dyDescent="0.25">
      <c r="A706" s="236">
        <v>32577</v>
      </c>
      <c r="B706" s="236">
        <v>4</v>
      </c>
      <c r="D706" s="236">
        <v>1</v>
      </c>
      <c r="E706" s="236">
        <v>2</v>
      </c>
      <c r="F706" s="236">
        <v>1</v>
      </c>
      <c r="J706" s="236">
        <v>3</v>
      </c>
    </row>
    <row r="707" spans="1:10" x14ac:dyDescent="0.25">
      <c r="A707" s="236">
        <v>32580</v>
      </c>
      <c r="B707" s="236">
        <v>4</v>
      </c>
      <c r="D707" s="236">
        <v>3</v>
      </c>
      <c r="E707" s="236">
        <v>1</v>
      </c>
      <c r="H707" s="236">
        <v>1</v>
      </c>
      <c r="I707" s="236">
        <v>1</v>
      </c>
      <c r="J707" s="236">
        <v>3</v>
      </c>
    </row>
    <row r="708" spans="1:10" x14ac:dyDescent="0.25">
      <c r="A708" s="236">
        <v>32583</v>
      </c>
      <c r="B708" s="236">
        <v>2</v>
      </c>
      <c r="E708" s="236">
        <v>1</v>
      </c>
      <c r="F708" s="236">
        <v>1</v>
      </c>
      <c r="H708" s="236">
        <v>1</v>
      </c>
    </row>
    <row r="709" spans="1:10" x14ac:dyDescent="0.25">
      <c r="A709" s="236">
        <v>32586</v>
      </c>
    </row>
    <row r="710" spans="1:10" x14ac:dyDescent="0.25">
      <c r="A710" s="236">
        <v>32589</v>
      </c>
    </row>
    <row r="711" spans="1:10" x14ac:dyDescent="0.25">
      <c r="A711" s="236">
        <v>32595</v>
      </c>
    </row>
    <row r="712" spans="1:10" x14ac:dyDescent="0.25">
      <c r="A712" s="236">
        <v>32598</v>
      </c>
    </row>
    <row r="713" spans="1:10" x14ac:dyDescent="0.25">
      <c r="A713" s="236">
        <v>32604</v>
      </c>
    </row>
    <row r="714" spans="1:10" x14ac:dyDescent="0.25">
      <c r="A714" s="236">
        <v>32610</v>
      </c>
    </row>
    <row r="715" spans="1:10" x14ac:dyDescent="0.25">
      <c r="A715" s="236">
        <v>32626</v>
      </c>
    </row>
    <row r="716" spans="1:10" x14ac:dyDescent="0.25">
      <c r="A716" s="236">
        <v>32631</v>
      </c>
    </row>
    <row r="717" spans="1:10" x14ac:dyDescent="0.25">
      <c r="A717" s="236">
        <v>32637</v>
      </c>
      <c r="B717" s="236">
        <v>6</v>
      </c>
      <c r="E717" s="236">
        <v>6</v>
      </c>
      <c r="H717" s="236">
        <v>5</v>
      </c>
      <c r="I717" s="236">
        <v>2</v>
      </c>
      <c r="J717" s="236">
        <v>1</v>
      </c>
    </row>
    <row r="718" spans="1:10" x14ac:dyDescent="0.25">
      <c r="A718" s="236">
        <v>32646</v>
      </c>
    </row>
    <row r="719" spans="1:10" x14ac:dyDescent="0.25">
      <c r="A719" s="236">
        <v>32652</v>
      </c>
      <c r="B719" s="236">
        <v>4</v>
      </c>
      <c r="D719" s="236">
        <v>2</v>
      </c>
      <c r="E719" s="236">
        <v>2</v>
      </c>
      <c r="H719" s="236">
        <v>4</v>
      </c>
      <c r="I719" s="236">
        <v>4</v>
      </c>
    </row>
    <row r="720" spans="1:10" x14ac:dyDescent="0.25">
      <c r="A720" s="236">
        <v>32661</v>
      </c>
    </row>
    <row r="721" spans="1:10" x14ac:dyDescent="0.25">
      <c r="A721" s="236">
        <v>32667</v>
      </c>
    </row>
    <row r="722" spans="1:10" x14ac:dyDescent="0.25">
      <c r="A722" s="236">
        <v>32673</v>
      </c>
    </row>
    <row r="723" spans="1:10" x14ac:dyDescent="0.25">
      <c r="A723" s="236">
        <v>32682</v>
      </c>
    </row>
    <row r="724" spans="1:10" x14ac:dyDescent="0.25">
      <c r="A724" s="236">
        <v>32685</v>
      </c>
      <c r="B724" s="236">
        <v>4</v>
      </c>
      <c r="E724" s="236">
        <v>4</v>
      </c>
      <c r="H724" s="236">
        <v>4</v>
      </c>
      <c r="I724" s="236">
        <v>4</v>
      </c>
    </row>
    <row r="725" spans="1:10" x14ac:dyDescent="0.25">
      <c r="A725" s="236">
        <v>32688</v>
      </c>
    </row>
    <row r="726" spans="1:10" x14ac:dyDescent="0.25">
      <c r="A726" s="236">
        <v>32692</v>
      </c>
    </row>
    <row r="727" spans="1:10" x14ac:dyDescent="0.25">
      <c r="A727" s="236">
        <v>32695</v>
      </c>
      <c r="B727" s="236">
        <v>4</v>
      </c>
      <c r="E727" s="236">
        <v>3</v>
      </c>
      <c r="G727" s="236">
        <v>1</v>
      </c>
      <c r="H727" s="236">
        <v>3</v>
      </c>
      <c r="I727" s="236">
        <v>3</v>
      </c>
    </row>
    <row r="728" spans="1:10" x14ac:dyDescent="0.25">
      <c r="A728" s="236">
        <v>32704</v>
      </c>
    </row>
    <row r="729" spans="1:10" x14ac:dyDescent="0.25">
      <c r="A729" s="236">
        <v>32707</v>
      </c>
      <c r="B729" s="236">
        <v>4</v>
      </c>
      <c r="E729" s="236">
        <v>4</v>
      </c>
      <c r="H729" s="236">
        <v>4</v>
      </c>
      <c r="I729" s="236">
        <v>4</v>
      </c>
    </row>
    <row r="730" spans="1:10" x14ac:dyDescent="0.25">
      <c r="A730" s="236">
        <v>32710</v>
      </c>
    </row>
    <row r="731" spans="1:10" x14ac:dyDescent="0.25">
      <c r="A731" s="236">
        <v>32713</v>
      </c>
      <c r="B731" s="236">
        <v>4</v>
      </c>
      <c r="D731" s="236">
        <v>1</v>
      </c>
      <c r="E731" s="236">
        <v>3</v>
      </c>
      <c r="H731" s="236">
        <v>4</v>
      </c>
      <c r="I731" s="236">
        <v>3</v>
      </c>
    </row>
    <row r="732" spans="1:10" x14ac:dyDescent="0.25">
      <c r="A732" s="236">
        <v>32716</v>
      </c>
      <c r="B732" s="236">
        <v>2</v>
      </c>
      <c r="E732" s="236">
        <v>2</v>
      </c>
      <c r="H732" s="236">
        <v>1</v>
      </c>
      <c r="J732" s="236">
        <v>1</v>
      </c>
    </row>
    <row r="733" spans="1:10" x14ac:dyDescent="0.25">
      <c r="A733" s="236">
        <v>32718</v>
      </c>
    </row>
    <row r="734" spans="1:10" x14ac:dyDescent="0.25">
      <c r="A734" s="236">
        <v>32721</v>
      </c>
    </row>
    <row r="735" spans="1:10" x14ac:dyDescent="0.25">
      <c r="A735" s="236">
        <v>32724</v>
      </c>
    </row>
    <row r="736" spans="1:10" x14ac:dyDescent="0.25">
      <c r="A736" s="236">
        <v>32727</v>
      </c>
      <c r="B736" s="236">
        <v>2</v>
      </c>
      <c r="E736" s="236">
        <v>2</v>
      </c>
      <c r="H736" s="236">
        <v>2</v>
      </c>
      <c r="I736" s="236">
        <v>2</v>
      </c>
    </row>
    <row r="737" spans="1:10" x14ac:dyDescent="0.25">
      <c r="A737" s="236">
        <v>32738</v>
      </c>
      <c r="B737" s="236">
        <v>4</v>
      </c>
      <c r="D737" s="236">
        <v>2</v>
      </c>
      <c r="E737" s="236">
        <v>2</v>
      </c>
      <c r="J737" s="236">
        <v>4</v>
      </c>
    </row>
    <row r="738" spans="1:10" x14ac:dyDescent="0.25">
      <c r="A738" s="236">
        <v>32746</v>
      </c>
    </row>
    <row r="739" spans="1:10" x14ac:dyDescent="0.25">
      <c r="A739" s="236">
        <v>32766</v>
      </c>
      <c r="B739" s="236">
        <v>2</v>
      </c>
      <c r="E739" s="236">
        <v>2</v>
      </c>
      <c r="J739" s="236">
        <v>2</v>
      </c>
    </row>
    <row r="740" spans="1:10" x14ac:dyDescent="0.25">
      <c r="A740" s="236">
        <v>32768</v>
      </c>
    </row>
    <row r="741" spans="1:10" x14ac:dyDescent="0.25">
      <c r="A741" s="236">
        <v>32787</v>
      </c>
      <c r="B741" s="236">
        <v>4</v>
      </c>
      <c r="D741" s="236">
        <v>1</v>
      </c>
      <c r="E741" s="236">
        <v>3</v>
      </c>
      <c r="I741" s="236">
        <v>4</v>
      </c>
    </row>
    <row r="742" spans="1:10" x14ac:dyDescent="0.25">
      <c r="A742" s="236">
        <v>32822</v>
      </c>
      <c r="B742" s="236">
        <v>2</v>
      </c>
      <c r="E742" s="236">
        <v>2</v>
      </c>
      <c r="H742" s="236">
        <v>1</v>
      </c>
      <c r="I742" s="236">
        <v>1</v>
      </c>
      <c r="J742" s="236">
        <v>1</v>
      </c>
    </row>
    <row r="743" spans="1:10" x14ac:dyDescent="0.25">
      <c r="A743" s="236">
        <v>32861</v>
      </c>
    </row>
    <row r="744" spans="1:10" x14ac:dyDescent="0.25">
      <c r="A744" s="236">
        <v>32864</v>
      </c>
    </row>
    <row r="745" spans="1:10" x14ac:dyDescent="0.25">
      <c r="A745" s="236">
        <v>32870</v>
      </c>
    </row>
    <row r="746" spans="1:10" x14ac:dyDescent="0.25">
      <c r="A746" s="236">
        <v>32873</v>
      </c>
    </row>
    <row r="747" spans="1:10" x14ac:dyDescent="0.25">
      <c r="A747" s="236">
        <v>32881</v>
      </c>
      <c r="B747" s="236">
        <v>4</v>
      </c>
      <c r="D747" s="236">
        <v>2</v>
      </c>
      <c r="E747" s="236">
        <v>2</v>
      </c>
      <c r="H747" s="236">
        <v>3</v>
      </c>
      <c r="I747" s="236">
        <v>2</v>
      </c>
      <c r="J747" s="236">
        <v>1</v>
      </c>
    </row>
    <row r="748" spans="1:10" x14ac:dyDescent="0.25">
      <c r="A748" s="236">
        <v>32884</v>
      </c>
    </row>
    <row r="749" spans="1:10" x14ac:dyDescent="0.25">
      <c r="A749" s="236">
        <v>32887</v>
      </c>
    </row>
    <row r="750" spans="1:10" x14ac:dyDescent="0.25">
      <c r="A750" s="236">
        <v>32892</v>
      </c>
    </row>
    <row r="751" spans="1:10" x14ac:dyDescent="0.25">
      <c r="A751" s="236">
        <v>32893</v>
      </c>
    </row>
    <row r="752" spans="1:10" x14ac:dyDescent="0.25">
      <c r="A752" s="236">
        <v>32894</v>
      </c>
    </row>
    <row r="753" spans="1:1" x14ac:dyDescent="0.25">
      <c r="A753" s="236">
        <v>32895</v>
      </c>
    </row>
    <row r="754" spans="1:1" x14ac:dyDescent="0.25">
      <c r="A754" s="236">
        <v>32896</v>
      </c>
    </row>
    <row r="755" spans="1:1" x14ac:dyDescent="0.25">
      <c r="A755" s="236">
        <v>32897</v>
      </c>
    </row>
    <row r="756" spans="1:1" x14ac:dyDescent="0.25">
      <c r="A756" s="236">
        <v>32909</v>
      </c>
    </row>
    <row r="757" spans="1:1" x14ac:dyDescent="0.25">
      <c r="A757" s="236">
        <v>32918</v>
      </c>
    </row>
    <row r="758" spans="1:1" x14ac:dyDescent="0.25">
      <c r="A758" s="236">
        <v>32921</v>
      </c>
    </row>
    <row r="759" spans="1:1" x14ac:dyDescent="0.25">
      <c r="A759" s="236">
        <v>32924</v>
      </c>
    </row>
    <row r="760" spans="1:1" x14ac:dyDescent="0.25">
      <c r="A760" s="236">
        <v>32927</v>
      </c>
    </row>
    <row r="761" spans="1:1" x14ac:dyDescent="0.25">
      <c r="A761" s="236">
        <v>32930</v>
      </c>
    </row>
    <row r="762" spans="1:1" x14ac:dyDescent="0.25">
      <c r="A762" s="236">
        <v>32933</v>
      </c>
    </row>
    <row r="763" spans="1:1" x14ac:dyDescent="0.25">
      <c r="A763" s="236">
        <v>32936</v>
      </c>
    </row>
    <row r="764" spans="1:1" x14ac:dyDescent="0.25">
      <c r="A764" s="236">
        <v>32939</v>
      </c>
    </row>
    <row r="765" spans="1:1" x14ac:dyDescent="0.25">
      <c r="A765" s="236">
        <v>32942</v>
      </c>
    </row>
    <row r="766" spans="1:1" x14ac:dyDescent="0.25">
      <c r="A766" s="236">
        <v>32945</v>
      </c>
    </row>
    <row r="767" spans="1:1" x14ac:dyDescent="0.25">
      <c r="A767" s="236">
        <v>32948</v>
      </c>
    </row>
    <row r="768" spans="1:1" x14ac:dyDescent="0.25">
      <c r="A768" s="236">
        <v>32951</v>
      </c>
    </row>
    <row r="769" spans="1:10" x14ac:dyDescent="0.25">
      <c r="A769" s="236">
        <v>32954</v>
      </c>
    </row>
    <row r="770" spans="1:10" x14ac:dyDescent="0.25">
      <c r="A770" s="236">
        <v>32957</v>
      </c>
    </row>
    <row r="771" spans="1:10" x14ac:dyDescent="0.25">
      <c r="A771" s="236">
        <v>32960</v>
      </c>
    </row>
    <row r="772" spans="1:10" x14ac:dyDescent="0.25">
      <c r="A772" s="236">
        <v>32963</v>
      </c>
    </row>
    <row r="773" spans="1:10" x14ac:dyDescent="0.25">
      <c r="A773" s="236">
        <v>32966</v>
      </c>
    </row>
    <row r="774" spans="1:10" x14ac:dyDescent="0.25">
      <c r="A774" s="236">
        <v>32969</v>
      </c>
    </row>
    <row r="775" spans="1:10" x14ac:dyDescent="0.25">
      <c r="A775" s="236">
        <v>32974</v>
      </c>
    </row>
    <row r="776" spans="1:10" x14ac:dyDescent="0.25">
      <c r="A776" s="236">
        <v>32986</v>
      </c>
    </row>
    <row r="777" spans="1:10" x14ac:dyDescent="0.25">
      <c r="A777" s="236">
        <v>32998</v>
      </c>
    </row>
    <row r="778" spans="1:10" x14ac:dyDescent="0.25">
      <c r="A778" s="236">
        <v>33013</v>
      </c>
    </row>
    <row r="779" spans="1:10" x14ac:dyDescent="0.25">
      <c r="A779" s="236">
        <v>33016</v>
      </c>
    </row>
    <row r="780" spans="1:10" x14ac:dyDescent="0.25">
      <c r="A780" s="236">
        <v>33019</v>
      </c>
    </row>
    <row r="781" spans="1:10" x14ac:dyDescent="0.25">
      <c r="A781" s="236">
        <v>33022</v>
      </c>
    </row>
    <row r="782" spans="1:10" x14ac:dyDescent="0.25">
      <c r="A782" s="236">
        <v>33024</v>
      </c>
      <c r="B782" s="236">
        <v>4</v>
      </c>
      <c r="D782" s="236">
        <v>2</v>
      </c>
      <c r="E782" s="236">
        <v>2</v>
      </c>
      <c r="H782" s="236">
        <v>3</v>
      </c>
      <c r="I782" s="236">
        <v>2</v>
      </c>
      <c r="J782" s="236">
        <v>1</v>
      </c>
    </row>
    <row r="783" spans="1:10" x14ac:dyDescent="0.25">
      <c r="A783" s="236">
        <v>33027</v>
      </c>
      <c r="B783" s="236">
        <v>1</v>
      </c>
      <c r="F783" s="236">
        <v>1</v>
      </c>
    </row>
    <row r="784" spans="1:10" x14ac:dyDescent="0.25">
      <c r="A784" s="236">
        <v>33030</v>
      </c>
    </row>
    <row r="785" spans="1:10" x14ac:dyDescent="0.25">
      <c r="A785" s="236">
        <v>33033</v>
      </c>
    </row>
    <row r="786" spans="1:10" x14ac:dyDescent="0.25">
      <c r="A786" s="236">
        <v>33042</v>
      </c>
      <c r="B786" s="236">
        <v>4</v>
      </c>
      <c r="E786" s="236">
        <v>4</v>
      </c>
      <c r="H786" s="236">
        <v>4</v>
      </c>
      <c r="I786" s="236">
        <v>3</v>
      </c>
    </row>
    <row r="787" spans="1:10" x14ac:dyDescent="0.25">
      <c r="A787" s="236">
        <v>33050</v>
      </c>
    </row>
    <row r="788" spans="1:10" x14ac:dyDescent="0.25">
      <c r="A788" s="236">
        <v>33053</v>
      </c>
      <c r="B788" s="236">
        <v>3</v>
      </c>
      <c r="E788" s="236">
        <v>3</v>
      </c>
      <c r="J788" s="236">
        <v>3</v>
      </c>
    </row>
    <row r="789" spans="1:10" x14ac:dyDescent="0.25">
      <c r="A789" s="236">
        <v>33056</v>
      </c>
    </row>
    <row r="790" spans="1:10" x14ac:dyDescent="0.25">
      <c r="A790" s="236">
        <v>33059</v>
      </c>
    </row>
    <row r="791" spans="1:10" x14ac:dyDescent="0.25">
      <c r="A791" s="236">
        <v>33064</v>
      </c>
      <c r="B791" s="236">
        <v>1</v>
      </c>
      <c r="D791" s="236">
        <v>1</v>
      </c>
      <c r="J791" s="236">
        <v>1</v>
      </c>
    </row>
    <row r="792" spans="1:10" x14ac:dyDescent="0.25">
      <c r="A792" s="236">
        <v>33380</v>
      </c>
      <c r="B792" s="236">
        <v>4</v>
      </c>
      <c r="D792" s="236">
        <v>1</v>
      </c>
      <c r="E792" s="236">
        <v>3</v>
      </c>
      <c r="H792" s="236">
        <v>4</v>
      </c>
      <c r="I792" s="236">
        <v>4</v>
      </c>
    </row>
    <row r="793" spans="1:10" x14ac:dyDescent="0.25">
      <c r="A793" s="236">
        <v>33383</v>
      </c>
    </row>
    <row r="794" spans="1:10" x14ac:dyDescent="0.25">
      <c r="A794" s="236">
        <v>33394</v>
      </c>
    </row>
    <row r="795" spans="1:10" x14ac:dyDescent="0.25">
      <c r="A795" s="236">
        <v>33397</v>
      </c>
    </row>
    <row r="796" spans="1:10" x14ac:dyDescent="0.25">
      <c r="A796" s="236">
        <v>33400</v>
      </c>
    </row>
    <row r="797" spans="1:10" x14ac:dyDescent="0.25">
      <c r="A797" s="236">
        <v>33403</v>
      </c>
    </row>
    <row r="798" spans="1:10" x14ac:dyDescent="0.25">
      <c r="A798" s="236">
        <v>33406</v>
      </c>
    </row>
    <row r="799" spans="1:10" x14ac:dyDescent="0.25">
      <c r="A799" s="236">
        <v>33409</v>
      </c>
    </row>
    <row r="800" spans="1:10" x14ac:dyDescent="0.25">
      <c r="A800" s="236">
        <v>33417</v>
      </c>
      <c r="B800" s="236">
        <v>2</v>
      </c>
      <c r="G800" s="236">
        <v>2</v>
      </c>
    </row>
    <row r="801" spans="1:10" x14ac:dyDescent="0.25">
      <c r="A801" s="236">
        <v>33420</v>
      </c>
    </row>
    <row r="802" spans="1:10" x14ac:dyDescent="0.25">
      <c r="A802" s="236">
        <v>33425</v>
      </c>
    </row>
    <row r="803" spans="1:10" x14ac:dyDescent="0.25">
      <c r="A803" s="236">
        <v>33428</v>
      </c>
    </row>
    <row r="804" spans="1:10" x14ac:dyDescent="0.25">
      <c r="A804" s="236">
        <v>33429</v>
      </c>
    </row>
    <row r="805" spans="1:10" x14ac:dyDescent="0.25">
      <c r="A805" s="236">
        <v>33438</v>
      </c>
    </row>
    <row r="806" spans="1:10" x14ac:dyDescent="0.25">
      <c r="A806" s="236">
        <v>33453</v>
      </c>
      <c r="B806" s="236">
        <v>3</v>
      </c>
      <c r="D806" s="236">
        <v>1</v>
      </c>
      <c r="E806" s="236">
        <v>2</v>
      </c>
      <c r="H806" s="236">
        <v>3</v>
      </c>
      <c r="I806" s="236">
        <v>1</v>
      </c>
    </row>
    <row r="807" spans="1:10" x14ac:dyDescent="0.25">
      <c r="A807" s="236">
        <v>33456</v>
      </c>
      <c r="B807" s="236">
        <v>3</v>
      </c>
      <c r="D807" s="236">
        <v>1</v>
      </c>
      <c r="E807" s="236">
        <v>2</v>
      </c>
      <c r="H807" s="236">
        <v>1</v>
      </c>
      <c r="J807" s="236">
        <v>2</v>
      </c>
    </row>
    <row r="808" spans="1:10" x14ac:dyDescent="0.25">
      <c r="A808" s="236">
        <v>33459</v>
      </c>
      <c r="B808" s="236">
        <v>3</v>
      </c>
      <c r="D808" s="236">
        <v>1</v>
      </c>
      <c r="E808" s="236">
        <v>2</v>
      </c>
      <c r="J808" s="236">
        <v>3</v>
      </c>
    </row>
    <row r="809" spans="1:10" x14ac:dyDescent="0.25">
      <c r="A809" s="236">
        <v>33462</v>
      </c>
    </row>
    <row r="810" spans="1:10" x14ac:dyDescent="0.25">
      <c r="A810" s="236">
        <v>33465</v>
      </c>
    </row>
    <row r="811" spans="1:10" x14ac:dyDescent="0.25">
      <c r="A811" s="236">
        <v>33468</v>
      </c>
    </row>
    <row r="812" spans="1:10" x14ac:dyDescent="0.25">
      <c r="A812" s="236">
        <v>33474</v>
      </c>
    </row>
    <row r="813" spans="1:10" x14ac:dyDescent="0.25">
      <c r="A813" s="236">
        <v>33477</v>
      </c>
      <c r="B813" s="236">
        <v>1</v>
      </c>
      <c r="F813" s="236">
        <v>1</v>
      </c>
    </row>
    <row r="814" spans="1:10" x14ac:dyDescent="0.25">
      <c r="A814" s="236">
        <v>33480</v>
      </c>
    </row>
    <row r="815" spans="1:10" x14ac:dyDescent="0.25">
      <c r="A815" s="236">
        <v>33488</v>
      </c>
    </row>
    <row r="816" spans="1:10" x14ac:dyDescent="0.25">
      <c r="A816" s="236">
        <v>33500</v>
      </c>
    </row>
    <row r="817" spans="1:10" x14ac:dyDescent="0.25">
      <c r="A817" s="236">
        <v>33506</v>
      </c>
    </row>
    <row r="818" spans="1:10" x14ac:dyDescent="0.25">
      <c r="A818" s="236">
        <v>33509</v>
      </c>
    </row>
    <row r="819" spans="1:10" x14ac:dyDescent="0.25">
      <c r="A819" s="236">
        <v>33512</v>
      </c>
      <c r="B819" s="236">
        <v>2</v>
      </c>
      <c r="D819" s="236">
        <v>1</v>
      </c>
      <c r="E819" s="236">
        <v>1</v>
      </c>
      <c r="I819" s="236">
        <v>2</v>
      </c>
    </row>
    <row r="820" spans="1:10" x14ac:dyDescent="0.25">
      <c r="A820" s="236">
        <v>33515</v>
      </c>
    </row>
    <row r="821" spans="1:10" x14ac:dyDescent="0.25">
      <c r="A821" s="236">
        <v>33532</v>
      </c>
    </row>
    <row r="822" spans="1:10" x14ac:dyDescent="0.25">
      <c r="A822" s="236">
        <v>33535</v>
      </c>
    </row>
    <row r="823" spans="1:10" x14ac:dyDescent="0.25">
      <c r="A823" s="236">
        <v>33538</v>
      </c>
    </row>
    <row r="824" spans="1:10" x14ac:dyDescent="0.25">
      <c r="A824" s="236">
        <v>33541</v>
      </c>
    </row>
    <row r="825" spans="1:10" x14ac:dyDescent="0.25">
      <c r="A825" s="236">
        <v>33544</v>
      </c>
      <c r="B825" s="236">
        <v>4</v>
      </c>
      <c r="E825" s="236">
        <v>4</v>
      </c>
      <c r="H825" s="236">
        <v>2</v>
      </c>
      <c r="J825" s="236">
        <v>2</v>
      </c>
    </row>
    <row r="826" spans="1:10" x14ac:dyDescent="0.25">
      <c r="A826" s="236">
        <v>33548</v>
      </c>
      <c r="B826" s="236">
        <v>4</v>
      </c>
      <c r="E826" s="236">
        <v>4</v>
      </c>
      <c r="H826" s="236">
        <v>4</v>
      </c>
      <c r="I826" s="236">
        <v>4</v>
      </c>
    </row>
    <row r="827" spans="1:10" x14ac:dyDescent="0.25">
      <c r="A827" s="236">
        <v>33551</v>
      </c>
    </row>
    <row r="828" spans="1:10" x14ac:dyDescent="0.25">
      <c r="A828" s="236">
        <v>33566</v>
      </c>
      <c r="B828" s="236">
        <v>144</v>
      </c>
      <c r="D828" s="236">
        <v>4</v>
      </c>
      <c r="E828" s="236">
        <v>140</v>
      </c>
      <c r="J828" s="236">
        <v>144</v>
      </c>
    </row>
    <row r="829" spans="1:10" x14ac:dyDescent="0.25">
      <c r="A829" s="236">
        <v>33567</v>
      </c>
      <c r="B829" s="236">
        <v>51</v>
      </c>
      <c r="D829" s="236">
        <v>18</v>
      </c>
      <c r="E829" s="236">
        <v>33</v>
      </c>
      <c r="J829" s="236">
        <v>51</v>
      </c>
    </row>
    <row r="830" spans="1:10" x14ac:dyDescent="0.25">
      <c r="A830" s="236">
        <v>33568</v>
      </c>
      <c r="B830" s="236">
        <v>212</v>
      </c>
      <c r="D830" s="236">
        <v>37</v>
      </c>
      <c r="E830" s="236">
        <v>175</v>
      </c>
      <c r="J830" s="236">
        <v>212</v>
      </c>
    </row>
    <row r="831" spans="1:10" x14ac:dyDescent="0.25">
      <c r="A831" s="236">
        <v>33570</v>
      </c>
      <c r="B831" s="236">
        <v>29</v>
      </c>
      <c r="E831" s="236">
        <v>29</v>
      </c>
      <c r="J831" s="236">
        <v>29</v>
      </c>
    </row>
    <row r="832" spans="1:10" x14ac:dyDescent="0.25">
      <c r="A832" s="236">
        <v>33571</v>
      </c>
      <c r="B832" s="236">
        <v>23</v>
      </c>
      <c r="E832" s="236">
        <v>23</v>
      </c>
      <c r="J832" s="236">
        <v>23</v>
      </c>
    </row>
    <row r="833" spans="1:10" x14ac:dyDescent="0.25">
      <c r="A833" s="236">
        <v>33572</v>
      </c>
      <c r="B833" s="236">
        <v>4</v>
      </c>
      <c r="D833" s="236">
        <v>2</v>
      </c>
      <c r="E833" s="236">
        <v>2</v>
      </c>
      <c r="J833" s="236">
        <v>4</v>
      </c>
    </row>
    <row r="834" spans="1:10" x14ac:dyDescent="0.25">
      <c r="A834" s="236">
        <v>33573</v>
      </c>
      <c r="B834" s="236">
        <v>49</v>
      </c>
      <c r="D834" s="236">
        <v>34</v>
      </c>
      <c r="E834" s="236">
        <v>15</v>
      </c>
      <c r="J834" s="236">
        <v>49</v>
      </c>
    </row>
    <row r="835" spans="1:10" x14ac:dyDescent="0.25">
      <c r="A835" s="236">
        <v>33574</v>
      </c>
      <c r="B835" s="236">
        <v>25</v>
      </c>
      <c r="E835" s="236">
        <v>25</v>
      </c>
      <c r="J835" s="236">
        <v>25</v>
      </c>
    </row>
    <row r="836" spans="1:10" x14ac:dyDescent="0.25">
      <c r="A836" s="236">
        <v>33575</v>
      </c>
      <c r="B836" s="236">
        <v>145</v>
      </c>
      <c r="E836" s="236">
        <v>144</v>
      </c>
      <c r="G836" s="236">
        <v>1</v>
      </c>
      <c r="J836" s="236">
        <v>144</v>
      </c>
    </row>
    <row r="837" spans="1:10" x14ac:dyDescent="0.25">
      <c r="A837" s="236">
        <v>33577</v>
      </c>
      <c r="B837" s="236">
        <v>191</v>
      </c>
      <c r="D837" s="236">
        <v>1</v>
      </c>
      <c r="E837" s="236">
        <v>190</v>
      </c>
      <c r="J837" s="236">
        <v>191</v>
      </c>
    </row>
    <row r="838" spans="1:10" x14ac:dyDescent="0.25">
      <c r="A838" s="236">
        <v>33579</v>
      </c>
    </row>
    <row r="839" spans="1:10" x14ac:dyDescent="0.25">
      <c r="A839" s="236">
        <v>33580</v>
      </c>
      <c r="B839" s="236">
        <v>40</v>
      </c>
      <c r="E839" s="236">
        <v>40</v>
      </c>
      <c r="J839" s="236">
        <v>40</v>
      </c>
    </row>
    <row r="840" spans="1:10" x14ac:dyDescent="0.25">
      <c r="A840" s="236">
        <v>33582</v>
      </c>
      <c r="B840" s="236">
        <v>7</v>
      </c>
      <c r="E840" s="236">
        <v>7</v>
      </c>
      <c r="J840" s="236">
        <v>7</v>
      </c>
    </row>
    <row r="841" spans="1:10" x14ac:dyDescent="0.25">
      <c r="A841" s="236">
        <v>33584</v>
      </c>
      <c r="B841" s="236">
        <v>67</v>
      </c>
      <c r="D841" s="236">
        <v>33</v>
      </c>
      <c r="E841" s="236">
        <v>34</v>
      </c>
      <c r="J841" s="236">
        <v>67</v>
      </c>
    </row>
    <row r="842" spans="1:10" x14ac:dyDescent="0.25">
      <c r="A842" s="236">
        <v>33585</v>
      </c>
      <c r="B842" s="236">
        <v>48</v>
      </c>
      <c r="D842" s="236">
        <v>28</v>
      </c>
      <c r="E842" s="236">
        <v>20</v>
      </c>
      <c r="J842" s="236">
        <v>48</v>
      </c>
    </row>
    <row r="843" spans="1:10" x14ac:dyDescent="0.25">
      <c r="A843" s="236">
        <v>33586</v>
      </c>
      <c r="B843" s="236">
        <v>32</v>
      </c>
      <c r="E843" s="236">
        <v>32</v>
      </c>
      <c r="J843" s="236">
        <v>32</v>
      </c>
    </row>
    <row r="844" spans="1:10" x14ac:dyDescent="0.25">
      <c r="A844" s="236">
        <v>33587</v>
      </c>
    </row>
    <row r="845" spans="1:10" x14ac:dyDescent="0.25">
      <c r="A845" s="236">
        <v>33588</v>
      </c>
    </row>
    <row r="846" spans="1:10" x14ac:dyDescent="0.25">
      <c r="A846" s="236">
        <v>33589</v>
      </c>
    </row>
    <row r="847" spans="1:10" x14ac:dyDescent="0.25">
      <c r="A847" s="236">
        <v>33628</v>
      </c>
    </row>
    <row r="848" spans="1:10" x14ac:dyDescent="0.25">
      <c r="A848" s="236">
        <v>33659</v>
      </c>
      <c r="B848" s="236">
        <v>2</v>
      </c>
      <c r="E848" s="236">
        <v>1</v>
      </c>
      <c r="G848" s="236">
        <v>1</v>
      </c>
      <c r="J848" s="236">
        <v>1</v>
      </c>
    </row>
    <row r="849" spans="1:10" x14ac:dyDescent="0.25">
      <c r="A849" s="236">
        <v>33665</v>
      </c>
      <c r="B849" s="236">
        <v>1</v>
      </c>
      <c r="E849" s="236">
        <v>1</v>
      </c>
      <c r="H849" s="236">
        <v>1</v>
      </c>
    </row>
    <row r="850" spans="1:10" x14ac:dyDescent="0.25">
      <c r="A850" s="236">
        <v>33668</v>
      </c>
      <c r="B850" s="236">
        <v>4</v>
      </c>
      <c r="D850" s="236">
        <v>1</v>
      </c>
      <c r="E850" s="236">
        <v>3</v>
      </c>
      <c r="H850" s="236">
        <v>4</v>
      </c>
      <c r="I850" s="236">
        <v>4</v>
      </c>
    </row>
    <row r="851" spans="1:10" x14ac:dyDescent="0.25">
      <c r="A851" s="236">
        <v>33671</v>
      </c>
      <c r="B851" s="236">
        <v>4</v>
      </c>
      <c r="D851" s="236">
        <v>1</v>
      </c>
      <c r="E851" s="236">
        <v>3</v>
      </c>
      <c r="H851" s="236">
        <v>3</v>
      </c>
      <c r="I851" s="236">
        <v>3</v>
      </c>
      <c r="J851" s="236">
        <v>1</v>
      </c>
    </row>
    <row r="852" spans="1:10" x14ac:dyDescent="0.25">
      <c r="A852" s="236">
        <v>33690</v>
      </c>
    </row>
    <row r="853" spans="1:10" x14ac:dyDescent="0.25">
      <c r="A853" s="236">
        <v>33695</v>
      </c>
    </row>
    <row r="854" spans="1:10" x14ac:dyDescent="0.25">
      <c r="A854" s="236">
        <v>33698</v>
      </c>
    </row>
    <row r="855" spans="1:10" x14ac:dyDescent="0.25">
      <c r="A855" s="236">
        <v>33701</v>
      </c>
    </row>
    <row r="856" spans="1:10" x14ac:dyDescent="0.25">
      <c r="A856" s="236">
        <v>33704</v>
      </c>
    </row>
    <row r="857" spans="1:10" x14ac:dyDescent="0.25">
      <c r="A857" s="236">
        <v>33707</v>
      </c>
    </row>
    <row r="858" spans="1:10" x14ac:dyDescent="0.25">
      <c r="A858" s="236">
        <v>33710</v>
      </c>
    </row>
    <row r="859" spans="1:10" x14ac:dyDescent="0.25">
      <c r="A859" s="236">
        <v>33718</v>
      </c>
    </row>
    <row r="860" spans="1:10" x14ac:dyDescent="0.25">
      <c r="A860" s="236">
        <v>33742</v>
      </c>
      <c r="B860" s="236">
        <v>2</v>
      </c>
      <c r="D860" s="236">
        <v>1</v>
      </c>
      <c r="E860" s="236">
        <v>1</v>
      </c>
      <c r="J860" s="236">
        <v>2</v>
      </c>
    </row>
    <row r="861" spans="1:10" x14ac:dyDescent="0.25">
      <c r="A861" s="236">
        <v>33745</v>
      </c>
    </row>
    <row r="862" spans="1:10" x14ac:dyDescent="0.25">
      <c r="A862" s="236">
        <v>33748</v>
      </c>
    </row>
    <row r="863" spans="1:10" x14ac:dyDescent="0.25">
      <c r="A863" s="236">
        <v>33751</v>
      </c>
    </row>
    <row r="864" spans="1:10" x14ac:dyDescent="0.25">
      <c r="A864" s="236">
        <v>33761</v>
      </c>
    </row>
    <row r="865" spans="1:10" x14ac:dyDescent="0.25">
      <c r="A865" s="236">
        <v>33769</v>
      </c>
      <c r="B865" s="236">
        <v>4</v>
      </c>
      <c r="E865" s="236">
        <v>4</v>
      </c>
      <c r="H865" s="236">
        <v>4</v>
      </c>
      <c r="I865" s="236">
        <v>4</v>
      </c>
    </row>
    <row r="866" spans="1:10" x14ac:dyDescent="0.25">
      <c r="A866" s="236">
        <v>33774</v>
      </c>
      <c r="B866" s="236">
        <v>6</v>
      </c>
      <c r="E866" s="236">
        <v>4</v>
      </c>
      <c r="G866" s="236">
        <v>2</v>
      </c>
      <c r="H866" s="236">
        <v>4</v>
      </c>
      <c r="I866" s="236">
        <v>2</v>
      </c>
    </row>
    <row r="867" spans="1:10" x14ac:dyDescent="0.25">
      <c r="A867" s="236">
        <v>33777</v>
      </c>
    </row>
    <row r="868" spans="1:10" x14ac:dyDescent="0.25">
      <c r="A868" s="236">
        <v>33780</v>
      </c>
    </row>
    <row r="869" spans="1:10" x14ac:dyDescent="0.25">
      <c r="A869" s="236">
        <v>33783</v>
      </c>
    </row>
    <row r="870" spans="1:10" x14ac:dyDescent="0.25">
      <c r="A870" s="236">
        <v>33824</v>
      </c>
    </row>
    <row r="871" spans="1:10" x14ac:dyDescent="0.25">
      <c r="A871" s="236">
        <v>33829</v>
      </c>
    </row>
    <row r="872" spans="1:10" x14ac:dyDescent="0.25">
      <c r="A872" s="236">
        <v>33832</v>
      </c>
    </row>
    <row r="873" spans="1:10" x14ac:dyDescent="0.25">
      <c r="A873" s="236">
        <v>33835</v>
      </c>
    </row>
    <row r="874" spans="1:10" x14ac:dyDescent="0.25">
      <c r="A874" s="236">
        <v>33850</v>
      </c>
    </row>
    <row r="875" spans="1:10" x14ac:dyDescent="0.25">
      <c r="A875" s="236">
        <v>33855</v>
      </c>
      <c r="B875" s="236">
        <v>1</v>
      </c>
      <c r="E875" s="236">
        <v>1</v>
      </c>
      <c r="J875" s="236">
        <v>1</v>
      </c>
    </row>
    <row r="876" spans="1:10" x14ac:dyDescent="0.25">
      <c r="A876" s="236">
        <v>33857</v>
      </c>
    </row>
    <row r="877" spans="1:10" x14ac:dyDescent="0.25">
      <c r="A877" s="236">
        <v>33859</v>
      </c>
      <c r="B877" s="236">
        <v>1</v>
      </c>
      <c r="G877" s="236">
        <v>1</v>
      </c>
    </row>
    <row r="878" spans="1:10" x14ac:dyDescent="0.25">
      <c r="A878" s="236">
        <v>33861</v>
      </c>
      <c r="B878" s="236">
        <v>1</v>
      </c>
      <c r="E878" s="236">
        <v>1</v>
      </c>
      <c r="J878" s="236">
        <v>1</v>
      </c>
    </row>
    <row r="879" spans="1:10" x14ac:dyDescent="0.25">
      <c r="A879" s="236">
        <v>33863</v>
      </c>
    </row>
    <row r="880" spans="1:10" x14ac:dyDescent="0.25">
      <c r="A880" s="236">
        <v>33865</v>
      </c>
    </row>
    <row r="881" spans="1:10" x14ac:dyDescent="0.25">
      <c r="A881" s="236">
        <v>33868</v>
      </c>
      <c r="B881" s="236">
        <v>4</v>
      </c>
      <c r="E881" s="236">
        <v>4</v>
      </c>
      <c r="H881" s="236">
        <v>3</v>
      </c>
      <c r="I881" s="236">
        <v>2</v>
      </c>
      <c r="J881" s="236">
        <v>1</v>
      </c>
    </row>
    <row r="882" spans="1:10" x14ac:dyDescent="0.25">
      <c r="A882" s="236">
        <v>33871</v>
      </c>
    </row>
    <row r="883" spans="1:10" x14ac:dyDescent="0.25">
      <c r="A883" s="236">
        <v>33874</v>
      </c>
    </row>
    <row r="884" spans="1:10" x14ac:dyDescent="0.25">
      <c r="A884" s="236">
        <v>33877</v>
      </c>
      <c r="B884" s="236">
        <v>4</v>
      </c>
      <c r="E884" s="236">
        <v>2</v>
      </c>
      <c r="G884" s="236">
        <v>2</v>
      </c>
      <c r="H884" s="236">
        <v>2</v>
      </c>
      <c r="I884" s="236">
        <v>2</v>
      </c>
    </row>
    <row r="885" spans="1:10" x14ac:dyDescent="0.25">
      <c r="A885" s="236">
        <v>33883</v>
      </c>
    </row>
    <row r="886" spans="1:10" x14ac:dyDescent="0.25">
      <c r="A886" s="236">
        <v>33886</v>
      </c>
    </row>
    <row r="887" spans="1:10" x14ac:dyDescent="0.25">
      <c r="A887" s="236">
        <v>33889</v>
      </c>
      <c r="B887" s="236">
        <v>4</v>
      </c>
      <c r="D887" s="236">
        <v>2</v>
      </c>
      <c r="E887" s="236">
        <v>2</v>
      </c>
      <c r="I887" s="236">
        <v>4</v>
      </c>
    </row>
    <row r="888" spans="1:10" x14ac:dyDescent="0.25">
      <c r="A888" s="236">
        <v>33892</v>
      </c>
    </row>
    <row r="889" spans="1:10" x14ac:dyDescent="0.25">
      <c r="A889" s="236">
        <v>33898</v>
      </c>
    </row>
    <row r="890" spans="1:10" x14ac:dyDescent="0.25">
      <c r="A890" s="236">
        <v>33904</v>
      </c>
      <c r="B890" s="236">
        <v>4</v>
      </c>
      <c r="E890" s="236">
        <v>4</v>
      </c>
      <c r="H890" s="236">
        <v>4</v>
      </c>
      <c r="I890" s="236">
        <v>1</v>
      </c>
    </row>
    <row r="891" spans="1:10" x14ac:dyDescent="0.25">
      <c r="A891" s="236">
        <v>33907</v>
      </c>
    </row>
    <row r="892" spans="1:10" x14ac:dyDescent="0.25">
      <c r="A892" s="236">
        <v>33910</v>
      </c>
    </row>
    <row r="893" spans="1:10" x14ac:dyDescent="0.25">
      <c r="A893" s="236">
        <v>33913</v>
      </c>
    </row>
    <row r="894" spans="1:10" x14ac:dyDescent="0.25">
      <c r="A894" s="236">
        <v>33919</v>
      </c>
    </row>
    <row r="895" spans="1:10" x14ac:dyDescent="0.25">
      <c r="A895" s="236">
        <v>33925</v>
      </c>
    </row>
    <row r="896" spans="1:10" x14ac:dyDescent="0.25">
      <c r="A896" s="236">
        <v>33928</v>
      </c>
    </row>
    <row r="897" spans="1:10" x14ac:dyDescent="0.25">
      <c r="A897" s="236">
        <v>33931</v>
      </c>
    </row>
    <row r="898" spans="1:10" x14ac:dyDescent="0.25">
      <c r="A898" s="236">
        <v>33934</v>
      </c>
    </row>
    <row r="899" spans="1:10" x14ac:dyDescent="0.25">
      <c r="A899" s="236">
        <v>33937</v>
      </c>
    </row>
    <row r="900" spans="1:10" x14ac:dyDescent="0.25">
      <c r="A900" s="236">
        <v>33940</v>
      </c>
    </row>
    <row r="901" spans="1:10" x14ac:dyDescent="0.25">
      <c r="A901" s="236">
        <v>33949</v>
      </c>
      <c r="B901" s="236">
        <v>1</v>
      </c>
      <c r="E901" s="236">
        <v>1</v>
      </c>
      <c r="J901" s="236">
        <v>1</v>
      </c>
    </row>
    <row r="902" spans="1:10" x14ac:dyDescent="0.25">
      <c r="A902" s="236">
        <v>33951</v>
      </c>
    </row>
    <row r="903" spans="1:10" x14ac:dyDescent="0.25">
      <c r="A903" s="236">
        <v>33954</v>
      </c>
    </row>
    <row r="904" spans="1:10" x14ac:dyDescent="0.25">
      <c r="A904" s="236">
        <v>33957</v>
      </c>
    </row>
    <row r="905" spans="1:10" x14ac:dyDescent="0.25">
      <c r="A905" s="236">
        <v>33960</v>
      </c>
    </row>
    <row r="906" spans="1:10" x14ac:dyDescent="0.25">
      <c r="A906" s="236">
        <v>33963</v>
      </c>
    </row>
    <row r="907" spans="1:10" x14ac:dyDescent="0.25">
      <c r="A907" s="236">
        <v>33966</v>
      </c>
    </row>
    <row r="908" spans="1:10" x14ac:dyDescent="0.25">
      <c r="A908" s="236">
        <v>33969</v>
      </c>
    </row>
    <row r="909" spans="1:10" x14ac:dyDescent="0.25">
      <c r="A909" s="236">
        <v>33972</v>
      </c>
    </row>
    <row r="910" spans="1:10" x14ac:dyDescent="0.25">
      <c r="A910" s="236">
        <v>33975</v>
      </c>
    </row>
    <row r="911" spans="1:10" x14ac:dyDescent="0.25">
      <c r="A911" s="236">
        <v>33978</v>
      </c>
    </row>
    <row r="912" spans="1:10" x14ac:dyDescent="0.25">
      <c r="A912" s="236">
        <v>33981</v>
      </c>
    </row>
    <row r="913" spans="1:10" x14ac:dyDescent="0.25">
      <c r="A913" s="236">
        <v>33984</v>
      </c>
    </row>
    <row r="914" spans="1:10" x14ac:dyDescent="0.25">
      <c r="A914" s="236">
        <v>33987</v>
      </c>
      <c r="B914" s="236">
        <v>4</v>
      </c>
      <c r="D914" s="236">
        <v>2</v>
      </c>
      <c r="E914" s="236">
        <v>2</v>
      </c>
      <c r="H914" s="236">
        <v>2</v>
      </c>
      <c r="I914" s="236">
        <v>1</v>
      </c>
      <c r="J914" s="236">
        <v>2</v>
      </c>
    </row>
    <row r="915" spans="1:10" x14ac:dyDescent="0.25">
      <c r="A915" s="236">
        <v>33990</v>
      </c>
    </row>
    <row r="916" spans="1:10" x14ac:dyDescent="0.25">
      <c r="A916" s="236">
        <v>33993</v>
      </c>
    </row>
    <row r="917" spans="1:10" x14ac:dyDescent="0.25">
      <c r="A917" s="236">
        <v>33996</v>
      </c>
    </row>
    <row r="918" spans="1:10" x14ac:dyDescent="0.25">
      <c r="A918" s="236">
        <v>33999</v>
      </c>
    </row>
    <row r="919" spans="1:10" x14ac:dyDescent="0.25">
      <c r="A919" s="236">
        <v>34002</v>
      </c>
    </row>
    <row r="920" spans="1:10" x14ac:dyDescent="0.25">
      <c r="A920" s="236">
        <v>34005</v>
      </c>
    </row>
    <row r="921" spans="1:10" x14ac:dyDescent="0.25">
      <c r="A921" s="236">
        <v>34008</v>
      </c>
    </row>
    <row r="922" spans="1:10" x14ac:dyDescent="0.25">
      <c r="A922" s="236">
        <v>34019</v>
      </c>
      <c r="B922" s="236">
        <v>4</v>
      </c>
      <c r="G922" s="236">
        <v>4</v>
      </c>
    </row>
    <row r="923" spans="1:10" x14ac:dyDescent="0.25">
      <c r="A923" s="236">
        <v>34022</v>
      </c>
    </row>
    <row r="924" spans="1:10" x14ac:dyDescent="0.25">
      <c r="A924" s="236">
        <v>34030</v>
      </c>
      <c r="B924" s="236">
        <v>2</v>
      </c>
      <c r="E924" s="236">
        <v>2</v>
      </c>
      <c r="I924" s="236">
        <v>2</v>
      </c>
    </row>
    <row r="925" spans="1:10" x14ac:dyDescent="0.25">
      <c r="A925" s="236">
        <v>34033</v>
      </c>
      <c r="B925" s="236">
        <v>4</v>
      </c>
      <c r="E925" s="236">
        <v>3</v>
      </c>
      <c r="F925" s="236">
        <v>1</v>
      </c>
      <c r="H925" s="236">
        <v>3</v>
      </c>
      <c r="I925" s="236">
        <v>3</v>
      </c>
    </row>
    <row r="926" spans="1:10" x14ac:dyDescent="0.25">
      <c r="A926" s="236">
        <v>34042</v>
      </c>
      <c r="B926" s="236">
        <v>4</v>
      </c>
      <c r="E926" s="236">
        <v>4</v>
      </c>
      <c r="H926" s="236">
        <v>4</v>
      </c>
      <c r="I926" s="236">
        <v>3</v>
      </c>
    </row>
    <row r="927" spans="1:10" x14ac:dyDescent="0.25">
      <c r="A927" s="236">
        <v>34045</v>
      </c>
      <c r="B927" s="236">
        <v>4</v>
      </c>
      <c r="D927" s="236">
        <v>1</v>
      </c>
      <c r="E927" s="236">
        <v>2</v>
      </c>
      <c r="G927" s="236">
        <v>1</v>
      </c>
      <c r="J927" s="236">
        <v>3</v>
      </c>
    </row>
    <row r="928" spans="1:10" x14ac:dyDescent="0.25">
      <c r="A928" s="236">
        <v>34051</v>
      </c>
    </row>
    <row r="929" spans="1:10" x14ac:dyDescent="0.25">
      <c r="A929" s="236">
        <v>34057</v>
      </c>
    </row>
    <row r="930" spans="1:10" x14ac:dyDescent="0.25">
      <c r="A930" s="236">
        <v>34060</v>
      </c>
      <c r="B930" s="236">
        <v>5</v>
      </c>
      <c r="E930" s="236">
        <v>4</v>
      </c>
      <c r="G930" s="236">
        <v>1</v>
      </c>
      <c r="H930" s="236">
        <v>4</v>
      </c>
      <c r="I930" s="236">
        <v>4</v>
      </c>
    </row>
    <row r="931" spans="1:10" x14ac:dyDescent="0.25">
      <c r="A931" s="236">
        <v>34063</v>
      </c>
    </row>
    <row r="932" spans="1:10" x14ac:dyDescent="0.25">
      <c r="A932" s="236">
        <v>34066</v>
      </c>
      <c r="B932" s="236">
        <v>4</v>
      </c>
      <c r="D932" s="236">
        <v>1</v>
      </c>
      <c r="E932" s="236">
        <v>2</v>
      </c>
      <c r="G932" s="236">
        <v>1</v>
      </c>
      <c r="H932" s="236">
        <v>2</v>
      </c>
      <c r="I932" s="236">
        <v>2</v>
      </c>
    </row>
    <row r="933" spans="1:10" x14ac:dyDescent="0.25">
      <c r="A933" s="236">
        <v>34087</v>
      </c>
      <c r="B933" s="236">
        <v>4</v>
      </c>
      <c r="E933" s="236">
        <v>4</v>
      </c>
      <c r="H933" s="236">
        <v>3</v>
      </c>
      <c r="I933" s="236">
        <v>1</v>
      </c>
      <c r="J933" s="236">
        <v>1</v>
      </c>
    </row>
    <row r="934" spans="1:10" x14ac:dyDescent="0.25">
      <c r="A934" s="236">
        <v>34094</v>
      </c>
    </row>
    <row r="935" spans="1:10" x14ac:dyDescent="0.25">
      <c r="A935" s="236">
        <v>34097</v>
      </c>
    </row>
    <row r="936" spans="1:10" x14ac:dyDescent="0.25">
      <c r="A936" s="236">
        <v>34102</v>
      </c>
      <c r="B936" s="236">
        <v>4</v>
      </c>
      <c r="E936" s="236">
        <v>4</v>
      </c>
      <c r="H936" s="236">
        <v>4</v>
      </c>
      <c r="I936" s="236">
        <v>3</v>
      </c>
    </row>
    <row r="937" spans="1:10" x14ac:dyDescent="0.25">
      <c r="A937" s="236">
        <v>34110</v>
      </c>
      <c r="B937" s="236">
        <v>4</v>
      </c>
      <c r="D937" s="236">
        <v>1</v>
      </c>
      <c r="E937" s="236">
        <v>3</v>
      </c>
      <c r="I937" s="236">
        <v>3</v>
      </c>
      <c r="J937" s="236">
        <v>1</v>
      </c>
    </row>
    <row r="938" spans="1:10" x14ac:dyDescent="0.25">
      <c r="A938" s="236">
        <v>34117</v>
      </c>
    </row>
    <row r="939" spans="1:10" x14ac:dyDescent="0.25">
      <c r="A939" s="236">
        <v>34120</v>
      </c>
    </row>
    <row r="940" spans="1:10" x14ac:dyDescent="0.25">
      <c r="A940" s="236">
        <v>34123</v>
      </c>
      <c r="B940" s="236">
        <v>4</v>
      </c>
      <c r="E940" s="236">
        <v>4</v>
      </c>
      <c r="H940" s="236">
        <v>4</v>
      </c>
      <c r="I940" s="236">
        <v>4</v>
      </c>
    </row>
    <row r="941" spans="1:10" x14ac:dyDescent="0.25">
      <c r="A941" s="236">
        <v>34126</v>
      </c>
    </row>
    <row r="942" spans="1:10" x14ac:dyDescent="0.25">
      <c r="A942" s="236">
        <v>34132</v>
      </c>
      <c r="B942" s="236">
        <v>1</v>
      </c>
      <c r="D942" s="236">
        <v>1</v>
      </c>
      <c r="J942" s="236">
        <v>1</v>
      </c>
    </row>
    <row r="943" spans="1:10" x14ac:dyDescent="0.25">
      <c r="A943" s="236">
        <v>34134</v>
      </c>
    </row>
    <row r="944" spans="1:10" x14ac:dyDescent="0.25">
      <c r="A944" s="236">
        <v>34137</v>
      </c>
    </row>
    <row r="945" spans="1:10" x14ac:dyDescent="0.25">
      <c r="A945" s="236">
        <v>34143</v>
      </c>
      <c r="B945" s="236">
        <v>4</v>
      </c>
      <c r="E945" s="236">
        <v>4</v>
      </c>
      <c r="H945" s="236">
        <v>4</v>
      </c>
    </row>
    <row r="946" spans="1:10" x14ac:dyDescent="0.25">
      <c r="A946" s="236">
        <v>34146</v>
      </c>
      <c r="B946" s="236">
        <v>1</v>
      </c>
      <c r="E946" s="236">
        <v>1</v>
      </c>
      <c r="J946" s="236">
        <v>1</v>
      </c>
    </row>
    <row r="947" spans="1:10" x14ac:dyDescent="0.25">
      <c r="A947" s="236">
        <v>34148</v>
      </c>
      <c r="B947" s="236">
        <v>4</v>
      </c>
      <c r="E947" s="236">
        <v>4</v>
      </c>
      <c r="H947" s="236">
        <v>2</v>
      </c>
      <c r="I947" s="236">
        <v>3</v>
      </c>
      <c r="J947" s="236">
        <v>1</v>
      </c>
    </row>
    <row r="948" spans="1:10" x14ac:dyDescent="0.25">
      <c r="A948" s="236">
        <v>34151</v>
      </c>
    </row>
    <row r="949" spans="1:10" x14ac:dyDescent="0.25">
      <c r="A949" s="236">
        <v>34154</v>
      </c>
    </row>
    <row r="950" spans="1:10" x14ac:dyDescent="0.25">
      <c r="A950" s="236">
        <v>34157</v>
      </c>
    </row>
    <row r="951" spans="1:10" x14ac:dyDescent="0.25">
      <c r="A951" s="236">
        <v>34160</v>
      </c>
    </row>
    <row r="952" spans="1:10" x14ac:dyDescent="0.25">
      <c r="A952" s="236">
        <v>34177</v>
      </c>
    </row>
    <row r="953" spans="1:10" x14ac:dyDescent="0.25">
      <c r="A953" s="236">
        <v>34184</v>
      </c>
    </row>
    <row r="954" spans="1:10" x14ac:dyDescent="0.25">
      <c r="A954" s="236">
        <v>34187</v>
      </c>
    </row>
    <row r="955" spans="1:10" x14ac:dyDescent="0.25">
      <c r="A955" s="236">
        <v>34190</v>
      </c>
      <c r="B955" s="236">
        <v>12</v>
      </c>
      <c r="D955" s="236">
        <v>12</v>
      </c>
      <c r="H955" s="236">
        <v>12</v>
      </c>
      <c r="I955" s="236">
        <v>12</v>
      </c>
    </row>
    <row r="956" spans="1:10" x14ac:dyDescent="0.25">
      <c r="A956" s="236">
        <v>34193</v>
      </c>
      <c r="B956" s="236">
        <v>5</v>
      </c>
      <c r="E956" s="236">
        <v>3</v>
      </c>
      <c r="G956" s="236">
        <v>2</v>
      </c>
      <c r="H956" s="236">
        <v>3</v>
      </c>
      <c r="I956" s="236">
        <v>3</v>
      </c>
    </row>
    <row r="957" spans="1:10" x14ac:dyDescent="0.25">
      <c r="A957" s="236">
        <v>34196</v>
      </c>
      <c r="B957" s="236">
        <v>4</v>
      </c>
      <c r="E957" s="236">
        <v>4</v>
      </c>
      <c r="H957" s="236">
        <v>4</v>
      </c>
      <c r="I957" s="236">
        <v>4</v>
      </c>
    </row>
    <row r="958" spans="1:10" x14ac:dyDescent="0.25">
      <c r="A958" s="236">
        <v>34199</v>
      </c>
      <c r="B958" s="236">
        <v>4</v>
      </c>
      <c r="E958" s="236">
        <v>4</v>
      </c>
      <c r="H958" s="236">
        <v>4</v>
      </c>
      <c r="I958" s="236">
        <v>4</v>
      </c>
    </row>
    <row r="959" spans="1:10" x14ac:dyDescent="0.25">
      <c r="A959" s="236">
        <v>34202</v>
      </c>
      <c r="B959" s="236">
        <v>2</v>
      </c>
      <c r="E959" s="236">
        <v>2</v>
      </c>
      <c r="H959" s="236">
        <v>1</v>
      </c>
      <c r="I959" s="236">
        <v>1</v>
      </c>
      <c r="J959" s="236">
        <v>1</v>
      </c>
    </row>
    <row r="960" spans="1:10" x14ac:dyDescent="0.25">
      <c r="A960" s="236">
        <v>34205</v>
      </c>
    </row>
    <row r="961" spans="1:10" x14ac:dyDescent="0.25">
      <c r="A961" s="236">
        <v>34208</v>
      </c>
      <c r="B961" s="236">
        <v>4</v>
      </c>
      <c r="E961" s="236">
        <v>4</v>
      </c>
      <c r="H961" s="236">
        <v>3</v>
      </c>
      <c r="I961" s="236">
        <v>1</v>
      </c>
      <c r="J961" s="236">
        <v>1</v>
      </c>
    </row>
    <row r="962" spans="1:10" x14ac:dyDescent="0.25">
      <c r="A962" s="236">
        <v>34211</v>
      </c>
      <c r="B962" s="236">
        <v>4</v>
      </c>
      <c r="E962" s="236">
        <v>3</v>
      </c>
      <c r="F962" s="236">
        <v>1</v>
      </c>
      <c r="H962" s="236">
        <v>1</v>
      </c>
      <c r="J962" s="236">
        <v>2</v>
      </c>
    </row>
    <row r="963" spans="1:10" x14ac:dyDescent="0.25">
      <c r="A963" s="236">
        <v>34214</v>
      </c>
    </row>
    <row r="964" spans="1:10" x14ac:dyDescent="0.25">
      <c r="A964" s="236">
        <v>34217</v>
      </c>
    </row>
    <row r="965" spans="1:10" x14ac:dyDescent="0.25">
      <c r="A965" s="236">
        <v>34220</v>
      </c>
      <c r="B965" s="236">
        <v>4</v>
      </c>
      <c r="E965" s="236">
        <v>4</v>
      </c>
      <c r="H965" s="236">
        <v>3</v>
      </c>
      <c r="I965" s="236">
        <v>2</v>
      </c>
      <c r="J965" s="236">
        <v>1</v>
      </c>
    </row>
    <row r="966" spans="1:10" x14ac:dyDescent="0.25">
      <c r="A966" s="236">
        <v>34223</v>
      </c>
    </row>
    <row r="967" spans="1:10" x14ac:dyDescent="0.25">
      <c r="A967" s="236">
        <v>34226</v>
      </c>
    </row>
    <row r="968" spans="1:10" x14ac:dyDescent="0.25">
      <c r="A968" s="236">
        <v>34229</v>
      </c>
    </row>
    <row r="969" spans="1:10" x14ac:dyDescent="0.25">
      <c r="A969" s="236">
        <v>34232</v>
      </c>
    </row>
    <row r="970" spans="1:10" x14ac:dyDescent="0.25">
      <c r="A970" s="236">
        <v>34235</v>
      </c>
    </row>
    <row r="971" spans="1:10" x14ac:dyDescent="0.25">
      <c r="A971" s="236">
        <v>34238</v>
      </c>
    </row>
    <row r="972" spans="1:10" x14ac:dyDescent="0.25">
      <c r="A972" s="236">
        <v>34241</v>
      </c>
    </row>
    <row r="973" spans="1:10" x14ac:dyDescent="0.25">
      <c r="A973" s="236">
        <v>34244</v>
      </c>
    </row>
    <row r="974" spans="1:10" x14ac:dyDescent="0.25">
      <c r="A974" s="236">
        <v>34247</v>
      </c>
      <c r="B974" s="236">
        <v>3</v>
      </c>
      <c r="F974" s="236">
        <v>3</v>
      </c>
    </row>
    <row r="975" spans="1:10" x14ac:dyDescent="0.25">
      <c r="A975" s="236">
        <v>34250</v>
      </c>
    </row>
    <row r="976" spans="1:10" x14ac:dyDescent="0.25">
      <c r="A976" s="236">
        <v>34253</v>
      </c>
    </row>
    <row r="977" spans="1:10" x14ac:dyDescent="0.25">
      <c r="A977" s="236">
        <v>34256</v>
      </c>
      <c r="B977" s="236">
        <v>4</v>
      </c>
      <c r="E977" s="236">
        <v>2</v>
      </c>
      <c r="F977" s="236">
        <v>2</v>
      </c>
      <c r="H977" s="236">
        <v>2</v>
      </c>
      <c r="I977" s="236">
        <v>2</v>
      </c>
    </row>
    <row r="978" spans="1:10" x14ac:dyDescent="0.25">
      <c r="A978" s="236">
        <v>34259</v>
      </c>
    </row>
    <row r="979" spans="1:10" x14ac:dyDescent="0.25">
      <c r="A979" s="236">
        <v>34262</v>
      </c>
      <c r="B979" s="236">
        <v>4</v>
      </c>
      <c r="D979" s="236">
        <v>2</v>
      </c>
      <c r="E979" s="236">
        <v>2</v>
      </c>
      <c r="J979" s="236">
        <v>4</v>
      </c>
    </row>
    <row r="980" spans="1:10" x14ac:dyDescent="0.25">
      <c r="A980" s="236">
        <v>34265</v>
      </c>
    </row>
    <row r="981" spans="1:10" x14ac:dyDescent="0.25">
      <c r="A981" s="236">
        <v>34268</v>
      </c>
    </row>
    <row r="982" spans="1:10" x14ac:dyDescent="0.25">
      <c r="A982" s="236">
        <v>34271</v>
      </c>
      <c r="B982" s="236">
        <v>3</v>
      </c>
      <c r="E982" s="236">
        <v>3</v>
      </c>
      <c r="J982" s="236">
        <v>3</v>
      </c>
    </row>
    <row r="983" spans="1:10" x14ac:dyDescent="0.25">
      <c r="A983" s="236">
        <v>34273</v>
      </c>
    </row>
    <row r="984" spans="1:10" x14ac:dyDescent="0.25">
      <c r="A984" s="236">
        <v>34276</v>
      </c>
    </row>
    <row r="985" spans="1:10" x14ac:dyDescent="0.25">
      <c r="A985" s="236">
        <v>34278</v>
      </c>
      <c r="B985" s="236">
        <v>4</v>
      </c>
      <c r="D985" s="236">
        <v>1</v>
      </c>
      <c r="E985" s="236">
        <v>3</v>
      </c>
      <c r="H985" s="236">
        <v>4</v>
      </c>
      <c r="I985" s="236">
        <v>3</v>
      </c>
    </row>
    <row r="986" spans="1:10" x14ac:dyDescent="0.25">
      <c r="A986" s="236">
        <v>34293</v>
      </c>
    </row>
    <row r="987" spans="1:10" x14ac:dyDescent="0.25">
      <c r="A987" s="236">
        <v>34296</v>
      </c>
    </row>
    <row r="988" spans="1:10" x14ac:dyDescent="0.25">
      <c r="A988" s="236">
        <v>34299</v>
      </c>
    </row>
    <row r="989" spans="1:10" x14ac:dyDescent="0.25">
      <c r="A989" s="236">
        <v>34302</v>
      </c>
    </row>
    <row r="990" spans="1:10" x14ac:dyDescent="0.25">
      <c r="A990" s="236">
        <v>34305</v>
      </c>
    </row>
    <row r="991" spans="1:10" x14ac:dyDescent="0.25">
      <c r="A991" s="236">
        <v>34308</v>
      </c>
    </row>
    <row r="992" spans="1:10" x14ac:dyDescent="0.25">
      <c r="A992" s="236">
        <v>34311</v>
      </c>
    </row>
    <row r="993" spans="1:1" x14ac:dyDescent="0.25">
      <c r="A993" s="236">
        <v>34314</v>
      </c>
    </row>
    <row r="994" spans="1:1" x14ac:dyDescent="0.25">
      <c r="A994" s="236">
        <v>34317</v>
      </c>
    </row>
    <row r="995" spans="1:1" x14ac:dyDescent="0.25">
      <c r="A995" s="236">
        <v>34320</v>
      </c>
    </row>
    <row r="996" spans="1:1" x14ac:dyDescent="0.25">
      <c r="A996" s="236">
        <v>34323</v>
      </c>
    </row>
    <row r="997" spans="1:1" x14ac:dyDescent="0.25">
      <c r="A997" s="236">
        <v>34326</v>
      </c>
    </row>
    <row r="998" spans="1:1" x14ac:dyDescent="0.25">
      <c r="A998" s="236">
        <v>34329</v>
      </c>
    </row>
    <row r="999" spans="1:1" x14ac:dyDescent="0.25">
      <c r="A999" s="236">
        <v>34332</v>
      </c>
    </row>
    <row r="1000" spans="1:1" x14ac:dyDescent="0.25">
      <c r="A1000" s="236">
        <v>34335</v>
      </c>
    </row>
    <row r="1001" spans="1:1" x14ac:dyDescent="0.25">
      <c r="A1001" s="236">
        <v>34338</v>
      </c>
    </row>
    <row r="1002" spans="1:1" x14ac:dyDescent="0.25">
      <c r="A1002" s="236">
        <v>34341</v>
      </c>
    </row>
    <row r="1003" spans="1:1" x14ac:dyDescent="0.25">
      <c r="A1003" s="236">
        <v>34344</v>
      </c>
    </row>
    <row r="1004" spans="1:1" x14ac:dyDescent="0.25">
      <c r="A1004" s="236">
        <v>34347</v>
      </c>
    </row>
    <row r="1005" spans="1:1" x14ac:dyDescent="0.25">
      <c r="A1005" s="236">
        <v>34350</v>
      </c>
    </row>
    <row r="1006" spans="1:1" x14ac:dyDescent="0.25">
      <c r="A1006" s="236">
        <v>34353</v>
      </c>
    </row>
    <row r="1007" spans="1:1" x14ac:dyDescent="0.25">
      <c r="A1007" s="236">
        <v>34356</v>
      </c>
    </row>
    <row r="1008" spans="1:1" x14ac:dyDescent="0.25">
      <c r="A1008" s="236">
        <v>34359</v>
      </c>
    </row>
    <row r="1009" spans="1:1" x14ac:dyDescent="0.25">
      <c r="A1009" s="236">
        <v>34362</v>
      </c>
    </row>
    <row r="1010" spans="1:1" x14ac:dyDescent="0.25">
      <c r="A1010" s="236">
        <v>34365</v>
      </c>
    </row>
    <row r="1011" spans="1:1" x14ac:dyDescent="0.25">
      <c r="A1011" s="236">
        <v>34368</v>
      </c>
    </row>
    <row r="1012" spans="1:1" x14ac:dyDescent="0.25">
      <c r="A1012" s="236">
        <v>34371</v>
      </c>
    </row>
    <row r="1013" spans="1:1" x14ac:dyDescent="0.25">
      <c r="A1013" s="236">
        <v>34374</v>
      </c>
    </row>
    <row r="1014" spans="1:1" x14ac:dyDescent="0.25">
      <c r="A1014" s="236">
        <v>34377</v>
      </c>
    </row>
    <row r="1015" spans="1:1" x14ac:dyDescent="0.25">
      <c r="A1015" s="236">
        <v>34380</v>
      </c>
    </row>
    <row r="1016" spans="1:1" x14ac:dyDescent="0.25">
      <c r="A1016" s="236">
        <v>34383</v>
      </c>
    </row>
    <row r="1017" spans="1:1" x14ac:dyDescent="0.25">
      <c r="A1017" s="236">
        <v>34386</v>
      </c>
    </row>
    <row r="1018" spans="1:1" x14ac:dyDescent="0.25">
      <c r="A1018" s="236">
        <v>34389</v>
      </c>
    </row>
    <row r="1019" spans="1:1" x14ac:dyDescent="0.25">
      <c r="A1019" s="236">
        <v>34392</v>
      </c>
    </row>
    <row r="1020" spans="1:1" x14ac:dyDescent="0.25">
      <c r="A1020" s="236">
        <v>34395</v>
      </c>
    </row>
    <row r="1021" spans="1:1" x14ac:dyDescent="0.25">
      <c r="A1021" s="236">
        <v>34398</v>
      </c>
    </row>
    <row r="1022" spans="1:1" x14ac:dyDescent="0.25">
      <c r="A1022" s="236">
        <v>34401</v>
      </c>
    </row>
    <row r="1023" spans="1:1" x14ac:dyDescent="0.25">
      <c r="A1023" s="236">
        <v>34404</v>
      </c>
    </row>
    <row r="1024" spans="1:1" x14ac:dyDescent="0.25">
      <c r="A1024" s="236">
        <v>34407</v>
      </c>
    </row>
    <row r="1025" spans="1:10" x14ac:dyDescent="0.25">
      <c r="A1025" s="236">
        <v>34410</v>
      </c>
    </row>
    <row r="1026" spans="1:10" x14ac:dyDescent="0.25">
      <c r="A1026" s="236">
        <v>34413</v>
      </c>
    </row>
    <row r="1027" spans="1:10" x14ac:dyDescent="0.25">
      <c r="A1027" s="236">
        <v>34416</v>
      </c>
    </row>
    <row r="1028" spans="1:10" x14ac:dyDescent="0.25">
      <c r="A1028" s="236">
        <v>34419</v>
      </c>
    </row>
    <row r="1029" spans="1:10" x14ac:dyDescent="0.25">
      <c r="A1029" s="236">
        <v>34422</v>
      </c>
    </row>
    <row r="1030" spans="1:10" x14ac:dyDescent="0.25">
      <c r="A1030" s="236">
        <v>34427</v>
      </c>
    </row>
    <row r="1031" spans="1:10" x14ac:dyDescent="0.25">
      <c r="A1031" s="236">
        <v>34430</v>
      </c>
    </row>
    <row r="1032" spans="1:10" x14ac:dyDescent="0.25">
      <c r="A1032" s="236">
        <v>34433</v>
      </c>
    </row>
    <row r="1033" spans="1:10" x14ac:dyDescent="0.25">
      <c r="A1033" s="236">
        <v>34436</v>
      </c>
    </row>
    <row r="1034" spans="1:10" x14ac:dyDescent="0.25">
      <c r="A1034" s="236">
        <v>34439</v>
      </c>
    </row>
    <row r="1035" spans="1:10" x14ac:dyDescent="0.25">
      <c r="A1035" s="236">
        <v>34442</v>
      </c>
    </row>
    <row r="1036" spans="1:10" x14ac:dyDescent="0.25">
      <c r="A1036" s="236">
        <v>34445</v>
      </c>
    </row>
    <row r="1037" spans="1:10" x14ac:dyDescent="0.25">
      <c r="A1037" s="236">
        <v>34448</v>
      </c>
    </row>
    <row r="1038" spans="1:10" x14ac:dyDescent="0.25">
      <c r="A1038" s="236">
        <v>34451</v>
      </c>
    </row>
    <row r="1039" spans="1:10" x14ac:dyDescent="0.25">
      <c r="A1039" s="236">
        <v>34471</v>
      </c>
    </row>
    <row r="1040" spans="1:10" x14ac:dyDescent="0.25">
      <c r="A1040" s="236">
        <v>34496</v>
      </c>
      <c r="B1040" s="236">
        <v>1</v>
      </c>
      <c r="E1040" s="236">
        <v>1</v>
      </c>
      <c r="J1040" s="236">
        <v>1</v>
      </c>
    </row>
    <row r="1041" spans="1:10" x14ac:dyDescent="0.25">
      <c r="A1041" s="236">
        <v>34499</v>
      </c>
    </row>
    <row r="1042" spans="1:10" x14ac:dyDescent="0.25">
      <c r="A1042" s="236">
        <v>34502</v>
      </c>
      <c r="B1042" s="236">
        <v>3</v>
      </c>
      <c r="D1042" s="236">
        <v>1</v>
      </c>
      <c r="E1042" s="236">
        <v>2</v>
      </c>
      <c r="H1042" s="236">
        <v>2</v>
      </c>
      <c r="J1042" s="236">
        <v>1</v>
      </c>
    </row>
    <row r="1043" spans="1:10" x14ac:dyDescent="0.25">
      <c r="A1043" s="236">
        <v>34510</v>
      </c>
    </row>
    <row r="1044" spans="1:10" x14ac:dyDescent="0.25">
      <c r="A1044" s="236">
        <v>34511</v>
      </c>
    </row>
    <row r="1045" spans="1:10" x14ac:dyDescent="0.25">
      <c r="A1045" s="236">
        <v>34514</v>
      </c>
    </row>
    <row r="1046" spans="1:10" x14ac:dyDescent="0.25">
      <c r="A1046" s="236">
        <v>34517</v>
      </c>
      <c r="B1046" s="236">
        <v>1</v>
      </c>
      <c r="D1046" s="236">
        <v>1</v>
      </c>
      <c r="I1046" s="236">
        <v>1</v>
      </c>
    </row>
    <row r="1047" spans="1:10" x14ac:dyDescent="0.25">
      <c r="A1047" s="236">
        <v>34520</v>
      </c>
    </row>
    <row r="1048" spans="1:10" x14ac:dyDescent="0.25">
      <c r="A1048" s="236">
        <v>34523</v>
      </c>
    </row>
    <row r="1049" spans="1:10" x14ac:dyDescent="0.25">
      <c r="A1049" s="236">
        <v>34526</v>
      </c>
    </row>
    <row r="1050" spans="1:10" x14ac:dyDescent="0.25">
      <c r="A1050" s="236">
        <v>34529</v>
      </c>
    </row>
    <row r="1051" spans="1:10" x14ac:dyDescent="0.25">
      <c r="A1051" s="236">
        <v>34532</v>
      </c>
    </row>
    <row r="1052" spans="1:10" x14ac:dyDescent="0.25">
      <c r="A1052" s="236">
        <v>34535</v>
      </c>
    </row>
    <row r="1053" spans="1:10" x14ac:dyDescent="0.25">
      <c r="A1053" s="236">
        <v>34538</v>
      </c>
    </row>
    <row r="1054" spans="1:10" x14ac:dyDescent="0.25">
      <c r="A1054" s="236">
        <v>34541</v>
      </c>
    </row>
    <row r="1055" spans="1:10" x14ac:dyDescent="0.25">
      <c r="A1055" s="236">
        <v>34544</v>
      </c>
    </row>
    <row r="1056" spans="1:10" x14ac:dyDescent="0.25">
      <c r="A1056" s="236">
        <v>34547</v>
      </c>
    </row>
    <row r="1057" spans="1:1" x14ac:dyDescent="0.25">
      <c r="A1057" s="236">
        <v>34550</v>
      </c>
    </row>
    <row r="1058" spans="1:1" x14ac:dyDescent="0.25">
      <c r="A1058" s="236">
        <v>34553</v>
      </c>
    </row>
    <row r="1059" spans="1:1" x14ac:dyDescent="0.25">
      <c r="A1059" s="236">
        <v>34558</v>
      </c>
    </row>
    <row r="1060" spans="1:1" x14ac:dyDescent="0.25">
      <c r="A1060" s="236">
        <v>34561</v>
      </c>
    </row>
    <row r="1061" spans="1:1" x14ac:dyDescent="0.25">
      <c r="A1061" s="236">
        <v>34564</v>
      </c>
    </row>
    <row r="1062" spans="1:1" x14ac:dyDescent="0.25">
      <c r="A1062" s="236">
        <v>34567</v>
      </c>
    </row>
    <row r="1063" spans="1:1" x14ac:dyDescent="0.25">
      <c r="A1063" s="236">
        <v>34570</v>
      </c>
    </row>
    <row r="1064" spans="1:1" x14ac:dyDescent="0.25">
      <c r="A1064" s="236">
        <v>34573</v>
      </c>
    </row>
    <row r="1065" spans="1:1" x14ac:dyDescent="0.25">
      <c r="A1065" s="236">
        <v>34576</v>
      </c>
    </row>
    <row r="1066" spans="1:1" x14ac:dyDescent="0.25">
      <c r="A1066" s="236">
        <v>34579</v>
      </c>
    </row>
    <row r="1067" spans="1:1" x14ac:dyDescent="0.25">
      <c r="A1067" s="236">
        <v>34582</v>
      </c>
    </row>
    <row r="1068" spans="1:1" x14ac:dyDescent="0.25">
      <c r="A1068" s="236">
        <v>34585</v>
      </c>
    </row>
    <row r="1069" spans="1:1" x14ac:dyDescent="0.25">
      <c r="A1069" s="236">
        <v>34588</v>
      </c>
    </row>
    <row r="1070" spans="1:1" x14ac:dyDescent="0.25">
      <c r="A1070" s="236">
        <v>34591</v>
      </c>
    </row>
    <row r="1071" spans="1:1" x14ac:dyDescent="0.25">
      <c r="A1071" s="236">
        <v>34594</v>
      </c>
    </row>
    <row r="1072" spans="1:1" x14ac:dyDescent="0.25">
      <c r="A1072" s="236">
        <v>34597</v>
      </c>
    </row>
    <row r="1073" spans="1:10" x14ac:dyDescent="0.25">
      <c r="A1073" s="236">
        <v>34618</v>
      </c>
      <c r="B1073" s="236">
        <v>1</v>
      </c>
      <c r="F1073" s="236">
        <v>1</v>
      </c>
    </row>
    <row r="1074" spans="1:10" x14ac:dyDescent="0.25">
      <c r="A1074" s="236">
        <v>34621</v>
      </c>
    </row>
    <row r="1075" spans="1:10" x14ac:dyDescent="0.25">
      <c r="A1075" s="236">
        <v>34624</v>
      </c>
    </row>
    <row r="1076" spans="1:10" x14ac:dyDescent="0.25">
      <c r="A1076" s="236">
        <v>34628</v>
      </c>
      <c r="B1076" s="236">
        <v>2</v>
      </c>
      <c r="G1076" s="236">
        <v>2</v>
      </c>
    </row>
    <row r="1077" spans="1:10" x14ac:dyDescent="0.25">
      <c r="A1077" s="236">
        <v>34642</v>
      </c>
    </row>
    <row r="1078" spans="1:10" x14ac:dyDescent="0.25">
      <c r="A1078" s="236">
        <v>34645</v>
      </c>
    </row>
    <row r="1079" spans="1:10" x14ac:dyDescent="0.25">
      <c r="A1079" s="236">
        <v>34648</v>
      </c>
    </row>
    <row r="1080" spans="1:10" x14ac:dyDescent="0.25">
      <c r="A1080" s="236">
        <v>34651</v>
      </c>
    </row>
    <row r="1081" spans="1:10" x14ac:dyDescent="0.25">
      <c r="A1081" s="236">
        <v>34654</v>
      </c>
    </row>
    <row r="1082" spans="1:10" x14ac:dyDescent="0.25">
      <c r="A1082" s="236">
        <v>34658</v>
      </c>
    </row>
    <row r="1083" spans="1:10" x14ac:dyDescent="0.25">
      <c r="A1083" s="236">
        <v>34665</v>
      </c>
    </row>
    <row r="1084" spans="1:10" x14ac:dyDescent="0.25">
      <c r="A1084" s="236">
        <v>34668</v>
      </c>
      <c r="B1084" s="236">
        <v>4</v>
      </c>
      <c r="E1084" s="236">
        <v>4</v>
      </c>
      <c r="H1084" s="236">
        <v>3</v>
      </c>
      <c r="J1084" s="236">
        <v>1</v>
      </c>
    </row>
    <row r="1085" spans="1:10" x14ac:dyDescent="0.25">
      <c r="A1085" s="236">
        <v>34671</v>
      </c>
      <c r="B1085" s="236">
        <v>2</v>
      </c>
      <c r="E1085" s="236">
        <v>2</v>
      </c>
      <c r="H1085" s="236">
        <v>2</v>
      </c>
      <c r="I1085" s="236">
        <v>2</v>
      </c>
    </row>
    <row r="1086" spans="1:10" x14ac:dyDescent="0.25">
      <c r="A1086" s="236">
        <v>34683</v>
      </c>
    </row>
    <row r="1087" spans="1:10" x14ac:dyDescent="0.25">
      <c r="A1087" s="236">
        <v>34686</v>
      </c>
    </row>
    <row r="1088" spans="1:10" x14ac:dyDescent="0.25">
      <c r="A1088" s="236">
        <v>34689</v>
      </c>
    </row>
    <row r="1089" spans="1:10" x14ac:dyDescent="0.25">
      <c r="A1089" s="236">
        <v>34692</v>
      </c>
    </row>
    <row r="1090" spans="1:10" x14ac:dyDescent="0.25">
      <c r="A1090" s="236">
        <v>34695</v>
      </c>
      <c r="B1090" s="236">
        <v>4</v>
      </c>
      <c r="E1090" s="236">
        <v>4</v>
      </c>
      <c r="H1090" s="236">
        <v>3</v>
      </c>
      <c r="J1090" s="236">
        <v>1</v>
      </c>
    </row>
    <row r="1091" spans="1:10" x14ac:dyDescent="0.25">
      <c r="A1091" s="236">
        <v>34698</v>
      </c>
    </row>
    <row r="1092" spans="1:10" x14ac:dyDescent="0.25">
      <c r="A1092" s="236">
        <v>34701</v>
      </c>
    </row>
    <row r="1093" spans="1:10" x14ac:dyDescent="0.25">
      <c r="A1093" s="236">
        <v>34704</v>
      </c>
      <c r="B1093" s="236">
        <v>4</v>
      </c>
      <c r="E1093" s="236">
        <v>3</v>
      </c>
      <c r="G1093" s="236">
        <v>1</v>
      </c>
      <c r="H1093" s="236">
        <v>2</v>
      </c>
      <c r="I1093" s="236">
        <v>2</v>
      </c>
    </row>
    <row r="1094" spans="1:10" x14ac:dyDescent="0.25">
      <c r="A1094" s="236">
        <v>34707</v>
      </c>
    </row>
    <row r="1095" spans="1:10" x14ac:dyDescent="0.25">
      <c r="A1095" s="236">
        <v>34710</v>
      </c>
    </row>
    <row r="1096" spans="1:10" x14ac:dyDescent="0.25">
      <c r="A1096" s="236">
        <v>34713</v>
      </c>
    </row>
    <row r="1097" spans="1:10" x14ac:dyDescent="0.25">
      <c r="A1097" s="236">
        <v>34716</v>
      </c>
    </row>
    <row r="1098" spans="1:10" x14ac:dyDescent="0.25">
      <c r="A1098" s="236">
        <v>34719</v>
      </c>
    </row>
    <row r="1099" spans="1:10" x14ac:dyDescent="0.25">
      <c r="A1099" s="236">
        <v>34722</v>
      </c>
    </row>
    <row r="1100" spans="1:10" x14ac:dyDescent="0.25">
      <c r="A1100" s="236">
        <v>34725</v>
      </c>
    </row>
    <row r="1101" spans="1:10" x14ac:dyDescent="0.25">
      <c r="A1101" s="236">
        <v>34728</v>
      </c>
    </row>
    <row r="1102" spans="1:10" x14ac:dyDescent="0.25">
      <c r="A1102" s="236">
        <v>34731</v>
      </c>
    </row>
    <row r="1103" spans="1:10" x14ac:dyDescent="0.25">
      <c r="A1103" s="236">
        <v>34734</v>
      </c>
    </row>
    <row r="1104" spans="1:10" x14ac:dyDescent="0.25">
      <c r="A1104" s="236">
        <v>34737</v>
      </c>
    </row>
    <row r="1105" spans="1:1" x14ac:dyDescent="0.25">
      <c r="A1105" s="236">
        <v>34740</v>
      </c>
    </row>
    <row r="1106" spans="1:1" x14ac:dyDescent="0.25">
      <c r="A1106" s="236">
        <v>34743</v>
      </c>
    </row>
    <row r="1107" spans="1:1" x14ac:dyDescent="0.25">
      <c r="A1107" s="236">
        <v>34746</v>
      </c>
    </row>
    <row r="1108" spans="1:1" x14ac:dyDescent="0.25">
      <c r="A1108" s="236">
        <v>34749</v>
      </c>
    </row>
    <row r="1109" spans="1:1" x14ac:dyDescent="0.25">
      <c r="A1109" s="236">
        <v>34752</v>
      </c>
    </row>
    <row r="1110" spans="1:1" x14ac:dyDescent="0.25">
      <c r="A1110" s="236">
        <v>34755</v>
      </c>
    </row>
    <row r="1111" spans="1:1" x14ac:dyDescent="0.25">
      <c r="A1111" s="236">
        <v>34758</v>
      </c>
    </row>
    <row r="1112" spans="1:1" x14ac:dyDescent="0.25">
      <c r="A1112" s="236">
        <v>34761</v>
      </c>
    </row>
    <row r="1113" spans="1:1" x14ac:dyDescent="0.25">
      <c r="A1113" s="236">
        <v>34764</v>
      </c>
    </row>
    <row r="1114" spans="1:1" x14ac:dyDescent="0.25">
      <c r="A1114" s="236">
        <v>34767</v>
      </c>
    </row>
    <row r="1115" spans="1:1" x14ac:dyDescent="0.25">
      <c r="A1115" s="236">
        <v>34770</v>
      </c>
    </row>
    <row r="1116" spans="1:1" x14ac:dyDescent="0.25">
      <c r="A1116" s="236">
        <v>34773</v>
      </c>
    </row>
    <row r="1117" spans="1:1" x14ac:dyDescent="0.25">
      <c r="A1117" s="236">
        <v>34776</v>
      </c>
    </row>
    <row r="1118" spans="1:1" x14ac:dyDescent="0.25">
      <c r="A1118" s="236">
        <v>34779</v>
      </c>
    </row>
    <row r="1119" spans="1:1" x14ac:dyDescent="0.25">
      <c r="A1119" s="236">
        <v>34782</v>
      </c>
    </row>
    <row r="1120" spans="1:1" x14ac:dyDescent="0.25">
      <c r="A1120" s="236">
        <v>34785</v>
      </c>
    </row>
    <row r="1121" spans="1:1" x14ac:dyDescent="0.25">
      <c r="A1121" s="236">
        <v>34788</v>
      </c>
    </row>
    <row r="1122" spans="1:1" x14ac:dyDescent="0.25">
      <c r="A1122" s="236">
        <v>34791</v>
      </c>
    </row>
    <row r="1123" spans="1:1" x14ac:dyDescent="0.25">
      <c r="A1123" s="236">
        <v>34794</v>
      </c>
    </row>
    <row r="1124" spans="1:1" x14ac:dyDescent="0.25">
      <c r="A1124" s="236">
        <v>34797</v>
      </c>
    </row>
    <row r="1125" spans="1:1" x14ac:dyDescent="0.25">
      <c r="A1125" s="236">
        <v>34800</v>
      </c>
    </row>
    <row r="1126" spans="1:1" x14ac:dyDescent="0.25">
      <c r="A1126" s="236">
        <v>34803</v>
      </c>
    </row>
    <row r="1127" spans="1:1" x14ac:dyDescent="0.25">
      <c r="A1127" s="236">
        <v>34806</v>
      </c>
    </row>
    <row r="1128" spans="1:1" x14ac:dyDescent="0.25">
      <c r="A1128" s="236">
        <v>34809</v>
      </c>
    </row>
    <row r="1129" spans="1:1" x14ac:dyDescent="0.25">
      <c r="A1129" s="236">
        <v>34812</v>
      </c>
    </row>
    <row r="1130" spans="1:1" x14ac:dyDescent="0.25">
      <c r="A1130" s="236">
        <v>34815</v>
      </c>
    </row>
    <row r="1131" spans="1:1" x14ac:dyDescent="0.25">
      <c r="A1131" s="236">
        <v>34818</v>
      </c>
    </row>
    <row r="1132" spans="1:1" x14ac:dyDescent="0.25">
      <c r="A1132" s="236">
        <v>34821</v>
      </c>
    </row>
    <row r="1133" spans="1:1" x14ac:dyDescent="0.25">
      <c r="A1133" s="236">
        <v>34824</v>
      </c>
    </row>
    <row r="1134" spans="1:1" x14ac:dyDescent="0.25">
      <c r="A1134" s="236">
        <v>34827</v>
      </c>
    </row>
    <row r="1135" spans="1:1" x14ac:dyDescent="0.25">
      <c r="A1135" s="236">
        <v>34830</v>
      </c>
    </row>
    <row r="1136" spans="1:1" x14ac:dyDescent="0.25">
      <c r="A1136" s="236">
        <v>34833</v>
      </c>
    </row>
    <row r="1137" spans="1:1" x14ac:dyDescent="0.25">
      <c r="A1137" s="236">
        <v>34836</v>
      </c>
    </row>
    <row r="1138" spans="1:1" x14ac:dyDescent="0.25">
      <c r="A1138" s="236">
        <v>34839</v>
      </c>
    </row>
    <row r="1139" spans="1:1" x14ac:dyDescent="0.25">
      <c r="A1139" s="236">
        <v>34842</v>
      </c>
    </row>
    <row r="1140" spans="1:1" x14ac:dyDescent="0.25">
      <c r="A1140" s="236">
        <v>34845</v>
      </c>
    </row>
    <row r="1141" spans="1:1" x14ac:dyDescent="0.25">
      <c r="A1141" s="236">
        <v>34848</v>
      </c>
    </row>
    <row r="1142" spans="1:1" x14ac:dyDescent="0.25">
      <c r="A1142" s="236">
        <v>34851</v>
      </c>
    </row>
    <row r="1143" spans="1:1" x14ac:dyDescent="0.25">
      <c r="A1143" s="236">
        <v>34854</v>
      </c>
    </row>
    <row r="1144" spans="1:1" x14ac:dyDescent="0.25">
      <c r="A1144" s="236">
        <v>34857</v>
      </c>
    </row>
    <row r="1145" spans="1:1" x14ac:dyDescent="0.25">
      <c r="A1145" s="236">
        <v>34860</v>
      </c>
    </row>
    <row r="1146" spans="1:1" x14ac:dyDescent="0.25">
      <c r="A1146" s="236">
        <v>34863</v>
      </c>
    </row>
    <row r="1147" spans="1:1" x14ac:dyDescent="0.25">
      <c r="A1147" s="236">
        <v>34866</v>
      </c>
    </row>
    <row r="1148" spans="1:1" x14ac:dyDescent="0.25">
      <c r="A1148" s="236">
        <v>34869</v>
      </c>
    </row>
    <row r="1149" spans="1:1" x14ac:dyDescent="0.25">
      <c r="A1149" s="236">
        <v>34872</v>
      </c>
    </row>
    <row r="1150" spans="1:1" x14ac:dyDescent="0.25">
      <c r="A1150" s="236">
        <v>34875</v>
      </c>
    </row>
    <row r="1151" spans="1:1" x14ac:dyDescent="0.25">
      <c r="A1151" s="236">
        <v>34878</v>
      </c>
    </row>
    <row r="1152" spans="1:1" x14ac:dyDescent="0.25">
      <c r="A1152" s="236">
        <v>34881</v>
      </c>
    </row>
    <row r="1153" spans="1:1" x14ac:dyDescent="0.25">
      <c r="A1153" s="236">
        <v>34884</v>
      </c>
    </row>
    <row r="1154" spans="1:1" x14ac:dyDescent="0.25">
      <c r="A1154" s="236">
        <v>34887</v>
      </c>
    </row>
    <row r="1155" spans="1:1" x14ac:dyDescent="0.25">
      <c r="A1155" s="236">
        <v>34890</v>
      </c>
    </row>
    <row r="1156" spans="1:1" x14ac:dyDescent="0.25">
      <c r="A1156" s="236">
        <v>34893</v>
      </c>
    </row>
    <row r="1157" spans="1:1" x14ac:dyDescent="0.25">
      <c r="A1157" s="236">
        <v>34896</v>
      </c>
    </row>
    <row r="1158" spans="1:1" x14ac:dyDescent="0.25">
      <c r="A1158" s="236">
        <v>34899</v>
      </c>
    </row>
    <row r="1159" spans="1:1" x14ac:dyDescent="0.25">
      <c r="A1159" s="236">
        <v>34902</v>
      </c>
    </row>
    <row r="1160" spans="1:1" x14ac:dyDescent="0.25">
      <c r="A1160" s="236">
        <v>34905</v>
      </c>
    </row>
    <row r="1161" spans="1:1" x14ac:dyDescent="0.25">
      <c r="A1161" s="236">
        <v>34907</v>
      </c>
    </row>
    <row r="1162" spans="1:1" x14ac:dyDescent="0.25">
      <c r="A1162" s="236">
        <v>34909</v>
      </c>
    </row>
    <row r="1163" spans="1:1" x14ac:dyDescent="0.25">
      <c r="A1163" s="236">
        <v>34911</v>
      </c>
    </row>
    <row r="1164" spans="1:1" x14ac:dyDescent="0.25">
      <c r="A1164" s="236">
        <v>34913</v>
      </c>
    </row>
    <row r="1165" spans="1:1" x14ac:dyDescent="0.25">
      <c r="A1165" s="236">
        <v>34915</v>
      </c>
    </row>
    <row r="1166" spans="1:1" x14ac:dyDescent="0.25">
      <c r="A1166" s="236">
        <v>34917</v>
      </c>
    </row>
    <row r="1167" spans="1:1" x14ac:dyDescent="0.25">
      <c r="A1167" s="236">
        <v>34919</v>
      </c>
    </row>
    <row r="1168" spans="1:1" x14ac:dyDescent="0.25">
      <c r="A1168" s="236">
        <v>34922</v>
      </c>
    </row>
    <row r="1169" spans="1:10" x14ac:dyDescent="0.25">
      <c r="A1169" s="236">
        <v>34980</v>
      </c>
    </row>
    <row r="1170" spans="1:10" x14ac:dyDescent="0.25">
      <c r="A1170" s="236">
        <v>34984</v>
      </c>
      <c r="B1170" s="236">
        <v>1</v>
      </c>
      <c r="F1170" s="236">
        <v>1</v>
      </c>
    </row>
    <row r="1171" spans="1:10" x14ac:dyDescent="0.25">
      <c r="A1171" s="236">
        <v>34989</v>
      </c>
    </row>
    <row r="1172" spans="1:10" x14ac:dyDescent="0.25">
      <c r="A1172" s="236">
        <v>34994</v>
      </c>
      <c r="B1172" s="236">
        <v>2</v>
      </c>
      <c r="E1172" s="236">
        <v>2</v>
      </c>
      <c r="H1172" s="236">
        <v>2</v>
      </c>
      <c r="I1172" s="236">
        <v>2</v>
      </c>
    </row>
    <row r="1173" spans="1:10" x14ac:dyDescent="0.25">
      <c r="A1173" s="236">
        <v>34999</v>
      </c>
      <c r="B1173" s="236">
        <v>4</v>
      </c>
      <c r="E1173" s="236">
        <v>2</v>
      </c>
      <c r="G1173" s="236">
        <v>2</v>
      </c>
      <c r="H1173" s="236">
        <v>2</v>
      </c>
      <c r="I1173" s="236">
        <v>2</v>
      </c>
    </row>
    <row r="1174" spans="1:10" x14ac:dyDescent="0.25">
      <c r="A1174" s="236">
        <v>35004</v>
      </c>
      <c r="B1174" s="236">
        <v>4</v>
      </c>
      <c r="G1174" s="236">
        <v>4</v>
      </c>
    </row>
    <row r="1175" spans="1:10" x14ac:dyDescent="0.25">
      <c r="A1175" s="236">
        <v>35009</v>
      </c>
      <c r="B1175" s="236">
        <v>2</v>
      </c>
      <c r="G1175" s="236">
        <v>2</v>
      </c>
    </row>
    <row r="1176" spans="1:10" x14ac:dyDescent="0.25">
      <c r="A1176" s="236">
        <v>35014</v>
      </c>
      <c r="B1176" s="236">
        <v>2</v>
      </c>
      <c r="E1176" s="236">
        <v>2</v>
      </c>
      <c r="H1176" s="236">
        <v>2</v>
      </c>
    </row>
    <row r="1177" spans="1:10" x14ac:dyDescent="0.25">
      <c r="A1177" s="236">
        <v>35019</v>
      </c>
      <c r="B1177" s="236">
        <v>2</v>
      </c>
      <c r="E1177" s="236">
        <v>2</v>
      </c>
      <c r="H1177" s="236">
        <v>2</v>
      </c>
    </row>
    <row r="1178" spans="1:10" x14ac:dyDescent="0.25">
      <c r="A1178" s="236">
        <v>35024</v>
      </c>
      <c r="B1178" s="236">
        <v>2</v>
      </c>
      <c r="E1178" s="236">
        <v>2</v>
      </c>
      <c r="H1178" s="236">
        <v>2</v>
      </c>
      <c r="I1178" s="236">
        <v>2</v>
      </c>
    </row>
    <row r="1179" spans="1:10" x14ac:dyDescent="0.25">
      <c r="A1179" s="236">
        <v>35029</v>
      </c>
      <c r="B1179" s="236">
        <v>1</v>
      </c>
      <c r="E1179" s="236">
        <v>1</v>
      </c>
      <c r="I1179" s="236">
        <v>1</v>
      </c>
    </row>
    <row r="1180" spans="1:10" x14ac:dyDescent="0.25">
      <c r="A1180" s="236">
        <v>35034</v>
      </c>
      <c r="B1180" s="236">
        <v>103</v>
      </c>
      <c r="D1180" s="236">
        <v>87</v>
      </c>
      <c r="E1180" s="236">
        <v>16</v>
      </c>
      <c r="H1180" s="236">
        <v>17</v>
      </c>
      <c r="I1180" s="236">
        <v>13</v>
      </c>
      <c r="J1180" s="236">
        <v>79</v>
      </c>
    </row>
    <row r="1181" spans="1:10" x14ac:dyDescent="0.25">
      <c r="A1181" s="236">
        <v>35039</v>
      </c>
    </row>
    <row r="1182" spans="1:10" x14ac:dyDescent="0.25">
      <c r="A1182" s="236">
        <v>35044</v>
      </c>
    </row>
    <row r="1183" spans="1:10" x14ac:dyDescent="0.25">
      <c r="A1183" s="236">
        <v>35049</v>
      </c>
    </row>
    <row r="1184" spans="1:10" x14ac:dyDescent="0.25">
      <c r="A1184" s="236">
        <v>35054</v>
      </c>
    </row>
    <row r="1185" spans="1:10" x14ac:dyDescent="0.25">
      <c r="A1185" s="236">
        <v>35059</v>
      </c>
    </row>
    <row r="1186" spans="1:10" x14ac:dyDescent="0.25">
      <c r="A1186" s="236">
        <v>35064</v>
      </c>
    </row>
    <row r="1187" spans="1:10" x14ac:dyDescent="0.25">
      <c r="A1187" s="236">
        <v>35069</v>
      </c>
    </row>
    <row r="1188" spans="1:10" x14ac:dyDescent="0.25">
      <c r="A1188" s="236">
        <v>35074</v>
      </c>
    </row>
    <row r="1189" spans="1:10" x14ac:dyDescent="0.25">
      <c r="A1189" s="236">
        <v>35079</v>
      </c>
    </row>
    <row r="1190" spans="1:10" x14ac:dyDescent="0.25">
      <c r="A1190" s="236">
        <v>35084</v>
      </c>
    </row>
    <row r="1191" spans="1:10" x14ac:dyDescent="0.25">
      <c r="A1191" s="236">
        <v>35093</v>
      </c>
      <c r="B1191" s="236">
        <v>136</v>
      </c>
      <c r="D1191" s="236">
        <v>136</v>
      </c>
      <c r="H1191" s="236">
        <v>114</v>
      </c>
      <c r="I1191" s="236">
        <v>34</v>
      </c>
      <c r="J1191" s="236">
        <v>22</v>
      </c>
    </row>
    <row r="1192" spans="1:10" x14ac:dyDescent="0.25">
      <c r="A1192" s="236">
        <v>35100</v>
      </c>
    </row>
    <row r="1193" spans="1:10" x14ac:dyDescent="0.25">
      <c r="A1193" s="236">
        <v>35109</v>
      </c>
    </row>
    <row r="1194" spans="1:10" x14ac:dyDescent="0.25">
      <c r="A1194" s="236">
        <v>35114</v>
      </c>
    </row>
    <row r="1195" spans="1:10" x14ac:dyDescent="0.25">
      <c r="A1195" s="236">
        <v>35119</v>
      </c>
    </row>
    <row r="1196" spans="1:10" x14ac:dyDescent="0.25">
      <c r="A1196" s="236">
        <v>35124</v>
      </c>
    </row>
    <row r="1197" spans="1:10" x14ac:dyDescent="0.25">
      <c r="A1197" s="236">
        <v>35129</v>
      </c>
    </row>
    <row r="1198" spans="1:10" x14ac:dyDescent="0.25">
      <c r="A1198" s="236">
        <v>35134</v>
      </c>
    </row>
    <row r="1199" spans="1:10" x14ac:dyDescent="0.25">
      <c r="A1199" s="236">
        <v>35139</v>
      </c>
    </row>
    <row r="1200" spans="1:10" x14ac:dyDescent="0.25">
      <c r="A1200" s="236">
        <v>35144</v>
      </c>
    </row>
    <row r="1201" spans="1:1" x14ac:dyDescent="0.25">
      <c r="A1201" s="236">
        <v>35149</v>
      </c>
    </row>
    <row r="1202" spans="1:1" x14ac:dyDescent="0.25">
      <c r="A1202" s="236">
        <v>35154</v>
      </c>
    </row>
    <row r="1203" spans="1:1" x14ac:dyDescent="0.25">
      <c r="A1203" s="236">
        <v>35159</v>
      </c>
    </row>
    <row r="1204" spans="1:1" x14ac:dyDescent="0.25">
      <c r="A1204" s="236">
        <v>35164</v>
      </c>
    </row>
    <row r="1205" spans="1:1" x14ac:dyDescent="0.25">
      <c r="A1205" s="236">
        <v>35169</v>
      </c>
    </row>
    <row r="1206" spans="1:1" x14ac:dyDescent="0.25">
      <c r="A1206" s="236">
        <v>35174</v>
      </c>
    </row>
    <row r="1207" spans="1:1" x14ac:dyDescent="0.25">
      <c r="A1207" s="236">
        <v>35179</v>
      </c>
    </row>
    <row r="1208" spans="1:1" x14ac:dyDescent="0.25">
      <c r="A1208" s="236">
        <v>35184</v>
      </c>
    </row>
    <row r="1209" spans="1:1" x14ac:dyDescent="0.25">
      <c r="A1209" s="236">
        <v>35189</v>
      </c>
    </row>
    <row r="1210" spans="1:1" x14ac:dyDescent="0.25">
      <c r="A1210" s="236">
        <v>35194</v>
      </c>
    </row>
    <row r="1211" spans="1:1" x14ac:dyDescent="0.25">
      <c r="A1211" s="236">
        <v>35199</v>
      </c>
    </row>
    <row r="1212" spans="1:1" x14ac:dyDescent="0.25">
      <c r="A1212" s="236">
        <v>35204</v>
      </c>
    </row>
    <row r="1213" spans="1:1" x14ac:dyDescent="0.25">
      <c r="A1213" s="236">
        <v>35209</v>
      </c>
    </row>
    <row r="1214" spans="1:1" x14ac:dyDescent="0.25">
      <c r="A1214" s="236">
        <v>35214</v>
      </c>
    </row>
    <row r="1215" spans="1:1" x14ac:dyDescent="0.25">
      <c r="A1215" s="236">
        <v>35219</v>
      </c>
    </row>
    <row r="1216" spans="1:1" x14ac:dyDescent="0.25">
      <c r="A1216" s="236">
        <v>35224</v>
      </c>
    </row>
    <row r="1217" spans="1:1" x14ac:dyDescent="0.25">
      <c r="A1217" s="236">
        <v>35229</v>
      </c>
    </row>
    <row r="1218" spans="1:1" x14ac:dyDescent="0.25">
      <c r="A1218" s="236">
        <v>35234</v>
      </c>
    </row>
    <row r="1219" spans="1:1" x14ac:dyDescent="0.25">
      <c r="A1219" s="236">
        <v>35239</v>
      </c>
    </row>
    <row r="1220" spans="1:1" x14ac:dyDescent="0.25">
      <c r="A1220" s="236">
        <v>35244</v>
      </c>
    </row>
    <row r="1221" spans="1:1" x14ac:dyDescent="0.25">
      <c r="A1221" s="236">
        <v>35249</v>
      </c>
    </row>
    <row r="1222" spans="1:1" x14ac:dyDescent="0.25">
      <c r="A1222" s="236">
        <v>35254</v>
      </c>
    </row>
    <row r="1223" spans="1:1" x14ac:dyDescent="0.25">
      <c r="A1223" s="236">
        <v>35259</v>
      </c>
    </row>
    <row r="1224" spans="1:1" x14ac:dyDescent="0.25">
      <c r="A1224" s="236">
        <v>35264</v>
      </c>
    </row>
    <row r="1225" spans="1:1" x14ac:dyDescent="0.25">
      <c r="A1225" s="236">
        <v>35269</v>
      </c>
    </row>
    <row r="1226" spans="1:1" x14ac:dyDescent="0.25">
      <c r="A1226" s="236">
        <v>35274</v>
      </c>
    </row>
    <row r="1227" spans="1:1" x14ac:dyDescent="0.25">
      <c r="A1227" s="236">
        <v>35279</v>
      </c>
    </row>
    <row r="1228" spans="1:1" x14ac:dyDescent="0.25">
      <c r="A1228" s="236">
        <v>35284</v>
      </c>
    </row>
    <row r="1229" spans="1:1" x14ac:dyDescent="0.25">
      <c r="A1229" s="236">
        <v>35289</v>
      </c>
    </row>
    <row r="1230" spans="1:1" x14ac:dyDescent="0.25">
      <c r="A1230" s="236">
        <v>35294</v>
      </c>
    </row>
    <row r="1231" spans="1:1" x14ac:dyDescent="0.25">
      <c r="A1231" s="236">
        <v>35299</v>
      </c>
    </row>
    <row r="1232" spans="1:1" x14ac:dyDescent="0.25">
      <c r="A1232" s="236">
        <v>35304</v>
      </c>
    </row>
    <row r="1233" spans="1:10" x14ac:dyDescent="0.25">
      <c r="A1233" s="236">
        <v>35309</v>
      </c>
    </row>
    <row r="1234" spans="1:10" x14ac:dyDescent="0.25">
      <c r="A1234" s="236">
        <v>35314</v>
      </c>
    </row>
    <row r="1235" spans="1:10" x14ac:dyDescent="0.25">
      <c r="A1235" s="236">
        <v>35319</v>
      </c>
    </row>
    <row r="1236" spans="1:10" x14ac:dyDescent="0.25">
      <c r="A1236" s="236">
        <v>35324</v>
      </c>
    </row>
    <row r="1237" spans="1:10" x14ac:dyDescent="0.25">
      <c r="A1237" s="236">
        <v>35329</v>
      </c>
    </row>
    <row r="1238" spans="1:10" x14ac:dyDescent="0.25">
      <c r="A1238" s="236">
        <v>35334</v>
      </c>
      <c r="B1238" s="236">
        <v>4</v>
      </c>
      <c r="E1238" s="236">
        <v>4</v>
      </c>
      <c r="H1238" s="236">
        <v>1</v>
      </c>
      <c r="J1238" s="236">
        <v>3</v>
      </c>
    </row>
    <row r="1239" spans="1:10" x14ac:dyDescent="0.25">
      <c r="A1239" s="236">
        <v>35339</v>
      </c>
    </row>
    <row r="1240" spans="1:10" x14ac:dyDescent="0.25">
      <c r="A1240" s="236">
        <v>35344</v>
      </c>
    </row>
    <row r="1241" spans="1:10" x14ac:dyDescent="0.25">
      <c r="A1241" s="236">
        <v>35349</v>
      </c>
    </row>
    <row r="1242" spans="1:10" x14ac:dyDescent="0.25">
      <c r="A1242" s="236">
        <v>35354</v>
      </c>
    </row>
    <row r="1243" spans="1:10" x14ac:dyDescent="0.25">
      <c r="A1243" s="236">
        <v>35359</v>
      </c>
    </row>
    <row r="1244" spans="1:10" x14ac:dyDescent="0.25">
      <c r="A1244" s="236">
        <v>35364</v>
      </c>
    </row>
    <row r="1245" spans="1:10" x14ac:dyDescent="0.25">
      <c r="A1245" s="236">
        <v>35369</v>
      </c>
    </row>
    <row r="1246" spans="1:10" x14ac:dyDescent="0.25">
      <c r="A1246" s="236">
        <v>35374</v>
      </c>
    </row>
    <row r="1247" spans="1:10" x14ac:dyDescent="0.25">
      <c r="A1247" s="236">
        <v>35379</v>
      </c>
    </row>
    <row r="1248" spans="1:10" x14ac:dyDescent="0.25">
      <c r="A1248" s="236">
        <v>35384</v>
      </c>
    </row>
    <row r="1249" spans="1:1" x14ac:dyDescent="0.25">
      <c r="A1249" s="236">
        <v>35389</v>
      </c>
    </row>
    <row r="1250" spans="1:1" x14ac:dyDescent="0.25">
      <c r="A1250" s="236">
        <v>35394</v>
      </c>
    </row>
    <row r="1251" spans="1:1" x14ac:dyDescent="0.25">
      <c r="A1251" s="236">
        <v>35399</v>
      </c>
    </row>
    <row r="1252" spans="1:1" x14ac:dyDescent="0.25">
      <c r="A1252" s="236">
        <v>35404</v>
      </c>
    </row>
    <row r="1253" spans="1:1" x14ac:dyDescent="0.25">
      <c r="A1253" s="236">
        <v>35409</v>
      </c>
    </row>
    <row r="1254" spans="1:1" x14ac:dyDescent="0.25">
      <c r="A1254" s="236">
        <v>35414</v>
      </c>
    </row>
    <row r="1255" spans="1:1" x14ac:dyDescent="0.25">
      <c r="A1255" s="236">
        <v>35419</v>
      </c>
    </row>
    <row r="1256" spans="1:1" x14ac:dyDescent="0.25">
      <c r="A1256" s="236">
        <v>35424</v>
      </c>
    </row>
    <row r="1257" spans="1:1" x14ac:dyDescent="0.25">
      <c r="A1257" s="236">
        <v>35429</v>
      </c>
    </row>
    <row r="1258" spans="1:1" x14ac:dyDescent="0.25">
      <c r="A1258" s="236">
        <v>35434</v>
      </c>
    </row>
    <row r="1259" spans="1:1" x14ac:dyDescent="0.25">
      <c r="A1259" s="236">
        <v>35439</v>
      </c>
    </row>
    <row r="1260" spans="1:1" x14ac:dyDescent="0.25">
      <c r="A1260" s="236">
        <v>35444</v>
      </c>
    </row>
    <row r="1261" spans="1:1" x14ac:dyDescent="0.25">
      <c r="A1261" s="236">
        <v>35449</v>
      </c>
    </row>
    <row r="1262" spans="1:1" x14ac:dyDescent="0.25">
      <c r="A1262" s="236">
        <v>35454</v>
      </c>
    </row>
    <row r="1263" spans="1:1" x14ac:dyDescent="0.25">
      <c r="A1263" s="236">
        <v>35459</v>
      </c>
    </row>
    <row r="1264" spans="1:1" x14ac:dyDescent="0.25">
      <c r="A1264" s="236">
        <v>35464</v>
      </c>
    </row>
    <row r="1265" spans="1:1" x14ac:dyDescent="0.25">
      <c r="A1265" s="236">
        <v>35469</v>
      </c>
    </row>
    <row r="1266" spans="1:1" x14ac:dyDescent="0.25">
      <c r="A1266" s="236">
        <v>35474</v>
      </c>
    </row>
    <row r="1267" spans="1:1" x14ac:dyDescent="0.25">
      <c r="A1267" s="236">
        <v>35479</v>
      </c>
    </row>
    <row r="1268" spans="1:1" x14ac:dyDescent="0.25">
      <c r="A1268" s="236">
        <v>35484</v>
      </c>
    </row>
    <row r="1269" spans="1:1" x14ac:dyDescent="0.25">
      <c r="A1269" s="236">
        <v>35489</v>
      </c>
    </row>
    <row r="1270" spans="1:1" x14ac:dyDescent="0.25">
      <c r="A1270" s="236">
        <v>35494</v>
      </c>
    </row>
    <row r="1271" spans="1:1" x14ac:dyDescent="0.25">
      <c r="A1271" s="236">
        <v>35499</v>
      </c>
    </row>
    <row r="1272" spans="1:1" x14ac:dyDescent="0.25">
      <c r="A1272" s="236">
        <v>35504</v>
      </c>
    </row>
    <row r="1273" spans="1:1" x14ac:dyDescent="0.25">
      <c r="A1273" s="236">
        <v>35509</v>
      </c>
    </row>
    <row r="1274" spans="1:1" x14ac:dyDescent="0.25">
      <c r="A1274" s="236">
        <v>35514</v>
      </c>
    </row>
    <row r="1275" spans="1:1" x14ac:dyDescent="0.25">
      <c r="A1275" s="236">
        <v>35519</v>
      </c>
    </row>
    <row r="1276" spans="1:1" x14ac:dyDescent="0.25">
      <c r="A1276" s="236">
        <v>35524</v>
      </c>
    </row>
    <row r="1277" spans="1:1" x14ac:dyDescent="0.25">
      <c r="A1277" s="236">
        <v>35529</v>
      </c>
    </row>
    <row r="1278" spans="1:1" x14ac:dyDescent="0.25">
      <c r="A1278" s="236">
        <v>35534</v>
      </c>
    </row>
    <row r="1279" spans="1:1" x14ac:dyDescent="0.25">
      <c r="A1279" s="236">
        <v>35539</v>
      </c>
    </row>
    <row r="1280" spans="1:1" x14ac:dyDescent="0.25">
      <c r="A1280" s="236">
        <v>35550</v>
      </c>
    </row>
    <row r="1281" spans="1:8" x14ac:dyDescent="0.25">
      <c r="A1281" s="236">
        <v>35557</v>
      </c>
    </row>
    <row r="1282" spans="1:8" x14ac:dyDescent="0.25">
      <c r="A1282" s="236">
        <v>35562</v>
      </c>
    </row>
    <row r="1283" spans="1:8" x14ac:dyDescent="0.25">
      <c r="A1283" s="236">
        <v>35577</v>
      </c>
    </row>
    <row r="1284" spans="1:8" x14ac:dyDescent="0.25">
      <c r="A1284" s="236">
        <v>35582</v>
      </c>
    </row>
    <row r="1285" spans="1:8" x14ac:dyDescent="0.25">
      <c r="A1285" s="236">
        <v>35587</v>
      </c>
    </row>
    <row r="1286" spans="1:8" x14ac:dyDescent="0.25">
      <c r="A1286" s="236">
        <v>35592</v>
      </c>
    </row>
    <row r="1287" spans="1:8" x14ac:dyDescent="0.25">
      <c r="A1287" s="236">
        <v>35597</v>
      </c>
    </row>
    <row r="1288" spans="1:8" x14ac:dyDescent="0.25">
      <c r="A1288" s="236">
        <v>35602</v>
      </c>
    </row>
    <row r="1289" spans="1:8" x14ac:dyDescent="0.25">
      <c r="A1289" s="236">
        <v>35607</v>
      </c>
    </row>
    <row r="1290" spans="1:8" x14ac:dyDescent="0.25">
      <c r="A1290" s="236">
        <v>35612</v>
      </c>
    </row>
    <row r="1291" spans="1:8" x14ac:dyDescent="0.25">
      <c r="A1291" s="236">
        <v>35615</v>
      </c>
    </row>
    <row r="1292" spans="1:8" x14ac:dyDescent="0.25">
      <c r="A1292" s="236">
        <v>35618</v>
      </c>
    </row>
    <row r="1293" spans="1:8" x14ac:dyDescent="0.25">
      <c r="A1293" s="236">
        <v>35621</v>
      </c>
    </row>
    <row r="1294" spans="1:8" x14ac:dyDescent="0.25">
      <c r="A1294" s="236">
        <v>35624</v>
      </c>
    </row>
    <row r="1295" spans="1:8" x14ac:dyDescent="0.25">
      <c r="A1295" s="236">
        <v>35627</v>
      </c>
    </row>
    <row r="1296" spans="1:8" x14ac:dyDescent="0.25">
      <c r="A1296" s="236">
        <v>35631</v>
      </c>
      <c r="B1296" s="236">
        <v>2</v>
      </c>
      <c r="E1296" s="236">
        <v>2</v>
      </c>
      <c r="H1296" s="236">
        <v>2</v>
      </c>
    </row>
    <row r="1297" spans="1:10" x14ac:dyDescent="0.25">
      <c r="A1297" s="236">
        <v>35636</v>
      </c>
    </row>
    <row r="1298" spans="1:10" x14ac:dyDescent="0.25">
      <c r="A1298" s="236">
        <v>35641</v>
      </c>
    </row>
    <row r="1299" spans="1:10" x14ac:dyDescent="0.25">
      <c r="A1299" s="236">
        <v>35646</v>
      </c>
      <c r="B1299" s="236">
        <v>4</v>
      </c>
      <c r="E1299" s="236">
        <v>4</v>
      </c>
      <c r="H1299" s="236">
        <v>4</v>
      </c>
      <c r="I1299" s="236">
        <v>3</v>
      </c>
    </row>
    <row r="1300" spans="1:10" x14ac:dyDescent="0.25">
      <c r="A1300" s="236">
        <v>35651</v>
      </c>
      <c r="B1300" s="236">
        <v>4</v>
      </c>
      <c r="E1300" s="236">
        <v>4</v>
      </c>
      <c r="H1300" s="236">
        <v>1</v>
      </c>
      <c r="J1300" s="236">
        <v>3</v>
      </c>
    </row>
    <row r="1301" spans="1:10" x14ac:dyDescent="0.25">
      <c r="A1301" s="236">
        <v>35656</v>
      </c>
    </row>
    <row r="1302" spans="1:10" x14ac:dyDescent="0.25">
      <c r="A1302" s="236">
        <v>35661</v>
      </c>
    </row>
    <row r="1303" spans="1:10" x14ac:dyDescent="0.25">
      <c r="A1303" s="236">
        <v>35666</v>
      </c>
    </row>
    <row r="1304" spans="1:10" x14ac:dyDescent="0.25">
      <c r="A1304" s="236">
        <v>35671</v>
      </c>
    </row>
    <row r="1305" spans="1:10" x14ac:dyDescent="0.25">
      <c r="A1305" s="236">
        <v>35676</v>
      </c>
    </row>
    <row r="1306" spans="1:10" x14ac:dyDescent="0.25">
      <c r="A1306" s="236">
        <v>35681</v>
      </c>
    </row>
    <row r="1307" spans="1:10" x14ac:dyDescent="0.25">
      <c r="A1307" s="236">
        <v>35686</v>
      </c>
    </row>
    <row r="1308" spans="1:10" x14ac:dyDescent="0.25">
      <c r="A1308" s="236">
        <v>35692</v>
      </c>
    </row>
    <row r="1309" spans="1:10" x14ac:dyDescent="0.25">
      <c r="A1309" s="236">
        <v>35698</v>
      </c>
    </row>
    <row r="1310" spans="1:10" x14ac:dyDescent="0.25">
      <c r="A1310" s="236">
        <v>35703</v>
      </c>
    </row>
    <row r="1311" spans="1:10" x14ac:dyDescent="0.25">
      <c r="A1311" s="236">
        <v>35710</v>
      </c>
    </row>
    <row r="1312" spans="1:10" x14ac:dyDescent="0.25">
      <c r="A1312" s="236">
        <v>35715</v>
      </c>
    </row>
    <row r="1313" spans="1:7" x14ac:dyDescent="0.25">
      <c r="A1313" s="236">
        <v>35720</v>
      </c>
    </row>
    <row r="1314" spans="1:7" x14ac:dyDescent="0.25">
      <c r="A1314" s="236">
        <v>35744</v>
      </c>
    </row>
    <row r="1315" spans="1:7" x14ac:dyDescent="0.25">
      <c r="A1315" s="236">
        <v>35749</v>
      </c>
    </row>
    <row r="1316" spans="1:7" x14ac:dyDescent="0.25">
      <c r="A1316" s="236">
        <v>35754</v>
      </c>
    </row>
    <row r="1317" spans="1:7" x14ac:dyDescent="0.25">
      <c r="A1317" s="236">
        <v>35759</v>
      </c>
    </row>
    <row r="1318" spans="1:7" x14ac:dyDescent="0.25">
      <c r="A1318" s="236">
        <v>35764</v>
      </c>
    </row>
    <row r="1319" spans="1:7" x14ac:dyDescent="0.25">
      <c r="A1319" s="236">
        <v>35769</v>
      </c>
      <c r="B1319" s="236">
        <v>1</v>
      </c>
      <c r="G1319" s="236">
        <v>1</v>
      </c>
    </row>
    <row r="1320" spans="1:7" x14ac:dyDescent="0.25">
      <c r="A1320" s="236">
        <v>35774</v>
      </c>
      <c r="B1320" s="236">
        <v>4</v>
      </c>
      <c r="F1320" s="236">
        <v>1</v>
      </c>
      <c r="G1320" s="236">
        <v>3</v>
      </c>
    </row>
    <row r="1321" spans="1:7" x14ac:dyDescent="0.25">
      <c r="A1321" s="236">
        <v>35781</v>
      </c>
      <c r="B1321" s="236">
        <v>1</v>
      </c>
      <c r="F1321" s="236">
        <v>1</v>
      </c>
    </row>
    <row r="1322" spans="1:7" x14ac:dyDescent="0.25">
      <c r="A1322" s="236">
        <v>35786</v>
      </c>
    </row>
    <row r="1323" spans="1:7" x14ac:dyDescent="0.25">
      <c r="A1323" s="236">
        <v>35791</v>
      </c>
    </row>
    <row r="1324" spans="1:7" x14ac:dyDescent="0.25">
      <c r="A1324" s="236">
        <v>35796</v>
      </c>
    </row>
    <row r="1325" spans="1:7" x14ac:dyDescent="0.25">
      <c r="A1325" s="236">
        <v>35801</v>
      </c>
    </row>
    <row r="1326" spans="1:7" x14ac:dyDescent="0.25">
      <c r="A1326" s="236">
        <v>35806</v>
      </c>
    </row>
    <row r="1327" spans="1:7" x14ac:dyDescent="0.25">
      <c r="A1327" s="236">
        <v>35811</v>
      </c>
    </row>
    <row r="1328" spans="1:7" x14ac:dyDescent="0.25">
      <c r="A1328" s="236">
        <v>35816</v>
      </c>
    </row>
    <row r="1329" spans="1:10" x14ac:dyDescent="0.25">
      <c r="A1329" s="236">
        <v>35821</v>
      </c>
      <c r="B1329" s="236">
        <v>4</v>
      </c>
      <c r="D1329" s="236">
        <v>2</v>
      </c>
      <c r="E1329" s="236">
        <v>2</v>
      </c>
      <c r="H1329" s="236">
        <v>1</v>
      </c>
      <c r="J1329" s="236">
        <v>3</v>
      </c>
    </row>
    <row r="1330" spans="1:10" x14ac:dyDescent="0.25">
      <c r="A1330" s="236">
        <v>35826</v>
      </c>
      <c r="B1330" s="236">
        <v>1</v>
      </c>
      <c r="F1330" s="236">
        <v>1</v>
      </c>
    </row>
    <row r="1331" spans="1:10" x14ac:dyDescent="0.25">
      <c r="A1331" s="236">
        <v>35831</v>
      </c>
    </row>
    <row r="1332" spans="1:10" x14ac:dyDescent="0.25">
      <c r="A1332" s="236">
        <v>35836</v>
      </c>
      <c r="B1332" s="236">
        <v>4</v>
      </c>
      <c r="D1332" s="236">
        <v>2</v>
      </c>
      <c r="E1332" s="236">
        <v>2</v>
      </c>
      <c r="H1332" s="236">
        <v>1</v>
      </c>
      <c r="I1332" s="236">
        <v>1</v>
      </c>
      <c r="J1332" s="236">
        <v>3</v>
      </c>
    </row>
    <row r="1333" spans="1:10" x14ac:dyDescent="0.25">
      <c r="A1333" s="236">
        <v>35841</v>
      </c>
      <c r="B1333" s="236">
        <v>4</v>
      </c>
      <c r="D1333" s="236">
        <v>2</v>
      </c>
      <c r="E1333" s="236">
        <v>2</v>
      </c>
      <c r="H1333" s="236">
        <v>2</v>
      </c>
      <c r="I1333" s="236">
        <v>3</v>
      </c>
      <c r="J1333" s="236">
        <v>1</v>
      </c>
    </row>
    <row r="1334" spans="1:10" x14ac:dyDescent="0.25">
      <c r="A1334" s="236">
        <v>35846</v>
      </c>
      <c r="B1334" s="236">
        <v>3</v>
      </c>
      <c r="E1334" s="236">
        <v>3</v>
      </c>
      <c r="H1334" s="236">
        <v>3</v>
      </c>
      <c r="I1334" s="236">
        <v>1</v>
      </c>
    </row>
    <row r="1335" spans="1:10" x14ac:dyDescent="0.25">
      <c r="A1335" s="236">
        <v>35851</v>
      </c>
      <c r="B1335" s="236">
        <v>3</v>
      </c>
      <c r="E1335" s="236">
        <v>3</v>
      </c>
      <c r="H1335" s="236">
        <v>3</v>
      </c>
      <c r="I1335" s="236">
        <v>3</v>
      </c>
    </row>
    <row r="1336" spans="1:10" x14ac:dyDescent="0.25">
      <c r="A1336" s="236">
        <v>35856</v>
      </c>
    </row>
    <row r="1337" spans="1:10" x14ac:dyDescent="0.25">
      <c r="A1337" s="236">
        <v>35861</v>
      </c>
      <c r="B1337" s="236">
        <v>4</v>
      </c>
      <c r="E1337" s="236">
        <v>3</v>
      </c>
      <c r="G1337" s="236">
        <v>1</v>
      </c>
      <c r="H1337" s="236">
        <v>1</v>
      </c>
      <c r="J1337" s="236">
        <v>2</v>
      </c>
    </row>
    <row r="1338" spans="1:10" x14ac:dyDescent="0.25">
      <c r="A1338" s="236">
        <v>35866</v>
      </c>
    </row>
    <row r="1339" spans="1:10" x14ac:dyDescent="0.25">
      <c r="A1339" s="236">
        <v>35871</v>
      </c>
      <c r="B1339" s="236">
        <v>4</v>
      </c>
      <c r="G1339" s="236">
        <v>4</v>
      </c>
    </row>
    <row r="1340" spans="1:10" x14ac:dyDescent="0.25">
      <c r="A1340" s="236">
        <v>35881</v>
      </c>
    </row>
    <row r="1341" spans="1:10" x14ac:dyDescent="0.25">
      <c r="A1341" s="236">
        <v>35886</v>
      </c>
      <c r="B1341" s="236">
        <v>1</v>
      </c>
      <c r="D1341" s="236">
        <v>1</v>
      </c>
      <c r="I1341" s="236">
        <v>1</v>
      </c>
    </row>
    <row r="1342" spans="1:10" x14ac:dyDescent="0.25">
      <c r="A1342" s="236">
        <v>35891</v>
      </c>
    </row>
    <row r="1343" spans="1:10" x14ac:dyDescent="0.25">
      <c r="A1343" s="236">
        <v>35896</v>
      </c>
      <c r="B1343" s="236">
        <v>4</v>
      </c>
      <c r="E1343" s="236">
        <v>4</v>
      </c>
      <c r="H1343" s="236">
        <v>3</v>
      </c>
      <c r="I1343" s="236">
        <v>1</v>
      </c>
      <c r="J1343" s="236">
        <v>1</v>
      </c>
    </row>
    <row r="1344" spans="1:10" x14ac:dyDescent="0.25">
      <c r="A1344" s="236">
        <v>35901</v>
      </c>
      <c r="B1344" s="236">
        <v>4</v>
      </c>
      <c r="E1344" s="236">
        <v>4</v>
      </c>
      <c r="H1344" s="236">
        <v>4</v>
      </c>
      <c r="I1344" s="236">
        <v>4</v>
      </c>
    </row>
    <row r="1345" spans="1:10" x14ac:dyDescent="0.25">
      <c r="A1345" s="236">
        <v>35906</v>
      </c>
    </row>
    <row r="1346" spans="1:10" x14ac:dyDescent="0.25">
      <c r="A1346" s="236">
        <v>35916</v>
      </c>
    </row>
    <row r="1347" spans="1:10" x14ac:dyDescent="0.25">
      <c r="A1347" s="236">
        <v>35922</v>
      </c>
    </row>
    <row r="1348" spans="1:10" x14ac:dyDescent="0.25">
      <c r="A1348" s="236">
        <v>35927</v>
      </c>
      <c r="B1348" s="236">
        <v>6</v>
      </c>
      <c r="E1348" s="236">
        <v>3</v>
      </c>
      <c r="F1348" s="236">
        <v>3</v>
      </c>
      <c r="I1348" s="236">
        <v>2</v>
      </c>
      <c r="J1348" s="236">
        <v>1</v>
      </c>
    </row>
    <row r="1349" spans="1:10" x14ac:dyDescent="0.25">
      <c r="A1349" s="236">
        <v>35932</v>
      </c>
    </row>
    <row r="1350" spans="1:10" x14ac:dyDescent="0.25">
      <c r="A1350" s="236">
        <v>35937</v>
      </c>
      <c r="B1350" s="236">
        <v>4</v>
      </c>
      <c r="E1350" s="236">
        <v>3</v>
      </c>
      <c r="F1350" s="236">
        <v>1</v>
      </c>
      <c r="H1350" s="236">
        <v>1</v>
      </c>
      <c r="J1350" s="236">
        <v>2</v>
      </c>
    </row>
    <row r="1351" spans="1:10" x14ac:dyDescent="0.25">
      <c r="A1351" s="236">
        <v>35942</v>
      </c>
      <c r="B1351" s="236">
        <v>4</v>
      </c>
      <c r="E1351" s="236">
        <v>1</v>
      </c>
      <c r="F1351" s="236">
        <v>3</v>
      </c>
      <c r="I1351" s="236">
        <v>1</v>
      </c>
    </row>
    <row r="1352" spans="1:10" x14ac:dyDescent="0.25">
      <c r="A1352" s="236">
        <v>35947</v>
      </c>
      <c r="B1352" s="236">
        <v>2</v>
      </c>
      <c r="F1352" s="236">
        <v>2</v>
      </c>
    </row>
    <row r="1353" spans="1:10" x14ac:dyDescent="0.25">
      <c r="A1353" s="236">
        <v>35952</v>
      </c>
    </row>
    <row r="1354" spans="1:10" x14ac:dyDescent="0.25">
      <c r="A1354" s="236">
        <v>35957</v>
      </c>
      <c r="B1354" s="236">
        <v>4</v>
      </c>
      <c r="E1354" s="236">
        <v>4</v>
      </c>
      <c r="H1354" s="236">
        <v>4</v>
      </c>
      <c r="I1354" s="236">
        <v>2</v>
      </c>
    </row>
    <row r="1355" spans="1:10" x14ac:dyDescent="0.25">
      <c r="A1355" s="236">
        <v>35962</v>
      </c>
      <c r="B1355" s="236">
        <v>2</v>
      </c>
      <c r="E1355" s="236">
        <v>2</v>
      </c>
      <c r="H1355" s="236">
        <v>2</v>
      </c>
      <c r="I1355" s="236">
        <v>2</v>
      </c>
    </row>
    <row r="1356" spans="1:10" x14ac:dyDescent="0.25">
      <c r="A1356" s="236">
        <v>35967</v>
      </c>
      <c r="B1356" s="236">
        <v>4</v>
      </c>
      <c r="E1356" s="236">
        <v>3</v>
      </c>
      <c r="F1356" s="236">
        <v>1</v>
      </c>
      <c r="I1356" s="236">
        <v>3</v>
      </c>
    </row>
    <row r="1357" spans="1:10" x14ac:dyDescent="0.25">
      <c r="A1357" s="236">
        <v>35972</v>
      </c>
    </row>
    <row r="1358" spans="1:10" x14ac:dyDescent="0.25">
      <c r="A1358" s="236">
        <v>35977</v>
      </c>
    </row>
    <row r="1359" spans="1:10" x14ac:dyDescent="0.25">
      <c r="A1359" s="236">
        <v>35982</v>
      </c>
    </row>
    <row r="1360" spans="1:10" x14ac:dyDescent="0.25">
      <c r="A1360" s="236">
        <v>35987</v>
      </c>
    </row>
    <row r="1361" spans="1:10" x14ac:dyDescent="0.25">
      <c r="A1361" s="236">
        <v>35992</v>
      </c>
    </row>
    <row r="1362" spans="1:10" x14ac:dyDescent="0.25">
      <c r="A1362" s="236">
        <v>35997</v>
      </c>
    </row>
    <row r="1363" spans="1:10" x14ac:dyDescent="0.25">
      <c r="A1363" s="236">
        <v>36002</v>
      </c>
    </row>
    <row r="1364" spans="1:10" x14ac:dyDescent="0.25">
      <c r="A1364" s="236">
        <v>36007</v>
      </c>
    </row>
    <row r="1365" spans="1:10" x14ac:dyDescent="0.25">
      <c r="A1365" s="236">
        <v>36013</v>
      </c>
    </row>
    <row r="1366" spans="1:10" x14ac:dyDescent="0.25">
      <c r="A1366" s="236">
        <v>36018</v>
      </c>
      <c r="B1366" s="236">
        <v>3</v>
      </c>
      <c r="E1366" s="236">
        <v>3</v>
      </c>
      <c r="H1366" s="236">
        <v>3</v>
      </c>
    </row>
    <row r="1367" spans="1:10" x14ac:dyDescent="0.25">
      <c r="A1367" s="236">
        <v>36023</v>
      </c>
    </row>
    <row r="1368" spans="1:10" x14ac:dyDescent="0.25">
      <c r="A1368" s="236">
        <v>36082</v>
      </c>
      <c r="B1368" s="236">
        <v>1</v>
      </c>
      <c r="E1368" s="236">
        <v>1</v>
      </c>
      <c r="J1368" s="236">
        <v>1</v>
      </c>
    </row>
    <row r="1369" spans="1:10" x14ac:dyDescent="0.25">
      <c r="A1369" s="236">
        <v>36088</v>
      </c>
      <c r="B1369" s="236">
        <v>3</v>
      </c>
      <c r="D1369" s="236">
        <v>1</v>
      </c>
      <c r="E1369" s="236">
        <v>2</v>
      </c>
      <c r="H1369" s="236">
        <v>3</v>
      </c>
      <c r="I1369" s="236">
        <v>3</v>
      </c>
    </row>
    <row r="1370" spans="1:10" x14ac:dyDescent="0.25">
      <c r="A1370" s="236">
        <v>36093</v>
      </c>
    </row>
    <row r="1371" spans="1:10" x14ac:dyDescent="0.25">
      <c r="A1371" s="236">
        <v>36098</v>
      </c>
      <c r="B1371" s="236">
        <v>4</v>
      </c>
      <c r="E1371" s="236">
        <v>4</v>
      </c>
      <c r="H1371" s="236">
        <v>4</v>
      </c>
      <c r="I1371" s="236">
        <v>2</v>
      </c>
    </row>
    <row r="1372" spans="1:10" x14ac:dyDescent="0.25">
      <c r="A1372" s="236">
        <v>36103</v>
      </c>
      <c r="B1372" s="236">
        <v>4</v>
      </c>
      <c r="E1372" s="236">
        <v>4</v>
      </c>
      <c r="H1372" s="236">
        <v>1</v>
      </c>
      <c r="I1372" s="236">
        <v>1</v>
      </c>
      <c r="J1372" s="236">
        <v>3</v>
      </c>
    </row>
    <row r="1373" spans="1:10" x14ac:dyDescent="0.25">
      <c r="A1373" s="236">
        <v>36108</v>
      </c>
      <c r="B1373" s="236">
        <v>4</v>
      </c>
      <c r="E1373" s="236">
        <v>4</v>
      </c>
      <c r="H1373" s="236">
        <v>2</v>
      </c>
      <c r="J1373" s="236">
        <v>2</v>
      </c>
    </row>
    <row r="1374" spans="1:10" x14ac:dyDescent="0.25">
      <c r="A1374" s="236">
        <v>36113</v>
      </c>
      <c r="B1374" s="236">
        <v>3</v>
      </c>
      <c r="E1374" s="236">
        <v>2</v>
      </c>
      <c r="F1374" s="236">
        <v>1</v>
      </c>
      <c r="H1374" s="236">
        <v>2</v>
      </c>
      <c r="I1374" s="236">
        <v>2</v>
      </c>
    </row>
    <row r="1375" spans="1:10" x14ac:dyDescent="0.25">
      <c r="A1375" s="236">
        <v>36118</v>
      </c>
      <c r="B1375" s="236">
        <v>4</v>
      </c>
      <c r="D1375" s="236">
        <v>2</v>
      </c>
      <c r="F1375" s="236">
        <v>2</v>
      </c>
      <c r="H1375" s="236">
        <v>1</v>
      </c>
      <c r="I1375" s="236">
        <v>1</v>
      </c>
      <c r="J1375" s="236">
        <v>1</v>
      </c>
    </row>
    <row r="1376" spans="1:10" x14ac:dyDescent="0.25">
      <c r="A1376" s="236">
        <v>36123</v>
      </c>
    </row>
    <row r="1377" spans="1:10" x14ac:dyDescent="0.25">
      <c r="A1377" s="236">
        <v>36130</v>
      </c>
      <c r="B1377" s="236">
        <v>4</v>
      </c>
      <c r="E1377" s="236">
        <v>4</v>
      </c>
      <c r="H1377" s="236">
        <v>4</v>
      </c>
      <c r="I1377" s="236">
        <v>2</v>
      </c>
    </row>
    <row r="1378" spans="1:10" x14ac:dyDescent="0.25">
      <c r="A1378" s="236">
        <v>36136</v>
      </c>
      <c r="B1378" s="236">
        <v>4</v>
      </c>
      <c r="E1378" s="236">
        <v>4</v>
      </c>
      <c r="H1378" s="236">
        <v>4</v>
      </c>
      <c r="I1378" s="236">
        <v>4</v>
      </c>
    </row>
    <row r="1379" spans="1:10" x14ac:dyDescent="0.25">
      <c r="A1379" s="236">
        <v>36141</v>
      </c>
    </row>
    <row r="1380" spans="1:10" x14ac:dyDescent="0.25">
      <c r="A1380" s="236">
        <v>36146</v>
      </c>
    </row>
    <row r="1381" spans="1:10" x14ac:dyDescent="0.25">
      <c r="A1381" s="236">
        <v>36156</v>
      </c>
      <c r="B1381" s="236">
        <v>12</v>
      </c>
      <c r="D1381" s="236">
        <v>12</v>
      </c>
      <c r="H1381" s="236">
        <v>12</v>
      </c>
      <c r="I1381" s="236">
        <v>4</v>
      </c>
    </row>
    <row r="1382" spans="1:10" x14ac:dyDescent="0.25">
      <c r="A1382" s="236">
        <v>36159</v>
      </c>
    </row>
    <row r="1383" spans="1:10" x14ac:dyDescent="0.25">
      <c r="A1383" s="236">
        <v>36164</v>
      </c>
    </row>
    <row r="1384" spans="1:10" x14ac:dyDescent="0.25">
      <c r="A1384" s="236">
        <v>36169</v>
      </c>
      <c r="B1384" s="236">
        <v>4</v>
      </c>
      <c r="E1384" s="236">
        <v>4</v>
      </c>
      <c r="J1384" s="236">
        <v>4</v>
      </c>
    </row>
    <row r="1385" spans="1:10" x14ac:dyDescent="0.25">
      <c r="A1385" s="236">
        <v>36174</v>
      </c>
    </row>
    <row r="1386" spans="1:10" x14ac:dyDescent="0.25">
      <c r="A1386" s="236">
        <v>36194</v>
      </c>
    </row>
    <row r="1387" spans="1:10" x14ac:dyDescent="0.25">
      <c r="A1387" s="236">
        <v>36199</v>
      </c>
      <c r="B1387" s="236">
        <v>2</v>
      </c>
      <c r="G1387" s="236">
        <v>2</v>
      </c>
    </row>
    <row r="1388" spans="1:10" x14ac:dyDescent="0.25">
      <c r="A1388" s="236">
        <v>36204</v>
      </c>
      <c r="B1388" s="236">
        <v>2</v>
      </c>
      <c r="E1388" s="236">
        <v>2</v>
      </c>
      <c r="H1388" s="236">
        <v>2</v>
      </c>
      <c r="I1388" s="236">
        <v>1</v>
      </c>
    </row>
    <row r="1389" spans="1:10" x14ac:dyDescent="0.25">
      <c r="A1389" s="236">
        <v>36209</v>
      </c>
    </row>
    <row r="1390" spans="1:10" x14ac:dyDescent="0.25">
      <c r="A1390" s="236">
        <v>36214</v>
      </c>
      <c r="B1390" s="236">
        <v>2</v>
      </c>
      <c r="G1390" s="236">
        <v>2</v>
      </c>
    </row>
    <row r="1391" spans="1:10" x14ac:dyDescent="0.25">
      <c r="A1391" s="236">
        <v>36219</v>
      </c>
      <c r="B1391" s="236">
        <v>2</v>
      </c>
      <c r="E1391" s="236">
        <v>2</v>
      </c>
      <c r="H1391" s="236">
        <v>2</v>
      </c>
      <c r="I1391" s="236">
        <v>1</v>
      </c>
    </row>
    <row r="1392" spans="1:10" x14ac:dyDescent="0.25">
      <c r="A1392" s="236">
        <v>36224</v>
      </c>
    </row>
    <row r="1393" spans="1:10" x14ac:dyDescent="0.25">
      <c r="A1393" s="236">
        <v>36229</v>
      </c>
      <c r="B1393" s="236">
        <v>4</v>
      </c>
      <c r="E1393" s="236">
        <v>4</v>
      </c>
      <c r="H1393" s="236">
        <v>4</v>
      </c>
      <c r="I1393" s="236">
        <v>3</v>
      </c>
    </row>
    <row r="1394" spans="1:10" x14ac:dyDescent="0.25">
      <c r="A1394" s="236">
        <v>36234</v>
      </c>
      <c r="B1394" s="236">
        <v>4</v>
      </c>
      <c r="E1394" s="236">
        <v>4</v>
      </c>
      <c r="H1394" s="236">
        <v>4</v>
      </c>
      <c r="I1394" s="236">
        <v>3</v>
      </c>
    </row>
    <row r="1395" spans="1:10" x14ac:dyDescent="0.25">
      <c r="A1395" s="236">
        <v>36239</v>
      </c>
      <c r="B1395" s="236">
        <v>4</v>
      </c>
      <c r="E1395" s="236">
        <v>4</v>
      </c>
      <c r="H1395" s="236">
        <v>1</v>
      </c>
      <c r="J1395" s="236">
        <v>3</v>
      </c>
    </row>
    <row r="1396" spans="1:10" x14ac:dyDescent="0.25">
      <c r="A1396" s="236">
        <v>36244</v>
      </c>
      <c r="B1396" s="236">
        <v>4</v>
      </c>
      <c r="E1396" s="236">
        <v>4</v>
      </c>
      <c r="H1396" s="236">
        <v>4</v>
      </c>
      <c r="I1396" s="236">
        <v>1</v>
      </c>
    </row>
    <row r="1397" spans="1:10" x14ac:dyDescent="0.25">
      <c r="A1397" s="236">
        <v>36249</v>
      </c>
      <c r="B1397" s="236">
        <v>4</v>
      </c>
      <c r="E1397" s="236">
        <v>4</v>
      </c>
      <c r="I1397" s="236">
        <v>1</v>
      </c>
      <c r="J1397" s="236">
        <v>3</v>
      </c>
    </row>
    <row r="1398" spans="1:10" x14ac:dyDescent="0.25">
      <c r="A1398" s="236">
        <v>36254</v>
      </c>
      <c r="B1398" s="236">
        <v>4</v>
      </c>
      <c r="E1398" s="236">
        <v>4</v>
      </c>
      <c r="H1398" s="236">
        <v>1</v>
      </c>
      <c r="I1398" s="236">
        <v>1</v>
      </c>
      <c r="J1398" s="236">
        <v>2</v>
      </c>
    </row>
    <row r="1399" spans="1:10" x14ac:dyDescent="0.25">
      <c r="A1399" s="236">
        <v>36259</v>
      </c>
      <c r="B1399" s="236">
        <v>4</v>
      </c>
      <c r="E1399" s="236">
        <v>4</v>
      </c>
      <c r="H1399" s="236">
        <v>1</v>
      </c>
      <c r="J1399" s="236">
        <v>3</v>
      </c>
    </row>
    <row r="1400" spans="1:10" x14ac:dyDescent="0.25">
      <c r="A1400" s="236">
        <v>36264</v>
      </c>
      <c r="B1400" s="236">
        <v>4</v>
      </c>
      <c r="E1400" s="236">
        <v>4</v>
      </c>
      <c r="H1400" s="236">
        <v>2</v>
      </c>
      <c r="I1400" s="236">
        <v>1</v>
      </c>
      <c r="J1400" s="236">
        <v>2</v>
      </c>
    </row>
    <row r="1401" spans="1:10" x14ac:dyDescent="0.25">
      <c r="A1401" s="236">
        <v>36269</v>
      </c>
      <c r="B1401" s="236">
        <v>4</v>
      </c>
      <c r="E1401" s="236">
        <v>4</v>
      </c>
      <c r="J1401" s="236">
        <v>4</v>
      </c>
    </row>
    <row r="1402" spans="1:10" x14ac:dyDescent="0.25">
      <c r="A1402" s="236">
        <v>36274</v>
      </c>
      <c r="B1402" s="236">
        <v>4</v>
      </c>
      <c r="E1402" s="236">
        <v>4</v>
      </c>
      <c r="H1402" s="236">
        <v>2</v>
      </c>
      <c r="I1402" s="236">
        <v>1</v>
      </c>
      <c r="J1402" s="236">
        <v>2</v>
      </c>
    </row>
    <row r="1403" spans="1:10" x14ac:dyDescent="0.25">
      <c r="A1403" s="236">
        <v>36279</v>
      </c>
      <c r="B1403" s="236">
        <v>6</v>
      </c>
      <c r="E1403" s="236">
        <v>5</v>
      </c>
      <c r="G1403" s="236">
        <v>1</v>
      </c>
      <c r="H1403" s="236">
        <v>5</v>
      </c>
      <c r="I1403" s="236">
        <v>1</v>
      </c>
    </row>
    <row r="1404" spans="1:10" x14ac:dyDescent="0.25">
      <c r="A1404" s="236">
        <v>36284</v>
      </c>
      <c r="B1404" s="236">
        <v>4</v>
      </c>
      <c r="E1404" s="236">
        <v>3</v>
      </c>
      <c r="G1404" s="236">
        <v>1</v>
      </c>
      <c r="H1404" s="236">
        <v>3</v>
      </c>
      <c r="I1404" s="236">
        <v>1</v>
      </c>
    </row>
    <row r="1405" spans="1:10" x14ac:dyDescent="0.25">
      <c r="A1405" s="236">
        <v>36289</v>
      </c>
    </row>
    <row r="1406" spans="1:10" x14ac:dyDescent="0.25">
      <c r="A1406" s="236">
        <v>36294</v>
      </c>
      <c r="B1406" s="236">
        <v>6</v>
      </c>
      <c r="E1406" s="236">
        <v>6</v>
      </c>
      <c r="H1406" s="236">
        <v>4</v>
      </c>
      <c r="J1406" s="236">
        <v>2</v>
      </c>
    </row>
    <row r="1407" spans="1:10" x14ac:dyDescent="0.25">
      <c r="A1407" s="236">
        <v>36299</v>
      </c>
    </row>
    <row r="1408" spans="1:10" x14ac:dyDescent="0.25">
      <c r="A1408" s="236">
        <v>36304</v>
      </c>
    </row>
    <row r="1409" spans="1:9" x14ac:dyDescent="0.25">
      <c r="A1409" s="236">
        <v>36309</v>
      </c>
    </row>
    <row r="1410" spans="1:9" x14ac:dyDescent="0.25">
      <c r="A1410" s="236">
        <v>36315</v>
      </c>
    </row>
    <row r="1411" spans="1:9" x14ac:dyDescent="0.25">
      <c r="A1411" s="236">
        <v>36317</v>
      </c>
      <c r="B1411" s="236">
        <v>2</v>
      </c>
      <c r="E1411" s="236">
        <v>1</v>
      </c>
      <c r="G1411" s="236">
        <v>1</v>
      </c>
      <c r="H1411" s="236">
        <v>1</v>
      </c>
      <c r="I1411" s="236">
        <v>1</v>
      </c>
    </row>
    <row r="1412" spans="1:9" x14ac:dyDescent="0.25">
      <c r="A1412" s="236">
        <v>36322</v>
      </c>
    </row>
    <row r="1413" spans="1:9" x14ac:dyDescent="0.25">
      <c r="A1413" s="236">
        <v>36327</v>
      </c>
    </row>
    <row r="1414" spans="1:9" x14ac:dyDescent="0.25">
      <c r="A1414" s="236">
        <v>36332</v>
      </c>
    </row>
    <row r="1415" spans="1:9" x14ac:dyDescent="0.25">
      <c r="A1415" s="236">
        <v>36337</v>
      </c>
    </row>
    <row r="1416" spans="1:9" x14ac:dyDescent="0.25">
      <c r="A1416" s="236">
        <v>36342</v>
      </c>
    </row>
    <row r="1417" spans="1:9" x14ac:dyDescent="0.25">
      <c r="A1417" s="236">
        <v>36347</v>
      </c>
    </row>
    <row r="1418" spans="1:9" x14ac:dyDescent="0.25">
      <c r="A1418" s="236">
        <v>36352</v>
      </c>
    </row>
    <row r="1419" spans="1:9" x14ac:dyDescent="0.25">
      <c r="A1419" s="236">
        <v>36357</v>
      </c>
    </row>
    <row r="1420" spans="1:9" x14ac:dyDescent="0.25">
      <c r="A1420" s="236">
        <v>36362</v>
      </c>
    </row>
    <row r="1421" spans="1:9" x14ac:dyDescent="0.25">
      <c r="A1421" s="236">
        <v>36367</v>
      </c>
    </row>
    <row r="1422" spans="1:9" x14ac:dyDescent="0.25">
      <c r="A1422" s="236">
        <v>36372</v>
      </c>
    </row>
    <row r="1423" spans="1:9" x14ac:dyDescent="0.25">
      <c r="A1423" s="236">
        <v>36377</v>
      </c>
      <c r="B1423" s="236">
        <v>4</v>
      </c>
      <c r="E1423" s="236">
        <v>1</v>
      </c>
      <c r="G1423" s="236">
        <v>3</v>
      </c>
      <c r="H1423" s="236">
        <v>1</v>
      </c>
      <c r="I1423" s="236">
        <v>1</v>
      </c>
    </row>
    <row r="1424" spans="1:9" x14ac:dyDescent="0.25">
      <c r="A1424" s="236">
        <v>36382</v>
      </c>
    </row>
    <row r="1425" spans="1:1" x14ac:dyDescent="0.25">
      <c r="A1425" s="236">
        <v>36387</v>
      </c>
    </row>
    <row r="1426" spans="1:1" x14ac:dyDescent="0.25">
      <c r="A1426" s="236">
        <v>36392</v>
      </c>
    </row>
    <row r="1427" spans="1:1" x14ac:dyDescent="0.25">
      <c r="A1427" s="236">
        <v>36397</v>
      </c>
    </row>
    <row r="1428" spans="1:1" x14ac:dyDescent="0.25">
      <c r="A1428" s="236">
        <v>36402</v>
      </c>
    </row>
    <row r="1429" spans="1:1" x14ac:dyDescent="0.25">
      <c r="A1429" s="236">
        <v>36407</v>
      </c>
    </row>
    <row r="1430" spans="1:1" x14ac:dyDescent="0.25">
      <c r="A1430" s="236">
        <v>36410</v>
      </c>
    </row>
    <row r="1431" spans="1:1" x14ac:dyDescent="0.25">
      <c r="A1431" s="236">
        <v>36415</v>
      </c>
    </row>
    <row r="1432" spans="1:1" x14ac:dyDescent="0.25">
      <c r="A1432" s="236">
        <v>36420</v>
      </c>
    </row>
    <row r="1433" spans="1:1" x14ac:dyDescent="0.25">
      <c r="A1433" s="236">
        <v>36425</v>
      </c>
    </row>
    <row r="1434" spans="1:1" x14ac:dyDescent="0.25">
      <c r="A1434" s="236">
        <v>36430</v>
      </c>
    </row>
    <row r="1435" spans="1:1" x14ac:dyDescent="0.25">
      <c r="A1435" s="236">
        <v>36435</v>
      </c>
    </row>
    <row r="1436" spans="1:1" x14ac:dyDescent="0.25">
      <c r="A1436" s="236">
        <v>36440</v>
      </c>
    </row>
    <row r="1437" spans="1:1" x14ac:dyDescent="0.25">
      <c r="A1437" s="236">
        <v>36445</v>
      </c>
    </row>
    <row r="1438" spans="1:1" x14ac:dyDescent="0.25">
      <c r="A1438" s="236">
        <v>36450</v>
      </c>
    </row>
    <row r="1439" spans="1:1" x14ac:dyDescent="0.25">
      <c r="A1439" s="236">
        <v>36455</v>
      </c>
    </row>
    <row r="1440" spans="1:1" x14ac:dyDescent="0.25">
      <c r="A1440" s="236">
        <v>36460</v>
      </c>
    </row>
    <row r="1441" spans="1:9" x14ac:dyDescent="0.25">
      <c r="A1441" s="236">
        <v>36465</v>
      </c>
    </row>
    <row r="1442" spans="1:9" x14ac:dyDescent="0.25">
      <c r="A1442" s="236">
        <v>36470</v>
      </c>
    </row>
    <row r="1443" spans="1:9" x14ac:dyDescent="0.25">
      <c r="A1443" s="236">
        <v>36475</v>
      </c>
      <c r="B1443" s="236">
        <v>2</v>
      </c>
      <c r="E1443" s="236">
        <v>2</v>
      </c>
      <c r="H1443" s="236">
        <v>2</v>
      </c>
      <c r="I1443" s="236">
        <v>2</v>
      </c>
    </row>
    <row r="1444" spans="1:9" x14ac:dyDescent="0.25">
      <c r="A1444" s="236">
        <v>36480</v>
      </c>
      <c r="B1444" s="236">
        <v>5</v>
      </c>
      <c r="E1444" s="236">
        <v>4</v>
      </c>
      <c r="G1444" s="236">
        <v>1</v>
      </c>
      <c r="H1444" s="236">
        <v>4</v>
      </c>
      <c r="I1444" s="236">
        <v>4</v>
      </c>
    </row>
    <row r="1445" spans="1:9" x14ac:dyDescent="0.25">
      <c r="A1445" s="236">
        <v>36485</v>
      </c>
      <c r="B1445" s="236">
        <v>3</v>
      </c>
      <c r="E1445" s="236">
        <v>1</v>
      </c>
      <c r="G1445" s="236">
        <v>2</v>
      </c>
      <c r="H1445" s="236">
        <v>1</v>
      </c>
    </row>
    <row r="1446" spans="1:9" x14ac:dyDescent="0.25">
      <c r="A1446" s="236">
        <v>36490</v>
      </c>
      <c r="B1446" s="236">
        <v>1</v>
      </c>
      <c r="G1446" s="236">
        <v>1</v>
      </c>
    </row>
    <row r="1447" spans="1:9" x14ac:dyDescent="0.25">
      <c r="A1447" s="236">
        <v>36495</v>
      </c>
    </row>
    <row r="1448" spans="1:9" x14ac:dyDescent="0.25">
      <c r="A1448" s="236">
        <v>36500</v>
      </c>
    </row>
    <row r="1449" spans="1:9" x14ac:dyDescent="0.25">
      <c r="A1449" s="236">
        <v>36507</v>
      </c>
      <c r="B1449" s="236">
        <v>3</v>
      </c>
      <c r="E1449" s="236">
        <v>1</v>
      </c>
      <c r="G1449" s="236">
        <v>2</v>
      </c>
      <c r="H1449" s="236">
        <v>1</v>
      </c>
      <c r="I1449" s="236">
        <v>1</v>
      </c>
    </row>
    <row r="1450" spans="1:9" x14ac:dyDescent="0.25">
      <c r="A1450" s="236">
        <v>36512</v>
      </c>
    </row>
    <row r="1451" spans="1:9" x14ac:dyDescent="0.25">
      <c r="A1451" s="236">
        <v>36517</v>
      </c>
    </row>
    <row r="1452" spans="1:9" x14ac:dyDescent="0.25">
      <c r="A1452" s="236">
        <v>36522</v>
      </c>
    </row>
    <row r="1453" spans="1:9" x14ac:dyDescent="0.25">
      <c r="A1453" s="236">
        <v>36527</v>
      </c>
    </row>
    <row r="1454" spans="1:9" x14ac:dyDescent="0.25">
      <c r="A1454" s="236">
        <v>36532</v>
      </c>
    </row>
    <row r="1455" spans="1:9" x14ac:dyDescent="0.25">
      <c r="A1455" s="236">
        <v>36537</v>
      </c>
    </row>
    <row r="1456" spans="1:9" x14ac:dyDescent="0.25">
      <c r="A1456" s="236">
        <v>36542</v>
      </c>
    </row>
    <row r="1457" spans="1:1" x14ac:dyDescent="0.25">
      <c r="A1457" s="236">
        <v>36547</v>
      </c>
    </row>
    <row r="1458" spans="1:1" x14ac:dyDescent="0.25">
      <c r="A1458" s="236">
        <v>36552</v>
      </c>
    </row>
    <row r="1459" spans="1:1" x14ac:dyDescent="0.25">
      <c r="A1459" s="236">
        <v>36559</v>
      </c>
    </row>
    <row r="1460" spans="1:1" x14ac:dyDescent="0.25">
      <c r="A1460" s="236">
        <v>36564</v>
      </c>
    </row>
    <row r="1461" spans="1:1" x14ac:dyDescent="0.25">
      <c r="A1461" s="236">
        <v>36569</v>
      </c>
    </row>
    <row r="1462" spans="1:1" x14ac:dyDescent="0.25">
      <c r="A1462" s="236">
        <v>36574</v>
      </c>
    </row>
    <row r="1463" spans="1:1" x14ac:dyDescent="0.25">
      <c r="A1463" s="236">
        <v>36579</v>
      </c>
    </row>
    <row r="1464" spans="1:1" x14ac:dyDescent="0.25">
      <c r="A1464" s="236">
        <v>36584</v>
      </c>
    </row>
    <row r="1465" spans="1:1" x14ac:dyDescent="0.25">
      <c r="A1465" s="236">
        <v>36589</v>
      </c>
    </row>
    <row r="1466" spans="1:1" x14ac:dyDescent="0.25">
      <c r="A1466" s="236">
        <v>36594</v>
      </c>
    </row>
    <row r="1467" spans="1:1" x14ac:dyDescent="0.25">
      <c r="A1467" s="236">
        <v>36599</v>
      </c>
    </row>
    <row r="1468" spans="1:1" x14ac:dyDescent="0.25">
      <c r="A1468" s="236">
        <v>36604</v>
      </c>
    </row>
    <row r="1469" spans="1:1" x14ac:dyDescent="0.25">
      <c r="A1469" s="236">
        <v>36609</v>
      </c>
    </row>
    <row r="1470" spans="1:1" x14ac:dyDescent="0.25">
      <c r="A1470" s="236">
        <v>36614</v>
      </c>
    </row>
    <row r="1471" spans="1:1" x14ac:dyDescent="0.25">
      <c r="A1471" s="236">
        <v>36619</v>
      </c>
    </row>
    <row r="1472" spans="1:1" x14ac:dyDescent="0.25">
      <c r="A1472" s="236">
        <v>36624</v>
      </c>
    </row>
    <row r="1473" spans="1:10" x14ac:dyDescent="0.25">
      <c r="A1473" s="236">
        <v>36629</v>
      </c>
    </row>
    <row r="1474" spans="1:10" x14ac:dyDescent="0.25">
      <c r="A1474" s="236">
        <v>36634</v>
      </c>
    </row>
    <row r="1475" spans="1:10" x14ac:dyDescent="0.25">
      <c r="A1475" s="236">
        <v>36643</v>
      </c>
      <c r="B1475" s="236">
        <v>4</v>
      </c>
      <c r="E1475" s="236">
        <v>3</v>
      </c>
      <c r="G1475" s="236">
        <v>1</v>
      </c>
      <c r="J1475" s="236">
        <v>3</v>
      </c>
    </row>
    <row r="1476" spans="1:10" x14ac:dyDescent="0.25">
      <c r="A1476" s="236">
        <v>36648</v>
      </c>
    </row>
    <row r="1477" spans="1:10" x14ac:dyDescent="0.25">
      <c r="A1477" s="236">
        <v>36653</v>
      </c>
    </row>
    <row r="1478" spans="1:10" x14ac:dyDescent="0.25">
      <c r="A1478" s="236">
        <v>36658</v>
      </c>
    </row>
    <row r="1479" spans="1:10" x14ac:dyDescent="0.25">
      <c r="A1479" s="236">
        <v>36663</v>
      </c>
    </row>
    <row r="1480" spans="1:10" x14ac:dyDescent="0.25">
      <c r="A1480" s="236">
        <v>36668</v>
      </c>
    </row>
    <row r="1481" spans="1:10" x14ac:dyDescent="0.25">
      <c r="A1481" s="236">
        <v>36673</v>
      </c>
    </row>
    <row r="1482" spans="1:10" x14ac:dyDescent="0.25">
      <c r="A1482" s="236">
        <v>36678</v>
      </c>
    </row>
    <row r="1483" spans="1:10" x14ac:dyDescent="0.25">
      <c r="A1483" s="236">
        <v>36683</v>
      </c>
    </row>
    <row r="1484" spans="1:10" x14ac:dyDescent="0.25">
      <c r="A1484" s="236">
        <v>36688</v>
      </c>
    </row>
    <row r="1485" spans="1:10" x14ac:dyDescent="0.25">
      <c r="A1485" s="236">
        <v>36693</v>
      </c>
    </row>
    <row r="1486" spans="1:10" x14ac:dyDescent="0.25">
      <c r="A1486" s="236">
        <v>36698</v>
      </c>
    </row>
    <row r="1487" spans="1:10" x14ac:dyDescent="0.25">
      <c r="A1487" s="236">
        <v>36703</v>
      </c>
    </row>
    <row r="1488" spans="1:10" x14ac:dyDescent="0.25">
      <c r="A1488" s="236">
        <v>36708</v>
      </c>
    </row>
    <row r="1489" spans="1:1" x14ac:dyDescent="0.25">
      <c r="A1489" s="236">
        <v>36713</v>
      </c>
    </row>
    <row r="1490" spans="1:1" x14ac:dyDescent="0.25">
      <c r="A1490" s="236">
        <v>36719</v>
      </c>
    </row>
    <row r="1491" spans="1:1" x14ac:dyDescent="0.25">
      <c r="A1491" s="236">
        <v>36724</v>
      </c>
    </row>
    <row r="1492" spans="1:1" x14ac:dyDescent="0.25">
      <c r="A1492" s="236">
        <v>36729</v>
      </c>
    </row>
    <row r="1493" spans="1:1" x14ac:dyDescent="0.25">
      <c r="A1493" s="236">
        <v>36734</v>
      </c>
    </row>
    <row r="1494" spans="1:1" x14ac:dyDescent="0.25">
      <c r="A1494" s="236">
        <v>36739</v>
      </c>
    </row>
    <row r="1495" spans="1:1" x14ac:dyDescent="0.25">
      <c r="A1495" s="236">
        <v>36744</v>
      </c>
    </row>
    <row r="1496" spans="1:1" x14ac:dyDescent="0.25">
      <c r="A1496" s="236">
        <v>36749</v>
      </c>
    </row>
    <row r="1497" spans="1:1" x14ac:dyDescent="0.25">
      <c r="A1497" s="236">
        <v>36754</v>
      </c>
    </row>
    <row r="1498" spans="1:1" x14ac:dyDescent="0.25">
      <c r="A1498" s="236">
        <v>36759</v>
      </c>
    </row>
    <row r="1499" spans="1:1" x14ac:dyDescent="0.25">
      <c r="A1499" s="236">
        <v>36764</v>
      </c>
    </row>
    <row r="1500" spans="1:1" x14ac:dyDescent="0.25">
      <c r="A1500" s="236">
        <v>36769</v>
      </c>
    </row>
    <row r="1501" spans="1:1" x14ac:dyDescent="0.25">
      <c r="A1501" s="236">
        <v>36774</v>
      </c>
    </row>
    <row r="1502" spans="1:1" x14ac:dyDescent="0.25">
      <c r="A1502" s="236">
        <v>36779</v>
      </c>
    </row>
    <row r="1503" spans="1:1" x14ac:dyDescent="0.25">
      <c r="A1503" s="236">
        <v>36784</v>
      </c>
    </row>
    <row r="1504" spans="1:1" x14ac:dyDescent="0.25">
      <c r="A1504" s="236">
        <v>36788</v>
      </c>
    </row>
    <row r="1505" spans="1:10" x14ac:dyDescent="0.25">
      <c r="A1505" s="236">
        <v>36793</v>
      </c>
      <c r="B1505" s="236">
        <v>2</v>
      </c>
      <c r="D1505" s="236">
        <v>2</v>
      </c>
      <c r="J1505" s="236">
        <v>2</v>
      </c>
    </row>
    <row r="1506" spans="1:10" x14ac:dyDescent="0.25">
      <c r="A1506" s="236">
        <v>36798</v>
      </c>
    </row>
    <row r="1507" spans="1:10" x14ac:dyDescent="0.25">
      <c r="A1507" s="236">
        <v>36803</v>
      </c>
    </row>
    <row r="1508" spans="1:10" x14ac:dyDescent="0.25">
      <c r="A1508" s="236">
        <v>36808</v>
      </c>
      <c r="B1508" s="236">
        <v>4</v>
      </c>
      <c r="D1508" s="236">
        <v>2</v>
      </c>
      <c r="E1508" s="236">
        <v>2</v>
      </c>
      <c r="H1508" s="236">
        <v>4</v>
      </c>
      <c r="I1508" s="236">
        <v>4</v>
      </c>
    </row>
    <row r="1509" spans="1:10" x14ac:dyDescent="0.25">
      <c r="A1509" s="236">
        <v>36813</v>
      </c>
    </row>
    <row r="1510" spans="1:10" x14ac:dyDescent="0.25">
      <c r="A1510" s="236">
        <v>36818</v>
      </c>
    </row>
    <row r="1511" spans="1:10" x14ac:dyDescent="0.25">
      <c r="A1511" s="236">
        <v>36823</v>
      </c>
    </row>
    <row r="1512" spans="1:10" x14ac:dyDescent="0.25">
      <c r="A1512" s="236">
        <v>36828</v>
      </c>
      <c r="B1512" s="236">
        <v>1</v>
      </c>
      <c r="D1512" s="236">
        <v>1</v>
      </c>
      <c r="J1512" s="236">
        <v>1</v>
      </c>
    </row>
    <row r="1513" spans="1:10" x14ac:dyDescent="0.25">
      <c r="A1513" s="236">
        <v>36859</v>
      </c>
    </row>
    <row r="1514" spans="1:10" x14ac:dyDescent="0.25">
      <c r="A1514" s="236">
        <v>36864</v>
      </c>
    </row>
    <row r="1515" spans="1:10" x14ac:dyDescent="0.25">
      <c r="A1515" s="236">
        <v>36869</v>
      </c>
    </row>
    <row r="1516" spans="1:10" x14ac:dyDescent="0.25">
      <c r="A1516" s="236">
        <v>36874</v>
      </c>
    </row>
    <row r="1517" spans="1:10" x14ac:dyDescent="0.25">
      <c r="A1517" s="236">
        <v>36879</v>
      </c>
    </row>
    <row r="1518" spans="1:10" x14ac:dyDescent="0.25">
      <c r="A1518" s="236">
        <v>36884</v>
      </c>
    </row>
    <row r="1519" spans="1:10" x14ac:dyDescent="0.25">
      <c r="A1519" s="236">
        <v>36889</v>
      </c>
    </row>
    <row r="1520" spans="1:10" x14ac:dyDescent="0.25">
      <c r="A1520" s="236">
        <v>36894</v>
      </c>
    </row>
    <row r="1521" spans="1:10" x14ac:dyDescent="0.25">
      <c r="A1521" s="236">
        <v>36899</v>
      </c>
    </row>
    <row r="1522" spans="1:10" x14ac:dyDescent="0.25">
      <c r="A1522" s="236">
        <v>36904</v>
      </c>
    </row>
    <row r="1523" spans="1:10" x14ac:dyDescent="0.25">
      <c r="A1523" s="236">
        <v>36909</v>
      </c>
    </row>
    <row r="1524" spans="1:10" x14ac:dyDescent="0.25">
      <c r="A1524" s="236">
        <v>36914</v>
      </c>
    </row>
    <row r="1525" spans="1:10" x14ac:dyDescent="0.25">
      <c r="A1525" s="236">
        <v>36925</v>
      </c>
    </row>
    <row r="1526" spans="1:10" x14ac:dyDescent="0.25">
      <c r="A1526" s="236">
        <v>36930</v>
      </c>
    </row>
    <row r="1527" spans="1:10" x14ac:dyDescent="0.25">
      <c r="A1527" s="236">
        <v>36935</v>
      </c>
    </row>
    <row r="1528" spans="1:10" x14ac:dyDescent="0.25">
      <c r="A1528" s="236">
        <v>36940</v>
      </c>
    </row>
    <row r="1529" spans="1:10" x14ac:dyDescent="0.25">
      <c r="A1529" s="236">
        <v>36945</v>
      </c>
    </row>
    <row r="1530" spans="1:10" x14ac:dyDescent="0.25">
      <c r="A1530" s="236">
        <v>36950</v>
      </c>
    </row>
    <row r="1531" spans="1:10" x14ac:dyDescent="0.25">
      <c r="A1531" s="236">
        <v>36955</v>
      </c>
    </row>
    <row r="1532" spans="1:10" x14ac:dyDescent="0.25">
      <c r="A1532" s="236">
        <v>36960</v>
      </c>
    </row>
    <row r="1533" spans="1:10" x14ac:dyDescent="0.25">
      <c r="A1533" s="236">
        <v>36965</v>
      </c>
      <c r="B1533" s="236">
        <v>46</v>
      </c>
      <c r="D1533" s="236">
        <v>4</v>
      </c>
      <c r="E1533" s="236">
        <v>42</v>
      </c>
      <c r="H1533" s="236">
        <v>33</v>
      </c>
      <c r="I1533" s="236">
        <v>31</v>
      </c>
      <c r="J1533" s="236">
        <v>9</v>
      </c>
    </row>
    <row r="1534" spans="1:10" x14ac:dyDescent="0.25">
      <c r="A1534" s="236">
        <v>36970</v>
      </c>
    </row>
    <row r="1535" spans="1:10" x14ac:dyDescent="0.25">
      <c r="A1535" s="236">
        <v>36975</v>
      </c>
    </row>
    <row r="1536" spans="1:10" x14ac:dyDescent="0.25">
      <c r="A1536" s="236">
        <v>36980</v>
      </c>
      <c r="B1536" s="236">
        <v>4</v>
      </c>
      <c r="D1536" s="236">
        <v>2</v>
      </c>
      <c r="E1536" s="236">
        <v>2</v>
      </c>
      <c r="H1536" s="236">
        <v>1</v>
      </c>
      <c r="I1536" s="236">
        <v>2</v>
      </c>
      <c r="J1536" s="236">
        <v>1</v>
      </c>
    </row>
    <row r="1537" spans="1:10" x14ac:dyDescent="0.25">
      <c r="A1537" s="236">
        <v>36985</v>
      </c>
      <c r="B1537" s="236">
        <v>4</v>
      </c>
      <c r="D1537" s="236">
        <v>2</v>
      </c>
      <c r="E1537" s="236">
        <v>2</v>
      </c>
      <c r="H1537" s="236">
        <v>3</v>
      </c>
      <c r="I1537" s="236">
        <v>1</v>
      </c>
      <c r="J1537" s="236">
        <v>1</v>
      </c>
    </row>
    <row r="1538" spans="1:10" x14ac:dyDescent="0.25">
      <c r="A1538" s="236">
        <v>36990</v>
      </c>
    </row>
    <row r="1539" spans="1:10" x14ac:dyDescent="0.25">
      <c r="A1539" s="236">
        <v>36995</v>
      </c>
    </row>
    <row r="1540" spans="1:10" x14ac:dyDescent="0.25">
      <c r="A1540" s="236">
        <v>37000</v>
      </c>
      <c r="B1540" s="236">
        <v>4</v>
      </c>
      <c r="G1540" s="236">
        <v>4</v>
      </c>
    </row>
    <row r="1541" spans="1:10" x14ac:dyDescent="0.25">
      <c r="A1541" s="236">
        <v>37005</v>
      </c>
    </row>
    <row r="1542" spans="1:10" x14ac:dyDescent="0.25">
      <c r="A1542" s="236">
        <v>37010</v>
      </c>
      <c r="B1542" s="236">
        <v>4</v>
      </c>
      <c r="E1542" s="236">
        <v>4</v>
      </c>
      <c r="H1542" s="236">
        <v>4</v>
      </c>
    </row>
    <row r="1543" spans="1:10" x14ac:dyDescent="0.25">
      <c r="A1543" s="236">
        <v>37015</v>
      </c>
      <c r="B1543" s="236">
        <v>4</v>
      </c>
      <c r="E1543" s="236">
        <v>4</v>
      </c>
      <c r="H1543" s="236">
        <v>4</v>
      </c>
      <c r="I1543" s="236">
        <v>2</v>
      </c>
    </row>
    <row r="1544" spans="1:10" x14ac:dyDescent="0.25">
      <c r="A1544" s="236">
        <v>37020</v>
      </c>
      <c r="B1544" s="236">
        <v>4</v>
      </c>
      <c r="E1544" s="236">
        <v>4</v>
      </c>
      <c r="H1544" s="236">
        <v>4</v>
      </c>
      <c r="I1544" s="236">
        <v>4</v>
      </c>
    </row>
    <row r="1545" spans="1:10" x14ac:dyDescent="0.25">
      <c r="A1545" s="236">
        <v>37025</v>
      </c>
    </row>
    <row r="1546" spans="1:10" x14ac:dyDescent="0.25">
      <c r="A1546" s="236">
        <v>37030</v>
      </c>
      <c r="B1546" s="236">
        <v>4</v>
      </c>
      <c r="E1546" s="236">
        <v>4</v>
      </c>
      <c r="H1546" s="236">
        <v>2</v>
      </c>
      <c r="J1546" s="236">
        <v>2</v>
      </c>
    </row>
    <row r="1547" spans="1:10" x14ac:dyDescent="0.25">
      <c r="A1547" s="236">
        <v>37035</v>
      </c>
      <c r="B1547" s="236">
        <v>4</v>
      </c>
      <c r="E1547" s="236">
        <v>3</v>
      </c>
      <c r="G1547" s="236">
        <v>1</v>
      </c>
      <c r="H1547" s="236">
        <v>2</v>
      </c>
      <c r="I1547" s="236">
        <v>1</v>
      </c>
      <c r="J1547" s="236">
        <v>1</v>
      </c>
    </row>
    <row r="1548" spans="1:10" x14ac:dyDescent="0.25">
      <c r="A1548" s="236">
        <v>37040</v>
      </c>
    </row>
    <row r="1549" spans="1:10" x14ac:dyDescent="0.25">
      <c r="A1549" s="236">
        <v>37045</v>
      </c>
    </row>
    <row r="1550" spans="1:10" x14ac:dyDescent="0.25">
      <c r="A1550" s="236">
        <v>37050</v>
      </c>
    </row>
    <row r="1551" spans="1:10" x14ac:dyDescent="0.25">
      <c r="A1551" s="236">
        <v>37055</v>
      </c>
    </row>
    <row r="1552" spans="1:10" x14ac:dyDescent="0.25">
      <c r="A1552" s="236">
        <v>37084</v>
      </c>
    </row>
    <row r="1553" spans="1:10" x14ac:dyDescent="0.25">
      <c r="A1553" s="236">
        <v>37089</v>
      </c>
    </row>
    <row r="1554" spans="1:10" x14ac:dyDescent="0.25">
      <c r="A1554" s="236">
        <v>38089</v>
      </c>
    </row>
    <row r="1555" spans="1:10" x14ac:dyDescent="0.25">
      <c r="A1555" s="236">
        <v>38094</v>
      </c>
    </row>
    <row r="1556" spans="1:10" x14ac:dyDescent="0.25">
      <c r="A1556" s="236">
        <v>38101</v>
      </c>
      <c r="B1556" s="236">
        <v>4</v>
      </c>
      <c r="D1556" s="236">
        <v>1</v>
      </c>
      <c r="E1556" s="236">
        <v>3</v>
      </c>
      <c r="H1556" s="236">
        <v>4</v>
      </c>
      <c r="I1556" s="236">
        <v>4</v>
      </c>
    </row>
    <row r="1557" spans="1:10" x14ac:dyDescent="0.25">
      <c r="A1557" s="236">
        <v>38106</v>
      </c>
    </row>
    <row r="1558" spans="1:10" x14ac:dyDescent="0.25">
      <c r="A1558" s="236">
        <v>38111</v>
      </c>
    </row>
    <row r="1559" spans="1:10" x14ac:dyDescent="0.25">
      <c r="A1559" s="236">
        <v>38116</v>
      </c>
    </row>
    <row r="1560" spans="1:10" x14ac:dyDescent="0.25">
      <c r="A1560" s="236">
        <v>38121</v>
      </c>
    </row>
    <row r="1561" spans="1:10" x14ac:dyDescent="0.25">
      <c r="A1561" s="236">
        <v>38126</v>
      </c>
      <c r="B1561" s="236">
        <v>1</v>
      </c>
      <c r="E1561" s="236">
        <v>1</v>
      </c>
      <c r="J1561" s="236">
        <v>1</v>
      </c>
    </row>
    <row r="1562" spans="1:10" x14ac:dyDescent="0.25">
      <c r="A1562" s="236">
        <v>38131</v>
      </c>
      <c r="B1562" s="236">
        <v>1</v>
      </c>
      <c r="E1562" s="236">
        <v>1</v>
      </c>
      <c r="H1562" s="236">
        <v>1</v>
      </c>
      <c r="I1562" s="236">
        <v>1</v>
      </c>
    </row>
    <row r="1563" spans="1:10" x14ac:dyDescent="0.25">
      <c r="A1563" s="236">
        <v>38136</v>
      </c>
      <c r="B1563" s="236">
        <v>1</v>
      </c>
      <c r="G1563" s="236">
        <v>1</v>
      </c>
    </row>
    <row r="1564" spans="1:10" x14ac:dyDescent="0.25">
      <c r="A1564" s="236">
        <v>38141</v>
      </c>
    </row>
    <row r="1565" spans="1:10" x14ac:dyDescent="0.25">
      <c r="A1565" s="236">
        <v>38146</v>
      </c>
      <c r="B1565" s="236">
        <v>5</v>
      </c>
      <c r="D1565" s="236">
        <v>1</v>
      </c>
      <c r="E1565" s="236">
        <v>2</v>
      </c>
      <c r="G1565" s="236">
        <v>2</v>
      </c>
      <c r="H1565" s="236">
        <v>3</v>
      </c>
      <c r="I1565" s="236">
        <v>3</v>
      </c>
    </row>
    <row r="1566" spans="1:10" x14ac:dyDescent="0.25">
      <c r="A1566" s="236">
        <v>38151</v>
      </c>
    </row>
    <row r="1567" spans="1:10" x14ac:dyDescent="0.25">
      <c r="A1567" s="236">
        <v>38156</v>
      </c>
      <c r="B1567" s="236">
        <v>1</v>
      </c>
      <c r="F1567" s="236">
        <v>1</v>
      </c>
    </row>
    <row r="1568" spans="1:10" x14ac:dyDescent="0.25">
      <c r="A1568" s="236">
        <v>38161</v>
      </c>
      <c r="B1568" s="236">
        <v>1</v>
      </c>
      <c r="G1568" s="236">
        <v>1</v>
      </c>
    </row>
    <row r="1569" spans="1:10" x14ac:dyDescent="0.25">
      <c r="A1569" s="236">
        <v>38170</v>
      </c>
      <c r="B1569" s="236">
        <v>4</v>
      </c>
      <c r="E1569" s="236">
        <v>4</v>
      </c>
      <c r="H1569" s="236">
        <v>1</v>
      </c>
      <c r="J1569" s="236">
        <v>3</v>
      </c>
    </row>
    <row r="1570" spans="1:10" x14ac:dyDescent="0.25">
      <c r="A1570" s="236">
        <v>38175</v>
      </c>
    </row>
    <row r="1571" spans="1:10" x14ac:dyDescent="0.25">
      <c r="A1571" s="236">
        <v>38180</v>
      </c>
    </row>
    <row r="1572" spans="1:10" x14ac:dyDescent="0.25">
      <c r="A1572" s="236">
        <v>38185</v>
      </c>
    </row>
    <row r="1573" spans="1:10" x14ac:dyDescent="0.25">
      <c r="A1573" s="236">
        <v>38190</v>
      </c>
    </row>
    <row r="1574" spans="1:10" x14ac:dyDescent="0.25">
      <c r="A1574" s="236">
        <v>38195</v>
      </c>
    </row>
    <row r="1575" spans="1:10" x14ac:dyDescent="0.25">
      <c r="A1575" s="236">
        <v>38200</v>
      </c>
      <c r="B1575" s="236">
        <v>2</v>
      </c>
      <c r="E1575" s="236">
        <v>1</v>
      </c>
      <c r="G1575" s="236">
        <v>1</v>
      </c>
      <c r="J1575" s="236">
        <v>1</v>
      </c>
    </row>
    <row r="1576" spans="1:10" x14ac:dyDescent="0.25">
      <c r="A1576" s="236">
        <v>38205</v>
      </c>
    </row>
    <row r="1577" spans="1:10" x14ac:dyDescent="0.25">
      <c r="A1577" s="236">
        <v>38210</v>
      </c>
    </row>
    <row r="1578" spans="1:10" x14ac:dyDescent="0.25">
      <c r="A1578" s="236">
        <v>38215</v>
      </c>
    </row>
    <row r="1579" spans="1:10" x14ac:dyDescent="0.25">
      <c r="A1579" s="236">
        <v>38220</v>
      </c>
      <c r="B1579" s="236">
        <v>1</v>
      </c>
      <c r="E1579" s="236">
        <v>1</v>
      </c>
      <c r="J1579" s="236">
        <v>1</v>
      </c>
    </row>
    <row r="1580" spans="1:10" x14ac:dyDescent="0.25">
      <c r="A1580" s="236">
        <v>38225</v>
      </c>
      <c r="B1580" s="236">
        <v>1</v>
      </c>
      <c r="D1580" s="236">
        <v>1</v>
      </c>
      <c r="H1580" s="236">
        <v>1</v>
      </c>
      <c r="I1580" s="236">
        <v>1</v>
      </c>
    </row>
    <row r="1581" spans="1:10" x14ac:dyDescent="0.25">
      <c r="A1581" s="236">
        <v>38230</v>
      </c>
    </row>
    <row r="1582" spans="1:10" x14ac:dyDescent="0.25">
      <c r="A1582" s="236">
        <v>38235</v>
      </c>
      <c r="B1582" s="236">
        <v>2</v>
      </c>
      <c r="E1582" s="236">
        <v>2</v>
      </c>
      <c r="H1582" s="236">
        <v>1</v>
      </c>
      <c r="J1582" s="236">
        <v>1</v>
      </c>
    </row>
    <row r="1583" spans="1:10" x14ac:dyDescent="0.25">
      <c r="A1583" s="236">
        <v>38240</v>
      </c>
      <c r="B1583" s="236">
        <v>2</v>
      </c>
      <c r="E1583" s="236">
        <v>2</v>
      </c>
      <c r="H1583" s="236">
        <v>1</v>
      </c>
      <c r="I1583" s="236">
        <v>1</v>
      </c>
    </row>
    <row r="1584" spans="1:10" x14ac:dyDescent="0.25">
      <c r="A1584" s="236">
        <v>38245</v>
      </c>
    </row>
    <row r="1585" spans="1:10" x14ac:dyDescent="0.25">
      <c r="A1585" s="236">
        <v>38250</v>
      </c>
    </row>
    <row r="1586" spans="1:10" x14ac:dyDescent="0.25">
      <c r="A1586" s="236">
        <v>38255</v>
      </c>
    </row>
    <row r="1587" spans="1:10" x14ac:dyDescent="0.25">
      <c r="A1587" s="236">
        <v>38260</v>
      </c>
      <c r="B1587" s="236">
        <v>4</v>
      </c>
      <c r="D1587" s="236">
        <v>4</v>
      </c>
      <c r="H1587" s="236">
        <v>3</v>
      </c>
      <c r="I1587" s="236">
        <v>2</v>
      </c>
      <c r="J1587" s="236">
        <v>1</v>
      </c>
    </row>
    <row r="1588" spans="1:10" x14ac:dyDescent="0.25">
      <c r="A1588" s="236">
        <v>38265</v>
      </c>
    </row>
    <row r="1589" spans="1:10" x14ac:dyDescent="0.25">
      <c r="A1589" s="236">
        <v>38270</v>
      </c>
    </row>
    <row r="1590" spans="1:10" x14ac:dyDescent="0.25">
      <c r="A1590" s="236">
        <v>38275</v>
      </c>
    </row>
    <row r="1591" spans="1:10" x14ac:dyDescent="0.25">
      <c r="A1591" s="236">
        <v>38280</v>
      </c>
    </row>
    <row r="1592" spans="1:10" x14ac:dyDescent="0.25">
      <c r="A1592" s="236">
        <v>38285</v>
      </c>
    </row>
    <row r="1593" spans="1:10" x14ac:dyDescent="0.25">
      <c r="A1593" s="236">
        <v>38290</v>
      </c>
    </row>
    <row r="1594" spans="1:10" x14ac:dyDescent="0.25">
      <c r="A1594" s="236">
        <v>38295</v>
      </c>
    </row>
    <row r="1595" spans="1:10" x14ac:dyDescent="0.25">
      <c r="A1595" s="236">
        <v>38300</v>
      </c>
    </row>
    <row r="1596" spans="1:10" x14ac:dyDescent="0.25">
      <c r="A1596" s="236">
        <v>38305</v>
      </c>
    </row>
    <row r="1597" spans="1:10" x14ac:dyDescent="0.25">
      <c r="A1597" s="236">
        <v>38310</v>
      </c>
    </row>
    <row r="1598" spans="1:10" x14ac:dyDescent="0.25">
      <c r="A1598" s="236">
        <v>38315</v>
      </c>
    </row>
    <row r="1599" spans="1:10" x14ac:dyDescent="0.25">
      <c r="A1599" s="236">
        <v>38320</v>
      </c>
      <c r="B1599" s="236">
        <v>4</v>
      </c>
      <c r="E1599" s="236">
        <v>4</v>
      </c>
      <c r="H1599" s="236">
        <v>4</v>
      </c>
      <c r="I1599" s="236">
        <v>4</v>
      </c>
    </row>
    <row r="1600" spans="1:10" x14ac:dyDescent="0.25">
      <c r="A1600" s="236">
        <v>38325</v>
      </c>
      <c r="B1600" s="236">
        <v>2</v>
      </c>
      <c r="E1600" s="236">
        <v>2</v>
      </c>
      <c r="H1600" s="236">
        <v>2</v>
      </c>
      <c r="I1600" s="236">
        <v>2</v>
      </c>
    </row>
    <row r="1601" spans="1:10" x14ac:dyDescent="0.25">
      <c r="A1601" s="236">
        <v>38330</v>
      </c>
      <c r="B1601" s="236">
        <v>1</v>
      </c>
      <c r="D1601" s="236">
        <v>1</v>
      </c>
      <c r="I1601" s="236">
        <v>1</v>
      </c>
    </row>
    <row r="1602" spans="1:10" x14ac:dyDescent="0.25">
      <c r="A1602" s="236">
        <v>38335</v>
      </c>
      <c r="B1602" s="236">
        <v>2</v>
      </c>
      <c r="F1602" s="236">
        <v>2</v>
      </c>
    </row>
    <row r="1603" spans="1:10" x14ac:dyDescent="0.25">
      <c r="A1603" s="236">
        <v>38340</v>
      </c>
      <c r="B1603" s="236">
        <v>1</v>
      </c>
      <c r="D1603" s="236">
        <v>1</v>
      </c>
      <c r="J1603" s="236">
        <v>1</v>
      </c>
    </row>
    <row r="1604" spans="1:10" x14ac:dyDescent="0.25">
      <c r="A1604" s="236">
        <v>38345</v>
      </c>
    </row>
    <row r="1605" spans="1:10" x14ac:dyDescent="0.25">
      <c r="A1605" s="236">
        <v>38350</v>
      </c>
      <c r="B1605" s="236">
        <v>4</v>
      </c>
      <c r="D1605" s="236">
        <v>1</v>
      </c>
      <c r="E1605" s="236">
        <v>2</v>
      </c>
      <c r="F1605" s="236">
        <v>1</v>
      </c>
      <c r="H1605" s="236">
        <v>3</v>
      </c>
      <c r="I1605" s="236">
        <v>3</v>
      </c>
    </row>
    <row r="1606" spans="1:10" x14ac:dyDescent="0.25">
      <c r="A1606" s="236">
        <v>38355</v>
      </c>
    </row>
    <row r="1607" spans="1:10" x14ac:dyDescent="0.25">
      <c r="A1607" s="236">
        <v>38360</v>
      </c>
    </row>
    <row r="1608" spans="1:10" x14ac:dyDescent="0.25">
      <c r="A1608" s="236">
        <v>38365</v>
      </c>
    </row>
    <row r="1609" spans="1:10" x14ac:dyDescent="0.25">
      <c r="A1609" s="236">
        <v>38370</v>
      </c>
    </row>
    <row r="1610" spans="1:10" x14ac:dyDescent="0.25">
      <c r="A1610" s="236">
        <v>38375</v>
      </c>
    </row>
    <row r="1611" spans="1:10" x14ac:dyDescent="0.25">
      <c r="A1611" s="236">
        <v>38380</v>
      </c>
    </row>
    <row r="1612" spans="1:10" x14ac:dyDescent="0.25">
      <c r="A1612" s="236">
        <v>38385</v>
      </c>
    </row>
    <row r="1613" spans="1:10" x14ac:dyDescent="0.25">
      <c r="A1613" s="236">
        <v>38390</v>
      </c>
    </row>
    <row r="1614" spans="1:10" x14ac:dyDescent="0.25">
      <c r="A1614" s="236">
        <v>38395</v>
      </c>
    </row>
    <row r="1615" spans="1:10" x14ac:dyDescent="0.25">
      <c r="A1615" s="236">
        <v>38400</v>
      </c>
    </row>
    <row r="1616" spans="1:10" x14ac:dyDescent="0.25">
      <c r="A1616" s="236">
        <v>38405</v>
      </c>
    </row>
    <row r="1617" spans="1:9" x14ac:dyDescent="0.25">
      <c r="A1617" s="236">
        <v>38410</v>
      </c>
    </row>
    <row r="1618" spans="1:9" x14ac:dyDescent="0.25">
      <c r="A1618" s="236">
        <v>38415</v>
      </c>
    </row>
    <row r="1619" spans="1:9" x14ac:dyDescent="0.25">
      <c r="A1619" s="236">
        <v>38420</v>
      </c>
    </row>
    <row r="1620" spans="1:9" x14ac:dyDescent="0.25">
      <c r="A1620" s="236">
        <v>38425</v>
      </c>
    </row>
    <row r="1621" spans="1:9" x14ac:dyDescent="0.25">
      <c r="A1621" s="236">
        <v>38430</v>
      </c>
    </row>
    <row r="1622" spans="1:9" x14ac:dyDescent="0.25">
      <c r="A1622" s="236">
        <v>38435</v>
      </c>
    </row>
    <row r="1623" spans="1:9" x14ac:dyDescent="0.25">
      <c r="A1623" s="236">
        <v>38442</v>
      </c>
    </row>
    <row r="1624" spans="1:9" x14ac:dyDescent="0.25">
      <c r="A1624" s="236">
        <v>38447</v>
      </c>
      <c r="B1624" s="236">
        <v>2</v>
      </c>
      <c r="E1624" s="236">
        <v>2</v>
      </c>
      <c r="I1624" s="236">
        <v>2</v>
      </c>
    </row>
    <row r="1625" spans="1:9" x14ac:dyDescent="0.25">
      <c r="A1625" s="236">
        <v>38454</v>
      </c>
    </row>
    <row r="1626" spans="1:9" x14ac:dyDescent="0.25">
      <c r="A1626" s="236">
        <v>38455</v>
      </c>
    </row>
    <row r="1627" spans="1:9" x14ac:dyDescent="0.25">
      <c r="A1627" s="236">
        <v>38456</v>
      </c>
    </row>
    <row r="1628" spans="1:9" x14ac:dyDescent="0.25">
      <c r="A1628" s="236">
        <v>38457</v>
      </c>
    </row>
    <row r="1629" spans="1:9" x14ac:dyDescent="0.25">
      <c r="A1629" s="236">
        <v>38466</v>
      </c>
    </row>
    <row r="1630" spans="1:9" x14ac:dyDescent="0.25">
      <c r="A1630" s="236">
        <v>38468</v>
      </c>
    </row>
    <row r="1631" spans="1:9" x14ac:dyDescent="0.25">
      <c r="A1631" s="236">
        <v>38471</v>
      </c>
    </row>
    <row r="1632" spans="1:9" x14ac:dyDescent="0.25">
      <c r="A1632" s="236">
        <v>38473</v>
      </c>
    </row>
    <row r="1633" spans="1:10" x14ac:dyDescent="0.25">
      <c r="A1633" s="236">
        <v>38476</v>
      </c>
    </row>
    <row r="1634" spans="1:10" x14ac:dyDescent="0.25">
      <c r="A1634" s="236">
        <v>38478</v>
      </c>
      <c r="B1634" s="236">
        <v>2</v>
      </c>
      <c r="E1634" s="236">
        <v>2</v>
      </c>
      <c r="J1634" s="236">
        <v>2</v>
      </c>
    </row>
    <row r="1635" spans="1:10" x14ac:dyDescent="0.25">
      <c r="A1635" s="236">
        <v>38481</v>
      </c>
    </row>
    <row r="1636" spans="1:10" x14ac:dyDescent="0.25">
      <c r="A1636" s="236">
        <v>38483</v>
      </c>
    </row>
    <row r="1637" spans="1:10" x14ac:dyDescent="0.25">
      <c r="A1637" s="236">
        <v>38486</v>
      </c>
    </row>
    <row r="1638" spans="1:10" x14ac:dyDescent="0.25">
      <c r="A1638" s="236">
        <v>38488</v>
      </c>
    </row>
    <row r="1639" spans="1:10" x14ac:dyDescent="0.25">
      <c r="A1639" s="236">
        <v>38491</v>
      </c>
    </row>
    <row r="1640" spans="1:10" x14ac:dyDescent="0.25">
      <c r="A1640" s="236">
        <v>38494</v>
      </c>
      <c r="B1640" s="236">
        <v>2</v>
      </c>
      <c r="D1640" s="236">
        <v>2</v>
      </c>
      <c r="I1640" s="236">
        <v>1</v>
      </c>
      <c r="J1640" s="236">
        <v>1</v>
      </c>
    </row>
    <row r="1641" spans="1:10" x14ac:dyDescent="0.25">
      <c r="A1641" s="236">
        <v>38497</v>
      </c>
    </row>
    <row r="1642" spans="1:10" x14ac:dyDescent="0.25">
      <c r="A1642" s="236">
        <v>38499</v>
      </c>
    </row>
    <row r="1643" spans="1:10" x14ac:dyDescent="0.25">
      <c r="A1643" s="236">
        <v>38502</v>
      </c>
    </row>
    <row r="1644" spans="1:10" x14ac:dyDescent="0.25">
      <c r="A1644" s="236">
        <v>38504</v>
      </c>
    </row>
    <row r="1645" spans="1:10" x14ac:dyDescent="0.25">
      <c r="A1645" s="236">
        <v>38507</v>
      </c>
    </row>
    <row r="1646" spans="1:10" x14ac:dyDescent="0.25">
      <c r="A1646" s="236">
        <v>38509</v>
      </c>
      <c r="B1646" s="236">
        <v>1</v>
      </c>
      <c r="E1646" s="236">
        <v>1</v>
      </c>
      <c r="I1646" s="236">
        <v>1</v>
      </c>
    </row>
    <row r="1647" spans="1:10" x14ac:dyDescent="0.25">
      <c r="A1647" s="236">
        <v>38512</v>
      </c>
      <c r="B1647" s="236">
        <v>1</v>
      </c>
      <c r="E1647" s="236">
        <v>1</v>
      </c>
      <c r="J1647" s="236">
        <v>1</v>
      </c>
    </row>
    <row r="1648" spans="1:10" x14ac:dyDescent="0.25">
      <c r="A1648" s="236">
        <v>38514</v>
      </c>
      <c r="B1648" s="236">
        <v>39</v>
      </c>
      <c r="D1648" s="236">
        <v>1</v>
      </c>
      <c r="E1648" s="236">
        <v>38</v>
      </c>
      <c r="H1648" s="236">
        <v>24</v>
      </c>
      <c r="I1648" s="236">
        <v>29</v>
      </c>
      <c r="J1648" s="236">
        <v>5</v>
      </c>
    </row>
    <row r="1649" spans="1:10" x14ac:dyDescent="0.25">
      <c r="A1649" s="236">
        <v>38517</v>
      </c>
    </row>
    <row r="1650" spans="1:10" x14ac:dyDescent="0.25">
      <c r="A1650" s="236">
        <v>38520</v>
      </c>
      <c r="B1650" s="236">
        <v>1</v>
      </c>
      <c r="D1650" s="236">
        <v>1</v>
      </c>
      <c r="J1650" s="236">
        <v>1</v>
      </c>
    </row>
    <row r="1651" spans="1:10" x14ac:dyDescent="0.25">
      <c r="A1651" s="236">
        <v>38526</v>
      </c>
      <c r="B1651" s="236">
        <v>6</v>
      </c>
      <c r="E1651" s="236">
        <v>1</v>
      </c>
      <c r="G1651" s="236">
        <v>5</v>
      </c>
      <c r="J1651" s="236">
        <v>1</v>
      </c>
    </row>
    <row r="1652" spans="1:10" x14ac:dyDescent="0.25">
      <c r="A1652" s="236">
        <v>38529</v>
      </c>
      <c r="B1652" s="236">
        <v>6</v>
      </c>
      <c r="E1652" s="236">
        <v>3</v>
      </c>
      <c r="G1652" s="236">
        <v>3</v>
      </c>
      <c r="H1652" s="236">
        <v>2</v>
      </c>
      <c r="I1652" s="236">
        <v>1</v>
      </c>
      <c r="J1652" s="236">
        <v>1</v>
      </c>
    </row>
    <row r="1653" spans="1:10" x14ac:dyDescent="0.25">
      <c r="A1653" s="236">
        <v>38532</v>
      </c>
    </row>
    <row r="1654" spans="1:10" x14ac:dyDescent="0.25">
      <c r="A1654" s="236">
        <v>38535</v>
      </c>
    </row>
    <row r="1655" spans="1:10" x14ac:dyDescent="0.25">
      <c r="A1655" s="236">
        <v>38538</v>
      </c>
    </row>
    <row r="1656" spans="1:10" x14ac:dyDescent="0.25">
      <c r="A1656" s="236">
        <v>38541</v>
      </c>
      <c r="B1656" s="236">
        <v>1</v>
      </c>
      <c r="E1656" s="236">
        <v>1</v>
      </c>
      <c r="J1656" s="236">
        <v>1</v>
      </c>
    </row>
    <row r="1657" spans="1:10" x14ac:dyDescent="0.25">
      <c r="A1657" s="236">
        <v>38545</v>
      </c>
    </row>
    <row r="1658" spans="1:10" x14ac:dyDescent="0.25">
      <c r="A1658" s="236">
        <v>38548</v>
      </c>
    </row>
    <row r="1659" spans="1:10" x14ac:dyDescent="0.25">
      <c r="A1659" s="236">
        <v>38551</v>
      </c>
    </row>
    <row r="1660" spans="1:10" x14ac:dyDescent="0.25">
      <c r="A1660" s="236">
        <v>38554</v>
      </c>
    </row>
    <row r="1661" spans="1:10" x14ac:dyDescent="0.25">
      <c r="A1661" s="236">
        <v>38557</v>
      </c>
    </row>
    <row r="1662" spans="1:10" x14ac:dyDescent="0.25">
      <c r="A1662" s="236">
        <v>38561</v>
      </c>
      <c r="B1662" s="236">
        <v>2</v>
      </c>
      <c r="D1662" s="236">
        <v>2</v>
      </c>
      <c r="J1662" s="236">
        <v>2</v>
      </c>
    </row>
    <row r="1663" spans="1:10" x14ac:dyDescent="0.25">
      <c r="A1663" s="236">
        <v>38564</v>
      </c>
      <c r="B1663" s="236">
        <v>21</v>
      </c>
      <c r="D1663" s="236">
        <v>11</v>
      </c>
      <c r="E1663" s="236">
        <v>10</v>
      </c>
      <c r="H1663" s="236">
        <v>13</v>
      </c>
      <c r="I1663" s="236">
        <v>19</v>
      </c>
      <c r="J1663" s="236">
        <v>1</v>
      </c>
    </row>
    <row r="1664" spans="1:10" x14ac:dyDescent="0.25">
      <c r="A1664" s="236">
        <v>38567</v>
      </c>
    </row>
    <row r="1665" spans="1:9" x14ac:dyDescent="0.25">
      <c r="A1665" s="236">
        <v>38570</v>
      </c>
    </row>
    <row r="1666" spans="1:9" x14ac:dyDescent="0.25">
      <c r="A1666" s="236">
        <v>38573</v>
      </c>
      <c r="B1666" s="236">
        <v>1</v>
      </c>
      <c r="E1666" s="236">
        <v>1</v>
      </c>
      <c r="H1666" s="236">
        <v>1</v>
      </c>
      <c r="I1666" s="236">
        <v>1</v>
      </c>
    </row>
    <row r="1667" spans="1:9" x14ac:dyDescent="0.25">
      <c r="A1667" s="236">
        <v>38576</v>
      </c>
    </row>
    <row r="1668" spans="1:9" x14ac:dyDescent="0.25">
      <c r="A1668" s="236">
        <v>38578</v>
      </c>
      <c r="B1668" s="236">
        <v>1</v>
      </c>
      <c r="E1668" s="236">
        <v>1</v>
      </c>
      <c r="I1668" s="236">
        <v>1</v>
      </c>
    </row>
    <row r="1669" spans="1:9" x14ac:dyDescent="0.25">
      <c r="A1669" s="236">
        <v>38581</v>
      </c>
    </row>
    <row r="1670" spans="1:9" x14ac:dyDescent="0.25">
      <c r="A1670" s="236">
        <v>38583</v>
      </c>
    </row>
    <row r="1671" spans="1:9" x14ac:dyDescent="0.25">
      <c r="A1671" s="236">
        <v>38586</v>
      </c>
    </row>
    <row r="1672" spans="1:9" x14ac:dyDescent="0.25">
      <c r="A1672" s="236">
        <v>38588</v>
      </c>
    </row>
    <row r="1673" spans="1:9" x14ac:dyDescent="0.25">
      <c r="A1673" s="236">
        <v>38591</v>
      </c>
    </row>
    <row r="1674" spans="1:9" x14ac:dyDescent="0.25">
      <c r="A1674" s="236">
        <v>38593</v>
      </c>
    </row>
    <row r="1675" spans="1:9" x14ac:dyDescent="0.25">
      <c r="A1675" s="236">
        <v>38596</v>
      </c>
    </row>
    <row r="1676" spans="1:9" x14ac:dyDescent="0.25">
      <c r="A1676" s="236">
        <v>38599</v>
      </c>
    </row>
    <row r="1677" spans="1:9" x14ac:dyDescent="0.25">
      <c r="A1677" s="236">
        <v>38602</v>
      </c>
    </row>
    <row r="1678" spans="1:9" x14ac:dyDescent="0.25">
      <c r="A1678" s="236">
        <v>38605</v>
      </c>
    </row>
    <row r="1679" spans="1:9" x14ac:dyDescent="0.25">
      <c r="A1679" s="236">
        <v>38608</v>
      </c>
    </row>
    <row r="1680" spans="1:9" x14ac:dyDescent="0.25">
      <c r="A1680" s="236">
        <v>38611</v>
      </c>
    </row>
    <row r="1681" spans="1:1" x14ac:dyDescent="0.25">
      <c r="A1681" s="236">
        <v>38615</v>
      </c>
    </row>
    <row r="1682" spans="1:1" x14ac:dyDescent="0.25">
      <c r="A1682" s="236">
        <v>38618</v>
      </c>
    </row>
    <row r="1683" spans="1:1" x14ac:dyDescent="0.25">
      <c r="A1683" s="236">
        <v>38621</v>
      </c>
    </row>
    <row r="1684" spans="1:1" x14ac:dyDescent="0.25">
      <c r="A1684" s="236">
        <v>38624</v>
      </c>
    </row>
    <row r="1685" spans="1:1" x14ac:dyDescent="0.25">
      <c r="A1685" s="236">
        <v>38627</v>
      </c>
    </row>
    <row r="1686" spans="1:1" x14ac:dyDescent="0.25">
      <c r="A1686" s="236">
        <v>38630</v>
      </c>
    </row>
    <row r="1687" spans="1:1" x14ac:dyDescent="0.25">
      <c r="A1687" s="236">
        <v>38653</v>
      </c>
    </row>
    <row r="1688" spans="1:1" x14ac:dyDescent="0.25">
      <c r="A1688" s="236">
        <v>38656</v>
      </c>
    </row>
    <row r="1689" spans="1:1" x14ac:dyDescent="0.25">
      <c r="A1689" s="236">
        <v>38659</v>
      </c>
    </row>
    <row r="1690" spans="1:1" x14ac:dyDescent="0.25">
      <c r="A1690" s="236">
        <v>38661</v>
      </c>
    </row>
  </sheetData>
  <mergeCells count="3">
    <mergeCell ref="B2:F2"/>
    <mergeCell ref="F4:M4"/>
    <mergeCell ref="B4:D4"/>
  </mergeCells>
  <pageMargins left="0.7" right="0.7" top="0.75" bottom="0.75" header="0.3" footer="0.3"/>
  <pageSetup paperSize="9" fitToWidth="0" fitToHeight="0" orientation="portrait" horizontalDpi="0" verticalDpi="0"/>
  <ignoredErrors>
    <ignoredError sqref="B2 F4 B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N1343"/>
  <sheetViews>
    <sheetView rightToLeft="1" zoomScaleNormal="100" workbookViewId="0">
      <pane ySplit="1" topLeftCell="A2" activePane="bottomLeft" state="frozen"/>
      <selection pane="bottomLeft"/>
    </sheetView>
  </sheetViews>
  <sheetFormatPr defaultRowHeight="15" x14ac:dyDescent="0.25"/>
  <cols>
    <col min="1" max="1" width="10.42578125" style="236" customWidth="1"/>
    <col min="2" max="2" width="7.140625" style="236" customWidth="1"/>
    <col min="3" max="3" width="32" style="236" customWidth="1"/>
    <col min="4" max="4" width="7.42578125" style="236" customWidth="1"/>
    <col min="5" max="5" width="19.85546875" style="236" customWidth="1"/>
    <col min="6" max="6" width="22.85546875" style="236" customWidth="1"/>
    <col min="7" max="7" width="38.28515625" style="236" customWidth="1"/>
    <col min="8" max="8" width="7.140625" style="236" customWidth="1"/>
    <col min="9" max="9" width="24.7109375" style="236" customWidth="1"/>
    <col min="10" max="10" width="12.85546875" style="236" customWidth="1"/>
    <col min="11" max="11" width="23.5703125" style="236" customWidth="1"/>
    <col min="12" max="12" width="37.5703125" style="236" customWidth="1"/>
    <col min="13" max="13" width="11.28515625" style="236" customWidth="1"/>
    <col min="14" max="14" width="19.28515625" style="236" customWidth="1"/>
  </cols>
  <sheetData>
    <row r="2" spans="1:14" x14ac:dyDescent="0.25">
      <c r="B2" s="267" t="s">
        <v>306</v>
      </c>
      <c r="C2" s="267"/>
      <c r="D2" s="267"/>
      <c r="E2" s="267"/>
      <c r="F2" s="267"/>
    </row>
    <row r="4" spans="1:14" ht="23.25" x14ac:dyDescent="0.35">
      <c r="B4" s="268" t="s">
        <v>318</v>
      </c>
      <c r="C4" s="268"/>
      <c r="D4" s="268"/>
    </row>
    <row r="7" spans="1:14" x14ac:dyDescent="0.25">
      <c r="A7" s="236" t="s">
        <v>308</v>
      </c>
      <c r="B7" s="236" t="s">
        <v>214</v>
      </c>
      <c r="C7" s="236" t="s">
        <v>319</v>
      </c>
      <c r="D7" s="236" t="s">
        <v>320</v>
      </c>
      <c r="E7" s="236" t="s">
        <v>321</v>
      </c>
      <c r="F7" s="236" t="s">
        <v>322</v>
      </c>
      <c r="G7" s="236" t="s">
        <v>323</v>
      </c>
      <c r="H7" s="236" t="s">
        <v>324</v>
      </c>
      <c r="I7" s="236" t="s">
        <v>325</v>
      </c>
      <c r="J7" s="236" t="s">
        <v>326</v>
      </c>
      <c r="K7" s="236" t="s">
        <v>327</v>
      </c>
      <c r="L7" s="236" t="s">
        <v>328</v>
      </c>
      <c r="M7" s="236" t="s">
        <v>329</v>
      </c>
      <c r="N7" s="236" t="s">
        <v>330</v>
      </c>
    </row>
    <row r="8" spans="1:14" x14ac:dyDescent="0.25">
      <c r="A8" s="236">
        <v>31889</v>
      </c>
      <c r="B8" s="236">
        <v>31889</v>
      </c>
      <c r="C8" s="236" t="s">
        <v>331</v>
      </c>
      <c r="D8" s="236">
        <v>56</v>
      </c>
      <c r="E8" s="236" t="s">
        <v>332</v>
      </c>
      <c r="L8" s="236" t="s">
        <v>72</v>
      </c>
    </row>
    <row r="9" spans="1:14" x14ac:dyDescent="0.25">
      <c r="A9" s="236">
        <v>33573</v>
      </c>
      <c r="B9" s="236">
        <v>33573</v>
      </c>
      <c r="C9" s="236" t="s">
        <v>333</v>
      </c>
      <c r="D9" s="236">
        <v>56</v>
      </c>
      <c r="E9" s="236" t="s">
        <v>332</v>
      </c>
    </row>
    <row r="10" spans="1:14" x14ac:dyDescent="0.25">
      <c r="A10" s="236">
        <v>35831</v>
      </c>
      <c r="B10" s="236">
        <v>35831</v>
      </c>
      <c r="C10" s="236" t="s">
        <v>334</v>
      </c>
      <c r="D10" s="236">
        <v>56</v>
      </c>
      <c r="E10" s="236" t="s">
        <v>332</v>
      </c>
      <c r="F10" s="236" t="s">
        <v>335</v>
      </c>
      <c r="L10" s="236" t="s">
        <v>174</v>
      </c>
    </row>
    <row r="11" spans="1:14" x14ac:dyDescent="0.25">
      <c r="A11" s="236">
        <v>8146</v>
      </c>
      <c r="B11" s="236">
        <v>8146</v>
      </c>
      <c r="C11" s="236" t="s">
        <v>336</v>
      </c>
      <c r="D11" s="236">
        <v>56</v>
      </c>
      <c r="E11" s="236" t="s">
        <v>332</v>
      </c>
      <c r="F11" s="236" t="s">
        <v>337</v>
      </c>
      <c r="G11" s="236" t="s">
        <v>338</v>
      </c>
      <c r="H11" s="236">
        <v>0</v>
      </c>
      <c r="I11" s="236" t="s">
        <v>339</v>
      </c>
      <c r="J11" s="236" t="s">
        <v>340</v>
      </c>
      <c r="K11" s="236" t="s">
        <v>341</v>
      </c>
      <c r="L11" s="236" t="s">
        <v>72</v>
      </c>
      <c r="N11" s="236" t="s">
        <v>342</v>
      </c>
    </row>
    <row r="12" spans="1:14" x14ac:dyDescent="0.25">
      <c r="A12" s="236">
        <v>30305</v>
      </c>
      <c r="B12" s="236">
        <v>30305</v>
      </c>
      <c r="C12" s="236" t="s">
        <v>343</v>
      </c>
      <c r="D12" s="236">
        <v>56</v>
      </c>
      <c r="E12" s="236" t="s">
        <v>332</v>
      </c>
      <c r="F12" s="236" t="s">
        <v>344</v>
      </c>
      <c r="G12" s="236" t="s">
        <v>345</v>
      </c>
      <c r="H12" s="236">
        <v>60220</v>
      </c>
      <c r="I12" s="236" t="s">
        <v>346</v>
      </c>
      <c r="J12" s="236" t="s">
        <v>347</v>
      </c>
      <c r="L12" s="236" t="s">
        <v>72</v>
      </c>
      <c r="N12" s="236" t="s">
        <v>342</v>
      </c>
    </row>
    <row r="13" spans="1:14" x14ac:dyDescent="0.25">
      <c r="A13" s="236">
        <v>8109</v>
      </c>
      <c r="B13" s="236">
        <v>8109</v>
      </c>
      <c r="C13" s="236" t="s">
        <v>348</v>
      </c>
      <c r="D13" s="236">
        <v>56</v>
      </c>
      <c r="E13" s="236" t="s">
        <v>332</v>
      </c>
      <c r="F13" s="236" t="s">
        <v>349</v>
      </c>
      <c r="G13" s="236" t="s">
        <v>350</v>
      </c>
      <c r="H13" s="236">
        <v>60312</v>
      </c>
      <c r="I13" s="236" t="s">
        <v>351</v>
      </c>
      <c r="J13" s="236" t="s">
        <v>352</v>
      </c>
      <c r="K13" s="236" t="s">
        <v>353</v>
      </c>
      <c r="L13" s="236" t="s">
        <v>72</v>
      </c>
    </row>
    <row r="14" spans="1:14" x14ac:dyDescent="0.25">
      <c r="A14" s="236">
        <v>29756</v>
      </c>
      <c r="B14" s="236">
        <v>29756</v>
      </c>
      <c r="C14" s="236" t="s">
        <v>354</v>
      </c>
      <c r="D14" s="236">
        <v>56</v>
      </c>
      <c r="E14" s="236" t="s">
        <v>332</v>
      </c>
      <c r="F14" s="236" t="s">
        <v>355</v>
      </c>
      <c r="G14" s="236" t="s">
        <v>356</v>
      </c>
      <c r="I14" s="236" t="s">
        <v>357</v>
      </c>
      <c r="J14" s="236" t="s">
        <v>358</v>
      </c>
      <c r="K14" s="236" t="s">
        <v>359</v>
      </c>
      <c r="L14" s="236" t="s">
        <v>72</v>
      </c>
    </row>
    <row r="15" spans="1:14" x14ac:dyDescent="0.25">
      <c r="A15" s="236">
        <v>32580</v>
      </c>
      <c r="B15" s="236">
        <v>32580</v>
      </c>
      <c r="C15" s="236" t="s">
        <v>360</v>
      </c>
      <c r="D15" s="236">
        <v>56</v>
      </c>
      <c r="E15" s="236" t="s">
        <v>332</v>
      </c>
      <c r="F15" s="236" t="s">
        <v>361</v>
      </c>
      <c r="G15" s="236" t="s">
        <v>362</v>
      </c>
      <c r="I15" s="236" t="s">
        <v>363</v>
      </c>
      <c r="J15" s="236" t="s">
        <v>364</v>
      </c>
      <c r="L15" s="236" t="s">
        <v>182</v>
      </c>
      <c r="N15" s="236" t="s">
        <v>342</v>
      </c>
    </row>
    <row r="16" spans="1:14" x14ac:dyDescent="0.25">
      <c r="A16" s="236">
        <v>8272</v>
      </c>
      <c r="B16" s="236">
        <v>8272</v>
      </c>
      <c r="C16" s="236" t="s">
        <v>365</v>
      </c>
      <c r="D16" s="236">
        <v>56</v>
      </c>
      <c r="E16" s="236" t="s">
        <v>332</v>
      </c>
      <c r="F16" s="236" t="s">
        <v>366</v>
      </c>
      <c r="G16" s="236" t="s">
        <v>367</v>
      </c>
      <c r="H16" s="236">
        <v>0</v>
      </c>
      <c r="I16" s="236" t="s">
        <v>368</v>
      </c>
      <c r="J16" s="236" t="s">
        <v>369</v>
      </c>
      <c r="K16" s="236" t="s">
        <v>370</v>
      </c>
      <c r="L16" s="236" t="s">
        <v>72</v>
      </c>
      <c r="M16" s="236">
        <v>512406737</v>
      </c>
      <c r="N16" s="236" t="s">
        <v>371</v>
      </c>
    </row>
    <row r="17" spans="1:14" x14ac:dyDescent="0.25">
      <c r="A17" s="236">
        <v>30030</v>
      </c>
      <c r="B17" s="236">
        <v>30030</v>
      </c>
      <c r="C17" s="236" t="s">
        <v>372</v>
      </c>
      <c r="D17" s="236">
        <v>56</v>
      </c>
      <c r="E17" s="236" t="s">
        <v>332</v>
      </c>
      <c r="F17" s="236" t="s">
        <v>373</v>
      </c>
      <c r="G17" s="236" t="s">
        <v>374</v>
      </c>
      <c r="I17" s="236" t="s">
        <v>375</v>
      </c>
      <c r="J17" s="236" t="s">
        <v>376</v>
      </c>
      <c r="K17" s="236" t="s">
        <v>377</v>
      </c>
      <c r="L17" s="236" t="s">
        <v>105</v>
      </c>
      <c r="M17" s="236">
        <v>513686014</v>
      </c>
      <c r="N17" s="236" t="s">
        <v>371</v>
      </c>
    </row>
    <row r="18" spans="1:14" x14ac:dyDescent="0.25">
      <c r="A18" s="236">
        <v>7918</v>
      </c>
      <c r="B18" s="236">
        <v>7918</v>
      </c>
      <c r="C18" s="236" t="s">
        <v>378</v>
      </c>
      <c r="D18" s="236">
        <v>56</v>
      </c>
      <c r="E18" s="236" t="s">
        <v>332</v>
      </c>
      <c r="F18" s="236" t="s">
        <v>379</v>
      </c>
      <c r="G18" s="236">
        <v>512588401</v>
      </c>
      <c r="H18" s="236">
        <v>0</v>
      </c>
      <c r="I18" s="236" t="s">
        <v>380</v>
      </c>
      <c r="J18" s="236" t="s">
        <v>381</v>
      </c>
      <c r="L18" s="236" t="s">
        <v>121</v>
      </c>
    </row>
    <row r="19" spans="1:14" x14ac:dyDescent="0.25">
      <c r="A19" s="236">
        <v>8127</v>
      </c>
      <c r="B19" s="236">
        <v>8127</v>
      </c>
      <c r="C19" s="236" t="s">
        <v>382</v>
      </c>
      <c r="D19" s="236">
        <v>56</v>
      </c>
      <c r="E19" s="236" t="s">
        <v>332</v>
      </c>
      <c r="F19" s="236" t="s">
        <v>383</v>
      </c>
      <c r="G19" s="236">
        <v>510887813</v>
      </c>
      <c r="H19" s="236">
        <v>60373</v>
      </c>
      <c r="I19" s="236" t="s">
        <v>384</v>
      </c>
      <c r="J19" s="236" t="s">
        <v>385</v>
      </c>
      <c r="K19" s="236" t="s">
        <v>386</v>
      </c>
      <c r="L19" s="236" t="s">
        <v>174</v>
      </c>
    </row>
    <row r="20" spans="1:14" x14ac:dyDescent="0.25">
      <c r="A20" s="236">
        <v>38345</v>
      </c>
      <c r="B20" s="236">
        <v>38345</v>
      </c>
      <c r="C20" s="236" t="s">
        <v>387</v>
      </c>
      <c r="D20" s="236">
        <v>56</v>
      </c>
      <c r="E20" s="236" t="s">
        <v>332</v>
      </c>
      <c r="F20" s="236" t="s">
        <v>388</v>
      </c>
      <c r="L20" s="236" t="s">
        <v>194</v>
      </c>
    </row>
    <row r="21" spans="1:14" x14ac:dyDescent="0.25">
      <c r="A21" s="236">
        <v>31558</v>
      </c>
      <c r="B21" s="236">
        <v>31558</v>
      </c>
      <c r="C21" s="236" t="s">
        <v>389</v>
      </c>
      <c r="D21" s="236">
        <v>56</v>
      </c>
      <c r="E21" s="236" t="s">
        <v>332</v>
      </c>
      <c r="F21" s="236" t="s">
        <v>390</v>
      </c>
      <c r="G21" s="236" t="s">
        <v>391</v>
      </c>
      <c r="I21" s="236" t="s">
        <v>392</v>
      </c>
      <c r="J21" s="236" t="s">
        <v>393</v>
      </c>
      <c r="L21" s="236" t="s">
        <v>182</v>
      </c>
      <c r="M21" s="236">
        <v>515243905</v>
      </c>
      <c r="N21" s="236" t="s">
        <v>371</v>
      </c>
    </row>
    <row r="22" spans="1:14" x14ac:dyDescent="0.25">
      <c r="A22" s="236">
        <v>8122</v>
      </c>
      <c r="B22" s="236">
        <v>8122</v>
      </c>
      <c r="C22" s="236" t="s">
        <v>394</v>
      </c>
      <c r="D22" s="236">
        <v>56</v>
      </c>
      <c r="E22" s="236" t="s">
        <v>332</v>
      </c>
      <c r="F22" s="236" t="s">
        <v>395</v>
      </c>
      <c r="G22" s="236">
        <v>24659070</v>
      </c>
      <c r="H22" s="236">
        <v>60218</v>
      </c>
      <c r="I22" s="236" t="s">
        <v>396</v>
      </c>
      <c r="J22" s="236" t="s">
        <v>397</v>
      </c>
      <c r="L22" s="236" t="s">
        <v>72</v>
      </c>
      <c r="M22" s="236">
        <v>514937754</v>
      </c>
      <c r="N22" s="236" t="s">
        <v>371</v>
      </c>
    </row>
    <row r="23" spans="1:14" x14ac:dyDescent="0.25">
      <c r="A23" s="236">
        <v>8416</v>
      </c>
      <c r="B23" s="236">
        <v>8416</v>
      </c>
      <c r="C23" s="236" t="s">
        <v>398</v>
      </c>
      <c r="D23" s="236">
        <v>56</v>
      </c>
      <c r="E23" s="236" t="s">
        <v>332</v>
      </c>
      <c r="F23" s="236" t="s">
        <v>399</v>
      </c>
      <c r="G23" s="236" t="s">
        <v>400</v>
      </c>
      <c r="H23" s="236">
        <v>60212</v>
      </c>
      <c r="I23" s="236" t="s">
        <v>401</v>
      </c>
      <c r="J23" s="236" t="s">
        <v>402</v>
      </c>
      <c r="L23" s="236" t="s">
        <v>182</v>
      </c>
      <c r="M23" s="236">
        <v>50726868</v>
      </c>
      <c r="N23" s="236" t="s">
        <v>342</v>
      </c>
    </row>
    <row r="24" spans="1:14" x14ac:dyDescent="0.25">
      <c r="A24" s="236">
        <v>28413</v>
      </c>
      <c r="B24" s="236">
        <v>28413</v>
      </c>
      <c r="C24" s="236" t="s">
        <v>403</v>
      </c>
      <c r="D24" s="236">
        <v>56</v>
      </c>
      <c r="E24" s="236" t="s">
        <v>332</v>
      </c>
      <c r="F24" s="236" t="s">
        <v>404</v>
      </c>
      <c r="I24" s="236" t="s">
        <v>405</v>
      </c>
    </row>
    <row r="25" spans="1:14" x14ac:dyDescent="0.25">
      <c r="A25" s="236">
        <v>8195</v>
      </c>
      <c r="B25" s="236">
        <v>8195</v>
      </c>
      <c r="C25" s="236" t="s">
        <v>406</v>
      </c>
      <c r="D25" s="236">
        <v>56</v>
      </c>
      <c r="E25" s="236" t="s">
        <v>332</v>
      </c>
      <c r="F25" s="236" t="s">
        <v>407</v>
      </c>
      <c r="G25" s="236" t="s">
        <v>408</v>
      </c>
      <c r="H25" s="236">
        <v>0</v>
      </c>
      <c r="I25" s="236" t="s">
        <v>409</v>
      </c>
      <c r="J25" s="236" t="s">
        <v>410</v>
      </c>
      <c r="K25" s="236" t="s">
        <v>411</v>
      </c>
      <c r="L25" s="236" t="s">
        <v>72</v>
      </c>
    </row>
    <row r="26" spans="1:14" x14ac:dyDescent="0.25">
      <c r="A26" s="236">
        <v>32586</v>
      </c>
      <c r="B26" s="236">
        <v>32586</v>
      </c>
      <c r="C26" s="236" t="s">
        <v>412</v>
      </c>
      <c r="D26" s="236">
        <v>56</v>
      </c>
      <c r="E26" s="236" t="s">
        <v>332</v>
      </c>
      <c r="F26" s="236" t="s">
        <v>413</v>
      </c>
      <c r="G26" s="236" t="s">
        <v>414</v>
      </c>
      <c r="L26" s="236" t="s">
        <v>168</v>
      </c>
      <c r="M26" s="236">
        <v>515099497</v>
      </c>
      <c r="N26" s="236" t="s">
        <v>342</v>
      </c>
    </row>
    <row r="27" spans="1:14" x14ac:dyDescent="0.25">
      <c r="A27" s="236">
        <v>32583</v>
      </c>
      <c r="B27" s="236">
        <v>32583</v>
      </c>
      <c r="C27" s="236" t="s">
        <v>415</v>
      </c>
      <c r="D27" s="236">
        <v>56</v>
      </c>
      <c r="E27" s="236" t="s">
        <v>332</v>
      </c>
      <c r="F27" s="236" t="s">
        <v>416</v>
      </c>
      <c r="G27" s="236" t="s">
        <v>417</v>
      </c>
      <c r="J27" s="236" t="s">
        <v>418</v>
      </c>
      <c r="L27" s="236" t="s">
        <v>168</v>
      </c>
      <c r="M27" s="236">
        <v>512400722</v>
      </c>
      <c r="N27" s="236" t="s">
        <v>342</v>
      </c>
    </row>
    <row r="28" spans="1:14" x14ac:dyDescent="0.25">
      <c r="A28" s="236">
        <v>7993</v>
      </c>
      <c r="B28" s="236">
        <v>7993</v>
      </c>
      <c r="C28" s="236" t="s">
        <v>419</v>
      </c>
      <c r="D28" s="236">
        <v>56</v>
      </c>
      <c r="E28" s="236" t="s">
        <v>332</v>
      </c>
      <c r="F28" s="236" t="s">
        <v>420</v>
      </c>
      <c r="G28" s="236" t="s">
        <v>421</v>
      </c>
      <c r="H28" s="236">
        <v>0</v>
      </c>
      <c r="I28" s="236" t="s">
        <v>422</v>
      </c>
      <c r="J28" s="236" t="s">
        <v>423</v>
      </c>
      <c r="L28" s="236" t="s">
        <v>168</v>
      </c>
      <c r="M28" s="236">
        <v>512119850</v>
      </c>
      <c r="N28" s="236" t="s">
        <v>342</v>
      </c>
    </row>
    <row r="29" spans="1:14" x14ac:dyDescent="0.25">
      <c r="A29" s="236">
        <v>29048</v>
      </c>
      <c r="B29" s="236">
        <v>29048</v>
      </c>
      <c r="C29" s="236" t="s">
        <v>424</v>
      </c>
      <c r="D29" s="236">
        <v>56</v>
      </c>
      <c r="E29" s="236" t="s">
        <v>332</v>
      </c>
      <c r="F29" s="236" t="s">
        <v>425</v>
      </c>
      <c r="G29" s="236" t="s">
        <v>426</v>
      </c>
      <c r="H29" s="236">
        <v>0</v>
      </c>
      <c r="I29" s="236" t="s">
        <v>427</v>
      </c>
      <c r="J29" s="236" t="s">
        <v>428</v>
      </c>
      <c r="L29" s="236" t="s">
        <v>105</v>
      </c>
      <c r="M29" s="236">
        <v>510451436</v>
      </c>
      <c r="N29" s="236" t="s">
        <v>371</v>
      </c>
    </row>
    <row r="30" spans="1:14" x14ac:dyDescent="0.25">
      <c r="A30" s="236">
        <v>29577</v>
      </c>
      <c r="B30" s="236">
        <v>29577</v>
      </c>
      <c r="C30" s="236" t="s">
        <v>429</v>
      </c>
      <c r="D30" s="236">
        <v>56</v>
      </c>
      <c r="E30" s="236" t="s">
        <v>332</v>
      </c>
      <c r="F30" s="236" t="s">
        <v>430</v>
      </c>
      <c r="H30" s="236">
        <v>0</v>
      </c>
      <c r="I30" s="236" t="s">
        <v>431</v>
      </c>
      <c r="J30" s="236" t="s">
        <v>432</v>
      </c>
      <c r="L30" s="236" t="s">
        <v>72</v>
      </c>
    </row>
    <row r="31" spans="1:14" x14ac:dyDescent="0.25">
      <c r="A31" s="236">
        <v>8332</v>
      </c>
      <c r="B31" s="236">
        <v>8332</v>
      </c>
      <c r="C31" s="236" t="s">
        <v>433</v>
      </c>
      <c r="D31" s="236">
        <v>56</v>
      </c>
      <c r="E31" s="236" t="s">
        <v>332</v>
      </c>
      <c r="F31" s="236" t="s">
        <v>434</v>
      </c>
      <c r="G31" s="236">
        <v>513598052</v>
      </c>
      <c r="H31" s="236">
        <v>0</v>
      </c>
      <c r="I31" s="236" t="s">
        <v>435</v>
      </c>
      <c r="J31" s="236" t="s">
        <v>436</v>
      </c>
      <c r="L31" s="236" t="s">
        <v>121</v>
      </c>
      <c r="M31" s="236">
        <v>514786300</v>
      </c>
      <c r="N31" s="236" t="s">
        <v>342</v>
      </c>
    </row>
    <row r="32" spans="1:14" x14ac:dyDescent="0.25">
      <c r="A32" s="236">
        <v>7937</v>
      </c>
      <c r="B32" s="236">
        <v>7937</v>
      </c>
      <c r="C32" s="236" t="s">
        <v>437</v>
      </c>
      <c r="D32" s="236">
        <v>56</v>
      </c>
      <c r="E32" s="236" t="s">
        <v>332</v>
      </c>
      <c r="F32" s="236" t="s">
        <v>438</v>
      </c>
      <c r="G32" s="236" t="s">
        <v>439</v>
      </c>
      <c r="H32" s="236">
        <v>0</v>
      </c>
      <c r="I32" s="236" t="s">
        <v>440</v>
      </c>
      <c r="J32" s="236" t="s">
        <v>441</v>
      </c>
      <c r="L32" s="236" t="s">
        <v>121</v>
      </c>
      <c r="M32" s="236">
        <v>510709033</v>
      </c>
      <c r="N32" s="236" t="s">
        <v>342</v>
      </c>
    </row>
    <row r="33" spans="1:14" x14ac:dyDescent="0.25">
      <c r="A33" s="236">
        <v>8124</v>
      </c>
      <c r="B33" s="236">
        <v>8124</v>
      </c>
      <c r="C33" s="236" t="s">
        <v>442</v>
      </c>
      <c r="D33" s="236">
        <v>56</v>
      </c>
      <c r="E33" s="236" t="s">
        <v>332</v>
      </c>
      <c r="F33" s="236" t="s">
        <v>443</v>
      </c>
      <c r="G33" s="236">
        <v>59676064</v>
      </c>
      <c r="H33" s="236">
        <v>60223</v>
      </c>
      <c r="I33" s="236" t="s">
        <v>444</v>
      </c>
      <c r="J33" s="236" t="s">
        <v>445</v>
      </c>
      <c r="L33" s="236" t="s">
        <v>142</v>
      </c>
    </row>
    <row r="34" spans="1:14" x14ac:dyDescent="0.25">
      <c r="A34" s="236">
        <v>30936</v>
      </c>
      <c r="B34" s="236">
        <v>30936</v>
      </c>
      <c r="C34" s="236" t="s">
        <v>446</v>
      </c>
      <c r="D34" s="236">
        <v>56</v>
      </c>
      <c r="E34" s="236" t="s">
        <v>332</v>
      </c>
      <c r="F34" s="236" t="s">
        <v>447</v>
      </c>
      <c r="G34" s="236" t="s">
        <v>448</v>
      </c>
      <c r="I34" s="236" t="s">
        <v>449</v>
      </c>
      <c r="J34" s="236" t="s">
        <v>450</v>
      </c>
      <c r="K34" s="236" t="s">
        <v>451</v>
      </c>
      <c r="L34" s="236" t="s">
        <v>72</v>
      </c>
    </row>
    <row r="35" spans="1:14" x14ac:dyDescent="0.25">
      <c r="A35" s="236">
        <v>8228</v>
      </c>
      <c r="B35" s="236">
        <v>8228</v>
      </c>
      <c r="C35" s="236" t="s">
        <v>452</v>
      </c>
      <c r="D35" s="236">
        <v>56</v>
      </c>
      <c r="E35" s="236" t="s">
        <v>332</v>
      </c>
      <c r="F35" s="236" t="s">
        <v>453</v>
      </c>
      <c r="G35" s="236" t="s">
        <v>454</v>
      </c>
      <c r="H35" s="236">
        <v>0</v>
      </c>
      <c r="I35" s="236" t="s">
        <v>455</v>
      </c>
      <c r="J35" s="236" t="s">
        <v>456</v>
      </c>
      <c r="L35" s="236" t="s">
        <v>72</v>
      </c>
    </row>
    <row r="36" spans="1:14" x14ac:dyDescent="0.25">
      <c r="A36" s="236">
        <v>30932</v>
      </c>
      <c r="B36" s="236">
        <v>30932</v>
      </c>
      <c r="C36" s="236" t="s">
        <v>457</v>
      </c>
      <c r="D36" s="236">
        <v>56</v>
      </c>
      <c r="E36" s="236" t="s">
        <v>332</v>
      </c>
      <c r="F36" s="236" t="s">
        <v>458</v>
      </c>
      <c r="G36" s="236" t="s">
        <v>459</v>
      </c>
      <c r="I36" s="236" t="s">
        <v>460</v>
      </c>
      <c r="J36" s="236" t="s">
        <v>461</v>
      </c>
      <c r="L36" s="236" t="s">
        <v>72</v>
      </c>
      <c r="M36" s="236">
        <v>515146645</v>
      </c>
      <c r="N36" s="236" t="s">
        <v>371</v>
      </c>
    </row>
    <row r="37" spans="1:14" x14ac:dyDescent="0.25">
      <c r="A37" s="236">
        <v>32589</v>
      </c>
      <c r="B37" s="236">
        <v>32589</v>
      </c>
      <c r="C37" s="236" t="s">
        <v>462</v>
      </c>
      <c r="D37" s="236">
        <v>56</v>
      </c>
      <c r="E37" s="236" t="s">
        <v>332</v>
      </c>
      <c r="F37" s="236" t="s">
        <v>463</v>
      </c>
      <c r="G37" s="236" t="s">
        <v>464</v>
      </c>
      <c r="L37" s="236" t="s">
        <v>72</v>
      </c>
    </row>
    <row r="38" spans="1:14" x14ac:dyDescent="0.25">
      <c r="A38" s="236">
        <v>8198</v>
      </c>
      <c r="B38" s="236">
        <v>8198</v>
      </c>
      <c r="C38" s="236" t="s">
        <v>465</v>
      </c>
      <c r="D38" s="236">
        <v>56</v>
      </c>
      <c r="E38" s="236" t="s">
        <v>332</v>
      </c>
      <c r="F38" s="236" t="s">
        <v>466</v>
      </c>
      <c r="G38" s="236" t="s">
        <v>467</v>
      </c>
      <c r="H38" s="236">
        <v>0</v>
      </c>
      <c r="I38" s="236" t="s">
        <v>468</v>
      </c>
      <c r="J38" s="236" t="s">
        <v>469</v>
      </c>
      <c r="L38" s="236" t="s">
        <v>72</v>
      </c>
      <c r="M38" s="236">
        <v>213345629</v>
      </c>
      <c r="N38" s="236" t="s">
        <v>342</v>
      </c>
    </row>
    <row r="39" spans="1:14" x14ac:dyDescent="0.25">
      <c r="A39" s="236">
        <v>29453</v>
      </c>
      <c r="B39" s="236">
        <v>29453</v>
      </c>
      <c r="C39" s="236" t="s">
        <v>470</v>
      </c>
      <c r="D39" s="236">
        <v>56</v>
      </c>
      <c r="E39" s="236" t="s">
        <v>332</v>
      </c>
      <c r="F39" s="236" t="s">
        <v>471</v>
      </c>
      <c r="G39" s="236" t="s">
        <v>472</v>
      </c>
      <c r="H39" s="236">
        <v>0</v>
      </c>
      <c r="I39" s="236" t="s">
        <v>473</v>
      </c>
      <c r="J39" s="236" t="s">
        <v>474</v>
      </c>
      <c r="K39" s="236" t="s">
        <v>475</v>
      </c>
      <c r="L39" s="236" t="s">
        <v>72</v>
      </c>
      <c r="M39" s="236">
        <v>31810864</v>
      </c>
      <c r="N39" s="236" t="s">
        <v>371</v>
      </c>
    </row>
    <row r="40" spans="1:14" x14ac:dyDescent="0.25">
      <c r="A40" s="236">
        <v>7777</v>
      </c>
      <c r="B40" s="236">
        <v>7777</v>
      </c>
      <c r="C40" s="236" t="s">
        <v>476</v>
      </c>
      <c r="D40" s="236">
        <v>56</v>
      </c>
      <c r="E40" s="236" t="s">
        <v>332</v>
      </c>
      <c r="F40" s="236" t="s">
        <v>477</v>
      </c>
      <c r="G40" s="236" t="s">
        <v>478</v>
      </c>
      <c r="H40" s="236">
        <v>60372</v>
      </c>
      <c r="I40" s="236" t="s">
        <v>479</v>
      </c>
      <c r="J40" s="236" t="s">
        <v>480</v>
      </c>
      <c r="K40" s="236" t="s">
        <v>481</v>
      </c>
      <c r="L40" s="236" t="s">
        <v>168</v>
      </c>
      <c r="M40" s="236">
        <v>512244153</v>
      </c>
      <c r="N40" s="236" t="s">
        <v>371</v>
      </c>
    </row>
    <row r="41" spans="1:14" x14ac:dyDescent="0.25">
      <c r="A41" s="236">
        <v>29939</v>
      </c>
      <c r="B41" s="236">
        <v>29939</v>
      </c>
      <c r="C41" s="236" t="s">
        <v>482</v>
      </c>
      <c r="D41" s="236">
        <v>56</v>
      </c>
      <c r="E41" s="236" t="s">
        <v>332</v>
      </c>
      <c r="F41" s="236" t="s">
        <v>483</v>
      </c>
      <c r="G41" s="236" t="s">
        <v>484</v>
      </c>
      <c r="I41" s="236" t="s">
        <v>485</v>
      </c>
      <c r="J41" s="236" t="s">
        <v>486</v>
      </c>
      <c r="L41" s="236" t="s">
        <v>192</v>
      </c>
    </row>
    <row r="42" spans="1:14" x14ac:dyDescent="0.25">
      <c r="A42" s="236">
        <v>8378</v>
      </c>
      <c r="B42" s="236">
        <v>8378</v>
      </c>
      <c r="C42" s="236" t="s">
        <v>487</v>
      </c>
      <c r="D42" s="236">
        <v>56</v>
      </c>
      <c r="E42" s="236" t="s">
        <v>332</v>
      </c>
      <c r="F42" s="236" t="s">
        <v>488</v>
      </c>
      <c r="G42" s="236" t="s">
        <v>489</v>
      </c>
      <c r="H42" s="236">
        <v>0</v>
      </c>
      <c r="I42" s="236" t="s">
        <v>490</v>
      </c>
      <c r="J42" s="236" t="s">
        <v>491</v>
      </c>
      <c r="L42" s="236" t="s">
        <v>72</v>
      </c>
    </row>
    <row r="43" spans="1:14" x14ac:dyDescent="0.25">
      <c r="A43" s="236">
        <v>30940</v>
      </c>
      <c r="B43" s="236">
        <v>30940</v>
      </c>
      <c r="C43" s="236" t="s">
        <v>492</v>
      </c>
      <c r="D43" s="236">
        <v>56</v>
      </c>
      <c r="E43" s="236" t="s">
        <v>332</v>
      </c>
      <c r="F43" s="236" t="s">
        <v>493</v>
      </c>
      <c r="G43" s="236" t="s">
        <v>494</v>
      </c>
      <c r="I43" s="236" t="s">
        <v>495</v>
      </c>
      <c r="J43" s="236" t="s">
        <v>496</v>
      </c>
      <c r="L43" s="236" t="s">
        <v>72</v>
      </c>
    </row>
    <row r="44" spans="1:14" x14ac:dyDescent="0.25">
      <c r="A44" s="236">
        <v>32595</v>
      </c>
      <c r="B44" s="236">
        <v>32595</v>
      </c>
      <c r="C44" s="236" t="s">
        <v>497</v>
      </c>
      <c r="D44" s="236">
        <v>56</v>
      </c>
      <c r="E44" s="236" t="s">
        <v>332</v>
      </c>
      <c r="F44" s="236" t="s">
        <v>498</v>
      </c>
      <c r="G44" s="236" t="s">
        <v>499</v>
      </c>
      <c r="L44" s="236" t="s">
        <v>72</v>
      </c>
    </row>
    <row r="45" spans="1:14" x14ac:dyDescent="0.25">
      <c r="A45" s="236">
        <v>8341</v>
      </c>
      <c r="B45" s="236">
        <v>8341</v>
      </c>
      <c r="C45" s="236" t="s">
        <v>500</v>
      </c>
      <c r="D45" s="236">
        <v>56</v>
      </c>
      <c r="E45" s="236" t="s">
        <v>332</v>
      </c>
      <c r="F45" s="236" t="s">
        <v>501</v>
      </c>
      <c r="G45" s="236" t="s">
        <v>502</v>
      </c>
      <c r="H45" s="236">
        <v>0</v>
      </c>
      <c r="I45" s="236" t="s">
        <v>503</v>
      </c>
      <c r="J45" s="236" t="s">
        <v>504</v>
      </c>
      <c r="K45" s="236" t="s">
        <v>505</v>
      </c>
      <c r="L45" s="236" t="s">
        <v>121</v>
      </c>
    </row>
    <row r="46" spans="1:14" x14ac:dyDescent="0.25">
      <c r="A46" s="236">
        <v>33628</v>
      </c>
      <c r="B46" s="236">
        <v>33628</v>
      </c>
      <c r="C46" s="236" t="s">
        <v>506</v>
      </c>
      <c r="D46" s="236">
        <v>56</v>
      </c>
      <c r="E46" s="236" t="s">
        <v>332</v>
      </c>
      <c r="L46" s="236" t="s">
        <v>72</v>
      </c>
    </row>
    <row r="47" spans="1:14" x14ac:dyDescent="0.25">
      <c r="A47" s="236">
        <v>28548</v>
      </c>
      <c r="B47" s="236">
        <v>28548</v>
      </c>
      <c r="C47" s="236" t="s">
        <v>507</v>
      </c>
      <c r="D47" s="236">
        <v>56</v>
      </c>
      <c r="E47" s="236" t="s">
        <v>332</v>
      </c>
      <c r="F47" s="236" t="s">
        <v>508</v>
      </c>
      <c r="G47" s="236" t="s">
        <v>509</v>
      </c>
      <c r="H47" s="236">
        <v>0</v>
      </c>
      <c r="I47" s="236" t="s">
        <v>510</v>
      </c>
      <c r="J47" s="236" t="s">
        <v>511</v>
      </c>
      <c r="L47" s="236" t="s">
        <v>194</v>
      </c>
      <c r="M47" s="236">
        <v>510216054</v>
      </c>
      <c r="N47" s="236" t="s">
        <v>342</v>
      </c>
    </row>
    <row r="48" spans="1:14" x14ac:dyDescent="0.25">
      <c r="A48" s="236">
        <v>8277</v>
      </c>
      <c r="B48" s="236">
        <v>8277</v>
      </c>
      <c r="C48" s="236" t="s">
        <v>512</v>
      </c>
      <c r="D48" s="236">
        <v>56</v>
      </c>
      <c r="E48" s="236" t="s">
        <v>332</v>
      </c>
      <c r="F48" s="236" t="s">
        <v>513</v>
      </c>
      <c r="G48" s="236" t="s">
        <v>514</v>
      </c>
      <c r="H48" s="236">
        <v>0</v>
      </c>
      <c r="I48" s="236" t="s">
        <v>515</v>
      </c>
      <c r="J48" s="236" t="s">
        <v>516</v>
      </c>
      <c r="L48" s="236" t="s">
        <v>194</v>
      </c>
      <c r="M48" s="236">
        <v>512869439</v>
      </c>
      <c r="N48" s="236" t="s">
        <v>342</v>
      </c>
    </row>
    <row r="49" spans="1:14" x14ac:dyDescent="0.25">
      <c r="A49" s="236">
        <v>8110</v>
      </c>
      <c r="B49" s="236">
        <v>8110</v>
      </c>
      <c r="C49" s="236" t="s">
        <v>517</v>
      </c>
      <c r="D49" s="236">
        <v>56</v>
      </c>
      <c r="E49" s="236" t="s">
        <v>332</v>
      </c>
      <c r="F49" s="236" t="s">
        <v>518</v>
      </c>
      <c r="G49" s="236" t="s">
        <v>519</v>
      </c>
      <c r="H49" s="236">
        <v>60375</v>
      </c>
      <c r="I49" s="236" t="s">
        <v>520</v>
      </c>
      <c r="J49" s="236" t="s">
        <v>521</v>
      </c>
      <c r="K49" s="236" t="s">
        <v>522</v>
      </c>
      <c r="L49" s="236" t="s">
        <v>194</v>
      </c>
      <c r="M49" s="236">
        <v>511884892</v>
      </c>
      <c r="N49" s="236" t="s">
        <v>342</v>
      </c>
    </row>
    <row r="50" spans="1:14" x14ac:dyDescent="0.25">
      <c r="A50" s="236">
        <v>29871</v>
      </c>
      <c r="B50" s="236">
        <v>29871</v>
      </c>
      <c r="C50" s="236" t="s">
        <v>523</v>
      </c>
      <c r="D50" s="236">
        <v>56</v>
      </c>
      <c r="E50" s="236" t="s">
        <v>332</v>
      </c>
      <c r="F50" s="236" t="s">
        <v>524</v>
      </c>
      <c r="G50" s="236" t="s">
        <v>525</v>
      </c>
      <c r="H50" s="236">
        <v>0</v>
      </c>
      <c r="I50" s="236" t="s">
        <v>526</v>
      </c>
      <c r="J50" s="236" t="s">
        <v>527</v>
      </c>
      <c r="K50" s="236" t="s">
        <v>528</v>
      </c>
      <c r="L50" s="236" t="s">
        <v>174</v>
      </c>
    </row>
    <row r="51" spans="1:14" x14ac:dyDescent="0.25">
      <c r="A51" s="236">
        <v>8354</v>
      </c>
      <c r="B51" s="236">
        <v>8354</v>
      </c>
      <c r="C51" s="236" t="s">
        <v>529</v>
      </c>
      <c r="D51" s="236">
        <v>51</v>
      </c>
      <c r="E51" s="236" t="s">
        <v>530</v>
      </c>
      <c r="F51" s="236" t="s">
        <v>531</v>
      </c>
      <c r="G51" s="236" t="s">
        <v>532</v>
      </c>
      <c r="I51" s="236" t="s">
        <v>533</v>
      </c>
      <c r="J51" s="236" t="s">
        <v>534</v>
      </c>
      <c r="K51" s="236" t="s">
        <v>535</v>
      </c>
      <c r="L51" s="236" t="s">
        <v>188</v>
      </c>
      <c r="M51" s="236">
        <v>513759530</v>
      </c>
      <c r="N51" s="236" t="s">
        <v>342</v>
      </c>
    </row>
    <row r="52" spans="1:14" x14ac:dyDescent="0.25">
      <c r="A52" s="236">
        <v>33571</v>
      </c>
      <c r="B52" s="236">
        <v>33571</v>
      </c>
      <c r="C52" s="236" t="s">
        <v>536</v>
      </c>
      <c r="D52" s="236">
        <v>51</v>
      </c>
      <c r="E52" s="236" t="s">
        <v>530</v>
      </c>
    </row>
    <row r="53" spans="1:14" x14ac:dyDescent="0.25">
      <c r="A53" s="236">
        <v>33710</v>
      </c>
      <c r="B53" s="236">
        <v>33710</v>
      </c>
      <c r="C53" s="236" t="s">
        <v>537</v>
      </c>
      <c r="D53" s="236">
        <v>51</v>
      </c>
      <c r="E53" s="236" t="s">
        <v>530</v>
      </c>
      <c r="F53" s="236" t="s">
        <v>538</v>
      </c>
      <c r="G53" s="236" t="s">
        <v>539</v>
      </c>
      <c r="L53" s="236" t="s">
        <v>72</v>
      </c>
    </row>
    <row r="54" spans="1:14" x14ac:dyDescent="0.25">
      <c r="A54" s="236">
        <v>8077</v>
      </c>
      <c r="B54" s="236">
        <v>8077</v>
      </c>
      <c r="C54" s="236" t="s">
        <v>540</v>
      </c>
      <c r="D54" s="236">
        <v>51</v>
      </c>
      <c r="E54" s="236" t="s">
        <v>530</v>
      </c>
      <c r="F54" s="236" t="s">
        <v>541</v>
      </c>
      <c r="G54" s="236" t="s">
        <v>542</v>
      </c>
      <c r="H54" s="236">
        <v>58002</v>
      </c>
      <c r="I54" s="236" t="s">
        <v>543</v>
      </c>
      <c r="J54" s="236" t="s">
        <v>544</v>
      </c>
      <c r="K54" s="236" t="s">
        <v>545</v>
      </c>
      <c r="L54" s="236" t="s">
        <v>113</v>
      </c>
      <c r="M54" s="236">
        <v>520034679</v>
      </c>
      <c r="N54" s="236" t="s">
        <v>342</v>
      </c>
    </row>
    <row r="55" spans="1:14" x14ac:dyDescent="0.25">
      <c r="A55" s="236">
        <v>8283</v>
      </c>
      <c r="B55" s="236">
        <v>8283</v>
      </c>
      <c r="C55" s="236" t="s">
        <v>546</v>
      </c>
      <c r="D55" s="236">
        <v>51</v>
      </c>
      <c r="E55" s="236" t="s">
        <v>530</v>
      </c>
      <c r="F55" s="236" t="s">
        <v>547</v>
      </c>
      <c r="G55" s="236" t="s">
        <v>548</v>
      </c>
      <c r="H55" s="236">
        <v>0</v>
      </c>
      <c r="I55" s="236" t="s">
        <v>549</v>
      </c>
      <c r="J55" s="236" t="s">
        <v>550</v>
      </c>
      <c r="K55" s="236" t="s">
        <v>551</v>
      </c>
      <c r="L55" s="236" t="s">
        <v>182</v>
      </c>
      <c r="M55" s="236">
        <v>250359</v>
      </c>
      <c r="N55" s="236" t="s">
        <v>342</v>
      </c>
    </row>
    <row r="56" spans="1:14" x14ac:dyDescent="0.25">
      <c r="A56" s="236">
        <v>30518</v>
      </c>
      <c r="B56" s="236">
        <v>30518</v>
      </c>
      <c r="C56" s="236" t="s">
        <v>552</v>
      </c>
      <c r="D56" s="236">
        <v>51</v>
      </c>
      <c r="E56" s="236" t="s">
        <v>530</v>
      </c>
      <c r="F56" s="236" t="s">
        <v>553</v>
      </c>
      <c r="G56" s="236" t="s">
        <v>554</v>
      </c>
      <c r="H56" s="236">
        <v>0</v>
      </c>
      <c r="I56" s="236" t="s">
        <v>555</v>
      </c>
      <c r="J56" s="236" t="s">
        <v>556</v>
      </c>
      <c r="L56" s="236" t="s">
        <v>105</v>
      </c>
      <c r="M56" s="236">
        <v>997257</v>
      </c>
      <c r="N56" s="236" t="s">
        <v>371</v>
      </c>
    </row>
    <row r="57" spans="1:14" x14ac:dyDescent="0.25">
      <c r="A57" s="236">
        <v>31964</v>
      </c>
      <c r="B57" s="236">
        <v>31964</v>
      </c>
      <c r="C57" s="236" t="s">
        <v>557</v>
      </c>
      <c r="D57" s="236">
        <v>51</v>
      </c>
      <c r="E57" s="236" t="s">
        <v>530</v>
      </c>
      <c r="F57" s="236" t="s">
        <v>558</v>
      </c>
      <c r="I57" s="236" t="s">
        <v>559</v>
      </c>
      <c r="J57" s="236" t="s">
        <v>560</v>
      </c>
      <c r="L57" s="236" t="s">
        <v>168</v>
      </c>
      <c r="M57" s="236">
        <v>514403435</v>
      </c>
      <c r="N57" s="236" t="s">
        <v>342</v>
      </c>
    </row>
    <row r="58" spans="1:14" x14ac:dyDescent="0.25">
      <c r="A58" s="236">
        <v>33718</v>
      </c>
      <c r="B58" s="236">
        <v>33718</v>
      </c>
      <c r="C58" s="236" t="s">
        <v>561</v>
      </c>
      <c r="D58" s="236">
        <v>51</v>
      </c>
      <c r="E58" s="236" t="s">
        <v>530</v>
      </c>
      <c r="I58" s="236" t="s">
        <v>562</v>
      </c>
      <c r="L58" s="236" t="s">
        <v>121</v>
      </c>
    </row>
    <row r="59" spans="1:14" x14ac:dyDescent="0.25">
      <c r="A59" s="236">
        <v>31951</v>
      </c>
      <c r="B59" s="236">
        <v>31951</v>
      </c>
      <c r="C59" s="236" t="s">
        <v>563</v>
      </c>
      <c r="D59" s="236">
        <v>51</v>
      </c>
      <c r="E59" s="236" t="s">
        <v>530</v>
      </c>
      <c r="F59" s="236" t="s">
        <v>564</v>
      </c>
      <c r="L59" s="236" t="s">
        <v>121</v>
      </c>
    </row>
    <row r="60" spans="1:14" x14ac:dyDescent="0.25">
      <c r="A60" s="236">
        <v>31957</v>
      </c>
      <c r="B60" s="236">
        <v>31957</v>
      </c>
      <c r="C60" s="236" t="s">
        <v>565</v>
      </c>
      <c r="D60" s="236">
        <v>51</v>
      </c>
      <c r="E60" s="236" t="s">
        <v>530</v>
      </c>
      <c r="F60" s="236" t="s">
        <v>566</v>
      </c>
      <c r="I60" s="236" t="s">
        <v>567</v>
      </c>
      <c r="J60" s="236" t="s">
        <v>568</v>
      </c>
      <c r="L60" s="236" t="s">
        <v>121</v>
      </c>
      <c r="M60" s="236">
        <v>22859128</v>
      </c>
      <c r="N60" s="236" t="s">
        <v>342</v>
      </c>
    </row>
    <row r="61" spans="1:14" x14ac:dyDescent="0.25">
      <c r="A61" s="236">
        <v>8390</v>
      </c>
      <c r="B61" s="236">
        <v>8390</v>
      </c>
      <c r="C61" s="236" t="s">
        <v>569</v>
      </c>
      <c r="D61" s="236">
        <v>51</v>
      </c>
      <c r="E61" s="236" t="s">
        <v>530</v>
      </c>
      <c r="F61" s="236" t="s">
        <v>570</v>
      </c>
      <c r="G61" s="236" t="s">
        <v>571</v>
      </c>
      <c r="H61" s="236">
        <v>0</v>
      </c>
      <c r="I61" s="236" t="s">
        <v>572</v>
      </c>
      <c r="J61" s="236" t="s">
        <v>573</v>
      </c>
      <c r="L61" s="236" t="s">
        <v>121</v>
      </c>
      <c r="M61" s="236">
        <v>2517742</v>
      </c>
      <c r="N61" s="236" t="s">
        <v>342</v>
      </c>
    </row>
    <row r="62" spans="1:14" x14ac:dyDescent="0.25">
      <c r="A62" s="236">
        <v>8073</v>
      </c>
      <c r="B62" s="236">
        <v>8073</v>
      </c>
      <c r="C62" s="236" t="s">
        <v>574</v>
      </c>
      <c r="D62" s="236">
        <v>51</v>
      </c>
      <c r="E62" s="236" t="s">
        <v>530</v>
      </c>
      <c r="F62" s="236" t="s">
        <v>575</v>
      </c>
      <c r="G62" s="236" t="s">
        <v>576</v>
      </c>
      <c r="H62" s="236">
        <v>0</v>
      </c>
      <c r="I62" s="236" t="s">
        <v>577</v>
      </c>
      <c r="J62" s="236" t="s">
        <v>578</v>
      </c>
      <c r="K62" s="236" t="s">
        <v>579</v>
      </c>
      <c r="L62" s="236" t="s">
        <v>168</v>
      </c>
    </row>
    <row r="63" spans="1:14" x14ac:dyDescent="0.25">
      <c r="A63" s="236">
        <v>38661</v>
      </c>
      <c r="B63" s="236">
        <v>38661</v>
      </c>
      <c r="C63" s="236" t="s">
        <v>580</v>
      </c>
      <c r="D63" s="236">
        <v>51</v>
      </c>
      <c r="E63" s="236" t="s">
        <v>530</v>
      </c>
    </row>
    <row r="64" spans="1:14" x14ac:dyDescent="0.25">
      <c r="A64" s="236">
        <v>31632</v>
      </c>
      <c r="B64" s="236">
        <v>31632</v>
      </c>
      <c r="C64" s="236" t="s">
        <v>581</v>
      </c>
      <c r="D64" s="236">
        <v>51</v>
      </c>
      <c r="E64" s="236" t="s">
        <v>530</v>
      </c>
      <c r="I64" s="236" t="s">
        <v>582</v>
      </c>
      <c r="J64" s="236" t="s">
        <v>583</v>
      </c>
      <c r="K64" s="236" t="s">
        <v>584</v>
      </c>
      <c r="L64" s="236" t="s">
        <v>121</v>
      </c>
      <c r="M64" s="236">
        <v>250551</v>
      </c>
      <c r="N64" s="236" t="s">
        <v>371</v>
      </c>
    </row>
    <row r="65" spans="1:14" x14ac:dyDescent="0.25">
      <c r="A65" s="236">
        <v>8066</v>
      </c>
      <c r="B65" s="236">
        <v>8066</v>
      </c>
      <c r="C65" s="236" t="s">
        <v>585</v>
      </c>
      <c r="D65" s="236">
        <v>51</v>
      </c>
      <c r="E65" s="236" t="s">
        <v>530</v>
      </c>
      <c r="F65" s="236" t="s">
        <v>586</v>
      </c>
      <c r="G65" s="236" t="s">
        <v>587</v>
      </c>
      <c r="H65" s="236">
        <v>58001</v>
      </c>
      <c r="I65" s="236" t="s">
        <v>588</v>
      </c>
      <c r="J65" s="236" t="s">
        <v>589</v>
      </c>
      <c r="L65" s="236" t="s">
        <v>72</v>
      </c>
    </row>
    <row r="66" spans="1:14" x14ac:dyDescent="0.25">
      <c r="A66" s="236">
        <v>29856</v>
      </c>
      <c r="B66" s="236">
        <v>29856</v>
      </c>
      <c r="C66" s="236" t="s">
        <v>590</v>
      </c>
      <c r="D66" s="236">
        <v>51</v>
      </c>
      <c r="E66" s="236" t="s">
        <v>530</v>
      </c>
      <c r="F66" s="236" t="s">
        <v>591</v>
      </c>
      <c r="G66" s="236" t="s">
        <v>592</v>
      </c>
      <c r="H66" s="236">
        <v>0</v>
      </c>
      <c r="I66" s="236" t="s">
        <v>593</v>
      </c>
      <c r="J66" s="236" t="s">
        <v>594</v>
      </c>
      <c r="L66" s="236" t="s">
        <v>188</v>
      </c>
    </row>
    <row r="67" spans="1:14" x14ac:dyDescent="0.25">
      <c r="A67" s="236">
        <v>32335</v>
      </c>
      <c r="B67" s="236">
        <v>32335</v>
      </c>
      <c r="C67" s="236" t="s">
        <v>595</v>
      </c>
      <c r="D67" s="236">
        <v>51</v>
      </c>
      <c r="E67" s="236" t="s">
        <v>530</v>
      </c>
      <c r="F67" s="236" t="s">
        <v>538</v>
      </c>
      <c r="L67" s="236" t="s">
        <v>72</v>
      </c>
    </row>
    <row r="68" spans="1:14" x14ac:dyDescent="0.25">
      <c r="A68" s="236">
        <v>8071</v>
      </c>
      <c r="B68" s="236">
        <v>8071</v>
      </c>
      <c r="C68" s="236" t="s">
        <v>596</v>
      </c>
      <c r="D68" s="236">
        <v>51</v>
      </c>
      <c r="E68" s="236" t="s">
        <v>530</v>
      </c>
      <c r="F68" s="236" t="s">
        <v>597</v>
      </c>
      <c r="G68" s="236" t="s">
        <v>598</v>
      </c>
      <c r="H68" s="236">
        <v>0</v>
      </c>
      <c r="I68" s="236" t="s">
        <v>599</v>
      </c>
      <c r="J68" s="236" t="s">
        <v>600</v>
      </c>
      <c r="K68" s="236" t="s">
        <v>601</v>
      </c>
      <c r="L68" s="236" t="s">
        <v>194</v>
      </c>
      <c r="M68" s="236">
        <v>540182961</v>
      </c>
      <c r="N68" s="236" t="s">
        <v>342</v>
      </c>
    </row>
    <row r="69" spans="1:14" x14ac:dyDescent="0.25">
      <c r="A69" s="236">
        <v>38200</v>
      </c>
      <c r="B69" s="236">
        <v>38200</v>
      </c>
      <c r="C69" s="236" t="s">
        <v>602</v>
      </c>
      <c r="D69" s="236">
        <v>51</v>
      </c>
      <c r="E69" s="236" t="s">
        <v>530</v>
      </c>
      <c r="F69" s="236" t="s">
        <v>603</v>
      </c>
      <c r="I69" s="236" t="s">
        <v>604</v>
      </c>
      <c r="J69" s="236" t="s">
        <v>605</v>
      </c>
      <c r="L69" s="236" t="s">
        <v>194</v>
      </c>
      <c r="M69" s="236">
        <v>510902729</v>
      </c>
    </row>
    <row r="70" spans="1:14" x14ac:dyDescent="0.25">
      <c r="A70" s="236">
        <v>33572</v>
      </c>
      <c r="B70" s="236">
        <v>33572</v>
      </c>
      <c r="C70" s="236" t="s">
        <v>606</v>
      </c>
      <c r="D70" s="236">
        <v>31571</v>
      </c>
      <c r="E70" s="236" t="s">
        <v>607</v>
      </c>
    </row>
    <row r="71" spans="1:14" x14ac:dyDescent="0.25">
      <c r="A71" s="236">
        <v>31580</v>
      </c>
      <c r="B71" s="236">
        <v>31580</v>
      </c>
      <c r="C71" s="236" t="s">
        <v>552</v>
      </c>
      <c r="D71" s="236">
        <v>31571</v>
      </c>
      <c r="E71" s="236" t="s">
        <v>607</v>
      </c>
      <c r="F71" s="236" t="s">
        <v>608</v>
      </c>
      <c r="H71" s="236">
        <v>50200</v>
      </c>
      <c r="I71" s="236" t="s">
        <v>609</v>
      </c>
      <c r="J71" s="236" t="s">
        <v>610</v>
      </c>
      <c r="L71" s="236" t="s">
        <v>105</v>
      </c>
    </row>
    <row r="72" spans="1:14" x14ac:dyDescent="0.25">
      <c r="A72" s="236">
        <v>35841</v>
      </c>
      <c r="B72" s="236">
        <v>35841</v>
      </c>
      <c r="C72" s="236" t="s">
        <v>611</v>
      </c>
      <c r="D72" s="236">
        <v>31571</v>
      </c>
      <c r="E72" s="236" t="s">
        <v>607</v>
      </c>
      <c r="F72" s="236" t="s">
        <v>612</v>
      </c>
      <c r="G72" s="236" t="s">
        <v>613</v>
      </c>
      <c r="I72" s="236" t="s">
        <v>614</v>
      </c>
      <c r="J72" s="236">
        <v>522554881</v>
      </c>
      <c r="L72" s="236" t="s">
        <v>168</v>
      </c>
      <c r="N72" s="236" t="s">
        <v>342</v>
      </c>
    </row>
    <row r="73" spans="1:14" x14ac:dyDescent="0.25">
      <c r="A73" s="236">
        <v>35836</v>
      </c>
      <c r="B73" s="236">
        <v>35836</v>
      </c>
      <c r="C73" s="236" t="s">
        <v>615</v>
      </c>
      <c r="D73" s="236">
        <v>31571</v>
      </c>
      <c r="E73" s="236" t="s">
        <v>607</v>
      </c>
      <c r="F73" s="236" t="s">
        <v>612</v>
      </c>
      <c r="G73" s="236" t="s">
        <v>616</v>
      </c>
      <c r="I73" s="236" t="s">
        <v>617</v>
      </c>
      <c r="J73" s="236">
        <v>548081898</v>
      </c>
      <c r="L73" s="236" t="s">
        <v>168</v>
      </c>
      <c r="M73" s="236">
        <v>511499097</v>
      </c>
      <c r="N73" s="236" t="s">
        <v>342</v>
      </c>
    </row>
    <row r="74" spans="1:14" x14ac:dyDescent="0.25">
      <c r="A74" s="236">
        <v>31572</v>
      </c>
      <c r="B74" s="236">
        <v>31572</v>
      </c>
      <c r="C74" s="236" t="s">
        <v>618</v>
      </c>
      <c r="D74" s="236">
        <v>31571</v>
      </c>
      <c r="E74" s="236" t="s">
        <v>607</v>
      </c>
      <c r="F74" s="236" t="s">
        <v>619</v>
      </c>
      <c r="G74" s="236" t="s">
        <v>620</v>
      </c>
      <c r="I74" s="236" t="s">
        <v>621</v>
      </c>
      <c r="J74" s="236" t="s">
        <v>622</v>
      </c>
      <c r="K74" s="236" t="s">
        <v>623</v>
      </c>
      <c r="L74" s="236" t="s">
        <v>155</v>
      </c>
      <c r="M74" s="236">
        <v>513986059</v>
      </c>
      <c r="N74" s="236" t="s">
        <v>342</v>
      </c>
    </row>
    <row r="75" spans="1:14" x14ac:dyDescent="0.25">
      <c r="A75" s="236">
        <v>36784</v>
      </c>
      <c r="B75" s="236">
        <v>36784</v>
      </c>
      <c r="C75" s="236" t="s">
        <v>624</v>
      </c>
      <c r="D75" s="236">
        <v>36718</v>
      </c>
      <c r="E75" s="236" t="s">
        <v>625</v>
      </c>
    </row>
    <row r="76" spans="1:14" x14ac:dyDescent="0.25">
      <c r="A76" s="236">
        <v>36779</v>
      </c>
      <c r="B76" s="236">
        <v>36779</v>
      </c>
      <c r="C76" s="236" t="s">
        <v>626</v>
      </c>
      <c r="D76" s="236">
        <v>36718</v>
      </c>
      <c r="E76" s="236" t="s">
        <v>625</v>
      </c>
      <c r="F76" s="236" t="s">
        <v>627</v>
      </c>
      <c r="L76" s="236" t="s">
        <v>72</v>
      </c>
    </row>
    <row r="77" spans="1:14" x14ac:dyDescent="0.25">
      <c r="A77" s="236">
        <v>36749</v>
      </c>
      <c r="B77" s="236">
        <v>36749</v>
      </c>
      <c r="C77" s="236" t="s">
        <v>628</v>
      </c>
      <c r="D77" s="236">
        <v>36718</v>
      </c>
      <c r="E77" s="236" t="s">
        <v>625</v>
      </c>
      <c r="F77" s="236" t="s">
        <v>627</v>
      </c>
      <c r="L77" s="236" t="s">
        <v>72</v>
      </c>
    </row>
    <row r="78" spans="1:14" x14ac:dyDescent="0.25">
      <c r="A78" s="236">
        <v>36769</v>
      </c>
      <c r="B78" s="236">
        <v>36769</v>
      </c>
      <c r="C78" s="236" t="s">
        <v>629</v>
      </c>
      <c r="D78" s="236">
        <v>36718</v>
      </c>
      <c r="E78" s="236" t="s">
        <v>625</v>
      </c>
      <c r="F78" s="236" t="s">
        <v>627</v>
      </c>
      <c r="L78" s="236" t="s">
        <v>72</v>
      </c>
    </row>
    <row r="79" spans="1:14" x14ac:dyDescent="0.25">
      <c r="A79" s="236">
        <v>36759</v>
      </c>
      <c r="B79" s="236">
        <v>36759</v>
      </c>
      <c r="C79" s="236" t="s">
        <v>630</v>
      </c>
      <c r="D79" s="236">
        <v>36718</v>
      </c>
      <c r="E79" s="236" t="s">
        <v>625</v>
      </c>
      <c r="F79" s="236" t="s">
        <v>627</v>
      </c>
      <c r="L79" s="236" t="s">
        <v>142</v>
      </c>
    </row>
    <row r="80" spans="1:14" x14ac:dyDescent="0.25">
      <c r="A80" s="236">
        <v>36774</v>
      </c>
      <c r="B80" s="236">
        <v>36774</v>
      </c>
      <c r="C80" s="236" t="s">
        <v>631</v>
      </c>
      <c r="D80" s="236">
        <v>36718</v>
      </c>
      <c r="E80" s="236" t="s">
        <v>625</v>
      </c>
      <c r="F80" s="236" t="s">
        <v>627</v>
      </c>
      <c r="L80" s="236" t="s">
        <v>72</v>
      </c>
    </row>
    <row r="81" spans="1:14" x14ac:dyDescent="0.25">
      <c r="A81" s="236">
        <v>36764</v>
      </c>
      <c r="B81" s="236">
        <v>36764</v>
      </c>
      <c r="C81" s="236" t="s">
        <v>632</v>
      </c>
      <c r="D81" s="236">
        <v>36718</v>
      </c>
      <c r="E81" s="236" t="s">
        <v>625</v>
      </c>
      <c r="F81" s="236" t="s">
        <v>627</v>
      </c>
      <c r="L81" s="236" t="s">
        <v>72</v>
      </c>
    </row>
    <row r="82" spans="1:14" x14ac:dyDescent="0.25">
      <c r="A82" s="236">
        <v>36739</v>
      </c>
      <c r="B82" s="236">
        <v>36739</v>
      </c>
      <c r="C82" s="236" t="s">
        <v>633</v>
      </c>
      <c r="D82" s="236">
        <v>36718</v>
      </c>
      <c r="E82" s="236" t="s">
        <v>625</v>
      </c>
      <c r="F82" s="236" t="s">
        <v>634</v>
      </c>
      <c r="L82" s="236" t="s">
        <v>189</v>
      </c>
    </row>
    <row r="83" spans="1:14" x14ac:dyDescent="0.25">
      <c r="A83" s="236">
        <v>36744</v>
      </c>
      <c r="B83" s="236">
        <v>36744</v>
      </c>
      <c r="C83" s="236" t="s">
        <v>635</v>
      </c>
      <c r="D83" s="236">
        <v>36718</v>
      </c>
      <c r="E83" s="236" t="s">
        <v>625</v>
      </c>
      <c r="F83" s="236" t="s">
        <v>636</v>
      </c>
      <c r="L83" s="236" t="s">
        <v>189</v>
      </c>
    </row>
    <row r="84" spans="1:14" x14ac:dyDescent="0.25">
      <c r="A84" s="236">
        <v>36734</v>
      </c>
      <c r="B84" s="236">
        <v>36734</v>
      </c>
      <c r="C84" s="236" t="s">
        <v>637</v>
      </c>
      <c r="D84" s="236">
        <v>36718</v>
      </c>
      <c r="E84" s="236" t="s">
        <v>625</v>
      </c>
      <c r="F84" s="236" t="s">
        <v>638</v>
      </c>
      <c r="L84" s="236" t="s">
        <v>189</v>
      </c>
    </row>
    <row r="85" spans="1:14" x14ac:dyDescent="0.25">
      <c r="A85" s="236">
        <v>36719</v>
      </c>
      <c r="B85" s="236">
        <v>36719</v>
      </c>
      <c r="C85" s="236" t="s">
        <v>639</v>
      </c>
      <c r="D85" s="236">
        <v>36718</v>
      </c>
      <c r="E85" s="236" t="s">
        <v>625</v>
      </c>
      <c r="F85" s="236" t="s">
        <v>640</v>
      </c>
      <c r="L85" s="236" t="s">
        <v>189</v>
      </c>
    </row>
    <row r="86" spans="1:14" x14ac:dyDescent="0.25">
      <c r="A86" s="236">
        <v>36729</v>
      </c>
      <c r="B86" s="236">
        <v>36729</v>
      </c>
      <c r="C86" s="236" t="s">
        <v>641</v>
      </c>
      <c r="D86" s="236">
        <v>36718</v>
      </c>
      <c r="E86" s="236" t="s">
        <v>625</v>
      </c>
      <c r="F86" s="236" t="s">
        <v>642</v>
      </c>
      <c r="L86" s="236" t="s">
        <v>189</v>
      </c>
    </row>
    <row r="87" spans="1:14" x14ac:dyDescent="0.25">
      <c r="A87" s="236">
        <v>36724</v>
      </c>
      <c r="B87" s="236">
        <v>36724</v>
      </c>
      <c r="C87" s="236" t="s">
        <v>643</v>
      </c>
      <c r="D87" s="236">
        <v>36718</v>
      </c>
      <c r="E87" s="236" t="s">
        <v>625</v>
      </c>
      <c r="F87" s="236" t="s">
        <v>644</v>
      </c>
      <c r="L87" s="236" t="s">
        <v>189</v>
      </c>
    </row>
    <row r="88" spans="1:14" x14ac:dyDescent="0.25">
      <c r="A88" s="236">
        <v>36754</v>
      </c>
      <c r="B88" s="236">
        <v>36754</v>
      </c>
      <c r="C88" s="236" t="s">
        <v>645</v>
      </c>
      <c r="D88" s="236">
        <v>36718</v>
      </c>
      <c r="E88" s="236" t="s">
        <v>625</v>
      </c>
      <c r="F88" s="236" t="s">
        <v>627</v>
      </c>
      <c r="L88" s="236" t="s">
        <v>168</v>
      </c>
    </row>
    <row r="89" spans="1:14" x14ac:dyDescent="0.25">
      <c r="A89" s="236">
        <v>38520</v>
      </c>
      <c r="B89" s="236">
        <v>38520</v>
      </c>
      <c r="C89" s="236" t="s">
        <v>646</v>
      </c>
      <c r="D89" s="236">
        <v>61</v>
      </c>
      <c r="E89" s="236" t="s">
        <v>647</v>
      </c>
      <c r="F89" s="236" t="s">
        <v>648</v>
      </c>
      <c r="L89" s="236" t="s">
        <v>194</v>
      </c>
    </row>
    <row r="90" spans="1:14" x14ac:dyDescent="0.25">
      <c r="A90" s="236">
        <v>31548</v>
      </c>
      <c r="B90" s="236">
        <v>31548</v>
      </c>
      <c r="C90" s="236" t="s">
        <v>649</v>
      </c>
      <c r="D90" s="236">
        <v>61</v>
      </c>
      <c r="E90" s="236" t="s">
        <v>647</v>
      </c>
      <c r="G90" s="236">
        <v>520032988</v>
      </c>
      <c r="H90" s="236">
        <v>4524085</v>
      </c>
      <c r="J90" s="236" t="s">
        <v>650</v>
      </c>
      <c r="K90" s="236" t="s">
        <v>651</v>
      </c>
      <c r="L90" s="236" t="s">
        <v>72</v>
      </c>
      <c r="M90" s="236">
        <v>520032988</v>
      </c>
      <c r="N90" s="236" t="s">
        <v>342</v>
      </c>
    </row>
    <row r="91" spans="1:14" x14ac:dyDescent="0.25">
      <c r="A91" s="236">
        <v>31910</v>
      </c>
      <c r="B91" s="236">
        <v>31910</v>
      </c>
      <c r="C91" s="236" t="s">
        <v>652</v>
      </c>
      <c r="D91" s="236">
        <v>61</v>
      </c>
      <c r="E91" s="236" t="s">
        <v>647</v>
      </c>
      <c r="K91" s="236" t="s">
        <v>653</v>
      </c>
      <c r="L91" s="236" t="s">
        <v>194</v>
      </c>
    </row>
    <row r="92" spans="1:14" x14ac:dyDescent="0.25">
      <c r="A92" s="236">
        <v>33585</v>
      </c>
      <c r="B92" s="236">
        <v>33585</v>
      </c>
      <c r="C92" s="236" t="s">
        <v>654</v>
      </c>
      <c r="D92" s="236">
        <v>61</v>
      </c>
      <c r="E92" s="236" t="s">
        <v>647</v>
      </c>
    </row>
    <row r="93" spans="1:14" x14ac:dyDescent="0.25">
      <c r="A93" s="236">
        <v>30260</v>
      </c>
      <c r="B93" s="236">
        <v>30260</v>
      </c>
      <c r="C93" s="236" t="s">
        <v>655</v>
      </c>
      <c r="D93" s="236">
        <v>61</v>
      </c>
      <c r="E93" s="236" t="s">
        <v>647</v>
      </c>
      <c r="F93" s="236" t="s">
        <v>656</v>
      </c>
      <c r="G93" s="236" t="s">
        <v>657</v>
      </c>
      <c r="H93" s="236">
        <v>0</v>
      </c>
      <c r="J93" s="236" t="s">
        <v>658</v>
      </c>
      <c r="K93" s="236" t="s">
        <v>659</v>
      </c>
      <c r="L93" s="236" t="s">
        <v>165</v>
      </c>
    </row>
    <row r="94" spans="1:14" x14ac:dyDescent="0.25">
      <c r="A94" s="236">
        <v>30248</v>
      </c>
      <c r="B94" s="236">
        <v>30248</v>
      </c>
      <c r="C94" s="236" t="s">
        <v>660</v>
      </c>
      <c r="D94" s="236">
        <v>61</v>
      </c>
      <c r="E94" s="236" t="s">
        <v>647</v>
      </c>
      <c r="F94" s="236" t="s">
        <v>661</v>
      </c>
      <c r="G94" s="236">
        <v>514230549</v>
      </c>
      <c r="H94" s="236">
        <v>4526507</v>
      </c>
      <c r="J94" s="236" t="s">
        <v>662</v>
      </c>
      <c r="K94" s="236" t="s">
        <v>663</v>
      </c>
      <c r="L94" s="236" t="s">
        <v>72</v>
      </c>
      <c r="M94" s="236">
        <v>514230549</v>
      </c>
      <c r="N94" s="236" t="s">
        <v>342</v>
      </c>
    </row>
    <row r="95" spans="1:14" x14ac:dyDescent="0.25">
      <c r="A95" s="236">
        <v>30741</v>
      </c>
      <c r="B95" s="236">
        <v>30741</v>
      </c>
      <c r="C95" s="236" t="s">
        <v>664</v>
      </c>
      <c r="D95" s="236">
        <v>61</v>
      </c>
      <c r="E95" s="236" t="s">
        <v>647</v>
      </c>
      <c r="F95" s="236" t="s">
        <v>665</v>
      </c>
      <c r="G95" s="236" t="s">
        <v>666</v>
      </c>
      <c r="J95" s="236" t="s">
        <v>667</v>
      </c>
      <c r="K95" s="236" t="s">
        <v>668</v>
      </c>
      <c r="L95" s="236" t="s">
        <v>72</v>
      </c>
      <c r="M95" s="236">
        <v>513645002</v>
      </c>
    </row>
    <row r="96" spans="1:14" x14ac:dyDescent="0.25">
      <c r="A96" s="236">
        <v>30774</v>
      </c>
      <c r="B96" s="236">
        <v>30774</v>
      </c>
      <c r="C96" s="236" t="s">
        <v>669</v>
      </c>
      <c r="D96" s="236">
        <v>61</v>
      </c>
      <c r="E96" s="236" t="s">
        <v>647</v>
      </c>
      <c r="F96" s="236" t="s">
        <v>670</v>
      </c>
      <c r="G96" s="236" t="s">
        <v>671</v>
      </c>
      <c r="J96" s="236" t="s">
        <v>672</v>
      </c>
      <c r="K96" s="236" t="s">
        <v>673</v>
      </c>
      <c r="L96" s="236" t="s">
        <v>121</v>
      </c>
    </row>
    <row r="97" spans="1:14" x14ac:dyDescent="0.25">
      <c r="A97" s="236">
        <v>30264</v>
      </c>
      <c r="B97" s="236">
        <v>30264</v>
      </c>
      <c r="C97" s="236" t="s">
        <v>674</v>
      </c>
      <c r="D97" s="236">
        <v>61</v>
      </c>
      <c r="E97" s="236" t="s">
        <v>647</v>
      </c>
      <c r="F97" s="236" t="s">
        <v>675</v>
      </c>
      <c r="G97" s="236" t="s">
        <v>676</v>
      </c>
      <c r="H97" s="236">
        <v>0</v>
      </c>
      <c r="K97" s="236" t="s">
        <v>677</v>
      </c>
      <c r="L97" s="236" t="s">
        <v>72</v>
      </c>
      <c r="M97" s="236">
        <v>513737635</v>
      </c>
    </row>
    <row r="98" spans="1:14" x14ac:dyDescent="0.25">
      <c r="A98" s="236">
        <v>36798</v>
      </c>
      <c r="B98" s="236">
        <v>36798</v>
      </c>
      <c r="C98" s="236" t="s">
        <v>678</v>
      </c>
      <c r="D98" s="236">
        <v>61</v>
      </c>
      <c r="E98" s="236" t="s">
        <v>647</v>
      </c>
      <c r="L98" s="236" t="s">
        <v>139</v>
      </c>
    </row>
    <row r="99" spans="1:14" x14ac:dyDescent="0.25">
      <c r="A99" s="236">
        <v>36980</v>
      </c>
      <c r="B99" s="236">
        <v>36980</v>
      </c>
      <c r="C99" s="236" t="s">
        <v>679</v>
      </c>
      <c r="D99" s="236">
        <v>61</v>
      </c>
      <c r="E99" s="236" t="s">
        <v>647</v>
      </c>
      <c r="F99" s="236" t="s">
        <v>680</v>
      </c>
      <c r="G99" s="236">
        <v>512180886</v>
      </c>
      <c r="H99" s="236">
        <v>5885119</v>
      </c>
      <c r="J99" s="236" t="s">
        <v>681</v>
      </c>
      <c r="K99" s="236" t="s">
        <v>682</v>
      </c>
      <c r="L99" s="236" t="s">
        <v>72</v>
      </c>
    </row>
    <row r="100" spans="1:14" x14ac:dyDescent="0.25">
      <c r="A100" s="236">
        <v>36985</v>
      </c>
      <c r="B100" s="236">
        <v>36985</v>
      </c>
      <c r="C100" s="236" t="s">
        <v>683</v>
      </c>
      <c r="D100" s="236">
        <v>61</v>
      </c>
      <c r="E100" s="236" t="s">
        <v>647</v>
      </c>
      <c r="F100" s="236" t="s">
        <v>680</v>
      </c>
      <c r="G100" s="236">
        <v>512180886</v>
      </c>
      <c r="H100" s="236">
        <v>5885119</v>
      </c>
      <c r="J100" s="236" t="s">
        <v>681</v>
      </c>
      <c r="K100" s="236" t="s">
        <v>682</v>
      </c>
      <c r="L100" s="236" t="s">
        <v>72</v>
      </c>
    </row>
    <row r="101" spans="1:14" x14ac:dyDescent="0.25">
      <c r="A101" s="236">
        <v>30252</v>
      </c>
      <c r="B101" s="236">
        <v>30252</v>
      </c>
      <c r="C101" s="236" t="s">
        <v>684</v>
      </c>
      <c r="D101" s="236">
        <v>61</v>
      </c>
      <c r="E101" s="236" t="s">
        <v>647</v>
      </c>
      <c r="F101" s="236" t="s">
        <v>685</v>
      </c>
      <c r="G101" s="236">
        <v>512180886</v>
      </c>
      <c r="H101" s="236">
        <v>5885119</v>
      </c>
      <c r="J101" s="236" t="s">
        <v>686</v>
      </c>
      <c r="K101" s="236" t="s">
        <v>687</v>
      </c>
      <c r="L101" s="236" t="s">
        <v>72</v>
      </c>
      <c r="M101" s="236">
        <v>512180886</v>
      </c>
      <c r="N101" s="236" t="s">
        <v>371</v>
      </c>
    </row>
    <row r="102" spans="1:14" x14ac:dyDescent="0.25">
      <c r="A102" s="236">
        <v>38335</v>
      </c>
      <c r="B102" s="236">
        <v>38335</v>
      </c>
      <c r="C102" s="236" t="s">
        <v>688</v>
      </c>
      <c r="D102" s="236">
        <v>61</v>
      </c>
      <c r="E102" s="236" t="s">
        <v>647</v>
      </c>
      <c r="F102" s="236" t="s">
        <v>689</v>
      </c>
      <c r="G102" s="236">
        <v>510173719</v>
      </c>
      <c r="H102" s="236">
        <v>4510001</v>
      </c>
      <c r="J102" s="236" t="s">
        <v>690</v>
      </c>
      <c r="L102" s="236" t="s">
        <v>189</v>
      </c>
    </row>
    <row r="103" spans="1:14" x14ac:dyDescent="0.25">
      <c r="A103" s="236">
        <v>36818</v>
      </c>
      <c r="B103" s="236">
        <v>36818</v>
      </c>
      <c r="C103" s="236" t="s">
        <v>691</v>
      </c>
      <c r="D103" s="236">
        <v>61</v>
      </c>
      <c r="E103" s="236" t="s">
        <v>647</v>
      </c>
      <c r="F103" s="236" t="s">
        <v>692</v>
      </c>
      <c r="G103" s="236">
        <v>511271744</v>
      </c>
      <c r="H103" s="236">
        <v>4531906</v>
      </c>
      <c r="J103" s="236" t="s">
        <v>693</v>
      </c>
      <c r="K103" s="236" t="s">
        <v>694</v>
      </c>
      <c r="L103" s="236" t="s">
        <v>188</v>
      </c>
    </row>
    <row r="104" spans="1:14" x14ac:dyDescent="0.25">
      <c r="A104" s="236">
        <v>32652</v>
      </c>
      <c r="B104" s="236">
        <v>32652</v>
      </c>
      <c r="C104" s="236" t="s">
        <v>695</v>
      </c>
      <c r="D104" s="236">
        <v>61</v>
      </c>
      <c r="E104" s="236" t="s">
        <v>647</v>
      </c>
      <c r="G104" s="236">
        <v>512533076</v>
      </c>
      <c r="H104" s="236">
        <v>4551200</v>
      </c>
      <c r="J104" s="236" t="s">
        <v>696</v>
      </c>
      <c r="K104" s="236" t="s">
        <v>697</v>
      </c>
      <c r="L104" s="236" t="s">
        <v>168</v>
      </c>
      <c r="M104" s="236">
        <v>512533076</v>
      </c>
      <c r="N104" s="236" t="s">
        <v>342</v>
      </c>
    </row>
    <row r="105" spans="1:14" x14ac:dyDescent="0.25">
      <c r="A105" s="236">
        <v>30538</v>
      </c>
      <c r="B105" s="236">
        <v>30538</v>
      </c>
      <c r="C105" s="236" t="s">
        <v>698</v>
      </c>
      <c r="D105" s="236">
        <v>61</v>
      </c>
      <c r="E105" s="236" t="s">
        <v>647</v>
      </c>
      <c r="F105" s="236" t="s">
        <v>699</v>
      </c>
      <c r="G105" s="236">
        <v>511933988</v>
      </c>
      <c r="H105" s="236">
        <v>4524075</v>
      </c>
      <c r="I105" s="236" t="s">
        <v>700</v>
      </c>
      <c r="J105" s="236" t="s">
        <v>701</v>
      </c>
      <c r="K105" s="236" t="s">
        <v>702</v>
      </c>
      <c r="L105" s="236" t="s">
        <v>72</v>
      </c>
    </row>
    <row r="106" spans="1:14" x14ac:dyDescent="0.25">
      <c r="A106" s="236">
        <v>33889</v>
      </c>
      <c r="B106" s="236">
        <v>33889</v>
      </c>
      <c r="C106" s="236" t="s">
        <v>703</v>
      </c>
      <c r="D106" s="236">
        <v>61</v>
      </c>
      <c r="E106" s="236" t="s">
        <v>647</v>
      </c>
      <c r="F106" s="236" t="s">
        <v>704</v>
      </c>
      <c r="G106" s="236">
        <v>44767853</v>
      </c>
      <c r="H106" s="236">
        <v>4541513</v>
      </c>
      <c r="J106" s="236" t="s">
        <v>705</v>
      </c>
      <c r="L106" s="236" t="s">
        <v>121</v>
      </c>
      <c r="M106" s="236">
        <v>44767853</v>
      </c>
    </row>
    <row r="107" spans="1:14" x14ac:dyDescent="0.25">
      <c r="A107" s="236">
        <v>30777</v>
      </c>
      <c r="B107" s="236">
        <v>30777</v>
      </c>
      <c r="C107" s="236" t="s">
        <v>706</v>
      </c>
      <c r="D107" s="236">
        <v>61</v>
      </c>
      <c r="E107" s="236" t="s">
        <v>647</v>
      </c>
      <c r="F107" s="236" t="s">
        <v>707</v>
      </c>
      <c r="G107" s="236" t="s">
        <v>708</v>
      </c>
      <c r="J107" s="236" t="s">
        <v>709</v>
      </c>
      <c r="L107" s="236" t="s">
        <v>121</v>
      </c>
      <c r="M107" s="236">
        <v>57701096</v>
      </c>
    </row>
    <row r="108" spans="1:14" x14ac:dyDescent="0.25">
      <c r="A108" s="236">
        <v>36813</v>
      </c>
      <c r="B108" s="236">
        <v>36813</v>
      </c>
      <c r="C108" s="236" t="s">
        <v>710</v>
      </c>
      <c r="D108" s="236">
        <v>61</v>
      </c>
      <c r="E108" s="236" t="s">
        <v>647</v>
      </c>
      <c r="F108" s="236" t="s">
        <v>711</v>
      </c>
      <c r="G108" s="236">
        <v>511025470</v>
      </c>
      <c r="H108" s="236">
        <v>4526002</v>
      </c>
      <c r="J108" s="236" t="s">
        <v>712</v>
      </c>
      <c r="L108" s="236" t="s">
        <v>121</v>
      </c>
    </row>
    <row r="109" spans="1:14" x14ac:dyDescent="0.25">
      <c r="A109" s="236">
        <v>30534</v>
      </c>
      <c r="B109" s="236">
        <v>30534</v>
      </c>
      <c r="C109" s="236" t="s">
        <v>713</v>
      </c>
      <c r="D109" s="236">
        <v>61</v>
      </c>
      <c r="E109" s="236" t="s">
        <v>647</v>
      </c>
      <c r="F109" s="236" t="s">
        <v>714</v>
      </c>
      <c r="G109" s="236" t="s">
        <v>715</v>
      </c>
      <c r="H109" s="236">
        <v>0</v>
      </c>
      <c r="I109" s="236" t="s">
        <v>716</v>
      </c>
      <c r="J109" s="236" t="s">
        <v>717</v>
      </c>
      <c r="K109" s="236" t="s">
        <v>718</v>
      </c>
      <c r="L109" s="236" t="s">
        <v>121</v>
      </c>
      <c r="M109" s="236">
        <v>511253304</v>
      </c>
    </row>
    <row r="110" spans="1:14" x14ac:dyDescent="0.25">
      <c r="A110" s="236">
        <v>36808</v>
      </c>
      <c r="B110" s="236">
        <v>36808</v>
      </c>
      <c r="C110" s="236" t="s">
        <v>719</v>
      </c>
      <c r="D110" s="236">
        <v>61</v>
      </c>
      <c r="E110" s="236" t="s">
        <v>647</v>
      </c>
      <c r="F110" s="236" t="s">
        <v>720</v>
      </c>
      <c r="G110" s="236">
        <v>516012671</v>
      </c>
      <c r="H110" s="236">
        <v>4524811</v>
      </c>
      <c r="J110" s="236" t="s">
        <v>721</v>
      </c>
      <c r="K110" s="236" t="s">
        <v>722</v>
      </c>
      <c r="L110" s="236" t="s">
        <v>121</v>
      </c>
    </row>
    <row r="111" spans="1:14" x14ac:dyDescent="0.25">
      <c r="A111" s="236">
        <v>30783</v>
      </c>
      <c r="B111" s="236">
        <v>30783</v>
      </c>
      <c r="C111" s="236" t="s">
        <v>723</v>
      </c>
      <c r="D111" s="236">
        <v>61</v>
      </c>
      <c r="E111" s="236" t="s">
        <v>647</v>
      </c>
      <c r="F111" s="236" t="s">
        <v>724</v>
      </c>
      <c r="G111" s="236" t="s">
        <v>725</v>
      </c>
      <c r="J111" s="236" t="s">
        <v>726</v>
      </c>
      <c r="K111" s="236" t="s">
        <v>727</v>
      </c>
      <c r="L111" s="236" t="s">
        <v>121</v>
      </c>
    </row>
    <row r="112" spans="1:14" x14ac:dyDescent="0.25">
      <c r="A112" s="236">
        <v>29596</v>
      </c>
      <c r="B112" s="236">
        <v>29596</v>
      </c>
      <c r="C112" s="236" t="s">
        <v>728</v>
      </c>
      <c r="D112" s="236">
        <v>61</v>
      </c>
      <c r="E112" s="236" t="s">
        <v>647</v>
      </c>
      <c r="G112" s="236">
        <v>512250143</v>
      </c>
      <c r="H112" s="236">
        <v>4531817</v>
      </c>
      <c r="J112" s="236" t="s">
        <v>729</v>
      </c>
      <c r="K112" s="236" t="s">
        <v>730</v>
      </c>
      <c r="L112" s="236" t="s">
        <v>168</v>
      </c>
      <c r="M112" s="236">
        <v>512250143</v>
      </c>
      <c r="N112" s="236" t="s">
        <v>342</v>
      </c>
    </row>
    <row r="113" spans="1:14" x14ac:dyDescent="0.25">
      <c r="A113" s="236">
        <v>33883</v>
      </c>
      <c r="B113" s="236">
        <v>33883</v>
      </c>
      <c r="C113" s="236" t="s">
        <v>731</v>
      </c>
      <c r="D113" s="236">
        <v>61</v>
      </c>
      <c r="E113" s="236" t="s">
        <v>647</v>
      </c>
      <c r="F113" s="236" t="s">
        <v>732</v>
      </c>
      <c r="L113" s="236" t="s">
        <v>72</v>
      </c>
    </row>
    <row r="114" spans="1:14" x14ac:dyDescent="0.25">
      <c r="A114" s="236">
        <v>34268</v>
      </c>
      <c r="B114" s="236">
        <v>34268</v>
      </c>
      <c r="C114" s="236" t="s">
        <v>733</v>
      </c>
      <c r="D114" s="236">
        <v>61</v>
      </c>
      <c r="E114" s="236" t="s">
        <v>647</v>
      </c>
      <c r="F114" s="236" t="s">
        <v>734</v>
      </c>
      <c r="L114" s="236" t="s">
        <v>168</v>
      </c>
    </row>
    <row r="115" spans="1:14" x14ac:dyDescent="0.25">
      <c r="A115" s="236">
        <v>34265</v>
      </c>
      <c r="B115" s="236">
        <v>34265</v>
      </c>
      <c r="C115" s="236" t="s">
        <v>735</v>
      </c>
      <c r="D115" s="236">
        <v>61</v>
      </c>
      <c r="E115" s="236" t="s">
        <v>647</v>
      </c>
      <c r="F115" s="236" t="s">
        <v>736</v>
      </c>
      <c r="L115" s="236" t="s">
        <v>72</v>
      </c>
      <c r="M115" s="236">
        <v>515027399</v>
      </c>
      <c r="N115" s="236" t="s">
        <v>342</v>
      </c>
    </row>
    <row r="116" spans="1:14" x14ac:dyDescent="0.25">
      <c r="A116" s="236">
        <v>36823</v>
      </c>
      <c r="B116" s="236">
        <v>36823</v>
      </c>
      <c r="C116" s="236" t="s">
        <v>737</v>
      </c>
      <c r="D116" s="236">
        <v>61</v>
      </c>
      <c r="E116" s="236" t="s">
        <v>647</v>
      </c>
    </row>
    <row r="117" spans="1:14" x14ac:dyDescent="0.25">
      <c r="A117" s="236">
        <v>30762</v>
      </c>
      <c r="B117" s="236">
        <v>30762</v>
      </c>
      <c r="C117" s="236" t="s">
        <v>738</v>
      </c>
      <c r="D117" s="236">
        <v>61</v>
      </c>
      <c r="E117" s="236" t="s">
        <v>647</v>
      </c>
      <c r="F117" s="236" t="s">
        <v>739</v>
      </c>
      <c r="G117" s="236">
        <v>550015952</v>
      </c>
      <c r="H117" s="236">
        <v>4535317</v>
      </c>
      <c r="J117" s="236" t="s">
        <v>740</v>
      </c>
      <c r="K117" s="236" t="s">
        <v>741</v>
      </c>
      <c r="L117" s="236" t="s">
        <v>105</v>
      </c>
      <c r="M117" s="236">
        <v>550015952</v>
      </c>
      <c r="N117" s="236" t="s">
        <v>371</v>
      </c>
    </row>
    <row r="118" spans="1:14" x14ac:dyDescent="0.25">
      <c r="A118" s="236">
        <v>29592</v>
      </c>
      <c r="B118" s="236">
        <v>29592</v>
      </c>
      <c r="C118" s="236" t="s">
        <v>742</v>
      </c>
      <c r="D118" s="236">
        <v>61</v>
      </c>
      <c r="E118" s="236" t="s">
        <v>647</v>
      </c>
      <c r="F118" s="236" t="s">
        <v>743</v>
      </c>
      <c r="G118" s="236" t="s">
        <v>744</v>
      </c>
      <c r="H118" s="236">
        <v>0</v>
      </c>
      <c r="J118" s="236" t="s">
        <v>745</v>
      </c>
      <c r="K118" s="236" t="s">
        <v>746</v>
      </c>
      <c r="L118" s="236" t="s">
        <v>168</v>
      </c>
    </row>
    <row r="119" spans="1:14" x14ac:dyDescent="0.25">
      <c r="A119" s="236">
        <v>30753</v>
      </c>
      <c r="B119" s="236">
        <v>30753</v>
      </c>
      <c r="C119" s="236" t="s">
        <v>747</v>
      </c>
      <c r="D119" s="236">
        <v>61</v>
      </c>
      <c r="E119" s="236" t="s">
        <v>647</v>
      </c>
      <c r="F119" s="236" t="s">
        <v>748</v>
      </c>
      <c r="G119" s="236" t="s">
        <v>749</v>
      </c>
      <c r="J119" s="236" t="s">
        <v>750</v>
      </c>
      <c r="L119" s="236" t="s">
        <v>72</v>
      </c>
      <c r="M119" s="236">
        <v>251001202</v>
      </c>
    </row>
    <row r="120" spans="1:14" x14ac:dyDescent="0.25">
      <c r="A120" s="236">
        <v>30542</v>
      </c>
      <c r="B120" s="236">
        <v>30542</v>
      </c>
      <c r="C120" s="236" t="s">
        <v>751</v>
      </c>
      <c r="D120" s="236">
        <v>61</v>
      </c>
      <c r="E120" s="236" t="s">
        <v>647</v>
      </c>
      <c r="F120" s="236" t="s">
        <v>752</v>
      </c>
      <c r="G120" s="236" t="s">
        <v>753</v>
      </c>
      <c r="H120" s="236">
        <v>0</v>
      </c>
      <c r="I120" s="236" t="s">
        <v>754</v>
      </c>
      <c r="K120" s="236" t="s">
        <v>755</v>
      </c>
      <c r="L120" s="236" t="s">
        <v>72</v>
      </c>
      <c r="M120" s="236">
        <v>51450724</v>
      </c>
    </row>
    <row r="121" spans="1:14" x14ac:dyDescent="0.25">
      <c r="A121" s="236">
        <v>31629</v>
      </c>
      <c r="B121" s="236">
        <v>31629</v>
      </c>
      <c r="C121" s="236" t="s">
        <v>756</v>
      </c>
      <c r="D121" s="236">
        <v>61</v>
      </c>
      <c r="E121" s="236" t="s">
        <v>647</v>
      </c>
      <c r="G121" s="236">
        <v>510482136</v>
      </c>
      <c r="H121" s="236">
        <v>5110401</v>
      </c>
      <c r="J121" s="236" t="s">
        <v>757</v>
      </c>
      <c r="K121" s="236" t="s">
        <v>653</v>
      </c>
      <c r="L121" s="236" t="s">
        <v>168</v>
      </c>
      <c r="M121" s="236">
        <v>510482136</v>
      </c>
      <c r="N121" s="236" t="s">
        <v>371</v>
      </c>
    </row>
    <row r="122" spans="1:14" x14ac:dyDescent="0.25">
      <c r="A122" s="236">
        <v>33886</v>
      </c>
      <c r="B122" s="236">
        <v>33886</v>
      </c>
      <c r="C122" s="236" t="s">
        <v>758</v>
      </c>
      <c r="D122" s="236">
        <v>61</v>
      </c>
      <c r="E122" s="236" t="s">
        <v>647</v>
      </c>
      <c r="F122" s="236" t="s">
        <v>759</v>
      </c>
      <c r="G122" s="236">
        <v>512909987</v>
      </c>
      <c r="J122" s="236" t="s">
        <v>760</v>
      </c>
      <c r="L122" s="236" t="s">
        <v>72</v>
      </c>
      <c r="M122" s="236">
        <v>512909987</v>
      </c>
      <c r="N122" s="236" t="s">
        <v>342</v>
      </c>
    </row>
    <row r="123" spans="1:14" x14ac:dyDescent="0.25">
      <c r="A123" s="236">
        <v>34262</v>
      </c>
      <c r="B123" s="236">
        <v>34262</v>
      </c>
      <c r="C123" s="236" t="s">
        <v>761</v>
      </c>
      <c r="D123" s="236">
        <v>61</v>
      </c>
      <c r="E123" s="236" t="s">
        <v>647</v>
      </c>
      <c r="F123" s="236" t="s">
        <v>762</v>
      </c>
      <c r="G123" s="236">
        <v>512468778</v>
      </c>
      <c r="H123" s="236">
        <v>4535017</v>
      </c>
      <c r="J123" s="236" t="s">
        <v>763</v>
      </c>
      <c r="K123" s="236" t="s">
        <v>764</v>
      </c>
      <c r="L123" s="236" t="s">
        <v>72</v>
      </c>
      <c r="M123" s="236">
        <v>512468778</v>
      </c>
      <c r="N123" s="236" t="s">
        <v>371</v>
      </c>
    </row>
    <row r="124" spans="1:14" x14ac:dyDescent="0.25">
      <c r="A124" s="236">
        <v>31477</v>
      </c>
      <c r="B124" s="236">
        <v>31477</v>
      </c>
      <c r="C124" s="236" t="s">
        <v>765</v>
      </c>
      <c r="D124" s="236">
        <v>61</v>
      </c>
      <c r="E124" s="236" t="s">
        <v>647</v>
      </c>
      <c r="F124" s="236" t="s">
        <v>766</v>
      </c>
      <c r="G124" s="236" t="s">
        <v>767</v>
      </c>
      <c r="I124" s="236" t="s">
        <v>768</v>
      </c>
      <c r="K124" s="236" t="s">
        <v>769</v>
      </c>
      <c r="L124" s="236" t="s">
        <v>72</v>
      </c>
      <c r="M124" s="236">
        <v>5019478</v>
      </c>
      <c r="N124" s="236" t="s">
        <v>371</v>
      </c>
    </row>
    <row r="125" spans="1:14" x14ac:dyDescent="0.25">
      <c r="A125" s="236">
        <v>30738</v>
      </c>
      <c r="B125" s="236">
        <v>30738</v>
      </c>
      <c r="C125" s="236" t="s">
        <v>770</v>
      </c>
      <c r="D125" s="236">
        <v>61</v>
      </c>
      <c r="E125" s="236" t="s">
        <v>647</v>
      </c>
      <c r="F125" s="236" t="s">
        <v>771</v>
      </c>
      <c r="G125" s="236" t="s">
        <v>772</v>
      </c>
      <c r="J125" s="236" t="s">
        <v>773</v>
      </c>
      <c r="K125" s="236" t="s">
        <v>677</v>
      </c>
      <c r="L125" s="236" t="s">
        <v>72</v>
      </c>
    </row>
    <row r="126" spans="1:14" x14ac:dyDescent="0.25">
      <c r="A126" s="236">
        <v>30789</v>
      </c>
      <c r="B126" s="236">
        <v>30789</v>
      </c>
      <c r="C126" s="236" t="s">
        <v>774</v>
      </c>
      <c r="D126" s="236">
        <v>61</v>
      </c>
      <c r="E126" s="236" t="s">
        <v>647</v>
      </c>
      <c r="F126" s="236" t="s">
        <v>775</v>
      </c>
      <c r="G126" s="236">
        <v>557957875</v>
      </c>
      <c r="J126" s="236" t="s">
        <v>776</v>
      </c>
      <c r="K126" s="236" t="s">
        <v>777</v>
      </c>
      <c r="L126" s="236" t="s">
        <v>142</v>
      </c>
      <c r="M126" s="236">
        <v>557957875</v>
      </c>
      <c r="N126" s="236" t="s">
        <v>342</v>
      </c>
    </row>
    <row r="127" spans="1:14" x14ac:dyDescent="0.25">
      <c r="A127" s="236">
        <v>36118</v>
      </c>
      <c r="B127" s="236">
        <v>36118</v>
      </c>
      <c r="C127" s="236" t="s">
        <v>778</v>
      </c>
      <c r="D127" s="236">
        <v>61</v>
      </c>
      <c r="E127" s="236" t="s">
        <v>647</v>
      </c>
      <c r="F127" s="236" t="s">
        <v>779</v>
      </c>
      <c r="G127" s="236">
        <v>512867185</v>
      </c>
      <c r="H127" s="236">
        <v>45251</v>
      </c>
      <c r="J127" s="236" t="s">
        <v>780</v>
      </c>
      <c r="K127" s="236" t="s">
        <v>781</v>
      </c>
      <c r="L127" s="236" t="s">
        <v>188</v>
      </c>
      <c r="M127" s="236">
        <v>512867185</v>
      </c>
      <c r="N127" s="236" t="s">
        <v>342</v>
      </c>
    </row>
    <row r="128" spans="1:14" x14ac:dyDescent="0.25">
      <c r="A128" s="236">
        <v>30765</v>
      </c>
      <c r="B128" s="236">
        <v>30765</v>
      </c>
      <c r="C128" s="236" t="s">
        <v>782</v>
      </c>
      <c r="D128" s="236">
        <v>61</v>
      </c>
      <c r="E128" s="236" t="s">
        <v>647</v>
      </c>
      <c r="F128" s="236" t="s">
        <v>783</v>
      </c>
      <c r="G128" s="236">
        <v>589906114</v>
      </c>
      <c r="H128" s="236">
        <v>4510002</v>
      </c>
      <c r="J128" s="236" t="s">
        <v>784</v>
      </c>
      <c r="K128" s="236" t="s">
        <v>785</v>
      </c>
      <c r="L128" s="236" t="s">
        <v>72</v>
      </c>
      <c r="M128" s="236">
        <v>589906114</v>
      </c>
      <c r="N128" s="236" t="s">
        <v>371</v>
      </c>
    </row>
    <row r="129" spans="1:14" x14ac:dyDescent="0.25">
      <c r="A129" s="236">
        <v>38340</v>
      </c>
      <c r="B129" s="236">
        <v>38340</v>
      </c>
      <c r="C129" s="236" t="s">
        <v>786</v>
      </c>
      <c r="D129" s="236">
        <v>61</v>
      </c>
      <c r="E129" s="236" t="s">
        <v>647</v>
      </c>
      <c r="F129" s="236" t="s">
        <v>787</v>
      </c>
      <c r="G129" s="236">
        <v>510216054</v>
      </c>
      <c r="H129" s="236">
        <v>45101</v>
      </c>
      <c r="K129" s="236" t="s">
        <v>788</v>
      </c>
      <c r="L129" s="236" t="s">
        <v>194</v>
      </c>
    </row>
    <row r="130" spans="1:14" x14ac:dyDescent="0.25">
      <c r="A130" s="236">
        <v>36828</v>
      </c>
      <c r="B130" s="236">
        <v>36828</v>
      </c>
      <c r="C130" s="236" t="s">
        <v>789</v>
      </c>
      <c r="D130" s="236">
        <v>61</v>
      </c>
      <c r="E130" s="236" t="s">
        <v>647</v>
      </c>
      <c r="F130" s="236" t="s">
        <v>790</v>
      </c>
      <c r="G130" s="236">
        <v>510902729</v>
      </c>
      <c r="H130" s="236">
        <v>460000017</v>
      </c>
      <c r="L130" s="236" t="s">
        <v>194</v>
      </c>
    </row>
    <row r="131" spans="1:14" x14ac:dyDescent="0.25">
      <c r="A131" s="236">
        <v>34132</v>
      </c>
      <c r="B131" s="236">
        <v>34132</v>
      </c>
      <c r="C131" s="236" t="s">
        <v>791</v>
      </c>
      <c r="D131" s="236">
        <v>61</v>
      </c>
      <c r="E131" s="236" t="s">
        <v>647</v>
      </c>
      <c r="F131" s="236" t="s">
        <v>792</v>
      </c>
      <c r="G131" s="236">
        <v>540182961</v>
      </c>
      <c r="H131" s="236">
        <v>4250407</v>
      </c>
      <c r="J131" s="236" t="s">
        <v>793</v>
      </c>
      <c r="L131" s="236" t="s">
        <v>194</v>
      </c>
      <c r="M131" s="236">
        <v>540182961</v>
      </c>
    </row>
    <row r="132" spans="1:14" x14ac:dyDescent="0.25">
      <c r="A132" s="236">
        <v>30596</v>
      </c>
      <c r="B132" s="236">
        <v>30596</v>
      </c>
      <c r="C132" s="236" t="s">
        <v>794</v>
      </c>
      <c r="D132" s="236">
        <v>60</v>
      </c>
      <c r="E132" s="236" t="s">
        <v>795</v>
      </c>
      <c r="F132" s="236" t="s">
        <v>796</v>
      </c>
      <c r="G132" s="236">
        <v>558417192</v>
      </c>
      <c r="H132" s="236">
        <v>30900</v>
      </c>
      <c r="L132" s="236" t="s">
        <v>72</v>
      </c>
      <c r="M132" s="236">
        <v>512562182</v>
      </c>
      <c r="N132" s="236" t="s">
        <v>371</v>
      </c>
    </row>
    <row r="133" spans="1:14" x14ac:dyDescent="0.25">
      <c r="A133" s="236">
        <v>38435</v>
      </c>
      <c r="B133" s="236">
        <v>38435</v>
      </c>
      <c r="C133" s="236" t="s">
        <v>797</v>
      </c>
      <c r="D133" s="236">
        <v>60</v>
      </c>
      <c r="E133" s="236" t="s">
        <v>795</v>
      </c>
      <c r="F133" s="236" t="s">
        <v>798</v>
      </c>
      <c r="I133" s="236" t="s">
        <v>799</v>
      </c>
      <c r="J133" s="236" t="s">
        <v>800</v>
      </c>
      <c r="L133" s="236" t="s">
        <v>72</v>
      </c>
    </row>
    <row r="134" spans="1:14" x14ac:dyDescent="0.25">
      <c r="A134" s="236">
        <v>33584</v>
      </c>
      <c r="B134" s="236">
        <v>33584</v>
      </c>
      <c r="C134" s="236" t="s">
        <v>801</v>
      </c>
      <c r="D134" s="236">
        <v>60</v>
      </c>
      <c r="E134" s="236" t="s">
        <v>795</v>
      </c>
    </row>
    <row r="135" spans="1:14" x14ac:dyDescent="0.25">
      <c r="A135" s="236">
        <v>33975</v>
      </c>
      <c r="B135" s="236">
        <v>33975</v>
      </c>
      <c r="C135" s="236" t="s">
        <v>802</v>
      </c>
      <c r="D135" s="236">
        <v>60</v>
      </c>
      <c r="E135" s="236" t="s">
        <v>795</v>
      </c>
      <c r="F135" s="236" t="s">
        <v>803</v>
      </c>
      <c r="L135" s="236" t="s">
        <v>72</v>
      </c>
    </row>
    <row r="136" spans="1:14" x14ac:dyDescent="0.25">
      <c r="A136" s="236">
        <v>31750</v>
      </c>
      <c r="B136" s="236">
        <v>31750</v>
      </c>
      <c r="C136" s="236" t="s">
        <v>804</v>
      </c>
      <c r="D136" s="236">
        <v>60</v>
      </c>
      <c r="E136" s="236" t="s">
        <v>795</v>
      </c>
      <c r="F136" s="236" t="s">
        <v>805</v>
      </c>
      <c r="G136" s="236">
        <v>511101230</v>
      </c>
      <c r="H136" s="236">
        <v>46800</v>
      </c>
      <c r="I136" s="236" t="s">
        <v>806</v>
      </c>
      <c r="J136" s="236" t="s">
        <v>807</v>
      </c>
      <c r="K136" s="236" t="s">
        <v>808</v>
      </c>
      <c r="L136" s="236" t="s">
        <v>72</v>
      </c>
      <c r="M136" s="236">
        <v>511101230</v>
      </c>
      <c r="N136" s="236" t="s">
        <v>371</v>
      </c>
    </row>
    <row r="137" spans="1:14" x14ac:dyDescent="0.25">
      <c r="A137" s="236">
        <v>33488</v>
      </c>
      <c r="B137" s="236">
        <v>33488</v>
      </c>
      <c r="C137" s="236" t="s">
        <v>809</v>
      </c>
      <c r="D137" s="236">
        <v>60</v>
      </c>
      <c r="E137" s="236" t="s">
        <v>795</v>
      </c>
      <c r="L137" s="236" t="s">
        <v>72</v>
      </c>
    </row>
    <row r="138" spans="1:14" x14ac:dyDescent="0.25">
      <c r="A138" s="236">
        <v>34005</v>
      </c>
      <c r="B138" s="236">
        <v>34005</v>
      </c>
      <c r="C138" s="236" t="s">
        <v>810</v>
      </c>
      <c r="D138" s="236">
        <v>60</v>
      </c>
      <c r="E138" s="236" t="s">
        <v>795</v>
      </c>
      <c r="F138" s="236" t="s">
        <v>811</v>
      </c>
      <c r="L138" s="236" t="s">
        <v>72</v>
      </c>
    </row>
    <row r="139" spans="1:14" x14ac:dyDescent="0.25">
      <c r="A139" s="236">
        <v>33960</v>
      </c>
      <c r="B139" s="236">
        <v>33960</v>
      </c>
      <c r="C139" s="236" t="s">
        <v>812</v>
      </c>
      <c r="D139" s="236">
        <v>60</v>
      </c>
      <c r="E139" s="236" t="s">
        <v>795</v>
      </c>
      <c r="F139" s="236" t="s">
        <v>803</v>
      </c>
      <c r="L139" s="236" t="s">
        <v>72</v>
      </c>
    </row>
    <row r="140" spans="1:14" x14ac:dyDescent="0.25">
      <c r="A140" s="236">
        <v>33966</v>
      </c>
      <c r="B140" s="236">
        <v>33966</v>
      </c>
      <c r="C140" s="236" t="s">
        <v>813</v>
      </c>
      <c r="D140" s="236">
        <v>60</v>
      </c>
      <c r="E140" s="236" t="s">
        <v>795</v>
      </c>
      <c r="F140" s="236" t="s">
        <v>803</v>
      </c>
      <c r="L140" s="236" t="s">
        <v>72</v>
      </c>
    </row>
    <row r="141" spans="1:14" x14ac:dyDescent="0.25">
      <c r="A141" s="236">
        <v>33016</v>
      </c>
      <c r="B141" s="236">
        <v>33016</v>
      </c>
      <c r="C141" s="236" t="s">
        <v>814</v>
      </c>
      <c r="D141" s="236">
        <v>60</v>
      </c>
      <c r="E141" s="236" t="s">
        <v>795</v>
      </c>
      <c r="F141" s="236" t="s">
        <v>815</v>
      </c>
      <c r="G141" s="236" t="s">
        <v>816</v>
      </c>
      <c r="L141" s="236" t="s">
        <v>72</v>
      </c>
    </row>
    <row r="142" spans="1:14" x14ac:dyDescent="0.25">
      <c r="A142" s="236">
        <v>30635</v>
      </c>
      <c r="B142" s="236">
        <v>30635</v>
      </c>
      <c r="C142" s="236" t="s">
        <v>817</v>
      </c>
      <c r="D142" s="236">
        <v>60</v>
      </c>
      <c r="E142" s="236" t="s">
        <v>795</v>
      </c>
      <c r="F142" s="236" t="s">
        <v>818</v>
      </c>
      <c r="G142" s="236">
        <v>511023244</v>
      </c>
      <c r="I142" s="236" t="s">
        <v>819</v>
      </c>
      <c r="J142" s="236" t="s">
        <v>820</v>
      </c>
      <c r="K142" s="236" t="s">
        <v>821</v>
      </c>
      <c r="L142" s="236" t="s">
        <v>105</v>
      </c>
      <c r="M142" s="236">
        <v>511023244</v>
      </c>
      <c r="N142" s="236" t="s">
        <v>371</v>
      </c>
    </row>
    <row r="143" spans="1:14" x14ac:dyDescent="0.25">
      <c r="A143" s="236">
        <v>33024</v>
      </c>
      <c r="B143" s="236">
        <v>33024</v>
      </c>
      <c r="C143" s="236" t="s">
        <v>822</v>
      </c>
      <c r="D143" s="236">
        <v>60</v>
      </c>
      <c r="E143" s="236" t="s">
        <v>795</v>
      </c>
      <c r="F143" s="236" t="s">
        <v>823</v>
      </c>
      <c r="G143" s="236">
        <v>580013035</v>
      </c>
      <c r="H143" s="236">
        <v>46503</v>
      </c>
      <c r="I143" s="236" t="s">
        <v>824</v>
      </c>
      <c r="J143" s="236" t="s">
        <v>825</v>
      </c>
      <c r="K143" s="236" t="s">
        <v>826</v>
      </c>
      <c r="L143" s="236" t="s">
        <v>105</v>
      </c>
      <c r="M143" s="236">
        <v>5800130335</v>
      </c>
      <c r="N143" s="236" t="s">
        <v>342</v>
      </c>
    </row>
    <row r="144" spans="1:14" x14ac:dyDescent="0.25">
      <c r="A144" s="236">
        <v>30671</v>
      </c>
      <c r="B144" s="236">
        <v>30671</v>
      </c>
      <c r="C144" s="236" t="s">
        <v>827</v>
      </c>
      <c r="D144" s="236">
        <v>60</v>
      </c>
      <c r="E144" s="236" t="s">
        <v>795</v>
      </c>
      <c r="F144" s="236" t="s">
        <v>828</v>
      </c>
      <c r="G144" s="236">
        <v>510687312</v>
      </c>
      <c r="H144" s="236">
        <v>46812</v>
      </c>
      <c r="I144" s="236" t="s">
        <v>829</v>
      </c>
      <c r="J144" s="236" t="s">
        <v>830</v>
      </c>
      <c r="K144" s="236" t="s">
        <v>831</v>
      </c>
      <c r="L144" s="236" t="s">
        <v>105</v>
      </c>
      <c r="M144" s="236">
        <v>510687312</v>
      </c>
      <c r="N144" s="236" t="s">
        <v>371</v>
      </c>
    </row>
    <row r="145" spans="1:14" x14ac:dyDescent="0.25">
      <c r="A145" s="236">
        <v>31660</v>
      </c>
      <c r="B145" s="236">
        <v>31660</v>
      </c>
      <c r="C145" s="236" t="s">
        <v>832</v>
      </c>
      <c r="D145" s="236">
        <v>60</v>
      </c>
      <c r="E145" s="236" t="s">
        <v>795</v>
      </c>
      <c r="F145" s="236" t="s">
        <v>833</v>
      </c>
      <c r="G145" s="236">
        <v>511093080</v>
      </c>
      <c r="H145" s="236">
        <v>46399</v>
      </c>
      <c r="I145" s="236" t="s">
        <v>834</v>
      </c>
      <c r="J145" s="236" t="s">
        <v>835</v>
      </c>
      <c r="K145" s="236" t="s">
        <v>836</v>
      </c>
      <c r="L145" s="236" t="s">
        <v>105</v>
      </c>
      <c r="M145" s="236">
        <v>511093080</v>
      </c>
      <c r="N145" s="236" t="s">
        <v>342</v>
      </c>
    </row>
    <row r="146" spans="1:14" x14ac:dyDescent="0.25">
      <c r="A146" s="236">
        <v>33019</v>
      </c>
      <c r="B146" s="236">
        <v>33019</v>
      </c>
      <c r="C146" s="236" t="s">
        <v>837</v>
      </c>
      <c r="D146" s="236">
        <v>60</v>
      </c>
      <c r="E146" s="236" t="s">
        <v>795</v>
      </c>
      <c r="F146" s="236" t="s">
        <v>838</v>
      </c>
      <c r="G146" s="236" t="s">
        <v>839</v>
      </c>
      <c r="L146" s="236" t="s">
        <v>72</v>
      </c>
    </row>
    <row r="147" spans="1:14" x14ac:dyDescent="0.25">
      <c r="A147" s="236">
        <v>33954</v>
      </c>
      <c r="B147" s="236">
        <v>33954</v>
      </c>
      <c r="C147" s="236" t="s">
        <v>840</v>
      </c>
      <c r="D147" s="236">
        <v>60</v>
      </c>
      <c r="E147" s="236" t="s">
        <v>795</v>
      </c>
      <c r="F147" s="236" t="s">
        <v>841</v>
      </c>
      <c r="L147" s="236" t="s">
        <v>72</v>
      </c>
    </row>
    <row r="148" spans="1:14" x14ac:dyDescent="0.25">
      <c r="A148" s="236">
        <v>32861</v>
      </c>
      <c r="B148" s="236">
        <v>32861</v>
      </c>
      <c r="C148" s="236" t="s">
        <v>842</v>
      </c>
      <c r="D148" s="236">
        <v>60</v>
      </c>
      <c r="E148" s="236" t="s">
        <v>795</v>
      </c>
      <c r="F148" s="236" t="s">
        <v>843</v>
      </c>
      <c r="G148" s="236" t="s">
        <v>844</v>
      </c>
      <c r="K148" s="236" t="s">
        <v>845</v>
      </c>
      <c r="L148" s="236" t="s">
        <v>72</v>
      </c>
    </row>
    <row r="149" spans="1:14" x14ac:dyDescent="0.25">
      <c r="A149" s="236">
        <v>30626</v>
      </c>
      <c r="B149" s="236">
        <v>30626</v>
      </c>
      <c r="C149" s="236" t="s">
        <v>846</v>
      </c>
      <c r="D149" s="236">
        <v>60</v>
      </c>
      <c r="E149" s="236" t="s">
        <v>795</v>
      </c>
      <c r="F149" s="236" t="s">
        <v>847</v>
      </c>
      <c r="G149" s="236">
        <v>514348911</v>
      </c>
      <c r="H149" s="236">
        <v>63301</v>
      </c>
      <c r="I149" s="236" t="s">
        <v>848</v>
      </c>
      <c r="J149" s="236" t="s">
        <v>849</v>
      </c>
      <c r="K149" s="236" t="s">
        <v>850</v>
      </c>
      <c r="L149" s="236" t="s">
        <v>72</v>
      </c>
      <c r="M149" s="236">
        <v>514348911</v>
      </c>
      <c r="N149" s="236" t="s">
        <v>342</v>
      </c>
    </row>
    <row r="150" spans="1:14" x14ac:dyDescent="0.25">
      <c r="A150" s="236">
        <v>33013</v>
      </c>
      <c r="B150" s="236">
        <v>33013</v>
      </c>
      <c r="C150" s="236" t="s">
        <v>851</v>
      </c>
      <c r="D150" s="236">
        <v>60</v>
      </c>
      <c r="E150" s="236" t="s">
        <v>795</v>
      </c>
      <c r="F150" s="236" t="s">
        <v>852</v>
      </c>
      <c r="G150" s="236" t="s">
        <v>853</v>
      </c>
      <c r="L150" s="236" t="s">
        <v>72</v>
      </c>
    </row>
    <row r="151" spans="1:14" x14ac:dyDescent="0.25">
      <c r="A151" s="236">
        <v>30877</v>
      </c>
      <c r="B151" s="236">
        <v>30877</v>
      </c>
      <c r="C151" s="236" t="s">
        <v>854</v>
      </c>
      <c r="D151" s="236">
        <v>60</v>
      </c>
      <c r="E151" s="236" t="s">
        <v>795</v>
      </c>
      <c r="F151" s="236" t="s">
        <v>855</v>
      </c>
      <c r="G151" s="236" t="s">
        <v>856</v>
      </c>
      <c r="L151" s="236" t="s">
        <v>72</v>
      </c>
    </row>
    <row r="152" spans="1:14" x14ac:dyDescent="0.25">
      <c r="A152" s="236">
        <v>30886</v>
      </c>
      <c r="B152" s="236">
        <v>30886</v>
      </c>
      <c r="C152" s="236" t="s">
        <v>857</v>
      </c>
      <c r="D152" s="236">
        <v>60</v>
      </c>
      <c r="E152" s="236" t="s">
        <v>795</v>
      </c>
      <c r="F152" s="236" t="s">
        <v>855</v>
      </c>
      <c r="G152" s="236" t="s">
        <v>858</v>
      </c>
      <c r="L152" s="236" t="s">
        <v>72</v>
      </c>
    </row>
    <row r="153" spans="1:14" x14ac:dyDescent="0.25">
      <c r="A153" s="236">
        <v>30838</v>
      </c>
      <c r="B153" s="236">
        <v>30838</v>
      </c>
      <c r="C153" s="236" t="s">
        <v>859</v>
      </c>
      <c r="D153" s="236">
        <v>60</v>
      </c>
      <c r="E153" s="236" t="s">
        <v>795</v>
      </c>
      <c r="F153" s="236" t="s">
        <v>860</v>
      </c>
      <c r="G153" s="236">
        <v>514111483</v>
      </c>
      <c r="I153" s="236" t="s">
        <v>861</v>
      </c>
      <c r="J153" s="236" t="s">
        <v>862</v>
      </c>
      <c r="K153" s="236" t="s">
        <v>863</v>
      </c>
      <c r="L153" s="236" t="s">
        <v>72</v>
      </c>
      <c r="M153" s="236">
        <v>514111483</v>
      </c>
      <c r="N153" s="236" t="s">
        <v>371</v>
      </c>
    </row>
    <row r="154" spans="1:14" x14ac:dyDescent="0.25">
      <c r="A154" s="236">
        <v>33972</v>
      </c>
      <c r="B154" s="236">
        <v>33972</v>
      </c>
      <c r="C154" s="236" t="s">
        <v>864</v>
      </c>
      <c r="D154" s="236">
        <v>60</v>
      </c>
      <c r="E154" s="236" t="s">
        <v>795</v>
      </c>
      <c r="F154" s="236" t="s">
        <v>803</v>
      </c>
      <c r="L154" s="236" t="s">
        <v>72</v>
      </c>
    </row>
    <row r="155" spans="1:14" x14ac:dyDescent="0.25">
      <c r="A155" s="236">
        <v>36088</v>
      </c>
      <c r="B155" s="236">
        <v>36088</v>
      </c>
      <c r="C155" s="236" t="s">
        <v>865</v>
      </c>
      <c r="D155" s="236">
        <v>60</v>
      </c>
      <c r="E155" s="236" t="s">
        <v>795</v>
      </c>
      <c r="F155" s="236" t="s">
        <v>866</v>
      </c>
      <c r="G155" s="236">
        <v>513751214</v>
      </c>
      <c r="H155" s="236">
        <v>75653</v>
      </c>
      <c r="I155" s="236" t="s">
        <v>867</v>
      </c>
      <c r="J155" s="236" t="s">
        <v>868</v>
      </c>
      <c r="K155" s="236" t="s">
        <v>869</v>
      </c>
      <c r="L155" s="236" t="s">
        <v>72</v>
      </c>
      <c r="N155" s="236" t="s">
        <v>870</v>
      </c>
    </row>
    <row r="156" spans="1:14" x14ac:dyDescent="0.25">
      <c r="A156" s="236">
        <v>30647</v>
      </c>
      <c r="B156" s="236">
        <v>30647</v>
      </c>
      <c r="C156" s="236" t="s">
        <v>871</v>
      </c>
      <c r="D156" s="236">
        <v>60</v>
      </c>
      <c r="E156" s="236" t="s">
        <v>795</v>
      </c>
      <c r="F156" s="236" t="s">
        <v>872</v>
      </c>
      <c r="G156" s="236" t="s">
        <v>873</v>
      </c>
      <c r="I156" s="236" t="s">
        <v>874</v>
      </c>
      <c r="J156" s="236">
        <v>542601137</v>
      </c>
      <c r="K156" s="236" t="s">
        <v>875</v>
      </c>
      <c r="L156" s="236" t="s">
        <v>105</v>
      </c>
    </row>
    <row r="157" spans="1:14" x14ac:dyDescent="0.25">
      <c r="A157" s="236">
        <v>30584</v>
      </c>
      <c r="B157" s="236">
        <v>30584</v>
      </c>
      <c r="C157" s="236" t="s">
        <v>876</v>
      </c>
      <c r="D157" s="236">
        <v>60</v>
      </c>
      <c r="E157" s="236" t="s">
        <v>795</v>
      </c>
      <c r="F157" s="236" t="s">
        <v>877</v>
      </c>
      <c r="L157" s="236" t="s">
        <v>194</v>
      </c>
    </row>
    <row r="158" spans="1:14" x14ac:dyDescent="0.25">
      <c r="A158" s="236">
        <v>30632</v>
      </c>
      <c r="B158" s="236">
        <v>30632</v>
      </c>
      <c r="C158" s="236" t="s">
        <v>878</v>
      </c>
      <c r="D158" s="236">
        <v>60</v>
      </c>
      <c r="E158" s="236" t="s">
        <v>795</v>
      </c>
      <c r="F158" s="236" t="s">
        <v>879</v>
      </c>
      <c r="G158" s="236">
        <v>513609867</v>
      </c>
      <c r="H158" s="236">
        <v>46851</v>
      </c>
      <c r="I158" s="236" t="s">
        <v>880</v>
      </c>
      <c r="J158" s="236" t="s">
        <v>881</v>
      </c>
      <c r="K158" s="236" t="s">
        <v>882</v>
      </c>
      <c r="L158" s="236" t="s">
        <v>102</v>
      </c>
      <c r="M158" s="236">
        <v>513609867</v>
      </c>
      <c r="N158" s="236" t="s">
        <v>371</v>
      </c>
    </row>
    <row r="159" spans="1:14" x14ac:dyDescent="0.25">
      <c r="A159" s="236">
        <v>33963</v>
      </c>
      <c r="B159" s="236">
        <v>33963</v>
      </c>
      <c r="C159" s="236" t="s">
        <v>883</v>
      </c>
      <c r="D159" s="236">
        <v>60</v>
      </c>
      <c r="E159" s="236" t="s">
        <v>795</v>
      </c>
      <c r="F159" s="236" t="s">
        <v>803</v>
      </c>
      <c r="L159" s="236" t="s">
        <v>72</v>
      </c>
    </row>
    <row r="160" spans="1:14" x14ac:dyDescent="0.25">
      <c r="A160" s="236">
        <v>34051</v>
      </c>
      <c r="B160" s="236">
        <v>34051</v>
      </c>
      <c r="C160" s="236" t="s">
        <v>884</v>
      </c>
      <c r="D160" s="236">
        <v>60</v>
      </c>
      <c r="E160" s="236" t="s">
        <v>795</v>
      </c>
      <c r="L160" s="236" t="s">
        <v>72</v>
      </c>
    </row>
    <row r="161" spans="1:14" x14ac:dyDescent="0.25">
      <c r="A161" s="236">
        <v>34002</v>
      </c>
      <c r="B161" s="236">
        <v>34002</v>
      </c>
      <c r="C161" s="236" t="s">
        <v>885</v>
      </c>
      <c r="D161" s="236">
        <v>60</v>
      </c>
      <c r="E161" s="236" t="s">
        <v>795</v>
      </c>
      <c r="F161" s="236" t="s">
        <v>886</v>
      </c>
      <c r="L161" s="236" t="s">
        <v>72</v>
      </c>
    </row>
    <row r="162" spans="1:14" x14ac:dyDescent="0.25">
      <c r="A162" s="236">
        <v>33990</v>
      </c>
      <c r="B162" s="236">
        <v>33990</v>
      </c>
      <c r="C162" s="236" t="s">
        <v>887</v>
      </c>
      <c r="D162" s="236">
        <v>60</v>
      </c>
      <c r="E162" s="236" t="s">
        <v>795</v>
      </c>
      <c r="F162" s="236" t="s">
        <v>886</v>
      </c>
      <c r="L162" s="236" t="s">
        <v>72</v>
      </c>
    </row>
    <row r="163" spans="1:14" x14ac:dyDescent="0.25">
      <c r="A163" s="236">
        <v>33978</v>
      </c>
      <c r="B163" s="236">
        <v>33978</v>
      </c>
      <c r="C163" s="236" t="s">
        <v>888</v>
      </c>
      <c r="D163" s="236">
        <v>60</v>
      </c>
      <c r="E163" s="236" t="s">
        <v>795</v>
      </c>
      <c r="F163" s="236" t="s">
        <v>803</v>
      </c>
      <c r="L163" s="236" t="s">
        <v>72</v>
      </c>
    </row>
    <row r="164" spans="1:14" x14ac:dyDescent="0.25">
      <c r="A164" s="236">
        <v>32881</v>
      </c>
      <c r="B164" s="236">
        <v>32881</v>
      </c>
      <c r="C164" s="236" t="s">
        <v>889</v>
      </c>
      <c r="D164" s="236">
        <v>60</v>
      </c>
      <c r="E164" s="236" t="s">
        <v>795</v>
      </c>
      <c r="F164" s="236" t="s">
        <v>843</v>
      </c>
      <c r="G164" s="236">
        <v>513473082</v>
      </c>
      <c r="H164" s="236">
        <v>38777</v>
      </c>
      <c r="I164" s="236" t="s">
        <v>890</v>
      </c>
      <c r="J164" s="236" t="s">
        <v>891</v>
      </c>
      <c r="K164" s="236" t="s">
        <v>892</v>
      </c>
      <c r="L164" s="236" t="s">
        <v>72</v>
      </c>
      <c r="M164" s="236">
        <v>513473082</v>
      </c>
      <c r="N164" s="236" t="s">
        <v>371</v>
      </c>
    </row>
    <row r="165" spans="1:14" x14ac:dyDescent="0.25">
      <c r="A165" s="236">
        <v>32884</v>
      </c>
      <c r="B165" s="236">
        <v>32884</v>
      </c>
      <c r="C165" s="236" t="s">
        <v>893</v>
      </c>
      <c r="D165" s="236">
        <v>60</v>
      </c>
      <c r="E165" s="236" t="s">
        <v>795</v>
      </c>
      <c r="F165" s="236" t="s">
        <v>894</v>
      </c>
      <c r="G165" s="236" t="s">
        <v>895</v>
      </c>
      <c r="I165" s="236" t="s">
        <v>896</v>
      </c>
      <c r="K165" s="236" t="s">
        <v>897</v>
      </c>
      <c r="L165" s="236" t="s">
        <v>72</v>
      </c>
      <c r="M165" s="236">
        <v>512017989</v>
      </c>
      <c r="N165" s="236" t="s">
        <v>371</v>
      </c>
    </row>
    <row r="166" spans="1:14" x14ac:dyDescent="0.25">
      <c r="A166" s="236">
        <v>33500</v>
      </c>
      <c r="B166" s="236">
        <v>33500</v>
      </c>
      <c r="C166" s="236" t="s">
        <v>898</v>
      </c>
      <c r="D166" s="236">
        <v>60</v>
      </c>
      <c r="E166" s="236" t="s">
        <v>795</v>
      </c>
      <c r="L166" s="236" t="s">
        <v>155</v>
      </c>
    </row>
    <row r="167" spans="1:14" x14ac:dyDescent="0.25">
      <c r="A167" s="236">
        <v>33512</v>
      </c>
      <c r="B167" s="236">
        <v>33512</v>
      </c>
      <c r="C167" s="236" t="s">
        <v>899</v>
      </c>
      <c r="D167" s="236">
        <v>60</v>
      </c>
      <c r="E167" s="236" t="s">
        <v>795</v>
      </c>
      <c r="F167" s="236" t="s">
        <v>900</v>
      </c>
      <c r="G167" s="236">
        <v>47242961</v>
      </c>
      <c r="H167" s="236">
        <v>46120</v>
      </c>
      <c r="I167" s="236" t="s">
        <v>901</v>
      </c>
      <c r="J167" s="236" t="s">
        <v>902</v>
      </c>
      <c r="K167" s="236" t="s">
        <v>903</v>
      </c>
      <c r="L167" s="236" t="s">
        <v>121</v>
      </c>
      <c r="N167" s="236" t="s">
        <v>342</v>
      </c>
    </row>
    <row r="168" spans="1:14" x14ac:dyDescent="0.25">
      <c r="A168" s="236">
        <v>33515</v>
      </c>
      <c r="B168" s="236">
        <v>33515</v>
      </c>
      <c r="C168" s="236" t="s">
        <v>904</v>
      </c>
      <c r="D168" s="236">
        <v>60</v>
      </c>
      <c r="E168" s="236" t="s">
        <v>795</v>
      </c>
      <c r="L168" s="236" t="s">
        <v>121</v>
      </c>
    </row>
    <row r="169" spans="1:14" x14ac:dyDescent="0.25">
      <c r="A169" s="236">
        <v>33030</v>
      </c>
      <c r="B169" s="236">
        <v>33030</v>
      </c>
      <c r="C169" s="236" t="s">
        <v>905</v>
      </c>
      <c r="D169" s="236">
        <v>60</v>
      </c>
      <c r="E169" s="236" t="s">
        <v>795</v>
      </c>
      <c r="F169" s="236" t="s">
        <v>906</v>
      </c>
      <c r="G169" s="236" t="s">
        <v>907</v>
      </c>
      <c r="L169" s="236" t="s">
        <v>121</v>
      </c>
    </row>
    <row r="170" spans="1:14" x14ac:dyDescent="0.25">
      <c r="A170" s="236">
        <v>33033</v>
      </c>
      <c r="B170" s="236">
        <v>33033</v>
      </c>
      <c r="C170" s="236" t="s">
        <v>908</v>
      </c>
      <c r="D170" s="236">
        <v>60</v>
      </c>
      <c r="E170" s="236" t="s">
        <v>795</v>
      </c>
      <c r="F170" s="236" t="s">
        <v>909</v>
      </c>
      <c r="G170" s="236" t="s">
        <v>910</v>
      </c>
      <c r="L170" s="236" t="s">
        <v>121</v>
      </c>
    </row>
    <row r="171" spans="1:14" x14ac:dyDescent="0.25">
      <c r="A171" s="236">
        <v>33742</v>
      </c>
      <c r="B171" s="236">
        <v>33742</v>
      </c>
      <c r="C171" s="236" t="s">
        <v>911</v>
      </c>
      <c r="D171" s="236">
        <v>60</v>
      </c>
      <c r="E171" s="236" t="s">
        <v>795</v>
      </c>
      <c r="F171" s="236" t="s">
        <v>912</v>
      </c>
      <c r="G171" s="236">
        <v>8451254</v>
      </c>
      <c r="H171" s="236">
        <v>46804</v>
      </c>
      <c r="I171" s="236" t="s">
        <v>913</v>
      </c>
      <c r="J171" s="236" t="s">
        <v>914</v>
      </c>
      <c r="K171" s="236" t="s">
        <v>915</v>
      </c>
      <c r="L171" s="236" t="s">
        <v>121</v>
      </c>
      <c r="N171" s="236" t="s">
        <v>371</v>
      </c>
    </row>
    <row r="172" spans="1:14" x14ac:dyDescent="0.25">
      <c r="A172" s="236">
        <v>33999</v>
      </c>
      <c r="B172" s="236">
        <v>33999</v>
      </c>
      <c r="C172" s="236" t="s">
        <v>916</v>
      </c>
      <c r="D172" s="236">
        <v>60</v>
      </c>
      <c r="E172" s="236" t="s">
        <v>795</v>
      </c>
      <c r="F172" s="236" t="s">
        <v>886</v>
      </c>
      <c r="L172" s="236" t="s">
        <v>72</v>
      </c>
    </row>
    <row r="173" spans="1:14" x14ac:dyDescent="0.25">
      <c r="A173" s="236">
        <v>30629</v>
      </c>
      <c r="B173" s="236">
        <v>30629</v>
      </c>
      <c r="C173" s="236" t="s">
        <v>917</v>
      </c>
      <c r="D173" s="236">
        <v>60</v>
      </c>
      <c r="E173" s="236" t="s">
        <v>795</v>
      </c>
      <c r="F173" s="236" t="s">
        <v>918</v>
      </c>
      <c r="G173" s="236">
        <v>514064351</v>
      </c>
      <c r="H173" s="236">
        <v>4672831</v>
      </c>
      <c r="I173" s="236" t="s">
        <v>919</v>
      </c>
      <c r="J173" s="236" t="s">
        <v>920</v>
      </c>
      <c r="L173" s="236" t="s">
        <v>72</v>
      </c>
      <c r="M173" s="236">
        <v>514064351</v>
      </c>
      <c r="N173" s="236" t="s">
        <v>371</v>
      </c>
    </row>
    <row r="174" spans="1:14" x14ac:dyDescent="0.25">
      <c r="A174" s="236">
        <v>32998</v>
      </c>
      <c r="B174" s="236">
        <v>32998</v>
      </c>
      <c r="C174" s="236" t="s">
        <v>921</v>
      </c>
      <c r="D174" s="236">
        <v>60</v>
      </c>
      <c r="E174" s="236" t="s">
        <v>795</v>
      </c>
      <c r="F174" s="236" t="s">
        <v>922</v>
      </c>
      <c r="G174" s="236" t="s">
        <v>923</v>
      </c>
      <c r="L174" s="236" t="s">
        <v>72</v>
      </c>
    </row>
    <row r="175" spans="1:14" x14ac:dyDescent="0.25">
      <c r="A175" s="236">
        <v>33506</v>
      </c>
      <c r="B175" s="236">
        <v>33506</v>
      </c>
      <c r="C175" s="236" t="s">
        <v>924</v>
      </c>
      <c r="D175" s="236">
        <v>60</v>
      </c>
      <c r="E175" s="236" t="s">
        <v>795</v>
      </c>
      <c r="L175" s="236" t="s">
        <v>142</v>
      </c>
    </row>
    <row r="176" spans="1:14" x14ac:dyDescent="0.25">
      <c r="A176" s="236">
        <v>35826</v>
      </c>
      <c r="B176" s="236">
        <v>35826</v>
      </c>
      <c r="C176" s="236" t="s">
        <v>925</v>
      </c>
      <c r="D176" s="236">
        <v>60</v>
      </c>
      <c r="E176" s="236" t="s">
        <v>795</v>
      </c>
      <c r="F176" s="236" t="s">
        <v>855</v>
      </c>
      <c r="G176" s="236">
        <v>510678816</v>
      </c>
      <c r="I176" s="236" t="s">
        <v>926</v>
      </c>
      <c r="J176" s="236" t="s">
        <v>927</v>
      </c>
      <c r="L176" s="236" t="s">
        <v>105</v>
      </c>
      <c r="N176" s="236" t="s">
        <v>342</v>
      </c>
    </row>
    <row r="177" spans="1:14" x14ac:dyDescent="0.25">
      <c r="A177" s="236">
        <v>33027</v>
      </c>
      <c r="B177" s="236">
        <v>33027</v>
      </c>
      <c r="C177" s="236" t="s">
        <v>928</v>
      </c>
      <c r="D177" s="236">
        <v>60</v>
      </c>
      <c r="E177" s="236" t="s">
        <v>795</v>
      </c>
      <c r="F177" s="236" t="s">
        <v>929</v>
      </c>
      <c r="G177" s="236">
        <v>3051183381</v>
      </c>
      <c r="I177" s="236" t="s">
        <v>930</v>
      </c>
      <c r="J177" s="236" t="s">
        <v>931</v>
      </c>
      <c r="K177" s="236" t="s">
        <v>932</v>
      </c>
      <c r="L177" s="236" t="s">
        <v>105</v>
      </c>
      <c r="M177" s="236">
        <v>30510000</v>
      </c>
      <c r="N177" s="236" t="s">
        <v>371</v>
      </c>
    </row>
    <row r="178" spans="1:14" x14ac:dyDescent="0.25">
      <c r="A178" s="236">
        <v>30656</v>
      </c>
      <c r="B178" s="236">
        <v>30656</v>
      </c>
      <c r="C178" s="236" t="s">
        <v>933</v>
      </c>
      <c r="D178" s="236">
        <v>60</v>
      </c>
      <c r="E178" s="236" t="s">
        <v>795</v>
      </c>
      <c r="F178" s="236" t="s">
        <v>934</v>
      </c>
      <c r="G178" s="236">
        <v>520023573</v>
      </c>
      <c r="H178" s="236">
        <v>63571</v>
      </c>
      <c r="I178" s="236" t="s">
        <v>935</v>
      </c>
      <c r="J178" s="236" t="s">
        <v>936</v>
      </c>
      <c r="K178" s="236" t="s">
        <v>937</v>
      </c>
      <c r="L178" s="236" t="s">
        <v>105</v>
      </c>
      <c r="M178" s="236">
        <v>520023573</v>
      </c>
      <c r="N178" s="236" t="s">
        <v>342</v>
      </c>
    </row>
    <row r="179" spans="1:14" x14ac:dyDescent="0.25">
      <c r="A179" s="236">
        <v>30653</v>
      </c>
      <c r="B179" s="236">
        <v>30653</v>
      </c>
      <c r="C179" s="236" t="s">
        <v>938</v>
      </c>
      <c r="D179" s="236">
        <v>60</v>
      </c>
      <c r="E179" s="236" t="s">
        <v>795</v>
      </c>
      <c r="F179" s="236" t="s">
        <v>939</v>
      </c>
      <c r="G179" s="236">
        <v>513184663</v>
      </c>
      <c r="H179" s="236">
        <v>46851</v>
      </c>
      <c r="I179" s="236" t="s">
        <v>940</v>
      </c>
      <c r="J179" s="236" t="s">
        <v>941</v>
      </c>
      <c r="K179" s="236" t="s">
        <v>942</v>
      </c>
      <c r="L179" s="236" t="s">
        <v>105</v>
      </c>
      <c r="M179" s="236">
        <v>513184663</v>
      </c>
      <c r="N179" s="236" t="s">
        <v>371</v>
      </c>
    </row>
    <row r="180" spans="1:14" x14ac:dyDescent="0.25">
      <c r="A180" s="236">
        <v>33987</v>
      </c>
      <c r="B180" s="236">
        <v>33987</v>
      </c>
      <c r="C180" s="236" t="s">
        <v>943</v>
      </c>
      <c r="D180" s="236">
        <v>60</v>
      </c>
      <c r="E180" s="236" t="s">
        <v>795</v>
      </c>
      <c r="F180" s="236" t="s">
        <v>944</v>
      </c>
      <c r="G180" s="236">
        <v>550227417</v>
      </c>
      <c r="H180" s="236">
        <v>35081</v>
      </c>
      <c r="I180" s="236" t="s">
        <v>945</v>
      </c>
      <c r="J180" s="236" t="s">
        <v>946</v>
      </c>
      <c r="L180" s="236" t="s">
        <v>105</v>
      </c>
      <c r="M180" s="236">
        <v>550227417</v>
      </c>
      <c r="N180" s="236" t="s">
        <v>371</v>
      </c>
    </row>
    <row r="181" spans="1:14" x14ac:dyDescent="0.25">
      <c r="A181" s="236">
        <v>30650</v>
      </c>
      <c r="B181" s="236">
        <v>30650</v>
      </c>
      <c r="C181" s="236" t="s">
        <v>947</v>
      </c>
      <c r="D181" s="236">
        <v>60</v>
      </c>
      <c r="E181" s="236" t="s">
        <v>795</v>
      </c>
      <c r="F181" s="236" t="s">
        <v>948</v>
      </c>
      <c r="G181" s="236">
        <v>520014838</v>
      </c>
      <c r="H181" s="236">
        <v>46851</v>
      </c>
      <c r="I181" s="236" t="s">
        <v>949</v>
      </c>
      <c r="J181" s="236" t="s">
        <v>950</v>
      </c>
      <c r="L181" s="236" t="s">
        <v>105</v>
      </c>
      <c r="M181" s="236">
        <v>520014838</v>
      </c>
      <c r="N181" s="236" t="s">
        <v>342</v>
      </c>
    </row>
    <row r="182" spans="1:14" x14ac:dyDescent="0.25">
      <c r="A182" s="236">
        <v>32738</v>
      </c>
      <c r="B182" s="236">
        <v>32738</v>
      </c>
      <c r="C182" s="236" t="s">
        <v>951</v>
      </c>
      <c r="D182" s="236">
        <v>60</v>
      </c>
      <c r="E182" s="236" t="s">
        <v>795</v>
      </c>
      <c r="F182" s="236" t="s">
        <v>952</v>
      </c>
      <c r="G182" s="236">
        <v>512733916</v>
      </c>
      <c r="H182" s="236">
        <v>46555</v>
      </c>
      <c r="I182" s="236" t="s">
        <v>953</v>
      </c>
      <c r="J182" s="236" t="s">
        <v>954</v>
      </c>
      <c r="K182" s="236" t="s">
        <v>955</v>
      </c>
      <c r="L182" s="236" t="s">
        <v>105</v>
      </c>
      <c r="M182" s="236">
        <v>512043266</v>
      </c>
      <c r="N182" s="236" t="s">
        <v>371</v>
      </c>
    </row>
    <row r="183" spans="1:14" x14ac:dyDescent="0.25">
      <c r="A183" s="236">
        <v>35821</v>
      </c>
      <c r="B183" s="236">
        <v>35821</v>
      </c>
      <c r="C183" s="236" t="s">
        <v>956</v>
      </c>
      <c r="D183" s="236">
        <v>60</v>
      </c>
      <c r="E183" s="236" t="s">
        <v>795</v>
      </c>
      <c r="F183" s="236" t="s">
        <v>855</v>
      </c>
      <c r="G183" s="236">
        <v>540275237</v>
      </c>
      <c r="H183" s="236">
        <v>68125</v>
      </c>
      <c r="I183" s="236" t="s">
        <v>957</v>
      </c>
      <c r="J183" s="236" t="s">
        <v>958</v>
      </c>
      <c r="K183" s="236" t="s">
        <v>959</v>
      </c>
      <c r="L183" s="236" t="s">
        <v>105</v>
      </c>
      <c r="M183" s="236">
        <v>540275237</v>
      </c>
      <c r="N183" s="236" t="s">
        <v>342</v>
      </c>
    </row>
    <row r="184" spans="1:14" x14ac:dyDescent="0.25">
      <c r="A184" s="236">
        <v>30638</v>
      </c>
      <c r="B184" s="236">
        <v>30638</v>
      </c>
      <c r="C184" s="236" t="s">
        <v>960</v>
      </c>
      <c r="D184" s="236">
        <v>60</v>
      </c>
      <c r="E184" s="236" t="s">
        <v>795</v>
      </c>
      <c r="F184" s="236" t="s">
        <v>961</v>
      </c>
      <c r="G184" s="236" t="s">
        <v>962</v>
      </c>
      <c r="L184" s="236" t="s">
        <v>105</v>
      </c>
      <c r="M184" s="236">
        <v>510328636</v>
      </c>
      <c r="N184" s="236" t="s">
        <v>371</v>
      </c>
    </row>
    <row r="185" spans="1:14" x14ac:dyDescent="0.25">
      <c r="A185" s="236">
        <v>30844</v>
      </c>
      <c r="B185" s="236">
        <v>30844</v>
      </c>
      <c r="C185" s="236" t="s">
        <v>963</v>
      </c>
      <c r="D185" s="236">
        <v>60</v>
      </c>
      <c r="E185" s="236" t="s">
        <v>795</v>
      </c>
      <c r="F185" s="236" t="s">
        <v>964</v>
      </c>
      <c r="G185" s="236" t="s">
        <v>965</v>
      </c>
      <c r="L185" s="236" t="s">
        <v>72</v>
      </c>
    </row>
    <row r="186" spans="1:14" x14ac:dyDescent="0.25">
      <c r="A186" s="236">
        <v>30883</v>
      </c>
      <c r="B186" s="236">
        <v>30883</v>
      </c>
      <c r="C186" s="236" t="s">
        <v>966</v>
      </c>
      <c r="D186" s="236">
        <v>60</v>
      </c>
      <c r="E186" s="236" t="s">
        <v>795</v>
      </c>
      <c r="F186" s="236" t="s">
        <v>967</v>
      </c>
      <c r="G186" s="236" t="s">
        <v>968</v>
      </c>
      <c r="L186" s="236" t="s">
        <v>72</v>
      </c>
      <c r="M186" s="236">
        <v>512704867</v>
      </c>
      <c r="N186" s="236" t="s">
        <v>342</v>
      </c>
    </row>
    <row r="187" spans="1:14" x14ac:dyDescent="0.25">
      <c r="A187" s="236">
        <v>33981</v>
      </c>
      <c r="B187" s="236">
        <v>33981</v>
      </c>
      <c r="C187" s="236" t="s">
        <v>966</v>
      </c>
      <c r="D187" s="236">
        <v>60</v>
      </c>
      <c r="E187" s="236" t="s">
        <v>795</v>
      </c>
      <c r="F187" s="236" t="s">
        <v>969</v>
      </c>
      <c r="L187" s="236" t="s">
        <v>72</v>
      </c>
    </row>
    <row r="188" spans="1:14" x14ac:dyDescent="0.25">
      <c r="A188" s="236">
        <v>31759</v>
      </c>
      <c r="B188" s="236">
        <v>31759</v>
      </c>
      <c r="C188" s="236" t="s">
        <v>970</v>
      </c>
      <c r="D188" s="236">
        <v>60</v>
      </c>
      <c r="E188" s="236" t="s">
        <v>795</v>
      </c>
      <c r="F188" s="236" t="s">
        <v>971</v>
      </c>
      <c r="G188" s="236" t="s">
        <v>972</v>
      </c>
      <c r="L188" s="236" t="s">
        <v>72</v>
      </c>
    </row>
    <row r="189" spans="1:14" x14ac:dyDescent="0.25">
      <c r="A189" s="236">
        <v>30871</v>
      </c>
      <c r="B189" s="236">
        <v>30871</v>
      </c>
      <c r="C189" s="236" t="s">
        <v>973</v>
      </c>
      <c r="D189" s="236">
        <v>60</v>
      </c>
      <c r="E189" s="236" t="s">
        <v>795</v>
      </c>
      <c r="F189" s="236" t="s">
        <v>974</v>
      </c>
      <c r="G189" s="236" t="s">
        <v>975</v>
      </c>
      <c r="L189" s="236" t="s">
        <v>72</v>
      </c>
    </row>
    <row r="190" spans="1:14" x14ac:dyDescent="0.25">
      <c r="A190" s="236">
        <v>34137</v>
      </c>
      <c r="B190" s="236">
        <v>34137</v>
      </c>
      <c r="C190" s="236" t="s">
        <v>976</v>
      </c>
      <c r="D190" s="236">
        <v>60</v>
      </c>
      <c r="E190" s="236" t="s">
        <v>795</v>
      </c>
      <c r="L190" s="236" t="s">
        <v>72</v>
      </c>
    </row>
    <row r="191" spans="1:14" x14ac:dyDescent="0.25">
      <c r="A191" s="236">
        <v>32986</v>
      </c>
      <c r="B191" s="236">
        <v>32986</v>
      </c>
      <c r="C191" s="236" t="s">
        <v>977</v>
      </c>
      <c r="D191" s="236">
        <v>60</v>
      </c>
      <c r="E191" s="236" t="s">
        <v>795</v>
      </c>
      <c r="F191" s="236" t="s">
        <v>886</v>
      </c>
      <c r="G191" s="236" t="s">
        <v>978</v>
      </c>
      <c r="K191" s="236" t="s">
        <v>979</v>
      </c>
      <c r="L191" s="236" t="s">
        <v>72</v>
      </c>
    </row>
    <row r="192" spans="1:14" x14ac:dyDescent="0.25">
      <c r="A192" s="236">
        <v>33957</v>
      </c>
      <c r="B192" s="236">
        <v>33957</v>
      </c>
      <c r="C192" s="236" t="s">
        <v>980</v>
      </c>
      <c r="D192" s="236">
        <v>60</v>
      </c>
      <c r="E192" s="236" t="s">
        <v>795</v>
      </c>
      <c r="F192" s="236" t="s">
        <v>981</v>
      </c>
      <c r="L192" s="236" t="s">
        <v>72</v>
      </c>
    </row>
    <row r="193" spans="1:14" x14ac:dyDescent="0.25">
      <c r="A193" s="236">
        <v>31414</v>
      </c>
      <c r="B193" s="236">
        <v>31414</v>
      </c>
      <c r="C193" s="236" t="s">
        <v>982</v>
      </c>
      <c r="D193" s="236">
        <v>60</v>
      </c>
      <c r="E193" s="236" t="s">
        <v>795</v>
      </c>
      <c r="F193" s="236" t="s">
        <v>983</v>
      </c>
      <c r="G193" s="236">
        <v>512055039</v>
      </c>
      <c r="H193" s="236">
        <v>46722</v>
      </c>
      <c r="I193" s="236" t="s">
        <v>984</v>
      </c>
      <c r="J193" s="236" t="s">
        <v>985</v>
      </c>
      <c r="K193" s="236" t="s">
        <v>986</v>
      </c>
      <c r="L193" s="236" t="s">
        <v>72</v>
      </c>
      <c r="M193" s="236">
        <v>512055039</v>
      </c>
      <c r="N193" s="236" t="s">
        <v>342</v>
      </c>
    </row>
    <row r="194" spans="1:14" x14ac:dyDescent="0.25">
      <c r="A194" s="236">
        <v>33993</v>
      </c>
      <c r="B194" s="236">
        <v>33993</v>
      </c>
      <c r="C194" s="236" t="s">
        <v>987</v>
      </c>
      <c r="D194" s="236">
        <v>60</v>
      </c>
      <c r="E194" s="236" t="s">
        <v>795</v>
      </c>
      <c r="F194" s="236" t="s">
        <v>886</v>
      </c>
      <c r="L194" s="236" t="s">
        <v>72</v>
      </c>
    </row>
    <row r="195" spans="1:14" x14ac:dyDescent="0.25">
      <c r="A195" s="236">
        <v>33509</v>
      </c>
      <c r="B195" s="236">
        <v>33509</v>
      </c>
      <c r="C195" s="236" t="s">
        <v>988</v>
      </c>
      <c r="D195" s="236">
        <v>60</v>
      </c>
      <c r="E195" s="236" t="s">
        <v>795</v>
      </c>
      <c r="L195" s="236" t="s">
        <v>105</v>
      </c>
    </row>
    <row r="196" spans="1:14" x14ac:dyDescent="0.25">
      <c r="A196" s="236">
        <v>33969</v>
      </c>
      <c r="B196" s="236">
        <v>33969</v>
      </c>
      <c r="C196" s="236" t="s">
        <v>989</v>
      </c>
      <c r="D196" s="236">
        <v>60</v>
      </c>
      <c r="E196" s="236" t="s">
        <v>795</v>
      </c>
      <c r="F196" s="236" t="s">
        <v>803</v>
      </c>
      <c r="L196" s="236" t="s">
        <v>72</v>
      </c>
    </row>
    <row r="197" spans="1:14" x14ac:dyDescent="0.25">
      <c r="A197" s="236">
        <v>30722</v>
      </c>
      <c r="B197" s="236">
        <v>30722</v>
      </c>
      <c r="C197" s="236" t="s">
        <v>990</v>
      </c>
      <c r="D197" s="236">
        <v>60</v>
      </c>
      <c r="E197" s="236" t="s">
        <v>795</v>
      </c>
      <c r="F197" s="236" t="s">
        <v>991</v>
      </c>
      <c r="G197" s="236">
        <v>515500098</v>
      </c>
      <c r="H197" s="236">
        <v>46555</v>
      </c>
      <c r="I197" s="236" t="s">
        <v>992</v>
      </c>
      <c r="J197" s="236" t="s">
        <v>993</v>
      </c>
      <c r="K197" s="236" t="s">
        <v>994</v>
      </c>
      <c r="L197" s="236" t="s">
        <v>72</v>
      </c>
      <c r="M197" s="236">
        <v>515500098</v>
      </c>
      <c r="N197" s="236" t="s">
        <v>371</v>
      </c>
    </row>
    <row r="198" spans="1:14" x14ac:dyDescent="0.25">
      <c r="A198" s="236">
        <v>30569</v>
      </c>
      <c r="B198" s="236">
        <v>30569</v>
      </c>
      <c r="C198" s="236" t="s">
        <v>995</v>
      </c>
      <c r="D198" s="236">
        <v>60</v>
      </c>
      <c r="E198" s="236" t="s">
        <v>795</v>
      </c>
      <c r="F198" s="236" t="s">
        <v>996</v>
      </c>
      <c r="G198" s="236">
        <v>512914094</v>
      </c>
      <c r="H198" s="236">
        <v>46505</v>
      </c>
      <c r="I198" s="236" t="s">
        <v>997</v>
      </c>
      <c r="J198" s="236" t="s">
        <v>998</v>
      </c>
      <c r="K198" s="236" t="s">
        <v>999</v>
      </c>
      <c r="L198" s="236" t="s">
        <v>72</v>
      </c>
      <c r="M198" s="236">
        <v>512914094</v>
      </c>
      <c r="N198" s="236" t="s">
        <v>371</v>
      </c>
    </row>
    <row r="199" spans="1:14" x14ac:dyDescent="0.25">
      <c r="A199" s="236">
        <v>38350</v>
      </c>
      <c r="B199" s="236">
        <v>38350</v>
      </c>
      <c r="C199" s="236" t="s">
        <v>1000</v>
      </c>
      <c r="D199" s="236">
        <v>60</v>
      </c>
      <c r="E199" s="236" t="s">
        <v>795</v>
      </c>
      <c r="F199" s="236" t="s">
        <v>1001</v>
      </c>
      <c r="G199" s="236">
        <v>514141522</v>
      </c>
      <c r="H199" s="236">
        <v>46487</v>
      </c>
      <c r="I199" s="236" t="s">
        <v>1002</v>
      </c>
      <c r="J199" s="236" t="s">
        <v>1003</v>
      </c>
      <c r="L199" s="236" t="s">
        <v>72</v>
      </c>
      <c r="N199" s="236" t="s">
        <v>870</v>
      </c>
    </row>
    <row r="200" spans="1:14" x14ac:dyDescent="0.25">
      <c r="A200" s="236">
        <v>33996</v>
      </c>
      <c r="B200" s="236">
        <v>33996</v>
      </c>
      <c r="C200" s="236" t="s">
        <v>1004</v>
      </c>
      <c r="D200" s="236">
        <v>60</v>
      </c>
      <c r="E200" s="236" t="s">
        <v>795</v>
      </c>
      <c r="F200" s="236" t="s">
        <v>886</v>
      </c>
      <c r="L200" s="236" t="s">
        <v>72</v>
      </c>
    </row>
    <row r="201" spans="1:14" x14ac:dyDescent="0.25">
      <c r="A201" s="236">
        <v>33984</v>
      </c>
      <c r="B201" s="236">
        <v>33984</v>
      </c>
      <c r="C201" s="236" t="s">
        <v>1005</v>
      </c>
      <c r="D201" s="236">
        <v>60</v>
      </c>
      <c r="E201" s="236" t="s">
        <v>795</v>
      </c>
      <c r="F201" s="236" t="s">
        <v>1006</v>
      </c>
      <c r="L201" s="236" t="s">
        <v>72</v>
      </c>
    </row>
    <row r="202" spans="1:14" x14ac:dyDescent="0.25">
      <c r="A202" s="236">
        <v>30578</v>
      </c>
      <c r="B202" s="236">
        <v>30578</v>
      </c>
      <c r="C202" s="236" t="s">
        <v>1007</v>
      </c>
      <c r="D202" s="236">
        <v>60</v>
      </c>
      <c r="E202" s="236" t="s">
        <v>795</v>
      </c>
      <c r="F202" s="236" t="s">
        <v>1008</v>
      </c>
      <c r="G202" s="236">
        <v>510902729</v>
      </c>
      <c r="L202" s="236" t="s">
        <v>194</v>
      </c>
      <c r="M202" s="236">
        <v>510902729</v>
      </c>
      <c r="N202" s="236" t="s">
        <v>342</v>
      </c>
    </row>
    <row r="203" spans="1:14" x14ac:dyDescent="0.25">
      <c r="A203" s="236">
        <v>33064</v>
      </c>
      <c r="B203" s="236">
        <v>33064</v>
      </c>
      <c r="C203" s="236" t="s">
        <v>1009</v>
      </c>
      <c r="D203" s="236">
        <v>60</v>
      </c>
      <c r="E203" s="236" t="s">
        <v>795</v>
      </c>
      <c r="F203" s="236" t="s">
        <v>996</v>
      </c>
      <c r="G203" s="236">
        <v>520018946</v>
      </c>
      <c r="L203" s="236" t="s">
        <v>194</v>
      </c>
      <c r="M203" s="236">
        <v>520018946</v>
      </c>
      <c r="N203" s="236" t="s">
        <v>342</v>
      </c>
    </row>
    <row r="204" spans="1:14" x14ac:dyDescent="0.25">
      <c r="A204" s="236">
        <v>33022</v>
      </c>
      <c r="B204" s="236">
        <v>33022</v>
      </c>
      <c r="C204" s="236" t="s">
        <v>1010</v>
      </c>
      <c r="D204" s="236">
        <v>60</v>
      </c>
      <c r="E204" s="236" t="s">
        <v>795</v>
      </c>
      <c r="F204" s="236" t="s">
        <v>1011</v>
      </c>
      <c r="G204" s="236" t="s">
        <v>1011</v>
      </c>
      <c r="L204" s="236" t="s">
        <v>194</v>
      </c>
    </row>
    <row r="205" spans="1:14" x14ac:dyDescent="0.25">
      <c r="A205" s="236">
        <v>31552</v>
      </c>
      <c r="B205" s="236">
        <v>31552</v>
      </c>
      <c r="C205" s="236" t="s">
        <v>1012</v>
      </c>
      <c r="D205" s="236">
        <v>60</v>
      </c>
      <c r="E205" s="236" t="s">
        <v>795</v>
      </c>
      <c r="F205" s="236" t="s">
        <v>1013</v>
      </c>
      <c r="G205" s="236">
        <v>510216054</v>
      </c>
      <c r="H205" s="236">
        <v>60972</v>
      </c>
      <c r="I205" s="236" t="s">
        <v>510</v>
      </c>
      <c r="J205" s="236" t="s">
        <v>1014</v>
      </c>
      <c r="K205" s="236" t="s">
        <v>1015</v>
      </c>
      <c r="L205" s="236" t="s">
        <v>194</v>
      </c>
      <c r="M205" s="236">
        <v>510216054</v>
      </c>
      <c r="N205" s="236" t="s">
        <v>342</v>
      </c>
    </row>
    <row r="206" spans="1:14" x14ac:dyDescent="0.25">
      <c r="A206" s="236">
        <v>31554</v>
      </c>
      <c r="B206" s="236">
        <v>31554</v>
      </c>
      <c r="C206" s="236" t="s">
        <v>1016</v>
      </c>
      <c r="D206" s="236">
        <v>60</v>
      </c>
      <c r="E206" s="236" t="s">
        <v>795</v>
      </c>
      <c r="G206" s="236">
        <v>510216054</v>
      </c>
      <c r="H206" s="236">
        <v>60972</v>
      </c>
      <c r="I206" s="236" t="s">
        <v>510</v>
      </c>
      <c r="J206" s="236" t="s">
        <v>1014</v>
      </c>
      <c r="K206" s="236" t="s">
        <v>1015</v>
      </c>
      <c r="L206" s="236" t="s">
        <v>194</v>
      </c>
      <c r="M206" s="236">
        <v>510216054</v>
      </c>
      <c r="N206" s="236" t="s">
        <v>342</v>
      </c>
    </row>
    <row r="207" spans="1:14" x14ac:dyDescent="0.25">
      <c r="A207" s="236">
        <v>30572</v>
      </c>
      <c r="B207" s="236">
        <v>30572</v>
      </c>
      <c r="C207" s="236" t="s">
        <v>1017</v>
      </c>
      <c r="D207" s="236">
        <v>60</v>
      </c>
      <c r="E207" s="236" t="s">
        <v>795</v>
      </c>
      <c r="F207" s="236" t="s">
        <v>1018</v>
      </c>
      <c r="G207" s="236">
        <v>510103948</v>
      </c>
      <c r="L207" s="236" t="s">
        <v>194</v>
      </c>
      <c r="M207" s="236">
        <v>510103948</v>
      </c>
      <c r="N207" s="236" t="s">
        <v>342</v>
      </c>
    </row>
    <row r="208" spans="1:14" x14ac:dyDescent="0.25">
      <c r="A208" s="236">
        <v>30575</v>
      </c>
      <c r="B208" s="236">
        <v>30575</v>
      </c>
      <c r="C208" s="236" t="s">
        <v>1019</v>
      </c>
      <c r="D208" s="236">
        <v>60</v>
      </c>
      <c r="E208" s="236" t="s">
        <v>795</v>
      </c>
      <c r="F208" s="236" t="s">
        <v>1020</v>
      </c>
      <c r="G208" s="236">
        <v>520018946</v>
      </c>
      <c r="I208" s="236" t="s">
        <v>1021</v>
      </c>
      <c r="J208" s="236" t="s">
        <v>1022</v>
      </c>
      <c r="L208" s="236" t="s">
        <v>194</v>
      </c>
      <c r="M208" s="236">
        <v>520018946</v>
      </c>
      <c r="N208" s="236" t="s">
        <v>342</v>
      </c>
    </row>
    <row r="209" spans="1:14" x14ac:dyDescent="0.25">
      <c r="A209" s="236">
        <v>30581</v>
      </c>
      <c r="B209" s="236">
        <v>30581</v>
      </c>
      <c r="C209" s="236" t="s">
        <v>1023</v>
      </c>
      <c r="D209" s="236">
        <v>60</v>
      </c>
      <c r="E209" s="236" t="s">
        <v>795</v>
      </c>
      <c r="F209" s="236" t="s">
        <v>1024</v>
      </c>
      <c r="G209" s="236" t="s">
        <v>1025</v>
      </c>
      <c r="L209" s="236" t="s">
        <v>194</v>
      </c>
    </row>
    <row r="210" spans="1:14" x14ac:dyDescent="0.25">
      <c r="A210" s="236">
        <v>30593</v>
      </c>
      <c r="B210" s="236">
        <v>30593</v>
      </c>
      <c r="C210" s="236" t="s">
        <v>1026</v>
      </c>
      <c r="D210" s="236">
        <v>60</v>
      </c>
      <c r="E210" s="236" t="s">
        <v>795</v>
      </c>
      <c r="F210" s="236" t="s">
        <v>1027</v>
      </c>
      <c r="G210" s="236" t="s">
        <v>1027</v>
      </c>
      <c r="L210" s="236" t="s">
        <v>194</v>
      </c>
    </row>
    <row r="211" spans="1:14" x14ac:dyDescent="0.25">
      <c r="A211" s="236">
        <v>30587</v>
      </c>
      <c r="B211" s="236">
        <v>30587</v>
      </c>
      <c r="C211" s="236" t="s">
        <v>1028</v>
      </c>
      <c r="D211" s="236">
        <v>60</v>
      </c>
      <c r="E211" s="236" t="s">
        <v>795</v>
      </c>
      <c r="F211" s="236" t="s">
        <v>1029</v>
      </c>
      <c r="G211" s="236">
        <v>510216054</v>
      </c>
      <c r="H211" s="236">
        <v>60972</v>
      </c>
      <c r="I211" s="236" t="s">
        <v>510</v>
      </c>
      <c r="J211" s="236" t="s">
        <v>1014</v>
      </c>
      <c r="K211" s="236" t="s">
        <v>1015</v>
      </c>
      <c r="L211" s="236" t="s">
        <v>194</v>
      </c>
      <c r="M211" s="236">
        <v>510216054</v>
      </c>
      <c r="N211" s="236" t="s">
        <v>342</v>
      </c>
    </row>
    <row r="212" spans="1:14" x14ac:dyDescent="0.25">
      <c r="A212" s="236">
        <v>7551</v>
      </c>
      <c r="B212" s="236">
        <v>7551</v>
      </c>
      <c r="C212" s="236" t="s">
        <v>1030</v>
      </c>
      <c r="D212" s="236">
        <v>47</v>
      </c>
      <c r="E212" s="236" t="s">
        <v>1031</v>
      </c>
      <c r="F212" s="236" t="s">
        <v>1032</v>
      </c>
      <c r="G212" s="236" t="s">
        <v>1033</v>
      </c>
      <c r="H212" s="236">
        <v>0</v>
      </c>
      <c r="I212" s="236" t="s">
        <v>1034</v>
      </c>
      <c r="J212" s="236" t="s">
        <v>1035</v>
      </c>
      <c r="K212" s="236" t="s">
        <v>1036</v>
      </c>
      <c r="L212" s="236" t="s">
        <v>121</v>
      </c>
    </row>
    <row r="213" spans="1:14" x14ac:dyDescent="0.25">
      <c r="A213" s="236">
        <v>7868</v>
      </c>
      <c r="B213" s="236">
        <v>7868</v>
      </c>
      <c r="C213" s="236" t="s">
        <v>1037</v>
      </c>
      <c r="D213" s="236">
        <v>47</v>
      </c>
      <c r="E213" s="236" t="s">
        <v>1031</v>
      </c>
      <c r="F213" s="236" t="s">
        <v>1038</v>
      </c>
      <c r="G213" s="236" t="s">
        <v>1039</v>
      </c>
      <c r="H213" s="236">
        <v>0</v>
      </c>
      <c r="I213" s="236" t="s">
        <v>1040</v>
      </c>
      <c r="J213" s="236" t="s">
        <v>1041</v>
      </c>
      <c r="K213" s="236" t="s">
        <v>1036</v>
      </c>
      <c r="L213" s="236" t="s">
        <v>121</v>
      </c>
      <c r="M213" s="236">
        <v>570012377</v>
      </c>
      <c r="N213" s="236" t="s">
        <v>371</v>
      </c>
    </row>
    <row r="214" spans="1:14" x14ac:dyDescent="0.25">
      <c r="A214" s="236">
        <v>7531</v>
      </c>
      <c r="B214" s="236">
        <v>7531</v>
      </c>
      <c r="C214" s="236" t="s">
        <v>1042</v>
      </c>
      <c r="D214" s="236">
        <v>47</v>
      </c>
      <c r="E214" s="236" t="s">
        <v>1031</v>
      </c>
      <c r="F214" s="236" t="s">
        <v>1043</v>
      </c>
      <c r="G214" s="236" t="s">
        <v>1044</v>
      </c>
      <c r="I214" s="236" t="s">
        <v>1045</v>
      </c>
      <c r="J214" s="236" t="s">
        <v>1046</v>
      </c>
      <c r="K214" s="236" t="s">
        <v>1047</v>
      </c>
      <c r="L214" s="236" t="s">
        <v>174</v>
      </c>
      <c r="M214" s="236">
        <v>512868142</v>
      </c>
      <c r="N214" s="236" t="s">
        <v>371</v>
      </c>
    </row>
    <row r="215" spans="1:14" x14ac:dyDescent="0.25">
      <c r="A215" s="236">
        <v>31458</v>
      </c>
      <c r="B215" s="236">
        <v>31458</v>
      </c>
      <c r="C215" s="236" t="s">
        <v>1048</v>
      </c>
      <c r="D215" s="236">
        <v>47</v>
      </c>
      <c r="E215" s="236" t="s">
        <v>1031</v>
      </c>
      <c r="F215" s="236" t="s">
        <v>1049</v>
      </c>
      <c r="I215" s="236" t="s">
        <v>1050</v>
      </c>
      <c r="K215" s="236" t="s">
        <v>1036</v>
      </c>
      <c r="L215" s="236" t="s">
        <v>121</v>
      </c>
      <c r="M215" s="236">
        <v>570012377</v>
      </c>
      <c r="N215" s="236" t="s">
        <v>342</v>
      </c>
    </row>
    <row r="216" spans="1:14" x14ac:dyDescent="0.25">
      <c r="A216" s="236">
        <v>31445</v>
      </c>
      <c r="B216" s="236">
        <v>31445</v>
      </c>
      <c r="C216" s="236" t="s">
        <v>1051</v>
      </c>
      <c r="D216" s="236">
        <v>47</v>
      </c>
      <c r="E216" s="236" t="s">
        <v>1031</v>
      </c>
      <c r="G216" s="236" t="s">
        <v>1052</v>
      </c>
      <c r="L216" s="236" t="s">
        <v>72</v>
      </c>
    </row>
    <row r="217" spans="1:14" x14ac:dyDescent="0.25">
      <c r="A217" s="236">
        <v>31852</v>
      </c>
      <c r="B217" s="236">
        <v>31852</v>
      </c>
      <c r="C217" s="236" t="s">
        <v>1053</v>
      </c>
      <c r="D217" s="236">
        <v>47</v>
      </c>
      <c r="E217" s="236" t="s">
        <v>1031</v>
      </c>
      <c r="F217" s="236" t="s">
        <v>1054</v>
      </c>
      <c r="G217" s="236" t="s">
        <v>1055</v>
      </c>
      <c r="L217" s="236" t="s">
        <v>121</v>
      </c>
      <c r="M217" s="236">
        <v>513970491</v>
      </c>
      <c r="N217" s="236" t="s">
        <v>371</v>
      </c>
    </row>
    <row r="218" spans="1:14" x14ac:dyDescent="0.25">
      <c r="A218" s="236">
        <v>31532</v>
      </c>
      <c r="B218" s="236">
        <v>31532</v>
      </c>
      <c r="C218" s="236" t="s">
        <v>1056</v>
      </c>
      <c r="D218" s="236">
        <v>47</v>
      </c>
      <c r="E218" s="236" t="s">
        <v>1031</v>
      </c>
      <c r="F218" s="236" t="s">
        <v>1057</v>
      </c>
      <c r="G218" s="236" t="s">
        <v>1058</v>
      </c>
      <c r="K218" s="236" t="s">
        <v>1059</v>
      </c>
      <c r="L218" s="236" t="s">
        <v>121</v>
      </c>
      <c r="M218" s="236">
        <v>513183046</v>
      </c>
      <c r="N218" s="236" t="s">
        <v>371</v>
      </c>
    </row>
    <row r="219" spans="1:14" x14ac:dyDescent="0.25">
      <c r="A219" s="236">
        <v>7561</v>
      </c>
      <c r="B219" s="236">
        <v>7561</v>
      </c>
      <c r="C219" s="236" t="s">
        <v>1060</v>
      </c>
      <c r="D219" s="236">
        <v>47</v>
      </c>
      <c r="E219" s="236" t="s">
        <v>1031</v>
      </c>
      <c r="F219" s="236" t="s">
        <v>1061</v>
      </c>
      <c r="G219" s="236" t="s">
        <v>1062</v>
      </c>
      <c r="H219" s="236">
        <v>0</v>
      </c>
      <c r="I219" s="236" t="s">
        <v>1063</v>
      </c>
      <c r="J219" s="236" t="s">
        <v>1064</v>
      </c>
      <c r="K219" s="236" t="s">
        <v>1065</v>
      </c>
      <c r="L219" s="236" t="s">
        <v>121</v>
      </c>
      <c r="M219" s="236">
        <v>512994054</v>
      </c>
      <c r="N219" s="236" t="s">
        <v>371</v>
      </c>
    </row>
    <row r="220" spans="1:14" x14ac:dyDescent="0.25">
      <c r="A220" s="236">
        <v>31435</v>
      </c>
      <c r="B220" s="236">
        <v>31435</v>
      </c>
      <c r="C220" s="236" t="s">
        <v>1066</v>
      </c>
      <c r="D220" s="236">
        <v>47</v>
      </c>
      <c r="E220" s="236" t="s">
        <v>1031</v>
      </c>
      <c r="L220" s="236" t="s">
        <v>72</v>
      </c>
    </row>
    <row r="221" spans="1:14" x14ac:dyDescent="0.25">
      <c r="A221" s="236">
        <v>32864</v>
      </c>
      <c r="B221" s="236">
        <v>32864</v>
      </c>
      <c r="C221" s="236" t="s">
        <v>1067</v>
      </c>
      <c r="D221" s="236">
        <v>47</v>
      </c>
      <c r="E221" s="236" t="s">
        <v>1031</v>
      </c>
      <c r="F221" s="236" t="s">
        <v>1068</v>
      </c>
      <c r="G221" s="236" t="s">
        <v>1069</v>
      </c>
      <c r="K221" s="236" t="s">
        <v>1070</v>
      </c>
      <c r="L221" s="236" t="s">
        <v>121</v>
      </c>
      <c r="M221" s="236">
        <v>513105916</v>
      </c>
      <c r="N221" s="236" t="s">
        <v>342</v>
      </c>
    </row>
    <row r="222" spans="1:14" x14ac:dyDescent="0.25">
      <c r="A222" s="236">
        <v>31882</v>
      </c>
      <c r="B222" s="236">
        <v>31882</v>
      </c>
      <c r="C222" s="236" t="s">
        <v>1071</v>
      </c>
      <c r="D222" s="236">
        <v>47</v>
      </c>
      <c r="E222" s="236" t="s">
        <v>1031</v>
      </c>
      <c r="G222" s="236" t="s">
        <v>1072</v>
      </c>
      <c r="L222" s="236" t="s">
        <v>121</v>
      </c>
      <c r="M222" s="236">
        <v>510284037</v>
      </c>
      <c r="N222" s="236" t="s">
        <v>371</v>
      </c>
    </row>
    <row r="223" spans="1:14" x14ac:dyDescent="0.25">
      <c r="A223" s="236">
        <v>31879</v>
      </c>
      <c r="B223" s="236">
        <v>31879</v>
      </c>
      <c r="C223" s="236" t="s">
        <v>1073</v>
      </c>
      <c r="D223" s="236">
        <v>47</v>
      </c>
      <c r="E223" s="236" t="s">
        <v>1031</v>
      </c>
      <c r="F223" s="236" t="s">
        <v>1074</v>
      </c>
      <c r="L223" s="236" t="s">
        <v>72</v>
      </c>
    </row>
    <row r="224" spans="1:14" x14ac:dyDescent="0.25">
      <c r="A224" s="236">
        <v>31537</v>
      </c>
      <c r="B224" s="236">
        <v>31537</v>
      </c>
      <c r="C224" s="236" t="s">
        <v>1075</v>
      </c>
      <c r="D224" s="236">
        <v>47</v>
      </c>
      <c r="E224" s="236" t="s">
        <v>1031</v>
      </c>
      <c r="F224" s="236" t="s">
        <v>1076</v>
      </c>
      <c r="G224" s="236" t="s">
        <v>1077</v>
      </c>
      <c r="L224" s="236" t="s">
        <v>194</v>
      </c>
      <c r="M224" s="236">
        <v>513481788</v>
      </c>
      <c r="N224" s="236" t="s">
        <v>371</v>
      </c>
    </row>
    <row r="225" spans="1:14" x14ac:dyDescent="0.25">
      <c r="A225" s="236">
        <v>31539</v>
      </c>
      <c r="B225" s="236">
        <v>31539</v>
      </c>
      <c r="C225" s="236" t="s">
        <v>1078</v>
      </c>
      <c r="D225" s="236">
        <v>47</v>
      </c>
      <c r="E225" s="236" t="s">
        <v>1031</v>
      </c>
      <c r="F225" s="236" t="s">
        <v>1079</v>
      </c>
      <c r="L225" s="236" t="s">
        <v>194</v>
      </c>
      <c r="M225" s="236">
        <v>511840241</v>
      </c>
      <c r="N225" s="236" t="s">
        <v>371</v>
      </c>
    </row>
    <row r="226" spans="1:14" x14ac:dyDescent="0.25">
      <c r="A226" s="236">
        <v>31535</v>
      </c>
      <c r="B226" s="236">
        <v>31535</v>
      </c>
      <c r="C226" s="236" t="s">
        <v>1080</v>
      </c>
      <c r="D226" s="236">
        <v>47</v>
      </c>
      <c r="E226" s="236" t="s">
        <v>1031</v>
      </c>
      <c r="F226" s="236" t="s">
        <v>1081</v>
      </c>
      <c r="L226" s="236" t="s">
        <v>194</v>
      </c>
      <c r="M226" s="236">
        <v>510473101</v>
      </c>
      <c r="N226" s="236" t="s">
        <v>342</v>
      </c>
    </row>
    <row r="227" spans="1:14" x14ac:dyDescent="0.25">
      <c r="A227" s="236">
        <v>33568</v>
      </c>
      <c r="B227" s="236">
        <v>33568</v>
      </c>
      <c r="C227" s="236" t="s">
        <v>1082</v>
      </c>
      <c r="D227" s="236">
        <v>47</v>
      </c>
      <c r="E227" s="236" t="s">
        <v>1031</v>
      </c>
    </row>
    <row r="228" spans="1:14" x14ac:dyDescent="0.25">
      <c r="A228" s="236">
        <v>35769</v>
      </c>
      <c r="B228" s="236">
        <v>35769</v>
      </c>
      <c r="C228" s="236" t="s">
        <v>1083</v>
      </c>
      <c r="D228" s="236">
        <v>47</v>
      </c>
      <c r="E228" s="236" t="s">
        <v>1031</v>
      </c>
      <c r="F228" s="236" t="s">
        <v>1084</v>
      </c>
      <c r="L228" s="236" t="s">
        <v>121</v>
      </c>
      <c r="M228" s="236">
        <v>514939677</v>
      </c>
      <c r="N228" s="236" t="s">
        <v>342</v>
      </c>
    </row>
    <row r="229" spans="1:14" x14ac:dyDescent="0.25">
      <c r="A229" s="236">
        <v>32969</v>
      </c>
      <c r="B229" s="236">
        <v>32969</v>
      </c>
      <c r="C229" s="236" t="s">
        <v>1085</v>
      </c>
      <c r="D229" s="236">
        <v>47</v>
      </c>
      <c r="E229" s="236" t="s">
        <v>1031</v>
      </c>
      <c r="F229" s="236" t="s">
        <v>1086</v>
      </c>
      <c r="G229" s="236" t="s">
        <v>1087</v>
      </c>
      <c r="L229" s="236" t="s">
        <v>72</v>
      </c>
      <c r="M229" s="236">
        <v>514919638</v>
      </c>
    </row>
    <row r="230" spans="1:14" x14ac:dyDescent="0.25">
      <c r="A230" s="236">
        <v>33671</v>
      </c>
      <c r="B230" s="236">
        <v>33671</v>
      </c>
      <c r="C230" s="236" t="s">
        <v>1088</v>
      </c>
      <c r="D230" s="236">
        <v>47</v>
      </c>
      <c r="E230" s="236" t="s">
        <v>1031</v>
      </c>
      <c r="F230" s="236" t="s">
        <v>1089</v>
      </c>
      <c r="L230" s="236" t="s">
        <v>72</v>
      </c>
      <c r="M230" s="236">
        <v>516174018</v>
      </c>
      <c r="N230" s="236" t="s">
        <v>371</v>
      </c>
    </row>
    <row r="231" spans="1:14" x14ac:dyDescent="0.25">
      <c r="A231" s="236">
        <v>31804</v>
      </c>
      <c r="B231" s="236">
        <v>31804</v>
      </c>
      <c r="C231" s="236" t="s">
        <v>1090</v>
      </c>
      <c r="D231" s="236">
        <v>47</v>
      </c>
      <c r="E231" s="236" t="s">
        <v>1031</v>
      </c>
      <c r="F231" s="236" t="s">
        <v>1091</v>
      </c>
      <c r="G231" s="236" t="s">
        <v>1092</v>
      </c>
      <c r="L231" s="236" t="s">
        <v>72</v>
      </c>
      <c r="M231" s="236">
        <v>514355122</v>
      </c>
      <c r="N231" s="236" t="s">
        <v>371</v>
      </c>
    </row>
    <row r="232" spans="1:14" x14ac:dyDescent="0.25">
      <c r="A232" s="236">
        <v>31816</v>
      </c>
      <c r="B232" s="236">
        <v>31816</v>
      </c>
      <c r="C232" s="236" t="s">
        <v>1093</v>
      </c>
      <c r="D232" s="236">
        <v>47</v>
      </c>
      <c r="E232" s="236" t="s">
        <v>1031</v>
      </c>
      <c r="F232" s="236" t="s">
        <v>1094</v>
      </c>
      <c r="G232" s="236" t="s">
        <v>1095</v>
      </c>
      <c r="L232" s="236" t="s">
        <v>72</v>
      </c>
      <c r="M232" s="236">
        <v>514786532</v>
      </c>
      <c r="N232" s="236" t="s">
        <v>371</v>
      </c>
    </row>
    <row r="233" spans="1:14" x14ac:dyDescent="0.25">
      <c r="A233" s="236">
        <v>38101</v>
      </c>
      <c r="B233" s="236">
        <v>38101</v>
      </c>
      <c r="C233" s="236" t="s">
        <v>1096</v>
      </c>
      <c r="D233" s="236">
        <v>47</v>
      </c>
      <c r="E233" s="236" t="s">
        <v>1031</v>
      </c>
      <c r="F233" s="236" t="s">
        <v>1097</v>
      </c>
      <c r="L233" s="236" t="s">
        <v>168</v>
      </c>
      <c r="M233" s="236">
        <v>308546134</v>
      </c>
    </row>
    <row r="234" spans="1:14" x14ac:dyDescent="0.25">
      <c r="A234" s="236">
        <v>34033</v>
      </c>
      <c r="B234" s="236">
        <v>34033</v>
      </c>
      <c r="C234" s="236" t="s">
        <v>1098</v>
      </c>
      <c r="D234" s="236">
        <v>47</v>
      </c>
      <c r="E234" s="236" t="s">
        <v>1031</v>
      </c>
      <c r="F234" s="236" t="s">
        <v>1099</v>
      </c>
      <c r="G234" s="236" t="s">
        <v>1100</v>
      </c>
      <c r="I234" s="236" t="s">
        <v>1101</v>
      </c>
      <c r="J234" s="236" t="s">
        <v>1102</v>
      </c>
      <c r="L234" s="236" t="s">
        <v>168</v>
      </c>
      <c r="M234" s="236">
        <v>514975465</v>
      </c>
      <c r="N234" s="236" t="s">
        <v>342</v>
      </c>
    </row>
    <row r="235" spans="1:14" x14ac:dyDescent="0.25">
      <c r="A235" s="236">
        <v>31359</v>
      </c>
      <c r="B235" s="236">
        <v>31359</v>
      </c>
      <c r="C235" s="236" t="s">
        <v>1103</v>
      </c>
      <c r="D235" s="236">
        <v>47</v>
      </c>
      <c r="E235" s="236" t="s">
        <v>1031</v>
      </c>
      <c r="F235" s="236" t="s">
        <v>1104</v>
      </c>
      <c r="G235" s="236" t="s">
        <v>1105</v>
      </c>
      <c r="L235" s="236" t="s">
        <v>168</v>
      </c>
      <c r="M235" s="236">
        <v>512575770</v>
      </c>
      <c r="N235" s="236" t="s">
        <v>342</v>
      </c>
    </row>
    <row r="236" spans="1:14" x14ac:dyDescent="0.25">
      <c r="A236" s="236">
        <v>33383</v>
      </c>
      <c r="B236" s="236">
        <v>33383</v>
      </c>
      <c r="C236" s="236" t="s">
        <v>1106</v>
      </c>
      <c r="D236" s="236">
        <v>47</v>
      </c>
      <c r="E236" s="236" t="s">
        <v>1031</v>
      </c>
      <c r="G236" s="236" t="s">
        <v>1107</v>
      </c>
      <c r="I236" s="236" t="s">
        <v>1108</v>
      </c>
      <c r="J236" s="236" t="s">
        <v>1109</v>
      </c>
      <c r="L236" s="236" t="s">
        <v>168</v>
      </c>
      <c r="N236" s="236" t="s">
        <v>342</v>
      </c>
    </row>
    <row r="237" spans="1:14" x14ac:dyDescent="0.25">
      <c r="A237" s="236">
        <v>38116</v>
      </c>
      <c r="B237" s="236">
        <v>38116</v>
      </c>
      <c r="C237" s="236" t="s">
        <v>1110</v>
      </c>
      <c r="D237" s="236">
        <v>47</v>
      </c>
      <c r="E237" s="236" t="s">
        <v>1031</v>
      </c>
      <c r="F237" s="236" t="s">
        <v>1111</v>
      </c>
      <c r="L237" s="236" t="s">
        <v>142</v>
      </c>
    </row>
    <row r="238" spans="1:14" x14ac:dyDescent="0.25">
      <c r="A238" s="236">
        <v>7576</v>
      </c>
      <c r="B238" s="236">
        <v>7576</v>
      </c>
      <c r="C238" s="236" t="s">
        <v>1112</v>
      </c>
      <c r="D238" s="236">
        <v>47</v>
      </c>
      <c r="E238" s="236" t="s">
        <v>1031</v>
      </c>
      <c r="F238" s="236" t="s">
        <v>1113</v>
      </c>
      <c r="G238" s="236" t="s">
        <v>1114</v>
      </c>
      <c r="H238" s="236">
        <v>0</v>
      </c>
      <c r="I238" s="236" t="s">
        <v>1115</v>
      </c>
      <c r="J238" s="236" t="s">
        <v>1116</v>
      </c>
      <c r="K238" s="236" t="s">
        <v>1117</v>
      </c>
      <c r="L238" s="236" t="s">
        <v>121</v>
      </c>
      <c r="M238" s="236">
        <v>82856</v>
      </c>
      <c r="N238" s="236" t="s">
        <v>371</v>
      </c>
    </row>
    <row r="239" spans="1:14" x14ac:dyDescent="0.25">
      <c r="A239" s="236">
        <v>34019</v>
      </c>
      <c r="B239" s="236">
        <v>34019</v>
      </c>
      <c r="C239" s="236" t="s">
        <v>1118</v>
      </c>
      <c r="D239" s="236">
        <v>47</v>
      </c>
      <c r="E239" s="236" t="s">
        <v>1031</v>
      </c>
      <c r="F239" s="236" t="s">
        <v>1119</v>
      </c>
      <c r="I239" s="236" t="s">
        <v>1120</v>
      </c>
      <c r="L239" s="236" t="s">
        <v>121</v>
      </c>
      <c r="M239" s="236">
        <v>514253079</v>
      </c>
      <c r="N239" s="236" t="s">
        <v>342</v>
      </c>
    </row>
    <row r="240" spans="1:14" x14ac:dyDescent="0.25">
      <c r="A240" s="236">
        <v>7543</v>
      </c>
      <c r="B240" s="236">
        <v>7543</v>
      </c>
      <c r="C240" s="236" t="s">
        <v>1121</v>
      </c>
      <c r="D240" s="236">
        <v>47</v>
      </c>
      <c r="E240" s="236" t="s">
        <v>1031</v>
      </c>
      <c r="F240" s="236" t="s">
        <v>1122</v>
      </c>
      <c r="G240" s="236" t="s">
        <v>1123</v>
      </c>
      <c r="H240" s="236">
        <v>0</v>
      </c>
      <c r="I240" s="236" t="s">
        <v>1124</v>
      </c>
      <c r="J240" s="236" t="s">
        <v>1125</v>
      </c>
      <c r="K240" s="236" t="s">
        <v>1126</v>
      </c>
      <c r="L240" s="236" t="s">
        <v>174</v>
      </c>
      <c r="M240" s="236">
        <v>510365356</v>
      </c>
      <c r="N240" s="236" t="s">
        <v>371</v>
      </c>
    </row>
    <row r="241" spans="1:14" x14ac:dyDescent="0.25">
      <c r="A241" s="236">
        <v>32713</v>
      </c>
      <c r="B241" s="236">
        <v>32713</v>
      </c>
      <c r="C241" s="236" t="s">
        <v>1127</v>
      </c>
      <c r="D241" s="236">
        <v>47</v>
      </c>
      <c r="E241" s="236" t="s">
        <v>1031</v>
      </c>
      <c r="F241" s="236" t="s">
        <v>1128</v>
      </c>
      <c r="G241" s="236">
        <v>30509200300</v>
      </c>
      <c r="L241" s="236" t="s">
        <v>168</v>
      </c>
      <c r="M241" s="236">
        <v>515169720</v>
      </c>
      <c r="N241" s="236" t="s">
        <v>342</v>
      </c>
    </row>
    <row r="242" spans="1:14" x14ac:dyDescent="0.25">
      <c r="A242" s="236">
        <v>30494</v>
      </c>
      <c r="B242" s="236">
        <v>30494</v>
      </c>
      <c r="C242" s="236" t="s">
        <v>1129</v>
      </c>
      <c r="D242" s="236">
        <v>47</v>
      </c>
      <c r="E242" s="236" t="s">
        <v>1031</v>
      </c>
      <c r="F242" s="236" t="s">
        <v>1130</v>
      </c>
      <c r="G242" s="236" t="s">
        <v>1131</v>
      </c>
      <c r="H242" s="236">
        <v>0</v>
      </c>
      <c r="I242" s="236" t="s">
        <v>1132</v>
      </c>
      <c r="K242" s="236" t="s">
        <v>1133</v>
      </c>
      <c r="L242" s="236" t="s">
        <v>194</v>
      </c>
      <c r="M242" s="236">
        <v>520023599</v>
      </c>
      <c r="N242" s="236" t="s">
        <v>342</v>
      </c>
    </row>
    <row r="243" spans="1:14" x14ac:dyDescent="0.25">
      <c r="A243" s="236">
        <v>33042</v>
      </c>
      <c r="B243" s="236">
        <v>33042</v>
      </c>
      <c r="C243" s="236" t="s">
        <v>1134</v>
      </c>
      <c r="D243" s="236">
        <v>47</v>
      </c>
      <c r="E243" s="236" t="s">
        <v>1031</v>
      </c>
      <c r="F243" s="236" t="s">
        <v>1135</v>
      </c>
      <c r="G243" s="236" t="s">
        <v>1136</v>
      </c>
      <c r="I243" s="236" t="s">
        <v>1137</v>
      </c>
      <c r="J243" s="236" t="s">
        <v>1138</v>
      </c>
      <c r="L243" s="236" t="s">
        <v>168</v>
      </c>
      <c r="M243" s="236">
        <v>513307447</v>
      </c>
      <c r="N243" s="236" t="s">
        <v>342</v>
      </c>
    </row>
    <row r="244" spans="1:14" x14ac:dyDescent="0.25">
      <c r="A244" s="236">
        <v>29490</v>
      </c>
      <c r="B244" s="236">
        <v>29490</v>
      </c>
      <c r="C244" s="236" t="s">
        <v>1139</v>
      </c>
      <c r="D244" s="236">
        <v>47</v>
      </c>
      <c r="E244" s="236" t="s">
        <v>1031</v>
      </c>
      <c r="F244" s="236" t="s">
        <v>1140</v>
      </c>
      <c r="G244" s="236" t="s">
        <v>1141</v>
      </c>
      <c r="H244" s="236">
        <v>0</v>
      </c>
      <c r="I244" s="236" t="s">
        <v>1142</v>
      </c>
      <c r="K244" s="236" t="s">
        <v>1143</v>
      </c>
      <c r="L244" s="236" t="s">
        <v>121</v>
      </c>
      <c r="M244" s="236">
        <v>511602146</v>
      </c>
      <c r="N244" s="236" t="s">
        <v>342</v>
      </c>
    </row>
    <row r="245" spans="1:14" x14ac:dyDescent="0.25">
      <c r="A245" s="236">
        <v>8351</v>
      </c>
      <c r="B245" s="236">
        <v>8351</v>
      </c>
      <c r="C245" s="236" t="s">
        <v>1144</v>
      </c>
      <c r="D245" s="236">
        <v>47</v>
      </c>
      <c r="E245" s="236" t="s">
        <v>1031</v>
      </c>
      <c r="F245" s="236" t="s">
        <v>1145</v>
      </c>
      <c r="G245" s="236" t="s">
        <v>1146</v>
      </c>
      <c r="H245" s="236">
        <v>0</v>
      </c>
      <c r="I245" s="236" t="s">
        <v>1147</v>
      </c>
      <c r="J245" s="236" t="s">
        <v>1148</v>
      </c>
      <c r="L245" s="236" t="s">
        <v>182</v>
      </c>
      <c r="M245" s="236">
        <v>516294246</v>
      </c>
      <c r="N245" s="236" t="s">
        <v>342</v>
      </c>
    </row>
    <row r="246" spans="1:14" x14ac:dyDescent="0.25">
      <c r="A246" s="236">
        <v>31988</v>
      </c>
      <c r="B246" s="236">
        <v>31988</v>
      </c>
      <c r="C246" s="236" t="s">
        <v>1149</v>
      </c>
      <c r="D246" s="236">
        <v>47</v>
      </c>
      <c r="E246" s="236" t="s">
        <v>1031</v>
      </c>
      <c r="F246" s="236" t="s">
        <v>1150</v>
      </c>
      <c r="G246" s="236" t="s">
        <v>1151</v>
      </c>
      <c r="L246" s="236" t="s">
        <v>121</v>
      </c>
      <c r="M246" s="236">
        <v>511424764</v>
      </c>
      <c r="N246" s="236" t="s">
        <v>342</v>
      </c>
    </row>
    <row r="247" spans="1:14" x14ac:dyDescent="0.25">
      <c r="A247" s="236">
        <v>7577</v>
      </c>
      <c r="B247" s="236">
        <v>7577</v>
      </c>
      <c r="C247" s="236" t="s">
        <v>1152</v>
      </c>
      <c r="D247" s="236">
        <v>47</v>
      </c>
      <c r="E247" s="236" t="s">
        <v>1031</v>
      </c>
      <c r="F247" s="236" t="s">
        <v>1153</v>
      </c>
      <c r="G247" s="236" t="s">
        <v>1154</v>
      </c>
      <c r="H247" s="236">
        <v>0</v>
      </c>
      <c r="I247" s="236" t="s">
        <v>1155</v>
      </c>
      <c r="J247" s="236" t="s">
        <v>1156</v>
      </c>
      <c r="L247" s="236" t="s">
        <v>174</v>
      </c>
      <c r="M247" s="236">
        <v>14849</v>
      </c>
      <c r="N247" s="236" t="s">
        <v>342</v>
      </c>
    </row>
    <row r="248" spans="1:14" x14ac:dyDescent="0.25">
      <c r="A248" s="236">
        <v>31368</v>
      </c>
      <c r="B248" s="236">
        <v>31368</v>
      </c>
      <c r="C248" s="236" t="s">
        <v>1157</v>
      </c>
      <c r="D248" s="236">
        <v>47</v>
      </c>
      <c r="E248" s="236" t="s">
        <v>1031</v>
      </c>
      <c r="F248" s="236" t="s">
        <v>1158</v>
      </c>
      <c r="G248" s="236" t="s">
        <v>1159</v>
      </c>
      <c r="K248" s="236" t="s">
        <v>1160</v>
      </c>
      <c r="L248" s="236" t="s">
        <v>72</v>
      </c>
    </row>
    <row r="249" spans="1:14" x14ac:dyDescent="0.25">
      <c r="A249" s="236">
        <v>31858</v>
      </c>
      <c r="B249" s="236">
        <v>31858</v>
      </c>
      <c r="C249" s="236" t="s">
        <v>1161</v>
      </c>
      <c r="D249" s="236">
        <v>47</v>
      </c>
      <c r="E249" s="236" t="s">
        <v>1031</v>
      </c>
      <c r="F249" s="236" t="s">
        <v>1162</v>
      </c>
      <c r="G249" s="236" t="s">
        <v>1163</v>
      </c>
      <c r="L249" s="236" t="s">
        <v>105</v>
      </c>
      <c r="M249" s="236">
        <v>511382129</v>
      </c>
      <c r="N249" s="236" t="s">
        <v>371</v>
      </c>
    </row>
    <row r="250" spans="1:14" x14ac:dyDescent="0.25">
      <c r="A250" s="236">
        <v>34045</v>
      </c>
      <c r="B250" s="236">
        <v>34045</v>
      </c>
      <c r="C250" s="236" t="s">
        <v>1164</v>
      </c>
      <c r="D250" s="236">
        <v>47</v>
      </c>
      <c r="E250" s="236" t="s">
        <v>1031</v>
      </c>
      <c r="F250" s="236" t="s">
        <v>1165</v>
      </c>
      <c r="G250" s="236" t="s">
        <v>1166</v>
      </c>
      <c r="I250" s="236" t="s">
        <v>1167</v>
      </c>
      <c r="J250" s="236" t="s">
        <v>1168</v>
      </c>
      <c r="L250" s="236" t="s">
        <v>102</v>
      </c>
      <c r="M250" s="236">
        <v>930391552</v>
      </c>
      <c r="N250" s="236" t="s">
        <v>342</v>
      </c>
    </row>
    <row r="251" spans="1:14" x14ac:dyDescent="0.25">
      <c r="A251" s="236">
        <v>7627</v>
      </c>
      <c r="B251" s="236">
        <v>7627</v>
      </c>
      <c r="C251" s="236" t="s">
        <v>1169</v>
      </c>
      <c r="D251" s="236">
        <v>47</v>
      </c>
      <c r="E251" s="236" t="s">
        <v>1031</v>
      </c>
      <c r="F251" s="236" t="s">
        <v>1170</v>
      </c>
      <c r="G251" s="236" t="s">
        <v>1171</v>
      </c>
      <c r="H251" s="236">
        <v>58850</v>
      </c>
      <c r="I251" s="236" t="s">
        <v>1172</v>
      </c>
      <c r="J251" s="236" t="s">
        <v>1173</v>
      </c>
      <c r="K251" s="236" t="s">
        <v>1174</v>
      </c>
      <c r="L251" s="236" t="s">
        <v>182</v>
      </c>
      <c r="M251" s="236">
        <v>511442857</v>
      </c>
      <c r="N251" s="236" t="s">
        <v>342</v>
      </c>
    </row>
    <row r="252" spans="1:14" x14ac:dyDescent="0.25">
      <c r="A252" s="236">
        <v>7559</v>
      </c>
      <c r="B252" s="236">
        <v>7559</v>
      </c>
      <c r="C252" s="236" t="s">
        <v>1175</v>
      </c>
      <c r="D252" s="236">
        <v>47</v>
      </c>
      <c r="E252" s="236" t="s">
        <v>1031</v>
      </c>
      <c r="F252" s="236" t="s">
        <v>1176</v>
      </c>
      <c r="G252" s="236" t="s">
        <v>1177</v>
      </c>
      <c r="H252" s="236">
        <v>0</v>
      </c>
      <c r="I252" s="236" t="s">
        <v>1178</v>
      </c>
      <c r="J252" s="236" t="s">
        <v>1179</v>
      </c>
      <c r="K252" s="236" t="s">
        <v>1180</v>
      </c>
      <c r="L252" s="236" t="s">
        <v>155</v>
      </c>
    </row>
    <row r="253" spans="1:14" x14ac:dyDescent="0.25">
      <c r="A253" s="236">
        <v>7695</v>
      </c>
      <c r="B253" s="236">
        <v>7695</v>
      </c>
      <c r="C253" s="236" t="s">
        <v>1181</v>
      </c>
      <c r="D253" s="236">
        <v>47</v>
      </c>
      <c r="E253" s="236" t="s">
        <v>1031</v>
      </c>
      <c r="F253" s="236" t="s">
        <v>1182</v>
      </c>
      <c r="G253" s="236" t="s">
        <v>1183</v>
      </c>
      <c r="H253" s="236">
        <v>0</v>
      </c>
      <c r="I253" s="236" t="s">
        <v>1184</v>
      </c>
      <c r="J253" s="236" t="s">
        <v>1185</v>
      </c>
      <c r="K253" s="236" t="s">
        <v>1186</v>
      </c>
      <c r="L253" s="236" t="s">
        <v>168</v>
      </c>
      <c r="M253" s="236">
        <v>510894587</v>
      </c>
      <c r="N253" s="236" t="s">
        <v>342</v>
      </c>
    </row>
    <row r="254" spans="1:14" x14ac:dyDescent="0.25">
      <c r="A254" s="236">
        <v>29828</v>
      </c>
      <c r="B254" s="236">
        <v>29828</v>
      </c>
      <c r="C254" s="236" t="s">
        <v>1187</v>
      </c>
      <c r="D254" s="236">
        <v>47</v>
      </c>
      <c r="E254" s="236" t="s">
        <v>1031</v>
      </c>
      <c r="F254" s="236" t="s">
        <v>1188</v>
      </c>
      <c r="G254" s="236" t="s">
        <v>1189</v>
      </c>
      <c r="H254" s="236">
        <v>0</v>
      </c>
      <c r="I254" s="236" t="s">
        <v>1190</v>
      </c>
      <c r="J254" s="236" t="s">
        <v>1191</v>
      </c>
      <c r="K254" s="236" t="s">
        <v>1192</v>
      </c>
      <c r="L254" s="236" t="s">
        <v>188</v>
      </c>
      <c r="M254" s="236">
        <v>513042077</v>
      </c>
      <c r="N254" s="236" t="s">
        <v>342</v>
      </c>
    </row>
    <row r="255" spans="1:14" x14ac:dyDescent="0.25">
      <c r="A255" s="236">
        <v>7616</v>
      </c>
      <c r="B255" s="236">
        <v>7616</v>
      </c>
      <c r="C255" s="236" t="s">
        <v>1193</v>
      </c>
      <c r="D255" s="236">
        <v>47</v>
      </c>
      <c r="E255" s="236" t="s">
        <v>1031</v>
      </c>
      <c r="F255" s="236" t="s">
        <v>1194</v>
      </c>
      <c r="G255" s="236" t="s">
        <v>1195</v>
      </c>
      <c r="H255" s="236">
        <v>0</v>
      </c>
      <c r="I255" s="236" t="s">
        <v>1196</v>
      </c>
      <c r="J255" s="236" t="s">
        <v>1197</v>
      </c>
      <c r="K255" s="236" t="s">
        <v>1186</v>
      </c>
      <c r="L255" s="236" t="s">
        <v>155</v>
      </c>
      <c r="M255" s="236">
        <v>510894587</v>
      </c>
      <c r="N255" s="236" t="s">
        <v>342</v>
      </c>
    </row>
    <row r="256" spans="1:14" x14ac:dyDescent="0.25">
      <c r="A256" s="236">
        <v>7574</v>
      </c>
      <c r="B256" s="236">
        <v>7574</v>
      </c>
      <c r="C256" s="236" t="s">
        <v>1198</v>
      </c>
      <c r="D256" s="236">
        <v>47</v>
      </c>
      <c r="E256" s="236" t="s">
        <v>1031</v>
      </c>
      <c r="F256" s="236" t="s">
        <v>1199</v>
      </c>
      <c r="G256" s="236" t="s">
        <v>1200</v>
      </c>
      <c r="H256" s="236">
        <v>58857</v>
      </c>
      <c r="I256" s="236" t="s">
        <v>1201</v>
      </c>
      <c r="J256" s="236" t="s">
        <v>1202</v>
      </c>
      <c r="K256" s="236" t="s">
        <v>1203</v>
      </c>
      <c r="L256" s="236" t="s">
        <v>174</v>
      </c>
      <c r="M256" s="236">
        <v>510837156</v>
      </c>
      <c r="N256" s="236" t="s">
        <v>342</v>
      </c>
    </row>
    <row r="257" spans="1:14" x14ac:dyDescent="0.25">
      <c r="A257" s="236">
        <v>35774</v>
      </c>
      <c r="B257" s="236">
        <v>35774</v>
      </c>
      <c r="C257" s="236" t="s">
        <v>1204</v>
      </c>
      <c r="D257" s="236">
        <v>47</v>
      </c>
      <c r="E257" s="236" t="s">
        <v>1031</v>
      </c>
      <c r="F257" s="236" t="s">
        <v>1097</v>
      </c>
      <c r="L257" s="236" t="s">
        <v>168</v>
      </c>
      <c r="M257" s="236">
        <v>514879949</v>
      </c>
      <c r="N257" s="236" t="s">
        <v>342</v>
      </c>
    </row>
    <row r="258" spans="1:14" x14ac:dyDescent="0.25">
      <c r="A258" s="236">
        <v>31733</v>
      </c>
      <c r="B258" s="236">
        <v>31733</v>
      </c>
      <c r="C258" s="236" t="s">
        <v>1205</v>
      </c>
      <c r="D258" s="236">
        <v>47</v>
      </c>
      <c r="E258" s="236" t="s">
        <v>1031</v>
      </c>
      <c r="F258" s="236" t="s">
        <v>1206</v>
      </c>
      <c r="L258" s="236" t="s">
        <v>194</v>
      </c>
      <c r="M258" s="236">
        <v>510631351</v>
      </c>
      <c r="N258" s="236" t="s">
        <v>371</v>
      </c>
    </row>
    <row r="259" spans="1:14" x14ac:dyDescent="0.25">
      <c r="A259" s="236">
        <v>38156</v>
      </c>
      <c r="B259" s="236">
        <v>38156</v>
      </c>
      <c r="C259" s="236" t="s">
        <v>1207</v>
      </c>
      <c r="D259" s="236">
        <v>47</v>
      </c>
      <c r="E259" s="236" t="s">
        <v>1031</v>
      </c>
      <c r="L259" s="236" t="s">
        <v>194</v>
      </c>
    </row>
    <row r="260" spans="1:14" x14ac:dyDescent="0.25">
      <c r="A260" s="236">
        <v>7890</v>
      </c>
      <c r="B260" s="236">
        <v>7890</v>
      </c>
      <c r="C260" s="236" t="s">
        <v>1208</v>
      </c>
      <c r="D260" s="236">
        <v>47</v>
      </c>
      <c r="E260" s="236" t="s">
        <v>1031</v>
      </c>
      <c r="F260" s="236" t="s">
        <v>1209</v>
      </c>
      <c r="G260" s="236" t="s">
        <v>1210</v>
      </c>
      <c r="H260" s="236">
        <v>0</v>
      </c>
      <c r="I260" s="236" t="s">
        <v>1211</v>
      </c>
      <c r="J260" s="236" t="s">
        <v>1212</v>
      </c>
      <c r="K260" s="236" t="s">
        <v>1213</v>
      </c>
      <c r="L260" s="236" t="s">
        <v>121</v>
      </c>
      <c r="M260" s="236">
        <v>513034132</v>
      </c>
      <c r="N260" s="236" t="s">
        <v>371</v>
      </c>
    </row>
    <row r="261" spans="1:14" x14ac:dyDescent="0.25">
      <c r="A261" s="236">
        <v>29494</v>
      </c>
      <c r="B261" s="236">
        <v>29494</v>
      </c>
      <c r="C261" s="236" t="s">
        <v>1214</v>
      </c>
      <c r="D261" s="236">
        <v>47</v>
      </c>
      <c r="E261" s="236" t="s">
        <v>1031</v>
      </c>
      <c r="F261" s="236" t="s">
        <v>1215</v>
      </c>
      <c r="G261" s="236" t="s">
        <v>1216</v>
      </c>
      <c r="H261" s="236">
        <v>0</v>
      </c>
      <c r="I261" s="236" t="s">
        <v>1217</v>
      </c>
      <c r="J261" s="236" t="s">
        <v>1218</v>
      </c>
      <c r="K261" s="236" t="s">
        <v>1219</v>
      </c>
      <c r="L261" s="236" t="s">
        <v>168</v>
      </c>
      <c r="M261" s="236">
        <v>511017097</v>
      </c>
      <c r="N261" s="236" t="s">
        <v>371</v>
      </c>
    </row>
    <row r="262" spans="1:14" x14ac:dyDescent="0.25">
      <c r="A262" s="236">
        <v>7642</v>
      </c>
      <c r="B262" s="236">
        <v>7642</v>
      </c>
      <c r="C262" s="236" t="s">
        <v>1220</v>
      </c>
      <c r="D262" s="236">
        <v>47</v>
      </c>
      <c r="E262" s="236" t="s">
        <v>1031</v>
      </c>
      <c r="F262" s="236" t="s">
        <v>1221</v>
      </c>
      <c r="G262" s="236" t="s">
        <v>1222</v>
      </c>
      <c r="H262" s="236">
        <v>0</v>
      </c>
      <c r="I262" s="236" t="s">
        <v>1223</v>
      </c>
      <c r="K262" s="236" t="s">
        <v>1219</v>
      </c>
      <c r="L262" s="236" t="s">
        <v>155</v>
      </c>
      <c r="M262" s="236">
        <v>511017097</v>
      </c>
      <c r="N262" s="236" t="s">
        <v>342</v>
      </c>
    </row>
    <row r="263" spans="1:14" x14ac:dyDescent="0.25">
      <c r="A263" s="236">
        <v>31371</v>
      </c>
      <c r="B263" s="236">
        <v>31371</v>
      </c>
      <c r="C263" s="236" t="s">
        <v>1224</v>
      </c>
      <c r="D263" s="236">
        <v>47</v>
      </c>
      <c r="E263" s="236" t="s">
        <v>1031</v>
      </c>
      <c r="F263" s="236" t="s">
        <v>1225</v>
      </c>
      <c r="G263" s="236" t="s">
        <v>1226</v>
      </c>
      <c r="L263" s="236" t="s">
        <v>72</v>
      </c>
      <c r="M263" s="236">
        <v>511484487</v>
      </c>
      <c r="N263" s="236" t="s">
        <v>371</v>
      </c>
    </row>
    <row r="264" spans="1:14" x14ac:dyDescent="0.25">
      <c r="A264" s="236">
        <v>34496</v>
      </c>
      <c r="B264" s="236">
        <v>34496</v>
      </c>
      <c r="C264" s="236" t="s">
        <v>1227</v>
      </c>
      <c r="D264" s="236">
        <v>47</v>
      </c>
      <c r="E264" s="236" t="s">
        <v>1031</v>
      </c>
      <c r="F264" s="236" t="s">
        <v>1228</v>
      </c>
      <c r="H264" s="236">
        <v>58850</v>
      </c>
      <c r="L264" s="236" t="s">
        <v>72</v>
      </c>
      <c r="M264" s="236">
        <v>512180886</v>
      </c>
      <c r="N264" s="236" t="s">
        <v>342</v>
      </c>
    </row>
    <row r="265" spans="1:14" x14ac:dyDescent="0.25">
      <c r="A265" s="236">
        <v>31482</v>
      </c>
      <c r="B265" s="236">
        <v>31482</v>
      </c>
      <c r="C265" s="236" t="s">
        <v>1229</v>
      </c>
      <c r="D265" s="236">
        <v>47</v>
      </c>
      <c r="E265" s="236" t="s">
        <v>1031</v>
      </c>
      <c r="F265" s="236" t="s">
        <v>1230</v>
      </c>
      <c r="G265" s="236" t="s">
        <v>1231</v>
      </c>
      <c r="I265" s="236" t="s">
        <v>1232</v>
      </c>
      <c r="L265" s="236" t="s">
        <v>182</v>
      </c>
      <c r="M265" s="236">
        <v>513236257</v>
      </c>
      <c r="N265" s="236" t="s">
        <v>342</v>
      </c>
    </row>
    <row r="266" spans="1:14" x14ac:dyDescent="0.25">
      <c r="A266" s="236">
        <v>7789</v>
      </c>
      <c r="B266" s="236">
        <v>7789</v>
      </c>
      <c r="C266" s="236" t="s">
        <v>1233</v>
      </c>
      <c r="D266" s="236">
        <v>47</v>
      </c>
      <c r="E266" s="236" t="s">
        <v>1031</v>
      </c>
      <c r="F266" s="236" t="s">
        <v>1234</v>
      </c>
      <c r="G266" s="236" t="s">
        <v>1235</v>
      </c>
      <c r="H266" s="236">
        <v>0</v>
      </c>
      <c r="I266" s="236" t="s">
        <v>1236</v>
      </c>
      <c r="J266" s="236" t="s">
        <v>1237</v>
      </c>
      <c r="K266" s="236" t="s">
        <v>1238</v>
      </c>
      <c r="L266" s="236" t="s">
        <v>72</v>
      </c>
      <c r="M266" s="236">
        <v>513645069</v>
      </c>
      <c r="N266" s="236" t="s">
        <v>342</v>
      </c>
    </row>
    <row r="267" spans="1:14" x14ac:dyDescent="0.25">
      <c r="A267" s="236">
        <v>8225</v>
      </c>
      <c r="B267" s="236">
        <v>8225</v>
      </c>
      <c r="C267" s="236" t="s">
        <v>1239</v>
      </c>
      <c r="D267" s="236">
        <v>47</v>
      </c>
      <c r="E267" s="236" t="s">
        <v>1031</v>
      </c>
      <c r="F267" s="236" t="s">
        <v>1135</v>
      </c>
      <c r="G267" s="236" t="s">
        <v>1240</v>
      </c>
      <c r="H267" s="236">
        <v>0</v>
      </c>
      <c r="I267" s="236" t="s">
        <v>1241</v>
      </c>
      <c r="J267" s="236" t="s">
        <v>1242</v>
      </c>
      <c r="K267" s="236" t="s">
        <v>1243</v>
      </c>
      <c r="L267" s="236" t="s">
        <v>168</v>
      </c>
      <c r="M267" s="236">
        <v>511850711</v>
      </c>
      <c r="N267" s="236" t="s">
        <v>342</v>
      </c>
    </row>
    <row r="268" spans="1:14" x14ac:dyDescent="0.25">
      <c r="A268" s="236">
        <v>7556</v>
      </c>
      <c r="B268" s="236">
        <v>7556</v>
      </c>
      <c r="C268" s="236" t="s">
        <v>1244</v>
      </c>
      <c r="D268" s="236">
        <v>47</v>
      </c>
      <c r="E268" s="236" t="s">
        <v>1031</v>
      </c>
      <c r="F268" s="236" t="s">
        <v>1245</v>
      </c>
      <c r="G268" s="236" t="s">
        <v>1246</v>
      </c>
      <c r="H268" s="236">
        <v>0</v>
      </c>
      <c r="I268" s="236" t="s">
        <v>1244</v>
      </c>
      <c r="J268" s="236" t="s">
        <v>1247</v>
      </c>
      <c r="K268" s="236" t="s">
        <v>1248</v>
      </c>
      <c r="L268" s="236" t="s">
        <v>121</v>
      </c>
    </row>
    <row r="269" spans="1:14" x14ac:dyDescent="0.25">
      <c r="A269" s="236">
        <v>34110</v>
      </c>
      <c r="B269" s="236">
        <v>34110</v>
      </c>
      <c r="C269" s="236" t="s">
        <v>1249</v>
      </c>
      <c r="D269" s="236">
        <v>47</v>
      </c>
      <c r="E269" s="236" t="s">
        <v>1031</v>
      </c>
      <c r="F269" s="236" t="s">
        <v>1250</v>
      </c>
      <c r="L269" s="236" t="s">
        <v>121</v>
      </c>
      <c r="M269" s="236">
        <v>515307049</v>
      </c>
      <c r="N269" s="236" t="s">
        <v>342</v>
      </c>
    </row>
    <row r="270" spans="1:14" x14ac:dyDescent="0.25">
      <c r="A270" s="236">
        <v>34278</v>
      </c>
      <c r="B270" s="236">
        <v>34278</v>
      </c>
      <c r="C270" s="236" t="s">
        <v>1251</v>
      </c>
      <c r="D270" s="236">
        <v>47</v>
      </c>
      <c r="E270" s="236" t="s">
        <v>1031</v>
      </c>
      <c r="F270" s="236" t="s">
        <v>1252</v>
      </c>
      <c r="H270" s="236">
        <v>58857</v>
      </c>
      <c r="I270" s="236" t="s">
        <v>1253</v>
      </c>
      <c r="J270" s="236" t="s">
        <v>1254</v>
      </c>
      <c r="L270" s="236" t="s">
        <v>182</v>
      </c>
      <c r="M270" s="236">
        <v>516213444</v>
      </c>
      <c r="N270" s="236" t="s">
        <v>371</v>
      </c>
    </row>
    <row r="271" spans="1:14" x14ac:dyDescent="0.25">
      <c r="A271" s="236">
        <v>30546</v>
      </c>
      <c r="B271" s="236">
        <v>30546</v>
      </c>
      <c r="C271" s="236" t="s">
        <v>1255</v>
      </c>
      <c r="D271" s="236">
        <v>47</v>
      </c>
      <c r="E271" s="236" t="s">
        <v>1031</v>
      </c>
      <c r="F271" s="236" t="s">
        <v>1256</v>
      </c>
      <c r="G271" s="236" t="s">
        <v>1257</v>
      </c>
      <c r="H271" s="236">
        <v>0</v>
      </c>
      <c r="I271" s="236" t="s">
        <v>1258</v>
      </c>
      <c r="L271" s="236" t="s">
        <v>72</v>
      </c>
      <c r="M271" s="236">
        <v>512017989</v>
      </c>
      <c r="N271" s="236" t="s">
        <v>342</v>
      </c>
    </row>
    <row r="272" spans="1:14" x14ac:dyDescent="0.25">
      <c r="A272" s="236">
        <v>34063</v>
      </c>
      <c r="B272" s="236">
        <v>34063</v>
      </c>
      <c r="C272" s="236" t="s">
        <v>1259</v>
      </c>
      <c r="D272" s="236">
        <v>47</v>
      </c>
      <c r="E272" s="236" t="s">
        <v>1031</v>
      </c>
      <c r="L272" s="236" t="s">
        <v>72</v>
      </c>
    </row>
    <row r="273" spans="1:14" x14ac:dyDescent="0.25">
      <c r="A273" s="236">
        <v>7675</v>
      </c>
      <c r="B273" s="236">
        <v>7675</v>
      </c>
      <c r="C273" s="236" t="s">
        <v>1260</v>
      </c>
      <c r="D273" s="236">
        <v>47</v>
      </c>
      <c r="E273" s="236" t="s">
        <v>1031</v>
      </c>
      <c r="F273" s="236" t="s">
        <v>1261</v>
      </c>
      <c r="G273" s="236" t="s">
        <v>1262</v>
      </c>
      <c r="H273" s="236">
        <v>0</v>
      </c>
      <c r="I273" s="236" t="s">
        <v>1263</v>
      </c>
      <c r="J273" s="236" t="s">
        <v>1264</v>
      </c>
      <c r="K273" s="236" t="s">
        <v>1265</v>
      </c>
      <c r="L273" s="236" t="s">
        <v>121</v>
      </c>
      <c r="M273" s="236">
        <v>512271099</v>
      </c>
      <c r="N273" s="236" t="s">
        <v>371</v>
      </c>
    </row>
    <row r="274" spans="1:14" x14ac:dyDescent="0.25">
      <c r="A274" s="236">
        <v>33053</v>
      </c>
      <c r="B274" s="236">
        <v>33053</v>
      </c>
      <c r="C274" s="236" t="s">
        <v>1266</v>
      </c>
      <c r="D274" s="236">
        <v>47</v>
      </c>
      <c r="E274" s="236" t="s">
        <v>1031</v>
      </c>
      <c r="F274" s="236" t="s">
        <v>1145</v>
      </c>
      <c r="G274" s="236" t="s">
        <v>1267</v>
      </c>
      <c r="L274" s="236" t="s">
        <v>174</v>
      </c>
      <c r="M274" s="236">
        <v>510836257</v>
      </c>
      <c r="N274" s="236" t="s">
        <v>342</v>
      </c>
    </row>
    <row r="275" spans="1:14" x14ac:dyDescent="0.25">
      <c r="A275" s="236">
        <v>29100</v>
      </c>
      <c r="B275" s="236">
        <v>29100</v>
      </c>
      <c r="C275" s="236" t="s">
        <v>1268</v>
      </c>
      <c r="D275" s="236">
        <v>47</v>
      </c>
      <c r="E275" s="236" t="s">
        <v>1031</v>
      </c>
      <c r="F275" s="236" t="s">
        <v>1269</v>
      </c>
      <c r="G275" s="236" t="s">
        <v>1270</v>
      </c>
      <c r="H275" s="236">
        <v>0</v>
      </c>
      <c r="I275" s="236" t="s">
        <v>1271</v>
      </c>
      <c r="J275" s="236" t="s">
        <v>1272</v>
      </c>
      <c r="K275" s="236" t="s">
        <v>1273</v>
      </c>
      <c r="L275" s="236" t="s">
        <v>168</v>
      </c>
      <c r="M275" s="236">
        <v>511767816</v>
      </c>
      <c r="N275" s="236" t="s">
        <v>342</v>
      </c>
    </row>
    <row r="276" spans="1:14" x14ac:dyDescent="0.25">
      <c r="A276" s="236">
        <v>38121</v>
      </c>
      <c r="B276" s="236">
        <v>38121</v>
      </c>
      <c r="C276" s="236" t="s">
        <v>1274</v>
      </c>
      <c r="D276" s="236">
        <v>47</v>
      </c>
      <c r="E276" s="236" t="s">
        <v>1031</v>
      </c>
      <c r="L276" s="236" t="s">
        <v>142</v>
      </c>
      <c r="N276" s="236" t="s">
        <v>371</v>
      </c>
    </row>
    <row r="277" spans="1:14" x14ac:dyDescent="0.25">
      <c r="A277" s="236">
        <v>34066</v>
      </c>
      <c r="B277" s="236">
        <v>34066</v>
      </c>
      <c r="C277" s="236" t="s">
        <v>1275</v>
      </c>
      <c r="D277" s="236">
        <v>47</v>
      </c>
      <c r="E277" s="236" t="s">
        <v>1031</v>
      </c>
      <c r="F277" s="236" t="s">
        <v>1275</v>
      </c>
      <c r="G277" s="236" t="s">
        <v>1276</v>
      </c>
      <c r="I277" s="236" t="s">
        <v>913</v>
      </c>
      <c r="J277" s="236" t="s">
        <v>1277</v>
      </c>
      <c r="L277" s="236" t="s">
        <v>72</v>
      </c>
      <c r="M277" s="236">
        <v>510356280</v>
      </c>
      <c r="N277" s="236" t="s">
        <v>342</v>
      </c>
    </row>
    <row r="278" spans="1:14" x14ac:dyDescent="0.25">
      <c r="A278" s="236">
        <v>7820</v>
      </c>
      <c r="B278" s="236">
        <v>7820</v>
      </c>
      <c r="C278" s="236" t="s">
        <v>1278</v>
      </c>
      <c r="D278" s="236">
        <v>47</v>
      </c>
      <c r="E278" s="236" t="s">
        <v>1031</v>
      </c>
      <c r="F278" s="236" t="s">
        <v>1279</v>
      </c>
      <c r="G278" s="236" t="s">
        <v>1280</v>
      </c>
      <c r="H278" s="236">
        <v>0</v>
      </c>
      <c r="I278" s="236" t="s">
        <v>1281</v>
      </c>
      <c r="J278" s="236" t="s">
        <v>1282</v>
      </c>
      <c r="K278" s="236" t="s">
        <v>1283</v>
      </c>
      <c r="L278" s="236" t="s">
        <v>168</v>
      </c>
      <c r="M278" s="236">
        <v>511535957</v>
      </c>
      <c r="N278" s="236" t="s">
        <v>371</v>
      </c>
    </row>
    <row r="279" spans="1:14" x14ac:dyDescent="0.25">
      <c r="A279" s="236">
        <v>33380</v>
      </c>
      <c r="B279" s="236">
        <v>33380</v>
      </c>
      <c r="C279" s="236" t="s">
        <v>1284</v>
      </c>
      <c r="D279" s="236">
        <v>47</v>
      </c>
      <c r="E279" s="236" t="s">
        <v>1031</v>
      </c>
      <c r="F279" s="236" t="s">
        <v>1285</v>
      </c>
      <c r="G279" s="236" t="s">
        <v>1286</v>
      </c>
      <c r="I279" s="236" t="s">
        <v>1287</v>
      </c>
      <c r="J279" s="236" t="s">
        <v>1288</v>
      </c>
      <c r="K279" s="236" t="s">
        <v>1289</v>
      </c>
      <c r="L279" s="236" t="s">
        <v>168</v>
      </c>
      <c r="M279" s="236">
        <v>514565357</v>
      </c>
      <c r="N279" s="236" t="s">
        <v>342</v>
      </c>
    </row>
    <row r="280" spans="1:14" x14ac:dyDescent="0.25">
      <c r="A280" s="236">
        <v>8320</v>
      </c>
      <c r="B280" s="236">
        <v>8320</v>
      </c>
      <c r="C280" s="236" t="s">
        <v>1290</v>
      </c>
      <c r="D280" s="236">
        <v>47</v>
      </c>
      <c r="E280" s="236" t="s">
        <v>1031</v>
      </c>
      <c r="F280" s="236" t="s">
        <v>1291</v>
      </c>
      <c r="G280" s="236" t="s">
        <v>1292</v>
      </c>
      <c r="H280" s="236">
        <v>0</v>
      </c>
      <c r="I280" s="236" t="s">
        <v>1293</v>
      </c>
      <c r="K280" s="236" t="s">
        <v>1294</v>
      </c>
      <c r="L280" s="236" t="s">
        <v>121</v>
      </c>
      <c r="M280" s="236">
        <v>514257278</v>
      </c>
      <c r="N280" s="236" t="s">
        <v>342</v>
      </c>
    </row>
    <row r="281" spans="1:14" x14ac:dyDescent="0.25">
      <c r="A281" s="236">
        <v>7564</v>
      </c>
      <c r="B281" s="236">
        <v>7564</v>
      </c>
      <c r="C281" s="236" t="s">
        <v>1295</v>
      </c>
      <c r="D281" s="236">
        <v>47</v>
      </c>
      <c r="E281" s="236" t="s">
        <v>1031</v>
      </c>
      <c r="F281" s="236" t="s">
        <v>1296</v>
      </c>
      <c r="G281" s="236" t="s">
        <v>1297</v>
      </c>
      <c r="H281" s="236">
        <v>58105</v>
      </c>
      <c r="I281" s="236" t="s">
        <v>1298</v>
      </c>
      <c r="J281" s="236" t="s">
        <v>1299</v>
      </c>
      <c r="K281" s="236" t="s">
        <v>1300</v>
      </c>
      <c r="L281" s="236" t="s">
        <v>155</v>
      </c>
      <c r="M281" s="236">
        <v>510396823</v>
      </c>
      <c r="N281" s="236" t="s">
        <v>342</v>
      </c>
    </row>
    <row r="282" spans="1:14" x14ac:dyDescent="0.25">
      <c r="A282" s="236">
        <v>29853</v>
      </c>
      <c r="B282" s="236">
        <v>29853</v>
      </c>
      <c r="C282" s="236" t="s">
        <v>1301</v>
      </c>
      <c r="D282" s="236">
        <v>47</v>
      </c>
      <c r="E282" s="236" t="s">
        <v>1031</v>
      </c>
      <c r="F282" s="236" t="s">
        <v>1302</v>
      </c>
      <c r="G282" s="236" t="s">
        <v>1303</v>
      </c>
      <c r="H282" s="236">
        <v>0</v>
      </c>
      <c r="I282" s="236" t="s">
        <v>1304</v>
      </c>
      <c r="J282" s="236" t="s">
        <v>1305</v>
      </c>
      <c r="K282" s="236" t="s">
        <v>1306</v>
      </c>
      <c r="L282" s="236" t="s">
        <v>168</v>
      </c>
      <c r="M282" s="236">
        <v>513836205</v>
      </c>
      <c r="N282" s="236" t="s">
        <v>371</v>
      </c>
    </row>
    <row r="283" spans="1:14" x14ac:dyDescent="0.25">
      <c r="A283" s="236">
        <v>7806</v>
      </c>
      <c r="B283" s="236">
        <v>7806</v>
      </c>
      <c r="C283" s="236" t="s">
        <v>1307</v>
      </c>
      <c r="D283" s="236">
        <v>47</v>
      </c>
      <c r="E283" s="236" t="s">
        <v>1031</v>
      </c>
      <c r="F283" s="236" t="s">
        <v>1308</v>
      </c>
      <c r="G283" s="236" t="s">
        <v>1309</v>
      </c>
      <c r="H283" s="236">
        <v>0</v>
      </c>
      <c r="I283" s="236" t="s">
        <v>1310</v>
      </c>
      <c r="J283" s="236" t="s">
        <v>1311</v>
      </c>
      <c r="L283" s="236" t="s">
        <v>121</v>
      </c>
      <c r="M283" s="236">
        <v>512890567</v>
      </c>
      <c r="N283" s="236" t="s">
        <v>371</v>
      </c>
    </row>
    <row r="284" spans="1:14" x14ac:dyDescent="0.25">
      <c r="A284" s="236">
        <v>31349</v>
      </c>
      <c r="B284" s="236">
        <v>31349</v>
      </c>
      <c r="C284" s="236" t="s">
        <v>1312</v>
      </c>
      <c r="D284" s="236">
        <v>47</v>
      </c>
      <c r="E284" s="236" t="s">
        <v>1031</v>
      </c>
      <c r="F284" s="236" t="s">
        <v>1313</v>
      </c>
      <c r="G284" s="236" t="s">
        <v>1314</v>
      </c>
      <c r="I284" s="236" t="s">
        <v>1315</v>
      </c>
      <c r="J284" s="236" t="s">
        <v>1316</v>
      </c>
      <c r="K284" s="236" t="s">
        <v>1317</v>
      </c>
      <c r="L284" s="236" t="s">
        <v>121</v>
      </c>
      <c r="M284" s="236">
        <v>514278480</v>
      </c>
      <c r="N284" s="236" t="s">
        <v>342</v>
      </c>
    </row>
    <row r="285" spans="1:14" x14ac:dyDescent="0.25">
      <c r="A285" s="236">
        <v>29358</v>
      </c>
      <c r="B285" s="236">
        <v>29358</v>
      </c>
      <c r="C285" s="236" t="s">
        <v>1318</v>
      </c>
      <c r="D285" s="236">
        <v>47</v>
      </c>
      <c r="E285" s="236" t="s">
        <v>1031</v>
      </c>
      <c r="F285" s="236" t="s">
        <v>1319</v>
      </c>
      <c r="G285" s="236" t="s">
        <v>1320</v>
      </c>
      <c r="H285" s="236">
        <v>0</v>
      </c>
      <c r="I285" s="236" t="s">
        <v>1321</v>
      </c>
      <c r="J285" s="236" t="s">
        <v>1322</v>
      </c>
      <c r="K285" s="236" t="s">
        <v>1323</v>
      </c>
      <c r="L285" s="236" t="s">
        <v>121</v>
      </c>
      <c r="M285" s="236">
        <v>513530139</v>
      </c>
      <c r="N285" s="236" t="s">
        <v>342</v>
      </c>
    </row>
    <row r="286" spans="1:14" x14ac:dyDescent="0.25">
      <c r="A286" s="236">
        <v>7694</v>
      </c>
      <c r="B286" s="236">
        <v>7694</v>
      </c>
      <c r="C286" s="236" t="s">
        <v>1324</v>
      </c>
      <c r="D286" s="236">
        <v>47</v>
      </c>
      <c r="E286" s="236" t="s">
        <v>1031</v>
      </c>
      <c r="F286" s="236" t="s">
        <v>1325</v>
      </c>
      <c r="G286" s="236" t="s">
        <v>1326</v>
      </c>
      <c r="H286" s="236">
        <v>0</v>
      </c>
      <c r="I286" s="236" t="s">
        <v>1327</v>
      </c>
      <c r="J286" s="236" t="s">
        <v>1328</v>
      </c>
      <c r="K286" s="236" t="s">
        <v>1329</v>
      </c>
      <c r="L286" s="236" t="s">
        <v>121</v>
      </c>
      <c r="M286" s="236">
        <v>511679854</v>
      </c>
      <c r="N286" s="236" t="s">
        <v>342</v>
      </c>
    </row>
    <row r="287" spans="1:14" x14ac:dyDescent="0.25">
      <c r="A287" s="236">
        <v>38141</v>
      </c>
      <c r="B287" s="236">
        <v>38141</v>
      </c>
      <c r="C287" s="236" t="s">
        <v>1330</v>
      </c>
      <c r="D287" s="236">
        <v>47</v>
      </c>
      <c r="E287" s="236" t="s">
        <v>1031</v>
      </c>
      <c r="F287" s="236" t="s">
        <v>1331</v>
      </c>
      <c r="L287" s="236" t="s">
        <v>121</v>
      </c>
    </row>
    <row r="288" spans="1:14" x14ac:dyDescent="0.25">
      <c r="A288" s="236">
        <v>7662</v>
      </c>
      <c r="B288" s="236">
        <v>7662</v>
      </c>
      <c r="C288" s="236" t="s">
        <v>1332</v>
      </c>
      <c r="D288" s="236">
        <v>47</v>
      </c>
      <c r="E288" s="236" t="s">
        <v>1031</v>
      </c>
      <c r="F288" s="236" t="s">
        <v>1333</v>
      </c>
      <c r="G288" s="236" t="s">
        <v>1334</v>
      </c>
      <c r="H288" s="236">
        <v>0</v>
      </c>
      <c r="I288" s="236" t="s">
        <v>1335</v>
      </c>
      <c r="J288" s="236" t="s">
        <v>1336</v>
      </c>
      <c r="K288" s="236" t="s">
        <v>1337</v>
      </c>
      <c r="L288" s="236" t="s">
        <v>121</v>
      </c>
      <c r="M288" s="236">
        <v>511057218</v>
      </c>
      <c r="N288" s="236" t="s">
        <v>342</v>
      </c>
    </row>
    <row r="289" spans="1:14" x14ac:dyDescent="0.25">
      <c r="A289" s="236">
        <v>7570</v>
      </c>
      <c r="B289" s="236">
        <v>7570</v>
      </c>
      <c r="C289" s="236" t="s">
        <v>1338</v>
      </c>
      <c r="D289" s="236">
        <v>47</v>
      </c>
      <c r="E289" s="236" t="s">
        <v>1031</v>
      </c>
      <c r="F289" s="236" t="s">
        <v>1339</v>
      </c>
      <c r="G289" s="236" t="s">
        <v>1340</v>
      </c>
      <c r="H289" s="236">
        <v>0</v>
      </c>
      <c r="I289" s="236" t="s">
        <v>1341</v>
      </c>
      <c r="J289" s="236" t="s">
        <v>1342</v>
      </c>
      <c r="K289" s="236" t="s">
        <v>1343</v>
      </c>
      <c r="L289" s="236" t="s">
        <v>121</v>
      </c>
    </row>
    <row r="290" spans="1:14" x14ac:dyDescent="0.25">
      <c r="A290" s="236">
        <v>7663</v>
      </c>
      <c r="B290" s="236">
        <v>7663</v>
      </c>
      <c r="C290" s="236" t="s">
        <v>1344</v>
      </c>
      <c r="D290" s="236">
        <v>47</v>
      </c>
      <c r="E290" s="236" t="s">
        <v>1031</v>
      </c>
      <c r="F290" s="236" t="s">
        <v>1345</v>
      </c>
      <c r="G290" s="236" t="s">
        <v>1346</v>
      </c>
      <c r="H290" s="236">
        <v>0</v>
      </c>
      <c r="I290" s="236" t="s">
        <v>1347</v>
      </c>
      <c r="J290" s="236" t="s">
        <v>1348</v>
      </c>
      <c r="K290" s="236" t="s">
        <v>1349</v>
      </c>
      <c r="L290" s="236" t="s">
        <v>121</v>
      </c>
      <c r="M290" s="236">
        <v>511767832</v>
      </c>
      <c r="N290" s="236" t="s">
        <v>371</v>
      </c>
    </row>
    <row r="291" spans="1:14" x14ac:dyDescent="0.25">
      <c r="A291" s="236">
        <v>7689</v>
      </c>
      <c r="B291" s="236">
        <v>7689</v>
      </c>
      <c r="C291" s="236" t="s">
        <v>1350</v>
      </c>
      <c r="D291" s="236">
        <v>47</v>
      </c>
      <c r="E291" s="236" t="s">
        <v>1031</v>
      </c>
      <c r="F291" s="236" t="s">
        <v>1339</v>
      </c>
      <c r="G291" s="236" t="s">
        <v>1351</v>
      </c>
      <c r="H291" s="236">
        <v>0</v>
      </c>
      <c r="I291" s="236" t="s">
        <v>1352</v>
      </c>
      <c r="J291" s="236" t="s">
        <v>600</v>
      </c>
      <c r="L291" s="236" t="s">
        <v>121</v>
      </c>
    </row>
    <row r="292" spans="1:14" x14ac:dyDescent="0.25">
      <c r="A292" s="236">
        <v>31798</v>
      </c>
      <c r="B292" s="236">
        <v>31798</v>
      </c>
      <c r="C292" s="236" t="s">
        <v>1353</v>
      </c>
      <c r="D292" s="236">
        <v>47</v>
      </c>
      <c r="E292" s="236" t="s">
        <v>1031</v>
      </c>
      <c r="G292" s="236" t="s">
        <v>1354</v>
      </c>
      <c r="L292" s="236" t="s">
        <v>72</v>
      </c>
    </row>
    <row r="293" spans="1:14" x14ac:dyDescent="0.25">
      <c r="A293" s="236">
        <v>7819</v>
      </c>
      <c r="B293" s="236">
        <v>7819</v>
      </c>
      <c r="C293" s="236" t="s">
        <v>1355</v>
      </c>
      <c r="D293" s="236">
        <v>47</v>
      </c>
      <c r="E293" s="236" t="s">
        <v>1031</v>
      </c>
      <c r="F293" s="236" t="s">
        <v>1356</v>
      </c>
      <c r="G293" s="236" t="s">
        <v>1357</v>
      </c>
      <c r="H293" s="236">
        <v>0</v>
      </c>
      <c r="I293" s="236" t="s">
        <v>1358</v>
      </c>
      <c r="J293" s="236" t="s">
        <v>1359</v>
      </c>
      <c r="K293" s="236" t="s">
        <v>1360</v>
      </c>
      <c r="L293" s="236" t="s">
        <v>168</v>
      </c>
      <c r="M293" s="236">
        <v>34471649</v>
      </c>
      <c r="N293" s="236" t="s">
        <v>371</v>
      </c>
    </row>
    <row r="294" spans="1:14" x14ac:dyDescent="0.25">
      <c r="A294" s="236">
        <v>38161</v>
      </c>
      <c r="B294" s="236">
        <v>38161</v>
      </c>
      <c r="C294" s="236" t="s">
        <v>1361</v>
      </c>
      <c r="D294" s="236">
        <v>47</v>
      </c>
      <c r="E294" s="236" t="s">
        <v>1031</v>
      </c>
      <c r="L294" s="236" t="s">
        <v>194</v>
      </c>
      <c r="N294" s="236" t="s">
        <v>342</v>
      </c>
    </row>
    <row r="295" spans="1:14" x14ac:dyDescent="0.25">
      <c r="A295" s="236">
        <v>38126</v>
      </c>
      <c r="B295" s="236">
        <v>38126</v>
      </c>
      <c r="C295" s="236" t="s">
        <v>1362</v>
      </c>
      <c r="D295" s="236">
        <v>47</v>
      </c>
      <c r="E295" s="236" t="s">
        <v>1031</v>
      </c>
      <c r="F295" s="236" t="s">
        <v>1363</v>
      </c>
      <c r="L295" s="236" t="s">
        <v>142</v>
      </c>
    </row>
    <row r="296" spans="1:14" x14ac:dyDescent="0.25">
      <c r="A296" s="236">
        <v>38136</v>
      </c>
      <c r="B296" s="236">
        <v>38136</v>
      </c>
      <c r="C296" s="236" t="s">
        <v>1364</v>
      </c>
      <c r="D296" s="236">
        <v>47</v>
      </c>
      <c r="E296" s="236" t="s">
        <v>1031</v>
      </c>
      <c r="F296" s="236" t="s">
        <v>1365</v>
      </c>
      <c r="L296" s="236" t="s">
        <v>142</v>
      </c>
      <c r="M296" s="236">
        <v>307021535</v>
      </c>
      <c r="N296" s="236" t="s">
        <v>342</v>
      </c>
    </row>
    <row r="297" spans="1:14" x14ac:dyDescent="0.25">
      <c r="A297" s="236">
        <v>30725</v>
      </c>
      <c r="B297" s="236">
        <v>30725</v>
      </c>
      <c r="C297" s="236" t="s">
        <v>1366</v>
      </c>
      <c r="D297" s="236">
        <v>47</v>
      </c>
      <c r="E297" s="236" t="s">
        <v>1031</v>
      </c>
      <c r="F297" s="236" t="s">
        <v>1367</v>
      </c>
      <c r="G297" s="236" t="s">
        <v>1368</v>
      </c>
      <c r="H297" s="236">
        <v>0</v>
      </c>
      <c r="I297" s="236" t="s">
        <v>1369</v>
      </c>
      <c r="J297" s="236" t="s">
        <v>1370</v>
      </c>
      <c r="K297" s="236" t="s">
        <v>1371</v>
      </c>
      <c r="L297" s="236" t="s">
        <v>142</v>
      </c>
      <c r="M297" s="236">
        <v>513240630</v>
      </c>
      <c r="N297" s="236" t="s">
        <v>342</v>
      </c>
    </row>
    <row r="298" spans="1:14" x14ac:dyDescent="0.25">
      <c r="A298" s="236">
        <v>38131</v>
      </c>
      <c r="B298" s="236">
        <v>38131</v>
      </c>
      <c r="C298" s="236" t="s">
        <v>1372</v>
      </c>
      <c r="D298" s="236">
        <v>47</v>
      </c>
      <c r="E298" s="236" t="s">
        <v>1031</v>
      </c>
      <c r="F298" s="236" t="s">
        <v>1373</v>
      </c>
      <c r="L298" s="236" t="s">
        <v>142</v>
      </c>
      <c r="M298" s="236">
        <v>33559196</v>
      </c>
      <c r="N298" s="236" t="s">
        <v>371</v>
      </c>
    </row>
    <row r="299" spans="1:14" x14ac:dyDescent="0.25">
      <c r="A299" s="236">
        <v>29539</v>
      </c>
      <c r="B299" s="236">
        <v>29539</v>
      </c>
      <c r="C299" s="236" t="s">
        <v>1374</v>
      </c>
      <c r="D299" s="236">
        <v>47</v>
      </c>
      <c r="E299" s="236" t="s">
        <v>1031</v>
      </c>
      <c r="F299" s="236" t="s">
        <v>1375</v>
      </c>
      <c r="G299" s="236" t="s">
        <v>1376</v>
      </c>
      <c r="H299" s="236">
        <v>0</v>
      </c>
      <c r="I299" s="236" t="s">
        <v>1377</v>
      </c>
      <c r="L299" s="236" t="s">
        <v>168</v>
      </c>
    </row>
    <row r="300" spans="1:14" x14ac:dyDescent="0.25">
      <c r="A300" s="236">
        <v>7517</v>
      </c>
      <c r="B300" s="236">
        <v>7517</v>
      </c>
      <c r="C300" s="236" t="s">
        <v>1378</v>
      </c>
      <c r="D300" s="236">
        <v>47</v>
      </c>
      <c r="E300" s="236" t="s">
        <v>1031</v>
      </c>
      <c r="F300" s="236" t="s">
        <v>1379</v>
      </c>
      <c r="G300" s="236" t="s">
        <v>1380</v>
      </c>
      <c r="H300" s="236">
        <v>0</v>
      </c>
      <c r="I300" s="236" t="s">
        <v>1381</v>
      </c>
      <c r="J300" s="236" t="s">
        <v>1382</v>
      </c>
      <c r="L300" s="236" t="s">
        <v>72</v>
      </c>
    </row>
    <row r="301" spans="1:14" x14ac:dyDescent="0.25">
      <c r="A301" s="236">
        <v>31840</v>
      </c>
      <c r="B301" s="236">
        <v>31840</v>
      </c>
      <c r="C301" s="236" t="s">
        <v>1383</v>
      </c>
      <c r="D301" s="236">
        <v>47</v>
      </c>
      <c r="E301" s="236" t="s">
        <v>1031</v>
      </c>
      <c r="F301" s="236" t="s">
        <v>1384</v>
      </c>
      <c r="G301" s="236" t="s">
        <v>1385</v>
      </c>
      <c r="L301" s="236" t="s">
        <v>72</v>
      </c>
    </row>
    <row r="302" spans="1:14" x14ac:dyDescent="0.25">
      <c r="A302" s="236">
        <v>30857</v>
      </c>
      <c r="B302" s="236">
        <v>30857</v>
      </c>
      <c r="C302" s="236" t="s">
        <v>1386</v>
      </c>
      <c r="D302" s="236">
        <v>47</v>
      </c>
      <c r="E302" s="236" t="s">
        <v>1031</v>
      </c>
      <c r="F302" s="236" t="s">
        <v>1079</v>
      </c>
      <c r="G302" s="236" t="s">
        <v>1387</v>
      </c>
      <c r="H302" s="236">
        <v>0</v>
      </c>
      <c r="I302" s="236" t="s">
        <v>1388</v>
      </c>
      <c r="L302" s="236" t="s">
        <v>155</v>
      </c>
      <c r="M302" s="236">
        <v>512700865</v>
      </c>
      <c r="N302" s="236" t="s">
        <v>342</v>
      </c>
    </row>
    <row r="303" spans="1:14" x14ac:dyDescent="0.25">
      <c r="A303" s="236">
        <v>31325</v>
      </c>
      <c r="B303" s="236">
        <v>31325</v>
      </c>
      <c r="C303" s="236" t="s">
        <v>1389</v>
      </c>
      <c r="D303" s="236">
        <v>47</v>
      </c>
      <c r="E303" s="236" t="s">
        <v>1031</v>
      </c>
      <c r="F303" s="236" t="s">
        <v>1390</v>
      </c>
      <c r="G303" s="236" t="s">
        <v>1391</v>
      </c>
      <c r="H303" s="236">
        <v>0</v>
      </c>
      <c r="K303" s="236" t="s">
        <v>1392</v>
      </c>
      <c r="L303" s="236" t="s">
        <v>182</v>
      </c>
      <c r="M303" s="236">
        <v>513813873</v>
      </c>
      <c r="N303" s="236" t="s">
        <v>342</v>
      </c>
    </row>
    <row r="304" spans="1:14" x14ac:dyDescent="0.25">
      <c r="A304" s="236">
        <v>33665</v>
      </c>
      <c r="B304" s="236">
        <v>33665</v>
      </c>
      <c r="C304" s="236" t="s">
        <v>1393</v>
      </c>
      <c r="D304" s="236">
        <v>47</v>
      </c>
      <c r="E304" s="236" t="s">
        <v>1031</v>
      </c>
      <c r="F304" s="236" t="s">
        <v>1394</v>
      </c>
      <c r="L304" s="236" t="s">
        <v>72</v>
      </c>
      <c r="M304" s="236">
        <v>514917178</v>
      </c>
      <c r="N304" s="236" t="s">
        <v>342</v>
      </c>
    </row>
    <row r="305" spans="1:14" x14ac:dyDescent="0.25">
      <c r="A305" s="236">
        <v>33668</v>
      </c>
      <c r="B305" s="236">
        <v>33668</v>
      </c>
      <c r="C305" s="236" t="s">
        <v>1395</v>
      </c>
      <c r="D305" s="236">
        <v>47</v>
      </c>
      <c r="E305" s="236" t="s">
        <v>1031</v>
      </c>
      <c r="F305" s="236" t="s">
        <v>1394</v>
      </c>
      <c r="L305" s="236" t="s">
        <v>72</v>
      </c>
      <c r="M305" s="236">
        <v>514917178</v>
      </c>
      <c r="N305" s="236" t="s">
        <v>342</v>
      </c>
    </row>
    <row r="306" spans="1:14" x14ac:dyDescent="0.25">
      <c r="A306" s="236">
        <v>7676</v>
      </c>
      <c r="B306" s="236">
        <v>7676</v>
      </c>
      <c r="C306" s="236" t="s">
        <v>1396</v>
      </c>
      <c r="D306" s="236">
        <v>47</v>
      </c>
      <c r="E306" s="236" t="s">
        <v>1031</v>
      </c>
      <c r="F306" s="236" t="s">
        <v>1397</v>
      </c>
      <c r="G306" s="236" t="s">
        <v>1398</v>
      </c>
      <c r="H306" s="236">
        <v>0</v>
      </c>
      <c r="I306" s="236" t="s">
        <v>1399</v>
      </c>
      <c r="J306" s="236" t="s">
        <v>1400</v>
      </c>
      <c r="K306" s="236" t="s">
        <v>1401</v>
      </c>
      <c r="L306" s="236" t="s">
        <v>105</v>
      </c>
      <c r="M306" s="236">
        <v>520020405</v>
      </c>
      <c r="N306" s="236" t="s">
        <v>342</v>
      </c>
    </row>
    <row r="307" spans="1:14" x14ac:dyDescent="0.25">
      <c r="A307" s="236">
        <v>29700</v>
      </c>
      <c r="B307" s="236">
        <v>29700</v>
      </c>
      <c r="C307" s="236" t="s">
        <v>1402</v>
      </c>
      <c r="D307" s="236">
        <v>47</v>
      </c>
      <c r="E307" s="236" t="s">
        <v>1031</v>
      </c>
      <c r="F307" s="236" t="s">
        <v>1403</v>
      </c>
      <c r="G307" s="236" t="s">
        <v>1404</v>
      </c>
      <c r="H307" s="236">
        <v>0</v>
      </c>
      <c r="I307" s="236" t="s">
        <v>1405</v>
      </c>
      <c r="K307" s="236" t="s">
        <v>1406</v>
      </c>
      <c r="L307" s="236" t="s">
        <v>168</v>
      </c>
    </row>
    <row r="308" spans="1:14" x14ac:dyDescent="0.25">
      <c r="A308" s="236">
        <v>35646</v>
      </c>
      <c r="B308" s="236">
        <v>35646</v>
      </c>
      <c r="C308" s="236" t="s">
        <v>1407</v>
      </c>
      <c r="D308" s="236">
        <v>47</v>
      </c>
      <c r="E308" s="236" t="s">
        <v>1031</v>
      </c>
      <c r="F308" s="236" t="s">
        <v>1234</v>
      </c>
      <c r="L308" s="236" t="s">
        <v>168</v>
      </c>
      <c r="M308" s="236">
        <v>516664893</v>
      </c>
      <c r="N308" s="236" t="s">
        <v>342</v>
      </c>
    </row>
    <row r="309" spans="1:14" x14ac:dyDescent="0.25">
      <c r="A309" s="236">
        <v>38621</v>
      </c>
      <c r="B309" s="236">
        <v>38621</v>
      </c>
      <c r="C309" s="236" t="s">
        <v>1408</v>
      </c>
      <c r="D309" s="236">
        <v>47</v>
      </c>
      <c r="E309" s="236" t="s">
        <v>1031</v>
      </c>
      <c r="F309" s="236" t="s">
        <v>1409</v>
      </c>
      <c r="G309" s="236" t="s">
        <v>1410</v>
      </c>
      <c r="I309" s="236" t="s">
        <v>1411</v>
      </c>
      <c r="J309" s="236">
        <v>507715070</v>
      </c>
      <c r="M309" s="236">
        <v>515355592</v>
      </c>
      <c r="N309" s="236" t="s">
        <v>1412</v>
      </c>
    </row>
    <row r="310" spans="1:14" x14ac:dyDescent="0.25">
      <c r="A310" s="236">
        <v>31864</v>
      </c>
      <c r="B310" s="236">
        <v>31864</v>
      </c>
      <c r="C310" s="236" t="s">
        <v>1413</v>
      </c>
      <c r="D310" s="236">
        <v>47</v>
      </c>
      <c r="E310" s="236" t="s">
        <v>1031</v>
      </c>
      <c r="F310" s="236" t="s">
        <v>1414</v>
      </c>
      <c r="G310" s="236" t="s">
        <v>1415</v>
      </c>
      <c r="H310" s="236">
        <v>58105</v>
      </c>
      <c r="K310" s="236" t="s">
        <v>1416</v>
      </c>
      <c r="L310" s="236" t="s">
        <v>121</v>
      </c>
      <c r="N310" s="236" t="s">
        <v>342</v>
      </c>
    </row>
    <row r="311" spans="1:14" x14ac:dyDescent="0.25">
      <c r="A311" s="236">
        <v>31398</v>
      </c>
      <c r="B311" s="236">
        <v>31398</v>
      </c>
      <c r="C311" s="236" t="s">
        <v>1417</v>
      </c>
      <c r="D311" s="236">
        <v>47</v>
      </c>
      <c r="E311" s="236" t="s">
        <v>1031</v>
      </c>
      <c r="F311" s="236" t="s">
        <v>1418</v>
      </c>
      <c r="G311" s="236" t="s">
        <v>1419</v>
      </c>
      <c r="K311" s="236" t="s">
        <v>1420</v>
      </c>
      <c r="L311" s="236" t="s">
        <v>194</v>
      </c>
      <c r="M311" s="236">
        <v>510902729</v>
      </c>
      <c r="N311" s="236" t="s">
        <v>342</v>
      </c>
    </row>
    <row r="312" spans="1:14" x14ac:dyDescent="0.25">
      <c r="A312" s="236">
        <v>7539</v>
      </c>
      <c r="B312" s="236">
        <v>7539</v>
      </c>
      <c r="C312" s="236" t="s">
        <v>1421</v>
      </c>
      <c r="D312" s="236">
        <v>47</v>
      </c>
      <c r="E312" s="236" t="s">
        <v>1031</v>
      </c>
      <c r="F312" s="236" t="s">
        <v>1422</v>
      </c>
      <c r="G312" s="236" t="s">
        <v>1423</v>
      </c>
      <c r="H312" s="236">
        <v>58853</v>
      </c>
      <c r="I312" s="236" t="s">
        <v>1424</v>
      </c>
      <c r="J312" s="236" t="s">
        <v>1425</v>
      </c>
      <c r="K312" s="236" t="s">
        <v>1426</v>
      </c>
      <c r="L312" s="236" t="s">
        <v>174</v>
      </c>
      <c r="M312" s="236">
        <v>515573780</v>
      </c>
      <c r="N312" s="236" t="s">
        <v>342</v>
      </c>
    </row>
    <row r="313" spans="1:14" x14ac:dyDescent="0.25">
      <c r="A313" s="236">
        <v>38106</v>
      </c>
      <c r="B313" s="236">
        <v>38106</v>
      </c>
      <c r="C313" s="236" t="s">
        <v>1427</v>
      </c>
      <c r="D313" s="236">
        <v>47</v>
      </c>
      <c r="E313" s="236" t="s">
        <v>1031</v>
      </c>
      <c r="F313" s="236" t="s">
        <v>1428</v>
      </c>
      <c r="L313" s="236" t="s">
        <v>121</v>
      </c>
    </row>
    <row r="314" spans="1:14" x14ac:dyDescent="0.25">
      <c r="A314" s="236">
        <v>7864</v>
      </c>
      <c r="B314" s="236">
        <v>7864</v>
      </c>
      <c r="C314" s="236" t="s">
        <v>1429</v>
      </c>
      <c r="D314" s="236">
        <v>47</v>
      </c>
      <c r="E314" s="236" t="s">
        <v>1031</v>
      </c>
      <c r="F314" s="236" t="s">
        <v>1430</v>
      </c>
      <c r="G314" s="236" t="s">
        <v>1431</v>
      </c>
      <c r="H314" s="236">
        <v>0</v>
      </c>
      <c r="I314" s="236" t="s">
        <v>1432</v>
      </c>
      <c r="J314" s="236" t="s">
        <v>1433</v>
      </c>
      <c r="K314" s="236" t="s">
        <v>1434</v>
      </c>
      <c r="L314" s="236" t="s">
        <v>168</v>
      </c>
      <c r="M314" s="236">
        <v>512758855</v>
      </c>
      <c r="N314" s="236" t="s">
        <v>342</v>
      </c>
    </row>
    <row r="315" spans="1:14" x14ac:dyDescent="0.25">
      <c r="A315" s="236">
        <v>33417</v>
      </c>
      <c r="B315" s="236">
        <v>33417</v>
      </c>
      <c r="C315" s="236" t="s">
        <v>1435</v>
      </c>
      <c r="D315" s="236">
        <v>47</v>
      </c>
      <c r="E315" s="236" t="s">
        <v>1031</v>
      </c>
      <c r="F315" s="236" t="s">
        <v>1436</v>
      </c>
      <c r="G315" s="236" t="s">
        <v>1437</v>
      </c>
      <c r="K315" s="236" t="s">
        <v>1438</v>
      </c>
      <c r="L315" s="236" t="s">
        <v>174</v>
      </c>
      <c r="M315" s="236">
        <v>119665</v>
      </c>
      <c r="N315" s="236" t="s">
        <v>371</v>
      </c>
    </row>
    <row r="316" spans="1:14" x14ac:dyDescent="0.25">
      <c r="A316" s="236">
        <v>28622</v>
      </c>
      <c r="B316" s="236">
        <v>28622</v>
      </c>
      <c r="C316" s="236" t="s">
        <v>1439</v>
      </c>
      <c r="D316" s="236">
        <v>47</v>
      </c>
      <c r="E316" s="236" t="s">
        <v>1031</v>
      </c>
      <c r="G316" s="236" t="s">
        <v>1440</v>
      </c>
      <c r="H316" s="236">
        <v>0</v>
      </c>
      <c r="I316" s="236" t="s">
        <v>1441</v>
      </c>
      <c r="J316" s="236" t="s">
        <v>1442</v>
      </c>
      <c r="K316" s="236" t="s">
        <v>1443</v>
      </c>
      <c r="L316" s="236" t="s">
        <v>72</v>
      </c>
      <c r="M316" s="236">
        <v>514002179</v>
      </c>
      <c r="N316" s="236" t="s">
        <v>342</v>
      </c>
    </row>
    <row r="317" spans="1:14" x14ac:dyDescent="0.25">
      <c r="A317" s="236">
        <v>29409</v>
      </c>
      <c r="B317" s="236">
        <v>29409</v>
      </c>
      <c r="C317" s="236" t="s">
        <v>1444</v>
      </c>
      <c r="D317" s="236">
        <v>47</v>
      </c>
      <c r="E317" s="236" t="s">
        <v>1031</v>
      </c>
      <c r="F317" s="236" t="s">
        <v>1445</v>
      </c>
      <c r="G317" s="236" t="s">
        <v>1446</v>
      </c>
      <c r="H317" s="236">
        <v>0</v>
      </c>
      <c r="I317" s="236" t="s">
        <v>1447</v>
      </c>
      <c r="K317" s="236" t="s">
        <v>1448</v>
      </c>
      <c r="L317" s="236" t="s">
        <v>72</v>
      </c>
    </row>
    <row r="318" spans="1:14" x14ac:dyDescent="0.25">
      <c r="A318" s="236">
        <v>30166</v>
      </c>
      <c r="B318" s="236">
        <v>30166</v>
      </c>
      <c r="C318" s="236" t="s">
        <v>1449</v>
      </c>
      <c r="D318" s="236">
        <v>47</v>
      </c>
      <c r="E318" s="236" t="s">
        <v>1031</v>
      </c>
      <c r="F318" s="236" t="s">
        <v>1450</v>
      </c>
      <c r="G318" s="236" t="s">
        <v>1451</v>
      </c>
      <c r="H318" s="236">
        <v>0</v>
      </c>
      <c r="I318" s="236" t="s">
        <v>1452</v>
      </c>
      <c r="K318" s="236" t="s">
        <v>1015</v>
      </c>
      <c r="L318" s="236" t="s">
        <v>194</v>
      </c>
      <c r="M318" s="236">
        <v>510216054</v>
      </c>
      <c r="N318" s="236" t="s">
        <v>342</v>
      </c>
    </row>
    <row r="319" spans="1:14" x14ac:dyDescent="0.25">
      <c r="A319" s="236">
        <v>29501</v>
      </c>
      <c r="B319" s="236">
        <v>29501</v>
      </c>
      <c r="C319" s="236" t="s">
        <v>1453</v>
      </c>
      <c r="D319" s="236">
        <v>47</v>
      </c>
      <c r="E319" s="236" t="s">
        <v>1031</v>
      </c>
      <c r="F319" s="236" t="s">
        <v>1454</v>
      </c>
      <c r="G319" s="236" t="s">
        <v>1455</v>
      </c>
      <c r="H319" s="236">
        <v>0</v>
      </c>
      <c r="I319" s="236" t="s">
        <v>1456</v>
      </c>
      <c r="K319" s="236" t="s">
        <v>1457</v>
      </c>
      <c r="L319" s="236" t="s">
        <v>168</v>
      </c>
      <c r="M319" s="236">
        <v>540216934</v>
      </c>
      <c r="N319" s="236" t="s">
        <v>371</v>
      </c>
    </row>
    <row r="320" spans="1:14" x14ac:dyDescent="0.25">
      <c r="A320" s="236">
        <v>7684</v>
      </c>
      <c r="B320" s="236">
        <v>7684</v>
      </c>
      <c r="C320" s="236" t="s">
        <v>1458</v>
      </c>
      <c r="D320" s="236">
        <v>47</v>
      </c>
      <c r="E320" s="236" t="s">
        <v>1031</v>
      </c>
      <c r="F320" s="236" t="s">
        <v>1459</v>
      </c>
      <c r="G320" s="236" t="s">
        <v>1460</v>
      </c>
      <c r="H320" s="236">
        <v>3</v>
      </c>
      <c r="I320" s="236" t="s">
        <v>1461</v>
      </c>
      <c r="J320" s="236" t="s">
        <v>1462</v>
      </c>
      <c r="K320" s="236" t="s">
        <v>1463</v>
      </c>
      <c r="L320" s="236" t="s">
        <v>174</v>
      </c>
      <c r="M320" s="236">
        <v>510744345</v>
      </c>
      <c r="N320" s="236" t="s">
        <v>342</v>
      </c>
    </row>
    <row r="321" spans="1:14" x14ac:dyDescent="0.25">
      <c r="A321" s="236">
        <v>30527</v>
      </c>
      <c r="B321" s="236">
        <v>30527</v>
      </c>
      <c r="C321" s="236" t="s">
        <v>1464</v>
      </c>
      <c r="D321" s="236">
        <v>47</v>
      </c>
      <c r="E321" s="236" t="s">
        <v>1031</v>
      </c>
      <c r="F321" s="236" t="s">
        <v>1465</v>
      </c>
      <c r="G321" s="236" t="s">
        <v>1466</v>
      </c>
      <c r="H321" s="236">
        <v>0</v>
      </c>
      <c r="I321" s="236" t="s">
        <v>1467</v>
      </c>
      <c r="K321" s="236" t="s">
        <v>1468</v>
      </c>
      <c r="L321" s="236" t="s">
        <v>168</v>
      </c>
      <c r="M321" s="236">
        <v>510614241</v>
      </c>
      <c r="N321" s="236" t="s">
        <v>342</v>
      </c>
    </row>
    <row r="322" spans="1:14" x14ac:dyDescent="0.25">
      <c r="A322" s="236">
        <v>31389</v>
      </c>
      <c r="B322" s="236">
        <v>31389</v>
      </c>
      <c r="C322" s="236" t="s">
        <v>1469</v>
      </c>
      <c r="D322" s="236">
        <v>47</v>
      </c>
      <c r="E322" s="236" t="s">
        <v>1031</v>
      </c>
      <c r="F322" s="236" t="s">
        <v>1470</v>
      </c>
      <c r="G322" s="236" t="s">
        <v>1471</v>
      </c>
      <c r="L322" s="236" t="s">
        <v>72</v>
      </c>
    </row>
    <row r="323" spans="1:14" x14ac:dyDescent="0.25">
      <c r="A323" s="236">
        <v>31392</v>
      </c>
      <c r="B323" s="236">
        <v>31392</v>
      </c>
      <c r="C323" s="236" t="s">
        <v>1472</v>
      </c>
      <c r="D323" s="236">
        <v>47</v>
      </c>
      <c r="E323" s="236" t="s">
        <v>1031</v>
      </c>
      <c r="F323" s="236" t="s">
        <v>1473</v>
      </c>
      <c r="G323" s="236" t="s">
        <v>1474</v>
      </c>
      <c r="K323" s="236" t="s">
        <v>1475</v>
      </c>
      <c r="L323" s="236" t="s">
        <v>72</v>
      </c>
      <c r="M323" s="236">
        <v>513922393</v>
      </c>
      <c r="N323" s="236" t="s">
        <v>371</v>
      </c>
    </row>
    <row r="324" spans="1:14" x14ac:dyDescent="0.25">
      <c r="A324" s="236">
        <v>32787</v>
      </c>
      <c r="B324" s="236">
        <v>32787</v>
      </c>
      <c r="C324" s="236" t="s">
        <v>1476</v>
      </c>
      <c r="D324" s="236">
        <v>47</v>
      </c>
      <c r="E324" s="236" t="s">
        <v>1031</v>
      </c>
      <c r="F324" s="236" t="s">
        <v>1477</v>
      </c>
      <c r="G324" s="236" t="s">
        <v>1478</v>
      </c>
      <c r="L324" s="236" t="s">
        <v>121</v>
      </c>
      <c r="M324" s="236">
        <v>514065283</v>
      </c>
      <c r="N324" s="236" t="s">
        <v>371</v>
      </c>
    </row>
    <row r="325" spans="1:14" x14ac:dyDescent="0.25">
      <c r="A325" s="236">
        <v>29171</v>
      </c>
      <c r="B325" s="236">
        <v>29171</v>
      </c>
      <c r="C325" s="236" t="s">
        <v>1479</v>
      </c>
      <c r="D325" s="236">
        <v>47</v>
      </c>
      <c r="E325" s="236" t="s">
        <v>1031</v>
      </c>
      <c r="F325" s="236" t="s">
        <v>1480</v>
      </c>
      <c r="G325" s="236" t="s">
        <v>1481</v>
      </c>
      <c r="H325" s="236">
        <v>0</v>
      </c>
      <c r="K325" s="236" t="s">
        <v>1482</v>
      </c>
      <c r="L325" s="236" t="s">
        <v>182</v>
      </c>
      <c r="M325" s="236">
        <v>513104513</v>
      </c>
      <c r="N325" s="236" t="s">
        <v>342</v>
      </c>
    </row>
    <row r="326" spans="1:14" x14ac:dyDescent="0.25">
      <c r="A326" s="236">
        <v>8313</v>
      </c>
      <c r="B326" s="236">
        <v>8313</v>
      </c>
      <c r="C326" s="236" t="s">
        <v>1483</v>
      </c>
      <c r="D326" s="236">
        <v>47</v>
      </c>
      <c r="E326" s="236" t="s">
        <v>1031</v>
      </c>
      <c r="F326" s="236" t="s">
        <v>1484</v>
      </c>
      <c r="G326" s="236" t="s">
        <v>1485</v>
      </c>
      <c r="H326" s="236">
        <v>0</v>
      </c>
      <c r="I326" s="236" t="s">
        <v>1486</v>
      </c>
      <c r="J326" s="236" t="s">
        <v>1487</v>
      </c>
      <c r="K326" s="236" t="s">
        <v>1488</v>
      </c>
      <c r="L326" s="236" t="s">
        <v>168</v>
      </c>
      <c r="M326" s="236">
        <v>57523987</v>
      </c>
      <c r="N326" s="236" t="s">
        <v>342</v>
      </c>
    </row>
    <row r="327" spans="1:14" x14ac:dyDescent="0.25">
      <c r="A327" s="236">
        <v>29175</v>
      </c>
      <c r="B327" s="236">
        <v>29175</v>
      </c>
      <c r="C327" s="236" t="s">
        <v>1489</v>
      </c>
      <c r="D327" s="236">
        <v>47</v>
      </c>
      <c r="E327" s="236" t="s">
        <v>1031</v>
      </c>
      <c r="F327" s="236" t="s">
        <v>1490</v>
      </c>
      <c r="G327" s="236" t="s">
        <v>1491</v>
      </c>
      <c r="I327" s="236" t="s">
        <v>1492</v>
      </c>
      <c r="L327" s="236" t="s">
        <v>72</v>
      </c>
      <c r="M327" s="236">
        <v>512695974</v>
      </c>
      <c r="N327" s="236" t="s">
        <v>342</v>
      </c>
    </row>
    <row r="328" spans="1:14" x14ac:dyDescent="0.25">
      <c r="A328" s="236">
        <v>38630</v>
      </c>
      <c r="B328" s="236">
        <v>38630</v>
      </c>
      <c r="C328" s="236" t="s">
        <v>1493</v>
      </c>
      <c r="D328" s="236">
        <v>47</v>
      </c>
      <c r="E328" s="236" t="s">
        <v>1031</v>
      </c>
    </row>
    <row r="329" spans="1:14" x14ac:dyDescent="0.25">
      <c r="A329" s="236">
        <v>38146</v>
      </c>
      <c r="B329" s="236">
        <v>38146</v>
      </c>
      <c r="C329" s="236" t="s">
        <v>1494</v>
      </c>
      <c r="D329" s="236">
        <v>47</v>
      </c>
      <c r="E329" s="236" t="s">
        <v>1031</v>
      </c>
      <c r="F329" s="236" t="s">
        <v>1495</v>
      </c>
      <c r="L329" s="236" t="s">
        <v>72</v>
      </c>
      <c r="M329" s="236">
        <v>513751214</v>
      </c>
      <c r="N329" s="236" t="s">
        <v>342</v>
      </c>
    </row>
    <row r="330" spans="1:14" x14ac:dyDescent="0.25">
      <c r="A330" s="236">
        <v>31831</v>
      </c>
      <c r="B330" s="236">
        <v>31831</v>
      </c>
      <c r="C330" s="236" t="s">
        <v>1496</v>
      </c>
      <c r="D330" s="236">
        <v>47</v>
      </c>
      <c r="E330" s="236" t="s">
        <v>1031</v>
      </c>
      <c r="F330" s="236" t="s">
        <v>1497</v>
      </c>
      <c r="G330" s="236" t="s">
        <v>1498</v>
      </c>
      <c r="L330" s="236" t="s">
        <v>72</v>
      </c>
    </row>
    <row r="331" spans="1:14" x14ac:dyDescent="0.25">
      <c r="A331" s="236">
        <v>7643</v>
      </c>
      <c r="B331" s="236">
        <v>7643</v>
      </c>
      <c r="C331" s="236" t="s">
        <v>1499</v>
      </c>
      <c r="D331" s="236">
        <v>47</v>
      </c>
      <c r="E331" s="236" t="s">
        <v>1031</v>
      </c>
      <c r="F331" s="236" t="s">
        <v>1500</v>
      </c>
      <c r="G331" s="236" t="s">
        <v>1501</v>
      </c>
      <c r="I331" s="236" t="s">
        <v>1502</v>
      </c>
      <c r="K331" s="236" t="s">
        <v>1503</v>
      </c>
      <c r="L331" s="236" t="s">
        <v>182</v>
      </c>
      <c r="M331" s="236">
        <v>513049221</v>
      </c>
      <c r="N331" s="236" t="s">
        <v>371</v>
      </c>
    </row>
    <row r="332" spans="1:14" x14ac:dyDescent="0.25">
      <c r="A332" s="236">
        <v>7573</v>
      </c>
      <c r="B332" s="236">
        <v>7573</v>
      </c>
      <c r="C332" s="236" t="s">
        <v>1504</v>
      </c>
      <c r="D332" s="236">
        <v>47</v>
      </c>
      <c r="E332" s="236" t="s">
        <v>1031</v>
      </c>
      <c r="F332" s="236" t="s">
        <v>1505</v>
      </c>
      <c r="G332" s="236" t="s">
        <v>1506</v>
      </c>
      <c r="H332" s="236">
        <v>0</v>
      </c>
      <c r="I332" s="236" t="s">
        <v>1507</v>
      </c>
      <c r="J332" s="236" t="s">
        <v>1508</v>
      </c>
      <c r="K332" s="236" t="s">
        <v>1509</v>
      </c>
      <c r="L332" s="236" t="s">
        <v>121</v>
      </c>
      <c r="M332" s="236">
        <v>51594786</v>
      </c>
      <c r="N332" s="236" t="s">
        <v>342</v>
      </c>
    </row>
    <row r="333" spans="1:14" x14ac:dyDescent="0.25">
      <c r="A333" s="236">
        <v>38111</v>
      </c>
      <c r="B333" s="236">
        <v>38111</v>
      </c>
      <c r="C333" s="236" t="s">
        <v>1510</v>
      </c>
      <c r="D333" s="236">
        <v>47</v>
      </c>
      <c r="E333" s="236" t="s">
        <v>1031</v>
      </c>
      <c r="F333" s="236" t="s">
        <v>1511</v>
      </c>
      <c r="L333" s="236" t="s">
        <v>121</v>
      </c>
    </row>
    <row r="334" spans="1:14" x14ac:dyDescent="0.25">
      <c r="A334" s="236">
        <v>8232</v>
      </c>
      <c r="B334" s="236">
        <v>8232</v>
      </c>
      <c r="C334" s="236" t="s">
        <v>1512</v>
      </c>
      <c r="D334" s="236">
        <v>47</v>
      </c>
      <c r="E334" s="236" t="s">
        <v>1031</v>
      </c>
      <c r="F334" s="236" t="s">
        <v>1513</v>
      </c>
      <c r="G334" s="236" t="s">
        <v>1514</v>
      </c>
      <c r="H334" s="236">
        <v>0</v>
      </c>
      <c r="I334" s="236" t="s">
        <v>1515</v>
      </c>
      <c r="J334" s="236" t="s">
        <v>1516</v>
      </c>
      <c r="K334" s="236" t="s">
        <v>1517</v>
      </c>
      <c r="L334" s="236" t="s">
        <v>168</v>
      </c>
      <c r="M334" s="236">
        <v>514246628</v>
      </c>
      <c r="N334" s="236" t="s">
        <v>342</v>
      </c>
    </row>
    <row r="335" spans="1:14" x14ac:dyDescent="0.25">
      <c r="A335" s="236">
        <v>38151</v>
      </c>
      <c r="B335" s="236">
        <v>38151</v>
      </c>
      <c r="C335" s="236" t="s">
        <v>1518</v>
      </c>
      <c r="D335" s="236">
        <v>47</v>
      </c>
      <c r="E335" s="236" t="s">
        <v>1031</v>
      </c>
      <c r="F335" s="236" t="s">
        <v>1519</v>
      </c>
      <c r="L335" s="236" t="s">
        <v>72</v>
      </c>
    </row>
    <row r="336" spans="1:14" x14ac:dyDescent="0.25">
      <c r="A336" s="236">
        <v>7527</v>
      </c>
      <c r="B336" s="236">
        <v>7527</v>
      </c>
      <c r="C336" s="236" t="s">
        <v>1520</v>
      </c>
      <c r="D336" s="236">
        <v>47</v>
      </c>
      <c r="E336" s="236" t="s">
        <v>1031</v>
      </c>
      <c r="F336" s="236" t="s">
        <v>1079</v>
      </c>
      <c r="G336" s="236" t="s">
        <v>1521</v>
      </c>
      <c r="I336" s="236" t="s">
        <v>1522</v>
      </c>
      <c r="J336" s="236" t="s">
        <v>1523</v>
      </c>
      <c r="K336" s="236" t="s">
        <v>1524</v>
      </c>
      <c r="L336" s="236" t="s">
        <v>165</v>
      </c>
      <c r="M336" s="236">
        <v>520042003</v>
      </c>
      <c r="N336" s="236" t="s">
        <v>342</v>
      </c>
    </row>
    <row r="337" spans="1:14" x14ac:dyDescent="0.25">
      <c r="A337" s="236">
        <v>31810</v>
      </c>
      <c r="B337" s="236">
        <v>31810</v>
      </c>
      <c r="C337" s="236" t="s">
        <v>1525</v>
      </c>
      <c r="D337" s="236">
        <v>47</v>
      </c>
      <c r="E337" s="236" t="s">
        <v>1031</v>
      </c>
      <c r="F337" s="236" t="s">
        <v>1526</v>
      </c>
      <c r="G337" s="236" t="s">
        <v>1527</v>
      </c>
      <c r="K337" s="236" t="s">
        <v>1528</v>
      </c>
      <c r="L337" s="236" t="s">
        <v>72</v>
      </c>
      <c r="M337" s="236">
        <v>520022732</v>
      </c>
      <c r="N337" s="236" t="s">
        <v>371</v>
      </c>
    </row>
    <row r="338" spans="1:14" x14ac:dyDescent="0.25">
      <c r="A338" s="236">
        <v>31329</v>
      </c>
      <c r="B338" s="236">
        <v>31329</v>
      </c>
      <c r="C338" s="236" t="s">
        <v>1529</v>
      </c>
      <c r="D338" s="236">
        <v>47</v>
      </c>
      <c r="E338" s="236" t="s">
        <v>1031</v>
      </c>
      <c r="F338" s="236" t="s">
        <v>1530</v>
      </c>
      <c r="G338" s="236" t="s">
        <v>1531</v>
      </c>
      <c r="H338" s="236">
        <v>0</v>
      </c>
      <c r="K338" s="236" t="s">
        <v>1528</v>
      </c>
      <c r="L338" s="236" t="s">
        <v>72</v>
      </c>
    </row>
    <row r="339" spans="1:14" x14ac:dyDescent="0.25">
      <c r="A339" s="236">
        <v>34094</v>
      </c>
      <c r="B339" s="236">
        <v>34094</v>
      </c>
      <c r="C339" s="236" t="s">
        <v>1532</v>
      </c>
      <c r="D339" s="236">
        <v>47</v>
      </c>
      <c r="E339" s="236" t="s">
        <v>1031</v>
      </c>
      <c r="G339" s="236" t="s">
        <v>1533</v>
      </c>
      <c r="L339" s="236" t="s">
        <v>72</v>
      </c>
    </row>
    <row r="340" spans="1:14" x14ac:dyDescent="0.25">
      <c r="A340" s="236">
        <v>7589</v>
      </c>
      <c r="B340" s="236">
        <v>7589</v>
      </c>
      <c r="C340" s="236" t="s">
        <v>1534</v>
      </c>
      <c r="D340" s="236">
        <v>47</v>
      </c>
      <c r="E340" s="236" t="s">
        <v>1031</v>
      </c>
      <c r="F340" s="236" t="s">
        <v>1535</v>
      </c>
      <c r="G340" s="236" t="s">
        <v>1536</v>
      </c>
      <c r="H340" s="236">
        <v>0</v>
      </c>
      <c r="I340" s="236" t="s">
        <v>1537</v>
      </c>
      <c r="J340" s="236" t="s">
        <v>1538</v>
      </c>
      <c r="L340" s="236" t="s">
        <v>121</v>
      </c>
      <c r="M340" s="236">
        <v>28385250</v>
      </c>
      <c r="N340" s="236" t="s">
        <v>342</v>
      </c>
    </row>
    <row r="341" spans="1:14" x14ac:dyDescent="0.25">
      <c r="A341" s="236">
        <v>30180</v>
      </c>
      <c r="B341" s="236">
        <v>30180</v>
      </c>
      <c r="C341" s="236" t="s">
        <v>1539</v>
      </c>
      <c r="D341" s="236">
        <v>47</v>
      </c>
      <c r="E341" s="236" t="s">
        <v>1031</v>
      </c>
      <c r="F341" s="236" t="s">
        <v>1540</v>
      </c>
      <c r="G341" s="236" t="s">
        <v>1541</v>
      </c>
      <c r="H341" s="236">
        <v>0</v>
      </c>
      <c r="I341" s="236" t="s">
        <v>1452</v>
      </c>
      <c r="L341" s="236" t="s">
        <v>194</v>
      </c>
      <c r="M341" s="236">
        <v>230463</v>
      </c>
      <c r="N341" s="236" t="s">
        <v>342</v>
      </c>
    </row>
    <row r="342" spans="1:14" x14ac:dyDescent="0.25">
      <c r="A342" s="236">
        <v>7668</v>
      </c>
      <c r="B342" s="236">
        <v>7668</v>
      </c>
      <c r="C342" s="236" t="s">
        <v>1542</v>
      </c>
      <c r="D342" s="236">
        <v>47</v>
      </c>
      <c r="E342" s="236" t="s">
        <v>1031</v>
      </c>
      <c r="F342" s="236" t="s">
        <v>1543</v>
      </c>
      <c r="G342" s="236" t="s">
        <v>1544</v>
      </c>
      <c r="H342" s="236">
        <v>0</v>
      </c>
      <c r="I342" s="236" t="s">
        <v>1545</v>
      </c>
      <c r="J342" s="236" t="s">
        <v>1546</v>
      </c>
      <c r="L342" s="236" t="s">
        <v>194</v>
      </c>
      <c r="M342" s="236">
        <v>514790476</v>
      </c>
      <c r="N342" s="236" t="s">
        <v>342</v>
      </c>
    </row>
    <row r="343" spans="1:14" x14ac:dyDescent="0.25">
      <c r="A343" s="236">
        <v>7672</v>
      </c>
      <c r="B343" s="236">
        <v>7672</v>
      </c>
      <c r="C343" s="236" t="s">
        <v>1547</v>
      </c>
      <c r="D343" s="236">
        <v>47</v>
      </c>
      <c r="E343" s="236" t="s">
        <v>1031</v>
      </c>
      <c r="F343" s="236" t="s">
        <v>1548</v>
      </c>
      <c r="G343" s="236" t="s">
        <v>1549</v>
      </c>
      <c r="H343" s="236">
        <v>0</v>
      </c>
      <c r="I343" s="236" t="s">
        <v>1550</v>
      </c>
      <c r="J343" s="236" t="s">
        <v>1551</v>
      </c>
      <c r="L343" s="236" t="s">
        <v>194</v>
      </c>
      <c r="M343" s="236">
        <v>510216054</v>
      </c>
      <c r="N343" s="236" t="s">
        <v>342</v>
      </c>
    </row>
    <row r="344" spans="1:14" x14ac:dyDescent="0.25">
      <c r="A344" s="236">
        <v>7776</v>
      </c>
      <c r="B344" s="236">
        <v>7776</v>
      </c>
      <c r="C344" s="236" t="s">
        <v>1552</v>
      </c>
      <c r="D344" s="236">
        <v>47</v>
      </c>
      <c r="E344" s="236" t="s">
        <v>1031</v>
      </c>
      <c r="F344" s="236" t="s">
        <v>1553</v>
      </c>
      <c r="G344" s="236" t="s">
        <v>1554</v>
      </c>
      <c r="H344" s="236">
        <v>0</v>
      </c>
      <c r="I344" s="236" t="s">
        <v>1555</v>
      </c>
      <c r="J344" s="236" t="s">
        <v>1556</v>
      </c>
      <c r="L344" s="236" t="s">
        <v>194</v>
      </c>
      <c r="M344" s="236">
        <v>189798</v>
      </c>
      <c r="N344" s="236" t="s">
        <v>342</v>
      </c>
    </row>
    <row r="345" spans="1:14" x14ac:dyDescent="0.25">
      <c r="A345" s="236">
        <v>30172</v>
      </c>
      <c r="B345" s="236">
        <v>30172</v>
      </c>
      <c r="C345" s="236" t="s">
        <v>1557</v>
      </c>
      <c r="D345" s="236">
        <v>47</v>
      </c>
      <c r="E345" s="236" t="s">
        <v>1031</v>
      </c>
      <c r="F345" s="236" t="s">
        <v>1558</v>
      </c>
      <c r="G345" s="236" t="s">
        <v>1559</v>
      </c>
      <c r="H345" s="236">
        <v>0</v>
      </c>
      <c r="L345" s="236" t="s">
        <v>194</v>
      </c>
      <c r="M345" s="236">
        <v>511972127</v>
      </c>
      <c r="N345" s="236" t="s">
        <v>342</v>
      </c>
    </row>
    <row r="346" spans="1:14" x14ac:dyDescent="0.25">
      <c r="A346" s="236">
        <v>35781</v>
      </c>
      <c r="B346" s="236">
        <v>35781</v>
      </c>
      <c r="C346" s="236" t="s">
        <v>1560</v>
      </c>
      <c r="D346" s="236">
        <v>47</v>
      </c>
      <c r="E346" s="236" t="s">
        <v>1031</v>
      </c>
      <c r="L346" s="236" t="s">
        <v>194</v>
      </c>
      <c r="N346" s="236" t="s">
        <v>342</v>
      </c>
    </row>
    <row r="347" spans="1:14" x14ac:dyDescent="0.25">
      <c r="A347" s="236">
        <v>31726</v>
      </c>
      <c r="B347" s="236">
        <v>31726</v>
      </c>
      <c r="C347" s="236" t="s">
        <v>1561</v>
      </c>
      <c r="D347" s="236">
        <v>47</v>
      </c>
      <c r="E347" s="236" t="s">
        <v>1031</v>
      </c>
      <c r="H347" s="236">
        <v>58853</v>
      </c>
      <c r="K347" s="236" t="s">
        <v>1015</v>
      </c>
      <c r="L347" s="236" t="s">
        <v>194</v>
      </c>
      <c r="M347" s="236">
        <v>510216054</v>
      </c>
      <c r="N347" s="236" t="s">
        <v>342</v>
      </c>
    </row>
    <row r="348" spans="1:14" x14ac:dyDescent="0.25">
      <c r="A348" s="236">
        <v>31442</v>
      </c>
      <c r="B348" s="236">
        <v>31442</v>
      </c>
      <c r="C348" s="236" t="s">
        <v>1562</v>
      </c>
      <c r="D348" s="236">
        <v>47</v>
      </c>
      <c r="E348" s="236" t="s">
        <v>1031</v>
      </c>
      <c r="F348" s="236" t="s">
        <v>1563</v>
      </c>
      <c r="K348" s="236" t="s">
        <v>1015</v>
      </c>
      <c r="L348" s="236" t="s">
        <v>194</v>
      </c>
      <c r="M348" s="236">
        <v>510216054</v>
      </c>
      <c r="N348" s="236" t="s">
        <v>342</v>
      </c>
    </row>
    <row r="349" spans="1:14" x14ac:dyDescent="0.25">
      <c r="A349" s="236">
        <v>31441</v>
      </c>
      <c r="B349" s="236">
        <v>31441</v>
      </c>
      <c r="C349" s="236" t="s">
        <v>1564</v>
      </c>
      <c r="D349" s="236">
        <v>47</v>
      </c>
      <c r="E349" s="236" t="s">
        <v>1031</v>
      </c>
      <c r="F349" s="236" t="s">
        <v>1565</v>
      </c>
      <c r="K349" s="236" t="s">
        <v>601</v>
      </c>
      <c r="L349" s="236" t="s">
        <v>194</v>
      </c>
      <c r="M349" s="236">
        <v>520018946</v>
      </c>
      <c r="N349" s="236" t="s">
        <v>342</v>
      </c>
    </row>
    <row r="350" spans="1:14" x14ac:dyDescent="0.25">
      <c r="A350" s="236">
        <v>7601</v>
      </c>
      <c r="B350" s="236">
        <v>7601</v>
      </c>
      <c r="C350" s="236" t="s">
        <v>1566</v>
      </c>
      <c r="D350" s="236">
        <v>47</v>
      </c>
      <c r="E350" s="236" t="s">
        <v>1031</v>
      </c>
      <c r="F350" s="236" t="s">
        <v>1567</v>
      </c>
      <c r="G350" s="236" t="s">
        <v>1568</v>
      </c>
      <c r="I350" s="236" t="s">
        <v>1569</v>
      </c>
      <c r="K350" s="236" t="s">
        <v>1570</v>
      </c>
      <c r="L350" s="236" t="s">
        <v>192</v>
      </c>
      <c r="M350" s="236">
        <v>7708</v>
      </c>
      <c r="N350" s="236" t="s">
        <v>371</v>
      </c>
    </row>
    <row r="351" spans="1:14" x14ac:dyDescent="0.25">
      <c r="A351" s="236">
        <v>7540</v>
      </c>
      <c r="B351" s="236">
        <v>7540</v>
      </c>
      <c r="C351" s="236" t="s">
        <v>1571</v>
      </c>
      <c r="D351" s="236">
        <v>47</v>
      </c>
      <c r="E351" s="236" t="s">
        <v>1031</v>
      </c>
      <c r="F351" s="236" t="s">
        <v>1572</v>
      </c>
      <c r="G351" s="236" t="s">
        <v>1573</v>
      </c>
      <c r="I351" s="236" t="s">
        <v>1574</v>
      </c>
      <c r="J351" s="236" t="s">
        <v>1575</v>
      </c>
      <c r="K351" s="236" t="s">
        <v>1576</v>
      </c>
      <c r="L351" s="236" t="s">
        <v>174</v>
      </c>
      <c r="M351" s="236">
        <v>511096141</v>
      </c>
      <c r="N351" s="236" t="s">
        <v>342</v>
      </c>
    </row>
    <row r="352" spans="1:14" x14ac:dyDescent="0.25">
      <c r="A352" s="236">
        <v>7541</v>
      </c>
      <c r="B352" s="236">
        <v>7541</v>
      </c>
      <c r="C352" s="236" t="s">
        <v>1577</v>
      </c>
      <c r="D352" s="236">
        <v>47</v>
      </c>
      <c r="E352" s="236" t="s">
        <v>1031</v>
      </c>
      <c r="F352" s="236" t="s">
        <v>1578</v>
      </c>
      <c r="G352" s="236" t="s">
        <v>1579</v>
      </c>
      <c r="I352" s="236" t="s">
        <v>1574</v>
      </c>
      <c r="J352" s="236" t="s">
        <v>1575</v>
      </c>
      <c r="K352" s="236" t="s">
        <v>1576</v>
      </c>
      <c r="L352" s="236" t="s">
        <v>174</v>
      </c>
      <c r="M352" s="236">
        <v>23886609</v>
      </c>
      <c r="N352" s="236" t="s">
        <v>342</v>
      </c>
    </row>
    <row r="353" spans="1:14" x14ac:dyDescent="0.25">
      <c r="A353" s="236">
        <v>38447</v>
      </c>
      <c r="B353" s="236">
        <v>38447</v>
      </c>
      <c r="C353" s="236" t="s">
        <v>1580</v>
      </c>
      <c r="D353" s="236">
        <v>63</v>
      </c>
      <c r="E353" s="236" t="s">
        <v>1581</v>
      </c>
      <c r="F353" s="236" t="s">
        <v>1582</v>
      </c>
      <c r="I353" s="236" t="s">
        <v>1583</v>
      </c>
      <c r="L353" s="236" t="s">
        <v>121</v>
      </c>
      <c r="M353" s="236">
        <v>514777119</v>
      </c>
      <c r="N353" s="236" t="s">
        <v>1584</v>
      </c>
    </row>
    <row r="354" spans="1:14" x14ac:dyDescent="0.25">
      <c r="A354" s="236">
        <v>32716</v>
      </c>
      <c r="B354" s="236">
        <v>32716</v>
      </c>
      <c r="C354" s="236" t="s">
        <v>1585</v>
      </c>
      <c r="D354" s="236">
        <v>63</v>
      </c>
      <c r="E354" s="236" t="s">
        <v>1581</v>
      </c>
      <c r="F354" s="236" t="s">
        <v>1586</v>
      </c>
      <c r="I354" s="236" t="s">
        <v>1587</v>
      </c>
      <c r="J354" s="236" t="s">
        <v>1588</v>
      </c>
      <c r="K354" s="236" t="s">
        <v>1589</v>
      </c>
      <c r="L354" s="236" t="s">
        <v>194</v>
      </c>
      <c r="M354" s="236">
        <v>520018946</v>
      </c>
      <c r="N354" s="236" t="s">
        <v>342</v>
      </c>
    </row>
    <row r="355" spans="1:14" x14ac:dyDescent="0.25">
      <c r="A355" s="236">
        <v>33586</v>
      </c>
      <c r="B355" s="236">
        <v>33586</v>
      </c>
      <c r="C355" s="236" t="s">
        <v>1590</v>
      </c>
      <c r="D355" s="236">
        <v>63</v>
      </c>
      <c r="E355" s="236" t="s">
        <v>1581</v>
      </c>
    </row>
    <row r="356" spans="1:14" x14ac:dyDescent="0.25">
      <c r="A356" s="236">
        <v>8248</v>
      </c>
      <c r="B356" s="236">
        <v>8248</v>
      </c>
      <c r="C356" s="236" t="s">
        <v>1591</v>
      </c>
      <c r="D356" s="236">
        <v>63</v>
      </c>
      <c r="E356" s="236" t="s">
        <v>1581</v>
      </c>
      <c r="F356" s="236" t="s">
        <v>1592</v>
      </c>
      <c r="G356" s="236" t="s">
        <v>1593</v>
      </c>
      <c r="H356" s="236">
        <v>56230</v>
      </c>
      <c r="I356" s="236" t="s">
        <v>1594</v>
      </c>
      <c r="J356" s="236">
        <v>35399577</v>
      </c>
      <c r="L356" s="236" t="s">
        <v>72</v>
      </c>
    </row>
    <row r="357" spans="1:14" x14ac:dyDescent="0.25">
      <c r="A357" s="236">
        <v>29933</v>
      </c>
      <c r="B357" s="236">
        <v>29933</v>
      </c>
      <c r="C357" s="236" t="s">
        <v>1595</v>
      </c>
      <c r="D357" s="236">
        <v>63</v>
      </c>
      <c r="E357" s="236" t="s">
        <v>1581</v>
      </c>
      <c r="F357" s="236" t="s">
        <v>1596</v>
      </c>
      <c r="H357" s="236">
        <v>0</v>
      </c>
      <c r="I357" s="236" t="s">
        <v>1597</v>
      </c>
      <c r="J357" s="236" t="s">
        <v>1598</v>
      </c>
      <c r="L357" s="236" t="s">
        <v>72</v>
      </c>
    </row>
    <row r="358" spans="1:14" x14ac:dyDescent="0.25">
      <c r="A358" s="236">
        <v>8276</v>
      </c>
      <c r="B358" s="236">
        <v>8276</v>
      </c>
      <c r="C358" s="236" t="s">
        <v>1599</v>
      </c>
      <c r="D358" s="236">
        <v>63</v>
      </c>
      <c r="E358" s="236" t="s">
        <v>1581</v>
      </c>
      <c r="F358" s="236" t="s">
        <v>1600</v>
      </c>
      <c r="H358" s="236">
        <v>56209</v>
      </c>
      <c r="I358" s="236" t="s">
        <v>1601</v>
      </c>
      <c r="J358" s="236" t="s">
        <v>1602</v>
      </c>
      <c r="L358" s="236" t="s">
        <v>155</v>
      </c>
      <c r="M358" s="236">
        <v>513331371</v>
      </c>
      <c r="N358" s="236" t="s">
        <v>342</v>
      </c>
    </row>
    <row r="359" spans="1:14" x14ac:dyDescent="0.25">
      <c r="A359" s="236">
        <v>8392</v>
      </c>
      <c r="B359" s="236">
        <v>8392</v>
      </c>
      <c r="C359" s="236" t="s">
        <v>1603</v>
      </c>
      <c r="D359" s="236">
        <v>63</v>
      </c>
      <c r="E359" s="236" t="s">
        <v>1581</v>
      </c>
      <c r="F359" s="236" t="s">
        <v>1604</v>
      </c>
      <c r="G359" s="236" t="s">
        <v>1605</v>
      </c>
      <c r="I359" s="236" t="s">
        <v>1606</v>
      </c>
      <c r="J359" s="236" t="s">
        <v>1607</v>
      </c>
      <c r="L359" s="236" t="s">
        <v>121</v>
      </c>
      <c r="M359" s="236">
        <v>920522</v>
      </c>
      <c r="N359" s="236" t="s">
        <v>342</v>
      </c>
    </row>
    <row r="360" spans="1:14" x14ac:dyDescent="0.25">
      <c r="A360" s="236">
        <v>36495</v>
      </c>
      <c r="B360" s="236">
        <v>36495</v>
      </c>
      <c r="C360" s="236" t="s">
        <v>1608</v>
      </c>
      <c r="D360" s="236">
        <v>63</v>
      </c>
      <c r="E360" s="236" t="s">
        <v>1581</v>
      </c>
      <c r="F360" s="236" t="s">
        <v>1609</v>
      </c>
      <c r="L360" s="236" t="s">
        <v>121</v>
      </c>
      <c r="N360" s="236" t="s">
        <v>342</v>
      </c>
    </row>
    <row r="361" spans="1:14" x14ac:dyDescent="0.25">
      <c r="A361" s="236">
        <v>29967</v>
      </c>
      <c r="B361" s="236">
        <v>29967</v>
      </c>
      <c r="C361" s="236" t="s">
        <v>1610</v>
      </c>
      <c r="D361" s="236">
        <v>63</v>
      </c>
      <c r="E361" s="236" t="s">
        <v>1581</v>
      </c>
      <c r="F361" s="236" t="s">
        <v>1611</v>
      </c>
      <c r="H361" s="236">
        <v>0</v>
      </c>
      <c r="I361" s="236" t="s">
        <v>1612</v>
      </c>
      <c r="J361" s="236" t="s">
        <v>1613</v>
      </c>
      <c r="L361" s="236" t="s">
        <v>168</v>
      </c>
    </row>
    <row r="362" spans="1:14" x14ac:dyDescent="0.25">
      <c r="A362" s="236">
        <v>29617</v>
      </c>
      <c r="B362" s="236">
        <v>29617</v>
      </c>
      <c r="C362" s="236" t="s">
        <v>1614</v>
      </c>
      <c r="D362" s="236">
        <v>63</v>
      </c>
      <c r="E362" s="236" t="s">
        <v>1581</v>
      </c>
      <c r="F362" s="236" t="s">
        <v>1615</v>
      </c>
      <c r="H362" s="236">
        <v>0</v>
      </c>
      <c r="I362" s="236" t="s">
        <v>1616</v>
      </c>
      <c r="J362" s="236" t="s">
        <v>1617</v>
      </c>
      <c r="L362" s="236" t="s">
        <v>72</v>
      </c>
      <c r="M362" s="236">
        <v>23750953</v>
      </c>
      <c r="N362" s="236" t="s">
        <v>342</v>
      </c>
    </row>
    <row r="363" spans="1:14" x14ac:dyDescent="0.25">
      <c r="A363" s="236">
        <v>28534</v>
      </c>
      <c r="B363" s="236">
        <v>28534</v>
      </c>
      <c r="C363" s="236" t="s">
        <v>1618</v>
      </c>
      <c r="D363" s="236">
        <v>63</v>
      </c>
      <c r="E363" s="236" t="s">
        <v>1581</v>
      </c>
      <c r="F363" s="236" t="s">
        <v>1619</v>
      </c>
      <c r="H363" s="236">
        <v>0</v>
      </c>
      <c r="I363" s="236" t="s">
        <v>1620</v>
      </c>
      <c r="J363" s="236" t="s">
        <v>1621</v>
      </c>
      <c r="L363" s="236" t="s">
        <v>72</v>
      </c>
    </row>
    <row r="364" spans="1:14" x14ac:dyDescent="0.25">
      <c r="A364" s="236">
        <v>34030</v>
      </c>
      <c r="B364" s="236">
        <v>34030</v>
      </c>
      <c r="C364" s="236" t="s">
        <v>1622</v>
      </c>
      <c r="D364" s="236">
        <v>63</v>
      </c>
      <c r="E364" s="236" t="s">
        <v>1581</v>
      </c>
      <c r="F364" s="236" t="s">
        <v>1623</v>
      </c>
      <c r="L364" s="236" t="s">
        <v>121</v>
      </c>
      <c r="M364" s="236">
        <v>513413856</v>
      </c>
      <c r="N364" s="236" t="s">
        <v>342</v>
      </c>
    </row>
    <row r="365" spans="1:14" x14ac:dyDescent="0.25">
      <c r="A365" s="236">
        <v>8253</v>
      </c>
      <c r="B365" s="236">
        <v>8253</v>
      </c>
      <c r="C365" s="236" t="s">
        <v>1624</v>
      </c>
      <c r="D365" s="236">
        <v>63</v>
      </c>
      <c r="E365" s="236" t="s">
        <v>1581</v>
      </c>
      <c r="F365" s="236" t="s">
        <v>1625</v>
      </c>
      <c r="H365" s="236">
        <v>56216</v>
      </c>
      <c r="I365" s="236" t="s">
        <v>1626</v>
      </c>
      <c r="J365" s="236" t="s">
        <v>1627</v>
      </c>
      <c r="L365" s="236" t="s">
        <v>121</v>
      </c>
      <c r="M365" s="236">
        <v>39038591</v>
      </c>
      <c r="N365" s="236" t="s">
        <v>342</v>
      </c>
    </row>
    <row r="366" spans="1:14" x14ac:dyDescent="0.25">
      <c r="A366" s="236">
        <v>8301</v>
      </c>
      <c r="B366" s="236">
        <v>8301</v>
      </c>
      <c r="C366" s="236" t="s">
        <v>1628</v>
      </c>
      <c r="D366" s="236">
        <v>63</v>
      </c>
      <c r="E366" s="236" t="s">
        <v>1581</v>
      </c>
      <c r="F366" s="236" t="s">
        <v>1629</v>
      </c>
      <c r="H366" s="236">
        <v>0</v>
      </c>
      <c r="I366" s="236" t="s">
        <v>1630</v>
      </c>
      <c r="J366" s="236" t="s">
        <v>1631</v>
      </c>
      <c r="L366" s="236" t="s">
        <v>121</v>
      </c>
      <c r="N366" s="236" t="s">
        <v>342</v>
      </c>
    </row>
    <row r="367" spans="1:14" x14ac:dyDescent="0.25">
      <c r="A367" s="236">
        <v>8325</v>
      </c>
      <c r="B367" s="236">
        <v>8325</v>
      </c>
      <c r="C367" s="236" t="s">
        <v>1632</v>
      </c>
      <c r="D367" s="236">
        <v>63</v>
      </c>
      <c r="E367" s="236" t="s">
        <v>1581</v>
      </c>
      <c r="F367" s="236" t="s">
        <v>1633</v>
      </c>
      <c r="H367" s="236">
        <v>56216</v>
      </c>
      <c r="I367" s="236" t="s">
        <v>1634</v>
      </c>
      <c r="J367" s="236" t="s">
        <v>1635</v>
      </c>
      <c r="L367" s="236" t="s">
        <v>121</v>
      </c>
      <c r="N367" s="236" t="s">
        <v>371</v>
      </c>
    </row>
    <row r="368" spans="1:14" x14ac:dyDescent="0.25">
      <c r="A368" s="236">
        <v>8247</v>
      </c>
      <c r="B368" s="236">
        <v>8247</v>
      </c>
      <c r="C368" s="236" t="s">
        <v>1636</v>
      </c>
      <c r="D368" s="236">
        <v>63</v>
      </c>
      <c r="E368" s="236" t="s">
        <v>1581</v>
      </c>
      <c r="F368" s="236" t="s">
        <v>1615</v>
      </c>
      <c r="G368" s="236">
        <v>512347774</v>
      </c>
      <c r="H368" s="236">
        <v>56218</v>
      </c>
      <c r="I368" s="236" t="s">
        <v>1637</v>
      </c>
      <c r="J368" s="236" t="s">
        <v>1638</v>
      </c>
      <c r="L368" s="236" t="s">
        <v>121</v>
      </c>
      <c r="M368" s="236">
        <v>512347774</v>
      </c>
      <c r="N368" s="236" t="s">
        <v>342</v>
      </c>
    </row>
    <row r="369" spans="1:14" x14ac:dyDescent="0.25">
      <c r="A369" s="236">
        <v>36490</v>
      </c>
      <c r="B369" s="236">
        <v>36490</v>
      </c>
      <c r="C369" s="236" t="s">
        <v>1639</v>
      </c>
      <c r="D369" s="236">
        <v>63</v>
      </c>
      <c r="E369" s="236" t="s">
        <v>1581</v>
      </c>
      <c r="F369" s="236" t="s">
        <v>1640</v>
      </c>
      <c r="L369" s="236" t="s">
        <v>121</v>
      </c>
      <c r="N369" s="236" t="s">
        <v>342</v>
      </c>
    </row>
    <row r="370" spans="1:14" x14ac:dyDescent="0.25">
      <c r="A370" s="236">
        <v>31502</v>
      </c>
      <c r="B370" s="236">
        <v>31502</v>
      </c>
      <c r="C370" s="236" t="s">
        <v>1641</v>
      </c>
      <c r="D370" s="236">
        <v>63</v>
      </c>
      <c r="E370" s="236" t="s">
        <v>1581</v>
      </c>
      <c r="F370" s="236" t="s">
        <v>1642</v>
      </c>
      <c r="I370" s="236" t="s">
        <v>1643</v>
      </c>
      <c r="L370" s="236" t="s">
        <v>121</v>
      </c>
      <c r="N370" s="236" t="s">
        <v>342</v>
      </c>
    </row>
    <row r="371" spans="1:14" x14ac:dyDescent="0.25">
      <c r="A371" s="236">
        <v>36500</v>
      </c>
      <c r="B371" s="236">
        <v>36500</v>
      </c>
      <c r="C371" s="236" t="s">
        <v>1644</v>
      </c>
      <c r="D371" s="236">
        <v>63</v>
      </c>
      <c r="E371" s="236" t="s">
        <v>1581</v>
      </c>
      <c r="F371" s="236" t="s">
        <v>1645</v>
      </c>
      <c r="L371" s="236" t="s">
        <v>121</v>
      </c>
      <c r="N371" s="236" t="s">
        <v>342</v>
      </c>
    </row>
    <row r="372" spans="1:14" x14ac:dyDescent="0.25">
      <c r="A372" s="236">
        <v>38627</v>
      </c>
      <c r="B372" s="236">
        <v>38627</v>
      </c>
      <c r="C372" s="236" t="s">
        <v>1646</v>
      </c>
      <c r="D372" s="236">
        <v>63</v>
      </c>
      <c r="E372" s="236" t="s">
        <v>1581</v>
      </c>
    </row>
    <row r="373" spans="1:14" x14ac:dyDescent="0.25">
      <c r="A373" s="236">
        <v>38624</v>
      </c>
      <c r="B373" s="236">
        <v>38624</v>
      </c>
      <c r="C373" s="236" t="s">
        <v>1647</v>
      </c>
      <c r="D373" s="236">
        <v>63</v>
      </c>
      <c r="E373" s="236" t="s">
        <v>1581</v>
      </c>
    </row>
    <row r="374" spans="1:14" x14ac:dyDescent="0.25">
      <c r="A374" s="236">
        <v>32727</v>
      </c>
      <c r="B374" s="236">
        <v>32727</v>
      </c>
      <c r="C374" s="236" t="s">
        <v>1648</v>
      </c>
      <c r="D374" s="236">
        <v>63</v>
      </c>
      <c r="E374" s="236" t="s">
        <v>1581</v>
      </c>
      <c r="F374" s="236" t="s">
        <v>1649</v>
      </c>
      <c r="I374" s="236" t="s">
        <v>1650</v>
      </c>
      <c r="L374" s="236" t="s">
        <v>155</v>
      </c>
      <c r="M374" s="236">
        <v>513461335</v>
      </c>
      <c r="N374" s="236" t="s">
        <v>342</v>
      </c>
    </row>
    <row r="375" spans="1:14" x14ac:dyDescent="0.25">
      <c r="A375" s="236">
        <v>8241</v>
      </c>
      <c r="B375" s="236">
        <v>8241</v>
      </c>
      <c r="C375" s="236" t="s">
        <v>1651</v>
      </c>
      <c r="D375" s="236">
        <v>63</v>
      </c>
      <c r="E375" s="236" t="s">
        <v>1581</v>
      </c>
      <c r="F375" s="236" t="s">
        <v>1652</v>
      </c>
      <c r="G375" s="236">
        <v>513246223</v>
      </c>
      <c r="H375" s="236">
        <v>56218</v>
      </c>
      <c r="I375" s="236" t="s">
        <v>1653</v>
      </c>
      <c r="J375" s="236" t="s">
        <v>1654</v>
      </c>
      <c r="L375" s="236" t="s">
        <v>121</v>
      </c>
      <c r="M375" s="236">
        <v>513246223</v>
      </c>
      <c r="N375" s="236" t="s">
        <v>371</v>
      </c>
    </row>
    <row r="376" spans="1:14" x14ac:dyDescent="0.25">
      <c r="A376" s="236">
        <v>29815</v>
      </c>
      <c r="B376" s="236">
        <v>29815</v>
      </c>
      <c r="C376" s="236" t="s">
        <v>1655</v>
      </c>
      <c r="D376" s="236">
        <v>63</v>
      </c>
      <c r="E376" s="236" t="s">
        <v>1581</v>
      </c>
      <c r="F376" s="236" t="s">
        <v>1656</v>
      </c>
      <c r="H376" s="236">
        <v>0</v>
      </c>
      <c r="I376" s="236" t="s">
        <v>1657</v>
      </c>
      <c r="J376" s="236" t="s">
        <v>1658</v>
      </c>
      <c r="L376" s="236" t="s">
        <v>72</v>
      </c>
    </row>
    <row r="377" spans="1:14" x14ac:dyDescent="0.25">
      <c r="A377" s="236">
        <v>8254</v>
      </c>
      <c r="B377" s="236">
        <v>8254</v>
      </c>
      <c r="C377" s="236" t="s">
        <v>1659</v>
      </c>
      <c r="D377" s="236">
        <v>63</v>
      </c>
      <c r="E377" s="236" t="s">
        <v>1581</v>
      </c>
      <c r="F377" s="236" t="s">
        <v>1660</v>
      </c>
      <c r="H377" s="236">
        <v>56216</v>
      </c>
      <c r="I377" s="236" t="s">
        <v>1661</v>
      </c>
      <c r="L377" s="236" t="s">
        <v>193</v>
      </c>
      <c r="N377" s="236" t="s">
        <v>342</v>
      </c>
    </row>
    <row r="378" spans="1:14" x14ac:dyDescent="0.25">
      <c r="A378" s="236">
        <v>29120</v>
      </c>
      <c r="B378" s="236">
        <v>29120</v>
      </c>
      <c r="C378" s="236" t="s">
        <v>1662</v>
      </c>
      <c r="D378" s="236">
        <v>63</v>
      </c>
      <c r="E378" s="236" t="s">
        <v>1581</v>
      </c>
      <c r="F378" s="236" t="s">
        <v>1663</v>
      </c>
      <c r="H378" s="236">
        <v>0</v>
      </c>
      <c r="I378" s="236" t="s">
        <v>1664</v>
      </c>
      <c r="J378" s="236" t="s">
        <v>1665</v>
      </c>
      <c r="L378" s="236" t="s">
        <v>72</v>
      </c>
    </row>
    <row r="379" spans="1:14" x14ac:dyDescent="0.25">
      <c r="A379" s="236">
        <v>8333</v>
      </c>
      <c r="B379" s="236">
        <v>8333</v>
      </c>
      <c r="C379" s="236" t="s">
        <v>1666</v>
      </c>
      <c r="D379" s="236">
        <v>63</v>
      </c>
      <c r="E379" s="236" t="s">
        <v>1581</v>
      </c>
      <c r="F379" s="236" t="s">
        <v>1667</v>
      </c>
      <c r="G379" s="236">
        <v>511533952</v>
      </c>
      <c r="I379" s="236" t="s">
        <v>1668</v>
      </c>
      <c r="J379" s="236" t="s">
        <v>1669</v>
      </c>
      <c r="L379" s="236" t="s">
        <v>155</v>
      </c>
      <c r="M379" s="236">
        <v>511533952</v>
      </c>
      <c r="N379" s="236" t="s">
        <v>342</v>
      </c>
    </row>
    <row r="380" spans="1:14" x14ac:dyDescent="0.25">
      <c r="A380" s="236">
        <v>36018</v>
      </c>
      <c r="B380" s="236">
        <v>36018</v>
      </c>
      <c r="C380" s="236" t="s">
        <v>1670</v>
      </c>
      <c r="D380" s="236">
        <v>63</v>
      </c>
      <c r="E380" s="236" t="s">
        <v>1581</v>
      </c>
      <c r="F380" s="236" t="s">
        <v>1671</v>
      </c>
      <c r="L380" s="236" t="s">
        <v>72</v>
      </c>
      <c r="M380" s="236">
        <v>514896984</v>
      </c>
      <c r="N380" s="236" t="s">
        <v>371</v>
      </c>
    </row>
    <row r="381" spans="1:14" x14ac:dyDescent="0.25">
      <c r="A381" s="236">
        <v>8255</v>
      </c>
      <c r="B381" s="236">
        <v>8255</v>
      </c>
      <c r="C381" s="236" t="s">
        <v>1672</v>
      </c>
      <c r="D381" s="236">
        <v>63</v>
      </c>
      <c r="E381" s="236" t="s">
        <v>1581</v>
      </c>
      <c r="F381" s="236" t="s">
        <v>1671</v>
      </c>
      <c r="H381" s="236">
        <v>56450</v>
      </c>
      <c r="I381" s="236" t="s">
        <v>1673</v>
      </c>
      <c r="J381" s="236" t="s">
        <v>1674</v>
      </c>
      <c r="L381" s="236" t="s">
        <v>72</v>
      </c>
    </row>
    <row r="382" spans="1:14" x14ac:dyDescent="0.25">
      <c r="A382" s="236">
        <v>32721</v>
      </c>
      <c r="B382" s="236">
        <v>32721</v>
      </c>
      <c r="C382" s="236" t="s">
        <v>1675</v>
      </c>
      <c r="D382" s="236">
        <v>63</v>
      </c>
      <c r="E382" s="236" t="s">
        <v>1581</v>
      </c>
      <c r="F382" s="236" t="s">
        <v>1676</v>
      </c>
      <c r="I382" s="236" t="s">
        <v>1677</v>
      </c>
      <c r="J382" s="236" t="s">
        <v>1678</v>
      </c>
      <c r="L382" s="236" t="s">
        <v>72</v>
      </c>
    </row>
    <row r="383" spans="1:14" x14ac:dyDescent="0.25">
      <c r="A383" s="236">
        <v>32724</v>
      </c>
      <c r="B383" s="236">
        <v>32724</v>
      </c>
      <c r="C383" s="236" t="s">
        <v>1679</v>
      </c>
      <c r="D383" s="236">
        <v>63</v>
      </c>
      <c r="E383" s="236" t="s">
        <v>1581</v>
      </c>
      <c r="F383" s="236" t="s">
        <v>1680</v>
      </c>
      <c r="L383" s="236" t="s">
        <v>72</v>
      </c>
    </row>
    <row r="384" spans="1:14" x14ac:dyDescent="0.25">
      <c r="A384" s="236">
        <v>8216</v>
      </c>
      <c r="B384" s="236">
        <v>8216</v>
      </c>
      <c r="C384" s="236" t="s">
        <v>1681</v>
      </c>
      <c r="D384" s="236">
        <v>63</v>
      </c>
      <c r="E384" s="236" t="s">
        <v>1581</v>
      </c>
      <c r="F384" s="236" t="s">
        <v>1682</v>
      </c>
      <c r="H384" s="236">
        <v>0</v>
      </c>
      <c r="I384" s="236" t="s">
        <v>1683</v>
      </c>
      <c r="J384" s="236" t="s">
        <v>1684</v>
      </c>
      <c r="L384" s="236" t="s">
        <v>72</v>
      </c>
      <c r="M384" s="236">
        <v>520022732</v>
      </c>
      <c r="N384" s="236" t="s">
        <v>1685</v>
      </c>
    </row>
    <row r="385" spans="1:14" x14ac:dyDescent="0.25">
      <c r="A385" s="236">
        <v>36507</v>
      </c>
      <c r="B385" s="236">
        <v>36507</v>
      </c>
      <c r="C385" s="236" t="s">
        <v>1686</v>
      </c>
      <c r="D385" s="236">
        <v>63</v>
      </c>
      <c r="E385" s="236" t="s">
        <v>1581</v>
      </c>
      <c r="F385" s="236" t="s">
        <v>1687</v>
      </c>
      <c r="L385" s="236" t="s">
        <v>72</v>
      </c>
      <c r="M385" s="236">
        <v>520022732</v>
      </c>
      <c r="N385" s="236" t="s">
        <v>342</v>
      </c>
    </row>
    <row r="386" spans="1:14" x14ac:dyDescent="0.25">
      <c r="A386" s="236">
        <v>8238</v>
      </c>
      <c r="B386" s="236">
        <v>8238</v>
      </c>
      <c r="C386" s="236" t="s">
        <v>1688</v>
      </c>
      <c r="D386" s="236">
        <v>63</v>
      </c>
      <c r="E386" s="236" t="s">
        <v>1581</v>
      </c>
      <c r="F386" s="236" t="s">
        <v>1689</v>
      </c>
      <c r="H386" s="236">
        <v>56216</v>
      </c>
      <c r="I386" s="236" t="s">
        <v>1690</v>
      </c>
      <c r="J386" s="236" t="s">
        <v>1691</v>
      </c>
      <c r="L386" s="236" t="s">
        <v>121</v>
      </c>
      <c r="M386" s="236">
        <v>59740472</v>
      </c>
      <c r="N386" s="236" t="s">
        <v>342</v>
      </c>
    </row>
    <row r="387" spans="1:14" x14ac:dyDescent="0.25">
      <c r="A387" s="236">
        <v>32766</v>
      </c>
      <c r="B387" s="236">
        <v>32766</v>
      </c>
      <c r="C387" s="236" t="s">
        <v>1692</v>
      </c>
      <c r="D387" s="236">
        <v>63</v>
      </c>
      <c r="E387" s="236" t="s">
        <v>1581</v>
      </c>
      <c r="F387" s="236" t="s">
        <v>1693</v>
      </c>
      <c r="I387" s="236" t="s">
        <v>1694</v>
      </c>
      <c r="L387" s="236" t="s">
        <v>193</v>
      </c>
      <c r="N387" s="236" t="s">
        <v>342</v>
      </c>
    </row>
    <row r="388" spans="1:14" x14ac:dyDescent="0.25">
      <c r="A388" s="236">
        <v>8249</v>
      </c>
      <c r="B388" s="236">
        <v>8249</v>
      </c>
      <c r="C388" s="236" t="s">
        <v>1695</v>
      </c>
      <c r="D388" s="236">
        <v>63</v>
      </c>
      <c r="E388" s="236" t="s">
        <v>1581</v>
      </c>
      <c r="F388" s="236" t="s">
        <v>1696</v>
      </c>
      <c r="H388" s="236">
        <v>56216</v>
      </c>
      <c r="I388" s="236" t="s">
        <v>1697</v>
      </c>
      <c r="J388" s="236" t="s">
        <v>1698</v>
      </c>
      <c r="L388" s="236" t="s">
        <v>194</v>
      </c>
      <c r="M388" s="236">
        <v>511831281</v>
      </c>
      <c r="N388" s="236" t="s">
        <v>342</v>
      </c>
    </row>
    <row r="389" spans="1:14" x14ac:dyDescent="0.25">
      <c r="A389" s="236">
        <v>32822</v>
      </c>
      <c r="B389" s="236">
        <v>32822</v>
      </c>
      <c r="C389" s="236" t="s">
        <v>1699</v>
      </c>
      <c r="D389" s="236">
        <v>63</v>
      </c>
      <c r="E389" s="236" t="s">
        <v>1581</v>
      </c>
      <c r="F389" s="236" t="s">
        <v>1700</v>
      </c>
      <c r="L389" s="236" t="s">
        <v>194</v>
      </c>
      <c r="M389" s="236">
        <v>511540809</v>
      </c>
      <c r="N389" s="236" t="s">
        <v>342</v>
      </c>
    </row>
    <row r="390" spans="1:14" x14ac:dyDescent="0.25">
      <c r="A390" s="236">
        <v>8326</v>
      </c>
      <c r="B390" s="236">
        <v>8326</v>
      </c>
      <c r="C390" s="236" t="s">
        <v>1701</v>
      </c>
      <c r="D390" s="236">
        <v>63</v>
      </c>
      <c r="E390" s="236" t="s">
        <v>1581</v>
      </c>
      <c r="F390" s="236" t="s">
        <v>1693</v>
      </c>
      <c r="H390" s="236">
        <v>56216</v>
      </c>
      <c r="I390" s="236" t="s">
        <v>1702</v>
      </c>
      <c r="J390" s="236" t="s">
        <v>1703</v>
      </c>
      <c r="L390" s="236" t="s">
        <v>194</v>
      </c>
      <c r="M390" s="236">
        <v>510216054</v>
      </c>
      <c r="N390" s="236" t="s">
        <v>342</v>
      </c>
    </row>
    <row r="391" spans="1:14" x14ac:dyDescent="0.25">
      <c r="A391" s="236">
        <v>34022</v>
      </c>
      <c r="B391" s="236">
        <v>34022</v>
      </c>
      <c r="C391" s="236" t="s">
        <v>1704</v>
      </c>
      <c r="D391" s="236">
        <v>63</v>
      </c>
      <c r="E391" s="236" t="s">
        <v>1581</v>
      </c>
      <c r="F391" s="236" t="s">
        <v>1705</v>
      </c>
      <c r="G391" s="236" t="s">
        <v>1705</v>
      </c>
      <c r="I391" s="236" t="s">
        <v>1706</v>
      </c>
      <c r="J391" s="236" t="s">
        <v>1707</v>
      </c>
      <c r="L391" s="236" t="s">
        <v>178</v>
      </c>
      <c r="M391" s="236">
        <v>557656233</v>
      </c>
      <c r="N391" s="236" t="s">
        <v>371</v>
      </c>
    </row>
    <row r="392" spans="1:14" x14ac:dyDescent="0.25">
      <c r="A392" s="236">
        <v>34320</v>
      </c>
      <c r="B392" s="236">
        <v>34320</v>
      </c>
      <c r="C392" s="236" t="s">
        <v>1708</v>
      </c>
      <c r="D392" s="236">
        <v>43</v>
      </c>
      <c r="E392" s="236" t="s">
        <v>1709</v>
      </c>
      <c r="F392" s="236" t="s">
        <v>1710</v>
      </c>
      <c r="L392" s="236" t="s">
        <v>72</v>
      </c>
    </row>
    <row r="393" spans="1:14" x14ac:dyDescent="0.25">
      <c r="A393" s="236">
        <v>32610</v>
      </c>
      <c r="B393" s="236">
        <v>32610</v>
      </c>
      <c r="C393" s="236" t="s">
        <v>1711</v>
      </c>
      <c r="D393" s="236">
        <v>43</v>
      </c>
      <c r="E393" s="236" t="s">
        <v>1709</v>
      </c>
      <c r="F393" s="236" t="s">
        <v>1712</v>
      </c>
      <c r="G393" s="236" t="s">
        <v>1713</v>
      </c>
      <c r="K393" s="236" t="s">
        <v>1714</v>
      </c>
      <c r="L393" s="236" t="s">
        <v>72</v>
      </c>
    </row>
    <row r="394" spans="1:14" x14ac:dyDescent="0.25">
      <c r="A394" s="236">
        <v>34377</v>
      </c>
      <c r="B394" s="236">
        <v>34377</v>
      </c>
      <c r="C394" s="236" t="s">
        <v>1715</v>
      </c>
      <c r="D394" s="236">
        <v>43</v>
      </c>
      <c r="E394" s="236" t="s">
        <v>1709</v>
      </c>
      <c r="F394" s="236" t="s">
        <v>1716</v>
      </c>
      <c r="G394" s="236" t="s">
        <v>1717</v>
      </c>
      <c r="L394" s="236" t="s">
        <v>72</v>
      </c>
    </row>
    <row r="395" spans="1:14" x14ac:dyDescent="0.25">
      <c r="A395" s="236">
        <v>28662</v>
      </c>
      <c r="B395" s="236">
        <v>28662</v>
      </c>
      <c r="C395" s="236" t="s">
        <v>1718</v>
      </c>
      <c r="D395" s="236">
        <v>43</v>
      </c>
      <c r="E395" s="236" t="s">
        <v>1709</v>
      </c>
      <c r="F395" s="236" t="s">
        <v>1719</v>
      </c>
      <c r="L395" s="236" t="s">
        <v>194</v>
      </c>
    </row>
    <row r="396" spans="1:14" x14ac:dyDescent="0.25">
      <c r="A396" s="236">
        <v>28689</v>
      </c>
      <c r="B396" s="236">
        <v>28689</v>
      </c>
      <c r="C396" s="236" t="s">
        <v>1720</v>
      </c>
      <c r="D396" s="236">
        <v>43</v>
      </c>
      <c r="E396" s="236" t="s">
        <v>1709</v>
      </c>
      <c r="F396" s="236" t="s">
        <v>1721</v>
      </c>
      <c r="L396" s="236" t="s">
        <v>194</v>
      </c>
    </row>
    <row r="397" spans="1:14" x14ac:dyDescent="0.25">
      <c r="A397" s="236">
        <v>28702</v>
      </c>
      <c r="B397" s="236">
        <v>28702</v>
      </c>
      <c r="C397" s="236" t="s">
        <v>1722</v>
      </c>
      <c r="D397" s="236">
        <v>43</v>
      </c>
      <c r="E397" s="236" t="s">
        <v>1709</v>
      </c>
      <c r="F397" s="236" t="s">
        <v>1723</v>
      </c>
      <c r="L397" s="236" t="s">
        <v>194</v>
      </c>
    </row>
    <row r="398" spans="1:14" x14ac:dyDescent="0.25">
      <c r="A398" s="236">
        <v>32974</v>
      </c>
      <c r="B398" s="236">
        <v>32974</v>
      </c>
      <c r="C398" s="236" t="s">
        <v>1724</v>
      </c>
      <c r="D398" s="236">
        <v>43</v>
      </c>
      <c r="E398" s="236" t="s">
        <v>1709</v>
      </c>
      <c r="K398" s="236" t="s">
        <v>1725</v>
      </c>
      <c r="L398" s="236" t="s">
        <v>72</v>
      </c>
    </row>
    <row r="399" spans="1:14" x14ac:dyDescent="0.25">
      <c r="A399" s="236">
        <v>33403</v>
      </c>
      <c r="B399" s="236">
        <v>33403</v>
      </c>
      <c r="C399" s="236" t="s">
        <v>1726</v>
      </c>
      <c r="D399" s="236">
        <v>43</v>
      </c>
      <c r="E399" s="236" t="s">
        <v>1709</v>
      </c>
      <c r="L399" s="236" t="s">
        <v>72</v>
      </c>
    </row>
    <row r="400" spans="1:14" x14ac:dyDescent="0.25">
      <c r="A400" s="236">
        <v>31460</v>
      </c>
      <c r="B400" s="236">
        <v>31460</v>
      </c>
      <c r="C400" s="236" t="s">
        <v>1727</v>
      </c>
      <c r="D400" s="236">
        <v>43</v>
      </c>
      <c r="E400" s="236" t="s">
        <v>1709</v>
      </c>
      <c r="K400" s="236" t="s">
        <v>1728</v>
      </c>
      <c r="L400" s="236" t="s">
        <v>72</v>
      </c>
    </row>
    <row r="401" spans="1:12" x14ac:dyDescent="0.25">
      <c r="A401" s="236">
        <v>31939</v>
      </c>
      <c r="B401" s="236">
        <v>31939</v>
      </c>
      <c r="C401" s="236" t="s">
        <v>1729</v>
      </c>
      <c r="D401" s="236">
        <v>43</v>
      </c>
      <c r="E401" s="236" t="s">
        <v>1709</v>
      </c>
      <c r="L401" s="236" t="s">
        <v>72</v>
      </c>
    </row>
    <row r="402" spans="1:12" x14ac:dyDescent="0.25">
      <c r="A402" s="236">
        <v>31934</v>
      </c>
      <c r="B402" s="236">
        <v>31934</v>
      </c>
      <c r="C402" s="236" t="s">
        <v>1730</v>
      </c>
      <c r="D402" s="236">
        <v>43</v>
      </c>
      <c r="E402" s="236" t="s">
        <v>1709</v>
      </c>
      <c r="L402" s="236" t="s">
        <v>121</v>
      </c>
    </row>
    <row r="403" spans="1:12" x14ac:dyDescent="0.25">
      <c r="A403" s="236">
        <v>31937</v>
      </c>
      <c r="B403" s="236">
        <v>31937</v>
      </c>
      <c r="C403" s="236" t="s">
        <v>1731</v>
      </c>
      <c r="D403" s="236">
        <v>43</v>
      </c>
      <c r="E403" s="236" t="s">
        <v>1709</v>
      </c>
      <c r="L403" s="236" t="s">
        <v>193</v>
      </c>
    </row>
    <row r="404" spans="1:12" x14ac:dyDescent="0.25">
      <c r="A404" s="236">
        <v>33438</v>
      </c>
      <c r="B404" s="236">
        <v>33438</v>
      </c>
      <c r="C404" s="236" t="s">
        <v>1732</v>
      </c>
      <c r="D404" s="236">
        <v>43</v>
      </c>
      <c r="E404" s="236" t="s">
        <v>1709</v>
      </c>
    </row>
    <row r="405" spans="1:12" x14ac:dyDescent="0.25">
      <c r="A405" s="236">
        <v>34872</v>
      </c>
      <c r="B405" s="236">
        <v>34872</v>
      </c>
      <c r="C405" s="236" t="s">
        <v>1733</v>
      </c>
      <c r="D405" s="236">
        <v>43</v>
      </c>
      <c r="E405" s="236" t="s">
        <v>1709</v>
      </c>
      <c r="F405" s="236" t="s">
        <v>1734</v>
      </c>
      <c r="G405" s="236" t="s">
        <v>1735</v>
      </c>
      <c r="L405" s="236" t="s">
        <v>174</v>
      </c>
    </row>
    <row r="406" spans="1:12" x14ac:dyDescent="0.25">
      <c r="A406" s="236">
        <v>34842</v>
      </c>
      <c r="B406" s="236">
        <v>34842</v>
      </c>
      <c r="C406" s="236" t="s">
        <v>1736</v>
      </c>
      <c r="D406" s="236">
        <v>43</v>
      </c>
      <c r="E406" s="236" t="s">
        <v>1709</v>
      </c>
      <c r="F406" s="236" t="s">
        <v>1737</v>
      </c>
      <c r="L406" s="236" t="s">
        <v>72</v>
      </c>
    </row>
    <row r="407" spans="1:12" x14ac:dyDescent="0.25">
      <c r="A407" s="236">
        <v>36574</v>
      </c>
      <c r="B407" s="236">
        <v>36574</v>
      </c>
      <c r="C407" s="236" t="s">
        <v>1738</v>
      </c>
      <c r="D407" s="236">
        <v>43</v>
      </c>
      <c r="E407" s="236" t="s">
        <v>1709</v>
      </c>
      <c r="F407" s="236" t="s">
        <v>1739</v>
      </c>
      <c r="L407" s="236" t="s">
        <v>72</v>
      </c>
    </row>
    <row r="408" spans="1:12" x14ac:dyDescent="0.25">
      <c r="A408" s="236">
        <v>34878</v>
      </c>
      <c r="B408" s="236">
        <v>34878</v>
      </c>
      <c r="C408" s="236" t="s">
        <v>1740</v>
      </c>
      <c r="D408" s="236">
        <v>43</v>
      </c>
      <c r="E408" s="236" t="s">
        <v>1709</v>
      </c>
      <c r="F408" s="236" t="s">
        <v>1741</v>
      </c>
      <c r="G408" s="236" t="s">
        <v>1742</v>
      </c>
      <c r="L408" s="236" t="s">
        <v>121</v>
      </c>
    </row>
    <row r="409" spans="1:12" x14ac:dyDescent="0.25">
      <c r="A409" s="236">
        <v>29002</v>
      </c>
      <c r="B409" s="236">
        <v>29002</v>
      </c>
      <c r="C409" s="236" t="s">
        <v>1743</v>
      </c>
      <c r="D409" s="236">
        <v>43</v>
      </c>
      <c r="E409" s="236" t="s">
        <v>1709</v>
      </c>
      <c r="F409" s="236" t="s">
        <v>1744</v>
      </c>
      <c r="G409" s="236" t="s">
        <v>1745</v>
      </c>
      <c r="H409" s="236">
        <v>0</v>
      </c>
      <c r="I409" s="236" t="s">
        <v>1746</v>
      </c>
      <c r="J409" s="236" t="s">
        <v>1747</v>
      </c>
      <c r="K409" s="236" t="s">
        <v>1748</v>
      </c>
      <c r="L409" s="236" t="s">
        <v>174</v>
      </c>
    </row>
    <row r="410" spans="1:12" x14ac:dyDescent="0.25">
      <c r="A410" s="236">
        <v>34445</v>
      </c>
      <c r="B410" s="236">
        <v>34445</v>
      </c>
      <c r="C410" s="236" t="s">
        <v>1749</v>
      </c>
      <c r="D410" s="236">
        <v>43</v>
      </c>
      <c r="E410" s="236" t="s">
        <v>1709</v>
      </c>
      <c r="F410" s="236" t="s">
        <v>1750</v>
      </c>
      <c r="L410" s="236" t="s">
        <v>182</v>
      </c>
    </row>
    <row r="411" spans="1:12" x14ac:dyDescent="0.25">
      <c r="A411" s="236">
        <v>34427</v>
      </c>
      <c r="B411" s="236">
        <v>34427</v>
      </c>
      <c r="C411" s="236" t="s">
        <v>1751</v>
      </c>
      <c r="D411" s="236">
        <v>43</v>
      </c>
      <c r="E411" s="236" t="s">
        <v>1709</v>
      </c>
      <c r="F411" s="236" t="s">
        <v>1752</v>
      </c>
      <c r="L411" s="236" t="s">
        <v>182</v>
      </c>
    </row>
    <row r="412" spans="1:12" x14ac:dyDescent="0.25">
      <c r="A412" s="236">
        <v>34854</v>
      </c>
      <c r="B412" s="236">
        <v>34854</v>
      </c>
      <c r="C412" s="236" t="s">
        <v>1753</v>
      </c>
      <c r="D412" s="236">
        <v>43</v>
      </c>
      <c r="E412" s="236" t="s">
        <v>1709</v>
      </c>
      <c r="F412" s="236" t="s">
        <v>1754</v>
      </c>
      <c r="G412" s="236" t="s">
        <v>1755</v>
      </c>
      <c r="L412" s="236" t="s">
        <v>72</v>
      </c>
    </row>
    <row r="413" spans="1:12" x14ac:dyDescent="0.25">
      <c r="A413" s="236">
        <v>34410</v>
      </c>
      <c r="B413" s="236">
        <v>34410</v>
      </c>
      <c r="C413" s="236" t="s">
        <v>1756</v>
      </c>
      <c r="D413" s="236">
        <v>43</v>
      </c>
      <c r="E413" s="236" t="s">
        <v>1709</v>
      </c>
      <c r="F413" s="236" t="s">
        <v>1757</v>
      </c>
      <c r="G413" s="236" t="s">
        <v>1758</v>
      </c>
      <c r="L413" s="236" t="s">
        <v>72</v>
      </c>
    </row>
    <row r="414" spans="1:12" x14ac:dyDescent="0.25">
      <c r="A414" s="236">
        <v>34890</v>
      </c>
      <c r="B414" s="236">
        <v>34890</v>
      </c>
      <c r="C414" s="236" t="s">
        <v>1759</v>
      </c>
      <c r="D414" s="236">
        <v>43</v>
      </c>
      <c r="E414" s="236" t="s">
        <v>1709</v>
      </c>
      <c r="F414" s="236" t="s">
        <v>1760</v>
      </c>
      <c r="G414" s="236" t="s">
        <v>1761</v>
      </c>
      <c r="L414" s="236" t="s">
        <v>121</v>
      </c>
    </row>
    <row r="415" spans="1:12" x14ac:dyDescent="0.25">
      <c r="A415" s="236">
        <v>34755</v>
      </c>
      <c r="B415" s="236">
        <v>34755</v>
      </c>
      <c r="C415" s="236" t="s">
        <v>1762</v>
      </c>
      <c r="D415" s="236">
        <v>43</v>
      </c>
      <c r="E415" s="236" t="s">
        <v>1709</v>
      </c>
      <c r="F415" s="236" t="s">
        <v>1763</v>
      </c>
      <c r="G415" s="236" t="s">
        <v>1764</v>
      </c>
      <c r="L415" s="236" t="s">
        <v>105</v>
      </c>
    </row>
    <row r="416" spans="1:12" x14ac:dyDescent="0.25">
      <c r="A416" s="236">
        <v>36619</v>
      </c>
      <c r="B416" s="236">
        <v>36619</v>
      </c>
      <c r="C416" s="236" t="s">
        <v>1765</v>
      </c>
      <c r="D416" s="236">
        <v>43</v>
      </c>
      <c r="E416" s="236" t="s">
        <v>1709</v>
      </c>
      <c r="F416" s="236" t="s">
        <v>1766</v>
      </c>
      <c r="L416" s="236" t="s">
        <v>72</v>
      </c>
    </row>
    <row r="417" spans="1:12" x14ac:dyDescent="0.25">
      <c r="A417" s="236">
        <v>34752</v>
      </c>
      <c r="B417" s="236">
        <v>34752</v>
      </c>
      <c r="C417" s="236" t="s">
        <v>1767</v>
      </c>
      <c r="D417" s="236">
        <v>43</v>
      </c>
      <c r="E417" s="236" t="s">
        <v>1709</v>
      </c>
      <c r="F417" s="236" t="s">
        <v>1768</v>
      </c>
      <c r="G417" s="236" t="s">
        <v>1769</v>
      </c>
      <c r="L417" s="236" t="s">
        <v>105</v>
      </c>
    </row>
    <row r="418" spans="1:12" x14ac:dyDescent="0.25">
      <c r="A418" s="236">
        <v>34442</v>
      </c>
      <c r="B418" s="236">
        <v>34442</v>
      </c>
      <c r="C418" s="236" t="s">
        <v>1770</v>
      </c>
      <c r="D418" s="236">
        <v>43</v>
      </c>
      <c r="E418" s="236" t="s">
        <v>1709</v>
      </c>
      <c r="F418" s="236" t="s">
        <v>1771</v>
      </c>
      <c r="L418" s="236" t="s">
        <v>182</v>
      </c>
    </row>
    <row r="419" spans="1:12" x14ac:dyDescent="0.25">
      <c r="A419" s="236">
        <v>32930</v>
      </c>
      <c r="B419" s="236">
        <v>32930</v>
      </c>
      <c r="C419" s="236" t="s">
        <v>1772</v>
      </c>
      <c r="D419" s="236">
        <v>43</v>
      </c>
      <c r="E419" s="236" t="s">
        <v>1709</v>
      </c>
      <c r="K419" s="236" t="s">
        <v>1773</v>
      </c>
      <c r="L419" s="236" t="s">
        <v>72</v>
      </c>
    </row>
    <row r="420" spans="1:12" x14ac:dyDescent="0.25">
      <c r="A420" s="236">
        <v>32927</v>
      </c>
      <c r="B420" s="236">
        <v>32927</v>
      </c>
      <c r="C420" s="236" t="s">
        <v>1774</v>
      </c>
      <c r="D420" s="236">
        <v>43</v>
      </c>
      <c r="E420" s="236" t="s">
        <v>1709</v>
      </c>
      <c r="K420" s="236" t="s">
        <v>1773</v>
      </c>
      <c r="L420" s="236" t="s">
        <v>72</v>
      </c>
    </row>
    <row r="421" spans="1:12" x14ac:dyDescent="0.25">
      <c r="A421" s="236">
        <v>32942</v>
      </c>
      <c r="B421" s="236">
        <v>32942</v>
      </c>
      <c r="C421" s="236" t="s">
        <v>1775</v>
      </c>
      <c r="D421" s="236">
        <v>43</v>
      </c>
      <c r="E421" s="236" t="s">
        <v>1709</v>
      </c>
      <c r="K421" s="236" t="s">
        <v>1773</v>
      </c>
      <c r="L421" s="236" t="s">
        <v>72</v>
      </c>
    </row>
    <row r="422" spans="1:12" x14ac:dyDescent="0.25">
      <c r="A422" s="236">
        <v>32933</v>
      </c>
      <c r="B422" s="236">
        <v>32933</v>
      </c>
      <c r="C422" s="236" t="s">
        <v>1776</v>
      </c>
      <c r="D422" s="236">
        <v>43</v>
      </c>
      <c r="E422" s="236" t="s">
        <v>1709</v>
      </c>
      <c r="K422" s="236" t="s">
        <v>1773</v>
      </c>
      <c r="L422" s="236" t="s">
        <v>72</v>
      </c>
    </row>
    <row r="423" spans="1:12" x14ac:dyDescent="0.25">
      <c r="A423" s="236">
        <v>32936</v>
      </c>
      <c r="B423" s="236">
        <v>32936</v>
      </c>
      <c r="C423" s="236" t="s">
        <v>1777</v>
      </c>
      <c r="D423" s="236">
        <v>43</v>
      </c>
      <c r="E423" s="236" t="s">
        <v>1709</v>
      </c>
      <c r="K423" s="236" t="s">
        <v>1773</v>
      </c>
      <c r="L423" s="236" t="s">
        <v>72</v>
      </c>
    </row>
    <row r="424" spans="1:12" x14ac:dyDescent="0.25">
      <c r="A424" s="236">
        <v>32939</v>
      </c>
      <c r="B424" s="236">
        <v>32939</v>
      </c>
      <c r="C424" s="236" t="s">
        <v>1778</v>
      </c>
      <c r="D424" s="236">
        <v>43</v>
      </c>
      <c r="E424" s="236" t="s">
        <v>1709</v>
      </c>
      <c r="K424" s="236" t="s">
        <v>1773</v>
      </c>
      <c r="L424" s="236" t="s">
        <v>72</v>
      </c>
    </row>
    <row r="425" spans="1:12" x14ac:dyDescent="0.25">
      <c r="A425" s="236">
        <v>32945</v>
      </c>
      <c r="B425" s="236">
        <v>32945</v>
      </c>
      <c r="C425" s="236" t="s">
        <v>1779</v>
      </c>
      <c r="D425" s="236">
        <v>43</v>
      </c>
      <c r="E425" s="236" t="s">
        <v>1709</v>
      </c>
      <c r="K425" s="236" t="s">
        <v>1773</v>
      </c>
      <c r="L425" s="236" t="s">
        <v>72</v>
      </c>
    </row>
    <row r="426" spans="1:12" x14ac:dyDescent="0.25">
      <c r="A426" s="236">
        <v>32948</v>
      </c>
      <c r="B426" s="236">
        <v>32948</v>
      </c>
      <c r="C426" s="236" t="s">
        <v>1780</v>
      </c>
      <c r="D426" s="236">
        <v>43</v>
      </c>
      <c r="E426" s="236" t="s">
        <v>1709</v>
      </c>
      <c r="K426" s="236" t="s">
        <v>1773</v>
      </c>
      <c r="L426" s="236" t="s">
        <v>72</v>
      </c>
    </row>
    <row r="427" spans="1:12" x14ac:dyDescent="0.25">
      <c r="A427" s="236">
        <v>32951</v>
      </c>
      <c r="B427" s="236">
        <v>32951</v>
      </c>
      <c r="C427" s="236" t="s">
        <v>1781</v>
      </c>
      <c r="D427" s="236">
        <v>43</v>
      </c>
      <c r="E427" s="236" t="s">
        <v>1709</v>
      </c>
      <c r="K427" s="236" t="s">
        <v>1773</v>
      </c>
      <c r="L427" s="236" t="s">
        <v>72</v>
      </c>
    </row>
    <row r="428" spans="1:12" x14ac:dyDescent="0.25">
      <c r="A428" s="236">
        <v>34824</v>
      </c>
      <c r="B428" s="236">
        <v>34824</v>
      </c>
      <c r="C428" s="236" t="s">
        <v>1782</v>
      </c>
      <c r="D428" s="236">
        <v>43</v>
      </c>
      <c r="E428" s="236" t="s">
        <v>1709</v>
      </c>
      <c r="F428" s="236" t="s">
        <v>1783</v>
      </c>
      <c r="G428" s="236" t="s">
        <v>1784</v>
      </c>
      <c r="L428" s="236" t="s">
        <v>72</v>
      </c>
    </row>
    <row r="429" spans="1:12" x14ac:dyDescent="0.25">
      <c r="A429" s="236">
        <v>34314</v>
      </c>
      <c r="B429" s="236">
        <v>34314</v>
      </c>
      <c r="C429" s="236" t="s">
        <v>1785</v>
      </c>
      <c r="D429" s="236">
        <v>43</v>
      </c>
      <c r="E429" s="236" t="s">
        <v>1709</v>
      </c>
      <c r="F429" s="236" t="s">
        <v>1786</v>
      </c>
      <c r="G429" s="236" t="s">
        <v>1787</v>
      </c>
      <c r="L429" s="236" t="s">
        <v>72</v>
      </c>
    </row>
    <row r="430" spans="1:12" x14ac:dyDescent="0.25">
      <c r="A430" s="236">
        <v>34335</v>
      </c>
      <c r="B430" s="236">
        <v>34335</v>
      </c>
      <c r="C430" s="236" t="s">
        <v>1788</v>
      </c>
      <c r="D430" s="236">
        <v>43</v>
      </c>
      <c r="E430" s="236" t="s">
        <v>1709</v>
      </c>
      <c r="F430" s="236" t="s">
        <v>1789</v>
      </c>
      <c r="G430" s="236" t="s">
        <v>1790</v>
      </c>
      <c r="L430" s="236" t="s">
        <v>72</v>
      </c>
    </row>
    <row r="431" spans="1:12" x14ac:dyDescent="0.25">
      <c r="A431" s="236">
        <v>34389</v>
      </c>
      <c r="B431" s="236">
        <v>34389</v>
      </c>
      <c r="C431" s="236" t="s">
        <v>1791</v>
      </c>
      <c r="D431" s="236">
        <v>43</v>
      </c>
      <c r="E431" s="236" t="s">
        <v>1709</v>
      </c>
      <c r="F431" s="236" t="s">
        <v>1792</v>
      </c>
      <c r="G431" s="236" t="s">
        <v>1793</v>
      </c>
      <c r="L431" s="236" t="s">
        <v>72</v>
      </c>
    </row>
    <row r="432" spans="1:12" x14ac:dyDescent="0.25">
      <c r="A432" s="236">
        <v>38275</v>
      </c>
      <c r="B432" s="236">
        <v>38275</v>
      </c>
      <c r="C432" s="236" t="s">
        <v>1794</v>
      </c>
      <c r="D432" s="236">
        <v>43</v>
      </c>
      <c r="E432" s="236" t="s">
        <v>1709</v>
      </c>
      <c r="F432" s="236" t="s">
        <v>1795</v>
      </c>
      <c r="L432" s="236" t="s">
        <v>194</v>
      </c>
    </row>
    <row r="433" spans="1:12" x14ac:dyDescent="0.25">
      <c r="A433" s="236">
        <v>38405</v>
      </c>
      <c r="B433" s="236">
        <v>38405</v>
      </c>
      <c r="C433" s="236" t="s">
        <v>1796</v>
      </c>
      <c r="D433" s="236">
        <v>43</v>
      </c>
      <c r="E433" s="236" t="s">
        <v>1709</v>
      </c>
      <c r="F433" s="236" t="s">
        <v>1797</v>
      </c>
      <c r="L433" s="236" t="s">
        <v>194</v>
      </c>
    </row>
    <row r="434" spans="1:12" x14ac:dyDescent="0.25">
      <c r="A434" s="236">
        <v>34809</v>
      </c>
      <c r="B434" s="236">
        <v>34809</v>
      </c>
      <c r="C434" s="236" t="s">
        <v>1798</v>
      </c>
      <c r="D434" s="236">
        <v>43</v>
      </c>
      <c r="E434" s="236" t="s">
        <v>1709</v>
      </c>
      <c r="F434" s="236" t="s">
        <v>1799</v>
      </c>
      <c r="G434" s="236" t="s">
        <v>1800</v>
      </c>
      <c r="L434" s="236" t="s">
        <v>72</v>
      </c>
    </row>
    <row r="435" spans="1:12" x14ac:dyDescent="0.25">
      <c r="A435" s="236">
        <v>36960</v>
      </c>
      <c r="B435" s="236">
        <v>36960</v>
      </c>
      <c r="C435" s="236" t="s">
        <v>1801</v>
      </c>
      <c r="D435" s="236">
        <v>43</v>
      </c>
      <c r="E435" s="236" t="s">
        <v>1709</v>
      </c>
      <c r="F435" s="236" t="s">
        <v>1802</v>
      </c>
      <c r="L435" s="236" t="s">
        <v>72</v>
      </c>
    </row>
    <row r="436" spans="1:12" x14ac:dyDescent="0.25">
      <c r="A436" s="236">
        <v>29631</v>
      </c>
      <c r="B436" s="236">
        <v>29631</v>
      </c>
      <c r="C436" s="236" t="s">
        <v>1803</v>
      </c>
      <c r="D436" s="236">
        <v>43</v>
      </c>
      <c r="E436" s="236" t="s">
        <v>1709</v>
      </c>
      <c r="F436" s="236" t="s">
        <v>1804</v>
      </c>
      <c r="L436" s="236" t="s">
        <v>72</v>
      </c>
    </row>
    <row r="437" spans="1:12" x14ac:dyDescent="0.25">
      <c r="A437" s="236">
        <v>32921</v>
      </c>
      <c r="B437" s="236">
        <v>32921</v>
      </c>
      <c r="C437" s="236" t="s">
        <v>1805</v>
      </c>
      <c r="D437" s="236">
        <v>43</v>
      </c>
      <c r="E437" s="236" t="s">
        <v>1709</v>
      </c>
      <c r="K437" s="236" t="s">
        <v>1725</v>
      </c>
      <c r="L437" s="236" t="s">
        <v>72</v>
      </c>
    </row>
    <row r="438" spans="1:12" x14ac:dyDescent="0.25">
      <c r="A438" s="236">
        <v>34899</v>
      </c>
      <c r="B438" s="236">
        <v>34899</v>
      </c>
      <c r="C438" s="236" t="s">
        <v>1806</v>
      </c>
      <c r="D438" s="236">
        <v>43</v>
      </c>
      <c r="E438" s="236" t="s">
        <v>1709</v>
      </c>
      <c r="F438" s="236" t="s">
        <v>1807</v>
      </c>
      <c r="L438" s="236" t="s">
        <v>72</v>
      </c>
    </row>
    <row r="439" spans="1:12" x14ac:dyDescent="0.25">
      <c r="A439" s="236">
        <v>34383</v>
      </c>
      <c r="B439" s="236">
        <v>34383</v>
      </c>
      <c r="C439" s="236" t="s">
        <v>1808</v>
      </c>
      <c r="D439" s="236">
        <v>43</v>
      </c>
      <c r="E439" s="236" t="s">
        <v>1709</v>
      </c>
      <c r="F439" s="236" t="s">
        <v>1809</v>
      </c>
      <c r="G439" s="236" t="s">
        <v>1810</v>
      </c>
      <c r="L439" s="236" t="s">
        <v>72</v>
      </c>
    </row>
    <row r="440" spans="1:12" x14ac:dyDescent="0.25">
      <c r="A440" s="236">
        <v>34749</v>
      </c>
      <c r="B440" s="236">
        <v>34749</v>
      </c>
      <c r="C440" s="236" t="s">
        <v>1811</v>
      </c>
      <c r="D440" s="236">
        <v>43</v>
      </c>
      <c r="E440" s="236" t="s">
        <v>1709</v>
      </c>
      <c r="F440" s="236" t="s">
        <v>1812</v>
      </c>
      <c r="L440" s="236" t="s">
        <v>72</v>
      </c>
    </row>
    <row r="441" spans="1:12" x14ac:dyDescent="0.25">
      <c r="A441" s="236">
        <v>36542</v>
      </c>
      <c r="B441" s="236">
        <v>36542</v>
      </c>
      <c r="C441" s="236" t="s">
        <v>1813</v>
      </c>
      <c r="D441" s="236">
        <v>43</v>
      </c>
      <c r="E441" s="236" t="s">
        <v>1709</v>
      </c>
      <c r="F441" s="236" t="s">
        <v>1814</v>
      </c>
      <c r="L441" s="236" t="s">
        <v>102</v>
      </c>
    </row>
    <row r="442" spans="1:12" x14ac:dyDescent="0.25">
      <c r="A442" s="236">
        <v>34362</v>
      </c>
      <c r="B442" s="236">
        <v>34362</v>
      </c>
      <c r="C442" s="236" t="s">
        <v>1815</v>
      </c>
      <c r="D442" s="236">
        <v>43</v>
      </c>
      <c r="E442" s="236" t="s">
        <v>1709</v>
      </c>
      <c r="F442" s="236" t="s">
        <v>1816</v>
      </c>
      <c r="G442" s="236" t="s">
        <v>1817</v>
      </c>
      <c r="L442" s="236" t="s">
        <v>72</v>
      </c>
    </row>
    <row r="443" spans="1:12" x14ac:dyDescent="0.25">
      <c r="A443" s="236">
        <v>36995</v>
      </c>
      <c r="B443" s="236">
        <v>36995</v>
      </c>
      <c r="C443" s="236" t="s">
        <v>1818</v>
      </c>
      <c r="D443" s="236">
        <v>43</v>
      </c>
      <c r="E443" s="236" t="s">
        <v>1709</v>
      </c>
      <c r="F443" s="236" t="s">
        <v>1819</v>
      </c>
      <c r="L443" s="236" t="s">
        <v>105</v>
      </c>
    </row>
    <row r="444" spans="1:12" x14ac:dyDescent="0.25">
      <c r="A444" s="236">
        <v>30928</v>
      </c>
      <c r="B444" s="236">
        <v>30928</v>
      </c>
      <c r="C444" s="236" t="s">
        <v>1820</v>
      </c>
      <c r="D444" s="236">
        <v>43</v>
      </c>
      <c r="E444" s="236" t="s">
        <v>1709</v>
      </c>
      <c r="F444" s="236" t="s">
        <v>1821</v>
      </c>
      <c r="G444" s="236" t="s">
        <v>1822</v>
      </c>
      <c r="H444" s="236">
        <v>0</v>
      </c>
      <c r="I444" s="236" t="s">
        <v>1823</v>
      </c>
      <c r="J444" s="236" t="s">
        <v>1824</v>
      </c>
      <c r="K444" s="236" t="s">
        <v>1825</v>
      </c>
      <c r="L444" s="236" t="s">
        <v>72</v>
      </c>
    </row>
    <row r="445" spans="1:12" x14ac:dyDescent="0.25">
      <c r="A445" s="236">
        <v>30376</v>
      </c>
      <c r="B445" s="236">
        <v>30376</v>
      </c>
      <c r="C445" s="236" t="s">
        <v>1826</v>
      </c>
      <c r="D445" s="236">
        <v>43</v>
      </c>
      <c r="E445" s="236" t="s">
        <v>1709</v>
      </c>
      <c r="F445" s="236" t="s">
        <v>1827</v>
      </c>
      <c r="G445" s="236" t="s">
        <v>1828</v>
      </c>
      <c r="H445" s="236">
        <v>0</v>
      </c>
      <c r="K445" s="236" t="s">
        <v>1829</v>
      </c>
      <c r="L445" s="236" t="s">
        <v>72</v>
      </c>
    </row>
    <row r="446" spans="1:12" x14ac:dyDescent="0.25">
      <c r="A446" s="236">
        <v>30853</v>
      </c>
      <c r="B446" s="236">
        <v>30853</v>
      </c>
      <c r="C446" s="236" t="s">
        <v>1830</v>
      </c>
      <c r="D446" s="236">
        <v>43</v>
      </c>
      <c r="E446" s="236" t="s">
        <v>1709</v>
      </c>
      <c r="F446" s="236" t="s">
        <v>1831</v>
      </c>
      <c r="G446" s="236" t="s">
        <v>1832</v>
      </c>
      <c r="I446" s="236" t="s">
        <v>1833</v>
      </c>
      <c r="K446" s="236" t="s">
        <v>1834</v>
      </c>
      <c r="L446" s="236" t="s">
        <v>105</v>
      </c>
    </row>
    <row r="447" spans="1:12" x14ac:dyDescent="0.25">
      <c r="A447" s="236">
        <v>34863</v>
      </c>
      <c r="B447" s="236">
        <v>34863</v>
      </c>
      <c r="C447" s="236" t="s">
        <v>1835</v>
      </c>
      <c r="D447" s="236">
        <v>43</v>
      </c>
      <c r="E447" s="236" t="s">
        <v>1709</v>
      </c>
      <c r="F447" s="236" t="s">
        <v>1836</v>
      </c>
      <c r="G447" s="236" t="s">
        <v>1837</v>
      </c>
      <c r="L447" s="236" t="s">
        <v>174</v>
      </c>
    </row>
    <row r="448" spans="1:12" x14ac:dyDescent="0.25">
      <c r="A448" s="236">
        <v>7759</v>
      </c>
      <c r="B448" s="236">
        <v>7759</v>
      </c>
      <c r="C448" s="236" t="s">
        <v>1838</v>
      </c>
      <c r="D448" s="236">
        <v>43</v>
      </c>
      <c r="E448" s="236" t="s">
        <v>1709</v>
      </c>
      <c r="F448" s="236" t="s">
        <v>1839</v>
      </c>
      <c r="H448" s="236">
        <v>0</v>
      </c>
      <c r="I448" s="236" t="s">
        <v>1840</v>
      </c>
      <c r="J448" s="236" t="s">
        <v>1841</v>
      </c>
      <c r="K448" s="236" t="s">
        <v>1842</v>
      </c>
      <c r="L448" s="236" t="s">
        <v>174</v>
      </c>
    </row>
    <row r="449" spans="1:12" x14ac:dyDescent="0.25">
      <c r="A449" s="236">
        <v>8289</v>
      </c>
      <c r="B449" s="236">
        <v>8289</v>
      </c>
      <c r="C449" s="236" t="s">
        <v>1843</v>
      </c>
      <c r="D449" s="236">
        <v>43</v>
      </c>
      <c r="E449" s="236" t="s">
        <v>1709</v>
      </c>
      <c r="F449" s="236" t="s">
        <v>1844</v>
      </c>
      <c r="G449" s="236" t="s">
        <v>1845</v>
      </c>
      <c r="H449" s="236">
        <v>0</v>
      </c>
      <c r="I449" s="236" t="s">
        <v>1846</v>
      </c>
      <c r="K449" s="236" t="s">
        <v>1847</v>
      </c>
      <c r="L449" s="236" t="s">
        <v>174</v>
      </c>
    </row>
    <row r="450" spans="1:12" x14ac:dyDescent="0.25">
      <c r="A450" s="236">
        <v>34902</v>
      </c>
      <c r="B450" s="236">
        <v>34902</v>
      </c>
      <c r="C450" s="236" t="s">
        <v>1848</v>
      </c>
      <c r="D450" s="236">
        <v>43</v>
      </c>
      <c r="E450" s="236" t="s">
        <v>1709</v>
      </c>
      <c r="F450" s="236" t="s">
        <v>1849</v>
      </c>
      <c r="L450" s="236" t="s">
        <v>142</v>
      </c>
    </row>
    <row r="451" spans="1:12" x14ac:dyDescent="0.25">
      <c r="A451" s="236">
        <v>7285</v>
      </c>
      <c r="B451" s="236">
        <v>7285</v>
      </c>
      <c r="C451" s="236" t="s">
        <v>1850</v>
      </c>
      <c r="D451" s="236">
        <v>43</v>
      </c>
      <c r="E451" s="236" t="s">
        <v>1709</v>
      </c>
      <c r="F451" s="236" t="s">
        <v>1851</v>
      </c>
      <c r="H451" s="236">
        <v>0</v>
      </c>
      <c r="I451" s="236" t="s">
        <v>1852</v>
      </c>
      <c r="J451" s="236" t="s">
        <v>1853</v>
      </c>
      <c r="L451" s="236" t="s">
        <v>174</v>
      </c>
    </row>
    <row r="452" spans="1:12" x14ac:dyDescent="0.25">
      <c r="A452" s="236">
        <v>34392</v>
      </c>
      <c r="B452" s="236">
        <v>34392</v>
      </c>
      <c r="C452" s="236" t="s">
        <v>1854</v>
      </c>
      <c r="D452" s="236">
        <v>43</v>
      </c>
      <c r="E452" s="236" t="s">
        <v>1709</v>
      </c>
      <c r="F452" s="236" t="s">
        <v>1855</v>
      </c>
      <c r="G452" s="236" t="s">
        <v>1856</v>
      </c>
      <c r="L452" s="236" t="s">
        <v>72</v>
      </c>
    </row>
    <row r="453" spans="1:12" x14ac:dyDescent="0.25">
      <c r="A453" s="236">
        <v>28910</v>
      </c>
      <c r="B453" s="236">
        <v>28910</v>
      </c>
      <c r="C453" s="236" t="s">
        <v>1857</v>
      </c>
      <c r="D453" s="236">
        <v>43</v>
      </c>
      <c r="E453" s="236" t="s">
        <v>1709</v>
      </c>
      <c r="F453" s="236" t="s">
        <v>1858</v>
      </c>
      <c r="H453" s="236">
        <v>0</v>
      </c>
      <c r="I453" s="236" t="s">
        <v>1859</v>
      </c>
      <c r="J453" s="236">
        <v>5616511</v>
      </c>
      <c r="K453" s="236" t="s">
        <v>1860</v>
      </c>
      <c r="L453" s="236" t="s">
        <v>72</v>
      </c>
    </row>
    <row r="454" spans="1:12" x14ac:dyDescent="0.25">
      <c r="A454" s="236">
        <v>34836</v>
      </c>
      <c r="B454" s="236">
        <v>34836</v>
      </c>
      <c r="C454" s="236" t="s">
        <v>1861</v>
      </c>
      <c r="D454" s="236">
        <v>43</v>
      </c>
      <c r="E454" s="236" t="s">
        <v>1709</v>
      </c>
      <c r="F454" s="236" t="s">
        <v>1862</v>
      </c>
      <c r="L454" s="236" t="s">
        <v>72</v>
      </c>
    </row>
    <row r="455" spans="1:12" x14ac:dyDescent="0.25">
      <c r="A455" s="236">
        <v>32604</v>
      </c>
      <c r="B455" s="236">
        <v>32604</v>
      </c>
      <c r="C455" s="236" t="s">
        <v>1863</v>
      </c>
      <c r="D455" s="236">
        <v>43</v>
      </c>
      <c r="E455" s="236" t="s">
        <v>1709</v>
      </c>
      <c r="F455" s="236" t="s">
        <v>1864</v>
      </c>
      <c r="G455" s="236" t="s">
        <v>1865</v>
      </c>
      <c r="K455" s="236" t="s">
        <v>1866</v>
      </c>
      <c r="L455" s="236" t="s">
        <v>72</v>
      </c>
    </row>
    <row r="456" spans="1:12" x14ac:dyDescent="0.25">
      <c r="A456" s="236">
        <v>34764</v>
      </c>
      <c r="B456" s="236">
        <v>34764</v>
      </c>
      <c r="C456" s="236" t="s">
        <v>1867</v>
      </c>
      <c r="D456" s="236">
        <v>43</v>
      </c>
      <c r="E456" s="236" t="s">
        <v>1709</v>
      </c>
      <c r="F456" s="236" t="s">
        <v>1868</v>
      </c>
      <c r="G456" s="236" t="s">
        <v>1869</v>
      </c>
      <c r="L456" s="236" t="s">
        <v>105</v>
      </c>
    </row>
    <row r="457" spans="1:12" x14ac:dyDescent="0.25">
      <c r="A457" s="236">
        <v>34845</v>
      </c>
      <c r="B457" s="236">
        <v>34845</v>
      </c>
      <c r="C457" s="236" t="s">
        <v>1870</v>
      </c>
      <c r="D457" s="236">
        <v>43</v>
      </c>
      <c r="E457" s="236" t="s">
        <v>1709</v>
      </c>
      <c r="F457" s="236" t="s">
        <v>1871</v>
      </c>
      <c r="G457" s="236" t="s">
        <v>1872</v>
      </c>
      <c r="L457" s="236" t="s">
        <v>72</v>
      </c>
    </row>
    <row r="458" spans="1:12" x14ac:dyDescent="0.25">
      <c r="A458" s="236">
        <v>7310</v>
      </c>
      <c r="B458" s="236">
        <v>7310</v>
      </c>
      <c r="C458" s="236" t="s">
        <v>1873</v>
      </c>
      <c r="D458" s="236">
        <v>43</v>
      </c>
      <c r="E458" s="236" t="s">
        <v>1709</v>
      </c>
      <c r="F458" s="236" t="s">
        <v>1874</v>
      </c>
      <c r="G458" s="236" t="s">
        <v>1875</v>
      </c>
      <c r="H458" s="236">
        <v>0</v>
      </c>
      <c r="I458" s="236" t="s">
        <v>1876</v>
      </c>
      <c r="J458" s="236" t="s">
        <v>1877</v>
      </c>
      <c r="K458" s="236" t="s">
        <v>1878</v>
      </c>
      <c r="L458" s="236" t="s">
        <v>174</v>
      </c>
    </row>
    <row r="459" spans="1:12" x14ac:dyDescent="0.25">
      <c r="A459" s="236">
        <v>32954</v>
      </c>
      <c r="B459" s="236">
        <v>32954</v>
      </c>
      <c r="C459" s="236" t="s">
        <v>1879</v>
      </c>
      <c r="D459" s="236">
        <v>43</v>
      </c>
      <c r="E459" s="236" t="s">
        <v>1709</v>
      </c>
      <c r="F459" s="236" t="s">
        <v>1880</v>
      </c>
      <c r="L459" s="236" t="s">
        <v>72</v>
      </c>
    </row>
    <row r="460" spans="1:12" x14ac:dyDescent="0.25">
      <c r="A460" s="236">
        <v>34359</v>
      </c>
      <c r="B460" s="236">
        <v>34359</v>
      </c>
      <c r="C460" s="236" t="s">
        <v>1881</v>
      </c>
      <c r="D460" s="236">
        <v>43</v>
      </c>
      <c r="E460" s="236" t="s">
        <v>1709</v>
      </c>
      <c r="F460" s="236" t="s">
        <v>1882</v>
      </c>
      <c r="G460" s="236" t="s">
        <v>1883</v>
      </c>
      <c r="L460" s="236" t="s">
        <v>72</v>
      </c>
    </row>
    <row r="461" spans="1:12" x14ac:dyDescent="0.25">
      <c r="A461" s="236">
        <v>34416</v>
      </c>
      <c r="B461" s="236">
        <v>34416</v>
      </c>
      <c r="C461" s="236" t="s">
        <v>1884</v>
      </c>
      <c r="D461" s="236">
        <v>43</v>
      </c>
      <c r="E461" s="236" t="s">
        <v>1709</v>
      </c>
      <c r="F461" s="236" t="s">
        <v>1885</v>
      </c>
      <c r="G461" s="236" t="s">
        <v>1886</v>
      </c>
      <c r="L461" s="236" t="s">
        <v>72</v>
      </c>
    </row>
    <row r="462" spans="1:12" x14ac:dyDescent="0.25">
      <c r="A462" s="236">
        <v>34827</v>
      </c>
      <c r="B462" s="236">
        <v>34827</v>
      </c>
      <c r="C462" s="236" t="s">
        <v>1887</v>
      </c>
      <c r="D462" s="236">
        <v>43</v>
      </c>
      <c r="E462" s="236" t="s">
        <v>1709</v>
      </c>
      <c r="F462" s="236" t="s">
        <v>1888</v>
      </c>
      <c r="G462" s="236" t="s">
        <v>1889</v>
      </c>
      <c r="L462" s="236" t="s">
        <v>72</v>
      </c>
    </row>
    <row r="463" spans="1:12" x14ac:dyDescent="0.25">
      <c r="A463" s="236">
        <v>34743</v>
      </c>
      <c r="B463" s="236">
        <v>34743</v>
      </c>
      <c r="C463" s="236" t="s">
        <v>1890</v>
      </c>
      <c r="D463" s="236">
        <v>43</v>
      </c>
      <c r="E463" s="236" t="s">
        <v>1709</v>
      </c>
      <c r="F463" s="236" t="s">
        <v>1891</v>
      </c>
      <c r="G463" s="236" t="s">
        <v>1892</v>
      </c>
      <c r="L463" s="236" t="s">
        <v>105</v>
      </c>
    </row>
    <row r="464" spans="1:12" x14ac:dyDescent="0.25">
      <c r="A464" s="236">
        <v>34893</v>
      </c>
      <c r="B464" s="236">
        <v>34893</v>
      </c>
      <c r="C464" s="236" t="s">
        <v>1893</v>
      </c>
      <c r="D464" s="236">
        <v>43</v>
      </c>
      <c r="E464" s="236" t="s">
        <v>1709</v>
      </c>
      <c r="F464" s="236" t="s">
        <v>1894</v>
      </c>
      <c r="G464" s="236" t="s">
        <v>1895</v>
      </c>
      <c r="L464" s="236" t="s">
        <v>99</v>
      </c>
    </row>
    <row r="465" spans="1:12" x14ac:dyDescent="0.25">
      <c r="A465" s="236">
        <v>34922</v>
      </c>
      <c r="B465" s="236">
        <v>34922</v>
      </c>
      <c r="C465" s="236" t="s">
        <v>1896</v>
      </c>
      <c r="D465" s="236">
        <v>43</v>
      </c>
      <c r="E465" s="236" t="s">
        <v>1709</v>
      </c>
      <c r="F465" s="236" t="s">
        <v>1897</v>
      </c>
      <c r="G465" s="236" t="s">
        <v>1898</v>
      </c>
      <c r="L465" s="236" t="s">
        <v>72</v>
      </c>
    </row>
    <row r="466" spans="1:12" x14ac:dyDescent="0.25">
      <c r="A466" s="236">
        <v>29248</v>
      </c>
      <c r="B466" s="236">
        <v>29248</v>
      </c>
      <c r="C466" s="236" t="s">
        <v>1899</v>
      </c>
      <c r="D466" s="236">
        <v>43</v>
      </c>
      <c r="E466" s="236" t="s">
        <v>1709</v>
      </c>
      <c r="F466" s="236" t="s">
        <v>1900</v>
      </c>
      <c r="L466" s="236" t="s">
        <v>194</v>
      </c>
    </row>
    <row r="467" spans="1:12" x14ac:dyDescent="0.25">
      <c r="A467" s="236">
        <v>34911</v>
      </c>
      <c r="B467" s="236">
        <v>34911</v>
      </c>
      <c r="C467" s="236" t="s">
        <v>1901</v>
      </c>
      <c r="D467" s="236">
        <v>43</v>
      </c>
      <c r="E467" s="236" t="s">
        <v>1709</v>
      </c>
      <c r="F467" s="236" t="s">
        <v>1902</v>
      </c>
      <c r="G467" s="236" t="s">
        <v>1903</v>
      </c>
      <c r="L467" s="236" t="s">
        <v>194</v>
      </c>
    </row>
    <row r="468" spans="1:12" x14ac:dyDescent="0.25">
      <c r="A468" s="236">
        <v>34917</v>
      </c>
      <c r="B468" s="236">
        <v>34917</v>
      </c>
      <c r="C468" s="236" t="s">
        <v>1904</v>
      </c>
      <c r="D468" s="236">
        <v>43</v>
      </c>
      <c r="E468" s="236" t="s">
        <v>1709</v>
      </c>
      <c r="F468" s="236" t="s">
        <v>1905</v>
      </c>
      <c r="G468" s="236" t="s">
        <v>1906</v>
      </c>
      <c r="L468" s="236" t="s">
        <v>194</v>
      </c>
    </row>
    <row r="469" spans="1:12" x14ac:dyDescent="0.25">
      <c r="A469" s="236">
        <v>34915</v>
      </c>
      <c r="B469" s="236">
        <v>34915</v>
      </c>
      <c r="C469" s="236" t="s">
        <v>1907</v>
      </c>
      <c r="D469" s="236">
        <v>43</v>
      </c>
      <c r="E469" s="236" t="s">
        <v>1709</v>
      </c>
      <c r="F469" s="236" t="s">
        <v>1908</v>
      </c>
      <c r="G469" s="236" t="s">
        <v>1909</v>
      </c>
      <c r="L469" s="236" t="s">
        <v>194</v>
      </c>
    </row>
    <row r="470" spans="1:12" x14ac:dyDescent="0.25">
      <c r="A470" s="236">
        <v>34770</v>
      </c>
      <c r="B470" s="236">
        <v>34770</v>
      </c>
      <c r="C470" s="236" t="s">
        <v>1910</v>
      </c>
      <c r="D470" s="236">
        <v>43</v>
      </c>
      <c r="E470" s="236" t="s">
        <v>1709</v>
      </c>
      <c r="F470" s="236" t="s">
        <v>1911</v>
      </c>
      <c r="G470" s="236" t="s">
        <v>1912</v>
      </c>
      <c r="L470" s="236" t="s">
        <v>105</v>
      </c>
    </row>
    <row r="471" spans="1:12" x14ac:dyDescent="0.25">
      <c r="A471" s="236">
        <v>36624</v>
      </c>
      <c r="B471" s="236">
        <v>36624</v>
      </c>
      <c r="C471" s="236" t="s">
        <v>1913</v>
      </c>
      <c r="D471" s="236">
        <v>43</v>
      </c>
      <c r="E471" s="236" t="s">
        <v>1709</v>
      </c>
      <c r="F471" s="236" t="s">
        <v>1914</v>
      </c>
      <c r="L471" s="236" t="s">
        <v>72</v>
      </c>
    </row>
    <row r="472" spans="1:12" x14ac:dyDescent="0.25">
      <c r="A472" s="236">
        <v>36552</v>
      </c>
      <c r="B472" s="236">
        <v>36552</v>
      </c>
      <c r="C472" s="236" t="s">
        <v>1915</v>
      </c>
      <c r="D472" s="236">
        <v>43</v>
      </c>
      <c r="E472" s="236" t="s">
        <v>1709</v>
      </c>
      <c r="F472" s="236" t="s">
        <v>1916</v>
      </c>
      <c r="L472" s="236" t="s">
        <v>194</v>
      </c>
    </row>
    <row r="473" spans="1:12" x14ac:dyDescent="0.25">
      <c r="A473" s="236">
        <v>38370</v>
      </c>
      <c r="B473" s="236">
        <v>38370</v>
      </c>
      <c r="C473" s="236" t="s">
        <v>1917</v>
      </c>
      <c r="D473" s="236">
        <v>43</v>
      </c>
      <c r="E473" s="236" t="s">
        <v>1709</v>
      </c>
      <c r="F473" s="236" t="s">
        <v>1918</v>
      </c>
      <c r="L473" s="236" t="s">
        <v>194</v>
      </c>
    </row>
    <row r="474" spans="1:12" x14ac:dyDescent="0.25">
      <c r="A474" s="236">
        <v>28993</v>
      </c>
      <c r="B474" s="236">
        <v>28993</v>
      </c>
      <c r="C474" s="236" t="s">
        <v>1919</v>
      </c>
      <c r="D474" s="236">
        <v>43</v>
      </c>
      <c r="E474" s="236" t="s">
        <v>1709</v>
      </c>
      <c r="F474" s="236" t="s">
        <v>1920</v>
      </c>
      <c r="L474" s="236" t="s">
        <v>194</v>
      </c>
    </row>
    <row r="475" spans="1:12" x14ac:dyDescent="0.25">
      <c r="A475" s="236">
        <v>34451</v>
      </c>
      <c r="B475" s="236">
        <v>34451</v>
      </c>
      <c r="C475" s="236" t="s">
        <v>1921</v>
      </c>
      <c r="D475" s="236">
        <v>43</v>
      </c>
      <c r="E475" s="236" t="s">
        <v>1709</v>
      </c>
      <c r="F475" s="236" t="s">
        <v>1922</v>
      </c>
      <c r="G475" s="236" t="s">
        <v>1923</v>
      </c>
      <c r="L475" s="236" t="s">
        <v>121</v>
      </c>
    </row>
    <row r="476" spans="1:12" x14ac:dyDescent="0.25">
      <c r="A476" s="236">
        <v>7303</v>
      </c>
      <c r="B476" s="236">
        <v>7303</v>
      </c>
      <c r="C476" s="236" t="s">
        <v>1924</v>
      </c>
      <c r="D476" s="236">
        <v>43</v>
      </c>
      <c r="E476" s="236" t="s">
        <v>1709</v>
      </c>
      <c r="F476" s="236" t="s">
        <v>1925</v>
      </c>
      <c r="L476" s="236" t="s">
        <v>168</v>
      </c>
    </row>
    <row r="477" spans="1:12" x14ac:dyDescent="0.25">
      <c r="A477" s="236">
        <v>34896</v>
      </c>
      <c r="B477" s="236">
        <v>34896</v>
      </c>
      <c r="C477" s="236" t="s">
        <v>1926</v>
      </c>
      <c r="D477" s="236">
        <v>43</v>
      </c>
      <c r="E477" s="236" t="s">
        <v>1709</v>
      </c>
      <c r="F477" s="236" t="s">
        <v>1927</v>
      </c>
      <c r="G477" s="236" t="s">
        <v>1928</v>
      </c>
      <c r="L477" s="236" t="s">
        <v>99</v>
      </c>
    </row>
    <row r="478" spans="1:12" x14ac:dyDescent="0.25">
      <c r="A478" s="236">
        <v>33400</v>
      </c>
      <c r="B478" s="236">
        <v>33400</v>
      </c>
      <c r="C478" s="236" t="s">
        <v>1929</v>
      </c>
      <c r="D478" s="236">
        <v>43</v>
      </c>
      <c r="E478" s="236" t="s">
        <v>1709</v>
      </c>
      <c r="F478" s="236" t="s">
        <v>1930</v>
      </c>
      <c r="L478" s="236" t="s">
        <v>72</v>
      </c>
    </row>
    <row r="479" spans="1:12" x14ac:dyDescent="0.25">
      <c r="A479" s="236">
        <v>36564</v>
      </c>
      <c r="B479" s="236">
        <v>36564</v>
      </c>
      <c r="C479" s="236" t="s">
        <v>1931</v>
      </c>
      <c r="D479" s="236">
        <v>43</v>
      </c>
      <c r="E479" s="236" t="s">
        <v>1709</v>
      </c>
      <c r="F479" s="236" t="s">
        <v>1932</v>
      </c>
      <c r="L479" s="236" t="s">
        <v>72</v>
      </c>
    </row>
    <row r="480" spans="1:12" x14ac:dyDescent="0.25">
      <c r="A480" s="236">
        <v>34332</v>
      </c>
      <c r="B480" s="236">
        <v>34332</v>
      </c>
      <c r="C480" s="236" t="s">
        <v>1933</v>
      </c>
      <c r="D480" s="236">
        <v>43</v>
      </c>
      <c r="E480" s="236" t="s">
        <v>1709</v>
      </c>
      <c r="F480" s="236" t="s">
        <v>1934</v>
      </c>
      <c r="G480" s="236" t="s">
        <v>1935</v>
      </c>
      <c r="L480" s="236" t="s">
        <v>72</v>
      </c>
    </row>
    <row r="481" spans="1:12" x14ac:dyDescent="0.25">
      <c r="A481" s="236">
        <v>38380</v>
      </c>
      <c r="B481" s="236">
        <v>38380</v>
      </c>
      <c r="C481" s="236" t="s">
        <v>1936</v>
      </c>
      <c r="D481" s="236">
        <v>43</v>
      </c>
      <c r="E481" s="236" t="s">
        <v>1709</v>
      </c>
      <c r="F481" s="236" t="s">
        <v>1937</v>
      </c>
      <c r="L481" s="236" t="s">
        <v>72</v>
      </c>
    </row>
    <row r="482" spans="1:12" x14ac:dyDescent="0.25">
      <c r="A482" s="236">
        <v>34317</v>
      </c>
      <c r="B482" s="236">
        <v>34317</v>
      </c>
      <c r="C482" s="236" t="s">
        <v>1938</v>
      </c>
      <c r="D482" s="236">
        <v>43</v>
      </c>
      <c r="E482" s="236" t="s">
        <v>1709</v>
      </c>
      <c r="F482" s="236" t="s">
        <v>1939</v>
      </c>
      <c r="G482" s="236" t="s">
        <v>1940</v>
      </c>
      <c r="L482" s="236" t="s">
        <v>72</v>
      </c>
    </row>
    <row r="483" spans="1:12" x14ac:dyDescent="0.25">
      <c r="A483" s="236">
        <v>34869</v>
      </c>
      <c r="B483" s="236">
        <v>34869</v>
      </c>
      <c r="C483" s="236" t="s">
        <v>1941</v>
      </c>
      <c r="D483" s="236">
        <v>43</v>
      </c>
      <c r="E483" s="236" t="s">
        <v>1709</v>
      </c>
      <c r="F483" s="236" t="s">
        <v>1942</v>
      </c>
      <c r="G483" s="236" t="s">
        <v>1943</v>
      </c>
      <c r="L483" s="236" t="s">
        <v>174</v>
      </c>
    </row>
    <row r="484" spans="1:12" x14ac:dyDescent="0.25">
      <c r="A484" s="236">
        <v>34857</v>
      </c>
      <c r="B484" s="236">
        <v>34857</v>
      </c>
      <c r="C484" s="236" t="s">
        <v>1944</v>
      </c>
      <c r="D484" s="236">
        <v>43</v>
      </c>
      <c r="E484" s="236" t="s">
        <v>1709</v>
      </c>
      <c r="F484" s="236" t="s">
        <v>1945</v>
      </c>
      <c r="G484" s="236" t="s">
        <v>1946</v>
      </c>
      <c r="L484" s="236" t="s">
        <v>72</v>
      </c>
    </row>
    <row r="485" spans="1:12" x14ac:dyDescent="0.25">
      <c r="A485" s="236">
        <v>34380</v>
      </c>
      <c r="B485" s="236">
        <v>34380</v>
      </c>
      <c r="C485" s="236" t="s">
        <v>1947</v>
      </c>
      <c r="D485" s="236">
        <v>43</v>
      </c>
      <c r="E485" s="236" t="s">
        <v>1709</v>
      </c>
      <c r="F485" s="236" t="s">
        <v>1948</v>
      </c>
      <c r="G485" s="236" t="s">
        <v>1949</v>
      </c>
      <c r="L485" s="236" t="s">
        <v>72</v>
      </c>
    </row>
    <row r="486" spans="1:12" x14ac:dyDescent="0.25">
      <c r="A486" s="236">
        <v>34818</v>
      </c>
      <c r="B486" s="236">
        <v>34818</v>
      </c>
      <c r="C486" s="236" t="s">
        <v>1950</v>
      </c>
      <c r="D486" s="236">
        <v>43</v>
      </c>
      <c r="E486" s="236" t="s">
        <v>1709</v>
      </c>
      <c r="F486" s="236" t="s">
        <v>1951</v>
      </c>
      <c r="G486" s="236" t="s">
        <v>1952</v>
      </c>
      <c r="L486" s="236" t="s">
        <v>72</v>
      </c>
    </row>
    <row r="487" spans="1:12" x14ac:dyDescent="0.25">
      <c r="A487" s="236">
        <v>34347</v>
      </c>
      <c r="B487" s="236">
        <v>34347</v>
      </c>
      <c r="C487" s="236" t="s">
        <v>1953</v>
      </c>
      <c r="D487" s="236">
        <v>43</v>
      </c>
      <c r="E487" s="236" t="s">
        <v>1709</v>
      </c>
      <c r="F487" s="236" t="s">
        <v>1816</v>
      </c>
      <c r="G487" s="236" t="s">
        <v>1954</v>
      </c>
      <c r="L487" s="236" t="s">
        <v>72</v>
      </c>
    </row>
    <row r="488" spans="1:12" x14ac:dyDescent="0.25">
      <c r="A488" s="236">
        <v>34875</v>
      </c>
      <c r="B488" s="236">
        <v>34875</v>
      </c>
      <c r="C488" s="236" t="s">
        <v>1955</v>
      </c>
      <c r="D488" s="236">
        <v>43</v>
      </c>
      <c r="E488" s="236" t="s">
        <v>1709</v>
      </c>
      <c r="F488" s="236" t="s">
        <v>1956</v>
      </c>
      <c r="G488" s="236" t="s">
        <v>1957</v>
      </c>
      <c r="L488" s="236" t="s">
        <v>174</v>
      </c>
    </row>
    <row r="489" spans="1:12" x14ac:dyDescent="0.25">
      <c r="A489" s="236">
        <v>34433</v>
      </c>
      <c r="B489" s="236">
        <v>34433</v>
      </c>
      <c r="C489" s="236" t="s">
        <v>1958</v>
      </c>
      <c r="D489" s="236">
        <v>43</v>
      </c>
      <c r="E489" s="236" t="s">
        <v>1709</v>
      </c>
      <c r="F489" s="236" t="s">
        <v>1959</v>
      </c>
      <c r="L489" s="236" t="s">
        <v>168</v>
      </c>
    </row>
    <row r="490" spans="1:12" x14ac:dyDescent="0.25">
      <c r="A490" s="236">
        <v>33777</v>
      </c>
      <c r="B490" s="236">
        <v>33777</v>
      </c>
      <c r="C490" s="236" t="s">
        <v>1960</v>
      </c>
      <c r="D490" s="236">
        <v>43</v>
      </c>
      <c r="E490" s="236" t="s">
        <v>1709</v>
      </c>
      <c r="F490" s="236" t="s">
        <v>1961</v>
      </c>
      <c r="L490" s="236" t="s">
        <v>182</v>
      </c>
    </row>
    <row r="491" spans="1:12" x14ac:dyDescent="0.25">
      <c r="A491" s="236">
        <v>36547</v>
      </c>
      <c r="B491" s="236">
        <v>36547</v>
      </c>
      <c r="C491" s="236" t="s">
        <v>1962</v>
      </c>
      <c r="D491" s="236">
        <v>43</v>
      </c>
      <c r="E491" s="236" t="s">
        <v>1709</v>
      </c>
      <c r="F491" s="236" t="s">
        <v>1963</v>
      </c>
      <c r="L491" s="236" t="s">
        <v>174</v>
      </c>
    </row>
    <row r="492" spans="1:12" x14ac:dyDescent="0.25">
      <c r="A492" s="236">
        <v>33780</v>
      </c>
      <c r="B492" s="236">
        <v>33780</v>
      </c>
      <c r="C492" s="236" t="s">
        <v>1964</v>
      </c>
      <c r="D492" s="236">
        <v>43</v>
      </c>
      <c r="E492" s="236" t="s">
        <v>1709</v>
      </c>
      <c r="F492" s="236" t="s">
        <v>1965</v>
      </c>
      <c r="G492" s="236" t="s">
        <v>1966</v>
      </c>
      <c r="L492" s="236" t="s">
        <v>182</v>
      </c>
    </row>
    <row r="493" spans="1:12" x14ac:dyDescent="0.25">
      <c r="A493" s="236">
        <v>33748</v>
      </c>
      <c r="B493" s="236">
        <v>33748</v>
      </c>
      <c r="C493" s="236" t="s">
        <v>1967</v>
      </c>
      <c r="D493" s="236">
        <v>43</v>
      </c>
      <c r="E493" s="236" t="s">
        <v>1709</v>
      </c>
      <c r="L493" s="236" t="s">
        <v>72</v>
      </c>
    </row>
    <row r="494" spans="1:12" x14ac:dyDescent="0.25">
      <c r="A494" s="236">
        <v>36559</v>
      </c>
      <c r="B494" s="236">
        <v>36559</v>
      </c>
      <c r="C494" s="236" t="s">
        <v>1968</v>
      </c>
      <c r="D494" s="236">
        <v>43</v>
      </c>
      <c r="E494" s="236" t="s">
        <v>1709</v>
      </c>
      <c r="F494" s="236" t="s">
        <v>1969</v>
      </c>
      <c r="L494" s="236" t="s">
        <v>72</v>
      </c>
    </row>
    <row r="495" spans="1:12" x14ac:dyDescent="0.25">
      <c r="A495" s="236">
        <v>34439</v>
      </c>
      <c r="B495" s="236">
        <v>34439</v>
      </c>
      <c r="C495" s="236" t="s">
        <v>1970</v>
      </c>
      <c r="D495" s="236">
        <v>43</v>
      </c>
      <c r="E495" s="236" t="s">
        <v>1709</v>
      </c>
      <c r="F495" s="236" t="s">
        <v>1971</v>
      </c>
      <c r="G495" s="236" t="s">
        <v>1972</v>
      </c>
      <c r="L495" s="236" t="s">
        <v>142</v>
      </c>
    </row>
    <row r="496" spans="1:12" x14ac:dyDescent="0.25">
      <c r="A496" s="236">
        <v>34773</v>
      </c>
      <c r="B496" s="236">
        <v>34773</v>
      </c>
      <c r="C496" s="236" t="s">
        <v>1973</v>
      </c>
      <c r="D496" s="236">
        <v>43</v>
      </c>
      <c r="E496" s="236" t="s">
        <v>1709</v>
      </c>
      <c r="F496" s="236" t="s">
        <v>1974</v>
      </c>
      <c r="G496" s="236" t="s">
        <v>1975</v>
      </c>
      <c r="L496" s="236" t="s">
        <v>105</v>
      </c>
    </row>
    <row r="497" spans="1:12" x14ac:dyDescent="0.25">
      <c r="A497" s="236">
        <v>34398</v>
      </c>
      <c r="B497" s="236">
        <v>34398</v>
      </c>
      <c r="C497" s="236" t="s">
        <v>1976</v>
      </c>
      <c r="D497" s="236">
        <v>43</v>
      </c>
      <c r="E497" s="236" t="s">
        <v>1709</v>
      </c>
      <c r="F497" s="236" t="s">
        <v>1977</v>
      </c>
      <c r="G497" s="236" t="s">
        <v>1978</v>
      </c>
      <c r="L497" s="236" t="s">
        <v>72</v>
      </c>
    </row>
    <row r="498" spans="1:12" x14ac:dyDescent="0.25">
      <c r="A498" s="236">
        <v>34821</v>
      </c>
      <c r="B498" s="236">
        <v>34821</v>
      </c>
      <c r="C498" s="236" t="s">
        <v>1979</v>
      </c>
      <c r="D498" s="236">
        <v>43</v>
      </c>
      <c r="E498" s="236" t="s">
        <v>1709</v>
      </c>
      <c r="F498" s="236" t="s">
        <v>1980</v>
      </c>
      <c r="G498" s="236" t="s">
        <v>1981</v>
      </c>
      <c r="L498" s="236" t="s">
        <v>72</v>
      </c>
    </row>
    <row r="499" spans="1:12" x14ac:dyDescent="0.25">
      <c r="A499" s="236">
        <v>34803</v>
      </c>
      <c r="B499" s="236">
        <v>34803</v>
      </c>
      <c r="C499" s="236" t="s">
        <v>1982</v>
      </c>
      <c r="D499" s="236">
        <v>43</v>
      </c>
      <c r="E499" s="236" t="s">
        <v>1709</v>
      </c>
      <c r="F499" s="236" t="s">
        <v>1983</v>
      </c>
      <c r="L499" s="236" t="s">
        <v>72</v>
      </c>
    </row>
    <row r="500" spans="1:12" x14ac:dyDescent="0.25">
      <c r="A500" s="236">
        <v>32918</v>
      </c>
      <c r="B500" s="236">
        <v>32918</v>
      </c>
      <c r="C500" s="236" t="s">
        <v>1984</v>
      </c>
      <c r="D500" s="236">
        <v>43</v>
      </c>
      <c r="E500" s="236" t="s">
        <v>1709</v>
      </c>
      <c r="G500" s="236" t="s">
        <v>1985</v>
      </c>
      <c r="K500" s="236" t="s">
        <v>1725</v>
      </c>
      <c r="L500" s="236" t="s">
        <v>72</v>
      </c>
    </row>
    <row r="501" spans="1:12" x14ac:dyDescent="0.25">
      <c r="A501" s="236">
        <v>34833</v>
      </c>
      <c r="B501" s="236">
        <v>34833</v>
      </c>
      <c r="C501" s="236" t="s">
        <v>1986</v>
      </c>
      <c r="D501" s="236">
        <v>43</v>
      </c>
      <c r="E501" s="236" t="s">
        <v>1709</v>
      </c>
      <c r="F501" s="236" t="s">
        <v>1987</v>
      </c>
      <c r="L501" s="236" t="s">
        <v>72</v>
      </c>
    </row>
    <row r="502" spans="1:12" x14ac:dyDescent="0.25">
      <c r="A502" s="236">
        <v>34353</v>
      </c>
      <c r="B502" s="236">
        <v>34353</v>
      </c>
      <c r="C502" s="236" t="s">
        <v>1988</v>
      </c>
      <c r="D502" s="236">
        <v>43</v>
      </c>
      <c r="E502" s="236" t="s">
        <v>1709</v>
      </c>
      <c r="F502" s="236" t="s">
        <v>1989</v>
      </c>
      <c r="G502" s="236" t="s">
        <v>1990</v>
      </c>
      <c r="L502" s="236" t="s">
        <v>72</v>
      </c>
    </row>
    <row r="503" spans="1:12" x14ac:dyDescent="0.25">
      <c r="A503" s="236">
        <v>36614</v>
      </c>
      <c r="B503" s="236">
        <v>36614</v>
      </c>
      <c r="C503" s="236" t="s">
        <v>1991</v>
      </c>
      <c r="D503" s="236">
        <v>43</v>
      </c>
      <c r="E503" s="236" t="s">
        <v>1709</v>
      </c>
      <c r="F503" s="236" t="s">
        <v>1992</v>
      </c>
      <c r="L503" s="236" t="s">
        <v>72</v>
      </c>
    </row>
    <row r="504" spans="1:12" x14ac:dyDescent="0.25">
      <c r="A504" s="236">
        <v>33409</v>
      </c>
      <c r="B504" s="236">
        <v>33409</v>
      </c>
      <c r="C504" s="236" t="s">
        <v>1993</v>
      </c>
      <c r="D504" s="236">
        <v>43</v>
      </c>
      <c r="E504" s="236" t="s">
        <v>1709</v>
      </c>
      <c r="L504" s="236" t="s">
        <v>72</v>
      </c>
    </row>
    <row r="505" spans="1:12" x14ac:dyDescent="0.25">
      <c r="A505" s="236">
        <v>34881</v>
      </c>
      <c r="B505" s="236">
        <v>34881</v>
      </c>
      <c r="C505" s="236" t="s">
        <v>1994</v>
      </c>
      <c r="D505" s="236">
        <v>43</v>
      </c>
      <c r="E505" s="236" t="s">
        <v>1709</v>
      </c>
      <c r="F505" s="236" t="s">
        <v>1995</v>
      </c>
      <c r="G505" s="236" t="s">
        <v>1996</v>
      </c>
      <c r="L505" s="236" t="s">
        <v>121</v>
      </c>
    </row>
    <row r="506" spans="1:12" x14ac:dyDescent="0.25">
      <c r="A506" s="236">
        <v>34860</v>
      </c>
      <c r="B506" s="236">
        <v>34860</v>
      </c>
      <c r="C506" s="236" t="s">
        <v>1997</v>
      </c>
      <c r="D506" s="236">
        <v>43</v>
      </c>
      <c r="E506" s="236" t="s">
        <v>1709</v>
      </c>
      <c r="F506" s="236" t="s">
        <v>1998</v>
      </c>
      <c r="G506" s="236" t="s">
        <v>1999</v>
      </c>
      <c r="L506" s="236" t="s">
        <v>72</v>
      </c>
    </row>
    <row r="507" spans="1:12" x14ac:dyDescent="0.25">
      <c r="A507" s="236">
        <v>34395</v>
      </c>
      <c r="B507" s="236">
        <v>34395</v>
      </c>
      <c r="C507" s="236" t="s">
        <v>2000</v>
      </c>
      <c r="D507" s="236">
        <v>43</v>
      </c>
      <c r="E507" s="236" t="s">
        <v>1709</v>
      </c>
      <c r="F507" s="236" t="s">
        <v>2001</v>
      </c>
      <c r="G507" s="236" t="s">
        <v>2002</v>
      </c>
      <c r="L507" s="236" t="s">
        <v>72</v>
      </c>
    </row>
    <row r="508" spans="1:12" x14ac:dyDescent="0.25">
      <c r="A508" s="236">
        <v>34386</v>
      </c>
      <c r="B508" s="236">
        <v>34386</v>
      </c>
      <c r="C508" s="236" t="s">
        <v>2003</v>
      </c>
      <c r="D508" s="236">
        <v>43</v>
      </c>
      <c r="E508" s="236" t="s">
        <v>1709</v>
      </c>
      <c r="F508" s="236" t="s">
        <v>2004</v>
      </c>
      <c r="G508" s="236" t="s">
        <v>2005</v>
      </c>
      <c r="L508" s="236" t="s">
        <v>72</v>
      </c>
    </row>
    <row r="509" spans="1:12" x14ac:dyDescent="0.25">
      <c r="A509" s="236">
        <v>34776</v>
      </c>
      <c r="B509" s="236">
        <v>34776</v>
      </c>
      <c r="C509" s="236" t="s">
        <v>2006</v>
      </c>
      <c r="D509" s="236">
        <v>43</v>
      </c>
      <c r="E509" s="236" t="s">
        <v>1709</v>
      </c>
      <c r="F509" s="236" t="s">
        <v>2007</v>
      </c>
      <c r="G509" s="236" t="s">
        <v>2008</v>
      </c>
      <c r="L509" s="236" t="s">
        <v>105</v>
      </c>
    </row>
    <row r="510" spans="1:12" x14ac:dyDescent="0.25">
      <c r="A510" s="236">
        <v>29889</v>
      </c>
      <c r="B510" s="236">
        <v>29889</v>
      </c>
      <c r="C510" s="236" t="s">
        <v>2009</v>
      </c>
      <c r="D510" s="236">
        <v>43</v>
      </c>
      <c r="E510" s="236" t="s">
        <v>1709</v>
      </c>
      <c r="F510" s="236" t="s">
        <v>2010</v>
      </c>
      <c r="L510" s="236" t="s">
        <v>105</v>
      </c>
    </row>
    <row r="511" spans="1:12" x14ac:dyDescent="0.25">
      <c r="A511" s="236">
        <v>33397</v>
      </c>
      <c r="B511" s="236">
        <v>33397</v>
      </c>
      <c r="C511" s="236" t="s">
        <v>2011</v>
      </c>
      <c r="D511" s="236">
        <v>43</v>
      </c>
      <c r="E511" s="236" t="s">
        <v>1709</v>
      </c>
      <c r="L511" s="236" t="s">
        <v>72</v>
      </c>
    </row>
    <row r="512" spans="1:12" x14ac:dyDescent="0.25">
      <c r="A512" s="236">
        <v>34430</v>
      </c>
      <c r="B512" s="236">
        <v>34430</v>
      </c>
      <c r="C512" s="236" t="s">
        <v>2012</v>
      </c>
      <c r="D512" s="236">
        <v>43</v>
      </c>
      <c r="E512" s="236" t="s">
        <v>1709</v>
      </c>
      <c r="F512" s="236" t="s">
        <v>2013</v>
      </c>
      <c r="G512" s="236" t="s">
        <v>2014</v>
      </c>
      <c r="L512" s="236" t="s">
        <v>182</v>
      </c>
    </row>
    <row r="513" spans="1:12" x14ac:dyDescent="0.25">
      <c r="A513" s="236">
        <v>33406</v>
      </c>
      <c r="B513" s="236">
        <v>33406</v>
      </c>
      <c r="C513" s="236" t="s">
        <v>2015</v>
      </c>
      <c r="D513" s="236">
        <v>43</v>
      </c>
      <c r="E513" s="236" t="s">
        <v>1709</v>
      </c>
      <c r="L513" s="236" t="s">
        <v>72</v>
      </c>
    </row>
    <row r="514" spans="1:12" x14ac:dyDescent="0.25">
      <c r="A514" s="236">
        <v>34797</v>
      </c>
      <c r="B514" s="236">
        <v>34797</v>
      </c>
      <c r="C514" s="236" t="s">
        <v>2016</v>
      </c>
      <c r="D514" s="236">
        <v>43</v>
      </c>
      <c r="E514" s="236" t="s">
        <v>1709</v>
      </c>
      <c r="F514" s="236" t="s">
        <v>2017</v>
      </c>
      <c r="G514" s="236" t="s">
        <v>2018</v>
      </c>
      <c r="L514" s="236" t="s">
        <v>168</v>
      </c>
    </row>
    <row r="515" spans="1:12" x14ac:dyDescent="0.25">
      <c r="A515" s="236">
        <v>34800</v>
      </c>
      <c r="B515" s="236">
        <v>34800</v>
      </c>
      <c r="C515" s="236" t="s">
        <v>2019</v>
      </c>
      <c r="D515" s="236">
        <v>43</v>
      </c>
      <c r="E515" s="236" t="s">
        <v>1709</v>
      </c>
      <c r="F515" s="236" t="s">
        <v>2020</v>
      </c>
      <c r="G515" s="236" t="s">
        <v>2021</v>
      </c>
      <c r="L515" s="236" t="s">
        <v>168</v>
      </c>
    </row>
    <row r="516" spans="1:12" x14ac:dyDescent="0.25">
      <c r="A516" s="236">
        <v>34919</v>
      </c>
      <c r="B516" s="236">
        <v>34919</v>
      </c>
      <c r="C516" s="236" t="s">
        <v>2022</v>
      </c>
      <c r="D516" s="236">
        <v>43</v>
      </c>
      <c r="E516" s="236" t="s">
        <v>1709</v>
      </c>
      <c r="F516" s="236" t="s">
        <v>2023</v>
      </c>
      <c r="G516" s="236" t="s">
        <v>2024</v>
      </c>
      <c r="L516" s="236" t="s">
        <v>182</v>
      </c>
    </row>
    <row r="517" spans="1:12" x14ac:dyDescent="0.25">
      <c r="A517" s="236">
        <v>34311</v>
      </c>
      <c r="B517" s="236">
        <v>34311</v>
      </c>
      <c r="C517" s="236" t="s">
        <v>2025</v>
      </c>
      <c r="D517" s="236">
        <v>43</v>
      </c>
      <c r="E517" s="236" t="s">
        <v>1709</v>
      </c>
      <c r="F517" s="236" t="s">
        <v>2026</v>
      </c>
      <c r="G517" s="236" t="s">
        <v>2027</v>
      </c>
      <c r="L517" s="236" t="s">
        <v>72</v>
      </c>
    </row>
    <row r="518" spans="1:12" x14ac:dyDescent="0.25">
      <c r="A518" s="236">
        <v>34329</v>
      </c>
      <c r="B518" s="236">
        <v>34329</v>
      </c>
      <c r="C518" s="236" t="s">
        <v>2028</v>
      </c>
      <c r="D518" s="236">
        <v>43</v>
      </c>
      <c r="E518" s="236" t="s">
        <v>1709</v>
      </c>
      <c r="F518" s="236" t="s">
        <v>2029</v>
      </c>
      <c r="G518" s="236" t="s">
        <v>2030</v>
      </c>
      <c r="L518" s="236" t="s">
        <v>72</v>
      </c>
    </row>
    <row r="519" spans="1:12" x14ac:dyDescent="0.25">
      <c r="A519" s="236">
        <v>34887</v>
      </c>
      <c r="B519" s="236">
        <v>34887</v>
      </c>
      <c r="C519" s="236" t="s">
        <v>2031</v>
      </c>
      <c r="D519" s="236">
        <v>43</v>
      </c>
      <c r="E519" s="236" t="s">
        <v>1709</v>
      </c>
      <c r="F519" s="236" t="s">
        <v>2032</v>
      </c>
      <c r="G519" s="236" t="s">
        <v>2033</v>
      </c>
      <c r="L519" s="236" t="s">
        <v>121</v>
      </c>
    </row>
    <row r="520" spans="1:12" x14ac:dyDescent="0.25">
      <c r="A520" s="236">
        <v>28922</v>
      </c>
      <c r="B520" s="236">
        <v>28922</v>
      </c>
      <c r="C520" s="236" t="s">
        <v>2034</v>
      </c>
      <c r="D520" s="236">
        <v>43</v>
      </c>
      <c r="E520" s="236" t="s">
        <v>1709</v>
      </c>
      <c r="F520" s="236" t="s">
        <v>2035</v>
      </c>
      <c r="L520" s="236" t="s">
        <v>121</v>
      </c>
    </row>
    <row r="521" spans="1:12" x14ac:dyDescent="0.25">
      <c r="A521" s="236">
        <v>28875</v>
      </c>
      <c r="B521" s="236">
        <v>28875</v>
      </c>
      <c r="C521" s="236" t="s">
        <v>2036</v>
      </c>
      <c r="D521" s="236">
        <v>43</v>
      </c>
      <c r="E521" s="236" t="s">
        <v>1709</v>
      </c>
      <c r="F521" s="236" t="s">
        <v>2037</v>
      </c>
      <c r="H521" s="236">
        <v>0</v>
      </c>
      <c r="I521" s="236" t="s">
        <v>2038</v>
      </c>
      <c r="J521" s="236" t="s">
        <v>2039</v>
      </c>
      <c r="K521" s="236" t="s">
        <v>2040</v>
      </c>
      <c r="L521" s="236" t="s">
        <v>121</v>
      </c>
    </row>
    <row r="522" spans="1:12" x14ac:dyDescent="0.25">
      <c r="A522" s="236">
        <v>36517</v>
      </c>
      <c r="B522" s="236">
        <v>36517</v>
      </c>
      <c r="C522" s="236" t="s">
        <v>2041</v>
      </c>
      <c r="D522" s="236">
        <v>43</v>
      </c>
      <c r="E522" s="236" t="s">
        <v>1709</v>
      </c>
      <c r="F522" s="236" t="s">
        <v>2042</v>
      </c>
      <c r="L522" s="236" t="s">
        <v>121</v>
      </c>
    </row>
    <row r="523" spans="1:12" x14ac:dyDescent="0.25">
      <c r="A523" s="236">
        <v>29600</v>
      </c>
      <c r="B523" s="236">
        <v>29600</v>
      </c>
      <c r="C523" s="236" t="s">
        <v>2043</v>
      </c>
      <c r="D523" s="236">
        <v>43</v>
      </c>
      <c r="E523" s="236" t="s">
        <v>1709</v>
      </c>
      <c r="F523" s="236" t="s">
        <v>2044</v>
      </c>
      <c r="H523" s="236">
        <v>0</v>
      </c>
      <c r="I523" s="236" t="s">
        <v>2045</v>
      </c>
      <c r="J523" s="236" t="s">
        <v>2046</v>
      </c>
      <c r="K523" s="236" t="s">
        <v>2047</v>
      </c>
      <c r="L523" s="236" t="s">
        <v>121</v>
      </c>
    </row>
    <row r="524" spans="1:12" x14ac:dyDescent="0.25">
      <c r="A524" s="236">
        <v>34448</v>
      </c>
      <c r="B524" s="236">
        <v>34448</v>
      </c>
      <c r="C524" s="236" t="s">
        <v>2048</v>
      </c>
      <c r="D524" s="236">
        <v>43</v>
      </c>
      <c r="E524" s="236" t="s">
        <v>1709</v>
      </c>
      <c r="F524" s="236" t="s">
        <v>2049</v>
      </c>
      <c r="G524" s="236" t="s">
        <v>2049</v>
      </c>
      <c r="L524" s="236" t="s">
        <v>121</v>
      </c>
    </row>
    <row r="525" spans="1:12" x14ac:dyDescent="0.25">
      <c r="A525" s="236">
        <v>34815</v>
      </c>
      <c r="B525" s="236">
        <v>34815</v>
      </c>
      <c r="C525" s="236" t="s">
        <v>2050</v>
      </c>
      <c r="D525" s="236">
        <v>43</v>
      </c>
      <c r="E525" s="236" t="s">
        <v>1709</v>
      </c>
      <c r="F525" s="236" t="s">
        <v>2051</v>
      </c>
      <c r="L525" s="236" t="s">
        <v>72</v>
      </c>
    </row>
    <row r="526" spans="1:12" x14ac:dyDescent="0.25">
      <c r="A526" s="236">
        <v>38430</v>
      </c>
      <c r="B526" s="236">
        <v>38430</v>
      </c>
      <c r="C526" s="236" t="s">
        <v>2052</v>
      </c>
      <c r="D526" s="236">
        <v>43</v>
      </c>
      <c r="E526" s="236" t="s">
        <v>1709</v>
      </c>
      <c r="F526" s="236" t="s">
        <v>2053</v>
      </c>
      <c r="L526" s="236" t="s">
        <v>168</v>
      </c>
    </row>
    <row r="527" spans="1:12" x14ac:dyDescent="0.25">
      <c r="A527" s="236">
        <v>36522</v>
      </c>
      <c r="B527" s="236">
        <v>36522</v>
      </c>
      <c r="C527" s="236" t="s">
        <v>2054</v>
      </c>
      <c r="D527" s="236">
        <v>43</v>
      </c>
      <c r="E527" s="236" t="s">
        <v>1709</v>
      </c>
      <c r="F527" s="236" t="s">
        <v>2055</v>
      </c>
      <c r="L527" s="236" t="s">
        <v>178</v>
      </c>
    </row>
    <row r="528" spans="1:12" x14ac:dyDescent="0.25">
      <c r="A528" s="236">
        <v>34356</v>
      </c>
      <c r="B528" s="236">
        <v>34356</v>
      </c>
      <c r="C528" s="236" t="s">
        <v>2056</v>
      </c>
      <c r="D528" s="236">
        <v>43</v>
      </c>
      <c r="E528" s="236" t="s">
        <v>1709</v>
      </c>
      <c r="F528" s="236" t="s">
        <v>2057</v>
      </c>
      <c r="G528" s="236" t="s">
        <v>2058</v>
      </c>
      <c r="L528" s="236" t="s">
        <v>72</v>
      </c>
    </row>
    <row r="529" spans="1:12" x14ac:dyDescent="0.25">
      <c r="A529" s="236">
        <v>34365</v>
      </c>
      <c r="B529" s="236">
        <v>34365</v>
      </c>
      <c r="C529" s="236" t="s">
        <v>2059</v>
      </c>
      <c r="D529" s="236">
        <v>43</v>
      </c>
      <c r="E529" s="236" t="s">
        <v>1709</v>
      </c>
      <c r="F529" s="236" t="s">
        <v>1998</v>
      </c>
      <c r="G529" s="236" t="s">
        <v>2060</v>
      </c>
      <c r="L529" s="236" t="s">
        <v>72</v>
      </c>
    </row>
    <row r="530" spans="1:12" x14ac:dyDescent="0.25">
      <c r="A530" s="236">
        <v>34758</v>
      </c>
      <c r="B530" s="236">
        <v>34758</v>
      </c>
      <c r="C530" s="236" t="s">
        <v>2061</v>
      </c>
      <c r="D530" s="236">
        <v>43</v>
      </c>
      <c r="E530" s="236" t="s">
        <v>1709</v>
      </c>
      <c r="F530" s="236" t="s">
        <v>2062</v>
      </c>
      <c r="G530" s="236" t="s">
        <v>2063</v>
      </c>
      <c r="L530" s="236" t="s">
        <v>105</v>
      </c>
    </row>
    <row r="531" spans="1:12" x14ac:dyDescent="0.25">
      <c r="A531" s="236">
        <v>34782</v>
      </c>
      <c r="B531" s="236">
        <v>34782</v>
      </c>
      <c r="C531" s="236" t="s">
        <v>2064</v>
      </c>
      <c r="D531" s="236">
        <v>43</v>
      </c>
      <c r="E531" s="236" t="s">
        <v>1709</v>
      </c>
      <c r="F531" s="236" t="s">
        <v>2065</v>
      </c>
      <c r="G531" s="236" t="s">
        <v>2066</v>
      </c>
      <c r="L531" s="236" t="s">
        <v>105</v>
      </c>
    </row>
    <row r="532" spans="1:12" x14ac:dyDescent="0.25">
      <c r="A532" s="236">
        <v>34767</v>
      </c>
      <c r="B532" s="236">
        <v>34767</v>
      </c>
      <c r="C532" s="236" t="s">
        <v>2067</v>
      </c>
      <c r="D532" s="236">
        <v>43</v>
      </c>
      <c r="E532" s="236" t="s">
        <v>1709</v>
      </c>
      <c r="F532" s="236" t="s">
        <v>2068</v>
      </c>
      <c r="L532" s="236" t="s">
        <v>105</v>
      </c>
    </row>
    <row r="533" spans="1:12" x14ac:dyDescent="0.25">
      <c r="A533" s="236">
        <v>28967</v>
      </c>
      <c r="B533" s="236">
        <v>28967</v>
      </c>
      <c r="C533" s="236" t="s">
        <v>2069</v>
      </c>
      <c r="D533" s="236">
        <v>43</v>
      </c>
      <c r="E533" s="236" t="s">
        <v>1709</v>
      </c>
      <c r="F533" s="236" t="s">
        <v>2070</v>
      </c>
      <c r="L533" s="236" t="s">
        <v>105</v>
      </c>
    </row>
    <row r="534" spans="1:12" x14ac:dyDescent="0.25">
      <c r="A534" s="236">
        <v>34299</v>
      </c>
      <c r="B534" s="236">
        <v>34299</v>
      </c>
      <c r="C534" s="236" t="s">
        <v>2071</v>
      </c>
      <c r="D534" s="236">
        <v>43</v>
      </c>
      <c r="E534" s="236" t="s">
        <v>1709</v>
      </c>
      <c r="F534" s="236" t="s">
        <v>2072</v>
      </c>
      <c r="L534" s="236" t="s">
        <v>105</v>
      </c>
    </row>
    <row r="535" spans="1:12" x14ac:dyDescent="0.25">
      <c r="A535" s="236">
        <v>29514</v>
      </c>
      <c r="B535" s="236">
        <v>29514</v>
      </c>
      <c r="C535" s="236" t="s">
        <v>2073</v>
      </c>
      <c r="D535" s="236">
        <v>43</v>
      </c>
      <c r="E535" s="236" t="s">
        <v>1709</v>
      </c>
      <c r="F535" s="236" t="s">
        <v>2074</v>
      </c>
      <c r="L535" s="236" t="s">
        <v>105</v>
      </c>
    </row>
    <row r="536" spans="1:12" x14ac:dyDescent="0.25">
      <c r="A536" s="236">
        <v>29340</v>
      </c>
      <c r="B536" s="236">
        <v>29340</v>
      </c>
      <c r="C536" s="236" t="s">
        <v>2075</v>
      </c>
      <c r="D536" s="236">
        <v>43</v>
      </c>
      <c r="E536" s="236" t="s">
        <v>1709</v>
      </c>
      <c r="F536" s="236" t="s">
        <v>2076</v>
      </c>
      <c r="L536" s="236" t="s">
        <v>105</v>
      </c>
    </row>
    <row r="537" spans="1:12" x14ac:dyDescent="0.25">
      <c r="A537" s="236">
        <v>29386</v>
      </c>
      <c r="B537" s="236">
        <v>29386</v>
      </c>
      <c r="C537" s="236" t="s">
        <v>2077</v>
      </c>
      <c r="D537" s="236">
        <v>43</v>
      </c>
      <c r="E537" s="236" t="s">
        <v>1709</v>
      </c>
      <c r="F537" s="236" t="s">
        <v>2078</v>
      </c>
      <c r="L537" s="236" t="s">
        <v>105</v>
      </c>
    </row>
    <row r="538" spans="1:12" x14ac:dyDescent="0.25">
      <c r="A538" s="236">
        <v>29104</v>
      </c>
      <c r="B538" s="236">
        <v>29104</v>
      </c>
      <c r="C538" s="236" t="s">
        <v>2079</v>
      </c>
      <c r="D538" s="236">
        <v>43</v>
      </c>
      <c r="E538" s="236" t="s">
        <v>1709</v>
      </c>
      <c r="F538" s="236" t="s">
        <v>2080</v>
      </c>
      <c r="L538" s="236" t="s">
        <v>105</v>
      </c>
    </row>
    <row r="539" spans="1:12" x14ac:dyDescent="0.25">
      <c r="A539" s="236">
        <v>29885</v>
      </c>
      <c r="B539" s="236">
        <v>29885</v>
      </c>
      <c r="C539" s="236" t="s">
        <v>2081</v>
      </c>
      <c r="D539" s="236">
        <v>43</v>
      </c>
      <c r="E539" s="236" t="s">
        <v>1709</v>
      </c>
      <c r="F539" s="236" t="s">
        <v>2082</v>
      </c>
      <c r="L539" s="236" t="s">
        <v>105</v>
      </c>
    </row>
    <row r="540" spans="1:12" x14ac:dyDescent="0.25">
      <c r="A540" s="236">
        <v>34296</v>
      </c>
      <c r="B540" s="236">
        <v>34296</v>
      </c>
      <c r="C540" s="236" t="s">
        <v>2083</v>
      </c>
      <c r="D540" s="236">
        <v>43</v>
      </c>
      <c r="E540" s="236" t="s">
        <v>1709</v>
      </c>
      <c r="F540" s="236" t="s">
        <v>1812</v>
      </c>
      <c r="G540" s="236" t="s">
        <v>2084</v>
      </c>
      <c r="L540" s="236" t="s">
        <v>105</v>
      </c>
    </row>
    <row r="541" spans="1:12" x14ac:dyDescent="0.25">
      <c r="A541" s="236">
        <v>29897</v>
      </c>
      <c r="B541" s="236">
        <v>29897</v>
      </c>
      <c r="C541" s="236" t="s">
        <v>2085</v>
      </c>
      <c r="D541" s="236">
        <v>43</v>
      </c>
      <c r="E541" s="236" t="s">
        <v>1709</v>
      </c>
      <c r="F541" s="236" t="s">
        <v>2086</v>
      </c>
      <c r="H541" s="236">
        <v>0</v>
      </c>
      <c r="I541" s="236" t="s">
        <v>2087</v>
      </c>
      <c r="K541" s="236" t="s">
        <v>2088</v>
      </c>
      <c r="L541" s="236" t="s">
        <v>105</v>
      </c>
    </row>
    <row r="542" spans="1:12" x14ac:dyDescent="0.25">
      <c r="A542" s="236">
        <v>34293</v>
      </c>
      <c r="B542" s="236">
        <v>34293</v>
      </c>
      <c r="C542" s="236" t="s">
        <v>2089</v>
      </c>
      <c r="D542" s="236">
        <v>43</v>
      </c>
      <c r="E542" s="236" t="s">
        <v>1709</v>
      </c>
      <c r="F542" s="236" t="s">
        <v>2090</v>
      </c>
      <c r="L542" s="236" t="s">
        <v>105</v>
      </c>
    </row>
    <row r="543" spans="1:12" x14ac:dyDescent="0.25">
      <c r="A543" s="236">
        <v>29405</v>
      </c>
      <c r="B543" s="236">
        <v>29405</v>
      </c>
      <c r="C543" s="236" t="s">
        <v>2091</v>
      </c>
      <c r="D543" s="236">
        <v>43</v>
      </c>
      <c r="E543" s="236" t="s">
        <v>1709</v>
      </c>
      <c r="F543" s="236" t="s">
        <v>2092</v>
      </c>
      <c r="L543" s="236" t="s">
        <v>105</v>
      </c>
    </row>
    <row r="544" spans="1:12" x14ac:dyDescent="0.25">
      <c r="A544" s="236">
        <v>29625</v>
      </c>
      <c r="B544" s="236">
        <v>29625</v>
      </c>
      <c r="C544" s="236" t="s">
        <v>2093</v>
      </c>
      <c r="D544" s="236">
        <v>43</v>
      </c>
      <c r="E544" s="236" t="s">
        <v>1709</v>
      </c>
      <c r="F544" s="236" t="s">
        <v>2094</v>
      </c>
      <c r="G544" s="236" t="s">
        <v>2095</v>
      </c>
      <c r="H544" s="236">
        <v>0</v>
      </c>
      <c r="I544" s="236" t="s">
        <v>2096</v>
      </c>
      <c r="J544" s="236" t="s">
        <v>2097</v>
      </c>
      <c r="K544" s="236" t="s">
        <v>2098</v>
      </c>
      <c r="L544" s="236" t="s">
        <v>105</v>
      </c>
    </row>
    <row r="545" spans="1:12" x14ac:dyDescent="0.25">
      <c r="A545" s="236">
        <v>29893</v>
      </c>
      <c r="B545" s="236">
        <v>29893</v>
      </c>
      <c r="C545" s="236" t="s">
        <v>2099</v>
      </c>
      <c r="D545" s="236">
        <v>43</v>
      </c>
      <c r="E545" s="236" t="s">
        <v>1709</v>
      </c>
      <c r="F545" s="236" t="s">
        <v>2100</v>
      </c>
      <c r="L545" s="236" t="s">
        <v>105</v>
      </c>
    </row>
    <row r="546" spans="1:12" x14ac:dyDescent="0.25">
      <c r="A546" s="236">
        <v>34779</v>
      </c>
      <c r="B546" s="236">
        <v>34779</v>
      </c>
      <c r="C546" s="236" t="s">
        <v>2101</v>
      </c>
      <c r="D546" s="236">
        <v>43</v>
      </c>
      <c r="E546" s="236" t="s">
        <v>1709</v>
      </c>
      <c r="F546" s="236" t="s">
        <v>2102</v>
      </c>
      <c r="G546" s="236" t="s">
        <v>2103</v>
      </c>
      <c r="L546" s="236" t="s">
        <v>105</v>
      </c>
    </row>
    <row r="547" spans="1:12" x14ac:dyDescent="0.25">
      <c r="A547" s="236">
        <v>29905</v>
      </c>
      <c r="B547" s="236">
        <v>29905</v>
      </c>
      <c r="C547" s="236" t="s">
        <v>2104</v>
      </c>
      <c r="D547" s="236">
        <v>43</v>
      </c>
      <c r="E547" s="236" t="s">
        <v>1709</v>
      </c>
      <c r="F547" s="236" t="s">
        <v>2105</v>
      </c>
      <c r="L547" s="236" t="s">
        <v>105</v>
      </c>
    </row>
    <row r="548" spans="1:12" x14ac:dyDescent="0.25">
      <c r="A548" s="236">
        <v>34785</v>
      </c>
      <c r="B548" s="236">
        <v>34785</v>
      </c>
      <c r="C548" s="236" t="s">
        <v>2106</v>
      </c>
      <c r="D548" s="236">
        <v>43</v>
      </c>
      <c r="E548" s="236" t="s">
        <v>1709</v>
      </c>
      <c r="F548" s="236" t="s">
        <v>2107</v>
      </c>
      <c r="G548" s="236" t="s">
        <v>2108</v>
      </c>
      <c r="L548" s="236" t="s">
        <v>105</v>
      </c>
    </row>
    <row r="549" spans="1:12" x14ac:dyDescent="0.25">
      <c r="A549" s="236">
        <v>34308</v>
      </c>
      <c r="B549" s="236">
        <v>34308</v>
      </c>
      <c r="C549" s="236" t="s">
        <v>2109</v>
      </c>
      <c r="D549" s="236">
        <v>43</v>
      </c>
      <c r="E549" s="236" t="s">
        <v>1709</v>
      </c>
      <c r="F549" s="236" t="s">
        <v>2110</v>
      </c>
      <c r="G549" s="236" t="s">
        <v>2111</v>
      </c>
      <c r="L549" s="236" t="s">
        <v>105</v>
      </c>
    </row>
    <row r="550" spans="1:12" x14ac:dyDescent="0.25">
      <c r="A550" s="236">
        <v>38310</v>
      </c>
      <c r="B550" s="236">
        <v>38310</v>
      </c>
      <c r="C550" s="236" t="s">
        <v>2112</v>
      </c>
      <c r="D550" s="236">
        <v>43</v>
      </c>
      <c r="E550" s="236" t="s">
        <v>1709</v>
      </c>
      <c r="F550" s="236" t="s">
        <v>2113</v>
      </c>
      <c r="L550" s="236" t="s">
        <v>105</v>
      </c>
    </row>
    <row r="551" spans="1:12" x14ac:dyDescent="0.25">
      <c r="A551" s="236">
        <v>38385</v>
      </c>
      <c r="B551" s="236">
        <v>38385</v>
      </c>
      <c r="C551" s="236" t="s">
        <v>2114</v>
      </c>
      <c r="D551" s="236">
        <v>43</v>
      </c>
      <c r="E551" s="236" t="s">
        <v>1709</v>
      </c>
      <c r="F551" s="236" t="s">
        <v>2115</v>
      </c>
      <c r="L551" s="236" t="s">
        <v>105</v>
      </c>
    </row>
    <row r="552" spans="1:12" x14ac:dyDescent="0.25">
      <c r="A552" s="236">
        <v>34305</v>
      </c>
      <c r="B552" s="236">
        <v>34305</v>
      </c>
      <c r="C552" s="236" t="s">
        <v>2116</v>
      </c>
      <c r="D552" s="236">
        <v>43</v>
      </c>
      <c r="E552" s="236" t="s">
        <v>1709</v>
      </c>
      <c r="F552" s="236" t="s">
        <v>2117</v>
      </c>
      <c r="G552" s="236" t="s">
        <v>2118</v>
      </c>
      <c r="L552" s="236" t="s">
        <v>105</v>
      </c>
    </row>
    <row r="553" spans="1:12" x14ac:dyDescent="0.25">
      <c r="A553" s="236">
        <v>29901</v>
      </c>
      <c r="B553" s="236">
        <v>29901</v>
      </c>
      <c r="C553" s="236" t="s">
        <v>2119</v>
      </c>
      <c r="D553" s="236">
        <v>43</v>
      </c>
      <c r="E553" s="236" t="s">
        <v>1709</v>
      </c>
      <c r="F553" s="236" t="s">
        <v>2120</v>
      </c>
      <c r="H553" s="236">
        <v>0</v>
      </c>
      <c r="I553" s="236" t="s">
        <v>2121</v>
      </c>
      <c r="K553" s="236" t="s">
        <v>2122</v>
      </c>
      <c r="L553" s="236" t="s">
        <v>105</v>
      </c>
    </row>
    <row r="554" spans="1:12" x14ac:dyDescent="0.25">
      <c r="A554" s="236">
        <v>29094</v>
      </c>
      <c r="B554" s="236">
        <v>29094</v>
      </c>
      <c r="C554" s="236" t="s">
        <v>2123</v>
      </c>
      <c r="D554" s="236">
        <v>43</v>
      </c>
      <c r="E554" s="236" t="s">
        <v>1709</v>
      </c>
      <c r="F554" s="236" t="s">
        <v>2124</v>
      </c>
      <c r="L554" s="236" t="s">
        <v>105</v>
      </c>
    </row>
    <row r="555" spans="1:12" x14ac:dyDescent="0.25">
      <c r="A555" s="236">
        <v>29114</v>
      </c>
      <c r="B555" s="236">
        <v>29114</v>
      </c>
      <c r="C555" s="236" t="s">
        <v>2125</v>
      </c>
      <c r="D555" s="236">
        <v>43</v>
      </c>
      <c r="E555" s="236" t="s">
        <v>1709</v>
      </c>
      <c r="F555" s="236" t="s">
        <v>2126</v>
      </c>
      <c r="L555" s="236" t="s">
        <v>105</v>
      </c>
    </row>
    <row r="556" spans="1:12" x14ac:dyDescent="0.25">
      <c r="A556" s="236">
        <v>36688</v>
      </c>
      <c r="B556" s="236">
        <v>36688</v>
      </c>
      <c r="C556" s="236" t="s">
        <v>2127</v>
      </c>
      <c r="D556" s="236">
        <v>43</v>
      </c>
      <c r="E556" s="236" t="s">
        <v>1709</v>
      </c>
      <c r="F556" s="236" t="s">
        <v>2128</v>
      </c>
      <c r="L556" s="236" t="s">
        <v>105</v>
      </c>
    </row>
    <row r="557" spans="1:12" x14ac:dyDescent="0.25">
      <c r="A557" s="236">
        <v>29401</v>
      </c>
      <c r="B557" s="236">
        <v>29401</v>
      </c>
      <c r="C557" s="236" t="s">
        <v>2129</v>
      </c>
      <c r="D557" s="236">
        <v>43</v>
      </c>
      <c r="E557" s="236" t="s">
        <v>1709</v>
      </c>
      <c r="F557" s="236" t="s">
        <v>2128</v>
      </c>
      <c r="G557" s="236" t="s">
        <v>2130</v>
      </c>
      <c r="H557" s="236">
        <v>0</v>
      </c>
      <c r="I557" s="236" t="s">
        <v>2131</v>
      </c>
      <c r="J557" s="236" t="s">
        <v>2132</v>
      </c>
      <c r="K557" s="236" t="s">
        <v>2133</v>
      </c>
      <c r="L557" s="236" t="s">
        <v>105</v>
      </c>
    </row>
    <row r="558" spans="1:12" x14ac:dyDescent="0.25">
      <c r="A558" s="236">
        <v>32692</v>
      </c>
      <c r="B558" s="236">
        <v>32692</v>
      </c>
      <c r="C558" s="236" t="s">
        <v>2134</v>
      </c>
      <c r="D558" s="236">
        <v>43</v>
      </c>
      <c r="E558" s="236" t="s">
        <v>1709</v>
      </c>
      <c r="F558" s="236" t="s">
        <v>2135</v>
      </c>
      <c r="L558" s="236" t="s">
        <v>72</v>
      </c>
    </row>
    <row r="559" spans="1:12" x14ac:dyDescent="0.25">
      <c r="A559" s="236">
        <v>29139</v>
      </c>
      <c r="B559" s="236">
        <v>29139</v>
      </c>
      <c r="C559" s="236" t="s">
        <v>2136</v>
      </c>
      <c r="D559" s="236">
        <v>43</v>
      </c>
      <c r="E559" s="236" t="s">
        <v>1709</v>
      </c>
      <c r="F559" s="236" t="s">
        <v>2137</v>
      </c>
      <c r="L559" s="236" t="s">
        <v>105</v>
      </c>
    </row>
    <row r="560" spans="1:12" x14ac:dyDescent="0.25">
      <c r="A560" s="236">
        <v>35039</v>
      </c>
      <c r="B560" s="236">
        <v>35039</v>
      </c>
      <c r="C560" s="236" t="s">
        <v>2138</v>
      </c>
      <c r="D560" s="236">
        <v>43</v>
      </c>
      <c r="E560" s="236" t="s">
        <v>1709</v>
      </c>
      <c r="L560" s="236" t="s">
        <v>105</v>
      </c>
    </row>
    <row r="561" spans="1:12" x14ac:dyDescent="0.25">
      <c r="A561" s="236">
        <v>38390</v>
      </c>
      <c r="B561" s="236">
        <v>38390</v>
      </c>
      <c r="C561" s="236" t="s">
        <v>2139</v>
      </c>
      <c r="D561" s="236">
        <v>43</v>
      </c>
      <c r="E561" s="236" t="s">
        <v>1709</v>
      </c>
      <c r="F561" s="236" t="s">
        <v>2140</v>
      </c>
      <c r="L561" s="236" t="s">
        <v>121</v>
      </c>
    </row>
    <row r="562" spans="1:12" x14ac:dyDescent="0.25">
      <c r="A562" s="236">
        <v>38365</v>
      </c>
      <c r="B562" s="236">
        <v>38365</v>
      </c>
      <c r="C562" s="236" t="s">
        <v>2141</v>
      </c>
      <c r="D562" s="236">
        <v>43</v>
      </c>
      <c r="E562" s="236" t="s">
        <v>1709</v>
      </c>
      <c r="F562" s="236" t="s">
        <v>2142</v>
      </c>
      <c r="L562" s="236" t="s">
        <v>194</v>
      </c>
    </row>
    <row r="563" spans="1:12" x14ac:dyDescent="0.25">
      <c r="A563" s="236">
        <v>34806</v>
      </c>
      <c r="B563" s="236">
        <v>34806</v>
      </c>
      <c r="C563" s="236" t="s">
        <v>2143</v>
      </c>
      <c r="D563" s="236">
        <v>43</v>
      </c>
      <c r="E563" s="236" t="s">
        <v>1709</v>
      </c>
      <c r="F563" s="236" t="s">
        <v>2144</v>
      </c>
      <c r="L563" s="236" t="s">
        <v>72</v>
      </c>
    </row>
    <row r="564" spans="1:12" x14ac:dyDescent="0.25">
      <c r="A564" s="236">
        <v>36594</v>
      </c>
      <c r="B564" s="236">
        <v>36594</v>
      </c>
      <c r="C564" s="236" t="s">
        <v>2145</v>
      </c>
      <c r="D564" s="236">
        <v>43</v>
      </c>
      <c r="E564" s="236" t="s">
        <v>1709</v>
      </c>
      <c r="F564" s="236" t="s">
        <v>2146</v>
      </c>
      <c r="L564" s="236" t="s">
        <v>72</v>
      </c>
    </row>
    <row r="565" spans="1:12" x14ac:dyDescent="0.25">
      <c r="A565" s="236">
        <v>36537</v>
      </c>
      <c r="B565" s="236">
        <v>36537</v>
      </c>
      <c r="C565" s="236" t="s">
        <v>2147</v>
      </c>
      <c r="D565" s="236">
        <v>43</v>
      </c>
      <c r="E565" s="236" t="s">
        <v>1709</v>
      </c>
      <c r="F565" s="236" t="s">
        <v>2148</v>
      </c>
      <c r="L565" s="236" t="s">
        <v>72</v>
      </c>
    </row>
    <row r="566" spans="1:12" x14ac:dyDescent="0.25">
      <c r="A566" s="236">
        <v>34830</v>
      </c>
      <c r="B566" s="236">
        <v>34830</v>
      </c>
      <c r="C566" s="236" t="s">
        <v>2149</v>
      </c>
      <c r="D566" s="236">
        <v>43</v>
      </c>
      <c r="E566" s="236" t="s">
        <v>1709</v>
      </c>
      <c r="F566" s="236" t="s">
        <v>2150</v>
      </c>
      <c r="L566" s="236" t="s">
        <v>72</v>
      </c>
    </row>
    <row r="567" spans="1:12" x14ac:dyDescent="0.25">
      <c r="A567" s="236">
        <v>33745</v>
      </c>
      <c r="B567" s="236">
        <v>33745</v>
      </c>
      <c r="C567" s="236" t="s">
        <v>2151</v>
      </c>
      <c r="D567" s="236">
        <v>43</v>
      </c>
      <c r="E567" s="236" t="s">
        <v>1709</v>
      </c>
      <c r="L567" s="236" t="s">
        <v>72</v>
      </c>
    </row>
    <row r="568" spans="1:12" x14ac:dyDescent="0.25">
      <c r="A568" s="236">
        <v>33394</v>
      </c>
      <c r="B568" s="236">
        <v>33394</v>
      </c>
      <c r="C568" s="236" t="s">
        <v>2152</v>
      </c>
      <c r="D568" s="236">
        <v>43</v>
      </c>
      <c r="E568" s="236" t="s">
        <v>1709</v>
      </c>
      <c r="L568" s="236" t="s">
        <v>72</v>
      </c>
    </row>
    <row r="569" spans="1:12" x14ac:dyDescent="0.25">
      <c r="A569" s="236">
        <v>36604</v>
      </c>
      <c r="B569" s="236">
        <v>36604</v>
      </c>
      <c r="C569" s="236" t="s">
        <v>2153</v>
      </c>
      <c r="D569" s="236">
        <v>43</v>
      </c>
      <c r="E569" s="236" t="s">
        <v>1709</v>
      </c>
      <c r="F569" s="236" t="s">
        <v>2154</v>
      </c>
      <c r="L569" s="236" t="s">
        <v>72</v>
      </c>
    </row>
    <row r="570" spans="1:12" x14ac:dyDescent="0.25">
      <c r="A570" s="236">
        <v>33751</v>
      </c>
      <c r="B570" s="236">
        <v>33751</v>
      </c>
      <c r="C570" s="236" t="s">
        <v>2155</v>
      </c>
      <c r="D570" s="236">
        <v>43</v>
      </c>
      <c r="E570" s="236" t="s">
        <v>1709</v>
      </c>
      <c r="L570" s="236" t="s">
        <v>72</v>
      </c>
    </row>
    <row r="571" spans="1:12" x14ac:dyDescent="0.25">
      <c r="A571" s="236">
        <v>36569</v>
      </c>
      <c r="B571" s="236">
        <v>36569</v>
      </c>
      <c r="C571" s="236" t="s">
        <v>2156</v>
      </c>
      <c r="D571" s="236">
        <v>43</v>
      </c>
      <c r="E571" s="236" t="s">
        <v>1709</v>
      </c>
      <c r="F571" s="236" t="s">
        <v>1983</v>
      </c>
      <c r="L571" s="236" t="s">
        <v>72</v>
      </c>
    </row>
    <row r="572" spans="1:12" x14ac:dyDescent="0.25">
      <c r="A572" s="236">
        <v>36693</v>
      </c>
      <c r="B572" s="236">
        <v>36693</v>
      </c>
      <c r="C572" s="236" t="s">
        <v>2157</v>
      </c>
      <c r="D572" s="236">
        <v>43</v>
      </c>
      <c r="E572" s="236" t="s">
        <v>1709</v>
      </c>
      <c r="F572" s="236" t="s">
        <v>1783</v>
      </c>
      <c r="L572" s="236" t="s">
        <v>72</v>
      </c>
    </row>
    <row r="573" spans="1:12" x14ac:dyDescent="0.25">
      <c r="A573" s="236">
        <v>29811</v>
      </c>
      <c r="B573" s="236">
        <v>29811</v>
      </c>
      <c r="C573" s="236" t="s">
        <v>2158</v>
      </c>
      <c r="D573" s="236">
        <v>43</v>
      </c>
      <c r="E573" s="236" t="s">
        <v>1709</v>
      </c>
      <c r="F573" s="236" t="s">
        <v>2159</v>
      </c>
      <c r="L573" s="236" t="s">
        <v>102</v>
      </c>
    </row>
    <row r="574" spans="1:12" x14ac:dyDescent="0.25">
      <c r="A574" s="236">
        <v>35429</v>
      </c>
      <c r="B574" s="236">
        <v>35429</v>
      </c>
      <c r="C574" s="236" t="s">
        <v>2160</v>
      </c>
      <c r="D574" s="236">
        <v>43</v>
      </c>
      <c r="E574" s="236" t="s">
        <v>1709</v>
      </c>
      <c r="L574" s="236" t="s">
        <v>121</v>
      </c>
    </row>
    <row r="575" spans="1:12" x14ac:dyDescent="0.25">
      <c r="A575" s="236">
        <v>33059</v>
      </c>
      <c r="B575" s="236">
        <v>33059</v>
      </c>
      <c r="C575" s="236" t="s">
        <v>2161</v>
      </c>
      <c r="D575" s="236">
        <v>43</v>
      </c>
      <c r="E575" s="236" t="s">
        <v>1709</v>
      </c>
      <c r="L575" s="236" t="s">
        <v>72</v>
      </c>
    </row>
    <row r="576" spans="1:12" x14ac:dyDescent="0.25">
      <c r="A576" s="236">
        <v>36599</v>
      </c>
      <c r="B576" s="236">
        <v>36599</v>
      </c>
      <c r="C576" s="236" t="s">
        <v>2162</v>
      </c>
      <c r="D576" s="236">
        <v>43</v>
      </c>
      <c r="E576" s="236" t="s">
        <v>1709</v>
      </c>
      <c r="F576" s="236" t="s">
        <v>2163</v>
      </c>
      <c r="L576" s="236" t="s">
        <v>72</v>
      </c>
    </row>
    <row r="577" spans="1:12" x14ac:dyDescent="0.25">
      <c r="A577" s="236">
        <v>34791</v>
      </c>
      <c r="B577" s="236">
        <v>34791</v>
      </c>
      <c r="C577" s="236" t="s">
        <v>2164</v>
      </c>
      <c r="D577" s="236">
        <v>43</v>
      </c>
      <c r="E577" s="236" t="s">
        <v>1709</v>
      </c>
      <c r="F577" s="236" t="s">
        <v>2165</v>
      </c>
      <c r="G577" s="236" t="s">
        <v>2166</v>
      </c>
      <c r="L577" s="236" t="s">
        <v>105</v>
      </c>
    </row>
    <row r="578" spans="1:12" x14ac:dyDescent="0.25">
      <c r="A578" s="236">
        <v>34302</v>
      </c>
      <c r="B578" s="236">
        <v>34302</v>
      </c>
      <c r="C578" s="236" t="s">
        <v>2167</v>
      </c>
      <c r="D578" s="236">
        <v>43</v>
      </c>
      <c r="E578" s="236" t="s">
        <v>1709</v>
      </c>
      <c r="F578" s="236" t="s">
        <v>2168</v>
      </c>
      <c r="G578" s="236" t="s">
        <v>2169</v>
      </c>
      <c r="L578" s="236" t="s">
        <v>105</v>
      </c>
    </row>
    <row r="579" spans="1:12" x14ac:dyDescent="0.25">
      <c r="A579" s="236">
        <v>36609</v>
      </c>
      <c r="B579" s="236">
        <v>36609</v>
      </c>
      <c r="C579" s="236" t="s">
        <v>2170</v>
      </c>
      <c r="D579" s="236">
        <v>43</v>
      </c>
      <c r="E579" s="236" t="s">
        <v>1709</v>
      </c>
      <c r="F579" s="236" t="s">
        <v>2171</v>
      </c>
      <c r="L579" s="236" t="s">
        <v>72</v>
      </c>
    </row>
    <row r="580" spans="1:12" x14ac:dyDescent="0.25">
      <c r="A580" s="236">
        <v>34794</v>
      </c>
      <c r="B580" s="236">
        <v>34794</v>
      </c>
      <c r="C580" s="236" t="s">
        <v>2172</v>
      </c>
      <c r="D580" s="236">
        <v>43</v>
      </c>
      <c r="E580" s="236" t="s">
        <v>1709</v>
      </c>
      <c r="F580" s="236" t="s">
        <v>2173</v>
      </c>
      <c r="G580" s="236" t="s">
        <v>2174</v>
      </c>
      <c r="L580" s="236" t="s">
        <v>105</v>
      </c>
    </row>
    <row r="581" spans="1:12" x14ac:dyDescent="0.25">
      <c r="A581" s="236">
        <v>34407</v>
      </c>
      <c r="B581" s="236">
        <v>34407</v>
      </c>
      <c r="C581" s="236" t="s">
        <v>2175</v>
      </c>
      <c r="D581" s="236">
        <v>43</v>
      </c>
      <c r="E581" s="236" t="s">
        <v>1709</v>
      </c>
      <c r="F581" s="236" t="s">
        <v>2176</v>
      </c>
      <c r="G581" s="236" t="s">
        <v>2177</v>
      </c>
      <c r="L581" s="236" t="s">
        <v>72</v>
      </c>
    </row>
    <row r="582" spans="1:12" x14ac:dyDescent="0.25">
      <c r="A582" s="236">
        <v>36698</v>
      </c>
      <c r="B582" s="236">
        <v>36698</v>
      </c>
      <c r="C582" s="236" t="s">
        <v>2178</v>
      </c>
      <c r="D582" s="236">
        <v>43</v>
      </c>
      <c r="E582" s="236" t="s">
        <v>1709</v>
      </c>
      <c r="F582" s="236" t="s">
        <v>2179</v>
      </c>
      <c r="L582" s="236" t="s">
        <v>72</v>
      </c>
    </row>
    <row r="583" spans="1:12" x14ac:dyDescent="0.25">
      <c r="A583" s="236">
        <v>31784</v>
      </c>
      <c r="B583" s="236">
        <v>31784</v>
      </c>
      <c r="C583" s="236" t="s">
        <v>2180</v>
      </c>
      <c r="D583" s="236">
        <v>43</v>
      </c>
      <c r="E583" s="236" t="s">
        <v>1709</v>
      </c>
      <c r="G583" s="236" t="s">
        <v>2181</v>
      </c>
      <c r="H583" s="236">
        <v>61580</v>
      </c>
      <c r="J583" s="236" t="s">
        <v>2182</v>
      </c>
      <c r="K583" s="236" t="s">
        <v>2183</v>
      </c>
      <c r="L583" s="236" t="s">
        <v>72</v>
      </c>
    </row>
    <row r="584" spans="1:12" x14ac:dyDescent="0.25">
      <c r="A584" s="236">
        <v>31744</v>
      </c>
      <c r="B584" s="236">
        <v>31744</v>
      </c>
      <c r="C584" s="236" t="s">
        <v>2184</v>
      </c>
      <c r="D584" s="236">
        <v>43</v>
      </c>
      <c r="E584" s="236" t="s">
        <v>1709</v>
      </c>
      <c r="G584" s="236" t="s">
        <v>2185</v>
      </c>
      <c r="K584" s="236" t="s">
        <v>2186</v>
      </c>
      <c r="L584" s="236" t="s">
        <v>72</v>
      </c>
    </row>
    <row r="585" spans="1:12" x14ac:dyDescent="0.25">
      <c r="A585" s="236">
        <v>34866</v>
      </c>
      <c r="B585" s="236">
        <v>34866</v>
      </c>
      <c r="C585" s="236" t="s">
        <v>2187</v>
      </c>
      <c r="D585" s="236">
        <v>43</v>
      </c>
      <c r="E585" s="236" t="s">
        <v>1709</v>
      </c>
      <c r="F585" s="236" t="s">
        <v>2188</v>
      </c>
      <c r="G585" s="236" t="s">
        <v>2189</v>
      </c>
      <c r="L585" s="236" t="s">
        <v>174</v>
      </c>
    </row>
    <row r="586" spans="1:12" x14ac:dyDescent="0.25">
      <c r="A586" s="236">
        <v>34413</v>
      </c>
      <c r="B586" s="236">
        <v>34413</v>
      </c>
      <c r="C586" s="236" t="s">
        <v>2190</v>
      </c>
      <c r="D586" s="236">
        <v>43</v>
      </c>
      <c r="E586" s="236" t="s">
        <v>1709</v>
      </c>
      <c r="F586" s="236" t="s">
        <v>2191</v>
      </c>
      <c r="G586" s="236" t="s">
        <v>2192</v>
      </c>
      <c r="L586" s="236" t="s">
        <v>72</v>
      </c>
    </row>
    <row r="587" spans="1:12" x14ac:dyDescent="0.25">
      <c r="A587" s="236">
        <v>38400</v>
      </c>
      <c r="B587" s="236">
        <v>38400</v>
      </c>
      <c r="C587" s="236" t="s">
        <v>2193</v>
      </c>
      <c r="D587" s="236">
        <v>43</v>
      </c>
      <c r="E587" s="236" t="s">
        <v>1709</v>
      </c>
      <c r="F587" s="236" t="s">
        <v>2194</v>
      </c>
      <c r="L587" s="236" t="s">
        <v>194</v>
      </c>
    </row>
    <row r="588" spans="1:12" x14ac:dyDescent="0.25">
      <c r="A588" s="236">
        <v>29203</v>
      </c>
      <c r="B588" s="236">
        <v>29203</v>
      </c>
      <c r="C588" s="236" t="s">
        <v>2195</v>
      </c>
      <c r="D588" s="236">
        <v>43</v>
      </c>
      <c r="E588" s="236" t="s">
        <v>1709</v>
      </c>
      <c r="F588" s="236" t="s">
        <v>2196</v>
      </c>
      <c r="L588" s="236" t="s">
        <v>194</v>
      </c>
    </row>
    <row r="589" spans="1:12" x14ac:dyDescent="0.25">
      <c r="A589" s="236">
        <v>36925</v>
      </c>
      <c r="B589" s="236">
        <v>36925</v>
      </c>
      <c r="C589" s="236" t="s">
        <v>2197</v>
      </c>
      <c r="D589" s="236">
        <v>43</v>
      </c>
      <c r="E589" s="236" t="s">
        <v>1709</v>
      </c>
      <c r="F589" s="236" t="s">
        <v>2198</v>
      </c>
      <c r="L589" s="236" t="s">
        <v>194</v>
      </c>
    </row>
    <row r="590" spans="1:12" x14ac:dyDescent="0.25">
      <c r="A590" s="236">
        <v>29019</v>
      </c>
      <c r="B590" s="236">
        <v>29019</v>
      </c>
      <c r="C590" s="236" t="s">
        <v>2199</v>
      </c>
      <c r="D590" s="236">
        <v>43</v>
      </c>
      <c r="E590" s="236" t="s">
        <v>1709</v>
      </c>
      <c r="F590" s="236" t="s">
        <v>2200</v>
      </c>
      <c r="L590" s="236" t="s">
        <v>194</v>
      </c>
    </row>
    <row r="591" spans="1:12" x14ac:dyDescent="0.25">
      <c r="A591" s="236">
        <v>38355</v>
      </c>
      <c r="B591" s="236">
        <v>38355</v>
      </c>
      <c r="C591" s="236" t="s">
        <v>2201</v>
      </c>
      <c r="D591" s="236">
        <v>43</v>
      </c>
      <c r="E591" s="236" t="s">
        <v>1709</v>
      </c>
      <c r="F591" s="236" t="s">
        <v>2202</v>
      </c>
      <c r="L591" s="236" t="s">
        <v>194</v>
      </c>
    </row>
    <row r="592" spans="1:12" x14ac:dyDescent="0.25">
      <c r="A592" s="236">
        <v>29011</v>
      </c>
      <c r="B592" s="236">
        <v>29011</v>
      </c>
      <c r="C592" s="236" t="s">
        <v>2203</v>
      </c>
      <c r="D592" s="236">
        <v>43</v>
      </c>
      <c r="E592" s="236" t="s">
        <v>1709</v>
      </c>
      <c r="F592" s="236" t="s">
        <v>2204</v>
      </c>
      <c r="L592" s="236" t="s">
        <v>194</v>
      </c>
    </row>
    <row r="593" spans="1:12" x14ac:dyDescent="0.25">
      <c r="A593" s="236">
        <v>28749</v>
      </c>
      <c r="B593" s="236">
        <v>28749</v>
      </c>
      <c r="C593" s="236" t="s">
        <v>2205</v>
      </c>
      <c r="D593" s="236">
        <v>43</v>
      </c>
      <c r="E593" s="236" t="s">
        <v>1709</v>
      </c>
      <c r="F593" s="236" t="s">
        <v>2204</v>
      </c>
      <c r="L593" s="236" t="s">
        <v>194</v>
      </c>
    </row>
    <row r="594" spans="1:12" x14ac:dyDescent="0.25">
      <c r="A594" s="236">
        <v>34909</v>
      </c>
      <c r="B594" s="236">
        <v>34909</v>
      </c>
      <c r="C594" s="236" t="s">
        <v>2206</v>
      </c>
      <c r="D594" s="236">
        <v>43</v>
      </c>
      <c r="E594" s="236" t="s">
        <v>1709</v>
      </c>
      <c r="F594" s="236" t="s">
        <v>2207</v>
      </c>
      <c r="G594" s="236" t="s">
        <v>2208</v>
      </c>
      <c r="L594" s="236" t="s">
        <v>194</v>
      </c>
    </row>
    <row r="595" spans="1:12" x14ac:dyDescent="0.25">
      <c r="A595" s="236">
        <v>28729</v>
      </c>
      <c r="B595" s="236">
        <v>28729</v>
      </c>
      <c r="C595" s="236" t="s">
        <v>2209</v>
      </c>
      <c r="D595" s="236">
        <v>43</v>
      </c>
      <c r="E595" s="236" t="s">
        <v>1709</v>
      </c>
      <c r="F595" s="236" t="s">
        <v>2210</v>
      </c>
      <c r="L595" s="236" t="s">
        <v>194</v>
      </c>
    </row>
    <row r="596" spans="1:12" x14ac:dyDescent="0.25">
      <c r="A596" s="236">
        <v>36532</v>
      </c>
      <c r="B596" s="236">
        <v>36532</v>
      </c>
      <c r="C596" s="236" t="s">
        <v>2211</v>
      </c>
      <c r="D596" s="236">
        <v>43</v>
      </c>
      <c r="E596" s="236" t="s">
        <v>1709</v>
      </c>
      <c r="F596" s="236" t="s">
        <v>2212</v>
      </c>
      <c r="L596" s="236" t="s">
        <v>99</v>
      </c>
    </row>
    <row r="597" spans="1:12" x14ac:dyDescent="0.25">
      <c r="A597" s="236">
        <v>34848</v>
      </c>
      <c r="B597" s="236">
        <v>34848</v>
      </c>
      <c r="C597" s="236" t="s">
        <v>2213</v>
      </c>
      <c r="D597" s="236">
        <v>43</v>
      </c>
      <c r="E597" s="236" t="s">
        <v>1709</v>
      </c>
      <c r="F597" s="236" t="s">
        <v>2214</v>
      </c>
      <c r="G597" s="236" t="s">
        <v>2215</v>
      </c>
      <c r="L597" s="236" t="s">
        <v>72</v>
      </c>
    </row>
    <row r="598" spans="1:12" x14ac:dyDescent="0.25">
      <c r="A598" s="236">
        <v>34401</v>
      </c>
      <c r="B598" s="236">
        <v>34401</v>
      </c>
      <c r="C598" s="236" t="s">
        <v>2216</v>
      </c>
      <c r="D598" s="236">
        <v>43</v>
      </c>
      <c r="E598" s="236" t="s">
        <v>1709</v>
      </c>
      <c r="F598" s="236" t="s">
        <v>2217</v>
      </c>
      <c r="G598" s="236" t="s">
        <v>2218</v>
      </c>
      <c r="L598" s="236" t="s">
        <v>72</v>
      </c>
    </row>
    <row r="599" spans="1:12" x14ac:dyDescent="0.25">
      <c r="A599" s="236">
        <v>32957</v>
      </c>
      <c r="B599" s="236">
        <v>32957</v>
      </c>
      <c r="C599" s="236" t="s">
        <v>2219</v>
      </c>
      <c r="D599" s="236">
        <v>43</v>
      </c>
      <c r="E599" s="236" t="s">
        <v>1709</v>
      </c>
      <c r="G599" s="236" t="s">
        <v>2220</v>
      </c>
      <c r="K599" s="236" t="s">
        <v>2221</v>
      </c>
      <c r="L599" s="236" t="s">
        <v>72</v>
      </c>
    </row>
    <row r="600" spans="1:12" x14ac:dyDescent="0.25">
      <c r="A600" s="236">
        <v>32963</v>
      </c>
      <c r="B600" s="236">
        <v>32963</v>
      </c>
      <c r="C600" s="236" t="s">
        <v>2222</v>
      </c>
      <c r="D600" s="236">
        <v>43</v>
      </c>
      <c r="E600" s="236" t="s">
        <v>1709</v>
      </c>
      <c r="K600" s="236" t="s">
        <v>2221</v>
      </c>
      <c r="L600" s="236" t="s">
        <v>72</v>
      </c>
    </row>
    <row r="601" spans="1:12" x14ac:dyDescent="0.25">
      <c r="A601" s="236">
        <v>32966</v>
      </c>
      <c r="B601" s="236">
        <v>32966</v>
      </c>
      <c r="C601" s="236" t="s">
        <v>2223</v>
      </c>
      <c r="D601" s="236">
        <v>43</v>
      </c>
      <c r="E601" s="236" t="s">
        <v>1709</v>
      </c>
      <c r="G601" s="236" t="s">
        <v>2220</v>
      </c>
      <c r="K601" s="236" t="s">
        <v>2221</v>
      </c>
      <c r="L601" s="236" t="s">
        <v>72</v>
      </c>
    </row>
    <row r="602" spans="1:12" x14ac:dyDescent="0.25">
      <c r="A602" s="236">
        <v>32960</v>
      </c>
      <c r="B602" s="236">
        <v>32960</v>
      </c>
      <c r="C602" s="236" t="s">
        <v>2224</v>
      </c>
      <c r="D602" s="236">
        <v>43</v>
      </c>
      <c r="E602" s="236" t="s">
        <v>1709</v>
      </c>
      <c r="G602" s="236" t="s">
        <v>2220</v>
      </c>
      <c r="K602" s="236" t="s">
        <v>2221</v>
      </c>
      <c r="L602" s="236" t="s">
        <v>72</v>
      </c>
    </row>
    <row r="603" spans="1:12" x14ac:dyDescent="0.25">
      <c r="A603" s="236">
        <v>36527</v>
      </c>
      <c r="B603" s="236">
        <v>36527</v>
      </c>
      <c r="C603" s="236" t="s">
        <v>2225</v>
      </c>
      <c r="D603" s="236">
        <v>43</v>
      </c>
      <c r="E603" s="236" t="s">
        <v>1709</v>
      </c>
      <c r="F603" s="236" t="s">
        <v>2226</v>
      </c>
      <c r="L603" s="236" t="s">
        <v>182</v>
      </c>
    </row>
    <row r="604" spans="1:12" x14ac:dyDescent="0.25">
      <c r="A604" s="236">
        <v>34788</v>
      </c>
      <c r="B604" s="236">
        <v>34788</v>
      </c>
      <c r="C604" s="236" t="s">
        <v>2227</v>
      </c>
      <c r="D604" s="236">
        <v>43</v>
      </c>
      <c r="E604" s="236" t="s">
        <v>1709</v>
      </c>
      <c r="F604" s="236" t="s">
        <v>2228</v>
      </c>
      <c r="G604" s="236" t="s">
        <v>2229</v>
      </c>
      <c r="L604" s="236" t="s">
        <v>105</v>
      </c>
    </row>
    <row r="605" spans="1:12" x14ac:dyDescent="0.25">
      <c r="A605" s="236">
        <v>38395</v>
      </c>
      <c r="B605" s="236">
        <v>38395</v>
      </c>
      <c r="C605" s="236" t="s">
        <v>2230</v>
      </c>
      <c r="D605" s="236">
        <v>43</v>
      </c>
      <c r="E605" s="236" t="s">
        <v>1709</v>
      </c>
      <c r="F605" s="236" t="s">
        <v>2231</v>
      </c>
      <c r="L605" s="236" t="s">
        <v>121</v>
      </c>
    </row>
    <row r="606" spans="1:12" x14ac:dyDescent="0.25">
      <c r="A606" s="236">
        <v>36930</v>
      </c>
      <c r="B606" s="236">
        <v>36930</v>
      </c>
      <c r="C606" s="236" t="s">
        <v>2232</v>
      </c>
      <c r="D606" s="236">
        <v>43</v>
      </c>
      <c r="E606" s="236" t="s">
        <v>1709</v>
      </c>
      <c r="F606" s="236" t="s">
        <v>2233</v>
      </c>
      <c r="L606" s="236" t="s">
        <v>194</v>
      </c>
    </row>
    <row r="607" spans="1:12" x14ac:dyDescent="0.25">
      <c r="A607" s="236">
        <v>34907</v>
      </c>
      <c r="B607" s="236">
        <v>34907</v>
      </c>
      <c r="C607" s="236" t="s">
        <v>2234</v>
      </c>
      <c r="D607" s="236">
        <v>43</v>
      </c>
      <c r="E607" s="236" t="s">
        <v>1709</v>
      </c>
      <c r="F607" s="236" t="s">
        <v>2235</v>
      </c>
      <c r="L607" s="236" t="s">
        <v>194</v>
      </c>
    </row>
    <row r="608" spans="1:12" x14ac:dyDescent="0.25">
      <c r="A608" s="236">
        <v>38290</v>
      </c>
      <c r="B608" s="236">
        <v>38290</v>
      </c>
      <c r="C608" s="236" t="s">
        <v>2236</v>
      </c>
      <c r="D608" s="236">
        <v>43</v>
      </c>
      <c r="E608" s="236" t="s">
        <v>1709</v>
      </c>
      <c r="F608" s="236" t="s">
        <v>2237</v>
      </c>
      <c r="L608" s="236" t="s">
        <v>194</v>
      </c>
    </row>
    <row r="609" spans="1:12" x14ac:dyDescent="0.25">
      <c r="A609" s="236">
        <v>38305</v>
      </c>
      <c r="B609" s="236">
        <v>38305</v>
      </c>
      <c r="C609" s="236" t="s">
        <v>2238</v>
      </c>
      <c r="D609" s="236">
        <v>43</v>
      </c>
      <c r="E609" s="236" t="s">
        <v>1709</v>
      </c>
      <c r="F609" s="236" t="s">
        <v>2239</v>
      </c>
      <c r="L609" s="236" t="s">
        <v>194</v>
      </c>
    </row>
    <row r="610" spans="1:12" x14ac:dyDescent="0.25">
      <c r="A610" s="236">
        <v>34913</v>
      </c>
      <c r="B610" s="236">
        <v>34913</v>
      </c>
      <c r="C610" s="236" t="s">
        <v>2240</v>
      </c>
      <c r="D610" s="236">
        <v>43</v>
      </c>
      <c r="E610" s="236" t="s">
        <v>1709</v>
      </c>
      <c r="F610" s="236" t="s">
        <v>2241</v>
      </c>
      <c r="G610" s="236" t="s">
        <v>2242</v>
      </c>
      <c r="L610" s="236" t="s">
        <v>194</v>
      </c>
    </row>
    <row r="611" spans="1:12" x14ac:dyDescent="0.25">
      <c r="A611" s="236">
        <v>34905</v>
      </c>
      <c r="B611" s="236">
        <v>34905</v>
      </c>
      <c r="C611" s="236" t="s">
        <v>2243</v>
      </c>
      <c r="D611" s="236">
        <v>43</v>
      </c>
      <c r="E611" s="236" t="s">
        <v>1709</v>
      </c>
      <c r="F611" s="236" t="s">
        <v>2244</v>
      </c>
      <c r="G611" s="236" t="s">
        <v>2245</v>
      </c>
      <c r="L611" s="236" t="s">
        <v>194</v>
      </c>
    </row>
    <row r="612" spans="1:12" x14ac:dyDescent="0.25">
      <c r="A612" s="236">
        <v>34839</v>
      </c>
      <c r="B612" s="236">
        <v>34839</v>
      </c>
      <c r="C612" s="236" t="s">
        <v>2246</v>
      </c>
      <c r="D612" s="236">
        <v>43</v>
      </c>
      <c r="E612" s="236" t="s">
        <v>1709</v>
      </c>
      <c r="F612" s="236" t="s">
        <v>2247</v>
      </c>
      <c r="G612" s="236" t="s">
        <v>2248</v>
      </c>
      <c r="L612" s="236" t="s">
        <v>72</v>
      </c>
    </row>
    <row r="613" spans="1:12" x14ac:dyDescent="0.25">
      <c r="A613" s="236">
        <v>34746</v>
      </c>
      <c r="B613" s="236">
        <v>34746</v>
      </c>
      <c r="C613" s="236" t="s">
        <v>2249</v>
      </c>
      <c r="D613" s="236">
        <v>43</v>
      </c>
      <c r="E613" s="236" t="s">
        <v>1709</v>
      </c>
      <c r="F613" s="236" t="s">
        <v>2250</v>
      </c>
      <c r="G613" s="236" t="s">
        <v>2251</v>
      </c>
      <c r="L613" s="236" t="s">
        <v>105</v>
      </c>
    </row>
    <row r="614" spans="1:12" x14ac:dyDescent="0.25">
      <c r="A614" s="236">
        <v>36584</v>
      </c>
      <c r="B614" s="236">
        <v>36584</v>
      </c>
      <c r="C614" s="236" t="s">
        <v>2252</v>
      </c>
      <c r="D614" s="236">
        <v>43</v>
      </c>
      <c r="E614" s="236" t="s">
        <v>1709</v>
      </c>
      <c r="F614" s="236" t="s">
        <v>2253</v>
      </c>
      <c r="L614" s="236" t="s">
        <v>72</v>
      </c>
    </row>
    <row r="615" spans="1:12" x14ac:dyDescent="0.25">
      <c r="A615" s="236">
        <v>36589</v>
      </c>
      <c r="B615" s="236">
        <v>36589</v>
      </c>
      <c r="C615" s="236" t="s">
        <v>2254</v>
      </c>
      <c r="D615" s="236">
        <v>43</v>
      </c>
      <c r="E615" s="236" t="s">
        <v>1709</v>
      </c>
      <c r="F615" s="236" t="s">
        <v>2255</v>
      </c>
      <c r="L615" s="236" t="s">
        <v>72</v>
      </c>
    </row>
    <row r="616" spans="1:12" x14ac:dyDescent="0.25">
      <c r="A616" s="236">
        <v>34404</v>
      </c>
      <c r="B616" s="236">
        <v>34404</v>
      </c>
      <c r="C616" s="236" t="s">
        <v>2256</v>
      </c>
      <c r="D616" s="236">
        <v>43</v>
      </c>
      <c r="E616" s="236" t="s">
        <v>1709</v>
      </c>
      <c r="F616" s="236" t="s">
        <v>2257</v>
      </c>
      <c r="G616" s="236" t="s">
        <v>2257</v>
      </c>
      <c r="L616" s="236" t="s">
        <v>72</v>
      </c>
    </row>
    <row r="617" spans="1:12" x14ac:dyDescent="0.25">
      <c r="A617" s="236">
        <v>34812</v>
      </c>
      <c r="B617" s="236">
        <v>34812</v>
      </c>
      <c r="C617" s="236" t="s">
        <v>2258</v>
      </c>
      <c r="D617" s="236">
        <v>43</v>
      </c>
      <c r="E617" s="236" t="s">
        <v>1709</v>
      </c>
      <c r="F617" s="236" t="s">
        <v>2259</v>
      </c>
      <c r="G617" s="236" t="s">
        <v>2260</v>
      </c>
      <c r="L617" s="236" t="s">
        <v>72</v>
      </c>
    </row>
    <row r="618" spans="1:12" x14ac:dyDescent="0.25">
      <c r="A618" s="236">
        <v>38375</v>
      </c>
      <c r="B618" s="236">
        <v>38375</v>
      </c>
      <c r="C618" s="236" t="s">
        <v>2261</v>
      </c>
      <c r="D618" s="236">
        <v>43</v>
      </c>
      <c r="E618" s="236" t="s">
        <v>1709</v>
      </c>
      <c r="F618" s="236" t="s">
        <v>2262</v>
      </c>
      <c r="L618" s="236" t="s">
        <v>72</v>
      </c>
    </row>
    <row r="619" spans="1:12" x14ac:dyDescent="0.25">
      <c r="A619" s="236">
        <v>34374</v>
      </c>
      <c r="B619" s="236">
        <v>34374</v>
      </c>
      <c r="C619" s="236" t="s">
        <v>2263</v>
      </c>
      <c r="D619" s="236">
        <v>43</v>
      </c>
      <c r="E619" s="236" t="s">
        <v>1709</v>
      </c>
      <c r="F619" s="236" t="s">
        <v>2264</v>
      </c>
      <c r="G619" s="236" t="s">
        <v>2265</v>
      </c>
      <c r="L619" s="236" t="s">
        <v>72</v>
      </c>
    </row>
    <row r="620" spans="1:12" x14ac:dyDescent="0.25">
      <c r="A620" s="236">
        <v>33783</v>
      </c>
      <c r="B620" s="236">
        <v>33783</v>
      </c>
      <c r="C620" s="236" t="s">
        <v>2266</v>
      </c>
      <c r="D620" s="236">
        <v>43</v>
      </c>
      <c r="E620" s="236" t="s">
        <v>1709</v>
      </c>
      <c r="F620" s="236" t="s">
        <v>2267</v>
      </c>
      <c r="G620" s="236" t="s">
        <v>2268</v>
      </c>
      <c r="L620" s="236" t="s">
        <v>182</v>
      </c>
    </row>
    <row r="621" spans="1:12" x14ac:dyDescent="0.25">
      <c r="A621" s="236">
        <v>33832</v>
      </c>
      <c r="B621" s="236">
        <v>33832</v>
      </c>
      <c r="C621" s="236" t="s">
        <v>2269</v>
      </c>
      <c r="D621" s="236">
        <v>43</v>
      </c>
      <c r="E621" s="236" t="s">
        <v>1709</v>
      </c>
      <c r="G621" s="236" t="s">
        <v>2270</v>
      </c>
      <c r="L621" s="236" t="s">
        <v>72</v>
      </c>
    </row>
    <row r="622" spans="1:12" x14ac:dyDescent="0.25">
      <c r="A622" s="236">
        <v>33835</v>
      </c>
      <c r="B622" s="236">
        <v>33835</v>
      </c>
      <c r="C622" s="236" t="s">
        <v>2271</v>
      </c>
      <c r="D622" s="236">
        <v>43</v>
      </c>
      <c r="E622" s="236" t="s">
        <v>1709</v>
      </c>
      <c r="L622" s="236" t="s">
        <v>72</v>
      </c>
    </row>
    <row r="623" spans="1:12" x14ac:dyDescent="0.25">
      <c r="A623" s="236">
        <v>33056</v>
      </c>
      <c r="B623" s="236">
        <v>33056</v>
      </c>
      <c r="C623" s="236" t="s">
        <v>2272</v>
      </c>
      <c r="D623" s="236">
        <v>43</v>
      </c>
      <c r="E623" s="236" t="s">
        <v>1709</v>
      </c>
      <c r="L623" s="236" t="s">
        <v>72</v>
      </c>
    </row>
    <row r="624" spans="1:12" x14ac:dyDescent="0.25">
      <c r="A624" s="236">
        <v>34344</v>
      </c>
      <c r="B624" s="236">
        <v>34344</v>
      </c>
      <c r="C624" s="236" t="s">
        <v>2273</v>
      </c>
      <c r="D624" s="236">
        <v>43</v>
      </c>
      <c r="E624" s="236" t="s">
        <v>1709</v>
      </c>
      <c r="F624" s="236" t="s">
        <v>2274</v>
      </c>
      <c r="G624" s="236" t="s">
        <v>2275</v>
      </c>
      <c r="L624" s="236" t="s">
        <v>72</v>
      </c>
    </row>
    <row r="625" spans="1:12" x14ac:dyDescent="0.25">
      <c r="A625" s="236">
        <v>32924</v>
      </c>
      <c r="B625" s="236">
        <v>32924</v>
      </c>
      <c r="C625" s="236" t="s">
        <v>2276</v>
      </c>
      <c r="D625" s="236">
        <v>43</v>
      </c>
      <c r="E625" s="236" t="s">
        <v>1709</v>
      </c>
      <c r="K625" s="236" t="s">
        <v>1725</v>
      </c>
      <c r="L625" s="236" t="s">
        <v>72</v>
      </c>
    </row>
    <row r="626" spans="1:12" x14ac:dyDescent="0.25">
      <c r="A626" s="236">
        <v>34326</v>
      </c>
      <c r="B626" s="236">
        <v>34326</v>
      </c>
      <c r="C626" s="236" t="s">
        <v>2277</v>
      </c>
      <c r="D626" s="236">
        <v>43</v>
      </c>
      <c r="E626" s="236" t="s">
        <v>1709</v>
      </c>
      <c r="F626" s="236" t="s">
        <v>2278</v>
      </c>
      <c r="L626" s="236" t="s">
        <v>72</v>
      </c>
    </row>
    <row r="627" spans="1:12" x14ac:dyDescent="0.25">
      <c r="A627" s="236">
        <v>34851</v>
      </c>
      <c r="B627" s="236">
        <v>34851</v>
      </c>
      <c r="C627" s="236" t="s">
        <v>2279</v>
      </c>
      <c r="D627" s="236">
        <v>43</v>
      </c>
      <c r="E627" s="236" t="s">
        <v>1709</v>
      </c>
      <c r="F627" s="236" t="s">
        <v>2280</v>
      </c>
      <c r="G627" s="236" t="s">
        <v>2281</v>
      </c>
      <c r="L627" s="236" t="s">
        <v>72</v>
      </c>
    </row>
    <row r="628" spans="1:12" x14ac:dyDescent="0.25">
      <c r="A628" s="236">
        <v>34368</v>
      </c>
      <c r="B628" s="236">
        <v>34368</v>
      </c>
      <c r="C628" s="236" t="s">
        <v>2282</v>
      </c>
      <c r="D628" s="236">
        <v>43</v>
      </c>
      <c r="E628" s="236" t="s">
        <v>1709</v>
      </c>
      <c r="F628" s="236" t="s">
        <v>2283</v>
      </c>
      <c r="G628" s="236" t="s">
        <v>2284</v>
      </c>
      <c r="L628" s="236" t="s">
        <v>72</v>
      </c>
    </row>
    <row r="629" spans="1:12" x14ac:dyDescent="0.25">
      <c r="A629" s="236">
        <v>34884</v>
      </c>
      <c r="B629" s="236">
        <v>34884</v>
      </c>
      <c r="C629" s="236" t="s">
        <v>2285</v>
      </c>
      <c r="D629" s="236">
        <v>43</v>
      </c>
      <c r="E629" s="236" t="s">
        <v>1709</v>
      </c>
      <c r="F629" s="236" t="s">
        <v>2286</v>
      </c>
      <c r="G629" s="236" t="s">
        <v>2287</v>
      </c>
      <c r="L629" s="236" t="s">
        <v>121</v>
      </c>
    </row>
    <row r="630" spans="1:12" x14ac:dyDescent="0.25">
      <c r="A630" s="236">
        <v>34323</v>
      </c>
      <c r="B630" s="236">
        <v>34323</v>
      </c>
      <c r="C630" s="236" t="s">
        <v>2288</v>
      </c>
      <c r="D630" s="236">
        <v>43</v>
      </c>
      <c r="E630" s="236" t="s">
        <v>1709</v>
      </c>
      <c r="F630" s="236" t="s">
        <v>2289</v>
      </c>
      <c r="G630" s="236" t="s">
        <v>2290</v>
      </c>
      <c r="L630" s="236" t="s">
        <v>72</v>
      </c>
    </row>
    <row r="631" spans="1:12" x14ac:dyDescent="0.25">
      <c r="A631" s="236">
        <v>36512</v>
      </c>
      <c r="B631" s="236">
        <v>36512</v>
      </c>
      <c r="C631" s="236" t="s">
        <v>2291</v>
      </c>
      <c r="D631" s="236">
        <v>43</v>
      </c>
      <c r="E631" s="236" t="s">
        <v>1709</v>
      </c>
      <c r="F631" s="236" t="s">
        <v>2292</v>
      </c>
      <c r="L631" s="236" t="s">
        <v>105</v>
      </c>
    </row>
    <row r="632" spans="1:12" x14ac:dyDescent="0.25">
      <c r="A632" s="236">
        <v>34761</v>
      </c>
      <c r="B632" s="236">
        <v>34761</v>
      </c>
      <c r="C632" s="236" t="s">
        <v>2293</v>
      </c>
      <c r="D632" s="236">
        <v>43</v>
      </c>
      <c r="E632" s="236" t="s">
        <v>1709</v>
      </c>
      <c r="F632" s="236" t="s">
        <v>2294</v>
      </c>
      <c r="G632" s="236" t="s">
        <v>2295</v>
      </c>
      <c r="L632" s="236" t="s">
        <v>105</v>
      </c>
    </row>
    <row r="633" spans="1:12" x14ac:dyDescent="0.25">
      <c r="A633" s="236">
        <v>34350</v>
      </c>
      <c r="B633" s="236">
        <v>34350</v>
      </c>
      <c r="C633" s="236" t="s">
        <v>2296</v>
      </c>
      <c r="D633" s="236">
        <v>43</v>
      </c>
      <c r="E633" s="236" t="s">
        <v>1709</v>
      </c>
      <c r="F633" s="236" t="s">
        <v>2297</v>
      </c>
      <c r="G633" s="236" t="s">
        <v>2298</v>
      </c>
      <c r="L633" s="236" t="s">
        <v>72</v>
      </c>
    </row>
    <row r="634" spans="1:12" x14ac:dyDescent="0.25">
      <c r="A634" s="236">
        <v>36579</v>
      </c>
      <c r="B634" s="236">
        <v>36579</v>
      </c>
      <c r="C634" s="236" t="s">
        <v>2299</v>
      </c>
      <c r="D634" s="236">
        <v>43</v>
      </c>
      <c r="E634" s="236" t="s">
        <v>1709</v>
      </c>
      <c r="F634" s="236" t="s">
        <v>2300</v>
      </c>
      <c r="L634" s="236" t="s">
        <v>72</v>
      </c>
    </row>
    <row r="635" spans="1:12" x14ac:dyDescent="0.25">
      <c r="A635" s="236">
        <v>34341</v>
      </c>
      <c r="B635" s="236">
        <v>34341</v>
      </c>
      <c r="C635" s="236" t="s">
        <v>2301</v>
      </c>
      <c r="D635" s="236">
        <v>43</v>
      </c>
      <c r="E635" s="236" t="s">
        <v>1709</v>
      </c>
      <c r="F635" s="236" t="s">
        <v>2302</v>
      </c>
      <c r="L635" s="236" t="s">
        <v>72</v>
      </c>
    </row>
    <row r="636" spans="1:12" x14ac:dyDescent="0.25">
      <c r="A636" s="236">
        <v>34371</v>
      </c>
      <c r="B636" s="236">
        <v>34371</v>
      </c>
      <c r="C636" s="236" t="s">
        <v>2303</v>
      </c>
      <c r="D636" s="236">
        <v>43</v>
      </c>
      <c r="E636" s="236" t="s">
        <v>1709</v>
      </c>
      <c r="F636" s="236" t="s">
        <v>2304</v>
      </c>
      <c r="G636" s="236" t="s">
        <v>2305</v>
      </c>
      <c r="L636" s="236" t="s">
        <v>72</v>
      </c>
    </row>
    <row r="637" spans="1:12" x14ac:dyDescent="0.25">
      <c r="A637" s="236">
        <v>34338</v>
      </c>
      <c r="B637" s="236">
        <v>34338</v>
      </c>
      <c r="C637" s="236" t="s">
        <v>2306</v>
      </c>
      <c r="D637" s="236">
        <v>43</v>
      </c>
      <c r="E637" s="236" t="s">
        <v>1709</v>
      </c>
      <c r="F637" s="236" t="s">
        <v>2307</v>
      </c>
      <c r="G637" s="236" t="s">
        <v>2308</v>
      </c>
      <c r="L637" s="236" t="s">
        <v>72</v>
      </c>
    </row>
    <row r="638" spans="1:12" x14ac:dyDescent="0.25">
      <c r="A638" s="236">
        <v>34436</v>
      </c>
      <c r="B638" s="236">
        <v>34436</v>
      </c>
      <c r="C638" s="236" t="s">
        <v>2309</v>
      </c>
      <c r="D638" s="236">
        <v>43</v>
      </c>
      <c r="E638" s="236" t="s">
        <v>1709</v>
      </c>
      <c r="F638" s="236" t="s">
        <v>2310</v>
      </c>
      <c r="G638" s="236" t="s">
        <v>2311</v>
      </c>
      <c r="L638" s="236" t="s">
        <v>142</v>
      </c>
    </row>
    <row r="639" spans="1:12" x14ac:dyDescent="0.25">
      <c r="A639" s="236">
        <v>38300</v>
      </c>
      <c r="B639" s="236">
        <v>38300</v>
      </c>
      <c r="C639" s="236" t="s">
        <v>2312</v>
      </c>
      <c r="D639" s="236">
        <v>43</v>
      </c>
      <c r="E639" s="236" t="s">
        <v>1709</v>
      </c>
      <c r="F639" s="236" t="s">
        <v>2313</v>
      </c>
      <c r="L639" s="236" t="s">
        <v>194</v>
      </c>
    </row>
    <row r="640" spans="1:12" x14ac:dyDescent="0.25">
      <c r="A640" s="236">
        <v>29805</v>
      </c>
      <c r="B640" s="236">
        <v>29805</v>
      </c>
      <c r="C640" s="236" t="s">
        <v>2314</v>
      </c>
      <c r="D640" s="236">
        <v>43</v>
      </c>
      <c r="E640" s="236" t="s">
        <v>1709</v>
      </c>
      <c r="F640" s="236" t="s">
        <v>2315</v>
      </c>
      <c r="H640" s="236">
        <v>0</v>
      </c>
      <c r="I640" s="236" t="s">
        <v>2316</v>
      </c>
      <c r="J640" s="236" t="s">
        <v>2317</v>
      </c>
      <c r="K640" s="236" t="s">
        <v>1133</v>
      </c>
      <c r="L640" s="236" t="s">
        <v>194</v>
      </c>
    </row>
    <row r="641" spans="1:12" x14ac:dyDescent="0.25">
      <c r="A641" s="236">
        <v>28785</v>
      </c>
      <c r="B641" s="236">
        <v>28785</v>
      </c>
      <c r="C641" s="236" t="s">
        <v>2318</v>
      </c>
      <c r="D641" s="236">
        <v>43</v>
      </c>
      <c r="E641" s="236" t="s">
        <v>1709</v>
      </c>
      <c r="F641" s="236" t="s">
        <v>2319</v>
      </c>
      <c r="G641" s="236" t="s">
        <v>2320</v>
      </c>
      <c r="H641" s="236">
        <v>0</v>
      </c>
      <c r="I641" s="236" t="s">
        <v>2321</v>
      </c>
      <c r="J641" s="236" t="s">
        <v>2322</v>
      </c>
      <c r="K641" s="236" t="s">
        <v>601</v>
      </c>
      <c r="L641" s="236" t="s">
        <v>194</v>
      </c>
    </row>
    <row r="642" spans="1:12" x14ac:dyDescent="0.25">
      <c r="A642" s="236">
        <v>29584</v>
      </c>
      <c r="B642" s="236">
        <v>29584</v>
      </c>
      <c r="C642" s="236" t="s">
        <v>2323</v>
      </c>
      <c r="D642" s="236">
        <v>43</v>
      </c>
      <c r="E642" s="236" t="s">
        <v>1709</v>
      </c>
      <c r="F642" s="236" t="s">
        <v>2324</v>
      </c>
      <c r="H642" s="236">
        <v>0</v>
      </c>
      <c r="I642" s="236" t="s">
        <v>2325</v>
      </c>
      <c r="J642" s="236" t="s">
        <v>2326</v>
      </c>
      <c r="K642" s="236" t="s">
        <v>1133</v>
      </c>
      <c r="L642" s="236" t="s">
        <v>194</v>
      </c>
    </row>
    <row r="643" spans="1:12" x14ac:dyDescent="0.25">
      <c r="A643" s="236">
        <v>38360</v>
      </c>
      <c r="B643" s="236">
        <v>38360</v>
      </c>
      <c r="C643" s="236" t="s">
        <v>2327</v>
      </c>
      <c r="D643" s="236">
        <v>43</v>
      </c>
      <c r="E643" s="236" t="s">
        <v>1709</v>
      </c>
      <c r="F643" s="236" t="s">
        <v>2328</v>
      </c>
      <c r="L643" s="236" t="s">
        <v>194</v>
      </c>
    </row>
    <row r="644" spans="1:12" x14ac:dyDescent="0.25">
      <c r="A644" s="236">
        <v>38280</v>
      </c>
      <c r="B644" s="236">
        <v>38280</v>
      </c>
      <c r="C644" s="236" t="s">
        <v>2329</v>
      </c>
      <c r="D644" s="236">
        <v>43</v>
      </c>
      <c r="E644" s="236" t="s">
        <v>1709</v>
      </c>
      <c r="F644" s="236" t="s">
        <v>2330</v>
      </c>
      <c r="L644" s="236" t="s">
        <v>194</v>
      </c>
    </row>
    <row r="645" spans="1:12" x14ac:dyDescent="0.25">
      <c r="A645" s="236">
        <v>38285</v>
      </c>
      <c r="B645" s="236">
        <v>38285</v>
      </c>
      <c r="C645" s="236" t="s">
        <v>2331</v>
      </c>
      <c r="D645" s="236">
        <v>43</v>
      </c>
      <c r="E645" s="236" t="s">
        <v>1709</v>
      </c>
      <c r="F645" s="236" t="s">
        <v>2332</v>
      </c>
      <c r="L645" s="236" t="s">
        <v>194</v>
      </c>
    </row>
    <row r="646" spans="1:12" x14ac:dyDescent="0.25">
      <c r="A646" s="236">
        <v>29023</v>
      </c>
      <c r="B646" s="236">
        <v>29023</v>
      </c>
      <c r="C646" s="236" t="s">
        <v>2333</v>
      </c>
      <c r="D646" s="236">
        <v>43</v>
      </c>
      <c r="E646" s="236" t="s">
        <v>1709</v>
      </c>
      <c r="F646" s="236" t="s">
        <v>2334</v>
      </c>
      <c r="G646" s="236" t="s">
        <v>2335</v>
      </c>
      <c r="H646" s="236">
        <v>0</v>
      </c>
      <c r="I646" s="236" t="s">
        <v>2336</v>
      </c>
      <c r="J646" s="236" t="s">
        <v>2337</v>
      </c>
      <c r="K646" s="236" t="s">
        <v>2338</v>
      </c>
      <c r="L646" s="236" t="s">
        <v>194</v>
      </c>
    </row>
    <row r="647" spans="1:12" x14ac:dyDescent="0.25">
      <c r="A647" s="236">
        <v>38425</v>
      </c>
      <c r="B647" s="236">
        <v>38425</v>
      </c>
      <c r="C647" s="236" t="s">
        <v>2339</v>
      </c>
      <c r="D647" s="236">
        <v>43</v>
      </c>
      <c r="E647" s="236" t="s">
        <v>1709</v>
      </c>
      <c r="F647" s="236" t="s">
        <v>2340</v>
      </c>
      <c r="L647" s="236" t="s">
        <v>194</v>
      </c>
    </row>
    <row r="648" spans="1:12" x14ac:dyDescent="0.25">
      <c r="A648" s="236">
        <v>28636</v>
      </c>
      <c r="B648" s="236">
        <v>28636</v>
      </c>
      <c r="C648" s="236" t="s">
        <v>2341</v>
      </c>
      <c r="D648" s="236">
        <v>43</v>
      </c>
      <c r="E648" s="236" t="s">
        <v>1709</v>
      </c>
      <c r="F648" s="236" t="s">
        <v>2342</v>
      </c>
      <c r="H648" s="236">
        <v>0</v>
      </c>
      <c r="I648" s="236" t="s">
        <v>2343</v>
      </c>
      <c r="J648" s="236" t="s">
        <v>2344</v>
      </c>
      <c r="K648" s="236" t="s">
        <v>2345</v>
      </c>
      <c r="L648" s="236" t="s">
        <v>194</v>
      </c>
    </row>
    <row r="649" spans="1:12" x14ac:dyDescent="0.25">
      <c r="A649" s="236">
        <v>28762</v>
      </c>
      <c r="B649" s="236">
        <v>28762</v>
      </c>
      <c r="C649" s="236" t="s">
        <v>2346</v>
      </c>
      <c r="D649" s="236">
        <v>43</v>
      </c>
      <c r="E649" s="236" t="s">
        <v>1709</v>
      </c>
      <c r="F649" s="236" t="s">
        <v>2347</v>
      </c>
      <c r="H649" s="236">
        <v>0</v>
      </c>
      <c r="I649" s="236" t="s">
        <v>2348</v>
      </c>
      <c r="J649" s="236" t="s">
        <v>2349</v>
      </c>
      <c r="K649" s="236" t="s">
        <v>2345</v>
      </c>
      <c r="L649" s="236" t="s">
        <v>194</v>
      </c>
    </row>
    <row r="650" spans="1:12" x14ac:dyDescent="0.25">
      <c r="A650" s="236">
        <v>38410</v>
      </c>
      <c r="B650" s="236">
        <v>38410</v>
      </c>
      <c r="C650" s="236" t="s">
        <v>2350</v>
      </c>
      <c r="D650" s="236">
        <v>43</v>
      </c>
      <c r="E650" s="236" t="s">
        <v>1709</v>
      </c>
      <c r="F650" s="236" t="s">
        <v>2351</v>
      </c>
      <c r="L650" s="236" t="s">
        <v>194</v>
      </c>
    </row>
    <row r="651" spans="1:12" x14ac:dyDescent="0.25">
      <c r="A651" s="236">
        <v>28715</v>
      </c>
      <c r="B651" s="236">
        <v>28715</v>
      </c>
      <c r="C651" s="236" t="s">
        <v>2352</v>
      </c>
      <c r="D651" s="236">
        <v>43</v>
      </c>
      <c r="E651" s="236" t="s">
        <v>1709</v>
      </c>
      <c r="F651" s="236" t="s">
        <v>2353</v>
      </c>
      <c r="H651" s="236">
        <v>0</v>
      </c>
      <c r="I651" s="236" t="s">
        <v>2354</v>
      </c>
      <c r="J651" s="236" t="s">
        <v>2355</v>
      </c>
      <c r="K651" s="236" t="s">
        <v>2345</v>
      </c>
      <c r="L651" s="236" t="s">
        <v>194</v>
      </c>
    </row>
    <row r="652" spans="1:12" x14ac:dyDescent="0.25">
      <c r="A652" s="236">
        <v>38315</v>
      </c>
      <c r="B652" s="236">
        <v>38315</v>
      </c>
      <c r="C652" s="236" t="s">
        <v>2356</v>
      </c>
      <c r="D652" s="236">
        <v>43</v>
      </c>
      <c r="E652" s="236" t="s">
        <v>1709</v>
      </c>
      <c r="F652" s="236" t="s">
        <v>2357</v>
      </c>
      <c r="L652" s="236" t="s">
        <v>194</v>
      </c>
    </row>
    <row r="653" spans="1:12" x14ac:dyDescent="0.25">
      <c r="A653" s="236">
        <v>28649</v>
      </c>
      <c r="B653" s="236">
        <v>28649</v>
      </c>
      <c r="C653" s="236" t="s">
        <v>2358</v>
      </c>
      <c r="D653" s="236">
        <v>43</v>
      </c>
      <c r="E653" s="236" t="s">
        <v>1709</v>
      </c>
      <c r="F653" s="236" t="s">
        <v>2359</v>
      </c>
      <c r="G653" s="236" t="s">
        <v>2360</v>
      </c>
      <c r="H653" s="236">
        <v>0</v>
      </c>
      <c r="I653" s="236" t="s">
        <v>2361</v>
      </c>
      <c r="J653" s="236" t="s">
        <v>2362</v>
      </c>
      <c r="K653" s="236" t="s">
        <v>2345</v>
      </c>
      <c r="L653" s="236" t="s">
        <v>194</v>
      </c>
    </row>
    <row r="654" spans="1:12" x14ac:dyDescent="0.25">
      <c r="A654" s="236">
        <v>29160</v>
      </c>
      <c r="B654" s="236">
        <v>29160</v>
      </c>
      <c r="C654" s="236" t="s">
        <v>2363</v>
      </c>
      <c r="D654" s="236">
        <v>43</v>
      </c>
      <c r="E654" s="236" t="s">
        <v>1709</v>
      </c>
      <c r="F654" s="236" t="s">
        <v>2364</v>
      </c>
      <c r="G654" s="236" t="s">
        <v>2365</v>
      </c>
      <c r="H654" s="236">
        <v>0</v>
      </c>
      <c r="I654" s="236" t="s">
        <v>2366</v>
      </c>
      <c r="J654" s="236" t="s">
        <v>2367</v>
      </c>
      <c r="K654" s="236" t="s">
        <v>2345</v>
      </c>
      <c r="L654" s="236" t="s">
        <v>194</v>
      </c>
    </row>
    <row r="655" spans="1:12" x14ac:dyDescent="0.25">
      <c r="A655" s="236">
        <v>38420</v>
      </c>
      <c r="B655" s="236">
        <v>38420</v>
      </c>
      <c r="C655" s="236" t="s">
        <v>2368</v>
      </c>
      <c r="D655" s="236">
        <v>43</v>
      </c>
      <c r="E655" s="236" t="s">
        <v>1709</v>
      </c>
      <c r="F655" s="236" t="s">
        <v>2369</v>
      </c>
      <c r="L655" s="236" t="s">
        <v>194</v>
      </c>
    </row>
    <row r="656" spans="1:12" x14ac:dyDescent="0.25">
      <c r="A656" s="236">
        <v>38415</v>
      </c>
      <c r="B656" s="236">
        <v>38415</v>
      </c>
      <c r="C656" s="236" t="s">
        <v>2370</v>
      </c>
      <c r="D656" s="236">
        <v>43</v>
      </c>
      <c r="E656" s="236" t="s">
        <v>1709</v>
      </c>
      <c r="F656" s="236" t="s">
        <v>2371</v>
      </c>
      <c r="L656" s="236" t="s">
        <v>194</v>
      </c>
    </row>
    <row r="657" spans="1:14" x14ac:dyDescent="0.25">
      <c r="A657" s="236">
        <v>28774</v>
      </c>
      <c r="B657" s="236">
        <v>28774</v>
      </c>
      <c r="C657" s="236" t="s">
        <v>2372</v>
      </c>
      <c r="D657" s="236">
        <v>43</v>
      </c>
      <c r="E657" s="236" t="s">
        <v>1709</v>
      </c>
      <c r="F657" s="236" t="s">
        <v>2373</v>
      </c>
      <c r="I657" s="236" t="s">
        <v>2374</v>
      </c>
      <c r="J657" s="236" t="s">
        <v>2375</v>
      </c>
      <c r="K657" s="236" t="s">
        <v>601</v>
      </c>
      <c r="L657" s="236" t="s">
        <v>194</v>
      </c>
    </row>
    <row r="658" spans="1:14" x14ac:dyDescent="0.25">
      <c r="A658" s="236">
        <v>38295</v>
      </c>
      <c r="B658" s="236">
        <v>38295</v>
      </c>
      <c r="C658" s="236" t="s">
        <v>2376</v>
      </c>
      <c r="D658" s="236">
        <v>43</v>
      </c>
      <c r="E658" s="236" t="s">
        <v>1709</v>
      </c>
      <c r="L658" s="236" t="s">
        <v>194</v>
      </c>
    </row>
    <row r="659" spans="1:14" x14ac:dyDescent="0.25">
      <c r="A659" s="236">
        <v>28676</v>
      </c>
      <c r="B659" s="236">
        <v>28676</v>
      </c>
      <c r="C659" s="236" t="s">
        <v>2377</v>
      </c>
      <c r="D659" s="236">
        <v>43</v>
      </c>
      <c r="E659" s="236" t="s">
        <v>1709</v>
      </c>
      <c r="F659" s="236" t="s">
        <v>2378</v>
      </c>
      <c r="H659" s="236">
        <v>0</v>
      </c>
      <c r="I659" s="236" t="s">
        <v>2379</v>
      </c>
      <c r="J659" s="236" t="s">
        <v>2380</v>
      </c>
      <c r="K659" s="236" t="s">
        <v>2345</v>
      </c>
      <c r="L659" s="236" t="s">
        <v>194</v>
      </c>
    </row>
    <row r="660" spans="1:14" x14ac:dyDescent="0.25">
      <c r="A660" s="236">
        <v>31475</v>
      </c>
      <c r="B660" s="236">
        <v>31475</v>
      </c>
      <c r="C660" s="236" t="s">
        <v>2381</v>
      </c>
      <c r="D660" s="236">
        <v>46</v>
      </c>
      <c r="E660" s="236" t="s">
        <v>2382</v>
      </c>
      <c r="G660" s="236" t="s">
        <v>2383</v>
      </c>
      <c r="K660" s="236" t="s">
        <v>1133</v>
      </c>
      <c r="L660" s="236" t="s">
        <v>194</v>
      </c>
      <c r="M660" s="236">
        <v>512869439</v>
      </c>
      <c r="N660" s="236" t="s">
        <v>342</v>
      </c>
    </row>
    <row r="661" spans="1:14" x14ac:dyDescent="0.25">
      <c r="A661" s="236">
        <v>31476</v>
      </c>
      <c r="B661" s="236">
        <v>31476</v>
      </c>
      <c r="C661" s="236" t="s">
        <v>2384</v>
      </c>
      <c r="D661" s="236">
        <v>46</v>
      </c>
      <c r="E661" s="236" t="s">
        <v>2382</v>
      </c>
      <c r="K661" s="236" t="s">
        <v>1133</v>
      </c>
      <c r="L661" s="236" t="s">
        <v>193</v>
      </c>
    </row>
    <row r="662" spans="1:14" x14ac:dyDescent="0.25">
      <c r="A662" s="236">
        <v>33570</v>
      </c>
      <c r="B662" s="236">
        <v>33570</v>
      </c>
      <c r="C662" s="236" t="s">
        <v>2385</v>
      </c>
      <c r="D662" s="236">
        <v>46</v>
      </c>
      <c r="E662" s="236" t="s">
        <v>2382</v>
      </c>
    </row>
    <row r="663" spans="1:14" x14ac:dyDescent="0.25">
      <c r="A663" s="236">
        <v>31747</v>
      </c>
      <c r="B663" s="236">
        <v>31747</v>
      </c>
      <c r="C663" s="236" t="s">
        <v>2386</v>
      </c>
      <c r="D663" s="236">
        <v>46</v>
      </c>
      <c r="E663" s="236" t="s">
        <v>2382</v>
      </c>
      <c r="F663" s="236" t="s">
        <v>2387</v>
      </c>
      <c r="L663" s="236" t="s">
        <v>72</v>
      </c>
    </row>
    <row r="664" spans="1:14" x14ac:dyDescent="0.25">
      <c r="A664" s="236">
        <v>7854</v>
      </c>
      <c r="B664" s="236">
        <v>7854</v>
      </c>
      <c r="C664" s="236" t="s">
        <v>2388</v>
      </c>
      <c r="D664" s="236">
        <v>46</v>
      </c>
      <c r="E664" s="236" t="s">
        <v>2382</v>
      </c>
      <c r="F664" s="236" t="s">
        <v>2389</v>
      </c>
      <c r="G664" s="236" t="s">
        <v>2390</v>
      </c>
      <c r="H664" s="236">
        <v>0</v>
      </c>
      <c r="L664" s="236" t="s">
        <v>72</v>
      </c>
    </row>
    <row r="665" spans="1:14" x14ac:dyDescent="0.25">
      <c r="A665" s="236">
        <v>7785</v>
      </c>
      <c r="B665" s="236">
        <v>7785</v>
      </c>
      <c r="C665" s="236" t="s">
        <v>2391</v>
      </c>
      <c r="D665" s="236">
        <v>46</v>
      </c>
      <c r="E665" s="236" t="s">
        <v>2382</v>
      </c>
      <c r="F665" s="236" t="s">
        <v>2392</v>
      </c>
      <c r="G665" s="236" t="s">
        <v>2393</v>
      </c>
      <c r="H665" s="236">
        <v>0</v>
      </c>
      <c r="I665" s="236" t="s">
        <v>2394</v>
      </c>
      <c r="J665" s="236" t="s">
        <v>2395</v>
      </c>
      <c r="L665" s="236" t="s">
        <v>72</v>
      </c>
    </row>
    <row r="666" spans="1:14" x14ac:dyDescent="0.25">
      <c r="A666" s="236">
        <v>7841</v>
      </c>
      <c r="B666" s="236">
        <v>7841</v>
      </c>
      <c r="C666" s="236" t="s">
        <v>2396</v>
      </c>
      <c r="D666" s="236">
        <v>46</v>
      </c>
      <c r="E666" s="236" t="s">
        <v>2382</v>
      </c>
      <c r="F666" s="236" t="s">
        <v>2397</v>
      </c>
      <c r="G666" s="236" t="s">
        <v>2398</v>
      </c>
      <c r="H666" s="236">
        <v>0</v>
      </c>
      <c r="I666" s="236" t="s">
        <v>2399</v>
      </c>
      <c r="L666" s="236" t="s">
        <v>72</v>
      </c>
      <c r="M666" s="236">
        <v>513216507</v>
      </c>
    </row>
    <row r="667" spans="1:14" x14ac:dyDescent="0.25">
      <c r="A667" s="236">
        <v>7855</v>
      </c>
      <c r="B667" s="236">
        <v>7855</v>
      </c>
      <c r="C667" s="236" t="s">
        <v>2400</v>
      </c>
      <c r="D667" s="236">
        <v>46</v>
      </c>
      <c r="E667" s="236" t="s">
        <v>2382</v>
      </c>
      <c r="F667" s="236" t="s">
        <v>2401</v>
      </c>
      <c r="G667" s="236" t="s">
        <v>2402</v>
      </c>
      <c r="L667" s="236" t="s">
        <v>72</v>
      </c>
      <c r="M667" s="236">
        <v>4355764</v>
      </c>
      <c r="N667" s="236" t="s">
        <v>342</v>
      </c>
    </row>
    <row r="668" spans="1:14" x14ac:dyDescent="0.25">
      <c r="A668" s="236">
        <v>7520</v>
      </c>
      <c r="B668" s="236">
        <v>7520</v>
      </c>
      <c r="C668" s="236" t="s">
        <v>2403</v>
      </c>
      <c r="D668" s="236">
        <v>46</v>
      </c>
      <c r="E668" s="236" t="s">
        <v>2382</v>
      </c>
      <c r="F668" s="236" t="s">
        <v>2404</v>
      </c>
      <c r="G668" s="236" t="s">
        <v>2405</v>
      </c>
      <c r="H668" s="236">
        <v>0</v>
      </c>
      <c r="I668" s="236" t="s">
        <v>2406</v>
      </c>
      <c r="J668" s="236" t="s">
        <v>2407</v>
      </c>
      <c r="K668" s="236" t="s">
        <v>2408</v>
      </c>
      <c r="L668" s="236" t="s">
        <v>72</v>
      </c>
      <c r="M668" s="236">
        <v>514678598</v>
      </c>
      <c r="N668" s="236" t="s">
        <v>371</v>
      </c>
    </row>
    <row r="669" spans="1:14" x14ac:dyDescent="0.25">
      <c r="A669" s="236">
        <v>7765</v>
      </c>
      <c r="B669" s="236">
        <v>7765</v>
      </c>
      <c r="C669" s="236" t="s">
        <v>2409</v>
      </c>
      <c r="D669" s="236">
        <v>46</v>
      </c>
      <c r="E669" s="236" t="s">
        <v>2382</v>
      </c>
      <c r="F669" s="236" t="s">
        <v>2410</v>
      </c>
      <c r="H669" s="236">
        <v>0</v>
      </c>
      <c r="I669" s="236" t="s">
        <v>2411</v>
      </c>
      <c r="J669" s="236" t="s">
        <v>2412</v>
      </c>
      <c r="L669" s="236" t="s">
        <v>72</v>
      </c>
    </row>
    <row r="670" spans="1:14" x14ac:dyDescent="0.25">
      <c r="A670" s="236">
        <v>7837</v>
      </c>
      <c r="B670" s="236">
        <v>7837</v>
      </c>
      <c r="C670" s="236" t="s">
        <v>2413</v>
      </c>
      <c r="D670" s="236">
        <v>46</v>
      </c>
      <c r="E670" s="236" t="s">
        <v>2382</v>
      </c>
      <c r="F670" s="236" t="s">
        <v>2414</v>
      </c>
      <c r="G670" s="236" t="s">
        <v>2415</v>
      </c>
      <c r="H670" s="236">
        <v>0</v>
      </c>
      <c r="I670" s="236" t="s">
        <v>2416</v>
      </c>
      <c r="J670" s="236" t="s">
        <v>2417</v>
      </c>
      <c r="K670" s="236" t="s">
        <v>2418</v>
      </c>
      <c r="L670" s="236" t="s">
        <v>174</v>
      </c>
      <c r="M670" s="236">
        <v>511782898</v>
      </c>
      <c r="N670" s="236" t="s">
        <v>371</v>
      </c>
    </row>
    <row r="671" spans="1:14" x14ac:dyDescent="0.25">
      <c r="A671" s="236">
        <v>7856</v>
      </c>
      <c r="B671" s="236">
        <v>7856</v>
      </c>
      <c r="C671" s="236" t="s">
        <v>2419</v>
      </c>
      <c r="D671" s="236">
        <v>46</v>
      </c>
      <c r="E671" s="236" t="s">
        <v>2382</v>
      </c>
      <c r="F671" s="236" t="s">
        <v>2420</v>
      </c>
      <c r="G671" s="236" t="s">
        <v>2421</v>
      </c>
      <c r="H671" s="236">
        <v>0</v>
      </c>
      <c r="I671" s="236" t="s">
        <v>2422</v>
      </c>
      <c r="K671" s="236" t="s">
        <v>2423</v>
      </c>
      <c r="L671" s="236" t="s">
        <v>121</v>
      </c>
    </row>
    <row r="672" spans="1:14" x14ac:dyDescent="0.25">
      <c r="A672" s="236">
        <v>36130</v>
      </c>
      <c r="B672" s="236">
        <v>36130</v>
      </c>
      <c r="C672" s="236" t="s">
        <v>2424</v>
      </c>
      <c r="D672" s="236">
        <v>46</v>
      </c>
      <c r="E672" s="236" t="s">
        <v>2382</v>
      </c>
      <c r="F672" s="236" t="s">
        <v>2425</v>
      </c>
      <c r="G672" s="236" t="s">
        <v>2426</v>
      </c>
      <c r="L672" s="236" t="s">
        <v>72</v>
      </c>
      <c r="M672" s="236">
        <v>515463636</v>
      </c>
      <c r="N672" s="236" t="s">
        <v>342</v>
      </c>
    </row>
    <row r="673" spans="1:14" x14ac:dyDescent="0.25">
      <c r="A673" s="236">
        <v>7829</v>
      </c>
      <c r="B673" s="236">
        <v>7829</v>
      </c>
      <c r="C673" s="236" t="s">
        <v>2427</v>
      </c>
      <c r="D673" s="236">
        <v>46</v>
      </c>
      <c r="E673" s="236" t="s">
        <v>2382</v>
      </c>
      <c r="F673" s="236" t="s">
        <v>2428</v>
      </c>
      <c r="G673" s="236" t="s">
        <v>2429</v>
      </c>
      <c r="I673" s="236" t="s">
        <v>2430</v>
      </c>
      <c r="J673" s="236" t="s">
        <v>2431</v>
      </c>
      <c r="K673" s="236" t="s">
        <v>2432</v>
      </c>
      <c r="L673" s="236" t="s">
        <v>102</v>
      </c>
      <c r="M673" s="236">
        <v>510928252</v>
      </c>
      <c r="N673" s="236" t="s">
        <v>371</v>
      </c>
    </row>
    <row r="674" spans="1:14" x14ac:dyDescent="0.25">
      <c r="A674" s="236">
        <v>35901</v>
      </c>
      <c r="B674" s="236">
        <v>35901</v>
      </c>
      <c r="C674" s="236" t="s">
        <v>2433</v>
      </c>
      <c r="D674" s="236">
        <v>46</v>
      </c>
      <c r="E674" s="236" t="s">
        <v>2382</v>
      </c>
      <c r="F674" s="236" t="s">
        <v>2434</v>
      </c>
      <c r="G674" s="236" t="s">
        <v>2435</v>
      </c>
      <c r="L674" s="236" t="s">
        <v>168</v>
      </c>
      <c r="M674" s="236">
        <v>513707752</v>
      </c>
      <c r="N674" s="236" t="s">
        <v>342</v>
      </c>
    </row>
    <row r="675" spans="1:14" x14ac:dyDescent="0.25">
      <c r="A675" s="236">
        <v>7780</v>
      </c>
      <c r="B675" s="236">
        <v>7780</v>
      </c>
      <c r="C675" s="236" t="s">
        <v>2436</v>
      </c>
      <c r="D675" s="236">
        <v>46</v>
      </c>
      <c r="E675" s="236" t="s">
        <v>2382</v>
      </c>
      <c r="F675" s="236" t="s">
        <v>2437</v>
      </c>
      <c r="G675" s="236" t="s">
        <v>2438</v>
      </c>
      <c r="H675" s="236">
        <v>0</v>
      </c>
      <c r="I675" s="236" t="s">
        <v>2439</v>
      </c>
      <c r="J675" s="236" t="s">
        <v>2440</v>
      </c>
      <c r="L675" s="236" t="s">
        <v>105</v>
      </c>
      <c r="M675" s="236">
        <v>580047124</v>
      </c>
    </row>
    <row r="676" spans="1:14" x14ac:dyDescent="0.25">
      <c r="A676" s="236">
        <v>7503</v>
      </c>
      <c r="B676" s="236">
        <v>7503</v>
      </c>
      <c r="C676" s="236" t="s">
        <v>2441</v>
      </c>
      <c r="D676" s="236">
        <v>46</v>
      </c>
      <c r="E676" s="236" t="s">
        <v>2382</v>
      </c>
      <c r="F676" s="236" t="s">
        <v>2442</v>
      </c>
      <c r="G676" s="236" t="s">
        <v>2443</v>
      </c>
      <c r="H676" s="236">
        <v>0</v>
      </c>
      <c r="I676" s="236" t="s">
        <v>2444</v>
      </c>
      <c r="J676" s="236" t="s">
        <v>2445</v>
      </c>
      <c r="K676" s="236" t="s">
        <v>2446</v>
      </c>
      <c r="L676" s="236" t="s">
        <v>165</v>
      </c>
      <c r="M676" s="236">
        <v>510452501</v>
      </c>
      <c r="N676" s="236" t="s">
        <v>371</v>
      </c>
    </row>
    <row r="677" spans="1:14" x14ac:dyDescent="0.25">
      <c r="A677" s="236">
        <v>33544</v>
      </c>
      <c r="B677" s="236">
        <v>33544</v>
      </c>
      <c r="C677" s="236" t="s">
        <v>2447</v>
      </c>
      <c r="D677" s="236">
        <v>46</v>
      </c>
      <c r="E677" s="236" t="s">
        <v>2382</v>
      </c>
      <c r="F677" s="236" t="s">
        <v>2448</v>
      </c>
      <c r="G677" s="236" t="s">
        <v>2449</v>
      </c>
      <c r="L677" s="236" t="s">
        <v>194</v>
      </c>
      <c r="M677" s="236">
        <v>520018446</v>
      </c>
      <c r="N677" s="236" t="s">
        <v>342</v>
      </c>
    </row>
    <row r="678" spans="1:14" x14ac:dyDescent="0.25">
      <c r="A678" s="236">
        <v>33532</v>
      </c>
      <c r="B678" s="236">
        <v>33532</v>
      </c>
      <c r="C678" s="236" t="s">
        <v>2450</v>
      </c>
      <c r="D678" s="236">
        <v>46</v>
      </c>
      <c r="E678" s="236" t="s">
        <v>2382</v>
      </c>
      <c r="F678" s="236" t="s">
        <v>2451</v>
      </c>
      <c r="G678" s="236" t="s">
        <v>2452</v>
      </c>
      <c r="L678" s="236" t="s">
        <v>72</v>
      </c>
      <c r="M678" s="236">
        <v>513169052</v>
      </c>
      <c r="N678" s="236" t="s">
        <v>371</v>
      </c>
    </row>
    <row r="679" spans="1:14" x14ac:dyDescent="0.25">
      <c r="A679" s="236">
        <v>33824</v>
      </c>
      <c r="B679" s="236">
        <v>33824</v>
      </c>
      <c r="C679" s="236" t="s">
        <v>2453</v>
      </c>
      <c r="D679" s="236">
        <v>46</v>
      </c>
      <c r="E679" s="236" t="s">
        <v>2382</v>
      </c>
      <c r="L679" s="236" t="s">
        <v>182</v>
      </c>
      <c r="M679" s="236">
        <v>511069312</v>
      </c>
    </row>
    <row r="680" spans="1:14" x14ac:dyDescent="0.25">
      <c r="A680" s="236">
        <v>7764</v>
      </c>
      <c r="B680" s="236">
        <v>7764</v>
      </c>
      <c r="C680" s="236" t="s">
        <v>2454</v>
      </c>
      <c r="D680" s="236">
        <v>46</v>
      </c>
      <c r="E680" s="236" t="s">
        <v>2382</v>
      </c>
      <c r="F680" s="236" t="s">
        <v>2455</v>
      </c>
      <c r="G680" s="236" t="s">
        <v>2456</v>
      </c>
      <c r="I680" s="236" t="s">
        <v>2457</v>
      </c>
      <c r="J680" s="236" t="s">
        <v>2458</v>
      </c>
      <c r="L680" s="236" t="s">
        <v>72</v>
      </c>
      <c r="M680" s="236">
        <v>513438879</v>
      </c>
      <c r="N680" s="236" t="s">
        <v>342</v>
      </c>
    </row>
    <row r="681" spans="1:14" x14ac:dyDescent="0.25">
      <c r="A681" s="236">
        <v>7821</v>
      </c>
      <c r="B681" s="236">
        <v>7821</v>
      </c>
      <c r="C681" s="236" t="s">
        <v>2459</v>
      </c>
      <c r="D681" s="236">
        <v>46</v>
      </c>
      <c r="E681" s="236" t="s">
        <v>2382</v>
      </c>
      <c r="F681" s="236" t="s">
        <v>2460</v>
      </c>
      <c r="G681" s="236" t="s">
        <v>2461</v>
      </c>
      <c r="H681" s="236">
        <v>0</v>
      </c>
      <c r="I681" s="236" t="s">
        <v>2462</v>
      </c>
      <c r="L681" s="236" t="s">
        <v>72</v>
      </c>
      <c r="M681" s="236">
        <v>513766309</v>
      </c>
    </row>
    <row r="682" spans="1:14" x14ac:dyDescent="0.25">
      <c r="A682" s="236">
        <v>8199</v>
      </c>
      <c r="B682" s="236">
        <v>8199</v>
      </c>
      <c r="C682" s="236" t="s">
        <v>2463</v>
      </c>
      <c r="D682" s="236">
        <v>46</v>
      </c>
      <c r="E682" s="236" t="s">
        <v>2382</v>
      </c>
      <c r="F682" s="236" t="s">
        <v>2464</v>
      </c>
      <c r="G682" s="236" t="s">
        <v>2465</v>
      </c>
      <c r="I682" s="236" t="s">
        <v>2466</v>
      </c>
      <c r="J682" s="236" t="s">
        <v>2467</v>
      </c>
      <c r="L682" s="236" t="s">
        <v>72</v>
      </c>
      <c r="M682" s="236">
        <v>513466342</v>
      </c>
      <c r="N682" s="236" t="s">
        <v>342</v>
      </c>
    </row>
    <row r="683" spans="1:14" x14ac:dyDescent="0.25">
      <c r="A683" s="236">
        <v>7797</v>
      </c>
      <c r="B683" s="236">
        <v>7797</v>
      </c>
      <c r="C683" s="236" t="s">
        <v>2468</v>
      </c>
      <c r="D683" s="236">
        <v>46</v>
      </c>
      <c r="E683" s="236" t="s">
        <v>2382</v>
      </c>
      <c r="F683" s="236" t="s">
        <v>2469</v>
      </c>
      <c r="G683" s="236" t="s">
        <v>2470</v>
      </c>
      <c r="H683" s="236">
        <v>0</v>
      </c>
      <c r="I683" s="236" t="s">
        <v>2471</v>
      </c>
      <c r="J683" s="236">
        <v>5706240</v>
      </c>
      <c r="K683" s="236" t="s">
        <v>2472</v>
      </c>
      <c r="L683" s="236" t="s">
        <v>168</v>
      </c>
    </row>
    <row r="684" spans="1:14" x14ac:dyDescent="0.25">
      <c r="A684" s="236">
        <v>33541</v>
      </c>
      <c r="B684" s="236">
        <v>33541</v>
      </c>
      <c r="C684" s="236" t="s">
        <v>2473</v>
      </c>
      <c r="D684" s="236">
        <v>46</v>
      </c>
      <c r="E684" s="236" t="s">
        <v>2382</v>
      </c>
      <c r="F684" s="236" t="s">
        <v>2474</v>
      </c>
      <c r="L684" s="236" t="s">
        <v>121</v>
      </c>
    </row>
    <row r="685" spans="1:14" x14ac:dyDescent="0.25">
      <c r="A685" s="236">
        <v>33538</v>
      </c>
      <c r="B685" s="236">
        <v>33538</v>
      </c>
      <c r="C685" s="236" t="s">
        <v>2475</v>
      </c>
      <c r="D685" s="236">
        <v>46</v>
      </c>
      <c r="E685" s="236" t="s">
        <v>2382</v>
      </c>
      <c r="F685" s="236" t="s">
        <v>2476</v>
      </c>
      <c r="L685" s="236" t="s">
        <v>121</v>
      </c>
    </row>
    <row r="686" spans="1:14" x14ac:dyDescent="0.25">
      <c r="A686" s="236">
        <v>7501</v>
      </c>
      <c r="B686" s="236">
        <v>7501</v>
      </c>
      <c r="C686" s="236" t="s">
        <v>2477</v>
      </c>
      <c r="D686" s="236">
        <v>46</v>
      </c>
      <c r="E686" s="236" t="s">
        <v>2382</v>
      </c>
      <c r="F686" s="236" t="s">
        <v>2478</v>
      </c>
      <c r="G686" s="236" t="s">
        <v>2479</v>
      </c>
      <c r="H686" s="236">
        <v>0</v>
      </c>
      <c r="I686" s="236" t="s">
        <v>2480</v>
      </c>
      <c r="J686" s="236" t="s">
        <v>2481</v>
      </c>
      <c r="K686" s="236" t="s">
        <v>2482</v>
      </c>
      <c r="L686" s="236" t="s">
        <v>121</v>
      </c>
      <c r="M686" s="236">
        <v>510566102</v>
      </c>
    </row>
    <row r="687" spans="1:14" x14ac:dyDescent="0.25">
      <c r="A687" s="236">
        <v>35906</v>
      </c>
      <c r="B687" s="236">
        <v>35906</v>
      </c>
      <c r="C687" s="236" t="s">
        <v>2483</v>
      </c>
      <c r="D687" s="236">
        <v>46</v>
      </c>
      <c r="E687" s="236" t="s">
        <v>2382</v>
      </c>
      <c r="F687" s="236" t="s">
        <v>2425</v>
      </c>
      <c r="L687" s="236" t="s">
        <v>105</v>
      </c>
    </row>
    <row r="688" spans="1:14" x14ac:dyDescent="0.25">
      <c r="A688" s="236">
        <v>35896</v>
      </c>
      <c r="B688" s="236">
        <v>35896</v>
      </c>
      <c r="C688" s="236" t="s">
        <v>2484</v>
      </c>
      <c r="D688" s="236">
        <v>46</v>
      </c>
      <c r="E688" s="236" t="s">
        <v>2382</v>
      </c>
      <c r="F688" s="236" t="s">
        <v>2485</v>
      </c>
      <c r="G688" s="236" t="s">
        <v>2486</v>
      </c>
      <c r="L688" s="236" t="s">
        <v>105</v>
      </c>
      <c r="M688" s="236">
        <v>540232394</v>
      </c>
      <c r="N688" s="236" t="s">
        <v>342</v>
      </c>
    </row>
    <row r="689" spans="1:14" x14ac:dyDescent="0.25">
      <c r="A689" s="236">
        <v>33535</v>
      </c>
      <c r="B689" s="236">
        <v>33535</v>
      </c>
      <c r="C689" s="236" t="s">
        <v>2487</v>
      </c>
      <c r="D689" s="236">
        <v>46</v>
      </c>
      <c r="E689" s="236" t="s">
        <v>2382</v>
      </c>
      <c r="F689" s="236" t="s">
        <v>2488</v>
      </c>
      <c r="L689" s="236" t="s">
        <v>72</v>
      </c>
    </row>
    <row r="690" spans="1:14" x14ac:dyDescent="0.25">
      <c r="A690" s="236">
        <v>7474</v>
      </c>
      <c r="B690" s="236">
        <v>7474</v>
      </c>
      <c r="C690" s="236" t="s">
        <v>2489</v>
      </c>
      <c r="D690" s="236">
        <v>46</v>
      </c>
      <c r="E690" s="236" t="s">
        <v>2382</v>
      </c>
      <c r="F690" s="236" t="s">
        <v>2490</v>
      </c>
      <c r="G690" s="236" t="s">
        <v>2491</v>
      </c>
      <c r="I690" s="236" t="s">
        <v>2492</v>
      </c>
      <c r="J690" s="236" t="s">
        <v>2493</v>
      </c>
      <c r="K690" s="236" t="s">
        <v>2494</v>
      </c>
      <c r="L690" s="236" t="s">
        <v>168</v>
      </c>
      <c r="M690" s="236">
        <v>510482136</v>
      </c>
      <c r="N690" s="236" t="s">
        <v>342</v>
      </c>
    </row>
    <row r="691" spans="1:14" x14ac:dyDescent="0.25">
      <c r="A691" s="236">
        <v>7766</v>
      </c>
      <c r="B691" s="236">
        <v>7766</v>
      </c>
      <c r="C691" s="236" t="s">
        <v>2495</v>
      </c>
      <c r="D691" s="236">
        <v>46</v>
      </c>
      <c r="E691" s="236" t="s">
        <v>2382</v>
      </c>
      <c r="F691" s="236" t="s">
        <v>2496</v>
      </c>
      <c r="G691" s="236" t="s">
        <v>2497</v>
      </c>
      <c r="I691" s="236" t="s">
        <v>2498</v>
      </c>
      <c r="J691" s="236" t="s">
        <v>2499</v>
      </c>
      <c r="L691" s="236" t="s">
        <v>72</v>
      </c>
      <c r="M691" s="236">
        <v>513185660</v>
      </c>
      <c r="N691" s="236" t="s">
        <v>342</v>
      </c>
    </row>
    <row r="692" spans="1:14" x14ac:dyDescent="0.25">
      <c r="A692" s="236">
        <v>7494</v>
      </c>
      <c r="B692" s="236">
        <v>7494</v>
      </c>
      <c r="C692" s="236" t="s">
        <v>2500</v>
      </c>
      <c r="D692" s="236">
        <v>46</v>
      </c>
      <c r="E692" s="236" t="s">
        <v>2382</v>
      </c>
      <c r="F692" s="236" t="s">
        <v>2501</v>
      </c>
      <c r="G692" s="236" t="s">
        <v>2502</v>
      </c>
      <c r="I692" s="236" t="s">
        <v>2503</v>
      </c>
      <c r="J692" s="236" t="s">
        <v>2504</v>
      </c>
      <c r="K692" s="236" t="s">
        <v>2345</v>
      </c>
      <c r="L692" s="236" t="s">
        <v>194</v>
      </c>
      <c r="M692" s="236">
        <v>557100641</v>
      </c>
      <c r="N692" s="236" t="s">
        <v>342</v>
      </c>
    </row>
    <row r="693" spans="1:14" x14ac:dyDescent="0.25">
      <c r="A693" s="236">
        <v>30321</v>
      </c>
      <c r="B693" s="236">
        <v>30321</v>
      </c>
      <c r="C693" s="236" t="s">
        <v>2505</v>
      </c>
      <c r="D693" s="236">
        <v>46</v>
      </c>
      <c r="E693" s="236" t="s">
        <v>2382</v>
      </c>
      <c r="F693" s="236" t="s">
        <v>2506</v>
      </c>
      <c r="H693" s="236">
        <v>0</v>
      </c>
      <c r="I693" s="236" t="s">
        <v>2507</v>
      </c>
      <c r="L693" s="236" t="s">
        <v>193</v>
      </c>
      <c r="M693" s="236">
        <v>512869439</v>
      </c>
    </row>
    <row r="694" spans="1:14" x14ac:dyDescent="0.25">
      <c r="A694" s="236">
        <v>7507</v>
      </c>
      <c r="B694" s="236">
        <v>7507</v>
      </c>
      <c r="C694" s="236" t="s">
        <v>2508</v>
      </c>
      <c r="D694" s="236">
        <v>46</v>
      </c>
      <c r="E694" s="236" t="s">
        <v>2382</v>
      </c>
      <c r="F694" s="236" t="s">
        <v>2509</v>
      </c>
      <c r="G694" s="236" t="s">
        <v>2510</v>
      </c>
      <c r="H694" s="236">
        <v>0</v>
      </c>
      <c r="I694" s="236" t="s">
        <v>2511</v>
      </c>
      <c r="J694" s="236" t="s">
        <v>2481</v>
      </c>
      <c r="K694" s="236" t="s">
        <v>1133</v>
      </c>
      <c r="L694" s="236" t="s">
        <v>193</v>
      </c>
    </row>
    <row r="695" spans="1:14" x14ac:dyDescent="0.25">
      <c r="A695" s="236">
        <v>7741</v>
      </c>
      <c r="B695" s="236">
        <v>7741</v>
      </c>
      <c r="C695" s="236" t="s">
        <v>2512</v>
      </c>
      <c r="D695" s="236">
        <v>46</v>
      </c>
      <c r="E695" s="236" t="s">
        <v>2382</v>
      </c>
      <c r="F695" s="236" t="s">
        <v>2513</v>
      </c>
      <c r="G695" s="236" t="s">
        <v>2514</v>
      </c>
      <c r="I695" s="236" t="s">
        <v>2515</v>
      </c>
      <c r="J695" s="236" t="s">
        <v>2516</v>
      </c>
      <c r="K695" s="236" t="s">
        <v>601</v>
      </c>
      <c r="L695" s="236" t="s">
        <v>194</v>
      </c>
      <c r="M695" s="236">
        <v>513739946</v>
      </c>
      <c r="N695" s="236" t="s">
        <v>342</v>
      </c>
    </row>
    <row r="696" spans="1:14" x14ac:dyDescent="0.25">
      <c r="A696" s="236">
        <v>7861</v>
      </c>
      <c r="B696" s="236">
        <v>7861</v>
      </c>
      <c r="C696" s="236" t="s">
        <v>2517</v>
      </c>
      <c r="D696" s="236">
        <v>46</v>
      </c>
      <c r="E696" s="236" t="s">
        <v>2382</v>
      </c>
      <c r="F696" s="236" t="s">
        <v>2518</v>
      </c>
      <c r="G696" s="236" t="s">
        <v>2519</v>
      </c>
      <c r="I696" s="236" t="s">
        <v>2520</v>
      </c>
      <c r="K696" s="236" t="s">
        <v>2345</v>
      </c>
      <c r="L696" s="236" t="s">
        <v>194</v>
      </c>
      <c r="M696" s="236">
        <v>510216054</v>
      </c>
      <c r="N696" s="236" t="s">
        <v>342</v>
      </c>
    </row>
    <row r="697" spans="1:14" x14ac:dyDescent="0.25">
      <c r="A697" s="236">
        <v>7818</v>
      </c>
      <c r="B697" s="236">
        <v>7818</v>
      </c>
      <c r="C697" s="236" t="s">
        <v>2521</v>
      </c>
      <c r="D697" s="236">
        <v>46</v>
      </c>
      <c r="E697" s="236" t="s">
        <v>2382</v>
      </c>
      <c r="F697" s="236" t="s">
        <v>2522</v>
      </c>
      <c r="G697" s="236" t="s">
        <v>2523</v>
      </c>
      <c r="I697" s="236" t="s">
        <v>2524</v>
      </c>
      <c r="K697" s="236" t="s">
        <v>1133</v>
      </c>
      <c r="L697" s="236" t="s">
        <v>194</v>
      </c>
      <c r="M697" s="236">
        <v>512869439</v>
      </c>
      <c r="N697" s="236" t="s">
        <v>342</v>
      </c>
    </row>
    <row r="698" spans="1:14" x14ac:dyDescent="0.25">
      <c r="A698" s="236">
        <v>7810</v>
      </c>
      <c r="B698" s="236">
        <v>7810</v>
      </c>
      <c r="C698" s="236" t="s">
        <v>2525</v>
      </c>
      <c r="D698" s="236">
        <v>46</v>
      </c>
      <c r="E698" s="236" t="s">
        <v>2382</v>
      </c>
      <c r="F698" s="236" t="s">
        <v>2509</v>
      </c>
      <c r="G698" s="236" t="s">
        <v>2526</v>
      </c>
      <c r="I698" s="236" t="s">
        <v>2527</v>
      </c>
      <c r="J698" s="236" t="s">
        <v>2528</v>
      </c>
      <c r="K698" s="236" t="s">
        <v>1133</v>
      </c>
      <c r="L698" s="236" t="s">
        <v>194</v>
      </c>
      <c r="M698" s="236">
        <v>512869439</v>
      </c>
      <c r="N698" s="236" t="s">
        <v>342</v>
      </c>
    </row>
    <row r="699" spans="1:14" x14ac:dyDescent="0.25">
      <c r="A699" s="236">
        <v>28601</v>
      </c>
      <c r="B699" s="236">
        <v>28601</v>
      </c>
      <c r="C699" s="236" t="s">
        <v>2529</v>
      </c>
      <c r="D699" s="236">
        <v>46</v>
      </c>
      <c r="E699" s="236" t="s">
        <v>2382</v>
      </c>
      <c r="F699" s="236" t="s">
        <v>2530</v>
      </c>
      <c r="G699" s="236" t="s">
        <v>2531</v>
      </c>
      <c r="I699" s="236" t="s">
        <v>2532</v>
      </c>
      <c r="J699" s="236" t="s">
        <v>2533</v>
      </c>
      <c r="K699" s="236" t="s">
        <v>2534</v>
      </c>
      <c r="L699" s="236" t="s">
        <v>194</v>
      </c>
      <c r="M699" s="236">
        <v>510902729</v>
      </c>
      <c r="N699" s="236" t="s">
        <v>342</v>
      </c>
    </row>
    <row r="700" spans="1:14" x14ac:dyDescent="0.25">
      <c r="A700" s="236">
        <v>30393</v>
      </c>
      <c r="B700" s="236">
        <v>30393</v>
      </c>
      <c r="C700" s="236" t="s">
        <v>2535</v>
      </c>
      <c r="D700" s="236">
        <v>49</v>
      </c>
      <c r="E700" s="236" t="s">
        <v>2536</v>
      </c>
      <c r="F700" s="236" t="s">
        <v>2537</v>
      </c>
      <c r="G700" s="236">
        <v>7147115167</v>
      </c>
      <c r="H700" s="236">
        <v>0</v>
      </c>
      <c r="L700" s="236" t="s">
        <v>72</v>
      </c>
      <c r="M700" s="236">
        <v>520036187</v>
      </c>
    </row>
    <row r="701" spans="1:14" x14ac:dyDescent="0.25">
      <c r="A701" s="236">
        <v>30151</v>
      </c>
      <c r="B701" s="236">
        <v>30151</v>
      </c>
      <c r="C701" s="236" t="s">
        <v>2538</v>
      </c>
      <c r="D701" s="236">
        <v>49</v>
      </c>
      <c r="E701" s="236" t="s">
        <v>2536</v>
      </c>
      <c r="F701" s="236" t="s">
        <v>2539</v>
      </c>
      <c r="G701" s="236" t="s">
        <v>2540</v>
      </c>
      <c r="H701" s="236">
        <v>0</v>
      </c>
      <c r="I701" s="236" t="s">
        <v>2541</v>
      </c>
      <c r="L701" s="236" t="s">
        <v>194</v>
      </c>
      <c r="M701" s="236">
        <v>511903171</v>
      </c>
      <c r="N701" s="236" t="s">
        <v>342</v>
      </c>
    </row>
    <row r="702" spans="1:14" x14ac:dyDescent="0.25">
      <c r="A702" s="236">
        <v>31543</v>
      </c>
      <c r="B702" s="236">
        <v>31543</v>
      </c>
      <c r="C702" s="236" t="s">
        <v>2542</v>
      </c>
      <c r="D702" s="236">
        <v>49</v>
      </c>
      <c r="E702" s="236" t="s">
        <v>2536</v>
      </c>
      <c r="I702" s="236" t="s">
        <v>2543</v>
      </c>
      <c r="L702" s="236" t="s">
        <v>72</v>
      </c>
    </row>
    <row r="703" spans="1:14" x14ac:dyDescent="0.25">
      <c r="A703" s="236">
        <v>33575</v>
      </c>
      <c r="B703" s="236">
        <v>33575</v>
      </c>
      <c r="C703" s="236" t="s">
        <v>2544</v>
      </c>
      <c r="D703" s="236">
        <v>49</v>
      </c>
      <c r="E703" s="236" t="s">
        <v>2536</v>
      </c>
    </row>
    <row r="704" spans="1:14" x14ac:dyDescent="0.25">
      <c r="A704" s="236">
        <v>38570</v>
      </c>
      <c r="B704" s="236">
        <v>38570</v>
      </c>
      <c r="C704" s="236" t="s">
        <v>2545</v>
      </c>
      <c r="D704" s="236">
        <v>49</v>
      </c>
      <c r="E704" s="236" t="s">
        <v>2536</v>
      </c>
      <c r="F704" s="236" t="s">
        <v>2546</v>
      </c>
      <c r="I704" s="236" t="s">
        <v>2547</v>
      </c>
      <c r="L704" s="236" t="s">
        <v>72</v>
      </c>
      <c r="N704" s="236" t="s">
        <v>2548</v>
      </c>
    </row>
    <row r="705" spans="1:14" x14ac:dyDescent="0.25">
      <c r="A705" s="236">
        <v>34698</v>
      </c>
      <c r="B705" s="236">
        <v>34698</v>
      </c>
      <c r="C705" s="236" t="s">
        <v>2549</v>
      </c>
      <c r="D705" s="236">
        <v>49</v>
      </c>
      <c r="E705" s="236" t="s">
        <v>2536</v>
      </c>
      <c r="F705" s="236" t="s">
        <v>2550</v>
      </c>
      <c r="L705" s="236" t="s">
        <v>72</v>
      </c>
    </row>
    <row r="706" spans="1:14" x14ac:dyDescent="0.25">
      <c r="A706" s="236">
        <v>38089</v>
      </c>
      <c r="B706" s="236">
        <v>38089</v>
      </c>
      <c r="C706" s="236" t="s">
        <v>2551</v>
      </c>
      <c r="D706" s="236">
        <v>49</v>
      </c>
      <c r="E706" s="236" t="s">
        <v>2536</v>
      </c>
      <c r="F706" s="236" t="s">
        <v>2552</v>
      </c>
      <c r="I706" s="236" t="s">
        <v>2553</v>
      </c>
      <c r="J706" s="236" t="s">
        <v>2554</v>
      </c>
      <c r="K706" s="236" t="s">
        <v>2555</v>
      </c>
      <c r="L706" s="236" t="s">
        <v>105</v>
      </c>
      <c r="M706" s="236">
        <v>515006500</v>
      </c>
    </row>
    <row r="707" spans="1:14" x14ac:dyDescent="0.25">
      <c r="A707" s="236">
        <v>32529</v>
      </c>
      <c r="B707" s="236">
        <v>32529</v>
      </c>
      <c r="C707" s="236" t="s">
        <v>2556</v>
      </c>
      <c r="D707" s="236">
        <v>49</v>
      </c>
      <c r="E707" s="236" t="s">
        <v>2536</v>
      </c>
      <c r="F707" s="236" t="s">
        <v>2557</v>
      </c>
      <c r="G707" s="236" t="s">
        <v>2558</v>
      </c>
      <c r="I707" s="236" t="s">
        <v>2559</v>
      </c>
      <c r="J707" s="236" t="s">
        <v>2560</v>
      </c>
      <c r="K707" s="236" t="s">
        <v>2561</v>
      </c>
      <c r="L707" s="236" t="s">
        <v>188</v>
      </c>
      <c r="M707" s="236">
        <v>511947020</v>
      </c>
      <c r="N707" s="236" t="s">
        <v>342</v>
      </c>
    </row>
    <row r="708" spans="1:14" x14ac:dyDescent="0.25">
      <c r="A708" s="236">
        <v>8295</v>
      </c>
      <c r="B708" s="236">
        <v>8295</v>
      </c>
      <c r="C708" s="236" t="s">
        <v>2562</v>
      </c>
      <c r="D708" s="236">
        <v>49</v>
      </c>
      <c r="E708" s="236" t="s">
        <v>2536</v>
      </c>
      <c r="F708" s="236" t="s">
        <v>2563</v>
      </c>
      <c r="G708" s="236" t="s">
        <v>2564</v>
      </c>
      <c r="I708" s="236" t="s">
        <v>2565</v>
      </c>
      <c r="J708" s="236" t="s">
        <v>2566</v>
      </c>
      <c r="K708" s="236" t="s">
        <v>2567</v>
      </c>
      <c r="L708" s="236" t="s">
        <v>72</v>
      </c>
      <c r="M708" s="236">
        <v>500107487</v>
      </c>
      <c r="N708" s="236" t="s">
        <v>342</v>
      </c>
    </row>
    <row r="709" spans="1:14" x14ac:dyDescent="0.25">
      <c r="A709" s="236">
        <v>38545</v>
      </c>
      <c r="B709" s="236">
        <v>38545</v>
      </c>
      <c r="C709" s="236" t="s">
        <v>2568</v>
      </c>
      <c r="D709" s="236">
        <v>49</v>
      </c>
      <c r="E709" s="236" t="s">
        <v>2536</v>
      </c>
      <c r="F709" s="236" t="s">
        <v>2569</v>
      </c>
      <c r="L709" s="236" t="s">
        <v>72</v>
      </c>
      <c r="M709" s="236">
        <v>516081676</v>
      </c>
      <c r="N709" s="236" t="s">
        <v>2548</v>
      </c>
    </row>
    <row r="710" spans="1:14" x14ac:dyDescent="0.25">
      <c r="A710" s="236">
        <v>31769</v>
      </c>
      <c r="B710" s="236">
        <v>31769</v>
      </c>
      <c r="C710" s="236" t="s">
        <v>2570</v>
      </c>
      <c r="D710" s="236">
        <v>49</v>
      </c>
      <c r="E710" s="236" t="s">
        <v>2536</v>
      </c>
      <c r="F710" s="236" t="s">
        <v>2571</v>
      </c>
      <c r="G710" s="236" t="s">
        <v>2572</v>
      </c>
      <c r="I710" s="236" t="s">
        <v>2573</v>
      </c>
      <c r="J710" s="236" t="s">
        <v>2574</v>
      </c>
      <c r="K710" s="236" t="s">
        <v>2575</v>
      </c>
      <c r="L710" s="236" t="s">
        <v>72</v>
      </c>
      <c r="M710" s="236">
        <v>514884154</v>
      </c>
      <c r="N710" s="236" t="s">
        <v>371</v>
      </c>
    </row>
    <row r="711" spans="1:14" x14ac:dyDescent="0.25">
      <c r="A711" s="236">
        <v>7897</v>
      </c>
      <c r="B711" s="236">
        <v>7897</v>
      </c>
      <c r="C711" s="236" t="s">
        <v>2576</v>
      </c>
      <c r="D711" s="236">
        <v>49</v>
      </c>
      <c r="E711" s="236" t="s">
        <v>2536</v>
      </c>
      <c r="F711" s="236" t="s">
        <v>2577</v>
      </c>
      <c r="G711" s="236" t="s">
        <v>2578</v>
      </c>
      <c r="H711" s="236">
        <v>0</v>
      </c>
      <c r="I711" s="236" t="s">
        <v>2579</v>
      </c>
      <c r="J711" s="236" t="s">
        <v>2580</v>
      </c>
      <c r="L711" s="236" t="s">
        <v>72</v>
      </c>
      <c r="M711" s="236">
        <v>513559245</v>
      </c>
      <c r="N711" s="236" t="s">
        <v>342</v>
      </c>
    </row>
    <row r="712" spans="1:14" x14ac:dyDescent="0.25">
      <c r="A712" s="236">
        <v>33769</v>
      </c>
      <c r="B712" s="236">
        <v>33769</v>
      </c>
      <c r="C712" s="236" t="s">
        <v>2581</v>
      </c>
      <c r="D712" s="236">
        <v>49</v>
      </c>
      <c r="E712" s="236" t="s">
        <v>2536</v>
      </c>
      <c r="F712" s="236" t="s">
        <v>2582</v>
      </c>
      <c r="G712" s="236" t="s">
        <v>2583</v>
      </c>
      <c r="I712" s="236" t="s">
        <v>2584</v>
      </c>
      <c r="J712" s="236" t="s">
        <v>2585</v>
      </c>
      <c r="L712" s="236" t="s">
        <v>182</v>
      </c>
      <c r="M712" s="236">
        <v>515147213</v>
      </c>
      <c r="N712" s="236" t="s">
        <v>342</v>
      </c>
    </row>
    <row r="713" spans="1:14" x14ac:dyDescent="0.25">
      <c r="A713" s="236">
        <v>36678</v>
      </c>
      <c r="B713" s="236">
        <v>36678</v>
      </c>
      <c r="C713" s="236" t="s">
        <v>2586</v>
      </c>
      <c r="D713" s="236">
        <v>49</v>
      </c>
      <c r="E713" s="236" t="s">
        <v>2536</v>
      </c>
      <c r="F713" s="236" t="s">
        <v>2587</v>
      </c>
      <c r="I713" s="236" t="s">
        <v>2588</v>
      </c>
      <c r="J713" s="236" t="s">
        <v>2589</v>
      </c>
      <c r="K713" s="236" t="s">
        <v>2590</v>
      </c>
      <c r="L713" s="236" t="s">
        <v>72</v>
      </c>
      <c r="M713" s="236">
        <v>513716332</v>
      </c>
      <c r="N713" s="236" t="s">
        <v>371</v>
      </c>
    </row>
    <row r="714" spans="1:14" x14ac:dyDescent="0.25">
      <c r="A714" s="236">
        <v>36663</v>
      </c>
      <c r="B714" s="236">
        <v>36663</v>
      </c>
      <c r="C714" s="236" t="s">
        <v>2591</v>
      </c>
      <c r="D714" s="236">
        <v>49</v>
      </c>
      <c r="E714" s="236" t="s">
        <v>2536</v>
      </c>
      <c r="F714" s="236" t="s">
        <v>2587</v>
      </c>
      <c r="G714" s="236">
        <v>1258262</v>
      </c>
      <c r="I714" s="236" t="s">
        <v>2588</v>
      </c>
      <c r="J714" s="236" t="s">
        <v>2589</v>
      </c>
      <c r="K714" s="236" t="s">
        <v>2590</v>
      </c>
      <c r="L714" s="236" t="s">
        <v>72</v>
      </c>
      <c r="M714" s="236">
        <v>513523993</v>
      </c>
      <c r="N714" s="236" t="s">
        <v>371</v>
      </c>
    </row>
    <row r="715" spans="1:14" x14ac:dyDescent="0.25">
      <c r="A715" s="236">
        <v>38653</v>
      </c>
      <c r="B715" s="236">
        <v>38653</v>
      </c>
      <c r="C715" s="236" t="s">
        <v>2592</v>
      </c>
      <c r="D715" s="236">
        <v>49</v>
      </c>
      <c r="E715" s="236" t="s">
        <v>2536</v>
      </c>
    </row>
    <row r="716" spans="1:14" x14ac:dyDescent="0.25">
      <c r="A716" s="236">
        <v>36648</v>
      </c>
      <c r="B716" s="236">
        <v>36648</v>
      </c>
      <c r="C716" s="236" t="s">
        <v>2593</v>
      </c>
      <c r="D716" s="236">
        <v>49</v>
      </c>
      <c r="E716" s="236" t="s">
        <v>2536</v>
      </c>
      <c r="F716" s="236" t="s">
        <v>2587</v>
      </c>
      <c r="G716" s="236">
        <v>1285461</v>
      </c>
      <c r="I716" s="236" t="s">
        <v>2588</v>
      </c>
      <c r="J716" s="236" t="s">
        <v>2589</v>
      </c>
      <c r="K716" s="236" t="s">
        <v>2590</v>
      </c>
      <c r="L716" s="236" t="s">
        <v>72</v>
      </c>
      <c r="M716" s="236">
        <v>513356824</v>
      </c>
      <c r="N716" s="236" t="s">
        <v>371</v>
      </c>
    </row>
    <row r="717" spans="1:14" x14ac:dyDescent="0.25">
      <c r="A717" s="236">
        <v>34123</v>
      </c>
      <c r="B717" s="236">
        <v>34123</v>
      </c>
      <c r="C717" s="236" t="s">
        <v>2594</v>
      </c>
      <c r="D717" s="236">
        <v>49</v>
      </c>
      <c r="E717" s="236" t="s">
        <v>2536</v>
      </c>
      <c r="F717" s="236" t="s">
        <v>2595</v>
      </c>
      <c r="G717" s="236" t="s">
        <v>2596</v>
      </c>
      <c r="I717" s="236" t="s">
        <v>919</v>
      </c>
      <c r="L717" s="236" t="s">
        <v>72</v>
      </c>
      <c r="M717" s="236">
        <v>513356824</v>
      </c>
    </row>
    <row r="718" spans="1:14" x14ac:dyDescent="0.25">
      <c r="A718" s="236">
        <v>34143</v>
      </c>
      <c r="B718" s="236">
        <v>34143</v>
      </c>
      <c r="C718" s="236" t="s">
        <v>2597</v>
      </c>
      <c r="D718" s="236">
        <v>49</v>
      </c>
      <c r="E718" s="236" t="s">
        <v>2536</v>
      </c>
      <c r="F718" s="236" t="s">
        <v>2598</v>
      </c>
      <c r="G718" s="236" t="s">
        <v>2599</v>
      </c>
      <c r="I718" s="236" t="s">
        <v>2600</v>
      </c>
      <c r="K718" s="236" t="s">
        <v>2601</v>
      </c>
      <c r="L718" s="236" t="s">
        <v>72</v>
      </c>
      <c r="M718" s="236">
        <v>514156884</v>
      </c>
    </row>
    <row r="719" spans="1:14" x14ac:dyDescent="0.25">
      <c r="A719" s="236">
        <v>38602</v>
      </c>
      <c r="B719" s="236">
        <v>38602</v>
      </c>
      <c r="C719" s="236" t="s">
        <v>2602</v>
      </c>
      <c r="D719" s="236">
        <v>49</v>
      </c>
      <c r="E719" s="236" t="s">
        <v>2536</v>
      </c>
      <c r="F719" s="236" t="s">
        <v>2603</v>
      </c>
      <c r="I719" s="236" t="s">
        <v>2604</v>
      </c>
      <c r="J719" s="236">
        <v>505790882</v>
      </c>
      <c r="K719" s="236" t="s">
        <v>2605</v>
      </c>
      <c r="L719" s="236" t="s">
        <v>182</v>
      </c>
      <c r="N719" s="236" t="s">
        <v>2606</v>
      </c>
    </row>
    <row r="720" spans="1:14" x14ac:dyDescent="0.25">
      <c r="A720" s="236">
        <v>8393</v>
      </c>
      <c r="B720" s="236">
        <v>8393</v>
      </c>
      <c r="C720" s="236" t="s">
        <v>2607</v>
      </c>
      <c r="D720" s="236">
        <v>49</v>
      </c>
      <c r="E720" s="236" t="s">
        <v>2536</v>
      </c>
      <c r="F720" s="236" t="s">
        <v>2608</v>
      </c>
      <c r="G720" s="236" t="s">
        <v>2609</v>
      </c>
      <c r="I720" s="236" t="s">
        <v>2610</v>
      </c>
      <c r="J720" s="236">
        <v>504161152</v>
      </c>
      <c r="K720" s="236" t="s">
        <v>2611</v>
      </c>
      <c r="L720" s="236" t="s">
        <v>72</v>
      </c>
    </row>
    <row r="721" spans="1:14" x14ac:dyDescent="0.25">
      <c r="A721" s="236">
        <v>34668</v>
      </c>
      <c r="B721" s="236">
        <v>34668</v>
      </c>
      <c r="C721" s="236" t="s">
        <v>2612</v>
      </c>
      <c r="D721" s="236">
        <v>49</v>
      </c>
      <c r="E721" s="236" t="s">
        <v>2536</v>
      </c>
      <c r="F721" s="236" t="s">
        <v>2613</v>
      </c>
      <c r="I721" s="236" t="s">
        <v>2610</v>
      </c>
      <c r="J721" s="236" t="s">
        <v>2614</v>
      </c>
      <c r="K721" s="236" t="s">
        <v>2611</v>
      </c>
      <c r="L721" s="236" t="s">
        <v>105</v>
      </c>
      <c r="M721" s="236">
        <v>510916125</v>
      </c>
      <c r="N721" s="236" t="s">
        <v>371</v>
      </c>
    </row>
    <row r="722" spans="1:14" x14ac:dyDescent="0.25">
      <c r="A722" s="236">
        <v>38526</v>
      </c>
      <c r="B722" s="236">
        <v>38526</v>
      </c>
      <c r="C722" s="236" t="s">
        <v>2615</v>
      </c>
      <c r="D722" s="236">
        <v>49</v>
      </c>
      <c r="E722" s="236" t="s">
        <v>2536</v>
      </c>
      <c r="F722" s="236" t="s">
        <v>2616</v>
      </c>
      <c r="L722" s="236" t="s">
        <v>168</v>
      </c>
      <c r="M722" s="236">
        <v>515832251</v>
      </c>
      <c r="N722" s="236" t="s">
        <v>870</v>
      </c>
    </row>
    <row r="723" spans="1:14" x14ac:dyDescent="0.25">
      <c r="A723" s="236">
        <v>35871</v>
      </c>
      <c r="B723" s="236">
        <v>35871</v>
      </c>
      <c r="C723" s="236" t="s">
        <v>2617</v>
      </c>
      <c r="D723" s="236">
        <v>49</v>
      </c>
      <c r="E723" s="236" t="s">
        <v>2536</v>
      </c>
      <c r="F723" s="236" t="s">
        <v>2618</v>
      </c>
      <c r="I723" s="236" t="s">
        <v>2619</v>
      </c>
      <c r="L723" s="236" t="s">
        <v>168</v>
      </c>
      <c r="M723" s="236">
        <v>54179361</v>
      </c>
      <c r="N723" s="236" t="s">
        <v>342</v>
      </c>
    </row>
    <row r="724" spans="1:14" x14ac:dyDescent="0.25">
      <c r="A724" s="236">
        <v>7795</v>
      </c>
      <c r="B724" s="236">
        <v>7795</v>
      </c>
      <c r="C724" s="236" t="s">
        <v>2620</v>
      </c>
      <c r="D724" s="236">
        <v>49</v>
      </c>
      <c r="E724" s="236" t="s">
        <v>2536</v>
      </c>
      <c r="F724" s="236" t="s">
        <v>2621</v>
      </c>
      <c r="G724" s="236" t="s">
        <v>2622</v>
      </c>
      <c r="I724" s="236" t="s">
        <v>2623</v>
      </c>
      <c r="J724" s="236" t="s">
        <v>2624</v>
      </c>
      <c r="K724" s="236" t="s">
        <v>2625</v>
      </c>
      <c r="L724" s="236" t="s">
        <v>182</v>
      </c>
      <c r="M724" s="236">
        <v>513779900</v>
      </c>
      <c r="N724" s="236" t="s">
        <v>342</v>
      </c>
    </row>
    <row r="725" spans="1:14" x14ac:dyDescent="0.25">
      <c r="A725" s="236">
        <v>29653</v>
      </c>
      <c r="B725" s="236">
        <v>29653</v>
      </c>
      <c r="C725" s="236" t="s">
        <v>2626</v>
      </c>
      <c r="D725" s="236">
        <v>49</v>
      </c>
      <c r="E725" s="236" t="s">
        <v>2536</v>
      </c>
      <c r="G725" s="236" t="s">
        <v>2627</v>
      </c>
      <c r="I725" s="236" t="s">
        <v>2623</v>
      </c>
      <c r="J725" s="236" t="s">
        <v>2624</v>
      </c>
      <c r="K725" s="236" t="s">
        <v>2625</v>
      </c>
      <c r="L725" s="236" t="s">
        <v>72</v>
      </c>
      <c r="M725" s="236">
        <v>513779900</v>
      </c>
      <c r="N725" s="236" t="s">
        <v>342</v>
      </c>
    </row>
    <row r="726" spans="1:14" x14ac:dyDescent="0.25">
      <c r="A726" s="236">
        <v>7763</v>
      </c>
      <c r="B726" s="236">
        <v>7763</v>
      </c>
      <c r="C726" s="236" t="s">
        <v>2628</v>
      </c>
      <c r="D726" s="236">
        <v>49</v>
      </c>
      <c r="E726" s="236" t="s">
        <v>2536</v>
      </c>
      <c r="F726" s="236" t="s">
        <v>2629</v>
      </c>
      <c r="G726" s="236" t="s">
        <v>2630</v>
      </c>
      <c r="H726" s="236">
        <v>59620</v>
      </c>
      <c r="I726" s="236" t="s">
        <v>2631</v>
      </c>
      <c r="J726" s="236" t="s">
        <v>2632</v>
      </c>
      <c r="L726" s="236" t="s">
        <v>72</v>
      </c>
    </row>
    <row r="727" spans="1:14" x14ac:dyDescent="0.25">
      <c r="A727" s="236">
        <v>33877</v>
      </c>
      <c r="B727" s="236">
        <v>33877</v>
      </c>
      <c r="C727" s="236" t="s">
        <v>2633</v>
      </c>
      <c r="D727" s="236">
        <v>49</v>
      </c>
      <c r="E727" s="236" t="s">
        <v>2536</v>
      </c>
      <c r="F727" s="236" t="s">
        <v>2634</v>
      </c>
      <c r="G727" s="236" t="s">
        <v>2635</v>
      </c>
      <c r="I727" s="236" t="s">
        <v>2636</v>
      </c>
      <c r="J727" s="236" t="s">
        <v>2637</v>
      </c>
      <c r="K727" s="236" t="s">
        <v>2638</v>
      </c>
      <c r="L727" s="236" t="s">
        <v>72</v>
      </c>
      <c r="M727" s="236">
        <v>513914713</v>
      </c>
    </row>
    <row r="728" spans="1:14" x14ac:dyDescent="0.25">
      <c r="A728" s="236">
        <v>34725</v>
      </c>
      <c r="B728" s="236">
        <v>34725</v>
      </c>
      <c r="C728" s="236" t="s">
        <v>2639</v>
      </c>
      <c r="D728" s="236">
        <v>49</v>
      </c>
      <c r="E728" s="236" t="s">
        <v>2536</v>
      </c>
      <c r="F728" s="236" t="s">
        <v>2640</v>
      </c>
      <c r="L728" s="236" t="s">
        <v>174</v>
      </c>
    </row>
    <row r="729" spans="1:14" x14ac:dyDescent="0.25">
      <c r="A729" s="236">
        <v>36955</v>
      </c>
      <c r="B729" s="236">
        <v>36955</v>
      </c>
      <c r="C729" s="236" t="s">
        <v>2641</v>
      </c>
      <c r="D729" s="236">
        <v>49</v>
      </c>
      <c r="E729" s="236" t="s">
        <v>2536</v>
      </c>
      <c r="F729" s="236" t="s">
        <v>2642</v>
      </c>
      <c r="L729" s="236" t="s">
        <v>72</v>
      </c>
    </row>
    <row r="730" spans="1:14" x14ac:dyDescent="0.25">
      <c r="A730" s="236">
        <v>8386</v>
      </c>
      <c r="B730" s="236">
        <v>8386</v>
      </c>
      <c r="C730" s="236" t="s">
        <v>2643</v>
      </c>
      <c r="D730" s="236">
        <v>49</v>
      </c>
      <c r="E730" s="236" t="s">
        <v>2536</v>
      </c>
      <c r="F730" s="236" t="s">
        <v>2644</v>
      </c>
      <c r="G730" s="236" t="s">
        <v>2645</v>
      </c>
      <c r="I730" s="236" t="s">
        <v>2646</v>
      </c>
      <c r="K730" s="236" t="s">
        <v>2647</v>
      </c>
      <c r="L730" s="236" t="s">
        <v>168</v>
      </c>
      <c r="M730" s="236">
        <v>513737155</v>
      </c>
      <c r="N730" s="236" t="s">
        <v>342</v>
      </c>
    </row>
    <row r="731" spans="1:14" x14ac:dyDescent="0.25">
      <c r="A731" s="236">
        <v>34042</v>
      </c>
      <c r="B731" s="236">
        <v>34042</v>
      </c>
      <c r="C731" s="236" t="s">
        <v>2648</v>
      </c>
      <c r="D731" s="236">
        <v>49</v>
      </c>
      <c r="E731" s="236" t="s">
        <v>2536</v>
      </c>
      <c r="F731" s="236" t="s">
        <v>2649</v>
      </c>
      <c r="G731" s="236" t="s">
        <v>2650</v>
      </c>
      <c r="I731" s="236" t="s">
        <v>2651</v>
      </c>
      <c r="J731" s="236" t="s">
        <v>2652</v>
      </c>
      <c r="L731" s="236" t="s">
        <v>72</v>
      </c>
      <c r="M731" s="236">
        <v>514237197</v>
      </c>
      <c r="N731" s="236" t="s">
        <v>342</v>
      </c>
    </row>
    <row r="732" spans="1:14" x14ac:dyDescent="0.25">
      <c r="A732" s="236">
        <v>30184</v>
      </c>
      <c r="B732" s="236">
        <v>30184</v>
      </c>
      <c r="C732" s="236" t="s">
        <v>2653</v>
      </c>
      <c r="D732" s="236">
        <v>49</v>
      </c>
      <c r="E732" s="236" t="s">
        <v>2536</v>
      </c>
      <c r="F732" s="236" t="s">
        <v>2654</v>
      </c>
      <c r="G732" s="236" t="s">
        <v>2655</v>
      </c>
      <c r="H732" s="236">
        <v>0</v>
      </c>
      <c r="I732" s="236" t="s">
        <v>2656</v>
      </c>
      <c r="K732" s="236" t="s">
        <v>2657</v>
      </c>
      <c r="L732" s="236" t="s">
        <v>168</v>
      </c>
      <c r="M732" s="236">
        <v>514332287</v>
      </c>
      <c r="N732" s="236" t="s">
        <v>342</v>
      </c>
    </row>
    <row r="733" spans="1:14" x14ac:dyDescent="0.25">
      <c r="A733" s="236">
        <v>38320</v>
      </c>
      <c r="B733" s="236">
        <v>38320</v>
      </c>
      <c r="C733" s="236" t="s">
        <v>2658</v>
      </c>
      <c r="D733" s="236">
        <v>49</v>
      </c>
      <c r="E733" s="236" t="s">
        <v>2536</v>
      </c>
      <c r="F733" s="236" t="s">
        <v>2642</v>
      </c>
      <c r="I733" s="236" t="s">
        <v>2659</v>
      </c>
      <c r="J733" s="236" t="s">
        <v>2660</v>
      </c>
      <c r="K733" s="236" t="s">
        <v>2647</v>
      </c>
      <c r="L733" s="236" t="s">
        <v>168</v>
      </c>
    </row>
    <row r="734" spans="1:14" x14ac:dyDescent="0.25">
      <c r="A734" s="236">
        <v>35866</v>
      </c>
      <c r="B734" s="236">
        <v>35866</v>
      </c>
      <c r="C734" s="236" t="s">
        <v>2661</v>
      </c>
      <c r="D734" s="236">
        <v>49</v>
      </c>
      <c r="E734" s="236" t="s">
        <v>2536</v>
      </c>
      <c r="F734" s="236" t="s">
        <v>2662</v>
      </c>
      <c r="L734" s="236" t="s">
        <v>72</v>
      </c>
      <c r="M734" s="236">
        <v>23442072</v>
      </c>
    </row>
    <row r="735" spans="1:14" x14ac:dyDescent="0.25">
      <c r="A735" s="236">
        <v>34157</v>
      </c>
      <c r="B735" s="236">
        <v>34157</v>
      </c>
      <c r="C735" s="236" t="s">
        <v>2663</v>
      </c>
      <c r="D735" s="236">
        <v>49</v>
      </c>
      <c r="E735" s="236" t="s">
        <v>2536</v>
      </c>
      <c r="F735" s="236" t="s">
        <v>2634</v>
      </c>
      <c r="G735" s="236" t="s">
        <v>2664</v>
      </c>
      <c r="L735" s="236" t="s">
        <v>72</v>
      </c>
    </row>
    <row r="736" spans="1:14" x14ac:dyDescent="0.25">
      <c r="A736" s="236">
        <v>30300</v>
      </c>
      <c r="B736" s="236">
        <v>30300</v>
      </c>
      <c r="C736" s="236" t="s">
        <v>2665</v>
      </c>
      <c r="D736" s="236">
        <v>49</v>
      </c>
      <c r="E736" s="236" t="s">
        <v>2536</v>
      </c>
      <c r="F736" s="236" t="s">
        <v>2666</v>
      </c>
      <c r="G736" s="236" t="s">
        <v>2667</v>
      </c>
      <c r="I736" s="236" t="s">
        <v>2668</v>
      </c>
      <c r="K736" s="236" t="s">
        <v>2669</v>
      </c>
      <c r="L736" s="236" t="s">
        <v>168</v>
      </c>
      <c r="M736" s="236">
        <v>513506535</v>
      </c>
      <c r="N736" s="236" t="s">
        <v>342</v>
      </c>
    </row>
    <row r="737" spans="1:14" x14ac:dyDescent="0.25">
      <c r="A737" s="236">
        <v>32387</v>
      </c>
      <c r="B737" s="236">
        <v>32387</v>
      </c>
      <c r="C737" s="236" t="s">
        <v>2670</v>
      </c>
      <c r="D737" s="236">
        <v>49</v>
      </c>
      <c r="E737" s="236" t="s">
        <v>2536</v>
      </c>
      <c r="F737" s="236" t="s">
        <v>2671</v>
      </c>
      <c r="G737" s="236" t="s">
        <v>2672</v>
      </c>
      <c r="J737" s="236" t="s">
        <v>2673</v>
      </c>
      <c r="L737" s="236" t="s">
        <v>72</v>
      </c>
      <c r="M737" s="236">
        <v>513757831</v>
      </c>
    </row>
    <row r="738" spans="1:14" x14ac:dyDescent="0.25">
      <c r="A738" s="236">
        <v>34148</v>
      </c>
      <c r="B738" s="236">
        <v>34148</v>
      </c>
      <c r="C738" s="236" t="s">
        <v>2674</v>
      </c>
      <c r="D738" s="236">
        <v>49</v>
      </c>
      <c r="E738" s="236" t="s">
        <v>2536</v>
      </c>
      <c r="F738" s="236" t="s">
        <v>2675</v>
      </c>
      <c r="G738" s="236" t="s">
        <v>2676</v>
      </c>
      <c r="I738" s="236" t="s">
        <v>2677</v>
      </c>
      <c r="K738" s="236" t="s">
        <v>2678</v>
      </c>
      <c r="L738" s="236" t="s">
        <v>182</v>
      </c>
      <c r="M738" s="236">
        <v>515041655</v>
      </c>
      <c r="N738" s="236" t="s">
        <v>342</v>
      </c>
    </row>
    <row r="739" spans="1:14" x14ac:dyDescent="0.25">
      <c r="A739" s="236">
        <v>38535</v>
      </c>
      <c r="B739" s="236">
        <v>38535</v>
      </c>
      <c r="C739" s="236" t="s">
        <v>2679</v>
      </c>
      <c r="D739" s="236">
        <v>49</v>
      </c>
      <c r="E739" s="236" t="s">
        <v>2536</v>
      </c>
      <c r="F739" s="236" t="s">
        <v>2569</v>
      </c>
      <c r="L739" s="236" t="s">
        <v>72</v>
      </c>
      <c r="M739" s="236">
        <v>516085594</v>
      </c>
    </row>
    <row r="740" spans="1:14" x14ac:dyDescent="0.25">
      <c r="A740" s="236">
        <v>7911</v>
      </c>
      <c r="B740" s="236">
        <v>7911</v>
      </c>
      <c r="C740" s="236" t="s">
        <v>2680</v>
      </c>
      <c r="D740" s="236">
        <v>49</v>
      </c>
      <c r="E740" s="236" t="s">
        <v>2536</v>
      </c>
      <c r="F740" s="236" t="s">
        <v>2681</v>
      </c>
      <c r="G740" s="236" t="s">
        <v>2682</v>
      </c>
      <c r="H740" s="236">
        <v>0</v>
      </c>
      <c r="I740" s="236" t="s">
        <v>2683</v>
      </c>
      <c r="L740" s="236" t="s">
        <v>174</v>
      </c>
    </row>
    <row r="741" spans="1:14" x14ac:dyDescent="0.25">
      <c r="A741" s="236">
        <v>34695</v>
      </c>
      <c r="B741" s="236">
        <v>34695</v>
      </c>
      <c r="C741" s="236" t="s">
        <v>2684</v>
      </c>
      <c r="D741" s="236">
        <v>49</v>
      </c>
      <c r="E741" s="236" t="s">
        <v>2536</v>
      </c>
      <c r="F741" s="236" t="s">
        <v>2685</v>
      </c>
      <c r="I741" s="236" t="s">
        <v>2686</v>
      </c>
      <c r="K741" s="236" t="s">
        <v>2687</v>
      </c>
      <c r="L741" s="236" t="s">
        <v>72</v>
      </c>
      <c r="M741" s="236">
        <v>511344186</v>
      </c>
      <c r="N741" s="236" t="s">
        <v>371</v>
      </c>
    </row>
    <row r="742" spans="1:14" x14ac:dyDescent="0.25">
      <c r="A742" s="236">
        <v>7773</v>
      </c>
      <c r="B742" s="236">
        <v>7773</v>
      </c>
      <c r="C742" s="236" t="s">
        <v>2688</v>
      </c>
      <c r="D742" s="236">
        <v>49</v>
      </c>
      <c r="E742" s="236" t="s">
        <v>2536</v>
      </c>
      <c r="F742" s="236" t="s">
        <v>2689</v>
      </c>
      <c r="G742" s="236" t="s">
        <v>2690</v>
      </c>
      <c r="H742" s="236">
        <v>59597</v>
      </c>
      <c r="I742" s="236" t="s">
        <v>2691</v>
      </c>
      <c r="J742" s="236" t="s">
        <v>2692</v>
      </c>
      <c r="K742" s="236" t="s">
        <v>2693</v>
      </c>
      <c r="L742" s="236" t="s">
        <v>165</v>
      </c>
      <c r="M742" s="236">
        <v>510468184</v>
      </c>
      <c r="N742" s="236" t="s">
        <v>342</v>
      </c>
    </row>
    <row r="743" spans="1:14" x14ac:dyDescent="0.25">
      <c r="A743" s="236">
        <v>36703</v>
      </c>
      <c r="B743" s="236">
        <v>36703</v>
      </c>
      <c r="C743" s="236" t="s">
        <v>2694</v>
      </c>
      <c r="D743" s="236">
        <v>49</v>
      </c>
      <c r="E743" s="236" t="s">
        <v>2536</v>
      </c>
      <c r="F743" s="236" t="s">
        <v>2587</v>
      </c>
      <c r="G743" s="236">
        <v>507974</v>
      </c>
      <c r="I743" s="236" t="s">
        <v>2588</v>
      </c>
      <c r="J743" s="236" t="s">
        <v>2589</v>
      </c>
      <c r="K743" s="236" t="s">
        <v>2590</v>
      </c>
      <c r="L743" s="236" t="s">
        <v>72</v>
      </c>
    </row>
    <row r="744" spans="1:14" x14ac:dyDescent="0.25">
      <c r="A744" s="236">
        <v>35861</v>
      </c>
      <c r="B744" s="236">
        <v>35861</v>
      </c>
      <c r="C744" s="236" t="s">
        <v>2695</v>
      </c>
      <c r="D744" s="236">
        <v>49</v>
      </c>
      <c r="E744" s="236" t="s">
        <v>2536</v>
      </c>
      <c r="F744" s="236" t="s">
        <v>2696</v>
      </c>
      <c r="I744" s="236" t="s">
        <v>2697</v>
      </c>
      <c r="J744" s="236" t="s">
        <v>2698</v>
      </c>
      <c r="K744" s="236" t="s">
        <v>2699</v>
      </c>
      <c r="L744" s="236" t="s">
        <v>99</v>
      </c>
      <c r="M744" s="236">
        <v>513942151</v>
      </c>
    </row>
    <row r="745" spans="1:14" x14ac:dyDescent="0.25">
      <c r="A745" s="236">
        <v>36668</v>
      </c>
      <c r="B745" s="236">
        <v>36668</v>
      </c>
      <c r="C745" s="236" t="s">
        <v>2700</v>
      </c>
      <c r="D745" s="236">
        <v>49</v>
      </c>
      <c r="E745" s="236" t="s">
        <v>2536</v>
      </c>
      <c r="F745" s="236" t="s">
        <v>2587</v>
      </c>
      <c r="G745" s="236">
        <v>1539432</v>
      </c>
      <c r="I745" s="236" t="s">
        <v>2588</v>
      </c>
      <c r="J745" s="236" t="s">
        <v>2589</v>
      </c>
      <c r="K745" s="236" t="s">
        <v>2590</v>
      </c>
      <c r="L745" s="236" t="s">
        <v>72</v>
      </c>
      <c r="M745" s="236">
        <v>511130395</v>
      </c>
      <c r="N745" s="236" t="s">
        <v>371</v>
      </c>
    </row>
    <row r="746" spans="1:14" x14ac:dyDescent="0.25">
      <c r="A746" s="236">
        <v>38195</v>
      </c>
      <c r="B746" s="236">
        <v>38195</v>
      </c>
      <c r="C746" s="236" t="s">
        <v>2701</v>
      </c>
      <c r="D746" s="236">
        <v>49</v>
      </c>
      <c r="E746" s="236" t="s">
        <v>2536</v>
      </c>
    </row>
    <row r="747" spans="1:14" x14ac:dyDescent="0.25">
      <c r="A747" s="236">
        <v>38517</v>
      </c>
      <c r="B747" s="236">
        <v>38517</v>
      </c>
      <c r="C747" s="236" t="s">
        <v>2702</v>
      </c>
      <c r="D747" s="236">
        <v>49</v>
      </c>
      <c r="E747" s="236" t="s">
        <v>2536</v>
      </c>
    </row>
    <row r="748" spans="1:14" x14ac:dyDescent="0.25">
      <c r="A748" s="236">
        <v>34710</v>
      </c>
      <c r="B748" s="236">
        <v>34710</v>
      </c>
      <c r="C748" s="236" t="s">
        <v>2703</v>
      </c>
      <c r="D748" s="236">
        <v>49</v>
      </c>
      <c r="E748" s="236" t="s">
        <v>2536</v>
      </c>
      <c r="F748" s="236" t="s">
        <v>2704</v>
      </c>
      <c r="L748" s="236" t="s">
        <v>168</v>
      </c>
      <c r="M748" s="236">
        <v>5156363793</v>
      </c>
    </row>
    <row r="749" spans="1:14" x14ac:dyDescent="0.25">
      <c r="A749" s="236">
        <v>34707</v>
      </c>
      <c r="B749" s="236">
        <v>34707</v>
      </c>
      <c r="C749" s="236" t="s">
        <v>2705</v>
      </c>
      <c r="D749" s="236">
        <v>49</v>
      </c>
      <c r="E749" s="236" t="s">
        <v>2536</v>
      </c>
      <c r="F749" s="236" t="s">
        <v>2706</v>
      </c>
      <c r="L749" s="236" t="s">
        <v>168</v>
      </c>
      <c r="M749" s="236">
        <v>511112005</v>
      </c>
      <c r="N749" s="236" t="s">
        <v>342</v>
      </c>
    </row>
    <row r="750" spans="1:14" x14ac:dyDescent="0.25">
      <c r="A750" s="236">
        <v>38608</v>
      </c>
      <c r="B750" s="236">
        <v>38608</v>
      </c>
      <c r="C750" s="236" t="s">
        <v>2707</v>
      </c>
      <c r="D750" s="236">
        <v>49</v>
      </c>
      <c r="E750" s="236" t="s">
        <v>2536</v>
      </c>
      <c r="F750" s="236" t="s">
        <v>2708</v>
      </c>
      <c r="N750" s="236" t="s">
        <v>2606</v>
      </c>
    </row>
    <row r="751" spans="1:14" x14ac:dyDescent="0.25">
      <c r="A751" s="236">
        <v>34722</v>
      </c>
      <c r="B751" s="236">
        <v>34722</v>
      </c>
      <c r="C751" s="236" t="s">
        <v>2709</v>
      </c>
      <c r="D751" s="236">
        <v>49</v>
      </c>
      <c r="E751" s="236" t="s">
        <v>2536</v>
      </c>
      <c r="F751" s="236" t="s">
        <v>2710</v>
      </c>
      <c r="I751" s="236" t="s">
        <v>2711</v>
      </c>
      <c r="J751" s="236" t="s">
        <v>2712</v>
      </c>
      <c r="K751" s="236" t="s">
        <v>2713</v>
      </c>
      <c r="L751" s="236" t="s">
        <v>168</v>
      </c>
      <c r="M751" s="236">
        <v>513184846</v>
      </c>
      <c r="N751" s="236" t="s">
        <v>342</v>
      </c>
    </row>
    <row r="752" spans="1:14" x14ac:dyDescent="0.25">
      <c r="A752" s="236">
        <v>34187</v>
      </c>
      <c r="B752" s="236">
        <v>34187</v>
      </c>
      <c r="C752" s="236" t="s">
        <v>2714</v>
      </c>
      <c r="D752" s="236">
        <v>49</v>
      </c>
      <c r="E752" s="236" t="s">
        <v>2536</v>
      </c>
      <c r="F752" s="236" t="s">
        <v>2715</v>
      </c>
      <c r="G752" s="236" t="s">
        <v>2716</v>
      </c>
      <c r="L752" s="236" t="s">
        <v>168</v>
      </c>
    </row>
    <row r="753" spans="1:14" x14ac:dyDescent="0.25">
      <c r="A753" s="236">
        <v>34273</v>
      </c>
      <c r="B753" s="236">
        <v>34273</v>
      </c>
      <c r="C753" s="236" t="s">
        <v>2717</v>
      </c>
      <c r="D753" s="236">
        <v>49</v>
      </c>
      <c r="E753" s="236" t="s">
        <v>2536</v>
      </c>
      <c r="F753" s="236" t="s">
        <v>2718</v>
      </c>
      <c r="G753" s="236" t="s">
        <v>2719</v>
      </c>
      <c r="L753" s="236" t="s">
        <v>155</v>
      </c>
    </row>
    <row r="754" spans="1:14" x14ac:dyDescent="0.25">
      <c r="A754" s="236">
        <v>7904</v>
      </c>
      <c r="B754" s="236">
        <v>7904</v>
      </c>
      <c r="C754" s="236" t="s">
        <v>424</v>
      </c>
      <c r="D754" s="236">
        <v>49</v>
      </c>
      <c r="E754" s="236" t="s">
        <v>2536</v>
      </c>
      <c r="F754" s="236" t="s">
        <v>2720</v>
      </c>
      <c r="G754" s="236" t="s">
        <v>2721</v>
      </c>
      <c r="H754" s="236">
        <v>0</v>
      </c>
      <c r="I754" s="236" t="s">
        <v>2722</v>
      </c>
      <c r="J754" s="236" t="s">
        <v>2723</v>
      </c>
      <c r="K754" s="236" t="s">
        <v>2724</v>
      </c>
      <c r="L754" s="236" t="s">
        <v>105</v>
      </c>
      <c r="M754" s="236">
        <v>512562596</v>
      </c>
      <c r="N754" s="236" t="s">
        <v>342</v>
      </c>
    </row>
    <row r="755" spans="1:14" x14ac:dyDescent="0.25">
      <c r="A755" s="236">
        <v>8191</v>
      </c>
      <c r="B755" s="236">
        <v>8191</v>
      </c>
      <c r="C755" s="236" t="s">
        <v>2725</v>
      </c>
      <c r="D755" s="236">
        <v>49</v>
      </c>
      <c r="E755" s="236" t="s">
        <v>2536</v>
      </c>
      <c r="F755" s="236" t="s">
        <v>2726</v>
      </c>
      <c r="G755" s="236" t="s">
        <v>2727</v>
      </c>
      <c r="I755" s="236" t="s">
        <v>2728</v>
      </c>
      <c r="J755" s="236" t="s">
        <v>2729</v>
      </c>
      <c r="K755" s="236" t="s">
        <v>2730</v>
      </c>
      <c r="L755" s="236" t="s">
        <v>105</v>
      </c>
      <c r="M755" s="236">
        <v>511564510</v>
      </c>
      <c r="N755" s="236" t="s">
        <v>342</v>
      </c>
    </row>
    <row r="756" spans="1:14" x14ac:dyDescent="0.25">
      <c r="A756" s="236">
        <v>33871</v>
      </c>
      <c r="B756" s="236">
        <v>33871</v>
      </c>
      <c r="C756" s="236" t="s">
        <v>2731</v>
      </c>
      <c r="D756" s="236">
        <v>49</v>
      </c>
      <c r="E756" s="236" t="s">
        <v>2536</v>
      </c>
      <c r="F756" s="236" t="s">
        <v>2732</v>
      </c>
      <c r="G756" s="236" t="s">
        <v>2733</v>
      </c>
      <c r="L756" s="236" t="s">
        <v>72</v>
      </c>
    </row>
    <row r="757" spans="1:14" x14ac:dyDescent="0.25">
      <c r="A757" s="236">
        <v>32305</v>
      </c>
      <c r="B757" s="236">
        <v>32305</v>
      </c>
      <c r="C757" s="236" t="s">
        <v>2734</v>
      </c>
      <c r="D757" s="236">
        <v>49</v>
      </c>
      <c r="E757" s="236" t="s">
        <v>2536</v>
      </c>
      <c r="F757" s="236" t="s">
        <v>2735</v>
      </c>
      <c r="L757" s="236" t="s">
        <v>174</v>
      </c>
    </row>
    <row r="758" spans="1:14" x14ac:dyDescent="0.25">
      <c r="A758" s="236">
        <v>32393</v>
      </c>
      <c r="B758" s="236">
        <v>32393</v>
      </c>
      <c r="C758" s="236" t="s">
        <v>2736</v>
      </c>
      <c r="D758" s="236">
        <v>49</v>
      </c>
      <c r="E758" s="236" t="s">
        <v>2536</v>
      </c>
      <c r="F758" s="236" t="s">
        <v>2737</v>
      </c>
      <c r="G758" s="236" t="s">
        <v>2738</v>
      </c>
      <c r="I758" s="236" t="s">
        <v>2739</v>
      </c>
      <c r="J758" s="236" t="s">
        <v>2740</v>
      </c>
      <c r="L758" s="236" t="s">
        <v>72</v>
      </c>
    </row>
    <row r="759" spans="1:14" x14ac:dyDescent="0.25">
      <c r="A759" s="236">
        <v>8166</v>
      </c>
      <c r="B759" s="236">
        <v>8166</v>
      </c>
      <c r="C759" s="236" t="s">
        <v>2741</v>
      </c>
      <c r="D759" s="236">
        <v>49</v>
      </c>
      <c r="E759" s="236" t="s">
        <v>2536</v>
      </c>
      <c r="F759" s="236" t="s">
        <v>2742</v>
      </c>
      <c r="G759" s="236" t="s">
        <v>2743</v>
      </c>
      <c r="H759" s="236">
        <v>0</v>
      </c>
      <c r="I759" s="236" t="s">
        <v>2744</v>
      </c>
      <c r="J759" s="236" t="s">
        <v>2745</v>
      </c>
      <c r="L759" s="236" t="s">
        <v>121</v>
      </c>
    </row>
    <row r="760" spans="1:14" x14ac:dyDescent="0.25">
      <c r="A760" s="236">
        <v>33551</v>
      </c>
      <c r="B760" s="236">
        <v>33551</v>
      </c>
      <c r="C760" s="236" t="s">
        <v>2746</v>
      </c>
      <c r="D760" s="236">
        <v>49</v>
      </c>
      <c r="E760" s="236" t="s">
        <v>2536</v>
      </c>
      <c r="F760" s="236" t="s">
        <v>2747</v>
      </c>
      <c r="G760" s="236" t="s">
        <v>2748</v>
      </c>
      <c r="I760" s="236" t="s">
        <v>2749</v>
      </c>
      <c r="L760" s="236" t="s">
        <v>121</v>
      </c>
      <c r="M760" s="236">
        <v>32956435</v>
      </c>
      <c r="N760" s="236" t="s">
        <v>342</v>
      </c>
    </row>
    <row r="761" spans="1:14" x14ac:dyDescent="0.25">
      <c r="A761" s="236">
        <v>8406</v>
      </c>
      <c r="B761" s="236">
        <v>8406</v>
      </c>
      <c r="C761" s="236" t="s">
        <v>2750</v>
      </c>
      <c r="D761" s="236">
        <v>49</v>
      </c>
      <c r="E761" s="236" t="s">
        <v>2536</v>
      </c>
      <c r="F761" s="236" t="s">
        <v>2751</v>
      </c>
      <c r="G761" s="236" t="s">
        <v>2752</v>
      </c>
      <c r="H761" s="236">
        <v>0</v>
      </c>
      <c r="I761" s="236" t="s">
        <v>2753</v>
      </c>
      <c r="J761" s="236" t="s">
        <v>2754</v>
      </c>
      <c r="L761" s="236" t="s">
        <v>121</v>
      </c>
      <c r="M761" s="236">
        <v>23762180</v>
      </c>
      <c r="N761" s="236" t="s">
        <v>342</v>
      </c>
    </row>
    <row r="762" spans="1:14" x14ac:dyDescent="0.25">
      <c r="A762" s="236">
        <v>8164</v>
      </c>
      <c r="B762" s="236">
        <v>8164</v>
      </c>
      <c r="C762" s="236" t="s">
        <v>2755</v>
      </c>
      <c r="D762" s="236">
        <v>49</v>
      </c>
      <c r="E762" s="236" t="s">
        <v>2536</v>
      </c>
      <c r="F762" s="236" t="s">
        <v>2756</v>
      </c>
      <c r="G762" s="236" t="s">
        <v>2757</v>
      </c>
      <c r="H762" s="236">
        <v>0</v>
      </c>
      <c r="I762" s="236" t="s">
        <v>2758</v>
      </c>
      <c r="J762" s="236" t="s">
        <v>2759</v>
      </c>
      <c r="L762" s="236" t="s">
        <v>121</v>
      </c>
      <c r="M762" s="236">
        <v>52053436</v>
      </c>
      <c r="N762" s="236" t="s">
        <v>342</v>
      </c>
    </row>
    <row r="763" spans="1:14" x14ac:dyDescent="0.25">
      <c r="A763" s="236">
        <v>8155</v>
      </c>
      <c r="B763" s="236">
        <v>8155</v>
      </c>
      <c r="C763" s="236" t="s">
        <v>2760</v>
      </c>
      <c r="D763" s="236">
        <v>49</v>
      </c>
      <c r="E763" s="236" t="s">
        <v>2536</v>
      </c>
      <c r="F763" s="236" t="s">
        <v>2761</v>
      </c>
      <c r="G763" s="236" t="s">
        <v>2762</v>
      </c>
      <c r="H763" s="236">
        <v>0</v>
      </c>
      <c r="I763" s="236" t="s">
        <v>2763</v>
      </c>
      <c r="J763" s="236" t="s">
        <v>2764</v>
      </c>
      <c r="L763" s="236" t="s">
        <v>121</v>
      </c>
    </row>
    <row r="764" spans="1:14" x14ac:dyDescent="0.25">
      <c r="A764" s="236">
        <v>34628</v>
      </c>
      <c r="B764" s="236">
        <v>34628</v>
      </c>
      <c r="C764" s="236" t="s">
        <v>2765</v>
      </c>
      <c r="D764" s="236">
        <v>49</v>
      </c>
      <c r="E764" s="236" t="s">
        <v>2536</v>
      </c>
      <c r="F764" s="236" t="s">
        <v>2766</v>
      </c>
      <c r="I764" s="236" t="s">
        <v>2767</v>
      </c>
      <c r="J764" s="236" t="s">
        <v>2768</v>
      </c>
      <c r="L764" s="236" t="s">
        <v>121</v>
      </c>
      <c r="M764" s="236">
        <v>513183046</v>
      </c>
      <c r="N764" s="236" t="s">
        <v>371</v>
      </c>
    </row>
    <row r="765" spans="1:14" x14ac:dyDescent="0.25">
      <c r="A765" s="236">
        <v>8165</v>
      </c>
      <c r="B765" s="236">
        <v>8165</v>
      </c>
      <c r="C765" s="236" t="s">
        <v>2769</v>
      </c>
      <c r="D765" s="236">
        <v>49</v>
      </c>
      <c r="E765" s="236" t="s">
        <v>2536</v>
      </c>
      <c r="F765" s="236" t="s">
        <v>2770</v>
      </c>
      <c r="G765" s="236" t="s">
        <v>2771</v>
      </c>
      <c r="H765" s="236">
        <v>0</v>
      </c>
      <c r="I765" s="236" t="s">
        <v>2772</v>
      </c>
      <c r="J765" s="236" t="s">
        <v>2773</v>
      </c>
      <c r="L765" s="236" t="s">
        <v>121</v>
      </c>
      <c r="M765" s="236">
        <v>54094149</v>
      </c>
      <c r="N765" s="236" t="s">
        <v>371</v>
      </c>
    </row>
    <row r="766" spans="1:14" x14ac:dyDescent="0.25">
      <c r="A766" s="236">
        <v>8328</v>
      </c>
      <c r="B766" s="236">
        <v>8328</v>
      </c>
      <c r="C766" s="236" t="s">
        <v>2774</v>
      </c>
      <c r="D766" s="236">
        <v>49</v>
      </c>
      <c r="E766" s="236" t="s">
        <v>2536</v>
      </c>
      <c r="F766" s="236" t="s">
        <v>2775</v>
      </c>
      <c r="G766" s="236" t="s">
        <v>2776</v>
      </c>
      <c r="H766" s="236">
        <v>0</v>
      </c>
      <c r="I766" s="236" t="s">
        <v>2777</v>
      </c>
      <c r="J766" s="236" t="s">
        <v>2778</v>
      </c>
      <c r="L766" s="236" t="s">
        <v>121</v>
      </c>
      <c r="M766" s="236">
        <v>12347621</v>
      </c>
      <c r="N766" s="236" t="s">
        <v>342</v>
      </c>
    </row>
    <row r="767" spans="1:14" x14ac:dyDescent="0.25">
      <c r="A767" s="236">
        <v>7737</v>
      </c>
      <c r="B767" s="236">
        <v>7737</v>
      </c>
      <c r="C767" s="236" t="s">
        <v>2779</v>
      </c>
      <c r="D767" s="236">
        <v>49</v>
      </c>
      <c r="E767" s="236" t="s">
        <v>2536</v>
      </c>
      <c r="F767" s="236" t="s">
        <v>2780</v>
      </c>
      <c r="G767" s="236" t="s">
        <v>2781</v>
      </c>
      <c r="H767" s="236">
        <v>0</v>
      </c>
      <c r="I767" s="236" t="s">
        <v>2782</v>
      </c>
      <c r="J767" s="236" t="s">
        <v>2783</v>
      </c>
      <c r="L767" s="236" t="s">
        <v>121</v>
      </c>
      <c r="M767" s="236">
        <v>307655225</v>
      </c>
    </row>
    <row r="768" spans="1:14" x14ac:dyDescent="0.25">
      <c r="A768" s="236">
        <v>38538</v>
      </c>
      <c r="B768" s="236">
        <v>38538</v>
      </c>
      <c r="C768" s="236" t="s">
        <v>2784</v>
      </c>
      <c r="D768" s="236">
        <v>49</v>
      </c>
      <c r="E768" s="236" t="s">
        <v>2536</v>
      </c>
      <c r="F768" s="236" t="s">
        <v>2785</v>
      </c>
      <c r="L768" s="236" t="s">
        <v>121</v>
      </c>
      <c r="M768" s="236">
        <v>307655225</v>
      </c>
    </row>
    <row r="769" spans="1:14" x14ac:dyDescent="0.25">
      <c r="A769" s="236">
        <v>33829</v>
      </c>
      <c r="B769" s="236">
        <v>33829</v>
      </c>
      <c r="C769" s="236" t="s">
        <v>2786</v>
      </c>
      <c r="D769" s="236">
        <v>49</v>
      </c>
      <c r="E769" s="236" t="s">
        <v>2536</v>
      </c>
      <c r="G769" s="236" t="s">
        <v>2787</v>
      </c>
      <c r="I769" s="236" t="s">
        <v>2788</v>
      </c>
      <c r="L769" s="236" t="s">
        <v>121</v>
      </c>
    </row>
    <row r="770" spans="1:14" x14ac:dyDescent="0.25">
      <c r="A770" s="236">
        <v>8153</v>
      </c>
      <c r="B770" s="236">
        <v>8153</v>
      </c>
      <c r="C770" s="236" t="s">
        <v>2789</v>
      </c>
      <c r="D770" s="236">
        <v>49</v>
      </c>
      <c r="E770" s="236" t="s">
        <v>2536</v>
      </c>
      <c r="F770" s="236" t="s">
        <v>2790</v>
      </c>
      <c r="G770" s="236" t="s">
        <v>2791</v>
      </c>
      <c r="H770" s="236">
        <v>0</v>
      </c>
      <c r="I770" s="236" t="s">
        <v>2792</v>
      </c>
      <c r="J770" s="236" t="s">
        <v>2793</v>
      </c>
      <c r="L770" s="236" t="s">
        <v>121</v>
      </c>
      <c r="M770" s="236">
        <v>59133827</v>
      </c>
    </row>
    <row r="771" spans="1:14" x14ac:dyDescent="0.25">
      <c r="A771" s="236">
        <v>7905</v>
      </c>
      <c r="B771" s="236">
        <v>7905</v>
      </c>
      <c r="C771" s="236" t="s">
        <v>2794</v>
      </c>
      <c r="D771" s="236">
        <v>49</v>
      </c>
      <c r="E771" s="236" t="s">
        <v>2536</v>
      </c>
      <c r="F771" s="236" t="s">
        <v>2795</v>
      </c>
      <c r="G771" s="236" t="s">
        <v>2796</v>
      </c>
      <c r="H771" s="236">
        <v>0</v>
      </c>
      <c r="I771" s="236" t="s">
        <v>2797</v>
      </c>
      <c r="J771" s="236" t="s">
        <v>2798</v>
      </c>
      <c r="L771" s="236" t="s">
        <v>121</v>
      </c>
    </row>
    <row r="772" spans="1:14" x14ac:dyDescent="0.25">
      <c r="A772" s="236">
        <v>32526</v>
      </c>
      <c r="B772" s="236">
        <v>32526</v>
      </c>
      <c r="C772" s="236" t="s">
        <v>2799</v>
      </c>
      <c r="D772" s="236">
        <v>49</v>
      </c>
      <c r="E772" s="236" t="s">
        <v>2536</v>
      </c>
      <c r="F772" s="236" t="s">
        <v>2800</v>
      </c>
      <c r="G772" s="236" t="s">
        <v>2801</v>
      </c>
      <c r="I772" s="236" t="s">
        <v>2802</v>
      </c>
      <c r="L772" s="236" t="s">
        <v>121</v>
      </c>
    </row>
    <row r="773" spans="1:14" x14ac:dyDescent="0.25">
      <c r="A773" s="236">
        <v>8259</v>
      </c>
      <c r="B773" s="236">
        <v>8259</v>
      </c>
      <c r="C773" s="236" t="s">
        <v>2803</v>
      </c>
      <c r="D773" s="236">
        <v>49</v>
      </c>
      <c r="E773" s="236" t="s">
        <v>2536</v>
      </c>
      <c r="F773" s="236" t="s">
        <v>2804</v>
      </c>
      <c r="G773" s="236" t="s">
        <v>2805</v>
      </c>
      <c r="H773" s="236">
        <v>0</v>
      </c>
      <c r="I773" s="236" t="s">
        <v>2806</v>
      </c>
      <c r="J773" s="236" t="s">
        <v>2807</v>
      </c>
      <c r="L773" s="236" t="s">
        <v>121</v>
      </c>
      <c r="M773" s="236">
        <v>513187807</v>
      </c>
    </row>
    <row r="774" spans="1:14" x14ac:dyDescent="0.25">
      <c r="A774" s="236">
        <v>8151</v>
      </c>
      <c r="B774" s="236">
        <v>8151</v>
      </c>
      <c r="C774" s="236" t="s">
        <v>2808</v>
      </c>
      <c r="D774" s="236">
        <v>49</v>
      </c>
      <c r="E774" s="236" t="s">
        <v>2536</v>
      </c>
      <c r="F774" s="236" t="s">
        <v>2809</v>
      </c>
      <c r="G774" s="236" t="s">
        <v>2810</v>
      </c>
      <c r="I774" s="236" t="s">
        <v>2811</v>
      </c>
      <c r="J774" s="236" t="s">
        <v>2812</v>
      </c>
      <c r="L774" s="236" t="s">
        <v>121</v>
      </c>
      <c r="M774" s="236">
        <v>51903177</v>
      </c>
      <c r="N774" s="236" t="s">
        <v>342</v>
      </c>
    </row>
    <row r="775" spans="1:14" x14ac:dyDescent="0.25">
      <c r="A775" s="236">
        <v>34713</v>
      </c>
      <c r="B775" s="236">
        <v>34713</v>
      </c>
      <c r="C775" s="236" t="s">
        <v>2813</v>
      </c>
      <c r="D775" s="236">
        <v>49</v>
      </c>
      <c r="E775" s="236" t="s">
        <v>2536</v>
      </c>
      <c r="F775" s="236" t="s">
        <v>2814</v>
      </c>
      <c r="L775" s="236" t="s">
        <v>168</v>
      </c>
    </row>
    <row r="776" spans="1:14" x14ac:dyDescent="0.25">
      <c r="A776" s="236">
        <v>7751</v>
      </c>
      <c r="B776" s="236">
        <v>7751</v>
      </c>
      <c r="C776" s="236" t="s">
        <v>2815</v>
      </c>
      <c r="D776" s="236">
        <v>49</v>
      </c>
      <c r="E776" s="236" t="s">
        <v>2536</v>
      </c>
      <c r="F776" s="236" t="s">
        <v>2816</v>
      </c>
      <c r="G776" s="236" t="s">
        <v>2817</v>
      </c>
      <c r="I776" s="236" t="s">
        <v>2818</v>
      </c>
      <c r="J776" s="236" t="s">
        <v>2819</v>
      </c>
      <c r="K776" s="236" t="s">
        <v>2820</v>
      </c>
      <c r="L776" s="236" t="s">
        <v>155</v>
      </c>
      <c r="M776" s="236">
        <v>511749574</v>
      </c>
      <c r="N776" s="236" t="s">
        <v>342</v>
      </c>
    </row>
    <row r="777" spans="1:14" x14ac:dyDescent="0.25">
      <c r="A777" s="236">
        <v>31772</v>
      </c>
      <c r="B777" s="236">
        <v>31772</v>
      </c>
      <c r="C777" s="236" t="s">
        <v>2821</v>
      </c>
      <c r="D777" s="236">
        <v>49</v>
      </c>
      <c r="E777" s="236" t="s">
        <v>2536</v>
      </c>
      <c r="F777" s="236" t="s">
        <v>2822</v>
      </c>
      <c r="G777" s="236" t="s">
        <v>2823</v>
      </c>
      <c r="I777" s="236" t="s">
        <v>2824</v>
      </c>
      <c r="J777" s="236">
        <v>502578958</v>
      </c>
      <c r="L777" s="236" t="s">
        <v>72</v>
      </c>
      <c r="M777" s="236">
        <v>514024033</v>
      </c>
    </row>
    <row r="778" spans="1:14" x14ac:dyDescent="0.25">
      <c r="A778" s="236">
        <v>7623</v>
      </c>
      <c r="B778" s="236">
        <v>7623</v>
      </c>
      <c r="C778" s="236" t="s">
        <v>2825</v>
      </c>
      <c r="D778" s="236">
        <v>49</v>
      </c>
      <c r="E778" s="236" t="s">
        <v>2536</v>
      </c>
      <c r="F778" s="236" t="s">
        <v>2826</v>
      </c>
      <c r="G778" s="236" t="s">
        <v>2826</v>
      </c>
      <c r="H778" s="236">
        <v>0</v>
      </c>
      <c r="I778" s="236" t="s">
        <v>2827</v>
      </c>
      <c r="J778" s="236" t="s">
        <v>2828</v>
      </c>
      <c r="K778" s="236" t="s">
        <v>2829</v>
      </c>
      <c r="L778" s="236" t="s">
        <v>174</v>
      </c>
    </row>
    <row r="779" spans="1:14" x14ac:dyDescent="0.25">
      <c r="A779" s="236">
        <v>34704</v>
      </c>
      <c r="B779" s="236">
        <v>34704</v>
      </c>
      <c r="C779" s="236" t="s">
        <v>2830</v>
      </c>
      <c r="D779" s="236">
        <v>49</v>
      </c>
      <c r="E779" s="236" t="s">
        <v>2536</v>
      </c>
      <c r="F779" s="236" t="s">
        <v>2831</v>
      </c>
      <c r="I779" s="236" t="s">
        <v>2832</v>
      </c>
      <c r="J779" s="236" t="s">
        <v>2833</v>
      </c>
      <c r="L779" s="236" t="s">
        <v>105</v>
      </c>
      <c r="M779" s="236">
        <v>510913429</v>
      </c>
      <c r="N779" s="236" t="s">
        <v>371</v>
      </c>
    </row>
    <row r="780" spans="1:14" x14ac:dyDescent="0.25">
      <c r="A780" s="236">
        <v>38605</v>
      </c>
      <c r="B780" s="236">
        <v>38605</v>
      </c>
      <c r="C780" s="236" t="s">
        <v>2834</v>
      </c>
      <c r="D780" s="236">
        <v>49</v>
      </c>
      <c r="E780" s="236" t="s">
        <v>2536</v>
      </c>
      <c r="F780" s="236" t="s">
        <v>2835</v>
      </c>
    </row>
    <row r="781" spans="1:14" x14ac:dyDescent="0.25">
      <c r="A781" s="236">
        <v>8173</v>
      </c>
      <c r="B781" s="236">
        <v>8173</v>
      </c>
      <c r="C781" s="236" t="s">
        <v>2836</v>
      </c>
      <c r="D781" s="236">
        <v>49</v>
      </c>
      <c r="E781" s="236" t="s">
        <v>2536</v>
      </c>
      <c r="F781" s="236" t="s">
        <v>2837</v>
      </c>
      <c r="G781" s="236" t="s">
        <v>2838</v>
      </c>
      <c r="H781" s="236">
        <v>0</v>
      </c>
      <c r="I781" s="236" t="s">
        <v>2839</v>
      </c>
      <c r="J781" s="236" t="s">
        <v>2840</v>
      </c>
      <c r="K781" s="236" t="s">
        <v>2841</v>
      </c>
      <c r="L781" s="236" t="s">
        <v>105</v>
      </c>
      <c r="M781" s="236">
        <v>510733298</v>
      </c>
      <c r="N781" s="236" t="s">
        <v>371</v>
      </c>
    </row>
    <row r="782" spans="1:14" x14ac:dyDescent="0.25">
      <c r="A782" s="236">
        <v>33548</v>
      </c>
      <c r="B782" s="236">
        <v>33548</v>
      </c>
      <c r="C782" s="236" t="s">
        <v>2842</v>
      </c>
      <c r="D782" s="236">
        <v>49</v>
      </c>
      <c r="E782" s="236" t="s">
        <v>2536</v>
      </c>
      <c r="F782" s="236" t="s">
        <v>2843</v>
      </c>
      <c r="G782" s="236" t="s">
        <v>2844</v>
      </c>
      <c r="I782" s="236" t="s">
        <v>2845</v>
      </c>
      <c r="J782" s="236" t="s">
        <v>2846</v>
      </c>
      <c r="K782" s="236" t="s">
        <v>2847</v>
      </c>
      <c r="L782" s="236" t="s">
        <v>72</v>
      </c>
      <c r="M782" s="236">
        <v>308228709</v>
      </c>
      <c r="N782" s="236" t="s">
        <v>342</v>
      </c>
    </row>
    <row r="783" spans="1:14" x14ac:dyDescent="0.25">
      <c r="A783" s="236">
        <v>7736</v>
      </c>
      <c r="B783" s="236">
        <v>7736</v>
      </c>
      <c r="C783" s="236" t="s">
        <v>2848</v>
      </c>
      <c r="D783" s="236">
        <v>49</v>
      </c>
      <c r="E783" s="236" t="s">
        <v>2536</v>
      </c>
      <c r="F783" s="236" t="s">
        <v>2849</v>
      </c>
      <c r="G783" s="236" t="s">
        <v>2850</v>
      </c>
      <c r="H783" s="236">
        <v>0</v>
      </c>
      <c r="I783" s="236" t="s">
        <v>2851</v>
      </c>
      <c r="J783" s="236" t="s">
        <v>2852</v>
      </c>
      <c r="L783" s="236" t="s">
        <v>72</v>
      </c>
    </row>
    <row r="784" spans="1:14" x14ac:dyDescent="0.25">
      <c r="A784" s="236">
        <v>36480</v>
      </c>
      <c r="B784" s="236">
        <v>36480</v>
      </c>
      <c r="C784" s="236" t="s">
        <v>2853</v>
      </c>
      <c r="D784" s="236">
        <v>49</v>
      </c>
      <c r="E784" s="236" t="s">
        <v>2536</v>
      </c>
      <c r="F784" s="236" t="s">
        <v>2854</v>
      </c>
      <c r="I784" s="236" t="s">
        <v>2855</v>
      </c>
      <c r="J784" s="236" t="s">
        <v>2856</v>
      </c>
      <c r="K784" s="236" t="s">
        <v>2857</v>
      </c>
      <c r="L784" s="236" t="s">
        <v>72</v>
      </c>
      <c r="M784" s="236">
        <v>28010502</v>
      </c>
    </row>
    <row r="785" spans="1:14" x14ac:dyDescent="0.25">
      <c r="A785" s="236">
        <v>32302</v>
      </c>
      <c r="B785" s="236">
        <v>32302</v>
      </c>
      <c r="C785" s="236" t="s">
        <v>2858</v>
      </c>
      <c r="D785" s="236">
        <v>49</v>
      </c>
      <c r="E785" s="236" t="s">
        <v>2536</v>
      </c>
      <c r="F785" s="236" t="s">
        <v>2859</v>
      </c>
      <c r="G785" s="236" t="s">
        <v>2860</v>
      </c>
      <c r="H785" s="236">
        <v>59560</v>
      </c>
      <c r="I785" s="236" t="s">
        <v>2861</v>
      </c>
      <c r="J785" s="236" t="s">
        <v>2862</v>
      </c>
      <c r="L785" s="236" t="s">
        <v>72</v>
      </c>
      <c r="M785" s="236">
        <v>513703363</v>
      </c>
      <c r="N785" s="236" t="s">
        <v>371</v>
      </c>
    </row>
    <row r="786" spans="1:14" x14ac:dyDescent="0.25">
      <c r="A786" s="236">
        <v>34126</v>
      </c>
      <c r="B786" s="236">
        <v>34126</v>
      </c>
      <c r="C786" s="236" t="s">
        <v>2863</v>
      </c>
      <c r="D786" s="236">
        <v>49</v>
      </c>
      <c r="E786" s="236" t="s">
        <v>2536</v>
      </c>
      <c r="F786" s="236" t="s">
        <v>2864</v>
      </c>
      <c r="G786" s="236" t="s">
        <v>2865</v>
      </c>
      <c r="L786" s="236" t="s">
        <v>72</v>
      </c>
    </row>
    <row r="787" spans="1:14" x14ac:dyDescent="0.25">
      <c r="A787" s="236">
        <v>33865</v>
      </c>
      <c r="B787" s="236">
        <v>33865</v>
      </c>
      <c r="C787" s="236" t="s">
        <v>2866</v>
      </c>
      <c r="D787" s="236">
        <v>49</v>
      </c>
      <c r="E787" s="236" t="s">
        <v>2536</v>
      </c>
      <c r="F787" s="236" t="s">
        <v>2732</v>
      </c>
      <c r="G787" s="236" t="s">
        <v>2867</v>
      </c>
      <c r="L787" s="236" t="s">
        <v>72</v>
      </c>
      <c r="M787" s="236">
        <v>513026369</v>
      </c>
    </row>
    <row r="788" spans="1:14" x14ac:dyDescent="0.25">
      <c r="A788" s="236">
        <v>36658</v>
      </c>
      <c r="B788" s="236">
        <v>36658</v>
      </c>
      <c r="C788" s="236" t="s">
        <v>2868</v>
      </c>
      <c r="D788" s="236">
        <v>49</v>
      </c>
      <c r="E788" s="236" t="s">
        <v>2536</v>
      </c>
      <c r="F788" s="236" t="s">
        <v>2587</v>
      </c>
      <c r="G788" s="236">
        <v>943497</v>
      </c>
      <c r="I788" s="236" t="s">
        <v>2588</v>
      </c>
      <c r="J788" s="236" t="s">
        <v>2589</v>
      </c>
      <c r="K788" s="236" t="s">
        <v>2590</v>
      </c>
      <c r="L788" s="236" t="s">
        <v>72</v>
      </c>
      <c r="M788" s="236">
        <v>511752677</v>
      </c>
      <c r="N788" s="236" t="s">
        <v>371</v>
      </c>
    </row>
    <row r="789" spans="1:14" x14ac:dyDescent="0.25">
      <c r="A789" s="236">
        <v>34719</v>
      </c>
      <c r="B789" s="236">
        <v>34719</v>
      </c>
      <c r="C789" s="236" t="s">
        <v>2869</v>
      </c>
      <c r="D789" s="236">
        <v>49</v>
      </c>
      <c r="E789" s="236" t="s">
        <v>2536</v>
      </c>
      <c r="F789" s="236" t="s">
        <v>2870</v>
      </c>
      <c r="L789" s="236" t="s">
        <v>168</v>
      </c>
      <c r="M789" s="236">
        <v>26900118</v>
      </c>
    </row>
    <row r="790" spans="1:14" x14ac:dyDescent="0.25">
      <c r="A790" s="236">
        <v>36485</v>
      </c>
      <c r="B790" s="236">
        <v>36485</v>
      </c>
      <c r="C790" s="236" t="s">
        <v>2871</v>
      </c>
      <c r="D790" s="236">
        <v>49</v>
      </c>
      <c r="E790" s="236" t="s">
        <v>2536</v>
      </c>
      <c r="F790" s="236" t="s">
        <v>2872</v>
      </c>
      <c r="I790" s="236" t="s">
        <v>2873</v>
      </c>
      <c r="J790" s="236" t="s">
        <v>2874</v>
      </c>
      <c r="K790" s="236" t="s">
        <v>2875</v>
      </c>
      <c r="L790" s="236" t="s">
        <v>72</v>
      </c>
    </row>
    <row r="791" spans="1:14" x14ac:dyDescent="0.25">
      <c r="A791" s="236">
        <v>38541</v>
      </c>
      <c r="B791" s="236">
        <v>38541</v>
      </c>
      <c r="C791" s="236" t="s">
        <v>2876</v>
      </c>
      <c r="D791" s="236">
        <v>49</v>
      </c>
      <c r="E791" s="236" t="s">
        <v>2536</v>
      </c>
      <c r="F791" s="236" t="s">
        <v>2877</v>
      </c>
      <c r="L791" s="236" t="s">
        <v>194</v>
      </c>
    </row>
    <row r="792" spans="1:14" x14ac:dyDescent="0.25">
      <c r="A792" s="236">
        <v>7899</v>
      </c>
      <c r="B792" s="236">
        <v>7899</v>
      </c>
      <c r="C792" s="236" t="s">
        <v>2878</v>
      </c>
      <c r="D792" s="236">
        <v>49</v>
      </c>
      <c r="E792" s="236" t="s">
        <v>2536</v>
      </c>
      <c r="F792" s="236" t="s">
        <v>2577</v>
      </c>
      <c r="G792" s="236" t="s">
        <v>2879</v>
      </c>
      <c r="H792" s="236">
        <v>0</v>
      </c>
      <c r="I792" s="236" t="s">
        <v>2880</v>
      </c>
      <c r="J792" s="236" t="s">
        <v>2881</v>
      </c>
      <c r="L792" s="236" t="s">
        <v>72</v>
      </c>
      <c r="M792" s="236">
        <v>515522860</v>
      </c>
      <c r="N792" s="236" t="s">
        <v>342</v>
      </c>
    </row>
    <row r="793" spans="1:14" x14ac:dyDescent="0.25">
      <c r="A793" s="236">
        <v>34151</v>
      </c>
      <c r="B793" s="236">
        <v>34151</v>
      </c>
      <c r="C793" s="236" t="s">
        <v>2882</v>
      </c>
      <c r="D793" s="236">
        <v>49</v>
      </c>
      <c r="E793" s="236" t="s">
        <v>2536</v>
      </c>
      <c r="G793" s="236" t="s">
        <v>2883</v>
      </c>
      <c r="L793" s="236" t="s">
        <v>72</v>
      </c>
    </row>
    <row r="794" spans="1:14" x14ac:dyDescent="0.25">
      <c r="A794" s="236">
        <v>34154</v>
      </c>
      <c r="B794" s="236">
        <v>34154</v>
      </c>
      <c r="C794" s="236" t="s">
        <v>2884</v>
      </c>
      <c r="D794" s="236">
        <v>49</v>
      </c>
      <c r="E794" s="236" t="s">
        <v>2536</v>
      </c>
      <c r="F794" s="236" t="s">
        <v>2634</v>
      </c>
      <c r="G794" s="236" t="s">
        <v>2885</v>
      </c>
      <c r="I794" s="236" t="s">
        <v>2886</v>
      </c>
      <c r="J794" s="236" t="s">
        <v>2887</v>
      </c>
      <c r="K794" s="236" t="s">
        <v>2888</v>
      </c>
      <c r="L794" s="236" t="s">
        <v>72</v>
      </c>
    </row>
    <row r="795" spans="1:14" x14ac:dyDescent="0.25">
      <c r="A795" s="236">
        <v>34716</v>
      </c>
      <c r="B795" s="236">
        <v>34716</v>
      </c>
      <c r="C795" s="236" t="s">
        <v>2889</v>
      </c>
      <c r="D795" s="236">
        <v>49</v>
      </c>
      <c r="E795" s="236" t="s">
        <v>2536</v>
      </c>
      <c r="F795" s="236" t="s">
        <v>2890</v>
      </c>
      <c r="L795" s="236" t="s">
        <v>168</v>
      </c>
      <c r="M795" s="236">
        <v>558055950</v>
      </c>
      <c r="N795" s="236" t="s">
        <v>342</v>
      </c>
    </row>
    <row r="796" spans="1:14" x14ac:dyDescent="0.25">
      <c r="A796" s="236">
        <v>7732</v>
      </c>
      <c r="B796" s="236">
        <v>7732</v>
      </c>
      <c r="C796" s="236" t="s">
        <v>2891</v>
      </c>
      <c r="D796" s="236">
        <v>49</v>
      </c>
      <c r="E796" s="236" t="s">
        <v>2536</v>
      </c>
      <c r="F796" s="236" t="s">
        <v>2892</v>
      </c>
      <c r="G796" s="236" t="s">
        <v>2893</v>
      </c>
      <c r="I796" s="236" t="s">
        <v>2894</v>
      </c>
      <c r="J796" s="236" t="s">
        <v>2895</v>
      </c>
      <c r="K796" s="236" t="s">
        <v>2896</v>
      </c>
      <c r="L796" s="236" t="s">
        <v>165</v>
      </c>
      <c r="M796" s="236">
        <v>510026560</v>
      </c>
      <c r="N796" s="236" t="s">
        <v>342</v>
      </c>
    </row>
    <row r="797" spans="1:14" x14ac:dyDescent="0.25">
      <c r="A797" s="236">
        <v>34057</v>
      </c>
      <c r="B797" s="236">
        <v>34057</v>
      </c>
      <c r="C797" s="236" t="s">
        <v>2897</v>
      </c>
      <c r="D797" s="236">
        <v>49</v>
      </c>
      <c r="E797" s="236" t="s">
        <v>2536</v>
      </c>
      <c r="G797" s="236" t="s">
        <v>2898</v>
      </c>
      <c r="L797" s="236" t="s">
        <v>72</v>
      </c>
    </row>
    <row r="798" spans="1:14" x14ac:dyDescent="0.25">
      <c r="A798" s="236">
        <v>7723</v>
      </c>
      <c r="B798" s="236">
        <v>7723</v>
      </c>
      <c r="C798" s="236" t="s">
        <v>2899</v>
      </c>
      <c r="D798" s="236">
        <v>49</v>
      </c>
      <c r="E798" s="236" t="s">
        <v>2536</v>
      </c>
      <c r="F798" s="236" t="s">
        <v>2900</v>
      </c>
      <c r="G798" s="236" t="s">
        <v>2901</v>
      </c>
      <c r="H798" s="236">
        <v>0</v>
      </c>
      <c r="I798" s="236" t="s">
        <v>2902</v>
      </c>
      <c r="J798" s="236" t="s">
        <v>2903</v>
      </c>
      <c r="K798" s="236" t="s">
        <v>2904</v>
      </c>
      <c r="L798" s="236" t="s">
        <v>168</v>
      </c>
    </row>
    <row r="799" spans="1:14" x14ac:dyDescent="0.25">
      <c r="A799" s="236">
        <v>34160</v>
      </c>
      <c r="B799" s="236">
        <v>34160</v>
      </c>
      <c r="C799" s="236" t="s">
        <v>2905</v>
      </c>
      <c r="D799" s="236">
        <v>49</v>
      </c>
      <c r="E799" s="236" t="s">
        <v>2536</v>
      </c>
      <c r="F799" s="236" t="s">
        <v>2906</v>
      </c>
      <c r="G799" s="236" t="s">
        <v>2907</v>
      </c>
      <c r="I799" s="236" t="s">
        <v>2908</v>
      </c>
      <c r="L799" s="236" t="s">
        <v>72</v>
      </c>
    </row>
    <row r="800" spans="1:14" x14ac:dyDescent="0.25">
      <c r="A800" s="236">
        <v>34701</v>
      </c>
      <c r="B800" s="236">
        <v>34701</v>
      </c>
      <c r="C800" s="236" t="s">
        <v>2909</v>
      </c>
      <c r="D800" s="236">
        <v>49</v>
      </c>
      <c r="E800" s="236" t="s">
        <v>2536</v>
      </c>
      <c r="F800" s="236" t="s">
        <v>2849</v>
      </c>
      <c r="L800" s="236" t="s">
        <v>72</v>
      </c>
    </row>
    <row r="801" spans="1:14" x14ac:dyDescent="0.25">
      <c r="A801" s="236">
        <v>36136</v>
      </c>
      <c r="B801" s="236">
        <v>36136</v>
      </c>
      <c r="C801" s="236" t="s">
        <v>2910</v>
      </c>
      <c r="D801" s="236">
        <v>49</v>
      </c>
      <c r="E801" s="236" t="s">
        <v>2536</v>
      </c>
      <c r="F801" s="236" t="s">
        <v>2911</v>
      </c>
      <c r="I801" s="236" t="s">
        <v>2912</v>
      </c>
      <c r="J801" s="236" t="s">
        <v>2913</v>
      </c>
      <c r="K801" s="236" t="s">
        <v>2914</v>
      </c>
      <c r="L801" s="236" t="s">
        <v>72</v>
      </c>
      <c r="M801" s="236">
        <v>513226050</v>
      </c>
      <c r="N801" s="236" t="s">
        <v>342</v>
      </c>
    </row>
    <row r="802" spans="1:14" x14ac:dyDescent="0.25">
      <c r="A802" s="236">
        <v>38532</v>
      </c>
      <c r="B802" s="236">
        <v>38532</v>
      </c>
      <c r="C802" s="236" t="s">
        <v>2915</v>
      </c>
      <c r="D802" s="236">
        <v>49</v>
      </c>
      <c r="E802" s="236" t="s">
        <v>2536</v>
      </c>
      <c r="F802" s="236" t="s">
        <v>2569</v>
      </c>
      <c r="L802" s="236" t="s">
        <v>72</v>
      </c>
      <c r="M802" s="236">
        <v>513226050</v>
      </c>
    </row>
    <row r="803" spans="1:14" x14ac:dyDescent="0.25">
      <c r="A803" s="236">
        <v>36683</v>
      </c>
      <c r="B803" s="236">
        <v>36683</v>
      </c>
      <c r="C803" s="236" t="s">
        <v>2916</v>
      </c>
      <c r="D803" s="236">
        <v>49</v>
      </c>
      <c r="E803" s="236" t="s">
        <v>2536</v>
      </c>
      <c r="F803" s="236" t="s">
        <v>2587</v>
      </c>
      <c r="I803" s="236" t="s">
        <v>2588</v>
      </c>
      <c r="J803" s="236" t="s">
        <v>2589</v>
      </c>
      <c r="K803" s="236" t="s">
        <v>2590</v>
      </c>
      <c r="L803" s="236" t="s">
        <v>72</v>
      </c>
      <c r="M803" s="236">
        <v>16562407</v>
      </c>
      <c r="N803" s="236" t="s">
        <v>371</v>
      </c>
    </row>
    <row r="804" spans="1:14" x14ac:dyDescent="0.25">
      <c r="A804" s="236">
        <v>34087</v>
      </c>
      <c r="B804" s="236">
        <v>34087</v>
      </c>
      <c r="C804" s="236" t="s">
        <v>2917</v>
      </c>
      <c r="D804" s="236">
        <v>49</v>
      </c>
      <c r="E804" s="236" t="s">
        <v>2536</v>
      </c>
      <c r="G804" s="236" t="s">
        <v>2918</v>
      </c>
      <c r="I804" s="236" t="s">
        <v>2919</v>
      </c>
      <c r="K804" s="236" t="s">
        <v>2920</v>
      </c>
      <c r="L804" s="236" t="s">
        <v>72</v>
      </c>
      <c r="M804" s="236">
        <v>24421943</v>
      </c>
      <c r="N804" s="236" t="s">
        <v>342</v>
      </c>
    </row>
    <row r="805" spans="1:14" x14ac:dyDescent="0.25">
      <c r="A805" s="236">
        <v>7910</v>
      </c>
      <c r="B805" s="236">
        <v>7910</v>
      </c>
      <c r="C805" s="236" t="s">
        <v>2921</v>
      </c>
      <c r="D805" s="236">
        <v>49</v>
      </c>
      <c r="E805" s="236" t="s">
        <v>2536</v>
      </c>
      <c r="F805" s="236" t="s">
        <v>2922</v>
      </c>
      <c r="G805" s="236" t="s">
        <v>2923</v>
      </c>
      <c r="H805" s="236">
        <v>0</v>
      </c>
      <c r="I805" s="236" t="s">
        <v>2763</v>
      </c>
      <c r="J805" s="236" t="s">
        <v>2924</v>
      </c>
      <c r="L805" s="236" t="s">
        <v>174</v>
      </c>
    </row>
    <row r="806" spans="1:14" x14ac:dyDescent="0.25">
      <c r="A806" s="236">
        <v>36673</v>
      </c>
      <c r="B806" s="236">
        <v>36673</v>
      </c>
      <c r="C806" s="236" t="s">
        <v>2925</v>
      </c>
      <c r="D806" s="236">
        <v>49</v>
      </c>
      <c r="E806" s="236" t="s">
        <v>2536</v>
      </c>
      <c r="F806" s="236" t="s">
        <v>2587</v>
      </c>
      <c r="G806" s="236">
        <v>712899</v>
      </c>
      <c r="I806" s="236" t="s">
        <v>2588</v>
      </c>
      <c r="J806" s="236" t="s">
        <v>2589</v>
      </c>
      <c r="K806" s="236" t="s">
        <v>2590</v>
      </c>
      <c r="L806" s="236" t="s">
        <v>72</v>
      </c>
      <c r="M806" s="236">
        <v>712899</v>
      </c>
      <c r="N806" s="236" t="s">
        <v>371</v>
      </c>
    </row>
    <row r="807" spans="1:14" x14ac:dyDescent="0.25">
      <c r="A807" s="236">
        <v>7909</v>
      </c>
      <c r="B807" s="236">
        <v>7909</v>
      </c>
      <c r="C807" s="236" t="s">
        <v>2926</v>
      </c>
      <c r="D807" s="236">
        <v>49</v>
      </c>
      <c r="E807" s="236" t="s">
        <v>2536</v>
      </c>
      <c r="F807" s="236" t="s">
        <v>2618</v>
      </c>
      <c r="G807" s="236" t="s">
        <v>2927</v>
      </c>
      <c r="H807" s="236">
        <v>0</v>
      </c>
      <c r="I807" s="236" t="s">
        <v>2928</v>
      </c>
      <c r="J807" s="236" t="s">
        <v>2929</v>
      </c>
      <c r="L807" s="236" t="s">
        <v>168</v>
      </c>
      <c r="M807" s="236">
        <v>52780434</v>
      </c>
      <c r="N807" s="236" t="s">
        <v>342</v>
      </c>
    </row>
    <row r="808" spans="1:14" x14ac:dyDescent="0.25">
      <c r="A808" s="236">
        <v>7908</v>
      </c>
      <c r="B808" s="236">
        <v>7908</v>
      </c>
      <c r="C808" s="236" t="s">
        <v>2930</v>
      </c>
      <c r="D808" s="236">
        <v>49</v>
      </c>
      <c r="E808" s="236" t="s">
        <v>2536</v>
      </c>
      <c r="F808" s="236" t="s">
        <v>2931</v>
      </c>
      <c r="G808" s="236">
        <v>514465665</v>
      </c>
      <c r="H808" s="236">
        <v>0</v>
      </c>
      <c r="I808" s="236" t="s">
        <v>2588</v>
      </c>
      <c r="J808" s="236" t="s">
        <v>2589</v>
      </c>
      <c r="K808" s="236" t="s">
        <v>2590</v>
      </c>
      <c r="L808" s="236" t="s">
        <v>72</v>
      </c>
      <c r="M808" s="236">
        <v>514465665</v>
      </c>
      <c r="N808" s="236" t="s">
        <v>371</v>
      </c>
    </row>
    <row r="809" spans="1:14" x14ac:dyDescent="0.25">
      <c r="A809" s="236">
        <v>33874</v>
      </c>
      <c r="B809" s="236">
        <v>33874</v>
      </c>
      <c r="C809" s="236" t="s">
        <v>2932</v>
      </c>
      <c r="D809" s="236">
        <v>49</v>
      </c>
      <c r="E809" s="236" t="s">
        <v>2536</v>
      </c>
      <c r="F809" s="236" t="s">
        <v>2634</v>
      </c>
      <c r="G809" s="236" t="s">
        <v>2933</v>
      </c>
      <c r="I809" s="236" t="s">
        <v>2934</v>
      </c>
      <c r="J809" s="236" t="s">
        <v>2935</v>
      </c>
      <c r="L809" s="236" t="s">
        <v>72</v>
      </c>
    </row>
    <row r="810" spans="1:14" x14ac:dyDescent="0.25">
      <c r="A810" s="236">
        <v>34177</v>
      </c>
      <c r="B810" s="236">
        <v>34177</v>
      </c>
      <c r="C810" s="236" t="s">
        <v>2936</v>
      </c>
      <c r="D810" s="236">
        <v>49</v>
      </c>
      <c r="E810" s="236" t="s">
        <v>2536</v>
      </c>
      <c r="F810" s="236" t="s">
        <v>2931</v>
      </c>
      <c r="G810" s="236" t="s">
        <v>2937</v>
      </c>
      <c r="I810" s="236" t="s">
        <v>2588</v>
      </c>
      <c r="J810" s="236" t="s">
        <v>2589</v>
      </c>
      <c r="K810" s="236" t="s">
        <v>2590</v>
      </c>
      <c r="L810" s="236" t="s">
        <v>72</v>
      </c>
    </row>
    <row r="811" spans="1:14" x14ac:dyDescent="0.25">
      <c r="A811" s="236">
        <v>38529</v>
      </c>
      <c r="B811" s="236">
        <v>38529</v>
      </c>
      <c r="C811" s="236" t="s">
        <v>2938</v>
      </c>
      <c r="D811" s="236">
        <v>49</v>
      </c>
      <c r="E811" s="236" t="s">
        <v>2536</v>
      </c>
      <c r="F811" s="236" t="s">
        <v>2939</v>
      </c>
      <c r="L811" s="236" t="s">
        <v>72</v>
      </c>
      <c r="M811" s="236">
        <v>516085594</v>
      </c>
      <c r="N811" s="236" t="s">
        <v>870</v>
      </c>
    </row>
    <row r="812" spans="1:14" x14ac:dyDescent="0.25">
      <c r="A812" s="236">
        <v>34184</v>
      </c>
      <c r="B812" s="236">
        <v>34184</v>
      </c>
      <c r="C812" s="236" t="s">
        <v>2940</v>
      </c>
      <c r="D812" s="236">
        <v>49</v>
      </c>
      <c r="E812" s="236" t="s">
        <v>2536</v>
      </c>
      <c r="F812" s="236" t="s">
        <v>2634</v>
      </c>
      <c r="G812" s="236" t="s">
        <v>2941</v>
      </c>
      <c r="I812" s="236" t="s">
        <v>2604</v>
      </c>
      <c r="L812" s="236" t="s">
        <v>72</v>
      </c>
    </row>
    <row r="813" spans="1:14" x14ac:dyDescent="0.25">
      <c r="A813" s="236">
        <v>33774</v>
      </c>
      <c r="B813" s="236">
        <v>33774</v>
      </c>
      <c r="C813" s="236" t="s">
        <v>2942</v>
      </c>
      <c r="D813" s="236">
        <v>49</v>
      </c>
      <c r="E813" s="236" t="s">
        <v>2536</v>
      </c>
      <c r="F813" s="236" t="s">
        <v>2943</v>
      </c>
      <c r="G813" s="236" t="s">
        <v>2944</v>
      </c>
      <c r="I813" s="236" t="s">
        <v>2945</v>
      </c>
      <c r="J813" s="236" t="s">
        <v>2946</v>
      </c>
      <c r="L813" s="236" t="s">
        <v>182</v>
      </c>
      <c r="M813" s="236">
        <v>25043530</v>
      </c>
      <c r="N813" s="236" t="s">
        <v>342</v>
      </c>
    </row>
    <row r="814" spans="1:14" x14ac:dyDescent="0.25">
      <c r="A814" s="236">
        <v>36708</v>
      </c>
      <c r="B814" s="236">
        <v>36708</v>
      </c>
      <c r="C814" s="236" t="s">
        <v>2947</v>
      </c>
      <c r="D814" s="236">
        <v>49</v>
      </c>
      <c r="E814" s="236" t="s">
        <v>2536</v>
      </c>
      <c r="F814" s="236" t="s">
        <v>2587</v>
      </c>
      <c r="G814" s="236">
        <v>1585061</v>
      </c>
      <c r="I814" s="236" t="s">
        <v>2588</v>
      </c>
      <c r="J814" s="236" t="s">
        <v>2589</v>
      </c>
      <c r="K814" s="236" t="s">
        <v>2590</v>
      </c>
      <c r="L814" s="236" t="s">
        <v>72</v>
      </c>
      <c r="M814" s="236">
        <v>310281688</v>
      </c>
    </row>
    <row r="815" spans="1:14" x14ac:dyDescent="0.25">
      <c r="A815" s="236">
        <v>33868</v>
      </c>
      <c r="B815" s="236">
        <v>33868</v>
      </c>
      <c r="C815" s="236" t="s">
        <v>2948</v>
      </c>
      <c r="D815" s="236">
        <v>49</v>
      </c>
      <c r="E815" s="236" t="s">
        <v>2536</v>
      </c>
      <c r="F815" s="236" t="s">
        <v>2949</v>
      </c>
      <c r="G815" s="236" t="s">
        <v>2950</v>
      </c>
      <c r="I815" s="236" t="s">
        <v>2951</v>
      </c>
      <c r="J815" s="236" t="s">
        <v>2952</v>
      </c>
      <c r="L815" s="236" t="s">
        <v>72</v>
      </c>
      <c r="M815" s="236">
        <v>513770669</v>
      </c>
      <c r="N815" s="236" t="s">
        <v>371</v>
      </c>
    </row>
    <row r="816" spans="1:14" x14ac:dyDescent="0.25">
      <c r="A816" s="236">
        <v>36653</v>
      </c>
      <c r="B816" s="236">
        <v>36653</v>
      </c>
      <c r="C816" s="236" t="s">
        <v>2953</v>
      </c>
      <c r="D816" s="236">
        <v>49</v>
      </c>
      <c r="E816" s="236" t="s">
        <v>2536</v>
      </c>
      <c r="F816" s="236" t="s">
        <v>2587</v>
      </c>
      <c r="G816" s="236">
        <v>1502711</v>
      </c>
      <c r="I816" s="236" t="s">
        <v>2588</v>
      </c>
      <c r="J816" s="236" t="s">
        <v>2589</v>
      </c>
      <c r="K816" s="236" t="s">
        <v>2590</v>
      </c>
      <c r="L816" s="236" t="s">
        <v>72</v>
      </c>
      <c r="M816" s="236">
        <v>514281674</v>
      </c>
      <c r="N816" s="236" t="s">
        <v>371</v>
      </c>
    </row>
    <row r="817" spans="1:14" x14ac:dyDescent="0.25">
      <c r="A817" s="236">
        <v>38548</v>
      </c>
      <c r="B817" s="236">
        <v>38548</v>
      </c>
      <c r="C817" s="236" t="s">
        <v>2954</v>
      </c>
      <c r="D817" s="236">
        <v>49</v>
      </c>
      <c r="E817" s="236" t="s">
        <v>2536</v>
      </c>
      <c r="F817" s="236" t="s">
        <v>2569</v>
      </c>
      <c r="L817" s="236" t="s">
        <v>72</v>
      </c>
      <c r="M817" s="236">
        <v>515943074</v>
      </c>
      <c r="N817" s="236" t="s">
        <v>2548</v>
      </c>
    </row>
    <row r="818" spans="1:14" x14ac:dyDescent="0.25">
      <c r="A818" s="236">
        <v>32399</v>
      </c>
      <c r="B818" s="236">
        <v>32399</v>
      </c>
      <c r="C818" s="236" t="s">
        <v>2955</v>
      </c>
      <c r="D818" s="236">
        <v>49</v>
      </c>
      <c r="E818" s="236" t="s">
        <v>2536</v>
      </c>
      <c r="F818" s="236" t="s">
        <v>2956</v>
      </c>
      <c r="G818" s="236" t="s">
        <v>2957</v>
      </c>
      <c r="L818" s="236" t="s">
        <v>72</v>
      </c>
    </row>
    <row r="819" spans="1:14" x14ac:dyDescent="0.25">
      <c r="A819" s="236">
        <v>31775</v>
      </c>
      <c r="B819" s="236">
        <v>31775</v>
      </c>
      <c r="C819" s="236" t="s">
        <v>2958</v>
      </c>
      <c r="D819" s="236">
        <v>49</v>
      </c>
      <c r="E819" s="236" t="s">
        <v>2536</v>
      </c>
      <c r="F819" s="236" t="s">
        <v>2959</v>
      </c>
      <c r="G819" s="236" t="s">
        <v>2960</v>
      </c>
      <c r="I819" s="236" t="s">
        <v>2961</v>
      </c>
      <c r="J819" s="236" t="s">
        <v>2962</v>
      </c>
      <c r="K819" s="236" t="s">
        <v>2963</v>
      </c>
      <c r="L819" s="236" t="s">
        <v>72</v>
      </c>
      <c r="M819" s="236">
        <v>520022732</v>
      </c>
      <c r="N819" s="236" t="s">
        <v>342</v>
      </c>
    </row>
    <row r="820" spans="1:14" x14ac:dyDescent="0.25">
      <c r="A820" s="236">
        <v>34117</v>
      </c>
      <c r="B820" s="236">
        <v>34117</v>
      </c>
      <c r="C820" s="236" t="s">
        <v>2964</v>
      </c>
      <c r="D820" s="236">
        <v>49</v>
      </c>
      <c r="E820" s="236" t="s">
        <v>2536</v>
      </c>
      <c r="F820" s="236" t="s">
        <v>2965</v>
      </c>
      <c r="G820" s="236" t="s">
        <v>2966</v>
      </c>
      <c r="J820" s="236" t="s">
        <v>2967</v>
      </c>
      <c r="L820" s="236" t="s">
        <v>72</v>
      </c>
    </row>
    <row r="821" spans="1:14" x14ac:dyDescent="0.25">
      <c r="A821" s="236">
        <v>34120</v>
      </c>
      <c r="B821" s="236">
        <v>34120</v>
      </c>
      <c r="C821" s="236" t="s">
        <v>2968</v>
      </c>
      <c r="D821" s="236">
        <v>49</v>
      </c>
      <c r="E821" s="236" t="s">
        <v>2536</v>
      </c>
      <c r="G821" s="236" t="s">
        <v>2969</v>
      </c>
      <c r="L821" s="236" t="s">
        <v>72</v>
      </c>
    </row>
    <row r="822" spans="1:14" x14ac:dyDescent="0.25">
      <c r="A822" s="236">
        <v>29290</v>
      </c>
      <c r="B822" s="236">
        <v>29290</v>
      </c>
      <c r="C822" s="236" t="s">
        <v>2970</v>
      </c>
      <c r="D822" s="236">
        <v>49</v>
      </c>
      <c r="E822" s="236" t="s">
        <v>2536</v>
      </c>
      <c r="F822" s="236" t="s">
        <v>2971</v>
      </c>
      <c r="G822" s="236" t="s">
        <v>2972</v>
      </c>
      <c r="H822" s="236">
        <v>0</v>
      </c>
      <c r="I822" s="236" t="s">
        <v>2973</v>
      </c>
      <c r="J822" s="236" t="s">
        <v>2974</v>
      </c>
      <c r="L822" s="236" t="s">
        <v>193</v>
      </c>
    </row>
    <row r="823" spans="1:14" x14ac:dyDescent="0.25">
      <c r="A823" s="236">
        <v>34060</v>
      </c>
      <c r="B823" s="236">
        <v>34060</v>
      </c>
      <c r="C823" s="236" t="s">
        <v>2975</v>
      </c>
      <c r="D823" s="236">
        <v>49</v>
      </c>
      <c r="E823" s="236" t="s">
        <v>2536</v>
      </c>
      <c r="F823" s="236" t="s">
        <v>2976</v>
      </c>
      <c r="G823" s="236" t="s">
        <v>2977</v>
      </c>
      <c r="I823" s="236" t="s">
        <v>2978</v>
      </c>
      <c r="J823" s="236" t="s">
        <v>2712</v>
      </c>
      <c r="K823" s="236" t="s">
        <v>2713</v>
      </c>
      <c r="L823" s="236" t="s">
        <v>168</v>
      </c>
      <c r="M823" s="236">
        <v>513184846</v>
      </c>
      <c r="N823" s="236" t="s">
        <v>342</v>
      </c>
    </row>
    <row r="824" spans="1:14" x14ac:dyDescent="0.25">
      <c r="A824" s="236">
        <v>7902</v>
      </c>
      <c r="B824" s="236">
        <v>7902</v>
      </c>
      <c r="C824" s="236" t="s">
        <v>2979</v>
      </c>
      <c r="D824" s="236">
        <v>49</v>
      </c>
      <c r="E824" s="236" t="s">
        <v>2536</v>
      </c>
      <c r="F824" s="236" t="s">
        <v>2980</v>
      </c>
      <c r="G824" s="236" t="s">
        <v>2981</v>
      </c>
      <c r="H824" s="236">
        <v>0</v>
      </c>
      <c r="I824" s="236" t="s">
        <v>2982</v>
      </c>
      <c r="J824" s="236" t="s">
        <v>2983</v>
      </c>
      <c r="K824" s="236" t="s">
        <v>2984</v>
      </c>
      <c r="L824" s="236" t="s">
        <v>72</v>
      </c>
      <c r="N824" s="236" t="s">
        <v>342</v>
      </c>
    </row>
    <row r="825" spans="1:14" x14ac:dyDescent="0.25">
      <c r="A825" s="236">
        <v>35856</v>
      </c>
      <c r="B825" s="236">
        <v>35856</v>
      </c>
      <c r="C825" s="236" t="s">
        <v>2985</v>
      </c>
      <c r="D825" s="236">
        <v>49</v>
      </c>
      <c r="E825" s="236" t="s">
        <v>2536</v>
      </c>
      <c r="F825" s="236" t="s">
        <v>2986</v>
      </c>
      <c r="L825" s="236" t="s">
        <v>142</v>
      </c>
      <c r="M825" s="236">
        <v>35897735</v>
      </c>
    </row>
    <row r="826" spans="1:14" x14ac:dyDescent="0.25">
      <c r="A826" s="236">
        <v>36713</v>
      </c>
      <c r="B826" s="236">
        <v>36713</v>
      </c>
      <c r="C826" s="236" t="s">
        <v>2987</v>
      </c>
      <c r="D826" s="236">
        <v>49</v>
      </c>
      <c r="E826" s="236" t="s">
        <v>2536</v>
      </c>
      <c r="F826" s="236" t="s">
        <v>2587</v>
      </c>
      <c r="G826" s="236">
        <v>1335459</v>
      </c>
      <c r="I826" s="236" t="s">
        <v>2588</v>
      </c>
      <c r="J826" s="236" t="s">
        <v>2589</v>
      </c>
      <c r="K826" s="236" t="s">
        <v>2590</v>
      </c>
      <c r="L826" s="236" t="s">
        <v>72</v>
      </c>
    </row>
    <row r="827" spans="1:14" x14ac:dyDescent="0.25">
      <c r="A827" s="236">
        <v>30335</v>
      </c>
      <c r="B827" s="236">
        <v>30335</v>
      </c>
      <c r="C827" s="236" t="s">
        <v>2988</v>
      </c>
      <c r="D827" s="236">
        <v>49</v>
      </c>
      <c r="E827" s="236" t="s">
        <v>2536</v>
      </c>
      <c r="F827" s="236" t="s">
        <v>2877</v>
      </c>
      <c r="G827" s="236" t="s">
        <v>2989</v>
      </c>
      <c r="H827" s="236">
        <v>0</v>
      </c>
      <c r="I827" s="236" t="s">
        <v>2990</v>
      </c>
      <c r="L827" s="236" t="s">
        <v>194</v>
      </c>
      <c r="M827" s="236">
        <v>513497347</v>
      </c>
      <c r="N827" s="236" t="s">
        <v>371</v>
      </c>
    </row>
    <row r="828" spans="1:14" x14ac:dyDescent="0.25">
      <c r="A828" s="236">
        <v>30388</v>
      </c>
      <c r="B828" s="236">
        <v>30388</v>
      </c>
      <c r="C828" s="236" t="s">
        <v>2991</v>
      </c>
      <c r="D828" s="236">
        <v>49</v>
      </c>
      <c r="E828" s="236" t="s">
        <v>2536</v>
      </c>
      <c r="F828" s="236" t="s">
        <v>2992</v>
      </c>
      <c r="H828" s="236">
        <v>0</v>
      </c>
      <c r="L828" s="236" t="s">
        <v>194</v>
      </c>
    </row>
    <row r="829" spans="1:14" x14ac:dyDescent="0.25">
      <c r="A829" s="236">
        <v>8190</v>
      </c>
      <c r="B829" s="236">
        <v>8190</v>
      </c>
      <c r="C829" s="236" t="s">
        <v>2993</v>
      </c>
      <c r="D829" s="236">
        <v>49</v>
      </c>
      <c r="E829" s="236" t="s">
        <v>2536</v>
      </c>
      <c r="F829" s="236" t="s">
        <v>2994</v>
      </c>
      <c r="G829" s="236" t="s">
        <v>2995</v>
      </c>
      <c r="H829" s="236">
        <v>0</v>
      </c>
      <c r="I829" s="236" t="s">
        <v>2996</v>
      </c>
      <c r="J829" s="236">
        <v>5061619</v>
      </c>
      <c r="L829" s="236" t="s">
        <v>194</v>
      </c>
    </row>
    <row r="830" spans="1:14" x14ac:dyDescent="0.25">
      <c r="A830" s="236">
        <v>7738</v>
      </c>
      <c r="B830" s="236">
        <v>7738</v>
      </c>
      <c r="C830" s="236" t="s">
        <v>2997</v>
      </c>
      <c r="D830" s="236">
        <v>49</v>
      </c>
      <c r="E830" s="236" t="s">
        <v>2536</v>
      </c>
      <c r="F830" s="236" t="s">
        <v>2998</v>
      </c>
      <c r="G830" s="236" t="s">
        <v>2999</v>
      </c>
      <c r="H830" s="236">
        <v>0</v>
      </c>
      <c r="I830" s="236" t="s">
        <v>3000</v>
      </c>
      <c r="J830" s="236" t="s">
        <v>3001</v>
      </c>
      <c r="K830" s="236" t="s">
        <v>3002</v>
      </c>
      <c r="L830" s="236" t="s">
        <v>168</v>
      </c>
      <c r="M830" s="236">
        <v>512324401</v>
      </c>
      <c r="N830" s="236" t="s">
        <v>371</v>
      </c>
    </row>
    <row r="831" spans="1:14" x14ac:dyDescent="0.25">
      <c r="A831" s="236">
        <v>7755</v>
      </c>
      <c r="B831" s="236">
        <v>7755</v>
      </c>
      <c r="C831" s="236" t="s">
        <v>3003</v>
      </c>
      <c r="D831" s="236">
        <v>49</v>
      </c>
      <c r="E831" s="236" t="s">
        <v>2536</v>
      </c>
      <c r="F831" s="236" t="s">
        <v>2971</v>
      </c>
      <c r="G831" s="236" t="s">
        <v>3004</v>
      </c>
      <c r="H831" s="236">
        <v>0</v>
      </c>
      <c r="I831" s="236" t="s">
        <v>3005</v>
      </c>
      <c r="J831" s="236" t="s">
        <v>3006</v>
      </c>
      <c r="K831" s="236" t="s">
        <v>3007</v>
      </c>
      <c r="L831" s="236" t="s">
        <v>194</v>
      </c>
      <c r="M831" s="236">
        <v>510463078</v>
      </c>
      <c r="N831" s="236" t="s">
        <v>342</v>
      </c>
    </row>
    <row r="832" spans="1:14" x14ac:dyDescent="0.25">
      <c r="A832" s="236">
        <v>7892</v>
      </c>
      <c r="B832" s="236">
        <v>7892</v>
      </c>
      <c r="C832" s="236" t="s">
        <v>3008</v>
      </c>
      <c r="D832" s="236">
        <v>49</v>
      </c>
      <c r="E832" s="236" t="s">
        <v>2536</v>
      </c>
      <c r="F832" s="236" t="s">
        <v>3009</v>
      </c>
      <c r="G832" s="236" t="s">
        <v>3010</v>
      </c>
      <c r="H832" s="236">
        <v>0</v>
      </c>
      <c r="I832" s="236" t="s">
        <v>3011</v>
      </c>
      <c r="J832" s="236" t="s">
        <v>3012</v>
      </c>
      <c r="K832" s="236" t="s">
        <v>3013</v>
      </c>
      <c r="L832" s="236" t="s">
        <v>194</v>
      </c>
      <c r="M832" s="236">
        <v>510902729</v>
      </c>
      <c r="N832" s="236" t="s">
        <v>342</v>
      </c>
    </row>
    <row r="833" spans="1:14" x14ac:dyDescent="0.25">
      <c r="A833" s="236">
        <v>33659</v>
      </c>
      <c r="B833" s="236">
        <v>33659</v>
      </c>
      <c r="C833" s="236" t="s">
        <v>3014</v>
      </c>
      <c r="D833" s="236">
        <v>49</v>
      </c>
      <c r="E833" s="236" t="s">
        <v>2536</v>
      </c>
      <c r="G833" s="236" t="s">
        <v>3015</v>
      </c>
      <c r="I833" s="236" t="s">
        <v>3016</v>
      </c>
      <c r="K833" s="236" t="s">
        <v>3017</v>
      </c>
      <c r="L833" s="236" t="s">
        <v>194</v>
      </c>
      <c r="M833" s="236">
        <v>512869439</v>
      </c>
      <c r="N833" s="236" t="s">
        <v>342</v>
      </c>
    </row>
    <row r="834" spans="1:14" x14ac:dyDescent="0.25">
      <c r="A834" s="236">
        <v>38094</v>
      </c>
      <c r="B834" s="236">
        <v>38094</v>
      </c>
      <c r="C834" s="236" t="s">
        <v>3018</v>
      </c>
      <c r="D834" s="236">
        <v>49</v>
      </c>
      <c r="E834" s="236" t="s">
        <v>2536</v>
      </c>
      <c r="F834" s="236" t="s">
        <v>3019</v>
      </c>
      <c r="I834" s="236" t="s">
        <v>3020</v>
      </c>
      <c r="J834" s="236" t="s">
        <v>3021</v>
      </c>
      <c r="L834" s="236" t="s">
        <v>192</v>
      </c>
    </row>
    <row r="835" spans="1:14" x14ac:dyDescent="0.25">
      <c r="A835" s="236">
        <v>34276</v>
      </c>
      <c r="B835" s="236">
        <v>34276</v>
      </c>
      <c r="C835" s="236" t="s">
        <v>3022</v>
      </c>
      <c r="D835" s="236">
        <v>49</v>
      </c>
      <c r="E835" s="236" t="s">
        <v>2536</v>
      </c>
      <c r="G835" s="236" t="s">
        <v>3023</v>
      </c>
      <c r="L835" s="236" t="s">
        <v>193</v>
      </c>
    </row>
    <row r="836" spans="1:14" x14ac:dyDescent="0.25">
      <c r="A836" s="236">
        <v>34271</v>
      </c>
      <c r="B836" s="236">
        <v>34271</v>
      </c>
      <c r="C836" s="236" t="s">
        <v>3024</v>
      </c>
      <c r="D836" s="236">
        <v>49</v>
      </c>
      <c r="E836" s="236" t="s">
        <v>2536</v>
      </c>
      <c r="G836" s="236" t="s">
        <v>3025</v>
      </c>
      <c r="I836" s="236" t="s">
        <v>3026</v>
      </c>
      <c r="J836" s="236" t="s">
        <v>3027</v>
      </c>
      <c r="K836" s="236" t="s">
        <v>3028</v>
      </c>
      <c r="L836" s="236" t="s">
        <v>194</v>
      </c>
      <c r="M836" s="236">
        <v>514052182</v>
      </c>
      <c r="N836" s="236" t="s">
        <v>371</v>
      </c>
    </row>
    <row r="837" spans="1:14" x14ac:dyDescent="0.25">
      <c r="A837" s="236">
        <v>34146</v>
      </c>
      <c r="B837" s="236">
        <v>34146</v>
      </c>
      <c r="C837" s="236" t="s">
        <v>3029</v>
      </c>
      <c r="D837" s="236">
        <v>49</v>
      </c>
      <c r="E837" s="236" t="s">
        <v>2536</v>
      </c>
      <c r="F837" s="236" t="s">
        <v>3030</v>
      </c>
      <c r="G837" s="236" t="s">
        <v>3031</v>
      </c>
      <c r="I837" s="236" t="s">
        <v>3032</v>
      </c>
      <c r="J837" s="236" t="s">
        <v>3033</v>
      </c>
      <c r="K837" s="236" t="s">
        <v>3034</v>
      </c>
      <c r="L837" s="236" t="s">
        <v>194</v>
      </c>
      <c r="M837" s="236">
        <v>512388844</v>
      </c>
      <c r="N837" s="236" t="s">
        <v>342</v>
      </c>
    </row>
    <row r="838" spans="1:14" x14ac:dyDescent="0.25">
      <c r="A838" s="236">
        <v>7603</v>
      </c>
      <c r="B838" s="236">
        <v>7603</v>
      </c>
      <c r="C838" s="236" t="s">
        <v>3035</v>
      </c>
      <c r="D838" s="236">
        <v>49</v>
      </c>
      <c r="E838" s="236" t="s">
        <v>2536</v>
      </c>
      <c r="F838" s="236" t="s">
        <v>3036</v>
      </c>
      <c r="G838" s="236" t="s">
        <v>3036</v>
      </c>
      <c r="I838" s="236" t="s">
        <v>3037</v>
      </c>
      <c r="J838" s="236" t="s">
        <v>3038</v>
      </c>
      <c r="K838" s="236" t="s">
        <v>3039</v>
      </c>
      <c r="L838" s="236" t="s">
        <v>194</v>
      </c>
      <c r="N838" s="236" t="s">
        <v>342</v>
      </c>
    </row>
    <row r="839" spans="1:14" x14ac:dyDescent="0.25">
      <c r="A839" s="236">
        <v>33574</v>
      </c>
      <c r="B839" s="236">
        <v>33574</v>
      </c>
      <c r="C839" s="236" t="s">
        <v>3040</v>
      </c>
      <c r="D839" s="236">
        <v>48</v>
      </c>
      <c r="E839" s="236" t="s">
        <v>3041</v>
      </c>
    </row>
    <row r="840" spans="1:14" x14ac:dyDescent="0.25">
      <c r="A840" s="236">
        <v>36397</v>
      </c>
      <c r="B840" s="236">
        <v>36397</v>
      </c>
      <c r="C840" s="236" t="s">
        <v>949</v>
      </c>
      <c r="D840" s="236">
        <v>48</v>
      </c>
      <c r="E840" s="236" t="s">
        <v>3041</v>
      </c>
      <c r="F840" s="236" t="s">
        <v>3042</v>
      </c>
      <c r="L840" s="236" t="s">
        <v>142</v>
      </c>
    </row>
    <row r="841" spans="1:14" x14ac:dyDescent="0.25">
      <c r="A841" s="236">
        <v>36113</v>
      </c>
      <c r="B841" s="236">
        <v>36113</v>
      </c>
      <c r="C841" s="236" t="s">
        <v>3043</v>
      </c>
      <c r="D841" s="236">
        <v>48</v>
      </c>
      <c r="E841" s="236" t="s">
        <v>3041</v>
      </c>
      <c r="F841" s="236" t="s">
        <v>3044</v>
      </c>
      <c r="I841" s="236" t="s">
        <v>3045</v>
      </c>
      <c r="L841" s="236" t="s">
        <v>105</v>
      </c>
      <c r="M841" s="236">
        <v>510472319</v>
      </c>
      <c r="N841" s="236" t="s">
        <v>371</v>
      </c>
    </row>
    <row r="842" spans="1:14" x14ac:dyDescent="0.25">
      <c r="A842" s="236">
        <v>36103</v>
      </c>
      <c r="B842" s="236">
        <v>36103</v>
      </c>
      <c r="C842" s="236" t="s">
        <v>250</v>
      </c>
      <c r="D842" s="236">
        <v>48</v>
      </c>
      <c r="E842" s="236" t="s">
        <v>3041</v>
      </c>
      <c r="F842" s="236" t="s">
        <v>3046</v>
      </c>
      <c r="L842" s="236" t="s">
        <v>105</v>
      </c>
      <c r="M842" s="236">
        <v>520020405</v>
      </c>
      <c r="N842" s="236" t="s">
        <v>371</v>
      </c>
    </row>
    <row r="843" spans="1:14" x14ac:dyDescent="0.25">
      <c r="A843" s="236">
        <v>36108</v>
      </c>
      <c r="B843" s="236">
        <v>36108</v>
      </c>
      <c r="C843" s="236" t="s">
        <v>3047</v>
      </c>
      <c r="D843" s="236">
        <v>48</v>
      </c>
      <c r="E843" s="236" t="s">
        <v>3041</v>
      </c>
      <c r="F843" s="236" t="s">
        <v>3048</v>
      </c>
      <c r="L843" s="236" t="s">
        <v>105</v>
      </c>
      <c r="M843" s="236">
        <v>939062626</v>
      </c>
      <c r="N843" s="236" t="s">
        <v>371</v>
      </c>
    </row>
    <row r="844" spans="1:14" x14ac:dyDescent="0.25">
      <c r="A844" s="236">
        <v>36098</v>
      </c>
      <c r="B844" s="236">
        <v>36098</v>
      </c>
      <c r="C844" s="236" t="s">
        <v>674</v>
      </c>
      <c r="D844" s="236">
        <v>48</v>
      </c>
      <c r="E844" s="236" t="s">
        <v>3041</v>
      </c>
      <c r="F844" s="236" t="s">
        <v>3049</v>
      </c>
      <c r="L844" s="236" t="s">
        <v>72</v>
      </c>
      <c r="M844" s="236">
        <v>514246354</v>
      </c>
      <c r="N844" s="236" t="s">
        <v>342</v>
      </c>
    </row>
    <row r="845" spans="1:14" x14ac:dyDescent="0.25">
      <c r="A845" s="236">
        <v>36387</v>
      </c>
      <c r="B845" s="236">
        <v>36387</v>
      </c>
      <c r="C845" s="236" t="s">
        <v>3050</v>
      </c>
      <c r="D845" s="236">
        <v>48</v>
      </c>
      <c r="E845" s="236" t="s">
        <v>3041</v>
      </c>
      <c r="F845" s="236" t="s">
        <v>3051</v>
      </c>
      <c r="L845" s="236" t="s">
        <v>142</v>
      </c>
    </row>
    <row r="846" spans="1:14" x14ac:dyDescent="0.25">
      <c r="A846" s="236">
        <v>32667</v>
      </c>
      <c r="B846" s="236">
        <v>32667</v>
      </c>
      <c r="C846" s="236" t="s">
        <v>3052</v>
      </c>
      <c r="D846" s="236">
        <v>48</v>
      </c>
      <c r="E846" s="236" t="s">
        <v>3041</v>
      </c>
      <c r="F846" s="236" t="s">
        <v>3053</v>
      </c>
      <c r="K846" s="236" t="s">
        <v>3054</v>
      </c>
      <c r="L846" s="236" t="s">
        <v>72</v>
      </c>
    </row>
    <row r="847" spans="1:14" x14ac:dyDescent="0.25">
      <c r="A847" s="236">
        <v>32673</v>
      </c>
      <c r="B847" s="236">
        <v>32673</v>
      </c>
      <c r="C847" s="236" t="s">
        <v>3055</v>
      </c>
      <c r="D847" s="236">
        <v>48</v>
      </c>
      <c r="E847" s="236" t="s">
        <v>3041</v>
      </c>
      <c r="F847" s="236" t="s">
        <v>3056</v>
      </c>
      <c r="K847" s="236" t="s">
        <v>3054</v>
      </c>
      <c r="L847" s="236" t="s">
        <v>72</v>
      </c>
    </row>
    <row r="848" spans="1:14" x14ac:dyDescent="0.25">
      <c r="A848" s="236">
        <v>7714</v>
      </c>
      <c r="B848" s="236">
        <v>7714</v>
      </c>
      <c r="C848" s="236" t="s">
        <v>3057</v>
      </c>
      <c r="D848" s="236">
        <v>48</v>
      </c>
      <c r="E848" s="236" t="s">
        <v>3041</v>
      </c>
      <c r="F848" s="236" t="s">
        <v>3058</v>
      </c>
      <c r="G848" s="236" t="s">
        <v>3059</v>
      </c>
      <c r="I848" s="236" t="s">
        <v>3060</v>
      </c>
      <c r="J848" s="236" t="s">
        <v>3061</v>
      </c>
      <c r="L848" s="236" t="s">
        <v>121</v>
      </c>
      <c r="M848" s="236">
        <v>511638983</v>
      </c>
      <c r="N848" s="236" t="s">
        <v>342</v>
      </c>
    </row>
    <row r="849" spans="1:14" x14ac:dyDescent="0.25">
      <c r="A849" s="236">
        <v>32685</v>
      </c>
      <c r="B849" s="236">
        <v>32685</v>
      </c>
      <c r="C849" s="236" t="s">
        <v>3062</v>
      </c>
      <c r="D849" s="236">
        <v>48</v>
      </c>
      <c r="E849" s="236" t="s">
        <v>3041</v>
      </c>
      <c r="F849" s="236" t="s">
        <v>3063</v>
      </c>
      <c r="K849" s="236" t="s">
        <v>3064</v>
      </c>
      <c r="L849" s="236" t="s">
        <v>72</v>
      </c>
      <c r="M849" s="236" t="s">
        <v>3065</v>
      </c>
      <c r="N849" s="236" t="s">
        <v>342</v>
      </c>
    </row>
    <row r="850" spans="1:14" x14ac:dyDescent="0.25">
      <c r="A850" s="236">
        <v>36402</v>
      </c>
      <c r="B850" s="236">
        <v>36402</v>
      </c>
      <c r="C850" s="236" t="s">
        <v>3066</v>
      </c>
      <c r="D850" s="236">
        <v>48</v>
      </c>
      <c r="E850" s="236" t="s">
        <v>3041</v>
      </c>
      <c r="F850" s="236" t="s">
        <v>3067</v>
      </c>
      <c r="L850" s="236" t="s">
        <v>142</v>
      </c>
    </row>
    <row r="851" spans="1:14" x14ac:dyDescent="0.25">
      <c r="A851" s="236">
        <v>36093</v>
      </c>
      <c r="B851" s="236">
        <v>36093</v>
      </c>
      <c r="C851" s="236" t="s">
        <v>3068</v>
      </c>
      <c r="D851" s="236">
        <v>48</v>
      </c>
      <c r="E851" s="236" t="s">
        <v>3041</v>
      </c>
      <c r="F851" s="236" t="s">
        <v>3069</v>
      </c>
      <c r="L851" s="236" t="s">
        <v>72</v>
      </c>
      <c r="M851" s="236">
        <v>511076572</v>
      </c>
      <c r="N851" s="236" t="s">
        <v>371</v>
      </c>
    </row>
    <row r="852" spans="1:14" x14ac:dyDescent="0.25">
      <c r="A852" s="236">
        <v>32661</v>
      </c>
      <c r="B852" s="236">
        <v>32661</v>
      </c>
      <c r="C852" s="236" t="s">
        <v>3070</v>
      </c>
      <c r="D852" s="236">
        <v>48</v>
      </c>
      <c r="E852" s="236" t="s">
        <v>3041</v>
      </c>
      <c r="F852" s="236" t="s">
        <v>3071</v>
      </c>
      <c r="G852" s="236" t="s">
        <v>3072</v>
      </c>
      <c r="L852" s="236" t="s">
        <v>72</v>
      </c>
    </row>
    <row r="853" spans="1:14" x14ac:dyDescent="0.25">
      <c r="A853" s="236">
        <v>30214</v>
      </c>
      <c r="B853" s="236">
        <v>30214</v>
      </c>
      <c r="C853" s="236" t="s">
        <v>3073</v>
      </c>
      <c r="D853" s="236">
        <v>48</v>
      </c>
      <c r="E853" s="236" t="s">
        <v>3041</v>
      </c>
      <c r="F853" s="236" t="s">
        <v>3074</v>
      </c>
      <c r="G853" s="236" t="s">
        <v>3075</v>
      </c>
      <c r="H853" s="236">
        <v>0</v>
      </c>
      <c r="I853" s="236" t="s">
        <v>3076</v>
      </c>
      <c r="J853" s="236" t="s">
        <v>3077</v>
      </c>
      <c r="K853" s="236" t="s">
        <v>3078</v>
      </c>
      <c r="L853" s="236" t="s">
        <v>72</v>
      </c>
      <c r="M853" s="236">
        <v>514249515</v>
      </c>
      <c r="N853" s="236" t="s">
        <v>371</v>
      </c>
    </row>
    <row r="854" spans="1:14" x14ac:dyDescent="0.25">
      <c r="A854" s="236">
        <v>36392</v>
      </c>
      <c r="B854" s="236">
        <v>36392</v>
      </c>
      <c r="C854" s="236" t="s">
        <v>3079</v>
      </c>
      <c r="D854" s="236">
        <v>48</v>
      </c>
      <c r="E854" s="236" t="s">
        <v>3041</v>
      </c>
      <c r="F854" s="236" t="s">
        <v>3080</v>
      </c>
      <c r="L854" s="236" t="s">
        <v>142</v>
      </c>
    </row>
    <row r="855" spans="1:14" x14ac:dyDescent="0.25">
      <c r="A855" s="236">
        <v>32682</v>
      </c>
      <c r="B855" s="236">
        <v>32682</v>
      </c>
      <c r="C855" s="236" t="s">
        <v>3081</v>
      </c>
      <c r="D855" s="236">
        <v>48</v>
      </c>
      <c r="E855" s="236" t="s">
        <v>3041</v>
      </c>
      <c r="F855" s="236" t="s">
        <v>3082</v>
      </c>
      <c r="K855" s="236" t="s">
        <v>3083</v>
      </c>
      <c r="L855" s="236" t="s">
        <v>72</v>
      </c>
    </row>
    <row r="856" spans="1:14" x14ac:dyDescent="0.25">
      <c r="A856" s="236">
        <v>7719</v>
      </c>
      <c r="B856" s="236">
        <v>7719</v>
      </c>
      <c r="C856" s="236" t="s">
        <v>3084</v>
      </c>
      <c r="D856" s="236">
        <v>48</v>
      </c>
      <c r="E856" s="236" t="s">
        <v>3041</v>
      </c>
      <c r="F856" s="236" t="s">
        <v>3085</v>
      </c>
      <c r="G856" s="236" t="s">
        <v>3086</v>
      </c>
      <c r="I856" s="236" t="s">
        <v>3087</v>
      </c>
      <c r="J856" s="236" t="s">
        <v>3088</v>
      </c>
      <c r="K856" s="236" t="s">
        <v>2345</v>
      </c>
      <c r="L856" s="236" t="s">
        <v>194</v>
      </c>
      <c r="M856" s="236">
        <v>510424179</v>
      </c>
      <c r="N856" s="236" t="s">
        <v>342</v>
      </c>
    </row>
    <row r="857" spans="1:14" x14ac:dyDescent="0.25">
      <c r="A857" s="236">
        <v>28353</v>
      </c>
      <c r="B857" s="236">
        <v>28353</v>
      </c>
      <c r="C857" s="236" t="s">
        <v>3089</v>
      </c>
      <c r="D857" s="236">
        <v>44</v>
      </c>
      <c r="E857" s="236" t="s">
        <v>3090</v>
      </c>
      <c r="F857" s="236" t="s">
        <v>3091</v>
      </c>
      <c r="G857" s="236" t="s">
        <v>3092</v>
      </c>
      <c r="H857" s="236">
        <v>0</v>
      </c>
      <c r="I857" s="236" t="s">
        <v>3093</v>
      </c>
      <c r="K857" s="236" t="s">
        <v>3094</v>
      </c>
      <c r="L857" s="236" t="s">
        <v>121</v>
      </c>
      <c r="M857" s="236">
        <v>514065457</v>
      </c>
      <c r="N857" s="236" t="s">
        <v>371</v>
      </c>
    </row>
    <row r="858" spans="1:14" x14ac:dyDescent="0.25">
      <c r="A858" s="236">
        <v>31622</v>
      </c>
      <c r="B858" s="236">
        <v>31622</v>
      </c>
      <c r="C858" s="236" t="s">
        <v>3095</v>
      </c>
      <c r="D858" s="236">
        <v>44</v>
      </c>
      <c r="E858" s="236" t="s">
        <v>3090</v>
      </c>
      <c r="G858" s="236" t="s">
        <v>3096</v>
      </c>
      <c r="I858" s="236" t="s">
        <v>3097</v>
      </c>
      <c r="J858" s="236" t="s">
        <v>3098</v>
      </c>
      <c r="K858" s="236" t="s">
        <v>3099</v>
      </c>
      <c r="L858" s="236" t="s">
        <v>102</v>
      </c>
      <c r="M858" s="236">
        <v>589906114</v>
      </c>
      <c r="N858" s="236" t="s">
        <v>371</v>
      </c>
    </row>
    <row r="859" spans="1:14" x14ac:dyDescent="0.25">
      <c r="A859" s="236">
        <v>31344</v>
      </c>
      <c r="B859" s="236">
        <v>31344</v>
      </c>
      <c r="C859" s="236" t="s">
        <v>3100</v>
      </c>
      <c r="D859" s="236">
        <v>44</v>
      </c>
      <c r="E859" s="236" t="s">
        <v>3090</v>
      </c>
      <c r="F859" s="236" t="s">
        <v>3101</v>
      </c>
      <c r="K859" s="236" t="s">
        <v>3102</v>
      </c>
      <c r="L859" s="236" t="s">
        <v>121</v>
      </c>
    </row>
    <row r="860" spans="1:14" x14ac:dyDescent="0.25">
      <c r="A860" s="236">
        <v>31463</v>
      </c>
      <c r="B860" s="236">
        <v>31463</v>
      </c>
      <c r="C860" s="236" t="s">
        <v>3103</v>
      </c>
      <c r="D860" s="236">
        <v>44</v>
      </c>
      <c r="E860" s="236" t="s">
        <v>3090</v>
      </c>
      <c r="F860" s="236" t="s">
        <v>3104</v>
      </c>
      <c r="G860" s="236" t="s">
        <v>3105</v>
      </c>
      <c r="K860" s="236" t="s">
        <v>3106</v>
      </c>
      <c r="L860" s="236" t="s">
        <v>168</v>
      </c>
      <c r="M860" s="236">
        <v>570000745</v>
      </c>
      <c r="N860" s="236" t="s">
        <v>371</v>
      </c>
    </row>
    <row r="861" spans="1:14" x14ac:dyDescent="0.25">
      <c r="A861" s="236">
        <v>8409</v>
      </c>
      <c r="B861" s="236">
        <v>8409</v>
      </c>
      <c r="C861" s="236" t="s">
        <v>3107</v>
      </c>
      <c r="D861" s="236">
        <v>44</v>
      </c>
      <c r="E861" s="236" t="s">
        <v>3090</v>
      </c>
      <c r="F861" s="236" t="s">
        <v>3108</v>
      </c>
      <c r="G861" s="236" t="s">
        <v>3109</v>
      </c>
      <c r="H861" s="236">
        <v>49130</v>
      </c>
      <c r="I861" s="236" t="s">
        <v>3110</v>
      </c>
      <c r="J861" s="236" t="s">
        <v>3111</v>
      </c>
      <c r="K861" s="236" t="s">
        <v>3112</v>
      </c>
      <c r="L861" s="236" t="s">
        <v>121</v>
      </c>
      <c r="M861" s="236">
        <v>510242670</v>
      </c>
      <c r="N861" s="236" t="s">
        <v>342</v>
      </c>
    </row>
    <row r="862" spans="1:14" x14ac:dyDescent="0.25">
      <c r="A862" s="236">
        <v>7814</v>
      </c>
      <c r="B862" s="236">
        <v>7814</v>
      </c>
      <c r="C862" s="236" t="s">
        <v>3113</v>
      </c>
      <c r="D862" s="236">
        <v>44</v>
      </c>
      <c r="E862" s="236" t="s">
        <v>3090</v>
      </c>
      <c r="F862" s="236" t="s">
        <v>3114</v>
      </c>
      <c r="G862" s="236" t="s">
        <v>3115</v>
      </c>
      <c r="H862" s="236">
        <v>49222</v>
      </c>
      <c r="I862" s="236" t="s">
        <v>3116</v>
      </c>
      <c r="J862" s="236" t="s">
        <v>3117</v>
      </c>
      <c r="K862" s="236" t="s">
        <v>3118</v>
      </c>
      <c r="L862" s="236" t="s">
        <v>72</v>
      </c>
      <c r="M862" s="236">
        <v>514047356</v>
      </c>
      <c r="N862" s="236" t="s">
        <v>342</v>
      </c>
    </row>
    <row r="863" spans="1:14" x14ac:dyDescent="0.25">
      <c r="A863" s="236">
        <v>33566</v>
      </c>
      <c r="B863" s="236">
        <v>33566</v>
      </c>
      <c r="C863" s="236" t="s">
        <v>3119</v>
      </c>
      <c r="D863" s="236">
        <v>44</v>
      </c>
      <c r="E863" s="236" t="s">
        <v>3090</v>
      </c>
    </row>
    <row r="864" spans="1:14" x14ac:dyDescent="0.25">
      <c r="A864" s="236">
        <v>34214</v>
      </c>
      <c r="B864" s="236">
        <v>34214</v>
      </c>
      <c r="C864" s="236" t="s">
        <v>3120</v>
      </c>
      <c r="D864" s="236">
        <v>44</v>
      </c>
      <c r="E864" s="236" t="s">
        <v>3090</v>
      </c>
      <c r="F864" s="236" t="s">
        <v>3121</v>
      </c>
      <c r="L864" s="236" t="s">
        <v>72</v>
      </c>
    </row>
    <row r="865" spans="1:14" x14ac:dyDescent="0.25">
      <c r="A865" s="236">
        <v>7799</v>
      </c>
      <c r="B865" s="236">
        <v>7799</v>
      </c>
      <c r="C865" s="236" t="s">
        <v>3122</v>
      </c>
      <c r="D865" s="236">
        <v>44</v>
      </c>
      <c r="E865" s="236" t="s">
        <v>3090</v>
      </c>
      <c r="F865" s="236" t="s">
        <v>3123</v>
      </c>
      <c r="G865" s="236" t="s">
        <v>3124</v>
      </c>
      <c r="I865" s="236" t="s">
        <v>3125</v>
      </c>
      <c r="K865" s="236" t="s">
        <v>3126</v>
      </c>
      <c r="L865" s="236" t="s">
        <v>168</v>
      </c>
      <c r="M865" s="236">
        <v>511746919</v>
      </c>
      <c r="N865" s="236" t="s">
        <v>342</v>
      </c>
    </row>
    <row r="866" spans="1:14" x14ac:dyDescent="0.25">
      <c r="A866" s="236">
        <v>8408</v>
      </c>
      <c r="B866" s="236">
        <v>8408</v>
      </c>
      <c r="C866" s="236" t="s">
        <v>3127</v>
      </c>
      <c r="D866" s="236">
        <v>44</v>
      </c>
      <c r="E866" s="236" t="s">
        <v>3090</v>
      </c>
      <c r="F866" s="236" t="s">
        <v>3128</v>
      </c>
      <c r="G866" s="236" t="s">
        <v>3129</v>
      </c>
      <c r="H866" s="236">
        <v>0</v>
      </c>
      <c r="I866" s="236" t="s">
        <v>3130</v>
      </c>
      <c r="K866" s="236" t="s">
        <v>3131</v>
      </c>
      <c r="L866" s="236" t="s">
        <v>72</v>
      </c>
      <c r="M866" s="236">
        <v>515871259</v>
      </c>
      <c r="N866" s="236" t="s">
        <v>371</v>
      </c>
    </row>
    <row r="867" spans="1:14" x14ac:dyDescent="0.25">
      <c r="A867" s="236">
        <v>34250</v>
      </c>
      <c r="B867" s="236">
        <v>34250</v>
      </c>
      <c r="C867" s="236" t="s">
        <v>3132</v>
      </c>
      <c r="D867" s="236">
        <v>44</v>
      </c>
      <c r="E867" s="236" t="s">
        <v>3090</v>
      </c>
      <c r="F867" s="236" t="s">
        <v>3133</v>
      </c>
      <c r="L867" s="236" t="s">
        <v>72</v>
      </c>
      <c r="M867" s="236">
        <v>514723667</v>
      </c>
      <c r="N867" s="236" t="s">
        <v>371</v>
      </c>
    </row>
    <row r="868" spans="1:14" x14ac:dyDescent="0.25">
      <c r="A868" s="236">
        <v>7363</v>
      </c>
      <c r="B868" s="236">
        <v>7363</v>
      </c>
      <c r="C868" s="236" t="s">
        <v>3134</v>
      </c>
      <c r="D868" s="236">
        <v>44</v>
      </c>
      <c r="E868" s="236" t="s">
        <v>3090</v>
      </c>
      <c r="F868" s="236" t="s">
        <v>3135</v>
      </c>
      <c r="G868" s="236" t="s">
        <v>3136</v>
      </c>
      <c r="H868" s="236">
        <v>49100</v>
      </c>
      <c r="I868" s="236" t="s">
        <v>3137</v>
      </c>
      <c r="J868" s="236" t="s">
        <v>3138</v>
      </c>
      <c r="K868" s="236" t="s">
        <v>3139</v>
      </c>
      <c r="L868" s="236" t="s">
        <v>174</v>
      </c>
      <c r="M868" s="236">
        <v>510482938</v>
      </c>
      <c r="N868" s="236" t="s">
        <v>342</v>
      </c>
    </row>
    <row r="869" spans="1:14" x14ac:dyDescent="0.25">
      <c r="A869" s="236">
        <v>34223</v>
      </c>
      <c r="B869" s="236">
        <v>34223</v>
      </c>
      <c r="C869" s="236" t="s">
        <v>3140</v>
      </c>
      <c r="D869" s="236">
        <v>44</v>
      </c>
      <c r="E869" s="236" t="s">
        <v>3090</v>
      </c>
      <c r="F869" s="236" t="s">
        <v>3141</v>
      </c>
      <c r="L869" s="236" t="s">
        <v>72</v>
      </c>
    </row>
    <row r="870" spans="1:14" x14ac:dyDescent="0.25">
      <c r="A870" s="236">
        <v>7426</v>
      </c>
      <c r="B870" s="236">
        <v>7426</v>
      </c>
      <c r="C870" s="236" t="s">
        <v>3142</v>
      </c>
      <c r="D870" s="236">
        <v>44</v>
      </c>
      <c r="E870" s="236" t="s">
        <v>3090</v>
      </c>
      <c r="F870" s="236" t="s">
        <v>3143</v>
      </c>
      <c r="G870" s="236" t="s">
        <v>3144</v>
      </c>
      <c r="I870" s="236" t="s">
        <v>3145</v>
      </c>
      <c r="J870" s="236" t="s">
        <v>3146</v>
      </c>
      <c r="L870" s="236" t="s">
        <v>182</v>
      </c>
      <c r="M870" s="236">
        <v>510833817</v>
      </c>
      <c r="N870" s="236" t="s">
        <v>342</v>
      </c>
    </row>
    <row r="871" spans="1:14" x14ac:dyDescent="0.25">
      <c r="A871" s="236">
        <v>7361</v>
      </c>
      <c r="B871" s="236">
        <v>7361</v>
      </c>
      <c r="C871" s="236" t="s">
        <v>3147</v>
      </c>
      <c r="D871" s="236">
        <v>44</v>
      </c>
      <c r="E871" s="236" t="s">
        <v>3090</v>
      </c>
      <c r="F871" s="236" t="s">
        <v>3148</v>
      </c>
      <c r="G871" s="236" t="s">
        <v>3149</v>
      </c>
      <c r="H871" s="236">
        <v>49101</v>
      </c>
      <c r="I871" s="236" t="s">
        <v>3150</v>
      </c>
      <c r="J871" s="236" t="s">
        <v>3151</v>
      </c>
      <c r="K871" s="236" t="s">
        <v>3152</v>
      </c>
      <c r="L871" s="236" t="s">
        <v>174</v>
      </c>
      <c r="M871" s="236">
        <v>520042953</v>
      </c>
      <c r="N871" s="236" t="s">
        <v>342</v>
      </c>
    </row>
    <row r="872" spans="1:14" x14ac:dyDescent="0.25">
      <c r="A872" s="236">
        <v>8192</v>
      </c>
      <c r="B872" s="236">
        <v>8192</v>
      </c>
      <c r="C872" s="236" t="s">
        <v>3153</v>
      </c>
      <c r="D872" s="236">
        <v>44</v>
      </c>
      <c r="E872" s="236" t="s">
        <v>3090</v>
      </c>
      <c r="F872" s="236" t="s">
        <v>3154</v>
      </c>
      <c r="G872" s="236" t="s">
        <v>3155</v>
      </c>
      <c r="H872" s="236">
        <v>49194</v>
      </c>
      <c r="I872" s="236" t="s">
        <v>3156</v>
      </c>
      <c r="J872" s="236" t="s">
        <v>3157</v>
      </c>
      <c r="K872" s="236" t="s">
        <v>3158</v>
      </c>
      <c r="L872" s="236" t="s">
        <v>174</v>
      </c>
      <c r="M872" s="236">
        <v>510504517</v>
      </c>
      <c r="N872" s="236" t="s">
        <v>342</v>
      </c>
    </row>
    <row r="873" spans="1:14" x14ac:dyDescent="0.25">
      <c r="A873" s="236">
        <v>8414</v>
      </c>
      <c r="B873" s="236">
        <v>8414</v>
      </c>
      <c r="C873" s="236" t="s">
        <v>3159</v>
      </c>
      <c r="D873" s="236">
        <v>44</v>
      </c>
      <c r="E873" s="236" t="s">
        <v>3090</v>
      </c>
      <c r="F873" s="236" t="s">
        <v>3160</v>
      </c>
      <c r="G873" s="236" t="s">
        <v>3161</v>
      </c>
      <c r="H873" s="236">
        <v>0</v>
      </c>
      <c r="I873" s="236" t="s">
        <v>3162</v>
      </c>
      <c r="J873" s="236" t="s">
        <v>3163</v>
      </c>
      <c r="K873" s="236" t="s">
        <v>3164</v>
      </c>
      <c r="L873" s="236" t="s">
        <v>121</v>
      </c>
      <c r="M873" s="236">
        <v>510077654</v>
      </c>
      <c r="N873" s="236" t="s">
        <v>342</v>
      </c>
    </row>
    <row r="874" spans="1:14" x14ac:dyDescent="0.25">
      <c r="A874" s="236">
        <v>35947</v>
      </c>
      <c r="B874" s="236">
        <v>35947</v>
      </c>
      <c r="C874" s="236" t="s">
        <v>3165</v>
      </c>
      <c r="D874" s="236">
        <v>44</v>
      </c>
      <c r="E874" s="236" t="s">
        <v>3090</v>
      </c>
      <c r="F874" s="236" t="s">
        <v>3166</v>
      </c>
      <c r="G874" s="236" t="s">
        <v>3167</v>
      </c>
      <c r="L874" s="236" t="s">
        <v>72</v>
      </c>
      <c r="M874" s="236">
        <v>515006922</v>
      </c>
      <c r="N874" s="236" t="s">
        <v>371</v>
      </c>
    </row>
    <row r="875" spans="1:14" x14ac:dyDescent="0.25">
      <c r="A875" s="236">
        <v>7325</v>
      </c>
      <c r="B875" s="236">
        <v>7325</v>
      </c>
      <c r="C875" s="236" t="s">
        <v>3168</v>
      </c>
      <c r="D875" s="236">
        <v>44</v>
      </c>
      <c r="E875" s="236" t="s">
        <v>3090</v>
      </c>
      <c r="F875" s="236" t="s">
        <v>3169</v>
      </c>
      <c r="G875" s="236" t="s">
        <v>3170</v>
      </c>
      <c r="H875" s="236">
        <v>49131</v>
      </c>
      <c r="I875" s="236" t="s">
        <v>3171</v>
      </c>
      <c r="J875" s="236" t="s">
        <v>3172</v>
      </c>
      <c r="K875" s="236" t="s">
        <v>3173</v>
      </c>
      <c r="L875" s="236" t="s">
        <v>165</v>
      </c>
      <c r="M875" s="236">
        <v>510168289</v>
      </c>
      <c r="N875" s="236" t="s">
        <v>342</v>
      </c>
    </row>
    <row r="876" spans="1:14" x14ac:dyDescent="0.25">
      <c r="A876" s="236">
        <v>8367</v>
      </c>
      <c r="B876" s="236">
        <v>8367</v>
      </c>
      <c r="C876" s="236" t="s">
        <v>3174</v>
      </c>
      <c r="D876" s="236">
        <v>44</v>
      </c>
      <c r="E876" s="236" t="s">
        <v>3090</v>
      </c>
      <c r="F876" s="236" t="s">
        <v>3175</v>
      </c>
      <c r="G876" s="236" t="s">
        <v>3176</v>
      </c>
      <c r="I876" s="236" t="s">
        <v>3177</v>
      </c>
      <c r="K876" s="236" t="s">
        <v>3178</v>
      </c>
      <c r="L876" s="236" t="s">
        <v>171</v>
      </c>
      <c r="M876" s="236">
        <v>41834235</v>
      </c>
      <c r="N876" s="236" t="s">
        <v>371</v>
      </c>
    </row>
    <row r="877" spans="1:14" x14ac:dyDescent="0.25">
      <c r="A877" s="236">
        <v>34499</v>
      </c>
      <c r="B877" s="236">
        <v>34499</v>
      </c>
      <c r="C877" s="236" t="s">
        <v>3179</v>
      </c>
      <c r="D877" s="236">
        <v>44</v>
      </c>
      <c r="E877" s="236" t="s">
        <v>3090</v>
      </c>
      <c r="F877" s="236" t="s">
        <v>3180</v>
      </c>
      <c r="I877" s="236" t="s">
        <v>3181</v>
      </c>
      <c r="L877" s="236" t="s">
        <v>72</v>
      </c>
    </row>
    <row r="878" spans="1:14" x14ac:dyDescent="0.25">
      <c r="A878" s="236">
        <v>30924</v>
      </c>
      <c r="B878" s="236">
        <v>30924</v>
      </c>
      <c r="C878" s="236" t="s">
        <v>3182</v>
      </c>
      <c r="D878" s="236">
        <v>44</v>
      </c>
      <c r="E878" s="236" t="s">
        <v>3090</v>
      </c>
      <c r="F878" s="236" t="s">
        <v>3183</v>
      </c>
      <c r="G878" s="236" t="s">
        <v>3184</v>
      </c>
      <c r="I878" s="236" t="s">
        <v>3185</v>
      </c>
      <c r="J878" s="236" t="s">
        <v>3186</v>
      </c>
      <c r="K878" s="236" t="s">
        <v>3187</v>
      </c>
      <c r="L878" s="236" t="s">
        <v>102</v>
      </c>
      <c r="M878" s="236">
        <v>589906114</v>
      </c>
      <c r="N878" s="236" t="s">
        <v>371</v>
      </c>
    </row>
    <row r="879" spans="1:14" x14ac:dyDescent="0.25">
      <c r="A879" s="236">
        <v>31467</v>
      </c>
      <c r="B879" s="236">
        <v>31467</v>
      </c>
      <c r="C879" s="236" t="s">
        <v>3188</v>
      </c>
      <c r="D879" s="236">
        <v>44</v>
      </c>
      <c r="E879" s="236" t="s">
        <v>3090</v>
      </c>
      <c r="F879" s="236" t="s">
        <v>3189</v>
      </c>
      <c r="G879" s="236" t="s">
        <v>3190</v>
      </c>
      <c r="I879" s="236" t="s">
        <v>3191</v>
      </c>
      <c r="J879" s="236" t="s">
        <v>3192</v>
      </c>
      <c r="K879" s="236" t="s">
        <v>3193</v>
      </c>
      <c r="L879" s="236" t="s">
        <v>102</v>
      </c>
      <c r="M879" s="236">
        <v>520022088</v>
      </c>
      <c r="N879" s="236" t="s">
        <v>371</v>
      </c>
    </row>
    <row r="880" spans="1:14" x14ac:dyDescent="0.25">
      <c r="A880" s="236">
        <v>7423</v>
      </c>
      <c r="B880" s="236">
        <v>7423</v>
      </c>
      <c r="C880" s="236" t="s">
        <v>3194</v>
      </c>
      <c r="D880" s="236">
        <v>44</v>
      </c>
      <c r="E880" s="236" t="s">
        <v>3090</v>
      </c>
      <c r="F880" s="236" t="s">
        <v>3195</v>
      </c>
      <c r="G880" s="236" t="s">
        <v>3196</v>
      </c>
      <c r="H880" s="236">
        <v>49102</v>
      </c>
      <c r="I880" s="236" t="s">
        <v>3197</v>
      </c>
      <c r="J880" s="236" t="s">
        <v>3198</v>
      </c>
      <c r="K880" s="236" t="s">
        <v>3199</v>
      </c>
      <c r="L880" s="236" t="s">
        <v>102</v>
      </c>
      <c r="M880" s="236">
        <v>599006111</v>
      </c>
      <c r="N880" s="236" t="s">
        <v>371</v>
      </c>
    </row>
    <row r="881" spans="1:14" x14ac:dyDescent="0.25">
      <c r="A881" s="236">
        <v>34247</v>
      </c>
      <c r="B881" s="236">
        <v>34247</v>
      </c>
      <c r="C881" s="236" t="s">
        <v>3200</v>
      </c>
      <c r="D881" s="236">
        <v>44</v>
      </c>
      <c r="E881" s="236" t="s">
        <v>3090</v>
      </c>
      <c r="F881" s="236" t="s">
        <v>3201</v>
      </c>
      <c r="G881" s="236" t="s">
        <v>3202</v>
      </c>
      <c r="L881" s="236" t="s">
        <v>168</v>
      </c>
      <c r="M881" s="236">
        <v>514538008</v>
      </c>
      <c r="N881" s="236" t="s">
        <v>371</v>
      </c>
    </row>
    <row r="882" spans="1:14" x14ac:dyDescent="0.25">
      <c r="A882" s="236">
        <v>34226</v>
      </c>
      <c r="B882" s="236">
        <v>34226</v>
      </c>
      <c r="C882" s="236" t="s">
        <v>3203</v>
      </c>
      <c r="D882" s="236">
        <v>44</v>
      </c>
      <c r="E882" s="236" t="s">
        <v>3090</v>
      </c>
      <c r="F882" s="236" t="s">
        <v>3204</v>
      </c>
      <c r="L882" s="236" t="s">
        <v>72</v>
      </c>
      <c r="M882" s="236">
        <v>513766857</v>
      </c>
      <c r="N882" s="236" t="s">
        <v>371</v>
      </c>
    </row>
    <row r="883" spans="1:14" x14ac:dyDescent="0.25">
      <c r="A883" s="236">
        <v>7813</v>
      </c>
      <c r="B883" s="236">
        <v>7813</v>
      </c>
      <c r="C883" s="236" t="s">
        <v>3205</v>
      </c>
      <c r="D883" s="236">
        <v>44</v>
      </c>
      <c r="E883" s="236" t="s">
        <v>3090</v>
      </c>
      <c r="F883" s="236" t="s">
        <v>3206</v>
      </c>
      <c r="G883" s="236" t="s">
        <v>3207</v>
      </c>
      <c r="H883" s="236">
        <v>0</v>
      </c>
      <c r="I883" s="236" t="s">
        <v>3208</v>
      </c>
      <c r="J883" s="236" t="s">
        <v>3209</v>
      </c>
      <c r="K883" s="236" t="s">
        <v>3210</v>
      </c>
      <c r="L883" s="236" t="s">
        <v>72</v>
      </c>
      <c r="M883" s="236">
        <v>514789148</v>
      </c>
      <c r="N883" s="236" t="s">
        <v>371</v>
      </c>
    </row>
    <row r="884" spans="1:14" x14ac:dyDescent="0.25">
      <c r="A884" s="236">
        <v>34241</v>
      </c>
      <c r="B884" s="236">
        <v>34241</v>
      </c>
      <c r="C884" s="236" t="s">
        <v>3211</v>
      </c>
      <c r="D884" s="236">
        <v>44</v>
      </c>
      <c r="E884" s="236" t="s">
        <v>3090</v>
      </c>
      <c r="F884" s="236" t="s">
        <v>3212</v>
      </c>
      <c r="L884" s="236" t="s">
        <v>72</v>
      </c>
    </row>
    <row r="885" spans="1:14" x14ac:dyDescent="0.25">
      <c r="A885" s="236">
        <v>35957</v>
      </c>
      <c r="B885" s="236">
        <v>35957</v>
      </c>
      <c r="C885" s="236" t="s">
        <v>3213</v>
      </c>
      <c r="D885" s="236">
        <v>44</v>
      </c>
      <c r="E885" s="236" t="s">
        <v>3090</v>
      </c>
      <c r="F885" s="236" t="s">
        <v>3214</v>
      </c>
      <c r="G885" s="236" t="s">
        <v>3215</v>
      </c>
      <c r="L885" s="236" t="s">
        <v>168</v>
      </c>
      <c r="M885" s="236">
        <v>513283135</v>
      </c>
      <c r="N885" s="236" t="s">
        <v>342</v>
      </c>
    </row>
    <row r="886" spans="1:14" x14ac:dyDescent="0.25">
      <c r="A886" s="236">
        <v>30522</v>
      </c>
      <c r="B886" s="236">
        <v>30522</v>
      </c>
      <c r="C886" s="236" t="s">
        <v>3216</v>
      </c>
      <c r="D886" s="236">
        <v>44</v>
      </c>
      <c r="E886" s="236" t="s">
        <v>3090</v>
      </c>
      <c r="F886" s="236" t="s">
        <v>3217</v>
      </c>
      <c r="G886" s="236" t="s">
        <v>3218</v>
      </c>
      <c r="I886" s="236" t="s">
        <v>3219</v>
      </c>
      <c r="J886" s="236" t="s">
        <v>3220</v>
      </c>
      <c r="K886" s="236" t="s">
        <v>3221</v>
      </c>
      <c r="L886" s="236" t="s">
        <v>165</v>
      </c>
      <c r="M886" s="236">
        <v>515741254</v>
      </c>
      <c r="N886" s="236" t="s">
        <v>342</v>
      </c>
    </row>
    <row r="887" spans="1:14" x14ac:dyDescent="0.25">
      <c r="A887" s="236">
        <v>31606</v>
      </c>
      <c r="B887" s="236">
        <v>31606</v>
      </c>
      <c r="C887" s="236" t="s">
        <v>3222</v>
      </c>
      <c r="D887" s="236">
        <v>44</v>
      </c>
      <c r="E887" s="236" t="s">
        <v>3090</v>
      </c>
      <c r="F887" s="236" t="s">
        <v>3223</v>
      </c>
      <c r="G887" s="236" t="s">
        <v>3224</v>
      </c>
      <c r="H887" s="236">
        <v>49227</v>
      </c>
      <c r="K887" s="236" t="s">
        <v>3225</v>
      </c>
      <c r="L887" s="236" t="s">
        <v>168</v>
      </c>
      <c r="M887" s="236">
        <v>510429103</v>
      </c>
      <c r="N887" s="236" t="s">
        <v>371</v>
      </c>
    </row>
    <row r="888" spans="1:14" x14ac:dyDescent="0.25">
      <c r="A888" s="236">
        <v>7379</v>
      </c>
      <c r="B888" s="236">
        <v>7379</v>
      </c>
      <c r="C888" s="236" t="s">
        <v>3226</v>
      </c>
      <c r="D888" s="236">
        <v>44</v>
      </c>
      <c r="E888" s="236" t="s">
        <v>3090</v>
      </c>
      <c r="F888" s="236" t="s">
        <v>3227</v>
      </c>
      <c r="G888" s="236" t="s">
        <v>3228</v>
      </c>
      <c r="H888" s="236">
        <v>49101</v>
      </c>
      <c r="I888" s="236" t="s">
        <v>3229</v>
      </c>
      <c r="J888" s="236" t="s">
        <v>3230</v>
      </c>
      <c r="K888" s="236" t="s">
        <v>3231</v>
      </c>
      <c r="L888" s="236" t="s">
        <v>174</v>
      </c>
      <c r="M888" s="236" t="s">
        <v>3232</v>
      </c>
      <c r="N888" s="236" t="s">
        <v>342</v>
      </c>
    </row>
    <row r="889" spans="1:14" x14ac:dyDescent="0.25">
      <c r="A889" s="236">
        <v>8266</v>
      </c>
      <c r="B889" s="236">
        <v>8266</v>
      </c>
      <c r="C889" s="236" t="s">
        <v>3233</v>
      </c>
      <c r="D889" s="236">
        <v>44</v>
      </c>
      <c r="E889" s="236" t="s">
        <v>3090</v>
      </c>
      <c r="F889" s="236" t="s">
        <v>3234</v>
      </c>
      <c r="H889" s="236">
        <v>0</v>
      </c>
      <c r="I889" s="236" t="s">
        <v>3235</v>
      </c>
      <c r="J889" s="236">
        <v>9310178</v>
      </c>
      <c r="K889" s="236" t="s">
        <v>3236</v>
      </c>
      <c r="L889" s="236" t="s">
        <v>72</v>
      </c>
      <c r="M889" s="236">
        <v>514824028</v>
      </c>
    </row>
    <row r="890" spans="1:14" x14ac:dyDescent="0.25">
      <c r="A890" s="236">
        <v>34253</v>
      </c>
      <c r="B890" s="236">
        <v>34253</v>
      </c>
      <c r="C890" s="236" t="s">
        <v>3237</v>
      </c>
      <c r="D890" s="236">
        <v>44</v>
      </c>
      <c r="E890" s="236" t="s">
        <v>3090</v>
      </c>
      <c r="F890" s="236" t="s">
        <v>3238</v>
      </c>
      <c r="L890" s="236" t="s">
        <v>72</v>
      </c>
      <c r="M890" s="236">
        <v>514528629</v>
      </c>
    </row>
    <row r="891" spans="1:14" x14ac:dyDescent="0.25">
      <c r="A891" s="236">
        <v>34211</v>
      </c>
      <c r="B891" s="236">
        <v>34211</v>
      </c>
      <c r="C891" s="236" t="s">
        <v>3239</v>
      </c>
      <c r="D891" s="236">
        <v>44</v>
      </c>
      <c r="E891" s="236" t="s">
        <v>3090</v>
      </c>
      <c r="F891" s="236" t="s">
        <v>3240</v>
      </c>
      <c r="G891" s="236" t="s">
        <v>3241</v>
      </c>
      <c r="L891" s="236" t="s">
        <v>72</v>
      </c>
      <c r="M891" s="236">
        <v>514980911</v>
      </c>
      <c r="N891" s="236" t="s">
        <v>371</v>
      </c>
    </row>
    <row r="892" spans="1:14" x14ac:dyDescent="0.25">
      <c r="A892" s="236">
        <v>34654</v>
      </c>
      <c r="B892" s="236">
        <v>34654</v>
      </c>
      <c r="C892" s="236" t="s">
        <v>3242</v>
      </c>
      <c r="D892" s="236">
        <v>44</v>
      </c>
      <c r="E892" s="236" t="s">
        <v>3090</v>
      </c>
      <c r="L892" s="236" t="s">
        <v>72</v>
      </c>
      <c r="M892" s="236">
        <v>513442160</v>
      </c>
    </row>
    <row r="893" spans="1:14" x14ac:dyDescent="0.25">
      <c r="A893" s="236">
        <v>7240</v>
      </c>
      <c r="B893" s="236">
        <v>7240</v>
      </c>
      <c r="C893" s="236" t="s">
        <v>3243</v>
      </c>
      <c r="D893" s="236">
        <v>44</v>
      </c>
      <c r="E893" s="236" t="s">
        <v>3090</v>
      </c>
      <c r="F893" s="236" t="s">
        <v>3244</v>
      </c>
      <c r="G893" s="236" t="s">
        <v>3245</v>
      </c>
      <c r="H893" s="236">
        <v>0</v>
      </c>
      <c r="I893" s="236" t="s">
        <v>3246</v>
      </c>
      <c r="J893" s="236" t="s">
        <v>3247</v>
      </c>
      <c r="K893" s="236" t="s">
        <v>3248</v>
      </c>
      <c r="L893" s="236" t="s">
        <v>165</v>
      </c>
      <c r="M893" s="236">
        <v>510494008</v>
      </c>
    </row>
    <row r="894" spans="1:14" x14ac:dyDescent="0.25">
      <c r="A894" s="236">
        <v>35927</v>
      </c>
      <c r="B894" s="236">
        <v>35927</v>
      </c>
      <c r="C894" s="236" t="s">
        <v>3249</v>
      </c>
      <c r="D894" s="236">
        <v>44</v>
      </c>
      <c r="E894" s="236" t="s">
        <v>3090</v>
      </c>
      <c r="F894" s="236" t="s">
        <v>3250</v>
      </c>
      <c r="G894" s="236" t="s">
        <v>3251</v>
      </c>
      <c r="L894" s="236" t="s">
        <v>174</v>
      </c>
      <c r="M894" s="236">
        <v>510930712</v>
      </c>
      <c r="N894" s="236" t="s">
        <v>342</v>
      </c>
    </row>
    <row r="895" spans="1:14" x14ac:dyDescent="0.25">
      <c r="A895" s="236">
        <v>7342</v>
      </c>
      <c r="B895" s="236">
        <v>7342</v>
      </c>
      <c r="C895" s="236" t="s">
        <v>3252</v>
      </c>
      <c r="D895" s="236">
        <v>44</v>
      </c>
      <c r="E895" s="236" t="s">
        <v>3090</v>
      </c>
      <c r="F895" s="236" t="s">
        <v>3253</v>
      </c>
      <c r="G895" s="236" t="s">
        <v>3254</v>
      </c>
      <c r="I895" s="236" t="s">
        <v>3255</v>
      </c>
      <c r="J895" s="236" t="s">
        <v>3256</v>
      </c>
      <c r="K895" s="236" t="s">
        <v>3257</v>
      </c>
      <c r="L895" s="236" t="s">
        <v>171</v>
      </c>
      <c r="M895" s="236">
        <v>512137886</v>
      </c>
      <c r="N895" s="236" t="s">
        <v>342</v>
      </c>
    </row>
    <row r="896" spans="1:14" x14ac:dyDescent="0.25">
      <c r="A896" s="236">
        <v>32646</v>
      </c>
      <c r="B896" s="236">
        <v>32646</v>
      </c>
      <c r="C896" s="236" t="s">
        <v>3258</v>
      </c>
      <c r="D896" s="236">
        <v>44</v>
      </c>
      <c r="E896" s="236" t="s">
        <v>3090</v>
      </c>
      <c r="G896" s="236" t="s">
        <v>3259</v>
      </c>
      <c r="K896" s="236" t="s">
        <v>3260</v>
      </c>
      <c r="L896" s="236" t="s">
        <v>192</v>
      </c>
      <c r="M896" s="236">
        <v>511644510</v>
      </c>
      <c r="N896" s="236" t="s">
        <v>342</v>
      </c>
    </row>
    <row r="897" spans="1:14" x14ac:dyDescent="0.25">
      <c r="A897" s="236">
        <v>35967</v>
      </c>
      <c r="B897" s="236">
        <v>35967</v>
      </c>
      <c r="C897" s="236" t="s">
        <v>3261</v>
      </c>
      <c r="D897" s="236">
        <v>44</v>
      </c>
      <c r="E897" s="236" t="s">
        <v>3090</v>
      </c>
      <c r="F897" s="236" t="s">
        <v>3262</v>
      </c>
      <c r="G897" s="236" t="s">
        <v>3263</v>
      </c>
      <c r="L897" s="236" t="s">
        <v>192</v>
      </c>
      <c r="M897" s="236">
        <v>511644510</v>
      </c>
      <c r="N897" s="236" t="s">
        <v>342</v>
      </c>
    </row>
    <row r="898" spans="1:14" x14ac:dyDescent="0.25">
      <c r="A898" s="236">
        <v>35972</v>
      </c>
      <c r="B898" s="236">
        <v>35972</v>
      </c>
      <c r="C898" s="236" t="s">
        <v>3264</v>
      </c>
      <c r="D898" s="236">
        <v>44</v>
      </c>
      <c r="E898" s="236" t="s">
        <v>3090</v>
      </c>
      <c r="F898" s="236" t="s">
        <v>3262</v>
      </c>
      <c r="G898" s="236" t="s">
        <v>3263</v>
      </c>
      <c r="L898" s="236" t="s">
        <v>192</v>
      </c>
      <c r="M898" s="236">
        <v>511644510</v>
      </c>
      <c r="N898" s="236" t="s">
        <v>342</v>
      </c>
    </row>
    <row r="899" spans="1:14" x14ac:dyDescent="0.25">
      <c r="A899" s="236">
        <v>7414</v>
      </c>
      <c r="B899" s="236">
        <v>7414</v>
      </c>
      <c r="C899" s="236" t="s">
        <v>3265</v>
      </c>
      <c r="D899" s="236">
        <v>44</v>
      </c>
      <c r="E899" s="236" t="s">
        <v>3090</v>
      </c>
      <c r="F899" s="236" t="s">
        <v>3266</v>
      </c>
      <c r="G899" s="236" t="s">
        <v>3267</v>
      </c>
      <c r="H899" s="236">
        <v>0</v>
      </c>
      <c r="I899" s="236" t="s">
        <v>3268</v>
      </c>
      <c r="J899" s="236" t="s">
        <v>3269</v>
      </c>
      <c r="K899" s="236" t="s">
        <v>3270</v>
      </c>
      <c r="L899" s="236" t="s">
        <v>72</v>
      </c>
      <c r="M899" s="236">
        <v>513951616</v>
      </c>
      <c r="N899" s="236" t="s">
        <v>371</v>
      </c>
    </row>
    <row r="900" spans="1:14" x14ac:dyDescent="0.25">
      <c r="A900" s="236">
        <v>35937</v>
      </c>
      <c r="B900" s="236">
        <v>35937</v>
      </c>
      <c r="C900" s="236" t="s">
        <v>3271</v>
      </c>
      <c r="D900" s="236">
        <v>44</v>
      </c>
      <c r="E900" s="236" t="s">
        <v>3090</v>
      </c>
      <c r="F900" s="236" t="s">
        <v>3272</v>
      </c>
      <c r="G900" s="236" t="s">
        <v>3273</v>
      </c>
      <c r="L900" s="236" t="s">
        <v>72</v>
      </c>
      <c r="M900" s="236">
        <v>515113769</v>
      </c>
      <c r="N900" s="236" t="s">
        <v>371</v>
      </c>
    </row>
    <row r="901" spans="1:14" x14ac:dyDescent="0.25">
      <c r="A901" s="236">
        <v>32637</v>
      </c>
      <c r="B901" s="236">
        <v>32637</v>
      </c>
      <c r="C901" s="236" t="s">
        <v>3274</v>
      </c>
      <c r="D901" s="236">
        <v>44</v>
      </c>
      <c r="E901" s="236" t="s">
        <v>3090</v>
      </c>
      <c r="G901" s="236" t="s">
        <v>3275</v>
      </c>
      <c r="K901" s="236" t="s">
        <v>3276</v>
      </c>
      <c r="L901" s="236" t="s">
        <v>168</v>
      </c>
      <c r="M901" s="236">
        <v>520022732</v>
      </c>
      <c r="N901" s="236" t="s">
        <v>371</v>
      </c>
    </row>
    <row r="902" spans="1:14" x14ac:dyDescent="0.25">
      <c r="A902" s="236">
        <v>35962</v>
      </c>
      <c r="B902" s="236">
        <v>35962</v>
      </c>
      <c r="C902" s="236" t="s">
        <v>3277</v>
      </c>
      <c r="D902" s="236">
        <v>44</v>
      </c>
      <c r="E902" s="236" t="s">
        <v>3090</v>
      </c>
      <c r="F902" s="236" t="s">
        <v>3278</v>
      </c>
      <c r="G902" s="236" t="s">
        <v>3275</v>
      </c>
      <c r="L902" s="236" t="s">
        <v>168</v>
      </c>
      <c r="M902" s="236">
        <v>520022732</v>
      </c>
      <c r="N902" s="236" t="s">
        <v>342</v>
      </c>
    </row>
    <row r="903" spans="1:14" x14ac:dyDescent="0.25">
      <c r="A903" s="236">
        <v>29332</v>
      </c>
      <c r="B903" s="236">
        <v>29332</v>
      </c>
      <c r="C903" s="236" t="s">
        <v>3279</v>
      </c>
      <c r="D903" s="236">
        <v>44</v>
      </c>
      <c r="E903" s="236" t="s">
        <v>3090</v>
      </c>
      <c r="F903" s="236" t="s">
        <v>3280</v>
      </c>
      <c r="G903" s="236" t="s">
        <v>3281</v>
      </c>
      <c r="H903" s="236">
        <v>0</v>
      </c>
      <c r="I903" s="236" t="s">
        <v>3282</v>
      </c>
      <c r="J903" s="236" t="s">
        <v>3283</v>
      </c>
      <c r="K903" s="236" t="s">
        <v>3284</v>
      </c>
      <c r="L903" s="236" t="s">
        <v>168</v>
      </c>
      <c r="M903" s="236">
        <v>514696186</v>
      </c>
      <c r="N903" s="236" t="s">
        <v>342</v>
      </c>
    </row>
    <row r="904" spans="1:14" x14ac:dyDescent="0.25">
      <c r="A904" s="236">
        <v>35932</v>
      </c>
      <c r="B904" s="236">
        <v>35932</v>
      </c>
      <c r="C904" s="236" t="s">
        <v>3285</v>
      </c>
      <c r="D904" s="236">
        <v>44</v>
      </c>
      <c r="E904" s="236" t="s">
        <v>3090</v>
      </c>
      <c r="F904" s="236" t="s">
        <v>3286</v>
      </c>
      <c r="L904" s="236" t="s">
        <v>121</v>
      </c>
      <c r="M904" s="236">
        <v>512070616</v>
      </c>
      <c r="N904" s="236" t="s">
        <v>371</v>
      </c>
    </row>
    <row r="905" spans="1:14" x14ac:dyDescent="0.25">
      <c r="A905" s="236">
        <v>8373</v>
      </c>
      <c r="B905" s="236">
        <v>8373</v>
      </c>
      <c r="C905" s="236" t="s">
        <v>3287</v>
      </c>
      <c r="D905" s="236">
        <v>44</v>
      </c>
      <c r="E905" s="236" t="s">
        <v>3090</v>
      </c>
      <c r="G905" s="236" t="s">
        <v>3288</v>
      </c>
      <c r="H905" s="236">
        <v>0</v>
      </c>
      <c r="K905" s="236" t="s">
        <v>3289</v>
      </c>
      <c r="L905" s="236" t="s">
        <v>121</v>
      </c>
      <c r="M905" s="236">
        <v>8622623</v>
      </c>
      <c r="N905" s="236" t="s">
        <v>371</v>
      </c>
    </row>
    <row r="906" spans="1:14" x14ac:dyDescent="0.25">
      <c r="A906" s="236">
        <v>29269</v>
      </c>
      <c r="B906" s="236">
        <v>29269</v>
      </c>
      <c r="C906" s="236" t="s">
        <v>3290</v>
      </c>
      <c r="D906" s="236">
        <v>44</v>
      </c>
      <c r="E906" s="236" t="s">
        <v>3090</v>
      </c>
      <c r="F906" s="236" t="s">
        <v>3291</v>
      </c>
      <c r="G906" s="236" t="s">
        <v>3292</v>
      </c>
      <c r="H906" s="236">
        <v>0</v>
      </c>
      <c r="I906" s="236" t="s">
        <v>3293</v>
      </c>
      <c r="K906" s="236" t="s">
        <v>3294</v>
      </c>
      <c r="L906" s="236" t="s">
        <v>121</v>
      </c>
    </row>
    <row r="907" spans="1:14" x14ac:dyDescent="0.25">
      <c r="A907" s="236">
        <v>7355</v>
      </c>
      <c r="B907" s="236">
        <v>7355</v>
      </c>
      <c r="C907" s="236" t="s">
        <v>3295</v>
      </c>
      <c r="D907" s="236">
        <v>44</v>
      </c>
      <c r="E907" s="236" t="s">
        <v>3090</v>
      </c>
      <c r="F907" s="236" t="s">
        <v>3296</v>
      </c>
      <c r="G907" s="236" t="s">
        <v>3297</v>
      </c>
      <c r="H907" s="236">
        <v>49107</v>
      </c>
      <c r="I907" s="236" t="s">
        <v>3298</v>
      </c>
      <c r="J907" s="236" t="s">
        <v>3299</v>
      </c>
      <c r="K907" s="236" t="s">
        <v>3300</v>
      </c>
      <c r="L907" s="236" t="s">
        <v>121</v>
      </c>
    </row>
    <row r="908" spans="1:14" x14ac:dyDescent="0.25">
      <c r="A908" s="236">
        <v>29744</v>
      </c>
      <c r="B908" s="236">
        <v>29744</v>
      </c>
      <c r="C908" s="236" t="s">
        <v>3301</v>
      </c>
      <c r="D908" s="236">
        <v>44</v>
      </c>
      <c r="E908" s="236" t="s">
        <v>3090</v>
      </c>
      <c r="F908" s="236" t="s">
        <v>3302</v>
      </c>
      <c r="G908" s="236" t="s">
        <v>3303</v>
      </c>
      <c r="H908" s="236">
        <v>49100</v>
      </c>
      <c r="I908" s="236" t="s">
        <v>3304</v>
      </c>
      <c r="K908" s="236" t="s">
        <v>3305</v>
      </c>
      <c r="L908" s="236" t="s">
        <v>121</v>
      </c>
      <c r="M908" s="236">
        <v>510632821</v>
      </c>
      <c r="N908" s="236" t="s">
        <v>342</v>
      </c>
    </row>
    <row r="909" spans="1:14" x14ac:dyDescent="0.25">
      <c r="A909" s="236">
        <v>8363</v>
      </c>
      <c r="B909" s="236">
        <v>8363</v>
      </c>
      <c r="C909" s="236" t="s">
        <v>3306</v>
      </c>
      <c r="D909" s="236">
        <v>44</v>
      </c>
      <c r="E909" s="236" t="s">
        <v>3090</v>
      </c>
      <c r="F909" s="236" t="s">
        <v>3307</v>
      </c>
      <c r="G909" s="236" t="s">
        <v>3308</v>
      </c>
      <c r="H909" s="236">
        <v>0</v>
      </c>
      <c r="I909" s="236" t="s">
        <v>3309</v>
      </c>
      <c r="K909" s="236" t="s">
        <v>3310</v>
      </c>
      <c r="L909" s="236" t="s">
        <v>121</v>
      </c>
    </row>
    <row r="910" spans="1:14" x14ac:dyDescent="0.25">
      <c r="A910" s="236">
        <v>8403</v>
      </c>
      <c r="B910" s="236">
        <v>8403</v>
      </c>
      <c r="C910" s="236" t="s">
        <v>3311</v>
      </c>
      <c r="D910" s="236">
        <v>44</v>
      </c>
      <c r="E910" s="236" t="s">
        <v>3090</v>
      </c>
      <c r="F910" s="236" t="s">
        <v>3312</v>
      </c>
      <c r="G910" s="236" t="s">
        <v>3313</v>
      </c>
      <c r="H910" s="236">
        <v>0</v>
      </c>
      <c r="I910" s="236" t="s">
        <v>3314</v>
      </c>
      <c r="L910" s="236" t="s">
        <v>121</v>
      </c>
      <c r="M910" s="236">
        <v>51402162</v>
      </c>
      <c r="N910" s="236" t="s">
        <v>371</v>
      </c>
    </row>
    <row r="911" spans="1:14" x14ac:dyDescent="0.25">
      <c r="A911" s="236">
        <v>35942</v>
      </c>
      <c r="B911" s="236">
        <v>35942</v>
      </c>
      <c r="C911" s="236" t="s">
        <v>3315</v>
      </c>
      <c r="D911" s="236">
        <v>44</v>
      </c>
      <c r="E911" s="236" t="s">
        <v>3090</v>
      </c>
      <c r="F911" s="236" t="s">
        <v>3316</v>
      </c>
      <c r="G911" s="236" t="s">
        <v>3317</v>
      </c>
      <c r="L911" s="236" t="s">
        <v>121</v>
      </c>
      <c r="M911" s="236">
        <v>68095728</v>
      </c>
      <c r="N911" s="236" t="s">
        <v>371</v>
      </c>
    </row>
    <row r="912" spans="1:14" x14ac:dyDescent="0.25">
      <c r="A912" s="236">
        <v>8402</v>
      </c>
      <c r="B912" s="236">
        <v>8402</v>
      </c>
      <c r="C912" s="236" t="s">
        <v>3318</v>
      </c>
      <c r="D912" s="236">
        <v>44</v>
      </c>
      <c r="E912" s="236" t="s">
        <v>3090</v>
      </c>
      <c r="F912" s="236" t="s">
        <v>3319</v>
      </c>
      <c r="G912" s="236" t="s">
        <v>3320</v>
      </c>
      <c r="H912" s="236">
        <v>49102</v>
      </c>
      <c r="I912" s="236" t="s">
        <v>3321</v>
      </c>
      <c r="J912" s="236" t="s">
        <v>3322</v>
      </c>
      <c r="K912" s="236" t="s">
        <v>3323</v>
      </c>
      <c r="L912" s="236" t="s">
        <v>121</v>
      </c>
      <c r="M912" s="236">
        <v>510446594</v>
      </c>
      <c r="N912" s="236" t="s">
        <v>342</v>
      </c>
    </row>
    <row r="913" spans="1:14" x14ac:dyDescent="0.25">
      <c r="A913" s="236">
        <v>8273</v>
      </c>
      <c r="B913" s="236">
        <v>8273</v>
      </c>
      <c r="C913" s="236" t="s">
        <v>3324</v>
      </c>
      <c r="D913" s="236">
        <v>44</v>
      </c>
      <c r="E913" s="236" t="s">
        <v>3090</v>
      </c>
      <c r="F913" s="236" t="s">
        <v>3325</v>
      </c>
      <c r="G913" s="236" t="s">
        <v>3326</v>
      </c>
      <c r="H913" s="236">
        <v>49130</v>
      </c>
      <c r="I913" s="236" t="s">
        <v>3327</v>
      </c>
      <c r="L913" s="236" t="s">
        <v>121</v>
      </c>
    </row>
    <row r="914" spans="1:14" x14ac:dyDescent="0.25">
      <c r="A914" s="236">
        <v>29740</v>
      </c>
      <c r="B914" s="236">
        <v>29740</v>
      </c>
      <c r="C914" s="236" t="s">
        <v>3328</v>
      </c>
      <c r="D914" s="236">
        <v>44</v>
      </c>
      <c r="E914" s="236" t="s">
        <v>3090</v>
      </c>
      <c r="F914" s="236" t="s">
        <v>3329</v>
      </c>
      <c r="G914" s="236" t="s">
        <v>3330</v>
      </c>
      <c r="H914" s="236">
        <v>0</v>
      </c>
      <c r="I914" s="236" t="s">
        <v>3331</v>
      </c>
      <c r="L914" s="236" t="s">
        <v>121</v>
      </c>
    </row>
    <row r="915" spans="1:14" x14ac:dyDescent="0.25">
      <c r="A915" s="236">
        <v>36169</v>
      </c>
      <c r="B915" s="236">
        <v>36169</v>
      </c>
      <c r="C915" s="236" t="s">
        <v>3332</v>
      </c>
      <c r="D915" s="236">
        <v>44</v>
      </c>
      <c r="E915" s="236" t="s">
        <v>3090</v>
      </c>
      <c r="F915" s="236" t="s">
        <v>3333</v>
      </c>
      <c r="G915" s="236" t="s">
        <v>3334</v>
      </c>
      <c r="L915" s="236" t="s">
        <v>121</v>
      </c>
      <c r="M915" s="236">
        <v>511803256</v>
      </c>
      <c r="N915" s="236" t="s">
        <v>342</v>
      </c>
    </row>
    <row r="916" spans="1:14" x14ac:dyDescent="0.25">
      <c r="A916" s="236">
        <v>28806</v>
      </c>
      <c r="B916" s="236">
        <v>28806</v>
      </c>
      <c r="C916" s="236" t="s">
        <v>3335</v>
      </c>
      <c r="D916" s="236">
        <v>44</v>
      </c>
      <c r="E916" s="236" t="s">
        <v>3090</v>
      </c>
      <c r="F916" s="236" t="s">
        <v>3336</v>
      </c>
      <c r="G916" s="236" t="s">
        <v>3337</v>
      </c>
      <c r="H916" s="236">
        <v>0</v>
      </c>
      <c r="I916" s="236" t="s">
        <v>3338</v>
      </c>
      <c r="J916" s="236" t="s">
        <v>3339</v>
      </c>
      <c r="K916" s="236" t="s">
        <v>3340</v>
      </c>
      <c r="L916" s="236" t="s">
        <v>121</v>
      </c>
      <c r="M916" s="236">
        <v>511400137</v>
      </c>
      <c r="N916" s="236" t="s">
        <v>342</v>
      </c>
    </row>
    <row r="917" spans="1:14" x14ac:dyDescent="0.25">
      <c r="A917" s="236">
        <v>7637</v>
      </c>
      <c r="B917" s="236">
        <v>7637</v>
      </c>
      <c r="C917" s="236" t="s">
        <v>3341</v>
      </c>
      <c r="D917" s="236">
        <v>44</v>
      </c>
      <c r="E917" s="236" t="s">
        <v>3090</v>
      </c>
      <c r="F917" s="236" t="s">
        <v>3342</v>
      </c>
      <c r="G917" s="236" t="s">
        <v>3343</v>
      </c>
      <c r="H917" s="236">
        <v>0</v>
      </c>
      <c r="I917" s="236" t="s">
        <v>3344</v>
      </c>
      <c r="J917" s="236" t="s">
        <v>3345</v>
      </c>
      <c r="K917" s="236" t="s">
        <v>3346</v>
      </c>
      <c r="L917" s="236" t="s">
        <v>168</v>
      </c>
      <c r="M917" s="236">
        <v>53573853</v>
      </c>
      <c r="N917" s="236" t="s">
        <v>342</v>
      </c>
    </row>
    <row r="918" spans="1:14" x14ac:dyDescent="0.25">
      <c r="A918" s="236">
        <v>34208</v>
      </c>
      <c r="B918" s="236">
        <v>34208</v>
      </c>
      <c r="C918" s="236" t="s">
        <v>3347</v>
      </c>
      <c r="D918" s="236">
        <v>44</v>
      </c>
      <c r="E918" s="236" t="s">
        <v>3090</v>
      </c>
      <c r="F918" s="236" t="s">
        <v>3348</v>
      </c>
      <c r="G918" s="236" t="s">
        <v>3349</v>
      </c>
      <c r="L918" s="236" t="s">
        <v>72</v>
      </c>
      <c r="M918" s="236" t="s">
        <v>3350</v>
      </c>
      <c r="N918" s="236" t="s">
        <v>371</v>
      </c>
    </row>
    <row r="919" spans="1:14" x14ac:dyDescent="0.25">
      <c r="A919" s="236">
        <v>34232</v>
      </c>
      <c r="B919" s="236">
        <v>34232</v>
      </c>
      <c r="C919" s="236" t="s">
        <v>3351</v>
      </c>
      <c r="D919" s="236">
        <v>44</v>
      </c>
      <c r="E919" s="236" t="s">
        <v>3090</v>
      </c>
      <c r="F919" s="236" t="s">
        <v>3204</v>
      </c>
      <c r="L919" s="236" t="s">
        <v>72</v>
      </c>
      <c r="M919" s="236">
        <v>515096360</v>
      </c>
      <c r="N919" s="236" t="s">
        <v>342</v>
      </c>
    </row>
    <row r="920" spans="1:14" x14ac:dyDescent="0.25">
      <c r="A920" s="236">
        <v>34618</v>
      </c>
      <c r="B920" s="236">
        <v>34618</v>
      </c>
      <c r="C920" s="236" t="s">
        <v>3352</v>
      </c>
      <c r="D920" s="236">
        <v>44</v>
      </c>
      <c r="E920" s="236" t="s">
        <v>3090</v>
      </c>
      <c r="L920" s="236" t="s">
        <v>72</v>
      </c>
      <c r="M920" s="236">
        <v>513836395</v>
      </c>
      <c r="N920" s="236" t="s">
        <v>342</v>
      </c>
    </row>
    <row r="921" spans="1:14" x14ac:dyDescent="0.25">
      <c r="A921" s="236">
        <v>7341</v>
      </c>
      <c r="B921" s="236">
        <v>7341</v>
      </c>
      <c r="C921" s="236" t="s">
        <v>3353</v>
      </c>
      <c r="D921" s="236">
        <v>44</v>
      </c>
      <c r="E921" s="236" t="s">
        <v>3090</v>
      </c>
      <c r="F921" s="236" t="s">
        <v>3253</v>
      </c>
      <c r="G921" s="236" t="s">
        <v>3354</v>
      </c>
      <c r="I921" s="236" t="s">
        <v>3355</v>
      </c>
      <c r="J921" s="236" t="s">
        <v>3356</v>
      </c>
      <c r="K921" s="236" t="s">
        <v>3357</v>
      </c>
      <c r="L921" s="236" t="s">
        <v>171</v>
      </c>
      <c r="M921" s="236">
        <v>34102780</v>
      </c>
    </row>
    <row r="922" spans="1:14" x14ac:dyDescent="0.25">
      <c r="A922" s="236">
        <v>34217</v>
      </c>
      <c r="B922" s="236">
        <v>34217</v>
      </c>
      <c r="C922" s="236" t="s">
        <v>3358</v>
      </c>
      <c r="D922" s="236">
        <v>44</v>
      </c>
      <c r="E922" s="236" t="s">
        <v>3090</v>
      </c>
      <c r="F922" s="236" t="s">
        <v>3359</v>
      </c>
      <c r="L922" s="236" t="s">
        <v>72</v>
      </c>
    </row>
    <row r="923" spans="1:14" x14ac:dyDescent="0.25">
      <c r="A923" s="236">
        <v>30104</v>
      </c>
      <c r="B923" s="236">
        <v>30104</v>
      </c>
      <c r="C923" s="236" t="s">
        <v>3360</v>
      </c>
      <c r="D923" s="236">
        <v>44</v>
      </c>
      <c r="E923" s="236" t="s">
        <v>3090</v>
      </c>
      <c r="F923" s="236" t="s">
        <v>3361</v>
      </c>
      <c r="G923" s="236" t="s">
        <v>3362</v>
      </c>
      <c r="H923" s="236">
        <v>0</v>
      </c>
      <c r="J923" s="236" t="s">
        <v>600</v>
      </c>
      <c r="K923" s="236" t="s">
        <v>3363</v>
      </c>
      <c r="L923" s="236" t="s">
        <v>72</v>
      </c>
      <c r="M923" s="236">
        <v>580292753</v>
      </c>
      <c r="N923" s="236" t="s">
        <v>371</v>
      </c>
    </row>
    <row r="924" spans="1:14" x14ac:dyDescent="0.25">
      <c r="A924" s="236">
        <v>31541</v>
      </c>
      <c r="B924" s="236">
        <v>31541</v>
      </c>
      <c r="C924" s="236" t="s">
        <v>3364</v>
      </c>
      <c r="D924" s="236">
        <v>44</v>
      </c>
      <c r="E924" s="236" t="s">
        <v>3090</v>
      </c>
      <c r="F924" s="236" t="s">
        <v>3365</v>
      </c>
      <c r="G924" s="236" t="s">
        <v>3366</v>
      </c>
      <c r="I924" s="236" t="s">
        <v>3367</v>
      </c>
      <c r="J924" s="236" t="s">
        <v>3368</v>
      </c>
      <c r="K924" s="236" t="s">
        <v>3369</v>
      </c>
      <c r="L924" s="236" t="s">
        <v>102</v>
      </c>
      <c r="M924" s="236">
        <v>589906114</v>
      </c>
      <c r="N924" s="236" t="s">
        <v>371</v>
      </c>
    </row>
    <row r="925" spans="1:14" x14ac:dyDescent="0.25">
      <c r="A925" s="236">
        <v>8413</v>
      </c>
      <c r="B925" s="236">
        <v>8413</v>
      </c>
      <c r="C925" s="236" t="s">
        <v>3370</v>
      </c>
      <c r="D925" s="236">
        <v>44</v>
      </c>
      <c r="E925" s="236" t="s">
        <v>3090</v>
      </c>
      <c r="F925" s="236" t="s">
        <v>3371</v>
      </c>
      <c r="G925" s="236" t="s">
        <v>3372</v>
      </c>
      <c r="H925" s="236">
        <v>0</v>
      </c>
      <c r="I925" s="236" t="s">
        <v>3373</v>
      </c>
      <c r="K925" s="236" t="s">
        <v>3374</v>
      </c>
      <c r="L925" s="236" t="s">
        <v>121</v>
      </c>
      <c r="M925" s="236">
        <v>512691692</v>
      </c>
    </row>
    <row r="926" spans="1:14" x14ac:dyDescent="0.25">
      <c r="A926" s="236">
        <v>34422</v>
      </c>
      <c r="B926" s="236">
        <v>34422</v>
      </c>
      <c r="C926" s="236" t="s">
        <v>3375</v>
      </c>
      <c r="D926" s="236">
        <v>44</v>
      </c>
      <c r="E926" s="236" t="s">
        <v>3090</v>
      </c>
      <c r="L926" s="236" t="s">
        <v>72</v>
      </c>
    </row>
    <row r="927" spans="1:14" x14ac:dyDescent="0.25">
      <c r="A927" s="236">
        <v>7421</v>
      </c>
      <c r="B927" s="236">
        <v>7421</v>
      </c>
      <c r="C927" s="236" t="s">
        <v>3376</v>
      </c>
      <c r="D927" s="236">
        <v>44</v>
      </c>
      <c r="E927" s="236" t="s">
        <v>3090</v>
      </c>
      <c r="F927" s="236" t="s">
        <v>3377</v>
      </c>
      <c r="G927" s="236" t="s">
        <v>3378</v>
      </c>
      <c r="H927" s="236">
        <v>49277</v>
      </c>
      <c r="I927" s="236" t="s">
        <v>3379</v>
      </c>
      <c r="J927" s="236" t="s">
        <v>3380</v>
      </c>
      <c r="K927" s="236" t="s">
        <v>3381</v>
      </c>
      <c r="L927" s="236" t="s">
        <v>192</v>
      </c>
      <c r="M927" s="236">
        <v>511369290</v>
      </c>
      <c r="N927" s="236" t="s">
        <v>342</v>
      </c>
    </row>
    <row r="928" spans="1:14" x14ac:dyDescent="0.25">
      <c r="A928" s="236">
        <v>7869</v>
      </c>
      <c r="B928" s="236">
        <v>7869</v>
      </c>
      <c r="C928" s="236" t="s">
        <v>3382</v>
      </c>
      <c r="D928" s="236">
        <v>44</v>
      </c>
      <c r="E928" s="236" t="s">
        <v>3090</v>
      </c>
      <c r="F928" s="236" t="s">
        <v>3383</v>
      </c>
      <c r="H928" s="236">
        <v>0</v>
      </c>
      <c r="I928" s="236" t="s">
        <v>3384</v>
      </c>
      <c r="L928" s="236" t="s">
        <v>168</v>
      </c>
      <c r="M928" s="236">
        <v>513001651</v>
      </c>
    </row>
    <row r="929" spans="1:14" x14ac:dyDescent="0.25">
      <c r="A929" s="236">
        <v>7351</v>
      </c>
      <c r="B929" s="236">
        <v>7351</v>
      </c>
      <c r="C929" s="236" t="s">
        <v>3385</v>
      </c>
      <c r="D929" s="236">
        <v>44</v>
      </c>
      <c r="E929" s="236" t="s">
        <v>3090</v>
      </c>
      <c r="F929" s="236" t="s">
        <v>3386</v>
      </c>
      <c r="G929" s="236" t="s">
        <v>3387</v>
      </c>
      <c r="I929" s="236" t="s">
        <v>3388</v>
      </c>
      <c r="J929" s="236" t="s">
        <v>3389</v>
      </c>
      <c r="K929" s="236" t="s">
        <v>3390</v>
      </c>
      <c r="L929" s="236" t="s">
        <v>113</v>
      </c>
      <c r="M929" s="236">
        <v>513905661</v>
      </c>
      <c r="N929" s="236" t="s">
        <v>342</v>
      </c>
    </row>
    <row r="930" spans="1:14" x14ac:dyDescent="0.25">
      <c r="A930" s="236">
        <v>7340</v>
      </c>
      <c r="B930" s="236">
        <v>7340</v>
      </c>
      <c r="C930" s="236" t="s">
        <v>3391</v>
      </c>
      <c r="D930" s="236">
        <v>44</v>
      </c>
      <c r="E930" s="236" t="s">
        <v>3090</v>
      </c>
      <c r="F930" s="236" t="s">
        <v>3392</v>
      </c>
      <c r="G930" s="236" t="s">
        <v>3393</v>
      </c>
      <c r="J930" s="236" t="s">
        <v>3394</v>
      </c>
      <c r="L930" s="236" t="s">
        <v>171</v>
      </c>
      <c r="M930" s="236" t="s">
        <v>3395</v>
      </c>
      <c r="N930" s="236" t="s">
        <v>342</v>
      </c>
    </row>
    <row r="931" spans="1:14" x14ac:dyDescent="0.25">
      <c r="A931" s="236">
        <v>35952</v>
      </c>
      <c r="B931" s="236">
        <v>35952</v>
      </c>
      <c r="C931" s="236" t="s">
        <v>3396</v>
      </c>
      <c r="D931" s="236">
        <v>44</v>
      </c>
      <c r="E931" s="236" t="s">
        <v>3090</v>
      </c>
      <c r="F931" s="236" t="s">
        <v>3397</v>
      </c>
      <c r="L931" s="236" t="s">
        <v>190</v>
      </c>
      <c r="M931" s="236">
        <v>558227096</v>
      </c>
      <c r="N931" s="236" t="s">
        <v>342</v>
      </c>
    </row>
    <row r="932" spans="1:14" x14ac:dyDescent="0.25">
      <c r="A932" s="236">
        <v>32631</v>
      </c>
      <c r="B932" s="236">
        <v>32631</v>
      </c>
      <c r="C932" s="236" t="s">
        <v>3398</v>
      </c>
      <c r="D932" s="236">
        <v>44</v>
      </c>
      <c r="E932" s="236" t="s">
        <v>3090</v>
      </c>
      <c r="K932" s="236" t="s">
        <v>3399</v>
      </c>
      <c r="L932" s="236" t="s">
        <v>72</v>
      </c>
    </row>
    <row r="933" spans="1:14" x14ac:dyDescent="0.25">
      <c r="A933" s="236">
        <v>29037</v>
      </c>
      <c r="B933" s="236">
        <v>29037</v>
      </c>
      <c r="C933" s="236" t="s">
        <v>3400</v>
      </c>
      <c r="D933" s="236">
        <v>44</v>
      </c>
      <c r="E933" s="236" t="s">
        <v>3090</v>
      </c>
      <c r="F933" s="236" t="s">
        <v>3361</v>
      </c>
      <c r="G933" s="236" t="s">
        <v>3401</v>
      </c>
      <c r="I933" s="236" t="s">
        <v>3402</v>
      </c>
      <c r="J933" s="236">
        <v>0</v>
      </c>
      <c r="L933" s="236" t="s">
        <v>72</v>
      </c>
      <c r="M933" s="236">
        <v>56201403</v>
      </c>
      <c r="N933" s="236" t="s">
        <v>371</v>
      </c>
    </row>
    <row r="934" spans="1:14" x14ac:dyDescent="0.25">
      <c r="A934" s="236">
        <v>28336</v>
      </c>
      <c r="B934" s="236">
        <v>28336</v>
      </c>
      <c r="C934" s="236" t="s">
        <v>3403</v>
      </c>
      <c r="D934" s="236">
        <v>44</v>
      </c>
      <c r="E934" s="236" t="s">
        <v>3090</v>
      </c>
      <c r="F934" s="236" t="s">
        <v>3404</v>
      </c>
      <c r="G934" s="236" t="s">
        <v>3405</v>
      </c>
      <c r="H934" s="236">
        <v>0</v>
      </c>
      <c r="I934" s="236" t="s">
        <v>3406</v>
      </c>
      <c r="K934" s="236" t="s">
        <v>3407</v>
      </c>
      <c r="L934" s="236" t="s">
        <v>72</v>
      </c>
      <c r="M934" s="236">
        <v>510816440</v>
      </c>
      <c r="N934" s="236" t="s">
        <v>371</v>
      </c>
    </row>
    <row r="935" spans="1:14" x14ac:dyDescent="0.25">
      <c r="A935" s="236">
        <v>34259</v>
      </c>
      <c r="B935" s="236">
        <v>34259</v>
      </c>
      <c r="C935" s="236" t="s">
        <v>3408</v>
      </c>
      <c r="D935" s="236">
        <v>44</v>
      </c>
      <c r="E935" s="236" t="s">
        <v>3090</v>
      </c>
      <c r="F935" s="236" t="s">
        <v>3409</v>
      </c>
      <c r="L935" s="236" t="s">
        <v>72</v>
      </c>
      <c r="M935" s="236">
        <v>512465121</v>
      </c>
      <c r="N935" s="236" t="s">
        <v>371</v>
      </c>
    </row>
    <row r="936" spans="1:14" x14ac:dyDescent="0.25">
      <c r="A936" s="236">
        <v>34244</v>
      </c>
      <c r="B936" s="236">
        <v>34244</v>
      </c>
      <c r="C936" s="236" t="s">
        <v>3410</v>
      </c>
      <c r="D936" s="236">
        <v>44</v>
      </c>
      <c r="E936" s="236" t="s">
        <v>3090</v>
      </c>
      <c r="F936" s="236" t="s">
        <v>3411</v>
      </c>
      <c r="L936" s="236" t="s">
        <v>72</v>
      </c>
      <c r="M936" s="236">
        <v>512008285</v>
      </c>
      <c r="N936" s="236" t="s">
        <v>371</v>
      </c>
    </row>
    <row r="937" spans="1:14" x14ac:dyDescent="0.25">
      <c r="A937" s="236">
        <v>28819</v>
      </c>
      <c r="B937" s="236">
        <v>28819</v>
      </c>
      <c r="C937" s="236" t="s">
        <v>3412</v>
      </c>
      <c r="D937" s="236">
        <v>44</v>
      </c>
      <c r="E937" s="236" t="s">
        <v>3090</v>
      </c>
      <c r="F937" s="236" t="s">
        <v>3413</v>
      </c>
      <c r="G937" s="236" t="s">
        <v>3414</v>
      </c>
      <c r="H937" s="236">
        <v>49279</v>
      </c>
      <c r="J937" s="236" t="s">
        <v>600</v>
      </c>
      <c r="K937" s="236" t="s">
        <v>3415</v>
      </c>
      <c r="L937" s="236" t="s">
        <v>72</v>
      </c>
      <c r="M937" s="236">
        <v>514121177</v>
      </c>
      <c r="N937" s="236" t="s">
        <v>371</v>
      </c>
    </row>
    <row r="938" spans="1:14" x14ac:dyDescent="0.25">
      <c r="A938" s="236">
        <v>34229</v>
      </c>
      <c r="B938" s="236">
        <v>34229</v>
      </c>
      <c r="C938" s="236" t="s">
        <v>3416</v>
      </c>
      <c r="D938" s="236">
        <v>44</v>
      </c>
      <c r="E938" s="236" t="s">
        <v>3090</v>
      </c>
      <c r="L938" s="236" t="s">
        <v>72</v>
      </c>
      <c r="M938" s="236">
        <v>515018463</v>
      </c>
      <c r="N938" s="236" t="s">
        <v>371</v>
      </c>
    </row>
    <row r="939" spans="1:14" x14ac:dyDescent="0.25">
      <c r="A939" s="236">
        <v>34238</v>
      </c>
      <c r="B939" s="236">
        <v>34238</v>
      </c>
      <c r="C939" s="236" t="s">
        <v>3417</v>
      </c>
      <c r="D939" s="236">
        <v>44</v>
      </c>
      <c r="E939" s="236" t="s">
        <v>3090</v>
      </c>
      <c r="F939" s="236" t="s">
        <v>3133</v>
      </c>
      <c r="L939" s="236" t="s">
        <v>72</v>
      </c>
    </row>
    <row r="940" spans="1:14" x14ac:dyDescent="0.25">
      <c r="A940" s="236">
        <v>34235</v>
      </c>
      <c r="B940" s="236">
        <v>34235</v>
      </c>
      <c r="C940" s="236" t="s">
        <v>3418</v>
      </c>
      <c r="D940" s="236">
        <v>44</v>
      </c>
      <c r="E940" s="236" t="s">
        <v>3090</v>
      </c>
      <c r="F940" s="236" t="s">
        <v>3133</v>
      </c>
      <c r="L940" s="236" t="s">
        <v>72</v>
      </c>
      <c r="M940" s="236">
        <v>514123215</v>
      </c>
      <c r="N940" s="236" t="s">
        <v>371</v>
      </c>
    </row>
    <row r="941" spans="1:14" x14ac:dyDescent="0.25">
      <c r="A941" s="236">
        <v>34220</v>
      </c>
      <c r="B941" s="236">
        <v>34220</v>
      </c>
      <c r="C941" s="236" t="s">
        <v>3419</v>
      </c>
      <c r="D941" s="236">
        <v>44</v>
      </c>
      <c r="E941" s="236" t="s">
        <v>3090</v>
      </c>
      <c r="F941" s="236" t="s">
        <v>3420</v>
      </c>
      <c r="G941" s="236" t="s">
        <v>3421</v>
      </c>
      <c r="L941" s="236" t="s">
        <v>72</v>
      </c>
      <c r="M941" s="236">
        <v>513770669</v>
      </c>
      <c r="N941" s="236" t="s">
        <v>371</v>
      </c>
    </row>
    <row r="942" spans="1:14" x14ac:dyDescent="0.25">
      <c r="A942" s="236">
        <v>8304</v>
      </c>
      <c r="B942" s="236">
        <v>8304</v>
      </c>
      <c r="C942" s="236" t="s">
        <v>3422</v>
      </c>
      <c r="D942" s="236">
        <v>44</v>
      </c>
      <c r="E942" s="236" t="s">
        <v>3090</v>
      </c>
      <c r="F942" s="236" t="s">
        <v>3423</v>
      </c>
      <c r="G942" s="236" t="s">
        <v>3424</v>
      </c>
      <c r="H942" s="236">
        <v>0</v>
      </c>
      <c r="I942" s="236" t="s">
        <v>3425</v>
      </c>
      <c r="K942" s="236" t="s">
        <v>3426</v>
      </c>
      <c r="L942" s="236" t="s">
        <v>121</v>
      </c>
      <c r="M942" s="236">
        <v>512236720</v>
      </c>
      <c r="N942" s="236" t="s">
        <v>371</v>
      </c>
    </row>
    <row r="943" spans="1:14" x14ac:dyDescent="0.25">
      <c r="A943" s="236">
        <v>34256</v>
      </c>
      <c r="B943" s="236">
        <v>34256</v>
      </c>
      <c r="C943" s="236" t="s">
        <v>3427</v>
      </c>
      <c r="D943" s="236">
        <v>44</v>
      </c>
      <c r="E943" s="236" t="s">
        <v>3090</v>
      </c>
      <c r="F943" s="236" t="s">
        <v>3428</v>
      </c>
      <c r="G943" s="236" t="s">
        <v>3429</v>
      </c>
      <c r="L943" s="236" t="s">
        <v>72</v>
      </c>
      <c r="M943" s="236">
        <v>520022732</v>
      </c>
      <c r="N943" s="236" t="s">
        <v>371</v>
      </c>
    </row>
    <row r="944" spans="1:14" x14ac:dyDescent="0.25">
      <c r="A944" s="236">
        <v>35004</v>
      </c>
      <c r="B944" s="236">
        <v>35004</v>
      </c>
      <c r="C944" s="236" t="s">
        <v>3430</v>
      </c>
      <c r="D944" s="236">
        <v>50</v>
      </c>
      <c r="E944" s="236" t="s">
        <v>3431</v>
      </c>
      <c r="F944" s="236" t="s">
        <v>3432</v>
      </c>
      <c r="G944" s="236" t="s">
        <v>3433</v>
      </c>
      <c r="H944" s="236">
        <v>753613</v>
      </c>
      <c r="I944" s="236" t="s">
        <v>3434</v>
      </c>
      <c r="J944" s="236" t="s">
        <v>3435</v>
      </c>
      <c r="K944" s="236" t="s">
        <v>3436</v>
      </c>
      <c r="L944" s="236" t="s">
        <v>168</v>
      </c>
      <c r="M944" s="236">
        <v>512356114</v>
      </c>
      <c r="N944" s="236" t="s">
        <v>342</v>
      </c>
    </row>
    <row r="945" spans="1:14" x14ac:dyDescent="0.25">
      <c r="A945" s="236">
        <v>35796</v>
      </c>
      <c r="B945" s="236">
        <v>35796</v>
      </c>
      <c r="C945" s="236" t="s">
        <v>3437</v>
      </c>
      <c r="D945" s="236">
        <v>50</v>
      </c>
      <c r="E945" s="236" t="s">
        <v>3431</v>
      </c>
      <c r="F945" s="236" t="s">
        <v>3438</v>
      </c>
      <c r="G945" s="236" t="s">
        <v>3439</v>
      </c>
      <c r="H945" s="236">
        <v>756200</v>
      </c>
      <c r="J945" s="236" t="s">
        <v>3440</v>
      </c>
      <c r="K945" s="236" t="s">
        <v>3441</v>
      </c>
      <c r="L945" s="236" t="s">
        <v>72</v>
      </c>
      <c r="M945" s="236">
        <v>515445948</v>
      </c>
      <c r="N945" s="236" t="s">
        <v>371</v>
      </c>
    </row>
    <row r="946" spans="1:14" x14ac:dyDescent="0.25">
      <c r="A946" s="236">
        <v>7957</v>
      </c>
      <c r="B946" s="236">
        <v>7957</v>
      </c>
      <c r="C946" s="236" t="s">
        <v>3442</v>
      </c>
      <c r="D946" s="236">
        <v>50</v>
      </c>
      <c r="E946" s="236" t="s">
        <v>3431</v>
      </c>
      <c r="F946" s="236" t="s">
        <v>3443</v>
      </c>
      <c r="G946" s="236" t="s">
        <v>3444</v>
      </c>
      <c r="H946" s="236">
        <v>0</v>
      </c>
      <c r="I946" s="236" t="s">
        <v>3445</v>
      </c>
      <c r="J946" s="236" t="s">
        <v>3446</v>
      </c>
      <c r="K946" s="236" t="s">
        <v>3447</v>
      </c>
      <c r="L946" s="236" t="s">
        <v>72</v>
      </c>
      <c r="M946" s="236">
        <v>9002400</v>
      </c>
      <c r="N946" s="236" t="s">
        <v>342</v>
      </c>
    </row>
    <row r="947" spans="1:14" x14ac:dyDescent="0.25">
      <c r="A947" s="236">
        <v>7947</v>
      </c>
      <c r="B947" s="236">
        <v>7947</v>
      </c>
      <c r="C947" s="236" t="s">
        <v>3448</v>
      </c>
      <c r="D947" s="236">
        <v>50</v>
      </c>
      <c r="E947" s="236" t="s">
        <v>3431</v>
      </c>
      <c r="F947" s="236" t="s">
        <v>3449</v>
      </c>
      <c r="G947" s="236" t="s">
        <v>3450</v>
      </c>
      <c r="H947" s="236">
        <v>502500</v>
      </c>
      <c r="I947" s="236" t="s">
        <v>3451</v>
      </c>
      <c r="J947" s="236" t="s">
        <v>3452</v>
      </c>
      <c r="K947" s="236" t="s">
        <v>3453</v>
      </c>
      <c r="L947" s="236" t="s">
        <v>72</v>
      </c>
      <c r="M947" s="236">
        <v>283125003</v>
      </c>
      <c r="N947" s="236" t="s">
        <v>342</v>
      </c>
    </row>
    <row r="948" spans="1:14" x14ac:dyDescent="0.25">
      <c r="A948" s="236">
        <v>31474</v>
      </c>
      <c r="B948" s="236">
        <v>31474</v>
      </c>
      <c r="C948" s="236" t="s">
        <v>3454</v>
      </c>
      <c r="D948" s="236">
        <v>50</v>
      </c>
      <c r="E948" s="236" t="s">
        <v>3431</v>
      </c>
      <c r="F948" s="236" t="s">
        <v>3449</v>
      </c>
      <c r="G948" s="236" t="s">
        <v>3455</v>
      </c>
      <c r="H948" s="236">
        <v>502500</v>
      </c>
      <c r="I948" s="236" t="s">
        <v>3451</v>
      </c>
      <c r="J948" s="236" t="s">
        <v>3452</v>
      </c>
      <c r="K948" s="236" t="s">
        <v>3453</v>
      </c>
      <c r="L948" s="236" t="s">
        <v>189</v>
      </c>
      <c r="M948" s="236">
        <v>283125003</v>
      </c>
      <c r="N948" s="236" t="s">
        <v>342</v>
      </c>
    </row>
    <row r="949" spans="1:14" x14ac:dyDescent="0.25">
      <c r="A949" s="236">
        <v>33577</v>
      </c>
      <c r="B949" s="236">
        <v>33577</v>
      </c>
      <c r="C949" s="236" t="s">
        <v>3456</v>
      </c>
      <c r="D949" s="236">
        <v>50</v>
      </c>
      <c r="E949" s="236" t="s">
        <v>3431</v>
      </c>
    </row>
    <row r="950" spans="1:14" x14ac:dyDescent="0.25">
      <c r="A950" s="236">
        <v>35806</v>
      </c>
      <c r="B950" s="236">
        <v>35806</v>
      </c>
      <c r="C950" s="236" t="s">
        <v>3457</v>
      </c>
      <c r="D950" s="236">
        <v>50</v>
      </c>
      <c r="E950" s="236" t="s">
        <v>3431</v>
      </c>
      <c r="F950" s="236" t="s">
        <v>3458</v>
      </c>
      <c r="G950" s="236" t="s">
        <v>3459</v>
      </c>
      <c r="H950" s="236">
        <v>756583</v>
      </c>
      <c r="K950" s="236" t="s">
        <v>3460</v>
      </c>
      <c r="L950" s="236" t="s">
        <v>72</v>
      </c>
      <c r="M950" s="236">
        <v>515144855</v>
      </c>
      <c r="N950" s="236" t="s">
        <v>371</v>
      </c>
    </row>
    <row r="951" spans="1:14" x14ac:dyDescent="0.25">
      <c r="A951" s="236">
        <v>32704</v>
      </c>
      <c r="B951" s="236">
        <v>32704</v>
      </c>
      <c r="C951" s="236" t="s">
        <v>3461</v>
      </c>
      <c r="D951" s="236">
        <v>50</v>
      </c>
      <c r="E951" s="236" t="s">
        <v>3431</v>
      </c>
      <c r="F951" s="236" t="s">
        <v>3462</v>
      </c>
      <c r="G951" s="236" t="s">
        <v>3463</v>
      </c>
      <c r="K951" s="236" t="s">
        <v>3464</v>
      </c>
      <c r="L951" s="236" t="s">
        <v>168</v>
      </c>
      <c r="M951" s="236">
        <v>513342543</v>
      </c>
      <c r="N951" s="236" t="s">
        <v>342</v>
      </c>
    </row>
    <row r="952" spans="1:14" x14ac:dyDescent="0.25">
      <c r="A952" s="236">
        <v>34193</v>
      </c>
      <c r="B952" s="236">
        <v>34193</v>
      </c>
      <c r="C952" s="236" t="s">
        <v>3465</v>
      </c>
      <c r="D952" s="236">
        <v>50</v>
      </c>
      <c r="E952" s="236" t="s">
        <v>3431</v>
      </c>
      <c r="F952" s="236" t="s">
        <v>3466</v>
      </c>
      <c r="G952" s="236" t="s">
        <v>3467</v>
      </c>
      <c r="H952" s="236">
        <v>757032</v>
      </c>
      <c r="I952" s="236" t="s">
        <v>3468</v>
      </c>
      <c r="J952" s="236" t="s">
        <v>3469</v>
      </c>
      <c r="K952" s="236" t="s">
        <v>1457</v>
      </c>
      <c r="L952" s="236" t="s">
        <v>168</v>
      </c>
      <c r="M952" s="236">
        <v>540216934</v>
      </c>
      <c r="N952" s="236" t="s">
        <v>342</v>
      </c>
    </row>
    <row r="953" spans="1:14" x14ac:dyDescent="0.25">
      <c r="A953" s="236">
        <v>7983</v>
      </c>
      <c r="B953" s="236">
        <v>7983</v>
      </c>
      <c r="C953" s="236" t="s">
        <v>3470</v>
      </c>
      <c r="D953" s="236">
        <v>50</v>
      </c>
      <c r="E953" s="236" t="s">
        <v>3431</v>
      </c>
      <c r="F953" s="236" t="s">
        <v>3471</v>
      </c>
      <c r="H953" s="236">
        <v>0</v>
      </c>
      <c r="I953" s="236" t="s">
        <v>3472</v>
      </c>
      <c r="J953" s="236" t="s">
        <v>3473</v>
      </c>
      <c r="L953" s="236" t="s">
        <v>72</v>
      </c>
    </row>
    <row r="954" spans="1:14" x14ac:dyDescent="0.25">
      <c r="A954" s="236">
        <v>28480</v>
      </c>
      <c r="B954" s="236">
        <v>28480</v>
      </c>
      <c r="C954" s="236" t="s">
        <v>3474</v>
      </c>
      <c r="D954" s="236">
        <v>50</v>
      </c>
      <c r="E954" s="236" t="s">
        <v>3431</v>
      </c>
      <c r="F954" s="236" t="s">
        <v>3475</v>
      </c>
      <c r="G954" s="236" t="s">
        <v>3476</v>
      </c>
      <c r="H954" s="236">
        <v>0</v>
      </c>
      <c r="I954" s="236" t="s">
        <v>3477</v>
      </c>
      <c r="J954" s="236" t="s">
        <v>3478</v>
      </c>
      <c r="K954" s="236" t="s">
        <v>3479</v>
      </c>
      <c r="L954" s="236" t="s">
        <v>72</v>
      </c>
    </row>
    <row r="955" spans="1:14" x14ac:dyDescent="0.25">
      <c r="A955" s="236">
        <v>28431</v>
      </c>
      <c r="B955" s="236">
        <v>28431</v>
      </c>
      <c r="C955" s="236" t="s">
        <v>3480</v>
      </c>
      <c r="D955" s="236">
        <v>50</v>
      </c>
      <c r="E955" s="236" t="s">
        <v>3431</v>
      </c>
      <c r="F955" s="236" t="s">
        <v>3481</v>
      </c>
      <c r="G955" s="236" t="s">
        <v>3482</v>
      </c>
      <c r="H955" s="236">
        <v>0</v>
      </c>
      <c r="I955" s="236" t="s">
        <v>3483</v>
      </c>
      <c r="J955" s="236" t="s">
        <v>3484</v>
      </c>
      <c r="L955" s="236" t="s">
        <v>72</v>
      </c>
    </row>
    <row r="956" spans="1:14" x14ac:dyDescent="0.25">
      <c r="A956" s="236">
        <v>8182</v>
      </c>
      <c r="B956" s="236">
        <v>8182</v>
      </c>
      <c r="C956" s="236" t="s">
        <v>3485</v>
      </c>
      <c r="D956" s="236">
        <v>50</v>
      </c>
      <c r="E956" s="236" t="s">
        <v>3431</v>
      </c>
      <c r="F956" s="236" t="s">
        <v>3486</v>
      </c>
      <c r="G956" s="236" t="s">
        <v>3487</v>
      </c>
      <c r="H956" s="236">
        <v>0</v>
      </c>
      <c r="I956" s="236" t="s">
        <v>3488</v>
      </c>
      <c r="K956" s="236" t="s">
        <v>3489</v>
      </c>
      <c r="L956" s="236" t="s">
        <v>72</v>
      </c>
    </row>
    <row r="957" spans="1:14" x14ac:dyDescent="0.25">
      <c r="A957" s="236">
        <v>34202</v>
      </c>
      <c r="B957" s="236">
        <v>34202</v>
      </c>
      <c r="C957" s="236" t="s">
        <v>3490</v>
      </c>
      <c r="D957" s="236">
        <v>50</v>
      </c>
      <c r="E957" s="236" t="s">
        <v>3431</v>
      </c>
      <c r="F957" s="236" t="s">
        <v>3491</v>
      </c>
      <c r="G957" s="236" t="s">
        <v>3492</v>
      </c>
      <c r="H957" s="236">
        <v>756532</v>
      </c>
      <c r="I957" s="236" t="s">
        <v>3493</v>
      </c>
      <c r="J957" s="236" t="s">
        <v>3494</v>
      </c>
      <c r="K957" s="236" t="s">
        <v>3495</v>
      </c>
      <c r="L957" s="236" t="s">
        <v>72</v>
      </c>
      <c r="M957" s="236">
        <v>515682938</v>
      </c>
      <c r="N957" s="236" t="s">
        <v>342</v>
      </c>
    </row>
    <row r="958" spans="1:14" x14ac:dyDescent="0.25">
      <c r="A958" s="236">
        <v>36430</v>
      </c>
      <c r="B958" s="236">
        <v>36430</v>
      </c>
      <c r="C958" s="236" t="s">
        <v>3496</v>
      </c>
      <c r="D958" s="236">
        <v>50</v>
      </c>
      <c r="E958" s="236" t="s">
        <v>3431</v>
      </c>
      <c r="F958" s="236" t="s">
        <v>3497</v>
      </c>
      <c r="G958" s="236" t="s">
        <v>3498</v>
      </c>
      <c r="H958" s="236">
        <v>4250601</v>
      </c>
      <c r="K958" s="236" t="s">
        <v>3499</v>
      </c>
      <c r="L958" s="236" t="s">
        <v>72</v>
      </c>
      <c r="M958" s="236">
        <v>512392598</v>
      </c>
      <c r="N958" s="236" t="s">
        <v>371</v>
      </c>
    </row>
    <row r="959" spans="1:14" x14ac:dyDescent="0.25">
      <c r="A959" s="236">
        <v>31703</v>
      </c>
      <c r="B959" s="236">
        <v>31703</v>
      </c>
      <c r="C959" s="236" t="s">
        <v>3500</v>
      </c>
      <c r="D959" s="236">
        <v>50</v>
      </c>
      <c r="E959" s="236" t="s">
        <v>3431</v>
      </c>
      <c r="F959" s="236" t="s">
        <v>3501</v>
      </c>
      <c r="G959" s="236" t="s">
        <v>3502</v>
      </c>
      <c r="H959" s="236">
        <v>757049</v>
      </c>
      <c r="I959" s="236" t="s">
        <v>3503</v>
      </c>
      <c r="J959" s="236" t="s">
        <v>3504</v>
      </c>
      <c r="K959" s="236" t="s">
        <v>3505</v>
      </c>
      <c r="L959" s="236" t="s">
        <v>72</v>
      </c>
      <c r="M959" s="236">
        <v>514489434</v>
      </c>
      <c r="N959" s="236" t="s">
        <v>342</v>
      </c>
    </row>
    <row r="960" spans="1:14" x14ac:dyDescent="0.25">
      <c r="A960" s="236">
        <v>37030</v>
      </c>
      <c r="B960" s="236">
        <v>37030</v>
      </c>
      <c r="C960" s="236" t="s">
        <v>3506</v>
      </c>
      <c r="D960" s="236">
        <v>50</v>
      </c>
      <c r="E960" s="236" t="s">
        <v>3431</v>
      </c>
      <c r="F960" s="236" t="s">
        <v>3507</v>
      </c>
      <c r="G960" s="236" t="s">
        <v>3508</v>
      </c>
      <c r="H960" s="236">
        <v>754373</v>
      </c>
      <c r="I960" s="236" t="s">
        <v>3509</v>
      </c>
      <c r="J960" s="236" t="s">
        <v>3510</v>
      </c>
      <c r="K960" s="236" t="s">
        <v>3511</v>
      </c>
      <c r="L960" s="236" t="s">
        <v>105</v>
      </c>
      <c r="M960" s="236">
        <v>540185238</v>
      </c>
      <c r="N960" s="236" t="s">
        <v>371</v>
      </c>
    </row>
    <row r="961" spans="1:14" x14ac:dyDescent="0.25">
      <c r="A961" s="236">
        <v>36475</v>
      </c>
      <c r="B961" s="236">
        <v>36475</v>
      </c>
      <c r="C961" s="236" t="s">
        <v>3512</v>
      </c>
      <c r="D961" s="236">
        <v>50</v>
      </c>
      <c r="E961" s="236" t="s">
        <v>3431</v>
      </c>
      <c r="F961" s="236" t="s">
        <v>3513</v>
      </c>
      <c r="G961" s="236" t="s">
        <v>3514</v>
      </c>
      <c r="H961" s="236">
        <v>7565430</v>
      </c>
      <c r="I961" s="236" t="s">
        <v>3515</v>
      </c>
      <c r="J961" s="236" t="s">
        <v>3516</v>
      </c>
      <c r="L961" s="236" t="s">
        <v>72</v>
      </c>
      <c r="M961" s="236">
        <v>514333962</v>
      </c>
      <c r="N961" s="236" t="s">
        <v>342</v>
      </c>
    </row>
    <row r="962" spans="1:14" x14ac:dyDescent="0.25">
      <c r="A962" s="236">
        <v>34205</v>
      </c>
      <c r="B962" s="236">
        <v>34205</v>
      </c>
      <c r="C962" s="236" t="s">
        <v>3517</v>
      </c>
      <c r="D962" s="236">
        <v>50</v>
      </c>
      <c r="E962" s="236" t="s">
        <v>3431</v>
      </c>
      <c r="L962" s="236" t="s">
        <v>142</v>
      </c>
      <c r="M962" s="236">
        <v>20058021</v>
      </c>
    </row>
    <row r="963" spans="1:14" x14ac:dyDescent="0.25">
      <c r="A963" s="236">
        <v>36337</v>
      </c>
      <c r="B963" s="236">
        <v>36337</v>
      </c>
      <c r="C963" s="236" t="s">
        <v>3518</v>
      </c>
      <c r="D963" s="236">
        <v>50</v>
      </c>
      <c r="E963" s="236" t="s">
        <v>3431</v>
      </c>
      <c r="F963" s="236" t="s">
        <v>3519</v>
      </c>
      <c r="G963" s="236" t="s">
        <v>3520</v>
      </c>
      <c r="H963" s="236">
        <v>60950</v>
      </c>
      <c r="J963" s="236" t="s">
        <v>3521</v>
      </c>
      <c r="K963" s="236" t="s">
        <v>3522</v>
      </c>
      <c r="L963" s="236" t="s">
        <v>72</v>
      </c>
      <c r="M963" s="236">
        <v>511752677</v>
      </c>
      <c r="N963" s="236" t="s">
        <v>371</v>
      </c>
    </row>
    <row r="964" spans="1:14" x14ac:dyDescent="0.25">
      <c r="A964" s="236">
        <v>7923</v>
      </c>
      <c r="B964" s="236">
        <v>7923</v>
      </c>
      <c r="C964" s="236" t="s">
        <v>3523</v>
      </c>
      <c r="D964" s="236">
        <v>50</v>
      </c>
      <c r="E964" s="236" t="s">
        <v>3431</v>
      </c>
      <c r="F964" s="236" t="s">
        <v>3524</v>
      </c>
      <c r="G964" s="236" t="s">
        <v>3525</v>
      </c>
      <c r="H964" s="236">
        <v>757046</v>
      </c>
      <c r="I964" s="236" t="s">
        <v>3526</v>
      </c>
      <c r="J964" s="236" t="s">
        <v>3527</v>
      </c>
      <c r="K964" s="236" t="s">
        <v>3528</v>
      </c>
      <c r="L964" s="236" t="s">
        <v>72</v>
      </c>
      <c r="M964" s="236">
        <v>520039975</v>
      </c>
      <c r="N964" s="236" t="s">
        <v>371</v>
      </c>
    </row>
    <row r="965" spans="1:14" x14ac:dyDescent="0.25">
      <c r="A965" s="236">
        <v>36209</v>
      </c>
      <c r="B965" s="236">
        <v>36209</v>
      </c>
      <c r="C965" s="236" t="s">
        <v>3529</v>
      </c>
      <c r="D965" s="236">
        <v>50</v>
      </c>
      <c r="E965" s="236" t="s">
        <v>3431</v>
      </c>
      <c r="F965" s="236" t="s">
        <v>3530</v>
      </c>
      <c r="L965" s="236" t="s">
        <v>72</v>
      </c>
      <c r="M965" s="236">
        <v>515699346</v>
      </c>
    </row>
    <row r="966" spans="1:14" x14ac:dyDescent="0.25">
      <c r="A966" s="236">
        <v>36420</v>
      </c>
      <c r="B966" s="236">
        <v>36420</v>
      </c>
      <c r="C966" s="236" t="s">
        <v>3531</v>
      </c>
      <c r="D966" s="236">
        <v>50</v>
      </c>
      <c r="E966" s="236" t="s">
        <v>3431</v>
      </c>
      <c r="F966" s="236" t="s">
        <v>3497</v>
      </c>
      <c r="G966" s="236" t="s">
        <v>3532</v>
      </c>
      <c r="H966" s="236">
        <v>7403767</v>
      </c>
      <c r="K966" s="236" t="s">
        <v>3533</v>
      </c>
      <c r="L966" s="236" t="s">
        <v>72</v>
      </c>
      <c r="M966" s="236">
        <v>27760040</v>
      </c>
      <c r="N966" s="236" t="s">
        <v>371</v>
      </c>
    </row>
    <row r="967" spans="1:14" x14ac:dyDescent="0.25">
      <c r="A967" s="236">
        <v>36377</v>
      </c>
      <c r="B967" s="236">
        <v>36377</v>
      </c>
      <c r="C967" s="236" t="s">
        <v>3534</v>
      </c>
      <c r="D967" s="236">
        <v>50</v>
      </c>
      <c r="E967" s="236" t="s">
        <v>3431</v>
      </c>
      <c r="F967" s="236" t="s">
        <v>3535</v>
      </c>
      <c r="G967" s="236" t="s">
        <v>3536</v>
      </c>
      <c r="H967" s="236">
        <v>7565327</v>
      </c>
      <c r="I967" s="236" t="s">
        <v>3537</v>
      </c>
      <c r="J967" s="236" t="s">
        <v>3538</v>
      </c>
      <c r="K967" s="236" t="s">
        <v>3539</v>
      </c>
      <c r="L967" s="236" t="s">
        <v>102</v>
      </c>
      <c r="M967" s="236">
        <v>511397101</v>
      </c>
      <c r="N967" s="236" t="s">
        <v>371</v>
      </c>
    </row>
    <row r="968" spans="1:14" x14ac:dyDescent="0.25">
      <c r="A968" s="236">
        <v>35801</v>
      </c>
      <c r="B968" s="236">
        <v>35801</v>
      </c>
      <c r="C968" s="236" t="s">
        <v>3540</v>
      </c>
      <c r="D968" s="236">
        <v>50</v>
      </c>
      <c r="E968" s="236" t="s">
        <v>3431</v>
      </c>
      <c r="F968" s="236" t="s">
        <v>3541</v>
      </c>
      <c r="G968" s="236" t="s">
        <v>3542</v>
      </c>
      <c r="H968" s="236">
        <v>677000</v>
      </c>
      <c r="J968" s="236" t="s">
        <v>3543</v>
      </c>
      <c r="K968" s="236" t="s">
        <v>3544</v>
      </c>
      <c r="L968" s="236" t="s">
        <v>72</v>
      </c>
      <c r="M968" s="236">
        <v>514289032</v>
      </c>
      <c r="N968" s="236" t="s">
        <v>371</v>
      </c>
    </row>
    <row r="969" spans="1:14" x14ac:dyDescent="0.25">
      <c r="A969" s="236">
        <v>37015</v>
      </c>
      <c r="B969" s="236">
        <v>37015</v>
      </c>
      <c r="C969" s="236" t="s">
        <v>3545</v>
      </c>
      <c r="D969" s="236">
        <v>50</v>
      </c>
      <c r="E969" s="236" t="s">
        <v>3431</v>
      </c>
      <c r="F969" s="236" t="s">
        <v>3546</v>
      </c>
      <c r="G969" s="236" t="s">
        <v>3547</v>
      </c>
      <c r="H969" s="236">
        <v>756502</v>
      </c>
      <c r="I969" s="236" t="s">
        <v>3548</v>
      </c>
      <c r="J969" s="236" t="s">
        <v>3549</v>
      </c>
      <c r="K969" s="236" t="s">
        <v>3550</v>
      </c>
      <c r="L969" s="236" t="s">
        <v>168</v>
      </c>
      <c r="M969" s="236">
        <v>512009549</v>
      </c>
      <c r="N969" s="236" t="s">
        <v>342</v>
      </c>
    </row>
    <row r="970" spans="1:14" x14ac:dyDescent="0.25">
      <c r="A970" s="236">
        <v>35816</v>
      </c>
      <c r="B970" s="236">
        <v>35816</v>
      </c>
      <c r="C970" s="236" t="s">
        <v>3551</v>
      </c>
      <c r="D970" s="236">
        <v>50</v>
      </c>
      <c r="E970" s="236" t="s">
        <v>3431</v>
      </c>
      <c r="F970" s="236" t="s">
        <v>3552</v>
      </c>
      <c r="G970" s="236" t="s">
        <v>3553</v>
      </c>
      <c r="H970" s="236">
        <v>756580</v>
      </c>
      <c r="K970" s="236" t="s">
        <v>3554</v>
      </c>
      <c r="L970" s="236" t="s">
        <v>72</v>
      </c>
      <c r="M970" s="236">
        <v>514265800</v>
      </c>
      <c r="N970" s="236" t="s">
        <v>371</v>
      </c>
    </row>
    <row r="971" spans="1:14" x14ac:dyDescent="0.25">
      <c r="A971" s="236">
        <v>36327</v>
      </c>
      <c r="B971" s="236">
        <v>36327</v>
      </c>
      <c r="C971" s="236" t="s">
        <v>3555</v>
      </c>
      <c r="D971" s="236">
        <v>50</v>
      </c>
      <c r="E971" s="236" t="s">
        <v>3431</v>
      </c>
      <c r="F971" s="236" t="s">
        <v>3556</v>
      </c>
      <c r="G971" s="236" t="s">
        <v>3557</v>
      </c>
      <c r="H971" s="236">
        <v>756583</v>
      </c>
      <c r="L971" s="236" t="s">
        <v>72</v>
      </c>
      <c r="M971" s="236">
        <v>514322072</v>
      </c>
      <c r="N971" s="236" t="s">
        <v>371</v>
      </c>
    </row>
    <row r="972" spans="1:14" x14ac:dyDescent="0.25">
      <c r="A972" s="236">
        <v>8183</v>
      </c>
      <c r="B972" s="236">
        <v>8183</v>
      </c>
      <c r="C972" s="236" t="s">
        <v>3558</v>
      </c>
      <c r="D972" s="236">
        <v>50</v>
      </c>
      <c r="E972" s="236" t="s">
        <v>3431</v>
      </c>
      <c r="F972" s="236" t="s">
        <v>3559</v>
      </c>
      <c r="G972" s="236" t="s">
        <v>3560</v>
      </c>
      <c r="H972" s="236">
        <v>752837</v>
      </c>
      <c r="I972" s="236" t="s">
        <v>3561</v>
      </c>
      <c r="J972" s="236" t="s">
        <v>3562</v>
      </c>
      <c r="L972" s="236" t="s">
        <v>72</v>
      </c>
      <c r="M972" s="236">
        <v>514952985</v>
      </c>
      <c r="N972" s="236" t="s">
        <v>371</v>
      </c>
    </row>
    <row r="973" spans="1:14" x14ac:dyDescent="0.25">
      <c r="A973" s="236">
        <v>36299</v>
      </c>
      <c r="B973" s="236">
        <v>36299</v>
      </c>
      <c r="C973" s="236" t="s">
        <v>3563</v>
      </c>
      <c r="D973" s="236">
        <v>50</v>
      </c>
      <c r="E973" s="236" t="s">
        <v>3431</v>
      </c>
      <c r="F973" s="236" t="s">
        <v>3564</v>
      </c>
      <c r="L973" s="236" t="s">
        <v>192</v>
      </c>
      <c r="M973" s="236">
        <v>514050624</v>
      </c>
      <c r="N973" s="236" t="s">
        <v>371</v>
      </c>
    </row>
    <row r="974" spans="1:14" x14ac:dyDescent="0.25">
      <c r="A974" s="236">
        <v>35024</v>
      </c>
      <c r="B974" s="236">
        <v>35024</v>
      </c>
      <c r="C974" s="236" t="s">
        <v>3565</v>
      </c>
      <c r="D974" s="236">
        <v>50</v>
      </c>
      <c r="E974" s="236" t="s">
        <v>3431</v>
      </c>
      <c r="F974" s="236" t="s">
        <v>3566</v>
      </c>
      <c r="G974" s="236" t="s">
        <v>3567</v>
      </c>
      <c r="H974" s="236">
        <v>753592</v>
      </c>
      <c r="I974" s="236" t="s">
        <v>3568</v>
      </c>
      <c r="J974" s="236" t="s">
        <v>3569</v>
      </c>
      <c r="K974" s="236" t="s">
        <v>3570</v>
      </c>
      <c r="L974" s="236" t="s">
        <v>72</v>
      </c>
      <c r="M974" s="236">
        <v>515030674</v>
      </c>
      <c r="N974" s="236" t="s">
        <v>371</v>
      </c>
    </row>
    <row r="975" spans="1:14" x14ac:dyDescent="0.25">
      <c r="A975" s="236">
        <v>35631</v>
      </c>
      <c r="B975" s="236">
        <v>35631</v>
      </c>
      <c r="C975" s="236" t="s">
        <v>3571</v>
      </c>
      <c r="D975" s="236">
        <v>50</v>
      </c>
      <c r="E975" s="236" t="s">
        <v>3431</v>
      </c>
      <c r="F975" s="236" t="s">
        <v>3572</v>
      </c>
      <c r="G975" s="236" t="s">
        <v>3573</v>
      </c>
      <c r="H975" s="236">
        <v>649210</v>
      </c>
      <c r="I975" s="236" t="s">
        <v>3574</v>
      </c>
      <c r="J975" s="236" t="s">
        <v>3575</v>
      </c>
      <c r="K975" s="236" t="s">
        <v>3576</v>
      </c>
      <c r="L975" s="236" t="s">
        <v>72</v>
      </c>
      <c r="M975" s="236">
        <v>512129743</v>
      </c>
      <c r="N975" s="236" t="s">
        <v>371</v>
      </c>
    </row>
    <row r="976" spans="1:14" x14ac:dyDescent="0.25">
      <c r="A976" s="236">
        <v>7999</v>
      </c>
      <c r="B976" s="236">
        <v>7999</v>
      </c>
      <c r="C976" s="236" t="s">
        <v>3577</v>
      </c>
      <c r="D976" s="236">
        <v>50</v>
      </c>
      <c r="E976" s="236" t="s">
        <v>3431</v>
      </c>
      <c r="F976" s="236" t="s">
        <v>3578</v>
      </c>
      <c r="G976" s="236" t="s">
        <v>3579</v>
      </c>
      <c r="H976" s="236">
        <v>0</v>
      </c>
      <c r="I976" s="236" t="s">
        <v>3580</v>
      </c>
      <c r="J976" s="236" t="s">
        <v>3581</v>
      </c>
      <c r="K976" s="236" t="s">
        <v>3582</v>
      </c>
      <c r="L976" s="236" t="s">
        <v>168</v>
      </c>
    </row>
    <row r="977" spans="1:14" x14ac:dyDescent="0.25">
      <c r="A977" s="236">
        <v>38551</v>
      </c>
      <c r="B977" s="236">
        <v>38551</v>
      </c>
      <c r="C977" s="236" t="s">
        <v>3583</v>
      </c>
      <c r="D977" s="236">
        <v>50</v>
      </c>
      <c r="E977" s="236" t="s">
        <v>3431</v>
      </c>
      <c r="F977" s="236" t="s">
        <v>3584</v>
      </c>
      <c r="G977" s="236" t="s">
        <v>3585</v>
      </c>
      <c r="H977" s="236">
        <v>4922801</v>
      </c>
      <c r="K977" s="236" t="s">
        <v>3586</v>
      </c>
      <c r="L977" s="236" t="s">
        <v>72</v>
      </c>
      <c r="M977" s="236">
        <v>319467312</v>
      </c>
      <c r="N977" s="236" t="s">
        <v>371</v>
      </c>
    </row>
    <row r="978" spans="1:14" x14ac:dyDescent="0.25">
      <c r="A978" s="236">
        <v>36425</v>
      </c>
      <c r="B978" s="236">
        <v>36425</v>
      </c>
      <c r="C978" s="236" t="s">
        <v>3587</v>
      </c>
      <c r="D978" s="236">
        <v>50</v>
      </c>
      <c r="E978" s="236" t="s">
        <v>3431</v>
      </c>
      <c r="F978" s="236" t="s">
        <v>3497</v>
      </c>
      <c r="G978" s="236" t="s">
        <v>3588</v>
      </c>
      <c r="K978" s="236" t="s">
        <v>3589</v>
      </c>
      <c r="L978" s="236" t="s">
        <v>72</v>
      </c>
      <c r="M978" s="236">
        <v>511774150</v>
      </c>
      <c r="N978" s="236" t="s">
        <v>371</v>
      </c>
    </row>
    <row r="979" spans="1:14" x14ac:dyDescent="0.25">
      <c r="A979" s="236">
        <v>35786</v>
      </c>
      <c r="B979" s="236">
        <v>35786</v>
      </c>
      <c r="C979" s="236" t="s">
        <v>3590</v>
      </c>
      <c r="D979" s="236">
        <v>50</v>
      </c>
      <c r="E979" s="236" t="s">
        <v>3431</v>
      </c>
      <c r="F979" s="236" t="s">
        <v>3591</v>
      </c>
      <c r="G979" s="236" t="s">
        <v>3592</v>
      </c>
      <c r="H979" s="236">
        <v>7526641</v>
      </c>
      <c r="L979" s="236" t="s">
        <v>72</v>
      </c>
      <c r="M979" s="236">
        <v>515547115</v>
      </c>
      <c r="N979" s="236" t="s">
        <v>371</v>
      </c>
    </row>
    <row r="980" spans="1:14" x14ac:dyDescent="0.25">
      <c r="A980" s="236">
        <v>36643</v>
      </c>
      <c r="B980" s="236">
        <v>36643</v>
      </c>
      <c r="C980" s="236" t="s">
        <v>3593</v>
      </c>
      <c r="D980" s="236">
        <v>50</v>
      </c>
      <c r="E980" s="236" t="s">
        <v>3431</v>
      </c>
      <c r="F980" s="236" t="s">
        <v>3594</v>
      </c>
      <c r="G980" s="236" t="s">
        <v>3595</v>
      </c>
      <c r="H980" s="236">
        <v>756542</v>
      </c>
      <c r="L980" s="236" t="s">
        <v>168</v>
      </c>
      <c r="M980" s="236">
        <v>516060902</v>
      </c>
      <c r="N980" s="236" t="s">
        <v>342</v>
      </c>
    </row>
    <row r="981" spans="1:14" x14ac:dyDescent="0.25">
      <c r="A981" s="236">
        <v>36367</v>
      </c>
      <c r="B981" s="236">
        <v>36367</v>
      </c>
      <c r="C981" s="236" t="s">
        <v>3596</v>
      </c>
      <c r="D981" s="236">
        <v>50</v>
      </c>
      <c r="E981" s="236" t="s">
        <v>3431</v>
      </c>
      <c r="F981" s="236" t="s">
        <v>3597</v>
      </c>
      <c r="G981" s="236" t="s">
        <v>3598</v>
      </c>
      <c r="H981" s="236">
        <v>7526641</v>
      </c>
      <c r="L981" s="236" t="s">
        <v>72</v>
      </c>
      <c r="M981" s="236">
        <v>513838565</v>
      </c>
      <c r="N981" s="236" t="s">
        <v>371</v>
      </c>
    </row>
    <row r="982" spans="1:14" x14ac:dyDescent="0.25">
      <c r="A982" s="236">
        <v>36274</v>
      </c>
      <c r="B982" s="236">
        <v>36274</v>
      </c>
      <c r="C982" s="236" t="s">
        <v>3599</v>
      </c>
      <c r="D982" s="236">
        <v>50</v>
      </c>
      <c r="E982" s="236" t="s">
        <v>3431</v>
      </c>
      <c r="F982" s="236" t="s">
        <v>3600</v>
      </c>
      <c r="G982" s="236" t="s">
        <v>3601</v>
      </c>
      <c r="H982" s="236">
        <v>754971</v>
      </c>
      <c r="I982" s="236" t="s">
        <v>3602</v>
      </c>
      <c r="J982" s="236" t="s">
        <v>3603</v>
      </c>
      <c r="K982" s="236" t="s">
        <v>3604</v>
      </c>
      <c r="L982" s="236" t="s">
        <v>188</v>
      </c>
      <c r="M982" s="236">
        <v>511999989</v>
      </c>
      <c r="N982" s="236" t="s">
        <v>342</v>
      </c>
    </row>
    <row r="983" spans="1:14" x14ac:dyDescent="0.25">
      <c r="A983" s="236">
        <v>36224</v>
      </c>
      <c r="B983" s="236">
        <v>36224</v>
      </c>
      <c r="C983" s="236" t="s">
        <v>3605</v>
      </c>
      <c r="D983" s="236">
        <v>50</v>
      </c>
      <c r="E983" s="236" t="s">
        <v>3431</v>
      </c>
      <c r="F983" s="236" t="s">
        <v>3606</v>
      </c>
      <c r="L983" s="236" t="s">
        <v>72</v>
      </c>
      <c r="M983" s="236">
        <v>10150200</v>
      </c>
    </row>
    <row r="984" spans="1:14" x14ac:dyDescent="0.25">
      <c r="A984" s="236">
        <v>37000</v>
      </c>
      <c r="B984" s="236">
        <v>37000</v>
      </c>
      <c r="C984" s="236" t="s">
        <v>3607</v>
      </c>
      <c r="D984" s="236">
        <v>50</v>
      </c>
      <c r="E984" s="236" t="s">
        <v>3431</v>
      </c>
      <c r="F984" s="236" t="s">
        <v>3608</v>
      </c>
      <c r="G984" s="236" t="s">
        <v>3609</v>
      </c>
      <c r="H984" s="236">
        <v>753600</v>
      </c>
      <c r="I984" s="236" t="s">
        <v>3610</v>
      </c>
      <c r="J984" s="236" t="s">
        <v>3611</v>
      </c>
      <c r="K984" s="236" t="s">
        <v>3612</v>
      </c>
      <c r="L984" s="236" t="s">
        <v>168</v>
      </c>
      <c r="M984" s="236">
        <v>515079309</v>
      </c>
      <c r="N984" s="236" t="s">
        <v>342</v>
      </c>
    </row>
    <row r="985" spans="1:14" x14ac:dyDescent="0.25">
      <c r="A985" s="236">
        <v>36239</v>
      </c>
      <c r="B985" s="236">
        <v>36239</v>
      </c>
      <c r="C985" s="236" t="s">
        <v>3613</v>
      </c>
      <c r="D985" s="236">
        <v>50</v>
      </c>
      <c r="E985" s="236" t="s">
        <v>3431</v>
      </c>
      <c r="F985" s="236" t="s">
        <v>3614</v>
      </c>
      <c r="G985" s="236" t="s">
        <v>3615</v>
      </c>
      <c r="H985" s="236">
        <v>756510</v>
      </c>
      <c r="I985" s="236" t="s">
        <v>3616</v>
      </c>
      <c r="J985" s="236" t="s">
        <v>3617</v>
      </c>
      <c r="K985" s="236" t="s">
        <v>3618</v>
      </c>
      <c r="L985" s="236" t="s">
        <v>168</v>
      </c>
      <c r="M985" s="236">
        <v>512390840</v>
      </c>
      <c r="N985" s="236" t="s">
        <v>342</v>
      </c>
    </row>
    <row r="986" spans="1:14" x14ac:dyDescent="0.25">
      <c r="A986" s="236">
        <v>34989</v>
      </c>
      <c r="B986" s="236">
        <v>34989</v>
      </c>
      <c r="C986" s="236" t="s">
        <v>3619</v>
      </c>
      <c r="D986" s="236">
        <v>50</v>
      </c>
      <c r="E986" s="236" t="s">
        <v>3431</v>
      </c>
      <c r="F986" s="236" t="s">
        <v>3620</v>
      </c>
      <c r="G986" s="236" t="s">
        <v>3621</v>
      </c>
      <c r="L986" s="236" t="s">
        <v>194</v>
      </c>
      <c r="M986" s="236">
        <v>520018946</v>
      </c>
      <c r="N986" s="236" t="s">
        <v>342</v>
      </c>
    </row>
    <row r="987" spans="1:14" x14ac:dyDescent="0.25">
      <c r="A987" s="236">
        <v>36279</v>
      </c>
      <c r="B987" s="236">
        <v>36279</v>
      </c>
      <c r="C987" s="236" t="s">
        <v>3622</v>
      </c>
      <c r="D987" s="236">
        <v>50</v>
      </c>
      <c r="E987" s="236" t="s">
        <v>3431</v>
      </c>
      <c r="F987" s="236" t="s">
        <v>3623</v>
      </c>
      <c r="G987" s="236" t="s">
        <v>3624</v>
      </c>
      <c r="H987" s="236">
        <v>614400</v>
      </c>
      <c r="I987" s="236" t="s">
        <v>3625</v>
      </c>
      <c r="J987" s="236" t="s">
        <v>3626</v>
      </c>
      <c r="K987" s="236" t="s">
        <v>3627</v>
      </c>
      <c r="L987" s="236" t="s">
        <v>188</v>
      </c>
      <c r="M987" s="236">
        <v>512573833</v>
      </c>
      <c r="N987" s="236" t="s">
        <v>342</v>
      </c>
    </row>
    <row r="988" spans="1:14" x14ac:dyDescent="0.25">
      <c r="A988" s="236">
        <v>7817</v>
      </c>
      <c r="B988" s="236">
        <v>7817</v>
      </c>
      <c r="C988" s="236" t="s">
        <v>3628</v>
      </c>
      <c r="D988" s="236">
        <v>50</v>
      </c>
      <c r="E988" s="236" t="s">
        <v>3431</v>
      </c>
      <c r="F988" s="236" t="s">
        <v>3629</v>
      </c>
      <c r="G988" s="236" t="s">
        <v>3630</v>
      </c>
      <c r="H988" s="236">
        <v>751260</v>
      </c>
      <c r="I988" s="236" t="s">
        <v>3631</v>
      </c>
      <c r="J988" s="236" t="s">
        <v>3632</v>
      </c>
      <c r="K988" s="236" t="s">
        <v>3633</v>
      </c>
      <c r="L988" s="236" t="s">
        <v>168</v>
      </c>
      <c r="M988" s="236">
        <v>512330176</v>
      </c>
      <c r="N988" s="236" t="s">
        <v>342</v>
      </c>
    </row>
    <row r="989" spans="1:14" x14ac:dyDescent="0.25">
      <c r="A989" s="236">
        <v>36244</v>
      </c>
      <c r="B989" s="236">
        <v>36244</v>
      </c>
      <c r="C989" s="236" t="s">
        <v>3634</v>
      </c>
      <c r="D989" s="236">
        <v>50</v>
      </c>
      <c r="E989" s="236" t="s">
        <v>3431</v>
      </c>
      <c r="F989" s="236" t="s">
        <v>3635</v>
      </c>
      <c r="G989" s="236" t="s">
        <v>3636</v>
      </c>
      <c r="H989" s="236">
        <v>515536</v>
      </c>
      <c r="I989" s="236" t="s">
        <v>3637</v>
      </c>
      <c r="J989" s="236" t="s">
        <v>3638</v>
      </c>
      <c r="K989" s="236" t="s">
        <v>3639</v>
      </c>
      <c r="L989" s="236" t="s">
        <v>168</v>
      </c>
      <c r="M989" s="236">
        <v>510482136</v>
      </c>
      <c r="N989" s="236" t="s">
        <v>371</v>
      </c>
    </row>
    <row r="990" spans="1:14" x14ac:dyDescent="0.25">
      <c r="A990" s="236">
        <v>8061</v>
      </c>
      <c r="B990" s="236">
        <v>8061</v>
      </c>
      <c r="C990" s="236" t="s">
        <v>3640</v>
      </c>
      <c r="D990" s="236">
        <v>50</v>
      </c>
      <c r="E990" s="236" t="s">
        <v>3431</v>
      </c>
      <c r="F990" s="236" t="s">
        <v>3641</v>
      </c>
      <c r="G990" s="236" t="s">
        <v>3642</v>
      </c>
      <c r="H990" s="236">
        <v>757067</v>
      </c>
      <c r="I990" s="236" t="s">
        <v>3643</v>
      </c>
      <c r="J990" s="236" t="s">
        <v>3644</v>
      </c>
      <c r="K990" s="236" t="s">
        <v>3645</v>
      </c>
      <c r="L990" s="236" t="s">
        <v>168</v>
      </c>
      <c r="M990" s="236">
        <v>516088028</v>
      </c>
      <c r="N990" s="236" t="s">
        <v>342</v>
      </c>
    </row>
    <row r="991" spans="1:14" x14ac:dyDescent="0.25">
      <c r="A991" s="236">
        <v>36317</v>
      </c>
      <c r="B991" s="236">
        <v>36317</v>
      </c>
      <c r="C991" s="236" t="s">
        <v>3646</v>
      </c>
      <c r="D991" s="236">
        <v>50</v>
      </c>
      <c r="E991" s="236" t="s">
        <v>3431</v>
      </c>
      <c r="F991" s="236" t="s">
        <v>3647</v>
      </c>
      <c r="G991" s="236" t="s">
        <v>3648</v>
      </c>
      <c r="H991" s="236">
        <v>7565406</v>
      </c>
      <c r="I991" s="236" t="s">
        <v>3649</v>
      </c>
      <c r="J991" s="236" t="s">
        <v>3650</v>
      </c>
      <c r="K991" s="236" t="s">
        <v>3651</v>
      </c>
      <c r="L991" s="236" t="s">
        <v>72</v>
      </c>
      <c r="M991" s="236">
        <v>513424937</v>
      </c>
      <c r="N991" s="236" t="s">
        <v>371</v>
      </c>
    </row>
    <row r="992" spans="1:14" x14ac:dyDescent="0.25">
      <c r="A992" s="236">
        <v>36372</v>
      </c>
      <c r="B992" s="236">
        <v>36372</v>
      </c>
      <c r="C992" s="236" t="s">
        <v>3652</v>
      </c>
      <c r="D992" s="236">
        <v>50</v>
      </c>
      <c r="E992" s="236" t="s">
        <v>3431</v>
      </c>
      <c r="F992" s="236" t="s">
        <v>3653</v>
      </c>
      <c r="G992" s="236" t="s">
        <v>3654</v>
      </c>
      <c r="H992" s="236">
        <v>753369</v>
      </c>
      <c r="L992" s="236" t="s">
        <v>72</v>
      </c>
      <c r="M992" s="236">
        <v>520033234</v>
      </c>
      <c r="N992" s="236" t="s">
        <v>371</v>
      </c>
    </row>
    <row r="993" spans="1:14" x14ac:dyDescent="0.25">
      <c r="A993" s="236">
        <v>7992</v>
      </c>
      <c r="B993" s="236">
        <v>7992</v>
      </c>
      <c r="C993" s="236" t="s">
        <v>3655</v>
      </c>
      <c r="D993" s="236">
        <v>50</v>
      </c>
      <c r="E993" s="236" t="s">
        <v>3431</v>
      </c>
      <c r="F993" s="236" t="s">
        <v>3656</v>
      </c>
      <c r="H993" s="236">
        <v>0</v>
      </c>
      <c r="I993" s="236" t="s">
        <v>3657</v>
      </c>
      <c r="J993" s="236" t="s">
        <v>3658</v>
      </c>
      <c r="L993" s="236" t="s">
        <v>168</v>
      </c>
    </row>
    <row r="994" spans="1:14" x14ac:dyDescent="0.25">
      <c r="A994" s="236">
        <v>36455</v>
      </c>
      <c r="B994" s="236">
        <v>36455</v>
      </c>
      <c r="C994" s="236" t="s">
        <v>3659</v>
      </c>
      <c r="D994" s="236">
        <v>50</v>
      </c>
      <c r="E994" s="236" t="s">
        <v>3431</v>
      </c>
      <c r="F994" s="236" t="s">
        <v>3660</v>
      </c>
      <c r="G994" s="236" t="s">
        <v>3661</v>
      </c>
      <c r="H994" s="236">
        <v>7565828</v>
      </c>
      <c r="K994" s="236" t="s">
        <v>3662</v>
      </c>
      <c r="L994" s="236" t="s">
        <v>72</v>
      </c>
      <c r="M994" s="236">
        <v>326850807</v>
      </c>
      <c r="N994" s="236" t="s">
        <v>371</v>
      </c>
    </row>
    <row r="995" spans="1:14" x14ac:dyDescent="0.25">
      <c r="A995" s="236">
        <v>36410</v>
      </c>
      <c r="B995" s="236">
        <v>36410</v>
      </c>
      <c r="C995" s="236" t="s">
        <v>3663</v>
      </c>
      <c r="D995" s="236">
        <v>50</v>
      </c>
      <c r="E995" s="236" t="s">
        <v>3431</v>
      </c>
      <c r="F995" s="236" t="s">
        <v>3664</v>
      </c>
      <c r="G995" s="236" t="s">
        <v>3665</v>
      </c>
      <c r="H995" s="236">
        <v>7526641</v>
      </c>
      <c r="K995" s="236" t="s">
        <v>3666</v>
      </c>
      <c r="L995" s="236" t="s">
        <v>72</v>
      </c>
      <c r="M995" s="236">
        <v>515613735</v>
      </c>
      <c r="N995" s="236" t="s">
        <v>371</v>
      </c>
    </row>
    <row r="996" spans="1:14" x14ac:dyDescent="0.25">
      <c r="A996" s="236">
        <v>36450</v>
      </c>
      <c r="B996" s="236">
        <v>36450</v>
      </c>
      <c r="C996" s="236" t="s">
        <v>3667</v>
      </c>
      <c r="D996" s="236">
        <v>50</v>
      </c>
      <c r="E996" s="236" t="s">
        <v>3431</v>
      </c>
      <c r="F996" s="236" t="s">
        <v>3660</v>
      </c>
      <c r="G996" s="236" t="s">
        <v>3668</v>
      </c>
      <c r="H996" s="236">
        <v>7541469</v>
      </c>
      <c r="L996" s="236" t="s">
        <v>72</v>
      </c>
      <c r="M996" s="236">
        <v>515735512</v>
      </c>
      <c r="N996" s="236" t="s">
        <v>371</v>
      </c>
    </row>
    <row r="997" spans="1:14" x14ac:dyDescent="0.25">
      <c r="A997" s="236">
        <v>30048</v>
      </c>
      <c r="B997" s="236">
        <v>30048</v>
      </c>
      <c r="C997" s="236" t="s">
        <v>3669</v>
      </c>
      <c r="D997" s="236">
        <v>50</v>
      </c>
      <c r="E997" s="236" t="s">
        <v>3431</v>
      </c>
      <c r="F997" s="236" t="s">
        <v>3670</v>
      </c>
      <c r="G997" s="236" t="s">
        <v>3671</v>
      </c>
      <c r="H997" s="236">
        <v>588511</v>
      </c>
      <c r="I997" s="236" t="s">
        <v>3672</v>
      </c>
      <c r="J997" s="236" t="s">
        <v>3673</v>
      </c>
      <c r="K997" s="236" t="s">
        <v>3674</v>
      </c>
      <c r="L997" s="236" t="s">
        <v>72</v>
      </c>
      <c r="M997" s="236">
        <v>511484487</v>
      </c>
      <c r="N997" s="236" t="s">
        <v>371</v>
      </c>
    </row>
    <row r="998" spans="1:14" x14ac:dyDescent="0.25">
      <c r="A998" s="236">
        <v>36352</v>
      </c>
      <c r="B998" s="236">
        <v>36352</v>
      </c>
      <c r="C998" s="236" t="s">
        <v>3675</v>
      </c>
      <c r="D998" s="236">
        <v>50</v>
      </c>
      <c r="E998" s="236" t="s">
        <v>3431</v>
      </c>
      <c r="F998" s="236" t="s">
        <v>3676</v>
      </c>
      <c r="G998" s="236" t="s">
        <v>3677</v>
      </c>
      <c r="H998" s="236">
        <v>7565839</v>
      </c>
      <c r="K998" s="236" t="s">
        <v>3678</v>
      </c>
      <c r="L998" s="236" t="s">
        <v>72</v>
      </c>
      <c r="M998" s="236">
        <v>515903821</v>
      </c>
      <c r="N998" s="236" t="s">
        <v>371</v>
      </c>
    </row>
    <row r="999" spans="1:14" x14ac:dyDescent="0.25">
      <c r="A999" s="236">
        <v>8230</v>
      </c>
      <c r="B999" s="236">
        <v>8230</v>
      </c>
      <c r="C999" s="236" t="s">
        <v>3679</v>
      </c>
      <c r="D999" s="236">
        <v>50</v>
      </c>
      <c r="E999" s="236" t="s">
        <v>3431</v>
      </c>
      <c r="F999" s="236" t="s">
        <v>3680</v>
      </c>
      <c r="G999" s="236" t="s">
        <v>3681</v>
      </c>
      <c r="H999" s="236">
        <v>387770</v>
      </c>
      <c r="I999" s="236" t="s">
        <v>3682</v>
      </c>
      <c r="J999" s="236" t="s">
        <v>3683</v>
      </c>
      <c r="K999" s="236" t="s">
        <v>3684</v>
      </c>
      <c r="L999" s="236" t="s">
        <v>72</v>
      </c>
      <c r="M999" s="236">
        <v>512792714</v>
      </c>
      <c r="N999" s="236" t="s">
        <v>371</v>
      </c>
    </row>
    <row r="1000" spans="1:14" x14ac:dyDescent="0.25">
      <c r="A1000" s="236">
        <v>35791</v>
      </c>
      <c r="B1000" s="236">
        <v>35791</v>
      </c>
      <c r="C1000" s="236" t="s">
        <v>3685</v>
      </c>
      <c r="D1000" s="236">
        <v>50</v>
      </c>
      <c r="E1000" s="236" t="s">
        <v>3431</v>
      </c>
      <c r="F1000" s="236" t="s">
        <v>3686</v>
      </c>
      <c r="G1000" s="236" t="s">
        <v>3687</v>
      </c>
      <c r="H1000" s="236">
        <v>756583</v>
      </c>
      <c r="L1000" s="236" t="s">
        <v>72</v>
      </c>
      <c r="M1000" s="236">
        <v>515688729</v>
      </c>
      <c r="N1000" s="236" t="s">
        <v>371</v>
      </c>
    </row>
    <row r="1001" spans="1:14" x14ac:dyDescent="0.25">
      <c r="A1001" s="236">
        <v>36269</v>
      </c>
      <c r="B1001" s="236">
        <v>36269</v>
      </c>
      <c r="C1001" s="236" t="s">
        <v>3688</v>
      </c>
      <c r="D1001" s="236">
        <v>50</v>
      </c>
      <c r="E1001" s="236" t="s">
        <v>3431</v>
      </c>
      <c r="F1001" s="236" t="s">
        <v>3689</v>
      </c>
      <c r="G1001" s="236" t="s">
        <v>3690</v>
      </c>
      <c r="H1001" s="236">
        <v>672111</v>
      </c>
      <c r="I1001" s="236" t="s">
        <v>3691</v>
      </c>
      <c r="J1001" s="236" t="s">
        <v>3692</v>
      </c>
      <c r="K1001" s="236" t="s">
        <v>3693</v>
      </c>
      <c r="L1001" s="236" t="s">
        <v>121</v>
      </c>
      <c r="M1001" s="236">
        <v>510657430</v>
      </c>
      <c r="N1001" s="236" t="s">
        <v>371</v>
      </c>
    </row>
    <row r="1002" spans="1:14" x14ac:dyDescent="0.25">
      <c r="A1002" s="236">
        <v>36284</v>
      </c>
      <c r="B1002" s="236">
        <v>36284</v>
      </c>
      <c r="C1002" s="236" t="s">
        <v>3694</v>
      </c>
      <c r="D1002" s="236">
        <v>50</v>
      </c>
      <c r="E1002" s="236" t="s">
        <v>3431</v>
      </c>
      <c r="F1002" s="236" t="s">
        <v>3695</v>
      </c>
      <c r="G1002" s="236" t="s">
        <v>3696</v>
      </c>
      <c r="H1002" s="236">
        <v>660980</v>
      </c>
      <c r="I1002" s="236" t="s">
        <v>3697</v>
      </c>
      <c r="J1002" s="236" t="s">
        <v>3698</v>
      </c>
      <c r="K1002" s="236" t="s">
        <v>3699</v>
      </c>
      <c r="L1002" s="236" t="s">
        <v>188</v>
      </c>
      <c r="M1002" s="236">
        <v>511269326</v>
      </c>
      <c r="N1002" s="236" t="s">
        <v>342</v>
      </c>
    </row>
    <row r="1003" spans="1:14" x14ac:dyDescent="0.25">
      <c r="A1003" s="236">
        <v>8015</v>
      </c>
      <c r="B1003" s="236">
        <v>8015</v>
      </c>
      <c r="C1003" s="236" t="s">
        <v>3700</v>
      </c>
      <c r="D1003" s="236">
        <v>50</v>
      </c>
      <c r="E1003" s="236" t="s">
        <v>3431</v>
      </c>
      <c r="F1003" s="236" t="s">
        <v>3701</v>
      </c>
      <c r="G1003" s="236" t="s">
        <v>3702</v>
      </c>
      <c r="H1003" s="236">
        <v>756523</v>
      </c>
      <c r="I1003" s="236" t="s">
        <v>3703</v>
      </c>
      <c r="J1003" s="236" t="s">
        <v>3704</v>
      </c>
      <c r="K1003" s="236" t="s">
        <v>3705</v>
      </c>
      <c r="L1003" s="236" t="s">
        <v>99</v>
      </c>
      <c r="M1003" s="236">
        <v>510455173</v>
      </c>
      <c r="N1003" s="236" t="s">
        <v>342</v>
      </c>
    </row>
    <row r="1004" spans="1:14" x14ac:dyDescent="0.25">
      <c r="A1004" s="236">
        <v>36470</v>
      </c>
      <c r="B1004" s="236">
        <v>36470</v>
      </c>
      <c r="C1004" s="236" t="s">
        <v>3706</v>
      </c>
      <c r="D1004" s="236">
        <v>50</v>
      </c>
      <c r="E1004" s="236" t="s">
        <v>3431</v>
      </c>
      <c r="F1004" s="236" t="s">
        <v>3660</v>
      </c>
      <c r="G1004" s="236" t="s">
        <v>3707</v>
      </c>
      <c r="H1004" s="236">
        <v>7507001</v>
      </c>
      <c r="K1004" s="236" t="s">
        <v>3708</v>
      </c>
      <c r="L1004" s="236" t="s">
        <v>72</v>
      </c>
      <c r="M1004" s="236">
        <v>511809071</v>
      </c>
      <c r="N1004" s="236" t="s">
        <v>371</v>
      </c>
    </row>
    <row r="1005" spans="1:14" x14ac:dyDescent="0.25">
      <c r="A1005" s="236">
        <v>36254</v>
      </c>
      <c r="B1005" s="236">
        <v>36254</v>
      </c>
      <c r="C1005" s="236" t="s">
        <v>3709</v>
      </c>
      <c r="D1005" s="236">
        <v>50</v>
      </c>
      <c r="E1005" s="236" t="s">
        <v>3431</v>
      </c>
      <c r="F1005" s="236" t="s">
        <v>3710</v>
      </c>
      <c r="G1005" s="236" t="s">
        <v>3711</v>
      </c>
      <c r="H1005" s="236">
        <v>490071</v>
      </c>
      <c r="I1005" s="236" t="s">
        <v>3712</v>
      </c>
      <c r="J1005" s="236" t="s">
        <v>3713</v>
      </c>
      <c r="K1005" s="236" t="s">
        <v>3714</v>
      </c>
      <c r="L1005" s="236" t="s">
        <v>121</v>
      </c>
      <c r="M1005" s="236">
        <v>511809071</v>
      </c>
      <c r="N1005" s="236" t="s">
        <v>371</v>
      </c>
    </row>
    <row r="1006" spans="1:14" x14ac:dyDescent="0.25">
      <c r="A1006" s="236">
        <v>32442</v>
      </c>
      <c r="B1006" s="236">
        <v>32442</v>
      </c>
      <c r="C1006" s="236" t="s">
        <v>3715</v>
      </c>
      <c r="D1006" s="236">
        <v>50</v>
      </c>
      <c r="E1006" s="236" t="s">
        <v>3431</v>
      </c>
      <c r="F1006" s="236" t="s">
        <v>3716</v>
      </c>
      <c r="G1006" s="236" t="s">
        <v>3717</v>
      </c>
      <c r="H1006" s="236">
        <v>467667</v>
      </c>
      <c r="I1006" s="236" t="s">
        <v>3718</v>
      </c>
      <c r="J1006" s="236" t="s">
        <v>3719</v>
      </c>
      <c r="K1006" s="236" t="s">
        <v>3720</v>
      </c>
      <c r="L1006" s="236" t="s">
        <v>72</v>
      </c>
      <c r="M1006" s="236">
        <v>511361412</v>
      </c>
      <c r="N1006" s="236" t="s">
        <v>371</v>
      </c>
    </row>
    <row r="1007" spans="1:14" x14ac:dyDescent="0.25">
      <c r="A1007" s="236">
        <v>36204</v>
      </c>
      <c r="B1007" s="236">
        <v>36204</v>
      </c>
      <c r="C1007" s="236" t="s">
        <v>3721</v>
      </c>
      <c r="D1007" s="236">
        <v>50</v>
      </c>
      <c r="E1007" s="236" t="s">
        <v>3431</v>
      </c>
      <c r="F1007" s="236" t="s">
        <v>3722</v>
      </c>
      <c r="G1007" s="236" t="s">
        <v>3723</v>
      </c>
      <c r="J1007" s="236" t="s">
        <v>3724</v>
      </c>
      <c r="K1007" s="236" t="s">
        <v>3725</v>
      </c>
      <c r="L1007" s="236" t="s">
        <v>72</v>
      </c>
      <c r="M1007" s="236">
        <v>515138329</v>
      </c>
      <c r="N1007" s="236" t="s">
        <v>342</v>
      </c>
    </row>
    <row r="1008" spans="1:14" x14ac:dyDescent="0.25">
      <c r="A1008" s="236">
        <v>35811</v>
      </c>
      <c r="B1008" s="236">
        <v>35811</v>
      </c>
      <c r="C1008" s="236" t="s">
        <v>3726</v>
      </c>
      <c r="D1008" s="236">
        <v>50</v>
      </c>
      <c r="E1008" s="236" t="s">
        <v>3431</v>
      </c>
      <c r="F1008" s="236" t="s">
        <v>3727</v>
      </c>
      <c r="G1008" s="236" t="s">
        <v>3728</v>
      </c>
      <c r="H1008" s="236">
        <v>674436</v>
      </c>
      <c r="L1008" s="236" t="s">
        <v>72</v>
      </c>
      <c r="M1008" s="236">
        <v>513836940</v>
      </c>
      <c r="N1008" s="236" t="s">
        <v>371</v>
      </c>
    </row>
    <row r="1009" spans="1:14" x14ac:dyDescent="0.25">
      <c r="A1009" s="236">
        <v>38557</v>
      </c>
      <c r="B1009" s="236">
        <v>38557</v>
      </c>
      <c r="C1009" s="236" t="s">
        <v>3729</v>
      </c>
      <c r="D1009" s="236">
        <v>50</v>
      </c>
      <c r="E1009" s="236" t="s">
        <v>3431</v>
      </c>
      <c r="F1009" s="236" t="s">
        <v>3584</v>
      </c>
      <c r="G1009" s="236" t="s">
        <v>3730</v>
      </c>
      <c r="H1009" s="236">
        <v>7565839</v>
      </c>
      <c r="K1009" s="236" t="s">
        <v>3731</v>
      </c>
      <c r="L1009" s="236" t="s">
        <v>72</v>
      </c>
      <c r="M1009" s="236">
        <v>515831055</v>
      </c>
      <c r="N1009" s="236" t="s">
        <v>371</v>
      </c>
    </row>
    <row r="1010" spans="1:14" x14ac:dyDescent="0.25">
      <c r="A1010" s="236">
        <v>29460</v>
      </c>
      <c r="B1010" s="236">
        <v>29460</v>
      </c>
      <c r="C1010" s="236" t="s">
        <v>3732</v>
      </c>
      <c r="D1010" s="236">
        <v>50</v>
      </c>
      <c r="E1010" s="236" t="s">
        <v>3431</v>
      </c>
      <c r="F1010" s="236" t="s">
        <v>3733</v>
      </c>
      <c r="G1010" s="236" t="s">
        <v>3734</v>
      </c>
      <c r="H1010" s="236">
        <v>0</v>
      </c>
      <c r="I1010" s="236" t="s">
        <v>3735</v>
      </c>
      <c r="J1010" s="236" t="s">
        <v>3736</v>
      </c>
      <c r="K1010" s="236" t="s">
        <v>3737</v>
      </c>
      <c r="L1010" s="236" t="s">
        <v>72</v>
      </c>
      <c r="M1010" s="236">
        <v>512536210</v>
      </c>
      <c r="N1010" s="236" t="s">
        <v>371</v>
      </c>
    </row>
    <row r="1011" spans="1:14" x14ac:dyDescent="0.25">
      <c r="A1011" s="236">
        <v>37020</v>
      </c>
      <c r="B1011" s="236">
        <v>37020</v>
      </c>
      <c r="C1011" s="236" t="s">
        <v>3738</v>
      </c>
      <c r="D1011" s="236">
        <v>50</v>
      </c>
      <c r="E1011" s="236" t="s">
        <v>3431</v>
      </c>
      <c r="F1011" s="236" t="s">
        <v>3739</v>
      </c>
      <c r="G1011" s="236" t="s">
        <v>3740</v>
      </c>
      <c r="H1011" s="236">
        <v>757070</v>
      </c>
      <c r="I1011" s="236" t="s">
        <v>3741</v>
      </c>
      <c r="J1011" s="236" t="s">
        <v>3742</v>
      </c>
      <c r="K1011" s="236" t="s">
        <v>3550</v>
      </c>
      <c r="L1011" s="236" t="s">
        <v>168</v>
      </c>
      <c r="M1011" s="236">
        <v>514716109</v>
      </c>
      <c r="N1011" s="236" t="s">
        <v>342</v>
      </c>
    </row>
    <row r="1012" spans="1:14" x14ac:dyDescent="0.25">
      <c r="A1012" s="236">
        <v>32707</v>
      </c>
      <c r="B1012" s="236">
        <v>32707</v>
      </c>
      <c r="C1012" s="236" t="s">
        <v>3743</v>
      </c>
      <c r="D1012" s="236">
        <v>50</v>
      </c>
      <c r="E1012" s="236" t="s">
        <v>3431</v>
      </c>
      <c r="F1012" s="236" t="s">
        <v>3432</v>
      </c>
      <c r="G1012" s="236" t="s">
        <v>3744</v>
      </c>
      <c r="H1012" s="236">
        <v>753613</v>
      </c>
      <c r="I1012" s="236" t="s">
        <v>3745</v>
      </c>
      <c r="J1012" s="236" t="s">
        <v>3746</v>
      </c>
      <c r="K1012" s="236" t="s">
        <v>3747</v>
      </c>
      <c r="L1012" s="236" t="s">
        <v>182</v>
      </c>
      <c r="M1012" s="236">
        <v>513371823</v>
      </c>
      <c r="N1012" s="236" t="s">
        <v>342</v>
      </c>
    </row>
    <row r="1013" spans="1:14" x14ac:dyDescent="0.25">
      <c r="A1013" s="236">
        <v>36229</v>
      </c>
      <c r="B1013" s="236">
        <v>36229</v>
      </c>
      <c r="C1013" s="236" t="s">
        <v>3748</v>
      </c>
      <c r="D1013" s="236">
        <v>50</v>
      </c>
      <c r="E1013" s="236" t="s">
        <v>3431</v>
      </c>
      <c r="F1013" s="236" t="s">
        <v>3749</v>
      </c>
      <c r="G1013" s="236" t="s">
        <v>3750</v>
      </c>
      <c r="H1013" s="236">
        <v>769496</v>
      </c>
      <c r="I1013" s="236" t="s">
        <v>3751</v>
      </c>
      <c r="K1013" s="236" t="s">
        <v>3752</v>
      </c>
      <c r="L1013" s="236" t="s">
        <v>72</v>
      </c>
      <c r="M1013" s="236">
        <v>511344186</v>
      </c>
      <c r="N1013" s="236" t="s">
        <v>371</v>
      </c>
    </row>
    <row r="1014" spans="1:14" x14ac:dyDescent="0.25">
      <c r="A1014" s="236">
        <v>36415</v>
      </c>
      <c r="B1014" s="236">
        <v>36415</v>
      </c>
      <c r="C1014" s="236" t="s">
        <v>3753</v>
      </c>
      <c r="D1014" s="236">
        <v>50</v>
      </c>
      <c r="E1014" s="236" t="s">
        <v>3431</v>
      </c>
      <c r="F1014" s="236" t="s">
        <v>3497</v>
      </c>
      <c r="G1014" s="236" t="s">
        <v>3654</v>
      </c>
      <c r="H1014" s="236">
        <v>6291924</v>
      </c>
      <c r="L1014" s="236" t="s">
        <v>72</v>
      </c>
      <c r="M1014" s="236">
        <v>515530434</v>
      </c>
      <c r="N1014" s="236" t="s">
        <v>371</v>
      </c>
    </row>
    <row r="1015" spans="1:14" x14ac:dyDescent="0.25">
      <c r="A1015" s="236">
        <v>36460</v>
      </c>
      <c r="B1015" s="236">
        <v>36460</v>
      </c>
      <c r="C1015" s="236" t="s">
        <v>3754</v>
      </c>
      <c r="D1015" s="236">
        <v>50</v>
      </c>
      <c r="E1015" s="236" t="s">
        <v>3431</v>
      </c>
      <c r="F1015" s="236" t="s">
        <v>3660</v>
      </c>
      <c r="G1015" s="236" t="s">
        <v>3755</v>
      </c>
      <c r="H1015" s="236">
        <v>7570728</v>
      </c>
      <c r="K1015" s="236" t="s">
        <v>3756</v>
      </c>
      <c r="L1015" s="236" t="s">
        <v>72</v>
      </c>
      <c r="M1015" s="236">
        <v>515887842</v>
      </c>
      <c r="N1015" s="236" t="s">
        <v>371</v>
      </c>
    </row>
    <row r="1016" spans="1:14" x14ac:dyDescent="0.25">
      <c r="A1016" s="236">
        <v>36332</v>
      </c>
      <c r="B1016" s="236">
        <v>36332</v>
      </c>
      <c r="C1016" s="236" t="s">
        <v>3757</v>
      </c>
      <c r="D1016" s="236">
        <v>50</v>
      </c>
      <c r="E1016" s="236" t="s">
        <v>3431</v>
      </c>
      <c r="F1016" s="236" t="s">
        <v>3758</v>
      </c>
      <c r="G1016" s="236" t="s">
        <v>3759</v>
      </c>
      <c r="H1016" s="236">
        <v>7565839</v>
      </c>
      <c r="K1016" s="236" t="s">
        <v>3760</v>
      </c>
      <c r="L1016" s="236" t="s">
        <v>72</v>
      </c>
      <c r="M1016" s="236">
        <v>515906774</v>
      </c>
      <c r="N1016" s="236" t="s">
        <v>371</v>
      </c>
    </row>
    <row r="1017" spans="1:14" x14ac:dyDescent="0.25">
      <c r="A1017" s="236">
        <v>37010</v>
      </c>
      <c r="B1017" s="236">
        <v>37010</v>
      </c>
      <c r="C1017" s="236" t="s">
        <v>3761</v>
      </c>
      <c r="D1017" s="236">
        <v>50</v>
      </c>
      <c r="E1017" s="236" t="s">
        <v>3431</v>
      </c>
      <c r="F1017" s="236" t="s">
        <v>3762</v>
      </c>
      <c r="G1017" s="236" t="s">
        <v>3761</v>
      </c>
      <c r="I1017" s="236" t="s">
        <v>3763</v>
      </c>
      <c r="J1017" s="236" t="s">
        <v>3764</v>
      </c>
      <c r="L1017" s="236" t="s">
        <v>168</v>
      </c>
      <c r="N1017" s="236" t="s">
        <v>342</v>
      </c>
    </row>
    <row r="1018" spans="1:14" x14ac:dyDescent="0.25">
      <c r="A1018" s="236">
        <v>29552</v>
      </c>
      <c r="B1018" s="236">
        <v>29552</v>
      </c>
      <c r="C1018" s="236" t="s">
        <v>3765</v>
      </c>
      <c r="D1018" s="236">
        <v>50</v>
      </c>
      <c r="E1018" s="236" t="s">
        <v>3431</v>
      </c>
      <c r="F1018" s="236" t="s">
        <v>3766</v>
      </c>
      <c r="G1018" s="236" t="s">
        <v>3767</v>
      </c>
      <c r="H1018" s="236">
        <v>0</v>
      </c>
      <c r="I1018" s="236" t="s">
        <v>2604</v>
      </c>
      <c r="L1018" s="236" t="s">
        <v>121</v>
      </c>
      <c r="M1018" s="236">
        <v>510967805</v>
      </c>
    </row>
    <row r="1019" spans="1:14" x14ac:dyDescent="0.25">
      <c r="A1019" s="236">
        <v>8037</v>
      </c>
      <c r="B1019" s="236">
        <v>8037</v>
      </c>
      <c r="C1019" s="236" t="s">
        <v>3768</v>
      </c>
      <c r="D1019" s="236">
        <v>50</v>
      </c>
      <c r="E1019" s="236" t="s">
        <v>3431</v>
      </c>
      <c r="F1019" s="236" t="s">
        <v>3769</v>
      </c>
      <c r="G1019" s="236" t="s">
        <v>3770</v>
      </c>
      <c r="H1019" s="236">
        <v>0</v>
      </c>
      <c r="I1019" s="236" t="s">
        <v>3771</v>
      </c>
      <c r="J1019" s="236" t="s">
        <v>3772</v>
      </c>
      <c r="K1019" s="236" t="s">
        <v>3773</v>
      </c>
      <c r="L1019" s="236" t="s">
        <v>121</v>
      </c>
      <c r="M1019" s="236">
        <v>510485261</v>
      </c>
      <c r="N1019" s="236" t="s">
        <v>371</v>
      </c>
    </row>
    <row r="1020" spans="1:14" x14ac:dyDescent="0.25">
      <c r="A1020" s="236">
        <v>31700</v>
      </c>
      <c r="B1020" s="236">
        <v>31700</v>
      </c>
      <c r="C1020" s="236" t="s">
        <v>3774</v>
      </c>
      <c r="D1020" s="236">
        <v>50</v>
      </c>
      <c r="E1020" s="236" t="s">
        <v>3431</v>
      </c>
      <c r="F1020" s="236" t="s">
        <v>3775</v>
      </c>
      <c r="G1020" s="236" t="s">
        <v>3776</v>
      </c>
      <c r="H1020" s="236">
        <v>6721418</v>
      </c>
      <c r="I1020" s="236" t="s">
        <v>3777</v>
      </c>
      <c r="J1020" s="236" t="s">
        <v>3778</v>
      </c>
      <c r="K1020" s="236" t="s">
        <v>3779</v>
      </c>
      <c r="L1020" s="236" t="s">
        <v>121</v>
      </c>
      <c r="M1020" s="236">
        <v>510485261</v>
      </c>
      <c r="N1020" s="236" t="s">
        <v>371</v>
      </c>
    </row>
    <row r="1021" spans="1:14" x14ac:dyDescent="0.25">
      <c r="A1021" s="236">
        <v>31568</v>
      </c>
      <c r="B1021" s="236">
        <v>31568</v>
      </c>
      <c r="C1021" s="236" t="s">
        <v>3780</v>
      </c>
      <c r="D1021" s="236">
        <v>50</v>
      </c>
      <c r="E1021" s="236" t="s">
        <v>3431</v>
      </c>
      <c r="F1021" s="236" t="s">
        <v>3781</v>
      </c>
      <c r="I1021" s="236" t="s">
        <v>861</v>
      </c>
      <c r="J1021" s="236" t="s">
        <v>3782</v>
      </c>
      <c r="L1021" s="236" t="s">
        <v>121</v>
      </c>
    </row>
    <row r="1022" spans="1:14" x14ac:dyDescent="0.25">
      <c r="A1022" s="236">
        <v>30210</v>
      </c>
      <c r="B1022" s="236">
        <v>30210</v>
      </c>
      <c r="C1022" s="236" t="s">
        <v>3783</v>
      </c>
      <c r="D1022" s="236">
        <v>50</v>
      </c>
      <c r="E1022" s="236" t="s">
        <v>3431</v>
      </c>
      <c r="F1022" s="236" t="s">
        <v>3784</v>
      </c>
      <c r="G1022" s="236" t="s">
        <v>3785</v>
      </c>
      <c r="H1022" s="236">
        <v>7536136</v>
      </c>
      <c r="I1022" s="236" t="s">
        <v>3786</v>
      </c>
      <c r="J1022" s="236" t="s">
        <v>3787</v>
      </c>
      <c r="K1022" s="236" t="s">
        <v>3788</v>
      </c>
      <c r="L1022" s="236" t="s">
        <v>121</v>
      </c>
      <c r="M1022" s="236">
        <v>511974800</v>
      </c>
      <c r="N1022" s="236" t="s">
        <v>371</v>
      </c>
    </row>
    <row r="1023" spans="1:14" x14ac:dyDescent="0.25">
      <c r="A1023" s="236">
        <v>35651</v>
      </c>
      <c r="B1023" s="236">
        <v>35651</v>
      </c>
      <c r="C1023" s="236" t="s">
        <v>3789</v>
      </c>
      <c r="D1023" s="236">
        <v>50</v>
      </c>
      <c r="E1023" s="236" t="s">
        <v>3431</v>
      </c>
      <c r="F1023" s="236" t="s">
        <v>3790</v>
      </c>
      <c r="G1023" s="236" t="s">
        <v>3791</v>
      </c>
      <c r="H1023" s="236">
        <v>7559901</v>
      </c>
      <c r="I1023" s="236" t="s">
        <v>3792</v>
      </c>
      <c r="J1023" s="236" t="s">
        <v>3793</v>
      </c>
      <c r="K1023" s="236" t="s">
        <v>3794</v>
      </c>
      <c r="L1023" s="236" t="s">
        <v>121</v>
      </c>
      <c r="M1023" s="236">
        <v>510515752</v>
      </c>
      <c r="N1023" s="236" t="s">
        <v>371</v>
      </c>
    </row>
    <row r="1024" spans="1:14" x14ac:dyDescent="0.25">
      <c r="A1024" s="236">
        <v>7938</v>
      </c>
      <c r="B1024" s="236">
        <v>7938</v>
      </c>
      <c r="C1024" s="236" t="s">
        <v>3795</v>
      </c>
      <c r="D1024" s="236">
        <v>50</v>
      </c>
      <c r="E1024" s="236" t="s">
        <v>3431</v>
      </c>
      <c r="F1024" s="236" t="s">
        <v>3796</v>
      </c>
      <c r="H1024" s="236">
        <v>7515002</v>
      </c>
      <c r="I1024" s="236" t="s">
        <v>3797</v>
      </c>
      <c r="J1024" s="236" t="s">
        <v>3798</v>
      </c>
      <c r="L1024" s="236" t="s">
        <v>121</v>
      </c>
    </row>
    <row r="1025" spans="1:14" x14ac:dyDescent="0.25">
      <c r="A1025" s="236">
        <v>35334</v>
      </c>
      <c r="B1025" s="236">
        <v>35334</v>
      </c>
      <c r="C1025" s="236" t="s">
        <v>3799</v>
      </c>
      <c r="D1025" s="236">
        <v>50</v>
      </c>
      <c r="E1025" s="236" t="s">
        <v>3431</v>
      </c>
      <c r="F1025" s="236" t="s">
        <v>3800</v>
      </c>
      <c r="G1025" s="236" t="s">
        <v>3801</v>
      </c>
      <c r="H1025" s="236">
        <v>608600</v>
      </c>
      <c r="I1025" s="236" t="s">
        <v>3802</v>
      </c>
      <c r="J1025" s="236" t="s">
        <v>3803</v>
      </c>
      <c r="K1025" s="236" t="s">
        <v>3804</v>
      </c>
      <c r="L1025" s="236" t="s">
        <v>121</v>
      </c>
      <c r="M1025" s="236">
        <v>514065283</v>
      </c>
      <c r="N1025" s="236" t="s">
        <v>371</v>
      </c>
    </row>
    <row r="1026" spans="1:14" x14ac:dyDescent="0.25">
      <c r="A1026" s="236">
        <v>7515</v>
      </c>
      <c r="B1026" s="236">
        <v>7515</v>
      </c>
      <c r="C1026" s="236" t="s">
        <v>3805</v>
      </c>
      <c r="D1026" s="236">
        <v>50</v>
      </c>
      <c r="E1026" s="236" t="s">
        <v>3431</v>
      </c>
      <c r="F1026" s="236" t="s">
        <v>3806</v>
      </c>
      <c r="G1026" s="236" t="s">
        <v>3807</v>
      </c>
      <c r="H1026" s="236">
        <v>0</v>
      </c>
      <c r="I1026" s="236" t="s">
        <v>3808</v>
      </c>
      <c r="J1026" s="236" t="s">
        <v>3809</v>
      </c>
      <c r="K1026" s="236" t="s">
        <v>3810</v>
      </c>
      <c r="L1026" s="236" t="s">
        <v>168</v>
      </c>
      <c r="M1026" s="236">
        <v>511370637</v>
      </c>
      <c r="N1026" s="236" t="s">
        <v>342</v>
      </c>
    </row>
    <row r="1027" spans="1:14" x14ac:dyDescent="0.25">
      <c r="A1027" s="236">
        <v>34999</v>
      </c>
      <c r="B1027" s="236">
        <v>34999</v>
      </c>
      <c r="C1027" s="236" t="s">
        <v>3811</v>
      </c>
      <c r="D1027" s="236">
        <v>50</v>
      </c>
      <c r="E1027" s="236" t="s">
        <v>3431</v>
      </c>
      <c r="F1027" s="236" t="s">
        <v>3812</v>
      </c>
      <c r="G1027" s="236" t="s">
        <v>3813</v>
      </c>
      <c r="H1027" s="236">
        <v>751500</v>
      </c>
      <c r="I1027" s="236" t="s">
        <v>3814</v>
      </c>
      <c r="J1027" s="236">
        <v>54608889</v>
      </c>
      <c r="K1027" s="236" t="s">
        <v>3815</v>
      </c>
      <c r="L1027" s="236" t="s">
        <v>168</v>
      </c>
      <c r="M1027" s="236">
        <v>511841967</v>
      </c>
      <c r="N1027" s="236" t="s">
        <v>342</v>
      </c>
    </row>
    <row r="1028" spans="1:14" x14ac:dyDescent="0.25">
      <c r="A1028" s="236">
        <v>36264</v>
      </c>
      <c r="B1028" s="236">
        <v>36264</v>
      </c>
      <c r="C1028" s="236" t="s">
        <v>3816</v>
      </c>
      <c r="D1028" s="236">
        <v>50</v>
      </c>
      <c r="E1028" s="236" t="s">
        <v>3431</v>
      </c>
      <c r="F1028" s="236" t="s">
        <v>3710</v>
      </c>
      <c r="G1028" s="236" t="s">
        <v>3817</v>
      </c>
      <c r="I1028" s="236" t="s">
        <v>3818</v>
      </c>
      <c r="J1028" s="236" t="s">
        <v>3819</v>
      </c>
      <c r="K1028" s="236" t="s">
        <v>3820</v>
      </c>
      <c r="L1028" s="236" t="s">
        <v>121</v>
      </c>
      <c r="M1028" s="236">
        <v>550243356</v>
      </c>
      <c r="N1028" s="236" t="s">
        <v>371</v>
      </c>
    </row>
    <row r="1029" spans="1:14" x14ac:dyDescent="0.25">
      <c r="A1029" s="236">
        <v>7823</v>
      </c>
      <c r="B1029" s="236">
        <v>7823</v>
      </c>
      <c r="C1029" s="236" t="s">
        <v>3821</v>
      </c>
      <c r="D1029" s="236">
        <v>50</v>
      </c>
      <c r="E1029" s="236" t="s">
        <v>3431</v>
      </c>
      <c r="F1029" s="236" t="s">
        <v>3822</v>
      </c>
      <c r="G1029" s="236" t="s">
        <v>3823</v>
      </c>
      <c r="H1029" s="236">
        <v>5801602</v>
      </c>
      <c r="I1029" s="236" t="s">
        <v>3824</v>
      </c>
      <c r="J1029" s="236" t="s">
        <v>3825</v>
      </c>
      <c r="K1029" s="236" t="s">
        <v>3826</v>
      </c>
      <c r="L1029" s="236" t="s">
        <v>121</v>
      </c>
      <c r="M1029" s="236">
        <v>511613531</v>
      </c>
      <c r="N1029" s="236" t="s">
        <v>371</v>
      </c>
    </row>
    <row r="1030" spans="1:14" x14ac:dyDescent="0.25">
      <c r="A1030" s="236">
        <v>8356</v>
      </c>
      <c r="B1030" s="236">
        <v>8356</v>
      </c>
      <c r="C1030" s="236" t="s">
        <v>3827</v>
      </c>
      <c r="D1030" s="236">
        <v>50</v>
      </c>
      <c r="E1030" s="236" t="s">
        <v>3431</v>
      </c>
      <c r="F1030" s="236" t="s">
        <v>3828</v>
      </c>
      <c r="G1030" s="236" t="s">
        <v>3829</v>
      </c>
      <c r="H1030" s="236">
        <v>7570709</v>
      </c>
      <c r="I1030" s="236" t="s">
        <v>3830</v>
      </c>
      <c r="J1030" s="236" t="s">
        <v>3831</v>
      </c>
      <c r="K1030" s="236" t="s">
        <v>3832</v>
      </c>
      <c r="L1030" s="236" t="s">
        <v>168</v>
      </c>
      <c r="M1030" s="236">
        <v>515158251</v>
      </c>
      <c r="N1030" s="236" t="s">
        <v>342</v>
      </c>
    </row>
    <row r="1031" spans="1:14" x14ac:dyDescent="0.25">
      <c r="A1031" s="236">
        <v>7981</v>
      </c>
      <c r="B1031" s="236">
        <v>7981</v>
      </c>
      <c r="C1031" s="236" t="s">
        <v>3833</v>
      </c>
      <c r="D1031" s="236">
        <v>50</v>
      </c>
      <c r="E1031" s="236" t="s">
        <v>3431</v>
      </c>
      <c r="F1031" s="236" t="s">
        <v>3481</v>
      </c>
      <c r="G1031" s="236" t="s">
        <v>3834</v>
      </c>
      <c r="H1031" s="236">
        <v>0</v>
      </c>
      <c r="I1031" s="236" t="s">
        <v>3483</v>
      </c>
      <c r="J1031" s="236" t="s">
        <v>3484</v>
      </c>
      <c r="K1031" s="236" t="s">
        <v>3835</v>
      </c>
      <c r="L1031" s="236" t="s">
        <v>168</v>
      </c>
    </row>
    <row r="1032" spans="1:14" x14ac:dyDescent="0.25">
      <c r="A1032" s="236">
        <v>8055</v>
      </c>
      <c r="B1032" s="236">
        <v>8055</v>
      </c>
      <c r="C1032" s="236" t="s">
        <v>3836</v>
      </c>
      <c r="D1032" s="236">
        <v>50</v>
      </c>
      <c r="E1032" s="236" t="s">
        <v>3431</v>
      </c>
      <c r="F1032" s="236" t="s">
        <v>3837</v>
      </c>
      <c r="G1032" s="236" t="s">
        <v>3838</v>
      </c>
      <c r="H1032" s="236">
        <v>7570669</v>
      </c>
      <c r="I1032" s="236" t="s">
        <v>3839</v>
      </c>
      <c r="J1032" s="236" t="s">
        <v>3840</v>
      </c>
      <c r="K1032" s="236" t="s">
        <v>3841</v>
      </c>
      <c r="L1032" s="236" t="s">
        <v>182</v>
      </c>
      <c r="M1032" s="236">
        <v>512333873</v>
      </c>
      <c r="N1032" s="236" t="s">
        <v>342</v>
      </c>
    </row>
    <row r="1033" spans="1:14" x14ac:dyDescent="0.25">
      <c r="A1033" s="236">
        <v>36214</v>
      </c>
      <c r="B1033" s="236">
        <v>36214</v>
      </c>
      <c r="C1033" s="236" t="s">
        <v>3842</v>
      </c>
      <c r="D1033" s="236">
        <v>50</v>
      </c>
      <c r="E1033" s="236" t="s">
        <v>3431</v>
      </c>
      <c r="F1033" s="236" t="s">
        <v>3513</v>
      </c>
      <c r="G1033" s="236" t="s">
        <v>3843</v>
      </c>
      <c r="H1033" s="236">
        <v>7565430</v>
      </c>
      <c r="I1033" s="236" t="s">
        <v>3844</v>
      </c>
      <c r="J1033" s="236" t="s">
        <v>3845</v>
      </c>
      <c r="L1033" s="236" t="s">
        <v>72</v>
      </c>
      <c r="M1033" s="236">
        <v>514800820</v>
      </c>
      <c r="N1033" s="236" t="s">
        <v>371</v>
      </c>
    </row>
    <row r="1034" spans="1:14" x14ac:dyDescent="0.25">
      <c r="A1034" s="236">
        <v>36234</v>
      </c>
      <c r="B1034" s="236">
        <v>36234</v>
      </c>
      <c r="C1034" s="236" t="s">
        <v>3846</v>
      </c>
      <c r="D1034" s="236">
        <v>50</v>
      </c>
      <c r="E1034" s="236" t="s">
        <v>3431</v>
      </c>
      <c r="F1034" s="236" t="s">
        <v>3847</v>
      </c>
      <c r="G1034" s="236" t="s">
        <v>3848</v>
      </c>
      <c r="H1034" s="236">
        <v>3525126</v>
      </c>
      <c r="I1034" s="236" t="s">
        <v>3849</v>
      </c>
      <c r="J1034" s="236" t="s">
        <v>3850</v>
      </c>
      <c r="K1034" s="236" t="s">
        <v>3851</v>
      </c>
      <c r="L1034" s="236" t="s">
        <v>72</v>
      </c>
      <c r="M1034" s="236">
        <v>513461053</v>
      </c>
      <c r="N1034" s="236" t="s">
        <v>371</v>
      </c>
    </row>
    <row r="1035" spans="1:14" x14ac:dyDescent="0.25">
      <c r="A1035" s="236">
        <v>34199</v>
      </c>
      <c r="B1035" s="236">
        <v>34199</v>
      </c>
      <c r="C1035" s="236" t="s">
        <v>3852</v>
      </c>
      <c r="D1035" s="236">
        <v>50</v>
      </c>
      <c r="E1035" s="236" t="s">
        <v>3431</v>
      </c>
      <c r="F1035" s="236" t="s">
        <v>3739</v>
      </c>
      <c r="G1035" s="236" t="s">
        <v>3853</v>
      </c>
      <c r="H1035" s="236">
        <v>757070</v>
      </c>
      <c r="I1035" s="236" t="s">
        <v>3854</v>
      </c>
      <c r="J1035" s="236" t="s">
        <v>3855</v>
      </c>
      <c r="K1035" s="236" t="s">
        <v>3856</v>
      </c>
      <c r="L1035" s="236" t="s">
        <v>168</v>
      </c>
      <c r="M1035" s="236">
        <v>516055340</v>
      </c>
      <c r="N1035" s="236" t="s">
        <v>342</v>
      </c>
    </row>
    <row r="1036" spans="1:14" x14ac:dyDescent="0.25">
      <c r="A1036" s="236">
        <v>8028</v>
      </c>
      <c r="B1036" s="236">
        <v>8028</v>
      </c>
      <c r="C1036" s="236" t="s">
        <v>3857</v>
      </c>
      <c r="D1036" s="236">
        <v>50</v>
      </c>
      <c r="E1036" s="236" t="s">
        <v>3431</v>
      </c>
      <c r="F1036" s="236" t="s">
        <v>3858</v>
      </c>
      <c r="G1036" s="236" t="s">
        <v>3859</v>
      </c>
      <c r="H1036" s="236">
        <v>757031</v>
      </c>
      <c r="I1036" s="236" t="s">
        <v>3860</v>
      </c>
      <c r="J1036" s="236" t="s">
        <v>3861</v>
      </c>
      <c r="K1036" s="236" t="s">
        <v>3862</v>
      </c>
      <c r="L1036" s="236" t="s">
        <v>72</v>
      </c>
      <c r="M1036" s="236">
        <v>513803767</v>
      </c>
      <c r="N1036" s="236" t="s">
        <v>371</v>
      </c>
    </row>
    <row r="1037" spans="1:14" x14ac:dyDescent="0.25">
      <c r="A1037" s="236">
        <v>8043</v>
      </c>
      <c r="B1037" s="236">
        <v>8043</v>
      </c>
      <c r="C1037" s="236" t="s">
        <v>3863</v>
      </c>
      <c r="D1037" s="236">
        <v>50</v>
      </c>
      <c r="E1037" s="236" t="s">
        <v>3431</v>
      </c>
      <c r="F1037" s="236" t="s">
        <v>3864</v>
      </c>
      <c r="G1037" s="236" t="s">
        <v>3865</v>
      </c>
      <c r="H1037" s="236">
        <v>753591</v>
      </c>
      <c r="I1037" s="236" t="s">
        <v>3866</v>
      </c>
      <c r="J1037" s="236" t="s">
        <v>3867</v>
      </c>
      <c r="L1037" s="236" t="s">
        <v>72</v>
      </c>
      <c r="M1037" s="236">
        <v>512573189</v>
      </c>
      <c r="N1037" s="236" t="s">
        <v>371</v>
      </c>
    </row>
    <row r="1038" spans="1:14" x14ac:dyDescent="0.25">
      <c r="A1038" s="236">
        <v>7836</v>
      </c>
      <c r="B1038" s="236">
        <v>7836</v>
      </c>
      <c r="C1038" s="236" t="s">
        <v>3868</v>
      </c>
      <c r="D1038" s="236">
        <v>50</v>
      </c>
      <c r="E1038" s="236" t="s">
        <v>3431</v>
      </c>
      <c r="F1038" s="236" t="s">
        <v>3869</v>
      </c>
      <c r="G1038" s="236" t="s">
        <v>3870</v>
      </c>
      <c r="H1038" s="236">
        <v>0</v>
      </c>
      <c r="I1038" s="236" t="s">
        <v>3871</v>
      </c>
      <c r="J1038" s="236" t="s">
        <v>3872</v>
      </c>
      <c r="L1038" s="236" t="s">
        <v>142</v>
      </c>
    </row>
    <row r="1039" spans="1:14" x14ac:dyDescent="0.25">
      <c r="A1039" s="236">
        <v>30286</v>
      </c>
      <c r="B1039" s="236">
        <v>30286</v>
      </c>
      <c r="C1039" s="236" t="s">
        <v>3873</v>
      </c>
      <c r="D1039" s="236">
        <v>50</v>
      </c>
      <c r="E1039" s="236" t="s">
        <v>3431</v>
      </c>
      <c r="F1039" s="236" t="s">
        <v>3874</v>
      </c>
      <c r="G1039" s="236" t="s">
        <v>3875</v>
      </c>
      <c r="H1039" s="236">
        <v>752664</v>
      </c>
      <c r="I1039" s="236" t="s">
        <v>3876</v>
      </c>
      <c r="J1039" s="236" t="s">
        <v>3877</v>
      </c>
      <c r="K1039" s="236" t="s">
        <v>3878</v>
      </c>
      <c r="L1039" s="236" t="s">
        <v>72</v>
      </c>
      <c r="M1039" s="236">
        <v>511774150</v>
      </c>
      <c r="N1039" s="236" t="s">
        <v>371</v>
      </c>
    </row>
    <row r="1040" spans="1:14" x14ac:dyDescent="0.25">
      <c r="A1040" s="236">
        <v>8020</v>
      </c>
      <c r="B1040" s="236">
        <v>8020</v>
      </c>
      <c r="C1040" s="236" t="s">
        <v>3879</v>
      </c>
      <c r="D1040" s="236">
        <v>50</v>
      </c>
      <c r="E1040" s="236" t="s">
        <v>3431</v>
      </c>
      <c r="F1040" s="236" t="s">
        <v>3880</v>
      </c>
      <c r="G1040" s="236" t="s">
        <v>3881</v>
      </c>
      <c r="H1040" s="236">
        <v>751410</v>
      </c>
      <c r="I1040" s="236" t="s">
        <v>3882</v>
      </c>
      <c r="J1040" s="236" t="s">
        <v>3883</v>
      </c>
      <c r="L1040" s="236" t="s">
        <v>72</v>
      </c>
      <c r="M1040" s="236">
        <v>72865215</v>
      </c>
      <c r="N1040" s="236" t="s">
        <v>371</v>
      </c>
    </row>
    <row r="1041" spans="1:14" x14ac:dyDescent="0.25">
      <c r="A1041" s="236">
        <v>36445</v>
      </c>
      <c r="B1041" s="236">
        <v>36445</v>
      </c>
      <c r="C1041" s="236" t="s">
        <v>3884</v>
      </c>
      <c r="D1041" s="236">
        <v>50</v>
      </c>
      <c r="E1041" s="236" t="s">
        <v>3431</v>
      </c>
      <c r="F1041" s="236" t="s">
        <v>3660</v>
      </c>
      <c r="G1041" s="236" t="s">
        <v>3885</v>
      </c>
      <c r="H1041" s="236">
        <v>7570733</v>
      </c>
      <c r="K1041" s="236" t="s">
        <v>3886</v>
      </c>
      <c r="L1041" s="236" t="s">
        <v>72</v>
      </c>
      <c r="M1041" s="236">
        <v>515000362</v>
      </c>
      <c r="N1041" s="236" t="s">
        <v>371</v>
      </c>
    </row>
    <row r="1042" spans="1:14" x14ac:dyDescent="0.25">
      <c r="A1042" s="236">
        <v>37035</v>
      </c>
      <c r="B1042" s="236">
        <v>37035</v>
      </c>
      <c r="C1042" s="236" t="s">
        <v>3887</v>
      </c>
      <c r="D1042" s="236">
        <v>50</v>
      </c>
      <c r="E1042" s="236" t="s">
        <v>3431</v>
      </c>
      <c r="F1042" s="236" t="s">
        <v>3888</v>
      </c>
      <c r="G1042" s="236" t="s">
        <v>3889</v>
      </c>
      <c r="H1042" s="236">
        <v>753635</v>
      </c>
      <c r="I1042" s="236" t="s">
        <v>3890</v>
      </c>
      <c r="J1042" s="236" t="s">
        <v>3891</v>
      </c>
      <c r="K1042" s="236" t="s">
        <v>3892</v>
      </c>
      <c r="L1042" s="236" t="s">
        <v>168</v>
      </c>
      <c r="M1042" s="236" t="s">
        <v>3893</v>
      </c>
      <c r="N1042" s="236" t="s">
        <v>342</v>
      </c>
    </row>
    <row r="1043" spans="1:14" x14ac:dyDescent="0.25">
      <c r="A1043" s="236">
        <v>36440</v>
      </c>
      <c r="B1043" s="236">
        <v>36440</v>
      </c>
      <c r="C1043" s="236" t="s">
        <v>3894</v>
      </c>
      <c r="D1043" s="236">
        <v>50</v>
      </c>
      <c r="E1043" s="236" t="s">
        <v>3431</v>
      </c>
      <c r="F1043" s="236" t="s">
        <v>3660</v>
      </c>
      <c r="G1043" s="236" t="s">
        <v>3895</v>
      </c>
      <c r="H1043" s="236">
        <v>563120</v>
      </c>
      <c r="I1043" s="236" t="s">
        <v>3896</v>
      </c>
      <c r="K1043" s="236" t="s">
        <v>3897</v>
      </c>
      <c r="L1043" s="236" t="s">
        <v>72</v>
      </c>
      <c r="M1043" s="236">
        <v>515570794</v>
      </c>
      <c r="N1043" s="236" t="s">
        <v>371</v>
      </c>
    </row>
    <row r="1044" spans="1:14" x14ac:dyDescent="0.25">
      <c r="A1044" s="236">
        <v>36289</v>
      </c>
      <c r="B1044" s="236">
        <v>36289</v>
      </c>
      <c r="C1044" s="236" t="s">
        <v>3898</v>
      </c>
      <c r="D1044" s="236">
        <v>50</v>
      </c>
      <c r="E1044" s="236" t="s">
        <v>3431</v>
      </c>
      <c r="F1044" s="236" t="s">
        <v>3695</v>
      </c>
      <c r="G1044" s="236" t="s">
        <v>3899</v>
      </c>
      <c r="H1044" s="236">
        <v>6111702</v>
      </c>
      <c r="I1044" s="236" t="s">
        <v>3900</v>
      </c>
      <c r="J1044" s="236" t="s">
        <v>3901</v>
      </c>
      <c r="L1044" s="236" t="s">
        <v>188</v>
      </c>
      <c r="M1044" s="236">
        <v>514619261</v>
      </c>
      <c r="N1044" s="236" t="s">
        <v>342</v>
      </c>
    </row>
    <row r="1045" spans="1:14" x14ac:dyDescent="0.25">
      <c r="A1045" s="236">
        <v>35009</v>
      </c>
      <c r="B1045" s="236">
        <v>35009</v>
      </c>
      <c r="C1045" s="236" t="s">
        <v>3902</v>
      </c>
      <c r="D1045" s="236">
        <v>50</v>
      </c>
      <c r="E1045" s="236" t="s">
        <v>3431</v>
      </c>
      <c r="F1045" s="236" t="s">
        <v>3903</v>
      </c>
      <c r="G1045" s="236" t="s">
        <v>3904</v>
      </c>
      <c r="H1045" s="236">
        <v>7526917</v>
      </c>
      <c r="I1045" s="236" t="s">
        <v>3905</v>
      </c>
      <c r="J1045" s="236" t="s">
        <v>3906</v>
      </c>
      <c r="L1045" s="236" t="s">
        <v>72</v>
      </c>
      <c r="M1045" s="236">
        <v>515050730</v>
      </c>
      <c r="N1045" s="236" t="s">
        <v>342</v>
      </c>
    </row>
    <row r="1046" spans="1:14" x14ac:dyDescent="0.25">
      <c r="A1046" s="236">
        <v>36294</v>
      </c>
      <c r="B1046" s="236">
        <v>36294</v>
      </c>
      <c r="C1046" s="236" t="s">
        <v>3907</v>
      </c>
      <c r="D1046" s="236">
        <v>50</v>
      </c>
      <c r="E1046" s="236" t="s">
        <v>3431</v>
      </c>
      <c r="F1046" s="236" t="s">
        <v>3908</v>
      </c>
      <c r="G1046" s="236" t="s">
        <v>3909</v>
      </c>
      <c r="H1046" s="236">
        <v>751500</v>
      </c>
      <c r="I1046" s="236" t="s">
        <v>3910</v>
      </c>
      <c r="J1046" s="236" t="s">
        <v>3911</v>
      </c>
      <c r="K1046" s="236" t="s">
        <v>3912</v>
      </c>
      <c r="L1046" s="236" t="s">
        <v>188</v>
      </c>
      <c r="M1046" s="236">
        <v>510875974</v>
      </c>
      <c r="N1046" s="236" t="s">
        <v>342</v>
      </c>
    </row>
    <row r="1047" spans="1:14" x14ac:dyDescent="0.25">
      <c r="A1047" s="236">
        <v>36347</v>
      </c>
      <c r="B1047" s="236">
        <v>36347</v>
      </c>
      <c r="C1047" s="236" t="s">
        <v>3913</v>
      </c>
      <c r="D1047" s="236">
        <v>50</v>
      </c>
      <c r="E1047" s="236" t="s">
        <v>3431</v>
      </c>
      <c r="F1047" s="236" t="s">
        <v>3914</v>
      </c>
      <c r="G1047" s="236" t="s">
        <v>3915</v>
      </c>
      <c r="H1047" s="236">
        <v>753369</v>
      </c>
      <c r="L1047" s="236" t="s">
        <v>72</v>
      </c>
      <c r="M1047" s="236">
        <v>514415868</v>
      </c>
      <c r="N1047" s="236" t="s">
        <v>371</v>
      </c>
    </row>
    <row r="1048" spans="1:14" x14ac:dyDescent="0.25">
      <c r="A1048" s="236">
        <v>36199</v>
      </c>
      <c r="B1048" s="236">
        <v>36199</v>
      </c>
      <c r="C1048" s="236" t="s">
        <v>3916</v>
      </c>
      <c r="D1048" s="236">
        <v>50</v>
      </c>
      <c r="E1048" s="236" t="s">
        <v>3431</v>
      </c>
      <c r="F1048" s="236" t="s">
        <v>3917</v>
      </c>
      <c r="G1048" s="236" t="s">
        <v>3918</v>
      </c>
      <c r="H1048" s="236">
        <v>7574517</v>
      </c>
      <c r="I1048" s="236" t="s">
        <v>3919</v>
      </c>
      <c r="J1048" s="236" t="s">
        <v>3920</v>
      </c>
      <c r="K1048" s="236" t="s">
        <v>3921</v>
      </c>
      <c r="L1048" s="236" t="s">
        <v>72</v>
      </c>
      <c r="M1048" s="236">
        <v>515246262</v>
      </c>
      <c r="N1048" s="236" t="s">
        <v>371</v>
      </c>
    </row>
    <row r="1049" spans="1:14" x14ac:dyDescent="0.25">
      <c r="A1049" s="236">
        <v>7974</v>
      </c>
      <c r="B1049" s="236">
        <v>7974</v>
      </c>
      <c r="C1049" s="236" t="s">
        <v>3922</v>
      </c>
      <c r="D1049" s="236">
        <v>50</v>
      </c>
      <c r="E1049" s="236" t="s">
        <v>3431</v>
      </c>
      <c r="F1049" s="236" t="s">
        <v>3923</v>
      </c>
      <c r="G1049" s="236" t="s">
        <v>3924</v>
      </c>
      <c r="H1049" s="236">
        <v>7570305</v>
      </c>
      <c r="I1049" s="236" t="s">
        <v>3925</v>
      </c>
      <c r="J1049" s="236" t="s">
        <v>3926</v>
      </c>
      <c r="K1049" s="236" t="s">
        <v>3927</v>
      </c>
      <c r="L1049" s="236" t="s">
        <v>174</v>
      </c>
      <c r="M1049" s="236">
        <v>511036923</v>
      </c>
      <c r="N1049" s="236" t="s">
        <v>342</v>
      </c>
    </row>
    <row r="1050" spans="1:14" x14ac:dyDescent="0.25">
      <c r="A1050" s="236">
        <v>36435</v>
      </c>
      <c r="B1050" s="236">
        <v>36435</v>
      </c>
      <c r="C1050" s="236" t="s">
        <v>3928</v>
      </c>
      <c r="D1050" s="236">
        <v>50</v>
      </c>
      <c r="E1050" s="236" t="s">
        <v>3431</v>
      </c>
      <c r="F1050" s="236" t="s">
        <v>3497</v>
      </c>
      <c r="G1050" s="236" t="s">
        <v>3929</v>
      </c>
      <c r="H1050" s="236">
        <v>7570713</v>
      </c>
      <c r="K1050" s="236" t="s">
        <v>3930</v>
      </c>
      <c r="L1050" s="236" t="s">
        <v>72</v>
      </c>
      <c r="M1050" s="236">
        <v>515155794</v>
      </c>
      <c r="N1050" s="236" t="s">
        <v>371</v>
      </c>
    </row>
    <row r="1051" spans="1:14" x14ac:dyDescent="0.25">
      <c r="A1051" s="236">
        <v>8004</v>
      </c>
      <c r="B1051" s="236">
        <v>8004</v>
      </c>
      <c r="C1051" s="236" t="s">
        <v>3931</v>
      </c>
      <c r="D1051" s="236">
        <v>50</v>
      </c>
      <c r="E1051" s="236" t="s">
        <v>3431</v>
      </c>
      <c r="F1051" s="236" t="s">
        <v>3932</v>
      </c>
      <c r="L1051" s="236" t="s">
        <v>155</v>
      </c>
      <c r="M1051" s="236">
        <v>520039058</v>
      </c>
      <c r="N1051" s="236" t="s">
        <v>371</v>
      </c>
    </row>
    <row r="1052" spans="1:14" x14ac:dyDescent="0.25">
      <c r="A1052" s="236">
        <v>32695</v>
      </c>
      <c r="B1052" s="236">
        <v>32695</v>
      </c>
      <c r="C1052" s="236" t="s">
        <v>3933</v>
      </c>
      <c r="D1052" s="236">
        <v>50</v>
      </c>
      <c r="E1052" s="236" t="s">
        <v>3431</v>
      </c>
      <c r="F1052" s="236" t="s">
        <v>3934</v>
      </c>
      <c r="G1052" s="236" t="s">
        <v>3935</v>
      </c>
      <c r="H1052" s="236">
        <v>753632</v>
      </c>
      <c r="I1052" s="236" t="s">
        <v>3936</v>
      </c>
      <c r="J1052" s="236" t="s">
        <v>3937</v>
      </c>
      <c r="K1052" s="236" t="s">
        <v>3938</v>
      </c>
      <c r="L1052" s="236" t="s">
        <v>182</v>
      </c>
      <c r="M1052" s="236">
        <v>515177020</v>
      </c>
      <c r="N1052" s="236" t="s">
        <v>342</v>
      </c>
    </row>
    <row r="1053" spans="1:14" x14ac:dyDescent="0.25">
      <c r="A1053" s="236">
        <v>36249</v>
      </c>
      <c r="B1053" s="236">
        <v>36249</v>
      </c>
      <c r="C1053" s="236" t="s">
        <v>3939</v>
      </c>
      <c r="D1053" s="236">
        <v>50</v>
      </c>
      <c r="E1053" s="236" t="s">
        <v>3431</v>
      </c>
      <c r="F1053" s="236" t="s">
        <v>3940</v>
      </c>
      <c r="G1053" s="236" t="s">
        <v>3941</v>
      </c>
      <c r="I1053" s="236" t="s">
        <v>3942</v>
      </c>
      <c r="J1053" s="236" t="s">
        <v>3943</v>
      </c>
      <c r="K1053" s="236" t="s">
        <v>3944</v>
      </c>
      <c r="L1053" s="236" t="s">
        <v>121</v>
      </c>
      <c r="M1053" s="236">
        <v>513973255</v>
      </c>
      <c r="N1053" s="236" t="s">
        <v>371</v>
      </c>
    </row>
    <row r="1054" spans="1:14" x14ac:dyDescent="0.25">
      <c r="A1054" s="236">
        <v>36362</v>
      </c>
      <c r="B1054" s="236">
        <v>36362</v>
      </c>
      <c r="C1054" s="236" t="s">
        <v>3945</v>
      </c>
      <c r="D1054" s="236">
        <v>50</v>
      </c>
      <c r="E1054" s="236" t="s">
        <v>3431</v>
      </c>
      <c r="F1054" s="236" t="s">
        <v>3946</v>
      </c>
      <c r="G1054" s="236" t="s">
        <v>3947</v>
      </c>
      <c r="K1054" s="236" t="s">
        <v>3948</v>
      </c>
      <c r="L1054" s="236" t="s">
        <v>72</v>
      </c>
      <c r="M1054" s="236">
        <v>516124443</v>
      </c>
      <c r="N1054" s="236" t="s">
        <v>371</v>
      </c>
    </row>
    <row r="1055" spans="1:14" x14ac:dyDescent="0.25">
      <c r="A1055" s="236">
        <v>38554</v>
      </c>
      <c r="B1055" s="236">
        <v>38554</v>
      </c>
      <c r="C1055" s="236" t="s">
        <v>3949</v>
      </c>
      <c r="D1055" s="236">
        <v>50</v>
      </c>
      <c r="E1055" s="236" t="s">
        <v>3431</v>
      </c>
      <c r="F1055" s="236" t="s">
        <v>3584</v>
      </c>
      <c r="G1055" s="236" t="s">
        <v>3950</v>
      </c>
      <c r="H1055" s="236">
        <v>4977682</v>
      </c>
      <c r="K1055" s="236" t="s">
        <v>3951</v>
      </c>
      <c r="L1055" s="236" t="s">
        <v>72</v>
      </c>
      <c r="M1055" s="236">
        <v>515850303</v>
      </c>
      <c r="N1055" s="236" t="s">
        <v>371</v>
      </c>
    </row>
    <row r="1056" spans="1:14" x14ac:dyDescent="0.25">
      <c r="A1056" s="236">
        <v>37005</v>
      </c>
      <c r="B1056" s="236">
        <v>37005</v>
      </c>
      <c r="C1056" s="236" t="s">
        <v>3952</v>
      </c>
      <c r="D1056" s="236">
        <v>50</v>
      </c>
      <c r="E1056" s="236" t="s">
        <v>3431</v>
      </c>
      <c r="F1056" s="236" t="s">
        <v>3953</v>
      </c>
      <c r="L1056" s="236" t="s">
        <v>168</v>
      </c>
    </row>
    <row r="1057" spans="1:14" x14ac:dyDescent="0.25">
      <c r="A1057" s="236">
        <v>8007</v>
      </c>
      <c r="B1057" s="236">
        <v>8007</v>
      </c>
      <c r="C1057" s="236" t="s">
        <v>3954</v>
      </c>
      <c r="D1057" s="236">
        <v>50</v>
      </c>
      <c r="E1057" s="236" t="s">
        <v>3431</v>
      </c>
      <c r="F1057" s="236" t="s">
        <v>3955</v>
      </c>
      <c r="G1057" s="236" t="s">
        <v>3956</v>
      </c>
      <c r="H1057" s="236">
        <v>751000</v>
      </c>
      <c r="I1057" s="236" t="s">
        <v>3957</v>
      </c>
      <c r="J1057" s="236" t="s">
        <v>3958</v>
      </c>
      <c r="K1057" s="236" t="s">
        <v>3959</v>
      </c>
      <c r="L1057" s="236" t="s">
        <v>182</v>
      </c>
      <c r="M1057" s="236">
        <v>511985210</v>
      </c>
      <c r="N1057" s="236" t="s">
        <v>342</v>
      </c>
    </row>
    <row r="1058" spans="1:14" x14ac:dyDescent="0.25">
      <c r="A1058" s="236">
        <v>36219</v>
      </c>
      <c r="B1058" s="236">
        <v>36219</v>
      </c>
      <c r="C1058" s="236" t="s">
        <v>3960</v>
      </c>
      <c r="D1058" s="236">
        <v>50</v>
      </c>
      <c r="E1058" s="236" t="s">
        <v>3431</v>
      </c>
      <c r="F1058" s="236" t="s">
        <v>3961</v>
      </c>
      <c r="G1058" s="236" t="s">
        <v>3962</v>
      </c>
      <c r="H1058" s="236">
        <v>756584</v>
      </c>
      <c r="I1058" s="236" t="s">
        <v>3963</v>
      </c>
      <c r="J1058" s="236" t="s">
        <v>3964</v>
      </c>
      <c r="K1058" s="236" t="s">
        <v>3965</v>
      </c>
      <c r="L1058" s="236" t="s">
        <v>72</v>
      </c>
      <c r="M1058" s="236">
        <v>515216406</v>
      </c>
      <c r="N1058" s="236" t="s">
        <v>371</v>
      </c>
    </row>
    <row r="1059" spans="1:14" x14ac:dyDescent="0.25">
      <c r="A1059" s="236">
        <v>35109</v>
      </c>
      <c r="B1059" s="236">
        <v>35109</v>
      </c>
      <c r="C1059" s="236" t="s">
        <v>3966</v>
      </c>
      <c r="D1059" s="236">
        <v>50</v>
      </c>
      <c r="E1059" s="236" t="s">
        <v>3431</v>
      </c>
      <c r="L1059" s="236" t="s">
        <v>72</v>
      </c>
      <c r="M1059" s="236">
        <v>510629322</v>
      </c>
    </row>
    <row r="1060" spans="1:14" x14ac:dyDescent="0.25">
      <c r="A1060" s="236">
        <v>29971</v>
      </c>
      <c r="B1060" s="236">
        <v>29971</v>
      </c>
      <c r="C1060" s="236" t="s">
        <v>3967</v>
      </c>
      <c r="D1060" s="236">
        <v>50</v>
      </c>
      <c r="E1060" s="236" t="s">
        <v>3431</v>
      </c>
      <c r="F1060" s="236" t="s">
        <v>3968</v>
      </c>
      <c r="G1060" s="236" t="s">
        <v>3969</v>
      </c>
      <c r="H1060" s="236">
        <v>757072</v>
      </c>
      <c r="I1060" s="236" t="s">
        <v>3970</v>
      </c>
      <c r="J1060" s="236" t="s">
        <v>3971</v>
      </c>
      <c r="K1060" s="236" t="s">
        <v>3972</v>
      </c>
      <c r="L1060" s="236" t="s">
        <v>72</v>
      </c>
      <c r="M1060" s="236">
        <v>511572299</v>
      </c>
      <c r="N1060" s="236" t="s">
        <v>371</v>
      </c>
    </row>
    <row r="1061" spans="1:14" x14ac:dyDescent="0.25">
      <c r="A1061" s="236">
        <v>35019</v>
      </c>
      <c r="B1061" s="236">
        <v>35019</v>
      </c>
      <c r="C1061" s="236" t="s">
        <v>3973</v>
      </c>
      <c r="D1061" s="236">
        <v>50</v>
      </c>
      <c r="E1061" s="236" t="s">
        <v>3431</v>
      </c>
      <c r="F1061" s="236" t="s">
        <v>3974</v>
      </c>
      <c r="G1061" s="236" t="s">
        <v>3975</v>
      </c>
      <c r="H1061" s="236">
        <v>754630</v>
      </c>
      <c r="I1061" s="236" t="s">
        <v>3976</v>
      </c>
      <c r="J1061" s="236" t="s">
        <v>3977</v>
      </c>
      <c r="K1061" s="236" t="s">
        <v>3978</v>
      </c>
      <c r="L1061" s="236" t="s">
        <v>72</v>
      </c>
      <c r="M1061" s="236">
        <v>511633158</v>
      </c>
      <c r="N1061" s="236" t="s">
        <v>371</v>
      </c>
    </row>
    <row r="1062" spans="1:14" x14ac:dyDescent="0.25">
      <c r="A1062" s="236">
        <v>35014</v>
      </c>
      <c r="B1062" s="236">
        <v>35014</v>
      </c>
      <c r="C1062" s="236" t="s">
        <v>3979</v>
      </c>
      <c r="D1062" s="236">
        <v>50</v>
      </c>
      <c r="E1062" s="236" t="s">
        <v>3431</v>
      </c>
      <c r="F1062" s="236" t="s">
        <v>3980</v>
      </c>
      <c r="G1062" s="236" t="s">
        <v>3981</v>
      </c>
      <c r="H1062" s="236">
        <v>752664</v>
      </c>
      <c r="I1062" s="236" t="s">
        <v>3982</v>
      </c>
      <c r="J1062" s="236" t="s">
        <v>3983</v>
      </c>
      <c r="K1062" s="236" t="s">
        <v>3984</v>
      </c>
      <c r="L1062" s="236" t="s">
        <v>72</v>
      </c>
      <c r="M1062" s="236">
        <v>511774150</v>
      </c>
      <c r="N1062" s="236" t="s">
        <v>371</v>
      </c>
    </row>
    <row r="1063" spans="1:14" x14ac:dyDescent="0.25">
      <c r="A1063" s="236">
        <v>34994</v>
      </c>
      <c r="B1063" s="236">
        <v>34994</v>
      </c>
      <c r="C1063" s="236" t="s">
        <v>3985</v>
      </c>
      <c r="D1063" s="236">
        <v>50</v>
      </c>
      <c r="E1063" s="236" t="s">
        <v>3431</v>
      </c>
      <c r="F1063" s="236" t="s">
        <v>3986</v>
      </c>
      <c r="G1063" s="236" t="s">
        <v>3987</v>
      </c>
      <c r="H1063" s="236">
        <v>752096</v>
      </c>
      <c r="I1063" s="236" t="s">
        <v>3988</v>
      </c>
      <c r="J1063" s="236" t="s">
        <v>3989</v>
      </c>
      <c r="K1063" s="236" t="s">
        <v>3990</v>
      </c>
      <c r="L1063" s="236" t="s">
        <v>72</v>
      </c>
      <c r="M1063" s="236">
        <v>515925345</v>
      </c>
      <c r="N1063" s="236" t="s">
        <v>371</v>
      </c>
    </row>
    <row r="1064" spans="1:14" x14ac:dyDescent="0.25">
      <c r="A1064" s="236">
        <v>34196</v>
      </c>
      <c r="B1064" s="236">
        <v>34196</v>
      </c>
      <c r="C1064" s="236" t="s">
        <v>3991</v>
      </c>
      <c r="D1064" s="236">
        <v>50</v>
      </c>
      <c r="E1064" s="236" t="s">
        <v>3431</v>
      </c>
      <c r="F1064" s="236" t="s">
        <v>3992</v>
      </c>
      <c r="G1064" s="236" t="s">
        <v>3993</v>
      </c>
      <c r="H1064" s="236">
        <v>581210</v>
      </c>
      <c r="I1064" s="236" t="s">
        <v>3994</v>
      </c>
      <c r="J1064" s="236">
        <v>504523900</v>
      </c>
      <c r="K1064" s="236" t="s">
        <v>3995</v>
      </c>
      <c r="L1064" s="236" t="s">
        <v>168</v>
      </c>
      <c r="M1064" s="236">
        <v>514540418</v>
      </c>
      <c r="N1064" s="236" t="s">
        <v>342</v>
      </c>
    </row>
    <row r="1065" spans="1:14" x14ac:dyDescent="0.25">
      <c r="A1065" s="236">
        <v>36357</v>
      </c>
      <c r="B1065" s="236">
        <v>36357</v>
      </c>
      <c r="C1065" s="236" t="s">
        <v>3996</v>
      </c>
      <c r="D1065" s="236">
        <v>50</v>
      </c>
      <c r="E1065" s="236" t="s">
        <v>3431</v>
      </c>
      <c r="F1065" s="236" t="s">
        <v>3997</v>
      </c>
      <c r="G1065" s="236" t="s">
        <v>3998</v>
      </c>
      <c r="H1065" s="236">
        <v>7565839</v>
      </c>
      <c r="L1065" s="236" t="s">
        <v>72</v>
      </c>
      <c r="M1065" s="236">
        <v>513970319</v>
      </c>
      <c r="N1065" s="236" t="s">
        <v>371</v>
      </c>
    </row>
    <row r="1066" spans="1:14" x14ac:dyDescent="0.25">
      <c r="A1066" s="236">
        <v>36259</v>
      </c>
      <c r="B1066" s="236">
        <v>36259</v>
      </c>
      <c r="C1066" s="236" t="s">
        <v>3999</v>
      </c>
      <c r="D1066" s="236">
        <v>50</v>
      </c>
      <c r="E1066" s="236" t="s">
        <v>3431</v>
      </c>
      <c r="F1066" s="236" t="s">
        <v>4000</v>
      </c>
      <c r="G1066" s="236" t="s">
        <v>4001</v>
      </c>
      <c r="H1066" s="236">
        <v>6107301</v>
      </c>
      <c r="I1066" s="236" t="s">
        <v>4002</v>
      </c>
      <c r="J1066" s="236" t="s">
        <v>4003</v>
      </c>
      <c r="K1066" s="236" t="s">
        <v>4004</v>
      </c>
      <c r="L1066" s="236" t="s">
        <v>121</v>
      </c>
      <c r="M1066" s="236">
        <v>512642281</v>
      </c>
      <c r="N1066" s="236" t="s">
        <v>371</v>
      </c>
    </row>
    <row r="1067" spans="1:14" x14ac:dyDescent="0.25">
      <c r="A1067" s="236">
        <v>37025</v>
      </c>
      <c r="B1067" s="236">
        <v>37025</v>
      </c>
      <c r="C1067" s="236" t="s">
        <v>4005</v>
      </c>
      <c r="D1067" s="236">
        <v>50</v>
      </c>
      <c r="E1067" s="236" t="s">
        <v>3431</v>
      </c>
      <c r="F1067" s="236" t="s">
        <v>4006</v>
      </c>
      <c r="G1067" s="236" t="s">
        <v>4007</v>
      </c>
      <c r="H1067" s="236">
        <v>7565033</v>
      </c>
      <c r="I1067" s="236" t="s">
        <v>4008</v>
      </c>
      <c r="J1067" s="236" t="s">
        <v>4009</v>
      </c>
      <c r="L1067" s="236" t="s">
        <v>168</v>
      </c>
      <c r="M1067" s="236">
        <v>512337395</v>
      </c>
      <c r="N1067" s="236" t="s">
        <v>371</v>
      </c>
    </row>
    <row r="1068" spans="1:14" x14ac:dyDescent="0.25">
      <c r="A1068" s="236">
        <v>36322</v>
      </c>
      <c r="B1068" s="236">
        <v>36322</v>
      </c>
      <c r="C1068" s="236" t="s">
        <v>4010</v>
      </c>
      <c r="D1068" s="236">
        <v>50</v>
      </c>
      <c r="E1068" s="236" t="s">
        <v>3431</v>
      </c>
      <c r="F1068" s="236" t="s">
        <v>4011</v>
      </c>
      <c r="G1068" s="236" t="s">
        <v>4012</v>
      </c>
      <c r="H1068" s="236">
        <v>7565839</v>
      </c>
      <c r="L1068" s="236" t="s">
        <v>72</v>
      </c>
      <c r="M1068" s="236">
        <v>513820936</v>
      </c>
      <c r="N1068" s="236" t="s">
        <v>371</v>
      </c>
    </row>
    <row r="1069" spans="1:14" x14ac:dyDescent="0.25">
      <c r="A1069" s="236">
        <v>36465</v>
      </c>
      <c r="B1069" s="236">
        <v>36465</v>
      </c>
      <c r="C1069" s="236" t="s">
        <v>4013</v>
      </c>
      <c r="D1069" s="236">
        <v>50</v>
      </c>
      <c r="E1069" s="236" t="s">
        <v>3431</v>
      </c>
      <c r="F1069" s="236" t="s">
        <v>3660</v>
      </c>
      <c r="G1069" s="236" t="s">
        <v>4014</v>
      </c>
      <c r="H1069" s="236">
        <v>7565828</v>
      </c>
      <c r="K1069" s="236" t="s">
        <v>4015</v>
      </c>
      <c r="L1069" s="236" t="s">
        <v>72</v>
      </c>
      <c r="M1069" s="236">
        <v>513167155</v>
      </c>
      <c r="N1069" s="236" t="s">
        <v>371</v>
      </c>
    </row>
    <row r="1070" spans="1:14" x14ac:dyDescent="0.25">
      <c r="A1070" s="236">
        <v>36342</v>
      </c>
      <c r="B1070" s="236">
        <v>36342</v>
      </c>
      <c r="C1070" s="236" t="s">
        <v>4016</v>
      </c>
      <c r="D1070" s="236">
        <v>50</v>
      </c>
      <c r="E1070" s="236" t="s">
        <v>3431</v>
      </c>
      <c r="F1070" s="236" t="s">
        <v>3458</v>
      </c>
      <c r="G1070" s="236" t="s">
        <v>4017</v>
      </c>
      <c r="H1070" s="236">
        <v>756583</v>
      </c>
      <c r="K1070" s="236" t="s">
        <v>3460</v>
      </c>
      <c r="L1070" s="236" t="s">
        <v>72</v>
      </c>
      <c r="M1070" s="236">
        <v>515144855</v>
      </c>
      <c r="N1070" s="236" t="s">
        <v>371</v>
      </c>
    </row>
    <row r="1071" spans="1:14" x14ac:dyDescent="0.25">
      <c r="A1071" s="236">
        <v>7960</v>
      </c>
      <c r="B1071" s="236">
        <v>7960</v>
      </c>
      <c r="C1071" s="236" t="s">
        <v>4018</v>
      </c>
      <c r="D1071" s="236">
        <v>50</v>
      </c>
      <c r="E1071" s="236" t="s">
        <v>3431</v>
      </c>
      <c r="F1071" s="236" t="s">
        <v>4019</v>
      </c>
      <c r="G1071" s="236" t="s">
        <v>4020</v>
      </c>
      <c r="H1071" s="236">
        <v>753636</v>
      </c>
      <c r="I1071" s="236" t="s">
        <v>4021</v>
      </c>
      <c r="J1071" s="236" t="s">
        <v>4022</v>
      </c>
      <c r="K1071" s="236" t="s">
        <v>4023</v>
      </c>
      <c r="L1071" s="236" t="s">
        <v>174</v>
      </c>
      <c r="M1071" s="236">
        <v>511430696</v>
      </c>
      <c r="N1071" s="236" t="s">
        <v>342</v>
      </c>
    </row>
    <row r="1072" spans="1:14" x14ac:dyDescent="0.25">
      <c r="A1072" s="236">
        <v>32710</v>
      </c>
      <c r="B1072" s="236">
        <v>32710</v>
      </c>
      <c r="C1072" s="236" t="s">
        <v>4024</v>
      </c>
      <c r="D1072" s="236">
        <v>50</v>
      </c>
      <c r="E1072" s="236" t="s">
        <v>3431</v>
      </c>
      <c r="F1072" s="236" t="s">
        <v>4025</v>
      </c>
      <c r="G1072" s="236" t="s">
        <v>4026</v>
      </c>
      <c r="L1072" s="236" t="s">
        <v>168</v>
      </c>
    </row>
    <row r="1073" spans="1:14" x14ac:dyDescent="0.25">
      <c r="A1073" s="236">
        <v>7808</v>
      </c>
      <c r="B1073" s="236">
        <v>7808</v>
      </c>
      <c r="C1073" s="236" t="s">
        <v>4027</v>
      </c>
      <c r="D1073" s="236">
        <v>50</v>
      </c>
      <c r="E1073" s="236" t="s">
        <v>3431</v>
      </c>
      <c r="F1073" s="236" t="s">
        <v>4028</v>
      </c>
      <c r="G1073" s="236" t="s">
        <v>4029</v>
      </c>
      <c r="H1073" s="236">
        <v>750500</v>
      </c>
      <c r="I1073" s="236" t="s">
        <v>4030</v>
      </c>
      <c r="J1073" s="236" t="s">
        <v>4031</v>
      </c>
      <c r="K1073" s="236" t="s">
        <v>4032</v>
      </c>
      <c r="L1073" s="236" t="s">
        <v>72</v>
      </c>
      <c r="M1073" s="236">
        <v>520022732</v>
      </c>
      <c r="N1073" s="236" t="s">
        <v>371</v>
      </c>
    </row>
    <row r="1074" spans="1:14" x14ac:dyDescent="0.25">
      <c r="A1074" s="236">
        <v>7800</v>
      </c>
      <c r="B1074" s="236">
        <v>7800</v>
      </c>
      <c r="C1074" s="236" t="s">
        <v>4033</v>
      </c>
      <c r="D1074" s="236">
        <v>50</v>
      </c>
      <c r="E1074" s="236" t="s">
        <v>3431</v>
      </c>
      <c r="F1074" s="236" t="s">
        <v>4034</v>
      </c>
      <c r="G1074" s="236" t="s">
        <v>4035</v>
      </c>
      <c r="H1074" s="236">
        <v>750500</v>
      </c>
      <c r="I1074" s="236" t="s">
        <v>4036</v>
      </c>
      <c r="J1074" s="236" t="s">
        <v>4037</v>
      </c>
      <c r="K1074" s="236" t="s">
        <v>4038</v>
      </c>
      <c r="L1074" s="236" t="s">
        <v>72</v>
      </c>
      <c r="M1074" s="236">
        <v>510303787</v>
      </c>
      <c r="N1074" s="236" t="s">
        <v>371</v>
      </c>
    </row>
    <row r="1075" spans="1:14" x14ac:dyDescent="0.25">
      <c r="A1075" s="236">
        <v>37040</v>
      </c>
      <c r="B1075" s="236">
        <v>37040</v>
      </c>
      <c r="C1075" s="236" t="s">
        <v>4039</v>
      </c>
      <c r="D1075" s="236">
        <v>50</v>
      </c>
      <c r="E1075" s="236" t="s">
        <v>3431</v>
      </c>
      <c r="F1075" s="236" t="s">
        <v>4040</v>
      </c>
      <c r="G1075" s="236" t="s">
        <v>4041</v>
      </c>
      <c r="H1075" s="236">
        <v>7536311</v>
      </c>
      <c r="I1075" s="236" t="s">
        <v>4042</v>
      </c>
      <c r="J1075" s="236" t="s">
        <v>4043</v>
      </c>
      <c r="K1075" s="236" t="s">
        <v>4044</v>
      </c>
      <c r="L1075" s="236" t="s">
        <v>168</v>
      </c>
      <c r="M1075" s="236">
        <v>50679043</v>
      </c>
      <c r="N1075" s="236" t="s">
        <v>371</v>
      </c>
    </row>
    <row r="1076" spans="1:14" x14ac:dyDescent="0.25">
      <c r="A1076" s="236">
        <v>28470</v>
      </c>
      <c r="B1076" s="236">
        <v>28470</v>
      </c>
      <c r="C1076" s="236" t="s">
        <v>4045</v>
      </c>
      <c r="D1076" s="236">
        <v>50</v>
      </c>
      <c r="E1076" s="236" t="s">
        <v>3431</v>
      </c>
      <c r="F1076" s="236" t="s">
        <v>4046</v>
      </c>
      <c r="G1076" s="236" t="s">
        <v>4047</v>
      </c>
      <c r="H1076" s="236">
        <v>0</v>
      </c>
      <c r="I1076" s="236" t="s">
        <v>4048</v>
      </c>
      <c r="J1076" s="236" t="s">
        <v>4049</v>
      </c>
      <c r="K1076" s="236" t="s">
        <v>4050</v>
      </c>
      <c r="L1076" s="236" t="s">
        <v>72</v>
      </c>
    </row>
    <row r="1077" spans="1:14" x14ac:dyDescent="0.25">
      <c r="A1077" s="236">
        <v>7638</v>
      </c>
      <c r="B1077" s="236">
        <v>7638</v>
      </c>
      <c r="C1077" s="236" t="s">
        <v>4051</v>
      </c>
      <c r="D1077" s="236">
        <v>50</v>
      </c>
      <c r="E1077" s="236" t="s">
        <v>3431</v>
      </c>
      <c r="F1077" s="236" t="s">
        <v>4052</v>
      </c>
      <c r="G1077" s="236" t="s">
        <v>4053</v>
      </c>
      <c r="H1077" s="236">
        <v>0</v>
      </c>
      <c r="I1077" s="236" t="s">
        <v>4054</v>
      </c>
      <c r="L1077" s="236" t="s">
        <v>72</v>
      </c>
    </row>
    <row r="1078" spans="1:14" x14ac:dyDescent="0.25">
      <c r="A1078" s="236">
        <v>33863</v>
      </c>
      <c r="B1078" s="236">
        <v>33863</v>
      </c>
      <c r="C1078" s="236" t="s">
        <v>4055</v>
      </c>
      <c r="D1078" s="236">
        <v>50</v>
      </c>
      <c r="E1078" s="236" t="s">
        <v>3431</v>
      </c>
      <c r="F1078" s="236" t="s">
        <v>4056</v>
      </c>
      <c r="L1078" s="236" t="s">
        <v>194</v>
      </c>
    </row>
    <row r="1079" spans="1:14" x14ac:dyDescent="0.25">
      <c r="A1079" s="236">
        <v>33859</v>
      </c>
      <c r="B1079" s="236">
        <v>33859</v>
      </c>
      <c r="C1079" s="236" t="s">
        <v>4057</v>
      </c>
      <c r="D1079" s="236">
        <v>50</v>
      </c>
      <c r="E1079" s="236" t="s">
        <v>3431</v>
      </c>
      <c r="F1079" s="236" t="s">
        <v>4058</v>
      </c>
      <c r="L1079" s="236" t="s">
        <v>194</v>
      </c>
      <c r="M1079" s="236">
        <v>520018946</v>
      </c>
      <c r="N1079" s="236" t="s">
        <v>342</v>
      </c>
    </row>
    <row r="1080" spans="1:14" x14ac:dyDescent="0.25">
      <c r="A1080" s="236">
        <v>33861</v>
      </c>
      <c r="B1080" s="236">
        <v>33861</v>
      </c>
      <c r="C1080" s="236" t="s">
        <v>4059</v>
      </c>
      <c r="D1080" s="236">
        <v>50</v>
      </c>
      <c r="E1080" s="236" t="s">
        <v>3431</v>
      </c>
      <c r="F1080" s="236" t="s">
        <v>4060</v>
      </c>
      <c r="G1080" s="236" t="s">
        <v>4061</v>
      </c>
      <c r="L1080" s="236" t="s">
        <v>194</v>
      </c>
      <c r="M1080" s="236">
        <v>510902729</v>
      </c>
      <c r="N1080" s="236" t="s">
        <v>342</v>
      </c>
    </row>
    <row r="1081" spans="1:14" x14ac:dyDescent="0.25">
      <c r="A1081" s="236">
        <v>33855</v>
      </c>
      <c r="B1081" s="236">
        <v>33855</v>
      </c>
      <c r="C1081" s="236" t="s">
        <v>4062</v>
      </c>
      <c r="D1081" s="236">
        <v>50</v>
      </c>
      <c r="E1081" s="236" t="s">
        <v>3431</v>
      </c>
      <c r="F1081" s="236" t="s">
        <v>4063</v>
      </c>
      <c r="G1081" s="236" t="s">
        <v>4064</v>
      </c>
      <c r="H1081" s="236">
        <v>7546301</v>
      </c>
      <c r="I1081" s="236" t="s">
        <v>4065</v>
      </c>
      <c r="J1081" s="236" t="s">
        <v>4066</v>
      </c>
      <c r="K1081" s="236" t="s">
        <v>4067</v>
      </c>
      <c r="L1081" s="236" t="s">
        <v>194</v>
      </c>
      <c r="M1081" s="236">
        <v>514176403</v>
      </c>
      <c r="N1081" s="236" t="s">
        <v>342</v>
      </c>
    </row>
    <row r="1082" spans="1:14" x14ac:dyDescent="0.25">
      <c r="A1082" s="236">
        <v>33857</v>
      </c>
      <c r="B1082" s="236">
        <v>33857</v>
      </c>
      <c r="C1082" s="236" t="s">
        <v>4068</v>
      </c>
      <c r="D1082" s="236">
        <v>50</v>
      </c>
      <c r="E1082" s="236" t="s">
        <v>3431</v>
      </c>
      <c r="F1082" s="236" t="s">
        <v>4069</v>
      </c>
      <c r="L1082" s="236" t="s">
        <v>194</v>
      </c>
    </row>
    <row r="1083" spans="1:14" x14ac:dyDescent="0.25">
      <c r="A1083" s="236">
        <v>36082</v>
      </c>
      <c r="B1083" s="236">
        <v>36082</v>
      </c>
      <c r="C1083" s="236" t="s">
        <v>4070</v>
      </c>
      <c r="D1083" s="236">
        <v>50</v>
      </c>
      <c r="E1083" s="236" t="s">
        <v>3431</v>
      </c>
      <c r="F1083" s="236" t="s">
        <v>4071</v>
      </c>
      <c r="G1083" s="236" t="s">
        <v>4072</v>
      </c>
      <c r="H1083" s="236">
        <v>756533</v>
      </c>
      <c r="L1083" s="236" t="s">
        <v>194</v>
      </c>
      <c r="M1083" s="236">
        <v>520043878</v>
      </c>
      <c r="N1083" s="236" t="s">
        <v>342</v>
      </c>
    </row>
    <row r="1084" spans="1:14" x14ac:dyDescent="0.25">
      <c r="A1084" s="236">
        <v>35557</v>
      </c>
      <c r="B1084" s="236">
        <v>35557</v>
      </c>
      <c r="C1084" s="236" t="s">
        <v>4073</v>
      </c>
      <c r="D1084" s="236">
        <v>50</v>
      </c>
      <c r="E1084" s="236" t="s">
        <v>3431</v>
      </c>
      <c r="L1084" s="236" t="s">
        <v>192</v>
      </c>
      <c r="M1084" s="236">
        <v>570049551</v>
      </c>
    </row>
    <row r="1085" spans="1:14" x14ac:dyDescent="0.25">
      <c r="A1085" s="236">
        <v>8200</v>
      </c>
      <c r="B1085" s="236">
        <v>8200</v>
      </c>
      <c r="C1085" s="236" t="s">
        <v>4074</v>
      </c>
      <c r="D1085" s="236">
        <v>50</v>
      </c>
      <c r="E1085" s="236" t="s">
        <v>3431</v>
      </c>
      <c r="F1085" s="236" t="s">
        <v>4075</v>
      </c>
      <c r="G1085" s="236" t="s">
        <v>4076</v>
      </c>
      <c r="H1085" s="236">
        <v>750510</v>
      </c>
      <c r="I1085" s="236" t="s">
        <v>4077</v>
      </c>
      <c r="J1085" s="236" t="s">
        <v>4078</v>
      </c>
      <c r="K1085" s="236" t="s">
        <v>4079</v>
      </c>
      <c r="L1085" s="236" t="s">
        <v>192</v>
      </c>
      <c r="M1085" s="236">
        <v>512928482</v>
      </c>
      <c r="N1085" s="236" t="s">
        <v>342</v>
      </c>
    </row>
    <row r="1086" spans="1:14" x14ac:dyDescent="0.25">
      <c r="A1086" s="236">
        <v>8339</v>
      </c>
      <c r="B1086" s="236">
        <v>8339</v>
      </c>
      <c r="C1086" s="236" t="s">
        <v>4080</v>
      </c>
      <c r="D1086" s="236">
        <v>53</v>
      </c>
      <c r="E1086" s="236" t="s">
        <v>4081</v>
      </c>
      <c r="F1086" s="236" t="s">
        <v>4082</v>
      </c>
      <c r="H1086" s="236">
        <v>0</v>
      </c>
      <c r="I1086" s="236" t="s">
        <v>4083</v>
      </c>
      <c r="J1086" s="236" t="s">
        <v>4084</v>
      </c>
      <c r="L1086" s="236" t="s">
        <v>155</v>
      </c>
    </row>
    <row r="1087" spans="1:14" x14ac:dyDescent="0.25">
      <c r="A1087" s="236">
        <v>33580</v>
      </c>
      <c r="B1087" s="236">
        <v>33580</v>
      </c>
      <c r="C1087" s="236" t="s">
        <v>4085</v>
      </c>
      <c r="D1087" s="236">
        <v>53</v>
      </c>
      <c r="E1087" s="236" t="s">
        <v>4081</v>
      </c>
    </row>
    <row r="1088" spans="1:14" x14ac:dyDescent="0.25">
      <c r="A1088" s="236">
        <v>29084</v>
      </c>
      <c r="B1088" s="236">
        <v>29084</v>
      </c>
      <c r="C1088" s="236" t="s">
        <v>4086</v>
      </c>
      <c r="D1088" s="236">
        <v>53</v>
      </c>
      <c r="E1088" s="236" t="s">
        <v>4081</v>
      </c>
      <c r="F1088" s="236" t="s">
        <v>4087</v>
      </c>
      <c r="G1088" s="236" t="s">
        <v>4088</v>
      </c>
      <c r="H1088" s="236">
        <v>0</v>
      </c>
      <c r="L1088" s="236" t="s">
        <v>72</v>
      </c>
      <c r="M1088" s="236">
        <v>513178582</v>
      </c>
      <c r="N1088" s="236" t="s">
        <v>342</v>
      </c>
    </row>
    <row r="1089" spans="1:14" x14ac:dyDescent="0.25">
      <c r="A1089" s="236">
        <v>8082</v>
      </c>
      <c r="B1089" s="236">
        <v>8082</v>
      </c>
      <c r="C1089" s="236" t="s">
        <v>4089</v>
      </c>
      <c r="D1089" s="236">
        <v>53</v>
      </c>
      <c r="E1089" s="236" t="s">
        <v>4081</v>
      </c>
      <c r="F1089" s="236" t="s">
        <v>4090</v>
      </c>
      <c r="G1089" s="236" t="s">
        <v>4091</v>
      </c>
      <c r="H1089" s="236">
        <v>0</v>
      </c>
      <c r="I1089" s="236" t="s">
        <v>4092</v>
      </c>
      <c r="J1089" s="236" t="s">
        <v>4093</v>
      </c>
      <c r="L1089" s="236" t="s">
        <v>72</v>
      </c>
      <c r="M1089" s="236">
        <v>511552143</v>
      </c>
      <c r="N1089" s="236" t="s">
        <v>342</v>
      </c>
    </row>
    <row r="1090" spans="1:14" x14ac:dyDescent="0.25">
      <c r="A1090" s="236">
        <v>33951</v>
      </c>
      <c r="B1090" s="236">
        <v>33951</v>
      </c>
      <c r="C1090" s="236" t="s">
        <v>4094</v>
      </c>
      <c r="D1090" s="236">
        <v>53</v>
      </c>
      <c r="E1090" s="236" t="s">
        <v>4081</v>
      </c>
      <c r="F1090" s="236" t="s">
        <v>4095</v>
      </c>
      <c r="G1090" s="236" t="s">
        <v>4096</v>
      </c>
      <c r="L1090" s="236" t="s">
        <v>174</v>
      </c>
    </row>
    <row r="1091" spans="1:14" x14ac:dyDescent="0.25">
      <c r="A1091" s="236">
        <v>33934</v>
      </c>
      <c r="B1091" s="236">
        <v>33934</v>
      </c>
      <c r="C1091" s="236" t="s">
        <v>4097</v>
      </c>
      <c r="D1091" s="236">
        <v>53</v>
      </c>
      <c r="E1091" s="236" t="s">
        <v>4081</v>
      </c>
      <c r="F1091" s="236" t="s">
        <v>4098</v>
      </c>
      <c r="L1091" s="236" t="s">
        <v>72</v>
      </c>
    </row>
    <row r="1092" spans="1:14" x14ac:dyDescent="0.25">
      <c r="A1092" s="236">
        <v>38170</v>
      </c>
      <c r="B1092" s="236">
        <v>38170</v>
      </c>
      <c r="C1092" s="236" t="s">
        <v>4099</v>
      </c>
      <c r="D1092" s="236">
        <v>53</v>
      </c>
      <c r="E1092" s="236" t="s">
        <v>4081</v>
      </c>
      <c r="F1092" s="236" t="s">
        <v>4100</v>
      </c>
      <c r="G1092" s="236">
        <v>22290</v>
      </c>
      <c r="I1092" s="236" t="s">
        <v>4101</v>
      </c>
      <c r="J1092" s="236" t="s">
        <v>4102</v>
      </c>
      <c r="K1092" s="236" t="s">
        <v>4103</v>
      </c>
      <c r="L1092" s="236" t="s">
        <v>168</v>
      </c>
      <c r="M1092" s="236">
        <v>510502628</v>
      </c>
      <c r="N1092" s="236" t="s">
        <v>342</v>
      </c>
    </row>
    <row r="1093" spans="1:14" x14ac:dyDescent="0.25">
      <c r="A1093" s="236">
        <v>7883</v>
      </c>
      <c r="B1093" s="236">
        <v>7883</v>
      </c>
      <c r="C1093" s="236" t="s">
        <v>4104</v>
      </c>
      <c r="D1093" s="236">
        <v>53</v>
      </c>
      <c r="E1093" s="236" t="s">
        <v>4081</v>
      </c>
      <c r="F1093" s="236" t="s">
        <v>4105</v>
      </c>
      <c r="G1093" s="236" t="s">
        <v>4106</v>
      </c>
      <c r="H1093" s="236">
        <v>48091</v>
      </c>
      <c r="I1093" s="236" t="s">
        <v>4107</v>
      </c>
      <c r="J1093" s="236" t="s">
        <v>4108</v>
      </c>
      <c r="L1093" s="236" t="s">
        <v>72</v>
      </c>
    </row>
    <row r="1094" spans="1:14" x14ac:dyDescent="0.25">
      <c r="A1094" s="236">
        <v>8087</v>
      </c>
      <c r="B1094" s="236">
        <v>8087</v>
      </c>
      <c r="C1094" s="236" t="s">
        <v>4109</v>
      </c>
      <c r="D1094" s="236">
        <v>53</v>
      </c>
      <c r="E1094" s="236" t="s">
        <v>4081</v>
      </c>
      <c r="F1094" s="236" t="s">
        <v>4110</v>
      </c>
      <c r="G1094" s="236" t="s">
        <v>4111</v>
      </c>
      <c r="I1094" s="236" t="s">
        <v>4112</v>
      </c>
      <c r="J1094" s="236" t="s">
        <v>4113</v>
      </c>
      <c r="K1094" s="236" t="s">
        <v>4114</v>
      </c>
      <c r="L1094" s="236" t="s">
        <v>188</v>
      </c>
      <c r="M1094" s="236">
        <v>510346919</v>
      </c>
      <c r="N1094" s="236" t="s">
        <v>342</v>
      </c>
    </row>
    <row r="1095" spans="1:14" x14ac:dyDescent="0.25">
      <c r="A1095" s="236">
        <v>8101</v>
      </c>
      <c r="B1095" s="236">
        <v>8101</v>
      </c>
      <c r="C1095" s="236" t="s">
        <v>4115</v>
      </c>
      <c r="D1095" s="236">
        <v>53</v>
      </c>
      <c r="E1095" s="236" t="s">
        <v>4081</v>
      </c>
      <c r="F1095" s="236" t="s">
        <v>4116</v>
      </c>
      <c r="G1095" s="236" t="s">
        <v>4117</v>
      </c>
      <c r="I1095" s="236" t="s">
        <v>4118</v>
      </c>
      <c r="J1095" s="236" t="s">
        <v>4119</v>
      </c>
      <c r="L1095" s="236" t="s">
        <v>113</v>
      </c>
      <c r="M1095" s="236">
        <v>513873455</v>
      </c>
      <c r="N1095" s="236" t="s">
        <v>342</v>
      </c>
    </row>
    <row r="1096" spans="1:14" x14ac:dyDescent="0.25">
      <c r="A1096" s="236">
        <v>33910</v>
      </c>
      <c r="B1096" s="236">
        <v>33910</v>
      </c>
      <c r="C1096" s="236" t="s">
        <v>4120</v>
      </c>
      <c r="D1096" s="236">
        <v>53</v>
      </c>
      <c r="E1096" s="236" t="s">
        <v>4081</v>
      </c>
      <c r="F1096" s="236" t="s">
        <v>4098</v>
      </c>
      <c r="L1096" s="236" t="s">
        <v>72</v>
      </c>
    </row>
    <row r="1097" spans="1:14" x14ac:dyDescent="0.25">
      <c r="A1097" s="236">
        <v>33913</v>
      </c>
      <c r="B1097" s="236">
        <v>33913</v>
      </c>
      <c r="C1097" s="236" t="s">
        <v>4121</v>
      </c>
      <c r="D1097" s="236">
        <v>53</v>
      </c>
      <c r="E1097" s="236" t="s">
        <v>4081</v>
      </c>
      <c r="F1097" s="236" t="s">
        <v>4122</v>
      </c>
      <c r="L1097" s="236" t="s">
        <v>72</v>
      </c>
    </row>
    <row r="1098" spans="1:14" x14ac:dyDescent="0.25">
      <c r="A1098" s="236">
        <v>7867</v>
      </c>
      <c r="B1098" s="236">
        <v>7867</v>
      </c>
      <c r="C1098" s="236" t="s">
        <v>4123</v>
      </c>
      <c r="D1098" s="236">
        <v>53</v>
      </c>
      <c r="E1098" s="236" t="s">
        <v>4081</v>
      </c>
      <c r="F1098" s="236" t="s">
        <v>4124</v>
      </c>
      <c r="G1098" s="236" t="s">
        <v>4125</v>
      </c>
      <c r="H1098" s="236">
        <v>0</v>
      </c>
      <c r="I1098" s="236" t="s">
        <v>4126</v>
      </c>
      <c r="J1098" s="236">
        <v>526050870</v>
      </c>
      <c r="K1098" s="236" t="s">
        <v>4127</v>
      </c>
      <c r="L1098" s="236" t="s">
        <v>182</v>
      </c>
      <c r="M1098" s="236">
        <v>510175623</v>
      </c>
      <c r="N1098" s="236" t="s">
        <v>342</v>
      </c>
    </row>
    <row r="1099" spans="1:14" x14ac:dyDescent="0.25">
      <c r="A1099" s="236">
        <v>33898</v>
      </c>
      <c r="B1099" s="236">
        <v>33898</v>
      </c>
      <c r="C1099" s="236" t="s">
        <v>4128</v>
      </c>
      <c r="D1099" s="236">
        <v>53</v>
      </c>
      <c r="E1099" s="236" t="s">
        <v>4081</v>
      </c>
      <c r="F1099" s="236" t="s">
        <v>4129</v>
      </c>
      <c r="L1099" s="236" t="s">
        <v>72</v>
      </c>
    </row>
    <row r="1100" spans="1:14" x14ac:dyDescent="0.25">
      <c r="A1100" s="236">
        <v>33892</v>
      </c>
      <c r="B1100" s="236">
        <v>33892</v>
      </c>
      <c r="C1100" s="236" t="s">
        <v>4130</v>
      </c>
      <c r="D1100" s="236">
        <v>53</v>
      </c>
      <c r="E1100" s="236" t="s">
        <v>4081</v>
      </c>
      <c r="F1100" s="236" t="s">
        <v>4131</v>
      </c>
      <c r="G1100" s="236" t="s">
        <v>4132</v>
      </c>
      <c r="L1100" s="236" t="s">
        <v>72</v>
      </c>
    </row>
    <row r="1101" spans="1:14" x14ac:dyDescent="0.25">
      <c r="A1101" s="236">
        <v>33925</v>
      </c>
      <c r="B1101" s="236">
        <v>33925</v>
      </c>
      <c r="C1101" s="236" t="s">
        <v>4133</v>
      </c>
      <c r="D1101" s="236">
        <v>53</v>
      </c>
      <c r="E1101" s="236" t="s">
        <v>4081</v>
      </c>
      <c r="F1101" s="236" t="s">
        <v>4098</v>
      </c>
      <c r="L1101" s="236" t="s">
        <v>72</v>
      </c>
    </row>
    <row r="1102" spans="1:14" x14ac:dyDescent="0.25">
      <c r="A1102" s="236">
        <v>38596</v>
      </c>
      <c r="B1102" s="236">
        <v>38596</v>
      </c>
      <c r="C1102" s="236" t="s">
        <v>4134</v>
      </c>
      <c r="D1102" s="236">
        <v>53</v>
      </c>
      <c r="E1102" s="236" t="s">
        <v>4081</v>
      </c>
    </row>
    <row r="1103" spans="1:14" x14ac:dyDescent="0.25">
      <c r="A1103" s="236">
        <v>8311</v>
      </c>
      <c r="B1103" s="236">
        <v>8311</v>
      </c>
      <c r="C1103" s="236" t="s">
        <v>4135</v>
      </c>
      <c r="D1103" s="236">
        <v>53</v>
      </c>
      <c r="E1103" s="236" t="s">
        <v>4081</v>
      </c>
      <c r="F1103" s="236" t="s">
        <v>4136</v>
      </c>
      <c r="G1103" s="236" t="s">
        <v>4137</v>
      </c>
      <c r="H1103" s="236">
        <v>0</v>
      </c>
      <c r="I1103" s="236" t="s">
        <v>4138</v>
      </c>
      <c r="J1103" s="236" t="s">
        <v>4139</v>
      </c>
      <c r="L1103" s="236" t="s">
        <v>72</v>
      </c>
    </row>
    <row r="1104" spans="1:14" x14ac:dyDescent="0.25">
      <c r="A1104" s="236">
        <v>7767</v>
      </c>
      <c r="B1104" s="236">
        <v>7767</v>
      </c>
      <c r="C1104" s="236" t="s">
        <v>4140</v>
      </c>
      <c r="D1104" s="236">
        <v>53</v>
      </c>
      <c r="E1104" s="236" t="s">
        <v>4081</v>
      </c>
      <c r="F1104" s="236" t="s">
        <v>4141</v>
      </c>
      <c r="G1104" s="236" t="s">
        <v>4142</v>
      </c>
      <c r="H1104" s="236">
        <v>0</v>
      </c>
      <c r="I1104" s="236" t="s">
        <v>4143</v>
      </c>
      <c r="J1104" s="236" t="s">
        <v>4144</v>
      </c>
      <c r="L1104" s="236" t="s">
        <v>72</v>
      </c>
    </row>
    <row r="1105" spans="1:14" x14ac:dyDescent="0.25">
      <c r="A1105" s="236">
        <v>8379</v>
      </c>
      <c r="B1105" s="236">
        <v>8379</v>
      </c>
      <c r="C1105" s="236" t="s">
        <v>4145</v>
      </c>
      <c r="D1105" s="236">
        <v>53</v>
      </c>
      <c r="E1105" s="236" t="s">
        <v>4081</v>
      </c>
      <c r="F1105" s="236" t="s">
        <v>4146</v>
      </c>
      <c r="G1105" s="236" t="s">
        <v>4147</v>
      </c>
      <c r="H1105" s="236">
        <v>0</v>
      </c>
      <c r="I1105" s="236" t="s">
        <v>4148</v>
      </c>
      <c r="J1105" s="236" t="s">
        <v>4149</v>
      </c>
      <c r="L1105" s="236" t="s">
        <v>168</v>
      </c>
    </row>
    <row r="1106" spans="1:14" x14ac:dyDescent="0.25">
      <c r="A1106" s="236">
        <v>8209</v>
      </c>
      <c r="B1106" s="236">
        <v>8209</v>
      </c>
      <c r="C1106" s="236" t="s">
        <v>4150</v>
      </c>
      <c r="D1106" s="236">
        <v>53</v>
      </c>
      <c r="E1106" s="236" t="s">
        <v>4081</v>
      </c>
      <c r="F1106" s="236" t="s">
        <v>4151</v>
      </c>
      <c r="G1106" s="236" t="s">
        <v>4152</v>
      </c>
      <c r="H1106" s="236">
        <v>0</v>
      </c>
      <c r="I1106" s="236" t="s">
        <v>4153</v>
      </c>
      <c r="J1106" s="236" t="s">
        <v>4154</v>
      </c>
      <c r="L1106" s="236" t="s">
        <v>121</v>
      </c>
    </row>
    <row r="1107" spans="1:14" x14ac:dyDescent="0.25">
      <c r="A1107" s="236">
        <v>8340</v>
      </c>
      <c r="B1107" s="236">
        <v>8340</v>
      </c>
      <c r="C1107" s="236" t="s">
        <v>4155</v>
      </c>
      <c r="D1107" s="236">
        <v>53</v>
      </c>
      <c r="E1107" s="236" t="s">
        <v>4081</v>
      </c>
      <c r="F1107" s="236" t="s">
        <v>4156</v>
      </c>
      <c r="G1107" s="236" t="s">
        <v>4157</v>
      </c>
      <c r="H1107" s="236">
        <v>0</v>
      </c>
      <c r="I1107" s="236" t="s">
        <v>4158</v>
      </c>
      <c r="J1107" s="236" t="s">
        <v>4159</v>
      </c>
      <c r="K1107" s="236" t="s">
        <v>4160</v>
      </c>
      <c r="L1107" s="236" t="s">
        <v>121</v>
      </c>
      <c r="M1107" s="236">
        <v>31916323</v>
      </c>
      <c r="N1107" s="236" t="s">
        <v>371</v>
      </c>
    </row>
    <row r="1108" spans="1:14" x14ac:dyDescent="0.25">
      <c r="A1108" s="236">
        <v>7956</v>
      </c>
      <c r="B1108" s="236">
        <v>7956</v>
      </c>
      <c r="C1108" s="236" t="s">
        <v>4161</v>
      </c>
      <c r="D1108" s="236">
        <v>53</v>
      </c>
      <c r="E1108" s="236" t="s">
        <v>4081</v>
      </c>
      <c r="F1108" s="236" t="s">
        <v>4162</v>
      </c>
      <c r="G1108" s="236" t="s">
        <v>4163</v>
      </c>
      <c r="H1108" s="236">
        <v>48021</v>
      </c>
      <c r="I1108" s="236" t="s">
        <v>4164</v>
      </c>
      <c r="J1108" s="236" t="s">
        <v>4165</v>
      </c>
      <c r="L1108" s="236" t="s">
        <v>72</v>
      </c>
      <c r="N1108" s="236" t="s">
        <v>371</v>
      </c>
    </row>
    <row r="1109" spans="1:14" x14ac:dyDescent="0.25">
      <c r="A1109" s="236">
        <v>32768</v>
      </c>
      <c r="B1109" s="236">
        <v>32768</v>
      </c>
      <c r="C1109" s="236" t="s">
        <v>4166</v>
      </c>
      <c r="D1109" s="236">
        <v>53</v>
      </c>
      <c r="E1109" s="236" t="s">
        <v>4081</v>
      </c>
      <c r="F1109" s="236" t="s">
        <v>4167</v>
      </c>
      <c r="G1109" s="236" t="s">
        <v>4168</v>
      </c>
      <c r="L1109" s="236" t="s">
        <v>72</v>
      </c>
    </row>
    <row r="1110" spans="1:14" x14ac:dyDescent="0.25">
      <c r="A1110" s="236">
        <v>34097</v>
      </c>
      <c r="B1110" s="236">
        <v>34097</v>
      </c>
      <c r="C1110" s="236" t="s">
        <v>4169</v>
      </c>
      <c r="D1110" s="236">
        <v>53</v>
      </c>
      <c r="E1110" s="236" t="s">
        <v>4081</v>
      </c>
      <c r="G1110" s="236" t="s">
        <v>4170</v>
      </c>
      <c r="L1110" s="236" t="s">
        <v>72</v>
      </c>
    </row>
    <row r="1111" spans="1:14" x14ac:dyDescent="0.25">
      <c r="A1111" s="236">
        <v>33937</v>
      </c>
      <c r="B1111" s="236">
        <v>33937</v>
      </c>
      <c r="C1111" s="236" t="s">
        <v>4171</v>
      </c>
      <c r="D1111" s="236">
        <v>53</v>
      </c>
      <c r="E1111" s="236" t="s">
        <v>4081</v>
      </c>
      <c r="F1111" s="236" t="s">
        <v>4172</v>
      </c>
      <c r="L1111" s="236" t="s">
        <v>72</v>
      </c>
    </row>
    <row r="1112" spans="1:14" x14ac:dyDescent="0.25">
      <c r="A1112" s="236">
        <v>38593</v>
      </c>
      <c r="B1112" s="236">
        <v>38593</v>
      </c>
      <c r="C1112" s="236" t="s">
        <v>4173</v>
      </c>
      <c r="D1112" s="236">
        <v>53</v>
      </c>
      <c r="E1112" s="236" t="s">
        <v>4081</v>
      </c>
    </row>
    <row r="1113" spans="1:14" x14ac:dyDescent="0.25">
      <c r="A1113" s="236">
        <v>33928</v>
      </c>
      <c r="B1113" s="236">
        <v>33928</v>
      </c>
      <c r="C1113" s="236" t="s">
        <v>4174</v>
      </c>
      <c r="D1113" s="236">
        <v>53</v>
      </c>
      <c r="E1113" s="236" t="s">
        <v>4081</v>
      </c>
      <c r="F1113" s="236" t="s">
        <v>4098</v>
      </c>
      <c r="L1113" s="236" t="s">
        <v>72</v>
      </c>
    </row>
    <row r="1114" spans="1:14" x14ac:dyDescent="0.25">
      <c r="A1114" s="236">
        <v>34102</v>
      </c>
      <c r="B1114" s="236">
        <v>34102</v>
      </c>
      <c r="C1114" s="236" t="s">
        <v>4175</v>
      </c>
      <c r="D1114" s="236">
        <v>53</v>
      </c>
      <c r="E1114" s="236" t="s">
        <v>4081</v>
      </c>
      <c r="F1114" s="236" t="s">
        <v>4176</v>
      </c>
      <c r="G1114" s="236" t="s">
        <v>4177</v>
      </c>
      <c r="I1114" s="236" t="s">
        <v>2686</v>
      </c>
      <c r="J1114" s="236" t="s">
        <v>4178</v>
      </c>
      <c r="K1114" s="236" t="s">
        <v>4179</v>
      </c>
      <c r="L1114" s="236" t="s">
        <v>72</v>
      </c>
      <c r="M1114" s="236">
        <v>511769499</v>
      </c>
      <c r="N1114" s="236" t="s">
        <v>342</v>
      </c>
    </row>
    <row r="1115" spans="1:14" x14ac:dyDescent="0.25">
      <c r="A1115" s="236">
        <v>33904</v>
      </c>
      <c r="B1115" s="236">
        <v>33904</v>
      </c>
      <c r="C1115" s="236" t="s">
        <v>4180</v>
      </c>
      <c r="D1115" s="236">
        <v>53</v>
      </c>
      <c r="E1115" s="236" t="s">
        <v>4081</v>
      </c>
      <c r="F1115" s="236" t="s">
        <v>4181</v>
      </c>
      <c r="G1115" s="236" t="s">
        <v>4182</v>
      </c>
      <c r="I1115" s="236" t="s">
        <v>4183</v>
      </c>
      <c r="J1115" s="236" t="s">
        <v>4184</v>
      </c>
      <c r="L1115" s="236" t="s">
        <v>72</v>
      </c>
    </row>
    <row r="1116" spans="1:14" x14ac:dyDescent="0.25">
      <c r="A1116" s="236">
        <v>28397</v>
      </c>
      <c r="B1116" s="236">
        <v>28397</v>
      </c>
      <c r="C1116" s="236" t="s">
        <v>4185</v>
      </c>
      <c r="D1116" s="236">
        <v>53</v>
      </c>
      <c r="E1116" s="236" t="s">
        <v>4081</v>
      </c>
      <c r="F1116" s="236" t="s">
        <v>4186</v>
      </c>
      <c r="G1116" s="236" t="s">
        <v>4187</v>
      </c>
      <c r="I1116" s="236" t="s">
        <v>4188</v>
      </c>
      <c r="J1116" s="236" t="s">
        <v>4189</v>
      </c>
      <c r="K1116" s="236" t="s">
        <v>4190</v>
      </c>
      <c r="L1116" s="236" t="s">
        <v>188</v>
      </c>
      <c r="M1116" s="236">
        <v>511899023</v>
      </c>
      <c r="N1116" s="236" t="s">
        <v>342</v>
      </c>
    </row>
    <row r="1117" spans="1:14" x14ac:dyDescent="0.25">
      <c r="A1117" s="236">
        <v>7877</v>
      </c>
      <c r="B1117" s="236">
        <v>7877</v>
      </c>
      <c r="C1117" s="236" t="s">
        <v>4191</v>
      </c>
      <c r="D1117" s="236">
        <v>53</v>
      </c>
      <c r="E1117" s="236" t="s">
        <v>4081</v>
      </c>
      <c r="F1117" s="236" t="s">
        <v>4192</v>
      </c>
      <c r="G1117" s="236" t="s">
        <v>4193</v>
      </c>
      <c r="H1117" s="236">
        <v>0</v>
      </c>
      <c r="I1117" s="236" t="s">
        <v>4194</v>
      </c>
      <c r="J1117" s="236" t="s">
        <v>4195</v>
      </c>
      <c r="L1117" s="236" t="s">
        <v>72</v>
      </c>
      <c r="M1117" s="236">
        <v>5102881</v>
      </c>
      <c r="N1117" s="236" t="s">
        <v>342</v>
      </c>
    </row>
    <row r="1118" spans="1:14" x14ac:dyDescent="0.25">
      <c r="A1118" s="236">
        <v>7889</v>
      </c>
      <c r="B1118" s="236">
        <v>7889</v>
      </c>
      <c r="C1118" s="236" t="s">
        <v>4196</v>
      </c>
      <c r="D1118" s="236">
        <v>53</v>
      </c>
      <c r="E1118" s="236" t="s">
        <v>4081</v>
      </c>
      <c r="F1118" s="236" t="s">
        <v>4197</v>
      </c>
      <c r="G1118" s="236" t="s">
        <v>4198</v>
      </c>
      <c r="H1118" s="236">
        <v>48092</v>
      </c>
      <c r="I1118" s="236" t="s">
        <v>4199</v>
      </c>
      <c r="J1118" s="236" t="s">
        <v>4200</v>
      </c>
      <c r="K1118" s="236" t="s">
        <v>4201</v>
      </c>
      <c r="L1118" s="236" t="s">
        <v>72</v>
      </c>
      <c r="M1118" s="236">
        <v>519535923</v>
      </c>
      <c r="N1118" s="236" t="s">
        <v>371</v>
      </c>
    </row>
    <row r="1119" spans="1:14" x14ac:dyDescent="0.25">
      <c r="A1119" s="236">
        <v>8343</v>
      </c>
      <c r="B1119" s="236">
        <v>8343</v>
      </c>
      <c r="C1119" s="236" t="s">
        <v>4202</v>
      </c>
      <c r="D1119" s="236">
        <v>53</v>
      </c>
      <c r="E1119" s="236" t="s">
        <v>4081</v>
      </c>
      <c r="F1119" s="236" t="s">
        <v>4203</v>
      </c>
      <c r="G1119" s="236" t="s">
        <v>4204</v>
      </c>
      <c r="I1119" s="236" t="s">
        <v>4205</v>
      </c>
      <c r="J1119" s="236" t="s">
        <v>4206</v>
      </c>
      <c r="K1119" s="236" t="s">
        <v>4207</v>
      </c>
      <c r="L1119" s="236" t="s">
        <v>72</v>
      </c>
    </row>
    <row r="1120" spans="1:14" x14ac:dyDescent="0.25">
      <c r="A1120" s="236">
        <v>8107</v>
      </c>
      <c r="B1120" s="236">
        <v>8107</v>
      </c>
      <c r="C1120" s="236" t="s">
        <v>4208</v>
      </c>
      <c r="D1120" s="236">
        <v>53</v>
      </c>
      <c r="E1120" s="236" t="s">
        <v>4081</v>
      </c>
      <c r="F1120" s="236" t="s">
        <v>4209</v>
      </c>
      <c r="G1120" s="236" t="s">
        <v>4210</v>
      </c>
      <c r="H1120" s="236">
        <v>0</v>
      </c>
      <c r="I1120" s="236" t="s">
        <v>4211</v>
      </c>
      <c r="J1120" s="236" t="s">
        <v>4212</v>
      </c>
      <c r="L1120" s="236" t="s">
        <v>72</v>
      </c>
      <c r="M1120" s="236">
        <v>2532003001</v>
      </c>
      <c r="N1120" s="236" t="s">
        <v>371</v>
      </c>
    </row>
    <row r="1121" spans="1:14" x14ac:dyDescent="0.25">
      <c r="A1121" s="236">
        <v>33919</v>
      </c>
      <c r="B1121" s="236">
        <v>33919</v>
      </c>
      <c r="C1121" s="236" t="s">
        <v>4213</v>
      </c>
      <c r="D1121" s="236">
        <v>53</v>
      </c>
      <c r="E1121" s="236" t="s">
        <v>4081</v>
      </c>
      <c r="F1121" s="236" t="s">
        <v>4131</v>
      </c>
      <c r="G1121" s="236" t="s">
        <v>4132</v>
      </c>
      <c r="L1121" s="236" t="s">
        <v>72</v>
      </c>
    </row>
    <row r="1122" spans="1:14" x14ac:dyDescent="0.25">
      <c r="A1122" s="236">
        <v>33931</v>
      </c>
      <c r="B1122" s="236">
        <v>33931</v>
      </c>
      <c r="C1122" s="236" t="s">
        <v>1679</v>
      </c>
      <c r="D1122" s="236">
        <v>53</v>
      </c>
      <c r="E1122" s="236" t="s">
        <v>4081</v>
      </c>
      <c r="F1122" s="236" t="s">
        <v>4098</v>
      </c>
      <c r="L1122" s="236" t="s">
        <v>72</v>
      </c>
    </row>
    <row r="1123" spans="1:14" x14ac:dyDescent="0.25">
      <c r="A1123" s="236">
        <v>33940</v>
      </c>
      <c r="B1123" s="236">
        <v>33940</v>
      </c>
      <c r="C1123" s="236" t="s">
        <v>4214</v>
      </c>
      <c r="D1123" s="236">
        <v>53</v>
      </c>
      <c r="E1123" s="236" t="s">
        <v>4081</v>
      </c>
      <c r="F1123" s="236" t="s">
        <v>4122</v>
      </c>
      <c r="L1123" s="236" t="s">
        <v>72</v>
      </c>
    </row>
    <row r="1124" spans="1:14" x14ac:dyDescent="0.25">
      <c r="A1124" s="236">
        <v>7801</v>
      </c>
      <c r="B1124" s="236">
        <v>7801</v>
      </c>
      <c r="C1124" s="236" t="s">
        <v>4215</v>
      </c>
      <c r="D1124" s="236">
        <v>53</v>
      </c>
      <c r="E1124" s="236" t="s">
        <v>4081</v>
      </c>
      <c r="F1124" s="236" t="s">
        <v>4216</v>
      </c>
      <c r="G1124" s="236" t="s">
        <v>4217</v>
      </c>
      <c r="H1124" s="236">
        <v>0</v>
      </c>
      <c r="I1124" s="236" t="s">
        <v>4218</v>
      </c>
      <c r="L1124" s="236" t="s">
        <v>72</v>
      </c>
    </row>
    <row r="1125" spans="1:14" x14ac:dyDescent="0.25">
      <c r="A1125" s="236">
        <v>33907</v>
      </c>
      <c r="B1125" s="236">
        <v>33907</v>
      </c>
      <c r="C1125" s="236" t="s">
        <v>4219</v>
      </c>
      <c r="D1125" s="236">
        <v>53</v>
      </c>
      <c r="E1125" s="236" t="s">
        <v>4081</v>
      </c>
      <c r="F1125" s="236" t="s">
        <v>4098</v>
      </c>
      <c r="L1125" s="236" t="s">
        <v>72</v>
      </c>
    </row>
    <row r="1126" spans="1:14" x14ac:dyDescent="0.25">
      <c r="A1126" s="236">
        <v>38599</v>
      </c>
      <c r="B1126" s="236">
        <v>38599</v>
      </c>
      <c r="C1126" s="236" t="s">
        <v>4220</v>
      </c>
      <c r="D1126" s="236">
        <v>53</v>
      </c>
      <c r="E1126" s="236" t="s">
        <v>4081</v>
      </c>
    </row>
    <row r="1127" spans="1:14" x14ac:dyDescent="0.25">
      <c r="A1127" s="236">
        <v>33949</v>
      </c>
      <c r="B1127" s="236">
        <v>33949</v>
      </c>
      <c r="C1127" s="236" t="s">
        <v>4221</v>
      </c>
      <c r="D1127" s="236">
        <v>53</v>
      </c>
      <c r="E1127" s="236" t="s">
        <v>4081</v>
      </c>
      <c r="F1127" s="236" t="s">
        <v>4222</v>
      </c>
      <c r="I1127" s="236" t="s">
        <v>4223</v>
      </c>
      <c r="J1127" s="236" t="s">
        <v>4224</v>
      </c>
      <c r="K1127" s="236" t="s">
        <v>4225</v>
      </c>
      <c r="L1127" s="236" t="s">
        <v>194</v>
      </c>
      <c r="N1127" s="236" t="s">
        <v>342</v>
      </c>
    </row>
    <row r="1128" spans="1:14" x14ac:dyDescent="0.25">
      <c r="A1128" s="236">
        <v>8099</v>
      </c>
      <c r="B1128" s="236">
        <v>8099</v>
      </c>
      <c r="C1128" s="236" t="s">
        <v>4226</v>
      </c>
      <c r="D1128" s="236">
        <v>53</v>
      </c>
      <c r="E1128" s="236" t="s">
        <v>4081</v>
      </c>
      <c r="F1128" s="236" t="s">
        <v>4227</v>
      </c>
      <c r="G1128" s="236" t="s">
        <v>4228</v>
      </c>
      <c r="H1128" s="236">
        <v>0</v>
      </c>
      <c r="I1128" s="236" t="s">
        <v>4229</v>
      </c>
      <c r="J1128" s="236" t="s">
        <v>4230</v>
      </c>
      <c r="L1128" s="236" t="s">
        <v>194</v>
      </c>
      <c r="M1128" s="236">
        <v>511030413</v>
      </c>
      <c r="N1128" s="236" t="s">
        <v>342</v>
      </c>
    </row>
    <row r="1129" spans="1:14" x14ac:dyDescent="0.25">
      <c r="A1129" s="236">
        <v>35029</v>
      </c>
      <c r="B1129" s="236">
        <v>35029</v>
      </c>
      <c r="C1129" s="236" t="s">
        <v>4231</v>
      </c>
      <c r="D1129" s="236">
        <v>53</v>
      </c>
      <c r="E1129" s="236" t="s">
        <v>4081</v>
      </c>
      <c r="L1129" s="236" t="s">
        <v>194</v>
      </c>
      <c r="N1129" s="236" t="s">
        <v>342</v>
      </c>
    </row>
    <row r="1130" spans="1:14" x14ac:dyDescent="0.25">
      <c r="A1130" s="236">
        <v>36315</v>
      </c>
      <c r="B1130" s="236">
        <v>36315</v>
      </c>
      <c r="C1130" s="236" t="s">
        <v>4232</v>
      </c>
      <c r="D1130" s="236">
        <v>62</v>
      </c>
      <c r="E1130" s="236" t="s">
        <v>4233</v>
      </c>
    </row>
    <row r="1131" spans="1:14" x14ac:dyDescent="0.25">
      <c r="A1131" s="236">
        <v>35384</v>
      </c>
      <c r="B1131" s="236">
        <v>35384</v>
      </c>
      <c r="C1131" s="236" t="s">
        <v>4234</v>
      </c>
      <c r="D1131" s="236">
        <v>62</v>
      </c>
      <c r="E1131" s="236" t="s">
        <v>4233</v>
      </c>
      <c r="L1131" s="236" t="s">
        <v>126</v>
      </c>
    </row>
    <row r="1132" spans="1:14" x14ac:dyDescent="0.25">
      <c r="A1132" s="236">
        <v>35987</v>
      </c>
      <c r="B1132" s="236">
        <v>35987</v>
      </c>
      <c r="C1132" s="236" t="s">
        <v>4235</v>
      </c>
      <c r="D1132" s="236">
        <v>62</v>
      </c>
      <c r="E1132" s="236" t="s">
        <v>4233</v>
      </c>
      <c r="L1132" s="236" t="s">
        <v>72</v>
      </c>
    </row>
    <row r="1133" spans="1:14" x14ac:dyDescent="0.25">
      <c r="A1133" s="236">
        <v>35239</v>
      </c>
      <c r="B1133" s="236">
        <v>35239</v>
      </c>
      <c r="C1133" s="236" t="s">
        <v>4236</v>
      </c>
      <c r="D1133" s="236">
        <v>62</v>
      </c>
      <c r="E1133" s="236" t="s">
        <v>4233</v>
      </c>
      <c r="L1133" s="236" t="s">
        <v>108</v>
      </c>
    </row>
    <row r="1134" spans="1:14" x14ac:dyDescent="0.25">
      <c r="A1134" s="236">
        <v>35249</v>
      </c>
      <c r="B1134" s="236">
        <v>35249</v>
      </c>
      <c r="C1134" s="236" t="s">
        <v>4237</v>
      </c>
      <c r="D1134" s="236">
        <v>62</v>
      </c>
      <c r="E1134" s="236" t="s">
        <v>4233</v>
      </c>
      <c r="L1134" s="236" t="s">
        <v>108</v>
      </c>
    </row>
    <row r="1135" spans="1:14" x14ac:dyDescent="0.25">
      <c r="A1135" s="236">
        <v>35254</v>
      </c>
      <c r="B1135" s="236">
        <v>35254</v>
      </c>
      <c r="C1135" s="236" t="s">
        <v>4238</v>
      </c>
      <c r="D1135" s="236">
        <v>62</v>
      </c>
      <c r="E1135" s="236" t="s">
        <v>4233</v>
      </c>
      <c r="L1135" s="236" t="s">
        <v>108</v>
      </c>
    </row>
    <row r="1136" spans="1:14" x14ac:dyDescent="0.25">
      <c r="A1136" s="236">
        <v>35459</v>
      </c>
      <c r="B1136" s="236">
        <v>35459</v>
      </c>
      <c r="C1136" s="236" t="s">
        <v>4239</v>
      </c>
      <c r="D1136" s="236">
        <v>62</v>
      </c>
      <c r="E1136" s="236" t="s">
        <v>4233</v>
      </c>
      <c r="L1136" s="236" t="s">
        <v>150</v>
      </c>
    </row>
    <row r="1137" spans="1:12" x14ac:dyDescent="0.25">
      <c r="A1137" s="236">
        <v>35469</v>
      </c>
      <c r="B1137" s="236">
        <v>35469</v>
      </c>
      <c r="C1137" s="236" t="s">
        <v>4240</v>
      </c>
      <c r="D1137" s="236">
        <v>62</v>
      </c>
      <c r="E1137" s="236" t="s">
        <v>4233</v>
      </c>
      <c r="L1137" s="236" t="s">
        <v>150</v>
      </c>
    </row>
    <row r="1138" spans="1:12" x14ac:dyDescent="0.25">
      <c r="A1138" s="236">
        <v>35064</v>
      </c>
      <c r="B1138" s="236">
        <v>35064</v>
      </c>
      <c r="C1138" s="236" t="s">
        <v>3866</v>
      </c>
      <c r="D1138" s="236">
        <v>62</v>
      </c>
      <c r="E1138" s="236" t="s">
        <v>4233</v>
      </c>
      <c r="L1138" s="236" t="s">
        <v>145</v>
      </c>
    </row>
    <row r="1139" spans="1:12" x14ac:dyDescent="0.25">
      <c r="A1139" s="236">
        <v>35641</v>
      </c>
      <c r="B1139" s="236">
        <v>35641</v>
      </c>
      <c r="C1139" s="236" t="s">
        <v>4241</v>
      </c>
      <c r="D1139" s="236">
        <v>62</v>
      </c>
      <c r="E1139" s="236" t="s">
        <v>4233</v>
      </c>
      <c r="L1139" s="236" t="s">
        <v>108</v>
      </c>
    </row>
    <row r="1140" spans="1:12" x14ac:dyDescent="0.25">
      <c r="A1140" s="236">
        <v>35079</v>
      </c>
      <c r="B1140" s="236">
        <v>35079</v>
      </c>
      <c r="C1140" s="236" t="s">
        <v>4242</v>
      </c>
      <c r="D1140" s="236">
        <v>62</v>
      </c>
      <c r="E1140" s="236" t="s">
        <v>4233</v>
      </c>
      <c r="L1140" s="236" t="s">
        <v>150</v>
      </c>
    </row>
    <row r="1141" spans="1:12" x14ac:dyDescent="0.25">
      <c r="A1141" s="236">
        <v>35194</v>
      </c>
      <c r="B1141" s="236">
        <v>35194</v>
      </c>
      <c r="C1141" s="236" t="s">
        <v>4243</v>
      </c>
      <c r="D1141" s="236">
        <v>62</v>
      </c>
      <c r="E1141" s="236" t="s">
        <v>4233</v>
      </c>
      <c r="L1141" s="236" t="s">
        <v>108</v>
      </c>
    </row>
    <row r="1142" spans="1:12" x14ac:dyDescent="0.25">
      <c r="A1142" s="236">
        <v>35324</v>
      </c>
      <c r="B1142" s="236">
        <v>35324</v>
      </c>
      <c r="C1142" s="236" t="s">
        <v>4244</v>
      </c>
      <c r="D1142" s="236">
        <v>62</v>
      </c>
      <c r="E1142" s="236" t="s">
        <v>4233</v>
      </c>
      <c r="L1142" s="236" t="s">
        <v>108</v>
      </c>
    </row>
    <row r="1143" spans="1:12" x14ac:dyDescent="0.25">
      <c r="A1143" s="236">
        <v>35044</v>
      </c>
      <c r="B1143" s="236">
        <v>35044</v>
      </c>
      <c r="C1143" s="236" t="s">
        <v>4245</v>
      </c>
      <c r="D1143" s="236">
        <v>62</v>
      </c>
      <c r="E1143" s="236" t="s">
        <v>4233</v>
      </c>
      <c r="L1143" s="236" t="s">
        <v>108</v>
      </c>
    </row>
    <row r="1144" spans="1:12" x14ac:dyDescent="0.25">
      <c r="A1144" s="236">
        <v>35607</v>
      </c>
      <c r="B1144" s="236">
        <v>35607</v>
      </c>
      <c r="C1144" s="236" t="s">
        <v>4246</v>
      </c>
      <c r="D1144" s="236">
        <v>62</v>
      </c>
      <c r="E1144" s="236" t="s">
        <v>4233</v>
      </c>
      <c r="L1144" s="236" t="s">
        <v>108</v>
      </c>
    </row>
    <row r="1145" spans="1:12" x14ac:dyDescent="0.25">
      <c r="A1145" s="236">
        <v>35289</v>
      </c>
      <c r="B1145" s="236">
        <v>35289</v>
      </c>
      <c r="C1145" s="236" t="s">
        <v>4247</v>
      </c>
      <c r="D1145" s="236">
        <v>62</v>
      </c>
      <c r="E1145" s="236" t="s">
        <v>4233</v>
      </c>
      <c r="L1145" s="236" t="s">
        <v>108</v>
      </c>
    </row>
    <row r="1146" spans="1:12" x14ac:dyDescent="0.25">
      <c r="A1146" s="236">
        <v>35264</v>
      </c>
      <c r="B1146" s="236">
        <v>35264</v>
      </c>
      <c r="C1146" s="236" t="s">
        <v>4248</v>
      </c>
      <c r="D1146" s="236">
        <v>62</v>
      </c>
      <c r="E1146" s="236" t="s">
        <v>4233</v>
      </c>
      <c r="L1146" s="236" t="s">
        <v>108</v>
      </c>
    </row>
    <row r="1147" spans="1:12" x14ac:dyDescent="0.25">
      <c r="A1147" s="236">
        <v>35149</v>
      </c>
      <c r="B1147" s="236">
        <v>35149</v>
      </c>
      <c r="C1147" s="236" t="s">
        <v>4249</v>
      </c>
      <c r="D1147" s="236">
        <v>62</v>
      </c>
      <c r="E1147" s="236" t="s">
        <v>4233</v>
      </c>
      <c r="L1147" s="236" t="s">
        <v>108</v>
      </c>
    </row>
    <row r="1148" spans="1:12" x14ac:dyDescent="0.25">
      <c r="A1148" s="236">
        <v>35529</v>
      </c>
      <c r="B1148" s="236">
        <v>35529</v>
      </c>
      <c r="C1148" s="236" t="s">
        <v>4250</v>
      </c>
      <c r="D1148" s="236">
        <v>62</v>
      </c>
      <c r="E1148" s="236" t="s">
        <v>4233</v>
      </c>
      <c r="L1148" s="236" t="s">
        <v>150</v>
      </c>
    </row>
    <row r="1149" spans="1:12" x14ac:dyDescent="0.25">
      <c r="A1149" s="236">
        <v>35304</v>
      </c>
      <c r="B1149" s="236">
        <v>35304</v>
      </c>
      <c r="C1149" s="236" t="s">
        <v>4251</v>
      </c>
      <c r="D1149" s="236">
        <v>62</v>
      </c>
      <c r="E1149" s="236" t="s">
        <v>4233</v>
      </c>
      <c r="L1149" s="236" t="s">
        <v>108</v>
      </c>
    </row>
    <row r="1150" spans="1:12" x14ac:dyDescent="0.25">
      <c r="A1150" s="236">
        <v>35686</v>
      </c>
      <c r="B1150" s="236">
        <v>35686</v>
      </c>
      <c r="C1150" s="236" t="s">
        <v>4252</v>
      </c>
      <c r="D1150" s="236">
        <v>62</v>
      </c>
      <c r="E1150" s="236" t="s">
        <v>4233</v>
      </c>
      <c r="L1150" s="236" t="s">
        <v>102</v>
      </c>
    </row>
    <row r="1151" spans="1:12" x14ac:dyDescent="0.25">
      <c r="A1151" s="236">
        <v>36174</v>
      </c>
      <c r="B1151" s="236">
        <v>36174</v>
      </c>
      <c r="C1151" s="236" t="s">
        <v>4253</v>
      </c>
      <c r="D1151" s="236">
        <v>62</v>
      </c>
      <c r="E1151" s="236" t="s">
        <v>4233</v>
      </c>
      <c r="L1151" s="236" t="s">
        <v>72</v>
      </c>
    </row>
    <row r="1152" spans="1:12" x14ac:dyDescent="0.25">
      <c r="A1152" s="236">
        <v>35489</v>
      </c>
      <c r="B1152" s="236">
        <v>35489</v>
      </c>
      <c r="C1152" s="236" t="s">
        <v>4254</v>
      </c>
      <c r="D1152" s="236">
        <v>62</v>
      </c>
      <c r="E1152" s="236" t="s">
        <v>4233</v>
      </c>
      <c r="L1152" s="236" t="s">
        <v>150</v>
      </c>
    </row>
    <row r="1153" spans="1:12" x14ac:dyDescent="0.25">
      <c r="A1153" s="236">
        <v>35494</v>
      </c>
      <c r="B1153" s="236">
        <v>35494</v>
      </c>
      <c r="C1153" s="236" t="s">
        <v>4255</v>
      </c>
      <c r="D1153" s="236">
        <v>62</v>
      </c>
      <c r="E1153" s="236" t="s">
        <v>4233</v>
      </c>
      <c r="L1153" s="236" t="s">
        <v>150</v>
      </c>
    </row>
    <row r="1154" spans="1:12" x14ac:dyDescent="0.25">
      <c r="A1154" s="236">
        <v>35519</v>
      </c>
      <c r="B1154" s="236">
        <v>35519</v>
      </c>
      <c r="C1154" s="236" t="s">
        <v>4256</v>
      </c>
      <c r="D1154" s="236">
        <v>62</v>
      </c>
      <c r="E1154" s="236" t="s">
        <v>4233</v>
      </c>
      <c r="L1154" s="236" t="s">
        <v>150</v>
      </c>
    </row>
    <row r="1155" spans="1:12" x14ac:dyDescent="0.25">
      <c r="A1155" s="236">
        <v>35977</v>
      </c>
      <c r="B1155" s="236">
        <v>35977</v>
      </c>
      <c r="C1155" s="236" t="s">
        <v>4257</v>
      </c>
      <c r="D1155" s="236">
        <v>62</v>
      </c>
      <c r="E1155" s="236" t="s">
        <v>4233</v>
      </c>
      <c r="L1155" s="236" t="s">
        <v>72</v>
      </c>
    </row>
    <row r="1156" spans="1:12" x14ac:dyDescent="0.25">
      <c r="A1156" s="236">
        <v>35524</v>
      </c>
      <c r="B1156" s="236">
        <v>35524</v>
      </c>
      <c r="C1156" s="236" t="s">
        <v>4258</v>
      </c>
      <c r="D1156" s="236">
        <v>62</v>
      </c>
      <c r="E1156" s="236" t="s">
        <v>4233</v>
      </c>
      <c r="L1156" s="236" t="s">
        <v>150</v>
      </c>
    </row>
    <row r="1157" spans="1:12" x14ac:dyDescent="0.25">
      <c r="A1157" s="236">
        <v>35409</v>
      </c>
      <c r="B1157" s="236">
        <v>35409</v>
      </c>
      <c r="C1157" s="236" t="s">
        <v>4259</v>
      </c>
      <c r="D1157" s="236">
        <v>62</v>
      </c>
      <c r="E1157" s="236" t="s">
        <v>4233</v>
      </c>
      <c r="L1157" s="236" t="s">
        <v>195</v>
      </c>
    </row>
    <row r="1158" spans="1:12" x14ac:dyDescent="0.25">
      <c r="A1158" s="236">
        <v>35349</v>
      </c>
      <c r="B1158" s="236">
        <v>35349</v>
      </c>
      <c r="C1158" s="236" t="s">
        <v>4260</v>
      </c>
      <c r="D1158" s="236">
        <v>62</v>
      </c>
      <c r="E1158" s="236" t="s">
        <v>4233</v>
      </c>
      <c r="L1158" s="236" t="s">
        <v>195</v>
      </c>
    </row>
    <row r="1159" spans="1:12" x14ac:dyDescent="0.25">
      <c r="A1159" s="236">
        <v>35229</v>
      </c>
      <c r="B1159" s="236">
        <v>35229</v>
      </c>
      <c r="C1159" s="236" t="s">
        <v>4261</v>
      </c>
      <c r="D1159" s="236">
        <v>62</v>
      </c>
      <c r="E1159" s="236" t="s">
        <v>4233</v>
      </c>
      <c r="L1159" s="236" t="s">
        <v>108</v>
      </c>
    </row>
    <row r="1160" spans="1:12" x14ac:dyDescent="0.25">
      <c r="A1160" s="236">
        <v>35656</v>
      </c>
      <c r="B1160" s="236">
        <v>35656</v>
      </c>
      <c r="C1160" s="236" t="s">
        <v>4262</v>
      </c>
      <c r="D1160" s="236">
        <v>62</v>
      </c>
      <c r="E1160" s="236" t="s">
        <v>4233</v>
      </c>
      <c r="L1160" s="236" t="s">
        <v>108</v>
      </c>
    </row>
    <row r="1161" spans="1:12" x14ac:dyDescent="0.25">
      <c r="A1161" s="236">
        <v>35164</v>
      </c>
      <c r="B1161" s="236">
        <v>35164</v>
      </c>
      <c r="C1161" s="236" t="s">
        <v>4263</v>
      </c>
      <c r="D1161" s="236">
        <v>62</v>
      </c>
      <c r="E1161" s="236" t="s">
        <v>4233</v>
      </c>
      <c r="L1161" s="236" t="s">
        <v>108</v>
      </c>
    </row>
    <row r="1162" spans="1:12" x14ac:dyDescent="0.25">
      <c r="A1162" s="236">
        <v>35159</v>
      </c>
      <c r="B1162" s="236">
        <v>35159</v>
      </c>
      <c r="C1162" s="236" t="s">
        <v>4264</v>
      </c>
      <c r="D1162" s="236">
        <v>62</v>
      </c>
      <c r="E1162" s="236" t="s">
        <v>4233</v>
      </c>
      <c r="L1162" s="236" t="s">
        <v>108</v>
      </c>
    </row>
    <row r="1163" spans="1:12" x14ac:dyDescent="0.25">
      <c r="A1163" s="236">
        <v>35597</v>
      </c>
      <c r="B1163" s="236">
        <v>35597</v>
      </c>
      <c r="C1163" s="236" t="s">
        <v>4265</v>
      </c>
      <c r="D1163" s="236">
        <v>62</v>
      </c>
      <c r="E1163" s="236" t="s">
        <v>4233</v>
      </c>
      <c r="L1163" s="236" t="s">
        <v>191</v>
      </c>
    </row>
    <row r="1164" spans="1:12" x14ac:dyDescent="0.25">
      <c r="A1164" s="236">
        <v>35434</v>
      </c>
      <c r="B1164" s="236">
        <v>35434</v>
      </c>
      <c r="C1164" s="236" t="s">
        <v>4266</v>
      </c>
      <c r="D1164" s="236">
        <v>62</v>
      </c>
      <c r="E1164" s="236" t="s">
        <v>4233</v>
      </c>
      <c r="L1164" s="236" t="s">
        <v>150</v>
      </c>
    </row>
    <row r="1165" spans="1:12" x14ac:dyDescent="0.25">
      <c r="A1165" s="236">
        <v>35204</v>
      </c>
      <c r="B1165" s="236">
        <v>35204</v>
      </c>
      <c r="C1165" s="236" t="s">
        <v>4267</v>
      </c>
      <c r="D1165" s="236">
        <v>62</v>
      </c>
      <c r="E1165" s="236" t="s">
        <v>4233</v>
      </c>
      <c r="L1165" s="236" t="s">
        <v>108</v>
      </c>
    </row>
    <row r="1166" spans="1:12" x14ac:dyDescent="0.25">
      <c r="A1166" s="236">
        <v>35754</v>
      </c>
      <c r="B1166" s="236">
        <v>35754</v>
      </c>
      <c r="C1166" s="236" t="s">
        <v>4268</v>
      </c>
      <c r="D1166" s="236">
        <v>62</v>
      </c>
      <c r="E1166" s="236" t="s">
        <v>4233</v>
      </c>
      <c r="L1166" s="236" t="s">
        <v>108</v>
      </c>
    </row>
    <row r="1167" spans="1:12" x14ac:dyDescent="0.25">
      <c r="A1167" s="236">
        <v>35359</v>
      </c>
      <c r="B1167" s="236">
        <v>35359</v>
      </c>
      <c r="C1167" s="236" t="s">
        <v>4269</v>
      </c>
      <c r="D1167" s="236">
        <v>62</v>
      </c>
      <c r="E1167" s="236" t="s">
        <v>4233</v>
      </c>
      <c r="L1167" s="236" t="s">
        <v>126</v>
      </c>
    </row>
    <row r="1168" spans="1:12" x14ac:dyDescent="0.25">
      <c r="A1168" s="236">
        <v>35550</v>
      </c>
      <c r="B1168" s="236">
        <v>35550</v>
      </c>
      <c r="C1168" s="236" t="s">
        <v>4270</v>
      </c>
      <c r="D1168" s="236">
        <v>62</v>
      </c>
      <c r="E1168" s="236" t="s">
        <v>4233</v>
      </c>
      <c r="L1168" s="236" t="s">
        <v>150</v>
      </c>
    </row>
    <row r="1169" spans="1:14" x14ac:dyDescent="0.25">
      <c r="A1169" s="236">
        <v>36007</v>
      </c>
      <c r="B1169" s="236">
        <v>36007</v>
      </c>
      <c r="C1169" s="236" t="s">
        <v>4271</v>
      </c>
      <c r="D1169" s="236">
        <v>62</v>
      </c>
      <c r="E1169" s="236" t="s">
        <v>4233</v>
      </c>
      <c r="L1169" s="236" t="s">
        <v>72</v>
      </c>
    </row>
    <row r="1170" spans="1:14" x14ac:dyDescent="0.25">
      <c r="A1170" s="236">
        <v>35449</v>
      </c>
      <c r="B1170" s="236">
        <v>35449</v>
      </c>
      <c r="C1170" s="236" t="s">
        <v>4272</v>
      </c>
      <c r="D1170" s="236">
        <v>62</v>
      </c>
      <c r="E1170" s="236" t="s">
        <v>4233</v>
      </c>
      <c r="L1170" s="236" t="s">
        <v>150</v>
      </c>
    </row>
    <row r="1171" spans="1:14" x14ac:dyDescent="0.25">
      <c r="A1171" s="236">
        <v>35602</v>
      </c>
      <c r="B1171" s="236">
        <v>35602</v>
      </c>
      <c r="C1171" s="236" t="s">
        <v>4273</v>
      </c>
      <c r="D1171" s="236">
        <v>62</v>
      </c>
      <c r="E1171" s="236" t="s">
        <v>4233</v>
      </c>
      <c r="L1171" s="236" t="s">
        <v>145</v>
      </c>
    </row>
    <row r="1172" spans="1:14" x14ac:dyDescent="0.25">
      <c r="A1172" s="236">
        <v>35209</v>
      </c>
      <c r="B1172" s="236">
        <v>35209</v>
      </c>
      <c r="C1172" s="236" t="s">
        <v>4274</v>
      </c>
      <c r="D1172" s="236">
        <v>62</v>
      </c>
      <c r="E1172" s="236" t="s">
        <v>4233</v>
      </c>
      <c r="L1172" s="236" t="s">
        <v>108</v>
      </c>
    </row>
    <row r="1173" spans="1:14" x14ac:dyDescent="0.25">
      <c r="A1173" s="236">
        <v>35234</v>
      </c>
      <c r="B1173" s="236">
        <v>35234</v>
      </c>
      <c r="C1173" s="236" t="s">
        <v>4275</v>
      </c>
      <c r="D1173" s="236">
        <v>62</v>
      </c>
      <c r="E1173" s="236" t="s">
        <v>4233</v>
      </c>
      <c r="L1173" s="236" t="s">
        <v>108</v>
      </c>
    </row>
    <row r="1174" spans="1:14" x14ac:dyDescent="0.25">
      <c r="A1174" s="236">
        <v>35119</v>
      </c>
      <c r="B1174" s="236">
        <v>35119</v>
      </c>
      <c r="C1174" s="236" t="s">
        <v>4276</v>
      </c>
      <c r="D1174" s="236">
        <v>62</v>
      </c>
      <c r="E1174" s="236" t="s">
        <v>4233</v>
      </c>
      <c r="L1174" s="236" t="s">
        <v>108</v>
      </c>
    </row>
    <row r="1175" spans="1:14" x14ac:dyDescent="0.25">
      <c r="A1175" s="236">
        <v>35464</v>
      </c>
      <c r="B1175" s="236">
        <v>35464</v>
      </c>
      <c r="C1175" s="236" t="s">
        <v>4277</v>
      </c>
      <c r="D1175" s="236">
        <v>62</v>
      </c>
      <c r="E1175" s="236" t="s">
        <v>4233</v>
      </c>
      <c r="L1175" s="236" t="s">
        <v>150</v>
      </c>
      <c r="M1175" s="236">
        <v>512785205</v>
      </c>
      <c r="N1175" s="236" t="s">
        <v>342</v>
      </c>
    </row>
    <row r="1176" spans="1:14" x14ac:dyDescent="0.25">
      <c r="A1176" s="236">
        <v>35184</v>
      </c>
      <c r="B1176" s="236">
        <v>35184</v>
      </c>
      <c r="C1176" s="236" t="s">
        <v>4278</v>
      </c>
      <c r="D1176" s="236">
        <v>62</v>
      </c>
      <c r="E1176" s="236" t="s">
        <v>4233</v>
      </c>
      <c r="L1176" s="236" t="s">
        <v>108</v>
      </c>
    </row>
    <row r="1177" spans="1:14" x14ac:dyDescent="0.25">
      <c r="A1177" s="236">
        <v>35534</v>
      </c>
      <c r="B1177" s="236">
        <v>35534</v>
      </c>
      <c r="C1177" s="236" t="s">
        <v>4279</v>
      </c>
      <c r="D1177" s="236">
        <v>62</v>
      </c>
      <c r="E1177" s="236" t="s">
        <v>4233</v>
      </c>
      <c r="L1177" s="236" t="s">
        <v>150</v>
      </c>
    </row>
    <row r="1178" spans="1:14" x14ac:dyDescent="0.25">
      <c r="A1178" s="236">
        <v>36023</v>
      </c>
      <c r="B1178" s="236">
        <v>36023</v>
      </c>
      <c r="C1178" s="236" t="s">
        <v>4280</v>
      </c>
      <c r="D1178" s="236">
        <v>62</v>
      </c>
      <c r="E1178" s="236" t="s">
        <v>4233</v>
      </c>
      <c r="L1178" s="236" t="s">
        <v>72</v>
      </c>
    </row>
    <row r="1179" spans="1:14" x14ac:dyDescent="0.25">
      <c r="A1179" s="236">
        <v>36146</v>
      </c>
      <c r="B1179" s="236">
        <v>36146</v>
      </c>
      <c r="C1179" s="236" t="s">
        <v>4281</v>
      </c>
      <c r="D1179" s="236">
        <v>62</v>
      </c>
      <c r="E1179" s="236" t="s">
        <v>4233</v>
      </c>
      <c r="L1179" s="236" t="s">
        <v>72</v>
      </c>
    </row>
    <row r="1180" spans="1:14" x14ac:dyDescent="0.25">
      <c r="A1180" s="236">
        <v>35484</v>
      </c>
      <c r="B1180" s="236">
        <v>35484</v>
      </c>
      <c r="C1180" s="236" t="s">
        <v>4282</v>
      </c>
      <c r="D1180" s="236">
        <v>62</v>
      </c>
      <c r="E1180" s="236" t="s">
        <v>4233</v>
      </c>
      <c r="L1180" s="236" t="s">
        <v>191</v>
      </c>
    </row>
    <row r="1181" spans="1:14" x14ac:dyDescent="0.25">
      <c r="A1181" s="236">
        <v>35299</v>
      </c>
      <c r="B1181" s="236">
        <v>35299</v>
      </c>
      <c r="C1181" s="236" t="s">
        <v>4283</v>
      </c>
      <c r="D1181" s="236">
        <v>62</v>
      </c>
      <c r="E1181" s="236" t="s">
        <v>4233</v>
      </c>
      <c r="L1181" s="236" t="s">
        <v>108</v>
      </c>
    </row>
    <row r="1182" spans="1:14" x14ac:dyDescent="0.25">
      <c r="A1182" s="236">
        <v>35154</v>
      </c>
      <c r="B1182" s="236">
        <v>35154</v>
      </c>
      <c r="C1182" s="236" t="s">
        <v>4284</v>
      </c>
      <c r="D1182" s="236">
        <v>62</v>
      </c>
      <c r="E1182" s="236" t="s">
        <v>4233</v>
      </c>
      <c r="L1182" s="236" t="s">
        <v>108</v>
      </c>
    </row>
    <row r="1183" spans="1:14" x14ac:dyDescent="0.25">
      <c r="A1183" s="236">
        <v>35259</v>
      </c>
      <c r="B1183" s="236">
        <v>35259</v>
      </c>
      <c r="C1183" s="236" t="s">
        <v>4285</v>
      </c>
      <c r="D1183" s="236">
        <v>62</v>
      </c>
      <c r="E1183" s="236" t="s">
        <v>4233</v>
      </c>
      <c r="L1183" s="236" t="s">
        <v>108</v>
      </c>
    </row>
    <row r="1184" spans="1:14" x14ac:dyDescent="0.25">
      <c r="A1184" s="236">
        <v>35284</v>
      </c>
      <c r="B1184" s="236">
        <v>35284</v>
      </c>
      <c r="C1184" s="236" t="s">
        <v>4286</v>
      </c>
      <c r="D1184" s="236">
        <v>62</v>
      </c>
      <c r="E1184" s="236" t="s">
        <v>4233</v>
      </c>
      <c r="L1184" s="236" t="s">
        <v>108</v>
      </c>
    </row>
    <row r="1185" spans="1:12" x14ac:dyDescent="0.25">
      <c r="A1185" s="236">
        <v>35279</v>
      </c>
      <c r="B1185" s="236">
        <v>35279</v>
      </c>
      <c r="C1185" s="236" t="s">
        <v>4287</v>
      </c>
      <c r="D1185" s="236">
        <v>62</v>
      </c>
      <c r="E1185" s="236" t="s">
        <v>4233</v>
      </c>
      <c r="L1185" s="236" t="s">
        <v>108</v>
      </c>
    </row>
    <row r="1186" spans="1:12" x14ac:dyDescent="0.25">
      <c r="A1186" s="236">
        <v>35274</v>
      </c>
      <c r="B1186" s="236">
        <v>35274</v>
      </c>
      <c r="C1186" s="236" t="s">
        <v>4288</v>
      </c>
      <c r="D1186" s="236">
        <v>62</v>
      </c>
      <c r="E1186" s="236" t="s">
        <v>4233</v>
      </c>
      <c r="L1186" s="236" t="s">
        <v>108</v>
      </c>
    </row>
    <row r="1187" spans="1:12" x14ac:dyDescent="0.25">
      <c r="A1187" s="236">
        <v>35269</v>
      </c>
      <c r="B1187" s="236">
        <v>35269</v>
      </c>
      <c r="C1187" s="236" t="s">
        <v>4289</v>
      </c>
      <c r="D1187" s="236">
        <v>62</v>
      </c>
      <c r="E1187" s="236" t="s">
        <v>4233</v>
      </c>
      <c r="L1187" s="236" t="s">
        <v>108</v>
      </c>
    </row>
    <row r="1188" spans="1:12" x14ac:dyDescent="0.25">
      <c r="A1188" s="236">
        <v>35294</v>
      </c>
      <c r="B1188" s="236">
        <v>35294</v>
      </c>
      <c r="C1188" s="236" t="s">
        <v>4290</v>
      </c>
      <c r="D1188" s="236">
        <v>62</v>
      </c>
      <c r="E1188" s="236" t="s">
        <v>4233</v>
      </c>
      <c r="L1188" s="236" t="s">
        <v>108</v>
      </c>
    </row>
    <row r="1189" spans="1:12" x14ac:dyDescent="0.25">
      <c r="A1189" s="236">
        <v>35174</v>
      </c>
      <c r="B1189" s="236">
        <v>35174</v>
      </c>
      <c r="C1189" s="236" t="s">
        <v>4291</v>
      </c>
      <c r="D1189" s="236">
        <v>62</v>
      </c>
      <c r="E1189" s="236" t="s">
        <v>4233</v>
      </c>
      <c r="L1189" s="236" t="s">
        <v>108</v>
      </c>
    </row>
    <row r="1190" spans="1:12" x14ac:dyDescent="0.25">
      <c r="A1190" s="236">
        <v>36309</v>
      </c>
      <c r="B1190" s="236">
        <v>36309</v>
      </c>
      <c r="C1190" s="236" t="s">
        <v>4292</v>
      </c>
      <c r="D1190" s="236">
        <v>62</v>
      </c>
      <c r="E1190" s="236" t="s">
        <v>4233</v>
      </c>
      <c r="L1190" s="236" t="s">
        <v>105</v>
      </c>
    </row>
    <row r="1191" spans="1:12" x14ac:dyDescent="0.25">
      <c r="A1191" s="236">
        <v>35179</v>
      </c>
      <c r="B1191" s="236">
        <v>35179</v>
      </c>
      <c r="C1191" s="236" t="s">
        <v>4293</v>
      </c>
      <c r="D1191" s="236">
        <v>62</v>
      </c>
      <c r="E1191" s="236" t="s">
        <v>4233</v>
      </c>
      <c r="L1191" s="236" t="s">
        <v>108</v>
      </c>
    </row>
    <row r="1192" spans="1:12" x14ac:dyDescent="0.25">
      <c r="A1192" s="236">
        <v>35354</v>
      </c>
      <c r="B1192" s="236">
        <v>35354</v>
      </c>
      <c r="C1192" s="236" t="s">
        <v>4294</v>
      </c>
      <c r="D1192" s="236">
        <v>62</v>
      </c>
      <c r="E1192" s="236" t="s">
        <v>4233</v>
      </c>
      <c r="L1192" s="236" t="s">
        <v>126</v>
      </c>
    </row>
    <row r="1193" spans="1:12" x14ac:dyDescent="0.25">
      <c r="A1193" s="236">
        <v>35379</v>
      </c>
      <c r="B1193" s="236">
        <v>35379</v>
      </c>
      <c r="C1193" s="236" t="s">
        <v>4295</v>
      </c>
      <c r="D1193" s="236">
        <v>62</v>
      </c>
      <c r="E1193" s="236" t="s">
        <v>4233</v>
      </c>
      <c r="L1193" s="236" t="s">
        <v>126</v>
      </c>
    </row>
    <row r="1194" spans="1:12" x14ac:dyDescent="0.25">
      <c r="A1194" s="236">
        <v>35587</v>
      </c>
      <c r="B1194" s="236">
        <v>35587</v>
      </c>
      <c r="C1194" s="236" t="s">
        <v>4296</v>
      </c>
      <c r="D1194" s="236">
        <v>62</v>
      </c>
      <c r="E1194" s="236" t="s">
        <v>4233</v>
      </c>
      <c r="L1194" s="236" t="s">
        <v>126</v>
      </c>
    </row>
    <row r="1195" spans="1:12" x14ac:dyDescent="0.25">
      <c r="A1195" s="236">
        <v>35414</v>
      </c>
      <c r="B1195" s="236">
        <v>35414</v>
      </c>
      <c r="C1195" s="236" t="s">
        <v>4297</v>
      </c>
      <c r="D1195" s="236">
        <v>62</v>
      </c>
      <c r="E1195" s="236" t="s">
        <v>4233</v>
      </c>
      <c r="L1195" s="236" t="s">
        <v>126</v>
      </c>
    </row>
    <row r="1196" spans="1:12" x14ac:dyDescent="0.25">
      <c r="A1196" s="236">
        <v>35344</v>
      </c>
      <c r="B1196" s="236">
        <v>35344</v>
      </c>
      <c r="C1196" s="236" t="s">
        <v>4298</v>
      </c>
      <c r="D1196" s="236">
        <v>62</v>
      </c>
      <c r="E1196" s="236" t="s">
        <v>4233</v>
      </c>
      <c r="L1196" s="236" t="s">
        <v>126</v>
      </c>
    </row>
    <row r="1197" spans="1:12" x14ac:dyDescent="0.25">
      <c r="A1197" s="236">
        <v>35074</v>
      </c>
      <c r="B1197" s="236">
        <v>35074</v>
      </c>
      <c r="C1197" s="236" t="s">
        <v>4299</v>
      </c>
      <c r="D1197" s="236">
        <v>62</v>
      </c>
      <c r="E1197" s="236" t="s">
        <v>4233</v>
      </c>
      <c r="L1197" s="236" t="s">
        <v>126</v>
      </c>
    </row>
    <row r="1198" spans="1:12" x14ac:dyDescent="0.25">
      <c r="A1198" s="236">
        <v>35374</v>
      </c>
      <c r="B1198" s="236">
        <v>35374</v>
      </c>
      <c r="C1198" s="236" t="s">
        <v>4300</v>
      </c>
      <c r="D1198" s="236">
        <v>62</v>
      </c>
      <c r="E1198" s="236" t="s">
        <v>4233</v>
      </c>
      <c r="L1198" s="236" t="s">
        <v>126</v>
      </c>
    </row>
    <row r="1199" spans="1:12" x14ac:dyDescent="0.25">
      <c r="A1199" s="236">
        <v>35369</v>
      </c>
      <c r="B1199" s="236">
        <v>35369</v>
      </c>
      <c r="C1199" s="236" t="s">
        <v>4301</v>
      </c>
      <c r="D1199" s="236">
        <v>62</v>
      </c>
      <c r="E1199" s="236" t="s">
        <v>4233</v>
      </c>
      <c r="L1199" s="236" t="s">
        <v>126</v>
      </c>
    </row>
    <row r="1200" spans="1:12" x14ac:dyDescent="0.25">
      <c r="A1200" s="236">
        <v>35364</v>
      </c>
      <c r="B1200" s="236">
        <v>35364</v>
      </c>
      <c r="C1200" s="236" t="s">
        <v>4302</v>
      </c>
      <c r="D1200" s="236">
        <v>62</v>
      </c>
      <c r="E1200" s="236" t="s">
        <v>4233</v>
      </c>
      <c r="L1200" s="236" t="s">
        <v>126</v>
      </c>
    </row>
    <row r="1201" spans="1:12" x14ac:dyDescent="0.25">
      <c r="A1201" s="236">
        <v>35339</v>
      </c>
      <c r="B1201" s="236">
        <v>35339</v>
      </c>
      <c r="C1201" s="236" t="s">
        <v>4303</v>
      </c>
      <c r="D1201" s="236">
        <v>62</v>
      </c>
      <c r="E1201" s="236" t="s">
        <v>4233</v>
      </c>
      <c r="L1201" s="236" t="s">
        <v>126</v>
      </c>
    </row>
    <row r="1202" spans="1:12" x14ac:dyDescent="0.25">
      <c r="A1202" s="236">
        <v>35703</v>
      </c>
      <c r="B1202" s="236">
        <v>35703</v>
      </c>
      <c r="C1202" s="236" t="s">
        <v>4304</v>
      </c>
      <c r="D1202" s="236">
        <v>62</v>
      </c>
      <c r="E1202" s="236" t="s">
        <v>4233</v>
      </c>
      <c r="L1202" s="236" t="s">
        <v>191</v>
      </c>
    </row>
    <row r="1203" spans="1:12" x14ac:dyDescent="0.25">
      <c r="A1203" s="236">
        <v>35474</v>
      </c>
      <c r="B1203" s="236">
        <v>35474</v>
      </c>
      <c r="C1203" s="236" t="s">
        <v>4305</v>
      </c>
      <c r="D1203" s="236">
        <v>62</v>
      </c>
      <c r="E1203" s="236" t="s">
        <v>4233</v>
      </c>
      <c r="L1203" s="236" t="s">
        <v>150</v>
      </c>
    </row>
    <row r="1204" spans="1:12" x14ac:dyDescent="0.25">
      <c r="A1204" s="236">
        <v>36013</v>
      </c>
      <c r="B1204" s="236">
        <v>36013</v>
      </c>
      <c r="C1204" s="236" t="s">
        <v>4306</v>
      </c>
      <c r="D1204" s="236">
        <v>62</v>
      </c>
      <c r="E1204" s="236" t="s">
        <v>4233</v>
      </c>
      <c r="L1204" s="236" t="s">
        <v>150</v>
      </c>
    </row>
    <row r="1205" spans="1:12" x14ac:dyDescent="0.25">
      <c r="A1205" s="236">
        <v>35997</v>
      </c>
      <c r="B1205" s="236">
        <v>35997</v>
      </c>
      <c r="C1205" s="236" t="s">
        <v>4307</v>
      </c>
      <c r="D1205" s="236">
        <v>62</v>
      </c>
      <c r="E1205" s="236" t="s">
        <v>4233</v>
      </c>
      <c r="L1205" s="236" t="s">
        <v>72</v>
      </c>
    </row>
    <row r="1206" spans="1:12" x14ac:dyDescent="0.25">
      <c r="A1206" s="236">
        <v>35582</v>
      </c>
      <c r="B1206" s="236">
        <v>35582</v>
      </c>
      <c r="C1206" s="236" t="s">
        <v>4308</v>
      </c>
      <c r="D1206" s="236">
        <v>62</v>
      </c>
      <c r="E1206" s="236" t="s">
        <v>4233</v>
      </c>
      <c r="L1206" s="236" t="s">
        <v>145</v>
      </c>
    </row>
    <row r="1207" spans="1:12" x14ac:dyDescent="0.25">
      <c r="A1207" s="236">
        <v>35577</v>
      </c>
      <c r="B1207" s="236">
        <v>35577</v>
      </c>
      <c r="C1207" s="236" t="s">
        <v>4309</v>
      </c>
      <c r="D1207" s="236">
        <v>62</v>
      </c>
      <c r="E1207" s="236" t="s">
        <v>4233</v>
      </c>
      <c r="L1207" s="236" t="s">
        <v>145</v>
      </c>
    </row>
    <row r="1208" spans="1:12" x14ac:dyDescent="0.25">
      <c r="A1208" s="236">
        <v>35698</v>
      </c>
      <c r="B1208" s="236">
        <v>35698</v>
      </c>
      <c r="C1208" s="236" t="s">
        <v>4310</v>
      </c>
      <c r="D1208" s="236">
        <v>62</v>
      </c>
      <c r="E1208" s="236" t="s">
        <v>4233</v>
      </c>
      <c r="L1208" s="236" t="s">
        <v>145</v>
      </c>
    </row>
    <row r="1209" spans="1:12" x14ac:dyDescent="0.25">
      <c r="A1209" s="236">
        <v>36141</v>
      </c>
      <c r="B1209" s="236">
        <v>36141</v>
      </c>
      <c r="C1209" s="236" t="s">
        <v>4311</v>
      </c>
      <c r="D1209" s="236">
        <v>62</v>
      </c>
      <c r="E1209" s="236" t="s">
        <v>4233</v>
      </c>
      <c r="L1209" s="236" t="s">
        <v>145</v>
      </c>
    </row>
    <row r="1210" spans="1:12" x14ac:dyDescent="0.25">
      <c r="A1210" s="236">
        <v>35562</v>
      </c>
      <c r="B1210" s="236">
        <v>35562</v>
      </c>
      <c r="C1210" s="236" t="s">
        <v>4312</v>
      </c>
      <c r="D1210" s="236">
        <v>62</v>
      </c>
      <c r="E1210" s="236" t="s">
        <v>4233</v>
      </c>
      <c r="L1210" s="236" t="s">
        <v>145</v>
      </c>
    </row>
    <row r="1211" spans="1:12" x14ac:dyDescent="0.25">
      <c r="A1211" s="236">
        <v>36159</v>
      </c>
      <c r="B1211" s="236">
        <v>36159</v>
      </c>
      <c r="C1211" s="236" t="s">
        <v>4313</v>
      </c>
      <c r="D1211" s="236">
        <v>62</v>
      </c>
      <c r="E1211" s="236" t="s">
        <v>4233</v>
      </c>
      <c r="L1211" s="236" t="s">
        <v>142</v>
      </c>
    </row>
    <row r="1212" spans="1:12" x14ac:dyDescent="0.25">
      <c r="A1212" s="236">
        <v>35922</v>
      </c>
      <c r="B1212" s="236">
        <v>35922</v>
      </c>
      <c r="C1212" s="236" t="s">
        <v>4314</v>
      </c>
      <c r="D1212" s="236">
        <v>62</v>
      </c>
      <c r="E1212" s="236" t="s">
        <v>4233</v>
      </c>
      <c r="L1212" s="236" t="s">
        <v>108</v>
      </c>
    </row>
    <row r="1213" spans="1:12" x14ac:dyDescent="0.25">
      <c r="A1213" s="236">
        <v>35124</v>
      </c>
      <c r="B1213" s="236">
        <v>35124</v>
      </c>
      <c r="C1213" s="236" t="s">
        <v>4315</v>
      </c>
      <c r="D1213" s="236">
        <v>62</v>
      </c>
      <c r="E1213" s="236" t="s">
        <v>4233</v>
      </c>
      <c r="L1213" s="236" t="s">
        <v>108</v>
      </c>
    </row>
    <row r="1214" spans="1:12" x14ac:dyDescent="0.25">
      <c r="A1214" s="236">
        <v>35439</v>
      </c>
      <c r="B1214" s="236">
        <v>35439</v>
      </c>
      <c r="C1214" s="236" t="s">
        <v>4316</v>
      </c>
      <c r="D1214" s="236">
        <v>62</v>
      </c>
      <c r="E1214" s="236" t="s">
        <v>4233</v>
      </c>
      <c r="L1214" s="236" t="s">
        <v>108</v>
      </c>
    </row>
    <row r="1215" spans="1:12" x14ac:dyDescent="0.25">
      <c r="A1215" s="236">
        <v>35114</v>
      </c>
      <c r="B1215" s="236">
        <v>35114</v>
      </c>
      <c r="C1215" s="236" t="s">
        <v>4317</v>
      </c>
      <c r="D1215" s="236">
        <v>62</v>
      </c>
      <c r="E1215" s="236" t="s">
        <v>4233</v>
      </c>
      <c r="L1215" s="236" t="s">
        <v>108</v>
      </c>
    </row>
    <row r="1216" spans="1:12" x14ac:dyDescent="0.25">
      <c r="A1216" s="236">
        <v>35314</v>
      </c>
      <c r="B1216" s="236">
        <v>35314</v>
      </c>
      <c r="C1216" s="236" t="s">
        <v>4318</v>
      </c>
      <c r="D1216" s="236">
        <v>62</v>
      </c>
      <c r="E1216" s="236" t="s">
        <v>4233</v>
      </c>
      <c r="L1216" s="236" t="s">
        <v>108</v>
      </c>
    </row>
    <row r="1217" spans="1:12" x14ac:dyDescent="0.25">
      <c r="A1217" s="236">
        <v>35139</v>
      </c>
      <c r="B1217" s="236">
        <v>35139</v>
      </c>
      <c r="C1217" s="236" t="s">
        <v>4319</v>
      </c>
      <c r="D1217" s="236">
        <v>62</v>
      </c>
      <c r="E1217" s="236" t="s">
        <v>4233</v>
      </c>
      <c r="L1217" s="236" t="s">
        <v>108</v>
      </c>
    </row>
    <row r="1218" spans="1:12" x14ac:dyDescent="0.25">
      <c r="A1218" s="236">
        <v>36304</v>
      </c>
      <c r="B1218" s="236">
        <v>36304</v>
      </c>
      <c r="C1218" s="236" t="s">
        <v>4320</v>
      </c>
      <c r="D1218" s="236">
        <v>62</v>
      </c>
      <c r="E1218" s="236" t="s">
        <v>4233</v>
      </c>
      <c r="L1218" s="236" t="s">
        <v>105</v>
      </c>
    </row>
    <row r="1219" spans="1:12" x14ac:dyDescent="0.25">
      <c r="A1219" s="236">
        <v>35454</v>
      </c>
      <c r="B1219" s="236">
        <v>35454</v>
      </c>
      <c r="C1219" s="236" t="s">
        <v>4321</v>
      </c>
      <c r="D1219" s="236">
        <v>62</v>
      </c>
      <c r="E1219" s="236" t="s">
        <v>4233</v>
      </c>
      <c r="L1219" s="236" t="s">
        <v>191</v>
      </c>
    </row>
    <row r="1220" spans="1:12" x14ac:dyDescent="0.25">
      <c r="A1220" s="236">
        <v>35539</v>
      </c>
      <c r="B1220" s="236">
        <v>35539</v>
      </c>
      <c r="C1220" s="236" t="s">
        <v>4322</v>
      </c>
      <c r="D1220" s="236">
        <v>62</v>
      </c>
      <c r="E1220" s="236" t="s">
        <v>4233</v>
      </c>
      <c r="L1220" s="236" t="s">
        <v>150</v>
      </c>
    </row>
    <row r="1221" spans="1:12" x14ac:dyDescent="0.25">
      <c r="A1221" s="236">
        <v>35499</v>
      </c>
      <c r="B1221" s="236">
        <v>35499</v>
      </c>
      <c r="C1221" s="236" t="s">
        <v>4323</v>
      </c>
      <c r="D1221" s="236">
        <v>62</v>
      </c>
      <c r="E1221" s="236" t="s">
        <v>4233</v>
      </c>
      <c r="L1221" s="236" t="s">
        <v>191</v>
      </c>
    </row>
    <row r="1222" spans="1:12" x14ac:dyDescent="0.25">
      <c r="A1222" s="236">
        <v>35504</v>
      </c>
      <c r="B1222" s="236">
        <v>35504</v>
      </c>
      <c r="C1222" s="236" t="s">
        <v>4324</v>
      </c>
      <c r="D1222" s="236">
        <v>62</v>
      </c>
      <c r="E1222" s="236" t="s">
        <v>4233</v>
      </c>
      <c r="L1222" s="236" t="s">
        <v>150</v>
      </c>
    </row>
    <row r="1223" spans="1:12" x14ac:dyDescent="0.25">
      <c r="A1223" s="236">
        <v>35309</v>
      </c>
      <c r="B1223" s="236">
        <v>35309</v>
      </c>
      <c r="C1223" s="236" t="s">
        <v>4325</v>
      </c>
      <c r="D1223" s="236">
        <v>62</v>
      </c>
      <c r="E1223" s="236" t="s">
        <v>4233</v>
      </c>
      <c r="L1223" s="236" t="s">
        <v>108</v>
      </c>
    </row>
    <row r="1224" spans="1:12" x14ac:dyDescent="0.25">
      <c r="A1224" s="236">
        <v>35592</v>
      </c>
      <c r="B1224" s="236">
        <v>35592</v>
      </c>
      <c r="C1224" s="236" t="s">
        <v>4326</v>
      </c>
      <c r="D1224" s="236">
        <v>62</v>
      </c>
      <c r="E1224" s="236" t="s">
        <v>4233</v>
      </c>
      <c r="L1224" s="236" t="s">
        <v>145</v>
      </c>
    </row>
    <row r="1225" spans="1:12" x14ac:dyDescent="0.25">
      <c r="A1225" s="236">
        <v>35189</v>
      </c>
      <c r="B1225" s="236">
        <v>35189</v>
      </c>
      <c r="C1225" s="236" t="s">
        <v>4327</v>
      </c>
      <c r="D1225" s="236">
        <v>62</v>
      </c>
      <c r="E1225" s="236" t="s">
        <v>4233</v>
      </c>
      <c r="L1225" s="236" t="s">
        <v>108</v>
      </c>
    </row>
    <row r="1226" spans="1:12" x14ac:dyDescent="0.25">
      <c r="A1226" s="236">
        <v>35424</v>
      </c>
      <c r="B1226" s="236">
        <v>35424</v>
      </c>
      <c r="C1226" s="236" t="s">
        <v>4328</v>
      </c>
      <c r="D1226" s="236">
        <v>62</v>
      </c>
      <c r="E1226" s="236" t="s">
        <v>4233</v>
      </c>
      <c r="L1226" s="236" t="s">
        <v>195</v>
      </c>
    </row>
    <row r="1227" spans="1:12" x14ac:dyDescent="0.25">
      <c r="A1227" s="236">
        <v>35129</v>
      </c>
      <c r="B1227" s="236">
        <v>35129</v>
      </c>
      <c r="C1227" s="236" t="s">
        <v>4329</v>
      </c>
      <c r="D1227" s="236">
        <v>62</v>
      </c>
      <c r="E1227" s="236" t="s">
        <v>4233</v>
      </c>
      <c r="L1227" s="236" t="s">
        <v>108</v>
      </c>
    </row>
    <row r="1228" spans="1:12" x14ac:dyDescent="0.25">
      <c r="A1228" s="236">
        <v>35509</v>
      </c>
      <c r="B1228" s="236">
        <v>35509</v>
      </c>
      <c r="C1228" s="236" t="s">
        <v>4330</v>
      </c>
      <c r="D1228" s="236">
        <v>62</v>
      </c>
      <c r="E1228" s="236" t="s">
        <v>4233</v>
      </c>
      <c r="L1228" s="236" t="s">
        <v>150</v>
      </c>
    </row>
    <row r="1229" spans="1:12" x14ac:dyDescent="0.25">
      <c r="A1229" s="236">
        <v>35134</v>
      </c>
      <c r="B1229" s="236">
        <v>35134</v>
      </c>
      <c r="C1229" s="236" t="s">
        <v>4331</v>
      </c>
      <c r="D1229" s="236">
        <v>62</v>
      </c>
      <c r="E1229" s="236" t="s">
        <v>4233</v>
      </c>
      <c r="L1229" s="236" t="s">
        <v>108</v>
      </c>
    </row>
    <row r="1230" spans="1:12" x14ac:dyDescent="0.25">
      <c r="A1230" s="236">
        <v>35219</v>
      </c>
      <c r="B1230" s="236">
        <v>35219</v>
      </c>
      <c r="C1230" s="236" t="s">
        <v>4332</v>
      </c>
      <c r="D1230" s="236">
        <v>62</v>
      </c>
      <c r="E1230" s="236" t="s">
        <v>4233</v>
      </c>
      <c r="L1230" s="236" t="s">
        <v>108</v>
      </c>
    </row>
    <row r="1231" spans="1:12" x14ac:dyDescent="0.25">
      <c r="A1231" s="236">
        <v>35514</v>
      </c>
      <c r="B1231" s="236">
        <v>35514</v>
      </c>
      <c r="C1231" s="236" t="s">
        <v>4333</v>
      </c>
      <c r="D1231" s="236">
        <v>62</v>
      </c>
      <c r="E1231" s="236" t="s">
        <v>4233</v>
      </c>
      <c r="L1231" s="236" t="s">
        <v>191</v>
      </c>
    </row>
    <row r="1232" spans="1:12" x14ac:dyDescent="0.25">
      <c r="A1232" s="236">
        <v>35992</v>
      </c>
      <c r="B1232" s="236">
        <v>35992</v>
      </c>
      <c r="C1232" s="236" t="s">
        <v>4334</v>
      </c>
      <c r="D1232" s="236">
        <v>62</v>
      </c>
      <c r="E1232" s="236" t="s">
        <v>4233</v>
      </c>
      <c r="L1232" s="236" t="s">
        <v>72</v>
      </c>
    </row>
    <row r="1233" spans="1:12" x14ac:dyDescent="0.25">
      <c r="A1233" s="236">
        <v>35084</v>
      </c>
      <c r="B1233" s="236">
        <v>35084</v>
      </c>
      <c r="C1233" s="236" t="s">
        <v>4335</v>
      </c>
      <c r="D1233" s="236">
        <v>62</v>
      </c>
      <c r="E1233" s="236" t="s">
        <v>4233</v>
      </c>
      <c r="L1233" s="236" t="s">
        <v>195</v>
      </c>
    </row>
    <row r="1234" spans="1:12" x14ac:dyDescent="0.25">
      <c r="A1234" s="236">
        <v>35199</v>
      </c>
      <c r="B1234" s="236">
        <v>35199</v>
      </c>
      <c r="C1234" s="236" t="s">
        <v>4336</v>
      </c>
      <c r="D1234" s="236">
        <v>62</v>
      </c>
      <c r="E1234" s="236" t="s">
        <v>4233</v>
      </c>
      <c r="L1234" s="236" t="s">
        <v>108</v>
      </c>
    </row>
    <row r="1235" spans="1:12" x14ac:dyDescent="0.25">
      <c r="A1235" s="236">
        <v>35319</v>
      </c>
      <c r="B1235" s="236">
        <v>35319</v>
      </c>
      <c r="C1235" s="236" t="s">
        <v>4337</v>
      </c>
      <c r="D1235" s="236">
        <v>62</v>
      </c>
      <c r="E1235" s="236" t="s">
        <v>4233</v>
      </c>
      <c r="L1235" s="236" t="s">
        <v>150</v>
      </c>
    </row>
    <row r="1236" spans="1:12" x14ac:dyDescent="0.25">
      <c r="A1236" s="236">
        <v>35479</v>
      </c>
      <c r="B1236" s="236">
        <v>35479</v>
      </c>
      <c r="C1236" s="236" t="s">
        <v>4338</v>
      </c>
      <c r="D1236" s="236">
        <v>62</v>
      </c>
      <c r="E1236" s="236" t="s">
        <v>4233</v>
      </c>
      <c r="L1236" s="236" t="s">
        <v>150</v>
      </c>
    </row>
    <row r="1237" spans="1:12" x14ac:dyDescent="0.25">
      <c r="A1237" s="236">
        <v>35059</v>
      </c>
      <c r="B1237" s="236">
        <v>35059</v>
      </c>
      <c r="C1237" s="236" t="s">
        <v>4339</v>
      </c>
      <c r="D1237" s="236">
        <v>62</v>
      </c>
      <c r="E1237" s="236" t="s">
        <v>4233</v>
      </c>
      <c r="L1237" s="236" t="s">
        <v>108</v>
      </c>
    </row>
    <row r="1238" spans="1:12" x14ac:dyDescent="0.25">
      <c r="A1238" s="236">
        <v>35444</v>
      </c>
      <c r="B1238" s="236">
        <v>35444</v>
      </c>
      <c r="C1238" s="236" t="s">
        <v>4340</v>
      </c>
      <c r="D1238" s="236">
        <v>62</v>
      </c>
      <c r="E1238" s="236" t="s">
        <v>4233</v>
      </c>
      <c r="L1238" s="236" t="s">
        <v>150</v>
      </c>
    </row>
    <row r="1239" spans="1:12" x14ac:dyDescent="0.25">
      <c r="A1239" s="236">
        <v>35982</v>
      </c>
      <c r="B1239" s="236">
        <v>35982</v>
      </c>
      <c r="C1239" s="236" t="s">
        <v>4341</v>
      </c>
      <c r="D1239" s="236">
        <v>62</v>
      </c>
      <c r="E1239" s="236" t="s">
        <v>4233</v>
      </c>
      <c r="L1239" s="236" t="s">
        <v>108</v>
      </c>
    </row>
    <row r="1240" spans="1:12" x14ac:dyDescent="0.25">
      <c r="A1240" s="236">
        <v>36002</v>
      </c>
      <c r="B1240" s="236">
        <v>36002</v>
      </c>
      <c r="C1240" s="236" t="s">
        <v>4342</v>
      </c>
      <c r="D1240" s="236">
        <v>62</v>
      </c>
      <c r="E1240" s="236" t="s">
        <v>4233</v>
      </c>
      <c r="L1240" s="236" t="s">
        <v>72</v>
      </c>
    </row>
    <row r="1241" spans="1:12" x14ac:dyDescent="0.25">
      <c r="A1241" s="236">
        <v>35169</v>
      </c>
      <c r="B1241" s="236">
        <v>35169</v>
      </c>
      <c r="C1241" s="236" t="s">
        <v>4343</v>
      </c>
      <c r="D1241" s="236">
        <v>62</v>
      </c>
      <c r="E1241" s="236" t="s">
        <v>4233</v>
      </c>
      <c r="L1241" s="236" t="s">
        <v>108</v>
      </c>
    </row>
    <row r="1242" spans="1:12" x14ac:dyDescent="0.25">
      <c r="A1242" s="236">
        <v>35244</v>
      </c>
      <c r="B1242" s="236">
        <v>35244</v>
      </c>
      <c r="C1242" s="236" t="s">
        <v>4344</v>
      </c>
      <c r="D1242" s="236">
        <v>62</v>
      </c>
      <c r="E1242" s="236" t="s">
        <v>4233</v>
      </c>
      <c r="L1242" s="236" t="s">
        <v>108</v>
      </c>
    </row>
    <row r="1243" spans="1:12" x14ac:dyDescent="0.25">
      <c r="A1243" s="236">
        <v>35144</v>
      </c>
      <c r="B1243" s="236">
        <v>35144</v>
      </c>
      <c r="C1243" s="236" t="s">
        <v>4345</v>
      </c>
      <c r="D1243" s="236">
        <v>62</v>
      </c>
      <c r="E1243" s="236" t="s">
        <v>4233</v>
      </c>
      <c r="L1243" s="236" t="s">
        <v>108</v>
      </c>
    </row>
    <row r="1244" spans="1:12" x14ac:dyDescent="0.25">
      <c r="A1244" s="236">
        <v>35759</v>
      </c>
      <c r="B1244" s="236">
        <v>35759</v>
      </c>
      <c r="C1244" s="236" t="s">
        <v>4346</v>
      </c>
      <c r="D1244" s="236">
        <v>62</v>
      </c>
      <c r="E1244" s="236" t="s">
        <v>4233</v>
      </c>
      <c r="L1244" s="236" t="s">
        <v>108</v>
      </c>
    </row>
    <row r="1245" spans="1:12" x14ac:dyDescent="0.25">
      <c r="A1245" s="236">
        <v>35069</v>
      </c>
      <c r="B1245" s="236">
        <v>35069</v>
      </c>
      <c r="C1245" s="236" t="s">
        <v>4347</v>
      </c>
      <c r="D1245" s="236">
        <v>62</v>
      </c>
      <c r="E1245" s="236" t="s">
        <v>4233</v>
      </c>
      <c r="L1245" s="236" t="s">
        <v>150</v>
      </c>
    </row>
    <row r="1246" spans="1:12" x14ac:dyDescent="0.25">
      <c r="A1246" s="236">
        <v>35049</v>
      </c>
      <c r="B1246" s="236">
        <v>35049</v>
      </c>
      <c r="C1246" s="236" t="s">
        <v>4348</v>
      </c>
      <c r="D1246" s="236">
        <v>62</v>
      </c>
      <c r="E1246" s="236" t="s">
        <v>4233</v>
      </c>
      <c r="L1246" s="236" t="s">
        <v>108</v>
      </c>
    </row>
    <row r="1247" spans="1:12" x14ac:dyDescent="0.25">
      <c r="A1247" s="236">
        <v>35764</v>
      </c>
      <c r="B1247" s="236">
        <v>35764</v>
      </c>
      <c r="C1247" s="236" t="s">
        <v>4349</v>
      </c>
      <c r="D1247" s="236">
        <v>62</v>
      </c>
      <c r="E1247" s="236" t="s">
        <v>4233</v>
      </c>
      <c r="L1247" s="236" t="s">
        <v>108</v>
      </c>
    </row>
    <row r="1248" spans="1:12" x14ac:dyDescent="0.25">
      <c r="A1248" s="236">
        <v>35214</v>
      </c>
      <c r="B1248" s="236">
        <v>35214</v>
      </c>
      <c r="C1248" s="236" t="s">
        <v>4350</v>
      </c>
      <c r="D1248" s="236">
        <v>62</v>
      </c>
      <c r="E1248" s="236" t="s">
        <v>4233</v>
      </c>
      <c r="L1248" s="236" t="s">
        <v>108</v>
      </c>
    </row>
    <row r="1249" spans="1:14" x14ac:dyDescent="0.25">
      <c r="A1249" s="236">
        <v>35224</v>
      </c>
      <c r="B1249" s="236">
        <v>35224</v>
      </c>
      <c r="C1249" s="236" t="s">
        <v>4351</v>
      </c>
      <c r="D1249" s="236">
        <v>62</v>
      </c>
      <c r="E1249" s="236" t="s">
        <v>4233</v>
      </c>
      <c r="L1249" s="236" t="s">
        <v>108</v>
      </c>
    </row>
    <row r="1250" spans="1:14" x14ac:dyDescent="0.25">
      <c r="A1250" s="236">
        <v>35749</v>
      </c>
      <c r="B1250" s="236">
        <v>35749</v>
      </c>
      <c r="C1250" s="236" t="s">
        <v>4352</v>
      </c>
      <c r="D1250" s="236">
        <v>62</v>
      </c>
      <c r="E1250" s="236" t="s">
        <v>4233</v>
      </c>
      <c r="L1250" s="236" t="s">
        <v>108</v>
      </c>
    </row>
    <row r="1251" spans="1:14" x14ac:dyDescent="0.25">
      <c r="A1251" s="236">
        <v>35054</v>
      </c>
      <c r="B1251" s="236">
        <v>35054</v>
      </c>
      <c r="C1251" s="236" t="s">
        <v>4353</v>
      </c>
      <c r="D1251" s="236">
        <v>62</v>
      </c>
      <c r="E1251" s="236" t="s">
        <v>4233</v>
      </c>
      <c r="L1251" s="236" t="s">
        <v>150</v>
      </c>
    </row>
    <row r="1252" spans="1:14" x14ac:dyDescent="0.25">
      <c r="A1252" s="236">
        <v>35419</v>
      </c>
      <c r="B1252" s="236">
        <v>35419</v>
      </c>
      <c r="C1252" s="236" t="s">
        <v>4354</v>
      </c>
      <c r="D1252" s="236">
        <v>62</v>
      </c>
      <c r="E1252" s="236" t="s">
        <v>4233</v>
      </c>
      <c r="L1252" s="236" t="s">
        <v>195</v>
      </c>
    </row>
    <row r="1253" spans="1:14" x14ac:dyDescent="0.25">
      <c r="A1253" s="236">
        <v>35404</v>
      </c>
      <c r="B1253" s="236">
        <v>35404</v>
      </c>
      <c r="C1253" s="236" t="s">
        <v>4355</v>
      </c>
      <c r="D1253" s="236">
        <v>62</v>
      </c>
      <c r="E1253" s="236" t="s">
        <v>4233</v>
      </c>
      <c r="L1253" s="236" t="s">
        <v>195</v>
      </c>
    </row>
    <row r="1254" spans="1:14" x14ac:dyDescent="0.25">
      <c r="A1254" s="236">
        <v>35399</v>
      </c>
      <c r="B1254" s="236">
        <v>35399</v>
      </c>
      <c r="C1254" s="236" t="s">
        <v>1560</v>
      </c>
      <c r="D1254" s="236">
        <v>62</v>
      </c>
      <c r="E1254" s="236" t="s">
        <v>4233</v>
      </c>
      <c r="L1254" s="236" t="s">
        <v>195</v>
      </c>
    </row>
    <row r="1255" spans="1:14" x14ac:dyDescent="0.25">
      <c r="A1255" s="236">
        <v>35394</v>
      </c>
      <c r="B1255" s="236">
        <v>35394</v>
      </c>
      <c r="C1255" s="236" t="s">
        <v>4356</v>
      </c>
      <c r="D1255" s="236">
        <v>62</v>
      </c>
      <c r="E1255" s="236" t="s">
        <v>4233</v>
      </c>
      <c r="L1255" s="236" t="s">
        <v>195</v>
      </c>
    </row>
    <row r="1256" spans="1:14" x14ac:dyDescent="0.25">
      <c r="A1256" s="236">
        <v>35744</v>
      </c>
      <c r="B1256" s="236">
        <v>35744</v>
      </c>
      <c r="C1256" s="236" t="s">
        <v>4357</v>
      </c>
      <c r="D1256" s="236">
        <v>62</v>
      </c>
      <c r="E1256" s="236" t="s">
        <v>4233</v>
      </c>
      <c r="L1256" s="236" t="s">
        <v>191</v>
      </c>
    </row>
    <row r="1257" spans="1:14" x14ac:dyDescent="0.25">
      <c r="A1257" s="236">
        <v>35389</v>
      </c>
      <c r="B1257" s="236">
        <v>35389</v>
      </c>
      <c r="C1257" s="236" t="s">
        <v>4358</v>
      </c>
      <c r="D1257" s="236">
        <v>62</v>
      </c>
      <c r="E1257" s="236" t="s">
        <v>4233</v>
      </c>
      <c r="L1257" s="236" t="s">
        <v>195</v>
      </c>
    </row>
    <row r="1258" spans="1:14" x14ac:dyDescent="0.25">
      <c r="A1258" s="236">
        <v>32501</v>
      </c>
      <c r="B1258" s="236">
        <v>32501</v>
      </c>
      <c r="C1258" s="236" t="s">
        <v>4359</v>
      </c>
      <c r="D1258" s="236">
        <v>57</v>
      </c>
      <c r="E1258" s="236" t="s">
        <v>4360</v>
      </c>
      <c r="G1258" s="236" t="s">
        <v>4361</v>
      </c>
      <c r="K1258" s="236" t="s">
        <v>4362</v>
      </c>
      <c r="L1258" s="236" t="s">
        <v>72</v>
      </c>
    </row>
    <row r="1259" spans="1:14" x14ac:dyDescent="0.25">
      <c r="A1259" s="236">
        <v>33582</v>
      </c>
      <c r="B1259" s="236">
        <v>33582</v>
      </c>
      <c r="C1259" s="236" t="s">
        <v>4363</v>
      </c>
      <c r="D1259" s="236">
        <v>57</v>
      </c>
      <c r="E1259" s="236" t="s">
        <v>4360</v>
      </c>
    </row>
    <row r="1260" spans="1:14" x14ac:dyDescent="0.25">
      <c r="A1260" s="236">
        <v>32483</v>
      </c>
      <c r="B1260" s="236">
        <v>32483</v>
      </c>
      <c r="C1260" s="236" t="s">
        <v>4364</v>
      </c>
      <c r="D1260" s="236">
        <v>57</v>
      </c>
      <c r="E1260" s="236" t="s">
        <v>4360</v>
      </c>
      <c r="F1260" s="236" t="s">
        <v>4365</v>
      </c>
      <c r="G1260" s="236" t="s">
        <v>4366</v>
      </c>
      <c r="K1260" s="236" t="s">
        <v>4367</v>
      </c>
      <c r="L1260" s="236" t="s">
        <v>72</v>
      </c>
    </row>
    <row r="1261" spans="1:14" x14ac:dyDescent="0.25">
      <c r="A1261" s="236">
        <v>38567</v>
      </c>
      <c r="B1261" s="236">
        <v>38567</v>
      </c>
      <c r="C1261" s="236" t="s">
        <v>4368</v>
      </c>
      <c r="D1261" s="236">
        <v>57</v>
      </c>
      <c r="E1261" s="236" t="s">
        <v>4360</v>
      </c>
      <c r="F1261" s="236" t="s">
        <v>4369</v>
      </c>
      <c r="L1261" s="236" t="s">
        <v>155</v>
      </c>
      <c r="M1261" s="236">
        <v>514048651</v>
      </c>
      <c r="N1261" s="236" t="s">
        <v>342</v>
      </c>
    </row>
    <row r="1262" spans="1:14" x14ac:dyDescent="0.25">
      <c r="A1262" s="236">
        <v>32489</v>
      </c>
      <c r="B1262" s="236">
        <v>32489</v>
      </c>
      <c r="C1262" s="236" t="s">
        <v>4370</v>
      </c>
      <c r="D1262" s="236">
        <v>57</v>
      </c>
      <c r="E1262" s="236" t="s">
        <v>4360</v>
      </c>
      <c r="F1262" s="236" t="s">
        <v>4371</v>
      </c>
      <c r="G1262" s="236" t="s">
        <v>4372</v>
      </c>
      <c r="L1262" s="236" t="s">
        <v>72</v>
      </c>
    </row>
    <row r="1263" spans="1:14" x14ac:dyDescent="0.25">
      <c r="A1263" s="236">
        <v>32893</v>
      </c>
      <c r="B1263" s="236">
        <v>32893</v>
      </c>
      <c r="C1263" s="236" t="s">
        <v>4373</v>
      </c>
      <c r="D1263" s="236">
        <v>57</v>
      </c>
      <c r="E1263" s="236" t="s">
        <v>4360</v>
      </c>
      <c r="G1263" s="236" t="s">
        <v>4374</v>
      </c>
      <c r="K1263" s="236" t="s">
        <v>4375</v>
      </c>
      <c r="L1263" s="236" t="s">
        <v>72</v>
      </c>
    </row>
    <row r="1264" spans="1:14" x14ac:dyDescent="0.25">
      <c r="A1264" s="236">
        <v>32897</v>
      </c>
      <c r="B1264" s="236">
        <v>32897</v>
      </c>
      <c r="C1264" s="236" t="s">
        <v>4376</v>
      </c>
      <c r="D1264" s="236">
        <v>57</v>
      </c>
      <c r="E1264" s="236" t="s">
        <v>4360</v>
      </c>
      <c r="G1264" s="236" t="s">
        <v>4374</v>
      </c>
      <c r="K1264" s="236" t="s">
        <v>4375</v>
      </c>
      <c r="L1264" s="236" t="s">
        <v>72</v>
      </c>
    </row>
    <row r="1265" spans="1:14" x14ac:dyDescent="0.25">
      <c r="A1265" s="236">
        <v>34134</v>
      </c>
      <c r="B1265" s="236">
        <v>34134</v>
      </c>
      <c r="C1265" s="236" t="s">
        <v>4377</v>
      </c>
      <c r="D1265" s="236">
        <v>57</v>
      </c>
      <c r="E1265" s="236" t="s">
        <v>4360</v>
      </c>
      <c r="I1265" s="236" t="s">
        <v>4378</v>
      </c>
      <c r="L1265" s="236" t="s">
        <v>72</v>
      </c>
    </row>
    <row r="1266" spans="1:14" x14ac:dyDescent="0.25">
      <c r="A1266" s="236">
        <v>38325</v>
      </c>
      <c r="B1266" s="236">
        <v>38325</v>
      </c>
      <c r="C1266" s="236" t="s">
        <v>674</v>
      </c>
      <c r="D1266" s="236">
        <v>57</v>
      </c>
      <c r="E1266" s="236" t="s">
        <v>4360</v>
      </c>
      <c r="F1266" s="236" t="s">
        <v>4379</v>
      </c>
      <c r="I1266" s="236" t="s">
        <v>4380</v>
      </c>
      <c r="J1266" s="236" t="s">
        <v>4381</v>
      </c>
      <c r="L1266" s="236" t="s">
        <v>72</v>
      </c>
      <c r="M1266" s="236">
        <v>513737635</v>
      </c>
      <c r="N1266" s="236" t="s">
        <v>4382</v>
      </c>
    </row>
    <row r="1267" spans="1:14" x14ac:dyDescent="0.25">
      <c r="A1267" s="236">
        <v>32486</v>
      </c>
      <c r="B1267" s="236">
        <v>32486</v>
      </c>
      <c r="C1267" s="236" t="s">
        <v>4383</v>
      </c>
      <c r="D1267" s="236">
        <v>57</v>
      </c>
      <c r="E1267" s="236" t="s">
        <v>4360</v>
      </c>
      <c r="F1267" s="236" t="s">
        <v>4371</v>
      </c>
      <c r="L1267" s="236" t="s">
        <v>72</v>
      </c>
    </row>
    <row r="1268" spans="1:14" x14ac:dyDescent="0.25">
      <c r="A1268" s="236">
        <v>38618</v>
      </c>
      <c r="B1268" s="236">
        <v>38618</v>
      </c>
      <c r="C1268" s="236" t="s">
        <v>2702</v>
      </c>
      <c r="D1268" s="236">
        <v>57</v>
      </c>
      <c r="E1268" s="236" t="s">
        <v>4360</v>
      </c>
    </row>
    <row r="1269" spans="1:14" x14ac:dyDescent="0.25">
      <c r="A1269" s="236">
        <v>38611</v>
      </c>
      <c r="B1269" s="236">
        <v>38611</v>
      </c>
      <c r="C1269" s="236" t="s">
        <v>2702</v>
      </c>
      <c r="D1269" s="236">
        <v>57</v>
      </c>
      <c r="E1269" s="236" t="s">
        <v>4360</v>
      </c>
    </row>
    <row r="1270" spans="1:14" x14ac:dyDescent="0.25">
      <c r="A1270" s="236">
        <v>32504</v>
      </c>
      <c r="B1270" s="236">
        <v>32504</v>
      </c>
      <c r="C1270" s="236" t="s">
        <v>4384</v>
      </c>
      <c r="D1270" s="236">
        <v>57</v>
      </c>
      <c r="E1270" s="236" t="s">
        <v>4360</v>
      </c>
      <c r="F1270" s="236" t="s">
        <v>4385</v>
      </c>
      <c r="G1270" s="236" t="s">
        <v>4386</v>
      </c>
      <c r="K1270" s="236" t="s">
        <v>4387</v>
      </c>
      <c r="L1270" s="236" t="s">
        <v>193</v>
      </c>
    </row>
    <row r="1271" spans="1:14" x14ac:dyDescent="0.25">
      <c r="A1271" s="236">
        <v>32895</v>
      </c>
      <c r="B1271" s="236">
        <v>32895</v>
      </c>
      <c r="C1271" s="236" t="s">
        <v>4388</v>
      </c>
      <c r="D1271" s="236">
        <v>57</v>
      </c>
      <c r="E1271" s="236" t="s">
        <v>4360</v>
      </c>
      <c r="G1271" s="236" t="s">
        <v>4374</v>
      </c>
      <c r="K1271" s="236" t="s">
        <v>4375</v>
      </c>
      <c r="L1271" s="236" t="s">
        <v>72</v>
      </c>
    </row>
    <row r="1272" spans="1:14" x14ac:dyDescent="0.25">
      <c r="A1272" s="236">
        <v>32892</v>
      </c>
      <c r="B1272" s="236">
        <v>32892</v>
      </c>
      <c r="C1272" s="236" t="s">
        <v>4389</v>
      </c>
      <c r="D1272" s="236">
        <v>57</v>
      </c>
      <c r="E1272" s="236" t="s">
        <v>4360</v>
      </c>
      <c r="G1272" s="236" t="s">
        <v>4374</v>
      </c>
      <c r="K1272" s="236" t="s">
        <v>4375</v>
      </c>
      <c r="L1272" s="236" t="s">
        <v>72</v>
      </c>
    </row>
    <row r="1273" spans="1:14" x14ac:dyDescent="0.25">
      <c r="A1273" s="236">
        <v>35851</v>
      </c>
      <c r="B1273" s="236">
        <v>35851</v>
      </c>
      <c r="C1273" s="236" t="s">
        <v>4390</v>
      </c>
      <c r="D1273" s="236">
        <v>57</v>
      </c>
      <c r="E1273" s="236" t="s">
        <v>4360</v>
      </c>
      <c r="F1273" s="236" t="s">
        <v>4391</v>
      </c>
      <c r="L1273" s="236" t="s">
        <v>72</v>
      </c>
      <c r="M1273" s="236" t="s">
        <v>4392</v>
      </c>
      <c r="N1273" s="236" t="s">
        <v>342</v>
      </c>
    </row>
    <row r="1274" spans="1:14" x14ac:dyDescent="0.25">
      <c r="A1274" s="236">
        <v>32894</v>
      </c>
      <c r="B1274" s="236">
        <v>32894</v>
      </c>
      <c r="C1274" s="236" t="s">
        <v>4393</v>
      </c>
      <c r="D1274" s="236">
        <v>57</v>
      </c>
      <c r="E1274" s="236" t="s">
        <v>4360</v>
      </c>
      <c r="G1274" s="236" t="s">
        <v>4374</v>
      </c>
      <c r="K1274" s="236" t="s">
        <v>4375</v>
      </c>
      <c r="L1274" s="236" t="s">
        <v>72</v>
      </c>
    </row>
    <row r="1275" spans="1:14" x14ac:dyDescent="0.25">
      <c r="A1275" s="236">
        <v>35846</v>
      </c>
      <c r="B1275" s="236">
        <v>35846</v>
      </c>
      <c r="C1275" s="236" t="s">
        <v>4394</v>
      </c>
      <c r="D1275" s="236">
        <v>57</v>
      </c>
      <c r="E1275" s="236" t="s">
        <v>4360</v>
      </c>
      <c r="F1275" s="236" t="s">
        <v>4391</v>
      </c>
      <c r="L1275" s="236" t="s">
        <v>72</v>
      </c>
      <c r="M1275" s="236" t="s">
        <v>4392</v>
      </c>
      <c r="N1275" s="236" t="s">
        <v>342</v>
      </c>
    </row>
    <row r="1276" spans="1:14" x14ac:dyDescent="0.25">
      <c r="A1276" s="236">
        <v>33425</v>
      </c>
      <c r="B1276" s="236">
        <v>33425</v>
      </c>
      <c r="C1276" s="236" t="s">
        <v>4395</v>
      </c>
      <c r="D1276" s="236">
        <v>57</v>
      </c>
      <c r="E1276" s="236" t="s">
        <v>4360</v>
      </c>
      <c r="L1276" s="236" t="s">
        <v>72</v>
      </c>
    </row>
    <row r="1277" spans="1:14" x14ac:dyDescent="0.25">
      <c r="A1277" s="236">
        <v>38615</v>
      </c>
      <c r="B1277" s="236">
        <v>38615</v>
      </c>
      <c r="C1277" s="236" t="s">
        <v>4396</v>
      </c>
      <c r="D1277" s="236">
        <v>57</v>
      </c>
      <c r="E1277" s="236" t="s">
        <v>4360</v>
      </c>
      <c r="F1277" s="236" t="s">
        <v>4397</v>
      </c>
      <c r="I1277" s="236" t="s">
        <v>774</v>
      </c>
      <c r="J1277" s="236" t="s">
        <v>4398</v>
      </c>
      <c r="L1277" s="236" t="s">
        <v>72</v>
      </c>
    </row>
    <row r="1278" spans="1:14" x14ac:dyDescent="0.25">
      <c r="A1278" s="236">
        <v>32896</v>
      </c>
      <c r="B1278" s="236">
        <v>32896</v>
      </c>
      <c r="C1278" s="236" t="s">
        <v>4399</v>
      </c>
      <c r="D1278" s="236">
        <v>57</v>
      </c>
      <c r="E1278" s="236" t="s">
        <v>4360</v>
      </c>
      <c r="F1278" s="236" t="s">
        <v>4379</v>
      </c>
      <c r="G1278" s="236" t="s">
        <v>4374</v>
      </c>
      <c r="K1278" s="236" t="s">
        <v>4375</v>
      </c>
      <c r="L1278" s="236" t="s">
        <v>72</v>
      </c>
      <c r="M1278" s="236">
        <v>514601657</v>
      </c>
      <c r="N1278" s="236" t="s">
        <v>342</v>
      </c>
    </row>
    <row r="1279" spans="1:14" x14ac:dyDescent="0.25">
      <c r="A1279" s="236">
        <v>32495</v>
      </c>
      <c r="B1279" s="236">
        <v>32495</v>
      </c>
      <c r="C1279" s="236" t="s">
        <v>4400</v>
      </c>
      <c r="D1279" s="236">
        <v>57</v>
      </c>
      <c r="E1279" s="236" t="s">
        <v>4360</v>
      </c>
      <c r="F1279" s="236" t="s">
        <v>4401</v>
      </c>
      <c r="G1279" s="236" t="s">
        <v>4402</v>
      </c>
      <c r="K1279" s="236" t="s">
        <v>4403</v>
      </c>
      <c r="L1279" s="236" t="s">
        <v>72</v>
      </c>
    </row>
    <row r="1280" spans="1:14" x14ac:dyDescent="0.25">
      <c r="A1280" s="236">
        <v>32480</v>
      </c>
      <c r="B1280" s="236">
        <v>32480</v>
      </c>
      <c r="C1280" s="236" t="s">
        <v>4404</v>
      </c>
      <c r="D1280" s="236">
        <v>57</v>
      </c>
      <c r="E1280" s="236" t="s">
        <v>4360</v>
      </c>
      <c r="F1280" s="236" t="s">
        <v>4405</v>
      </c>
      <c r="G1280" s="236" t="s">
        <v>4406</v>
      </c>
      <c r="K1280" s="236" t="s">
        <v>4407</v>
      </c>
      <c r="L1280" s="236" t="s">
        <v>72</v>
      </c>
    </row>
    <row r="1281" spans="1:14" x14ac:dyDescent="0.25">
      <c r="A1281" s="236">
        <v>38442</v>
      </c>
      <c r="B1281" s="236">
        <v>38442</v>
      </c>
      <c r="C1281" s="236" t="s">
        <v>4408</v>
      </c>
      <c r="D1281" s="236">
        <v>57</v>
      </c>
      <c r="E1281" s="236" t="s">
        <v>4360</v>
      </c>
      <c r="L1281" s="236" t="s">
        <v>121</v>
      </c>
    </row>
    <row r="1282" spans="1:14" x14ac:dyDescent="0.25">
      <c r="A1282" s="236">
        <v>8133</v>
      </c>
      <c r="B1282" s="236">
        <v>8133</v>
      </c>
      <c r="C1282" s="236" t="s">
        <v>4409</v>
      </c>
      <c r="D1282" s="236">
        <v>57</v>
      </c>
      <c r="E1282" s="236" t="s">
        <v>4360</v>
      </c>
      <c r="F1282" s="236" t="s">
        <v>4410</v>
      </c>
      <c r="G1282" s="236" t="s">
        <v>4411</v>
      </c>
      <c r="I1282" s="236" t="s">
        <v>1352</v>
      </c>
      <c r="K1282" s="236" t="s">
        <v>4412</v>
      </c>
      <c r="L1282" s="236" t="s">
        <v>194</v>
      </c>
      <c r="M1282" s="236">
        <v>510216054</v>
      </c>
      <c r="N1282" s="236" t="s">
        <v>2548</v>
      </c>
    </row>
    <row r="1283" spans="1:14" x14ac:dyDescent="0.25">
      <c r="A1283" s="236">
        <v>7437</v>
      </c>
      <c r="B1283" s="236">
        <v>7437</v>
      </c>
      <c r="C1283" s="236" t="s">
        <v>243</v>
      </c>
      <c r="D1283" s="236">
        <v>45</v>
      </c>
      <c r="E1283" s="236" t="s">
        <v>4413</v>
      </c>
      <c r="F1283" s="236" t="s">
        <v>4414</v>
      </c>
      <c r="H1283" s="236">
        <v>52522</v>
      </c>
      <c r="I1283" s="236" t="s">
        <v>4415</v>
      </c>
      <c r="J1283" s="236" t="s">
        <v>4416</v>
      </c>
      <c r="K1283" s="236" t="s">
        <v>4417</v>
      </c>
      <c r="L1283" s="236" t="s">
        <v>194</v>
      </c>
      <c r="M1283" s="236">
        <v>512869439</v>
      </c>
      <c r="N1283" s="236" t="s">
        <v>342</v>
      </c>
    </row>
    <row r="1284" spans="1:14" x14ac:dyDescent="0.25">
      <c r="A1284" s="236">
        <v>7453</v>
      </c>
      <c r="B1284" s="236">
        <v>7453</v>
      </c>
      <c r="C1284" s="236" t="s">
        <v>244</v>
      </c>
      <c r="D1284" s="236">
        <v>45</v>
      </c>
      <c r="E1284" s="236" t="s">
        <v>4413</v>
      </c>
      <c r="F1284" s="236" t="s">
        <v>4418</v>
      </c>
      <c r="G1284" s="236" t="s">
        <v>4419</v>
      </c>
      <c r="I1284" s="236" t="s">
        <v>4420</v>
      </c>
      <c r="J1284" s="236" t="s">
        <v>4421</v>
      </c>
      <c r="L1284" s="236" t="s">
        <v>194</v>
      </c>
      <c r="M1284" s="236">
        <v>513094219</v>
      </c>
      <c r="N1284" s="236" t="s">
        <v>342</v>
      </c>
    </row>
    <row r="1285" spans="1:14" x14ac:dyDescent="0.25">
      <c r="A1285" s="236">
        <v>7435</v>
      </c>
      <c r="B1285" s="236">
        <v>7435</v>
      </c>
      <c r="C1285" s="236" t="s">
        <v>245</v>
      </c>
      <c r="D1285" s="236">
        <v>45</v>
      </c>
      <c r="E1285" s="236" t="s">
        <v>4413</v>
      </c>
      <c r="F1285" s="236" t="s">
        <v>4422</v>
      </c>
      <c r="I1285" s="236" t="s">
        <v>4423</v>
      </c>
      <c r="J1285" s="236" t="s">
        <v>4424</v>
      </c>
      <c r="K1285" s="236" t="s">
        <v>4425</v>
      </c>
      <c r="L1285" s="236" t="s">
        <v>194</v>
      </c>
      <c r="M1285" s="236">
        <v>540182961</v>
      </c>
      <c r="N1285" s="236" t="s">
        <v>342</v>
      </c>
    </row>
    <row r="1286" spans="1:14" x14ac:dyDescent="0.25">
      <c r="A1286" s="236">
        <v>33567</v>
      </c>
      <c r="B1286" s="236">
        <v>33567</v>
      </c>
      <c r="C1286" s="236" t="s">
        <v>4426</v>
      </c>
      <c r="D1286" s="236">
        <v>45</v>
      </c>
      <c r="E1286" s="236" t="s">
        <v>4413</v>
      </c>
    </row>
    <row r="1287" spans="1:14" x14ac:dyDescent="0.25">
      <c r="A1287" s="236">
        <v>37084</v>
      </c>
      <c r="B1287" s="236">
        <v>37084</v>
      </c>
      <c r="C1287" s="236" t="s">
        <v>4427</v>
      </c>
      <c r="D1287" s="236">
        <v>45</v>
      </c>
      <c r="E1287" s="236" t="s">
        <v>4413</v>
      </c>
      <c r="F1287" s="236" t="s">
        <v>4428</v>
      </c>
      <c r="I1287" s="236" t="s">
        <v>4429</v>
      </c>
      <c r="L1287" s="236" t="s">
        <v>193</v>
      </c>
      <c r="M1287" s="236">
        <v>558232195</v>
      </c>
    </row>
    <row r="1288" spans="1:14" x14ac:dyDescent="0.25">
      <c r="A1288" s="236">
        <v>7463</v>
      </c>
      <c r="B1288" s="236">
        <v>7463</v>
      </c>
      <c r="C1288" s="236" t="s">
        <v>246</v>
      </c>
      <c r="D1288" s="236">
        <v>45</v>
      </c>
      <c r="E1288" s="236" t="s">
        <v>4413</v>
      </c>
      <c r="F1288" s="236" t="s">
        <v>4430</v>
      </c>
      <c r="G1288" s="236" t="s">
        <v>4431</v>
      </c>
      <c r="I1288" s="236" t="s">
        <v>4432</v>
      </c>
      <c r="K1288" s="236" t="s">
        <v>4433</v>
      </c>
      <c r="L1288" s="236" t="s">
        <v>165</v>
      </c>
      <c r="M1288" s="236">
        <v>512166059</v>
      </c>
      <c r="N1288" s="236" t="s">
        <v>342</v>
      </c>
    </row>
    <row r="1289" spans="1:14" x14ac:dyDescent="0.25">
      <c r="A1289" s="236">
        <v>32568</v>
      </c>
      <c r="B1289" s="236">
        <v>32568</v>
      </c>
      <c r="C1289" s="236" t="s">
        <v>247</v>
      </c>
      <c r="D1289" s="236">
        <v>45</v>
      </c>
      <c r="E1289" s="236" t="s">
        <v>4413</v>
      </c>
      <c r="F1289" s="236" t="s">
        <v>4434</v>
      </c>
      <c r="L1289" s="236" t="s">
        <v>105</v>
      </c>
      <c r="M1289" s="236">
        <v>510176050</v>
      </c>
      <c r="N1289" s="236" t="s">
        <v>371</v>
      </c>
    </row>
    <row r="1290" spans="1:14" x14ac:dyDescent="0.25">
      <c r="A1290" s="236">
        <v>34502</v>
      </c>
      <c r="B1290" s="236">
        <v>34502</v>
      </c>
      <c r="C1290" s="236" t="s">
        <v>248</v>
      </c>
      <c r="D1290" s="236">
        <v>45</v>
      </c>
      <c r="E1290" s="236" t="s">
        <v>4413</v>
      </c>
      <c r="F1290" s="236" t="s">
        <v>4430</v>
      </c>
      <c r="L1290" s="236" t="s">
        <v>102</v>
      </c>
      <c r="M1290" s="236">
        <v>514527936</v>
      </c>
      <c r="N1290" s="236" t="s">
        <v>371</v>
      </c>
    </row>
    <row r="1291" spans="1:14" x14ac:dyDescent="0.25">
      <c r="A1291" s="236">
        <v>7440</v>
      </c>
      <c r="B1291" s="236">
        <v>7440</v>
      </c>
      <c r="C1291" s="236" t="s">
        <v>4435</v>
      </c>
      <c r="D1291" s="236">
        <v>45</v>
      </c>
      <c r="E1291" s="236" t="s">
        <v>4413</v>
      </c>
      <c r="F1291" s="236" t="s">
        <v>4430</v>
      </c>
      <c r="G1291" s="236" t="s">
        <v>4436</v>
      </c>
      <c r="I1291" s="236" t="s">
        <v>4437</v>
      </c>
      <c r="J1291" s="236" t="s">
        <v>4438</v>
      </c>
      <c r="L1291" s="236" t="s">
        <v>72</v>
      </c>
    </row>
    <row r="1292" spans="1:14" x14ac:dyDescent="0.25">
      <c r="A1292" s="236">
        <v>33456</v>
      </c>
      <c r="B1292" s="236">
        <v>33456</v>
      </c>
      <c r="C1292" s="236" t="s">
        <v>249</v>
      </c>
      <c r="D1292" s="236">
        <v>45</v>
      </c>
      <c r="E1292" s="236" t="s">
        <v>4413</v>
      </c>
      <c r="F1292" s="236" t="s">
        <v>4439</v>
      </c>
      <c r="L1292" s="236" t="s">
        <v>105</v>
      </c>
      <c r="N1292" s="236" t="s">
        <v>371</v>
      </c>
    </row>
    <row r="1293" spans="1:14" x14ac:dyDescent="0.25">
      <c r="A1293" s="236">
        <v>33462</v>
      </c>
      <c r="B1293" s="236">
        <v>33462</v>
      </c>
      <c r="C1293" s="236" t="s">
        <v>4440</v>
      </c>
      <c r="D1293" s="236">
        <v>45</v>
      </c>
      <c r="E1293" s="236" t="s">
        <v>4413</v>
      </c>
      <c r="F1293" s="236" t="s">
        <v>4441</v>
      </c>
      <c r="L1293" s="236" t="s">
        <v>105</v>
      </c>
      <c r="M1293" s="236">
        <v>513686014</v>
      </c>
      <c r="N1293" s="236" t="s">
        <v>371</v>
      </c>
    </row>
    <row r="1294" spans="1:14" x14ac:dyDescent="0.25">
      <c r="A1294" s="236">
        <v>32577</v>
      </c>
      <c r="B1294" s="236">
        <v>32577</v>
      </c>
      <c r="C1294" s="236" t="s">
        <v>250</v>
      </c>
      <c r="D1294" s="236">
        <v>45</v>
      </c>
      <c r="E1294" s="236" t="s">
        <v>4413</v>
      </c>
      <c r="F1294" s="236" t="s">
        <v>4442</v>
      </c>
      <c r="K1294" s="236" t="s">
        <v>4443</v>
      </c>
      <c r="L1294" s="236" t="s">
        <v>105</v>
      </c>
      <c r="M1294" s="236">
        <v>520020405</v>
      </c>
      <c r="N1294" s="236" t="s">
        <v>371</v>
      </c>
    </row>
    <row r="1295" spans="1:14" x14ac:dyDescent="0.25">
      <c r="A1295" s="236">
        <v>33459</v>
      </c>
      <c r="B1295" s="236">
        <v>33459</v>
      </c>
      <c r="C1295" s="236" t="s">
        <v>251</v>
      </c>
      <c r="D1295" s="236">
        <v>45</v>
      </c>
      <c r="E1295" s="236" t="s">
        <v>4413</v>
      </c>
      <c r="F1295" s="236" t="s">
        <v>4444</v>
      </c>
      <c r="L1295" s="236" t="s">
        <v>105</v>
      </c>
      <c r="M1295" s="236">
        <v>510231079</v>
      </c>
      <c r="N1295" s="236" t="s">
        <v>371</v>
      </c>
    </row>
    <row r="1296" spans="1:14" x14ac:dyDescent="0.25">
      <c r="A1296" s="236">
        <v>33453</v>
      </c>
      <c r="B1296" s="236">
        <v>33453</v>
      </c>
      <c r="C1296" s="236" t="s">
        <v>252</v>
      </c>
      <c r="D1296" s="236">
        <v>45</v>
      </c>
      <c r="E1296" s="236" t="s">
        <v>4413</v>
      </c>
      <c r="F1296" s="236" t="s">
        <v>4445</v>
      </c>
      <c r="L1296" s="236" t="s">
        <v>105</v>
      </c>
      <c r="M1296" s="236">
        <v>520030800</v>
      </c>
      <c r="N1296" s="236" t="s">
        <v>371</v>
      </c>
    </row>
    <row r="1297" spans="1:14" x14ac:dyDescent="0.25">
      <c r="A1297" s="236">
        <v>32562</v>
      </c>
      <c r="B1297" s="236">
        <v>32562</v>
      </c>
      <c r="C1297" s="236" t="s">
        <v>253</v>
      </c>
      <c r="D1297" s="236">
        <v>45</v>
      </c>
      <c r="E1297" s="236" t="s">
        <v>4413</v>
      </c>
      <c r="F1297" s="236" t="s">
        <v>4446</v>
      </c>
      <c r="G1297" s="236" t="s">
        <v>4447</v>
      </c>
      <c r="L1297" s="236" t="s">
        <v>105</v>
      </c>
      <c r="M1297" s="236">
        <v>513653576</v>
      </c>
      <c r="N1297" s="236" t="s">
        <v>371</v>
      </c>
    </row>
    <row r="1298" spans="1:14" x14ac:dyDescent="0.25">
      <c r="A1298" s="236">
        <v>29336</v>
      </c>
      <c r="B1298" s="236">
        <v>29336</v>
      </c>
      <c r="C1298" s="236" t="s">
        <v>254</v>
      </c>
      <c r="D1298" s="236">
        <v>45</v>
      </c>
      <c r="E1298" s="236" t="s">
        <v>4413</v>
      </c>
      <c r="F1298" s="236" t="s">
        <v>4448</v>
      </c>
      <c r="H1298" s="236">
        <v>52521</v>
      </c>
      <c r="I1298" s="236" t="s">
        <v>4449</v>
      </c>
      <c r="J1298" s="236" t="s">
        <v>4450</v>
      </c>
      <c r="K1298" s="236" t="s">
        <v>4451</v>
      </c>
      <c r="L1298" s="236" t="s">
        <v>72</v>
      </c>
      <c r="M1298" s="236">
        <v>514860568</v>
      </c>
      <c r="N1298" s="236" t="s">
        <v>342</v>
      </c>
    </row>
    <row r="1299" spans="1:14" x14ac:dyDescent="0.25">
      <c r="A1299" s="236">
        <v>33704</v>
      </c>
      <c r="B1299" s="236">
        <v>33704</v>
      </c>
      <c r="C1299" s="236" t="s">
        <v>4452</v>
      </c>
      <c r="D1299" s="236">
        <v>45</v>
      </c>
      <c r="E1299" s="236" t="s">
        <v>4413</v>
      </c>
      <c r="L1299" s="236" t="s">
        <v>72</v>
      </c>
    </row>
    <row r="1300" spans="1:14" x14ac:dyDescent="0.25">
      <c r="A1300" s="236">
        <v>33701</v>
      </c>
      <c r="B1300" s="236">
        <v>33701</v>
      </c>
      <c r="C1300" s="236" t="s">
        <v>4453</v>
      </c>
      <c r="D1300" s="236">
        <v>45</v>
      </c>
      <c r="E1300" s="236" t="s">
        <v>4413</v>
      </c>
      <c r="L1300" s="236" t="s">
        <v>72</v>
      </c>
      <c r="N1300" s="236" t="s">
        <v>342</v>
      </c>
    </row>
    <row r="1301" spans="1:14" x14ac:dyDescent="0.25">
      <c r="A1301" s="236">
        <v>33707</v>
      </c>
      <c r="B1301" s="236">
        <v>33707</v>
      </c>
      <c r="C1301" s="236" t="s">
        <v>4454</v>
      </c>
      <c r="D1301" s="236">
        <v>45</v>
      </c>
      <c r="E1301" s="236" t="s">
        <v>4413</v>
      </c>
      <c r="L1301" s="236" t="s">
        <v>72</v>
      </c>
      <c r="M1301" s="236">
        <v>580001980</v>
      </c>
      <c r="N1301" s="236" t="s">
        <v>342</v>
      </c>
    </row>
    <row r="1302" spans="1:14" x14ac:dyDescent="0.25">
      <c r="A1302" s="236">
        <v>33695</v>
      </c>
      <c r="B1302" s="236">
        <v>33695</v>
      </c>
      <c r="C1302" s="236" t="s">
        <v>4455</v>
      </c>
      <c r="D1302" s="236">
        <v>45</v>
      </c>
      <c r="E1302" s="236" t="s">
        <v>4413</v>
      </c>
      <c r="L1302" s="236" t="s">
        <v>72</v>
      </c>
      <c r="N1302" s="236" t="s">
        <v>342</v>
      </c>
    </row>
    <row r="1303" spans="1:14" x14ac:dyDescent="0.25">
      <c r="A1303" s="236">
        <v>33698</v>
      </c>
      <c r="B1303" s="236">
        <v>33698</v>
      </c>
      <c r="C1303" s="236" t="s">
        <v>4456</v>
      </c>
      <c r="D1303" s="236">
        <v>45</v>
      </c>
      <c r="E1303" s="236" t="s">
        <v>4413</v>
      </c>
      <c r="L1303" s="236" t="s">
        <v>72</v>
      </c>
      <c r="N1303" s="236" t="s">
        <v>342</v>
      </c>
    </row>
    <row r="1304" spans="1:14" x14ac:dyDescent="0.25">
      <c r="A1304" s="236">
        <v>33474</v>
      </c>
      <c r="B1304" s="236">
        <v>33474</v>
      </c>
      <c r="C1304" s="236" t="s">
        <v>4457</v>
      </c>
      <c r="D1304" s="236">
        <v>45</v>
      </c>
      <c r="E1304" s="236" t="s">
        <v>4413</v>
      </c>
      <c r="L1304" s="236" t="s">
        <v>168</v>
      </c>
    </row>
    <row r="1305" spans="1:14" x14ac:dyDescent="0.25">
      <c r="A1305" s="236">
        <v>35329</v>
      </c>
      <c r="B1305" s="236">
        <v>35329</v>
      </c>
      <c r="C1305" s="236" t="s">
        <v>4458</v>
      </c>
      <c r="D1305" s="236">
        <v>45</v>
      </c>
      <c r="E1305" s="236" t="s">
        <v>4413</v>
      </c>
      <c r="L1305" s="236" t="s">
        <v>121</v>
      </c>
    </row>
    <row r="1306" spans="1:14" x14ac:dyDescent="0.25">
      <c r="A1306" s="236">
        <v>28562</v>
      </c>
      <c r="B1306" s="236">
        <v>28562</v>
      </c>
      <c r="C1306" s="236" t="s">
        <v>255</v>
      </c>
      <c r="D1306" s="236">
        <v>45</v>
      </c>
      <c r="E1306" s="236" t="s">
        <v>4413</v>
      </c>
      <c r="F1306" s="236" t="s">
        <v>4459</v>
      </c>
      <c r="I1306" s="236" t="s">
        <v>4460</v>
      </c>
      <c r="J1306" s="236" t="s">
        <v>4461</v>
      </c>
      <c r="K1306" s="236" t="s">
        <v>4462</v>
      </c>
      <c r="L1306" s="236" t="s">
        <v>105</v>
      </c>
      <c r="M1306" s="236">
        <v>512352683</v>
      </c>
      <c r="N1306" s="236" t="s">
        <v>371</v>
      </c>
    </row>
    <row r="1307" spans="1:14" x14ac:dyDescent="0.25">
      <c r="A1307" s="236">
        <v>35891</v>
      </c>
      <c r="B1307" s="236">
        <v>35891</v>
      </c>
      <c r="C1307" s="236" t="s">
        <v>4463</v>
      </c>
      <c r="D1307" s="236">
        <v>45</v>
      </c>
      <c r="E1307" s="236" t="s">
        <v>4413</v>
      </c>
      <c r="F1307" s="236" t="s">
        <v>4464</v>
      </c>
      <c r="L1307" s="236" t="s">
        <v>99</v>
      </c>
    </row>
    <row r="1308" spans="1:14" x14ac:dyDescent="0.25">
      <c r="A1308" s="236">
        <v>34984</v>
      </c>
      <c r="B1308" s="236">
        <v>34984</v>
      </c>
      <c r="C1308" s="236" t="s">
        <v>4465</v>
      </c>
      <c r="D1308" s="236">
        <v>45</v>
      </c>
      <c r="E1308" s="236" t="s">
        <v>4413</v>
      </c>
      <c r="F1308" s="236" t="s">
        <v>4466</v>
      </c>
      <c r="L1308" s="236" t="s">
        <v>168</v>
      </c>
      <c r="M1308" s="236">
        <v>516111457</v>
      </c>
      <c r="N1308" s="236" t="s">
        <v>342</v>
      </c>
    </row>
    <row r="1309" spans="1:14" x14ac:dyDescent="0.25">
      <c r="A1309" s="236">
        <v>35886</v>
      </c>
      <c r="B1309" s="236">
        <v>35886</v>
      </c>
      <c r="C1309" s="236" t="s">
        <v>4467</v>
      </c>
      <c r="D1309" s="236">
        <v>45</v>
      </c>
      <c r="E1309" s="236" t="s">
        <v>4413</v>
      </c>
      <c r="F1309" s="236" t="s">
        <v>4468</v>
      </c>
      <c r="L1309" s="236" t="s">
        <v>174</v>
      </c>
      <c r="M1309" s="236">
        <v>515040962</v>
      </c>
      <c r="N1309" s="236" t="s">
        <v>342</v>
      </c>
    </row>
    <row r="1310" spans="1:14" x14ac:dyDescent="0.25">
      <c r="A1310" s="236">
        <v>35881</v>
      </c>
      <c r="B1310" s="236">
        <v>35881</v>
      </c>
      <c r="C1310" s="236" t="s">
        <v>4469</v>
      </c>
      <c r="D1310" s="236">
        <v>45</v>
      </c>
      <c r="E1310" s="236" t="s">
        <v>4413</v>
      </c>
      <c r="F1310" s="236" t="s">
        <v>4470</v>
      </c>
      <c r="L1310" s="236" t="s">
        <v>174</v>
      </c>
      <c r="M1310" s="236">
        <v>516011954</v>
      </c>
    </row>
    <row r="1311" spans="1:14" x14ac:dyDescent="0.25">
      <c r="A1311" s="236">
        <v>7466</v>
      </c>
      <c r="B1311" s="236">
        <v>7466</v>
      </c>
      <c r="C1311" s="236" t="s">
        <v>256</v>
      </c>
      <c r="D1311" s="236">
        <v>45</v>
      </c>
      <c r="E1311" s="236" t="s">
        <v>4413</v>
      </c>
      <c r="F1311" s="236" t="s">
        <v>4471</v>
      </c>
      <c r="I1311" s="236" t="s">
        <v>4472</v>
      </c>
      <c r="J1311" s="236" t="s">
        <v>4473</v>
      </c>
      <c r="L1311" s="236" t="s">
        <v>72</v>
      </c>
      <c r="M1311" s="236">
        <v>515700771</v>
      </c>
      <c r="N1311" s="236" t="s">
        <v>342</v>
      </c>
    </row>
    <row r="1312" spans="1:14" x14ac:dyDescent="0.25">
      <c r="A1312" s="236">
        <v>7431</v>
      </c>
      <c r="B1312" s="236">
        <v>7431</v>
      </c>
      <c r="C1312" s="236" t="s">
        <v>257</v>
      </c>
      <c r="D1312" s="236">
        <v>45</v>
      </c>
      <c r="E1312" s="236" t="s">
        <v>4413</v>
      </c>
      <c r="F1312" s="236" t="s">
        <v>4474</v>
      </c>
      <c r="H1312" s="236">
        <v>62109</v>
      </c>
      <c r="I1312" s="236" t="s">
        <v>4475</v>
      </c>
      <c r="J1312" s="236" t="s">
        <v>4476</v>
      </c>
      <c r="L1312" s="236" t="s">
        <v>105</v>
      </c>
      <c r="M1312" s="236">
        <v>520024167</v>
      </c>
      <c r="N1312" s="236" t="s">
        <v>371</v>
      </c>
    </row>
    <row r="1313" spans="1:14" x14ac:dyDescent="0.25">
      <c r="A1313" s="236">
        <v>7760</v>
      </c>
      <c r="B1313" s="236">
        <v>7760</v>
      </c>
      <c r="C1313" s="236" t="s">
        <v>258</v>
      </c>
      <c r="D1313" s="236">
        <v>45</v>
      </c>
      <c r="E1313" s="236" t="s">
        <v>4413</v>
      </c>
      <c r="F1313" s="236" t="s">
        <v>4477</v>
      </c>
      <c r="I1313" s="236" t="s">
        <v>4478</v>
      </c>
      <c r="J1313" s="236" t="s">
        <v>4479</v>
      </c>
      <c r="L1313" s="236" t="s">
        <v>105</v>
      </c>
      <c r="M1313" s="236">
        <v>510678816</v>
      </c>
      <c r="N1313" s="236" t="s">
        <v>371</v>
      </c>
    </row>
    <row r="1314" spans="1:14" x14ac:dyDescent="0.25">
      <c r="A1314" s="236">
        <v>33477</v>
      </c>
      <c r="B1314" s="236">
        <v>33477</v>
      </c>
      <c r="C1314" s="236" t="s">
        <v>4480</v>
      </c>
      <c r="D1314" s="236">
        <v>45</v>
      </c>
      <c r="E1314" s="236" t="s">
        <v>4413</v>
      </c>
      <c r="F1314" s="236" t="s">
        <v>4481</v>
      </c>
      <c r="L1314" s="236" t="s">
        <v>168</v>
      </c>
      <c r="M1314" s="236">
        <v>43314228</v>
      </c>
    </row>
    <row r="1315" spans="1:14" x14ac:dyDescent="0.25">
      <c r="A1315" s="236">
        <v>7828</v>
      </c>
      <c r="B1315" s="236">
        <v>7828</v>
      </c>
      <c r="C1315" s="236" t="s">
        <v>4482</v>
      </c>
      <c r="D1315" s="236">
        <v>45</v>
      </c>
      <c r="E1315" s="236" t="s">
        <v>4413</v>
      </c>
      <c r="F1315" s="236" t="s">
        <v>4483</v>
      </c>
      <c r="G1315" s="236" t="s">
        <v>4484</v>
      </c>
      <c r="H1315" s="236">
        <v>0</v>
      </c>
      <c r="I1315" s="236" t="s">
        <v>4485</v>
      </c>
      <c r="J1315" s="236" t="s">
        <v>4486</v>
      </c>
      <c r="K1315" s="236" t="s">
        <v>4487</v>
      </c>
      <c r="L1315" s="236" t="s">
        <v>121</v>
      </c>
      <c r="M1315" s="236">
        <v>514587849</v>
      </c>
    </row>
    <row r="1316" spans="1:14" x14ac:dyDescent="0.25">
      <c r="A1316" s="236">
        <v>36793</v>
      </c>
      <c r="B1316" s="236">
        <v>36793</v>
      </c>
      <c r="C1316" s="236" t="s">
        <v>259</v>
      </c>
      <c r="D1316" s="236">
        <v>45</v>
      </c>
      <c r="E1316" s="236" t="s">
        <v>4413</v>
      </c>
      <c r="F1316" s="236" t="s">
        <v>4488</v>
      </c>
      <c r="L1316" s="236" t="s">
        <v>121</v>
      </c>
      <c r="M1316" s="236">
        <v>511774945</v>
      </c>
    </row>
    <row r="1317" spans="1:14" x14ac:dyDescent="0.25">
      <c r="A1317" s="236">
        <v>7726</v>
      </c>
      <c r="B1317" s="236">
        <v>7726</v>
      </c>
      <c r="C1317" s="236" t="s">
        <v>4489</v>
      </c>
      <c r="D1317" s="236">
        <v>45</v>
      </c>
      <c r="E1317" s="236" t="s">
        <v>4413</v>
      </c>
      <c r="F1317" s="236" t="s">
        <v>4490</v>
      </c>
      <c r="G1317" s="236" t="s">
        <v>4491</v>
      </c>
      <c r="H1317" s="236">
        <v>0</v>
      </c>
      <c r="I1317" s="236" t="s">
        <v>4492</v>
      </c>
      <c r="K1317" s="236" t="s">
        <v>4493</v>
      </c>
      <c r="L1317" s="236" t="s">
        <v>121</v>
      </c>
      <c r="M1317" s="236">
        <v>70842430</v>
      </c>
      <c r="N1317" s="236" t="s">
        <v>342</v>
      </c>
    </row>
    <row r="1318" spans="1:14" x14ac:dyDescent="0.25">
      <c r="A1318" s="236">
        <v>36788</v>
      </c>
      <c r="B1318" s="236">
        <v>36788</v>
      </c>
      <c r="C1318" s="236" t="s">
        <v>4494</v>
      </c>
      <c r="D1318" s="236">
        <v>45</v>
      </c>
      <c r="E1318" s="236" t="s">
        <v>4413</v>
      </c>
      <c r="F1318" s="236" t="s">
        <v>4495</v>
      </c>
      <c r="L1318" s="236" t="s">
        <v>121</v>
      </c>
      <c r="M1318" s="236">
        <v>4206246</v>
      </c>
    </row>
    <row r="1319" spans="1:14" x14ac:dyDescent="0.25">
      <c r="A1319" s="236">
        <v>35681</v>
      </c>
      <c r="B1319" s="236">
        <v>35681</v>
      </c>
      <c r="C1319" s="236" t="s">
        <v>4496</v>
      </c>
      <c r="D1319" s="236">
        <v>45</v>
      </c>
      <c r="E1319" s="236" t="s">
        <v>4413</v>
      </c>
      <c r="F1319" s="236" t="s">
        <v>4497</v>
      </c>
      <c r="I1319" s="236" t="s">
        <v>4498</v>
      </c>
      <c r="L1319" s="236" t="s">
        <v>142</v>
      </c>
      <c r="M1319" s="236">
        <v>57743650</v>
      </c>
    </row>
    <row r="1320" spans="1:14" x14ac:dyDescent="0.25">
      <c r="A1320" s="236">
        <v>35671</v>
      </c>
      <c r="B1320" s="236">
        <v>35671</v>
      </c>
      <c r="C1320" s="236" t="s">
        <v>4499</v>
      </c>
      <c r="D1320" s="236">
        <v>45</v>
      </c>
      <c r="E1320" s="236" t="s">
        <v>4413</v>
      </c>
      <c r="F1320" s="236" t="s">
        <v>4500</v>
      </c>
      <c r="I1320" s="236" t="s">
        <v>945</v>
      </c>
      <c r="L1320" s="236" t="s">
        <v>142</v>
      </c>
      <c r="M1320" s="236">
        <v>5138600049</v>
      </c>
      <c r="N1320" s="236" t="s">
        <v>371</v>
      </c>
    </row>
    <row r="1321" spans="1:14" x14ac:dyDescent="0.25">
      <c r="A1321" s="236">
        <v>35676</v>
      </c>
      <c r="B1321" s="236">
        <v>35676</v>
      </c>
      <c r="C1321" s="236" t="s">
        <v>4501</v>
      </c>
      <c r="D1321" s="236">
        <v>45</v>
      </c>
      <c r="E1321" s="236" t="s">
        <v>4413</v>
      </c>
      <c r="F1321" s="236" t="s">
        <v>4502</v>
      </c>
      <c r="L1321" s="236" t="s">
        <v>142</v>
      </c>
    </row>
    <row r="1322" spans="1:14" x14ac:dyDescent="0.25">
      <c r="A1322" s="236">
        <v>35661</v>
      </c>
      <c r="B1322" s="236">
        <v>35661</v>
      </c>
      <c r="C1322" s="236" t="s">
        <v>4503</v>
      </c>
      <c r="D1322" s="236">
        <v>45</v>
      </c>
      <c r="E1322" s="236" t="s">
        <v>4413</v>
      </c>
      <c r="F1322" s="236" t="s">
        <v>4504</v>
      </c>
      <c r="I1322" s="236" t="s">
        <v>4505</v>
      </c>
      <c r="L1322" s="236" t="s">
        <v>142</v>
      </c>
      <c r="M1322" s="236">
        <v>49822745</v>
      </c>
    </row>
    <row r="1323" spans="1:14" x14ac:dyDescent="0.25">
      <c r="A1323" s="236">
        <v>35666</v>
      </c>
      <c r="B1323" s="236">
        <v>35666</v>
      </c>
      <c r="C1323" s="236" t="s">
        <v>4506</v>
      </c>
      <c r="D1323" s="236">
        <v>45</v>
      </c>
      <c r="E1323" s="236" t="s">
        <v>4413</v>
      </c>
      <c r="F1323" s="236" t="s">
        <v>4507</v>
      </c>
      <c r="I1323" s="236" t="s">
        <v>4508</v>
      </c>
      <c r="L1323" s="236" t="s">
        <v>142</v>
      </c>
      <c r="M1323" s="236">
        <v>302990189</v>
      </c>
    </row>
    <row r="1324" spans="1:14" x14ac:dyDescent="0.25">
      <c r="A1324" s="236">
        <v>8185</v>
      </c>
      <c r="B1324" s="236">
        <v>8185</v>
      </c>
      <c r="C1324" s="236" t="s">
        <v>260</v>
      </c>
      <c r="D1324" s="236">
        <v>45</v>
      </c>
      <c r="E1324" s="236" t="s">
        <v>4413</v>
      </c>
      <c r="F1324" s="236" t="s">
        <v>4509</v>
      </c>
      <c r="I1324" s="236" t="s">
        <v>992</v>
      </c>
      <c r="J1324" s="236" t="s">
        <v>4510</v>
      </c>
      <c r="K1324" s="236" t="s">
        <v>4511</v>
      </c>
      <c r="L1324" s="236" t="s">
        <v>105</v>
      </c>
      <c r="N1324" s="236" t="s">
        <v>371</v>
      </c>
    </row>
    <row r="1325" spans="1:14" x14ac:dyDescent="0.25">
      <c r="A1325" s="236">
        <v>31982</v>
      </c>
      <c r="B1325" s="236">
        <v>31982</v>
      </c>
      <c r="C1325" s="236" t="s">
        <v>4512</v>
      </c>
      <c r="D1325" s="236">
        <v>45</v>
      </c>
      <c r="E1325" s="236" t="s">
        <v>4413</v>
      </c>
      <c r="F1325" s="236" t="s">
        <v>4513</v>
      </c>
      <c r="G1325" s="236" t="s">
        <v>4514</v>
      </c>
      <c r="L1325" s="236" t="s">
        <v>161</v>
      </c>
      <c r="M1325" s="236">
        <v>510429681</v>
      </c>
    </row>
    <row r="1326" spans="1:14" x14ac:dyDescent="0.25">
      <c r="A1326" s="236">
        <v>8396</v>
      </c>
      <c r="B1326" s="236">
        <v>8396</v>
      </c>
      <c r="C1326" s="236" t="s">
        <v>4515</v>
      </c>
      <c r="D1326" s="236">
        <v>45</v>
      </c>
      <c r="E1326" s="236" t="s">
        <v>4413</v>
      </c>
      <c r="F1326" s="236" t="s">
        <v>4516</v>
      </c>
      <c r="G1326" s="236" t="s">
        <v>4517</v>
      </c>
      <c r="H1326" s="236">
        <v>0</v>
      </c>
      <c r="I1326" s="236" t="s">
        <v>4518</v>
      </c>
      <c r="K1326" s="236" t="s">
        <v>4519</v>
      </c>
      <c r="L1326" s="236" t="s">
        <v>72</v>
      </c>
    </row>
    <row r="1327" spans="1:14" x14ac:dyDescent="0.25">
      <c r="A1327" s="236">
        <v>32571</v>
      </c>
      <c r="B1327" s="236">
        <v>32571</v>
      </c>
      <c r="C1327" s="236" t="s">
        <v>4520</v>
      </c>
      <c r="D1327" s="236">
        <v>45</v>
      </c>
      <c r="E1327" s="236" t="s">
        <v>4413</v>
      </c>
      <c r="F1327" s="236" t="s">
        <v>4521</v>
      </c>
      <c r="L1327" s="236" t="s">
        <v>72</v>
      </c>
    </row>
    <row r="1328" spans="1:14" x14ac:dyDescent="0.25">
      <c r="A1328" s="236">
        <v>33480</v>
      </c>
      <c r="B1328" s="236">
        <v>33480</v>
      </c>
      <c r="C1328" s="236" t="s">
        <v>4522</v>
      </c>
      <c r="D1328" s="236">
        <v>45</v>
      </c>
      <c r="E1328" s="236" t="s">
        <v>4413</v>
      </c>
      <c r="L1328" s="236" t="s">
        <v>174</v>
      </c>
      <c r="M1328" s="236">
        <v>514762533</v>
      </c>
    </row>
    <row r="1329" spans="1:14" x14ac:dyDescent="0.25">
      <c r="A1329" s="236">
        <v>35100</v>
      </c>
      <c r="B1329" s="236">
        <v>35100</v>
      </c>
      <c r="C1329" s="236" t="s">
        <v>4523</v>
      </c>
      <c r="D1329" s="236">
        <v>45</v>
      </c>
      <c r="E1329" s="236" t="s">
        <v>4413</v>
      </c>
      <c r="F1329" s="236" t="s">
        <v>4524</v>
      </c>
      <c r="L1329" s="236" t="s">
        <v>142</v>
      </c>
      <c r="M1329" s="236">
        <v>21610795</v>
      </c>
    </row>
    <row r="1330" spans="1:14" x14ac:dyDescent="0.25">
      <c r="A1330" s="236">
        <v>33465</v>
      </c>
      <c r="B1330" s="236">
        <v>33465</v>
      </c>
      <c r="C1330" s="236" t="s">
        <v>4525</v>
      </c>
      <c r="D1330" s="236">
        <v>45</v>
      </c>
      <c r="E1330" s="236" t="s">
        <v>4413</v>
      </c>
      <c r="L1330" s="236" t="s">
        <v>72</v>
      </c>
      <c r="M1330" s="236">
        <v>513961664</v>
      </c>
      <c r="N1330" s="236" t="s">
        <v>371</v>
      </c>
    </row>
    <row r="1331" spans="1:14" x14ac:dyDescent="0.25">
      <c r="A1331" s="236">
        <v>7746</v>
      </c>
      <c r="B1331" s="236">
        <v>7746</v>
      </c>
      <c r="C1331" s="236" t="s">
        <v>4526</v>
      </c>
      <c r="D1331" s="236">
        <v>45</v>
      </c>
      <c r="E1331" s="236" t="s">
        <v>4413</v>
      </c>
      <c r="F1331" s="236" t="s">
        <v>4527</v>
      </c>
      <c r="G1331" s="236" t="s">
        <v>4528</v>
      </c>
      <c r="H1331" s="236">
        <v>0</v>
      </c>
      <c r="I1331" s="236" t="s">
        <v>4529</v>
      </c>
      <c r="K1331" s="236" t="s">
        <v>4530</v>
      </c>
      <c r="L1331" s="236" t="s">
        <v>72</v>
      </c>
    </row>
    <row r="1332" spans="1:14" x14ac:dyDescent="0.25">
      <c r="A1332" s="236">
        <v>8206</v>
      </c>
      <c r="B1332" s="236">
        <v>8206</v>
      </c>
      <c r="C1332" s="236" t="s">
        <v>261</v>
      </c>
      <c r="D1332" s="236">
        <v>45</v>
      </c>
      <c r="E1332" s="236" t="s">
        <v>4413</v>
      </c>
      <c r="F1332" s="236" t="s">
        <v>4531</v>
      </c>
      <c r="I1332" s="236" t="s">
        <v>4532</v>
      </c>
      <c r="J1332" s="236" t="s">
        <v>4533</v>
      </c>
      <c r="K1332" s="236" t="s">
        <v>4534</v>
      </c>
      <c r="L1332" s="236" t="s">
        <v>72</v>
      </c>
      <c r="M1332" s="236">
        <v>510961014</v>
      </c>
      <c r="N1332" s="236" t="s">
        <v>342</v>
      </c>
    </row>
    <row r="1333" spans="1:14" x14ac:dyDescent="0.25">
      <c r="A1333" s="236">
        <v>8293</v>
      </c>
      <c r="B1333" s="236">
        <v>8293</v>
      </c>
      <c r="C1333" s="236" t="s">
        <v>262</v>
      </c>
      <c r="D1333" s="236">
        <v>45</v>
      </c>
      <c r="E1333" s="236" t="s">
        <v>4413</v>
      </c>
      <c r="F1333" s="236" t="s">
        <v>4535</v>
      </c>
      <c r="I1333" s="236" t="s">
        <v>4536</v>
      </c>
      <c r="J1333" s="236" t="s">
        <v>4537</v>
      </c>
      <c r="K1333" s="236" t="s">
        <v>4538</v>
      </c>
      <c r="L1333" s="236" t="s">
        <v>72</v>
      </c>
      <c r="M1333" s="236">
        <v>513972596</v>
      </c>
      <c r="N1333" s="236" t="s">
        <v>371</v>
      </c>
    </row>
    <row r="1334" spans="1:14" x14ac:dyDescent="0.25">
      <c r="A1334" s="236">
        <v>8205</v>
      </c>
      <c r="B1334" s="236">
        <v>8205</v>
      </c>
      <c r="C1334" s="236" t="s">
        <v>263</v>
      </c>
      <c r="D1334" s="236">
        <v>45</v>
      </c>
      <c r="E1334" s="236" t="s">
        <v>4413</v>
      </c>
      <c r="F1334" s="236" t="s">
        <v>4539</v>
      </c>
      <c r="I1334" s="236" t="s">
        <v>4540</v>
      </c>
      <c r="J1334" s="236" t="s">
        <v>4541</v>
      </c>
      <c r="K1334" s="236" t="s">
        <v>4542</v>
      </c>
      <c r="L1334" s="236" t="s">
        <v>72</v>
      </c>
      <c r="M1334" s="236">
        <v>510758329</v>
      </c>
      <c r="N1334" s="236" t="s">
        <v>371</v>
      </c>
    </row>
    <row r="1335" spans="1:14" x14ac:dyDescent="0.25">
      <c r="A1335" s="236">
        <v>33468</v>
      </c>
      <c r="B1335" s="236">
        <v>33468</v>
      </c>
      <c r="C1335" s="236" t="s">
        <v>4543</v>
      </c>
      <c r="D1335" s="236">
        <v>45</v>
      </c>
      <c r="E1335" s="236" t="s">
        <v>4413</v>
      </c>
      <c r="L1335" s="236" t="s">
        <v>72</v>
      </c>
    </row>
    <row r="1336" spans="1:14" x14ac:dyDescent="0.25">
      <c r="A1336" s="236">
        <v>28441</v>
      </c>
      <c r="B1336" s="236">
        <v>28441</v>
      </c>
      <c r="C1336" s="236" t="s">
        <v>4544</v>
      </c>
      <c r="D1336" s="236">
        <v>45</v>
      </c>
      <c r="E1336" s="236" t="s">
        <v>4413</v>
      </c>
      <c r="F1336" s="236" t="s">
        <v>4545</v>
      </c>
      <c r="G1336" s="236" t="s">
        <v>4546</v>
      </c>
      <c r="H1336" s="236">
        <v>52522</v>
      </c>
      <c r="I1336" s="236" t="s">
        <v>1352</v>
      </c>
      <c r="J1336" s="236" t="s">
        <v>600</v>
      </c>
      <c r="K1336" s="236" t="s">
        <v>4547</v>
      </c>
      <c r="L1336" s="236" t="s">
        <v>72</v>
      </c>
    </row>
    <row r="1337" spans="1:14" x14ac:dyDescent="0.25">
      <c r="A1337" s="236">
        <v>7452</v>
      </c>
      <c r="B1337" s="236">
        <v>7452</v>
      </c>
      <c r="C1337" s="236" t="s">
        <v>264</v>
      </c>
      <c r="D1337" s="236">
        <v>45</v>
      </c>
      <c r="E1337" s="236" t="s">
        <v>4413</v>
      </c>
      <c r="F1337" s="236" t="s">
        <v>4428</v>
      </c>
      <c r="G1337" s="236" t="s">
        <v>4548</v>
      </c>
      <c r="I1337" s="236" t="s">
        <v>4549</v>
      </c>
      <c r="J1337" s="236" t="s">
        <v>4550</v>
      </c>
      <c r="L1337" s="236" t="s">
        <v>194</v>
      </c>
      <c r="N1337" s="236" t="s">
        <v>342</v>
      </c>
    </row>
    <row r="1338" spans="1:14" x14ac:dyDescent="0.25">
      <c r="A1338" s="236">
        <v>7445</v>
      </c>
      <c r="B1338" s="236">
        <v>7445</v>
      </c>
      <c r="C1338" s="236" t="s">
        <v>265</v>
      </c>
      <c r="D1338" s="236">
        <v>45</v>
      </c>
      <c r="E1338" s="236" t="s">
        <v>4413</v>
      </c>
      <c r="F1338" s="236" t="s">
        <v>4551</v>
      </c>
      <c r="G1338" s="236" t="s">
        <v>4552</v>
      </c>
      <c r="I1338" s="236" t="s">
        <v>4553</v>
      </c>
      <c r="J1338" s="236" t="s">
        <v>4554</v>
      </c>
      <c r="K1338" s="236" t="s">
        <v>4555</v>
      </c>
      <c r="L1338" s="236" t="s">
        <v>194</v>
      </c>
      <c r="M1338" s="236">
        <v>510216054</v>
      </c>
      <c r="N1338" s="236" t="s">
        <v>342</v>
      </c>
    </row>
    <row r="1339" spans="1:14" x14ac:dyDescent="0.25">
      <c r="A1339" s="236">
        <v>7740</v>
      </c>
      <c r="B1339" s="236">
        <v>7740</v>
      </c>
      <c r="C1339" s="236" t="s">
        <v>266</v>
      </c>
      <c r="D1339" s="236">
        <v>45</v>
      </c>
      <c r="E1339" s="236" t="s">
        <v>4413</v>
      </c>
      <c r="F1339" s="236" t="s">
        <v>4556</v>
      </c>
      <c r="G1339" s="236" t="s">
        <v>4557</v>
      </c>
      <c r="I1339" s="236" t="s">
        <v>4558</v>
      </c>
      <c r="J1339" s="236" t="s">
        <v>4559</v>
      </c>
      <c r="K1339" s="236" t="s">
        <v>4560</v>
      </c>
      <c r="L1339" s="236" t="s">
        <v>194</v>
      </c>
      <c r="M1339" s="236">
        <v>513094219</v>
      </c>
      <c r="N1339" s="236" t="s">
        <v>371</v>
      </c>
    </row>
    <row r="1340" spans="1:14" x14ac:dyDescent="0.25">
      <c r="A1340" s="236">
        <v>8201</v>
      </c>
      <c r="B1340" s="236">
        <v>8201</v>
      </c>
      <c r="C1340" s="236" t="s">
        <v>267</v>
      </c>
      <c r="D1340" s="236">
        <v>45</v>
      </c>
      <c r="E1340" s="236" t="s">
        <v>4413</v>
      </c>
      <c r="F1340" s="236" t="s">
        <v>4561</v>
      </c>
      <c r="G1340" s="236" t="s">
        <v>4562</v>
      </c>
      <c r="I1340" s="236" t="s">
        <v>4563</v>
      </c>
      <c r="L1340" s="236" t="s">
        <v>194</v>
      </c>
      <c r="M1340" s="236">
        <v>510216054</v>
      </c>
      <c r="N1340" s="236" t="s">
        <v>342</v>
      </c>
    </row>
    <row r="1341" spans="1:14" x14ac:dyDescent="0.25">
      <c r="A1341" s="236">
        <v>31656</v>
      </c>
      <c r="B1341" s="236">
        <v>31656</v>
      </c>
      <c r="C1341" s="236" t="s">
        <v>268</v>
      </c>
      <c r="D1341" s="236">
        <v>45</v>
      </c>
      <c r="E1341" s="236" t="s">
        <v>4413</v>
      </c>
      <c r="F1341" s="236" t="s">
        <v>4564</v>
      </c>
      <c r="G1341" s="236" t="s">
        <v>4565</v>
      </c>
      <c r="I1341" s="236" t="s">
        <v>4566</v>
      </c>
      <c r="L1341" s="236" t="s">
        <v>194</v>
      </c>
      <c r="M1341" s="236">
        <v>513202135</v>
      </c>
      <c r="N1341" s="236" t="s">
        <v>342</v>
      </c>
    </row>
    <row r="1342" spans="1:14" x14ac:dyDescent="0.25">
      <c r="A1342" s="236">
        <v>8160</v>
      </c>
      <c r="B1342" s="236">
        <v>8160</v>
      </c>
      <c r="C1342" s="236" t="s">
        <v>4567</v>
      </c>
      <c r="D1342" s="236">
        <v>45</v>
      </c>
      <c r="E1342" s="236" t="s">
        <v>4413</v>
      </c>
      <c r="F1342" s="236" t="s">
        <v>4568</v>
      </c>
      <c r="G1342" s="236" t="s">
        <v>4569</v>
      </c>
      <c r="I1342" s="236" t="s">
        <v>4570</v>
      </c>
      <c r="L1342" s="236" t="s">
        <v>194</v>
      </c>
      <c r="M1342" s="236">
        <v>510216054</v>
      </c>
      <c r="N1342" s="236" t="s">
        <v>342</v>
      </c>
    </row>
    <row r="1343" spans="1:14" x14ac:dyDescent="0.25">
      <c r="A1343" s="236">
        <v>8159</v>
      </c>
      <c r="B1343" s="236">
        <v>8159</v>
      </c>
      <c r="C1343" s="236" t="s">
        <v>4571</v>
      </c>
      <c r="D1343" s="236">
        <v>45</v>
      </c>
      <c r="E1343" s="236" t="s">
        <v>4413</v>
      </c>
      <c r="F1343" s="236" t="s">
        <v>4572</v>
      </c>
      <c r="G1343" s="236" t="s">
        <v>4573</v>
      </c>
      <c r="I1343" s="236" t="s">
        <v>4574</v>
      </c>
      <c r="L1343" s="236" t="s">
        <v>194</v>
      </c>
      <c r="M1343" s="236">
        <v>510216054</v>
      </c>
      <c r="N1343" s="236" t="s">
        <v>371</v>
      </c>
    </row>
  </sheetData>
  <mergeCells count="2">
    <mergeCell ref="B2:F2"/>
    <mergeCell ref="B4:D4"/>
  </mergeCells>
  <pageMargins left="0.7" right="0.7" top="0.75" bottom="0.75" header="0.3" footer="0.3"/>
  <pageSetup paperSize="9" fitToWidth="0" fitToHeight="0" orientation="portrait" horizontalDpi="0" verticalDpi="0"/>
  <ignoredErrors>
    <ignoredError sqref="B2 B4"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M1938"/>
  <sheetViews>
    <sheetView rightToLeft="1" zoomScaleNormal="100" workbookViewId="0">
      <pane ySplit="1" topLeftCell="A2" activePane="bottomLeft" state="frozen"/>
      <selection pane="bottomLeft"/>
    </sheetView>
  </sheetViews>
  <sheetFormatPr defaultRowHeight="15" x14ac:dyDescent="0.25"/>
  <cols>
    <col min="1" max="1" width="15.7109375" style="236" customWidth="1"/>
    <col min="2" max="2" width="11.42578125" style="236" customWidth="1"/>
  </cols>
  <sheetData>
    <row r="2" spans="1:13" x14ac:dyDescent="0.25">
      <c r="B2" s="267" t="s">
        <v>306</v>
      </c>
      <c r="C2" s="267"/>
      <c r="D2" s="267"/>
      <c r="E2" s="267"/>
      <c r="F2" s="267"/>
    </row>
    <row r="4" spans="1:13" ht="23.25" x14ac:dyDescent="0.35">
      <c r="B4" s="268" t="s">
        <v>133</v>
      </c>
      <c r="C4" s="268"/>
      <c r="D4" s="268"/>
      <c r="F4" s="267" t="s">
        <v>239</v>
      </c>
      <c r="G4" s="267"/>
      <c r="H4" s="267"/>
      <c r="I4" s="267"/>
      <c r="J4" s="267"/>
      <c r="K4" s="267"/>
      <c r="L4" s="267"/>
      <c r="M4" s="267"/>
    </row>
    <row r="7" spans="1:13" x14ac:dyDescent="0.25">
      <c r="A7" s="236" t="s">
        <v>240</v>
      </c>
      <c r="B7" s="236" t="s">
        <v>4575</v>
      </c>
    </row>
    <row r="8" spans="1:13" x14ac:dyDescent="0.25">
      <c r="A8" s="236">
        <v>43</v>
      </c>
    </row>
    <row r="9" spans="1:13" x14ac:dyDescent="0.25">
      <c r="A9" s="236">
        <v>50</v>
      </c>
    </row>
    <row r="10" spans="1:13" x14ac:dyDescent="0.25">
      <c r="A10" s="236">
        <v>64</v>
      </c>
    </row>
    <row r="11" spans="1:13" x14ac:dyDescent="0.25">
      <c r="A11" s="236">
        <v>69</v>
      </c>
    </row>
    <row r="12" spans="1:13" x14ac:dyDescent="0.25">
      <c r="A12" s="236">
        <v>71</v>
      </c>
    </row>
    <row r="13" spans="1:13" x14ac:dyDescent="0.25">
      <c r="A13" s="236">
        <v>7240</v>
      </c>
    </row>
    <row r="14" spans="1:13" x14ac:dyDescent="0.25">
      <c r="A14" s="236">
        <v>7285</v>
      </c>
    </row>
    <row r="15" spans="1:13" x14ac:dyDescent="0.25">
      <c r="A15" s="236">
        <v>7287</v>
      </c>
    </row>
    <row r="16" spans="1:13" x14ac:dyDescent="0.25">
      <c r="A16" s="236">
        <v>7303</v>
      </c>
    </row>
    <row r="17" spans="1:2" x14ac:dyDescent="0.25">
      <c r="A17" s="236">
        <v>7310</v>
      </c>
    </row>
    <row r="18" spans="1:2" x14ac:dyDescent="0.25">
      <c r="A18" s="236">
        <v>7315</v>
      </c>
    </row>
    <row r="19" spans="1:2" x14ac:dyDescent="0.25">
      <c r="A19" s="236">
        <v>7316</v>
      </c>
    </row>
    <row r="20" spans="1:2" x14ac:dyDescent="0.25">
      <c r="A20" s="236">
        <v>7320</v>
      </c>
    </row>
    <row r="21" spans="1:2" x14ac:dyDescent="0.25">
      <c r="A21" s="236">
        <v>7325</v>
      </c>
    </row>
    <row r="22" spans="1:2" x14ac:dyDescent="0.25">
      <c r="A22" s="236">
        <v>7340</v>
      </c>
      <c r="B22" s="236" t="s">
        <v>4576</v>
      </c>
    </row>
    <row r="23" spans="1:2" x14ac:dyDescent="0.25">
      <c r="A23" s="236" t="s">
        <v>4577</v>
      </c>
    </row>
    <row r="24" spans="1:2" x14ac:dyDescent="0.25">
      <c r="A24" s="236">
        <v>7341</v>
      </c>
      <c r="B24" s="236" t="s">
        <v>4578</v>
      </c>
    </row>
    <row r="25" spans="1:2" x14ac:dyDescent="0.25">
      <c r="A25" s="236">
        <v>7342</v>
      </c>
      <c r="B25" s="236" t="s">
        <v>4579</v>
      </c>
    </row>
    <row r="26" spans="1:2" x14ac:dyDescent="0.25">
      <c r="A26" s="236">
        <v>7351</v>
      </c>
      <c r="B26" s="236" t="s">
        <v>4580</v>
      </c>
    </row>
    <row r="27" spans="1:2" x14ac:dyDescent="0.25">
      <c r="A27" s="236">
        <v>7361</v>
      </c>
      <c r="B27" s="236" t="s">
        <v>4581</v>
      </c>
    </row>
    <row r="28" spans="1:2" x14ac:dyDescent="0.25">
      <c r="A28" s="236" t="s">
        <v>4582</v>
      </c>
    </row>
    <row r="29" spans="1:2" x14ac:dyDescent="0.25">
      <c r="A29" s="236" t="s">
        <v>4583</v>
      </c>
    </row>
    <row r="30" spans="1:2" x14ac:dyDescent="0.25">
      <c r="A30" s="236" t="s">
        <v>4584</v>
      </c>
    </row>
    <row r="31" spans="1:2" x14ac:dyDescent="0.25">
      <c r="A31" s="236">
        <v>7363</v>
      </c>
    </row>
    <row r="32" spans="1:2" x14ac:dyDescent="0.25">
      <c r="A32" s="236">
        <v>7370</v>
      </c>
    </row>
    <row r="33" spans="1:2" x14ac:dyDescent="0.25">
      <c r="A33" s="236">
        <v>7378</v>
      </c>
    </row>
    <row r="34" spans="1:2" x14ac:dyDescent="0.25">
      <c r="A34" s="236">
        <v>7379</v>
      </c>
      <c r="B34" s="236" t="s">
        <v>4585</v>
      </c>
    </row>
    <row r="35" spans="1:2" x14ac:dyDescent="0.25">
      <c r="A35" s="236">
        <v>7393</v>
      </c>
    </row>
    <row r="36" spans="1:2" x14ac:dyDescent="0.25">
      <c r="A36" s="236">
        <v>7398</v>
      </c>
    </row>
    <row r="37" spans="1:2" x14ac:dyDescent="0.25">
      <c r="A37" s="236">
        <v>7411</v>
      </c>
    </row>
    <row r="38" spans="1:2" x14ac:dyDescent="0.25">
      <c r="A38" s="236">
        <v>7414</v>
      </c>
      <c r="B38" s="236" t="s">
        <v>4580</v>
      </c>
    </row>
    <row r="39" spans="1:2" x14ac:dyDescent="0.25">
      <c r="A39" s="236">
        <v>7421</v>
      </c>
      <c r="B39" s="236" t="s">
        <v>4586</v>
      </c>
    </row>
    <row r="40" spans="1:2" x14ac:dyDescent="0.25">
      <c r="A40" s="236" t="s">
        <v>4587</v>
      </c>
    </row>
    <row r="41" spans="1:2" x14ac:dyDescent="0.25">
      <c r="A41" s="236">
        <v>7423</v>
      </c>
      <c r="B41" s="236" t="s">
        <v>4588</v>
      </c>
    </row>
    <row r="42" spans="1:2" x14ac:dyDescent="0.25">
      <c r="A42" s="236" t="s">
        <v>4589</v>
      </c>
    </row>
    <row r="43" spans="1:2" x14ac:dyDescent="0.25">
      <c r="A43" s="236" t="s">
        <v>4590</v>
      </c>
    </row>
    <row r="44" spans="1:2" x14ac:dyDescent="0.25">
      <c r="A44" s="236" t="s">
        <v>4591</v>
      </c>
    </row>
    <row r="45" spans="1:2" x14ac:dyDescent="0.25">
      <c r="A45" s="236" t="s">
        <v>4592</v>
      </c>
    </row>
    <row r="46" spans="1:2" x14ac:dyDescent="0.25">
      <c r="A46" s="236" t="s">
        <v>4593</v>
      </c>
    </row>
    <row r="47" spans="1:2" x14ac:dyDescent="0.25">
      <c r="A47" s="236">
        <v>7426</v>
      </c>
      <c r="B47" s="236" t="s">
        <v>4594</v>
      </c>
    </row>
    <row r="48" spans="1:2" x14ac:dyDescent="0.25">
      <c r="A48" s="236">
        <v>7429</v>
      </c>
    </row>
    <row r="49" spans="1:2" x14ac:dyDescent="0.25">
      <c r="A49" s="236">
        <v>7431</v>
      </c>
      <c r="B49" s="236" t="s">
        <v>4595</v>
      </c>
    </row>
    <row r="50" spans="1:2" x14ac:dyDescent="0.25">
      <c r="A50" s="236">
        <v>7435</v>
      </c>
      <c r="B50" s="236" t="s">
        <v>4596</v>
      </c>
    </row>
    <row r="51" spans="1:2" x14ac:dyDescent="0.25">
      <c r="A51" s="236">
        <v>7437</v>
      </c>
      <c r="B51" s="236" t="s">
        <v>4597</v>
      </c>
    </row>
    <row r="52" spans="1:2" x14ac:dyDescent="0.25">
      <c r="A52" s="236">
        <v>7440</v>
      </c>
    </row>
    <row r="53" spans="1:2" x14ac:dyDescent="0.25">
      <c r="A53" s="236">
        <v>7445</v>
      </c>
      <c r="B53" s="236" t="s">
        <v>4598</v>
      </c>
    </row>
    <row r="54" spans="1:2" x14ac:dyDescent="0.25">
      <c r="A54" s="236">
        <v>7446</v>
      </c>
    </row>
    <row r="55" spans="1:2" x14ac:dyDescent="0.25">
      <c r="A55" s="236">
        <v>7452</v>
      </c>
      <c r="B55" s="236" t="s">
        <v>4599</v>
      </c>
    </row>
    <row r="56" spans="1:2" x14ac:dyDescent="0.25">
      <c r="A56" s="236" t="s">
        <v>4600</v>
      </c>
    </row>
    <row r="57" spans="1:2" x14ac:dyDescent="0.25">
      <c r="A57" s="236">
        <v>7453</v>
      </c>
      <c r="B57" s="236" t="s">
        <v>4601</v>
      </c>
    </row>
    <row r="58" spans="1:2" x14ac:dyDescent="0.25">
      <c r="A58" s="236">
        <v>7463</v>
      </c>
      <c r="B58" s="236" t="s">
        <v>4602</v>
      </c>
    </row>
    <row r="59" spans="1:2" x14ac:dyDescent="0.25">
      <c r="A59" s="236">
        <v>7464</v>
      </c>
    </row>
    <row r="60" spans="1:2" x14ac:dyDescent="0.25">
      <c r="A60" s="236">
        <v>7465</v>
      </c>
    </row>
    <row r="61" spans="1:2" x14ac:dyDescent="0.25">
      <c r="A61" s="236">
        <v>7466</v>
      </c>
      <c r="B61" s="236" t="s">
        <v>4602</v>
      </c>
    </row>
    <row r="62" spans="1:2" x14ac:dyDescent="0.25">
      <c r="A62" s="236">
        <v>7474</v>
      </c>
      <c r="B62" s="236" t="s">
        <v>4603</v>
      </c>
    </row>
    <row r="63" spans="1:2" x14ac:dyDescent="0.25">
      <c r="A63" s="236">
        <v>7489</v>
      </c>
    </row>
    <row r="64" spans="1:2" x14ac:dyDescent="0.25">
      <c r="A64" s="236">
        <v>7494</v>
      </c>
      <c r="B64" s="236" t="s">
        <v>4604</v>
      </c>
    </row>
    <row r="65" spans="1:2" x14ac:dyDescent="0.25">
      <c r="A65" s="236">
        <v>7499</v>
      </c>
    </row>
    <row r="66" spans="1:2" x14ac:dyDescent="0.25">
      <c r="A66" s="236">
        <v>7501</v>
      </c>
    </row>
    <row r="67" spans="1:2" x14ac:dyDescent="0.25">
      <c r="A67" s="236">
        <v>7503</v>
      </c>
    </row>
    <row r="68" spans="1:2" x14ac:dyDescent="0.25">
      <c r="A68" s="236">
        <v>7507</v>
      </c>
    </row>
    <row r="69" spans="1:2" x14ac:dyDescent="0.25">
      <c r="A69" s="236">
        <v>7515</v>
      </c>
    </row>
    <row r="70" spans="1:2" x14ac:dyDescent="0.25">
      <c r="A70" s="236">
        <v>7517</v>
      </c>
    </row>
    <row r="71" spans="1:2" x14ac:dyDescent="0.25">
      <c r="A71" s="236">
        <v>7520</v>
      </c>
      <c r="B71" s="236" t="s">
        <v>4605</v>
      </c>
    </row>
    <row r="72" spans="1:2" x14ac:dyDescent="0.25">
      <c r="A72" s="236">
        <v>7526</v>
      </c>
    </row>
    <row r="73" spans="1:2" x14ac:dyDescent="0.25">
      <c r="A73" s="236">
        <v>7527</v>
      </c>
      <c r="B73" s="236" t="s">
        <v>4580</v>
      </c>
    </row>
    <row r="74" spans="1:2" x14ac:dyDescent="0.25">
      <c r="A74" s="236">
        <v>7531</v>
      </c>
      <c r="B74" s="236" t="s">
        <v>4606</v>
      </c>
    </row>
    <row r="75" spans="1:2" x14ac:dyDescent="0.25">
      <c r="A75" s="236">
        <v>7539</v>
      </c>
      <c r="B75" s="236" t="s">
        <v>4580</v>
      </c>
    </row>
    <row r="76" spans="1:2" x14ac:dyDescent="0.25">
      <c r="A76" s="236">
        <v>7540</v>
      </c>
    </row>
    <row r="77" spans="1:2" x14ac:dyDescent="0.25">
      <c r="A77" s="236">
        <v>7541</v>
      </c>
    </row>
    <row r="78" spans="1:2" x14ac:dyDescent="0.25">
      <c r="A78" s="236">
        <v>7543</v>
      </c>
    </row>
    <row r="79" spans="1:2" x14ac:dyDescent="0.25">
      <c r="A79" s="236">
        <v>7551</v>
      </c>
    </row>
    <row r="80" spans="1:2" x14ac:dyDescent="0.25">
      <c r="A80" s="236">
        <v>7556</v>
      </c>
    </row>
    <row r="81" spans="1:2" x14ac:dyDescent="0.25">
      <c r="A81" s="236">
        <v>7559</v>
      </c>
    </row>
    <row r="82" spans="1:2" x14ac:dyDescent="0.25">
      <c r="A82" s="236">
        <v>7561</v>
      </c>
      <c r="B82" s="236" t="s">
        <v>4607</v>
      </c>
    </row>
    <row r="83" spans="1:2" x14ac:dyDescent="0.25">
      <c r="A83" s="236">
        <v>7564</v>
      </c>
      <c r="B83" s="236" t="s">
        <v>4608</v>
      </c>
    </row>
    <row r="84" spans="1:2" x14ac:dyDescent="0.25">
      <c r="A84" s="236">
        <v>7570</v>
      </c>
    </row>
    <row r="85" spans="1:2" x14ac:dyDescent="0.25">
      <c r="A85" s="236">
        <v>7573</v>
      </c>
      <c r="B85" s="236" t="s">
        <v>4609</v>
      </c>
    </row>
    <row r="86" spans="1:2" x14ac:dyDescent="0.25">
      <c r="A86" s="236" t="s">
        <v>4610</v>
      </c>
    </row>
    <row r="87" spans="1:2" x14ac:dyDescent="0.25">
      <c r="A87" s="236">
        <v>7574</v>
      </c>
      <c r="B87" s="236" t="s">
        <v>4611</v>
      </c>
    </row>
    <row r="88" spans="1:2" x14ac:dyDescent="0.25">
      <c r="A88" s="236" t="s">
        <v>4612</v>
      </c>
    </row>
    <row r="89" spans="1:2" x14ac:dyDescent="0.25">
      <c r="A89" s="236">
        <v>7576</v>
      </c>
      <c r="B89" s="236" t="s">
        <v>4607</v>
      </c>
    </row>
    <row r="90" spans="1:2" x14ac:dyDescent="0.25">
      <c r="A90" s="236">
        <v>7577</v>
      </c>
      <c r="B90" s="236" t="s">
        <v>4613</v>
      </c>
    </row>
    <row r="91" spans="1:2" x14ac:dyDescent="0.25">
      <c r="A91" s="236" t="s">
        <v>4612</v>
      </c>
    </row>
    <row r="92" spans="1:2" x14ac:dyDescent="0.25">
      <c r="A92" s="236">
        <v>7589</v>
      </c>
      <c r="B92" s="236" t="s">
        <v>4580</v>
      </c>
    </row>
    <row r="93" spans="1:2" x14ac:dyDescent="0.25">
      <c r="A93" s="236">
        <v>7592</v>
      </c>
    </row>
    <row r="94" spans="1:2" x14ac:dyDescent="0.25">
      <c r="A94" s="236">
        <v>7601</v>
      </c>
      <c r="B94" s="236" t="s">
        <v>4614</v>
      </c>
    </row>
    <row r="95" spans="1:2" x14ac:dyDescent="0.25">
      <c r="A95" s="236" t="s">
        <v>4615</v>
      </c>
    </row>
    <row r="96" spans="1:2" x14ac:dyDescent="0.25">
      <c r="A96" s="236" t="s">
        <v>4616</v>
      </c>
    </row>
    <row r="97" spans="1:2" x14ac:dyDescent="0.25">
      <c r="A97" s="236" t="s">
        <v>4612</v>
      </c>
    </row>
    <row r="98" spans="1:2" x14ac:dyDescent="0.25">
      <c r="A98" s="236">
        <v>7603</v>
      </c>
      <c r="B98" s="236" t="s">
        <v>4617</v>
      </c>
    </row>
    <row r="99" spans="1:2" x14ac:dyDescent="0.25">
      <c r="A99" s="236">
        <v>7612</v>
      </c>
    </row>
    <row r="100" spans="1:2" x14ac:dyDescent="0.25">
      <c r="A100" s="236">
        <v>7616</v>
      </c>
      <c r="B100" s="236" t="s">
        <v>4580</v>
      </c>
    </row>
    <row r="101" spans="1:2" x14ac:dyDescent="0.25">
      <c r="A101" s="236">
        <v>7623</v>
      </c>
    </row>
    <row r="102" spans="1:2" x14ac:dyDescent="0.25">
      <c r="A102" s="236">
        <v>7627</v>
      </c>
      <c r="B102" s="236" t="s">
        <v>4580</v>
      </c>
    </row>
    <row r="103" spans="1:2" x14ac:dyDescent="0.25">
      <c r="A103" s="236">
        <v>7633</v>
      </c>
    </row>
    <row r="104" spans="1:2" x14ac:dyDescent="0.25">
      <c r="A104" s="236">
        <v>7635</v>
      </c>
    </row>
    <row r="105" spans="1:2" x14ac:dyDescent="0.25">
      <c r="A105" s="236">
        <v>7637</v>
      </c>
      <c r="B105" s="236" t="s">
        <v>4580</v>
      </c>
    </row>
    <row r="106" spans="1:2" x14ac:dyDescent="0.25">
      <c r="A106" s="236">
        <v>7638</v>
      </c>
    </row>
    <row r="107" spans="1:2" x14ac:dyDescent="0.25">
      <c r="A107" s="236">
        <v>7642</v>
      </c>
      <c r="B107" s="236" t="s">
        <v>4580</v>
      </c>
    </row>
    <row r="108" spans="1:2" x14ac:dyDescent="0.25">
      <c r="A108" s="236">
        <v>7643</v>
      </c>
      <c r="B108" s="236" t="s">
        <v>4580</v>
      </c>
    </row>
    <row r="109" spans="1:2" x14ac:dyDescent="0.25">
      <c r="A109" s="236">
        <v>7655</v>
      </c>
    </row>
    <row r="110" spans="1:2" x14ac:dyDescent="0.25">
      <c r="A110" s="236">
        <v>7662</v>
      </c>
    </row>
    <row r="111" spans="1:2" x14ac:dyDescent="0.25">
      <c r="A111" s="236">
        <v>7663</v>
      </c>
      <c r="B111" s="236" t="s">
        <v>4618</v>
      </c>
    </row>
    <row r="112" spans="1:2" x14ac:dyDescent="0.25">
      <c r="A112" s="236">
        <v>7668</v>
      </c>
      <c r="B112" s="236" t="s">
        <v>4619</v>
      </c>
    </row>
    <row r="113" spans="1:2" x14ac:dyDescent="0.25">
      <c r="A113" s="236" t="s">
        <v>4612</v>
      </c>
    </row>
    <row r="114" spans="1:2" x14ac:dyDescent="0.25">
      <c r="A114" s="236">
        <v>7670</v>
      </c>
    </row>
    <row r="115" spans="1:2" x14ac:dyDescent="0.25">
      <c r="A115" s="236">
        <v>7672</v>
      </c>
      <c r="B115" s="236" t="s">
        <v>4620</v>
      </c>
    </row>
    <row r="116" spans="1:2" x14ac:dyDescent="0.25">
      <c r="A116" s="236">
        <v>7675</v>
      </c>
    </row>
    <row r="117" spans="1:2" x14ac:dyDescent="0.25">
      <c r="A117" s="236">
        <v>7676</v>
      </c>
      <c r="B117" s="236" t="s">
        <v>4580</v>
      </c>
    </row>
    <row r="118" spans="1:2" x14ac:dyDescent="0.25">
      <c r="A118" s="236">
        <v>7679</v>
      </c>
    </row>
    <row r="119" spans="1:2" x14ac:dyDescent="0.25">
      <c r="A119" s="236">
        <v>7684</v>
      </c>
      <c r="B119" s="236" t="s">
        <v>4621</v>
      </c>
    </row>
    <row r="120" spans="1:2" x14ac:dyDescent="0.25">
      <c r="A120" s="236" t="s">
        <v>4622</v>
      </c>
    </row>
    <row r="121" spans="1:2" x14ac:dyDescent="0.25">
      <c r="A121" s="236" t="s">
        <v>4623</v>
      </c>
    </row>
    <row r="122" spans="1:2" x14ac:dyDescent="0.25">
      <c r="A122" s="236">
        <v>7689</v>
      </c>
    </row>
    <row r="123" spans="1:2" x14ac:dyDescent="0.25">
      <c r="A123" s="236">
        <v>7694</v>
      </c>
      <c r="B123" s="236" t="s">
        <v>4607</v>
      </c>
    </row>
    <row r="124" spans="1:2" x14ac:dyDescent="0.25">
      <c r="A124" s="236">
        <v>7695</v>
      </c>
      <c r="B124" s="236" t="s">
        <v>4580</v>
      </c>
    </row>
    <row r="125" spans="1:2" x14ac:dyDescent="0.25">
      <c r="A125" s="236">
        <v>7714</v>
      </c>
      <c r="B125" s="236" t="s">
        <v>4624</v>
      </c>
    </row>
    <row r="126" spans="1:2" x14ac:dyDescent="0.25">
      <c r="A126" s="236">
        <v>7719</v>
      </c>
      <c r="B126" s="236" t="s">
        <v>4625</v>
      </c>
    </row>
    <row r="127" spans="1:2" x14ac:dyDescent="0.25">
      <c r="A127" s="236" t="s">
        <v>4626</v>
      </c>
    </row>
    <row r="128" spans="1:2" x14ac:dyDescent="0.25">
      <c r="A128" s="236" t="s">
        <v>4627</v>
      </c>
    </row>
    <row r="129" spans="1:2" x14ac:dyDescent="0.25">
      <c r="A129" s="236">
        <v>7726</v>
      </c>
    </row>
    <row r="130" spans="1:2" x14ac:dyDescent="0.25">
      <c r="A130" s="236">
        <v>7732</v>
      </c>
      <c r="B130" s="236" t="s">
        <v>4628</v>
      </c>
    </row>
    <row r="131" spans="1:2" x14ac:dyDescent="0.25">
      <c r="A131" s="236">
        <v>7736</v>
      </c>
    </row>
    <row r="132" spans="1:2" x14ac:dyDescent="0.25">
      <c r="A132" s="236">
        <v>7737</v>
      </c>
    </row>
    <row r="133" spans="1:2" x14ac:dyDescent="0.25">
      <c r="A133" s="236">
        <v>7738</v>
      </c>
      <c r="B133" s="236" t="s">
        <v>4629</v>
      </c>
    </row>
    <row r="134" spans="1:2" x14ac:dyDescent="0.25">
      <c r="A134" s="236">
        <v>7740</v>
      </c>
      <c r="B134" s="236" t="s">
        <v>4630</v>
      </c>
    </row>
    <row r="135" spans="1:2" x14ac:dyDescent="0.25">
      <c r="A135" s="236">
        <v>7741</v>
      </c>
      <c r="B135" s="236" t="s">
        <v>4631</v>
      </c>
    </row>
    <row r="136" spans="1:2" x14ac:dyDescent="0.25">
      <c r="A136" s="236">
        <v>7746</v>
      </c>
    </row>
    <row r="137" spans="1:2" x14ac:dyDescent="0.25">
      <c r="A137" s="236">
        <v>7751</v>
      </c>
      <c r="B137" s="236" t="s">
        <v>4632</v>
      </c>
    </row>
    <row r="138" spans="1:2" x14ac:dyDescent="0.25">
      <c r="A138" s="236">
        <v>7755</v>
      </c>
      <c r="B138" s="236" t="s">
        <v>4633</v>
      </c>
    </row>
    <row r="139" spans="1:2" x14ac:dyDescent="0.25">
      <c r="A139" s="236">
        <v>7759</v>
      </c>
    </row>
    <row r="140" spans="1:2" x14ac:dyDescent="0.25">
      <c r="A140" s="236">
        <v>7760</v>
      </c>
      <c r="B140" s="236" t="s">
        <v>4634</v>
      </c>
    </row>
    <row r="141" spans="1:2" x14ac:dyDescent="0.25">
      <c r="A141" s="236">
        <v>7763</v>
      </c>
    </row>
    <row r="142" spans="1:2" x14ac:dyDescent="0.25">
      <c r="A142" s="236">
        <v>7764</v>
      </c>
      <c r="B142" s="236" t="s">
        <v>4635</v>
      </c>
    </row>
    <row r="143" spans="1:2" x14ac:dyDescent="0.25">
      <c r="A143" s="236">
        <v>7766</v>
      </c>
      <c r="B143" s="236" t="s">
        <v>4636</v>
      </c>
    </row>
    <row r="144" spans="1:2" x14ac:dyDescent="0.25">
      <c r="A144" s="236" t="s">
        <v>4637</v>
      </c>
    </row>
    <row r="145" spans="1:2" x14ac:dyDescent="0.25">
      <c r="A145" s="236">
        <v>7767</v>
      </c>
    </row>
    <row r="146" spans="1:2" x14ac:dyDescent="0.25">
      <c r="A146" s="236">
        <v>7773</v>
      </c>
      <c r="B146" s="236" t="s">
        <v>4638</v>
      </c>
    </row>
    <row r="147" spans="1:2" x14ac:dyDescent="0.25">
      <c r="A147" s="236">
        <v>7774</v>
      </c>
    </row>
    <row r="148" spans="1:2" x14ac:dyDescent="0.25">
      <c r="A148" s="236">
        <v>7776</v>
      </c>
      <c r="B148" s="236" t="s">
        <v>4639</v>
      </c>
    </row>
    <row r="149" spans="1:2" x14ac:dyDescent="0.25">
      <c r="A149" s="236" t="s">
        <v>4640</v>
      </c>
    </row>
    <row r="150" spans="1:2" x14ac:dyDescent="0.25">
      <c r="A150" s="236" t="s">
        <v>4641</v>
      </c>
    </row>
    <row r="151" spans="1:2" x14ac:dyDescent="0.25">
      <c r="A151" s="236" t="s">
        <v>4612</v>
      </c>
    </row>
    <row r="152" spans="1:2" x14ac:dyDescent="0.25">
      <c r="A152" s="236">
        <v>7777</v>
      </c>
      <c r="B152" s="236" t="s">
        <v>4602</v>
      </c>
    </row>
    <row r="153" spans="1:2" x14ac:dyDescent="0.25">
      <c r="A153" s="236">
        <v>7779</v>
      </c>
    </row>
    <row r="154" spans="1:2" x14ac:dyDescent="0.25">
      <c r="A154" s="236">
        <v>7780</v>
      </c>
    </row>
    <row r="155" spans="1:2" x14ac:dyDescent="0.25">
      <c r="A155" s="236">
        <v>7782</v>
      </c>
    </row>
    <row r="156" spans="1:2" x14ac:dyDescent="0.25">
      <c r="A156" s="236">
        <v>7784</v>
      </c>
    </row>
    <row r="157" spans="1:2" x14ac:dyDescent="0.25">
      <c r="A157" s="236">
        <v>7785</v>
      </c>
    </row>
    <row r="158" spans="1:2" x14ac:dyDescent="0.25">
      <c r="A158" s="236">
        <v>7789</v>
      </c>
      <c r="B158" s="236" t="s">
        <v>4580</v>
      </c>
    </row>
    <row r="159" spans="1:2" x14ac:dyDescent="0.25">
      <c r="A159" s="236">
        <v>7791</v>
      </c>
    </row>
    <row r="160" spans="1:2" x14ac:dyDescent="0.25">
      <c r="A160" s="236">
        <v>7795</v>
      </c>
      <c r="B160" s="236" t="s">
        <v>4642</v>
      </c>
    </row>
    <row r="161" spans="1:2" x14ac:dyDescent="0.25">
      <c r="A161" s="236" t="s">
        <v>4643</v>
      </c>
    </row>
    <row r="162" spans="1:2" x14ac:dyDescent="0.25">
      <c r="A162" s="236">
        <v>7797</v>
      </c>
    </row>
    <row r="163" spans="1:2" x14ac:dyDescent="0.25">
      <c r="A163" s="236">
        <v>7799</v>
      </c>
      <c r="B163" s="236" t="s">
        <v>4580</v>
      </c>
    </row>
    <row r="164" spans="1:2" x14ac:dyDescent="0.25">
      <c r="A164" s="236">
        <v>7800</v>
      </c>
      <c r="B164" s="236" t="s">
        <v>4580</v>
      </c>
    </row>
    <row r="165" spans="1:2" x14ac:dyDescent="0.25">
      <c r="A165" s="236">
        <v>7801</v>
      </c>
    </row>
    <row r="166" spans="1:2" x14ac:dyDescent="0.25">
      <c r="A166" s="236">
        <v>7804</v>
      </c>
    </row>
    <row r="167" spans="1:2" x14ac:dyDescent="0.25">
      <c r="A167" s="236">
        <v>7806</v>
      </c>
      <c r="B167" s="236" t="s">
        <v>4644</v>
      </c>
    </row>
    <row r="168" spans="1:2" x14ac:dyDescent="0.25">
      <c r="A168" s="236">
        <v>7808</v>
      </c>
      <c r="B168" s="236" t="s">
        <v>4645</v>
      </c>
    </row>
    <row r="169" spans="1:2" x14ac:dyDescent="0.25">
      <c r="A169" s="236" t="s">
        <v>4646</v>
      </c>
    </row>
    <row r="170" spans="1:2" x14ac:dyDescent="0.25">
      <c r="A170" s="236" t="s">
        <v>4647</v>
      </c>
    </row>
    <row r="171" spans="1:2" x14ac:dyDescent="0.25">
      <c r="A171" s="236">
        <v>7810</v>
      </c>
      <c r="B171" s="236" t="s">
        <v>4648</v>
      </c>
    </row>
    <row r="172" spans="1:2" x14ac:dyDescent="0.25">
      <c r="A172" s="236">
        <v>7813</v>
      </c>
    </row>
    <row r="173" spans="1:2" x14ac:dyDescent="0.25">
      <c r="A173" s="236">
        <v>7814</v>
      </c>
    </row>
    <row r="174" spans="1:2" x14ac:dyDescent="0.25">
      <c r="A174" s="236">
        <v>7817</v>
      </c>
      <c r="B174" s="236" t="s">
        <v>4649</v>
      </c>
    </row>
    <row r="175" spans="1:2" x14ac:dyDescent="0.25">
      <c r="A175" s="236">
        <v>7818</v>
      </c>
      <c r="B175" s="236" t="s">
        <v>4607</v>
      </c>
    </row>
    <row r="176" spans="1:2" x14ac:dyDescent="0.25">
      <c r="A176" s="236">
        <v>7819</v>
      </c>
      <c r="B176" s="236" t="s">
        <v>4650</v>
      </c>
    </row>
    <row r="177" spans="1:2" x14ac:dyDescent="0.25">
      <c r="A177" s="236" t="s">
        <v>4651</v>
      </c>
    </row>
    <row r="178" spans="1:2" x14ac:dyDescent="0.25">
      <c r="A178" s="236">
        <v>7820</v>
      </c>
      <c r="B178" s="236" t="s">
        <v>4580</v>
      </c>
    </row>
    <row r="179" spans="1:2" x14ac:dyDescent="0.25">
      <c r="A179" s="236">
        <v>7821</v>
      </c>
    </row>
    <row r="180" spans="1:2" x14ac:dyDescent="0.25">
      <c r="A180" s="236">
        <v>7823</v>
      </c>
      <c r="B180" s="236" t="s">
        <v>4605</v>
      </c>
    </row>
    <row r="181" spans="1:2" x14ac:dyDescent="0.25">
      <c r="A181" s="236">
        <v>7824</v>
      </c>
    </row>
    <row r="182" spans="1:2" x14ac:dyDescent="0.25">
      <c r="A182" s="236">
        <v>7828</v>
      </c>
    </row>
    <row r="183" spans="1:2" x14ac:dyDescent="0.25">
      <c r="A183" s="236">
        <v>7829</v>
      </c>
      <c r="B183" s="236" t="s">
        <v>4652</v>
      </c>
    </row>
    <row r="184" spans="1:2" x14ac:dyDescent="0.25">
      <c r="A184" s="236">
        <v>7835</v>
      </c>
    </row>
    <row r="185" spans="1:2" x14ac:dyDescent="0.25">
      <c r="A185" s="236">
        <v>7836</v>
      </c>
    </row>
    <row r="186" spans="1:2" x14ac:dyDescent="0.25">
      <c r="A186" s="236">
        <v>7837</v>
      </c>
      <c r="B186" s="236" t="s">
        <v>4602</v>
      </c>
    </row>
    <row r="187" spans="1:2" x14ac:dyDescent="0.25">
      <c r="A187" s="236">
        <v>7839</v>
      </c>
    </row>
    <row r="188" spans="1:2" x14ac:dyDescent="0.25">
      <c r="A188" s="236">
        <v>7841</v>
      </c>
    </row>
    <row r="189" spans="1:2" x14ac:dyDescent="0.25">
      <c r="A189" s="236">
        <v>7843</v>
      </c>
    </row>
    <row r="190" spans="1:2" x14ac:dyDescent="0.25">
      <c r="A190" s="236">
        <v>7845</v>
      </c>
    </row>
    <row r="191" spans="1:2" x14ac:dyDescent="0.25">
      <c r="A191" s="236">
        <v>7854</v>
      </c>
    </row>
    <row r="192" spans="1:2" x14ac:dyDescent="0.25">
      <c r="A192" s="236">
        <v>7855</v>
      </c>
      <c r="B192" s="236" t="s">
        <v>4653</v>
      </c>
    </row>
    <row r="193" spans="1:2" x14ac:dyDescent="0.25">
      <c r="A193" s="236">
        <v>7856</v>
      </c>
    </row>
    <row r="194" spans="1:2" x14ac:dyDescent="0.25">
      <c r="A194" s="236">
        <v>7861</v>
      </c>
      <c r="B194" s="236" t="s">
        <v>4654</v>
      </c>
    </row>
    <row r="195" spans="1:2" x14ac:dyDescent="0.25">
      <c r="A195" s="236">
        <v>7862</v>
      </c>
    </row>
    <row r="196" spans="1:2" x14ac:dyDescent="0.25">
      <c r="A196" s="236">
        <v>7864</v>
      </c>
      <c r="B196" s="236" t="s">
        <v>4655</v>
      </c>
    </row>
    <row r="197" spans="1:2" x14ac:dyDescent="0.25">
      <c r="A197" s="236">
        <v>7866</v>
      </c>
    </row>
    <row r="198" spans="1:2" x14ac:dyDescent="0.25">
      <c r="A198" s="236">
        <v>7867</v>
      </c>
      <c r="B198" s="236" t="s">
        <v>4580</v>
      </c>
    </row>
    <row r="199" spans="1:2" x14ac:dyDescent="0.25">
      <c r="A199" s="236">
        <v>7868</v>
      </c>
      <c r="B199" s="236" t="s">
        <v>4580</v>
      </c>
    </row>
    <row r="200" spans="1:2" x14ac:dyDescent="0.25">
      <c r="A200" s="236">
        <v>7869</v>
      </c>
    </row>
    <row r="201" spans="1:2" x14ac:dyDescent="0.25">
      <c r="A201" s="236">
        <v>7871</v>
      </c>
    </row>
    <row r="202" spans="1:2" x14ac:dyDescent="0.25">
      <c r="A202" s="236">
        <v>7874</v>
      </c>
    </row>
    <row r="203" spans="1:2" x14ac:dyDescent="0.25">
      <c r="A203" s="236">
        <v>7877</v>
      </c>
      <c r="B203" s="236" t="s">
        <v>4656</v>
      </c>
    </row>
    <row r="204" spans="1:2" x14ac:dyDescent="0.25">
      <c r="A204" s="236">
        <v>7883</v>
      </c>
    </row>
    <row r="205" spans="1:2" x14ac:dyDescent="0.25">
      <c r="A205" s="236">
        <v>7889</v>
      </c>
      <c r="B205" s="236" t="s">
        <v>4657</v>
      </c>
    </row>
    <row r="206" spans="1:2" x14ac:dyDescent="0.25">
      <c r="A206" s="236">
        <v>7890</v>
      </c>
      <c r="B206" s="236" t="s">
        <v>4658</v>
      </c>
    </row>
    <row r="207" spans="1:2" x14ac:dyDescent="0.25">
      <c r="A207" s="236">
        <v>7892</v>
      </c>
      <c r="B207" s="236" t="s">
        <v>4659</v>
      </c>
    </row>
    <row r="208" spans="1:2" x14ac:dyDescent="0.25">
      <c r="A208" s="236">
        <v>7897</v>
      </c>
    </row>
    <row r="209" spans="1:2" x14ac:dyDescent="0.25">
      <c r="A209" s="236">
        <v>7899</v>
      </c>
      <c r="B209" s="236" t="s">
        <v>4660</v>
      </c>
    </row>
    <row r="210" spans="1:2" x14ac:dyDescent="0.25">
      <c r="A210" s="236">
        <v>7902</v>
      </c>
      <c r="B210" s="236" t="s">
        <v>4580</v>
      </c>
    </row>
    <row r="211" spans="1:2" x14ac:dyDescent="0.25">
      <c r="A211" s="236">
        <v>7904</v>
      </c>
      <c r="B211" s="236" t="s">
        <v>4661</v>
      </c>
    </row>
    <row r="212" spans="1:2" x14ac:dyDescent="0.25">
      <c r="A212" s="236">
        <v>7905</v>
      </c>
    </row>
    <row r="213" spans="1:2" x14ac:dyDescent="0.25">
      <c r="A213" s="236">
        <v>7908</v>
      </c>
      <c r="B213" s="236" t="s">
        <v>4662</v>
      </c>
    </row>
    <row r="214" spans="1:2" x14ac:dyDescent="0.25">
      <c r="A214" s="236">
        <v>7909</v>
      </c>
      <c r="B214" s="236" t="s">
        <v>4663</v>
      </c>
    </row>
    <row r="215" spans="1:2" x14ac:dyDescent="0.25">
      <c r="A215" s="236">
        <v>7910</v>
      </c>
    </row>
    <row r="216" spans="1:2" x14ac:dyDescent="0.25">
      <c r="A216" s="236">
        <v>7911</v>
      </c>
    </row>
    <row r="217" spans="1:2" x14ac:dyDescent="0.25">
      <c r="A217" s="236">
        <v>7913</v>
      </c>
    </row>
    <row r="218" spans="1:2" x14ac:dyDescent="0.25">
      <c r="A218" s="236">
        <v>7923</v>
      </c>
      <c r="B218" s="236" t="s">
        <v>4664</v>
      </c>
    </row>
    <row r="219" spans="1:2" x14ac:dyDescent="0.25">
      <c r="A219" s="236" t="s">
        <v>4665</v>
      </c>
    </row>
    <row r="220" spans="1:2" x14ac:dyDescent="0.25">
      <c r="A220" s="236">
        <v>7937</v>
      </c>
      <c r="B220" s="236" t="s">
        <v>4666</v>
      </c>
    </row>
    <row r="221" spans="1:2" x14ac:dyDescent="0.25">
      <c r="A221" s="236">
        <v>7938</v>
      </c>
    </row>
    <row r="222" spans="1:2" x14ac:dyDescent="0.25">
      <c r="A222" s="236">
        <v>7947</v>
      </c>
      <c r="B222" s="236" t="s">
        <v>4602</v>
      </c>
    </row>
    <row r="223" spans="1:2" x14ac:dyDescent="0.25">
      <c r="A223" s="236">
        <v>7956</v>
      </c>
    </row>
    <row r="224" spans="1:2" x14ac:dyDescent="0.25">
      <c r="A224" s="236">
        <v>7957</v>
      </c>
      <c r="B224" s="236" t="s">
        <v>4602</v>
      </c>
    </row>
    <row r="225" spans="1:2" x14ac:dyDescent="0.25">
      <c r="A225" s="236">
        <v>7960</v>
      </c>
      <c r="B225" s="236" t="s">
        <v>4667</v>
      </c>
    </row>
    <row r="226" spans="1:2" x14ac:dyDescent="0.25">
      <c r="A226" s="236">
        <v>7974</v>
      </c>
      <c r="B226" s="236" t="s">
        <v>4606</v>
      </c>
    </row>
    <row r="227" spans="1:2" x14ac:dyDescent="0.25">
      <c r="A227" s="236">
        <v>7981</v>
      </c>
    </row>
    <row r="228" spans="1:2" x14ac:dyDescent="0.25">
      <c r="A228" s="236">
        <v>7983</v>
      </c>
    </row>
    <row r="229" spans="1:2" x14ac:dyDescent="0.25">
      <c r="A229" s="236">
        <v>7990</v>
      </c>
    </row>
    <row r="230" spans="1:2" x14ac:dyDescent="0.25">
      <c r="A230" s="236">
        <v>7992</v>
      </c>
    </row>
    <row r="231" spans="1:2" x14ac:dyDescent="0.25">
      <c r="A231" s="236">
        <v>7993</v>
      </c>
      <c r="B231" s="236" t="s">
        <v>4668</v>
      </c>
    </row>
    <row r="232" spans="1:2" x14ac:dyDescent="0.25">
      <c r="A232" s="236" t="s">
        <v>4669</v>
      </c>
    </row>
    <row r="233" spans="1:2" x14ac:dyDescent="0.25">
      <c r="A233" s="236">
        <v>7995</v>
      </c>
    </row>
    <row r="234" spans="1:2" x14ac:dyDescent="0.25">
      <c r="A234" s="236">
        <v>7999</v>
      </c>
    </row>
    <row r="235" spans="1:2" x14ac:dyDescent="0.25">
      <c r="A235" s="236">
        <v>8004</v>
      </c>
    </row>
    <row r="236" spans="1:2" x14ac:dyDescent="0.25">
      <c r="A236" s="236">
        <v>8007</v>
      </c>
      <c r="B236" s="236" t="s">
        <v>4607</v>
      </c>
    </row>
    <row r="237" spans="1:2" x14ac:dyDescent="0.25">
      <c r="A237" s="236">
        <v>8010</v>
      </c>
    </row>
    <row r="238" spans="1:2" x14ac:dyDescent="0.25">
      <c r="A238" s="236">
        <v>8012</v>
      </c>
    </row>
    <row r="239" spans="1:2" x14ac:dyDescent="0.25">
      <c r="A239" s="236">
        <v>8015</v>
      </c>
      <c r="B239" s="236" t="s">
        <v>4670</v>
      </c>
    </row>
    <row r="240" spans="1:2" x14ac:dyDescent="0.25">
      <c r="A240" s="236">
        <v>8020</v>
      </c>
      <c r="B240" s="236" t="s">
        <v>4602</v>
      </c>
    </row>
    <row r="241" spans="1:2" x14ac:dyDescent="0.25">
      <c r="A241" s="236">
        <v>8022</v>
      </c>
    </row>
    <row r="242" spans="1:2" x14ac:dyDescent="0.25">
      <c r="A242" s="236">
        <v>8028</v>
      </c>
      <c r="B242" s="236" t="s">
        <v>4671</v>
      </c>
    </row>
    <row r="243" spans="1:2" x14ac:dyDescent="0.25">
      <c r="A243" s="236">
        <v>8036</v>
      </c>
    </row>
    <row r="244" spans="1:2" x14ac:dyDescent="0.25">
      <c r="A244" s="236">
        <v>8037</v>
      </c>
    </row>
    <row r="245" spans="1:2" x14ac:dyDescent="0.25">
      <c r="A245" s="236">
        <v>8043</v>
      </c>
      <c r="B245" s="236" t="s">
        <v>4602</v>
      </c>
    </row>
    <row r="246" spans="1:2" x14ac:dyDescent="0.25">
      <c r="A246" s="236">
        <v>8045</v>
      </c>
    </row>
    <row r="247" spans="1:2" x14ac:dyDescent="0.25">
      <c r="A247" s="236">
        <v>8055</v>
      </c>
      <c r="B247" s="236" t="s">
        <v>4580</v>
      </c>
    </row>
    <row r="248" spans="1:2" x14ac:dyDescent="0.25">
      <c r="A248" s="236">
        <v>8061</v>
      </c>
      <c r="B248" s="236" t="s">
        <v>4672</v>
      </c>
    </row>
    <row r="249" spans="1:2" x14ac:dyDescent="0.25">
      <c r="A249" s="236" t="s">
        <v>4673</v>
      </c>
    </row>
    <row r="250" spans="1:2" x14ac:dyDescent="0.25">
      <c r="A250" s="236">
        <v>8066</v>
      </c>
    </row>
    <row r="251" spans="1:2" x14ac:dyDescent="0.25">
      <c r="A251" s="236">
        <v>8071</v>
      </c>
      <c r="B251" s="236" t="s">
        <v>4674</v>
      </c>
    </row>
    <row r="252" spans="1:2" x14ac:dyDescent="0.25">
      <c r="A252" s="236">
        <v>8073</v>
      </c>
    </row>
    <row r="253" spans="1:2" x14ac:dyDescent="0.25">
      <c r="A253" s="236">
        <v>8077</v>
      </c>
      <c r="B253" s="236" t="s">
        <v>4675</v>
      </c>
    </row>
    <row r="254" spans="1:2" x14ac:dyDescent="0.25">
      <c r="A254" s="236">
        <v>8082</v>
      </c>
    </row>
    <row r="255" spans="1:2" x14ac:dyDescent="0.25">
      <c r="A255" s="236">
        <v>8083</v>
      </c>
    </row>
    <row r="256" spans="1:2" x14ac:dyDescent="0.25">
      <c r="A256" s="236">
        <v>8086</v>
      </c>
    </row>
    <row r="257" spans="1:2" x14ac:dyDescent="0.25">
      <c r="A257" s="236">
        <v>8087</v>
      </c>
      <c r="B257" s="236" t="s">
        <v>4676</v>
      </c>
    </row>
    <row r="258" spans="1:2" x14ac:dyDescent="0.25">
      <c r="A258" s="236" t="s">
        <v>4677</v>
      </c>
    </row>
    <row r="259" spans="1:2" x14ac:dyDescent="0.25">
      <c r="A259" s="236">
        <v>8099</v>
      </c>
      <c r="B259" s="236" t="s">
        <v>4678</v>
      </c>
    </row>
    <row r="260" spans="1:2" x14ac:dyDescent="0.25">
      <c r="A260" s="236">
        <v>8100</v>
      </c>
    </row>
    <row r="261" spans="1:2" x14ac:dyDescent="0.25">
      <c r="A261" s="236">
        <v>8101</v>
      </c>
      <c r="B261" s="236" t="s">
        <v>4679</v>
      </c>
    </row>
    <row r="262" spans="1:2" x14ac:dyDescent="0.25">
      <c r="A262" s="236">
        <v>8106</v>
      </c>
    </row>
    <row r="263" spans="1:2" x14ac:dyDescent="0.25">
      <c r="A263" s="236">
        <v>8107</v>
      </c>
    </row>
    <row r="264" spans="1:2" x14ac:dyDescent="0.25">
      <c r="A264" s="236">
        <v>8109</v>
      </c>
    </row>
    <row r="265" spans="1:2" x14ac:dyDescent="0.25">
      <c r="A265" s="236">
        <v>8110</v>
      </c>
      <c r="B265" s="236" t="s">
        <v>4607</v>
      </c>
    </row>
    <row r="266" spans="1:2" x14ac:dyDescent="0.25">
      <c r="A266" s="236">
        <v>8114</v>
      </c>
    </row>
    <row r="267" spans="1:2" x14ac:dyDescent="0.25">
      <c r="A267" s="236">
        <v>8121</v>
      </c>
    </row>
    <row r="268" spans="1:2" x14ac:dyDescent="0.25">
      <c r="A268" s="236">
        <v>8122</v>
      </c>
    </row>
    <row r="269" spans="1:2" x14ac:dyDescent="0.25">
      <c r="A269" s="236">
        <v>8126</v>
      </c>
    </row>
    <row r="270" spans="1:2" x14ac:dyDescent="0.25">
      <c r="A270" s="236">
        <v>8127</v>
      </c>
    </row>
    <row r="271" spans="1:2" x14ac:dyDescent="0.25">
      <c r="A271" s="236">
        <v>8133</v>
      </c>
      <c r="B271" s="236" t="s">
        <v>4680</v>
      </c>
    </row>
    <row r="272" spans="1:2" x14ac:dyDescent="0.25">
      <c r="A272" s="236">
        <v>8134</v>
      </c>
    </row>
    <row r="273" spans="1:2" x14ac:dyDescent="0.25">
      <c r="A273" s="236">
        <v>8140</v>
      </c>
    </row>
    <row r="274" spans="1:2" x14ac:dyDescent="0.25">
      <c r="A274" s="236">
        <v>8141</v>
      </c>
    </row>
    <row r="275" spans="1:2" x14ac:dyDescent="0.25">
      <c r="A275" s="236">
        <v>8144</v>
      </c>
    </row>
    <row r="276" spans="1:2" x14ac:dyDescent="0.25">
      <c r="A276" s="236">
        <v>8145</v>
      </c>
    </row>
    <row r="277" spans="1:2" x14ac:dyDescent="0.25">
      <c r="A277" s="236">
        <v>8146</v>
      </c>
    </row>
    <row r="278" spans="1:2" x14ac:dyDescent="0.25">
      <c r="A278" s="236">
        <v>8147</v>
      </c>
    </row>
    <row r="279" spans="1:2" x14ac:dyDescent="0.25">
      <c r="A279" s="236">
        <v>8150</v>
      </c>
    </row>
    <row r="280" spans="1:2" x14ac:dyDescent="0.25">
      <c r="A280" s="236">
        <v>8151</v>
      </c>
      <c r="B280" s="236" t="s">
        <v>4681</v>
      </c>
    </row>
    <row r="281" spans="1:2" x14ac:dyDescent="0.25">
      <c r="A281" s="236">
        <v>8153</v>
      </c>
    </row>
    <row r="282" spans="1:2" x14ac:dyDescent="0.25">
      <c r="A282" s="236">
        <v>8155</v>
      </c>
    </row>
    <row r="283" spans="1:2" x14ac:dyDescent="0.25">
      <c r="A283" s="236">
        <v>8157</v>
      </c>
    </row>
    <row r="284" spans="1:2" x14ac:dyDescent="0.25">
      <c r="A284" s="236">
        <v>8158</v>
      </c>
    </row>
    <row r="285" spans="1:2" x14ac:dyDescent="0.25">
      <c r="A285" s="236">
        <v>8159</v>
      </c>
    </row>
    <row r="286" spans="1:2" x14ac:dyDescent="0.25">
      <c r="A286" s="236">
        <v>8160</v>
      </c>
      <c r="B286" s="236" t="s">
        <v>4607</v>
      </c>
    </row>
    <row r="287" spans="1:2" x14ac:dyDescent="0.25">
      <c r="A287" s="236">
        <v>8164</v>
      </c>
    </row>
    <row r="288" spans="1:2" x14ac:dyDescent="0.25">
      <c r="A288" s="236">
        <v>8165</v>
      </c>
      <c r="B288" s="236" t="s">
        <v>4682</v>
      </c>
    </row>
    <row r="289" spans="1:2" x14ac:dyDescent="0.25">
      <c r="A289" s="236">
        <v>8166</v>
      </c>
    </row>
    <row r="290" spans="1:2" x14ac:dyDescent="0.25">
      <c r="A290" s="236">
        <v>8173</v>
      </c>
      <c r="B290" s="236" t="s">
        <v>4683</v>
      </c>
    </row>
    <row r="291" spans="1:2" x14ac:dyDescent="0.25">
      <c r="A291" s="236">
        <v>8182</v>
      </c>
    </row>
    <row r="292" spans="1:2" x14ac:dyDescent="0.25">
      <c r="A292" s="236">
        <v>8183</v>
      </c>
      <c r="B292" s="236" t="s">
        <v>4602</v>
      </c>
    </row>
    <row r="293" spans="1:2" x14ac:dyDescent="0.25">
      <c r="A293" s="236">
        <v>8185</v>
      </c>
      <c r="B293" s="236" t="s">
        <v>4684</v>
      </c>
    </row>
    <row r="294" spans="1:2" x14ac:dyDescent="0.25">
      <c r="A294" s="236">
        <v>8190</v>
      </c>
    </row>
    <row r="295" spans="1:2" x14ac:dyDescent="0.25">
      <c r="A295" s="236">
        <v>8191</v>
      </c>
      <c r="B295" s="236" t="s">
        <v>4685</v>
      </c>
    </row>
    <row r="296" spans="1:2" x14ac:dyDescent="0.25">
      <c r="A296" s="236">
        <v>8192</v>
      </c>
      <c r="B296" s="236" t="s">
        <v>4686</v>
      </c>
    </row>
    <row r="297" spans="1:2" x14ac:dyDescent="0.25">
      <c r="A297" s="236">
        <v>8194</v>
      </c>
    </row>
    <row r="298" spans="1:2" x14ac:dyDescent="0.25">
      <c r="A298" s="236">
        <v>8195</v>
      </c>
    </row>
    <row r="299" spans="1:2" x14ac:dyDescent="0.25">
      <c r="A299" s="236">
        <v>8198</v>
      </c>
      <c r="B299" s="236" t="s">
        <v>4687</v>
      </c>
    </row>
    <row r="300" spans="1:2" x14ac:dyDescent="0.25">
      <c r="A300" s="236" t="s">
        <v>4688</v>
      </c>
    </row>
    <row r="301" spans="1:2" x14ac:dyDescent="0.25">
      <c r="A301" s="236" t="s">
        <v>4689</v>
      </c>
    </row>
    <row r="302" spans="1:2" x14ac:dyDescent="0.25">
      <c r="A302" s="236">
        <v>8199</v>
      </c>
    </row>
    <row r="303" spans="1:2" x14ac:dyDescent="0.25">
      <c r="A303" s="236">
        <v>8200</v>
      </c>
      <c r="B303" s="236" t="s">
        <v>4690</v>
      </c>
    </row>
    <row r="304" spans="1:2" x14ac:dyDescent="0.25">
      <c r="A304" s="236" t="s">
        <v>4691</v>
      </c>
    </row>
    <row r="305" spans="1:2" x14ac:dyDescent="0.25">
      <c r="A305" s="236">
        <v>8201</v>
      </c>
      <c r="B305" s="236" t="s">
        <v>4692</v>
      </c>
    </row>
    <row r="306" spans="1:2" x14ac:dyDescent="0.25">
      <c r="A306" s="236">
        <v>8203</v>
      </c>
    </row>
    <row r="307" spans="1:2" x14ac:dyDescent="0.25">
      <c r="A307" s="236">
        <v>8204</v>
      </c>
    </row>
    <row r="308" spans="1:2" x14ac:dyDescent="0.25">
      <c r="A308" s="236">
        <v>8205</v>
      </c>
      <c r="B308" s="236" t="s">
        <v>4693</v>
      </c>
    </row>
    <row r="309" spans="1:2" x14ac:dyDescent="0.25">
      <c r="A309" s="236">
        <v>8206</v>
      </c>
      <c r="B309" s="236" t="s">
        <v>4595</v>
      </c>
    </row>
    <row r="310" spans="1:2" x14ac:dyDescent="0.25">
      <c r="A310" s="236">
        <v>8209</v>
      </c>
    </row>
    <row r="311" spans="1:2" x14ac:dyDescent="0.25">
      <c r="A311" s="236">
        <v>8213</v>
      </c>
    </row>
    <row r="312" spans="1:2" x14ac:dyDescent="0.25">
      <c r="A312" s="236">
        <v>8215</v>
      </c>
    </row>
    <row r="313" spans="1:2" x14ac:dyDescent="0.25">
      <c r="A313" s="236">
        <v>8216</v>
      </c>
      <c r="B313" s="236" t="s">
        <v>4694</v>
      </c>
    </row>
    <row r="314" spans="1:2" x14ac:dyDescent="0.25">
      <c r="A314" s="236" t="s">
        <v>4695</v>
      </c>
    </row>
    <row r="315" spans="1:2" x14ac:dyDescent="0.25">
      <c r="A315" s="236">
        <v>8217</v>
      </c>
    </row>
    <row r="316" spans="1:2" x14ac:dyDescent="0.25">
      <c r="A316" s="236">
        <v>8218</v>
      </c>
    </row>
    <row r="317" spans="1:2" x14ac:dyDescent="0.25">
      <c r="A317" s="236">
        <v>8219</v>
      </c>
    </row>
    <row r="318" spans="1:2" x14ac:dyDescent="0.25">
      <c r="A318" s="236">
        <v>8221</v>
      </c>
    </row>
    <row r="319" spans="1:2" x14ac:dyDescent="0.25">
      <c r="A319" s="236">
        <v>8222</v>
      </c>
    </row>
    <row r="320" spans="1:2" x14ac:dyDescent="0.25">
      <c r="A320" s="236">
        <v>8225</v>
      </c>
      <c r="B320" s="236" t="s">
        <v>4580</v>
      </c>
    </row>
    <row r="321" spans="1:2" x14ac:dyDescent="0.25">
      <c r="A321" s="236">
        <v>8226</v>
      </c>
    </row>
    <row r="322" spans="1:2" x14ac:dyDescent="0.25">
      <c r="A322" s="236">
        <v>8228</v>
      </c>
    </row>
    <row r="323" spans="1:2" x14ac:dyDescent="0.25">
      <c r="A323" s="236">
        <v>8229</v>
      </c>
    </row>
    <row r="324" spans="1:2" x14ac:dyDescent="0.25">
      <c r="A324" s="236">
        <v>8230</v>
      </c>
      <c r="B324" s="236" t="s">
        <v>4580</v>
      </c>
    </row>
    <row r="325" spans="1:2" x14ac:dyDescent="0.25">
      <c r="A325" s="236">
        <v>8232</v>
      </c>
      <c r="B325" s="236" t="s">
        <v>4696</v>
      </c>
    </row>
    <row r="326" spans="1:2" x14ac:dyDescent="0.25">
      <c r="A326" s="236" t="s">
        <v>4697</v>
      </c>
    </row>
    <row r="327" spans="1:2" x14ac:dyDescent="0.25">
      <c r="A327" s="236" t="s">
        <v>4698</v>
      </c>
    </row>
    <row r="328" spans="1:2" x14ac:dyDescent="0.25">
      <c r="A328" s="236">
        <v>8233</v>
      </c>
    </row>
    <row r="329" spans="1:2" x14ac:dyDescent="0.25">
      <c r="A329" s="236">
        <v>8235</v>
      </c>
    </row>
    <row r="330" spans="1:2" x14ac:dyDescent="0.25">
      <c r="A330" s="236">
        <v>8236</v>
      </c>
    </row>
    <row r="331" spans="1:2" x14ac:dyDescent="0.25">
      <c r="A331" s="236">
        <v>8237</v>
      </c>
    </row>
    <row r="332" spans="1:2" x14ac:dyDescent="0.25">
      <c r="A332" s="236">
        <v>8238</v>
      </c>
    </row>
    <row r="333" spans="1:2" x14ac:dyDescent="0.25">
      <c r="A333" s="236">
        <v>8239</v>
      </c>
    </row>
    <row r="334" spans="1:2" x14ac:dyDescent="0.25">
      <c r="A334" s="236">
        <v>8241</v>
      </c>
      <c r="B334" s="236" t="s">
        <v>4605</v>
      </c>
    </row>
    <row r="335" spans="1:2" x14ac:dyDescent="0.25">
      <c r="A335" s="236">
        <v>8242</v>
      </c>
    </row>
    <row r="336" spans="1:2" x14ac:dyDescent="0.25">
      <c r="A336" s="236">
        <v>8243</v>
      </c>
    </row>
    <row r="337" spans="1:2" x14ac:dyDescent="0.25">
      <c r="A337" s="236">
        <v>8244</v>
      </c>
    </row>
    <row r="338" spans="1:2" x14ac:dyDescent="0.25">
      <c r="A338" s="236">
        <v>8245</v>
      </c>
    </row>
    <row r="339" spans="1:2" x14ac:dyDescent="0.25">
      <c r="A339" s="236">
        <v>8247</v>
      </c>
      <c r="B339" s="236" t="s">
        <v>4605</v>
      </c>
    </row>
    <row r="340" spans="1:2" x14ac:dyDescent="0.25">
      <c r="A340" s="236">
        <v>8248</v>
      </c>
    </row>
    <row r="341" spans="1:2" x14ac:dyDescent="0.25">
      <c r="A341" s="236">
        <v>8249</v>
      </c>
      <c r="B341" s="236" t="s">
        <v>4699</v>
      </c>
    </row>
    <row r="342" spans="1:2" x14ac:dyDescent="0.25">
      <c r="A342" s="236">
        <v>8250</v>
      </c>
    </row>
    <row r="343" spans="1:2" x14ac:dyDescent="0.25">
      <c r="A343" s="236">
        <v>8251</v>
      </c>
    </row>
    <row r="344" spans="1:2" x14ac:dyDescent="0.25">
      <c r="A344" s="236">
        <v>8253</v>
      </c>
    </row>
    <row r="345" spans="1:2" x14ac:dyDescent="0.25">
      <c r="A345" s="236">
        <v>8254</v>
      </c>
      <c r="B345" s="236" t="s">
        <v>4700</v>
      </c>
    </row>
    <row r="346" spans="1:2" x14ac:dyDescent="0.25">
      <c r="A346" s="236">
        <v>8255</v>
      </c>
    </row>
    <row r="347" spans="1:2" x14ac:dyDescent="0.25">
      <c r="A347" s="236">
        <v>8257</v>
      </c>
    </row>
    <row r="348" spans="1:2" x14ac:dyDescent="0.25">
      <c r="A348" s="236">
        <v>8259</v>
      </c>
    </row>
    <row r="349" spans="1:2" x14ac:dyDescent="0.25">
      <c r="A349" s="236">
        <v>8261</v>
      </c>
    </row>
    <row r="350" spans="1:2" x14ac:dyDescent="0.25">
      <c r="A350" s="236">
        <v>8263</v>
      </c>
    </row>
    <row r="351" spans="1:2" x14ac:dyDescent="0.25">
      <c r="A351" s="236">
        <v>8265</v>
      </c>
    </row>
    <row r="352" spans="1:2" x14ac:dyDescent="0.25">
      <c r="A352" s="236">
        <v>8266</v>
      </c>
    </row>
    <row r="353" spans="1:2" x14ac:dyDescent="0.25">
      <c r="A353" s="236">
        <v>8267</v>
      </c>
    </row>
    <row r="354" spans="1:2" x14ac:dyDescent="0.25">
      <c r="A354" s="236">
        <v>8271</v>
      </c>
    </row>
    <row r="355" spans="1:2" x14ac:dyDescent="0.25">
      <c r="A355" s="236">
        <v>8272</v>
      </c>
      <c r="B355" s="236" t="s">
        <v>4701</v>
      </c>
    </row>
    <row r="356" spans="1:2" x14ac:dyDescent="0.25">
      <c r="A356" s="236">
        <v>8273</v>
      </c>
      <c r="B356" s="236" t="s">
        <v>4702</v>
      </c>
    </row>
    <row r="357" spans="1:2" x14ac:dyDescent="0.25">
      <c r="A357" s="236" t="s">
        <v>4703</v>
      </c>
    </row>
    <row r="358" spans="1:2" x14ac:dyDescent="0.25">
      <c r="A358" s="236" t="s">
        <v>4704</v>
      </c>
    </row>
    <row r="359" spans="1:2" x14ac:dyDescent="0.25">
      <c r="A359" s="236">
        <v>8276</v>
      </c>
      <c r="B359" s="236" t="s">
        <v>4580</v>
      </c>
    </row>
    <row r="360" spans="1:2" x14ac:dyDescent="0.25">
      <c r="A360" s="236">
        <v>8277</v>
      </c>
      <c r="B360" s="236" t="s">
        <v>4607</v>
      </c>
    </row>
    <row r="361" spans="1:2" x14ac:dyDescent="0.25">
      <c r="A361" s="236">
        <v>8278</v>
      </c>
    </row>
    <row r="362" spans="1:2" x14ac:dyDescent="0.25">
      <c r="A362" s="236">
        <v>8282</v>
      </c>
    </row>
    <row r="363" spans="1:2" x14ac:dyDescent="0.25">
      <c r="A363" s="236">
        <v>8283</v>
      </c>
      <c r="B363" s="236" t="s">
        <v>4705</v>
      </c>
    </row>
    <row r="364" spans="1:2" x14ac:dyDescent="0.25">
      <c r="A364" s="236" t="s">
        <v>4706</v>
      </c>
    </row>
    <row r="365" spans="1:2" x14ac:dyDescent="0.25">
      <c r="A365" s="236">
        <v>8289</v>
      </c>
    </row>
    <row r="366" spans="1:2" x14ac:dyDescent="0.25">
      <c r="A366" s="236">
        <v>8292</v>
      </c>
    </row>
    <row r="367" spans="1:2" x14ac:dyDescent="0.25">
      <c r="A367" s="236">
        <v>8293</v>
      </c>
      <c r="B367" s="236" t="s">
        <v>4595</v>
      </c>
    </row>
    <row r="368" spans="1:2" x14ac:dyDescent="0.25">
      <c r="A368" s="236">
        <v>8295</v>
      </c>
      <c r="B368" s="236" t="s">
        <v>4707</v>
      </c>
    </row>
    <row r="369" spans="1:2" x14ac:dyDescent="0.25">
      <c r="A369" s="236">
        <v>8297</v>
      </c>
    </row>
    <row r="370" spans="1:2" x14ac:dyDescent="0.25">
      <c r="A370" s="236">
        <v>8298</v>
      </c>
    </row>
    <row r="371" spans="1:2" x14ac:dyDescent="0.25">
      <c r="A371" s="236">
        <v>8301</v>
      </c>
      <c r="B371" s="236" t="s">
        <v>4602</v>
      </c>
    </row>
    <row r="372" spans="1:2" x14ac:dyDescent="0.25">
      <c r="A372" s="236">
        <v>8303</v>
      </c>
    </row>
    <row r="373" spans="1:2" x14ac:dyDescent="0.25">
      <c r="A373" s="236">
        <v>8306</v>
      </c>
    </row>
    <row r="374" spans="1:2" x14ac:dyDescent="0.25">
      <c r="A374" s="236">
        <v>8307</v>
      </c>
    </row>
    <row r="375" spans="1:2" x14ac:dyDescent="0.25">
      <c r="A375" s="236">
        <v>8308</v>
      </c>
    </row>
    <row r="376" spans="1:2" x14ac:dyDescent="0.25">
      <c r="A376" s="236">
        <v>8311</v>
      </c>
    </row>
    <row r="377" spans="1:2" x14ac:dyDescent="0.25">
      <c r="A377" s="236">
        <v>8313</v>
      </c>
      <c r="B377" s="236" t="s">
        <v>4580</v>
      </c>
    </row>
    <row r="378" spans="1:2" x14ac:dyDescent="0.25">
      <c r="A378" s="236">
        <v>8319</v>
      </c>
    </row>
    <row r="379" spans="1:2" x14ac:dyDescent="0.25">
      <c r="A379" s="236">
        <v>8320</v>
      </c>
    </row>
    <row r="380" spans="1:2" x14ac:dyDescent="0.25">
      <c r="A380" s="236">
        <v>8321</v>
      </c>
    </row>
    <row r="381" spans="1:2" x14ac:dyDescent="0.25">
      <c r="A381" s="236">
        <v>8322</v>
      </c>
    </row>
    <row r="382" spans="1:2" x14ac:dyDescent="0.25">
      <c r="A382" s="236">
        <v>8325</v>
      </c>
    </row>
    <row r="383" spans="1:2" x14ac:dyDescent="0.25">
      <c r="A383" s="236">
        <v>8326</v>
      </c>
      <c r="B383" s="236" t="s">
        <v>4602</v>
      </c>
    </row>
    <row r="384" spans="1:2" x14ac:dyDescent="0.25">
      <c r="A384" s="236">
        <v>8327</v>
      </c>
    </row>
    <row r="385" spans="1:2" x14ac:dyDescent="0.25">
      <c r="A385" s="236">
        <v>8328</v>
      </c>
      <c r="B385" s="236" t="s">
        <v>4580</v>
      </c>
    </row>
    <row r="386" spans="1:2" x14ac:dyDescent="0.25">
      <c r="A386" s="236">
        <v>8332</v>
      </c>
      <c r="B386" s="236" t="s">
        <v>4708</v>
      </c>
    </row>
    <row r="387" spans="1:2" x14ac:dyDescent="0.25">
      <c r="A387" s="236" t="s">
        <v>4709</v>
      </c>
    </row>
    <row r="388" spans="1:2" x14ac:dyDescent="0.25">
      <c r="A388" s="236">
        <v>8333</v>
      </c>
      <c r="B388" s="236" t="s">
        <v>4710</v>
      </c>
    </row>
    <row r="389" spans="1:2" x14ac:dyDescent="0.25">
      <c r="A389" s="236">
        <v>8336</v>
      </c>
    </row>
    <row r="390" spans="1:2" x14ac:dyDescent="0.25">
      <c r="A390" s="236">
        <v>8339</v>
      </c>
    </row>
    <row r="391" spans="1:2" x14ac:dyDescent="0.25">
      <c r="A391" s="236">
        <v>8340</v>
      </c>
      <c r="B391" s="236" t="s">
        <v>4602</v>
      </c>
    </row>
    <row r="392" spans="1:2" x14ac:dyDescent="0.25">
      <c r="A392" s="236">
        <v>8341</v>
      </c>
    </row>
    <row r="393" spans="1:2" x14ac:dyDescent="0.25">
      <c r="A393" s="236">
        <v>8343</v>
      </c>
      <c r="B393" s="236" t="s">
        <v>4711</v>
      </c>
    </row>
    <row r="394" spans="1:2" x14ac:dyDescent="0.25">
      <c r="A394" s="236">
        <v>8348</v>
      </c>
    </row>
    <row r="395" spans="1:2" x14ac:dyDescent="0.25">
      <c r="A395" s="236">
        <v>8351</v>
      </c>
      <c r="B395" s="236" t="s">
        <v>4712</v>
      </c>
    </row>
    <row r="396" spans="1:2" x14ac:dyDescent="0.25">
      <c r="A396" s="236">
        <v>8354</v>
      </c>
      <c r="B396" s="236" t="s">
        <v>4580</v>
      </c>
    </row>
    <row r="397" spans="1:2" x14ac:dyDescent="0.25">
      <c r="A397" s="236">
        <v>8356</v>
      </c>
      <c r="B397" s="236" t="s">
        <v>4602</v>
      </c>
    </row>
    <row r="398" spans="1:2" x14ac:dyDescent="0.25">
      <c r="A398" s="236">
        <v>8363</v>
      </c>
    </row>
    <row r="399" spans="1:2" x14ac:dyDescent="0.25">
      <c r="A399" s="236">
        <v>8364</v>
      </c>
    </row>
    <row r="400" spans="1:2" x14ac:dyDescent="0.25">
      <c r="A400" s="236">
        <v>8367</v>
      </c>
      <c r="B400" s="236" t="s">
        <v>4713</v>
      </c>
    </row>
    <row r="401" spans="1:2" x14ac:dyDescent="0.25">
      <c r="A401" s="236">
        <v>8368</v>
      </c>
    </row>
    <row r="402" spans="1:2" x14ac:dyDescent="0.25">
      <c r="A402" s="236">
        <v>8373</v>
      </c>
      <c r="B402" s="236" t="s">
        <v>4714</v>
      </c>
    </row>
    <row r="403" spans="1:2" x14ac:dyDescent="0.25">
      <c r="A403" s="236">
        <v>8378</v>
      </c>
    </row>
    <row r="404" spans="1:2" x14ac:dyDescent="0.25">
      <c r="A404" s="236">
        <v>8379</v>
      </c>
    </row>
    <row r="405" spans="1:2" x14ac:dyDescent="0.25">
      <c r="A405" s="236">
        <v>8380</v>
      </c>
    </row>
    <row r="406" spans="1:2" x14ac:dyDescent="0.25">
      <c r="A406" s="236">
        <v>8381</v>
      </c>
    </row>
    <row r="407" spans="1:2" x14ac:dyDescent="0.25">
      <c r="A407" s="236">
        <v>8386</v>
      </c>
    </row>
    <row r="408" spans="1:2" x14ac:dyDescent="0.25">
      <c r="A408" s="236">
        <v>8387</v>
      </c>
    </row>
    <row r="409" spans="1:2" x14ac:dyDescent="0.25">
      <c r="A409" s="236">
        <v>8388</v>
      </c>
    </row>
    <row r="410" spans="1:2" x14ac:dyDescent="0.25">
      <c r="A410" s="236">
        <v>8389</v>
      </c>
    </row>
    <row r="411" spans="1:2" x14ac:dyDescent="0.25">
      <c r="A411" s="236">
        <v>8390</v>
      </c>
      <c r="B411" s="236" t="s">
        <v>4715</v>
      </c>
    </row>
    <row r="412" spans="1:2" x14ac:dyDescent="0.25">
      <c r="A412" s="236">
        <v>8392</v>
      </c>
      <c r="B412" s="236" t="s">
        <v>4716</v>
      </c>
    </row>
    <row r="413" spans="1:2" x14ac:dyDescent="0.25">
      <c r="A413" s="236">
        <v>8393</v>
      </c>
      <c r="B413" s="236" t="s">
        <v>4607</v>
      </c>
    </row>
    <row r="414" spans="1:2" x14ac:dyDescent="0.25">
      <c r="A414" s="236">
        <v>8394</v>
      </c>
    </row>
    <row r="415" spans="1:2" x14ac:dyDescent="0.25">
      <c r="A415" s="236">
        <v>8395</v>
      </c>
    </row>
    <row r="416" spans="1:2" x14ac:dyDescent="0.25">
      <c r="A416" s="236">
        <v>8396</v>
      </c>
    </row>
    <row r="417" spans="1:2" x14ac:dyDescent="0.25">
      <c r="A417" s="236">
        <v>8399</v>
      </c>
    </row>
    <row r="418" spans="1:2" x14ac:dyDescent="0.25">
      <c r="A418" s="236">
        <v>8400</v>
      </c>
    </row>
    <row r="419" spans="1:2" x14ac:dyDescent="0.25">
      <c r="A419" s="236">
        <v>8401</v>
      </c>
    </row>
    <row r="420" spans="1:2" x14ac:dyDescent="0.25">
      <c r="A420" s="236">
        <v>8402</v>
      </c>
      <c r="B420" s="236" t="s">
        <v>4580</v>
      </c>
    </row>
    <row r="421" spans="1:2" x14ac:dyDescent="0.25">
      <c r="A421" s="236">
        <v>8403</v>
      </c>
    </row>
    <row r="422" spans="1:2" x14ac:dyDescent="0.25">
      <c r="A422" s="236">
        <v>8404</v>
      </c>
    </row>
    <row r="423" spans="1:2" x14ac:dyDescent="0.25">
      <c r="A423" s="236">
        <v>8405</v>
      </c>
    </row>
    <row r="424" spans="1:2" x14ac:dyDescent="0.25">
      <c r="A424" s="236">
        <v>8406</v>
      </c>
      <c r="B424" s="236" t="s">
        <v>4717</v>
      </c>
    </row>
    <row r="425" spans="1:2" x14ac:dyDescent="0.25">
      <c r="A425" s="236">
        <v>8408</v>
      </c>
      <c r="B425" s="236" t="s">
        <v>4718</v>
      </c>
    </row>
    <row r="426" spans="1:2" x14ac:dyDescent="0.25">
      <c r="A426" s="236" t="s">
        <v>4719</v>
      </c>
    </row>
    <row r="427" spans="1:2" x14ac:dyDescent="0.25">
      <c r="A427" s="236" t="s">
        <v>4720</v>
      </c>
    </row>
    <row r="428" spans="1:2" x14ac:dyDescent="0.25">
      <c r="A428" s="236">
        <v>8409</v>
      </c>
      <c r="B428" s="236" t="s">
        <v>4721</v>
      </c>
    </row>
    <row r="429" spans="1:2" x14ac:dyDescent="0.25">
      <c r="A429" s="236">
        <v>8411</v>
      </c>
    </row>
    <row r="430" spans="1:2" x14ac:dyDescent="0.25">
      <c r="A430" s="236">
        <v>8414</v>
      </c>
    </row>
    <row r="431" spans="1:2" x14ac:dyDescent="0.25">
      <c r="A431" s="236">
        <v>8416</v>
      </c>
      <c r="B431" s="236" t="s">
        <v>4722</v>
      </c>
    </row>
    <row r="432" spans="1:2" x14ac:dyDescent="0.25">
      <c r="A432" s="236">
        <v>8417</v>
      </c>
    </row>
    <row r="433" spans="1:2" x14ac:dyDescent="0.25">
      <c r="A433" s="236">
        <v>8418</v>
      </c>
    </row>
    <row r="434" spans="1:2" x14ac:dyDescent="0.25">
      <c r="A434" s="236">
        <v>28307</v>
      </c>
    </row>
    <row r="435" spans="1:2" x14ac:dyDescent="0.25">
      <c r="A435" s="236">
        <v>28319</v>
      </c>
    </row>
    <row r="436" spans="1:2" x14ac:dyDescent="0.25">
      <c r="A436" s="236">
        <v>28330</v>
      </c>
    </row>
    <row r="437" spans="1:2" x14ac:dyDescent="0.25">
      <c r="A437" s="236">
        <v>28336</v>
      </c>
    </row>
    <row r="438" spans="1:2" x14ac:dyDescent="0.25">
      <c r="A438" s="236">
        <v>28353</v>
      </c>
      <c r="B438" s="236" t="s">
        <v>4723</v>
      </c>
    </row>
    <row r="439" spans="1:2" x14ac:dyDescent="0.25">
      <c r="A439" s="236">
        <v>28356</v>
      </c>
    </row>
    <row r="440" spans="1:2" x14ac:dyDescent="0.25">
      <c r="A440" s="236">
        <v>28360</v>
      </c>
    </row>
    <row r="441" spans="1:2" x14ac:dyDescent="0.25">
      <c r="A441" s="236">
        <v>28375</v>
      </c>
    </row>
    <row r="442" spans="1:2" x14ac:dyDescent="0.25">
      <c r="A442" s="236">
        <v>28397</v>
      </c>
      <c r="B442" s="236" t="s">
        <v>4724</v>
      </c>
    </row>
    <row r="443" spans="1:2" x14ac:dyDescent="0.25">
      <c r="A443" s="236">
        <v>28401</v>
      </c>
    </row>
    <row r="444" spans="1:2" x14ac:dyDescent="0.25">
      <c r="A444" s="236">
        <v>28413</v>
      </c>
      <c r="B444" s="236" t="s">
        <v>4725</v>
      </c>
    </row>
    <row r="445" spans="1:2" x14ac:dyDescent="0.25">
      <c r="A445" s="236" t="s">
        <v>4726</v>
      </c>
    </row>
    <row r="446" spans="1:2" x14ac:dyDescent="0.25">
      <c r="A446" s="236" t="s">
        <v>4727</v>
      </c>
    </row>
    <row r="447" spans="1:2" x14ac:dyDescent="0.25">
      <c r="A447" s="236">
        <v>28431</v>
      </c>
    </row>
    <row r="448" spans="1:2" x14ac:dyDescent="0.25">
      <c r="A448" s="236">
        <v>28441</v>
      </c>
    </row>
    <row r="449" spans="1:2" x14ac:dyDescent="0.25">
      <c r="A449" s="236">
        <v>28470</v>
      </c>
    </row>
    <row r="450" spans="1:2" x14ac:dyDescent="0.25">
      <c r="A450" s="236">
        <v>28480</v>
      </c>
    </row>
    <row r="451" spans="1:2" x14ac:dyDescent="0.25">
      <c r="A451" s="236">
        <v>28502</v>
      </c>
    </row>
    <row r="452" spans="1:2" x14ac:dyDescent="0.25">
      <c r="A452" s="236">
        <v>28524</v>
      </c>
    </row>
    <row r="453" spans="1:2" x14ac:dyDescent="0.25">
      <c r="A453" s="236">
        <v>28534</v>
      </c>
    </row>
    <row r="454" spans="1:2" x14ac:dyDescent="0.25">
      <c r="A454" s="236">
        <v>28548</v>
      </c>
      <c r="B454" s="236" t="s">
        <v>4607</v>
      </c>
    </row>
    <row r="455" spans="1:2" x14ac:dyDescent="0.25">
      <c r="A455" s="236">
        <v>28562</v>
      </c>
      <c r="B455" s="236" t="s">
        <v>4728</v>
      </c>
    </row>
    <row r="456" spans="1:2" x14ac:dyDescent="0.25">
      <c r="A456" s="236">
        <v>28585</v>
      </c>
    </row>
    <row r="457" spans="1:2" x14ac:dyDescent="0.25">
      <c r="A457" s="236">
        <v>28601</v>
      </c>
      <c r="B457" s="236" t="s">
        <v>4607</v>
      </c>
    </row>
    <row r="458" spans="1:2" x14ac:dyDescent="0.25">
      <c r="A458" s="236">
        <v>28615</v>
      </c>
    </row>
    <row r="459" spans="1:2" x14ac:dyDescent="0.25">
      <c r="A459" s="236">
        <v>28622</v>
      </c>
      <c r="B459" s="236" t="s">
        <v>4729</v>
      </c>
    </row>
    <row r="460" spans="1:2" x14ac:dyDescent="0.25">
      <c r="A460" s="236">
        <v>28631</v>
      </c>
    </row>
    <row r="461" spans="1:2" x14ac:dyDescent="0.25">
      <c r="A461" s="236">
        <v>28636</v>
      </c>
    </row>
    <row r="462" spans="1:2" x14ac:dyDescent="0.25">
      <c r="A462" s="236">
        <v>28649</v>
      </c>
    </row>
    <row r="463" spans="1:2" x14ac:dyDescent="0.25">
      <c r="A463" s="236">
        <v>28662</v>
      </c>
    </row>
    <row r="464" spans="1:2" x14ac:dyDescent="0.25">
      <c r="A464" s="236">
        <v>28676</v>
      </c>
    </row>
    <row r="465" spans="1:2" x14ac:dyDescent="0.25">
      <c r="A465" s="236">
        <v>28689</v>
      </c>
    </row>
    <row r="466" spans="1:2" x14ac:dyDescent="0.25">
      <c r="A466" s="236">
        <v>28702</v>
      </c>
    </row>
    <row r="467" spans="1:2" x14ac:dyDescent="0.25">
      <c r="A467" s="236">
        <v>28715</v>
      </c>
    </row>
    <row r="468" spans="1:2" x14ac:dyDescent="0.25">
      <c r="A468" s="236">
        <v>28729</v>
      </c>
    </row>
    <row r="469" spans="1:2" x14ac:dyDescent="0.25">
      <c r="A469" s="236">
        <v>28749</v>
      </c>
    </row>
    <row r="470" spans="1:2" x14ac:dyDescent="0.25">
      <c r="A470" s="236">
        <v>28762</v>
      </c>
    </row>
    <row r="471" spans="1:2" x14ac:dyDescent="0.25">
      <c r="A471" s="236">
        <v>28774</v>
      </c>
    </row>
    <row r="472" spans="1:2" x14ac:dyDescent="0.25">
      <c r="A472" s="236">
        <v>28785</v>
      </c>
    </row>
    <row r="473" spans="1:2" x14ac:dyDescent="0.25">
      <c r="A473" s="236">
        <v>28812</v>
      </c>
    </row>
    <row r="474" spans="1:2" x14ac:dyDescent="0.25">
      <c r="A474" s="236">
        <v>28819</v>
      </c>
      <c r="B474" s="236" t="s">
        <v>4730</v>
      </c>
    </row>
    <row r="475" spans="1:2" x14ac:dyDescent="0.25">
      <c r="A475" s="236" t="s">
        <v>4731</v>
      </c>
    </row>
    <row r="476" spans="1:2" x14ac:dyDescent="0.25">
      <c r="A476" s="236">
        <v>28845</v>
      </c>
    </row>
    <row r="477" spans="1:2" x14ac:dyDescent="0.25">
      <c r="A477" s="236">
        <v>28871</v>
      </c>
    </row>
    <row r="478" spans="1:2" x14ac:dyDescent="0.25">
      <c r="A478" s="236">
        <v>28875</v>
      </c>
    </row>
    <row r="479" spans="1:2" x14ac:dyDescent="0.25">
      <c r="A479" s="236">
        <v>28906</v>
      </c>
    </row>
    <row r="480" spans="1:2" x14ac:dyDescent="0.25">
      <c r="A480" s="236">
        <v>28910</v>
      </c>
    </row>
    <row r="481" spans="1:2" x14ac:dyDescent="0.25">
      <c r="A481" s="236">
        <v>28914</v>
      </c>
    </row>
    <row r="482" spans="1:2" x14ac:dyDescent="0.25">
      <c r="A482" s="236">
        <v>28922</v>
      </c>
    </row>
    <row r="483" spans="1:2" x14ac:dyDescent="0.25">
      <c r="A483" s="236">
        <v>28967</v>
      </c>
    </row>
    <row r="484" spans="1:2" x14ac:dyDescent="0.25">
      <c r="A484" s="236">
        <v>28993</v>
      </c>
    </row>
    <row r="485" spans="1:2" x14ac:dyDescent="0.25">
      <c r="A485" s="236">
        <v>28999</v>
      </c>
    </row>
    <row r="486" spans="1:2" x14ac:dyDescent="0.25">
      <c r="A486" s="236">
        <v>29002</v>
      </c>
    </row>
    <row r="487" spans="1:2" x14ac:dyDescent="0.25">
      <c r="A487" s="236">
        <v>29011</v>
      </c>
    </row>
    <row r="488" spans="1:2" x14ac:dyDescent="0.25">
      <c r="A488" s="236">
        <v>29019</v>
      </c>
    </row>
    <row r="489" spans="1:2" x14ac:dyDescent="0.25">
      <c r="A489" s="236">
        <v>29023</v>
      </c>
    </row>
    <row r="490" spans="1:2" x14ac:dyDescent="0.25">
      <c r="A490" s="236">
        <v>29037</v>
      </c>
      <c r="B490" s="236" t="s">
        <v>4732</v>
      </c>
    </row>
    <row r="491" spans="1:2" x14ac:dyDescent="0.25">
      <c r="A491" s="236" t="s">
        <v>4733</v>
      </c>
    </row>
    <row r="492" spans="1:2" x14ac:dyDescent="0.25">
      <c r="A492" s="236" t="s">
        <v>4734</v>
      </c>
    </row>
    <row r="493" spans="1:2" x14ac:dyDescent="0.25">
      <c r="A493" s="236">
        <v>29048</v>
      </c>
      <c r="B493" s="236" t="s">
        <v>4735</v>
      </c>
    </row>
    <row r="494" spans="1:2" x14ac:dyDescent="0.25">
      <c r="A494" s="236">
        <v>29084</v>
      </c>
    </row>
    <row r="495" spans="1:2" x14ac:dyDescent="0.25">
      <c r="A495" s="236">
        <v>29094</v>
      </c>
    </row>
    <row r="496" spans="1:2" x14ac:dyDescent="0.25">
      <c r="A496" s="236">
        <v>29100</v>
      </c>
    </row>
    <row r="497" spans="1:2" x14ac:dyDescent="0.25">
      <c r="A497" s="236">
        <v>29104</v>
      </c>
    </row>
    <row r="498" spans="1:2" x14ac:dyDescent="0.25">
      <c r="A498" s="236">
        <v>29114</v>
      </c>
    </row>
    <row r="499" spans="1:2" x14ac:dyDescent="0.25">
      <c r="A499" s="236">
        <v>29120</v>
      </c>
    </row>
    <row r="500" spans="1:2" x14ac:dyDescent="0.25">
      <c r="A500" s="236">
        <v>29139</v>
      </c>
    </row>
    <row r="501" spans="1:2" x14ac:dyDescent="0.25">
      <c r="A501" s="236">
        <v>29160</v>
      </c>
    </row>
    <row r="502" spans="1:2" x14ac:dyDescent="0.25">
      <c r="A502" s="236">
        <v>29171</v>
      </c>
    </row>
    <row r="503" spans="1:2" x14ac:dyDescent="0.25">
      <c r="A503" s="236">
        <v>29175</v>
      </c>
      <c r="B503" s="236" t="s">
        <v>4736</v>
      </c>
    </row>
    <row r="504" spans="1:2" x14ac:dyDescent="0.25">
      <c r="A504" s="236">
        <v>29203</v>
      </c>
    </row>
    <row r="505" spans="1:2" x14ac:dyDescent="0.25">
      <c r="A505" s="236">
        <v>29207</v>
      </c>
    </row>
    <row r="506" spans="1:2" x14ac:dyDescent="0.25">
      <c r="A506" s="236">
        <v>29248</v>
      </c>
    </row>
    <row r="507" spans="1:2" x14ac:dyDescent="0.25">
      <c r="A507" s="236">
        <v>29254</v>
      </c>
    </row>
    <row r="508" spans="1:2" x14ac:dyDescent="0.25">
      <c r="A508" s="236">
        <v>29276</v>
      </c>
    </row>
    <row r="509" spans="1:2" x14ac:dyDescent="0.25">
      <c r="A509" s="236">
        <v>29290</v>
      </c>
    </row>
    <row r="510" spans="1:2" x14ac:dyDescent="0.25">
      <c r="A510" s="236">
        <v>29332</v>
      </c>
      <c r="B510" s="236" t="s">
        <v>4580</v>
      </c>
    </row>
    <row r="511" spans="1:2" x14ac:dyDescent="0.25">
      <c r="A511" s="236">
        <v>29336</v>
      </c>
      <c r="B511" s="236" t="s">
        <v>4605</v>
      </c>
    </row>
    <row r="512" spans="1:2" x14ac:dyDescent="0.25">
      <c r="A512" s="236">
        <v>29340</v>
      </c>
    </row>
    <row r="513" spans="1:2" x14ac:dyDescent="0.25">
      <c r="A513" s="236">
        <v>29358</v>
      </c>
      <c r="B513" s="236" t="s">
        <v>4737</v>
      </c>
    </row>
    <row r="514" spans="1:2" x14ac:dyDescent="0.25">
      <c r="A514" s="236" t="s">
        <v>4738</v>
      </c>
    </row>
    <row r="515" spans="1:2" x14ac:dyDescent="0.25">
      <c r="A515" s="236" t="s">
        <v>4739</v>
      </c>
    </row>
    <row r="516" spans="1:2" x14ac:dyDescent="0.25">
      <c r="A516" s="236">
        <v>29386</v>
      </c>
    </row>
    <row r="517" spans="1:2" x14ac:dyDescent="0.25">
      <c r="A517" s="236">
        <v>29401</v>
      </c>
    </row>
    <row r="518" spans="1:2" x14ac:dyDescent="0.25">
      <c r="A518" s="236">
        <v>29405</v>
      </c>
    </row>
    <row r="519" spans="1:2" x14ac:dyDescent="0.25">
      <c r="A519" s="236">
        <v>29409</v>
      </c>
    </row>
    <row r="520" spans="1:2" x14ac:dyDescent="0.25">
      <c r="A520" s="236">
        <v>29453</v>
      </c>
      <c r="B520" s="236" t="s">
        <v>4740</v>
      </c>
    </row>
    <row r="521" spans="1:2" x14ac:dyDescent="0.25">
      <c r="A521" s="236">
        <v>29460</v>
      </c>
      <c r="B521" s="236" t="s">
        <v>4602</v>
      </c>
    </row>
    <row r="522" spans="1:2" x14ac:dyDescent="0.25">
      <c r="A522" s="236">
        <v>29466</v>
      </c>
    </row>
    <row r="523" spans="1:2" x14ac:dyDescent="0.25">
      <c r="A523" s="236">
        <v>29490</v>
      </c>
    </row>
    <row r="524" spans="1:2" x14ac:dyDescent="0.25">
      <c r="A524" s="236">
        <v>29494</v>
      </c>
      <c r="B524" s="236" t="s">
        <v>4605</v>
      </c>
    </row>
    <row r="525" spans="1:2" x14ac:dyDescent="0.25">
      <c r="A525" s="236">
        <v>29501</v>
      </c>
      <c r="B525" s="236" t="s">
        <v>4580</v>
      </c>
    </row>
    <row r="526" spans="1:2" x14ac:dyDescent="0.25">
      <c r="A526" s="236">
        <v>29514</v>
      </c>
    </row>
    <row r="527" spans="1:2" x14ac:dyDescent="0.25">
      <c r="A527" s="236">
        <v>29539</v>
      </c>
    </row>
    <row r="528" spans="1:2" x14ac:dyDescent="0.25">
      <c r="A528" s="236">
        <v>29542</v>
      </c>
    </row>
    <row r="529" spans="1:2" x14ac:dyDescent="0.25">
      <c r="A529" s="236">
        <v>29552</v>
      </c>
    </row>
    <row r="530" spans="1:2" x14ac:dyDescent="0.25">
      <c r="A530" s="236">
        <v>29571</v>
      </c>
    </row>
    <row r="531" spans="1:2" x14ac:dyDescent="0.25">
      <c r="A531" s="236">
        <v>29584</v>
      </c>
    </row>
    <row r="532" spans="1:2" x14ac:dyDescent="0.25">
      <c r="A532" s="236">
        <v>29592</v>
      </c>
    </row>
    <row r="533" spans="1:2" x14ac:dyDescent="0.25">
      <c r="A533" s="236">
        <v>29596</v>
      </c>
      <c r="B533" s="236" t="s">
        <v>4602</v>
      </c>
    </row>
    <row r="534" spans="1:2" x14ac:dyDescent="0.25">
      <c r="A534" s="236">
        <v>29600</v>
      </c>
    </row>
    <row r="535" spans="1:2" x14ac:dyDescent="0.25">
      <c r="A535" s="236">
        <v>29613</v>
      </c>
    </row>
    <row r="536" spans="1:2" x14ac:dyDescent="0.25">
      <c r="A536" s="236">
        <v>29617</v>
      </c>
      <c r="B536" s="236" t="s">
        <v>4741</v>
      </c>
    </row>
    <row r="537" spans="1:2" x14ac:dyDescent="0.25">
      <c r="A537" s="236">
        <v>29625</v>
      </c>
    </row>
    <row r="538" spans="1:2" x14ac:dyDescent="0.25">
      <c r="A538" s="236">
        <v>29631</v>
      </c>
    </row>
    <row r="539" spans="1:2" x14ac:dyDescent="0.25">
      <c r="A539" s="236">
        <v>29653</v>
      </c>
      <c r="B539" s="236" t="s">
        <v>4742</v>
      </c>
    </row>
    <row r="540" spans="1:2" x14ac:dyDescent="0.25">
      <c r="A540" s="236" t="s">
        <v>4743</v>
      </c>
    </row>
    <row r="541" spans="1:2" x14ac:dyDescent="0.25">
      <c r="A541" s="236">
        <v>29659</v>
      </c>
    </row>
    <row r="542" spans="1:2" x14ac:dyDescent="0.25">
      <c r="A542" s="236">
        <v>29668</v>
      </c>
    </row>
    <row r="543" spans="1:2" x14ac:dyDescent="0.25">
      <c r="A543" s="236">
        <v>29700</v>
      </c>
    </row>
    <row r="544" spans="1:2" x14ac:dyDescent="0.25">
      <c r="A544" s="236">
        <v>29705</v>
      </c>
    </row>
    <row r="545" spans="1:2" x14ac:dyDescent="0.25">
      <c r="A545" s="236">
        <v>29718</v>
      </c>
    </row>
    <row r="546" spans="1:2" x14ac:dyDescent="0.25">
      <c r="A546" s="236">
        <v>29732</v>
      </c>
    </row>
    <row r="547" spans="1:2" x14ac:dyDescent="0.25">
      <c r="A547" s="236">
        <v>29740</v>
      </c>
    </row>
    <row r="548" spans="1:2" x14ac:dyDescent="0.25">
      <c r="A548" s="236">
        <v>29744</v>
      </c>
      <c r="B548" s="236" t="s">
        <v>4744</v>
      </c>
    </row>
    <row r="549" spans="1:2" x14ac:dyDescent="0.25">
      <c r="A549" s="236" t="s">
        <v>4745</v>
      </c>
    </row>
    <row r="550" spans="1:2" x14ac:dyDescent="0.25">
      <c r="A550" s="236">
        <v>29756</v>
      </c>
    </row>
    <row r="551" spans="1:2" x14ac:dyDescent="0.25">
      <c r="A551" s="236">
        <v>29805</v>
      </c>
    </row>
    <row r="552" spans="1:2" x14ac:dyDescent="0.25">
      <c r="A552" s="236">
        <v>29811</v>
      </c>
    </row>
    <row r="553" spans="1:2" x14ac:dyDescent="0.25">
      <c r="A553" s="236">
        <v>29815</v>
      </c>
    </row>
    <row r="554" spans="1:2" x14ac:dyDescent="0.25">
      <c r="A554" s="236">
        <v>29825</v>
      </c>
    </row>
    <row r="555" spans="1:2" x14ac:dyDescent="0.25">
      <c r="A555" s="236">
        <v>29828</v>
      </c>
    </row>
    <row r="556" spans="1:2" x14ac:dyDescent="0.25">
      <c r="A556" s="236">
        <v>29849</v>
      </c>
    </row>
    <row r="557" spans="1:2" x14ac:dyDescent="0.25">
      <c r="A557" s="236">
        <v>29853</v>
      </c>
      <c r="B557" s="236" t="s">
        <v>4605</v>
      </c>
    </row>
    <row r="558" spans="1:2" x14ac:dyDescent="0.25">
      <c r="A558" s="236">
        <v>29856</v>
      </c>
    </row>
    <row r="559" spans="1:2" x14ac:dyDescent="0.25">
      <c r="A559" s="236">
        <v>29871</v>
      </c>
    </row>
    <row r="560" spans="1:2" x14ac:dyDescent="0.25">
      <c r="A560" s="236">
        <v>29881</v>
      </c>
    </row>
    <row r="561" spans="1:2" x14ac:dyDescent="0.25">
      <c r="A561" s="236">
        <v>29885</v>
      </c>
    </row>
    <row r="562" spans="1:2" x14ac:dyDescent="0.25">
      <c r="A562" s="236">
        <v>29889</v>
      </c>
    </row>
    <row r="563" spans="1:2" x14ac:dyDescent="0.25">
      <c r="A563" s="236">
        <v>29893</v>
      </c>
    </row>
    <row r="564" spans="1:2" x14ac:dyDescent="0.25">
      <c r="A564" s="236">
        <v>29897</v>
      </c>
    </row>
    <row r="565" spans="1:2" x14ac:dyDescent="0.25">
      <c r="A565" s="236">
        <v>29901</v>
      </c>
    </row>
    <row r="566" spans="1:2" x14ac:dyDescent="0.25">
      <c r="A566" s="236">
        <v>29905</v>
      </c>
    </row>
    <row r="567" spans="1:2" x14ac:dyDescent="0.25">
      <c r="A567" s="236">
        <v>29913</v>
      </c>
    </row>
    <row r="568" spans="1:2" x14ac:dyDescent="0.25">
      <c r="A568" s="236">
        <v>29933</v>
      </c>
    </row>
    <row r="569" spans="1:2" x14ac:dyDescent="0.25">
      <c r="A569" s="236">
        <v>29939</v>
      </c>
      <c r="B569" s="236" t="s">
        <v>4746</v>
      </c>
    </row>
    <row r="570" spans="1:2" x14ac:dyDescent="0.25">
      <c r="A570" s="236">
        <v>29943</v>
      </c>
    </row>
    <row r="571" spans="1:2" x14ac:dyDescent="0.25">
      <c r="A571" s="236">
        <v>29967</v>
      </c>
    </row>
    <row r="572" spans="1:2" x14ac:dyDescent="0.25">
      <c r="A572" s="236">
        <v>29971</v>
      </c>
      <c r="B572" s="236" t="s">
        <v>4602</v>
      </c>
    </row>
    <row r="573" spans="1:2" x14ac:dyDescent="0.25">
      <c r="A573" s="236">
        <v>29983</v>
      </c>
    </row>
    <row r="574" spans="1:2" x14ac:dyDescent="0.25">
      <c r="A574" s="236">
        <v>29986</v>
      </c>
    </row>
    <row r="575" spans="1:2" x14ac:dyDescent="0.25">
      <c r="A575" s="236">
        <v>29995</v>
      </c>
    </row>
    <row r="576" spans="1:2" x14ac:dyDescent="0.25">
      <c r="A576" s="236">
        <v>30030</v>
      </c>
      <c r="B576" s="236" t="s">
        <v>4747</v>
      </c>
    </row>
    <row r="577" spans="1:2" x14ac:dyDescent="0.25">
      <c r="A577" s="236">
        <v>30048</v>
      </c>
      <c r="B577" s="236" t="s">
        <v>4580</v>
      </c>
    </row>
    <row r="578" spans="1:2" x14ac:dyDescent="0.25">
      <c r="A578" s="236">
        <v>30074</v>
      </c>
    </row>
    <row r="579" spans="1:2" x14ac:dyDescent="0.25">
      <c r="A579" s="236">
        <v>30097</v>
      </c>
    </row>
    <row r="580" spans="1:2" x14ac:dyDescent="0.25">
      <c r="A580" s="236">
        <v>30104</v>
      </c>
    </row>
    <row r="581" spans="1:2" x14ac:dyDescent="0.25">
      <c r="A581" s="236">
        <v>30110</v>
      </c>
    </row>
    <row r="582" spans="1:2" x14ac:dyDescent="0.25">
      <c r="A582" s="236">
        <v>30151</v>
      </c>
      <c r="B582" s="236" t="s">
        <v>4748</v>
      </c>
    </row>
    <row r="583" spans="1:2" x14ac:dyDescent="0.25">
      <c r="A583" s="236">
        <v>30166</v>
      </c>
      <c r="B583" s="236" t="s">
        <v>4749</v>
      </c>
    </row>
    <row r="584" spans="1:2" x14ac:dyDescent="0.25">
      <c r="A584" s="236" t="s">
        <v>4750</v>
      </c>
    </row>
    <row r="585" spans="1:2" x14ac:dyDescent="0.25">
      <c r="A585" s="236" t="s">
        <v>4612</v>
      </c>
    </row>
    <row r="586" spans="1:2" x14ac:dyDescent="0.25">
      <c r="A586" s="236">
        <v>30172</v>
      </c>
      <c r="B586" s="236" t="s">
        <v>4751</v>
      </c>
    </row>
    <row r="587" spans="1:2" x14ac:dyDescent="0.25">
      <c r="A587" s="236" t="s">
        <v>4752</v>
      </c>
    </row>
    <row r="588" spans="1:2" x14ac:dyDescent="0.25">
      <c r="A588" s="236" t="s">
        <v>4753</v>
      </c>
    </row>
    <row r="589" spans="1:2" x14ac:dyDescent="0.25">
      <c r="A589" s="236" t="s">
        <v>4754</v>
      </c>
    </row>
    <row r="590" spans="1:2" x14ac:dyDescent="0.25">
      <c r="A590" s="236" t="s">
        <v>4755</v>
      </c>
    </row>
    <row r="591" spans="1:2" x14ac:dyDescent="0.25">
      <c r="A591" s="236" t="s">
        <v>4612</v>
      </c>
    </row>
    <row r="592" spans="1:2" x14ac:dyDescent="0.25">
      <c r="A592" s="236">
        <v>30180</v>
      </c>
      <c r="B592" s="236" t="s">
        <v>4756</v>
      </c>
    </row>
    <row r="593" spans="1:2" x14ac:dyDescent="0.25">
      <c r="A593" s="236" t="s">
        <v>4757</v>
      </c>
    </row>
    <row r="594" spans="1:2" x14ac:dyDescent="0.25">
      <c r="A594" s="236">
        <v>30184</v>
      </c>
    </row>
    <row r="595" spans="1:2" x14ac:dyDescent="0.25">
      <c r="A595" s="236">
        <v>30192</v>
      </c>
    </row>
    <row r="596" spans="1:2" x14ac:dyDescent="0.25">
      <c r="A596" s="236">
        <v>30210</v>
      </c>
      <c r="B596" s="236" t="s">
        <v>4605</v>
      </c>
    </row>
    <row r="597" spans="1:2" x14ac:dyDescent="0.25">
      <c r="A597" s="236">
        <v>30214</v>
      </c>
      <c r="B597" s="236" t="s">
        <v>4758</v>
      </c>
    </row>
    <row r="598" spans="1:2" x14ac:dyDescent="0.25">
      <c r="A598" s="236" t="s">
        <v>4759</v>
      </c>
    </row>
    <row r="599" spans="1:2" x14ac:dyDescent="0.25">
      <c r="A599" s="236">
        <v>30219</v>
      </c>
    </row>
    <row r="600" spans="1:2" x14ac:dyDescent="0.25">
      <c r="A600" s="236">
        <v>30236</v>
      </c>
    </row>
    <row r="601" spans="1:2" x14ac:dyDescent="0.25">
      <c r="A601" s="236">
        <v>30248</v>
      </c>
      <c r="B601" s="236" t="s">
        <v>4602</v>
      </c>
    </row>
    <row r="602" spans="1:2" x14ac:dyDescent="0.25">
      <c r="A602" s="236">
        <v>30252</v>
      </c>
    </row>
    <row r="603" spans="1:2" x14ac:dyDescent="0.25">
      <c r="A603" s="236">
        <v>30260</v>
      </c>
    </row>
    <row r="604" spans="1:2" x14ac:dyDescent="0.25">
      <c r="A604" s="236">
        <v>30264</v>
      </c>
    </row>
    <row r="605" spans="1:2" x14ac:dyDescent="0.25">
      <c r="A605" s="236">
        <v>30268</v>
      </c>
    </row>
    <row r="606" spans="1:2" x14ac:dyDescent="0.25">
      <c r="A606" s="236">
        <v>30286</v>
      </c>
      <c r="B606" s="236" t="s">
        <v>4760</v>
      </c>
    </row>
    <row r="607" spans="1:2" x14ac:dyDescent="0.25">
      <c r="A607" s="236">
        <v>30300</v>
      </c>
      <c r="B607" s="236" t="s">
        <v>4761</v>
      </c>
    </row>
    <row r="608" spans="1:2" x14ac:dyDescent="0.25">
      <c r="A608" s="236">
        <v>30305</v>
      </c>
      <c r="B608" s="236" t="s">
        <v>4740</v>
      </c>
    </row>
    <row r="609" spans="1:2" x14ac:dyDescent="0.25">
      <c r="A609" s="236">
        <v>30321</v>
      </c>
    </row>
    <row r="610" spans="1:2" x14ac:dyDescent="0.25">
      <c r="A610" s="236">
        <v>30335</v>
      </c>
    </row>
    <row r="611" spans="1:2" x14ac:dyDescent="0.25">
      <c r="A611" s="236">
        <v>30347</v>
      </c>
    </row>
    <row r="612" spans="1:2" x14ac:dyDescent="0.25">
      <c r="A612" s="236">
        <v>30351</v>
      </c>
    </row>
    <row r="613" spans="1:2" x14ac:dyDescent="0.25">
      <c r="A613" s="236">
        <v>30355</v>
      </c>
    </row>
    <row r="614" spans="1:2" x14ac:dyDescent="0.25">
      <c r="A614" s="236">
        <v>30361</v>
      </c>
    </row>
    <row r="615" spans="1:2" x14ac:dyDescent="0.25">
      <c r="A615" s="236">
        <v>30376</v>
      </c>
    </row>
    <row r="616" spans="1:2" x14ac:dyDescent="0.25">
      <c r="A616" s="236">
        <v>30393</v>
      </c>
    </row>
    <row r="617" spans="1:2" x14ac:dyDescent="0.25">
      <c r="A617" s="236">
        <v>30478</v>
      </c>
    </row>
    <row r="618" spans="1:2" x14ac:dyDescent="0.25">
      <c r="A618" s="236">
        <v>30494</v>
      </c>
      <c r="B618" s="236" t="s">
        <v>4607</v>
      </c>
    </row>
    <row r="619" spans="1:2" x14ac:dyDescent="0.25">
      <c r="A619" s="236">
        <v>30506</v>
      </c>
    </row>
    <row r="620" spans="1:2" x14ac:dyDescent="0.25">
      <c r="A620" s="236">
        <v>30518</v>
      </c>
      <c r="B620" s="236" t="s">
        <v>4580</v>
      </c>
    </row>
    <row r="621" spans="1:2" x14ac:dyDescent="0.25">
      <c r="A621" s="236">
        <v>30522</v>
      </c>
      <c r="B621" s="236" t="s">
        <v>4762</v>
      </c>
    </row>
    <row r="622" spans="1:2" x14ac:dyDescent="0.25">
      <c r="A622" s="236">
        <v>30527</v>
      </c>
      <c r="B622" s="236" t="s">
        <v>4763</v>
      </c>
    </row>
    <row r="623" spans="1:2" x14ac:dyDescent="0.25">
      <c r="A623" s="236" t="s">
        <v>4764</v>
      </c>
    </row>
    <row r="624" spans="1:2" x14ac:dyDescent="0.25">
      <c r="A624" s="236" t="s">
        <v>4765</v>
      </c>
    </row>
    <row r="625" spans="1:2" x14ac:dyDescent="0.25">
      <c r="A625" s="236" t="s">
        <v>4766</v>
      </c>
    </row>
    <row r="626" spans="1:2" x14ac:dyDescent="0.25">
      <c r="A626" s="236" t="s">
        <v>4767</v>
      </c>
    </row>
    <row r="627" spans="1:2" x14ac:dyDescent="0.25">
      <c r="A627" s="236">
        <v>30534</v>
      </c>
    </row>
    <row r="628" spans="1:2" x14ac:dyDescent="0.25">
      <c r="A628" s="236">
        <v>30538</v>
      </c>
    </row>
    <row r="629" spans="1:2" x14ac:dyDescent="0.25">
      <c r="A629" s="236">
        <v>30542</v>
      </c>
    </row>
    <row r="630" spans="1:2" x14ac:dyDescent="0.25">
      <c r="A630" s="236">
        <v>30546</v>
      </c>
    </row>
    <row r="631" spans="1:2" x14ac:dyDescent="0.25">
      <c r="A631" s="236">
        <v>30566</v>
      </c>
    </row>
    <row r="632" spans="1:2" x14ac:dyDescent="0.25">
      <c r="A632" s="236">
        <v>30569</v>
      </c>
      <c r="B632" s="236" t="s">
        <v>4768</v>
      </c>
    </row>
    <row r="633" spans="1:2" x14ac:dyDescent="0.25">
      <c r="A633" s="236">
        <v>30572</v>
      </c>
    </row>
    <row r="634" spans="1:2" x14ac:dyDescent="0.25">
      <c r="A634" s="236">
        <v>30575</v>
      </c>
    </row>
    <row r="635" spans="1:2" x14ac:dyDescent="0.25">
      <c r="A635" s="236">
        <v>30578</v>
      </c>
      <c r="B635" s="236" t="s">
        <v>4607</v>
      </c>
    </row>
    <row r="636" spans="1:2" x14ac:dyDescent="0.25">
      <c r="A636" s="236">
        <v>30581</v>
      </c>
    </row>
    <row r="637" spans="1:2" x14ac:dyDescent="0.25">
      <c r="A637" s="236">
        <v>30587</v>
      </c>
      <c r="B637" s="236" t="s">
        <v>4607</v>
      </c>
    </row>
    <row r="638" spans="1:2" x14ac:dyDescent="0.25">
      <c r="A638" s="236">
        <v>30593</v>
      </c>
      <c r="B638" s="236" t="s">
        <v>4607</v>
      </c>
    </row>
    <row r="639" spans="1:2" x14ac:dyDescent="0.25">
      <c r="A639" s="236">
        <v>30596</v>
      </c>
      <c r="B639" s="236" t="s">
        <v>4769</v>
      </c>
    </row>
    <row r="640" spans="1:2" x14ac:dyDescent="0.25">
      <c r="A640" s="236">
        <v>30599</v>
      </c>
    </row>
    <row r="641" spans="1:2" x14ac:dyDescent="0.25">
      <c r="A641" s="236">
        <v>30620</v>
      </c>
    </row>
    <row r="642" spans="1:2" x14ac:dyDescent="0.25">
      <c r="A642" s="236">
        <v>30626</v>
      </c>
      <c r="B642" s="236" t="s">
        <v>4770</v>
      </c>
    </row>
    <row r="643" spans="1:2" x14ac:dyDescent="0.25">
      <c r="A643" s="236">
        <v>30629</v>
      </c>
      <c r="B643" s="236" t="s">
        <v>4771</v>
      </c>
    </row>
    <row r="644" spans="1:2" x14ac:dyDescent="0.25">
      <c r="A644" s="236">
        <v>30632</v>
      </c>
      <c r="B644" s="236" t="s">
        <v>4772</v>
      </c>
    </row>
    <row r="645" spans="1:2" x14ac:dyDescent="0.25">
      <c r="A645" s="236" t="s">
        <v>4773</v>
      </c>
    </row>
    <row r="646" spans="1:2" x14ac:dyDescent="0.25">
      <c r="A646" s="236" t="s">
        <v>4774</v>
      </c>
    </row>
    <row r="647" spans="1:2" x14ac:dyDescent="0.25">
      <c r="A647" s="236">
        <v>30635</v>
      </c>
      <c r="B647" s="236" t="s">
        <v>4775</v>
      </c>
    </row>
    <row r="648" spans="1:2" x14ac:dyDescent="0.25">
      <c r="A648" s="236" t="s">
        <v>4776</v>
      </c>
    </row>
    <row r="649" spans="1:2" x14ac:dyDescent="0.25">
      <c r="A649" s="236">
        <v>30638</v>
      </c>
    </row>
    <row r="650" spans="1:2" x14ac:dyDescent="0.25">
      <c r="A650" s="236">
        <v>30647</v>
      </c>
    </row>
    <row r="651" spans="1:2" x14ac:dyDescent="0.25">
      <c r="A651" s="236">
        <v>30650</v>
      </c>
    </row>
    <row r="652" spans="1:2" x14ac:dyDescent="0.25">
      <c r="A652" s="236">
        <v>30653</v>
      </c>
      <c r="B652" s="236" t="s">
        <v>4777</v>
      </c>
    </row>
    <row r="653" spans="1:2" x14ac:dyDescent="0.25">
      <c r="A653" s="236">
        <v>30656</v>
      </c>
      <c r="B653" s="236" t="s">
        <v>4778</v>
      </c>
    </row>
    <row r="654" spans="1:2" x14ac:dyDescent="0.25">
      <c r="A654" s="236">
        <v>30659</v>
      </c>
    </row>
    <row r="655" spans="1:2" x14ac:dyDescent="0.25">
      <c r="A655" s="236">
        <v>30662</v>
      </c>
    </row>
    <row r="656" spans="1:2" x14ac:dyDescent="0.25">
      <c r="A656" s="236">
        <v>30671</v>
      </c>
      <c r="B656" s="236" t="s">
        <v>4779</v>
      </c>
    </row>
    <row r="657" spans="1:2" x14ac:dyDescent="0.25">
      <c r="A657" s="236">
        <v>30674</v>
      </c>
    </row>
    <row r="658" spans="1:2" x14ac:dyDescent="0.25">
      <c r="A658" s="236">
        <v>30677</v>
      </c>
    </row>
    <row r="659" spans="1:2" x14ac:dyDescent="0.25">
      <c r="A659" s="236">
        <v>30680</v>
      </c>
    </row>
    <row r="660" spans="1:2" x14ac:dyDescent="0.25">
      <c r="A660" s="236">
        <v>30686</v>
      </c>
    </row>
    <row r="661" spans="1:2" x14ac:dyDescent="0.25">
      <c r="A661" s="236">
        <v>30692</v>
      </c>
    </row>
    <row r="662" spans="1:2" x14ac:dyDescent="0.25">
      <c r="A662" s="236">
        <v>30695</v>
      </c>
    </row>
    <row r="663" spans="1:2" x14ac:dyDescent="0.25">
      <c r="A663" s="236">
        <v>30698</v>
      </c>
    </row>
    <row r="664" spans="1:2" x14ac:dyDescent="0.25">
      <c r="A664" s="236">
        <v>30722</v>
      </c>
      <c r="B664" s="236" t="s">
        <v>4780</v>
      </c>
    </row>
    <row r="665" spans="1:2" x14ac:dyDescent="0.25">
      <c r="A665" s="236">
        <v>30725</v>
      </c>
      <c r="B665" s="236" t="s">
        <v>4781</v>
      </c>
    </row>
    <row r="666" spans="1:2" x14ac:dyDescent="0.25">
      <c r="A666" s="236">
        <v>30738</v>
      </c>
    </row>
    <row r="667" spans="1:2" x14ac:dyDescent="0.25">
      <c r="A667" s="236">
        <v>30741</v>
      </c>
    </row>
    <row r="668" spans="1:2" x14ac:dyDescent="0.25">
      <c r="A668" s="236">
        <v>30753</v>
      </c>
    </row>
    <row r="669" spans="1:2" x14ac:dyDescent="0.25">
      <c r="A669" s="236">
        <v>30756</v>
      </c>
    </row>
    <row r="670" spans="1:2" x14ac:dyDescent="0.25">
      <c r="A670" s="236">
        <v>30759</v>
      </c>
    </row>
    <row r="671" spans="1:2" x14ac:dyDescent="0.25">
      <c r="A671" s="236">
        <v>30762</v>
      </c>
      <c r="B671" s="236" t="s">
        <v>4602</v>
      </c>
    </row>
    <row r="672" spans="1:2" x14ac:dyDescent="0.25">
      <c r="A672" s="236">
        <v>30765</v>
      </c>
      <c r="B672" s="236" t="s">
        <v>4782</v>
      </c>
    </row>
    <row r="673" spans="1:2" x14ac:dyDescent="0.25">
      <c r="A673" s="236" t="s">
        <v>4783</v>
      </c>
    </row>
    <row r="674" spans="1:2" x14ac:dyDescent="0.25">
      <c r="A674" s="236" t="s">
        <v>4784</v>
      </c>
    </row>
    <row r="675" spans="1:2" x14ac:dyDescent="0.25">
      <c r="A675" s="236">
        <v>30771</v>
      </c>
    </row>
    <row r="676" spans="1:2" x14ac:dyDescent="0.25">
      <c r="A676" s="236">
        <v>30774</v>
      </c>
    </row>
    <row r="677" spans="1:2" x14ac:dyDescent="0.25">
      <c r="A677" s="236">
        <v>30780</v>
      </c>
    </row>
    <row r="678" spans="1:2" x14ac:dyDescent="0.25">
      <c r="A678" s="236">
        <v>30789</v>
      </c>
      <c r="B678" s="236" t="s">
        <v>4602</v>
      </c>
    </row>
    <row r="679" spans="1:2" x14ac:dyDescent="0.25">
      <c r="A679" s="236">
        <v>30808</v>
      </c>
    </row>
    <row r="680" spans="1:2" x14ac:dyDescent="0.25">
      <c r="A680" s="236">
        <v>30830</v>
      </c>
    </row>
    <row r="681" spans="1:2" x14ac:dyDescent="0.25">
      <c r="A681" s="236">
        <v>30838</v>
      </c>
    </row>
    <row r="682" spans="1:2" x14ac:dyDescent="0.25">
      <c r="A682" s="236">
        <v>30844</v>
      </c>
    </row>
    <row r="683" spans="1:2" x14ac:dyDescent="0.25">
      <c r="A683" s="236">
        <v>30847</v>
      </c>
    </row>
    <row r="684" spans="1:2" x14ac:dyDescent="0.25">
      <c r="A684" s="236">
        <v>30853</v>
      </c>
    </row>
    <row r="685" spans="1:2" x14ac:dyDescent="0.25">
      <c r="A685" s="236">
        <v>30857</v>
      </c>
      <c r="B685" s="236" t="s">
        <v>4605</v>
      </c>
    </row>
    <row r="686" spans="1:2" x14ac:dyDescent="0.25">
      <c r="A686" s="236">
        <v>30867</v>
      </c>
    </row>
    <row r="687" spans="1:2" x14ac:dyDescent="0.25">
      <c r="A687" s="236">
        <v>30871</v>
      </c>
    </row>
    <row r="688" spans="1:2" x14ac:dyDescent="0.25">
      <c r="A688" s="236">
        <v>30877</v>
      </c>
    </row>
    <row r="689" spans="1:2" x14ac:dyDescent="0.25">
      <c r="A689" s="236">
        <v>30883</v>
      </c>
    </row>
    <row r="690" spans="1:2" x14ac:dyDescent="0.25">
      <c r="A690" s="236">
        <v>30886</v>
      </c>
    </row>
    <row r="691" spans="1:2" x14ac:dyDescent="0.25">
      <c r="A691" s="236">
        <v>30889</v>
      </c>
    </row>
    <row r="692" spans="1:2" x14ac:dyDescent="0.25">
      <c r="A692" s="236">
        <v>30892</v>
      </c>
    </row>
    <row r="693" spans="1:2" x14ac:dyDescent="0.25">
      <c r="A693" s="236">
        <v>30907</v>
      </c>
    </row>
    <row r="694" spans="1:2" x14ac:dyDescent="0.25">
      <c r="A694" s="236">
        <v>30910</v>
      </c>
    </row>
    <row r="695" spans="1:2" x14ac:dyDescent="0.25">
      <c r="A695" s="236">
        <v>30913</v>
      </c>
    </row>
    <row r="696" spans="1:2" x14ac:dyDescent="0.25">
      <c r="A696" s="236">
        <v>30924</v>
      </c>
      <c r="B696" s="236" t="s">
        <v>4785</v>
      </c>
    </row>
    <row r="697" spans="1:2" x14ac:dyDescent="0.25">
      <c r="A697" s="236" t="s">
        <v>4786</v>
      </c>
    </row>
    <row r="698" spans="1:2" x14ac:dyDescent="0.25">
      <c r="A698" s="236" t="s">
        <v>4787</v>
      </c>
    </row>
    <row r="699" spans="1:2" x14ac:dyDescent="0.25">
      <c r="A699" s="236" t="s">
        <v>4788</v>
      </c>
    </row>
    <row r="700" spans="1:2" x14ac:dyDescent="0.25">
      <c r="A700" s="236" t="s">
        <v>4789</v>
      </c>
    </row>
    <row r="701" spans="1:2" x14ac:dyDescent="0.25">
      <c r="A701" s="236" t="s">
        <v>4790</v>
      </c>
    </row>
    <row r="702" spans="1:2" x14ac:dyDescent="0.25">
      <c r="A702" s="236" t="s">
        <v>4791</v>
      </c>
    </row>
    <row r="703" spans="1:2" x14ac:dyDescent="0.25">
      <c r="A703" s="236" t="s">
        <v>4792</v>
      </c>
    </row>
    <row r="704" spans="1:2" x14ac:dyDescent="0.25">
      <c r="A704" s="236">
        <v>30928</v>
      </c>
    </row>
    <row r="705" spans="1:2" x14ac:dyDescent="0.25">
      <c r="A705" s="236">
        <v>30932</v>
      </c>
      <c r="B705" s="236" t="s">
        <v>4793</v>
      </c>
    </row>
    <row r="706" spans="1:2" x14ac:dyDescent="0.25">
      <c r="A706" s="236" t="s">
        <v>4794</v>
      </c>
    </row>
    <row r="707" spans="1:2" x14ac:dyDescent="0.25">
      <c r="A707" s="236" t="s">
        <v>4795</v>
      </c>
    </row>
    <row r="708" spans="1:2" x14ac:dyDescent="0.25">
      <c r="A708" s="236">
        <v>30936</v>
      </c>
    </row>
    <row r="709" spans="1:2" x14ac:dyDescent="0.25">
      <c r="A709" s="236">
        <v>30940</v>
      </c>
    </row>
    <row r="710" spans="1:2" x14ac:dyDescent="0.25">
      <c r="A710" s="236">
        <v>30944</v>
      </c>
    </row>
    <row r="711" spans="1:2" x14ac:dyDescent="0.25">
      <c r="A711" s="236">
        <v>30964</v>
      </c>
    </row>
    <row r="712" spans="1:2" x14ac:dyDescent="0.25">
      <c r="A712" s="236">
        <v>30972</v>
      </c>
    </row>
    <row r="713" spans="1:2" x14ac:dyDescent="0.25">
      <c r="A713" s="236">
        <v>30978</v>
      </c>
    </row>
    <row r="714" spans="1:2" x14ac:dyDescent="0.25">
      <c r="A714" s="236">
        <v>30981</v>
      </c>
    </row>
    <row r="715" spans="1:2" x14ac:dyDescent="0.25">
      <c r="A715" s="236">
        <v>30984</v>
      </c>
    </row>
    <row r="716" spans="1:2" x14ac:dyDescent="0.25">
      <c r="A716" s="236">
        <v>30990</v>
      </c>
    </row>
    <row r="717" spans="1:2" x14ac:dyDescent="0.25">
      <c r="A717" s="236">
        <v>31008</v>
      </c>
    </row>
    <row r="718" spans="1:2" x14ac:dyDescent="0.25">
      <c r="A718" s="236">
        <v>31014</v>
      </c>
    </row>
    <row r="719" spans="1:2" x14ac:dyDescent="0.25">
      <c r="A719" s="236">
        <v>31023</v>
      </c>
    </row>
    <row r="720" spans="1:2" x14ac:dyDescent="0.25">
      <c r="A720" s="236">
        <v>31029</v>
      </c>
    </row>
    <row r="721" spans="1:1" x14ac:dyDescent="0.25">
      <c r="A721" s="236">
        <v>31032</v>
      </c>
    </row>
    <row r="722" spans="1:1" x14ac:dyDescent="0.25">
      <c r="A722" s="236">
        <v>31035</v>
      </c>
    </row>
    <row r="723" spans="1:1" x14ac:dyDescent="0.25">
      <c r="A723" s="236">
        <v>31041</v>
      </c>
    </row>
    <row r="724" spans="1:1" x14ac:dyDescent="0.25">
      <c r="A724" s="236">
        <v>31044</v>
      </c>
    </row>
    <row r="725" spans="1:1" x14ac:dyDescent="0.25">
      <c r="A725" s="236">
        <v>31050</v>
      </c>
    </row>
    <row r="726" spans="1:1" x14ac:dyDescent="0.25">
      <c r="A726" s="236">
        <v>31053</v>
      </c>
    </row>
    <row r="727" spans="1:1" x14ac:dyDescent="0.25">
      <c r="A727" s="236">
        <v>31059</v>
      </c>
    </row>
    <row r="728" spans="1:1" x14ac:dyDescent="0.25">
      <c r="A728" s="236">
        <v>31062</v>
      </c>
    </row>
    <row r="729" spans="1:1" x14ac:dyDescent="0.25">
      <c r="A729" s="236">
        <v>31071</v>
      </c>
    </row>
    <row r="730" spans="1:1" x14ac:dyDescent="0.25">
      <c r="A730" s="236">
        <v>31086</v>
      </c>
    </row>
    <row r="731" spans="1:1" x14ac:dyDescent="0.25">
      <c r="A731" s="236">
        <v>31089</v>
      </c>
    </row>
    <row r="732" spans="1:1" x14ac:dyDescent="0.25">
      <c r="A732" s="236">
        <v>31095</v>
      </c>
    </row>
    <row r="733" spans="1:1" x14ac:dyDescent="0.25">
      <c r="A733" s="236">
        <v>31098</v>
      </c>
    </row>
    <row r="734" spans="1:1" x14ac:dyDescent="0.25">
      <c r="A734" s="236">
        <v>31104</v>
      </c>
    </row>
    <row r="735" spans="1:1" x14ac:dyDescent="0.25">
      <c r="A735" s="236">
        <v>31107</v>
      </c>
    </row>
    <row r="736" spans="1:1" x14ac:dyDescent="0.25">
      <c r="A736" s="236">
        <v>31116</v>
      </c>
    </row>
    <row r="737" spans="1:1" x14ac:dyDescent="0.25">
      <c r="A737" s="236">
        <v>31137</v>
      </c>
    </row>
    <row r="738" spans="1:1" x14ac:dyDescent="0.25">
      <c r="A738" s="236">
        <v>31149</v>
      </c>
    </row>
    <row r="739" spans="1:1" x14ac:dyDescent="0.25">
      <c r="A739" s="236">
        <v>31173</v>
      </c>
    </row>
    <row r="740" spans="1:1" x14ac:dyDescent="0.25">
      <c r="A740" s="236">
        <v>31176</v>
      </c>
    </row>
    <row r="741" spans="1:1" x14ac:dyDescent="0.25">
      <c r="A741" s="236">
        <v>31194</v>
      </c>
    </row>
    <row r="742" spans="1:1" x14ac:dyDescent="0.25">
      <c r="A742" s="236">
        <v>31200</v>
      </c>
    </row>
    <row r="743" spans="1:1" x14ac:dyDescent="0.25">
      <c r="A743" s="236">
        <v>31212</v>
      </c>
    </row>
    <row r="744" spans="1:1" x14ac:dyDescent="0.25">
      <c r="A744" s="236">
        <v>31245</v>
      </c>
    </row>
    <row r="745" spans="1:1" x14ac:dyDescent="0.25">
      <c r="A745" s="236">
        <v>31260</v>
      </c>
    </row>
    <row r="746" spans="1:1" x14ac:dyDescent="0.25">
      <c r="A746" s="236">
        <v>31263</v>
      </c>
    </row>
    <row r="747" spans="1:1" x14ac:dyDescent="0.25">
      <c r="A747" s="236">
        <v>31269</v>
      </c>
    </row>
    <row r="748" spans="1:1" x14ac:dyDescent="0.25">
      <c r="A748" s="236">
        <v>31290</v>
      </c>
    </row>
    <row r="749" spans="1:1" x14ac:dyDescent="0.25">
      <c r="A749" s="236">
        <v>31293</v>
      </c>
    </row>
    <row r="750" spans="1:1" x14ac:dyDescent="0.25">
      <c r="A750" s="236">
        <v>31296</v>
      </c>
    </row>
    <row r="751" spans="1:1" x14ac:dyDescent="0.25">
      <c r="A751" s="236">
        <v>31299</v>
      </c>
    </row>
    <row r="752" spans="1:1" x14ac:dyDescent="0.25">
      <c r="A752" s="236">
        <v>31305</v>
      </c>
    </row>
    <row r="753" spans="1:2" x14ac:dyDescent="0.25">
      <c r="A753" s="236">
        <v>31309</v>
      </c>
    </row>
    <row r="754" spans="1:2" x14ac:dyDescent="0.25">
      <c r="A754" s="236">
        <v>31321</v>
      </c>
    </row>
    <row r="755" spans="1:2" x14ac:dyDescent="0.25">
      <c r="A755" s="236">
        <v>31325</v>
      </c>
      <c r="B755" s="236" t="s">
        <v>4796</v>
      </c>
    </row>
    <row r="756" spans="1:2" x14ac:dyDescent="0.25">
      <c r="A756" s="236" t="s">
        <v>4612</v>
      </c>
    </row>
    <row r="757" spans="1:2" x14ac:dyDescent="0.25">
      <c r="A757" s="236">
        <v>31329</v>
      </c>
    </row>
    <row r="758" spans="1:2" x14ac:dyDescent="0.25">
      <c r="A758" s="236">
        <v>31338</v>
      </c>
    </row>
    <row r="759" spans="1:2" x14ac:dyDescent="0.25">
      <c r="A759" s="236">
        <v>31344</v>
      </c>
    </row>
    <row r="760" spans="1:2" x14ac:dyDescent="0.25">
      <c r="A760" s="236">
        <v>31349</v>
      </c>
      <c r="B760" s="236" t="s">
        <v>4607</v>
      </c>
    </row>
    <row r="761" spans="1:2" x14ac:dyDescent="0.25">
      <c r="A761" s="236">
        <v>31359</v>
      </c>
      <c r="B761" s="236" t="s">
        <v>4580</v>
      </c>
    </row>
    <row r="762" spans="1:2" x14ac:dyDescent="0.25">
      <c r="A762" s="236">
        <v>31365</v>
      </c>
    </row>
    <row r="763" spans="1:2" x14ac:dyDescent="0.25">
      <c r="A763" s="236">
        <v>31368</v>
      </c>
    </row>
    <row r="764" spans="1:2" x14ac:dyDescent="0.25">
      <c r="A764" s="236">
        <v>31371</v>
      </c>
    </row>
    <row r="765" spans="1:2" x14ac:dyDescent="0.25">
      <c r="A765" s="236">
        <v>31374</v>
      </c>
    </row>
    <row r="766" spans="1:2" x14ac:dyDescent="0.25">
      <c r="A766" s="236">
        <v>31377</v>
      </c>
    </row>
    <row r="767" spans="1:2" x14ac:dyDescent="0.25">
      <c r="A767" s="236">
        <v>31386</v>
      </c>
    </row>
    <row r="768" spans="1:2" x14ac:dyDescent="0.25">
      <c r="A768" s="236">
        <v>31389</v>
      </c>
    </row>
    <row r="769" spans="1:2" x14ac:dyDescent="0.25">
      <c r="A769" s="236">
        <v>31392</v>
      </c>
      <c r="B769" s="236" t="s">
        <v>4607</v>
      </c>
    </row>
    <row r="770" spans="1:2" x14ac:dyDescent="0.25">
      <c r="A770" s="236">
        <v>31398</v>
      </c>
      <c r="B770" s="236" t="s">
        <v>4607</v>
      </c>
    </row>
    <row r="771" spans="1:2" x14ac:dyDescent="0.25">
      <c r="A771" s="236">
        <v>31414</v>
      </c>
      <c r="B771" s="236" t="s">
        <v>4605</v>
      </c>
    </row>
    <row r="772" spans="1:2" x14ac:dyDescent="0.25">
      <c r="A772" s="236">
        <v>31419</v>
      </c>
    </row>
    <row r="773" spans="1:2" x14ac:dyDescent="0.25">
      <c r="A773" s="236">
        <v>31422</v>
      </c>
    </row>
    <row r="774" spans="1:2" x14ac:dyDescent="0.25">
      <c r="A774" s="236">
        <v>31434</v>
      </c>
    </row>
    <row r="775" spans="1:2" x14ac:dyDescent="0.25">
      <c r="A775" s="236">
        <v>31435</v>
      </c>
    </row>
    <row r="776" spans="1:2" x14ac:dyDescent="0.25">
      <c r="A776" s="236">
        <v>31440</v>
      </c>
    </row>
    <row r="777" spans="1:2" x14ac:dyDescent="0.25">
      <c r="A777" s="236">
        <v>31441</v>
      </c>
      <c r="B777" s="236" t="s">
        <v>4607</v>
      </c>
    </row>
    <row r="778" spans="1:2" x14ac:dyDescent="0.25">
      <c r="A778" s="236">
        <v>31442</v>
      </c>
      <c r="B778" s="236" t="s">
        <v>4607</v>
      </c>
    </row>
    <row r="779" spans="1:2" x14ac:dyDescent="0.25">
      <c r="A779" s="236">
        <v>31443</v>
      </c>
    </row>
    <row r="780" spans="1:2" x14ac:dyDescent="0.25">
      <c r="A780" s="236">
        <v>31445</v>
      </c>
    </row>
    <row r="781" spans="1:2" x14ac:dyDescent="0.25">
      <c r="A781" s="236">
        <v>31446</v>
      </c>
    </row>
    <row r="782" spans="1:2" x14ac:dyDescent="0.25">
      <c r="A782" s="236">
        <v>31447</v>
      </c>
    </row>
    <row r="783" spans="1:2" x14ac:dyDescent="0.25">
      <c r="A783" s="236">
        <v>31449</v>
      </c>
    </row>
    <row r="784" spans="1:2" x14ac:dyDescent="0.25">
      <c r="A784" s="236">
        <v>31451</v>
      </c>
    </row>
    <row r="785" spans="1:2" x14ac:dyDescent="0.25">
      <c r="A785" s="236">
        <v>31452</v>
      </c>
    </row>
    <row r="786" spans="1:2" x14ac:dyDescent="0.25">
      <c r="A786" s="236">
        <v>31457</v>
      </c>
    </row>
    <row r="787" spans="1:2" x14ac:dyDescent="0.25">
      <c r="A787" s="236">
        <v>31458</v>
      </c>
      <c r="B787" s="236" t="s">
        <v>4580</v>
      </c>
    </row>
    <row r="788" spans="1:2" x14ac:dyDescent="0.25">
      <c r="A788" s="236">
        <v>31459</v>
      </c>
    </row>
    <row r="789" spans="1:2" x14ac:dyDescent="0.25">
      <c r="A789" s="236">
        <v>31460</v>
      </c>
    </row>
    <row r="790" spans="1:2" x14ac:dyDescent="0.25">
      <c r="A790" s="236">
        <v>31461</v>
      </c>
    </row>
    <row r="791" spans="1:2" x14ac:dyDescent="0.25">
      <c r="A791" s="236">
        <v>31463</v>
      </c>
      <c r="B791" s="236" t="s">
        <v>4797</v>
      </c>
    </row>
    <row r="792" spans="1:2" x14ac:dyDescent="0.25">
      <c r="A792" s="236" t="s">
        <v>4798</v>
      </c>
    </row>
    <row r="793" spans="1:2" x14ac:dyDescent="0.25">
      <c r="A793" s="236" t="s">
        <v>4799</v>
      </c>
    </row>
    <row r="794" spans="1:2" x14ac:dyDescent="0.25">
      <c r="A794" s="236" t="s">
        <v>4800</v>
      </c>
    </row>
    <row r="795" spans="1:2" x14ac:dyDescent="0.25">
      <c r="A795" s="236" t="s">
        <v>4801</v>
      </c>
    </row>
    <row r="796" spans="1:2" x14ac:dyDescent="0.25">
      <c r="A796" s="236" t="s">
        <v>4802</v>
      </c>
    </row>
    <row r="797" spans="1:2" x14ac:dyDescent="0.25">
      <c r="A797" s="236" t="s">
        <v>4803</v>
      </c>
    </row>
    <row r="798" spans="1:2" x14ac:dyDescent="0.25">
      <c r="A798" s="236">
        <v>31467</v>
      </c>
      <c r="B798" s="236" t="s">
        <v>4804</v>
      </c>
    </row>
    <row r="799" spans="1:2" x14ac:dyDescent="0.25">
      <c r="A799" s="236" t="s">
        <v>4805</v>
      </c>
    </row>
    <row r="800" spans="1:2" x14ac:dyDescent="0.25">
      <c r="A800" s="236" t="s">
        <v>4806</v>
      </c>
    </row>
    <row r="801" spans="1:2" x14ac:dyDescent="0.25">
      <c r="A801" s="236" t="s">
        <v>4807</v>
      </c>
    </row>
    <row r="802" spans="1:2" x14ac:dyDescent="0.25">
      <c r="A802" s="236" t="s">
        <v>4808</v>
      </c>
    </row>
    <row r="803" spans="1:2" x14ac:dyDescent="0.25">
      <c r="A803" s="236">
        <v>31472</v>
      </c>
    </row>
    <row r="804" spans="1:2" x14ac:dyDescent="0.25">
      <c r="A804" s="236">
        <v>31474</v>
      </c>
      <c r="B804" s="236" t="s">
        <v>4809</v>
      </c>
    </row>
    <row r="805" spans="1:2" x14ac:dyDescent="0.25">
      <c r="A805" s="236" t="s">
        <v>4810</v>
      </c>
    </row>
    <row r="806" spans="1:2" x14ac:dyDescent="0.25">
      <c r="A806" s="236">
        <v>31475</v>
      </c>
      <c r="B806" s="236" t="s">
        <v>4580</v>
      </c>
    </row>
    <row r="807" spans="1:2" x14ac:dyDescent="0.25">
      <c r="A807" s="236">
        <v>31476</v>
      </c>
    </row>
    <row r="808" spans="1:2" x14ac:dyDescent="0.25">
      <c r="A808" s="236">
        <v>31477</v>
      </c>
    </row>
    <row r="809" spans="1:2" x14ac:dyDescent="0.25">
      <c r="A809" s="236">
        <v>31482</v>
      </c>
      <c r="B809" s="236" t="s">
        <v>4580</v>
      </c>
    </row>
    <row r="810" spans="1:2" x14ac:dyDescent="0.25">
      <c r="A810" s="236">
        <v>31491</v>
      </c>
    </row>
    <row r="811" spans="1:2" x14ac:dyDescent="0.25">
      <c r="A811" s="236">
        <v>31492</v>
      </c>
    </row>
    <row r="812" spans="1:2" x14ac:dyDescent="0.25">
      <c r="A812" s="236">
        <v>31502</v>
      </c>
      <c r="B812" s="236" t="s">
        <v>4811</v>
      </c>
    </row>
    <row r="813" spans="1:2" x14ac:dyDescent="0.25">
      <c r="A813" s="236">
        <v>31531</v>
      </c>
    </row>
    <row r="814" spans="1:2" x14ac:dyDescent="0.25">
      <c r="A814" s="236">
        <v>31532</v>
      </c>
      <c r="B814" s="236" t="s">
        <v>4812</v>
      </c>
    </row>
    <row r="815" spans="1:2" x14ac:dyDescent="0.25">
      <c r="A815" s="236">
        <v>31533</v>
      </c>
    </row>
    <row r="816" spans="1:2" x14ac:dyDescent="0.25">
      <c r="A816" s="236">
        <v>31534</v>
      </c>
    </row>
    <row r="817" spans="1:2" x14ac:dyDescent="0.25">
      <c r="A817" s="236">
        <v>31535</v>
      </c>
      <c r="B817" s="236" t="s">
        <v>4813</v>
      </c>
    </row>
    <row r="818" spans="1:2" x14ac:dyDescent="0.25">
      <c r="A818" s="236" t="s">
        <v>4612</v>
      </c>
    </row>
    <row r="819" spans="1:2" x14ac:dyDescent="0.25">
      <c r="A819" s="236">
        <v>31537</v>
      </c>
      <c r="B819" s="236" t="s">
        <v>4607</v>
      </c>
    </row>
    <row r="820" spans="1:2" x14ac:dyDescent="0.25">
      <c r="A820" s="236">
        <v>31538</v>
      </c>
    </row>
    <row r="821" spans="1:2" x14ac:dyDescent="0.25">
      <c r="A821" s="236">
        <v>31539</v>
      </c>
      <c r="B821" s="236" t="s">
        <v>4607</v>
      </c>
    </row>
    <row r="822" spans="1:2" x14ac:dyDescent="0.25">
      <c r="A822" s="236">
        <v>31540</v>
      </c>
    </row>
    <row r="823" spans="1:2" x14ac:dyDescent="0.25">
      <c r="A823" s="236">
        <v>31541</v>
      </c>
      <c r="B823" s="236" t="s">
        <v>4814</v>
      </c>
    </row>
    <row r="824" spans="1:2" x14ac:dyDescent="0.25">
      <c r="A824" s="236" t="s">
        <v>4815</v>
      </c>
    </row>
    <row r="825" spans="1:2" x14ac:dyDescent="0.25">
      <c r="A825" s="236" t="s">
        <v>4816</v>
      </c>
    </row>
    <row r="826" spans="1:2" x14ac:dyDescent="0.25">
      <c r="A826" s="236" t="s">
        <v>4817</v>
      </c>
    </row>
    <row r="827" spans="1:2" x14ac:dyDescent="0.25">
      <c r="A827" s="236" t="s">
        <v>4818</v>
      </c>
    </row>
    <row r="828" spans="1:2" x14ac:dyDescent="0.25">
      <c r="A828" s="236" t="s">
        <v>4819</v>
      </c>
    </row>
    <row r="829" spans="1:2" x14ac:dyDescent="0.25">
      <c r="A829" s="236">
        <v>31547</v>
      </c>
    </row>
    <row r="830" spans="1:2" x14ac:dyDescent="0.25">
      <c r="A830" s="236">
        <v>31548</v>
      </c>
      <c r="B830" s="236" t="s">
        <v>4820</v>
      </c>
    </row>
    <row r="831" spans="1:2" x14ac:dyDescent="0.25">
      <c r="A831" s="236">
        <v>31549</v>
      </c>
    </row>
    <row r="832" spans="1:2" x14ac:dyDescent="0.25">
      <c r="A832" s="236">
        <v>31552</v>
      </c>
      <c r="B832" s="236" t="s">
        <v>4607</v>
      </c>
    </row>
    <row r="833" spans="1:2" x14ac:dyDescent="0.25">
      <c r="A833" s="236">
        <v>31554</v>
      </c>
    </row>
    <row r="834" spans="1:2" x14ac:dyDescent="0.25">
      <c r="A834" s="236">
        <v>31558</v>
      </c>
      <c r="B834" s="236" t="s">
        <v>4605</v>
      </c>
    </row>
    <row r="835" spans="1:2" x14ac:dyDescent="0.25">
      <c r="A835" s="236">
        <v>31561</v>
      </c>
    </row>
    <row r="836" spans="1:2" x14ac:dyDescent="0.25">
      <c r="A836" s="236">
        <v>31562</v>
      </c>
    </row>
    <row r="837" spans="1:2" x14ac:dyDescent="0.25">
      <c r="A837" s="236">
        <v>31563</v>
      </c>
    </row>
    <row r="838" spans="1:2" x14ac:dyDescent="0.25">
      <c r="A838" s="236">
        <v>31564</v>
      </c>
    </row>
    <row r="839" spans="1:2" x14ac:dyDescent="0.25">
      <c r="A839" s="236">
        <v>31568</v>
      </c>
    </row>
    <row r="840" spans="1:2" x14ac:dyDescent="0.25">
      <c r="A840" s="236">
        <v>31572</v>
      </c>
      <c r="B840" s="236" t="s">
        <v>4821</v>
      </c>
    </row>
    <row r="841" spans="1:2" x14ac:dyDescent="0.25">
      <c r="A841" s="236">
        <v>31575</v>
      </c>
    </row>
    <row r="842" spans="1:2" x14ac:dyDescent="0.25">
      <c r="A842" s="236">
        <v>31580</v>
      </c>
    </row>
    <row r="843" spans="1:2" x14ac:dyDescent="0.25">
      <c r="A843" s="236">
        <v>31583</v>
      </c>
    </row>
    <row r="844" spans="1:2" x14ac:dyDescent="0.25">
      <c r="A844" s="236">
        <v>31585</v>
      </c>
    </row>
    <row r="845" spans="1:2" x14ac:dyDescent="0.25">
      <c r="A845" s="236">
        <v>31606</v>
      </c>
      <c r="B845" s="236" t="s">
        <v>4580</v>
      </c>
    </row>
    <row r="846" spans="1:2" x14ac:dyDescent="0.25">
      <c r="A846" s="236">
        <v>31616</v>
      </c>
    </row>
    <row r="847" spans="1:2" x14ac:dyDescent="0.25">
      <c r="A847" s="236">
        <v>31621</v>
      </c>
    </row>
    <row r="848" spans="1:2" x14ac:dyDescent="0.25">
      <c r="A848" s="236">
        <v>31622</v>
      </c>
      <c r="B848" s="236" t="s">
        <v>4822</v>
      </c>
    </row>
    <row r="849" spans="1:2" x14ac:dyDescent="0.25">
      <c r="A849" s="236" t="s">
        <v>4823</v>
      </c>
    </row>
    <row r="850" spans="1:2" x14ac:dyDescent="0.25">
      <c r="A850" s="236" t="s">
        <v>4824</v>
      </c>
    </row>
    <row r="851" spans="1:2" x14ac:dyDescent="0.25">
      <c r="A851" s="236" t="s">
        <v>4825</v>
      </c>
    </row>
    <row r="852" spans="1:2" x14ac:dyDescent="0.25">
      <c r="A852" s="236" t="s">
        <v>4826</v>
      </c>
    </row>
    <row r="853" spans="1:2" x14ac:dyDescent="0.25">
      <c r="A853" s="236" t="s">
        <v>4827</v>
      </c>
    </row>
    <row r="854" spans="1:2" x14ac:dyDescent="0.25">
      <c r="A854" s="236" t="s">
        <v>4828</v>
      </c>
    </row>
    <row r="855" spans="1:2" x14ac:dyDescent="0.25">
      <c r="A855" s="236" t="s">
        <v>4829</v>
      </c>
    </row>
    <row r="856" spans="1:2" x14ac:dyDescent="0.25">
      <c r="A856" s="236" t="s">
        <v>4830</v>
      </c>
    </row>
    <row r="857" spans="1:2" x14ac:dyDescent="0.25">
      <c r="A857" s="236" t="s">
        <v>4831</v>
      </c>
    </row>
    <row r="858" spans="1:2" x14ac:dyDescent="0.25">
      <c r="A858" s="236" t="s">
        <v>4832</v>
      </c>
    </row>
    <row r="859" spans="1:2" x14ac:dyDescent="0.25">
      <c r="A859" s="236" t="s">
        <v>4833</v>
      </c>
    </row>
    <row r="860" spans="1:2" x14ac:dyDescent="0.25">
      <c r="A860" s="236" t="s">
        <v>4834</v>
      </c>
    </row>
    <row r="861" spans="1:2" x14ac:dyDescent="0.25">
      <c r="A861" s="236" t="s">
        <v>4835</v>
      </c>
    </row>
    <row r="862" spans="1:2" x14ac:dyDescent="0.25">
      <c r="A862" s="236" t="s">
        <v>4607</v>
      </c>
    </row>
    <row r="863" spans="1:2" x14ac:dyDescent="0.25">
      <c r="A863" s="236">
        <v>31629</v>
      </c>
      <c r="B863" s="236" t="s">
        <v>4836</v>
      </c>
    </row>
    <row r="864" spans="1:2" x14ac:dyDescent="0.25">
      <c r="A864" s="236" t="s">
        <v>4837</v>
      </c>
    </row>
    <row r="865" spans="1:2" x14ac:dyDescent="0.25">
      <c r="A865" s="236" t="s">
        <v>4838</v>
      </c>
    </row>
    <row r="866" spans="1:2" x14ac:dyDescent="0.25">
      <c r="A866" s="236" t="s">
        <v>4839</v>
      </c>
    </row>
    <row r="867" spans="1:2" x14ac:dyDescent="0.25">
      <c r="A867" s="236" t="s">
        <v>4840</v>
      </c>
    </row>
    <row r="868" spans="1:2" x14ac:dyDescent="0.25">
      <c r="A868" s="236" t="s">
        <v>4841</v>
      </c>
    </row>
    <row r="869" spans="1:2" x14ac:dyDescent="0.25">
      <c r="A869" s="236" t="s">
        <v>4842</v>
      </c>
    </row>
    <row r="870" spans="1:2" x14ac:dyDescent="0.25">
      <c r="A870" s="236">
        <v>31632</v>
      </c>
      <c r="B870" s="236" t="s">
        <v>4843</v>
      </c>
    </row>
    <row r="871" spans="1:2" x14ac:dyDescent="0.25">
      <c r="A871" s="236">
        <v>31649</v>
      </c>
    </row>
    <row r="872" spans="1:2" x14ac:dyDescent="0.25">
      <c r="A872" s="236">
        <v>31656</v>
      </c>
      <c r="B872" s="236" t="s">
        <v>4844</v>
      </c>
    </row>
    <row r="873" spans="1:2" x14ac:dyDescent="0.25">
      <c r="A873" s="236">
        <v>31660</v>
      </c>
      <c r="B873" s="236" t="s">
        <v>4845</v>
      </c>
    </row>
    <row r="874" spans="1:2" x14ac:dyDescent="0.25">
      <c r="A874" s="236">
        <v>31672</v>
      </c>
    </row>
    <row r="875" spans="1:2" x14ac:dyDescent="0.25">
      <c r="A875" s="236">
        <v>31675</v>
      </c>
    </row>
    <row r="876" spans="1:2" x14ac:dyDescent="0.25">
      <c r="A876" s="236">
        <v>31681</v>
      </c>
    </row>
    <row r="877" spans="1:2" x14ac:dyDescent="0.25">
      <c r="A877" s="236">
        <v>31687</v>
      </c>
    </row>
    <row r="878" spans="1:2" x14ac:dyDescent="0.25">
      <c r="A878" s="236">
        <v>31690</v>
      </c>
    </row>
    <row r="879" spans="1:2" x14ac:dyDescent="0.25">
      <c r="A879" s="236">
        <v>31695</v>
      </c>
    </row>
    <row r="880" spans="1:2" x14ac:dyDescent="0.25">
      <c r="A880" s="236">
        <v>31700</v>
      </c>
      <c r="B880" s="236" t="s">
        <v>4846</v>
      </c>
    </row>
    <row r="881" spans="1:2" x14ac:dyDescent="0.25">
      <c r="A881" s="236">
        <v>31703</v>
      </c>
      <c r="B881" s="236" t="s">
        <v>4847</v>
      </c>
    </row>
    <row r="882" spans="1:2" x14ac:dyDescent="0.25">
      <c r="A882" s="236">
        <v>31707</v>
      </c>
    </row>
    <row r="883" spans="1:2" x14ac:dyDescent="0.25">
      <c r="A883" s="236">
        <v>31710</v>
      </c>
    </row>
    <row r="884" spans="1:2" x14ac:dyDescent="0.25">
      <c r="A884" s="236">
        <v>31713</v>
      </c>
    </row>
    <row r="885" spans="1:2" x14ac:dyDescent="0.25">
      <c r="A885" s="236">
        <v>31718</v>
      </c>
    </row>
    <row r="886" spans="1:2" x14ac:dyDescent="0.25">
      <c r="A886" s="236">
        <v>31726</v>
      </c>
      <c r="B886" s="236" t="s">
        <v>4848</v>
      </c>
    </row>
    <row r="887" spans="1:2" x14ac:dyDescent="0.25">
      <c r="A887" s="236" t="s">
        <v>4612</v>
      </c>
    </row>
    <row r="888" spans="1:2" x14ac:dyDescent="0.25">
      <c r="A888" s="236">
        <v>31727</v>
      </c>
    </row>
    <row r="889" spans="1:2" x14ac:dyDescent="0.25">
      <c r="A889" s="236">
        <v>31730</v>
      </c>
    </row>
    <row r="890" spans="1:2" x14ac:dyDescent="0.25">
      <c r="A890" s="236">
        <v>31733</v>
      </c>
      <c r="B890" s="236" t="s">
        <v>4607</v>
      </c>
    </row>
    <row r="891" spans="1:2" x14ac:dyDescent="0.25">
      <c r="A891" s="236">
        <v>31741</v>
      </c>
    </row>
    <row r="892" spans="1:2" x14ac:dyDescent="0.25">
      <c r="A892" s="236">
        <v>31744</v>
      </c>
    </row>
    <row r="893" spans="1:2" x14ac:dyDescent="0.25">
      <c r="A893" s="236">
        <v>31747</v>
      </c>
    </row>
    <row r="894" spans="1:2" x14ac:dyDescent="0.25">
      <c r="A894" s="236">
        <v>31750</v>
      </c>
      <c r="B894" s="236" t="s">
        <v>4849</v>
      </c>
    </row>
    <row r="895" spans="1:2" x14ac:dyDescent="0.25">
      <c r="A895" s="236">
        <v>31753</v>
      </c>
    </row>
    <row r="896" spans="1:2" x14ac:dyDescent="0.25">
      <c r="A896" s="236">
        <v>31756</v>
      </c>
    </row>
    <row r="897" spans="1:2" x14ac:dyDescent="0.25">
      <c r="A897" s="236">
        <v>31759</v>
      </c>
    </row>
    <row r="898" spans="1:2" x14ac:dyDescent="0.25">
      <c r="A898" s="236">
        <v>31767</v>
      </c>
    </row>
    <row r="899" spans="1:2" x14ac:dyDescent="0.25">
      <c r="A899" s="236">
        <v>31769</v>
      </c>
      <c r="B899" s="236" t="s">
        <v>4850</v>
      </c>
    </row>
    <row r="900" spans="1:2" x14ac:dyDescent="0.25">
      <c r="A900" s="236">
        <v>31772</v>
      </c>
    </row>
    <row r="901" spans="1:2" x14ac:dyDescent="0.25">
      <c r="A901" s="236">
        <v>31775</v>
      </c>
      <c r="B901" s="236" t="s">
        <v>4851</v>
      </c>
    </row>
    <row r="902" spans="1:2" x14ac:dyDescent="0.25">
      <c r="A902" s="236" t="s">
        <v>4852</v>
      </c>
    </row>
    <row r="903" spans="1:2" x14ac:dyDescent="0.25">
      <c r="A903" s="236">
        <v>31784</v>
      </c>
    </row>
    <row r="904" spans="1:2" x14ac:dyDescent="0.25">
      <c r="A904" s="236">
        <v>31795</v>
      </c>
    </row>
    <row r="905" spans="1:2" x14ac:dyDescent="0.25">
      <c r="A905" s="236">
        <v>31798</v>
      </c>
    </row>
    <row r="906" spans="1:2" x14ac:dyDescent="0.25">
      <c r="A906" s="236">
        <v>31801</v>
      </c>
    </row>
    <row r="907" spans="1:2" x14ac:dyDescent="0.25">
      <c r="A907" s="236">
        <v>31804</v>
      </c>
    </row>
    <row r="908" spans="1:2" x14ac:dyDescent="0.25">
      <c r="A908" s="236">
        <v>31807</v>
      </c>
    </row>
    <row r="909" spans="1:2" x14ac:dyDescent="0.25">
      <c r="A909" s="236">
        <v>31810</v>
      </c>
    </row>
    <row r="910" spans="1:2" x14ac:dyDescent="0.25">
      <c r="A910" s="236">
        <v>31816</v>
      </c>
      <c r="B910" s="236" t="s">
        <v>4853</v>
      </c>
    </row>
    <row r="911" spans="1:2" x14ac:dyDescent="0.25">
      <c r="A911" s="236">
        <v>31822</v>
      </c>
    </row>
    <row r="912" spans="1:2" x14ac:dyDescent="0.25">
      <c r="A912" s="236">
        <v>31825</v>
      </c>
    </row>
    <row r="913" spans="1:2" x14ac:dyDescent="0.25">
      <c r="A913" s="236">
        <v>31828</v>
      </c>
    </row>
    <row r="914" spans="1:2" x14ac:dyDescent="0.25">
      <c r="A914" s="236">
        <v>31831</v>
      </c>
    </row>
    <row r="915" spans="1:2" x14ac:dyDescent="0.25">
      <c r="A915" s="236">
        <v>31834</v>
      </c>
    </row>
    <row r="916" spans="1:2" x14ac:dyDescent="0.25">
      <c r="A916" s="236">
        <v>31837</v>
      </c>
    </row>
    <row r="917" spans="1:2" x14ac:dyDescent="0.25">
      <c r="A917" s="236">
        <v>31840</v>
      </c>
    </row>
    <row r="918" spans="1:2" x14ac:dyDescent="0.25">
      <c r="A918" s="236">
        <v>31852</v>
      </c>
    </row>
    <row r="919" spans="1:2" x14ac:dyDescent="0.25">
      <c r="A919" s="236">
        <v>31855</v>
      </c>
    </row>
    <row r="920" spans="1:2" x14ac:dyDescent="0.25">
      <c r="A920" s="236">
        <v>31858</v>
      </c>
      <c r="B920" s="236" t="s">
        <v>4854</v>
      </c>
    </row>
    <row r="921" spans="1:2" x14ac:dyDescent="0.25">
      <c r="A921" s="236">
        <v>31864</v>
      </c>
      <c r="B921" s="236" t="s">
        <v>4605</v>
      </c>
    </row>
    <row r="922" spans="1:2" x14ac:dyDescent="0.25">
      <c r="A922" s="236">
        <v>31867</v>
      </c>
    </row>
    <row r="923" spans="1:2" x14ac:dyDescent="0.25">
      <c r="A923" s="236">
        <v>31879</v>
      </c>
    </row>
    <row r="924" spans="1:2" x14ac:dyDescent="0.25">
      <c r="A924" s="236">
        <v>31882</v>
      </c>
      <c r="B924" s="236" t="s">
        <v>4607</v>
      </c>
    </row>
    <row r="925" spans="1:2" x14ac:dyDescent="0.25">
      <c r="A925" s="236">
        <v>31885</v>
      </c>
    </row>
    <row r="926" spans="1:2" x14ac:dyDescent="0.25">
      <c r="A926" s="236">
        <v>31889</v>
      </c>
    </row>
    <row r="927" spans="1:2" x14ac:dyDescent="0.25">
      <c r="A927" s="236">
        <v>31892</v>
      </c>
    </row>
    <row r="928" spans="1:2" x14ac:dyDescent="0.25">
      <c r="A928" s="236">
        <v>31894</v>
      </c>
    </row>
    <row r="929" spans="1:2" x14ac:dyDescent="0.25">
      <c r="A929" s="236">
        <v>31896</v>
      </c>
    </row>
    <row r="930" spans="1:2" x14ac:dyDescent="0.25">
      <c r="A930" s="236">
        <v>31898</v>
      </c>
    </row>
    <row r="931" spans="1:2" x14ac:dyDescent="0.25">
      <c r="A931" s="236">
        <v>31900</v>
      </c>
    </row>
    <row r="932" spans="1:2" x14ac:dyDescent="0.25">
      <c r="A932" s="236">
        <v>31905</v>
      </c>
    </row>
    <row r="933" spans="1:2" x14ac:dyDescent="0.25">
      <c r="A933" s="236">
        <v>31908</v>
      </c>
    </row>
    <row r="934" spans="1:2" x14ac:dyDescent="0.25">
      <c r="A934" s="236">
        <v>31913</v>
      </c>
    </row>
    <row r="935" spans="1:2" x14ac:dyDescent="0.25">
      <c r="A935" s="236">
        <v>31916</v>
      </c>
    </row>
    <row r="936" spans="1:2" x14ac:dyDescent="0.25">
      <c r="A936" s="236">
        <v>31934</v>
      </c>
    </row>
    <row r="937" spans="1:2" x14ac:dyDescent="0.25">
      <c r="A937" s="236">
        <v>31937</v>
      </c>
    </row>
    <row r="938" spans="1:2" x14ac:dyDescent="0.25">
      <c r="A938" s="236">
        <v>31939</v>
      </c>
    </row>
    <row r="939" spans="1:2" x14ac:dyDescent="0.25">
      <c r="A939" s="236">
        <v>31947</v>
      </c>
    </row>
    <row r="940" spans="1:2" x14ac:dyDescent="0.25">
      <c r="A940" s="236">
        <v>31951</v>
      </c>
    </row>
    <row r="941" spans="1:2" x14ac:dyDescent="0.25">
      <c r="A941" s="236">
        <v>31957</v>
      </c>
      <c r="B941" s="236" t="s">
        <v>4602</v>
      </c>
    </row>
    <row r="942" spans="1:2" x14ac:dyDescent="0.25">
      <c r="A942" s="236">
        <v>31960</v>
      </c>
    </row>
    <row r="943" spans="1:2" x14ac:dyDescent="0.25">
      <c r="A943" s="236">
        <v>31964</v>
      </c>
      <c r="B943" s="236" t="s">
        <v>4687</v>
      </c>
    </row>
    <row r="944" spans="1:2" x14ac:dyDescent="0.25">
      <c r="A944" s="236" t="s">
        <v>4855</v>
      </c>
    </row>
    <row r="945" spans="1:2" x14ac:dyDescent="0.25">
      <c r="A945" s="236" t="s">
        <v>4856</v>
      </c>
    </row>
    <row r="946" spans="1:2" x14ac:dyDescent="0.25">
      <c r="A946" s="236">
        <v>31969</v>
      </c>
    </row>
    <row r="947" spans="1:2" x14ac:dyDescent="0.25">
      <c r="A947" s="236">
        <v>31972</v>
      </c>
    </row>
    <row r="948" spans="1:2" x14ac:dyDescent="0.25">
      <c r="A948" s="236">
        <v>31979</v>
      </c>
    </row>
    <row r="949" spans="1:2" x14ac:dyDescent="0.25">
      <c r="A949" s="236">
        <v>31985</v>
      </c>
    </row>
    <row r="950" spans="1:2" x14ac:dyDescent="0.25">
      <c r="A950" s="236">
        <v>31988</v>
      </c>
      <c r="B950" s="236" t="s">
        <v>4857</v>
      </c>
    </row>
    <row r="951" spans="1:2" x14ac:dyDescent="0.25">
      <c r="A951" s="236" t="s">
        <v>4858</v>
      </c>
    </row>
    <row r="952" spans="1:2" x14ac:dyDescent="0.25">
      <c r="A952" s="236">
        <v>31994</v>
      </c>
    </row>
    <row r="953" spans="1:2" x14ac:dyDescent="0.25">
      <c r="A953" s="236">
        <v>32006</v>
      </c>
    </row>
    <row r="954" spans="1:2" x14ac:dyDescent="0.25">
      <c r="A954" s="236">
        <v>32012</v>
      </c>
    </row>
    <row r="955" spans="1:2" x14ac:dyDescent="0.25">
      <c r="A955" s="236">
        <v>32021</v>
      </c>
    </row>
    <row r="956" spans="1:2" x14ac:dyDescent="0.25">
      <c r="A956" s="236">
        <v>32045</v>
      </c>
    </row>
    <row r="957" spans="1:2" x14ac:dyDescent="0.25">
      <c r="A957" s="236">
        <v>32047</v>
      </c>
    </row>
    <row r="958" spans="1:2" x14ac:dyDescent="0.25">
      <c r="A958" s="236">
        <v>32049</v>
      </c>
    </row>
    <row r="959" spans="1:2" x14ac:dyDescent="0.25">
      <c r="A959" s="236">
        <v>32051</v>
      </c>
    </row>
    <row r="960" spans="1:2" x14ac:dyDescent="0.25">
      <c r="A960" s="236">
        <v>32053</v>
      </c>
    </row>
    <row r="961" spans="1:2" x14ac:dyDescent="0.25">
      <c r="A961" s="236">
        <v>32271</v>
      </c>
    </row>
    <row r="962" spans="1:2" x14ac:dyDescent="0.25">
      <c r="A962" s="236">
        <v>32274</v>
      </c>
    </row>
    <row r="963" spans="1:2" x14ac:dyDescent="0.25">
      <c r="A963" s="236">
        <v>32277</v>
      </c>
    </row>
    <row r="964" spans="1:2" x14ac:dyDescent="0.25">
      <c r="A964" s="236">
        <v>32280</v>
      </c>
    </row>
    <row r="965" spans="1:2" x14ac:dyDescent="0.25">
      <c r="A965" s="236">
        <v>32283</v>
      </c>
    </row>
    <row r="966" spans="1:2" x14ac:dyDescent="0.25">
      <c r="A966" s="236">
        <v>32291</v>
      </c>
    </row>
    <row r="967" spans="1:2" x14ac:dyDescent="0.25">
      <c r="A967" s="236">
        <v>32302</v>
      </c>
      <c r="B967" s="236" t="s">
        <v>4859</v>
      </c>
    </row>
    <row r="968" spans="1:2" x14ac:dyDescent="0.25">
      <c r="A968" s="236">
        <v>32316</v>
      </c>
    </row>
    <row r="969" spans="1:2" x14ac:dyDescent="0.25">
      <c r="A969" s="236">
        <v>32319</v>
      </c>
    </row>
    <row r="970" spans="1:2" x14ac:dyDescent="0.25">
      <c r="A970" s="236">
        <v>32332</v>
      </c>
    </row>
    <row r="971" spans="1:2" x14ac:dyDescent="0.25">
      <c r="A971" s="236">
        <v>32335</v>
      </c>
    </row>
    <row r="972" spans="1:2" x14ac:dyDescent="0.25">
      <c r="A972" s="236">
        <v>32338</v>
      </c>
    </row>
    <row r="973" spans="1:2" x14ac:dyDescent="0.25">
      <c r="A973" s="236">
        <v>32341</v>
      </c>
    </row>
    <row r="974" spans="1:2" x14ac:dyDescent="0.25">
      <c r="A974" s="236">
        <v>32344</v>
      </c>
    </row>
    <row r="975" spans="1:2" x14ac:dyDescent="0.25">
      <c r="A975" s="236">
        <v>32347</v>
      </c>
    </row>
    <row r="976" spans="1:2" x14ac:dyDescent="0.25">
      <c r="A976" s="236">
        <v>32355</v>
      </c>
    </row>
    <row r="977" spans="1:1" x14ac:dyDescent="0.25">
      <c r="A977" s="236">
        <v>32358</v>
      </c>
    </row>
    <row r="978" spans="1:1" x14ac:dyDescent="0.25">
      <c r="A978" s="236">
        <v>32362</v>
      </c>
    </row>
    <row r="979" spans="1:1" x14ac:dyDescent="0.25">
      <c r="A979" s="236">
        <v>32365</v>
      </c>
    </row>
    <row r="980" spans="1:1" x14ac:dyDescent="0.25">
      <c r="A980" s="236">
        <v>32368</v>
      </c>
    </row>
    <row r="981" spans="1:1" x14ac:dyDescent="0.25">
      <c r="A981" s="236">
        <v>32371</v>
      </c>
    </row>
    <row r="982" spans="1:1" x14ac:dyDescent="0.25">
      <c r="A982" s="236">
        <v>32374</v>
      </c>
    </row>
    <row r="983" spans="1:1" x14ac:dyDescent="0.25">
      <c r="A983" s="236">
        <v>32377</v>
      </c>
    </row>
    <row r="984" spans="1:1" x14ac:dyDescent="0.25">
      <c r="A984" s="236">
        <v>32380</v>
      </c>
    </row>
    <row r="985" spans="1:1" x14ac:dyDescent="0.25">
      <c r="A985" s="236">
        <v>32387</v>
      </c>
    </row>
    <row r="986" spans="1:1" x14ac:dyDescent="0.25">
      <c r="A986" s="236">
        <v>32390</v>
      </c>
    </row>
    <row r="987" spans="1:1" x14ac:dyDescent="0.25">
      <c r="A987" s="236">
        <v>32393</v>
      </c>
    </row>
    <row r="988" spans="1:1" x14ac:dyDescent="0.25">
      <c r="A988" s="236">
        <v>32396</v>
      </c>
    </row>
    <row r="989" spans="1:1" x14ac:dyDescent="0.25">
      <c r="A989" s="236">
        <v>32399</v>
      </c>
    </row>
    <row r="990" spans="1:1" x14ac:dyDescent="0.25">
      <c r="A990" s="236">
        <v>32408</v>
      </c>
    </row>
    <row r="991" spans="1:1" x14ac:dyDescent="0.25">
      <c r="A991" s="236">
        <v>32411</v>
      </c>
    </row>
    <row r="992" spans="1:1" x14ac:dyDescent="0.25">
      <c r="A992" s="236">
        <v>32414</v>
      </c>
    </row>
    <row r="993" spans="1:2" x14ac:dyDescent="0.25">
      <c r="A993" s="236">
        <v>32418</v>
      </c>
    </row>
    <row r="994" spans="1:2" x14ac:dyDescent="0.25">
      <c r="A994" s="236">
        <v>32421</v>
      </c>
    </row>
    <row r="995" spans="1:2" x14ac:dyDescent="0.25">
      <c r="A995" s="236">
        <v>32424</v>
      </c>
    </row>
    <row r="996" spans="1:2" x14ac:dyDescent="0.25">
      <c r="A996" s="236">
        <v>32427</v>
      </c>
    </row>
    <row r="997" spans="1:2" x14ac:dyDescent="0.25">
      <c r="A997" s="236">
        <v>32433</v>
      </c>
    </row>
    <row r="998" spans="1:2" x14ac:dyDescent="0.25">
      <c r="A998" s="236">
        <v>32436</v>
      </c>
    </row>
    <row r="999" spans="1:2" x14ac:dyDescent="0.25">
      <c r="A999" s="236">
        <v>32442</v>
      </c>
      <c r="B999" s="236" t="s">
        <v>4602</v>
      </c>
    </row>
    <row r="1000" spans="1:2" x14ac:dyDescent="0.25">
      <c r="A1000" s="236">
        <v>32457</v>
      </c>
    </row>
    <row r="1001" spans="1:2" x14ac:dyDescent="0.25">
      <c r="A1001" s="236">
        <v>32459</v>
      </c>
    </row>
    <row r="1002" spans="1:2" x14ac:dyDescent="0.25">
      <c r="A1002" s="236">
        <v>32461</v>
      </c>
    </row>
    <row r="1003" spans="1:2" x14ac:dyDescent="0.25">
      <c r="A1003" s="236">
        <v>32463</v>
      </c>
    </row>
    <row r="1004" spans="1:2" x14ac:dyDescent="0.25">
      <c r="A1004" s="236">
        <v>32465</v>
      </c>
    </row>
    <row r="1005" spans="1:2" x14ac:dyDescent="0.25">
      <c r="A1005" s="236">
        <v>32467</v>
      </c>
    </row>
    <row r="1006" spans="1:2" x14ac:dyDescent="0.25">
      <c r="A1006" s="236">
        <v>32469</v>
      </c>
    </row>
    <row r="1007" spans="1:2" x14ac:dyDescent="0.25">
      <c r="A1007" s="236">
        <v>32475</v>
      </c>
    </row>
    <row r="1008" spans="1:2" x14ac:dyDescent="0.25">
      <c r="A1008" s="236">
        <v>32480</v>
      </c>
    </row>
    <row r="1009" spans="1:2" x14ac:dyDescent="0.25">
      <c r="A1009" s="236">
        <v>32483</v>
      </c>
    </row>
    <row r="1010" spans="1:2" x14ac:dyDescent="0.25">
      <c r="A1010" s="236">
        <v>32486</v>
      </c>
    </row>
    <row r="1011" spans="1:2" x14ac:dyDescent="0.25">
      <c r="A1011" s="236">
        <v>32489</v>
      </c>
    </row>
    <row r="1012" spans="1:2" x14ac:dyDescent="0.25">
      <c r="A1012" s="236">
        <v>32495</v>
      </c>
    </row>
    <row r="1013" spans="1:2" x14ac:dyDescent="0.25">
      <c r="A1013" s="236">
        <v>32501</v>
      </c>
    </row>
    <row r="1014" spans="1:2" x14ac:dyDescent="0.25">
      <c r="A1014" s="236">
        <v>32504</v>
      </c>
    </row>
    <row r="1015" spans="1:2" x14ac:dyDescent="0.25">
      <c r="A1015" s="236">
        <v>32518</v>
      </c>
    </row>
    <row r="1016" spans="1:2" x14ac:dyDescent="0.25">
      <c r="A1016" s="236">
        <v>32523</v>
      </c>
    </row>
    <row r="1017" spans="1:2" x14ac:dyDescent="0.25">
      <c r="A1017" s="236">
        <v>32526</v>
      </c>
    </row>
    <row r="1018" spans="1:2" x14ac:dyDescent="0.25">
      <c r="A1018" s="236">
        <v>32529</v>
      </c>
      <c r="B1018" s="236" t="s">
        <v>4860</v>
      </c>
    </row>
    <row r="1019" spans="1:2" x14ac:dyDescent="0.25">
      <c r="A1019" s="236">
        <v>32546</v>
      </c>
    </row>
    <row r="1020" spans="1:2" x14ac:dyDescent="0.25">
      <c r="A1020" s="236">
        <v>32548</v>
      </c>
    </row>
    <row r="1021" spans="1:2" x14ac:dyDescent="0.25">
      <c r="A1021" s="236">
        <v>32550</v>
      </c>
    </row>
    <row r="1022" spans="1:2" x14ac:dyDescent="0.25">
      <c r="A1022" s="236">
        <v>32552</v>
      </c>
    </row>
    <row r="1023" spans="1:2" x14ac:dyDescent="0.25">
      <c r="A1023" s="236">
        <v>32562</v>
      </c>
      <c r="B1023" s="236" t="s">
        <v>4861</v>
      </c>
    </row>
    <row r="1024" spans="1:2" x14ac:dyDescent="0.25">
      <c r="A1024" s="236">
        <v>32568</v>
      </c>
      <c r="B1024" s="236" t="s">
        <v>4862</v>
      </c>
    </row>
    <row r="1025" spans="1:2" x14ac:dyDescent="0.25">
      <c r="A1025" s="236" t="s">
        <v>4863</v>
      </c>
    </row>
    <row r="1026" spans="1:2" x14ac:dyDescent="0.25">
      <c r="A1026" s="236">
        <v>32574</v>
      </c>
    </row>
    <row r="1027" spans="1:2" x14ac:dyDescent="0.25">
      <c r="A1027" s="236">
        <v>32577</v>
      </c>
      <c r="B1027" s="236" t="s">
        <v>4864</v>
      </c>
    </row>
    <row r="1028" spans="1:2" x14ac:dyDescent="0.25">
      <c r="A1028" s="236">
        <v>32580</v>
      </c>
      <c r="B1028" s="236" t="s">
        <v>4605</v>
      </c>
    </row>
    <row r="1029" spans="1:2" x14ac:dyDescent="0.25">
      <c r="A1029" s="236">
        <v>32583</v>
      </c>
      <c r="B1029" s="236" t="s">
        <v>4865</v>
      </c>
    </row>
    <row r="1030" spans="1:2" x14ac:dyDescent="0.25">
      <c r="A1030" s="236">
        <v>32586</v>
      </c>
    </row>
    <row r="1031" spans="1:2" x14ac:dyDescent="0.25">
      <c r="A1031" s="236">
        <v>32589</v>
      </c>
    </row>
    <row r="1032" spans="1:2" x14ac:dyDescent="0.25">
      <c r="A1032" s="236">
        <v>32595</v>
      </c>
    </row>
    <row r="1033" spans="1:2" x14ac:dyDescent="0.25">
      <c r="A1033" s="236">
        <v>32598</v>
      </c>
    </row>
    <row r="1034" spans="1:2" x14ac:dyDescent="0.25">
      <c r="A1034" s="236">
        <v>32604</v>
      </c>
    </row>
    <row r="1035" spans="1:2" x14ac:dyDescent="0.25">
      <c r="A1035" s="236">
        <v>32607</v>
      </c>
    </row>
    <row r="1036" spans="1:2" x14ac:dyDescent="0.25">
      <c r="A1036" s="236">
        <v>32610</v>
      </c>
    </row>
    <row r="1037" spans="1:2" x14ac:dyDescent="0.25">
      <c r="A1037" s="236">
        <v>32613</v>
      </c>
    </row>
    <row r="1038" spans="1:2" x14ac:dyDescent="0.25">
      <c r="A1038" s="236">
        <v>32626</v>
      </c>
    </row>
    <row r="1039" spans="1:2" x14ac:dyDescent="0.25">
      <c r="A1039" s="236">
        <v>32637</v>
      </c>
      <c r="B1039" s="236" t="s">
        <v>4866</v>
      </c>
    </row>
    <row r="1040" spans="1:2" x14ac:dyDescent="0.25">
      <c r="A1040" s="236">
        <v>32640</v>
      </c>
    </row>
    <row r="1041" spans="1:2" x14ac:dyDescent="0.25">
      <c r="A1041" s="236">
        <v>32643</v>
      </c>
    </row>
    <row r="1042" spans="1:2" x14ac:dyDescent="0.25">
      <c r="A1042" s="236">
        <v>32646</v>
      </c>
    </row>
    <row r="1043" spans="1:2" x14ac:dyDescent="0.25">
      <c r="A1043" s="236">
        <v>32652</v>
      </c>
      <c r="B1043" s="236" t="s">
        <v>4867</v>
      </c>
    </row>
    <row r="1044" spans="1:2" x14ac:dyDescent="0.25">
      <c r="A1044" s="236">
        <v>32655</v>
      </c>
    </row>
    <row r="1045" spans="1:2" x14ac:dyDescent="0.25">
      <c r="A1045" s="236">
        <v>32658</v>
      </c>
    </row>
    <row r="1046" spans="1:2" x14ac:dyDescent="0.25">
      <c r="A1046" s="236">
        <v>32664</v>
      </c>
    </row>
    <row r="1047" spans="1:2" x14ac:dyDescent="0.25">
      <c r="A1047" s="236">
        <v>32670</v>
      </c>
    </row>
    <row r="1048" spans="1:2" x14ac:dyDescent="0.25">
      <c r="A1048" s="236">
        <v>32676</v>
      </c>
    </row>
    <row r="1049" spans="1:2" x14ac:dyDescent="0.25">
      <c r="A1049" s="236">
        <v>32679</v>
      </c>
    </row>
    <row r="1050" spans="1:2" x14ac:dyDescent="0.25">
      <c r="A1050" s="236">
        <v>32685</v>
      </c>
      <c r="B1050" s="236" t="s">
        <v>4868</v>
      </c>
    </row>
    <row r="1051" spans="1:2" x14ac:dyDescent="0.25">
      <c r="A1051" s="236">
        <v>32688</v>
      </c>
    </row>
    <row r="1052" spans="1:2" x14ac:dyDescent="0.25">
      <c r="A1052" s="236">
        <v>32692</v>
      </c>
    </row>
    <row r="1053" spans="1:2" x14ac:dyDescent="0.25">
      <c r="A1053" s="236">
        <v>32695</v>
      </c>
      <c r="B1053" s="236" t="s">
        <v>4869</v>
      </c>
    </row>
    <row r="1054" spans="1:2" x14ac:dyDescent="0.25">
      <c r="A1054" s="236">
        <v>32698</v>
      </c>
    </row>
    <row r="1055" spans="1:2" x14ac:dyDescent="0.25">
      <c r="A1055" s="236">
        <v>32701</v>
      </c>
    </row>
    <row r="1056" spans="1:2" x14ac:dyDescent="0.25">
      <c r="A1056" s="236">
        <v>32704</v>
      </c>
    </row>
    <row r="1057" spans="1:2" x14ac:dyDescent="0.25">
      <c r="A1057" s="236">
        <v>32707</v>
      </c>
      <c r="B1057" s="236" t="s">
        <v>4870</v>
      </c>
    </row>
    <row r="1058" spans="1:2" x14ac:dyDescent="0.25">
      <c r="A1058" s="236">
        <v>32710</v>
      </c>
    </row>
    <row r="1059" spans="1:2" x14ac:dyDescent="0.25">
      <c r="A1059" s="236">
        <v>32713</v>
      </c>
      <c r="B1059" s="236" t="s">
        <v>4580</v>
      </c>
    </row>
    <row r="1060" spans="1:2" x14ac:dyDescent="0.25">
      <c r="A1060" s="236">
        <v>32716</v>
      </c>
      <c r="B1060" s="236" t="s">
        <v>4871</v>
      </c>
    </row>
    <row r="1061" spans="1:2" x14ac:dyDescent="0.25">
      <c r="A1061" s="236">
        <v>32718</v>
      </c>
    </row>
    <row r="1062" spans="1:2" x14ac:dyDescent="0.25">
      <c r="A1062" s="236">
        <v>32721</v>
      </c>
    </row>
    <row r="1063" spans="1:2" x14ac:dyDescent="0.25">
      <c r="A1063" s="236">
        <v>32727</v>
      </c>
      <c r="B1063" s="236" t="s">
        <v>4872</v>
      </c>
    </row>
    <row r="1064" spans="1:2" x14ac:dyDescent="0.25">
      <c r="A1064" s="236">
        <v>32738</v>
      </c>
      <c r="B1064" s="236" t="s">
        <v>4873</v>
      </c>
    </row>
    <row r="1065" spans="1:2" x14ac:dyDescent="0.25">
      <c r="A1065" s="236">
        <v>32743</v>
      </c>
    </row>
    <row r="1066" spans="1:2" x14ac:dyDescent="0.25">
      <c r="A1066" s="236">
        <v>32756</v>
      </c>
    </row>
    <row r="1067" spans="1:2" x14ac:dyDescent="0.25">
      <c r="A1067" s="236">
        <v>32759</v>
      </c>
    </row>
    <row r="1068" spans="1:2" x14ac:dyDescent="0.25">
      <c r="A1068" s="236">
        <v>32766</v>
      </c>
      <c r="B1068" s="236" t="s">
        <v>4874</v>
      </c>
    </row>
    <row r="1069" spans="1:2" x14ac:dyDescent="0.25">
      <c r="A1069" s="236">
        <v>32768</v>
      </c>
    </row>
    <row r="1070" spans="1:2" x14ac:dyDescent="0.25">
      <c r="A1070" s="236">
        <v>32787</v>
      </c>
      <c r="B1070" s="236" t="s">
        <v>4605</v>
      </c>
    </row>
    <row r="1071" spans="1:2" x14ac:dyDescent="0.25">
      <c r="A1071" s="236">
        <v>32792</v>
      </c>
    </row>
    <row r="1072" spans="1:2" x14ac:dyDescent="0.25">
      <c r="A1072" s="236">
        <v>32819</v>
      </c>
    </row>
    <row r="1073" spans="1:2" x14ac:dyDescent="0.25">
      <c r="A1073" s="236">
        <v>32822</v>
      </c>
      <c r="B1073" s="236" t="s">
        <v>4875</v>
      </c>
    </row>
    <row r="1074" spans="1:2" x14ac:dyDescent="0.25">
      <c r="A1074" s="236">
        <v>32824</v>
      </c>
    </row>
    <row r="1075" spans="1:2" x14ac:dyDescent="0.25">
      <c r="A1075" s="236">
        <v>32861</v>
      </c>
    </row>
    <row r="1076" spans="1:2" x14ac:dyDescent="0.25">
      <c r="A1076" s="236">
        <v>32864</v>
      </c>
    </row>
    <row r="1077" spans="1:2" x14ac:dyDescent="0.25">
      <c r="A1077" s="236">
        <v>32870</v>
      </c>
    </row>
    <row r="1078" spans="1:2" x14ac:dyDescent="0.25">
      <c r="A1078" s="236">
        <v>32873</v>
      </c>
    </row>
    <row r="1079" spans="1:2" x14ac:dyDescent="0.25">
      <c r="A1079" s="236">
        <v>32876</v>
      </c>
    </row>
    <row r="1080" spans="1:2" x14ac:dyDescent="0.25">
      <c r="A1080" s="236">
        <v>32881</v>
      </c>
      <c r="B1080" s="236" t="s">
        <v>4876</v>
      </c>
    </row>
    <row r="1081" spans="1:2" x14ac:dyDescent="0.25">
      <c r="A1081" s="236">
        <v>32884</v>
      </c>
    </row>
    <row r="1082" spans="1:2" x14ac:dyDescent="0.25">
      <c r="A1082" s="236">
        <v>32887</v>
      </c>
    </row>
    <row r="1083" spans="1:2" x14ac:dyDescent="0.25">
      <c r="A1083" s="236">
        <v>32892</v>
      </c>
    </row>
    <row r="1084" spans="1:2" x14ac:dyDescent="0.25">
      <c r="A1084" s="236">
        <v>32893</v>
      </c>
    </row>
    <row r="1085" spans="1:2" x14ac:dyDescent="0.25">
      <c r="A1085" s="236">
        <v>32894</v>
      </c>
    </row>
    <row r="1086" spans="1:2" x14ac:dyDescent="0.25">
      <c r="A1086" s="236">
        <v>32895</v>
      </c>
    </row>
    <row r="1087" spans="1:2" x14ac:dyDescent="0.25">
      <c r="A1087" s="236">
        <v>32896</v>
      </c>
    </row>
    <row r="1088" spans="1:2" x14ac:dyDescent="0.25">
      <c r="A1088" s="236">
        <v>32897</v>
      </c>
    </row>
    <row r="1089" spans="1:1" x14ac:dyDescent="0.25">
      <c r="A1089" s="236">
        <v>32909</v>
      </c>
    </row>
    <row r="1090" spans="1:1" x14ac:dyDescent="0.25">
      <c r="A1090" s="236">
        <v>32918</v>
      </c>
    </row>
    <row r="1091" spans="1:1" x14ac:dyDescent="0.25">
      <c r="A1091" s="236">
        <v>32921</v>
      </c>
    </row>
    <row r="1092" spans="1:1" x14ac:dyDescent="0.25">
      <c r="A1092" s="236">
        <v>32924</v>
      </c>
    </row>
    <row r="1093" spans="1:1" x14ac:dyDescent="0.25">
      <c r="A1093" s="236">
        <v>32927</v>
      </c>
    </row>
    <row r="1094" spans="1:1" x14ac:dyDescent="0.25">
      <c r="A1094" s="236">
        <v>32930</v>
      </c>
    </row>
    <row r="1095" spans="1:1" x14ac:dyDescent="0.25">
      <c r="A1095" s="236">
        <v>32933</v>
      </c>
    </row>
    <row r="1096" spans="1:1" x14ac:dyDescent="0.25">
      <c r="A1096" s="236">
        <v>32936</v>
      </c>
    </row>
    <row r="1097" spans="1:1" x14ac:dyDescent="0.25">
      <c r="A1097" s="236">
        <v>32939</v>
      </c>
    </row>
    <row r="1098" spans="1:1" x14ac:dyDescent="0.25">
      <c r="A1098" s="236">
        <v>32942</v>
      </c>
    </row>
    <row r="1099" spans="1:1" x14ac:dyDescent="0.25">
      <c r="A1099" s="236">
        <v>32945</v>
      </c>
    </row>
    <row r="1100" spans="1:1" x14ac:dyDescent="0.25">
      <c r="A1100" s="236">
        <v>32948</v>
      </c>
    </row>
    <row r="1101" spans="1:1" x14ac:dyDescent="0.25">
      <c r="A1101" s="236">
        <v>32951</v>
      </c>
    </row>
    <row r="1102" spans="1:1" x14ac:dyDescent="0.25">
      <c r="A1102" s="236">
        <v>32954</v>
      </c>
    </row>
    <row r="1103" spans="1:1" x14ac:dyDescent="0.25">
      <c r="A1103" s="236">
        <v>32957</v>
      </c>
    </row>
    <row r="1104" spans="1:1" x14ac:dyDescent="0.25">
      <c r="A1104" s="236">
        <v>32960</v>
      </c>
    </row>
    <row r="1105" spans="1:2" x14ac:dyDescent="0.25">
      <c r="A1105" s="236">
        <v>32963</v>
      </c>
    </row>
    <row r="1106" spans="1:2" x14ac:dyDescent="0.25">
      <c r="A1106" s="236">
        <v>32966</v>
      </c>
    </row>
    <row r="1107" spans="1:2" x14ac:dyDescent="0.25">
      <c r="A1107" s="236">
        <v>32969</v>
      </c>
    </row>
    <row r="1108" spans="1:2" x14ac:dyDescent="0.25">
      <c r="A1108" s="236">
        <v>32974</v>
      </c>
    </row>
    <row r="1109" spans="1:2" x14ac:dyDescent="0.25">
      <c r="A1109" s="236">
        <v>32983</v>
      </c>
    </row>
    <row r="1110" spans="1:2" x14ac:dyDescent="0.25">
      <c r="A1110" s="236">
        <v>32986</v>
      </c>
    </row>
    <row r="1111" spans="1:2" x14ac:dyDescent="0.25">
      <c r="A1111" s="236">
        <v>32992</v>
      </c>
    </row>
    <row r="1112" spans="1:2" x14ac:dyDescent="0.25">
      <c r="A1112" s="236">
        <v>33001</v>
      </c>
    </row>
    <row r="1113" spans="1:2" x14ac:dyDescent="0.25">
      <c r="A1113" s="236">
        <v>33010</v>
      </c>
    </row>
    <row r="1114" spans="1:2" x14ac:dyDescent="0.25">
      <c r="A1114" s="236">
        <v>33022</v>
      </c>
    </row>
    <row r="1115" spans="1:2" x14ac:dyDescent="0.25">
      <c r="A1115" s="236">
        <v>33024</v>
      </c>
      <c r="B1115" s="236" t="s">
        <v>4877</v>
      </c>
    </row>
    <row r="1116" spans="1:2" x14ac:dyDescent="0.25">
      <c r="A1116" s="236">
        <v>33027</v>
      </c>
      <c r="B1116" s="236" t="s">
        <v>4878</v>
      </c>
    </row>
    <row r="1117" spans="1:2" x14ac:dyDescent="0.25">
      <c r="A1117" s="236" t="s">
        <v>4879</v>
      </c>
    </row>
    <row r="1118" spans="1:2" x14ac:dyDescent="0.25">
      <c r="A1118" s="236" t="s">
        <v>4880</v>
      </c>
    </row>
    <row r="1119" spans="1:2" x14ac:dyDescent="0.25">
      <c r="A1119" s="236" t="s">
        <v>4881</v>
      </c>
    </row>
    <row r="1120" spans="1:2" x14ac:dyDescent="0.25">
      <c r="A1120" s="236">
        <v>33033</v>
      </c>
    </row>
    <row r="1121" spans="1:2" x14ac:dyDescent="0.25">
      <c r="A1121" s="236">
        <v>33039</v>
      </c>
    </row>
    <row r="1122" spans="1:2" x14ac:dyDescent="0.25">
      <c r="A1122" s="236">
        <v>33042</v>
      </c>
      <c r="B1122" s="236" t="s">
        <v>4580</v>
      </c>
    </row>
    <row r="1123" spans="1:2" x14ac:dyDescent="0.25">
      <c r="A1123" s="236">
        <v>33050</v>
      </c>
    </row>
    <row r="1124" spans="1:2" x14ac:dyDescent="0.25">
      <c r="A1124" s="236">
        <v>33053</v>
      </c>
      <c r="B1124" s="236" t="s">
        <v>4605</v>
      </c>
    </row>
    <row r="1125" spans="1:2" x14ac:dyDescent="0.25">
      <c r="A1125" s="236">
        <v>33056</v>
      </c>
    </row>
    <row r="1126" spans="1:2" x14ac:dyDescent="0.25">
      <c r="A1126" s="236">
        <v>33059</v>
      </c>
    </row>
    <row r="1127" spans="1:2" x14ac:dyDescent="0.25">
      <c r="A1127" s="236">
        <v>33064</v>
      </c>
      <c r="B1127" s="236" t="s">
        <v>4607</v>
      </c>
    </row>
    <row r="1128" spans="1:2" x14ac:dyDescent="0.25">
      <c r="A1128" s="236">
        <v>33380</v>
      </c>
      <c r="B1128" s="236" t="s">
        <v>4580</v>
      </c>
    </row>
    <row r="1129" spans="1:2" x14ac:dyDescent="0.25">
      <c r="A1129" s="236">
        <v>33383</v>
      </c>
    </row>
    <row r="1130" spans="1:2" x14ac:dyDescent="0.25">
      <c r="A1130" s="236">
        <v>33386</v>
      </c>
    </row>
    <row r="1131" spans="1:2" x14ac:dyDescent="0.25">
      <c r="A1131" s="236">
        <v>33394</v>
      </c>
    </row>
    <row r="1132" spans="1:2" x14ac:dyDescent="0.25">
      <c r="A1132" s="236">
        <v>33397</v>
      </c>
    </row>
    <row r="1133" spans="1:2" x14ac:dyDescent="0.25">
      <c r="A1133" s="236">
        <v>33400</v>
      </c>
    </row>
    <row r="1134" spans="1:2" x14ac:dyDescent="0.25">
      <c r="A1134" s="236">
        <v>33403</v>
      </c>
    </row>
    <row r="1135" spans="1:2" x14ac:dyDescent="0.25">
      <c r="A1135" s="236">
        <v>33417</v>
      </c>
      <c r="B1135" s="236" t="s">
        <v>4882</v>
      </c>
    </row>
    <row r="1136" spans="1:2" x14ac:dyDescent="0.25">
      <c r="A1136" s="236">
        <v>33420</v>
      </c>
    </row>
    <row r="1137" spans="1:2" x14ac:dyDescent="0.25">
      <c r="A1137" s="236">
        <v>33425</v>
      </c>
    </row>
    <row r="1138" spans="1:2" x14ac:dyDescent="0.25">
      <c r="A1138" s="236">
        <v>33438</v>
      </c>
    </row>
    <row r="1139" spans="1:2" x14ac:dyDescent="0.25">
      <c r="A1139" s="236">
        <v>33453</v>
      </c>
      <c r="B1139" s="236" t="s">
        <v>4728</v>
      </c>
    </row>
    <row r="1140" spans="1:2" x14ac:dyDescent="0.25">
      <c r="A1140" s="236">
        <v>33456</v>
      </c>
      <c r="B1140" s="236" t="s">
        <v>4728</v>
      </c>
    </row>
    <row r="1141" spans="1:2" x14ac:dyDescent="0.25">
      <c r="A1141" s="236">
        <v>33459</v>
      </c>
      <c r="B1141" s="236" t="s">
        <v>4728</v>
      </c>
    </row>
    <row r="1142" spans="1:2" x14ac:dyDescent="0.25">
      <c r="A1142" s="236">
        <v>33462</v>
      </c>
    </row>
    <row r="1143" spans="1:2" x14ac:dyDescent="0.25">
      <c r="A1143" s="236">
        <v>33471</v>
      </c>
    </row>
    <row r="1144" spans="1:2" x14ac:dyDescent="0.25">
      <c r="A1144" s="236">
        <v>33477</v>
      </c>
      <c r="B1144" s="236" t="s">
        <v>4883</v>
      </c>
    </row>
    <row r="1145" spans="1:2" x14ac:dyDescent="0.25">
      <c r="A1145" s="236">
        <v>33491</v>
      </c>
    </row>
    <row r="1146" spans="1:2" x14ac:dyDescent="0.25">
      <c r="A1146" s="236">
        <v>33494</v>
      </c>
    </row>
    <row r="1147" spans="1:2" x14ac:dyDescent="0.25">
      <c r="A1147" s="236">
        <v>33497</v>
      </c>
    </row>
    <row r="1148" spans="1:2" x14ac:dyDescent="0.25">
      <c r="A1148" s="236">
        <v>33503</v>
      </c>
    </row>
    <row r="1149" spans="1:2" x14ac:dyDescent="0.25">
      <c r="A1149" s="236">
        <v>33512</v>
      </c>
      <c r="B1149" s="236" t="s">
        <v>4607</v>
      </c>
    </row>
    <row r="1150" spans="1:2" x14ac:dyDescent="0.25">
      <c r="A1150" s="236">
        <v>33515</v>
      </c>
    </row>
    <row r="1151" spans="1:2" x14ac:dyDescent="0.25">
      <c r="A1151" s="236">
        <v>33532</v>
      </c>
    </row>
    <row r="1152" spans="1:2" x14ac:dyDescent="0.25">
      <c r="A1152" s="236">
        <v>33544</v>
      </c>
      <c r="B1152" s="236" t="s">
        <v>4884</v>
      </c>
    </row>
    <row r="1153" spans="1:2" x14ac:dyDescent="0.25">
      <c r="A1153" s="236">
        <v>33548</v>
      </c>
      <c r="B1153" s="236" t="s">
        <v>4885</v>
      </c>
    </row>
    <row r="1154" spans="1:2" x14ac:dyDescent="0.25">
      <c r="A1154" s="236">
        <v>33551</v>
      </c>
    </row>
    <row r="1155" spans="1:2" x14ac:dyDescent="0.25">
      <c r="A1155" s="236">
        <v>33566</v>
      </c>
      <c r="B1155" s="236" t="s">
        <v>4886</v>
      </c>
    </row>
    <row r="1156" spans="1:2" x14ac:dyDescent="0.25">
      <c r="A1156" s="236" t="s">
        <v>4887</v>
      </c>
    </row>
    <row r="1157" spans="1:2" x14ac:dyDescent="0.25">
      <c r="A1157" s="236" t="s">
        <v>4888</v>
      </c>
    </row>
    <row r="1158" spans="1:2" x14ac:dyDescent="0.25">
      <c r="A1158" s="236" t="s">
        <v>4889</v>
      </c>
    </row>
    <row r="1159" spans="1:2" x14ac:dyDescent="0.25">
      <c r="A1159" s="236">
        <v>33567</v>
      </c>
      <c r="B1159" s="236" t="s">
        <v>4890</v>
      </c>
    </row>
    <row r="1160" spans="1:2" x14ac:dyDescent="0.25">
      <c r="A1160" s="236" t="s">
        <v>4891</v>
      </c>
    </row>
    <row r="1161" spans="1:2" x14ac:dyDescent="0.25">
      <c r="A1161" s="236">
        <v>33568</v>
      </c>
      <c r="B1161" s="236" t="s">
        <v>4892</v>
      </c>
    </row>
    <row r="1162" spans="1:2" x14ac:dyDescent="0.25">
      <c r="A1162" s="236" t="s">
        <v>4893</v>
      </c>
    </row>
    <row r="1163" spans="1:2" x14ac:dyDescent="0.25">
      <c r="A1163" s="236">
        <v>33570</v>
      </c>
      <c r="B1163" s="236" t="s">
        <v>4894</v>
      </c>
    </row>
    <row r="1164" spans="1:2" x14ac:dyDescent="0.25">
      <c r="A1164" s="236">
        <v>33571</v>
      </c>
      <c r="B1164" s="236" t="s">
        <v>4895</v>
      </c>
    </row>
    <row r="1165" spans="1:2" x14ac:dyDescent="0.25">
      <c r="A1165" s="236">
        <v>33572</v>
      </c>
      <c r="B1165" s="236" t="s">
        <v>4896</v>
      </c>
    </row>
    <row r="1166" spans="1:2" x14ac:dyDescent="0.25">
      <c r="A1166" s="236" t="s">
        <v>4897</v>
      </c>
    </row>
    <row r="1167" spans="1:2" x14ac:dyDescent="0.25">
      <c r="A1167" s="236" t="s">
        <v>4898</v>
      </c>
    </row>
    <row r="1168" spans="1:2" x14ac:dyDescent="0.25">
      <c r="A1168" s="236" t="s">
        <v>4899</v>
      </c>
    </row>
    <row r="1169" spans="1:2" x14ac:dyDescent="0.25">
      <c r="A1169" s="236" t="s">
        <v>4900</v>
      </c>
    </row>
    <row r="1170" spans="1:2" x14ac:dyDescent="0.25">
      <c r="A1170" s="236" t="s">
        <v>615</v>
      </c>
    </row>
    <row r="1171" spans="1:2" x14ac:dyDescent="0.25">
      <c r="A1171" s="236" t="s">
        <v>611</v>
      </c>
    </row>
    <row r="1172" spans="1:2" x14ac:dyDescent="0.25">
      <c r="A1172" s="236" t="s">
        <v>4901</v>
      </c>
    </row>
    <row r="1173" spans="1:2" x14ac:dyDescent="0.25">
      <c r="A1173" s="236" t="s">
        <v>4902</v>
      </c>
    </row>
    <row r="1174" spans="1:2" x14ac:dyDescent="0.25">
      <c r="A1174" s="236" t="s">
        <v>4903</v>
      </c>
    </row>
    <row r="1175" spans="1:2" x14ac:dyDescent="0.25">
      <c r="A1175" s="236">
        <v>33573</v>
      </c>
      <c r="B1175" s="236" t="s">
        <v>4904</v>
      </c>
    </row>
    <row r="1176" spans="1:2" x14ac:dyDescent="0.25">
      <c r="A1176" s="236" t="s">
        <v>4905</v>
      </c>
    </row>
    <row r="1177" spans="1:2" x14ac:dyDescent="0.25">
      <c r="A1177" s="236" t="s">
        <v>4906</v>
      </c>
    </row>
    <row r="1178" spans="1:2" x14ac:dyDescent="0.25">
      <c r="A1178" s="236" t="s">
        <v>4907</v>
      </c>
    </row>
    <row r="1179" spans="1:2" x14ac:dyDescent="0.25">
      <c r="A1179" s="236" t="s">
        <v>4908</v>
      </c>
    </row>
    <row r="1180" spans="1:2" x14ac:dyDescent="0.25">
      <c r="A1180" s="236" t="s">
        <v>4909</v>
      </c>
    </row>
    <row r="1181" spans="1:2" x14ac:dyDescent="0.25">
      <c r="A1181" s="236" t="s">
        <v>4910</v>
      </c>
    </row>
    <row r="1182" spans="1:2" x14ac:dyDescent="0.25">
      <c r="A1182" s="236" t="s">
        <v>4911</v>
      </c>
    </row>
    <row r="1183" spans="1:2" x14ac:dyDescent="0.25">
      <c r="A1183" s="236" t="s">
        <v>4912</v>
      </c>
    </row>
    <row r="1184" spans="1:2" x14ac:dyDescent="0.25">
      <c r="A1184" s="236" t="s">
        <v>4913</v>
      </c>
    </row>
    <row r="1185" spans="1:2" x14ac:dyDescent="0.25">
      <c r="A1185" s="236">
        <v>33574</v>
      </c>
      <c r="B1185" s="236" t="s">
        <v>4914</v>
      </c>
    </row>
    <row r="1186" spans="1:2" x14ac:dyDescent="0.25">
      <c r="A1186" s="236" t="s">
        <v>4915</v>
      </c>
    </row>
    <row r="1187" spans="1:2" x14ac:dyDescent="0.25">
      <c r="A1187" s="236">
        <v>33575</v>
      </c>
      <c r="B1187" s="236" t="s">
        <v>4916</v>
      </c>
    </row>
    <row r="1188" spans="1:2" x14ac:dyDescent="0.25">
      <c r="A1188" s="236">
        <v>33577</v>
      </c>
      <c r="B1188" s="236" t="s">
        <v>4917</v>
      </c>
    </row>
    <row r="1189" spans="1:2" x14ac:dyDescent="0.25">
      <c r="A1189" s="236" t="s">
        <v>4918</v>
      </c>
    </row>
    <row r="1190" spans="1:2" x14ac:dyDescent="0.25">
      <c r="A1190" s="236">
        <v>33580</v>
      </c>
      <c r="B1190" s="236" t="s">
        <v>4919</v>
      </c>
    </row>
    <row r="1191" spans="1:2" x14ac:dyDescent="0.25">
      <c r="A1191" s="236">
        <v>33582</v>
      </c>
      <c r="B1191" s="236" t="s">
        <v>4920</v>
      </c>
    </row>
    <row r="1192" spans="1:2" x14ac:dyDescent="0.25">
      <c r="A1192" s="236">
        <v>33584</v>
      </c>
      <c r="B1192" s="236" t="s">
        <v>4921</v>
      </c>
    </row>
    <row r="1193" spans="1:2" x14ac:dyDescent="0.25">
      <c r="A1193" s="236" t="s">
        <v>4922</v>
      </c>
    </row>
    <row r="1194" spans="1:2" x14ac:dyDescent="0.25">
      <c r="A1194" s="236" t="s">
        <v>4923</v>
      </c>
    </row>
    <row r="1195" spans="1:2" x14ac:dyDescent="0.25">
      <c r="A1195" s="236" t="s">
        <v>4924</v>
      </c>
    </row>
    <row r="1196" spans="1:2" x14ac:dyDescent="0.25">
      <c r="A1196" s="236" t="s">
        <v>4925</v>
      </c>
    </row>
    <row r="1197" spans="1:2" x14ac:dyDescent="0.25">
      <c r="A1197" s="236" t="s">
        <v>4926</v>
      </c>
    </row>
    <row r="1198" spans="1:2" x14ac:dyDescent="0.25">
      <c r="A1198" s="236" t="s">
        <v>4927</v>
      </c>
    </row>
    <row r="1199" spans="1:2" x14ac:dyDescent="0.25">
      <c r="A1199" s="236" t="s">
        <v>4928</v>
      </c>
    </row>
    <row r="1200" spans="1:2" x14ac:dyDescent="0.25">
      <c r="A1200" s="236" t="s">
        <v>4929</v>
      </c>
    </row>
    <row r="1201" spans="1:2" x14ac:dyDescent="0.25">
      <c r="A1201" s="236" t="s">
        <v>4930</v>
      </c>
    </row>
    <row r="1202" spans="1:2" x14ac:dyDescent="0.25">
      <c r="A1202" s="236" t="s">
        <v>4931</v>
      </c>
    </row>
    <row r="1203" spans="1:2" x14ac:dyDescent="0.25">
      <c r="A1203" s="236" t="s">
        <v>4932</v>
      </c>
    </row>
    <row r="1204" spans="1:2" x14ac:dyDescent="0.25">
      <c r="A1204" s="236" t="s">
        <v>4933</v>
      </c>
    </row>
    <row r="1205" spans="1:2" x14ac:dyDescent="0.25">
      <c r="A1205" s="236" t="s">
        <v>4934</v>
      </c>
    </row>
    <row r="1206" spans="1:2" x14ac:dyDescent="0.25">
      <c r="A1206" s="236" t="s">
        <v>4935</v>
      </c>
    </row>
    <row r="1207" spans="1:2" x14ac:dyDescent="0.25">
      <c r="A1207" s="236" t="s">
        <v>4936</v>
      </c>
    </row>
    <row r="1208" spans="1:2" x14ac:dyDescent="0.25">
      <c r="A1208" s="236" t="s">
        <v>4937</v>
      </c>
    </row>
    <row r="1209" spans="1:2" x14ac:dyDescent="0.25">
      <c r="A1209" s="236" t="s">
        <v>4938</v>
      </c>
    </row>
    <row r="1210" spans="1:2" x14ac:dyDescent="0.25">
      <c r="A1210" s="236">
        <v>33585</v>
      </c>
      <c r="B1210" s="236" t="s">
        <v>4939</v>
      </c>
    </row>
    <row r="1211" spans="1:2" x14ac:dyDescent="0.25">
      <c r="A1211" s="236" t="s">
        <v>4940</v>
      </c>
    </row>
    <row r="1212" spans="1:2" x14ac:dyDescent="0.25">
      <c r="A1212" s="236" t="s">
        <v>4941</v>
      </c>
    </row>
    <row r="1213" spans="1:2" x14ac:dyDescent="0.25">
      <c r="A1213" s="236" t="s">
        <v>4942</v>
      </c>
    </row>
    <row r="1214" spans="1:2" x14ac:dyDescent="0.25">
      <c r="A1214" s="236" t="s">
        <v>4943</v>
      </c>
    </row>
    <row r="1215" spans="1:2" x14ac:dyDescent="0.25">
      <c r="A1215" s="236" t="s">
        <v>4944</v>
      </c>
    </row>
    <row r="1216" spans="1:2" x14ac:dyDescent="0.25">
      <c r="A1216" s="236" t="s">
        <v>4945</v>
      </c>
    </row>
    <row r="1217" spans="1:2" x14ac:dyDescent="0.25">
      <c r="A1217" s="236" t="s">
        <v>4946</v>
      </c>
    </row>
    <row r="1218" spans="1:2" x14ac:dyDescent="0.25">
      <c r="A1218" s="236" t="s">
        <v>4840</v>
      </c>
    </row>
    <row r="1219" spans="1:2" x14ac:dyDescent="0.25">
      <c r="A1219" s="236" t="s">
        <v>4947</v>
      </c>
    </row>
    <row r="1220" spans="1:2" x14ac:dyDescent="0.25">
      <c r="A1220" s="236" t="s">
        <v>4948</v>
      </c>
    </row>
    <row r="1221" spans="1:2" x14ac:dyDescent="0.25">
      <c r="A1221" s="236">
        <v>33586</v>
      </c>
      <c r="B1221" s="236" t="s">
        <v>4949</v>
      </c>
    </row>
    <row r="1222" spans="1:2" x14ac:dyDescent="0.25">
      <c r="A1222" s="236">
        <v>33587</v>
      </c>
    </row>
    <row r="1223" spans="1:2" x14ac:dyDescent="0.25">
      <c r="A1223" s="236">
        <v>33628</v>
      </c>
    </row>
    <row r="1224" spans="1:2" x14ac:dyDescent="0.25">
      <c r="A1224" s="236">
        <v>33645</v>
      </c>
    </row>
    <row r="1225" spans="1:2" x14ac:dyDescent="0.25">
      <c r="A1225" s="236">
        <v>33659</v>
      </c>
      <c r="B1225" s="236" t="s">
        <v>4950</v>
      </c>
    </row>
    <row r="1226" spans="1:2" x14ac:dyDescent="0.25">
      <c r="A1226" s="236">
        <v>33665</v>
      </c>
      <c r="B1226" s="236" t="s">
        <v>4607</v>
      </c>
    </row>
    <row r="1227" spans="1:2" x14ac:dyDescent="0.25">
      <c r="A1227" s="236">
        <v>33668</v>
      </c>
      <c r="B1227" s="236" t="s">
        <v>4580</v>
      </c>
    </row>
    <row r="1228" spans="1:2" x14ac:dyDescent="0.25">
      <c r="A1228" s="236">
        <v>33671</v>
      </c>
      <c r="B1228" s="236" t="s">
        <v>4605</v>
      </c>
    </row>
    <row r="1229" spans="1:2" x14ac:dyDescent="0.25">
      <c r="A1229" s="236">
        <v>33690</v>
      </c>
    </row>
    <row r="1230" spans="1:2" x14ac:dyDescent="0.25">
      <c r="A1230" s="236">
        <v>33695</v>
      </c>
    </row>
    <row r="1231" spans="1:2" x14ac:dyDescent="0.25">
      <c r="A1231" s="236">
        <v>33698</v>
      </c>
    </row>
    <row r="1232" spans="1:2" x14ac:dyDescent="0.25">
      <c r="A1232" s="236">
        <v>33701</v>
      </c>
    </row>
    <row r="1233" spans="1:2" x14ac:dyDescent="0.25">
      <c r="A1233" s="236">
        <v>33704</v>
      </c>
    </row>
    <row r="1234" spans="1:2" x14ac:dyDescent="0.25">
      <c r="A1234" s="236">
        <v>33707</v>
      </c>
    </row>
    <row r="1235" spans="1:2" x14ac:dyDescent="0.25">
      <c r="A1235" s="236">
        <v>33710</v>
      </c>
    </row>
    <row r="1236" spans="1:2" x14ac:dyDescent="0.25">
      <c r="A1236" s="236">
        <v>33715</v>
      </c>
    </row>
    <row r="1237" spans="1:2" x14ac:dyDescent="0.25">
      <c r="A1237" s="236">
        <v>33718</v>
      </c>
    </row>
    <row r="1238" spans="1:2" x14ac:dyDescent="0.25">
      <c r="A1238" s="236">
        <v>33721</v>
      </c>
    </row>
    <row r="1239" spans="1:2" x14ac:dyDescent="0.25">
      <c r="A1239" s="236">
        <v>33727</v>
      </c>
    </row>
    <row r="1240" spans="1:2" x14ac:dyDescent="0.25">
      <c r="A1240" s="236">
        <v>33742</v>
      </c>
      <c r="B1240" s="236" t="s">
        <v>4607</v>
      </c>
    </row>
    <row r="1241" spans="1:2" x14ac:dyDescent="0.25">
      <c r="A1241" s="236">
        <v>33745</v>
      </c>
    </row>
    <row r="1242" spans="1:2" x14ac:dyDescent="0.25">
      <c r="A1242" s="236">
        <v>33748</v>
      </c>
    </row>
    <row r="1243" spans="1:2" x14ac:dyDescent="0.25">
      <c r="A1243" s="236">
        <v>33751</v>
      </c>
    </row>
    <row r="1244" spans="1:2" x14ac:dyDescent="0.25">
      <c r="A1244" s="236">
        <v>33761</v>
      </c>
    </row>
    <row r="1245" spans="1:2" x14ac:dyDescent="0.25">
      <c r="A1245" s="236">
        <v>33766</v>
      </c>
    </row>
    <row r="1246" spans="1:2" x14ac:dyDescent="0.25">
      <c r="A1246" s="236">
        <v>33769</v>
      </c>
      <c r="B1246" s="236" t="s">
        <v>4951</v>
      </c>
    </row>
    <row r="1247" spans="1:2" x14ac:dyDescent="0.25">
      <c r="A1247" s="236">
        <v>33774</v>
      </c>
      <c r="B1247" s="236" t="s">
        <v>4952</v>
      </c>
    </row>
    <row r="1248" spans="1:2" x14ac:dyDescent="0.25">
      <c r="A1248" s="236">
        <v>33777</v>
      </c>
    </row>
    <row r="1249" spans="1:2" x14ac:dyDescent="0.25">
      <c r="A1249" s="236">
        <v>33780</v>
      </c>
    </row>
    <row r="1250" spans="1:2" x14ac:dyDescent="0.25">
      <c r="A1250" s="236">
        <v>33783</v>
      </c>
    </row>
    <row r="1251" spans="1:2" x14ac:dyDescent="0.25">
      <c r="A1251" s="236">
        <v>33824</v>
      </c>
    </row>
    <row r="1252" spans="1:2" x14ac:dyDescent="0.25">
      <c r="A1252" s="236">
        <v>33829</v>
      </c>
    </row>
    <row r="1253" spans="1:2" x14ac:dyDescent="0.25">
      <c r="A1253" s="236">
        <v>33832</v>
      </c>
    </row>
    <row r="1254" spans="1:2" x14ac:dyDescent="0.25">
      <c r="A1254" s="236">
        <v>33835</v>
      </c>
    </row>
    <row r="1255" spans="1:2" x14ac:dyDescent="0.25">
      <c r="A1255" s="236">
        <v>33838</v>
      </c>
    </row>
    <row r="1256" spans="1:2" x14ac:dyDescent="0.25">
      <c r="A1256" s="236">
        <v>33850</v>
      </c>
    </row>
    <row r="1257" spans="1:2" x14ac:dyDescent="0.25">
      <c r="A1257" s="236">
        <v>33855</v>
      </c>
      <c r="B1257" s="236" t="s">
        <v>4607</v>
      </c>
    </row>
    <row r="1258" spans="1:2" x14ac:dyDescent="0.25">
      <c r="A1258" s="236">
        <v>33857</v>
      </c>
    </row>
    <row r="1259" spans="1:2" x14ac:dyDescent="0.25">
      <c r="A1259" s="236">
        <v>33859</v>
      </c>
      <c r="B1259" s="236" t="s">
        <v>4953</v>
      </c>
    </row>
    <row r="1260" spans="1:2" x14ac:dyDescent="0.25">
      <c r="A1260" s="236">
        <v>33861</v>
      </c>
      <c r="B1260" s="236" t="s">
        <v>4607</v>
      </c>
    </row>
    <row r="1261" spans="1:2" x14ac:dyDescent="0.25">
      <c r="A1261" s="236">
        <v>33863</v>
      </c>
    </row>
    <row r="1262" spans="1:2" x14ac:dyDescent="0.25">
      <c r="A1262" s="236">
        <v>33865</v>
      </c>
    </row>
    <row r="1263" spans="1:2" x14ac:dyDescent="0.25">
      <c r="A1263" s="236">
        <v>33868</v>
      </c>
      <c r="B1263" s="236" t="s">
        <v>4954</v>
      </c>
    </row>
    <row r="1264" spans="1:2" x14ac:dyDescent="0.25">
      <c r="A1264" s="236">
        <v>33871</v>
      </c>
    </row>
    <row r="1265" spans="1:2" x14ac:dyDescent="0.25">
      <c r="A1265" s="236">
        <v>33874</v>
      </c>
    </row>
    <row r="1266" spans="1:2" x14ac:dyDescent="0.25">
      <c r="A1266" s="236">
        <v>33877</v>
      </c>
      <c r="B1266" s="236" t="s">
        <v>4955</v>
      </c>
    </row>
    <row r="1267" spans="1:2" x14ac:dyDescent="0.25">
      <c r="A1267" s="236" t="s">
        <v>4956</v>
      </c>
    </row>
    <row r="1268" spans="1:2" x14ac:dyDescent="0.25">
      <c r="A1268" s="236">
        <v>33880</v>
      </c>
    </row>
    <row r="1269" spans="1:2" x14ac:dyDescent="0.25">
      <c r="A1269" s="236">
        <v>33886</v>
      </c>
    </row>
    <row r="1270" spans="1:2" x14ac:dyDescent="0.25">
      <c r="A1270" s="236">
        <v>33889</v>
      </c>
      <c r="B1270" s="236" t="s">
        <v>4740</v>
      </c>
    </row>
    <row r="1271" spans="1:2" x14ac:dyDescent="0.25">
      <c r="A1271" s="236">
        <v>33892</v>
      </c>
    </row>
    <row r="1272" spans="1:2" x14ac:dyDescent="0.25">
      <c r="A1272" s="236">
        <v>33895</v>
      </c>
    </row>
    <row r="1273" spans="1:2" x14ac:dyDescent="0.25">
      <c r="A1273" s="236">
        <v>33901</v>
      </c>
    </row>
    <row r="1274" spans="1:2" x14ac:dyDescent="0.25">
      <c r="A1274" s="236">
        <v>33904</v>
      </c>
      <c r="B1274" s="236" t="s">
        <v>4580</v>
      </c>
    </row>
    <row r="1275" spans="1:2" x14ac:dyDescent="0.25">
      <c r="A1275" s="236">
        <v>33916</v>
      </c>
    </row>
    <row r="1276" spans="1:2" x14ac:dyDescent="0.25">
      <c r="A1276" s="236">
        <v>33919</v>
      </c>
    </row>
    <row r="1277" spans="1:2" x14ac:dyDescent="0.25">
      <c r="A1277" s="236">
        <v>33922</v>
      </c>
    </row>
    <row r="1278" spans="1:2" x14ac:dyDescent="0.25">
      <c r="A1278" s="236">
        <v>33943</v>
      </c>
    </row>
    <row r="1279" spans="1:2" x14ac:dyDescent="0.25">
      <c r="A1279" s="236">
        <v>33946</v>
      </c>
    </row>
    <row r="1280" spans="1:2" x14ac:dyDescent="0.25">
      <c r="A1280" s="236">
        <v>33949</v>
      </c>
    </row>
    <row r="1281" spans="1:2" x14ac:dyDescent="0.25">
      <c r="A1281" s="236">
        <v>33951</v>
      </c>
    </row>
    <row r="1282" spans="1:2" x14ac:dyDescent="0.25">
      <c r="A1282" s="236">
        <v>33954</v>
      </c>
    </row>
    <row r="1283" spans="1:2" x14ac:dyDescent="0.25">
      <c r="A1283" s="236">
        <v>33960</v>
      </c>
    </row>
    <row r="1284" spans="1:2" x14ac:dyDescent="0.25">
      <c r="A1284" s="236">
        <v>33963</v>
      </c>
    </row>
    <row r="1285" spans="1:2" x14ac:dyDescent="0.25">
      <c r="A1285" s="236">
        <v>33966</v>
      </c>
    </row>
    <row r="1286" spans="1:2" x14ac:dyDescent="0.25">
      <c r="A1286" s="236">
        <v>33969</v>
      </c>
    </row>
    <row r="1287" spans="1:2" x14ac:dyDescent="0.25">
      <c r="A1287" s="236">
        <v>33972</v>
      </c>
    </row>
    <row r="1288" spans="1:2" x14ac:dyDescent="0.25">
      <c r="A1288" s="236">
        <v>33975</v>
      </c>
    </row>
    <row r="1289" spans="1:2" x14ac:dyDescent="0.25">
      <c r="A1289" s="236">
        <v>33978</v>
      </c>
    </row>
    <row r="1290" spans="1:2" x14ac:dyDescent="0.25">
      <c r="A1290" s="236">
        <v>33981</v>
      </c>
    </row>
    <row r="1291" spans="1:2" x14ac:dyDescent="0.25">
      <c r="A1291" s="236">
        <v>33984</v>
      </c>
    </row>
    <row r="1292" spans="1:2" x14ac:dyDescent="0.25">
      <c r="A1292" s="236">
        <v>33987</v>
      </c>
      <c r="B1292" s="236" t="s">
        <v>4735</v>
      </c>
    </row>
    <row r="1293" spans="1:2" x14ac:dyDescent="0.25">
      <c r="A1293" s="236">
        <v>34005</v>
      </c>
    </row>
    <row r="1294" spans="1:2" x14ac:dyDescent="0.25">
      <c r="A1294" s="236">
        <v>34016</v>
      </c>
    </row>
    <row r="1295" spans="1:2" x14ac:dyDescent="0.25">
      <c r="A1295" s="236">
        <v>34019</v>
      </c>
      <c r="B1295" s="236" t="s">
        <v>4957</v>
      </c>
    </row>
    <row r="1296" spans="1:2" x14ac:dyDescent="0.25">
      <c r="A1296" s="236" t="s">
        <v>4958</v>
      </c>
    </row>
    <row r="1297" spans="1:2" x14ac:dyDescent="0.25">
      <c r="A1297" s="236" t="s">
        <v>4959</v>
      </c>
    </row>
    <row r="1298" spans="1:2" x14ac:dyDescent="0.25">
      <c r="A1298" s="236" t="s">
        <v>4612</v>
      </c>
    </row>
    <row r="1299" spans="1:2" x14ac:dyDescent="0.25">
      <c r="A1299" s="236">
        <v>34022</v>
      </c>
    </row>
    <row r="1300" spans="1:2" x14ac:dyDescent="0.25">
      <c r="A1300" s="236">
        <v>34025</v>
      </c>
    </row>
    <row r="1301" spans="1:2" x14ac:dyDescent="0.25">
      <c r="A1301" s="236">
        <v>34030</v>
      </c>
      <c r="B1301" s="236" t="s">
        <v>4602</v>
      </c>
    </row>
    <row r="1302" spans="1:2" x14ac:dyDescent="0.25">
      <c r="A1302" s="236">
        <v>34033</v>
      </c>
      <c r="B1302" s="236" t="s">
        <v>4960</v>
      </c>
    </row>
    <row r="1303" spans="1:2" x14ac:dyDescent="0.25">
      <c r="A1303" s="236" t="s">
        <v>4961</v>
      </c>
    </row>
    <row r="1304" spans="1:2" x14ac:dyDescent="0.25">
      <c r="A1304" s="236" t="s">
        <v>4612</v>
      </c>
    </row>
    <row r="1305" spans="1:2" x14ac:dyDescent="0.25">
      <c r="A1305" s="236">
        <v>34042</v>
      </c>
      <c r="B1305" s="236" t="s">
        <v>4580</v>
      </c>
    </row>
    <row r="1306" spans="1:2" x14ac:dyDescent="0.25">
      <c r="A1306" s="236">
        <v>34045</v>
      </c>
      <c r="B1306" s="236" t="s">
        <v>4962</v>
      </c>
    </row>
    <row r="1307" spans="1:2" x14ac:dyDescent="0.25">
      <c r="A1307" s="236">
        <v>34051</v>
      </c>
    </row>
    <row r="1308" spans="1:2" x14ac:dyDescent="0.25">
      <c r="A1308" s="236">
        <v>34057</v>
      </c>
    </row>
    <row r="1309" spans="1:2" x14ac:dyDescent="0.25">
      <c r="A1309" s="236">
        <v>34060</v>
      </c>
      <c r="B1309" s="236" t="s">
        <v>4963</v>
      </c>
    </row>
    <row r="1310" spans="1:2" x14ac:dyDescent="0.25">
      <c r="A1310" s="236">
        <v>34063</v>
      </c>
    </row>
    <row r="1311" spans="1:2" x14ac:dyDescent="0.25">
      <c r="A1311" s="236">
        <v>34066</v>
      </c>
      <c r="B1311" s="236" t="s">
        <v>4605</v>
      </c>
    </row>
    <row r="1312" spans="1:2" x14ac:dyDescent="0.25">
      <c r="A1312" s="236">
        <v>34071</v>
      </c>
    </row>
    <row r="1313" spans="1:2" x14ac:dyDescent="0.25">
      <c r="A1313" s="236">
        <v>34074</v>
      </c>
    </row>
    <row r="1314" spans="1:2" x14ac:dyDescent="0.25">
      <c r="A1314" s="236">
        <v>34077</v>
      </c>
    </row>
    <row r="1315" spans="1:2" x14ac:dyDescent="0.25">
      <c r="A1315" s="236">
        <v>34084</v>
      </c>
    </row>
    <row r="1316" spans="1:2" x14ac:dyDescent="0.25">
      <c r="A1316" s="236">
        <v>34087</v>
      </c>
      <c r="B1316" s="236" t="s">
        <v>4964</v>
      </c>
    </row>
    <row r="1317" spans="1:2" x14ac:dyDescent="0.25">
      <c r="A1317" s="236">
        <v>34094</v>
      </c>
    </row>
    <row r="1318" spans="1:2" x14ac:dyDescent="0.25">
      <c r="A1318" s="236">
        <v>34097</v>
      </c>
    </row>
    <row r="1319" spans="1:2" x14ac:dyDescent="0.25">
      <c r="A1319" s="236">
        <v>34102</v>
      </c>
      <c r="B1319" s="236" t="s">
        <v>4580</v>
      </c>
    </row>
    <row r="1320" spans="1:2" x14ac:dyDescent="0.25">
      <c r="A1320" s="236">
        <v>34107</v>
      </c>
    </row>
    <row r="1321" spans="1:2" x14ac:dyDescent="0.25">
      <c r="A1321" s="236">
        <v>34110</v>
      </c>
      <c r="B1321" s="236" t="s">
        <v>4605</v>
      </c>
    </row>
    <row r="1322" spans="1:2" x14ac:dyDescent="0.25">
      <c r="A1322" s="236">
        <v>34117</v>
      </c>
    </row>
    <row r="1323" spans="1:2" x14ac:dyDescent="0.25">
      <c r="A1323" s="236">
        <v>34120</v>
      </c>
    </row>
    <row r="1324" spans="1:2" x14ac:dyDescent="0.25">
      <c r="A1324" s="236">
        <v>34123</v>
      </c>
      <c r="B1324" s="236" t="s">
        <v>4965</v>
      </c>
    </row>
    <row r="1325" spans="1:2" x14ac:dyDescent="0.25">
      <c r="A1325" s="236">
        <v>34126</v>
      </c>
    </row>
    <row r="1326" spans="1:2" x14ac:dyDescent="0.25">
      <c r="A1326" s="236">
        <v>34129</v>
      </c>
    </row>
    <row r="1327" spans="1:2" x14ac:dyDescent="0.25">
      <c r="A1327" s="236">
        <v>34132</v>
      </c>
    </row>
    <row r="1328" spans="1:2" x14ac:dyDescent="0.25">
      <c r="A1328" s="236">
        <v>34134</v>
      </c>
    </row>
    <row r="1329" spans="1:2" x14ac:dyDescent="0.25">
      <c r="A1329" s="236">
        <v>34143</v>
      </c>
      <c r="B1329" s="236" t="s">
        <v>4966</v>
      </c>
    </row>
    <row r="1330" spans="1:2" x14ac:dyDescent="0.25">
      <c r="A1330" s="236">
        <v>34146</v>
      </c>
      <c r="B1330" s="236" t="s">
        <v>4967</v>
      </c>
    </row>
    <row r="1331" spans="1:2" x14ac:dyDescent="0.25">
      <c r="A1331" s="236">
        <v>34148</v>
      </c>
      <c r="B1331" s="236" t="s">
        <v>4968</v>
      </c>
    </row>
    <row r="1332" spans="1:2" x14ac:dyDescent="0.25">
      <c r="A1332" s="236">
        <v>34151</v>
      </c>
    </row>
    <row r="1333" spans="1:2" x14ac:dyDescent="0.25">
      <c r="A1333" s="236">
        <v>34154</v>
      </c>
    </row>
    <row r="1334" spans="1:2" x14ac:dyDescent="0.25">
      <c r="A1334" s="236">
        <v>34157</v>
      </c>
    </row>
    <row r="1335" spans="1:2" x14ac:dyDescent="0.25">
      <c r="A1335" s="236">
        <v>34160</v>
      </c>
    </row>
    <row r="1336" spans="1:2" x14ac:dyDescent="0.25">
      <c r="A1336" s="236">
        <v>34177</v>
      </c>
    </row>
    <row r="1337" spans="1:2" x14ac:dyDescent="0.25">
      <c r="A1337" s="236">
        <v>34184</v>
      </c>
    </row>
    <row r="1338" spans="1:2" x14ac:dyDescent="0.25">
      <c r="A1338" s="236">
        <v>34190</v>
      </c>
    </row>
    <row r="1339" spans="1:2" x14ac:dyDescent="0.25">
      <c r="A1339" s="236">
        <v>34193</v>
      </c>
      <c r="B1339" s="236" t="s">
        <v>4969</v>
      </c>
    </row>
    <row r="1340" spans="1:2" x14ac:dyDescent="0.25">
      <c r="A1340" s="236" t="s">
        <v>4970</v>
      </c>
    </row>
    <row r="1341" spans="1:2" x14ac:dyDescent="0.25">
      <c r="A1341" s="236">
        <v>34196</v>
      </c>
      <c r="B1341" s="236" t="s">
        <v>4605</v>
      </c>
    </row>
    <row r="1342" spans="1:2" x14ac:dyDescent="0.25">
      <c r="A1342" s="236">
        <v>34199</v>
      </c>
      <c r="B1342" s="236" t="s">
        <v>4605</v>
      </c>
    </row>
    <row r="1343" spans="1:2" x14ac:dyDescent="0.25">
      <c r="A1343" s="236">
        <v>34202</v>
      </c>
      <c r="B1343" s="236" t="s">
        <v>4602</v>
      </c>
    </row>
    <row r="1344" spans="1:2" x14ac:dyDescent="0.25">
      <c r="A1344" s="236">
        <v>34205</v>
      </c>
    </row>
    <row r="1345" spans="1:2" x14ac:dyDescent="0.25">
      <c r="A1345" s="236">
        <v>34208</v>
      </c>
      <c r="B1345" s="236" t="s">
        <v>4580</v>
      </c>
    </row>
    <row r="1346" spans="1:2" x14ac:dyDescent="0.25">
      <c r="A1346" s="236">
        <v>34211</v>
      </c>
      <c r="B1346" s="236" t="s">
        <v>4971</v>
      </c>
    </row>
    <row r="1347" spans="1:2" x14ac:dyDescent="0.25">
      <c r="A1347" s="236" t="s">
        <v>4972</v>
      </c>
    </row>
    <row r="1348" spans="1:2" x14ac:dyDescent="0.25">
      <c r="A1348" s="236">
        <v>34217</v>
      </c>
    </row>
    <row r="1349" spans="1:2" x14ac:dyDescent="0.25">
      <c r="A1349" s="236">
        <v>34220</v>
      </c>
      <c r="B1349" s="236" t="s">
        <v>4580</v>
      </c>
    </row>
    <row r="1350" spans="1:2" x14ac:dyDescent="0.25">
      <c r="A1350" s="236">
        <v>34223</v>
      </c>
    </row>
    <row r="1351" spans="1:2" x14ac:dyDescent="0.25">
      <c r="A1351" s="236">
        <v>34229</v>
      </c>
    </row>
    <row r="1352" spans="1:2" x14ac:dyDescent="0.25">
      <c r="A1352" s="236">
        <v>34241</v>
      </c>
    </row>
    <row r="1353" spans="1:2" x14ac:dyDescent="0.25">
      <c r="A1353" s="236">
        <v>34244</v>
      </c>
    </row>
    <row r="1354" spans="1:2" x14ac:dyDescent="0.25">
      <c r="A1354" s="236">
        <v>34247</v>
      </c>
      <c r="B1354" s="236" t="s">
        <v>4973</v>
      </c>
    </row>
    <row r="1355" spans="1:2" x14ac:dyDescent="0.25">
      <c r="A1355" s="236" t="s">
        <v>4974</v>
      </c>
    </row>
    <row r="1356" spans="1:2" x14ac:dyDescent="0.25">
      <c r="A1356" s="236">
        <v>34253</v>
      </c>
    </row>
    <row r="1357" spans="1:2" x14ac:dyDescent="0.25">
      <c r="A1357" s="236">
        <v>34256</v>
      </c>
      <c r="B1357" s="236" t="s">
        <v>4975</v>
      </c>
    </row>
    <row r="1358" spans="1:2" x14ac:dyDescent="0.25">
      <c r="A1358" s="236" t="s">
        <v>4976</v>
      </c>
    </row>
    <row r="1359" spans="1:2" x14ac:dyDescent="0.25">
      <c r="A1359" s="236" t="s">
        <v>4977</v>
      </c>
    </row>
    <row r="1360" spans="1:2" x14ac:dyDescent="0.25">
      <c r="A1360" s="236" t="s">
        <v>4978</v>
      </c>
    </row>
    <row r="1361" spans="1:2" x14ac:dyDescent="0.25">
      <c r="A1361" s="236">
        <v>34259</v>
      </c>
    </row>
    <row r="1362" spans="1:2" x14ac:dyDescent="0.25">
      <c r="A1362" s="236">
        <v>34262</v>
      </c>
      <c r="B1362" s="236" t="s">
        <v>4821</v>
      </c>
    </row>
    <row r="1363" spans="1:2" x14ac:dyDescent="0.25">
      <c r="A1363" s="236">
        <v>34265</v>
      </c>
    </row>
    <row r="1364" spans="1:2" x14ac:dyDescent="0.25">
      <c r="A1364" s="236">
        <v>34268</v>
      </c>
    </row>
    <row r="1365" spans="1:2" x14ac:dyDescent="0.25">
      <c r="A1365" s="236">
        <v>34271</v>
      </c>
      <c r="B1365" s="236" t="s">
        <v>4979</v>
      </c>
    </row>
    <row r="1366" spans="1:2" x14ac:dyDescent="0.25">
      <c r="A1366" s="236">
        <v>34273</v>
      </c>
    </row>
    <row r="1367" spans="1:2" x14ac:dyDescent="0.25">
      <c r="A1367" s="236">
        <v>34278</v>
      </c>
      <c r="B1367" s="236" t="s">
        <v>4580</v>
      </c>
    </row>
    <row r="1368" spans="1:2" x14ac:dyDescent="0.25">
      <c r="A1368" s="236">
        <v>34293</v>
      </c>
    </row>
    <row r="1369" spans="1:2" x14ac:dyDescent="0.25">
      <c r="A1369" s="236">
        <v>34296</v>
      </c>
    </row>
    <row r="1370" spans="1:2" x14ac:dyDescent="0.25">
      <c r="A1370" s="236">
        <v>34299</v>
      </c>
    </row>
    <row r="1371" spans="1:2" x14ac:dyDescent="0.25">
      <c r="A1371" s="236">
        <v>34302</v>
      </c>
    </row>
    <row r="1372" spans="1:2" x14ac:dyDescent="0.25">
      <c r="A1372" s="236">
        <v>34305</v>
      </c>
    </row>
    <row r="1373" spans="1:2" x14ac:dyDescent="0.25">
      <c r="A1373" s="236">
        <v>34308</v>
      </c>
    </row>
    <row r="1374" spans="1:2" x14ac:dyDescent="0.25">
      <c r="A1374" s="236">
        <v>34314</v>
      </c>
    </row>
    <row r="1375" spans="1:2" x14ac:dyDescent="0.25">
      <c r="A1375" s="236">
        <v>34320</v>
      </c>
    </row>
    <row r="1376" spans="1:2" x14ac:dyDescent="0.25">
      <c r="A1376" s="236">
        <v>34326</v>
      </c>
    </row>
    <row r="1377" spans="1:1" x14ac:dyDescent="0.25">
      <c r="A1377" s="236">
        <v>34329</v>
      </c>
    </row>
    <row r="1378" spans="1:1" x14ac:dyDescent="0.25">
      <c r="A1378" s="236">
        <v>34332</v>
      </c>
    </row>
    <row r="1379" spans="1:1" x14ac:dyDescent="0.25">
      <c r="A1379" s="236">
        <v>34335</v>
      </c>
    </row>
    <row r="1380" spans="1:1" x14ac:dyDescent="0.25">
      <c r="A1380" s="236">
        <v>34341</v>
      </c>
    </row>
    <row r="1381" spans="1:1" x14ac:dyDescent="0.25">
      <c r="A1381" s="236">
        <v>34347</v>
      </c>
    </row>
    <row r="1382" spans="1:1" x14ac:dyDescent="0.25">
      <c r="A1382" s="236">
        <v>34359</v>
      </c>
    </row>
    <row r="1383" spans="1:1" x14ac:dyDescent="0.25">
      <c r="A1383" s="236">
        <v>34371</v>
      </c>
    </row>
    <row r="1384" spans="1:1" x14ac:dyDescent="0.25">
      <c r="A1384" s="236">
        <v>34377</v>
      </c>
    </row>
    <row r="1385" spans="1:1" x14ac:dyDescent="0.25">
      <c r="A1385" s="236">
        <v>34380</v>
      </c>
    </row>
    <row r="1386" spans="1:1" x14ac:dyDescent="0.25">
      <c r="A1386" s="236">
        <v>34395</v>
      </c>
    </row>
    <row r="1387" spans="1:1" x14ac:dyDescent="0.25">
      <c r="A1387" s="236">
        <v>34410</v>
      </c>
    </row>
    <row r="1388" spans="1:1" x14ac:dyDescent="0.25">
      <c r="A1388" s="236">
        <v>34419</v>
      </c>
    </row>
    <row r="1389" spans="1:1" x14ac:dyDescent="0.25">
      <c r="A1389" s="236">
        <v>34422</v>
      </c>
    </row>
    <row r="1390" spans="1:1" x14ac:dyDescent="0.25">
      <c r="A1390" s="236">
        <v>34427</v>
      </c>
    </row>
    <row r="1391" spans="1:1" x14ac:dyDescent="0.25">
      <c r="A1391" s="236">
        <v>34430</v>
      </c>
    </row>
    <row r="1392" spans="1:1" x14ac:dyDescent="0.25">
      <c r="A1392" s="236">
        <v>34433</v>
      </c>
    </row>
    <row r="1393" spans="1:2" x14ac:dyDescent="0.25">
      <c r="A1393" s="236">
        <v>34436</v>
      </c>
    </row>
    <row r="1394" spans="1:2" x14ac:dyDescent="0.25">
      <c r="A1394" s="236">
        <v>34439</v>
      </c>
    </row>
    <row r="1395" spans="1:2" x14ac:dyDescent="0.25">
      <c r="A1395" s="236">
        <v>34442</v>
      </c>
    </row>
    <row r="1396" spans="1:2" x14ac:dyDescent="0.25">
      <c r="A1396" s="236">
        <v>34445</v>
      </c>
    </row>
    <row r="1397" spans="1:2" x14ac:dyDescent="0.25">
      <c r="A1397" s="236">
        <v>34451</v>
      </c>
    </row>
    <row r="1398" spans="1:2" x14ac:dyDescent="0.25">
      <c r="A1398" s="236">
        <v>34471</v>
      </c>
    </row>
    <row r="1399" spans="1:2" x14ac:dyDescent="0.25">
      <c r="A1399" s="236">
        <v>34496</v>
      </c>
      <c r="B1399" s="236" t="s">
        <v>4607</v>
      </c>
    </row>
    <row r="1400" spans="1:2" x14ac:dyDescent="0.25">
      <c r="A1400" s="236">
        <v>34499</v>
      </c>
    </row>
    <row r="1401" spans="1:2" x14ac:dyDescent="0.25">
      <c r="A1401" s="236">
        <v>34502</v>
      </c>
      <c r="B1401" s="236" t="s">
        <v>4980</v>
      </c>
    </row>
    <row r="1402" spans="1:2" x14ac:dyDescent="0.25">
      <c r="A1402" s="236" t="s">
        <v>4981</v>
      </c>
    </row>
    <row r="1403" spans="1:2" x14ac:dyDescent="0.25">
      <c r="A1403" s="236">
        <v>34514</v>
      </c>
    </row>
    <row r="1404" spans="1:2" x14ac:dyDescent="0.25">
      <c r="A1404" s="236">
        <v>34517</v>
      </c>
      <c r="B1404" s="236" t="s">
        <v>4982</v>
      </c>
    </row>
    <row r="1405" spans="1:2" x14ac:dyDescent="0.25">
      <c r="A1405" s="236">
        <v>34520</v>
      </c>
    </row>
    <row r="1406" spans="1:2" x14ac:dyDescent="0.25">
      <c r="A1406" s="236">
        <v>34523</v>
      </c>
    </row>
    <row r="1407" spans="1:2" x14ac:dyDescent="0.25">
      <c r="A1407" s="236">
        <v>34529</v>
      </c>
    </row>
    <row r="1408" spans="1:2" x14ac:dyDescent="0.25">
      <c r="A1408" s="236">
        <v>34532</v>
      </c>
    </row>
    <row r="1409" spans="1:1" x14ac:dyDescent="0.25">
      <c r="A1409" s="236">
        <v>34535</v>
      </c>
    </row>
    <row r="1410" spans="1:1" x14ac:dyDescent="0.25">
      <c r="A1410" s="236">
        <v>34538</v>
      </c>
    </row>
    <row r="1411" spans="1:1" x14ac:dyDescent="0.25">
      <c r="A1411" s="236">
        <v>34541</v>
      </c>
    </row>
    <row r="1412" spans="1:1" x14ac:dyDescent="0.25">
      <c r="A1412" s="236">
        <v>34544</v>
      </c>
    </row>
    <row r="1413" spans="1:1" x14ac:dyDescent="0.25">
      <c r="A1413" s="236">
        <v>34547</v>
      </c>
    </row>
    <row r="1414" spans="1:1" x14ac:dyDescent="0.25">
      <c r="A1414" s="236">
        <v>34550</v>
      </c>
    </row>
    <row r="1415" spans="1:1" x14ac:dyDescent="0.25">
      <c r="A1415" s="236">
        <v>34553</v>
      </c>
    </row>
    <row r="1416" spans="1:1" x14ac:dyDescent="0.25">
      <c r="A1416" s="236">
        <v>34558</v>
      </c>
    </row>
    <row r="1417" spans="1:1" x14ac:dyDescent="0.25">
      <c r="A1417" s="236">
        <v>34561</v>
      </c>
    </row>
    <row r="1418" spans="1:1" x14ac:dyDescent="0.25">
      <c r="A1418" s="236">
        <v>34564</v>
      </c>
    </row>
    <row r="1419" spans="1:1" x14ac:dyDescent="0.25">
      <c r="A1419" s="236">
        <v>34567</v>
      </c>
    </row>
    <row r="1420" spans="1:1" x14ac:dyDescent="0.25">
      <c r="A1420" s="236">
        <v>34570</v>
      </c>
    </row>
    <row r="1421" spans="1:1" x14ac:dyDescent="0.25">
      <c r="A1421" s="236">
        <v>34573</v>
      </c>
    </row>
    <row r="1422" spans="1:1" x14ac:dyDescent="0.25">
      <c r="A1422" s="236">
        <v>34576</v>
      </c>
    </row>
    <row r="1423" spans="1:1" x14ac:dyDescent="0.25">
      <c r="A1423" s="236">
        <v>34579</v>
      </c>
    </row>
    <row r="1424" spans="1:1" x14ac:dyDescent="0.25">
      <c r="A1424" s="236">
        <v>34582</v>
      </c>
    </row>
    <row r="1425" spans="1:2" x14ac:dyDescent="0.25">
      <c r="A1425" s="236">
        <v>34585</v>
      </c>
    </row>
    <row r="1426" spans="1:2" x14ac:dyDescent="0.25">
      <c r="A1426" s="236">
        <v>34588</v>
      </c>
    </row>
    <row r="1427" spans="1:2" x14ac:dyDescent="0.25">
      <c r="A1427" s="236">
        <v>34591</v>
      </c>
    </row>
    <row r="1428" spans="1:2" x14ac:dyDescent="0.25">
      <c r="A1428" s="236">
        <v>34594</v>
      </c>
    </row>
    <row r="1429" spans="1:2" x14ac:dyDescent="0.25">
      <c r="A1429" s="236">
        <v>34597</v>
      </c>
    </row>
    <row r="1430" spans="1:2" x14ac:dyDescent="0.25">
      <c r="A1430" s="236">
        <v>34618</v>
      </c>
      <c r="B1430" s="236" t="s">
        <v>4983</v>
      </c>
    </row>
    <row r="1431" spans="1:2" x14ac:dyDescent="0.25">
      <c r="A1431" s="236">
        <v>34624</v>
      </c>
    </row>
    <row r="1432" spans="1:2" x14ac:dyDescent="0.25">
      <c r="A1432" s="236">
        <v>34628</v>
      </c>
      <c r="B1432" s="236" t="s">
        <v>4984</v>
      </c>
    </row>
    <row r="1433" spans="1:2" x14ac:dyDescent="0.25">
      <c r="A1433" s="236">
        <v>34642</v>
      </c>
    </row>
    <row r="1434" spans="1:2" x14ac:dyDescent="0.25">
      <c r="A1434" s="236">
        <v>34654</v>
      </c>
    </row>
    <row r="1435" spans="1:2" x14ac:dyDescent="0.25">
      <c r="A1435" s="236">
        <v>34665</v>
      </c>
    </row>
    <row r="1436" spans="1:2" x14ac:dyDescent="0.25">
      <c r="A1436" s="236">
        <v>34668</v>
      </c>
      <c r="B1436" s="236" t="s">
        <v>4605</v>
      </c>
    </row>
    <row r="1437" spans="1:2" x14ac:dyDescent="0.25">
      <c r="A1437" s="236">
        <v>34671</v>
      </c>
      <c r="B1437" s="236" t="s">
        <v>4985</v>
      </c>
    </row>
    <row r="1438" spans="1:2" x14ac:dyDescent="0.25">
      <c r="A1438" s="236">
        <v>34683</v>
      </c>
    </row>
    <row r="1439" spans="1:2" x14ac:dyDescent="0.25">
      <c r="A1439" s="236">
        <v>34689</v>
      </c>
    </row>
    <row r="1440" spans="1:2" x14ac:dyDescent="0.25">
      <c r="A1440" s="236">
        <v>34695</v>
      </c>
      <c r="B1440" s="236" t="s">
        <v>4986</v>
      </c>
    </row>
    <row r="1441" spans="1:2" x14ac:dyDescent="0.25">
      <c r="A1441" s="236">
        <v>34698</v>
      </c>
    </row>
    <row r="1442" spans="1:2" x14ac:dyDescent="0.25">
      <c r="A1442" s="236">
        <v>34704</v>
      </c>
      <c r="B1442" s="236" t="s">
        <v>4580</v>
      </c>
    </row>
    <row r="1443" spans="1:2" x14ac:dyDescent="0.25">
      <c r="A1443" s="236">
        <v>34707</v>
      </c>
    </row>
    <row r="1444" spans="1:2" x14ac:dyDescent="0.25">
      <c r="A1444" s="236">
        <v>34710</v>
      </c>
    </row>
    <row r="1445" spans="1:2" x14ac:dyDescent="0.25">
      <c r="A1445" s="236">
        <v>34716</v>
      </c>
    </row>
    <row r="1446" spans="1:2" x14ac:dyDescent="0.25">
      <c r="A1446" s="236">
        <v>34722</v>
      </c>
    </row>
    <row r="1447" spans="1:2" x14ac:dyDescent="0.25">
      <c r="A1447" s="236">
        <v>34728</v>
      </c>
    </row>
    <row r="1448" spans="1:2" x14ac:dyDescent="0.25">
      <c r="A1448" s="236">
        <v>34731</v>
      </c>
    </row>
    <row r="1449" spans="1:2" x14ac:dyDescent="0.25">
      <c r="A1449" s="236">
        <v>34737</v>
      </c>
    </row>
    <row r="1450" spans="1:2" x14ac:dyDescent="0.25">
      <c r="A1450" s="236">
        <v>34743</v>
      </c>
    </row>
    <row r="1451" spans="1:2" x14ac:dyDescent="0.25">
      <c r="A1451" s="236">
        <v>34746</v>
      </c>
    </row>
    <row r="1452" spans="1:2" x14ac:dyDescent="0.25">
      <c r="A1452" s="236">
        <v>34749</v>
      </c>
    </row>
    <row r="1453" spans="1:2" x14ac:dyDescent="0.25">
      <c r="A1453" s="236">
        <v>34752</v>
      </c>
    </row>
    <row r="1454" spans="1:2" x14ac:dyDescent="0.25">
      <c r="A1454" s="236">
        <v>34761</v>
      </c>
    </row>
    <row r="1455" spans="1:2" x14ac:dyDescent="0.25">
      <c r="A1455" s="236">
        <v>34767</v>
      </c>
    </row>
    <row r="1456" spans="1:2" x14ac:dyDescent="0.25">
      <c r="A1456" s="236">
        <v>34782</v>
      </c>
    </row>
    <row r="1457" spans="1:1" x14ac:dyDescent="0.25">
      <c r="A1457" s="236">
        <v>34785</v>
      </c>
    </row>
    <row r="1458" spans="1:1" x14ac:dyDescent="0.25">
      <c r="A1458" s="236">
        <v>34788</v>
      </c>
    </row>
    <row r="1459" spans="1:1" x14ac:dyDescent="0.25">
      <c r="A1459" s="236">
        <v>34791</v>
      </c>
    </row>
    <row r="1460" spans="1:1" x14ac:dyDescent="0.25">
      <c r="A1460" s="236">
        <v>34794</v>
      </c>
    </row>
    <row r="1461" spans="1:1" x14ac:dyDescent="0.25">
      <c r="A1461" s="236">
        <v>34797</v>
      </c>
    </row>
    <row r="1462" spans="1:1" x14ac:dyDescent="0.25">
      <c r="A1462" s="236">
        <v>34803</v>
      </c>
    </row>
    <row r="1463" spans="1:1" x14ac:dyDescent="0.25">
      <c r="A1463" s="236">
        <v>34806</v>
      </c>
    </row>
    <row r="1464" spans="1:1" x14ac:dyDescent="0.25">
      <c r="A1464" s="236">
        <v>34809</v>
      </c>
    </row>
    <row r="1465" spans="1:1" x14ac:dyDescent="0.25">
      <c r="A1465" s="236">
        <v>34812</v>
      </c>
    </row>
    <row r="1466" spans="1:1" x14ac:dyDescent="0.25">
      <c r="A1466" s="236">
        <v>34815</v>
      </c>
    </row>
    <row r="1467" spans="1:1" x14ac:dyDescent="0.25">
      <c r="A1467" s="236">
        <v>34818</v>
      </c>
    </row>
    <row r="1468" spans="1:1" x14ac:dyDescent="0.25">
      <c r="A1468" s="236">
        <v>34821</v>
      </c>
    </row>
    <row r="1469" spans="1:1" x14ac:dyDescent="0.25">
      <c r="A1469" s="236">
        <v>34824</v>
      </c>
    </row>
    <row r="1470" spans="1:1" x14ac:dyDescent="0.25">
      <c r="A1470" s="236">
        <v>34827</v>
      </c>
    </row>
    <row r="1471" spans="1:1" x14ac:dyDescent="0.25">
      <c r="A1471" s="236">
        <v>34833</v>
      </c>
    </row>
    <row r="1472" spans="1:1" x14ac:dyDescent="0.25">
      <c r="A1472" s="236">
        <v>34836</v>
      </c>
    </row>
    <row r="1473" spans="1:1" x14ac:dyDescent="0.25">
      <c r="A1473" s="236">
        <v>34842</v>
      </c>
    </row>
    <row r="1474" spans="1:1" x14ac:dyDescent="0.25">
      <c r="A1474" s="236">
        <v>34845</v>
      </c>
    </row>
    <row r="1475" spans="1:1" x14ac:dyDescent="0.25">
      <c r="A1475" s="236">
        <v>34848</v>
      </c>
    </row>
    <row r="1476" spans="1:1" x14ac:dyDescent="0.25">
      <c r="A1476" s="236">
        <v>34851</v>
      </c>
    </row>
    <row r="1477" spans="1:1" x14ac:dyDescent="0.25">
      <c r="A1477" s="236">
        <v>34854</v>
      </c>
    </row>
    <row r="1478" spans="1:1" x14ac:dyDescent="0.25">
      <c r="A1478" s="236">
        <v>34857</v>
      </c>
    </row>
    <row r="1479" spans="1:1" x14ac:dyDescent="0.25">
      <c r="A1479" s="236">
        <v>34860</v>
      </c>
    </row>
    <row r="1480" spans="1:1" x14ac:dyDescent="0.25">
      <c r="A1480" s="236">
        <v>34863</v>
      </c>
    </row>
    <row r="1481" spans="1:1" x14ac:dyDescent="0.25">
      <c r="A1481" s="236">
        <v>34869</v>
      </c>
    </row>
    <row r="1482" spans="1:1" x14ac:dyDescent="0.25">
      <c r="A1482" s="236">
        <v>34875</v>
      </c>
    </row>
    <row r="1483" spans="1:1" x14ac:dyDescent="0.25">
      <c r="A1483" s="236">
        <v>34878</v>
      </c>
    </row>
    <row r="1484" spans="1:1" x14ac:dyDescent="0.25">
      <c r="A1484" s="236">
        <v>34881</v>
      </c>
    </row>
    <row r="1485" spans="1:1" x14ac:dyDescent="0.25">
      <c r="A1485" s="236">
        <v>34887</v>
      </c>
    </row>
    <row r="1486" spans="1:1" x14ac:dyDescent="0.25">
      <c r="A1486" s="236">
        <v>34890</v>
      </c>
    </row>
    <row r="1487" spans="1:1" x14ac:dyDescent="0.25">
      <c r="A1487" s="236">
        <v>34893</v>
      </c>
    </row>
    <row r="1488" spans="1:1" x14ac:dyDescent="0.25">
      <c r="A1488" s="236">
        <v>34896</v>
      </c>
    </row>
    <row r="1489" spans="1:2" x14ac:dyDescent="0.25">
      <c r="A1489" s="236">
        <v>34899</v>
      </c>
    </row>
    <row r="1490" spans="1:2" x14ac:dyDescent="0.25">
      <c r="A1490" s="236">
        <v>34902</v>
      </c>
    </row>
    <row r="1491" spans="1:2" x14ac:dyDescent="0.25">
      <c r="A1491" s="236">
        <v>34907</v>
      </c>
    </row>
    <row r="1492" spans="1:2" x14ac:dyDescent="0.25">
      <c r="A1492" s="236">
        <v>34909</v>
      </c>
    </row>
    <row r="1493" spans="1:2" x14ac:dyDescent="0.25">
      <c r="A1493" s="236">
        <v>34911</v>
      </c>
    </row>
    <row r="1494" spans="1:2" x14ac:dyDescent="0.25">
      <c r="A1494" s="236">
        <v>34913</v>
      </c>
    </row>
    <row r="1495" spans="1:2" x14ac:dyDescent="0.25">
      <c r="A1495" s="236">
        <v>34915</v>
      </c>
    </row>
    <row r="1496" spans="1:2" x14ac:dyDescent="0.25">
      <c r="A1496" s="236">
        <v>34917</v>
      </c>
    </row>
    <row r="1497" spans="1:2" x14ac:dyDescent="0.25">
      <c r="A1497" s="236">
        <v>34922</v>
      </c>
    </row>
    <row r="1498" spans="1:2" x14ac:dyDescent="0.25">
      <c r="A1498" s="236">
        <v>34980</v>
      </c>
    </row>
    <row r="1499" spans="1:2" x14ac:dyDescent="0.25">
      <c r="A1499" s="236">
        <v>34984</v>
      </c>
      <c r="B1499" s="236" t="s">
        <v>4987</v>
      </c>
    </row>
    <row r="1500" spans="1:2" x14ac:dyDescent="0.25">
      <c r="A1500" s="236">
        <v>34994</v>
      </c>
      <c r="B1500" s="236" t="s">
        <v>4988</v>
      </c>
    </row>
    <row r="1501" spans="1:2" x14ac:dyDescent="0.25">
      <c r="A1501" s="236">
        <v>34999</v>
      </c>
      <c r="B1501" s="236" t="s">
        <v>4989</v>
      </c>
    </row>
    <row r="1502" spans="1:2" x14ac:dyDescent="0.25">
      <c r="A1502" s="236" t="s">
        <v>4990</v>
      </c>
    </row>
    <row r="1503" spans="1:2" x14ac:dyDescent="0.25">
      <c r="A1503" s="236">
        <v>35004</v>
      </c>
      <c r="B1503" s="236" t="s">
        <v>4991</v>
      </c>
    </row>
    <row r="1504" spans="1:2" x14ac:dyDescent="0.25">
      <c r="A1504" s="236">
        <v>35009</v>
      </c>
      <c r="B1504" s="236" t="s">
        <v>4992</v>
      </c>
    </row>
    <row r="1505" spans="1:2" x14ac:dyDescent="0.25">
      <c r="A1505" s="236" t="s">
        <v>4993</v>
      </c>
    </row>
    <row r="1506" spans="1:2" x14ac:dyDescent="0.25">
      <c r="A1506" s="236">
        <v>35014</v>
      </c>
      <c r="B1506" s="236" t="s">
        <v>4994</v>
      </c>
    </row>
    <row r="1507" spans="1:2" x14ac:dyDescent="0.25">
      <c r="A1507" s="236">
        <v>35019</v>
      </c>
      <c r="B1507" s="236" t="s">
        <v>4602</v>
      </c>
    </row>
    <row r="1508" spans="1:2" x14ac:dyDescent="0.25">
      <c r="A1508" s="236">
        <v>35024</v>
      </c>
      <c r="B1508" s="236" t="s">
        <v>4995</v>
      </c>
    </row>
    <row r="1509" spans="1:2" x14ac:dyDescent="0.25">
      <c r="A1509" s="236">
        <v>35029</v>
      </c>
      <c r="B1509" s="236" t="s">
        <v>4607</v>
      </c>
    </row>
    <row r="1510" spans="1:2" x14ac:dyDescent="0.25">
      <c r="A1510" s="236">
        <v>35034</v>
      </c>
      <c r="B1510" s="236" t="s">
        <v>4996</v>
      </c>
    </row>
    <row r="1511" spans="1:2" x14ac:dyDescent="0.25">
      <c r="A1511" s="236" t="s">
        <v>4997</v>
      </c>
    </row>
    <row r="1512" spans="1:2" x14ac:dyDescent="0.25">
      <c r="A1512" s="236" t="s">
        <v>4998</v>
      </c>
    </row>
    <row r="1513" spans="1:2" x14ac:dyDescent="0.25">
      <c r="A1513" s="236" t="s">
        <v>4999</v>
      </c>
    </row>
    <row r="1514" spans="1:2" x14ac:dyDescent="0.25">
      <c r="A1514" s="236" t="s">
        <v>5000</v>
      </c>
    </row>
    <row r="1515" spans="1:2" x14ac:dyDescent="0.25">
      <c r="A1515" s="236" t="s">
        <v>5001</v>
      </c>
    </row>
    <row r="1516" spans="1:2" x14ac:dyDescent="0.25">
      <c r="A1516" s="236" t="s">
        <v>5002</v>
      </c>
    </row>
    <row r="1517" spans="1:2" x14ac:dyDescent="0.25">
      <c r="A1517" s="236" t="s">
        <v>4607</v>
      </c>
    </row>
    <row r="1518" spans="1:2" x14ac:dyDescent="0.25">
      <c r="A1518" s="236">
        <v>35039</v>
      </c>
    </row>
    <row r="1519" spans="1:2" x14ac:dyDescent="0.25">
      <c r="A1519" s="236">
        <v>35044</v>
      </c>
    </row>
    <row r="1520" spans="1:2" x14ac:dyDescent="0.25">
      <c r="A1520" s="236">
        <v>35049</v>
      </c>
    </row>
    <row r="1521" spans="1:1" x14ac:dyDescent="0.25">
      <c r="A1521" s="236">
        <v>35054</v>
      </c>
    </row>
    <row r="1522" spans="1:1" x14ac:dyDescent="0.25">
      <c r="A1522" s="236">
        <v>35059</v>
      </c>
    </row>
    <row r="1523" spans="1:1" x14ac:dyDescent="0.25">
      <c r="A1523" s="236">
        <v>35064</v>
      </c>
    </row>
    <row r="1524" spans="1:1" x14ac:dyDescent="0.25">
      <c r="A1524" s="236">
        <v>35069</v>
      </c>
    </row>
    <row r="1525" spans="1:1" x14ac:dyDescent="0.25">
      <c r="A1525" s="236">
        <v>35074</v>
      </c>
    </row>
    <row r="1526" spans="1:1" x14ac:dyDescent="0.25">
      <c r="A1526" s="236">
        <v>35079</v>
      </c>
    </row>
    <row r="1527" spans="1:1" x14ac:dyDescent="0.25">
      <c r="A1527" s="236">
        <v>35084</v>
      </c>
    </row>
    <row r="1528" spans="1:1" x14ac:dyDescent="0.25">
      <c r="A1528" s="236">
        <v>35093</v>
      </c>
    </row>
    <row r="1529" spans="1:1" x14ac:dyDescent="0.25">
      <c r="A1529" s="236">
        <v>35100</v>
      </c>
    </row>
    <row r="1530" spans="1:1" x14ac:dyDescent="0.25">
      <c r="A1530" s="236">
        <v>35109</v>
      </c>
    </row>
    <row r="1531" spans="1:1" x14ac:dyDescent="0.25">
      <c r="A1531" s="236">
        <v>35114</v>
      </c>
    </row>
    <row r="1532" spans="1:1" x14ac:dyDescent="0.25">
      <c r="A1532" s="236">
        <v>35119</v>
      </c>
    </row>
    <row r="1533" spans="1:1" x14ac:dyDescent="0.25">
      <c r="A1533" s="236">
        <v>35124</v>
      </c>
    </row>
    <row r="1534" spans="1:1" x14ac:dyDescent="0.25">
      <c r="A1534" s="236">
        <v>35129</v>
      </c>
    </row>
    <row r="1535" spans="1:1" x14ac:dyDescent="0.25">
      <c r="A1535" s="236">
        <v>35134</v>
      </c>
    </row>
    <row r="1536" spans="1:1" x14ac:dyDescent="0.25">
      <c r="A1536" s="236">
        <v>35139</v>
      </c>
    </row>
    <row r="1537" spans="1:1" x14ac:dyDescent="0.25">
      <c r="A1537" s="236">
        <v>35144</v>
      </c>
    </row>
    <row r="1538" spans="1:1" x14ac:dyDescent="0.25">
      <c r="A1538" s="236">
        <v>35149</v>
      </c>
    </row>
    <row r="1539" spans="1:1" x14ac:dyDescent="0.25">
      <c r="A1539" s="236">
        <v>35154</v>
      </c>
    </row>
    <row r="1540" spans="1:1" x14ac:dyDescent="0.25">
      <c r="A1540" s="236">
        <v>35159</v>
      </c>
    </row>
    <row r="1541" spans="1:1" x14ac:dyDescent="0.25">
      <c r="A1541" s="236">
        <v>35164</v>
      </c>
    </row>
    <row r="1542" spans="1:1" x14ac:dyDescent="0.25">
      <c r="A1542" s="236">
        <v>35169</v>
      </c>
    </row>
    <row r="1543" spans="1:1" x14ac:dyDescent="0.25">
      <c r="A1543" s="236">
        <v>35174</v>
      </c>
    </row>
    <row r="1544" spans="1:1" x14ac:dyDescent="0.25">
      <c r="A1544" s="236">
        <v>35179</v>
      </c>
    </row>
    <row r="1545" spans="1:1" x14ac:dyDescent="0.25">
      <c r="A1545" s="236">
        <v>35184</v>
      </c>
    </row>
    <row r="1546" spans="1:1" x14ac:dyDescent="0.25">
      <c r="A1546" s="236">
        <v>35189</v>
      </c>
    </row>
    <row r="1547" spans="1:1" x14ac:dyDescent="0.25">
      <c r="A1547" s="236">
        <v>35194</v>
      </c>
    </row>
    <row r="1548" spans="1:1" x14ac:dyDescent="0.25">
      <c r="A1548" s="236">
        <v>35199</v>
      </c>
    </row>
    <row r="1549" spans="1:1" x14ac:dyDescent="0.25">
      <c r="A1549" s="236">
        <v>35204</v>
      </c>
    </row>
    <row r="1550" spans="1:1" x14ac:dyDescent="0.25">
      <c r="A1550" s="236">
        <v>35209</v>
      </c>
    </row>
    <row r="1551" spans="1:1" x14ac:dyDescent="0.25">
      <c r="A1551" s="236">
        <v>35214</v>
      </c>
    </row>
    <row r="1552" spans="1:1" x14ac:dyDescent="0.25">
      <c r="A1552" s="236">
        <v>35219</v>
      </c>
    </row>
    <row r="1553" spans="1:1" x14ac:dyDescent="0.25">
      <c r="A1553" s="236">
        <v>35224</v>
      </c>
    </row>
    <row r="1554" spans="1:1" x14ac:dyDescent="0.25">
      <c r="A1554" s="236">
        <v>35229</v>
      </c>
    </row>
    <row r="1555" spans="1:1" x14ac:dyDescent="0.25">
      <c r="A1555" s="236">
        <v>35234</v>
      </c>
    </row>
    <row r="1556" spans="1:1" x14ac:dyDescent="0.25">
      <c r="A1556" s="236">
        <v>35239</v>
      </c>
    </row>
    <row r="1557" spans="1:1" x14ac:dyDescent="0.25">
      <c r="A1557" s="236">
        <v>35244</v>
      </c>
    </row>
    <row r="1558" spans="1:1" x14ac:dyDescent="0.25">
      <c r="A1558" s="236">
        <v>35249</v>
      </c>
    </row>
    <row r="1559" spans="1:1" x14ac:dyDescent="0.25">
      <c r="A1559" s="236">
        <v>35254</v>
      </c>
    </row>
    <row r="1560" spans="1:1" x14ac:dyDescent="0.25">
      <c r="A1560" s="236">
        <v>35259</v>
      </c>
    </row>
    <row r="1561" spans="1:1" x14ac:dyDescent="0.25">
      <c r="A1561" s="236">
        <v>35264</v>
      </c>
    </row>
    <row r="1562" spans="1:1" x14ac:dyDescent="0.25">
      <c r="A1562" s="236">
        <v>35269</v>
      </c>
    </row>
    <row r="1563" spans="1:1" x14ac:dyDescent="0.25">
      <c r="A1563" s="236">
        <v>35274</v>
      </c>
    </row>
    <row r="1564" spans="1:1" x14ac:dyDescent="0.25">
      <c r="A1564" s="236">
        <v>35279</v>
      </c>
    </row>
    <row r="1565" spans="1:1" x14ac:dyDescent="0.25">
      <c r="A1565" s="236">
        <v>35284</v>
      </c>
    </row>
    <row r="1566" spans="1:1" x14ac:dyDescent="0.25">
      <c r="A1566" s="236">
        <v>35289</v>
      </c>
    </row>
    <row r="1567" spans="1:1" x14ac:dyDescent="0.25">
      <c r="A1567" s="236">
        <v>35294</v>
      </c>
    </row>
    <row r="1568" spans="1:1" x14ac:dyDescent="0.25">
      <c r="A1568" s="236">
        <v>35299</v>
      </c>
    </row>
    <row r="1569" spans="1:2" x14ac:dyDescent="0.25">
      <c r="A1569" s="236">
        <v>35304</v>
      </c>
    </row>
    <row r="1570" spans="1:2" x14ac:dyDescent="0.25">
      <c r="A1570" s="236">
        <v>35309</v>
      </c>
    </row>
    <row r="1571" spans="1:2" x14ac:dyDescent="0.25">
      <c r="A1571" s="236">
        <v>35314</v>
      </c>
    </row>
    <row r="1572" spans="1:2" x14ac:dyDescent="0.25">
      <c r="A1572" s="236">
        <v>35319</v>
      </c>
    </row>
    <row r="1573" spans="1:2" x14ac:dyDescent="0.25">
      <c r="A1573" s="236">
        <v>35324</v>
      </c>
    </row>
    <row r="1574" spans="1:2" x14ac:dyDescent="0.25">
      <c r="A1574" s="236">
        <v>35329</v>
      </c>
    </row>
    <row r="1575" spans="1:2" x14ac:dyDescent="0.25">
      <c r="A1575" s="236">
        <v>35334</v>
      </c>
      <c r="B1575" s="236" t="s">
        <v>4605</v>
      </c>
    </row>
    <row r="1576" spans="1:2" x14ac:dyDescent="0.25">
      <c r="A1576" s="236">
        <v>35339</v>
      </c>
    </row>
    <row r="1577" spans="1:2" x14ac:dyDescent="0.25">
      <c r="A1577" s="236">
        <v>35344</v>
      </c>
    </row>
    <row r="1578" spans="1:2" x14ac:dyDescent="0.25">
      <c r="A1578" s="236">
        <v>35349</v>
      </c>
    </row>
    <row r="1579" spans="1:2" x14ac:dyDescent="0.25">
      <c r="A1579" s="236">
        <v>35354</v>
      </c>
    </row>
    <row r="1580" spans="1:2" x14ac:dyDescent="0.25">
      <c r="A1580" s="236">
        <v>35359</v>
      </c>
    </row>
    <row r="1581" spans="1:2" x14ac:dyDescent="0.25">
      <c r="A1581" s="236">
        <v>35364</v>
      </c>
    </row>
    <row r="1582" spans="1:2" x14ac:dyDescent="0.25">
      <c r="A1582" s="236">
        <v>35369</v>
      </c>
    </row>
    <row r="1583" spans="1:2" x14ac:dyDescent="0.25">
      <c r="A1583" s="236">
        <v>35374</v>
      </c>
    </row>
    <row r="1584" spans="1:2" x14ac:dyDescent="0.25">
      <c r="A1584" s="236">
        <v>35379</v>
      </c>
    </row>
    <row r="1585" spans="1:1" x14ac:dyDescent="0.25">
      <c r="A1585" s="236">
        <v>35384</v>
      </c>
    </row>
    <row r="1586" spans="1:1" x14ac:dyDescent="0.25">
      <c r="A1586" s="236">
        <v>35389</v>
      </c>
    </row>
    <row r="1587" spans="1:1" x14ac:dyDescent="0.25">
      <c r="A1587" s="236">
        <v>35394</v>
      </c>
    </row>
    <row r="1588" spans="1:1" x14ac:dyDescent="0.25">
      <c r="A1588" s="236">
        <v>35399</v>
      </c>
    </row>
    <row r="1589" spans="1:1" x14ac:dyDescent="0.25">
      <c r="A1589" s="236">
        <v>35404</v>
      </c>
    </row>
    <row r="1590" spans="1:1" x14ac:dyDescent="0.25">
      <c r="A1590" s="236">
        <v>35409</v>
      </c>
    </row>
    <row r="1591" spans="1:1" x14ac:dyDescent="0.25">
      <c r="A1591" s="236">
        <v>35414</v>
      </c>
    </row>
    <row r="1592" spans="1:1" x14ac:dyDescent="0.25">
      <c r="A1592" s="236">
        <v>35419</v>
      </c>
    </row>
    <row r="1593" spans="1:1" x14ac:dyDescent="0.25">
      <c r="A1593" s="236">
        <v>35424</v>
      </c>
    </row>
    <row r="1594" spans="1:1" x14ac:dyDescent="0.25">
      <c r="A1594" s="236">
        <v>35429</v>
      </c>
    </row>
    <row r="1595" spans="1:1" x14ac:dyDescent="0.25">
      <c r="A1595" s="236">
        <v>35434</v>
      </c>
    </row>
    <row r="1596" spans="1:1" x14ac:dyDescent="0.25">
      <c r="A1596" s="236">
        <v>35439</v>
      </c>
    </row>
    <row r="1597" spans="1:1" x14ac:dyDescent="0.25">
      <c r="A1597" s="236">
        <v>35444</v>
      </c>
    </row>
    <row r="1598" spans="1:1" x14ac:dyDescent="0.25">
      <c r="A1598" s="236">
        <v>35449</v>
      </c>
    </row>
    <row r="1599" spans="1:1" x14ac:dyDescent="0.25">
      <c r="A1599" s="236">
        <v>35454</v>
      </c>
    </row>
    <row r="1600" spans="1:1" x14ac:dyDescent="0.25">
      <c r="A1600" s="236">
        <v>35459</v>
      </c>
    </row>
    <row r="1601" spans="1:1" x14ac:dyDescent="0.25">
      <c r="A1601" s="236">
        <v>35464</v>
      </c>
    </row>
    <row r="1602" spans="1:1" x14ac:dyDescent="0.25">
      <c r="A1602" s="236">
        <v>35469</v>
      </c>
    </row>
    <row r="1603" spans="1:1" x14ac:dyDescent="0.25">
      <c r="A1603" s="236">
        <v>35474</v>
      </c>
    </row>
    <row r="1604" spans="1:1" x14ac:dyDescent="0.25">
      <c r="A1604" s="236">
        <v>35479</v>
      </c>
    </row>
    <row r="1605" spans="1:1" x14ac:dyDescent="0.25">
      <c r="A1605" s="236">
        <v>35484</v>
      </c>
    </row>
    <row r="1606" spans="1:1" x14ac:dyDescent="0.25">
      <c r="A1606" s="236">
        <v>35489</v>
      </c>
    </row>
    <row r="1607" spans="1:1" x14ac:dyDescent="0.25">
      <c r="A1607" s="236">
        <v>35494</v>
      </c>
    </row>
    <row r="1608" spans="1:1" x14ac:dyDescent="0.25">
      <c r="A1608" s="236">
        <v>35499</v>
      </c>
    </row>
    <row r="1609" spans="1:1" x14ac:dyDescent="0.25">
      <c r="A1609" s="236">
        <v>35504</v>
      </c>
    </row>
    <row r="1610" spans="1:1" x14ac:dyDescent="0.25">
      <c r="A1610" s="236">
        <v>35509</v>
      </c>
    </row>
    <row r="1611" spans="1:1" x14ac:dyDescent="0.25">
      <c r="A1611" s="236">
        <v>35514</v>
      </c>
    </row>
    <row r="1612" spans="1:1" x14ac:dyDescent="0.25">
      <c r="A1612" s="236">
        <v>35519</v>
      </c>
    </row>
    <row r="1613" spans="1:1" x14ac:dyDescent="0.25">
      <c r="A1613" s="236">
        <v>35524</v>
      </c>
    </row>
    <row r="1614" spans="1:1" x14ac:dyDescent="0.25">
      <c r="A1614" s="236">
        <v>35529</v>
      </c>
    </row>
    <row r="1615" spans="1:1" x14ac:dyDescent="0.25">
      <c r="A1615" s="236">
        <v>35534</v>
      </c>
    </row>
    <row r="1616" spans="1:1" x14ac:dyDescent="0.25">
      <c r="A1616" s="236">
        <v>35539</v>
      </c>
    </row>
    <row r="1617" spans="1:2" x14ac:dyDescent="0.25">
      <c r="A1617" s="236">
        <v>35550</v>
      </c>
    </row>
    <row r="1618" spans="1:2" x14ac:dyDescent="0.25">
      <c r="A1618" s="236">
        <v>35557</v>
      </c>
    </row>
    <row r="1619" spans="1:2" x14ac:dyDescent="0.25">
      <c r="A1619" s="236">
        <v>35562</v>
      </c>
    </row>
    <row r="1620" spans="1:2" x14ac:dyDescent="0.25">
      <c r="A1620" s="236">
        <v>35577</v>
      </c>
    </row>
    <row r="1621" spans="1:2" x14ac:dyDescent="0.25">
      <c r="A1621" s="236">
        <v>35582</v>
      </c>
    </row>
    <row r="1622" spans="1:2" x14ac:dyDescent="0.25">
      <c r="A1622" s="236">
        <v>35587</v>
      </c>
    </row>
    <row r="1623" spans="1:2" x14ac:dyDescent="0.25">
      <c r="A1623" s="236">
        <v>35592</v>
      </c>
    </row>
    <row r="1624" spans="1:2" x14ac:dyDescent="0.25">
      <c r="A1624" s="236">
        <v>35597</v>
      </c>
    </row>
    <row r="1625" spans="1:2" x14ac:dyDescent="0.25">
      <c r="A1625" s="236">
        <v>35602</v>
      </c>
    </row>
    <row r="1626" spans="1:2" x14ac:dyDescent="0.25">
      <c r="A1626" s="236">
        <v>35607</v>
      </c>
    </row>
    <row r="1627" spans="1:2" x14ac:dyDescent="0.25">
      <c r="A1627" s="236">
        <v>35631</v>
      </c>
      <c r="B1627" s="236" t="s">
        <v>5003</v>
      </c>
    </row>
    <row r="1628" spans="1:2" x14ac:dyDescent="0.25">
      <c r="A1628" s="236">
        <v>35636</v>
      </c>
    </row>
    <row r="1629" spans="1:2" x14ac:dyDescent="0.25">
      <c r="A1629" s="236">
        <v>35641</v>
      </c>
    </row>
    <row r="1630" spans="1:2" x14ac:dyDescent="0.25">
      <c r="A1630" s="236">
        <v>35646</v>
      </c>
      <c r="B1630" s="236" t="s">
        <v>4580</v>
      </c>
    </row>
    <row r="1631" spans="1:2" x14ac:dyDescent="0.25">
      <c r="A1631" s="236">
        <v>35651</v>
      </c>
      <c r="B1631" s="236" t="s">
        <v>4605</v>
      </c>
    </row>
    <row r="1632" spans="1:2" x14ac:dyDescent="0.25">
      <c r="A1632" s="236">
        <v>35656</v>
      </c>
    </row>
    <row r="1633" spans="1:1" x14ac:dyDescent="0.25">
      <c r="A1633" s="236">
        <v>35661</v>
      </c>
    </row>
    <row r="1634" spans="1:1" x14ac:dyDescent="0.25">
      <c r="A1634" s="236">
        <v>35666</v>
      </c>
    </row>
    <row r="1635" spans="1:1" x14ac:dyDescent="0.25">
      <c r="A1635" s="236">
        <v>35671</v>
      </c>
    </row>
    <row r="1636" spans="1:1" x14ac:dyDescent="0.25">
      <c r="A1636" s="236">
        <v>35676</v>
      </c>
    </row>
    <row r="1637" spans="1:1" x14ac:dyDescent="0.25">
      <c r="A1637" s="236">
        <v>35681</v>
      </c>
    </row>
    <row r="1638" spans="1:1" x14ac:dyDescent="0.25">
      <c r="A1638" s="236">
        <v>35686</v>
      </c>
    </row>
    <row r="1639" spans="1:1" x14ac:dyDescent="0.25">
      <c r="A1639" s="236">
        <v>35698</v>
      </c>
    </row>
    <row r="1640" spans="1:1" x14ac:dyDescent="0.25">
      <c r="A1640" s="236">
        <v>35703</v>
      </c>
    </row>
    <row r="1641" spans="1:1" x14ac:dyDescent="0.25">
      <c r="A1641" s="236">
        <v>35710</v>
      </c>
    </row>
    <row r="1642" spans="1:1" x14ac:dyDescent="0.25">
      <c r="A1642" s="236">
        <v>35715</v>
      </c>
    </row>
    <row r="1643" spans="1:1" x14ac:dyDescent="0.25">
      <c r="A1643" s="236">
        <v>35720</v>
      </c>
    </row>
    <row r="1644" spans="1:1" x14ac:dyDescent="0.25">
      <c r="A1644" s="236">
        <v>35744</v>
      </c>
    </row>
    <row r="1645" spans="1:1" x14ac:dyDescent="0.25">
      <c r="A1645" s="236">
        <v>35749</v>
      </c>
    </row>
    <row r="1646" spans="1:1" x14ac:dyDescent="0.25">
      <c r="A1646" s="236">
        <v>35754</v>
      </c>
    </row>
    <row r="1647" spans="1:1" x14ac:dyDescent="0.25">
      <c r="A1647" s="236">
        <v>35759</v>
      </c>
    </row>
    <row r="1648" spans="1:1" x14ac:dyDescent="0.25">
      <c r="A1648" s="236">
        <v>35764</v>
      </c>
    </row>
    <row r="1649" spans="1:2" x14ac:dyDescent="0.25">
      <c r="A1649" s="236">
        <v>35769</v>
      </c>
      <c r="B1649" s="236" t="s">
        <v>5004</v>
      </c>
    </row>
    <row r="1650" spans="1:2" x14ac:dyDescent="0.25">
      <c r="A1650" s="236">
        <v>35774</v>
      </c>
      <c r="B1650" s="236" t="s">
        <v>5005</v>
      </c>
    </row>
    <row r="1651" spans="1:2" x14ac:dyDescent="0.25">
      <c r="A1651" s="236" t="s">
        <v>4612</v>
      </c>
    </row>
    <row r="1652" spans="1:2" x14ac:dyDescent="0.25">
      <c r="A1652" s="236">
        <v>35781</v>
      </c>
      <c r="B1652" s="236" t="s">
        <v>5006</v>
      </c>
    </row>
    <row r="1653" spans="1:2" x14ac:dyDescent="0.25">
      <c r="A1653" s="236" t="s">
        <v>5007</v>
      </c>
    </row>
    <row r="1654" spans="1:2" x14ac:dyDescent="0.25">
      <c r="A1654" s="236">
        <v>35786</v>
      </c>
    </row>
    <row r="1655" spans="1:2" x14ac:dyDescent="0.25">
      <c r="A1655" s="236">
        <v>35821</v>
      </c>
      <c r="B1655" s="236" t="s">
        <v>5008</v>
      </c>
    </row>
    <row r="1656" spans="1:2" x14ac:dyDescent="0.25">
      <c r="A1656" s="236">
        <v>35826</v>
      </c>
      <c r="B1656" s="236" t="s">
        <v>5009</v>
      </c>
    </row>
    <row r="1657" spans="1:2" x14ac:dyDescent="0.25">
      <c r="A1657" s="236">
        <v>35831</v>
      </c>
    </row>
    <row r="1658" spans="1:2" x14ac:dyDescent="0.25">
      <c r="A1658" s="236">
        <v>35836</v>
      </c>
      <c r="B1658" s="236" t="s">
        <v>5010</v>
      </c>
    </row>
    <row r="1659" spans="1:2" x14ac:dyDescent="0.25">
      <c r="A1659" s="236">
        <v>35841</v>
      </c>
      <c r="B1659" s="236" t="s">
        <v>5011</v>
      </c>
    </row>
    <row r="1660" spans="1:2" x14ac:dyDescent="0.25">
      <c r="A1660" s="236" t="s">
        <v>4580</v>
      </c>
    </row>
    <row r="1661" spans="1:2" x14ac:dyDescent="0.25">
      <c r="A1661" s="236">
        <v>35846</v>
      </c>
      <c r="B1661" s="236" t="s">
        <v>4605</v>
      </c>
    </row>
    <row r="1662" spans="1:2" x14ac:dyDescent="0.25">
      <c r="A1662" s="236">
        <v>35851</v>
      </c>
      <c r="B1662" s="236" t="s">
        <v>4605</v>
      </c>
    </row>
    <row r="1663" spans="1:2" x14ac:dyDescent="0.25">
      <c r="A1663" s="236">
        <v>35861</v>
      </c>
      <c r="B1663" s="236" t="s">
        <v>5012</v>
      </c>
    </row>
    <row r="1664" spans="1:2" x14ac:dyDescent="0.25">
      <c r="A1664" s="236">
        <v>35866</v>
      </c>
    </row>
    <row r="1665" spans="1:2" x14ac:dyDescent="0.25">
      <c r="A1665" s="236">
        <v>35871</v>
      </c>
      <c r="B1665" s="236" t="s">
        <v>5013</v>
      </c>
    </row>
    <row r="1666" spans="1:2" x14ac:dyDescent="0.25">
      <c r="A1666" s="236">
        <v>35886</v>
      </c>
      <c r="B1666" s="236" t="s">
        <v>5014</v>
      </c>
    </row>
    <row r="1667" spans="1:2" x14ac:dyDescent="0.25">
      <c r="A1667" s="236">
        <v>35891</v>
      </c>
    </row>
    <row r="1668" spans="1:2" x14ac:dyDescent="0.25">
      <c r="A1668" s="236">
        <v>35896</v>
      </c>
      <c r="B1668" s="236" t="s">
        <v>4605</v>
      </c>
    </row>
    <row r="1669" spans="1:2" x14ac:dyDescent="0.25">
      <c r="A1669" s="236">
        <v>35901</v>
      </c>
      <c r="B1669" s="236" t="s">
        <v>5015</v>
      </c>
    </row>
    <row r="1670" spans="1:2" x14ac:dyDescent="0.25">
      <c r="A1670" s="236">
        <v>35916</v>
      </c>
    </row>
    <row r="1671" spans="1:2" x14ac:dyDescent="0.25">
      <c r="A1671" s="236">
        <v>35922</v>
      </c>
    </row>
    <row r="1672" spans="1:2" x14ac:dyDescent="0.25">
      <c r="A1672" s="236">
        <v>35927</v>
      </c>
      <c r="B1672" s="236" t="s">
        <v>5016</v>
      </c>
    </row>
    <row r="1673" spans="1:2" x14ac:dyDescent="0.25">
      <c r="A1673" s="236" t="s">
        <v>5017</v>
      </c>
    </row>
    <row r="1674" spans="1:2" x14ac:dyDescent="0.25">
      <c r="A1674" s="236">
        <v>35932</v>
      </c>
    </row>
    <row r="1675" spans="1:2" x14ac:dyDescent="0.25">
      <c r="A1675" s="236">
        <v>35937</v>
      </c>
      <c r="B1675" s="236" t="s">
        <v>5018</v>
      </c>
    </row>
    <row r="1676" spans="1:2" x14ac:dyDescent="0.25">
      <c r="A1676" s="236">
        <v>35942</v>
      </c>
      <c r="B1676" s="236" t="s">
        <v>5019</v>
      </c>
    </row>
    <row r="1677" spans="1:2" x14ac:dyDescent="0.25">
      <c r="A1677" s="236">
        <v>35947</v>
      </c>
      <c r="B1677" s="236" t="s">
        <v>4636</v>
      </c>
    </row>
    <row r="1678" spans="1:2" x14ac:dyDescent="0.25">
      <c r="A1678" s="236" t="s">
        <v>5020</v>
      </c>
    </row>
    <row r="1679" spans="1:2" x14ac:dyDescent="0.25">
      <c r="A1679" s="236" t="s">
        <v>5021</v>
      </c>
    </row>
    <row r="1680" spans="1:2" x14ac:dyDescent="0.25">
      <c r="A1680" s="236" t="s">
        <v>5022</v>
      </c>
    </row>
    <row r="1681" spans="1:2" x14ac:dyDescent="0.25">
      <c r="A1681" s="236" t="s">
        <v>5023</v>
      </c>
    </row>
    <row r="1682" spans="1:2" x14ac:dyDescent="0.25">
      <c r="A1682" s="236">
        <v>35952</v>
      </c>
    </row>
    <row r="1683" spans="1:2" x14ac:dyDescent="0.25">
      <c r="A1683" s="236">
        <v>35957</v>
      </c>
      <c r="B1683" s="236" t="s">
        <v>4580</v>
      </c>
    </row>
    <row r="1684" spans="1:2" x14ac:dyDescent="0.25">
      <c r="A1684" s="236">
        <v>35962</v>
      </c>
      <c r="B1684" s="236" t="s">
        <v>4602</v>
      </c>
    </row>
    <row r="1685" spans="1:2" x14ac:dyDescent="0.25">
      <c r="A1685" s="236">
        <v>35967</v>
      </c>
      <c r="B1685" s="236" t="s">
        <v>5024</v>
      </c>
    </row>
    <row r="1686" spans="1:2" x14ac:dyDescent="0.25">
      <c r="A1686" s="236">
        <v>35972</v>
      </c>
    </row>
    <row r="1687" spans="1:2" x14ac:dyDescent="0.25">
      <c r="A1687" s="236">
        <v>35977</v>
      </c>
    </row>
    <row r="1688" spans="1:2" x14ac:dyDescent="0.25">
      <c r="A1688" s="236">
        <v>35982</v>
      </c>
    </row>
    <row r="1689" spans="1:2" x14ac:dyDescent="0.25">
      <c r="A1689" s="236">
        <v>35987</v>
      </c>
    </row>
    <row r="1690" spans="1:2" x14ac:dyDescent="0.25">
      <c r="A1690" s="236">
        <v>35992</v>
      </c>
    </row>
    <row r="1691" spans="1:2" x14ac:dyDescent="0.25">
      <c r="A1691" s="236">
        <v>35997</v>
      </c>
    </row>
    <row r="1692" spans="1:2" x14ac:dyDescent="0.25">
      <c r="A1692" s="236">
        <v>36002</v>
      </c>
    </row>
    <row r="1693" spans="1:2" x14ac:dyDescent="0.25">
      <c r="A1693" s="236">
        <v>36007</v>
      </c>
    </row>
    <row r="1694" spans="1:2" x14ac:dyDescent="0.25">
      <c r="A1694" s="236">
        <v>36013</v>
      </c>
    </row>
    <row r="1695" spans="1:2" x14ac:dyDescent="0.25">
      <c r="A1695" s="236">
        <v>36018</v>
      </c>
      <c r="B1695" s="236" t="s">
        <v>4605</v>
      </c>
    </row>
    <row r="1696" spans="1:2" x14ac:dyDescent="0.25">
      <c r="A1696" s="236">
        <v>36023</v>
      </c>
    </row>
    <row r="1697" spans="1:2" x14ac:dyDescent="0.25">
      <c r="A1697" s="236">
        <v>36082</v>
      </c>
    </row>
    <row r="1698" spans="1:2" x14ac:dyDescent="0.25">
      <c r="A1698" s="236">
        <v>36088</v>
      </c>
      <c r="B1698" s="236" t="s">
        <v>5025</v>
      </c>
    </row>
    <row r="1699" spans="1:2" x14ac:dyDescent="0.25">
      <c r="A1699" s="236">
        <v>36093</v>
      </c>
    </row>
    <row r="1700" spans="1:2" x14ac:dyDescent="0.25">
      <c r="A1700" s="236">
        <v>36098</v>
      </c>
      <c r="B1700" s="236" t="s">
        <v>4624</v>
      </c>
    </row>
    <row r="1701" spans="1:2" x14ac:dyDescent="0.25">
      <c r="A1701" s="236">
        <v>36103</v>
      </c>
      <c r="B1701" s="236" t="s">
        <v>4624</v>
      </c>
    </row>
    <row r="1702" spans="1:2" x14ac:dyDescent="0.25">
      <c r="A1702" s="236">
        <v>36108</v>
      </c>
      <c r="B1702" s="236" t="s">
        <v>4624</v>
      </c>
    </row>
    <row r="1703" spans="1:2" x14ac:dyDescent="0.25">
      <c r="A1703" s="236">
        <v>36113</v>
      </c>
      <c r="B1703" s="236" t="s">
        <v>5026</v>
      </c>
    </row>
    <row r="1704" spans="1:2" x14ac:dyDescent="0.25">
      <c r="A1704" s="236">
        <v>36118</v>
      </c>
      <c r="B1704" s="236" t="s">
        <v>5027</v>
      </c>
    </row>
    <row r="1705" spans="1:2" x14ac:dyDescent="0.25">
      <c r="A1705" s="236" t="s">
        <v>5028</v>
      </c>
    </row>
    <row r="1706" spans="1:2" x14ac:dyDescent="0.25">
      <c r="A1706" s="236" t="s">
        <v>5029</v>
      </c>
    </row>
    <row r="1707" spans="1:2" x14ac:dyDescent="0.25">
      <c r="A1707" s="236" t="s">
        <v>5030</v>
      </c>
    </row>
    <row r="1708" spans="1:2" x14ac:dyDescent="0.25">
      <c r="A1708" s="236" t="s">
        <v>5031</v>
      </c>
    </row>
    <row r="1709" spans="1:2" x14ac:dyDescent="0.25">
      <c r="A1709" s="236" t="s">
        <v>5032</v>
      </c>
    </row>
    <row r="1710" spans="1:2" x14ac:dyDescent="0.25">
      <c r="A1710" s="236">
        <v>36123</v>
      </c>
    </row>
    <row r="1711" spans="1:2" x14ac:dyDescent="0.25">
      <c r="A1711" s="236">
        <v>36130</v>
      </c>
      <c r="B1711" s="236" t="s">
        <v>5033</v>
      </c>
    </row>
    <row r="1712" spans="1:2" x14ac:dyDescent="0.25">
      <c r="A1712" s="236">
        <v>36136</v>
      </c>
      <c r="B1712" s="236" t="s">
        <v>5034</v>
      </c>
    </row>
    <row r="1713" spans="1:2" x14ac:dyDescent="0.25">
      <c r="A1713" s="236">
        <v>36141</v>
      </c>
    </row>
    <row r="1714" spans="1:2" x14ac:dyDescent="0.25">
      <c r="A1714" s="236">
        <v>36146</v>
      </c>
    </row>
    <row r="1715" spans="1:2" x14ac:dyDescent="0.25">
      <c r="A1715" s="236">
        <v>36156</v>
      </c>
    </row>
    <row r="1716" spans="1:2" x14ac:dyDescent="0.25">
      <c r="A1716" s="236">
        <v>36159</v>
      </c>
    </row>
    <row r="1717" spans="1:2" x14ac:dyDescent="0.25">
      <c r="A1717" s="236">
        <v>36164</v>
      </c>
    </row>
    <row r="1718" spans="1:2" x14ac:dyDescent="0.25">
      <c r="A1718" s="236">
        <v>36169</v>
      </c>
      <c r="B1718" s="236" t="s">
        <v>4580</v>
      </c>
    </row>
    <row r="1719" spans="1:2" x14ac:dyDescent="0.25">
      <c r="A1719" s="236">
        <v>36174</v>
      </c>
    </row>
    <row r="1720" spans="1:2" x14ac:dyDescent="0.25">
      <c r="A1720" s="236">
        <v>36194</v>
      </c>
    </row>
    <row r="1721" spans="1:2" x14ac:dyDescent="0.25">
      <c r="A1721" s="236">
        <v>36199</v>
      </c>
      <c r="B1721" s="236" t="s">
        <v>5035</v>
      </c>
    </row>
    <row r="1722" spans="1:2" x14ac:dyDescent="0.25">
      <c r="A1722" s="236">
        <v>36204</v>
      </c>
      <c r="B1722" s="236" t="s">
        <v>4602</v>
      </c>
    </row>
    <row r="1723" spans="1:2" x14ac:dyDescent="0.25">
      <c r="A1723" s="236">
        <v>36214</v>
      </c>
      <c r="B1723" s="236" t="s">
        <v>5036</v>
      </c>
    </row>
    <row r="1724" spans="1:2" x14ac:dyDescent="0.25">
      <c r="A1724" s="236">
        <v>36219</v>
      </c>
      <c r="B1724" s="236" t="s">
        <v>4607</v>
      </c>
    </row>
    <row r="1725" spans="1:2" x14ac:dyDescent="0.25">
      <c r="A1725" s="236">
        <v>36224</v>
      </c>
    </row>
    <row r="1726" spans="1:2" x14ac:dyDescent="0.25">
      <c r="A1726" s="236">
        <v>36229</v>
      </c>
      <c r="B1726" s="236" t="s">
        <v>5037</v>
      </c>
    </row>
    <row r="1727" spans="1:2" x14ac:dyDescent="0.25">
      <c r="A1727" s="236">
        <v>36234</v>
      </c>
      <c r="B1727" s="236" t="s">
        <v>4605</v>
      </c>
    </row>
    <row r="1728" spans="1:2" x14ac:dyDescent="0.25">
      <c r="A1728" s="236">
        <v>36239</v>
      </c>
      <c r="B1728" s="236" t="s">
        <v>4602</v>
      </c>
    </row>
    <row r="1729" spans="1:2" x14ac:dyDescent="0.25">
      <c r="A1729" s="236">
        <v>36244</v>
      </c>
      <c r="B1729" s="236" t="s">
        <v>4605</v>
      </c>
    </row>
    <row r="1730" spans="1:2" x14ac:dyDescent="0.25">
      <c r="A1730" s="236">
        <v>36249</v>
      </c>
      <c r="B1730" s="236" t="s">
        <v>5038</v>
      </c>
    </row>
    <row r="1731" spans="1:2" x14ac:dyDescent="0.25">
      <c r="A1731" s="236">
        <v>36254</v>
      </c>
      <c r="B1731" s="236" t="s">
        <v>4605</v>
      </c>
    </row>
    <row r="1732" spans="1:2" x14ac:dyDescent="0.25">
      <c r="A1732" s="236">
        <v>36259</v>
      </c>
      <c r="B1732" s="236" t="s">
        <v>5039</v>
      </c>
    </row>
    <row r="1733" spans="1:2" x14ac:dyDescent="0.25">
      <c r="A1733" s="236">
        <v>36264</v>
      </c>
      <c r="B1733" s="236" t="s">
        <v>4605</v>
      </c>
    </row>
    <row r="1734" spans="1:2" x14ac:dyDescent="0.25">
      <c r="A1734" s="236">
        <v>36269</v>
      </c>
      <c r="B1734" s="236" t="s">
        <v>4605</v>
      </c>
    </row>
    <row r="1735" spans="1:2" x14ac:dyDescent="0.25">
      <c r="A1735" s="236">
        <v>36274</v>
      </c>
      <c r="B1735" s="236" t="s">
        <v>4602</v>
      </c>
    </row>
    <row r="1736" spans="1:2" x14ac:dyDescent="0.25">
      <c r="A1736" s="236">
        <v>36279</v>
      </c>
      <c r="B1736" s="236" t="s">
        <v>5040</v>
      </c>
    </row>
    <row r="1737" spans="1:2" x14ac:dyDescent="0.25">
      <c r="A1737" s="236">
        <v>36284</v>
      </c>
      <c r="B1737" s="236" t="s">
        <v>5041</v>
      </c>
    </row>
    <row r="1738" spans="1:2" x14ac:dyDescent="0.25">
      <c r="A1738" s="236">
        <v>36289</v>
      </c>
    </row>
    <row r="1739" spans="1:2" x14ac:dyDescent="0.25">
      <c r="A1739" s="236">
        <v>36294</v>
      </c>
      <c r="B1739" s="236" t="s">
        <v>5042</v>
      </c>
    </row>
    <row r="1740" spans="1:2" x14ac:dyDescent="0.25">
      <c r="A1740" s="236">
        <v>36304</v>
      </c>
    </row>
    <row r="1741" spans="1:2" x14ac:dyDescent="0.25">
      <c r="A1741" s="236">
        <v>36309</v>
      </c>
    </row>
    <row r="1742" spans="1:2" x14ac:dyDescent="0.25">
      <c r="A1742" s="236">
        <v>36315</v>
      </c>
    </row>
    <row r="1743" spans="1:2" x14ac:dyDescent="0.25">
      <c r="A1743" s="236">
        <v>36317</v>
      </c>
      <c r="B1743" s="236" t="s">
        <v>5043</v>
      </c>
    </row>
    <row r="1744" spans="1:2" x14ac:dyDescent="0.25">
      <c r="A1744" s="236">
        <v>36377</v>
      </c>
      <c r="B1744" s="236" t="s">
        <v>5044</v>
      </c>
    </row>
    <row r="1745" spans="1:2" x14ac:dyDescent="0.25">
      <c r="A1745" s="236" t="s">
        <v>5045</v>
      </c>
    </row>
    <row r="1746" spans="1:2" x14ac:dyDescent="0.25">
      <c r="A1746" s="236">
        <v>36382</v>
      </c>
    </row>
    <row r="1747" spans="1:2" x14ac:dyDescent="0.25">
      <c r="A1747" s="236">
        <v>36387</v>
      </c>
    </row>
    <row r="1748" spans="1:2" x14ac:dyDescent="0.25">
      <c r="A1748" s="236">
        <v>36392</v>
      </c>
    </row>
    <row r="1749" spans="1:2" x14ac:dyDescent="0.25">
      <c r="A1749" s="236">
        <v>36397</v>
      </c>
    </row>
    <row r="1750" spans="1:2" x14ac:dyDescent="0.25">
      <c r="A1750" s="236">
        <v>36402</v>
      </c>
    </row>
    <row r="1751" spans="1:2" x14ac:dyDescent="0.25">
      <c r="A1751" s="236">
        <v>36407</v>
      </c>
    </row>
    <row r="1752" spans="1:2" x14ac:dyDescent="0.25">
      <c r="A1752" s="236">
        <v>36475</v>
      </c>
      <c r="B1752" s="236" t="s">
        <v>5046</v>
      </c>
    </row>
    <row r="1753" spans="1:2" x14ac:dyDescent="0.25">
      <c r="A1753" s="236">
        <v>36480</v>
      </c>
      <c r="B1753" s="236" t="s">
        <v>5047</v>
      </c>
    </row>
    <row r="1754" spans="1:2" x14ac:dyDescent="0.25">
      <c r="A1754" s="236">
        <v>36485</v>
      </c>
      <c r="B1754" s="236" t="s">
        <v>5048</v>
      </c>
    </row>
    <row r="1755" spans="1:2" x14ac:dyDescent="0.25">
      <c r="A1755" s="236">
        <v>36490</v>
      </c>
      <c r="B1755" s="236" t="s">
        <v>5049</v>
      </c>
    </row>
    <row r="1756" spans="1:2" x14ac:dyDescent="0.25">
      <c r="A1756" s="236" t="s">
        <v>5050</v>
      </c>
    </row>
    <row r="1757" spans="1:2" x14ac:dyDescent="0.25">
      <c r="A1757" s="236">
        <v>36500</v>
      </c>
    </row>
    <row r="1758" spans="1:2" x14ac:dyDescent="0.25">
      <c r="A1758" s="236">
        <v>36507</v>
      </c>
      <c r="B1758" s="236" t="s">
        <v>5051</v>
      </c>
    </row>
    <row r="1759" spans="1:2" x14ac:dyDescent="0.25">
      <c r="A1759" s="236">
        <v>36512</v>
      </c>
    </row>
    <row r="1760" spans="1:2" x14ac:dyDescent="0.25">
      <c r="A1760" s="236">
        <v>36517</v>
      </c>
    </row>
    <row r="1761" spans="1:1" x14ac:dyDescent="0.25">
      <c r="A1761" s="236">
        <v>36522</v>
      </c>
    </row>
    <row r="1762" spans="1:1" x14ac:dyDescent="0.25">
      <c r="A1762" s="236">
        <v>36527</v>
      </c>
    </row>
    <row r="1763" spans="1:1" x14ac:dyDescent="0.25">
      <c r="A1763" s="236">
        <v>36537</v>
      </c>
    </row>
    <row r="1764" spans="1:1" x14ac:dyDescent="0.25">
      <c r="A1764" s="236">
        <v>36542</v>
      </c>
    </row>
    <row r="1765" spans="1:1" x14ac:dyDescent="0.25">
      <c r="A1765" s="236">
        <v>36547</v>
      </c>
    </row>
    <row r="1766" spans="1:1" x14ac:dyDescent="0.25">
      <c r="A1766" s="236">
        <v>36552</v>
      </c>
    </row>
    <row r="1767" spans="1:1" x14ac:dyDescent="0.25">
      <c r="A1767" s="236">
        <v>36559</v>
      </c>
    </row>
    <row r="1768" spans="1:1" x14ac:dyDescent="0.25">
      <c r="A1768" s="236">
        <v>36564</v>
      </c>
    </row>
    <row r="1769" spans="1:1" x14ac:dyDescent="0.25">
      <c r="A1769" s="236">
        <v>36569</v>
      </c>
    </row>
    <row r="1770" spans="1:1" x14ac:dyDescent="0.25">
      <c r="A1770" s="236">
        <v>36579</v>
      </c>
    </row>
    <row r="1771" spans="1:1" x14ac:dyDescent="0.25">
      <c r="A1771" s="236">
        <v>36584</v>
      </c>
    </row>
    <row r="1772" spans="1:1" x14ac:dyDescent="0.25">
      <c r="A1772" s="236">
        <v>36594</v>
      </c>
    </row>
    <row r="1773" spans="1:1" x14ac:dyDescent="0.25">
      <c r="A1773" s="236">
        <v>36599</v>
      </c>
    </row>
    <row r="1774" spans="1:1" x14ac:dyDescent="0.25">
      <c r="A1774" s="236">
        <v>36604</v>
      </c>
    </row>
    <row r="1775" spans="1:1" x14ac:dyDescent="0.25">
      <c r="A1775" s="236">
        <v>36609</v>
      </c>
    </row>
    <row r="1776" spans="1:1" x14ac:dyDescent="0.25">
      <c r="A1776" s="236">
        <v>36614</v>
      </c>
    </row>
    <row r="1777" spans="1:2" x14ac:dyDescent="0.25">
      <c r="A1777" s="236">
        <v>36619</v>
      </c>
    </row>
    <row r="1778" spans="1:2" x14ac:dyDescent="0.25">
      <c r="A1778" s="236">
        <v>36624</v>
      </c>
    </row>
    <row r="1779" spans="1:2" x14ac:dyDescent="0.25">
      <c r="A1779" s="236">
        <v>36634</v>
      </c>
    </row>
    <row r="1780" spans="1:2" x14ac:dyDescent="0.25">
      <c r="A1780" s="236">
        <v>36643</v>
      </c>
      <c r="B1780" s="236" t="s">
        <v>5052</v>
      </c>
    </row>
    <row r="1781" spans="1:2" x14ac:dyDescent="0.25">
      <c r="A1781" s="236" t="s">
        <v>5053</v>
      </c>
    </row>
    <row r="1782" spans="1:2" x14ac:dyDescent="0.25">
      <c r="A1782" s="236">
        <v>36688</v>
      </c>
    </row>
    <row r="1783" spans="1:2" x14ac:dyDescent="0.25">
      <c r="A1783" s="236">
        <v>36719</v>
      </c>
    </row>
    <row r="1784" spans="1:2" x14ac:dyDescent="0.25">
      <c r="A1784" s="236">
        <v>36724</v>
      </c>
    </row>
    <row r="1785" spans="1:2" x14ac:dyDescent="0.25">
      <c r="A1785" s="236">
        <v>36729</v>
      </c>
    </row>
    <row r="1786" spans="1:2" x14ac:dyDescent="0.25">
      <c r="A1786" s="236">
        <v>36734</v>
      </c>
    </row>
    <row r="1787" spans="1:2" x14ac:dyDescent="0.25">
      <c r="A1787" s="236">
        <v>36739</v>
      </c>
    </row>
    <row r="1788" spans="1:2" x14ac:dyDescent="0.25">
      <c r="A1788" s="236">
        <v>36744</v>
      </c>
    </row>
    <row r="1789" spans="1:2" x14ac:dyDescent="0.25">
      <c r="A1789" s="236">
        <v>36749</v>
      </c>
    </row>
    <row r="1790" spans="1:2" x14ac:dyDescent="0.25">
      <c r="A1790" s="236">
        <v>36754</v>
      </c>
    </row>
    <row r="1791" spans="1:2" x14ac:dyDescent="0.25">
      <c r="A1791" s="236">
        <v>36759</v>
      </c>
    </row>
    <row r="1792" spans="1:2" x14ac:dyDescent="0.25">
      <c r="A1792" s="236">
        <v>36764</v>
      </c>
    </row>
    <row r="1793" spans="1:2" x14ac:dyDescent="0.25">
      <c r="A1793" s="236">
        <v>36769</v>
      </c>
    </row>
    <row r="1794" spans="1:2" x14ac:dyDescent="0.25">
      <c r="A1794" s="236">
        <v>36774</v>
      </c>
    </row>
    <row r="1795" spans="1:2" x14ac:dyDescent="0.25">
      <c r="A1795" s="236">
        <v>36779</v>
      </c>
    </row>
    <row r="1796" spans="1:2" x14ac:dyDescent="0.25">
      <c r="A1796" s="236">
        <v>36784</v>
      </c>
    </row>
    <row r="1797" spans="1:2" x14ac:dyDescent="0.25">
      <c r="A1797" s="236">
        <v>36793</v>
      </c>
      <c r="B1797" s="236" t="s">
        <v>5054</v>
      </c>
    </row>
    <row r="1798" spans="1:2" x14ac:dyDescent="0.25">
      <c r="A1798" s="236">
        <v>36798</v>
      </c>
    </row>
    <row r="1799" spans="1:2" x14ac:dyDescent="0.25">
      <c r="A1799" s="236">
        <v>36803</v>
      </c>
    </row>
    <row r="1800" spans="1:2" x14ac:dyDescent="0.25">
      <c r="A1800" s="236">
        <v>36808</v>
      </c>
      <c r="B1800" s="236" t="s">
        <v>4840</v>
      </c>
    </row>
    <row r="1801" spans="1:2" x14ac:dyDescent="0.25">
      <c r="A1801" s="236" t="s">
        <v>4605</v>
      </c>
    </row>
    <row r="1802" spans="1:2" x14ac:dyDescent="0.25">
      <c r="A1802" s="236">
        <v>36813</v>
      </c>
    </row>
    <row r="1803" spans="1:2" x14ac:dyDescent="0.25">
      <c r="A1803" s="236">
        <v>36823</v>
      </c>
    </row>
    <row r="1804" spans="1:2" x14ac:dyDescent="0.25">
      <c r="A1804" s="236">
        <v>36828</v>
      </c>
    </row>
    <row r="1805" spans="1:2" x14ac:dyDescent="0.25">
      <c r="A1805" s="236">
        <v>36859</v>
      </c>
    </row>
    <row r="1806" spans="1:2" x14ac:dyDescent="0.25">
      <c r="A1806" s="236">
        <v>36874</v>
      </c>
    </row>
    <row r="1807" spans="1:2" x14ac:dyDescent="0.25">
      <c r="A1807" s="236">
        <v>36879</v>
      </c>
    </row>
    <row r="1808" spans="1:2" x14ac:dyDescent="0.25">
      <c r="A1808" s="236">
        <v>36889</v>
      </c>
    </row>
    <row r="1809" spans="1:2" x14ac:dyDescent="0.25">
      <c r="A1809" s="236">
        <v>36894</v>
      </c>
    </row>
    <row r="1810" spans="1:2" x14ac:dyDescent="0.25">
      <c r="A1810" s="236">
        <v>36899</v>
      </c>
    </row>
    <row r="1811" spans="1:2" x14ac:dyDescent="0.25">
      <c r="A1811" s="236">
        <v>36909</v>
      </c>
    </row>
    <row r="1812" spans="1:2" x14ac:dyDescent="0.25">
      <c r="A1812" s="236">
        <v>36914</v>
      </c>
    </row>
    <row r="1813" spans="1:2" x14ac:dyDescent="0.25">
      <c r="A1813" s="236">
        <v>36925</v>
      </c>
    </row>
    <row r="1814" spans="1:2" x14ac:dyDescent="0.25">
      <c r="A1814" s="236">
        <v>36935</v>
      </c>
    </row>
    <row r="1815" spans="1:2" x14ac:dyDescent="0.25">
      <c r="A1815" s="236">
        <v>36940</v>
      </c>
    </row>
    <row r="1816" spans="1:2" x14ac:dyDescent="0.25">
      <c r="A1816" s="236">
        <v>36945</v>
      </c>
    </row>
    <row r="1817" spans="1:2" x14ac:dyDescent="0.25">
      <c r="A1817" s="236">
        <v>36950</v>
      </c>
    </row>
    <row r="1818" spans="1:2" x14ac:dyDescent="0.25">
      <c r="A1818" s="236">
        <v>36965</v>
      </c>
      <c r="B1818" s="236" t="s">
        <v>5055</v>
      </c>
    </row>
    <row r="1819" spans="1:2" x14ac:dyDescent="0.25">
      <c r="A1819" s="236" t="s">
        <v>5056</v>
      </c>
    </row>
    <row r="1820" spans="1:2" x14ac:dyDescent="0.25">
      <c r="A1820" s="236" t="s">
        <v>5057</v>
      </c>
    </row>
    <row r="1821" spans="1:2" x14ac:dyDescent="0.25">
      <c r="A1821" s="236" t="s">
        <v>5058</v>
      </c>
    </row>
    <row r="1822" spans="1:2" x14ac:dyDescent="0.25">
      <c r="A1822" s="236" t="s">
        <v>5059</v>
      </c>
    </row>
    <row r="1823" spans="1:2" x14ac:dyDescent="0.25">
      <c r="A1823" s="236" t="s">
        <v>5060</v>
      </c>
    </row>
    <row r="1824" spans="1:2" x14ac:dyDescent="0.25">
      <c r="A1824" s="236" t="s">
        <v>5061</v>
      </c>
    </row>
    <row r="1825" spans="1:2" x14ac:dyDescent="0.25">
      <c r="A1825" s="236" t="s">
        <v>5062</v>
      </c>
    </row>
    <row r="1826" spans="1:2" x14ac:dyDescent="0.25">
      <c r="A1826" s="236">
        <v>36980</v>
      </c>
      <c r="B1826" s="236" t="s">
        <v>4605</v>
      </c>
    </row>
    <row r="1827" spans="1:2" x14ac:dyDescent="0.25">
      <c r="A1827" s="236">
        <v>36985</v>
      </c>
      <c r="B1827" s="236" t="s">
        <v>5063</v>
      </c>
    </row>
    <row r="1828" spans="1:2" x14ac:dyDescent="0.25">
      <c r="A1828" s="236">
        <v>36990</v>
      </c>
    </row>
    <row r="1829" spans="1:2" x14ac:dyDescent="0.25">
      <c r="A1829" s="236">
        <v>36995</v>
      </c>
    </row>
    <row r="1830" spans="1:2" x14ac:dyDescent="0.25">
      <c r="A1830" s="236">
        <v>37000</v>
      </c>
      <c r="B1830" s="236" t="s">
        <v>5064</v>
      </c>
    </row>
    <row r="1831" spans="1:2" x14ac:dyDescent="0.25">
      <c r="A1831" s="236" t="s">
        <v>5065</v>
      </c>
    </row>
    <row r="1832" spans="1:2" x14ac:dyDescent="0.25">
      <c r="A1832" s="236">
        <v>37005</v>
      </c>
    </row>
    <row r="1833" spans="1:2" x14ac:dyDescent="0.25">
      <c r="A1833" s="236">
        <v>37010</v>
      </c>
      <c r="B1833" s="236" t="s">
        <v>5066</v>
      </c>
    </row>
    <row r="1834" spans="1:2" x14ac:dyDescent="0.25">
      <c r="A1834" s="236" t="s">
        <v>5067</v>
      </c>
    </row>
    <row r="1835" spans="1:2" x14ac:dyDescent="0.25">
      <c r="A1835" s="236">
        <v>37015</v>
      </c>
      <c r="B1835" s="236" t="s">
        <v>4580</v>
      </c>
    </row>
    <row r="1836" spans="1:2" x14ac:dyDescent="0.25">
      <c r="A1836" s="236">
        <v>37020</v>
      </c>
      <c r="B1836" s="236" t="s">
        <v>4602</v>
      </c>
    </row>
    <row r="1837" spans="1:2" x14ac:dyDescent="0.25">
      <c r="A1837" s="236">
        <v>37025</v>
      </c>
    </row>
    <row r="1838" spans="1:2" x14ac:dyDescent="0.25">
      <c r="A1838" s="236">
        <v>37030</v>
      </c>
      <c r="B1838" s="236" t="s">
        <v>4580</v>
      </c>
    </row>
    <row r="1839" spans="1:2" x14ac:dyDescent="0.25">
      <c r="A1839" s="236">
        <v>37035</v>
      </c>
      <c r="B1839" s="236" t="s">
        <v>5068</v>
      </c>
    </row>
    <row r="1840" spans="1:2" x14ac:dyDescent="0.25">
      <c r="A1840" s="236">
        <v>37040</v>
      </c>
    </row>
    <row r="1841" spans="1:2" x14ac:dyDescent="0.25">
      <c r="A1841" s="236">
        <v>37050</v>
      </c>
    </row>
    <row r="1842" spans="1:2" x14ac:dyDescent="0.25">
      <c r="A1842" s="236">
        <v>37084</v>
      </c>
    </row>
    <row r="1843" spans="1:2" x14ac:dyDescent="0.25">
      <c r="A1843" s="236">
        <v>37089</v>
      </c>
    </row>
    <row r="1844" spans="1:2" x14ac:dyDescent="0.25">
      <c r="A1844" s="236">
        <v>38089</v>
      </c>
    </row>
    <row r="1845" spans="1:2" x14ac:dyDescent="0.25">
      <c r="A1845" s="236">
        <v>38094</v>
      </c>
    </row>
    <row r="1846" spans="1:2" x14ac:dyDescent="0.25">
      <c r="A1846" s="236">
        <v>38101</v>
      </c>
      <c r="B1846" s="236" t="s">
        <v>4580</v>
      </c>
    </row>
    <row r="1847" spans="1:2" x14ac:dyDescent="0.25">
      <c r="A1847" s="236">
        <v>38106</v>
      </c>
    </row>
    <row r="1848" spans="1:2" x14ac:dyDescent="0.25">
      <c r="A1848" s="236">
        <v>38111</v>
      </c>
    </row>
    <row r="1849" spans="1:2" x14ac:dyDescent="0.25">
      <c r="A1849" s="236">
        <v>38116</v>
      </c>
    </row>
    <row r="1850" spans="1:2" x14ac:dyDescent="0.25">
      <c r="A1850" s="236">
        <v>38121</v>
      </c>
    </row>
    <row r="1851" spans="1:2" x14ac:dyDescent="0.25">
      <c r="A1851" s="236">
        <v>38126</v>
      </c>
      <c r="B1851" s="236" t="s">
        <v>4607</v>
      </c>
    </row>
    <row r="1852" spans="1:2" x14ac:dyDescent="0.25">
      <c r="A1852" s="236">
        <v>38131</v>
      </c>
      <c r="B1852" s="236" t="s">
        <v>4607</v>
      </c>
    </row>
    <row r="1853" spans="1:2" x14ac:dyDescent="0.25">
      <c r="A1853" s="236">
        <v>38136</v>
      </c>
    </row>
    <row r="1854" spans="1:2" x14ac:dyDescent="0.25">
      <c r="A1854" s="236">
        <v>38141</v>
      </c>
    </row>
    <row r="1855" spans="1:2" x14ac:dyDescent="0.25">
      <c r="A1855" s="236">
        <v>38146</v>
      </c>
      <c r="B1855" s="236" t="s">
        <v>5069</v>
      </c>
    </row>
    <row r="1856" spans="1:2" x14ac:dyDescent="0.25">
      <c r="A1856" s="236">
        <v>38156</v>
      </c>
      <c r="B1856" s="236" t="s">
        <v>5070</v>
      </c>
    </row>
    <row r="1857" spans="1:2" x14ac:dyDescent="0.25">
      <c r="A1857" s="236" t="s">
        <v>4612</v>
      </c>
    </row>
    <row r="1858" spans="1:2" x14ac:dyDescent="0.25">
      <c r="A1858" s="236">
        <v>38161</v>
      </c>
      <c r="B1858" s="236" t="s">
        <v>5071</v>
      </c>
    </row>
    <row r="1859" spans="1:2" x14ac:dyDescent="0.25">
      <c r="A1859" s="236" t="s">
        <v>4612</v>
      </c>
    </row>
    <row r="1860" spans="1:2" x14ac:dyDescent="0.25">
      <c r="A1860" s="236">
        <v>38170</v>
      </c>
      <c r="B1860" s="236" t="s">
        <v>4580</v>
      </c>
    </row>
    <row r="1861" spans="1:2" x14ac:dyDescent="0.25">
      <c r="A1861" s="236">
        <v>38180</v>
      </c>
    </row>
    <row r="1862" spans="1:2" x14ac:dyDescent="0.25">
      <c r="A1862" s="236">
        <v>38190</v>
      </c>
    </row>
    <row r="1863" spans="1:2" x14ac:dyDescent="0.25">
      <c r="A1863" s="236">
        <v>38200</v>
      </c>
      <c r="B1863" s="236" t="s">
        <v>5072</v>
      </c>
    </row>
    <row r="1864" spans="1:2" x14ac:dyDescent="0.25">
      <c r="A1864" s="236">
        <v>38205</v>
      </c>
    </row>
    <row r="1865" spans="1:2" x14ac:dyDescent="0.25">
      <c r="A1865" s="236">
        <v>38220</v>
      </c>
    </row>
    <row r="1866" spans="1:2" x14ac:dyDescent="0.25">
      <c r="A1866" s="236">
        <v>38225</v>
      </c>
    </row>
    <row r="1867" spans="1:2" x14ac:dyDescent="0.25">
      <c r="A1867" s="236">
        <v>38235</v>
      </c>
      <c r="B1867" s="236" t="s">
        <v>5073</v>
      </c>
    </row>
    <row r="1868" spans="1:2" x14ac:dyDescent="0.25">
      <c r="A1868" s="236">
        <v>38240</v>
      </c>
      <c r="B1868" s="236" t="s">
        <v>5074</v>
      </c>
    </row>
    <row r="1869" spans="1:2" x14ac:dyDescent="0.25">
      <c r="A1869" s="236">
        <v>38245</v>
      </c>
    </row>
    <row r="1870" spans="1:2" x14ac:dyDescent="0.25">
      <c r="A1870" s="236">
        <v>38250</v>
      </c>
    </row>
    <row r="1871" spans="1:2" x14ac:dyDescent="0.25">
      <c r="A1871" s="236">
        <v>38260</v>
      </c>
      <c r="B1871" s="236" t="s">
        <v>5075</v>
      </c>
    </row>
    <row r="1872" spans="1:2" x14ac:dyDescent="0.25">
      <c r="A1872" s="236" t="s">
        <v>371</v>
      </c>
    </row>
    <row r="1873" spans="1:2" x14ac:dyDescent="0.25">
      <c r="A1873" s="236" t="s">
        <v>5076</v>
      </c>
    </row>
    <row r="1874" spans="1:2" x14ac:dyDescent="0.25">
      <c r="A1874" s="236" t="s">
        <v>5077</v>
      </c>
    </row>
    <row r="1875" spans="1:2" x14ac:dyDescent="0.25">
      <c r="A1875" s="236" t="s">
        <v>5078</v>
      </c>
    </row>
    <row r="1876" spans="1:2" x14ac:dyDescent="0.25">
      <c r="A1876" s="236" t="s">
        <v>5079</v>
      </c>
    </row>
    <row r="1877" spans="1:2" x14ac:dyDescent="0.25">
      <c r="A1877" s="236">
        <v>38265</v>
      </c>
    </row>
    <row r="1878" spans="1:2" x14ac:dyDescent="0.25">
      <c r="A1878" s="236">
        <v>38275</v>
      </c>
    </row>
    <row r="1879" spans="1:2" x14ac:dyDescent="0.25">
      <c r="A1879" s="236">
        <v>38280</v>
      </c>
    </row>
    <row r="1880" spans="1:2" x14ac:dyDescent="0.25">
      <c r="A1880" s="236">
        <v>38290</v>
      </c>
    </row>
    <row r="1881" spans="1:2" x14ac:dyDescent="0.25">
      <c r="A1881" s="236">
        <v>38295</v>
      </c>
    </row>
    <row r="1882" spans="1:2" x14ac:dyDescent="0.25">
      <c r="A1882" s="236">
        <v>38300</v>
      </c>
    </row>
    <row r="1883" spans="1:2" x14ac:dyDescent="0.25">
      <c r="A1883" s="236">
        <v>38305</v>
      </c>
    </row>
    <row r="1884" spans="1:2" x14ac:dyDescent="0.25">
      <c r="A1884" s="236">
        <v>38310</v>
      </c>
    </row>
    <row r="1885" spans="1:2" x14ac:dyDescent="0.25">
      <c r="A1885" s="236">
        <v>38315</v>
      </c>
    </row>
    <row r="1886" spans="1:2" x14ac:dyDescent="0.25">
      <c r="A1886" s="236">
        <v>38320</v>
      </c>
      <c r="B1886" s="236" t="s">
        <v>4580</v>
      </c>
    </row>
    <row r="1887" spans="1:2" x14ac:dyDescent="0.25">
      <c r="A1887" s="236">
        <v>38325</v>
      </c>
      <c r="B1887" s="236" t="s">
        <v>4602</v>
      </c>
    </row>
    <row r="1888" spans="1:2" x14ac:dyDescent="0.25">
      <c r="A1888" s="236">
        <v>38330</v>
      </c>
      <c r="B1888" s="236" t="s">
        <v>5080</v>
      </c>
    </row>
    <row r="1889" spans="1:2" x14ac:dyDescent="0.25">
      <c r="A1889" s="236">
        <v>38335</v>
      </c>
      <c r="B1889" s="236" t="s">
        <v>5081</v>
      </c>
    </row>
    <row r="1890" spans="1:2" x14ac:dyDescent="0.25">
      <c r="A1890" s="236">
        <v>38340</v>
      </c>
    </row>
    <row r="1891" spans="1:2" x14ac:dyDescent="0.25">
      <c r="A1891" s="236">
        <v>38350</v>
      </c>
      <c r="B1891" s="236" t="s">
        <v>5082</v>
      </c>
    </row>
    <row r="1892" spans="1:2" x14ac:dyDescent="0.25">
      <c r="A1892" s="236">
        <v>38355</v>
      </c>
    </row>
    <row r="1893" spans="1:2" x14ac:dyDescent="0.25">
      <c r="A1893" s="236">
        <v>38360</v>
      </c>
    </row>
    <row r="1894" spans="1:2" x14ac:dyDescent="0.25">
      <c r="A1894" s="236">
        <v>38365</v>
      </c>
    </row>
    <row r="1895" spans="1:2" x14ac:dyDescent="0.25">
      <c r="A1895" s="236">
        <v>38370</v>
      </c>
    </row>
    <row r="1896" spans="1:2" x14ac:dyDescent="0.25">
      <c r="A1896" s="236">
        <v>38375</v>
      </c>
    </row>
    <row r="1897" spans="1:2" x14ac:dyDescent="0.25">
      <c r="A1897" s="236">
        <v>38390</v>
      </c>
    </row>
    <row r="1898" spans="1:2" x14ac:dyDescent="0.25">
      <c r="A1898" s="236">
        <v>38395</v>
      </c>
    </row>
    <row r="1899" spans="1:2" x14ac:dyDescent="0.25">
      <c r="A1899" s="236">
        <v>38400</v>
      </c>
    </row>
    <row r="1900" spans="1:2" x14ac:dyDescent="0.25">
      <c r="A1900" s="236">
        <v>38405</v>
      </c>
    </row>
    <row r="1901" spans="1:2" x14ac:dyDescent="0.25">
      <c r="A1901" s="236">
        <v>38410</v>
      </c>
    </row>
    <row r="1902" spans="1:2" x14ac:dyDescent="0.25">
      <c r="A1902" s="236">
        <v>38415</v>
      </c>
    </row>
    <row r="1903" spans="1:2" x14ac:dyDescent="0.25">
      <c r="A1903" s="236">
        <v>38420</v>
      </c>
    </row>
    <row r="1904" spans="1:2" x14ac:dyDescent="0.25">
      <c r="A1904" s="236">
        <v>38425</v>
      </c>
    </row>
    <row r="1905" spans="1:2" x14ac:dyDescent="0.25">
      <c r="A1905" s="236">
        <v>38430</v>
      </c>
    </row>
    <row r="1906" spans="1:2" x14ac:dyDescent="0.25">
      <c r="A1906" s="236">
        <v>38435</v>
      </c>
    </row>
    <row r="1907" spans="1:2" x14ac:dyDescent="0.25">
      <c r="A1907" s="236">
        <v>38447</v>
      </c>
      <c r="B1907" s="236" t="s">
        <v>4602</v>
      </c>
    </row>
    <row r="1908" spans="1:2" x14ac:dyDescent="0.25">
      <c r="A1908" s="236">
        <v>38478</v>
      </c>
      <c r="B1908" s="236" t="s">
        <v>5083</v>
      </c>
    </row>
    <row r="1909" spans="1:2" x14ac:dyDescent="0.25">
      <c r="A1909" s="236" t="s">
        <v>5084</v>
      </c>
    </row>
    <row r="1910" spans="1:2" x14ac:dyDescent="0.25">
      <c r="A1910" s="236">
        <v>38481</v>
      </c>
    </row>
    <row r="1911" spans="1:2" x14ac:dyDescent="0.25">
      <c r="A1911" s="236">
        <v>38494</v>
      </c>
      <c r="B1911" s="236" t="s">
        <v>5085</v>
      </c>
    </row>
    <row r="1912" spans="1:2" x14ac:dyDescent="0.25">
      <c r="A1912" s="236" t="s">
        <v>5086</v>
      </c>
    </row>
    <row r="1913" spans="1:2" x14ac:dyDescent="0.25">
      <c r="A1913" s="236">
        <v>38509</v>
      </c>
      <c r="B1913" s="236" t="s">
        <v>4607</v>
      </c>
    </row>
    <row r="1914" spans="1:2" x14ac:dyDescent="0.25">
      <c r="A1914" s="236">
        <v>38512</v>
      </c>
      <c r="B1914" s="236" t="s">
        <v>4607</v>
      </c>
    </row>
    <row r="1915" spans="1:2" x14ac:dyDescent="0.25">
      <c r="A1915" s="236">
        <v>38514</v>
      </c>
      <c r="B1915" s="236" t="s">
        <v>5087</v>
      </c>
    </row>
    <row r="1916" spans="1:2" x14ac:dyDescent="0.25">
      <c r="A1916" s="236" t="s">
        <v>5088</v>
      </c>
    </row>
    <row r="1917" spans="1:2" x14ac:dyDescent="0.25">
      <c r="A1917" s="236" t="s">
        <v>5089</v>
      </c>
    </row>
    <row r="1918" spans="1:2" x14ac:dyDescent="0.25">
      <c r="A1918" s="236" t="s">
        <v>5090</v>
      </c>
    </row>
    <row r="1919" spans="1:2" x14ac:dyDescent="0.25">
      <c r="A1919" s="236" t="s">
        <v>5091</v>
      </c>
    </row>
    <row r="1920" spans="1:2" x14ac:dyDescent="0.25">
      <c r="A1920" s="236">
        <v>38520</v>
      </c>
    </row>
    <row r="1921" spans="1:2" x14ac:dyDescent="0.25">
      <c r="A1921" s="236">
        <v>38526</v>
      </c>
      <c r="B1921" s="236" t="s">
        <v>5092</v>
      </c>
    </row>
    <row r="1922" spans="1:2" x14ac:dyDescent="0.25">
      <c r="A1922" s="236">
        <v>38529</v>
      </c>
      <c r="B1922" s="236" t="s">
        <v>5093</v>
      </c>
    </row>
    <row r="1923" spans="1:2" x14ac:dyDescent="0.25">
      <c r="A1923" s="236" t="s">
        <v>5094</v>
      </c>
    </row>
    <row r="1924" spans="1:2" x14ac:dyDescent="0.25">
      <c r="A1924" s="236" t="s">
        <v>5095</v>
      </c>
    </row>
    <row r="1925" spans="1:2" x14ac:dyDescent="0.25">
      <c r="A1925" s="236" t="s">
        <v>5096</v>
      </c>
    </row>
    <row r="1926" spans="1:2" x14ac:dyDescent="0.25">
      <c r="A1926" s="236">
        <v>38541</v>
      </c>
      <c r="B1926" s="236" t="s">
        <v>5097</v>
      </c>
    </row>
    <row r="1927" spans="1:2" x14ac:dyDescent="0.25">
      <c r="A1927" s="236">
        <v>38561</v>
      </c>
      <c r="B1927" s="236" t="s">
        <v>5098</v>
      </c>
    </row>
    <row r="1928" spans="1:2" x14ac:dyDescent="0.25">
      <c r="A1928" s="236" t="s">
        <v>5099</v>
      </c>
    </row>
    <row r="1929" spans="1:2" x14ac:dyDescent="0.25">
      <c r="A1929" s="236">
        <v>38564</v>
      </c>
      <c r="B1929" s="236" t="s">
        <v>5100</v>
      </c>
    </row>
    <row r="1930" spans="1:2" x14ac:dyDescent="0.25">
      <c r="A1930" s="236">
        <v>5.12</v>
      </c>
    </row>
    <row r="1931" spans="1:2" x14ac:dyDescent="0.25">
      <c r="A1931" s="236" t="s">
        <v>5101</v>
      </c>
    </row>
    <row r="1932" spans="1:2" x14ac:dyDescent="0.25">
      <c r="A1932" s="236">
        <v>38573</v>
      </c>
    </row>
    <row r="1933" spans="1:2" x14ac:dyDescent="0.25">
      <c r="A1933" s="236">
        <v>38578</v>
      </c>
    </row>
    <row r="1934" spans="1:2" x14ac:dyDescent="0.25">
      <c r="A1934" s="236">
        <v>38583</v>
      </c>
    </row>
    <row r="1935" spans="1:2" x14ac:dyDescent="0.25">
      <c r="A1935" s="236">
        <v>38602</v>
      </c>
    </row>
    <row r="1936" spans="1:2" x14ac:dyDescent="0.25">
      <c r="A1936" s="236">
        <v>38615</v>
      </c>
    </row>
    <row r="1937" spans="1:1" x14ac:dyDescent="0.25">
      <c r="A1937" s="236">
        <v>38656</v>
      </c>
    </row>
    <row r="1938" spans="1:1" x14ac:dyDescent="0.25">
      <c r="A1938" s="236">
        <v>38659</v>
      </c>
    </row>
  </sheetData>
  <mergeCells count="3">
    <mergeCell ref="B2:F2"/>
    <mergeCell ref="F4:M4"/>
    <mergeCell ref="B4:D4"/>
  </mergeCells>
  <pageMargins left="0.7" right="0.7" top="0.75" bottom="0.75" header="0.3" footer="0.3"/>
  <pageSetup paperSize="9" fitToWidth="0" fitToHeight="0" orientation="portrait" horizontalDpi="0" verticalDpi="0"/>
  <ignoredErrors>
    <ignoredError sqref="B2 F4 B4"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M118"/>
  <sheetViews>
    <sheetView rightToLeft="1" zoomScaleNormal="100" workbookViewId="0">
      <pane ySplit="1" topLeftCell="A2" activePane="bottomLeft" state="frozen"/>
      <selection pane="bottomLeft"/>
    </sheetView>
  </sheetViews>
  <sheetFormatPr defaultRowHeight="15" x14ac:dyDescent="0.25"/>
  <cols>
    <col min="1" max="1" width="12.5703125" style="236" customWidth="1"/>
    <col min="2" max="2" width="19.42578125" style="236" customWidth="1"/>
    <col min="3" max="3" width="7.140625" style="236" customWidth="1"/>
    <col min="4" max="4" width="30.140625" style="236" customWidth="1"/>
    <col min="5" max="6" width="8.140625" style="236" customWidth="1"/>
    <col min="7" max="7" width="19.5703125" style="236" customWidth="1"/>
    <col min="8" max="8" width="16.5703125" style="236" customWidth="1"/>
    <col min="9" max="9" width="7.7109375" style="236" customWidth="1"/>
    <col min="10" max="10" width="7.28515625" style="236" customWidth="1"/>
  </cols>
  <sheetData>
    <row r="2" spans="1:13" x14ac:dyDescent="0.25">
      <c r="B2" s="267" t="s">
        <v>306</v>
      </c>
      <c r="C2" s="267"/>
      <c r="D2" s="267"/>
      <c r="E2" s="267"/>
      <c r="F2" s="267"/>
    </row>
    <row r="4" spans="1:13" ht="23.25" x14ac:dyDescent="0.35">
      <c r="B4" s="268" t="s">
        <v>5102</v>
      </c>
      <c r="C4" s="268"/>
      <c r="D4" s="268"/>
      <c r="F4" s="267" t="s">
        <v>239</v>
      </c>
      <c r="G4" s="267"/>
      <c r="H4" s="267"/>
      <c r="I4" s="267"/>
      <c r="J4" s="267"/>
      <c r="K4" s="267"/>
      <c r="L4" s="267"/>
      <c r="M4" s="267"/>
    </row>
    <row r="7" spans="1:13" x14ac:dyDescent="0.25">
      <c r="A7" s="236" t="s">
        <v>5103</v>
      </c>
      <c r="B7" s="236" t="s">
        <v>5104</v>
      </c>
      <c r="C7" s="236" t="s">
        <v>214</v>
      </c>
      <c r="D7" s="236" t="s">
        <v>319</v>
      </c>
      <c r="E7" s="236" t="s">
        <v>5105</v>
      </c>
      <c r="F7" s="236" t="s">
        <v>5106</v>
      </c>
      <c r="G7" s="236" t="s">
        <v>5107</v>
      </c>
      <c r="H7" s="236" t="s">
        <v>5108</v>
      </c>
      <c r="I7" s="236" t="s">
        <v>5109</v>
      </c>
      <c r="J7" s="236" t="s">
        <v>321</v>
      </c>
    </row>
    <row r="8" spans="1:13" x14ac:dyDescent="0.25">
      <c r="A8" s="236">
        <v>59648</v>
      </c>
      <c r="B8" s="238">
        <v>44873.428171296298</v>
      </c>
      <c r="C8" s="236">
        <v>7437</v>
      </c>
      <c r="D8" s="236" t="s">
        <v>243</v>
      </c>
      <c r="E8" s="236">
        <v>152682</v>
      </c>
      <c r="F8" s="236">
        <v>65741</v>
      </c>
      <c r="G8" s="236" t="s">
        <v>5110</v>
      </c>
      <c r="H8" s="236">
        <v>23</v>
      </c>
      <c r="I8" s="236">
        <v>150</v>
      </c>
      <c r="J8" s="236" t="s">
        <v>4413</v>
      </c>
    </row>
    <row r="9" spans="1:13" x14ac:dyDescent="0.25">
      <c r="A9" s="236">
        <v>58819</v>
      </c>
      <c r="B9" s="238">
        <v>44768.417002314818</v>
      </c>
      <c r="C9" s="236">
        <v>7453</v>
      </c>
      <c r="D9" s="236" t="s">
        <v>244</v>
      </c>
      <c r="E9" s="236">
        <v>153235</v>
      </c>
      <c r="F9" s="236">
        <v>66127</v>
      </c>
      <c r="G9" s="236" t="s">
        <v>5110</v>
      </c>
      <c r="H9" s="236">
        <v>23</v>
      </c>
      <c r="I9" s="236">
        <v>406</v>
      </c>
      <c r="J9" s="236" t="s">
        <v>4413</v>
      </c>
    </row>
    <row r="10" spans="1:13" x14ac:dyDescent="0.25">
      <c r="A10" s="236">
        <v>57732</v>
      </c>
      <c r="B10" s="238">
        <v>44647.435671296298</v>
      </c>
      <c r="C10" s="236">
        <v>7435</v>
      </c>
      <c r="D10" s="236" t="s">
        <v>245</v>
      </c>
      <c r="E10" s="236">
        <v>152678</v>
      </c>
      <c r="F10" s="236">
        <v>65739</v>
      </c>
      <c r="G10" s="236" t="s">
        <v>5110</v>
      </c>
      <c r="H10" s="236">
        <v>23</v>
      </c>
      <c r="I10" s="236">
        <v>291</v>
      </c>
      <c r="J10" s="236" t="s">
        <v>4413</v>
      </c>
    </row>
    <row r="11" spans="1:13" x14ac:dyDescent="0.25">
      <c r="A11" s="236">
        <v>57772</v>
      </c>
      <c r="B11" s="238">
        <v>44649.585092592592</v>
      </c>
      <c r="C11" s="236">
        <v>7463</v>
      </c>
      <c r="D11" s="236" t="s">
        <v>246</v>
      </c>
      <c r="E11" s="236">
        <v>153201</v>
      </c>
      <c r="F11" s="236">
        <v>67218</v>
      </c>
      <c r="G11" s="236" t="s">
        <v>5111</v>
      </c>
      <c r="H11" s="236">
        <v>24</v>
      </c>
      <c r="I11" s="236">
        <v>16</v>
      </c>
      <c r="J11" s="236" t="s">
        <v>4413</v>
      </c>
    </row>
    <row r="12" spans="1:13" x14ac:dyDescent="0.25">
      <c r="A12" s="236">
        <v>57772</v>
      </c>
      <c r="B12" s="238">
        <v>44649.585092592592</v>
      </c>
      <c r="C12" s="236">
        <v>7463</v>
      </c>
      <c r="D12" s="236" t="s">
        <v>246</v>
      </c>
      <c r="E12" s="236">
        <v>255143</v>
      </c>
      <c r="F12" s="236">
        <v>168106</v>
      </c>
      <c r="G12" s="236" t="s">
        <v>5112</v>
      </c>
      <c r="H12" s="236">
        <v>54</v>
      </c>
      <c r="I12" s="236">
        <v>0.35</v>
      </c>
      <c r="J12" s="236" t="s">
        <v>4413</v>
      </c>
    </row>
    <row r="13" spans="1:13" x14ac:dyDescent="0.25">
      <c r="A13" s="236">
        <v>57772</v>
      </c>
      <c r="B13" s="238">
        <v>44649.585092592592</v>
      </c>
      <c r="C13" s="236">
        <v>7463</v>
      </c>
      <c r="D13" s="236" t="s">
        <v>246</v>
      </c>
      <c r="E13" s="236">
        <v>272564</v>
      </c>
      <c r="F13" s="236">
        <v>185529</v>
      </c>
      <c r="G13" s="236" t="s">
        <v>226</v>
      </c>
      <c r="H13" s="236">
        <v>74</v>
      </c>
      <c r="I13" s="236">
        <v>0</v>
      </c>
      <c r="J13" s="236" t="s">
        <v>4413</v>
      </c>
    </row>
    <row r="14" spans="1:13" x14ac:dyDescent="0.25">
      <c r="A14" s="236">
        <v>57772</v>
      </c>
      <c r="B14" s="238">
        <v>44649.585092592592</v>
      </c>
      <c r="C14" s="236">
        <v>7463</v>
      </c>
      <c r="D14" s="236" t="s">
        <v>246</v>
      </c>
      <c r="E14" s="236">
        <v>152737</v>
      </c>
      <c r="F14" s="236">
        <v>65769</v>
      </c>
      <c r="G14" s="236" t="s">
        <v>5110</v>
      </c>
      <c r="H14" s="236">
        <v>23</v>
      </c>
      <c r="I14" s="236">
        <v>0</v>
      </c>
      <c r="J14" s="236" t="s">
        <v>4413</v>
      </c>
    </row>
    <row r="15" spans="1:13" x14ac:dyDescent="0.25">
      <c r="A15" s="236">
        <v>58504</v>
      </c>
      <c r="B15" s="238">
        <v>44732.467256944445</v>
      </c>
      <c r="C15" s="236">
        <v>7463</v>
      </c>
      <c r="D15" s="236" t="s">
        <v>246</v>
      </c>
      <c r="E15" s="236">
        <v>153201</v>
      </c>
      <c r="F15" s="236">
        <v>67218</v>
      </c>
      <c r="G15" s="236" t="s">
        <v>5111</v>
      </c>
      <c r="H15" s="236">
        <v>24</v>
      </c>
      <c r="I15" s="236">
        <v>0</v>
      </c>
      <c r="J15" s="236" t="s">
        <v>4413</v>
      </c>
    </row>
    <row r="16" spans="1:13" x14ac:dyDescent="0.25">
      <c r="A16" s="236">
        <v>58504</v>
      </c>
      <c r="B16" s="238">
        <v>44732.467256944445</v>
      </c>
      <c r="C16" s="236">
        <v>7463</v>
      </c>
      <c r="D16" s="236" t="s">
        <v>246</v>
      </c>
      <c r="E16" s="236">
        <v>255143</v>
      </c>
      <c r="F16" s="236">
        <v>168106</v>
      </c>
      <c r="G16" s="236" t="s">
        <v>5112</v>
      </c>
      <c r="H16" s="236">
        <v>54</v>
      </c>
      <c r="I16" s="236">
        <v>0.17519999999999999</v>
      </c>
      <c r="J16" s="236" t="s">
        <v>4413</v>
      </c>
    </row>
    <row r="17" spans="1:10" x14ac:dyDescent="0.25">
      <c r="A17" s="236">
        <v>58504</v>
      </c>
      <c r="B17" s="238">
        <v>44732.467256944445</v>
      </c>
      <c r="C17" s="236">
        <v>7463</v>
      </c>
      <c r="D17" s="236" t="s">
        <v>246</v>
      </c>
      <c r="E17" s="236">
        <v>272564</v>
      </c>
      <c r="F17" s="236">
        <v>185529</v>
      </c>
      <c r="G17" s="236" t="s">
        <v>226</v>
      </c>
      <c r="H17" s="236">
        <v>74</v>
      </c>
      <c r="I17" s="236">
        <v>0</v>
      </c>
      <c r="J17" s="236" t="s">
        <v>4413</v>
      </c>
    </row>
    <row r="18" spans="1:10" x14ac:dyDescent="0.25">
      <c r="A18" s="236">
        <v>58504</v>
      </c>
      <c r="B18" s="238">
        <v>44732.467256944445</v>
      </c>
      <c r="C18" s="236">
        <v>7463</v>
      </c>
      <c r="D18" s="236" t="s">
        <v>246</v>
      </c>
      <c r="E18" s="236">
        <v>152737</v>
      </c>
      <c r="F18" s="236">
        <v>65769</v>
      </c>
      <c r="G18" s="236" t="s">
        <v>5110</v>
      </c>
      <c r="H18" s="236">
        <v>23</v>
      </c>
      <c r="I18" s="236">
        <v>50</v>
      </c>
      <c r="J18" s="236" t="s">
        <v>4413</v>
      </c>
    </row>
    <row r="19" spans="1:10" x14ac:dyDescent="0.25">
      <c r="A19" s="236">
        <v>57360</v>
      </c>
      <c r="B19" s="238">
        <v>44599.533645833333</v>
      </c>
      <c r="C19" s="236">
        <v>32568</v>
      </c>
      <c r="D19" s="236" t="s">
        <v>247</v>
      </c>
      <c r="E19" s="236">
        <v>333359</v>
      </c>
      <c r="F19" s="236">
        <v>246325</v>
      </c>
      <c r="G19" s="236" t="s">
        <v>5110</v>
      </c>
      <c r="H19" s="236">
        <v>23</v>
      </c>
      <c r="I19" s="236">
        <v>1420</v>
      </c>
      <c r="J19" s="236" t="s">
        <v>4413</v>
      </c>
    </row>
    <row r="20" spans="1:10" x14ac:dyDescent="0.25">
      <c r="A20" s="236">
        <v>58512</v>
      </c>
      <c r="B20" s="238">
        <v>44732.55909722222</v>
      </c>
      <c r="C20" s="236">
        <v>32568</v>
      </c>
      <c r="D20" s="236" t="s">
        <v>247</v>
      </c>
      <c r="E20" s="236">
        <v>333342</v>
      </c>
      <c r="F20" s="236">
        <v>246308</v>
      </c>
      <c r="G20" s="236" t="s">
        <v>5111</v>
      </c>
      <c r="H20" s="236">
        <v>24</v>
      </c>
      <c r="I20" s="236">
        <v>99</v>
      </c>
      <c r="J20" s="236" t="s">
        <v>4413</v>
      </c>
    </row>
    <row r="21" spans="1:10" x14ac:dyDescent="0.25">
      <c r="A21" s="236">
        <v>58512</v>
      </c>
      <c r="B21" s="238">
        <v>44732.55909722222</v>
      </c>
      <c r="C21" s="236">
        <v>32568</v>
      </c>
      <c r="D21" s="236" t="s">
        <v>247</v>
      </c>
      <c r="E21" s="236">
        <v>333359</v>
      </c>
      <c r="F21" s="236">
        <v>246325</v>
      </c>
      <c r="G21" s="236" t="s">
        <v>5110</v>
      </c>
      <c r="H21" s="236">
        <v>23</v>
      </c>
      <c r="I21" s="236">
        <v>355</v>
      </c>
      <c r="J21" s="236" t="s">
        <v>4413</v>
      </c>
    </row>
    <row r="22" spans="1:10" x14ac:dyDescent="0.25">
      <c r="A22" s="236">
        <v>59866</v>
      </c>
      <c r="B22" s="238">
        <v>44887.416539351849</v>
      </c>
      <c r="C22" s="236">
        <v>32568</v>
      </c>
      <c r="D22" s="236" t="s">
        <v>247</v>
      </c>
      <c r="E22" s="236">
        <v>333342</v>
      </c>
      <c r="F22" s="236">
        <v>246308</v>
      </c>
      <c r="G22" s="236" t="s">
        <v>5111</v>
      </c>
      <c r="H22" s="236">
        <v>24</v>
      </c>
      <c r="I22" s="236">
        <v>78</v>
      </c>
      <c r="J22" s="236" t="s">
        <v>4413</v>
      </c>
    </row>
    <row r="23" spans="1:10" x14ac:dyDescent="0.25">
      <c r="A23" s="236">
        <v>59866</v>
      </c>
      <c r="B23" s="238">
        <v>44887.416539351849</v>
      </c>
      <c r="C23" s="236">
        <v>32568</v>
      </c>
      <c r="D23" s="236" t="s">
        <v>247</v>
      </c>
      <c r="E23" s="236">
        <v>333359</v>
      </c>
      <c r="F23" s="236">
        <v>246325</v>
      </c>
      <c r="G23" s="236" t="s">
        <v>5110</v>
      </c>
      <c r="H23" s="236">
        <v>23</v>
      </c>
      <c r="I23" s="236">
        <v>606</v>
      </c>
      <c r="J23" s="236" t="s">
        <v>4413</v>
      </c>
    </row>
    <row r="24" spans="1:10" x14ac:dyDescent="0.25">
      <c r="A24" s="236">
        <v>57768</v>
      </c>
      <c r="B24" s="238">
        <v>44649.56591435185</v>
      </c>
      <c r="C24" s="236">
        <v>34502</v>
      </c>
      <c r="D24" s="236" t="s">
        <v>248</v>
      </c>
      <c r="E24" s="236">
        <v>350087</v>
      </c>
      <c r="F24" s="236">
        <v>263053</v>
      </c>
      <c r="G24" s="236" t="s">
        <v>5111</v>
      </c>
      <c r="H24" s="236">
        <v>24</v>
      </c>
      <c r="I24" s="236">
        <v>126</v>
      </c>
      <c r="J24" s="236" t="s">
        <v>4413</v>
      </c>
    </row>
    <row r="25" spans="1:10" x14ac:dyDescent="0.25">
      <c r="A25" s="236">
        <v>57768</v>
      </c>
      <c r="B25" s="238">
        <v>44649.56591435185</v>
      </c>
      <c r="C25" s="236">
        <v>34502</v>
      </c>
      <c r="D25" s="236" t="s">
        <v>248</v>
      </c>
      <c r="E25" s="236">
        <v>350081</v>
      </c>
      <c r="F25" s="236">
        <v>263047</v>
      </c>
      <c r="G25" s="236" t="s">
        <v>5110</v>
      </c>
      <c r="H25" s="236">
        <v>23</v>
      </c>
      <c r="I25" s="236">
        <v>945</v>
      </c>
      <c r="J25" s="236" t="s">
        <v>4413</v>
      </c>
    </row>
    <row r="26" spans="1:10" x14ac:dyDescent="0.25">
      <c r="A26" s="236">
        <v>58508</v>
      </c>
      <c r="B26" s="238">
        <v>44732.490162037036</v>
      </c>
      <c r="C26" s="236">
        <v>34502</v>
      </c>
      <c r="D26" s="236" t="s">
        <v>248</v>
      </c>
      <c r="E26" s="236">
        <v>350087</v>
      </c>
      <c r="F26" s="236">
        <v>263053</v>
      </c>
      <c r="G26" s="236" t="s">
        <v>5111</v>
      </c>
      <c r="H26" s="236">
        <v>24</v>
      </c>
      <c r="I26" s="236">
        <v>121</v>
      </c>
      <c r="J26" s="236" t="s">
        <v>4413</v>
      </c>
    </row>
    <row r="27" spans="1:10" x14ac:dyDescent="0.25">
      <c r="A27" s="236">
        <v>58508</v>
      </c>
      <c r="B27" s="238">
        <v>44732.490162037036</v>
      </c>
      <c r="C27" s="236">
        <v>34502</v>
      </c>
      <c r="D27" s="236" t="s">
        <v>248</v>
      </c>
      <c r="E27" s="236">
        <v>350081</v>
      </c>
      <c r="F27" s="236">
        <v>263047</v>
      </c>
      <c r="G27" s="236" t="s">
        <v>5110</v>
      </c>
      <c r="H27" s="236">
        <v>23</v>
      </c>
      <c r="I27" s="236">
        <v>766</v>
      </c>
      <c r="J27" s="236" t="s">
        <v>4413</v>
      </c>
    </row>
    <row r="28" spans="1:10" x14ac:dyDescent="0.25">
      <c r="A28" s="236">
        <v>60055</v>
      </c>
      <c r="B28" s="238">
        <v>44901.378368055557</v>
      </c>
      <c r="C28" s="236">
        <v>34502</v>
      </c>
      <c r="D28" s="236" t="s">
        <v>248</v>
      </c>
      <c r="E28" s="236">
        <v>350087</v>
      </c>
      <c r="F28" s="236">
        <v>263053</v>
      </c>
      <c r="G28" s="236" t="s">
        <v>5111</v>
      </c>
      <c r="H28" s="236">
        <v>24</v>
      </c>
      <c r="I28" s="236">
        <v>221</v>
      </c>
      <c r="J28" s="236" t="s">
        <v>4413</v>
      </c>
    </row>
    <row r="29" spans="1:10" x14ac:dyDescent="0.25">
      <c r="A29" s="236">
        <v>60055</v>
      </c>
      <c r="B29" s="238">
        <v>44901.378368055557</v>
      </c>
      <c r="C29" s="236">
        <v>34502</v>
      </c>
      <c r="D29" s="236" t="s">
        <v>248</v>
      </c>
      <c r="E29" s="236">
        <v>350081</v>
      </c>
      <c r="F29" s="236">
        <v>263047</v>
      </c>
      <c r="G29" s="236" t="s">
        <v>5110</v>
      </c>
      <c r="H29" s="236">
        <v>23</v>
      </c>
      <c r="I29" s="236">
        <v>1085</v>
      </c>
      <c r="J29" s="236" t="s">
        <v>4413</v>
      </c>
    </row>
    <row r="30" spans="1:10" x14ac:dyDescent="0.25">
      <c r="A30" s="236">
        <v>57356</v>
      </c>
      <c r="B30" s="238">
        <v>44599.449594907404</v>
      </c>
      <c r="C30" s="236">
        <v>33456</v>
      </c>
      <c r="D30" s="236" t="s">
        <v>249</v>
      </c>
      <c r="E30" s="236">
        <v>338855</v>
      </c>
      <c r="F30" s="236">
        <v>251821</v>
      </c>
      <c r="G30" s="236" t="s">
        <v>5111</v>
      </c>
      <c r="H30" s="236">
        <v>24</v>
      </c>
      <c r="I30" s="236">
        <v>136</v>
      </c>
      <c r="J30" s="236" t="s">
        <v>4413</v>
      </c>
    </row>
    <row r="31" spans="1:10" x14ac:dyDescent="0.25">
      <c r="A31" s="236">
        <v>57356</v>
      </c>
      <c r="B31" s="238">
        <v>44599.449594907404</v>
      </c>
      <c r="C31" s="236">
        <v>33456</v>
      </c>
      <c r="D31" s="236" t="s">
        <v>249</v>
      </c>
      <c r="E31" s="236">
        <v>338854</v>
      </c>
      <c r="F31" s="236">
        <v>251820</v>
      </c>
      <c r="G31" s="236" t="s">
        <v>5110</v>
      </c>
      <c r="H31" s="236">
        <v>23</v>
      </c>
      <c r="I31" s="236">
        <v>1235</v>
      </c>
      <c r="J31" s="236" t="s">
        <v>4413</v>
      </c>
    </row>
    <row r="32" spans="1:10" x14ac:dyDescent="0.25">
      <c r="A32" s="236">
        <v>58514</v>
      </c>
      <c r="B32" s="238">
        <v>44732.583472222221</v>
      </c>
      <c r="C32" s="236">
        <v>33456</v>
      </c>
      <c r="D32" s="236" t="s">
        <v>249</v>
      </c>
      <c r="E32" s="236">
        <v>338855</v>
      </c>
      <c r="F32" s="236">
        <v>251821</v>
      </c>
      <c r="G32" s="236" t="s">
        <v>5111</v>
      </c>
      <c r="H32" s="236">
        <v>24</v>
      </c>
      <c r="I32" s="236">
        <v>124</v>
      </c>
      <c r="J32" s="236" t="s">
        <v>4413</v>
      </c>
    </row>
    <row r="33" spans="1:10" x14ac:dyDescent="0.25">
      <c r="A33" s="236">
        <v>58514</v>
      </c>
      <c r="B33" s="238">
        <v>44732.583472222221</v>
      </c>
      <c r="C33" s="236">
        <v>33456</v>
      </c>
      <c r="D33" s="236" t="s">
        <v>249</v>
      </c>
      <c r="E33" s="236">
        <v>338854</v>
      </c>
      <c r="F33" s="236">
        <v>251820</v>
      </c>
      <c r="G33" s="236" t="s">
        <v>5110</v>
      </c>
      <c r="H33" s="236">
        <v>23</v>
      </c>
      <c r="I33" s="236">
        <v>641</v>
      </c>
      <c r="J33" s="236" t="s">
        <v>4413</v>
      </c>
    </row>
    <row r="34" spans="1:10" x14ac:dyDescent="0.25">
      <c r="A34" s="236">
        <v>59944</v>
      </c>
      <c r="B34" s="238">
        <v>44893.43986111111</v>
      </c>
      <c r="C34" s="236">
        <v>33456</v>
      </c>
      <c r="D34" s="236" t="s">
        <v>249</v>
      </c>
      <c r="E34" s="236">
        <v>338855</v>
      </c>
      <c r="F34" s="236">
        <v>251821</v>
      </c>
      <c r="G34" s="236" t="s">
        <v>5111</v>
      </c>
      <c r="H34" s="236">
        <v>24</v>
      </c>
      <c r="I34" s="236">
        <v>150</v>
      </c>
      <c r="J34" s="236" t="s">
        <v>4413</v>
      </c>
    </row>
    <row r="35" spans="1:10" x14ac:dyDescent="0.25">
      <c r="A35" s="236">
        <v>59944</v>
      </c>
      <c r="B35" s="238">
        <v>44893.43986111111</v>
      </c>
      <c r="C35" s="236">
        <v>33456</v>
      </c>
      <c r="D35" s="236" t="s">
        <v>249</v>
      </c>
      <c r="E35" s="236">
        <v>338854</v>
      </c>
      <c r="F35" s="236">
        <v>251820</v>
      </c>
      <c r="G35" s="236" t="s">
        <v>5110</v>
      </c>
      <c r="H35" s="236">
        <v>23</v>
      </c>
      <c r="I35" s="236">
        <v>658</v>
      </c>
      <c r="J35" s="236" t="s">
        <v>4413</v>
      </c>
    </row>
    <row r="36" spans="1:10" x14ac:dyDescent="0.25">
      <c r="A36" s="236">
        <v>57766</v>
      </c>
      <c r="B36" s="238">
        <v>44649.547627314816</v>
      </c>
      <c r="C36" s="236">
        <v>32577</v>
      </c>
      <c r="D36" s="236" t="s">
        <v>250</v>
      </c>
      <c r="E36" s="236">
        <v>335302</v>
      </c>
      <c r="F36" s="236">
        <v>248268</v>
      </c>
      <c r="G36" s="236" t="s">
        <v>5111</v>
      </c>
      <c r="H36" s="236">
        <v>24</v>
      </c>
      <c r="I36" s="236">
        <v>162</v>
      </c>
      <c r="J36" s="236" t="s">
        <v>4413</v>
      </c>
    </row>
    <row r="37" spans="1:10" x14ac:dyDescent="0.25">
      <c r="A37" s="236">
        <v>57766</v>
      </c>
      <c r="B37" s="238">
        <v>44649.547627314816</v>
      </c>
      <c r="C37" s="236">
        <v>32577</v>
      </c>
      <c r="D37" s="236" t="s">
        <v>250</v>
      </c>
      <c r="E37" s="236">
        <v>335319</v>
      </c>
      <c r="F37" s="236">
        <v>248285</v>
      </c>
      <c r="G37" s="236" t="s">
        <v>5110</v>
      </c>
      <c r="H37" s="236">
        <v>23</v>
      </c>
      <c r="I37" s="236">
        <v>725</v>
      </c>
      <c r="J37" s="236" t="s">
        <v>4413</v>
      </c>
    </row>
    <row r="38" spans="1:10" x14ac:dyDescent="0.25">
      <c r="A38" s="236">
        <v>58515</v>
      </c>
      <c r="B38" s="238">
        <v>44732.511805555558</v>
      </c>
      <c r="C38" s="236">
        <v>32577</v>
      </c>
      <c r="D38" s="236" t="s">
        <v>250</v>
      </c>
      <c r="E38" s="236">
        <v>335302</v>
      </c>
      <c r="F38" s="236">
        <v>248268</v>
      </c>
      <c r="G38" s="236" t="s">
        <v>5111</v>
      </c>
      <c r="H38" s="236">
        <v>24</v>
      </c>
      <c r="I38" s="236">
        <v>102</v>
      </c>
      <c r="J38" s="236" t="s">
        <v>4413</v>
      </c>
    </row>
    <row r="39" spans="1:10" x14ac:dyDescent="0.25">
      <c r="A39" s="236">
        <v>58515</v>
      </c>
      <c r="B39" s="238">
        <v>44732.511805555558</v>
      </c>
      <c r="C39" s="236">
        <v>32577</v>
      </c>
      <c r="D39" s="236" t="s">
        <v>250</v>
      </c>
      <c r="E39" s="236">
        <v>335319</v>
      </c>
      <c r="F39" s="236">
        <v>248285</v>
      </c>
      <c r="G39" s="236" t="s">
        <v>5110</v>
      </c>
      <c r="H39" s="236">
        <v>23</v>
      </c>
      <c r="I39" s="236">
        <v>510</v>
      </c>
      <c r="J39" s="236" t="s">
        <v>4413</v>
      </c>
    </row>
    <row r="40" spans="1:10" x14ac:dyDescent="0.25">
      <c r="A40" s="236">
        <v>59885</v>
      </c>
      <c r="B40" s="238">
        <v>44887.588182870371</v>
      </c>
      <c r="C40" s="236">
        <v>32577</v>
      </c>
      <c r="D40" s="236" t="s">
        <v>250</v>
      </c>
      <c r="E40" s="236">
        <v>335302</v>
      </c>
      <c r="F40" s="236">
        <v>248268</v>
      </c>
      <c r="G40" s="236" t="s">
        <v>5111</v>
      </c>
      <c r="H40" s="236">
        <v>24</v>
      </c>
      <c r="I40" s="236">
        <v>185</v>
      </c>
      <c r="J40" s="236" t="s">
        <v>4413</v>
      </c>
    </row>
    <row r="41" spans="1:10" x14ac:dyDescent="0.25">
      <c r="A41" s="236">
        <v>59885</v>
      </c>
      <c r="B41" s="238">
        <v>44887.588182870371</v>
      </c>
      <c r="C41" s="236">
        <v>32577</v>
      </c>
      <c r="D41" s="236" t="s">
        <v>250</v>
      </c>
      <c r="E41" s="236">
        <v>335319</v>
      </c>
      <c r="F41" s="236">
        <v>248285</v>
      </c>
      <c r="G41" s="236" t="s">
        <v>5110</v>
      </c>
      <c r="H41" s="236">
        <v>23</v>
      </c>
      <c r="I41" s="236">
        <v>723</v>
      </c>
      <c r="J41" s="236" t="s">
        <v>4413</v>
      </c>
    </row>
    <row r="42" spans="1:10" x14ac:dyDescent="0.25">
      <c r="A42" s="236">
        <v>57317</v>
      </c>
      <c r="B42" s="238">
        <v>44593.514710648145</v>
      </c>
      <c r="C42" s="236">
        <v>33459</v>
      </c>
      <c r="D42" s="236" t="s">
        <v>251</v>
      </c>
      <c r="E42" s="236">
        <v>338874</v>
      </c>
      <c r="F42" s="236">
        <v>251840</v>
      </c>
      <c r="G42" s="236" t="s">
        <v>5111</v>
      </c>
      <c r="H42" s="236">
        <v>24</v>
      </c>
      <c r="I42" s="236">
        <v>50</v>
      </c>
      <c r="J42" s="236" t="s">
        <v>4413</v>
      </c>
    </row>
    <row r="43" spans="1:10" x14ac:dyDescent="0.25">
      <c r="A43" s="236">
        <v>57317</v>
      </c>
      <c r="B43" s="238">
        <v>44593.514710648145</v>
      </c>
      <c r="C43" s="236">
        <v>33459</v>
      </c>
      <c r="D43" s="236" t="s">
        <v>251</v>
      </c>
      <c r="E43" s="236">
        <v>338873</v>
      </c>
      <c r="F43" s="236">
        <v>251839</v>
      </c>
      <c r="G43" s="236" t="s">
        <v>5110</v>
      </c>
      <c r="H43" s="236">
        <v>23</v>
      </c>
      <c r="I43" s="236">
        <v>134</v>
      </c>
      <c r="J43" s="236" t="s">
        <v>4413</v>
      </c>
    </row>
    <row r="44" spans="1:10" x14ac:dyDescent="0.25">
      <c r="A44" s="236">
        <v>58562</v>
      </c>
      <c r="B44" s="238">
        <v>44734.448159722226</v>
      </c>
      <c r="C44" s="236">
        <v>33459</v>
      </c>
      <c r="D44" s="236" t="s">
        <v>251</v>
      </c>
      <c r="E44" s="236">
        <v>338874</v>
      </c>
      <c r="F44" s="236">
        <v>251840</v>
      </c>
      <c r="G44" s="236" t="s">
        <v>5111</v>
      </c>
      <c r="H44" s="236">
        <v>24</v>
      </c>
      <c r="I44" s="236">
        <v>54</v>
      </c>
      <c r="J44" s="236" t="s">
        <v>4413</v>
      </c>
    </row>
    <row r="45" spans="1:10" x14ac:dyDescent="0.25">
      <c r="A45" s="236">
        <v>58562</v>
      </c>
      <c r="B45" s="238">
        <v>44734.448159722226</v>
      </c>
      <c r="C45" s="236">
        <v>33459</v>
      </c>
      <c r="D45" s="236" t="s">
        <v>251</v>
      </c>
      <c r="E45" s="236">
        <v>338873</v>
      </c>
      <c r="F45" s="236">
        <v>251839</v>
      </c>
      <c r="G45" s="236" t="s">
        <v>5110</v>
      </c>
      <c r="H45" s="236">
        <v>23</v>
      </c>
      <c r="I45" s="236">
        <v>62</v>
      </c>
      <c r="J45" s="236" t="s">
        <v>4413</v>
      </c>
    </row>
    <row r="46" spans="1:10" x14ac:dyDescent="0.25">
      <c r="A46" s="236">
        <v>59953</v>
      </c>
      <c r="B46" s="238">
        <v>44893.52579861111</v>
      </c>
      <c r="C46" s="236">
        <v>33459</v>
      </c>
      <c r="D46" s="236" t="s">
        <v>251</v>
      </c>
      <c r="E46" s="236">
        <v>338874</v>
      </c>
      <c r="F46" s="236">
        <v>251840</v>
      </c>
      <c r="G46" s="236" t="s">
        <v>5111</v>
      </c>
      <c r="H46" s="236">
        <v>24</v>
      </c>
      <c r="I46" s="236">
        <v>62</v>
      </c>
      <c r="J46" s="236" t="s">
        <v>4413</v>
      </c>
    </row>
    <row r="47" spans="1:10" x14ac:dyDescent="0.25">
      <c r="A47" s="236">
        <v>59953</v>
      </c>
      <c r="B47" s="238">
        <v>44893.52579861111</v>
      </c>
      <c r="C47" s="236">
        <v>33459</v>
      </c>
      <c r="D47" s="236" t="s">
        <v>251</v>
      </c>
      <c r="E47" s="236">
        <v>338873</v>
      </c>
      <c r="F47" s="236">
        <v>251839</v>
      </c>
      <c r="G47" s="236" t="s">
        <v>5110</v>
      </c>
      <c r="H47" s="236">
        <v>23</v>
      </c>
      <c r="I47" s="236">
        <v>231</v>
      </c>
      <c r="J47" s="236" t="s">
        <v>4413</v>
      </c>
    </row>
    <row r="48" spans="1:10" x14ac:dyDescent="0.25">
      <c r="A48" s="236">
        <v>57358</v>
      </c>
      <c r="B48" s="238">
        <v>44599.473240740743</v>
      </c>
      <c r="C48" s="236">
        <v>33453</v>
      </c>
      <c r="D48" s="236" t="s">
        <v>252</v>
      </c>
      <c r="E48" s="236">
        <v>338838</v>
      </c>
      <c r="F48" s="236">
        <v>251804</v>
      </c>
      <c r="G48" s="236" t="s">
        <v>5111</v>
      </c>
      <c r="H48" s="236">
        <v>24</v>
      </c>
      <c r="I48" s="236">
        <v>137</v>
      </c>
      <c r="J48" s="236" t="s">
        <v>4413</v>
      </c>
    </row>
    <row r="49" spans="1:10" x14ac:dyDescent="0.25">
      <c r="A49" s="236">
        <v>57358</v>
      </c>
      <c r="B49" s="238">
        <v>44599.473240740743</v>
      </c>
      <c r="C49" s="236">
        <v>33453</v>
      </c>
      <c r="D49" s="236" t="s">
        <v>252</v>
      </c>
      <c r="E49" s="236">
        <v>338837</v>
      </c>
      <c r="F49" s="236">
        <v>251803</v>
      </c>
      <c r="G49" s="236" t="s">
        <v>5110</v>
      </c>
      <c r="H49" s="236">
        <v>23</v>
      </c>
      <c r="I49" s="236">
        <v>1000</v>
      </c>
      <c r="J49" s="236" t="s">
        <v>4413</v>
      </c>
    </row>
    <row r="50" spans="1:10" x14ac:dyDescent="0.25">
      <c r="A50" s="236">
        <v>58608</v>
      </c>
      <c r="B50" s="238">
        <v>44738.47215277778</v>
      </c>
      <c r="C50" s="236">
        <v>33453</v>
      </c>
      <c r="D50" s="236" t="s">
        <v>252</v>
      </c>
      <c r="E50" s="236">
        <v>338838</v>
      </c>
      <c r="F50" s="236">
        <v>251804</v>
      </c>
      <c r="G50" s="236" t="s">
        <v>5111</v>
      </c>
      <c r="H50" s="236">
        <v>24</v>
      </c>
      <c r="I50" s="236">
        <v>226</v>
      </c>
      <c r="J50" s="236" t="s">
        <v>4413</v>
      </c>
    </row>
    <row r="51" spans="1:10" x14ac:dyDescent="0.25">
      <c r="A51" s="236">
        <v>58608</v>
      </c>
      <c r="B51" s="238">
        <v>44738.47215277778</v>
      </c>
      <c r="C51" s="236">
        <v>33453</v>
      </c>
      <c r="D51" s="236" t="s">
        <v>252</v>
      </c>
      <c r="E51" s="236">
        <v>338837</v>
      </c>
      <c r="F51" s="236">
        <v>251803</v>
      </c>
      <c r="G51" s="236" t="s">
        <v>5110</v>
      </c>
      <c r="H51" s="236">
        <v>23</v>
      </c>
      <c r="I51" s="236">
        <v>1585</v>
      </c>
      <c r="J51" s="236" t="s">
        <v>4413</v>
      </c>
    </row>
    <row r="52" spans="1:10" x14ac:dyDescent="0.25">
      <c r="A52" s="236">
        <v>59942</v>
      </c>
      <c r="B52" s="238">
        <v>44893.41851851852</v>
      </c>
      <c r="C52" s="236">
        <v>33453</v>
      </c>
      <c r="D52" s="236" t="s">
        <v>252</v>
      </c>
      <c r="E52" s="236">
        <v>338838</v>
      </c>
      <c r="F52" s="236">
        <v>251804</v>
      </c>
      <c r="G52" s="236" t="s">
        <v>5111</v>
      </c>
      <c r="H52" s="236">
        <v>24</v>
      </c>
      <c r="I52" s="236">
        <v>219</v>
      </c>
      <c r="J52" s="236" t="s">
        <v>4413</v>
      </c>
    </row>
    <row r="53" spans="1:10" x14ac:dyDescent="0.25">
      <c r="A53" s="236">
        <v>59942</v>
      </c>
      <c r="B53" s="238">
        <v>44893.41851851852</v>
      </c>
      <c r="C53" s="236">
        <v>33453</v>
      </c>
      <c r="D53" s="236" t="s">
        <v>252</v>
      </c>
      <c r="E53" s="236">
        <v>338837</v>
      </c>
      <c r="F53" s="236">
        <v>251803</v>
      </c>
      <c r="G53" s="236" t="s">
        <v>5110</v>
      </c>
      <c r="H53" s="236">
        <v>23</v>
      </c>
      <c r="I53" s="236">
        <v>1460</v>
      </c>
      <c r="J53" s="236" t="s">
        <v>4413</v>
      </c>
    </row>
    <row r="54" spans="1:10" x14ac:dyDescent="0.25">
      <c r="A54" s="236">
        <v>57331</v>
      </c>
      <c r="B54" s="238">
        <v>44595.472754629627</v>
      </c>
      <c r="C54" s="236">
        <v>32562</v>
      </c>
      <c r="D54" s="236" t="s">
        <v>253</v>
      </c>
      <c r="E54" s="236">
        <v>333195</v>
      </c>
      <c r="F54" s="236">
        <v>246161</v>
      </c>
      <c r="G54" s="236" t="s">
        <v>5111</v>
      </c>
      <c r="H54" s="236">
        <v>24</v>
      </c>
      <c r="I54" s="236">
        <v>232</v>
      </c>
      <c r="J54" s="236" t="s">
        <v>4413</v>
      </c>
    </row>
    <row r="55" spans="1:10" x14ac:dyDescent="0.25">
      <c r="A55" s="236">
        <v>57331</v>
      </c>
      <c r="B55" s="238">
        <v>44595.472754629627</v>
      </c>
      <c r="C55" s="236">
        <v>32562</v>
      </c>
      <c r="D55" s="236" t="s">
        <v>253</v>
      </c>
      <c r="E55" s="236">
        <v>333212</v>
      </c>
      <c r="F55" s="236">
        <v>246178</v>
      </c>
      <c r="G55" s="236" t="s">
        <v>5110</v>
      </c>
      <c r="H55" s="236">
        <v>23</v>
      </c>
      <c r="I55" s="236">
        <v>770</v>
      </c>
      <c r="J55" s="236" t="s">
        <v>4413</v>
      </c>
    </row>
    <row r="56" spans="1:10" x14ac:dyDescent="0.25">
      <c r="A56" s="236">
        <v>58009</v>
      </c>
      <c r="B56" s="238">
        <v>44683.426504629628</v>
      </c>
      <c r="C56" s="236">
        <v>32562</v>
      </c>
      <c r="D56" s="236" t="s">
        <v>253</v>
      </c>
      <c r="E56" s="236">
        <v>333195</v>
      </c>
      <c r="F56" s="236">
        <v>246161</v>
      </c>
      <c r="G56" s="236" t="s">
        <v>5111</v>
      </c>
      <c r="H56" s="236">
        <v>24</v>
      </c>
      <c r="I56" s="236">
        <v>149</v>
      </c>
      <c r="J56" s="236" t="s">
        <v>4413</v>
      </c>
    </row>
    <row r="57" spans="1:10" x14ac:dyDescent="0.25">
      <c r="A57" s="236">
        <v>58009</v>
      </c>
      <c r="B57" s="238">
        <v>44683.426504629628</v>
      </c>
      <c r="C57" s="236">
        <v>32562</v>
      </c>
      <c r="D57" s="236" t="s">
        <v>253</v>
      </c>
      <c r="E57" s="236">
        <v>333212</v>
      </c>
      <c r="F57" s="236">
        <v>246178</v>
      </c>
      <c r="G57" s="236" t="s">
        <v>5110</v>
      </c>
      <c r="H57" s="236">
        <v>23</v>
      </c>
      <c r="I57" s="236">
        <v>975</v>
      </c>
      <c r="J57" s="236" t="s">
        <v>4413</v>
      </c>
    </row>
    <row r="58" spans="1:10" x14ac:dyDescent="0.25">
      <c r="A58" s="236">
        <v>59733</v>
      </c>
      <c r="B58" s="238">
        <v>44880.466956018521</v>
      </c>
      <c r="C58" s="236">
        <v>32562</v>
      </c>
      <c r="D58" s="236" t="s">
        <v>253</v>
      </c>
      <c r="E58" s="236">
        <v>333195</v>
      </c>
      <c r="F58" s="236">
        <v>246161</v>
      </c>
      <c r="G58" s="236" t="s">
        <v>5111</v>
      </c>
      <c r="H58" s="236">
        <v>24</v>
      </c>
      <c r="I58" s="236">
        <v>182</v>
      </c>
      <c r="J58" s="236" t="s">
        <v>4413</v>
      </c>
    </row>
    <row r="59" spans="1:10" x14ac:dyDescent="0.25">
      <c r="A59" s="236">
        <v>59733</v>
      </c>
      <c r="B59" s="238">
        <v>44880.466956018521</v>
      </c>
      <c r="C59" s="236">
        <v>32562</v>
      </c>
      <c r="D59" s="236" t="s">
        <v>253</v>
      </c>
      <c r="E59" s="236">
        <v>333212</v>
      </c>
      <c r="F59" s="236">
        <v>246178</v>
      </c>
      <c r="G59" s="236" t="s">
        <v>5110</v>
      </c>
      <c r="H59" s="236">
        <v>23</v>
      </c>
      <c r="I59" s="236">
        <v>1580</v>
      </c>
      <c r="J59" s="236" t="s">
        <v>4413</v>
      </c>
    </row>
    <row r="60" spans="1:10" x14ac:dyDescent="0.25">
      <c r="A60" s="236">
        <v>57792</v>
      </c>
      <c r="B60" s="238">
        <v>44655.492835648147</v>
      </c>
      <c r="C60" s="236">
        <v>29336</v>
      </c>
      <c r="D60" s="236" t="s">
        <v>254</v>
      </c>
      <c r="E60" s="236">
        <v>236210</v>
      </c>
      <c r="F60" s="236">
        <v>149171</v>
      </c>
      <c r="G60" s="236" t="s">
        <v>5111</v>
      </c>
      <c r="H60" s="236">
        <v>24</v>
      </c>
      <c r="I60" s="236">
        <v>412</v>
      </c>
      <c r="J60" s="236" t="s">
        <v>4413</v>
      </c>
    </row>
    <row r="61" spans="1:10" x14ac:dyDescent="0.25">
      <c r="A61" s="236">
        <v>57792</v>
      </c>
      <c r="B61" s="238">
        <v>44655.492835648147</v>
      </c>
      <c r="C61" s="236">
        <v>29336</v>
      </c>
      <c r="D61" s="236" t="s">
        <v>254</v>
      </c>
      <c r="E61" s="236">
        <v>236209</v>
      </c>
      <c r="F61" s="236">
        <v>149170</v>
      </c>
      <c r="G61" s="236" t="s">
        <v>5110</v>
      </c>
      <c r="H61" s="236">
        <v>23</v>
      </c>
      <c r="I61" s="236">
        <v>1865</v>
      </c>
      <c r="J61" s="236" t="s">
        <v>4413</v>
      </c>
    </row>
    <row r="62" spans="1:10" x14ac:dyDescent="0.25">
      <c r="A62" s="236">
        <v>58460</v>
      </c>
      <c r="B62" s="238">
        <v>44728.459189814814</v>
      </c>
      <c r="C62" s="236">
        <v>29336</v>
      </c>
      <c r="D62" s="236" t="s">
        <v>254</v>
      </c>
      <c r="E62" s="236">
        <v>333881</v>
      </c>
      <c r="F62" s="236">
        <v>246847</v>
      </c>
      <c r="G62" s="236" t="s">
        <v>5111</v>
      </c>
      <c r="H62" s="236">
        <v>24</v>
      </c>
      <c r="I62" s="236">
        <v>1350</v>
      </c>
      <c r="J62" s="236" t="s">
        <v>4413</v>
      </c>
    </row>
    <row r="63" spans="1:10" x14ac:dyDescent="0.25">
      <c r="A63" s="236">
        <v>58460</v>
      </c>
      <c r="B63" s="238">
        <v>44728.459189814814</v>
      </c>
      <c r="C63" s="236">
        <v>29336</v>
      </c>
      <c r="D63" s="236" t="s">
        <v>254</v>
      </c>
      <c r="E63" s="236">
        <v>333898</v>
      </c>
      <c r="F63" s="236">
        <v>246864</v>
      </c>
      <c r="G63" s="236" t="s">
        <v>5110</v>
      </c>
      <c r="H63" s="236">
        <v>23</v>
      </c>
      <c r="I63" s="236">
        <v>2355</v>
      </c>
      <c r="J63" s="236" t="s">
        <v>4413</v>
      </c>
    </row>
    <row r="64" spans="1:10" x14ac:dyDescent="0.25">
      <c r="A64" s="236">
        <v>59729</v>
      </c>
      <c r="B64" s="238">
        <v>44880.439259259256</v>
      </c>
      <c r="C64" s="236">
        <v>29336</v>
      </c>
      <c r="D64" s="236" t="s">
        <v>254</v>
      </c>
      <c r="E64" s="236">
        <v>236210</v>
      </c>
      <c r="F64" s="236">
        <v>149171</v>
      </c>
      <c r="G64" s="236" t="s">
        <v>5111</v>
      </c>
      <c r="H64" s="236">
        <v>24</v>
      </c>
      <c r="I64" s="236">
        <v>692</v>
      </c>
      <c r="J64" s="236" t="s">
        <v>4413</v>
      </c>
    </row>
    <row r="65" spans="1:10" x14ac:dyDescent="0.25">
      <c r="A65" s="236">
        <v>59729</v>
      </c>
      <c r="B65" s="238">
        <v>44880.439259259256</v>
      </c>
      <c r="C65" s="236">
        <v>29336</v>
      </c>
      <c r="D65" s="236" t="s">
        <v>254</v>
      </c>
      <c r="E65" s="236">
        <v>236209</v>
      </c>
      <c r="F65" s="236">
        <v>149170</v>
      </c>
      <c r="G65" s="236" t="s">
        <v>5110</v>
      </c>
      <c r="H65" s="236">
        <v>23</v>
      </c>
      <c r="I65" s="236">
        <v>2725</v>
      </c>
      <c r="J65" s="236" t="s">
        <v>4413</v>
      </c>
    </row>
    <row r="66" spans="1:10" x14ac:dyDescent="0.25">
      <c r="A66" s="236">
        <v>57322</v>
      </c>
      <c r="B66" s="238">
        <v>44593.531539351854</v>
      </c>
      <c r="C66" s="236">
        <v>28562</v>
      </c>
      <c r="D66" s="236" t="s">
        <v>255</v>
      </c>
      <c r="E66" s="236">
        <v>333832</v>
      </c>
      <c r="F66" s="236">
        <v>246798</v>
      </c>
      <c r="G66" s="236" t="s">
        <v>5111</v>
      </c>
      <c r="H66" s="236">
        <v>24</v>
      </c>
      <c r="I66" s="236">
        <v>58</v>
      </c>
      <c r="J66" s="236" t="s">
        <v>4413</v>
      </c>
    </row>
    <row r="67" spans="1:10" x14ac:dyDescent="0.25">
      <c r="A67" s="236">
        <v>57322</v>
      </c>
      <c r="B67" s="238">
        <v>44593.531539351854</v>
      </c>
      <c r="C67" s="236">
        <v>28562</v>
      </c>
      <c r="D67" s="236" t="s">
        <v>255</v>
      </c>
      <c r="E67" s="236">
        <v>333849</v>
      </c>
      <c r="F67" s="236">
        <v>246815</v>
      </c>
      <c r="G67" s="236" t="s">
        <v>5110</v>
      </c>
      <c r="H67" s="236">
        <v>23</v>
      </c>
      <c r="I67" s="236">
        <v>192</v>
      </c>
      <c r="J67" s="236" t="s">
        <v>4413</v>
      </c>
    </row>
    <row r="68" spans="1:10" x14ac:dyDescent="0.25">
      <c r="A68" s="236">
        <v>58572</v>
      </c>
      <c r="B68" s="238">
        <v>44734.544722222221</v>
      </c>
      <c r="C68" s="236">
        <v>28562</v>
      </c>
      <c r="D68" s="236" t="s">
        <v>255</v>
      </c>
      <c r="E68" s="236">
        <v>333832</v>
      </c>
      <c r="F68" s="236">
        <v>246798</v>
      </c>
      <c r="G68" s="236" t="s">
        <v>5111</v>
      </c>
      <c r="H68" s="236">
        <v>24</v>
      </c>
      <c r="I68" s="236">
        <v>213</v>
      </c>
      <c r="J68" s="236" t="s">
        <v>4413</v>
      </c>
    </row>
    <row r="69" spans="1:10" x14ac:dyDescent="0.25">
      <c r="A69" s="236">
        <v>58572</v>
      </c>
      <c r="B69" s="238">
        <v>44734.544722222221</v>
      </c>
      <c r="C69" s="236">
        <v>28562</v>
      </c>
      <c r="D69" s="236" t="s">
        <v>255</v>
      </c>
      <c r="E69" s="236">
        <v>333849</v>
      </c>
      <c r="F69" s="236">
        <v>246815</v>
      </c>
      <c r="G69" s="236" t="s">
        <v>5110</v>
      </c>
      <c r="H69" s="236">
        <v>23</v>
      </c>
      <c r="I69" s="236">
        <v>277</v>
      </c>
      <c r="J69" s="236" t="s">
        <v>4413</v>
      </c>
    </row>
    <row r="70" spans="1:10" x14ac:dyDescent="0.25">
      <c r="A70" s="236">
        <v>59950</v>
      </c>
      <c r="B70" s="238">
        <v>44893.477997685186</v>
      </c>
      <c r="C70" s="236">
        <v>28562</v>
      </c>
      <c r="D70" s="236" t="s">
        <v>255</v>
      </c>
      <c r="E70" s="236">
        <v>333832</v>
      </c>
      <c r="F70" s="236">
        <v>246798</v>
      </c>
      <c r="G70" s="236" t="s">
        <v>5111</v>
      </c>
      <c r="H70" s="236">
        <v>24</v>
      </c>
      <c r="I70" s="236">
        <v>178</v>
      </c>
      <c r="J70" s="236" t="s">
        <v>4413</v>
      </c>
    </row>
    <row r="71" spans="1:10" x14ac:dyDescent="0.25">
      <c r="A71" s="236">
        <v>59950</v>
      </c>
      <c r="B71" s="238">
        <v>44893.477997685186</v>
      </c>
      <c r="C71" s="236">
        <v>28562</v>
      </c>
      <c r="D71" s="236" t="s">
        <v>255</v>
      </c>
      <c r="E71" s="236">
        <v>333849</v>
      </c>
      <c r="F71" s="236">
        <v>246815</v>
      </c>
      <c r="G71" s="236" t="s">
        <v>5110</v>
      </c>
      <c r="H71" s="236">
        <v>23</v>
      </c>
      <c r="I71" s="236">
        <v>484</v>
      </c>
      <c r="J71" s="236" t="s">
        <v>4413</v>
      </c>
    </row>
    <row r="72" spans="1:10" x14ac:dyDescent="0.25">
      <c r="A72" s="236">
        <v>59830</v>
      </c>
      <c r="B72" s="238">
        <v>44885.469305555554</v>
      </c>
      <c r="C72" s="236">
        <v>35886</v>
      </c>
      <c r="D72" s="236" t="s">
        <v>4467</v>
      </c>
      <c r="E72" s="236">
        <v>374519</v>
      </c>
      <c r="F72" s="236">
        <v>287485</v>
      </c>
      <c r="G72" s="236" t="s">
        <v>5110</v>
      </c>
      <c r="H72" s="236">
        <v>23</v>
      </c>
      <c r="I72" s="236">
        <v>260</v>
      </c>
      <c r="J72" s="236" t="s">
        <v>4413</v>
      </c>
    </row>
    <row r="73" spans="1:10" x14ac:dyDescent="0.25">
      <c r="A73" s="236">
        <v>57796</v>
      </c>
      <c r="B73" s="238">
        <v>44655.506192129629</v>
      </c>
      <c r="C73" s="236">
        <v>7466</v>
      </c>
      <c r="D73" s="236" t="s">
        <v>256</v>
      </c>
      <c r="E73" s="236">
        <v>153210</v>
      </c>
      <c r="F73" s="236">
        <v>67221</v>
      </c>
      <c r="G73" s="236" t="s">
        <v>5111</v>
      </c>
      <c r="H73" s="236">
        <v>24</v>
      </c>
      <c r="I73" s="236">
        <v>643</v>
      </c>
      <c r="J73" s="236" t="s">
        <v>4413</v>
      </c>
    </row>
    <row r="74" spans="1:10" x14ac:dyDescent="0.25">
      <c r="A74" s="236">
        <v>57796</v>
      </c>
      <c r="B74" s="238">
        <v>44655.506192129629</v>
      </c>
      <c r="C74" s="236">
        <v>7466</v>
      </c>
      <c r="D74" s="236" t="s">
        <v>256</v>
      </c>
      <c r="E74" s="236">
        <v>152740</v>
      </c>
      <c r="F74" s="236">
        <v>65772</v>
      </c>
      <c r="G74" s="236" t="s">
        <v>5110</v>
      </c>
      <c r="H74" s="236">
        <v>23</v>
      </c>
      <c r="I74" s="236">
        <v>3895</v>
      </c>
      <c r="J74" s="236" t="s">
        <v>4413</v>
      </c>
    </row>
    <row r="75" spans="1:10" x14ac:dyDescent="0.25">
      <c r="A75" s="236">
        <v>58468</v>
      </c>
      <c r="B75" s="238">
        <v>44728.488287037035</v>
      </c>
      <c r="C75" s="236">
        <v>7466</v>
      </c>
      <c r="D75" s="236" t="s">
        <v>256</v>
      </c>
      <c r="E75" s="236">
        <v>153210</v>
      </c>
      <c r="F75" s="236">
        <v>67221</v>
      </c>
      <c r="G75" s="236" t="s">
        <v>5111</v>
      </c>
      <c r="H75" s="236">
        <v>24</v>
      </c>
      <c r="I75" s="236">
        <v>640</v>
      </c>
      <c r="J75" s="236" t="s">
        <v>4413</v>
      </c>
    </row>
    <row r="76" spans="1:10" x14ac:dyDescent="0.25">
      <c r="A76" s="236">
        <v>58468</v>
      </c>
      <c r="B76" s="238">
        <v>44728.488287037035</v>
      </c>
      <c r="C76" s="236">
        <v>7466</v>
      </c>
      <c r="D76" s="236" t="s">
        <v>256</v>
      </c>
      <c r="E76" s="236">
        <v>152740</v>
      </c>
      <c r="F76" s="236">
        <v>65772</v>
      </c>
      <c r="G76" s="236" t="s">
        <v>5110</v>
      </c>
      <c r="H76" s="236">
        <v>23</v>
      </c>
      <c r="I76" s="236">
        <v>2750</v>
      </c>
      <c r="J76" s="236" t="s">
        <v>4413</v>
      </c>
    </row>
    <row r="77" spans="1:10" x14ac:dyDescent="0.25">
      <c r="A77" s="236">
        <v>57363</v>
      </c>
      <c r="B77" s="238">
        <v>44599.552766203706</v>
      </c>
      <c r="C77" s="236">
        <v>7431</v>
      </c>
      <c r="D77" s="236" t="s">
        <v>257</v>
      </c>
      <c r="E77" s="236">
        <v>333293</v>
      </c>
      <c r="F77" s="236">
        <v>246259</v>
      </c>
      <c r="G77" s="236" t="s">
        <v>5111</v>
      </c>
      <c r="H77" s="236">
        <v>24</v>
      </c>
      <c r="I77" s="236">
        <v>818</v>
      </c>
      <c r="J77" s="236" t="s">
        <v>4413</v>
      </c>
    </row>
    <row r="78" spans="1:10" x14ac:dyDescent="0.25">
      <c r="A78" s="236">
        <v>57363</v>
      </c>
      <c r="B78" s="238">
        <v>44599.552766203706</v>
      </c>
      <c r="C78" s="236">
        <v>7431</v>
      </c>
      <c r="D78" s="236" t="s">
        <v>257</v>
      </c>
      <c r="E78" s="236">
        <v>333310</v>
      </c>
      <c r="F78" s="236">
        <v>246276</v>
      </c>
      <c r="G78" s="236" t="s">
        <v>5110</v>
      </c>
      <c r="H78" s="236">
        <v>23</v>
      </c>
      <c r="I78" s="236">
        <v>895</v>
      </c>
      <c r="J78" s="236" t="s">
        <v>4413</v>
      </c>
    </row>
    <row r="79" spans="1:10" x14ac:dyDescent="0.25">
      <c r="A79" s="236">
        <v>58685</v>
      </c>
      <c r="B79" s="238">
        <v>44741.542812500003</v>
      </c>
      <c r="C79" s="236">
        <v>7431</v>
      </c>
      <c r="D79" s="236" t="s">
        <v>257</v>
      </c>
      <c r="E79" s="236">
        <v>333293</v>
      </c>
      <c r="F79" s="236">
        <v>246259</v>
      </c>
      <c r="G79" s="236" t="s">
        <v>5111</v>
      </c>
      <c r="H79" s="236">
        <v>24</v>
      </c>
      <c r="I79" s="236">
        <v>110</v>
      </c>
      <c r="J79" s="236" t="s">
        <v>4413</v>
      </c>
    </row>
    <row r="80" spans="1:10" x14ac:dyDescent="0.25">
      <c r="A80" s="236">
        <v>58685</v>
      </c>
      <c r="B80" s="238">
        <v>44741.542812500003</v>
      </c>
      <c r="C80" s="236">
        <v>7431</v>
      </c>
      <c r="D80" s="236" t="s">
        <v>257</v>
      </c>
      <c r="E80" s="236">
        <v>333310</v>
      </c>
      <c r="F80" s="236">
        <v>246276</v>
      </c>
      <c r="G80" s="236" t="s">
        <v>5110</v>
      </c>
      <c r="H80" s="236">
        <v>23</v>
      </c>
      <c r="I80" s="236">
        <v>402</v>
      </c>
      <c r="J80" s="236" t="s">
        <v>4413</v>
      </c>
    </row>
    <row r="81" spans="1:10" x14ac:dyDescent="0.25">
      <c r="A81" s="236">
        <v>59858</v>
      </c>
      <c r="B81" s="238">
        <v>44887.380462962959</v>
      </c>
      <c r="C81" s="236">
        <v>7431</v>
      </c>
      <c r="D81" s="236" t="s">
        <v>257</v>
      </c>
      <c r="E81" s="236">
        <v>333293</v>
      </c>
      <c r="F81" s="236">
        <v>246259</v>
      </c>
      <c r="G81" s="236" t="s">
        <v>5111</v>
      </c>
      <c r="H81" s="236">
        <v>24</v>
      </c>
      <c r="I81" s="236">
        <v>336</v>
      </c>
      <c r="J81" s="236" t="s">
        <v>4413</v>
      </c>
    </row>
    <row r="82" spans="1:10" x14ac:dyDescent="0.25">
      <c r="A82" s="236">
        <v>59858</v>
      </c>
      <c r="B82" s="238">
        <v>44887.380462962959</v>
      </c>
      <c r="C82" s="236">
        <v>7431</v>
      </c>
      <c r="D82" s="236" t="s">
        <v>257</v>
      </c>
      <c r="E82" s="236">
        <v>333310</v>
      </c>
      <c r="F82" s="236">
        <v>246276</v>
      </c>
      <c r="G82" s="236" t="s">
        <v>5110</v>
      </c>
      <c r="H82" s="236">
        <v>23</v>
      </c>
      <c r="I82" s="236">
        <v>409</v>
      </c>
      <c r="J82" s="236" t="s">
        <v>4413</v>
      </c>
    </row>
    <row r="83" spans="1:10" x14ac:dyDescent="0.25">
      <c r="A83" s="236">
        <v>57333</v>
      </c>
      <c r="B83" s="238">
        <v>44595.498159722221</v>
      </c>
      <c r="C83" s="236">
        <v>7760</v>
      </c>
      <c r="D83" s="236" t="s">
        <v>258</v>
      </c>
      <c r="E83" s="236">
        <v>333048</v>
      </c>
      <c r="F83" s="236">
        <v>246014</v>
      </c>
      <c r="G83" s="236" t="s">
        <v>5111</v>
      </c>
      <c r="H83" s="236">
        <v>24</v>
      </c>
      <c r="I83" s="236">
        <v>105</v>
      </c>
      <c r="J83" s="236" t="s">
        <v>4413</v>
      </c>
    </row>
    <row r="84" spans="1:10" x14ac:dyDescent="0.25">
      <c r="A84" s="236">
        <v>57333</v>
      </c>
      <c r="B84" s="238">
        <v>44595.498159722221</v>
      </c>
      <c r="C84" s="236">
        <v>7760</v>
      </c>
      <c r="D84" s="236" t="s">
        <v>258</v>
      </c>
      <c r="E84" s="236">
        <v>333065</v>
      </c>
      <c r="F84" s="236">
        <v>246031</v>
      </c>
      <c r="G84" s="236" t="s">
        <v>5110</v>
      </c>
      <c r="H84" s="236">
        <v>23</v>
      </c>
      <c r="I84" s="236">
        <v>790</v>
      </c>
      <c r="J84" s="236" t="s">
        <v>4413</v>
      </c>
    </row>
    <row r="85" spans="1:10" x14ac:dyDescent="0.25">
      <c r="A85" s="236">
        <v>58011</v>
      </c>
      <c r="B85" s="238">
        <v>44683.455428240741</v>
      </c>
      <c r="C85" s="236">
        <v>7760</v>
      </c>
      <c r="D85" s="236" t="s">
        <v>258</v>
      </c>
      <c r="E85" s="236">
        <v>333048</v>
      </c>
      <c r="F85" s="236">
        <v>246014</v>
      </c>
      <c r="G85" s="236" t="s">
        <v>5111</v>
      </c>
      <c r="H85" s="236">
        <v>24</v>
      </c>
      <c r="I85" s="236">
        <v>268</v>
      </c>
      <c r="J85" s="236" t="s">
        <v>4413</v>
      </c>
    </row>
    <row r="86" spans="1:10" x14ac:dyDescent="0.25">
      <c r="A86" s="236">
        <v>58011</v>
      </c>
      <c r="B86" s="238">
        <v>44683.455428240741</v>
      </c>
      <c r="C86" s="236">
        <v>7760</v>
      </c>
      <c r="D86" s="236" t="s">
        <v>258</v>
      </c>
      <c r="E86" s="236">
        <v>333065</v>
      </c>
      <c r="F86" s="236">
        <v>246031</v>
      </c>
      <c r="G86" s="236" t="s">
        <v>5110</v>
      </c>
      <c r="H86" s="236">
        <v>23</v>
      </c>
      <c r="I86" s="236">
        <v>544</v>
      </c>
      <c r="J86" s="236" t="s">
        <v>4413</v>
      </c>
    </row>
    <row r="87" spans="1:10" x14ac:dyDescent="0.25">
      <c r="A87" s="236">
        <v>58687</v>
      </c>
      <c r="B87" s="238">
        <v>44742.453182870369</v>
      </c>
      <c r="C87" s="236">
        <v>36793</v>
      </c>
      <c r="D87" s="236" t="s">
        <v>259</v>
      </c>
      <c r="E87" s="236">
        <v>388475</v>
      </c>
      <c r="F87" s="236">
        <v>301441</v>
      </c>
      <c r="G87" s="236" t="s">
        <v>5111</v>
      </c>
      <c r="H87" s="236">
        <v>24</v>
      </c>
      <c r="I87" s="236">
        <v>89</v>
      </c>
      <c r="J87" s="236" t="s">
        <v>4413</v>
      </c>
    </row>
    <row r="88" spans="1:10" x14ac:dyDescent="0.25">
      <c r="A88" s="236">
        <v>59747</v>
      </c>
      <c r="B88" s="238">
        <v>44880.560243055559</v>
      </c>
      <c r="C88" s="236">
        <v>36793</v>
      </c>
      <c r="D88" s="236" t="s">
        <v>259</v>
      </c>
      <c r="E88" s="236">
        <v>388475</v>
      </c>
      <c r="F88" s="236">
        <v>301441</v>
      </c>
      <c r="G88" s="236" t="s">
        <v>5111</v>
      </c>
      <c r="H88" s="236">
        <v>24</v>
      </c>
      <c r="I88" s="236">
        <v>38</v>
      </c>
      <c r="J88" s="236" t="s">
        <v>4413</v>
      </c>
    </row>
    <row r="89" spans="1:10" x14ac:dyDescent="0.25">
      <c r="A89" s="236">
        <v>57787</v>
      </c>
      <c r="B89" s="238">
        <v>44655.477164351854</v>
      </c>
      <c r="C89" s="236">
        <v>8185</v>
      </c>
      <c r="D89" s="236" t="s">
        <v>260</v>
      </c>
      <c r="E89" s="236">
        <v>333146</v>
      </c>
      <c r="F89" s="236">
        <v>246112</v>
      </c>
      <c r="G89" s="236" t="s">
        <v>5111</v>
      </c>
      <c r="H89" s="236">
        <v>24</v>
      </c>
      <c r="I89" s="236">
        <v>270</v>
      </c>
      <c r="J89" s="236" t="s">
        <v>4413</v>
      </c>
    </row>
    <row r="90" spans="1:10" x14ac:dyDescent="0.25">
      <c r="A90" s="236">
        <v>57787</v>
      </c>
      <c r="B90" s="238">
        <v>44655.477164351854</v>
      </c>
      <c r="C90" s="236">
        <v>8185</v>
      </c>
      <c r="D90" s="236" t="s">
        <v>260</v>
      </c>
      <c r="E90" s="236">
        <v>333163</v>
      </c>
      <c r="F90" s="236">
        <v>246129</v>
      </c>
      <c r="G90" s="236" t="s">
        <v>5110</v>
      </c>
      <c r="H90" s="236">
        <v>23</v>
      </c>
      <c r="I90" s="236">
        <v>977</v>
      </c>
      <c r="J90" s="236" t="s">
        <v>4413</v>
      </c>
    </row>
    <row r="91" spans="1:10" x14ac:dyDescent="0.25">
      <c r="A91" s="236">
        <v>58569</v>
      </c>
      <c r="B91" s="238">
        <v>44734.512233796297</v>
      </c>
      <c r="C91" s="236">
        <v>8185</v>
      </c>
      <c r="D91" s="236" t="s">
        <v>260</v>
      </c>
      <c r="E91" s="236">
        <v>333146</v>
      </c>
      <c r="F91" s="236">
        <v>246112</v>
      </c>
      <c r="G91" s="236" t="s">
        <v>5111</v>
      </c>
      <c r="H91" s="236">
        <v>24</v>
      </c>
      <c r="I91" s="236">
        <v>242</v>
      </c>
      <c r="J91" s="236" t="s">
        <v>4413</v>
      </c>
    </row>
    <row r="92" spans="1:10" x14ac:dyDescent="0.25">
      <c r="A92" s="236">
        <v>58569</v>
      </c>
      <c r="B92" s="238">
        <v>44734.512233796297</v>
      </c>
      <c r="C92" s="236">
        <v>8185</v>
      </c>
      <c r="D92" s="236" t="s">
        <v>260</v>
      </c>
      <c r="E92" s="236">
        <v>333163</v>
      </c>
      <c r="F92" s="236">
        <v>246129</v>
      </c>
      <c r="G92" s="236" t="s">
        <v>5110</v>
      </c>
      <c r="H92" s="236">
        <v>23</v>
      </c>
      <c r="I92" s="236">
        <v>1080</v>
      </c>
      <c r="J92" s="236" t="s">
        <v>4413</v>
      </c>
    </row>
    <row r="93" spans="1:10" x14ac:dyDescent="0.25">
      <c r="A93" s="236">
        <v>60269</v>
      </c>
      <c r="B93" s="238">
        <v>44916.447060185186</v>
      </c>
      <c r="C93" s="236">
        <v>8185</v>
      </c>
      <c r="D93" s="236" t="s">
        <v>260</v>
      </c>
      <c r="E93" s="236">
        <v>333146</v>
      </c>
      <c r="F93" s="236">
        <v>246112</v>
      </c>
      <c r="G93" s="236" t="s">
        <v>5111</v>
      </c>
      <c r="H93" s="236">
        <v>24</v>
      </c>
      <c r="I93" s="236">
        <v>250</v>
      </c>
      <c r="J93" s="236" t="s">
        <v>4413</v>
      </c>
    </row>
    <row r="94" spans="1:10" x14ac:dyDescent="0.25">
      <c r="A94" s="236">
        <v>60269</v>
      </c>
      <c r="B94" s="238">
        <v>44916.447060185186</v>
      </c>
      <c r="C94" s="236">
        <v>8185</v>
      </c>
      <c r="D94" s="236" t="s">
        <v>260</v>
      </c>
      <c r="E94" s="236">
        <v>333163</v>
      </c>
      <c r="F94" s="236">
        <v>246129</v>
      </c>
      <c r="G94" s="236" t="s">
        <v>5110</v>
      </c>
      <c r="H94" s="236">
        <v>23</v>
      </c>
      <c r="I94" s="236">
        <v>1040</v>
      </c>
      <c r="J94" s="236" t="s">
        <v>4413</v>
      </c>
    </row>
    <row r="95" spans="1:10" x14ac:dyDescent="0.25">
      <c r="A95" s="236">
        <v>57329</v>
      </c>
      <c r="B95" s="238">
        <v>44595.443993055553</v>
      </c>
      <c r="C95" s="236">
        <v>8206</v>
      </c>
      <c r="D95" s="236" t="s">
        <v>261</v>
      </c>
      <c r="E95" s="236">
        <v>155283</v>
      </c>
      <c r="F95" s="236">
        <v>68281</v>
      </c>
      <c r="G95" s="236" t="s">
        <v>5111</v>
      </c>
      <c r="H95" s="236">
        <v>24</v>
      </c>
      <c r="I95" s="236">
        <v>277</v>
      </c>
      <c r="J95" s="236" t="s">
        <v>4413</v>
      </c>
    </row>
    <row r="96" spans="1:10" x14ac:dyDescent="0.25">
      <c r="A96" s="236">
        <v>57329</v>
      </c>
      <c r="B96" s="238">
        <v>44595.443993055553</v>
      </c>
      <c r="C96" s="236">
        <v>8206</v>
      </c>
      <c r="D96" s="236" t="s">
        <v>261</v>
      </c>
      <c r="E96" s="236">
        <v>154719</v>
      </c>
      <c r="F96" s="236">
        <v>66832</v>
      </c>
      <c r="G96" s="236" t="s">
        <v>5110</v>
      </c>
      <c r="H96" s="236">
        <v>23</v>
      </c>
      <c r="I96" s="236">
        <v>1950</v>
      </c>
      <c r="J96" s="236" t="s">
        <v>4413</v>
      </c>
    </row>
    <row r="97" spans="1:10" x14ac:dyDescent="0.25">
      <c r="A97" s="236">
        <v>58168</v>
      </c>
      <c r="B97" s="238">
        <v>44697.476840277777</v>
      </c>
      <c r="C97" s="236">
        <v>8206</v>
      </c>
      <c r="D97" s="236" t="s">
        <v>261</v>
      </c>
      <c r="E97" s="236">
        <v>155283</v>
      </c>
      <c r="F97" s="236">
        <v>68281</v>
      </c>
      <c r="G97" s="236" t="s">
        <v>5111</v>
      </c>
      <c r="H97" s="236">
        <v>24</v>
      </c>
      <c r="I97" s="236">
        <v>193</v>
      </c>
      <c r="J97" s="236" t="s">
        <v>4413</v>
      </c>
    </row>
    <row r="98" spans="1:10" x14ac:dyDescent="0.25">
      <c r="A98" s="236">
        <v>58168</v>
      </c>
      <c r="B98" s="238">
        <v>44697.476840277777</v>
      </c>
      <c r="C98" s="236">
        <v>8206</v>
      </c>
      <c r="D98" s="236" t="s">
        <v>261</v>
      </c>
      <c r="E98" s="236">
        <v>154719</v>
      </c>
      <c r="F98" s="236">
        <v>66832</v>
      </c>
      <c r="G98" s="236" t="s">
        <v>5110</v>
      </c>
      <c r="H98" s="236">
        <v>23</v>
      </c>
      <c r="I98" s="236">
        <v>1870</v>
      </c>
      <c r="J98" s="236" t="s">
        <v>4413</v>
      </c>
    </row>
    <row r="99" spans="1:10" x14ac:dyDescent="0.25">
      <c r="A99" s="236">
        <v>59677</v>
      </c>
      <c r="B99" s="238">
        <v>44875.427662037036</v>
      </c>
      <c r="C99" s="236">
        <v>8206</v>
      </c>
      <c r="D99" s="236" t="s">
        <v>261</v>
      </c>
      <c r="E99" s="236">
        <v>155283</v>
      </c>
      <c r="F99" s="236">
        <v>68281</v>
      </c>
      <c r="G99" s="236" t="s">
        <v>5111</v>
      </c>
      <c r="H99" s="236">
        <v>24</v>
      </c>
      <c r="I99" s="236">
        <v>413</v>
      </c>
      <c r="J99" s="236" t="s">
        <v>4413</v>
      </c>
    </row>
    <row r="100" spans="1:10" x14ac:dyDescent="0.25">
      <c r="A100" s="236">
        <v>59677</v>
      </c>
      <c r="B100" s="238">
        <v>44875.427662037036</v>
      </c>
      <c r="C100" s="236">
        <v>8206</v>
      </c>
      <c r="D100" s="236" t="s">
        <v>261</v>
      </c>
      <c r="E100" s="236">
        <v>154719</v>
      </c>
      <c r="F100" s="236">
        <v>66832</v>
      </c>
      <c r="G100" s="236" t="s">
        <v>5110</v>
      </c>
      <c r="H100" s="236">
        <v>23</v>
      </c>
      <c r="I100" s="236">
        <v>2335</v>
      </c>
      <c r="J100" s="236" t="s">
        <v>4413</v>
      </c>
    </row>
    <row r="101" spans="1:10" x14ac:dyDescent="0.25">
      <c r="A101" s="236">
        <v>57335</v>
      </c>
      <c r="B101" s="238">
        <v>44595.544456018521</v>
      </c>
      <c r="C101" s="236">
        <v>8293</v>
      </c>
      <c r="D101" s="236" t="s">
        <v>262</v>
      </c>
      <c r="E101" s="236">
        <v>333636</v>
      </c>
      <c r="F101" s="236">
        <v>246602</v>
      </c>
      <c r="G101" s="236" t="s">
        <v>5111</v>
      </c>
      <c r="H101" s="236">
        <v>24</v>
      </c>
      <c r="I101" s="236">
        <v>197</v>
      </c>
      <c r="J101" s="236" t="s">
        <v>4413</v>
      </c>
    </row>
    <row r="102" spans="1:10" x14ac:dyDescent="0.25">
      <c r="A102" s="236">
        <v>57335</v>
      </c>
      <c r="B102" s="238">
        <v>44595.544456018521</v>
      </c>
      <c r="C102" s="236">
        <v>8293</v>
      </c>
      <c r="D102" s="236" t="s">
        <v>262</v>
      </c>
      <c r="E102" s="236">
        <v>333653</v>
      </c>
      <c r="F102" s="236">
        <v>246619</v>
      </c>
      <c r="G102" s="236" t="s">
        <v>5110</v>
      </c>
      <c r="H102" s="236">
        <v>23</v>
      </c>
      <c r="I102" s="236">
        <v>912</v>
      </c>
      <c r="J102" s="236" t="s">
        <v>4413</v>
      </c>
    </row>
    <row r="103" spans="1:10" x14ac:dyDescent="0.25">
      <c r="A103" s="236">
        <v>58567</v>
      </c>
      <c r="B103" s="238">
        <v>44734.498553240737</v>
      </c>
      <c r="C103" s="236">
        <v>8293</v>
      </c>
      <c r="D103" s="236" t="s">
        <v>262</v>
      </c>
      <c r="E103" s="236">
        <v>333636</v>
      </c>
      <c r="F103" s="236">
        <v>246602</v>
      </c>
      <c r="G103" s="236" t="s">
        <v>5111</v>
      </c>
      <c r="H103" s="236">
        <v>24</v>
      </c>
      <c r="I103" s="236">
        <v>276</v>
      </c>
      <c r="J103" s="236" t="s">
        <v>4413</v>
      </c>
    </row>
    <row r="104" spans="1:10" x14ac:dyDescent="0.25">
      <c r="A104" s="236">
        <v>58567</v>
      </c>
      <c r="B104" s="238">
        <v>44734.498553240737</v>
      </c>
      <c r="C104" s="236">
        <v>8293</v>
      </c>
      <c r="D104" s="236" t="s">
        <v>262</v>
      </c>
      <c r="E104" s="236">
        <v>333653</v>
      </c>
      <c r="F104" s="236">
        <v>246619</v>
      </c>
      <c r="G104" s="236" t="s">
        <v>5110</v>
      </c>
      <c r="H104" s="236">
        <v>23</v>
      </c>
      <c r="I104" s="236">
        <v>1365</v>
      </c>
      <c r="J104" s="236" t="s">
        <v>4413</v>
      </c>
    </row>
    <row r="105" spans="1:10" x14ac:dyDescent="0.25">
      <c r="A105" s="236">
        <v>59688</v>
      </c>
      <c r="B105" s="238">
        <v>44875.470601851855</v>
      </c>
      <c r="C105" s="236">
        <v>8293</v>
      </c>
      <c r="D105" s="236" t="s">
        <v>262</v>
      </c>
      <c r="E105" s="236">
        <v>333636</v>
      </c>
      <c r="F105" s="236">
        <v>246602</v>
      </c>
      <c r="G105" s="236" t="s">
        <v>5111</v>
      </c>
      <c r="H105" s="236">
        <v>24</v>
      </c>
      <c r="I105" s="236">
        <v>589</v>
      </c>
      <c r="J105" s="236" t="s">
        <v>4413</v>
      </c>
    </row>
    <row r="106" spans="1:10" x14ac:dyDescent="0.25">
      <c r="A106" s="236">
        <v>59688</v>
      </c>
      <c r="B106" s="238">
        <v>44875.470601851855</v>
      </c>
      <c r="C106" s="236">
        <v>8293</v>
      </c>
      <c r="D106" s="236" t="s">
        <v>262</v>
      </c>
      <c r="E106" s="236">
        <v>333653</v>
      </c>
      <c r="F106" s="236">
        <v>246619</v>
      </c>
      <c r="G106" s="236" t="s">
        <v>5110</v>
      </c>
      <c r="H106" s="236">
        <v>23</v>
      </c>
      <c r="I106" s="236">
        <v>457</v>
      </c>
      <c r="J106" s="236" t="s">
        <v>4413</v>
      </c>
    </row>
    <row r="107" spans="1:10" x14ac:dyDescent="0.25">
      <c r="A107" s="236">
        <v>57315</v>
      </c>
      <c r="B107" s="238">
        <v>44593.48537037037</v>
      </c>
      <c r="C107" s="236">
        <v>8205</v>
      </c>
      <c r="D107" s="236" t="s">
        <v>263</v>
      </c>
      <c r="E107" s="236">
        <v>333587</v>
      </c>
      <c r="F107" s="236">
        <v>246553</v>
      </c>
      <c r="G107" s="236" t="s">
        <v>5111</v>
      </c>
      <c r="H107" s="236">
        <v>24</v>
      </c>
      <c r="I107" s="236">
        <v>341</v>
      </c>
      <c r="J107" s="236" t="s">
        <v>4413</v>
      </c>
    </row>
    <row r="108" spans="1:10" x14ac:dyDescent="0.25">
      <c r="A108" s="236">
        <v>57315</v>
      </c>
      <c r="B108" s="238">
        <v>44593.48537037037</v>
      </c>
      <c r="C108" s="236">
        <v>8205</v>
      </c>
      <c r="D108" s="236" t="s">
        <v>263</v>
      </c>
      <c r="E108" s="236">
        <v>333604</v>
      </c>
      <c r="F108" s="236">
        <v>246570</v>
      </c>
      <c r="G108" s="236" t="s">
        <v>5110</v>
      </c>
      <c r="H108" s="236">
        <v>23</v>
      </c>
      <c r="I108" s="236">
        <v>1405</v>
      </c>
      <c r="J108" s="236" t="s">
        <v>4413</v>
      </c>
    </row>
    <row r="109" spans="1:10" x14ac:dyDescent="0.25">
      <c r="A109" s="236">
        <v>58606</v>
      </c>
      <c r="B109" s="238">
        <v>44738.453460648147</v>
      </c>
      <c r="C109" s="236">
        <v>8205</v>
      </c>
      <c r="D109" s="236" t="s">
        <v>263</v>
      </c>
      <c r="E109" s="236">
        <v>333587</v>
      </c>
      <c r="F109" s="236">
        <v>246553</v>
      </c>
      <c r="G109" s="236" t="s">
        <v>5111</v>
      </c>
      <c r="H109" s="236">
        <v>24</v>
      </c>
      <c r="I109" s="236">
        <v>1800</v>
      </c>
      <c r="J109" s="236" t="s">
        <v>4413</v>
      </c>
    </row>
    <row r="110" spans="1:10" x14ac:dyDescent="0.25">
      <c r="A110" s="236">
        <v>58606</v>
      </c>
      <c r="B110" s="238">
        <v>44738.453460648147</v>
      </c>
      <c r="C110" s="236">
        <v>8205</v>
      </c>
      <c r="D110" s="236" t="s">
        <v>263</v>
      </c>
      <c r="E110" s="236">
        <v>333604</v>
      </c>
      <c r="F110" s="236">
        <v>246570</v>
      </c>
      <c r="G110" s="236" t="s">
        <v>5110</v>
      </c>
      <c r="H110" s="236">
        <v>23</v>
      </c>
      <c r="I110" s="236">
        <v>9890</v>
      </c>
      <c r="J110" s="236" t="s">
        <v>4413</v>
      </c>
    </row>
    <row r="111" spans="1:10" x14ac:dyDescent="0.25">
      <c r="A111" s="236">
        <v>59695</v>
      </c>
      <c r="B111" s="238">
        <v>44875.519050925926</v>
      </c>
      <c r="C111" s="236">
        <v>8205</v>
      </c>
      <c r="D111" s="236" t="s">
        <v>263</v>
      </c>
      <c r="E111" s="236">
        <v>333587</v>
      </c>
      <c r="F111" s="236">
        <v>246553</v>
      </c>
      <c r="G111" s="236" t="s">
        <v>5111</v>
      </c>
      <c r="H111" s="236">
        <v>24</v>
      </c>
      <c r="I111" s="236">
        <v>48</v>
      </c>
      <c r="J111" s="236" t="s">
        <v>4413</v>
      </c>
    </row>
    <row r="112" spans="1:10" x14ac:dyDescent="0.25">
      <c r="A112" s="236">
        <v>59695</v>
      </c>
      <c r="B112" s="238">
        <v>44875.519050925926</v>
      </c>
      <c r="C112" s="236">
        <v>8205</v>
      </c>
      <c r="D112" s="236" t="s">
        <v>263</v>
      </c>
      <c r="E112" s="236">
        <v>333604</v>
      </c>
      <c r="F112" s="236">
        <v>246570</v>
      </c>
      <c r="G112" s="236" t="s">
        <v>5110</v>
      </c>
      <c r="H112" s="236">
        <v>23</v>
      </c>
      <c r="I112" s="236">
        <v>297</v>
      </c>
      <c r="J112" s="236" t="s">
        <v>4413</v>
      </c>
    </row>
    <row r="113" spans="1:10" x14ac:dyDescent="0.25">
      <c r="A113" s="236">
        <v>57744</v>
      </c>
      <c r="B113" s="238">
        <v>44647.549745370372</v>
      </c>
      <c r="C113" s="236">
        <v>7452</v>
      </c>
      <c r="D113" s="236" t="s">
        <v>264</v>
      </c>
      <c r="E113" s="236">
        <v>153284</v>
      </c>
      <c r="F113" s="236">
        <v>66152</v>
      </c>
      <c r="G113" s="236" t="s">
        <v>5110</v>
      </c>
      <c r="H113" s="236">
        <v>23</v>
      </c>
      <c r="I113" s="236">
        <v>59</v>
      </c>
      <c r="J113" s="236" t="s">
        <v>4413</v>
      </c>
    </row>
    <row r="114" spans="1:10" x14ac:dyDescent="0.25">
      <c r="A114" s="236">
        <v>60061</v>
      </c>
      <c r="B114" s="238">
        <v>44901.444618055553</v>
      </c>
      <c r="C114" s="236">
        <v>7452</v>
      </c>
      <c r="D114" s="236" t="s">
        <v>264</v>
      </c>
      <c r="E114" s="236">
        <v>153284</v>
      </c>
      <c r="F114" s="236">
        <v>66152</v>
      </c>
      <c r="G114" s="236" t="s">
        <v>5110</v>
      </c>
      <c r="H114" s="236">
        <v>23</v>
      </c>
      <c r="I114" s="236">
        <v>219</v>
      </c>
      <c r="J114" s="236" t="s">
        <v>4413</v>
      </c>
    </row>
    <row r="115" spans="1:10" x14ac:dyDescent="0.25">
      <c r="A115" s="236">
        <v>57739</v>
      </c>
      <c r="B115" s="238">
        <v>44647.47583333333</v>
      </c>
      <c r="C115" s="236">
        <v>7445</v>
      </c>
      <c r="D115" s="236" t="s">
        <v>265</v>
      </c>
      <c r="E115" s="236">
        <v>152701</v>
      </c>
      <c r="F115" s="236">
        <v>65751</v>
      </c>
      <c r="G115" s="236" t="s">
        <v>5110</v>
      </c>
      <c r="H115" s="236">
        <v>23</v>
      </c>
      <c r="I115" s="236">
        <v>443</v>
      </c>
      <c r="J115" s="236" t="s">
        <v>4413</v>
      </c>
    </row>
    <row r="116" spans="1:10" x14ac:dyDescent="0.25">
      <c r="A116" s="236">
        <v>57734</v>
      </c>
      <c r="B116" s="238">
        <v>44647.452997685185</v>
      </c>
      <c r="C116" s="236">
        <v>7740</v>
      </c>
      <c r="D116" s="236" t="s">
        <v>266</v>
      </c>
      <c r="E116" s="236">
        <v>334437</v>
      </c>
      <c r="F116" s="236">
        <v>247403</v>
      </c>
      <c r="G116" s="236" t="s">
        <v>5110</v>
      </c>
      <c r="H116" s="236">
        <v>23</v>
      </c>
      <c r="I116" s="236">
        <v>552</v>
      </c>
      <c r="J116" s="236" t="s">
        <v>4413</v>
      </c>
    </row>
    <row r="117" spans="1:10" x14ac:dyDescent="0.25">
      <c r="A117" s="236">
        <v>57742</v>
      </c>
      <c r="B117" s="238">
        <v>44647.495162037034</v>
      </c>
      <c r="C117" s="236">
        <v>8201</v>
      </c>
      <c r="D117" s="236" t="s">
        <v>267</v>
      </c>
      <c r="E117" s="236">
        <v>334682</v>
      </c>
      <c r="F117" s="236">
        <v>247648</v>
      </c>
      <c r="G117" s="236" t="s">
        <v>5110</v>
      </c>
      <c r="H117" s="236">
        <v>23</v>
      </c>
      <c r="I117" s="236">
        <v>70</v>
      </c>
      <c r="J117" s="236" t="s">
        <v>4413</v>
      </c>
    </row>
    <row r="118" spans="1:10" x14ac:dyDescent="0.25">
      <c r="A118" s="236">
        <v>59649</v>
      </c>
      <c r="B118" s="238">
        <v>44873.473136574074</v>
      </c>
      <c r="C118" s="236">
        <v>8160</v>
      </c>
      <c r="D118" s="236" t="s">
        <v>4567</v>
      </c>
      <c r="E118" s="236">
        <v>154334</v>
      </c>
      <c r="F118" s="236">
        <v>66622</v>
      </c>
      <c r="G118" s="236" t="s">
        <v>5110</v>
      </c>
      <c r="H118" s="236">
        <v>23</v>
      </c>
      <c r="I118" s="236">
        <v>151</v>
      </c>
      <c r="J118" s="236" t="s">
        <v>4413</v>
      </c>
    </row>
  </sheetData>
  <mergeCells count="3">
    <mergeCell ref="B2:F2"/>
    <mergeCell ref="F4:M4"/>
    <mergeCell ref="B4:D4"/>
  </mergeCells>
  <pageMargins left="0.7" right="0.7" top="0.75" bottom="0.75" header="0.3" footer="0.3"/>
  <pageSetup paperSize="9" fitToWidth="0" fitToHeight="0" orientation="portrait" horizontalDpi="0" verticalDpi="0"/>
  <ignoredErrors>
    <ignoredError sqref="B2 F4 B4"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dimension ref="A1:E46"/>
  <sheetViews>
    <sheetView rightToLeft="1" zoomScaleNormal="100" workbookViewId="0">
      <selection activeCell="C43" sqref="C43"/>
    </sheetView>
  </sheetViews>
  <sheetFormatPr defaultRowHeight="12.75" x14ac:dyDescent="0.2"/>
  <cols>
    <col min="1" max="2" width="10.140625" customWidth="1"/>
    <col min="3" max="3" width="26.28515625" style="36" customWidth="1"/>
    <col min="4" max="4" width="48.140625" style="37" customWidth="1"/>
    <col min="5" max="5" width="66.7109375" customWidth="1"/>
  </cols>
  <sheetData>
    <row r="1" spans="1:5" x14ac:dyDescent="0.2">
      <c r="A1" s="38" t="s">
        <v>6</v>
      </c>
      <c r="B1" t="s">
        <v>7</v>
      </c>
    </row>
    <row r="2" spans="1:5" x14ac:dyDescent="0.2">
      <c r="A2" s="38" t="s">
        <v>8</v>
      </c>
      <c r="B2" t="s">
        <v>9</v>
      </c>
    </row>
    <row r="3" spans="1:5" x14ac:dyDescent="0.2">
      <c r="A3" s="39">
        <v>44635</v>
      </c>
      <c r="B3" t="s">
        <v>10</v>
      </c>
    </row>
    <row r="5" spans="1:5" x14ac:dyDescent="0.2">
      <c r="C5" s="40" t="s">
        <v>11</v>
      </c>
    </row>
    <row r="6" spans="1:5" ht="42.75" x14ac:dyDescent="0.2">
      <c r="C6" s="41">
        <v>43426</v>
      </c>
      <c r="D6" s="42" t="s">
        <v>12</v>
      </c>
    </row>
    <row r="7" spans="1:5" ht="73.5" x14ac:dyDescent="0.2">
      <c r="C7" s="41">
        <v>43426</v>
      </c>
      <c r="D7" s="42" t="s">
        <v>13</v>
      </c>
    </row>
    <row r="8" spans="1:5" ht="42.75" x14ac:dyDescent="0.2">
      <c r="C8" s="41">
        <v>43426</v>
      </c>
      <c r="D8" s="42" t="s">
        <v>14</v>
      </c>
    </row>
    <row r="9" spans="1:5" ht="25.5" x14ac:dyDescent="0.2">
      <c r="C9" s="43">
        <v>43497</v>
      </c>
      <c r="D9" s="37" t="s">
        <v>15</v>
      </c>
    </row>
    <row r="10" spans="1:5" ht="51" x14ac:dyDescent="0.2">
      <c r="C10" s="41">
        <v>43910</v>
      </c>
      <c r="D10" s="44" t="s">
        <v>16</v>
      </c>
      <c r="E10" s="38" t="s">
        <v>17</v>
      </c>
    </row>
    <row r="11" spans="1:5" x14ac:dyDescent="0.2">
      <c r="D11" s="44" t="s">
        <v>18</v>
      </c>
    </row>
    <row r="12" spans="1:5" x14ac:dyDescent="0.2">
      <c r="D12" s="44" t="s">
        <v>19</v>
      </c>
    </row>
    <row r="13" spans="1:5" x14ac:dyDescent="0.2">
      <c r="D13" s="44" t="s">
        <v>20</v>
      </c>
    </row>
    <row r="14" spans="1:5" x14ac:dyDescent="0.2">
      <c r="D14" s="44" t="s">
        <v>21</v>
      </c>
    </row>
    <row r="15" spans="1:5" ht="25.5" x14ac:dyDescent="0.2">
      <c r="D15" s="44" t="s">
        <v>22</v>
      </c>
    </row>
    <row r="16" spans="1:5" x14ac:dyDescent="0.2">
      <c r="D16" s="44" t="s">
        <v>23</v>
      </c>
    </row>
    <row r="17" spans="2:5" x14ac:dyDescent="0.2">
      <c r="C17" s="39">
        <v>44220</v>
      </c>
      <c r="D17" s="44" t="s">
        <v>24</v>
      </c>
    </row>
    <row r="18" spans="2:5" x14ac:dyDescent="0.2">
      <c r="D18" s="44" t="s">
        <v>25</v>
      </c>
    </row>
    <row r="19" spans="2:5" ht="63.75" x14ac:dyDescent="0.2">
      <c r="D19" s="44" t="s">
        <v>26</v>
      </c>
    </row>
    <row r="20" spans="2:5" ht="76.5" x14ac:dyDescent="0.2">
      <c r="D20" s="44" t="s">
        <v>27</v>
      </c>
    </row>
    <row r="21" spans="2:5" x14ac:dyDescent="0.2">
      <c r="D21" s="44" t="s">
        <v>28</v>
      </c>
    </row>
    <row r="22" spans="2:5" x14ac:dyDescent="0.2">
      <c r="D22" s="44" t="s">
        <v>29</v>
      </c>
    </row>
    <row r="23" spans="2:5" ht="25.5" x14ac:dyDescent="0.2">
      <c r="D23" s="44" t="s">
        <v>30</v>
      </c>
    </row>
    <row r="24" spans="2:5" x14ac:dyDescent="0.2">
      <c r="D24" s="44" t="s">
        <v>31</v>
      </c>
    </row>
    <row r="25" spans="2:5" ht="51" x14ac:dyDescent="0.2">
      <c r="D25" s="44" t="s">
        <v>32</v>
      </c>
    </row>
    <row r="26" spans="2:5" x14ac:dyDescent="0.2">
      <c r="D26" s="44" t="s">
        <v>33</v>
      </c>
    </row>
    <row r="27" spans="2:5" ht="51" x14ac:dyDescent="0.2">
      <c r="B27" s="45" t="s">
        <v>34</v>
      </c>
      <c r="C27" s="45" t="s">
        <v>35</v>
      </c>
      <c r="D27" s="44" t="s">
        <v>36</v>
      </c>
      <c r="E27" s="46"/>
    </row>
    <row r="28" spans="2:5" ht="51" x14ac:dyDescent="0.2">
      <c r="B28" s="45"/>
      <c r="C28" s="45"/>
      <c r="D28" s="44" t="s">
        <v>37</v>
      </c>
      <c r="E28" s="46"/>
    </row>
    <row r="29" spans="2:5" ht="38.25" x14ac:dyDescent="0.2">
      <c r="D29" s="44" t="s">
        <v>38</v>
      </c>
    </row>
    <row r="30" spans="2:5" ht="25.5" x14ac:dyDescent="0.2">
      <c r="D30" s="44" t="s">
        <v>39</v>
      </c>
    </row>
    <row r="31" spans="2:5" x14ac:dyDescent="0.2">
      <c r="D31" s="44" t="s">
        <v>40</v>
      </c>
    </row>
    <row r="32" spans="2:5" ht="25.5" x14ac:dyDescent="0.2">
      <c r="D32" s="44" t="s">
        <v>41</v>
      </c>
    </row>
    <row r="33" spans="2:4" ht="25.5" x14ac:dyDescent="0.2">
      <c r="D33" s="44" t="s">
        <v>42</v>
      </c>
    </row>
    <row r="34" spans="2:4" ht="25.5" x14ac:dyDescent="0.2">
      <c r="D34" s="44" t="s">
        <v>43</v>
      </c>
    </row>
    <row r="35" spans="2:4" ht="38.25" x14ac:dyDescent="0.2">
      <c r="D35" s="44" t="s">
        <v>44</v>
      </c>
    </row>
    <row r="36" spans="2:4" ht="51" x14ac:dyDescent="0.2">
      <c r="D36" s="44" t="s">
        <v>45</v>
      </c>
    </row>
    <row r="37" spans="2:4" ht="38.25" x14ac:dyDescent="0.2">
      <c r="D37" s="44" t="s">
        <v>46</v>
      </c>
    </row>
    <row r="38" spans="2:4" ht="38.25" x14ac:dyDescent="0.2">
      <c r="D38" s="44" t="s">
        <v>47</v>
      </c>
    </row>
    <row r="39" spans="2:4" x14ac:dyDescent="0.2">
      <c r="D39" s="44" t="s">
        <v>48</v>
      </c>
    </row>
    <row r="40" spans="2:4" x14ac:dyDescent="0.2">
      <c r="D40" s="44" t="s">
        <v>49</v>
      </c>
    </row>
    <row r="41" spans="2:4" ht="25.5" x14ac:dyDescent="0.2">
      <c r="D41" s="44" t="s">
        <v>50</v>
      </c>
    </row>
    <row r="42" spans="2:4" ht="38.25" x14ac:dyDescent="0.2">
      <c r="D42" s="47" t="s">
        <v>51</v>
      </c>
    </row>
    <row r="43" spans="2:4" ht="25.5" x14ac:dyDescent="0.2">
      <c r="B43" s="38" t="s">
        <v>52</v>
      </c>
      <c r="C43" s="48" t="s">
        <v>53</v>
      </c>
      <c r="D43" s="44" t="s">
        <v>54</v>
      </c>
    </row>
    <row r="44" spans="2:4" ht="25.5" x14ac:dyDescent="0.2">
      <c r="D44" s="44" t="s">
        <v>55</v>
      </c>
    </row>
    <row r="45" spans="2:4" ht="25.5" x14ac:dyDescent="0.2">
      <c r="D45" s="44" t="s">
        <v>56</v>
      </c>
    </row>
    <row r="46" spans="2:4" ht="25.5" x14ac:dyDescent="0.2">
      <c r="D46" s="44" t="s">
        <v>57</v>
      </c>
    </row>
  </sheetData>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M18"/>
  <sheetViews>
    <sheetView rightToLeft="1" zoomScaleNormal="100" workbookViewId="0">
      <pane ySplit="7" topLeftCell="A8" activePane="bottomLeft" state="frozen"/>
      <selection pane="bottomLeft"/>
    </sheetView>
  </sheetViews>
  <sheetFormatPr defaultRowHeight="15" x14ac:dyDescent="0.25"/>
  <cols>
    <col min="1" max="1" width="18.85546875" style="236" customWidth="1"/>
    <col min="2" max="2" width="23" style="236" customWidth="1"/>
    <col min="3" max="3" width="17.140625" style="236" customWidth="1"/>
    <col min="4" max="4" width="23.42578125" style="236" customWidth="1"/>
    <col min="5" max="5" width="14.7109375" style="236" customWidth="1"/>
    <col min="6" max="6" width="14.85546875" style="236" customWidth="1"/>
  </cols>
  <sheetData>
    <row r="2" spans="1:13" x14ac:dyDescent="0.25">
      <c r="B2" s="267" t="s">
        <v>306</v>
      </c>
      <c r="C2" s="267"/>
      <c r="D2" s="267"/>
      <c r="E2" s="267"/>
      <c r="F2" s="267"/>
    </row>
    <row r="4" spans="1:13" ht="23.25" x14ac:dyDescent="0.35">
      <c r="B4" s="268" t="s">
        <v>5113</v>
      </c>
      <c r="C4" s="268"/>
      <c r="D4" s="268"/>
      <c r="F4" s="267" t="s">
        <v>5114</v>
      </c>
      <c r="G4" s="267"/>
      <c r="H4" s="267"/>
      <c r="I4" s="267"/>
      <c r="J4" s="267"/>
      <c r="K4" s="267"/>
      <c r="L4" s="267"/>
      <c r="M4" s="267"/>
    </row>
    <row r="6" spans="1:13" x14ac:dyDescent="0.25">
      <c r="A6" s="239" t="s">
        <v>5115</v>
      </c>
      <c r="B6" s="240" t="s">
        <v>5116</v>
      </c>
      <c r="C6" s="240" t="s">
        <v>5116</v>
      </c>
      <c r="D6" s="240" t="s">
        <v>5116</v>
      </c>
      <c r="E6" s="240" t="s">
        <v>5116</v>
      </c>
      <c r="F6" s="240" t="s">
        <v>5116</v>
      </c>
    </row>
    <row r="7" spans="1:13" x14ac:dyDescent="0.25">
      <c r="A7" s="241" t="s">
        <v>5117</v>
      </c>
      <c r="B7" s="242" t="s">
        <v>269</v>
      </c>
      <c r="C7" s="242" t="s">
        <v>5118</v>
      </c>
      <c r="D7" s="242" t="s">
        <v>5119</v>
      </c>
      <c r="E7" s="242" t="s">
        <v>5120</v>
      </c>
      <c r="F7" s="242" t="s">
        <v>5121</v>
      </c>
    </row>
    <row r="8" spans="1:13" x14ac:dyDescent="0.25">
      <c r="A8" s="238">
        <v>44738.70989583333</v>
      </c>
      <c r="B8" s="243">
        <v>57796</v>
      </c>
      <c r="C8" s="243">
        <v>7466</v>
      </c>
      <c r="D8" s="244">
        <v>1058.866</v>
      </c>
      <c r="E8" s="244">
        <v>529.43299999999999</v>
      </c>
      <c r="F8" s="245">
        <v>1493</v>
      </c>
    </row>
    <row r="9" spans="1:13" x14ac:dyDescent="0.25">
      <c r="A9" s="238">
        <v>44738.709907407407</v>
      </c>
      <c r="B9" s="243">
        <v>57792</v>
      </c>
      <c r="C9" s="243">
        <v>29336</v>
      </c>
      <c r="D9" s="244">
        <v>2658.7150000000001</v>
      </c>
      <c r="E9" s="244">
        <v>1329.3579999999999</v>
      </c>
      <c r="F9" s="245">
        <v>837.5</v>
      </c>
    </row>
    <row r="10" spans="1:13" x14ac:dyDescent="0.25">
      <c r="A10" s="238">
        <v>44738.709918981483</v>
      </c>
      <c r="B10" s="243">
        <v>57787</v>
      </c>
      <c r="C10" s="243">
        <v>8185</v>
      </c>
      <c r="D10" s="244">
        <v>2284.9569999999999</v>
      </c>
      <c r="E10" s="244">
        <v>1599.47</v>
      </c>
      <c r="F10" s="245">
        <v>79.97</v>
      </c>
    </row>
    <row r="11" spans="1:13" x14ac:dyDescent="0.25">
      <c r="A11" s="238">
        <v>44738.709930555553</v>
      </c>
      <c r="B11" s="243">
        <v>57768</v>
      </c>
      <c r="C11" s="243">
        <v>34502</v>
      </c>
      <c r="D11" s="244">
        <v>20489.505000000001</v>
      </c>
      <c r="E11" s="244">
        <v>14342.654</v>
      </c>
      <c r="F11" s="245">
        <v>645.41999999999996</v>
      </c>
    </row>
    <row r="12" spans="1:13" x14ac:dyDescent="0.25">
      <c r="A12" s="238">
        <v>44978.525902777779</v>
      </c>
      <c r="B12" s="243">
        <v>59677</v>
      </c>
      <c r="C12" s="243">
        <v>8206</v>
      </c>
      <c r="D12" s="244">
        <v>5702.5259999999998</v>
      </c>
      <c r="E12" s="244">
        <v>2851.2629999999999</v>
      </c>
      <c r="F12" s="245">
        <v>1810.55</v>
      </c>
    </row>
    <row r="13" spans="1:13" x14ac:dyDescent="0.25">
      <c r="A13" s="238">
        <v>44978.525914351849</v>
      </c>
      <c r="B13" s="243">
        <v>59729</v>
      </c>
      <c r="C13" s="243">
        <v>29336</v>
      </c>
      <c r="D13" s="244">
        <v>2846.5259999999998</v>
      </c>
      <c r="E13" s="244">
        <v>1423.2629999999999</v>
      </c>
      <c r="F13" s="245">
        <v>2704.2</v>
      </c>
    </row>
    <row r="14" spans="1:13" x14ac:dyDescent="0.25">
      <c r="A14" s="238">
        <v>44978.525925925926</v>
      </c>
      <c r="B14" s="243">
        <v>60269</v>
      </c>
      <c r="C14" s="243">
        <v>8185</v>
      </c>
      <c r="D14" s="244">
        <v>3076.6260000000002</v>
      </c>
      <c r="E14" s="244">
        <v>2153.6379999999999</v>
      </c>
      <c r="F14" s="245">
        <v>150.75</v>
      </c>
    </row>
    <row r="15" spans="1:13" x14ac:dyDescent="0.25">
      <c r="A15" s="238">
        <v>44978.525937500002</v>
      </c>
      <c r="B15" s="243">
        <v>59733</v>
      </c>
      <c r="C15" s="243">
        <v>32562</v>
      </c>
      <c r="D15" s="244">
        <v>2982.1579999999999</v>
      </c>
      <c r="E15" s="244">
        <v>2087.511</v>
      </c>
      <c r="F15" s="245">
        <v>480.13</v>
      </c>
    </row>
    <row r="16" spans="1:13" x14ac:dyDescent="0.25">
      <c r="A16" s="238">
        <v>44978.525949074072</v>
      </c>
      <c r="B16" s="243">
        <v>59688</v>
      </c>
      <c r="C16" s="243">
        <v>8293</v>
      </c>
      <c r="D16" s="244">
        <v>284.82600000000002</v>
      </c>
      <c r="E16" s="244">
        <v>199.37799999999999</v>
      </c>
      <c r="F16" s="245">
        <v>18.940000000000001</v>
      </c>
    </row>
    <row r="17" spans="1:6" x14ac:dyDescent="0.25">
      <c r="A17" s="238">
        <v>44978.525960648149</v>
      </c>
      <c r="B17" s="243">
        <v>59942</v>
      </c>
      <c r="C17" s="243">
        <v>33453</v>
      </c>
      <c r="D17" s="244">
        <v>82.105000000000004</v>
      </c>
      <c r="E17" s="244">
        <v>57.473999999999997</v>
      </c>
      <c r="F17" s="245">
        <v>11.21</v>
      </c>
    </row>
    <row r="18" spans="1:6" x14ac:dyDescent="0.25">
      <c r="A18" s="238">
        <v>44978.525972222225</v>
      </c>
      <c r="B18" s="243">
        <v>60055</v>
      </c>
      <c r="C18" s="243">
        <v>34502</v>
      </c>
      <c r="D18" s="244">
        <v>249682.10500000001</v>
      </c>
      <c r="E18" s="244">
        <v>174777.47399999999</v>
      </c>
      <c r="F18" s="245">
        <v>14856.09</v>
      </c>
    </row>
  </sheetData>
  <mergeCells count="3">
    <mergeCell ref="B2:F2"/>
    <mergeCell ref="F4:M4"/>
    <mergeCell ref="B4:D4"/>
  </mergeCells>
  <pageMargins left="0.7" right="0.7" top="0.75" bottom="0.75" header="0.3" footer="0.3"/>
  <pageSetup paperSize="9" fitToWidth="0" fitToHeight="0" orientation="portrait" horizontalDpi="0" verticalDpi="0"/>
  <ignoredErrors>
    <ignoredError sqref="B2 F4 B4 A6:A18 B6:F7"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M11"/>
  <sheetViews>
    <sheetView rightToLeft="1" zoomScaleNormal="100" workbookViewId="0">
      <pane ySplit="7" topLeftCell="A8" activePane="bottomLeft" state="frozen"/>
      <selection pane="bottomLeft"/>
    </sheetView>
  </sheetViews>
  <sheetFormatPr defaultRowHeight="15" x14ac:dyDescent="0.25"/>
  <cols>
    <col min="1" max="1" width="18.85546875" style="236" customWidth="1"/>
    <col min="2" max="2" width="23" style="236" customWidth="1"/>
    <col min="3" max="3" width="17.140625" style="236" customWidth="1"/>
    <col min="4" max="4" width="23.42578125" style="236" customWidth="1"/>
    <col min="5" max="5" width="14.7109375" style="236" customWidth="1"/>
    <col min="6" max="6" width="14.85546875" style="236" customWidth="1"/>
  </cols>
  <sheetData>
    <row r="2" spans="1:13" x14ac:dyDescent="0.25">
      <c r="B2" s="267" t="s">
        <v>5122</v>
      </c>
      <c r="C2" s="267"/>
      <c r="D2" s="267"/>
      <c r="E2" s="267"/>
      <c r="F2" s="267"/>
    </row>
    <row r="4" spans="1:13" ht="23.25" x14ac:dyDescent="0.35">
      <c r="B4" s="268" t="s">
        <v>5123</v>
      </c>
      <c r="C4" s="268"/>
      <c r="D4" s="268"/>
      <c r="F4" s="267" t="s">
        <v>5124</v>
      </c>
      <c r="G4" s="267"/>
      <c r="H4" s="267"/>
      <c r="I4" s="267"/>
      <c r="J4" s="267"/>
      <c r="K4" s="267"/>
      <c r="L4" s="267"/>
      <c r="M4" s="267"/>
    </row>
    <row r="6" spans="1:13" x14ac:dyDescent="0.25">
      <c r="A6" s="239" t="s">
        <v>5115</v>
      </c>
      <c r="B6" s="240" t="s">
        <v>5125</v>
      </c>
      <c r="C6" s="240" t="s">
        <v>5125</v>
      </c>
      <c r="D6" s="240" t="s">
        <v>5125</v>
      </c>
      <c r="E6" s="240" t="s">
        <v>5125</v>
      </c>
      <c r="F6" s="240" t="s">
        <v>5125</v>
      </c>
    </row>
    <row r="7" spans="1:13" x14ac:dyDescent="0.25">
      <c r="A7" s="241" t="s">
        <v>5117</v>
      </c>
      <c r="B7" s="242" t="s">
        <v>269</v>
      </c>
      <c r="C7" s="242" t="s">
        <v>5118</v>
      </c>
      <c r="D7" s="242" t="s">
        <v>5119</v>
      </c>
      <c r="E7" s="242" t="s">
        <v>5120</v>
      </c>
      <c r="F7" s="242" t="s">
        <v>5121</v>
      </c>
    </row>
    <row r="8" spans="1:13" x14ac:dyDescent="0.25">
      <c r="A8" s="238">
        <v>44728.731585648151</v>
      </c>
      <c r="B8" s="243">
        <v>57796</v>
      </c>
      <c r="C8" s="243">
        <v>7466</v>
      </c>
      <c r="D8" s="244">
        <v>1058.866</v>
      </c>
      <c r="E8" s="244">
        <v>529.43299999999999</v>
      </c>
      <c r="F8" s="245">
        <v>5357.86</v>
      </c>
    </row>
    <row r="9" spans="1:13" x14ac:dyDescent="0.25">
      <c r="A9" s="238">
        <v>44978.527800925927</v>
      </c>
      <c r="B9" s="243">
        <v>59729</v>
      </c>
      <c r="C9" s="243">
        <v>29336</v>
      </c>
      <c r="D9" s="244">
        <v>2846.5259999999998</v>
      </c>
      <c r="E9" s="244">
        <v>1423.2629999999999</v>
      </c>
      <c r="F9" s="245">
        <v>10788.33</v>
      </c>
    </row>
    <row r="10" spans="1:13" x14ac:dyDescent="0.25">
      <c r="A10" s="238">
        <v>44978.527812499997</v>
      </c>
      <c r="B10" s="243">
        <v>60269</v>
      </c>
      <c r="C10" s="243">
        <v>8185</v>
      </c>
      <c r="D10" s="244">
        <v>3076.6260000000002</v>
      </c>
      <c r="E10" s="244">
        <v>1076.819</v>
      </c>
      <c r="F10" s="245">
        <v>2756.66</v>
      </c>
    </row>
    <row r="11" spans="1:13" x14ac:dyDescent="0.25">
      <c r="A11" s="238">
        <v>44978.527824074074</v>
      </c>
      <c r="B11" s="243">
        <v>59830</v>
      </c>
      <c r="C11" s="243">
        <v>35886</v>
      </c>
      <c r="D11" s="244">
        <v>27.457999999999998</v>
      </c>
      <c r="E11" s="244">
        <v>13.728999999999999</v>
      </c>
      <c r="F11" s="245">
        <v>98.3</v>
      </c>
    </row>
  </sheetData>
  <mergeCells count="3">
    <mergeCell ref="B2:F2"/>
    <mergeCell ref="F4:M4"/>
    <mergeCell ref="B4:D4"/>
  </mergeCells>
  <pageMargins left="0.7" right="0.7" top="0.75" bottom="0.75" header="0.3" footer="0.3"/>
  <pageSetup paperSize="9" fitToWidth="0" fitToHeight="0" orientation="portrait" horizontalDpi="0" verticalDpi="0"/>
  <ignoredErrors>
    <ignoredError sqref="B2 F4 B4 A6:A11 B6:F7"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M8"/>
  <sheetViews>
    <sheetView rightToLeft="1" zoomScaleNormal="100" workbookViewId="0">
      <pane xSplit="1" ySplit="7" topLeftCell="B8" activePane="bottomRight" state="frozen"/>
      <selection pane="topRight"/>
      <selection pane="bottomLeft"/>
      <selection pane="bottomRight" activeCell="B8" sqref="B8"/>
    </sheetView>
  </sheetViews>
  <sheetFormatPr defaultRowHeight="15" x14ac:dyDescent="0.25"/>
  <cols>
    <col min="1" max="2" width="18.85546875" style="236" customWidth="1"/>
    <col min="3" max="3" width="17.140625" style="236" customWidth="1"/>
    <col min="4" max="4" width="10.5703125" style="236" customWidth="1"/>
    <col min="5" max="5" width="6.28515625" style="236" customWidth="1"/>
  </cols>
  <sheetData>
    <row r="2" spans="1:13" x14ac:dyDescent="0.25">
      <c r="B2" s="267" t="s">
        <v>5122</v>
      </c>
      <c r="C2" s="267"/>
      <c r="D2" s="267"/>
      <c r="E2" s="267"/>
      <c r="F2" s="267"/>
    </row>
    <row r="4" spans="1:13" ht="23.25" x14ac:dyDescent="0.35">
      <c r="B4" s="268" t="s">
        <v>5126</v>
      </c>
      <c r="C4" s="268"/>
      <c r="D4" s="268"/>
      <c r="F4" s="267" t="s">
        <v>239</v>
      </c>
      <c r="G4" s="267"/>
      <c r="H4" s="267"/>
      <c r="I4" s="267"/>
      <c r="J4" s="267"/>
      <c r="K4" s="267"/>
      <c r="L4" s="267"/>
      <c r="M4" s="267"/>
    </row>
    <row r="7" spans="1:13" ht="30" x14ac:dyDescent="0.25">
      <c r="A7" s="246" t="s">
        <v>5115</v>
      </c>
      <c r="B7" s="247" t="s">
        <v>5127</v>
      </c>
      <c r="C7" s="247" t="s">
        <v>5128</v>
      </c>
      <c r="D7" s="247" t="s">
        <v>5129</v>
      </c>
      <c r="E7" s="248" t="s">
        <v>5130</v>
      </c>
    </row>
    <row r="8" spans="1:13" x14ac:dyDescent="0.25">
      <c r="A8" s="236" t="s">
        <v>5131</v>
      </c>
      <c r="B8" s="245">
        <v>800</v>
      </c>
      <c r="C8" s="245">
        <v>400</v>
      </c>
      <c r="D8" s="245">
        <v>50</v>
      </c>
      <c r="E8" s="245">
        <v>15</v>
      </c>
      <c r="F8" s="245"/>
      <c r="G8" s="245"/>
      <c r="H8" s="245"/>
      <c r="I8" s="245"/>
      <c r="J8" s="245"/>
      <c r="K8" s="245"/>
      <c r="L8" s="245"/>
    </row>
  </sheetData>
  <mergeCells count="3">
    <mergeCell ref="B2:F2"/>
    <mergeCell ref="F4:M4"/>
    <mergeCell ref="B4:D4"/>
  </mergeCells>
  <pageMargins left="0.7" right="0.7" top="0.75" bottom="0.75" header="0.3" footer="0.3"/>
  <pageSetup paperSize="9" fitToWidth="0" fitToHeight="0" orientation="portrait" horizontalDpi="0" verticalDpi="0"/>
  <ignoredErrors>
    <ignoredError sqref="B2 F4 B4 A7:E7"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M1641"/>
  <sheetViews>
    <sheetView rightToLeft="1" zoomScaleNormal="100" workbookViewId="0">
      <pane xSplit="1" ySplit="7" topLeftCell="B8" activePane="bottomRight" state="frozen"/>
      <selection pane="topRight"/>
      <selection pane="bottomLeft"/>
      <selection pane="bottomRight" activeCell="B8" sqref="B8"/>
    </sheetView>
  </sheetViews>
  <sheetFormatPr defaultRowHeight="15" x14ac:dyDescent="0.25"/>
  <cols>
    <col min="1" max="2" width="18.85546875" style="236" customWidth="1"/>
    <col min="3" max="3" width="17.140625" style="236" customWidth="1"/>
  </cols>
  <sheetData>
    <row r="2" spans="1:13" x14ac:dyDescent="0.25">
      <c r="B2" s="267" t="s">
        <v>5132</v>
      </c>
      <c r="C2" s="267"/>
      <c r="D2" s="267"/>
      <c r="E2" s="267"/>
      <c r="F2" s="267"/>
    </row>
    <row r="4" spans="1:13" ht="23.25" x14ac:dyDescent="0.35">
      <c r="B4" s="268" t="s">
        <v>5133</v>
      </c>
      <c r="C4" s="268"/>
      <c r="D4" s="268"/>
      <c r="F4" s="267" t="s">
        <v>239</v>
      </c>
      <c r="G4" s="267"/>
      <c r="H4" s="267"/>
      <c r="I4" s="267"/>
      <c r="J4" s="267"/>
      <c r="K4" s="267"/>
      <c r="L4" s="267"/>
      <c r="M4" s="267"/>
    </row>
    <row r="7" spans="1:13" ht="45" x14ac:dyDescent="0.25">
      <c r="A7" s="246" t="s">
        <v>5115</v>
      </c>
      <c r="B7" s="248" t="s">
        <v>5134</v>
      </c>
    </row>
    <row r="8" spans="1:13" x14ac:dyDescent="0.25">
      <c r="A8" s="236" t="s">
        <v>5135</v>
      </c>
      <c r="B8" s="245"/>
      <c r="C8" s="245"/>
      <c r="D8" s="245"/>
      <c r="E8" s="245"/>
      <c r="F8" s="245"/>
    </row>
    <row r="9" spans="1:13" x14ac:dyDescent="0.25">
      <c r="A9" s="236" t="s">
        <v>5136</v>
      </c>
      <c r="B9" s="245"/>
      <c r="C9" s="245"/>
      <c r="D9" s="245"/>
      <c r="E9" s="245"/>
      <c r="F9" s="245"/>
    </row>
    <row r="10" spans="1:13" x14ac:dyDescent="0.25">
      <c r="A10" s="236" t="s">
        <v>5137</v>
      </c>
      <c r="B10" s="245"/>
      <c r="C10" s="245"/>
      <c r="D10" s="245"/>
      <c r="E10" s="245"/>
      <c r="F10" s="245"/>
    </row>
    <row r="11" spans="1:13" x14ac:dyDescent="0.25">
      <c r="A11" s="236" t="s">
        <v>5138</v>
      </c>
      <c r="B11" s="245"/>
      <c r="C11" s="245"/>
      <c r="D11" s="245"/>
      <c r="E11" s="245"/>
      <c r="F11" s="245"/>
    </row>
    <row r="12" spans="1:13" x14ac:dyDescent="0.25">
      <c r="A12" s="236" t="s">
        <v>5139</v>
      </c>
      <c r="B12" s="245"/>
      <c r="C12" s="245"/>
      <c r="D12" s="245"/>
      <c r="E12" s="245"/>
      <c r="F12" s="245"/>
    </row>
    <row r="13" spans="1:13" x14ac:dyDescent="0.25">
      <c r="A13" s="236" t="s">
        <v>5140</v>
      </c>
      <c r="B13" s="245"/>
      <c r="C13" s="245"/>
      <c r="D13" s="245"/>
      <c r="E13" s="245"/>
      <c r="F13" s="245"/>
    </row>
    <row r="14" spans="1:13" x14ac:dyDescent="0.25">
      <c r="A14" s="236" t="s">
        <v>5141</v>
      </c>
      <c r="B14" s="245"/>
      <c r="C14" s="245"/>
      <c r="D14" s="245"/>
      <c r="E14" s="245"/>
      <c r="F14" s="245"/>
    </row>
    <row r="15" spans="1:13" x14ac:dyDescent="0.25">
      <c r="A15" s="236" t="s">
        <v>5142</v>
      </c>
      <c r="B15" s="245"/>
      <c r="C15" s="245"/>
      <c r="D15" s="245"/>
      <c r="E15" s="245"/>
      <c r="F15" s="245"/>
    </row>
    <row r="16" spans="1:13" x14ac:dyDescent="0.25">
      <c r="A16" s="236" t="s">
        <v>5143</v>
      </c>
      <c r="B16" s="245"/>
      <c r="C16" s="245"/>
      <c r="D16" s="245"/>
      <c r="E16" s="245"/>
      <c r="F16" s="245"/>
    </row>
    <row r="17" spans="1:6" x14ac:dyDescent="0.25">
      <c r="A17" s="236" t="s">
        <v>5144</v>
      </c>
      <c r="B17" s="245"/>
      <c r="C17" s="245"/>
      <c r="D17" s="245"/>
      <c r="E17" s="245"/>
      <c r="F17" s="245"/>
    </row>
    <row r="18" spans="1:6" x14ac:dyDescent="0.25">
      <c r="A18" s="236" t="s">
        <v>5145</v>
      </c>
      <c r="B18" s="245"/>
      <c r="C18" s="245"/>
      <c r="D18" s="245"/>
      <c r="E18" s="245"/>
      <c r="F18" s="245"/>
    </row>
    <row r="19" spans="1:6" x14ac:dyDescent="0.25">
      <c r="A19" s="236" t="s">
        <v>5146</v>
      </c>
      <c r="B19" s="245"/>
      <c r="C19" s="245"/>
      <c r="D19" s="245"/>
      <c r="E19" s="245"/>
      <c r="F19" s="245"/>
    </row>
    <row r="20" spans="1:6" x14ac:dyDescent="0.25">
      <c r="A20" s="236" t="s">
        <v>5147</v>
      </c>
      <c r="B20" s="245">
        <v>2038.0067987568</v>
      </c>
      <c r="C20" s="245"/>
      <c r="D20" s="245"/>
      <c r="E20" s="245"/>
      <c r="F20" s="245"/>
    </row>
    <row r="21" spans="1:6" x14ac:dyDescent="0.25">
      <c r="A21" s="236" t="s">
        <v>5148</v>
      </c>
      <c r="B21" s="245"/>
      <c r="C21" s="245"/>
      <c r="D21" s="245"/>
      <c r="E21" s="245"/>
      <c r="F21" s="245"/>
    </row>
    <row r="22" spans="1:6" x14ac:dyDescent="0.25">
      <c r="A22" s="236" t="s">
        <v>5149</v>
      </c>
      <c r="B22" s="245"/>
      <c r="C22" s="245"/>
      <c r="D22" s="245"/>
      <c r="E22" s="245"/>
      <c r="F22" s="245"/>
    </row>
    <row r="23" spans="1:6" x14ac:dyDescent="0.25">
      <c r="A23" s="236" t="s">
        <v>5150</v>
      </c>
      <c r="B23" s="245">
        <v>70.004870446132898</v>
      </c>
      <c r="C23" s="245"/>
      <c r="D23" s="245"/>
      <c r="E23" s="245"/>
      <c r="F23" s="245"/>
    </row>
    <row r="24" spans="1:6" x14ac:dyDescent="0.25">
      <c r="A24" s="236" t="s">
        <v>5151</v>
      </c>
      <c r="B24" s="245">
        <v>425.119179816871</v>
      </c>
      <c r="C24" s="245"/>
      <c r="D24" s="245"/>
      <c r="E24" s="245"/>
      <c r="F24" s="245"/>
    </row>
    <row r="25" spans="1:6" x14ac:dyDescent="0.25">
      <c r="A25" s="236" t="s">
        <v>5152</v>
      </c>
      <c r="B25" s="245">
        <v>2165.1167112696999</v>
      </c>
      <c r="C25" s="245"/>
      <c r="D25" s="245"/>
      <c r="E25" s="245"/>
      <c r="F25" s="245"/>
    </row>
    <row r="26" spans="1:6" x14ac:dyDescent="0.25">
      <c r="A26" s="236" t="s">
        <v>5153</v>
      </c>
      <c r="B26" s="245"/>
      <c r="C26" s="245"/>
      <c r="D26" s="245"/>
      <c r="E26" s="245"/>
      <c r="F26" s="245"/>
    </row>
    <row r="27" spans="1:6" x14ac:dyDescent="0.25">
      <c r="A27" s="236" t="s">
        <v>5154</v>
      </c>
      <c r="B27" s="245"/>
      <c r="C27" s="245"/>
      <c r="D27" s="245"/>
      <c r="E27" s="245"/>
      <c r="F27" s="245"/>
    </row>
    <row r="28" spans="1:6" x14ac:dyDescent="0.25">
      <c r="A28" s="236" t="s">
        <v>5155</v>
      </c>
      <c r="B28" s="245"/>
      <c r="C28" s="245"/>
      <c r="D28" s="245"/>
      <c r="E28" s="245"/>
      <c r="F28" s="245"/>
    </row>
    <row r="29" spans="1:6" x14ac:dyDescent="0.25">
      <c r="A29" s="236" t="s">
        <v>5156</v>
      </c>
      <c r="B29" s="245">
        <v>151.108980077312</v>
      </c>
      <c r="C29" s="245"/>
      <c r="D29" s="245"/>
      <c r="E29" s="245"/>
      <c r="F29" s="245"/>
    </row>
    <row r="30" spans="1:6" x14ac:dyDescent="0.25">
      <c r="A30" s="236" t="s">
        <v>5157</v>
      </c>
      <c r="B30" s="245"/>
      <c r="C30" s="245"/>
      <c r="D30" s="245"/>
      <c r="E30" s="245"/>
      <c r="F30" s="245"/>
    </row>
    <row r="31" spans="1:6" x14ac:dyDescent="0.25">
      <c r="A31" s="236" t="s">
        <v>5158</v>
      </c>
      <c r="B31" s="245">
        <v>156.80300327088901</v>
      </c>
      <c r="C31" s="245"/>
      <c r="D31" s="245"/>
      <c r="E31" s="245"/>
      <c r="F31" s="245"/>
    </row>
    <row r="32" spans="1:6" x14ac:dyDescent="0.25">
      <c r="A32" s="236" t="s">
        <v>5159</v>
      </c>
      <c r="B32" s="245"/>
      <c r="C32" s="245"/>
      <c r="D32" s="245"/>
      <c r="E32" s="245"/>
      <c r="F32" s="245"/>
    </row>
    <row r="33" spans="1:6" x14ac:dyDescent="0.25">
      <c r="A33" s="236" t="s">
        <v>5160</v>
      </c>
      <c r="B33" s="245"/>
      <c r="C33" s="245"/>
      <c r="D33" s="245"/>
      <c r="E33" s="245"/>
      <c r="F33" s="245"/>
    </row>
    <row r="34" spans="1:6" x14ac:dyDescent="0.25">
      <c r="A34" s="236" t="s">
        <v>5161</v>
      </c>
      <c r="B34" s="245">
        <v>12.1666666666667</v>
      </c>
      <c r="C34" s="245"/>
      <c r="D34" s="245"/>
      <c r="E34" s="245"/>
      <c r="F34" s="245"/>
    </row>
    <row r="35" spans="1:6" x14ac:dyDescent="0.25">
      <c r="A35" s="236" t="s">
        <v>5162</v>
      </c>
      <c r="B35" s="245">
        <v>86.610169491525397</v>
      </c>
      <c r="C35" s="245"/>
      <c r="D35" s="245"/>
      <c r="E35" s="245"/>
      <c r="F35" s="245"/>
    </row>
    <row r="36" spans="1:6" x14ac:dyDescent="0.25">
      <c r="A36" s="236" t="s">
        <v>5163</v>
      </c>
      <c r="B36" s="245">
        <v>389.93962450592898</v>
      </c>
      <c r="C36" s="245"/>
      <c r="D36" s="245"/>
      <c r="E36" s="245"/>
      <c r="F36" s="245"/>
    </row>
    <row r="37" spans="1:6" x14ac:dyDescent="0.25">
      <c r="A37" s="236" t="s">
        <v>5164</v>
      </c>
      <c r="B37" s="245">
        <v>2756.8088737201401</v>
      </c>
      <c r="C37" s="245"/>
      <c r="D37" s="245"/>
      <c r="E37" s="245"/>
      <c r="F37" s="245"/>
    </row>
    <row r="38" spans="1:6" x14ac:dyDescent="0.25">
      <c r="A38" s="236" t="s">
        <v>5165</v>
      </c>
      <c r="B38" s="245"/>
      <c r="C38" s="245"/>
      <c r="D38" s="245"/>
      <c r="E38" s="245"/>
      <c r="F38" s="245"/>
    </row>
    <row r="39" spans="1:6" x14ac:dyDescent="0.25">
      <c r="A39" s="236" t="s">
        <v>5166</v>
      </c>
      <c r="B39" s="245">
        <v>20.5056179775281</v>
      </c>
      <c r="C39" s="245"/>
      <c r="D39" s="245"/>
      <c r="E39" s="245"/>
      <c r="F39" s="245"/>
    </row>
    <row r="40" spans="1:6" x14ac:dyDescent="0.25">
      <c r="A40" s="236" t="s">
        <v>5167</v>
      </c>
      <c r="B40" s="245">
        <v>96.172154234654201</v>
      </c>
      <c r="C40" s="245"/>
      <c r="D40" s="245"/>
      <c r="E40" s="245"/>
      <c r="F40" s="245"/>
    </row>
    <row r="41" spans="1:6" x14ac:dyDescent="0.25">
      <c r="A41" s="236" t="s">
        <v>5168</v>
      </c>
      <c r="B41" s="245"/>
      <c r="C41" s="245"/>
      <c r="D41" s="245"/>
      <c r="E41" s="245"/>
      <c r="F41" s="245"/>
    </row>
    <row r="42" spans="1:6" x14ac:dyDescent="0.25">
      <c r="A42" s="236" t="s">
        <v>5169</v>
      </c>
      <c r="B42" s="245"/>
      <c r="C42" s="245"/>
      <c r="D42" s="245"/>
      <c r="E42" s="245"/>
      <c r="F42" s="245"/>
    </row>
    <row r="43" spans="1:6" x14ac:dyDescent="0.25">
      <c r="A43" s="236" t="s">
        <v>5170</v>
      </c>
      <c r="B43" s="245"/>
      <c r="C43" s="245"/>
      <c r="D43" s="245"/>
      <c r="E43" s="245"/>
      <c r="F43" s="245"/>
    </row>
    <row r="44" spans="1:6" x14ac:dyDescent="0.25">
      <c r="A44" s="236" t="s">
        <v>5171</v>
      </c>
      <c r="B44" s="245">
        <v>545.15596193874501</v>
      </c>
      <c r="C44" s="245"/>
      <c r="D44" s="245"/>
      <c r="E44" s="245"/>
      <c r="F44" s="245"/>
    </row>
    <row r="45" spans="1:6" x14ac:dyDescent="0.25">
      <c r="A45" s="236" t="s">
        <v>5172</v>
      </c>
      <c r="B45" s="245"/>
      <c r="C45" s="245"/>
      <c r="D45" s="245"/>
      <c r="E45" s="245"/>
      <c r="F45" s="245"/>
    </row>
    <row r="46" spans="1:6" x14ac:dyDescent="0.25">
      <c r="A46" s="236" t="s">
        <v>5173</v>
      </c>
      <c r="B46" s="245">
        <v>793.63945881653297</v>
      </c>
      <c r="C46" s="245"/>
      <c r="D46" s="245"/>
      <c r="E46" s="245"/>
      <c r="F46" s="245"/>
    </row>
    <row r="47" spans="1:6" x14ac:dyDescent="0.25">
      <c r="A47" s="236" t="s">
        <v>5174</v>
      </c>
      <c r="B47" s="245">
        <v>847.98974108451398</v>
      </c>
      <c r="C47" s="245"/>
      <c r="D47" s="245"/>
      <c r="E47" s="245"/>
      <c r="F47" s="245"/>
    </row>
    <row r="48" spans="1:6" x14ac:dyDescent="0.25">
      <c r="A48" s="236" t="s">
        <v>5175</v>
      </c>
      <c r="B48" s="245">
        <v>1923.16966403162</v>
      </c>
      <c r="C48" s="245"/>
      <c r="D48" s="245"/>
      <c r="E48" s="245"/>
      <c r="F48" s="245"/>
    </row>
    <row r="49" spans="1:6" x14ac:dyDescent="0.25">
      <c r="A49" s="236" t="s">
        <v>5176</v>
      </c>
      <c r="B49" s="245">
        <v>29723.695652173901</v>
      </c>
      <c r="C49" s="245"/>
      <c r="D49" s="245"/>
      <c r="E49" s="245"/>
      <c r="F49" s="245"/>
    </row>
    <row r="50" spans="1:6" x14ac:dyDescent="0.25">
      <c r="A50" s="236" t="s">
        <v>5177</v>
      </c>
      <c r="B50" s="245"/>
      <c r="C50" s="245"/>
      <c r="D50" s="245"/>
      <c r="E50" s="245"/>
      <c r="F50" s="245"/>
    </row>
    <row r="51" spans="1:6" x14ac:dyDescent="0.25">
      <c r="A51" s="236" t="s">
        <v>5178</v>
      </c>
      <c r="B51" s="245"/>
      <c r="C51" s="245"/>
      <c r="D51" s="245"/>
      <c r="E51" s="245"/>
      <c r="F51" s="245"/>
    </row>
    <row r="52" spans="1:6" x14ac:dyDescent="0.25">
      <c r="A52" s="236" t="s">
        <v>5179</v>
      </c>
      <c r="B52" s="245"/>
      <c r="C52" s="245"/>
      <c r="D52" s="245"/>
      <c r="E52" s="245"/>
      <c r="F52" s="245"/>
    </row>
    <row r="53" spans="1:6" x14ac:dyDescent="0.25">
      <c r="A53" s="236" t="s">
        <v>5180</v>
      </c>
      <c r="B53" s="245"/>
      <c r="C53" s="245"/>
      <c r="D53" s="245"/>
      <c r="E53" s="245"/>
      <c r="F53" s="245"/>
    </row>
    <row r="54" spans="1:6" x14ac:dyDescent="0.25">
      <c r="A54" s="236" t="s">
        <v>5181</v>
      </c>
      <c r="B54" s="245">
        <v>139.916666666667</v>
      </c>
      <c r="C54" s="245"/>
      <c r="D54" s="245"/>
      <c r="E54" s="245"/>
      <c r="F54" s="245"/>
    </row>
    <row r="55" spans="1:6" x14ac:dyDescent="0.25">
      <c r="A55" s="236" t="s">
        <v>5182</v>
      </c>
      <c r="B55" s="245">
        <v>0.27350427350427298</v>
      </c>
      <c r="C55" s="245"/>
      <c r="D55" s="245"/>
      <c r="E55" s="245"/>
      <c r="F55" s="245"/>
    </row>
    <row r="56" spans="1:6" x14ac:dyDescent="0.25">
      <c r="A56" s="236" t="s">
        <v>5183</v>
      </c>
      <c r="B56" s="245">
        <v>46.570561383061403</v>
      </c>
      <c r="C56" s="245"/>
      <c r="D56" s="245"/>
      <c r="E56" s="245"/>
      <c r="F56" s="245"/>
    </row>
    <row r="57" spans="1:6" x14ac:dyDescent="0.25">
      <c r="A57" s="236" t="s">
        <v>5184</v>
      </c>
      <c r="B57" s="245">
        <v>116.09668803418801</v>
      </c>
      <c r="C57" s="245"/>
      <c r="D57" s="245"/>
      <c r="E57" s="245"/>
      <c r="F57" s="245"/>
    </row>
    <row r="58" spans="1:6" x14ac:dyDescent="0.25">
      <c r="A58" s="236" t="s">
        <v>5185</v>
      </c>
      <c r="B58" s="245"/>
      <c r="C58" s="245"/>
      <c r="D58" s="245"/>
      <c r="E58" s="245"/>
      <c r="F58" s="245"/>
    </row>
    <row r="59" spans="1:6" x14ac:dyDescent="0.25">
      <c r="A59" s="236" t="s">
        <v>5186</v>
      </c>
      <c r="B59" s="245">
        <v>78.821428571428598</v>
      </c>
      <c r="C59" s="245"/>
      <c r="D59" s="245"/>
      <c r="E59" s="245"/>
      <c r="F59" s="245"/>
    </row>
    <row r="60" spans="1:6" x14ac:dyDescent="0.25">
      <c r="A60" s="236" t="s">
        <v>5187</v>
      </c>
      <c r="B60" s="245"/>
      <c r="C60" s="245"/>
      <c r="D60" s="245"/>
      <c r="E60" s="245"/>
      <c r="F60" s="245"/>
    </row>
    <row r="61" spans="1:6" x14ac:dyDescent="0.25">
      <c r="A61" s="236" t="s">
        <v>5188</v>
      </c>
      <c r="B61" s="245">
        <v>86155.676108374406</v>
      </c>
      <c r="C61" s="245"/>
      <c r="D61" s="245"/>
      <c r="E61" s="245"/>
      <c r="F61" s="245"/>
    </row>
    <row r="62" spans="1:6" x14ac:dyDescent="0.25">
      <c r="A62" s="236" t="s">
        <v>5189</v>
      </c>
      <c r="B62" s="245">
        <v>1638.86428571429</v>
      </c>
      <c r="C62" s="245"/>
      <c r="D62" s="245"/>
      <c r="E62" s="245"/>
      <c r="F62" s="245"/>
    </row>
    <row r="63" spans="1:6" x14ac:dyDescent="0.25">
      <c r="A63" s="236" t="s">
        <v>5190</v>
      </c>
      <c r="B63" s="245">
        <v>12055.0849753695</v>
      </c>
      <c r="C63" s="245"/>
      <c r="D63" s="245"/>
      <c r="E63" s="245"/>
      <c r="F63" s="245"/>
    </row>
    <row r="64" spans="1:6" x14ac:dyDescent="0.25">
      <c r="A64" s="236" t="s">
        <v>5191</v>
      </c>
      <c r="B64" s="245">
        <v>5142.8714285714304</v>
      </c>
      <c r="C64" s="245"/>
      <c r="D64" s="245"/>
      <c r="E64" s="245"/>
      <c r="F64" s="245"/>
    </row>
    <row r="65" spans="1:6" x14ac:dyDescent="0.25">
      <c r="A65" s="236" t="s">
        <v>5192</v>
      </c>
      <c r="B65" s="245"/>
      <c r="C65" s="245"/>
      <c r="D65" s="245"/>
      <c r="E65" s="245"/>
      <c r="F65" s="245"/>
    </row>
    <row r="66" spans="1:6" x14ac:dyDescent="0.25">
      <c r="A66" s="236" t="s">
        <v>5193</v>
      </c>
      <c r="B66" s="245"/>
      <c r="C66" s="245"/>
      <c r="D66" s="245"/>
      <c r="E66" s="245"/>
      <c r="F66" s="245"/>
    </row>
    <row r="67" spans="1:6" x14ac:dyDescent="0.25">
      <c r="A67" s="236" t="s">
        <v>5194</v>
      </c>
      <c r="B67" s="245">
        <v>298.45</v>
      </c>
      <c r="C67" s="245"/>
      <c r="D67" s="245"/>
      <c r="E67" s="245"/>
      <c r="F67" s="245"/>
    </row>
    <row r="68" spans="1:6" x14ac:dyDescent="0.25">
      <c r="A68" s="236" t="s">
        <v>5195</v>
      </c>
      <c r="B68" s="245">
        <v>103.90142857142899</v>
      </c>
      <c r="C68" s="245"/>
      <c r="D68" s="245"/>
      <c r="E68" s="245"/>
      <c r="F68" s="245"/>
    </row>
    <row r="69" spans="1:6" x14ac:dyDescent="0.25">
      <c r="A69" s="236" t="s">
        <v>5196</v>
      </c>
      <c r="B69" s="245"/>
      <c r="C69" s="245"/>
      <c r="D69" s="245"/>
      <c r="E69" s="245"/>
      <c r="F69" s="245"/>
    </row>
    <row r="70" spans="1:6" x14ac:dyDescent="0.25">
      <c r="A70" s="236" t="s">
        <v>5197</v>
      </c>
      <c r="B70" s="245"/>
      <c r="C70" s="245"/>
      <c r="D70" s="245"/>
      <c r="E70" s="245"/>
      <c r="F70" s="245"/>
    </row>
    <row r="71" spans="1:6" x14ac:dyDescent="0.25">
      <c r="A71" s="236" t="s">
        <v>5198</v>
      </c>
      <c r="B71" s="245">
        <v>1628.62142857143</v>
      </c>
      <c r="C71" s="245"/>
      <c r="D71" s="245"/>
      <c r="E71" s="245"/>
      <c r="F71" s="245"/>
    </row>
    <row r="72" spans="1:6" x14ac:dyDescent="0.25">
      <c r="A72" s="236" t="s">
        <v>5199</v>
      </c>
      <c r="B72" s="245"/>
      <c r="C72" s="245"/>
      <c r="D72" s="245"/>
      <c r="E72" s="245"/>
      <c r="F72" s="245"/>
    </row>
    <row r="73" spans="1:6" x14ac:dyDescent="0.25">
      <c r="A73" s="236" t="s">
        <v>5200</v>
      </c>
      <c r="B73" s="245"/>
      <c r="C73" s="245"/>
      <c r="D73" s="245"/>
      <c r="E73" s="245"/>
      <c r="F73" s="245"/>
    </row>
    <row r="74" spans="1:6" x14ac:dyDescent="0.25">
      <c r="A74" s="236" t="s">
        <v>5201</v>
      </c>
      <c r="B74" s="245"/>
      <c r="C74" s="245"/>
      <c r="D74" s="245"/>
      <c r="E74" s="245"/>
      <c r="F74" s="245"/>
    </row>
    <row r="75" spans="1:6" x14ac:dyDescent="0.25">
      <c r="A75" s="236" t="s">
        <v>5202</v>
      </c>
      <c r="B75" s="245">
        <v>302.05526315789501</v>
      </c>
      <c r="C75" s="245"/>
      <c r="D75" s="245"/>
      <c r="E75" s="245"/>
      <c r="F75" s="245"/>
    </row>
    <row r="76" spans="1:6" x14ac:dyDescent="0.25">
      <c r="A76" s="236" t="s">
        <v>5203</v>
      </c>
      <c r="B76" s="245">
        <v>918.61453201970403</v>
      </c>
      <c r="C76" s="245"/>
      <c r="D76" s="245"/>
      <c r="E76" s="245"/>
      <c r="F76" s="245"/>
    </row>
    <row r="77" spans="1:6" x14ac:dyDescent="0.25">
      <c r="A77" s="236" t="s">
        <v>5204</v>
      </c>
      <c r="B77" s="245"/>
      <c r="C77" s="245"/>
      <c r="D77" s="245"/>
      <c r="E77" s="245"/>
      <c r="F77" s="245"/>
    </row>
    <row r="78" spans="1:6" x14ac:dyDescent="0.25">
      <c r="A78" s="236" t="s">
        <v>5205</v>
      </c>
      <c r="B78" s="245"/>
      <c r="C78" s="245"/>
      <c r="D78" s="245"/>
      <c r="E78" s="245"/>
      <c r="F78" s="245"/>
    </row>
    <row r="79" spans="1:6" x14ac:dyDescent="0.25">
      <c r="A79" s="236" t="s">
        <v>5206</v>
      </c>
      <c r="B79" s="245"/>
      <c r="C79" s="245"/>
      <c r="D79" s="245"/>
      <c r="E79" s="245"/>
      <c r="F79" s="245"/>
    </row>
    <row r="80" spans="1:6" x14ac:dyDescent="0.25">
      <c r="A80" s="236" t="s">
        <v>5207</v>
      </c>
      <c r="B80" s="245"/>
      <c r="C80" s="245"/>
      <c r="D80" s="245"/>
      <c r="E80" s="245"/>
      <c r="F80" s="245"/>
    </row>
    <row r="81" spans="1:6" x14ac:dyDescent="0.25">
      <c r="A81" s="236" t="s">
        <v>5208</v>
      </c>
      <c r="B81" s="245"/>
      <c r="C81" s="245"/>
      <c r="D81" s="245"/>
      <c r="E81" s="245"/>
      <c r="F81" s="245"/>
    </row>
    <row r="82" spans="1:6" x14ac:dyDescent="0.25">
      <c r="A82" s="236" t="s">
        <v>5209</v>
      </c>
      <c r="B82" s="245"/>
      <c r="C82" s="245"/>
      <c r="D82" s="245"/>
      <c r="E82" s="245"/>
      <c r="F82" s="245"/>
    </row>
    <row r="83" spans="1:6" x14ac:dyDescent="0.25">
      <c r="A83" s="236" t="s">
        <v>5210</v>
      </c>
      <c r="B83" s="245">
        <v>570.60062182023705</v>
      </c>
      <c r="C83" s="245"/>
      <c r="D83" s="245"/>
      <c r="E83" s="245"/>
      <c r="F83" s="245"/>
    </row>
    <row r="84" spans="1:6" x14ac:dyDescent="0.25">
      <c r="A84" s="236" t="s">
        <v>5211</v>
      </c>
      <c r="B84" s="245">
        <v>5928.4680610514397</v>
      </c>
      <c r="C84" s="245"/>
      <c r="D84" s="245"/>
      <c r="E84" s="245"/>
      <c r="F84" s="245"/>
    </row>
    <row r="85" spans="1:6" x14ac:dyDescent="0.25">
      <c r="A85" s="236" t="s">
        <v>5212</v>
      </c>
      <c r="B85" s="245">
        <v>4768.1172979084204</v>
      </c>
      <c r="C85" s="245"/>
      <c r="D85" s="245"/>
      <c r="E85" s="245"/>
      <c r="F85" s="245"/>
    </row>
    <row r="86" spans="1:6" x14ac:dyDescent="0.25">
      <c r="A86" s="236" t="s">
        <v>5213</v>
      </c>
      <c r="B86" s="245"/>
      <c r="C86" s="245"/>
      <c r="D86" s="245"/>
      <c r="E86" s="245"/>
      <c r="F86" s="245"/>
    </row>
    <row r="87" spans="1:6" x14ac:dyDescent="0.25">
      <c r="A87" s="236" t="s">
        <v>5214</v>
      </c>
      <c r="B87" s="245"/>
      <c r="C87" s="245"/>
      <c r="D87" s="245"/>
      <c r="E87" s="245"/>
      <c r="F87" s="245"/>
    </row>
    <row r="88" spans="1:6" x14ac:dyDescent="0.25">
      <c r="A88" s="236" t="s">
        <v>5215</v>
      </c>
      <c r="B88" s="245"/>
      <c r="C88" s="245"/>
      <c r="D88" s="245"/>
      <c r="E88" s="245"/>
      <c r="F88" s="245"/>
    </row>
    <row r="89" spans="1:6" x14ac:dyDescent="0.25">
      <c r="A89" s="236" t="s">
        <v>5216</v>
      </c>
      <c r="B89" s="245"/>
      <c r="C89" s="245"/>
      <c r="D89" s="245"/>
      <c r="E89" s="245"/>
      <c r="F89" s="245"/>
    </row>
    <row r="90" spans="1:6" x14ac:dyDescent="0.25">
      <c r="A90" s="236" t="s">
        <v>5217</v>
      </c>
      <c r="B90" s="245"/>
      <c r="C90" s="245"/>
      <c r="D90" s="245"/>
      <c r="E90" s="245"/>
      <c r="F90" s="245"/>
    </row>
    <row r="91" spans="1:6" x14ac:dyDescent="0.25">
      <c r="A91" s="236" t="s">
        <v>5218</v>
      </c>
      <c r="B91" s="245"/>
      <c r="C91" s="245"/>
      <c r="D91" s="245"/>
      <c r="E91" s="245"/>
      <c r="F91" s="245"/>
    </row>
    <row r="92" spans="1:6" x14ac:dyDescent="0.25">
      <c r="A92" s="236" t="s">
        <v>5219</v>
      </c>
      <c r="B92" s="245"/>
      <c r="C92" s="245"/>
      <c r="D92" s="245"/>
      <c r="E92" s="245"/>
      <c r="F92" s="245"/>
    </row>
    <row r="93" spans="1:6" x14ac:dyDescent="0.25">
      <c r="A93" s="236" t="s">
        <v>5220</v>
      </c>
      <c r="B93" s="245"/>
      <c r="C93" s="245"/>
      <c r="D93" s="245"/>
      <c r="E93" s="245"/>
      <c r="F93" s="245"/>
    </row>
    <row r="94" spans="1:6" x14ac:dyDescent="0.25">
      <c r="A94" s="236" t="s">
        <v>5221</v>
      </c>
      <c r="B94" s="245"/>
      <c r="C94" s="245"/>
      <c r="D94" s="245"/>
      <c r="E94" s="245"/>
      <c r="F94" s="245"/>
    </row>
    <row r="95" spans="1:6" x14ac:dyDescent="0.25">
      <c r="A95" s="236" t="s">
        <v>5222</v>
      </c>
      <c r="B95" s="245"/>
      <c r="C95" s="245"/>
      <c r="D95" s="245"/>
      <c r="E95" s="245"/>
      <c r="F95" s="245"/>
    </row>
    <row r="96" spans="1:6" x14ac:dyDescent="0.25">
      <c r="A96" s="236" t="s">
        <v>5223</v>
      </c>
      <c r="B96" s="245"/>
      <c r="C96" s="245"/>
      <c r="D96" s="245"/>
      <c r="E96" s="245"/>
      <c r="F96" s="245"/>
    </row>
    <row r="97" spans="1:6" x14ac:dyDescent="0.25">
      <c r="A97" s="236" t="s">
        <v>5224</v>
      </c>
      <c r="B97" s="245"/>
      <c r="C97" s="245"/>
      <c r="D97" s="245"/>
      <c r="E97" s="245"/>
      <c r="F97" s="245"/>
    </row>
    <row r="98" spans="1:6" x14ac:dyDescent="0.25">
      <c r="A98" s="236" t="s">
        <v>5225</v>
      </c>
      <c r="B98" s="245"/>
      <c r="C98" s="245"/>
      <c r="D98" s="245"/>
      <c r="E98" s="245"/>
      <c r="F98" s="245"/>
    </row>
    <row r="99" spans="1:6" x14ac:dyDescent="0.25">
      <c r="A99" s="236" t="s">
        <v>5226</v>
      </c>
      <c r="B99" s="245"/>
      <c r="C99" s="245"/>
      <c r="D99" s="245"/>
      <c r="E99" s="245"/>
      <c r="F99" s="245"/>
    </row>
    <row r="100" spans="1:6" x14ac:dyDescent="0.25">
      <c r="A100" s="236" t="s">
        <v>5227</v>
      </c>
      <c r="B100" s="245"/>
      <c r="C100" s="245"/>
      <c r="D100" s="245"/>
      <c r="E100" s="245"/>
      <c r="F100" s="245"/>
    </row>
    <row r="101" spans="1:6" x14ac:dyDescent="0.25">
      <c r="A101" s="236" t="s">
        <v>5228</v>
      </c>
      <c r="B101" s="245"/>
      <c r="C101" s="245"/>
      <c r="D101" s="245"/>
      <c r="E101" s="245"/>
      <c r="F101" s="245"/>
    </row>
    <row r="102" spans="1:6" x14ac:dyDescent="0.25">
      <c r="A102" s="236" t="s">
        <v>5229</v>
      </c>
      <c r="B102" s="245"/>
      <c r="C102" s="245"/>
      <c r="D102" s="245"/>
      <c r="E102" s="245"/>
      <c r="F102" s="245"/>
    </row>
    <row r="103" spans="1:6" x14ac:dyDescent="0.25">
      <c r="A103" s="236" t="s">
        <v>5230</v>
      </c>
      <c r="B103" s="245"/>
      <c r="C103" s="245"/>
      <c r="D103" s="245"/>
      <c r="E103" s="245"/>
      <c r="F103" s="245"/>
    </row>
    <row r="104" spans="1:6" x14ac:dyDescent="0.25">
      <c r="A104" s="236" t="s">
        <v>5231</v>
      </c>
      <c r="B104" s="245"/>
      <c r="C104" s="245"/>
      <c r="D104" s="245"/>
      <c r="E104" s="245"/>
      <c r="F104" s="245"/>
    </row>
    <row r="105" spans="1:6" x14ac:dyDescent="0.25">
      <c r="A105" s="236" t="s">
        <v>5232</v>
      </c>
      <c r="B105" s="245"/>
      <c r="C105" s="245"/>
      <c r="D105" s="245"/>
      <c r="E105" s="245"/>
      <c r="F105" s="245"/>
    </row>
    <row r="106" spans="1:6" x14ac:dyDescent="0.25">
      <c r="A106" s="236" t="s">
        <v>5233</v>
      </c>
      <c r="B106" s="245"/>
      <c r="C106" s="245"/>
      <c r="D106" s="245"/>
      <c r="E106" s="245"/>
      <c r="F106" s="245"/>
    </row>
    <row r="107" spans="1:6" x14ac:dyDescent="0.25">
      <c r="A107" s="236" t="s">
        <v>5234</v>
      </c>
      <c r="B107" s="245"/>
      <c r="C107" s="245"/>
      <c r="D107" s="245"/>
      <c r="E107" s="245"/>
      <c r="F107" s="245"/>
    </row>
    <row r="108" spans="1:6" x14ac:dyDescent="0.25">
      <c r="A108" s="236" t="s">
        <v>5235</v>
      </c>
      <c r="B108" s="245"/>
      <c r="C108" s="245"/>
      <c r="D108" s="245"/>
      <c r="E108" s="245"/>
      <c r="F108" s="245"/>
    </row>
    <row r="109" spans="1:6" x14ac:dyDescent="0.25">
      <c r="A109" s="236" t="s">
        <v>5236</v>
      </c>
      <c r="B109" s="245">
        <v>392.83898305084699</v>
      </c>
      <c r="C109" s="245"/>
      <c r="D109" s="245"/>
      <c r="E109" s="245"/>
      <c r="F109" s="245"/>
    </row>
    <row r="110" spans="1:6" x14ac:dyDescent="0.25">
      <c r="A110" s="236" t="s">
        <v>5237</v>
      </c>
      <c r="B110" s="245"/>
      <c r="C110" s="245"/>
      <c r="D110" s="245"/>
      <c r="E110" s="245"/>
      <c r="F110" s="245"/>
    </row>
    <row r="111" spans="1:6" x14ac:dyDescent="0.25">
      <c r="A111" s="236" t="s">
        <v>5238</v>
      </c>
      <c r="B111" s="245"/>
      <c r="C111" s="245"/>
      <c r="D111" s="245"/>
      <c r="E111" s="245"/>
      <c r="F111" s="245"/>
    </row>
    <row r="112" spans="1:6" x14ac:dyDescent="0.25">
      <c r="A112" s="236" t="s">
        <v>5239</v>
      </c>
      <c r="B112" s="245">
        <v>573.57142857142901</v>
      </c>
      <c r="C112" s="245"/>
      <c r="D112" s="245"/>
      <c r="E112" s="245"/>
      <c r="F112" s="245"/>
    </row>
    <row r="113" spans="1:6" x14ac:dyDescent="0.25">
      <c r="A113" s="236" t="s">
        <v>5240</v>
      </c>
      <c r="B113" s="245"/>
      <c r="C113" s="245"/>
      <c r="D113" s="245"/>
      <c r="E113" s="245"/>
      <c r="F113" s="245"/>
    </row>
    <row r="114" spans="1:6" x14ac:dyDescent="0.25">
      <c r="A114" s="236" t="s">
        <v>5241</v>
      </c>
      <c r="B114" s="245"/>
      <c r="C114" s="245"/>
      <c r="D114" s="245"/>
      <c r="E114" s="245"/>
      <c r="F114" s="245"/>
    </row>
    <row r="115" spans="1:6" x14ac:dyDescent="0.25">
      <c r="A115" s="236" t="s">
        <v>5242</v>
      </c>
      <c r="B115" s="245"/>
      <c r="C115" s="245"/>
      <c r="D115" s="245"/>
      <c r="E115" s="245"/>
      <c r="F115" s="245"/>
    </row>
    <row r="116" spans="1:6" x14ac:dyDescent="0.25">
      <c r="A116" s="236" t="s">
        <v>5243</v>
      </c>
      <c r="B116" s="245"/>
      <c r="C116" s="245"/>
      <c r="D116" s="245"/>
      <c r="E116" s="245"/>
      <c r="F116" s="245"/>
    </row>
    <row r="117" spans="1:6" x14ac:dyDescent="0.25">
      <c r="A117" s="236" t="s">
        <v>5244</v>
      </c>
      <c r="B117" s="245">
        <v>29778.390810400801</v>
      </c>
      <c r="C117" s="245"/>
      <c r="D117" s="245"/>
      <c r="E117" s="245"/>
      <c r="F117" s="245"/>
    </row>
    <row r="118" spans="1:6" x14ac:dyDescent="0.25">
      <c r="A118" s="236" t="s">
        <v>5245</v>
      </c>
      <c r="B118" s="245">
        <v>17725.504201680698</v>
      </c>
      <c r="C118" s="245"/>
      <c r="D118" s="245"/>
      <c r="E118" s="245"/>
      <c r="F118" s="245"/>
    </row>
    <row r="119" spans="1:6" x14ac:dyDescent="0.25">
      <c r="A119" s="236" t="s">
        <v>5246</v>
      </c>
      <c r="B119" s="245"/>
      <c r="C119" s="245"/>
      <c r="D119" s="245"/>
      <c r="E119" s="245"/>
      <c r="F119" s="245"/>
    </row>
    <row r="120" spans="1:6" x14ac:dyDescent="0.25">
      <c r="A120" s="236" t="s">
        <v>5247</v>
      </c>
      <c r="B120" s="245">
        <v>2272.8151260504201</v>
      </c>
      <c r="C120" s="245"/>
      <c r="D120" s="245"/>
      <c r="E120" s="245"/>
      <c r="F120" s="245"/>
    </row>
    <row r="121" spans="1:6" x14ac:dyDescent="0.25">
      <c r="A121" s="236" t="s">
        <v>5248</v>
      </c>
      <c r="B121" s="245"/>
      <c r="C121" s="245"/>
      <c r="D121" s="245"/>
      <c r="E121" s="245"/>
      <c r="F121" s="245"/>
    </row>
    <row r="122" spans="1:6" x14ac:dyDescent="0.25">
      <c r="A122" s="236" t="s">
        <v>5249</v>
      </c>
      <c r="B122" s="245">
        <v>2226.8067226890798</v>
      </c>
      <c r="C122" s="245"/>
      <c r="D122" s="245"/>
      <c r="E122" s="245"/>
      <c r="F122" s="245"/>
    </row>
    <row r="123" spans="1:6" x14ac:dyDescent="0.25">
      <c r="A123" s="236" t="s">
        <v>5250</v>
      </c>
      <c r="B123" s="245"/>
      <c r="C123" s="245"/>
      <c r="D123" s="245"/>
      <c r="E123" s="245"/>
      <c r="F123" s="245"/>
    </row>
    <row r="124" spans="1:6" x14ac:dyDescent="0.25">
      <c r="A124" s="236" t="s">
        <v>5251</v>
      </c>
      <c r="B124" s="245">
        <v>122.68907563025201</v>
      </c>
      <c r="C124" s="245"/>
      <c r="D124" s="245"/>
      <c r="E124" s="245"/>
      <c r="F124" s="245"/>
    </row>
    <row r="125" spans="1:6" x14ac:dyDescent="0.25">
      <c r="A125" s="236" t="s">
        <v>5252</v>
      </c>
      <c r="B125" s="245"/>
      <c r="C125" s="245"/>
      <c r="D125" s="245"/>
      <c r="E125" s="245"/>
      <c r="F125" s="245"/>
    </row>
    <row r="126" spans="1:6" x14ac:dyDescent="0.25">
      <c r="A126" s="236" t="s">
        <v>5253</v>
      </c>
      <c r="B126" s="245">
        <v>161.208333333333</v>
      </c>
      <c r="C126" s="245"/>
      <c r="D126" s="245"/>
      <c r="E126" s="245"/>
      <c r="F126" s="245"/>
    </row>
    <row r="127" spans="1:6" x14ac:dyDescent="0.25">
      <c r="A127" s="236" t="s">
        <v>5254</v>
      </c>
      <c r="B127" s="245">
        <v>489.70833333333297</v>
      </c>
      <c r="C127" s="245"/>
      <c r="D127" s="245"/>
      <c r="E127" s="245"/>
      <c r="F127" s="245"/>
    </row>
    <row r="128" spans="1:6" x14ac:dyDescent="0.25">
      <c r="A128" s="236" t="s">
        <v>5255</v>
      </c>
      <c r="B128" s="245">
        <v>27.375</v>
      </c>
      <c r="C128" s="245"/>
      <c r="D128" s="245"/>
      <c r="E128" s="245"/>
      <c r="F128" s="245"/>
    </row>
    <row r="129" spans="1:6" x14ac:dyDescent="0.25">
      <c r="A129" s="236" t="s">
        <v>5256</v>
      </c>
      <c r="B129" s="245"/>
      <c r="C129" s="245"/>
      <c r="D129" s="245"/>
      <c r="E129" s="245"/>
      <c r="F129" s="245"/>
    </row>
    <row r="130" spans="1:6" x14ac:dyDescent="0.25">
      <c r="A130" s="236" t="s">
        <v>5257</v>
      </c>
      <c r="B130" s="245">
        <v>6534.6774193548399</v>
      </c>
      <c r="C130" s="245"/>
      <c r="D130" s="245"/>
      <c r="E130" s="245"/>
      <c r="F130" s="245"/>
    </row>
    <row r="131" spans="1:6" x14ac:dyDescent="0.25">
      <c r="A131" s="236" t="s">
        <v>5258</v>
      </c>
      <c r="B131" s="245"/>
      <c r="C131" s="245"/>
      <c r="D131" s="245"/>
      <c r="E131" s="245"/>
      <c r="F131" s="245"/>
    </row>
    <row r="132" spans="1:6" x14ac:dyDescent="0.25">
      <c r="A132" s="236" t="s">
        <v>5259</v>
      </c>
      <c r="B132" s="245"/>
      <c r="C132" s="245"/>
      <c r="D132" s="245"/>
      <c r="E132" s="245"/>
      <c r="F132" s="245"/>
    </row>
    <row r="133" spans="1:6" x14ac:dyDescent="0.25">
      <c r="A133" s="236" t="s">
        <v>5260</v>
      </c>
      <c r="B133" s="245"/>
      <c r="C133" s="245"/>
      <c r="D133" s="245"/>
      <c r="E133" s="245"/>
      <c r="F133" s="245"/>
    </row>
    <row r="134" spans="1:6" x14ac:dyDescent="0.25">
      <c r="A134" s="236" t="s">
        <v>5261</v>
      </c>
      <c r="B134" s="245"/>
      <c r="C134" s="245"/>
      <c r="D134" s="245"/>
      <c r="E134" s="245"/>
      <c r="F134" s="245"/>
    </row>
    <row r="135" spans="1:6" x14ac:dyDescent="0.25">
      <c r="A135" s="236" t="s">
        <v>5262</v>
      </c>
      <c r="B135" s="245">
        <v>16609.008264462798</v>
      </c>
      <c r="C135" s="245"/>
      <c r="D135" s="245"/>
      <c r="E135" s="245"/>
      <c r="F135" s="245"/>
    </row>
    <row r="136" spans="1:6" x14ac:dyDescent="0.25">
      <c r="A136" s="236" t="s">
        <v>5263</v>
      </c>
      <c r="B136" s="245"/>
      <c r="C136" s="245"/>
      <c r="D136" s="245"/>
      <c r="E136" s="245"/>
      <c r="F136" s="245"/>
    </row>
    <row r="137" spans="1:6" x14ac:dyDescent="0.25">
      <c r="A137" s="236" t="s">
        <v>5264</v>
      </c>
      <c r="B137" s="245"/>
      <c r="C137" s="245"/>
      <c r="D137" s="245"/>
      <c r="E137" s="245"/>
      <c r="F137" s="245"/>
    </row>
    <row r="138" spans="1:6" x14ac:dyDescent="0.25">
      <c r="A138" s="236" t="s">
        <v>5265</v>
      </c>
      <c r="B138" s="245"/>
      <c r="C138" s="245"/>
      <c r="D138" s="245"/>
      <c r="E138" s="245"/>
      <c r="F138" s="245"/>
    </row>
    <row r="139" spans="1:6" x14ac:dyDescent="0.25">
      <c r="A139" s="236" t="s">
        <v>5266</v>
      </c>
      <c r="B139" s="245">
        <v>1036.7226890756299</v>
      </c>
      <c r="C139" s="245"/>
      <c r="D139" s="245"/>
      <c r="E139" s="245"/>
      <c r="F139" s="245"/>
    </row>
    <row r="140" spans="1:6" x14ac:dyDescent="0.25">
      <c r="A140" s="236" t="s">
        <v>5267</v>
      </c>
      <c r="B140" s="245">
        <v>941.63865546218506</v>
      </c>
      <c r="C140" s="245"/>
      <c r="D140" s="245"/>
      <c r="E140" s="245"/>
      <c r="F140" s="245"/>
    </row>
    <row r="141" spans="1:6" x14ac:dyDescent="0.25">
      <c r="A141" s="236" t="s">
        <v>5268</v>
      </c>
      <c r="B141" s="245">
        <v>3129.4262295081999</v>
      </c>
      <c r="C141" s="245"/>
      <c r="D141" s="245"/>
      <c r="E141" s="245"/>
      <c r="F141" s="245"/>
    </row>
    <row r="142" spans="1:6" x14ac:dyDescent="0.25">
      <c r="A142" s="236" t="s">
        <v>5269</v>
      </c>
      <c r="B142" s="245"/>
      <c r="C142" s="245"/>
      <c r="D142" s="245"/>
      <c r="E142" s="245"/>
      <c r="F142" s="245"/>
    </row>
    <row r="143" spans="1:6" x14ac:dyDescent="0.25">
      <c r="A143" s="236" t="s">
        <v>5270</v>
      </c>
      <c r="B143" s="245"/>
      <c r="C143" s="245"/>
      <c r="D143" s="245"/>
      <c r="E143" s="245"/>
      <c r="F143" s="245"/>
    </row>
    <row r="144" spans="1:6" x14ac:dyDescent="0.25">
      <c r="A144" s="236" t="s">
        <v>5271</v>
      </c>
      <c r="B144" s="245">
        <v>1831.13445378151</v>
      </c>
      <c r="C144" s="245"/>
      <c r="D144" s="245"/>
      <c r="E144" s="245"/>
      <c r="F144" s="245"/>
    </row>
    <row r="145" spans="1:6" x14ac:dyDescent="0.25">
      <c r="A145" s="236" t="s">
        <v>5272</v>
      </c>
      <c r="B145" s="245">
        <v>355.875</v>
      </c>
      <c r="C145" s="245"/>
      <c r="D145" s="245"/>
      <c r="E145" s="245"/>
      <c r="F145" s="245"/>
    </row>
    <row r="146" spans="1:6" x14ac:dyDescent="0.25">
      <c r="A146" s="236" t="s">
        <v>5273</v>
      </c>
      <c r="B146" s="245">
        <v>9050.8130081300806</v>
      </c>
      <c r="C146" s="245"/>
      <c r="D146" s="245"/>
      <c r="E146" s="245"/>
      <c r="F146" s="245"/>
    </row>
    <row r="147" spans="1:6" x14ac:dyDescent="0.25">
      <c r="A147" s="236" t="s">
        <v>5274</v>
      </c>
      <c r="B147" s="245">
        <v>153.361344537815</v>
      </c>
      <c r="C147" s="245"/>
      <c r="D147" s="245"/>
      <c r="E147" s="245"/>
      <c r="F147" s="245"/>
    </row>
    <row r="148" spans="1:6" x14ac:dyDescent="0.25">
      <c r="A148" s="236" t="s">
        <v>5275</v>
      </c>
      <c r="B148" s="245">
        <v>149.91071428571399</v>
      </c>
      <c r="C148" s="245"/>
      <c r="D148" s="245"/>
      <c r="E148" s="245"/>
      <c r="F148" s="245"/>
    </row>
    <row r="149" spans="1:6" x14ac:dyDescent="0.25">
      <c r="A149" s="236" t="s">
        <v>5276</v>
      </c>
      <c r="B149" s="245">
        <v>226.974789915966</v>
      </c>
      <c r="C149" s="245"/>
      <c r="D149" s="245"/>
      <c r="E149" s="245"/>
      <c r="F149" s="245"/>
    </row>
    <row r="150" spans="1:6" x14ac:dyDescent="0.25">
      <c r="A150" s="236" t="s">
        <v>5277</v>
      </c>
      <c r="B150" s="245"/>
      <c r="C150" s="245"/>
      <c r="D150" s="245"/>
      <c r="E150" s="245"/>
      <c r="F150" s="245"/>
    </row>
    <row r="151" spans="1:6" x14ac:dyDescent="0.25">
      <c r="A151" s="236" t="s">
        <v>5278</v>
      </c>
      <c r="B151" s="245"/>
      <c r="C151" s="245"/>
      <c r="D151" s="245"/>
      <c r="E151" s="245"/>
      <c r="F151" s="245"/>
    </row>
    <row r="152" spans="1:6" x14ac:dyDescent="0.25">
      <c r="A152" s="236" t="s">
        <v>5279</v>
      </c>
      <c r="B152" s="245"/>
      <c r="C152" s="245"/>
      <c r="D152" s="245"/>
      <c r="E152" s="245"/>
      <c r="F152" s="245"/>
    </row>
    <row r="153" spans="1:6" x14ac:dyDescent="0.25">
      <c r="A153" s="236" t="s">
        <v>5280</v>
      </c>
      <c r="B153" s="245"/>
      <c r="C153" s="245"/>
      <c r="D153" s="245"/>
      <c r="E153" s="245"/>
      <c r="F153" s="245"/>
    </row>
    <row r="154" spans="1:6" x14ac:dyDescent="0.25">
      <c r="A154" s="236" t="s">
        <v>5281</v>
      </c>
      <c r="B154" s="245"/>
      <c r="C154" s="245"/>
      <c r="D154" s="245"/>
      <c r="E154" s="245"/>
      <c r="F154" s="245"/>
    </row>
    <row r="155" spans="1:6" x14ac:dyDescent="0.25">
      <c r="A155" s="236" t="s">
        <v>5282</v>
      </c>
      <c r="B155" s="245"/>
      <c r="C155" s="245"/>
      <c r="D155" s="245"/>
      <c r="E155" s="245"/>
      <c r="F155" s="245"/>
    </row>
    <row r="156" spans="1:6" x14ac:dyDescent="0.25">
      <c r="A156" s="236" t="s">
        <v>5283</v>
      </c>
      <c r="B156" s="245"/>
      <c r="C156" s="245"/>
      <c r="D156" s="245"/>
      <c r="E156" s="245"/>
      <c r="F156" s="245"/>
    </row>
    <row r="157" spans="1:6" x14ac:dyDescent="0.25">
      <c r="A157" s="236" t="s">
        <v>5284</v>
      </c>
      <c r="B157" s="245"/>
      <c r="C157" s="245"/>
      <c r="D157" s="245"/>
      <c r="E157" s="245"/>
      <c r="F157" s="245"/>
    </row>
    <row r="158" spans="1:6" x14ac:dyDescent="0.25">
      <c r="A158" s="236" t="s">
        <v>5285</v>
      </c>
      <c r="B158" s="245"/>
      <c r="C158" s="245"/>
      <c r="D158" s="245"/>
      <c r="E158" s="245"/>
      <c r="F158" s="245"/>
    </row>
    <row r="159" spans="1:6" x14ac:dyDescent="0.25">
      <c r="A159" s="236" t="s">
        <v>5286</v>
      </c>
      <c r="B159" s="245"/>
      <c r="C159" s="245"/>
      <c r="D159" s="245"/>
      <c r="E159" s="245"/>
      <c r="F159" s="245"/>
    </row>
    <row r="160" spans="1:6" x14ac:dyDescent="0.25">
      <c r="A160" s="236" t="s">
        <v>5287</v>
      </c>
      <c r="B160" s="245"/>
      <c r="C160" s="245"/>
      <c r="D160" s="245"/>
      <c r="E160" s="245"/>
      <c r="F160" s="245"/>
    </row>
    <row r="161" spans="1:6" x14ac:dyDescent="0.25">
      <c r="A161" s="236" t="s">
        <v>5288</v>
      </c>
      <c r="B161" s="245"/>
      <c r="C161" s="245"/>
      <c r="D161" s="245"/>
      <c r="E161" s="245"/>
      <c r="F161" s="245"/>
    </row>
    <row r="162" spans="1:6" x14ac:dyDescent="0.25">
      <c r="A162" s="236" t="s">
        <v>5289</v>
      </c>
      <c r="B162" s="245"/>
      <c r="C162" s="245"/>
      <c r="D162" s="245"/>
      <c r="E162" s="245"/>
      <c r="F162" s="245"/>
    </row>
    <row r="163" spans="1:6" x14ac:dyDescent="0.25">
      <c r="A163" s="236" t="s">
        <v>5290</v>
      </c>
      <c r="B163" s="245"/>
      <c r="C163" s="245"/>
      <c r="D163" s="245"/>
      <c r="E163" s="245"/>
      <c r="F163" s="245"/>
    </row>
    <row r="164" spans="1:6" x14ac:dyDescent="0.25">
      <c r="A164" s="236" t="s">
        <v>5291</v>
      </c>
      <c r="B164" s="245"/>
      <c r="C164" s="245"/>
      <c r="D164" s="245"/>
      <c r="E164" s="245"/>
      <c r="F164" s="245"/>
    </row>
    <row r="165" spans="1:6" x14ac:dyDescent="0.25">
      <c r="A165" s="236" t="s">
        <v>5292</v>
      </c>
      <c r="B165" s="245"/>
      <c r="C165" s="245"/>
      <c r="D165" s="245"/>
      <c r="E165" s="245"/>
      <c r="F165" s="245"/>
    </row>
    <row r="166" spans="1:6" x14ac:dyDescent="0.25">
      <c r="A166" s="236" t="s">
        <v>5293</v>
      </c>
      <c r="B166" s="245"/>
      <c r="C166" s="245"/>
      <c r="D166" s="245"/>
      <c r="E166" s="245"/>
      <c r="F166" s="245"/>
    </row>
    <row r="167" spans="1:6" x14ac:dyDescent="0.25">
      <c r="A167" s="236" t="s">
        <v>5294</v>
      </c>
      <c r="B167" s="245"/>
      <c r="C167" s="245"/>
      <c r="D167" s="245"/>
      <c r="E167" s="245"/>
      <c r="F167" s="245"/>
    </row>
    <row r="168" spans="1:6" x14ac:dyDescent="0.25">
      <c r="A168" s="236" t="s">
        <v>5295</v>
      </c>
      <c r="B168" s="245"/>
      <c r="C168" s="245"/>
      <c r="D168" s="245"/>
      <c r="E168" s="245"/>
      <c r="F168" s="245"/>
    </row>
    <row r="169" spans="1:6" x14ac:dyDescent="0.25">
      <c r="A169" s="236" t="s">
        <v>5296</v>
      </c>
      <c r="B169" s="245"/>
      <c r="C169" s="245"/>
      <c r="D169" s="245"/>
      <c r="E169" s="245"/>
      <c r="F169" s="245"/>
    </row>
    <row r="170" spans="1:6" x14ac:dyDescent="0.25">
      <c r="A170" s="236" t="s">
        <v>5297</v>
      </c>
      <c r="B170" s="245"/>
      <c r="C170" s="245"/>
      <c r="D170" s="245"/>
      <c r="E170" s="245"/>
      <c r="F170" s="245"/>
    </row>
    <row r="171" spans="1:6" x14ac:dyDescent="0.25">
      <c r="A171" s="236" t="s">
        <v>5298</v>
      </c>
      <c r="B171" s="245"/>
      <c r="C171" s="245"/>
      <c r="D171" s="245"/>
      <c r="E171" s="245"/>
      <c r="F171" s="245"/>
    </row>
    <row r="172" spans="1:6" x14ac:dyDescent="0.25">
      <c r="A172" s="236" t="s">
        <v>5299</v>
      </c>
      <c r="B172" s="245"/>
      <c r="C172" s="245"/>
      <c r="D172" s="245"/>
      <c r="E172" s="245"/>
      <c r="F172" s="245"/>
    </row>
    <row r="173" spans="1:6" x14ac:dyDescent="0.25">
      <c r="A173" s="236" t="s">
        <v>5300</v>
      </c>
      <c r="B173" s="245"/>
      <c r="C173" s="245"/>
      <c r="D173" s="245"/>
      <c r="E173" s="245"/>
      <c r="F173" s="245"/>
    </row>
    <row r="174" spans="1:6" x14ac:dyDescent="0.25">
      <c r="A174" s="236" t="s">
        <v>5301</v>
      </c>
      <c r="B174" s="245"/>
      <c r="C174" s="245"/>
      <c r="D174" s="245"/>
      <c r="E174" s="245"/>
      <c r="F174" s="245"/>
    </row>
    <row r="175" spans="1:6" x14ac:dyDescent="0.25">
      <c r="A175" s="236" t="s">
        <v>5302</v>
      </c>
      <c r="B175" s="245"/>
      <c r="C175" s="245"/>
      <c r="D175" s="245"/>
      <c r="E175" s="245"/>
      <c r="F175" s="245"/>
    </row>
    <row r="176" spans="1:6" x14ac:dyDescent="0.25">
      <c r="A176" s="236" t="s">
        <v>5303</v>
      </c>
      <c r="B176" s="245"/>
      <c r="C176" s="245"/>
      <c r="D176" s="245"/>
      <c r="E176" s="245"/>
      <c r="F176" s="245"/>
    </row>
    <row r="177" spans="1:6" x14ac:dyDescent="0.25">
      <c r="A177" s="236" t="s">
        <v>5304</v>
      </c>
      <c r="B177" s="245"/>
      <c r="C177" s="245"/>
      <c r="D177" s="245"/>
      <c r="E177" s="245"/>
      <c r="F177" s="245"/>
    </row>
    <row r="178" spans="1:6" x14ac:dyDescent="0.25">
      <c r="A178" s="236" t="s">
        <v>5305</v>
      </c>
      <c r="B178" s="245"/>
      <c r="C178" s="245"/>
      <c r="D178" s="245"/>
      <c r="E178" s="245"/>
      <c r="F178" s="245"/>
    </row>
    <row r="179" spans="1:6" x14ac:dyDescent="0.25">
      <c r="A179" s="236" t="s">
        <v>5306</v>
      </c>
      <c r="B179" s="245"/>
      <c r="C179" s="245"/>
      <c r="D179" s="245"/>
      <c r="E179" s="245"/>
      <c r="F179" s="245"/>
    </row>
    <row r="180" spans="1:6" x14ac:dyDescent="0.25">
      <c r="A180" s="236" t="s">
        <v>5307</v>
      </c>
      <c r="B180" s="245"/>
      <c r="C180" s="245"/>
      <c r="D180" s="245"/>
      <c r="E180" s="245"/>
      <c r="F180" s="245"/>
    </row>
    <row r="181" spans="1:6" x14ac:dyDescent="0.25">
      <c r="A181" s="236" t="s">
        <v>5308</v>
      </c>
      <c r="B181" s="245"/>
      <c r="C181" s="245"/>
      <c r="D181" s="245"/>
      <c r="E181" s="245"/>
      <c r="F181" s="245"/>
    </row>
    <row r="182" spans="1:6" x14ac:dyDescent="0.25">
      <c r="A182" s="236" t="s">
        <v>5309</v>
      </c>
      <c r="B182" s="245"/>
      <c r="C182" s="245"/>
      <c r="D182" s="245"/>
      <c r="E182" s="245"/>
      <c r="F182" s="245"/>
    </row>
    <row r="183" spans="1:6" x14ac:dyDescent="0.25">
      <c r="A183" s="236" t="s">
        <v>5310</v>
      </c>
      <c r="B183" s="245"/>
      <c r="C183" s="245"/>
      <c r="D183" s="245"/>
      <c r="E183" s="245"/>
      <c r="F183" s="245"/>
    </row>
    <row r="184" spans="1:6" x14ac:dyDescent="0.25">
      <c r="A184" s="236" t="s">
        <v>5311</v>
      </c>
      <c r="B184" s="245">
        <v>227.98461538461501</v>
      </c>
      <c r="C184" s="245"/>
      <c r="D184" s="245"/>
      <c r="E184" s="245"/>
      <c r="F184" s="245"/>
    </row>
    <row r="185" spans="1:6" x14ac:dyDescent="0.25">
      <c r="A185" s="236" t="s">
        <v>5312</v>
      </c>
      <c r="B185" s="245"/>
      <c r="C185" s="245"/>
      <c r="D185" s="245"/>
      <c r="E185" s="245"/>
      <c r="F185" s="245"/>
    </row>
    <row r="186" spans="1:6" x14ac:dyDescent="0.25">
      <c r="A186" s="236" t="s">
        <v>5313</v>
      </c>
      <c r="B186" s="245"/>
      <c r="C186" s="245"/>
      <c r="D186" s="245"/>
      <c r="E186" s="245"/>
      <c r="F186" s="245"/>
    </row>
    <row r="187" spans="1:6" x14ac:dyDescent="0.25">
      <c r="A187" s="236" t="s">
        <v>5314</v>
      </c>
      <c r="B187" s="245"/>
      <c r="C187" s="245"/>
      <c r="D187" s="245"/>
      <c r="E187" s="245"/>
      <c r="F187" s="245"/>
    </row>
    <row r="188" spans="1:6" x14ac:dyDescent="0.25">
      <c r="A188" s="236" t="s">
        <v>5315</v>
      </c>
      <c r="B188" s="245"/>
      <c r="C188" s="245"/>
      <c r="D188" s="245"/>
      <c r="E188" s="245"/>
      <c r="F188" s="245"/>
    </row>
    <row r="189" spans="1:6" x14ac:dyDescent="0.25">
      <c r="A189" s="236" t="s">
        <v>5316</v>
      </c>
      <c r="B189" s="245"/>
      <c r="C189" s="245"/>
      <c r="D189" s="245"/>
      <c r="E189" s="245"/>
      <c r="F189" s="245"/>
    </row>
    <row r="190" spans="1:6" x14ac:dyDescent="0.25">
      <c r="A190" s="236" t="s">
        <v>5317</v>
      </c>
      <c r="B190" s="245"/>
      <c r="C190" s="245"/>
      <c r="D190" s="245"/>
      <c r="E190" s="245"/>
      <c r="F190" s="245"/>
    </row>
    <row r="191" spans="1:6" x14ac:dyDescent="0.25">
      <c r="A191" s="236" t="s">
        <v>5318</v>
      </c>
      <c r="B191" s="245"/>
      <c r="C191" s="245"/>
      <c r="D191" s="245"/>
      <c r="E191" s="245"/>
      <c r="F191" s="245"/>
    </row>
    <row r="192" spans="1:6" x14ac:dyDescent="0.25">
      <c r="A192" s="236" t="s">
        <v>5319</v>
      </c>
      <c r="B192" s="245"/>
      <c r="C192" s="245"/>
      <c r="D192" s="245"/>
      <c r="E192" s="245"/>
      <c r="F192" s="245"/>
    </row>
    <row r="193" spans="1:6" x14ac:dyDescent="0.25">
      <c r="A193" s="236" t="s">
        <v>5320</v>
      </c>
      <c r="B193" s="245"/>
      <c r="C193" s="245"/>
      <c r="D193" s="245"/>
      <c r="E193" s="245"/>
      <c r="F193" s="245"/>
    </row>
    <row r="194" spans="1:6" x14ac:dyDescent="0.25">
      <c r="A194" s="236" t="s">
        <v>5321</v>
      </c>
      <c r="B194" s="245"/>
      <c r="C194" s="245"/>
      <c r="D194" s="245"/>
      <c r="E194" s="245"/>
      <c r="F194" s="245"/>
    </row>
    <row r="195" spans="1:6" x14ac:dyDescent="0.25">
      <c r="A195" s="236" t="s">
        <v>5322</v>
      </c>
      <c r="B195" s="245"/>
      <c r="C195" s="245"/>
      <c r="D195" s="245"/>
      <c r="E195" s="245"/>
      <c r="F195" s="245"/>
    </row>
    <row r="196" spans="1:6" x14ac:dyDescent="0.25">
      <c r="A196" s="236" t="s">
        <v>5323</v>
      </c>
      <c r="B196" s="245"/>
      <c r="C196" s="245"/>
      <c r="D196" s="245"/>
      <c r="E196" s="245"/>
      <c r="F196" s="245"/>
    </row>
    <row r="197" spans="1:6" x14ac:dyDescent="0.25">
      <c r="A197" s="236" t="s">
        <v>5324</v>
      </c>
      <c r="B197" s="245"/>
      <c r="C197" s="245"/>
      <c r="D197" s="245"/>
      <c r="E197" s="245"/>
      <c r="F197" s="245"/>
    </row>
    <row r="198" spans="1:6" x14ac:dyDescent="0.25">
      <c r="A198" s="236" t="s">
        <v>5325</v>
      </c>
      <c r="B198" s="245"/>
      <c r="C198" s="245"/>
      <c r="D198" s="245"/>
      <c r="E198" s="245"/>
      <c r="F198" s="245"/>
    </row>
    <row r="199" spans="1:6" x14ac:dyDescent="0.25">
      <c r="A199" s="236" t="s">
        <v>5326</v>
      </c>
      <c r="B199" s="245"/>
      <c r="C199" s="245"/>
      <c r="D199" s="245"/>
      <c r="E199" s="245"/>
      <c r="F199" s="245"/>
    </row>
    <row r="200" spans="1:6" x14ac:dyDescent="0.25">
      <c r="A200" s="236" t="s">
        <v>5327</v>
      </c>
      <c r="B200" s="245"/>
      <c r="C200" s="245"/>
      <c r="D200" s="245"/>
      <c r="E200" s="245"/>
      <c r="F200" s="245"/>
    </row>
    <row r="201" spans="1:6" x14ac:dyDescent="0.25">
      <c r="A201" s="236" t="s">
        <v>5328</v>
      </c>
      <c r="B201" s="245"/>
      <c r="C201" s="245"/>
      <c r="D201" s="245"/>
      <c r="E201" s="245"/>
      <c r="F201" s="245"/>
    </row>
    <row r="202" spans="1:6" x14ac:dyDescent="0.25">
      <c r="A202" s="236" t="s">
        <v>5329</v>
      </c>
      <c r="B202" s="245"/>
      <c r="C202" s="245"/>
      <c r="D202" s="245"/>
      <c r="E202" s="245"/>
      <c r="F202" s="245"/>
    </row>
    <row r="203" spans="1:6" x14ac:dyDescent="0.25">
      <c r="A203" s="236" t="s">
        <v>5330</v>
      </c>
      <c r="B203" s="245"/>
      <c r="C203" s="245"/>
      <c r="D203" s="245"/>
      <c r="E203" s="245"/>
      <c r="F203" s="245"/>
    </row>
    <row r="204" spans="1:6" x14ac:dyDescent="0.25">
      <c r="A204" s="236" t="s">
        <v>5330</v>
      </c>
      <c r="B204" s="245"/>
      <c r="C204" s="245"/>
      <c r="D204" s="245"/>
      <c r="E204" s="245"/>
      <c r="F204" s="245"/>
    </row>
    <row r="205" spans="1:6" x14ac:dyDescent="0.25">
      <c r="A205" s="236" t="s">
        <v>5331</v>
      </c>
      <c r="B205" s="245"/>
      <c r="C205" s="245"/>
      <c r="D205" s="245"/>
      <c r="E205" s="245"/>
      <c r="F205" s="245"/>
    </row>
    <row r="206" spans="1:6" x14ac:dyDescent="0.25">
      <c r="A206" s="236" t="s">
        <v>5332</v>
      </c>
      <c r="B206" s="245"/>
      <c r="C206" s="245"/>
      <c r="D206" s="245"/>
      <c r="E206" s="245"/>
      <c r="F206" s="245"/>
    </row>
    <row r="207" spans="1:6" x14ac:dyDescent="0.25">
      <c r="A207" s="236" t="s">
        <v>5333</v>
      </c>
      <c r="B207" s="245"/>
      <c r="C207" s="245"/>
      <c r="D207" s="245"/>
      <c r="E207" s="245"/>
      <c r="F207" s="245"/>
    </row>
    <row r="208" spans="1:6" x14ac:dyDescent="0.25">
      <c r="A208" s="236" t="s">
        <v>5334</v>
      </c>
      <c r="B208" s="245"/>
      <c r="C208" s="245"/>
      <c r="D208" s="245"/>
      <c r="E208" s="245"/>
      <c r="F208" s="245"/>
    </row>
    <row r="209" spans="1:6" x14ac:dyDescent="0.25">
      <c r="A209" s="236" t="s">
        <v>5335</v>
      </c>
      <c r="B209" s="245"/>
      <c r="C209" s="245"/>
      <c r="D209" s="245"/>
      <c r="E209" s="245"/>
      <c r="F209" s="245"/>
    </row>
    <row r="210" spans="1:6" x14ac:dyDescent="0.25">
      <c r="A210" s="236" t="s">
        <v>5336</v>
      </c>
      <c r="B210" s="245"/>
      <c r="C210" s="245"/>
      <c r="D210" s="245"/>
      <c r="E210" s="245"/>
      <c r="F210" s="245"/>
    </row>
    <row r="211" spans="1:6" x14ac:dyDescent="0.25">
      <c r="A211" s="236" t="s">
        <v>5337</v>
      </c>
      <c r="B211" s="245"/>
      <c r="C211" s="245"/>
      <c r="D211" s="245"/>
      <c r="E211" s="245"/>
      <c r="F211" s="245"/>
    </row>
    <row r="212" spans="1:6" x14ac:dyDescent="0.25">
      <c r="A212" s="236" t="s">
        <v>5338</v>
      </c>
      <c r="B212" s="245"/>
      <c r="C212" s="245"/>
      <c r="D212" s="245"/>
      <c r="E212" s="245"/>
      <c r="F212" s="245"/>
    </row>
    <row r="213" spans="1:6" x14ac:dyDescent="0.25">
      <c r="A213" s="236" t="s">
        <v>5339</v>
      </c>
      <c r="B213" s="245"/>
      <c r="C213" s="245"/>
      <c r="D213" s="245"/>
      <c r="E213" s="245"/>
      <c r="F213" s="245"/>
    </row>
    <row r="214" spans="1:6" x14ac:dyDescent="0.25">
      <c r="A214" s="236" t="s">
        <v>5340</v>
      </c>
      <c r="B214" s="245"/>
      <c r="C214" s="245"/>
      <c r="D214" s="245"/>
      <c r="E214" s="245"/>
      <c r="F214" s="245"/>
    </row>
    <row r="215" spans="1:6" x14ac:dyDescent="0.25">
      <c r="A215" s="236" t="s">
        <v>5341</v>
      </c>
      <c r="B215" s="245"/>
      <c r="C215" s="245"/>
      <c r="D215" s="245"/>
      <c r="E215" s="245"/>
      <c r="F215" s="245"/>
    </row>
    <row r="216" spans="1:6" x14ac:dyDescent="0.25">
      <c r="A216" s="236" t="s">
        <v>5342</v>
      </c>
      <c r="B216" s="245"/>
      <c r="C216" s="245"/>
      <c r="D216" s="245"/>
      <c r="E216" s="245"/>
      <c r="F216" s="245"/>
    </row>
    <row r="217" spans="1:6" x14ac:dyDescent="0.25">
      <c r="A217" s="236" t="s">
        <v>5343</v>
      </c>
      <c r="B217" s="245"/>
      <c r="C217" s="245"/>
      <c r="D217" s="245"/>
      <c r="E217" s="245"/>
      <c r="F217" s="245"/>
    </row>
    <row r="218" spans="1:6" x14ac:dyDescent="0.25">
      <c r="A218" s="236" t="s">
        <v>5344</v>
      </c>
      <c r="B218" s="245"/>
      <c r="C218" s="245"/>
      <c r="D218" s="245"/>
      <c r="E218" s="245"/>
      <c r="F218" s="245"/>
    </row>
    <row r="219" spans="1:6" x14ac:dyDescent="0.25">
      <c r="A219" s="236" t="s">
        <v>5345</v>
      </c>
      <c r="B219" s="245"/>
      <c r="C219" s="245"/>
      <c r="D219" s="245"/>
      <c r="E219" s="245"/>
      <c r="F219" s="245"/>
    </row>
    <row r="220" spans="1:6" x14ac:dyDescent="0.25">
      <c r="A220" s="236" t="s">
        <v>5346</v>
      </c>
      <c r="B220" s="245"/>
      <c r="C220" s="245"/>
      <c r="D220" s="245"/>
      <c r="E220" s="245"/>
      <c r="F220" s="245"/>
    </row>
    <row r="221" spans="1:6" x14ac:dyDescent="0.25">
      <c r="A221" s="236" t="s">
        <v>5347</v>
      </c>
      <c r="B221" s="245"/>
      <c r="C221" s="245"/>
      <c r="D221" s="245"/>
      <c r="E221" s="245"/>
      <c r="F221" s="245"/>
    </row>
    <row r="222" spans="1:6" x14ac:dyDescent="0.25">
      <c r="A222" s="236" t="s">
        <v>5348</v>
      </c>
      <c r="B222" s="245"/>
      <c r="C222" s="245"/>
      <c r="D222" s="245"/>
      <c r="E222" s="245"/>
      <c r="F222" s="245"/>
    </row>
    <row r="223" spans="1:6" x14ac:dyDescent="0.25">
      <c r="A223" s="236" t="s">
        <v>5349</v>
      </c>
      <c r="B223" s="245"/>
      <c r="C223" s="245"/>
      <c r="D223" s="245"/>
      <c r="E223" s="245"/>
      <c r="F223" s="245"/>
    </row>
    <row r="224" spans="1:6" x14ac:dyDescent="0.25">
      <c r="A224" s="236" t="s">
        <v>5350</v>
      </c>
      <c r="B224" s="245"/>
      <c r="C224" s="245"/>
      <c r="D224" s="245"/>
      <c r="E224" s="245"/>
      <c r="F224" s="245"/>
    </row>
    <row r="225" spans="1:6" x14ac:dyDescent="0.25">
      <c r="A225" s="236" t="s">
        <v>5351</v>
      </c>
      <c r="B225" s="245"/>
      <c r="C225" s="245"/>
      <c r="D225" s="245"/>
      <c r="E225" s="245"/>
      <c r="F225" s="245"/>
    </row>
    <row r="226" spans="1:6" x14ac:dyDescent="0.25">
      <c r="A226" s="236" t="s">
        <v>5352</v>
      </c>
      <c r="B226" s="245"/>
      <c r="C226" s="245"/>
      <c r="D226" s="245"/>
      <c r="E226" s="245"/>
      <c r="F226" s="245"/>
    </row>
    <row r="227" spans="1:6" x14ac:dyDescent="0.25">
      <c r="A227" s="236" t="s">
        <v>5353</v>
      </c>
      <c r="B227" s="245"/>
      <c r="C227" s="245"/>
      <c r="D227" s="245"/>
      <c r="E227" s="245"/>
      <c r="F227" s="245"/>
    </row>
    <row r="228" spans="1:6" x14ac:dyDescent="0.25">
      <c r="A228" s="236" t="s">
        <v>5354</v>
      </c>
      <c r="B228" s="245"/>
      <c r="C228" s="245"/>
      <c r="D228" s="245"/>
      <c r="E228" s="245"/>
      <c r="F228" s="245"/>
    </row>
    <row r="229" spans="1:6" x14ac:dyDescent="0.25">
      <c r="A229" s="236" t="s">
        <v>5355</v>
      </c>
      <c r="B229" s="245"/>
      <c r="C229" s="245"/>
      <c r="D229" s="245"/>
      <c r="E229" s="245"/>
      <c r="F229" s="245"/>
    </row>
    <row r="230" spans="1:6" x14ac:dyDescent="0.25">
      <c r="A230" s="236" t="s">
        <v>5356</v>
      </c>
      <c r="B230" s="245">
        <v>4615.5908240794897</v>
      </c>
      <c r="C230" s="245"/>
      <c r="D230" s="245"/>
      <c r="E230" s="245"/>
      <c r="F230" s="245"/>
    </row>
    <row r="231" spans="1:6" x14ac:dyDescent="0.25">
      <c r="A231" s="236" t="s">
        <v>5357</v>
      </c>
      <c r="B231" s="245">
        <v>18437.210058349501</v>
      </c>
      <c r="C231" s="245"/>
      <c r="D231" s="245"/>
      <c r="E231" s="245"/>
      <c r="F231" s="245"/>
    </row>
    <row r="232" spans="1:6" x14ac:dyDescent="0.25">
      <c r="A232" s="236" t="s">
        <v>5358</v>
      </c>
      <c r="B232" s="245">
        <v>7159.0799561403501</v>
      </c>
      <c r="C232" s="245"/>
      <c r="D232" s="245"/>
      <c r="E232" s="245"/>
      <c r="F232" s="245"/>
    </row>
    <row r="233" spans="1:6" x14ac:dyDescent="0.25">
      <c r="A233" s="236" t="s">
        <v>5359</v>
      </c>
      <c r="B233" s="245"/>
      <c r="C233" s="245"/>
      <c r="D233" s="245"/>
      <c r="E233" s="245"/>
      <c r="F233" s="245"/>
    </row>
    <row r="234" spans="1:6" x14ac:dyDescent="0.25">
      <c r="A234" s="236" t="s">
        <v>5360</v>
      </c>
      <c r="B234" s="245">
        <v>298.82857142857102</v>
      </c>
      <c r="C234" s="245"/>
      <c r="D234" s="245"/>
      <c r="E234" s="245"/>
      <c r="F234" s="245"/>
    </row>
    <row r="235" spans="1:6" x14ac:dyDescent="0.25">
      <c r="A235" s="236" t="s">
        <v>5361</v>
      </c>
      <c r="B235" s="245">
        <v>9907.9110169491505</v>
      </c>
      <c r="C235" s="245"/>
      <c r="D235" s="245"/>
      <c r="E235" s="245"/>
      <c r="F235" s="245"/>
    </row>
    <row r="236" spans="1:6" x14ac:dyDescent="0.25">
      <c r="A236" s="236" t="s">
        <v>5362</v>
      </c>
      <c r="B236" s="245">
        <v>3292.3418027828202</v>
      </c>
      <c r="C236" s="245"/>
      <c r="D236" s="245"/>
      <c r="E236" s="245"/>
      <c r="F236" s="245"/>
    </row>
    <row r="237" spans="1:6" x14ac:dyDescent="0.25">
      <c r="A237" s="236" t="s">
        <v>5363</v>
      </c>
      <c r="B237" s="245"/>
      <c r="C237" s="245"/>
      <c r="D237" s="245"/>
      <c r="E237" s="245"/>
      <c r="F237" s="245"/>
    </row>
    <row r="238" spans="1:6" x14ac:dyDescent="0.25">
      <c r="A238" s="236" t="s">
        <v>5364</v>
      </c>
      <c r="B238" s="245">
        <v>328.5</v>
      </c>
      <c r="C238" s="245"/>
      <c r="D238" s="245"/>
      <c r="E238" s="245"/>
      <c r="F238" s="245"/>
    </row>
    <row r="239" spans="1:6" x14ac:dyDescent="0.25">
      <c r="A239" s="236" t="s">
        <v>5365</v>
      </c>
      <c r="B239" s="245">
        <v>28892.943308007001</v>
      </c>
      <c r="C239" s="245"/>
      <c r="D239" s="245"/>
      <c r="E239" s="245"/>
      <c r="F239" s="245"/>
    </row>
    <row r="240" spans="1:6" x14ac:dyDescent="0.25">
      <c r="A240" s="236" t="s">
        <v>5366</v>
      </c>
      <c r="B240" s="245">
        <v>30142.813559321999</v>
      </c>
      <c r="C240" s="245"/>
      <c r="D240" s="245"/>
      <c r="E240" s="245"/>
      <c r="F240" s="245"/>
    </row>
    <row r="241" spans="1:6" x14ac:dyDescent="0.25">
      <c r="A241" s="236" t="s">
        <v>5367</v>
      </c>
      <c r="B241" s="245">
        <v>3626.2268679896501</v>
      </c>
      <c r="C241" s="245"/>
      <c r="D241" s="245"/>
      <c r="E241" s="245"/>
      <c r="F241" s="245"/>
    </row>
    <row r="242" spans="1:6" x14ac:dyDescent="0.25">
      <c r="A242" s="236" t="s">
        <v>5368</v>
      </c>
      <c r="B242" s="245">
        <v>1935.8780788177301</v>
      </c>
      <c r="C242" s="245"/>
      <c r="D242" s="245"/>
      <c r="E242" s="245"/>
      <c r="F242" s="245"/>
    </row>
    <row r="243" spans="1:6" x14ac:dyDescent="0.25">
      <c r="A243" s="236" t="s">
        <v>5369</v>
      </c>
      <c r="B243" s="245">
        <v>2474.57627118644</v>
      </c>
      <c r="C243" s="245"/>
      <c r="D243" s="245"/>
      <c r="E243" s="245"/>
      <c r="F243" s="245"/>
    </row>
    <row r="244" spans="1:6" x14ac:dyDescent="0.25">
      <c r="A244" s="236" t="s">
        <v>5370</v>
      </c>
      <c r="B244" s="245">
        <v>399.52203389830498</v>
      </c>
      <c r="C244" s="245"/>
      <c r="D244" s="245"/>
      <c r="E244" s="245"/>
      <c r="F244" s="245"/>
    </row>
    <row r="245" spans="1:6" x14ac:dyDescent="0.25">
      <c r="A245" s="236" t="s">
        <v>5371</v>
      </c>
      <c r="B245" s="245"/>
      <c r="C245" s="245"/>
      <c r="D245" s="245"/>
      <c r="E245" s="245"/>
      <c r="F245" s="245"/>
    </row>
    <row r="246" spans="1:6" x14ac:dyDescent="0.25">
      <c r="A246" s="236" t="s">
        <v>5372</v>
      </c>
      <c r="B246" s="245">
        <v>2258.18677966102</v>
      </c>
      <c r="C246" s="245"/>
      <c r="D246" s="245"/>
      <c r="E246" s="245"/>
      <c r="F246" s="245"/>
    </row>
    <row r="247" spans="1:6" x14ac:dyDescent="0.25">
      <c r="A247" s="236" t="s">
        <v>5373</v>
      </c>
      <c r="B247" s="245"/>
      <c r="C247" s="245"/>
      <c r="D247" s="245"/>
      <c r="E247" s="245"/>
      <c r="F247" s="245"/>
    </row>
    <row r="248" spans="1:6" x14ac:dyDescent="0.25">
      <c r="A248" s="236" t="s">
        <v>5374</v>
      </c>
      <c r="B248" s="245">
        <v>4230.8288135593202</v>
      </c>
      <c r="C248" s="245"/>
      <c r="D248" s="245"/>
      <c r="E248" s="245"/>
      <c r="F248" s="245"/>
    </row>
    <row r="249" spans="1:6" x14ac:dyDescent="0.25">
      <c r="A249" s="236" t="s">
        <v>5375</v>
      </c>
      <c r="B249" s="245">
        <v>1569.0392857142899</v>
      </c>
      <c r="C249" s="245"/>
      <c r="D249" s="245"/>
      <c r="E249" s="245"/>
      <c r="F249" s="245"/>
    </row>
    <row r="250" spans="1:6" x14ac:dyDescent="0.25">
      <c r="A250" s="236" t="s">
        <v>5376</v>
      </c>
      <c r="B250" s="245">
        <v>525.65855263157903</v>
      </c>
      <c r="C250" s="245"/>
      <c r="D250" s="245"/>
      <c r="E250" s="245"/>
      <c r="F250" s="245"/>
    </row>
    <row r="251" spans="1:6" x14ac:dyDescent="0.25">
      <c r="A251" s="236" t="s">
        <v>5377</v>
      </c>
      <c r="B251" s="245">
        <v>3426.4876639344302</v>
      </c>
      <c r="C251" s="245"/>
      <c r="D251" s="245"/>
      <c r="E251" s="245"/>
      <c r="F251" s="245"/>
    </row>
    <row r="252" spans="1:6" x14ac:dyDescent="0.25">
      <c r="A252" s="236" t="s">
        <v>5378</v>
      </c>
      <c r="B252" s="245"/>
      <c r="C252" s="245"/>
      <c r="D252" s="245"/>
      <c r="E252" s="245"/>
      <c r="F252" s="245"/>
    </row>
    <row r="253" spans="1:6" x14ac:dyDescent="0.25">
      <c r="A253" s="236" t="s">
        <v>5379</v>
      </c>
      <c r="B253" s="245"/>
      <c r="C253" s="245"/>
      <c r="D253" s="245"/>
      <c r="E253" s="245"/>
      <c r="F253" s="245"/>
    </row>
    <row r="254" spans="1:6" x14ac:dyDescent="0.25">
      <c r="A254" s="236" t="s">
        <v>5380</v>
      </c>
      <c r="B254" s="245">
        <v>701.86382232612505</v>
      </c>
      <c r="C254" s="245"/>
      <c r="D254" s="245"/>
      <c r="E254" s="245"/>
      <c r="F254" s="245"/>
    </row>
    <row r="255" spans="1:6" x14ac:dyDescent="0.25">
      <c r="A255" s="236" t="s">
        <v>5381</v>
      </c>
      <c r="B255" s="245">
        <v>74.442105263157899</v>
      </c>
      <c r="C255" s="245"/>
      <c r="D255" s="245"/>
      <c r="E255" s="245"/>
      <c r="F255" s="245"/>
    </row>
    <row r="256" spans="1:6" x14ac:dyDescent="0.25">
      <c r="A256" s="236" t="s">
        <v>5382</v>
      </c>
      <c r="B256" s="245">
        <v>1320.84146735276</v>
      </c>
      <c r="C256" s="245"/>
      <c r="D256" s="245"/>
      <c r="E256" s="245"/>
      <c r="F256" s="245"/>
    </row>
    <row r="257" spans="1:6" x14ac:dyDescent="0.25">
      <c r="A257" s="236" t="s">
        <v>5383</v>
      </c>
      <c r="B257" s="245">
        <v>1685.03026315789</v>
      </c>
      <c r="C257" s="245"/>
      <c r="D257" s="245"/>
      <c r="E257" s="245"/>
      <c r="F257" s="245"/>
    </row>
    <row r="258" spans="1:6" x14ac:dyDescent="0.25">
      <c r="A258" s="236" t="s">
        <v>5384</v>
      </c>
      <c r="B258" s="245">
        <v>264.78214285714301</v>
      </c>
      <c r="C258" s="245"/>
      <c r="D258" s="245"/>
      <c r="E258" s="245"/>
      <c r="F258" s="245"/>
    </row>
    <row r="259" spans="1:6" x14ac:dyDescent="0.25">
      <c r="A259" s="236" t="s">
        <v>5385</v>
      </c>
      <c r="B259" s="245">
        <v>1266.1245614035099</v>
      </c>
      <c r="C259" s="245"/>
      <c r="D259" s="245"/>
      <c r="E259" s="245"/>
      <c r="F259" s="245"/>
    </row>
    <row r="260" spans="1:6" x14ac:dyDescent="0.25">
      <c r="A260" s="236" t="s">
        <v>5386</v>
      </c>
      <c r="B260" s="245">
        <v>350.92142857142898</v>
      </c>
      <c r="C260" s="245"/>
      <c r="D260" s="245"/>
      <c r="E260" s="245"/>
      <c r="F260" s="245"/>
    </row>
    <row r="261" spans="1:6" x14ac:dyDescent="0.25">
      <c r="A261" s="236" t="s">
        <v>5387</v>
      </c>
      <c r="B261" s="245">
        <v>1328.71637931034</v>
      </c>
      <c r="C261" s="245"/>
      <c r="D261" s="245"/>
      <c r="E261" s="245"/>
      <c r="F261" s="245"/>
    </row>
    <row r="262" spans="1:6" x14ac:dyDescent="0.25">
      <c r="A262" s="236" t="s">
        <v>5388</v>
      </c>
      <c r="B262" s="245">
        <v>896.40679156908698</v>
      </c>
      <c r="C262" s="245"/>
      <c r="D262" s="245"/>
      <c r="E262" s="245"/>
      <c r="F262" s="245"/>
    </row>
    <row r="263" spans="1:6" x14ac:dyDescent="0.25">
      <c r="A263" s="236" t="s">
        <v>5389</v>
      </c>
      <c r="B263" s="245">
        <v>126.880528735632</v>
      </c>
      <c r="C263" s="245"/>
      <c r="D263" s="245"/>
      <c r="E263" s="245"/>
      <c r="F263" s="245"/>
    </row>
    <row r="264" spans="1:6" x14ac:dyDescent="0.25">
      <c r="A264" s="236" t="s">
        <v>5390</v>
      </c>
      <c r="B264" s="245"/>
      <c r="C264" s="245"/>
      <c r="D264" s="245"/>
      <c r="E264" s="245"/>
      <c r="F264" s="245"/>
    </row>
    <row r="265" spans="1:6" x14ac:dyDescent="0.25">
      <c r="A265" s="236" t="s">
        <v>5391</v>
      </c>
      <c r="B265" s="245">
        <v>2620.2250278086799</v>
      </c>
      <c r="C265" s="245"/>
      <c r="D265" s="245"/>
      <c r="E265" s="245"/>
      <c r="F265" s="245"/>
    </row>
    <row r="266" spans="1:6" x14ac:dyDescent="0.25">
      <c r="A266" s="236" t="s">
        <v>5392</v>
      </c>
      <c r="B266" s="245">
        <v>180768.50854555701</v>
      </c>
      <c r="C266" s="245"/>
      <c r="D266" s="245"/>
      <c r="E266" s="245"/>
      <c r="F266" s="245"/>
    </row>
    <row r="267" spans="1:6" x14ac:dyDescent="0.25">
      <c r="A267" s="236" t="s">
        <v>5393</v>
      </c>
      <c r="B267" s="245">
        <v>322.61343012704202</v>
      </c>
      <c r="C267" s="245"/>
      <c r="D267" s="245"/>
      <c r="E267" s="245"/>
      <c r="F267" s="245"/>
    </row>
    <row r="268" spans="1:6" x14ac:dyDescent="0.25">
      <c r="A268" s="236" t="s">
        <v>5394</v>
      </c>
      <c r="B268" s="245">
        <v>179.406779661017</v>
      </c>
      <c r="C268" s="245"/>
      <c r="D268" s="245"/>
      <c r="E268" s="245"/>
      <c r="F268" s="245"/>
    </row>
    <row r="269" spans="1:6" x14ac:dyDescent="0.25">
      <c r="A269" s="236" t="s">
        <v>5395</v>
      </c>
      <c r="B269" s="245">
        <v>1488.9987684729099</v>
      </c>
      <c r="C269" s="245"/>
      <c r="D269" s="245"/>
      <c r="E269" s="245"/>
      <c r="F269" s="245"/>
    </row>
    <row r="270" spans="1:6" x14ac:dyDescent="0.25">
      <c r="A270" s="236" t="s">
        <v>5396</v>
      </c>
      <c r="B270" s="245">
        <v>1037.3684210526301</v>
      </c>
      <c r="C270" s="245"/>
      <c r="D270" s="245"/>
      <c r="E270" s="245"/>
      <c r="F270" s="245"/>
    </row>
    <row r="271" spans="1:6" x14ac:dyDescent="0.25">
      <c r="A271" s="236" t="s">
        <v>5397</v>
      </c>
      <c r="B271" s="245">
        <v>9887.3815573770498</v>
      </c>
      <c r="C271" s="245"/>
      <c r="D271" s="245"/>
      <c r="E271" s="245"/>
      <c r="F271" s="245"/>
    </row>
    <row r="272" spans="1:6" x14ac:dyDescent="0.25">
      <c r="A272" s="236" t="s">
        <v>5398</v>
      </c>
      <c r="B272" s="245">
        <v>625.32500000000005</v>
      </c>
      <c r="C272" s="245"/>
      <c r="D272" s="245"/>
      <c r="E272" s="245"/>
      <c r="F272" s="245"/>
    </row>
    <row r="273" spans="1:6" x14ac:dyDescent="0.25">
      <c r="A273" s="236" t="s">
        <v>5399</v>
      </c>
      <c r="B273" s="245">
        <v>412.20394736842098</v>
      </c>
      <c r="C273" s="245"/>
      <c r="D273" s="245"/>
      <c r="E273" s="245"/>
      <c r="F273" s="245"/>
    </row>
    <row r="274" spans="1:6" x14ac:dyDescent="0.25">
      <c r="A274" s="236" t="s">
        <v>5400</v>
      </c>
      <c r="B274" s="245">
        <v>131.64197740112999</v>
      </c>
      <c r="C274" s="245"/>
      <c r="D274" s="245"/>
      <c r="E274" s="245"/>
      <c r="F274" s="245"/>
    </row>
    <row r="275" spans="1:6" x14ac:dyDescent="0.25">
      <c r="A275" s="236" t="s">
        <v>5401</v>
      </c>
      <c r="B275" s="245">
        <v>131.47891464104001</v>
      </c>
      <c r="C275" s="245"/>
      <c r="D275" s="245"/>
      <c r="E275" s="245"/>
      <c r="F275" s="245"/>
    </row>
    <row r="276" spans="1:6" x14ac:dyDescent="0.25">
      <c r="A276" s="236" t="s">
        <v>5402</v>
      </c>
      <c r="B276" s="245">
        <v>298.50112994350297</v>
      </c>
      <c r="C276" s="245"/>
      <c r="D276" s="245"/>
      <c r="E276" s="245"/>
      <c r="F276" s="245"/>
    </row>
    <row r="277" spans="1:6" x14ac:dyDescent="0.25">
      <c r="A277" s="236" t="s">
        <v>5403</v>
      </c>
      <c r="B277" s="245">
        <v>1423.76186440678</v>
      </c>
      <c r="C277" s="245"/>
      <c r="D277" s="245"/>
      <c r="E277" s="245"/>
      <c r="F277" s="245"/>
    </row>
    <row r="278" spans="1:6" x14ac:dyDescent="0.25">
      <c r="A278" s="236" t="s">
        <v>5404</v>
      </c>
      <c r="B278" s="245">
        <v>16923.4713793103</v>
      </c>
      <c r="C278" s="245"/>
      <c r="D278" s="245"/>
      <c r="E278" s="245"/>
      <c r="F278" s="245"/>
    </row>
    <row r="279" spans="1:6" x14ac:dyDescent="0.25">
      <c r="A279" s="236" t="s">
        <v>5405</v>
      </c>
      <c r="B279" s="245">
        <v>2763.5714285714298</v>
      </c>
      <c r="C279" s="245"/>
      <c r="D279" s="245"/>
      <c r="E279" s="245"/>
      <c r="F279" s="245"/>
    </row>
    <row r="280" spans="1:6" x14ac:dyDescent="0.25">
      <c r="A280" s="236" t="s">
        <v>5406</v>
      </c>
      <c r="B280" s="245">
        <v>35932.575438596497</v>
      </c>
      <c r="C280" s="245"/>
      <c r="D280" s="245"/>
      <c r="E280" s="245"/>
      <c r="F280" s="245"/>
    </row>
    <row r="281" spans="1:6" x14ac:dyDescent="0.25">
      <c r="A281" s="236" t="s">
        <v>5407</v>
      </c>
      <c r="B281" s="245">
        <v>23718.074285714301</v>
      </c>
      <c r="C281" s="245"/>
      <c r="D281" s="245"/>
      <c r="E281" s="245"/>
      <c r="F281" s="245"/>
    </row>
    <row r="282" spans="1:6" x14ac:dyDescent="0.25">
      <c r="A282" s="236" t="s">
        <v>5408</v>
      </c>
      <c r="B282" s="245">
        <v>2051.8309367167899</v>
      </c>
      <c r="C282" s="245"/>
      <c r="D282" s="245"/>
      <c r="E282" s="245"/>
      <c r="F282" s="245"/>
    </row>
    <row r="283" spans="1:6" x14ac:dyDescent="0.25">
      <c r="A283" s="236" t="s">
        <v>5409</v>
      </c>
      <c r="B283" s="245">
        <v>962.74736842105301</v>
      </c>
      <c r="C283" s="245"/>
      <c r="D283" s="245"/>
      <c r="E283" s="245"/>
      <c r="F283" s="245"/>
    </row>
    <row r="284" spans="1:6" x14ac:dyDescent="0.25">
      <c r="A284" s="236" t="s">
        <v>5410</v>
      </c>
      <c r="B284" s="245"/>
      <c r="C284" s="245"/>
      <c r="D284" s="245"/>
      <c r="E284" s="245"/>
      <c r="F284" s="245"/>
    </row>
    <row r="285" spans="1:6" x14ac:dyDescent="0.25">
      <c r="A285" s="236" t="s">
        <v>5411</v>
      </c>
      <c r="B285" s="245">
        <v>565.87931034482801</v>
      </c>
      <c r="C285" s="245"/>
      <c r="D285" s="245"/>
      <c r="E285" s="245"/>
      <c r="F285" s="245"/>
    </row>
    <row r="286" spans="1:6" x14ac:dyDescent="0.25">
      <c r="A286" s="236" t="s">
        <v>5412</v>
      </c>
      <c r="B286" s="245">
        <v>7497.6464912280699</v>
      </c>
      <c r="C286" s="245"/>
      <c r="D286" s="245"/>
      <c r="E286" s="245"/>
      <c r="F286" s="245"/>
    </row>
    <row r="287" spans="1:6" x14ac:dyDescent="0.25">
      <c r="A287" s="236" t="s">
        <v>5413</v>
      </c>
      <c r="B287" s="245">
        <v>2275.8070175438602</v>
      </c>
      <c r="C287" s="245"/>
      <c r="D287" s="245"/>
      <c r="E287" s="245"/>
      <c r="F287" s="245"/>
    </row>
    <row r="288" spans="1:6" x14ac:dyDescent="0.25">
      <c r="A288" s="236" t="s">
        <v>5414</v>
      </c>
      <c r="B288" s="245"/>
      <c r="C288" s="245"/>
      <c r="D288" s="245"/>
      <c r="E288" s="245"/>
      <c r="F288" s="245"/>
    </row>
    <row r="289" spans="1:6" x14ac:dyDescent="0.25">
      <c r="A289" s="236" t="s">
        <v>5415</v>
      </c>
      <c r="B289" s="245">
        <v>267.232142857143</v>
      </c>
      <c r="C289" s="245"/>
      <c r="D289" s="245"/>
      <c r="E289" s="245"/>
      <c r="F289" s="245"/>
    </row>
    <row r="290" spans="1:6" x14ac:dyDescent="0.25">
      <c r="A290" s="236" t="s">
        <v>5416</v>
      </c>
      <c r="B290" s="245">
        <v>91.600862068965498</v>
      </c>
      <c r="C290" s="245"/>
      <c r="D290" s="245"/>
      <c r="E290" s="245"/>
      <c r="F290" s="245"/>
    </row>
    <row r="291" spans="1:6" x14ac:dyDescent="0.25">
      <c r="A291" s="236" t="s">
        <v>5417</v>
      </c>
      <c r="B291" s="245">
        <v>1762.2456140350901</v>
      </c>
      <c r="C291" s="245"/>
      <c r="D291" s="245"/>
      <c r="E291" s="245"/>
      <c r="F291" s="245"/>
    </row>
    <row r="292" spans="1:6" x14ac:dyDescent="0.25">
      <c r="A292" s="236" t="s">
        <v>5418</v>
      </c>
      <c r="B292" s="245">
        <v>1320.9229508196699</v>
      </c>
      <c r="C292" s="245"/>
      <c r="D292" s="245"/>
      <c r="E292" s="245"/>
      <c r="F292" s="245"/>
    </row>
    <row r="293" spans="1:6" x14ac:dyDescent="0.25">
      <c r="A293" s="236" t="s">
        <v>5419</v>
      </c>
      <c r="B293" s="245">
        <v>12457.688524590199</v>
      </c>
      <c r="C293" s="245"/>
      <c r="D293" s="245"/>
      <c r="E293" s="245"/>
      <c r="F293" s="245"/>
    </row>
    <row r="294" spans="1:6" x14ac:dyDescent="0.25">
      <c r="A294" s="236" t="s">
        <v>5420</v>
      </c>
      <c r="B294" s="245">
        <v>6426.7078039927401</v>
      </c>
      <c r="C294" s="245"/>
      <c r="D294" s="245"/>
      <c r="E294" s="245"/>
      <c r="F294" s="245"/>
    </row>
    <row r="295" spans="1:6" x14ac:dyDescent="0.25">
      <c r="A295" s="236" t="s">
        <v>5421</v>
      </c>
      <c r="B295" s="245">
        <v>1479.7256867328999</v>
      </c>
      <c r="C295" s="245"/>
      <c r="D295" s="245"/>
      <c r="E295" s="245"/>
      <c r="F295" s="245"/>
    </row>
    <row r="296" spans="1:6" x14ac:dyDescent="0.25">
      <c r="A296" s="236" t="s">
        <v>5422</v>
      </c>
      <c r="B296" s="245"/>
      <c r="C296" s="245"/>
      <c r="D296" s="245"/>
      <c r="E296" s="245"/>
      <c r="F296" s="245"/>
    </row>
    <row r="297" spans="1:6" x14ac:dyDescent="0.25">
      <c r="A297" s="236" t="s">
        <v>5423</v>
      </c>
      <c r="B297" s="245">
        <v>5629.1424323520696</v>
      </c>
      <c r="C297" s="245"/>
      <c r="D297" s="245"/>
      <c r="E297" s="245"/>
      <c r="F297" s="245"/>
    </row>
    <row r="298" spans="1:6" x14ac:dyDescent="0.25">
      <c r="A298" s="236" t="s">
        <v>5424</v>
      </c>
      <c r="B298" s="245">
        <v>2766.2141242937901</v>
      </c>
      <c r="C298" s="245"/>
      <c r="D298" s="245"/>
      <c r="E298" s="245"/>
      <c r="F298" s="245"/>
    </row>
    <row r="299" spans="1:6" x14ac:dyDescent="0.25">
      <c r="A299" s="236" t="s">
        <v>5425</v>
      </c>
      <c r="B299" s="245">
        <v>345.81551724137898</v>
      </c>
      <c r="C299" s="245"/>
      <c r="D299" s="245"/>
      <c r="E299" s="245"/>
      <c r="F299" s="245"/>
    </row>
    <row r="300" spans="1:6" x14ac:dyDescent="0.25">
      <c r="A300" s="236" t="s">
        <v>5426</v>
      </c>
      <c r="B300" s="245">
        <v>814.31869963878898</v>
      </c>
      <c r="C300" s="245"/>
      <c r="D300" s="245"/>
      <c r="E300" s="245"/>
      <c r="F300" s="245"/>
    </row>
    <row r="301" spans="1:6" x14ac:dyDescent="0.25">
      <c r="A301" s="236" t="s">
        <v>5427</v>
      </c>
      <c r="B301" s="245">
        <v>449.693220338983</v>
      </c>
      <c r="C301" s="245"/>
      <c r="D301" s="245"/>
      <c r="E301" s="245"/>
      <c r="F301" s="245"/>
    </row>
    <row r="302" spans="1:6" x14ac:dyDescent="0.25">
      <c r="A302" s="236" t="s">
        <v>5428</v>
      </c>
      <c r="B302" s="245">
        <v>1981.80714285714</v>
      </c>
      <c r="C302" s="245"/>
      <c r="D302" s="245"/>
      <c r="E302" s="245"/>
      <c r="F302" s="245"/>
    </row>
    <row r="303" spans="1:6" x14ac:dyDescent="0.25">
      <c r="A303" s="236" t="s">
        <v>5429</v>
      </c>
      <c r="B303" s="245"/>
      <c r="C303" s="245"/>
      <c r="D303" s="245"/>
      <c r="E303" s="245"/>
      <c r="F303" s="245"/>
    </row>
    <row r="304" spans="1:6" x14ac:dyDescent="0.25">
      <c r="A304" s="236" t="s">
        <v>5430</v>
      </c>
      <c r="B304" s="245">
        <v>587.71186440678002</v>
      </c>
      <c r="C304" s="245"/>
      <c r="D304" s="245"/>
      <c r="E304" s="245"/>
      <c r="F304" s="245"/>
    </row>
    <row r="305" spans="1:6" x14ac:dyDescent="0.25">
      <c r="A305" s="236" t="s">
        <v>5431</v>
      </c>
      <c r="B305" s="245">
        <v>231.12542372881401</v>
      </c>
      <c r="C305" s="245"/>
      <c r="D305" s="245"/>
      <c r="E305" s="245"/>
      <c r="F305" s="245"/>
    </row>
    <row r="306" spans="1:6" x14ac:dyDescent="0.25">
      <c r="A306" s="236" t="s">
        <v>5432</v>
      </c>
      <c r="B306" s="245">
        <v>890.91393442622996</v>
      </c>
      <c r="C306" s="245"/>
      <c r="D306" s="245"/>
      <c r="E306" s="245"/>
      <c r="F306" s="245"/>
    </row>
    <row r="307" spans="1:6" x14ac:dyDescent="0.25">
      <c r="A307" s="236" t="s">
        <v>5433</v>
      </c>
      <c r="B307" s="245">
        <v>9533.3517543859707</v>
      </c>
      <c r="C307" s="245"/>
      <c r="D307" s="245"/>
      <c r="E307" s="245"/>
      <c r="F307" s="245"/>
    </row>
    <row r="308" spans="1:6" x14ac:dyDescent="0.25">
      <c r="A308" s="236" t="s">
        <v>5434</v>
      </c>
      <c r="B308" s="245"/>
      <c r="C308" s="245"/>
      <c r="D308" s="245"/>
      <c r="E308" s="245"/>
      <c r="F308" s="245"/>
    </row>
    <row r="309" spans="1:6" x14ac:dyDescent="0.25">
      <c r="A309" s="236" t="s">
        <v>5435</v>
      </c>
      <c r="B309" s="245">
        <v>353.70491828087199</v>
      </c>
      <c r="C309" s="245"/>
      <c r="D309" s="245"/>
      <c r="E309" s="245"/>
      <c r="F309" s="245"/>
    </row>
    <row r="310" spans="1:6" x14ac:dyDescent="0.25">
      <c r="A310" s="236" t="s">
        <v>5436</v>
      </c>
      <c r="B310" s="245"/>
      <c r="C310" s="245"/>
      <c r="D310" s="245"/>
      <c r="E310" s="245"/>
      <c r="F310" s="245"/>
    </row>
    <row r="311" spans="1:6" x14ac:dyDescent="0.25">
      <c r="A311" s="236" t="s">
        <v>5437</v>
      </c>
      <c r="B311" s="245">
        <v>1341.83239118146</v>
      </c>
      <c r="C311" s="245"/>
      <c r="D311" s="245"/>
      <c r="E311" s="245"/>
      <c r="F311" s="245"/>
    </row>
    <row r="312" spans="1:6" x14ac:dyDescent="0.25">
      <c r="A312" s="236" t="s">
        <v>5438</v>
      </c>
      <c r="B312" s="245">
        <v>1241.0393442622999</v>
      </c>
      <c r="C312" s="245"/>
      <c r="D312" s="245"/>
      <c r="E312" s="245"/>
      <c r="F312" s="245"/>
    </row>
    <row r="313" spans="1:6" x14ac:dyDescent="0.25">
      <c r="A313" s="236" t="s">
        <v>5439</v>
      </c>
      <c r="B313" s="245">
        <v>4371.3166666666702</v>
      </c>
      <c r="C313" s="245"/>
      <c r="D313" s="245"/>
      <c r="E313" s="245"/>
      <c r="F313" s="245"/>
    </row>
    <row r="314" spans="1:6" x14ac:dyDescent="0.25">
      <c r="A314" s="236" t="s">
        <v>5440</v>
      </c>
      <c r="B314" s="245">
        <v>1279.87519830777</v>
      </c>
      <c r="C314" s="245"/>
      <c r="D314" s="245"/>
      <c r="E314" s="245"/>
      <c r="F314" s="245"/>
    </row>
    <row r="315" spans="1:6" x14ac:dyDescent="0.25">
      <c r="A315" s="236" t="s">
        <v>5441</v>
      </c>
      <c r="B315" s="245"/>
      <c r="C315" s="245"/>
      <c r="D315" s="245"/>
      <c r="E315" s="245"/>
      <c r="F315" s="245"/>
    </row>
    <row r="316" spans="1:6" x14ac:dyDescent="0.25">
      <c r="A316" s="236" t="s">
        <v>5442</v>
      </c>
      <c r="B316" s="245"/>
      <c r="C316" s="245"/>
      <c r="D316" s="245"/>
      <c r="E316" s="245"/>
      <c r="F316" s="245"/>
    </row>
    <row r="317" spans="1:6" x14ac:dyDescent="0.25">
      <c r="A317" s="236" t="s">
        <v>5443</v>
      </c>
      <c r="B317" s="245"/>
      <c r="C317" s="245"/>
      <c r="D317" s="245"/>
      <c r="E317" s="245"/>
      <c r="F317" s="245"/>
    </row>
    <row r="318" spans="1:6" x14ac:dyDescent="0.25">
      <c r="A318" s="236" t="s">
        <v>5444</v>
      </c>
      <c r="B318" s="245">
        <v>1670.3349753694599</v>
      </c>
      <c r="C318" s="245"/>
      <c r="D318" s="245"/>
      <c r="E318" s="245"/>
      <c r="F318" s="245"/>
    </row>
    <row r="319" spans="1:6" x14ac:dyDescent="0.25">
      <c r="A319" s="236" t="s">
        <v>5445</v>
      </c>
      <c r="B319" s="245">
        <v>365.04260651629102</v>
      </c>
      <c r="C319" s="245"/>
      <c r="D319" s="245"/>
      <c r="E319" s="245"/>
      <c r="F319" s="245"/>
    </row>
    <row r="320" spans="1:6" x14ac:dyDescent="0.25">
      <c r="A320" s="236" t="s">
        <v>5446</v>
      </c>
      <c r="B320" s="245">
        <v>27030.4563579973</v>
      </c>
      <c r="C320" s="245"/>
      <c r="D320" s="245"/>
      <c r="E320" s="245"/>
      <c r="F320" s="245"/>
    </row>
    <row r="321" spans="1:6" x14ac:dyDescent="0.25">
      <c r="A321" s="236" t="s">
        <v>5447</v>
      </c>
      <c r="B321" s="245">
        <v>4803.9598777020901</v>
      </c>
      <c r="C321" s="245"/>
      <c r="D321" s="245"/>
      <c r="E321" s="245"/>
      <c r="F321" s="245"/>
    </row>
    <row r="322" spans="1:6" x14ac:dyDescent="0.25">
      <c r="A322" s="236" t="s">
        <v>5448</v>
      </c>
      <c r="B322" s="245">
        <v>50832.467741935499</v>
      </c>
      <c r="C322" s="245"/>
      <c r="D322" s="245"/>
      <c r="E322" s="245"/>
      <c r="F322" s="245"/>
    </row>
    <row r="323" spans="1:6" x14ac:dyDescent="0.25">
      <c r="A323" s="236" t="s">
        <v>5449</v>
      </c>
      <c r="B323" s="245"/>
      <c r="C323" s="245"/>
      <c r="D323" s="245"/>
      <c r="E323" s="245"/>
      <c r="F323" s="245"/>
    </row>
    <row r="324" spans="1:6" x14ac:dyDescent="0.25">
      <c r="A324" s="236" t="s">
        <v>5450</v>
      </c>
      <c r="B324" s="245">
        <v>2247.36083333333</v>
      </c>
      <c r="C324" s="245"/>
      <c r="D324" s="245"/>
      <c r="E324" s="245"/>
      <c r="F324" s="245"/>
    </row>
    <row r="325" spans="1:6" x14ac:dyDescent="0.25">
      <c r="A325" s="236" t="s">
        <v>5451</v>
      </c>
      <c r="B325" s="245"/>
      <c r="C325" s="245"/>
      <c r="D325" s="245"/>
      <c r="E325" s="245"/>
      <c r="F325" s="245"/>
    </row>
    <row r="326" spans="1:6" x14ac:dyDescent="0.25">
      <c r="A326" s="236" t="s">
        <v>5452</v>
      </c>
      <c r="B326" s="245">
        <v>336.45600117096001</v>
      </c>
      <c r="C326" s="245"/>
      <c r="D326" s="245"/>
      <c r="E326" s="245"/>
      <c r="F326" s="245"/>
    </row>
    <row r="327" spans="1:6" x14ac:dyDescent="0.25">
      <c r="A327" s="236" t="s">
        <v>5453</v>
      </c>
      <c r="B327" s="245">
        <v>61.974159976211702</v>
      </c>
      <c r="C327" s="245"/>
      <c r="D327" s="245"/>
      <c r="E327" s="245"/>
      <c r="F327" s="245"/>
    </row>
    <row r="328" spans="1:6" x14ac:dyDescent="0.25">
      <c r="A328" s="236" t="s">
        <v>5454</v>
      </c>
      <c r="B328" s="245">
        <v>4758.6529591553199</v>
      </c>
      <c r="C328" s="245"/>
      <c r="D328" s="245"/>
      <c r="E328" s="245"/>
      <c r="F328" s="245"/>
    </row>
    <row r="329" spans="1:6" x14ac:dyDescent="0.25">
      <c r="A329" s="236" t="s">
        <v>5455</v>
      </c>
      <c r="B329" s="245"/>
      <c r="C329" s="245"/>
      <c r="D329" s="245"/>
      <c r="E329" s="245"/>
      <c r="F329" s="245"/>
    </row>
    <row r="330" spans="1:6" x14ac:dyDescent="0.25">
      <c r="A330" s="236" t="s">
        <v>5456</v>
      </c>
      <c r="B330" s="245">
        <v>1126.7528202278399</v>
      </c>
      <c r="C330" s="245"/>
      <c r="D330" s="245"/>
      <c r="E330" s="245"/>
      <c r="F330" s="245"/>
    </row>
    <row r="331" spans="1:6" x14ac:dyDescent="0.25">
      <c r="A331" s="236" t="s">
        <v>5457</v>
      </c>
      <c r="B331" s="245">
        <v>1225.2810304449599</v>
      </c>
      <c r="C331" s="245"/>
      <c r="D331" s="245"/>
      <c r="E331" s="245"/>
      <c r="F331" s="245"/>
    </row>
    <row r="332" spans="1:6" x14ac:dyDescent="0.25">
      <c r="A332" s="236" t="s">
        <v>5458</v>
      </c>
      <c r="B332" s="245">
        <v>775.68134022455899</v>
      </c>
      <c r="C332" s="245"/>
      <c r="D332" s="245"/>
      <c r="E332" s="245"/>
      <c r="F332" s="245"/>
    </row>
    <row r="333" spans="1:6" x14ac:dyDescent="0.25">
      <c r="A333" s="236" t="s">
        <v>5459</v>
      </c>
      <c r="B333" s="245"/>
      <c r="C333" s="245"/>
      <c r="D333" s="245"/>
      <c r="E333" s="245"/>
      <c r="F333" s="245"/>
    </row>
    <row r="334" spans="1:6" x14ac:dyDescent="0.25">
      <c r="A334" s="236" t="s">
        <v>5460</v>
      </c>
      <c r="B334" s="245">
        <v>4649.0252848013297</v>
      </c>
      <c r="C334" s="245"/>
      <c r="D334" s="245"/>
      <c r="E334" s="245"/>
      <c r="F334" s="245"/>
    </row>
    <row r="335" spans="1:6" x14ac:dyDescent="0.25">
      <c r="A335" s="236" t="s">
        <v>5461</v>
      </c>
      <c r="B335" s="245">
        <v>1955.06896551724</v>
      </c>
      <c r="C335" s="245"/>
      <c r="D335" s="245"/>
      <c r="E335" s="245"/>
      <c r="F335" s="245"/>
    </row>
    <row r="336" spans="1:6" x14ac:dyDescent="0.25">
      <c r="A336" s="236" t="s">
        <v>5462</v>
      </c>
      <c r="B336" s="245">
        <v>2169.2228103044499</v>
      </c>
      <c r="C336" s="245"/>
      <c r="D336" s="245"/>
      <c r="E336" s="245"/>
      <c r="F336" s="245"/>
    </row>
    <row r="337" spans="1:6" x14ac:dyDescent="0.25">
      <c r="A337" s="236" t="s">
        <v>5463</v>
      </c>
      <c r="B337" s="245">
        <v>813.19672131147502</v>
      </c>
      <c r="C337" s="245"/>
      <c r="D337" s="245"/>
      <c r="E337" s="245"/>
      <c r="F337" s="245"/>
    </row>
    <row r="338" spans="1:6" x14ac:dyDescent="0.25">
      <c r="A338" s="236" t="s">
        <v>5464</v>
      </c>
      <c r="B338" s="245"/>
      <c r="C338" s="245"/>
      <c r="D338" s="245"/>
      <c r="E338" s="245"/>
      <c r="F338" s="245"/>
    </row>
    <row r="339" spans="1:6" x14ac:dyDescent="0.25">
      <c r="A339" s="236" t="s">
        <v>5465</v>
      </c>
      <c r="B339" s="245">
        <v>521.15084745762704</v>
      </c>
      <c r="C339" s="245"/>
      <c r="D339" s="245"/>
      <c r="E339" s="245"/>
      <c r="F339" s="245"/>
    </row>
    <row r="340" spans="1:6" x14ac:dyDescent="0.25">
      <c r="A340" s="236" t="s">
        <v>5466</v>
      </c>
      <c r="B340" s="245">
        <v>342.18208649912299</v>
      </c>
      <c r="C340" s="245"/>
      <c r="D340" s="245"/>
      <c r="E340" s="245"/>
      <c r="F340" s="245"/>
    </row>
    <row r="341" spans="1:6" x14ac:dyDescent="0.25">
      <c r="A341" s="236" t="s">
        <v>5467</v>
      </c>
      <c r="B341" s="245">
        <v>5172.93103448276</v>
      </c>
      <c r="C341" s="245"/>
      <c r="D341" s="245"/>
      <c r="E341" s="245"/>
      <c r="F341" s="245"/>
    </row>
    <row r="342" spans="1:6" x14ac:dyDescent="0.25">
      <c r="A342" s="236" t="s">
        <v>5468</v>
      </c>
      <c r="B342" s="245">
        <v>854.97016949152498</v>
      </c>
      <c r="C342" s="245"/>
      <c r="D342" s="245"/>
      <c r="E342" s="245"/>
      <c r="F342" s="245"/>
    </row>
    <row r="343" spans="1:6" x14ac:dyDescent="0.25">
      <c r="A343" s="236" t="s">
        <v>5469</v>
      </c>
      <c r="B343" s="245">
        <v>2733.6907832080201</v>
      </c>
      <c r="C343" s="245"/>
      <c r="D343" s="245"/>
      <c r="E343" s="245"/>
      <c r="F343" s="245"/>
    </row>
    <row r="344" spans="1:6" x14ac:dyDescent="0.25">
      <c r="A344" s="236" t="s">
        <v>5470</v>
      </c>
      <c r="B344" s="245"/>
      <c r="C344" s="245"/>
      <c r="D344" s="245"/>
      <c r="E344" s="245"/>
      <c r="F344" s="245"/>
    </row>
    <row r="345" spans="1:6" x14ac:dyDescent="0.25">
      <c r="A345" s="236" t="s">
        <v>5471</v>
      </c>
      <c r="B345" s="245">
        <v>3924.5274731486702</v>
      </c>
      <c r="C345" s="245"/>
      <c r="D345" s="245"/>
      <c r="E345" s="245"/>
      <c r="F345" s="245"/>
    </row>
    <row r="346" spans="1:6" x14ac:dyDescent="0.25">
      <c r="A346" s="236" t="s">
        <v>5472</v>
      </c>
      <c r="B346" s="245"/>
      <c r="C346" s="245"/>
      <c r="D346" s="245"/>
      <c r="E346" s="245"/>
      <c r="F346" s="245"/>
    </row>
    <row r="347" spans="1:6" x14ac:dyDescent="0.25">
      <c r="A347" s="236" t="s">
        <v>5473</v>
      </c>
      <c r="B347" s="245">
        <v>3831.38690476191</v>
      </c>
      <c r="C347" s="245"/>
      <c r="D347" s="245"/>
      <c r="E347" s="245"/>
      <c r="F347" s="245"/>
    </row>
    <row r="348" spans="1:6" x14ac:dyDescent="0.25">
      <c r="A348" s="236" t="s">
        <v>5474</v>
      </c>
      <c r="B348" s="245">
        <v>416.913721804511</v>
      </c>
      <c r="C348" s="245"/>
      <c r="D348" s="245"/>
      <c r="E348" s="245"/>
      <c r="F348" s="245"/>
    </row>
    <row r="349" spans="1:6" x14ac:dyDescent="0.25">
      <c r="A349" s="236" t="s">
        <v>5475</v>
      </c>
      <c r="B349" s="245"/>
      <c r="C349" s="245"/>
      <c r="D349" s="245"/>
      <c r="E349" s="245"/>
      <c r="F349" s="245"/>
    </row>
    <row r="350" spans="1:6" x14ac:dyDescent="0.25">
      <c r="A350" s="236" t="s">
        <v>5476</v>
      </c>
      <c r="B350" s="245">
        <v>4464.6950321449403</v>
      </c>
      <c r="C350" s="245"/>
      <c r="D350" s="245"/>
      <c r="E350" s="245"/>
      <c r="F350" s="245"/>
    </row>
    <row r="351" spans="1:6" x14ac:dyDescent="0.25">
      <c r="A351" s="236" t="s">
        <v>5477</v>
      </c>
      <c r="B351" s="245"/>
      <c r="C351" s="245"/>
      <c r="D351" s="245"/>
      <c r="E351" s="245"/>
      <c r="F351" s="245"/>
    </row>
    <row r="352" spans="1:6" x14ac:dyDescent="0.25">
      <c r="A352" s="236" t="s">
        <v>5478</v>
      </c>
      <c r="B352" s="245">
        <v>7010.3120689655198</v>
      </c>
      <c r="C352" s="245"/>
      <c r="D352" s="245"/>
      <c r="E352" s="245"/>
      <c r="F352" s="245"/>
    </row>
    <row r="353" spans="1:6" x14ac:dyDescent="0.25">
      <c r="A353" s="236" t="s">
        <v>5479</v>
      </c>
      <c r="B353" s="245">
        <v>3599.6551724137898</v>
      </c>
      <c r="C353" s="245"/>
      <c r="D353" s="245"/>
      <c r="E353" s="245"/>
      <c r="F353" s="245"/>
    </row>
    <row r="354" spans="1:6" x14ac:dyDescent="0.25">
      <c r="A354" s="236" t="s">
        <v>5480</v>
      </c>
      <c r="B354" s="245"/>
      <c r="C354" s="245"/>
      <c r="D354" s="245"/>
      <c r="E354" s="245"/>
      <c r="F354" s="245"/>
    </row>
    <row r="355" spans="1:6" x14ac:dyDescent="0.25">
      <c r="A355" s="236" t="s">
        <v>5481</v>
      </c>
      <c r="B355" s="245"/>
      <c r="C355" s="245"/>
      <c r="D355" s="245"/>
      <c r="E355" s="245"/>
      <c r="F355" s="245"/>
    </row>
    <row r="356" spans="1:6" x14ac:dyDescent="0.25">
      <c r="A356" s="236" t="s">
        <v>5482</v>
      </c>
      <c r="B356" s="245">
        <v>137.12758620689701</v>
      </c>
      <c r="C356" s="245"/>
      <c r="D356" s="245"/>
      <c r="E356" s="245"/>
      <c r="F356" s="245"/>
    </row>
    <row r="357" spans="1:6" x14ac:dyDescent="0.25">
      <c r="A357" s="236" t="s">
        <v>5483</v>
      </c>
      <c r="B357" s="245">
        <v>236.113886410943</v>
      </c>
      <c r="C357" s="245"/>
      <c r="D357" s="245"/>
      <c r="E357" s="245"/>
      <c r="F357" s="245"/>
    </row>
    <row r="358" spans="1:6" x14ac:dyDescent="0.25">
      <c r="A358" s="236" t="s">
        <v>5484</v>
      </c>
      <c r="B358" s="245">
        <v>4956.8003657448699</v>
      </c>
      <c r="C358" s="245"/>
      <c r="D358" s="245"/>
      <c r="E358" s="245"/>
      <c r="F358" s="245"/>
    </row>
    <row r="359" spans="1:6" x14ac:dyDescent="0.25">
      <c r="A359" s="236" t="s">
        <v>5485</v>
      </c>
      <c r="B359" s="245">
        <v>843.03140350877197</v>
      </c>
      <c r="C359" s="245"/>
      <c r="D359" s="245"/>
      <c r="E359" s="245"/>
      <c r="F359" s="245"/>
    </row>
    <row r="360" spans="1:6" x14ac:dyDescent="0.25">
      <c r="A360" s="236" t="s">
        <v>5486</v>
      </c>
      <c r="B360" s="245">
        <v>140.398870056497</v>
      </c>
      <c r="C360" s="245"/>
      <c r="D360" s="245"/>
      <c r="E360" s="245"/>
      <c r="F360" s="245"/>
    </row>
    <row r="361" spans="1:6" x14ac:dyDescent="0.25">
      <c r="A361" s="236" t="s">
        <v>5487</v>
      </c>
      <c r="B361" s="245">
        <v>91.338209931608702</v>
      </c>
      <c r="C361" s="245"/>
      <c r="D361" s="245"/>
      <c r="E361" s="245"/>
      <c r="F361" s="245"/>
    </row>
    <row r="362" spans="1:6" x14ac:dyDescent="0.25">
      <c r="A362" s="236" t="s">
        <v>5488</v>
      </c>
      <c r="B362" s="245"/>
      <c r="C362" s="245"/>
      <c r="D362" s="245"/>
      <c r="E362" s="245"/>
      <c r="F362" s="245"/>
    </row>
    <row r="363" spans="1:6" x14ac:dyDescent="0.25">
      <c r="A363" s="236" t="s">
        <v>5489</v>
      </c>
      <c r="B363" s="245"/>
      <c r="C363" s="245"/>
      <c r="D363" s="245"/>
      <c r="E363" s="245"/>
      <c r="F363" s="245"/>
    </row>
    <row r="364" spans="1:6" x14ac:dyDescent="0.25">
      <c r="A364" s="236" t="s">
        <v>5490</v>
      </c>
      <c r="B364" s="245">
        <v>445.81607809847202</v>
      </c>
      <c r="C364" s="245"/>
      <c r="D364" s="245"/>
      <c r="E364" s="245"/>
      <c r="F364" s="245"/>
    </row>
    <row r="365" spans="1:6" x14ac:dyDescent="0.25">
      <c r="A365" s="236" t="s">
        <v>5491</v>
      </c>
      <c r="B365" s="245">
        <v>1427.9218091334899</v>
      </c>
      <c r="C365" s="245"/>
      <c r="D365" s="245"/>
      <c r="E365" s="245"/>
      <c r="F365" s="245"/>
    </row>
    <row r="366" spans="1:6" x14ac:dyDescent="0.25">
      <c r="A366" s="236" t="s">
        <v>5492</v>
      </c>
      <c r="B366" s="245">
        <v>5309.1894736842096</v>
      </c>
      <c r="C366" s="245"/>
      <c r="D366" s="245"/>
      <c r="E366" s="245"/>
      <c r="F366" s="245"/>
    </row>
    <row r="367" spans="1:6" x14ac:dyDescent="0.25">
      <c r="A367" s="236" t="s">
        <v>5493</v>
      </c>
      <c r="B367" s="245">
        <v>111.780357142857</v>
      </c>
      <c r="C367" s="245"/>
      <c r="D367" s="245"/>
      <c r="E367" s="245"/>
      <c r="F367" s="245"/>
    </row>
    <row r="368" spans="1:6" x14ac:dyDescent="0.25">
      <c r="A368" s="236" t="s">
        <v>5494</v>
      </c>
      <c r="B368" s="245">
        <v>7.22665893943784</v>
      </c>
      <c r="C368" s="245"/>
      <c r="D368" s="245"/>
      <c r="E368" s="245"/>
      <c r="F368" s="245"/>
    </row>
    <row r="369" spans="1:6" x14ac:dyDescent="0.25">
      <c r="A369" s="236" t="s">
        <v>5495</v>
      </c>
      <c r="B369" s="245"/>
      <c r="C369" s="245"/>
      <c r="D369" s="245"/>
      <c r="E369" s="245"/>
      <c r="F369" s="245"/>
    </row>
    <row r="370" spans="1:6" x14ac:dyDescent="0.25">
      <c r="A370" s="236" t="s">
        <v>5496</v>
      </c>
      <c r="B370" s="245"/>
      <c r="C370" s="245"/>
      <c r="D370" s="245"/>
      <c r="E370" s="245"/>
      <c r="F370" s="245"/>
    </row>
    <row r="371" spans="1:6" x14ac:dyDescent="0.25">
      <c r="A371" s="236" t="s">
        <v>5497</v>
      </c>
      <c r="B371" s="245"/>
      <c r="C371" s="245"/>
      <c r="D371" s="245"/>
      <c r="E371" s="245"/>
      <c r="F371" s="245"/>
    </row>
    <row r="372" spans="1:6" x14ac:dyDescent="0.25">
      <c r="A372" s="236" t="s">
        <v>5498</v>
      </c>
      <c r="B372" s="245"/>
      <c r="C372" s="245"/>
      <c r="D372" s="245"/>
      <c r="E372" s="245"/>
      <c r="F372" s="245"/>
    </row>
    <row r="373" spans="1:6" x14ac:dyDescent="0.25">
      <c r="A373" s="236" t="s">
        <v>5499</v>
      </c>
      <c r="B373" s="245"/>
      <c r="C373" s="245"/>
      <c r="D373" s="245"/>
      <c r="E373" s="245"/>
      <c r="F373" s="245"/>
    </row>
    <row r="374" spans="1:6" x14ac:dyDescent="0.25">
      <c r="A374" s="236" t="s">
        <v>5500</v>
      </c>
      <c r="B374" s="245"/>
      <c r="C374" s="245"/>
      <c r="D374" s="245"/>
      <c r="E374" s="245"/>
      <c r="F374" s="245"/>
    </row>
    <row r="375" spans="1:6" x14ac:dyDescent="0.25">
      <c r="A375" s="236" t="s">
        <v>5501</v>
      </c>
      <c r="B375" s="245"/>
      <c r="C375" s="245"/>
      <c r="D375" s="245"/>
      <c r="E375" s="245"/>
      <c r="F375" s="245"/>
    </row>
    <row r="376" spans="1:6" x14ac:dyDescent="0.25">
      <c r="A376" s="236" t="s">
        <v>5502</v>
      </c>
      <c r="B376" s="245"/>
      <c r="C376" s="245"/>
      <c r="D376" s="245"/>
      <c r="E376" s="245"/>
      <c r="F376" s="245"/>
    </row>
    <row r="377" spans="1:6" x14ac:dyDescent="0.25">
      <c r="A377" s="236" t="s">
        <v>5503</v>
      </c>
      <c r="B377" s="245"/>
      <c r="C377" s="245"/>
      <c r="D377" s="245"/>
      <c r="E377" s="245"/>
      <c r="F377" s="245"/>
    </row>
    <row r="378" spans="1:6" x14ac:dyDescent="0.25">
      <c r="A378" s="236" t="s">
        <v>5504</v>
      </c>
      <c r="B378" s="245"/>
      <c r="C378" s="245"/>
      <c r="D378" s="245"/>
      <c r="E378" s="245"/>
      <c r="F378" s="245"/>
    </row>
    <row r="379" spans="1:6" x14ac:dyDescent="0.25">
      <c r="A379" s="236" t="s">
        <v>5505</v>
      </c>
      <c r="B379" s="245"/>
      <c r="C379" s="245"/>
      <c r="D379" s="245"/>
      <c r="E379" s="245"/>
      <c r="F379" s="245"/>
    </row>
    <row r="380" spans="1:6" x14ac:dyDescent="0.25">
      <c r="A380" s="236" t="s">
        <v>5506</v>
      </c>
      <c r="B380" s="245">
        <v>157.17195188627699</v>
      </c>
      <c r="C380" s="245"/>
      <c r="D380" s="245"/>
      <c r="E380" s="245"/>
      <c r="F380" s="245"/>
    </row>
    <row r="381" spans="1:6" x14ac:dyDescent="0.25">
      <c r="A381" s="236" t="s">
        <v>5507</v>
      </c>
      <c r="B381" s="245">
        <v>63.626101694915199</v>
      </c>
      <c r="C381" s="245"/>
      <c r="D381" s="245"/>
      <c r="E381" s="245"/>
      <c r="F381" s="245"/>
    </row>
    <row r="382" spans="1:6" x14ac:dyDescent="0.25">
      <c r="A382" s="236" t="s">
        <v>5508</v>
      </c>
      <c r="B382" s="245"/>
      <c r="C382" s="245"/>
      <c r="D382" s="245"/>
      <c r="E382" s="245"/>
      <c r="F382" s="245"/>
    </row>
    <row r="383" spans="1:6" x14ac:dyDescent="0.25">
      <c r="A383" s="236" t="s">
        <v>5509</v>
      </c>
      <c r="B383" s="245"/>
      <c r="C383" s="245"/>
      <c r="D383" s="245"/>
      <c r="E383" s="245"/>
      <c r="F383" s="245"/>
    </row>
    <row r="384" spans="1:6" x14ac:dyDescent="0.25">
      <c r="A384" s="236" t="s">
        <v>5510</v>
      </c>
      <c r="B384" s="245">
        <v>99.6898851831602</v>
      </c>
      <c r="C384" s="245"/>
      <c r="D384" s="245"/>
      <c r="E384" s="245"/>
      <c r="F384" s="245"/>
    </row>
    <row r="385" spans="1:6" x14ac:dyDescent="0.25">
      <c r="A385" s="236" t="s">
        <v>5511</v>
      </c>
      <c r="B385" s="245">
        <v>1417.17288135593</v>
      </c>
      <c r="C385" s="245"/>
      <c r="D385" s="245"/>
      <c r="E385" s="245"/>
      <c r="F385" s="245"/>
    </row>
    <row r="386" spans="1:6" x14ac:dyDescent="0.25">
      <c r="A386" s="236" t="s">
        <v>5512</v>
      </c>
      <c r="B386" s="245">
        <v>1828.4406779661001</v>
      </c>
      <c r="C386" s="245"/>
      <c r="D386" s="245"/>
      <c r="E386" s="245"/>
      <c r="F386" s="245"/>
    </row>
    <row r="387" spans="1:6" x14ac:dyDescent="0.25">
      <c r="A387" s="236" t="s">
        <v>5513</v>
      </c>
      <c r="B387" s="245"/>
      <c r="C387" s="245"/>
      <c r="D387" s="245"/>
      <c r="E387" s="245"/>
      <c r="F387" s="245"/>
    </row>
    <row r="388" spans="1:6" x14ac:dyDescent="0.25">
      <c r="A388" s="236" t="s">
        <v>5514</v>
      </c>
      <c r="B388" s="245">
        <v>90.962604250739801</v>
      </c>
      <c r="C388" s="245"/>
      <c r="D388" s="245"/>
      <c r="E388" s="245"/>
      <c r="F388" s="245"/>
    </row>
    <row r="389" spans="1:6" x14ac:dyDescent="0.25">
      <c r="A389" s="236" t="s">
        <v>5515</v>
      </c>
      <c r="B389" s="245"/>
      <c r="C389" s="245"/>
      <c r="D389" s="245"/>
      <c r="E389" s="245"/>
      <c r="F389" s="245"/>
    </row>
    <row r="390" spans="1:6" x14ac:dyDescent="0.25">
      <c r="A390" s="236" t="s">
        <v>5516</v>
      </c>
      <c r="B390" s="245">
        <v>278.8</v>
      </c>
      <c r="C390" s="245"/>
      <c r="D390" s="245"/>
      <c r="E390" s="245"/>
      <c r="F390" s="245"/>
    </row>
    <row r="391" spans="1:6" x14ac:dyDescent="0.25">
      <c r="A391" s="236" t="s">
        <v>5517</v>
      </c>
      <c r="B391" s="245"/>
      <c r="C391" s="245"/>
      <c r="D391" s="245"/>
      <c r="E391" s="245"/>
      <c r="F391" s="245"/>
    </row>
    <row r="392" spans="1:6" x14ac:dyDescent="0.25">
      <c r="A392" s="236" t="s">
        <v>5518</v>
      </c>
      <c r="B392" s="245">
        <v>519.75369054127896</v>
      </c>
      <c r="C392" s="245"/>
      <c r="D392" s="245"/>
      <c r="E392" s="245"/>
      <c r="F392" s="245"/>
    </row>
    <row r="393" spans="1:6" x14ac:dyDescent="0.25">
      <c r="A393" s="236" t="s">
        <v>5519</v>
      </c>
      <c r="B393" s="245">
        <v>47.906779661016898</v>
      </c>
      <c r="C393" s="245"/>
      <c r="D393" s="245"/>
      <c r="E393" s="245"/>
      <c r="F393" s="245"/>
    </row>
    <row r="394" spans="1:6" x14ac:dyDescent="0.25">
      <c r="A394" s="236" t="s">
        <v>5520</v>
      </c>
      <c r="B394" s="245">
        <v>209.88135593220301</v>
      </c>
      <c r="C394" s="245"/>
      <c r="D394" s="245"/>
      <c r="E394" s="245"/>
      <c r="F394" s="245"/>
    </row>
    <row r="395" spans="1:6" x14ac:dyDescent="0.25">
      <c r="A395" s="236" t="s">
        <v>5521</v>
      </c>
      <c r="B395" s="245">
        <v>1197.44745762712</v>
      </c>
      <c r="C395" s="245"/>
      <c r="D395" s="245"/>
      <c r="E395" s="245"/>
      <c r="F395" s="245"/>
    </row>
    <row r="396" spans="1:6" x14ac:dyDescent="0.25">
      <c r="A396" s="236" t="s">
        <v>5522</v>
      </c>
      <c r="B396" s="245">
        <v>568.21728813559298</v>
      </c>
      <c r="C396" s="245"/>
      <c r="D396" s="245"/>
      <c r="E396" s="245"/>
      <c r="F396" s="245"/>
    </row>
    <row r="397" spans="1:6" x14ac:dyDescent="0.25">
      <c r="A397" s="236" t="s">
        <v>5523</v>
      </c>
      <c r="B397" s="245">
        <v>104.94779661016899</v>
      </c>
      <c r="C397" s="245"/>
      <c r="D397" s="245"/>
      <c r="E397" s="245"/>
      <c r="F397" s="245"/>
    </row>
    <row r="398" spans="1:6" x14ac:dyDescent="0.25">
      <c r="A398" s="236" t="s">
        <v>5524</v>
      </c>
      <c r="B398" s="245"/>
      <c r="C398" s="245"/>
      <c r="D398" s="245"/>
      <c r="E398" s="245"/>
      <c r="F398" s="245"/>
    </row>
    <row r="399" spans="1:6" x14ac:dyDescent="0.25">
      <c r="A399" s="236" t="s">
        <v>5525</v>
      </c>
      <c r="B399" s="245"/>
      <c r="C399" s="245"/>
      <c r="D399" s="245"/>
      <c r="E399" s="245"/>
      <c r="F399" s="245"/>
    </row>
    <row r="400" spans="1:6" x14ac:dyDescent="0.25">
      <c r="A400" s="236" t="s">
        <v>5526</v>
      </c>
      <c r="B400" s="245">
        <v>2184.1837732703498</v>
      </c>
      <c r="C400" s="245"/>
      <c r="D400" s="245"/>
      <c r="E400" s="245"/>
      <c r="F400" s="245"/>
    </row>
    <row r="401" spans="1:6" x14ac:dyDescent="0.25">
      <c r="A401" s="236" t="s">
        <v>5527</v>
      </c>
      <c r="B401" s="245">
        <v>236.72881355932199</v>
      </c>
      <c r="C401" s="245"/>
      <c r="D401" s="245"/>
      <c r="E401" s="245"/>
      <c r="F401" s="245"/>
    </row>
    <row r="402" spans="1:6" x14ac:dyDescent="0.25">
      <c r="A402" s="236" t="s">
        <v>5528</v>
      </c>
      <c r="B402" s="245"/>
      <c r="C402" s="245"/>
      <c r="D402" s="245"/>
      <c r="E402" s="245"/>
      <c r="F402" s="245"/>
    </row>
    <row r="403" spans="1:6" x14ac:dyDescent="0.25">
      <c r="A403" s="236" t="s">
        <v>5529</v>
      </c>
      <c r="B403" s="245"/>
      <c r="C403" s="245"/>
      <c r="D403" s="245"/>
      <c r="E403" s="245"/>
      <c r="F403" s="245"/>
    </row>
    <row r="404" spans="1:6" x14ac:dyDescent="0.25">
      <c r="A404" s="236" t="s">
        <v>5530</v>
      </c>
      <c r="B404" s="245"/>
      <c r="C404" s="245"/>
      <c r="D404" s="245"/>
      <c r="E404" s="245"/>
      <c r="F404" s="245"/>
    </row>
    <row r="405" spans="1:6" x14ac:dyDescent="0.25">
      <c r="A405" s="236" t="s">
        <v>5531</v>
      </c>
      <c r="B405" s="245">
        <v>838.76949152542397</v>
      </c>
      <c r="C405" s="245"/>
      <c r="D405" s="245"/>
      <c r="E405" s="245"/>
      <c r="F405" s="245"/>
    </row>
    <row r="406" spans="1:6" x14ac:dyDescent="0.25">
      <c r="A406" s="236" t="s">
        <v>5532</v>
      </c>
      <c r="B406" s="245">
        <v>5948.1798797156898</v>
      </c>
      <c r="C406" s="245"/>
      <c r="D406" s="245"/>
      <c r="E406" s="245"/>
      <c r="F406" s="245"/>
    </row>
    <row r="407" spans="1:6" x14ac:dyDescent="0.25">
      <c r="A407" s="236" t="s">
        <v>5533</v>
      </c>
      <c r="B407" s="245"/>
      <c r="C407" s="245"/>
      <c r="D407" s="245"/>
      <c r="E407" s="245"/>
      <c r="F407" s="245"/>
    </row>
    <row r="408" spans="1:6" x14ac:dyDescent="0.25">
      <c r="A408" s="236" t="s">
        <v>5534</v>
      </c>
      <c r="B408" s="245"/>
      <c r="C408" s="245"/>
      <c r="D408" s="245"/>
      <c r="E408" s="245"/>
      <c r="F408" s="245"/>
    </row>
    <row r="409" spans="1:6" x14ac:dyDescent="0.25">
      <c r="A409" s="236" t="s">
        <v>5535</v>
      </c>
      <c r="B409" s="245"/>
      <c r="C409" s="245"/>
      <c r="D409" s="245"/>
      <c r="E409" s="245"/>
      <c r="F409" s="245"/>
    </row>
    <row r="410" spans="1:6" x14ac:dyDescent="0.25">
      <c r="A410" s="236" t="s">
        <v>5536</v>
      </c>
      <c r="B410" s="245">
        <v>1833.96271186441</v>
      </c>
      <c r="C410" s="245"/>
      <c r="D410" s="245"/>
      <c r="E410" s="245"/>
      <c r="F410" s="245"/>
    </row>
    <row r="411" spans="1:6" x14ac:dyDescent="0.25">
      <c r="A411" s="236" t="s">
        <v>5537</v>
      </c>
      <c r="B411" s="245">
        <v>476.82612507305703</v>
      </c>
      <c r="C411" s="245"/>
      <c r="D411" s="245"/>
      <c r="E411" s="245"/>
      <c r="F411" s="245"/>
    </row>
    <row r="412" spans="1:6" x14ac:dyDescent="0.25">
      <c r="A412" s="236" t="s">
        <v>5538</v>
      </c>
      <c r="B412" s="245">
        <v>194.020338983051</v>
      </c>
      <c r="C412" s="245"/>
      <c r="D412" s="245"/>
      <c r="E412" s="245"/>
      <c r="F412" s="245"/>
    </row>
    <row r="413" spans="1:6" x14ac:dyDescent="0.25">
      <c r="A413" s="236" t="s">
        <v>5539</v>
      </c>
      <c r="B413" s="245">
        <v>3838.7931034482799</v>
      </c>
      <c r="C413" s="245"/>
      <c r="D413" s="245"/>
      <c r="E413" s="245"/>
      <c r="F413" s="245"/>
    </row>
    <row r="414" spans="1:6" x14ac:dyDescent="0.25">
      <c r="A414" s="236" t="s">
        <v>5540</v>
      </c>
      <c r="B414" s="245">
        <v>186.37288135593201</v>
      </c>
      <c r="C414" s="245"/>
      <c r="D414" s="245"/>
      <c r="E414" s="245"/>
      <c r="F414" s="245"/>
    </row>
    <row r="415" spans="1:6" x14ac:dyDescent="0.25">
      <c r="A415" s="236" t="s">
        <v>5541</v>
      </c>
      <c r="B415" s="245">
        <v>26.406779661016898</v>
      </c>
      <c r="C415" s="245"/>
      <c r="D415" s="245"/>
      <c r="E415" s="245"/>
      <c r="F415" s="245"/>
    </row>
    <row r="416" spans="1:6" x14ac:dyDescent="0.25">
      <c r="A416" s="236" t="s">
        <v>5542</v>
      </c>
      <c r="B416" s="245">
        <v>1886.0576271186401</v>
      </c>
      <c r="C416" s="245"/>
      <c r="D416" s="245"/>
      <c r="E416" s="245"/>
      <c r="F416" s="245"/>
    </row>
    <row r="417" spans="1:6" x14ac:dyDescent="0.25">
      <c r="A417" s="236" t="s">
        <v>5543</v>
      </c>
      <c r="B417" s="245">
        <v>34556.159322033898</v>
      </c>
      <c r="C417" s="245"/>
      <c r="D417" s="245"/>
      <c r="E417" s="245"/>
      <c r="F417" s="245"/>
    </row>
    <row r="418" spans="1:6" x14ac:dyDescent="0.25">
      <c r="A418" s="236" t="s">
        <v>5544</v>
      </c>
      <c r="B418" s="245"/>
      <c r="C418" s="245"/>
      <c r="D418" s="245"/>
      <c r="E418" s="245"/>
      <c r="F418" s="245"/>
    </row>
    <row r="419" spans="1:6" x14ac:dyDescent="0.25">
      <c r="A419" s="236" t="s">
        <v>5545</v>
      </c>
      <c r="B419" s="245"/>
      <c r="C419" s="245"/>
      <c r="D419" s="245"/>
      <c r="E419" s="245"/>
      <c r="F419" s="245"/>
    </row>
    <row r="420" spans="1:6" x14ac:dyDescent="0.25">
      <c r="A420" s="236" t="s">
        <v>5546</v>
      </c>
      <c r="B420" s="245"/>
      <c r="C420" s="245"/>
      <c r="D420" s="245"/>
      <c r="E420" s="245"/>
      <c r="F420" s="245"/>
    </row>
    <row r="421" spans="1:6" x14ac:dyDescent="0.25">
      <c r="A421" s="236" t="s">
        <v>5547</v>
      </c>
      <c r="B421" s="245"/>
      <c r="C421" s="245"/>
      <c r="D421" s="245"/>
      <c r="E421" s="245"/>
      <c r="F421" s="245"/>
    </row>
    <row r="422" spans="1:6" x14ac:dyDescent="0.25">
      <c r="A422" s="236" t="s">
        <v>5548</v>
      </c>
      <c r="B422" s="245"/>
      <c r="C422" s="245"/>
      <c r="D422" s="245"/>
      <c r="E422" s="245"/>
      <c r="F422" s="245"/>
    </row>
    <row r="423" spans="1:6" x14ac:dyDescent="0.25">
      <c r="A423" s="236" t="s">
        <v>5549</v>
      </c>
      <c r="B423" s="245"/>
      <c r="C423" s="245"/>
      <c r="D423" s="245"/>
      <c r="E423" s="245"/>
      <c r="F423" s="245"/>
    </row>
    <row r="424" spans="1:6" x14ac:dyDescent="0.25">
      <c r="A424" s="236" t="s">
        <v>5550</v>
      </c>
      <c r="B424" s="245"/>
      <c r="C424" s="245"/>
      <c r="D424" s="245"/>
      <c r="E424" s="245"/>
      <c r="F424" s="245"/>
    </row>
    <row r="425" spans="1:6" x14ac:dyDescent="0.25">
      <c r="A425" s="236" t="s">
        <v>5551</v>
      </c>
      <c r="B425" s="245"/>
      <c r="C425" s="245"/>
      <c r="D425" s="245"/>
      <c r="E425" s="245"/>
      <c r="F425" s="245"/>
    </row>
    <row r="426" spans="1:6" x14ac:dyDescent="0.25">
      <c r="A426" s="236" t="s">
        <v>5552</v>
      </c>
      <c r="B426" s="245"/>
      <c r="C426" s="245"/>
      <c r="D426" s="245"/>
      <c r="E426" s="245"/>
      <c r="F426" s="245"/>
    </row>
    <row r="427" spans="1:6" x14ac:dyDescent="0.25">
      <c r="A427" s="236" t="s">
        <v>5553</v>
      </c>
      <c r="B427" s="245"/>
      <c r="C427" s="245"/>
      <c r="D427" s="245"/>
      <c r="E427" s="245"/>
      <c r="F427" s="245"/>
    </row>
    <row r="428" spans="1:6" x14ac:dyDescent="0.25">
      <c r="A428" s="236" t="s">
        <v>5554</v>
      </c>
      <c r="B428" s="245"/>
      <c r="C428" s="245"/>
      <c r="D428" s="245"/>
      <c r="E428" s="245"/>
      <c r="F428" s="245"/>
    </row>
    <row r="429" spans="1:6" x14ac:dyDescent="0.25">
      <c r="A429" s="236" t="s">
        <v>5555</v>
      </c>
      <c r="B429" s="245"/>
      <c r="C429" s="245"/>
      <c r="D429" s="245"/>
      <c r="E429" s="245"/>
      <c r="F429" s="245"/>
    </row>
    <row r="430" spans="1:6" x14ac:dyDescent="0.25">
      <c r="A430" s="236" t="s">
        <v>5556</v>
      </c>
      <c r="B430" s="245"/>
      <c r="C430" s="245"/>
      <c r="D430" s="245"/>
      <c r="E430" s="245"/>
      <c r="F430" s="245"/>
    </row>
    <row r="431" spans="1:6" x14ac:dyDescent="0.25">
      <c r="A431" s="236" t="s">
        <v>5557</v>
      </c>
      <c r="B431" s="245"/>
      <c r="C431" s="245"/>
      <c r="D431" s="245"/>
      <c r="E431" s="245"/>
      <c r="F431" s="245"/>
    </row>
    <row r="432" spans="1:6" x14ac:dyDescent="0.25">
      <c r="A432" s="236" t="s">
        <v>5558</v>
      </c>
      <c r="B432" s="245"/>
      <c r="C432" s="245"/>
      <c r="D432" s="245"/>
      <c r="E432" s="245"/>
      <c r="F432" s="245"/>
    </row>
    <row r="433" spans="1:6" x14ac:dyDescent="0.25">
      <c r="A433" s="236" t="s">
        <v>5559</v>
      </c>
      <c r="B433" s="245"/>
      <c r="C433" s="245"/>
      <c r="D433" s="245"/>
      <c r="E433" s="245"/>
      <c r="F433" s="245"/>
    </row>
    <row r="434" spans="1:6" x14ac:dyDescent="0.25">
      <c r="A434" s="236" t="s">
        <v>5560</v>
      </c>
      <c r="B434" s="245"/>
      <c r="C434" s="245"/>
      <c r="D434" s="245"/>
      <c r="E434" s="245"/>
      <c r="F434" s="245"/>
    </row>
    <row r="435" spans="1:6" x14ac:dyDescent="0.25">
      <c r="A435" s="236" t="s">
        <v>5561</v>
      </c>
      <c r="B435" s="245"/>
      <c r="C435" s="245"/>
      <c r="D435" s="245"/>
      <c r="E435" s="245"/>
      <c r="F435" s="245"/>
    </row>
    <row r="436" spans="1:6" x14ac:dyDescent="0.25">
      <c r="A436" s="236" t="s">
        <v>5562</v>
      </c>
      <c r="B436" s="245"/>
      <c r="C436" s="245"/>
      <c r="D436" s="245"/>
      <c r="E436" s="245"/>
      <c r="F436" s="245"/>
    </row>
    <row r="437" spans="1:6" x14ac:dyDescent="0.25">
      <c r="A437" s="236" t="s">
        <v>5563</v>
      </c>
      <c r="B437" s="245"/>
      <c r="C437" s="245"/>
      <c r="D437" s="245"/>
      <c r="E437" s="245"/>
      <c r="F437" s="245"/>
    </row>
    <row r="438" spans="1:6" x14ac:dyDescent="0.25">
      <c r="A438" s="236" t="s">
        <v>5564</v>
      </c>
      <c r="B438" s="245"/>
      <c r="C438" s="245"/>
      <c r="D438" s="245"/>
      <c r="E438" s="245"/>
      <c r="F438" s="245"/>
    </row>
    <row r="439" spans="1:6" x14ac:dyDescent="0.25">
      <c r="A439" s="236" t="s">
        <v>5565</v>
      </c>
      <c r="B439" s="245"/>
      <c r="C439" s="245"/>
      <c r="D439" s="245"/>
      <c r="E439" s="245"/>
      <c r="F439" s="245"/>
    </row>
    <row r="440" spans="1:6" x14ac:dyDescent="0.25">
      <c r="A440" s="236" t="s">
        <v>5566</v>
      </c>
      <c r="B440" s="245"/>
      <c r="C440" s="245"/>
      <c r="D440" s="245"/>
      <c r="E440" s="245"/>
      <c r="F440" s="245"/>
    </row>
    <row r="441" spans="1:6" x14ac:dyDescent="0.25">
      <c r="A441" s="236" t="s">
        <v>5567</v>
      </c>
      <c r="B441" s="245"/>
      <c r="C441" s="245"/>
      <c r="D441" s="245"/>
      <c r="E441" s="245"/>
      <c r="F441" s="245"/>
    </row>
    <row r="442" spans="1:6" x14ac:dyDescent="0.25">
      <c r="A442" s="236" t="s">
        <v>5568</v>
      </c>
      <c r="B442" s="245"/>
      <c r="C442" s="245"/>
      <c r="D442" s="245"/>
      <c r="E442" s="245"/>
      <c r="F442" s="245"/>
    </row>
    <row r="443" spans="1:6" x14ac:dyDescent="0.25">
      <c r="A443" s="236" t="s">
        <v>5569</v>
      </c>
      <c r="B443" s="245"/>
      <c r="C443" s="245"/>
      <c r="D443" s="245"/>
      <c r="E443" s="245"/>
      <c r="F443" s="245"/>
    </row>
    <row r="444" spans="1:6" x14ac:dyDescent="0.25">
      <c r="A444" s="236" t="s">
        <v>5570</v>
      </c>
      <c r="B444" s="245"/>
      <c r="C444" s="245"/>
      <c r="D444" s="245"/>
      <c r="E444" s="245"/>
      <c r="F444" s="245"/>
    </row>
    <row r="445" spans="1:6" x14ac:dyDescent="0.25">
      <c r="A445" s="236" t="s">
        <v>5571</v>
      </c>
      <c r="B445" s="245"/>
      <c r="C445" s="245"/>
      <c r="D445" s="245"/>
      <c r="E445" s="245"/>
      <c r="F445" s="245"/>
    </row>
    <row r="446" spans="1:6" x14ac:dyDescent="0.25">
      <c r="A446" s="236" t="s">
        <v>5572</v>
      </c>
      <c r="B446" s="245"/>
      <c r="C446" s="245"/>
      <c r="D446" s="245"/>
      <c r="E446" s="245"/>
      <c r="F446" s="245"/>
    </row>
    <row r="447" spans="1:6" x14ac:dyDescent="0.25">
      <c r="A447" s="236" t="s">
        <v>5573</v>
      </c>
      <c r="B447" s="245"/>
      <c r="C447" s="245"/>
      <c r="D447" s="245"/>
      <c r="E447" s="245"/>
      <c r="F447" s="245"/>
    </row>
    <row r="448" spans="1:6" x14ac:dyDescent="0.25">
      <c r="A448" s="236" t="s">
        <v>5574</v>
      </c>
      <c r="B448" s="245"/>
      <c r="C448" s="245"/>
      <c r="D448" s="245"/>
      <c r="E448" s="245"/>
      <c r="F448" s="245"/>
    </row>
    <row r="449" spans="1:6" x14ac:dyDescent="0.25">
      <c r="A449" s="236" t="s">
        <v>5575</v>
      </c>
      <c r="B449" s="245"/>
      <c r="C449" s="245"/>
      <c r="D449" s="245"/>
      <c r="E449" s="245"/>
      <c r="F449" s="245"/>
    </row>
    <row r="450" spans="1:6" x14ac:dyDescent="0.25">
      <c r="A450" s="236" t="s">
        <v>5576</v>
      </c>
      <c r="B450" s="245"/>
      <c r="C450" s="245"/>
      <c r="D450" s="245"/>
      <c r="E450" s="245"/>
      <c r="F450" s="245"/>
    </row>
    <row r="451" spans="1:6" x14ac:dyDescent="0.25">
      <c r="A451" s="236" t="s">
        <v>5577</v>
      </c>
      <c r="B451" s="245"/>
      <c r="C451" s="245"/>
      <c r="D451" s="245"/>
      <c r="E451" s="245"/>
      <c r="F451" s="245"/>
    </row>
    <row r="452" spans="1:6" x14ac:dyDescent="0.25">
      <c r="A452" s="236" t="s">
        <v>5578</v>
      </c>
      <c r="B452" s="245"/>
      <c r="C452" s="245"/>
      <c r="D452" s="245"/>
      <c r="E452" s="245"/>
      <c r="F452" s="245"/>
    </row>
    <row r="453" spans="1:6" x14ac:dyDescent="0.25">
      <c r="A453" s="236" t="s">
        <v>5579</v>
      </c>
      <c r="B453" s="245"/>
      <c r="C453" s="245"/>
      <c r="D453" s="245"/>
      <c r="E453" s="245"/>
      <c r="F453" s="245"/>
    </row>
    <row r="454" spans="1:6" x14ac:dyDescent="0.25">
      <c r="A454" s="236" t="s">
        <v>5580</v>
      </c>
      <c r="B454" s="245"/>
      <c r="C454" s="245"/>
      <c r="D454" s="245"/>
      <c r="E454" s="245"/>
      <c r="F454" s="245"/>
    </row>
    <row r="455" spans="1:6" x14ac:dyDescent="0.25">
      <c r="A455" s="236" t="s">
        <v>5581</v>
      </c>
      <c r="B455" s="245"/>
      <c r="C455" s="245"/>
      <c r="D455" s="245"/>
      <c r="E455" s="245"/>
      <c r="F455" s="245"/>
    </row>
    <row r="456" spans="1:6" x14ac:dyDescent="0.25">
      <c r="A456" s="236" t="s">
        <v>5582</v>
      </c>
      <c r="B456" s="245"/>
      <c r="C456" s="245"/>
      <c r="D456" s="245"/>
      <c r="E456" s="245"/>
      <c r="F456" s="245"/>
    </row>
    <row r="457" spans="1:6" x14ac:dyDescent="0.25">
      <c r="A457" s="236" t="s">
        <v>5583</v>
      </c>
      <c r="B457" s="245"/>
      <c r="C457" s="245"/>
      <c r="D457" s="245"/>
      <c r="E457" s="245"/>
      <c r="F457" s="245"/>
    </row>
    <row r="458" spans="1:6" x14ac:dyDescent="0.25">
      <c r="A458" s="236" t="s">
        <v>5584</v>
      </c>
      <c r="B458" s="245"/>
      <c r="C458" s="245"/>
      <c r="D458" s="245"/>
      <c r="E458" s="245"/>
      <c r="F458" s="245"/>
    </row>
    <row r="459" spans="1:6" x14ac:dyDescent="0.25">
      <c r="A459" s="236" t="s">
        <v>5585</v>
      </c>
      <c r="B459" s="245"/>
      <c r="C459" s="245"/>
      <c r="D459" s="245"/>
      <c r="E459" s="245"/>
      <c r="F459" s="245"/>
    </row>
    <row r="460" spans="1:6" x14ac:dyDescent="0.25">
      <c r="A460" s="236" t="s">
        <v>5586</v>
      </c>
      <c r="B460" s="245"/>
      <c r="C460" s="245"/>
      <c r="D460" s="245"/>
      <c r="E460" s="245"/>
      <c r="F460" s="245"/>
    </row>
    <row r="461" spans="1:6" x14ac:dyDescent="0.25">
      <c r="A461" s="236" t="s">
        <v>5587</v>
      </c>
      <c r="B461" s="245"/>
      <c r="C461" s="245"/>
      <c r="D461" s="245"/>
      <c r="E461" s="245"/>
      <c r="F461" s="245"/>
    </row>
    <row r="462" spans="1:6" x14ac:dyDescent="0.25">
      <c r="A462" s="236" t="s">
        <v>5588</v>
      </c>
      <c r="B462" s="245"/>
      <c r="C462" s="245"/>
      <c r="D462" s="245"/>
      <c r="E462" s="245"/>
      <c r="F462" s="245"/>
    </row>
    <row r="463" spans="1:6" x14ac:dyDescent="0.25">
      <c r="A463" s="236" t="s">
        <v>5589</v>
      </c>
      <c r="B463" s="245"/>
      <c r="C463" s="245"/>
      <c r="D463" s="245"/>
      <c r="E463" s="245"/>
      <c r="F463" s="245"/>
    </row>
    <row r="464" spans="1:6" x14ac:dyDescent="0.25">
      <c r="A464" s="236" t="s">
        <v>5590</v>
      </c>
      <c r="B464" s="245"/>
      <c r="C464" s="245"/>
      <c r="D464" s="245"/>
      <c r="E464" s="245"/>
      <c r="F464" s="245"/>
    </row>
    <row r="465" spans="1:6" x14ac:dyDescent="0.25">
      <c r="A465" s="236" t="s">
        <v>5591</v>
      </c>
      <c r="B465" s="245"/>
      <c r="C465" s="245"/>
      <c r="D465" s="245"/>
      <c r="E465" s="245"/>
      <c r="F465" s="245"/>
    </row>
    <row r="466" spans="1:6" x14ac:dyDescent="0.25">
      <c r="A466" s="236" t="s">
        <v>5592</v>
      </c>
      <c r="B466" s="245"/>
      <c r="C466" s="245"/>
      <c r="D466" s="245"/>
      <c r="E466" s="245"/>
      <c r="F466" s="245"/>
    </row>
    <row r="467" spans="1:6" x14ac:dyDescent="0.25">
      <c r="A467" s="236" t="s">
        <v>5593</v>
      </c>
      <c r="B467" s="245"/>
      <c r="C467" s="245"/>
      <c r="D467" s="245"/>
      <c r="E467" s="245"/>
      <c r="F467" s="245"/>
    </row>
    <row r="468" spans="1:6" x14ac:dyDescent="0.25">
      <c r="A468" s="236" t="s">
        <v>5594</v>
      </c>
      <c r="B468" s="245"/>
      <c r="C468" s="245"/>
      <c r="D468" s="245"/>
      <c r="E468" s="245"/>
      <c r="F468" s="245"/>
    </row>
    <row r="469" spans="1:6" x14ac:dyDescent="0.25">
      <c r="A469" s="236" t="s">
        <v>5595</v>
      </c>
      <c r="B469" s="245"/>
      <c r="C469" s="245"/>
      <c r="D469" s="245"/>
      <c r="E469" s="245"/>
      <c r="F469" s="245"/>
    </row>
    <row r="470" spans="1:6" x14ac:dyDescent="0.25">
      <c r="A470" s="236" t="s">
        <v>5596</v>
      </c>
      <c r="B470" s="245"/>
      <c r="C470" s="245"/>
      <c r="D470" s="245"/>
      <c r="E470" s="245"/>
      <c r="F470" s="245"/>
    </row>
    <row r="471" spans="1:6" x14ac:dyDescent="0.25">
      <c r="A471" s="236" t="s">
        <v>5597</v>
      </c>
      <c r="B471" s="245"/>
      <c r="C471" s="245"/>
      <c r="D471" s="245"/>
      <c r="E471" s="245"/>
      <c r="F471" s="245"/>
    </row>
    <row r="472" spans="1:6" x14ac:dyDescent="0.25">
      <c r="A472" s="236" t="s">
        <v>5598</v>
      </c>
      <c r="B472" s="245"/>
      <c r="C472" s="245"/>
      <c r="D472" s="245"/>
      <c r="E472" s="245"/>
      <c r="F472" s="245"/>
    </row>
    <row r="473" spans="1:6" x14ac:dyDescent="0.25">
      <c r="A473" s="236" t="s">
        <v>5599</v>
      </c>
      <c r="B473" s="245"/>
      <c r="C473" s="245"/>
      <c r="D473" s="245"/>
      <c r="E473" s="245"/>
      <c r="F473" s="245"/>
    </row>
    <row r="474" spans="1:6" x14ac:dyDescent="0.25">
      <c r="A474" s="236" t="s">
        <v>5600</v>
      </c>
      <c r="B474" s="245"/>
      <c r="C474" s="245"/>
      <c r="D474" s="245"/>
      <c r="E474" s="245"/>
      <c r="F474" s="245"/>
    </row>
    <row r="475" spans="1:6" x14ac:dyDescent="0.25">
      <c r="A475" s="236" t="s">
        <v>5601</v>
      </c>
      <c r="B475" s="245"/>
      <c r="C475" s="245"/>
      <c r="D475" s="245"/>
      <c r="E475" s="245"/>
      <c r="F475" s="245"/>
    </row>
    <row r="476" spans="1:6" x14ac:dyDescent="0.25">
      <c r="A476" s="236" t="s">
        <v>5602</v>
      </c>
      <c r="B476" s="245"/>
      <c r="C476" s="245"/>
      <c r="D476" s="245"/>
      <c r="E476" s="245"/>
      <c r="F476" s="245"/>
    </row>
    <row r="477" spans="1:6" x14ac:dyDescent="0.25">
      <c r="A477" s="236" t="s">
        <v>5603</v>
      </c>
      <c r="B477" s="245"/>
      <c r="C477" s="245"/>
      <c r="D477" s="245"/>
      <c r="E477" s="245"/>
      <c r="F477" s="245"/>
    </row>
    <row r="478" spans="1:6" x14ac:dyDescent="0.25">
      <c r="A478" s="236" t="s">
        <v>5604</v>
      </c>
      <c r="B478" s="245"/>
      <c r="C478" s="245"/>
      <c r="D478" s="245"/>
      <c r="E478" s="245"/>
      <c r="F478" s="245"/>
    </row>
    <row r="479" spans="1:6" x14ac:dyDescent="0.25">
      <c r="A479" s="236" t="s">
        <v>5605</v>
      </c>
      <c r="B479" s="245"/>
      <c r="C479" s="245"/>
      <c r="D479" s="245"/>
      <c r="E479" s="245"/>
      <c r="F479" s="245"/>
    </row>
    <row r="480" spans="1:6" x14ac:dyDescent="0.25">
      <c r="A480" s="236" t="s">
        <v>5606</v>
      </c>
      <c r="B480" s="245"/>
      <c r="C480" s="245"/>
      <c r="D480" s="245"/>
      <c r="E480" s="245"/>
      <c r="F480" s="245"/>
    </row>
    <row r="481" spans="1:6" x14ac:dyDescent="0.25">
      <c r="A481" s="236" t="s">
        <v>5607</v>
      </c>
      <c r="B481" s="245"/>
      <c r="C481" s="245"/>
      <c r="D481" s="245"/>
      <c r="E481" s="245"/>
      <c r="F481" s="245"/>
    </row>
    <row r="482" spans="1:6" x14ac:dyDescent="0.25">
      <c r="A482" s="236" t="s">
        <v>5608</v>
      </c>
      <c r="B482" s="245"/>
      <c r="C482" s="245"/>
      <c r="D482" s="245"/>
      <c r="E482" s="245"/>
      <c r="F482" s="245"/>
    </row>
    <row r="483" spans="1:6" x14ac:dyDescent="0.25">
      <c r="A483" s="236" t="s">
        <v>5609</v>
      </c>
      <c r="B483" s="245"/>
      <c r="C483" s="245"/>
      <c r="D483" s="245"/>
      <c r="E483" s="245"/>
      <c r="F483" s="245"/>
    </row>
    <row r="484" spans="1:6" x14ac:dyDescent="0.25">
      <c r="A484" s="236" t="s">
        <v>5610</v>
      </c>
      <c r="B484" s="245"/>
      <c r="C484" s="245"/>
      <c r="D484" s="245"/>
      <c r="E484" s="245"/>
      <c r="F484" s="245"/>
    </row>
    <row r="485" spans="1:6" x14ac:dyDescent="0.25">
      <c r="A485" s="236" t="s">
        <v>5611</v>
      </c>
      <c r="B485" s="245"/>
      <c r="C485" s="245"/>
      <c r="D485" s="245"/>
      <c r="E485" s="245"/>
      <c r="F485" s="245"/>
    </row>
    <row r="486" spans="1:6" x14ac:dyDescent="0.25">
      <c r="A486" s="236" t="s">
        <v>5612</v>
      </c>
      <c r="B486" s="245"/>
      <c r="C486" s="245"/>
      <c r="D486" s="245"/>
      <c r="E486" s="245"/>
      <c r="F486" s="245"/>
    </row>
    <row r="487" spans="1:6" x14ac:dyDescent="0.25">
      <c r="A487" s="236" t="s">
        <v>5613</v>
      </c>
      <c r="B487" s="245"/>
      <c r="C487" s="245"/>
      <c r="D487" s="245"/>
      <c r="E487" s="245"/>
      <c r="F487" s="245"/>
    </row>
    <row r="488" spans="1:6" x14ac:dyDescent="0.25">
      <c r="A488" s="236" t="s">
        <v>5614</v>
      </c>
      <c r="B488" s="245"/>
      <c r="C488" s="245"/>
      <c r="D488" s="245"/>
      <c r="E488" s="245"/>
      <c r="F488" s="245"/>
    </row>
    <row r="489" spans="1:6" x14ac:dyDescent="0.25">
      <c r="A489" s="236" t="s">
        <v>5615</v>
      </c>
      <c r="B489" s="245"/>
      <c r="C489" s="245"/>
      <c r="D489" s="245"/>
      <c r="E489" s="245"/>
      <c r="F489" s="245"/>
    </row>
    <row r="490" spans="1:6" x14ac:dyDescent="0.25">
      <c r="A490" s="236" t="s">
        <v>5616</v>
      </c>
      <c r="B490" s="245"/>
      <c r="C490" s="245"/>
      <c r="D490" s="245"/>
      <c r="E490" s="245"/>
      <c r="F490" s="245"/>
    </row>
    <row r="491" spans="1:6" x14ac:dyDescent="0.25">
      <c r="A491" s="236" t="s">
        <v>5617</v>
      </c>
      <c r="B491" s="245"/>
      <c r="C491" s="245"/>
      <c r="D491" s="245"/>
      <c r="E491" s="245"/>
      <c r="F491" s="245"/>
    </row>
    <row r="492" spans="1:6" x14ac:dyDescent="0.25">
      <c r="A492" s="236" t="s">
        <v>5618</v>
      </c>
      <c r="B492" s="245"/>
      <c r="C492" s="245"/>
      <c r="D492" s="245"/>
      <c r="E492" s="245"/>
      <c r="F492" s="245"/>
    </row>
    <row r="493" spans="1:6" x14ac:dyDescent="0.25">
      <c r="A493" s="236" t="s">
        <v>5619</v>
      </c>
      <c r="B493" s="245"/>
      <c r="C493" s="245"/>
      <c r="D493" s="245"/>
      <c r="E493" s="245"/>
      <c r="F493" s="245"/>
    </row>
    <row r="494" spans="1:6" x14ac:dyDescent="0.25">
      <c r="A494" s="236" t="s">
        <v>5620</v>
      </c>
      <c r="B494" s="245"/>
      <c r="C494" s="245"/>
      <c r="D494" s="245"/>
      <c r="E494" s="245"/>
      <c r="F494" s="245"/>
    </row>
    <row r="495" spans="1:6" x14ac:dyDescent="0.25">
      <c r="A495" s="236" t="s">
        <v>5621</v>
      </c>
      <c r="B495" s="245"/>
      <c r="C495" s="245"/>
      <c r="D495" s="245"/>
      <c r="E495" s="245"/>
      <c r="F495" s="245"/>
    </row>
    <row r="496" spans="1:6" x14ac:dyDescent="0.25">
      <c r="A496" s="236" t="s">
        <v>5622</v>
      </c>
      <c r="B496" s="245"/>
      <c r="C496" s="245"/>
      <c r="D496" s="245"/>
      <c r="E496" s="245"/>
      <c r="F496" s="245"/>
    </row>
    <row r="497" spans="1:6" x14ac:dyDescent="0.25">
      <c r="A497" s="236" t="s">
        <v>5623</v>
      </c>
      <c r="B497" s="245"/>
      <c r="C497" s="245"/>
      <c r="D497" s="245"/>
      <c r="E497" s="245"/>
      <c r="F497" s="245"/>
    </row>
    <row r="498" spans="1:6" x14ac:dyDescent="0.25">
      <c r="A498" s="236" t="s">
        <v>5624</v>
      </c>
      <c r="B498" s="245"/>
      <c r="C498" s="245"/>
      <c r="D498" s="245"/>
      <c r="E498" s="245"/>
      <c r="F498" s="245"/>
    </row>
    <row r="499" spans="1:6" x14ac:dyDescent="0.25">
      <c r="A499" s="236" t="s">
        <v>5625</v>
      </c>
      <c r="B499" s="245"/>
      <c r="C499" s="245"/>
      <c r="D499" s="245"/>
      <c r="E499" s="245"/>
      <c r="F499" s="245"/>
    </row>
    <row r="500" spans="1:6" x14ac:dyDescent="0.25">
      <c r="A500" s="236" t="s">
        <v>5626</v>
      </c>
      <c r="B500" s="245"/>
      <c r="C500" s="245"/>
      <c r="D500" s="245"/>
      <c r="E500" s="245"/>
      <c r="F500" s="245"/>
    </row>
    <row r="501" spans="1:6" x14ac:dyDescent="0.25">
      <c r="A501" s="236" t="s">
        <v>5627</v>
      </c>
      <c r="B501" s="245"/>
      <c r="C501" s="245"/>
      <c r="D501" s="245"/>
      <c r="E501" s="245"/>
      <c r="F501" s="245"/>
    </row>
    <row r="502" spans="1:6" x14ac:dyDescent="0.25">
      <c r="A502" s="236" t="s">
        <v>5628</v>
      </c>
      <c r="B502" s="245"/>
      <c r="C502" s="245"/>
      <c r="D502" s="245"/>
      <c r="E502" s="245"/>
      <c r="F502" s="245"/>
    </row>
    <row r="503" spans="1:6" x14ac:dyDescent="0.25">
      <c r="A503" s="236" t="s">
        <v>5629</v>
      </c>
      <c r="B503" s="245"/>
      <c r="C503" s="245"/>
      <c r="D503" s="245"/>
      <c r="E503" s="245"/>
      <c r="F503" s="245"/>
    </row>
    <row r="504" spans="1:6" x14ac:dyDescent="0.25">
      <c r="A504" s="236" t="s">
        <v>5630</v>
      </c>
      <c r="B504" s="245"/>
      <c r="C504" s="245"/>
      <c r="D504" s="245"/>
      <c r="E504" s="245"/>
      <c r="F504" s="245"/>
    </row>
    <row r="505" spans="1:6" x14ac:dyDescent="0.25">
      <c r="A505" s="236" t="s">
        <v>5631</v>
      </c>
      <c r="B505" s="245"/>
      <c r="C505" s="245"/>
      <c r="D505" s="245"/>
      <c r="E505" s="245"/>
      <c r="F505" s="245"/>
    </row>
    <row r="506" spans="1:6" x14ac:dyDescent="0.25">
      <c r="A506" s="236" t="s">
        <v>5632</v>
      </c>
      <c r="B506" s="245"/>
      <c r="C506" s="245"/>
      <c r="D506" s="245"/>
      <c r="E506" s="245"/>
      <c r="F506" s="245"/>
    </row>
    <row r="507" spans="1:6" x14ac:dyDescent="0.25">
      <c r="A507" s="236" t="s">
        <v>5633</v>
      </c>
      <c r="B507" s="245"/>
      <c r="C507" s="245"/>
      <c r="D507" s="245"/>
      <c r="E507" s="245"/>
      <c r="F507" s="245"/>
    </row>
    <row r="508" spans="1:6" x14ac:dyDescent="0.25">
      <c r="A508" s="236" t="s">
        <v>5634</v>
      </c>
      <c r="B508" s="245"/>
      <c r="C508" s="245"/>
      <c r="D508" s="245"/>
      <c r="E508" s="245"/>
      <c r="F508" s="245"/>
    </row>
    <row r="509" spans="1:6" x14ac:dyDescent="0.25">
      <c r="A509" s="236" t="s">
        <v>5635</v>
      </c>
      <c r="B509" s="245"/>
      <c r="C509" s="245"/>
      <c r="D509" s="245"/>
      <c r="E509" s="245"/>
      <c r="F509" s="245"/>
    </row>
    <row r="510" spans="1:6" x14ac:dyDescent="0.25">
      <c r="A510" s="236" t="s">
        <v>5636</v>
      </c>
      <c r="B510" s="245"/>
      <c r="C510" s="245"/>
      <c r="D510" s="245"/>
      <c r="E510" s="245"/>
      <c r="F510" s="245"/>
    </row>
    <row r="511" spans="1:6" x14ac:dyDescent="0.25">
      <c r="A511" s="236" t="s">
        <v>5637</v>
      </c>
      <c r="B511" s="245"/>
      <c r="C511" s="245"/>
      <c r="D511" s="245"/>
      <c r="E511" s="245"/>
      <c r="F511" s="245"/>
    </row>
    <row r="512" spans="1:6" x14ac:dyDescent="0.25">
      <c r="A512" s="236" t="s">
        <v>5638</v>
      </c>
      <c r="B512" s="245"/>
      <c r="C512" s="245"/>
      <c r="D512" s="245"/>
      <c r="E512" s="245"/>
      <c r="F512" s="245"/>
    </row>
    <row r="513" spans="1:6" x14ac:dyDescent="0.25">
      <c r="A513" s="236" t="s">
        <v>5639</v>
      </c>
      <c r="B513" s="245"/>
      <c r="C513" s="245"/>
      <c r="D513" s="245"/>
      <c r="E513" s="245"/>
      <c r="F513" s="245"/>
    </row>
    <row r="514" spans="1:6" x14ac:dyDescent="0.25">
      <c r="A514" s="236" t="s">
        <v>5640</v>
      </c>
      <c r="B514" s="245"/>
      <c r="C514" s="245"/>
      <c r="D514" s="245"/>
      <c r="E514" s="245"/>
      <c r="F514" s="245"/>
    </row>
    <row r="515" spans="1:6" x14ac:dyDescent="0.25">
      <c r="A515" s="236" t="s">
        <v>5641</v>
      </c>
      <c r="B515" s="245"/>
      <c r="C515" s="245"/>
      <c r="D515" s="245"/>
      <c r="E515" s="245"/>
      <c r="F515" s="245"/>
    </row>
    <row r="516" spans="1:6" x14ac:dyDescent="0.25">
      <c r="A516" s="236" t="s">
        <v>5642</v>
      </c>
      <c r="B516" s="245"/>
      <c r="C516" s="245"/>
      <c r="D516" s="245"/>
      <c r="E516" s="245"/>
      <c r="F516" s="245"/>
    </row>
    <row r="517" spans="1:6" x14ac:dyDescent="0.25">
      <c r="A517" s="236" t="s">
        <v>5643</v>
      </c>
      <c r="B517" s="245"/>
      <c r="C517" s="245"/>
      <c r="D517" s="245"/>
      <c r="E517" s="245"/>
      <c r="F517" s="245"/>
    </row>
    <row r="518" spans="1:6" x14ac:dyDescent="0.25">
      <c r="A518" s="236" t="s">
        <v>5644</v>
      </c>
      <c r="B518" s="245"/>
      <c r="C518" s="245"/>
      <c r="D518" s="245"/>
      <c r="E518" s="245"/>
      <c r="F518" s="245"/>
    </row>
    <row r="519" spans="1:6" x14ac:dyDescent="0.25">
      <c r="A519" s="236" t="s">
        <v>5645</v>
      </c>
      <c r="B519" s="245"/>
      <c r="C519" s="245"/>
      <c r="D519" s="245"/>
      <c r="E519" s="245"/>
      <c r="F519" s="245"/>
    </row>
    <row r="520" spans="1:6" x14ac:dyDescent="0.25">
      <c r="A520" s="236" t="s">
        <v>5646</v>
      </c>
      <c r="B520" s="245"/>
      <c r="C520" s="245"/>
      <c r="D520" s="245"/>
      <c r="E520" s="245"/>
      <c r="F520" s="245"/>
    </row>
    <row r="521" spans="1:6" x14ac:dyDescent="0.25">
      <c r="A521" s="236" t="s">
        <v>5647</v>
      </c>
      <c r="B521" s="245"/>
      <c r="C521" s="245"/>
      <c r="D521" s="245"/>
      <c r="E521" s="245"/>
      <c r="F521" s="245"/>
    </row>
    <row r="522" spans="1:6" x14ac:dyDescent="0.25">
      <c r="A522" s="236" t="s">
        <v>5648</v>
      </c>
      <c r="B522" s="245"/>
      <c r="C522" s="245"/>
      <c r="D522" s="245"/>
      <c r="E522" s="245"/>
      <c r="F522" s="245"/>
    </row>
    <row r="523" spans="1:6" x14ac:dyDescent="0.25">
      <c r="A523" s="236" t="s">
        <v>5649</v>
      </c>
      <c r="B523" s="245"/>
      <c r="C523" s="245"/>
      <c r="D523" s="245"/>
      <c r="E523" s="245"/>
      <c r="F523" s="245"/>
    </row>
    <row r="524" spans="1:6" x14ac:dyDescent="0.25">
      <c r="A524" s="236" t="s">
        <v>5650</v>
      </c>
      <c r="B524" s="245"/>
      <c r="C524" s="245"/>
      <c r="D524" s="245"/>
      <c r="E524" s="245"/>
      <c r="F524" s="245"/>
    </row>
    <row r="525" spans="1:6" x14ac:dyDescent="0.25">
      <c r="A525" s="236" t="s">
        <v>5651</v>
      </c>
      <c r="B525" s="245"/>
      <c r="C525" s="245"/>
      <c r="D525" s="245"/>
      <c r="E525" s="245"/>
      <c r="F525" s="245"/>
    </row>
    <row r="526" spans="1:6" x14ac:dyDescent="0.25">
      <c r="A526" s="236" t="s">
        <v>5652</v>
      </c>
      <c r="B526" s="245"/>
      <c r="C526" s="245"/>
      <c r="D526" s="245"/>
      <c r="E526" s="245"/>
      <c r="F526" s="245"/>
    </row>
    <row r="527" spans="1:6" x14ac:dyDescent="0.25">
      <c r="A527" s="236" t="s">
        <v>5653</v>
      </c>
      <c r="B527" s="245"/>
      <c r="C527" s="245"/>
      <c r="D527" s="245"/>
      <c r="E527" s="245"/>
      <c r="F527" s="245"/>
    </row>
    <row r="528" spans="1:6" x14ac:dyDescent="0.25">
      <c r="A528" s="236" t="s">
        <v>5654</v>
      </c>
      <c r="B528" s="245"/>
      <c r="C528" s="245"/>
      <c r="D528" s="245"/>
      <c r="E528" s="245"/>
      <c r="F528" s="245"/>
    </row>
    <row r="529" spans="1:6" x14ac:dyDescent="0.25">
      <c r="A529" s="236" t="s">
        <v>5655</v>
      </c>
      <c r="B529" s="245"/>
      <c r="C529" s="245"/>
      <c r="D529" s="245"/>
      <c r="E529" s="245"/>
      <c r="F529" s="245"/>
    </row>
    <row r="530" spans="1:6" x14ac:dyDescent="0.25">
      <c r="A530" s="236" t="s">
        <v>5656</v>
      </c>
      <c r="B530" s="245"/>
      <c r="C530" s="245"/>
      <c r="D530" s="245"/>
      <c r="E530" s="245"/>
      <c r="F530" s="245"/>
    </row>
    <row r="531" spans="1:6" x14ac:dyDescent="0.25">
      <c r="A531" s="236" t="s">
        <v>5657</v>
      </c>
      <c r="B531" s="245"/>
      <c r="C531" s="245"/>
      <c r="D531" s="245"/>
      <c r="E531" s="245"/>
      <c r="F531" s="245"/>
    </row>
    <row r="532" spans="1:6" x14ac:dyDescent="0.25">
      <c r="A532" s="236" t="s">
        <v>5658</v>
      </c>
      <c r="B532" s="245"/>
      <c r="C532" s="245"/>
      <c r="D532" s="245"/>
      <c r="E532" s="245"/>
      <c r="F532" s="245"/>
    </row>
    <row r="533" spans="1:6" x14ac:dyDescent="0.25">
      <c r="A533" s="236" t="s">
        <v>5659</v>
      </c>
      <c r="B533" s="245"/>
      <c r="C533" s="245"/>
      <c r="D533" s="245"/>
      <c r="E533" s="245"/>
      <c r="F533" s="245"/>
    </row>
    <row r="534" spans="1:6" x14ac:dyDescent="0.25">
      <c r="A534" s="236" t="s">
        <v>5660</v>
      </c>
      <c r="B534" s="245"/>
      <c r="C534" s="245"/>
      <c r="D534" s="245"/>
      <c r="E534" s="245"/>
      <c r="F534" s="245"/>
    </row>
    <row r="535" spans="1:6" x14ac:dyDescent="0.25">
      <c r="A535" s="236" t="s">
        <v>5661</v>
      </c>
      <c r="B535" s="245"/>
      <c r="C535" s="245"/>
      <c r="D535" s="245"/>
      <c r="E535" s="245"/>
      <c r="F535" s="245"/>
    </row>
    <row r="536" spans="1:6" x14ac:dyDescent="0.25">
      <c r="A536" s="236" t="s">
        <v>5662</v>
      </c>
      <c r="B536" s="245"/>
      <c r="C536" s="245"/>
      <c r="D536" s="245"/>
      <c r="E536" s="245"/>
      <c r="F536" s="245"/>
    </row>
    <row r="537" spans="1:6" x14ac:dyDescent="0.25">
      <c r="A537" s="236" t="s">
        <v>5663</v>
      </c>
      <c r="B537" s="245"/>
      <c r="C537" s="245"/>
      <c r="D537" s="245"/>
      <c r="E537" s="245"/>
      <c r="F537" s="245"/>
    </row>
    <row r="538" spans="1:6" x14ac:dyDescent="0.25">
      <c r="A538" s="236" t="s">
        <v>5664</v>
      </c>
      <c r="B538" s="245"/>
      <c r="C538" s="245"/>
      <c r="D538" s="245"/>
      <c r="E538" s="245"/>
      <c r="F538" s="245"/>
    </row>
    <row r="539" spans="1:6" x14ac:dyDescent="0.25">
      <c r="A539" s="236" t="s">
        <v>5665</v>
      </c>
      <c r="B539" s="245"/>
      <c r="C539" s="245"/>
      <c r="D539" s="245"/>
      <c r="E539" s="245"/>
      <c r="F539" s="245"/>
    </row>
    <row r="540" spans="1:6" x14ac:dyDescent="0.25">
      <c r="A540" s="236" t="s">
        <v>5666</v>
      </c>
      <c r="B540" s="245"/>
      <c r="C540" s="245"/>
      <c r="D540" s="245"/>
      <c r="E540" s="245"/>
      <c r="F540" s="245"/>
    </row>
    <row r="541" spans="1:6" x14ac:dyDescent="0.25">
      <c r="A541" s="236" t="s">
        <v>5667</v>
      </c>
      <c r="B541" s="245"/>
      <c r="C541" s="245"/>
      <c r="D541" s="245"/>
      <c r="E541" s="245"/>
      <c r="F541" s="245"/>
    </row>
    <row r="542" spans="1:6" x14ac:dyDescent="0.25">
      <c r="A542" s="236" t="s">
        <v>5668</v>
      </c>
      <c r="B542" s="245"/>
      <c r="C542" s="245"/>
      <c r="D542" s="245"/>
      <c r="E542" s="245"/>
      <c r="F542" s="245"/>
    </row>
    <row r="543" spans="1:6" x14ac:dyDescent="0.25">
      <c r="A543" s="236" t="s">
        <v>5669</v>
      </c>
      <c r="B543" s="245"/>
      <c r="C543" s="245"/>
      <c r="D543" s="245"/>
      <c r="E543" s="245"/>
      <c r="F543" s="245"/>
    </row>
    <row r="544" spans="1:6" x14ac:dyDescent="0.25">
      <c r="A544" s="236" t="s">
        <v>5670</v>
      </c>
      <c r="B544" s="245"/>
      <c r="C544" s="245"/>
      <c r="D544" s="245"/>
      <c r="E544" s="245"/>
      <c r="F544" s="245"/>
    </row>
    <row r="545" spans="1:6" x14ac:dyDescent="0.25">
      <c r="A545" s="236" t="s">
        <v>5671</v>
      </c>
      <c r="B545" s="245"/>
      <c r="C545" s="245"/>
      <c r="D545" s="245"/>
      <c r="E545" s="245"/>
      <c r="F545" s="245"/>
    </row>
    <row r="546" spans="1:6" x14ac:dyDescent="0.25">
      <c r="A546" s="236" t="s">
        <v>5672</v>
      </c>
      <c r="B546" s="245"/>
      <c r="C546" s="245"/>
      <c r="D546" s="245"/>
      <c r="E546" s="245"/>
      <c r="F546" s="245"/>
    </row>
    <row r="547" spans="1:6" x14ac:dyDescent="0.25">
      <c r="A547" s="236" t="s">
        <v>5673</v>
      </c>
      <c r="B547" s="245"/>
      <c r="C547" s="245"/>
      <c r="D547" s="245"/>
      <c r="E547" s="245"/>
      <c r="F547" s="245"/>
    </row>
    <row r="548" spans="1:6" x14ac:dyDescent="0.25">
      <c r="A548" s="236" t="s">
        <v>5674</v>
      </c>
      <c r="B548" s="245"/>
      <c r="C548" s="245"/>
      <c r="D548" s="245"/>
      <c r="E548" s="245"/>
      <c r="F548" s="245"/>
    </row>
    <row r="549" spans="1:6" x14ac:dyDescent="0.25">
      <c r="A549" s="236" t="s">
        <v>5675</v>
      </c>
      <c r="B549" s="245"/>
      <c r="C549" s="245"/>
      <c r="D549" s="245"/>
      <c r="E549" s="245"/>
      <c r="F549" s="245"/>
    </row>
    <row r="550" spans="1:6" x14ac:dyDescent="0.25">
      <c r="A550" s="236" t="s">
        <v>5676</v>
      </c>
      <c r="B550" s="245"/>
      <c r="C550" s="245"/>
      <c r="D550" s="245"/>
      <c r="E550" s="245"/>
      <c r="F550" s="245"/>
    </row>
    <row r="551" spans="1:6" x14ac:dyDescent="0.25">
      <c r="A551" s="236" t="s">
        <v>5677</v>
      </c>
      <c r="B551" s="245"/>
      <c r="C551" s="245"/>
      <c r="D551" s="245"/>
      <c r="E551" s="245"/>
      <c r="F551" s="245"/>
    </row>
    <row r="552" spans="1:6" x14ac:dyDescent="0.25">
      <c r="A552" s="236" t="s">
        <v>5678</v>
      </c>
      <c r="B552" s="245"/>
      <c r="C552" s="245"/>
      <c r="D552" s="245"/>
      <c r="E552" s="245"/>
      <c r="F552" s="245"/>
    </row>
    <row r="553" spans="1:6" x14ac:dyDescent="0.25">
      <c r="A553" s="236" t="s">
        <v>5679</v>
      </c>
      <c r="B553" s="245"/>
      <c r="C553" s="245"/>
      <c r="D553" s="245"/>
      <c r="E553" s="245"/>
      <c r="F553" s="245"/>
    </row>
    <row r="554" spans="1:6" x14ac:dyDescent="0.25">
      <c r="A554" s="236" t="s">
        <v>5680</v>
      </c>
      <c r="B554" s="245"/>
      <c r="C554" s="245"/>
      <c r="D554" s="245"/>
      <c r="E554" s="245"/>
      <c r="F554" s="245"/>
    </row>
    <row r="555" spans="1:6" x14ac:dyDescent="0.25">
      <c r="A555" s="236" t="s">
        <v>5681</v>
      </c>
      <c r="B555" s="245"/>
      <c r="C555" s="245"/>
      <c r="D555" s="245"/>
      <c r="E555" s="245"/>
      <c r="F555" s="245"/>
    </row>
    <row r="556" spans="1:6" x14ac:dyDescent="0.25">
      <c r="A556" s="236" t="s">
        <v>5682</v>
      </c>
      <c r="B556" s="245"/>
      <c r="C556" s="245"/>
      <c r="D556" s="245"/>
      <c r="E556" s="245"/>
      <c r="F556" s="245"/>
    </row>
    <row r="557" spans="1:6" x14ac:dyDescent="0.25">
      <c r="A557" s="236" t="s">
        <v>5683</v>
      </c>
      <c r="B557" s="245"/>
      <c r="C557" s="245"/>
      <c r="D557" s="245"/>
      <c r="E557" s="245"/>
      <c r="F557" s="245"/>
    </row>
    <row r="558" spans="1:6" x14ac:dyDescent="0.25">
      <c r="A558" s="236" t="s">
        <v>5684</v>
      </c>
      <c r="B558" s="245"/>
      <c r="C558" s="245"/>
      <c r="D558" s="245"/>
      <c r="E558" s="245"/>
      <c r="F558" s="245"/>
    </row>
    <row r="559" spans="1:6" x14ac:dyDescent="0.25">
      <c r="A559" s="236" t="s">
        <v>5685</v>
      </c>
      <c r="B559" s="245"/>
      <c r="C559" s="245"/>
      <c r="D559" s="245"/>
      <c r="E559" s="245"/>
      <c r="F559" s="245"/>
    </row>
    <row r="560" spans="1:6" x14ac:dyDescent="0.25">
      <c r="A560" s="236" t="s">
        <v>5686</v>
      </c>
      <c r="B560" s="245"/>
      <c r="C560" s="245"/>
      <c r="D560" s="245"/>
      <c r="E560" s="245"/>
      <c r="F560" s="245"/>
    </row>
    <row r="561" spans="1:6" x14ac:dyDescent="0.25">
      <c r="A561" s="236" t="s">
        <v>5687</v>
      </c>
      <c r="B561" s="245"/>
      <c r="C561" s="245"/>
      <c r="D561" s="245"/>
      <c r="E561" s="245"/>
      <c r="F561" s="245"/>
    </row>
    <row r="562" spans="1:6" x14ac:dyDescent="0.25">
      <c r="A562" s="236" t="s">
        <v>5688</v>
      </c>
      <c r="B562" s="245"/>
      <c r="C562" s="245"/>
      <c r="D562" s="245"/>
      <c r="E562" s="245"/>
      <c r="F562" s="245"/>
    </row>
    <row r="563" spans="1:6" x14ac:dyDescent="0.25">
      <c r="A563" s="236" t="s">
        <v>5689</v>
      </c>
      <c r="B563" s="245"/>
      <c r="C563" s="245"/>
      <c r="D563" s="245"/>
      <c r="E563" s="245"/>
      <c r="F563" s="245"/>
    </row>
    <row r="564" spans="1:6" x14ac:dyDescent="0.25">
      <c r="A564" s="236" t="s">
        <v>5690</v>
      </c>
      <c r="B564" s="245"/>
      <c r="C564" s="245"/>
      <c r="D564" s="245"/>
      <c r="E564" s="245"/>
      <c r="F564" s="245"/>
    </row>
    <row r="565" spans="1:6" x14ac:dyDescent="0.25">
      <c r="A565" s="236" t="s">
        <v>5691</v>
      </c>
      <c r="B565" s="245"/>
      <c r="C565" s="245"/>
      <c r="D565" s="245"/>
      <c r="E565" s="245"/>
      <c r="F565" s="245"/>
    </row>
    <row r="566" spans="1:6" x14ac:dyDescent="0.25">
      <c r="A566" s="236" t="s">
        <v>5692</v>
      </c>
      <c r="B566" s="245"/>
      <c r="C566" s="245"/>
      <c r="D566" s="245"/>
      <c r="E566" s="245"/>
      <c r="F566" s="245"/>
    </row>
    <row r="567" spans="1:6" x14ac:dyDescent="0.25">
      <c r="A567" s="236" t="s">
        <v>5693</v>
      </c>
      <c r="B567" s="245"/>
      <c r="C567" s="245"/>
      <c r="D567" s="245"/>
      <c r="E567" s="245"/>
      <c r="F567" s="245"/>
    </row>
    <row r="568" spans="1:6" x14ac:dyDescent="0.25">
      <c r="A568" s="236" t="s">
        <v>5694</v>
      </c>
      <c r="B568" s="245"/>
      <c r="C568" s="245"/>
      <c r="D568" s="245"/>
      <c r="E568" s="245"/>
      <c r="F568" s="245"/>
    </row>
    <row r="569" spans="1:6" x14ac:dyDescent="0.25">
      <c r="A569" s="236" t="s">
        <v>5695</v>
      </c>
      <c r="B569" s="245"/>
      <c r="C569" s="245"/>
      <c r="D569" s="245"/>
      <c r="E569" s="245"/>
      <c r="F569" s="245"/>
    </row>
    <row r="570" spans="1:6" x14ac:dyDescent="0.25">
      <c r="A570" s="236" t="s">
        <v>5696</v>
      </c>
      <c r="B570" s="245"/>
      <c r="C570" s="245"/>
      <c r="D570" s="245"/>
      <c r="E570" s="245"/>
      <c r="F570" s="245"/>
    </row>
    <row r="571" spans="1:6" x14ac:dyDescent="0.25">
      <c r="A571" s="236" t="s">
        <v>5697</v>
      </c>
      <c r="B571" s="245"/>
      <c r="C571" s="245"/>
      <c r="D571" s="245"/>
      <c r="E571" s="245"/>
      <c r="F571" s="245"/>
    </row>
    <row r="572" spans="1:6" x14ac:dyDescent="0.25">
      <c r="A572" s="236" t="s">
        <v>5698</v>
      </c>
      <c r="B572" s="245"/>
      <c r="C572" s="245"/>
      <c r="D572" s="245"/>
      <c r="E572" s="245"/>
      <c r="F572" s="245"/>
    </row>
    <row r="573" spans="1:6" x14ac:dyDescent="0.25">
      <c r="A573" s="236" t="s">
        <v>5699</v>
      </c>
      <c r="B573" s="245"/>
      <c r="C573" s="245"/>
      <c r="D573" s="245"/>
      <c r="E573" s="245"/>
      <c r="F573" s="245"/>
    </row>
    <row r="574" spans="1:6" x14ac:dyDescent="0.25">
      <c r="A574" s="236" t="s">
        <v>5700</v>
      </c>
      <c r="B574" s="245"/>
      <c r="C574" s="245"/>
      <c r="D574" s="245"/>
      <c r="E574" s="245"/>
      <c r="F574" s="245"/>
    </row>
    <row r="575" spans="1:6" x14ac:dyDescent="0.25">
      <c r="A575" s="236" t="s">
        <v>5701</v>
      </c>
      <c r="B575" s="245"/>
      <c r="C575" s="245"/>
      <c r="D575" s="245"/>
      <c r="E575" s="245"/>
      <c r="F575" s="245"/>
    </row>
    <row r="576" spans="1:6" x14ac:dyDescent="0.25">
      <c r="A576" s="236" t="s">
        <v>5702</v>
      </c>
      <c r="B576" s="245"/>
      <c r="C576" s="245"/>
      <c r="D576" s="245"/>
      <c r="E576" s="245"/>
      <c r="F576" s="245"/>
    </row>
    <row r="577" spans="1:6" x14ac:dyDescent="0.25">
      <c r="A577" s="236" t="s">
        <v>5703</v>
      </c>
      <c r="B577" s="245"/>
      <c r="C577" s="245"/>
      <c r="D577" s="245"/>
      <c r="E577" s="245"/>
      <c r="F577" s="245"/>
    </row>
    <row r="578" spans="1:6" x14ac:dyDescent="0.25">
      <c r="A578" s="236" t="s">
        <v>5704</v>
      </c>
      <c r="B578" s="245"/>
      <c r="C578" s="245"/>
      <c r="D578" s="245"/>
      <c r="E578" s="245"/>
      <c r="F578" s="245"/>
    </row>
    <row r="579" spans="1:6" x14ac:dyDescent="0.25">
      <c r="A579" s="236" t="s">
        <v>5705</v>
      </c>
      <c r="B579" s="245"/>
      <c r="C579" s="245"/>
      <c r="D579" s="245"/>
      <c r="E579" s="245"/>
      <c r="F579" s="245"/>
    </row>
    <row r="580" spans="1:6" x14ac:dyDescent="0.25">
      <c r="A580" s="236" t="s">
        <v>5706</v>
      </c>
      <c r="B580" s="245"/>
      <c r="C580" s="245"/>
      <c r="D580" s="245"/>
      <c r="E580" s="245"/>
      <c r="F580" s="245"/>
    </row>
    <row r="581" spans="1:6" x14ac:dyDescent="0.25">
      <c r="A581" s="236" t="s">
        <v>5707</v>
      </c>
      <c r="B581" s="245"/>
      <c r="C581" s="245"/>
      <c r="D581" s="245"/>
      <c r="E581" s="245"/>
      <c r="F581" s="245"/>
    </row>
    <row r="582" spans="1:6" x14ac:dyDescent="0.25">
      <c r="A582" s="236" t="s">
        <v>5708</v>
      </c>
      <c r="B582" s="245"/>
      <c r="C582" s="245"/>
      <c r="D582" s="245"/>
      <c r="E582" s="245"/>
      <c r="F582" s="245"/>
    </row>
    <row r="583" spans="1:6" x14ac:dyDescent="0.25">
      <c r="A583" s="236" t="s">
        <v>5709</v>
      </c>
      <c r="B583" s="245"/>
      <c r="C583" s="245"/>
      <c r="D583" s="245"/>
      <c r="E583" s="245"/>
      <c r="F583" s="245"/>
    </row>
    <row r="584" spans="1:6" x14ac:dyDescent="0.25">
      <c r="A584" s="236" t="s">
        <v>5710</v>
      </c>
      <c r="B584" s="245"/>
      <c r="C584" s="245"/>
      <c r="D584" s="245"/>
      <c r="E584" s="245"/>
      <c r="F584" s="245"/>
    </row>
    <row r="585" spans="1:6" x14ac:dyDescent="0.25">
      <c r="A585" s="236" t="s">
        <v>5711</v>
      </c>
      <c r="B585" s="245"/>
      <c r="C585" s="245"/>
      <c r="D585" s="245"/>
      <c r="E585" s="245"/>
      <c r="F585" s="245"/>
    </row>
    <row r="586" spans="1:6" x14ac:dyDescent="0.25">
      <c r="A586" s="236" t="s">
        <v>5712</v>
      </c>
      <c r="B586" s="245"/>
      <c r="C586" s="245"/>
      <c r="D586" s="245"/>
      <c r="E586" s="245"/>
      <c r="F586" s="245"/>
    </row>
    <row r="587" spans="1:6" x14ac:dyDescent="0.25">
      <c r="A587" s="236" t="s">
        <v>5713</v>
      </c>
      <c r="B587" s="245"/>
      <c r="C587" s="245"/>
      <c r="D587" s="245"/>
      <c r="E587" s="245"/>
      <c r="F587" s="245"/>
    </row>
    <row r="588" spans="1:6" x14ac:dyDescent="0.25">
      <c r="A588" s="236" t="s">
        <v>5714</v>
      </c>
      <c r="B588" s="245"/>
      <c r="C588" s="245"/>
      <c r="D588" s="245"/>
      <c r="E588" s="245"/>
      <c r="F588" s="245"/>
    </row>
    <row r="589" spans="1:6" x14ac:dyDescent="0.25">
      <c r="A589" s="236" t="s">
        <v>5715</v>
      </c>
      <c r="B589" s="245"/>
      <c r="C589" s="245"/>
      <c r="D589" s="245"/>
      <c r="E589" s="245"/>
      <c r="F589" s="245"/>
    </row>
    <row r="590" spans="1:6" x14ac:dyDescent="0.25">
      <c r="A590" s="236" t="s">
        <v>5716</v>
      </c>
      <c r="B590" s="245"/>
      <c r="C590" s="245"/>
      <c r="D590" s="245"/>
      <c r="E590" s="245"/>
      <c r="F590" s="245"/>
    </row>
    <row r="591" spans="1:6" x14ac:dyDescent="0.25">
      <c r="A591" s="236" t="s">
        <v>5717</v>
      </c>
      <c r="B591" s="245"/>
      <c r="C591" s="245"/>
      <c r="D591" s="245"/>
      <c r="E591" s="245"/>
      <c r="F591" s="245"/>
    </row>
    <row r="592" spans="1:6" x14ac:dyDescent="0.25">
      <c r="A592" s="236" t="s">
        <v>5718</v>
      </c>
      <c r="B592" s="245"/>
      <c r="C592" s="245"/>
      <c r="D592" s="245"/>
      <c r="E592" s="245"/>
      <c r="F592" s="245"/>
    </row>
    <row r="593" spans="1:6" x14ac:dyDescent="0.25">
      <c r="A593" s="236" t="s">
        <v>5719</v>
      </c>
      <c r="B593" s="245"/>
      <c r="C593" s="245"/>
      <c r="D593" s="245"/>
      <c r="E593" s="245"/>
      <c r="F593" s="245"/>
    </row>
    <row r="594" spans="1:6" x14ac:dyDescent="0.25">
      <c r="A594" s="236" t="s">
        <v>5720</v>
      </c>
      <c r="B594" s="245"/>
      <c r="C594" s="245"/>
      <c r="D594" s="245"/>
      <c r="E594" s="245"/>
      <c r="F594" s="245"/>
    </row>
    <row r="595" spans="1:6" x14ac:dyDescent="0.25">
      <c r="A595" s="236" t="s">
        <v>5721</v>
      </c>
      <c r="B595" s="245"/>
      <c r="C595" s="245"/>
      <c r="D595" s="245"/>
      <c r="E595" s="245"/>
      <c r="F595" s="245"/>
    </row>
    <row r="596" spans="1:6" x14ac:dyDescent="0.25">
      <c r="A596" s="236" t="s">
        <v>5722</v>
      </c>
      <c r="B596" s="245"/>
      <c r="C596" s="245"/>
      <c r="D596" s="245"/>
      <c r="E596" s="245"/>
      <c r="F596" s="245"/>
    </row>
    <row r="597" spans="1:6" x14ac:dyDescent="0.25">
      <c r="A597" s="236" t="s">
        <v>5723</v>
      </c>
      <c r="B597" s="245"/>
      <c r="C597" s="245"/>
      <c r="D597" s="245"/>
      <c r="E597" s="245"/>
      <c r="F597" s="245"/>
    </row>
    <row r="598" spans="1:6" x14ac:dyDescent="0.25">
      <c r="A598" s="236" t="s">
        <v>5724</v>
      </c>
      <c r="B598" s="245"/>
      <c r="C598" s="245"/>
      <c r="D598" s="245"/>
      <c r="E598" s="245"/>
      <c r="F598" s="245"/>
    </row>
    <row r="599" spans="1:6" x14ac:dyDescent="0.25">
      <c r="A599" s="236" t="s">
        <v>5725</v>
      </c>
      <c r="B599" s="245"/>
      <c r="C599" s="245"/>
      <c r="D599" s="245"/>
      <c r="E599" s="245"/>
      <c r="F599" s="245"/>
    </row>
    <row r="600" spans="1:6" x14ac:dyDescent="0.25">
      <c r="A600" s="236" t="s">
        <v>5726</v>
      </c>
      <c r="B600" s="245"/>
      <c r="C600" s="245"/>
      <c r="D600" s="245"/>
      <c r="E600" s="245"/>
      <c r="F600" s="245"/>
    </row>
    <row r="601" spans="1:6" x14ac:dyDescent="0.25">
      <c r="A601" s="236" t="s">
        <v>5727</v>
      </c>
      <c r="B601" s="245"/>
      <c r="C601" s="245"/>
      <c r="D601" s="245"/>
      <c r="E601" s="245"/>
      <c r="F601" s="245"/>
    </row>
    <row r="602" spans="1:6" x14ac:dyDescent="0.25">
      <c r="A602" s="236" t="s">
        <v>5728</v>
      </c>
      <c r="B602" s="245"/>
      <c r="C602" s="245"/>
      <c r="D602" s="245"/>
      <c r="E602" s="245"/>
      <c r="F602" s="245"/>
    </row>
    <row r="603" spans="1:6" x14ac:dyDescent="0.25">
      <c r="A603" s="236" t="s">
        <v>5729</v>
      </c>
      <c r="B603" s="245"/>
      <c r="C603" s="245"/>
      <c r="D603" s="245"/>
      <c r="E603" s="245"/>
      <c r="F603" s="245"/>
    </row>
    <row r="604" spans="1:6" x14ac:dyDescent="0.25">
      <c r="A604" s="236" t="s">
        <v>5730</v>
      </c>
      <c r="B604" s="245"/>
      <c r="C604" s="245"/>
      <c r="D604" s="245"/>
      <c r="E604" s="245"/>
      <c r="F604" s="245"/>
    </row>
    <row r="605" spans="1:6" x14ac:dyDescent="0.25">
      <c r="A605" s="236" t="s">
        <v>5731</v>
      </c>
      <c r="B605" s="245"/>
      <c r="C605" s="245"/>
      <c r="D605" s="245"/>
      <c r="E605" s="245"/>
      <c r="F605" s="245"/>
    </row>
    <row r="606" spans="1:6" x14ac:dyDescent="0.25">
      <c r="A606" s="236" t="s">
        <v>5732</v>
      </c>
      <c r="B606" s="245"/>
      <c r="C606" s="245"/>
      <c r="D606" s="245"/>
      <c r="E606" s="245"/>
      <c r="F606" s="245"/>
    </row>
    <row r="607" spans="1:6" x14ac:dyDescent="0.25">
      <c r="A607" s="236" t="s">
        <v>5733</v>
      </c>
      <c r="B607" s="245"/>
      <c r="C607" s="245"/>
      <c r="D607" s="245"/>
      <c r="E607" s="245"/>
      <c r="F607" s="245"/>
    </row>
    <row r="608" spans="1:6" x14ac:dyDescent="0.25">
      <c r="A608" s="236" t="s">
        <v>5734</v>
      </c>
      <c r="B608" s="245"/>
      <c r="C608" s="245"/>
      <c r="D608" s="245"/>
      <c r="E608" s="245"/>
      <c r="F608" s="245"/>
    </row>
    <row r="609" spans="1:6" x14ac:dyDescent="0.25">
      <c r="A609" s="236" t="s">
        <v>5735</v>
      </c>
      <c r="B609" s="245"/>
      <c r="C609" s="245"/>
      <c r="D609" s="245"/>
      <c r="E609" s="245"/>
      <c r="F609" s="245"/>
    </row>
    <row r="610" spans="1:6" x14ac:dyDescent="0.25">
      <c r="A610" s="236" t="s">
        <v>5736</v>
      </c>
      <c r="B610" s="245"/>
      <c r="C610" s="245"/>
      <c r="D610" s="245"/>
      <c r="E610" s="245"/>
      <c r="F610" s="245"/>
    </row>
    <row r="611" spans="1:6" x14ac:dyDescent="0.25">
      <c r="A611" s="236" t="s">
        <v>5737</v>
      </c>
      <c r="B611" s="245"/>
      <c r="C611" s="245"/>
      <c r="D611" s="245"/>
      <c r="E611" s="245"/>
      <c r="F611" s="245"/>
    </row>
    <row r="612" spans="1:6" x14ac:dyDescent="0.25">
      <c r="A612" s="236" t="s">
        <v>5738</v>
      </c>
      <c r="B612" s="245"/>
      <c r="C612" s="245"/>
      <c r="D612" s="245"/>
      <c r="E612" s="245"/>
      <c r="F612" s="245"/>
    </row>
    <row r="613" spans="1:6" x14ac:dyDescent="0.25">
      <c r="A613" s="236" t="s">
        <v>5739</v>
      </c>
      <c r="B613" s="245"/>
      <c r="C613" s="245"/>
      <c r="D613" s="245"/>
      <c r="E613" s="245"/>
      <c r="F613" s="245"/>
    </row>
    <row r="614" spans="1:6" x14ac:dyDescent="0.25">
      <c r="A614" s="236" t="s">
        <v>5740</v>
      </c>
      <c r="B614" s="245"/>
      <c r="C614" s="245"/>
      <c r="D614" s="245"/>
      <c r="E614" s="245"/>
      <c r="F614" s="245"/>
    </row>
    <row r="615" spans="1:6" x14ac:dyDescent="0.25">
      <c r="A615" s="236" t="s">
        <v>5741</v>
      </c>
      <c r="B615" s="245"/>
      <c r="C615" s="245"/>
      <c r="D615" s="245"/>
      <c r="E615" s="245"/>
      <c r="F615" s="245"/>
    </row>
    <row r="616" spans="1:6" x14ac:dyDescent="0.25">
      <c r="A616" s="236" t="s">
        <v>5742</v>
      </c>
      <c r="B616" s="245"/>
      <c r="C616" s="245"/>
      <c r="D616" s="245"/>
      <c r="E616" s="245"/>
      <c r="F616" s="245"/>
    </row>
    <row r="617" spans="1:6" x14ac:dyDescent="0.25">
      <c r="A617" s="236" t="s">
        <v>5743</v>
      </c>
      <c r="B617" s="245"/>
      <c r="C617" s="245"/>
      <c r="D617" s="245"/>
      <c r="E617" s="245"/>
      <c r="F617" s="245"/>
    </row>
    <row r="618" spans="1:6" x14ac:dyDescent="0.25">
      <c r="A618" s="236" t="s">
        <v>5744</v>
      </c>
      <c r="B618" s="245"/>
      <c r="C618" s="245"/>
      <c r="D618" s="245"/>
      <c r="E618" s="245"/>
      <c r="F618" s="245"/>
    </row>
    <row r="619" spans="1:6" x14ac:dyDescent="0.25">
      <c r="A619" s="236" t="s">
        <v>5745</v>
      </c>
      <c r="B619" s="245"/>
      <c r="C619" s="245"/>
      <c r="D619" s="245"/>
      <c r="E619" s="245"/>
      <c r="F619" s="245"/>
    </row>
    <row r="620" spans="1:6" x14ac:dyDescent="0.25">
      <c r="A620" s="236" t="s">
        <v>5746</v>
      </c>
      <c r="B620" s="245"/>
      <c r="C620" s="245"/>
      <c r="D620" s="245"/>
      <c r="E620" s="245"/>
      <c r="F620" s="245"/>
    </row>
    <row r="621" spans="1:6" x14ac:dyDescent="0.25">
      <c r="A621" s="236" t="s">
        <v>5747</v>
      </c>
      <c r="B621" s="245"/>
      <c r="C621" s="245"/>
      <c r="D621" s="245"/>
      <c r="E621" s="245"/>
      <c r="F621" s="245"/>
    </row>
    <row r="622" spans="1:6" x14ac:dyDescent="0.25">
      <c r="A622" s="236" t="s">
        <v>5748</v>
      </c>
      <c r="B622" s="245"/>
      <c r="C622" s="245"/>
      <c r="D622" s="245"/>
      <c r="E622" s="245"/>
      <c r="F622" s="245"/>
    </row>
    <row r="623" spans="1:6" x14ac:dyDescent="0.25">
      <c r="A623" s="236" t="s">
        <v>5749</v>
      </c>
      <c r="B623" s="245"/>
      <c r="C623" s="245"/>
      <c r="D623" s="245"/>
      <c r="E623" s="245"/>
      <c r="F623" s="245"/>
    </row>
    <row r="624" spans="1:6" x14ac:dyDescent="0.25">
      <c r="A624" s="236" t="s">
        <v>5750</v>
      </c>
      <c r="B624" s="245"/>
      <c r="C624" s="245"/>
      <c r="D624" s="245"/>
      <c r="E624" s="245"/>
      <c r="F624" s="245"/>
    </row>
    <row r="625" spans="1:6" x14ac:dyDescent="0.25">
      <c r="A625" s="236" t="s">
        <v>5751</v>
      </c>
      <c r="B625" s="245"/>
      <c r="C625" s="245"/>
      <c r="D625" s="245"/>
      <c r="E625" s="245"/>
      <c r="F625" s="245"/>
    </row>
    <row r="626" spans="1:6" x14ac:dyDescent="0.25">
      <c r="A626" s="236" t="s">
        <v>5752</v>
      </c>
      <c r="B626" s="245"/>
      <c r="C626" s="245"/>
      <c r="D626" s="245"/>
      <c r="E626" s="245"/>
      <c r="F626" s="245"/>
    </row>
    <row r="627" spans="1:6" x14ac:dyDescent="0.25">
      <c r="A627" s="236" t="s">
        <v>5753</v>
      </c>
      <c r="B627" s="245"/>
      <c r="C627" s="245"/>
      <c r="D627" s="245"/>
      <c r="E627" s="245"/>
      <c r="F627" s="245"/>
    </row>
    <row r="628" spans="1:6" x14ac:dyDescent="0.25">
      <c r="A628" s="236" t="s">
        <v>5754</v>
      </c>
      <c r="B628" s="245"/>
      <c r="C628" s="245"/>
      <c r="D628" s="245"/>
      <c r="E628" s="245"/>
      <c r="F628" s="245"/>
    </row>
    <row r="629" spans="1:6" x14ac:dyDescent="0.25">
      <c r="A629" s="236" t="s">
        <v>5755</v>
      </c>
      <c r="B629" s="245"/>
      <c r="C629" s="245"/>
      <c r="D629" s="245"/>
      <c r="E629" s="245"/>
      <c r="F629" s="245"/>
    </row>
    <row r="630" spans="1:6" x14ac:dyDescent="0.25">
      <c r="A630" s="236" t="s">
        <v>5756</v>
      </c>
      <c r="B630" s="245"/>
      <c r="C630" s="245"/>
      <c r="D630" s="245"/>
      <c r="E630" s="245"/>
      <c r="F630" s="245"/>
    </row>
    <row r="631" spans="1:6" x14ac:dyDescent="0.25">
      <c r="A631" s="236" t="s">
        <v>5757</v>
      </c>
      <c r="B631" s="245"/>
      <c r="C631" s="245"/>
      <c r="D631" s="245"/>
      <c r="E631" s="245"/>
      <c r="F631" s="245"/>
    </row>
    <row r="632" spans="1:6" x14ac:dyDescent="0.25">
      <c r="A632" s="236" t="s">
        <v>5758</v>
      </c>
      <c r="B632" s="245"/>
      <c r="C632" s="245"/>
      <c r="D632" s="245"/>
      <c r="E632" s="245"/>
      <c r="F632" s="245"/>
    </row>
    <row r="633" spans="1:6" x14ac:dyDescent="0.25">
      <c r="A633" s="236" t="s">
        <v>5759</v>
      </c>
      <c r="B633" s="245"/>
      <c r="C633" s="245"/>
      <c r="D633" s="245"/>
      <c r="E633" s="245"/>
      <c r="F633" s="245"/>
    </row>
    <row r="634" spans="1:6" x14ac:dyDescent="0.25">
      <c r="A634" s="236" t="s">
        <v>5760</v>
      </c>
      <c r="B634" s="245"/>
      <c r="C634" s="245"/>
      <c r="D634" s="245"/>
      <c r="E634" s="245"/>
      <c r="F634" s="245"/>
    </row>
    <row r="635" spans="1:6" x14ac:dyDescent="0.25">
      <c r="A635" s="236" t="s">
        <v>5761</v>
      </c>
      <c r="B635" s="245"/>
      <c r="C635" s="245"/>
      <c r="D635" s="245"/>
      <c r="E635" s="245"/>
      <c r="F635" s="245"/>
    </row>
    <row r="636" spans="1:6" x14ac:dyDescent="0.25">
      <c r="A636" s="236" t="s">
        <v>5762</v>
      </c>
      <c r="B636" s="245"/>
      <c r="C636" s="245"/>
      <c r="D636" s="245"/>
      <c r="E636" s="245"/>
      <c r="F636" s="245"/>
    </row>
    <row r="637" spans="1:6" x14ac:dyDescent="0.25">
      <c r="A637" s="236" t="s">
        <v>5763</v>
      </c>
      <c r="B637" s="245"/>
      <c r="C637" s="245"/>
      <c r="D637" s="245"/>
      <c r="E637" s="245"/>
      <c r="F637" s="245"/>
    </row>
    <row r="638" spans="1:6" x14ac:dyDescent="0.25">
      <c r="A638" s="236" t="s">
        <v>5764</v>
      </c>
      <c r="B638" s="245"/>
      <c r="C638" s="245"/>
      <c r="D638" s="245"/>
      <c r="E638" s="245"/>
      <c r="F638" s="245"/>
    </row>
    <row r="639" spans="1:6" x14ac:dyDescent="0.25">
      <c r="A639" s="236" t="s">
        <v>5765</v>
      </c>
      <c r="B639" s="245"/>
      <c r="C639" s="245"/>
      <c r="D639" s="245"/>
      <c r="E639" s="245"/>
      <c r="F639" s="245"/>
    </row>
    <row r="640" spans="1:6" x14ac:dyDescent="0.25">
      <c r="A640" s="236" t="s">
        <v>5766</v>
      </c>
      <c r="B640" s="245"/>
      <c r="C640" s="245"/>
      <c r="D640" s="245"/>
      <c r="E640" s="245"/>
      <c r="F640" s="245"/>
    </row>
    <row r="641" spans="1:6" x14ac:dyDescent="0.25">
      <c r="A641" s="236" t="s">
        <v>5767</v>
      </c>
      <c r="B641" s="245"/>
      <c r="C641" s="245"/>
      <c r="D641" s="245"/>
      <c r="E641" s="245"/>
      <c r="F641" s="245"/>
    </row>
    <row r="642" spans="1:6" x14ac:dyDescent="0.25">
      <c r="A642" s="236" t="s">
        <v>5768</v>
      </c>
      <c r="B642" s="245"/>
      <c r="C642" s="245"/>
      <c r="D642" s="245"/>
      <c r="E642" s="245"/>
      <c r="F642" s="245"/>
    </row>
    <row r="643" spans="1:6" x14ac:dyDescent="0.25">
      <c r="A643" s="236" t="s">
        <v>5769</v>
      </c>
      <c r="B643" s="245"/>
      <c r="C643" s="245"/>
      <c r="D643" s="245"/>
      <c r="E643" s="245"/>
      <c r="F643" s="245"/>
    </row>
    <row r="644" spans="1:6" x14ac:dyDescent="0.25">
      <c r="A644" s="236" t="s">
        <v>5770</v>
      </c>
      <c r="B644" s="245"/>
      <c r="C644" s="245"/>
      <c r="D644" s="245"/>
      <c r="E644" s="245"/>
      <c r="F644" s="245"/>
    </row>
    <row r="645" spans="1:6" x14ac:dyDescent="0.25">
      <c r="A645" s="236" t="s">
        <v>5771</v>
      </c>
      <c r="B645" s="245"/>
      <c r="C645" s="245"/>
      <c r="D645" s="245"/>
      <c r="E645" s="245"/>
      <c r="F645" s="245"/>
    </row>
    <row r="646" spans="1:6" x14ac:dyDescent="0.25">
      <c r="A646" s="236" t="s">
        <v>5772</v>
      </c>
      <c r="B646" s="245"/>
      <c r="C646" s="245"/>
      <c r="D646" s="245"/>
      <c r="E646" s="245"/>
      <c r="F646" s="245"/>
    </row>
    <row r="647" spans="1:6" x14ac:dyDescent="0.25">
      <c r="A647" s="236" t="s">
        <v>5773</v>
      </c>
      <c r="B647" s="245"/>
      <c r="C647" s="245"/>
      <c r="D647" s="245"/>
      <c r="E647" s="245"/>
      <c r="F647" s="245"/>
    </row>
    <row r="648" spans="1:6" x14ac:dyDescent="0.25">
      <c r="A648" s="236" t="s">
        <v>5774</v>
      </c>
      <c r="B648" s="245"/>
      <c r="C648" s="245"/>
      <c r="D648" s="245"/>
      <c r="E648" s="245"/>
      <c r="F648" s="245"/>
    </row>
    <row r="649" spans="1:6" x14ac:dyDescent="0.25">
      <c r="A649" s="236" t="s">
        <v>5775</v>
      </c>
      <c r="B649" s="245"/>
      <c r="C649" s="245"/>
      <c r="D649" s="245"/>
      <c r="E649" s="245"/>
      <c r="F649" s="245"/>
    </row>
    <row r="650" spans="1:6" x14ac:dyDescent="0.25">
      <c r="A650" s="236" t="s">
        <v>5776</v>
      </c>
      <c r="B650" s="245"/>
      <c r="C650" s="245"/>
      <c r="D650" s="245"/>
      <c r="E650" s="245"/>
      <c r="F650" s="245"/>
    </row>
    <row r="651" spans="1:6" x14ac:dyDescent="0.25">
      <c r="A651" s="236" t="s">
        <v>5777</v>
      </c>
      <c r="B651" s="245"/>
      <c r="C651" s="245"/>
      <c r="D651" s="245"/>
      <c r="E651" s="245"/>
      <c r="F651" s="245"/>
    </row>
    <row r="652" spans="1:6" x14ac:dyDescent="0.25">
      <c r="A652" s="236" t="s">
        <v>5778</v>
      </c>
      <c r="B652" s="245"/>
      <c r="C652" s="245"/>
      <c r="D652" s="245"/>
      <c r="E652" s="245"/>
      <c r="F652" s="245"/>
    </row>
    <row r="653" spans="1:6" x14ac:dyDescent="0.25">
      <c r="A653" s="236" t="s">
        <v>5779</v>
      </c>
      <c r="B653" s="245"/>
      <c r="C653" s="245"/>
      <c r="D653" s="245"/>
      <c r="E653" s="245"/>
      <c r="F653" s="245"/>
    </row>
    <row r="654" spans="1:6" x14ac:dyDescent="0.25">
      <c r="A654" s="236" t="s">
        <v>5780</v>
      </c>
      <c r="B654" s="245"/>
      <c r="C654" s="245"/>
      <c r="D654" s="245"/>
      <c r="E654" s="245"/>
      <c r="F654" s="245"/>
    </row>
    <row r="655" spans="1:6" x14ac:dyDescent="0.25">
      <c r="A655" s="236" t="s">
        <v>5781</v>
      </c>
      <c r="B655" s="245"/>
      <c r="C655" s="245"/>
      <c r="D655" s="245"/>
      <c r="E655" s="245"/>
      <c r="F655" s="245"/>
    </row>
    <row r="656" spans="1:6" x14ac:dyDescent="0.25">
      <c r="A656" s="236" t="s">
        <v>5782</v>
      </c>
      <c r="B656" s="245"/>
      <c r="C656" s="245"/>
      <c r="D656" s="245"/>
      <c r="E656" s="245"/>
      <c r="F656" s="245"/>
    </row>
    <row r="657" spans="1:6" x14ac:dyDescent="0.25">
      <c r="A657" s="236" t="s">
        <v>5783</v>
      </c>
      <c r="B657" s="245"/>
      <c r="C657" s="245"/>
      <c r="D657" s="245"/>
      <c r="E657" s="245"/>
      <c r="F657" s="245"/>
    </row>
    <row r="658" spans="1:6" x14ac:dyDescent="0.25">
      <c r="A658" s="236" t="s">
        <v>5784</v>
      </c>
      <c r="B658" s="245"/>
      <c r="C658" s="245"/>
      <c r="D658" s="245"/>
      <c r="E658" s="245"/>
      <c r="F658" s="245"/>
    </row>
    <row r="659" spans="1:6" x14ac:dyDescent="0.25">
      <c r="A659" s="236" t="s">
        <v>5785</v>
      </c>
      <c r="B659" s="245"/>
      <c r="C659" s="245"/>
      <c r="D659" s="245"/>
      <c r="E659" s="245"/>
      <c r="F659" s="245"/>
    </row>
    <row r="660" spans="1:6" x14ac:dyDescent="0.25">
      <c r="A660" s="236" t="s">
        <v>5786</v>
      </c>
      <c r="B660" s="245"/>
      <c r="C660" s="245"/>
      <c r="D660" s="245"/>
      <c r="E660" s="245"/>
      <c r="F660" s="245"/>
    </row>
    <row r="661" spans="1:6" x14ac:dyDescent="0.25">
      <c r="A661" s="236" t="s">
        <v>5787</v>
      </c>
      <c r="B661" s="245"/>
      <c r="C661" s="245"/>
      <c r="D661" s="245"/>
      <c r="E661" s="245"/>
      <c r="F661" s="245"/>
    </row>
    <row r="662" spans="1:6" x14ac:dyDescent="0.25">
      <c r="A662" s="236" t="s">
        <v>5788</v>
      </c>
      <c r="B662" s="245"/>
      <c r="C662" s="245"/>
      <c r="D662" s="245"/>
      <c r="E662" s="245"/>
      <c r="F662" s="245"/>
    </row>
    <row r="663" spans="1:6" x14ac:dyDescent="0.25">
      <c r="A663" s="236" t="s">
        <v>5789</v>
      </c>
      <c r="B663" s="245"/>
      <c r="C663" s="245"/>
      <c r="D663" s="245"/>
      <c r="E663" s="245"/>
      <c r="F663" s="245"/>
    </row>
    <row r="664" spans="1:6" x14ac:dyDescent="0.25">
      <c r="A664" s="236" t="s">
        <v>5790</v>
      </c>
      <c r="B664" s="245"/>
      <c r="C664" s="245"/>
      <c r="D664" s="245"/>
      <c r="E664" s="245"/>
      <c r="F664" s="245"/>
    </row>
    <row r="665" spans="1:6" x14ac:dyDescent="0.25">
      <c r="A665" s="236" t="s">
        <v>5791</v>
      </c>
      <c r="B665" s="245"/>
      <c r="C665" s="245"/>
      <c r="D665" s="245"/>
      <c r="E665" s="245"/>
      <c r="F665" s="245"/>
    </row>
    <row r="666" spans="1:6" x14ac:dyDescent="0.25">
      <c r="A666" s="236" t="s">
        <v>5792</v>
      </c>
      <c r="B666" s="245"/>
      <c r="C666" s="245"/>
      <c r="D666" s="245"/>
      <c r="E666" s="245"/>
      <c r="F666" s="245"/>
    </row>
    <row r="667" spans="1:6" x14ac:dyDescent="0.25">
      <c r="A667" s="236" t="s">
        <v>5793</v>
      </c>
      <c r="B667" s="245"/>
      <c r="C667" s="245"/>
      <c r="D667" s="245"/>
      <c r="E667" s="245"/>
      <c r="F667" s="245"/>
    </row>
    <row r="668" spans="1:6" x14ac:dyDescent="0.25">
      <c r="A668" s="236" t="s">
        <v>5794</v>
      </c>
      <c r="B668" s="245"/>
      <c r="C668" s="245"/>
      <c r="D668" s="245"/>
      <c r="E668" s="245"/>
      <c r="F668" s="245"/>
    </row>
    <row r="669" spans="1:6" x14ac:dyDescent="0.25">
      <c r="A669" s="236" t="s">
        <v>5795</v>
      </c>
      <c r="B669" s="245"/>
      <c r="C669" s="245"/>
      <c r="D669" s="245"/>
      <c r="E669" s="245"/>
      <c r="F669" s="245"/>
    </row>
    <row r="670" spans="1:6" x14ac:dyDescent="0.25">
      <c r="A670" s="236" t="s">
        <v>5796</v>
      </c>
      <c r="B670" s="245"/>
      <c r="C670" s="245"/>
      <c r="D670" s="245"/>
      <c r="E670" s="245"/>
      <c r="F670" s="245"/>
    </row>
    <row r="671" spans="1:6" x14ac:dyDescent="0.25">
      <c r="A671" s="236" t="s">
        <v>5797</v>
      </c>
      <c r="B671" s="245"/>
      <c r="C671" s="245"/>
      <c r="D671" s="245"/>
      <c r="E671" s="245"/>
      <c r="F671" s="245"/>
    </row>
    <row r="672" spans="1:6" x14ac:dyDescent="0.25">
      <c r="A672" s="236" t="s">
        <v>5798</v>
      </c>
      <c r="B672" s="245"/>
      <c r="C672" s="245"/>
      <c r="D672" s="245"/>
      <c r="E672" s="245"/>
      <c r="F672" s="245"/>
    </row>
    <row r="673" spans="1:6" x14ac:dyDescent="0.25">
      <c r="A673" s="236" t="s">
        <v>5799</v>
      </c>
      <c r="B673" s="245"/>
      <c r="C673" s="245"/>
      <c r="D673" s="245"/>
      <c r="E673" s="245"/>
      <c r="F673" s="245"/>
    </row>
    <row r="674" spans="1:6" x14ac:dyDescent="0.25">
      <c r="A674" s="236" t="s">
        <v>5800</v>
      </c>
      <c r="B674" s="245"/>
      <c r="C674" s="245"/>
      <c r="D674" s="245"/>
      <c r="E674" s="245"/>
      <c r="F674" s="245"/>
    </row>
    <row r="675" spans="1:6" x14ac:dyDescent="0.25">
      <c r="A675" s="236" t="s">
        <v>5801</v>
      </c>
      <c r="B675" s="245"/>
      <c r="C675" s="245"/>
      <c r="D675" s="245"/>
      <c r="E675" s="245"/>
      <c r="F675" s="245"/>
    </row>
    <row r="676" spans="1:6" x14ac:dyDescent="0.25">
      <c r="A676" s="236" t="s">
        <v>5802</v>
      </c>
      <c r="B676" s="245"/>
      <c r="C676" s="245"/>
      <c r="D676" s="245"/>
      <c r="E676" s="245"/>
      <c r="F676" s="245"/>
    </row>
    <row r="677" spans="1:6" x14ac:dyDescent="0.25">
      <c r="A677" s="236" t="s">
        <v>5803</v>
      </c>
      <c r="B677" s="245"/>
      <c r="C677" s="245"/>
      <c r="D677" s="245"/>
      <c r="E677" s="245"/>
      <c r="F677" s="245"/>
    </row>
    <row r="678" spans="1:6" x14ac:dyDescent="0.25">
      <c r="A678" s="236" t="s">
        <v>5804</v>
      </c>
      <c r="B678" s="245"/>
      <c r="C678" s="245"/>
      <c r="D678" s="245"/>
      <c r="E678" s="245"/>
      <c r="F678" s="245"/>
    </row>
    <row r="679" spans="1:6" x14ac:dyDescent="0.25">
      <c r="A679" s="236" t="s">
        <v>5805</v>
      </c>
      <c r="B679" s="245"/>
      <c r="C679" s="245"/>
      <c r="D679" s="245"/>
      <c r="E679" s="245"/>
      <c r="F679" s="245"/>
    </row>
    <row r="680" spans="1:6" x14ac:dyDescent="0.25">
      <c r="A680" s="236" t="s">
        <v>5806</v>
      </c>
      <c r="B680" s="245"/>
      <c r="C680" s="245"/>
      <c r="D680" s="245"/>
      <c r="E680" s="245"/>
      <c r="F680" s="245"/>
    </row>
    <row r="681" spans="1:6" x14ac:dyDescent="0.25">
      <c r="A681" s="236" t="s">
        <v>5807</v>
      </c>
      <c r="B681" s="245"/>
      <c r="C681" s="245"/>
      <c r="D681" s="245"/>
      <c r="E681" s="245"/>
      <c r="F681" s="245"/>
    </row>
    <row r="682" spans="1:6" x14ac:dyDescent="0.25">
      <c r="A682" s="236" t="s">
        <v>5808</v>
      </c>
      <c r="B682" s="245"/>
      <c r="C682" s="245"/>
      <c r="D682" s="245"/>
      <c r="E682" s="245"/>
      <c r="F682" s="245"/>
    </row>
    <row r="683" spans="1:6" x14ac:dyDescent="0.25">
      <c r="A683" s="236" t="s">
        <v>5809</v>
      </c>
      <c r="B683" s="245"/>
      <c r="C683" s="245"/>
      <c r="D683" s="245"/>
      <c r="E683" s="245"/>
      <c r="F683" s="245"/>
    </row>
    <row r="684" spans="1:6" x14ac:dyDescent="0.25">
      <c r="A684" s="236" t="s">
        <v>5810</v>
      </c>
      <c r="B684" s="245"/>
      <c r="C684" s="245"/>
      <c r="D684" s="245"/>
      <c r="E684" s="245"/>
      <c r="F684" s="245"/>
    </row>
    <row r="685" spans="1:6" x14ac:dyDescent="0.25">
      <c r="A685" s="236" t="s">
        <v>5811</v>
      </c>
      <c r="B685" s="245">
        <v>569.25109289617501</v>
      </c>
      <c r="C685" s="245"/>
      <c r="D685" s="245"/>
      <c r="E685" s="245"/>
      <c r="F685" s="245"/>
    </row>
    <row r="686" spans="1:6" x14ac:dyDescent="0.25">
      <c r="A686" s="236" t="s">
        <v>5812</v>
      </c>
      <c r="B686" s="245"/>
      <c r="C686" s="245"/>
      <c r="D686" s="245"/>
      <c r="E686" s="245"/>
      <c r="F686" s="245"/>
    </row>
    <row r="687" spans="1:6" x14ac:dyDescent="0.25">
      <c r="A687" s="236" t="s">
        <v>5813</v>
      </c>
      <c r="B687" s="245"/>
      <c r="C687" s="245"/>
      <c r="D687" s="245"/>
      <c r="E687" s="245"/>
      <c r="F687" s="245"/>
    </row>
    <row r="688" spans="1:6" x14ac:dyDescent="0.25">
      <c r="A688" s="236" t="s">
        <v>5814</v>
      </c>
      <c r="B688" s="245"/>
      <c r="C688" s="245"/>
      <c r="D688" s="245"/>
      <c r="E688" s="245"/>
      <c r="F688" s="245"/>
    </row>
    <row r="689" spans="1:6" x14ac:dyDescent="0.25">
      <c r="A689" s="236" t="s">
        <v>5815</v>
      </c>
      <c r="B689" s="245"/>
      <c r="C689" s="245"/>
      <c r="D689" s="245"/>
      <c r="E689" s="245"/>
      <c r="F689" s="245"/>
    </row>
    <row r="690" spans="1:6" x14ac:dyDescent="0.25">
      <c r="A690" s="236" t="s">
        <v>5816</v>
      </c>
      <c r="B690" s="245"/>
      <c r="C690" s="245"/>
      <c r="D690" s="245"/>
      <c r="E690" s="245"/>
      <c r="F690" s="245"/>
    </row>
    <row r="691" spans="1:6" x14ac:dyDescent="0.25">
      <c r="A691" s="236" t="s">
        <v>5817</v>
      </c>
      <c r="B691" s="245">
        <v>1766.3169222491299</v>
      </c>
      <c r="C691" s="245"/>
      <c r="D691" s="245"/>
      <c r="E691" s="245"/>
      <c r="F691" s="245"/>
    </row>
    <row r="692" spans="1:6" x14ac:dyDescent="0.25">
      <c r="A692" s="236" t="s">
        <v>5818</v>
      </c>
      <c r="B692" s="245">
        <v>1282.3021077283399</v>
      </c>
      <c r="C692" s="245"/>
      <c r="D692" s="245"/>
      <c r="E692" s="245"/>
      <c r="F692" s="245"/>
    </row>
    <row r="693" spans="1:6" x14ac:dyDescent="0.25">
      <c r="A693" s="236" t="s">
        <v>5819</v>
      </c>
      <c r="B693" s="245"/>
      <c r="C693" s="245"/>
      <c r="D693" s="245"/>
      <c r="E693" s="245"/>
      <c r="F693" s="245"/>
    </row>
    <row r="694" spans="1:6" x14ac:dyDescent="0.25">
      <c r="A694" s="236" t="s">
        <v>5820</v>
      </c>
      <c r="B694" s="245">
        <v>128.271662763466</v>
      </c>
      <c r="C694" s="245"/>
      <c r="D694" s="245"/>
      <c r="E694" s="245"/>
      <c r="F694" s="245"/>
    </row>
    <row r="695" spans="1:6" x14ac:dyDescent="0.25">
      <c r="A695" s="236" t="s">
        <v>5821</v>
      </c>
      <c r="B695" s="245"/>
      <c r="C695" s="245"/>
      <c r="D695" s="245"/>
      <c r="E695" s="245"/>
      <c r="F695" s="245"/>
    </row>
    <row r="696" spans="1:6" x14ac:dyDescent="0.25">
      <c r="A696" s="236" t="s">
        <v>5822</v>
      </c>
      <c r="B696" s="245">
        <v>5014.2622950819696</v>
      </c>
      <c r="C696" s="245"/>
      <c r="D696" s="245"/>
      <c r="E696" s="245"/>
      <c r="F696" s="245"/>
    </row>
    <row r="697" spans="1:6" x14ac:dyDescent="0.25">
      <c r="A697" s="236" t="s">
        <v>5823</v>
      </c>
      <c r="B697" s="245">
        <v>43421.170960187403</v>
      </c>
      <c r="C697" s="245"/>
      <c r="D697" s="245"/>
      <c r="E697" s="245"/>
      <c r="F697" s="245"/>
    </row>
    <row r="698" spans="1:6" x14ac:dyDescent="0.25">
      <c r="A698" s="236" t="s">
        <v>5824</v>
      </c>
      <c r="B698" s="245">
        <v>4967.7118644067796</v>
      </c>
      <c r="C698" s="245"/>
      <c r="D698" s="245"/>
      <c r="E698" s="245"/>
      <c r="F698" s="245"/>
    </row>
    <row r="699" spans="1:6" x14ac:dyDescent="0.25">
      <c r="A699" s="236" t="s">
        <v>5825</v>
      </c>
      <c r="B699" s="245"/>
      <c r="C699" s="245"/>
      <c r="D699" s="245"/>
      <c r="E699" s="245"/>
      <c r="F699" s="245"/>
    </row>
    <row r="700" spans="1:6" x14ac:dyDescent="0.25">
      <c r="A700" s="236" t="s">
        <v>5826</v>
      </c>
      <c r="B700" s="245"/>
      <c r="C700" s="245"/>
      <c r="D700" s="245"/>
      <c r="E700" s="245"/>
      <c r="F700" s="245"/>
    </row>
    <row r="701" spans="1:6" x14ac:dyDescent="0.25">
      <c r="A701" s="236" t="s">
        <v>5827</v>
      </c>
      <c r="B701" s="245">
        <v>317.98772321428601</v>
      </c>
      <c r="C701" s="245"/>
      <c r="D701" s="245"/>
      <c r="E701" s="245"/>
      <c r="F701" s="245"/>
    </row>
    <row r="702" spans="1:6" x14ac:dyDescent="0.25">
      <c r="A702" s="236" t="s">
        <v>5828</v>
      </c>
      <c r="B702" s="245"/>
      <c r="C702" s="245"/>
      <c r="D702" s="245"/>
      <c r="E702" s="245"/>
      <c r="F702" s="245"/>
    </row>
    <row r="703" spans="1:6" x14ac:dyDescent="0.25">
      <c r="A703" s="236" t="s">
        <v>5829</v>
      </c>
      <c r="B703" s="245"/>
      <c r="C703" s="245"/>
      <c r="D703" s="245"/>
      <c r="E703" s="245"/>
      <c r="F703" s="245"/>
    </row>
    <row r="704" spans="1:6" x14ac:dyDescent="0.25">
      <c r="A704" s="236" t="s">
        <v>5830</v>
      </c>
      <c r="B704" s="245">
        <v>1968.30157289776</v>
      </c>
      <c r="C704" s="245"/>
      <c r="D704" s="245"/>
      <c r="E704" s="245"/>
      <c r="F704" s="245"/>
    </row>
    <row r="705" spans="1:6" x14ac:dyDescent="0.25">
      <c r="A705" s="236" t="s">
        <v>5831</v>
      </c>
      <c r="B705" s="245"/>
      <c r="C705" s="245"/>
      <c r="D705" s="245"/>
      <c r="E705" s="245"/>
      <c r="F705" s="245"/>
    </row>
    <row r="706" spans="1:6" x14ac:dyDescent="0.25">
      <c r="A706" s="236" t="s">
        <v>5832</v>
      </c>
      <c r="B706" s="245"/>
      <c r="C706" s="245"/>
      <c r="D706" s="245"/>
      <c r="E706" s="245"/>
      <c r="F706" s="245"/>
    </row>
    <row r="707" spans="1:6" x14ac:dyDescent="0.25">
      <c r="A707" s="236" t="s">
        <v>5833</v>
      </c>
      <c r="B707" s="245"/>
      <c r="C707" s="245"/>
      <c r="D707" s="245"/>
      <c r="E707" s="245"/>
      <c r="F707" s="245"/>
    </row>
    <row r="708" spans="1:6" x14ac:dyDescent="0.25">
      <c r="A708" s="236" t="s">
        <v>5834</v>
      </c>
      <c r="B708" s="245"/>
      <c r="C708" s="245"/>
      <c r="D708" s="245"/>
      <c r="E708" s="245"/>
      <c r="F708" s="245"/>
    </row>
    <row r="709" spans="1:6" x14ac:dyDescent="0.25">
      <c r="A709" s="236" t="s">
        <v>5835</v>
      </c>
      <c r="B709" s="245"/>
      <c r="C709" s="245"/>
      <c r="D709" s="245"/>
      <c r="E709" s="245"/>
      <c r="F709" s="245"/>
    </row>
    <row r="710" spans="1:6" x14ac:dyDescent="0.25">
      <c r="A710" s="236" t="s">
        <v>5836</v>
      </c>
      <c r="B710" s="245"/>
      <c r="C710" s="245"/>
      <c r="D710" s="245"/>
      <c r="E710" s="245"/>
      <c r="F710" s="245"/>
    </row>
    <row r="711" spans="1:6" x14ac:dyDescent="0.25">
      <c r="A711" s="236" t="s">
        <v>5837</v>
      </c>
      <c r="B711" s="245"/>
      <c r="C711" s="245"/>
      <c r="D711" s="245"/>
      <c r="E711" s="245"/>
      <c r="F711" s="245"/>
    </row>
    <row r="712" spans="1:6" x14ac:dyDescent="0.25">
      <c r="A712" s="236" t="s">
        <v>5838</v>
      </c>
      <c r="B712" s="245">
        <v>2350.0877192982498</v>
      </c>
      <c r="C712" s="245"/>
      <c r="D712" s="245"/>
      <c r="E712" s="245"/>
      <c r="F712" s="245"/>
    </row>
    <row r="713" spans="1:6" x14ac:dyDescent="0.25">
      <c r="A713" s="236" t="s">
        <v>5839</v>
      </c>
      <c r="B713" s="245"/>
      <c r="C713" s="245"/>
      <c r="D713" s="245"/>
      <c r="E713" s="245"/>
      <c r="F713" s="245"/>
    </row>
    <row r="714" spans="1:6" x14ac:dyDescent="0.25">
      <c r="A714" s="236" t="s">
        <v>5840</v>
      </c>
      <c r="B714" s="245">
        <v>389129.28441504802</v>
      </c>
      <c r="C714" s="245"/>
      <c r="D714" s="245"/>
      <c r="E714" s="245"/>
      <c r="F714" s="245"/>
    </row>
    <row r="715" spans="1:6" x14ac:dyDescent="0.25">
      <c r="A715" s="236" t="s">
        <v>5841</v>
      </c>
      <c r="B715" s="245">
        <v>2052.0603948896601</v>
      </c>
      <c r="C715" s="245"/>
      <c r="D715" s="245"/>
      <c r="E715" s="245"/>
      <c r="F715" s="245"/>
    </row>
    <row r="716" spans="1:6" x14ac:dyDescent="0.25">
      <c r="A716" s="236" t="s">
        <v>5842</v>
      </c>
      <c r="B716" s="245">
        <v>435.438596491228</v>
      </c>
      <c r="C716" s="245"/>
      <c r="D716" s="245"/>
      <c r="E716" s="245"/>
      <c r="F716" s="245"/>
    </row>
    <row r="717" spans="1:6" x14ac:dyDescent="0.25">
      <c r="A717" s="236" t="s">
        <v>5843</v>
      </c>
      <c r="B717" s="245"/>
      <c r="C717" s="245"/>
      <c r="D717" s="245"/>
      <c r="E717" s="245"/>
      <c r="F717" s="245"/>
    </row>
    <row r="718" spans="1:6" x14ac:dyDescent="0.25">
      <c r="A718" s="236" t="s">
        <v>5844</v>
      </c>
      <c r="B718" s="245"/>
      <c r="C718" s="245"/>
      <c r="D718" s="245"/>
      <c r="E718" s="245"/>
      <c r="F718" s="245"/>
    </row>
    <row r="719" spans="1:6" x14ac:dyDescent="0.25">
      <c r="A719" s="236" t="s">
        <v>5845</v>
      </c>
      <c r="B719" s="245">
        <v>183.16393442623001</v>
      </c>
      <c r="C719" s="245"/>
      <c r="D719" s="245"/>
      <c r="E719" s="245"/>
      <c r="F719" s="245"/>
    </row>
    <row r="720" spans="1:6" x14ac:dyDescent="0.25">
      <c r="A720" s="236" t="s">
        <v>5846</v>
      </c>
      <c r="B720" s="245">
        <v>74.284543325526897</v>
      </c>
      <c r="C720" s="245"/>
      <c r="D720" s="245"/>
      <c r="E720" s="245"/>
      <c r="F720" s="245"/>
    </row>
    <row r="721" spans="1:6" x14ac:dyDescent="0.25">
      <c r="A721" s="236" t="s">
        <v>5847</v>
      </c>
      <c r="B721" s="245">
        <v>281.81587301587302</v>
      </c>
      <c r="C721" s="245"/>
      <c r="D721" s="245"/>
      <c r="E721" s="245"/>
      <c r="F721" s="245"/>
    </row>
    <row r="722" spans="1:6" x14ac:dyDescent="0.25">
      <c r="A722" s="236" t="s">
        <v>5848</v>
      </c>
      <c r="B722" s="245">
        <v>370.30562060889901</v>
      </c>
      <c r="C722" s="245"/>
      <c r="D722" s="245"/>
      <c r="E722" s="245"/>
      <c r="F722" s="245"/>
    </row>
    <row r="723" spans="1:6" x14ac:dyDescent="0.25">
      <c r="A723" s="236" t="s">
        <v>5849</v>
      </c>
      <c r="B723" s="245">
        <v>33.790804597701197</v>
      </c>
      <c r="C723" s="245"/>
      <c r="D723" s="245"/>
      <c r="E723" s="245"/>
      <c r="F723" s="245"/>
    </row>
    <row r="724" spans="1:6" x14ac:dyDescent="0.25">
      <c r="A724" s="236" t="s">
        <v>5850</v>
      </c>
      <c r="B724" s="245"/>
      <c r="C724" s="245"/>
      <c r="D724" s="245"/>
      <c r="E724" s="245"/>
      <c r="F724" s="245"/>
    </row>
    <row r="725" spans="1:6" x14ac:dyDescent="0.25">
      <c r="A725" s="236" t="s">
        <v>5851</v>
      </c>
      <c r="B725" s="245">
        <v>287.72642543859598</v>
      </c>
      <c r="C725" s="245"/>
      <c r="D725" s="245"/>
      <c r="E725" s="245"/>
      <c r="F725" s="245"/>
    </row>
    <row r="726" spans="1:6" x14ac:dyDescent="0.25">
      <c r="A726" s="236" t="s">
        <v>5852</v>
      </c>
      <c r="B726" s="245"/>
      <c r="C726" s="245"/>
      <c r="D726" s="245"/>
      <c r="E726" s="245"/>
      <c r="F726" s="245"/>
    </row>
    <row r="727" spans="1:6" x14ac:dyDescent="0.25">
      <c r="A727" s="236" t="s">
        <v>5853</v>
      </c>
      <c r="B727" s="245"/>
      <c r="C727" s="245"/>
      <c r="D727" s="245"/>
      <c r="E727" s="245"/>
      <c r="F727" s="245"/>
    </row>
    <row r="728" spans="1:6" x14ac:dyDescent="0.25">
      <c r="A728" s="236" t="s">
        <v>5854</v>
      </c>
      <c r="B728" s="245"/>
      <c r="C728" s="245"/>
      <c r="D728" s="245"/>
      <c r="E728" s="245"/>
      <c r="F728" s="245"/>
    </row>
    <row r="729" spans="1:6" x14ac:dyDescent="0.25">
      <c r="A729" s="236" t="s">
        <v>5855</v>
      </c>
      <c r="B729" s="245">
        <v>329.61854838709701</v>
      </c>
      <c r="C729" s="245"/>
      <c r="D729" s="245"/>
      <c r="E729" s="245"/>
      <c r="F729" s="245"/>
    </row>
    <row r="730" spans="1:6" x14ac:dyDescent="0.25">
      <c r="A730" s="236" t="s">
        <v>5856</v>
      </c>
      <c r="B730" s="245">
        <v>6211.9367857142897</v>
      </c>
      <c r="C730" s="245"/>
      <c r="D730" s="245"/>
      <c r="E730" s="245"/>
      <c r="F730" s="245"/>
    </row>
    <row r="731" spans="1:6" x14ac:dyDescent="0.25">
      <c r="A731" s="236" t="s">
        <v>5857</v>
      </c>
      <c r="B731" s="245">
        <v>5194.1614035087696</v>
      </c>
      <c r="C731" s="245"/>
      <c r="D731" s="245"/>
      <c r="E731" s="245"/>
      <c r="F731" s="245"/>
    </row>
    <row r="732" spans="1:6" x14ac:dyDescent="0.25">
      <c r="A732" s="236" t="s">
        <v>5858</v>
      </c>
      <c r="B732" s="245">
        <v>402.71428571428601</v>
      </c>
      <c r="C732" s="245"/>
      <c r="D732" s="245"/>
      <c r="E732" s="245"/>
      <c r="F732" s="245"/>
    </row>
    <row r="733" spans="1:6" x14ac:dyDescent="0.25">
      <c r="A733" s="236" t="s">
        <v>5859</v>
      </c>
      <c r="B733" s="245">
        <v>2694.5437499999998</v>
      </c>
      <c r="C733" s="245"/>
      <c r="D733" s="245"/>
      <c r="E733" s="245"/>
      <c r="F733" s="245"/>
    </row>
    <row r="734" spans="1:6" x14ac:dyDescent="0.25">
      <c r="A734" s="236" t="s">
        <v>5860</v>
      </c>
      <c r="B734" s="245">
        <v>59.567999999999998</v>
      </c>
      <c r="C734" s="245"/>
      <c r="D734" s="245"/>
      <c r="E734" s="245"/>
      <c r="F734" s="245"/>
    </row>
    <row r="735" spans="1:6" x14ac:dyDescent="0.25">
      <c r="A735" s="236" t="s">
        <v>5861</v>
      </c>
      <c r="B735" s="245">
        <v>272.77357456140402</v>
      </c>
      <c r="C735" s="245"/>
      <c r="D735" s="245"/>
      <c r="E735" s="245"/>
      <c r="F735" s="245"/>
    </row>
    <row r="736" spans="1:6" x14ac:dyDescent="0.25">
      <c r="A736" s="236" t="s">
        <v>5862</v>
      </c>
      <c r="B736" s="245">
        <v>6266.6666666666697</v>
      </c>
      <c r="C736" s="245"/>
      <c r="D736" s="245"/>
      <c r="E736" s="245"/>
      <c r="F736" s="245"/>
    </row>
    <row r="737" spans="1:6" x14ac:dyDescent="0.25">
      <c r="A737" s="236" t="s">
        <v>5863</v>
      </c>
      <c r="B737" s="245">
        <v>62.825396825396801</v>
      </c>
      <c r="C737" s="245"/>
      <c r="D737" s="245"/>
      <c r="E737" s="245"/>
      <c r="F737" s="245"/>
    </row>
    <row r="738" spans="1:6" x14ac:dyDescent="0.25">
      <c r="A738" s="236" t="s">
        <v>5864</v>
      </c>
      <c r="B738" s="245"/>
      <c r="C738" s="245"/>
      <c r="D738" s="245"/>
      <c r="E738" s="245"/>
      <c r="F738" s="245"/>
    </row>
    <row r="739" spans="1:6" x14ac:dyDescent="0.25">
      <c r="A739" s="236" t="s">
        <v>5865</v>
      </c>
      <c r="B739" s="245">
        <v>720.01587301587301</v>
      </c>
      <c r="C739" s="245"/>
      <c r="D739" s="245"/>
      <c r="E739" s="245"/>
      <c r="F739" s="245"/>
    </row>
    <row r="740" spans="1:6" x14ac:dyDescent="0.25">
      <c r="A740" s="236" t="s">
        <v>5866</v>
      </c>
      <c r="B740" s="245">
        <v>1297.2564679582699</v>
      </c>
      <c r="C740" s="245"/>
      <c r="D740" s="245"/>
      <c r="E740" s="245"/>
      <c r="F740" s="245"/>
    </row>
    <row r="741" spans="1:6" x14ac:dyDescent="0.25">
      <c r="A741" s="236" t="s">
        <v>5867</v>
      </c>
      <c r="B741" s="245">
        <v>1355.45680084746</v>
      </c>
      <c r="C741" s="245"/>
      <c r="D741" s="245"/>
      <c r="E741" s="245"/>
      <c r="F741" s="245"/>
    </row>
    <row r="742" spans="1:6" x14ac:dyDescent="0.25">
      <c r="A742" s="236" t="s">
        <v>5868</v>
      </c>
      <c r="B742" s="245"/>
      <c r="C742" s="245"/>
      <c r="D742" s="245"/>
      <c r="E742" s="245"/>
      <c r="F742" s="245"/>
    </row>
    <row r="743" spans="1:6" x14ac:dyDescent="0.25">
      <c r="A743" s="236" t="s">
        <v>5869</v>
      </c>
      <c r="B743" s="245">
        <v>11826.370535714301</v>
      </c>
      <c r="C743" s="245"/>
      <c r="D743" s="245"/>
      <c r="E743" s="245"/>
      <c r="F743" s="245"/>
    </row>
    <row r="744" spans="1:6" x14ac:dyDescent="0.25">
      <c r="A744" s="236" t="s">
        <v>5870</v>
      </c>
      <c r="B744" s="245">
        <v>9552.734375</v>
      </c>
      <c r="C744" s="245"/>
      <c r="D744" s="245"/>
      <c r="E744" s="245"/>
      <c r="F744" s="245"/>
    </row>
    <row r="745" spans="1:6" x14ac:dyDescent="0.25">
      <c r="A745" s="236" t="s">
        <v>5871</v>
      </c>
      <c r="B745" s="245">
        <v>293.30357142857099</v>
      </c>
      <c r="C745" s="245"/>
      <c r="D745" s="245"/>
      <c r="E745" s="245"/>
      <c r="F745" s="245"/>
    </row>
    <row r="746" spans="1:6" x14ac:dyDescent="0.25">
      <c r="A746" s="236" t="s">
        <v>5872</v>
      </c>
      <c r="B746" s="245">
        <v>422.03750000000002</v>
      </c>
      <c r="C746" s="245"/>
      <c r="D746" s="245"/>
      <c r="E746" s="245"/>
      <c r="F746" s="245"/>
    </row>
    <row r="747" spans="1:6" x14ac:dyDescent="0.25">
      <c r="A747" s="236" t="s">
        <v>5873</v>
      </c>
      <c r="B747" s="245">
        <v>1101.3700657894699</v>
      </c>
      <c r="C747" s="245"/>
      <c r="D747" s="245"/>
      <c r="E747" s="245"/>
      <c r="F747" s="245"/>
    </row>
    <row r="748" spans="1:6" x14ac:dyDescent="0.25">
      <c r="A748" s="236" t="s">
        <v>5874</v>
      </c>
      <c r="B748" s="245">
        <v>1727.1825657894699</v>
      </c>
      <c r="C748" s="245"/>
      <c r="D748" s="245"/>
      <c r="E748" s="245"/>
      <c r="F748" s="245"/>
    </row>
    <row r="749" spans="1:6" x14ac:dyDescent="0.25">
      <c r="A749" s="236" t="s">
        <v>5875</v>
      </c>
      <c r="B749" s="245">
        <v>3922.33714285714</v>
      </c>
      <c r="C749" s="245"/>
      <c r="D749" s="245"/>
      <c r="E749" s="245"/>
      <c r="F749" s="245"/>
    </row>
    <row r="750" spans="1:6" x14ac:dyDescent="0.25">
      <c r="A750" s="236" t="s">
        <v>5876</v>
      </c>
      <c r="B750" s="245">
        <v>1373.5430327868901</v>
      </c>
      <c r="C750" s="245"/>
      <c r="D750" s="245"/>
      <c r="E750" s="245"/>
      <c r="F750" s="245"/>
    </row>
    <row r="751" spans="1:6" x14ac:dyDescent="0.25">
      <c r="A751" s="236" t="s">
        <v>5877</v>
      </c>
      <c r="B751" s="245"/>
      <c r="C751" s="245"/>
      <c r="D751" s="245"/>
      <c r="E751" s="245"/>
      <c r="F751" s="245"/>
    </row>
    <row r="752" spans="1:6" x14ac:dyDescent="0.25">
      <c r="A752" s="236" t="s">
        <v>5878</v>
      </c>
      <c r="B752" s="245"/>
      <c r="C752" s="245"/>
      <c r="D752" s="245"/>
      <c r="E752" s="245"/>
      <c r="F752" s="245"/>
    </row>
    <row r="753" spans="1:6" x14ac:dyDescent="0.25">
      <c r="A753" s="236" t="s">
        <v>5879</v>
      </c>
      <c r="B753" s="245">
        <v>45.247933884297503</v>
      </c>
      <c r="C753" s="245"/>
      <c r="D753" s="245"/>
      <c r="E753" s="245"/>
      <c r="F753" s="245"/>
    </row>
    <row r="754" spans="1:6" x14ac:dyDescent="0.25">
      <c r="A754" s="236" t="s">
        <v>5880</v>
      </c>
      <c r="B754" s="245">
        <v>2212.2256791569098</v>
      </c>
      <c r="C754" s="245"/>
      <c r="D754" s="245"/>
      <c r="E754" s="245"/>
      <c r="F754" s="245"/>
    </row>
    <row r="755" spans="1:6" x14ac:dyDescent="0.25">
      <c r="A755" s="236" t="s">
        <v>5881</v>
      </c>
      <c r="B755" s="245"/>
      <c r="C755" s="245"/>
      <c r="D755" s="245"/>
      <c r="E755" s="245"/>
      <c r="F755" s="245"/>
    </row>
    <row r="756" spans="1:6" x14ac:dyDescent="0.25">
      <c r="A756" s="236" t="s">
        <v>5882</v>
      </c>
      <c r="B756" s="245">
        <v>368.22916666666703</v>
      </c>
      <c r="C756" s="245"/>
      <c r="D756" s="245"/>
      <c r="E756" s="245"/>
      <c r="F756" s="245"/>
    </row>
    <row r="757" spans="1:6" x14ac:dyDescent="0.25">
      <c r="A757" s="236" t="s">
        <v>5883</v>
      </c>
      <c r="B757" s="245"/>
      <c r="C757" s="245"/>
      <c r="D757" s="245"/>
      <c r="E757" s="245"/>
      <c r="F757" s="245"/>
    </row>
    <row r="758" spans="1:6" x14ac:dyDescent="0.25">
      <c r="A758" s="236" t="s">
        <v>5884</v>
      </c>
      <c r="B758" s="245"/>
      <c r="C758" s="245"/>
      <c r="D758" s="245"/>
      <c r="E758" s="245"/>
      <c r="F758" s="245"/>
    </row>
    <row r="759" spans="1:6" x14ac:dyDescent="0.25">
      <c r="A759" s="236" t="s">
        <v>5885</v>
      </c>
      <c r="B759" s="245">
        <v>1507.14982142857</v>
      </c>
      <c r="C759" s="245"/>
      <c r="D759" s="245"/>
      <c r="E759" s="245"/>
      <c r="F759" s="245"/>
    </row>
    <row r="760" spans="1:6" x14ac:dyDescent="0.25">
      <c r="A760" s="236" t="s">
        <v>5886</v>
      </c>
      <c r="B760" s="245"/>
      <c r="C760" s="245"/>
      <c r="D760" s="245"/>
      <c r="E760" s="245"/>
      <c r="F760" s="245"/>
    </row>
    <row r="761" spans="1:6" x14ac:dyDescent="0.25">
      <c r="A761" s="236" t="s">
        <v>5887</v>
      </c>
      <c r="B761" s="245">
        <v>756.55839912280703</v>
      </c>
      <c r="C761" s="245"/>
      <c r="D761" s="245"/>
      <c r="E761" s="245"/>
      <c r="F761" s="245"/>
    </row>
    <row r="762" spans="1:6" x14ac:dyDescent="0.25">
      <c r="A762" s="236" t="s">
        <v>5888</v>
      </c>
      <c r="B762" s="245">
        <v>963.48816029143904</v>
      </c>
      <c r="C762" s="245"/>
      <c r="D762" s="245"/>
      <c r="E762" s="245"/>
      <c r="F762" s="245"/>
    </row>
    <row r="763" spans="1:6" x14ac:dyDescent="0.25">
      <c r="A763" s="236" t="s">
        <v>5889</v>
      </c>
      <c r="B763" s="245"/>
      <c r="C763" s="245"/>
      <c r="D763" s="245"/>
      <c r="E763" s="245"/>
      <c r="F763" s="245"/>
    </row>
    <row r="764" spans="1:6" x14ac:dyDescent="0.25">
      <c r="A764" s="236" t="s">
        <v>5890</v>
      </c>
      <c r="B764" s="245">
        <v>2405.71055327869</v>
      </c>
      <c r="C764" s="245"/>
      <c r="D764" s="245"/>
      <c r="E764" s="245"/>
      <c r="F764" s="245"/>
    </row>
    <row r="765" spans="1:6" x14ac:dyDescent="0.25">
      <c r="A765" s="236" t="s">
        <v>5891</v>
      </c>
      <c r="B765" s="245">
        <v>9493.9978787878808</v>
      </c>
      <c r="C765" s="245"/>
      <c r="D765" s="245"/>
      <c r="E765" s="245"/>
      <c r="F765" s="245"/>
    </row>
    <row r="766" spans="1:6" x14ac:dyDescent="0.25">
      <c r="A766" s="236" t="s">
        <v>5892</v>
      </c>
      <c r="B766" s="245">
        <v>137.98412698412699</v>
      </c>
      <c r="C766" s="245"/>
      <c r="D766" s="245"/>
      <c r="E766" s="245"/>
      <c r="F766" s="245"/>
    </row>
    <row r="767" spans="1:6" x14ac:dyDescent="0.25">
      <c r="A767" s="236" t="s">
        <v>5893</v>
      </c>
      <c r="B767" s="245">
        <v>2561.07401315789</v>
      </c>
      <c r="C767" s="245"/>
      <c r="D767" s="245"/>
      <c r="E767" s="245"/>
      <c r="F767" s="245"/>
    </row>
    <row r="768" spans="1:6" x14ac:dyDescent="0.25">
      <c r="A768" s="236" t="s">
        <v>5894</v>
      </c>
      <c r="B768" s="245">
        <v>6.5396825396825404</v>
      </c>
      <c r="C768" s="245"/>
      <c r="D768" s="245"/>
      <c r="E768" s="245"/>
      <c r="F768" s="245"/>
    </row>
    <row r="769" spans="1:6" x14ac:dyDescent="0.25">
      <c r="A769" s="236" t="s">
        <v>5895</v>
      </c>
      <c r="B769" s="245"/>
      <c r="C769" s="245"/>
      <c r="D769" s="245"/>
      <c r="E769" s="245"/>
      <c r="F769" s="245"/>
    </row>
    <row r="770" spans="1:6" x14ac:dyDescent="0.25">
      <c r="A770" s="236" t="s">
        <v>5896</v>
      </c>
      <c r="B770" s="245"/>
      <c r="C770" s="245"/>
      <c r="D770" s="245"/>
      <c r="E770" s="245"/>
      <c r="F770" s="245"/>
    </row>
    <row r="771" spans="1:6" x14ac:dyDescent="0.25">
      <c r="A771" s="236" t="s">
        <v>5897</v>
      </c>
      <c r="B771" s="245"/>
      <c r="C771" s="245"/>
      <c r="D771" s="245"/>
      <c r="E771" s="245"/>
      <c r="F771" s="245"/>
    </row>
    <row r="772" spans="1:6" x14ac:dyDescent="0.25">
      <c r="A772" s="236" t="s">
        <v>5898</v>
      </c>
      <c r="B772" s="245"/>
      <c r="C772" s="245"/>
      <c r="D772" s="245"/>
      <c r="E772" s="245"/>
      <c r="F772" s="245"/>
    </row>
    <row r="773" spans="1:6" x14ac:dyDescent="0.25">
      <c r="A773" s="236" t="s">
        <v>5899</v>
      </c>
      <c r="B773" s="245"/>
      <c r="C773" s="245"/>
      <c r="D773" s="245"/>
      <c r="E773" s="245"/>
      <c r="F773" s="245"/>
    </row>
    <row r="774" spans="1:6" x14ac:dyDescent="0.25">
      <c r="A774" s="236" t="s">
        <v>5900</v>
      </c>
      <c r="B774" s="245">
        <v>548.16602653631298</v>
      </c>
      <c r="C774" s="245"/>
      <c r="D774" s="245"/>
      <c r="E774" s="245"/>
      <c r="F774" s="245"/>
    </row>
    <row r="775" spans="1:6" x14ac:dyDescent="0.25">
      <c r="A775" s="236" t="s">
        <v>5901</v>
      </c>
      <c r="B775" s="245"/>
      <c r="C775" s="245"/>
      <c r="D775" s="245"/>
      <c r="E775" s="245"/>
      <c r="F775" s="245"/>
    </row>
    <row r="776" spans="1:6" x14ac:dyDescent="0.25">
      <c r="A776" s="236" t="s">
        <v>5902</v>
      </c>
      <c r="B776" s="245"/>
      <c r="C776" s="245"/>
      <c r="D776" s="245"/>
      <c r="E776" s="245"/>
      <c r="F776" s="245"/>
    </row>
    <row r="777" spans="1:6" x14ac:dyDescent="0.25">
      <c r="A777" s="236" t="s">
        <v>5903</v>
      </c>
      <c r="B777" s="245">
        <v>47734.509090909101</v>
      </c>
      <c r="C777" s="245"/>
      <c r="D777" s="245"/>
      <c r="E777" s="245"/>
      <c r="F777" s="245"/>
    </row>
    <row r="778" spans="1:6" x14ac:dyDescent="0.25">
      <c r="A778" s="236" t="s">
        <v>5904</v>
      </c>
      <c r="B778" s="245">
        <v>1392.375</v>
      </c>
      <c r="C778" s="245"/>
      <c r="D778" s="245"/>
      <c r="E778" s="245"/>
      <c r="F778" s="245"/>
    </row>
    <row r="779" spans="1:6" x14ac:dyDescent="0.25">
      <c r="A779" s="236" t="s">
        <v>5905</v>
      </c>
      <c r="B779" s="245"/>
      <c r="C779" s="245"/>
      <c r="D779" s="245"/>
      <c r="E779" s="245"/>
      <c r="F779" s="245"/>
    </row>
    <row r="780" spans="1:6" x14ac:dyDescent="0.25">
      <c r="A780" s="236" t="s">
        <v>5906</v>
      </c>
      <c r="B780" s="245"/>
      <c r="C780" s="245"/>
      <c r="D780" s="245"/>
      <c r="E780" s="245"/>
      <c r="F780" s="245"/>
    </row>
    <row r="781" spans="1:6" x14ac:dyDescent="0.25">
      <c r="A781" s="236" t="s">
        <v>5907</v>
      </c>
      <c r="B781" s="245"/>
      <c r="C781" s="245"/>
      <c r="D781" s="245"/>
      <c r="E781" s="245"/>
      <c r="F781" s="245"/>
    </row>
    <row r="782" spans="1:6" x14ac:dyDescent="0.25">
      <c r="A782" s="236" t="s">
        <v>5908</v>
      </c>
      <c r="B782" s="245"/>
      <c r="C782" s="245"/>
      <c r="D782" s="245"/>
      <c r="E782" s="245"/>
      <c r="F782" s="245"/>
    </row>
    <row r="783" spans="1:6" x14ac:dyDescent="0.25">
      <c r="A783" s="236" t="s">
        <v>5909</v>
      </c>
      <c r="B783" s="245"/>
      <c r="C783" s="245"/>
      <c r="D783" s="245"/>
      <c r="E783" s="245"/>
      <c r="F783" s="245"/>
    </row>
    <row r="784" spans="1:6" x14ac:dyDescent="0.25">
      <c r="A784" s="236" t="s">
        <v>5910</v>
      </c>
      <c r="B784" s="245">
        <v>174.82565789473699</v>
      </c>
      <c r="C784" s="245"/>
      <c r="D784" s="245"/>
      <c r="E784" s="245"/>
      <c r="F784" s="245"/>
    </row>
    <row r="785" spans="1:6" x14ac:dyDescent="0.25">
      <c r="A785" s="236" t="s">
        <v>5911</v>
      </c>
      <c r="B785" s="245"/>
      <c r="C785" s="245"/>
      <c r="D785" s="245"/>
      <c r="E785" s="245"/>
      <c r="F785" s="245"/>
    </row>
    <row r="786" spans="1:6" x14ac:dyDescent="0.25">
      <c r="A786" s="236" t="s">
        <v>5912</v>
      </c>
      <c r="B786" s="245"/>
      <c r="C786" s="245"/>
      <c r="D786" s="245"/>
      <c r="E786" s="245"/>
      <c r="F786" s="245"/>
    </row>
    <row r="787" spans="1:6" x14ac:dyDescent="0.25">
      <c r="A787" s="236" t="s">
        <v>5913</v>
      </c>
      <c r="B787" s="245">
        <v>583.43887147335397</v>
      </c>
      <c r="C787" s="245"/>
      <c r="D787" s="245"/>
      <c r="E787" s="245"/>
      <c r="F787" s="245"/>
    </row>
    <row r="788" spans="1:6" x14ac:dyDescent="0.25">
      <c r="A788" s="236" t="s">
        <v>5914</v>
      </c>
      <c r="B788" s="245">
        <v>193.78344298245599</v>
      </c>
      <c r="C788" s="245"/>
      <c r="D788" s="245"/>
      <c r="E788" s="245"/>
      <c r="F788" s="245"/>
    </row>
    <row r="789" spans="1:6" x14ac:dyDescent="0.25">
      <c r="A789" s="236" t="s">
        <v>5915</v>
      </c>
      <c r="B789" s="245">
        <v>170.33662280701799</v>
      </c>
      <c r="C789" s="245"/>
      <c r="D789" s="245"/>
      <c r="E789" s="245"/>
      <c r="F789" s="245"/>
    </row>
    <row r="790" spans="1:6" x14ac:dyDescent="0.25">
      <c r="A790" s="236" t="s">
        <v>5916</v>
      </c>
      <c r="B790" s="245"/>
      <c r="C790" s="245"/>
      <c r="D790" s="245"/>
      <c r="E790" s="245"/>
      <c r="F790" s="245"/>
    </row>
    <row r="791" spans="1:6" x14ac:dyDescent="0.25">
      <c r="A791" s="236" t="s">
        <v>5917</v>
      </c>
      <c r="B791" s="245"/>
      <c r="C791" s="245"/>
      <c r="D791" s="245"/>
      <c r="E791" s="245"/>
      <c r="F791" s="245"/>
    </row>
    <row r="792" spans="1:6" x14ac:dyDescent="0.25">
      <c r="A792" s="236" t="s">
        <v>5918</v>
      </c>
      <c r="B792" s="245"/>
      <c r="C792" s="245"/>
      <c r="D792" s="245"/>
      <c r="E792" s="245"/>
      <c r="F792" s="245"/>
    </row>
    <row r="793" spans="1:6" x14ac:dyDescent="0.25">
      <c r="A793" s="236" t="s">
        <v>5919</v>
      </c>
      <c r="B793" s="245"/>
      <c r="C793" s="245"/>
      <c r="D793" s="245"/>
      <c r="E793" s="245"/>
      <c r="F793" s="245"/>
    </row>
    <row r="794" spans="1:6" x14ac:dyDescent="0.25">
      <c r="A794" s="236" t="s">
        <v>5920</v>
      </c>
      <c r="B794" s="245"/>
      <c r="C794" s="245"/>
      <c r="D794" s="245"/>
      <c r="E794" s="245"/>
      <c r="F794" s="245"/>
    </row>
    <row r="795" spans="1:6" x14ac:dyDescent="0.25">
      <c r="A795" s="236" t="s">
        <v>5921</v>
      </c>
      <c r="B795" s="245"/>
      <c r="C795" s="245"/>
      <c r="D795" s="245"/>
      <c r="E795" s="245"/>
      <c r="F795" s="245"/>
    </row>
    <row r="796" spans="1:6" x14ac:dyDescent="0.25">
      <c r="A796" s="236" t="s">
        <v>5922</v>
      </c>
      <c r="B796" s="245"/>
      <c r="C796" s="245"/>
      <c r="D796" s="245"/>
      <c r="E796" s="245"/>
      <c r="F796" s="245"/>
    </row>
    <row r="797" spans="1:6" x14ac:dyDescent="0.25">
      <c r="A797" s="236" t="s">
        <v>5923</v>
      </c>
      <c r="B797" s="245">
        <v>70.915151515151507</v>
      </c>
      <c r="C797" s="245"/>
      <c r="D797" s="245"/>
      <c r="E797" s="245"/>
      <c r="F797" s="245"/>
    </row>
    <row r="798" spans="1:6" x14ac:dyDescent="0.25">
      <c r="A798" s="236" t="s">
        <v>5924</v>
      </c>
      <c r="B798" s="245"/>
      <c r="C798" s="245"/>
      <c r="D798" s="245"/>
      <c r="E798" s="245"/>
      <c r="F798" s="245"/>
    </row>
    <row r="799" spans="1:6" x14ac:dyDescent="0.25">
      <c r="A799" s="236" t="s">
        <v>5925</v>
      </c>
      <c r="B799" s="245">
        <v>137662.07272727299</v>
      </c>
      <c r="C799" s="245"/>
      <c r="D799" s="245"/>
      <c r="E799" s="245"/>
      <c r="F799" s="245"/>
    </row>
    <row r="800" spans="1:6" x14ac:dyDescent="0.25">
      <c r="A800" s="236" t="s">
        <v>5926</v>
      </c>
      <c r="B800" s="245"/>
      <c r="C800" s="245"/>
      <c r="D800" s="245"/>
      <c r="E800" s="245"/>
      <c r="F800" s="245"/>
    </row>
    <row r="801" spans="1:6" x14ac:dyDescent="0.25">
      <c r="A801" s="236" t="s">
        <v>5927</v>
      </c>
      <c r="B801" s="245"/>
      <c r="C801" s="245"/>
      <c r="D801" s="245"/>
      <c r="E801" s="245"/>
      <c r="F801" s="245"/>
    </row>
    <row r="802" spans="1:6" x14ac:dyDescent="0.25">
      <c r="A802" s="236" t="s">
        <v>5928</v>
      </c>
      <c r="B802" s="245">
        <v>1256.3695652173899</v>
      </c>
      <c r="C802" s="245"/>
      <c r="D802" s="245"/>
      <c r="E802" s="245"/>
      <c r="F802" s="245"/>
    </row>
    <row r="803" spans="1:6" x14ac:dyDescent="0.25">
      <c r="A803" s="236" t="s">
        <v>5929</v>
      </c>
      <c r="B803" s="245"/>
      <c r="C803" s="245"/>
      <c r="D803" s="245"/>
      <c r="E803" s="245"/>
      <c r="F803" s="245"/>
    </row>
    <row r="804" spans="1:6" x14ac:dyDescent="0.25">
      <c r="A804" s="236" t="s">
        <v>5930</v>
      </c>
      <c r="B804" s="245">
        <v>17436.150952380998</v>
      </c>
      <c r="C804" s="245"/>
      <c r="D804" s="245"/>
      <c r="E804" s="245"/>
      <c r="F804" s="245"/>
    </row>
    <row r="805" spans="1:6" x14ac:dyDescent="0.25">
      <c r="A805" s="236" t="s">
        <v>5931</v>
      </c>
      <c r="B805" s="245">
        <v>3718.9799122806999</v>
      </c>
      <c r="C805" s="245"/>
      <c r="D805" s="245"/>
      <c r="E805" s="245"/>
      <c r="F805" s="245"/>
    </row>
    <row r="806" spans="1:6" x14ac:dyDescent="0.25">
      <c r="A806" s="236" t="s">
        <v>5932</v>
      </c>
      <c r="B806" s="245">
        <v>569.91228070175396</v>
      </c>
      <c r="C806" s="245"/>
      <c r="D806" s="245"/>
      <c r="E806" s="245"/>
      <c r="F806" s="245"/>
    </row>
    <row r="807" spans="1:6" x14ac:dyDescent="0.25">
      <c r="A807" s="236" t="s">
        <v>5933</v>
      </c>
      <c r="B807" s="245">
        <v>2436.5714285714298</v>
      </c>
      <c r="C807" s="245"/>
      <c r="D807" s="245"/>
      <c r="E807" s="245"/>
      <c r="F807" s="245"/>
    </row>
    <row r="808" spans="1:6" x14ac:dyDescent="0.25">
      <c r="A808" s="236" t="s">
        <v>5934</v>
      </c>
      <c r="B808" s="245">
        <v>2628.8861607142899</v>
      </c>
      <c r="C808" s="245"/>
      <c r="D808" s="245"/>
      <c r="E808" s="245"/>
      <c r="F808" s="245"/>
    </row>
    <row r="809" spans="1:6" x14ac:dyDescent="0.25">
      <c r="A809" s="236" t="s">
        <v>5935</v>
      </c>
      <c r="B809" s="245"/>
      <c r="C809" s="245"/>
      <c r="D809" s="245"/>
      <c r="E809" s="245"/>
      <c r="F809" s="245"/>
    </row>
    <row r="810" spans="1:6" x14ac:dyDescent="0.25">
      <c r="A810" s="236" t="s">
        <v>5936</v>
      </c>
      <c r="B810" s="245"/>
      <c r="C810" s="245"/>
      <c r="D810" s="245"/>
      <c r="E810" s="245"/>
      <c r="F810" s="245"/>
    </row>
    <row r="811" spans="1:6" x14ac:dyDescent="0.25">
      <c r="A811" s="236" t="s">
        <v>5937</v>
      </c>
      <c r="B811" s="245">
        <v>147.444444444444</v>
      </c>
      <c r="C811" s="245"/>
      <c r="D811" s="245"/>
      <c r="E811" s="245"/>
      <c r="F811" s="245"/>
    </row>
    <row r="812" spans="1:6" x14ac:dyDescent="0.25">
      <c r="A812" s="236" t="s">
        <v>5938</v>
      </c>
      <c r="B812" s="245"/>
      <c r="C812" s="245"/>
      <c r="D812" s="245"/>
      <c r="E812" s="245"/>
      <c r="F812" s="245"/>
    </row>
    <row r="813" spans="1:6" x14ac:dyDescent="0.25">
      <c r="A813" s="236" t="s">
        <v>5939</v>
      </c>
      <c r="B813" s="245">
        <v>13795.65625</v>
      </c>
      <c r="C813" s="245"/>
      <c r="D813" s="245"/>
      <c r="E813" s="245"/>
      <c r="F813" s="245"/>
    </row>
    <row r="814" spans="1:6" x14ac:dyDescent="0.25">
      <c r="A814" s="236" t="s">
        <v>5940</v>
      </c>
      <c r="B814" s="245">
        <v>975.88980263157896</v>
      </c>
      <c r="C814" s="245"/>
      <c r="D814" s="245"/>
      <c r="E814" s="245"/>
      <c r="F814" s="245"/>
    </row>
    <row r="815" spans="1:6" x14ac:dyDescent="0.25">
      <c r="A815" s="236" t="s">
        <v>5941</v>
      </c>
      <c r="B815" s="245">
        <v>597.14818181818202</v>
      </c>
      <c r="C815" s="245"/>
      <c r="D815" s="245"/>
      <c r="E815" s="245"/>
      <c r="F815" s="245"/>
    </row>
    <row r="816" spans="1:6" x14ac:dyDescent="0.25">
      <c r="A816" s="236" t="s">
        <v>5942</v>
      </c>
      <c r="B816" s="245"/>
      <c r="C816" s="245"/>
      <c r="D816" s="245"/>
      <c r="E816" s="245"/>
      <c r="F816" s="245"/>
    </row>
    <row r="817" spans="1:6" x14ac:dyDescent="0.25">
      <c r="A817" s="236" t="s">
        <v>5943</v>
      </c>
      <c r="B817" s="245">
        <v>1082.41379310345</v>
      </c>
      <c r="C817" s="245"/>
      <c r="D817" s="245"/>
      <c r="E817" s="245"/>
      <c r="F817" s="245"/>
    </row>
    <row r="818" spans="1:6" x14ac:dyDescent="0.25">
      <c r="A818" s="236" t="s">
        <v>5944</v>
      </c>
      <c r="B818" s="245"/>
      <c r="C818" s="245"/>
      <c r="D818" s="245"/>
      <c r="E818" s="245"/>
      <c r="F818" s="245"/>
    </row>
    <row r="819" spans="1:6" x14ac:dyDescent="0.25">
      <c r="A819" s="236" t="s">
        <v>5945</v>
      </c>
      <c r="B819" s="245">
        <v>3981.9027272727299</v>
      </c>
      <c r="C819" s="245"/>
      <c r="D819" s="245"/>
      <c r="E819" s="245"/>
      <c r="F819" s="245"/>
    </row>
    <row r="820" spans="1:6" x14ac:dyDescent="0.25">
      <c r="A820" s="236" t="s">
        <v>5946</v>
      </c>
      <c r="B820" s="245"/>
      <c r="C820" s="245"/>
      <c r="D820" s="245"/>
      <c r="E820" s="245"/>
      <c r="F820" s="245"/>
    </row>
    <row r="821" spans="1:6" x14ac:dyDescent="0.25">
      <c r="A821" s="236" t="s">
        <v>5947</v>
      </c>
      <c r="B821" s="245"/>
      <c r="C821" s="245"/>
      <c r="D821" s="245"/>
      <c r="E821" s="245"/>
      <c r="F821" s="245"/>
    </row>
    <row r="822" spans="1:6" x14ac:dyDescent="0.25">
      <c r="A822" s="236" t="s">
        <v>5948</v>
      </c>
      <c r="B822" s="245"/>
      <c r="C822" s="245"/>
      <c r="D822" s="245"/>
      <c r="E822" s="245"/>
      <c r="F822" s="245"/>
    </row>
    <row r="823" spans="1:6" x14ac:dyDescent="0.25">
      <c r="A823" s="236" t="s">
        <v>5949</v>
      </c>
      <c r="B823" s="245"/>
      <c r="C823" s="245"/>
      <c r="D823" s="245"/>
      <c r="E823" s="245"/>
      <c r="F823" s="245"/>
    </row>
    <row r="824" spans="1:6" x14ac:dyDescent="0.25">
      <c r="A824" s="236" t="s">
        <v>5950</v>
      </c>
      <c r="B824" s="245">
        <v>1315.7661290322601</v>
      </c>
      <c r="C824" s="245"/>
      <c r="D824" s="245"/>
      <c r="E824" s="245"/>
      <c r="F824" s="245"/>
    </row>
    <row r="825" spans="1:6" x14ac:dyDescent="0.25">
      <c r="A825" s="236" t="s">
        <v>5951</v>
      </c>
      <c r="B825" s="245">
        <v>5553.3333333333303</v>
      </c>
      <c r="C825" s="245"/>
      <c r="D825" s="245"/>
      <c r="E825" s="245"/>
      <c r="F825" s="245"/>
    </row>
    <row r="826" spans="1:6" x14ac:dyDescent="0.25">
      <c r="A826" s="236" t="s">
        <v>5952</v>
      </c>
      <c r="B826" s="245"/>
      <c r="C826" s="245"/>
      <c r="D826" s="245"/>
      <c r="E826" s="245"/>
      <c r="F826" s="245"/>
    </row>
    <row r="827" spans="1:6" x14ac:dyDescent="0.25">
      <c r="A827" s="236" t="s">
        <v>5953</v>
      </c>
      <c r="B827" s="245">
        <v>1240.4464039408899</v>
      </c>
      <c r="C827" s="245"/>
      <c r="D827" s="245"/>
      <c r="E827" s="245"/>
      <c r="F827" s="245"/>
    </row>
    <row r="828" spans="1:6" x14ac:dyDescent="0.25">
      <c r="A828" s="236" t="s">
        <v>5954</v>
      </c>
      <c r="B828" s="245"/>
      <c r="C828" s="245"/>
      <c r="D828" s="245"/>
      <c r="E828" s="245"/>
      <c r="F828" s="245"/>
    </row>
    <row r="829" spans="1:6" x14ac:dyDescent="0.25">
      <c r="A829" s="236" t="s">
        <v>5955</v>
      </c>
      <c r="B829" s="245">
        <v>414.14396456256901</v>
      </c>
      <c r="C829" s="245"/>
      <c r="D829" s="245"/>
      <c r="E829" s="245"/>
      <c r="F829" s="245"/>
    </row>
    <row r="830" spans="1:6" x14ac:dyDescent="0.25">
      <c r="A830" s="236" t="s">
        <v>5956</v>
      </c>
      <c r="B830" s="245">
        <v>545.83956043956096</v>
      </c>
      <c r="C830" s="245"/>
      <c r="D830" s="245"/>
      <c r="E830" s="245"/>
      <c r="F830" s="245"/>
    </row>
    <row r="831" spans="1:6" x14ac:dyDescent="0.25">
      <c r="A831" s="236" t="s">
        <v>5957</v>
      </c>
      <c r="B831" s="245">
        <v>24842.729281045798</v>
      </c>
      <c r="C831" s="245"/>
      <c r="D831" s="245"/>
      <c r="E831" s="245"/>
      <c r="F831" s="245"/>
    </row>
    <row r="832" spans="1:6" x14ac:dyDescent="0.25">
      <c r="A832" s="236" t="s">
        <v>5958</v>
      </c>
      <c r="B832" s="245"/>
      <c r="C832" s="245"/>
      <c r="D832" s="245"/>
      <c r="E832" s="245"/>
      <c r="F832" s="245"/>
    </row>
    <row r="833" spans="1:6" x14ac:dyDescent="0.25">
      <c r="A833" s="236" t="s">
        <v>5959</v>
      </c>
      <c r="B833" s="245"/>
      <c r="C833" s="245"/>
      <c r="D833" s="245"/>
      <c r="E833" s="245"/>
      <c r="F833" s="245"/>
    </row>
    <row r="834" spans="1:6" x14ac:dyDescent="0.25">
      <c r="A834" s="236" t="s">
        <v>5960</v>
      </c>
      <c r="B834" s="245">
        <v>1297.05357142857</v>
      </c>
      <c r="C834" s="245"/>
      <c r="D834" s="245"/>
      <c r="E834" s="245"/>
      <c r="F834" s="245"/>
    </row>
    <row r="835" spans="1:6" x14ac:dyDescent="0.25">
      <c r="A835" s="236" t="s">
        <v>5961</v>
      </c>
      <c r="B835" s="245"/>
      <c r="C835" s="245"/>
      <c r="D835" s="245"/>
      <c r="E835" s="245"/>
      <c r="F835" s="245"/>
    </row>
    <row r="836" spans="1:6" x14ac:dyDescent="0.25">
      <c r="A836" s="236" t="s">
        <v>5962</v>
      </c>
      <c r="B836" s="245">
        <v>909.66173245614004</v>
      </c>
      <c r="C836" s="245"/>
      <c r="D836" s="245"/>
      <c r="E836" s="245"/>
      <c r="F836" s="245"/>
    </row>
    <row r="837" spans="1:6" x14ac:dyDescent="0.25">
      <c r="A837" s="236" t="s">
        <v>5963</v>
      </c>
      <c r="B837" s="245">
        <v>258.20634920634899</v>
      </c>
      <c r="C837" s="245"/>
      <c r="D837" s="245"/>
      <c r="E837" s="245"/>
      <c r="F837" s="245"/>
    </row>
    <row r="838" spans="1:6" x14ac:dyDescent="0.25">
      <c r="A838" s="236" t="s">
        <v>5964</v>
      </c>
      <c r="B838" s="245">
        <v>752.00770833333297</v>
      </c>
      <c r="C838" s="245"/>
      <c r="D838" s="245"/>
      <c r="E838" s="245"/>
      <c r="F838" s="245"/>
    </row>
    <row r="839" spans="1:6" x14ac:dyDescent="0.25">
      <c r="A839" s="236" t="s">
        <v>5965</v>
      </c>
      <c r="B839" s="245">
        <v>155.573770491803</v>
      </c>
      <c r="C839" s="245"/>
      <c r="D839" s="245"/>
      <c r="E839" s="245"/>
      <c r="F839" s="245"/>
    </row>
    <row r="840" spans="1:6" x14ac:dyDescent="0.25">
      <c r="A840" s="236" t="s">
        <v>5966</v>
      </c>
      <c r="B840" s="245">
        <v>524.40277777777806</v>
      </c>
      <c r="C840" s="245"/>
      <c r="D840" s="245"/>
      <c r="E840" s="245"/>
      <c r="F840" s="245"/>
    </row>
    <row r="841" spans="1:6" x14ac:dyDescent="0.25">
      <c r="A841" s="236" t="s">
        <v>5967</v>
      </c>
      <c r="B841" s="245"/>
      <c r="C841" s="245"/>
      <c r="D841" s="245"/>
      <c r="E841" s="245"/>
      <c r="F841" s="245"/>
    </row>
    <row r="842" spans="1:6" x14ac:dyDescent="0.25">
      <c r="A842" s="236" t="s">
        <v>5968</v>
      </c>
      <c r="B842" s="245">
        <v>2958.0907675438598</v>
      </c>
      <c r="C842" s="245"/>
      <c r="D842" s="245"/>
      <c r="E842" s="245"/>
      <c r="F842" s="245"/>
    </row>
    <row r="843" spans="1:6" x14ac:dyDescent="0.25">
      <c r="A843" s="236" t="s">
        <v>5969</v>
      </c>
      <c r="B843" s="245"/>
      <c r="C843" s="245"/>
      <c r="D843" s="245"/>
      <c r="E843" s="245"/>
      <c r="F843" s="245"/>
    </row>
    <row r="844" spans="1:6" x14ac:dyDescent="0.25">
      <c r="A844" s="236" t="s">
        <v>5970</v>
      </c>
      <c r="B844" s="245"/>
      <c r="C844" s="245"/>
      <c r="D844" s="245"/>
      <c r="E844" s="245"/>
      <c r="F844" s="245"/>
    </row>
    <row r="845" spans="1:6" x14ac:dyDescent="0.25">
      <c r="A845" s="236" t="s">
        <v>5971</v>
      </c>
      <c r="B845" s="245"/>
      <c r="C845" s="245"/>
      <c r="D845" s="245"/>
      <c r="E845" s="245"/>
      <c r="F845" s="245"/>
    </row>
    <row r="846" spans="1:6" x14ac:dyDescent="0.25">
      <c r="A846" s="236" t="s">
        <v>5972</v>
      </c>
      <c r="B846" s="245">
        <v>1217.39134615385</v>
      </c>
      <c r="C846" s="245"/>
      <c r="D846" s="245"/>
      <c r="E846" s="245"/>
      <c r="F846" s="245"/>
    </row>
    <row r="847" spans="1:6" x14ac:dyDescent="0.25">
      <c r="A847" s="236" t="s">
        <v>5973</v>
      </c>
      <c r="B847" s="245">
        <v>1613.2740995762699</v>
      </c>
      <c r="C847" s="245"/>
      <c r="D847" s="245"/>
      <c r="E847" s="245"/>
      <c r="F847" s="245"/>
    </row>
    <row r="848" spans="1:6" x14ac:dyDescent="0.25">
      <c r="A848" s="236" t="s">
        <v>5974</v>
      </c>
      <c r="B848" s="245"/>
      <c r="C848" s="245"/>
      <c r="D848" s="245"/>
      <c r="E848" s="245"/>
      <c r="F848" s="245"/>
    </row>
    <row r="849" spans="1:6" x14ac:dyDescent="0.25">
      <c r="A849" s="236" t="s">
        <v>5975</v>
      </c>
      <c r="B849" s="245">
        <v>81.190476190476204</v>
      </c>
      <c r="C849" s="245"/>
      <c r="D849" s="245"/>
      <c r="E849" s="245"/>
      <c r="F849" s="245"/>
    </row>
    <row r="850" spans="1:6" x14ac:dyDescent="0.25">
      <c r="A850" s="236" t="s">
        <v>5976</v>
      </c>
      <c r="B850" s="245">
        <v>1106.9672131147499</v>
      </c>
      <c r="C850" s="245"/>
      <c r="D850" s="245"/>
      <c r="E850" s="245"/>
      <c r="F850" s="245"/>
    </row>
    <row r="851" spans="1:6" x14ac:dyDescent="0.25">
      <c r="A851" s="236" t="s">
        <v>5977</v>
      </c>
      <c r="B851" s="245"/>
      <c r="C851" s="245"/>
      <c r="D851" s="245"/>
      <c r="E851" s="245"/>
      <c r="F851" s="245"/>
    </row>
    <row r="852" spans="1:6" x14ac:dyDescent="0.25">
      <c r="A852" s="236" t="s">
        <v>5978</v>
      </c>
      <c r="B852" s="245"/>
      <c r="C852" s="245"/>
      <c r="D852" s="245"/>
      <c r="E852" s="245"/>
      <c r="F852" s="245"/>
    </row>
    <row r="853" spans="1:6" x14ac:dyDescent="0.25">
      <c r="A853" s="236" t="s">
        <v>5979</v>
      </c>
      <c r="B853" s="245">
        <v>979.84678571428606</v>
      </c>
      <c r="C853" s="245"/>
      <c r="D853" s="245"/>
      <c r="E853" s="245"/>
      <c r="F853" s="245"/>
    </row>
    <row r="854" spans="1:6" x14ac:dyDescent="0.25">
      <c r="A854" s="236" t="s">
        <v>5980</v>
      </c>
      <c r="B854" s="245">
        <v>65.417214912280699</v>
      </c>
      <c r="C854" s="245"/>
      <c r="D854" s="245"/>
      <c r="E854" s="245"/>
      <c r="F854" s="245"/>
    </row>
    <row r="855" spans="1:6" x14ac:dyDescent="0.25">
      <c r="A855" s="236" t="s">
        <v>5981</v>
      </c>
      <c r="B855" s="245">
        <v>376.236607142857</v>
      </c>
      <c r="C855" s="245"/>
      <c r="D855" s="245"/>
      <c r="E855" s="245"/>
      <c r="F855" s="245"/>
    </row>
    <row r="856" spans="1:6" x14ac:dyDescent="0.25">
      <c r="A856" s="236" t="s">
        <v>5982</v>
      </c>
      <c r="B856" s="245">
        <v>69.428571428571402</v>
      </c>
      <c r="C856" s="245"/>
      <c r="D856" s="245"/>
      <c r="E856" s="245"/>
      <c r="F856" s="245"/>
    </row>
    <row r="857" spans="1:6" x14ac:dyDescent="0.25">
      <c r="A857" s="236" t="s">
        <v>5983</v>
      </c>
      <c r="B857" s="245"/>
      <c r="C857" s="245"/>
      <c r="D857" s="245"/>
      <c r="E857" s="245"/>
      <c r="F857" s="245"/>
    </row>
    <row r="858" spans="1:6" x14ac:dyDescent="0.25">
      <c r="A858" s="236" t="s">
        <v>5984</v>
      </c>
      <c r="B858" s="245"/>
      <c r="C858" s="245"/>
      <c r="D858" s="245"/>
      <c r="E858" s="245"/>
      <c r="F858" s="245"/>
    </row>
    <row r="859" spans="1:6" x14ac:dyDescent="0.25">
      <c r="A859" s="236" t="s">
        <v>5985</v>
      </c>
      <c r="B859" s="245">
        <v>79.597241620111703</v>
      </c>
      <c r="C859" s="245"/>
      <c r="D859" s="245"/>
      <c r="E859" s="245"/>
      <c r="F859" s="245"/>
    </row>
    <row r="860" spans="1:6" x14ac:dyDescent="0.25">
      <c r="A860" s="236" t="s">
        <v>5986</v>
      </c>
      <c r="B860" s="245">
        <v>56.228070175438603</v>
      </c>
      <c r="C860" s="245"/>
      <c r="D860" s="245"/>
      <c r="E860" s="245"/>
      <c r="F860" s="245"/>
    </row>
    <row r="861" spans="1:6" x14ac:dyDescent="0.25">
      <c r="A861" s="236" t="s">
        <v>5987</v>
      </c>
      <c r="B861" s="245">
        <v>369.082258064516</v>
      </c>
      <c r="C861" s="245"/>
      <c r="D861" s="245"/>
      <c r="E861" s="245"/>
      <c r="F861" s="245"/>
    </row>
    <row r="862" spans="1:6" x14ac:dyDescent="0.25">
      <c r="A862" s="236" t="s">
        <v>5988</v>
      </c>
      <c r="B862" s="245"/>
      <c r="C862" s="245"/>
      <c r="D862" s="245"/>
      <c r="E862" s="245"/>
      <c r="F862" s="245"/>
    </row>
    <row r="863" spans="1:6" x14ac:dyDescent="0.25">
      <c r="A863" s="236" t="s">
        <v>5989</v>
      </c>
      <c r="B863" s="245">
        <v>3596.0430460073999</v>
      </c>
      <c r="C863" s="245"/>
      <c r="D863" s="245"/>
      <c r="E863" s="245"/>
      <c r="F863" s="245"/>
    </row>
    <row r="864" spans="1:6" x14ac:dyDescent="0.25">
      <c r="A864" s="236" t="s">
        <v>5990</v>
      </c>
      <c r="B864" s="245">
        <v>28767.387431693998</v>
      </c>
      <c r="C864" s="245"/>
      <c r="D864" s="245"/>
      <c r="E864" s="245"/>
      <c r="F864" s="245"/>
    </row>
    <row r="865" spans="1:6" x14ac:dyDescent="0.25">
      <c r="A865" s="236" t="s">
        <v>5991</v>
      </c>
      <c r="B865" s="245">
        <v>15815.509426229501</v>
      </c>
      <c r="C865" s="245"/>
      <c r="D865" s="245"/>
      <c r="E865" s="245"/>
      <c r="F865" s="245"/>
    </row>
    <row r="866" spans="1:6" x14ac:dyDescent="0.25">
      <c r="A866" s="236" t="s">
        <v>5992</v>
      </c>
      <c r="B866" s="245">
        <v>1510.0893442623001</v>
      </c>
      <c r="C866" s="245"/>
      <c r="D866" s="245"/>
      <c r="E866" s="245"/>
      <c r="F866" s="245"/>
    </row>
    <row r="867" spans="1:6" x14ac:dyDescent="0.25">
      <c r="A867" s="236" t="s">
        <v>5993</v>
      </c>
      <c r="B867" s="245"/>
      <c r="C867" s="245"/>
      <c r="D867" s="245"/>
      <c r="E867" s="245"/>
      <c r="F867" s="245"/>
    </row>
    <row r="868" spans="1:6" x14ac:dyDescent="0.25">
      <c r="A868" s="236" t="s">
        <v>5994</v>
      </c>
      <c r="B868" s="245"/>
      <c r="C868" s="245"/>
      <c r="D868" s="245"/>
      <c r="E868" s="245"/>
      <c r="F868" s="245"/>
    </row>
    <row r="869" spans="1:6" x14ac:dyDescent="0.25">
      <c r="A869" s="236" t="s">
        <v>5995</v>
      </c>
      <c r="B869" s="245"/>
      <c r="C869" s="245"/>
      <c r="D869" s="245"/>
      <c r="E869" s="245"/>
      <c r="F869" s="245"/>
    </row>
    <row r="870" spans="1:6" x14ac:dyDescent="0.25">
      <c r="A870" s="236" t="s">
        <v>5996</v>
      </c>
      <c r="B870" s="245">
        <v>143.15053278688501</v>
      </c>
      <c r="C870" s="245"/>
      <c r="D870" s="245"/>
      <c r="E870" s="245"/>
      <c r="F870" s="245"/>
    </row>
    <row r="871" spans="1:6" x14ac:dyDescent="0.25">
      <c r="A871" s="236" t="s">
        <v>5997</v>
      </c>
      <c r="B871" s="245">
        <v>4301.3154761904798</v>
      </c>
      <c r="C871" s="245"/>
      <c r="D871" s="245"/>
      <c r="E871" s="245"/>
      <c r="F871" s="245"/>
    </row>
    <row r="872" spans="1:6" x14ac:dyDescent="0.25">
      <c r="A872" s="236" t="s">
        <v>5998</v>
      </c>
      <c r="B872" s="245"/>
      <c r="C872" s="245"/>
      <c r="D872" s="245"/>
      <c r="E872" s="245"/>
      <c r="F872" s="245"/>
    </row>
    <row r="873" spans="1:6" x14ac:dyDescent="0.25">
      <c r="A873" s="236" t="s">
        <v>5999</v>
      </c>
      <c r="B873" s="245"/>
      <c r="C873" s="245"/>
      <c r="D873" s="245"/>
      <c r="E873" s="245"/>
      <c r="F873" s="245"/>
    </row>
    <row r="874" spans="1:6" x14ac:dyDescent="0.25">
      <c r="A874" s="236" t="s">
        <v>6000</v>
      </c>
      <c r="B874" s="245"/>
      <c r="C874" s="245"/>
      <c r="D874" s="245"/>
      <c r="E874" s="245"/>
      <c r="F874" s="245"/>
    </row>
    <row r="875" spans="1:6" x14ac:dyDescent="0.25">
      <c r="A875" s="236" t="s">
        <v>6001</v>
      </c>
      <c r="B875" s="245">
        <v>22846.842814207699</v>
      </c>
      <c r="C875" s="245"/>
      <c r="D875" s="245"/>
      <c r="E875" s="245"/>
      <c r="F875" s="245"/>
    </row>
    <row r="876" spans="1:6" x14ac:dyDescent="0.25">
      <c r="A876" s="236" t="s">
        <v>6002</v>
      </c>
      <c r="B876" s="245"/>
      <c r="C876" s="245"/>
      <c r="D876" s="245"/>
      <c r="E876" s="245"/>
      <c r="F876" s="245"/>
    </row>
    <row r="877" spans="1:6" x14ac:dyDescent="0.25">
      <c r="A877" s="236" t="s">
        <v>6003</v>
      </c>
      <c r="B877" s="245"/>
      <c r="C877" s="245"/>
      <c r="D877" s="245"/>
      <c r="E877" s="245"/>
      <c r="F877" s="245"/>
    </row>
    <row r="878" spans="1:6" x14ac:dyDescent="0.25">
      <c r="A878" s="236" t="s">
        <v>6004</v>
      </c>
      <c r="B878" s="245">
        <v>223.265983606557</v>
      </c>
      <c r="C878" s="245"/>
      <c r="D878" s="245"/>
      <c r="E878" s="245"/>
      <c r="F878" s="245"/>
    </row>
    <row r="879" spans="1:6" x14ac:dyDescent="0.25">
      <c r="A879" s="236" t="s">
        <v>6005</v>
      </c>
      <c r="B879" s="245"/>
      <c r="C879" s="245"/>
      <c r="D879" s="245"/>
      <c r="E879" s="245"/>
      <c r="F879" s="245"/>
    </row>
    <row r="880" spans="1:6" x14ac:dyDescent="0.25">
      <c r="A880" s="236" t="s">
        <v>6006</v>
      </c>
      <c r="B880" s="245"/>
      <c r="C880" s="245"/>
      <c r="D880" s="245"/>
      <c r="E880" s="245"/>
      <c r="F880" s="245"/>
    </row>
    <row r="881" spans="1:6" x14ac:dyDescent="0.25">
      <c r="A881" s="236" t="s">
        <v>6007</v>
      </c>
      <c r="B881" s="245"/>
      <c r="C881" s="245"/>
      <c r="D881" s="245"/>
      <c r="E881" s="245"/>
      <c r="F881" s="245"/>
    </row>
    <row r="882" spans="1:6" x14ac:dyDescent="0.25">
      <c r="A882" s="236" t="s">
        <v>6008</v>
      </c>
      <c r="B882" s="245"/>
      <c r="C882" s="245"/>
      <c r="D882" s="245"/>
      <c r="E882" s="245"/>
      <c r="F882" s="245"/>
    </row>
    <row r="883" spans="1:6" x14ac:dyDescent="0.25">
      <c r="A883" s="236" t="s">
        <v>6009</v>
      </c>
      <c r="B883" s="245"/>
      <c r="C883" s="245"/>
      <c r="D883" s="245"/>
      <c r="E883" s="245"/>
      <c r="F883" s="245"/>
    </row>
    <row r="884" spans="1:6" x14ac:dyDescent="0.25">
      <c r="A884" s="236" t="s">
        <v>6010</v>
      </c>
      <c r="B884" s="245"/>
      <c r="C884" s="245"/>
      <c r="D884" s="245"/>
      <c r="E884" s="245"/>
      <c r="F884" s="245"/>
    </row>
    <row r="885" spans="1:6" x14ac:dyDescent="0.25">
      <c r="A885" s="236" t="s">
        <v>6011</v>
      </c>
      <c r="B885" s="245"/>
      <c r="C885" s="245"/>
      <c r="D885" s="245"/>
      <c r="E885" s="245"/>
      <c r="F885" s="245"/>
    </row>
    <row r="886" spans="1:6" x14ac:dyDescent="0.25">
      <c r="A886" s="236" t="s">
        <v>6012</v>
      </c>
      <c r="B886" s="245"/>
      <c r="C886" s="245"/>
      <c r="D886" s="245"/>
      <c r="E886" s="245"/>
      <c r="F886" s="245"/>
    </row>
    <row r="887" spans="1:6" x14ac:dyDescent="0.25">
      <c r="A887" s="236" t="s">
        <v>6013</v>
      </c>
      <c r="B887" s="245"/>
      <c r="C887" s="245"/>
      <c r="D887" s="245"/>
      <c r="E887" s="245"/>
      <c r="F887" s="245"/>
    </row>
    <row r="888" spans="1:6" x14ac:dyDescent="0.25">
      <c r="A888" s="236" t="s">
        <v>6014</v>
      </c>
      <c r="B888" s="245"/>
      <c r="C888" s="245"/>
      <c r="D888" s="245"/>
      <c r="E888" s="245"/>
      <c r="F888" s="245"/>
    </row>
    <row r="889" spans="1:6" x14ac:dyDescent="0.25">
      <c r="A889" s="236" t="s">
        <v>6015</v>
      </c>
      <c r="B889" s="245"/>
      <c r="C889" s="245"/>
      <c r="D889" s="245"/>
      <c r="E889" s="245"/>
      <c r="F889" s="245"/>
    </row>
    <row r="890" spans="1:6" x14ac:dyDescent="0.25">
      <c r="A890" s="236" t="s">
        <v>6016</v>
      </c>
      <c r="B890" s="245"/>
      <c r="C890" s="245"/>
      <c r="D890" s="245"/>
      <c r="E890" s="245"/>
      <c r="F890" s="245"/>
    </row>
    <row r="891" spans="1:6" x14ac:dyDescent="0.25">
      <c r="A891" s="236" t="s">
        <v>6017</v>
      </c>
      <c r="B891" s="245"/>
      <c r="C891" s="245"/>
      <c r="D891" s="245"/>
      <c r="E891" s="245"/>
      <c r="F891" s="245"/>
    </row>
    <row r="892" spans="1:6" x14ac:dyDescent="0.25">
      <c r="A892" s="236" t="s">
        <v>6018</v>
      </c>
      <c r="B892" s="245"/>
      <c r="C892" s="245"/>
      <c r="D892" s="245"/>
      <c r="E892" s="245"/>
      <c r="F892" s="245"/>
    </row>
    <row r="893" spans="1:6" x14ac:dyDescent="0.25">
      <c r="A893" s="236" t="s">
        <v>6019</v>
      </c>
      <c r="B893" s="245"/>
      <c r="C893" s="245"/>
      <c r="D893" s="245"/>
      <c r="E893" s="245"/>
      <c r="F893" s="245"/>
    </row>
    <row r="894" spans="1:6" x14ac:dyDescent="0.25">
      <c r="A894" s="236" t="s">
        <v>6020</v>
      </c>
      <c r="B894" s="245"/>
      <c r="C894" s="245"/>
      <c r="D894" s="245"/>
      <c r="E894" s="245"/>
      <c r="F894" s="245"/>
    </row>
    <row r="895" spans="1:6" x14ac:dyDescent="0.25">
      <c r="A895" s="236" t="s">
        <v>6021</v>
      </c>
      <c r="B895" s="245"/>
      <c r="C895" s="245"/>
      <c r="D895" s="245"/>
      <c r="E895" s="245"/>
      <c r="F895" s="245"/>
    </row>
    <row r="896" spans="1:6" x14ac:dyDescent="0.25">
      <c r="A896" s="236" t="s">
        <v>6022</v>
      </c>
      <c r="B896" s="245"/>
      <c r="C896" s="245"/>
      <c r="D896" s="245"/>
      <c r="E896" s="245"/>
      <c r="F896" s="245"/>
    </row>
    <row r="897" spans="1:6" x14ac:dyDescent="0.25">
      <c r="A897" s="236" t="s">
        <v>6023</v>
      </c>
      <c r="B897" s="245"/>
      <c r="C897" s="245"/>
      <c r="D897" s="245"/>
      <c r="E897" s="245"/>
      <c r="F897" s="245"/>
    </row>
    <row r="898" spans="1:6" x14ac:dyDescent="0.25">
      <c r="A898" s="236" t="s">
        <v>6024</v>
      </c>
      <c r="B898" s="245"/>
      <c r="C898" s="245"/>
      <c r="D898" s="245"/>
      <c r="E898" s="245"/>
      <c r="F898" s="245"/>
    </row>
    <row r="899" spans="1:6" x14ac:dyDescent="0.25">
      <c r="A899" s="236" t="s">
        <v>6025</v>
      </c>
      <c r="B899" s="245"/>
      <c r="C899" s="245"/>
      <c r="D899" s="245"/>
      <c r="E899" s="245"/>
      <c r="F899" s="245"/>
    </row>
    <row r="900" spans="1:6" x14ac:dyDescent="0.25">
      <c r="A900" s="236" t="s">
        <v>6026</v>
      </c>
      <c r="B900" s="245"/>
      <c r="C900" s="245"/>
      <c r="D900" s="245"/>
      <c r="E900" s="245"/>
      <c r="F900" s="245"/>
    </row>
    <row r="901" spans="1:6" x14ac:dyDescent="0.25">
      <c r="A901" s="236" t="s">
        <v>6027</v>
      </c>
      <c r="B901" s="245"/>
      <c r="C901" s="245"/>
      <c r="D901" s="245"/>
      <c r="E901" s="245"/>
      <c r="F901" s="245"/>
    </row>
    <row r="902" spans="1:6" x14ac:dyDescent="0.25">
      <c r="A902" s="236" t="s">
        <v>6028</v>
      </c>
      <c r="B902" s="245"/>
      <c r="C902" s="245"/>
      <c r="D902" s="245"/>
      <c r="E902" s="245"/>
      <c r="F902" s="245"/>
    </row>
    <row r="903" spans="1:6" x14ac:dyDescent="0.25">
      <c r="A903" s="236" t="s">
        <v>6029</v>
      </c>
      <c r="B903" s="245"/>
      <c r="C903" s="245"/>
      <c r="D903" s="245"/>
      <c r="E903" s="245"/>
      <c r="F903" s="245"/>
    </row>
    <row r="904" spans="1:6" x14ac:dyDescent="0.25">
      <c r="A904" s="236" t="s">
        <v>6030</v>
      </c>
      <c r="B904" s="245"/>
      <c r="C904" s="245"/>
      <c r="D904" s="245"/>
      <c r="E904" s="245"/>
      <c r="F904" s="245"/>
    </row>
    <row r="905" spans="1:6" x14ac:dyDescent="0.25">
      <c r="A905" s="236" t="s">
        <v>6031</v>
      </c>
      <c r="B905" s="245"/>
      <c r="C905" s="245"/>
      <c r="D905" s="245"/>
      <c r="E905" s="245"/>
      <c r="F905" s="245"/>
    </row>
    <row r="906" spans="1:6" x14ac:dyDescent="0.25">
      <c r="A906" s="236" t="s">
        <v>6032</v>
      </c>
      <c r="B906" s="245"/>
      <c r="C906" s="245"/>
      <c r="D906" s="245"/>
      <c r="E906" s="245"/>
      <c r="F906" s="245"/>
    </row>
    <row r="907" spans="1:6" x14ac:dyDescent="0.25">
      <c r="A907" s="236" t="s">
        <v>6033</v>
      </c>
      <c r="B907" s="245"/>
      <c r="C907" s="245"/>
      <c r="D907" s="245"/>
      <c r="E907" s="245"/>
      <c r="F907" s="245"/>
    </row>
    <row r="908" spans="1:6" x14ac:dyDescent="0.25">
      <c r="A908" s="236" t="s">
        <v>6034</v>
      </c>
      <c r="B908" s="245"/>
      <c r="C908" s="245"/>
      <c r="D908" s="245"/>
      <c r="E908" s="245"/>
      <c r="F908" s="245"/>
    </row>
    <row r="909" spans="1:6" x14ac:dyDescent="0.25">
      <c r="A909" s="236" t="s">
        <v>6035</v>
      </c>
      <c r="B909" s="245"/>
      <c r="C909" s="245"/>
      <c r="D909" s="245"/>
      <c r="E909" s="245"/>
      <c r="F909" s="245"/>
    </row>
    <row r="910" spans="1:6" x14ac:dyDescent="0.25">
      <c r="A910" s="236" t="s">
        <v>6036</v>
      </c>
      <c r="B910" s="245"/>
      <c r="C910" s="245"/>
      <c r="D910" s="245"/>
      <c r="E910" s="245"/>
      <c r="F910" s="245"/>
    </row>
    <row r="911" spans="1:6" x14ac:dyDescent="0.25">
      <c r="A911" s="236" t="s">
        <v>6037</v>
      </c>
      <c r="B911" s="245"/>
      <c r="C911" s="245"/>
      <c r="D911" s="245"/>
      <c r="E911" s="245"/>
      <c r="F911" s="245"/>
    </row>
    <row r="912" spans="1:6" x14ac:dyDescent="0.25">
      <c r="A912" s="236" t="s">
        <v>6038</v>
      </c>
      <c r="B912" s="245"/>
      <c r="C912" s="245"/>
      <c r="D912" s="245"/>
      <c r="E912" s="245"/>
      <c r="F912" s="245"/>
    </row>
    <row r="913" spans="1:6" x14ac:dyDescent="0.25">
      <c r="A913" s="236" t="s">
        <v>6039</v>
      </c>
      <c r="B913" s="245"/>
      <c r="C913" s="245"/>
      <c r="D913" s="245"/>
      <c r="E913" s="245"/>
      <c r="F913" s="245"/>
    </row>
    <row r="914" spans="1:6" x14ac:dyDescent="0.25">
      <c r="A914" s="236" t="s">
        <v>6040</v>
      </c>
      <c r="B914" s="245"/>
      <c r="C914" s="245"/>
      <c r="D914" s="245"/>
      <c r="E914" s="245"/>
      <c r="F914" s="245"/>
    </row>
    <row r="915" spans="1:6" x14ac:dyDescent="0.25">
      <c r="A915" s="236" t="s">
        <v>6041</v>
      </c>
      <c r="B915" s="245"/>
      <c r="C915" s="245"/>
      <c r="D915" s="245"/>
      <c r="E915" s="245"/>
      <c r="F915" s="245"/>
    </row>
    <row r="916" spans="1:6" x14ac:dyDescent="0.25">
      <c r="A916" s="236" t="s">
        <v>6042</v>
      </c>
      <c r="B916" s="245"/>
      <c r="C916" s="245"/>
      <c r="D916" s="245"/>
      <c r="E916" s="245"/>
      <c r="F916" s="245"/>
    </row>
    <row r="917" spans="1:6" x14ac:dyDescent="0.25">
      <c r="A917" s="236" t="s">
        <v>6043</v>
      </c>
      <c r="B917" s="245"/>
      <c r="C917" s="245"/>
      <c r="D917" s="245"/>
      <c r="E917" s="245"/>
      <c r="F917" s="245"/>
    </row>
    <row r="918" spans="1:6" x14ac:dyDescent="0.25">
      <c r="A918" s="236" t="s">
        <v>6044</v>
      </c>
      <c r="B918" s="245"/>
      <c r="C918" s="245"/>
      <c r="D918" s="245"/>
      <c r="E918" s="245"/>
      <c r="F918" s="245"/>
    </row>
    <row r="919" spans="1:6" x14ac:dyDescent="0.25">
      <c r="A919" s="236" t="s">
        <v>6045</v>
      </c>
      <c r="B919" s="245"/>
      <c r="C919" s="245"/>
      <c r="D919" s="245"/>
      <c r="E919" s="245"/>
      <c r="F919" s="245"/>
    </row>
    <row r="920" spans="1:6" x14ac:dyDescent="0.25">
      <c r="A920" s="236" t="s">
        <v>6046</v>
      </c>
      <c r="B920" s="245"/>
      <c r="C920" s="245"/>
      <c r="D920" s="245"/>
      <c r="E920" s="245"/>
      <c r="F920" s="245"/>
    </row>
    <row r="921" spans="1:6" x14ac:dyDescent="0.25">
      <c r="A921" s="236" t="s">
        <v>6047</v>
      </c>
      <c r="B921" s="245"/>
      <c r="C921" s="245"/>
      <c r="D921" s="245"/>
      <c r="E921" s="245"/>
      <c r="F921" s="245"/>
    </row>
    <row r="922" spans="1:6" x14ac:dyDescent="0.25">
      <c r="A922" s="236" t="s">
        <v>6048</v>
      </c>
      <c r="B922" s="245"/>
      <c r="C922" s="245"/>
      <c r="D922" s="245"/>
      <c r="E922" s="245"/>
      <c r="F922" s="245"/>
    </row>
    <row r="923" spans="1:6" x14ac:dyDescent="0.25">
      <c r="A923" s="236" t="s">
        <v>6049</v>
      </c>
      <c r="B923" s="245"/>
      <c r="C923" s="245"/>
      <c r="D923" s="245"/>
      <c r="E923" s="245"/>
      <c r="F923" s="245"/>
    </row>
    <row r="924" spans="1:6" x14ac:dyDescent="0.25">
      <c r="A924" s="236" t="s">
        <v>6050</v>
      </c>
      <c r="B924" s="245"/>
      <c r="C924" s="245"/>
      <c r="D924" s="245"/>
      <c r="E924" s="245"/>
      <c r="F924" s="245"/>
    </row>
    <row r="925" spans="1:6" x14ac:dyDescent="0.25">
      <c r="A925" s="236" t="s">
        <v>6051</v>
      </c>
      <c r="B925" s="245"/>
      <c r="C925" s="245"/>
      <c r="D925" s="245"/>
      <c r="E925" s="245"/>
      <c r="F925" s="245"/>
    </row>
    <row r="926" spans="1:6" x14ac:dyDescent="0.25">
      <c r="A926" s="236" t="s">
        <v>6052</v>
      </c>
      <c r="B926" s="245"/>
      <c r="C926" s="245"/>
      <c r="D926" s="245"/>
      <c r="E926" s="245"/>
      <c r="F926" s="245"/>
    </row>
    <row r="927" spans="1:6" x14ac:dyDescent="0.25">
      <c r="A927" s="236" t="s">
        <v>6053</v>
      </c>
      <c r="B927" s="245"/>
      <c r="C927" s="245"/>
      <c r="D927" s="245"/>
      <c r="E927" s="245"/>
      <c r="F927" s="245"/>
    </row>
    <row r="928" spans="1:6" x14ac:dyDescent="0.25">
      <c r="A928" s="236" t="s">
        <v>6054</v>
      </c>
      <c r="B928" s="245"/>
      <c r="C928" s="245"/>
      <c r="D928" s="245"/>
      <c r="E928" s="245"/>
      <c r="F928" s="245"/>
    </row>
    <row r="929" spans="1:6" x14ac:dyDescent="0.25">
      <c r="A929" s="236" t="s">
        <v>6055</v>
      </c>
      <c r="B929" s="245"/>
      <c r="C929" s="245"/>
      <c r="D929" s="245"/>
      <c r="E929" s="245"/>
      <c r="F929" s="245"/>
    </row>
    <row r="930" spans="1:6" x14ac:dyDescent="0.25">
      <c r="A930" s="236" t="s">
        <v>6056</v>
      </c>
      <c r="B930" s="245"/>
      <c r="C930" s="245"/>
      <c r="D930" s="245"/>
      <c r="E930" s="245"/>
      <c r="F930" s="245"/>
    </row>
    <row r="931" spans="1:6" x14ac:dyDescent="0.25">
      <c r="A931" s="236" t="s">
        <v>6057</v>
      </c>
      <c r="B931" s="245"/>
      <c r="C931" s="245"/>
      <c r="D931" s="245"/>
      <c r="E931" s="245"/>
      <c r="F931" s="245"/>
    </row>
    <row r="932" spans="1:6" x14ac:dyDescent="0.25">
      <c r="A932" s="236" t="s">
        <v>6058</v>
      </c>
      <c r="B932" s="245"/>
      <c r="C932" s="245"/>
      <c r="D932" s="245"/>
      <c r="E932" s="245"/>
      <c r="F932" s="245"/>
    </row>
    <row r="933" spans="1:6" x14ac:dyDescent="0.25">
      <c r="A933" s="236" t="s">
        <v>6059</v>
      </c>
      <c r="B933" s="245"/>
      <c r="C933" s="245"/>
      <c r="D933" s="245"/>
      <c r="E933" s="245"/>
      <c r="F933" s="245"/>
    </row>
    <row r="934" spans="1:6" x14ac:dyDescent="0.25">
      <c r="A934" s="236" t="s">
        <v>6060</v>
      </c>
      <c r="B934" s="245"/>
      <c r="C934" s="245"/>
      <c r="D934" s="245"/>
      <c r="E934" s="245"/>
      <c r="F934" s="245"/>
    </row>
    <row r="935" spans="1:6" x14ac:dyDescent="0.25">
      <c r="A935" s="236" t="s">
        <v>6061</v>
      </c>
      <c r="B935" s="245"/>
      <c r="C935" s="245"/>
      <c r="D935" s="245"/>
      <c r="E935" s="245"/>
      <c r="F935" s="245"/>
    </row>
    <row r="936" spans="1:6" x14ac:dyDescent="0.25">
      <c r="A936" s="236" t="s">
        <v>6062</v>
      </c>
      <c r="B936" s="245"/>
      <c r="C936" s="245"/>
      <c r="D936" s="245"/>
      <c r="E936" s="245"/>
      <c r="F936" s="245"/>
    </row>
    <row r="937" spans="1:6" x14ac:dyDescent="0.25">
      <c r="A937" s="236" t="s">
        <v>6063</v>
      </c>
      <c r="B937" s="245"/>
      <c r="C937" s="245"/>
      <c r="D937" s="245"/>
      <c r="E937" s="245"/>
      <c r="F937" s="245"/>
    </row>
    <row r="938" spans="1:6" x14ac:dyDescent="0.25">
      <c r="A938" s="236" t="s">
        <v>6064</v>
      </c>
      <c r="B938" s="245"/>
      <c r="C938" s="245"/>
      <c r="D938" s="245"/>
      <c r="E938" s="245"/>
      <c r="F938" s="245"/>
    </row>
    <row r="939" spans="1:6" x14ac:dyDescent="0.25">
      <c r="A939" s="236" t="s">
        <v>6065</v>
      </c>
      <c r="B939" s="245"/>
      <c r="C939" s="245"/>
      <c r="D939" s="245"/>
      <c r="E939" s="245"/>
      <c r="F939" s="245"/>
    </row>
    <row r="940" spans="1:6" x14ac:dyDescent="0.25">
      <c r="A940" s="236" t="s">
        <v>6066</v>
      </c>
      <c r="B940" s="245"/>
      <c r="C940" s="245"/>
      <c r="D940" s="245"/>
      <c r="E940" s="245"/>
      <c r="F940" s="245"/>
    </row>
    <row r="941" spans="1:6" x14ac:dyDescent="0.25">
      <c r="A941" s="236" t="s">
        <v>6067</v>
      </c>
      <c r="B941" s="245"/>
      <c r="C941" s="245"/>
      <c r="D941" s="245"/>
      <c r="E941" s="245"/>
      <c r="F941" s="245"/>
    </row>
    <row r="942" spans="1:6" x14ac:dyDescent="0.25">
      <c r="A942" s="236" t="s">
        <v>6068</v>
      </c>
      <c r="B942" s="245"/>
      <c r="C942" s="245"/>
      <c r="D942" s="245"/>
      <c r="E942" s="245"/>
      <c r="F942" s="245"/>
    </row>
    <row r="943" spans="1:6" x14ac:dyDescent="0.25">
      <c r="A943" s="236" t="s">
        <v>6069</v>
      </c>
      <c r="B943" s="245"/>
      <c r="C943" s="245"/>
      <c r="D943" s="245"/>
      <c r="E943" s="245"/>
      <c r="F943" s="245"/>
    </row>
    <row r="944" spans="1:6" x14ac:dyDescent="0.25">
      <c r="A944" s="236" t="s">
        <v>6070</v>
      </c>
      <c r="B944" s="245"/>
      <c r="C944" s="245"/>
      <c r="D944" s="245"/>
      <c r="E944" s="245"/>
      <c r="F944" s="245"/>
    </row>
    <row r="945" spans="1:6" x14ac:dyDescent="0.25">
      <c r="A945" s="236" t="s">
        <v>6071</v>
      </c>
      <c r="B945" s="245"/>
      <c r="C945" s="245"/>
      <c r="D945" s="245"/>
      <c r="E945" s="245"/>
      <c r="F945" s="245"/>
    </row>
    <row r="946" spans="1:6" x14ac:dyDescent="0.25">
      <c r="A946" s="236" t="s">
        <v>6072</v>
      </c>
      <c r="B946" s="245"/>
      <c r="C946" s="245"/>
      <c r="D946" s="245"/>
      <c r="E946" s="245"/>
      <c r="F946" s="245"/>
    </row>
    <row r="947" spans="1:6" x14ac:dyDescent="0.25">
      <c r="A947" s="236" t="s">
        <v>6073</v>
      </c>
      <c r="B947" s="245"/>
      <c r="C947" s="245"/>
      <c r="D947" s="245"/>
      <c r="E947" s="245"/>
      <c r="F947" s="245"/>
    </row>
    <row r="948" spans="1:6" x14ac:dyDescent="0.25">
      <c r="A948" s="236" t="s">
        <v>6074</v>
      </c>
      <c r="B948" s="245"/>
      <c r="C948" s="245"/>
      <c r="D948" s="245"/>
      <c r="E948" s="245"/>
      <c r="F948" s="245"/>
    </row>
    <row r="949" spans="1:6" x14ac:dyDescent="0.25">
      <c r="A949" s="236" t="s">
        <v>6075</v>
      </c>
      <c r="B949" s="245"/>
      <c r="C949" s="245"/>
      <c r="D949" s="245"/>
      <c r="E949" s="245"/>
      <c r="F949" s="245"/>
    </row>
    <row r="950" spans="1:6" x14ac:dyDescent="0.25">
      <c r="A950" s="236" t="s">
        <v>6076</v>
      </c>
      <c r="B950" s="245"/>
      <c r="C950" s="245"/>
      <c r="D950" s="245"/>
      <c r="E950" s="245"/>
      <c r="F950" s="245"/>
    </row>
    <row r="951" spans="1:6" x14ac:dyDescent="0.25">
      <c r="A951" s="236" t="s">
        <v>6077</v>
      </c>
      <c r="B951" s="245"/>
      <c r="C951" s="245"/>
      <c r="D951" s="245"/>
      <c r="E951" s="245"/>
      <c r="F951" s="245"/>
    </row>
    <row r="952" spans="1:6" x14ac:dyDescent="0.25">
      <c r="A952" s="236" t="s">
        <v>6078</v>
      </c>
      <c r="B952" s="245"/>
      <c r="C952" s="245"/>
      <c r="D952" s="245"/>
      <c r="E952" s="245"/>
      <c r="F952" s="245"/>
    </row>
    <row r="953" spans="1:6" x14ac:dyDescent="0.25">
      <c r="A953" s="236" t="s">
        <v>6079</v>
      </c>
      <c r="B953" s="245">
        <v>4832.6237574811303</v>
      </c>
      <c r="C953" s="245"/>
      <c r="D953" s="245"/>
      <c r="E953" s="245"/>
      <c r="F953" s="245"/>
    </row>
    <row r="954" spans="1:6" x14ac:dyDescent="0.25">
      <c r="A954" s="236" t="s">
        <v>6080</v>
      </c>
      <c r="B954" s="245">
        <v>21649.0034705408</v>
      </c>
      <c r="C954" s="245"/>
      <c r="D954" s="245"/>
      <c r="E954" s="245"/>
      <c r="F954" s="245"/>
    </row>
    <row r="955" spans="1:6" x14ac:dyDescent="0.25">
      <c r="A955" s="236" t="s">
        <v>6081</v>
      </c>
      <c r="B955" s="245"/>
      <c r="C955" s="245"/>
      <c r="D955" s="245"/>
      <c r="E955" s="245"/>
      <c r="F955" s="245"/>
    </row>
    <row r="956" spans="1:6" x14ac:dyDescent="0.25">
      <c r="A956" s="236" t="s">
        <v>6082</v>
      </c>
      <c r="B956" s="245">
        <v>36814.200962789502</v>
      </c>
      <c r="C956" s="245"/>
      <c r="D956" s="245"/>
      <c r="E956" s="245"/>
      <c r="F956" s="245"/>
    </row>
    <row r="957" spans="1:6" x14ac:dyDescent="0.25">
      <c r="A957" s="236" t="s">
        <v>6083</v>
      </c>
      <c r="B957" s="245">
        <v>1599.6861904761899</v>
      </c>
      <c r="C957" s="245"/>
      <c r="D957" s="245"/>
      <c r="E957" s="245"/>
      <c r="F957" s="245"/>
    </row>
    <row r="958" spans="1:6" x14ac:dyDescent="0.25">
      <c r="A958" s="236" t="s">
        <v>6084</v>
      </c>
      <c r="B958" s="245"/>
      <c r="C958" s="245"/>
      <c r="D958" s="245"/>
      <c r="E958" s="245"/>
      <c r="F958" s="245"/>
    </row>
    <row r="959" spans="1:6" x14ac:dyDescent="0.25">
      <c r="A959" s="236" t="s">
        <v>6085</v>
      </c>
      <c r="B959" s="245"/>
      <c r="C959" s="245"/>
      <c r="D959" s="245"/>
      <c r="E959" s="245"/>
      <c r="F959" s="245"/>
    </row>
    <row r="960" spans="1:6" x14ac:dyDescent="0.25">
      <c r="A960" s="236" t="s">
        <v>6086</v>
      </c>
      <c r="B960" s="245">
        <v>2509.91513661202</v>
      </c>
      <c r="C960" s="245"/>
      <c r="D960" s="245"/>
      <c r="E960" s="245"/>
      <c r="F960" s="245"/>
    </row>
    <row r="961" spans="1:6" x14ac:dyDescent="0.25">
      <c r="A961" s="236" t="s">
        <v>6087</v>
      </c>
      <c r="B961" s="245">
        <v>8974.8111631537904</v>
      </c>
      <c r="C961" s="245"/>
      <c r="D961" s="245"/>
      <c r="E961" s="245"/>
      <c r="F961" s="245"/>
    </row>
    <row r="962" spans="1:6" x14ac:dyDescent="0.25">
      <c r="A962" s="236" t="s">
        <v>6088</v>
      </c>
      <c r="B962" s="245"/>
      <c r="C962" s="245"/>
      <c r="D962" s="245"/>
      <c r="E962" s="245"/>
      <c r="F962" s="245"/>
    </row>
    <row r="963" spans="1:6" x14ac:dyDescent="0.25">
      <c r="A963" s="236" t="s">
        <v>6089</v>
      </c>
      <c r="B963" s="245">
        <v>707.18753577933899</v>
      </c>
      <c r="C963" s="245"/>
      <c r="D963" s="245"/>
      <c r="E963" s="245"/>
      <c r="F963" s="245"/>
    </row>
    <row r="964" spans="1:6" x14ac:dyDescent="0.25">
      <c r="A964" s="236" t="s">
        <v>6090</v>
      </c>
      <c r="B964" s="245"/>
      <c r="C964" s="245"/>
      <c r="D964" s="245"/>
      <c r="E964" s="245"/>
      <c r="F964" s="245"/>
    </row>
    <row r="965" spans="1:6" x14ac:dyDescent="0.25">
      <c r="A965" s="236" t="s">
        <v>6091</v>
      </c>
      <c r="B965" s="245">
        <v>2548.1420947176698</v>
      </c>
      <c r="C965" s="245"/>
      <c r="D965" s="245"/>
      <c r="E965" s="245"/>
      <c r="F965" s="245"/>
    </row>
    <row r="966" spans="1:6" x14ac:dyDescent="0.25">
      <c r="A966" s="236" t="s">
        <v>6092</v>
      </c>
      <c r="B966" s="245">
        <v>65667.106375227697</v>
      </c>
      <c r="C966" s="245"/>
      <c r="D966" s="245"/>
      <c r="E966" s="245"/>
      <c r="F966" s="245"/>
    </row>
    <row r="967" spans="1:6" x14ac:dyDescent="0.25">
      <c r="A967" s="236" t="s">
        <v>6093</v>
      </c>
      <c r="B967" s="245">
        <v>1333.029143898</v>
      </c>
      <c r="C967" s="245"/>
      <c r="D967" s="245"/>
      <c r="E967" s="245"/>
      <c r="F967" s="245"/>
    </row>
    <row r="968" spans="1:6" x14ac:dyDescent="0.25">
      <c r="A968" s="236" t="s">
        <v>6094</v>
      </c>
      <c r="B968" s="245">
        <v>923.21825396825398</v>
      </c>
      <c r="C968" s="245"/>
      <c r="D968" s="245"/>
      <c r="E968" s="245"/>
      <c r="F968" s="245"/>
    </row>
    <row r="969" spans="1:6" x14ac:dyDescent="0.25">
      <c r="A969" s="236" t="s">
        <v>6095</v>
      </c>
      <c r="B969" s="245">
        <v>2630.6005984907601</v>
      </c>
      <c r="C969" s="245"/>
      <c r="D969" s="245"/>
      <c r="E969" s="245"/>
      <c r="F969" s="245"/>
    </row>
    <row r="970" spans="1:6" x14ac:dyDescent="0.25">
      <c r="A970" s="236" t="s">
        <v>6096</v>
      </c>
      <c r="B970" s="245"/>
      <c r="C970" s="245"/>
      <c r="D970" s="245"/>
      <c r="E970" s="245"/>
      <c r="F970" s="245"/>
    </row>
    <row r="971" spans="1:6" x14ac:dyDescent="0.25">
      <c r="A971" s="236" t="s">
        <v>6097</v>
      </c>
      <c r="B971" s="245">
        <v>321.539058027583</v>
      </c>
      <c r="C971" s="245"/>
      <c r="D971" s="245"/>
      <c r="E971" s="245"/>
      <c r="F971" s="245"/>
    </row>
    <row r="972" spans="1:6" x14ac:dyDescent="0.25">
      <c r="A972" s="236" t="s">
        <v>6098</v>
      </c>
      <c r="B972" s="245"/>
      <c r="C972" s="245"/>
      <c r="D972" s="245"/>
      <c r="E972" s="245"/>
      <c r="F972" s="245"/>
    </row>
    <row r="973" spans="1:6" x14ac:dyDescent="0.25">
      <c r="A973" s="236" t="s">
        <v>6099</v>
      </c>
      <c r="B973" s="245">
        <v>331331.528765133</v>
      </c>
      <c r="C973" s="245"/>
      <c r="D973" s="245"/>
      <c r="E973" s="245"/>
      <c r="F973" s="245"/>
    </row>
    <row r="974" spans="1:6" x14ac:dyDescent="0.25">
      <c r="A974" s="236" t="s">
        <v>6100</v>
      </c>
      <c r="B974" s="245"/>
      <c r="C974" s="245"/>
      <c r="D974" s="245"/>
      <c r="E974" s="245"/>
      <c r="F974" s="245"/>
    </row>
    <row r="975" spans="1:6" x14ac:dyDescent="0.25">
      <c r="A975" s="236" t="s">
        <v>6101</v>
      </c>
      <c r="B975" s="245">
        <v>30015.3092076967</v>
      </c>
      <c r="C975" s="245"/>
      <c r="D975" s="245"/>
      <c r="E975" s="245"/>
      <c r="F975" s="245"/>
    </row>
    <row r="976" spans="1:6" x14ac:dyDescent="0.25">
      <c r="A976" s="236" t="s">
        <v>6102</v>
      </c>
      <c r="B976" s="245">
        <v>26.158333333333299</v>
      </c>
      <c r="C976" s="245"/>
      <c r="D976" s="245"/>
      <c r="E976" s="245"/>
      <c r="F976" s="245"/>
    </row>
    <row r="977" spans="1:6" x14ac:dyDescent="0.25">
      <c r="A977" s="236" t="s">
        <v>6103</v>
      </c>
      <c r="B977" s="245"/>
      <c r="C977" s="245"/>
      <c r="D977" s="245"/>
      <c r="E977" s="245"/>
      <c r="F977" s="245"/>
    </row>
    <row r="978" spans="1:6" x14ac:dyDescent="0.25">
      <c r="A978" s="236" t="s">
        <v>6104</v>
      </c>
      <c r="B978" s="245"/>
      <c r="C978" s="245"/>
      <c r="D978" s="245"/>
      <c r="E978" s="245"/>
      <c r="F978" s="245"/>
    </row>
    <row r="979" spans="1:6" x14ac:dyDescent="0.25">
      <c r="A979" s="236" t="s">
        <v>6105</v>
      </c>
      <c r="B979" s="245"/>
      <c r="C979" s="245"/>
      <c r="D979" s="245"/>
      <c r="E979" s="245"/>
      <c r="F979" s="245"/>
    </row>
    <row r="980" spans="1:6" x14ac:dyDescent="0.25">
      <c r="A980" s="236" t="s">
        <v>6106</v>
      </c>
      <c r="B980" s="245">
        <v>1179.82175383815</v>
      </c>
      <c r="C980" s="245"/>
      <c r="D980" s="245"/>
      <c r="E980" s="245"/>
      <c r="F980" s="245"/>
    </row>
    <row r="981" spans="1:6" x14ac:dyDescent="0.25">
      <c r="A981" s="236" t="s">
        <v>6107</v>
      </c>
      <c r="B981" s="245">
        <v>3367.4564663023698</v>
      </c>
      <c r="C981" s="245"/>
      <c r="D981" s="245"/>
      <c r="E981" s="245"/>
      <c r="F981" s="245"/>
    </row>
    <row r="982" spans="1:6" x14ac:dyDescent="0.25">
      <c r="A982" s="236" t="s">
        <v>6108</v>
      </c>
      <c r="B982" s="245">
        <v>4651.3206869633104</v>
      </c>
      <c r="C982" s="245"/>
      <c r="D982" s="245"/>
      <c r="E982" s="245"/>
      <c r="F982" s="245"/>
    </row>
    <row r="983" spans="1:6" x14ac:dyDescent="0.25">
      <c r="A983" s="236" t="s">
        <v>6109</v>
      </c>
      <c r="B983" s="245">
        <v>15222.898308613099</v>
      </c>
      <c r="C983" s="245"/>
      <c r="D983" s="245"/>
      <c r="E983" s="245"/>
      <c r="F983" s="245"/>
    </row>
    <row r="984" spans="1:6" x14ac:dyDescent="0.25">
      <c r="A984" s="236" t="s">
        <v>6110</v>
      </c>
      <c r="B984" s="245"/>
      <c r="C984" s="245"/>
      <c r="D984" s="245"/>
      <c r="E984" s="245"/>
      <c r="F984" s="245"/>
    </row>
    <row r="985" spans="1:6" x14ac:dyDescent="0.25">
      <c r="A985" s="236" t="s">
        <v>6111</v>
      </c>
      <c r="B985" s="245"/>
      <c r="C985" s="245"/>
      <c r="D985" s="245"/>
      <c r="E985" s="245"/>
      <c r="F985" s="245"/>
    </row>
    <row r="986" spans="1:6" x14ac:dyDescent="0.25">
      <c r="A986" s="236" t="s">
        <v>6112</v>
      </c>
      <c r="B986" s="245">
        <v>5485.3629976580796</v>
      </c>
      <c r="C986" s="245"/>
      <c r="D986" s="245"/>
      <c r="E986" s="245"/>
      <c r="F986" s="245"/>
    </row>
    <row r="987" spans="1:6" x14ac:dyDescent="0.25">
      <c r="A987" s="236" t="s">
        <v>6113</v>
      </c>
      <c r="B987" s="245"/>
      <c r="C987" s="245"/>
      <c r="D987" s="245"/>
      <c r="E987" s="245"/>
      <c r="F987" s="245"/>
    </row>
    <row r="988" spans="1:6" x14ac:dyDescent="0.25">
      <c r="A988" s="236" t="s">
        <v>6114</v>
      </c>
      <c r="B988" s="245"/>
      <c r="C988" s="245"/>
      <c r="D988" s="245"/>
      <c r="E988" s="245"/>
      <c r="F988" s="245"/>
    </row>
    <row r="989" spans="1:6" x14ac:dyDescent="0.25">
      <c r="A989" s="236" t="s">
        <v>6115</v>
      </c>
      <c r="B989" s="245">
        <v>1590.71147540984</v>
      </c>
      <c r="C989" s="245"/>
      <c r="D989" s="245"/>
      <c r="E989" s="245"/>
      <c r="F989" s="245"/>
    </row>
    <row r="990" spans="1:6" x14ac:dyDescent="0.25">
      <c r="A990" s="236" t="s">
        <v>6116</v>
      </c>
      <c r="B990" s="245">
        <v>3589.97475930263</v>
      </c>
      <c r="C990" s="245"/>
      <c r="D990" s="245"/>
      <c r="E990" s="245"/>
      <c r="F990" s="245"/>
    </row>
    <row r="991" spans="1:6" x14ac:dyDescent="0.25">
      <c r="A991" s="236" t="s">
        <v>6117</v>
      </c>
      <c r="B991" s="245"/>
      <c r="C991" s="245"/>
      <c r="D991" s="245"/>
      <c r="E991" s="245"/>
      <c r="F991" s="245"/>
    </row>
    <row r="992" spans="1:6" x14ac:dyDescent="0.25">
      <c r="A992" s="236" t="s">
        <v>6118</v>
      </c>
      <c r="B992" s="245"/>
      <c r="C992" s="245"/>
      <c r="D992" s="245"/>
      <c r="E992" s="245"/>
      <c r="F992" s="245"/>
    </row>
    <row r="993" spans="1:6" x14ac:dyDescent="0.25">
      <c r="A993" s="236" t="s">
        <v>6119</v>
      </c>
      <c r="B993" s="245">
        <v>11599.479340359099</v>
      </c>
      <c r="C993" s="245"/>
      <c r="D993" s="245"/>
      <c r="E993" s="245"/>
      <c r="F993" s="245"/>
    </row>
    <row r="994" spans="1:6" x14ac:dyDescent="0.25">
      <c r="A994" s="236" t="s">
        <v>6120</v>
      </c>
      <c r="B994" s="245">
        <v>2279.2490580275798</v>
      </c>
      <c r="C994" s="245"/>
      <c r="D994" s="245"/>
      <c r="E994" s="245"/>
      <c r="F994" s="245"/>
    </row>
    <row r="995" spans="1:6" x14ac:dyDescent="0.25">
      <c r="A995" s="236" t="s">
        <v>6121</v>
      </c>
      <c r="B995" s="245">
        <v>1676.6806661462399</v>
      </c>
      <c r="C995" s="245"/>
      <c r="D995" s="245"/>
      <c r="E995" s="245"/>
      <c r="F995" s="245"/>
    </row>
    <row r="996" spans="1:6" x14ac:dyDescent="0.25">
      <c r="A996" s="236" t="s">
        <v>6122</v>
      </c>
      <c r="B996" s="245">
        <v>12000.4912563896</v>
      </c>
      <c r="C996" s="245"/>
      <c r="D996" s="245"/>
      <c r="E996" s="245"/>
      <c r="F996" s="245"/>
    </row>
    <row r="997" spans="1:6" x14ac:dyDescent="0.25">
      <c r="A997" s="236" t="s">
        <v>6123</v>
      </c>
      <c r="B997" s="245">
        <v>1455.9860102232999</v>
      </c>
      <c r="C997" s="245"/>
      <c r="D997" s="245"/>
      <c r="E997" s="245"/>
      <c r="F997" s="245"/>
    </row>
    <row r="998" spans="1:6" x14ac:dyDescent="0.25">
      <c r="A998" s="236" t="s">
        <v>6124</v>
      </c>
      <c r="B998" s="245">
        <v>1263.81236013531</v>
      </c>
      <c r="C998" s="245"/>
      <c r="D998" s="245"/>
      <c r="E998" s="245"/>
      <c r="F998" s="245"/>
    </row>
    <row r="999" spans="1:6" x14ac:dyDescent="0.25">
      <c r="A999" s="236" t="s">
        <v>6125</v>
      </c>
      <c r="B999" s="245"/>
      <c r="C999" s="245"/>
      <c r="D999" s="245"/>
      <c r="E999" s="245"/>
      <c r="F999" s="245"/>
    </row>
    <row r="1000" spans="1:6" x14ac:dyDescent="0.25">
      <c r="A1000" s="236" t="s">
        <v>6126</v>
      </c>
      <c r="B1000" s="245">
        <v>51.885245901639301</v>
      </c>
      <c r="C1000" s="245"/>
      <c r="D1000" s="245"/>
      <c r="E1000" s="245"/>
      <c r="F1000" s="245"/>
    </row>
    <row r="1001" spans="1:6" x14ac:dyDescent="0.25">
      <c r="A1001" s="236" t="s">
        <v>6127</v>
      </c>
      <c r="B1001" s="245"/>
      <c r="C1001" s="245"/>
      <c r="D1001" s="245"/>
      <c r="E1001" s="245"/>
      <c r="F1001" s="245"/>
    </row>
    <row r="1002" spans="1:6" x14ac:dyDescent="0.25">
      <c r="A1002" s="236" t="s">
        <v>6128</v>
      </c>
      <c r="B1002" s="245"/>
      <c r="C1002" s="245"/>
      <c r="D1002" s="245"/>
      <c r="E1002" s="245"/>
      <c r="F1002" s="245"/>
    </row>
    <row r="1003" spans="1:6" x14ac:dyDescent="0.25">
      <c r="A1003" s="236" t="s">
        <v>6129</v>
      </c>
      <c r="B1003" s="245">
        <v>126.40326338445</v>
      </c>
      <c r="C1003" s="245"/>
      <c r="D1003" s="245"/>
      <c r="E1003" s="245"/>
      <c r="F1003" s="245"/>
    </row>
    <row r="1004" spans="1:6" x14ac:dyDescent="0.25">
      <c r="A1004" s="236" t="s">
        <v>6130</v>
      </c>
      <c r="B1004" s="245"/>
      <c r="C1004" s="245"/>
      <c r="D1004" s="245"/>
      <c r="E1004" s="245"/>
      <c r="F1004" s="245"/>
    </row>
    <row r="1005" spans="1:6" x14ac:dyDescent="0.25">
      <c r="A1005" s="236" t="s">
        <v>6131</v>
      </c>
      <c r="B1005" s="245"/>
      <c r="C1005" s="245"/>
      <c r="D1005" s="245"/>
      <c r="E1005" s="245"/>
      <c r="F1005" s="245"/>
    </row>
    <row r="1006" spans="1:6" x14ac:dyDescent="0.25">
      <c r="A1006" s="236" t="s">
        <v>6132</v>
      </c>
      <c r="B1006" s="245">
        <v>342.51262034868603</v>
      </c>
      <c r="C1006" s="245"/>
      <c r="D1006" s="245"/>
      <c r="E1006" s="245"/>
      <c r="F1006" s="245"/>
    </row>
    <row r="1007" spans="1:6" x14ac:dyDescent="0.25">
      <c r="A1007" s="236" t="s">
        <v>6133</v>
      </c>
      <c r="B1007" s="245">
        <v>639.63675544794205</v>
      </c>
      <c r="C1007" s="245"/>
      <c r="D1007" s="245"/>
      <c r="E1007" s="245"/>
      <c r="F1007" s="245"/>
    </row>
    <row r="1008" spans="1:6" x14ac:dyDescent="0.25">
      <c r="A1008" s="236" t="s">
        <v>6134</v>
      </c>
      <c r="B1008" s="245"/>
      <c r="C1008" s="245"/>
      <c r="D1008" s="245"/>
      <c r="E1008" s="245"/>
      <c r="F1008" s="245"/>
    </row>
    <row r="1009" spans="1:6" x14ac:dyDescent="0.25">
      <c r="A1009" s="236" t="s">
        <v>6135</v>
      </c>
      <c r="B1009" s="245">
        <v>25.2665105386417</v>
      </c>
      <c r="C1009" s="245"/>
      <c r="D1009" s="245"/>
      <c r="E1009" s="245"/>
      <c r="F1009" s="245"/>
    </row>
    <row r="1010" spans="1:6" x14ac:dyDescent="0.25">
      <c r="A1010" s="236" t="s">
        <v>6136</v>
      </c>
      <c r="B1010" s="245"/>
      <c r="C1010" s="245"/>
      <c r="D1010" s="245"/>
      <c r="E1010" s="245"/>
      <c r="F1010" s="245"/>
    </row>
    <row r="1011" spans="1:6" x14ac:dyDescent="0.25">
      <c r="A1011" s="236" t="s">
        <v>6137</v>
      </c>
      <c r="B1011" s="245"/>
      <c r="C1011" s="245"/>
      <c r="D1011" s="245"/>
      <c r="E1011" s="245"/>
      <c r="F1011" s="245"/>
    </row>
    <row r="1012" spans="1:6" x14ac:dyDescent="0.25">
      <c r="A1012" s="236" t="s">
        <v>6138</v>
      </c>
      <c r="B1012" s="245">
        <v>668.31173562321101</v>
      </c>
      <c r="C1012" s="245"/>
      <c r="D1012" s="245"/>
      <c r="E1012" s="245"/>
      <c r="F1012" s="245"/>
    </row>
    <row r="1013" spans="1:6" x14ac:dyDescent="0.25">
      <c r="A1013" s="236" t="s">
        <v>6139</v>
      </c>
      <c r="B1013" s="245">
        <v>3318.9710902940401</v>
      </c>
      <c r="C1013" s="245"/>
      <c r="D1013" s="245"/>
      <c r="E1013" s="245"/>
      <c r="F1013" s="245"/>
    </row>
    <row r="1014" spans="1:6" x14ac:dyDescent="0.25">
      <c r="A1014" s="236" t="s">
        <v>6140</v>
      </c>
      <c r="B1014" s="245"/>
      <c r="C1014" s="245"/>
      <c r="D1014" s="245"/>
      <c r="E1014" s="245"/>
      <c r="F1014" s="245"/>
    </row>
    <row r="1015" spans="1:6" x14ac:dyDescent="0.25">
      <c r="A1015" s="236" t="s">
        <v>6141</v>
      </c>
      <c r="B1015" s="245"/>
      <c r="C1015" s="245"/>
      <c r="D1015" s="245"/>
      <c r="E1015" s="245"/>
      <c r="F1015" s="245"/>
    </row>
    <row r="1016" spans="1:6" x14ac:dyDescent="0.25">
      <c r="A1016" s="236" t="s">
        <v>6142</v>
      </c>
      <c r="B1016" s="245">
        <v>1147.48922716628</v>
      </c>
      <c r="C1016" s="245"/>
      <c r="D1016" s="245"/>
      <c r="E1016" s="245"/>
      <c r="F1016" s="245"/>
    </row>
    <row r="1017" spans="1:6" x14ac:dyDescent="0.25">
      <c r="A1017" s="236" t="s">
        <v>6143</v>
      </c>
      <c r="B1017" s="245"/>
      <c r="C1017" s="245"/>
      <c r="D1017" s="245"/>
      <c r="E1017" s="245"/>
      <c r="F1017" s="245"/>
    </row>
    <row r="1018" spans="1:6" x14ac:dyDescent="0.25">
      <c r="A1018" s="236" t="s">
        <v>6144</v>
      </c>
      <c r="B1018" s="245">
        <v>849.23333333333301</v>
      </c>
      <c r="C1018" s="245"/>
      <c r="D1018" s="245"/>
      <c r="E1018" s="245"/>
      <c r="F1018" s="245"/>
    </row>
    <row r="1019" spans="1:6" x14ac:dyDescent="0.25">
      <c r="A1019" s="236" t="s">
        <v>6145</v>
      </c>
      <c r="B1019" s="245"/>
      <c r="C1019" s="245"/>
      <c r="D1019" s="245"/>
      <c r="E1019" s="245"/>
      <c r="F1019" s="245"/>
    </row>
    <row r="1020" spans="1:6" x14ac:dyDescent="0.25">
      <c r="A1020" s="236" t="s">
        <v>6146</v>
      </c>
      <c r="B1020" s="245"/>
      <c r="C1020" s="245"/>
      <c r="D1020" s="245"/>
      <c r="E1020" s="245"/>
      <c r="F1020" s="245"/>
    </row>
    <row r="1021" spans="1:6" x14ac:dyDescent="0.25">
      <c r="A1021" s="236" t="s">
        <v>6147</v>
      </c>
      <c r="B1021" s="245"/>
      <c r="C1021" s="245"/>
      <c r="D1021" s="245"/>
      <c r="E1021" s="245"/>
      <c r="F1021" s="245"/>
    </row>
    <row r="1022" spans="1:6" x14ac:dyDescent="0.25">
      <c r="A1022" s="236" t="s">
        <v>6148</v>
      </c>
      <c r="B1022" s="245">
        <v>7200.0162373146004</v>
      </c>
      <c r="C1022" s="245"/>
      <c r="D1022" s="245"/>
      <c r="E1022" s="245"/>
      <c r="F1022" s="245"/>
    </row>
    <row r="1023" spans="1:6" x14ac:dyDescent="0.25">
      <c r="A1023" s="236" t="s">
        <v>6149</v>
      </c>
      <c r="B1023" s="245"/>
      <c r="C1023" s="245"/>
      <c r="D1023" s="245"/>
      <c r="E1023" s="245"/>
      <c r="F1023" s="245"/>
    </row>
    <row r="1024" spans="1:6" x14ac:dyDescent="0.25">
      <c r="A1024" s="236" t="s">
        <v>6150</v>
      </c>
      <c r="B1024" s="245">
        <v>13578.841189131001</v>
      </c>
      <c r="C1024" s="245"/>
      <c r="D1024" s="245"/>
      <c r="E1024" s="245"/>
      <c r="F1024" s="245"/>
    </row>
    <row r="1025" spans="1:6" x14ac:dyDescent="0.25">
      <c r="A1025" s="236" t="s">
        <v>6151</v>
      </c>
      <c r="B1025" s="245">
        <v>550.77297908422804</v>
      </c>
      <c r="C1025" s="245"/>
      <c r="D1025" s="245"/>
      <c r="E1025" s="245"/>
      <c r="F1025" s="245"/>
    </row>
    <row r="1026" spans="1:6" x14ac:dyDescent="0.25">
      <c r="A1026" s="236" t="s">
        <v>6152</v>
      </c>
      <c r="B1026" s="245">
        <v>106.154166666667</v>
      </c>
      <c r="C1026" s="245"/>
      <c r="D1026" s="245"/>
      <c r="E1026" s="245"/>
      <c r="F1026" s="245"/>
    </row>
    <row r="1027" spans="1:6" x14ac:dyDescent="0.25">
      <c r="A1027" s="236" t="s">
        <v>6153</v>
      </c>
      <c r="B1027" s="245"/>
      <c r="C1027" s="245"/>
      <c r="D1027" s="245"/>
      <c r="E1027" s="245"/>
      <c r="F1027" s="245"/>
    </row>
    <row r="1028" spans="1:6" x14ac:dyDescent="0.25">
      <c r="A1028" s="236" t="s">
        <v>6154</v>
      </c>
      <c r="B1028" s="245">
        <v>831.607676294562</v>
      </c>
      <c r="C1028" s="245"/>
      <c r="D1028" s="245"/>
      <c r="E1028" s="245"/>
      <c r="F1028" s="245"/>
    </row>
    <row r="1029" spans="1:6" x14ac:dyDescent="0.25">
      <c r="A1029" s="236" t="s">
        <v>6155</v>
      </c>
      <c r="B1029" s="245">
        <v>33316.939285714303</v>
      </c>
      <c r="C1029" s="245"/>
      <c r="D1029" s="245"/>
      <c r="E1029" s="245"/>
      <c r="F1029" s="245"/>
    </row>
    <row r="1030" spans="1:6" x14ac:dyDescent="0.25">
      <c r="A1030" s="236" t="s">
        <v>6156</v>
      </c>
      <c r="B1030" s="245">
        <v>5129.7708333333303</v>
      </c>
      <c r="C1030" s="245"/>
      <c r="D1030" s="245"/>
      <c r="E1030" s="245"/>
      <c r="F1030" s="245"/>
    </row>
    <row r="1031" spans="1:6" x14ac:dyDescent="0.25">
      <c r="A1031" s="236" t="s">
        <v>6157</v>
      </c>
      <c r="B1031" s="245"/>
      <c r="C1031" s="245"/>
      <c r="D1031" s="245"/>
      <c r="E1031" s="245"/>
      <c r="F1031" s="245"/>
    </row>
    <row r="1032" spans="1:6" x14ac:dyDescent="0.25">
      <c r="A1032" s="236" t="s">
        <v>6158</v>
      </c>
      <c r="B1032" s="245"/>
      <c r="C1032" s="245"/>
      <c r="D1032" s="245"/>
      <c r="E1032" s="245"/>
      <c r="F1032" s="245"/>
    </row>
    <row r="1033" spans="1:6" x14ac:dyDescent="0.25">
      <c r="A1033" s="236" t="s">
        <v>6159</v>
      </c>
      <c r="B1033" s="245"/>
      <c r="C1033" s="245"/>
      <c r="D1033" s="245"/>
      <c r="E1033" s="245"/>
      <c r="F1033" s="245"/>
    </row>
    <row r="1034" spans="1:6" x14ac:dyDescent="0.25">
      <c r="A1034" s="236" t="s">
        <v>6160</v>
      </c>
      <c r="B1034" s="245"/>
      <c r="C1034" s="245"/>
      <c r="D1034" s="245"/>
      <c r="E1034" s="245"/>
      <c r="F1034" s="245"/>
    </row>
    <row r="1035" spans="1:6" x14ac:dyDescent="0.25">
      <c r="A1035" s="236" t="s">
        <v>6161</v>
      </c>
      <c r="B1035" s="245"/>
      <c r="C1035" s="245"/>
      <c r="D1035" s="245"/>
      <c r="E1035" s="245"/>
      <c r="F1035" s="245"/>
    </row>
    <row r="1036" spans="1:6" x14ac:dyDescent="0.25">
      <c r="A1036" s="236" t="s">
        <v>6162</v>
      </c>
      <c r="B1036" s="245">
        <v>1574.6615550174899</v>
      </c>
      <c r="C1036" s="245"/>
      <c r="D1036" s="245"/>
      <c r="E1036" s="245"/>
      <c r="F1036" s="245"/>
    </row>
    <row r="1037" spans="1:6" x14ac:dyDescent="0.25">
      <c r="A1037" s="236" t="s">
        <v>6163</v>
      </c>
      <c r="B1037" s="245"/>
      <c r="C1037" s="245"/>
      <c r="D1037" s="245"/>
      <c r="E1037" s="245"/>
      <c r="F1037" s="245"/>
    </row>
    <row r="1038" spans="1:6" x14ac:dyDescent="0.25">
      <c r="A1038" s="236" t="s">
        <v>6164</v>
      </c>
      <c r="B1038" s="245">
        <v>2039.17304189435</v>
      </c>
      <c r="C1038" s="245"/>
      <c r="D1038" s="245"/>
      <c r="E1038" s="245"/>
      <c r="F1038" s="245"/>
    </row>
    <row r="1039" spans="1:6" x14ac:dyDescent="0.25">
      <c r="A1039" s="236" t="s">
        <v>6165</v>
      </c>
      <c r="B1039" s="245">
        <v>1357.64870689655</v>
      </c>
      <c r="C1039" s="245"/>
      <c r="D1039" s="245"/>
      <c r="E1039" s="245"/>
      <c r="F1039" s="245"/>
    </row>
    <row r="1040" spans="1:6" x14ac:dyDescent="0.25">
      <c r="A1040" s="236" t="s">
        <v>6166</v>
      </c>
      <c r="B1040" s="245">
        <v>1782.0825136612</v>
      </c>
      <c r="C1040" s="245"/>
      <c r="D1040" s="245"/>
      <c r="E1040" s="245"/>
      <c r="F1040" s="245"/>
    </row>
    <row r="1041" spans="1:6" x14ac:dyDescent="0.25">
      <c r="A1041" s="236" t="s">
        <v>6167</v>
      </c>
      <c r="B1041" s="245"/>
      <c r="C1041" s="245"/>
      <c r="D1041" s="245"/>
      <c r="E1041" s="245"/>
      <c r="F1041" s="245"/>
    </row>
    <row r="1042" spans="1:6" x14ac:dyDescent="0.25">
      <c r="A1042" s="236" t="s">
        <v>6168</v>
      </c>
      <c r="B1042" s="245"/>
      <c r="C1042" s="245"/>
      <c r="D1042" s="245"/>
      <c r="E1042" s="245"/>
      <c r="F1042" s="245"/>
    </row>
    <row r="1043" spans="1:6" x14ac:dyDescent="0.25">
      <c r="A1043" s="236" t="s">
        <v>6169</v>
      </c>
      <c r="B1043" s="245"/>
      <c r="C1043" s="245"/>
      <c r="D1043" s="245"/>
      <c r="E1043" s="245"/>
      <c r="F1043" s="245"/>
    </row>
    <row r="1044" spans="1:6" x14ac:dyDescent="0.25">
      <c r="A1044" s="236" t="s">
        <v>6170</v>
      </c>
      <c r="B1044" s="245">
        <v>978.75</v>
      </c>
      <c r="C1044" s="245"/>
      <c r="D1044" s="245"/>
      <c r="E1044" s="245"/>
      <c r="F1044" s="245"/>
    </row>
    <row r="1045" spans="1:6" x14ac:dyDescent="0.25">
      <c r="A1045" s="236" t="s">
        <v>6171</v>
      </c>
      <c r="B1045" s="245"/>
      <c r="C1045" s="245"/>
      <c r="D1045" s="245"/>
      <c r="E1045" s="245"/>
      <c r="F1045" s="245"/>
    </row>
    <row r="1046" spans="1:6" x14ac:dyDescent="0.25">
      <c r="A1046" s="236" t="s">
        <v>6172</v>
      </c>
      <c r="B1046" s="245">
        <v>3798.1973684210502</v>
      </c>
      <c r="C1046" s="245"/>
      <c r="D1046" s="245"/>
      <c r="E1046" s="245"/>
      <c r="F1046" s="245"/>
    </row>
    <row r="1047" spans="1:6" x14ac:dyDescent="0.25">
      <c r="A1047" s="236" t="s">
        <v>6173</v>
      </c>
      <c r="B1047" s="245"/>
      <c r="C1047" s="245"/>
      <c r="D1047" s="245"/>
      <c r="E1047" s="245"/>
      <c r="F1047" s="245"/>
    </row>
    <row r="1048" spans="1:6" x14ac:dyDescent="0.25">
      <c r="A1048" s="236" t="s">
        <v>6174</v>
      </c>
      <c r="B1048" s="245"/>
      <c r="C1048" s="245"/>
      <c r="D1048" s="245"/>
      <c r="E1048" s="245"/>
      <c r="F1048" s="245"/>
    </row>
    <row r="1049" spans="1:6" x14ac:dyDescent="0.25">
      <c r="A1049" s="236" t="s">
        <v>6175</v>
      </c>
      <c r="B1049" s="245"/>
      <c r="C1049" s="245"/>
      <c r="D1049" s="245"/>
      <c r="E1049" s="245"/>
      <c r="F1049" s="245"/>
    </row>
    <row r="1050" spans="1:6" x14ac:dyDescent="0.25">
      <c r="A1050" s="236" t="s">
        <v>6176</v>
      </c>
      <c r="B1050" s="245"/>
      <c r="C1050" s="245"/>
      <c r="D1050" s="245"/>
      <c r="E1050" s="245"/>
      <c r="F1050" s="245"/>
    </row>
    <row r="1051" spans="1:6" x14ac:dyDescent="0.25">
      <c r="A1051" s="236" t="s">
        <v>6177</v>
      </c>
      <c r="B1051" s="245">
        <v>5388.1754385964896</v>
      </c>
      <c r="C1051" s="245"/>
      <c r="D1051" s="245"/>
      <c r="E1051" s="245"/>
      <c r="F1051" s="245"/>
    </row>
    <row r="1052" spans="1:6" x14ac:dyDescent="0.25">
      <c r="A1052" s="236" t="s">
        <v>6178</v>
      </c>
      <c r="B1052" s="245">
        <v>163.953846153846</v>
      </c>
      <c r="C1052" s="245"/>
      <c r="D1052" s="245"/>
      <c r="E1052" s="245"/>
      <c r="F1052" s="245"/>
    </row>
    <row r="1053" spans="1:6" x14ac:dyDescent="0.25">
      <c r="A1053" s="236" t="s">
        <v>6179</v>
      </c>
      <c r="B1053" s="245">
        <v>1720.56952169077</v>
      </c>
      <c r="C1053" s="245"/>
      <c r="D1053" s="245"/>
      <c r="E1053" s="245"/>
      <c r="F1053" s="245"/>
    </row>
    <row r="1054" spans="1:6" x14ac:dyDescent="0.25">
      <c r="A1054" s="236" t="s">
        <v>6180</v>
      </c>
      <c r="B1054" s="245">
        <v>57507.4406779661</v>
      </c>
      <c r="C1054" s="245"/>
      <c r="D1054" s="245"/>
      <c r="E1054" s="245"/>
      <c r="F1054" s="245"/>
    </row>
    <row r="1055" spans="1:6" x14ac:dyDescent="0.25">
      <c r="A1055" s="236" t="s">
        <v>6181</v>
      </c>
      <c r="B1055" s="245">
        <v>4638.9234118852501</v>
      </c>
      <c r="C1055" s="245"/>
      <c r="D1055" s="245"/>
      <c r="E1055" s="245"/>
      <c r="F1055" s="245"/>
    </row>
    <row r="1056" spans="1:6" x14ac:dyDescent="0.25">
      <c r="A1056" s="236" t="s">
        <v>6182</v>
      </c>
      <c r="B1056" s="245"/>
      <c r="C1056" s="245"/>
      <c r="D1056" s="245"/>
      <c r="E1056" s="245"/>
      <c r="F1056" s="245"/>
    </row>
    <row r="1057" spans="1:6" x14ac:dyDescent="0.25">
      <c r="A1057" s="236" t="s">
        <v>6183</v>
      </c>
      <c r="B1057" s="245">
        <v>793.064406779661</v>
      </c>
      <c r="C1057" s="245"/>
      <c r="D1057" s="245"/>
      <c r="E1057" s="245"/>
      <c r="F1057" s="245"/>
    </row>
    <row r="1058" spans="1:6" x14ac:dyDescent="0.25">
      <c r="A1058" s="236" t="s">
        <v>6184</v>
      </c>
      <c r="B1058" s="245">
        <v>23076.2881355932</v>
      </c>
      <c r="C1058" s="245"/>
      <c r="D1058" s="245"/>
      <c r="E1058" s="245"/>
      <c r="F1058" s="245"/>
    </row>
    <row r="1059" spans="1:6" x14ac:dyDescent="0.25">
      <c r="A1059" s="236" t="s">
        <v>6185</v>
      </c>
      <c r="B1059" s="245">
        <v>5051.6000000000004</v>
      </c>
      <c r="C1059" s="245"/>
      <c r="D1059" s="245"/>
      <c r="E1059" s="245"/>
      <c r="F1059" s="245"/>
    </row>
    <row r="1060" spans="1:6" x14ac:dyDescent="0.25">
      <c r="A1060" s="236" t="s">
        <v>6186</v>
      </c>
      <c r="B1060" s="245">
        <v>194.55</v>
      </c>
      <c r="C1060" s="245"/>
      <c r="D1060" s="245"/>
      <c r="E1060" s="245"/>
      <c r="F1060" s="245"/>
    </row>
    <row r="1061" spans="1:6" x14ac:dyDescent="0.25">
      <c r="A1061" s="236" t="s">
        <v>6187</v>
      </c>
      <c r="B1061" s="245">
        <v>17553.118644067799</v>
      </c>
      <c r="C1061" s="245"/>
      <c r="D1061" s="245"/>
      <c r="E1061" s="245"/>
      <c r="F1061" s="245"/>
    </row>
    <row r="1062" spans="1:6" x14ac:dyDescent="0.25">
      <c r="A1062" s="236" t="s">
        <v>6188</v>
      </c>
      <c r="B1062" s="245">
        <v>3241.7471751412399</v>
      </c>
      <c r="C1062" s="245"/>
      <c r="D1062" s="245"/>
      <c r="E1062" s="245"/>
      <c r="F1062" s="245"/>
    </row>
    <row r="1063" spans="1:6" x14ac:dyDescent="0.25">
      <c r="A1063" s="236" t="s">
        <v>6189</v>
      </c>
      <c r="B1063" s="245">
        <v>1340.64655172414</v>
      </c>
      <c r="C1063" s="245"/>
      <c r="D1063" s="245"/>
      <c r="E1063" s="245"/>
      <c r="F1063" s="245"/>
    </row>
    <row r="1064" spans="1:6" x14ac:dyDescent="0.25">
      <c r="A1064" s="236" t="s">
        <v>6190</v>
      </c>
      <c r="B1064" s="245">
        <v>914.80734463276804</v>
      </c>
      <c r="C1064" s="245"/>
      <c r="D1064" s="245"/>
      <c r="E1064" s="245"/>
      <c r="F1064" s="245"/>
    </row>
    <row r="1065" spans="1:6" x14ac:dyDescent="0.25">
      <c r="A1065" s="236" t="s">
        <v>6191</v>
      </c>
      <c r="B1065" s="245">
        <v>1221.16949152542</v>
      </c>
      <c r="C1065" s="245"/>
      <c r="D1065" s="245"/>
      <c r="E1065" s="245"/>
      <c r="F1065" s="245"/>
    </row>
    <row r="1066" spans="1:6" x14ac:dyDescent="0.25">
      <c r="A1066" s="236" t="s">
        <v>6192</v>
      </c>
      <c r="B1066" s="245">
        <v>2898.23870967742</v>
      </c>
      <c r="C1066" s="245"/>
      <c r="D1066" s="245"/>
      <c r="E1066" s="245"/>
      <c r="F1066" s="245"/>
    </row>
    <row r="1067" spans="1:6" x14ac:dyDescent="0.25">
      <c r="A1067" s="236" t="s">
        <v>6193</v>
      </c>
      <c r="B1067" s="245"/>
      <c r="C1067" s="245"/>
      <c r="D1067" s="245"/>
      <c r="E1067" s="245"/>
      <c r="F1067" s="245"/>
    </row>
    <row r="1068" spans="1:6" x14ac:dyDescent="0.25">
      <c r="A1068" s="236" t="s">
        <v>6194</v>
      </c>
      <c r="B1068" s="245">
        <v>1953.8952586206899</v>
      </c>
      <c r="C1068" s="245"/>
      <c r="D1068" s="245"/>
      <c r="E1068" s="245"/>
      <c r="F1068" s="245"/>
    </row>
    <row r="1069" spans="1:6" x14ac:dyDescent="0.25">
      <c r="A1069" s="236" t="s">
        <v>6195</v>
      </c>
      <c r="B1069" s="245">
        <v>27005.696448087401</v>
      </c>
      <c r="C1069" s="245"/>
      <c r="D1069" s="245"/>
      <c r="E1069" s="245"/>
      <c r="F1069" s="245"/>
    </row>
    <row r="1070" spans="1:6" x14ac:dyDescent="0.25">
      <c r="A1070" s="236" t="s">
        <v>6196</v>
      </c>
      <c r="B1070" s="245"/>
      <c r="C1070" s="245"/>
      <c r="D1070" s="245"/>
      <c r="E1070" s="245"/>
      <c r="F1070" s="245"/>
    </row>
    <row r="1071" spans="1:6" x14ac:dyDescent="0.25">
      <c r="A1071" s="236" t="s">
        <v>6197</v>
      </c>
      <c r="B1071" s="245">
        <v>96.819945355191294</v>
      </c>
      <c r="C1071" s="245"/>
      <c r="D1071" s="245"/>
      <c r="E1071" s="245"/>
      <c r="F1071" s="245"/>
    </row>
    <row r="1072" spans="1:6" x14ac:dyDescent="0.25">
      <c r="A1072" s="236" t="s">
        <v>6198</v>
      </c>
      <c r="B1072" s="245">
        <v>41.992307692307698</v>
      </c>
      <c r="C1072" s="245"/>
      <c r="D1072" s="245"/>
      <c r="E1072" s="245"/>
      <c r="F1072" s="245"/>
    </row>
    <row r="1073" spans="1:6" x14ac:dyDescent="0.25">
      <c r="A1073" s="236" t="s">
        <v>6199</v>
      </c>
      <c r="B1073" s="245">
        <v>91.45</v>
      </c>
      <c r="C1073" s="245"/>
      <c r="D1073" s="245"/>
      <c r="E1073" s="245"/>
      <c r="F1073" s="245"/>
    </row>
    <row r="1074" spans="1:6" x14ac:dyDescent="0.25">
      <c r="A1074" s="236" t="s">
        <v>6200</v>
      </c>
      <c r="B1074" s="245">
        <v>29340.775862069</v>
      </c>
      <c r="C1074" s="245"/>
      <c r="D1074" s="245"/>
      <c r="E1074" s="245"/>
      <c r="F1074" s="245"/>
    </row>
    <row r="1075" spans="1:6" x14ac:dyDescent="0.25">
      <c r="A1075" s="236" t="s">
        <v>6201</v>
      </c>
      <c r="B1075" s="245"/>
      <c r="C1075" s="245"/>
      <c r="D1075" s="245"/>
      <c r="E1075" s="245"/>
      <c r="F1075" s="245"/>
    </row>
    <row r="1076" spans="1:6" x14ac:dyDescent="0.25">
      <c r="A1076" s="236" t="s">
        <v>6202</v>
      </c>
      <c r="B1076" s="245">
        <v>358.75486680327901</v>
      </c>
      <c r="C1076" s="245"/>
      <c r="D1076" s="245"/>
      <c r="E1076" s="245"/>
      <c r="F1076" s="245"/>
    </row>
    <row r="1077" spans="1:6" x14ac:dyDescent="0.25">
      <c r="A1077" s="236" t="s">
        <v>6203</v>
      </c>
      <c r="B1077" s="245">
        <v>426.04918032786901</v>
      </c>
      <c r="C1077" s="245"/>
      <c r="D1077" s="245"/>
      <c r="E1077" s="245"/>
      <c r="F1077" s="245"/>
    </row>
    <row r="1078" spans="1:6" x14ac:dyDescent="0.25">
      <c r="A1078" s="236" t="s">
        <v>6204</v>
      </c>
      <c r="B1078" s="245">
        <v>362.10348360655701</v>
      </c>
      <c r="C1078" s="245"/>
      <c r="D1078" s="245"/>
      <c r="E1078" s="245"/>
      <c r="F1078" s="245"/>
    </row>
    <row r="1079" spans="1:6" x14ac:dyDescent="0.25">
      <c r="A1079" s="236" t="s">
        <v>6205</v>
      </c>
      <c r="B1079" s="245">
        <v>2239.5086206896599</v>
      </c>
      <c r="C1079" s="245"/>
      <c r="D1079" s="245"/>
      <c r="E1079" s="245"/>
      <c r="F1079" s="245"/>
    </row>
    <row r="1080" spans="1:6" x14ac:dyDescent="0.25">
      <c r="A1080" s="236" t="s">
        <v>6206</v>
      </c>
      <c r="B1080" s="245"/>
      <c r="C1080" s="245"/>
      <c r="D1080" s="245"/>
      <c r="E1080" s="245"/>
      <c r="F1080" s="245"/>
    </row>
    <row r="1081" spans="1:6" x14ac:dyDescent="0.25">
      <c r="A1081" s="236" t="s">
        <v>6207</v>
      </c>
      <c r="B1081" s="245">
        <v>759.41379310344803</v>
      </c>
      <c r="C1081" s="245"/>
      <c r="D1081" s="245"/>
      <c r="E1081" s="245"/>
      <c r="F1081" s="245"/>
    </row>
    <row r="1082" spans="1:6" x14ac:dyDescent="0.25">
      <c r="A1082" s="236" t="s">
        <v>6208</v>
      </c>
      <c r="B1082" s="245">
        <v>1465.7702586206899</v>
      </c>
      <c r="C1082" s="245"/>
      <c r="D1082" s="245"/>
      <c r="E1082" s="245"/>
      <c r="F1082" s="245"/>
    </row>
    <row r="1083" spans="1:6" x14ac:dyDescent="0.25">
      <c r="A1083" s="236" t="s">
        <v>6209</v>
      </c>
      <c r="B1083" s="245">
        <v>21506.576271186401</v>
      </c>
      <c r="C1083" s="245"/>
      <c r="D1083" s="245"/>
      <c r="E1083" s="245"/>
      <c r="F1083" s="245"/>
    </row>
    <row r="1084" spans="1:6" x14ac:dyDescent="0.25">
      <c r="A1084" s="236" t="s">
        <v>6210</v>
      </c>
      <c r="B1084" s="245">
        <v>3735.70698924731</v>
      </c>
      <c r="C1084" s="245"/>
      <c r="D1084" s="245"/>
      <c r="E1084" s="245"/>
      <c r="F1084" s="245"/>
    </row>
    <row r="1085" spans="1:6" x14ac:dyDescent="0.25">
      <c r="A1085" s="236" t="s">
        <v>6211</v>
      </c>
      <c r="B1085" s="245">
        <v>1921.3937708565099</v>
      </c>
      <c r="C1085" s="245"/>
      <c r="D1085" s="245"/>
      <c r="E1085" s="245"/>
      <c r="F1085" s="245"/>
    </row>
    <row r="1086" spans="1:6" x14ac:dyDescent="0.25">
      <c r="A1086" s="236" t="s">
        <v>6212</v>
      </c>
      <c r="B1086" s="245">
        <v>517.963114754098</v>
      </c>
      <c r="C1086" s="245"/>
      <c r="D1086" s="245"/>
      <c r="E1086" s="245"/>
      <c r="F1086" s="245"/>
    </row>
    <row r="1087" spans="1:6" x14ac:dyDescent="0.25">
      <c r="A1087" s="236" t="s">
        <v>6213</v>
      </c>
      <c r="B1087" s="245"/>
      <c r="C1087" s="245"/>
      <c r="D1087" s="245"/>
      <c r="E1087" s="245"/>
      <c r="F1087" s="245"/>
    </row>
    <row r="1088" spans="1:6" x14ac:dyDescent="0.25">
      <c r="A1088" s="236" t="s">
        <v>6214</v>
      </c>
      <c r="B1088" s="245">
        <v>5.43333333333333</v>
      </c>
      <c r="C1088" s="245"/>
      <c r="D1088" s="245"/>
      <c r="E1088" s="245"/>
      <c r="F1088" s="245"/>
    </row>
    <row r="1089" spans="1:6" x14ac:dyDescent="0.25">
      <c r="A1089" s="236" t="s">
        <v>6215</v>
      </c>
      <c r="B1089" s="245">
        <v>694.60384615384601</v>
      </c>
      <c r="C1089" s="245"/>
      <c r="D1089" s="245"/>
      <c r="E1089" s="245"/>
      <c r="F1089" s="245"/>
    </row>
    <row r="1090" spans="1:6" x14ac:dyDescent="0.25">
      <c r="A1090" s="236" t="s">
        <v>6216</v>
      </c>
      <c r="B1090" s="245">
        <v>157.48415300546401</v>
      </c>
      <c r="C1090" s="245"/>
      <c r="D1090" s="245"/>
      <c r="E1090" s="245"/>
      <c r="F1090" s="245"/>
    </row>
    <row r="1091" spans="1:6" x14ac:dyDescent="0.25">
      <c r="A1091" s="236" t="s">
        <v>6217</v>
      </c>
      <c r="B1091" s="245">
        <v>17932.525423728799</v>
      </c>
      <c r="C1091" s="245"/>
      <c r="D1091" s="245"/>
      <c r="E1091" s="245"/>
      <c r="F1091" s="245"/>
    </row>
    <row r="1092" spans="1:6" x14ac:dyDescent="0.25">
      <c r="A1092" s="236" t="s">
        <v>6218</v>
      </c>
      <c r="B1092" s="245">
        <v>124.10593220339</v>
      </c>
      <c r="C1092" s="245"/>
      <c r="D1092" s="245"/>
      <c r="E1092" s="245"/>
      <c r="F1092" s="245"/>
    </row>
    <row r="1093" spans="1:6" x14ac:dyDescent="0.25">
      <c r="A1093" s="236" t="s">
        <v>6219</v>
      </c>
      <c r="B1093" s="245">
        <v>3011.046875</v>
      </c>
      <c r="C1093" s="245"/>
      <c r="D1093" s="245"/>
      <c r="E1093" s="245"/>
      <c r="F1093" s="245"/>
    </row>
    <row r="1094" spans="1:6" x14ac:dyDescent="0.25">
      <c r="A1094" s="236" t="s">
        <v>6220</v>
      </c>
      <c r="B1094" s="245">
        <v>7.1311475409836103</v>
      </c>
      <c r="C1094" s="245"/>
      <c r="D1094" s="245"/>
      <c r="E1094" s="245"/>
      <c r="F1094" s="245"/>
    </row>
    <row r="1095" spans="1:6" x14ac:dyDescent="0.25">
      <c r="A1095" s="236" t="s">
        <v>6221</v>
      </c>
      <c r="B1095" s="245">
        <v>14733.935483871001</v>
      </c>
      <c r="C1095" s="245"/>
      <c r="D1095" s="245"/>
      <c r="E1095" s="245"/>
      <c r="F1095" s="245"/>
    </row>
    <row r="1096" spans="1:6" x14ac:dyDescent="0.25">
      <c r="A1096" s="236" t="s">
        <v>6222</v>
      </c>
      <c r="B1096" s="245">
        <v>149.94590163934399</v>
      </c>
      <c r="C1096" s="245"/>
      <c r="D1096" s="245"/>
      <c r="E1096" s="245"/>
      <c r="F1096" s="245"/>
    </row>
    <row r="1097" spans="1:6" x14ac:dyDescent="0.25">
      <c r="A1097" s="236" t="s">
        <v>6223</v>
      </c>
      <c r="B1097" s="245">
        <v>1489.2619047619</v>
      </c>
      <c r="C1097" s="245"/>
      <c r="D1097" s="245"/>
      <c r="E1097" s="245"/>
      <c r="F1097" s="245"/>
    </row>
    <row r="1098" spans="1:6" x14ac:dyDescent="0.25">
      <c r="A1098" s="236" t="s">
        <v>6224</v>
      </c>
      <c r="B1098" s="245">
        <v>3036.18579234973</v>
      </c>
      <c r="C1098" s="245"/>
      <c r="D1098" s="245"/>
      <c r="E1098" s="245"/>
      <c r="F1098" s="245"/>
    </row>
    <row r="1099" spans="1:6" x14ac:dyDescent="0.25">
      <c r="A1099" s="236" t="s">
        <v>6225</v>
      </c>
      <c r="B1099" s="245">
        <v>4766.9055555555597</v>
      </c>
      <c r="C1099" s="245"/>
      <c r="D1099" s="245"/>
      <c r="E1099" s="245"/>
      <c r="F1099" s="245"/>
    </row>
    <row r="1100" spans="1:6" x14ac:dyDescent="0.25">
      <c r="A1100" s="236" t="s">
        <v>6226</v>
      </c>
      <c r="B1100" s="245">
        <v>23307.578947368402</v>
      </c>
      <c r="C1100" s="245"/>
      <c r="D1100" s="245"/>
      <c r="E1100" s="245"/>
      <c r="F1100" s="245"/>
    </row>
    <row r="1101" spans="1:6" x14ac:dyDescent="0.25">
      <c r="A1101" s="236" t="s">
        <v>6227</v>
      </c>
      <c r="B1101" s="245">
        <v>24727.796610169498</v>
      </c>
      <c r="C1101" s="245"/>
      <c r="D1101" s="245"/>
      <c r="E1101" s="245"/>
      <c r="F1101" s="245"/>
    </row>
    <row r="1102" spans="1:6" x14ac:dyDescent="0.25">
      <c r="A1102" s="236" t="s">
        <v>6228</v>
      </c>
      <c r="B1102" s="245">
        <v>2007.0711864406801</v>
      </c>
      <c r="C1102" s="245"/>
      <c r="D1102" s="245"/>
      <c r="E1102" s="245"/>
      <c r="F1102" s="245"/>
    </row>
    <row r="1103" spans="1:6" x14ac:dyDescent="0.25">
      <c r="A1103" s="236" t="s">
        <v>6229</v>
      </c>
      <c r="B1103" s="245">
        <v>209</v>
      </c>
      <c r="C1103" s="245"/>
      <c r="D1103" s="245"/>
      <c r="E1103" s="245"/>
      <c r="F1103" s="245"/>
    </row>
    <row r="1104" spans="1:6" x14ac:dyDescent="0.25">
      <c r="A1104" s="236" t="s">
        <v>6230</v>
      </c>
      <c r="B1104" s="245">
        <v>14872.064516128999</v>
      </c>
      <c r="C1104" s="245"/>
      <c r="D1104" s="245"/>
      <c r="E1104" s="245"/>
      <c r="F1104" s="245"/>
    </row>
    <row r="1105" spans="1:6" x14ac:dyDescent="0.25">
      <c r="A1105" s="236" t="s">
        <v>6231</v>
      </c>
      <c r="B1105" s="245">
        <v>204.34255129348799</v>
      </c>
      <c r="C1105" s="245"/>
      <c r="D1105" s="245"/>
      <c r="E1105" s="245"/>
      <c r="F1105" s="245"/>
    </row>
    <row r="1106" spans="1:6" x14ac:dyDescent="0.25">
      <c r="A1106" s="236" t="s">
        <v>6232</v>
      </c>
      <c r="B1106" s="245">
        <v>408.20797413793099</v>
      </c>
      <c r="C1106" s="245"/>
      <c r="D1106" s="245"/>
      <c r="E1106" s="245"/>
      <c r="F1106" s="245"/>
    </row>
    <row r="1107" spans="1:6" x14ac:dyDescent="0.25">
      <c r="A1107" s="236" t="s">
        <v>6233</v>
      </c>
      <c r="B1107" s="245">
        <v>5974.2090859332202</v>
      </c>
      <c r="C1107" s="245"/>
      <c r="D1107" s="245"/>
      <c r="E1107" s="245"/>
      <c r="F1107" s="245"/>
    </row>
    <row r="1108" spans="1:6" x14ac:dyDescent="0.25">
      <c r="A1108" s="236" t="s">
        <v>6234</v>
      </c>
      <c r="B1108" s="245"/>
      <c r="C1108" s="245"/>
      <c r="D1108" s="245"/>
      <c r="E1108" s="245"/>
      <c r="F1108" s="245"/>
    </row>
    <row r="1109" spans="1:6" x14ac:dyDescent="0.25">
      <c r="A1109" s="236" t="s">
        <v>6235</v>
      </c>
      <c r="B1109" s="245">
        <v>652.97240437158496</v>
      </c>
      <c r="C1109" s="245"/>
      <c r="D1109" s="245"/>
      <c r="E1109" s="245"/>
      <c r="F1109" s="245"/>
    </row>
    <row r="1110" spans="1:6" x14ac:dyDescent="0.25">
      <c r="A1110" s="236" t="s">
        <v>6236</v>
      </c>
      <c r="B1110" s="245">
        <v>353.316666666667</v>
      </c>
      <c r="C1110" s="245"/>
      <c r="D1110" s="245"/>
      <c r="E1110" s="245"/>
      <c r="F1110" s="245"/>
    </row>
    <row r="1111" spans="1:6" x14ac:dyDescent="0.25">
      <c r="A1111" s="236" t="s">
        <v>6237</v>
      </c>
      <c r="B1111" s="245">
        <v>469.28571428571399</v>
      </c>
      <c r="C1111" s="245"/>
      <c r="D1111" s="245"/>
      <c r="E1111" s="245"/>
      <c r="F1111" s="245"/>
    </row>
    <row r="1112" spans="1:6" x14ac:dyDescent="0.25">
      <c r="A1112" s="236" t="s">
        <v>6238</v>
      </c>
      <c r="B1112" s="245"/>
      <c r="C1112" s="245"/>
      <c r="D1112" s="245"/>
      <c r="E1112" s="245"/>
      <c r="F1112" s="245"/>
    </row>
    <row r="1113" spans="1:6" x14ac:dyDescent="0.25">
      <c r="A1113" s="236" t="s">
        <v>6239</v>
      </c>
      <c r="B1113" s="245">
        <v>5093.2054329371804</v>
      </c>
      <c r="C1113" s="245"/>
      <c r="D1113" s="245"/>
      <c r="E1113" s="245"/>
      <c r="F1113" s="245"/>
    </row>
    <row r="1114" spans="1:6" x14ac:dyDescent="0.25">
      <c r="A1114" s="236" t="s">
        <v>6240</v>
      </c>
      <c r="B1114" s="245">
        <v>6141.2698412698401</v>
      </c>
      <c r="C1114" s="245"/>
      <c r="D1114" s="245"/>
      <c r="E1114" s="245"/>
      <c r="F1114" s="245"/>
    </row>
    <row r="1115" spans="1:6" x14ac:dyDescent="0.25">
      <c r="A1115" s="236" t="s">
        <v>6241</v>
      </c>
      <c r="B1115" s="245"/>
      <c r="C1115" s="245"/>
      <c r="D1115" s="245"/>
      <c r="E1115" s="245"/>
      <c r="F1115" s="245"/>
    </row>
    <row r="1116" spans="1:6" x14ac:dyDescent="0.25">
      <c r="A1116" s="236" t="s">
        <v>6242</v>
      </c>
      <c r="B1116" s="245">
        <v>1879.3856249999999</v>
      </c>
      <c r="C1116" s="245"/>
      <c r="D1116" s="245"/>
      <c r="E1116" s="245"/>
      <c r="F1116" s="245"/>
    </row>
    <row r="1117" spans="1:6" x14ac:dyDescent="0.25">
      <c r="A1117" s="236" t="s">
        <v>6243</v>
      </c>
      <c r="B1117" s="245">
        <v>20708.118644067799</v>
      </c>
      <c r="C1117" s="245"/>
      <c r="D1117" s="245"/>
      <c r="E1117" s="245"/>
      <c r="F1117" s="245"/>
    </row>
    <row r="1118" spans="1:6" x14ac:dyDescent="0.25">
      <c r="A1118" s="236" t="s">
        <v>6244</v>
      </c>
      <c r="B1118" s="245"/>
      <c r="C1118" s="245"/>
      <c r="D1118" s="245"/>
      <c r="E1118" s="245"/>
      <c r="F1118" s="245"/>
    </row>
    <row r="1119" spans="1:6" x14ac:dyDescent="0.25">
      <c r="A1119" s="236" t="s">
        <v>6245</v>
      </c>
      <c r="B1119" s="245">
        <v>23252.929824561401</v>
      </c>
      <c r="C1119" s="245"/>
      <c r="D1119" s="245"/>
      <c r="E1119" s="245"/>
      <c r="F1119" s="245"/>
    </row>
    <row r="1120" spans="1:6" x14ac:dyDescent="0.25">
      <c r="A1120" s="236" t="s">
        <v>6246</v>
      </c>
      <c r="B1120" s="245"/>
      <c r="C1120" s="245"/>
      <c r="D1120" s="245"/>
      <c r="E1120" s="245"/>
      <c r="F1120" s="245"/>
    </row>
    <row r="1121" spans="1:6" x14ac:dyDescent="0.25">
      <c r="A1121" s="236" t="s">
        <v>6247</v>
      </c>
      <c r="B1121" s="245">
        <v>3794.1325431034502</v>
      </c>
      <c r="C1121" s="245"/>
      <c r="D1121" s="245"/>
      <c r="E1121" s="245"/>
      <c r="F1121" s="245"/>
    </row>
    <row r="1122" spans="1:6" x14ac:dyDescent="0.25">
      <c r="A1122" s="236" t="s">
        <v>6248</v>
      </c>
      <c r="B1122" s="245">
        <v>6282.1290322580599</v>
      </c>
      <c r="C1122" s="245"/>
      <c r="D1122" s="245"/>
      <c r="E1122" s="245"/>
      <c r="F1122" s="245"/>
    </row>
    <row r="1123" spans="1:6" x14ac:dyDescent="0.25">
      <c r="A1123" s="236" t="s">
        <v>6249</v>
      </c>
      <c r="B1123" s="245">
        <v>3127.75969827586</v>
      </c>
      <c r="C1123" s="245"/>
      <c r="D1123" s="245"/>
      <c r="E1123" s="245"/>
      <c r="F1123" s="245"/>
    </row>
    <row r="1124" spans="1:6" x14ac:dyDescent="0.25">
      <c r="A1124" s="236" t="s">
        <v>6250</v>
      </c>
      <c r="B1124" s="245">
        <v>3556.43532560214</v>
      </c>
      <c r="C1124" s="245"/>
      <c r="D1124" s="245"/>
      <c r="E1124" s="245"/>
      <c r="F1124" s="245"/>
    </row>
    <row r="1125" spans="1:6" x14ac:dyDescent="0.25">
      <c r="A1125" s="236" t="s">
        <v>6251</v>
      </c>
      <c r="B1125" s="245"/>
      <c r="C1125" s="245"/>
      <c r="D1125" s="245"/>
      <c r="E1125" s="245"/>
      <c r="F1125" s="245"/>
    </row>
    <row r="1126" spans="1:6" x14ac:dyDescent="0.25">
      <c r="A1126" s="236" t="s">
        <v>6252</v>
      </c>
      <c r="B1126" s="245">
        <v>11322.3132183908</v>
      </c>
      <c r="C1126" s="245"/>
      <c r="D1126" s="245"/>
      <c r="E1126" s="245"/>
      <c r="F1126" s="245"/>
    </row>
    <row r="1127" spans="1:6" x14ac:dyDescent="0.25">
      <c r="A1127" s="236" t="s">
        <v>6253</v>
      </c>
      <c r="B1127" s="245">
        <v>3158.93512931034</v>
      </c>
      <c r="C1127" s="245"/>
      <c r="D1127" s="245"/>
      <c r="E1127" s="245"/>
      <c r="F1127" s="245"/>
    </row>
    <row r="1128" spans="1:6" x14ac:dyDescent="0.25">
      <c r="A1128" s="236" t="s">
        <v>6254</v>
      </c>
      <c r="B1128" s="245">
        <v>3822.3333333333298</v>
      </c>
      <c r="C1128" s="245"/>
      <c r="D1128" s="245"/>
      <c r="E1128" s="245"/>
      <c r="F1128" s="245"/>
    </row>
    <row r="1129" spans="1:6" x14ac:dyDescent="0.25">
      <c r="A1129" s="236" t="s">
        <v>6255</v>
      </c>
      <c r="B1129" s="245">
        <v>406.43175735950001</v>
      </c>
      <c r="C1129" s="245"/>
      <c r="D1129" s="245"/>
      <c r="E1129" s="245"/>
      <c r="F1129" s="245"/>
    </row>
    <row r="1130" spans="1:6" x14ac:dyDescent="0.25">
      <c r="A1130" s="236" t="s">
        <v>6256</v>
      </c>
      <c r="B1130" s="245">
        <v>7388.2686025408302</v>
      </c>
      <c r="C1130" s="245"/>
      <c r="D1130" s="245"/>
      <c r="E1130" s="245"/>
      <c r="F1130" s="245"/>
    </row>
    <row r="1131" spans="1:6" x14ac:dyDescent="0.25">
      <c r="A1131" s="236" t="s">
        <v>6257</v>
      </c>
      <c r="B1131" s="245">
        <v>9362.5231681034493</v>
      </c>
      <c r="C1131" s="245"/>
      <c r="D1131" s="245"/>
      <c r="E1131" s="245"/>
      <c r="F1131" s="245"/>
    </row>
    <row r="1132" spans="1:6" x14ac:dyDescent="0.25">
      <c r="A1132" s="236" t="s">
        <v>6258</v>
      </c>
      <c r="B1132" s="245"/>
      <c r="C1132" s="245"/>
      <c r="D1132" s="245"/>
      <c r="E1132" s="245"/>
      <c r="F1132" s="245"/>
    </row>
    <row r="1133" spans="1:6" x14ac:dyDescent="0.25">
      <c r="A1133" s="236" t="s">
        <v>6259</v>
      </c>
      <c r="B1133" s="245">
        <v>33989.619774011298</v>
      </c>
      <c r="C1133" s="245"/>
      <c r="D1133" s="245"/>
      <c r="E1133" s="245"/>
      <c r="F1133" s="245"/>
    </row>
    <row r="1134" spans="1:6" x14ac:dyDescent="0.25">
      <c r="A1134" s="236" t="s">
        <v>6260</v>
      </c>
      <c r="B1134" s="245">
        <v>6745.6315789473701</v>
      </c>
      <c r="C1134" s="245"/>
      <c r="D1134" s="245"/>
      <c r="E1134" s="245"/>
      <c r="F1134" s="245"/>
    </row>
    <row r="1135" spans="1:6" x14ac:dyDescent="0.25">
      <c r="A1135" s="236" t="s">
        <v>6261</v>
      </c>
      <c r="B1135" s="245">
        <v>3998.3095628415299</v>
      </c>
      <c r="C1135" s="245"/>
      <c r="D1135" s="245"/>
      <c r="E1135" s="245"/>
      <c r="F1135" s="245"/>
    </row>
    <row r="1136" spans="1:6" x14ac:dyDescent="0.25">
      <c r="A1136" s="236" t="s">
        <v>6262</v>
      </c>
      <c r="B1136" s="245">
        <v>1119.1677801724099</v>
      </c>
      <c r="C1136" s="245"/>
      <c r="D1136" s="245"/>
      <c r="E1136" s="245"/>
      <c r="F1136" s="245"/>
    </row>
    <row r="1137" spans="1:6" x14ac:dyDescent="0.25">
      <c r="A1137" s="236" t="s">
        <v>6263</v>
      </c>
      <c r="B1137" s="245">
        <v>1528.5448087431701</v>
      </c>
      <c r="C1137" s="245"/>
      <c r="D1137" s="245"/>
      <c r="E1137" s="245"/>
      <c r="F1137" s="245"/>
    </row>
    <row r="1138" spans="1:6" x14ac:dyDescent="0.25">
      <c r="A1138" s="236" t="s">
        <v>6264</v>
      </c>
      <c r="B1138" s="245">
        <v>1103.01844262295</v>
      </c>
      <c r="C1138" s="245"/>
      <c r="D1138" s="245"/>
      <c r="E1138" s="245"/>
      <c r="F1138" s="245"/>
    </row>
    <row r="1139" spans="1:6" x14ac:dyDescent="0.25">
      <c r="A1139" s="236" t="s">
        <v>6265</v>
      </c>
      <c r="B1139" s="245">
        <v>1588.76310483871</v>
      </c>
      <c r="C1139" s="245"/>
      <c r="D1139" s="245"/>
      <c r="E1139" s="245"/>
      <c r="F1139" s="245"/>
    </row>
    <row r="1140" spans="1:6" x14ac:dyDescent="0.25">
      <c r="A1140" s="236" t="s">
        <v>6266</v>
      </c>
      <c r="B1140" s="245">
        <v>1484.4552631578899</v>
      </c>
      <c r="C1140" s="245"/>
      <c r="D1140" s="245"/>
      <c r="E1140" s="245"/>
      <c r="F1140" s="245"/>
    </row>
    <row r="1141" spans="1:6" x14ac:dyDescent="0.25">
      <c r="A1141" s="236" t="s">
        <v>6267</v>
      </c>
      <c r="B1141" s="245">
        <v>99.622950819672099</v>
      </c>
      <c r="C1141" s="245"/>
      <c r="D1141" s="245"/>
      <c r="E1141" s="245"/>
      <c r="F1141" s="245"/>
    </row>
    <row r="1142" spans="1:6" x14ac:dyDescent="0.25">
      <c r="A1142" s="236" t="s">
        <v>6268</v>
      </c>
      <c r="B1142" s="245">
        <v>2035.8638262322499</v>
      </c>
      <c r="C1142" s="245"/>
      <c r="D1142" s="245"/>
      <c r="E1142" s="245"/>
      <c r="F1142" s="245"/>
    </row>
    <row r="1143" spans="1:6" x14ac:dyDescent="0.25">
      <c r="A1143" s="236" t="s">
        <v>6269</v>
      </c>
      <c r="B1143" s="245">
        <v>30628.095645491801</v>
      </c>
      <c r="C1143" s="245"/>
      <c r="D1143" s="245"/>
      <c r="E1143" s="245"/>
      <c r="F1143" s="245"/>
    </row>
    <row r="1144" spans="1:6" x14ac:dyDescent="0.25">
      <c r="A1144" s="236" t="s">
        <v>6270</v>
      </c>
      <c r="B1144" s="245">
        <v>275.73461538461498</v>
      </c>
      <c r="C1144" s="245"/>
      <c r="D1144" s="245"/>
      <c r="E1144" s="245"/>
      <c r="F1144" s="245"/>
    </row>
    <row r="1145" spans="1:6" x14ac:dyDescent="0.25">
      <c r="A1145" s="236" t="s">
        <v>6271</v>
      </c>
      <c r="B1145" s="245">
        <v>1785.1818181818201</v>
      </c>
      <c r="C1145" s="245"/>
      <c r="D1145" s="245"/>
      <c r="E1145" s="245"/>
      <c r="F1145" s="245"/>
    </row>
    <row r="1146" spans="1:6" x14ac:dyDescent="0.25">
      <c r="A1146" s="236" t="s">
        <v>6272</v>
      </c>
      <c r="B1146" s="245">
        <v>1581.5547413793099</v>
      </c>
      <c r="C1146" s="245"/>
      <c r="D1146" s="245"/>
      <c r="E1146" s="245"/>
      <c r="F1146" s="245"/>
    </row>
    <row r="1147" spans="1:6" x14ac:dyDescent="0.25">
      <c r="A1147" s="236" t="s">
        <v>6273</v>
      </c>
      <c r="B1147" s="245">
        <v>8829.9354838709696</v>
      </c>
      <c r="C1147" s="245"/>
      <c r="D1147" s="245"/>
      <c r="E1147" s="245"/>
      <c r="F1147" s="245"/>
    </row>
    <row r="1148" spans="1:6" x14ac:dyDescent="0.25">
      <c r="A1148" s="236" t="s">
        <v>6274</v>
      </c>
      <c r="B1148" s="245">
        <v>866.341807909605</v>
      </c>
      <c r="C1148" s="245"/>
      <c r="D1148" s="245"/>
      <c r="E1148" s="245"/>
      <c r="F1148" s="245"/>
    </row>
    <row r="1149" spans="1:6" x14ac:dyDescent="0.25">
      <c r="A1149" s="236" t="s">
        <v>6275</v>
      </c>
      <c r="B1149" s="245">
        <v>196.95928961748601</v>
      </c>
      <c r="C1149" s="245"/>
      <c r="D1149" s="245"/>
      <c r="E1149" s="245"/>
      <c r="F1149" s="245"/>
    </row>
    <row r="1150" spans="1:6" x14ac:dyDescent="0.25">
      <c r="A1150" s="236" t="s">
        <v>6276</v>
      </c>
      <c r="B1150" s="245">
        <v>730</v>
      </c>
      <c r="C1150" s="245"/>
      <c r="D1150" s="245"/>
      <c r="E1150" s="245"/>
      <c r="F1150" s="245"/>
    </row>
    <row r="1151" spans="1:6" x14ac:dyDescent="0.25">
      <c r="A1151" s="236" t="s">
        <v>6277</v>
      </c>
      <c r="B1151" s="245">
        <v>1198.2275042444801</v>
      </c>
      <c r="C1151" s="245"/>
      <c r="D1151" s="245"/>
      <c r="E1151" s="245"/>
      <c r="F1151" s="245"/>
    </row>
    <row r="1152" spans="1:6" x14ac:dyDescent="0.25">
      <c r="A1152" s="236" t="s">
        <v>6278</v>
      </c>
      <c r="B1152" s="245">
        <v>2329.8771929824602</v>
      </c>
      <c r="C1152" s="245"/>
      <c r="D1152" s="245"/>
      <c r="E1152" s="245"/>
      <c r="F1152" s="245"/>
    </row>
    <row r="1153" spans="1:6" x14ac:dyDescent="0.25">
      <c r="A1153" s="236" t="s">
        <v>6279</v>
      </c>
      <c r="B1153" s="245"/>
      <c r="C1153" s="245"/>
      <c r="D1153" s="245"/>
      <c r="E1153" s="245"/>
      <c r="F1153" s="245"/>
    </row>
    <row r="1154" spans="1:6" x14ac:dyDescent="0.25">
      <c r="A1154" s="236" t="s">
        <v>6280</v>
      </c>
      <c r="B1154" s="245">
        <v>34495.462519936198</v>
      </c>
      <c r="C1154" s="245"/>
      <c r="D1154" s="245"/>
      <c r="E1154" s="245"/>
      <c r="F1154" s="245"/>
    </row>
    <row r="1155" spans="1:6" x14ac:dyDescent="0.25">
      <c r="A1155" s="236" t="s">
        <v>6281</v>
      </c>
      <c r="B1155" s="245">
        <v>30593.522474881</v>
      </c>
      <c r="C1155" s="245"/>
      <c r="D1155" s="245"/>
      <c r="E1155" s="245"/>
      <c r="F1155" s="245"/>
    </row>
    <row r="1156" spans="1:6" x14ac:dyDescent="0.25">
      <c r="A1156" s="236" t="s">
        <v>6282</v>
      </c>
      <c r="B1156" s="245">
        <v>8565.8615384615405</v>
      </c>
      <c r="C1156" s="245"/>
      <c r="D1156" s="245"/>
      <c r="E1156" s="245"/>
      <c r="F1156" s="245"/>
    </row>
    <row r="1157" spans="1:6" x14ac:dyDescent="0.25">
      <c r="A1157" s="236" t="s">
        <v>6283</v>
      </c>
      <c r="B1157" s="245">
        <v>2937.4176548089599</v>
      </c>
      <c r="C1157" s="245"/>
      <c r="D1157" s="245"/>
      <c r="E1157" s="245"/>
      <c r="F1157" s="245"/>
    </row>
    <row r="1158" spans="1:6" x14ac:dyDescent="0.25">
      <c r="A1158" s="236" t="s">
        <v>6284</v>
      </c>
      <c r="B1158" s="245">
        <v>741.209634255129</v>
      </c>
      <c r="C1158" s="245"/>
      <c r="D1158" s="245"/>
      <c r="E1158" s="245"/>
      <c r="F1158" s="245"/>
    </row>
    <row r="1159" spans="1:6" x14ac:dyDescent="0.25">
      <c r="A1159" s="236" t="s">
        <v>6285</v>
      </c>
      <c r="B1159" s="245">
        <v>223.02627118644099</v>
      </c>
      <c r="C1159" s="245"/>
      <c r="D1159" s="245"/>
      <c r="E1159" s="245"/>
      <c r="F1159" s="245"/>
    </row>
    <row r="1160" spans="1:6" x14ac:dyDescent="0.25">
      <c r="A1160" s="236" t="s">
        <v>6286</v>
      </c>
      <c r="B1160" s="245">
        <v>13286.0967741935</v>
      </c>
      <c r="C1160" s="245"/>
      <c r="D1160" s="245"/>
      <c r="E1160" s="245"/>
      <c r="F1160" s="245"/>
    </row>
    <row r="1161" spans="1:6" x14ac:dyDescent="0.25">
      <c r="A1161" s="236" t="s">
        <v>6287</v>
      </c>
      <c r="B1161" s="245">
        <v>12035.8103592314</v>
      </c>
      <c r="C1161" s="245"/>
      <c r="D1161" s="245"/>
      <c r="E1161" s="245"/>
      <c r="F1161" s="245"/>
    </row>
    <row r="1162" spans="1:6" x14ac:dyDescent="0.25">
      <c r="A1162" s="236" t="s">
        <v>6288</v>
      </c>
      <c r="B1162" s="245">
        <v>395.83418079095998</v>
      </c>
      <c r="C1162" s="245"/>
      <c r="D1162" s="245"/>
      <c r="E1162" s="245"/>
      <c r="F1162" s="245"/>
    </row>
    <row r="1163" spans="1:6" x14ac:dyDescent="0.25">
      <c r="A1163" s="236" t="s">
        <v>6289</v>
      </c>
      <c r="B1163" s="245">
        <v>1484.60519125683</v>
      </c>
      <c r="C1163" s="245"/>
      <c r="D1163" s="245"/>
      <c r="E1163" s="245"/>
      <c r="F1163" s="245"/>
    </row>
    <row r="1164" spans="1:6" x14ac:dyDescent="0.25">
      <c r="A1164" s="236" t="s">
        <v>6290</v>
      </c>
      <c r="B1164" s="245"/>
      <c r="C1164" s="245"/>
      <c r="D1164" s="245"/>
      <c r="E1164" s="245"/>
      <c r="F1164" s="245"/>
    </row>
    <row r="1165" spans="1:6" x14ac:dyDescent="0.25">
      <c r="A1165" s="236" t="s">
        <v>6291</v>
      </c>
      <c r="B1165" s="245">
        <v>1522.8195043103401</v>
      </c>
      <c r="C1165" s="245"/>
      <c r="D1165" s="245"/>
      <c r="E1165" s="245"/>
      <c r="F1165" s="245"/>
    </row>
    <row r="1166" spans="1:6" x14ac:dyDescent="0.25">
      <c r="A1166" s="236" t="s">
        <v>6292</v>
      </c>
      <c r="B1166" s="245"/>
      <c r="C1166" s="245"/>
      <c r="D1166" s="245"/>
      <c r="E1166" s="245"/>
      <c r="F1166" s="245"/>
    </row>
    <row r="1167" spans="1:6" x14ac:dyDescent="0.25">
      <c r="A1167" s="236" t="s">
        <v>6293</v>
      </c>
      <c r="B1167" s="245">
        <v>2046.40402298851</v>
      </c>
      <c r="C1167" s="245"/>
      <c r="D1167" s="245"/>
      <c r="E1167" s="245"/>
      <c r="F1167" s="245"/>
    </row>
    <row r="1168" spans="1:6" x14ac:dyDescent="0.25">
      <c r="A1168" s="236" t="s">
        <v>6294</v>
      </c>
      <c r="B1168" s="245">
        <v>2010.31233595801</v>
      </c>
      <c r="C1168" s="245"/>
      <c r="D1168" s="245"/>
      <c r="E1168" s="245"/>
      <c r="F1168" s="245"/>
    </row>
    <row r="1169" spans="1:6" x14ac:dyDescent="0.25">
      <c r="A1169" s="236" t="s">
        <v>6295</v>
      </c>
      <c r="B1169" s="245">
        <v>1053.71228448276</v>
      </c>
      <c r="C1169" s="245"/>
      <c r="D1169" s="245"/>
      <c r="E1169" s="245"/>
      <c r="F1169" s="245"/>
    </row>
    <row r="1170" spans="1:6" x14ac:dyDescent="0.25">
      <c r="A1170" s="236" t="s">
        <v>6296</v>
      </c>
      <c r="B1170" s="245"/>
      <c r="C1170" s="245"/>
      <c r="D1170" s="245"/>
      <c r="E1170" s="245"/>
      <c r="F1170" s="245"/>
    </row>
    <row r="1171" spans="1:6" x14ac:dyDescent="0.25">
      <c r="A1171" s="236" t="s">
        <v>6297</v>
      </c>
      <c r="B1171" s="245"/>
      <c r="C1171" s="245"/>
      <c r="D1171" s="245"/>
      <c r="E1171" s="245"/>
      <c r="F1171" s="245"/>
    </row>
    <row r="1172" spans="1:6" x14ac:dyDescent="0.25">
      <c r="A1172" s="236" t="s">
        <v>6298</v>
      </c>
      <c r="B1172" s="245"/>
      <c r="C1172" s="245"/>
      <c r="D1172" s="245"/>
      <c r="E1172" s="245"/>
      <c r="F1172" s="245"/>
    </row>
    <row r="1173" spans="1:6" x14ac:dyDescent="0.25">
      <c r="A1173" s="236" t="s">
        <v>6299</v>
      </c>
      <c r="B1173" s="245">
        <v>181.23814655172399</v>
      </c>
      <c r="C1173" s="245"/>
      <c r="D1173" s="245"/>
      <c r="E1173" s="245"/>
      <c r="F1173" s="245"/>
    </row>
    <row r="1174" spans="1:6" x14ac:dyDescent="0.25">
      <c r="A1174" s="236" t="s">
        <v>6300</v>
      </c>
      <c r="B1174" s="245">
        <v>190.80756395995601</v>
      </c>
      <c r="C1174" s="245"/>
      <c r="D1174" s="245"/>
      <c r="E1174" s="245"/>
      <c r="F1174" s="245"/>
    </row>
    <row r="1175" spans="1:6" x14ac:dyDescent="0.25">
      <c r="A1175" s="236" t="s">
        <v>6301</v>
      </c>
      <c r="B1175" s="245">
        <v>179</v>
      </c>
      <c r="C1175" s="245"/>
      <c r="D1175" s="245"/>
      <c r="E1175" s="245"/>
      <c r="F1175" s="245"/>
    </row>
    <row r="1176" spans="1:6" x14ac:dyDescent="0.25">
      <c r="A1176" s="236" t="s">
        <v>6302</v>
      </c>
      <c r="B1176" s="245"/>
      <c r="C1176" s="245"/>
      <c r="D1176" s="245"/>
      <c r="E1176" s="245"/>
      <c r="F1176" s="245"/>
    </row>
    <row r="1177" spans="1:6" x14ac:dyDescent="0.25">
      <c r="A1177" s="236" t="s">
        <v>6303</v>
      </c>
      <c r="B1177" s="245">
        <v>308.05513784461198</v>
      </c>
      <c r="C1177" s="245"/>
      <c r="D1177" s="245"/>
      <c r="E1177" s="245"/>
      <c r="F1177" s="245"/>
    </row>
    <row r="1178" spans="1:6" x14ac:dyDescent="0.25">
      <c r="A1178" s="236" t="s">
        <v>6304</v>
      </c>
      <c r="B1178" s="245"/>
      <c r="C1178" s="245"/>
      <c r="D1178" s="245"/>
      <c r="E1178" s="245"/>
      <c r="F1178" s="245"/>
    </row>
    <row r="1179" spans="1:6" x14ac:dyDescent="0.25">
      <c r="A1179" s="236" t="s">
        <v>6305</v>
      </c>
      <c r="B1179" s="245">
        <v>14381.622950819699</v>
      </c>
      <c r="C1179" s="245"/>
      <c r="D1179" s="245"/>
      <c r="E1179" s="245"/>
      <c r="F1179" s="245"/>
    </row>
    <row r="1180" spans="1:6" x14ac:dyDescent="0.25">
      <c r="A1180" s="236" t="s">
        <v>6306</v>
      </c>
      <c r="B1180" s="245"/>
      <c r="C1180" s="245"/>
      <c r="D1180" s="245"/>
      <c r="E1180" s="245"/>
      <c r="F1180" s="245"/>
    </row>
    <row r="1181" spans="1:6" x14ac:dyDescent="0.25">
      <c r="A1181" s="236" t="s">
        <v>6307</v>
      </c>
      <c r="B1181" s="245"/>
      <c r="C1181" s="245"/>
      <c r="D1181" s="245"/>
      <c r="E1181" s="245"/>
      <c r="F1181" s="245"/>
    </row>
    <row r="1182" spans="1:6" x14ac:dyDescent="0.25">
      <c r="A1182" s="236" t="s">
        <v>6308</v>
      </c>
      <c r="B1182" s="245"/>
      <c r="C1182" s="245"/>
      <c r="D1182" s="245"/>
      <c r="E1182" s="245"/>
      <c r="F1182" s="245"/>
    </row>
    <row r="1183" spans="1:6" x14ac:dyDescent="0.25">
      <c r="A1183" s="236" t="s">
        <v>6308</v>
      </c>
      <c r="B1183" s="245"/>
      <c r="C1183" s="245"/>
      <c r="D1183" s="245"/>
      <c r="E1183" s="245"/>
      <c r="F1183" s="245"/>
    </row>
    <row r="1184" spans="1:6" x14ac:dyDescent="0.25">
      <c r="A1184" s="236" t="s">
        <v>6308</v>
      </c>
      <c r="B1184" s="245"/>
      <c r="C1184" s="245"/>
      <c r="D1184" s="245"/>
      <c r="E1184" s="245"/>
      <c r="F1184" s="245"/>
    </row>
    <row r="1185" spans="1:6" x14ac:dyDescent="0.25">
      <c r="A1185" s="236" t="s">
        <v>6308</v>
      </c>
      <c r="B1185" s="245"/>
      <c r="C1185" s="245"/>
      <c r="D1185" s="245"/>
      <c r="E1185" s="245"/>
      <c r="F1185" s="245"/>
    </row>
    <row r="1186" spans="1:6" x14ac:dyDescent="0.25">
      <c r="A1186" s="236" t="s">
        <v>6308</v>
      </c>
      <c r="B1186" s="245"/>
      <c r="C1186" s="245"/>
      <c r="D1186" s="245"/>
      <c r="E1186" s="245"/>
      <c r="F1186" s="245"/>
    </row>
    <row r="1187" spans="1:6" x14ac:dyDescent="0.25">
      <c r="A1187" s="236" t="s">
        <v>6309</v>
      </c>
      <c r="B1187" s="245"/>
      <c r="C1187" s="245"/>
      <c r="D1187" s="245"/>
      <c r="E1187" s="245"/>
      <c r="F1187" s="245"/>
    </row>
    <row r="1188" spans="1:6" x14ac:dyDescent="0.25">
      <c r="A1188" s="236" t="s">
        <v>6310</v>
      </c>
      <c r="B1188" s="245"/>
      <c r="C1188" s="245"/>
      <c r="D1188" s="245"/>
      <c r="E1188" s="245"/>
      <c r="F1188" s="245"/>
    </row>
    <row r="1189" spans="1:6" x14ac:dyDescent="0.25">
      <c r="A1189" s="236" t="s">
        <v>6311</v>
      </c>
      <c r="B1189" s="245"/>
      <c r="C1189" s="245"/>
      <c r="D1189" s="245"/>
      <c r="E1189" s="245"/>
      <c r="F1189" s="245"/>
    </row>
    <row r="1190" spans="1:6" x14ac:dyDescent="0.25">
      <c r="A1190" s="236" t="s">
        <v>6312</v>
      </c>
      <c r="B1190" s="245"/>
      <c r="C1190" s="245"/>
      <c r="D1190" s="245"/>
      <c r="E1190" s="245"/>
      <c r="F1190" s="245"/>
    </row>
    <row r="1191" spans="1:6" x14ac:dyDescent="0.25">
      <c r="A1191" s="236" t="s">
        <v>6313</v>
      </c>
      <c r="B1191" s="245"/>
      <c r="C1191" s="245"/>
      <c r="D1191" s="245"/>
      <c r="E1191" s="245"/>
      <c r="F1191" s="245"/>
    </row>
    <row r="1192" spans="1:6" x14ac:dyDescent="0.25">
      <c r="A1192" s="236" t="s">
        <v>6314</v>
      </c>
      <c r="B1192" s="245"/>
      <c r="C1192" s="245"/>
      <c r="D1192" s="245"/>
      <c r="E1192" s="245"/>
      <c r="F1192" s="245"/>
    </row>
    <row r="1193" spans="1:6" x14ac:dyDescent="0.25">
      <c r="A1193" s="236" t="s">
        <v>6315</v>
      </c>
      <c r="B1193" s="245"/>
      <c r="C1193" s="245"/>
      <c r="D1193" s="245"/>
      <c r="E1193" s="245"/>
      <c r="F1193" s="245"/>
    </row>
    <row r="1194" spans="1:6" x14ac:dyDescent="0.25">
      <c r="A1194" s="236" t="s">
        <v>6316</v>
      </c>
      <c r="B1194" s="245"/>
      <c r="C1194" s="245"/>
      <c r="D1194" s="245"/>
      <c r="E1194" s="245"/>
      <c r="F1194" s="245"/>
    </row>
    <row r="1195" spans="1:6" x14ac:dyDescent="0.25">
      <c r="A1195" s="236" t="s">
        <v>6317</v>
      </c>
      <c r="B1195" s="245"/>
      <c r="C1195" s="245"/>
      <c r="D1195" s="245"/>
      <c r="E1195" s="245"/>
      <c r="F1195" s="245"/>
    </row>
    <row r="1196" spans="1:6" x14ac:dyDescent="0.25">
      <c r="A1196" s="236" t="s">
        <v>6318</v>
      </c>
      <c r="B1196" s="245"/>
      <c r="C1196" s="245"/>
      <c r="D1196" s="245"/>
      <c r="E1196" s="245"/>
      <c r="F1196" s="245"/>
    </row>
    <row r="1197" spans="1:6" x14ac:dyDescent="0.25">
      <c r="A1197" s="236" t="s">
        <v>6319</v>
      </c>
      <c r="B1197" s="245"/>
      <c r="C1197" s="245"/>
      <c r="D1197" s="245"/>
      <c r="E1197" s="245"/>
      <c r="F1197" s="245"/>
    </row>
    <row r="1198" spans="1:6" x14ac:dyDescent="0.25">
      <c r="A1198" s="236" t="s">
        <v>6320</v>
      </c>
      <c r="B1198" s="245"/>
      <c r="C1198" s="245"/>
      <c r="D1198" s="245"/>
      <c r="E1198" s="245"/>
      <c r="F1198" s="245"/>
    </row>
    <row r="1199" spans="1:6" x14ac:dyDescent="0.25">
      <c r="A1199" s="236" t="s">
        <v>6321</v>
      </c>
      <c r="B1199" s="245"/>
      <c r="C1199" s="245"/>
      <c r="D1199" s="245"/>
      <c r="E1199" s="245"/>
      <c r="F1199" s="245"/>
    </row>
    <row r="1200" spans="1:6" x14ac:dyDescent="0.25">
      <c r="A1200" s="236" t="s">
        <v>6322</v>
      </c>
      <c r="B1200" s="245"/>
      <c r="C1200" s="245"/>
      <c r="D1200" s="245"/>
      <c r="E1200" s="245"/>
      <c r="F1200" s="245"/>
    </row>
    <row r="1201" spans="1:6" x14ac:dyDescent="0.25">
      <c r="A1201" s="236" t="s">
        <v>6323</v>
      </c>
      <c r="B1201" s="245"/>
      <c r="C1201" s="245"/>
      <c r="D1201" s="245"/>
      <c r="E1201" s="245"/>
      <c r="F1201" s="245"/>
    </row>
    <row r="1202" spans="1:6" x14ac:dyDescent="0.25">
      <c r="A1202" s="236" t="s">
        <v>6324</v>
      </c>
      <c r="B1202" s="245"/>
      <c r="C1202" s="245"/>
      <c r="D1202" s="245"/>
      <c r="E1202" s="245"/>
      <c r="F1202" s="245"/>
    </row>
    <row r="1203" spans="1:6" x14ac:dyDescent="0.25">
      <c r="A1203" s="236" t="s">
        <v>6325</v>
      </c>
      <c r="B1203" s="245"/>
      <c r="C1203" s="245"/>
      <c r="D1203" s="245"/>
      <c r="E1203" s="245"/>
      <c r="F1203" s="245"/>
    </row>
    <row r="1204" spans="1:6" x14ac:dyDescent="0.25">
      <c r="A1204" s="236" t="s">
        <v>6326</v>
      </c>
      <c r="B1204" s="245"/>
      <c r="C1204" s="245"/>
      <c r="D1204" s="245"/>
      <c r="E1204" s="245"/>
      <c r="F1204" s="245"/>
    </row>
    <row r="1205" spans="1:6" x14ac:dyDescent="0.25">
      <c r="A1205" s="236" t="s">
        <v>6327</v>
      </c>
      <c r="B1205" s="245"/>
      <c r="C1205" s="245"/>
      <c r="D1205" s="245"/>
      <c r="E1205" s="245"/>
      <c r="F1205" s="245"/>
    </row>
    <row r="1206" spans="1:6" x14ac:dyDescent="0.25">
      <c r="A1206" s="236" t="s">
        <v>6328</v>
      </c>
      <c r="B1206" s="245"/>
      <c r="C1206" s="245"/>
      <c r="D1206" s="245"/>
      <c r="E1206" s="245"/>
      <c r="F1206" s="245"/>
    </row>
    <row r="1207" spans="1:6" x14ac:dyDescent="0.25">
      <c r="A1207" s="236" t="s">
        <v>6329</v>
      </c>
      <c r="B1207" s="245"/>
      <c r="C1207" s="245"/>
      <c r="D1207" s="245"/>
      <c r="E1207" s="245"/>
      <c r="F1207" s="245"/>
    </row>
    <row r="1208" spans="1:6" x14ac:dyDescent="0.25">
      <c r="A1208" s="236" t="s">
        <v>6330</v>
      </c>
      <c r="B1208" s="245"/>
      <c r="C1208" s="245"/>
      <c r="D1208" s="245"/>
      <c r="E1208" s="245"/>
      <c r="F1208" s="245"/>
    </row>
    <row r="1209" spans="1:6" x14ac:dyDescent="0.25">
      <c r="A1209" s="236" t="s">
        <v>6331</v>
      </c>
      <c r="B1209" s="245"/>
      <c r="C1209" s="245"/>
      <c r="D1209" s="245"/>
      <c r="E1209" s="245"/>
      <c r="F1209" s="245"/>
    </row>
    <row r="1210" spans="1:6" x14ac:dyDescent="0.25">
      <c r="A1210" s="236" t="s">
        <v>6332</v>
      </c>
      <c r="B1210" s="245"/>
      <c r="C1210" s="245"/>
      <c r="D1210" s="245"/>
      <c r="E1210" s="245"/>
      <c r="F1210" s="245"/>
    </row>
    <row r="1211" spans="1:6" x14ac:dyDescent="0.25">
      <c r="A1211" s="236" t="s">
        <v>6333</v>
      </c>
      <c r="B1211" s="245"/>
      <c r="C1211" s="245"/>
      <c r="D1211" s="245"/>
      <c r="E1211" s="245"/>
      <c r="F1211" s="245"/>
    </row>
    <row r="1212" spans="1:6" x14ac:dyDescent="0.25">
      <c r="A1212" s="236" t="s">
        <v>6334</v>
      </c>
      <c r="B1212" s="245"/>
      <c r="C1212" s="245"/>
      <c r="D1212" s="245"/>
      <c r="E1212" s="245"/>
      <c r="F1212" s="245"/>
    </row>
    <row r="1213" spans="1:6" x14ac:dyDescent="0.25">
      <c r="A1213" s="236" t="s">
        <v>6335</v>
      </c>
      <c r="B1213" s="245"/>
      <c r="C1213" s="245"/>
      <c r="D1213" s="245"/>
      <c r="E1213" s="245"/>
      <c r="F1213" s="245"/>
    </row>
    <row r="1214" spans="1:6" x14ac:dyDescent="0.25">
      <c r="A1214" s="236" t="s">
        <v>6336</v>
      </c>
      <c r="B1214" s="245"/>
      <c r="C1214" s="245"/>
      <c r="D1214" s="245"/>
      <c r="E1214" s="245"/>
      <c r="F1214" s="245"/>
    </row>
    <row r="1215" spans="1:6" x14ac:dyDescent="0.25">
      <c r="A1215" s="236" t="s">
        <v>6337</v>
      </c>
      <c r="B1215" s="245"/>
      <c r="C1215" s="245"/>
      <c r="D1215" s="245"/>
      <c r="E1215" s="245"/>
      <c r="F1215" s="245"/>
    </row>
    <row r="1216" spans="1:6" x14ac:dyDescent="0.25">
      <c r="A1216" s="236" t="s">
        <v>6338</v>
      </c>
      <c r="B1216" s="245"/>
      <c r="C1216" s="245"/>
      <c r="D1216" s="245"/>
      <c r="E1216" s="245"/>
      <c r="F1216" s="245"/>
    </row>
    <row r="1217" spans="1:6" x14ac:dyDescent="0.25">
      <c r="A1217" s="236" t="s">
        <v>6339</v>
      </c>
      <c r="B1217" s="245"/>
      <c r="C1217" s="245"/>
      <c r="D1217" s="245"/>
      <c r="E1217" s="245"/>
      <c r="F1217" s="245"/>
    </row>
    <row r="1218" spans="1:6" x14ac:dyDescent="0.25">
      <c r="A1218" s="236" t="s">
        <v>6340</v>
      </c>
      <c r="B1218" s="245"/>
      <c r="C1218" s="245"/>
      <c r="D1218" s="245"/>
      <c r="E1218" s="245"/>
      <c r="F1218" s="245"/>
    </row>
    <row r="1219" spans="1:6" x14ac:dyDescent="0.25">
      <c r="A1219" s="236" t="s">
        <v>6341</v>
      </c>
      <c r="B1219" s="245"/>
      <c r="C1219" s="245"/>
      <c r="D1219" s="245"/>
      <c r="E1219" s="245"/>
      <c r="F1219" s="245"/>
    </row>
    <row r="1220" spans="1:6" x14ac:dyDescent="0.25">
      <c r="A1220" s="236" t="s">
        <v>6342</v>
      </c>
      <c r="B1220" s="245"/>
      <c r="C1220" s="245"/>
      <c r="D1220" s="245"/>
      <c r="E1220" s="245"/>
      <c r="F1220" s="245"/>
    </row>
    <row r="1221" spans="1:6" x14ac:dyDescent="0.25">
      <c r="A1221" s="236" t="s">
        <v>6343</v>
      </c>
      <c r="B1221" s="245"/>
      <c r="C1221" s="245"/>
      <c r="D1221" s="245"/>
      <c r="E1221" s="245"/>
      <c r="F1221" s="245"/>
    </row>
    <row r="1222" spans="1:6" x14ac:dyDescent="0.25">
      <c r="A1222" s="236" t="s">
        <v>6344</v>
      </c>
      <c r="B1222" s="245"/>
      <c r="C1222" s="245"/>
      <c r="D1222" s="245"/>
      <c r="E1222" s="245"/>
      <c r="F1222" s="245"/>
    </row>
    <row r="1223" spans="1:6" x14ac:dyDescent="0.25">
      <c r="A1223" s="236" t="s">
        <v>6345</v>
      </c>
      <c r="B1223" s="245"/>
      <c r="C1223" s="245"/>
      <c r="D1223" s="245"/>
      <c r="E1223" s="245"/>
      <c r="F1223" s="245"/>
    </row>
    <row r="1224" spans="1:6" x14ac:dyDescent="0.25">
      <c r="A1224" s="236" t="s">
        <v>6346</v>
      </c>
      <c r="B1224" s="245"/>
      <c r="C1224" s="245"/>
      <c r="D1224" s="245"/>
      <c r="E1224" s="245"/>
      <c r="F1224" s="245"/>
    </row>
    <row r="1225" spans="1:6" x14ac:dyDescent="0.25">
      <c r="A1225" s="236" t="s">
        <v>6347</v>
      </c>
      <c r="B1225" s="245"/>
      <c r="C1225" s="245"/>
      <c r="D1225" s="245"/>
      <c r="E1225" s="245"/>
      <c r="F1225" s="245"/>
    </row>
    <row r="1226" spans="1:6" x14ac:dyDescent="0.25">
      <c r="A1226" s="236" t="s">
        <v>6348</v>
      </c>
      <c r="B1226" s="245"/>
      <c r="C1226" s="245"/>
      <c r="D1226" s="245"/>
      <c r="E1226" s="245"/>
      <c r="F1226" s="245"/>
    </row>
    <row r="1227" spans="1:6" x14ac:dyDescent="0.25">
      <c r="A1227" s="236" t="s">
        <v>6349</v>
      </c>
      <c r="B1227" s="245"/>
      <c r="C1227" s="245"/>
      <c r="D1227" s="245"/>
      <c r="E1227" s="245"/>
      <c r="F1227" s="245"/>
    </row>
    <row r="1228" spans="1:6" x14ac:dyDescent="0.25">
      <c r="A1228" s="236" t="s">
        <v>6350</v>
      </c>
      <c r="B1228" s="245"/>
      <c r="C1228" s="245"/>
      <c r="D1228" s="245"/>
      <c r="E1228" s="245"/>
      <c r="F1228" s="245"/>
    </row>
    <row r="1229" spans="1:6" x14ac:dyDescent="0.25">
      <c r="A1229" s="236" t="s">
        <v>6351</v>
      </c>
      <c r="B1229" s="245"/>
      <c r="C1229" s="245"/>
      <c r="D1229" s="245"/>
      <c r="E1229" s="245"/>
      <c r="F1229" s="245"/>
    </row>
    <row r="1230" spans="1:6" x14ac:dyDescent="0.25">
      <c r="A1230" s="236" t="s">
        <v>6352</v>
      </c>
      <c r="B1230" s="245"/>
      <c r="C1230" s="245"/>
      <c r="D1230" s="245"/>
      <c r="E1230" s="245"/>
      <c r="F1230" s="245"/>
    </row>
    <row r="1231" spans="1:6" x14ac:dyDescent="0.25">
      <c r="A1231" s="236" t="s">
        <v>6353</v>
      </c>
      <c r="B1231" s="245"/>
      <c r="C1231" s="245"/>
      <c r="D1231" s="245"/>
      <c r="E1231" s="245"/>
      <c r="F1231" s="245"/>
    </row>
    <row r="1232" spans="1:6" x14ac:dyDescent="0.25">
      <c r="A1232" s="236" t="s">
        <v>6354</v>
      </c>
      <c r="B1232" s="245"/>
      <c r="C1232" s="245"/>
      <c r="D1232" s="245"/>
      <c r="E1232" s="245"/>
      <c r="F1232" s="245"/>
    </row>
    <row r="1233" spans="1:6" x14ac:dyDescent="0.25">
      <c r="A1233" s="236" t="s">
        <v>6355</v>
      </c>
      <c r="B1233" s="245"/>
      <c r="C1233" s="245"/>
      <c r="D1233" s="245"/>
      <c r="E1233" s="245"/>
      <c r="F1233" s="245"/>
    </row>
    <row r="1234" spans="1:6" x14ac:dyDescent="0.25">
      <c r="A1234" s="236" t="s">
        <v>6356</v>
      </c>
      <c r="B1234" s="245"/>
      <c r="C1234" s="245"/>
      <c r="D1234" s="245"/>
      <c r="E1234" s="245"/>
      <c r="F1234" s="245"/>
    </row>
    <row r="1235" spans="1:6" x14ac:dyDescent="0.25">
      <c r="A1235" s="236" t="s">
        <v>6357</v>
      </c>
      <c r="B1235" s="245"/>
      <c r="C1235" s="245"/>
      <c r="D1235" s="245"/>
      <c r="E1235" s="245"/>
      <c r="F1235" s="245"/>
    </row>
    <row r="1236" spans="1:6" x14ac:dyDescent="0.25">
      <c r="A1236" s="236" t="s">
        <v>6358</v>
      </c>
      <c r="B1236" s="245"/>
      <c r="C1236" s="245"/>
      <c r="D1236" s="245"/>
      <c r="E1236" s="245"/>
      <c r="F1236" s="245"/>
    </row>
    <row r="1237" spans="1:6" x14ac:dyDescent="0.25">
      <c r="A1237" s="236" t="s">
        <v>6359</v>
      </c>
      <c r="B1237" s="245"/>
      <c r="C1237" s="245"/>
      <c r="D1237" s="245"/>
      <c r="E1237" s="245"/>
      <c r="F1237" s="245"/>
    </row>
    <row r="1238" spans="1:6" x14ac:dyDescent="0.25">
      <c r="A1238" s="236" t="s">
        <v>6360</v>
      </c>
      <c r="B1238" s="245"/>
      <c r="C1238" s="245"/>
      <c r="D1238" s="245"/>
      <c r="E1238" s="245"/>
      <c r="F1238" s="245"/>
    </row>
    <row r="1239" spans="1:6" x14ac:dyDescent="0.25">
      <c r="A1239" s="236" t="s">
        <v>6361</v>
      </c>
      <c r="B1239" s="245"/>
      <c r="C1239" s="245"/>
      <c r="D1239" s="245"/>
      <c r="E1239" s="245"/>
      <c r="F1239" s="245"/>
    </row>
    <row r="1240" spans="1:6" x14ac:dyDescent="0.25">
      <c r="A1240" s="236" t="s">
        <v>6362</v>
      </c>
      <c r="B1240" s="245"/>
      <c r="C1240" s="245"/>
      <c r="D1240" s="245"/>
      <c r="E1240" s="245"/>
      <c r="F1240" s="245"/>
    </row>
    <row r="1241" spans="1:6" x14ac:dyDescent="0.25">
      <c r="A1241" s="236" t="s">
        <v>6363</v>
      </c>
      <c r="B1241" s="245"/>
      <c r="C1241" s="245"/>
      <c r="D1241" s="245"/>
      <c r="E1241" s="245"/>
      <c r="F1241" s="245"/>
    </row>
    <row r="1242" spans="1:6" x14ac:dyDescent="0.25">
      <c r="A1242" s="236" t="s">
        <v>6364</v>
      </c>
      <c r="B1242" s="245"/>
      <c r="C1242" s="245"/>
      <c r="D1242" s="245"/>
      <c r="E1242" s="245"/>
      <c r="F1242" s="245"/>
    </row>
    <row r="1243" spans="1:6" x14ac:dyDescent="0.25">
      <c r="A1243" s="236" t="s">
        <v>6365</v>
      </c>
      <c r="B1243" s="245"/>
      <c r="C1243" s="245"/>
      <c r="D1243" s="245"/>
      <c r="E1243" s="245"/>
      <c r="F1243" s="245"/>
    </row>
    <row r="1244" spans="1:6" x14ac:dyDescent="0.25">
      <c r="A1244" s="236" t="s">
        <v>6366</v>
      </c>
      <c r="B1244" s="245"/>
      <c r="C1244" s="245"/>
      <c r="D1244" s="245"/>
      <c r="E1244" s="245"/>
      <c r="F1244" s="245"/>
    </row>
    <row r="1245" spans="1:6" x14ac:dyDescent="0.25">
      <c r="A1245" s="236" t="s">
        <v>6367</v>
      </c>
      <c r="B1245" s="245"/>
      <c r="C1245" s="245"/>
      <c r="D1245" s="245"/>
      <c r="E1245" s="245"/>
      <c r="F1245" s="245"/>
    </row>
    <row r="1246" spans="1:6" x14ac:dyDescent="0.25">
      <c r="A1246" s="236" t="s">
        <v>6368</v>
      </c>
      <c r="B1246" s="245"/>
      <c r="C1246" s="245"/>
      <c r="D1246" s="245"/>
      <c r="E1246" s="245"/>
      <c r="F1246" s="245"/>
    </row>
    <row r="1247" spans="1:6" x14ac:dyDescent="0.25">
      <c r="A1247" s="236" t="s">
        <v>6369</v>
      </c>
      <c r="B1247" s="245"/>
      <c r="C1247" s="245"/>
      <c r="D1247" s="245"/>
      <c r="E1247" s="245"/>
      <c r="F1247" s="245"/>
    </row>
    <row r="1248" spans="1:6" x14ac:dyDescent="0.25">
      <c r="A1248" s="236" t="s">
        <v>6370</v>
      </c>
      <c r="B1248" s="245">
        <v>1630.92882744496</v>
      </c>
      <c r="C1248" s="245"/>
      <c r="D1248" s="245"/>
      <c r="E1248" s="245"/>
      <c r="F1248" s="245"/>
    </row>
    <row r="1249" spans="1:6" x14ac:dyDescent="0.25">
      <c r="A1249" s="236" t="s">
        <v>6371</v>
      </c>
      <c r="B1249" s="245"/>
      <c r="C1249" s="245"/>
      <c r="D1249" s="245"/>
      <c r="E1249" s="245"/>
      <c r="F1249" s="245"/>
    </row>
    <row r="1250" spans="1:6" x14ac:dyDescent="0.25">
      <c r="A1250" s="236" t="s">
        <v>6372</v>
      </c>
      <c r="B1250" s="245"/>
      <c r="C1250" s="245"/>
      <c r="D1250" s="245"/>
      <c r="E1250" s="245"/>
      <c r="F1250" s="245"/>
    </row>
    <row r="1251" spans="1:6" x14ac:dyDescent="0.25">
      <c r="A1251" s="236" t="s">
        <v>6373</v>
      </c>
      <c r="B1251" s="245"/>
      <c r="C1251" s="245"/>
      <c r="D1251" s="245"/>
      <c r="E1251" s="245"/>
      <c r="F1251" s="245"/>
    </row>
    <row r="1252" spans="1:6" x14ac:dyDescent="0.25">
      <c r="A1252" s="236" t="s">
        <v>6374</v>
      </c>
      <c r="B1252" s="245">
        <v>920.60215053763397</v>
      </c>
      <c r="C1252" s="245"/>
      <c r="D1252" s="245"/>
      <c r="E1252" s="245"/>
      <c r="F1252" s="245"/>
    </row>
    <row r="1253" spans="1:6" x14ac:dyDescent="0.25">
      <c r="A1253" s="236" t="s">
        <v>6375</v>
      </c>
      <c r="B1253" s="245"/>
      <c r="C1253" s="245"/>
      <c r="D1253" s="245"/>
      <c r="E1253" s="245"/>
      <c r="F1253" s="245"/>
    </row>
    <row r="1254" spans="1:6" x14ac:dyDescent="0.25">
      <c r="A1254" s="236" t="s">
        <v>6376</v>
      </c>
      <c r="B1254" s="245">
        <v>1921.5811571940601</v>
      </c>
      <c r="C1254" s="245"/>
      <c r="D1254" s="245"/>
      <c r="E1254" s="245"/>
      <c r="F1254" s="245"/>
    </row>
    <row r="1255" spans="1:6" x14ac:dyDescent="0.25">
      <c r="A1255" s="236" t="s">
        <v>6377</v>
      </c>
      <c r="B1255" s="245">
        <v>1902.1809575012801</v>
      </c>
      <c r="C1255" s="245"/>
      <c r="D1255" s="245"/>
      <c r="E1255" s="245"/>
      <c r="F1255" s="245"/>
    </row>
    <row r="1256" spans="1:6" x14ac:dyDescent="0.25">
      <c r="A1256" s="236" t="s">
        <v>6378</v>
      </c>
      <c r="B1256" s="245"/>
      <c r="C1256" s="245"/>
      <c r="D1256" s="245"/>
      <c r="E1256" s="245"/>
      <c r="F1256" s="245"/>
    </row>
    <row r="1257" spans="1:6" x14ac:dyDescent="0.25">
      <c r="A1257" s="236" t="s">
        <v>6379</v>
      </c>
      <c r="B1257" s="245"/>
      <c r="C1257" s="245"/>
      <c r="D1257" s="245"/>
      <c r="E1257" s="245"/>
      <c r="F1257" s="245"/>
    </row>
    <row r="1258" spans="1:6" x14ac:dyDescent="0.25">
      <c r="A1258" s="236" t="s">
        <v>6380</v>
      </c>
      <c r="B1258" s="245">
        <v>10561.8136200717</v>
      </c>
      <c r="C1258" s="245"/>
      <c r="D1258" s="245"/>
      <c r="E1258" s="245"/>
      <c r="F1258" s="245"/>
    </row>
    <row r="1259" spans="1:6" x14ac:dyDescent="0.25">
      <c r="A1259" s="236" t="s">
        <v>6381</v>
      </c>
      <c r="B1259" s="245"/>
      <c r="C1259" s="245"/>
      <c r="D1259" s="245"/>
      <c r="E1259" s="245"/>
      <c r="F1259" s="245"/>
    </row>
    <row r="1260" spans="1:6" x14ac:dyDescent="0.25">
      <c r="A1260" s="236" t="s">
        <v>6382</v>
      </c>
      <c r="B1260" s="245"/>
      <c r="C1260" s="245"/>
      <c r="D1260" s="245"/>
      <c r="E1260" s="245"/>
      <c r="F1260" s="245"/>
    </row>
    <row r="1261" spans="1:6" x14ac:dyDescent="0.25">
      <c r="A1261" s="236" t="s">
        <v>6383</v>
      </c>
      <c r="B1261" s="245"/>
      <c r="C1261" s="245"/>
      <c r="D1261" s="245"/>
      <c r="E1261" s="245"/>
      <c r="F1261" s="245"/>
    </row>
    <row r="1262" spans="1:6" x14ac:dyDescent="0.25">
      <c r="A1262" s="236" t="s">
        <v>6384</v>
      </c>
      <c r="B1262" s="245"/>
      <c r="C1262" s="245"/>
      <c r="D1262" s="245"/>
      <c r="E1262" s="245"/>
      <c r="F1262" s="245"/>
    </row>
    <row r="1263" spans="1:6" x14ac:dyDescent="0.25">
      <c r="A1263" s="236" t="s">
        <v>6385</v>
      </c>
      <c r="B1263" s="245"/>
      <c r="C1263" s="245"/>
      <c r="D1263" s="245"/>
      <c r="E1263" s="245"/>
      <c r="F1263" s="245"/>
    </row>
    <row r="1264" spans="1:6" x14ac:dyDescent="0.25">
      <c r="A1264" s="236" t="s">
        <v>6386</v>
      </c>
      <c r="B1264" s="245"/>
      <c r="C1264" s="245"/>
      <c r="D1264" s="245"/>
      <c r="E1264" s="245"/>
      <c r="F1264" s="245"/>
    </row>
    <row r="1265" spans="1:6" x14ac:dyDescent="0.25">
      <c r="A1265" s="236" t="s">
        <v>6387</v>
      </c>
      <c r="B1265" s="245">
        <v>697.90322580645204</v>
      </c>
      <c r="C1265" s="245"/>
      <c r="D1265" s="245"/>
      <c r="E1265" s="245"/>
      <c r="F1265" s="245"/>
    </row>
    <row r="1266" spans="1:6" x14ac:dyDescent="0.25">
      <c r="A1266" s="236" t="s">
        <v>6388</v>
      </c>
      <c r="B1266" s="245"/>
      <c r="C1266" s="245"/>
      <c r="D1266" s="245"/>
      <c r="E1266" s="245"/>
      <c r="F1266" s="245"/>
    </row>
    <row r="1267" spans="1:6" x14ac:dyDescent="0.25">
      <c r="A1267" s="236" t="s">
        <v>6389</v>
      </c>
      <c r="B1267" s="245">
        <v>822.16129032258095</v>
      </c>
      <c r="C1267" s="245"/>
      <c r="D1267" s="245"/>
      <c r="E1267" s="245"/>
      <c r="F1267" s="245"/>
    </row>
    <row r="1268" spans="1:6" x14ac:dyDescent="0.25">
      <c r="A1268" s="236" t="s">
        <v>6390</v>
      </c>
      <c r="B1268" s="245">
        <v>279.28571428571399</v>
      </c>
      <c r="C1268" s="245"/>
      <c r="D1268" s="245"/>
      <c r="E1268" s="245"/>
      <c r="F1268" s="245"/>
    </row>
    <row r="1269" spans="1:6" x14ac:dyDescent="0.25">
      <c r="A1269" s="236" t="s">
        <v>6391</v>
      </c>
      <c r="B1269" s="245"/>
      <c r="C1269" s="245"/>
      <c r="D1269" s="245"/>
      <c r="E1269" s="245"/>
      <c r="F1269" s="245"/>
    </row>
    <row r="1270" spans="1:6" x14ac:dyDescent="0.25">
      <c r="A1270" s="236" t="s">
        <v>6392</v>
      </c>
      <c r="B1270" s="245"/>
      <c r="C1270" s="245"/>
      <c r="D1270" s="245"/>
      <c r="E1270" s="245"/>
      <c r="F1270" s="245"/>
    </row>
    <row r="1271" spans="1:6" x14ac:dyDescent="0.25">
      <c r="A1271" s="236" t="s">
        <v>6393</v>
      </c>
      <c r="B1271" s="245"/>
      <c r="C1271" s="245"/>
      <c r="D1271" s="245"/>
      <c r="E1271" s="245"/>
      <c r="F1271" s="245"/>
    </row>
    <row r="1272" spans="1:6" x14ac:dyDescent="0.25">
      <c r="A1272" s="236" t="s">
        <v>6394</v>
      </c>
      <c r="B1272" s="245"/>
      <c r="C1272" s="245"/>
      <c r="D1272" s="245"/>
      <c r="E1272" s="245"/>
      <c r="F1272" s="245"/>
    </row>
    <row r="1273" spans="1:6" x14ac:dyDescent="0.25">
      <c r="A1273" s="236" t="s">
        <v>6395</v>
      </c>
      <c r="B1273" s="245"/>
      <c r="C1273" s="245"/>
      <c r="D1273" s="245"/>
      <c r="E1273" s="245"/>
      <c r="F1273" s="245"/>
    </row>
    <row r="1274" spans="1:6" x14ac:dyDescent="0.25">
      <c r="A1274" s="236" t="s">
        <v>6396</v>
      </c>
      <c r="B1274" s="245">
        <v>4329.1039426523303</v>
      </c>
      <c r="C1274" s="245"/>
      <c r="D1274" s="245"/>
      <c r="E1274" s="245"/>
      <c r="F1274" s="245"/>
    </row>
    <row r="1275" spans="1:6" x14ac:dyDescent="0.25">
      <c r="A1275" s="236" t="s">
        <v>6397</v>
      </c>
      <c r="B1275" s="245">
        <v>224.91129032258101</v>
      </c>
      <c r="C1275" s="245"/>
      <c r="D1275" s="245"/>
      <c r="E1275" s="245"/>
      <c r="F1275" s="245"/>
    </row>
    <row r="1276" spans="1:6" x14ac:dyDescent="0.25">
      <c r="A1276" s="236" t="s">
        <v>6398</v>
      </c>
      <c r="B1276" s="245">
        <v>503.93548387096803</v>
      </c>
      <c r="C1276" s="245"/>
      <c r="D1276" s="245"/>
      <c r="E1276" s="245"/>
      <c r="F1276" s="245"/>
    </row>
    <row r="1277" spans="1:6" x14ac:dyDescent="0.25">
      <c r="A1277" s="236" t="s">
        <v>6399</v>
      </c>
      <c r="B1277" s="245">
        <v>1700.99305555556</v>
      </c>
      <c r="C1277" s="245"/>
      <c r="D1277" s="245"/>
      <c r="E1277" s="245"/>
      <c r="F1277" s="245"/>
    </row>
    <row r="1278" spans="1:6" x14ac:dyDescent="0.25">
      <c r="A1278" s="236" t="s">
        <v>6400</v>
      </c>
      <c r="B1278" s="245">
        <v>12307.0440348182</v>
      </c>
      <c r="C1278" s="245"/>
      <c r="D1278" s="245"/>
      <c r="E1278" s="245"/>
      <c r="F1278" s="245"/>
    </row>
    <row r="1279" spans="1:6" x14ac:dyDescent="0.25">
      <c r="A1279" s="236" t="s">
        <v>6401</v>
      </c>
      <c r="B1279" s="245">
        <v>2049.2780337941599</v>
      </c>
      <c r="C1279" s="245"/>
      <c r="D1279" s="245"/>
      <c r="E1279" s="245"/>
      <c r="F1279" s="245"/>
    </row>
    <row r="1280" spans="1:6" x14ac:dyDescent="0.25">
      <c r="A1280" s="236" t="s">
        <v>6402</v>
      </c>
      <c r="B1280" s="245">
        <v>6347.2903225806403</v>
      </c>
      <c r="C1280" s="245"/>
      <c r="D1280" s="245"/>
      <c r="E1280" s="245"/>
      <c r="F1280" s="245"/>
    </row>
    <row r="1281" spans="1:6" x14ac:dyDescent="0.25">
      <c r="A1281" s="236" t="s">
        <v>6403</v>
      </c>
      <c r="B1281" s="245"/>
      <c r="C1281" s="245"/>
      <c r="D1281" s="245"/>
      <c r="E1281" s="245"/>
      <c r="F1281" s="245"/>
    </row>
    <row r="1282" spans="1:6" x14ac:dyDescent="0.25">
      <c r="A1282" s="236" t="s">
        <v>6404</v>
      </c>
      <c r="B1282" s="245"/>
      <c r="C1282" s="245"/>
      <c r="D1282" s="245"/>
      <c r="E1282" s="245"/>
      <c r="F1282" s="245"/>
    </row>
    <row r="1283" spans="1:6" x14ac:dyDescent="0.25">
      <c r="A1283" s="236" t="s">
        <v>6405</v>
      </c>
      <c r="B1283" s="245"/>
      <c r="C1283" s="245"/>
      <c r="D1283" s="245"/>
      <c r="E1283" s="245"/>
      <c r="F1283" s="245"/>
    </row>
    <row r="1284" spans="1:6" x14ac:dyDescent="0.25">
      <c r="A1284" s="236" t="s">
        <v>6406</v>
      </c>
      <c r="B1284" s="245"/>
      <c r="C1284" s="245"/>
      <c r="D1284" s="245"/>
      <c r="E1284" s="245"/>
      <c r="F1284" s="245"/>
    </row>
    <row r="1285" spans="1:6" x14ac:dyDescent="0.25">
      <c r="A1285" s="236" t="s">
        <v>6407</v>
      </c>
      <c r="B1285" s="245"/>
      <c r="C1285" s="245"/>
      <c r="D1285" s="245"/>
      <c r="E1285" s="245"/>
      <c r="F1285" s="245"/>
    </row>
    <row r="1286" spans="1:6" x14ac:dyDescent="0.25">
      <c r="A1286" s="236" t="s">
        <v>6408</v>
      </c>
      <c r="B1286" s="245"/>
      <c r="C1286" s="245"/>
      <c r="D1286" s="245"/>
      <c r="E1286" s="245"/>
      <c r="F1286" s="245"/>
    </row>
    <row r="1287" spans="1:6" x14ac:dyDescent="0.25">
      <c r="A1287" s="236" t="s">
        <v>6409</v>
      </c>
      <c r="B1287" s="245">
        <v>155.29810298103001</v>
      </c>
      <c r="C1287" s="245"/>
      <c r="D1287" s="245"/>
      <c r="E1287" s="245"/>
      <c r="F1287" s="245"/>
    </row>
    <row r="1288" spans="1:6" x14ac:dyDescent="0.25">
      <c r="A1288" s="236" t="s">
        <v>6410</v>
      </c>
      <c r="B1288" s="245">
        <v>342.19150025601601</v>
      </c>
      <c r="C1288" s="245"/>
      <c r="D1288" s="245"/>
      <c r="E1288" s="245"/>
      <c r="F1288" s="245"/>
    </row>
    <row r="1289" spans="1:6" x14ac:dyDescent="0.25">
      <c r="A1289" s="236" t="s">
        <v>6411</v>
      </c>
      <c r="B1289" s="245"/>
      <c r="C1289" s="245"/>
      <c r="D1289" s="245"/>
      <c r="E1289" s="245"/>
      <c r="F1289" s="245"/>
    </row>
    <row r="1290" spans="1:6" x14ac:dyDescent="0.25">
      <c r="A1290" s="236" t="s">
        <v>6412</v>
      </c>
      <c r="B1290" s="245"/>
      <c r="C1290" s="245"/>
      <c r="D1290" s="245"/>
      <c r="E1290" s="245"/>
      <c r="F1290" s="245"/>
    </row>
    <row r="1291" spans="1:6" x14ac:dyDescent="0.25">
      <c r="A1291" s="236" t="s">
        <v>6413</v>
      </c>
      <c r="B1291" s="245"/>
      <c r="C1291" s="245"/>
      <c r="D1291" s="245"/>
      <c r="E1291" s="245"/>
      <c r="F1291" s="245"/>
    </row>
    <row r="1292" spans="1:6" x14ac:dyDescent="0.25">
      <c r="A1292" s="236" t="s">
        <v>6414</v>
      </c>
      <c r="B1292" s="245"/>
      <c r="C1292" s="245"/>
      <c r="D1292" s="245"/>
      <c r="E1292" s="245"/>
      <c r="F1292" s="245"/>
    </row>
    <row r="1293" spans="1:6" x14ac:dyDescent="0.25">
      <c r="A1293" s="236" t="s">
        <v>6415</v>
      </c>
      <c r="B1293" s="245"/>
      <c r="C1293" s="245"/>
      <c r="D1293" s="245"/>
      <c r="E1293" s="245"/>
      <c r="F1293" s="245"/>
    </row>
    <row r="1294" spans="1:6" x14ac:dyDescent="0.25">
      <c r="A1294" s="236" t="s">
        <v>6416</v>
      </c>
      <c r="B1294" s="245"/>
      <c r="C1294" s="245"/>
      <c r="D1294" s="245"/>
      <c r="E1294" s="245"/>
      <c r="F1294" s="245"/>
    </row>
    <row r="1295" spans="1:6" x14ac:dyDescent="0.25">
      <c r="A1295" s="236" t="s">
        <v>6417</v>
      </c>
      <c r="B1295" s="245"/>
      <c r="C1295" s="245"/>
      <c r="D1295" s="245"/>
      <c r="E1295" s="245"/>
      <c r="F1295" s="245"/>
    </row>
    <row r="1296" spans="1:6" x14ac:dyDescent="0.25">
      <c r="A1296" s="236" t="s">
        <v>6418</v>
      </c>
      <c r="B1296" s="245"/>
      <c r="C1296" s="245"/>
      <c r="D1296" s="245"/>
      <c r="E1296" s="245"/>
      <c r="F1296" s="245"/>
    </row>
    <row r="1297" spans="1:6" x14ac:dyDescent="0.25">
      <c r="A1297" s="236" t="s">
        <v>6419</v>
      </c>
      <c r="B1297" s="245"/>
      <c r="C1297" s="245"/>
      <c r="D1297" s="245"/>
      <c r="E1297" s="245"/>
      <c r="F1297" s="245"/>
    </row>
    <row r="1298" spans="1:6" x14ac:dyDescent="0.25">
      <c r="A1298" s="236" t="s">
        <v>6420</v>
      </c>
      <c r="B1298" s="245"/>
      <c r="C1298" s="245"/>
      <c r="D1298" s="245"/>
      <c r="E1298" s="245"/>
      <c r="F1298" s="245"/>
    </row>
    <row r="1299" spans="1:6" x14ac:dyDescent="0.25">
      <c r="A1299" s="236" t="s">
        <v>6421</v>
      </c>
      <c r="B1299" s="245"/>
      <c r="C1299" s="245"/>
      <c r="D1299" s="245"/>
      <c r="E1299" s="245"/>
      <c r="F1299" s="245"/>
    </row>
    <row r="1300" spans="1:6" x14ac:dyDescent="0.25">
      <c r="A1300" s="236" t="s">
        <v>6422</v>
      </c>
      <c r="B1300" s="245"/>
      <c r="C1300" s="245"/>
      <c r="D1300" s="245"/>
      <c r="E1300" s="245"/>
      <c r="F1300" s="245"/>
    </row>
    <row r="1301" spans="1:6" x14ac:dyDescent="0.25">
      <c r="A1301" s="236" t="s">
        <v>6423</v>
      </c>
      <c r="B1301" s="245"/>
      <c r="C1301" s="245"/>
      <c r="D1301" s="245"/>
      <c r="E1301" s="245"/>
      <c r="F1301" s="245"/>
    </row>
    <row r="1302" spans="1:6" x14ac:dyDescent="0.25">
      <c r="A1302" s="236" t="s">
        <v>6424</v>
      </c>
      <c r="B1302" s="245"/>
      <c r="C1302" s="245"/>
      <c r="D1302" s="245"/>
      <c r="E1302" s="245"/>
      <c r="F1302" s="245"/>
    </row>
    <row r="1303" spans="1:6" x14ac:dyDescent="0.25">
      <c r="A1303" s="236" t="s">
        <v>6425</v>
      </c>
      <c r="B1303" s="245"/>
      <c r="C1303" s="245"/>
      <c r="D1303" s="245"/>
      <c r="E1303" s="245"/>
      <c r="F1303" s="245"/>
    </row>
    <row r="1304" spans="1:6" x14ac:dyDescent="0.25">
      <c r="A1304" s="236" t="s">
        <v>6426</v>
      </c>
      <c r="B1304" s="245"/>
      <c r="C1304" s="245"/>
      <c r="D1304" s="245"/>
      <c r="E1304" s="245"/>
      <c r="F1304" s="245"/>
    </row>
    <row r="1305" spans="1:6" x14ac:dyDescent="0.25">
      <c r="A1305" s="236" t="s">
        <v>6427</v>
      </c>
      <c r="B1305" s="245"/>
      <c r="C1305" s="245"/>
      <c r="D1305" s="245"/>
      <c r="E1305" s="245"/>
      <c r="F1305" s="245"/>
    </row>
    <row r="1306" spans="1:6" x14ac:dyDescent="0.25">
      <c r="A1306" s="236" t="s">
        <v>6428</v>
      </c>
      <c r="B1306" s="245"/>
      <c r="C1306" s="245"/>
      <c r="D1306" s="245"/>
      <c r="E1306" s="245"/>
      <c r="F1306" s="245"/>
    </row>
    <row r="1307" spans="1:6" x14ac:dyDescent="0.25">
      <c r="A1307" s="236" t="s">
        <v>6429</v>
      </c>
      <c r="B1307" s="245"/>
      <c r="C1307" s="245"/>
      <c r="D1307" s="245"/>
      <c r="E1307" s="245"/>
      <c r="F1307" s="245"/>
    </row>
    <row r="1308" spans="1:6" x14ac:dyDescent="0.25">
      <c r="A1308" s="236" t="s">
        <v>6430</v>
      </c>
      <c r="B1308" s="245"/>
      <c r="C1308" s="245"/>
      <c r="D1308" s="245"/>
      <c r="E1308" s="245"/>
      <c r="F1308" s="245"/>
    </row>
    <row r="1309" spans="1:6" x14ac:dyDescent="0.25">
      <c r="A1309" s="236" t="s">
        <v>6431</v>
      </c>
      <c r="B1309" s="245"/>
      <c r="C1309" s="245"/>
      <c r="D1309" s="245"/>
      <c r="E1309" s="245"/>
      <c r="F1309" s="245"/>
    </row>
    <row r="1310" spans="1:6" x14ac:dyDescent="0.25">
      <c r="A1310" s="236" t="s">
        <v>6432</v>
      </c>
      <c r="B1310" s="245"/>
      <c r="C1310" s="245"/>
      <c r="D1310" s="245"/>
      <c r="E1310" s="245"/>
      <c r="F1310" s="245"/>
    </row>
    <row r="1311" spans="1:6" x14ac:dyDescent="0.25">
      <c r="A1311" s="236" t="s">
        <v>6433</v>
      </c>
      <c r="B1311" s="245"/>
      <c r="C1311" s="245"/>
      <c r="D1311" s="245"/>
      <c r="E1311" s="245"/>
      <c r="F1311" s="245"/>
    </row>
    <row r="1312" spans="1:6" x14ac:dyDescent="0.25">
      <c r="A1312" s="236" t="s">
        <v>6434</v>
      </c>
      <c r="B1312" s="245"/>
      <c r="C1312" s="245"/>
      <c r="D1312" s="245"/>
      <c r="E1312" s="245"/>
      <c r="F1312" s="245"/>
    </row>
    <row r="1313" spans="1:6" x14ac:dyDescent="0.25">
      <c r="A1313" s="236" t="s">
        <v>6435</v>
      </c>
      <c r="B1313" s="245"/>
      <c r="C1313" s="245"/>
      <c r="D1313" s="245"/>
      <c r="E1313" s="245"/>
      <c r="F1313" s="245"/>
    </row>
    <row r="1314" spans="1:6" x14ac:dyDescent="0.25">
      <c r="A1314" s="236" t="s">
        <v>6436</v>
      </c>
      <c r="B1314" s="245"/>
      <c r="C1314" s="245"/>
      <c r="D1314" s="245"/>
      <c r="E1314" s="245"/>
      <c r="F1314" s="245"/>
    </row>
    <row r="1315" spans="1:6" x14ac:dyDescent="0.25">
      <c r="A1315" s="236" t="s">
        <v>6437</v>
      </c>
      <c r="B1315" s="245"/>
      <c r="C1315" s="245"/>
      <c r="D1315" s="245"/>
      <c r="E1315" s="245"/>
      <c r="F1315" s="245"/>
    </row>
    <row r="1316" spans="1:6" x14ac:dyDescent="0.25">
      <c r="A1316" s="236" t="s">
        <v>6438</v>
      </c>
      <c r="B1316" s="245"/>
      <c r="C1316" s="245"/>
      <c r="D1316" s="245"/>
      <c r="E1316" s="245"/>
      <c r="F1316" s="245"/>
    </row>
    <row r="1317" spans="1:6" x14ac:dyDescent="0.25">
      <c r="A1317" s="236" t="s">
        <v>6439</v>
      </c>
      <c r="B1317" s="245"/>
      <c r="C1317" s="245"/>
      <c r="D1317" s="245"/>
      <c r="E1317" s="245"/>
      <c r="F1317" s="245"/>
    </row>
    <row r="1318" spans="1:6" x14ac:dyDescent="0.25">
      <c r="A1318" s="236" t="s">
        <v>6440</v>
      </c>
      <c r="B1318" s="245"/>
      <c r="C1318" s="245"/>
      <c r="D1318" s="245"/>
      <c r="E1318" s="245"/>
      <c r="F1318" s="245"/>
    </row>
    <row r="1319" spans="1:6" x14ac:dyDescent="0.25">
      <c r="A1319" s="236" t="s">
        <v>6441</v>
      </c>
      <c r="B1319" s="245"/>
      <c r="C1319" s="245"/>
      <c r="D1319" s="245"/>
      <c r="E1319" s="245"/>
      <c r="F1319" s="245"/>
    </row>
    <row r="1320" spans="1:6" x14ac:dyDescent="0.25">
      <c r="A1320" s="236" t="s">
        <v>6442</v>
      </c>
      <c r="B1320" s="245"/>
      <c r="C1320" s="245"/>
      <c r="D1320" s="245"/>
      <c r="E1320" s="245"/>
      <c r="F1320" s="245"/>
    </row>
    <row r="1321" spans="1:6" x14ac:dyDescent="0.25">
      <c r="A1321" s="236" t="s">
        <v>6443</v>
      </c>
      <c r="B1321" s="245"/>
      <c r="C1321" s="245"/>
      <c r="D1321" s="245"/>
      <c r="E1321" s="245"/>
      <c r="F1321" s="245"/>
    </row>
    <row r="1322" spans="1:6" x14ac:dyDescent="0.25">
      <c r="A1322" s="236" t="s">
        <v>6444</v>
      </c>
      <c r="B1322" s="245"/>
      <c r="C1322" s="245"/>
      <c r="D1322" s="245"/>
      <c r="E1322" s="245"/>
      <c r="F1322" s="245"/>
    </row>
    <row r="1323" spans="1:6" x14ac:dyDescent="0.25">
      <c r="A1323" s="236" t="s">
        <v>6445</v>
      </c>
      <c r="B1323" s="245"/>
      <c r="C1323" s="245"/>
      <c r="D1323" s="245"/>
      <c r="E1323" s="245"/>
      <c r="F1323" s="245"/>
    </row>
    <row r="1324" spans="1:6" x14ac:dyDescent="0.25">
      <c r="A1324" s="236" t="s">
        <v>6446</v>
      </c>
      <c r="B1324" s="245"/>
      <c r="C1324" s="245"/>
      <c r="D1324" s="245"/>
      <c r="E1324" s="245"/>
      <c r="F1324" s="245"/>
    </row>
    <row r="1325" spans="1:6" x14ac:dyDescent="0.25">
      <c r="A1325" s="236" t="s">
        <v>6447</v>
      </c>
      <c r="B1325" s="245"/>
      <c r="C1325" s="245"/>
      <c r="D1325" s="245"/>
      <c r="E1325" s="245"/>
      <c r="F1325" s="245"/>
    </row>
    <row r="1326" spans="1:6" x14ac:dyDescent="0.25">
      <c r="A1326" s="236" t="s">
        <v>6448</v>
      </c>
      <c r="B1326" s="245"/>
      <c r="C1326" s="245"/>
      <c r="D1326" s="245"/>
      <c r="E1326" s="245"/>
      <c r="F1326" s="245"/>
    </row>
    <row r="1327" spans="1:6" x14ac:dyDescent="0.25">
      <c r="A1327" s="236" t="s">
        <v>6449</v>
      </c>
      <c r="B1327" s="245"/>
      <c r="C1327" s="245"/>
      <c r="D1327" s="245"/>
      <c r="E1327" s="245"/>
      <c r="F1327" s="245"/>
    </row>
    <row r="1328" spans="1:6" x14ac:dyDescent="0.25">
      <c r="A1328" s="236" t="s">
        <v>6450</v>
      </c>
      <c r="B1328" s="245"/>
      <c r="C1328" s="245"/>
      <c r="D1328" s="245"/>
      <c r="E1328" s="245"/>
      <c r="F1328" s="245"/>
    </row>
    <row r="1329" spans="1:6" x14ac:dyDescent="0.25">
      <c r="A1329" s="236" t="s">
        <v>6451</v>
      </c>
      <c r="B1329" s="245"/>
      <c r="C1329" s="245"/>
      <c r="D1329" s="245"/>
      <c r="E1329" s="245"/>
      <c r="F1329" s="245"/>
    </row>
    <row r="1330" spans="1:6" x14ac:dyDescent="0.25">
      <c r="A1330" s="236" t="s">
        <v>6452</v>
      </c>
      <c r="B1330" s="245"/>
      <c r="C1330" s="245"/>
      <c r="D1330" s="245"/>
      <c r="E1330" s="245"/>
      <c r="F1330" s="245"/>
    </row>
    <row r="1331" spans="1:6" x14ac:dyDescent="0.25">
      <c r="A1331" s="236" t="s">
        <v>6453</v>
      </c>
      <c r="B1331" s="245"/>
      <c r="C1331" s="245"/>
      <c r="D1331" s="245"/>
      <c r="E1331" s="245"/>
      <c r="F1331" s="245"/>
    </row>
    <row r="1332" spans="1:6" x14ac:dyDescent="0.25">
      <c r="A1332" s="236" t="s">
        <v>6454</v>
      </c>
      <c r="B1332" s="245"/>
      <c r="C1332" s="245"/>
      <c r="D1332" s="245"/>
      <c r="E1332" s="245"/>
      <c r="F1332" s="245"/>
    </row>
    <row r="1333" spans="1:6" x14ac:dyDescent="0.25">
      <c r="A1333" s="236" t="s">
        <v>6455</v>
      </c>
      <c r="B1333" s="245"/>
      <c r="C1333" s="245"/>
      <c r="D1333" s="245"/>
      <c r="E1333" s="245"/>
      <c r="F1333" s="245"/>
    </row>
    <row r="1334" spans="1:6" x14ac:dyDescent="0.25">
      <c r="A1334" s="236" t="s">
        <v>6456</v>
      </c>
      <c r="B1334" s="245"/>
      <c r="C1334" s="245"/>
      <c r="D1334" s="245"/>
      <c r="E1334" s="245"/>
      <c r="F1334" s="245"/>
    </row>
    <row r="1335" spans="1:6" x14ac:dyDescent="0.25">
      <c r="A1335" s="236" t="s">
        <v>6457</v>
      </c>
      <c r="B1335" s="245"/>
      <c r="C1335" s="245"/>
      <c r="D1335" s="245"/>
      <c r="E1335" s="245"/>
      <c r="F1335" s="245"/>
    </row>
    <row r="1336" spans="1:6" x14ac:dyDescent="0.25">
      <c r="A1336" s="236" t="s">
        <v>6458</v>
      </c>
      <c r="B1336" s="245"/>
      <c r="C1336" s="245"/>
      <c r="D1336" s="245"/>
      <c r="E1336" s="245"/>
      <c r="F1336" s="245"/>
    </row>
    <row r="1337" spans="1:6" x14ac:dyDescent="0.25">
      <c r="A1337" s="236" t="s">
        <v>6459</v>
      </c>
      <c r="B1337" s="245"/>
      <c r="C1337" s="245"/>
      <c r="D1337" s="245"/>
      <c r="E1337" s="245"/>
      <c r="F1337" s="245"/>
    </row>
    <row r="1338" spans="1:6" x14ac:dyDescent="0.25">
      <c r="A1338" s="236" t="s">
        <v>6460</v>
      </c>
      <c r="B1338" s="245"/>
      <c r="C1338" s="245"/>
      <c r="D1338" s="245"/>
      <c r="E1338" s="245"/>
      <c r="F1338" s="245"/>
    </row>
    <row r="1339" spans="1:6" x14ac:dyDescent="0.25">
      <c r="A1339" s="236" t="s">
        <v>6461</v>
      </c>
      <c r="B1339" s="245"/>
      <c r="C1339" s="245"/>
      <c r="D1339" s="245"/>
      <c r="E1339" s="245"/>
      <c r="F1339" s="245"/>
    </row>
    <row r="1340" spans="1:6" x14ac:dyDescent="0.25">
      <c r="A1340" s="236" t="s">
        <v>6462</v>
      </c>
      <c r="B1340" s="245"/>
      <c r="C1340" s="245"/>
      <c r="D1340" s="245"/>
      <c r="E1340" s="245"/>
      <c r="F1340" s="245"/>
    </row>
    <row r="1341" spans="1:6" x14ac:dyDescent="0.25">
      <c r="A1341" s="236" t="s">
        <v>6463</v>
      </c>
      <c r="B1341" s="245"/>
      <c r="C1341" s="245"/>
      <c r="D1341" s="245"/>
      <c r="E1341" s="245"/>
      <c r="F1341" s="245"/>
    </row>
    <row r="1342" spans="1:6" x14ac:dyDescent="0.25">
      <c r="A1342" s="236" t="s">
        <v>6464</v>
      </c>
      <c r="B1342" s="245"/>
      <c r="C1342" s="245"/>
      <c r="D1342" s="245"/>
      <c r="E1342" s="245"/>
      <c r="F1342" s="245"/>
    </row>
    <row r="1343" spans="1:6" x14ac:dyDescent="0.25">
      <c r="A1343" s="236" t="s">
        <v>6465</v>
      </c>
      <c r="B1343" s="245"/>
      <c r="C1343" s="245"/>
      <c r="D1343" s="245"/>
      <c r="E1343" s="245"/>
      <c r="F1343" s="245"/>
    </row>
    <row r="1344" spans="1:6" x14ac:dyDescent="0.25">
      <c r="A1344" s="236" t="s">
        <v>6466</v>
      </c>
      <c r="B1344" s="245"/>
      <c r="C1344" s="245"/>
      <c r="D1344" s="245"/>
      <c r="E1344" s="245"/>
      <c r="F1344" s="245"/>
    </row>
    <row r="1345" spans="1:6" x14ac:dyDescent="0.25">
      <c r="A1345" s="236" t="s">
        <v>6467</v>
      </c>
      <c r="B1345" s="245"/>
      <c r="C1345" s="245"/>
      <c r="D1345" s="245"/>
      <c r="E1345" s="245"/>
      <c r="F1345" s="245"/>
    </row>
    <row r="1346" spans="1:6" x14ac:dyDescent="0.25">
      <c r="A1346" s="236" t="s">
        <v>6468</v>
      </c>
      <c r="B1346" s="245"/>
      <c r="C1346" s="245"/>
      <c r="D1346" s="245"/>
      <c r="E1346" s="245"/>
      <c r="F1346" s="245"/>
    </row>
    <row r="1347" spans="1:6" x14ac:dyDescent="0.25">
      <c r="A1347" s="236" t="s">
        <v>6469</v>
      </c>
      <c r="B1347" s="245"/>
      <c r="C1347" s="245"/>
      <c r="D1347" s="245"/>
      <c r="E1347" s="245"/>
      <c r="F1347" s="245"/>
    </row>
    <row r="1348" spans="1:6" x14ac:dyDescent="0.25">
      <c r="A1348" s="236" t="s">
        <v>6470</v>
      </c>
      <c r="B1348" s="245"/>
      <c r="C1348" s="245"/>
      <c r="D1348" s="245"/>
      <c r="E1348" s="245"/>
      <c r="F1348" s="245"/>
    </row>
    <row r="1349" spans="1:6" x14ac:dyDescent="0.25">
      <c r="A1349" s="236" t="s">
        <v>6471</v>
      </c>
      <c r="B1349" s="245"/>
      <c r="C1349" s="245"/>
      <c r="D1349" s="245"/>
      <c r="E1349" s="245"/>
      <c r="F1349" s="245"/>
    </row>
    <row r="1350" spans="1:6" x14ac:dyDescent="0.25">
      <c r="A1350" s="236" t="s">
        <v>6472</v>
      </c>
      <c r="B1350" s="245"/>
      <c r="C1350" s="245"/>
      <c r="D1350" s="245"/>
      <c r="E1350" s="245"/>
      <c r="F1350" s="245"/>
    </row>
    <row r="1351" spans="1:6" x14ac:dyDescent="0.25">
      <c r="A1351" s="236" t="s">
        <v>6473</v>
      </c>
      <c r="B1351" s="245"/>
      <c r="C1351" s="245"/>
      <c r="D1351" s="245"/>
      <c r="E1351" s="245"/>
      <c r="F1351" s="245"/>
    </row>
    <row r="1352" spans="1:6" x14ac:dyDescent="0.25">
      <c r="A1352" s="236" t="s">
        <v>6474</v>
      </c>
      <c r="B1352" s="245"/>
      <c r="C1352" s="245"/>
      <c r="D1352" s="245"/>
      <c r="E1352" s="245"/>
      <c r="F1352" s="245"/>
    </row>
    <row r="1353" spans="1:6" x14ac:dyDescent="0.25">
      <c r="A1353" s="236" t="s">
        <v>6475</v>
      </c>
      <c r="B1353" s="245"/>
      <c r="C1353" s="245"/>
      <c r="D1353" s="245"/>
      <c r="E1353" s="245"/>
      <c r="F1353" s="245"/>
    </row>
    <row r="1354" spans="1:6" x14ac:dyDescent="0.25">
      <c r="A1354" s="236" t="s">
        <v>6476</v>
      </c>
      <c r="B1354" s="245"/>
      <c r="C1354" s="245"/>
      <c r="D1354" s="245"/>
      <c r="E1354" s="245"/>
      <c r="F1354" s="245"/>
    </row>
    <row r="1355" spans="1:6" x14ac:dyDescent="0.25">
      <c r="A1355" s="236" t="s">
        <v>6477</v>
      </c>
      <c r="B1355" s="245"/>
      <c r="C1355" s="245"/>
      <c r="D1355" s="245"/>
      <c r="E1355" s="245"/>
      <c r="F1355" s="245"/>
    </row>
    <row r="1356" spans="1:6" x14ac:dyDescent="0.25">
      <c r="A1356" s="236" t="s">
        <v>6478</v>
      </c>
      <c r="B1356" s="245"/>
      <c r="C1356" s="245"/>
      <c r="D1356" s="245"/>
      <c r="E1356" s="245"/>
      <c r="F1356" s="245"/>
    </row>
    <row r="1357" spans="1:6" x14ac:dyDescent="0.25">
      <c r="A1357" s="236" t="s">
        <v>6479</v>
      </c>
      <c r="B1357" s="245"/>
      <c r="C1357" s="245"/>
      <c r="D1357" s="245"/>
      <c r="E1357" s="245"/>
      <c r="F1357" s="245"/>
    </row>
    <row r="1358" spans="1:6" x14ac:dyDescent="0.25">
      <c r="A1358" s="236" t="s">
        <v>6480</v>
      </c>
      <c r="B1358" s="245"/>
      <c r="C1358" s="245"/>
      <c r="D1358" s="245"/>
      <c r="E1358" s="245"/>
      <c r="F1358" s="245"/>
    </row>
    <row r="1359" spans="1:6" x14ac:dyDescent="0.25">
      <c r="A1359" s="236" t="s">
        <v>6481</v>
      </c>
      <c r="B1359" s="245"/>
      <c r="C1359" s="245"/>
      <c r="D1359" s="245"/>
      <c r="E1359" s="245"/>
      <c r="F1359" s="245"/>
    </row>
    <row r="1360" spans="1:6" x14ac:dyDescent="0.25">
      <c r="A1360" s="236" t="s">
        <v>6482</v>
      </c>
      <c r="B1360" s="245"/>
      <c r="C1360" s="245"/>
      <c r="D1360" s="245"/>
      <c r="E1360" s="245"/>
      <c r="F1360" s="245"/>
    </row>
    <row r="1361" spans="1:6" x14ac:dyDescent="0.25">
      <c r="A1361" s="236" t="s">
        <v>6483</v>
      </c>
      <c r="B1361" s="245"/>
      <c r="C1361" s="245"/>
      <c r="D1361" s="245"/>
      <c r="E1361" s="245"/>
      <c r="F1361" s="245"/>
    </row>
    <row r="1362" spans="1:6" x14ac:dyDescent="0.25">
      <c r="A1362" s="236" t="s">
        <v>6484</v>
      </c>
      <c r="B1362" s="245"/>
      <c r="C1362" s="245"/>
      <c r="D1362" s="245"/>
      <c r="E1362" s="245"/>
      <c r="F1362" s="245"/>
    </row>
    <row r="1363" spans="1:6" x14ac:dyDescent="0.25">
      <c r="A1363" s="236" t="s">
        <v>6485</v>
      </c>
      <c r="B1363" s="245"/>
      <c r="C1363" s="245"/>
      <c r="D1363" s="245"/>
      <c r="E1363" s="245"/>
      <c r="F1363" s="245"/>
    </row>
    <row r="1364" spans="1:6" x14ac:dyDescent="0.25">
      <c r="A1364" s="236" t="s">
        <v>6486</v>
      </c>
      <c r="B1364" s="245"/>
      <c r="C1364" s="245"/>
      <c r="D1364" s="245"/>
      <c r="E1364" s="245"/>
      <c r="F1364" s="245"/>
    </row>
    <row r="1365" spans="1:6" x14ac:dyDescent="0.25">
      <c r="A1365" s="236" t="s">
        <v>6487</v>
      </c>
      <c r="B1365" s="245"/>
      <c r="C1365" s="245"/>
      <c r="D1365" s="245"/>
      <c r="E1365" s="245"/>
      <c r="F1365" s="245"/>
    </row>
    <row r="1366" spans="1:6" x14ac:dyDescent="0.25">
      <c r="A1366" s="236" t="s">
        <v>6488</v>
      </c>
      <c r="B1366" s="245"/>
      <c r="C1366" s="245"/>
      <c r="D1366" s="245"/>
      <c r="E1366" s="245"/>
      <c r="F1366" s="245"/>
    </row>
    <row r="1367" spans="1:6" x14ac:dyDescent="0.25">
      <c r="A1367" s="236" t="s">
        <v>6489</v>
      </c>
      <c r="B1367" s="245"/>
      <c r="C1367" s="245"/>
      <c r="D1367" s="245"/>
      <c r="E1367" s="245"/>
      <c r="F1367" s="245"/>
    </row>
    <row r="1368" spans="1:6" x14ac:dyDescent="0.25">
      <c r="A1368" s="236" t="s">
        <v>6490</v>
      </c>
      <c r="B1368" s="245"/>
      <c r="C1368" s="245"/>
      <c r="D1368" s="245"/>
      <c r="E1368" s="245"/>
      <c r="F1368" s="245"/>
    </row>
    <row r="1369" spans="1:6" x14ac:dyDescent="0.25">
      <c r="A1369" s="236" t="s">
        <v>6491</v>
      </c>
      <c r="B1369" s="245"/>
      <c r="C1369" s="245"/>
      <c r="D1369" s="245"/>
      <c r="E1369" s="245"/>
      <c r="F1369" s="245"/>
    </row>
    <row r="1370" spans="1:6" x14ac:dyDescent="0.25">
      <c r="A1370" s="236" t="s">
        <v>6492</v>
      </c>
      <c r="B1370" s="245"/>
      <c r="C1370" s="245"/>
      <c r="D1370" s="245"/>
      <c r="E1370" s="245"/>
      <c r="F1370" s="245"/>
    </row>
    <row r="1371" spans="1:6" x14ac:dyDescent="0.25">
      <c r="A1371" s="236" t="s">
        <v>6493</v>
      </c>
      <c r="B1371" s="245"/>
      <c r="C1371" s="245"/>
      <c r="D1371" s="245"/>
      <c r="E1371" s="245"/>
      <c r="F1371" s="245"/>
    </row>
    <row r="1372" spans="1:6" x14ac:dyDescent="0.25">
      <c r="A1372" s="236" t="s">
        <v>6494</v>
      </c>
      <c r="B1372" s="245"/>
      <c r="C1372" s="245"/>
      <c r="D1372" s="245"/>
      <c r="E1372" s="245"/>
      <c r="F1372" s="245"/>
    </row>
    <row r="1373" spans="1:6" x14ac:dyDescent="0.25">
      <c r="A1373" s="236" t="s">
        <v>6495</v>
      </c>
      <c r="B1373" s="245"/>
      <c r="C1373" s="245"/>
      <c r="D1373" s="245"/>
      <c r="E1373" s="245"/>
      <c r="F1373" s="245"/>
    </row>
    <row r="1374" spans="1:6" x14ac:dyDescent="0.25">
      <c r="A1374" s="236" t="s">
        <v>6496</v>
      </c>
      <c r="B1374" s="245"/>
      <c r="C1374" s="245"/>
      <c r="D1374" s="245"/>
      <c r="E1374" s="245"/>
      <c r="F1374" s="245"/>
    </row>
    <row r="1375" spans="1:6" x14ac:dyDescent="0.25">
      <c r="A1375" s="236" t="s">
        <v>6497</v>
      </c>
      <c r="B1375" s="245"/>
      <c r="C1375" s="245"/>
      <c r="D1375" s="245"/>
      <c r="E1375" s="245"/>
      <c r="F1375" s="245"/>
    </row>
    <row r="1376" spans="1:6" x14ac:dyDescent="0.25">
      <c r="A1376" s="236" t="s">
        <v>6498</v>
      </c>
      <c r="B1376" s="245"/>
      <c r="C1376" s="245"/>
      <c r="D1376" s="245"/>
      <c r="E1376" s="245"/>
      <c r="F1376" s="245"/>
    </row>
    <row r="1377" spans="1:6" x14ac:dyDescent="0.25">
      <c r="A1377" s="236" t="s">
        <v>6499</v>
      </c>
      <c r="B1377" s="245"/>
      <c r="C1377" s="245"/>
      <c r="D1377" s="245"/>
      <c r="E1377" s="245"/>
      <c r="F1377" s="245"/>
    </row>
    <row r="1378" spans="1:6" x14ac:dyDescent="0.25">
      <c r="A1378" s="236" t="s">
        <v>6500</v>
      </c>
      <c r="B1378" s="245"/>
      <c r="C1378" s="245"/>
      <c r="D1378" s="245"/>
      <c r="E1378" s="245"/>
      <c r="F1378" s="245"/>
    </row>
    <row r="1379" spans="1:6" x14ac:dyDescent="0.25">
      <c r="A1379" s="236" t="s">
        <v>6501</v>
      </c>
      <c r="B1379" s="245"/>
      <c r="C1379" s="245"/>
      <c r="D1379" s="245"/>
      <c r="E1379" s="245"/>
      <c r="F1379" s="245"/>
    </row>
    <row r="1380" spans="1:6" x14ac:dyDescent="0.25">
      <c r="A1380" s="236" t="s">
        <v>6502</v>
      </c>
      <c r="B1380" s="245"/>
      <c r="C1380" s="245"/>
      <c r="D1380" s="245"/>
      <c r="E1380" s="245"/>
      <c r="F1380" s="245"/>
    </row>
    <row r="1381" spans="1:6" x14ac:dyDescent="0.25">
      <c r="A1381" s="236" t="s">
        <v>6503</v>
      </c>
      <c r="B1381" s="245"/>
      <c r="C1381" s="245"/>
      <c r="D1381" s="245"/>
      <c r="E1381" s="245"/>
      <c r="F1381" s="245"/>
    </row>
    <row r="1382" spans="1:6" x14ac:dyDescent="0.25">
      <c r="A1382" s="236" t="s">
        <v>6504</v>
      </c>
      <c r="B1382" s="245"/>
      <c r="C1382" s="245"/>
      <c r="D1382" s="245"/>
      <c r="E1382" s="245"/>
      <c r="F1382" s="245"/>
    </row>
    <row r="1383" spans="1:6" x14ac:dyDescent="0.25">
      <c r="A1383" s="236" t="s">
        <v>6505</v>
      </c>
      <c r="B1383" s="245"/>
      <c r="C1383" s="245"/>
      <c r="D1383" s="245"/>
      <c r="E1383" s="245"/>
      <c r="F1383" s="245"/>
    </row>
    <row r="1384" spans="1:6" x14ac:dyDescent="0.25">
      <c r="A1384" s="236" t="s">
        <v>6506</v>
      </c>
      <c r="B1384" s="245"/>
      <c r="C1384" s="245"/>
      <c r="D1384" s="245"/>
      <c r="E1384" s="245"/>
      <c r="F1384" s="245"/>
    </row>
    <row r="1385" spans="1:6" x14ac:dyDescent="0.25">
      <c r="A1385" s="236" t="s">
        <v>6507</v>
      </c>
      <c r="B1385" s="245"/>
      <c r="C1385" s="245"/>
      <c r="D1385" s="245"/>
      <c r="E1385" s="245"/>
      <c r="F1385" s="245"/>
    </row>
    <row r="1386" spans="1:6" x14ac:dyDescent="0.25">
      <c r="A1386" s="236" t="s">
        <v>6508</v>
      </c>
      <c r="B1386" s="245"/>
      <c r="C1386" s="245"/>
      <c r="D1386" s="245"/>
      <c r="E1386" s="245"/>
      <c r="F1386" s="245"/>
    </row>
    <row r="1387" spans="1:6" x14ac:dyDescent="0.25">
      <c r="A1387" s="236" t="s">
        <v>6509</v>
      </c>
      <c r="B1387" s="245"/>
      <c r="C1387" s="245"/>
      <c r="D1387" s="245"/>
      <c r="E1387" s="245"/>
      <c r="F1387" s="245"/>
    </row>
    <row r="1388" spans="1:6" x14ac:dyDescent="0.25">
      <c r="A1388" s="236" t="s">
        <v>6510</v>
      </c>
      <c r="B1388" s="245"/>
      <c r="C1388" s="245"/>
      <c r="D1388" s="245"/>
      <c r="E1388" s="245"/>
      <c r="F1388" s="245"/>
    </row>
    <row r="1389" spans="1:6" x14ac:dyDescent="0.25">
      <c r="A1389" s="236" t="s">
        <v>6511</v>
      </c>
      <c r="B1389" s="245"/>
      <c r="C1389" s="245"/>
      <c r="D1389" s="245"/>
      <c r="E1389" s="245"/>
      <c r="F1389" s="245"/>
    </row>
    <row r="1390" spans="1:6" x14ac:dyDescent="0.25">
      <c r="A1390" s="236" t="s">
        <v>6512</v>
      </c>
      <c r="B1390" s="245"/>
      <c r="C1390" s="245"/>
      <c r="D1390" s="245"/>
      <c r="E1390" s="245"/>
      <c r="F1390" s="245"/>
    </row>
    <row r="1391" spans="1:6" x14ac:dyDescent="0.25">
      <c r="A1391" s="236" t="s">
        <v>6513</v>
      </c>
      <c r="B1391" s="245"/>
      <c r="C1391" s="245"/>
      <c r="D1391" s="245"/>
      <c r="E1391" s="245"/>
      <c r="F1391" s="245"/>
    </row>
    <row r="1392" spans="1:6" x14ac:dyDescent="0.25">
      <c r="A1392" s="236" t="s">
        <v>6514</v>
      </c>
      <c r="B1392" s="245"/>
      <c r="C1392" s="245"/>
      <c r="D1392" s="245"/>
      <c r="E1392" s="245"/>
      <c r="F1392" s="245"/>
    </row>
    <row r="1393" spans="1:6" x14ac:dyDescent="0.25">
      <c r="A1393" s="236" t="s">
        <v>6515</v>
      </c>
      <c r="B1393" s="245"/>
      <c r="C1393" s="245"/>
      <c r="D1393" s="245"/>
      <c r="E1393" s="245"/>
      <c r="F1393" s="245"/>
    </row>
    <row r="1394" spans="1:6" x14ac:dyDescent="0.25">
      <c r="A1394" s="236" t="s">
        <v>6516</v>
      </c>
      <c r="B1394" s="245"/>
      <c r="C1394" s="245"/>
      <c r="D1394" s="245"/>
      <c r="E1394" s="245"/>
      <c r="F1394" s="245"/>
    </row>
    <row r="1395" spans="1:6" x14ac:dyDescent="0.25">
      <c r="A1395" s="236" t="s">
        <v>6517</v>
      </c>
      <c r="B1395" s="245"/>
      <c r="C1395" s="245"/>
      <c r="D1395" s="245"/>
      <c r="E1395" s="245"/>
      <c r="F1395" s="245"/>
    </row>
    <row r="1396" spans="1:6" x14ac:dyDescent="0.25">
      <c r="A1396" s="236" t="s">
        <v>6518</v>
      </c>
      <c r="B1396" s="245"/>
      <c r="C1396" s="245"/>
      <c r="D1396" s="245"/>
      <c r="E1396" s="245"/>
      <c r="F1396" s="245"/>
    </row>
    <row r="1397" spans="1:6" x14ac:dyDescent="0.25">
      <c r="A1397" s="236" t="s">
        <v>6519</v>
      </c>
      <c r="B1397" s="245"/>
      <c r="C1397" s="245"/>
      <c r="D1397" s="245"/>
      <c r="E1397" s="245"/>
      <c r="F1397" s="245"/>
    </row>
    <row r="1398" spans="1:6" x14ac:dyDescent="0.25">
      <c r="A1398" s="236" t="s">
        <v>6520</v>
      </c>
      <c r="B1398" s="245"/>
      <c r="C1398" s="245"/>
      <c r="D1398" s="245"/>
      <c r="E1398" s="245"/>
      <c r="F1398" s="245"/>
    </row>
    <row r="1399" spans="1:6" x14ac:dyDescent="0.25">
      <c r="A1399" s="236" t="s">
        <v>6521</v>
      </c>
      <c r="B1399" s="245"/>
      <c r="C1399" s="245"/>
      <c r="D1399" s="245"/>
      <c r="E1399" s="245"/>
      <c r="F1399" s="245"/>
    </row>
    <row r="1400" spans="1:6" x14ac:dyDescent="0.25">
      <c r="A1400" s="236" t="s">
        <v>6522</v>
      </c>
      <c r="B1400" s="245"/>
      <c r="C1400" s="245"/>
      <c r="D1400" s="245"/>
      <c r="E1400" s="245"/>
      <c r="F1400" s="245"/>
    </row>
    <row r="1401" spans="1:6" x14ac:dyDescent="0.25">
      <c r="A1401" s="236" t="s">
        <v>6523</v>
      </c>
      <c r="B1401" s="245"/>
      <c r="C1401" s="245"/>
      <c r="D1401" s="245"/>
      <c r="E1401" s="245"/>
      <c r="F1401" s="245"/>
    </row>
    <row r="1402" spans="1:6" x14ac:dyDescent="0.25">
      <c r="A1402" s="236" t="s">
        <v>6524</v>
      </c>
      <c r="B1402" s="245"/>
      <c r="C1402" s="245"/>
      <c r="D1402" s="245"/>
      <c r="E1402" s="245"/>
      <c r="F1402" s="245"/>
    </row>
    <row r="1403" spans="1:6" x14ac:dyDescent="0.25">
      <c r="A1403" s="236" t="s">
        <v>6525</v>
      </c>
      <c r="B1403" s="245"/>
      <c r="C1403" s="245"/>
      <c r="D1403" s="245"/>
      <c r="E1403" s="245"/>
      <c r="F1403" s="245"/>
    </row>
    <row r="1404" spans="1:6" x14ac:dyDescent="0.25">
      <c r="A1404" s="236" t="s">
        <v>6526</v>
      </c>
      <c r="B1404" s="245"/>
      <c r="C1404" s="245"/>
      <c r="D1404" s="245"/>
      <c r="E1404" s="245"/>
      <c r="F1404" s="245"/>
    </row>
    <row r="1405" spans="1:6" x14ac:dyDescent="0.25">
      <c r="A1405" s="236" t="s">
        <v>6527</v>
      </c>
      <c r="B1405" s="245"/>
      <c r="C1405" s="245"/>
      <c r="D1405" s="245"/>
      <c r="E1405" s="245"/>
      <c r="F1405" s="245"/>
    </row>
    <row r="1406" spans="1:6" x14ac:dyDescent="0.25">
      <c r="A1406" s="236" t="s">
        <v>6528</v>
      </c>
      <c r="B1406" s="245"/>
      <c r="C1406" s="245"/>
      <c r="D1406" s="245"/>
      <c r="E1406" s="245"/>
      <c r="F1406" s="245"/>
    </row>
    <row r="1407" spans="1:6" x14ac:dyDescent="0.25">
      <c r="A1407" s="236" t="s">
        <v>6529</v>
      </c>
      <c r="B1407" s="245"/>
      <c r="C1407" s="245"/>
      <c r="D1407" s="245"/>
      <c r="E1407" s="245"/>
      <c r="F1407" s="245"/>
    </row>
    <row r="1408" spans="1:6" x14ac:dyDescent="0.25">
      <c r="A1408" s="236" t="s">
        <v>6530</v>
      </c>
      <c r="B1408" s="245"/>
      <c r="C1408" s="245"/>
      <c r="D1408" s="245"/>
      <c r="E1408" s="245"/>
      <c r="F1408" s="245"/>
    </row>
    <row r="1409" spans="1:6" x14ac:dyDescent="0.25">
      <c r="A1409" s="236" t="s">
        <v>6531</v>
      </c>
      <c r="B1409" s="245"/>
      <c r="C1409" s="245"/>
      <c r="D1409" s="245"/>
      <c r="E1409" s="245"/>
      <c r="F1409" s="245"/>
    </row>
    <row r="1410" spans="1:6" x14ac:dyDescent="0.25">
      <c r="A1410" s="236" t="s">
        <v>6532</v>
      </c>
      <c r="B1410" s="245"/>
      <c r="C1410" s="245"/>
      <c r="D1410" s="245"/>
      <c r="E1410" s="245"/>
      <c r="F1410" s="245"/>
    </row>
    <row r="1411" spans="1:6" x14ac:dyDescent="0.25">
      <c r="A1411" s="236" t="s">
        <v>6533</v>
      </c>
      <c r="B1411" s="245"/>
      <c r="C1411" s="245"/>
      <c r="D1411" s="245"/>
      <c r="E1411" s="245"/>
      <c r="F1411" s="245"/>
    </row>
    <row r="1412" spans="1:6" x14ac:dyDescent="0.25">
      <c r="A1412" s="236" t="s">
        <v>6534</v>
      </c>
      <c r="B1412" s="245"/>
      <c r="C1412" s="245"/>
      <c r="D1412" s="245"/>
      <c r="E1412" s="245"/>
      <c r="F1412" s="245"/>
    </row>
    <row r="1413" spans="1:6" x14ac:dyDescent="0.25">
      <c r="A1413" s="236" t="s">
        <v>6535</v>
      </c>
      <c r="B1413" s="245"/>
      <c r="C1413" s="245"/>
      <c r="D1413" s="245"/>
      <c r="E1413" s="245"/>
      <c r="F1413" s="245"/>
    </row>
    <row r="1414" spans="1:6" x14ac:dyDescent="0.25">
      <c r="A1414" s="236" t="s">
        <v>6536</v>
      </c>
      <c r="B1414" s="245"/>
      <c r="C1414" s="245"/>
      <c r="D1414" s="245"/>
      <c r="E1414" s="245"/>
      <c r="F1414" s="245"/>
    </row>
    <row r="1415" spans="1:6" x14ac:dyDescent="0.25">
      <c r="A1415" s="236" t="s">
        <v>6537</v>
      </c>
      <c r="B1415" s="245"/>
      <c r="C1415" s="245"/>
      <c r="D1415" s="245"/>
      <c r="E1415" s="245"/>
      <c r="F1415" s="245"/>
    </row>
    <row r="1416" spans="1:6" x14ac:dyDescent="0.25">
      <c r="A1416" s="236" t="s">
        <v>6538</v>
      </c>
      <c r="B1416" s="245"/>
      <c r="C1416" s="245"/>
      <c r="D1416" s="245"/>
      <c r="E1416" s="245"/>
      <c r="F1416" s="245"/>
    </row>
    <row r="1417" spans="1:6" x14ac:dyDescent="0.25">
      <c r="A1417" s="236" t="s">
        <v>6539</v>
      </c>
      <c r="B1417" s="245"/>
      <c r="C1417" s="245"/>
      <c r="D1417" s="245"/>
      <c r="E1417" s="245"/>
      <c r="F1417" s="245"/>
    </row>
    <row r="1418" spans="1:6" x14ac:dyDescent="0.25">
      <c r="A1418" s="236" t="s">
        <v>6540</v>
      </c>
      <c r="B1418" s="245"/>
      <c r="C1418" s="245"/>
      <c r="D1418" s="245"/>
      <c r="E1418" s="245"/>
      <c r="F1418" s="245"/>
    </row>
    <row r="1419" spans="1:6" x14ac:dyDescent="0.25">
      <c r="A1419" s="236" t="s">
        <v>6541</v>
      </c>
      <c r="B1419" s="245"/>
      <c r="C1419" s="245"/>
      <c r="D1419" s="245"/>
      <c r="E1419" s="245"/>
      <c r="F1419" s="245"/>
    </row>
    <row r="1420" spans="1:6" x14ac:dyDescent="0.25">
      <c r="A1420" s="236" t="s">
        <v>6542</v>
      </c>
      <c r="B1420" s="245"/>
      <c r="C1420" s="245"/>
      <c r="D1420" s="245"/>
      <c r="E1420" s="245"/>
      <c r="F1420" s="245"/>
    </row>
    <row r="1421" spans="1:6" x14ac:dyDescent="0.25">
      <c r="A1421" s="236" t="s">
        <v>6543</v>
      </c>
      <c r="B1421" s="245"/>
      <c r="C1421" s="245"/>
      <c r="D1421" s="245"/>
      <c r="E1421" s="245"/>
      <c r="F1421" s="245"/>
    </row>
    <row r="1422" spans="1:6" x14ac:dyDescent="0.25">
      <c r="A1422" s="236" t="s">
        <v>6544</v>
      </c>
      <c r="B1422" s="245"/>
      <c r="C1422" s="245"/>
      <c r="D1422" s="245"/>
      <c r="E1422" s="245"/>
      <c r="F1422" s="245"/>
    </row>
    <row r="1423" spans="1:6" x14ac:dyDescent="0.25">
      <c r="A1423" s="236" t="s">
        <v>6545</v>
      </c>
      <c r="B1423" s="245"/>
      <c r="C1423" s="245"/>
      <c r="D1423" s="245"/>
      <c r="E1423" s="245"/>
      <c r="F1423" s="245"/>
    </row>
    <row r="1424" spans="1:6" x14ac:dyDescent="0.25">
      <c r="A1424" s="236" t="s">
        <v>6546</v>
      </c>
      <c r="B1424" s="245"/>
      <c r="C1424" s="245"/>
      <c r="D1424" s="245"/>
      <c r="E1424" s="245"/>
      <c r="F1424" s="245"/>
    </row>
    <row r="1425" spans="1:6" x14ac:dyDescent="0.25">
      <c r="A1425" s="236" t="s">
        <v>6547</v>
      </c>
      <c r="B1425" s="245"/>
      <c r="C1425" s="245"/>
      <c r="D1425" s="245"/>
      <c r="E1425" s="245"/>
      <c r="F1425" s="245"/>
    </row>
    <row r="1426" spans="1:6" x14ac:dyDescent="0.25">
      <c r="A1426" s="236" t="s">
        <v>6548</v>
      </c>
      <c r="B1426" s="245"/>
      <c r="C1426" s="245"/>
      <c r="D1426" s="245"/>
      <c r="E1426" s="245"/>
      <c r="F1426" s="245"/>
    </row>
    <row r="1427" spans="1:6" x14ac:dyDescent="0.25">
      <c r="A1427" s="236" t="s">
        <v>6549</v>
      </c>
      <c r="B1427" s="245"/>
      <c r="C1427" s="245"/>
      <c r="D1427" s="245"/>
      <c r="E1427" s="245"/>
      <c r="F1427" s="245"/>
    </row>
    <row r="1428" spans="1:6" x14ac:dyDescent="0.25">
      <c r="A1428" s="236" t="s">
        <v>6550</v>
      </c>
      <c r="B1428" s="245"/>
      <c r="C1428" s="245"/>
      <c r="D1428" s="245"/>
      <c r="E1428" s="245"/>
      <c r="F1428" s="245"/>
    </row>
    <row r="1429" spans="1:6" x14ac:dyDescent="0.25">
      <c r="A1429" s="236" t="s">
        <v>6551</v>
      </c>
      <c r="B1429" s="245"/>
      <c r="C1429" s="245"/>
      <c r="D1429" s="245"/>
      <c r="E1429" s="245"/>
      <c r="F1429" s="245"/>
    </row>
    <row r="1430" spans="1:6" x14ac:dyDescent="0.25">
      <c r="A1430" s="236" t="s">
        <v>6552</v>
      </c>
      <c r="B1430" s="245"/>
      <c r="C1430" s="245"/>
      <c r="D1430" s="245"/>
      <c r="E1430" s="245"/>
      <c r="F1430" s="245"/>
    </row>
    <row r="1431" spans="1:6" x14ac:dyDescent="0.25">
      <c r="A1431" s="236" t="s">
        <v>6553</v>
      </c>
      <c r="B1431" s="245"/>
      <c r="C1431" s="245"/>
      <c r="D1431" s="245"/>
      <c r="E1431" s="245"/>
      <c r="F1431" s="245"/>
    </row>
    <row r="1432" spans="1:6" x14ac:dyDescent="0.25">
      <c r="A1432" s="236" t="s">
        <v>6554</v>
      </c>
      <c r="B1432" s="245"/>
      <c r="C1432" s="245"/>
      <c r="D1432" s="245"/>
      <c r="E1432" s="245"/>
      <c r="F1432" s="245"/>
    </row>
    <row r="1433" spans="1:6" x14ac:dyDescent="0.25">
      <c r="A1433" s="236" t="s">
        <v>6555</v>
      </c>
      <c r="B1433" s="245"/>
      <c r="C1433" s="245"/>
      <c r="D1433" s="245"/>
      <c r="E1433" s="245"/>
      <c r="F1433" s="245"/>
    </row>
    <row r="1434" spans="1:6" x14ac:dyDescent="0.25">
      <c r="A1434" s="236" t="s">
        <v>6556</v>
      </c>
      <c r="B1434" s="245"/>
      <c r="C1434" s="245"/>
      <c r="D1434" s="245"/>
      <c r="E1434" s="245"/>
      <c r="F1434" s="245"/>
    </row>
    <row r="1435" spans="1:6" x14ac:dyDescent="0.25">
      <c r="A1435" s="236" t="s">
        <v>6557</v>
      </c>
      <c r="B1435" s="245"/>
      <c r="C1435" s="245"/>
      <c r="D1435" s="245"/>
      <c r="E1435" s="245"/>
      <c r="F1435" s="245"/>
    </row>
    <row r="1436" spans="1:6" x14ac:dyDescent="0.25">
      <c r="A1436" s="236" t="s">
        <v>6558</v>
      </c>
      <c r="B1436" s="245"/>
      <c r="C1436" s="245"/>
      <c r="D1436" s="245"/>
      <c r="E1436" s="245"/>
      <c r="F1436" s="245"/>
    </row>
    <row r="1437" spans="1:6" x14ac:dyDescent="0.25">
      <c r="A1437" s="236" t="s">
        <v>6559</v>
      </c>
      <c r="B1437" s="245"/>
      <c r="C1437" s="245"/>
      <c r="D1437" s="245"/>
      <c r="E1437" s="245"/>
      <c r="F1437" s="245"/>
    </row>
    <row r="1438" spans="1:6" x14ac:dyDescent="0.25">
      <c r="A1438" s="236" t="s">
        <v>6560</v>
      </c>
      <c r="B1438" s="245"/>
      <c r="C1438" s="245"/>
      <c r="D1438" s="245"/>
      <c r="E1438" s="245"/>
      <c r="F1438" s="245"/>
    </row>
    <row r="1439" spans="1:6" x14ac:dyDescent="0.25">
      <c r="A1439" s="236" t="s">
        <v>6561</v>
      </c>
      <c r="B1439" s="245"/>
      <c r="C1439" s="245"/>
      <c r="D1439" s="245"/>
      <c r="E1439" s="245"/>
      <c r="F1439" s="245"/>
    </row>
    <row r="1440" spans="1:6" x14ac:dyDescent="0.25">
      <c r="A1440" s="236" t="s">
        <v>6562</v>
      </c>
      <c r="B1440" s="245"/>
      <c r="C1440" s="245"/>
      <c r="D1440" s="245"/>
      <c r="E1440" s="245"/>
      <c r="F1440" s="245"/>
    </row>
    <row r="1441" spans="1:6" x14ac:dyDescent="0.25">
      <c r="A1441" s="236" t="s">
        <v>6563</v>
      </c>
      <c r="B1441" s="245"/>
      <c r="C1441" s="245"/>
      <c r="D1441" s="245"/>
      <c r="E1441" s="245"/>
      <c r="F1441" s="245"/>
    </row>
    <row r="1442" spans="1:6" x14ac:dyDescent="0.25">
      <c r="A1442" s="236" t="s">
        <v>6564</v>
      </c>
      <c r="B1442" s="245"/>
      <c r="C1442" s="245"/>
      <c r="D1442" s="245"/>
      <c r="E1442" s="245"/>
      <c r="F1442" s="245"/>
    </row>
    <row r="1443" spans="1:6" x14ac:dyDescent="0.25">
      <c r="A1443" s="236" t="s">
        <v>6565</v>
      </c>
      <c r="B1443" s="245"/>
      <c r="C1443" s="245"/>
      <c r="D1443" s="245"/>
      <c r="E1443" s="245"/>
      <c r="F1443" s="245"/>
    </row>
    <row r="1444" spans="1:6" x14ac:dyDescent="0.25">
      <c r="A1444" s="236" t="s">
        <v>6566</v>
      </c>
      <c r="B1444" s="245"/>
      <c r="C1444" s="245"/>
      <c r="D1444" s="245"/>
      <c r="E1444" s="245"/>
      <c r="F1444" s="245"/>
    </row>
    <row r="1445" spans="1:6" x14ac:dyDescent="0.25">
      <c r="A1445" s="236" t="s">
        <v>6567</v>
      </c>
      <c r="B1445" s="245"/>
      <c r="C1445" s="245"/>
      <c r="D1445" s="245"/>
      <c r="E1445" s="245"/>
      <c r="F1445" s="245"/>
    </row>
    <row r="1446" spans="1:6" x14ac:dyDescent="0.25">
      <c r="A1446" s="236" t="s">
        <v>6568</v>
      </c>
      <c r="B1446" s="245"/>
      <c r="C1446" s="245"/>
      <c r="D1446" s="245"/>
      <c r="E1446" s="245"/>
      <c r="F1446" s="245"/>
    </row>
    <row r="1447" spans="1:6" x14ac:dyDescent="0.25">
      <c r="A1447" s="236" t="s">
        <v>6569</v>
      </c>
      <c r="B1447" s="245"/>
      <c r="C1447" s="245"/>
      <c r="D1447" s="245"/>
      <c r="E1447" s="245"/>
      <c r="F1447" s="245"/>
    </row>
    <row r="1448" spans="1:6" x14ac:dyDescent="0.25">
      <c r="A1448" s="236" t="s">
        <v>6570</v>
      </c>
      <c r="B1448" s="245"/>
      <c r="C1448" s="245"/>
      <c r="D1448" s="245"/>
      <c r="E1448" s="245"/>
      <c r="F1448" s="245"/>
    </row>
    <row r="1449" spans="1:6" x14ac:dyDescent="0.25">
      <c r="A1449" s="236" t="s">
        <v>6571</v>
      </c>
      <c r="B1449" s="245"/>
      <c r="C1449" s="245"/>
      <c r="D1449" s="245"/>
      <c r="E1449" s="245"/>
      <c r="F1449" s="245"/>
    </row>
    <row r="1450" spans="1:6" x14ac:dyDescent="0.25">
      <c r="A1450" s="236" t="s">
        <v>6572</v>
      </c>
      <c r="B1450" s="245"/>
      <c r="C1450" s="245"/>
      <c r="D1450" s="245"/>
      <c r="E1450" s="245"/>
      <c r="F1450" s="245"/>
    </row>
    <row r="1451" spans="1:6" x14ac:dyDescent="0.25">
      <c r="A1451" s="236" t="s">
        <v>6573</v>
      </c>
      <c r="B1451" s="245"/>
      <c r="C1451" s="245"/>
      <c r="D1451" s="245"/>
      <c r="E1451" s="245"/>
      <c r="F1451" s="245"/>
    </row>
    <row r="1452" spans="1:6" x14ac:dyDescent="0.25">
      <c r="A1452" s="236" t="s">
        <v>6574</v>
      </c>
      <c r="B1452" s="245"/>
      <c r="C1452" s="245"/>
      <c r="D1452" s="245"/>
      <c r="E1452" s="245"/>
      <c r="F1452" s="245"/>
    </row>
    <row r="1453" spans="1:6" x14ac:dyDescent="0.25">
      <c r="A1453" s="236" t="s">
        <v>6575</v>
      </c>
      <c r="B1453" s="245"/>
      <c r="C1453" s="245"/>
      <c r="D1453" s="245"/>
      <c r="E1453" s="245"/>
      <c r="F1453" s="245"/>
    </row>
    <row r="1454" spans="1:6" x14ac:dyDescent="0.25">
      <c r="A1454" s="236" t="s">
        <v>6576</v>
      </c>
      <c r="B1454" s="245"/>
      <c r="C1454" s="245"/>
      <c r="D1454" s="245"/>
      <c r="E1454" s="245"/>
      <c r="F1454" s="245"/>
    </row>
    <row r="1455" spans="1:6" x14ac:dyDescent="0.25">
      <c r="A1455" s="236" t="s">
        <v>6577</v>
      </c>
      <c r="B1455" s="245"/>
      <c r="C1455" s="245"/>
      <c r="D1455" s="245"/>
      <c r="E1455" s="245"/>
      <c r="F1455" s="245"/>
    </row>
    <row r="1456" spans="1:6" x14ac:dyDescent="0.25">
      <c r="A1456" s="236" t="s">
        <v>6578</v>
      </c>
      <c r="B1456" s="245"/>
      <c r="C1456" s="245"/>
      <c r="D1456" s="245"/>
      <c r="E1456" s="245"/>
      <c r="F1456" s="245"/>
    </row>
    <row r="1457" spans="1:6" x14ac:dyDescent="0.25">
      <c r="A1457" s="236" t="s">
        <v>6579</v>
      </c>
      <c r="B1457" s="245"/>
      <c r="C1457" s="245"/>
      <c r="D1457" s="245"/>
      <c r="E1457" s="245"/>
      <c r="F1457" s="245"/>
    </row>
    <row r="1458" spans="1:6" x14ac:dyDescent="0.25">
      <c r="A1458" s="236" t="s">
        <v>6580</v>
      </c>
      <c r="B1458" s="245"/>
      <c r="C1458" s="245"/>
      <c r="D1458" s="245"/>
      <c r="E1458" s="245"/>
      <c r="F1458" s="245"/>
    </row>
    <row r="1459" spans="1:6" x14ac:dyDescent="0.25">
      <c r="A1459" s="236" t="s">
        <v>6581</v>
      </c>
      <c r="B1459" s="245"/>
      <c r="C1459" s="245"/>
      <c r="D1459" s="245"/>
      <c r="E1459" s="245"/>
      <c r="F1459" s="245"/>
    </row>
    <row r="1460" spans="1:6" x14ac:dyDescent="0.25">
      <c r="A1460" s="236" t="s">
        <v>6582</v>
      </c>
      <c r="B1460" s="245"/>
      <c r="C1460" s="245"/>
      <c r="D1460" s="245"/>
      <c r="E1460" s="245"/>
      <c r="F1460" s="245"/>
    </row>
    <row r="1461" spans="1:6" x14ac:dyDescent="0.25">
      <c r="A1461" s="236" t="s">
        <v>6583</v>
      </c>
      <c r="B1461" s="245"/>
      <c r="C1461" s="245"/>
      <c r="D1461" s="245"/>
      <c r="E1461" s="245"/>
      <c r="F1461" s="245"/>
    </row>
    <row r="1462" spans="1:6" x14ac:dyDescent="0.25">
      <c r="A1462" s="236" t="s">
        <v>6584</v>
      </c>
      <c r="B1462" s="245"/>
      <c r="C1462" s="245"/>
      <c r="D1462" s="245"/>
      <c r="E1462" s="245"/>
      <c r="F1462" s="245"/>
    </row>
    <row r="1463" spans="1:6" x14ac:dyDescent="0.25">
      <c r="A1463" s="236" t="s">
        <v>6585</v>
      </c>
      <c r="B1463" s="245"/>
      <c r="C1463" s="245"/>
      <c r="D1463" s="245"/>
      <c r="E1463" s="245"/>
      <c r="F1463" s="245"/>
    </row>
    <row r="1464" spans="1:6" x14ac:dyDescent="0.25">
      <c r="A1464" s="236" t="s">
        <v>6586</v>
      </c>
      <c r="B1464" s="245"/>
      <c r="C1464" s="245"/>
      <c r="D1464" s="245"/>
      <c r="E1464" s="245"/>
      <c r="F1464" s="245"/>
    </row>
    <row r="1465" spans="1:6" x14ac:dyDescent="0.25">
      <c r="A1465" s="236" t="s">
        <v>6587</v>
      </c>
      <c r="B1465" s="245"/>
      <c r="C1465" s="245"/>
      <c r="D1465" s="245"/>
      <c r="E1465" s="245"/>
      <c r="F1465" s="245"/>
    </row>
    <row r="1466" spans="1:6" x14ac:dyDescent="0.25">
      <c r="A1466" s="236" t="s">
        <v>6588</v>
      </c>
      <c r="B1466" s="245"/>
      <c r="C1466" s="245"/>
      <c r="D1466" s="245"/>
      <c r="E1466" s="245"/>
      <c r="F1466" s="245"/>
    </row>
    <row r="1467" spans="1:6" x14ac:dyDescent="0.25">
      <c r="A1467" s="236" t="s">
        <v>6589</v>
      </c>
      <c r="B1467" s="245"/>
      <c r="C1467" s="245"/>
      <c r="D1467" s="245"/>
      <c r="E1467" s="245"/>
      <c r="F1467" s="245"/>
    </row>
    <row r="1468" spans="1:6" x14ac:dyDescent="0.25">
      <c r="A1468" s="236" t="s">
        <v>6590</v>
      </c>
      <c r="B1468" s="245"/>
      <c r="C1468" s="245"/>
      <c r="D1468" s="245"/>
      <c r="E1468" s="245"/>
      <c r="F1468" s="245"/>
    </row>
    <row r="1469" spans="1:6" x14ac:dyDescent="0.25">
      <c r="A1469" s="236" t="s">
        <v>6591</v>
      </c>
      <c r="B1469" s="245"/>
      <c r="C1469" s="245"/>
      <c r="D1469" s="245"/>
      <c r="E1469" s="245"/>
      <c r="F1469" s="245"/>
    </row>
    <row r="1470" spans="1:6" x14ac:dyDescent="0.25">
      <c r="A1470" s="236" t="s">
        <v>6592</v>
      </c>
      <c r="B1470" s="245"/>
      <c r="C1470" s="245"/>
      <c r="D1470" s="245"/>
      <c r="E1470" s="245"/>
      <c r="F1470" s="245"/>
    </row>
    <row r="1471" spans="1:6" x14ac:dyDescent="0.25">
      <c r="A1471" s="236" t="s">
        <v>6593</v>
      </c>
      <c r="B1471" s="245"/>
      <c r="C1471" s="245"/>
      <c r="D1471" s="245"/>
      <c r="E1471" s="245"/>
      <c r="F1471" s="245"/>
    </row>
    <row r="1472" spans="1:6" x14ac:dyDescent="0.25">
      <c r="A1472" s="236" t="s">
        <v>6594</v>
      </c>
      <c r="B1472" s="245"/>
      <c r="C1472" s="245"/>
      <c r="D1472" s="245"/>
      <c r="E1472" s="245"/>
      <c r="F1472" s="245"/>
    </row>
    <row r="1473" spans="1:6" x14ac:dyDescent="0.25">
      <c r="A1473" s="236" t="s">
        <v>6595</v>
      </c>
      <c r="B1473" s="245"/>
      <c r="C1473" s="245"/>
      <c r="D1473" s="245"/>
      <c r="E1473" s="245"/>
      <c r="F1473" s="245"/>
    </row>
    <row r="1474" spans="1:6" x14ac:dyDescent="0.25">
      <c r="A1474" s="236" t="s">
        <v>6596</v>
      </c>
      <c r="B1474" s="245"/>
      <c r="C1474" s="245"/>
      <c r="D1474" s="245"/>
      <c r="E1474" s="245"/>
      <c r="F1474" s="245"/>
    </row>
    <row r="1475" spans="1:6" x14ac:dyDescent="0.25">
      <c r="A1475" s="236" t="s">
        <v>6597</v>
      </c>
      <c r="B1475" s="245"/>
      <c r="C1475" s="245"/>
      <c r="D1475" s="245"/>
      <c r="E1475" s="245"/>
      <c r="F1475" s="245"/>
    </row>
    <row r="1476" spans="1:6" x14ac:dyDescent="0.25">
      <c r="A1476" s="236" t="s">
        <v>6598</v>
      </c>
      <c r="B1476" s="245"/>
      <c r="C1476" s="245"/>
      <c r="D1476" s="245"/>
      <c r="E1476" s="245"/>
      <c r="F1476" s="245"/>
    </row>
    <row r="1477" spans="1:6" x14ac:dyDescent="0.25">
      <c r="A1477" s="236" t="s">
        <v>6599</v>
      </c>
      <c r="B1477" s="245"/>
      <c r="C1477" s="245"/>
      <c r="D1477" s="245"/>
      <c r="E1477" s="245"/>
      <c r="F1477" s="245"/>
    </row>
    <row r="1478" spans="1:6" x14ac:dyDescent="0.25">
      <c r="A1478" s="236" t="s">
        <v>6600</v>
      </c>
      <c r="B1478" s="245"/>
      <c r="C1478" s="245"/>
      <c r="D1478" s="245"/>
      <c r="E1478" s="245"/>
      <c r="F1478" s="245"/>
    </row>
    <row r="1479" spans="1:6" x14ac:dyDescent="0.25">
      <c r="A1479" s="236" t="s">
        <v>6601</v>
      </c>
      <c r="B1479" s="245"/>
      <c r="C1479" s="245"/>
      <c r="D1479" s="245"/>
      <c r="E1479" s="245"/>
      <c r="F1479" s="245"/>
    </row>
    <row r="1480" spans="1:6" x14ac:dyDescent="0.25">
      <c r="A1480" s="236" t="s">
        <v>6602</v>
      </c>
      <c r="B1480" s="245"/>
      <c r="C1480" s="245"/>
      <c r="D1480" s="245"/>
      <c r="E1480" s="245"/>
      <c r="F1480" s="245"/>
    </row>
    <row r="1481" spans="1:6" x14ac:dyDescent="0.25">
      <c r="A1481" s="236" t="s">
        <v>6603</v>
      </c>
      <c r="B1481" s="245"/>
      <c r="C1481" s="245"/>
      <c r="D1481" s="245"/>
      <c r="E1481" s="245"/>
      <c r="F1481" s="245"/>
    </row>
    <row r="1482" spans="1:6" x14ac:dyDescent="0.25">
      <c r="A1482" s="236" t="s">
        <v>6604</v>
      </c>
      <c r="B1482" s="245"/>
      <c r="C1482" s="245"/>
      <c r="D1482" s="245"/>
      <c r="E1482" s="245"/>
      <c r="F1482" s="245"/>
    </row>
    <row r="1483" spans="1:6" x14ac:dyDescent="0.25">
      <c r="A1483" s="236" t="s">
        <v>6605</v>
      </c>
      <c r="B1483" s="245"/>
      <c r="C1483" s="245"/>
      <c r="D1483" s="245"/>
      <c r="E1483" s="245"/>
      <c r="F1483" s="245"/>
    </row>
    <row r="1484" spans="1:6" x14ac:dyDescent="0.25">
      <c r="A1484" s="236" t="s">
        <v>6606</v>
      </c>
      <c r="B1484" s="245"/>
      <c r="C1484" s="245"/>
      <c r="D1484" s="245"/>
      <c r="E1484" s="245"/>
      <c r="F1484" s="245"/>
    </row>
    <row r="1485" spans="1:6" x14ac:dyDescent="0.25">
      <c r="A1485" s="236" t="s">
        <v>6607</v>
      </c>
      <c r="B1485" s="245"/>
      <c r="C1485" s="245"/>
      <c r="D1485" s="245"/>
      <c r="E1485" s="245"/>
      <c r="F1485" s="245"/>
    </row>
    <row r="1486" spans="1:6" x14ac:dyDescent="0.25">
      <c r="A1486" s="236" t="s">
        <v>6608</v>
      </c>
      <c r="B1486" s="245">
        <v>2488.7366120218599</v>
      </c>
      <c r="C1486" s="245"/>
      <c r="D1486" s="245"/>
      <c r="E1486" s="245"/>
      <c r="F1486" s="245"/>
    </row>
    <row r="1487" spans="1:6" x14ac:dyDescent="0.25">
      <c r="A1487" s="236" t="s">
        <v>6609</v>
      </c>
      <c r="B1487" s="245"/>
      <c r="C1487" s="245"/>
      <c r="D1487" s="245"/>
      <c r="E1487" s="245"/>
      <c r="F1487" s="245"/>
    </row>
    <row r="1488" spans="1:6" x14ac:dyDescent="0.25">
      <c r="A1488" s="236" t="s">
        <v>6610</v>
      </c>
      <c r="B1488" s="245"/>
      <c r="C1488" s="245"/>
      <c r="D1488" s="245"/>
      <c r="E1488" s="245"/>
      <c r="F1488" s="245"/>
    </row>
    <row r="1489" spans="1:6" x14ac:dyDescent="0.25">
      <c r="A1489" s="236" t="s">
        <v>6610</v>
      </c>
      <c r="B1489" s="245"/>
      <c r="C1489" s="245"/>
      <c r="D1489" s="245"/>
      <c r="E1489" s="245"/>
      <c r="F1489" s="245"/>
    </row>
    <row r="1490" spans="1:6" x14ac:dyDescent="0.25">
      <c r="A1490" s="236" t="s">
        <v>6611</v>
      </c>
      <c r="B1490" s="245"/>
      <c r="C1490" s="245"/>
      <c r="D1490" s="245"/>
      <c r="E1490" s="245"/>
      <c r="F1490" s="245"/>
    </row>
    <row r="1491" spans="1:6" x14ac:dyDescent="0.25">
      <c r="A1491" s="236" t="s">
        <v>6612</v>
      </c>
      <c r="B1491" s="245"/>
      <c r="C1491" s="245"/>
      <c r="D1491" s="245"/>
      <c r="E1491" s="245"/>
      <c r="F1491" s="245"/>
    </row>
    <row r="1492" spans="1:6" x14ac:dyDescent="0.25">
      <c r="A1492" s="236" t="s">
        <v>6613</v>
      </c>
      <c r="B1492" s="245"/>
      <c r="C1492" s="245"/>
      <c r="D1492" s="245"/>
      <c r="E1492" s="245"/>
      <c r="F1492" s="245"/>
    </row>
    <row r="1493" spans="1:6" x14ac:dyDescent="0.25">
      <c r="A1493" s="236" t="s">
        <v>6614</v>
      </c>
      <c r="B1493" s="245">
        <v>8546.5</v>
      </c>
      <c r="C1493" s="245"/>
      <c r="D1493" s="245"/>
      <c r="E1493" s="245"/>
      <c r="F1493" s="245"/>
    </row>
    <row r="1494" spans="1:6" x14ac:dyDescent="0.25">
      <c r="A1494" s="236" t="s">
        <v>6615</v>
      </c>
      <c r="B1494" s="245"/>
      <c r="C1494" s="245"/>
      <c r="D1494" s="245"/>
      <c r="E1494" s="245"/>
      <c r="F1494" s="245"/>
    </row>
    <row r="1495" spans="1:6" x14ac:dyDescent="0.25">
      <c r="A1495" s="236" t="s">
        <v>6616</v>
      </c>
      <c r="B1495" s="245">
        <v>4294.8500000000004</v>
      </c>
      <c r="C1495" s="245"/>
      <c r="D1495" s="245"/>
      <c r="E1495" s="245"/>
      <c r="F1495" s="245"/>
    </row>
    <row r="1496" spans="1:6" x14ac:dyDescent="0.25">
      <c r="A1496" s="236" t="s">
        <v>6617</v>
      </c>
      <c r="B1496" s="245"/>
      <c r="C1496" s="245"/>
      <c r="D1496" s="245"/>
      <c r="E1496" s="245"/>
      <c r="F1496" s="245"/>
    </row>
    <row r="1497" spans="1:6" x14ac:dyDescent="0.25">
      <c r="A1497" s="236" t="s">
        <v>6618</v>
      </c>
      <c r="B1497" s="245"/>
      <c r="C1497" s="245"/>
      <c r="D1497" s="245"/>
      <c r="E1497" s="245"/>
      <c r="F1497" s="245"/>
    </row>
    <row r="1498" spans="1:6" x14ac:dyDescent="0.25">
      <c r="A1498" s="236" t="s">
        <v>6619</v>
      </c>
      <c r="B1498" s="245"/>
      <c r="C1498" s="245"/>
      <c r="D1498" s="245"/>
      <c r="E1498" s="245"/>
      <c r="F1498" s="245"/>
    </row>
    <row r="1499" spans="1:6" x14ac:dyDescent="0.25">
      <c r="A1499" s="236" t="s">
        <v>6620</v>
      </c>
      <c r="B1499" s="245"/>
      <c r="C1499" s="245"/>
      <c r="D1499" s="245"/>
      <c r="E1499" s="245"/>
      <c r="F1499" s="245"/>
    </row>
    <row r="1500" spans="1:6" x14ac:dyDescent="0.25">
      <c r="A1500" s="236" t="s">
        <v>6621</v>
      </c>
      <c r="B1500" s="245"/>
      <c r="C1500" s="245"/>
      <c r="D1500" s="245"/>
      <c r="E1500" s="245"/>
      <c r="F1500" s="245"/>
    </row>
    <row r="1501" spans="1:6" x14ac:dyDescent="0.25">
      <c r="A1501" s="236" t="s">
        <v>6622</v>
      </c>
      <c r="B1501" s="245"/>
      <c r="C1501" s="245"/>
      <c r="D1501" s="245"/>
      <c r="E1501" s="245"/>
      <c r="F1501" s="245"/>
    </row>
    <row r="1502" spans="1:6" x14ac:dyDescent="0.25">
      <c r="A1502" s="236" t="s">
        <v>6623</v>
      </c>
      <c r="B1502" s="245">
        <v>661.81967213114797</v>
      </c>
      <c r="C1502" s="245"/>
      <c r="D1502" s="245"/>
      <c r="E1502" s="245"/>
      <c r="F1502" s="245"/>
    </row>
    <row r="1503" spans="1:6" x14ac:dyDescent="0.25">
      <c r="A1503" s="236" t="s">
        <v>6624</v>
      </c>
      <c r="B1503" s="245"/>
      <c r="C1503" s="245"/>
      <c r="D1503" s="245"/>
      <c r="E1503" s="245"/>
      <c r="F1503" s="245"/>
    </row>
    <row r="1504" spans="1:6" x14ac:dyDescent="0.25">
      <c r="A1504" s="236" t="s">
        <v>6625</v>
      </c>
      <c r="B1504" s="245"/>
      <c r="C1504" s="245"/>
      <c r="D1504" s="245"/>
      <c r="E1504" s="245"/>
      <c r="F1504" s="245"/>
    </row>
    <row r="1505" spans="1:6" x14ac:dyDescent="0.25">
      <c r="A1505" s="236" t="s">
        <v>6626</v>
      </c>
      <c r="B1505" s="245">
        <v>2288.3333333333298</v>
      </c>
      <c r="C1505" s="245"/>
      <c r="D1505" s="245"/>
      <c r="E1505" s="245"/>
      <c r="F1505" s="245"/>
    </row>
    <row r="1506" spans="1:6" x14ac:dyDescent="0.25">
      <c r="A1506" s="236" t="s">
        <v>6627</v>
      </c>
      <c r="B1506" s="245">
        <v>2152.6572033898301</v>
      </c>
      <c r="C1506" s="245"/>
      <c r="D1506" s="245"/>
      <c r="E1506" s="245"/>
      <c r="F1506" s="245"/>
    </row>
    <row r="1507" spans="1:6" x14ac:dyDescent="0.25">
      <c r="A1507" s="236" t="s">
        <v>6628</v>
      </c>
      <c r="B1507" s="245">
        <v>944.47554385964895</v>
      </c>
      <c r="C1507" s="245"/>
      <c r="D1507" s="245"/>
      <c r="E1507" s="245"/>
      <c r="F1507" s="245"/>
    </row>
    <row r="1508" spans="1:6" x14ac:dyDescent="0.25">
      <c r="A1508" s="236" t="s">
        <v>6629</v>
      </c>
      <c r="B1508" s="245"/>
      <c r="C1508" s="245"/>
      <c r="D1508" s="245"/>
      <c r="E1508" s="245"/>
      <c r="F1508" s="245"/>
    </row>
    <row r="1509" spans="1:6" x14ac:dyDescent="0.25">
      <c r="A1509" s="236" t="s">
        <v>6630</v>
      </c>
      <c r="B1509" s="245"/>
      <c r="C1509" s="245"/>
      <c r="D1509" s="245"/>
      <c r="E1509" s="245"/>
      <c r="F1509" s="245"/>
    </row>
    <row r="1510" spans="1:6" x14ac:dyDescent="0.25">
      <c r="A1510" s="236" t="s">
        <v>6631</v>
      </c>
      <c r="B1510" s="245">
        <v>16847.631578947399</v>
      </c>
      <c r="C1510" s="245"/>
      <c r="D1510" s="245"/>
      <c r="E1510" s="245"/>
      <c r="F1510" s="245"/>
    </row>
    <row r="1511" spans="1:6" x14ac:dyDescent="0.25">
      <c r="A1511" s="236" t="s">
        <v>6632</v>
      </c>
      <c r="B1511" s="245">
        <v>1004413.35058959</v>
      </c>
      <c r="C1511" s="245"/>
      <c r="D1511" s="245"/>
      <c r="E1511" s="245"/>
      <c r="F1511" s="245"/>
    </row>
    <row r="1512" spans="1:6" x14ac:dyDescent="0.25">
      <c r="A1512" s="236" t="s">
        <v>6633</v>
      </c>
      <c r="B1512" s="245"/>
      <c r="C1512" s="245"/>
      <c r="D1512" s="245"/>
      <c r="E1512" s="245"/>
      <c r="F1512" s="245"/>
    </row>
    <row r="1513" spans="1:6" x14ac:dyDescent="0.25">
      <c r="A1513" s="236" t="s">
        <v>6634</v>
      </c>
      <c r="B1513" s="245">
        <v>11392.3274374461</v>
      </c>
      <c r="C1513" s="245"/>
      <c r="D1513" s="245"/>
      <c r="E1513" s="245"/>
      <c r="F1513" s="245"/>
    </row>
    <row r="1514" spans="1:6" x14ac:dyDescent="0.25">
      <c r="A1514" s="236" t="s">
        <v>6635</v>
      </c>
      <c r="B1514" s="245"/>
      <c r="C1514" s="245"/>
      <c r="D1514" s="245"/>
      <c r="E1514" s="245"/>
      <c r="F1514" s="245"/>
    </row>
    <row r="1515" spans="1:6" x14ac:dyDescent="0.25">
      <c r="A1515" s="236" t="s">
        <v>6636</v>
      </c>
      <c r="B1515" s="245">
        <v>38324.337072188697</v>
      </c>
      <c r="C1515" s="245"/>
      <c r="D1515" s="245"/>
      <c r="E1515" s="245"/>
      <c r="F1515" s="245"/>
    </row>
    <row r="1516" spans="1:6" x14ac:dyDescent="0.25">
      <c r="A1516" s="236" t="s">
        <v>6637</v>
      </c>
      <c r="B1516" s="245">
        <v>10006.5473109002</v>
      </c>
      <c r="C1516" s="245"/>
      <c r="D1516" s="245"/>
      <c r="E1516" s="245"/>
      <c r="F1516" s="245"/>
    </row>
    <row r="1517" spans="1:6" x14ac:dyDescent="0.25">
      <c r="A1517" s="236" t="s">
        <v>6638</v>
      </c>
      <c r="B1517" s="245">
        <v>2029.5199884958299</v>
      </c>
      <c r="C1517" s="245"/>
      <c r="D1517" s="245"/>
      <c r="E1517" s="245"/>
      <c r="F1517" s="245"/>
    </row>
    <row r="1518" spans="1:6" x14ac:dyDescent="0.25">
      <c r="A1518" s="236" t="s">
        <v>6639</v>
      </c>
      <c r="B1518" s="245">
        <v>11562.613316077101</v>
      </c>
      <c r="C1518" s="245"/>
      <c r="D1518" s="245"/>
      <c r="E1518" s="245"/>
      <c r="F1518" s="245"/>
    </row>
    <row r="1519" spans="1:6" x14ac:dyDescent="0.25">
      <c r="A1519" s="236" t="s">
        <v>6640</v>
      </c>
      <c r="B1519" s="245">
        <v>11340.629997124001</v>
      </c>
      <c r="C1519" s="245"/>
      <c r="D1519" s="245"/>
      <c r="E1519" s="245"/>
      <c r="F1519" s="245"/>
    </row>
    <row r="1520" spans="1:6" x14ac:dyDescent="0.25">
      <c r="A1520" s="236" t="s">
        <v>6641</v>
      </c>
      <c r="B1520" s="245"/>
      <c r="C1520" s="245"/>
      <c r="D1520" s="245"/>
      <c r="E1520" s="245"/>
      <c r="F1520" s="245"/>
    </row>
    <row r="1521" spans="1:6" x14ac:dyDescent="0.25">
      <c r="A1521" s="236" t="s">
        <v>6642</v>
      </c>
      <c r="B1521" s="245"/>
      <c r="C1521" s="245"/>
      <c r="D1521" s="245"/>
      <c r="E1521" s="245"/>
      <c r="F1521" s="245"/>
    </row>
    <row r="1522" spans="1:6" x14ac:dyDescent="0.25">
      <c r="A1522" s="236" t="s">
        <v>6643</v>
      </c>
      <c r="B1522" s="245"/>
      <c r="C1522" s="245"/>
      <c r="D1522" s="245"/>
      <c r="E1522" s="245"/>
      <c r="F1522" s="245"/>
    </row>
    <row r="1523" spans="1:6" x14ac:dyDescent="0.25">
      <c r="A1523" s="236" t="s">
        <v>6644</v>
      </c>
      <c r="B1523" s="245"/>
      <c r="C1523" s="245"/>
      <c r="D1523" s="245"/>
      <c r="E1523" s="245"/>
      <c r="F1523" s="245"/>
    </row>
    <row r="1524" spans="1:6" x14ac:dyDescent="0.25">
      <c r="A1524" s="236" t="s">
        <v>6645</v>
      </c>
      <c r="B1524" s="245"/>
      <c r="C1524" s="245"/>
      <c r="D1524" s="245"/>
      <c r="E1524" s="245"/>
      <c r="F1524" s="245"/>
    </row>
    <row r="1525" spans="1:6" x14ac:dyDescent="0.25">
      <c r="A1525" s="236" t="s">
        <v>6646</v>
      </c>
      <c r="B1525" s="245"/>
      <c r="C1525" s="245"/>
      <c r="D1525" s="245"/>
      <c r="E1525" s="245"/>
      <c r="F1525" s="245"/>
    </row>
    <row r="1526" spans="1:6" x14ac:dyDescent="0.25">
      <c r="A1526" s="236" t="s">
        <v>6647</v>
      </c>
      <c r="B1526" s="245"/>
      <c r="C1526" s="245"/>
      <c r="D1526" s="245"/>
      <c r="E1526" s="245"/>
      <c r="F1526" s="245"/>
    </row>
    <row r="1527" spans="1:6" x14ac:dyDescent="0.25">
      <c r="A1527" s="236" t="s">
        <v>6648</v>
      </c>
      <c r="B1527" s="245">
        <v>26786.9180327869</v>
      </c>
      <c r="C1527" s="245"/>
      <c r="D1527" s="245"/>
      <c r="E1527" s="245"/>
      <c r="F1527" s="245"/>
    </row>
    <row r="1528" spans="1:6" x14ac:dyDescent="0.25">
      <c r="A1528" s="236" t="s">
        <v>6649</v>
      </c>
      <c r="B1528" s="245">
        <v>12.372881355932201</v>
      </c>
      <c r="C1528" s="245"/>
      <c r="D1528" s="245"/>
      <c r="E1528" s="245"/>
      <c r="F1528" s="245"/>
    </row>
    <row r="1529" spans="1:6" x14ac:dyDescent="0.25">
      <c r="A1529" s="236" t="s">
        <v>6650</v>
      </c>
      <c r="B1529" s="245">
        <v>1075.4761904761899</v>
      </c>
      <c r="C1529" s="245"/>
      <c r="D1529" s="245"/>
      <c r="E1529" s="245"/>
      <c r="F1529" s="245"/>
    </row>
    <row r="1530" spans="1:6" x14ac:dyDescent="0.25">
      <c r="A1530" s="236" t="s">
        <v>6651</v>
      </c>
      <c r="B1530" s="245">
        <v>111.35593220339</v>
      </c>
      <c r="C1530" s="245"/>
      <c r="D1530" s="245"/>
      <c r="E1530" s="245"/>
      <c r="F1530" s="245"/>
    </row>
    <row r="1531" spans="1:6" x14ac:dyDescent="0.25">
      <c r="A1531" s="236" t="s">
        <v>6652</v>
      </c>
      <c r="B1531" s="245">
        <v>55.677966101694899</v>
      </c>
      <c r="C1531" s="245"/>
      <c r="D1531" s="245"/>
      <c r="E1531" s="245"/>
      <c r="F1531" s="245"/>
    </row>
    <row r="1532" spans="1:6" x14ac:dyDescent="0.25">
      <c r="A1532" s="236" t="s">
        <v>6653</v>
      </c>
      <c r="B1532" s="245">
        <v>3805.4761904761899</v>
      </c>
      <c r="C1532" s="245"/>
      <c r="D1532" s="245"/>
      <c r="E1532" s="245"/>
      <c r="F1532" s="245"/>
    </row>
    <row r="1533" spans="1:6" x14ac:dyDescent="0.25">
      <c r="A1533" s="236" t="s">
        <v>6654</v>
      </c>
      <c r="B1533" s="245">
        <v>6835.2788323267196</v>
      </c>
      <c r="C1533" s="245"/>
      <c r="D1533" s="245"/>
      <c r="E1533" s="245"/>
      <c r="F1533" s="245"/>
    </row>
    <row r="1534" spans="1:6" x14ac:dyDescent="0.25">
      <c r="A1534" s="236" t="s">
        <v>6655</v>
      </c>
      <c r="B1534" s="245">
        <v>7746.0690394017802</v>
      </c>
      <c r="C1534" s="245"/>
      <c r="D1534" s="245"/>
      <c r="E1534" s="245"/>
      <c r="F1534" s="245"/>
    </row>
    <row r="1535" spans="1:6" x14ac:dyDescent="0.25">
      <c r="A1535" s="236" t="s">
        <v>6656</v>
      </c>
      <c r="B1535" s="245">
        <v>21.540983606557401</v>
      </c>
      <c r="C1535" s="245"/>
      <c r="D1535" s="245"/>
      <c r="E1535" s="245"/>
      <c r="F1535" s="245"/>
    </row>
    <row r="1536" spans="1:6" x14ac:dyDescent="0.25">
      <c r="A1536" s="236" t="s">
        <v>6657</v>
      </c>
      <c r="B1536" s="245"/>
      <c r="C1536" s="245"/>
      <c r="D1536" s="245"/>
      <c r="E1536" s="245"/>
      <c r="F1536" s="245"/>
    </row>
    <row r="1537" spans="1:6" x14ac:dyDescent="0.25">
      <c r="A1537" s="236" t="s">
        <v>6658</v>
      </c>
      <c r="B1537" s="245">
        <v>365</v>
      </c>
      <c r="C1537" s="245"/>
      <c r="D1537" s="245"/>
      <c r="E1537" s="245"/>
      <c r="F1537" s="245"/>
    </row>
    <row r="1538" spans="1:6" x14ac:dyDescent="0.25">
      <c r="A1538" s="236" t="s">
        <v>6659</v>
      </c>
      <c r="B1538" s="245"/>
      <c r="C1538" s="245"/>
      <c r="D1538" s="245"/>
      <c r="E1538" s="245"/>
      <c r="F1538" s="245"/>
    </row>
    <row r="1539" spans="1:6" x14ac:dyDescent="0.25">
      <c r="A1539" s="236" t="s">
        <v>6660</v>
      </c>
      <c r="B1539" s="245"/>
      <c r="C1539" s="245"/>
      <c r="D1539" s="245"/>
      <c r="E1539" s="245"/>
      <c r="F1539" s="245"/>
    </row>
    <row r="1540" spans="1:6" x14ac:dyDescent="0.25">
      <c r="A1540" s="236" t="s">
        <v>6661</v>
      </c>
      <c r="B1540" s="245">
        <v>914.81746031746002</v>
      </c>
      <c r="C1540" s="245"/>
      <c r="D1540" s="245"/>
      <c r="E1540" s="245"/>
      <c r="F1540" s="245"/>
    </row>
    <row r="1541" spans="1:6" x14ac:dyDescent="0.25">
      <c r="A1541" s="236" t="s">
        <v>6662</v>
      </c>
      <c r="B1541" s="245">
        <v>1006.93650793651</v>
      </c>
      <c r="C1541" s="245"/>
      <c r="D1541" s="245"/>
      <c r="E1541" s="245"/>
      <c r="F1541" s="245"/>
    </row>
    <row r="1542" spans="1:6" x14ac:dyDescent="0.25">
      <c r="A1542" s="236" t="s">
        <v>6663</v>
      </c>
      <c r="B1542" s="245">
        <v>229.516949152542</v>
      </c>
      <c r="C1542" s="245"/>
      <c r="D1542" s="245"/>
      <c r="E1542" s="245"/>
      <c r="F1542" s="245"/>
    </row>
    <row r="1543" spans="1:6" x14ac:dyDescent="0.25">
      <c r="A1543" s="236" t="s">
        <v>6664</v>
      </c>
      <c r="B1543" s="245">
        <v>1139.26349206349</v>
      </c>
      <c r="C1543" s="245"/>
      <c r="D1543" s="245"/>
      <c r="E1543" s="245"/>
      <c r="F1543" s="245"/>
    </row>
    <row r="1544" spans="1:6" x14ac:dyDescent="0.25">
      <c r="A1544" s="236" t="s">
        <v>6665</v>
      </c>
      <c r="B1544" s="245">
        <v>257.23809523809501</v>
      </c>
      <c r="C1544" s="245"/>
      <c r="D1544" s="245"/>
      <c r="E1544" s="245"/>
      <c r="F1544" s="245"/>
    </row>
    <row r="1545" spans="1:6" x14ac:dyDescent="0.25">
      <c r="A1545" s="236" t="s">
        <v>6666</v>
      </c>
      <c r="B1545" s="245">
        <v>11619.464150129401</v>
      </c>
      <c r="C1545" s="245"/>
      <c r="D1545" s="245"/>
      <c r="E1545" s="245"/>
      <c r="F1545" s="245"/>
    </row>
    <row r="1546" spans="1:6" x14ac:dyDescent="0.25">
      <c r="A1546" s="236" t="s">
        <v>6667</v>
      </c>
      <c r="B1546" s="245"/>
      <c r="C1546" s="245"/>
      <c r="D1546" s="245"/>
      <c r="E1546" s="245"/>
      <c r="F1546" s="245"/>
    </row>
    <row r="1547" spans="1:6" x14ac:dyDescent="0.25">
      <c r="A1547" s="236" t="s">
        <v>6668</v>
      </c>
      <c r="B1547" s="245"/>
      <c r="C1547" s="245"/>
      <c r="D1547" s="245"/>
      <c r="E1547" s="245"/>
      <c r="F1547" s="245"/>
    </row>
    <row r="1548" spans="1:6" x14ac:dyDescent="0.25">
      <c r="A1548" s="236" t="s">
        <v>6669</v>
      </c>
      <c r="B1548" s="245"/>
      <c r="C1548" s="245"/>
      <c r="D1548" s="245"/>
      <c r="E1548" s="245"/>
      <c r="F1548" s="245"/>
    </row>
    <row r="1549" spans="1:6" x14ac:dyDescent="0.25">
      <c r="A1549" s="236" t="s">
        <v>6670</v>
      </c>
      <c r="B1549" s="245"/>
      <c r="C1549" s="245"/>
      <c r="D1549" s="245"/>
      <c r="E1549" s="245"/>
      <c r="F1549" s="245"/>
    </row>
    <row r="1550" spans="1:6" x14ac:dyDescent="0.25">
      <c r="A1550" s="236" t="s">
        <v>6671</v>
      </c>
      <c r="B1550" s="245">
        <v>381.08474576271198</v>
      </c>
      <c r="C1550" s="245"/>
      <c r="D1550" s="245"/>
      <c r="E1550" s="245"/>
      <c r="F1550" s="245"/>
    </row>
    <row r="1551" spans="1:6" x14ac:dyDescent="0.25">
      <c r="A1551" s="236" t="s">
        <v>6672</v>
      </c>
      <c r="B1551" s="245"/>
      <c r="C1551" s="245"/>
      <c r="D1551" s="245"/>
      <c r="E1551" s="245"/>
      <c r="F1551" s="245"/>
    </row>
    <row r="1552" spans="1:6" x14ac:dyDescent="0.25">
      <c r="A1552" s="236" t="s">
        <v>6673</v>
      </c>
      <c r="B1552" s="245"/>
      <c r="C1552" s="245"/>
      <c r="D1552" s="245"/>
      <c r="E1552" s="245"/>
      <c r="F1552" s="245"/>
    </row>
    <row r="1553" spans="1:6" x14ac:dyDescent="0.25">
      <c r="A1553" s="236" t="s">
        <v>6674</v>
      </c>
      <c r="B1553" s="245">
        <v>22891.624532643102</v>
      </c>
      <c r="C1553" s="245"/>
      <c r="D1553" s="245"/>
      <c r="E1553" s="245"/>
      <c r="F1553" s="245"/>
    </row>
    <row r="1554" spans="1:6" x14ac:dyDescent="0.25">
      <c r="A1554" s="236" t="s">
        <v>6675</v>
      </c>
      <c r="B1554" s="245">
        <v>1358.6403796376201</v>
      </c>
      <c r="C1554" s="245"/>
      <c r="D1554" s="245"/>
      <c r="E1554" s="245"/>
      <c r="F1554" s="245"/>
    </row>
    <row r="1555" spans="1:6" x14ac:dyDescent="0.25">
      <c r="A1555" s="236" t="s">
        <v>6676</v>
      </c>
      <c r="B1555" s="245">
        <v>3410.5543220339</v>
      </c>
      <c r="C1555" s="245"/>
      <c r="D1555" s="245"/>
      <c r="E1555" s="245"/>
      <c r="F1555" s="245"/>
    </row>
    <row r="1556" spans="1:6" x14ac:dyDescent="0.25">
      <c r="A1556" s="236" t="s">
        <v>6677</v>
      </c>
      <c r="B1556" s="245"/>
      <c r="C1556" s="245"/>
      <c r="D1556" s="245"/>
      <c r="E1556" s="245"/>
      <c r="F1556" s="245"/>
    </row>
    <row r="1557" spans="1:6" x14ac:dyDescent="0.25">
      <c r="A1557" s="236" t="s">
        <v>6678</v>
      </c>
      <c r="B1557" s="245"/>
      <c r="C1557" s="245"/>
      <c r="D1557" s="245"/>
      <c r="E1557" s="245"/>
      <c r="F1557" s="245"/>
    </row>
    <row r="1558" spans="1:6" x14ac:dyDescent="0.25">
      <c r="A1558" s="236" t="s">
        <v>6679</v>
      </c>
      <c r="B1558" s="245">
        <v>3132.3402358354901</v>
      </c>
      <c r="C1558" s="245"/>
      <c r="D1558" s="245"/>
      <c r="E1558" s="245"/>
      <c r="F1558" s="245"/>
    </row>
    <row r="1559" spans="1:6" x14ac:dyDescent="0.25">
      <c r="A1559" s="236" t="s">
        <v>6680</v>
      </c>
      <c r="B1559" s="245">
        <v>1715.1120218579199</v>
      </c>
      <c r="C1559" s="245"/>
      <c r="D1559" s="245"/>
      <c r="E1559" s="245"/>
      <c r="F1559" s="245"/>
    </row>
    <row r="1560" spans="1:6" x14ac:dyDescent="0.25">
      <c r="A1560" s="236" t="s">
        <v>6681</v>
      </c>
      <c r="B1560" s="245">
        <v>160.43330457290801</v>
      </c>
      <c r="C1560" s="245"/>
      <c r="D1560" s="245"/>
      <c r="E1560" s="245"/>
      <c r="F1560" s="245"/>
    </row>
    <row r="1561" spans="1:6" x14ac:dyDescent="0.25">
      <c r="A1561" s="236" t="s">
        <v>6682</v>
      </c>
      <c r="B1561" s="245">
        <v>127.272361230946</v>
      </c>
      <c r="C1561" s="245"/>
      <c r="D1561" s="245"/>
      <c r="E1561" s="245"/>
      <c r="F1561" s="245"/>
    </row>
    <row r="1562" spans="1:6" x14ac:dyDescent="0.25">
      <c r="A1562" s="236" t="s">
        <v>6683</v>
      </c>
      <c r="B1562" s="245"/>
      <c r="C1562" s="245"/>
      <c r="D1562" s="245"/>
      <c r="E1562" s="245"/>
      <c r="F1562" s="245"/>
    </row>
    <row r="1563" spans="1:6" x14ac:dyDescent="0.25">
      <c r="A1563" s="236" t="s">
        <v>6684</v>
      </c>
      <c r="B1563" s="245">
        <v>91.670494186046497</v>
      </c>
      <c r="C1563" s="245"/>
      <c r="D1563" s="245"/>
      <c r="E1563" s="245"/>
      <c r="F1563" s="245"/>
    </row>
    <row r="1564" spans="1:6" x14ac:dyDescent="0.25">
      <c r="A1564" s="236" t="s">
        <v>6685</v>
      </c>
      <c r="B1564" s="245">
        <v>11.7594142259414</v>
      </c>
      <c r="C1564" s="245"/>
      <c r="D1564" s="245"/>
      <c r="E1564" s="245"/>
      <c r="F1564" s="245"/>
    </row>
    <row r="1565" spans="1:6" x14ac:dyDescent="0.25">
      <c r="A1565" s="236" t="s">
        <v>6686</v>
      </c>
      <c r="B1565" s="245"/>
      <c r="C1565" s="245"/>
      <c r="D1565" s="245"/>
      <c r="E1565" s="245"/>
      <c r="F1565" s="245"/>
    </row>
    <row r="1566" spans="1:6" x14ac:dyDescent="0.25">
      <c r="A1566" s="236" t="s">
        <v>6687</v>
      </c>
      <c r="B1566" s="245"/>
      <c r="C1566" s="245"/>
      <c r="D1566" s="245"/>
      <c r="E1566" s="245"/>
      <c r="F1566" s="245"/>
    </row>
    <row r="1567" spans="1:6" x14ac:dyDescent="0.25">
      <c r="A1567" s="236" t="s">
        <v>6688</v>
      </c>
      <c r="B1567" s="245"/>
      <c r="C1567" s="245"/>
      <c r="D1567" s="245"/>
      <c r="E1567" s="245"/>
      <c r="F1567" s="245"/>
    </row>
    <row r="1568" spans="1:6" x14ac:dyDescent="0.25">
      <c r="A1568" s="236" t="s">
        <v>6689</v>
      </c>
      <c r="B1568" s="245"/>
      <c r="C1568" s="245"/>
      <c r="D1568" s="245"/>
      <c r="E1568" s="245"/>
      <c r="F1568" s="245"/>
    </row>
    <row r="1569" spans="1:6" x14ac:dyDescent="0.25">
      <c r="A1569" s="236" t="s">
        <v>6690</v>
      </c>
      <c r="B1569" s="245"/>
      <c r="C1569" s="245"/>
      <c r="D1569" s="245"/>
      <c r="E1569" s="245"/>
      <c r="F1569" s="245"/>
    </row>
    <row r="1570" spans="1:6" x14ac:dyDescent="0.25">
      <c r="A1570" s="236" t="s">
        <v>6691</v>
      </c>
      <c r="B1570" s="245"/>
      <c r="C1570" s="245"/>
      <c r="D1570" s="245"/>
      <c r="E1570" s="245"/>
      <c r="F1570" s="245"/>
    </row>
    <row r="1571" spans="1:6" x14ac:dyDescent="0.25">
      <c r="A1571" s="236" t="s">
        <v>6692</v>
      </c>
      <c r="B1571" s="245"/>
      <c r="C1571" s="245"/>
      <c r="D1571" s="245"/>
      <c r="E1571" s="245"/>
      <c r="F1571" s="245"/>
    </row>
    <row r="1572" spans="1:6" x14ac:dyDescent="0.25">
      <c r="A1572" s="236" t="s">
        <v>6693</v>
      </c>
      <c r="B1572" s="245"/>
      <c r="C1572" s="245"/>
      <c r="D1572" s="245"/>
      <c r="E1572" s="245"/>
      <c r="F1572" s="245"/>
    </row>
    <row r="1573" spans="1:6" x14ac:dyDescent="0.25">
      <c r="A1573" s="236" t="s">
        <v>6694</v>
      </c>
      <c r="B1573" s="245"/>
      <c r="C1573" s="245"/>
      <c r="D1573" s="245"/>
      <c r="E1573" s="245"/>
      <c r="F1573" s="245"/>
    </row>
    <row r="1574" spans="1:6" x14ac:dyDescent="0.25">
      <c r="A1574" s="236" t="s">
        <v>6695</v>
      </c>
      <c r="B1574" s="245"/>
      <c r="C1574" s="245"/>
      <c r="D1574" s="245"/>
      <c r="E1574" s="245"/>
      <c r="F1574" s="245"/>
    </row>
    <row r="1575" spans="1:6" x14ac:dyDescent="0.25">
      <c r="A1575" s="236" t="s">
        <v>6696</v>
      </c>
      <c r="B1575" s="245"/>
      <c r="C1575" s="245"/>
      <c r="D1575" s="245"/>
      <c r="E1575" s="245"/>
      <c r="F1575" s="245"/>
    </row>
    <row r="1576" spans="1:6" x14ac:dyDescent="0.25">
      <c r="A1576" s="236" t="s">
        <v>6697</v>
      </c>
      <c r="B1576" s="245"/>
      <c r="C1576" s="245"/>
      <c r="D1576" s="245"/>
      <c r="E1576" s="245"/>
      <c r="F1576" s="245"/>
    </row>
    <row r="1577" spans="1:6" x14ac:dyDescent="0.25">
      <c r="A1577" s="236" t="s">
        <v>6698</v>
      </c>
      <c r="B1577" s="245"/>
      <c r="C1577" s="245"/>
      <c r="D1577" s="245"/>
      <c r="E1577" s="245"/>
      <c r="F1577" s="245"/>
    </row>
    <row r="1578" spans="1:6" x14ac:dyDescent="0.25">
      <c r="A1578" s="236" t="s">
        <v>6699</v>
      </c>
      <c r="B1578" s="245"/>
      <c r="C1578" s="245"/>
      <c r="D1578" s="245"/>
      <c r="E1578" s="245"/>
      <c r="F1578" s="245"/>
    </row>
    <row r="1579" spans="1:6" x14ac:dyDescent="0.25">
      <c r="A1579" s="236" t="s">
        <v>6700</v>
      </c>
      <c r="B1579" s="245"/>
      <c r="C1579" s="245"/>
      <c r="D1579" s="245"/>
      <c r="E1579" s="245"/>
      <c r="F1579" s="245"/>
    </row>
    <row r="1580" spans="1:6" x14ac:dyDescent="0.25">
      <c r="A1580" s="236" t="s">
        <v>6701</v>
      </c>
      <c r="B1580" s="245"/>
      <c r="C1580" s="245"/>
      <c r="D1580" s="245"/>
      <c r="E1580" s="245"/>
      <c r="F1580" s="245"/>
    </row>
    <row r="1581" spans="1:6" x14ac:dyDescent="0.25">
      <c r="A1581" s="236" t="s">
        <v>6702</v>
      </c>
      <c r="B1581" s="245"/>
      <c r="C1581" s="245"/>
      <c r="D1581" s="245"/>
      <c r="E1581" s="245"/>
      <c r="F1581" s="245"/>
    </row>
    <row r="1582" spans="1:6" x14ac:dyDescent="0.25">
      <c r="A1582" s="236" t="s">
        <v>6703</v>
      </c>
      <c r="B1582" s="245"/>
      <c r="C1582" s="245"/>
      <c r="D1582" s="245"/>
      <c r="E1582" s="245"/>
      <c r="F1582" s="245"/>
    </row>
    <row r="1583" spans="1:6" x14ac:dyDescent="0.25">
      <c r="A1583" s="236" t="s">
        <v>6704</v>
      </c>
      <c r="B1583" s="245"/>
      <c r="C1583" s="245"/>
      <c r="D1583" s="245"/>
      <c r="E1583" s="245"/>
      <c r="F1583" s="245"/>
    </row>
    <row r="1584" spans="1:6" x14ac:dyDescent="0.25">
      <c r="A1584" s="236" t="s">
        <v>6705</v>
      </c>
      <c r="B1584" s="245"/>
      <c r="C1584" s="245"/>
      <c r="D1584" s="245"/>
      <c r="E1584" s="245"/>
      <c r="F1584" s="245"/>
    </row>
    <row r="1585" spans="1:6" x14ac:dyDescent="0.25">
      <c r="A1585" s="236" t="s">
        <v>6706</v>
      </c>
      <c r="B1585" s="245"/>
      <c r="C1585" s="245"/>
      <c r="D1585" s="245"/>
      <c r="E1585" s="245"/>
      <c r="F1585" s="245"/>
    </row>
    <row r="1586" spans="1:6" x14ac:dyDescent="0.25">
      <c r="A1586" s="236" t="s">
        <v>6707</v>
      </c>
      <c r="B1586" s="245"/>
      <c r="C1586" s="245"/>
      <c r="D1586" s="245"/>
      <c r="E1586" s="245"/>
      <c r="F1586" s="245"/>
    </row>
    <row r="1587" spans="1:6" x14ac:dyDescent="0.25">
      <c r="A1587" s="236" t="s">
        <v>6708</v>
      </c>
      <c r="B1587" s="245"/>
      <c r="C1587" s="245"/>
      <c r="D1587" s="245"/>
      <c r="E1587" s="245"/>
      <c r="F1587" s="245"/>
    </row>
    <row r="1588" spans="1:6" x14ac:dyDescent="0.25">
      <c r="A1588" s="236" t="s">
        <v>6709</v>
      </c>
      <c r="B1588" s="245"/>
      <c r="C1588" s="245"/>
      <c r="D1588" s="245"/>
      <c r="E1588" s="245"/>
      <c r="F1588" s="245"/>
    </row>
    <row r="1589" spans="1:6" x14ac:dyDescent="0.25">
      <c r="A1589" s="236" t="s">
        <v>6710</v>
      </c>
      <c r="B1589" s="245"/>
      <c r="C1589" s="245"/>
      <c r="D1589" s="245"/>
      <c r="E1589" s="245"/>
      <c r="F1589" s="245"/>
    </row>
    <row r="1590" spans="1:6" x14ac:dyDescent="0.25">
      <c r="A1590" s="236" t="s">
        <v>6711</v>
      </c>
      <c r="B1590" s="245"/>
      <c r="C1590" s="245"/>
      <c r="D1590" s="245"/>
      <c r="E1590" s="245"/>
      <c r="F1590" s="245"/>
    </row>
    <row r="1591" spans="1:6" x14ac:dyDescent="0.25">
      <c r="A1591" s="236" t="s">
        <v>6712</v>
      </c>
      <c r="B1591" s="245"/>
      <c r="C1591" s="245"/>
      <c r="D1591" s="245"/>
      <c r="E1591" s="245"/>
      <c r="F1591" s="245"/>
    </row>
    <row r="1592" spans="1:6" x14ac:dyDescent="0.25">
      <c r="A1592" s="236" t="s">
        <v>6713</v>
      </c>
      <c r="B1592" s="245"/>
      <c r="C1592" s="245"/>
      <c r="D1592" s="245"/>
      <c r="E1592" s="245"/>
      <c r="F1592" s="245"/>
    </row>
    <row r="1593" spans="1:6" x14ac:dyDescent="0.25">
      <c r="A1593" s="236" t="s">
        <v>6714</v>
      </c>
      <c r="B1593" s="245"/>
      <c r="C1593" s="245"/>
      <c r="D1593" s="245"/>
      <c r="E1593" s="245"/>
      <c r="F1593" s="245"/>
    </row>
    <row r="1594" spans="1:6" x14ac:dyDescent="0.25">
      <c r="A1594" s="236" t="s">
        <v>6715</v>
      </c>
      <c r="B1594" s="245"/>
      <c r="C1594" s="245"/>
      <c r="D1594" s="245"/>
      <c r="E1594" s="245"/>
      <c r="F1594" s="245"/>
    </row>
    <row r="1595" spans="1:6" x14ac:dyDescent="0.25">
      <c r="A1595" s="236" t="s">
        <v>6716</v>
      </c>
      <c r="B1595" s="245"/>
      <c r="C1595" s="245"/>
      <c r="D1595" s="245"/>
      <c r="E1595" s="245"/>
      <c r="F1595" s="245"/>
    </row>
    <row r="1596" spans="1:6" x14ac:dyDescent="0.25">
      <c r="A1596" s="236" t="s">
        <v>6717</v>
      </c>
      <c r="B1596" s="245"/>
      <c r="C1596" s="245"/>
      <c r="D1596" s="245"/>
      <c r="E1596" s="245"/>
      <c r="F1596" s="245"/>
    </row>
    <row r="1597" spans="1:6" x14ac:dyDescent="0.25">
      <c r="A1597" s="236" t="s">
        <v>6718</v>
      </c>
      <c r="B1597" s="245"/>
      <c r="C1597" s="245"/>
      <c r="D1597" s="245"/>
      <c r="E1597" s="245"/>
      <c r="F1597" s="245"/>
    </row>
    <row r="1598" spans="1:6" x14ac:dyDescent="0.25">
      <c r="A1598" s="236" t="s">
        <v>6719</v>
      </c>
      <c r="B1598" s="245"/>
      <c r="C1598" s="245"/>
      <c r="D1598" s="245"/>
      <c r="E1598" s="245"/>
      <c r="F1598" s="245"/>
    </row>
    <row r="1599" spans="1:6" x14ac:dyDescent="0.25">
      <c r="A1599" s="236" t="s">
        <v>6720</v>
      </c>
      <c r="B1599" s="245"/>
      <c r="C1599" s="245"/>
      <c r="D1599" s="245"/>
      <c r="E1599" s="245"/>
      <c r="F1599" s="245"/>
    </row>
    <row r="1600" spans="1:6" x14ac:dyDescent="0.25">
      <c r="A1600" s="236" t="s">
        <v>6721</v>
      </c>
      <c r="B1600" s="245"/>
      <c r="C1600" s="245"/>
      <c r="D1600" s="245"/>
      <c r="E1600" s="245"/>
      <c r="F1600" s="245"/>
    </row>
    <row r="1601" spans="1:6" x14ac:dyDescent="0.25">
      <c r="A1601" s="236" t="s">
        <v>6722</v>
      </c>
      <c r="B1601" s="245"/>
      <c r="C1601" s="245"/>
      <c r="D1601" s="245"/>
      <c r="E1601" s="245"/>
      <c r="F1601" s="245"/>
    </row>
    <row r="1602" spans="1:6" x14ac:dyDescent="0.25">
      <c r="A1602" s="236" t="s">
        <v>6723</v>
      </c>
      <c r="B1602" s="245"/>
      <c r="C1602" s="245"/>
      <c r="D1602" s="245"/>
      <c r="E1602" s="245"/>
      <c r="F1602" s="245"/>
    </row>
    <row r="1603" spans="1:6" x14ac:dyDescent="0.25">
      <c r="A1603" s="236" t="s">
        <v>6724</v>
      </c>
      <c r="B1603" s="245"/>
      <c r="C1603" s="245"/>
      <c r="D1603" s="245"/>
      <c r="E1603" s="245"/>
      <c r="F1603" s="245"/>
    </row>
    <row r="1604" spans="1:6" x14ac:dyDescent="0.25">
      <c r="A1604" s="236" t="s">
        <v>6725</v>
      </c>
      <c r="B1604" s="245"/>
      <c r="C1604" s="245"/>
      <c r="D1604" s="245"/>
      <c r="E1604" s="245"/>
      <c r="F1604" s="245"/>
    </row>
    <row r="1605" spans="1:6" x14ac:dyDescent="0.25">
      <c r="A1605" s="236" t="s">
        <v>6726</v>
      </c>
      <c r="B1605" s="245"/>
      <c r="C1605" s="245"/>
      <c r="D1605" s="245"/>
      <c r="E1605" s="245"/>
      <c r="F1605" s="245"/>
    </row>
    <row r="1606" spans="1:6" x14ac:dyDescent="0.25">
      <c r="A1606" s="236" t="s">
        <v>6727</v>
      </c>
      <c r="B1606" s="245"/>
      <c r="C1606" s="245"/>
      <c r="D1606" s="245"/>
      <c r="E1606" s="245"/>
      <c r="F1606" s="245"/>
    </row>
    <row r="1607" spans="1:6" x14ac:dyDescent="0.25">
      <c r="A1607" s="236" t="s">
        <v>6728</v>
      </c>
      <c r="B1607" s="245"/>
      <c r="C1607" s="245"/>
      <c r="D1607" s="245"/>
      <c r="E1607" s="245"/>
      <c r="F1607" s="245"/>
    </row>
    <row r="1608" spans="1:6" x14ac:dyDescent="0.25">
      <c r="A1608" s="236" t="s">
        <v>6729</v>
      </c>
      <c r="B1608" s="245"/>
      <c r="C1608" s="245"/>
      <c r="D1608" s="245"/>
      <c r="E1608" s="245"/>
      <c r="F1608" s="245"/>
    </row>
    <row r="1609" spans="1:6" x14ac:dyDescent="0.25">
      <c r="A1609" s="236" t="s">
        <v>6730</v>
      </c>
      <c r="B1609" s="245"/>
      <c r="C1609" s="245"/>
      <c r="D1609" s="245"/>
      <c r="E1609" s="245"/>
      <c r="F1609" s="245"/>
    </row>
    <row r="1610" spans="1:6" x14ac:dyDescent="0.25">
      <c r="A1610" s="236" t="s">
        <v>6731</v>
      </c>
      <c r="B1610" s="245"/>
      <c r="C1610" s="245"/>
      <c r="D1610" s="245"/>
      <c r="E1610" s="245"/>
      <c r="F1610" s="245"/>
    </row>
    <row r="1611" spans="1:6" x14ac:dyDescent="0.25">
      <c r="A1611" s="236" t="s">
        <v>6732</v>
      </c>
      <c r="B1611" s="245"/>
      <c r="C1611" s="245"/>
      <c r="D1611" s="245"/>
      <c r="E1611" s="245"/>
      <c r="F1611" s="245"/>
    </row>
    <row r="1612" spans="1:6" x14ac:dyDescent="0.25">
      <c r="A1612" s="236" t="s">
        <v>6733</v>
      </c>
      <c r="B1612" s="245"/>
      <c r="C1612" s="245"/>
      <c r="D1612" s="245"/>
      <c r="E1612" s="245"/>
      <c r="F1612" s="245"/>
    </row>
    <row r="1613" spans="1:6" x14ac:dyDescent="0.25">
      <c r="A1613" s="236" t="s">
        <v>6734</v>
      </c>
      <c r="B1613" s="245"/>
      <c r="C1613" s="245"/>
      <c r="D1613" s="245"/>
      <c r="E1613" s="245"/>
      <c r="F1613" s="245"/>
    </row>
    <row r="1614" spans="1:6" x14ac:dyDescent="0.25">
      <c r="A1614" s="236" t="s">
        <v>6735</v>
      </c>
      <c r="B1614" s="245"/>
      <c r="C1614" s="245"/>
      <c r="D1614" s="245"/>
      <c r="E1614" s="245"/>
      <c r="F1614" s="245"/>
    </row>
    <row r="1615" spans="1:6" x14ac:dyDescent="0.25">
      <c r="A1615" s="236" t="s">
        <v>6736</v>
      </c>
      <c r="B1615" s="245"/>
      <c r="C1615" s="245"/>
      <c r="D1615" s="245"/>
      <c r="E1615" s="245"/>
      <c r="F1615" s="245"/>
    </row>
    <row r="1616" spans="1:6" x14ac:dyDescent="0.25">
      <c r="A1616" s="236" t="s">
        <v>6737</v>
      </c>
      <c r="B1616" s="245"/>
      <c r="C1616" s="245"/>
      <c r="D1616" s="245"/>
      <c r="E1616" s="245"/>
      <c r="F1616" s="245"/>
    </row>
    <row r="1617" spans="1:6" x14ac:dyDescent="0.25">
      <c r="A1617" s="236" t="s">
        <v>6738</v>
      </c>
      <c r="B1617" s="245"/>
      <c r="C1617" s="245"/>
      <c r="D1617" s="245"/>
      <c r="E1617" s="245"/>
      <c r="F1617" s="245"/>
    </row>
    <row r="1618" spans="1:6" x14ac:dyDescent="0.25">
      <c r="A1618" s="236" t="s">
        <v>6739</v>
      </c>
      <c r="B1618" s="245"/>
      <c r="C1618" s="245"/>
      <c r="D1618" s="245"/>
      <c r="E1618" s="245"/>
      <c r="F1618" s="245"/>
    </row>
    <row r="1619" spans="1:6" x14ac:dyDescent="0.25">
      <c r="A1619" s="236" t="s">
        <v>6740</v>
      </c>
      <c r="B1619" s="245"/>
      <c r="C1619" s="245"/>
      <c r="D1619" s="245"/>
      <c r="E1619" s="245"/>
      <c r="F1619" s="245"/>
    </row>
    <row r="1620" spans="1:6" x14ac:dyDescent="0.25">
      <c r="A1620" s="236" t="s">
        <v>6741</v>
      </c>
      <c r="B1620" s="245"/>
      <c r="C1620" s="245"/>
      <c r="D1620" s="245"/>
      <c r="E1620" s="245"/>
      <c r="F1620" s="245"/>
    </row>
    <row r="1621" spans="1:6" x14ac:dyDescent="0.25">
      <c r="A1621" s="236" t="s">
        <v>6742</v>
      </c>
      <c r="B1621" s="245"/>
      <c r="C1621" s="245"/>
      <c r="D1621" s="245"/>
      <c r="E1621" s="245"/>
      <c r="F1621" s="245"/>
    </row>
    <row r="1622" spans="1:6" x14ac:dyDescent="0.25">
      <c r="A1622" s="236" t="s">
        <v>6743</v>
      </c>
      <c r="B1622" s="245"/>
      <c r="C1622" s="245"/>
      <c r="D1622" s="245"/>
      <c r="E1622" s="245"/>
      <c r="F1622" s="245"/>
    </row>
    <row r="1623" spans="1:6" x14ac:dyDescent="0.25">
      <c r="A1623" s="236" t="s">
        <v>6744</v>
      </c>
      <c r="B1623" s="245"/>
      <c r="C1623" s="245"/>
      <c r="D1623" s="245"/>
      <c r="E1623" s="245"/>
      <c r="F1623" s="245"/>
    </row>
    <row r="1624" spans="1:6" x14ac:dyDescent="0.25">
      <c r="A1624" s="236" t="s">
        <v>6745</v>
      </c>
      <c r="B1624" s="245"/>
      <c r="C1624" s="245"/>
      <c r="D1624" s="245"/>
      <c r="E1624" s="245"/>
      <c r="F1624" s="245"/>
    </row>
    <row r="1625" spans="1:6" x14ac:dyDescent="0.25">
      <c r="A1625" s="236" t="s">
        <v>6746</v>
      </c>
      <c r="B1625" s="245"/>
      <c r="C1625" s="245"/>
      <c r="D1625" s="245"/>
      <c r="E1625" s="245"/>
      <c r="F1625" s="245"/>
    </row>
    <row r="1626" spans="1:6" x14ac:dyDescent="0.25">
      <c r="A1626" s="236" t="s">
        <v>6747</v>
      </c>
      <c r="B1626" s="245"/>
      <c r="C1626" s="245"/>
      <c r="D1626" s="245"/>
      <c r="E1626" s="245"/>
      <c r="F1626" s="245"/>
    </row>
    <row r="1627" spans="1:6" x14ac:dyDescent="0.25">
      <c r="A1627" s="236" t="s">
        <v>6748</v>
      </c>
      <c r="B1627" s="245"/>
      <c r="C1627" s="245"/>
      <c r="D1627" s="245"/>
      <c r="E1627" s="245"/>
      <c r="F1627" s="245"/>
    </row>
    <row r="1628" spans="1:6" x14ac:dyDescent="0.25">
      <c r="A1628" s="236" t="s">
        <v>6749</v>
      </c>
      <c r="B1628" s="245"/>
      <c r="C1628" s="245"/>
      <c r="D1628" s="245"/>
      <c r="E1628" s="245"/>
      <c r="F1628" s="245"/>
    </row>
    <row r="1629" spans="1:6" x14ac:dyDescent="0.25">
      <c r="A1629" s="236" t="s">
        <v>6750</v>
      </c>
      <c r="B1629" s="245"/>
      <c r="C1629" s="245"/>
      <c r="D1629" s="245"/>
      <c r="E1629" s="245"/>
      <c r="F1629" s="245"/>
    </row>
    <row r="1630" spans="1:6" x14ac:dyDescent="0.25">
      <c r="A1630" s="236" t="s">
        <v>6751</v>
      </c>
      <c r="B1630" s="245"/>
      <c r="C1630" s="245"/>
      <c r="D1630" s="245"/>
      <c r="E1630" s="245"/>
      <c r="F1630" s="245"/>
    </row>
    <row r="1631" spans="1:6" x14ac:dyDescent="0.25">
      <c r="A1631" s="236" t="s">
        <v>6752</v>
      </c>
      <c r="B1631" s="245"/>
      <c r="C1631" s="245"/>
      <c r="D1631" s="245"/>
      <c r="E1631" s="245"/>
      <c r="F1631" s="245"/>
    </row>
    <row r="1632" spans="1:6" x14ac:dyDescent="0.25">
      <c r="A1632" s="236" t="s">
        <v>6753</v>
      </c>
      <c r="B1632" s="245"/>
      <c r="C1632" s="245"/>
      <c r="D1632" s="245"/>
      <c r="E1632" s="245"/>
      <c r="F1632" s="245"/>
    </row>
    <row r="1633" spans="1:6" x14ac:dyDescent="0.25">
      <c r="A1633" s="236" t="s">
        <v>6754</v>
      </c>
      <c r="B1633" s="245"/>
      <c r="C1633" s="245"/>
      <c r="D1633" s="245"/>
      <c r="E1633" s="245"/>
      <c r="F1633" s="245"/>
    </row>
    <row r="1634" spans="1:6" x14ac:dyDescent="0.25">
      <c r="A1634" s="236" t="s">
        <v>6755</v>
      </c>
      <c r="B1634" s="245"/>
      <c r="C1634" s="245"/>
      <c r="D1634" s="245"/>
      <c r="E1634" s="245"/>
      <c r="F1634" s="245"/>
    </row>
    <row r="1635" spans="1:6" x14ac:dyDescent="0.25">
      <c r="A1635" s="236" t="s">
        <v>6756</v>
      </c>
      <c r="B1635" s="245"/>
      <c r="C1635" s="245"/>
      <c r="D1635" s="245"/>
      <c r="E1635" s="245"/>
      <c r="F1635" s="245"/>
    </row>
    <row r="1636" spans="1:6" x14ac:dyDescent="0.25">
      <c r="A1636" s="236" t="s">
        <v>6757</v>
      </c>
      <c r="B1636" s="245"/>
      <c r="C1636" s="245"/>
      <c r="D1636" s="245"/>
      <c r="E1636" s="245"/>
      <c r="F1636" s="245"/>
    </row>
    <row r="1637" spans="1:6" x14ac:dyDescent="0.25">
      <c r="A1637" s="236" t="s">
        <v>6758</v>
      </c>
      <c r="B1637" s="245"/>
      <c r="C1637" s="245"/>
      <c r="D1637" s="245"/>
      <c r="E1637" s="245"/>
      <c r="F1637" s="245"/>
    </row>
    <row r="1638" spans="1:6" x14ac:dyDescent="0.25">
      <c r="A1638" s="236" t="s">
        <v>6759</v>
      </c>
      <c r="B1638" s="245"/>
      <c r="C1638" s="245"/>
      <c r="D1638" s="245"/>
      <c r="E1638" s="245"/>
      <c r="F1638" s="245"/>
    </row>
    <row r="1639" spans="1:6" x14ac:dyDescent="0.25">
      <c r="A1639" s="236" t="s">
        <v>6760</v>
      </c>
      <c r="B1639" s="245"/>
      <c r="C1639" s="245"/>
      <c r="D1639" s="245"/>
      <c r="E1639" s="245"/>
      <c r="F1639" s="245"/>
    </row>
    <row r="1640" spans="1:6" x14ac:dyDescent="0.25">
      <c r="A1640" s="236" t="s">
        <v>6761</v>
      </c>
      <c r="B1640" s="245"/>
      <c r="C1640" s="245"/>
      <c r="D1640" s="245"/>
      <c r="E1640" s="245"/>
      <c r="F1640" s="245"/>
    </row>
    <row r="1641" spans="1:6" x14ac:dyDescent="0.25">
      <c r="A1641" s="236" t="s">
        <v>6762</v>
      </c>
      <c r="B1641" s="245"/>
      <c r="C1641" s="245"/>
      <c r="D1641" s="245"/>
      <c r="E1641" s="245"/>
      <c r="F1641" s="245"/>
    </row>
  </sheetData>
  <mergeCells count="3">
    <mergeCell ref="B2:F2"/>
    <mergeCell ref="F4:M4"/>
    <mergeCell ref="B4:D4"/>
  </mergeCells>
  <pageMargins left="0.7" right="0.7" top="0.75" bottom="0.75" header="0.3" footer="0.3"/>
  <pageSetup paperSize="9" fitToWidth="0" fitToHeight="0" orientation="portrait" horizontalDpi="0" verticalDpi="0"/>
  <ignoredErrors>
    <ignoredError sqref="B2 F4 B4 A7:B7"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F6426"/>
  <sheetViews>
    <sheetView rightToLeft="1" zoomScaleNormal="100" workbookViewId="0">
      <pane xSplit="1" ySplit="1" topLeftCell="B2" activePane="bottomRight" state="frozen"/>
      <selection pane="topRight"/>
      <selection pane="bottomLeft"/>
      <selection pane="bottomRight" activeCell="B2" sqref="B2"/>
    </sheetView>
  </sheetViews>
  <sheetFormatPr defaultRowHeight="15" x14ac:dyDescent="0.25"/>
  <cols>
    <col min="1" max="1" width="25.85546875" style="236" customWidth="1"/>
    <col min="2" max="2" width="9.85546875" style="236" customWidth="1"/>
    <col min="3" max="3" width="19.85546875" style="236" customWidth="1"/>
    <col min="4" max="4" width="14" style="236" customWidth="1"/>
    <col min="5" max="5" width="10" style="236" customWidth="1"/>
    <col min="6" max="6" width="15.140625" style="236" customWidth="1"/>
  </cols>
  <sheetData>
    <row r="2" spans="1:6" x14ac:dyDescent="0.25">
      <c r="B2" s="267" t="s">
        <v>6763</v>
      </c>
      <c r="C2" s="267"/>
      <c r="D2" s="267"/>
      <c r="E2" s="267"/>
      <c r="F2" s="267"/>
    </row>
    <row r="4" spans="1:6" ht="23.25" x14ac:dyDescent="0.35">
      <c r="B4" s="268" t="s">
        <v>6764</v>
      </c>
      <c r="C4" s="268"/>
      <c r="D4" s="268"/>
    </row>
    <row r="7" spans="1:6" x14ac:dyDescent="0.25">
      <c r="A7" s="236" t="s">
        <v>6765</v>
      </c>
      <c r="B7" s="236" t="s">
        <v>6766</v>
      </c>
      <c r="C7" s="236" t="s">
        <v>6767</v>
      </c>
      <c r="D7" s="236" t="s">
        <v>6768</v>
      </c>
      <c r="E7" s="236" t="s">
        <v>6769</v>
      </c>
      <c r="F7" s="236" t="s">
        <v>6770</v>
      </c>
    </row>
    <row r="8" spans="1:6" x14ac:dyDescent="0.25">
      <c r="A8" s="236" t="s">
        <v>6771</v>
      </c>
      <c r="B8" s="236">
        <v>38453</v>
      </c>
      <c r="C8" s="236" t="s">
        <v>6772</v>
      </c>
      <c r="D8" s="236">
        <v>16</v>
      </c>
      <c r="E8" s="236" t="s">
        <v>6773</v>
      </c>
    </row>
    <row r="9" spans="1:6" x14ac:dyDescent="0.25">
      <c r="A9" s="236" t="s">
        <v>6774</v>
      </c>
      <c r="B9" s="236">
        <v>56</v>
      </c>
      <c r="C9" s="236" t="s">
        <v>332</v>
      </c>
      <c r="D9" s="236">
        <v>16</v>
      </c>
      <c r="E9" s="236" t="s">
        <v>6773</v>
      </c>
    </row>
    <row r="10" spans="1:6" x14ac:dyDescent="0.25">
      <c r="A10" s="236" t="s">
        <v>6775</v>
      </c>
      <c r="B10" s="236">
        <v>51</v>
      </c>
      <c r="C10" s="236" t="s">
        <v>530</v>
      </c>
      <c r="D10" s="236">
        <v>16</v>
      </c>
      <c r="E10" s="236" t="s">
        <v>6773</v>
      </c>
    </row>
    <row r="11" spans="1:6" x14ac:dyDescent="0.25">
      <c r="A11" s="236" t="s">
        <v>6776</v>
      </c>
      <c r="B11" s="236">
        <v>38493</v>
      </c>
      <c r="C11" s="236" t="s">
        <v>6777</v>
      </c>
      <c r="D11" s="236">
        <v>16</v>
      </c>
      <c r="E11" s="236" t="s">
        <v>6773</v>
      </c>
    </row>
    <row r="12" spans="1:6" x14ac:dyDescent="0.25">
      <c r="A12" s="236" t="s">
        <v>6778</v>
      </c>
      <c r="B12" s="236">
        <v>31571</v>
      </c>
      <c r="C12" s="236" t="s">
        <v>607</v>
      </c>
      <c r="D12" s="236">
        <v>16</v>
      </c>
      <c r="E12" s="236" t="s">
        <v>6773</v>
      </c>
    </row>
    <row r="13" spans="1:6" x14ac:dyDescent="0.25">
      <c r="A13" s="236" t="s">
        <v>6779</v>
      </c>
      <c r="B13" s="236">
        <v>36718</v>
      </c>
      <c r="C13" s="236" t="s">
        <v>625</v>
      </c>
      <c r="D13" s="236">
        <v>16</v>
      </c>
      <c r="E13" s="236" t="s">
        <v>6773</v>
      </c>
    </row>
    <row r="14" spans="1:6" x14ac:dyDescent="0.25">
      <c r="A14" s="236" t="s">
        <v>6780</v>
      </c>
      <c r="B14" s="236">
        <v>70</v>
      </c>
      <c r="C14" s="236" t="s">
        <v>6781</v>
      </c>
      <c r="D14" s="236">
        <v>16</v>
      </c>
      <c r="E14" s="236" t="s">
        <v>6773</v>
      </c>
    </row>
    <row r="15" spans="1:6" x14ac:dyDescent="0.25">
      <c r="A15" s="236" t="s">
        <v>6782</v>
      </c>
      <c r="B15" s="236">
        <v>59</v>
      </c>
      <c r="C15" s="236" t="s">
        <v>6783</v>
      </c>
      <c r="D15" s="236">
        <v>16</v>
      </c>
      <c r="E15" s="236" t="s">
        <v>6773</v>
      </c>
    </row>
    <row r="16" spans="1:6" x14ac:dyDescent="0.25">
      <c r="A16" s="236" t="s">
        <v>6784</v>
      </c>
      <c r="B16" s="236">
        <v>68</v>
      </c>
      <c r="C16" s="236" t="s">
        <v>6785</v>
      </c>
      <c r="D16" s="236">
        <v>16</v>
      </c>
      <c r="E16" s="236" t="s">
        <v>6773</v>
      </c>
    </row>
    <row r="17" spans="1:6" x14ac:dyDescent="0.25">
      <c r="A17" s="236" t="s">
        <v>6786</v>
      </c>
      <c r="B17" s="236">
        <v>64</v>
      </c>
      <c r="C17" s="236" t="s">
        <v>6787</v>
      </c>
      <c r="D17" s="236">
        <v>16</v>
      </c>
      <c r="E17" s="236" t="s">
        <v>6773</v>
      </c>
    </row>
    <row r="18" spans="1:6" x14ac:dyDescent="0.25">
      <c r="A18" s="236" t="s">
        <v>6788</v>
      </c>
      <c r="B18" s="236">
        <v>61</v>
      </c>
      <c r="C18" s="236" t="s">
        <v>647</v>
      </c>
      <c r="D18" s="236">
        <v>16</v>
      </c>
      <c r="E18" s="236" t="s">
        <v>6773</v>
      </c>
    </row>
    <row r="19" spans="1:6" x14ac:dyDescent="0.25">
      <c r="A19" s="236" t="s">
        <v>6789</v>
      </c>
      <c r="B19" s="236">
        <v>60</v>
      </c>
      <c r="C19" s="236" t="s">
        <v>795</v>
      </c>
      <c r="D19" s="236">
        <v>16</v>
      </c>
      <c r="E19" s="236" t="s">
        <v>6773</v>
      </c>
    </row>
    <row r="20" spans="1:6" x14ac:dyDescent="0.25">
      <c r="A20" s="236" t="s">
        <v>6790</v>
      </c>
      <c r="B20" s="236">
        <v>47</v>
      </c>
      <c r="C20" s="236" t="s">
        <v>1031</v>
      </c>
      <c r="D20" s="236">
        <v>16</v>
      </c>
      <c r="E20" s="236" t="s">
        <v>6773</v>
      </c>
    </row>
    <row r="21" spans="1:6" x14ac:dyDescent="0.25">
      <c r="A21" s="236" t="s">
        <v>6791</v>
      </c>
      <c r="B21" s="236">
        <v>28307</v>
      </c>
      <c r="C21" s="236" t="s">
        <v>6792</v>
      </c>
      <c r="D21" s="236">
        <v>16</v>
      </c>
      <c r="E21" s="236" t="s">
        <v>6773</v>
      </c>
    </row>
    <row r="22" spans="1:6" x14ac:dyDescent="0.25">
      <c r="A22" s="236" t="s">
        <v>6793</v>
      </c>
      <c r="B22" s="236">
        <v>63</v>
      </c>
      <c r="C22" s="236" t="s">
        <v>1581</v>
      </c>
      <c r="D22" s="236">
        <v>16</v>
      </c>
      <c r="E22" s="236" t="s">
        <v>6773</v>
      </c>
    </row>
    <row r="23" spans="1:6" x14ac:dyDescent="0.25">
      <c r="A23" s="236" t="s">
        <v>6794</v>
      </c>
      <c r="B23" s="236">
        <v>55</v>
      </c>
      <c r="C23" s="236" t="s">
        <v>6795</v>
      </c>
      <c r="D23" s="236">
        <v>16</v>
      </c>
      <c r="E23" s="236" t="s">
        <v>6773</v>
      </c>
    </row>
    <row r="24" spans="1:6" x14ac:dyDescent="0.25">
      <c r="A24" s="236" t="s">
        <v>6796</v>
      </c>
      <c r="B24" s="236">
        <v>43</v>
      </c>
      <c r="C24" s="236" t="s">
        <v>1709</v>
      </c>
      <c r="D24" s="236">
        <v>16</v>
      </c>
      <c r="E24" s="236" t="s">
        <v>6773</v>
      </c>
    </row>
    <row r="25" spans="1:6" x14ac:dyDescent="0.25">
      <c r="A25" s="236" t="s">
        <v>6797</v>
      </c>
      <c r="B25" s="236">
        <v>46</v>
      </c>
      <c r="C25" s="236" t="s">
        <v>2382</v>
      </c>
      <c r="D25" s="236">
        <v>16</v>
      </c>
      <c r="E25" s="236" t="s">
        <v>6773</v>
      </c>
    </row>
    <row r="26" spans="1:6" x14ac:dyDescent="0.25">
      <c r="A26" s="236" t="s">
        <v>6798</v>
      </c>
      <c r="B26" s="236">
        <v>49</v>
      </c>
      <c r="C26" s="236" t="s">
        <v>2536</v>
      </c>
      <c r="D26" s="236">
        <v>16</v>
      </c>
      <c r="E26" s="236" t="s">
        <v>6773</v>
      </c>
    </row>
    <row r="27" spans="1:6" x14ac:dyDescent="0.25">
      <c r="A27" s="236" t="s">
        <v>6799</v>
      </c>
      <c r="B27" s="236">
        <v>48</v>
      </c>
      <c r="C27" s="236" t="s">
        <v>3041</v>
      </c>
      <c r="D27" s="236">
        <v>16</v>
      </c>
      <c r="E27" s="236" t="s">
        <v>6773</v>
      </c>
    </row>
    <row r="28" spans="1:6" x14ac:dyDescent="0.25">
      <c r="A28" s="236" t="s">
        <v>6800</v>
      </c>
      <c r="B28" s="236">
        <v>34510</v>
      </c>
      <c r="C28" s="236" t="s">
        <v>139</v>
      </c>
      <c r="D28" s="236">
        <v>16</v>
      </c>
      <c r="E28" s="236" t="s">
        <v>6773</v>
      </c>
    </row>
    <row r="29" spans="1:6" x14ac:dyDescent="0.25">
      <c r="A29" s="236" t="s">
        <v>6801</v>
      </c>
      <c r="B29" s="236">
        <v>34281</v>
      </c>
      <c r="C29" s="236" t="s">
        <v>6802</v>
      </c>
      <c r="D29" s="236">
        <v>16</v>
      </c>
      <c r="E29" s="236" t="s">
        <v>6773</v>
      </c>
    </row>
    <row r="30" spans="1:6" x14ac:dyDescent="0.25">
      <c r="A30" s="236" t="s">
        <v>6803</v>
      </c>
      <c r="B30" s="236">
        <v>44</v>
      </c>
      <c r="C30" s="236" t="s">
        <v>3090</v>
      </c>
      <c r="D30" s="236">
        <v>16</v>
      </c>
      <c r="E30" s="236" t="s">
        <v>6773</v>
      </c>
      <c r="F30" s="236" t="s">
        <v>6804</v>
      </c>
    </row>
    <row r="31" spans="1:6" x14ac:dyDescent="0.25">
      <c r="A31" s="236" t="s">
        <v>6805</v>
      </c>
      <c r="B31" s="236">
        <v>50</v>
      </c>
      <c r="C31" s="236" t="s">
        <v>3431</v>
      </c>
      <c r="D31" s="236">
        <v>16</v>
      </c>
      <c r="E31" s="236" t="s">
        <v>6773</v>
      </c>
    </row>
    <row r="32" spans="1:6" x14ac:dyDescent="0.25">
      <c r="A32" s="236" t="s">
        <v>6806</v>
      </c>
      <c r="B32" s="236">
        <v>67</v>
      </c>
      <c r="C32" s="236" t="s">
        <v>6807</v>
      </c>
      <c r="D32" s="236">
        <v>16</v>
      </c>
      <c r="E32" s="236" t="s">
        <v>6773</v>
      </c>
    </row>
    <row r="33" spans="1:5" x14ac:dyDescent="0.25">
      <c r="A33" s="236" t="s">
        <v>6808</v>
      </c>
      <c r="B33" s="236">
        <v>66</v>
      </c>
      <c r="C33" s="236" t="s">
        <v>6809</v>
      </c>
      <c r="D33" s="236">
        <v>16</v>
      </c>
      <c r="E33" s="236" t="s">
        <v>6773</v>
      </c>
    </row>
    <row r="34" spans="1:5" x14ac:dyDescent="0.25">
      <c r="A34" s="236" t="s">
        <v>6810</v>
      </c>
      <c r="B34" s="236">
        <v>52</v>
      </c>
      <c r="C34" s="236" t="s">
        <v>6811</v>
      </c>
      <c r="D34" s="236">
        <v>16</v>
      </c>
      <c r="E34" s="236" t="s">
        <v>6773</v>
      </c>
    </row>
    <row r="35" spans="1:5" x14ac:dyDescent="0.25">
      <c r="A35" s="236" t="s">
        <v>6812</v>
      </c>
      <c r="B35" s="236">
        <v>54</v>
      </c>
      <c r="C35" s="236" t="s">
        <v>6813</v>
      </c>
      <c r="D35" s="236">
        <v>16</v>
      </c>
      <c r="E35" s="236" t="s">
        <v>6773</v>
      </c>
    </row>
    <row r="36" spans="1:5" x14ac:dyDescent="0.25">
      <c r="A36" s="236" t="s">
        <v>6814</v>
      </c>
      <c r="B36" s="236">
        <v>53</v>
      </c>
      <c r="C36" s="236" t="s">
        <v>4081</v>
      </c>
      <c r="D36" s="236">
        <v>16</v>
      </c>
      <c r="E36" s="236" t="s">
        <v>6773</v>
      </c>
    </row>
    <row r="37" spans="1:5" x14ac:dyDescent="0.25">
      <c r="A37" s="236" t="s">
        <v>6815</v>
      </c>
      <c r="B37" s="236">
        <v>62</v>
      </c>
      <c r="C37" s="236" t="s">
        <v>4233</v>
      </c>
      <c r="D37" s="236">
        <v>16</v>
      </c>
      <c r="E37" s="236" t="s">
        <v>6773</v>
      </c>
    </row>
    <row r="38" spans="1:5" x14ac:dyDescent="0.25">
      <c r="A38" s="236" t="s">
        <v>6816</v>
      </c>
      <c r="B38" s="236">
        <v>69</v>
      </c>
      <c r="C38" s="236" t="s">
        <v>6817</v>
      </c>
      <c r="D38" s="236">
        <v>16</v>
      </c>
      <c r="E38" s="236" t="s">
        <v>6773</v>
      </c>
    </row>
    <row r="39" spans="1:5" x14ac:dyDescent="0.25">
      <c r="A39" s="236" t="s">
        <v>6818</v>
      </c>
      <c r="B39" s="236">
        <v>31993</v>
      </c>
      <c r="C39" s="236" t="s">
        <v>6819</v>
      </c>
      <c r="D39" s="236">
        <v>16</v>
      </c>
      <c r="E39" s="236" t="s">
        <v>6773</v>
      </c>
    </row>
    <row r="40" spans="1:5" x14ac:dyDescent="0.25">
      <c r="A40" s="236" t="s">
        <v>6820</v>
      </c>
      <c r="B40" s="236">
        <v>34283</v>
      </c>
      <c r="C40" s="236" t="s">
        <v>6821</v>
      </c>
      <c r="D40" s="236">
        <v>16</v>
      </c>
      <c r="E40" s="236" t="s">
        <v>6773</v>
      </c>
    </row>
    <row r="41" spans="1:5" x14ac:dyDescent="0.25">
      <c r="A41" s="236" t="s">
        <v>6822</v>
      </c>
      <c r="B41" s="236">
        <v>57</v>
      </c>
      <c r="C41" s="236" t="s">
        <v>4360</v>
      </c>
      <c r="D41" s="236">
        <v>16</v>
      </c>
      <c r="E41" s="236" t="s">
        <v>6773</v>
      </c>
    </row>
    <row r="42" spans="1:5" x14ac:dyDescent="0.25">
      <c r="A42" s="236" t="s">
        <v>6823</v>
      </c>
      <c r="B42" s="236">
        <v>65</v>
      </c>
      <c r="C42" s="236" t="s">
        <v>6824</v>
      </c>
      <c r="D42" s="236">
        <v>16</v>
      </c>
      <c r="E42" s="236" t="s">
        <v>6773</v>
      </c>
    </row>
    <row r="43" spans="1:5" x14ac:dyDescent="0.25">
      <c r="A43" s="236" t="s">
        <v>6825</v>
      </c>
      <c r="B43" s="236">
        <v>45</v>
      </c>
      <c r="C43" s="236" t="s">
        <v>4413</v>
      </c>
      <c r="D43" s="236">
        <v>16</v>
      </c>
      <c r="E43" s="236" t="s">
        <v>6773</v>
      </c>
    </row>
    <row r="44" spans="1:5" x14ac:dyDescent="0.25">
      <c r="A44" s="236" t="s">
        <v>6826</v>
      </c>
      <c r="B44" s="236">
        <v>58</v>
      </c>
      <c r="C44" s="236" t="s">
        <v>6827</v>
      </c>
      <c r="D44" s="236">
        <v>16</v>
      </c>
      <c r="E44" s="236" t="s">
        <v>6773</v>
      </c>
    </row>
    <row r="45" spans="1:5" x14ac:dyDescent="0.25">
      <c r="A45" s="236" t="s">
        <v>6828</v>
      </c>
      <c r="B45" s="236">
        <v>71</v>
      </c>
      <c r="C45" s="236" t="s">
        <v>6829</v>
      </c>
      <c r="D45" s="236">
        <v>16</v>
      </c>
      <c r="E45" s="236" t="s">
        <v>6773</v>
      </c>
    </row>
    <row r="46" spans="1:5" x14ac:dyDescent="0.25">
      <c r="A46" s="236" t="s">
        <v>6830</v>
      </c>
      <c r="B46" s="236">
        <v>31740</v>
      </c>
      <c r="C46" s="236" t="s">
        <v>6831</v>
      </c>
      <c r="D46" s="236">
        <v>16</v>
      </c>
      <c r="E46" s="236" t="s">
        <v>6773</v>
      </c>
    </row>
    <row r="47" spans="1:5" x14ac:dyDescent="0.25">
      <c r="A47" s="236" t="s">
        <v>6832</v>
      </c>
      <c r="B47" s="236">
        <v>28306</v>
      </c>
      <c r="C47" s="236" t="s">
        <v>6833</v>
      </c>
      <c r="D47" s="236">
        <v>42</v>
      </c>
      <c r="E47" s="236" t="s">
        <v>6834</v>
      </c>
    </row>
    <row r="48" spans="1:5" x14ac:dyDescent="0.25">
      <c r="A48" s="236" t="s">
        <v>6835</v>
      </c>
      <c r="B48" s="236">
        <v>35730</v>
      </c>
      <c r="C48" s="236" t="s">
        <v>6836</v>
      </c>
      <c r="D48" s="236">
        <v>46</v>
      </c>
      <c r="E48" s="236" t="s">
        <v>6836</v>
      </c>
    </row>
    <row r="49" spans="1:5" x14ac:dyDescent="0.25">
      <c r="A49" s="236" t="s">
        <v>6837</v>
      </c>
      <c r="B49" s="236">
        <v>35724</v>
      </c>
      <c r="C49" s="236" t="s">
        <v>6838</v>
      </c>
      <c r="D49" s="236">
        <v>44</v>
      </c>
      <c r="E49" s="236" t="s">
        <v>6839</v>
      </c>
    </row>
    <row r="50" spans="1:5" x14ac:dyDescent="0.25">
      <c r="A50" s="236" t="s">
        <v>6840</v>
      </c>
      <c r="B50" s="236">
        <v>35727</v>
      </c>
      <c r="C50" s="236" t="s">
        <v>6838</v>
      </c>
      <c r="D50" s="236">
        <v>44</v>
      </c>
      <c r="E50" s="236" t="s">
        <v>6839</v>
      </c>
    </row>
    <row r="51" spans="1:5" x14ac:dyDescent="0.25">
      <c r="A51" s="236" t="s">
        <v>6841</v>
      </c>
      <c r="B51" s="236">
        <v>35748</v>
      </c>
      <c r="C51" s="236" t="s">
        <v>6838</v>
      </c>
      <c r="D51" s="236">
        <v>44</v>
      </c>
      <c r="E51" s="236" t="s">
        <v>6839</v>
      </c>
    </row>
    <row r="52" spans="1:5" x14ac:dyDescent="0.25">
      <c r="A52" s="236" t="s">
        <v>6842</v>
      </c>
      <c r="B52" s="236">
        <v>35753</v>
      </c>
      <c r="C52" s="236" t="s">
        <v>6838</v>
      </c>
      <c r="D52" s="236">
        <v>44</v>
      </c>
      <c r="E52" s="236" t="s">
        <v>6839</v>
      </c>
    </row>
    <row r="53" spans="1:5" x14ac:dyDescent="0.25">
      <c r="A53" s="236" t="s">
        <v>6843</v>
      </c>
      <c r="B53" s="236">
        <v>35758</v>
      </c>
      <c r="C53" s="236" t="s">
        <v>6838</v>
      </c>
      <c r="D53" s="236">
        <v>44</v>
      </c>
      <c r="E53" s="236" t="s">
        <v>6839</v>
      </c>
    </row>
    <row r="54" spans="1:5" x14ac:dyDescent="0.25">
      <c r="A54" s="236" t="s">
        <v>6844</v>
      </c>
      <c r="B54" s="236">
        <v>35763</v>
      </c>
      <c r="C54" s="236" t="s">
        <v>6838</v>
      </c>
      <c r="D54" s="236">
        <v>44</v>
      </c>
      <c r="E54" s="236" t="s">
        <v>6839</v>
      </c>
    </row>
    <row r="55" spans="1:5" x14ac:dyDescent="0.25">
      <c r="A55" s="236" t="s">
        <v>6845</v>
      </c>
      <c r="B55" s="236">
        <v>35768</v>
      </c>
      <c r="C55" s="236" t="s">
        <v>6838</v>
      </c>
      <c r="D55" s="236">
        <v>44</v>
      </c>
      <c r="E55" s="236" t="s">
        <v>6839</v>
      </c>
    </row>
    <row r="56" spans="1:5" x14ac:dyDescent="0.25">
      <c r="A56" s="236" t="s">
        <v>6846</v>
      </c>
      <c r="B56" s="236">
        <v>35773</v>
      </c>
      <c r="C56" s="236" t="s">
        <v>6838</v>
      </c>
      <c r="D56" s="236">
        <v>44</v>
      </c>
      <c r="E56" s="236" t="s">
        <v>6839</v>
      </c>
    </row>
    <row r="57" spans="1:5" x14ac:dyDescent="0.25">
      <c r="A57" s="236" t="s">
        <v>6847</v>
      </c>
      <c r="B57" s="236">
        <v>35778</v>
      </c>
      <c r="C57" s="236" t="s">
        <v>6838</v>
      </c>
      <c r="D57" s="236">
        <v>44</v>
      </c>
      <c r="E57" s="236" t="s">
        <v>6839</v>
      </c>
    </row>
    <row r="58" spans="1:5" x14ac:dyDescent="0.25">
      <c r="A58" s="236" t="s">
        <v>6848</v>
      </c>
      <c r="B58" s="236">
        <v>35780</v>
      </c>
      <c r="C58" s="236" t="s">
        <v>6838</v>
      </c>
      <c r="D58" s="236">
        <v>44</v>
      </c>
      <c r="E58" s="236" t="s">
        <v>6839</v>
      </c>
    </row>
    <row r="59" spans="1:5" x14ac:dyDescent="0.25">
      <c r="A59" s="236" t="s">
        <v>6849</v>
      </c>
      <c r="B59" s="236">
        <v>35785</v>
      </c>
      <c r="C59" s="236" t="s">
        <v>6838</v>
      </c>
      <c r="D59" s="236">
        <v>44</v>
      </c>
      <c r="E59" s="236" t="s">
        <v>6839</v>
      </c>
    </row>
    <row r="60" spans="1:5" x14ac:dyDescent="0.25">
      <c r="A60" s="236" t="s">
        <v>6850</v>
      </c>
      <c r="B60" s="236">
        <v>35790</v>
      </c>
      <c r="C60" s="236" t="s">
        <v>6838</v>
      </c>
      <c r="D60" s="236">
        <v>44</v>
      </c>
      <c r="E60" s="236" t="s">
        <v>6839</v>
      </c>
    </row>
    <row r="61" spans="1:5" x14ac:dyDescent="0.25">
      <c r="A61" s="236" t="s">
        <v>6851</v>
      </c>
      <c r="B61" s="236">
        <v>35655</v>
      </c>
      <c r="C61" s="236" t="s">
        <v>6838</v>
      </c>
      <c r="D61" s="236">
        <v>44</v>
      </c>
      <c r="E61" s="236" t="s">
        <v>6839</v>
      </c>
    </row>
    <row r="62" spans="1:5" x14ac:dyDescent="0.25">
      <c r="A62" s="236" t="s">
        <v>6852</v>
      </c>
      <c r="B62" s="236">
        <v>35660</v>
      </c>
      <c r="C62" s="236" t="s">
        <v>6838</v>
      </c>
      <c r="D62" s="236">
        <v>44</v>
      </c>
      <c r="E62" s="236" t="s">
        <v>6839</v>
      </c>
    </row>
    <row r="63" spans="1:5" x14ac:dyDescent="0.25">
      <c r="A63" s="236" t="s">
        <v>6853</v>
      </c>
      <c r="B63" s="236">
        <v>35665</v>
      </c>
      <c r="C63" s="236" t="s">
        <v>6838</v>
      </c>
      <c r="D63" s="236">
        <v>44</v>
      </c>
      <c r="E63" s="236" t="s">
        <v>6839</v>
      </c>
    </row>
    <row r="64" spans="1:5" x14ac:dyDescent="0.25">
      <c r="A64" s="236" t="s">
        <v>6854</v>
      </c>
      <c r="B64" s="236">
        <v>35670</v>
      </c>
      <c r="C64" s="236" t="s">
        <v>6838</v>
      </c>
      <c r="D64" s="236">
        <v>44</v>
      </c>
      <c r="E64" s="236" t="s">
        <v>6839</v>
      </c>
    </row>
    <row r="65" spans="1:5" x14ac:dyDescent="0.25">
      <c r="A65" s="236" t="s">
        <v>6855</v>
      </c>
      <c r="B65" s="236">
        <v>35675</v>
      </c>
      <c r="C65" s="236" t="s">
        <v>6838</v>
      </c>
      <c r="D65" s="236">
        <v>44</v>
      </c>
      <c r="E65" s="236" t="s">
        <v>6839</v>
      </c>
    </row>
    <row r="66" spans="1:5" x14ac:dyDescent="0.25">
      <c r="A66" s="236" t="s">
        <v>6856</v>
      </c>
      <c r="B66" s="236">
        <v>35680</v>
      </c>
      <c r="C66" s="236" t="s">
        <v>6838</v>
      </c>
      <c r="D66" s="236">
        <v>44</v>
      </c>
      <c r="E66" s="236" t="s">
        <v>6839</v>
      </c>
    </row>
    <row r="67" spans="1:5" x14ac:dyDescent="0.25">
      <c r="A67" s="236" t="s">
        <v>6857</v>
      </c>
      <c r="B67" s="236">
        <v>35685</v>
      </c>
      <c r="C67" s="236" t="s">
        <v>6838</v>
      </c>
      <c r="D67" s="236">
        <v>44</v>
      </c>
      <c r="E67" s="236" t="s">
        <v>6839</v>
      </c>
    </row>
    <row r="68" spans="1:5" x14ac:dyDescent="0.25">
      <c r="A68" s="236" t="s">
        <v>6858</v>
      </c>
      <c r="B68" s="236">
        <v>35690</v>
      </c>
      <c r="C68" s="236" t="s">
        <v>6838</v>
      </c>
      <c r="D68" s="236">
        <v>44</v>
      </c>
      <c r="E68" s="236" t="s">
        <v>6839</v>
      </c>
    </row>
    <row r="69" spans="1:5" x14ac:dyDescent="0.25">
      <c r="A69" s="236" t="s">
        <v>6859</v>
      </c>
      <c r="B69" s="236">
        <v>35696</v>
      </c>
      <c r="C69" s="236" t="s">
        <v>6838</v>
      </c>
      <c r="D69" s="236">
        <v>44</v>
      </c>
      <c r="E69" s="236" t="s">
        <v>6839</v>
      </c>
    </row>
    <row r="70" spans="1:5" x14ac:dyDescent="0.25">
      <c r="A70" s="236" t="s">
        <v>6860</v>
      </c>
      <c r="B70" s="236">
        <v>35702</v>
      </c>
      <c r="C70" s="236" t="s">
        <v>6838</v>
      </c>
      <c r="D70" s="236">
        <v>44</v>
      </c>
      <c r="E70" s="236" t="s">
        <v>6839</v>
      </c>
    </row>
    <row r="71" spans="1:5" x14ac:dyDescent="0.25">
      <c r="A71" s="236" t="s">
        <v>6861</v>
      </c>
      <c r="B71" s="236">
        <v>35707</v>
      </c>
      <c r="C71" s="236" t="s">
        <v>6838</v>
      </c>
      <c r="D71" s="236">
        <v>44</v>
      </c>
      <c r="E71" s="236" t="s">
        <v>6839</v>
      </c>
    </row>
    <row r="72" spans="1:5" x14ac:dyDescent="0.25">
      <c r="A72" s="236" t="s">
        <v>6862</v>
      </c>
      <c r="B72" s="236">
        <v>35714</v>
      </c>
      <c r="C72" s="236" t="s">
        <v>6838</v>
      </c>
      <c r="D72" s="236">
        <v>44</v>
      </c>
      <c r="E72" s="236" t="s">
        <v>6839</v>
      </c>
    </row>
    <row r="73" spans="1:5" x14ac:dyDescent="0.25">
      <c r="A73" s="236" t="s">
        <v>6863</v>
      </c>
      <c r="B73" s="236">
        <v>35719</v>
      </c>
      <c r="C73" s="236" t="s">
        <v>6838</v>
      </c>
      <c r="D73" s="236">
        <v>44</v>
      </c>
      <c r="E73" s="236" t="s">
        <v>6839</v>
      </c>
    </row>
    <row r="74" spans="1:5" x14ac:dyDescent="0.25">
      <c r="A74" s="236" t="s">
        <v>6864</v>
      </c>
      <c r="B74" s="236">
        <v>35795</v>
      </c>
      <c r="C74" s="236" t="s">
        <v>6838</v>
      </c>
      <c r="D74" s="236">
        <v>44</v>
      </c>
      <c r="E74" s="236" t="s">
        <v>6839</v>
      </c>
    </row>
    <row r="75" spans="1:5" x14ac:dyDescent="0.25">
      <c r="A75" s="236" t="s">
        <v>6865</v>
      </c>
      <c r="B75" s="236">
        <v>35800</v>
      </c>
      <c r="C75" s="236" t="s">
        <v>6838</v>
      </c>
      <c r="D75" s="236">
        <v>44</v>
      </c>
      <c r="E75" s="236" t="s">
        <v>6839</v>
      </c>
    </row>
    <row r="76" spans="1:5" x14ac:dyDescent="0.25">
      <c r="A76" s="236" t="s">
        <v>6866</v>
      </c>
      <c r="B76" s="236">
        <v>35805</v>
      </c>
      <c r="C76" s="236" t="s">
        <v>6838</v>
      </c>
      <c r="D76" s="236">
        <v>44</v>
      </c>
      <c r="E76" s="236" t="s">
        <v>6839</v>
      </c>
    </row>
    <row r="77" spans="1:5" x14ac:dyDescent="0.25">
      <c r="A77" s="236" t="s">
        <v>6867</v>
      </c>
      <c r="B77" s="236">
        <v>35810</v>
      </c>
      <c r="C77" s="236" t="s">
        <v>6838</v>
      </c>
      <c r="D77" s="236">
        <v>44</v>
      </c>
      <c r="E77" s="236" t="s">
        <v>6839</v>
      </c>
    </row>
    <row r="78" spans="1:5" x14ac:dyDescent="0.25">
      <c r="A78" s="236" t="s">
        <v>6868</v>
      </c>
      <c r="B78" s="236">
        <v>35815</v>
      </c>
      <c r="C78" s="236" t="s">
        <v>6838</v>
      </c>
      <c r="D78" s="236">
        <v>44</v>
      </c>
      <c r="E78" s="236" t="s">
        <v>6839</v>
      </c>
    </row>
    <row r="79" spans="1:5" x14ac:dyDescent="0.25">
      <c r="A79" s="236" t="s">
        <v>6869</v>
      </c>
      <c r="B79" s="236">
        <v>35820</v>
      </c>
      <c r="C79" s="236" t="s">
        <v>6838</v>
      </c>
      <c r="D79" s="236">
        <v>44</v>
      </c>
      <c r="E79" s="236" t="s">
        <v>6839</v>
      </c>
    </row>
    <row r="80" spans="1:5" x14ac:dyDescent="0.25">
      <c r="A80" s="236" t="s">
        <v>6870</v>
      </c>
      <c r="B80" s="236">
        <v>35825</v>
      </c>
      <c r="C80" s="236" t="s">
        <v>6838</v>
      </c>
      <c r="D80" s="236">
        <v>44</v>
      </c>
      <c r="E80" s="236" t="s">
        <v>6839</v>
      </c>
    </row>
    <row r="81" spans="1:5" x14ac:dyDescent="0.25">
      <c r="A81" s="236" t="s">
        <v>6871</v>
      </c>
      <c r="B81" s="236">
        <v>35830</v>
      </c>
      <c r="C81" s="236" t="s">
        <v>6838</v>
      </c>
      <c r="D81" s="236">
        <v>44</v>
      </c>
      <c r="E81" s="236" t="s">
        <v>6839</v>
      </c>
    </row>
    <row r="82" spans="1:5" x14ac:dyDescent="0.25">
      <c r="A82" s="236" t="s">
        <v>6872</v>
      </c>
      <c r="B82" s="236">
        <v>35835</v>
      </c>
      <c r="C82" s="236" t="s">
        <v>6838</v>
      </c>
      <c r="D82" s="236">
        <v>44</v>
      </c>
      <c r="E82" s="236" t="s">
        <v>6839</v>
      </c>
    </row>
    <row r="83" spans="1:5" x14ac:dyDescent="0.25">
      <c r="A83" s="236" t="s">
        <v>6873</v>
      </c>
      <c r="B83" s="236">
        <v>35840</v>
      </c>
      <c r="C83" s="236" t="s">
        <v>6838</v>
      </c>
      <c r="D83" s="236">
        <v>44</v>
      </c>
      <c r="E83" s="236" t="s">
        <v>6839</v>
      </c>
    </row>
    <row r="84" spans="1:5" x14ac:dyDescent="0.25">
      <c r="A84" s="236" t="s">
        <v>6874</v>
      </c>
      <c r="B84" s="236">
        <v>35845</v>
      </c>
      <c r="C84" s="236" t="s">
        <v>6838</v>
      </c>
      <c r="D84" s="236">
        <v>44</v>
      </c>
      <c r="E84" s="236" t="s">
        <v>6839</v>
      </c>
    </row>
    <row r="85" spans="1:5" x14ac:dyDescent="0.25">
      <c r="A85" s="236" t="s">
        <v>6875</v>
      </c>
      <c r="B85" s="236">
        <v>35850</v>
      </c>
      <c r="C85" s="236" t="s">
        <v>6838</v>
      </c>
      <c r="D85" s="236">
        <v>44</v>
      </c>
      <c r="E85" s="236" t="s">
        <v>6839</v>
      </c>
    </row>
    <row r="86" spans="1:5" x14ac:dyDescent="0.25">
      <c r="A86" s="236" t="s">
        <v>6876</v>
      </c>
      <c r="B86" s="236">
        <v>35855</v>
      </c>
      <c r="C86" s="236" t="s">
        <v>6838</v>
      </c>
      <c r="D86" s="236">
        <v>44</v>
      </c>
      <c r="E86" s="236" t="s">
        <v>6839</v>
      </c>
    </row>
    <row r="87" spans="1:5" x14ac:dyDescent="0.25">
      <c r="A87" s="236" t="s">
        <v>6877</v>
      </c>
      <c r="B87" s="236">
        <v>35860</v>
      </c>
      <c r="C87" s="236" t="s">
        <v>6838</v>
      </c>
      <c r="D87" s="236">
        <v>44</v>
      </c>
      <c r="E87" s="236" t="s">
        <v>6839</v>
      </c>
    </row>
    <row r="88" spans="1:5" x14ac:dyDescent="0.25">
      <c r="A88" s="236" t="s">
        <v>6878</v>
      </c>
      <c r="B88" s="236">
        <v>35865</v>
      </c>
      <c r="C88" s="236" t="s">
        <v>6838</v>
      </c>
      <c r="D88" s="236">
        <v>44</v>
      </c>
      <c r="E88" s="236" t="s">
        <v>6839</v>
      </c>
    </row>
    <row r="89" spans="1:5" x14ac:dyDescent="0.25">
      <c r="A89" s="236" t="s">
        <v>6879</v>
      </c>
      <c r="B89" s="236">
        <v>35870</v>
      </c>
      <c r="C89" s="236" t="s">
        <v>6838</v>
      </c>
      <c r="D89" s="236">
        <v>44</v>
      </c>
      <c r="E89" s="236" t="s">
        <v>6839</v>
      </c>
    </row>
    <row r="90" spans="1:5" x14ac:dyDescent="0.25">
      <c r="A90" s="236" t="s">
        <v>6880</v>
      </c>
      <c r="B90" s="236">
        <v>35875</v>
      </c>
      <c r="C90" s="236" t="s">
        <v>6838</v>
      </c>
      <c r="D90" s="236">
        <v>44</v>
      </c>
      <c r="E90" s="236" t="s">
        <v>6839</v>
      </c>
    </row>
    <row r="91" spans="1:5" x14ac:dyDescent="0.25">
      <c r="A91" s="236" t="s">
        <v>6881</v>
      </c>
      <c r="B91" s="236">
        <v>35885</v>
      </c>
      <c r="C91" s="236" t="s">
        <v>6838</v>
      </c>
      <c r="D91" s="236">
        <v>44</v>
      </c>
      <c r="E91" s="236" t="s">
        <v>6839</v>
      </c>
    </row>
    <row r="92" spans="1:5" x14ac:dyDescent="0.25">
      <c r="A92" s="236" t="s">
        <v>6882</v>
      </c>
      <c r="B92" s="236">
        <v>35890</v>
      </c>
      <c r="C92" s="236" t="s">
        <v>6838</v>
      </c>
      <c r="D92" s="236">
        <v>44</v>
      </c>
      <c r="E92" s="236" t="s">
        <v>6839</v>
      </c>
    </row>
    <row r="93" spans="1:5" x14ac:dyDescent="0.25">
      <c r="A93" s="236" t="s">
        <v>6883</v>
      </c>
      <c r="B93" s="236">
        <v>35895</v>
      </c>
      <c r="C93" s="236" t="s">
        <v>6838</v>
      </c>
      <c r="D93" s="236">
        <v>44</v>
      </c>
      <c r="E93" s="236" t="s">
        <v>6839</v>
      </c>
    </row>
    <row r="94" spans="1:5" x14ac:dyDescent="0.25">
      <c r="A94" s="236" t="s">
        <v>6884</v>
      </c>
      <c r="B94" s="236">
        <v>35900</v>
      </c>
      <c r="C94" s="236" t="s">
        <v>6838</v>
      </c>
      <c r="D94" s="236">
        <v>44</v>
      </c>
      <c r="E94" s="236" t="s">
        <v>6839</v>
      </c>
    </row>
    <row r="95" spans="1:5" x14ac:dyDescent="0.25">
      <c r="A95" s="236" t="s">
        <v>6885</v>
      </c>
      <c r="B95" s="236">
        <v>35905</v>
      </c>
      <c r="C95" s="236" t="s">
        <v>6838</v>
      </c>
      <c r="D95" s="236">
        <v>44</v>
      </c>
      <c r="E95" s="236" t="s">
        <v>6839</v>
      </c>
    </row>
    <row r="96" spans="1:5" x14ac:dyDescent="0.25">
      <c r="A96" s="236" t="s">
        <v>6886</v>
      </c>
      <c r="B96" s="236">
        <v>35910</v>
      </c>
      <c r="C96" s="236" t="s">
        <v>6838</v>
      </c>
      <c r="D96" s="236">
        <v>44</v>
      </c>
      <c r="E96" s="236" t="s">
        <v>6839</v>
      </c>
    </row>
    <row r="97" spans="1:5" x14ac:dyDescent="0.25">
      <c r="A97" s="236" t="s">
        <v>6887</v>
      </c>
      <c r="B97" s="236">
        <v>35920</v>
      </c>
      <c r="C97" s="236" t="s">
        <v>6838</v>
      </c>
      <c r="D97" s="236">
        <v>44</v>
      </c>
      <c r="E97" s="236" t="s">
        <v>6839</v>
      </c>
    </row>
    <row r="98" spans="1:5" x14ac:dyDescent="0.25">
      <c r="A98" s="236" t="s">
        <v>6888</v>
      </c>
      <c r="B98" s="236">
        <v>35921</v>
      </c>
      <c r="C98" s="236" t="s">
        <v>6838</v>
      </c>
      <c r="D98" s="236">
        <v>44</v>
      </c>
      <c r="E98" s="236" t="s">
        <v>6839</v>
      </c>
    </row>
    <row r="99" spans="1:5" x14ac:dyDescent="0.25">
      <c r="A99" s="236" t="s">
        <v>6889</v>
      </c>
      <c r="B99" s="236">
        <v>35926</v>
      </c>
      <c r="C99" s="236" t="s">
        <v>6838</v>
      </c>
      <c r="D99" s="236">
        <v>44</v>
      </c>
      <c r="E99" s="236" t="s">
        <v>6839</v>
      </c>
    </row>
    <row r="100" spans="1:5" x14ac:dyDescent="0.25">
      <c r="A100" s="236" t="s">
        <v>6890</v>
      </c>
      <c r="B100" s="236">
        <v>35931</v>
      </c>
      <c r="C100" s="236" t="s">
        <v>6838</v>
      </c>
      <c r="D100" s="236">
        <v>44</v>
      </c>
      <c r="E100" s="236" t="s">
        <v>6839</v>
      </c>
    </row>
    <row r="101" spans="1:5" x14ac:dyDescent="0.25">
      <c r="A101" s="236" t="s">
        <v>6891</v>
      </c>
      <c r="B101" s="236">
        <v>35936</v>
      </c>
      <c r="C101" s="236" t="s">
        <v>6838</v>
      </c>
      <c r="D101" s="236">
        <v>44</v>
      </c>
      <c r="E101" s="236" t="s">
        <v>6839</v>
      </c>
    </row>
    <row r="102" spans="1:5" x14ac:dyDescent="0.25">
      <c r="A102" s="236" t="s">
        <v>6892</v>
      </c>
      <c r="B102" s="236">
        <v>35941</v>
      </c>
      <c r="C102" s="236" t="s">
        <v>6838</v>
      </c>
      <c r="D102" s="236">
        <v>44</v>
      </c>
      <c r="E102" s="236" t="s">
        <v>6839</v>
      </c>
    </row>
    <row r="103" spans="1:5" x14ac:dyDescent="0.25">
      <c r="A103" s="236" t="s">
        <v>6893</v>
      </c>
      <c r="B103" s="236">
        <v>35946</v>
      </c>
      <c r="C103" s="236" t="s">
        <v>6838</v>
      </c>
      <c r="D103" s="236">
        <v>44</v>
      </c>
      <c r="E103" s="236" t="s">
        <v>6839</v>
      </c>
    </row>
    <row r="104" spans="1:5" x14ac:dyDescent="0.25">
      <c r="A104" s="236" t="s">
        <v>6894</v>
      </c>
      <c r="B104" s="236">
        <v>35951</v>
      </c>
      <c r="C104" s="236" t="s">
        <v>6838</v>
      </c>
      <c r="D104" s="236">
        <v>44</v>
      </c>
      <c r="E104" s="236" t="s">
        <v>6839</v>
      </c>
    </row>
    <row r="105" spans="1:5" x14ac:dyDescent="0.25">
      <c r="A105" s="236" t="s">
        <v>6895</v>
      </c>
      <c r="B105" s="236">
        <v>35956</v>
      </c>
      <c r="C105" s="236" t="s">
        <v>6838</v>
      </c>
      <c r="D105" s="236">
        <v>44</v>
      </c>
      <c r="E105" s="236" t="s">
        <v>6839</v>
      </c>
    </row>
    <row r="106" spans="1:5" x14ac:dyDescent="0.25">
      <c r="A106" s="236" t="s">
        <v>6896</v>
      </c>
      <c r="B106" s="236">
        <v>35961</v>
      </c>
      <c r="C106" s="236" t="s">
        <v>6838</v>
      </c>
      <c r="D106" s="236">
        <v>44</v>
      </c>
      <c r="E106" s="236" t="s">
        <v>6839</v>
      </c>
    </row>
    <row r="107" spans="1:5" x14ac:dyDescent="0.25">
      <c r="A107" s="236" t="s">
        <v>6897</v>
      </c>
      <c r="B107" s="236">
        <v>35966</v>
      </c>
      <c r="C107" s="236" t="s">
        <v>6838</v>
      </c>
      <c r="D107" s="236">
        <v>44</v>
      </c>
      <c r="E107" s="236" t="s">
        <v>6839</v>
      </c>
    </row>
    <row r="108" spans="1:5" x14ac:dyDescent="0.25">
      <c r="A108" s="236" t="s">
        <v>6898</v>
      </c>
      <c r="B108" s="236">
        <v>35971</v>
      </c>
      <c r="C108" s="236" t="s">
        <v>6838</v>
      </c>
      <c r="D108" s="236">
        <v>44</v>
      </c>
      <c r="E108" s="236" t="s">
        <v>6839</v>
      </c>
    </row>
    <row r="109" spans="1:5" x14ac:dyDescent="0.25">
      <c r="A109" s="236" t="s">
        <v>6899</v>
      </c>
      <c r="B109" s="236">
        <v>35976</v>
      </c>
      <c r="C109" s="236" t="s">
        <v>6838</v>
      </c>
      <c r="D109" s="236">
        <v>44</v>
      </c>
      <c r="E109" s="236" t="s">
        <v>6839</v>
      </c>
    </row>
    <row r="110" spans="1:5" x14ac:dyDescent="0.25">
      <c r="A110" s="236" t="s">
        <v>6900</v>
      </c>
      <c r="B110" s="236">
        <v>35981</v>
      </c>
      <c r="C110" s="236" t="s">
        <v>6838</v>
      </c>
      <c r="D110" s="236">
        <v>44</v>
      </c>
      <c r="E110" s="236" t="s">
        <v>6839</v>
      </c>
    </row>
    <row r="111" spans="1:5" x14ac:dyDescent="0.25">
      <c r="A111" s="236" t="s">
        <v>6901</v>
      </c>
      <c r="B111" s="236">
        <v>35986</v>
      </c>
      <c r="C111" s="236" t="s">
        <v>6838</v>
      </c>
      <c r="D111" s="236">
        <v>44</v>
      </c>
      <c r="E111" s="236" t="s">
        <v>6839</v>
      </c>
    </row>
    <row r="112" spans="1:5" x14ac:dyDescent="0.25">
      <c r="A112" s="236" t="s">
        <v>6902</v>
      </c>
      <c r="B112" s="236">
        <v>35991</v>
      </c>
      <c r="C112" s="236" t="s">
        <v>6838</v>
      </c>
      <c r="D112" s="236">
        <v>44</v>
      </c>
      <c r="E112" s="236" t="s">
        <v>6839</v>
      </c>
    </row>
    <row r="113" spans="1:5" x14ac:dyDescent="0.25">
      <c r="A113" s="236" t="s">
        <v>6903</v>
      </c>
      <c r="B113" s="236">
        <v>35996</v>
      </c>
      <c r="C113" s="236" t="s">
        <v>6838</v>
      </c>
      <c r="D113" s="236">
        <v>44</v>
      </c>
      <c r="E113" s="236" t="s">
        <v>6839</v>
      </c>
    </row>
    <row r="114" spans="1:5" x14ac:dyDescent="0.25">
      <c r="A114" s="236" t="s">
        <v>6904</v>
      </c>
      <c r="B114" s="236">
        <v>36001</v>
      </c>
      <c r="C114" s="236" t="s">
        <v>6838</v>
      </c>
      <c r="D114" s="236">
        <v>44</v>
      </c>
      <c r="E114" s="236" t="s">
        <v>6839</v>
      </c>
    </row>
    <row r="115" spans="1:5" x14ac:dyDescent="0.25">
      <c r="A115" s="236" t="s">
        <v>6905</v>
      </c>
      <c r="B115" s="236">
        <v>36006</v>
      </c>
      <c r="C115" s="236" t="s">
        <v>6838</v>
      </c>
      <c r="D115" s="236">
        <v>44</v>
      </c>
      <c r="E115" s="236" t="s">
        <v>6839</v>
      </c>
    </row>
    <row r="116" spans="1:5" x14ac:dyDescent="0.25">
      <c r="A116" s="236" t="s">
        <v>6906</v>
      </c>
      <c r="B116" s="236">
        <v>36011</v>
      </c>
      <c r="C116" s="236" t="s">
        <v>6838</v>
      </c>
      <c r="D116" s="236">
        <v>44</v>
      </c>
      <c r="E116" s="236" t="s">
        <v>6839</v>
      </c>
    </row>
    <row r="117" spans="1:5" x14ac:dyDescent="0.25">
      <c r="A117" s="236" t="s">
        <v>6907</v>
      </c>
      <c r="B117" s="236">
        <v>36012</v>
      </c>
      <c r="C117" s="236" t="s">
        <v>6838</v>
      </c>
      <c r="D117" s="236">
        <v>44</v>
      </c>
      <c r="E117" s="236" t="s">
        <v>6839</v>
      </c>
    </row>
    <row r="118" spans="1:5" x14ac:dyDescent="0.25">
      <c r="A118" s="236" t="s">
        <v>6908</v>
      </c>
      <c r="B118" s="236">
        <v>36017</v>
      </c>
      <c r="C118" s="236" t="s">
        <v>6838</v>
      </c>
      <c r="D118" s="236">
        <v>44</v>
      </c>
      <c r="E118" s="236" t="s">
        <v>6839</v>
      </c>
    </row>
    <row r="119" spans="1:5" x14ac:dyDescent="0.25">
      <c r="A119" s="236" t="s">
        <v>6909</v>
      </c>
      <c r="B119" s="236">
        <v>36022</v>
      </c>
      <c r="C119" s="236" t="s">
        <v>6838</v>
      </c>
      <c r="D119" s="236">
        <v>44</v>
      </c>
      <c r="E119" s="236" t="s">
        <v>6839</v>
      </c>
    </row>
    <row r="120" spans="1:5" x14ac:dyDescent="0.25">
      <c r="A120" s="236" t="s">
        <v>6910</v>
      </c>
      <c r="B120" s="236">
        <v>36027</v>
      </c>
      <c r="C120" s="236" t="s">
        <v>6838</v>
      </c>
      <c r="D120" s="236">
        <v>44</v>
      </c>
      <c r="E120" s="236" t="s">
        <v>6839</v>
      </c>
    </row>
    <row r="121" spans="1:5" x14ac:dyDescent="0.25">
      <c r="A121" s="236" t="s">
        <v>6911</v>
      </c>
      <c r="B121" s="236">
        <v>36086</v>
      </c>
      <c r="C121" s="236" t="s">
        <v>6838</v>
      </c>
      <c r="D121" s="236">
        <v>44</v>
      </c>
      <c r="E121" s="236" t="s">
        <v>6839</v>
      </c>
    </row>
    <row r="122" spans="1:5" x14ac:dyDescent="0.25">
      <c r="A122" s="236" t="s">
        <v>6912</v>
      </c>
      <c r="B122" s="236">
        <v>36092</v>
      </c>
      <c r="C122" s="236" t="s">
        <v>6838</v>
      </c>
      <c r="D122" s="236">
        <v>44</v>
      </c>
      <c r="E122" s="236" t="s">
        <v>6839</v>
      </c>
    </row>
    <row r="123" spans="1:5" x14ac:dyDescent="0.25">
      <c r="A123" s="236" t="s">
        <v>6913</v>
      </c>
      <c r="B123" s="236">
        <v>36097</v>
      </c>
      <c r="C123" s="236" t="s">
        <v>6838</v>
      </c>
      <c r="D123" s="236">
        <v>44</v>
      </c>
      <c r="E123" s="236" t="s">
        <v>6839</v>
      </c>
    </row>
    <row r="124" spans="1:5" x14ac:dyDescent="0.25">
      <c r="A124" s="236" t="s">
        <v>6914</v>
      </c>
      <c r="B124" s="236">
        <v>36102</v>
      </c>
      <c r="C124" s="236" t="s">
        <v>6838</v>
      </c>
      <c r="D124" s="236">
        <v>44</v>
      </c>
      <c r="E124" s="236" t="s">
        <v>6839</v>
      </c>
    </row>
    <row r="125" spans="1:5" x14ac:dyDescent="0.25">
      <c r="A125" s="236" t="s">
        <v>6915</v>
      </c>
      <c r="B125" s="236">
        <v>36107</v>
      </c>
      <c r="C125" s="236" t="s">
        <v>6838</v>
      </c>
      <c r="D125" s="236">
        <v>44</v>
      </c>
      <c r="E125" s="236" t="s">
        <v>6839</v>
      </c>
    </row>
    <row r="126" spans="1:5" x14ac:dyDescent="0.25">
      <c r="A126" s="236" t="s">
        <v>6916</v>
      </c>
      <c r="B126" s="236">
        <v>36112</v>
      </c>
      <c r="C126" s="236" t="s">
        <v>6838</v>
      </c>
      <c r="D126" s="236">
        <v>44</v>
      </c>
      <c r="E126" s="236" t="s">
        <v>6839</v>
      </c>
    </row>
    <row r="127" spans="1:5" x14ac:dyDescent="0.25">
      <c r="A127" s="236" t="s">
        <v>6917</v>
      </c>
      <c r="B127" s="236">
        <v>36117</v>
      </c>
      <c r="C127" s="236" t="s">
        <v>6838</v>
      </c>
      <c r="D127" s="236">
        <v>44</v>
      </c>
      <c r="E127" s="236" t="s">
        <v>6839</v>
      </c>
    </row>
    <row r="128" spans="1:5" x14ac:dyDescent="0.25">
      <c r="A128" s="236" t="s">
        <v>6918</v>
      </c>
      <c r="B128" s="236">
        <v>36122</v>
      </c>
      <c r="C128" s="236" t="s">
        <v>6838</v>
      </c>
      <c r="D128" s="236">
        <v>44</v>
      </c>
      <c r="E128" s="236" t="s">
        <v>6839</v>
      </c>
    </row>
    <row r="129" spans="1:5" x14ac:dyDescent="0.25">
      <c r="A129" s="236" t="s">
        <v>6919</v>
      </c>
      <c r="B129" s="236">
        <v>36127</v>
      </c>
      <c r="C129" s="236" t="s">
        <v>6838</v>
      </c>
      <c r="D129" s="236">
        <v>44</v>
      </c>
      <c r="E129" s="236" t="s">
        <v>6839</v>
      </c>
    </row>
    <row r="130" spans="1:5" x14ac:dyDescent="0.25">
      <c r="A130" s="236" t="s">
        <v>6920</v>
      </c>
      <c r="B130" s="236">
        <v>36134</v>
      </c>
      <c r="C130" s="236" t="s">
        <v>6838</v>
      </c>
      <c r="D130" s="236">
        <v>44</v>
      </c>
      <c r="E130" s="236" t="s">
        <v>6839</v>
      </c>
    </row>
    <row r="131" spans="1:5" x14ac:dyDescent="0.25">
      <c r="A131" s="236" t="s">
        <v>6921</v>
      </c>
      <c r="B131" s="236">
        <v>36135</v>
      </c>
      <c r="C131" s="236" t="s">
        <v>6838</v>
      </c>
      <c r="D131" s="236">
        <v>44</v>
      </c>
      <c r="E131" s="236" t="s">
        <v>6839</v>
      </c>
    </row>
    <row r="132" spans="1:5" x14ac:dyDescent="0.25">
      <c r="A132" s="236" t="s">
        <v>6922</v>
      </c>
      <c r="B132" s="236">
        <v>36140</v>
      </c>
      <c r="C132" s="236" t="s">
        <v>6838</v>
      </c>
      <c r="D132" s="236">
        <v>44</v>
      </c>
      <c r="E132" s="236" t="s">
        <v>6839</v>
      </c>
    </row>
    <row r="133" spans="1:5" x14ac:dyDescent="0.25">
      <c r="A133" s="236" t="s">
        <v>6923</v>
      </c>
      <c r="B133" s="236">
        <v>36145</v>
      </c>
      <c r="C133" s="236" t="s">
        <v>6838</v>
      </c>
      <c r="D133" s="236">
        <v>44</v>
      </c>
      <c r="E133" s="236" t="s">
        <v>6839</v>
      </c>
    </row>
    <row r="134" spans="1:5" x14ac:dyDescent="0.25">
      <c r="A134" s="236" t="s">
        <v>6924</v>
      </c>
      <c r="B134" s="236">
        <v>36150</v>
      </c>
      <c r="C134" s="236" t="s">
        <v>6838</v>
      </c>
      <c r="D134" s="236">
        <v>44</v>
      </c>
      <c r="E134" s="236" t="s">
        <v>6839</v>
      </c>
    </row>
    <row r="135" spans="1:5" x14ac:dyDescent="0.25">
      <c r="A135" s="236" t="s">
        <v>6925</v>
      </c>
      <c r="B135" s="236">
        <v>36163</v>
      </c>
      <c r="C135" s="236" t="s">
        <v>6838</v>
      </c>
      <c r="D135" s="236">
        <v>44</v>
      </c>
      <c r="E135" s="236" t="s">
        <v>6839</v>
      </c>
    </row>
    <row r="136" spans="1:5" x14ac:dyDescent="0.25">
      <c r="A136" s="236" t="s">
        <v>6926</v>
      </c>
      <c r="B136" s="236">
        <v>36178</v>
      </c>
      <c r="C136" s="236" t="s">
        <v>6838</v>
      </c>
      <c r="D136" s="236">
        <v>44</v>
      </c>
      <c r="E136" s="236" t="s">
        <v>6839</v>
      </c>
    </row>
    <row r="137" spans="1:5" x14ac:dyDescent="0.25">
      <c r="A137" s="236" t="s">
        <v>6927</v>
      </c>
      <c r="B137" s="236">
        <v>36168</v>
      </c>
      <c r="C137" s="236" t="s">
        <v>6838</v>
      </c>
      <c r="D137" s="236">
        <v>44</v>
      </c>
      <c r="E137" s="236" t="s">
        <v>6839</v>
      </c>
    </row>
    <row r="138" spans="1:5" x14ac:dyDescent="0.25">
      <c r="A138" s="236" t="s">
        <v>6928</v>
      </c>
      <c r="B138" s="236">
        <v>36173</v>
      </c>
      <c r="C138" s="236" t="s">
        <v>6838</v>
      </c>
      <c r="D138" s="236">
        <v>44</v>
      </c>
      <c r="E138" s="236" t="s">
        <v>6839</v>
      </c>
    </row>
    <row r="139" spans="1:5" x14ac:dyDescent="0.25">
      <c r="A139" s="236" t="s">
        <v>6929</v>
      </c>
      <c r="B139" s="236">
        <v>36198</v>
      </c>
      <c r="C139" s="236" t="s">
        <v>6838</v>
      </c>
      <c r="D139" s="236">
        <v>44</v>
      </c>
      <c r="E139" s="236" t="s">
        <v>6839</v>
      </c>
    </row>
    <row r="140" spans="1:5" x14ac:dyDescent="0.25">
      <c r="A140" s="236" t="s">
        <v>6930</v>
      </c>
      <c r="B140" s="236">
        <v>36203</v>
      </c>
      <c r="C140" s="236" t="s">
        <v>6838</v>
      </c>
      <c r="D140" s="236">
        <v>44</v>
      </c>
      <c r="E140" s="236" t="s">
        <v>6839</v>
      </c>
    </row>
    <row r="141" spans="1:5" x14ac:dyDescent="0.25">
      <c r="A141" s="236" t="s">
        <v>6931</v>
      </c>
      <c r="B141" s="236">
        <v>36208</v>
      </c>
      <c r="C141" s="236" t="s">
        <v>6838</v>
      </c>
      <c r="D141" s="236">
        <v>44</v>
      </c>
      <c r="E141" s="236" t="s">
        <v>6839</v>
      </c>
    </row>
    <row r="142" spans="1:5" x14ac:dyDescent="0.25">
      <c r="A142" s="236" t="s">
        <v>6932</v>
      </c>
      <c r="B142" s="236">
        <v>36213</v>
      </c>
      <c r="C142" s="236" t="s">
        <v>6838</v>
      </c>
      <c r="D142" s="236">
        <v>44</v>
      </c>
      <c r="E142" s="236" t="s">
        <v>6839</v>
      </c>
    </row>
    <row r="143" spans="1:5" x14ac:dyDescent="0.25">
      <c r="A143" s="236" t="s">
        <v>6933</v>
      </c>
      <c r="B143" s="236">
        <v>35128</v>
      </c>
      <c r="C143" s="236" t="s">
        <v>6838</v>
      </c>
      <c r="D143" s="236">
        <v>44</v>
      </c>
      <c r="E143" s="236" t="s">
        <v>6839</v>
      </c>
    </row>
    <row r="144" spans="1:5" x14ac:dyDescent="0.25">
      <c r="A144" s="236" t="s">
        <v>6934</v>
      </c>
      <c r="B144" s="236">
        <v>35133</v>
      </c>
      <c r="C144" s="236" t="s">
        <v>6838</v>
      </c>
      <c r="D144" s="236">
        <v>44</v>
      </c>
      <c r="E144" s="236" t="s">
        <v>6839</v>
      </c>
    </row>
    <row r="145" spans="1:5" x14ac:dyDescent="0.25">
      <c r="A145" s="236" t="s">
        <v>6935</v>
      </c>
      <c r="B145" s="236">
        <v>35138</v>
      </c>
      <c r="C145" s="236" t="s">
        <v>6838</v>
      </c>
      <c r="D145" s="236">
        <v>44</v>
      </c>
      <c r="E145" s="236" t="s">
        <v>6839</v>
      </c>
    </row>
    <row r="146" spans="1:5" x14ac:dyDescent="0.25">
      <c r="A146" s="236" t="s">
        <v>6936</v>
      </c>
      <c r="B146" s="236">
        <v>35143</v>
      </c>
      <c r="C146" s="236" t="s">
        <v>6838</v>
      </c>
      <c r="D146" s="236">
        <v>44</v>
      </c>
      <c r="E146" s="236" t="s">
        <v>6839</v>
      </c>
    </row>
    <row r="147" spans="1:5" x14ac:dyDescent="0.25">
      <c r="A147" s="236" t="s">
        <v>6937</v>
      </c>
      <c r="B147" s="236">
        <v>35148</v>
      </c>
      <c r="C147" s="236" t="s">
        <v>6838</v>
      </c>
      <c r="D147" s="236">
        <v>44</v>
      </c>
      <c r="E147" s="236" t="s">
        <v>6839</v>
      </c>
    </row>
    <row r="148" spans="1:5" x14ac:dyDescent="0.25">
      <c r="A148" s="236" t="s">
        <v>6938</v>
      </c>
      <c r="B148" s="236">
        <v>35153</v>
      </c>
      <c r="C148" s="236" t="s">
        <v>6838</v>
      </c>
      <c r="D148" s="236">
        <v>44</v>
      </c>
      <c r="E148" s="236" t="s">
        <v>6839</v>
      </c>
    </row>
    <row r="149" spans="1:5" x14ac:dyDescent="0.25">
      <c r="A149" s="236" t="s">
        <v>6939</v>
      </c>
      <c r="B149" s="236">
        <v>35158</v>
      </c>
      <c r="C149" s="236" t="s">
        <v>6838</v>
      </c>
      <c r="D149" s="236">
        <v>44</v>
      </c>
      <c r="E149" s="236" t="s">
        <v>6839</v>
      </c>
    </row>
    <row r="150" spans="1:5" x14ac:dyDescent="0.25">
      <c r="A150" s="236" t="s">
        <v>6940</v>
      </c>
      <c r="B150" s="236">
        <v>35163</v>
      </c>
      <c r="C150" s="236" t="s">
        <v>6838</v>
      </c>
      <c r="D150" s="236">
        <v>44</v>
      </c>
      <c r="E150" s="236" t="s">
        <v>6839</v>
      </c>
    </row>
    <row r="151" spans="1:5" x14ac:dyDescent="0.25">
      <c r="A151" s="236" t="s">
        <v>6941</v>
      </c>
      <c r="B151" s="236">
        <v>35168</v>
      </c>
      <c r="C151" s="236" t="s">
        <v>6838</v>
      </c>
      <c r="D151" s="236">
        <v>44</v>
      </c>
      <c r="E151" s="236" t="s">
        <v>6839</v>
      </c>
    </row>
    <row r="152" spans="1:5" x14ac:dyDescent="0.25">
      <c r="A152" s="236" t="s">
        <v>6942</v>
      </c>
      <c r="B152" s="236">
        <v>35173</v>
      </c>
      <c r="C152" s="236" t="s">
        <v>6838</v>
      </c>
      <c r="D152" s="236">
        <v>44</v>
      </c>
      <c r="E152" s="236" t="s">
        <v>6839</v>
      </c>
    </row>
    <row r="153" spans="1:5" x14ac:dyDescent="0.25">
      <c r="A153" s="236" t="s">
        <v>6943</v>
      </c>
      <c r="B153" s="236">
        <v>35178</v>
      </c>
      <c r="C153" s="236" t="s">
        <v>6838</v>
      </c>
      <c r="D153" s="236">
        <v>44</v>
      </c>
      <c r="E153" s="236" t="s">
        <v>6839</v>
      </c>
    </row>
    <row r="154" spans="1:5" x14ac:dyDescent="0.25">
      <c r="A154" s="236" t="s">
        <v>6944</v>
      </c>
      <c r="B154" s="236">
        <v>35183</v>
      </c>
      <c r="C154" s="236" t="s">
        <v>6838</v>
      </c>
      <c r="D154" s="236">
        <v>44</v>
      </c>
      <c r="E154" s="236" t="s">
        <v>6839</v>
      </c>
    </row>
    <row r="155" spans="1:5" x14ac:dyDescent="0.25">
      <c r="A155" s="236" t="s">
        <v>6945</v>
      </c>
      <c r="B155" s="236">
        <v>35188</v>
      </c>
      <c r="C155" s="236" t="s">
        <v>6838</v>
      </c>
      <c r="D155" s="236">
        <v>44</v>
      </c>
      <c r="E155" s="236" t="s">
        <v>6839</v>
      </c>
    </row>
    <row r="156" spans="1:5" x14ac:dyDescent="0.25">
      <c r="A156" s="236" t="s">
        <v>6946</v>
      </c>
      <c r="B156" s="236">
        <v>35193</v>
      </c>
      <c r="C156" s="236" t="s">
        <v>6838</v>
      </c>
      <c r="D156" s="236">
        <v>44</v>
      </c>
      <c r="E156" s="236" t="s">
        <v>6839</v>
      </c>
    </row>
    <row r="157" spans="1:5" x14ac:dyDescent="0.25">
      <c r="A157" s="236" t="s">
        <v>6947</v>
      </c>
      <c r="B157" s="236">
        <v>35198</v>
      </c>
      <c r="C157" s="236" t="s">
        <v>6838</v>
      </c>
      <c r="D157" s="236">
        <v>44</v>
      </c>
      <c r="E157" s="236" t="s">
        <v>6839</v>
      </c>
    </row>
    <row r="158" spans="1:5" x14ac:dyDescent="0.25">
      <c r="A158" s="236" t="s">
        <v>6948</v>
      </c>
      <c r="B158" s="236">
        <v>35203</v>
      </c>
      <c r="C158" s="236" t="s">
        <v>6838</v>
      </c>
      <c r="D158" s="236">
        <v>44</v>
      </c>
      <c r="E158" s="236" t="s">
        <v>6839</v>
      </c>
    </row>
    <row r="159" spans="1:5" x14ac:dyDescent="0.25">
      <c r="A159" s="236" t="s">
        <v>6949</v>
      </c>
      <c r="B159" s="236">
        <v>35208</v>
      </c>
      <c r="C159" s="236" t="s">
        <v>6838</v>
      </c>
      <c r="D159" s="236">
        <v>44</v>
      </c>
      <c r="E159" s="236" t="s">
        <v>6839</v>
      </c>
    </row>
    <row r="160" spans="1:5" x14ac:dyDescent="0.25">
      <c r="A160" s="236" t="s">
        <v>6950</v>
      </c>
      <c r="B160" s="236">
        <v>35213</v>
      </c>
      <c r="C160" s="236" t="s">
        <v>6838</v>
      </c>
      <c r="D160" s="236">
        <v>44</v>
      </c>
      <c r="E160" s="236" t="s">
        <v>6839</v>
      </c>
    </row>
    <row r="161" spans="1:5" x14ac:dyDescent="0.25">
      <c r="A161" s="236" t="s">
        <v>6951</v>
      </c>
      <c r="B161" s="236">
        <v>35218</v>
      </c>
      <c r="C161" s="236" t="s">
        <v>6838</v>
      </c>
      <c r="D161" s="236">
        <v>44</v>
      </c>
      <c r="E161" s="236" t="s">
        <v>6839</v>
      </c>
    </row>
    <row r="162" spans="1:5" x14ac:dyDescent="0.25">
      <c r="A162" s="236" t="s">
        <v>6952</v>
      </c>
      <c r="B162" s="236">
        <v>35223</v>
      </c>
      <c r="C162" s="236" t="s">
        <v>6838</v>
      </c>
      <c r="D162" s="236">
        <v>44</v>
      </c>
      <c r="E162" s="236" t="s">
        <v>6839</v>
      </c>
    </row>
    <row r="163" spans="1:5" x14ac:dyDescent="0.25">
      <c r="A163" s="236" t="s">
        <v>6953</v>
      </c>
      <c r="B163" s="236">
        <v>35228</v>
      </c>
      <c r="C163" s="236" t="s">
        <v>6838</v>
      </c>
      <c r="D163" s="236">
        <v>44</v>
      </c>
      <c r="E163" s="236" t="s">
        <v>6839</v>
      </c>
    </row>
    <row r="164" spans="1:5" x14ac:dyDescent="0.25">
      <c r="A164" s="236" t="s">
        <v>6954</v>
      </c>
      <c r="B164" s="236">
        <v>35233</v>
      </c>
      <c r="C164" s="236" t="s">
        <v>6838</v>
      </c>
      <c r="D164" s="236">
        <v>44</v>
      </c>
      <c r="E164" s="236" t="s">
        <v>6839</v>
      </c>
    </row>
    <row r="165" spans="1:5" x14ac:dyDescent="0.25">
      <c r="A165" s="236" t="s">
        <v>6955</v>
      </c>
      <c r="B165" s="236">
        <v>35238</v>
      </c>
      <c r="C165" s="236" t="s">
        <v>6838</v>
      </c>
      <c r="D165" s="236">
        <v>44</v>
      </c>
      <c r="E165" s="236" t="s">
        <v>6839</v>
      </c>
    </row>
    <row r="166" spans="1:5" x14ac:dyDescent="0.25">
      <c r="A166" s="236" t="s">
        <v>6956</v>
      </c>
      <c r="B166" s="236">
        <v>35243</v>
      </c>
      <c r="C166" s="236" t="s">
        <v>6838</v>
      </c>
      <c r="D166" s="236">
        <v>44</v>
      </c>
      <c r="E166" s="236" t="s">
        <v>6839</v>
      </c>
    </row>
    <row r="167" spans="1:5" x14ac:dyDescent="0.25">
      <c r="A167" s="236" t="s">
        <v>6957</v>
      </c>
      <c r="B167" s="236">
        <v>35248</v>
      </c>
      <c r="C167" s="236" t="s">
        <v>6838</v>
      </c>
      <c r="D167" s="236">
        <v>44</v>
      </c>
      <c r="E167" s="236" t="s">
        <v>6839</v>
      </c>
    </row>
    <row r="168" spans="1:5" x14ac:dyDescent="0.25">
      <c r="A168" s="236" t="s">
        <v>6958</v>
      </c>
      <c r="B168" s="236">
        <v>35253</v>
      </c>
      <c r="C168" s="236" t="s">
        <v>6838</v>
      </c>
      <c r="D168" s="236">
        <v>44</v>
      </c>
      <c r="E168" s="236" t="s">
        <v>6839</v>
      </c>
    </row>
    <row r="169" spans="1:5" x14ac:dyDescent="0.25">
      <c r="A169" s="236" t="s">
        <v>6959</v>
      </c>
      <c r="B169" s="236">
        <v>35258</v>
      </c>
      <c r="C169" s="236" t="s">
        <v>6838</v>
      </c>
      <c r="D169" s="236">
        <v>44</v>
      </c>
      <c r="E169" s="236" t="s">
        <v>6839</v>
      </c>
    </row>
    <row r="170" spans="1:5" x14ac:dyDescent="0.25">
      <c r="A170" s="236" t="s">
        <v>6960</v>
      </c>
      <c r="B170" s="236">
        <v>35263</v>
      </c>
      <c r="C170" s="236" t="s">
        <v>6838</v>
      </c>
      <c r="D170" s="236">
        <v>44</v>
      </c>
      <c r="E170" s="236" t="s">
        <v>6839</v>
      </c>
    </row>
    <row r="171" spans="1:5" x14ac:dyDescent="0.25">
      <c r="A171" s="236" t="s">
        <v>6961</v>
      </c>
      <c r="B171" s="236">
        <v>35268</v>
      </c>
      <c r="C171" s="236" t="s">
        <v>6838</v>
      </c>
      <c r="D171" s="236">
        <v>44</v>
      </c>
      <c r="E171" s="236" t="s">
        <v>6839</v>
      </c>
    </row>
    <row r="172" spans="1:5" x14ac:dyDescent="0.25">
      <c r="A172" s="236" t="s">
        <v>6962</v>
      </c>
      <c r="B172" s="236">
        <v>35273</v>
      </c>
      <c r="C172" s="236" t="s">
        <v>6838</v>
      </c>
      <c r="D172" s="236">
        <v>44</v>
      </c>
      <c r="E172" s="236" t="s">
        <v>6839</v>
      </c>
    </row>
    <row r="173" spans="1:5" x14ac:dyDescent="0.25">
      <c r="A173" s="236" t="s">
        <v>6963</v>
      </c>
      <c r="B173" s="236">
        <v>35278</v>
      </c>
      <c r="C173" s="236" t="s">
        <v>6838</v>
      </c>
      <c r="D173" s="236">
        <v>44</v>
      </c>
      <c r="E173" s="236" t="s">
        <v>6839</v>
      </c>
    </row>
    <row r="174" spans="1:5" x14ac:dyDescent="0.25">
      <c r="A174" s="236" t="s">
        <v>6964</v>
      </c>
      <c r="B174" s="236">
        <v>35283</v>
      </c>
      <c r="C174" s="236" t="s">
        <v>6838</v>
      </c>
      <c r="D174" s="236">
        <v>44</v>
      </c>
      <c r="E174" s="236" t="s">
        <v>6839</v>
      </c>
    </row>
    <row r="175" spans="1:5" x14ac:dyDescent="0.25">
      <c r="A175" s="236" t="s">
        <v>6965</v>
      </c>
      <c r="B175" s="236">
        <v>35288</v>
      </c>
      <c r="C175" s="236" t="s">
        <v>6838</v>
      </c>
      <c r="D175" s="236">
        <v>44</v>
      </c>
      <c r="E175" s="236" t="s">
        <v>6839</v>
      </c>
    </row>
    <row r="176" spans="1:5" x14ac:dyDescent="0.25">
      <c r="A176" s="236" t="s">
        <v>6966</v>
      </c>
      <c r="B176" s="236">
        <v>35293</v>
      </c>
      <c r="C176" s="236" t="s">
        <v>6838</v>
      </c>
      <c r="D176" s="236">
        <v>44</v>
      </c>
      <c r="E176" s="236" t="s">
        <v>6839</v>
      </c>
    </row>
    <row r="177" spans="1:5" x14ac:dyDescent="0.25">
      <c r="A177" s="236" t="s">
        <v>6967</v>
      </c>
      <c r="B177" s="236">
        <v>35298</v>
      </c>
      <c r="C177" s="236" t="s">
        <v>6838</v>
      </c>
      <c r="D177" s="236">
        <v>44</v>
      </c>
      <c r="E177" s="236" t="s">
        <v>6839</v>
      </c>
    </row>
    <row r="178" spans="1:5" x14ac:dyDescent="0.25">
      <c r="A178" s="236" t="s">
        <v>6968</v>
      </c>
      <c r="B178" s="236">
        <v>35303</v>
      </c>
      <c r="C178" s="236" t="s">
        <v>6838</v>
      </c>
      <c r="D178" s="236">
        <v>44</v>
      </c>
      <c r="E178" s="236" t="s">
        <v>6839</v>
      </c>
    </row>
    <row r="179" spans="1:5" x14ac:dyDescent="0.25">
      <c r="A179" s="236" t="s">
        <v>6969</v>
      </c>
      <c r="B179" s="236">
        <v>35308</v>
      </c>
      <c r="C179" s="236" t="s">
        <v>6838</v>
      </c>
      <c r="D179" s="236">
        <v>44</v>
      </c>
      <c r="E179" s="236" t="s">
        <v>6839</v>
      </c>
    </row>
    <row r="180" spans="1:5" x14ac:dyDescent="0.25">
      <c r="A180" s="236" t="s">
        <v>6970</v>
      </c>
      <c r="B180" s="236">
        <v>35313</v>
      </c>
      <c r="C180" s="236" t="s">
        <v>6838</v>
      </c>
      <c r="D180" s="236">
        <v>44</v>
      </c>
      <c r="E180" s="236" t="s">
        <v>6839</v>
      </c>
    </row>
    <row r="181" spans="1:5" x14ac:dyDescent="0.25">
      <c r="A181" s="236" t="s">
        <v>6971</v>
      </c>
      <c r="B181" s="236">
        <v>35318</v>
      </c>
      <c r="C181" s="236" t="s">
        <v>6838</v>
      </c>
      <c r="D181" s="236">
        <v>44</v>
      </c>
      <c r="E181" s="236" t="s">
        <v>6839</v>
      </c>
    </row>
    <row r="182" spans="1:5" x14ac:dyDescent="0.25">
      <c r="A182" s="236" t="s">
        <v>6972</v>
      </c>
      <c r="B182" s="236">
        <v>35323</v>
      </c>
      <c r="C182" s="236" t="s">
        <v>6838</v>
      </c>
      <c r="D182" s="236">
        <v>44</v>
      </c>
      <c r="E182" s="236" t="s">
        <v>6839</v>
      </c>
    </row>
    <row r="183" spans="1:5" x14ac:dyDescent="0.25">
      <c r="A183" s="236" t="s">
        <v>6973</v>
      </c>
      <c r="B183" s="236">
        <v>35328</v>
      </c>
      <c r="C183" s="236" t="s">
        <v>6838</v>
      </c>
      <c r="D183" s="236">
        <v>44</v>
      </c>
      <c r="E183" s="236" t="s">
        <v>6839</v>
      </c>
    </row>
    <row r="184" spans="1:5" x14ac:dyDescent="0.25">
      <c r="A184" s="236" t="s">
        <v>6974</v>
      </c>
      <c r="B184" s="236">
        <v>35333</v>
      </c>
      <c r="C184" s="236" t="s">
        <v>6838</v>
      </c>
      <c r="D184" s="236">
        <v>44</v>
      </c>
      <c r="E184" s="236" t="s">
        <v>6839</v>
      </c>
    </row>
    <row r="185" spans="1:5" x14ac:dyDescent="0.25">
      <c r="A185" s="236" t="s">
        <v>6975</v>
      </c>
      <c r="B185" s="236">
        <v>35338</v>
      </c>
      <c r="C185" s="236" t="s">
        <v>6838</v>
      </c>
      <c r="D185" s="236">
        <v>44</v>
      </c>
      <c r="E185" s="236" t="s">
        <v>6839</v>
      </c>
    </row>
    <row r="186" spans="1:5" x14ac:dyDescent="0.25">
      <c r="A186" s="236" t="s">
        <v>6976</v>
      </c>
      <c r="B186" s="236">
        <v>35343</v>
      </c>
      <c r="C186" s="236" t="s">
        <v>6838</v>
      </c>
      <c r="D186" s="236">
        <v>44</v>
      </c>
      <c r="E186" s="236" t="s">
        <v>6839</v>
      </c>
    </row>
    <row r="187" spans="1:5" x14ac:dyDescent="0.25">
      <c r="A187" s="236" t="s">
        <v>6977</v>
      </c>
      <c r="B187" s="236">
        <v>35348</v>
      </c>
      <c r="C187" s="236" t="s">
        <v>6838</v>
      </c>
      <c r="D187" s="236">
        <v>44</v>
      </c>
      <c r="E187" s="236" t="s">
        <v>6839</v>
      </c>
    </row>
    <row r="188" spans="1:5" x14ac:dyDescent="0.25">
      <c r="A188" s="236" t="s">
        <v>6978</v>
      </c>
      <c r="B188" s="236">
        <v>35353</v>
      </c>
      <c r="C188" s="236" t="s">
        <v>6838</v>
      </c>
      <c r="D188" s="236">
        <v>44</v>
      </c>
      <c r="E188" s="236" t="s">
        <v>6839</v>
      </c>
    </row>
    <row r="189" spans="1:5" x14ac:dyDescent="0.25">
      <c r="A189" s="236" t="s">
        <v>6979</v>
      </c>
      <c r="B189" s="236">
        <v>35358</v>
      </c>
      <c r="C189" s="236" t="s">
        <v>6838</v>
      </c>
      <c r="D189" s="236">
        <v>44</v>
      </c>
      <c r="E189" s="236" t="s">
        <v>6839</v>
      </c>
    </row>
    <row r="190" spans="1:5" x14ac:dyDescent="0.25">
      <c r="A190" s="236" t="s">
        <v>6980</v>
      </c>
      <c r="B190" s="236">
        <v>35363</v>
      </c>
      <c r="C190" s="236" t="s">
        <v>6838</v>
      </c>
      <c r="D190" s="236">
        <v>44</v>
      </c>
      <c r="E190" s="236" t="s">
        <v>6839</v>
      </c>
    </row>
    <row r="191" spans="1:5" x14ac:dyDescent="0.25">
      <c r="A191" s="236" t="s">
        <v>6981</v>
      </c>
      <c r="B191" s="236">
        <v>35368</v>
      </c>
      <c r="C191" s="236" t="s">
        <v>6838</v>
      </c>
      <c r="D191" s="236">
        <v>44</v>
      </c>
      <c r="E191" s="236" t="s">
        <v>6839</v>
      </c>
    </row>
    <row r="192" spans="1:5" x14ac:dyDescent="0.25">
      <c r="A192" s="236" t="s">
        <v>6982</v>
      </c>
      <c r="B192" s="236">
        <v>35373</v>
      </c>
      <c r="C192" s="236" t="s">
        <v>6838</v>
      </c>
      <c r="D192" s="236">
        <v>44</v>
      </c>
      <c r="E192" s="236" t="s">
        <v>6839</v>
      </c>
    </row>
    <row r="193" spans="1:5" x14ac:dyDescent="0.25">
      <c r="A193" s="236" t="s">
        <v>6983</v>
      </c>
      <c r="B193" s="236">
        <v>35378</v>
      </c>
      <c r="C193" s="236" t="s">
        <v>6838</v>
      </c>
      <c r="D193" s="236">
        <v>44</v>
      </c>
      <c r="E193" s="236" t="s">
        <v>6839</v>
      </c>
    </row>
    <row r="194" spans="1:5" x14ac:dyDescent="0.25">
      <c r="A194" s="236" t="s">
        <v>6984</v>
      </c>
      <c r="B194" s="236">
        <v>35383</v>
      </c>
      <c r="C194" s="236" t="s">
        <v>6838</v>
      </c>
      <c r="D194" s="236">
        <v>44</v>
      </c>
      <c r="E194" s="236" t="s">
        <v>6839</v>
      </c>
    </row>
    <row r="195" spans="1:5" x14ac:dyDescent="0.25">
      <c r="A195" s="236" t="s">
        <v>6985</v>
      </c>
      <c r="B195" s="236">
        <v>35388</v>
      </c>
      <c r="C195" s="236" t="s">
        <v>6838</v>
      </c>
      <c r="D195" s="236">
        <v>44</v>
      </c>
      <c r="E195" s="236" t="s">
        <v>6839</v>
      </c>
    </row>
    <row r="196" spans="1:5" x14ac:dyDescent="0.25">
      <c r="A196" s="236" t="s">
        <v>6986</v>
      </c>
      <c r="B196" s="236">
        <v>35393</v>
      </c>
      <c r="C196" s="236" t="s">
        <v>6838</v>
      </c>
      <c r="D196" s="236">
        <v>44</v>
      </c>
      <c r="E196" s="236" t="s">
        <v>6839</v>
      </c>
    </row>
    <row r="197" spans="1:5" x14ac:dyDescent="0.25">
      <c r="A197" s="236" t="s">
        <v>6987</v>
      </c>
      <c r="B197" s="236">
        <v>35398</v>
      </c>
      <c r="C197" s="236" t="s">
        <v>6838</v>
      </c>
      <c r="D197" s="236">
        <v>44</v>
      </c>
      <c r="E197" s="236" t="s">
        <v>6839</v>
      </c>
    </row>
    <row r="198" spans="1:5" x14ac:dyDescent="0.25">
      <c r="A198" s="236" t="s">
        <v>6988</v>
      </c>
      <c r="B198" s="236">
        <v>35403</v>
      </c>
      <c r="C198" s="236" t="s">
        <v>6838</v>
      </c>
      <c r="D198" s="236">
        <v>44</v>
      </c>
      <c r="E198" s="236" t="s">
        <v>6839</v>
      </c>
    </row>
    <row r="199" spans="1:5" x14ac:dyDescent="0.25">
      <c r="A199" s="236" t="s">
        <v>6989</v>
      </c>
      <c r="B199" s="236">
        <v>35408</v>
      </c>
      <c r="C199" s="236" t="s">
        <v>6838</v>
      </c>
      <c r="D199" s="236">
        <v>44</v>
      </c>
      <c r="E199" s="236" t="s">
        <v>6839</v>
      </c>
    </row>
    <row r="200" spans="1:5" x14ac:dyDescent="0.25">
      <c r="A200" s="236" t="s">
        <v>6990</v>
      </c>
      <c r="B200" s="236">
        <v>35413</v>
      </c>
      <c r="C200" s="236" t="s">
        <v>6838</v>
      </c>
      <c r="D200" s="236">
        <v>44</v>
      </c>
      <c r="E200" s="236" t="s">
        <v>6839</v>
      </c>
    </row>
    <row r="201" spans="1:5" x14ac:dyDescent="0.25">
      <c r="A201" s="236" t="s">
        <v>6991</v>
      </c>
      <c r="B201" s="236">
        <v>35418</v>
      </c>
      <c r="C201" s="236" t="s">
        <v>6838</v>
      </c>
      <c r="D201" s="236">
        <v>44</v>
      </c>
      <c r="E201" s="236" t="s">
        <v>6839</v>
      </c>
    </row>
    <row r="202" spans="1:5" x14ac:dyDescent="0.25">
      <c r="A202" s="236" t="s">
        <v>6992</v>
      </c>
      <c r="B202" s="236">
        <v>35423</v>
      </c>
      <c r="C202" s="236" t="s">
        <v>6838</v>
      </c>
      <c r="D202" s="236">
        <v>44</v>
      </c>
      <c r="E202" s="236" t="s">
        <v>6839</v>
      </c>
    </row>
    <row r="203" spans="1:5" x14ac:dyDescent="0.25">
      <c r="A203" s="236" t="s">
        <v>6993</v>
      </c>
      <c r="B203" s="236">
        <v>35428</v>
      </c>
      <c r="C203" s="236" t="s">
        <v>6838</v>
      </c>
      <c r="D203" s="236">
        <v>44</v>
      </c>
      <c r="E203" s="236" t="s">
        <v>6839</v>
      </c>
    </row>
    <row r="204" spans="1:5" x14ac:dyDescent="0.25">
      <c r="A204" s="236" t="s">
        <v>6994</v>
      </c>
      <c r="B204" s="236">
        <v>35433</v>
      </c>
      <c r="C204" s="236" t="s">
        <v>6838</v>
      </c>
      <c r="D204" s="236">
        <v>44</v>
      </c>
      <c r="E204" s="236" t="s">
        <v>6839</v>
      </c>
    </row>
    <row r="205" spans="1:5" x14ac:dyDescent="0.25">
      <c r="A205" s="236" t="s">
        <v>6995</v>
      </c>
      <c r="B205" s="236">
        <v>35438</v>
      </c>
      <c r="C205" s="236" t="s">
        <v>6838</v>
      </c>
      <c r="D205" s="236">
        <v>44</v>
      </c>
      <c r="E205" s="236" t="s">
        <v>6839</v>
      </c>
    </row>
    <row r="206" spans="1:5" x14ac:dyDescent="0.25">
      <c r="A206" s="236" t="s">
        <v>6996</v>
      </c>
      <c r="B206" s="236">
        <v>35443</v>
      </c>
      <c r="C206" s="236" t="s">
        <v>6838</v>
      </c>
      <c r="D206" s="236">
        <v>44</v>
      </c>
      <c r="E206" s="236" t="s">
        <v>6839</v>
      </c>
    </row>
    <row r="207" spans="1:5" x14ac:dyDescent="0.25">
      <c r="A207" s="236" t="s">
        <v>6997</v>
      </c>
      <c r="B207" s="236">
        <v>35448</v>
      </c>
      <c r="C207" s="236" t="s">
        <v>6838</v>
      </c>
      <c r="D207" s="236">
        <v>44</v>
      </c>
      <c r="E207" s="236" t="s">
        <v>6839</v>
      </c>
    </row>
    <row r="208" spans="1:5" x14ac:dyDescent="0.25">
      <c r="A208" s="236" t="s">
        <v>6998</v>
      </c>
      <c r="B208" s="236">
        <v>35453</v>
      </c>
      <c r="C208" s="236" t="s">
        <v>6838</v>
      </c>
      <c r="D208" s="236">
        <v>44</v>
      </c>
      <c r="E208" s="236" t="s">
        <v>6839</v>
      </c>
    </row>
    <row r="209" spans="1:5" x14ac:dyDescent="0.25">
      <c r="A209" s="236" t="s">
        <v>6999</v>
      </c>
      <c r="B209" s="236">
        <v>35458</v>
      </c>
      <c r="C209" s="236" t="s">
        <v>6838</v>
      </c>
      <c r="D209" s="236">
        <v>44</v>
      </c>
      <c r="E209" s="236" t="s">
        <v>6839</v>
      </c>
    </row>
    <row r="210" spans="1:5" x14ac:dyDescent="0.25">
      <c r="A210" s="236" t="s">
        <v>7000</v>
      </c>
      <c r="B210" s="236">
        <v>35463</v>
      </c>
      <c r="C210" s="236" t="s">
        <v>6838</v>
      </c>
      <c r="D210" s="236">
        <v>44</v>
      </c>
      <c r="E210" s="236" t="s">
        <v>6839</v>
      </c>
    </row>
    <row r="211" spans="1:5" x14ac:dyDescent="0.25">
      <c r="A211" s="236" t="s">
        <v>7001</v>
      </c>
      <c r="B211" s="236">
        <v>35468</v>
      </c>
      <c r="C211" s="236" t="s">
        <v>6838</v>
      </c>
      <c r="D211" s="236">
        <v>44</v>
      </c>
      <c r="E211" s="236" t="s">
        <v>6839</v>
      </c>
    </row>
    <row r="212" spans="1:5" x14ac:dyDescent="0.25">
      <c r="A212" s="236" t="s">
        <v>7002</v>
      </c>
      <c r="B212" s="236">
        <v>35473</v>
      </c>
      <c r="C212" s="236" t="s">
        <v>6838</v>
      </c>
      <c r="D212" s="236">
        <v>44</v>
      </c>
      <c r="E212" s="236" t="s">
        <v>6839</v>
      </c>
    </row>
    <row r="213" spans="1:5" x14ac:dyDescent="0.25">
      <c r="A213" s="236" t="s">
        <v>7003</v>
      </c>
      <c r="B213" s="236">
        <v>35478</v>
      </c>
      <c r="C213" s="236" t="s">
        <v>6838</v>
      </c>
      <c r="D213" s="236">
        <v>44</v>
      </c>
      <c r="E213" s="236" t="s">
        <v>6839</v>
      </c>
    </row>
    <row r="214" spans="1:5" x14ac:dyDescent="0.25">
      <c r="A214" s="236" t="s">
        <v>7004</v>
      </c>
      <c r="B214" s="236">
        <v>35483</v>
      </c>
      <c r="C214" s="236" t="s">
        <v>6838</v>
      </c>
      <c r="D214" s="236">
        <v>44</v>
      </c>
      <c r="E214" s="236" t="s">
        <v>6839</v>
      </c>
    </row>
    <row r="215" spans="1:5" x14ac:dyDescent="0.25">
      <c r="A215" s="236" t="s">
        <v>7005</v>
      </c>
      <c r="B215" s="236">
        <v>35488</v>
      </c>
      <c r="C215" s="236" t="s">
        <v>6838</v>
      </c>
      <c r="D215" s="236">
        <v>44</v>
      </c>
      <c r="E215" s="236" t="s">
        <v>6839</v>
      </c>
    </row>
    <row r="216" spans="1:5" x14ac:dyDescent="0.25">
      <c r="A216" s="236" t="s">
        <v>7006</v>
      </c>
      <c r="B216" s="236">
        <v>35493</v>
      </c>
      <c r="C216" s="236" t="s">
        <v>6838</v>
      </c>
      <c r="D216" s="236">
        <v>44</v>
      </c>
      <c r="E216" s="236" t="s">
        <v>6839</v>
      </c>
    </row>
    <row r="217" spans="1:5" x14ac:dyDescent="0.25">
      <c r="A217" s="236" t="s">
        <v>7007</v>
      </c>
      <c r="B217" s="236">
        <v>35498</v>
      </c>
      <c r="C217" s="236" t="s">
        <v>6838</v>
      </c>
      <c r="D217" s="236">
        <v>44</v>
      </c>
      <c r="E217" s="236" t="s">
        <v>6839</v>
      </c>
    </row>
    <row r="218" spans="1:5" x14ac:dyDescent="0.25">
      <c r="A218" s="236" t="s">
        <v>7008</v>
      </c>
      <c r="B218" s="236">
        <v>35503</v>
      </c>
      <c r="C218" s="236" t="s">
        <v>6838</v>
      </c>
      <c r="D218" s="236">
        <v>44</v>
      </c>
      <c r="E218" s="236" t="s">
        <v>6839</v>
      </c>
    </row>
    <row r="219" spans="1:5" x14ac:dyDescent="0.25">
      <c r="A219" s="236" t="s">
        <v>7009</v>
      </c>
      <c r="B219" s="236">
        <v>35508</v>
      </c>
      <c r="C219" s="236" t="s">
        <v>6838</v>
      </c>
      <c r="D219" s="236">
        <v>44</v>
      </c>
      <c r="E219" s="236" t="s">
        <v>6839</v>
      </c>
    </row>
    <row r="220" spans="1:5" x14ac:dyDescent="0.25">
      <c r="A220" s="236" t="s">
        <v>7010</v>
      </c>
      <c r="B220" s="236">
        <v>35513</v>
      </c>
      <c r="C220" s="236" t="s">
        <v>6838</v>
      </c>
      <c r="D220" s="236">
        <v>44</v>
      </c>
      <c r="E220" s="236" t="s">
        <v>6839</v>
      </c>
    </row>
    <row r="221" spans="1:5" x14ac:dyDescent="0.25">
      <c r="A221" s="236" t="s">
        <v>7011</v>
      </c>
      <c r="B221" s="236">
        <v>35518</v>
      </c>
      <c r="C221" s="236" t="s">
        <v>6838</v>
      </c>
      <c r="D221" s="236">
        <v>44</v>
      </c>
      <c r="E221" s="236" t="s">
        <v>6839</v>
      </c>
    </row>
    <row r="222" spans="1:5" x14ac:dyDescent="0.25">
      <c r="A222" s="236" t="s">
        <v>7012</v>
      </c>
      <c r="B222" s="236">
        <v>35523</v>
      </c>
      <c r="C222" s="236" t="s">
        <v>6838</v>
      </c>
      <c r="D222" s="236">
        <v>44</v>
      </c>
      <c r="E222" s="236" t="s">
        <v>6839</v>
      </c>
    </row>
    <row r="223" spans="1:5" x14ac:dyDescent="0.25">
      <c r="A223" s="236" t="s">
        <v>7013</v>
      </c>
      <c r="B223" s="236">
        <v>35528</v>
      </c>
      <c r="C223" s="236" t="s">
        <v>6838</v>
      </c>
      <c r="D223" s="236">
        <v>44</v>
      </c>
      <c r="E223" s="236" t="s">
        <v>6839</v>
      </c>
    </row>
    <row r="224" spans="1:5" x14ac:dyDescent="0.25">
      <c r="A224" s="236" t="s">
        <v>7014</v>
      </c>
      <c r="B224" s="236">
        <v>35533</v>
      </c>
      <c r="C224" s="236" t="s">
        <v>6838</v>
      </c>
      <c r="D224" s="236">
        <v>44</v>
      </c>
      <c r="E224" s="236" t="s">
        <v>6839</v>
      </c>
    </row>
    <row r="225" spans="1:5" x14ac:dyDescent="0.25">
      <c r="A225" s="236" t="s">
        <v>7015</v>
      </c>
      <c r="B225" s="236">
        <v>35538</v>
      </c>
      <c r="C225" s="236" t="s">
        <v>6838</v>
      </c>
      <c r="D225" s="236">
        <v>44</v>
      </c>
      <c r="E225" s="236" t="s">
        <v>6839</v>
      </c>
    </row>
    <row r="226" spans="1:5" x14ac:dyDescent="0.25">
      <c r="A226" s="236" t="s">
        <v>7016</v>
      </c>
      <c r="B226" s="236">
        <v>35543</v>
      </c>
      <c r="C226" s="236" t="s">
        <v>6838</v>
      </c>
      <c r="D226" s="236">
        <v>44</v>
      </c>
      <c r="E226" s="236" t="s">
        <v>6839</v>
      </c>
    </row>
    <row r="227" spans="1:5" x14ac:dyDescent="0.25">
      <c r="A227" s="236" t="s">
        <v>7017</v>
      </c>
      <c r="B227" s="236">
        <v>35554</v>
      </c>
      <c r="C227" s="236" t="s">
        <v>6838</v>
      </c>
      <c r="D227" s="236">
        <v>44</v>
      </c>
      <c r="E227" s="236" t="s">
        <v>6839</v>
      </c>
    </row>
    <row r="228" spans="1:5" x14ac:dyDescent="0.25">
      <c r="A228" s="236" t="s">
        <v>7018</v>
      </c>
      <c r="B228" s="236">
        <v>35561</v>
      </c>
      <c r="C228" s="236" t="s">
        <v>6838</v>
      </c>
      <c r="D228" s="236">
        <v>44</v>
      </c>
      <c r="E228" s="236" t="s">
        <v>6839</v>
      </c>
    </row>
    <row r="229" spans="1:5" x14ac:dyDescent="0.25">
      <c r="A229" s="236" t="s">
        <v>7019</v>
      </c>
      <c r="B229" s="236">
        <v>35566</v>
      </c>
      <c r="C229" s="236" t="s">
        <v>6838</v>
      </c>
      <c r="D229" s="236">
        <v>44</v>
      </c>
      <c r="E229" s="236" t="s">
        <v>6839</v>
      </c>
    </row>
    <row r="230" spans="1:5" x14ac:dyDescent="0.25">
      <c r="A230" s="236" t="s">
        <v>7020</v>
      </c>
      <c r="B230" s="236">
        <v>35581</v>
      </c>
      <c r="C230" s="236" t="s">
        <v>6838</v>
      </c>
      <c r="D230" s="236">
        <v>44</v>
      </c>
      <c r="E230" s="236" t="s">
        <v>6839</v>
      </c>
    </row>
    <row r="231" spans="1:5" x14ac:dyDescent="0.25">
      <c r="A231" s="236" t="s">
        <v>7021</v>
      </c>
      <c r="B231" s="236">
        <v>35586</v>
      </c>
      <c r="C231" s="236" t="s">
        <v>6838</v>
      </c>
      <c r="D231" s="236">
        <v>44</v>
      </c>
      <c r="E231" s="236" t="s">
        <v>6839</v>
      </c>
    </row>
    <row r="232" spans="1:5" x14ac:dyDescent="0.25">
      <c r="A232" s="236" t="s">
        <v>7022</v>
      </c>
      <c r="B232" s="236">
        <v>35591</v>
      </c>
      <c r="C232" s="236" t="s">
        <v>6838</v>
      </c>
      <c r="D232" s="236">
        <v>44</v>
      </c>
      <c r="E232" s="236" t="s">
        <v>6839</v>
      </c>
    </row>
    <row r="233" spans="1:5" x14ac:dyDescent="0.25">
      <c r="A233" s="236" t="s">
        <v>7023</v>
      </c>
      <c r="B233" s="236">
        <v>35596</v>
      </c>
      <c r="C233" s="236" t="s">
        <v>6838</v>
      </c>
      <c r="D233" s="236">
        <v>44</v>
      </c>
      <c r="E233" s="236" t="s">
        <v>6839</v>
      </c>
    </row>
    <row r="234" spans="1:5" x14ac:dyDescent="0.25">
      <c r="A234" s="236" t="s">
        <v>7024</v>
      </c>
      <c r="B234" s="236">
        <v>35601</v>
      </c>
      <c r="C234" s="236" t="s">
        <v>6838</v>
      </c>
      <c r="D234" s="236">
        <v>44</v>
      </c>
      <c r="E234" s="236" t="s">
        <v>6839</v>
      </c>
    </row>
    <row r="235" spans="1:5" x14ac:dyDescent="0.25">
      <c r="A235" s="236" t="s">
        <v>7025</v>
      </c>
      <c r="B235" s="236">
        <v>35606</v>
      </c>
      <c r="C235" s="236" t="s">
        <v>6838</v>
      </c>
      <c r="D235" s="236">
        <v>44</v>
      </c>
      <c r="E235" s="236" t="s">
        <v>6839</v>
      </c>
    </row>
    <row r="236" spans="1:5" x14ac:dyDescent="0.25">
      <c r="A236" s="236" t="s">
        <v>7026</v>
      </c>
      <c r="B236" s="236">
        <v>35611</v>
      </c>
      <c r="C236" s="236" t="s">
        <v>6838</v>
      </c>
      <c r="D236" s="236">
        <v>44</v>
      </c>
      <c r="E236" s="236" t="s">
        <v>6839</v>
      </c>
    </row>
    <row r="237" spans="1:5" x14ac:dyDescent="0.25">
      <c r="A237" s="236" t="s">
        <v>7027</v>
      </c>
      <c r="B237" s="236">
        <v>35635</v>
      </c>
      <c r="C237" s="236" t="s">
        <v>6838</v>
      </c>
      <c r="D237" s="236">
        <v>44</v>
      </c>
      <c r="E237" s="236" t="s">
        <v>6839</v>
      </c>
    </row>
    <row r="238" spans="1:5" x14ac:dyDescent="0.25">
      <c r="A238" s="236" t="s">
        <v>7028</v>
      </c>
      <c r="B238" s="236">
        <v>35640</v>
      </c>
      <c r="C238" s="236" t="s">
        <v>6838</v>
      </c>
      <c r="D238" s="236">
        <v>44</v>
      </c>
      <c r="E238" s="236" t="s">
        <v>6839</v>
      </c>
    </row>
    <row r="239" spans="1:5" x14ac:dyDescent="0.25">
      <c r="A239" s="236" t="s">
        <v>7029</v>
      </c>
      <c r="B239" s="236">
        <v>35645</v>
      </c>
      <c r="C239" s="236" t="s">
        <v>6838</v>
      </c>
      <c r="D239" s="236">
        <v>44</v>
      </c>
      <c r="E239" s="236" t="s">
        <v>6839</v>
      </c>
    </row>
    <row r="240" spans="1:5" x14ac:dyDescent="0.25">
      <c r="A240" s="236" t="s">
        <v>7030</v>
      </c>
      <c r="B240" s="236">
        <v>35650</v>
      </c>
      <c r="C240" s="236" t="s">
        <v>6838</v>
      </c>
      <c r="D240" s="236">
        <v>44</v>
      </c>
      <c r="E240" s="236" t="s">
        <v>6839</v>
      </c>
    </row>
    <row r="241" spans="1:5" x14ac:dyDescent="0.25">
      <c r="A241" s="236" t="s">
        <v>7031</v>
      </c>
      <c r="B241" s="236">
        <v>34928</v>
      </c>
      <c r="C241" s="236" t="s">
        <v>6838</v>
      </c>
      <c r="D241" s="236">
        <v>44</v>
      </c>
      <c r="E241" s="236" t="s">
        <v>6839</v>
      </c>
    </row>
    <row r="242" spans="1:5" x14ac:dyDescent="0.25">
      <c r="A242" s="236" t="s">
        <v>7032</v>
      </c>
      <c r="B242" s="236">
        <v>34929</v>
      </c>
      <c r="C242" s="236" t="s">
        <v>6838</v>
      </c>
      <c r="D242" s="236">
        <v>44</v>
      </c>
      <c r="E242" s="236" t="s">
        <v>6839</v>
      </c>
    </row>
    <row r="243" spans="1:5" x14ac:dyDescent="0.25">
      <c r="A243" s="236" t="s">
        <v>7033</v>
      </c>
      <c r="B243" s="236">
        <v>34930</v>
      </c>
      <c r="C243" s="236" t="s">
        <v>6838</v>
      </c>
      <c r="D243" s="236">
        <v>44</v>
      </c>
      <c r="E243" s="236" t="s">
        <v>6839</v>
      </c>
    </row>
    <row r="244" spans="1:5" x14ac:dyDescent="0.25">
      <c r="A244" s="236" t="s">
        <v>7034</v>
      </c>
      <c r="B244" s="236">
        <v>34931</v>
      </c>
      <c r="C244" s="236" t="s">
        <v>6838</v>
      </c>
      <c r="D244" s="236">
        <v>44</v>
      </c>
      <c r="E244" s="236" t="s">
        <v>6839</v>
      </c>
    </row>
    <row r="245" spans="1:5" x14ac:dyDescent="0.25">
      <c r="A245" s="236" t="s">
        <v>7035</v>
      </c>
      <c r="B245" s="236">
        <v>34932</v>
      </c>
      <c r="C245" s="236" t="s">
        <v>6838</v>
      </c>
      <c r="D245" s="236">
        <v>44</v>
      </c>
      <c r="E245" s="236" t="s">
        <v>6839</v>
      </c>
    </row>
    <row r="246" spans="1:5" x14ac:dyDescent="0.25">
      <c r="A246" s="236" t="s">
        <v>7036</v>
      </c>
      <c r="B246" s="236">
        <v>34933</v>
      </c>
      <c r="C246" s="236" t="s">
        <v>6838</v>
      </c>
      <c r="D246" s="236">
        <v>44</v>
      </c>
      <c r="E246" s="236" t="s">
        <v>6839</v>
      </c>
    </row>
    <row r="247" spans="1:5" x14ac:dyDescent="0.25">
      <c r="A247" s="236" t="s">
        <v>7037</v>
      </c>
      <c r="B247" s="236">
        <v>34934</v>
      </c>
      <c r="C247" s="236" t="s">
        <v>6838</v>
      </c>
      <c r="D247" s="236">
        <v>44</v>
      </c>
      <c r="E247" s="236" t="s">
        <v>6839</v>
      </c>
    </row>
    <row r="248" spans="1:5" x14ac:dyDescent="0.25">
      <c r="A248" s="236" t="s">
        <v>7038</v>
      </c>
      <c r="B248" s="236">
        <v>34935</v>
      </c>
      <c r="C248" s="236" t="s">
        <v>6838</v>
      </c>
      <c r="D248" s="236">
        <v>44</v>
      </c>
      <c r="E248" s="236" t="s">
        <v>6839</v>
      </c>
    </row>
    <row r="249" spans="1:5" x14ac:dyDescent="0.25">
      <c r="A249" s="236" t="s">
        <v>7039</v>
      </c>
      <c r="B249" s="236">
        <v>34936</v>
      </c>
      <c r="C249" s="236" t="s">
        <v>6838</v>
      </c>
      <c r="D249" s="236">
        <v>44</v>
      </c>
      <c r="E249" s="236" t="s">
        <v>6839</v>
      </c>
    </row>
    <row r="250" spans="1:5" x14ac:dyDescent="0.25">
      <c r="A250" s="236" t="s">
        <v>7040</v>
      </c>
      <c r="B250" s="236">
        <v>34937</v>
      </c>
      <c r="C250" s="236" t="s">
        <v>6838</v>
      </c>
      <c r="D250" s="236">
        <v>44</v>
      </c>
      <c r="E250" s="236" t="s">
        <v>6839</v>
      </c>
    </row>
    <row r="251" spans="1:5" x14ac:dyDescent="0.25">
      <c r="A251" s="236" t="s">
        <v>7041</v>
      </c>
      <c r="B251" s="236">
        <v>34939</v>
      </c>
      <c r="C251" s="236" t="s">
        <v>6838</v>
      </c>
      <c r="D251" s="236">
        <v>44</v>
      </c>
      <c r="E251" s="236" t="s">
        <v>6839</v>
      </c>
    </row>
    <row r="252" spans="1:5" x14ac:dyDescent="0.25">
      <c r="A252" s="236" t="s">
        <v>7042</v>
      </c>
      <c r="B252" s="236">
        <v>34940</v>
      </c>
      <c r="C252" s="236" t="s">
        <v>6838</v>
      </c>
      <c r="D252" s="236">
        <v>44</v>
      </c>
      <c r="E252" s="236" t="s">
        <v>6839</v>
      </c>
    </row>
    <row r="253" spans="1:5" x14ac:dyDescent="0.25">
      <c r="A253" s="236" t="s">
        <v>7043</v>
      </c>
      <c r="B253" s="236">
        <v>34941</v>
      </c>
      <c r="C253" s="236" t="s">
        <v>6838</v>
      </c>
      <c r="D253" s="236">
        <v>44</v>
      </c>
      <c r="E253" s="236" t="s">
        <v>6839</v>
      </c>
    </row>
    <row r="254" spans="1:5" x14ac:dyDescent="0.25">
      <c r="A254" s="236" t="s">
        <v>7044</v>
      </c>
      <c r="B254" s="236">
        <v>34942</v>
      </c>
      <c r="C254" s="236" t="s">
        <v>6838</v>
      </c>
      <c r="D254" s="236">
        <v>44</v>
      </c>
      <c r="E254" s="236" t="s">
        <v>6839</v>
      </c>
    </row>
    <row r="255" spans="1:5" x14ac:dyDescent="0.25">
      <c r="A255" s="236" t="s">
        <v>7045</v>
      </c>
      <c r="B255" s="236">
        <v>34943</v>
      </c>
      <c r="C255" s="236" t="s">
        <v>6838</v>
      </c>
      <c r="D255" s="236">
        <v>44</v>
      </c>
      <c r="E255" s="236" t="s">
        <v>6839</v>
      </c>
    </row>
    <row r="256" spans="1:5" x14ac:dyDescent="0.25">
      <c r="A256" s="236" t="s">
        <v>7046</v>
      </c>
      <c r="B256" s="236">
        <v>34944</v>
      </c>
      <c r="C256" s="236" t="s">
        <v>6838</v>
      </c>
      <c r="D256" s="236">
        <v>44</v>
      </c>
      <c r="E256" s="236" t="s">
        <v>6839</v>
      </c>
    </row>
    <row r="257" spans="1:5" x14ac:dyDescent="0.25">
      <c r="A257" s="236" t="s">
        <v>7047</v>
      </c>
      <c r="B257" s="236">
        <v>34945</v>
      </c>
      <c r="C257" s="236" t="s">
        <v>6838</v>
      </c>
      <c r="D257" s="236">
        <v>44</v>
      </c>
      <c r="E257" s="236" t="s">
        <v>6839</v>
      </c>
    </row>
    <row r="258" spans="1:5" x14ac:dyDescent="0.25">
      <c r="A258" s="236" t="s">
        <v>7048</v>
      </c>
      <c r="B258" s="236">
        <v>34946</v>
      </c>
      <c r="C258" s="236" t="s">
        <v>6838</v>
      </c>
      <c r="D258" s="236">
        <v>44</v>
      </c>
      <c r="E258" s="236" t="s">
        <v>6839</v>
      </c>
    </row>
    <row r="259" spans="1:5" x14ac:dyDescent="0.25">
      <c r="A259" s="236" t="s">
        <v>7049</v>
      </c>
      <c r="B259" s="236">
        <v>34947</v>
      </c>
      <c r="C259" s="236" t="s">
        <v>6838</v>
      </c>
      <c r="D259" s="236">
        <v>44</v>
      </c>
      <c r="E259" s="236" t="s">
        <v>6839</v>
      </c>
    </row>
    <row r="260" spans="1:5" x14ac:dyDescent="0.25">
      <c r="A260" s="236" t="s">
        <v>7050</v>
      </c>
      <c r="B260" s="236">
        <v>34948</v>
      </c>
      <c r="C260" s="236" t="s">
        <v>6838</v>
      </c>
      <c r="D260" s="236">
        <v>44</v>
      </c>
      <c r="E260" s="236" t="s">
        <v>6839</v>
      </c>
    </row>
    <row r="261" spans="1:5" x14ac:dyDescent="0.25">
      <c r="A261" s="236" t="s">
        <v>7051</v>
      </c>
      <c r="B261" s="236">
        <v>34950</v>
      </c>
      <c r="C261" s="236" t="s">
        <v>6838</v>
      </c>
      <c r="D261" s="236">
        <v>44</v>
      </c>
      <c r="E261" s="236" t="s">
        <v>6839</v>
      </c>
    </row>
    <row r="262" spans="1:5" x14ac:dyDescent="0.25">
      <c r="A262" s="236" t="s">
        <v>7052</v>
      </c>
      <c r="B262" s="236">
        <v>34951</v>
      </c>
      <c r="C262" s="236" t="s">
        <v>6838</v>
      </c>
      <c r="D262" s="236">
        <v>44</v>
      </c>
      <c r="E262" s="236" t="s">
        <v>6839</v>
      </c>
    </row>
    <row r="263" spans="1:5" x14ac:dyDescent="0.25">
      <c r="A263" s="236" t="s">
        <v>7053</v>
      </c>
      <c r="B263" s="236">
        <v>34953</v>
      </c>
      <c r="C263" s="236" t="s">
        <v>6838</v>
      </c>
      <c r="D263" s="236">
        <v>44</v>
      </c>
      <c r="E263" s="236" t="s">
        <v>6839</v>
      </c>
    </row>
    <row r="264" spans="1:5" x14ac:dyDescent="0.25">
      <c r="A264" s="236" t="s">
        <v>7054</v>
      </c>
      <c r="B264" s="236">
        <v>34954</v>
      </c>
      <c r="C264" s="236" t="s">
        <v>6838</v>
      </c>
      <c r="D264" s="236">
        <v>44</v>
      </c>
      <c r="E264" s="236" t="s">
        <v>6839</v>
      </c>
    </row>
    <row r="265" spans="1:5" x14ac:dyDescent="0.25">
      <c r="A265" s="236" t="s">
        <v>7055</v>
      </c>
      <c r="B265" s="236">
        <v>34955</v>
      </c>
      <c r="C265" s="236" t="s">
        <v>6838</v>
      </c>
      <c r="D265" s="236">
        <v>44</v>
      </c>
      <c r="E265" s="236" t="s">
        <v>6839</v>
      </c>
    </row>
    <row r="266" spans="1:5" x14ac:dyDescent="0.25">
      <c r="A266" s="236" t="s">
        <v>7056</v>
      </c>
      <c r="B266" s="236">
        <v>34956</v>
      </c>
      <c r="C266" s="236" t="s">
        <v>6838</v>
      </c>
      <c r="D266" s="236">
        <v>44</v>
      </c>
      <c r="E266" s="236" t="s">
        <v>6839</v>
      </c>
    </row>
    <row r="267" spans="1:5" x14ac:dyDescent="0.25">
      <c r="A267" s="236" t="s">
        <v>7057</v>
      </c>
      <c r="B267" s="236">
        <v>34957</v>
      </c>
      <c r="C267" s="236" t="s">
        <v>6838</v>
      </c>
      <c r="D267" s="236">
        <v>44</v>
      </c>
      <c r="E267" s="236" t="s">
        <v>6839</v>
      </c>
    </row>
    <row r="268" spans="1:5" x14ac:dyDescent="0.25">
      <c r="A268" s="236" t="s">
        <v>7058</v>
      </c>
      <c r="B268" s="236">
        <v>34958</v>
      </c>
      <c r="C268" s="236" t="s">
        <v>6838</v>
      </c>
      <c r="D268" s="236">
        <v>44</v>
      </c>
      <c r="E268" s="236" t="s">
        <v>6839</v>
      </c>
    </row>
    <row r="269" spans="1:5" x14ac:dyDescent="0.25">
      <c r="A269" s="236" t="s">
        <v>7059</v>
      </c>
      <c r="B269" s="236">
        <v>34959</v>
      </c>
      <c r="C269" s="236" t="s">
        <v>6838</v>
      </c>
      <c r="D269" s="236">
        <v>44</v>
      </c>
      <c r="E269" s="236" t="s">
        <v>6839</v>
      </c>
    </row>
    <row r="270" spans="1:5" x14ac:dyDescent="0.25">
      <c r="A270" s="236" t="s">
        <v>7060</v>
      </c>
      <c r="B270" s="236">
        <v>34960</v>
      </c>
      <c r="C270" s="236" t="s">
        <v>6838</v>
      </c>
      <c r="D270" s="236">
        <v>44</v>
      </c>
      <c r="E270" s="236" t="s">
        <v>6839</v>
      </c>
    </row>
    <row r="271" spans="1:5" x14ac:dyDescent="0.25">
      <c r="A271" s="236" t="s">
        <v>7061</v>
      </c>
      <c r="B271" s="236">
        <v>34961</v>
      </c>
      <c r="C271" s="236" t="s">
        <v>6838</v>
      </c>
      <c r="D271" s="236">
        <v>44</v>
      </c>
      <c r="E271" s="236" t="s">
        <v>6839</v>
      </c>
    </row>
    <row r="272" spans="1:5" x14ac:dyDescent="0.25">
      <c r="A272" s="236" t="s">
        <v>7062</v>
      </c>
      <c r="B272" s="236">
        <v>34962</v>
      </c>
      <c r="C272" s="236" t="s">
        <v>6838</v>
      </c>
      <c r="D272" s="236">
        <v>44</v>
      </c>
      <c r="E272" s="236" t="s">
        <v>6839</v>
      </c>
    </row>
    <row r="273" spans="1:5" x14ac:dyDescent="0.25">
      <c r="A273" s="236" t="s">
        <v>7063</v>
      </c>
      <c r="B273" s="236">
        <v>34963</v>
      </c>
      <c r="C273" s="236" t="s">
        <v>6838</v>
      </c>
      <c r="D273" s="236">
        <v>44</v>
      </c>
      <c r="E273" s="236" t="s">
        <v>6839</v>
      </c>
    </row>
    <row r="274" spans="1:5" x14ac:dyDescent="0.25">
      <c r="A274" s="236" t="s">
        <v>7064</v>
      </c>
      <c r="B274" s="236">
        <v>34964</v>
      </c>
      <c r="C274" s="236" t="s">
        <v>6838</v>
      </c>
      <c r="D274" s="236">
        <v>44</v>
      </c>
      <c r="E274" s="236" t="s">
        <v>6839</v>
      </c>
    </row>
    <row r="275" spans="1:5" x14ac:dyDescent="0.25">
      <c r="A275" s="236" t="s">
        <v>7065</v>
      </c>
      <c r="B275" s="236">
        <v>34966</v>
      </c>
      <c r="C275" s="236" t="s">
        <v>6838</v>
      </c>
      <c r="D275" s="236">
        <v>44</v>
      </c>
      <c r="E275" s="236" t="s">
        <v>6839</v>
      </c>
    </row>
    <row r="276" spans="1:5" x14ac:dyDescent="0.25">
      <c r="A276" s="236" t="s">
        <v>7066</v>
      </c>
      <c r="B276" s="236">
        <v>34967</v>
      </c>
      <c r="C276" s="236" t="s">
        <v>6838</v>
      </c>
      <c r="D276" s="236">
        <v>44</v>
      </c>
      <c r="E276" s="236" t="s">
        <v>6839</v>
      </c>
    </row>
    <row r="277" spans="1:5" x14ac:dyDescent="0.25">
      <c r="A277" s="236" t="s">
        <v>7067</v>
      </c>
      <c r="B277" s="236">
        <v>34968</v>
      </c>
      <c r="C277" s="236" t="s">
        <v>6838</v>
      </c>
      <c r="D277" s="236">
        <v>44</v>
      </c>
      <c r="E277" s="236" t="s">
        <v>6839</v>
      </c>
    </row>
    <row r="278" spans="1:5" x14ac:dyDescent="0.25">
      <c r="A278" s="236" t="s">
        <v>7068</v>
      </c>
      <c r="B278" s="236">
        <v>34969</v>
      </c>
      <c r="C278" s="236" t="s">
        <v>6838</v>
      </c>
      <c r="D278" s="236">
        <v>44</v>
      </c>
      <c r="E278" s="236" t="s">
        <v>6839</v>
      </c>
    </row>
    <row r="279" spans="1:5" x14ac:dyDescent="0.25">
      <c r="A279" s="236" t="s">
        <v>7069</v>
      </c>
      <c r="B279" s="236">
        <v>34970</v>
      </c>
      <c r="C279" s="236" t="s">
        <v>6838</v>
      </c>
      <c r="D279" s="236">
        <v>44</v>
      </c>
      <c r="E279" s="236" t="s">
        <v>6839</v>
      </c>
    </row>
    <row r="280" spans="1:5" x14ac:dyDescent="0.25">
      <c r="A280" s="236" t="s">
        <v>7070</v>
      </c>
      <c r="B280" s="236">
        <v>34971</v>
      </c>
      <c r="C280" s="236" t="s">
        <v>6838</v>
      </c>
      <c r="D280" s="236">
        <v>44</v>
      </c>
      <c r="E280" s="236" t="s">
        <v>6839</v>
      </c>
    </row>
    <row r="281" spans="1:5" x14ac:dyDescent="0.25">
      <c r="A281" s="236" t="s">
        <v>7071</v>
      </c>
      <c r="B281" s="236">
        <v>34972</v>
      </c>
      <c r="C281" s="236" t="s">
        <v>6838</v>
      </c>
      <c r="D281" s="236">
        <v>44</v>
      </c>
      <c r="E281" s="236" t="s">
        <v>6839</v>
      </c>
    </row>
    <row r="282" spans="1:5" x14ac:dyDescent="0.25">
      <c r="A282" s="236" t="s">
        <v>7072</v>
      </c>
      <c r="B282" s="236">
        <v>34973</v>
      </c>
      <c r="C282" s="236" t="s">
        <v>6838</v>
      </c>
      <c r="D282" s="236">
        <v>44</v>
      </c>
      <c r="E282" s="236" t="s">
        <v>6839</v>
      </c>
    </row>
    <row r="283" spans="1:5" x14ac:dyDescent="0.25">
      <c r="A283" s="236" t="s">
        <v>7073</v>
      </c>
      <c r="B283" s="236">
        <v>34974</v>
      </c>
      <c r="C283" s="236" t="s">
        <v>6838</v>
      </c>
      <c r="D283" s="236">
        <v>44</v>
      </c>
      <c r="E283" s="236" t="s">
        <v>6839</v>
      </c>
    </row>
    <row r="284" spans="1:5" x14ac:dyDescent="0.25">
      <c r="A284" s="236" t="s">
        <v>7074</v>
      </c>
      <c r="B284" s="236">
        <v>34975</v>
      </c>
      <c r="C284" s="236" t="s">
        <v>6838</v>
      </c>
      <c r="D284" s="236">
        <v>44</v>
      </c>
      <c r="E284" s="236" t="s">
        <v>6839</v>
      </c>
    </row>
    <row r="285" spans="1:5" x14ac:dyDescent="0.25">
      <c r="A285" s="236" t="s">
        <v>7075</v>
      </c>
      <c r="B285" s="236">
        <v>34983</v>
      </c>
      <c r="C285" s="236" t="s">
        <v>6838</v>
      </c>
      <c r="D285" s="236">
        <v>44</v>
      </c>
      <c r="E285" s="236" t="s">
        <v>6839</v>
      </c>
    </row>
    <row r="286" spans="1:5" x14ac:dyDescent="0.25">
      <c r="A286" s="236" t="s">
        <v>7076</v>
      </c>
      <c r="B286" s="236">
        <v>34988</v>
      </c>
      <c r="C286" s="236" t="s">
        <v>6838</v>
      </c>
      <c r="D286" s="236">
        <v>44</v>
      </c>
      <c r="E286" s="236" t="s">
        <v>6839</v>
      </c>
    </row>
    <row r="287" spans="1:5" x14ac:dyDescent="0.25">
      <c r="A287" s="236" t="s">
        <v>7077</v>
      </c>
      <c r="B287" s="236">
        <v>34993</v>
      </c>
      <c r="C287" s="236" t="s">
        <v>6838</v>
      </c>
      <c r="D287" s="236">
        <v>44</v>
      </c>
      <c r="E287" s="236" t="s">
        <v>6839</v>
      </c>
    </row>
    <row r="288" spans="1:5" x14ac:dyDescent="0.25">
      <c r="A288" s="236" t="s">
        <v>7078</v>
      </c>
      <c r="B288" s="236">
        <v>34998</v>
      </c>
      <c r="C288" s="236" t="s">
        <v>6838</v>
      </c>
      <c r="D288" s="236">
        <v>44</v>
      </c>
      <c r="E288" s="236" t="s">
        <v>6839</v>
      </c>
    </row>
    <row r="289" spans="1:5" x14ac:dyDescent="0.25">
      <c r="A289" s="236" t="s">
        <v>7079</v>
      </c>
      <c r="B289" s="236">
        <v>35003</v>
      </c>
      <c r="C289" s="236" t="s">
        <v>6838</v>
      </c>
      <c r="D289" s="236">
        <v>44</v>
      </c>
      <c r="E289" s="236" t="s">
        <v>6839</v>
      </c>
    </row>
    <row r="290" spans="1:5" x14ac:dyDescent="0.25">
      <c r="A290" s="236" t="s">
        <v>7080</v>
      </c>
      <c r="B290" s="236">
        <v>35008</v>
      </c>
      <c r="C290" s="236" t="s">
        <v>6838</v>
      </c>
      <c r="D290" s="236">
        <v>44</v>
      </c>
      <c r="E290" s="236" t="s">
        <v>6839</v>
      </c>
    </row>
    <row r="291" spans="1:5" x14ac:dyDescent="0.25">
      <c r="A291" s="236" t="s">
        <v>7081</v>
      </c>
      <c r="B291" s="236">
        <v>35013</v>
      </c>
      <c r="C291" s="236" t="s">
        <v>6838</v>
      </c>
      <c r="D291" s="236">
        <v>44</v>
      </c>
      <c r="E291" s="236" t="s">
        <v>6839</v>
      </c>
    </row>
    <row r="292" spans="1:5" x14ac:dyDescent="0.25">
      <c r="A292" s="236" t="s">
        <v>7082</v>
      </c>
      <c r="B292" s="236">
        <v>35018</v>
      </c>
      <c r="C292" s="236" t="s">
        <v>6838</v>
      </c>
      <c r="D292" s="236">
        <v>44</v>
      </c>
      <c r="E292" s="236" t="s">
        <v>6839</v>
      </c>
    </row>
    <row r="293" spans="1:5" x14ac:dyDescent="0.25">
      <c r="A293" s="236" t="s">
        <v>7083</v>
      </c>
      <c r="B293" s="236">
        <v>35023</v>
      </c>
      <c r="C293" s="236" t="s">
        <v>6838</v>
      </c>
      <c r="D293" s="236">
        <v>44</v>
      </c>
      <c r="E293" s="236" t="s">
        <v>6839</v>
      </c>
    </row>
    <row r="294" spans="1:5" x14ac:dyDescent="0.25">
      <c r="A294" s="236" t="s">
        <v>7084</v>
      </c>
      <c r="B294" s="236">
        <v>35028</v>
      </c>
      <c r="C294" s="236" t="s">
        <v>6838</v>
      </c>
      <c r="D294" s="236">
        <v>44</v>
      </c>
      <c r="E294" s="236" t="s">
        <v>6839</v>
      </c>
    </row>
    <row r="295" spans="1:5" x14ac:dyDescent="0.25">
      <c r="A295" s="236" t="s">
        <v>7085</v>
      </c>
      <c r="B295" s="236">
        <v>35033</v>
      </c>
      <c r="C295" s="236" t="s">
        <v>6838</v>
      </c>
      <c r="D295" s="236">
        <v>44</v>
      </c>
      <c r="E295" s="236" t="s">
        <v>6839</v>
      </c>
    </row>
    <row r="296" spans="1:5" x14ac:dyDescent="0.25">
      <c r="A296" s="236" t="s">
        <v>7086</v>
      </c>
      <c r="B296" s="236">
        <v>35038</v>
      </c>
      <c r="C296" s="236" t="s">
        <v>6838</v>
      </c>
      <c r="D296" s="236">
        <v>44</v>
      </c>
      <c r="E296" s="236" t="s">
        <v>6839</v>
      </c>
    </row>
    <row r="297" spans="1:5" x14ac:dyDescent="0.25">
      <c r="A297" s="236" t="s">
        <v>7087</v>
      </c>
      <c r="B297" s="236">
        <v>35043</v>
      </c>
      <c r="C297" s="236" t="s">
        <v>6838</v>
      </c>
      <c r="D297" s="236">
        <v>44</v>
      </c>
      <c r="E297" s="236" t="s">
        <v>6839</v>
      </c>
    </row>
    <row r="298" spans="1:5" x14ac:dyDescent="0.25">
      <c r="A298" s="236" t="s">
        <v>7088</v>
      </c>
      <c r="B298" s="236">
        <v>35048</v>
      </c>
      <c r="C298" s="236" t="s">
        <v>6838</v>
      </c>
      <c r="D298" s="236">
        <v>44</v>
      </c>
      <c r="E298" s="236" t="s">
        <v>6839</v>
      </c>
    </row>
    <row r="299" spans="1:5" x14ac:dyDescent="0.25">
      <c r="A299" s="236" t="s">
        <v>7089</v>
      </c>
      <c r="B299" s="236">
        <v>35053</v>
      </c>
      <c r="C299" s="236" t="s">
        <v>6838</v>
      </c>
      <c r="D299" s="236">
        <v>44</v>
      </c>
      <c r="E299" s="236" t="s">
        <v>6839</v>
      </c>
    </row>
    <row r="300" spans="1:5" x14ac:dyDescent="0.25">
      <c r="A300" s="236" t="s">
        <v>7090</v>
      </c>
      <c r="B300" s="236">
        <v>35058</v>
      </c>
      <c r="C300" s="236" t="s">
        <v>6838</v>
      </c>
      <c r="D300" s="236">
        <v>44</v>
      </c>
      <c r="E300" s="236" t="s">
        <v>6839</v>
      </c>
    </row>
    <row r="301" spans="1:5" x14ac:dyDescent="0.25">
      <c r="A301" s="236" t="s">
        <v>7091</v>
      </c>
      <c r="B301" s="236">
        <v>35063</v>
      </c>
      <c r="C301" s="236" t="s">
        <v>6838</v>
      </c>
      <c r="D301" s="236">
        <v>44</v>
      </c>
      <c r="E301" s="236" t="s">
        <v>6839</v>
      </c>
    </row>
    <row r="302" spans="1:5" x14ac:dyDescent="0.25">
      <c r="A302" s="236" t="s">
        <v>7092</v>
      </c>
      <c r="B302" s="236">
        <v>35068</v>
      </c>
      <c r="C302" s="236" t="s">
        <v>6838</v>
      </c>
      <c r="D302" s="236">
        <v>44</v>
      </c>
      <c r="E302" s="236" t="s">
        <v>6839</v>
      </c>
    </row>
    <row r="303" spans="1:5" x14ac:dyDescent="0.25">
      <c r="A303" s="236" t="s">
        <v>7093</v>
      </c>
      <c r="B303" s="236">
        <v>35073</v>
      </c>
      <c r="C303" s="236" t="s">
        <v>6838</v>
      </c>
      <c r="D303" s="236">
        <v>44</v>
      </c>
      <c r="E303" s="236" t="s">
        <v>6839</v>
      </c>
    </row>
    <row r="304" spans="1:5" x14ac:dyDescent="0.25">
      <c r="A304" s="236" t="s">
        <v>7094</v>
      </c>
      <c r="B304" s="236">
        <v>35078</v>
      </c>
      <c r="C304" s="236" t="s">
        <v>6838</v>
      </c>
      <c r="D304" s="236">
        <v>44</v>
      </c>
      <c r="E304" s="236" t="s">
        <v>6839</v>
      </c>
    </row>
    <row r="305" spans="1:5" x14ac:dyDescent="0.25">
      <c r="A305" s="236" t="s">
        <v>7095</v>
      </c>
      <c r="B305" s="236">
        <v>35083</v>
      </c>
      <c r="C305" s="236" t="s">
        <v>6838</v>
      </c>
      <c r="D305" s="236">
        <v>44</v>
      </c>
      <c r="E305" s="236" t="s">
        <v>6839</v>
      </c>
    </row>
    <row r="306" spans="1:5" x14ac:dyDescent="0.25">
      <c r="A306" s="236" t="s">
        <v>7096</v>
      </c>
      <c r="B306" s="236">
        <v>35088</v>
      </c>
      <c r="C306" s="236" t="s">
        <v>6838</v>
      </c>
      <c r="D306" s="236">
        <v>44</v>
      </c>
      <c r="E306" s="236" t="s">
        <v>6839</v>
      </c>
    </row>
    <row r="307" spans="1:5" x14ac:dyDescent="0.25">
      <c r="A307" s="236" t="s">
        <v>7097</v>
      </c>
      <c r="B307" s="236">
        <v>35097</v>
      </c>
      <c r="C307" s="236" t="s">
        <v>6838</v>
      </c>
      <c r="D307" s="236">
        <v>44</v>
      </c>
      <c r="E307" s="236" t="s">
        <v>6839</v>
      </c>
    </row>
    <row r="308" spans="1:5" x14ac:dyDescent="0.25">
      <c r="A308" s="236" t="s">
        <v>7098</v>
      </c>
      <c r="B308" s="236">
        <v>35104</v>
      </c>
      <c r="C308" s="236" t="s">
        <v>6838</v>
      </c>
      <c r="D308" s="236">
        <v>44</v>
      </c>
      <c r="E308" s="236" t="s">
        <v>6839</v>
      </c>
    </row>
    <row r="309" spans="1:5" x14ac:dyDescent="0.25">
      <c r="A309" s="236" t="s">
        <v>7099</v>
      </c>
      <c r="B309" s="236">
        <v>35113</v>
      </c>
      <c r="C309" s="236" t="s">
        <v>6838</v>
      </c>
      <c r="D309" s="236">
        <v>44</v>
      </c>
      <c r="E309" s="236" t="s">
        <v>6839</v>
      </c>
    </row>
    <row r="310" spans="1:5" x14ac:dyDescent="0.25">
      <c r="A310" s="236" t="s">
        <v>7100</v>
      </c>
      <c r="B310" s="236">
        <v>35118</v>
      </c>
      <c r="C310" s="236" t="s">
        <v>6838</v>
      </c>
      <c r="D310" s="236">
        <v>44</v>
      </c>
      <c r="E310" s="236" t="s">
        <v>6839</v>
      </c>
    </row>
    <row r="311" spans="1:5" x14ac:dyDescent="0.25">
      <c r="A311" s="236" t="s">
        <v>7101</v>
      </c>
      <c r="B311" s="236">
        <v>35123</v>
      </c>
      <c r="C311" s="236" t="s">
        <v>6838</v>
      </c>
      <c r="D311" s="236">
        <v>44</v>
      </c>
      <c r="E311" s="236" t="s">
        <v>6839</v>
      </c>
    </row>
    <row r="312" spans="1:5" x14ac:dyDescent="0.25">
      <c r="A312" s="236" t="s">
        <v>7102</v>
      </c>
      <c r="B312" s="236">
        <v>36717</v>
      </c>
      <c r="C312" s="236" t="s">
        <v>6838</v>
      </c>
      <c r="D312" s="236">
        <v>44</v>
      </c>
      <c r="E312" s="236" t="s">
        <v>6839</v>
      </c>
    </row>
    <row r="313" spans="1:5" x14ac:dyDescent="0.25">
      <c r="A313" s="236" t="s">
        <v>7103</v>
      </c>
      <c r="B313" s="236">
        <v>36707</v>
      </c>
      <c r="C313" s="236" t="s">
        <v>6838</v>
      </c>
      <c r="D313" s="236">
        <v>44</v>
      </c>
      <c r="E313" s="236" t="s">
        <v>6839</v>
      </c>
    </row>
    <row r="314" spans="1:5" x14ac:dyDescent="0.25">
      <c r="A314" s="236" t="s">
        <v>7104</v>
      </c>
      <c r="B314" s="236">
        <v>36712</v>
      </c>
      <c r="C314" s="236" t="s">
        <v>6838</v>
      </c>
      <c r="D314" s="236">
        <v>44</v>
      </c>
      <c r="E314" s="236" t="s">
        <v>6839</v>
      </c>
    </row>
    <row r="315" spans="1:5" x14ac:dyDescent="0.25">
      <c r="A315" s="236" t="s">
        <v>7105</v>
      </c>
      <c r="B315" s="236">
        <v>36723</v>
      </c>
      <c r="C315" s="236" t="s">
        <v>6838</v>
      </c>
      <c r="D315" s="236">
        <v>44</v>
      </c>
      <c r="E315" s="236" t="s">
        <v>6839</v>
      </c>
    </row>
    <row r="316" spans="1:5" x14ac:dyDescent="0.25">
      <c r="A316" s="236" t="s">
        <v>7106</v>
      </c>
      <c r="B316" s="236">
        <v>36728</v>
      </c>
      <c r="C316" s="236" t="s">
        <v>6838</v>
      </c>
      <c r="D316" s="236">
        <v>44</v>
      </c>
      <c r="E316" s="236" t="s">
        <v>6839</v>
      </c>
    </row>
    <row r="317" spans="1:5" x14ac:dyDescent="0.25">
      <c r="A317" s="236" t="s">
        <v>7107</v>
      </c>
      <c r="B317" s="236">
        <v>36733</v>
      </c>
      <c r="C317" s="236" t="s">
        <v>6838</v>
      </c>
      <c r="D317" s="236">
        <v>44</v>
      </c>
      <c r="E317" s="236" t="s">
        <v>6839</v>
      </c>
    </row>
    <row r="318" spans="1:5" x14ac:dyDescent="0.25">
      <c r="A318" s="236" t="s">
        <v>7108</v>
      </c>
      <c r="B318" s="236">
        <v>36677</v>
      </c>
      <c r="C318" s="236" t="s">
        <v>6838</v>
      </c>
      <c r="D318" s="236">
        <v>44</v>
      </c>
      <c r="E318" s="236" t="s">
        <v>6839</v>
      </c>
    </row>
    <row r="319" spans="1:5" x14ac:dyDescent="0.25">
      <c r="A319" s="236" t="s">
        <v>7109</v>
      </c>
      <c r="B319" s="236">
        <v>36682</v>
      </c>
      <c r="C319" s="236" t="s">
        <v>6838</v>
      </c>
      <c r="D319" s="236">
        <v>44</v>
      </c>
      <c r="E319" s="236" t="s">
        <v>6839</v>
      </c>
    </row>
    <row r="320" spans="1:5" x14ac:dyDescent="0.25">
      <c r="A320" s="236" t="s">
        <v>7110</v>
      </c>
      <c r="B320" s="236">
        <v>36687</v>
      </c>
      <c r="C320" s="236" t="s">
        <v>6838</v>
      </c>
      <c r="D320" s="236">
        <v>44</v>
      </c>
      <c r="E320" s="236" t="s">
        <v>6839</v>
      </c>
    </row>
    <row r="321" spans="1:5" x14ac:dyDescent="0.25">
      <c r="A321" s="236" t="s">
        <v>7111</v>
      </c>
      <c r="B321" s="236">
        <v>36692</v>
      </c>
      <c r="C321" s="236" t="s">
        <v>6838</v>
      </c>
      <c r="D321" s="236">
        <v>44</v>
      </c>
      <c r="E321" s="236" t="s">
        <v>6839</v>
      </c>
    </row>
    <row r="322" spans="1:5" x14ac:dyDescent="0.25">
      <c r="A322" s="236" t="s">
        <v>7112</v>
      </c>
      <c r="B322" s="236">
        <v>36697</v>
      </c>
      <c r="C322" s="236" t="s">
        <v>6838</v>
      </c>
      <c r="D322" s="236">
        <v>44</v>
      </c>
      <c r="E322" s="236" t="s">
        <v>6839</v>
      </c>
    </row>
    <row r="323" spans="1:5" x14ac:dyDescent="0.25">
      <c r="A323" s="236" t="s">
        <v>7113</v>
      </c>
      <c r="B323" s="236">
        <v>36702</v>
      </c>
      <c r="C323" s="236" t="s">
        <v>6838</v>
      </c>
      <c r="D323" s="236">
        <v>44</v>
      </c>
      <c r="E323" s="236" t="s">
        <v>6839</v>
      </c>
    </row>
    <row r="324" spans="1:5" x14ac:dyDescent="0.25">
      <c r="A324" s="236" t="s">
        <v>7114</v>
      </c>
      <c r="B324" s="236">
        <v>36608</v>
      </c>
      <c r="C324" s="236" t="s">
        <v>6838</v>
      </c>
      <c r="D324" s="236">
        <v>44</v>
      </c>
      <c r="E324" s="236" t="s">
        <v>6839</v>
      </c>
    </row>
    <row r="325" spans="1:5" x14ac:dyDescent="0.25">
      <c r="A325" s="236" t="s">
        <v>7115</v>
      </c>
      <c r="B325" s="236">
        <v>36613</v>
      </c>
      <c r="C325" s="236" t="s">
        <v>6838</v>
      </c>
      <c r="D325" s="236">
        <v>44</v>
      </c>
      <c r="E325" s="236" t="s">
        <v>6839</v>
      </c>
    </row>
    <row r="326" spans="1:5" x14ac:dyDescent="0.25">
      <c r="A326" s="236" t="s">
        <v>7116</v>
      </c>
      <c r="B326" s="236">
        <v>36618</v>
      </c>
      <c r="C326" s="236" t="s">
        <v>6838</v>
      </c>
      <c r="D326" s="236">
        <v>44</v>
      </c>
      <c r="E326" s="236" t="s">
        <v>6839</v>
      </c>
    </row>
    <row r="327" spans="1:5" x14ac:dyDescent="0.25">
      <c r="A327" s="236" t="s">
        <v>7117</v>
      </c>
      <c r="B327" s="236">
        <v>36623</v>
      </c>
      <c r="C327" s="236" t="s">
        <v>6838</v>
      </c>
      <c r="D327" s="236">
        <v>44</v>
      </c>
      <c r="E327" s="236" t="s">
        <v>6839</v>
      </c>
    </row>
    <row r="328" spans="1:5" x14ac:dyDescent="0.25">
      <c r="A328" s="236" t="s">
        <v>7118</v>
      </c>
      <c r="B328" s="236">
        <v>36628</v>
      </c>
      <c r="C328" s="236" t="s">
        <v>6838</v>
      </c>
      <c r="D328" s="236">
        <v>44</v>
      </c>
      <c r="E328" s="236" t="s">
        <v>6839</v>
      </c>
    </row>
    <row r="329" spans="1:5" x14ac:dyDescent="0.25">
      <c r="A329" s="236" t="s">
        <v>7119</v>
      </c>
      <c r="B329" s="236">
        <v>36633</v>
      </c>
      <c r="C329" s="236" t="s">
        <v>6838</v>
      </c>
      <c r="D329" s="236">
        <v>44</v>
      </c>
      <c r="E329" s="236" t="s">
        <v>6839</v>
      </c>
    </row>
    <row r="330" spans="1:5" x14ac:dyDescent="0.25">
      <c r="A330" s="236" t="s">
        <v>7120</v>
      </c>
      <c r="B330" s="236">
        <v>36638</v>
      </c>
      <c r="C330" s="236" t="s">
        <v>6838</v>
      </c>
      <c r="D330" s="236">
        <v>44</v>
      </c>
      <c r="E330" s="236" t="s">
        <v>6839</v>
      </c>
    </row>
    <row r="331" spans="1:5" x14ac:dyDescent="0.25">
      <c r="A331" s="236" t="s">
        <v>7121</v>
      </c>
      <c r="B331" s="236">
        <v>36647</v>
      </c>
      <c r="C331" s="236" t="s">
        <v>6838</v>
      </c>
      <c r="D331" s="236">
        <v>44</v>
      </c>
      <c r="E331" s="236" t="s">
        <v>6839</v>
      </c>
    </row>
    <row r="332" spans="1:5" x14ac:dyDescent="0.25">
      <c r="A332" s="236" t="s">
        <v>7122</v>
      </c>
      <c r="B332" s="236">
        <v>36652</v>
      </c>
      <c r="C332" s="236" t="s">
        <v>6838</v>
      </c>
      <c r="D332" s="236">
        <v>44</v>
      </c>
      <c r="E332" s="236" t="s">
        <v>6839</v>
      </c>
    </row>
    <row r="333" spans="1:5" x14ac:dyDescent="0.25">
      <c r="A333" s="236" t="s">
        <v>7123</v>
      </c>
      <c r="B333" s="236">
        <v>36657</v>
      </c>
      <c r="C333" s="236" t="s">
        <v>6838</v>
      </c>
      <c r="D333" s="236">
        <v>44</v>
      </c>
      <c r="E333" s="236" t="s">
        <v>6839</v>
      </c>
    </row>
    <row r="334" spans="1:5" x14ac:dyDescent="0.25">
      <c r="A334" s="236" t="s">
        <v>7124</v>
      </c>
      <c r="B334" s="236">
        <v>36662</v>
      </c>
      <c r="C334" s="236" t="s">
        <v>6838</v>
      </c>
      <c r="D334" s="236">
        <v>44</v>
      </c>
      <c r="E334" s="236" t="s">
        <v>6839</v>
      </c>
    </row>
    <row r="335" spans="1:5" x14ac:dyDescent="0.25">
      <c r="A335" s="236" t="s">
        <v>7125</v>
      </c>
      <c r="B335" s="236">
        <v>36667</v>
      </c>
      <c r="C335" s="236" t="s">
        <v>6838</v>
      </c>
      <c r="D335" s="236">
        <v>44</v>
      </c>
      <c r="E335" s="236" t="s">
        <v>6839</v>
      </c>
    </row>
    <row r="336" spans="1:5" x14ac:dyDescent="0.25">
      <c r="A336" s="236" t="s">
        <v>7126</v>
      </c>
      <c r="B336" s="236">
        <v>36672</v>
      </c>
      <c r="C336" s="236" t="s">
        <v>6838</v>
      </c>
      <c r="D336" s="236">
        <v>44</v>
      </c>
      <c r="E336" s="236" t="s">
        <v>6839</v>
      </c>
    </row>
    <row r="337" spans="1:5" x14ac:dyDescent="0.25">
      <c r="A337" s="236" t="s">
        <v>7127</v>
      </c>
      <c r="B337" s="236">
        <v>36479</v>
      </c>
      <c r="C337" s="236" t="s">
        <v>6838</v>
      </c>
      <c r="D337" s="236">
        <v>44</v>
      </c>
      <c r="E337" s="236" t="s">
        <v>6839</v>
      </c>
    </row>
    <row r="338" spans="1:5" x14ac:dyDescent="0.25">
      <c r="A338" s="236" t="s">
        <v>7128</v>
      </c>
      <c r="B338" s="236">
        <v>36484</v>
      </c>
      <c r="C338" s="236" t="s">
        <v>6838</v>
      </c>
      <c r="D338" s="236">
        <v>44</v>
      </c>
      <c r="E338" s="236" t="s">
        <v>6839</v>
      </c>
    </row>
    <row r="339" spans="1:5" x14ac:dyDescent="0.25">
      <c r="A339" s="236" t="s">
        <v>7129</v>
      </c>
      <c r="B339" s="236">
        <v>36489</v>
      </c>
      <c r="C339" s="236" t="s">
        <v>6838</v>
      </c>
      <c r="D339" s="236">
        <v>44</v>
      </c>
      <c r="E339" s="236" t="s">
        <v>6839</v>
      </c>
    </row>
    <row r="340" spans="1:5" x14ac:dyDescent="0.25">
      <c r="A340" s="236" t="s">
        <v>7130</v>
      </c>
      <c r="B340" s="236">
        <v>36494</v>
      </c>
      <c r="C340" s="236" t="s">
        <v>6838</v>
      </c>
      <c r="D340" s="236">
        <v>44</v>
      </c>
      <c r="E340" s="236" t="s">
        <v>6839</v>
      </c>
    </row>
    <row r="341" spans="1:5" x14ac:dyDescent="0.25">
      <c r="A341" s="236" t="s">
        <v>7131</v>
      </c>
      <c r="B341" s="236">
        <v>36499</v>
      </c>
      <c r="C341" s="236" t="s">
        <v>6838</v>
      </c>
      <c r="D341" s="236">
        <v>44</v>
      </c>
      <c r="E341" s="236" t="s">
        <v>6839</v>
      </c>
    </row>
    <row r="342" spans="1:5" x14ac:dyDescent="0.25">
      <c r="A342" s="236" t="s">
        <v>7132</v>
      </c>
      <c r="B342" s="236">
        <v>36504</v>
      </c>
      <c r="C342" s="236" t="s">
        <v>6838</v>
      </c>
      <c r="D342" s="236">
        <v>44</v>
      </c>
      <c r="E342" s="236" t="s">
        <v>6839</v>
      </c>
    </row>
    <row r="343" spans="1:5" x14ac:dyDescent="0.25">
      <c r="A343" s="236" t="s">
        <v>7133</v>
      </c>
      <c r="B343" s="236">
        <v>36511</v>
      </c>
      <c r="C343" s="236" t="s">
        <v>6838</v>
      </c>
      <c r="D343" s="236">
        <v>44</v>
      </c>
      <c r="E343" s="236" t="s">
        <v>6839</v>
      </c>
    </row>
    <row r="344" spans="1:5" x14ac:dyDescent="0.25">
      <c r="A344" s="236" t="s">
        <v>7134</v>
      </c>
      <c r="B344" s="236">
        <v>36516</v>
      </c>
      <c r="C344" s="236" t="s">
        <v>6838</v>
      </c>
      <c r="D344" s="236">
        <v>44</v>
      </c>
      <c r="E344" s="236" t="s">
        <v>6839</v>
      </c>
    </row>
    <row r="345" spans="1:5" x14ac:dyDescent="0.25">
      <c r="A345" s="236" t="s">
        <v>7135</v>
      </c>
      <c r="B345" s="236">
        <v>36521</v>
      </c>
      <c r="C345" s="236" t="s">
        <v>6838</v>
      </c>
      <c r="D345" s="236">
        <v>44</v>
      </c>
      <c r="E345" s="236" t="s">
        <v>6839</v>
      </c>
    </row>
    <row r="346" spans="1:5" x14ac:dyDescent="0.25">
      <c r="A346" s="236" t="s">
        <v>7136</v>
      </c>
      <c r="B346" s="236">
        <v>36526</v>
      </c>
      <c r="C346" s="236" t="s">
        <v>6838</v>
      </c>
      <c r="D346" s="236">
        <v>44</v>
      </c>
      <c r="E346" s="236" t="s">
        <v>6839</v>
      </c>
    </row>
    <row r="347" spans="1:5" x14ac:dyDescent="0.25">
      <c r="A347" s="236" t="s">
        <v>7137</v>
      </c>
      <c r="B347" s="236">
        <v>36531</v>
      </c>
      <c r="C347" s="236" t="s">
        <v>6838</v>
      </c>
      <c r="D347" s="236">
        <v>44</v>
      </c>
      <c r="E347" s="236" t="s">
        <v>6839</v>
      </c>
    </row>
    <row r="348" spans="1:5" x14ac:dyDescent="0.25">
      <c r="A348" s="236" t="s">
        <v>7138</v>
      </c>
      <c r="B348" s="236">
        <v>36536</v>
      </c>
      <c r="C348" s="236" t="s">
        <v>6838</v>
      </c>
      <c r="D348" s="236">
        <v>44</v>
      </c>
      <c r="E348" s="236" t="s">
        <v>6839</v>
      </c>
    </row>
    <row r="349" spans="1:5" x14ac:dyDescent="0.25">
      <c r="A349" s="236" t="s">
        <v>7139</v>
      </c>
      <c r="B349" s="236">
        <v>36541</v>
      </c>
      <c r="C349" s="236" t="s">
        <v>6838</v>
      </c>
      <c r="D349" s="236">
        <v>44</v>
      </c>
      <c r="E349" s="236" t="s">
        <v>6839</v>
      </c>
    </row>
    <row r="350" spans="1:5" x14ac:dyDescent="0.25">
      <c r="A350" s="236" t="s">
        <v>7140</v>
      </c>
      <c r="B350" s="236">
        <v>36546</v>
      </c>
      <c r="C350" s="236" t="s">
        <v>6838</v>
      </c>
      <c r="D350" s="236">
        <v>44</v>
      </c>
      <c r="E350" s="236" t="s">
        <v>6839</v>
      </c>
    </row>
    <row r="351" spans="1:5" x14ac:dyDescent="0.25">
      <c r="A351" s="236" t="s">
        <v>7141</v>
      </c>
      <c r="B351" s="236">
        <v>36551</v>
      </c>
      <c r="C351" s="236" t="s">
        <v>6838</v>
      </c>
      <c r="D351" s="236">
        <v>44</v>
      </c>
      <c r="E351" s="236" t="s">
        <v>6839</v>
      </c>
    </row>
    <row r="352" spans="1:5" x14ac:dyDescent="0.25">
      <c r="A352" s="236" t="s">
        <v>7142</v>
      </c>
      <c r="B352" s="236">
        <v>36556</v>
      </c>
      <c r="C352" s="236" t="s">
        <v>6838</v>
      </c>
      <c r="D352" s="236">
        <v>44</v>
      </c>
      <c r="E352" s="236" t="s">
        <v>6839</v>
      </c>
    </row>
    <row r="353" spans="1:5" x14ac:dyDescent="0.25">
      <c r="A353" s="236" t="s">
        <v>7143</v>
      </c>
      <c r="B353" s="236">
        <v>36563</v>
      </c>
      <c r="C353" s="236" t="s">
        <v>6838</v>
      </c>
      <c r="D353" s="236">
        <v>44</v>
      </c>
      <c r="E353" s="236" t="s">
        <v>6839</v>
      </c>
    </row>
    <row r="354" spans="1:5" x14ac:dyDescent="0.25">
      <c r="A354" s="236" t="s">
        <v>7144</v>
      </c>
      <c r="B354" s="236">
        <v>36568</v>
      </c>
      <c r="C354" s="236" t="s">
        <v>6838</v>
      </c>
      <c r="D354" s="236">
        <v>44</v>
      </c>
      <c r="E354" s="236" t="s">
        <v>6839</v>
      </c>
    </row>
    <row r="355" spans="1:5" x14ac:dyDescent="0.25">
      <c r="A355" s="236" t="s">
        <v>7145</v>
      </c>
      <c r="B355" s="236">
        <v>36573</v>
      </c>
      <c r="C355" s="236" t="s">
        <v>6838</v>
      </c>
      <c r="D355" s="236">
        <v>44</v>
      </c>
      <c r="E355" s="236" t="s">
        <v>6839</v>
      </c>
    </row>
    <row r="356" spans="1:5" x14ac:dyDescent="0.25">
      <c r="A356" s="236" t="s">
        <v>7146</v>
      </c>
      <c r="B356" s="236">
        <v>36578</v>
      </c>
      <c r="C356" s="236" t="s">
        <v>6838</v>
      </c>
      <c r="D356" s="236">
        <v>44</v>
      </c>
      <c r="E356" s="236" t="s">
        <v>6839</v>
      </c>
    </row>
    <row r="357" spans="1:5" x14ac:dyDescent="0.25">
      <c r="A357" s="236" t="s">
        <v>7147</v>
      </c>
      <c r="B357" s="236">
        <v>36583</v>
      </c>
      <c r="C357" s="236" t="s">
        <v>6838</v>
      </c>
      <c r="D357" s="236">
        <v>44</v>
      </c>
      <c r="E357" s="236" t="s">
        <v>6839</v>
      </c>
    </row>
    <row r="358" spans="1:5" x14ac:dyDescent="0.25">
      <c r="A358" s="236" t="s">
        <v>7148</v>
      </c>
      <c r="B358" s="236">
        <v>36588</v>
      </c>
      <c r="C358" s="236" t="s">
        <v>6838</v>
      </c>
      <c r="D358" s="236">
        <v>44</v>
      </c>
      <c r="E358" s="236" t="s">
        <v>6839</v>
      </c>
    </row>
    <row r="359" spans="1:5" x14ac:dyDescent="0.25">
      <c r="A359" s="236" t="s">
        <v>7149</v>
      </c>
      <c r="B359" s="236">
        <v>36593</v>
      </c>
      <c r="C359" s="236" t="s">
        <v>6838</v>
      </c>
      <c r="D359" s="236">
        <v>44</v>
      </c>
      <c r="E359" s="236" t="s">
        <v>6839</v>
      </c>
    </row>
    <row r="360" spans="1:5" x14ac:dyDescent="0.25">
      <c r="A360" s="236" t="s">
        <v>7150</v>
      </c>
      <c r="B360" s="236">
        <v>36598</v>
      </c>
      <c r="C360" s="236" t="s">
        <v>6838</v>
      </c>
      <c r="D360" s="236">
        <v>44</v>
      </c>
      <c r="E360" s="236" t="s">
        <v>6839</v>
      </c>
    </row>
    <row r="361" spans="1:5" x14ac:dyDescent="0.25">
      <c r="A361" s="236" t="s">
        <v>7151</v>
      </c>
      <c r="B361" s="236">
        <v>36603</v>
      </c>
      <c r="C361" s="236" t="s">
        <v>6838</v>
      </c>
      <c r="D361" s="236">
        <v>44</v>
      </c>
      <c r="E361" s="236" t="s">
        <v>6839</v>
      </c>
    </row>
    <row r="362" spans="1:5" x14ac:dyDescent="0.25">
      <c r="A362" s="236" t="s">
        <v>7152</v>
      </c>
      <c r="B362" s="236">
        <v>36218</v>
      </c>
      <c r="C362" s="236" t="s">
        <v>6838</v>
      </c>
      <c r="D362" s="236">
        <v>44</v>
      </c>
      <c r="E362" s="236" t="s">
        <v>6839</v>
      </c>
    </row>
    <row r="363" spans="1:5" x14ac:dyDescent="0.25">
      <c r="A363" s="236" t="s">
        <v>7153</v>
      </c>
      <c r="B363" s="236">
        <v>36223</v>
      </c>
      <c r="C363" s="236" t="s">
        <v>6838</v>
      </c>
      <c r="D363" s="236">
        <v>44</v>
      </c>
      <c r="E363" s="236" t="s">
        <v>6839</v>
      </c>
    </row>
    <row r="364" spans="1:5" x14ac:dyDescent="0.25">
      <c r="A364" s="236" t="s">
        <v>7154</v>
      </c>
      <c r="B364" s="236">
        <v>36228</v>
      </c>
      <c r="C364" s="236" t="s">
        <v>6838</v>
      </c>
      <c r="D364" s="236">
        <v>44</v>
      </c>
      <c r="E364" s="236" t="s">
        <v>6839</v>
      </c>
    </row>
    <row r="365" spans="1:5" x14ac:dyDescent="0.25">
      <c r="A365" s="236" t="s">
        <v>7155</v>
      </c>
      <c r="B365" s="236">
        <v>36233</v>
      </c>
      <c r="C365" s="236" t="s">
        <v>6838</v>
      </c>
      <c r="D365" s="236">
        <v>44</v>
      </c>
      <c r="E365" s="236" t="s">
        <v>6839</v>
      </c>
    </row>
    <row r="366" spans="1:5" x14ac:dyDescent="0.25">
      <c r="A366" s="236" t="s">
        <v>7156</v>
      </c>
      <c r="B366" s="236">
        <v>36238</v>
      </c>
      <c r="C366" s="236" t="s">
        <v>6838</v>
      </c>
      <c r="D366" s="236">
        <v>44</v>
      </c>
      <c r="E366" s="236" t="s">
        <v>6839</v>
      </c>
    </row>
    <row r="367" spans="1:5" x14ac:dyDescent="0.25">
      <c r="A367" s="236" t="s">
        <v>7157</v>
      </c>
      <c r="B367" s="236">
        <v>36243</v>
      </c>
      <c r="C367" s="236" t="s">
        <v>6838</v>
      </c>
      <c r="D367" s="236">
        <v>44</v>
      </c>
      <c r="E367" s="236" t="s">
        <v>6839</v>
      </c>
    </row>
    <row r="368" spans="1:5" x14ac:dyDescent="0.25">
      <c r="A368" s="236" t="s">
        <v>7158</v>
      </c>
      <c r="B368" s="236">
        <v>36248</v>
      </c>
      <c r="C368" s="236" t="s">
        <v>6838</v>
      </c>
      <c r="D368" s="236">
        <v>44</v>
      </c>
      <c r="E368" s="236" t="s">
        <v>6839</v>
      </c>
    </row>
    <row r="369" spans="1:5" x14ac:dyDescent="0.25">
      <c r="A369" s="236" t="s">
        <v>7159</v>
      </c>
      <c r="B369" s="236">
        <v>36253</v>
      </c>
      <c r="C369" s="236" t="s">
        <v>6838</v>
      </c>
      <c r="D369" s="236">
        <v>44</v>
      </c>
      <c r="E369" s="236" t="s">
        <v>6839</v>
      </c>
    </row>
    <row r="370" spans="1:5" x14ac:dyDescent="0.25">
      <c r="A370" s="236" t="s">
        <v>7160</v>
      </c>
      <c r="B370" s="236">
        <v>36258</v>
      </c>
      <c r="C370" s="236" t="s">
        <v>6838</v>
      </c>
      <c r="D370" s="236">
        <v>44</v>
      </c>
      <c r="E370" s="236" t="s">
        <v>6839</v>
      </c>
    </row>
    <row r="371" spans="1:5" x14ac:dyDescent="0.25">
      <c r="A371" s="236" t="s">
        <v>7161</v>
      </c>
      <c r="B371" s="236">
        <v>36263</v>
      </c>
      <c r="C371" s="236" t="s">
        <v>6838</v>
      </c>
      <c r="D371" s="236">
        <v>44</v>
      </c>
      <c r="E371" s="236" t="s">
        <v>6839</v>
      </c>
    </row>
    <row r="372" spans="1:5" x14ac:dyDescent="0.25">
      <c r="A372" s="236" t="s">
        <v>7162</v>
      </c>
      <c r="B372" s="236">
        <v>36268</v>
      </c>
      <c r="C372" s="236" t="s">
        <v>6838</v>
      </c>
      <c r="D372" s="236">
        <v>44</v>
      </c>
      <c r="E372" s="236" t="s">
        <v>6839</v>
      </c>
    </row>
    <row r="373" spans="1:5" x14ac:dyDescent="0.25">
      <c r="A373" s="236" t="s">
        <v>7163</v>
      </c>
      <c r="B373" s="236">
        <v>36273</v>
      </c>
      <c r="C373" s="236" t="s">
        <v>6838</v>
      </c>
      <c r="D373" s="236">
        <v>44</v>
      </c>
      <c r="E373" s="236" t="s">
        <v>6839</v>
      </c>
    </row>
    <row r="374" spans="1:5" x14ac:dyDescent="0.25">
      <c r="A374" s="236" t="s">
        <v>7164</v>
      </c>
      <c r="B374" s="236">
        <v>36278</v>
      </c>
      <c r="C374" s="236" t="s">
        <v>6838</v>
      </c>
      <c r="D374" s="236">
        <v>44</v>
      </c>
      <c r="E374" s="236" t="s">
        <v>6839</v>
      </c>
    </row>
    <row r="375" spans="1:5" x14ac:dyDescent="0.25">
      <c r="A375" s="236" t="s">
        <v>7165</v>
      </c>
      <c r="B375" s="236">
        <v>36283</v>
      </c>
      <c r="C375" s="236" t="s">
        <v>6838</v>
      </c>
      <c r="D375" s="236">
        <v>44</v>
      </c>
      <c r="E375" s="236" t="s">
        <v>6839</v>
      </c>
    </row>
    <row r="376" spans="1:5" x14ac:dyDescent="0.25">
      <c r="A376" s="236" t="s">
        <v>7166</v>
      </c>
      <c r="B376" s="236">
        <v>36288</v>
      </c>
      <c r="C376" s="236" t="s">
        <v>6838</v>
      </c>
      <c r="D376" s="236">
        <v>44</v>
      </c>
      <c r="E376" s="236" t="s">
        <v>6839</v>
      </c>
    </row>
    <row r="377" spans="1:5" x14ac:dyDescent="0.25">
      <c r="A377" s="236" t="s">
        <v>7167</v>
      </c>
      <c r="B377" s="236">
        <v>36293</v>
      </c>
      <c r="C377" s="236" t="s">
        <v>6838</v>
      </c>
      <c r="D377" s="236">
        <v>44</v>
      </c>
      <c r="E377" s="236" t="s">
        <v>6839</v>
      </c>
    </row>
    <row r="378" spans="1:5" x14ac:dyDescent="0.25">
      <c r="A378" s="236" t="s">
        <v>7168</v>
      </c>
      <c r="B378" s="236">
        <v>36298</v>
      </c>
      <c r="C378" s="236" t="s">
        <v>6838</v>
      </c>
      <c r="D378" s="236">
        <v>44</v>
      </c>
      <c r="E378" s="236" t="s">
        <v>6839</v>
      </c>
    </row>
    <row r="379" spans="1:5" x14ac:dyDescent="0.25">
      <c r="A379" s="236" t="s">
        <v>7169</v>
      </c>
      <c r="B379" s="236">
        <v>36303</v>
      </c>
      <c r="C379" s="236" t="s">
        <v>6838</v>
      </c>
      <c r="D379" s="236">
        <v>44</v>
      </c>
      <c r="E379" s="236" t="s">
        <v>6839</v>
      </c>
    </row>
    <row r="380" spans="1:5" x14ac:dyDescent="0.25">
      <c r="A380" s="236" t="s">
        <v>7170</v>
      </c>
      <c r="B380" s="236">
        <v>36308</v>
      </c>
      <c r="C380" s="236" t="s">
        <v>6838</v>
      </c>
      <c r="D380" s="236">
        <v>44</v>
      </c>
      <c r="E380" s="236" t="s">
        <v>6839</v>
      </c>
    </row>
    <row r="381" spans="1:5" x14ac:dyDescent="0.25">
      <c r="A381" s="236" t="s">
        <v>7171</v>
      </c>
      <c r="B381" s="236">
        <v>36313</v>
      </c>
      <c r="C381" s="236" t="s">
        <v>6838</v>
      </c>
      <c r="D381" s="236">
        <v>44</v>
      </c>
      <c r="E381" s="236" t="s">
        <v>6839</v>
      </c>
    </row>
    <row r="382" spans="1:5" x14ac:dyDescent="0.25">
      <c r="A382" s="236" t="s">
        <v>7172</v>
      </c>
      <c r="B382" s="236">
        <v>36321</v>
      </c>
      <c r="C382" s="236" t="s">
        <v>6838</v>
      </c>
      <c r="D382" s="236">
        <v>44</v>
      </c>
      <c r="E382" s="236" t="s">
        <v>6839</v>
      </c>
    </row>
    <row r="383" spans="1:5" x14ac:dyDescent="0.25">
      <c r="A383" s="236" t="s">
        <v>7173</v>
      </c>
      <c r="B383" s="236">
        <v>36326</v>
      </c>
      <c r="C383" s="236" t="s">
        <v>6838</v>
      </c>
      <c r="D383" s="236">
        <v>44</v>
      </c>
      <c r="E383" s="236" t="s">
        <v>6839</v>
      </c>
    </row>
    <row r="384" spans="1:5" x14ac:dyDescent="0.25">
      <c r="A384" s="236" t="s">
        <v>7174</v>
      </c>
      <c r="B384" s="236">
        <v>36331</v>
      </c>
      <c r="C384" s="236" t="s">
        <v>6838</v>
      </c>
      <c r="D384" s="236">
        <v>44</v>
      </c>
      <c r="E384" s="236" t="s">
        <v>6839</v>
      </c>
    </row>
    <row r="385" spans="1:5" x14ac:dyDescent="0.25">
      <c r="A385" s="236" t="s">
        <v>7175</v>
      </c>
      <c r="B385" s="236">
        <v>36336</v>
      </c>
      <c r="C385" s="236" t="s">
        <v>6838</v>
      </c>
      <c r="D385" s="236">
        <v>44</v>
      </c>
      <c r="E385" s="236" t="s">
        <v>6839</v>
      </c>
    </row>
    <row r="386" spans="1:5" x14ac:dyDescent="0.25">
      <c r="A386" s="236" t="s">
        <v>7176</v>
      </c>
      <c r="B386" s="236">
        <v>36341</v>
      </c>
      <c r="C386" s="236" t="s">
        <v>6838</v>
      </c>
      <c r="D386" s="236">
        <v>44</v>
      </c>
      <c r="E386" s="236" t="s">
        <v>6839</v>
      </c>
    </row>
    <row r="387" spans="1:5" x14ac:dyDescent="0.25">
      <c r="A387" s="236" t="s">
        <v>7177</v>
      </c>
      <c r="B387" s="236">
        <v>36346</v>
      </c>
      <c r="C387" s="236" t="s">
        <v>6838</v>
      </c>
      <c r="D387" s="236">
        <v>44</v>
      </c>
      <c r="E387" s="236" t="s">
        <v>6839</v>
      </c>
    </row>
    <row r="388" spans="1:5" x14ac:dyDescent="0.25">
      <c r="A388" s="236" t="s">
        <v>7178</v>
      </c>
      <c r="B388" s="236">
        <v>36351</v>
      </c>
      <c r="C388" s="236" t="s">
        <v>6838</v>
      </c>
      <c r="D388" s="236">
        <v>44</v>
      </c>
      <c r="E388" s="236" t="s">
        <v>6839</v>
      </c>
    </row>
    <row r="389" spans="1:5" x14ac:dyDescent="0.25">
      <c r="A389" s="236" t="s">
        <v>7179</v>
      </c>
      <c r="B389" s="236">
        <v>36356</v>
      </c>
      <c r="C389" s="236" t="s">
        <v>6838</v>
      </c>
      <c r="D389" s="236">
        <v>44</v>
      </c>
      <c r="E389" s="236" t="s">
        <v>6839</v>
      </c>
    </row>
    <row r="390" spans="1:5" x14ac:dyDescent="0.25">
      <c r="A390" s="236" t="s">
        <v>7180</v>
      </c>
      <c r="B390" s="236">
        <v>36361</v>
      </c>
      <c r="C390" s="236" t="s">
        <v>6838</v>
      </c>
      <c r="D390" s="236">
        <v>44</v>
      </c>
      <c r="E390" s="236" t="s">
        <v>6839</v>
      </c>
    </row>
    <row r="391" spans="1:5" x14ac:dyDescent="0.25">
      <c r="A391" s="236" t="s">
        <v>7181</v>
      </c>
      <c r="B391" s="236">
        <v>36366</v>
      </c>
      <c r="C391" s="236" t="s">
        <v>6838</v>
      </c>
      <c r="D391" s="236">
        <v>44</v>
      </c>
      <c r="E391" s="236" t="s">
        <v>6839</v>
      </c>
    </row>
    <row r="392" spans="1:5" x14ac:dyDescent="0.25">
      <c r="A392" s="236" t="s">
        <v>7182</v>
      </c>
      <c r="B392" s="236">
        <v>36371</v>
      </c>
      <c r="C392" s="236" t="s">
        <v>6838</v>
      </c>
      <c r="D392" s="236">
        <v>44</v>
      </c>
      <c r="E392" s="236" t="s">
        <v>6839</v>
      </c>
    </row>
    <row r="393" spans="1:5" x14ac:dyDescent="0.25">
      <c r="A393" s="236" t="s">
        <v>7183</v>
      </c>
      <c r="B393" s="236">
        <v>36376</v>
      </c>
      <c r="C393" s="236" t="s">
        <v>6838</v>
      </c>
      <c r="D393" s="236">
        <v>44</v>
      </c>
      <c r="E393" s="236" t="s">
        <v>6839</v>
      </c>
    </row>
    <row r="394" spans="1:5" x14ac:dyDescent="0.25">
      <c r="A394" s="236" t="s">
        <v>7184</v>
      </c>
      <c r="B394" s="236">
        <v>36381</v>
      </c>
      <c r="C394" s="236" t="s">
        <v>6838</v>
      </c>
      <c r="D394" s="236">
        <v>44</v>
      </c>
      <c r="E394" s="236" t="s">
        <v>6839</v>
      </c>
    </row>
    <row r="395" spans="1:5" x14ac:dyDescent="0.25">
      <c r="A395" s="236" t="s">
        <v>7185</v>
      </c>
      <c r="B395" s="236">
        <v>36386</v>
      </c>
      <c r="C395" s="236" t="s">
        <v>6838</v>
      </c>
      <c r="D395" s="236">
        <v>44</v>
      </c>
      <c r="E395" s="236" t="s">
        <v>6839</v>
      </c>
    </row>
    <row r="396" spans="1:5" x14ac:dyDescent="0.25">
      <c r="A396" s="236" t="s">
        <v>7186</v>
      </c>
      <c r="B396" s="236">
        <v>36391</v>
      </c>
      <c r="C396" s="236" t="s">
        <v>6838</v>
      </c>
      <c r="D396" s="236">
        <v>44</v>
      </c>
      <c r="E396" s="236" t="s">
        <v>6839</v>
      </c>
    </row>
    <row r="397" spans="1:5" x14ac:dyDescent="0.25">
      <c r="A397" s="236" t="s">
        <v>7187</v>
      </c>
      <c r="B397" s="236">
        <v>36396</v>
      </c>
      <c r="C397" s="236" t="s">
        <v>6838</v>
      </c>
      <c r="D397" s="236">
        <v>44</v>
      </c>
      <c r="E397" s="236" t="s">
        <v>6839</v>
      </c>
    </row>
    <row r="398" spans="1:5" x14ac:dyDescent="0.25">
      <c r="A398" s="236" t="s">
        <v>7188</v>
      </c>
      <c r="B398" s="236">
        <v>36401</v>
      </c>
      <c r="C398" s="236" t="s">
        <v>6838</v>
      </c>
      <c r="D398" s="236">
        <v>44</v>
      </c>
      <c r="E398" s="236" t="s">
        <v>6839</v>
      </c>
    </row>
    <row r="399" spans="1:5" x14ac:dyDescent="0.25">
      <c r="A399" s="236" t="s">
        <v>7189</v>
      </c>
      <c r="B399" s="236">
        <v>36406</v>
      </c>
      <c r="C399" s="236" t="s">
        <v>6838</v>
      </c>
      <c r="D399" s="236">
        <v>44</v>
      </c>
      <c r="E399" s="236" t="s">
        <v>6839</v>
      </c>
    </row>
    <row r="400" spans="1:5" x14ac:dyDescent="0.25">
      <c r="A400" s="236" t="s">
        <v>7190</v>
      </c>
      <c r="B400" s="236">
        <v>36414</v>
      </c>
      <c r="C400" s="236" t="s">
        <v>6838</v>
      </c>
      <c r="D400" s="236">
        <v>44</v>
      </c>
      <c r="E400" s="236" t="s">
        <v>6839</v>
      </c>
    </row>
    <row r="401" spans="1:5" x14ac:dyDescent="0.25">
      <c r="A401" s="236" t="s">
        <v>7191</v>
      </c>
      <c r="B401" s="236">
        <v>36419</v>
      </c>
      <c r="C401" s="236" t="s">
        <v>6838</v>
      </c>
      <c r="D401" s="236">
        <v>44</v>
      </c>
      <c r="E401" s="236" t="s">
        <v>6839</v>
      </c>
    </row>
    <row r="402" spans="1:5" x14ac:dyDescent="0.25">
      <c r="A402" s="236" t="s">
        <v>7192</v>
      </c>
      <c r="B402" s="236">
        <v>36424</v>
      </c>
      <c r="C402" s="236" t="s">
        <v>6838</v>
      </c>
      <c r="D402" s="236">
        <v>44</v>
      </c>
      <c r="E402" s="236" t="s">
        <v>6839</v>
      </c>
    </row>
    <row r="403" spans="1:5" x14ac:dyDescent="0.25">
      <c r="A403" s="236" t="s">
        <v>7193</v>
      </c>
      <c r="B403" s="236">
        <v>36429</v>
      </c>
      <c r="C403" s="236" t="s">
        <v>6838</v>
      </c>
      <c r="D403" s="236">
        <v>44</v>
      </c>
      <c r="E403" s="236" t="s">
        <v>6839</v>
      </c>
    </row>
    <row r="404" spans="1:5" x14ac:dyDescent="0.25">
      <c r="A404" s="236" t="s">
        <v>7194</v>
      </c>
      <c r="B404" s="236">
        <v>36434</v>
      </c>
      <c r="C404" s="236" t="s">
        <v>6838</v>
      </c>
      <c r="D404" s="236">
        <v>44</v>
      </c>
      <c r="E404" s="236" t="s">
        <v>6839</v>
      </c>
    </row>
    <row r="405" spans="1:5" x14ac:dyDescent="0.25">
      <c r="A405" s="236" t="s">
        <v>7195</v>
      </c>
      <c r="B405" s="236">
        <v>36439</v>
      </c>
      <c r="C405" s="236" t="s">
        <v>6838</v>
      </c>
      <c r="D405" s="236">
        <v>44</v>
      </c>
      <c r="E405" s="236" t="s">
        <v>6839</v>
      </c>
    </row>
    <row r="406" spans="1:5" x14ac:dyDescent="0.25">
      <c r="A406" s="236" t="s">
        <v>7196</v>
      </c>
      <c r="B406" s="236">
        <v>36444</v>
      </c>
      <c r="C406" s="236" t="s">
        <v>6838</v>
      </c>
      <c r="D406" s="236">
        <v>44</v>
      </c>
      <c r="E406" s="236" t="s">
        <v>6839</v>
      </c>
    </row>
    <row r="407" spans="1:5" x14ac:dyDescent="0.25">
      <c r="A407" s="236" t="s">
        <v>7197</v>
      </c>
      <c r="B407" s="236">
        <v>36449</v>
      </c>
      <c r="C407" s="236" t="s">
        <v>6838</v>
      </c>
      <c r="D407" s="236">
        <v>44</v>
      </c>
      <c r="E407" s="236" t="s">
        <v>6839</v>
      </c>
    </row>
    <row r="408" spans="1:5" x14ac:dyDescent="0.25">
      <c r="A408" s="236" t="s">
        <v>7198</v>
      </c>
      <c r="B408" s="236">
        <v>36454</v>
      </c>
      <c r="C408" s="236" t="s">
        <v>6838</v>
      </c>
      <c r="D408" s="236">
        <v>44</v>
      </c>
      <c r="E408" s="236" t="s">
        <v>6839</v>
      </c>
    </row>
    <row r="409" spans="1:5" x14ac:dyDescent="0.25">
      <c r="A409" s="236" t="s">
        <v>7199</v>
      </c>
      <c r="B409" s="236">
        <v>36459</v>
      </c>
      <c r="C409" s="236" t="s">
        <v>6838</v>
      </c>
      <c r="D409" s="236">
        <v>44</v>
      </c>
      <c r="E409" s="236" t="s">
        <v>6839</v>
      </c>
    </row>
    <row r="410" spans="1:5" x14ac:dyDescent="0.25">
      <c r="A410" s="236" t="s">
        <v>7200</v>
      </c>
      <c r="B410" s="236">
        <v>36464</v>
      </c>
      <c r="C410" s="236" t="s">
        <v>6838</v>
      </c>
      <c r="D410" s="236">
        <v>44</v>
      </c>
      <c r="E410" s="236" t="s">
        <v>6839</v>
      </c>
    </row>
    <row r="411" spans="1:5" x14ac:dyDescent="0.25">
      <c r="A411" s="236" t="s">
        <v>7201</v>
      </c>
      <c r="B411" s="236">
        <v>36469</v>
      </c>
      <c r="C411" s="236" t="s">
        <v>6838</v>
      </c>
      <c r="D411" s="236">
        <v>44</v>
      </c>
      <c r="E411" s="236" t="s">
        <v>6839</v>
      </c>
    </row>
    <row r="412" spans="1:5" x14ac:dyDescent="0.25">
      <c r="A412" s="236" t="s">
        <v>7202</v>
      </c>
      <c r="B412" s="236">
        <v>36474</v>
      </c>
      <c r="C412" s="236" t="s">
        <v>6838</v>
      </c>
      <c r="D412" s="236">
        <v>44</v>
      </c>
      <c r="E412" s="236" t="s">
        <v>6839</v>
      </c>
    </row>
    <row r="413" spans="1:5" x14ac:dyDescent="0.25">
      <c r="A413" s="236" t="s">
        <v>7203</v>
      </c>
      <c r="B413" s="236">
        <v>36738</v>
      </c>
      <c r="C413" s="236" t="s">
        <v>6838</v>
      </c>
      <c r="D413" s="236">
        <v>44</v>
      </c>
      <c r="E413" s="236" t="s">
        <v>6839</v>
      </c>
    </row>
    <row r="414" spans="1:5" x14ac:dyDescent="0.25">
      <c r="A414" s="236" t="s">
        <v>7204</v>
      </c>
      <c r="B414" s="236">
        <v>36743</v>
      </c>
      <c r="C414" s="236" t="s">
        <v>6838</v>
      </c>
      <c r="D414" s="236">
        <v>44</v>
      </c>
      <c r="E414" s="236" t="s">
        <v>6839</v>
      </c>
    </row>
    <row r="415" spans="1:5" x14ac:dyDescent="0.25">
      <c r="A415" s="236" t="s">
        <v>7205</v>
      </c>
      <c r="B415" s="236">
        <v>36748</v>
      </c>
      <c r="C415" s="236" t="s">
        <v>6838</v>
      </c>
      <c r="D415" s="236">
        <v>44</v>
      </c>
      <c r="E415" s="236" t="s">
        <v>6839</v>
      </c>
    </row>
    <row r="416" spans="1:5" x14ac:dyDescent="0.25">
      <c r="A416" s="236" t="s">
        <v>7206</v>
      </c>
      <c r="B416" s="236">
        <v>36753</v>
      </c>
      <c r="C416" s="236" t="s">
        <v>6838</v>
      </c>
      <c r="D416" s="236">
        <v>44</v>
      </c>
      <c r="E416" s="236" t="s">
        <v>6839</v>
      </c>
    </row>
    <row r="417" spans="1:5" x14ac:dyDescent="0.25">
      <c r="A417" s="236" t="s">
        <v>7207</v>
      </c>
      <c r="B417" s="236">
        <v>36758</v>
      </c>
      <c r="C417" s="236" t="s">
        <v>6838</v>
      </c>
      <c r="D417" s="236">
        <v>44</v>
      </c>
      <c r="E417" s="236" t="s">
        <v>6839</v>
      </c>
    </row>
    <row r="418" spans="1:5" x14ac:dyDescent="0.25">
      <c r="A418" s="236" t="s">
        <v>7208</v>
      </c>
      <c r="B418" s="236">
        <v>36763</v>
      </c>
      <c r="C418" s="236" t="s">
        <v>6838</v>
      </c>
      <c r="D418" s="236">
        <v>44</v>
      </c>
      <c r="E418" s="236" t="s">
        <v>6839</v>
      </c>
    </row>
    <row r="419" spans="1:5" x14ac:dyDescent="0.25">
      <c r="A419" s="236" t="s">
        <v>7209</v>
      </c>
      <c r="B419" s="236">
        <v>36768</v>
      </c>
      <c r="C419" s="236" t="s">
        <v>6838</v>
      </c>
      <c r="D419" s="236">
        <v>44</v>
      </c>
      <c r="E419" s="236" t="s">
        <v>6839</v>
      </c>
    </row>
    <row r="420" spans="1:5" x14ac:dyDescent="0.25">
      <c r="A420" s="236" t="s">
        <v>7210</v>
      </c>
      <c r="B420" s="236">
        <v>36773</v>
      </c>
      <c r="C420" s="236" t="s">
        <v>6838</v>
      </c>
      <c r="D420" s="236">
        <v>44</v>
      </c>
      <c r="E420" s="236" t="s">
        <v>6839</v>
      </c>
    </row>
    <row r="421" spans="1:5" x14ac:dyDescent="0.25">
      <c r="A421" s="236" t="s">
        <v>7211</v>
      </c>
      <c r="B421" s="236">
        <v>36778</v>
      </c>
      <c r="C421" s="236" t="s">
        <v>6838</v>
      </c>
      <c r="D421" s="236">
        <v>44</v>
      </c>
      <c r="E421" s="236" t="s">
        <v>6839</v>
      </c>
    </row>
    <row r="422" spans="1:5" x14ac:dyDescent="0.25">
      <c r="A422" s="236" t="s">
        <v>7212</v>
      </c>
      <c r="B422" s="236">
        <v>36783</v>
      </c>
      <c r="C422" s="236" t="s">
        <v>6838</v>
      </c>
      <c r="D422" s="236">
        <v>44</v>
      </c>
      <c r="E422" s="236" t="s">
        <v>6839</v>
      </c>
    </row>
    <row r="423" spans="1:5" x14ac:dyDescent="0.25">
      <c r="A423" s="236" t="s">
        <v>7213</v>
      </c>
      <c r="B423" s="236">
        <v>36792</v>
      </c>
      <c r="C423" s="236" t="s">
        <v>6838</v>
      </c>
      <c r="D423" s="236">
        <v>44</v>
      </c>
      <c r="E423" s="236" t="s">
        <v>6839</v>
      </c>
    </row>
    <row r="424" spans="1:5" x14ac:dyDescent="0.25">
      <c r="A424" s="236" t="s">
        <v>7214</v>
      </c>
      <c r="B424" s="236">
        <v>36797</v>
      </c>
      <c r="C424" s="236" t="s">
        <v>6838</v>
      </c>
      <c r="D424" s="236">
        <v>44</v>
      </c>
      <c r="E424" s="236" t="s">
        <v>6839</v>
      </c>
    </row>
    <row r="425" spans="1:5" x14ac:dyDescent="0.25">
      <c r="A425" s="236" t="s">
        <v>7215</v>
      </c>
      <c r="B425" s="236">
        <v>36802</v>
      </c>
      <c r="C425" s="236" t="s">
        <v>6838</v>
      </c>
      <c r="D425" s="236">
        <v>44</v>
      </c>
      <c r="E425" s="236" t="s">
        <v>6839</v>
      </c>
    </row>
    <row r="426" spans="1:5" x14ac:dyDescent="0.25">
      <c r="A426" s="236" t="s">
        <v>7216</v>
      </c>
      <c r="B426" s="236">
        <v>36807</v>
      </c>
      <c r="C426" s="236" t="s">
        <v>6838</v>
      </c>
      <c r="D426" s="236">
        <v>44</v>
      </c>
      <c r="E426" s="236" t="s">
        <v>6839</v>
      </c>
    </row>
    <row r="427" spans="1:5" x14ac:dyDescent="0.25">
      <c r="A427" s="236" t="s">
        <v>7217</v>
      </c>
      <c r="B427" s="236">
        <v>36812</v>
      </c>
      <c r="C427" s="236" t="s">
        <v>6838</v>
      </c>
      <c r="D427" s="236">
        <v>44</v>
      </c>
      <c r="E427" s="236" t="s">
        <v>6839</v>
      </c>
    </row>
    <row r="428" spans="1:5" x14ac:dyDescent="0.25">
      <c r="A428" s="236" t="s">
        <v>7218</v>
      </c>
      <c r="B428" s="236">
        <v>36817</v>
      </c>
      <c r="C428" s="236" t="s">
        <v>6838</v>
      </c>
      <c r="D428" s="236">
        <v>44</v>
      </c>
      <c r="E428" s="236" t="s">
        <v>6839</v>
      </c>
    </row>
    <row r="429" spans="1:5" x14ac:dyDescent="0.25">
      <c r="A429" s="236" t="s">
        <v>7219</v>
      </c>
      <c r="B429" s="236">
        <v>36822</v>
      </c>
      <c r="C429" s="236" t="s">
        <v>6838</v>
      </c>
      <c r="D429" s="236">
        <v>44</v>
      </c>
      <c r="E429" s="236" t="s">
        <v>6839</v>
      </c>
    </row>
    <row r="430" spans="1:5" x14ac:dyDescent="0.25">
      <c r="A430" s="236" t="s">
        <v>7220</v>
      </c>
      <c r="B430" s="236">
        <v>36827</v>
      </c>
      <c r="C430" s="236" t="s">
        <v>6838</v>
      </c>
      <c r="D430" s="236">
        <v>44</v>
      </c>
      <c r="E430" s="236" t="s">
        <v>6839</v>
      </c>
    </row>
    <row r="431" spans="1:5" x14ac:dyDescent="0.25">
      <c r="A431" s="236" t="s">
        <v>7221</v>
      </c>
      <c r="B431" s="236">
        <v>36832</v>
      </c>
      <c r="C431" s="236" t="s">
        <v>6838</v>
      </c>
      <c r="D431" s="236">
        <v>44</v>
      </c>
      <c r="E431" s="236" t="s">
        <v>6839</v>
      </c>
    </row>
    <row r="432" spans="1:5" x14ac:dyDescent="0.25">
      <c r="A432" s="236" t="s">
        <v>7222</v>
      </c>
      <c r="B432" s="236">
        <v>36833</v>
      </c>
      <c r="C432" s="236" t="s">
        <v>6838</v>
      </c>
      <c r="D432" s="236">
        <v>44</v>
      </c>
      <c r="E432" s="236" t="s">
        <v>6839</v>
      </c>
    </row>
    <row r="433" spans="1:5" x14ac:dyDescent="0.25">
      <c r="A433" s="236" t="s">
        <v>7223</v>
      </c>
      <c r="B433" s="236">
        <v>36863</v>
      </c>
      <c r="C433" s="236" t="s">
        <v>6838</v>
      </c>
      <c r="D433" s="236">
        <v>44</v>
      </c>
      <c r="E433" s="236" t="s">
        <v>6839</v>
      </c>
    </row>
    <row r="434" spans="1:5" x14ac:dyDescent="0.25">
      <c r="A434" s="236" t="s">
        <v>7224</v>
      </c>
      <c r="B434" s="236">
        <v>36868</v>
      </c>
      <c r="C434" s="236" t="s">
        <v>6838</v>
      </c>
      <c r="D434" s="236">
        <v>44</v>
      </c>
      <c r="E434" s="236" t="s">
        <v>6839</v>
      </c>
    </row>
    <row r="435" spans="1:5" x14ac:dyDescent="0.25">
      <c r="A435" s="236" t="s">
        <v>7225</v>
      </c>
      <c r="B435" s="236">
        <v>36873</v>
      </c>
      <c r="C435" s="236" t="s">
        <v>6838</v>
      </c>
      <c r="D435" s="236">
        <v>44</v>
      </c>
      <c r="E435" s="236" t="s">
        <v>6839</v>
      </c>
    </row>
    <row r="436" spans="1:5" x14ac:dyDescent="0.25">
      <c r="A436" s="236" t="s">
        <v>7226</v>
      </c>
      <c r="B436" s="236">
        <v>36878</v>
      </c>
      <c r="C436" s="236" t="s">
        <v>6838</v>
      </c>
      <c r="D436" s="236">
        <v>44</v>
      </c>
      <c r="E436" s="236" t="s">
        <v>6839</v>
      </c>
    </row>
    <row r="437" spans="1:5" x14ac:dyDescent="0.25">
      <c r="A437" s="236" t="s">
        <v>7227</v>
      </c>
      <c r="B437" s="236">
        <v>36883</v>
      </c>
      <c r="C437" s="236" t="s">
        <v>6838</v>
      </c>
      <c r="D437" s="236">
        <v>44</v>
      </c>
      <c r="E437" s="236" t="s">
        <v>6839</v>
      </c>
    </row>
    <row r="438" spans="1:5" x14ac:dyDescent="0.25">
      <c r="A438" s="236" t="s">
        <v>7228</v>
      </c>
      <c r="B438" s="236">
        <v>36888</v>
      </c>
      <c r="C438" s="236" t="s">
        <v>6838</v>
      </c>
      <c r="D438" s="236">
        <v>44</v>
      </c>
      <c r="E438" s="236" t="s">
        <v>6839</v>
      </c>
    </row>
    <row r="439" spans="1:5" x14ac:dyDescent="0.25">
      <c r="A439" s="236" t="s">
        <v>7229</v>
      </c>
      <c r="B439" s="236">
        <v>36893</v>
      </c>
      <c r="C439" s="236" t="s">
        <v>6838</v>
      </c>
      <c r="D439" s="236">
        <v>44</v>
      </c>
      <c r="E439" s="236" t="s">
        <v>6839</v>
      </c>
    </row>
    <row r="440" spans="1:5" x14ac:dyDescent="0.25">
      <c r="A440" s="236" t="s">
        <v>7230</v>
      </c>
      <c r="B440" s="236">
        <v>36898</v>
      </c>
      <c r="C440" s="236" t="s">
        <v>6838</v>
      </c>
      <c r="D440" s="236">
        <v>44</v>
      </c>
      <c r="E440" s="236" t="s">
        <v>6839</v>
      </c>
    </row>
    <row r="441" spans="1:5" x14ac:dyDescent="0.25">
      <c r="A441" s="236" t="s">
        <v>7231</v>
      </c>
      <c r="B441" s="236">
        <v>36903</v>
      </c>
      <c r="C441" s="236" t="s">
        <v>6838</v>
      </c>
      <c r="D441" s="236">
        <v>44</v>
      </c>
      <c r="E441" s="236" t="s">
        <v>6839</v>
      </c>
    </row>
    <row r="442" spans="1:5" x14ac:dyDescent="0.25">
      <c r="A442" s="236" t="s">
        <v>7232</v>
      </c>
      <c r="B442" s="236">
        <v>36908</v>
      </c>
      <c r="C442" s="236" t="s">
        <v>6838</v>
      </c>
      <c r="D442" s="236">
        <v>44</v>
      </c>
      <c r="E442" s="236" t="s">
        <v>6839</v>
      </c>
    </row>
    <row r="443" spans="1:5" x14ac:dyDescent="0.25">
      <c r="A443" s="236" t="s">
        <v>7233</v>
      </c>
      <c r="B443" s="236">
        <v>36913</v>
      </c>
      <c r="C443" s="236" t="s">
        <v>6838</v>
      </c>
      <c r="D443" s="236">
        <v>44</v>
      </c>
      <c r="E443" s="236" t="s">
        <v>6839</v>
      </c>
    </row>
    <row r="444" spans="1:5" x14ac:dyDescent="0.25">
      <c r="A444" s="236" t="s">
        <v>7234</v>
      </c>
      <c r="B444" s="236">
        <v>36918</v>
      </c>
      <c r="C444" s="236" t="s">
        <v>6838</v>
      </c>
      <c r="D444" s="236">
        <v>44</v>
      </c>
      <c r="E444" s="236" t="s">
        <v>6839</v>
      </c>
    </row>
    <row r="445" spans="1:5" x14ac:dyDescent="0.25">
      <c r="A445" s="236" t="s">
        <v>7235</v>
      </c>
      <c r="B445" s="236">
        <v>36929</v>
      </c>
      <c r="C445" s="236" t="s">
        <v>6838</v>
      </c>
      <c r="D445" s="236">
        <v>44</v>
      </c>
      <c r="E445" s="236" t="s">
        <v>6839</v>
      </c>
    </row>
    <row r="446" spans="1:5" x14ac:dyDescent="0.25">
      <c r="A446" s="236" t="s">
        <v>7236</v>
      </c>
      <c r="B446" s="236">
        <v>36934</v>
      </c>
      <c r="C446" s="236" t="s">
        <v>6838</v>
      </c>
      <c r="D446" s="236">
        <v>44</v>
      </c>
      <c r="E446" s="236" t="s">
        <v>6839</v>
      </c>
    </row>
    <row r="447" spans="1:5" x14ac:dyDescent="0.25">
      <c r="A447" s="236" t="s">
        <v>7237</v>
      </c>
      <c r="B447" s="236">
        <v>36939</v>
      </c>
      <c r="C447" s="236" t="s">
        <v>6838</v>
      </c>
      <c r="D447" s="236">
        <v>44</v>
      </c>
      <c r="E447" s="236" t="s">
        <v>6839</v>
      </c>
    </row>
    <row r="448" spans="1:5" x14ac:dyDescent="0.25">
      <c r="A448" s="236" t="s">
        <v>7238</v>
      </c>
      <c r="B448" s="236">
        <v>36944</v>
      </c>
      <c r="C448" s="236" t="s">
        <v>6838</v>
      </c>
      <c r="D448" s="236">
        <v>44</v>
      </c>
      <c r="E448" s="236" t="s">
        <v>6839</v>
      </c>
    </row>
    <row r="449" spans="1:5" x14ac:dyDescent="0.25">
      <c r="A449" s="236" t="s">
        <v>7239</v>
      </c>
      <c r="B449" s="236">
        <v>36949</v>
      </c>
      <c r="C449" s="236" t="s">
        <v>6838</v>
      </c>
      <c r="D449" s="236">
        <v>44</v>
      </c>
      <c r="E449" s="236" t="s">
        <v>6839</v>
      </c>
    </row>
    <row r="450" spans="1:5" x14ac:dyDescent="0.25">
      <c r="A450" s="236" t="s">
        <v>7240</v>
      </c>
      <c r="B450" s="236">
        <v>36954</v>
      </c>
      <c r="C450" s="236" t="s">
        <v>6838</v>
      </c>
      <c r="D450" s="236">
        <v>44</v>
      </c>
      <c r="E450" s="236" t="s">
        <v>6839</v>
      </c>
    </row>
    <row r="451" spans="1:5" x14ac:dyDescent="0.25">
      <c r="A451" s="236" t="s">
        <v>7241</v>
      </c>
      <c r="B451" s="236">
        <v>36959</v>
      </c>
      <c r="C451" s="236" t="s">
        <v>6838</v>
      </c>
      <c r="D451" s="236">
        <v>44</v>
      </c>
      <c r="E451" s="236" t="s">
        <v>6839</v>
      </c>
    </row>
    <row r="452" spans="1:5" x14ac:dyDescent="0.25">
      <c r="A452" s="236" t="s">
        <v>7242</v>
      </c>
      <c r="B452" s="236">
        <v>36964</v>
      </c>
      <c r="C452" s="236" t="s">
        <v>6838</v>
      </c>
      <c r="D452" s="236">
        <v>44</v>
      </c>
      <c r="E452" s="236" t="s">
        <v>6839</v>
      </c>
    </row>
    <row r="453" spans="1:5" x14ac:dyDescent="0.25">
      <c r="A453" s="236" t="s">
        <v>7243</v>
      </c>
      <c r="B453" s="236">
        <v>36974</v>
      </c>
      <c r="C453" s="236" t="s">
        <v>6838</v>
      </c>
      <c r="D453" s="236">
        <v>44</v>
      </c>
      <c r="E453" s="236" t="s">
        <v>6839</v>
      </c>
    </row>
    <row r="454" spans="1:5" x14ac:dyDescent="0.25">
      <c r="A454" s="236" t="s">
        <v>7244</v>
      </c>
      <c r="B454" s="236">
        <v>36979</v>
      </c>
      <c r="C454" s="236" t="s">
        <v>6838</v>
      </c>
      <c r="D454" s="236">
        <v>44</v>
      </c>
      <c r="E454" s="236" t="s">
        <v>6839</v>
      </c>
    </row>
    <row r="455" spans="1:5" x14ac:dyDescent="0.25">
      <c r="A455" s="236" t="s">
        <v>7245</v>
      </c>
      <c r="B455" s="236">
        <v>36984</v>
      </c>
      <c r="C455" s="236" t="s">
        <v>6838</v>
      </c>
      <c r="D455" s="236">
        <v>44</v>
      </c>
      <c r="E455" s="236" t="s">
        <v>6839</v>
      </c>
    </row>
    <row r="456" spans="1:5" x14ac:dyDescent="0.25">
      <c r="A456" s="236" t="s">
        <v>7246</v>
      </c>
      <c r="B456" s="236">
        <v>36989</v>
      </c>
      <c r="C456" s="236" t="s">
        <v>6838</v>
      </c>
      <c r="D456" s="236">
        <v>44</v>
      </c>
      <c r="E456" s="236" t="s">
        <v>6839</v>
      </c>
    </row>
    <row r="457" spans="1:5" x14ac:dyDescent="0.25">
      <c r="A457" s="236" t="s">
        <v>7247</v>
      </c>
      <c r="B457" s="236">
        <v>36994</v>
      </c>
      <c r="C457" s="236" t="s">
        <v>6838</v>
      </c>
      <c r="D457" s="236">
        <v>44</v>
      </c>
      <c r="E457" s="236" t="s">
        <v>6839</v>
      </c>
    </row>
    <row r="458" spans="1:5" x14ac:dyDescent="0.25">
      <c r="A458" s="236" t="s">
        <v>7248</v>
      </c>
      <c r="B458" s="236">
        <v>36999</v>
      </c>
      <c r="C458" s="236" t="s">
        <v>6838</v>
      </c>
      <c r="D458" s="236">
        <v>44</v>
      </c>
      <c r="E458" s="236" t="s">
        <v>6839</v>
      </c>
    </row>
    <row r="459" spans="1:5" x14ac:dyDescent="0.25">
      <c r="A459" s="236" t="s">
        <v>7249</v>
      </c>
      <c r="B459" s="236">
        <v>37004</v>
      </c>
      <c r="C459" s="236" t="s">
        <v>6838</v>
      </c>
      <c r="D459" s="236">
        <v>44</v>
      </c>
      <c r="E459" s="236" t="s">
        <v>6839</v>
      </c>
    </row>
    <row r="460" spans="1:5" x14ac:dyDescent="0.25">
      <c r="A460" s="236" t="s">
        <v>7250</v>
      </c>
      <c r="B460" s="236">
        <v>37009</v>
      </c>
      <c r="C460" s="236" t="s">
        <v>6838</v>
      </c>
      <c r="D460" s="236">
        <v>44</v>
      </c>
      <c r="E460" s="236" t="s">
        <v>6839</v>
      </c>
    </row>
    <row r="461" spans="1:5" x14ac:dyDescent="0.25">
      <c r="A461" s="236" t="s">
        <v>7251</v>
      </c>
      <c r="B461" s="236">
        <v>37014</v>
      </c>
      <c r="C461" s="236" t="s">
        <v>6838</v>
      </c>
      <c r="D461" s="236">
        <v>44</v>
      </c>
      <c r="E461" s="236" t="s">
        <v>6839</v>
      </c>
    </row>
    <row r="462" spans="1:5" x14ac:dyDescent="0.25">
      <c r="A462" s="236" t="s">
        <v>7252</v>
      </c>
      <c r="B462" s="236">
        <v>37019</v>
      </c>
      <c r="C462" s="236" t="s">
        <v>6838</v>
      </c>
      <c r="D462" s="236">
        <v>44</v>
      </c>
      <c r="E462" s="236" t="s">
        <v>6839</v>
      </c>
    </row>
    <row r="463" spans="1:5" x14ac:dyDescent="0.25">
      <c r="A463" s="236" t="s">
        <v>7253</v>
      </c>
      <c r="B463" s="236">
        <v>37024</v>
      </c>
      <c r="C463" s="236" t="s">
        <v>6838</v>
      </c>
      <c r="D463" s="236">
        <v>44</v>
      </c>
      <c r="E463" s="236" t="s">
        <v>6839</v>
      </c>
    </row>
    <row r="464" spans="1:5" x14ac:dyDescent="0.25">
      <c r="A464" s="236" t="s">
        <v>7254</v>
      </c>
      <c r="B464" s="236">
        <v>37029</v>
      </c>
      <c r="C464" s="236" t="s">
        <v>6838</v>
      </c>
      <c r="D464" s="236">
        <v>44</v>
      </c>
      <c r="E464" s="236" t="s">
        <v>6839</v>
      </c>
    </row>
    <row r="465" spans="1:5" x14ac:dyDescent="0.25">
      <c r="A465" s="236" t="s">
        <v>7255</v>
      </c>
      <c r="B465" s="236">
        <v>37034</v>
      </c>
      <c r="C465" s="236" t="s">
        <v>6838</v>
      </c>
      <c r="D465" s="236">
        <v>44</v>
      </c>
      <c r="E465" s="236" t="s">
        <v>6839</v>
      </c>
    </row>
    <row r="466" spans="1:5" x14ac:dyDescent="0.25">
      <c r="A466" s="236" t="s">
        <v>7256</v>
      </c>
      <c r="B466" s="236">
        <v>37039</v>
      </c>
      <c r="C466" s="236" t="s">
        <v>6838</v>
      </c>
      <c r="D466" s="236">
        <v>44</v>
      </c>
      <c r="E466" s="236" t="s">
        <v>6839</v>
      </c>
    </row>
    <row r="467" spans="1:5" x14ac:dyDescent="0.25">
      <c r="A467" s="236" t="s">
        <v>7257</v>
      </c>
      <c r="B467" s="236">
        <v>37044</v>
      </c>
      <c r="C467" s="236" t="s">
        <v>6838</v>
      </c>
      <c r="D467" s="236">
        <v>44</v>
      </c>
      <c r="E467" s="236" t="s">
        <v>6839</v>
      </c>
    </row>
    <row r="468" spans="1:5" x14ac:dyDescent="0.25">
      <c r="A468" s="236" t="s">
        <v>7258</v>
      </c>
      <c r="B468" s="236">
        <v>37049</v>
      </c>
      <c r="C468" s="236" t="s">
        <v>6838</v>
      </c>
      <c r="D468" s="236">
        <v>44</v>
      </c>
      <c r="E468" s="236" t="s">
        <v>6839</v>
      </c>
    </row>
    <row r="469" spans="1:5" x14ac:dyDescent="0.25">
      <c r="A469" s="236" t="s">
        <v>7259</v>
      </c>
      <c r="B469" s="236">
        <v>37054</v>
      </c>
      <c r="C469" s="236" t="s">
        <v>6838</v>
      </c>
      <c r="D469" s="236">
        <v>44</v>
      </c>
      <c r="E469" s="236" t="s">
        <v>6839</v>
      </c>
    </row>
    <row r="470" spans="1:5" x14ac:dyDescent="0.25">
      <c r="A470" s="236" t="s">
        <v>7260</v>
      </c>
      <c r="B470" s="236">
        <v>37059</v>
      </c>
      <c r="C470" s="236" t="s">
        <v>6838</v>
      </c>
      <c r="D470" s="236">
        <v>44</v>
      </c>
      <c r="E470" s="236" t="s">
        <v>6839</v>
      </c>
    </row>
    <row r="471" spans="1:5" x14ac:dyDescent="0.25">
      <c r="A471" s="236" t="s">
        <v>7261</v>
      </c>
      <c r="B471" s="236">
        <v>37088</v>
      </c>
      <c r="C471" s="236" t="s">
        <v>6838</v>
      </c>
      <c r="D471" s="236">
        <v>44</v>
      </c>
      <c r="E471" s="236" t="s">
        <v>6839</v>
      </c>
    </row>
    <row r="472" spans="1:5" x14ac:dyDescent="0.25">
      <c r="A472" s="236" t="s">
        <v>7262</v>
      </c>
      <c r="B472" s="236">
        <v>37093</v>
      </c>
      <c r="C472" s="236" t="s">
        <v>6838</v>
      </c>
      <c r="D472" s="236">
        <v>44</v>
      </c>
      <c r="E472" s="236" t="s">
        <v>6839</v>
      </c>
    </row>
    <row r="473" spans="1:5" x14ac:dyDescent="0.25">
      <c r="A473" s="236" t="s">
        <v>7263</v>
      </c>
      <c r="B473" s="236">
        <v>38093</v>
      </c>
      <c r="C473" s="236" t="s">
        <v>6838</v>
      </c>
      <c r="D473" s="236">
        <v>44</v>
      </c>
      <c r="E473" s="236" t="s">
        <v>6839</v>
      </c>
    </row>
    <row r="474" spans="1:5" x14ac:dyDescent="0.25">
      <c r="A474" s="236" t="s">
        <v>7264</v>
      </c>
      <c r="B474" s="236">
        <v>38098</v>
      </c>
      <c r="C474" s="236" t="s">
        <v>6838</v>
      </c>
      <c r="D474" s="236">
        <v>44</v>
      </c>
      <c r="E474" s="236" t="s">
        <v>6839</v>
      </c>
    </row>
    <row r="475" spans="1:5" x14ac:dyDescent="0.25">
      <c r="A475" s="236" t="s">
        <v>7265</v>
      </c>
      <c r="B475" s="236">
        <v>38105</v>
      </c>
      <c r="C475" s="236" t="s">
        <v>6838</v>
      </c>
      <c r="D475" s="236">
        <v>44</v>
      </c>
      <c r="E475" s="236" t="s">
        <v>6839</v>
      </c>
    </row>
    <row r="476" spans="1:5" x14ac:dyDescent="0.25">
      <c r="A476" s="236" t="s">
        <v>7266</v>
      </c>
      <c r="B476" s="236">
        <v>38110</v>
      </c>
      <c r="C476" s="236" t="s">
        <v>6838</v>
      </c>
      <c r="D476" s="236">
        <v>44</v>
      </c>
      <c r="E476" s="236" t="s">
        <v>6839</v>
      </c>
    </row>
    <row r="477" spans="1:5" x14ac:dyDescent="0.25">
      <c r="A477" s="236" t="s">
        <v>7267</v>
      </c>
      <c r="B477" s="236">
        <v>38115</v>
      </c>
      <c r="C477" s="236" t="s">
        <v>6838</v>
      </c>
      <c r="D477" s="236">
        <v>44</v>
      </c>
      <c r="E477" s="236" t="s">
        <v>6839</v>
      </c>
    </row>
    <row r="478" spans="1:5" x14ac:dyDescent="0.25">
      <c r="A478" s="236" t="s">
        <v>7268</v>
      </c>
      <c r="B478" s="236">
        <v>38120</v>
      </c>
      <c r="C478" s="236" t="s">
        <v>6838</v>
      </c>
      <c r="D478" s="236">
        <v>44</v>
      </c>
      <c r="E478" s="236" t="s">
        <v>6839</v>
      </c>
    </row>
    <row r="479" spans="1:5" x14ac:dyDescent="0.25">
      <c r="A479" s="236" t="s">
        <v>7269</v>
      </c>
      <c r="B479" s="236">
        <v>38125</v>
      </c>
      <c r="C479" s="236" t="s">
        <v>6838</v>
      </c>
      <c r="D479" s="236">
        <v>44</v>
      </c>
      <c r="E479" s="236" t="s">
        <v>6839</v>
      </c>
    </row>
    <row r="480" spans="1:5" x14ac:dyDescent="0.25">
      <c r="A480" s="236" t="s">
        <v>7270</v>
      </c>
      <c r="B480" s="236">
        <v>38130</v>
      </c>
      <c r="C480" s="236" t="s">
        <v>6838</v>
      </c>
      <c r="D480" s="236">
        <v>44</v>
      </c>
      <c r="E480" s="236" t="s">
        <v>6839</v>
      </c>
    </row>
    <row r="481" spans="1:5" x14ac:dyDescent="0.25">
      <c r="A481" s="236" t="s">
        <v>7271</v>
      </c>
      <c r="B481" s="236">
        <v>38135</v>
      </c>
      <c r="C481" s="236" t="s">
        <v>6838</v>
      </c>
      <c r="D481" s="236">
        <v>44</v>
      </c>
      <c r="E481" s="236" t="s">
        <v>6839</v>
      </c>
    </row>
    <row r="482" spans="1:5" x14ac:dyDescent="0.25">
      <c r="A482" s="236" t="s">
        <v>7272</v>
      </c>
      <c r="B482" s="236">
        <v>38140</v>
      </c>
      <c r="C482" s="236" t="s">
        <v>6838</v>
      </c>
      <c r="D482" s="236">
        <v>44</v>
      </c>
      <c r="E482" s="236" t="s">
        <v>6839</v>
      </c>
    </row>
    <row r="483" spans="1:5" x14ac:dyDescent="0.25">
      <c r="A483" s="236" t="s">
        <v>7273</v>
      </c>
      <c r="B483" s="236">
        <v>38145</v>
      </c>
      <c r="C483" s="236" t="s">
        <v>6838</v>
      </c>
      <c r="D483" s="236">
        <v>44</v>
      </c>
      <c r="E483" s="236" t="s">
        <v>6839</v>
      </c>
    </row>
    <row r="484" spans="1:5" x14ac:dyDescent="0.25">
      <c r="A484" s="236" t="s">
        <v>7274</v>
      </c>
      <c r="B484" s="236">
        <v>38150</v>
      </c>
      <c r="C484" s="236" t="s">
        <v>6838</v>
      </c>
      <c r="D484" s="236">
        <v>44</v>
      </c>
      <c r="E484" s="236" t="s">
        <v>6839</v>
      </c>
    </row>
    <row r="485" spans="1:5" x14ac:dyDescent="0.25">
      <c r="A485" s="236" t="s">
        <v>7275</v>
      </c>
      <c r="B485" s="236">
        <v>38155</v>
      </c>
      <c r="C485" s="236" t="s">
        <v>6838</v>
      </c>
      <c r="D485" s="236">
        <v>44</v>
      </c>
      <c r="E485" s="236" t="s">
        <v>6839</v>
      </c>
    </row>
    <row r="486" spans="1:5" x14ac:dyDescent="0.25">
      <c r="A486" s="236" t="s">
        <v>7276</v>
      </c>
      <c r="B486" s="236">
        <v>38160</v>
      </c>
      <c r="C486" s="236" t="s">
        <v>6838</v>
      </c>
      <c r="D486" s="236">
        <v>44</v>
      </c>
      <c r="E486" s="236" t="s">
        <v>6839</v>
      </c>
    </row>
    <row r="487" spans="1:5" x14ac:dyDescent="0.25">
      <c r="A487" s="236" t="s">
        <v>7277</v>
      </c>
      <c r="B487" s="236">
        <v>38165</v>
      </c>
      <c r="C487" s="236" t="s">
        <v>6838</v>
      </c>
      <c r="D487" s="236">
        <v>44</v>
      </c>
      <c r="E487" s="236" t="s">
        <v>6839</v>
      </c>
    </row>
    <row r="488" spans="1:5" x14ac:dyDescent="0.25">
      <c r="A488" s="236" t="s">
        <v>7278</v>
      </c>
      <c r="B488" s="236">
        <v>38174</v>
      </c>
      <c r="C488" s="236" t="s">
        <v>6838</v>
      </c>
      <c r="D488" s="236">
        <v>44</v>
      </c>
      <c r="E488" s="236" t="s">
        <v>6839</v>
      </c>
    </row>
    <row r="489" spans="1:5" x14ac:dyDescent="0.25">
      <c r="A489" s="236" t="s">
        <v>7279</v>
      </c>
      <c r="B489" s="236">
        <v>38179</v>
      </c>
      <c r="C489" s="236" t="s">
        <v>6838</v>
      </c>
      <c r="D489" s="236">
        <v>44</v>
      </c>
      <c r="E489" s="236" t="s">
        <v>6839</v>
      </c>
    </row>
    <row r="490" spans="1:5" x14ac:dyDescent="0.25">
      <c r="A490" s="236" t="s">
        <v>7280</v>
      </c>
      <c r="B490" s="236">
        <v>38184</v>
      </c>
      <c r="C490" s="236" t="s">
        <v>6838</v>
      </c>
      <c r="D490" s="236">
        <v>44</v>
      </c>
      <c r="E490" s="236" t="s">
        <v>6839</v>
      </c>
    </row>
    <row r="491" spans="1:5" x14ac:dyDescent="0.25">
      <c r="A491" s="236" t="s">
        <v>7281</v>
      </c>
      <c r="B491" s="236">
        <v>38189</v>
      </c>
      <c r="C491" s="236" t="s">
        <v>6838</v>
      </c>
      <c r="D491" s="236">
        <v>44</v>
      </c>
      <c r="E491" s="236" t="s">
        <v>6839</v>
      </c>
    </row>
    <row r="492" spans="1:5" x14ac:dyDescent="0.25">
      <c r="A492" s="236" t="s">
        <v>7282</v>
      </c>
      <c r="B492" s="236">
        <v>38194</v>
      </c>
      <c r="C492" s="236" t="s">
        <v>6838</v>
      </c>
      <c r="D492" s="236">
        <v>44</v>
      </c>
      <c r="E492" s="236" t="s">
        <v>6839</v>
      </c>
    </row>
    <row r="493" spans="1:5" x14ac:dyDescent="0.25">
      <c r="A493" s="236" t="s">
        <v>7283</v>
      </c>
      <c r="B493" s="236">
        <v>38199</v>
      </c>
      <c r="C493" s="236" t="s">
        <v>6838</v>
      </c>
      <c r="D493" s="236">
        <v>44</v>
      </c>
      <c r="E493" s="236" t="s">
        <v>6839</v>
      </c>
    </row>
    <row r="494" spans="1:5" x14ac:dyDescent="0.25">
      <c r="A494" s="236" t="s">
        <v>7284</v>
      </c>
      <c r="B494" s="236">
        <v>38204</v>
      </c>
      <c r="C494" s="236" t="s">
        <v>6838</v>
      </c>
      <c r="D494" s="236">
        <v>44</v>
      </c>
      <c r="E494" s="236" t="s">
        <v>6839</v>
      </c>
    </row>
    <row r="495" spans="1:5" x14ac:dyDescent="0.25">
      <c r="A495" s="236" t="s">
        <v>7285</v>
      </c>
      <c r="B495" s="236">
        <v>38209</v>
      </c>
      <c r="C495" s="236" t="s">
        <v>6838</v>
      </c>
      <c r="D495" s="236">
        <v>44</v>
      </c>
      <c r="E495" s="236" t="s">
        <v>6839</v>
      </c>
    </row>
    <row r="496" spans="1:5" x14ac:dyDescent="0.25">
      <c r="A496" s="236" t="s">
        <v>7286</v>
      </c>
      <c r="B496" s="236">
        <v>38214</v>
      </c>
      <c r="C496" s="236" t="s">
        <v>6838</v>
      </c>
      <c r="D496" s="236">
        <v>44</v>
      </c>
      <c r="E496" s="236" t="s">
        <v>6839</v>
      </c>
    </row>
    <row r="497" spans="1:5" x14ac:dyDescent="0.25">
      <c r="A497" s="236" t="s">
        <v>7287</v>
      </c>
      <c r="B497" s="236">
        <v>38219</v>
      </c>
      <c r="C497" s="236" t="s">
        <v>6838</v>
      </c>
      <c r="D497" s="236">
        <v>44</v>
      </c>
      <c r="E497" s="236" t="s">
        <v>6839</v>
      </c>
    </row>
    <row r="498" spans="1:5" x14ac:dyDescent="0.25">
      <c r="A498" s="236" t="s">
        <v>7288</v>
      </c>
      <c r="B498" s="236">
        <v>38224</v>
      </c>
      <c r="C498" s="236" t="s">
        <v>6838</v>
      </c>
      <c r="D498" s="236">
        <v>44</v>
      </c>
      <c r="E498" s="236" t="s">
        <v>6839</v>
      </c>
    </row>
    <row r="499" spans="1:5" x14ac:dyDescent="0.25">
      <c r="A499" s="236" t="s">
        <v>7289</v>
      </c>
      <c r="B499" s="236">
        <v>38229</v>
      </c>
      <c r="C499" s="236" t="s">
        <v>6838</v>
      </c>
      <c r="D499" s="236">
        <v>44</v>
      </c>
      <c r="E499" s="236" t="s">
        <v>6839</v>
      </c>
    </row>
    <row r="500" spans="1:5" x14ac:dyDescent="0.25">
      <c r="A500" s="236" t="s">
        <v>7290</v>
      </c>
      <c r="B500" s="236">
        <v>38234</v>
      </c>
      <c r="C500" s="236" t="s">
        <v>6838</v>
      </c>
      <c r="D500" s="236">
        <v>44</v>
      </c>
      <c r="E500" s="236" t="s">
        <v>6839</v>
      </c>
    </row>
    <row r="501" spans="1:5" x14ac:dyDescent="0.25">
      <c r="A501" s="236" t="s">
        <v>7291</v>
      </c>
      <c r="B501" s="236">
        <v>38239</v>
      </c>
      <c r="C501" s="236" t="s">
        <v>6838</v>
      </c>
      <c r="D501" s="236">
        <v>44</v>
      </c>
      <c r="E501" s="236" t="s">
        <v>6839</v>
      </c>
    </row>
    <row r="502" spans="1:5" x14ac:dyDescent="0.25">
      <c r="A502" s="236" t="s">
        <v>7292</v>
      </c>
      <c r="B502" s="236">
        <v>38244</v>
      </c>
      <c r="C502" s="236" t="s">
        <v>6838</v>
      </c>
      <c r="D502" s="236">
        <v>44</v>
      </c>
      <c r="E502" s="236" t="s">
        <v>6839</v>
      </c>
    </row>
    <row r="503" spans="1:5" x14ac:dyDescent="0.25">
      <c r="A503" s="236" t="s">
        <v>7293</v>
      </c>
      <c r="B503" s="236">
        <v>38249</v>
      </c>
      <c r="C503" s="236" t="s">
        <v>6838</v>
      </c>
      <c r="D503" s="236">
        <v>44</v>
      </c>
      <c r="E503" s="236" t="s">
        <v>6839</v>
      </c>
    </row>
    <row r="504" spans="1:5" x14ac:dyDescent="0.25">
      <c r="A504" s="236" t="s">
        <v>7294</v>
      </c>
      <c r="B504" s="236">
        <v>38254</v>
      </c>
      <c r="C504" s="236" t="s">
        <v>6838</v>
      </c>
      <c r="D504" s="236">
        <v>44</v>
      </c>
      <c r="E504" s="236" t="s">
        <v>6839</v>
      </c>
    </row>
    <row r="505" spans="1:5" x14ac:dyDescent="0.25">
      <c r="A505" s="236" t="s">
        <v>7295</v>
      </c>
      <c r="B505" s="236">
        <v>38259</v>
      </c>
      <c r="C505" s="236" t="s">
        <v>6838</v>
      </c>
      <c r="D505" s="236">
        <v>44</v>
      </c>
      <c r="E505" s="236" t="s">
        <v>6839</v>
      </c>
    </row>
    <row r="506" spans="1:5" x14ac:dyDescent="0.25">
      <c r="A506" s="236" t="s">
        <v>7296</v>
      </c>
      <c r="B506" s="236">
        <v>38264</v>
      </c>
      <c r="C506" s="236" t="s">
        <v>6838</v>
      </c>
      <c r="D506" s="236">
        <v>44</v>
      </c>
      <c r="E506" s="236" t="s">
        <v>6839</v>
      </c>
    </row>
    <row r="507" spans="1:5" x14ac:dyDescent="0.25">
      <c r="A507" s="236" t="s">
        <v>7297</v>
      </c>
      <c r="B507" s="236">
        <v>38269</v>
      </c>
      <c r="C507" s="236" t="s">
        <v>6838</v>
      </c>
      <c r="D507" s="236">
        <v>44</v>
      </c>
      <c r="E507" s="236" t="s">
        <v>6839</v>
      </c>
    </row>
    <row r="508" spans="1:5" x14ac:dyDescent="0.25">
      <c r="A508" s="236" t="s">
        <v>7298</v>
      </c>
      <c r="B508" s="236">
        <v>38274</v>
      </c>
      <c r="C508" s="236" t="s">
        <v>6838</v>
      </c>
      <c r="D508" s="236">
        <v>44</v>
      </c>
      <c r="E508" s="236" t="s">
        <v>6839</v>
      </c>
    </row>
    <row r="509" spans="1:5" x14ac:dyDescent="0.25">
      <c r="A509" s="236" t="s">
        <v>7299</v>
      </c>
      <c r="B509" s="236">
        <v>38279</v>
      </c>
      <c r="C509" s="236" t="s">
        <v>6838</v>
      </c>
      <c r="D509" s="236">
        <v>44</v>
      </c>
      <c r="E509" s="236" t="s">
        <v>6839</v>
      </c>
    </row>
    <row r="510" spans="1:5" x14ac:dyDescent="0.25">
      <c r="A510" s="236" t="s">
        <v>7300</v>
      </c>
      <c r="B510" s="236">
        <v>38446</v>
      </c>
      <c r="C510" s="236" t="s">
        <v>6838</v>
      </c>
      <c r="D510" s="236">
        <v>44</v>
      </c>
      <c r="E510" s="236" t="s">
        <v>6839</v>
      </c>
    </row>
    <row r="511" spans="1:5" x14ac:dyDescent="0.25">
      <c r="A511" s="236" t="s">
        <v>7301</v>
      </c>
      <c r="B511" s="236">
        <v>38414</v>
      </c>
      <c r="C511" s="236" t="s">
        <v>6838</v>
      </c>
      <c r="D511" s="236">
        <v>44</v>
      </c>
      <c r="E511" s="236" t="s">
        <v>6839</v>
      </c>
    </row>
    <row r="512" spans="1:5" x14ac:dyDescent="0.25">
      <c r="A512" s="236" t="s">
        <v>7302</v>
      </c>
      <c r="B512" s="236">
        <v>38419</v>
      </c>
      <c r="C512" s="236" t="s">
        <v>6838</v>
      </c>
      <c r="D512" s="236">
        <v>44</v>
      </c>
      <c r="E512" s="236" t="s">
        <v>6839</v>
      </c>
    </row>
    <row r="513" spans="1:5" x14ac:dyDescent="0.25">
      <c r="A513" s="236" t="s">
        <v>7303</v>
      </c>
      <c r="B513" s="236">
        <v>38424</v>
      </c>
      <c r="C513" s="236" t="s">
        <v>6838</v>
      </c>
      <c r="D513" s="236">
        <v>44</v>
      </c>
      <c r="E513" s="236" t="s">
        <v>6839</v>
      </c>
    </row>
    <row r="514" spans="1:5" x14ac:dyDescent="0.25">
      <c r="A514" s="236" t="s">
        <v>7304</v>
      </c>
      <c r="B514" s="236">
        <v>38429</v>
      </c>
      <c r="C514" s="236" t="s">
        <v>6838</v>
      </c>
      <c r="D514" s="236">
        <v>44</v>
      </c>
      <c r="E514" s="236" t="s">
        <v>6839</v>
      </c>
    </row>
    <row r="515" spans="1:5" x14ac:dyDescent="0.25">
      <c r="A515" s="236" t="s">
        <v>7305</v>
      </c>
      <c r="B515" s="236">
        <v>38434</v>
      </c>
      <c r="C515" s="236" t="s">
        <v>6838</v>
      </c>
      <c r="D515" s="236">
        <v>44</v>
      </c>
      <c r="E515" s="236" t="s">
        <v>6839</v>
      </c>
    </row>
    <row r="516" spans="1:5" x14ac:dyDescent="0.25">
      <c r="A516" s="236" t="s">
        <v>7306</v>
      </c>
      <c r="B516" s="236">
        <v>38439</v>
      </c>
      <c r="C516" s="236" t="s">
        <v>6838</v>
      </c>
      <c r="D516" s="236">
        <v>44</v>
      </c>
      <c r="E516" s="236" t="s">
        <v>6839</v>
      </c>
    </row>
    <row r="517" spans="1:5" x14ac:dyDescent="0.25">
      <c r="A517" s="236" t="s">
        <v>7307</v>
      </c>
      <c r="B517" s="236">
        <v>38284</v>
      </c>
      <c r="C517" s="236" t="s">
        <v>6838</v>
      </c>
      <c r="D517" s="236">
        <v>44</v>
      </c>
      <c r="E517" s="236" t="s">
        <v>6839</v>
      </c>
    </row>
    <row r="518" spans="1:5" x14ac:dyDescent="0.25">
      <c r="A518" s="236" t="s">
        <v>7308</v>
      </c>
      <c r="B518" s="236">
        <v>38289</v>
      </c>
      <c r="C518" s="236" t="s">
        <v>6838</v>
      </c>
      <c r="D518" s="236">
        <v>44</v>
      </c>
      <c r="E518" s="236" t="s">
        <v>6839</v>
      </c>
    </row>
    <row r="519" spans="1:5" x14ac:dyDescent="0.25">
      <c r="A519" s="236" t="s">
        <v>7309</v>
      </c>
      <c r="B519" s="236">
        <v>38294</v>
      </c>
      <c r="C519" s="236" t="s">
        <v>6838</v>
      </c>
      <c r="D519" s="236">
        <v>44</v>
      </c>
      <c r="E519" s="236" t="s">
        <v>6839</v>
      </c>
    </row>
    <row r="520" spans="1:5" x14ac:dyDescent="0.25">
      <c r="A520" s="236" t="s">
        <v>7310</v>
      </c>
      <c r="B520" s="236">
        <v>38299</v>
      </c>
      <c r="C520" s="236" t="s">
        <v>6838</v>
      </c>
      <c r="D520" s="236">
        <v>44</v>
      </c>
      <c r="E520" s="236" t="s">
        <v>6839</v>
      </c>
    </row>
    <row r="521" spans="1:5" x14ac:dyDescent="0.25">
      <c r="A521" s="236" t="s">
        <v>7311</v>
      </c>
      <c r="B521" s="236">
        <v>38304</v>
      </c>
      <c r="C521" s="236" t="s">
        <v>6838</v>
      </c>
      <c r="D521" s="236">
        <v>44</v>
      </c>
      <c r="E521" s="236" t="s">
        <v>6839</v>
      </c>
    </row>
    <row r="522" spans="1:5" x14ac:dyDescent="0.25">
      <c r="A522" s="236" t="s">
        <v>7312</v>
      </c>
      <c r="B522" s="236">
        <v>38309</v>
      </c>
      <c r="C522" s="236" t="s">
        <v>6838</v>
      </c>
      <c r="D522" s="236">
        <v>44</v>
      </c>
      <c r="E522" s="236" t="s">
        <v>6839</v>
      </c>
    </row>
    <row r="523" spans="1:5" x14ac:dyDescent="0.25">
      <c r="A523" s="236" t="s">
        <v>7313</v>
      </c>
      <c r="B523" s="236">
        <v>38314</v>
      </c>
      <c r="C523" s="236" t="s">
        <v>6838</v>
      </c>
      <c r="D523" s="236">
        <v>44</v>
      </c>
      <c r="E523" s="236" t="s">
        <v>6839</v>
      </c>
    </row>
    <row r="524" spans="1:5" x14ac:dyDescent="0.25">
      <c r="A524" s="236" t="s">
        <v>7314</v>
      </c>
      <c r="B524" s="236">
        <v>38319</v>
      </c>
      <c r="C524" s="236" t="s">
        <v>6838</v>
      </c>
      <c r="D524" s="236">
        <v>44</v>
      </c>
      <c r="E524" s="236" t="s">
        <v>6839</v>
      </c>
    </row>
    <row r="525" spans="1:5" x14ac:dyDescent="0.25">
      <c r="A525" s="236" t="s">
        <v>7315</v>
      </c>
      <c r="B525" s="236">
        <v>38324</v>
      </c>
      <c r="C525" s="236" t="s">
        <v>6838</v>
      </c>
      <c r="D525" s="236">
        <v>44</v>
      </c>
      <c r="E525" s="236" t="s">
        <v>6839</v>
      </c>
    </row>
    <row r="526" spans="1:5" x14ac:dyDescent="0.25">
      <c r="A526" s="236" t="s">
        <v>7316</v>
      </c>
      <c r="B526" s="236">
        <v>38329</v>
      </c>
      <c r="C526" s="236" t="s">
        <v>6838</v>
      </c>
      <c r="D526" s="236">
        <v>44</v>
      </c>
      <c r="E526" s="236" t="s">
        <v>6839</v>
      </c>
    </row>
    <row r="527" spans="1:5" x14ac:dyDescent="0.25">
      <c r="A527" s="236" t="s">
        <v>7317</v>
      </c>
      <c r="B527" s="236">
        <v>38334</v>
      </c>
      <c r="C527" s="236" t="s">
        <v>6838</v>
      </c>
      <c r="D527" s="236">
        <v>44</v>
      </c>
      <c r="E527" s="236" t="s">
        <v>6839</v>
      </c>
    </row>
    <row r="528" spans="1:5" x14ac:dyDescent="0.25">
      <c r="A528" s="236" t="s">
        <v>7318</v>
      </c>
      <c r="B528" s="236">
        <v>38339</v>
      </c>
      <c r="C528" s="236" t="s">
        <v>6838</v>
      </c>
      <c r="D528" s="236">
        <v>44</v>
      </c>
      <c r="E528" s="236" t="s">
        <v>6839</v>
      </c>
    </row>
    <row r="529" spans="1:6" x14ac:dyDescent="0.25">
      <c r="A529" s="236" t="s">
        <v>7319</v>
      </c>
      <c r="B529" s="236">
        <v>38344</v>
      </c>
      <c r="C529" s="236" t="s">
        <v>6838</v>
      </c>
      <c r="D529" s="236">
        <v>44</v>
      </c>
      <c r="E529" s="236" t="s">
        <v>6839</v>
      </c>
    </row>
    <row r="530" spans="1:6" x14ac:dyDescent="0.25">
      <c r="A530" s="236" t="s">
        <v>7320</v>
      </c>
      <c r="B530" s="236">
        <v>38349</v>
      </c>
      <c r="C530" s="236" t="s">
        <v>6838</v>
      </c>
      <c r="D530" s="236">
        <v>44</v>
      </c>
      <c r="E530" s="236" t="s">
        <v>6839</v>
      </c>
    </row>
    <row r="531" spans="1:6" x14ac:dyDescent="0.25">
      <c r="A531" s="236" t="s">
        <v>7321</v>
      </c>
      <c r="B531" s="236">
        <v>38354</v>
      </c>
      <c r="C531" s="236" t="s">
        <v>6838</v>
      </c>
      <c r="D531" s="236">
        <v>44</v>
      </c>
      <c r="E531" s="236" t="s">
        <v>6839</v>
      </c>
    </row>
    <row r="532" spans="1:6" x14ac:dyDescent="0.25">
      <c r="A532" s="236" t="s">
        <v>7322</v>
      </c>
      <c r="B532" s="236">
        <v>38359</v>
      </c>
      <c r="C532" s="236" t="s">
        <v>6838</v>
      </c>
      <c r="D532" s="236">
        <v>44</v>
      </c>
      <c r="E532" s="236" t="s">
        <v>6839</v>
      </c>
    </row>
    <row r="533" spans="1:6" x14ac:dyDescent="0.25">
      <c r="A533" s="236" t="s">
        <v>7323</v>
      </c>
      <c r="B533" s="236">
        <v>38364</v>
      </c>
      <c r="C533" s="236" t="s">
        <v>6838</v>
      </c>
      <c r="D533" s="236">
        <v>44</v>
      </c>
      <c r="E533" s="236" t="s">
        <v>6839</v>
      </c>
    </row>
    <row r="534" spans="1:6" x14ac:dyDescent="0.25">
      <c r="A534" s="236" t="s">
        <v>7324</v>
      </c>
      <c r="B534" s="236">
        <v>38369</v>
      </c>
      <c r="C534" s="236" t="s">
        <v>6838</v>
      </c>
      <c r="D534" s="236">
        <v>44</v>
      </c>
      <c r="E534" s="236" t="s">
        <v>6839</v>
      </c>
    </row>
    <row r="535" spans="1:6" x14ac:dyDescent="0.25">
      <c r="A535" s="236" t="s">
        <v>7325</v>
      </c>
      <c r="B535" s="236">
        <v>38374</v>
      </c>
      <c r="C535" s="236" t="s">
        <v>6838</v>
      </c>
      <c r="D535" s="236">
        <v>44</v>
      </c>
      <c r="E535" s="236" t="s">
        <v>6839</v>
      </c>
    </row>
    <row r="536" spans="1:6" x14ac:dyDescent="0.25">
      <c r="A536" s="236" t="s">
        <v>7326</v>
      </c>
      <c r="B536" s="236">
        <v>38379</v>
      </c>
      <c r="C536" s="236" t="s">
        <v>6838</v>
      </c>
      <c r="D536" s="236">
        <v>44</v>
      </c>
      <c r="E536" s="236" t="s">
        <v>6839</v>
      </c>
    </row>
    <row r="537" spans="1:6" x14ac:dyDescent="0.25">
      <c r="A537" s="236" t="s">
        <v>7327</v>
      </c>
      <c r="B537" s="236">
        <v>38384</v>
      </c>
      <c r="C537" s="236" t="s">
        <v>6838</v>
      </c>
      <c r="D537" s="236">
        <v>44</v>
      </c>
      <c r="E537" s="236" t="s">
        <v>6839</v>
      </c>
    </row>
    <row r="538" spans="1:6" x14ac:dyDescent="0.25">
      <c r="A538" s="236" t="s">
        <v>7328</v>
      </c>
      <c r="B538" s="236">
        <v>38389</v>
      </c>
      <c r="C538" s="236" t="s">
        <v>6838</v>
      </c>
      <c r="D538" s="236">
        <v>44</v>
      </c>
      <c r="E538" s="236" t="s">
        <v>6839</v>
      </c>
    </row>
    <row r="539" spans="1:6" x14ac:dyDescent="0.25">
      <c r="A539" s="236" t="s">
        <v>7329</v>
      </c>
      <c r="B539" s="236">
        <v>38394</v>
      </c>
      <c r="C539" s="236" t="s">
        <v>6838</v>
      </c>
      <c r="D539" s="236">
        <v>44</v>
      </c>
      <c r="E539" s="236" t="s">
        <v>6839</v>
      </c>
    </row>
    <row r="540" spans="1:6" x14ac:dyDescent="0.25">
      <c r="A540" s="236" t="s">
        <v>7330</v>
      </c>
      <c r="B540" s="236">
        <v>38399</v>
      </c>
      <c r="C540" s="236" t="s">
        <v>6838</v>
      </c>
      <c r="D540" s="236">
        <v>44</v>
      </c>
      <c r="E540" s="236" t="s">
        <v>6839</v>
      </c>
    </row>
    <row r="541" spans="1:6" x14ac:dyDescent="0.25">
      <c r="A541" s="236" t="s">
        <v>7331</v>
      </c>
      <c r="B541" s="236">
        <v>38404</v>
      </c>
      <c r="C541" s="236" t="s">
        <v>6838</v>
      </c>
      <c r="D541" s="236">
        <v>44</v>
      </c>
      <c r="E541" s="236" t="s">
        <v>6839</v>
      </c>
    </row>
    <row r="542" spans="1:6" x14ac:dyDescent="0.25">
      <c r="A542" s="236" t="s">
        <v>7332</v>
      </c>
      <c r="B542" s="236">
        <v>38409</v>
      </c>
      <c r="C542" s="236" t="s">
        <v>6838</v>
      </c>
      <c r="D542" s="236">
        <v>44</v>
      </c>
      <c r="E542" s="236" t="s">
        <v>6839</v>
      </c>
    </row>
    <row r="543" spans="1:6" x14ac:dyDescent="0.25">
      <c r="A543" s="236" t="s">
        <v>7333</v>
      </c>
      <c r="B543" s="236">
        <v>38451</v>
      </c>
      <c r="C543" s="236" t="s">
        <v>6838</v>
      </c>
      <c r="D543" s="236">
        <v>44</v>
      </c>
      <c r="E543" s="236" t="s">
        <v>6839</v>
      </c>
    </row>
    <row r="544" spans="1:6" x14ac:dyDescent="0.25">
      <c r="A544" s="236" t="s">
        <v>7334</v>
      </c>
      <c r="B544" s="236">
        <v>34927</v>
      </c>
      <c r="C544" s="236" t="s">
        <v>7335</v>
      </c>
      <c r="D544" s="236">
        <v>44</v>
      </c>
      <c r="E544" s="236" t="s">
        <v>6839</v>
      </c>
      <c r="F544" s="236" t="s">
        <v>7336</v>
      </c>
    </row>
    <row r="545" spans="1:5" x14ac:dyDescent="0.25">
      <c r="A545" s="236" t="s">
        <v>7337</v>
      </c>
      <c r="B545" s="236">
        <v>34987</v>
      </c>
      <c r="C545" s="236" t="s">
        <v>7338</v>
      </c>
      <c r="D545" s="236">
        <v>43</v>
      </c>
      <c r="E545" s="236" t="s">
        <v>7339</v>
      </c>
    </row>
    <row r="546" spans="1:5" x14ac:dyDescent="0.25">
      <c r="A546" s="236" t="s">
        <v>7340</v>
      </c>
      <c r="B546" s="236">
        <v>34992</v>
      </c>
      <c r="C546" s="236" t="s">
        <v>7338</v>
      </c>
      <c r="D546" s="236">
        <v>43</v>
      </c>
      <c r="E546" s="236" t="s">
        <v>7339</v>
      </c>
    </row>
    <row r="547" spans="1:5" x14ac:dyDescent="0.25">
      <c r="A547" s="236" t="s">
        <v>7341</v>
      </c>
      <c r="B547" s="236">
        <v>34997</v>
      </c>
      <c r="C547" s="236" t="s">
        <v>7338</v>
      </c>
      <c r="D547" s="236">
        <v>43</v>
      </c>
      <c r="E547" s="236" t="s">
        <v>7339</v>
      </c>
    </row>
    <row r="548" spans="1:5" x14ac:dyDescent="0.25">
      <c r="A548" s="236" t="s">
        <v>7342</v>
      </c>
      <c r="B548" s="236">
        <v>35002</v>
      </c>
      <c r="C548" s="236" t="s">
        <v>7338</v>
      </c>
      <c r="D548" s="236">
        <v>43</v>
      </c>
      <c r="E548" s="236" t="s">
        <v>7339</v>
      </c>
    </row>
    <row r="549" spans="1:5" x14ac:dyDescent="0.25">
      <c r="A549" s="236" t="s">
        <v>7343</v>
      </c>
      <c r="B549" s="236">
        <v>35007</v>
      </c>
      <c r="C549" s="236" t="s">
        <v>7338</v>
      </c>
      <c r="D549" s="236">
        <v>43</v>
      </c>
      <c r="E549" s="236" t="s">
        <v>7339</v>
      </c>
    </row>
    <row r="550" spans="1:5" x14ac:dyDescent="0.25">
      <c r="A550" s="236" t="s">
        <v>7344</v>
      </c>
      <c r="B550" s="236">
        <v>35012</v>
      </c>
      <c r="C550" s="236" t="s">
        <v>7338</v>
      </c>
      <c r="D550" s="236">
        <v>43</v>
      </c>
      <c r="E550" s="236" t="s">
        <v>7339</v>
      </c>
    </row>
    <row r="551" spans="1:5" x14ac:dyDescent="0.25">
      <c r="A551" s="236" t="s">
        <v>7345</v>
      </c>
      <c r="B551" s="236">
        <v>35017</v>
      </c>
      <c r="C551" s="236" t="s">
        <v>7338</v>
      </c>
      <c r="D551" s="236">
        <v>43</v>
      </c>
      <c r="E551" s="236" t="s">
        <v>7339</v>
      </c>
    </row>
    <row r="552" spans="1:5" x14ac:dyDescent="0.25">
      <c r="A552" s="236" t="s">
        <v>7346</v>
      </c>
      <c r="B552" s="236">
        <v>35022</v>
      </c>
      <c r="C552" s="236" t="s">
        <v>7338</v>
      </c>
      <c r="D552" s="236">
        <v>43</v>
      </c>
      <c r="E552" s="236" t="s">
        <v>7339</v>
      </c>
    </row>
    <row r="553" spans="1:5" x14ac:dyDescent="0.25">
      <c r="A553" s="236" t="s">
        <v>7347</v>
      </c>
      <c r="B553" s="236">
        <v>35027</v>
      </c>
      <c r="C553" s="236" t="s">
        <v>7338</v>
      </c>
      <c r="D553" s="236">
        <v>43</v>
      </c>
      <c r="E553" s="236" t="s">
        <v>7339</v>
      </c>
    </row>
    <row r="554" spans="1:5" x14ac:dyDescent="0.25">
      <c r="A554" s="236" t="s">
        <v>7348</v>
      </c>
      <c r="B554" s="236">
        <v>35032</v>
      </c>
      <c r="C554" s="236" t="s">
        <v>7338</v>
      </c>
      <c r="D554" s="236">
        <v>43</v>
      </c>
      <c r="E554" s="236" t="s">
        <v>7339</v>
      </c>
    </row>
    <row r="555" spans="1:5" x14ac:dyDescent="0.25">
      <c r="A555" s="236" t="s">
        <v>7349</v>
      </c>
      <c r="B555" s="236">
        <v>35037</v>
      </c>
      <c r="C555" s="236" t="s">
        <v>7338</v>
      </c>
      <c r="D555" s="236">
        <v>43</v>
      </c>
      <c r="E555" s="236" t="s">
        <v>7339</v>
      </c>
    </row>
    <row r="556" spans="1:5" x14ac:dyDescent="0.25">
      <c r="A556" s="236" t="s">
        <v>7350</v>
      </c>
      <c r="B556" s="236">
        <v>35096</v>
      </c>
      <c r="C556" s="236" t="s">
        <v>7338</v>
      </c>
      <c r="D556" s="236">
        <v>43</v>
      </c>
      <c r="E556" s="236" t="s">
        <v>7339</v>
      </c>
    </row>
    <row r="557" spans="1:5" x14ac:dyDescent="0.25">
      <c r="A557" s="236" t="s">
        <v>7351</v>
      </c>
      <c r="B557" s="236">
        <v>35103</v>
      </c>
      <c r="C557" s="236" t="s">
        <v>7338</v>
      </c>
      <c r="D557" s="236">
        <v>43</v>
      </c>
      <c r="E557" s="236" t="s">
        <v>7339</v>
      </c>
    </row>
    <row r="558" spans="1:5" x14ac:dyDescent="0.25">
      <c r="A558" s="236" t="s">
        <v>7352</v>
      </c>
      <c r="B558" s="236">
        <v>35082</v>
      </c>
      <c r="C558" s="236" t="s">
        <v>7338</v>
      </c>
      <c r="D558" s="236">
        <v>43</v>
      </c>
      <c r="E558" s="236" t="s">
        <v>7339</v>
      </c>
    </row>
    <row r="559" spans="1:5" x14ac:dyDescent="0.25">
      <c r="A559" s="236" t="s">
        <v>7353</v>
      </c>
      <c r="B559" s="236">
        <v>35087</v>
      </c>
      <c r="C559" s="236" t="s">
        <v>7338</v>
      </c>
      <c r="D559" s="236">
        <v>43</v>
      </c>
      <c r="E559" s="236" t="s">
        <v>7339</v>
      </c>
    </row>
    <row r="560" spans="1:5" x14ac:dyDescent="0.25">
      <c r="A560" s="236" t="s">
        <v>7354</v>
      </c>
      <c r="B560" s="236">
        <v>35062</v>
      </c>
      <c r="C560" s="236" t="s">
        <v>7338</v>
      </c>
      <c r="D560" s="236">
        <v>43</v>
      </c>
      <c r="E560" s="236" t="s">
        <v>7339</v>
      </c>
    </row>
    <row r="561" spans="1:5" x14ac:dyDescent="0.25">
      <c r="A561" s="236" t="s">
        <v>7355</v>
      </c>
      <c r="B561" s="236">
        <v>35067</v>
      </c>
      <c r="C561" s="236" t="s">
        <v>7338</v>
      </c>
      <c r="D561" s="236">
        <v>43</v>
      </c>
      <c r="E561" s="236" t="s">
        <v>7339</v>
      </c>
    </row>
    <row r="562" spans="1:5" x14ac:dyDescent="0.25">
      <c r="A562" s="236" t="s">
        <v>7356</v>
      </c>
      <c r="B562" s="236">
        <v>35072</v>
      </c>
      <c r="C562" s="236" t="s">
        <v>7338</v>
      </c>
      <c r="D562" s="236">
        <v>43</v>
      </c>
      <c r="E562" s="236" t="s">
        <v>7339</v>
      </c>
    </row>
    <row r="563" spans="1:5" x14ac:dyDescent="0.25">
      <c r="A563" s="236" t="s">
        <v>7357</v>
      </c>
      <c r="B563" s="236">
        <v>35077</v>
      </c>
      <c r="C563" s="236" t="s">
        <v>7338</v>
      </c>
      <c r="D563" s="236">
        <v>43</v>
      </c>
      <c r="E563" s="236" t="s">
        <v>7339</v>
      </c>
    </row>
    <row r="564" spans="1:5" x14ac:dyDescent="0.25">
      <c r="A564" s="236" t="s">
        <v>7358</v>
      </c>
      <c r="B564" s="236">
        <v>35042</v>
      </c>
      <c r="C564" s="236" t="s">
        <v>7338</v>
      </c>
      <c r="D564" s="236">
        <v>43</v>
      </c>
      <c r="E564" s="236" t="s">
        <v>7339</v>
      </c>
    </row>
    <row r="565" spans="1:5" x14ac:dyDescent="0.25">
      <c r="A565" s="236" t="s">
        <v>7359</v>
      </c>
      <c r="B565" s="236">
        <v>35047</v>
      </c>
      <c r="C565" s="236" t="s">
        <v>7338</v>
      </c>
      <c r="D565" s="236">
        <v>43</v>
      </c>
      <c r="E565" s="236" t="s">
        <v>7339</v>
      </c>
    </row>
    <row r="566" spans="1:5" x14ac:dyDescent="0.25">
      <c r="A566" s="236" t="s">
        <v>7360</v>
      </c>
      <c r="B566" s="236">
        <v>35052</v>
      </c>
      <c r="C566" s="236" t="s">
        <v>7338</v>
      </c>
      <c r="D566" s="236">
        <v>43</v>
      </c>
      <c r="E566" s="236" t="s">
        <v>7339</v>
      </c>
    </row>
    <row r="567" spans="1:5" x14ac:dyDescent="0.25">
      <c r="A567" s="236" t="s">
        <v>7361</v>
      </c>
      <c r="B567" s="236">
        <v>35057</v>
      </c>
      <c r="C567" s="236" t="s">
        <v>7338</v>
      </c>
      <c r="D567" s="236">
        <v>43</v>
      </c>
      <c r="E567" s="236" t="s">
        <v>7339</v>
      </c>
    </row>
    <row r="568" spans="1:5" x14ac:dyDescent="0.25">
      <c r="A568" s="236" t="s">
        <v>7362</v>
      </c>
      <c r="B568" s="236">
        <v>34048</v>
      </c>
      <c r="C568" s="236" t="s">
        <v>7338</v>
      </c>
      <c r="D568" s="236">
        <v>43</v>
      </c>
      <c r="E568" s="236" t="s">
        <v>7339</v>
      </c>
    </row>
    <row r="569" spans="1:5" x14ac:dyDescent="0.25">
      <c r="A569" s="236" t="s">
        <v>7363</v>
      </c>
      <c r="B569" s="236">
        <v>33639</v>
      </c>
      <c r="C569" s="236" t="s">
        <v>7338</v>
      </c>
      <c r="D569" s="236">
        <v>43</v>
      </c>
      <c r="E569" s="236" t="s">
        <v>7339</v>
      </c>
    </row>
    <row r="570" spans="1:5" x14ac:dyDescent="0.25">
      <c r="A570" s="236" t="s">
        <v>7364</v>
      </c>
      <c r="B570" s="236">
        <v>33644</v>
      </c>
      <c r="C570" s="236" t="s">
        <v>7338</v>
      </c>
      <c r="D570" s="236">
        <v>43</v>
      </c>
      <c r="E570" s="236" t="s">
        <v>7339</v>
      </c>
    </row>
    <row r="571" spans="1:5" x14ac:dyDescent="0.25">
      <c r="A571" s="236" t="s">
        <v>7365</v>
      </c>
      <c r="B571" s="236">
        <v>33724</v>
      </c>
      <c r="C571" s="236" t="s">
        <v>7338</v>
      </c>
      <c r="D571" s="236">
        <v>43</v>
      </c>
      <c r="E571" s="236" t="s">
        <v>7339</v>
      </c>
    </row>
    <row r="572" spans="1:5" x14ac:dyDescent="0.25">
      <c r="A572" s="236" t="s">
        <v>7366</v>
      </c>
      <c r="B572" s="236">
        <v>33786</v>
      </c>
      <c r="C572" s="236" t="s">
        <v>7338</v>
      </c>
      <c r="D572" s="236">
        <v>43</v>
      </c>
      <c r="E572" s="236" t="s">
        <v>7339</v>
      </c>
    </row>
    <row r="573" spans="1:5" x14ac:dyDescent="0.25">
      <c r="A573" s="236" t="s">
        <v>7367</v>
      </c>
      <c r="B573" s="236">
        <v>35639</v>
      </c>
      <c r="C573" s="236" t="s">
        <v>7338</v>
      </c>
      <c r="D573" s="236">
        <v>43</v>
      </c>
      <c r="E573" s="236" t="s">
        <v>7339</v>
      </c>
    </row>
    <row r="574" spans="1:5" x14ac:dyDescent="0.25">
      <c r="A574" s="236" t="s">
        <v>7368</v>
      </c>
      <c r="B574" s="236">
        <v>35644</v>
      </c>
      <c r="C574" s="236" t="s">
        <v>7338</v>
      </c>
      <c r="D574" s="236">
        <v>43</v>
      </c>
      <c r="E574" s="236" t="s">
        <v>7339</v>
      </c>
    </row>
    <row r="575" spans="1:5" x14ac:dyDescent="0.25">
      <c r="A575" s="236" t="s">
        <v>7369</v>
      </c>
      <c r="B575" s="236">
        <v>35649</v>
      </c>
      <c r="C575" s="236" t="s">
        <v>7338</v>
      </c>
      <c r="D575" s="236">
        <v>43</v>
      </c>
      <c r="E575" s="236" t="s">
        <v>7339</v>
      </c>
    </row>
    <row r="576" spans="1:5" x14ac:dyDescent="0.25">
      <c r="A576" s="236" t="s">
        <v>7370</v>
      </c>
      <c r="B576" s="236">
        <v>35654</v>
      </c>
      <c r="C576" s="236" t="s">
        <v>7338</v>
      </c>
      <c r="D576" s="236">
        <v>43</v>
      </c>
      <c r="E576" s="236" t="s">
        <v>7339</v>
      </c>
    </row>
    <row r="577" spans="1:5" x14ac:dyDescent="0.25">
      <c r="A577" s="236" t="s">
        <v>7371</v>
      </c>
      <c r="B577" s="236">
        <v>35610</v>
      </c>
      <c r="C577" s="236" t="s">
        <v>7338</v>
      </c>
      <c r="D577" s="236">
        <v>43</v>
      </c>
      <c r="E577" s="236" t="s">
        <v>7339</v>
      </c>
    </row>
    <row r="578" spans="1:5" x14ac:dyDescent="0.25">
      <c r="A578" s="236" t="s">
        <v>7372</v>
      </c>
      <c r="B578" s="236">
        <v>35634</v>
      </c>
      <c r="C578" s="236" t="s">
        <v>7338</v>
      </c>
      <c r="D578" s="236">
        <v>43</v>
      </c>
      <c r="E578" s="236" t="s">
        <v>7339</v>
      </c>
    </row>
    <row r="579" spans="1:5" x14ac:dyDescent="0.25">
      <c r="A579" s="236" t="s">
        <v>7373</v>
      </c>
      <c r="B579" s="236">
        <v>35630</v>
      </c>
      <c r="C579" s="236" t="s">
        <v>7338</v>
      </c>
      <c r="D579" s="236">
        <v>43</v>
      </c>
      <c r="E579" s="236" t="s">
        <v>7339</v>
      </c>
    </row>
    <row r="580" spans="1:5" x14ac:dyDescent="0.25">
      <c r="A580" s="236" t="s">
        <v>7374</v>
      </c>
      <c r="B580" s="236">
        <v>35590</v>
      </c>
      <c r="C580" s="236" t="s">
        <v>7338</v>
      </c>
      <c r="D580" s="236">
        <v>43</v>
      </c>
      <c r="E580" s="236" t="s">
        <v>7339</v>
      </c>
    </row>
    <row r="581" spans="1:5" x14ac:dyDescent="0.25">
      <c r="A581" s="236" t="s">
        <v>7375</v>
      </c>
      <c r="B581" s="236">
        <v>35595</v>
      </c>
      <c r="C581" s="236" t="s">
        <v>7338</v>
      </c>
      <c r="D581" s="236">
        <v>43</v>
      </c>
      <c r="E581" s="236" t="s">
        <v>7339</v>
      </c>
    </row>
    <row r="582" spans="1:5" x14ac:dyDescent="0.25">
      <c r="A582" s="236" t="s">
        <v>7376</v>
      </c>
      <c r="B582" s="236">
        <v>35600</v>
      </c>
      <c r="C582" s="236" t="s">
        <v>7338</v>
      </c>
      <c r="D582" s="236">
        <v>43</v>
      </c>
      <c r="E582" s="236" t="s">
        <v>7339</v>
      </c>
    </row>
    <row r="583" spans="1:5" x14ac:dyDescent="0.25">
      <c r="A583" s="236" t="s">
        <v>7377</v>
      </c>
      <c r="B583" s="236">
        <v>35605</v>
      </c>
      <c r="C583" s="236" t="s">
        <v>7338</v>
      </c>
      <c r="D583" s="236">
        <v>43</v>
      </c>
      <c r="E583" s="236" t="s">
        <v>7339</v>
      </c>
    </row>
    <row r="584" spans="1:5" x14ac:dyDescent="0.25">
      <c r="A584" s="236" t="s">
        <v>7378</v>
      </c>
      <c r="B584" s="236">
        <v>35560</v>
      </c>
      <c r="C584" s="236" t="s">
        <v>7338</v>
      </c>
      <c r="D584" s="236">
        <v>43</v>
      </c>
      <c r="E584" s="236" t="s">
        <v>7339</v>
      </c>
    </row>
    <row r="585" spans="1:5" x14ac:dyDescent="0.25">
      <c r="A585" s="236" t="s">
        <v>7379</v>
      </c>
      <c r="B585" s="236">
        <v>35565</v>
      </c>
      <c r="C585" s="236" t="s">
        <v>7338</v>
      </c>
      <c r="D585" s="236">
        <v>43</v>
      </c>
      <c r="E585" s="236" t="s">
        <v>7339</v>
      </c>
    </row>
    <row r="586" spans="1:5" x14ac:dyDescent="0.25">
      <c r="A586" s="236" t="s">
        <v>7380</v>
      </c>
      <c r="B586" s="236">
        <v>35580</v>
      </c>
      <c r="C586" s="236" t="s">
        <v>7338</v>
      </c>
      <c r="D586" s="236">
        <v>43</v>
      </c>
      <c r="E586" s="236" t="s">
        <v>7339</v>
      </c>
    </row>
    <row r="587" spans="1:5" x14ac:dyDescent="0.25">
      <c r="A587" s="236" t="s">
        <v>7381</v>
      </c>
      <c r="B587" s="236">
        <v>35585</v>
      </c>
      <c r="C587" s="236" t="s">
        <v>7338</v>
      </c>
      <c r="D587" s="236">
        <v>43</v>
      </c>
      <c r="E587" s="236" t="s">
        <v>7339</v>
      </c>
    </row>
    <row r="588" spans="1:5" x14ac:dyDescent="0.25">
      <c r="A588" s="236" t="s">
        <v>7382</v>
      </c>
      <c r="B588" s="236">
        <v>35542</v>
      </c>
      <c r="C588" s="236" t="s">
        <v>7338</v>
      </c>
      <c r="D588" s="236">
        <v>43</v>
      </c>
      <c r="E588" s="236" t="s">
        <v>7339</v>
      </c>
    </row>
    <row r="589" spans="1:5" x14ac:dyDescent="0.25">
      <c r="A589" s="236" t="s">
        <v>7383</v>
      </c>
      <c r="B589" s="236">
        <v>35553</v>
      </c>
      <c r="C589" s="236" t="s">
        <v>7338</v>
      </c>
      <c r="D589" s="236">
        <v>43</v>
      </c>
      <c r="E589" s="236" t="s">
        <v>7339</v>
      </c>
    </row>
    <row r="590" spans="1:5" x14ac:dyDescent="0.25">
      <c r="A590" s="236" t="s">
        <v>7384</v>
      </c>
      <c r="B590" s="236">
        <v>35532</v>
      </c>
      <c r="C590" s="236" t="s">
        <v>7338</v>
      </c>
      <c r="D590" s="236">
        <v>43</v>
      </c>
      <c r="E590" s="236" t="s">
        <v>7339</v>
      </c>
    </row>
    <row r="591" spans="1:5" x14ac:dyDescent="0.25">
      <c r="A591" s="236" t="s">
        <v>7385</v>
      </c>
      <c r="B591" s="236">
        <v>35537</v>
      </c>
      <c r="C591" s="236" t="s">
        <v>7338</v>
      </c>
      <c r="D591" s="236">
        <v>43</v>
      </c>
      <c r="E591" s="236" t="s">
        <v>7339</v>
      </c>
    </row>
    <row r="592" spans="1:5" x14ac:dyDescent="0.25">
      <c r="A592" s="236" t="s">
        <v>7386</v>
      </c>
      <c r="B592" s="236">
        <v>35512</v>
      </c>
      <c r="C592" s="236" t="s">
        <v>7338</v>
      </c>
      <c r="D592" s="236">
        <v>43</v>
      </c>
      <c r="E592" s="236" t="s">
        <v>7339</v>
      </c>
    </row>
    <row r="593" spans="1:5" x14ac:dyDescent="0.25">
      <c r="A593" s="236" t="s">
        <v>7387</v>
      </c>
      <c r="B593" s="236">
        <v>35517</v>
      </c>
      <c r="C593" s="236" t="s">
        <v>7338</v>
      </c>
      <c r="D593" s="236">
        <v>43</v>
      </c>
      <c r="E593" s="236" t="s">
        <v>7339</v>
      </c>
    </row>
    <row r="594" spans="1:5" x14ac:dyDescent="0.25">
      <c r="A594" s="236" t="s">
        <v>7388</v>
      </c>
      <c r="B594" s="236">
        <v>35522</v>
      </c>
      <c r="C594" s="236" t="s">
        <v>7338</v>
      </c>
      <c r="D594" s="236">
        <v>43</v>
      </c>
      <c r="E594" s="236" t="s">
        <v>7339</v>
      </c>
    </row>
    <row r="595" spans="1:5" x14ac:dyDescent="0.25">
      <c r="A595" s="236" t="s">
        <v>7389</v>
      </c>
      <c r="B595" s="236">
        <v>35527</v>
      </c>
      <c r="C595" s="236" t="s">
        <v>7338</v>
      </c>
      <c r="D595" s="236">
        <v>43</v>
      </c>
      <c r="E595" s="236" t="s">
        <v>7339</v>
      </c>
    </row>
    <row r="596" spans="1:5" x14ac:dyDescent="0.25">
      <c r="A596" s="236" t="s">
        <v>7390</v>
      </c>
      <c r="B596" s="236">
        <v>35492</v>
      </c>
      <c r="C596" s="236" t="s">
        <v>7338</v>
      </c>
      <c r="D596" s="236">
        <v>43</v>
      </c>
      <c r="E596" s="236" t="s">
        <v>7339</v>
      </c>
    </row>
    <row r="597" spans="1:5" x14ac:dyDescent="0.25">
      <c r="A597" s="236" t="s">
        <v>7391</v>
      </c>
      <c r="B597" s="236">
        <v>35497</v>
      </c>
      <c r="C597" s="236" t="s">
        <v>7338</v>
      </c>
      <c r="D597" s="236">
        <v>43</v>
      </c>
      <c r="E597" s="236" t="s">
        <v>7339</v>
      </c>
    </row>
    <row r="598" spans="1:5" x14ac:dyDescent="0.25">
      <c r="A598" s="236" t="s">
        <v>7392</v>
      </c>
      <c r="B598" s="236">
        <v>35502</v>
      </c>
      <c r="C598" s="236" t="s">
        <v>7338</v>
      </c>
      <c r="D598" s="236">
        <v>43</v>
      </c>
      <c r="E598" s="236" t="s">
        <v>7339</v>
      </c>
    </row>
    <row r="599" spans="1:5" x14ac:dyDescent="0.25">
      <c r="A599" s="236" t="s">
        <v>7393</v>
      </c>
      <c r="B599" s="236">
        <v>35507</v>
      </c>
      <c r="C599" s="236" t="s">
        <v>7338</v>
      </c>
      <c r="D599" s="236">
        <v>43</v>
      </c>
      <c r="E599" s="236" t="s">
        <v>7339</v>
      </c>
    </row>
    <row r="600" spans="1:5" x14ac:dyDescent="0.25">
      <c r="A600" s="236" t="s">
        <v>7394</v>
      </c>
      <c r="B600" s="236">
        <v>35472</v>
      </c>
      <c r="C600" s="236" t="s">
        <v>7338</v>
      </c>
      <c r="D600" s="236">
        <v>43</v>
      </c>
      <c r="E600" s="236" t="s">
        <v>7339</v>
      </c>
    </row>
    <row r="601" spans="1:5" x14ac:dyDescent="0.25">
      <c r="A601" s="236" t="s">
        <v>7395</v>
      </c>
      <c r="B601" s="236">
        <v>35477</v>
      </c>
      <c r="C601" s="236" t="s">
        <v>7338</v>
      </c>
      <c r="D601" s="236">
        <v>43</v>
      </c>
      <c r="E601" s="236" t="s">
        <v>7339</v>
      </c>
    </row>
    <row r="602" spans="1:5" x14ac:dyDescent="0.25">
      <c r="A602" s="236" t="s">
        <v>7396</v>
      </c>
      <c r="B602" s="236">
        <v>35482</v>
      </c>
      <c r="C602" s="236" t="s">
        <v>7338</v>
      </c>
      <c r="D602" s="236">
        <v>43</v>
      </c>
      <c r="E602" s="236" t="s">
        <v>7339</v>
      </c>
    </row>
    <row r="603" spans="1:5" x14ac:dyDescent="0.25">
      <c r="A603" s="236" t="s">
        <v>7397</v>
      </c>
      <c r="B603" s="236">
        <v>35487</v>
      </c>
      <c r="C603" s="236" t="s">
        <v>7338</v>
      </c>
      <c r="D603" s="236">
        <v>43</v>
      </c>
      <c r="E603" s="236" t="s">
        <v>7339</v>
      </c>
    </row>
    <row r="604" spans="1:5" x14ac:dyDescent="0.25">
      <c r="A604" s="236" t="s">
        <v>7398</v>
      </c>
      <c r="B604" s="236">
        <v>35452</v>
      </c>
      <c r="C604" s="236" t="s">
        <v>7338</v>
      </c>
      <c r="D604" s="236">
        <v>43</v>
      </c>
      <c r="E604" s="236" t="s">
        <v>7339</v>
      </c>
    </row>
    <row r="605" spans="1:5" x14ac:dyDescent="0.25">
      <c r="A605" s="236" t="s">
        <v>7399</v>
      </c>
      <c r="B605" s="236">
        <v>35457</v>
      </c>
      <c r="C605" s="236" t="s">
        <v>7338</v>
      </c>
      <c r="D605" s="236">
        <v>43</v>
      </c>
      <c r="E605" s="236" t="s">
        <v>7339</v>
      </c>
    </row>
    <row r="606" spans="1:5" x14ac:dyDescent="0.25">
      <c r="A606" s="236" t="s">
        <v>7400</v>
      </c>
      <c r="B606" s="236">
        <v>35462</v>
      </c>
      <c r="C606" s="236" t="s">
        <v>7338</v>
      </c>
      <c r="D606" s="236">
        <v>43</v>
      </c>
      <c r="E606" s="236" t="s">
        <v>7339</v>
      </c>
    </row>
    <row r="607" spans="1:5" x14ac:dyDescent="0.25">
      <c r="A607" s="236" t="s">
        <v>7401</v>
      </c>
      <c r="B607" s="236">
        <v>35467</v>
      </c>
      <c r="C607" s="236" t="s">
        <v>7338</v>
      </c>
      <c r="D607" s="236">
        <v>43</v>
      </c>
      <c r="E607" s="236" t="s">
        <v>7339</v>
      </c>
    </row>
    <row r="608" spans="1:5" x14ac:dyDescent="0.25">
      <c r="A608" s="236" t="s">
        <v>7402</v>
      </c>
      <c r="B608" s="236">
        <v>35432</v>
      </c>
      <c r="C608" s="236" t="s">
        <v>7338</v>
      </c>
      <c r="D608" s="236">
        <v>43</v>
      </c>
      <c r="E608" s="236" t="s">
        <v>7339</v>
      </c>
    </row>
    <row r="609" spans="1:5" x14ac:dyDescent="0.25">
      <c r="A609" s="236" t="s">
        <v>7403</v>
      </c>
      <c r="B609" s="236">
        <v>35437</v>
      </c>
      <c r="C609" s="236" t="s">
        <v>7338</v>
      </c>
      <c r="D609" s="236">
        <v>43</v>
      </c>
      <c r="E609" s="236" t="s">
        <v>7339</v>
      </c>
    </row>
    <row r="610" spans="1:5" x14ac:dyDescent="0.25">
      <c r="A610" s="236" t="s">
        <v>7404</v>
      </c>
      <c r="B610" s="236">
        <v>35442</v>
      </c>
      <c r="C610" s="236" t="s">
        <v>7338</v>
      </c>
      <c r="D610" s="236">
        <v>43</v>
      </c>
      <c r="E610" s="236" t="s">
        <v>7339</v>
      </c>
    </row>
    <row r="611" spans="1:5" x14ac:dyDescent="0.25">
      <c r="A611" s="236" t="s">
        <v>7405</v>
      </c>
      <c r="B611" s="236">
        <v>35447</v>
      </c>
      <c r="C611" s="236" t="s">
        <v>7338</v>
      </c>
      <c r="D611" s="236">
        <v>43</v>
      </c>
      <c r="E611" s="236" t="s">
        <v>7339</v>
      </c>
    </row>
    <row r="612" spans="1:5" x14ac:dyDescent="0.25">
      <c r="A612" s="236" t="s">
        <v>7406</v>
      </c>
      <c r="B612" s="236">
        <v>35412</v>
      </c>
      <c r="C612" s="236" t="s">
        <v>7338</v>
      </c>
      <c r="D612" s="236">
        <v>43</v>
      </c>
      <c r="E612" s="236" t="s">
        <v>7339</v>
      </c>
    </row>
    <row r="613" spans="1:5" x14ac:dyDescent="0.25">
      <c r="A613" s="236" t="s">
        <v>7407</v>
      </c>
      <c r="B613" s="236">
        <v>35417</v>
      </c>
      <c r="C613" s="236" t="s">
        <v>7338</v>
      </c>
      <c r="D613" s="236">
        <v>43</v>
      </c>
      <c r="E613" s="236" t="s">
        <v>7339</v>
      </c>
    </row>
    <row r="614" spans="1:5" x14ac:dyDescent="0.25">
      <c r="A614" s="236" t="s">
        <v>7408</v>
      </c>
      <c r="B614" s="236">
        <v>35422</v>
      </c>
      <c r="C614" s="236" t="s">
        <v>7338</v>
      </c>
      <c r="D614" s="236">
        <v>43</v>
      </c>
      <c r="E614" s="236" t="s">
        <v>7339</v>
      </c>
    </row>
    <row r="615" spans="1:5" x14ac:dyDescent="0.25">
      <c r="A615" s="236" t="s">
        <v>7409</v>
      </c>
      <c r="B615" s="236">
        <v>35427</v>
      </c>
      <c r="C615" s="236" t="s">
        <v>7338</v>
      </c>
      <c r="D615" s="236">
        <v>43</v>
      </c>
      <c r="E615" s="236" t="s">
        <v>7339</v>
      </c>
    </row>
    <row r="616" spans="1:5" x14ac:dyDescent="0.25">
      <c r="A616" s="236" t="s">
        <v>7410</v>
      </c>
      <c r="B616" s="236">
        <v>35392</v>
      </c>
      <c r="C616" s="236" t="s">
        <v>7338</v>
      </c>
      <c r="D616" s="236">
        <v>43</v>
      </c>
      <c r="E616" s="236" t="s">
        <v>7339</v>
      </c>
    </row>
    <row r="617" spans="1:5" x14ac:dyDescent="0.25">
      <c r="A617" s="236" t="s">
        <v>7411</v>
      </c>
      <c r="B617" s="236">
        <v>35397</v>
      </c>
      <c r="C617" s="236" t="s">
        <v>7338</v>
      </c>
      <c r="D617" s="236">
        <v>43</v>
      </c>
      <c r="E617" s="236" t="s">
        <v>7339</v>
      </c>
    </row>
    <row r="618" spans="1:5" x14ac:dyDescent="0.25">
      <c r="A618" s="236" t="s">
        <v>7412</v>
      </c>
      <c r="B618" s="236">
        <v>35402</v>
      </c>
      <c r="C618" s="236" t="s">
        <v>7338</v>
      </c>
      <c r="D618" s="236">
        <v>43</v>
      </c>
      <c r="E618" s="236" t="s">
        <v>7339</v>
      </c>
    </row>
    <row r="619" spans="1:5" x14ac:dyDescent="0.25">
      <c r="A619" s="236" t="s">
        <v>7413</v>
      </c>
      <c r="B619" s="236">
        <v>35407</v>
      </c>
      <c r="C619" s="236" t="s">
        <v>7338</v>
      </c>
      <c r="D619" s="236">
        <v>43</v>
      </c>
      <c r="E619" s="236" t="s">
        <v>7339</v>
      </c>
    </row>
    <row r="620" spans="1:5" x14ac:dyDescent="0.25">
      <c r="A620" s="236" t="s">
        <v>7414</v>
      </c>
      <c r="B620" s="236">
        <v>35372</v>
      </c>
      <c r="C620" s="236" t="s">
        <v>7338</v>
      </c>
      <c r="D620" s="236">
        <v>43</v>
      </c>
      <c r="E620" s="236" t="s">
        <v>7339</v>
      </c>
    </row>
    <row r="621" spans="1:5" x14ac:dyDescent="0.25">
      <c r="A621" s="236" t="s">
        <v>7415</v>
      </c>
      <c r="B621" s="236">
        <v>35377</v>
      </c>
      <c r="C621" s="236" t="s">
        <v>7338</v>
      </c>
      <c r="D621" s="236">
        <v>43</v>
      </c>
      <c r="E621" s="236" t="s">
        <v>7339</v>
      </c>
    </row>
    <row r="622" spans="1:5" x14ac:dyDescent="0.25">
      <c r="A622" s="236" t="s">
        <v>7416</v>
      </c>
      <c r="B622" s="236">
        <v>35382</v>
      </c>
      <c r="C622" s="236" t="s">
        <v>7338</v>
      </c>
      <c r="D622" s="236">
        <v>43</v>
      </c>
      <c r="E622" s="236" t="s">
        <v>7339</v>
      </c>
    </row>
    <row r="623" spans="1:5" x14ac:dyDescent="0.25">
      <c r="A623" s="236" t="s">
        <v>7417</v>
      </c>
      <c r="B623" s="236">
        <v>35387</v>
      </c>
      <c r="C623" s="236" t="s">
        <v>7338</v>
      </c>
      <c r="D623" s="236">
        <v>43</v>
      </c>
      <c r="E623" s="236" t="s">
        <v>7339</v>
      </c>
    </row>
    <row r="624" spans="1:5" x14ac:dyDescent="0.25">
      <c r="A624" s="236" t="s">
        <v>7418</v>
      </c>
      <c r="B624" s="236">
        <v>35352</v>
      </c>
      <c r="C624" s="236" t="s">
        <v>7338</v>
      </c>
      <c r="D624" s="236">
        <v>43</v>
      </c>
      <c r="E624" s="236" t="s">
        <v>7339</v>
      </c>
    </row>
    <row r="625" spans="1:5" x14ac:dyDescent="0.25">
      <c r="A625" s="236" t="s">
        <v>7419</v>
      </c>
      <c r="B625" s="236">
        <v>35357</v>
      </c>
      <c r="C625" s="236" t="s">
        <v>7338</v>
      </c>
      <c r="D625" s="236">
        <v>43</v>
      </c>
      <c r="E625" s="236" t="s">
        <v>7339</v>
      </c>
    </row>
    <row r="626" spans="1:5" x14ac:dyDescent="0.25">
      <c r="A626" s="236" t="s">
        <v>7420</v>
      </c>
      <c r="B626" s="236">
        <v>35362</v>
      </c>
      <c r="C626" s="236" t="s">
        <v>7338</v>
      </c>
      <c r="D626" s="236">
        <v>43</v>
      </c>
      <c r="E626" s="236" t="s">
        <v>7339</v>
      </c>
    </row>
    <row r="627" spans="1:5" x14ac:dyDescent="0.25">
      <c r="A627" s="236" t="s">
        <v>7421</v>
      </c>
      <c r="B627" s="236">
        <v>35367</v>
      </c>
      <c r="C627" s="236" t="s">
        <v>7338</v>
      </c>
      <c r="D627" s="236">
        <v>43</v>
      </c>
      <c r="E627" s="236" t="s">
        <v>7339</v>
      </c>
    </row>
    <row r="628" spans="1:5" x14ac:dyDescent="0.25">
      <c r="A628" s="236" t="s">
        <v>7422</v>
      </c>
      <c r="B628" s="236">
        <v>35332</v>
      </c>
      <c r="C628" s="236" t="s">
        <v>7338</v>
      </c>
      <c r="D628" s="236">
        <v>43</v>
      </c>
      <c r="E628" s="236" t="s">
        <v>7339</v>
      </c>
    </row>
    <row r="629" spans="1:5" x14ac:dyDescent="0.25">
      <c r="A629" s="236" t="s">
        <v>7423</v>
      </c>
      <c r="B629" s="236">
        <v>35337</v>
      </c>
      <c r="C629" s="236" t="s">
        <v>7338</v>
      </c>
      <c r="D629" s="236">
        <v>43</v>
      </c>
      <c r="E629" s="236" t="s">
        <v>7339</v>
      </c>
    </row>
    <row r="630" spans="1:5" x14ac:dyDescent="0.25">
      <c r="A630" s="236" t="s">
        <v>7424</v>
      </c>
      <c r="B630" s="236">
        <v>35342</v>
      </c>
      <c r="C630" s="236" t="s">
        <v>7338</v>
      </c>
      <c r="D630" s="236">
        <v>43</v>
      </c>
      <c r="E630" s="236" t="s">
        <v>7339</v>
      </c>
    </row>
    <row r="631" spans="1:5" x14ac:dyDescent="0.25">
      <c r="A631" s="236" t="s">
        <v>7425</v>
      </c>
      <c r="B631" s="236">
        <v>35347</v>
      </c>
      <c r="C631" s="236" t="s">
        <v>7338</v>
      </c>
      <c r="D631" s="236">
        <v>43</v>
      </c>
      <c r="E631" s="236" t="s">
        <v>7339</v>
      </c>
    </row>
    <row r="632" spans="1:5" x14ac:dyDescent="0.25">
      <c r="A632" s="236" t="s">
        <v>7426</v>
      </c>
      <c r="B632" s="236">
        <v>35312</v>
      </c>
      <c r="C632" s="236" t="s">
        <v>7338</v>
      </c>
      <c r="D632" s="236">
        <v>43</v>
      </c>
      <c r="E632" s="236" t="s">
        <v>7339</v>
      </c>
    </row>
    <row r="633" spans="1:5" x14ac:dyDescent="0.25">
      <c r="A633" s="236" t="s">
        <v>7427</v>
      </c>
      <c r="B633" s="236">
        <v>35317</v>
      </c>
      <c r="C633" s="236" t="s">
        <v>7338</v>
      </c>
      <c r="D633" s="236">
        <v>43</v>
      </c>
      <c r="E633" s="236" t="s">
        <v>7339</v>
      </c>
    </row>
    <row r="634" spans="1:5" x14ac:dyDescent="0.25">
      <c r="A634" s="236" t="s">
        <v>7428</v>
      </c>
      <c r="B634" s="236">
        <v>35322</v>
      </c>
      <c r="C634" s="236" t="s">
        <v>7338</v>
      </c>
      <c r="D634" s="236">
        <v>43</v>
      </c>
      <c r="E634" s="236" t="s">
        <v>7339</v>
      </c>
    </row>
    <row r="635" spans="1:5" x14ac:dyDescent="0.25">
      <c r="A635" s="236" t="s">
        <v>7429</v>
      </c>
      <c r="B635" s="236">
        <v>35327</v>
      </c>
      <c r="C635" s="236" t="s">
        <v>7338</v>
      </c>
      <c r="D635" s="236">
        <v>43</v>
      </c>
      <c r="E635" s="236" t="s">
        <v>7339</v>
      </c>
    </row>
    <row r="636" spans="1:5" x14ac:dyDescent="0.25">
      <c r="A636" s="236" t="s">
        <v>7430</v>
      </c>
      <c r="B636" s="236">
        <v>35292</v>
      </c>
      <c r="C636" s="236" t="s">
        <v>7338</v>
      </c>
      <c r="D636" s="236">
        <v>43</v>
      </c>
      <c r="E636" s="236" t="s">
        <v>7339</v>
      </c>
    </row>
    <row r="637" spans="1:5" x14ac:dyDescent="0.25">
      <c r="A637" s="236" t="s">
        <v>7431</v>
      </c>
      <c r="B637" s="236">
        <v>35297</v>
      </c>
      <c r="C637" s="236" t="s">
        <v>7338</v>
      </c>
      <c r="D637" s="236">
        <v>43</v>
      </c>
      <c r="E637" s="236" t="s">
        <v>7339</v>
      </c>
    </row>
    <row r="638" spans="1:5" x14ac:dyDescent="0.25">
      <c r="A638" s="236" t="s">
        <v>7432</v>
      </c>
      <c r="B638" s="236">
        <v>35302</v>
      </c>
      <c r="C638" s="236" t="s">
        <v>7338</v>
      </c>
      <c r="D638" s="236">
        <v>43</v>
      </c>
      <c r="E638" s="236" t="s">
        <v>7339</v>
      </c>
    </row>
    <row r="639" spans="1:5" x14ac:dyDescent="0.25">
      <c r="A639" s="236" t="s">
        <v>7433</v>
      </c>
      <c r="B639" s="236">
        <v>35307</v>
      </c>
      <c r="C639" s="236" t="s">
        <v>7338</v>
      </c>
      <c r="D639" s="236">
        <v>43</v>
      </c>
      <c r="E639" s="236" t="s">
        <v>7339</v>
      </c>
    </row>
    <row r="640" spans="1:5" x14ac:dyDescent="0.25">
      <c r="A640" s="236" t="s">
        <v>7434</v>
      </c>
      <c r="B640" s="236">
        <v>35272</v>
      </c>
      <c r="C640" s="236" t="s">
        <v>7338</v>
      </c>
      <c r="D640" s="236">
        <v>43</v>
      </c>
      <c r="E640" s="236" t="s">
        <v>7339</v>
      </c>
    </row>
    <row r="641" spans="1:5" x14ac:dyDescent="0.25">
      <c r="A641" s="236" t="s">
        <v>7435</v>
      </c>
      <c r="B641" s="236">
        <v>35277</v>
      </c>
      <c r="C641" s="236" t="s">
        <v>7338</v>
      </c>
      <c r="D641" s="236">
        <v>43</v>
      </c>
      <c r="E641" s="236" t="s">
        <v>7339</v>
      </c>
    </row>
    <row r="642" spans="1:5" x14ac:dyDescent="0.25">
      <c r="A642" s="236" t="s">
        <v>7436</v>
      </c>
      <c r="B642" s="236">
        <v>35282</v>
      </c>
      <c r="C642" s="236" t="s">
        <v>7338</v>
      </c>
      <c r="D642" s="236">
        <v>43</v>
      </c>
      <c r="E642" s="236" t="s">
        <v>7339</v>
      </c>
    </row>
    <row r="643" spans="1:5" x14ac:dyDescent="0.25">
      <c r="A643" s="236" t="s">
        <v>7437</v>
      </c>
      <c r="B643" s="236">
        <v>35287</v>
      </c>
      <c r="C643" s="236" t="s">
        <v>7338</v>
      </c>
      <c r="D643" s="236">
        <v>43</v>
      </c>
      <c r="E643" s="236" t="s">
        <v>7339</v>
      </c>
    </row>
    <row r="644" spans="1:5" x14ac:dyDescent="0.25">
      <c r="A644" s="236" t="s">
        <v>7438</v>
      </c>
      <c r="B644" s="236">
        <v>35252</v>
      </c>
      <c r="C644" s="236" t="s">
        <v>7338</v>
      </c>
      <c r="D644" s="236">
        <v>43</v>
      </c>
      <c r="E644" s="236" t="s">
        <v>7339</v>
      </c>
    </row>
    <row r="645" spans="1:5" x14ac:dyDescent="0.25">
      <c r="A645" s="236" t="s">
        <v>7439</v>
      </c>
      <c r="B645" s="236">
        <v>35257</v>
      </c>
      <c r="C645" s="236" t="s">
        <v>7338</v>
      </c>
      <c r="D645" s="236">
        <v>43</v>
      </c>
      <c r="E645" s="236" t="s">
        <v>7339</v>
      </c>
    </row>
    <row r="646" spans="1:5" x14ac:dyDescent="0.25">
      <c r="A646" s="236" t="s">
        <v>7440</v>
      </c>
      <c r="B646" s="236">
        <v>35262</v>
      </c>
      <c r="C646" s="236" t="s">
        <v>7338</v>
      </c>
      <c r="D646" s="236">
        <v>43</v>
      </c>
      <c r="E646" s="236" t="s">
        <v>7339</v>
      </c>
    </row>
    <row r="647" spans="1:5" x14ac:dyDescent="0.25">
      <c r="A647" s="236" t="s">
        <v>7441</v>
      </c>
      <c r="B647" s="236">
        <v>35267</v>
      </c>
      <c r="C647" s="236" t="s">
        <v>7338</v>
      </c>
      <c r="D647" s="236">
        <v>43</v>
      </c>
      <c r="E647" s="236" t="s">
        <v>7339</v>
      </c>
    </row>
    <row r="648" spans="1:5" x14ac:dyDescent="0.25">
      <c r="A648" s="236" t="s">
        <v>7442</v>
      </c>
      <c r="B648" s="236">
        <v>35232</v>
      </c>
      <c r="C648" s="236" t="s">
        <v>7338</v>
      </c>
      <c r="D648" s="236">
        <v>43</v>
      </c>
      <c r="E648" s="236" t="s">
        <v>7339</v>
      </c>
    </row>
    <row r="649" spans="1:5" x14ac:dyDescent="0.25">
      <c r="A649" s="236" t="s">
        <v>7443</v>
      </c>
      <c r="B649" s="236">
        <v>35237</v>
      </c>
      <c r="C649" s="236" t="s">
        <v>7338</v>
      </c>
      <c r="D649" s="236">
        <v>43</v>
      </c>
      <c r="E649" s="236" t="s">
        <v>7339</v>
      </c>
    </row>
    <row r="650" spans="1:5" x14ac:dyDescent="0.25">
      <c r="A650" s="236" t="s">
        <v>7444</v>
      </c>
      <c r="B650" s="236">
        <v>35242</v>
      </c>
      <c r="C650" s="236" t="s">
        <v>7338</v>
      </c>
      <c r="D650" s="236">
        <v>43</v>
      </c>
      <c r="E650" s="236" t="s">
        <v>7339</v>
      </c>
    </row>
    <row r="651" spans="1:5" x14ac:dyDescent="0.25">
      <c r="A651" s="236" t="s">
        <v>7445</v>
      </c>
      <c r="B651" s="236">
        <v>35247</v>
      </c>
      <c r="C651" s="236" t="s">
        <v>7338</v>
      </c>
      <c r="D651" s="236">
        <v>43</v>
      </c>
      <c r="E651" s="236" t="s">
        <v>7339</v>
      </c>
    </row>
    <row r="652" spans="1:5" x14ac:dyDescent="0.25">
      <c r="A652" s="236" t="s">
        <v>7446</v>
      </c>
      <c r="B652" s="236">
        <v>35212</v>
      </c>
      <c r="C652" s="236" t="s">
        <v>7338</v>
      </c>
      <c r="D652" s="236">
        <v>43</v>
      </c>
      <c r="E652" s="236" t="s">
        <v>7339</v>
      </c>
    </row>
    <row r="653" spans="1:5" x14ac:dyDescent="0.25">
      <c r="A653" s="236" t="s">
        <v>7447</v>
      </c>
      <c r="B653" s="236">
        <v>35217</v>
      </c>
      <c r="C653" s="236" t="s">
        <v>7338</v>
      </c>
      <c r="D653" s="236">
        <v>43</v>
      </c>
      <c r="E653" s="236" t="s">
        <v>7339</v>
      </c>
    </row>
    <row r="654" spans="1:5" x14ac:dyDescent="0.25">
      <c r="A654" s="236" t="s">
        <v>7448</v>
      </c>
      <c r="B654" s="236">
        <v>35222</v>
      </c>
      <c r="C654" s="236" t="s">
        <v>7338</v>
      </c>
      <c r="D654" s="236">
        <v>43</v>
      </c>
      <c r="E654" s="236" t="s">
        <v>7339</v>
      </c>
    </row>
    <row r="655" spans="1:5" x14ac:dyDescent="0.25">
      <c r="A655" s="236" t="s">
        <v>7449</v>
      </c>
      <c r="B655" s="236">
        <v>35227</v>
      </c>
      <c r="C655" s="236" t="s">
        <v>7338</v>
      </c>
      <c r="D655" s="236">
        <v>43</v>
      </c>
      <c r="E655" s="236" t="s">
        <v>7339</v>
      </c>
    </row>
    <row r="656" spans="1:5" x14ac:dyDescent="0.25">
      <c r="A656" s="236" t="s">
        <v>7450</v>
      </c>
      <c r="B656" s="236">
        <v>35192</v>
      </c>
      <c r="C656" s="236" t="s">
        <v>7338</v>
      </c>
      <c r="D656" s="236">
        <v>43</v>
      </c>
      <c r="E656" s="236" t="s">
        <v>7339</v>
      </c>
    </row>
    <row r="657" spans="1:5" x14ac:dyDescent="0.25">
      <c r="A657" s="236" t="s">
        <v>7451</v>
      </c>
      <c r="B657" s="236">
        <v>35197</v>
      </c>
      <c r="C657" s="236" t="s">
        <v>7338</v>
      </c>
      <c r="D657" s="236">
        <v>43</v>
      </c>
      <c r="E657" s="236" t="s">
        <v>7339</v>
      </c>
    </row>
    <row r="658" spans="1:5" x14ac:dyDescent="0.25">
      <c r="A658" s="236" t="s">
        <v>7452</v>
      </c>
      <c r="B658" s="236">
        <v>35202</v>
      </c>
      <c r="C658" s="236" t="s">
        <v>7338</v>
      </c>
      <c r="D658" s="236">
        <v>43</v>
      </c>
      <c r="E658" s="236" t="s">
        <v>7339</v>
      </c>
    </row>
    <row r="659" spans="1:5" x14ac:dyDescent="0.25">
      <c r="A659" s="236" t="s">
        <v>7453</v>
      </c>
      <c r="B659" s="236">
        <v>35207</v>
      </c>
      <c r="C659" s="236" t="s">
        <v>7338</v>
      </c>
      <c r="D659" s="236">
        <v>43</v>
      </c>
      <c r="E659" s="236" t="s">
        <v>7339</v>
      </c>
    </row>
    <row r="660" spans="1:5" x14ac:dyDescent="0.25">
      <c r="A660" s="236" t="s">
        <v>7454</v>
      </c>
      <c r="B660" s="236">
        <v>35172</v>
      </c>
      <c r="C660" s="236" t="s">
        <v>7338</v>
      </c>
      <c r="D660" s="236">
        <v>43</v>
      </c>
      <c r="E660" s="236" t="s">
        <v>7339</v>
      </c>
    </row>
    <row r="661" spans="1:5" x14ac:dyDescent="0.25">
      <c r="A661" s="236" t="s">
        <v>7455</v>
      </c>
      <c r="B661" s="236">
        <v>35177</v>
      </c>
      <c r="C661" s="236" t="s">
        <v>7338</v>
      </c>
      <c r="D661" s="236">
        <v>43</v>
      </c>
      <c r="E661" s="236" t="s">
        <v>7339</v>
      </c>
    </row>
    <row r="662" spans="1:5" x14ac:dyDescent="0.25">
      <c r="A662" s="236" t="s">
        <v>7456</v>
      </c>
      <c r="B662" s="236">
        <v>35182</v>
      </c>
      <c r="C662" s="236" t="s">
        <v>7338</v>
      </c>
      <c r="D662" s="236">
        <v>43</v>
      </c>
      <c r="E662" s="236" t="s">
        <v>7339</v>
      </c>
    </row>
    <row r="663" spans="1:5" x14ac:dyDescent="0.25">
      <c r="A663" s="236" t="s">
        <v>7457</v>
      </c>
      <c r="B663" s="236">
        <v>35187</v>
      </c>
      <c r="C663" s="236" t="s">
        <v>7338</v>
      </c>
      <c r="D663" s="236">
        <v>43</v>
      </c>
      <c r="E663" s="236" t="s">
        <v>7339</v>
      </c>
    </row>
    <row r="664" spans="1:5" x14ac:dyDescent="0.25">
      <c r="A664" s="236" t="s">
        <v>7458</v>
      </c>
      <c r="B664" s="236">
        <v>35152</v>
      </c>
      <c r="C664" s="236" t="s">
        <v>7338</v>
      </c>
      <c r="D664" s="236">
        <v>43</v>
      </c>
      <c r="E664" s="236" t="s">
        <v>7339</v>
      </c>
    </row>
    <row r="665" spans="1:5" x14ac:dyDescent="0.25">
      <c r="A665" s="236" t="s">
        <v>7459</v>
      </c>
      <c r="B665" s="236">
        <v>35157</v>
      </c>
      <c r="C665" s="236" t="s">
        <v>7338</v>
      </c>
      <c r="D665" s="236">
        <v>43</v>
      </c>
      <c r="E665" s="236" t="s">
        <v>7339</v>
      </c>
    </row>
    <row r="666" spans="1:5" x14ac:dyDescent="0.25">
      <c r="A666" s="236" t="s">
        <v>7460</v>
      </c>
      <c r="B666" s="236">
        <v>35162</v>
      </c>
      <c r="C666" s="236" t="s">
        <v>7338</v>
      </c>
      <c r="D666" s="236">
        <v>43</v>
      </c>
      <c r="E666" s="236" t="s">
        <v>7339</v>
      </c>
    </row>
    <row r="667" spans="1:5" x14ac:dyDescent="0.25">
      <c r="A667" s="236" t="s">
        <v>7461</v>
      </c>
      <c r="B667" s="236">
        <v>35167</v>
      </c>
      <c r="C667" s="236" t="s">
        <v>7338</v>
      </c>
      <c r="D667" s="236">
        <v>43</v>
      </c>
      <c r="E667" s="236" t="s">
        <v>7339</v>
      </c>
    </row>
    <row r="668" spans="1:5" x14ac:dyDescent="0.25">
      <c r="A668" s="236" t="s">
        <v>7462</v>
      </c>
      <c r="B668" s="236">
        <v>35132</v>
      </c>
      <c r="C668" s="236" t="s">
        <v>7338</v>
      </c>
      <c r="D668" s="236">
        <v>43</v>
      </c>
      <c r="E668" s="236" t="s">
        <v>7339</v>
      </c>
    </row>
    <row r="669" spans="1:5" x14ac:dyDescent="0.25">
      <c r="A669" s="236" t="s">
        <v>7463</v>
      </c>
      <c r="B669" s="236">
        <v>35137</v>
      </c>
      <c r="C669" s="236" t="s">
        <v>7338</v>
      </c>
      <c r="D669" s="236">
        <v>43</v>
      </c>
      <c r="E669" s="236" t="s">
        <v>7339</v>
      </c>
    </row>
    <row r="670" spans="1:5" x14ac:dyDescent="0.25">
      <c r="A670" s="236" t="s">
        <v>7464</v>
      </c>
      <c r="B670" s="236">
        <v>35142</v>
      </c>
      <c r="C670" s="236" t="s">
        <v>7338</v>
      </c>
      <c r="D670" s="236">
        <v>43</v>
      </c>
      <c r="E670" s="236" t="s">
        <v>7339</v>
      </c>
    </row>
    <row r="671" spans="1:5" x14ac:dyDescent="0.25">
      <c r="A671" s="236" t="s">
        <v>7465</v>
      </c>
      <c r="B671" s="236">
        <v>35147</v>
      </c>
      <c r="C671" s="236" t="s">
        <v>7338</v>
      </c>
      <c r="D671" s="236">
        <v>43</v>
      </c>
      <c r="E671" s="236" t="s">
        <v>7339</v>
      </c>
    </row>
    <row r="672" spans="1:5" x14ac:dyDescent="0.25">
      <c r="A672" s="236" t="s">
        <v>7466</v>
      </c>
      <c r="B672" s="236">
        <v>35112</v>
      </c>
      <c r="C672" s="236" t="s">
        <v>7338</v>
      </c>
      <c r="D672" s="236">
        <v>43</v>
      </c>
      <c r="E672" s="236" t="s">
        <v>7339</v>
      </c>
    </row>
    <row r="673" spans="1:5" x14ac:dyDescent="0.25">
      <c r="A673" s="236" t="s">
        <v>7467</v>
      </c>
      <c r="B673" s="236">
        <v>35117</v>
      </c>
      <c r="C673" s="236" t="s">
        <v>7338</v>
      </c>
      <c r="D673" s="236">
        <v>43</v>
      </c>
      <c r="E673" s="236" t="s">
        <v>7339</v>
      </c>
    </row>
    <row r="674" spans="1:5" x14ac:dyDescent="0.25">
      <c r="A674" s="236" t="s">
        <v>7468</v>
      </c>
      <c r="B674" s="236">
        <v>35122</v>
      </c>
      <c r="C674" s="236" t="s">
        <v>7338</v>
      </c>
      <c r="D674" s="236">
        <v>43</v>
      </c>
      <c r="E674" s="236" t="s">
        <v>7339</v>
      </c>
    </row>
    <row r="675" spans="1:5" x14ac:dyDescent="0.25">
      <c r="A675" s="236" t="s">
        <v>7469</v>
      </c>
      <c r="B675" s="236">
        <v>35127</v>
      </c>
      <c r="C675" s="236" t="s">
        <v>7338</v>
      </c>
      <c r="D675" s="236">
        <v>43</v>
      </c>
      <c r="E675" s="236" t="s">
        <v>7339</v>
      </c>
    </row>
    <row r="676" spans="1:5" x14ac:dyDescent="0.25">
      <c r="A676" s="236" t="s">
        <v>7470</v>
      </c>
      <c r="B676" s="236">
        <v>36177</v>
      </c>
      <c r="C676" s="236" t="s">
        <v>7338</v>
      </c>
      <c r="D676" s="236">
        <v>43</v>
      </c>
      <c r="E676" s="236" t="s">
        <v>7339</v>
      </c>
    </row>
    <row r="677" spans="1:5" x14ac:dyDescent="0.25">
      <c r="A677" s="236" t="s">
        <v>7471</v>
      </c>
      <c r="B677" s="236">
        <v>36197</v>
      </c>
      <c r="C677" s="236" t="s">
        <v>7338</v>
      </c>
      <c r="D677" s="236">
        <v>43</v>
      </c>
      <c r="E677" s="236" t="s">
        <v>7339</v>
      </c>
    </row>
    <row r="678" spans="1:5" x14ac:dyDescent="0.25">
      <c r="A678" s="236" t="s">
        <v>7472</v>
      </c>
      <c r="B678" s="236">
        <v>36202</v>
      </c>
      <c r="C678" s="236" t="s">
        <v>7338</v>
      </c>
      <c r="D678" s="236">
        <v>43</v>
      </c>
      <c r="E678" s="236" t="s">
        <v>7339</v>
      </c>
    </row>
    <row r="679" spans="1:5" x14ac:dyDescent="0.25">
      <c r="A679" s="236" t="s">
        <v>7473</v>
      </c>
      <c r="B679" s="236">
        <v>36207</v>
      </c>
      <c r="C679" s="236" t="s">
        <v>7338</v>
      </c>
      <c r="D679" s="236">
        <v>43</v>
      </c>
      <c r="E679" s="236" t="s">
        <v>7339</v>
      </c>
    </row>
    <row r="680" spans="1:5" x14ac:dyDescent="0.25">
      <c r="A680" s="236" t="s">
        <v>7474</v>
      </c>
      <c r="B680" s="236">
        <v>36149</v>
      </c>
      <c r="C680" s="236" t="s">
        <v>7338</v>
      </c>
      <c r="D680" s="236">
        <v>43</v>
      </c>
      <c r="E680" s="236" t="s">
        <v>7339</v>
      </c>
    </row>
    <row r="681" spans="1:5" x14ac:dyDescent="0.25">
      <c r="A681" s="236" t="s">
        <v>7475</v>
      </c>
      <c r="B681" s="236">
        <v>36162</v>
      </c>
      <c r="C681" s="236" t="s">
        <v>7338</v>
      </c>
      <c r="D681" s="236">
        <v>43</v>
      </c>
      <c r="E681" s="236" t="s">
        <v>7339</v>
      </c>
    </row>
    <row r="682" spans="1:5" x14ac:dyDescent="0.25">
      <c r="A682" s="236" t="s">
        <v>7476</v>
      </c>
      <c r="B682" s="236">
        <v>36167</v>
      </c>
      <c r="C682" s="236" t="s">
        <v>7338</v>
      </c>
      <c r="D682" s="236">
        <v>43</v>
      </c>
      <c r="E682" s="236" t="s">
        <v>7339</v>
      </c>
    </row>
    <row r="683" spans="1:5" x14ac:dyDescent="0.25">
      <c r="A683" s="236" t="s">
        <v>7477</v>
      </c>
      <c r="B683" s="236">
        <v>36172</v>
      </c>
      <c r="C683" s="236" t="s">
        <v>7338</v>
      </c>
      <c r="D683" s="236">
        <v>43</v>
      </c>
      <c r="E683" s="236" t="s">
        <v>7339</v>
      </c>
    </row>
    <row r="684" spans="1:5" x14ac:dyDescent="0.25">
      <c r="A684" s="236" t="s">
        <v>7478</v>
      </c>
      <c r="B684" s="236">
        <v>36151</v>
      </c>
      <c r="C684" s="236" t="s">
        <v>7338</v>
      </c>
      <c r="D684" s="236">
        <v>43</v>
      </c>
      <c r="E684" s="236" t="s">
        <v>7339</v>
      </c>
    </row>
    <row r="685" spans="1:5" x14ac:dyDescent="0.25">
      <c r="A685" s="236" t="s">
        <v>7479</v>
      </c>
      <c r="B685" s="236">
        <v>36126</v>
      </c>
      <c r="C685" s="236" t="s">
        <v>7338</v>
      </c>
      <c r="D685" s="236">
        <v>43</v>
      </c>
      <c r="E685" s="236" t="s">
        <v>7339</v>
      </c>
    </row>
    <row r="686" spans="1:5" x14ac:dyDescent="0.25">
      <c r="A686" s="236" t="s">
        <v>7480</v>
      </c>
      <c r="B686" s="236">
        <v>36133</v>
      </c>
      <c r="C686" s="236" t="s">
        <v>7338</v>
      </c>
      <c r="D686" s="236">
        <v>43</v>
      </c>
      <c r="E686" s="236" t="s">
        <v>7339</v>
      </c>
    </row>
    <row r="687" spans="1:5" x14ac:dyDescent="0.25">
      <c r="A687" s="236" t="s">
        <v>7481</v>
      </c>
      <c r="B687" s="236">
        <v>36139</v>
      </c>
      <c r="C687" s="236" t="s">
        <v>7338</v>
      </c>
      <c r="D687" s="236">
        <v>43</v>
      </c>
      <c r="E687" s="236" t="s">
        <v>7339</v>
      </c>
    </row>
    <row r="688" spans="1:5" x14ac:dyDescent="0.25">
      <c r="A688" s="236" t="s">
        <v>7482</v>
      </c>
      <c r="B688" s="236">
        <v>36144</v>
      </c>
      <c r="C688" s="236" t="s">
        <v>7338</v>
      </c>
      <c r="D688" s="236">
        <v>43</v>
      </c>
      <c r="E688" s="236" t="s">
        <v>7339</v>
      </c>
    </row>
    <row r="689" spans="1:5" x14ac:dyDescent="0.25">
      <c r="A689" s="236" t="s">
        <v>7483</v>
      </c>
      <c r="B689" s="236">
        <v>36106</v>
      </c>
      <c r="C689" s="236" t="s">
        <v>7338</v>
      </c>
      <c r="D689" s="236">
        <v>43</v>
      </c>
      <c r="E689" s="236" t="s">
        <v>7339</v>
      </c>
    </row>
    <row r="690" spans="1:5" x14ac:dyDescent="0.25">
      <c r="A690" s="236" t="s">
        <v>7484</v>
      </c>
      <c r="B690" s="236">
        <v>36111</v>
      </c>
      <c r="C690" s="236" t="s">
        <v>7338</v>
      </c>
      <c r="D690" s="236">
        <v>43</v>
      </c>
      <c r="E690" s="236" t="s">
        <v>7339</v>
      </c>
    </row>
    <row r="691" spans="1:5" x14ac:dyDescent="0.25">
      <c r="A691" s="236" t="s">
        <v>7485</v>
      </c>
      <c r="B691" s="236">
        <v>36116</v>
      </c>
      <c r="C691" s="236" t="s">
        <v>7338</v>
      </c>
      <c r="D691" s="236">
        <v>43</v>
      </c>
      <c r="E691" s="236" t="s">
        <v>7339</v>
      </c>
    </row>
    <row r="692" spans="1:5" x14ac:dyDescent="0.25">
      <c r="A692" s="236" t="s">
        <v>7486</v>
      </c>
      <c r="B692" s="236">
        <v>36121</v>
      </c>
      <c r="C692" s="236" t="s">
        <v>7338</v>
      </c>
      <c r="D692" s="236">
        <v>43</v>
      </c>
      <c r="E692" s="236" t="s">
        <v>7339</v>
      </c>
    </row>
    <row r="693" spans="1:5" x14ac:dyDescent="0.25">
      <c r="A693" s="236" t="s">
        <v>7487</v>
      </c>
      <c r="B693" s="236">
        <v>36085</v>
      </c>
      <c r="C693" s="236" t="s">
        <v>7338</v>
      </c>
      <c r="D693" s="236">
        <v>43</v>
      </c>
      <c r="E693" s="236" t="s">
        <v>7339</v>
      </c>
    </row>
    <row r="694" spans="1:5" x14ac:dyDescent="0.25">
      <c r="A694" s="236" t="s">
        <v>7488</v>
      </c>
      <c r="B694" s="236">
        <v>36091</v>
      </c>
      <c r="C694" s="236" t="s">
        <v>7338</v>
      </c>
      <c r="D694" s="236">
        <v>43</v>
      </c>
      <c r="E694" s="236" t="s">
        <v>7339</v>
      </c>
    </row>
    <row r="695" spans="1:5" x14ac:dyDescent="0.25">
      <c r="A695" s="236" t="s">
        <v>7489</v>
      </c>
      <c r="B695" s="236">
        <v>36096</v>
      </c>
      <c r="C695" s="236" t="s">
        <v>7338</v>
      </c>
      <c r="D695" s="236">
        <v>43</v>
      </c>
      <c r="E695" s="236" t="s">
        <v>7339</v>
      </c>
    </row>
    <row r="696" spans="1:5" x14ac:dyDescent="0.25">
      <c r="A696" s="236" t="s">
        <v>7490</v>
      </c>
      <c r="B696" s="236">
        <v>36101</v>
      </c>
      <c r="C696" s="236" t="s">
        <v>7338</v>
      </c>
      <c r="D696" s="236">
        <v>43</v>
      </c>
      <c r="E696" s="236" t="s">
        <v>7339</v>
      </c>
    </row>
    <row r="697" spans="1:5" x14ac:dyDescent="0.25">
      <c r="A697" s="236" t="s">
        <v>7491</v>
      </c>
      <c r="B697" s="236">
        <v>36087</v>
      </c>
      <c r="C697" s="236" t="s">
        <v>7338</v>
      </c>
      <c r="D697" s="236">
        <v>43</v>
      </c>
      <c r="E697" s="236" t="s">
        <v>7339</v>
      </c>
    </row>
    <row r="698" spans="1:5" x14ac:dyDescent="0.25">
      <c r="A698" s="236" t="s">
        <v>7492</v>
      </c>
      <c r="B698" s="236">
        <v>36016</v>
      </c>
      <c r="C698" s="236" t="s">
        <v>7338</v>
      </c>
      <c r="D698" s="236">
        <v>43</v>
      </c>
      <c r="E698" s="236" t="s">
        <v>7339</v>
      </c>
    </row>
    <row r="699" spans="1:5" x14ac:dyDescent="0.25">
      <c r="A699" s="236" t="s">
        <v>7493</v>
      </c>
      <c r="B699" s="236">
        <v>36021</v>
      </c>
      <c r="C699" s="236" t="s">
        <v>7338</v>
      </c>
      <c r="D699" s="236">
        <v>43</v>
      </c>
      <c r="E699" s="236" t="s">
        <v>7339</v>
      </c>
    </row>
    <row r="700" spans="1:5" x14ac:dyDescent="0.25">
      <c r="A700" s="236" t="s">
        <v>7494</v>
      </c>
      <c r="B700" s="236">
        <v>35995</v>
      </c>
      <c r="C700" s="236" t="s">
        <v>7338</v>
      </c>
      <c r="D700" s="236">
        <v>43</v>
      </c>
      <c r="E700" s="236" t="s">
        <v>7339</v>
      </c>
    </row>
    <row r="701" spans="1:5" x14ac:dyDescent="0.25">
      <c r="A701" s="236" t="s">
        <v>7495</v>
      </c>
      <c r="B701" s="236">
        <v>36000</v>
      </c>
      <c r="C701" s="236" t="s">
        <v>7338</v>
      </c>
      <c r="D701" s="236">
        <v>43</v>
      </c>
      <c r="E701" s="236" t="s">
        <v>7339</v>
      </c>
    </row>
    <row r="702" spans="1:5" x14ac:dyDescent="0.25">
      <c r="A702" s="236" t="s">
        <v>7496</v>
      </c>
      <c r="B702" s="236">
        <v>36005</v>
      </c>
      <c r="C702" s="236" t="s">
        <v>7338</v>
      </c>
      <c r="D702" s="236">
        <v>43</v>
      </c>
      <c r="E702" s="236" t="s">
        <v>7339</v>
      </c>
    </row>
    <row r="703" spans="1:5" x14ac:dyDescent="0.25">
      <c r="A703" s="236" t="s">
        <v>7497</v>
      </c>
      <c r="B703" s="236">
        <v>36010</v>
      </c>
      <c r="C703" s="236" t="s">
        <v>7338</v>
      </c>
      <c r="D703" s="236">
        <v>43</v>
      </c>
      <c r="E703" s="236" t="s">
        <v>7339</v>
      </c>
    </row>
    <row r="704" spans="1:5" x14ac:dyDescent="0.25">
      <c r="A704" s="236" t="s">
        <v>7498</v>
      </c>
      <c r="B704" s="236">
        <v>36026</v>
      </c>
      <c r="C704" s="236" t="s">
        <v>7338</v>
      </c>
      <c r="D704" s="236">
        <v>43</v>
      </c>
      <c r="E704" s="236" t="s">
        <v>7339</v>
      </c>
    </row>
    <row r="705" spans="1:5" x14ac:dyDescent="0.25">
      <c r="A705" s="236" t="s">
        <v>7499</v>
      </c>
      <c r="B705" s="236">
        <v>35975</v>
      </c>
      <c r="C705" s="236" t="s">
        <v>7338</v>
      </c>
      <c r="D705" s="236">
        <v>43</v>
      </c>
      <c r="E705" s="236" t="s">
        <v>7339</v>
      </c>
    </row>
    <row r="706" spans="1:5" x14ac:dyDescent="0.25">
      <c r="A706" s="236" t="s">
        <v>7500</v>
      </c>
      <c r="B706" s="236">
        <v>35980</v>
      </c>
      <c r="C706" s="236" t="s">
        <v>7338</v>
      </c>
      <c r="D706" s="236">
        <v>43</v>
      </c>
      <c r="E706" s="236" t="s">
        <v>7339</v>
      </c>
    </row>
    <row r="707" spans="1:5" x14ac:dyDescent="0.25">
      <c r="A707" s="236" t="s">
        <v>7501</v>
      </c>
      <c r="B707" s="236">
        <v>35985</v>
      </c>
      <c r="C707" s="236" t="s">
        <v>7338</v>
      </c>
      <c r="D707" s="236">
        <v>43</v>
      </c>
      <c r="E707" s="236" t="s">
        <v>7339</v>
      </c>
    </row>
    <row r="708" spans="1:5" x14ac:dyDescent="0.25">
      <c r="A708" s="236" t="s">
        <v>7502</v>
      </c>
      <c r="B708" s="236">
        <v>35990</v>
      </c>
      <c r="C708" s="236" t="s">
        <v>7338</v>
      </c>
      <c r="D708" s="236">
        <v>43</v>
      </c>
      <c r="E708" s="236" t="s">
        <v>7339</v>
      </c>
    </row>
    <row r="709" spans="1:5" x14ac:dyDescent="0.25">
      <c r="A709" s="236" t="s">
        <v>7503</v>
      </c>
      <c r="B709" s="236">
        <v>35955</v>
      </c>
      <c r="C709" s="236" t="s">
        <v>7338</v>
      </c>
      <c r="D709" s="236">
        <v>43</v>
      </c>
      <c r="E709" s="236" t="s">
        <v>7339</v>
      </c>
    </row>
    <row r="710" spans="1:5" x14ac:dyDescent="0.25">
      <c r="A710" s="236" t="s">
        <v>7504</v>
      </c>
      <c r="B710" s="236">
        <v>35960</v>
      </c>
      <c r="C710" s="236" t="s">
        <v>7338</v>
      </c>
      <c r="D710" s="236">
        <v>43</v>
      </c>
      <c r="E710" s="236" t="s">
        <v>7339</v>
      </c>
    </row>
    <row r="711" spans="1:5" x14ac:dyDescent="0.25">
      <c r="A711" s="236" t="s">
        <v>7505</v>
      </c>
      <c r="B711" s="236">
        <v>35965</v>
      </c>
      <c r="C711" s="236" t="s">
        <v>7338</v>
      </c>
      <c r="D711" s="236">
        <v>43</v>
      </c>
      <c r="E711" s="236" t="s">
        <v>7339</v>
      </c>
    </row>
    <row r="712" spans="1:5" x14ac:dyDescent="0.25">
      <c r="A712" s="236" t="s">
        <v>7506</v>
      </c>
      <c r="B712" s="236">
        <v>35970</v>
      </c>
      <c r="C712" s="236" t="s">
        <v>7338</v>
      </c>
      <c r="D712" s="236">
        <v>43</v>
      </c>
      <c r="E712" s="236" t="s">
        <v>7339</v>
      </c>
    </row>
    <row r="713" spans="1:5" x14ac:dyDescent="0.25">
      <c r="A713" s="236" t="s">
        <v>7507</v>
      </c>
      <c r="B713" s="236">
        <v>35935</v>
      </c>
      <c r="C713" s="236" t="s">
        <v>7338</v>
      </c>
      <c r="D713" s="236">
        <v>43</v>
      </c>
      <c r="E713" s="236" t="s">
        <v>7339</v>
      </c>
    </row>
    <row r="714" spans="1:5" x14ac:dyDescent="0.25">
      <c r="A714" s="236" t="s">
        <v>7508</v>
      </c>
      <c r="B714" s="236">
        <v>35940</v>
      </c>
      <c r="C714" s="236" t="s">
        <v>7338</v>
      </c>
      <c r="D714" s="236">
        <v>43</v>
      </c>
      <c r="E714" s="236" t="s">
        <v>7339</v>
      </c>
    </row>
    <row r="715" spans="1:5" x14ac:dyDescent="0.25">
      <c r="A715" s="236" t="s">
        <v>7509</v>
      </c>
      <c r="B715" s="236">
        <v>35945</v>
      </c>
      <c r="C715" s="236" t="s">
        <v>7338</v>
      </c>
      <c r="D715" s="236">
        <v>43</v>
      </c>
      <c r="E715" s="236" t="s">
        <v>7339</v>
      </c>
    </row>
    <row r="716" spans="1:5" x14ac:dyDescent="0.25">
      <c r="A716" s="236" t="s">
        <v>7510</v>
      </c>
      <c r="B716" s="236">
        <v>35950</v>
      </c>
      <c r="C716" s="236" t="s">
        <v>7338</v>
      </c>
      <c r="D716" s="236">
        <v>43</v>
      </c>
      <c r="E716" s="236" t="s">
        <v>7339</v>
      </c>
    </row>
    <row r="717" spans="1:5" x14ac:dyDescent="0.25">
      <c r="A717" s="236" t="s">
        <v>7511</v>
      </c>
      <c r="B717" s="236">
        <v>35909</v>
      </c>
      <c r="C717" s="236" t="s">
        <v>7338</v>
      </c>
      <c r="D717" s="236">
        <v>43</v>
      </c>
      <c r="E717" s="236" t="s">
        <v>7339</v>
      </c>
    </row>
    <row r="718" spans="1:5" x14ac:dyDescent="0.25">
      <c r="A718" s="236" t="s">
        <v>7512</v>
      </c>
      <c r="B718" s="236">
        <v>35919</v>
      </c>
      <c r="C718" s="236" t="s">
        <v>7338</v>
      </c>
      <c r="D718" s="236">
        <v>43</v>
      </c>
      <c r="E718" s="236" t="s">
        <v>7339</v>
      </c>
    </row>
    <row r="719" spans="1:5" x14ac:dyDescent="0.25">
      <c r="A719" s="236" t="s">
        <v>7513</v>
      </c>
      <c r="B719" s="236">
        <v>35925</v>
      </c>
      <c r="C719" s="236" t="s">
        <v>7338</v>
      </c>
      <c r="D719" s="236">
        <v>43</v>
      </c>
      <c r="E719" s="236" t="s">
        <v>7339</v>
      </c>
    </row>
    <row r="720" spans="1:5" x14ac:dyDescent="0.25">
      <c r="A720" s="236" t="s">
        <v>7514</v>
      </c>
      <c r="B720" s="236">
        <v>35930</v>
      </c>
      <c r="C720" s="236" t="s">
        <v>7338</v>
      </c>
      <c r="D720" s="236">
        <v>43</v>
      </c>
      <c r="E720" s="236" t="s">
        <v>7339</v>
      </c>
    </row>
    <row r="721" spans="1:5" x14ac:dyDescent="0.25">
      <c r="A721" s="236" t="s">
        <v>7515</v>
      </c>
      <c r="B721" s="236">
        <v>35889</v>
      </c>
      <c r="C721" s="236" t="s">
        <v>7338</v>
      </c>
      <c r="D721" s="236">
        <v>43</v>
      </c>
      <c r="E721" s="236" t="s">
        <v>7339</v>
      </c>
    </row>
    <row r="722" spans="1:5" x14ac:dyDescent="0.25">
      <c r="A722" s="236" t="s">
        <v>7516</v>
      </c>
      <c r="B722" s="236">
        <v>35894</v>
      </c>
      <c r="C722" s="236" t="s">
        <v>7338</v>
      </c>
      <c r="D722" s="236">
        <v>43</v>
      </c>
      <c r="E722" s="236" t="s">
        <v>7339</v>
      </c>
    </row>
    <row r="723" spans="1:5" x14ac:dyDescent="0.25">
      <c r="A723" s="236" t="s">
        <v>7517</v>
      </c>
      <c r="B723" s="236">
        <v>35899</v>
      </c>
      <c r="C723" s="236" t="s">
        <v>7338</v>
      </c>
      <c r="D723" s="236">
        <v>43</v>
      </c>
      <c r="E723" s="236" t="s">
        <v>7339</v>
      </c>
    </row>
    <row r="724" spans="1:5" x14ac:dyDescent="0.25">
      <c r="A724" s="236" t="s">
        <v>7518</v>
      </c>
      <c r="B724" s="236">
        <v>35904</v>
      </c>
      <c r="C724" s="236" t="s">
        <v>7338</v>
      </c>
      <c r="D724" s="236">
        <v>43</v>
      </c>
      <c r="E724" s="236" t="s">
        <v>7339</v>
      </c>
    </row>
    <row r="725" spans="1:5" x14ac:dyDescent="0.25">
      <c r="A725" s="236" t="s">
        <v>7519</v>
      </c>
      <c r="B725" s="236">
        <v>35864</v>
      </c>
      <c r="C725" s="236" t="s">
        <v>7338</v>
      </c>
      <c r="D725" s="236">
        <v>43</v>
      </c>
      <c r="E725" s="236" t="s">
        <v>7339</v>
      </c>
    </row>
    <row r="726" spans="1:5" x14ac:dyDescent="0.25">
      <c r="A726" s="236" t="s">
        <v>7520</v>
      </c>
      <c r="B726" s="236">
        <v>35869</v>
      </c>
      <c r="C726" s="236" t="s">
        <v>7338</v>
      </c>
      <c r="D726" s="236">
        <v>43</v>
      </c>
      <c r="E726" s="236" t="s">
        <v>7339</v>
      </c>
    </row>
    <row r="727" spans="1:5" x14ac:dyDescent="0.25">
      <c r="A727" s="236" t="s">
        <v>7521</v>
      </c>
      <c r="B727" s="236">
        <v>35874</v>
      </c>
      <c r="C727" s="236" t="s">
        <v>7338</v>
      </c>
      <c r="D727" s="236">
        <v>43</v>
      </c>
      <c r="E727" s="236" t="s">
        <v>7339</v>
      </c>
    </row>
    <row r="728" spans="1:5" x14ac:dyDescent="0.25">
      <c r="A728" s="236" t="s">
        <v>7522</v>
      </c>
      <c r="B728" s="236">
        <v>35884</v>
      </c>
      <c r="C728" s="236" t="s">
        <v>7338</v>
      </c>
      <c r="D728" s="236">
        <v>43</v>
      </c>
      <c r="E728" s="236" t="s">
        <v>7339</v>
      </c>
    </row>
    <row r="729" spans="1:5" x14ac:dyDescent="0.25">
      <c r="A729" s="236" t="s">
        <v>7523</v>
      </c>
      <c r="B729" s="236">
        <v>35844</v>
      </c>
      <c r="C729" s="236" t="s">
        <v>7338</v>
      </c>
      <c r="D729" s="236">
        <v>43</v>
      </c>
      <c r="E729" s="236" t="s">
        <v>7339</v>
      </c>
    </row>
    <row r="730" spans="1:5" x14ac:dyDescent="0.25">
      <c r="A730" s="236" t="s">
        <v>7524</v>
      </c>
      <c r="B730" s="236">
        <v>35849</v>
      </c>
      <c r="C730" s="236" t="s">
        <v>7338</v>
      </c>
      <c r="D730" s="236">
        <v>43</v>
      </c>
      <c r="E730" s="236" t="s">
        <v>7339</v>
      </c>
    </row>
    <row r="731" spans="1:5" x14ac:dyDescent="0.25">
      <c r="A731" s="236" t="s">
        <v>7525</v>
      </c>
      <c r="B731" s="236">
        <v>35854</v>
      </c>
      <c r="C731" s="236" t="s">
        <v>7338</v>
      </c>
      <c r="D731" s="236">
        <v>43</v>
      </c>
      <c r="E731" s="236" t="s">
        <v>7339</v>
      </c>
    </row>
    <row r="732" spans="1:5" x14ac:dyDescent="0.25">
      <c r="A732" s="236" t="s">
        <v>7526</v>
      </c>
      <c r="B732" s="236">
        <v>35859</v>
      </c>
      <c r="C732" s="236" t="s">
        <v>7338</v>
      </c>
      <c r="D732" s="236">
        <v>43</v>
      </c>
      <c r="E732" s="236" t="s">
        <v>7339</v>
      </c>
    </row>
    <row r="733" spans="1:5" x14ac:dyDescent="0.25">
      <c r="A733" s="236" t="s">
        <v>7527</v>
      </c>
      <c r="B733" s="236">
        <v>35824</v>
      </c>
      <c r="C733" s="236" t="s">
        <v>7338</v>
      </c>
      <c r="D733" s="236">
        <v>43</v>
      </c>
      <c r="E733" s="236" t="s">
        <v>7339</v>
      </c>
    </row>
    <row r="734" spans="1:5" x14ac:dyDescent="0.25">
      <c r="A734" s="236" t="s">
        <v>7528</v>
      </c>
      <c r="B734" s="236">
        <v>35829</v>
      </c>
      <c r="C734" s="236" t="s">
        <v>7338</v>
      </c>
      <c r="D734" s="236">
        <v>43</v>
      </c>
      <c r="E734" s="236" t="s">
        <v>7339</v>
      </c>
    </row>
    <row r="735" spans="1:5" x14ac:dyDescent="0.25">
      <c r="A735" s="236" t="s">
        <v>7529</v>
      </c>
      <c r="B735" s="236">
        <v>35834</v>
      </c>
      <c r="C735" s="236" t="s">
        <v>7338</v>
      </c>
      <c r="D735" s="236">
        <v>43</v>
      </c>
      <c r="E735" s="236" t="s">
        <v>7339</v>
      </c>
    </row>
    <row r="736" spans="1:5" x14ac:dyDescent="0.25">
      <c r="A736" s="236" t="s">
        <v>7530</v>
      </c>
      <c r="B736" s="236">
        <v>35839</v>
      </c>
      <c r="C736" s="236" t="s">
        <v>7338</v>
      </c>
      <c r="D736" s="236">
        <v>43</v>
      </c>
      <c r="E736" s="236" t="s">
        <v>7339</v>
      </c>
    </row>
    <row r="737" spans="1:5" x14ac:dyDescent="0.25">
      <c r="A737" s="236" t="s">
        <v>7531</v>
      </c>
      <c r="B737" s="236">
        <v>35804</v>
      </c>
      <c r="C737" s="236" t="s">
        <v>7338</v>
      </c>
      <c r="D737" s="236">
        <v>43</v>
      </c>
      <c r="E737" s="236" t="s">
        <v>7339</v>
      </c>
    </row>
    <row r="738" spans="1:5" x14ac:dyDescent="0.25">
      <c r="A738" s="236" t="s">
        <v>7532</v>
      </c>
      <c r="B738" s="236">
        <v>35809</v>
      </c>
      <c r="C738" s="236" t="s">
        <v>7338</v>
      </c>
      <c r="D738" s="236">
        <v>43</v>
      </c>
      <c r="E738" s="236" t="s">
        <v>7339</v>
      </c>
    </row>
    <row r="739" spans="1:5" x14ac:dyDescent="0.25">
      <c r="A739" s="236" t="s">
        <v>7533</v>
      </c>
      <c r="B739" s="236">
        <v>35814</v>
      </c>
      <c r="C739" s="236" t="s">
        <v>7338</v>
      </c>
      <c r="D739" s="236">
        <v>43</v>
      </c>
      <c r="E739" s="236" t="s">
        <v>7339</v>
      </c>
    </row>
    <row r="740" spans="1:5" x14ac:dyDescent="0.25">
      <c r="A740" s="236" t="s">
        <v>7534</v>
      </c>
      <c r="B740" s="236">
        <v>35819</v>
      </c>
      <c r="C740" s="236" t="s">
        <v>7338</v>
      </c>
      <c r="D740" s="236">
        <v>43</v>
      </c>
      <c r="E740" s="236" t="s">
        <v>7339</v>
      </c>
    </row>
    <row r="741" spans="1:5" x14ac:dyDescent="0.25">
      <c r="A741" s="236" t="s">
        <v>7535</v>
      </c>
      <c r="B741" s="236">
        <v>35784</v>
      </c>
      <c r="C741" s="236" t="s">
        <v>7338</v>
      </c>
      <c r="D741" s="236">
        <v>43</v>
      </c>
      <c r="E741" s="236" t="s">
        <v>7339</v>
      </c>
    </row>
    <row r="742" spans="1:5" x14ac:dyDescent="0.25">
      <c r="A742" s="236" t="s">
        <v>7536</v>
      </c>
      <c r="B742" s="236">
        <v>35789</v>
      </c>
      <c r="C742" s="236" t="s">
        <v>7338</v>
      </c>
      <c r="D742" s="236">
        <v>43</v>
      </c>
      <c r="E742" s="236" t="s">
        <v>7339</v>
      </c>
    </row>
    <row r="743" spans="1:5" x14ac:dyDescent="0.25">
      <c r="A743" s="236" t="s">
        <v>7537</v>
      </c>
      <c r="B743" s="236">
        <v>35794</v>
      </c>
      <c r="C743" s="236" t="s">
        <v>7338</v>
      </c>
      <c r="D743" s="236">
        <v>43</v>
      </c>
      <c r="E743" s="236" t="s">
        <v>7339</v>
      </c>
    </row>
    <row r="744" spans="1:5" x14ac:dyDescent="0.25">
      <c r="A744" s="236" t="s">
        <v>7538</v>
      </c>
      <c r="B744" s="236">
        <v>35799</v>
      </c>
      <c r="C744" s="236" t="s">
        <v>7338</v>
      </c>
      <c r="D744" s="236">
        <v>43</v>
      </c>
      <c r="E744" s="236" t="s">
        <v>7339</v>
      </c>
    </row>
    <row r="745" spans="1:5" x14ac:dyDescent="0.25">
      <c r="A745" s="236" t="s">
        <v>7539</v>
      </c>
      <c r="B745" s="236">
        <v>35713</v>
      </c>
      <c r="C745" s="236" t="s">
        <v>7338</v>
      </c>
      <c r="D745" s="236">
        <v>43</v>
      </c>
      <c r="E745" s="236" t="s">
        <v>7339</v>
      </c>
    </row>
    <row r="746" spans="1:5" x14ac:dyDescent="0.25">
      <c r="A746" s="236" t="s">
        <v>7540</v>
      </c>
      <c r="B746" s="236">
        <v>35718</v>
      </c>
      <c r="C746" s="236" t="s">
        <v>7338</v>
      </c>
      <c r="D746" s="236">
        <v>43</v>
      </c>
      <c r="E746" s="236" t="s">
        <v>7339</v>
      </c>
    </row>
    <row r="747" spans="1:5" x14ac:dyDescent="0.25">
      <c r="A747" s="236" t="s">
        <v>7541</v>
      </c>
      <c r="B747" s="236">
        <v>35701</v>
      </c>
      <c r="C747" s="236" t="s">
        <v>7338</v>
      </c>
      <c r="D747" s="236">
        <v>43</v>
      </c>
      <c r="E747" s="236" t="s">
        <v>7339</v>
      </c>
    </row>
    <row r="748" spans="1:5" x14ac:dyDescent="0.25">
      <c r="A748" s="236" t="s">
        <v>7542</v>
      </c>
      <c r="B748" s="236">
        <v>35706</v>
      </c>
      <c r="C748" s="236" t="s">
        <v>7338</v>
      </c>
      <c r="D748" s="236">
        <v>43</v>
      </c>
      <c r="E748" s="236" t="s">
        <v>7339</v>
      </c>
    </row>
    <row r="749" spans="1:5" x14ac:dyDescent="0.25">
      <c r="A749" s="236" t="s">
        <v>7543</v>
      </c>
      <c r="B749" s="236">
        <v>35697</v>
      </c>
      <c r="C749" s="236" t="s">
        <v>7338</v>
      </c>
      <c r="D749" s="236">
        <v>43</v>
      </c>
      <c r="E749" s="236" t="s">
        <v>7339</v>
      </c>
    </row>
    <row r="750" spans="1:5" x14ac:dyDescent="0.25">
      <c r="A750" s="236" t="s">
        <v>7544</v>
      </c>
      <c r="B750" s="236">
        <v>35679</v>
      </c>
      <c r="C750" s="236" t="s">
        <v>7338</v>
      </c>
      <c r="D750" s="236">
        <v>43</v>
      </c>
      <c r="E750" s="236" t="s">
        <v>7339</v>
      </c>
    </row>
    <row r="751" spans="1:5" x14ac:dyDescent="0.25">
      <c r="A751" s="236" t="s">
        <v>7545</v>
      </c>
      <c r="B751" s="236">
        <v>35684</v>
      </c>
      <c r="C751" s="236" t="s">
        <v>7338</v>
      </c>
      <c r="D751" s="236">
        <v>43</v>
      </c>
      <c r="E751" s="236" t="s">
        <v>7339</v>
      </c>
    </row>
    <row r="752" spans="1:5" x14ac:dyDescent="0.25">
      <c r="A752" s="236" t="s">
        <v>7546</v>
      </c>
      <c r="B752" s="236">
        <v>35689</v>
      </c>
      <c r="C752" s="236" t="s">
        <v>7338</v>
      </c>
      <c r="D752" s="236">
        <v>43</v>
      </c>
      <c r="E752" s="236" t="s">
        <v>7339</v>
      </c>
    </row>
    <row r="753" spans="1:5" x14ac:dyDescent="0.25">
      <c r="A753" s="236" t="s">
        <v>7547</v>
      </c>
      <c r="B753" s="236">
        <v>35695</v>
      </c>
      <c r="C753" s="236" t="s">
        <v>7338</v>
      </c>
      <c r="D753" s="236">
        <v>43</v>
      </c>
      <c r="E753" s="236" t="s">
        <v>7339</v>
      </c>
    </row>
    <row r="754" spans="1:5" x14ac:dyDescent="0.25">
      <c r="A754" s="236" t="s">
        <v>7548</v>
      </c>
      <c r="B754" s="236">
        <v>35659</v>
      </c>
      <c r="C754" s="236" t="s">
        <v>7338</v>
      </c>
      <c r="D754" s="236">
        <v>43</v>
      </c>
      <c r="E754" s="236" t="s">
        <v>7339</v>
      </c>
    </row>
    <row r="755" spans="1:5" x14ac:dyDescent="0.25">
      <c r="A755" s="236" t="s">
        <v>7549</v>
      </c>
      <c r="B755" s="236">
        <v>35664</v>
      </c>
      <c r="C755" s="236" t="s">
        <v>7338</v>
      </c>
      <c r="D755" s="236">
        <v>43</v>
      </c>
      <c r="E755" s="236" t="s">
        <v>7339</v>
      </c>
    </row>
    <row r="756" spans="1:5" x14ac:dyDescent="0.25">
      <c r="A756" s="236" t="s">
        <v>7550</v>
      </c>
      <c r="B756" s="236">
        <v>35669</v>
      </c>
      <c r="C756" s="236" t="s">
        <v>7338</v>
      </c>
      <c r="D756" s="236">
        <v>43</v>
      </c>
      <c r="E756" s="236" t="s">
        <v>7339</v>
      </c>
    </row>
    <row r="757" spans="1:5" x14ac:dyDescent="0.25">
      <c r="A757" s="236" t="s">
        <v>7551</v>
      </c>
      <c r="B757" s="236">
        <v>35674</v>
      </c>
      <c r="C757" s="236" t="s">
        <v>7338</v>
      </c>
      <c r="D757" s="236">
        <v>43</v>
      </c>
      <c r="E757" s="236" t="s">
        <v>7339</v>
      </c>
    </row>
    <row r="758" spans="1:5" x14ac:dyDescent="0.25">
      <c r="A758" s="236" t="s">
        <v>7552</v>
      </c>
      <c r="B758" s="236">
        <v>35779</v>
      </c>
      <c r="C758" s="236" t="s">
        <v>7338</v>
      </c>
      <c r="D758" s="236">
        <v>43</v>
      </c>
      <c r="E758" s="236" t="s">
        <v>7339</v>
      </c>
    </row>
    <row r="759" spans="1:5" x14ac:dyDescent="0.25">
      <c r="A759" s="236" t="s">
        <v>7553</v>
      </c>
      <c r="B759" s="236">
        <v>35772</v>
      </c>
      <c r="C759" s="236" t="s">
        <v>7338</v>
      </c>
      <c r="D759" s="236">
        <v>43</v>
      </c>
      <c r="E759" s="236" t="s">
        <v>7339</v>
      </c>
    </row>
    <row r="760" spans="1:5" x14ac:dyDescent="0.25">
      <c r="A760" s="236" t="s">
        <v>7554</v>
      </c>
      <c r="B760" s="236">
        <v>35777</v>
      </c>
      <c r="C760" s="236" t="s">
        <v>7338</v>
      </c>
      <c r="D760" s="236">
        <v>43</v>
      </c>
      <c r="E760" s="236" t="s">
        <v>7339</v>
      </c>
    </row>
    <row r="761" spans="1:5" x14ac:dyDescent="0.25">
      <c r="A761" s="236" t="s">
        <v>7555</v>
      </c>
      <c r="B761" s="236">
        <v>35752</v>
      </c>
      <c r="C761" s="236" t="s">
        <v>7338</v>
      </c>
      <c r="D761" s="236">
        <v>43</v>
      </c>
      <c r="E761" s="236" t="s">
        <v>7339</v>
      </c>
    </row>
    <row r="762" spans="1:5" x14ac:dyDescent="0.25">
      <c r="A762" s="236" t="s">
        <v>7556</v>
      </c>
      <c r="B762" s="236">
        <v>35757</v>
      </c>
      <c r="C762" s="236" t="s">
        <v>7338</v>
      </c>
      <c r="D762" s="236">
        <v>43</v>
      </c>
      <c r="E762" s="236" t="s">
        <v>7339</v>
      </c>
    </row>
    <row r="763" spans="1:5" x14ac:dyDescent="0.25">
      <c r="A763" s="236" t="s">
        <v>7557</v>
      </c>
      <c r="B763" s="236">
        <v>35762</v>
      </c>
      <c r="C763" s="236" t="s">
        <v>7338</v>
      </c>
      <c r="D763" s="236">
        <v>43</v>
      </c>
      <c r="E763" s="236" t="s">
        <v>7339</v>
      </c>
    </row>
    <row r="764" spans="1:5" x14ac:dyDescent="0.25">
      <c r="A764" s="236" t="s">
        <v>7558</v>
      </c>
      <c r="B764" s="236">
        <v>35767</v>
      </c>
      <c r="C764" s="236" t="s">
        <v>7338</v>
      </c>
      <c r="D764" s="236">
        <v>43</v>
      </c>
      <c r="E764" s="236" t="s">
        <v>7339</v>
      </c>
    </row>
    <row r="765" spans="1:5" x14ac:dyDescent="0.25">
      <c r="A765" s="236" t="s">
        <v>7559</v>
      </c>
      <c r="B765" s="236">
        <v>35723</v>
      </c>
      <c r="C765" s="236" t="s">
        <v>7338</v>
      </c>
      <c r="D765" s="236">
        <v>43</v>
      </c>
      <c r="E765" s="236" t="s">
        <v>7339</v>
      </c>
    </row>
    <row r="766" spans="1:5" x14ac:dyDescent="0.25">
      <c r="A766" s="236" t="s">
        <v>7560</v>
      </c>
      <c r="B766" s="236">
        <v>35747</v>
      </c>
      <c r="C766" s="236" t="s">
        <v>7338</v>
      </c>
      <c r="D766" s="236">
        <v>43</v>
      </c>
      <c r="E766" s="236" t="s">
        <v>7339</v>
      </c>
    </row>
    <row r="767" spans="1:5" x14ac:dyDescent="0.25">
      <c r="A767" s="236" t="s">
        <v>7561</v>
      </c>
      <c r="B767" s="236">
        <v>35743</v>
      </c>
      <c r="C767" s="236" t="s">
        <v>7338</v>
      </c>
      <c r="D767" s="236">
        <v>43</v>
      </c>
      <c r="E767" s="236" t="s">
        <v>7339</v>
      </c>
    </row>
    <row r="768" spans="1:5" x14ac:dyDescent="0.25">
      <c r="A768" s="236" t="s">
        <v>7562</v>
      </c>
      <c r="B768" s="236">
        <v>31639</v>
      </c>
      <c r="C768" s="236" t="s">
        <v>7338</v>
      </c>
      <c r="D768" s="236">
        <v>43</v>
      </c>
      <c r="E768" s="236" t="s">
        <v>7339</v>
      </c>
    </row>
    <row r="769" spans="1:5" x14ac:dyDescent="0.25">
      <c r="A769" s="236" t="s">
        <v>7563</v>
      </c>
      <c r="B769" s="236">
        <v>31641</v>
      </c>
      <c r="C769" s="236" t="s">
        <v>7338</v>
      </c>
      <c r="D769" s="236">
        <v>43</v>
      </c>
      <c r="E769" s="236" t="s">
        <v>7339</v>
      </c>
    </row>
    <row r="770" spans="1:5" x14ac:dyDescent="0.25">
      <c r="A770" s="236" t="s">
        <v>7564</v>
      </c>
      <c r="B770" s="236">
        <v>31643</v>
      </c>
      <c r="C770" s="236" t="s">
        <v>7338</v>
      </c>
      <c r="D770" s="236">
        <v>43</v>
      </c>
      <c r="E770" s="236" t="s">
        <v>7339</v>
      </c>
    </row>
    <row r="771" spans="1:5" x14ac:dyDescent="0.25">
      <c r="A771" s="236" t="s">
        <v>7565</v>
      </c>
      <c r="B771" s="236">
        <v>31644</v>
      </c>
      <c r="C771" s="236" t="s">
        <v>7338</v>
      </c>
      <c r="D771" s="236">
        <v>43</v>
      </c>
      <c r="E771" s="236" t="s">
        <v>7339</v>
      </c>
    </row>
    <row r="772" spans="1:5" x14ac:dyDescent="0.25">
      <c r="A772" s="236" t="s">
        <v>7566</v>
      </c>
      <c r="B772" s="236">
        <v>32079</v>
      </c>
      <c r="C772" s="236" t="s">
        <v>7338</v>
      </c>
      <c r="D772" s="236">
        <v>43</v>
      </c>
      <c r="E772" s="236" t="s">
        <v>7339</v>
      </c>
    </row>
    <row r="773" spans="1:5" x14ac:dyDescent="0.25">
      <c r="A773" s="236" t="s">
        <v>7567</v>
      </c>
      <c r="B773" s="236">
        <v>32290</v>
      </c>
      <c r="C773" s="236" t="s">
        <v>7338</v>
      </c>
      <c r="D773" s="236">
        <v>43</v>
      </c>
      <c r="E773" s="236" t="s">
        <v>7339</v>
      </c>
    </row>
    <row r="774" spans="1:5" x14ac:dyDescent="0.25">
      <c r="A774" s="236" t="s">
        <v>7568</v>
      </c>
      <c r="B774" s="236">
        <v>32402</v>
      </c>
      <c r="C774" s="236" t="s">
        <v>7338</v>
      </c>
      <c r="D774" s="236">
        <v>43</v>
      </c>
      <c r="E774" s="236" t="s">
        <v>7339</v>
      </c>
    </row>
    <row r="775" spans="1:5" x14ac:dyDescent="0.25">
      <c r="A775" s="236" t="s">
        <v>7569</v>
      </c>
      <c r="B775" s="236">
        <v>33483</v>
      </c>
      <c r="C775" s="236" t="s">
        <v>7338</v>
      </c>
      <c r="D775" s="236">
        <v>43</v>
      </c>
      <c r="E775" s="236" t="s">
        <v>7339</v>
      </c>
    </row>
    <row r="776" spans="1:5" x14ac:dyDescent="0.25">
      <c r="A776" s="236" t="s">
        <v>7570</v>
      </c>
      <c r="B776" s="236">
        <v>38383</v>
      </c>
      <c r="C776" s="236" t="s">
        <v>7338</v>
      </c>
      <c r="D776" s="236">
        <v>43</v>
      </c>
      <c r="E776" s="236" t="s">
        <v>7339</v>
      </c>
    </row>
    <row r="777" spans="1:5" x14ac:dyDescent="0.25">
      <c r="A777" s="236" t="s">
        <v>7571</v>
      </c>
      <c r="B777" s="236">
        <v>38388</v>
      </c>
      <c r="C777" s="236" t="s">
        <v>7338</v>
      </c>
      <c r="D777" s="236">
        <v>43</v>
      </c>
      <c r="E777" s="236" t="s">
        <v>7339</v>
      </c>
    </row>
    <row r="778" spans="1:5" x14ac:dyDescent="0.25">
      <c r="A778" s="236" t="s">
        <v>7572</v>
      </c>
      <c r="B778" s="236">
        <v>38393</v>
      </c>
      <c r="C778" s="236" t="s">
        <v>7338</v>
      </c>
      <c r="D778" s="236">
        <v>43</v>
      </c>
      <c r="E778" s="236" t="s">
        <v>7339</v>
      </c>
    </row>
    <row r="779" spans="1:5" x14ac:dyDescent="0.25">
      <c r="A779" s="236" t="s">
        <v>7573</v>
      </c>
      <c r="B779" s="236">
        <v>38398</v>
      </c>
      <c r="C779" s="236" t="s">
        <v>7338</v>
      </c>
      <c r="D779" s="236">
        <v>43</v>
      </c>
      <c r="E779" s="236" t="s">
        <v>7339</v>
      </c>
    </row>
    <row r="780" spans="1:5" x14ac:dyDescent="0.25">
      <c r="A780" s="236" t="s">
        <v>7574</v>
      </c>
      <c r="B780" s="236">
        <v>38363</v>
      </c>
      <c r="C780" s="236" t="s">
        <v>7338</v>
      </c>
      <c r="D780" s="236">
        <v>43</v>
      </c>
      <c r="E780" s="236" t="s">
        <v>7339</v>
      </c>
    </row>
    <row r="781" spans="1:5" x14ac:dyDescent="0.25">
      <c r="A781" s="236" t="s">
        <v>7575</v>
      </c>
      <c r="B781" s="236">
        <v>38368</v>
      </c>
      <c r="C781" s="236" t="s">
        <v>7338</v>
      </c>
      <c r="D781" s="236">
        <v>43</v>
      </c>
      <c r="E781" s="236" t="s">
        <v>7339</v>
      </c>
    </row>
    <row r="782" spans="1:5" x14ac:dyDescent="0.25">
      <c r="A782" s="236" t="s">
        <v>7576</v>
      </c>
      <c r="B782" s="236">
        <v>38373</v>
      </c>
      <c r="C782" s="236" t="s">
        <v>7338</v>
      </c>
      <c r="D782" s="236">
        <v>43</v>
      </c>
      <c r="E782" s="236" t="s">
        <v>7339</v>
      </c>
    </row>
    <row r="783" spans="1:5" x14ac:dyDescent="0.25">
      <c r="A783" s="236" t="s">
        <v>7577</v>
      </c>
      <c r="B783" s="236">
        <v>38378</v>
      </c>
      <c r="C783" s="236" t="s">
        <v>7338</v>
      </c>
      <c r="D783" s="236">
        <v>43</v>
      </c>
      <c r="E783" s="236" t="s">
        <v>7339</v>
      </c>
    </row>
    <row r="784" spans="1:5" x14ac:dyDescent="0.25">
      <c r="A784" s="236" t="s">
        <v>7578</v>
      </c>
      <c r="B784" s="236">
        <v>38343</v>
      </c>
      <c r="C784" s="236" t="s">
        <v>7338</v>
      </c>
      <c r="D784" s="236">
        <v>43</v>
      </c>
      <c r="E784" s="236" t="s">
        <v>7339</v>
      </c>
    </row>
    <row r="785" spans="1:5" x14ac:dyDescent="0.25">
      <c r="A785" s="236" t="s">
        <v>7579</v>
      </c>
      <c r="B785" s="236">
        <v>38348</v>
      </c>
      <c r="C785" s="236" t="s">
        <v>7338</v>
      </c>
      <c r="D785" s="236">
        <v>43</v>
      </c>
      <c r="E785" s="236" t="s">
        <v>7339</v>
      </c>
    </row>
    <row r="786" spans="1:5" x14ac:dyDescent="0.25">
      <c r="A786" s="236" t="s">
        <v>7580</v>
      </c>
      <c r="B786" s="236">
        <v>38353</v>
      </c>
      <c r="C786" s="236" t="s">
        <v>7338</v>
      </c>
      <c r="D786" s="236">
        <v>43</v>
      </c>
      <c r="E786" s="236" t="s">
        <v>7339</v>
      </c>
    </row>
    <row r="787" spans="1:5" x14ac:dyDescent="0.25">
      <c r="A787" s="236" t="s">
        <v>7581</v>
      </c>
      <c r="B787" s="236">
        <v>38358</v>
      </c>
      <c r="C787" s="236" t="s">
        <v>7338</v>
      </c>
      <c r="D787" s="236">
        <v>43</v>
      </c>
      <c r="E787" s="236" t="s">
        <v>7339</v>
      </c>
    </row>
    <row r="788" spans="1:5" x14ac:dyDescent="0.25">
      <c r="A788" s="236" t="s">
        <v>7582</v>
      </c>
      <c r="B788" s="236">
        <v>38323</v>
      </c>
      <c r="C788" s="236" t="s">
        <v>7338</v>
      </c>
      <c r="D788" s="236">
        <v>43</v>
      </c>
      <c r="E788" s="236" t="s">
        <v>7339</v>
      </c>
    </row>
    <row r="789" spans="1:5" x14ac:dyDescent="0.25">
      <c r="A789" s="236" t="s">
        <v>7583</v>
      </c>
      <c r="B789" s="236">
        <v>38328</v>
      </c>
      <c r="C789" s="236" t="s">
        <v>7338</v>
      </c>
      <c r="D789" s="236">
        <v>43</v>
      </c>
      <c r="E789" s="236" t="s">
        <v>7339</v>
      </c>
    </row>
    <row r="790" spans="1:5" x14ac:dyDescent="0.25">
      <c r="A790" s="236" t="s">
        <v>7584</v>
      </c>
      <c r="B790" s="236">
        <v>38333</v>
      </c>
      <c r="C790" s="236" t="s">
        <v>7338</v>
      </c>
      <c r="D790" s="236">
        <v>43</v>
      </c>
      <c r="E790" s="236" t="s">
        <v>7339</v>
      </c>
    </row>
    <row r="791" spans="1:5" x14ac:dyDescent="0.25">
      <c r="A791" s="236" t="s">
        <v>7585</v>
      </c>
      <c r="B791" s="236">
        <v>38338</v>
      </c>
      <c r="C791" s="236" t="s">
        <v>7338</v>
      </c>
      <c r="D791" s="236">
        <v>43</v>
      </c>
      <c r="E791" s="236" t="s">
        <v>7339</v>
      </c>
    </row>
    <row r="792" spans="1:5" x14ac:dyDescent="0.25">
      <c r="A792" s="236" t="s">
        <v>7586</v>
      </c>
      <c r="B792" s="236">
        <v>38303</v>
      </c>
      <c r="C792" s="236" t="s">
        <v>7338</v>
      </c>
      <c r="D792" s="236">
        <v>43</v>
      </c>
      <c r="E792" s="236" t="s">
        <v>7339</v>
      </c>
    </row>
    <row r="793" spans="1:5" x14ac:dyDescent="0.25">
      <c r="A793" s="236" t="s">
        <v>7587</v>
      </c>
      <c r="B793" s="236">
        <v>38308</v>
      </c>
      <c r="C793" s="236" t="s">
        <v>7338</v>
      </c>
      <c r="D793" s="236">
        <v>43</v>
      </c>
      <c r="E793" s="236" t="s">
        <v>7339</v>
      </c>
    </row>
    <row r="794" spans="1:5" x14ac:dyDescent="0.25">
      <c r="A794" s="236" t="s">
        <v>7588</v>
      </c>
      <c r="B794" s="236">
        <v>38313</v>
      </c>
      <c r="C794" s="236" t="s">
        <v>7338</v>
      </c>
      <c r="D794" s="236">
        <v>43</v>
      </c>
      <c r="E794" s="236" t="s">
        <v>7339</v>
      </c>
    </row>
    <row r="795" spans="1:5" x14ac:dyDescent="0.25">
      <c r="A795" s="236" t="s">
        <v>7589</v>
      </c>
      <c r="B795" s="236">
        <v>38318</v>
      </c>
      <c r="C795" s="236" t="s">
        <v>7338</v>
      </c>
      <c r="D795" s="236">
        <v>43</v>
      </c>
      <c r="E795" s="236" t="s">
        <v>7339</v>
      </c>
    </row>
    <row r="796" spans="1:5" x14ac:dyDescent="0.25">
      <c r="A796" s="236" t="s">
        <v>7590</v>
      </c>
      <c r="B796" s="236">
        <v>38283</v>
      </c>
      <c r="C796" s="236" t="s">
        <v>7338</v>
      </c>
      <c r="D796" s="236">
        <v>43</v>
      </c>
      <c r="E796" s="236" t="s">
        <v>7339</v>
      </c>
    </row>
    <row r="797" spans="1:5" x14ac:dyDescent="0.25">
      <c r="A797" s="236" t="s">
        <v>7591</v>
      </c>
      <c r="B797" s="236">
        <v>38288</v>
      </c>
      <c r="C797" s="236" t="s">
        <v>7338</v>
      </c>
      <c r="D797" s="236">
        <v>43</v>
      </c>
      <c r="E797" s="236" t="s">
        <v>7339</v>
      </c>
    </row>
    <row r="798" spans="1:5" x14ac:dyDescent="0.25">
      <c r="A798" s="236" t="s">
        <v>7592</v>
      </c>
      <c r="B798" s="236">
        <v>38293</v>
      </c>
      <c r="C798" s="236" t="s">
        <v>7338</v>
      </c>
      <c r="D798" s="236">
        <v>43</v>
      </c>
      <c r="E798" s="236" t="s">
        <v>7339</v>
      </c>
    </row>
    <row r="799" spans="1:5" x14ac:dyDescent="0.25">
      <c r="A799" s="236" t="s">
        <v>7593</v>
      </c>
      <c r="B799" s="236">
        <v>38298</v>
      </c>
      <c r="C799" s="236" t="s">
        <v>7338</v>
      </c>
      <c r="D799" s="236">
        <v>43</v>
      </c>
      <c r="E799" s="236" t="s">
        <v>7339</v>
      </c>
    </row>
    <row r="800" spans="1:5" x14ac:dyDescent="0.25">
      <c r="A800" s="236" t="s">
        <v>7594</v>
      </c>
      <c r="B800" s="236">
        <v>38423</v>
      </c>
      <c r="C800" s="236" t="s">
        <v>7338</v>
      </c>
      <c r="D800" s="236">
        <v>43</v>
      </c>
      <c r="E800" s="236" t="s">
        <v>7339</v>
      </c>
    </row>
    <row r="801" spans="1:5" x14ac:dyDescent="0.25">
      <c r="A801" s="236" t="s">
        <v>7595</v>
      </c>
      <c r="B801" s="236">
        <v>38428</v>
      </c>
      <c r="C801" s="236" t="s">
        <v>7338</v>
      </c>
      <c r="D801" s="236">
        <v>43</v>
      </c>
      <c r="E801" s="236" t="s">
        <v>7339</v>
      </c>
    </row>
    <row r="802" spans="1:5" x14ac:dyDescent="0.25">
      <c r="A802" s="236" t="s">
        <v>7596</v>
      </c>
      <c r="B802" s="236">
        <v>38433</v>
      </c>
      <c r="C802" s="236" t="s">
        <v>7338</v>
      </c>
      <c r="D802" s="236">
        <v>43</v>
      </c>
      <c r="E802" s="236" t="s">
        <v>7339</v>
      </c>
    </row>
    <row r="803" spans="1:5" x14ac:dyDescent="0.25">
      <c r="A803" s="236" t="s">
        <v>7597</v>
      </c>
      <c r="B803" s="236">
        <v>38438</v>
      </c>
      <c r="C803" s="236" t="s">
        <v>7338</v>
      </c>
      <c r="D803" s="236">
        <v>43</v>
      </c>
      <c r="E803" s="236" t="s">
        <v>7339</v>
      </c>
    </row>
    <row r="804" spans="1:5" x14ac:dyDescent="0.25">
      <c r="A804" s="236" t="s">
        <v>7598</v>
      </c>
      <c r="B804" s="236">
        <v>38403</v>
      </c>
      <c r="C804" s="236" t="s">
        <v>7338</v>
      </c>
      <c r="D804" s="236">
        <v>43</v>
      </c>
      <c r="E804" s="236" t="s">
        <v>7339</v>
      </c>
    </row>
    <row r="805" spans="1:5" x14ac:dyDescent="0.25">
      <c r="A805" s="236" t="s">
        <v>7599</v>
      </c>
      <c r="B805" s="236">
        <v>38408</v>
      </c>
      <c r="C805" s="236" t="s">
        <v>7338</v>
      </c>
      <c r="D805" s="236">
        <v>43</v>
      </c>
      <c r="E805" s="236" t="s">
        <v>7339</v>
      </c>
    </row>
    <row r="806" spans="1:5" x14ac:dyDescent="0.25">
      <c r="A806" s="236" t="s">
        <v>7600</v>
      </c>
      <c r="B806" s="236">
        <v>38413</v>
      </c>
      <c r="C806" s="236" t="s">
        <v>7338</v>
      </c>
      <c r="D806" s="236">
        <v>43</v>
      </c>
      <c r="E806" s="236" t="s">
        <v>7339</v>
      </c>
    </row>
    <row r="807" spans="1:5" x14ac:dyDescent="0.25">
      <c r="A807" s="236" t="s">
        <v>7601</v>
      </c>
      <c r="B807" s="236">
        <v>38418</v>
      </c>
      <c r="C807" s="236" t="s">
        <v>7338</v>
      </c>
      <c r="D807" s="236">
        <v>43</v>
      </c>
      <c r="E807" s="236" t="s">
        <v>7339</v>
      </c>
    </row>
    <row r="808" spans="1:5" x14ac:dyDescent="0.25">
      <c r="A808" s="236" t="s">
        <v>7602</v>
      </c>
      <c r="B808" s="236">
        <v>38445</v>
      </c>
      <c r="C808" s="236" t="s">
        <v>7338</v>
      </c>
      <c r="D808" s="236">
        <v>43</v>
      </c>
      <c r="E808" s="236" t="s">
        <v>7339</v>
      </c>
    </row>
    <row r="809" spans="1:5" x14ac:dyDescent="0.25">
      <c r="A809" s="236" t="s">
        <v>7603</v>
      </c>
      <c r="B809" s="236">
        <v>38450</v>
      </c>
      <c r="C809" s="236" t="s">
        <v>7338</v>
      </c>
      <c r="D809" s="236">
        <v>43</v>
      </c>
      <c r="E809" s="236" t="s">
        <v>7339</v>
      </c>
    </row>
    <row r="810" spans="1:5" x14ac:dyDescent="0.25">
      <c r="A810" s="236" t="s">
        <v>7604</v>
      </c>
      <c r="B810" s="236">
        <v>38263</v>
      </c>
      <c r="C810" s="236" t="s">
        <v>7338</v>
      </c>
      <c r="D810" s="236">
        <v>43</v>
      </c>
      <c r="E810" s="236" t="s">
        <v>7339</v>
      </c>
    </row>
    <row r="811" spans="1:5" x14ac:dyDescent="0.25">
      <c r="A811" s="236" t="s">
        <v>7605</v>
      </c>
      <c r="B811" s="236">
        <v>38268</v>
      </c>
      <c r="C811" s="236" t="s">
        <v>7338</v>
      </c>
      <c r="D811" s="236">
        <v>43</v>
      </c>
      <c r="E811" s="236" t="s">
        <v>7339</v>
      </c>
    </row>
    <row r="812" spans="1:5" x14ac:dyDescent="0.25">
      <c r="A812" s="236" t="s">
        <v>7606</v>
      </c>
      <c r="B812" s="236">
        <v>38273</v>
      </c>
      <c r="C812" s="236" t="s">
        <v>7338</v>
      </c>
      <c r="D812" s="236">
        <v>43</v>
      </c>
      <c r="E812" s="236" t="s">
        <v>7339</v>
      </c>
    </row>
    <row r="813" spans="1:5" x14ac:dyDescent="0.25">
      <c r="A813" s="236" t="s">
        <v>7607</v>
      </c>
      <c r="B813" s="236">
        <v>38278</v>
      </c>
      <c r="C813" s="236" t="s">
        <v>7338</v>
      </c>
      <c r="D813" s="236">
        <v>43</v>
      </c>
      <c r="E813" s="236" t="s">
        <v>7339</v>
      </c>
    </row>
    <row r="814" spans="1:5" x14ac:dyDescent="0.25">
      <c r="A814" s="236" t="s">
        <v>7608</v>
      </c>
      <c r="B814" s="236">
        <v>38243</v>
      </c>
      <c r="C814" s="236" t="s">
        <v>7338</v>
      </c>
      <c r="D814" s="236">
        <v>43</v>
      </c>
      <c r="E814" s="236" t="s">
        <v>7339</v>
      </c>
    </row>
    <row r="815" spans="1:5" x14ac:dyDescent="0.25">
      <c r="A815" s="236" t="s">
        <v>7609</v>
      </c>
      <c r="B815" s="236">
        <v>38248</v>
      </c>
      <c r="C815" s="236" t="s">
        <v>7338</v>
      </c>
      <c r="D815" s="236">
        <v>43</v>
      </c>
      <c r="E815" s="236" t="s">
        <v>7339</v>
      </c>
    </row>
    <row r="816" spans="1:5" x14ac:dyDescent="0.25">
      <c r="A816" s="236" t="s">
        <v>7610</v>
      </c>
      <c r="B816" s="236">
        <v>38253</v>
      </c>
      <c r="C816" s="236" t="s">
        <v>7338</v>
      </c>
      <c r="D816" s="236">
        <v>43</v>
      </c>
      <c r="E816" s="236" t="s">
        <v>7339</v>
      </c>
    </row>
    <row r="817" spans="1:5" x14ac:dyDescent="0.25">
      <c r="A817" s="236" t="s">
        <v>7611</v>
      </c>
      <c r="B817" s="236">
        <v>38258</v>
      </c>
      <c r="C817" s="236" t="s">
        <v>7338</v>
      </c>
      <c r="D817" s="236">
        <v>43</v>
      </c>
      <c r="E817" s="236" t="s">
        <v>7339</v>
      </c>
    </row>
    <row r="818" spans="1:5" x14ac:dyDescent="0.25">
      <c r="A818" s="236" t="s">
        <v>7612</v>
      </c>
      <c r="B818" s="236">
        <v>38223</v>
      </c>
      <c r="C818" s="236" t="s">
        <v>7338</v>
      </c>
      <c r="D818" s="236">
        <v>43</v>
      </c>
      <c r="E818" s="236" t="s">
        <v>7339</v>
      </c>
    </row>
    <row r="819" spans="1:5" x14ac:dyDescent="0.25">
      <c r="A819" s="236" t="s">
        <v>7613</v>
      </c>
      <c r="B819" s="236">
        <v>38228</v>
      </c>
      <c r="C819" s="236" t="s">
        <v>7338</v>
      </c>
      <c r="D819" s="236">
        <v>43</v>
      </c>
      <c r="E819" s="236" t="s">
        <v>7339</v>
      </c>
    </row>
    <row r="820" spans="1:5" x14ac:dyDescent="0.25">
      <c r="A820" s="236" t="s">
        <v>7614</v>
      </c>
      <c r="B820" s="236">
        <v>38233</v>
      </c>
      <c r="C820" s="236" t="s">
        <v>7338</v>
      </c>
      <c r="D820" s="236">
        <v>43</v>
      </c>
      <c r="E820" s="236" t="s">
        <v>7339</v>
      </c>
    </row>
    <row r="821" spans="1:5" x14ac:dyDescent="0.25">
      <c r="A821" s="236" t="s">
        <v>7615</v>
      </c>
      <c r="B821" s="236">
        <v>38238</v>
      </c>
      <c r="C821" s="236" t="s">
        <v>7338</v>
      </c>
      <c r="D821" s="236">
        <v>43</v>
      </c>
      <c r="E821" s="236" t="s">
        <v>7339</v>
      </c>
    </row>
    <row r="822" spans="1:5" x14ac:dyDescent="0.25">
      <c r="A822" s="236" t="s">
        <v>7616</v>
      </c>
      <c r="B822" s="236">
        <v>38203</v>
      </c>
      <c r="C822" s="236" t="s">
        <v>7338</v>
      </c>
      <c r="D822" s="236">
        <v>43</v>
      </c>
      <c r="E822" s="236" t="s">
        <v>7339</v>
      </c>
    </row>
    <row r="823" spans="1:5" x14ac:dyDescent="0.25">
      <c r="A823" s="236" t="s">
        <v>7617</v>
      </c>
      <c r="B823" s="236">
        <v>38208</v>
      </c>
      <c r="C823" s="236" t="s">
        <v>7338</v>
      </c>
      <c r="D823" s="236">
        <v>43</v>
      </c>
      <c r="E823" s="236" t="s">
        <v>7339</v>
      </c>
    </row>
    <row r="824" spans="1:5" x14ac:dyDescent="0.25">
      <c r="A824" s="236" t="s">
        <v>7618</v>
      </c>
      <c r="B824" s="236">
        <v>38213</v>
      </c>
      <c r="C824" s="236" t="s">
        <v>7338</v>
      </c>
      <c r="D824" s="236">
        <v>43</v>
      </c>
      <c r="E824" s="236" t="s">
        <v>7339</v>
      </c>
    </row>
    <row r="825" spans="1:5" x14ac:dyDescent="0.25">
      <c r="A825" s="236" t="s">
        <v>7619</v>
      </c>
      <c r="B825" s="236">
        <v>38218</v>
      </c>
      <c r="C825" s="236" t="s">
        <v>7338</v>
      </c>
      <c r="D825" s="236">
        <v>43</v>
      </c>
      <c r="E825" s="236" t="s">
        <v>7339</v>
      </c>
    </row>
    <row r="826" spans="1:5" x14ac:dyDescent="0.25">
      <c r="A826" s="236" t="s">
        <v>7620</v>
      </c>
      <c r="B826" s="236">
        <v>38183</v>
      </c>
      <c r="C826" s="236" t="s">
        <v>7338</v>
      </c>
      <c r="D826" s="236">
        <v>43</v>
      </c>
      <c r="E826" s="236" t="s">
        <v>7339</v>
      </c>
    </row>
    <row r="827" spans="1:5" x14ac:dyDescent="0.25">
      <c r="A827" s="236" t="s">
        <v>7621</v>
      </c>
      <c r="B827" s="236">
        <v>38188</v>
      </c>
      <c r="C827" s="236" t="s">
        <v>7338</v>
      </c>
      <c r="D827" s="236">
        <v>43</v>
      </c>
      <c r="E827" s="236" t="s">
        <v>7339</v>
      </c>
    </row>
    <row r="828" spans="1:5" x14ac:dyDescent="0.25">
      <c r="A828" s="236" t="s">
        <v>7622</v>
      </c>
      <c r="B828" s="236">
        <v>38193</v>
      </c>
      <c r="C828" s="236" t="s">
        <v>7338</v>
      </c>
      <c r="D828" s="236">
        <v>43</v>
      </c>
      <c r="E828" s="236" t="s">
        <v>7339</v>
      </c>
    </row>
    <row r="829" spans="1:5" x14ac:dyDescent="0.25">
      <c r="A829" s="236" t="s">
        <v>7623</v>
      </c>
      <c r="B829" s="236">
        <v>38198</v>
      </c>
      <c r="C829" s="236" t="s">
        <v>7338</v>
      </c>
      <c r="D829" s="236">
        <v>43</v>
      </c>
      <c r="E829" s="236" t="s">
        <v>7339</v>
      </c>
    </row>
    <row r="830" spans="1:5" x14ac:dyDescent="0.25">
      <c r="A830" s="236" t="s">
        <v>7624</v>
      </c>
      <c r="B830" s="236">
        <v>38173</v>
      </c>
      <c r="C830" s="236" t="s">
        <v>7338</v>
      </c>
      <c r="D830" s="236">
        <v>43</v>
      </c>
      <c r="E830" s="236" t="s">
        <v>7339</v>
      </c>
    </row>
    <row r="831" spans="1:5" x14ac:dyDescent="0.25">
      <c r="A831" s="236" t="s">
        <v>7625</v>
      </c>
      <c r="B831" s="236">
        <v>38178</v>
      </c>
      <c r="C831" s="236" t="s">
        <v>7338</v>
      </c>
      <c r="D831" s="236">
        <v>43</v>
      </c>
      <c r="E831" s="236" t="s">
        <v>7339</v>
      </c>
    </row>
    <row r="832" spans="1:5" x14ac:dyDescent="0.25">
      <c r="A832" s="236" t="s">
        <v>7626</v>
      </c>
      <c r="B832" s="236">
        <v>38149</v>
      </c>
      <c r="C832" s="236" t="s">
        <v>7338</v>
      </c>
      <c r="D832" s="236">
        <v>43</v>
      </c>
      <c r="E832" s="236" t="s">
        <v>7339</v>
      </c>
    </row>
    <row r="833" spans="1:5" x14ac:dyDescent="0.25">
      <c r="A833" s="236" t="s">
        <v>7627</v>
      </c>
      <c r="B833" s="236">
        <v>38154</v>
      </c>
      <c r="C833" s="236" t="s">
        <v>7338</v>
      </c>
      <c r="D833" s="236">
        <v>43</v>
      </c>
      <c r="E833" s="236" t="s">
        <v>7339</v>
      </c>
    </row>
    <row r="834" spans="1:5" x14ac:dyDescent="0.25">
      <c r="A834" s="236" t="s">
        <v>7628</v>
      </c>
      <c r="B834" s="236">
        <v>38159</v>
      </c>
      <c r="C834" s="236" t="s">
        <v>7338</v>
      </c>
      <c r="D834" s="236">
        <v>43</v>
      </c>
      <c r="E834" s="236" t="s">
        <v>7339</v>
      </c>
    </row>
    <row r="835" spans="1:5" x14ac:dyDescent="0.25">
      <c r="A835" s="236" t="s">
        <v>7629</v>
      </c>
      <c r="B835" s="236">
        <v>38164</v>
      </c>
      <c r="C835" s="236" t="s">
        <v>7338</v>
      </c>
      <c r="D835" s="236">
        <v>43</v>
      </c>
      <c r="E835" s="236" t="s">
        <v>7339</v>
      </c>
    </row>
    <row r="836" spans="1:5" x14ac:dyDescent="0.25">
      <c r="A836" s="236" t="s">
        <v>7630</v>
      </c>
      <c r="B836" s="236">
        <v>38129</v>
      </c>
      <c r="C836" s="236" t="s">
        <v>7338</v>
      </c>
      <c r="D836" s="236">
        <v>43</v>
      </c>
      <c r="E836" s="236" t="s">
        <v>7339</v>
      </c>
    </row>
    <row r="837" spans="1:5" x14ac:dyDescent="0.25">
      <c r="A837" s="236" t="s">
        <v>7631</v>
      </c>
      <c r="B837" s="236">
        <v>38134</v>
      </c>
      <c r="C837" s="236" t="s">
        <v>7338</v>
      </c>
      <c r="D837" s="236">
        <v>43</v>
      </c>
      <c r="E837" s="236" t="s">
        <v>7339</v>
      </c>
    </row>
    <row r="838" spans="1:5" x14ac:dyDescent="0.25">
      <c r="A838" s="236" t="s">
        <v>7632</v>
      </c>
      <c r="B838" s="236">
        <v>38139</v>
      </c>
      <c r="C838" s="236" t="s">
        <v>7338</v>
      </c>
      <c r="D838" s="236">
        <v>43</v>
      </c>
      <c r="E838" s="236" t="s">
        <v>7339</v>
      </c>
    </row>
    <row r="839" spans="1:5" x14ac:dyDescent="0.25">
      <c r="A839" s="236" t="s">
        <v>7633</v>
      </c>
      <c r="B839" s="236">
        <v>38144</v>
      </c>
      <c r="C839" s="236" t="s">
        <v>7338</v>
      </c>
      <c r="D839" s="236">
        <v>43</v>
      </c>
      <c r="E839" s="236" t="s">
        <v>7339</v>
      </c>
    </row>
    <row r="840" spans="1:5" x14ac:dyDescent="0.25">
      <c r="A840" s="236" t="s">
        <v>7634</v>
      </c>
      <c r="B840" s="236">
        <v>38109</v>
      </c>
      <c r="C840" s="236" t="s">
        <v>7338</v>
      </c>
      <c r="D840" s="236">
        <v>43</v>
      </c>
      <c r="E840" s="236" t="s">
        <v>7339</v>
      </c>
    </row>
    <row r="841" spans="1:5" x14ac:dyDescent="0.25">
      <c r="A841" s="236" t="s">
        <v>7635</v>
      </c>
      <c r="B841" s="236">
        <v>38114</v>
      </c>
      <c r="C841" s="236" t="s">
        <v>7338</v>
      </c>
      <c r="D841" s="236">
        <v>43</v>
      </c>
      <c r="E841" s="236" t="s">
        <v>7339</v>
      </c>
    </row>
    <row r="842" spans="1:5" x14ac:dyDescent="0.25">
      <c r="A842" s="236" t="s">
        <v>7636</v>
      </c>
      <c r="B842" s="236">
        <v>38119</v>
      </c>
      <c r="C842" s="236" t="s">
        <v>7338</v>
      </c>
      <c r="D842" s="236">
        <v>43</v>
      </c>
      <c r="E842" s="236" t="s">
        <v>7339</v>
      </c>
    </row>
    <row r="843" spans="1:5" x14ac:dyDescent="0.25">
      <c r="A843" s="236" t="s">
        <v>7637</v>
      </c>
      <c r="B843" s="236">
        <v>38124</v>
      </c>
      <c r="C843" s="236" t="s">
        <v>7338</v>
      </c>
      <c r="D843" s="236">
        <v>43</v>
      </c>
      <c r="E843" s="236" t="s">
        <v>7339</v>
      </c>
    </row>
    <row r="844" spans="1:5" x14ac:dyDescent="0.25">
      <c r="A844" s="236" t="s">
        <v>7638</v>
      </c>
      <c r="B844" s="236">
        <v>37092</v>
      </c>
      <c r="C844" s="236" t="s">
        <v>7338</v>
      </c>
      <c r="D844" s="236">
        <v>43</v>
      </c>
      <c r="E844" s="236" t="s">
        <v>7339</v>
      </c>
    </row>
    <row r="845" spans="1:5" x14ac:dyDescent="0.25">
      <c r="A845" s="236" t="s">
        <v>7639</v>
      </c>
      <c r="B845" s="236">
        <v>38092</v>
      </c>
      <c r="C845" s="236" t="s">
        <v>7338</v>
      </c>
      <c r="D845" s="236">
        <v>43</v>
      </c>
      <c r="E845" s="236" t="s">
        <v>7339</v>
      </c>
    </row>
    <row r="846" spans="1:5" x14ac:dyDescent="0.25">
      <c r="A846" s="236" t="s">
        <v>7640</v>
      </c>
      <c r="B846" s="236">
        <v>38097</v>
      </c>
      <c r="C846" s="236" t="s">
        <v>7338</v>
      </c>
      <c r="D846" s="236">
        <v>43</v>
      </c>
      <c r="E846" s="236" t="s">
        <v>7339</v>
      </c>
    </row>
    <row r="847" spans="1:5" x14ac:dyDescent="0.25">
      <c r="A847" s="236" t="s">
        <v>7641</v>
      </c>
      <c r="B847" s="236">
        <v>38104</v>
      </c>
      <c r="C847" s="236" t="s">
        <v>7338</v>
      </c>
      <c r="D847" s="236">
        <v>43</v>
      </c>
      <c r="E847" s="236" t="s">
        <v>7339</v>
      </c>
    </row>
    <row r="848" spans="1:5" x14ac:dyDescent="0.25">
      <c r="A848" s="236" t="s">
        <v>7642</v>
      </c>
      <c r="B848" s="236">
        <v>37058</v>
      </c>
      <c r="C848" s="236" t="s">
        <v>7338</v>
      </c>
      <c r="D848" s="236">
        <v>43</v>
      </c>
      <c r="E848" s="236" t="s">
        <v>7339</v>
      </c>
    </row>
    <row r="849" spans="1:5" x14ac:dyDescent="0.25">
      <c r="A849" s="236" t="s">
        <v>7643</v>
      </c>
      <c r="B849" s="236">
        <v>37087</v>
      </c>
      <c r="C849" s="236" t="s">
        <v>7338</v>
      </c>
      <c r="D849" s="236">
        <v>43</v>
      </c>
      <c r="E849" s="236" t="s">
        <v>7339</v>
      </c>
    </row>
    <row r="850" spans="1:5" x14ac:dyDescent="0.25">
      <c r="A850" s="236" t="s">
        <v>7644</v>
      </c>
      <c r="B850" s="236">
        <v>37038</v>
      </c>
      <c r="C850" s="236" t="s">
        <v>7338</v>
      </c>
      <c r="D850" s="236">
        <v>43</v>
      </c>
      <c r="E850" s="236" t="s">
        <v>7339</v>
      </c>
    </row>
    <row r="851" spans="1:5" x14ac:dyDescent="0.25">
      <c r="A851" s="236" t="s">
        <v>7645</v>
      </c>
      <c r="B851" s="236">
        <v>37043</v>
      </c>
      <c r="C851" s="236" t="s">
        <v>7338</v>
      </c>
      <c r="D851" s="236">
        <v>43</v>
      </c>
      <c r="E851" s="236" t="s">
        <v>7339</v>
      </c>
    </row>
    <row r="852" spans="1:5" x14ac:dyDescent="0.25">
      <c r="A852" s="236" t="s">
        <v>7646</v>
      </c>
      <c r="B852" s="236">
        <v>37048</v>
      </c>
      <c r="C852" s="236" t="s">
        <v>7338</v>
      </c>
      <c r="D852" s="236">
        <v>43</v>
      </c>
      <c r="E852" s="236" t="s">
        <v>7339</v>
      </c>
    </row>
    <row r="853" spans="1:5" x14ac:dyDescent="0.25">
      <c r="A853" s="236" t="s">
        <v>7647</v>
      </c>
      <c r="B853" s="236">
        <v>37053</v>
      </c>
      <c r="C853" s="236" t="s">
        <v>7338</v>
      </c>
      <c r="D853" s="236">
        <v>43</v>
      </c>
      <c r="E853" s="236" t="s">
        <v>7339</v>
      </c>
    </row>
    <row r="854" spans="1:5" x14ac:dyDescent="0.25">
      <c r="A854" s="236" t="s">
        <v>7648</v>
      </c>
      <c r="B854" s="236">
        <v>37018</v>
      </c>
      <c r="C854" s="236" t="s">
        <v>7338</v>
      </c>
      <c r="D854" s="236">
        <v>43</v>
      </c>
      <c r="E854" s="236" t="s">
        <v>7339</v>
      </c>
    </row>
    <row r="855" spans="1:5" x14ac:dyDescent="0.25">
      <c r="A855" s="236" t="s">
        <v>7649</v>
      </c>
      <c r="B855" s="236">
        <v>37023</v>
      </c>
      <c r="C855" s="236" t="s">
        <v>7338</v>
      </c>
      <c r="D855" s="236">
        <v>43</v>
      </c>
      <c r="E855" s="236" t="s">
        <v>7339</v>
      </c>
    </row>
    <row r="856" spans="1:5" x14ac:dyDescent="0.25">
      <c r="A856" s="236" t="s">
        <v>7650</v>
      </c>
      <c r="B856" s="236">
        <v>37028</v>
      </c>
      <c r="C856" s="236" t="s">
        <v>7338</v>
      </c>
      <c r="D856" s="236">
        <v>43</v>
      </c>
      <c r="E856" s="236" t="s">
        <v>7339</v>
      </c>
    </row>
    <row r="857" spans="1:5" x14ac:dyDescent="0.25">
      <c r="A857" s="236" t="s">
        <v>7651</v>
      </c>
      <c r="B857" s="236">
        <v>37033</v>
      </c>
      <c r="C857" s="236" t="s">
        <v>7338</v>
      </c>
      <c r="D857" s="236">
        <v>43</v>
      </c>
      <c r="E857" s="236" t="s">
        <v>7339</v>
      </c>
    </row>
    <row r="858" spans="1:5" x14ac:dyDescent="0.25">
      <c r="A858" s="236" t="s">
        <v>7652</v>
      </c>
      <c r="B858" s="236">
        <v>36998</v>
      </c>
      <c r="C858" s="236" t="s">
        <v>7338</v>
      </c>
      <c r="D858" s="236">
        <v>43</v>
      </c>
      <c r="E858" s="236" t="s">
        <v>7339</v>
      </c>
    </row>
    <row r="859" spans="1:5" x14ac:dyDescent="0.25">
      <c r="A859" s="236" t="s">
        <v>7653</v>
      </c>
      <c r="B859" s="236">
        <v>37003</v>
      </c>
      <c r="C859" s="236" t="s">
        <v>7338</v>
      </c>
      <c r="D859" s="236">
        <v>43</v>
      </c>
      <c r="E859" s="236" t="s">
        <v>7339</v>
      </c>
    </row>
    <row r="860" spans="1:5" x14ac:dyDescent="0.25">
      <c r="A860" s="236" t="s">
        <v>7654</v>
      </c>
      <c r="B860" s="236">
        <v>37008</v>
      </c>
      <c r="C860" s="236" t="s">
        <v>7338</v>
      </c>
      <c r="D860" s="236">
        <v>43</v>
      </c>
      <c r="E860" s="236" t="s">
        <v>7339</v>
      </c>
    </row>
    <row r="861" spans="1:5" x14ac:dyDescent="0.25">
      <c r="A861" s="236" t="s">
        <v>7655</v>
      </c>
      <c r="B861" s="236">
        <v>37013</v>
      </c>
      <c r="C861" s="236" t="s">
        <v>7338</v>
      </c>
      <c r="D861" s="236">
        <v>43</v>
      </c>
      <c r="E861" s="236" t="s">
        <v>7339</v>
      </c>
    </row>
    <row r="862" spans="1:5" x14ac:dyDescent="0.25">
      <c r="A862" s="236" t="s">
        <v>7656</v>
      </c>
      <c r="B862" s="236">
        <v>36978</v>
      </c>
      <c r="C862" s="236" t="s">
        <v>7338</v>
      </c>
      <c r="D862" s="236">
        <v>43</v>
      </c>
      <c r="E862" s="236" t="s">
        <v>7339</v>
      </c>
    </row>
    <row r="863" spans="1:5" x14ac:dyDescent="0.25">
      <c r="A863" s="236" t="s">
        <v>7657</v>
      </c>
      <c r="B863" s="236">
        <v>36983</v>
      </c>
      <c r="C863" s="236" t="s">
        <v>7338</v>
      </c>
      <c r="D863" s="236">
        <v>43</v>
      </c>
      <c r="E863" s="236" t="s">
        <v>7339</v>
      </c>
    </row>
    <row r="864" spans="1:5" x14ac:dyDescent="0.25">
      <c r="A864" s="236" t="s">
        <v>7658</v>
      </c>
      <c r="B864" s="236">
        <v>36988</v>
      </c>
      <c r="C864" s="236" t="s">
        <v>7338</v>
      </c>
      <c r="D864" s="236">
        <v>43</v>
      </c>
      <c r="E864" s="236" t="s">
        <v>7339</v>
      </c>
    </row>
    <row r="865" spans="1:5" x14ac:dyDescent="0.25">
      <c r="A865" s="236" t="s">
        <v>7659</v>
      </c>
      <c r="B865" s="236">
        <v>36993</v>
      </c>
      <c r="C865" s="236" t="s">
        <v>7338</v>
      </c>
      <c r="D865" s="236">
        <v>43</v>
      </c>
      <c r="E865" s="236" t="s">
        <v>7339</v>
      </c>
    </row>
    <row r="866" spans="1:5" x14ac:dyDescent="0.25">
      <c r="A866" s="236" t="s">
        <v>7660</v>
      </c>
      <c r="B866" s="236">
        <v>36963</v>
      </c>
      <c r="C866" s="236" t="s">
        <v>7338</v>
      </c>
      <c r="D866" s="236">
        <v>43</v>
      </c>
      <c r="E866" s="236" t="s">
        <v>7339</v>
      </c>
    </row>
    <row r="867" spans="1:5" x14ac:dyDescent="0.25">
      <c r="A867" s="236" t="s">
        <v>7661</v>
      </c>
      <c r="B867" s="236">
        <v>36973</v>
      </c>
      <c r="C867" s="236" t="s">
        <v>7338</v>
      </c>
      <c r="D867" s="236">
        <v>43</v>
      </c>
      <c r="E867" s="236" t="s">
        <v>7339</v>
      </c>
    </row>
    <row r="868" spans="1:5" x14ac:dyDescent="0.25">
      <c r="A868" s="236" t="s">
        <v>7662</v>
      </c>
      <c r="B868" s="236">
        <v>36943</v>
      </c>
      <c r="C868" s="236" t="s">
        <v>7338</v>
      </c>
      <c r="D868" s="236">
        <v>43</v>
      </c>
      <c r="E868" s="236" t="s">
        <v>7339</v>
      </c>
    </row>
    <row r="869" spans="1:5" x14ac:dyDescent="0.25">
      <c r="A869" s="236" t="s">
        <v>7663</v>
      </c>
      <c r="B869" s="236">
        <v>36948</v>
      </c>
      <c r="C869" s="236" t="s">
        <v>7338</v>
      </c>
      <c r="D869" s="236">
        <v>43</v>
      </c>
      <c r="E869" s="236" t="s">
        <v>7339</v>
      </c>
    </row>
    <row r="870" spans="1:5" x14ac:dyDescent="0.25">
      <c r="A870" s="236" t="s">
        <v>7664</v>
      </c>
      <c r="B870" s="236">
        <v>36953</v>
      </c>
      <c r="C870" s="236" t="s">
        <v>7338</v>
      </c>
      <c r="D870" s="236">
        <v>43</v>
      </c>
      <c r="E870" s="236" t="s">
        <v>7339</v>
      </c>
    </row>
    <row r="871" spans="1:5" x14ac:dyDescent="0.25">
      <c r="A871" s="236" t="s">
        <v>7665</v>
      </c>
      <c r="B871" s="236">
        <v>36958</v>
      </c>
      <c r="C871" s="236" t="s">
        <v>7338</v>
      </c>
      <c r="D871" s="236">
        <v>43</v>
      </c>
      <c r="E871" s="236" t="s">
        <v>7339</v>
      </c>
    </row>
    <row r="872" spans="1:5" x14ac:dyDescent="0.25">
      <c r="A872" s="236" t="s">
        <v>7666</v>
      </c>
      <c r="B872" s="236">
        <v>36928</v>
      </c>
      <c r="C872" s="236" t="s">
        <v>7338</v>
      </c>
      <c r="D872" s="236">
        <v>43</v>
      </c>
      <c r="E872" s="236" t="s">
        <v>7339</v>
      </c>
    </row>
    <row r="873" spans="1:5" x14ac:dyDescent="0.25">
      <c r="A873" s="236" t="s">
        <v>7667</v>
      </c>
      <c r="B873" s="236">
        <v>36933</v>
      </c>
      <c r="C873" s="236" t="s">
        <v>7338</v>
      </c>
      <c r="D873" s="236">
        <v>43</v>
      </c>
      <c r="E873" s="236" t="s">
        <v>7339</v>
      </c>
    </row>
    <row r="874" spans="1:5" x14ac:dyDescent="0.25">
      <c r="A874" s="236" t="s">
        <v>7668</v>
      </c>
      <c r="B874" s="236">
        <v>36938</v>
      </c>
      <c r="C874" s="236" t="s">
        <v>7338</v>
      </c>
      <c r="D874" s="236">
        <v>43</v>
      </c>
      <c r="E874" s="236" t="s">
        <v>7339</v>
      </c>
    </row>
    <row r="875" spans="1:5" x14ac:dyDescent="0.25">
      <c r="A875" s="236" t="s">
        <v>7669</v>
      </c>
      <c r="B875" s="236">
        <v>36917</v>
      </c>
      <c r="C875" s="236" t="s">
        <v>7338</v>
      </c>
      <c r="D875" s="236">
        <v>43</v>
      </c>
      <c r="E875" s="236" t="s">
        <v>7339</v>
      </c>
    </row>
    <row r="876" spans="1:5" x14ac:dyDescent="0.25">
      <c r="A876" s="236" t="s">
        <v>7670</v>
      </c>
      <c r="B876" s="236">
        <v>36897</v>
      </c>
      <c r="C876" s="236" t="s">
        <v>7338</v>
      </c>
      <c r="D876" s="236">
        <v>43</v>
      </c>
      <c r="E876" s="236" t="s">
        <v>7339</v>
      </c>
    </row>
    <row r="877" spans="1:5" x14ac:dyDescent="0.25">
      <c r="A877" s="236" t="s">
        <v>7671</v>
      </c>
      <c r="B877" s="236">
        <v>36902</v>
      </c>
      <c r="C877" s="236" t="s">
        <v>7338</v>
      </c>
      <c r="D877" s="236">
        <v>43</v>
      </c>
      <c r="E877" s="236" t="s">
        <v>7339</v>
      </c>
    </row>
    <row r="878" spans="1:5" x14ac:dyDescent="0.25">
      <c r="A878" s="236" t="s">
        <v>7672</v>
      </c>
      <c r="B878" s="236">
        <v>36907</v>
      </c>
      <c r="C878" s="236" t="s">
        <v>7338</v>
      </c>
      <c r="D878" s="236">
        <v>43</v>
      </c>
      <c r="E878" s="236" t="s">
        <v>7339</v>
      </c>
    </row>
    <row r="879" spans="1:5" x14ac:dyDescent="0.25">
      <c r="A879" s="236" t="s">
        <v>7673</v>
      </c>
      <c r="B879" s="236">
        <v>36912</v>
      </c>
      <c r="C879" s="236" t="s">
        <v>7338</v>
      </c>
      <c r="D879" s="236">
        <v>43</v>
      </c>
      <c r="E879" s="236" t="s">
        <v>7339</v>
      </c>
    </row>
    <row r="880" spans="1:5" x14ac:dyDescent="0.25">
      <c r="A880" s="236" t="s">
        <v>7674</v>
      </c>
      <c r="B880" s="236">
        <v>36877</v>
      </c>
      <c r="C880" s="236" t="s">
        <v>7338</v>
      </c>
      <c r="D880" s="236">
        <v>43</v>
      </c>
      <c r="E880" s="236" t="s">
        <v>7339</v>
      </c>
    </row>
    <row r="881" spans="1:5" x14ac:dyDescent="0.25">
      <c r="A881" s="236" t="s">
        <v>7675</v>
      </c>
      <c r="B881" s="236">
        <v>36882</v>
      </c>
      <c r="C881" s="236" t="s">
        <v>7338</v>
      </c>
      <c r="D881" s="236">
        <v>43</v>
      </c>
      <c r="E881" s="236" t="s">
        <v>7339</v>
      </c>
    </row>
    <row r="882" spans="1:5" x14ac:dyDescent="0.25">
      <c r="A882" s="236" t="s">
        <v>7676</v>
      </c>
      <c r="B882" s="236">
        <v>36887</v>
      </c>
      <c r="C882" s="236" t="s">
        <v>7338</v>
      </c>
      <c r="D882" s="236">
        <v>43</v>
      </c>
      <c r="E882" s="236" t="s">
        <v>7339</v>
      </c>
    </row>
    <row r="883" spans="1:5" x14ac:dyDescent="0.25">
      <c r="A883" s="236" t="s">
        <v>7677</v>
      </c>
      <c r="B883" s="236">
        <v>36892</v>
      </c>
      <c r="C883" s="236" t="s">
        <v>7338</v>
      </c>
      <c r="D883" s="236">
        <v>43</v>
      </c>
      <c r="E883" s="236" t="s">
        <v>7339</v>
      </c>
    </row>
    <row r="884" spans="1:5" x14ac:dyDescent="0.25">
      <c r="A884" s="236" t="s">
        <v>7678</v>
      </c>
      <c r="B884" s="236">
        <v>36831</v>
      </c>
      <c r="C884" s="236" t="s">
        <v>7338</v>
      </c>
      <c r="D884" s="236">
        <v>43</v>
      </c>
      <c r="E884" s="236" t="s">
        <v>7339</v>
      </c>
    </row>
    <row r="885" spans="1:5" x14ac:dyDescent="0.25">
      <c r="A885" s="236" t="s">
        <v>7679</v>
      </c>
      <c r="B885" s="236">
        <v>36862</v>
      </c>
      <c r="C885" s="236" t="s">
        <v>7338</v>
      </c>
      <c r="D885" s="236">
        <v>43</v>
      </c>
      <c r="E885" s="236" t="s">
        <v>7339</v>
      </c>
    </row>
    <row r="886" spans="1:5" x14ac:dyDescent="0.25">
      <c r="A886" s="236" t="s">
        <v>7680</v>
      </c>
      <c r="B886" s="236">
        <v>36867</v>
      </c>
      <c r="C886" s="236" t="s">
        <v>7338</v>
      </c>
      <c r="D886" s="236">
        <v>43</v>
      </c>
      <c r="E886" s="236" t="s">
        <v>7339</v>
      </c>
    </row>
    <row r="887" spans="1:5" x14ac:dyDescent="0.25">
      <c r="A887" s="236" t="s">
        <v>7681</v>
      </c>
      <c r="B887" s="236">
        <v>36872</v>
      </c>
      <c r="C887" s="236" t="s">
        <v>7338</v>
      </c>
      <c r="D887" s="236">
        <v>43</v>
      </c>
      <c r="E887" s="236" t="s">
        <v>7339</v>
      </c>
    </row>
    <row r="888" spans="1:5" x14ac:dyDescent="0.25">
      <c r="A888" s="236" t="s">
        <v>7682</v>
      </c>
      <c r="B888" s="236">
        <v>36834</v>
      </c>
      <c r="C888" s="236" t="s">
        <v>7338</v>
      </c>
      <c r="D888" s="236">
        <v>43</v>
      </c>
      <c r="E888" s="236" t="s">
        <v>7339</v>
      </c>
    </row>
    <row r="889" spans="1:5" x14ac:dyDescent="0.25">
      <c r="A889" s="236" t="s">
        <v>7683</v>
      </c>
      <c r="B889" s="236">
        <v>36811</v>
      </c>
      <c r="C889" s="236" t="s">
        <v>7338</v>
      </c>
      <c r="D889" s="236">
        <v>43</v>
      </c>
      <c r="E889" s="236" t="s">
        <v>7339</v>
      </c>
    </row>
    <row r="890" spans="1:5" x14ac:dyDescent="0.25">
      <c r="A890" s="236" t="s">
        <v>7684</v>
      </c>
      <c r="B890" s="236">
        <v>36816</v>
      </c>
      <c r="C890" s="236" t="s">
        <v>7338</v>
      </c>
      <c r="D890" s="236">
        <v>43</v>
      </c>
      <c r="E890" s="236" t="s">
        <v>7339</v>
      </c>
    </row>
    <row r="891" spans="1:5" x14ac:dyDescent="0.25">
      <c r="A891" s="236" t="s">
        <v>7685</v>
      </c>
      <c r="B891" s="236">
        <v>36821</v>
      </c>
      <c r="C891" s="236" t="s">
        <v>7338</v>
      </c>
      <c r="D891" s="236">
        <v>43</v>
      </c>
      <c r="E891" s="236" t="s">
        <v>7339</v>
      </c>
    </row>
    <row r="892" spans="1:5" x14ac:dyDescent="0.25">
      <c r="A892" s="236" t="s">
        <v>7686</v>
      </c>
      <c r="B892" s="236">
        <v>36826</v>
      </c>
      <c r="C892" s="236" t="s">
        <v>7338</v>
      </c>
      <c r="D892" s="236">
        <v>43</v>
      </c>
      <c r="E892" s="236" t="s">
        <v>7339</v>
      </c>
    </row>
    <row r="893" spans="1:5" x14ac:dyDescent="0.25">
      <c r="A893" s="236" t="s">
        <v>7687</v>
      </c>
      <c r="B893" s="236">
        <v>36791</v>
      </c>
      <c r="C893" s="236" t="s">
        <v>7338</v>
      </c>
      <c r="D893" s="236">
        <v>43</v>
      </c>
      <c r="E893" s="236" t="s">
        <v>7339</v>
      </c>
    </row>
    <row r="894" spans="1:5" x14ac:dyDescent="0.25">
      <c r="A894" s="236" t="s">
        <v>7688</v>
      </c>
      <c r="B894" s="236">
        <v>36796</v>
      </c>
      <c r="C894" s="236" t="s">
        <v>7338</v>
      </c>
      <c r="D894" s="236">
        <v>43</v>
      </c>
      <c r="E894" s="236" t="s">
        <v>7339</v>
      </c>
    </row>
    <row r="895" spans="1:5" x14ac:dyDescent="0.25">
      <c r="A895" s="236" t="s">
        <v>7689</v>
      </c>
      <c r="B895" s="236">
        <v>36801</v>
      </c>
      <c r="C895" s="236" t="s">
        <v>7338</v>
      </c>
      <c r="D895" s="236">
        <v>43</v>
      </c>
      <c r="E895" s="236" t="s">
        <v>7339</v>
      </c>
    </row>
    <row r="896" spans="1:5" x14ac:dyDescent="0.25">
      <c r="A896" s="236" t="s">
        <v>7690</v>
      </c>
      <c r="B896" s="236">
        <v>36806</v>
      </c>
      <c r="C896" s="236" t="s">
        <v>7338</v>
      </c>
      <c r="D896" s="236">
        <v>43</v>
      </c>
      <c r="E896" s="236" t="s">
        <v>7339</v>
      </c>
    </row>
    <row r="897" spans="1:5" x14ac:dyDescent="0.25">
      <c r="A897" s="236" t="s">
        <v>7691</v>
      </c>
      <c r="B897" s="236">
        <v>36782</v>
      </c>
      <c r="C897" s="236" t="s">
        <v>7338</v>
      </c>
      <c r="D897" s="236">
        <v>43</v>
      </c>
      <c r="E897" s="236" t="s">
        <v>7339</v>
      </c>
    </row>
    <row r="898" spans="1:5" x14ac:dyDescent="0.25">
      <c r="A898" s="236" t="s">
        <v>7692</v>
      </c>
      <c r="B898" s="236">
        <v>36762</v>
      </c>
      <c r="C898" s="236" t="s">
        <v>7338</v>
      </c>
      <c r="D898" s="236">
        <v>43</v>
      </c>
      <c r="E898" s="236" t="s">
        <v>7339</v>
      </c>
    </row>
    <row r="899" spans="1:5" x14ac:dyDescent="0.25">
      <c r="A899" s="236" t="s">
        <v>7693</v>
      </c>
      <c r="B899" s="236">
        <v>36767</v>
      </c>
      <c r="C899" s="236" t="s">
        <v>7338</v>
      </c>
      <c r="D899" s="236">
        <v>43</v>
      </c>
      <c r="E899" s="236" t="s">
        <v>7339</v>
      </c>
    </row>
    <row r="900" spans="1:5" x14ac:dyDescent="0.25">
      <c r="A900" s="236" t="s">
        <v>7694</v>
      </c>
      <c r="B900" s="236">
        <v>36772</v>
      </c>
      <c r="C900" s="236" t="s">
        <v>7338</v>
      </c>
      <c r="D900" s="236">
        <v>43</v>
      </c>
      <c r="E900" s="236" t="s">
        <v>7339</v>
      </c>
    </row>
    <row r="901" spans="1:5" x14ac:dyDescent="0.25">
      <c r="A901" s="236" t="s">
        <v>7695</v>
      </c>
      <c r="B901" s="236">
        <v>36777</v>
      </c>
      <c r="C901" s="236" t="s">
        <v>7338</v>
      </c>
      <c r="D901" s="236">
        <v>43</v>
      </c>
      <c r="E901" s="236" t="s">
        <v>7339</v>
      </c>
    </row>
    <row r="902" spans="1:5" x14ac:dyDescent="0.25">
      <c r="A902" s="236" t="s">
        <v>7696</v>
      </c>
      <c r="B902" s="236">
        <v>36742</v>
      </c>
      <c r="C902" s="236" t="s">
        <v>7338</v>
      </c>
      <c r="D902" s="236">
        <v>43</v>
      </c>
      <c r="E902" s="236" t="s">
        <v>7339</v>
      </c>
    </row>
    <row r="903" spans="1:5" x14ac:dyDescent="0.25">
      <c r="A903" s="236" t="s">
        <v>7697</v>
      </c>
      <c r="B903" s="236">
        <v>36747</v>
      </c>
      <c r="C903" s="236" t="s">
        <v>7338</v>
      </c>
      <c r="D903" s="236">
        <v>43</v>
      </c>
      <c r="E903" s="236" t="s">
        <v>7339</v>
      </c>
    </row>
    <row r="904" spans="1:5" x14ac:dyDescent="0.25">
      <c r="A904" s="236" t="s">
        <v>7698</v>
      </c>
      <c r="B904" s="236">
        <v>36752</v>
      </c>
      <c r="C904" s="236" t="s">
        <v>7338</v>
      </c>
      <c r="D904" s="236">
        <v>43</v>
      </c>
      <c r="E904" s="236" t="s">
        <v>7339</v>
      </c>
    </row>
    <row r="905" spans="1:5" x14ac:dyDescent="0.25">
      <c r="A905" s="236" t="s">
        <v>7699</v>
      </c>
      <c r="B905" s="236">
        <v>36757</v>
      </c>
      <c r="C905" s="236" t="s">
        <v>7338</v>
      </c>
      <c r="D905" s="236">
        <v>43</v>
      </c>
      <c r="E905" s="236" t="s">
        <v>7339</v>
      </c>
    </row>
    <row r="906" spans="1:5" x14ac:dyDescent="0.25">
      <c r="A906" s="236" t="s">
        <v>7700</v>
      </c>
      <c r="B906" s="236">
        <v>36448</v>
      </c>
      <c r="C906" s="236" t="s">
        <v>7338</v>
      </c>
      <c r="D906" s="236">
        <v>43</v>
      </c>
      <c r="E906" s="236" t="s">
        <v>7339</v>
      </c>
    </row>
    <row r="907" spans="1:5" x14ac:dyDescent="0.25">
      <c r="A907" s="236" t="s">
        <v>7701</v>
      </c>
      <c r="B907" s="236">
        <v>36453</v>
      </c>
      <c r="C907" s="236" t="s">
        <v>7338</v>
      </c>
      <c r="D907" s="236">
        <v>43</v>
      </c>
      <c r="E907" s="236" t="s">
        <v>7339</v>
      </c>
    </row>
    <row r="908" spans="1:5" x14ac:dyDescent="0.25">
      <c r="A908" s="236" t="s">
        <v>7702</v>
      </c>
      <c r="B908" s="236">
        <v>36458</v>
      </c>
      <c r="C908" s="236" t="s">
        <v>7338</v>
      </c>
      <c r="D908" s="236">
        <v>43</v>
      </c>
      <c r="E908" s="236" t="s">
        <v>7339</v>
      </c>
    </row>
    <row r="909" spans="1:5" x14ac:dyDescent="0.25">
      <c r="A909" s="236" t="s">
        <v>7703</v>
      </c>
      <c r="B909" s="236">
        <v>36463</v>
      </c>
      <c r="C909" s="236" t="s">
        <v>7338</v>
      </c>
      <c r="D909" s="236">
        <v>43</v>
      </c>
      <c r="E909" s="236" t="s">
        <v>7339</v>
      </c>
    </row>
    <row r="910" spans="1:5" x14ac:dyDescent="0.25">
      <c r="A910" s="236" t="s">
        <v>7704</v>
      </c>
      <c r="B910" s="236">
        <v>36428</v>
      </c>
      <c r="C910" s="236" t="s">
        <v>7338</v>
      </c>
      <c r="D910" s="236">
        <v>43</v>
      </c>
      <c r="E910" s="236" t="s">
        <v>7339</v>
      </c>
    </row>
    <row r="911" spans="1:5" x14ac:dyDescent="0.25">
      <c r="A911" s="236" t="s">
        <v>7705</v>
      </c>
      <c r="B911" s="236">
        <v>36433</v>
      </c>
      <c r="C911" s="236" t="s">
        <v>7338</v>
      </c>
      <c r="D911" s="236">
        <v>43</v>
      </c>
      <c r="E911" s="236" t="s">
        <v>7339</v>
      </c>
    </row>
    <row r="912" spans="1:5" x14ac:dyDescent="0.25">
      <c r="A912" s="236" t="s">
        <v>7706</v>
      </c>
      <c r="B912" s="236">
        <v>36438</v>
      </c>
      <c r="C912" s="236" t="s">
        <v>7338</v>
      </c>
      <c r="D912" s="236">
        <v>43</v>
      </c>
      <c r="E912" s="236" t="s">
        <v>7339</v>
      </c>
    </row>
    <row r="913" spans="1:5" x14ac:dyDescent="0.25">
      <c r="A913" s="236" t="s">
        <v>7707</v>
      </c>
      <c r="B913" s="236">
        <v>36443</v>
      </c>
      <c r="C913" s="236" t="s">
        <v>7338</v>
      </c>
      <c r="D913" s="236">
        <v>43</v>
      </c>
      <c r="E913" s="236" t="s">
        <v>7339</v>
      </c>
    </row>
    <row r="914" spans="1:5" x14ac:dyDescent="0.25">
      <c r="A914" s="236" t="s">
        <v>7708</v>
      </c>
      <c r="B914" s="236">
        <v>36405</v>
      </c>
      <c r="C914" s="236" t="s">
        <v>7338</v>
      </c>
      <c r="D914" s="236">
        <v>43</v>
      </c>
      <c r="E914" s="236" t="s">
        <v>7339</v>
      </c>
    </row>
    <row r="915" spans="1:5" x14ac:dyDescent="0.25">
      <c r="A915" s="236" t="s">
        <v>7709</v>
      </c>
      <c r="B915" s="236">
        <v>36413</v>
      </c>
      <c r="C915" s="236" t="s">
        <v>7338</v>
      </c>
      <c r="D915" s="236">
        <v>43</v>
      </c>
      <c r="E915" s="236" t="s">
        <v>7339</v>
      </c>
    </row>
    <row r="916" spans="1:5" x14ac:dyDescent="0.25">
      <c r="A916" s="236" t="s">
        <v>7710</v>
      </c>
      <c r="B916" s="236">
        <v>36418</v>
      </c>
      <c r="C916" s="236" t="s">
        <v>7338</v>
      </c>
      <c r="D916" s="236">
        <v>43</v>
      </c>
      <c r="E916" s="236" t="s">
        <v>7339</v>
      </c>
    </row>
    <row r="917" spans="1:5" x14ac:dyDescent="0.25">
      <c r="A917" s="236" t="s">
        <v>7711</v>
      </c>
      <c r="B917" s="236">
        <v>36423</v>
      </c>
      <c r="C917" s="236" t="s">
        <v>7338</v>
      </c>
      <c r="D917" s="236">
        <v>43</v>
      </c>
      <c r="E917" s="236" t="s">
        <v>7339</v>
      </c>
    </row>
    <row r="918" spans="1:5" x14ac:dyDescent="0.25">
      <c r="A918" s="236" t="s">
        <v>7712</v>
      </c>
      <c r="B918" s="236">
        <v>36395</v>
      </c>
      <c r="C918" s="236" t="s">
        <v>7338</v>
      </c>
      <c r="D918" s="236">
        <v>43</v>
      </c>
      <c r="E918" s="236" t="s">
        <v>7339</v>
      </c>
    </row>
    <row r="919" spans="1:5" x14ac:dyDescent="0.25">
      <c r="A919" s="236" t="s">
        <v>7713</v>
      </c>
      <c r="B919" s="236">
        <v>36400</v>
      </c>
      <c r="C919" s="236" t="s">
        <v>7338</v>
      </c>
      <c r="D919" s="236">
        <v>43</v>
      </c>
      <c r="E919" s="236" t="s">
        <v>7339</v>
      </c>
    </row>
    <row r="920" spans="1:5" x14ac:dyDescent="0.25">
      <c r="A920" s="236" t="s">
        <v>7714</v>
      </c>
      <c r="B920" s="236">
        <v>36375</v>
      </c>
      <c r="C920" s="236" t="s">
        <v>7338</v>
      </c>
      <c r="D920" s="236">
        <v>43</v>
      </c>
      <c r="E920" s="236" t="s">
        <v>7339</v>
      </c>
    </row>
    <row r="921" spans="1:5" x14ac:dyDescent="0.25">
      <c r="A921" s="236" t="s">
        <v>7715</v>
      </c>
      <c r="B921" s="236">
        <v>36380</v>
      </c>
      <c r="C921" s="236" t="s">
        <v>7338</v>
      </c>
      <c r="D921" s="236">
        <v>43</v>
      </c>
      <c r="E921" s="236" t="s">
        <v>7339</v>
      </c>
    </row>
    <row r="922" spans="1:5" x14ac:dyDescent="0.25">
      <c r="A922" s="236" t="s">
        <v>7716</v>
      </c>
      <c r="B922" s="236">
        <v>36385</v>
      </c>
      <c r="C922" s="236" t="s">
        <v>7338</v>
      </c>
      <c r="D922" s="236">
        <v>43</v>
      </c>
      <c r="E922" s="236" t="s">
        <v>7339</v>
      </c>
    </row>
    <row r="923" spans="1:5" x14ac:dyDescent="0.25">
      <c r="A923" s="236" t="s">
        <v>7717</v>
      </c>
      <c r="B923" s="236">
        <v>36390</v>
      </c>
      <c r="C923" s="236" t="s">
        <v>7338</v>
      </c>
      <c r="D923" s="236">
        <v>43</v>
      </c>
      <c r="E923" s="236" t="s">
        <v>7339</v>
      </c>
    </row>
    <row r="924" spans="1:5" x14ac:dyDescent="0.25">
      <c r="A924" s="236" t="s">
        <v>7718</v>
      </c>
      <c r="B924" s="236">
        <v>36355</v>
      </c>
      <c r="C924" s="236" t="s">
        <v>7338</v>
      </c>
      <c r="D924" s="236">
        <v>43</v>
      </c>
      <c r="E924" s="236" t="s">
        <v>7339</v>
      </c>
    </row>
    <row r="925" spans="1:5" x14ac:dyDescent="0.25">
      <c r="A925" s="236" t="s">
        <v>7719</v>
      </c>
      <c r="B925" s="236">
        <v>36360</v>
      </c>
      <c r="C925" s="236" t="s">
        <v>7338</v>
      </c>
      <c r="D925" s="236">
        <v>43</v>
      </c>
      <c r="E925" s="236" t="s">
        <v>7339</v>
      </c>
    </row>
    <row r="926" spans="1:5" x14ac:dyDescent="0.25">
      <c r="A926" s="236" t="s">
        <v>7720</v>
      </c>
      <c r="B926" s="236">
        <v>36365</v>
      </c>
      <c r="C926" s="236" t="s">
        <v>7338</v>
      </c>
      <c r="D926" s="236">
        <v>43</v>
      </c>
      <c r="E926" s="236" t="s">
        <v>7339</v>
      </c>
    </row>
    <row r="927" spans="1:5" x14ac:dyDescent="0.25">
      <c r="A927" s="236" t="s">
        <v>7721</v>
      </c>
      <c r="B927" s="236">
        <v>36370</v>
      </c>
      <c r="C927" s="236" t="s">
        <v>7338</v>
      </c>
      <c r="D927" s="236">
        <v>43</v>
      </c>
      <c r="E927" s="236" t="s">
        <v>7339</v>
      </c>
    </row>
    <row r="928" spans="1:5" x14ac:dyDescent="0.25">
      <c r="A928" s="236" t="s">
        <v>7722</v>
      </c>
      <c r="B928" s="236">
        <v>36335</v>
      </c>
      <c r="C928" s="236" t="s">
        <v>7338</v>
      </c>
      <c r="D928" s="236">
        <v>43</v>
      </c>
      <c r="E928" s="236" t="s">
        <v>7339</v>
      </c>
    </row>
    <row r="929" spans="1:5" x14ac:dyDescent="0.25">
      <c r="A929" s="236" t="s">
        <v>7723</v>
      </c>
      <c r="B929" s="236">
        <v>36340</v>
      </c>
      <c r="C929" s="236" t="s">
        <v>7338</v>
      </c>
      <c r="D929" s="236">
        <v>43</v>
      </c>
      <c r="E929" s="236" t="s">
        <v>7339</v>
      </c>
    </row>
    <row r="930" spans="1:5" x14ac:dyDescent="0.25">
      <c r="A930" s="236" t="s">
        <v>7724</v>
      </c>
      <c r="B930" s="236">
        <v>36345</v>
      </c>
      <c r="C930" s="236" t="s">
        <v>7338</v>
      </c>
      <c r="D930" s="236">
        <v>43</v>
      </c>
      <c r="E930" s="236" t="s">
        <v>7339</v>
      </c>
    </row>
    <row r="931" spans="1:5" x14ac:dyDescent="0.25">
      <c r="A931" s="236" t="s">
        <v>7725</v>
      </c>
      <c r="B931" s="236">
        <v>36350</v>
      </c>
      <c r="C931" s="236" t="s">
        <v>7338</v>
      </c>
      <c r="D931" s="236">
        <v>43</v>
      </c>
      <c r="E931" s="236" t="s">
        <v>7339</v>
      </c>
    </row>
    <row r="932" spans="1:5" x14ac:dyDescent="0.25">
      <c r="A932" s="236" t="s">
        <v>7726</v>
      </c>
      <c r="B932" s="236">
        <v>36312</v>
      </c>
      <c r="C932" s="236" t="s">
        <v>7338</v>
      </c>
      <c r="D932" s="236">
        <v>43</v>
      </c>
      <c r="E932" s="236" t="s">
        <v>7339</v>
      </c>
    </row>
    <row r="933" spans="1:5" x14ac:dyDescent="0.25">
      <c r="A933" s="236" t="s">
        <v>7727</v>
      </c>
      <c r="B933" s="236">
        <v>36320</v>
      </c>
      <c r="C933" s="236" t="s">
        <v>7338</v>
      </c>
      <c r="D933" s="236">
        <v>43</v>
      </c>
      <c r="E933" s="236" t="s">
        <v>7339</v>
      </c>
    </row>
    <row r="934" spans="1:5" x14ac:dyDescent="0.25">
      <c r="A934" s="236" t="s">
        <v>7728</v>
      </c>
      <c r="B934" s="236">
        <v>36325</v>
      </c>
      <c r="C934" s="236" t="s">
        <v>7338</v>
      </c>
      <c r="D934" s="236">
        <v>43</v>
      </c>
      <c r="E934" s="236" t="s">
        <v>7339</v>
      </c>
    </row>
    <row r="935" spans="1:5" x14ac:dyDescent="0.25">
      <c r="A935" s="236" t="s">
        <v>7729</v>
      </c>
      <c r="B935" s="236">
        <v>36330</v>
      </c>
      <c r="C935" s="236" t="s">
        <v>7338</v>
      </c>
      <c r="D935" s="236">
        <v>43</v>
      </c>
      <c r="E935" s="236" t="s">
        <v>7339</v>
      </c>
    </row>
    <row r="936" spans="1:5" x14ac:dyDescent="0.25">
      <c r="A936" s="236" t="s">
        <v>7730</v>
      </c>
      <c r="B936" s="236">
        <v>36292</v>
      </c>
      <c r="C936" s="236" t="s">
        <v>7338</v>
      </c>
      <c r="D936" s="236">
        <v>43</v>
      </c>
      <c r="E936" s="236" t="s">
        <v>7339</v>
      </c>
    </row>
    <row r="937" spans="1:5" x14ac:dyDescent="0.25">
      <c r="A937" s="236" t="s">
        <v>7731</v>
      </c>
      <c r="B937" s="236">
        <v>36297</v>
      </c>
      <c r="C937" s="236" t="s">
        <v>7338</v>
      </c>
      <c r="D937" s="236">
        <v>43</v>
      </c>
      <c r="E937" s="236" t="s">
        <v>7339</v>
      </c>
    </row>
    <row r="938" spans="1:5" x14ac:dyDescent="0.25">
      <c r="A938" s="236" t="s">
        <v>7732</v>
      </c>
      <c r="B938" s="236">
        <v>36302</v>
      </c>
      <c r="C938" s="236" t="s">
        <v>7338</v>
      </c>
      <c r="D938" s="236">
        <v>43</v>
      </c>
      <c r="E938" s="236" t="s">
        <v>7339</v>
      </c>
    </row>
    <row r="939" spans="1:5" x14ac:dyDescent="0.25">
      <c r="A939" s="236" t="s">
        <v>7733</v>
      </c>
      <c r="B939" s="236">
        <v>36307</v>
      </c>
      <c r="C939" s="236" t="s">
        <v>7338</v>
      </c>
      <c r="D939" s="236">
        <v>43</v>
      </c>
      <c r="E939" s="236" t="s">
        <v>7339</v>
      </c>
    </row>
    <row r="940" spans="1:5" x14ac:dyDescent="0.25">
      <c r="A940" s="236" t="s">
        <v>7734</v>
      </c>
      <c r="B940" s="236">
        <v>36272</v>
      </c>
      <c r="C940" s="236" t="s">
        <v>7338</v>
      </c>
      <c r="D940" s="236">
        <v>43</v>
      </c>
      <c r="E940" s="236" t="s">
        <v>7339</v>
      </c>
    </row>
    <row r="941" spans="1:5" x14ac:dyDescent="0.25">
      <c r="A941" s="236" t="s">
        <v>7735</v>
      </c>
      <c r="B941" s="236">
        <v>36277</v>
      </c>
      <c r="C941" s="236" t="s">
        <v>7338</v>
      </c>
      <c r="D941" s="236">
        <v>43</v>
      </c>
      <c r="E941" s="236" t="s">
        <v>7339</v>
      </c>
    </row>
    <row r="942" spans="1:5" x14ac:dyDescent="0.25">
      <c r="A942" s="236" t="s">
        <v>7736</v>
      </c>
      <c r="B942" s="236">
        <v>36282</v>
      </c>
      <c r="C942" s="236" t="s">
        <v>7338</v>
      </c>
      <c r="D942" s="236">
        <v>43</v>
      </c>
      <c r="E942" s="236" t="s">
        <v>7339</v>
      </c>
    </row>
    <row r="943" spans="1:5" x14ac:dyDescent="0.25">
      <c r="A943" s="236" t="s">
        <v>7737</v>
      </c>
      <c r="B943" s="236">
        <v>36287</v>
      </c>
      <c r="C943" s="236" t="s">
        <v>7338</v>
      </c>
      <c r="D943" s="236">
        <v>43</v>
      </c>
      <c r="E943" s="236" t="s">
        <v>7339</v>
      </c>
    </row>
    <row r="944" spans="1:5" x14ac:dyDescent="0.25">
      <c r="A944" s="236" t="s">
        <v>7738</v>
      </c>
      <c r="B944" s="236">
        <v>36252</v>
      </c>
      <c r="C944" s="236" t="s">
        <v>7338</v>
      </c>
      <c r="D944" s="236">
        <v>43</v>
      </c>
      <c r="E944" s="236" t="s">
        <v>7339</v>
      </c>
    </row>
    <row r="945" spans="1:5" x14ac:dyDescent="0.25">
      <c r="A945" s="236" t="s">
        <v>7739</v>
      </c>
      <c r="B945" s="236">
        <v>36257</v>
      </c>
      <c r="C945" s="236" t="s">
        <v>7338</v>
      </c>
      <c r="D945" s="236">
        <v>43</v>
      </c>
      <c r="E945" s="236" t="s">
        <v>7339</v>
      </c>
    </row>
    <row r="946" spans="1:5" x14ac:dyDescent="0.25">
      <c r="A946" s="236" t="s">
        <v>7740</v>
      </c>
      <c r="B946" s="236">
        <v>36262</v>
      </c>
      <c r="C946" s="236" t="s">
        <v>7338</v>
      </c>
      <c r="D946" s="236">
        <v>43</v>
      </c>
      <c r="E946" s="236" t="s">
        <v>7339</v>
      </c>
    </row>
    <row r="947" spans="1:5" x14ac:dyDescent="0.25">
      <c r="A947" s="236" t="s">
        <v>7741</v>
      </c>
      <c r="B947" s="236">
        <v>36267</v>
      </c>
      <c r="C947" s="236" t="s">
        <v>7338</v>
      </c>
      <c r="D947" s="236">
        <v>43</v>
      </c>
      <c r="E947" s="236" t="s">
        <v>7339</v>
      </c>
    </row>
    <row r="948" spans="1:5" x14ac:dyDescent="0.25">
      <c r="A948" s="236" t="s">
        <v>7742</v>
      </c>
      <c r="B948" s="236">
        <v>36232</v>
      </c>
      <c r="C948" s="236" t="s">
        <v>7338</v>
      </c>
      <c r="D948" s="236">
        <v>43</v>
      </c>
      <c r="E948" s="236" t="s">
        <v>7339</v>
      </c>
    </row>
    <row r="949" spans="1:5" x14ac:dyDescent="0.25">
      <c r="A949" s="236" t="s">
        <v>7743</v>
      </c>
      <c r="B949" s="236">
        <v>36237</v>
      </c>
      <c r="C949" s="236" t="s">
        <v>7338</v>
      </c>
      <c r="D949" s="236">
        <v>43</v>
      </c>
      <c r="E949" s="236" t="s">
        <v>7339</v>
      </c>
    </row>
    <row r="950" spans="1:5" x14ac:dyDescent="0.25">
      <c r="A950" s="236" t="s">
        <v>7744</v>
      </c>
      <c r="B950" s="236">
        <v>36242</v>
      </c>
      <c r="C950" s="236" t="s">
        <v>7338</v>
      </c>
      <c r="D950" s="236">
        <v>43</v>
      </c>
      <c r="E950" s="236" t="s">
        <v>7339</v>
      </c>
    </row>
    <row r="951" spans="1:5" x14ac:dyDescent="0.25">
      <c r="A951" s="236" t="s">
        <v>7745</v>
      </c>
      <c r="B951" s="236">
        <v>36247</v>
      </c>
      <c r="C951" s="236" t="s">
        <v>7338</v>
      </c>
      <c r="D951" s="236">
        <v>43</v>
      </c>
      <c r="E951" s="236" t="s">
        <v>7339</v>
      </c>
    </row>
    <row r="952" spans="1:5" x14ac:dyDescent="0.25">
      <c r="A952" s="236" t="s">
        <v>7746</v>
      </c>
      <c r="B952" s="236">
        <v>36212</v>
      </c>
      <c r="C952" s="236" t="s">
        <v>7338</v>
      </c>
      <c r="D952" s="236">
        <v>43</v>
      </c>
      <c r="E952" s="236" t="s">
        <v>7339</v>
      </c>
    </row>
    <row r="953" spans="1:5" x14ac:dyDescent="0.25">
      <c r="A953" s="236" t="s">
        <v>7747</v>
      </c>
      <c r="B953" s="236">
        <v>36217</v>
      </c>
      <c r="C953" s="236" t="s">
        <v>7338</v>
      </c>
      <c r="D953" s="236">
        <v>43</v>
      </c>
      <c r="E953" s="236" t="s">
        <v>7339</v>
      </c>
    </row>
    <row r="954" spans="1:5" x14ac:dyDescent="0.25">
      <c r="A954" s="236" t="s">
        <v>7748</v>
      </c>
      <c r="B954" s="236">
        <v>36222</v>
      </c>
      <c r="C954" s="236" t="s">
        <v>7338</v>
      </c>
      <c r="D954" s="236">
        <v>43</v>
      </c>
      <c r="E954" s="236" t="s">
        <v>7339</v>
      </c>
    </row>
    <row r="955" spans="1:5" x14ac:dyDescent="0.25">
      <c r="A955" s="236" t="s">
        <v>7749</v>
      </c>
      <c r="B955" s="236">
        <v>36227</v>
      </c>
      <c r="C955" s="236" t="s">
        <v>7338</v>
      </c>
      <c r="D955" s="236">
        <v>43</v>
      </c>
      <c r="E955" s="236" t="s">
        <v>7339</v>
      </c>
    </row>
    <row r="956" spans="1:5" x14ac:dyDescent="0.25">
      <c r="A956" s="236" t="s">
        <v>7750</v>
      </c>
      <c r="B956" s="236">
        <v>36592</v>
      </c>
      <c r="C956" s="236" t="s">
        <v>7338</v>
      </c>
      <c r="D956" s="236">
        <v>43</v>
      </c>
      <c r="E956" s="236" t="s">
        <v>7339</v>
      </c>
    </row>
    <row r="957" spans="1:5" x14ac:dyDescent="0.25">
      <c r="A957" s="236" t="s">
        <v>7751</v>
      </c>
      <c r="B957" s="236">
        <v>36597</v>
      </c>
      <c r="C957" s="236" t="s">
        <v>7338</v>
      </c>
      <c r="D957" s="236">
        <v>43</v>
      </c>
      <c r="E957" s="236" t="s">
        <v>7339</v>
      </c>
    </row>
    <row r="958" spans="1:5" x14ac:dyDescent="0.25">
      <c r="A958" s="236" t="s">
        <v>7752</v>
      </c>
      <c r="B958" s="236">
        <v>36602</v>
      </c>
      <c r="C958" s="236" t="s">
        <v>7338</v>
      </c>
      <c r="D958" s="236">
        <v>43</v>
      </c>
      <c r="E958" s="236" t="s">
        <v>7339</v>
      </c>
    </row>
    <row r="959" spans="1:5" x14ac:dyDescent="0.25">
      <c r="A959" s="236" t="s">
        <v>7753</v>
      </c>
      <c r="B959" s="236">
        <v>36607</v>
      </c>
      <c r="C959" s="236" t="s">
        <v>7338</v>
      </c>
      <c r="D959" s="236">
        <v>43</v>
      </c>
      <c r="E959" s="236" t="s">
        <v>7339</v>
      </c>
    </row>
    <row r="960" spans="1:5" x14ac:dyDescent="0.25">
      <c r="A960" s="236" t="s">
        <v>7754</v>
      </c>
      <c r="B960" s="236">
        <v>36572</v>
      </c>
      <c r="C960" s="236" t="s">
        <v>7338</v>
      </c>
      <c r="D960" s="236">
        <v>43</v>
      </c>
      <c r="E960" s="236" t="s">
        <v>7339</v>
      </c>
    </row>
    <row r="961" spans="1:5" x14ac:dyDescent="0.25">
      <c r="A961" s="236" t="s">
        <v>7755</v>
      </c>
      <c r="B961" s="236">
        <v>36577</v>
      </c>
      <c r="C961" s="236" t="s">
        <v>7338</v>
      </c>
      <c r="D961" s="236">
        <v>43</v>
      </c>
      <c r="E961" s="236" t="s">
        <v>7339</v>
      </c>
    </row>
    <row r="962" spans="1:5" x14ac:dyDescent="0.25">
      <c r="A962" s="236" t="s">
        <v>7756</v>
      </c>
      <c r="B962" s="236">
        <v>36582</v>
      </c>
      <c r="C962" s="236" t="s">
        <v>7338</v>
      </c>
      <c r="D962" s="236">
        <v>43</v>
      </c>
      <c r="E962" s="236" t="s">
        <v>7339</v>
      </c>
    </row>
    <row r="963" spans="1:5" x14ac:dyDescent="0.25">
      <c r="A963" s="236" t="s">
        <v>7757</v>
      </c>
      <c r="B963" s="236">
        <v>36587</v>
      </c>
      <c r="C963" s="236" t="s">
        <v>7338</v>
      </c>
      <c r="D963" s="236">
        <v>43</v>
      </c>
      <c r="E963" s="236" t="s">
        <v>7339</v>
      </c>
    </row>
    <row r="964" spans="1:5" x14ac:dyDescent="0.25">
      <c r="A964" s="236" t="s">
        <v>7758</v>
      </c>
      <c r="B964" s="236">
        <v>36562</v>
      </c>
      <c r="C964" s="236" t="s">
        <v>7338</v>
      </c>
      <c r="D964" s="236">
        <v>43</v>
      </c>
      <c r="E964" s="236" t="s">
        <v>7339</v>
      </c>
    </row>
    <row r="965" spans="1:5" x14ac:dyDescent="0.25">
      <c r="A965" s="236" t="s">
        <v>7759</v>
      </c>
      <c r="B965" s="236">
        <v>36567</v>
      </c>
      <c r="C965" s="236" t="s">
        <v>7338</v>
      </c>
      <c r="D965" s="236">
        <v>43</v>
      </c>
      <c r="E965" s="236" t="s">
        <v>7339</v>
      </c>
    </row>
    <row r="966" spans="1:5" x14ac:dyDescent="0.25">
      <c r="A966" s="236" t="s">
        <v>7760</v>
      </c>
      <c r="B966" s="236">
        <v>36550</v>
      </c>
      <c r="C966" s="236" t="s">
        <v>7338</v>
      </c>
      <c r="D966" s="236">
        <v>43</v>
      </c>
      <c r="E966" s="236" t="s">
        <v>7339</v>
      </c>
    </row>
    <row r="967" spans="1:5" x14ac:dyDescent="0.25">
      <c r="A967" s="236" t="s">
        <v>7761</v>
      </c>
      <c r="B967" s="236">
        <v>36555</v>
      </c>
      <c r="C967" s="236" t="s">
        <v>7338</v>
      </c>
      <c r="D967" s="236">
        <v>43</v>
      </c>
      <c r="E967" s="236" t="s">
        <v>7339</v>
      </c>
    </row>
    <row r="968" spans="1:5" x14ac:dyDescent="0.25">
      <c r="A968" s="236" t="s">
        <v>7762</v>
      </c>
      <c r="B968" s="236">
        <v>36530</v>
      </c>
      <c r="C968" s="236" t="s">
        <v>7338</v>
      </c>
      <c r="D968" s="236">
        <v>43</v>
      </c>
      <c r="E968" s="236" t="s">
        <v>7339</v>
      </c>
    </row>
    <row r="969" spans="1:5" x14ac:dyDescent="0.25">
      <c r="A969" s="236" t="s">
        <v>7763</v>
      </c>
      <c r="B969" s="236">
        <v>36535</v>
      </c>
      <c r="C969" s="236" t="s">
        <v>7338</v>
      </c>
      <c r="D969" s="236">
        <v>43</v>
      </c>
      <c r="E969" s="236" t="s">
        <v>7339</v>
      </c>
    </row>
    <row r="970" spans="1:5" x14ac:dyDescent="0.25">
      <c r="A970" s="236" t="s">
        <v>7764</v>
      </c>
      <c r="B970" s="236">
        <v>36540</v>
      </c>
      <c r="C970" s="236" t="s">
        <v>7338</v>
      </c>
      <c r="D970" s="236">
        <v>43</v>
      </c>
      <c r="E970" s="236" t="s">
        <v>7339</v>
      </c>
    </row>
    <row r="971" spans="1:5" x14ac:dyDescent="0.25">
      <c r="A971" s="236" t="s">
        <v>7765</v>
      </c>
      <c r="B971" s="236">
        <v>36545</v>
      </c>
      <c r="C971" s="236" t="s">
        <v>7338</v>
      </c>
      <c r="D971" s="236">
        <v>43</v>
      </c>
      <c r="E971" s="236" t="s">
        <v>7339</v>
      </c>
    </row>
    <row r="972" spans="1:5" x14ac:dyDescent="0.25">
      <c r="A972" s="236" t="s">
        <v>7766</v>
      </c>
      <c r="B972" s="236">
        <v>36510</v>
      </c>
      <c r="C972" s="236" t="s">
        <v>7338</v>
      </c>
      <c r="D972" s="236">
        <v>43</v>
      </c>
      <c r="E972" s="236" t="s">
        <v>7339</v>
      </c>
    </row>
    <row r="973" spans="1:5" x14ac:dyDescent="0.25">
      <c r="A973" s="236" t="s">
        <v>7767</v>
      </c>
      <c r="B973" s="236">
        <v>36515</v>
      </c>
      <c r="C973" s="236" t="s">
        <v>7338</v>
      </c>
      <c r="D973" s="236">
        <v>43</v>
      </c>
      <c r="E973" s="236" t="s">
        <v>7339</v>
      </c>
    </row>
    <row r="974" spans="1:5" x14ac:dyDescent="0.25">
      <c r="A974" s="236" t="s">
        <v>7768</v>
      </c>
      <c r="B974" s="236">
        <v>36520</v>
      </c>
      <c r="C974" s="236" t="s">
        <v>7338</v>
      </c>
      <c r="D974" s="236">
        <v>43</v>
      </c>
      <c r="E974" s="236" t="s">
        <v>7339</v>
      </c>
    </row>
    <row r="975" spans="1:5" x14ac:dyDescent="0.25">
      <c r="A975" s="236" t="s">
        <v>7769</v>
      </c>
      <c r="B975" s="236">
        <v>36525</v>
      </c>
      <c r="C975" s="236" t="s">
        <v>7338</v>
      </c>
      <c r="D975" s="236">
        <v>43</v>
      </c>
      <c r="E975" s="236" t="s">
        <v>7339</v>
      </c>
    </row>
    <row r="976" spans="1:5" x14ac:dyDescent="0.25">
      <c r="A976" s="236" t="s">
        <v>7770</v>
      </c>
      <c r="B976" s="236">
        <v>36488</v>
      </c>
      <c r="C976" s="236" t="s">
        <v>7338</v>
      </c>
      <c r="D976" s="236">
        <v>43</v>
      </c>
      <c r="E976" s="236" t="s">
        <v>7339</v>
      </c>
    </row>
    <row r="977" spans="1:5" x14ac:dyDescent="0.25">
      <c r="A977" s="236" t="s">
        <v>7771</v>
      </c>
      <c r="B977" s="236">
        <v>36493</v>
      </c>
      <c r="C977" s="236" t="s">
        <v>7338</v>
      </c>
      <c r="D977" s="236">
        <v>43</v>
      </c>
      <c r="E977" s="236" t="s">
        <v>7339</v>
      </c>
    </row>
    <row r="978" spans="1:5" x14ac:dyDescent="0.25">
      <c r="A978" s="236" t="s">
        <v>7772</v>
      </c>
      <c r="B978" s="236">
        <v>36498</v>
      </c>
      <c r="C978" s="236" t="s">
        <v>7338</v>
      </c>
      <c r="D978" s="236">
        <v>43</v>
      </c>
      <c r="E978" s="236" t="s">
        <v>7339</v>
      </c>
    </row>
    <row r="979" spans="1:5" x14ac:dyDescent="0.25">
      <c r="A979" s="236" t="s">
        <v>7773</v>
      </c>
      <c r="B979" s="236">
        <v>36503</v>
      </c>
      <c r="C979" s="236" t="s">
        <v>7338</v>
      </c>
      <c r="D979" s="236">
        <v>43</v>
      </c>
      <c r="E979" s="236" t="s">
        <v>7339</v>
      </c>
    </row>
    <row r="980" spans="1:5" x14ac:dyDescent="0.25">
      <c r="A980" s="236" t="s">
        <v>7774</v>
      </c>
      <c r="B980" s="236">
        <v>36468</v>
      </c>
      <c r="C980" s="236" t="s">
        <v>7338</v>
      </c>
      <c r="D980" s="236">
        <v>43</v>
      </c>
      <c r="E980" s="236" t="s">
        <v>7339</v>
      </c>
    </row>
    <row r="981" spans="1:5" x14ac:dyDescent="0.25">
      <c r="A981" s="236" t="s">
        <v>7775</v>
      </c>
      <c r="B981" s="236">
        <v>36473</v>
      </c>
      <c r="C981" s="236" t="s">
        <v>7338</v>
      </c>
      <c r="D981" s="236">
        <v>43</v>
      </c>
      <c r="E981" s="236" t="s">
        <v>7339</v>
      </c>
    </row>
    <row r="982" spans="1:5" x14ac:dyDescent="0.25">
      <c r="A982" s="236" t="s">
        <v>7776</v>
      </c>
      <c r="B982" s="236">
        <v>36478</v>
      </c>
      <c r="C982" s="236" t="s">
        <v>7338</v>
      </c>
      <c r="D982" s="236">
        <v>43</v>
      </c>
      <c r="E982" s="236" t="s">
        <v>7339</v>
      </c>
    </row>
    <row r="983" spans="1:5" x14ac:dyDescent="0.25">
      <c r="A983" s="236" t="s">
        <v>7777</v>
      </c>
      <c r="B983" s="236">
        <v>36483</v>
      </c>
      <c r="C983" s="236" t="s">
        <v>7338</v>
      </c>
      <c r="D983" s="236">
        <v>43</v>
      </c>
      <c r="E983" s="236" t="s">
        <v>7339</v>
      </c>
    </row>
    <row r="984" spans="1:5" x14ac:dyDescent="0.25">
      <c r="A984" s="236" t="s">
        <v>7778</v>
      </c>
      <c r="B984" s="236">
        <v>36646</v>
      </c>
      <c r="C984" s="236" t="s">
        <v>7338</v>
      </c>
      <c r="D984" s="236">
        <v>43</v>
      </c>
      <c r="E984" s="236" t="s">
        <v>7339</v>
      </c>
    </row>
    <row r="985" spans="1:5" x14ac:dyDescent="0.25">
      <c r="A985" s="236" t="s">
        <v>7779</v>
      </c>
      <c r="B985" s="236">
        <v>36651</v>
      </c>
      <c r="C985" s="236" t="s">
        <v>7338</v>
      </c>
      <c r="D985" s="236">
        <v>43</v>
      </c>
      <c r="E985" s="236" t="s">
        <v>7339</v>
      </c>
    </row>
    <row r="986" spans="1:5" x14ac:dyDescent="0.25">
      <c r="A986" s="236" t="s">
        <v>7780</v>
      </c>
      <c r="B986" s="236">
        <v>36656</v>
      </c>
      <c r="C986" s="236" t="s">
        <v>7338</v>
      </c>
      <c r="D986" s="236">
        <v>43</v>
      </c>
      <c r="E986" s="236" t="s">
        <v>7339</v>
      </c>
    </row>
    <row r="987" spans="1:5" x14ac:dyDescent="0.25">
      <c r="A987" s="236" t="s">
        <v>7781</v>
      </c>
      <c r="B987" s="236">
        <v>36661</v>
      </c>
      <c r="C987" s="236" t="s">
        <v>7338</v>
      </c>
      <c r="D987" s="236">
        <v>43</v>
      </c>
      <c r="E987" s="236" t="s">
        <v>7339</v>
      </c>
    </row>
    <row r="988" spans="1:5" x14ac:dyDescent="0.25">
      <c r="A988" s="236" t="s">
        <v>7782</v>
      </c>
      <c r="B988" s="236">
        <v>36632</v>
      </c>
      <c r="C988" s="236" t="s">
        <v>7338</v>
      </c>
      <c r="D988" s="236">
        <v>43</v>
      </c>
      <c r="E988" s="236" t="s">
        <v>7339</v>
      </c>
    </row>
    <row r="989" spans="1:5" x14ac:dyDescent="0.25">
      <c r="A989" s="236" t="s">
        <v>7783</v>
      </c>
      <c r="B989" s="236">
        <v>36637</v>
      </c>
      <c r="C989" s="236" t="s">
        <v>7338</v>
      </c>
      <c r="D989" s="236">
        <v>43</v>
      </c>
      <c r="E989" s="236" t="s">
        <v>7339</v>
      </c>
    </row>
    <row r="990" spans="1:5" x14ac:dyDescent="0.25">
      <c r="A990" s="236" t="s">
        <v>7784</v>
      </c>
      <c r="B990" s="236">
        <v>36612</v>
      </c>
      <c r="C990" s="236" t="s">
        <v>7338</v>
      </c>
      <c r="D990" s="236">
        <v>43</v>
      </c>
      <c r="E990" s="236" t="s">
        <v>7339</v>
      </c>
    </row>
    <row r="991" spans="1:5" x14ac:dyDescent="0.25">
      <c r="A991" s="236" t="s">
        <v>7785</v>
      </c>
      <c r="B991" s="236">
        <v>36617</v>
      </c>
      <c r="C991" s="236" t="s">
        <v>7338</v>
      </c>
      <c r="D991" s="236">
        <v>43</v>
      </c>
      <c r="E991" s="236" t="s">
        <v>7339</v>
      </c>
    </row>
    <row r="992" spans="1:5" x14ac:dyDescent="0.25">
      <c r="A992" s="236" t="s">
        <v>7786</v>
      </c>
      <c r="B992" s="236">
        <v>36622</v>
      </c>
      <c r="C992" s="236" t="s">
        <v>7338</v>
      </c>
      <c r="D992" s="236">
        <v>43</v>
      </c>
      <c r="E992" s="236" t="s">
        <v>7339</v>
      </c>
    </row>
    <row r="993" spans="1:5" x14ac:dyDescent="0.25">
      <c r="A993" s="236" t="s">
        <v>7787</v>
      </c>
      <c r="B993" s="236">
        <v>36627</v>
      </c>
      <c r="C993" s="236" t="s">
        <v>7338</v>
      </c>
      <c r="D993" s="236">
        <v>43</v>
      </c>
      <c r="E993" s="236" t="s">
        <v>7339</v>
      </c>
    </row>
    <row r="994" spans="1:5" x14ac:dyDescent="0.25">
      <c r="A994" s="236" t="s">
        <v>7788</v>
      </c>
      <c r="B994" s="236">
        <v>36686</v>
      </c>
      <c r="C994" s="236" t="s">
        <v>7338</v>
      </c>
      <c r="D994" s="236">
        <v>43</v>
      </c>
      <c r="E994" s="236" t="s">
        <v>7339</v>
      </c>
    </row>
    <row r="995" spans="1:5" x14ac:dyDescent="0.25">
      <c r="A995" s="236" t="s">
        <v>7789</v>
      </c>
      <c r="B995" s="236">
        <v>36691</v>
      </c>
      <c r="C995" s="236" t="s">
        <v>7338</v>
      </c>
      <c r="D995" s="236">
        <v>43</v>
      </c>
      <c r="E995" s="236" t="s">
        <v>7339</v>
      </c>
    </row>
    <row r="996" spans="1:5" x14ac:dyDescent="0.25">
      <c r="A996" s="236" t="s">
        <v>7790</v>
      </c>
      <c r="B996" s="236">
        <v>36696</v>
      </c>
      <c r="C996" s="236" t="s">
        <v>7338</v>
      </c>
      <c r="D996" s="236">
        <v>43</v>
      </c>
      <c r="E996" s="236" t="s">
        <v>7339</v>
      </c>
    </row>
    <row r="997" spans="1:5" x14ac:dyDescent="0.25">
      <c r="A997" s="236" t="s">
        <v>7791</v>
      </c>
      <c r="B997" s="236">
        <v>36701</v>
      </c>
      <c r="C997" s="236" t="s">
        <v>7338</v>
      </c>
      <c r="D997" s="236">
        <v>43</v>
      </c>
      <c r="E997" s="236" t="s">
        <v>7339</v>
      </c>
    </row>
    <row r="998" spans="1:5" x14ac:dyDescent="0.25">
      <c r="A998" s="236" t="s">
        <v>7792</v>
      </c>
      <c r="B998" s="236">
        <v>36666</v>
      </c>
      <c r="C998" s="236" t="s">
        <v>7338</v>
      </c>
      <c r="D998" s="236">
        <v>43</v>
      </c>
      <c r="E998" s="236" t="s">
        <v>7339</v>
      </c>
    </row>
    <row r="999" spans="1:5" x14ac:dyDescent="0.25">
      <c r="A999" s="236" t="s">
        <v>7793</v>
      </c>
      <c r="B999" s="236">
        <v>36671</v>
      </c>
      <c r="C999" s="236" t="s">
        <v>7338</v>
      </c>
      <c r="D999" s="236">
        <v>43</v>
      </c>
      <c r="E999" s="236" t="s">
        <v>7339</v>
      </c>
    </row>
    <row r="1000" spans="1:5" x14ac:dyDescent="0.25">
      <c r="A1000" s="236" t="s">
        <v>7794</v>
      </c>
      <c r="B1000" s="236">
        <v>36676</v>
      </c>
      <c r="C1000" s="236" t="s">
        <v>7338</v>
      </c>
      <c r="D1000" s="236">
        <v>43</v>
      </c>
      <c r="E1000" s="236" t="s">
        <v>7339</v>
      </c>
    </row>
    <row r="1001" spans="1:5" x14ac:dyDescent="0.25">
      <c r="A1001" s="236" t="s">
        <v>7795</v>
      </c>
      <c r="B1001" s="236">
        <v>36681</v>
      </c>
      <c r="C1001" s="236" t="s">
        <v>7338</v>
      </c>
      <c r="D1001" s="236">
        <v>43</v>
      </c>
      <c r="E1001" s="236" t="s">
        <v>7339</v>
      </c>
    </row>
    <row r="1002" spans="1:5" x14ac:dyDescent="0.25">
      <c r="A1002" s="236" t="s">
        <v>7796</v>
      </c>
      <c r="B1002" s="236">
        <v>36722</v>
      </c>
      <c r="C1002" s="236" t="s">
        <v>7338</v>
      </c>
      <c r="D1002" s="236">
        <v>43</v>
      </c>
      <c r="E1002" s="236" t="s">
        <v>7339</v>
      </c>
    </row>
    <row r="1003" spans="1:5" x14ac:dyDescent="0.25">
      <c r="A1003" s="236" t="s">
        <v>7797</v>
      </c>
      <c r="B1003" s="236">
        <v>36727</v>
      </c>
      <c r="C1003" s="236" t="s">
        <v>7338</v>
      </c>
      <c r="D1003" s="236">
        <v>43</v>
      </c>
      <c r="E1003" s="236" t="s">
        <v>7339</v>
      </c>
    </row>
    <row r="1004" spans="1:5" x14ac:dyDescent="0.25">
      <c r="A1004" s="236" t="s">
        <v>7798</v>
      </c>
      <c r="B1004" s="236">
        <v>36732</v>
      </c>
      <c r="C1004" s="236" t="s">
        <v>7338</v>
      </c>
      <c r="D1004" s="236">
        <v>43</v>
      </c>
      <c r="E1004" s="236" t="s">
        <v>7339</v>
      </c>
    </row>
    <row r="1005" spans="1:5" x14ac:dyDescent="0.25">
      <c r="A1005" s="236" t="s">
        <v>7799</v>
      </c>
      <c r="B1005" s="236">
        <v>36737</v>
      </c>
      <c r="C1005" s="236" t="s">
        <v>7338</v>
      </c>
      <c r="D1005" s="236">
        <v>43</v>
      </c>
      <c r="E1005" s="236" t="s">
        <v>7339</v>
      </c>
    </row>
    <row r="1006" spans="1:5" x14ac:dyDescent="0.25">
      <c r="A1006" s="236" t="s">
        <v>7800</v>
      </c>
      <c r="B1006" s="236">
        <v>36716</v>
      </c>
      <c r="C1006" s="236" t="s">
        <v>7338</v>
      </c>
      <c r="D1006" s="236">
        <v>43</v>
      </c>
      <c r="E1006" s="236" t="s">
        <v>7339</v>
      </c>
    </row>
    <row r="1007" spans="1:5" x14ac:dyDescent="0.25">
      <c r="A1007" s="236" t="s">
        <v>7801</v>
      </c>
      <c r="B1007" s="236">
        <v>36706</v>
      </c>
      <c r="C1007" s="236" t="s">
        <v>7338</v>
      </c>
      <c r="D1007" s="236">
        <v>43</v>
      </c>
      <c r="E1007" s="236" t="s">
        <v>7339</v>
      </c>
    </row>
    <row r="1008" spans="1:5" x14ac:dyDescent="0.25">
      <c r="A1008" s="236" t="s">
        <v>7802</v>
      </c>
      <c r="B1008" s="236">
        <v>36711</v>
      </c>
      <c r="C1008" s="236" t="s">
        <v>7338</v>
      </c>
      <c r="D1008" s="236">
        <v>43</v>
      </c>
      <c r="E1008" s="236" t="s">
        <v>7339</v>
      </c>
    </row>
    <row r="1009" spans="1:6" x14ac:dyDescent="0.25">
      <c r="A1009" s="236" t="s">
        <v>7803</v>
      </c>
      <c r="B1009" s="236">
        <v>34926</v>
      </c>
      <c r="C1009" s="236" t="s">
        <v>7804</v>
      </c>
      <c r="D1009" s="236">
        <v>43</v>
      </c>
      <c r="E1009" s="236" t="s">
        <v>7339</v>
      </c>
      <c r="F1009" s="236" t="s">
        <v>7805</v>
      </c>
    </row>
    <row r="1010" spans="1:6" x14ac:dyDescent="0.25">
      <c r="A1010" s="236" t="s">
        <v>7806</v>
      </c>
      <c r="B1010" s="236">
        <v>36179</v>
      </c>
      <c r="C1010" s="236" t="s">
        <v>7807</v>
      </c>
      <c r="D1010" s="236">
        <v>50</v>
      </c>
      <c r="E1010" s="236" t="s">
        <v>7808</v>
      </c>
      <c r="F1010" s="236" t="s">
        <v>7809</v>
      </c>
    </row>
    <row r="1011" spans="1:6" x14ac:dyDescent="0.25">
      <c r="A1011" s="236" t="s">
        <v>7810</v>
      </c>
      <c r="B1011" s="236">
        <v>36180</v>
      </c>
      <c r="C1011" s="236" t="s">
        <v>7811</v>
      </c>
      <c r="D1011" s="236">
        <v>50</v>
      </c>
      <c r="E1011" s="236" t="s">
        <v>7808</v>
      </c>
      <c r="F1011" s="236" t="s">
        <v>7809</v>
      </c>
    </row>
    <row r="1012" spans="1:6" x14ac:dyDescent="0.25">
      <c r="A1012" s="236" t="s">
        <v>7812</v>
      </c>
      <c r="B1012" s="236">
        <v>36181</v>
      </c>
      <c r="C1012" s="236" t="s">
        <v>7813</v>
      </c>
      <c r="D1012" s="236">
        <v>50</v>
      </c>
      <c r="E1012" s="236" t="s">
        <v>7808</v>
      </c>
      <c r="F1012" s="236" t="s">
        <v>7809</v>
      </c>
    </row>
    <row r="1013" spans="1:6" x14ac:dyDescent="0.25">
      <c r="A1013" s="236" t="s">
        <v>7814</v>
      </c>
      <c r="B1013" s="236">
        <v>36787</v>
      </c>
      <c r="C1013" s="236" t="s">
        <v>625</v>
      </c>
      <c r="D1013" s="236">
        <v>50</v>
      </c>
      <c r="E1013" s="236" t="s">
        <v>7808</v>
      </c>
    </row>
    <row r="1014" spans="1:6" x14ac:dyDescent="0.25">
      <c r="A1014" s="236" t="s">
        <v>7815</v>
      </c>
      <c r="B1014" s="236">
        <v>36182</v>
      </c>
      <c r="C1014" s="236" t="s">
        <v>647</v>
      </c>
      <c r="D1014" s="236">
        <v>50</v>
      </c>
      <c r="E1014" s="236" t="s">
        <v>7808</v>
      </c>
      <c r="F1014" s="236" t="s">
        <v>7809</v>
      </c>
    </row>
    <row r="1015" spans="1:6" x14ac:dyDescent="0.25">
      <c r="A1015" s="236" t="s">
        <v>7816</v>
      </c>
      <c r="B1015" s="236">
        <v>36183</v>
      </c>
      <c r="C1015" s="236" t="s">
        <v>795</v>
      </c>
      <c r="D1015" s="236">
        <v>50</v>
      </c>
      <c r="E1015" s="236" t="s">
        <v>7808</v>
      </c>
      <c r="F1015" s="236" t="s">
        <v>7809</v>
      </c>
    </row>
    <row r="1016" spans="1:6" x14ac:dyDescent="0.25">
      <c r="A1016" s="236" t="s">
        <v>7817</v>
      </c>
      <c r="B1016" s="236">
        <v>36184</v>
      </c>
      <c r="C1016" s="236" t="s">
        <v>7818</v>
      </c>
      <c r="D1016" s="236">
        <v>50</v>
      </c>
      <c r="E1016" s="236" t="s">
        <v>7808</v>
      </c>
      <c r="F1016" s="236" t="s">
        <v>7809</v>
      </c>
    </row>
    <row r="1017" spans="1:6" x14ac:dyDescent="0.25">
      <c r="A1017" s="236" t="s">
        <v>7819</v>
      </c>
      <c r="B1017" s="236">
        <v>36185</v>
      </c>
      <c r="C1017" s="236" t="s">
        <v>1581</v>
      </c>
      <c r="D1017" s="236">
        <v>50</v>
      </c>
      <c r="E1017" s="236" t="s">
        <v>7808</v>
      </c>
      <c r="F1017" s="236" t="s">
        <v>7809</v>
      </c>
    </row>
    <row r="1018" spans="1:6" x14ac:dyDescent="0.25">
      <c r="A1018" s="236" t="s">
        <v>7820</v>
      </c>
      <c r="B1018" s="236">
        <v>36186</v>
      </c>
      <c r="C1018" s="236" t="s">
        <v>2382</v>
      </c>
      <c r="D1018" s="236">
        <v>50</v>
      </c>
      <c r="E1018" s="236" t="s">
        <v>7808</v>
      </c>
      <c r="F1018" s="236" t="s">
        <v>7809</v>
      </c>
    </row>
    <row r="1019" spans="1:6" x14ac:dyDescent="0.25">
      <c r="A1019" s="236" t="s">
        <v>7821</v>
      </c>
      <c r="B1019" s="236">
        <v>36187</v>
      </c>
      <c r="C1019" s="236" t="s">
        <v>2536</v>
      </c>
      <c r="D1019" s="236">
        <v>50</v>
      </c>
      <c r="E1019" s="236" t="s">
        <v>7808</v>
      </c>
      <c r="F1019" s="236" t="s">
        <v>7809</v>
      </c>
    </row>
    <row r="1020" spans="1:6" x14ac:dyDescent="0.25">
      <c r="A1020" s="236" t="s">
        <v>7822</v>
      </c>
      <c r="B1020" s="236">
        <v>36188</v>
      </c>
      <c r="C1020" s="236" t="s">
        <v>7823</v>
      </c>
      <c r="D1020" s="236">
        <v>50</v>
      </c>
      <c r="E1020" s="236" t="s">
        <v>7808</v>
      </c>
      <c r="F1020" s="236" t="s">
        <v>7809</v>
      </c>
    </row>
    <row r="1021" spans="1:6" x14ac:dyDescent="0.25">
      <c r="A1021" s="236" t="s">
        <v>7824</v>
      </c>
      <c r="B1021" s="236">
        <v>36189</v>
      </c>
      <c r="C1021" s="236" t="s">
        <v>7825</v>
      </c>
      <c r="D1021" s="236">
        <v>50</v>
      </c>
      <c r="E1021" s="236" t="s">
        <v>7808</v>
      </c>
      <c r="F1021" s="236" t="s">
        <v>7809</v>
      </c>
    </row>
    <row r="1022" spans="1:6" x14ac:dyDescent="0.25">
      <c r="A1022" s="236" t="s">
        <v>7826</v>
      </c>
      <c r="B1022" s="236">
        <v>36190</v>
      </c>
      <c r="C1022" s="236" t="s">
        <v>3431</v>
      </c>
      <c r="D1022" s="236">
        <v>50</v>
      </c>
      <c r="E1022" s="236" t="s">
        <v>7808</v>
      </c>
      <c r="F1022" s="236" t="s">
        <v>7809</v>
      </c>
    </row>
    <row r="1023" spans="1:6" x14ac:dyDescent="0.25">
      <c r="A1023" s="236" t="s">
        <v>7827</v>
      </c>
      <c r="B1023" s="236">
        <v>36191</v>
      </c>
      <c r="C1023" s="236" t="s">
        <v>7828</v>
      </c>
      <c r="D1023" s="236">
        <v>50</v>
      </c>
      <c r="E1023" s="236" t="s">
        <v>7808</v>
      </c>
      <c r="F1023" s="236" t="s">
        <v>7809</v>
      </c>
    </row>
    <row r="1024" spans="1:6" x14ac:dyDescent="0.25">
      <c r="A1024" s="236" t="s">
        <v>7829</v>
      </c>
      <c r="B1024" s="236">
        <v>36192</v>
      </c>
      <c r="C1024" s="236" t="s">
        <v>4360</v>
      </c>
      <c r="D1024" s="236">
        <v>50</v>
      </c>
      <c r="E1024" s="236" t="s">
        <v>7808</v>
      </c>
      <c r="F1024" s="236" t="s">
        <v>7809</v>
      </c>
    </row>
    <row r="1025" spans="1:6" x14ac:dyDescent="0.25">
      <c r="A1025" s="236" t="s">
        <v>7830</v>
      </c>
      <c r="B1025" s="236">
        <v>36193</v>
      </c>
      <c r="C1025" s="236" t="s">
        <v>4413</v>
      </c>
      <c r="D1025" s="236">
        <v>50</v>
      </c>
      <c r="E1025" s="236" t="s">
        <v>7808</v>
      </c>
      <c r="F1025" s="236" t="s">
        <v>7809</v>
      </c>
    </row>
    <row r="1026" spans="1:6" x14ac:dyDescent="0.25">
      <c r="A1026" s="236" t="s">
        <v>7831</v>
      </c>
      <c r="B1026" s="236">
        <v>38560</v>
      </c>
      <c r="C1026" s="236" t="s">
        <v>7832</v>
      </c>
      <c r="D1026" s="236">
        <v>17</v>
      </c>
      <c r="E1026" s="236" t="s">
        <v>128</v>
      </c>
      <c r="F1026" s="236" t="s">
        <v>7833</v>
      </c>
    </row>
    <row r="1027" spans="1:6" x14ac:dyDescent="0.25">
      <c r="A1027" s="236" t="s">
        <v>6572</v>
      </c>
      <c r="B1027" s="236">
        <v>30458</v>
      </c>
      <c r="C1027" s="236" t="s">
        <v>7834</v>
      </c>
      <c r="D1027" s="236">
        <v>17</v>
      </c>
      <c r="E1027" s="236" t="s">
        <v>128</v>
      </c>
    </row>
    <row r="1028" spans="1:6" x14ac:dyDescent="0.25">
      <c r="A1028" s="236" t="s">
        <v>7835</v>
      </c>
      <c r="B1028" s="236">
        <v>30459</v>
      </c>
      <c r="C1028" s="236" t="s">
        <v>7836</v>
      </c>
      <c r="D1028" s="236">
        <v>17</v>
      </c>
      <c r="E1028" s="236" t="s">
        <v>128</v>
      </c>
    </row>
    <row r="1029" spans="1:6" x14ac:dyDescent="0.25">
      <c r="A1029" s="236" t="s">
        <v>7837</v>
      </c>
      <c r="B1029" s="236">
        <v>33579</v>
      </c>
      <c r="C1029" s="236" t="s">
        <v>7838</v>
      </c>
      <c r="D1029" s="236">
        <v>48</v>
      </c>
      <c r="E1029" s="236" t="s">
        <v>7839</v>
      </c>
    </row>
    <row r="1030" spans="1:6" x14ac:dyDescent="0.25">
      <c r="A1030" s="236" t="s">
        <v>7840</v>
      </c>
      <c r="B1030" s="236">
        <v>33587</v>
      </c>
      <c r="C1030" s="236" t="s">
        <v>7838</v>
      </c>
      <c r="D1030" s="236">
        <v>48</v>
      </c>
      <c r="E1030" s="236" t="s">
        <v>7839</v>
      </c>
    </row>
    <row r="1031" spans="1:6" x14ac:dyDescent="0.25">
      <c r="A1031" s="236" t="s">
        <v>7841</v>
      </c>
      <c r="B1031" s="236">
        <v>33588</v>
      </c>
      <c r="C1031" s="236" t="s">
        <v>7838</v>
      </c>
      <c r="D1031" s="236">
        <v>48</v>
      </c>
      <c r="E1031" s="236" t="s">
        <v>7839</v>
      </c>
    </row>
    <row r="1032" spans="1:6" x14ac:dyDescent="0.25">
      <c r="A1032" s="236" t="s">
        <v>7842</v>
      </c>
      <c r="B1032" s="236">
        <v>33589</v>
      </c>
      <c r="C1032" s="236" t="s">
        <v>7838</v>
      </c>
      <c r="D1032" s="236">
        <v>48</v>
      </c>
      <c r="E1032" s="236" t="s">
        <v>7839</v>
      </c>
    </row>
    <row r="1033" spans="1:6" x14ac:dyDescent="0.25">
      <c r="A1033" s="236" t="s">
        <v>7843</v>
      </c>
      <c r="B1033" s="236">
        <v>33438</v>
      </c>
      <c r="C1033" s="236" t="s">
        <v>1732</v>
      </c>
      <c r="D1033" s="236">
        <v>48</v>
      </c>
      <c r="E1033" s="236" t="s">
        <v>7839</v>
      </c>
    </row>
    <row r="1034" spans="1:6" x14ac:dyDescent="0.25">
      <c r="A1034" s="236" t="s">
        <v>7844</v>
      </c>
      <c r="B1034" s="236">
        <v>33573</v>
      </c>
      <c r="C1034" s="236" t="s">
        <v>333</v>
      </c>
      <c r="D1034" s="236">
        <v>48</v>
      </c>
      <c r="E1034" s="236" t="s">
        <v>7839</v>
      </c>
    </row>
    <row r="1035" spans="1:6" x14ac:dyDescent="0.25">
      <c r="A1035" s="236" t="s">
        <v>7845</v>
      </c>
      <c r="B1035" s="236">
        <v>33571</v>
      </c>
      <c r="C1035" s="236" t="s">
        <v>536</v>
      </c>
      <c r="D1035" s="236">
        <v>48</v>
      </c>
      <c r="E1035" s="236" t="s">
        <v>7839</v>
      </c>
    </row>
    <row r="1036" spans="1:6" x14ac:dyDescent="0.25">
      <c r="A1036" s="236" t="s">
        <v>7846</v>
      </c>
      <c r="B1036" s="236">
        <v>33572</v>
      </c>
      <c r="C1036" s="236" t="s">
        <v>606</v>
      </c>
      <c r="D1036" s="236">
        <v>48</v>
      </c>
      <c r="E1036" s="236" t="s">
        <v>7839</v>
      </c>
    </row>
    <row r="1037" spans="1:6" x14ac:dyDescent="0.25">
      <c r="A1037" s="236" t="s">
        <v>7847</v>
      </c>
      <c r="B1037" s="236">
        <v>33575</v>
      </c>
      <c r="C1037" s="236" t="s">
        <v>2544</v>
      </c>
      <c r="D1037" s="236">
        <v>48</v>
      </c>
      <c r="E1037" s="236" t="s">
        <v>7839</v>
      </c>
    </row>
    <row r="1038" spans="1:6" x14ac:dyDescent="0.25">
      <c r="A1038" s="236" t="s">
        <v>7848</v>
      </c>
      <c r="B1038" s="236">
        <v>36784</v>
      </c>
      <c r="C1038" s="236" t="s">
        <v>624</v>
      </c>
      <c r="D1038" s="236">
        <v>48</v>
      </c>
      <c r="E1038" s="236" t="s">
        <v>7839</v>
      </c>
    </row>
    <row r="1039" spans="1:6" x14ac:dyDescent="0.25">
      <c r="A1039" s="236" t="s">
        <v>7849</v>
      </c>
      <c r="B1039" s="236">
        <v>33574</v>
      </c>
      <c r="C1039" s="236" t="s">
        <v>3040</v>
      </c>
      <c r="D1039" s="236">
        <v>48</v>
      </c>
      <c r="E1039" s="236" t="s">
        <v>7839</v>
      </c>
    </row>
    <row r="1040" spans="1:6" x14ac:dyDescent="0.25">
      <c r="A1040" s="236" t="s">
        <v>7850</v>
      </c>
      <c r="B1040" s="236">
        <v>33585</v>
      </c>
      <c r="C1040" s="236" t="s">
        <v>654</v>
      </c>
      <c r="D1040" s="236">
        <v>48</v>
      </c>
      <c r="E1040" s="236" t="s">
        <v>7839</v>
      </c>
    </row>
    <row r="1041" spans="1:5" x14ac:dyDescent="0.25">
      <c r="A1041" s="236" t="s">
        <v>7851</v>
      </c>
      <c r="B1041" s="236">
        <v>33584</v>
      </c>
      <c r="C1041" s="236" t="s">
        <v>801</v>
      </c>
      <c r="D1041" s="236">
        <v>48</v>
      </c>
      <c r="E1041" s="236" t="s">
        <v>7839</v>
      </c>
    </row>
    <row r="1042" spans="1:5" x14ac:dyDescent="0.25">
      <c r="A1042" s="236" t="s">
        <v>7852</v>
      </c>
      <c r="B1042" s="236">
        <v>33568</v>
      </c>
      <c r="C1042" s="236" t="s">
        <v>1082</v>
      </c>
      <c r="D1042" s="236">
        <v>48</v>
      </c>
      <c r="E1042" s="236" t="s">
        <v>7839</v>
      </c>
    </row>
    <row r="1043" spans="1:5" x14ac:dyDescent="0.25">
      <c r="A1043" s="236" t="s">
        <v>7853</v>
      </c>
      <c r="B1043" s="236">
        <v>33586</v>
      </c>
      <c r="C1043" s="236" t="s">
        <v>1590</v>
      </c>
      <c r="D1043" s="236">
        <v>48</v>
      </c>
      <c r="E1043" s="236" t="s">
        <v>7839</v>
      </c>
    </row>
    <row r="1044" spans="1:5" x14ac:dyDescent="0.25">
      <c r="A1044" s="236" t="s">
        <v>7854</v>
      </c>
      <c r="B1044" s="236">
        <v>33570</v>
      </c>
      <c r="C1044" s="236" t="s">
        <v>2385</v>
      </c>
      <c r="D1044" s="236">
        <v>48</v>
      </c>
      <c r="E1044" s="236" t="s">
        <v>7839</v>
      </c>
    </row>
    <row r="1045" spans="1:5" x14ac:dyDescent="0.25">
      <c r="A1045" s="236" t="s">
        <v>7855</v>
      </c>
      <c r="B1045" s="236">
        <v>33566</v>
      </c>
      <c r="C1045" s="236" t="s">
        <v>3119</v>
      </c>
      <c r="D1045" s="236">
        <v>48</v>
      </c>
      <c r="E1045" s="236" t="s">
        <v>7839</v>
      </c>
    </row>
    <row r="1046" spans="1:5" x14ac:dyDescent="0.25">
      <c r="A1046" s="236" t="s">
        <v>7856</v>
      </c>
      <c r="B1046" s="236">
        <v>33577</v>
      </c>
      <c r="C1046" s="236" t="s">
        <v>3456</v>
      </c>
      <c r="D1046" s="236">
        <v>48</v>
      </c>
      <c r="E1046" s="236" t="s">
        <v>7839</v>
      </c>
    </row>
    <row r="1047" spans="1:5" x14ac:dyDescent="0.25">
      <c r="A1047" s="236" t="s">
        <v>7857</v>
      </c>
      <c r="B1047" s="236">
        <v>33580</v>
      </c>
      <c r="C1047" s="236" t="s">
        <v>4085</v>
      </c>
      <c r="D1047" s="236">
        <v>48</v>
      </c>
      <c r="E1047" s="236" t="s">
        <v>7839</v>
      </c>
    </row>
    <row r="1048" spans="1:5" x14ac:dyDescent="0.25">
      <c r="A1048" s="236" t="s">
        <v>7858</v>
      </c>
      <c r="B1048" s="236">
        <v>36315</v>
      </c>
      <c r="C1048" s="236" t="s">
        <v>4232</v>
      </c>
      <c r="D1048" s="236">
        <v>48</v>
      </c>
      <c r="E1048" s="236" t="s">
        <v>7839</v>
      </c>
    </row>
    <row r="1049" spans="1:5" x14ac:dyDescent="0.25">
      <c r="A1049" s="236" t="s">
        <v>7859</v>
      </c>
      <c r="B1049" s="236">
        <v>33582</v>
      </c>
      <c r="C1049" s="236" t="s">
        <v>4363</v>
      </c>
      <c r="D1049" s="236">
        <v>48</v>
      </c>
      <c r="E1049" s="236" t="s">
        <v>7839</v>
      </c>
    </row>
    <row r="1050" spans="1:5" x14ac:dyDescent="0.25">
      <c r="A1050" s="236" t="s">
        <v>7860</v>
      </c>
      <c r="B1050" s="236">
        <v>33567</v>
      </c>
      <c r="C1050" s="236" t="s">
        <v>4426</v>
      </c>
      <c r="D1050" s="236">
        <v>48</v>
      </c>
      <c r="E1050" s="236" t="s">
        <v>7839</v>
      </c>
    </row>
    <row r="1051" spans="1:5" x14ac:dyDescent="0.25">
      <c r="A1051" s="236" t="s">
        <v>7861</v>
      </c>
      <c r="B1051" s="236">
        <v>34460</v>
      </c>
      <c r="C1051" s="236" t="s">
        <v>7862</v>
      </c>
      <c r="D1051" s="236">
        <v>48</v>
      </c>
      <c r="E1051" s="236" t="s">
        <v>7839</v>
      </c>
    </row>
    <row r="1052" spans="1:5" x14ac:dyDescent="0.25">
      <c r="A1052" s="236" t="s">
        <v>7863</v>
      </c>
      <c r="B1052" s="236">
        <v>34461</v>
      </c>
      <c r="C1052" s="236" t="s">
        <v>7862</v>
      </c>
      <c r="D1052" s="236">
        <v>48</v>
      </c>
      <c r="E1052" s="236" t="s">
        <v>7839</v>
      </c>
    </row>
    <row r="1053" spans="1:5" x14ac:dyDescent="0.25">
      <c r="A1053" s="236" t="s">
        <v>7864</v>
      </c>
      <c r="B1053" s="236">
        <v>34462</v>
      </c>
      <c r="C1053" s="236" t="s">
        <v>7862</v>
      </c>
      <c r="D1053" s="236">
        <v>48</v>
      </c>
      <c r="E1053" s="236" t="s">
        <v>7839</v>
      </c>
    </row>
    <row r="1054" spans="1:5" x14ac:dyDescent="0.25">
      <c r="A1054" s="236" t="s">
        <v>7865</v>
      </c>
      <c r="B1054" s="236">
        <v>34463</v>
      </c>
      <c r="C1054" s="236" t="s">
        <v>7862</v>
      </c>
      <c r="D1054" s="236">
        <v>48</v>
      </c>
      <c r="E1054" s="236" t="s">
        <v>7839</v>
      </c>
    </row>
    <row r="1055" spans="1:5" x14ac:dyDescent="0.25">
      <c r="A1055" s="236" t="s">
        <v>7866</v>
      </c>
      <c r="B1055" s="236">
        <v>34464</v>
      </c>
      <c r="C1055" s="236" t="s">
        <v>7862</v>
      </c>
      <c r="D1055" s="236">
        <v>48</v>
      </c>
      <c r="E1055" s="236" t="s">
        <v>7839</v>
      </c>
    </row>
    <row r="1056" spans="1:5" x14ac:dyDescent="0.25">
      <c r="A1056" s="236" t="s">
        <v>7867</v>
      </c>
      <c r="B1056" s="236">
        <v>34465</v>
      </c>
      <c r="C1056" s="236" t="s">
        <v>7862</v>
      </c>
      <c r="D1056" s="236">
        <v>48</v>
      </c>
      <c r="E1056" s="236" t="s">
        <v>7839</v>
      </c>
    </row>
    <row r="1057" spans="1:5" x14ac:dyDescent="0.25">
      <c r="A1057" s="236" t="s">
        <v>7868</v>
      </c>
      <c r="B1057" s="236">
        <v>34466</v>
      </c>
      <c r="C1057" s="236" t="s">
        <v>7862</v>
      </c>
      <c r="D1057" s="236">
        <v>48</v>
      </c>
      <c r="E1057" s="236" t="s">
        <v>7839</v>
      </c>
    </row>
    <row r="1058" spans="1:5" x14ac:dyDescent="0.25">
      <c r="A1058" s="236" t="s">
        <v>7869</v>
      </c>
      <c r="B1058" s="236">
        <v>34467</v>
      </c>
      <c r="C1058" s="236" t="s">
        <v>7862</v>
      </c>
      <c r="D1058" s="236">
        <v>48</v>
      </c>
      <c r="E1058" s="236" t="s">
        <v>7839</v>
      </c>
    </row>
    <row r="1059" spans="1:5" x14ac:dyDescent="0.25">
      <c r="A1059" s="236" t="s">
        <v>7870</v>
      </c>
      <c r="B1059" s="236">
        <v>34468</v>
      </c>
      <c r="C1059" s="236" t="s">
        <v>7862</v>
      </c>
      <c r="D1059" s="236">
        <v>48</v>
      </c>
      <c r="E1059" s="236" t="s">
        <v>7839</v>
      </c>
    </row>
    <row r="1060" spans="1:5" x14ac:dyDescent="0.25">
      <c r="A1060" s="236" t="s">
        <v>7871</v>
      </c>
      <c r="B1060" s="236">
        <v>34469</v>
      </c>
      <c r="C1060" s="236" t="s">
        <v>7862</v>
      </c>
      <c r="D1060" s="236">
        <v>48</v>
      </c>
      <c r="E1060" s="236" t="s">
        <v>7839</v>
      </c>
    </row>
    <row r="1061" spans="1:5" x14ac:dyDescent="0.25">
      <c r="A1061" s="236" t="s">
        <v>7872</v>
      </c>
      <c r="B1061" s="236">
        <v>34470</v>
      </c>
      <c r="C1061" s="236" t="s">
        <v>7862</v>
      </c>
      <c r="D1061" s="236">
        <v>48</v>
      </c>
      <c r="E1061" s="236" t="s">
        <v>7839</v>
      </c>
    </row>
    <row r="1062" spans="1:5" x14ac:dyDescent="0.25">
      <c r="A1062" s="236" t="s">
        <v>7873</v>
      </c>
      <c r="B1062" s="236">
        <v>34479</v>
      </c>
      <c r="C1062" s="236" t="s">
        <v>7862</v>
      </c>
      <c r="D1062" s="236">
        <v>48</v>
      </c>
      <c r="E1062" s="236" t="s">
        <v>7839</v>
      </c>
    </row>
    <row r="1063" spans="1:5" x14ac:dyDescent="0.25">
      <c r="A1063" s="236" t="s">
        <v>7874</v>
      </c>
      <c r="B1063" s="236">
        <v>34480</v>
      </c>
      <c r="C1063" s="236" t="s">
        <v>7862</v>
      </c>
      <c r="D1063" s="236">
        <v>48</v>
      </c>
      <c r="E1063" s="236" t="s">
        <v>7839</v>
      </c>
    </row>
    <row r="1064" spans="1:5" x14ac:dyDescent="0.25">
      <c r="A1064" s="236" t="s">
        <v>7875</v>
      </c>
      <c r="B1064" s="236">
        <v>34481</v>
      </c>
      <c r="C1064" s="236" t="s">
        <v>7862</v>
      </c>
      <c r="D1064" s="236">
        <v>48</v>
      </c>
      <c r="E1064" s="236" t="s">
        <v>7839</v>
      </c>
    </row>
    <row r="1065" spans="1:5" x14ac:dyDescent="0.25">
      <c r="A1065" s="236" t="s">
        <v>7876</v>
      </c>
      <c r="B1065" s="236">
        <v>34488</v>
      </c>
      <c r="C1065" s="236" t="s">
        <v>7862</v>
      </c>
      <c r="D1065" s="236">
        <v>48</v>
      </c>
      <c r="E1065" s="236" t="s">
        <v>7839</v>
      </c>
    </row>
    <row r="1066" spans="1:5" x14ac:dyDescent="0.25">
      <c r="A1066" s="236" t="s">
        <v>7877</v>
      </c>
      <c r="B1066" s="236">
        <v>34489</v>
      </c>
      <c r="C1066" s="236" t="s">
        <v>7862</v>
      </c>
      <c r="D1066" s="236">
        <v>48</v>
      </c>
      <c r="E1066" s="236" t="s">
        <v>7839</v>
      </c>
    </row>
    <row r="1067" spans="1:5" x14ac:dyDescent="0.25">
      <c r="A1067" s="236" t="s">
        <v>7878</v>
      </c>
      <c r="B1067" s="236">
        <v>36786</v>
      </c>
      <c r="C1067" s="236" t="s">
        <v>7862</v>
      </c>
      <c r="D1067" s="236">
        <v>48</v>
      </c>
      <c r="E1067" s="236" t="s">
        <v>7839</v>
      </c>
    </row>
    <row r="1068" spans="1:5" x14ac:dyDescent="0.25">
      <c r="A1068" s="236" t="s">
        <v>5355</v>
      </c>
      <c r="B1068" s="236">
        <v>7551</v>
      </c>
      <c r="C1068" s="236" t="s">
        <v>1030</v>
      </c>
      <c r="D1068" s="236">
        <v>1</v>
      </c>
      <c r="E1068" s="236" t="s">
        <v>319</v>
      </c>
    </row>
    <row r="1069" spans="1:5" x14ac:dyDescent="0.25">
      <c r="A1069" s="236" t="s">
        <v>7879</v>
      </c>
      <c r="B1069" s="236">
        <v>34651</v>
      </c>
      <c r="C1069" s="236" t="s">
        <v>7880</v>
      </c>
      <c r="D1069" s="236">
        <v>1</v>
      </c>
      <c r="E1069" s="236" t="s">
        <v>319</v>
      </c>
    </row>
    <row r="1070" spans="1:5" x14ac:dyDescent="0.25">
      <c r="A1070" s="236" t="s">
        <v>5544</v>
      </c>
      <c r="B1070" s="236">
        <v>34320</v>
      </c>
      <c r="C1070" s="236" t="s">
        <v>1708</v>
      </c>
      <c r="D1070" s="236">
        <v>1</v>
      </c>
      <c r="E1070" s="236" t="s">
        <v>319</v>
      </c>
    </row>
    <row r="1071" spans="1:5" x14ac:dyDescent="0.25">
      <c r="A1071" s="236" t="s">
        <v>5277</v>
      </c>
      <c r="B1071" s="236">
        <v>30596</v>
      </c>
      <c r="C1071" s="236" t="s">
        <v>794</v>
      </c>
      <c r="D1071" s="236">
        <v>1</v>
      </c>
      <c r="E1071" s="236" t="s">
        <v>319</v>
      </c>
    </row>
    <row r="1072" spans="1:5" x14ac:dyDescent="0.25">
      <c r="A1072" s="236" t="s">
        <v>5545</v>
      </c>
      <c r="B1072" s="236">
        <v>32610</v>
      </c>
      <c r="C1072" s="236" t="s">
        <v>1711</v>
      </c>
      <c r="D1072" s="236">
        <v>1</v>
      </c>
      <c r="E1072" s="236" t="s">
        <v>319</v>
      </c>
    </row>
    <row r="1073" spans="1:5" x14ac:dyDescent="0.25">
      <c r="A1073" s="236" t="s">
        <v>6165</v>
      </c>
      <c r="B1073" s="236">
        <v>35004</v>
      </c>
      <c r="C1073" s="236" t="s">
        <v>3430</v>
      </c>
      <c r="D1073" s="236">
        <v>1</v>
      </c>
      <c r="E1073" s="236" t="s">
        <v>319</v>
      </c>
    </row>
    <row r="1074" spans="1:5" x14ac:dyDescent="0.25">
      <c r="A1074" s="236" t="s">
        <v>6045</v>
      </c>
      <c r="B1074" s="236">
        <v>34485</v>
      </c>
      <c r="C1074" s="236" t="s">
        <v>7881</v>
      </c>
      <c r="D1074" s="236">
        <v>1</v>
      </c>
      <c r="E1074" s="236" t="s">
        <v>319</v>
      </c>
    </row>
    <row r="1075" spans="1:5" x14ac:dyDescent="0.25">
      <c r="A1075" s="236" t="s">
        <v>6166</v>
      </c>
      <c r="B1075" s="236">
        <v>35796</v>
      </c>
      <c r="C1075" s="236" t="s">
        <v>3437</v>
      </c>
      <c r="D1075" s="236">
        <v>1</v>
      </c>
      <c r="E1075" s="236" t="s">
        <v>319</v>
      </c>
    </row>
    <row r="1076" spans="1:5" x14ac:dyDescent="0.25">
      <c r="A1076" s="236" t="s">
        <v>5546</v>
      </c>
      <c r="B1076" s="236">
        <v>34377</v>
      </c>
      <c r="C1076" s="236" t="s">
        <v>1715</v>
      </c>
      <c r="D1076" s="236">
        <v>1</v>
      </c>
      <c r="E1076" s="236" t="s">
        <v>319</v>
      </c>
    </row>
    <row r="1077" spans="1:5" x14ac:dyDescent="0.25">
      <c r="A1077" s="236" t="s">
        <v>5850</v>
      </c>
      <c r="B1077" s="236">
        <v>30393</v>
      </c>
      <c r="C1077" s="236" t="s">
        <v>2535</v>
      </c>
      <c r="D1077" s="236">
        <v>1</v>
      </c>
      <c r="E1077" s="236" t="s">
        <v>319</v>
      </c>
    </row>
    <row r="1078" spans="1:5" x14ac:dyDescent="0.25">
      <c r="A1078" s="236" t="s">
        <v>5506</v>
      </c>
      <c r="B1078" s="236">
        <v>38447</v>
      </c>
      <c r="C1078" s="236" t="s">
        <v>1580</v>
      </c>
      <c r="D1078" s="236">
        <v>1</v>
      </c>
      <c r="E1078" s="236" t="s">
        <v>319</v>
      </c>
    </row>
    <row r="1079" spans="1:5" x14ac:dyDescent="0.25">
      <c r="A1079" s="236" t="s">
        <v>5278</v>
      </c>
      <c r="B1079" s="236">
        <v>38435</v>
      </c>
      <c r="C1079" s="236" t="s">
        <v>797</v>
      </c>
      <c r="D1079" s="236">
        <v>1</v>
      </c>
      <c r="E1079" s="236" t="s">
        <v>319</v>
      </c>
    </row>
    <row r="1080" spans="1:5" x14ac:dyDescent="0.25">
      <c r="A1080" s="236" t="s">
        <v>6601</v>
      </c>
      <c r="B1080" s="236">
        <v>32501</v>
      </c>
      <c r="C1080" s="236" t="s">
        <v>4359</v>
      </c>
      <c r="D1080" s="236">
        <v>1</v>
      </c>
      <c r="E1080" s="236" t="s">
        <v>319</v>
      </c>
    </row>
    <row r="1081" spans="1:5" x14ac:dyDescent="0.25">
      <c r="A1081" s="236" t="s">
        <v>5547</v>
      </c>
      <c r="B1081" s="236">
        <v>28662</v>
      </c>
      <c r="C1081" s="236" t="s">
        <v>1718</v>
      </c>
      <c r="D1081" s="236">
        <v>1</v>
      </c>
      <c r="E1081" s="236" t="s">
        <v>319</v>
      </c>
    </row>
    <row r="1082" spans="1:5" x14ac:dyDescent="0.25">
      <c r="A1082" s="236" t="s">
        <v>5548</v>
      </c>
      <c r="B1082" s="236">
        <v>28689</v>
      </c>
      <c r="C1082" s="236" t="s">
        <v>1720</v>
      </c>
      <c r="D1082" s="236">
        <v>1</v>
      </c>
      <c r="E1082" s="236" t="s">
        <v>319</v>
      </c>
    </row>
    <row r="1083" spans="1:5" x14ac:dyDescent="0.25">
      <c r="A1083" s="236" t="s">
        <v>5549</v>
      </c>
      <c r="B1083" s="236">
        <v>28702</v>
      </c>
      <c r="C1083" s="236" t="s">
        <v>1722</v>
      </c>
      <c r="D1083" s="236">
        <v>1</v>
      </c>
      <c r="E1083" s="236" t="s">
        <v>319</v>
      </c>
    </row>
    <row r="1084" spans="1:5" x14ac:dyDescent="0.25">
      <c r="A1084" s="236" t="s">
        <v>5550</v>
      </c>
      <c r="B1084" s="236">
        <v>32974</v>
      </c>
      <c r="C1084" s="236" t="s">
        <v>1724</v>
      </c>
      <c r="D1084" s="236">
        <v>1</v>
      </c>
      <c r="E1084" s="236" t="s">
        <v>319</v>
      </c>
    </row>
    <row r="1085" spans="1:5" x14ac:dyDescent="0.25">
      <c r="A1085" s="236" t="s">
        <v>5551</v>
      </c>
      <c r="B1085" s="236">
        <v>33403</v>
      </c>
      <c r="C1085" s="236" t="s">
        <v>1726</v>
      </c>
      <c r="D1085" s="236">
        <v>1</v>
      </c>
      <c r="E1085" s="236" t="s">
        <v>319</v>
      </c>
    </row>
    <row r="1086" spans="1:5" x14ac:dyDescent="0.25">
      <c r="A1086" s="236" t="s">
        <v>6309</v>
      </c>
      <c r="B1086" s="236">
        <v>31263</v>
      </c>
      <c r="C1086" s="236" t="s">
        <v>7882</v>
      </c>
      <c r="D1086" s="236">
        <v>1</v>
      </c>
      <c r="E1086" s="236" t="s">
        <v>319</v>
      </c>
    </row>
    <row r="1087" spans="1:5" x14ac:dyDescent="0.25">
      <c r="A1087" s="236" t="s">
        <v>6369</v>
      </c>
      <c r="B1087" s="236">
        <v>8339</v>
      </c>
      <c r="C1087" s="236" t="s">
        <v>4080</v>
      </c>
      <c r="D1087" s="236">
        <v>1</v>
      </c>
      <c r="E1087" s="236" t="s">
        <v>319</v>
      </c>
    </row>
    <row r="1088" spans="1:5" x14ac:dyDescent="0.25">
      <c r="A1088" s="236" t="s">
        <v>5235</v>
      </c>
      <c r="B1088" s="236">
        <v>38520</v>
      </c>
      <c r="C1088" s="236" t="s">
        <v>646</v>
      </c>
      <c r="D1088" s="236">
        <v>1</v>
      </c>
      <c r="E1088" s="236" t="s">
        <v>319</v>
      </c>
    </row>
    <row r="1089" spans="1:5" x14ac:dyDescent="0.25">
      <c r="A1089" s="236" t="s">
        <v>5507</v>
      </c>
      <c r="B1089" s="236">
        <v>32716</v>
      </c>
      <c r="C1089" s="236" t="s">
        <v>1585</v>
      </c>
      <c r="D1089" s="236">
        <v>1</v>
      </c>
      <c r="E1089" s="236" t="s">
        <v>319</v>
      </c>
    </row>
    <row r="1090" spans="1:5" x14ac:dyDescent="0.25">
      <c r="A1090" s="236" t="s">
        <v>6079</v>
      </c>
      <c r="B1090" s="236">
        <v>28353</v>
      </c>
      <c r="C1090" s="236" t="s">
        <v>3089</v>
      </c>
      <c r="D1090" s="236">
        <v>1</v>
      </c>
      <c r="E1090" s="236" t="s">
        <v>319</v>
      </c>
    </row>
    <row r="1091" spans="1:5" x14ac:dyDescent="0.25">
      <c r="A1091" s="236" t="s">
        <v>5356</v>
      </c>
      <c r="B1091" s="236">
        <v>7868</v>
      </c>
      <c r="C1091" s="236" t="s">
        <v>1037</v>
      </c>
      <c r="D1091" s="236">
        <v>1</v>
      </c>
      <c r="E1091" s="236" t="s">
        <v>319</v>
      </c>
    </row>
    <row r="1092" spans="1:5" x14ac:dyDescent="0.25">
      <c r="A1092" s="236" t="s">
        <v>6310</v>
      </c>
      <c r="B1092" s="236">
        <v>31947</v>
      </c>
      <c r="C1092" s="236" t="s">
        <v>7883</v>
      </c>
      <c r="D1092" s="236">
        <v>1</v>
      </c>
      <c r="E1092" s="236" t="s">
        <v>319</v>
      </c>
    </row>
    <row r="1093" spans="1:5" x14ac:dyDescent="0.25">
      <c r="A1093" s="236" t="s">
        <v>6311</v>
      </c>
      <c r="B1093" s="236">
        <v>31173</v>
      </c>
      <c r="C1093" s="236" t="s">
        <v>7884</v>
      </c>
      <c r="D1093" s="236">
        <v>1</v>
      </c>
      <c r="E1093" s="236" t="s">
        <v>319</v>
      </c>
    </row>
    <row r="1094" spans="1:5" x14ac:dyDescent="0.25">
      <c r="A1094" s="236" t="s">
        <v>5552</v>
      </c>
      <c r="B1094" s="236">
        <v>31460</v>
      </c>
      <c r="C1094" s="236" t="s">
        <v>1727</v>
      </c>
      <c r="D1094" s="236">
        <v>1</v>
      </c>
      <c r="E1094" s="236" t="s">
        <v>319</v>
      </c>
    </row>
    <row r="1095" spans="1:5" x14ac:dyDescent="0.25">
      <c r="A1095" s="236" t="s">
        <v>6080</v>
      </c>
      <c r="B1095" s="236">
        <v>31622</v>
      </c>
      <c r="C1095" s="236" t="s">
        <v>3095</v>
      </c>
      <c r="D1095" s="236">
        <v>1</v>
      </c>
      <c r="E1095" s="236" t="s">
        <v>319</v>
      </c>
    </row>
    <row r="1096" spans="1:5" x14ac:dyDescent="0.25">
      <c r="A1096" s="236" t="s">
        <v>6167</v>
      </c>
      <c r="B1096" s="236">
        <v>7957</v>
      </c>
      <c r="C1096" s="236" t="s">
        <v>3442</v>
      </c>
      <c r="D1096" s="236">
        <v>1</v>
      </c>
      <c r="E1096" s="236" t="s">
        <v>319</v>
      </c>
    </row>
    <row r="1097" spans="1:5" x14ac:dyDescent="0.25">
      <c r="A1097" s="236" t="s">
        <v>5851</v>
      </c>
      <c r="B1097" s="236">
        <v>30151</v>
      </c>
      <c r="C1097" s="236" t="s">
        <v>2538</v>
      </c>
      <c r="D1097" s="236">
        <v>1</v>
      </c>
      <c r="E1097" s="236" t="s">
        <v>319</v>
      </c>
    </row>
    <row r="1098" spans="1:5" x14ac:dyDescent="0.25">
      <c r="A1098" s="236" t="s">
        <v>5357</v>
      </c>
      <c r="B1098" s="236">
        <v>7531</v>
      </c>
      <c r="C1098" s="236" t="s">
        <v>1042</v>
      </c>
      <c r="D1098" s="236">
        <v>1</v>
      </c>
      <c r="E1098" s="236" t="s">
        <v>319</v>
      </c>
    </row>
    <row r="1099" spans="1:5" x14ac:dyDescent="0.25">
      <c r="A1099" s="236" t="s">
        <v>5358</v>
      </c>
      <c r="B1099" s="236">
        <v>31458</v>
      </c>
      <c r="C1099" s="236" t="s">
        <v>1048</v>
      </c>
      <c r="D1099" s="236">
        <v>1</v>
      </c>
      <c r="E1099" s="236" t="s">
        <v>319</v>
      </c>
    </row>
    <row r="1100" spans="1:5" x14ac:dyDescent="0.25">
      <c r="A1100" s="236" t="s">
        <v>5359</v>
      </c>
      <c r="B1100" s="236">
        <v>31445</v>
      </c>
      <c r="C1100" s="236" t="s">
        <v>1051</v>
      </c>
      <c r="D1100" s="236">
        <v>1</v>
      </c>
      <c r="E1100" s="236" t="s">
        <v>319</v>
      </c>
    </row>
    <row r="1101" spans="1:5" x14ac:dyDescent="0.25">
      <c r="A1101" s="236" t="s">
        <v>6312</v>
      </c>
      <c r="B1101" s="236">
        <v>29668</v>
      </c>
      <c r="C1101" s="236" t="s">
        <v>7885</v>
      </c>
      <c r="D1101" s="236">
        <v>1</v>
      </c>
      <c r="E1101" s="236" t="s">
        <v>319</v>
      </c>
    </row>
    <row r="1102" spans="1:5" x14ac:dyDescent="0.25">
      <c r="A1102" s="236" t="s">
        <v>6313</v>
      </c>
      <c r="B1102" s="236">
        <v>31932</v>
      </c>
      <c r="C1102" s="236" t="s">
        <v>7886</v>
      </c>
      <c r="D1102" s="236">
        <v>1</v>
      </c>
      <c r="E1102" s="236" t="s">
        <v>319</v>
      </c>
    </row>
    <row r="1103" spans="1:5" x14ac:dyDescent="0.25">
      <c r="A1103" s="236" t="s">
        <v>5852</v>
      </c>
      <c r="B1103" s="236">
        <v>31543</v>
      </c>
      <c r="C1103" s="236" t="s">
        <v>2542</v>
      </c>
      <c r="D1103" s="236">
        <v>1</v>
      </c>
      <c r="E1103" s="236" t="s">
        <v>319</v>
      </c>
    </row>
    <row r="1104" spans="1:5" x14ac:dyDescent="0.25">
      <c r="A1104" s="236" t="s">
        <v>6081</v>
      </c>
      <c r="B1104" s="236">
        <v>31344</v>
      </c>
      <c r="C1104" s="236" t="s">
        <v>3100</v>
      </c>
      <c r="D1104" s="236">
        <v>1</v>
      </c>
      <c r="E1104" s="236" t="s">
        <v>319</v>
      </c>
    </row>
    <row r="1105" spans="1:5" x14ac:dyDescent="0.25">
      <c r="A1105" s="236" t="s">
        <v>5360</v>
      </c>
      <c r="B1105" s="236">
        <v>31852</v>
      </c>
      <c r="C1105" s="236" t="s">
        <v>1053</v>
      </c>
      <c r="D1105" s="236">
        <v>1</v>
      </c>
      <c r="E1105" s="236" t="s">
        <v>319</v>
      </c>
    </row>
    <row r="1106" spans="1:5" x14ac:dyDescent="0.25">
      <c r="A1106" s="236" t="s">
        <v>5361</v>
      </c>
      <c r="B1106" s="236">
        <v>31532</v>
      </c>
      <c r="C1106" s="236" t="s">
        <v>1056</v>
      </c>
      <c r="D1106" s="236">
        <v>1</v>
      </c>
      <c r="E1106" s="236" t="s">
        <v>319</v>
      </c>
    </row>
    <row r="1107" spans="1:5" x14ac:dyDescent="0.25">
      <c r="A1107" s="236" t="s">
        <v>5362</v>
      </c>
      <c r="B1107" s="236">
        <v>7561</v>
      </c>
      <c r="C1107" s="236" t="s">
        <v>1060</v>
      </c>
      <c r="D1107" s="236">
        <v>1</v>
      </c>
      <c r="E1107" s="236" t="s">
        <v>319</v>
      </c>
    </row>
    <row r="1108" spans="1:5" x14ac:dyDescent="0.25">
      <c r="A1108" s="236" t="s">
        <v>5363</v>
      </c>
      <c r="B1108" s="236">
        <v>31435</v>
      </c>
      <c r="C1108" s="236" t="s">
        <v>1066</v>
      </c>
      <c r="D1108" s="236">
        <v>1</v>
      </c>
      <c r="E1108" s="236" t="s">
        <v>319</v>
      </c>
    </row>
    <row r="1109" spans="1:5" x14ac:dyDescent="0.25">
      <c r="A1109" s="236" t="s">
        <v>5364</v>
      </c>
      <c r="B1109" s="236">
        <v>32864</v>
      </c>
      <c r="C1109" s="236" t="s">
        <v>1067</v>
      </c>
      <c r="D1109" s="236">
        <v>1</v>
      </c>
      <c r="E1109" s="236" t="s">
        <v>319</v>
      </c>
    </row>
    <row r="1110" spans="1:5" x14ac:dyDescent="0.25">
      <c r="A1110" s="236" t="s">
        <v>5553</v>
      </c>
      <c r="B1110" s="236">
        <v>31939</v>
      </c>
      <c r="C1110" s="236" t="s">
        <v>1729</v>
      </c>
      <c r="D1110" s="236">
        <v>1</v>
      </c>
      <c r="E1110" s="236" t="s">
        <v>319</v>
      </c>
    </row>
    <row r="1111" spans="1:5" x14ac:dyDescent="0.25">
      <c r="A1111" s="236" t="s">
        <v>5554</v>
      </c>
      <c r="B1111" s="236">
        <v>31934</v>
      </c>
      <c r="C1111" s="236" t="s">
        <v>1730</v>
      </c>
      <c r="D1111" s="236">
        <v>1</v>
      </c>
      <c r="E1111" s="236" t="s">
        <v>319</v>
      </c>
    </row>
    <row r="1112" spans="1:5" x14ac:dyDescent="0.25">
      <c r="A1112" s="236" t="s">
        <v>5555</v>
      </c>
      <c r="B1112" s="236">
        <v>31937</v>
      </c>
      <c r="C1112" s="236" t="s">
        <v>1731</v>
      </c>
      <c r="D1112" s="236">
        <v>1</v>
      </c>
      <c r="E1112" s="236" t="s">
        <v>319</v>
      </c>
    </row>
    <row r="1113" spans="1:5" x14ac:dyDescent="0.25">
      <c r="A1113" s="236" t="s">
        <v>5144</v>
      </c>
      <c r="B1113" s="236">
        <v>31889</v>
      </c>
      <c r="C1113" s="236" t="s">
        <v>331</v>
      </c>
      <c r="D1113" s="236">
        <v>1</v>
      </c>
      <c r="E1113" s="236" t="s">
        <v>319</v>
      </c>
    </row>
    <row r="1114" spans="1:5" x14ac:dyDescent="0.25">
      <c r="A1114" s="236" t="s">
        <v>6168</v>
      </c>
      <c r="B1114" s="236">
        <v>7947</v>
      </c>
      <c r="C1114" s="236" t="s">
        <v>3448</v>
      </c>
      <c r="D1114" s="236">
        <v>1</v>
      </c>
      <c r="E1114" s="236" t="s">
        <v>319</v>
      </c>
    </row>
    <row r="1115" spans="1:5" x14ac:dyDescent="0.25">
      <c r="A1115" s="236" t="s">
        <v>6169</v>
      </c>
      <c r="B1115" s="236">
        <v>31474</v>
      </c>
      <c r="C1115" s="236" t="s">
        <v>3454</v>
      </c>
      <c r="D1115" s="236">
        <v>1</v>
      </c>
      <c r="E1115" s="236" t="s">
        <v>319</v>
      </c>
    </row>
    <row r="1116" spans="1:5" x14ac:dyDescent="0.25">
      <c r="A1116" s="236" t="s">
        <v>6082</v>
      </c>
      <c r="B1116" s="236">
        <v>31463</v>
      </c>
      <c r="C1116" s="236" t="s">
        <v>3103</v>
      </c>
      <c r="D1116" s="236">
        <v>1</v>
      </c>
      <c r="E1116" s="236" t="s">
        <v>319</v>
      </c>
    </row>
    <row r="1117" spans="1:5" x14ac:dyDescent="0.25">
      <c r="A1117" s="236" t="s">
        <v>5236</v>
      </c>
      <c r="B1117" s="236">
        <v>31548</v>
      </c>
      <c r="C1117" s="236" t="s">
        <v>649</v>
      </c>
      <c r="D1117" s="236">
        <v>1</v>
      </c>
      <c r="E1117" s="236" t="s">
        <v>319</v>
      </c>
    </row>
    <row r="1118" spans="1:5" x14ac:dyDescent="0.25">
      <c r="A1118" s="236" t="s">
        <v>6083</v>
      </c>
      <c r="B1118" s="236">
        <v>8409</v>
      </c>
      <c r="C1118" s="236" t="s">
        <v>3107</v>
      </c>
      <c r="D1118" s="236">
        <v>1</v>
      </c>
      <c r="E1118" s="236" t="s">
        <v>319</v>
      </c>
    </row>
    <row r="1119" spans="1:5" x14ac:dyDescent="0.25">
      <c r="A1119" s="236" t="s">
        <v>5237</v>
      </c>
      <c r="B1119" s="236">
        <v>31910</v>
      </c>
      <c r="C1119" s="236" t="s">
        <v>652</v>
      </c>
      <c r="D1119" s="236">
        <v>1</v>
      </c>
      <c r="E1119" s="236" t="s">
        <v>319</v>
      </c>
    </row>
    <row r="1120" spans="1:5" x14ac:dyDescent="0.25">
      <c r="A1120" s="236" t="s">
        <v>5365</v>
      </c>
      <c r="B1120" s="236">
        <v>31882</v>
      </c>
      <c r="C1120" s="236" t="s">
        <v>1071</v>
      </c>
      <c r="D1120" s="236">
        <v>1</v>
      </c>
      <c r="E1120" s="236" t="s">
        <v>319</v>
      </c>
    </row>
    <row r="1121" spans="1:5" x14ac:dyDescent="0.25">
      <c r="A1121" s="236" t="s">
        <v>5366</v>
      </c>
      <c r="B1121" s="236">
        <v>31879</v>
      </c>
      <c r="C1121" s="236" t="s">
        <v>1073</v>
      </c>
      <c r="D1121" s="236">
        <v>1</v>
      </c>
      <c r="E1121" s="236" t="s">
        <v>319</v>
      </c>
    </row>
    <row r="1122" spans="1:5" x14ac:dyDescent="0.25">
      <c r="A1122" s="236" t="s">
        <v>5811</v>
      </c>
      <c r="B1122" s="236">
        <v>31475</v>
      </c>
      <c r="C1122" s="236" t="s">
        <v>2381</v>
      </c>
      <c r="D1122" s="236">
        <v>1</v>
      </c>
      <c r="E1122" s="236" t="s">
        <v>319</v>
      </c>
    </row>
    <row r="1123" spans="1:5" x14ac:dyDescent="0.25">
      <c r="A1123" s="236" t="s">
        <v>5812</v>
      </c>
      <c r="B1123" s="236">
        <v>31476</v>
      </c>
      <c r="C1123" s="236" t="s">
        <v>2384</v>
      </c>
      <c r="D1123" s="236">
        <v>1</v>
      </c>
      <c r="E1123" s="236" t="s">
        <v>319</v>
      </c>
    </row>
    <row r="1124" spans="1:5" x14ac:dyDescent="0.25">
      <c r="A1124" s="236" t="s">
        <v>5367</v>
      </c>
      <c r="B1124" s="236">
        <v>31537</v>
      </c>
      <c r="C1124" s="236" t="s">
        <v>1075</v>
      </c>
      <c r="D1124" s="236">
        <v>1</v>
      </c>
      <c r="E1124" s="236" t="s">
        <v>319</v>
      </c>
    </row>
    <row r="1125" spans="1:5" x14ac:dyDescent="0.25">
      <c r="A1125" s="236" t="s">
        <v>5368</v>
      </c>
      <c r="B1125" s="236">
        <v>31539</v>
      </c>
      <c r="C1125" s="236" t="s">
        <v>1078</v>
      </c>
      <c r="D1125" s="236">
        <v>1</v>
      </c>
      <c r="E1125" s="236" t="s">
        <v>319</v>
      </c>
    </row>
    <row r="1126" spans="1:5" x14ac:dyDescent="0.25">
      <c r="A1126" s="236" t="s">
        <v>5369</v>
      </c>
      <c r="B1126" s="236">
        <v>31535</v>
      </c>
      <c r="C1126" s="236" t="s">
        <v>1080</v>
      </c>
      <c r="D1126" s="236">
        <v>1</v>
      </c>
      <c r="E1126" s="236" t="s">
        <v>319</v>
      </c>
    </row>
    <row r="1127" spans="1:5" x14ac:dyDescent="0.25">
      <c r="A1127" s="236" t="s">
        <v>6626</v>
      </c>
      <c r="B1127" s="236">
        <v>7437</v>
      </c>
      <c r="C1127" s="236" t="s">
        <v>243</v>
      </c>
      <c r="D1127" s="236">
        <v>1</v>
      </c>
      <c r="E1127" s="236" t="s">
        <v>319</v>
      </c>
    </row>
    <row r="1128" spans="1:5" x14ac:dyDescent="0.25">
      <c r="A1128" s="236" t="s">
        <v>6627</v>
      </c>
      <c r="B1128" s="236">
        <v>7453</v>
      </c>
      <c r="C1128" s="236" t="s">
        <v>244</v>
      </c>
      <c r="D1128" s="236">
        <v>1</v>
      </c>
      <c r="E1128" s="236" t="s">
        <v>319</v>
      </c>
    </row>
    <row r="1129" spans="1:5" x14ac:dyDescent="0.25">
      <c r="A1129" s="236" t="s">
        <v>6628</v>
      </c>
      <c r="B1129" s="236">
        <v>7435</v>
      </c>
      <c r="C1129" s="236" t="s">
        <v>245</v>
      </c>
      <c r="D1129" s="236">
        <v>1</v>
      </c>
      <c r="E1129" s="236" t="s">
        <v>319</v>
      </c>
    </row>
    <row r="1130" spans="1:5" x14ac:dyDescent="0.25">
      <c r="A1130" s="236" t="s">
        <v>5186</v>
      </c>
      <c r="B1130" s="236">
        <v>8354</v>
      </c>
      <c r="C1130" s="236" t="s">
        <v>529</v>
      </c>
      <c r="D1130" s="236">
        <v>1</v>
      </c>
      <c r="E1130" s="236" t="s">
        <v>319</v>
      </c>
    </row>
    <row r="1131" spans="1:5" x14ac:dyDescent="0.25">
      <c r="A1131" s="236" t="s">
        <v>6084</v>
      </c>
      <c r="B1131" s="236">
        <v>7814</v>
      </c>
      <c r="C1131" s="236" t="s">
        <v>3113</v>
      </c>
      <c r="D1131" s="236">
        <v>1</v>
      </c>
      <c r="E1131" s="236" t="s">
        <v>319</v>
      </c>
    </row>
    <row r="1132" spans="1:5" x14ac:dyDescent="0.25">
      <c r="A1132" s="236" t="s">
        <v>6697</v>
      </c>
      <c r="B1132" s="236">
        <v>35916</v>
      </c>
      <c r="C1132" s="236" t="s">
        <v>7887</v>
      </c>
      <c r="D1132" s="236">
        <v>1</v>
      </c>
      <c r="E1132" s="236" t="s">
        <v>319</v>
      </c>
    </row>
    <row r="1133" spans="1:5" x14ac:dyDescent="0.25">
      <c r="A1133" s="236" t="s">
        <v>6085</v>
      </c>
      <c r="B1133" s="236">
        <v>34214</v>
      </c>
      <c r="C1133" s="236" t="s">
        <v>3120</v>
      </c>
      <c r="D1133" s="236">
        <v>1</v>
      </c>
      <c r="E1133" s="236" t="s">
        <v>319</v>
      </c>
    </row>
    <row r="1134" spans="1:5" x14ac:dyDescent="0.25">
      <c r="A1134" s="236" t="s">
        <v>5279</v>
      </c>
      <c r="B1134" s="236">
        <v>33975</v>
      </c>
      <c r="C1134" s="236" t="s">
        <v>802</v>
      </c>
      <c r="D1134" s="236">
        <v>1</v>
      </c>
      <c r="E1134" s="236" t="s">
        <v>319</v>
      </c>
    </row>
    <row r="1135" spans="1:5" x14ac:dyDescent="0.25">
      <c r="A1135" s="236" t="s">
        <v>5853</v>
      </c>
      <c r="B1135" s="236">
        <v>38570</v>
      </c>
      <c r="C1135" s="236" t="s">
        <v>2545</v>
      </c>
      <c r="D1135" s="236">
        <v>1</v>
      </c>
      <c r="E1135" s="236" t="s">
        <v>319</v>
      </c>
    </row>
    <row r="1136" spans="1:5" x14ac:dyDescent="0.25">
      <c r="A1136" s="236" t="s">
        <v>5854</v>
      </c>
      <c r="B1136" s="236">
        <v>34698</v>
      </c>
      <c r="C1136" s="236" t="s">
        <v>2549</v>
      </c>
      <c r="D1136" s="236">
        <v>1</v>
      </c>
      <c r="E1136" s="236" t="s">
        <v>319</v>
      </c>
    </row>
    <row r="1137" spans="1:5" x14ac:dyDescent="0.25">
      <c r="A1137" s="236" t="s">
        <v>6629</v>
      </c>
      <c r="B1137" s="236">
        <v>37084</v>
      </c>
      <c r="C1137" s="236" t="s">
        <v>4427</v>
      </c>
      <c r="D1137" s="236">
        <v>1</v>
      </c>
      <c r="E1137" s="236" t="s">
        <v>319</v>
      </c>
    </row>
    <row r="1138" spans="1:5" x14ac:dyDescent="0.25">
      <c r="A1138" s="236" t="s">
        <v>5145</v>
      </c>
      <c r="B1138" s="236">
        <v>35831</v>
      </c>
      <c r="C1138" s="236" t="s">
        <v>334</v>
      </c>
      <c r="D1138" s="236">
        <v>1</v>
      </c>
      <c r="E1138" s="236" t="s">
        <v>319</v>
      </c>
    </row>
    <row r="1139" spans="1:5" x14ac:dyDescent="0.25">
      <c r="A1139" s="236" t="s">
        <v>5508</v>
      </c>
      <c r="B1139" s="236">
        <v>8248</v>
      </c>
      <c r="C1139" s="236" t="s">
        <v>1591</v>
      </c>
      <c r="D1139" s="236">
        <v>1</v>
      </c>
      <c r="E1139" s="236" t="s">
        <v>319</v>
      </c>
    </row>
    <row r="1140" spans="1:5" x14ac:dyDescent="0.25">
      <c r="A1140" s="236" t="s">
        <v>6314</v>
      </c>
      <c r="B1140" s="236">
        <v>31713</v>
      </c>
      <c r="C1140" s="236" t="s">
        <v>7888</v>
      </c>
      <c r="D1140" s="236">
        <v>1</v>
      </c>
      <c r="E1140" s="236" t="s">
        <v>319</v>
      </c>
    </row>
    <row r="1141" spans="1:5" x14ac:dyDescent="0.25">
      <c r="A1141" s="236" t="s">
        <v>6005</v>
      </c>
      <c r="B1141" s="236">
        <v>36869</v>
      </c>
      <c r="C1141" s="236" t="s">
        <v>7889</v>
      </c>
      <c r="D1141" s="236">
        <v>1</v>
      </c>
      <c r="E1141" s="236" t="s">
        <v>319</v>
      </c>
    </row>
    <row r="1142" spans="1:5" x14ac:dyDescent="0.25">
      <c r="A1142" s="236" t="s">
        <v>6315</v>
      </c>
      <c r="B1142" s="236">
        <v>31062</v>
      </c>
      <c r="C1142" s="236" t="s">
        <v>7890</v>
      </c>
      <c r="D1142" s="236">
        <v>1</v>
      </c>
      <c r="E1142" s="236" t="s">
        <v>319</v>
      </c>
    </row>
    <row r="1143" spans="1:5" x14ac:dyDescent="0.25">
      <c r="A1143" s="236" t="s">
        <v>5855</v>
      </c>
      <c r="B1143" s="236">
        <v>38089</v>
      </c>
      <c r="C1143" s="236" t="s">
        <v>2551</v>
      </c>
      <c r="D1143" s="236">
        <v>1</v>
      </c>
      <c r="E1143" s="236" t="s">
        <v>319</v>
      </c>
    </row>
    <row r="1144" spans="1:5" x14ac:dyDescent="0.25">
      <c r="A1144" s="236" t="s">
        <v>7891</v>
      </c>
      <c r="B1144" s="236">
        <v>34588</v>
      </c>
      <c r="C1144" s="236" t="s">
        <v>7892</v>
      </c>
      <c r="D1144" s="236">
        <v>1</v>
      </c>
      <c r="E1144" s="236" t="s">
        <v>319</v>
      </c>
    </row>
    <row r="1145" spans="1:5" x14ac:dyDescent="0.25">
      <c r="A1145" s="236" t="s">
        <v>5213</v>
      </c>
      <c r="B1145" s="236">
        <v>36779</v>
      </c>
      <c r="C1145" s="236" t="s">
        <v>626</v>
      </c>
      <c r="D1145" s="236">
        <v>1</v>
      </c>
      <c r="E1145" s="236" t="s">
        <v>319</v>
      </c>
    </row>
    <row r="1146" spans="1:5" x14ac:dyDescent="0.25">
      <c r="A1146" s="236" t="s">
        <v>6073</v>
      </c>
      <c r="B1146" s="236">
        <v>34679</v>
      </c>
      <c r="C1146" s="236" t="s">
        <v>7893</v>
      </c>
      <c r="D1146" s="236">
        <v>1</v>
      </c>
      <c r="E1146" s="236" t="s">
        <v>319</v>
      </c>
    </row>
    <row r="1147" spans="1:5" x14ac:dyDescent="0.25">
      <c r="A1147" s="236" t="s">
        <v>5556</v>
      </c>
      <c r="B1147" s="236">
        <v>34872</v>
      </c>
      <c r="C1147" s="236" t="s">
        <v>1733</v>
      </c>
      <c r="D1147" s="236">
        <v>1</v>
      </c>
      <c r="E1147" s="236" t="s">
        <v>319</v>
      </c>
    </row>
    <row r="1148" spans="1:5" x14ac:dyDescent="0.25">
      <c r="A1148" s="236" t="s">
        <v>5856</v>
      </c>
      <c r="B1148" s="236">
        <v>32529</v>
      </c>
      <c r="C1148" s="236" t="s">
        <v>2556</v>
      </c>
      <c r="D1148" s="236">
        <v>1</v>
      </c>
      <c r="E1148" s="236" t="s">
        <v>319</v>
      </c>
    </row>
    <row r="1149" spans="1:5" x14ac:dyDescent="0.25">
      <c r="A1149" s="236" t="s">
        <v>5370</v>
      </c>
      <c r="B1149" s="236">
        <v>35769</v>
      </c>
      <c r="C1149" s="236" t="s">
        <v>1083</v>
      </c>
      <c r="D1149" s="236">
        <v>1</v>
      </c>
      <c r="E1149" s="236" t="s">
        <v>319</v>
      </c>
    </row>
    <row r="1150" spans="1:5" x14ac:dyDescent="0.25">
      <c r="A1150" s="236" t="s">
        <v>5557</v>
      </c>
      <c r="B1150" s="236">
        <v>34842</v>
      </c>
      <c r="C1150" s="236" t="s">
        <v>1736</v>
      </c>
      <c r="D1150" s="236">
        <v>1</v>
      </c>
      <c r="E1150" s="236" t="s">
        <v>319</v>
      </c>
    </row>
    <row r="1151" spans="1:5" x14ac:dyDescent="0.25">
      <c r="A1151" s="236" t="s">
        <v>6170</v>
      </c>
      <c r="B1151" s="236">
        <v>35806</v>
      </c>
      <c r="C1151" s="236" t="s">
        <v>3457</v>
      </c>
      <c r="D1151" s="236">
        <v>1</v>
      </c>
      <c r="E1151" s="236" t="s">
        <v>319</v>
      </c>
    </row>
    <row r="1152" spans="1:5" x14ac:dyDescent="0.25">
      <c r="A1152" s="236" t="s">
        <v>5558</v>
      </c>
      <c r="B1152" s="236">
        <v>36574</v>
      </c>
      <c r="C1152" s="236" t="s">
        <v>1738</v>
      </c>
      <c r="D1152" s="236">
        <v>1</v>
      </c>
      <c r="E1152" s="236" t="s">
        <v>319</v>
      </c>
    </row>
    <row r="1153" spans="1:5" x14ac:dyDescent="0.25">
      <c r="A1153" s="236" t="s">
        <v>6412</v>
      </c>
      <c r="B1153" s="236">
        <v>35384</v>
      </c>
      <c r="C1153" s="236" t="s">
        <v>4234</v>
      </c>
      <c r="D1153" s="236">
        <v>1</v>
      </c>
      <c r="E1153" s="236" t="s">
        <v>319</v>
      </c>
    </row>
    <row r="1154" spans="1:5" x14ac:dyDescent="0.25">
      <c r="A1154" s="236" t="s">
        <v>5559</v>
      </c>
      <c r="B1154" s="236">
        <v>34878</v>
      </c>
      <c r="C1154" s="236" t="s">
        <v>1740</v>
      </c>
      <c r="D1154" s="236">
        <v>1</v>
      </c>
      <c r="E1154" s="236" t="s">
        <v>319</v>
      </c>
    </row>
    <row r="1155" spans="1:5" x14ac:dyDescent="0.25">
      <c r="A1155" s="236" t="s">
        <v>5187</v>
      </c>
      <c r="B1155" s="236">
        <v>33710</v>
      </c>
      <c r="C1155" s="236" t="s">
        <v>537</v>
      </c>
      <c r="D1155" s="236">
        <v>1</v>
      </c>
      <c r="E1155" s="236" t="s">
        <v>319</v>
      </c>
    </row>
    <row r="1156" spans="1:5" x14ac:dyDescent="0.25">
      <c r="A1156" s="236" t="s">
        <v>6698</v>
      </c>
      <c r="B1156" s="236">
        <v>32469</v>
      </c>
      <c r="C1156" s="236" t="s">
        <v>7894</v>
      </c>
      <c r="D1156" s="236">
        <v>1</v>
      </c>
      <c r="E1156" s="236" t="s">
        <v>319</v>
      </c>
    </row>
    <row r="1157" spans="1:5" x14ac:dyDescent="0.25">
      <c r="A1157" s="236" t="s">
        <v>5560</v>
      </c>
      <c r="B1157" s="236">
        <v>29002</v>
      </c>
      <c r="C1157" s="236" t="s">
        <v>1743</v>
      </c>
      <c r="D1157" s="236">
        <v>1</v>
      </c>
      <c r="E1157" s="236" t="s">
        <v>319</v>
      </c>
    </row>
    <row r="1158" spans="1:5" x14ac:dyDescent="0.25">
      <c r="A1158" s="236" t="s">
        <v>6551</v>
      </c>
      <c r="B1158" s="236">
        <v>32021</v>
      </c>
      <c r="C1158" s="236" t="s">
        <v>7895</v>
      </c>
      <c r="D1158" s="236">
        <v>1</v>
      </c>
      <c r="E1158" s="236" t="s">
        <v>319</v>
      </c>
    </row>
    <row r="1159" spans="1:5" x14ac:dyDescent="0.25">
      <c r="A1159" s="236" t="s">
        <v>5561</v>
      </c>
      <c r="B1159" s="236">
        <v>34445</v>
      </c>
      <c r="C1159" s="236" t="s">
        <v>1749</v>
      </c>
      <c r="D1159" s="236">
        <v>1</v>
      </c>
      <c r="E1159" s="236" t="s">
        <v>319</v>
      </c>
    </row>
    <row r="1160" spans="1:5" x14ac:dyDescent="0.25">
      <c r="A1160" s="236" t="s">
        <v>5562</v>
      </c>
      <c r="B1160" s="236">
        <v>34427</v>
      </c>
      <c r="C1160" s="236" t="s">
        <v>1751</v>
      </c>
      <c r="D1160" s="236">
        <v>1</v>
      </c>
      <c r="E1160" s="236" t="s">
        <v>319</v>
      </c>
    </row>
    <row r="1161" spans="1:5" x14ac:dyDescent="0.25">
      <c r="A1161" s="236" t="s">
        <v>5563</v>
      </c>
      <c r="B1161" s="236">
        <v>34854</v>
      </c>
      <c r="C1161" s="236" t="s">
        <v>1753</v>
      </c>
      <c r="D1161" s="236">
        <v>1</v>
      </c>
      <c r="E1161" s="236" t="s">
        <v>319</v>
      </c>
    </row>
    <row r="1162" spans="1:5" x14ac:dyDescent="0.25">
      <c r="A1162" s="236" t="s">
        <v>5564</v>
      </c>
      <c r="B1162" s="236">
        <v>34410</v>
      </c>
      <c r="C1162" s="236" t="s">
        <v>1756</v>
      </c>
      <c r="D1162" s="236">
        <v>1</v>
      </c>
      <c r="E1162" s="236" t="s">
        <v>319</v>
      </c>
    </row>
    <row r="1163" spans="1:5" x14ac:dyDescent="0.25">
      <c r="A1163" s="236" t="s">
        <v>6316</v>
      </c>
      <c r="B1163" s="236">
        <v>31707</v>
      </c>
      <c r="C1163" s="236" t="s">
        <v>7896</v>
      </c>
      <c r="D1163" s="236">
        <v>1</v>
      </c>
      <c r="E1163" s="236" t="s">
        <v>319</v>
      </c>
    </row>
    <row r="1164" spans="1:5" x14ac:dyDescent="0.25">
      <c r="A1164" s="236" t="s">
        <v>5565</v>
      </c>
      <c r="B1164" s="236">
        <v>34890</v>
      </c>
      <c r="C1164" s="236" t="s">
        <v>1759</v>
      </c>
      <c r="D1164" s="236">
        <v>1</v>
      </c>
      <c r="E1164" s="236" t="s">
        <v>319</v>
      </c>
    </row>
    <row r="1165" spans="1:5" x14ac:dyDescent="0.25">
      <c r="A1165" s="236" t="s">
        <v>5857</v>
      </c>
      <c r="B1165" s="236">
        <v>8295</v>
      </c>
      <c r="C1165" s="236" t="s">
        <v>2562</v>
      </c>
      <c r="D1165" s="236">
        <v>1</v>
      </c>
      <c r="E1165" s="236" t="s">
        <v>319</v>
      </c>
    </row>
    <row r="1166" spans="1:5" x14ac:dyDescent="0.25">
      <c r="A1166" s="236" t="s">
        <v>5566</v>
      </c>
      <c r="B1166" s="236">
        <v>34755</v>
      </c>
      <c r="C1166" s="236" t="s">
        <v>1762</v>
      </c>
      <c r="D1166" s="236">
        <v>1</v>
      </c>
      <c r="E1166" s="236" t="s">
        <v>319</v>
      </c>
    </row>
    <row r="1167" spans="1:5" x14ac:dyDescent="0.25">
      <c r="A1167" s="236" t="s">
        <v>6370</v>
      </c>
      <c r="B1167" s="236">
        <v>29084</v>
      </c>
      <c r="C1167" s="236" t="s">
        <v>4086</v>
      </c>
      <c r="D1167" s="236">
        <v>1</v>
      </c>
      <c r="E1167" s="236" t="s">
        <v>319</v>
      </c>
    </row>
    <row r="1168" spans="1:5" x14ac:dyDescent="0.25">
      <c r="A1168" s="236" t="s">
        <v>6086</v>
      </c>
      <c r="B1168" s="236">
        <v>7799</v>
      </c>
      <c r="C1168" s="236" t="s">
        <v>3122</v>
      </c>
      <c r="D1168" s="236">
        <v>1</v>
      </c>
      <c r="E1168" s="236" t="s">
        <v>319</v>
      </c>
    </row>
    <row r="1169" spans="1:5" x14ac:dyDescent="0.25">
      <c r="A1169" s="236" t="s">
        <v>5567</v>
      </c>
      <c r="B1169" s="236">
        <v>36619</v>
      </c>
      <c r="C1169" s="236" t="s">
        <v>1765</v>
      </c>
      <c r="D1169" s="236">
        <v>1</v>
      </c>
      <c r="E1169" s="236" t="s">
        <v>319</v>
      </c>
    </row>
    <row r="1170" spans="1:5" x14ac:dyDescent="0.25">
      <c r="A1170" s="236" t="s">
        <v>6413</v>
      </c>
      <c r="B1170" s="236">
        <v>35987</v>
      </c>
      <c r="C1170" s="236" t="s">
        <v>4235</v>
      </c>
      <c r="D1170" s="236">
        <v>1</v>
      </c>
      <c r="E1170" s="236" t="s">
        <v>319</v>
      </c>
    </row>
    <row r="1171" spans="1:5" x14ac:dyDescent="0.25">
      <c r="A1171" s="236" t="s">
        <v>6552</v>
      </c>
      <c r="B1171" s="236">
        <v>32012</v>
      </c>
      <c r="C1171" s="236" t="s">
        <v>7897</v>
      </c>
      <c r="D1171" s="236">
        <v>1</v>
      </c>
      <c r="E1171" s="236" t="s">
        <v>319</v>
      </c>
    </row>
    <row r="1172" spans="1:5" x14ac:dyDescent="0.25">
      <c r="A1172" s="236" t="s">
        <v>5568</v>
      </c>
      <c r="B1172" s="236">
        <v>34752</v>
      </c>
      <c r="C1172" s="236" t="s">
        <v>1767</v>
      </c>
      <c r="D1172" s="236">
        <v>1</v>
      </c>
      <c r="E1172" s="236" t="s">
        <v>319</v>
      </c>
    </row>
    <row r="1173" spans="1:5" x14ac:dyDescent="0.25">
      <c r="A1173" s="236" t="s">
        <v>6414</v>
      </c>
      <c r="B1173" s="236">
        <v>35239</v>
      </c>
      <c r="C1173" s="236" t="s">
        <v>4236</v>
      </c>
      <c r="D1173" s="236">
        <v>1</v>
      </c>
      <c r="E1173" s="236" t="s">
        <v>319</v>
      </c>
    </row>
    <row r="1174" spans="1:5" x14ac:dyDescent="0.25">
      <c r="A1174" s="236" t="s">
        <v>5858</v>
      </c>
      <c r="B1174" s="236">
        <v>38545</v>
      </c>
      <c r="C1174" s="236" t="s">
        <v>2568</v>
      </c>
      <c r="D1174" s="236">
        <v>1</v>
      </c>
      <c r="E1174" s="236" t="s">
        <v>319</v>
      </c>
    </row>
    <row r="1175" spans="1:5" x14ac:dyDescent="0.25">
      <c r="A1175" s="236" t="s">
        <v>5569</v>
      </c>
      <c r="B1175" s="236">
        <v>34442</v>
      </c>
      <c r="C1175" s="236" t="s">
        <v>1770</v>
      </c>
      <c r="D1175" s="236">
        <v>1</v>
      </c>
      <c r="E1175" s="236" t="s">
        <v>319</v>
      </c>
    </row>
    <row r="1176" spans="1:5" x14ac:dyDescent="0.25">
      <c r="A1176" s="236" t="s">
        <v>6171</v>
      </c>
      <c r="B1176" s="236">
        <v>32704</v>
      </c>
      <c r="C1176" s="236" t="s">
        <v>3461</v>
      </c>
      <c r="D1176" s="236">
        <v>1</v>
      </c>
      <c r="E1176" s="236" t="s">
        <v>319</v>
      </c>
    </row>
    <row r="1177" spans="1:5" x14ac:dyDescent="0.25">
      <c r="A1177" s="236" t="s">
        <v>6087</v>
      </c>
      <c r="B1177" s="236">
        <v>8408</v>
      </c>
      <c r="C1177" s="236" t="s">
        <v>3127</v>
      </c>
      <c r="D1177" s="236">
        <v>1</v>
      </c>
      <c r="E1177" s="236" t="s">
        <v>319</v>
      </c>
    </row>
    <row r="1178" spans="1:5" x14ac:dyDescent="0.25">
      <c r="A1178" s="236" t="s">
        <v>6172</v>
      </c>
      <c r="B1178" s="236">
        <v>34193</v>
      </c>
      <c r="C1178" s="236" t="s">
        <v>3465</v>
      </c>
      <c r="D1178" s="236">
        <v>1</v>
      </c>
      <c r="E1178" s="236" t="s">
        <v>319</v>
      </c>
    </row>
    <row r="1179" spans="1:5" x14ac:dyDescent="0.25">
      <c r="A1179" s="236" t="s">
        <v>5238</v>
      </c>
      <c r="B1179" s="236">
        <v>30260</v>
      </c>
      <c r="C1179" s="236" t="s">
        <v>655</v>
      </c>
      <c r="D1179" s="236">
        <v>1</v>
      </c>
      <c r="E1179" s="236" t="s">
        <v>319</v>
      </c>
    </row>
    <row r="1180" spans="1:5" x14ac:dyDescent="0.25">
      <c r="A1180" s="236" t="s">
        <v>5509</v>
      </c>
      <c r="B1180" s="236">
        <v>29933</v>
      </c>
      <c r="C1180" s="236" t="s">
        <v>1595</v>
      </c>
      <c r="D1180" s="236">
        <v>1</v>
      </c>
      <c r="E1180" s="236" t="s">
        <v>319</v>
      </c>
    </row>
    <row r="1181" spans="1:5" x14ac:dyDescent="0.25">
      <c r="A1181" s="236" t="s">
        <v>6317</v>
      </c>
      <c r="B1181" s="236">
        <v>31672</v>
      </c>
      <c r="C1181" s="236" t="s">
        <v>7898</v>
      </c>
      <c r="D1181" s="236">
        <v>1</v>
      </c>
      <c r="E1181" s="236" t="s">
        <v>319</v>
      </c>
    </row>
    <row r="1182" spans="1:5" x14ac:dyDescent="0.25">
      <c r="A1182" s="236" t="s">
        <v>5859</v>
      </c>
      <c r="B1182" s="236">
        <v>31769</v>
      </c>
      <c r="C1182" s="236" t="s">
        <v>2570</v>
      </c>
      <c r="D1182" s="236">
        <v>1</v>
      </c>
      <c r="E1182" s="236" t="s">
        <v>319</v>
      </c>
    </row>
    <row r="1183" spans="1:5" x14ac:dyDescent="0.25">
      <c r="A1183" s="236" t="s">
        <v>5280</v>
      </c>
      <c r="B1183" s="236">
        <v>31750</v>
      </c>
      <c r="C1183" s="236" t="s">
        <v>804</v>
      </c>
      <c r="D1183" s="236">
        <v>1</v>
      </c>
      <c r="E1183" s="236" t="s">
        <v>319</v>
      </c>
    </row>
    <row r="1184" spans="1:5" x14ac:dyDescent="0.25">
      <c r="A1184" s="236" t="s">
        <v>5813</v>
      </c>
      <c r="B1184" s="236">
        <v>31747</v>
      </c>
      <c r="C1184" s="236" t="s">
        <v>2386</v>
      </c>
      <c r="D1184" s="236">
        <v>1</v>
      </c>
      <c r="E1184" s="236" t="s">
        <v>319</v>
      </c>
    </row>
    <row r="1185" spans="1:5" x14ac:dyDescent="0.25">
      <c r="A1185" s="236" t="s">
        <v>5281</v>
      </c>
      <c r="B1185" s="236">
        <v>33488</v>
      </c>
      <c r="C1185" s="236" t="s">
        <v>809</v>
      </c>
      <c r="D1185" s="236">
        <v>1</v>
      </c>
      <c r="E1185" s="236" t="s">
        <v>319</v>
      </c>
    </row>
    <row r="1186" spans="1:5" x14ac:dyDescent="0.25">
      <c r="A1186" s="236" t="s">
        <v>5814</v>
      </c>
      <c r="B1186" s="236">
        <v>7854</v>
      </c>
      <c r="C1186" s="236" t="s">
        <v>2388</v>
      </c>
      <c r="D1186" s="236">
        <v>1</v>
      </c>
      <c r="E1186" s="236" t="s">
        <v>319</v>
      </c>
    </row>
    <row r="1187" spans="1:5" x14ac:dyDescent="0.25">
      <c r="A1187" s="236" t="s">
        <v>6173</v>
      </c>
      <c r="B1187" s="236">
        <v>7983</v>
      </c>
      <c r="C1187" s="236" t="s">
        <v>3470</v>
      </c>
      <c r="D1187" s="236">
        <v>1</v>
      </c>
      <c r="E1187" s="236" t="s">
        <v>319</v>
      </c>
    </row>
    <row r="1188" spans="1:5" x14ac:dyDescent="0.25">
      <c r="A1188" s="236" t="s">
        <v>6573</v>
      </c>
      <c r="B1188" s="236">
        <v>30400</v>
      </c>
      <c r="C1188" s="236" t="s">
        <v>72</v>
      </c>
      <c r="D1188" s="236">
        <v>1</v>
      </c>
      <c r="E1188" s="236" t="s">
        <v>319</v>
      </c>
    </row>
    <row r="1189" spans="1:5" x14ac:dyDescent="0.25">
      <c r="A1189" s="236" t="s">
        <v>5815</v>
      </c>
      <c r="B1189" s="236">
        <v>7785</v>
      </c>
      <c r="C1189" s="236" t="s">
        <v>2391</v>
      </c>
      <c r="D1189" s="236">
        <v>1</v>
      </c>
      <c r="E1189" s="236" t="s">
        <v>319</v>
      </c>
    </row>
    <row r="1190" spans="1:5" x14ac:dyDescent="0.25">
      <c r="A1190" s="236" t="s">
        <v>6371</v>
      </c>
      <c r="B1190" s="236">
        <v>8082</v>
      </c>
      <c r="C1190" s="236" t="s">
        <v>4089</v>
      </c>
      <c r="D1190" s="236">
        <v>1</v>
      </c>
      <c r="E1190" s="236" t="s">
        <v>319</v>
      </c>
    </row>
    <row r="1191" spans="1:5" x14ac:dyDescent="0.25">
      <c r="A1191" s="236" t="s">
        <v>5146</v>
      </c>
      <c r="B1191" s="236">
        <v>8146</v>
      </c>
      <c r="C1191" s="236" t="s">
        <v>336</v>
      </c>
      <c r="D1191" s="236">
        <v>1</v>
      </c>
      <c r="E1191" s="236" t="s">
        <v>319</v>
      </c>
    </row>
    <row r="1192" spans="1:5" x14ac:dyDescent="0.25">
      <c r="A1192" s="236" t="s">
        <v>6174</v>
      </c>
      <c r="B1192" s="236">
        <v>28480</v>
      </c>
      <c r="C1192" s="236" t="s">
        <v>3474</v>
      </c>
      <c r="D1192" s="236">
        <v>1</v>
      </c>
      <c r="E1192" s="236" t="s">
        <v>319</v>
      </c>
    </row>
    <row r="1193" spans="1:5" x14ac:dyDescent="0.25">
      <c r="A1193" s="236" t="s">
        <v>6318</v>
      </c>
      <c r="B1193" s="236">
        <v>29659</v>
      </c>
      <c r="C1193" s="236" t="s">
        <v>7899</v>
      </c>
      <c r="D1193" s="236">
        <v>1</v>
      </c>
      <c r="E1193" s="236" t="s">
        <v>319</v>
      </c>
    </row>
    <row r="1194" spans="1:5" x14ac:dyDescent="0.25">
      <c r="A1194" s="236" t="s">
        <v>6175</v>
      </c>
      <c r="B1194" s="236">
        <v>28431</v>
      </c>
      <c r="C1194" s="236" t="s">
        <v>3480</v>
      </c>
      <c r="D1194" s="236">
        <v>1</v>
      </c>
      <c r="E1194" s="236" t="s">
        <v>319</v>
      </c>
    </row>
    <row r="1195" spans="1:5" x14ac:dyDescent="0.25">
      <c r="A1195" s="236" t="s">
        <v>5816</v>
      </c>
      <c r="B1195" s="236">
        <v>7841</v>
      </c>
      <c r="C1195" s="236" t="s">
        <v>2396</v>
      </c>
      <c r="D1195" s="236">
        <v>1</v>
      </c>
      <c r="E1195" s="236" t="s">
        <v>319</v>
      </c>
    </row>
    <row r="1196" spans="1:5" x14ac:dyDescent="0.25">
      <c r="A1196" s="236" t="s">
        <v>5147</v>
      </c>
      <c r="B1196" s="236">
        <v>30305</v>
      </c>
      <c r="C1196" s="236" t="s">
        <v>343</v>
      </c>
      <c r="D1196" s="236">
        <v>1</v>
      </c>
      <c r="E1196" s="236" t="s">
        <v>319</v>
      </c>
    </row>
    <row r="1197" spans="1:5" x14ac:dyDescent="0.25">
      <c r="A1197" s="236" t="s">
        <v>5371</v>
      </c>
      <c r="B1197" s="236">
        <v>32969</v>
      </c>
      <c r="C1197" s="236" t="s">
        <v>1085</v>
      </c>
      <c r="D1197" s="236">
        <v>1</v>
      </c>
      <c r="E1197" s="236" t="s">
        <v>319</v>
      </c>
    </row>
    <row r="1198" spans="1:5" x14ac:dyDescent="0.25">
      <c r="A1198" s="236" t="s">
        <v>5817</v>
      </c>
      <c r="B1198" s="236">
        <v>7855</v>
      </c>
      <c r="C1198" s="236" t="s">
        <v>2400</v>
      </c>
      <c r="D1198" s="236">
        <v>1</v>
      </c>
      <c r="E1198" s="236" t="s">
        <v>319</v>
      </c>
    </row>
    <row r="1199" spans="1:5" x14ac:dyDescent="0.25">
      <c r="A1199" s="236" t="s">
        <v>6319</v>
      </c>
      <c r="B1199" s="236">
        <v>30978</v>
      </c>
      <c r="C1199" s="236" t="s">
        <v>7900</v>
      </c>
      <c r="D1199" s="236">
        <v>1</v>
      </c>
      <c r="E1199" s="236" t="s">
        <v>319</v>
      </c>
    </row>
    <row r="1200" spans="1:5" x14ac:dyDescent="0.25">
      <c r="A1200" s="236" t="s">
        <v>5372</v>
      </c>
      <c r="B1200" s="236">
        <v>33671</v>
      </c>
      <c r="C1200" s="236" t="s">
        <v>1088</v>
      </c>
      <c r="D1200" s="236">
        <v>1</v>
      </c>
      <c r="E1200" s="236" t="s">
        <v>319</v>
      </c>
    </row>
    <row r="1201" spans="1:5" x14ac:dyDescent="0.25">
      <c r="A1201" s="236" t="s">
        <v>6320</v>
      </c>
      <c r="B1201" s="236">
        <v>30981</v>
      </c>
      <c r="C1201" s="236" t="s">
        <v>7901</v>
      </c>
      <c r="D1201" s="236">
        <v>1</v>
      </c>
      <c r="E1201" s="236" t="s">
        <v>319</v>
      </c>
    </row>
    <row r="1202" spans="1:5" x14ac:dyDescent="0.25">
      <c r="A1202" s="236" t="s">
        <v>5373</v>
      </c>
      <c r="B1202" s="236">
        <v>31804</v>
      </c>
      <c r="C1202" s="236" t="s">
        <v>1090</v>
      </c>
      <c r="D1202" s="236">
        <v>1</v>
      </c>
      <c r="E1202" s="236" t="s">
        <v>319</v>
      </c>
    </row>
    <row r="1203" spans="1:5" x14ac:dyDescent="0.25">
      <c r="A1203" s="236" t="s">
        <v>5818</v>
      </c>
      <c r="B1203" s="236">
        <v>7520</v>
      </c>
      <c r="C1203" s="236" t="s">
        <v>2403</v>
      </c>
      <c r="D1203" s="236">
        <v>1</v>
      </c>
      <c r="E1203" s="236" t="s">
        <v>319</v>
      </c>
    </row>
    <row r="1204" spans="1:5" x14ac:dyDescent="0.25">
      <c r="A1204" s="236" t="s">
        <v>6176</v>
      </c>
      <c r="B1204" s="236">
        <v>8182</v>
      </c>
      <c r="C1204" s="236" t="s">
        <v>3485</v>
      </c>
      <c r="D1204" s="236">
        <v>1</v>
      </c>
      <c r="E1204" s="236" t="s">
        <v>319</v>
      </c>
    </row>
    <row r="1205" spans="1:5" x14ac:dyDescent="0.25">
      <c r="A1205" s="236" t="s">
        <v>5374</v>
      </c>
      <c r="B1205" s="236">
        <v>31816</v>
      </c>
      <c r="C1205" s="236" t="s">
        <v>1093</v>
      </c>
      <c r="D1205" s="236">
        <v>1</v>
      </c>
      <c r="E1205" s="236" t="s">
        <v>319</v>
      </c>
    </row>
    <row r="1206" spans="1:5" x14ac:dyDescent="0.25">
      <c r="A1206" s="236" t="s">
        <v>6553</v>
      </c>
      <c r="B1206" s="236">
        <v>32006</v>
      </c>
      <c r="C1206" s="236" t="s">
        <v>7902</v>
      </c>
      <c r="D1206" s="236">
        <v>1</v>
      </c>
      <c r="E1206" s="236" t="s">
        <v>319</v>
      </c>
    </row>
    <row r="1207" spans="1:5" x14ac:dyDescent="0.25">
      <c r="A1207" s="236" t="s">
        <v>5819</v>
      </c>
      <c r="B1207" s="236">
        <v>7765</v>
      </c>
      <c r="C1207" s="236" t="s">
        <v>2409</v>
      </c>
      <c r="D1207" s="236">
        <v>1</v>
      </c>
      <c r="E1207" s="236" t="s">
        <v>319</v>
      </c>
    </row>
    <row r="1208" spans="1:5" x14ac:dyDescent="0.25">
      <c r="A1208" s="236" t="s">
        <v>5148</v>
      </c>
      <c r="B1208" s="236">
        <v>8109</v>
      </c>
      <c r="C1208" s="236" t="s">
        <v>348</v>
      </c>
      <c r="D1208" s="236">
        <v>1</v>
      </c>
      <c r="E1208" s="236" t="s">
        <v>319</v>
      </c>
    </row>
    <row r="1209" spans="1:5" x14ac:dyDescent="0.25">
      <c r="A1209" s="236" t="s">
        <v>5860</v>
      </c>
      <c r="B1209" s="236">
        <v>7897</v>
      </c>
      <c r="C1209" s="236" t="s">
        <v>2576</v>
      </c>
      <c r="D1209" s="236">
        <v>1</v>
      </c>
      <c r="E1209" s="236" t="s">
        <v>319</v>
      </c>
    </row>
    <row r="1210" spans="1:5" x14ac:dyDescent="0.25">
      <c r="A1210" s="236" t="s">
        <v>6177</v>
      </c>
      <c r="B1210" s="236">
        <v>34202</v>
      </c>
      <c r="C1210" s="236" t="s">
        <v>3490</v>
      </c>
      <c r="D1210" s="236">
        <v>1</v>
      </c>
      <c r="E1210" s="236" t="s">
        <v>319</v>
      </c>
    </row>
    <row r="1211" spans="1:5" x14ac:dyDescent="0.25">
      <c r="A1211" s="236" t="s">
        <v>5861</v>
      </c>
      <c r="B1211" s="236">
        <v>33769</v>
      </c>
      <c r="C1211" s="236" t="s">
        <v>2581</v>
      </c>
      <c r="D1211" s="236">
        <v>1</v>
      </c>
      <c r="E1211" s="236" t="s">
        <v>319</v>
      </c>
    </row>
    <row r="1212" spans="1:5" x14ac:dyDescent="0.25">
      <c r="A1212" s="236" t="s">
        <v>5375</v>
      </c>
      <c r="B1212" s="236">
        <v>38101</v>
      </c>
      <c r="C1212" s="236" t="s">
        <v>1096</v>
      </c>
      <c r="D1212" s="236">
        <v>1</v>
      </c>
      <c r="E1212" s="236" t="s">
        <v>319</v>
      </c>
    </row>
    <row r="1213" spans="1:5" x14ac:dyDescent="0.25">
      <c r="A1213" s="236" t="s">
        <v>6321</v>
      </c>
      <c r="B1213" s="236">
        <v>31089</v>
      </c>
      <c r="C1213" s="236" t="s">
        <v>7903</v>
      </c>
      <c r="D1213" s="236">
        <v>1</v>
      </c>
      <c r="E1213" s="236" t="s">
        <v>319</v>
      </c>
    </row>
    <row r="1214" spans="1:5" x14ac:dyDescent="0.25">
      <c r="A1214" s="236" t="s">
        <v>6322</v>
      </c>
      <c r="B1214" s="236">
        <v>31008</v>
      </c>
      <c r="C1214" s="236" t="s">
        <v>7904</v>
      </c>
      <c r="D1214" s="236">
        <v>1</v>
      </c>
      <c r="E1214" s="236" t="s">
        <v>319</v>
      </c>
    </row>
    <row r="1215" spans="1:5" x14ac:dyDescent="0.25">
      <c r="A1215" s="236" t="s">
        <v>6630</v>
      </c>
      <c r="B1215" s="236">
        <v>7463</v>
      </c>
      <c r="C1215" s="236" t="s">
        <v>246</v>
      </c>
      <c r="D1215" s="236">
        <v>1</v>
      </c>
      <c r="E1215" s="236" t="s">
        <v>319</v>
      </c>
    </row>
    <row r="1216" spans="1:5" x14ac:dyDescent="0.25">
      <c r="A1216" s="236" t="s">
        <v>5570</v>
      </c>
      <c r="B1216" s="236">
        <v>32930</v>
      </c>
      <c r="C1216" s="236" t="s">
        <v>1772</v>
      </c>
      <c r="D1216" s="236">
        <v>1</v>
      </c>
      <c r="E1216" s="236" t="s">
        <v>319</v>
      </c>
    </row>
    <row r="1217" spans="1:5" x14ac:dyDescent="0.25">
      <c r="A1217" s="236" t="s">
        <v>5571</v>
      </c>
      <c r="B1217" s="236">
        <v>32927</v>
      </c>
      <c r="C1217" s="236" t="s">
        <v>1774</v>
      </c>
      <c r="D1217" s="236">
        <v>1</v>
      </c>
      <c r="E1217" s="236" t="s">
        <v>319</v>
      </c>
    </row>
    <row r="1218" spans="1:5" x14ac:dyDescent="0.25">
      <c r="A1218" s="236" t="s">
        <v>5572</v>
      </c>
      <c r="B1218" s="236">
        <v>32942</v>
      </c>
      <c r="C1218" s="236" t="s">
        <v>1775</v>
      </c>
      <c r="D1218" s="236">
        <v>1</v>
      </c>
      <c r="E1218" s="236" t="s">
        <v>319</v>
      </c>
    </row>
    <row r="1219" spans="1:5" x14ac:dyDescent="0.25">
      <c r="A1219" s="236" t="s">
        <v>5573</v>
      </c>
      <c r="B1219" s="236">
        <v>32933</v>
      </c>
      <c r="C1219" s="236" t="s">
        <v>1776</v>
      </c>
      <c r="D1219" s="236">
        <v>1</v>
      </c>
      <c r="E1219" s="236" t="s">
        <v>319</v>
      </c>
    </row>
    <row r="1220" spans="1:5" x14ac:dyDescent="0.25">
      <c r="A1220" s="236" t="s">
        <v>5574</v>
      </c>
      <c r="B1220" s="236">
        <v>32936</v>
      </c>
      <c r="C1220" s="236" t="s">
        <v>1777</v>
      </c>
      <c r="D1220" s="236">
        <v>1</v>
      </c>
      <c r="E1220" s="236" t="s">
        <v>319</v>
      </c>
    </row>
    <row r="1221" spans="1:5" x14ac:dyDescent="0.25">
      <c r="A1221" s="236" t="s">
        <v>5575</v>
      </c>
      <c r="B1221" s="236">
        <v>32939</v>
      </c>
      <c r="C1221" s="236" t="s">
        <v>1778</v>
      </c>
      <c r="D1221" s="236">
        <v>1</v>
      </c>
      <c r="E1221" s="236" t="s">
        <v>319</v>
      </c>
    </row>
    <row r="1222" spans="1:5" x14ac:dyDescent="0.25">
      <c r="A1222" s="236" t="s">
        <v>5576</v>
      </c>
      <c r="B1222" s="236">
        <v>32945</v>
      </c>
      <c r="C1222" s="236" t="s">
        <v>1779</v>
      </c>
      <c r="D1222" s="236">
        <v>1</v>
      </c>
      <c r="E1222" s="236" t="s">
        <v>319</v>
      </c>
    </row>
    <row r="1223" spans="1:5" x14ac:dyDescent="0.25">
      <c r="A1223" s="236" t="s">
        <v>5577</v>
      </c>
      <c r="B1223" s="236">
        <v>32948</v>
      </c>
      <c r="C1223" s="236" t="s">
        <v>1780</v>
      </c>
      <c r="D1223" s="236">
        <v>1</v>
      </c>
      <c r="E1223" s="236" t="s">
        <v>319</v>
      </c>
    </row>
    <row r="1224" spans="1:5" x14ac:dyDescent="0.25">
      <c r="A1224" s="236" t="s">
        <v>5578</v>
      </c>
      <c r="B1224" s="236">
        <v>32951</v>
      </c>
      <c r="C1224" s="236" t="s">
        <v>1781</v>
      </c>
      <c r="D1224" s="236">
        <v>1</v>
      </c>
      <c r="E1224" s="236" t="s">
        <v>319</v>
      </c>
    </row>
    <row r="1225" spans="1:5" x14ac:dyDescent="0.25">
      <c r="A1225" s="236" t="s">
        <v>6088</v>
      </c>
      <c r="B1225" s="236">
        <v>34250</v>
      </c>
      <c r="C1225" s="236" t="s">
        <v>3132</v>
      </c>
      <c r="D1225" s="236">
        <v>1</v>
      </c>
      <c r="E1225" s="236" t="s">
        <v>319</v>
      </c>
    </row>
    <row r="1226" spans="1:5" x14ac:dyDescent="0.25">
      <c r="A1226" s="236" t="s">
        <v>5376</v>
      </c>
      <c r="B1226" s="236">
        <v>34033</v>
      </c>
      <c r="C1226" s="236" t="s">
        <v>1098</v>
      </c>
      <c r="D1226" s="236">
        <v>1</v>
      </c>
      <c r="E1226" s="236" t="s">
        <v>319</v>
      </c>
    </row>
    <row r="1227" spans="1:5" x14ac:dyDescent="0.25">
      <c r="A1227" s="236" t="s">
        <v>5377</v>
      </c>
      <c r="B1227" s="236">
        <v>31359</v>
      </c>
      <c r="C1227" s="236" t="s">
        <v>1103</v>
      </c>
      <c r="D1227" s="236">
        <v>1</v>
      </c>
      <c r="E1227" s="236" t="s">
        <v>319</v>
      </c>
    </row>
    <row r="1228" spans="1:5" x14ac:dyDescent="0.25">
      <c r="A1228" s="236" t="s">
        <v>5188</v>
      </c>
      <c r="B1228" s="236">
        <v>8077</v>
      </c>
      <c r="C1228" s="236" t="s">
        <v>540</v>
      </c>
      <c r="D1228" s="236">
        <v>1</v>
      </c>
      <c r="E1228" s="236" t="s">
        <v>319</v>
      </c>
    </row>
    <row r="1229" spans="1:5" x14ac:dyDescent="0.25">
      <c r="A1229" s="236" t="s">
        <v>6323</v>
      </c>
      <c r="B1229" s="236">
        <v>31095</v>
      </c>
      <c r="C1229" s="236" t="s">
        <v>7905</v>
      </c>
      <c r="D1229" s="236">
        <v>1</v>
      </c>
      <c r="E1229" s="236" t="s">
        <v>319</v>
      </c>
    </row>
    <row r="1230" spans="1:5" x14ac:dyDescent="0.25">
      <c r="A1230" s="236" t="s">
        <v>5378</v>
      </c>
      <c r="B1230" s="236">
        <v>33383</v>
      </c>
      <c r="C1230" s="236" t="s">
        <v>1106</v>
      </c>
      <c r="D1230" s="236">
        <v>1</v>
      </c>
      <c r="E1230" s="236" t="s">
        <v>319</v>
      </c>
    </row>
    <row r="1231" spans="1:5" x14ac:dyDescent="0.25">
      <c r="A1231" s="236" t="s">
        <v>6372</v>
      </c>
      <c r="B1231" s="236">
        <v>33951</v>
      </c>
      <c r="C1231" s="236" t="s">
        <v>4094</v>
      </c>
      <c r="D1231" s="236">
        <v>1</v>
      </c>
      <c r="E1231" s="236" t="s">
        <v>319</v>
      </c>
    </row>
    <row r="1232" spans="1:5" x14ac:dyDescent="0.25">
      <c r="A1232" s="236" t="s">
        <v>5579</v>
      </c>
      <c r="B1232" s="236">
        <v>34824</v>
      </c>
      <c r="C1232" s="236" t="s">
        <v>1782</v>
      </c>
      <c r="D1232" s="236">
        <v>1</v>
      </c>
      <c r="E1232" s="236" t="s">
        <v>319</v>
      </c>
    </row>
    <row r="1233" spans="1:5" x14ac:dyDescent="0.25">
      <c r="A1233" s="236" t="s">
        <v>6602</v>
      </c>
      <c r="B1233" s="236">
        <v>32483</v>
      </c>
      <c r="C1233" s="236" t="s">
        <v>4364</v>
      </c>
      <c r="D1233" s="236">
        <v>1</v>
      </c>
      <c r="E1233" s="236" t="s">
        <v>319</v>
      </c>
    </row>
    <row r="1234" spans="1:5" x14ac:dyDescent="0.25">
      <c r="A1234" s="236" t="s">
        <v>6699</v>
      </c>
      <c r="B1234" s="236">
        <v>38250</v>
      </c>
      <c r="C1234" s="236" t="s">
        <v>7906</v>
      </c>
      <c r="D1234" s="236">
        <v>1</v>
      </c>
      <c r="E1234" s="236" t="s">
        <v>319</v>
      </c>
    </row>
    <row r="1235" spans="1:5" x14ac:dyDescent="0.25">
      <c r="A1235" s="236" t="s">
        <v>5379</v>
      </c>
      <c r="B1235" s="236">
        <v>38116</v>
      </c>
      <c r="C1235" s="236" t="s">
        <v>1110</v>
      </c>
      <c r="D1235" s="236">
        <v>1</v>
      </c>
      <c r="E1235" s="236" t="s">
        <v>319</v>
      </c>
    </row>
    <row r="1236" spans="1:5" x14ac:dyDescent="0.25">
      <c r="A1236" s="236" t="s">
        <v>6178</v>
      </c>
      <c r="B1236" s="236">
        <v>36430</v>
      </c>
      <c r="C1236" s="236" t="s">
        <v>3496</v>
      </c>
      <c r="D1236" s="236">
        <v>1</v>
      </c>
      <c r="E1236" s="236" t="s">
        <v>319</v>
      </c>
    </row>
    <row r="1237" spans="1:5" x14ac:dyDescent="0.25">
      <c r="A1237" s="236" t="s">
        <v>5580</v>
      </c>
      <c r="B1237" s="236">
        <v>34314</v>
      </c>
      <c r="C1237" s="236" t="s">
        <v>1785</v>
      </c>
      <c r="D1237" s="236">
        <v>1</v>
      </c>
      <c r="E1237" s="236" t="s">
        <v>319</v>
      </c>
    </row>
    <row r="1238" spans="1:5" x14ac:dyDescent="0.25">
      <c r="A1238" s="236" t="s">
        <v>5149</v>
      </c>
      <c r="B1238" s="236">
        <v>29756</v>
      </c>
      <c r="C1238" s="236" t="s">
        <v>354</v>
      </c>
      <c r="D1238" s="236">
        <v>1</v>
      </c>
      <c r="E1238" s="236" t="s">
        <v>319</v>
      </c>
    </row>
    <row r="1239" spans="1:5" x14ac:dyDescent="0.25">
      <c r="A1239" s="236" t="s">
        <v>6415</v>
      </c>
      <c r="B1239" s="236">
        <v>35249</v>
      </c>
      <c r="C1239" s="236" t="s">
        <v>4237</v>
      </c>
      <c r="D1239" s="236">
        <v>1</v>
      </c>
      <c r="E1239" s="236" t="s">
        <v>319</v>
      </c>
    </row>
    <row r="1240" spans="1:5" x14ac:dyDescent="0.25">
      <c r="A1240" s="236" t="s">
        <v>6416</v>
      </c>
      <c r="B1240" s="236">
        <v>35254</v>
      </c>
      <c r="C1240" s="236" t="s">
        <v>4238</v>
      </c>
      <c r="D1240" s="236">
        <v>1</v>
      </c>
      <c r="E1240" s="236" t="s">
        <v>319</v>
      </c>
    </row>
    <row r="1241" spans="1:5" x14ac:dyDescent="0.25">
      <c r="A1241" s="236" t="s">
        <v>6324</v>
      </c>
      <c r="B1241" s="236">
        <v>31710</v>
      </c>
      <c r="C1241" s="236" t="s">
        <v>7907</v>
      </c>
      <c r="D1241" s="236">
        <v>1</v>
      </c>
      <c r="E1241" s="236" t="s">
        <v>319</v>
      </c>
    </row>
    <row r="1242" spans="1:5" x14ac:dyDescent="0.25">
      <c r="A1242" s="236" t="s">
        <v>6686</v>
      </c>
      <c r="B1242" s="236">
        <v>35034</v>
      </c>
      <c r="C1242" s="236" t="s">
        <v>7908</v>
      </c>
      <c r="D1242" s="236">
        <v>1</v>
      </c>
      <c r="E1242" s="236" t="s">
        <v>319</v>
      </c>
    </row>
    <row r="1243" spans="1:5" x14ac:dyDescent="0.25">
      <c r="A1243" s="236" t="s">
        <v>6006</v>
      </c>
      <c r="B1243" s="236">
        <v>37045</v>
      </c>
      <c r="C1243" s="236" t="s">
        <v>7909</v>
      </c>
      <c r="D1243" s="236">
        <v>1</v>
      </c>
      <c r="E1243" s="236" t="s">
        <v>319</v>
      </c>
    </row>
    <row r="1244" spans="1:5" x14ac:dyDescent="0.25">
      <c r="A1244" s="236" t="s">
        <v>6700</v>
      </c>
      <c r="B1244" s="236">
        <v>38210</v>
      </c>
      <c r="C1244" s="236" t="s">
        <v>7910</v>
      </c>
      <c r="D1244" s="236">
        <v>1</v>
      </c>
      <c r="E1244" s="236" t="s">
        <v>319</v>
      </c>
    </row>
    <row r="1245" spans="1:5" x14ac:dyDescent="0.25">
      <c r="A1245" s="236" t="s">
        <v>5239</v>
      </c>
      <c r="B1245" s="236">
        <v>30248</v>
      </c>
      <c r="C1245" s="236" t="s">
        <v>660</v>
      </c>
      <c r="D1245" s="236">
        <v>1</v>
      </c>
      <c r="E1245" s="236" t="s">
        <v>319</v>
      </c>
    </row>
    <row r="1246" spans="1:5" x14ac:dyDescent="0.25">
      <c r="A1246" s="236" t="s">
        <v>6179</v>
      </c>
      <c r="B1246" s="236">
        <v>31703</v>
      </c>
      <c r="C1246" s="236" t="s">
        <v>3500</v>
      </c>
      <c r="D1246" s="236">
        <v>1</v>
      </c>
      <c r="E1246" s="236" t="s">
        <v>319</v>
      </c>
    </row>
    <row r="1247" spans="1:5" x14ac:dyDescent="0.25">
      <c r="A1247" s="236" t="s">
        <v>6180</v>
      </c>
      <c r="B1247" s="236">
        <v>37030</v>
      </c>
      <c r="C1247" s="236" t="s">
        <v>3506</v>
      </c>
      <c r="D1247" s="236">
        <v>1</v>
      </c>
      <c r="E1247" s="236" t="s">
        <v>319</v>
      </c>
    </row>
    <row r="1248" spans="1:5" x14ac:dyDescent="0.25">
      <c r="A1248" s="236" t="s">
        <v>5226</v>
      </c>
      <c r="B1248" s="236">
        <v>8221</v>
      </c>
      <c r="C1248" s="236" t="s">
        <v>7911</v>
      </c>
      <c r="D1248" s="236">
        <v>1</v>
      </c>
      <c r="E1248" s="236" t="s">
        <v>319</v>
      </c>
    </row>
    <row r="1249" spans="1:5" x14ac:dyDescent="0.25">
      <c r="A1249" s="236" t="s">
        <v>5380</v>
      </c>
      <c r="B1249" s="236">
        <v>7576</v>
      </c>
      <c r="C1249" s="236" t="s">
        <v>1112</v>
      </c>
      <c r="D1249" s="236">
        <v>1</v>
      </c>
      <c r="E1249" s="236" t="s">
        <v>319</v>
      </c>
    </row>
    <row r="1250" spans="1:5" x14ac:dyDescent="0.25">
      <c r="A1250" s="236" t="s">
        <v>6089</v>
      </c>
      <c r="B1250" s="236">
        <v>7363</v>
      </c>
      <c r="C1250" s="236" t="s">
        <v>3134</v>
      </c>
      <c r="D1250" s="236">
        <v>1</v>
      </c>
      <c r="E1250" s="236" t="s">
        <v>319</v>
      </c>
    </row>
    <row r="1251" spans="1:5" x14ac:dyDescent="0.25">
      <c r="A1251" s="236" t="s">
        <v>6090</v>
      </c>
      <c r="B1251" s="236">
        <v>34223</v>
      </c>
      <c r="C1251" s="236" t="s">
        <v>3140</v>
      </c>
      <c r="D1251" s="236">
        <v>1</v>
      </c>
      <c r="E1251" s="236" t="s">
        <v>319</v>
      </c>
    </row>
    <row r="1252" spans="1:5" x14ac:dyDescent="0.25">
      <c r="A1252" s="236" t="s">
        <v>6417</v>
      </c>
      <c r="B1252" s="236">
        <v>35459</v>
      </c>
      <c r="C1252" s="236" t="s">
        <v>4239</v>
      </c>
      <c r="D1252" s="236">
        <v>1</v>
      </c>
      <c r="E1252" s="236" t="s">
        <v>319</v>
      </c>
    </row>
    <row r="1253" spans="1:5" x14ac:dyDescent="0.25">
      <c r="A1253" s="236" t="s">
        <v>5150</v>
      </c>
      <c r="B1253" s="236">
        <v>32580</v>
      </c>
      <c r="C1253" s="236" t="s">
        <v>360</v>
      </c>
      <c r="D1253" s="236">
        <v>1</v>
      </c>
      <c r="E1253" s="236" t="s">
        <v>319</v>
      </c>
    </row>
    <row r="1254" spans="1:5" x14ac:dyDescent="0.25">
      <c r="A1254" s="236" t="s">
        <v>5496</v>
      </c>
      <c r="B1254" s="236">
        <v>28780</v>
      </c>
      <c r="C1254" s="236" t="s">
        <v>7912</v>
      </c>
      <c r="D1254" s="236">
        <v>1</v>
      </c>
      <c r="E1254" s="236" t="s">
        <v>319</v>
      </c>
    </row>
    <row r="1255" spans="1:5" x14ac:dyDescent="0.25">
      <c r="A1255" s="236" t="s">
        <v>7913</v>
      </c>
      <c r="B1255" s="236">
        <v>34285</v>
      </c>
      <c r="C1255" s="236" t="s">
        <v>6833</v>
      </c>
      <c r="D1255" s="236">
        <v>1</v>
      </c>
      <c r="E1255" s="236" t="s">
        <v>319</v>
      </c>
    </row>
    <row r="1256" spans="1:5" x14ac:dyDescent="0.25">
      <c r="A1256" s="236" t="s">
        <v>6007</v>
      </c>
      <c r="B1256" s="236">
        <v>36914</v>
      </c>
      <c r="C1256" s="236" t="s">
        <v>7914</v>
      </c>
      <c r="D1256" s="236">
        <v>1</v>
      </c>
      <c r="E1256" s="236" t="s">
        <v>319</v>
      </c>
    </row>
    <row r="1257" spans="1:5" x14ac:dyDescent="0.25">
      <c r="A1257" s="236" t="s">
        <v>5581</v>
      </c>
      <c r="B1257" s="236">
        <v>34335</v>
      </c>
      <c r="C1257" s="236" t="s">
        <v>1788</v>
      </c>
      <c r="D1257" s="236">
        <v>1</v>
      </c>
      <c r="E1257" s="236" t="s">
        <v>319</v>
      </c>
    </row>
    <row r="1258" spans="1:5" x14ac:dyDescent="0.25">
      <c r="A1258" s="236" t="s">
        <v>6181</v>
      </c>
      <c r="B1258" s="236">
        <v>36475</v>
      </c>
      <c r="C1258" s="236" t="s">
        <v>3512</v>
      </c>
      <c r="D1258" s="236">
        <v>1</v>
      </c>
      <c r="E1258" s="236" t="s">
        <v>319</v>
      </c>
    </row>
    <row r="1259" spans="1:5" x14ac:dyDescent="0.25">
      <c r="A1259" s="236" t="s">
        <v>6046</v>
      </c>
      <c r="B1259" s="236">
        <v>33818</v>
      </c>
      <c r="C1259" s="236" t="s">
        <v>7915</v>
      </c>
      <c r="D1259" s="236">
        <v>1</v>
      </c>
      <c r="E1259" s="236" t="s">
        <v>319</v>
      </c>
    </row>
    <row r="1260" spans="1:5" x14ac:dyDescent="0.25">
      <c r="A1260" s="236" t="s">
        <v>7916</v>
      </c>
      <c r="B1260" s="236">
        <v>34514</v>
      </c>
      <c r="C1260" s="236" t="s">
        <v>7917</v>
      </c>
      <c r="D1260" s="236">
        <v>1</v>
      </c>
      <c r="E1260" s="236" t="s">
        <v>319</v>
      </c>
    </row>
    <row r="1261" spans="1:5" x14ac:dyDescent="0.25">
      <c r="A1261" s="236" t="s">
        <v>6418</v>
      </c>
      <c r="B1261" s="236">
        <v>35469</v>
      </c>
      <c r="C1261" s="236" t="s">
        <v>4240</v>
      </c>
      <c r="D1261" s="236">
        <v>1</v>
      </c>
      <c r="E1261" s="236" t="s">
        <v>319</v>
      </c>
    </row>
    <row r="1262" spans="1:5" x14ac:dyDescent="0.25">
      <c r="A1262" s="236" t="s">
        <v>5862</v>
      </c>
      <c r="B1262" s="236">
        <v>36678</v>
      </c>
      <c r="C1262" s="236" t="s">
        <v>2586</v>
      </c>
      <c r="D1262" s="236">
        <v>1</v>
      </c>
      <c r="E1262" s="236" t="s">
        <v>319</v>
      </c>
    </row>
    <row r="1263" spans="1:5" x14ac:dyDescent="0.25">
      <c r="A1263" s="236" t="s">
        <v>5227</v>
      </c>
      <c r="B1263" s="236">
        <v>8411</v>
      </c>
      <c r="C1263" s="236" t="s">
        <v>7918</v>
      </c>
      <c r="D1263" s="236">
        <v>1</v>
      </c>
      <c r="E1263" s="236" t="s">
        <v>319</v>
      </c>
    </row>
    <row r="1264" spans="1:5" x14ac:dyDescent="0.25">
      <c r="A1264" s="236" t="s">
        <v>6419</v>
      </c>
      <c r="B1264" s="236">
        <v>35064</v>
      </c>
      <c r="C1264" s="236" t="s">
        <v>3866</v>
      </c>
      <c r="D1264" s="236">
        <v>1</v>
      </c>
      <c r="E1264" s="236" t="s">
        <v>319</v>
      </c>
    </row>
    <row r="1265" spans="1:5" x14ac:dyDescent="0.25">
      <c r="A1265" s="236" t="s">
        <v>6008</v>
      </c>
      <c r="B1265" s="236">
        <v>36899</v>
      </c>
      <c r="C1265" s="236" t="s">
        <v>7919</v>
      </c>
      <c r="D1265" s="236">
        <v>1</v>
      </c>
      <c r="E1265" s="236" t="s">
        <v>319</v>
      </c>
    </row>
    <row r="1266" spans="1:5" x14ac:dyDescent="0.25">
      <c r="A1266" s="236" t="s">
        <v>6009</v>
      </c>
      <c r="B1266" s="236">
        <v>38265</v>
      </c>
      <c r="C1266" s="236" t="s">
        <v>7920</v>
      </c>
      <c r="D1266" s="236">
        <v>1</v>
      </c>
      <c r="E1266" s="236" t="s">
        <v>319</v>
      </c>
    </row>
    <row r="1267" spans="1:5" x14ac:dyDescent="0.25">
      <c r="A1267" s="236" t="s">
        <v>6325</v>
      </c>
      <c r="B1267" s="236">
        <v>30990</v>
      </c>
      <c r="C1267" s="236" t="s">
        <v>7921</v>
      </c>
      <c r="D1267" s="236">
        <v>1</v>
      </c>
      <c r="E1267" s="236" t="s">
        <v>319</v>
      </c>
    </row>
    <row r="1268" spans="1:5" x14ac:dyDescent="0.25">
      <c r="A1268" s="236" t="s">
        <v>5820</v>
      </c>
      <c r="B1268" s="236">
        <v>7837</v>
      </c>
      <c r="C1268" s="236" t="s">
        <v>2413</v>
      </c>
      <c r="D1268" s="236">
        <v>1</v>
      </c>
      <c r="E1268" s="236" t="s">
        <v>319</v>
      </c>
    </row>
    <row r="1269" spans="1:5" x14ac:dyDescent="0.25">
      <c r="A1269" s="236" t="s">
        <v>5582</v>
      </c>
      <c r="B1269" s="236">
        <v>34389</v>
      </c>
      <c r="C1269" s="236" t="s">
        <v>1791</v>
      </c>
      <c r="D1269" s="236">
        <v>1</v>
      </c>
      <c r="E1269" s="236" t="s">
        <v>319</v>
      </c>
    </row>
    <row r="1270" spans="1:5" x14ac:dyDescent="0.25">
      <c r="A1270" s="236" t="s">
        <v>5381</v>
      </c>
      <c r="B1270" s="236">
        <v>34019</v>
      </c>
      <c r="C1270" s="236" t="s">
        <v>1118</v>
      </c>
      <c r="D1270" s="236">
        <v>1</v>
      </c>
      <c r="E1270" s="236" t="s">
        <v>319</v>
      </c>
    </row>
    <row r="1271" spans="1:5" x14ac:dyDescent="0.25">
      <c r="A1271" s="236" t="s">
        <v>6182</v>
      </c>
      <c r="B1271" s="236">
        <v>34205</v>
      </c>
      <c r="C1271" s="236" t="s">
        <v>3517</v>
      </c>
      <c r="D1271" s="236">
        <v>1</v>
      </c>
      <c r="E1271" s="236" t="s">
        <v>319</v>
      </c>
    </row>
    <row r="1272" spans="1:5" x14ac:dyDescent="0.25">
      <c r="A1272" s="236" t="s">
        <v>7922</v>
      </c>
      <c r="B1272" s="236">
        <v>38455</v>
      </c>
      <c r="C1272" s="236" t="s">
        <v>83</v>
      </c>
      <c r="D1272" s="236">
        <v>1</v>
      </c>
      <c r="E1272" s="236" t="s">
        <v>319</v>
      </c>
    </row>
    <row r="1273" spans="1:5" x14ac:dyDescent="0.25">
      <c r="A1273" s="236" t="s">
        <v>7923</v>
      </c>
      <c r="B1273" s="236">
        <v>38454</v>
      </c>
      <c r="C1273" s="236" t="s">
        <v>91</v>
      </c>
      <c r="D1273" s="236">
        <v>1</v>
      </c>
      <c r="E1273" s="236" t="s">
        <v>319</v>
      </c>
    </row>
    <row r="1274" spans="1:5" x14ac:dyDescent="0.25">
      <c r="A1274" s="236" t="s">
        <v>6420</v>
      </c>
      <c r="B1274" s="236">
        <v>35641</v>
      </c>
      <c r="C1274" s="236" t="s">
        <v>4241</v>
      </c>
      <c r="D1274" s="236">
        <v>1</v>
      </c>
      <c r="E1274" s="236" t="s">
        <v>319</v>
      </c>
    </row>
    <row r="1275" spans="1:5" x14ac:dyDescent="0.25">
      <c r="A1275" s="236" t="s">
        <v>6421</v>
      </c>
      <c r="B1275" s="236">
        <v>35079</v>
      </c>
      <c r="C1275" s="236" t="s">
        <v>4242</v>
      </c>
      <c r="D1275" s="236">
        <v>1</v>
      </c>
      <c r="E1275" s="236" t="s">
        <v>319</v>
      </c>
    </row>
    <row r="1276" spans="1:5" x14ac:dyDescent="0.25">
      <c r="A1276" s="236" t="s">
        <v>5382</v>
      </c>
      <c r="B1276" s="236">
        <v>7543</v>
      </c>
      <c r="C1276" s="236" t="s">
        <v>1121</v>
      </c>
      <c r="D1276" s="236">
        <v>1</v>
      </c>
      <c r="E1276" s="236" t="s">
        <v>319</v>
      </c>
    </row>
    <row r="1277" spans="1:5" x14ac:dyDescent="0.25">
      <c r="A1277" s="236" t="s">
        <v>6701</v>
      </c>
      <c r="B1277" s="236">
        <v>32552</v>
      </c>
      <c r="C1277" s="236" t="s">
        <v>1121</v>
      </c>
      <c r="D1277" s="236">
        <v>1</v>
      </c>
      <c r="E1277" s="236" t="s">
        <v>319</v>
      </c>
    </row>
    <row r="1278" spans="1:5" x14ac:dyDescent="0.25">
      <c r="A1278" s="236" t="s">
        <v>5135</v>
      </c>
      <c r="B1278" s="236">
        <v>38483</v>
      </c>
      <c r="C1278" s="236" t="s">
        <v>1121</v>
      </c>
      <c r="D1278" s="236">
        <v>1</v>
      </c>
      <c r="E1278" s="236" t="s">
        <v>319</v>
      </c>
    </row>
    <row r="1279" spans="1:5" x14ac:dyDescent="0.25">
      <c r="A1279" s="236" t="s">
        <v>6373</v>
      </c>
      <c r="B1279" s="236">
        <v>33934</v>
      </c>
      <c r="C1279" s="236" t="s">
        <v>4097</v>
      </c>
      <c r="D1279" s="236">
        <v>1</v>
      </c>
      <c r="E1279" s="236" t="s">
        <v>319</v>
      </c>
    </row>
    <row r="1280" spans="1:5" x14ac:dyDescent="0.25">
      <c r="A1280" s="236" t="s">
        <v>6091</v>
      </c>
      <c r="B1280" s="236">
        <v>7426</v>
      </c>
      <c r="C1280" s="236" t="s">
        <v>3142</v>
      </c>
      <c r="D1280" s="236">
        <v>1</v>
      </c>
      <c r="E1280" s="236" t="s">
        <v>319</v>
      </c>
    </row>
    <row r="1281" spans="1:6" x14ac:dyDescent="0.25">
      <c r="A1281" s="236" t="s">
        <v>6326</v>
      </c>
      <c r="B1281" s="236">
        <v>30984</v>
      </c>
      <c r="C1281" s="236" t="s">
        <v>7924</v>
      </c>
      <c r="D1281" s="236">
        <v>1</v>
      </c>
      <c r="E1281" s="236" t="s">
        <v>319</v>
      </c>
    </row>
    <row r="1282" spans="1:6" x14ac:dyDescent="0.25">
      <c r="A1282" s="236" t="s">
        <v>5583</v>
      </c>
      <c r="B1282" s="236">
        <v>38275</v>
      </c>
      <c r="C1282" s="236" t="s">
        <v>1794</v>
      </c>
      <c r="D1282" s="236">
        <v>1</v>
      </c>
      <c r="E1282" s="236" t="s">
        <v>319</v>
      </c>
    </row>
    <row r="1283" spans="1:6" x14ac:dyDescent="0.25">
      <c r="A1283" s="236" t="s">
        <v>5821</v>
      </c>
      <c r="B1283" s="236">
        <v>7856</v>
      </c>
      <c r="C1283" s="236" t="s">
        <v>2419</v>
      </c>
      <c r="D1283" s="236">
        <v>1</v>
      </c>
      <c r="E1283" s="236" t="s">
        <v>319</v>
      </c>
    </row>
    <row r="1284" spans="1:6" x14ac:dyDescent="0.25">
      <c r="A1284" s="236" t="s">
        <v>5584</v>
      </c>
      <c r="B1284" s="236">
        <v>38405</v>
      </c>
      <c r="C1284" s="236" t="s">
        <v>1796</v>
      </c>
      <c r="D1284" s="236">
        <v>1</v>
      </c>
      <c r="E1284" s="236" t="s">
        <v>319</v>
      </c>
    </row>
    <row r="1285" spans="1:6" x14ac:dyDescent="0.25">
      <c r="A1285" s="236" t="s">
        <v>6183</v>
      </c>
      <c r="B1285" s="236">
        <v>36337</v>
      </c>
      <c r="C1285" s="236" t="s">
        <v>3518</v>
      </c>
      <c r="D1285" s="236">
        <v>1</v>
      </c>
      <c r="E1285" s="236" t="s">
        <v>319</v>
      </c>
    </row>
    <row r="1286" spans="1:6" x14ac:dyDescent="0.25">
      <c r="A1286" s="236" t="s">
        <v>5282</v>
      </c>
      <c r="B1286" s="236">
        <v>34005</v>
      </c>
      <c r="C1286" s="236" t="s">
        <v>810</v>
      </c>
      <c r="D1286" s="236">
        <v>1</v>
      </c>
      <c r="E1286" s="236" t="s">
        <v>319</v>
      </c>
    </row>
    <row r="1287" spans="1:6" x14ac:dyDescent="0.25">
      <c r="A1287" s="236" t="s">
        <v>6092</v>
      </c>
      <c r="B1287" s="236">
        <v>7361</v>
      </c>
      <c r="C1287" s="236" t="s">
        <v>3147</v>
      </c>
      <c r="D1287" s="236">
        <v>1</v>
      </c>
      <c r="E1287" s="236" t="s">
        <v>319</v>
      </c>
    </row>
    <row r="1288" spans="1:6" x14ac:dyDescent="0.25">
      <c r="A1288" s="236" t="s">
        <v>5204</v>
      </c>
      <c r="B1288" s="236">
        <v>38509</v>
      </c>
      <c r="C1288" s="236" t="s">
        <v>3147</v>
      </c>
      <c r="D1288" s="236">
        <v>1</v>
      </c>
      <c r="E1288" s="236" t="s">
        <v>319</v>
      </c>
    </row>
    <row r="1289" spans="1:6" x14ac:dyDescent="0.25">
      <c r="A1289" s="236" t="s">
        <v>6702</v>
      </c>
      <c r="B1289" s="236">
        <v>32319</v>
      </c>
      <c r="C1289" s="236" t="s">
        <v>7925</v>
      </c>
      <c r="D1289" s="236">
        <v>1</v>
      </c>
      <c r="E1289" s="236" t="s">
        <v>319</v>
      </c>
    </row>
    <row r="1290" spans="1:6" x14ac:dyDescent="0.25">
      <c r="A1290" s="236" t="s">
        <v>6327</v>
      </c>
      <c r="B1290" s="236">
        <v>31245</v>
      </c>
      <c r="C1290" s="236" t="s">
        <v>7926</v>
      </c>
      <c r="D1290" s="236">
        <v>1</v>
      </c>
      <c r="E1290" s="236" t="s">
        <v>319</v>
      </c>
    </row>
    <row r="1291" spans="1:6" x14ac:dyDescent="0.25">
      <c r="A1291" s="236" t="s">
        <v>6703</v>
      </c>
      <c r="B1291" s="236">
        <v>36407</v>
      </c>
      <c r="C1291" s="236" t="s">
        <v>7927</v>
      </c>
      <c r="D1291" s="236">
        <v>1</v>
      </c>
      <c r="E1291" s="236" t="s">
        <v>319</v>
      </c>
    </row>
    <row r="1292" spans="1:6" x14ac:dyDescent="0.25">
      <c r="A1292" s="236" t="s">
        <v>6603</v>
      </c>
      <c r="B1292" s="236">
        <v>38567</v>
      </c>
      <c r="C1292" s="236" t="s">
        <v>4368</v>
      </c>
      <c r="D1292" s="236">
        <v>1</v>
      </c>
      <c r="E1292" s="236" t="s">
        <v>319</v>
      </c>
    </row>
    <row r="1293" spans="1:6" x14ac:dyDescent="0.25">
      <c r="A1293" s="236" t="s">
        <v>6047</v>
      </c>
      <c r="B1293" s="236">
        <v>35106</v>
      </c>
      <c r="C1293" s="236" t="s">
        <v>7928</v>
      </c>
      <c r="D1293" s="236">
        <v>1</v>
      </c>
      <c r="E1293" s="236" t="s">
        <v>319</v>
      </c>
      <c r="F1293" s="236" t="s">
        <v>7929</v>
      </c>
    </row>
    <row r="1294" spans="1:6" x14ac:dyDescent="0.25">
      <c r="A1294" s="236" t="s">
        <v>7930</v>
      </c>
      <c r="B1294" s="236">
        <v>34689</v>
      </c>
      <c r="C1294" s="236" t="s">
        <v>7931</v>
      </c>
      <c r="D1294" s="236">
        <v>1</v>
      </c>
      <c r="E1294" s="236" t="s">
        <v>319</v>
      </c>
    </row>
    <row r="1295" spans="1:6" x14ac:dyDescent="0.25">
      <c r="A1295" s="236" t="s">
        <v>5863</v>
      </c>
      <c r="B1295" s="236">
        <v>36663</v>
      </c>
      <c r="C1295" s="236" t="s">
        <v>2591</v>
      </c>
      <c r="D1295" s="236">
        <v>1</v>
      </c>
      <c r="E1295" s="236" t="s">
        <v>319</v>
      </c>
    </row>
    <row r="1296" spans="1:6" x14ac:dyDescent="0.25">
      <c r="A1296" s="236" t="s">
        <v>5383</v>
      </c>
      <c r="B1296" s="236">
        <v>32713</v>
      </c>
      <c r="C1296" s="236" t="s">
        <v>1127</v>
      </c>
      <c r="D1296" s="236">
        <v>1</v>
      </c>
      <c r="E1296" s="236" t="s">
        <v>319</v>
      </c>
    </row>
    <row r="1297" spans="1:5" x14ac:dyDescent="0.25">
      <c r="A1297" s="236" t="s">
        <v>6184</v>
      </c>
      <c r="B1297" s="236">
        <v>7923</v>
      </c>
      <c r="C1297" s="236" t="s">
        <v>3523</v>
      </c>
      <c r="D1297" s="236">
        <v>1</v>
      </c>
      <c r="E1297" s="236" t="s">
        <v>319</v>
      </c>
    </row>
    <row r="1298" spans="1:5" x14ac:dyDescent="0.25">
      <c r="A1298" s="236" t="s">
        <v>5384</v>
      </c>
      <c r="B1298" s="236">
        <v>30494</v>
      </c>
      <c r="C1298" s="236" t="s">
        <v>1129</v>
      </c>
      <c r="D1298" s="236">
        <v>1</v>
      </c>
      <c r="E1298" s="236" t="s">
        <v>319</v>
      </c>
    </row>
    <row r="1299" spans="1:5" x14ac:dyDescent="0.25">
      <c r="A1299" s="236" t="s">
        <v>5864</v>
      </c>
      <c r="B1299" s="236">
        <v>38653</v>
      </c>
      <c r="C1299" s="236" t="s">
        <v>2592</v>
      </c>
      <c r="D1299" s="236">
        <v>1</v>
      </c>
      <c r="E1299" s="236" t="s">
        <v>319</v>
      </c>
    </row>
    <row r="1300" spans="1:5" x14ac:dyDescent="0.25">
      <c r="A1300" s="236" t="s">
        <v>5585</v>
      </c>
      <c r="B1300" s="236">
        <v>34809</v>
      </c>
      <c r="C1300" s="236" t="s">
        <v>1798</v>
      </c>
      <c r="D1300" s="236">
        <v>1</v>
      </c>
      <c r="E1300" s="236" t="s">
        <v>319</v>
      </c>
    </row>
    <row r="1301" spans="1:5" x14ac:dyDescent="0.25">
      <c r="A1301" s="236" t="s">
        <v>6093</v>
      </c>
      <c r="B1301" s="236">
        <v>8192</v>
      </c>
      <c r="C1301" s="236" t="s">
        <v>3153</v>
      </c>
      <c r="D1301" s="236">
        <v>1</v>
      </c>
      <c r="E1301" s="236" t="s">
        <v>319</v>
      </c>
    </row>
    <row r="1302" spans="1:5" x14ac:dyDescent="0.25">
      <c r="A1302" s="236" t="s">
        <v>5205</v>
      </c>
      <c r="B1302" s="236">
        <v>38499</v>
      </c>
      <c r="C1302" s="236" t="s">
        <v>3153</v>
      </c>
      <c r="D1302" s="236">
        <v>1</v>
      </c>
      <c r="E1302" s="236" t="s">
        <v>319</v>
      </c>
    </row>
    <row r="1303" spans="1:5" x14ac:dyDescent="0.25">
      <c r="A1303" s="236" t="s">
        <v>5510</v>
      </c>
      <c r="B1303" s="236">
        <v>8276</v>
      </c>
      <c r="C1303" s="236" t="s">
        <v>1599</v>
      </c>
      <c r="D1303" s="236">
        <v>1</v>
      </c>
      <c r="E1303" s="236" t="s">
        <v>319</v>
      </c>
    </row>
    <row r="1304" spans="1:5" x14ac:dyDescent="0.25">
      <c r="A1304" s="236" t="s">
        <v>6185</v>
      </c>
      <c r="B1304" s="236">
        <v>36209</v>
      </c>
      <c r="C1304" s="236" t="s">
        <v>3529</v>
      </c>
      <c r="D1304" s="236">
        <v>1</v>
      </c>
      <c r="E1304" s="236" t="s">
        <v>319</v>
      </c>
    </row>
    <row r="1305" spans="1:5" x14ac:dyDescent="0.25">
      <c r="A1305" s="236" t="s">
        <v>6328</v>
      </c>
      <c r="B1305" s="236">
        <v>31023</v>
      </c>
      <c r="C1305" s="236" t="s">
        <v>7932</v>
      </c>
      <c r="D1305" s="236">
        <v>1</v>
      </c>
      <c r="E1305" s="236" t="s">
        <v>319</v>
      </c>
    </row>
    <row r="1306" spans="1:5" x14ac:dyDescent="0.25">
      <c r="A1306" s="236" t="s">
        <v>6186</v>
      </c>
      <c r="B1306" s="236">
        <v>36420</v>
      </c>
      <c r="C1306" s="236" t="s">
        <v>3531</v>
      </c>
      <c r="D1306" s="236">
        <v>1</v>
      </c>
      <c r="E1306" s="236" t="s">
        <v>319</v>
      </c>
    </row>
    <row r="1307" spans="1:5" x14ac:dyDescent="0.25">
      <c r="A1307" s="236" t="s">
        <v>6094</v>
      </c>
      <c r="B1307" s="236">
        <v>8414</v>
      </c>
      <c r="C1307" s="236" t="s">
        <v>3159</v>
      </c>
      <c r="D1307" s="236">
        <v>1</v>
      </c>
      <c r="E1307" s="236" t="s">
        <v>319</v>
      </c>
    </row>
    <row r="1308" spans="1:5" x14ac:dyDescent="0.25">
      <c r="A1308" s="236" t="s">
        <v>5586</v>
      </c>
      <c r="B1308" s="236">
        <v>36960</v>
      </c>
      <c r="C1308" s="236" t="s">
        <v>1801</v>
      </c>
      <c r="D1308" s="236">
        <v>1</v>
      </c>
      <c r="E1308" s="236" t="s">
        <v>319</v>
      </c>
    </row>
    <row r="1309" spans="1:5" x14ac:dyDescent="0.25">
      <c r="A1309" s="236" t="s">
        <v>6422</v>
      </c>
      <c r="B1309" s="236">
        <v>35194</v>
      </c>
      <c r="C1309" s="236" t="s">
        <v>4243</v>
      </c>
      <c r="D1309" s="236">
        <v>1</v>
      </c>
      <c r="E1309" s="236" t="s">
        <v>319</v>
      </c>
    </row>
    <row r="1310" spans="1:5" x14ac:dyDescent="0.25">
      <c r="A1310" s="236" t="s">
        <v>6095</v>
      </c>
      <c r="B1310" s="236">
        <v>35947</v>
      </c>
      <c r="C1310" s="236" t="s">
        <v>3165</v>
      </c>
      <c r="D1310" s="236">
        <v>1</v>
      </c>
      <c r="E1310" s="236" t="s">
        <v>319</v>
      </c>
    </row>
    <row r="1311" spans="1:5" x14ac:dyDescent="0.25">
      <c r="A1311" s="236" t="s">
        <v>5240</v>
      </c>
      <c r="B1311" s="236">
        <v>30741</v>
      </c>
      <c r="C1311" s="236" t="s">
        <v>664</v>
      </c>
      <c r="D1311" s="236">
        <v>1</v>
      </c>
      <c r="E1311" s="236" t="s">
        <v>319</v>
      </c>
    </row>
    <row r="1312" spans="1:5" x14ac:dyDescent="0.25">
      <c r="A1312" s="236" t="s">
        <v>5385</v>
      </c>
      <c r="B1312" s="236">
        <v>33042</v>
      </c>
      <c r="C1312" s="236" t="s">
        <v>1134</v>
      </c>
      <c r="D1312" s="236">
        <v>1</v>
      </c>
      <c r="E1312" s="236" t="s">
        <v>319</v>
      </c>
    </row>
    <row r="1313" spans="1:5" x14ac:dyDescent="0.25">
      <c r="A1313" s="236" t="s">
        <v>5587</v>
      </c>
      <c r="B1313" s="236">
        <v>29631</v>
      </c>
      <c r="C1313" s="236" t="s">
        <v>1803</v>
      </c>
      <c r="D1313" s="236">
        <v>1</v>
      </c>
      <c r="E1313" s="236" t="s">
        <v>319</v>
      </c>
    </row>
    <row r="1314" spans="1:5" x14ac:dyDescent="0.25">
      <c r="A1314" s="236" t="s">
        <v>6187</v>
      </c>
      <c r="B1314" s="236">
        <v>36377</v>
      </c>
      <c r="C1314" s="236" t="s">
        <v>3534</v>
      </c>
      <c r="D1314" s="236">
        <v>1</v>
      </c>
      <c r="E1314" s="236" t="s">
        <v>319</v>
      </c>
    </row>
    <row r="1315" spans="1:5" x14ac:dyDescent="0.25">
      <c r="A1315" s="236" t="s">
        <v>6423</v>
      </c>
      <c r="B1315" s="236">
        <v>35324</v>
      </c>
      <c r="C1315" s="236" t="s">
        <v>4244</v>
      </c>
      <c r="D1315" s="236">
        <v>1</v>
      </c>
      <c r="E1315" s="236" t="s">
        <v>319</v>
      </c>
    </row>
    <row r="1316" spans="1:5" x14ac:dyDescent="0.25">
      <c r="A1316" s="236" t="s">
        <v>6424</v>
      </c>
      <c r="B1316" s="236">
        <v>35044</v>
      </c>
      <c r="C1316" s="236" t="s">
        <v>4245</v>
      </c>
      <c r="D1316" s="236">
        <v>1</v>
      </c>
      <c r="E1316" s="236" t="s">
        <v>319</v>
      </c>
    </row>
    <row r="1317" spans="1:5" x14ac:dyDescent="0.25">
      <c r="A1317" s="236" t="s">
        <v>6425</v>
      </c>
      <c r="B1317" s="236">
        <v>35607</v>
      </c>
      <c r="C1317" s="236" t="s">
        <v>4246</v>
      </c>
      <c r="D1317" s="236">
        <v>1</v>
      </c>
      <c r="E1317" s="236" t="s">
        <v>319</v>
      </c>
    </row>
    <row r="1318" spans="1:5" x14ac:dyDescent="0.25">
      <c r="A1318" s="236" t="s">
        <v>6426</v>
      </c>
      <c r="B1318" s="236">
        <v>35289</v>
      </c>
      <c r="C1318" s="236" t="s">
        <v>4247</v>
      </c>
      <c r="D1318" s="236">
        <v>1</v>
      </c>
      <c r="E1318" s="236" t="s">
        <v>319</v>
      </c>
    </row>
    <row r="1319" spans="1:5" x14ac:dyDescent="0.25">
      <c r="A1319" s="236" t="s">
        <v>6427</v>
      </c>
      <c r="B1319" s="236">
        <v>35264</v>
      </c>
      <c r="C1319" s="236" t="s">
        <v>4248</v>
      </c>
      <c r="D1319" s="236">
        <v>1</v>
      </c>
      <c r="E1319" s="236" t="s">
        <v>319</v>
      </c>
    </row>
    <row r="1320" spans="1:5" x14ac:dyDescent="0.25">
      <c r="A1320" s="236" t="s">
        <v>6096</v>
      </c>
      <c r="B1320" s="236">
        <v>7325</v>
      </c>
      <c r="C1320" s="236" t="s">
        <v>3168</v>
      </c>
      <c r="D1320" s="236">
        <v>1</v>
      </c>
      <c r="E1320" s="236" t="s">
        <v>319</v>
      </c>
    </row>
    <row r="1321" spans="1:5" x14ac:dyDescent="0.25">
      <c r="A1321" s="236" t="s">
        <v>6188</v>
      </c>
      <c r="B1321" s="236">
        <v>35801</v>
      </c>
      <c r="C1321" s="236" t="s">
        <v>3540</v>
      </c>
      <c r="D1321" s="236">
        <v>1</v>
      </c>
      <c r="E1321" s="236" t="s">
        <v>319</v>
      </c>
    </row>
    <row r="1322" spans="1:5" x14ac:dyDescent="0.25">
      <c r="A1322" s="236" t="s">
        <v>6604</v>
      </c>
      <c r="B1322" s="236">
        <v>32489</v>
      </c>
      <c r="C1322" s="236" t="s">
        <v>4370</v>
      </c>
      <c r="D1322" s="236">
        <v>1</v>
      </c>
      <c r="E1322" s="236" t="s">
        <v>319</v>
      </c>
    </row>
    <row r="1323" spans="1:5" x14ac:dyDescent="0.25">
      <c r="A1323" s="236" t="s">
        <v>5588</v>
      </c>
      <c r="B1323" s="236">
        <v>32921</v>
      </c>
      <c r="C1323" s="236" t="s">
        <v>1805</v>
      </c>
      <c r="D1323" s="236">
        <v>1</v>
      </c>
      <c r="E1323" s="236" t="s">
        <v>319</v>
      </c>
    </row>
    <row r="1324" spans="1:5" x14ac:dyDescent="0.25">
      <c r="A1324" s="236" t="s">
        <v>6631</v>
      </c>
      <c r="B1324" s="236">
        <v>32568</v>
      </c>
      <c r="C1324" s="236" t="s">
        <v>247</v>
      </c>
      <c r="D1324" s="236">
        <v>1</v>
      </c>
      <c r="E1324" s="236" t="s">
        <v>319</v>
      </c>
    </row>
    <row r="1325" spans="1:5" x14ac:dyDescent="0.25">
      <c r="A1325" s="236" t="s">
        <v>5386</v>
      </c>
      <c r="B1325" s="236">
        <v>29490</v>
      </c>
      <c r="C1325" s="236" t="s">
        <v>1139</v>
      </c>
      <c r="D1325" s="236">
        <v>1</v>
      </c>
      <c r="E1325" s="236" t="s">
        <v>319</v>
      </c>
    </row>
    <row r="1326" spans="1:5" x14ac:dyDescent="0.25">
      <c r="A1326" s="236" t="s">
        <v>5151</v>
      </c>
      <c r="B1326" s="236">
        <v>8272</v>
      </c>
      <c r="C1326" s="236" t="s">
        <v>365</v>
      </c>
      <c r="D1326" s="236">
        <v>1</v>
      </c>
      <c r="E1326" s="236" t="s">
        <v>319</v>
      </c>
    </row>
    <row r="1327" spans="1:5" x14ac:dyDescent="0.25">
      <c r="A1327" s="236" t="s">
        <v>6428</v>
      </c>
      <c r="B1327" s="236">
        <v>35149</v>
      </c>
      <c r="C1327" s="236" t="s">
        <v>4249</v>
      </c>
      <c r="D1327" s="236">
        <v>1</v>
      </c>
      <c r="E1327" s="236" t="s">
        <v>319</v>
      </c>
    </row>
    <row r="1328" spans="1:5" x14ac:dyDescent="0.25">
      <c r="A1328" s="236" t="s">
        <v>6189</v>
      </c>
      <c r="B1328" s="236">
        <v>37015</v>
      </c>
      <c r="C1328" s="236" t="s">
        <v>3545</v>
      </c>
      <c r="D1328" s="236">
        <v>1</v>
      </c>
      <c r="E1328" s="236" t="s">
        <v>319</v>
      </c>
    </row>
    <row r="1329" spans="1:5" x14ac:dyDescent="0.25">
      <c r="A1329" s="236" t="s">
        <v>5589</v>
      </c>
      <c r="B1329" s="236">
        <v>34899</v>
      </c>
      <c r="C1329" s="236" t="s">
        <v>1806</v>
      </c>
      <c r="D1329" s="236">
        <v>1</v>
      </c>
      <c r="E1329" s="236" t="s">
        <v>319</v>
      </c>
    </row>
    <row r="1330" spans="1:5" x14ac:dyDescent="0.25">
      <c r="A1330" s="236" t="s">
        <v>5387</v>
      </c>
      <c r="B1330" s="236">
        <v>8351</v>
      </c>
      <c r="C1330" s="236" t="s">
        <v>1144</v>
      </c>
      <c r="D1330" s="236">
        <v>1</v>
      </c>
      <c r="E1330" s="236" t="s">
        <v>319</v>
      </c>
    </row>
    <row r="1331" spans="1:5" x14ac:dyDescent="0.25">
      <c r="A1331" s="236" t="s">
        <v>5865</v>
      </c>
      <c r="B1331" s="236">
        <v>36648</v>
      </c>
      <c r="C1331" s="236" t="s">
        <v>2593</v>
      </c>
      <c r="D1331" s="236">
        <v>1</v>
      </c>
      <c r="E1331" s="236" t="s">
        <v>319</v>
      </c>
    </row>
    <row r="1332" spans="1:5" x14ac:dyDescent="0.25">
      <c r="A1332" s="236" t="s">
        <v>6329</v>
      </c>
      <c r="B1332" s="236">
        <v>31293</v>
      </c>
      <c r="C1332" s="236" t="s">
        <v>7933</v>
      </c>
      <c r="D1332" s="236">
        <v>1</v>
      </c>
      <c r="E1332" s="236" t="s">
        <v>319</v>
      </c>
    </row>
    <row r="1333" spans="1:5" x14ac:dyDescent="0.25">
      <c r="A1333" s="236" t="s">
        <v>5866</v>
      </c>
      <c r="B1333" s="236">
        <v>34123</v>
      </c>
      <c r="C1333" s="236" t="s">
        <v>2594</v>
      </c>
      <c r="D1333" s="236">
        <v>1</v>
      </c>
      <c r="E1333" s="236" t="s">
        <v>319</v>
      </c>
    </row>
    <row r="1334" spans="1:5" x14ac:dyDescent="0.25">
      <c r="A1334" s="236" t="s">
        <v>5590</v>
      </c>
      <c r="B1334" s="236">
        <v>34383</v>
      </c>
      <c r="C1334" s="236" t="s">
        <v>1808</v>
      </c>
      <c r="D1334" s="236">
        <v>1</v>
      </c>
      <c r="E1334" s="236" t="s">
        <v>319</v>
      </c>
    </row>
    <row r="1335" spans="1:5" x14ac:dyDescent="0.25">
      <c r="A1335" s="236" t="s">
        <v>6429</v>
      </c>
      <c r="B1335" s="236">
        <v>35529</v>
      </c>
      <c r="C1335" s="236" t="s">
        <v>4250</v>
      </c>
      <c r="D1335" s="236">
        <v>1</v>
      </c>
      <c r="E1335" s="236" t="s">
        <v>319</v>
      </c>
    </row>
    <row r="1336" spans="1:5" x14ac:dyDescent="0.25">
      <c r="A1336" s="236" t="s">
        <v>6190</v>
      </c>
      <c r="B1336" s="236">
        <v>35816</v>
      </c>
      <c r="C1336" s="236" t="s">
        <v>3551</v>
      </c>
      <c r="D1336" s="236">
        <v>1</v>
      </c>
      <c r="E1336" s="236" t="s">
        <v>319</v>
      </c>
    </row>
    <row r="1337" spans="1:5" x14ac:dyDescent="0.25">
      <c r="A1337" s="236" t="s">
        <v>6605</v>
      </c>
      <c r="B1337" s="236">
        <v>32893</v>
      </c>
      <c r="C1337" s="236" t="s">
        <v>4373</v>
      </c>
      <c r="D1337" s="236">
        <v>1</v>
      </c>
      <c r="E1337" s="236" t="s">
        <v>319</v>
      </c>
    </row>
    <row r="1338" spans="1:5" x14ac:dyDescent="0.25">
      <c r="A1338" s="236" t="s">
        <v>5867</v>
      </c>
      <c r="B1338" s="236">
        <v>34143</v>
      </c>
      <c r="C1338" s="236" t="s">
        <v>2597</v>
      </c>
      <c r="D1338" s="236">
        <v>1</v>
      </c>
      <c r="E1338" s="236" t="s">
        <v>319</v>
      </c>
    </row>
    <row r="1339" spans="1:5" x14ac:dyDescent="0.25">
      <c r="A1339" s="236" t="s">
        <v>5988</v>
      </c>
      <c r="B1339" s="236">
        <v>36397</v>
      </c>
      <c r="C1339" s="236" t="s">
        <v>949</v>
      </c>
      <c r="D1339" s="236">
        <v>1</v>
      </c>
      <c r="E1339" s="236" t="s">
        <v>319</v>
      </c>
    </row>
    <row r="1340" spans="1:5" x14ac:dyDescent="0.25">
      <c r="A1340" s="236" t="s">
        <v>5591</v>
      </c>
      <c r="B1340" s="236">
        <v>34749</v>
      </c>
      <c r="C1340" s="236" t="s">
        <v>1811</v>
      </c>
      <c r="D1340" s="236">
        <v>1</v>
      </c>
      <c r="E1340" s="236" t="s">
        <v>319</v>
      </c>
    </row>
    <row r="1341" spans="1:5" x14ac:dyDescent="0.25">
      <c r="A1341" s="236" t="s">
        <v>5822</v>
      </c>
      <c r="B1341" s="236">
        <v>36130</v>
      </c>
      <c r="C1341" s="236" t="s">
        <v>2424</v>
      </c>
      <c r="D1341" s="236">
        <v>1</v>
      </c>
      <c r="E1341" s="236" t="s">
        <v>319</v>
      </c>
    </row>
    <row r="1342" spans="1:5" x14ac:dyDescent="0.25">
      <c r="A1342" s="236" t="s">
        <v>5283</v>
      </c>
      <c r="B1342" s="236">
        <v>33960</v>
      </c>
      <c r="C1342" s="236" t="s">
        <v>812</v>
      </c>
      <c r="D1342" s="236">
        <v>1</v>
      </c>
      <c r="E1342" s="236" t="s">
        <v>319</v>
      </c>
    </row>
    <row r="1343" spans="1:5" x14ac:dyDescent="0.25">
      <c r="A1343" s="236" t="s">
        <v>6606</v>
      </c>
      <c r="B1343" s="236">
        <v>32897</v>
      </c>
      <c r="C1343" s="236" t="s">
        <v>4376</v>
      </c>
      <c r="D1343" s="236">
        <v>1</v>
      </c>
      <c r="E1343" s="236" t="s">
        <v>319</v>
      </c>
    </row>
    <row r="1344" spans="1:5" x14ac:dyDescent="0.25">
      <c r="A1344" s="236" t="s">
        <v>6374</v>
      </c>
      <c r="B1344" s="236">
        <v>38170</v>
      </c>
      <c r="C1344" s="236" t="s">
        <v>4099</v>
      </c>
      <c r="D1344" s="236">
        <v>1</v>
      </c>
      <c r="E1344" s="236" t="s">
        <v>319</v>
      </c>
    </row>
    <row r="1345" spans="1:5" x14ac:dyDescent="0.25">
      <c r="A1345" s="236" t="s">
        <v>5388</v>
      </c>
      <c r="B1345" s="236">
        <v>31988</v>
      </c>
      <c r="C1345" s="236" t="s">
        <v>1149</v>
      </c>
      <c r="D1345" s="236">
        <v>1</v>
      </c>
      <c r="E1345" s="236" t="s">
        <v>319</v>
      </c>
    </row>
    <row r="1346" spans="1:5" x14ac:dyDescent="0.25">
      <c r="A1346" s="236" t="s">
        <v>6704</v>
      </c>
      <c r="B1346" s="236">
        <v>32316</v>
      </c>
      <c r="C1346" s="236" t="s">
        <v>7934</v>
      </c>
      <c r="D1346" s="236">
        <v>1</v>
      </c>
      <c r="E1346" s="236" t="s">
        <v>319</v>
      </c>
    </row>
    <row r="1347" spans="1:5" x14ac:dyDescent="0.25">
      <c r="A1347" s="236" t="s">
        <v>5284</v>
      </c>
      <c r="B1347" s="236">
        <v>33966</v>
      </c>
      <c r="C1347" s="236" t="s">
        <v>813</v>
      </c>
      <c r="D1347" s="236">
        <v>1</v>
      </c>
      <c r="E1347" s="236" t="s">
        <v>319</v>
      </c>
    </row>
    <row r="1348" spans="1:5" x14ac:dyDescent="0.25">
      <c r="A1348" s="236" t="s">
        <v>6191</v>
      </c>
      <c r="B1348" s="236">
        <v>36327</v>
      </c>
      <c r="C1348" s="236" t="s">
        <v>3555</v>
      </c>
      <c r="D1348" s="236">
        <v>1</v>
      </c>
      <c r="E1348" s="236" t="s">
        <v>319</v>
      </c>
    </row>
    <row r="1349" spans="1:5" x14ac:dyDescent="0.25">
      <c r="A1349" s="236" t="s">
        <v>6048</v>
      </c>
      <c r="B1349" s="236">
        <v>33635</v>
      </c>
      <c r="C1349" s="236" t="s">
        <v>7935</v>
      </c>
      <c r="D1349" s="236">
        <v>1</v>
      </c>
      <c r="E1349" s="236" t="s">
        <v>319</v>
      </c>
    </row>
    <row r="1350" spans="1:5" x14ac:dyDescent="0.25">
      <c r="A1350" s="236" t="s">
        <v>7936</v>
      </c>
      <c r="B1350" s="236">
        <v>34517</v>
      </c>
      <c r="C1350" s="236" t="s">
        <v>7937</v>
      </c>
      <c r="D1350" s="236">
        <v>1</v>
      </c>
      <c r="E1350" s="236" t="s">
        <v>319</v>
      </c>
    </row>
    <row r="1351" spans="1:5" x14ac:dyDescent="0.25">
      <c r="A1351" s="236" t="s">
        <v>7938</v>
      </c>
      <c r="B1351" s="236">
        <v>34980</v>
      </c>
      <c r="C1351" s="236" t="s">
        <v>7939</v>
      </c>
      <c r="D1351" s="236">
        <v>1</v>
      </c>
      <c r="E1351" s="236" t="s">
        <v>319</v>
      </c>
    </row>
    <row r="1352" spans="1:5" x14ac:dyDescent="0.25">
      <c r="A1352" s="236" t="s">
        <v>6010</v>
      </c>
      <c r="B1352" s="236">
        <v>35720</v>
      </c>
      <c r="C1352" s="236" t="s">
        <v>7940</v>
      </c>
      <c r="D1352" s="236">
        <v>1</v>
      </c>
      <c r="E1352" s="236" t="s">
        <v>319</v>
      </c>
    </row>
    <row r="1353" spans="1:5" x14ac:dyDescent="0.25">
      <c r="A1353" s="236" t="s">
        <v>5389</v>
      </c>
      <c r="B1353" s="236">
        <v>7577</v>
      </c>
      <c r="C1353" s="236" t="s">
        <v>1152</v>
      </c>
      <c r="D1353" s="236">
        <v>1</v>
      </c>
      <c r="E1353" s="236" t="s">
        <v>319</v>
      </c>
    </row>
    <row r="1354" spans="1:5" x14ac:dyDescent="0.25">
      <c r="A1354" s="236" t="s">
        <v>6049</v>
      </c>
      <c r="B1354" s="236">
        <v>32904</v>
      </c>
      <c r="C1354" s="236" t="s">
        <v>7941</v>
      </c>
      <c r="D1354" s="236">
        <v>1</v>
      </c>
      <c r="E1354" s="236" t="s">
        <v>319</v>
      </c>
    </row>
    <row r="1355" spans="1:5" x14ac:dyDescent="0.25">
      <c r="A1355" s="236" t="s">
        <v>7942</v>
      </c>
      <c r="B1355" s="236">
        <v>34520</v>
      </c>
      <c r="C1355" s="236" t="s">
        <v>7943</v>
      </c>
      <c r="D1355" s="236">
        <v>1</v>
      </c>
      <c r="E1355" s="236" t="s">
        <v>319</v>
      </c>
    </row>
    <row r="1356" spans="1:5" x14ac:dyDescent="0.25">
      <c r="A1356" s="236" t="s">
        <v>6097</v>
      </c>
      <c r="B1356" s="236">
        <v>8367</v>
      </c>
      <c r="C1356" s="236" t="s">
        <v>3174</v>
      </c>
      <c r="D1356" s="236">
        <v>1</v>
      </c>
      <c r="E1356" s="236" t="s">
        <v>319</v>
      </c>
    </row>
    <row r="1357" spans="1:5" x14ac:dyDescent="0.25">
      <c r="A1357" s="236" t="s">
        <v>6050</v>
      </c>
      <c r="B1357" s="236">
        <v>33680</v>
      </c>
      <c r="C1357" s="236" t="s">
        <v>7944</v>
      </c>
      <c r="D1357" s="236">
        <v>1</v>
      </c>
      <c r="E1357" s="236" t="s">
        <v>319</v>
      </c>
    </row>
    <row r="1358" spans="1:5" x14ac:dyDescent="0.25">
      <c r="A1358" s="236" t="s">
        <v>7945</v>
      </c>
      <c r="B1358" s="236">
        <v>34523</v>
      </c>
      <c r="C1358" s="236" t="s">
        <v>7946</v>
      </c>
      <c r="D1358" s="236">
        <v>1</v>
      </c>
      <c r="E1358" s="236" t="s">
        <v>319</v>
      </c>
    </row>
    <row r="1359" spans="1:5" x14ac:dyDescent="0.25">
      <c r="A1359" s="236" t="s">
        <v>6705</v>
      </c>
      <c r="B1359" s="236">
        <v>37050</v>
      </c>
      <c r="C1359" s="236" t="s">
        <v>7947</v>
      </c>
      <c r="D1359" s="236">
        <v>1</v>
      </c>
      <c r="E1359" s="236" t="s">
        <v>319</v>
      </c>
    </row>
    <row r="1360" spans="1:5" x14ac:dyDescent="0.25">
      <c r="A1360" s="236" t="s">
        <v>6011</v>
      </c>
      <c r="B1360" s="236">
        <v>36990</v>
      </c>
      <c r="C1360" s="236" t="s">
        <v>7948</v>
      </c>
      <c r="D1360" s="236">
        <v>1</v>
      </c>
      <c r="E1360" s="236" t="s">
        <v>319</v>
      </c>
    </row>
    <row r="1361" spans="1:5" x14ac:dyDescent="0.25">
      <c r="A1361" s="236" t="s">
        <v>6607</v>
      </c>
      <c r="B1361" s="236">
        <v>34134</v>
      </c>
      <c r="C1361" s="236" t="s">
        <v>4377</v>
      </c>
      <c r="D1361" s="236">
        <v>1</v>
      </c>
      <c r="E1361" s="236" t="s">
        <v>319</v>
      </c>
    </row>
    <row r="1362" spans="1:5" x14ac:dyDescent="0.25">
      <c r="A1362" s="236" t="s">
        <v>6687</v>
      </c>
      <c r="B1362" s="236">
        <v>8400</v>
      </c>
      <c r="C1362" s="236" t="s">
        <v>7949</v>
      </c>
      <c r="D1362" s="236">
        <v>1</v>
      </c>
      <c r="E1362" s="236" t="s">
        <v>319</v>
      </c>
    </row>
    <row r="1363" spans="1:5" x14ac:dyDescent="0.25">
      <c r="A1363" s="236" t="s">
        <v>6688</v>
      </c>
      <c r="B1363" s="236">
        <v>36156</v>
      </c>
      <c r="C1363" s="236" t="s">
        <v>7950</v>
      </c>
      <c r="D1363" s="236">
        <v>1</v>
      </c>
      <c r="E1363" s="236" t="s">
        <v>319</v>
      </c>
    </row>
    <row r="1364" spans="1:5" x14ac:dyDescent="0.25">
      <c r="A1364" s="236" t="s">
        <v>6689</v>
      </c>
      <c r="B1364" s="236">
        <v>8401</v>
      </c>
      <c r="C1364" s="236" t="s">
        <v>7951</v>
      </c>
      <c r="D1364" s="236">
        <v>1</v>
      </c>
      <c r="E1364" s="236" t="s">
        <v>319</v>
      </c>
    </row>
    <row r="1365" spans="1:5" x14ac:dyDescent="0.25">
      <c r="A1365" s="236" t="s">
        <v>5390</v>
      </c>
      <c r="B1365" s="236">
        <v>31368</v>
      </c>
      <c r="C1365" s="236" t="s">
        <v>1157</v>
      </c>
      <c r="D1365" s="236">
        <v>1</v>
      </c>
      <c r="E1365" s="236" t="s">
        <v>319</v>
      </c>
    </row>
    <row r="1366" spans="1:5" x14ac:dyDescent="0.25">
      <c r="A1366" s="236" t="s">
        <v>6430</v>
      </c>
      <c r="B1366" s="236">
        <v>35304</v>
      </c>
      <c r="C1366" s="236" t="s">
        <v>4251</v>
      </c>
      <c r="D1366" s="236">
        <v>1</v>
      </c>
      <c r="E1366" s="236" t="s">
        <v>319</v>
      </c>
    </row>
    <row r="1367" spans="1:5" x14ac:dyDescent="0.25">
      <c r="A1367" s="236" t="s">
        <v>5592</v>
      </c>
      <c r="B1367" s="236">
        <v>36542</v>
      </c>
      <c r="C1367" s="236" t="s">
        <v>1813</v>
      </c>
      <c r="D1367" s="236">
        <v>1</v>
      </c>
      <c r="E1367" s="236" t="s">
        <v>319</v>
      </c>
    </row>
    <row r="1368" spans="1:5" x14ac:dyDescent="0.25">
      <c r="A1368" s="236" t="s">
        <v>5823</v>
      </c>
      <c r="B1368" s="236">
        <v>7829</v>
      </c>
      <c r="C1368" s="236" t="s">
        <v>2427</v>
      </c>
      <c r="D1368" s="236">
        <v>1</v>
      </c>
      <c r="E1368" s="236" t="s">
        <v>319</v>
      </c>
    </row>
    <row r="1369" spans="1:5" x14ac:dyDescent="0.25">
      <c r="A1369" s="236" t="s">
        <v>6632</v>
      </c>
      <c r="B1369" s="236">
        <v>34502</v>
      </c>
      <c r="C1369" s="236" t="s">
        <v>248</v>
      </c>
      <c r="D1369" s="236">
        <v>1</v>
      </c>
      <c r="E1369" s="236" t="s">
        <v>319</v>
      </c>
    </row>
    <row r="1370" spans="1:5" x14ac:dyDescent="0.25">
      <c r="A1370" s="236" t="s">
        <v>6633</v>
      </c>
      <c r="B1370" s="236">
        <v>7440</v>
      </c>
      <c r="C1370" s="236" t="s">
        <v>4435</v>
      </c>
      <c r="D1370" s="236">
        <v>1</v>
      </c>
      <c r="E1370" s="236" t="s">
        <v>319</v>
      </c>
    </row>
    <row r="1371" spans="1:5" x14ac:dyDescent="0.25">
      <c r="A1371" s="236" t="s">
        <v>5593</v>
      </c>
      <c r="B1371" s="236">
        <v>34362</v>
      </c>
      <c r="C1371" s="236" t="s">
        <v>1815</v>
      </c>
      <c r="D1371" s="236">
        <v>1</v>
      </c>
      <c r="E1371" s="236" t="s">
        <v>319</v>
      </c>
    </row>
    <row r="1372" spans="1:5" x14ac:dyDescent="0.25">
      <c r="A1372" s="236" t="s">
        <v>6330</v>
      </c>
      <c r="B1372" s="236">
        <v>31098</v>
      </c>
      <c r="C1372" s="236" t="s">
        <v>7952</v>
      </c>
      <c r="D1372" s="236">
        <v>1</v>
      </c>
      <c r="E1372" s="236" t="s">
        <v>319</v>
      </c>
    </row>
    <row r="1373" spans="1:5" x14ac:dyDescent="0.25">
      <c r="A1373" s="236" t="s">
        <v>5285</v>
      </c>
      <c r="B1373" s="236">
        <v>33016</v>
      </c>
      <c r="C1373" s="236" t="s">
        <v>814</v>
      </c>
      <c r="D1373" s="236">
        <v>1</v>
      </c>
      <c r="E1373" s="236" t="s">
        <v>319</v>
      </c>
    </row>
    <row r="1374" spans="1:5" x14ac:dyDescent="0.25">
      <c r="A1374" s="236" t="s">
        <v>5868</v>
      </c>
      <c r="B1374" s="236">
        <v>38602</v>
      </c>
      <c r="C1374" s="236" t="s">
        <v>2602</v>
      </c>
      <c r="D1374" s="236">
        <v>1</v>
      </c>
      <c r="E1374" s="236" t="s">
        <v>319</v>
      </c>
    </row>
    <row r="1375" spans="1:5" x14ac:dyDescent="0.25">
      <c r="A1375" s="236" t="s">
        <v>6375</v>
      </c>
      <c r="B1375" s="236">
        <v>7883</v>
      </c>
      <c r="C1375" s="236" t="s">
        <v>4104</v>
      </c>
      <c r="D1375" s="236">
        <v>1</v>
      </c>
      <c r="E1375" s="236" t="s">
        <v>319</v>
      </c>
    </row>
    <row r="1376" spans="1:5" x14ac:dyDescent="0.25">
      <c r="A1376" s="236" t="s">
        <v>5824</v>
      </c>
      <c r="B1376" s="236">
        <v>35901</v>
      </c>
      <c r="C1376" s="236" t="s">
        <v>2433</v>
      </c>
      <c r="D1376" s="236">
        <v>1</v>
      </c>
      <c r="E1376" s="236" t="s">
        <v>319</v>
      </c>
    </row>
    <row r="1377" spans="1:5" x14ac:dyDescent="0.25">
      <c r="A1377" s="236" t="s">
        <v>6376</v>
      </c>
      <c r="B1377" s="236">
        <v>8087</v>
      </c>
      <c r="C1377" s="236" t="s">
        <v>4109</v>
      </c>
      <c r="D1377" s="236">
        <v>1</v>
      </c>
      <c r="E1377" s="236" t="s">
        <v>319</v>
      </c>
    </row>
    <row r="1378" spans="1:5" x14ac:dyDescent="0.25">
      <c r="A1378" s="236" t="s">
        <v>6634</v>
      </c>
      <c r="B1378" s="236">
        <v>33456</v>
      </c>
      <c r="C1378" s="236" t="s">
        <v>249</v>
      </c>
      <c r="D1378" s="236">
        <v>1</v>
      </c>
      <c r="E1378" s="236" t="s">
        <v>319</v>
      </c>
    </row>
    <row r="1379" spans="1:5" x14ac:dyDescent="0.25">
      <c r="A1379" s="236" t="s">
        <v>5286</v>
      </c>
      <c r="B1379" s="236">
        <v>30635</v>
      </c>
      <c r="C1379" s="236" t="s">
        <v>817</v>
      </c>
      <c r="D1379" s="236">
        <v>1</v>
      </c>
      <c r="E1379" s="236" t="s">
        <v>319</v>
      </c>
    </row>
    <row r="1380" spans="1:5" x14ac:dyDescent="0.25">
      <c r="A1380" s="236" t="s">
        <v>5989</v>
      </c>
      <c r="B1380" s="236">
        <v>36113</v>
      </c>
      <c r="C1380" s="236" t="s">
        <v>3043</v>
      </c>
      <c r="D1380" s="236">
        <v>1</v>
      </c>
      <c r="E1380" s="236" t="s">
        <v>319</v>
      </c>
    </row>
    <row r="1381" spans="1:5" x14ac:dyDescent="0.25">
      <c r="A1381" s="236" t="s">
        <v>6635</v>
      </c>
      <c r="B1381" s="236">
        <v>33462</v>
      </c>
      <c r="C1381" s="236" t="s">
        <v>4440</v>
      </c>
      <c r="D1381" s="236">
        <v>1</v>
      </c>
      <c r="E1381" s="236" t="s">
        <v>319</v>
      </c>
    </row>
    <row r="1382" spans="1:5" x14ac:dyDescent="0.25">
      <c r="A1382" s="236" t="s">
        <v>5287</v>
      </c>
      <c r="B1382" s="236">
        <v>33024</v>
      </c>
      <c r="C1382" s="236" t="s">
        <v>822</v>
      </c>
      <c r="D1382" s="236">
        <v>1</v>
      </c>
      <c r="E1382" s="236" t="s">
        <v>319</v>
      </c>
    </row>
    <row r="1383" spans="1:5" x14ac:dyDescent="0.25">
      <c r="A1383" s="236" t="s">
        <v>5288</v>
      </c>
      <c r="B1383" s="236">
        <v>30671</v>
      </c>
      <c r="C1383" s="236" t="s">
        <v>827</v>
      </c>
      <c r="D1383" s="236">
        <v>1</v>
      </c>
      <c r="E1383" s="236" t="s">
        <v>319</v>
      </c>
    </row>
    <row r="1384" spans="1:5" x14ac:dyDescent="0.25">
      <c r="A1384" s="236" t="s">
        <v>5289</v>
      </c>
      <c r="B1384" s="236">
        <v>31660</v>
      </c>
      <c r="C1384" s="236" t="s">
        <v>832</v>
      </c>
      <c r="D1384" s="236">
        <v>1</v>
      </c>
      <c r="E1384" s="236" t="s">
        <v>319</v>
      </c>
    </row>
    <row r="1385" spans="1:5" x14ac:dyDescent="0.25">
      <c r="A1385" s="236" t="s">
        <v>6636</v>
      </c>
      <c r="B1385" s="236">
        <v>32577</v>
      </c>
      <c r="C1385" s="236" t="s">
        <v>250</v>
      </c>
      <c r="D1385" s="236">
        <v>1</v>
      </c>
      <c r="E1385" s="236" t="s">
        <v>319</v>
      </c>
    </row>
    <row r="1386" spans="1:5" x14ac:dyDescent="0.25">
      <c r="A1386" s="236" t="s">
        <v>5990</v>
      </c>
      <c r="B1386" s="236">
        <v>36103</v>
      </c>
      <c r="C1386" s="236" t="s">
        <v>250</v>
      </c>
      <c r="D1386" s="236">
        <v>1</v>
      </c>
      <c r="E1386" s="236" t="s">
        <v>319</v>
      </c>
    </row>
    <row r="1387" spans="1:5" x14ac:dyDescent="0.25">
      <c r="A1387" s="236" t="s">
        <v>5869</v>
      </c>
      <c r="B1387" s="236">
        <v>8393</v>
      </c>
      <c r="C1387" s="236" t="s">
        <v>2607</v>
      </c>
      <c r="D1387" s="236">
        <v>1</v>
      </c>
      <c r="E1387" s="236" t="s">
        <v>319</v>
      </c>
    </row>
    <row r="1388" spans="1:5" x14ac:dyDescent="0.25">
      <c r="A1388" s="236" t="s">
        <v>5870</v>
      </c>
      <c r="B1388" s="236">
        <v>34668</v>
      </c>
      <c r="C1388" s="236" t="s">
        <v>2612</v>
      </c>
      <c r="D1388" s="236">
        <v>1</v>
      </c>
      <c r="E1388" s="236" t="s">
        <v>319</v>
      </c>
    </row>
    <row r="1389" spans="1:5" x14ac:dyDescent="0.25">
      <c r="A1389" s="236" t="s">
        <v>6637</v>
      </c>
      <c r="B1389" s="236">
        <v>33459</v>
      </c>
      <c r="C1389" s="236" t="s">
        <v>251</v>
      </c>
      <c r="D1389" s="236">
        <v>1</v>
      </c>
      <c r="E1389" s="236" t="s">
        <v>319</v>
      </c>
    </row>
    <row r="1390" spans="1:5" x14ac:dyDescent="0.25">
      <c r="A1390" s="236" t="s">
        <v>6638</v>
      </c>
      <c r="B1390" s="236">
        <v>33453</v>
      </c>
      <c r="C1390" s="236" t="s">
        <v>252</v>
      </c>
      <c r="D1390" s="236">
        <v>1</v>
      </c>
      <c r="E1390" s="236" t="s">
        <v>319</v>
      </c>
    </row>
    <row r="1391" spans="1:5" x14ac:dyDescent="0.25">
      <c r="A1391" s="236" t="s">
        <v>5991</v>
      </c>
      <c r="B1391" s="236">
        <v>36108</v>
      </c>
      <c r="C1391" s="236" t="s">
        <v>3047</v>
      </c>
      <c r="D1391" s="236">
        <v>1</v>
      </c>
      <c r="E1391" s="236" t="s">
        <v>319</v>
      </c>
    </row>
    <row r="1392" spans="1:5" x14ac:dyDescent="0.25">
      <c r="A1392" s="236" t="s">
        <v>5290</v>
      </c>
      <c r="B1392" s="236">
        <v>33019</v>
      </c>
      <c r="C1392" s="236" t="s">
        <v>837</v>
      </c>
      <c r="D1392" s="236">
        <v>1</v>
      </c>
      <c r="E1392" s="236" t="s">
        <v>319</v>
      </c>
    </row>
    <row r="1393" spans="1:5" x14ac:dyDescent="0.25">
      <c r="A1393" s="236" t="s">
        <v>5594</v>
      </c>
      <c r="B1393" s="236">
        <v>36995</v>
      </c>
      <c r="C1393" s="236" t="s">
        <v>1818</v>
      </c>
      <c r="D1393" s="236">
        <v>1</v>
      </c>
      <c r="E1393" s="236" t="s">
        <v>319</v>
      </c>
    </row>
    <row r="1394" spans="1:5" x14ac:dyDescent="0.25">
      <c r="A1394" s="236" t="s">
        <v>5595</v>
      </c>
      <c r="B1394" s="236">
        <v>30928</v>
      </c>
      <c r="C1394" s="236" t="s">
        <v>1820</v>
      </c>
      <c r="D1394" s="236">
        <v>1</v>
      </c>
      <c r="E1394" s="236" t="s">
        <v>319</v>
      </c>
    </row>
    <row r="1395" spans="1:5" x14ac:dyDescent="0.25">
      <c r="A1395" s="236" t="s">
        <v>6707</v>
      </c>
      <c r="B1395" s="236">
        <v>38215</v>
      </c>
      <c r="C1395" s="236" t="s">
        <v>7953</v>
      </c>
      <c r="D1395" s="236">
        <v>1</v>
      </c>
      <c r="E1395" s="236" t="s">
        <v>319</v>
      </c>
    </row>
    <row r="1396" spans="1:5" x14ac:dyDescent="0.25">
      <c r="A1396" s="236" t="s">
        <v>5596</v>
      </c>
      <c r="B1396" s="236">
        <v>30376</v>
      </c>
      <c r="C1396" s="236" t="s">
        <v>1826</v>
      </c>
      <c r="D1396" s="236">
        <v>1</v>
      </c>
      <c r="E1396" s="236" t="s">
        <v>319</v>
      </c>
    </row>
    <row r="1397" spans="1:5" x14ac:dyDescent="0.25">
      <c r="A1397" s="236" t="s">
        <v>5597</v>
      </c>
      <c r="B1397" s="236">
        <v>30853</v>
      </c>
      <c r="C1397" s="236" t="s">
        <v>1830</v>
      </c>
      <c r="D1397" s="236">
        <v>1</v>
      </c>
      <c r="E1397" s="236" t="s">
        <v>319</v>
      </c>
    </row>
    <row r="1398" spans="1:5" x14ac:dyDescent="0.25">
      <c r="A1398" s="236" t="s">
        <v>6539</v>
      </c>
      <c r="B1398" s="236">
        <v>8213</v>
      </c>
      <c r="C1398" s="236" t="s">
        <v>7954</v>
      </c>
      <c r="D1398" s="236">
        <v>1</v>
      </c>
      <c r="E1398" s="236" t="s">
        <v>319</v>
      </c>
    </row>
    <row r="1399" spans="1:5" x14ac:dyDescent="0.25">
      <c r="A1399" s="236" t="s">
        <v>5825</v>
      </c>
      <c r="B1399" s="236">
        <v>7780</v>
      </c>
      <c r="C1399" s="236" t="s">
        <v>2436</v>
      </c>
      <c r="D1399" s="236">
        <v>1</v>
      </c>
      <c r="E1399" s="236" t="s">
        <v>319</v>
      </c>
    </row>
    <row r="1400" spans="1:5" x14ac:dyDescent="0.25">
      <c r="A1400" s="236" t="s">
        <v>5189</v>
      </c>
      <c r="B1400" s="236">
        <v>8283</v>
      </c>
      <c r="C1400" s="236" t="s">
        <v>546</v>
      </c>
      <c r="D1400" s="236">
        <v>1</v>
      </c>
      <c r="E1400" s="236" t="s">
        <v>319</v>
      </c>
    </row>
    <row r="1401" spans="1:5" x14ac:dyDescent="0.25">
      <c r="A1401" s="236" t="s">
        <v>5391</v>
      </c>
      <c r="B1401" s="236">
        <v>31858</v>
      </c>
      <c r="C1401" s="236" t="s">
        <v>1161</v>
      </c>
      <c r="D1401" s="236">
        <v>1</v>
      </c>
      <c r="E1401" s="236" t="s">
        <v>319</v>
      </c>
    </row>
    <row r="1402" spans="1:5" x14ac:dyDescent="0.25">
      <c r="A1402" s="236" t="s">
        <v>5209</v>
      </c>
      <c r="B1402" s="236">
        <v>31580</v>
      </c>
      <c r="C1402" s="236" t="s">
        <v>552</v>
      </c>
      <c r="D1402" s="236">
        <v>1</v>
      </c>
      <c r="E1402" s="236" t="s">
        <v>319</v>
      </c>
    </row>
    <row r="1403" spans="1:5" x14ac:dyDescent="0.25">
      <c r="A1403" s="236" t="s">
        <v>5190</v>
      </c>
      <c r="B1403" s="236">
        <v>30518</v>
      </c>
      <c r="C1403" s="236" t="s">
        <v>552</v>
      </c>
      <c r="D1403" s="236">
        <v>1</v>
      </c>
      <c r="E1403" s="236" t="s">
        <v>319</v>
      </c>
    </row>
    <row r="1404" spans="1:5" x14ac:dyDescent="0.25">
      <c r="A1404" s="236" t="s">
        <v>5871</v>
      </c>
      <c r="B1404" s="236">
        <v>38526</v>
      </c>
      <c r="C1404" s="236" t="s">
        <v>2615</v>
      </c>
      <c r="D1404" s="236">
        <v>1</v>
      </c>
      <c r="E1404" s="236" t="s">
        <v>319</v>
      </c>
    </row>
    <row r="1405" spans="1:5" x14ac:dyDescent="0.25">
      <c r="A1405" s="236" t="s">
        <v>6098</v>
      </c>
      <c r="B1405" s="236">
        <v>34499</v>
      </c>
      <c r="C1405" s="236" t="s">
        <v>3179</v>
      </c>
      <c r="D1405" s="236">
        <v>1</v>
      </c>
      <c r="E1405" s="236" t="s">
        <v>319</v>
      </c>
    </row>
    <row r="1406" spans="1:5" x14ac:dyDescent="0.25">
      <c r="A1406" s="236" t="s">
        <v>5497</v>
      </c>
      <c r="B1406" s="236">
        <v>30219</v>
      </c>
      <c r="C1406" s="236" t="s">
        <v>7955</v>
      </c>
      <c r="D1406" s="236">
        <v>1</v>
      </c>
      <c r="E1406" s="236" t="s">
        <v>319</v>
      </c>
    </row>
    <row r="1407" spans="1:5" x14ac:dyDescent="0.25">
      <c r="A1407" s="236" t="s">
        <v>6554</v>
      </c>
      <c r="B1407" s="236">
        <v>32362</v>
      </c>
      <c r="C1407" s="236" t="s">
        <v>7956</v>
      </c>
      <c r="D1407" s="236">
        <v>1</v>
      </c>
      <c r="E1407" s="236" t="s">
        <v>319</v>
      </c>
    </row>
    <row r="1408" spans="1:5" x14ac:dyDescent="0.25">
      <c r="A1408" s="236" t="s">
        <v>6331</v>
      </c>
      <c r="B1408" s="236">
        <v>31916</v>
      </c>
      <c r="C1408" s="236" t="s">
        <v>7957</v>
      </c>
      <c r="D1408" s="236">
        <v>1</v>
      </c>
      <c r="E1408" s="236" t="s">
        <v>319</v>
      </c>
    </row>
    <row r="1409" spans="1:5" x14ac:dyDescent="0.25">
      <c r="A1409" s="236" t="s">
        <v>6099</v>
      </c>
      <c r="B1409" s="236">
        <v>30924</v>
      </c>
      <c r="C1409" s="236" t="s">
        <v>3182</v>
      </c>
      <c r="D1409" s="236">
        <v>1</v>
      </c>
      <c r="E1409" s="236" t="s">
        <v>319</v>
      </c>
    </row>
    <row r="1410" spans="1:5" x14ac:dyDescent="0.25">
      <c r="A1410" s="236" t="s">
        <v>6100</v>
      </c>
      <c r="B1410" s="236">
        <v>31467</v>
      </c>
      <c r="C1410" s="236" t="s">
        <v>3188</v>
      </c>
      <c r="D1410" s="236">
        <v>1</v>
      </c>
      <c r="E1410" s="236" t="s">
        <v>319</v>
      </c>
    </row>
    <row r="1411" spans="1:5" x14ac:dyDescent="0.25">
      <c r="A1411" s="236" t="s">
        <v>5392</v>
      </c>
      <c r="B1411" s="236">
        <v>34045</v>
      </c>
      <c r="C1411" s="236" t="s">
        <v>1164</v>
      </c>
      <c r="D1411" s="236">
        <v>1</v>
      </c>
      <c r="E1411" s="236" t="s">
        <v>319</v>
      </c>
    </row>
    <row r="1412" spans="1:5" x14ac:dyDescent="0.25">
      <c r="A1412" s="236" t="s">
        <v>6431</v>
      </c>
      <c r="B1412" s="236">
        <v>35686</v>
      </c>
      <c r="C1412" s="236" t="s">
        <v>4252</v>
      </c>
      <c r="D1412" s="236">
        <v>1</v>
      </c>
      <c r="E1412" s="236" t="s">
        <v>319</v>
      </c>
    </row>
    <row r="1413" spans="1:5" x14ac:dyDescent="0.25">
      <c r="A1413" s="236" t="s">
        <v>6555</v>
      </c>
      <c r="B1413" s="236">
        <v>32365</v>
      </c>
      <c r="C1413" s="236" t="s">
        <v>7958</v>
      </c>
      <c r="D1413" s="236">
        <v>1</v>
      </c>
      <c r="E1413" s="236" t="s">
        <v>319</v>
      </c>
    </row>
    <row r="1414" spans="1:5" x14ac:dyDescent="0.25">
      <c r="A1414" s="236" t="s">
        <v>5872</v>
      </c>
      <c r="B1414" s="236">
        <v>35871</v>
      </c>
      <c r="C1414" s="236" t="s">
        <v>2617</v>
      </c>
      <c r="D1414" s="236">
        <v>1</v>
      </c>
      <c r="E1414" s="236" t="s">
        <v>319</v>
      </c>
    </row>
    <row r="1415" spans="1:5" x14ac:dyDescent="0.25">
      <c r="A1415" s="236" t="s">
        <v>6639</v>
      </c>
      <c r="B1415" s="236">
        <v>32562</v>
      </c>
      <c r="C1415" s="236" t="s">
        <v>253</v>
      </c>
      <c r="D1415" s="236">
        <v>1</v>
      </c>
      <c r="E1415" s="236" t="s">
        <v>319</v>
      </c>
    </row>
    <row r="1416" spans="1:5" x14ac:dyDescent="0.25">
      <c r="A1416" s="236" t="s">
        <v>5598</v>
      </c>
      <c r="B1416" s="236">
        <v>34863</v>
      </c>
      <c r="C1416" s="236" t="s">
        <v>1835</v>
      </c>
      <c r="D1416" s="236">
        <v>1</v>
      </c>
      <c r="E1416" s="236" t="s">
        <v>319</v>
      </c>
    </row>
    <row r="1417" spans="1:5" x14ac:dyDescent="0.25">
      <c r="A1417" s="236" t="s">
        <v>5152</v>
      </c>
      <c r="B1417" s="236">
        <v>30030</v>
      </c>
      <c r="C1417" s="236" t="s">
        <v>372</v>
      </c>
      <c r="D1417" s="236">
        <v>1</v>
      </c>
      <c r="E1417" s="236" t="s">
        <v>319</v>
      </c>
    </row>
    <row r="1418" spans="1:5" x14ac:dyDescent="0.25">
      <c r="A1418" s="236" t="s">
        <v>5291</v>
      </c>
      <c r="B1418" s="236">
        <v>33954</v>
      </c>
      <c r="C1418" s="236" t="s">
        <v>840</v>
      </c>
      <c r="D1418" s="236">
        <v>1</v>
      </c>
      <c r="E1418" s="236" t="s">
        <v>319</v>
      </c>
    </row>
    <row r="1419" spans="1:5" x14ac:dyDescent="0.25">
      <c r="A1419" s="236" t="s">
        <v>6556</v>
      </c>
      <c r="B1419" s="236">
        <v>32355</v>
      </c>
      <c r="C1419" s="236" t="s">
        <v>7959</v>
      </c>
      <c r="D1419" s="236">
        <v>1</v>
      </c>
      <c r="E1419" s="236" t="s">
        <v>319</v>
      </c>
    </row>
    <row r="1420" spans="1:5" x14ac:dyDescent="0.25">
      <c r="A1420" s="236" t="s">
        <v>6101</v>
      </c>
      <c r="B1420" s="236">
        <v>7423</v>
      </c>
      <c r="C1420" s="236" t="s">
        <v>3194</v>
      </c>
      <c r="D1420" s="236">
        <v>1</v>
      </c>
      <c r="E1420" s="236" t="s">
        <v>319</v>
      </c>
    </row>
    <row r="1421" spans="1:5" x14ac:dyDescent="0.25">
      <c r="A1421" s="236" t="s">
        <v>5153</v>
      </c>
      <c r="B1421" s="236">
        <v>7918</v>
      </c>
      <c r="C1421" s="236" t="s">
        <v>378</v>
      </c>
      <c r="D1421" s="236">
        <v>1</v>
      </c>
      <c r="E1421" s="236" t="s">
        <v>319</v>
      </c>
    </row>
    <row r="1422" spans="1:5" x14ac:dyDescent="0.25">
      <c r="A1422" s="236" t="s">
        <v>5873</v>
      </c>
      <c r="B1422" s="236">
        <v>7795</v>
      </c>
      <c r="C1422" s="236" t="s">
        <v>2620</v>
      </c>
      <c r="D1422" s="236">
        <v>1</v>
      </c>
      <c r="E1422" s="236" t="s">
        <v>319</v>
      </c>
    </row>
    <row r="1423" spans="1:5" x14ac:dyDescent="0.25">
      <c r="A1423" s="236" t="s">
        <v>5874</v>
      </c>
      <c r="B1423" s="236">
        <v>29653</v>
      </c>
      <c r="C1423" s="236" t="s">
        <v>2626</v>
      </c>
      <c r="D1423" s="236">
        <v>1</v>
      </c>
      <c r="E1423" s="236" t="s">
        <v>319</v>
      </c>
    </row>
    <row r="1424" spans="1:5" x14ac:dyDescent="0.25">
      <c r="A1424" s="236" t="s">
        <v>6012</v>
      </c>
      <c r="B1424" s="236">
        <v>36164</v>
      </c>
      <c r="C1424" s="236" t="s">
        <v>7960</v>
      </c>
      <c r="D1424" s="236">
        <v>1</v>
      </c>
      <c r="E1424" s="236" t="s">
        <v>319</v>
      </c>
    </row>
    <row r="1425" spans="1:5" x14ac:dyDescent="0.25">
      <c r="A1425" s="236" t="s">
        <v>6192</v>
      </c>
      <c r="B1425" s="236">
        <v>8183</v>
      </c>
      <c r="C1425" s="236" t="s">
        <v>3558</v>
      </c>
      <c r="D1425" s="236">
        <v>1</v>
      </c>
      <c r="E1425" s="236" t="s">
        <v>319</v>
      </c>
    </row>
    <row r="1426" spans="1:5" x14ac:dyDescent="0.25">
      <c r="A1426" s="236" t="s">
        <v>6193</v>
      </c>
      <c r="B1426" s="236">
        <v>36299</v>
      </c>
      <c r="C1426" s="236" t="s">
        <v>3563</v>
      </c>
      <c r="D1426" s="236">
        <v>1</v>
      </c>
      <c r="E1426" s="236" t="s">
        <v>319</v>
      </c>
    </row>
    <row r="1427" spans="1:5" x14ac:dyDescent="0.25">
      <c r="A1427" s="236" t="s">
        <v>5292</v>
      </c>
      <c r="B1427" s="236">
        <v>32861</v>
      </c>
      <c r="C1427" s="236" t="s">
        <v>842</v>
      </c>
      <c r="D1427" s="236">
        <v>1</v>
      </c>
      <c r="E1427" s="236" t="s">
        <v>319</v>
      </c>
    </row>
    <row r="1428" spans="1:5" x14ac:dyDescent="0.25">
      <c r="A1428" s="236" t="s">
        <v>5599</v>
      </c>
      <c r="B1428" s="236">
        <v>7759</v>
      </c>
      <c r="C1428" s="236" t="s">
        <v>1838</v>
      </c>
      <c r="D1428" s="236">
        <v>1</v>
      </c>
      <c r="E1428" s="236" t="s">
        <v>319</v>
      </c>
    </row>
    <row r="1429" spans="1:5" x14ac:dyDescent="0.25">
      <c r="A1429" s="236" t="s">
        <v>5600</v>
      </c>
      <c r="B1429" s="236">
        <v>8289</v>
      </c>
      <c r="C1429" s="236" t="s">
        <v>1843</v>
      </c>
      <c r="D1429" s="236">
        <v>1</v>
      </c>
      <c r="E1429" s="236" t="s">
        <v>319</v>
      </c>
    </row>
    <row r="1430" spans="1:5" x14ac:dyDescent="0.25">
      <c r="A1430" s="236" t="s">
        <v>5241</v>
      </c>
      <c r="B1430" s="236">
        <v>30774</v>
      </c>
      <c r="C1430" s="236" t="s">
        <v>669</v>
      </c>
      <c r="D1430" s="236">
        <v>1</v>
      </c>
      <c r="E1430" s="236" t="s">
        <v>319</v>
      </c>
    </row>
    <row r="1431" spans="1:5" x14ac:dyDescent="0.25">
      <c r="A1431" s="236" t="s">
        <v>5293</v>
      </c>
      <c r="B1431" s="236">
        <v>30626</v>
      </c>
      <c r="C1431" s="236" t="s">
        <v>846</v>
      </c>
      <c r="D1431" s="236">
        <v>1</v>
      </c>
      <c r="E1431" s="236" t="s">
        <v>319</v>
      </c>
    </row>
    <row r="1432" spans="1:5" x14ac:dyDescent="0.25">
      <c r="A1432" s="236" t="s">
        <v>6194</v>
      </c>
      <c r="B1432" s="236">
        <v>35024</v>
      </c>
      <c r="C1432" s="236" t="s">
        <v>3565</v>
      </c>
      <c r="D1432" s="236">
        <v>1</v>
      </c>
      <c r="E1432" s="236" t="s">
        <v>319</v>
      </c>
    </row>
    <row r="1433" spans="1:5" x14ac:dyDescent="0.25">
      <c r="A1433" s="236" t="s">
        <v>6708</v>
      </c>
      <c r="B1433" s="236">
        <v>38230</v>
      </c>
      <c r="C1433" s="236" t="s">
        <v>7961</v>
      </c>
      <c r="D1433" s="236">
        <v>1</v>
      </c>
      <c r="E1433" s="236" t="s">
        <v>319</v>
      </c>
    </row>
    <row r="1434" spans="1:5" x14ac:dyDescent="0.25">
      <c r="A1434" s="236" t="s">
        <v>6013</v>
      </c>
      <c r="B1434" s="236">
        <v>36859</v>
      </c>
      <c r="C1434" s="236" t="s">
        <v>7962</v>
      </c>
      <c r="D1434" s="236">
        <v>1</v>
      </c>
      <c r="E1434" s="236" t="s">
        <v>319</v>
      </c>
    </row>
    <row r="1435" spans="1:5" x14ac:dyDescent="0.25">
      <c r="A1435" s="236" t="s">
        <v>5294</v>
      </c>
      <c r="B1435" s="236">
        <v>33013</v>
      </c>
      <c r="C1435" s="236" t="s">
        <v>851</v>
      </c>
      <c r="D1435" s="236">
        <v>1</v>
      </c>
      <c r="E1435" s="236" t="s">
        <v>319</v>
      </c>
    </row>
    <row r="1436" spans="1:5" x14ac:dyDescent="0.25">
      <c r="A1436" s="236" t="s">
        <v>5295</v>
      </c>
      <c r="B1436" s="236">
        <v>30877</v>
      </c>
      <c r="C1436" s="236" t="s">
        <v>854</v>
      </c>
      <c r="D1436" s="236">
        <v>1</v>
      </c>
      <c r="E1436" s="236" t="s">
        <v>319</v>
      </c>
    </row>
    <row r="1437" spans="1:5" x14ac:dyDescent="0.25">
      <c r="A1437" s="236" t="s">
        <v>5296</v>
      </c>
      <c r="B1437" s="236">
        <v>30886</v>
      </c>
      <c r="C1437" s="236" t="s">
        <v>857</v>
      </c>
      <c r="D1437" s="236">
        <v>1</v>
      </c>
      <c r="E1437" s="236" t="s">
        <v>319</v>
      </c>
    </row>
    <row r="1438" spans="1:5" x14ac:dyDescent="0.25">
      <c r="A1438" s="236" t="s">
        <v>6014</v>
      </c>
      <c r="B1438" s="236">
        <v>36194</v>
      </c>
      <c r="C1438" s="236" t="s">
        <v>7963</v>
      </c>
      <c r="D1438" s="236">
        <v>1</v>
      </c>
      <c r="E1438" s="236" t="s">
        <v>319</v>
      </c>
    </row>
    <row r="1439" spans="1:5" x14ac:dyDescent="0.25">
      <c r="A1439" s="236" t="s">
        <v>6640</v>
      </c>
      <c r="B1439" s="236">
        <v>29336</v>
      </c>
      <c r="C1439" s="236" t="s">
        <v>254</v>
      </c>
      <c r="D1439" s="236">
        <v>1</v>
      </c>
      <c r="E1439" s="236" t="s">
        <v>319</v>
      </c>
    </row>
    <row r="1440" spans="1:5" x14ac:dyDescent="0.25">
      <c r="A1440" s="236" t="s">
        <v>6195</v>
      </c>
      <c r="B1440" s="236">
        <v>35631</v>
      </c>
      <c r="C1440" s="236" t="s">
        <v>3571</v>
      </c>
      <c r="D1440" s="236">
        <v>1</v>
      </c>
      <c r="E1440" s="236" t="s">
        <v>319</v>
      </c>
    </row>
    <row r="1441" spans="1:5" x14ac:dyDescent="0.25">
      <c r="A1441" s="236" t="s">
        <v>6196</v>
      </c>
      <c r="B1441" s="236">
        <v>7999</v>
      </c>
      <c r="C1441" s="236" t="s">
        <v>3577</v>
      </c>
      <c r="D1441" s="236">
        <v>1</v>
      </c>
      <c r="E1441" s="236" t="s">
        <v>319</v>
      </c>
    </row>
    <row r="1442" spans="1:5" x14ac:dyDescent="0.25">
      <c r="A1442" s="236" t="s">
        <v>6432</v>
      </c>
      <c r="B1442" s="236">
        <v>36174</v>
      </c>
      <c r="C1442" s="236" t="s">
        <v>4253</v>
      </c>
      <c r="D1442" s="236">
        <v>1</v>
      </c>
      <c r="E1442" s="236" t="s">
        <v>319</v>
      </c>
    </row>
    <row r="1443" spans="1:5" x14ac:dyDescent="0.25">
      <c r="A1443" s="236" t="s">
        <v>6332</v>
      </c>
      <c r="B1443" s="236">
        <v>31029</v>
      </c>
      <c r="C1443" s="236" t="s">
        <v>7964</v>
      </c>
      <c r="D1443" s="236">
        <v>1</v>
      </c>
      <c r="E1443" s="236" t="s">
        <v>319</v>
      </c>
    </row>
    <row r="1444" spans="1:5" x14ac:dyDescent="0.25">
      <c r="A1444" s="236" t="s">
        <v>6641</v>
      </c>
      <c r="B1444" s="236">
        <v>33704</v>
      </c>
      <c r="C1444" s="236" t="s">
        <v>4452</v>
      </c>
      <c r="D1444" s="236">
        <v>1</v>
      </c>
      <c r="E1444" s="236" t="s">
        <v>319</v>
      </c>
    </row>
    <row r="1445" spans="1:5" x14ac:dyDescent="0.25">
      <c r="A1445" s="236" t="s">
        <v>6642</v>
      </c>
      <c r="B1445" s="236">
        <v>33701</v>
      </c>
      <c r="C1445" s="236" t="s">
        <v>4453</v>
      </c>
      <c r="D1445" s="236">
        <v>1</v>
      </c>
      <c r="E1445" s="236" t="s">
        <v>319</v>
      </c>
    </row>
    <row r="1446" spans="1:5" x14ac:dyDescent="0.25">
      <c r="A1446" s="236" t="s">
        <v>6643</v>
      </c>
      <c r="B1446" s="236">
        <v>33707</v>
      </c>
      <c r="C1446" s="236" t="s">
        <v>4454</v>
      </c>
      <c r="D1446" s="236">
        <v>1</v>
      </c>
      <c r="E1446" s="236" t="s">
        <v>319</v>
      </c>
    </row>
    <row r="1447" spans="1:5" x14ac:dyDescent="0.25">
      <c r="A1447" s="236" t="s">
        <v>6644</v>
      </c>
      <c r="B1447" s="236">
        <v>33695</v>
      </c>
      <c r="C1447" s="236" t="s">
        <v>4455</v>
      </c>
      <c r="D1447" s="236">
        <v>1</v>
      </c>
      <c r="E1447" s="236" t="s">
        <v>319</v>
      </c>
    </row>
    <row r="1448" spans="1:5" x14ac:dyDescent="0.25">
      <c r="A1448" s="236" t="s">
        <v>6645</v>
      </c>
      <c r="B1448" s="236">
        <v>33698</v>
      </c>
      <c r="C1448" s="236" t="s">
        <v>4456</v>
      </c>
      <c r="D1448" s="236">
        <v>1</v>
      </c>
      <c r="E1448" s="236" t="s">
        <v>319</v>
      </c>
    </row>
    <row r="1449" spans="1:5" x14ac:dyDescent="0.25">
      <c r="A1449" s="236" t="s">
        <v>6433</v>
      </c>
      <c r="B1449" s="236">
        <v>35489</v>
      </c>
      <c r="C1449" s="236" t="s">
        <v>4254</v>
      </c>
      <c r="D1449" s="236">
        <v>1</v>
      </c>
      <c r="E1449" s="236" t="s">
        <v>319</v>
      </c>
    </row>
    <row r="1450" spans="1:5" x14ac:dyDescent="0.25">
      <c r="A1450" s="236" t="s">
        <v>6434</v>
      </c>
      <c r="B1450" s="236">
        <v>35494</v>
      </c>
      <c r="C1450" s="236" t="s">
        <v>4255</v>
      </c>
      <c r="D1450" s="236">
        <v>1</v>
      </c>
      <c r="E1450" s="236" t="s">
        <v>319</v>
      </c>
    </row>
    <row r="1451" spans="1:5" x14ac:dyDescent="0.25">
      <c r="A1451" s="236" t="s">
        <v>5601</v>
      </c>
      <c r="B1451" s="236">
        <v>34902</v>
      </c>
      <c r="C1451" s="236" t="s">
        <v>1848</v>
      </c>
      <c r="D1451" s="236">
        <v>1</v>
      </c>
      <c r="E1451" s="236" t="s">
        <v>319</v>
      </c>
    </row>
    <row r="1452" spans="1:5" x14ac:dyDescent="0.25">
      <c r="A1452" s="236" t="s">
        <v>6333</v>
      </c>
      <c r="B1452" s="236">
        <v>30972</v>
      </c>
      <c r="C1452" s="236" t="s">
        <v>7965</v>
      </c>
      <c r="D1452" s="236">
        <v>1</v>
      </c>
      <c r="E1452" s="236" t="s">
        <v>319</v>
      </c>
    </row>
    <row r="1453" spans="1:5" x14ac:dyDescent="0.25">
      <c r="A1453" s="236" t="s">
        <v>6015</v>
      </c>
      <c r="B1453" s="236">
        <v>36803</v>
      </c>
      <c r="C1453" s="236" t="s">
        <v>7966</v>
      </c>
      <c r="D1453" s="236">
        <v>1</v>
      </c>
      <c r="E1453" s="236" t="s">
        <v>319</v>
      </c>
    </row>
    <row r="1454" spans="1:5" x14ac:dyDescent="0.25">
      <c r="A1454" s="236" t="s">
        <v>6016</v>
      </c>
      <c r="B1454" s="236">
        <v>36884</v>
      </c>
      <c r="C1454" s="236" t="s">
        <v>7967</v>
      </c>
      <c r="D1454" s="236">
        <v>1</v>
      </c>
      <c r="E1454" s="236" t="s">
        <v>319</v>
      </c>
    </row>
    <row r="1455" spans="1:5" x14ac:dyDescent="0.25">
      <c r="A1455" s="236" t="s">
        <v>6051</v>
      </c>
      <c r="B1455" s="236">
        <v>34456</v>
      </c>
      <c r="C1455" s="236" t="s">
        <v>7968</v>
      </c>
      <c r="D1455" s="236">
        <v>1</v>
      </c>
      <c r="E1455" s="236" t="s">
        <v>319</v>
      </c>
    </row>
    <row r="1456" spans="1:5" x14ac:dyDescent="0.25">
      <c r="A1456" s="236" t="s">
        <v>7969</v>
      </c>
      <c r="B1456" s="236">
        <v>34526</v>
      </c>
      <c r="C1456" s="236" t="s">
        <v>7970</v>
      </c>
      <c r="D1456" s="236">
        <v>1</v>
      </c>
      <c r="E1456" s="236" t="s">
        <v>319</v>
      </c>
    </row>
    <row r="1457" spans="1:5" x14ac:dyDescent="0.25">
      <c r="A1457" s="236" t="s">
        <v>5602</v>
      </c>
      <c r="B1457" s="236">
        <v>7285</v>
      </c>
      <c r="C1457" s="236" t="s">
        <v>1850</v>
      </c>
      <c r="D1457" s="236">
        <v>1</v>
      </c>
      <c r="E1457" s="236" t="s">
        <v>319</v>
      </c>
    </row>
    <row r="1458" spans="1:5" x14ac:dyDescent="0.25">
      <c r="A1458" s="236" t="s">
        <v>5603</v>
      </c>
      <c r="B1458" s="236">
        <v>34392</v>
      </c>
      <c r="C1458" s="236" t="s">
        <v>1854</v>
      </c>
      <c r="D1458" s="236">
        <v>1</v>
      </c>
      <c r="E1458" s="236" t="s">
        <v>319</v>
      </c>
    </row>
    <row r="1459" spans="1:5" x14ac:dyDescent="0.25">
      <c r="A1459" s="236" t="s">
        <v>5393</v>
      </c>
      <c r="B1459" s="236">
        <v>7627</v>
      </c>
      <c r="C1459" s="236" t="s">
        <v>1169</v>
      </c>
      <c r="D1459" s="236">
        <v>1</v>
      </c>
      <c r="E1459" s="236" t="s">
        <v>319</v>
      </c>
    </row>
    <row r="1460" spans="1:5" x14ac:dyDescent="0.25">
      <c r="A1460" s="236" t="s">
        <v>6709</v>
      </c>
      <c r="B1460" s="236">
        <v>34671</v>
      </c>
      <c r="C1460" s="236" t="s">
        <v>7971</v>
      </c>
      <c r="D1460" s="236">
        <v>1</v>
      </c>
      <c r="E1460" s="236" t="s">
        <v>319</v>
      </c>
    </row>
    <row r="1461" spans="1:5" x14ac:dyDescent="0.25">
      <c r="A1461" s="236" t="s">
        <v>5875</v>
      </c>
      <c r="B1461" s="236">
        <v>7763</v>
      </c>
      <c r="C1461" s="236" t="s">
        <v>2628</v>
      </c>
      <c r="D1461" s="236">
        <v>1</v>
      </c>
      <c r="E1461" s="236" t="s">
        <v>319</v>
      </c>
    </row>
    <row r="1462" spans="1:5" x14ac:dyDescent="0.25">
      <c r="A1462" s="236" t="s">
        <v>6574</v>
      </c>
      <c r="B1462" s="236">
        <v>30437</v>
      </c>
      <c r="C1462" s="236" t="s">
        <v>99</v>
      </c>
      <c r="D1462" s="236">
        <v>1</v>
      </c>
      <c r="E1462" s="236" t="s">
        <v>319</v>
      </c>
    </row>
    <row r="1463" spans="1:5" x14ac:dyDescent="0.25">
      <c r="A1463" s="236" t="s">
        <v>6575</v>
      </c>
      <c r="B1463" s="236">
        <v>30446</v>
      </c>
      <c r="C1463" s="236" t="s">
        <v>102</v>
      </c>
      <c r="D1463" s="236">
        <v>1</v>
      </c>
      <c r="E1463" s="236" t="s">
        <v>319</v>
      </c>
    </row>
    <row r="1464" spans="1:5" x14ac:dyDescent="0.25">
      <c r="A1464" s="236" t="s">
        <v>6576</v>
      </c>
      <c r="B1464" s="236">
        <v>30449</v>
      </c>
      <c r="C1464" s="236" t="s">
        <v>105</v>
      </c>
      <c r="D1464" s="236">
        <v>1</v>
      </c>
      <c r="E1464" s="236" t="s">
        <v>319</v>
      </c>
    </row>
    <row r="1465" spans="1:5" x14ac:dyDescent="0.25">
      <c r="A1465" s="236" t="s">
        <v>6577</v>
      </c>
      <c r="B1465" s="236">
        <v>35612</v>
      </c>
      <c r="C1465" s="236" t="s">
        <v>108</v>
      </c>
      <c r="D1465" s="236">
        <v>1</v>
      </c>
      <c r="E1465" s="236" t="s">
        <v>319</v>
      </c>
    </row>
    <row r="1466" spans="1:5" x14ac:dyDescent="0.25">
      <c r="A1466" s="236" t="s">
        <v>5604</v>
      </c>
      <c r="B1466" s="236">
        <v>28910</v>
      </c>
      <c r="C1466" s="236" t="s">
        <v>1857</v>
      </c>
      <c r="D1466" s="236">
        <v>1</v>
      </c>
      <c r="E1466" s="236" t="s">
        <v>319</v>
      </c>
    </row>
    <row r="1467" spans="1:5" x14ac:dyDescent="0.25">
      <c r="A1467" s="236" t="s">
        <v>5605</v>
      </c>
      <c r="B1467" s="236">
        <v>34836</v>
      </c>
      <c r="C1467" s="236" t="s">
        <v>1861</v>
      </c>
      <c r="D1467" s="236">
        <v>1</v>
      </c>
      <c r="E1467" s="236" t="s">
        <v>319</v>
      </c>
    </row>
    <row r="1468" spans="1:5" x14ac:dyDescent="0.25">
      <c r="A1468" s="236" t="s">
        <v>5606</v>
      </c>
      <c r="B1468" s="236">
        <v>32604</v>
      </c>
      <c r="C1468" s="236" t="s">
        <v>1863</v>
      </c>
      <c r="D1468" s="236">
        <v>1</v>
      </c>
      <c r="E1468" s="236" t="s">
        <v>319</v>
      </c>
    </row>
    <row r="1469" spans="1:5" x14ac:dyDescent="0.25">
      <c r="A1469" s="236" t="s">
        <v>5297</v>
      </c>
      <c r="B1469" s="236">
        <v>30838</v>
      </c>
      <c r="C1469" s="236" t="s">
        <v>859</v>
      </c>
      <c r="D1469" s="236">
        <v>1</v>
      </c>
      <c r="E1469" s="236" t="s">
        <v>319</v>
      </c>
    </row>
    <row r="1470" spans="1:5" x14ac:dyDescent="0.25">
      <c r="A1470" s="236" t="s">
        <v>5394</v>
      </c>
      <c r="B1470" s="236">
        <v>7559</v>
      </c>
      <c r="C1470" s="236" t="s">
        <v>1175</v>
      </c>
      <c r="D1470" s="236">
        <v>1</v>
      </c>
      <c r="E1470" s="236" t="s">
        <v>319</v>
      </c>
    </row>
    <row r="1471" spans="1:5" x14ac:dyDescent="0.25">
      <c r="A1471" s="236" t="s">
        <v>6710</v>
      </c>
      <c r="B1471" s="236">
        <v>38220</v>
      </c>
      <c r="C1471" s="236" t="s">
        <v>7972</v>
      </c>
      <c r="D1471" s="236">
        <v>1</v>
      </c>
      <c r="E1471" s="236" t="s">
        <v>319</v>
      </c>
    </row>
    <row r="1472" spans="1:5" x14ac:dyDescent="0.25">
      <c r="A1472" s="236" t="s">
        <v>5395</v>
      </c>
      <c r="B1472" s="236">
        <v>7695</v>
      </c>
      <c r="C1472" s="236" t="s">
        <v>1181</v>
      </c>
      <c r="D1472" s="236">
        <v>1</v>
      </c>
      <c r="E1472" s="236" t="s">
        <v>319</v>
      </c>
    </row>
    <row r="1473" spans="1:5" x14ac:dyDescent="0.25">
      <c r="A1473" s="236" t="s">
        <v>5298</v>
      </c>
      <c r="B1473" s="236">
        <v>33972</v>
      </c>
      <c r="C1473" s="236" t="s">
        <v>864</v>
      </c>
      <c r="D1473" s="236">
        <v>1</v>
      </c>
      <c r="E1473" s="236" t="s">
        <v>319</v>
      </c>
    </row>
    <row r="1474" spans="1:5" x14ac:dyDescent="0.25">
      <c r="A1474" s="236" t="s">
        <v>5396</v>
      </c>
      <c r="B1474" s="236">
        <v>29828</v>
      </c>
      <c r="C1474" s="236" t="s">
        <v>1187</v>
      </c>
      <c r="D1474" s="236">
        <v>1</v>
      </c>
      <c r="E1474" s="236" t="s">
        <v>319</v>
      </c>
    </row>
    <row r="1475" spans="1:5" x14ac:dyDescent="0.25">
      <c r="A1475" s="236" t="s">
        <v>6197</v>
      </c>
      <c r="B1475" s="236">
        <v>38551</v>
      </c>
      <c r="C1475" s="236" t="s">
        <v>3583</v>
      </c>
      <c r="D1475" s="236">
        <v>1</v>
      </c>
      <c r="E1475" s="236" t="s">
        <v>319</v>
      </c>
    </row>
    <row r="1476" spans="1:5" x14ac:dyDescent="0.25">
      <c r="A1476" s="236" t="s">
        <v>5154</v>
      </c>
      <c r="B1476" s="236">
        <v>8127</v>
      </c>
      <c r="C1476" s="236" t="s">
        <v>382</v>
      </c>
      <c r="D1476" s="236">
        <v>1</v>
      </c>
      <c r="E1476" s="236" t="s">
        <v>319</v>
      </c>
    </row>
    <row r="1477" spans="1:5" x14ac:dyDescent="0.25">
      <c r="A1477" s="236" t="s">
        <v>6690</v>
      </c>
      <c r="B1477" s="236">
        <v>8399</v>
      </c>
      <c r="C1477" s="236" t="s">
        <v>7973</v>
      </c>
      <c r="D1477" s="236">
        <v>1</v>
      </c>
      <c r="E1477" s="236" t="s">
        <v>319</v>
      </c>
    </row>
    <row r="1478" spans="1:5" x14ac:dyDescent="0.25">
      <c r="A1478" s="236" t="s">
        <v>5876</v>
      </c>
      <c r="B1478" s="236">
        <v>33877</v>
      </c>
      <c r="C1478" s="236" t="s">
        <v>2633</v>
      </c>
      <c r="D1478" s="236">
        <v>1</v>
      </c>
      <c r="E1478" s="236" t="s">
        <v>319</v>
      </c>
    </row>
    <row r="1479" spans="1:5" x14ac:dyDescent="0.25">
      <c r="A1479" s="236" t="s">
        <v>6198</v>
      </c>
      <c r="B1479" s="236">
        <v>36425</v>
      </c>
      <c r="C1479" s="236" t="s">
        <v>3587</v>
      </c>
      <c r="D1479" s="236">
        <v>1</v>
      </c>
      <c r="E1479" s="236" t="s">
        <v>319</v>
      </c>
    </row>
    <row r="1480" spans="1:5" x14ac:dyDescent="0.25">
      <c r="A1480" s="236" t="s">
        <v>6199</v>
      </c>
      <c r="B1480" s="236">
        <v>35786</v>
      </c>
      <c r="C1480" s="236" t="s">
        <v>3590</v>
      </c>
      <c r="D1480" s="236">
        <v>1</v>
      </c>
      <c r="E1480" s="236" t="s">
        <v>319</v>
      </c>
    </row>
    <row r="1481" spans="1:5" x14ac:dyDescent="0.25">
      <c r="A1481" s="236" t="s">
        <v>6200</v>
      </c>
      <c r="B1481" s="236">
        <v>36643</v>
      </c>
      <c r="C1481" s="236" t="s">
        <v>3593</v>
      </c>
      <c r="D1481" s="236">
        <v>1</v>
      </c>
      <c r="E1481" s="236" t="s">
        <v>319</v>
      </c>
    </row>
    <row r="1482" spans="1:5" x14ac:dyDescent="0.25">
      <c r="A1482" s="236" t="s">
        <v>5136</v>
      </c>
      <c r="B1482" s="236">
        <v>38583</v>
      </c>
      <c r="C1482" s="236" t="s">
        <v>1193</v>
      </c>
      <c r="D1482" s="236">
        <v>1</v>
      </c>
      <c r="E1482" s="236" t="s">
        <v>319</v>
      </c>
    </row>
    <row r="1483" spans="1:5" x14ac:dyDescent="0.25">
      <c r="A1483" s="236" t="s">
        <v>5397</v>
      </c>
      <c r="B1483" s="236">
        <v>7616</v>
      </c>
      <c r="C1483" s="236" t="s">
        <v>1193</v>
      </c>
      <c r="D1483" s="236">
        <v>1</v>
      </c>
      <c r="E1483" s="236" t="s">
        <v>319</v>
      </c>
    </row>
    <row r="1484" spans="1:5" x14ac:dyDescent="0.25">
      <c r="A1484" s="236" t="s">
        <v>5877</v>
      </c>
      <c r="B1484" s="236">
        <v>34725</v>
      </c>
      <c r="C1484" s="236" t="s">
        <v>2639</v>
      </c>
      <c r="D1484" s="236">
        <v>1</v>
      </c>
      <c r="E1484" s="236" t="s">
        <v>319</v>
      </c>
    </row>
    <row r="1485" spans="1:5" x14ac:dyDescent="0.25">
      <c r="A1485" s="236" t="s">
        <v>6201</v>
      </c>
      <c r="B1485" s="236">
        <v>36367</v>
      </c>
      <c r="C1485" s="236" t="s">
        <v>3596</v>
      </c>
      <c r="D1485" s="236">
        <v>1</v>
      </c>
      <c r="E1485" s="236" t="s">
        <v>319</v>
      </c>
    </row>
    <row r="1486" spans="1:5" x14ac:dyDescent="0.25">
      <c r="A1486" s="236" t="s">
        <v>5607</v>
      </c>
      <c r="B1486" s="236">
        <v>34764</v>
      </c>
      <c r="C1486" s="236" t="s">
        <v>1867</v>
      </c>
      <c r="D1486" s="236">
        <v>1</v>
      </c>
      <c r="E1486" s="236" t="s">
        <v>319</v>
      </c>
    </row>
    <row r="1487" spans="1:5" x14ac:dyDescent="0.25">
      <c r="A1487" s="236" t="s">
        <v>6202</v>
      </c>
      <c r="B1487" s="236">
        <v>36274</v>
      </c>
      <c r="C1487" s="236" t="s">
        <v>3599</v>
      </c>
      <c r="D1487" s="236">
        <v>1</v>
      </c>
      <c r="E1487" s="236" t="s">
        <v>319</v>
      </c>
    </row>
    <row r="1488" spans="1:5" x14ac:dyDescent="0.25">
      <c r="A1488" s="236" t="s">
        <v>6102</v>
      </c>
      <c r="B1488" s="236">
        <v>34247</v>
      </c>
      <c r="C1488" s="236" t="s">
        <v>3200</v>
      </c>
      <c r="D1488" s="236">
        <v>1</v>
      </c>
      <c r="E1488" s="236" t="s">
        <v>319</v>
      </c>
    </row>
    <row r="1489" spans="1:5" x14ac:dyDescent="0.25">
      <c r="A1489" s="236" t="s">
        <v>5398</v>
      </c>
      <c r="B1489" s="236">
        <v>7574</v>
      </c>
      <c r="C1489" s="236" t="s">
        <v>1198</v>
      </c>
      <c r="D1489" s="236">
        <v>1</v>
      </c>
      <c r="E1489" s="236" t="s">
        <v>319</v>
      </c>
    </row>
    <row r="1490" spans="1:5" x14ac:dyDescent="0.25">
      <c r="A1490" s="236" t="s">
        <v>5137</v>
      </c>
      <c r="B1490" s="236">
        <v>38488</v>
      </c>
      <c r="C1490" s="236" t="s">
        <v>1198</v>
      </c>
      <c r="D1490" s="236">
        <v>1</v>
      </c>
      <c r="E1490" s="236" t="s">
        <v>319</v>
      </c>
    </row>
    <row r="1491" spans="1:5" x14ac:dyDescent="0.25">
      <c r="A1491" s="236" t="s">
        <v>6435</v>
      </c>
      <c r="B1491" s="236">
        <v>35519</v>
      </c>
      <c r="C1491" s="236" t="s">
        <v>4256</v>
      </c>
      <c r="D1491" s="236">
        <v>1</v>
      </c>
      <c r="E1491" s="236" t="s">
        <v>319</v>
      </c>
    </row>
    <row r="1492" spans="1:5" x14ac:dyDescent="0.25">
      <c r="A1492" s="236" t="s">
        <v>5608</v>
      </c>
      <c r="B1492" s="236">
        <v>34845</v>
      </c>
      <c r="C1492" s="236" t="s">
        <v>1870</v>
      </c>
      <c r="D1492" s="236">
        <v>1</v>
      </c>
      <c r="E1492" s="236" t="s">
        <v>319</v>
      </c>
    </row>
    <row r="1493" spans="1:5" x14ac:dyDescent="0.25">
      <c r="A1493" s="236" t="s">
        <v>6103</v>
      </c>
      <c r="B1493" s="236">
        <v>34226</v>
      </c>
      <c r="C1493" s="236" t="s">
        <v>3203</v>
      </c>
      <c r="D1493" s="236">
        <v>1</v>
      </c>
      <c r="E1493" s="236" t="s">
        <v>319</v>
      </c>
    </row>
    <row r="1494" spans="1:5" x14ac:dyDescent="0.25">
      <c r="A1494" s="236" t="s">
        <v>6646</v>
      </c>
      <c r="B1494" s="236">
        <v>33474</v>
      </c>
      <c r="C1494" s="236" t="s">
        <v>4457</v>
      </c>
      <c r="D1494" s="236">
        <v>1</v>
      </c>
      <c r="E1494" s="236" t="s">
        <v>319</v>
      </c>
    </row>
    <row r="1495" spans="1:5" x14ac:dyDescent="0.25">
      <c r="A1495" s="236" t="s">
        <v>5609</v>
      </c>
      <c r="B1495" s="236">
        <v>7310</v>
      </c>
      <c r="C1495" s="236" t="s">
        <v>1873</v>
      </c>
      <c r="D1495" s="236">
        <v>1</v>
      </c>
      <c r="E1495" s="236" t="s">
        <v>319</v>
      </c>
    </row>
    <row r="1496" spans="1:5" x14ac:dyDescent="0.25">
      <c r="A1496" s="236" t="s">
        <v>6711</v>
      </c>
      <c r="B1496" s="236">
        <v>32472</v>
      </c>
      <c r="C1496" s="236" t="s">
        <v>7974</v>
      </c>
      <c r="D1496" s="236">
        <v>1</v>
      </c>
      <c r="E1496" s="236" t="s">
        <v>319</v>
      </c>
    </row>
    <row r="1497" spans="1:5" x14ac:dyDescent="0.25">
      <c r="A1497" s="236" t="s">
        <v>6647</v>
      </c>
      <c r="B1497" s="236">
        <v>35329</v>
      </c>
      <c r="C1497" s="236" t="s">
        <v>4458</v>
      </c>
      <c r="D1497" s="236">
        <v>1</v>
      </c>
      <c r="E1497" s="236" t="s">
        <v>319</v>
      </c>
    </row>
    <row r="1498" spans="1:5" x14ac:dyDescent="0.25">
      <c r="A1498" s="236" t="s">
        <v>5878</v>
      </c>
      <c r="B1498" s="236">
        <v>36955</v>
      </c>
      <c r="C1498" s="236" t="s">
        <v>2641</v>
      </c>
      <c r="D1498" s="236">
        <v>1</v>
      </c>
      <c r="E1498" s="236" t="s">
        <v>319</v>
      </c>
    </row>
    <row r="1499" spans="1:5" x14ac:dyDescent="0.25">
      <c r="A1499" s="236" t="s">
        <v>5879</v>
      </c>
      <c r="B1499" s="236">
        <v>8386</v>
      </c>
      <c r="C1499" s="236" t="s">
        <v>2643</v>
      </c>
      <c r="D1499" s="236">
        <v>1</v>
      </c>
      <c r="E1499" s="236" t="s">
        <v>319</v>
      </c>
    </row>
    <row r="1500" spans="1:5" x14ac:dyDescent="0.25">
      <c r="A1500" s="236" t="s">
        <v>6334</v>
      </c>
      <c r="B1500" s="236">
        <v>31419</v>
      </c>
      <c r="C1500" s="236" t="s">
        <v>7975</v>
      </c>
      <c r="D1500" s="236">
        <v>1</v>
      </c>
      <c r="E1500" s="236" t="s">
        <v>319</v>
      </c>
    </row>
    <row r="1501" spans="1:5" x14ac:dyDescent="0.25">
      <c r="A1501" s="236" t="s">
        <v>6648</v>
      </c>
      <c r="B1501" s="236">
        <v>28562</v>
      </c>
      <c r="C1501" s="236" t="s">
        <v>255</v>
      </c>
      <c r="D1501" s="236">
        <v>1</v>
      </c>
      <c r="E1501" s="236" t="s">
        <v>319</v>
      </c>
    </row>
    <row r="1502" spans="1:5" x14ac:dyDescent="0.25">
      <c r="A1502" s="236" t="s">
        <v>6203</v>
      </c>
      <c r="B1502" s="236">
        <v>36224</v>
      </c>
      <c r="C1502" s="236" t="s">
        <v>3605</v>
      </c>
      <c r="D1502" s="236">
        <v>1</v>
      </c>
      <c r="E1502" s="236" t="s">
        <v>319</v>
      </c>
    </row>
    <row r="1503" spans="1:5" x14ac:dyDescent="0.25">
      <c r="A1503" s="236" t="s">
        <v>6104</v>
      </c>
      <c r="B1503" s="236">
        <v>7813</v>
      </c>
      <c r="C1503" s="236" t="s">
        <v>3205</v>
      </c>
      <c r="D1503" s="236">
        <v>1</v>
      </c>
      <c r="E1503" s="236" t="s">
        <v>319</v>
      </c>
    </row>
    <row r="1504" spans="1:5" x14ac:dyDescent="0.25">
      <c r="A1504" s="236" t="s">
        <v>5228</v>
      </c>
      <c r="B1504" s="236">
        <v>8280</v>
      </c>
      <c r="C1504" s="236" t="s">
        <v>7976</v>
      </c>
      <c r="D1504" s="236">
        <v>1</v>
      </c>
      <c r="E1504" s="236" t="s">
        <v>319</v>
      </c>
    </row>
    <row r="1505" spans="1:5" x14ac:dyDescent="0.25">
      <c r="A1505" s="236" t="s">
        <v>5299</v>
      </c>
      <c r="B1505" s="236">
        <v>36088</v>
      </c>
      <c r="C1505" s="236" t="s">
        <v>865</v>
      </c>
      <c r="D1505" s="236">
        <v>1</v>
      </c>
      <c r="E1505" s="236" t="s">
        <v>319</v>
      </c>
    </row>
    <row r="1506" spans="1:5" x14ac:dyDescent="0.25">
      <c r="A1506" s="236" t="s">
        <v>6335</v>
      </c>
      <c r="B1506" s="236">
        <v>31269</v>
      </c>
      <c r="C1506" s="236" t="s">
        <v>7977</v>
      </c>
      <c r="D1506" s="236">
        <v>1</v>
      </c>
      <c r="E1506" s="236" t="s">
        <v>319</v>
      </c>
    </row>
    <row r="1507" spans="1:5" x14ac:dyDescent="0.25">
      <c r="A1507" s="236" t="s">
        <v>5242</v>
      </c>
      <c r="B1507" s="236">
        <v>30264</v>
      </c>
      <c r="C1507" s="236" t="s">
        <v>674</v>
      </c>
      <c r="D1507" s="236">
        <v>1</v>
      </c>
      <c r="E1507" s="236" t="s">
        <v>319</v>
      </c>
    </row>
    <row r="1508" spans="1:5" x14ac:dyDescent="0.25">
      <c r="A1508" s="236" t="s">
        <v>5992</v>
      </c>
      <c r="B1508" s="236">
        <v>36098</v>
      </c>
      <c r="C1508" s="236" t="s">
        <v>674</v>
      </c>
      <c r="D1508" s="236">
        <v>1</v>
      </c>
      <c r="E1508" s="236" t="s">
        <v>319</v>
      </c>
    </row>
    <row r="1509" spans="1:5" x14ac:dyDescent="0.25">
      <c r="A1509" s="236" t="s">
        <v>6608</v>
      </c>
      <c r="B1509" s="236">
        <v>38325</v>
      </c>
      <c r="C1509" s="236" t="s">
        <v>674</v>
      </c>
      <c r="D1509" s="236">
        <v>1</v>
      </c>
      <c r="E1509" s="236" t="s">
        <v>319</v>
      </c>
    </row>
    <row r="1510" spans="1:5" x14ac:dyDescent="0.25">
      <c r="A1510" s="236" t="s">
        <v>5610</v>
      </c>
      <c r="B1510" s="236">
        <v>32954</v>
      </c>
      <c r="C1510" s="236" t="s">
        <v>1879</v>
      </c>
      <c r="D1510" s="236">
        <v>1</v>
      </c>
      <c r="E1510" s="236" t="s">
        <v>319</v>
      </c>
    </row>
    <row r="1511" spans="1:5" x14ac:dyDescent="0.25">
      <c r="A1511" s="236" t="s">
        <v>5880</v>
      </c>
      <c r="B1511" s="236">
        <v>34042</v>
      </c>
      <c r="C1511" s="236" t="s">
        <v>2648</v>
      </c>
      <c r="D1511" s="236">
        <v>1</v>
      </c>
      <c r="E1511" s="236" t="s">
        <v>319</v>
      </c>
    </row>
    <row r="1512" spans="1:5" x14ac:dyDescent="0.25">
      <c r="A1512" s="236" t="s">
        <v>5611</v>
      </c>
      <c r="B1512" s="236">
        <v>34359</v>
      </c>
      <c r="C1512" s="236" t="s">
        <v>1881</v>
      </c>
      <c r="D1512" s="236">
        <v>1</v>
      </c>
      <c r="E1512" s="236" t="s">
        <v>319</v>
      </c>
    </row>
    <row r="1513" spans="1:5" x14ac:dyDescent="0.25">
      <c r="A1513" s="236" t="s">
        <v>5612</v>
      </c>
      <c r="B1513" s="236">
        <v>34416</v>
      </c>
      <c r="C1513" s="236" t="s">
        <v>1884</v>
      </c>
      <c r="D1513" s="236">
        <v>1</v>
      </c>
      <c r="E1513" s="236" t="s">
        <v>319</v>
      </c>
    </row>
    <row r="1514" spans="1:5" x14ac:dyDescent="0.25">
      <c r="A1514" s="236" t="s">
        <v>6105</v>
      </c>
      <c r="B1514" s="236">
        <v>34241</v>
      </c>
      <c r="C1514" s="236" t="s">
        <v>3211</v>
      </c>
      <c r="D1514" s="236">
        <v>1</v>
      </c>
      <c r="E1514" s="236" t="s">
        <v>319</v>
      </c>
    </row>
    <row r="1515" spans="1:5" x14ac:dyDescent="0.25">
      <c r="A1515" s="236" t="s">
        <v>5613</v>
      </c>
      <c r="B1515" s="236">
        <v>34827</v>
      </c>
      <c r="C1515" s="236" t="s">
        <v>1887</v>
      </c>
      <c r="D1515" s="236">
        <v>1</v>
      </c>
      <c r="E1515" s="236" t="s">
        <v>319</v>
      </c>
    </row>
    <row r="1516" spans="1:5" x14ac:dyDescent="0.25">
      <c r="A1516" s="236" t="s">
        <v>6204</v>
      </c>
      <c r="B1516" s="236">
        <v>37000</v>
      </c>
      <c r="C1516" s="236" t="s">
        <v>3607</v>
      </c>
      <c r="D1516" s="236">
        <v>1</v>
      </c>
      <c r="E1516" s="236" t="s">
        <v>319</v>
      </c>
    </row>
    <row r="1517" spans="1:5" x14ac:dyDescent="0.25">
      <c r="A1517" s="236" t="s">
        <v>5614</v>
      </c>
      <c r="B1517" s="236">
        <v>34743</v>
      </c>
      <c r="C1517" s="236" t="s">
        <v>1890</v>
      </c>
      <c r="D1517" s="236">
        <v>1</v>
      </c>
      <c r="E1517" s="236" t="s">
        <v>319</v>
      </c>
    </row>
    <row r="1518" spans="1:5" x14ac:dyDescent="0.25">
      <c r="A1518" s="236" t="s">
        <v>5881</v>
      </c>
      <c r="B1518" s="236">
        <v>30184</v>
      </c>
      <c r="C1518" s="236" t="s">
        <v>2653</v>
      </c>
      <c r="D1518" s="236">
        <v>1</v>
      </c>
      <c r="E1518" s="236" t="s">
        <v>319</v>
      </c>
    </row>
    <row r="1519" spans="1:5" x14ac:dyDescent="0.25">
      <c r="A1519" s="236" t="s">
        <v>5615</v>
      </c>
      <c r="B1519" s="236">
        <v>34893</v>
      </c>
      <c r="C1519" s="236" t="s">
        <v>1893</v>
      </c>
      <c r="D1519" s="236">
        <v>1</v>
      </c>
      <c r="E1519" s="236" t="s">
        <v>319</v>
      </c>
    </row>
    <row r="1520" spans="1:5" x14ac:dyDescent="0.25">
      <c r="A1520" s="236" t="s">
        <v>5826</v>
      </c>
      <c r="B1520" s="236">
        <v>7503</v>
      </c>
      <c r="C1520" s="236" t="s">
        <v>2441</v>
      </c>
      <c r="D1520" s="236">
        <v>1</v>
      </c>
      <c r="E1520" s="236" t="s">
        <v>319</v>
      </c>
    </row>
    <row r="1521" spans="1:5" x14ac:dyDescent="0.25">
      <c r="A1521" s="236" t="s">
        <v>6106</v>
      </c>
      <c r="B1521" s="236">
        <v>35957</v>
      </c>
      <c r="C1521" s="236" t="s">
        <v>3213</v>
      </c>
      <c r="D1521" s="236">
        <v>1</v>
      </c>
      <c r="E1521" s="236" t="s">
        <v>319</v>
      </c>
    </row>
    <row r="1522" spans="1:5" x14ac:dyDescent="0.25">
      <c r="A1522" s="236" t="s">
        <v>6436</v>
      </c>
      <c r="B1522" s="236">
        <v>35977</v>
      </c>
      <c r="C1522" s="236" t="s">
        <v>4257</v>
      </c>
      <c r="D1522" s="236">
        <v>1</v>
      </c>
      <c r="E1522" s="236" t="s">
        <v>319</v>
      </c>
    </row>
    <row r="1523" spans="1:5" x14ac:dyDescent="0.25">
      <c r="A1523" s="236" t="s">
        <v>5616</v>
      </c>
      <c r="B1523" s="236">
        <v>34922</v>
      </c>
      <c r="C1523" s="236" t="s">
        <v>1896</v>
      </c>
      <c r="D1523" s="236">
        <v>1</v>
      </c>
      <c r="E1523" s="236" t="s">
        <v>319</v>
      </c>
    </row>
    <row r="1524" spans="1:5" x14ac:dyDescent="0.25">
      <c r="A1524" s="236" t="s">
        <v>5399</v>
      </c>
      <c r="B1524" s="236">
        <v>35774</v>
      </c>
      <c r="C1524" s="236" t="s">
        <v>1204</v>
      </c>
      <c r="D1524" s="236">
        <v>1</v>
      </c>
      <c r="E1524" s="236" t="s">
        <v>319</v>
      </c>
    </row>
    <row r="1525" spans="1:5" x14ac:dyDescent="0.25">
      <c r="A1525" s="236" t="s">
        <v>6017</v>
      </c>
      <c r="B1525" s="236">
        <v>38175</v>
      </c>
      <c r="C1525" s="236" t="s">
        <v>7978</v>
      </c>
      <c r="D1525" s="236">
        <v>1</v>
      </c>
      <c r="E1525" s="236" t="s">
        <v>319</v>
      </c>
    </row>
    <row r="1526" spans="1:5" x14ac:dyDescent="0.25">
      <c r="A1526" s="236" t="s">
        <v>6540</v>
      </c>
      <c r="B1526" s="236">
        <v>8157</v>
      </c>
      <c r="C1526" s="236" t="s">
        <v>7979</v>
      </c>
      <c r="D1526" s="236">
        <v>1</v>
      </c>
      <c r="E1526" s="236" t="s">
        <v>319</v>
      </c>
    </row>
    <row r="1527" spans="1:5" x14ac:dyDescent="0.25">
      <c r="A1527" s="236" t="s">
        <v>6712</v>
      </c>
      <c r="B1527" s="236">
        <v>32909</v>
      </c>
      <c r="C1527" s="236" t="s">
        <v>7980</v>
      </c>
      <c r="D1527" s="236">
        <v>1</v>
      </c>
      <c r="E1527" s="236" t="s">
        <v>319</v>
      </c>
    </row>
    <row r="1528" spans="1:5" x14ac:dyDescent="0.25">
      <c r="A1528" s="236" t="s">
        <v>6437</v>
      </c>
      <c r="B1528" s="236">
        <v>35524</v>
      </c>
      <c r="C1528" s="236" t="s">
        <v>4258</v>
      </c>
      <c r="D1528" s="236">
        <v>1</v>
      </c>
      <c r="E1528" s="236" t="s">
        <v>319</v>
      </c>
    </row>
    <row r="1529" spans="1:5" x14ac:dyDescent="0.25">
      <c r="A1529" s="236" t="s">
        <v>6336</v>
      </c>
      <c r="B1529" s="236">
        <v>31260</v>
      </c>
      <c r="C1529" s="236" t="s">
        <v>7981</v>
      </c>
      <c r="D1529" s="236">
        <v>1</v>
      </c>
      <c r="E1529" s="236" t="s">
        <v>319</v>
      </c>
    </row>
    <row r="1530" spans="1:5" x14ac:dyDescent="0.25">
      <c r="A1530" s="236" t="s">
        <v>6557</v>
      </c>
      <c r="B1530" s="236">
        <v>32051</v>
      </c>
      <c r="C1530" s="236" t="s">
        <v>7982</v>
      </c>
      <c r="D1530" s="236">
        <v>1</v>
      </c>
      <c r="E1530" s="236" t="s">
        <v>319</v>
      </c>
    </row>
    <row r="1531" spans="1:5" x14ac:dyDescent="0.25">
      <c r="A1531" s="236" t="s">
        <v>5617</v>
      </c>
      <c r="B1531" s="236">
        <v>29248</v>
      </c>
      <c r="C1531" s="236" t="s">
        <v>1899</v>
      </c>
      <c r="D1531" s="236">
        <v>1</v>
      </c>
      <c r="E1531" s="236" t="s">
        <v>319</v>
      </c>
    </row>
    <row r="1532" spans="1:5" x14ac:dyDescent="0.25">
      <c r="A1532" s="236" t="s">
        <v>6558</v>
      </c>
      <c r="B1532" s="236">
        <v>32053</v>
      </c>
      <c r="C1532" s="236" t="s">
        <v>7983</v>
      </c>
      <c r="D1532" s="236">
        <v>1</v>
      </c>
      <c r="E1532" s="236" t="s">
        <v>319</v>
      </c>
    </row>
    <row r="1533" spans="1:5" x14ac:dyDescent="0.25">
      <c r="A1533" s="236" t="s">
        <v>5400</v>
      </c>
      <c r="B1533" s="236">
        <v>31733</v>
      </c>
      <c r="C1533" s="236" t="s">
        <v>1205</v>
      </c>
      <c r="D1533" s="236">
        <v>1</v>
      </c>
      <c r="E1533" s="236" t="s">
        <v>319</v>
      </c>
    </row>
    <row r="1534" spans="1:5" x14ac:dyDescent="0.25">
      <c r="A1534" s="236" t="s">
        <v>5618</v>
      </c>
      <c r="B1534" s="236">
        <v>34911</v>
      </c>
      <c r="C1534" s="236" t="s">
        <v>1901</v>
      </c>
      <c r="D1534" s="236">
        <v>1</v>
      </c>
      <c r="E1534" s="236" t="s">
        <v>319</v>
      </c>
    </row>
    <row r="1535" spans="1:5" x14ac:dyDescent="0.25">
      <c r="A1535" s="236" t="s">
        <v>5619</v>
      </c>
      <c r="B1535" s="236">
        <v>34917</v>
      </c>
      <c r="C1535" s="236" t="s">
        <v>1904</v>
      </c>
      <c r="D1535" s="236">
        <v>1</v>
      </c>
      <c r="E1535" s="236" t="s">
        <v>319</v>
      </c>
    </row>
    <row r="1536" spans="1:5" x14ac:dyDescent="0.25">
      <c r="A1536" s="236" t="s">
        <v>5620</v>
      </c>
      <c r="B1536" s="236">
        <v>34915</v>
      </c>
      <c r="C1536" s="236" t="s">
        <v>1907</v>
      </c>
      <c r="D1536" s="236">
        <v>1</v>
      </c>
      <c r="E1536" s="236" t="s">
        <v>319</v>
      </c>
    </row>
    <row r="1537" spans="1:6" x14ac:dyDescent="0.25">
      <c r="A1537" s="236" t="s">
        <v>5155</v>
      </c>
      <c r="B1537" s="236">
        <v>38345</v>
      </c>
      <c r="C1537" s="236" t="s">
        <v>387</v>
      </c>
      <c r="D1537" s="236">
        <v>1</v>
      </c>
      <c r="E1537" s="236" t="s">
        <v>319</v>
      </c>
    </row>
    <row r="1538" spans="1:6" x14ac:dyDescent="0.25">
      <c r="A1538" s="236" t="s">
        <v>6337</v>
      </c>
      <c r="B1538" s="236">
        <v>31032</v>
      </c>
      <c r="C1538" s="236" t="s">
        <v>7984</v>
      </c>
      <c r="D1538" s="236">
        <v>1</v>
      </c>
      <c r="E1538" s="236" t="s">
        <v>319</v>
      </c>
      <c r="F1538" s="236" t="s">
        <v>7985</v>
      </c>
    </row>
    <row r="1539" spans="1:6" x14ac:dyDescent="0.25">
      <c r="A1539" s="236" t="s">
        <v>5621</v>
      </c>
      <c r="B1539" s="236">
        <v>34770</v>
      </c>
      <c r="C1539" s="236" t="s">
        <v>1910</v>
      </c>
      <c r="D1539" s="236">
        <v>1</v>
      </c>
      <c r="E1539" s="236" t="s">
        <v>319</v>
      </c>
    </row>
    <row r="1540" spans="1:6" x14ac:dyDescent="0.25">
      <c r="A1540" s="236" t="s">
        <v>5300</v>
      </c>
      <c r="B1540" s="236">
        <v>30647</v>
      </c>
      <c r="C1540" s="236" t="s">
        <v>871</v>
      </c>
      <c r="D1540" s="236">
        <v>1</v>
      </c>
      <c r="E1540" s="236" t="s">
        <v>319</v>
      </c>
    </row>
    <row r="1541" spans="1:6" x14ac:dyDescent="0.25">
      <c r="A1541" s="236" t="s">
        <v>6018</v>
      </c>
      <c r="B1541" s="236">
        <v>36879</v>
      </c>
      <c r="C1541" s="236" t="s">
        <v>7986</v>
      </c>
      <c r="D1541" s="236">
        <v>1</v>
      </c>
      <c r="E1541" s="236" t="s">
        <v>319</v>
      </c>
    </row>
    <row r="1542" spans="1:6" x14ac:dyDescent="0.25">
      <c r="A1542" s="236" t="s">
        <v>5622</v>
      </c>
      <c r="B1542" s="236">
        <v>36624</v>
      </c>
      <c r="C1542" s="236" t="s">
        <v>1913</v>
      </c>
      <c r="D1542" s="236">
        <v>1</v>
      </c>
      <c r="E1542" s="236" t="s">
        <v>319</v>
      </c>
    </row>
    <row r="1543" spans="1:6" x14ac:dyDescent="0.25">
      <c r="A1543" s="236" t="s">
        <v>6040</v>
      </c>
      <c r="B1543" s="236">
        <v>34490</v>
      </c>
      <c r="C1543" s="236" t="s">
        <v>7987</v>
      </c>
      <c r="D1543" s="236">
        <v>1</v>
      </c>
      <c r="E1543" s="236" t="s">
        <v>319</v>
      </c>
    </row>
    <row r="1544" spans="1:6" x14ac:dyDescent="0.25">
      <c r="A1544" s="236" t="s">
        <v>6205</v>
      </c>
      <c r="B1544" s="236">
        <v>36239</v>
      </c>
      <c r="C1544" s="236" t="s">
        <v>3613</v>
      </c>
      <c r="D1544" s="236">
        <v>1</v>
      </c>
      <c r="E1544" s="236" t="s">
        <v>319</v>
      </c>
    </row>
    <row r="1545" spans="1:6" x14ac:dyDescent="0.25">
      <c r="A1545" s="236" t="s">
        <v>5206</v>
      </c>
      <c r="B1545" s="236">
        <v>38656</v>
      </c>
      <c r="C1545" s="236" t="s">
        <v>7988</v>
      </c>
      <c r="D1545" s="236">
        <v>1</v>
      </c>
      <c r="E1545" s="236" t="s">
        <v>319</v>
      </c>
    </row>
    <row r="1546" spans="1:6" x14ac:dyDescent="0.25">
      <c r="A1546" s="236" t="s">
        <v>6107</v>
      </c>
      <c r="B1546" s="236">
        <v>30522</v>
      </c>
      <c r="C1546" s="236" t="s">
        <v>3216</v>
      </c>
      <c r="D1546" s="236">
        <v>1</v>
      </c>
      <c r="E1546" s="236" t="s">
        <v>319</v>
      </c>
    </row>
    <row r="1547" spans="1:6" x14ac:dyDescent="0.25">
      <c r="A1547" s="236" t="s">
        <v>5623</v>
      </c>
      <c r="B1547" s="236">
        <v>36552</v>
      </c>
      <c r="C1547" s="236" t="s">
        <v>1915</v>
      </c>
      <c r="D1547" s="236">
        <v>1</v>
      </c>
      <c r="E1547" s="236" t="s">
        <v>319</v>
      </c>
    </row>
    <row r="1548" spans="1:6" x14ac:dyDescent="0.25">
      <c r="A1548" s="236" t="s">
        <v>5624</v>
      </c>
      <c r="B1548" s="236">
        <v>38370</v>
      </c>
      <c r="C1548" s="236" t="s">
        <v>1917</v>
      </c>
      <c r="D1548" s="236">
        <v>1</v>
      </c>
      <c r="E1548" s="236" t="s">
        <v>319</v>
      </c>
    </row>
    <row r="1549" spans="1:6" x14ac:dyDescent="0.25">
      <c r="A1549" s="236" t="s">
        <v>6206</v>
      </c>
      <c r="B1549" s="236">
        <v>34989</v>
      </c>
      <c r="C1549" s="236" t="s">
        <v>3619</v>
      </c>
      <c r="D1549" s="236">
        <v>1</v>
      </c>
      <c r="E1549" s="236" t="s">
        <v>319</v>
      </c>
    </row>
    <row r="1550" spans="1:6" x14ac:dyDescent="0.25">
      <c r="A1550" s="236" t="s">
        <v>6438</v>
      </c>
      <c r="B1550" s="236">
        <v>35409</v>
      </c>
      <c r="C1550" s="236" t="s">
        <v>4259</v>
      </c>
      <c r="D1550" s="236">
        <v>1</v>
      </c>
      <c r="E1550" s="236" t="s">
        <v>319</v>
      </c>
    </row>
    <row r="1551" spans="1:6" x14ac:dyDescent="0.25">
      <c r="A1551" s="236" t="s">
        <v>5827</v>
      </c>
      <c r="B1551" s="236">
        <v>33544</v>
      </c>
      <c r="C1551" s="236" t="s">
        <v>2447</v>
      </c>
      <c r="D1551" s="236">
        <v>1</v>
      </c>
      <c r="E1551" s="236" t="s">
        <v>319</v>
      </c>
    </row>
    <row r="1552" spans="1:6" x14ac:dyDescent="0.25">
      <c r="A1552" s="236" t="s">
        <v>5401</v>
      </c>
      <c r="B1552" s="236">
        <v>38156</v>
      </c>
      <c r="C1552" s="236" t="s">
        <v>1207</v>
      </c>
      <c r="D1552" s="236">
        <v>1</v>
      </c>
      <c r="E1552" s="236" t="s">
        <v>319</v>
      </c>
    </row>
    <row r="1553" spans="1:5" x14ac:dyDescent="0.25">
      <c r="A1553" s="236" t="s">
        <v>5301</v>
      </c>
      <c r="B1553" s="236">
        <v>30584</v>
      </c>
      <c r="C1553" s="236" t="s">
        <v>876</v>
      </c>
      <c r="D1553" s="236">
        <v>1</v>
      </c>
      <c r="E1553" s="236" t="s">
        <v>319</v>
      </c>
    </row>
    <row r="1554" spans="1:5" x14ac:dyDescent="0.25">
      <c r="A1554" s="236" t="s">
        <v>6439</v>
      </c>
      <c r="B1554" s="236">
        <v>35349</v>
      </c>
      <c r="C1554" s="236" t="s">
        <v>4260</v>
      </c>
      <c r="D1554" s="236">
        <v>1</v>
      </c>
      <c r="E1554" s="236" t="s">
        <v>319</v>
      </c>
    </row>
    <row r="1555" spans="1:5" x14ac:dyDescent="0.25">
      <c r="A1555" s="236" t="s">
        <v>5625</v>
      </c>
      <c r="B1555" s="236">
        <v>28993</v>
      </c>
      <c r="C1555" s="236" t="s">
        <v>1919</v>
      </c>
      <c r="D1555" s="236">
        <v>1</v>
      </c>
      <c r="E1555" s="236" t="s">
        <v>319</v>
      </c>
    </row>
    <row r="1556" spans="1:5" x14ac:dyDescent="0.25">
      <c r="A1556" s="236" t="s">
        <v>6440</v>
      </c>
      <c r="B1556" s="236">
        <v>35229</v>
      </c>
      <c r="C1556" s="236" t="s">
        <v>4261</v>
      </c>
      <c r="D1556" s="236">
        <v>1</v>
      </c>
      <c r="E1556" s="236" t="s">
        <v>319</v>
      </c>
    </row>
    <row r="1557" spans="1:5" x14ac:dyDescent="0.25">
      <c r="A1557" s="236" t="s">
        <v>6441</v>
      </c>
      <c r="B1557" s="236">
        <v>35656</v>
      </c>
      <c r="C1557" s="236" t="s">
        <v>4262</v>
      </c>
      <c r="D1557" s="236">
        <v>1</v>
      </c>
      <c r="E1557" s="236" t="s">
        <v>319</v>
      </c>
    </row>
    <row r="1558" spans="1:5" x14ac:dyDescent="0.25">
      <c r="A1558" s="236" t="s">
        <v>6442</v>
      </c>
      <c r="B1558" s="236">
        <v>35164</v>
      </c>
      <c r="C1558" s="236" t="s">
        <v>4263</v>
      </c>
      <c r="D1558" s="236">
        <v>1</v>
      </c>
      <c r="E1558" s="236" t="s">
        <v>319</v>
      </c>
    </row>
    <row r="1559" spans="1:5" x14ac:dyDescent="0.25">
      <c r="A1559" s="236" t="s">
        <v>6443</v>
      </c>
      <c r="B1559" s="236">
        <v>35159</v>
      </c>
      <c r="C1559" s="236" t="s">
        <v>4264</v>
      </c>
      <c r="D1559" s="236">
        <v>1</v>
      </c>
      <c r="E1559" s="236" t="s">
        <v>319</v>
      </c>
    </row>
    <row r="1560" spans="1:5" x14ac:dyDescent="0.25">
      <c r="A1560" s="236" t="s">
        <v>6377</v>
      </c>
      <c r="B1560" s="236">
        <v>8101</v>
      </c>
      <c r="C1560" s="236" t="s">
        <v>4115</v>
      </c>
      <c r="D1560" s="236">
        <v>1</v>
      </c>
      <c r="E1560" s="236" t="s">
        <v>319</v>
      </c>
    </row>
    <row r="1561" spans="1:5" x14ac:dyDescent="0.25">
      <c r="A1561" s="236" t="s">
        <v>6649</v>
      </c>
      <c r="B1561" s="236">
        <v>35891</v>
      </c>
      <c r="C1561" s="236" t="s">
        <v>4463</v>
      </c>
      <c r="D1561" s="236">
        <v>1</v>
      </c>
      <c r="E1561" s="236" t="s">
        <v>319</v>
      </c>
    </row>
    <row r="1562" spans="1:5" x14ac:dyDescent="0.25">
      <c r="A1562" s="236" t="s">
        <v>6378</v>
      </c>
      <c r="B1562" s="236">
        <v>33910</v>
      </c>
      <c r="C1562" s="236" t="s">
        <v>4120</v>
      </c>
      <c r="D1562" s="236">
        <v>1</v>
      </c>
      <c r="E1562" s="236" t="s">
        <v>319</v>
      </c>
    </row>
    <row r="1563" spans="1:5" x14ac:dyDescent="0.25">
      <c r="A1563" s="236" t="s">
        <v>6207</v>
      </c>
      <c r="B1563" s="236">
        <v>36279</v>
      </c>
      <c r="C1563" s="236" t="s">
        <v>3622</v>
      </c>
      <c r="D1563" s="236">
        <v>1</v>
      </c>
      <c r="E1563" s="236" t="s">
        <v>319</v>
      </c>
    </row>
    <row r="1564" spans="1:5" x14ac:dyDescent="0.25">
      <c r="A1564" s="236" t="s">
        <v>5210</v>
      </c>
      <c r="B1564" s="236">
        <v>35841</v>
      </c>
      <c r="C1564" s="236" t="s">
        <v>611</v>
      </c>
      <c r="D1564" s="236">
        <v>1</v>
      </c>
      <c r="E1564" s="236" t="s">
        <v>319</v>
      </c>
    </row>
    <row r="1565" spans="1:5" x14ac:dyDescent="0.25">
      <c r="A1565" s="236" t="s">
        <v>7989</v>
      </c>
      <c r="B1565" s="236">
        <v>34591</v>
      </c>
      <c r="C1565" s="236" t="s">
        <v>7990</v>
      </c>
      <c r="D1565" s="236">
        <v>1</v>
      </c>
      <c r="E1565" s="236" t="s">
        <v>319</v>
      </c>
    </row>
    <row r="1566" spans="1:5" x14ac:dyDescent="0.25">
      <c r="A1566" s="236" t="s">
        <v>6041</v>
      </c>
      <c r="B1566" s="236">
        <v>33047</v>
      </c>
      <c r="C1566" s="236" t="s">
        <v>7990</v>
      </c>
      <c r="D1566" s="236">
        <v>1</v>
      </c>
      <c r="E1566" s="236" t="s">
        <v>319</v>
      </c>
    </row>
    <row r="1567" spans="1:5" x14ac:dyDescent="0.25">
      <c r="A1567" s="236" t="s">
        <v>5626</v>
      </c>
      <c r="B1567" s="236">
        <v>34451</v>
      </c>
      <c r="C1567" s="236" t="s">
        <v>1921</v>
      </c>
      <c r="D1567" s="236">
        <v>1</v>
      </c>
      <c r="E1567" s="236" t="s">
        <v>319</v>
      </c>
    </row>
    <row r="1568" spans="1:5" x14ac:dyDescent="0.25">
      <c r="A1568" s="236" t="s">
        <v>6338</v>
      </c>
      <c r="B1568" s="236">
        <v>31035</v>
      </c>
      <c r="C1568" s="236" t="s">
        <v>7991</v>
      </c>
      <c r="D1568" s="236">
        <v>1</v>
      </c>
      <c r="E1568" s="236" t="s">
        <v>319</v>
      </c>
    </row>
    <row r="1569" spans="1:5" x14ac:dyDescent="0.25">
      <c r="A1569" s="236" t="s">
        <v>5627</v>
      </c>
      <c r="B1569" s="236">
        <v>7303</v>
      </c>
      <c r="C1569" s="236" t="s">
        <v>1924</v>
      </c>
      <c r="D1569" s="236">
        <v>1</v>
      </c>
      <c r="E1569" s="236" t="s">
        <v>319</v>
      </c>
    </row>
    <row r="1570" spans="1:5" x14ac:dyDescent="0.25">
      <c r="A1570" s="236" t="s">
        <v>6691</v>
      </c>
      <c r="B1570" s="236">
        <v>34190</v>
      </c>
      <c r="C1570" s="236" t="s">
        <v>7992</v>
      </c>
      <c r="D1570" s="236">
        <v>1</v>
      </c>
      <c r="E1570" s="236" t="s">
        <v>319</v>
      </c>
    </row>
    <row r="1571" spans="1:5" x14ac:dyDescent="0.25">
      <c r="A1571" s="236" t="s">
        <v>5882</v>
      </c>
      <c r="B1571" s="236">
        <v>38320</v>
      </c>
      <c r="C1571" s="236" t="s">
        <v>2658</v>
      </c>
      <c r="D1571" s="236">
        <v>1</v>
      </c>
      <c r="E1571" s="236" t="s">
        <v>319</v>
      </c>
    </row>
    <row r="1572" spans="1:5" x14ac:dyDescent="0.25">
      <c r="A1572" s="236" t="s">
        <v>6444</v>
      </c>
      <c r="B1572" s="236">
        <v>35597</v>
      </c>
      <c r="C1572" s="236" t="s">
        <v>4265</v>
      </c>
      <c r="D1572" s="236">
        <v>1</v>
      </c>
      <c r="E1572" s="236" t="s">
        <v>319</v>
      </c>
    </row>
    <row r="1573" spans="1:5" x14ac:dyDescent="0.25">
      <c r="A1573" s="236" t="s">
        <v>5191</v>
      </c>
      <c r="B1573" s="236">
        <v>31964</v>
      </c>
      <c r="C1573" s="236" t="s">
        <v>557</v>
      </c>
      <c r="D1573" s="236">
        <v>1</v>
      </c>
      <c r="E1573" s="236" t="s">
        <v>319</v>
      </c>
    </row>
    <row r="1574" spans="1:5" x14ac:dyDescent="0.25">
      <c r="A1574" s="236" t="s">
        <v>5207</v>
      </c>
      <c r="B1574" s="236">
        <v>38494</v>
      </c>
      <c r="C1574" s="236" t="s">
        <v>7993</v>
      </c>
      <c r="D1574" s="236">
        <v>1</v>
      </c>
      <c r="E1574" s="236" t="s">
        <v>319</v>
      </c>
    </row>
    <row r="1575" spans="1:5" x14ac:dyDescent="0.25">
      <c r="A1575" s="236" t="s">
        <v>5156</v>
      </c>
      <c r="B1575" s="236">
        <v>31558</v>
      </c>
      <c r="C1575" s="236" t="s">
        <v>389</v>
      </c>
      <c r="D1575" s="236">
        <v>1</v>
      </c>
      <c r="E1575" s="236" t="s">
        <v>319</v>
      </c>
    </row>
    <row r="1576" spans="1:5" x14ac:dyDescent="0.25">
      <c r="A1576" s="236" t="s">
        <v>6208</v>
      </c>
      <c r="B1576" s="236">
        <v>7817</v>
      </c>
      <c r="C1576" s="236" t="s">
        <v>3628</v>
      </c>
      <c r="D1576" s="236">
        <v>1</v>
      </c>
      <c r="E1576" s="236" t="s">
        <v>319</v>
      </c>
    </row>
    <row r="1577" spans="1:5" x14ac:dyDescent="0.25">
      <c r="A1577" s="236" t="s">
        <v>7994</v>
      </c>
      <c r="B1577" s="236">
        <v>34529</v>
      </c>
      <c r="C1577" s="236" t="s">
        <v>7995</v>
      </c>
      <c r="D1577" s="236">
        <v>1</v>
      </c>
      <c r="E1577" s="236" t="s">
        <v>319</v>
      </c>
    </row>
    <row r="1578" spans="1:5" x14ac:dyDescent="0.25">
      <c r="A1578" s="236" t="s">
        <v>6052</v>
      </c>
      <c r="B1578" s="236">
        <v>32898</v>
      </c>
      <c r="C1578" s="236" t="s">
        <v>7996</v>
      </c>
      <c r="D1578" s="236">
        <v>1</v>
      </c>
      <c r="E1578" s="236" t="s">
        <v>319</v>
      </c>
    </row>
    <row r="1579" spans="1:5" x14ac:dyDescent="0.25">
      <c r="A1579" s="236" t="s">
        <v>6053</v>
      </c>
      <c r="B1579" s="236">
        <v>33756</v>
      </c>
      <c r="C1579" s="236" t="s">
        <v>7997</v>
      </c>
      <c r="D1579" s="236">
        <v>1</v>
      </c>
      <c r="E1579" s="236" t="s">
        <v>319</v>
      </c>
    </row>
    <row r="1580" spans="1:5" x14ac:dyDescent="0.25">
      <c r="A1580" s="236" t="s">
        <v>7998</v>
      </c>
      <c r="B1580" s="236">
        <v>34532</v>
      </c>
      <c r="C1580" s="236" t="s">
        <v>7999</v>
      </c>
      <c r="D1580" s="236">
        <v>1</v>
      </c>
      <c r="E1580" s="236" t="s">
        <v>319</v>
      </c>
    </row>
    <row r="1581" spans="1:5" x14ac:dyDescent="0.25">
      <c r="A1581" s="236" t="s">
        <v>6054</v>
      </c>
      <c r="B1581" s="236">
        <v>32901</v>
      </c>
      <c r="C1581" s="236" t="s">
        <v>8000</v>
      </c>
      <c r="D1581" s="236">
        <v>1</v>
      </c>
      <c r="E1581" s="236" t="s">
        <v>319</v>
      </c>
    </row>
    <row r="1582" spans="1:5" x14ac:dyDescent="0.25">
      <c r="A1582" s="236" t="s">
        <v>8001</v>
      </c>
      <c r="B1582" s="236">
        <v>34535</v>
      </c>
      <c r="C1582" s="236" t="s">
        <v>8002</v>
      </c>
      <c r="D1582" s="236">
        <v>1</v>
      </c>
      <c r="E1582" s="236" t="s">
        <v>319</v>
      </c>
    </row>
    <row r="1583" spans="1:5" x14ac:dyDescent="0.25">
      <c r="A1583" s="236" t="s">
        <v>6379</v>
      </c>
      <c r="B1583" s="236">
        <v>33913</v>
      </c>
      <c r="C1583" s="236" t="s">
        <v>4121</v>
      </c>
      <c r="D1583" s="236">
        <v>1</v>
      </c>
      <c r="E1583" s="236" t="s">
        <v>319</v>
      </c>
    </row>
    <row r="1584" spans="1:5" x14ac:dyDescent="0.25">
      <c r="A1584" s="236" t="s">
        <v>5214</v>
      </c>
      <c r="B1584" s="236">
        <v>36749</v>
      </c>
      <c r="C1584" s="236" t="s">
        <v>628</v>
      </c>
      <c r="D1584" s="236">
        <v>1</v>
      </c>
      <c r="E1584" s="236" t="s">
        <v>319</v>
      </c>
    </row>
    <row r="1585" spans="1:5" x14ac:dyDescent="0.25">
      <c r="A1585" s="236" t="s">
        <v>5229</v>
      </c>
      <c r="B1585" s="236">
        <v>8196</v>
      </c>
      <c r="C1585" s="236" t="s">
        <v>8003</v>
      </c>
      <c r="D1585" s="236">
        <v>1</v>
      </c>
      <c r="E1585" s="236" t="s">
        <v>319</v>
      </c>
    </row>
    <row r="1586" spans="1:5" x14ac:dyDescent="0.25">
      <c r="A1586" s="236" t="s">
        <v>5828</v>
      </c>
      <c r="B1586" s="236">
        <v>33532</v>
      </c>
      <c r="C1586" s="236" t="s">
        <v>2450</v>
      </c>
      <c r="D1586" s="236">
        <v>1</v>
      </c>
      <c r="E1586" s="236" t="s">
        <v>319</v>
      </c>
    </row>
    <row r="1587" spans="1:5" x14ac:dyDescent="0.25">
      <c r="A1587" s="236" t="s">
        <v>5628</v>
      </c>
      <c r="B1587" s="236">
        <v>34896</v>
      </c>
      <c r="C1587" s="236" t="s">
        <v>1926</v>
      </c>
      <c r="D1587" s="236">
        <v>1</v>
      </c>
      <c r="E1587" s="236" t="s">
        <v>319</v>
      </c>
    </row>
    <row r="1588" spans="1:5" x14ac:dyDescent="0.25">
      <c r="A1588" s="236" t="s">
        <v>6445</v>
      </c>
      <c r="B1588" s="236">
        <v>35434</v>
      </c>
      <c r="C1588" s="236" t="s">
        <v>4266</v>
      </c>
      <c r="D1588" s="236">
        <v>1</v>
      </c>
      <c r="E1588" s="236" t="s">
        <v>319</v>
      </c>
    </row>
    <row r="1589" spans="1:5" x14ac:dyDescent="0.25">
      <c r="A1589" s="236" t="s">
        <v>6108</v>
      </c>
      <c r="B1589" s="236">
        <v>31606</v>
      </c>
      <c r="C1589" s="236" t="s">
        <v>3222</v>
      </c>
      <c r="D1589" s="236">
        <v>1</v>
      </c>
      <c r="E1589" s="236" t="s">
        <v>319</v>
      </c>
    </row>
    <row r="1590" spans="1:5" x14ac:dyDescent="0.25">
      <c r="A1590" s="236" t="s">
        <v>6713</v>
      </c>
      <c r="B1590" s="236">
        <v>38260</v>
      </c>
      <c r="C1590" s="236" t="s">
        <v>8004</v>
      </c>
      <c r="D1590" s="236">
        <v>1</v>
      </c>
      <c r="E1590" s="236" t="s">
        <v>319</v>
      </c>
    </row>
    <row r="1591" spans="1:5" x14ac:dyDescent="0.25">
      <c r="A1591" s="236" t="s">
        <v>5829</v>
      </c>
      <c r="B1591" s="236">
        <v>33824</v>
      </c>
      <c r="C1591" s="236" t="s">
        <v>2453</v>
      </c>
      <c r="D1591" s="236">
        <v>1</v>
      </c>
      <c r="E1591" s="236" t="s">
        <v>319</v>
      </c>
    </row>
    <row r="1592" spans="1:5" x14ac:dyDescent="0.25">
      <c r="A1592" s="236" t="s">
        <v>5629</v>
      </c>
      <c r="B1592" s="236">
        <v>33400</v>
      </c>
      <c r="C1592" s="236" t="s">
        <v>1929</v>
      </c>
      <c r="D1592" s="236">
        <v>1</v>
      </c>
      <c r="E1592" s="236" t="s">
        <v>319</v>
      </c>
    </row>
    <row r="1593" spans="1:5" x14ac:dyDescent="0.25">
      <c r="A1593" s="236" t="s">
        <v>5630</v>
      </c>
      <c r="B1593" s="236">
        <v>36564</v>
      </c>
      <c r="C1593" s="236" t="s">
        <v>1931</v>
      </c>
      <c r="D1593" s="236">
        <v>1</v>
      </c>
      <c r="E1593" s="236" t="s">
        <v>319</v>
      </c>
    </row>
    <row r="1594" spans="1:5" x14ac:dyDescent="0.25">
      <c r="A1594" s="236" t="s">
        <v>6209</v>
      </c>
      <c r="B1594" s="236">
        <v>36244</v>
      </c>
      <c r="C1594" s="236" t="s">
        <v>3634</v>
      </c>
      <c r="D1594" s="236">
        <v>1</v>
      </c>
      <c r="E1594" s="236" t="s">
        <v>319</v>
      </c>
    </row>
    <row r="1595" spans="1:5" x14ac:dyDescent="0.25">
      <c r="A1595" s="236" t="s">
        <v>5631</v>
      </c>
      <c r="B1595" s="236">
        <v>34332</v>
      </c>
      <c r="C1595" s="236" t="s">
        <v>1933</v>
      </c>
      <c r="D1595" s="236">
        <v>1</v>
      </c>
      <c r="E1595" s="236" t="s">
        <v>319</v>
      </c>
    </row>
    <row r="1596" spans="1:5" x14ac:dyDescent="0.25">
      <c r="A1596" s="236" t="s">
        <v>5632</v>
      </c>
      <c r="B1596" s="236">
        <v>38380</v>
      </c>
      <c r="C1596" s="236" t="s">
        <v>1936</v>
      </c>
      <c r="D1596" s="236">
        <v>1</v>
      </c>
      <c r="E1596" s="236" t="s">
        <v>319</v>
      </c>
    </row>
    <row r="1597" spans="1:5" x14ac:dyDescent="0.25">
      <c r="A1597" s="236" t="s">
        <v>5830</v>
      </c>
      <c r="B1597" s="236">
        <v>7764</v>
      </c>
      <c r="C1597" s="236" t="s">
        <v>2454</v>
      </c>
      <c r="D1597" s="236">
        <v>1</v>
      </c>
      <c r="E1597" s="236" t="s">
        <v>319</v>
      </c>
    </row>
    <row r="1598" spans="1:5" x14ac:dyDescent="0.25">
      <c r="A1598" s="236" t="s">
        <v>6446</v>
      </c>
      <c r="B1598" s="236">
        <v>35204</v>
      </c>
      <c r="C1598" s="236" t="s">
        <v>4267</v>
      </c>
      <c r="D1598" s="236">
        <v>1</v>
      </c>
      <c r="E1598" s="236" t="s">
        <v>319</v>
      </c>
    </row>
    <row r="1599" spans="1:5" x14ac:dyDescent="0.25">
      <c r="A1599" s="236" t="s">
        <v>6447</v>
      </c>
      <c r="B1599" s="236">
        <v>35754</v>
      </c>
      <c r="C1599" s="236" t="s">
        <v>4268</v>
      </c>
      <c r="D1599" s="236">
        <v>1</v>
      </c>
      <c r="E1599" s="236" t="s">
        <v>319</v>
      </c>
    </row>
    <row r="1600" spans="1:5" x14ac:dyDescent="0.25">
      <c r="A1600" s="236" t="s">
        <v>6380</v>
      </c>
      <c r="B1600" s="236">
        <v>7867</v>
      </c>
      <c r="C1600" s="236" t="s">
        <v>4123</v>
      </c>
      <c r="D1600" s="236">
        <v>1</v>
      </c>
      <c r="E1600" s="236" t="s">
        <v>319</v>
      </c>
    </row>
    <row r="1601" spans="1:5" x14ac:dyDescent="0.25">
      <c r="A1601" s="236" t="s">
        <v>6055</v>
      </c>
      <c r="B1601" s="236">
        <v>33521</v>
      </c>
      <c r="C1601" s="236" t="s">
        <v>8005</v>
      </c>
      <c r="D1601" s="236">
        <v>1</v>
      </c>
      <c r="E1601" s="236" t="s">
        <v>319</v>
      </c>
    </row>
    <row r="1602" spans="1:5" x14ac:dyDescent="0.25">
      <c r="A1602" s="236" t="s">
        <v>8006</v>
      </c>
      <c r="B1602" s="236">
        <v>34538</v>
      </c>
      <c r="C1602" s="236" t="s">
        <v>8007</v>
      </c>
      <c r="D1602" s="236">
        <v>1</v>
      </c>
      <c r="E1602" s="236" t="s">
        <v>319</v>
      </c>
    </row>
    <row r="1603" spans="1:5" x14ac:dyDescent="0.25">
      <c r="A1603" s="236" t="s">
        <v>6448</v>
      </c>
      <c r="B1603" s="236">
        <v>35359</v>
      </c>
      <c r="C1603" s="236" t="s">
        <v>4269</v>
      </c>
      <c r="D1603" s="236">
        <v>1</v>
      </c>
      <c r="E1603" s="236" t="s">
        <v>319</v>
      </c>
    </row>
    <row r="1604" spans="1:5" x14ac:dyDescent="0.25">
      <c r="A1604" s="236" t="s">
        <v>6714</v>
      </c>
      <c r="B1604" s="236">
        <v>32411</v>
      </c>
      <c r="C1604" s="236" t="s">
        <v>8008</v>
      </c>
      <c r="D1604" s="236">
        <v>1</v>
      </c>
      <c r="E1604" s="236" t="s">
        <v>319</v>
      </c>
    </row>
    <row r="1605" spans="1:5" x14ac:dyDescent="0.25">
      <c r="A1605" s="236" t="s">
        <v>6449</v>
      </c>
      <c r="B1605" s="236">
        <v>35550</v>
      </c>
      <c r="C1605" s="236" t="s">
        <v>4270</v>
      </c>
      <c r="D1605" s="236">
        <v>1</v>
      </c>
      <c r="E1605" s="236" t="s">
        <v>319</v>
      </c>
    </row>
    <row r="1606" spans="1:5" x14ac:dyDescent="0.25">
      <c r="A1606" s="236" t="s">
        <v>6109</v>
      </c>
      <c r="B1606" s="236">
        <v>7379</v>
      </c>
      <c r="C1606" s="236" t="s">
        <v>3226</v>
      </c>
      <c r="D1606" s="236">
        <v>1</v>
      </c>
      <c r="E1606" s="236" t="s">
        <v>319</v>
      </c>
    </row>
    <row r="1607" spans="1:5" x14ac:dyDescent="0.25">
      <c r="A1607" s="236" t="s">
        <v>5208</v>
      </c>
      <c r="B1607" s="236">
        <v>38504</v>
      </c>
      <c r="C1607" s="236" t="s">
        <v>3226</v>
      </c>
      <c r="D1607" s="236">
        <v>1</v>
      </c>
      <c r="E1607" s="236" t="s">
        <v>319</v>
      </c>
    </row>
    <row r="1608" spans="1:5" x14ac:dyDescent="0.25">
      <c r="A1608" s="236" t="s">
        <v>6210</v>
      </c>
      <c r="B1608" s="236">
        <v>8061</v>
      </c>
      <c r="C1608" s="236" t="s">
        <v>3640</v>
      </c>
      <c r="D1608" s="236">
        <v>1</v>
      </c>
      <c r="E1608" s="236" t="s">
        <v>319</v>
      </c>
    </row>
    <row r="1609" spans="1:5" x14ac:dyDescent="0.25">
      <c r="A1609" s="236" t="s">
        <v>6650</v>
      </c>
      <c r="B1609" s="236">
        <v>34984</v>
      </c>
      <c r="C1609" s="236" t="s">
        <v>4465</v>
      </c>
      <c r="D1609" s="236">
        <v>1</v>
      </c>
      <c r="E1609" s="236" t="s">
        <v>319</v>
      </c>
    </row>
    <row r="1610" spans="1:5" x14ac:dyDescent="0.25">
      <c r="A1610" s="236" t="s">
        <v>6450</v>
      </c>
      <c r="B1610" s="236">
        <v>36007</v>
      </c>
      <c r="C1610" s="236" t="s">
        <v>4271</v>
      </c>
      <c r="D1610" s="236">
        <v>1</v>
      </c>
      <c r="E1610" s="236" t="s">
        <v>319</v>
      </c>
    </row>
    <row r="1611" spans="1:5" x14ac:dyDescent="0.25">
      <c r="A1611" s="236" t="s">
        <v>6451</v>
      </c>
      <c r="B1611" s="236">
        <v>35449</v>
      </c>
      <c r="C1611" s="236" t="s">
        <v>4272</v>
      </c>
      <c r="D1611" s="236">
        <v>1</v>
      </c>
      <c r="E1611" s="236" t="s">
        <v>319</v>
      </c>
    </row>
    <row r="1612" spans="1:5" x14ac:dyDescent="0.25">
      <c r="A1612" s="236" t="s">
        <v>6452</v>
      </c>
      <c r="B1612" s="236">
        <v>35602</v>
      </c>
      <c r="C1612" s="236" t="s">
        <v>4273</v>
      </c>
      <c r="D1612" s="236">
        <v>1</v>
      </c>
      <c r="E1612" s="236" t="s">
        <v>319</v>
      </c>
    </row>
    <row r="1613" spans="1:5" x14ac:dyDescent="0.25">
      <c r="A1613" s="236" t="s">
        <v>6339</v>
      </c>
      <c r="B1613" s="236">
        <v>31044</v>
      </c>
      <c r="C1613" s="236" t="s">
        <v>8009</v>
      </c>
      <c r="D1613" s="236">
        <v>1</v>
      </c>
      <c r="E1613" s="236" t="s">
        <v>319</v>
      </c>
    </row>
    <row r="1614" spans="1:5" x14ac:dyDescent="0.25">
      <c r="A1614" s="236" t="s">
        <v>6453</v>
      </c>
      <c r="B1614" s="236">
        <v>35209</v>
      </c>
      <c r="C1614" s="236" t="s">
        <v>4274</v>
      </c>
      <c r="D1614" s="236">
        <v>1</v>
      </c>
      <c r="E1614" s="236" t="s">
        <v>319</v>
      </c>
    </row>
    <row r="1615" spans="1:5" x14ac:dyDescent="0.25">
      <c r="A1615" s="236" t="s">
        <v>8010</v>
      </c>
      <c r="B1615" s="236">
        <v>34648</v>
      </c>
      <c r="C1615" s="236" t="s">
        <v>8011</v>
      </c>
      <c r="D1615" s="236">
        <v>1</v>
      </c>
      <c r="E1615" s="236" t="s">
        <v>319</v>
      </c>
    </row>
    <row r="1616" spans="1:5" x14ac:dyDescent="0.25">
      <c r="A1616" s="236" t="s">
        <v>6715</v>
      </c>
      <c r="B1616" s="236">
        <v>32475</v>
      </c>
      <c r="C1616" s="236" t="s">
        <v>8012</v>
      </c>
      <c r="D1616" s="236">
        <v>1</v>
      </c>
      <c r="E1616" s="236" t="s">
        <v>319</v>
      </c>
    </row>
    <row r="1617" spans="1:5" x14ac:dyDescent="0.25">
      <c r="A1617" s="236" t="s">
        <v>5511</v>
      </c>
      <c r="B1617" s="236">
        <v>8392</v>
      </c>
      <c r="C1617" s="236" t="s">
        <v>1603</v>
      </c>
      <c r="D1617" s="236">
        <v>1</v>
      </c>
      <c r="E1617" s="236" t="s">
        <v>319</v>
      </c>
    </row>
    <row r="1618" spans="1:5" x14ac:dyDescent="0.25">
      <c r="A1618" s="236" t="s">
        <v>6381</v>
      </c>
      <c r="B1618" s="236">
        <v>33898</v>
      </c>
      <c r="C1618" s="236" t="s">
        <v>4128</v>
      </c>
      <c r="D1618" s="236">
        <v>1</v>
      </c>
      <c r="E1618" s="236" t="s">
        <v>319</v>
      </c>
    </row>
    <row r="1619" spans="1:5" x14ac:dyDescent="0.25">
      <c r="A1619" s="236" t="s">
        <v>6651</v>
      </c>
      <c r="B1619" s="236">
        <v>35886</v>
      </c>
      <c r="C1619" s="236" t="s">
        <v>4467</v>
      </c>
      <c r="D1619" s="236">
        <v>1</v>
      </c>
      <c r="E1619" s="236" t="s">
        <v>319</v>
      </c>
    </row>
    <row r="1620" spans="1:5" x14ac:dyDescent="0.25">
      <c r="A1620" s="236" t="s">
        <v>6211</v>
      </c>
      <c r="B1620" s="236">
        <v>36317</v>
      </c>
      <c r="C1620" s="236" t="s">
        <v>3646</v>
      </c>
      <c r="D1620" s="236">
        <v>1</v>
      </c>
      <c r="E1620" s="236" t="s">
        <v>319</v>
      </c>
    </row>
    <row r="1621" spans="1:5" x14ac:dyDescent="0.25">
      <c r="A1621" s="236" t="s">
        <v>5633</v>
      </c>
      <c r="B1621" s="236">
        <v>34317</v>
      </c>
      <c r="C1621" s="236" t="s">
        <v>1938</v>
      </c>
      <c r="D1621" s="236">
        <v>1</v>
      </c>
      <c r="E1621" s="236" t="s">
        <v>319</v>
      </c>
    </row>
    <row r="1622" spans="1:5" x14ac:dyDescent="0.25">
      <c r="A1622" s="236" t="s">
        <v>5634</v>
      </c>
      <c r="B1622" s="236">
        <v>34869</v>
      </c>
      <c r="C1622" s="236" t="s">
        <v>1941</v>
      </c>
      <c r="D1622" s="236">
        <v>1</v>
      </c>
      <c r="E1622" s="236" t="s">
        <v>319</v>
      </c>
    </row>
    <row r="1623" spans="1:5" x14ac:dyDescent="0.25">
      <c r="A1623" s="236" t="s">
        <v>6454</v>
      </c>
      <c r="B1623" s="236">
        <v>35234</v>
      </c>
      <c r="C1623" s="236" t="s">
        <v>4275</v>
      </c>
      <c r="D1623" s="236">
        <v>1</v>
      </c>
      <c r="E1623" s="236" t="s">
        <v>319</v>
      </c>
    </row>
    <row r="1624" spans="1:5" x14ac:dyDescent="0.25">
      <c r="A1624" s="236" t="s">
        <v>6455</v>
      </c>
      <c r="B1624" s="236">
        <v>35119</v>
      </c>
      <c r="C1624" s="236" t="s">
        <v>4276</v>
      </c>
      <c r="D1624" s="236">
        <v>1</v>
      </c>
      <c r="E1624" s="236" t="s">
        <v>319</v>
      </c>
    </row>
    <row r="1625" spans="1:5" x14ac:dyDescent="0.25">
      <c r="A1625" s="236" t="s">
        <v>6340</v>
      </c>
      <c r="B1625" s="236">
        <v>31053</v>
      </c>
      <c r="C1625" s="236" t="s">
        <v>8013</v>
      </c>
      <c r="D1625" s="236">
        <v>1</v>
      </c>
      <c r="E1625" s="236" t="s">
        <v>319</v>
      </c>
    </row>
    <row r="1626" spans="1:5" x14ac:dyDescent="0.25">
      <c r="A1626" s="236" t="s">
        <v>5157</v>
      </c>
      <c r="B1626" s="236">
        <v>8122</v>
      </c>
      <c r="C1626" s="236" t="s">
        <v>394</v>
      </c>
      <c r="D1626" s="236">
        <v>1</v>
      </c>
      <c r="E1626" s="236" t="s">
        <v>319</v>
      </c>
    </row>
    <row r="1627" spans="1:5" x14ac:dyDescent="0.25">
      <c r="A1627" s="236" t="s">
        <v>5635</v>
      </c>
      <c r="B1627" s="236">
        <v>34857</v>
      </c>
      <c r="C1627" s="236" t="s">
        <v>1944</v>
      </c>
      <c r="D1627" s="236">
        <v>1</v>
      </c>
      <c r="E1627" s="236" t="s">
        <v>319</v>
      </c>
    </row>
    <row r="1628" spans="1:5" x14ac:dyDescent="0.25">
      <c r="A1628" s="236" t="s">
        <v>6019</v>
      </c>
      <c r="B1628" s="236">
        <v>36629</v>
      </c>
      <c r="C1628" s="236" t="s">
        <v>8014</v>
      </c>
      <c r="D1628" s="236">
        <v>1</v>
      </c>
      <c r="E1628" s="236" t="s">
        <v>319</v>
      </c>
    </row>
    <row r="1629" spans="1:5" x14ac:dyDescent="0.25">
      <c r="A1629" s="236" t="s">
        <v>5636</v>
      </c>
      <c r="B1629" s="236">
        <v>34380</v>
      </c>
      <c r="C1629" s="236" t="s">
        <v>1947</v>
      </c>
      <c r="D1629" s="236">
        <v>1</v>
      </c>
      <c r="E1629" s="236" t="s">
        <v>319</v>
      </c>
    </row>
    <row r="1630" spans="1:5" x14ac:dyDescent="0.25">
      <c r="A1630" s="236" t="s">
        <v>5498</v>
      </c>
      <c r="B1630" s="236">
        <v>30160</v>
      </c>
      <c r="C1630" s="236" t="s">
        <v>795</v>
      </c>
      <c r="D1630" s="236">
        <v>1</v>
      </c>
      <c r="E1630" s="236" t="s">
        <v>319</v>
      </c>
    </row>
    <row r="1631" spans="1:5" x14ac:dyDescent="0.25">
      <c r="A1631" s="236" t="s">
        <v>6716</v>
      </c>
      <c r="B1631" s="236">
        <v>38225</v>
      </c>
      <c r="C1631" s="236" t="s">
        <v>8015</v>
      </c>
      <c r="D1631" s="236">
        <v>1</v>
      </c>
      <c r="E1631" s="236" t="s">
        <v>319</v>
      </c>
    </row>
    <row r="1632" spans="1:5" x14ac:dyDescent="0.25">
      <c r="A1632" s="236" t="s">
        <v>5302</v>
      </c>
      <c r="B1632" s="236">
        <v>30632</v>
      </c>
      <c r="C1632" s="236" t="s">
        <v>878</v>
      </c>
      <c r="D1632" s="236">
        <v>1</v>
      </c>
      <c r="E1632" s="236" t="s">
        <v>319</v>
      </c>
    </row>
    <row r="1633" spans="1:5" x14ac:dyDescent="0.25">
      <c r="A1633" s="236" t="s">
        <v>6110</v>
      </c>
      <c r="B1633" s="236">
        <v>8266</v>
      </c>
      <c r="C1633" s="236" t="s">
        <v>3233</v>
      </c>
      <c r="D1633" s="236">
        <v>1</v>
      </c>
      <c r="E1633" s="236" t="s">
        <v>319</v>
      </c>
    </row>
    <row r="1634" spans="1:5" x14ac:dyDescent="0.25">
      <c r="A1634" s="236" t="s">
        <v>5402</v>
      </c>
      <c r="B1634" s="236">
        <v>7890</v>
      </c>
      <c r="C1634" s="236" t="s">
        <v>1208</v>
      </c>
      <c r="D1634" s="236">
        <v>1</v>
      </c>
      <c r="E1634" s="236" t="s">
        <v>319</v>
      </c>
    </row>
    <row r="1635" spans="1:5" x14ac:dyDescent="0.25">
      <c r="A1635" s="236" t="s">
        <v>8016</v>
      </c>
      <c r="B1635" s="236">
        <v>32746</v>
      </c>
      <c r="C1635" s="236" t="s">
        <v>8017</v>
      </c>
      <c r="D1635" s="236">
        <v>1</v>
      </c>
      <c r="E1635" s="236" t="s">
        <v>319</v>
      </c>
    </row>
    <row r="1636" spans="1:5" x14ac:dyDescent="0.25">
      <c r="A1636" s="236" t="s">
        <v>5243</v>
      </c>
      <c r="B1636" s="236">
        <v>36798</v>
      </c>
      <c r="C1636" s="236" t="s">
        <v>678</v>
      </c>
      <c r="D1636" s="236">
        <v>1</v>
      </c>
      <c r="E1636" s="236" t="s">
        <v>319</v>
      </c>
    </row>
    <row r="1637" spans="1:5" x14ac:dyDescent="0.25">
      <c r="A1637" s="236" t="s">
        <v>6111</v>
      </c>
      <c r="B1637" s="236">
        <v>34253</v>
      </c>
      <c r="C1637" s="236" t="s">
        <v>3237</v>
      </c>
      <c r="D1637" s="236">
        <v>1</v>
      </c>
      <c r="E1637" s="236" t="s">
        <v>319</v>
      </c>
    </row>
    <row r="1638" spans="1:5" x14ac:dyDescent="0.25">
      <c r="A1638" s="236" t="s">
        <v>5637</v>
      </c>
      <c r="B1638" s="236">
        <v>34818</v>
      </c>
      <c r="C1638" s="236" t="s">
        <v>1950</v>
      </c>
      <c r="D1638" s="236">
        <v>1</v>
      </c>
      <c r="E1638" s="236" t="s">
        <v>319</v>
      </c>
    </row>
    <row r="1639" spans="1:5" x14ac:dyDescent="0.25">
      <c r="A1639" s="236" t="s">
        <v>5638</v>
      </c>
      <c r="B1639" s="236">
        <v>34347</v>
      </c>
      <c r="C1639" s="236" t="s">
        <v>1953</v>
      </c>
      <c r="D1639" s="236">
        <v>1</v>
      </c>
      <c r="E1639" s="236" t="s">
        <v>319</v>
      </c>
    </row>
    <row r="1640" spans="1:5" x14ac:dyDescent="0.25">
      <c r="A1640" s="236" t="s">
        <v>6212</v>
      </c>
      <c r="B1640" s="236">
        <v>36372</v>
      </c>
      <c r="C1640" s="236" t="s">
        <v>3652</v>
      </c>
      <c r="D1640" s="236">
        <v>1</v>
      </c>
      <c r="E1640" s="236" t="s">
        <v>319</v>
      </c>
    </row>
    <row r="1641" spans="1:5" x14ac:dyDescent="0.25">
      <c r="A1641" s="236" t="s">
        <v>6020</v>
      </c>
      <c r="B1641" s="236">
        <v>36904</v>
      </c>
      <c r="C1641" s="236" t="s">
        <v>8018</v>
      </c>
      <c r="D1641" s="236">
        <v>1</v>
      </c>
      <c r="E1641" s="236" t="s">
        <v>319</v>
      </c>
    </row>
    <row r="1642" spans="1:5" x14ac:dyDescent="0.25">
      <c r="A1642" s="236" t="s">
        <v>5639</v>
      </c>
      <c r="B1642" s="236">
        <v>34875</v>
      </c>
      <c r="C1642" s="236" t="s">
        <v>1955</v>
      </c>
      <c r="D1642" s="236">
        <v>1</v>
      </c>
      <c r="E1642" s="236" t="s">
        <v>319</v>
      </c>
    </row>
    <row r="1643" spans="1:5" x14ac:dyDescent="0.25">
      <c r="A1643" s="236" t="s">
        <v>6021</v>
      </c>
      <c r="B1643" s="236">
        <v>36864</v>
      </c>
      <c r="C1643" s="236" t="s">
        <v>8019</v>
      </c>
      <c r="D1643" s="236">
        <v>1</v>
      </c>
      <c r="E1643" s="236" t="s">
        <v>319</v>
      </c>
    </row>
    <row r="1644" spans="1:5" x14ac:dyDescent="0.25">
      <c r="A1644" s="236" t="s">
        <v>6456</v>
      </c>
      <c r="B1644" s="236">
        <v>35464</v>
      </c>
      <c r="C1644" s="236" t="s">
        <v>4277</v>
      </c>
      <c r="D1644" s="236">
        <v>1</v>
      </c>
      <c r="E1644" s="236" t="s">
        <v>319</v>
      </c>
    </row>
    <row r="1645" spans="1:5" x14ac:dyDescent="0.25">
      <c r="A1645" s="236" t="s">
        <v>6457</v>
      </c>
      <c r="B1645" s="236">
        <v>35184</v>
      </c>
      <c r="C1645" s="236" t="s">
        <v>4278</v>
      </c>
      <c r="D1645" s="236">
        <v>1</v>
      </c>
      <c r="E1645" s="236" t="s">
        <v>319</v>
      </c>
    </row>
    <row r="1646" spans="1:5" x14ac:dyDescent="0.25">
      <c r="A1646" s="236" t="s">
        <v>5883</v>
      </c>
      <c r="B1646" s="236">
        <v>35866</v>
      </c>
      <c r="C1646" s="236" t="s">
        <v>2661</v>
      </c>
      <c r="D1646" s="236">
        <v>1</v>
      </c>
      <c r="E1646" s="236" t="s">
        <v>319</v>
      </c>
    </row>
    <row r="1647" spans="1:5" x14ac:dyDescent="0.25">
      <c r="A1647" s="236" t="s">
        <v>5138</v>
      </c>
      <c r="B1647" s="236">
        <v>38478</v>
      </c>
      <c r="C1647" s="236" t="s">
        <v>8020</v>
      </c>
      <c r="D1647" s="236">
        <v>1</v>
      </c>
      <c r="E1647" s="236" t="s">
        <v>319</v>
      </c>
    </row>
    <row r="1648" spans="1:5" x14ac:dyDescent="0.25">
      <c r="A1648" s="236" t="s">
        <v>5640</v>
      </c>
      <c r="B1648" s="236">
        <v>34433</v>
      </c>
      <c r="C1648" s="236" t="s">
        <v>1958</v>
      </c>
      <c r="D1648" s="236">
        <v>1</v>
      </c>
      <c r="E1648" s="236" t="s">
        <v>319</v>
      </c>
    </row>
    <row r="1649" spans="1:5" x14ac:dyDescent="0.25">
      <c r="A1649" s="236" t="s">
        <v>6112</v>
      </c>
      <c r="B1649" s="236">
        <v>34211</v>
      </c>
      <c r="C1649" s="236" t="s">
        <v>3239</v>
      </c>
      <c r="D1649" s="236">
        <v>1</v>
      </c>
      <c r="E1649" s="236" t="s">
        <v>319</v>
      </c>
    </row>
    <row r="1650" spans="1:5" x14ac:dyDescent="0.25">
      <c r="A1650" s="236" t="s">
        <v>6113</v>
      </c>
      <c r="B1650" s="236">
        <v>34654</v>
      </c>
      <c r="C1650" s="236" t="s">
        <v>3242</v>
      </c>
      <c r="D1650" s="236">
        <v>1</v>
      </c>
      <c r="E1650" s="236" t="s">
        <v>319</v>
      </c>
    </row>
    <row r="1651" spans="1:5" x14ac:dyDescent="0.25">
      <c r="A1651" s="236" t="s">
        <v>6213</v>
      </c>
      <c r="B1651" s="236">
        <v>7992</v>
      </c>
      <c r="C1651" s="236" t="s">
        <v>3655</v>
      </c>
      <c r="D1651" s="236">
        <v>1</v>
      </c>
      <c r="E1651" s="236" t="s">
        <v>319</v>
      </c>
    </row>
    <row r="1652" spans="1:5" x14ac:dyDescent="0.25">
      <c r="A1652" s="236" t="s">
        <v>5303</v>
      </c>
      <c r="B1652" s="236">
        <v>33963</v>
      </c>
      <c r="C1652" s="236" t="s">
        <v>883</v>
      </c>
      <c r="D1652" s="236">
        <v>1</v>
      </c>
      <c r="E1652" s="236" t="s">
        <v>319</v>
      </c>
    </row>
    <row r="1653" spans="1:5" x14ac:dyDescent="0.25">
      <c r="A1653" s="236" t="s">
        <v>5304</v>
      </c>
      <c r="B1653" s="236">
        <v>34051</v>
      </c>
      <c r="C1653" s="236" t="s">
        <v>884</v>
      </c>
      <c r="D1653" s="236">
        <v>1</v>
      </c>
      <c r="E1653" s="236" t="s">
        <v>319</v>
      </c>
    </row>
    <row r="1654" spans="1:5" x14ac:dyDescent="0.25">
      <c r="A1654" s="236" t="s">
        <v>6074</v>
      </c>
      <c r="B1654" s="236">
        <v>34657</v>
      </c>
      <c r="C1654" s="236" t="s">
        <v>8021</v>
      </c>
      <c r="D1654" s="236">
        <v>1</v>
      </c>
      <c r="E1654" s="236" t="s">
        <v>319</v>
      </c>
    </row>
    <row r="1655" spans="1:5" x14ac:dyDescent="0.25">
      <c r="A1655" s="236" t="s">
        <v>8022</v>
      </c>
      <c r="B1655" s="236">
        <v>34728</v>
      </c>
      <c r="C1655" s="236" t="s">
        <v>8023</v>
      </c>
      <c r="D1655" s="236">
        <v>1</v>
      </c>
      <c r="E1655" s="236" t="s">
        <v>319</v>
      </c>
    </row>
    <row r="1656" spans="1:5" x14ac:dyDescent="0.25">
      <c r="A1656" s="236" t="s">
        <v>5641</v>
      </c>
      <c r="B1656" s="236">
        <v>33777</v>
      </c>
      <c r="C1656" s="236" t="s">
        <v>1960</v>
      </c>
      <c r="D1656" s="236">
        <v>1</v>
      </c>
      <c r="E1656" s="236" t="s">
        <v>319</v>
      </c>
    </row>
    <row r="1657" spans="1:5" x14ac:dyDescent="0.25">
      <c r="A1657" s="236" t="s">
        <v>6114</v>
      </c>
      <c r="B1657" s="236">
        <v>7240</v>
      </c>
      <c r="C1657" s="236" t="s">
        <v>3243</v>
      </c>
      <c r="D1657" s="236">
        <v>1</v>
      </c>
      <c r="E1657" s="236" t="s">
        <v>319</v>
      </c>
    </row>
    <row r="1658" spans="1:5" x14ac:dyDescent="0.25">
      <c r="A1658" s="236" t="s">
        <v>6717</v>
      </c>
      <c r="B1658" s="236">
        <v>32887</v>
      </c>
      <c r="C1658" s="236" t="s">
        <v>8024</v>
      </c>
      <c r="D1658" s="236">
        <v>1</v>
      </c>
      <c r="E1658" s="236" t="s">
        <v>319</v>
      </c>
    </row>
    <row r="1659" spans="1:5" x14ac:dyDescent="0.25">
      <c r="A1659" s="236" t="s">
        <v>5403</v>
      </c>
      <c r="B1659" s="236">
        <v>29494</v>
      </c>
      <c r="C1659" s="236" t="s">
        <v>1214</v>
      </c>
      <c r="D1659" s="236">
        <v>1</v>
      </c>
      <c r="E1659" s="236" t="s">
        <v>319</v>
      </c>
    </row>
    <row r="1660" spans="1:5" x14ac:dyDescent="0.25">
      <c r="A1660" s="236" t="s">
        <v>6214</v>
      </c>
      <c r="B1660" s="236">
        <v>36455</v>
      </c>
      <c r="C1660" s="236" t="s">
        <v>3659</v>
      </c>
      <c r="D1660" s="236">
        <v>1</v>
      </c>
      <c r="E1660" s="236" t="s">
        <v>319</v>
      </c>
    </row>
    <row r="1661" spans="1:5" x14ac:dyDescent="0.25">
      <c r="A1661" s="236" t="s">
        <v>6215</v>
      </c>
      <c r="B1661" s="236">
        <v>36410</v>
      </c>
      <c r="C1661" s="236" t="s">
        <v>3663</v>
      </c>
      <c r="D1661" s="236">
        <v>1</v>
      </c>
      <c r="E1661" s="236" t="s">
        <v>319</v>
      </c>
    </row>
    <row r="1662" spans="1:5" x14ac:dyDescent="0.25">
      <c r="A1662" s="236" t="s">
        <v>6115</v>
      </c>
      <c r="B1662" s="236">
        <v>35927</v>
      </c>
      <c r="C1662" s="236" t="s">
        <v>3249</v>
      </c>
      <c r="D1662" s="236">
        <v>1</v>
      </c>
      <c r="E1662" s="236" t="s">
        <v>319</v>
      </c>
    </row>
    <row r="1663" spans="1:5" x14ac:dyDescent="0.25">
      <c r="A1663" s="236" t="s">
        <v>6216</v>
      </c>
      <c r="B1663" s="236">
        <v>36450</v>
      </c>
      <c r="C1663" s="236" t="s">
        <v>3667</v>
      </c>
      <c r="D1663" s="236">
        <v>1</v>
      </c>
      <c r="E1663" s="236" t="s">
        <v>319</v>
      </c>
    </row>
    <row r="1664" spans="1:5" x14ac:dyDescent="0.25">
      <c r="A1664" s="236" t="s">
        <v>5642</v>
      </c>
      <c r="B1664" s="236">
        <v>36547</v>
      </c>
      <c r="C1664" s="236" t="s">
        <v>1962</v>
      </c>
      <c r="D1664" s="236">
        <v>1</v>
      </c>
      <c r="E1664" s="236" t="s">
        <v>319</v>
      </c>
    </row>
    <row r="1665" spans="1:5" x14ac:dyDescent="0.25">
      <c r="A1665" s="236" t="s">
        <v>5499</v>
      </c>
      <c r="B1665" s="236">
        <v>33690</v>
      </c>
      <c r="C1665" s="236" t="s">
        <v>8025</v>
      </c>
      <c r="D1665" s="236">
        <v>1</v>
      </c>
      <c r="E1665" s="236" t="s">
        <v>319</v>
      </c>
    </row>
    <row r="1666" spans="1:5" x14ac:dyDescent="0.25">
      <c r="A1666" s="236" t="s">
        <v>5643</v>
      </c>
      <c r="B1666" s="236">
        <v>33780</v>
      </c>
      <c r="C1666" s="236" t="s">
        <v>1964</v>
      </c>
      <c r="D1666" s="236">
        <v>1</v>
      </c>
      <c r="E1666" s="236" t="s">
        <v>319</v>
      </c>
    </row>
    <row r="1667" spans="1:5" x14ac:dyDescent="0.25">
      <c r="A1667" s="236" t="s">
        <v>5305</v>
      </c>
      <c r="B1667" s="236">
        <v>34002</v>
      </c>
      <c r="C1667" s="236" t="s">
        <v>885</v>
      </c>
      <c r="D1667" s="236">
        <v>1</v>
      </c>
      <c r="E1667" s="236" t="s">
        <v>319</v>
      </c>
    </row>
    <row r="1668" spans="1:5" x14ac:dyDescent="0.25">
      <c r="A1668" s="236" t="s">
        <v>6056</v>
      </c>
      <c r="B1668" s="236">
        <v>32777</v>
      </c>
      <c r="C1668" s="236" t="s">
        <v>8026</v>
      </c>
      <c r="D1668" s="236">
        <v>1</v>
      </c>
      <c r="E1668" s="236" t="s">
        <v>319</v>
      </c>
    </row>
    <row r="1669" spans="1:5" x14ac:dyDescent="0.25">
      <c r="A1669" s="236" t="s">
        <v>6718</v>
      </c>
      <c r="B1669" s="236">
        <v>38205</v>
      </c>
      <c r="C1669" s="236" t="s">
        <v>8027</v>
      </c>
      <c r="D1669" s="236">
        <v>1</v>
      </c>
      <c r="E1669" s="236" t="s">
        <v>319</v>
      </c>
    </row>
    <row r="1670" spans="1:5" x14ac:dyDescent="0.25">
      <c r="A1670" s="236" t="s">
        <v>6382</v>
      </c>
      <c r="B1670" s="236">
        <v>33892</v>
      </c>
      <c r="C1670" s="236" t="s">
        <v>4130</v>
      </c>
      <c r="D1670" s="236">
        <v>1</v>
      </c>
      <c r="E1670" s="236" t="s">
        <v>319</v>
      </c>
    </row>
    <row r="1671" spans="1:5" x14ac:dyDescent="0.25">
      <c r="A1671" s="236" t="s">
        <v>6116</v>
      </c>
      <c r="B1671" s="236">
        <v>7342</v>
      </c>
      <c r="C1671" s="236" t="s">
        <v>3252</v>
      </c>
      <c r="D1671" s="236">
        <v>1</v>
      </c>
      <c r="E1671" s="236" t="s">
        <v>319</v>
      </c>
    </row>
    <row r="1672" spans="1:5" x14ac:dyDescent="0.25">
      <c r="A1672" s="236" t="s">
        <v>6458</v>
      </c>
      <c r="B1672" s="236">
        <v>35534</v>
      </c>
      <c r="C1672" s="236" t="s">
        <v>4279</v>
      </c>
      <c r="D1672" s="236">
        <v>1</v>
      </c>
      <c r="E1672" s="236" t="s">
        <v>319</v>
      </c>
    </row>
    <row r="1673" spans="1:5" x14ac:dyDescent="0.25">
      <c r="A1673" s="236" t="s">
        <v>5884</v>
      </c>
      <c r="B1673" s="236">
        <v>34157</v>
      </c>
      <c r="C1673" s="236" t="s">
        <v>2663</v>
      </c>
      <c r="D1673" s="236">
        <v>1</v>
      </c>
      <c r="E1673" s="236" t="s">
        <v>319</v>
      </c>
    </row>
    <row r="1674" spans="1:5" x14ac:dyDescent="0.25">
      <c r="A1674" s="236" t="s">
        <v>6459</v>
      </c>
      <c r="B1674" s="236">
        <v>36023</v>
      </c>
      <c r="C1674" s="236" t="s">
        <v>4280</v>
      </c>
      <c r="D1674" s="236">
        <v>1</v>
      </c>
      <c r="E1674" s="236" t="s">
        <v>319</v>
      </c>
    </row>
    <row r="1675" spans="1:5" x14ac:dyDescent="0.25">
      <c r="A1675" s="236" t="s">
        <v>6460</v>
      </c>
      <c r="B1675" s="236">
        <v>36146</v>
      </c>
      <c r="C1675" s="236" t="s">
        <v>4281</v>
      </c>
      <c r="D1675" s="236">
        <v>1</v>
      </c>
      <c r="E1675" s="236" t="s">
        <v>319</v>
      </c>
    </row>
    <row r="1676" spans="1:5" x14ac:dyDescent="0.25">
      <c r="A1676" s="236" t="s">
        <v>5158</v>
      </c>
      <c r="B1676" s="236">
        <v>8416</v>
      </c>
      <c r="C1676" s="236" t="s">
        <v>398</v>
      </c>
      <c r="D1676" s="236">
        <v>1</v>
      </c>
      <c r="E1676" s="236" t="s">
        <v>319</v>
      </c>
    </row>
    <row r="1677" spans="1:5" x14ac:dyDescent="0.25">
      <c r="A1677" s="236" t="s">
        <v>5306</v>
      </c>
      <c r="B1677" s="236">
        <v>33990</v>
      </c>
      <c r="C1677" s="236" t="s">
        <v>887</v>
      </c>
      <c r="D1677" s="236">
        <v>1</v>
      </c>
      <c r="E1677" s="236" t="s">
        <v>319</v>
      </c>
    </row>
    <row r="1678" spans="1:5" x14ac:dyDescent="0.25">
      <c r="A1678" s="236" t="s">
        <v>5159</v>
      </c>
      <c r="B1678" s="236">
        <v>28413</v>
      </c>
      <c r="C1678" s="236" t="s">
        <v>403</v>
      </c>
      <c r="D1678" s="236">
        <v>1</v>
      </c>
      <c r="E1678" s="236" t="s">
        <v>319</v>
      </c>
    </row>
    <row r="1679" spans="1:5" x14ac:dyDescent="0.25">
      <c r="A1679" s="236" t="s">
        <v>5885</v>
      </c>
      <c r="B1679" s="236">
        <v>30300</v>
      </c>
      <c r="C1679" s="236" t="s">
        <v>2665</v>
      </c>
      <c r="D1679" s="236">
        <v>1</v>
      </c>
      <c r="E1679" s="236" t="s">
        <v>319</v>
      </c>
    </row>
    <row r="1680" spans="1:5" x14ac:dyDescent="0.25">
      <c r="A1680" s="236" t="s">
        <v>5404</v>
      </c>
      <c r="B1680" s="236">
        <v>7642</v>
      </c>
      <c r="C1680" s="236" t="s">
        <v>1220</v>
      </c>
      <c r="D1680" s="236">
        <v>1</v>
      </c>
      <c r="E1680" s="236" t="s">
        <v>319</v>
      </c>
    </row>
    <row r="1681" spans="1:5" x14ac:dyDescent="0.25">
      <c r="A1681" s="236" t="s">
        <v>5139</v>
      </c>
      <c r="B1681" s="236">
        <v>38573</v>
      </c>
      <c r="C1681" s="236" t="s">
        <v>1220</v>
      </c>
      <c r="D1681" s="236">
        <v>1</v>
      </c>
      <c r="E1681" s="236" t="s">
        <v>319</v>
      </c>
    </row>
    <row r="1682" spans="1:5" x14ac:dyDescent="0.25">
      <c r="A1682" s="236" t="s">
        <v>5644</v>
      </c>
      <c r="B1682" s="236">
        <v>33748</v>
      </c>
      <c r="C1682" s="236" t="s">
        <v>1967</v>
      </c>
      <c r="D1682" s="236">
        <v>1</v>
      </c>
      <c r="E1682" s="236" t="s">
        <v>319</v>
      </c>
    </row>
    <row r="1683" spans="1:5" x14ac:dyDescent="0.25">
      <c r="A1683" s="236" t="s">
        <v>5645</v>
      </c>
      <c r="B1683" s="236">
        <v>36559</v>
      </c>
      <c r="C1683" s="236" t="s">
        <v>1968</v>
      </c>
      <c r="D1683" s="236">
        <v>1</v>
      </c>
      <c r="E1683" s="236" t="s">
        <v>319</v>
      </c>
    </row>
    <row r="1684" spans="1:5" x14ac:dyDescent="0.25">
      <c r="A1684" s="236" t="s">
        <v>5646</v>
      </c>
      <c r="B1684" s="236">
        <v>34439</v>
      </c>
      <c r="C1684" s="236" t="s">
        <v>1970</v>
      </c>
      <c r="D1684" s="236">
        <v>1</v>
      </c>
      <c r="E1684" s="236" t="s">
        <v>319</v>
      </c>
    </row>
    <row r="1685" spans="1:5" x14ac:dyDescent="0.25">
      <c r="A1685" s="236" t="s">
        <v>5831</v>
      </c>
      <c r="B1685" s="236">
        <v>7821</v>
      </c>
      <c r="C1685" s="236" t="s">
        <v>2459</v>
      </c>
      <c r="D1685" s="236">
        <v>1</v>
      </c>
      <c r="E1685" s="236" t="s">
        <v>319</v>
      </c>
    </row>
    <row r="1686" spans="1:5" x14ac:dyDescent="0.25">
      <c r="A1686" s="236" t="s">
        <v>5244</v>
      </c>
      <c r="B1686" s="236">
        <v>36980</v>
      </c>
      <c r="C1686" s="236" t="s">
        <v>679</v>
      </c>
      <c r="D1686" s="236">
        <v>1</v>
      </c>
      <c r="E1686" s="236" t="s">
        <v>319</v>
      </c>
    </row>
    <row r="1687" spans="1:5" x14ac:dyDescent="0.25">
      <c r="A1687" s="236" t="s">
        <v>5245</v>
      </c>
      <c r="B1687" s="236">
        <v>36985</v>
      </c>
      <c r="C1687" s="236" t="s">
        <v>683</v>
      </c>
      <c r="D1687" s="236">
        <v>1</v>
      </c>
      <c r="E1687" s="236" t="s">
        <v>319</v>
      </c>
    </row>
    <row r="1688" spans="1:5" x14ac:dyDescent="0.25">
      <c r="A1688" s="236" t="s">
        <v>5246</v>
      </c>
      <c r="B1688" s="236">
        <v>30252</v>
      </c>
      <c r="C1688" s="236" t="s">
        <v>684</v>
      </c>
      <c r="D1688" s="236">
        <v>1</v>
      </c>
      <c r="E1688" s="236" t="s">
        <v>319</v>
      </c>
    </row>
    <row r="1689" spans="1:5" x14ac:dyDescent="0.25">
      <c r="A1689" s="236" t="s">
        <v>5405</v>
      </c>
      <c r="B1689" s="236">
        <v>31371</v>
      </c>
      <c r="C1689" s="236" t="s">
        <v>1224</v>
      </c>
      <c r="D1689" s="236">
        <v>1</v>
      </c>
      <c r="E1689" s="236" t="s">
        <v>319</v>
      </c>
    </row>
    <row r="1690" spans="1:5" x14ac:dyDescent="0.25">
      <c r="A1690" s="236" t="s">
        <v>5406</v>
      </c>
      <c r="B1690" s="236">
        <v>34496</v>
      </c>
      <c r="C1690" s="236" t="s">
        <v>1227</v>
      </c>
      <c r="D1690" s="236">
        <v>1</v>
      </c>
      <c r="E1690" s="236" t="s">
        <v>319</v>
      </c>
    </row>
    <row r="1691" spans="1:5" x14ac:dyDescent="0.25">
      <c r="A1691" s="236" t="s">
        <v>5407</v>
      </c>
      <c r="B1691" s="236">
        <v>31482</v>
      </c>
      <c r="C1691" s="236" t="s">
        <v>1229</v>
      </c>
      <c r="D1691" s="236">
        <v>1</v>
      </c>
      <c r="E1691" s="236" t="s">
        <v>319</v>
      </c>
    </row>
    <row r="1692" spans="1:5" x14ac:dyDescent="0.25">
      <c r="A1692" s="236" t="s">
        <v>6217</v>
      </c>
      <c r="B1692" s="236">
        <v>30048</v>
      </c>
      <c r="C1692" s="236" t="s">
        <v>3669</v>
      </c>
      <c r="D1692" s="236">
        <v>1</v>
      </c>
      <c r="E1692" s="236" t="s">
        <v>319</v>
      </c>
    </row>
    <row r="1693" spans="1:5" x14ac:dyDescent="0.25">
      <c r="A1693" s="236" t="s">
        <v>6461</v>
      </c>
      <c r="B1693" s="236">
        <v>35484</v>
      </c>
      <c r="C1693" s="236" t="s">
        <v>4282</v>
      </c>
      <c r="D1693" s="236">
        <v>1</v>
      </c>
      <c r="E1693" s="236" t="s">
        <v>319</v>
      </c>
    </row>
    <row r="1694" spans="1:5" x14ac:dyDescent="0.25">
      <c r="A1694" s="236" t="s">
        <v>6022</v>
      </c>
      <c r="B1694" s="236">
        <v>36889</v>
      </c>
      <c r="C1694" s="236" t="s">
        <v>8028</v>
      </c>
      <c r="D1694" s="236">
        <v>1</v>
      </c>
      <c r="E1694" s="236" t="s">
        <v>319</v>
      </c>
    </row>
    <row r="1695" spans="1:5" x14ac:dyDescent="0.25">
      <c r="A1695" s="236" t="s">
        <v>5307</v>
      </c>
      <c r="B1695" s="236">
        <v>33978</v>
      </c>
      <c r="C1695" s="236" t="s">
        <v>888</v>
      </c>
      <c r="D1695" s="236">
        <v>1</v>
      </c>
      <c r="E1695" s="236" t="s">
        <v>319</v>
      </c>
    </row>
    <row r="1696" spans="1:5" x14ac:dyDescent="0.25">
      <c r="A1696" s="236" t="s">
        <v>5647</v>
      </c>
      <c r="B1696" s="236">
        <v>34773</v>
      </c>
      <c r="C1696" s="236" t="s">
        <v>1973</v>
      </c>
      <c r="D1696" s="236">
        <v>1</v>
      </c>
      <c r="E1696" s="236" t="s">
        <v>319</v>
      </c>
    </row>
    <row r="1697" spans="1:5" x14ac:dyDescent="0.25">
      <c r="A1697" s="236" t="s">
        <v>6117</v>
      </c>
      <c r="B1697" s="236">
        <v>32646</v>
      </c>
      <c r="C1697" s="236" t="s">
        <v>3258</v>
      </c>
      <c r="D1697" s="236">
        <v>1</v>
      </c>
      <c r="E1697" s="236" t="s">
        <v>319</v>
      </c>
    </row>
    <row r="1698" spans="1:5" x14ac:dyDescent="0.25">
      <c r="A1698" s="236" t="s">
        <v>6118</v>
      </c>
      <c r="B1698" s="236">
        <v>35967</v>
      </c>
      <c r="C1698" s="236" t="s">
        <v>3261</v>
      </c>
      <c r="D1698" s="236">
        <v>1</v>
      </c>
      <c r="E1698" s="236" t="s">
        <v>319</v>
      </c>
    </row>
    <row r="1699" spans="1:5" x14ac:dyDescent="0.25">
      <c r="A1699" s="236" t="s">
        <v>6119</v>
      </c>
      <c r="B1699" s="236">
        <v>35972</v>
      </c>
      <c r="C1699" s="236" t="s">
        <v>3264</v>
      </c>
      <c r="D1699" s="236">
        <v>1</v>
      </c>
      <c r="E1699" s="236" t="s">
        <v>319</v>
      </c>
    </row>
    <row r="1700" spans="1:5" x14ac:dyDescent="0.25">
      <c r="A1700" s="236" t="s">
        <v>5495</v>
      </c>
      <c r="B1700" s="236">
        <v>30460</v>
      </c>
      <c r="C1700" s="236" t="s">
        <v>8029</v>
      </c>
      <c r="D1700" s="236">
        <v>1</v>
      </c>
      <c r="E1700" s="236" t="s">
        <v>319</v>
      </c>
    </row>
    <row r="1701" spans="1:5" x14ac:dyDescent="0.25">
      <c r="A1701" s="236" t="s">
        <v>8030</v>
      </c>
      <c r="B1701" s="236">
        <v>34459</v>
      </c>
      <c r="C1701" s="236" t="s">
        <v>8031</v>
      </c>
      <c r="D1701" s="236">
        <v>1</v>
      </c>
      <c r="E1701" s="236" t="s">
        <v>319</v>
      </c>
    </row>
    <row r="1702" spans="1:5" x14ac:dyDescent="0.25">
      <c r="A1702" s="236" t="s">
        <v>8032</v>
      </c>
      <c r="B1702" s="236">
        <v>32979</v>
      </c>
      <c r="C1702" s="236" t="s">
        <v>8033</v>
      </c>
      <c r="D1702" s="236">
        <v>1</v>
      </c>
      <c r="E1702" s="236" t="s">
        <v>319</v>
      </c>
    </row>
    <row r="1703" spans="1:5" x14ac:dyDescent="0.25">
      <c r="A1703" s="236" t="s">
        <v>5886</v>
      </c>
      <c r="B1703" s="236">
        <v>32387</v>
      </c>
      <c r="C1703" s="236" t="s">
        <v>2670</v>
      </c>
      <c r="D1703" s="236">
        <v>1</v>
      </c>
      <c r="E1703" s="236" t="s">
        <v>319</v>
      </c>
    </row>
    <row r="1704" spans="1:5" x14ac:dyDescent="0.25">
      <c r="A1704" s="236" t="s">
        <v>5230</v>
      </c>
      <c r="B1704" s="236">
        <v>8219</v>
      </c>
      <c r="C1704" s="236" t="s">
        <v>8034</v>
      </c>
      <c r="D1704" s="236">
        <v>1</v>
      </c>
      <c r="E1704" s="236" t="s">
        <v>319</v>
      </c>
    </row>
    <row r="1705" spans="1:5" x14ac:dyDescent="0.25">
      <c r="A1705" s="236" t="s">
        <v>5648</v>
      </c>
      <c r="B1705" s="236">
        <v>34398</v>
      </c>
      <c r="C1705" s="236" t="s">
        <v>1976</v>
      </c>
      <c r="D1705" s="236">
        <v>1</v>
      </c>
      <c r="E1705" s="236" t="s">
        <v>319</v>
      </c>
    </row>
    <row r="1706" spans="1:5" x14ac:dyDescent="0.25">
      <c r="A1706" s="236" t="s">
        <v>5649</v>
      </c>
      <c r="B1706" s="236">
        <v>34821</v>
      </c>
      <c r="C1706" s="236" t="s">
        <v>1979</v>
      </c>
      <c r="D1706" s="236">
        <v>1</v>
      </c>
      <c r="E1706" s="236" t="s">
        <v>319</v>
      </c>
    </row>
    <row r="1707" spans="1:5" x14ac:dyDescent="0.25">
      <c r="A1707" s="236" t="s">
        <v>5512</v>
      </c>
      <c r="B1707" s="236">
        <v>36495</v>
      </c>
      <c r="C1707" s="236" t="s">
        <v>1608</v>
      </c>
      <c r="D1707" s="236">
        <v>1</v>
      </c>
      <c r="E1707" s="236" t="s">
        <v>319</v>
      </c>
    </row>
    <row r="1708" spans="1:5" x14ac:dyDescent="0.25">
      <c r="A1708" s="236" t="s">
        <v>5650</v>
      </c>
      <c r="B1708" s="236">
        <v>34803</v>
      </c>
      <c r="C1708" s="236" t="s">
        <v>1982</v>
      </c>
      <c r="D1708" s="236">
        <v>1</v>
      </c>
      <c r="E1708" s="236" t="s">
        <v>319</v>
      </c>
    </row>
    <row r="1709" spans="1:5" x14ac:dyDescent="0.25">
      <c r="A1709" s="236" t="s">
        <v>5651</v>
      </c>
      <c r="B1709" s="236">
        <v>32918</v>
      </c>
      <c r="C1709" s="236" t="s">
        <v>1984</v>
      </c>
      <c r="D1709" s="236">
        <v>1</v>
      </c>
      <c r="E1709" s="236" t="s">
        <v>319</v>
      </c>
    </row>
    <row r="1710" spans="1:5" x14ac:dyDescent="0.25">
      <c r="A1710" s="236" t="s">
        <v>5652</v>
      </c>
      <c r="B1710" s="236">
        <v>34833</v>
      </c>
      <c r="C1710" s="236" t="s">
        <v>1986</v>
      </c>
      <c r="D1710" s="236">
        <v>1</v>
      </c>
      <c r="E1710" s="236" t="s">
        <v>319</v>
      </c>
    </row>
    <row r="1711" spans="1:5" x14ac:dyDescent="0.25">
      <c r="A1711" s="236" t="s">
        <v>6218</v>
      </c>
      <c r="B1711" s="236">
        <v>36352</v>
      </c>
      <c r="C1711" s="236" t="s">
        <v>3675</v>
      </c>
      <c r="D1711" s="236">
        <v>1</v>
      </c>
      <c r="E1711" s="236" t="s">
        <v>319</v>
      </c>
    </row>
    <row r="1712" spans="1:5" x14ac:dyDescent="0.25">
      <c r="A1712" s="236" t="s">
        <v>5308</v>
      </c>
      <c r="B1712" s="236">
        <v>32881</v>
      </c>
      <c r="C1712" s="236" t="s">
        <v>889</v>
      </c>
      <c r="D1712" s="236">
        <v>1</v>
      </c>
      <c r="E1712" s="236" t="s">
        <v>319</v>
      </c>
    </row>
    <row r="1713" spans="1:5" x14ac:dyDescent="0.25">
      <c r="A1713" s="236" t="s">
        <v>6219</v>
      </c>
      <c r="B1713" s="236">
        <v>8230</v>
      </c>
      <c r="C1713" s="236" t="s">
        <v>3679</v>
      </c>
      <c r="D1713" s="236">
        <v>1</v>
      </c>
      <c r="E1713" s="236" t="s">
        <v>319</v>
      </c>
    </row>
    <row r="1714" spans="1:5" x14ac:dyDescent="0.25">
      <c r="A1714" s="236" t="s">
        <v>5653</v>
      </c>
      <c r="B1714" s="236">
        <v>34353</v>
      </c>
      <c r="C1714" s="236" t="s">
        <v>1988</v>
      </c>
      <c r="D1714" s="236">
        <v>1</v>
      </c>
      <c r="E1714" s="236" t="s">
        <v>319</v>
      </c>
    </row>
    <row r="1715" spans="1:5" x14ac:dyDescent="0.25">
      <c r="A1715" s="236" t="s">
        <v>6541</v>
      </c>
      <c r="B1715" s="236">
        <v>8204</v>
      </c>
      <c r="C1715" s="236" t="s">
        <v>8035</v>
      </c>
      <c r="D1715" s="236">
        <v>1</v>
      </c>
      <c r="E1715" s="236" t="s">
        <v>319</v>
      </c>
    </row>
    <row r="1716" spans="1:5" x14ac:dyDescent="0.25">
      <c r="A1716" s="236" t="s">
        <v>6220</v>
      </c>
      <c r="B1716" s="236">
        <v>35791</v>
      </c>
      <c r="C1716" s="236" t="s">
        <v>3685</v>
      </c>
      <c r="D1716" s="236">
        <v>1</v>
      </c>
      <c r="E1716" s="236" t="s">
        <v>319</v>
      </c>
    </row>
    <row r="1717" spans="1:5" x14ac:dyDescent="0.25">
      <c r="A1717" s="236" t="s">
        <v>6652</v>
      </c>
      <c r="B1717" s="236">
        <v>35881</v>
      </c>
      <c r="C1717" s="236" t="s">
        <v>4469</v>
      </c>
      <c r="D1717" s="236">
        <v>1</v>
      </c>
      <c r="E1717" s="236" t="s">
        <v>319</v>
      </c>
    </row>
    <row r="1718" spans="1:5" x14ac:dyDescent="0.25">
      <c r="A1718" s="236" t="s">
        <v>6221</v>
      </c>
      <c r="B1718" s="236">
        <v>36269</v>
      </c>
      <c r="C1718" s="236" t="s">
        <v>3688</v>
      </c>
      <c r="D1718" s="236">
        <v>1</v>
      </c>
      <c r="E1718" s="236" t="s">
        <v>319</v>
      </c>
    </row>
    <row r="1719" spans="1:5" x14ac:dyDescent="0.25">
      <c r="A1719" s="236" t="s">
        <v>6383</v>
      </c>
      <c r="B1719" s="236">
        <v>33925</v>
      </c>
      <c r="C1719" s="236" t="s">
        <v>4133</v>
      </c>
      <c r="D1719" s="236">
        <v>1</v>
      </c>
      <c r="E1719" s="236" t="s">
        <v>319</v>
      </c>
    </row>
    <row r="1720" spans="1:5" x14ac:dyDescent="0.25">
      <c r="A1720" s="236" t="s">
        <v>5408</v>
      </c>
      <c r="B1720" s="236">
        <v>7789</v>
      </c>
      <c r="C1720" s="236" t="s">
        <v>1233</v>
      </c>
      <c r="D1720" s="236">
        <v>1</v>
      </c>
      <c r="E1720" s="236" t="s">
        <v>319</v>
      </c>
    </row>
    <row r="1721" spans="1:5" x14ac:dyDescent="0.25">
      <c r="A1721" s="236" t="s">
        <v>6578</v>
      </c>
      <c r="B1721" s="236">
        <v>30413</v>
      </c>
      <c r="C1721" s="236" t="s">
        <v>111</v>
      </c>
      <c r="D1721" s="236">
        <v>1</v>
      </c>
      <c r="E1721" s="236" t="s">
        <v>319</v>
      </c>
    </row>
    <row r="1722" spans="1:5" x14ac:dyDescent="0.25">
      <c r="A1722" s="236" t="s">
        <v>6579</v>
      </c>
      <c r="B1722" s="236">
        <v>30410</v>
      </c>
      <c r="C1722" s="236" t="s">
        <v>113</v>
      </c>
      <c r="D1722" s="236">
        <v>1</v>
      </c>
      <c r="E1722" s="236" t="s">
        <v>319</v>
      </c>
    </row>
    <row r="1723" spans="1:5" x14ac:dyDescent="0.25">
      <c r="A1723" s="236" t="s">
        <v>5409</v>
      </c>
      <c r="B1723" s="236">
        <v>8225</v>
      </c>
      <c r="C1723" s="236" t="s">
        <v>1239</v>
      </c>
      <c r="D1723" s="236">
        <v>1</v>
      </c>
      <c r="E1723" s="236" t="s">
        <v>319</v>
      </c>
    </row>
    <row r="1724" spans="1:5" x14ac:dyDescent="0.25">
      <c r="A1724" s="236" t="s">
        <v>6222</v>
      </c>
      <c r="B1724" s="236">
        <v>36284</v>
      </c>
      <c r="C1724" s="236" t="s">
        <v>3694</v>
      </c>
      <c r="D1724" s="236">
        <v>1</v>
      </c>
      <c r="E1724" s="236" t="s">
        <v>319</v>
      </c>
    </row>
    <row r="1725" spans="1:5" x14ac:dyDescent="0.25">
      <c r="A1725" s="236" t="s">
        <v>5887</v>
      </c>
      <c r="B1725" s="236">
        <v>34148</v>
      </c>
      <c r="C1725" s="236" t="s">
        <v>2674</v>
      </c>
      <c r="D1725" s="236">
        <v>1</v>
      </c>
      <c r="E1725" s="236" t="s">
        <v>319</v>
      </c>
    </row>
    <row r="1726" spans="1:5" x14ac:dyDescent="0.25">
      <c r="A1726" s="236" t="s">
        <v>5247</v>
      </c>
      <c r="B1726" s="236">
        <v>38335</v>
      </c>
      <c r="C1726" s="236" t="s">
        <v>688</v>
      </c>
      <c r="D1726" s="236">
        <v>1</v>
      </c>
      <c r="E1726" s="236" t="s">
        <v>319</v>
      </c>
    </row>
    <row r="1727" spans="1:5" x14ac:dyDescent="0.25">
      <c r="A1727" s="236" t="s">
        <v>5888</v>
      </c>
      <c r="B1727" s="236">
        <v>38535</v>
      </c>
      <c r="C1727" s="236" t="s">
        <v>2679</v>
      </c>
      <c r="D1727" s="236">
        <v>1</v>
      </c>
      <c r="E1727" s="236" t="s">
        <v>319</v>
      </c>
    </row>
    <row r="1728" spans="1:5" x14ac:dyDescent="0.25">
      <c r="A1728" s="236" t="s">
        <v>5889</v>
      </c>
      <c r="B1728" s="236">
        <v>7911</v>
      </c>
      <c r="C1728" s="236" t="s">
        <v>2680</v>
      </c>
      <c r="D1728" s="236">
        <v>1</v>
      </c>
      <c r="E1728" s="236" t="s">
        <v>319</v>
      </c>
    </row>
    <row r="1729" spans="1:5" x14ac:dyDescent="0.25">
      <c r="A1729" s="236" t="s">
        <v>6223</v>
      </c>
      <c r="B1729" s="236">
        <v>8015</v>
      </c>
      <c r="C1729" s="236" t="s">
        <v>3700</v>
      </c>
      <c r="D1729" s="236">
        <v>1</v>
      </c>
      <c r="E1729" s="236" t="s">
        <v>319</v>
      </c>
    </row>
    <row r="1730" spans="1:5" x14ac:dyDescent="0.25">
      <c r="A1730" s="236" t="s">
        <v>6719</v>
      </c>
      <c r="B1730" s="236">
        <v>38270</v>
      </c>
      <c r="C1730" s="236" t="s">
        <v>8036</v>
      </c>
      <c r="D1730" s="236">
        <v>1</v>
      </c>
      <c r="E1730" s="236" t="s">
        <v>319</v>
      </c>
    </row>
    <row r="1731" spans="1:5" x14ac:dyDescent="0.25">
      <c r="A1731" s="236" t="s">
        <v>6057</v>
      </c>
      <c r="B1731" s="236">
        <v>35691</v>
      </c>
      <c r="C1731" s="236" t="s">
        <v>8037</v>
      </c>
      <c r="D1731" s="236">
        <v>1</v>
      </c>
      <c r="E1731" s="236" t="s">
        <v>319</v>
      </c>
    </row>
    <row r="1732" spans="1:5" x14ac:dyDescent="0.25">
      <c r="A1732" s="236" t="s">
        <v>6023</v>
      </c>
      <c r="B1732" s="236">
        <v>35636</v>
      </c>
      <c r="C1732" s="236" t="s">
        <v>8038</v>
      </c>
      <c r="D1732" s="236">
        <v>1</v>
      </c>
      <c r="E1732" s="236" t="s">
        <v>319</v>
      </c>
    </row>
    <row r="1733" spans="1:5" x14ac:dyDescent="0.25">
      <c r="A1733" s="236" t="s">
        <v>8039</v>
      </c>
      <c r="B1733" s="236">
        <v>34645</v>
      </c>
      <c r="C1733" s="236" t="s">
        <v>8040</v>
      </c>
      <c r="D1733" s="236">
        <v>1</v>
      </c>
      <c r="E1733" s="236" t="s">
        <v>319</v>
      </c>
    </row>
    <row r="1734" spans="1:5" x14ac:dyDescent="0.25">
      <c r="A1734" s="236" t="s">
        <v>8041</v>
      </c>
      <c r="B1734" s="236">
        <v>34686</v>
      </c>
      <c r="C1734" s="236" t="s">
        <v>8042</v>
      </c>
      <c r="D1734" s="236">
        <v>1</v>
      </c>
      <c r="E1734" s="236" t="s">
        <v>319</v>
      </c>
    </row>
    <row r="1735" spans="1:5" x14ac:dyDescent="0.25">
      <c r="A1735" s="236" t="s">
        <v>6462</v>
      </c>
      <c r="B1735" s="236">
        <v>35299</v>
      </c>
      <c r="C1735" s="236" t="s">
        <v>4283</v>
      </c>
      <c r="D1735" s="236">
        <v>1</v>
      </c>
      <c r="E1735" s="236" t="s">
        <v>319</v>
      </c>
    </row>
    <row r="1736" spans="1:5" x14ac:dyDescent="0.25">
      <c r="A1736" s="236" t="s">
        <v>6463</v>
      </c>
      <c r="B1736" s="236">
        <v>35154</v>
      </c>
      <c r="C1736" s="236" t="s">
        <v>4284</v>
      </c>
      <c r="D1736" s="236">
        <v>1</v>
      </c>
      <c r="E1736" s="236" t="s">
        <v>319</v>
      </c>
    </row>
    <row r="1737" spans="1:5" x14ac:dyDescent="0.25">
      <c r="A1737" s="236" t="s">
        <v>6609</v>
      </c>
      <c r="B1737" s="236">
        <v>32486</v>
      </c>
      <c r="C1737" s="236" t="s">
        <v>4383</v>
      </c>
      <c r="D1737" s="236">
        <v>1</v>
      </c>
      <c r="E1737" s="236" t="s">
        <v>319</v>
      </c>
    </row>
    <row r="1738" spans="1:5" x14ac:dyDescent="0.25">
      <c r="A1738" s="236" t="s">
        <v>5890</v>
      </c>
      <c r="B1738" s="236">
        <v>34695</v>
      </c>
      <c r="C1738" s="236" t="s">
        <v>2684</v>
      </c>
      <c r="D1738" s="236">
        <v>1</v>
      </c>
      <c r="E1738" s="236" t="s">
        <v>319</v>
      </c>
    </row>
    <row r="1739" spans="1:5" x14ac:dyDescent="0.25">
      <c r="A1739" s="236" t="s">
        <v>5654</v>
      </c>
      <c r="B1739" s="236">
        <v>36614</v>
      </c>
      <c r="C1739" s="236" t="s">
        <v>1991</v>
      </c>
      <c r="D1739" s="236">
        <v>1</v>
      </c>
      <c r="E1739" s="236" t="s">
        <v>319</v>
      </c>
    </row>
    <row r="1740" spans="1:5" x14ac:dyDescent="0.25">
      <c r="A1740" s="236" t="s">
        <v>5215</v>
      </c>
      <c r="B1740" s="236">
        <v>36769</v>
      </c>
      <c r="C1740" s="236" t="s">
        <v>629</v>
      </c>
      <c r="D1740" s="236">
        <v>1</v>
      </c>
      <c r="E1740" s="236" t="s">
        <v>319</v>
      </c>
    </row>
    <row r="1741" spans="1:5" x14ac:dyDescent="0.25">
      <c r="A1741" s="236" t="s">
        <v>5655</v>
      </c>
      <c r="B1741" s="236">
        <v>33409</v>
      </c>
      <c r="C1741" s="236" t="s">
        <v>1993</v>
      </c>
      <c r="D1741" s="236">
        <v>1</v>
      </c>
      <c r="E1741" s="236" t="s">
        <v>319</v>
      </c>
    </row>
    <row r="1742" spans="1:5" x14ac:dyDescent="0.25">
      <c r="A1742" s="236" t="s">
        <v>5410</v>
      </c>
      <c r="B1742" s="236">
        <v>7556</v>
      </c>
      <c r="C1742" s="236" t="s">
        <v>1244</v>
      </c>
      <c r="D1742" s="236">
        <v>1</v>
      </c>
      <c r="E1742" s="236" t="s">
        <v>319</v>
      </c>
    </row>
    <row r="1743" spans="1:5" x14ac:dyDescent="0.25">
      <c r="A1743" s="236" t="s">
        <v>6224</v>
      </c>
      <c r="B1743" s="236">
        <v>36470</v>
      </c>
      <c r="C1743" s="236" t="s">
        <v>3706</v>
      </c>
      <c r="D1743" s="236">
        <v>1</v>
      </c>
      <c r="E1743" s="236" t="s">
        <v>319</v>
      </c>
    </row>
    <row r="1744" spans="1:5" x14ac:dyDescent="0.25">
      <c r="A1744" s="236" t="s">
        <v>6225</v>
      </c>
      <c r="B1744" s="236">
        <v>36254</v>
      </c>
      <c r="C1744" s="236" t="s">
        <v>3709</v>
      </c>
      <c r="D1744" s="236">
        <v>1</v>
      </c>
      <c r="E1744" s="236" t="s">
        <v>319</v>
      </c>
    </row>
    <row r="1745" spans="1:5" x14ac:dyDescent="0.25">
      <c r="A1745" s="236" t="s">
        <v>5411</v>
      </c>
      <c r="B1745" s="236">
        <v>34110</v>
      </c>
      <c r="C1745" s="236" t="s">
        <v>1249</v>
      </c>
      <c r="D1745" s="236">
        <v>1</v>
      </c>
      <c r="E1745" s="236" t="s">
        <v>319</v>
      </c>
    </row>
    <row r="1746" spans="1:5" x14ac:dyDescent="0.25">
      <c r="A1746" s="236" t="s">
        <v>5412</v>
      </c>
      <c r="B1746" s="236">
        <v>34278</v>
      </c>
      <c r="C1746" s="236" t="s">
        <v>1251</v>
      </c>
      <c r="D1746" s="236">
        <v>1</v>
      </c>
      <c r="E1746" s="236" t="s">
        <v>319</v>
      </c>
    </row>
    <row r="1747" spans="1:5" x14ac:dyDescent="0.25">
      <c r="A1747" s="236" t="s">
        <v>5140</v>
      </c>
      <c r="B1747" s="236">
        <v>38578</v>
      </c>
      <c r="C1747" s="236" t="s">
        <v>1251</v>
      </c>
      <c r="D1747" s="236">
        <v>1</v>
      </c>
      <c r="E1747" s="236" t="s">
        <v>319</v>
      </c>
    </row>
    <row r="1748" spans="1:5" x14ac:dyDescent="0.25">
      <c r="A1748" s="236" t="s">
        <v>5891</v>
      </c>
      <c r="B1748" s="236">
        <v>7773</v>
      </c>
      <c r="C1748" s="236" t="s">
        <v>2688</v>
      </c>
      <c r="D1748" s="236">
        <v>1</v>
      </c>
      <c r="E1748" s="236" t="s">
        <v>319</v>
      </c>
    </row>
    <row r="1749" spans="1:5" x14ac:dyDescent="0.25">
      <c r="A1749" s="236" t="s">
        <v>6653</v>
      </c>
      <c r="B1749" s="236">
        <v>7466</v>
      </c>
      <c r="C1749" s="236" t="s">
        <v>256</v>
      </c>
      <c r="D1749" s="236">
        <v>1</v>
      </c>
      <c r="E1749" s="236" t="s">
        <v>319</v>
      </c>
    </row>
    <row r="1750" spans="1:5" x14ac:dyDescent="0.25">
      <c r="A1750" s="236" t="s">
        <v>5656</v>
      </c>
      <c r="B1750" s="236">
        <v>34881</v>
      </c>
      <c r="C1750" s="236" t="s">
        <v>1994</v>
      </c>
      <c r="D1750" s="236">
        <v>1</v>
      </c>
      <c r="E1750" s="236" t="s">
        <v>319</v>
      </c>
    </row>
    <row r="1751" spans="1:5" x14ac:dyDescent="0.25">
      <c r="A1751" s="236" t="s">
        <v>5160</v>
      </c>
      <c r="B1751" s="236">
        <v>8195</v>
      </c>
      <c r="C1751" s="236" t="s">
        <v>406</v>
      </c>
      <c r="D1751" s="236">
        <v>1</v>
      </c>
      <c r="E1751" s="236" t="s">
        <v>319</v>
      </c>
    </row>
    <row r="1752" spans="1:5" x14ac:dyDescent="0.25">
      <c r="A1752" s="236" t="s">
        <v>5413</v>
      </c>
      <c r="B1752" s="236">
        <v>30546</v>
      </c>
      <c r="C1752" s="236" t="s">
        <v>1255</v>
      </c>
      <c r="D1752" s="236">
        <v>1</v>
      </c>
      <c r="E1752" s="236" t="s">
        <v>319</v>
      </c>
    </row>
    <row r="1753" spans="1:5" x14ac:dyDescent="0.25">
      <c r="A1753" s="236" t="s">
        <v>5309</v>
      </c>
      <c r="B1753" s="236">
        <v>32884</v>
      </c>
      <c r="C1753" s="236" t="s">
        <v>893</v>
      </c>
      <c r="D1753" s="236">
        <v>1</v>
      </c>
      <c r="E1753" s="236" t="s">
        <v>319</v>
      </c>
    </row>
    <row r="1754" spans="1:5" x14ac:dyDescent="0.25">
      <c r="A1754" s="236" t="s">
        <v>6384</v>
      </c>
      <c r="B1754" s="236">
        <v>38596</v>
      </c>
      <c r="C1754" s="236" t="s">
        <v>4134</v>
      </c>
      <c r="D1754" s="236">
        <v>1</v>
      </c>
      <c r="E1754" s="236" t="s">
        <v>319</v>
      </c>
    </row>
    <row r="1755" spans="1:5" x14ac:dyDescent="0.25">
      <c r="A1755" s="236" t="s">
        <v>6385</v>
      </c>
      <c r="B1755" s="236">
        <v>8311</v>
      </c>
      <c r="C1755" s="236" t="s">
        <v>4135</v>
      </c>
      <c r="D1755" s="236">
        <v>1</v>
      </c>
      <c r="E1755" s="236" t="s">
        <v>319</v>
      </c>
    </row>
    <row r="1756" spans="1:5" x14ac:dyDescent="0.25">
      <c r="A1756" s="236" t="s">
        <v>5414</v>
      </c>
      <c r="B1756" s="236">
        <v>34063</v>
      </c>
      <c r="C1756" s="236" t="s">
        <v>1259</v>
      </c>
      <c r="D1756" s="236">
        <v>1</v>
      </c>
      <c r="E1756" s="236" t="s">
        <v>319</v>
      </c>
    </row>
    <row r="1757" spans="1:5" x14ac:dyDescent="0.25">
      <c r="A1757" s="236" t="s">
        <v>5657</v>
      </c>
      <c r="B1757" s="236">
        <v>34860</v>
      </c>
      <c r="C1757" s="236" t="s">
        <v>1997</v>
      </c>
      <c r="D1757" s="236">
        <v>1</v>
      </c>
      <c r="E1757" s="236" t="s">
        <v>319</v>
      </c>
    </row>
    <row r="1758" spans="1:5" x14ac:dyDescent="0.25">
      <c r="A1758" s="236" t="s">
        <v>5658</v>
      </c>
      <c r="B1758" s="236">
        <v>34395</v>
      </c>
      <c r="C1758" s="236" t="s">
        <v>2000</v>
      </c>
      <c r="D1758" s="236">
        <v>1</v>
      </c>
      <c r="E1758" s="236" t="s">
        <v>319</v>
      </c>
    </row>
    <row r="1759" spans="1:5" x14ac:dyDescent="0.25">
      <c r="A1759" s="236" t="s">
        <v>6226</v>
      </c>
      <c r="B1759" s="236">
        <v>32442</v>
      </c>
      <c r="C1759" s="236" t="s">
        <v>3715</v>
      </c>
      <c r="D1759" s="236">
        <v>1</v>
      </c>
      <c r="E1759" s="236" t="s">
        <v>319</v>
      </c>
    </row>
    <row r="1760" spans="1:5" x14ac:dyDescent="0.25">
      <c r="A1760" s="236" t="s">
        <v>8043</v>
      </c>
      <c r="B1760" s="236">
        <v>28416</v>
      </c>
      <c r="C1760" s="236" t="s">
        <v>8044</v>
      </c>
      <c r="D1760" s="236">
        <v>1</v>
      </c>
      <c r="E1760" s="236" t="s">
        <v>319</v>
      </c>
    </row>
    <row r="1761" spans="1:5" x14ac:dyDescent="0.25">
      <c r="A1761" s="236" t="s">
        <v>5513</v>
      </c>
      <c r="B1761" s="236">
        <v>29967</v>
      </c>
      <c r="C1761" s="236" t="s">
        <v>1610</v>
      </c>
      <c r="D1761" s="236">
        <v>1</v>
      </c>
      <c r="E1761" s="236" t="s">
        <v>319</v>
      </c>
    </row>
    <row r="1762" spans="1:5" x14ac:dyDescent="0.25">
      <c r="A1762" s="236" t="s">
        <v>5659</v>
      </c>
      <c r="B1762" s="236">
        <v>34386</v>
      </c>
      <c r="C1762" s="236" t="s">
        <v>2003</v>
      </c>
      <c r="D1762" s="236">
        <v>1</v>
      </c>
      <c r="E1762" s="236" t="s">
        <v>319</v>
      </c>
    </row>
    <row r="1763" spans="1:5" x14ac:dyDescent="0.25">
      <c r="A1763" s="236" t="s">
        <v>6307</v>
      </c>
      <c r="B1763" s="236">
        <v>29043</v>
      </c>
      <c r="C1763" s="236" t="s">
        <v>8045</v>
      </c>
      <c r="D1763" s="236">
        <v>1</v>
      </c>
      <c r="E1763" s="236" t="s">
        <v>319</v>
      </c>
    </row>
    <row r="1764" spans="1:5" x14ac:dyDescent="0.25">
      <c r="A1764" s="236" t="s">
        <v>5660</v>
      </c>
      <c r="B1764" s="236">
        <v>34776</v>
      </c>
      <c r="C1764" s="236" t="s">
        <v>2006</v>
      </c>
      <c r="D1764" s="236">
        <v>1</v>
      </c>
      <c r="E1764" s="236" t="s">
        <v>319</v>
      </c>
    </row>
    <row r="1765" spans="1:5" x14ac:dyDescent="0.25">
      <c r="A1765" s="236" t="s">
        <v>5892</v>
      </c>
      <c r="B1765" s="236">
        <v>36703</v>
      </c>
      <c r="C1765" s="236" t="s">
        <v>2694</v>
      </c>
      <c r="D1765" s="236">
        <v>1</v>
      </c>
      <c r="E1765" s="236" t="s">
        <v>319</v>
      </c>
    </row>
    <row r="1766" spans="1:5" x14ac:dyDescent="0.25">
      <c r="A1766" s="236" t="s">
        <v>5893</v>
      </c>
      <c r="B1766" s="236">
        <v>35861</v>
      </c>
      <c r="C1766" s="236" t="s">
        <v>2695</v>
      </c>
      <c r="D1766" s="236">
        <v>1</v>
      </c>
      <c r="E1766" s="236" t="s">
        <v>319</v>
      </c>
    </row>
    <row r="1767" spans="1:5" x14ac:dyDescent="0.25">
      <c r="A1767" s="236" t="s">
        <v>6120</v>
      </c>
      <c r="B1767" s="236">
        <v>7414</v>
      </c>
      <c r="C1767" s="236" t="s">
        <v>3265</v>
      </c>
      <c r="D1767" s="236">
        <v>1</v>
      </c>
      <c r="E1767" s="236" t="s">
        <v>319</v>
      </c>
    </row>
    <row r="1768" spans="1:5" x14ac:dyDescent="0.25">
      <c r="A1768" s="236" t="s">
        <v>8046</v>
      </c>
      <c r="B1768" s="236">
        <v>34511</v>
      </c>
      <c r="C1768" s="236" t="s">
        <v>8047</v>
      </c>
      <c r="D1768" s="236">
        <v>1</v>
      </c>
      <c r="E1768" s="236" t="s">
        <v>319</v>
      </c>
    </row>
    <row r="1769" spans="1:5" x14ac:dyDescent="0.25">
      <c r="A1769" s="236" t="s">
        <v>6058</v>
      </c>
      <c r="B1769" s="236">
        <v>34474</v>
      </c>
      <c r="C1769" s="236" t="s">
        <v>8048</v>
      </c>
      <c r="D1769" s="236">
        <v>1</v>
      </c>
      <c r="E1769" s="236" t="s">
        <v>319</v>
      </c>
    </row>
    <row r="1770" spans="1:5" x14ac:dyDescent="0.25">
      <c r="A1770" s="236" t="s">
        <v>8049</v>
      </c>
      <c r="B1770" s="236">
        <v>34541</v>
      </c>
      <c r="C1770" s="236" t="s">
        <v>8050</v>
      </c>
      <c r="D1770" s="236">
        <v>1</v>
      </c>
      <c r="E1770" s="236" t="s">
        <v>319</v>
      </c>
    </row>
    <row r="1771" spans="1:5" x14ac:dyDescent="0.25">
      <c r="A1771" s="236" t="s">
        <v>5661</v>
      </c>
      <c r="B1771" s="236">
        <v>29889</v>
      </c>
      <c r="C1771" s="236" t="s">
        <v>2009</v>
      </c>
      <c r="D1771" s="236">
        <v>1</v>
      </c>
      <c r="E1771" s="236" t="s">
        <v>319</v>
      </c>
    </row>
    <row r="1772" spans="1:5" x14ac:dyDescent="0.25">
      <c r="A1772" s="236" t="s">
        <v>6464</v>
      </c>
      <c r="B1772" s="236">
        <v>35259</v>
      </c>
      <c r="C1772" s="236" t="s">
        <v>4285</v>
      </c>
      <c r="D1772" s="236">
        <v>1</v>
      </c>
      <c r="E1772" s="236" t="s">
        <v>319</v>
      </c>
    </row>
    <row r="1773" spans="1:5" x14ac:dyDescent="0.25">
      <c r="A1773" s="236" t="s">
        <v>5415</v>
      </c>
      <c r="B1773" s="236">
        <v>7675</v>
      </c>
      <c r="C1773" s="236" t="s">
        <v>1260</v>
      </c>
      <c r="D1773" s="236">
        <v>1</v>
      </c>
      <c r="E1773" s="236" t="s">
        <v>319</v>
      </c>
    </row>
    <row r="1774" spans="1:5" x14ac:dyDescent="0.25">
      <c r="A1774" s="236" t="s">
        <v>6386</v>
      </c>
      <c r="B1774" s="236">
        <v>7767</v>
      </c>
      <c r="C1774" s="236" t="s">
        <v>4140</v>
      </c>
      <c r="D1774" s="236">
        <v>1</v>
      </c>
      <c r="E1774" s="236" t="s">
        <v>319</v>
      </c>
    </row>
    <row r="1775" spans="1:5" x14ac:dyDescent="0.25">
      <c r="A1775" s="236" t="s">
        <v>5248</v>
      </c>
      <c r="B1775" s="236">
        <v>36818</v>
      </c>
      <c r="C1775" s="236" t="s">
        <v>691</v>
      </c>
      <c r="D1775" s="236">
        <v>1</v>
      </c>
      <c r="E1775" s="236" t="s">
        <v>319</v>
      </c>
    </row>
    <row r="1776" spans="1:5" x14ac:dyDescent="0.25">
      <c r="A1776" s="236" t="s">
        <v>6024</v>
      </c>
      <c r="B1776" s="236">
        <v>36874</v>
      </c>
      <c r="C1776" s="236" t="s">
        <v>8051</v>
      </c>
      <c r="D1776" s="236">
        <v>1</v>
      </c>
      <c r="E1776" s="236" t="s">
        <v>319</v>
      </c>
    </row>
    <row r="1777" spans="1:5" x14ac:dyDescent="0.25">
      <c r="A1777" s="236" t="s">
        <v>6654</v>
      </c>
      <c r="B1777" s="236">
        <v>7431</v>
      </c>
      <c r="C1777" s="236" t="s">
        <v>257</v>
      </c>
      <c r="D1777" s="236">
        <v>1</v>
      </c>
      <c r="E1777" s="236" t="s">
        <v>319</v>
      </c>
    </row>
    <row r="1778" spans="1:5" x14ac:dyDescent="0.25">
      <c r="A1778" s="236" t="s">
        <v>5416</v>
      </c>
      <c r="B1778" s="236">
        <v>33053</v>
      </c>
      <c r="C1778" s="236" t="s">
        <v>1266</v>
      </c>
      <c r="D1778" s="236">
        <v>1</v>
      </c>
      <c r="E1778" s="236" t="s">
        <v>319</v>
      </c>
    </row>
    <row r="1779" spans="1:5" x14ac:dyDescent="0.25">
      <c r="A1779" s="236" t="s">
        <v>5993</v>
      </c>
      <c r="B1779" s="236">
        <v>36387</v>
      </c>
      <c r="C1779" s="236" t="s">
        <v>3050</v>
      </c>
      <c r="D1779" s="236">
        <v>1</v>
      </c>
      <c r="E1779" s="236" t="s">
        <v>319</v>
      </c>
    </row>
    <row r="1780" spans="1:5" x14ac:dyDescent="0.25">
      <c r="A1780" s="236" t="s">
        <v>5417</v>
      </c>
      <c r="B1780" s="236">
        <v>29100</v>
      </c>
      <c r="C1780" s="236" t="s">
        <v>1268</v>
      </c>
      <c r="D1780" s="236">
        <v>1</v>
      </c>
      <c r="E1780" s="236" t="s">
        <v>319</v>
      </c>
    </row>
    <row r="1781" spans="1:5" x14ac:dyDescent="0.25">
      <c r="A1781" s="236" t="s">
        <v>5832</v>
      </c>
      <c r="B1781" s="236">
        <v>8199</v>
      </c>
      <c r="C1781" s="236" t="s">
        <v>2463</v>
      </c>
      <c r="D1781" s="236">
        <v>1</v>
      </c>
      <c r="E1781" s="236" t="s">
        <v>319</v>
      </c>
    </row>
    <row r="1782" spans="1:5" x14ac:dyDescent="0.25">
      <c r="A1782" s="236" t="s">
        <v>6706</v>
      </c>
      <c r="B1782" s="236">
        <v>37055</v>
      </c>
      <c r="C1782" s="236" t="s">
        <v>1274</v>
      </c>
      <c r="D1782" s="236">
        <v>1</v>
      </c>
      <c r="E1782" s="236" t="s">
        <v>319</v>
      </c>
    </row>
    <row r="1783" spans="1:5" x14ac:dyDescent="0.25">
      <c r="A1783" s="236" t="s">
        <v>5418</v>
      </c>
      <c r="B1783" s="236">
        <v>38121</v>
      </c>
      <c r="C1783" s="236" t="s">
        <v>1274</v>
      </c>
      <c r="D1783" s="236">
        <v>1</v>
      </c>
      <c r="E1783" s="236" t="s">
        <v>319</v>
      </c>
    </row>
    <row r="1784" spans="1:5" x14ac:dyDescent="0.25">
      <c r="A1784" s="236" t="s">
        <v>8052</v>
      </c>
      <c r="B1784" s="236">
        <v>31595</v>
      </c>
      <c r="C1784" s="236" t="s">
        <v>8053</v>
      </c>
      <c r="D1784" s="236">
        <v>1</v>
      </c>
      <c r="E1784" s="236" t="s">
        <v>319</v>
      </c>
    </row>
    <row r="1785" spans="1:5" x14ac:dyDescent="0.25">
      <c r="A1785" s="236" t="s">
        <v>5662</v>
      </c>
      <c r="B1785" s="236">
        <v>33397</v>
      </c>
      <c r="C1785" s="236" t="s">
        <v>2011</v>
      </c>
      <c r="D1785" s="236">
        <v>1</v>
      </c>
      <c r="E1785" s="236" t="s">
        <v>319</v>
      </c>
    </row>
    <row r="1786" spans="1:5" x14ac:dyDescent="0.25">
      <c r="A1786" s="236" t="s">
        <v>6227</v>
      </c>
      <c r="B1786" s="236">
        <v>36204</v>
      </c>
      <c r="C1786" s="236" t="s">
        <v>3721</v>
      </c>
      <c r="D1786" s="236">
        <v>1</v>
      </c>
      <c r="E1786" s="236" t="s">
        <v>319</v>
      </c>
    </row>
    <row r="1787" spans="1:5" x14ac:dyDescent="0.25">
      <c r="A1787" s="236" t="s">
        <v>6655</v>
      </c>
      <c r="B1787" s="236">
        <v>7760</v>
      </c>
      <c r="C1787" s="236" t="s">
        <v>258</v>
      </c>
      <c r="D1787" s="236">
        <v>1</v>
      </c>
      <c r="E1787" s="236" t="s">
        <v>319</v>
      </c>
    </row>
    <row r="1788" spans="1:5" x14ac:dyDescent="0.25">
      <c r="A1788" s="236" t="s">
        <v>6465</v>
      </c>
      <c r="B1788" s="236">
        <v>35284</v>
      </c>
      <c r="C1788" s="236" t="s">
        <v>4286</v>
      </c>
      <c r="D1788" s="236">
        <v>1</v>
      </c>
      <c r="E1788" s="236" t="s">
        <v>319</v>
      </c>
    </row>
    <row r="1789" spans="1:5" x14ac:dyDescent="0.25">
      <c r="A1789" s="236" t="s">
        <v>6466</v>
      </c>
      <c r="B1789" s="236">
        <v>35279</v>
      </c>
      <c r="C1789" s="236" t="s">
        <v>4287</v>
      </c>
      <c r="D1789" s="236">
        <v>1</v>
      </c>
      <c r="E1789" s="236" t="s">
        <v>319</v>
      </c>
    </row>
    <row r="1790" spans="1:5" x14ac:dyDescent="0.25">
      <c r="A1790" s="236" t="s">
        <v>6467</v>
      </c>
      <c r="B1790" s="236">
        <v>35274</v>
      </c>
      <c r="C1790" s="236" t="s">
        <v>4288</v>
      </c>
      <c r="D1790" s="236">
        <v>1</v>
      </c>
      <c r="E1790" s="236" t="s">
        <v>319</v>
      </c>
    </row>
    <row r="1791" spans="1:5" x14ac:dyDescent="0.25">
      <c r="A1791" s="236" t="s">
        <v>6468</v>
      </c>
      <c r="B1791" s="236">
        <v>35269</v>
      </c>
      <c r="C1791" s="236" t="s">
        <v>4289</v>
      </c>
      <c r="D1791" s="236">
        <v>1</v>
      </c>
      <c r="E1791" s="236" t="s">
        <v>319</v>
      </c>
    </row>
    <row r="1792" spans="1:5" x14ac:dyDescent="0.25">
      <c r="A1792" s="236" t="s">
        <v>6228</v>
      </c>
      <c r="B1792" s="236">
        <v>35811</v>
      </c>
      <c r="C1792" s="236" t="s">
        <v>3726</v>
      </c>
      <c r="D1792" s="236">
        <v>1</v>
      </c>
      <c r="E1792" s="236" t="s">
        <v>319</v>
      </c>
    </row>
    <row r="1793" spans="1:5" x14ac:dyDescent="0.25">
      <c r="A1793" s="236" t="s">
        <v>5249</v>
      </c>
      <c r="B1793" s="236">
        <v>32652</v>
      </c>
      <c r="C1793" s="236" t="s">
        <v>695</v>
      </c>
      <c r="D1793" s="236">
        <v>1</v>
      </c>
      <c r="E1793" s="236" t="s">
        <v>319</v>
      </c>
    </row>
    <row r="1794" spans="1:5" x14ac:dyDescent="0.25">
      <c r="A1794" s="236" t="s">
        <v>6229</v>
      </c>
      <c r="B1794" s="236">
        <v>38557</v>
      </c>
      <c r="C1794" s="236" t="s">
        <v>3729</v>
      </c>
      <c r="D1794" s="236">
        <v>1</v>
      </c>
      <c r="E1794" s="236" t="s">
        <v>319</v>
      </c>
    </row>
    <row r="1795" spans="1:5" x14ac:dyDescent="0.25">
      <c r="A1795" s="236" t="s">
        <v>5663</v>
      </c>
      <c r="B1795" s="236">
        <v>34430</v>
      </c>
      <c r="C1795" s="236" t="s">
        <v>2012</v>
      </c>
      <c r="D1795" s="236">
        <v>1</v>
      </c>
      <c r="E1795" s="236" t="s">
        <v>319</v>
      </c>
    </row>
    <row r="1796" spans="1:5" x14ac:dyDescent="0.25">
      <c r="A1796" s="236" t="s">
        <v>5514</v>
      </c>
      <c r="B1796" s="236">
        <v>29617</v>
      </c>
      <c r="C1796" s="236" t="s">
        <v>1614</v>
      </c>
      <c r="D1796" s="236">
        <v>1</v>
      </c>
      <c r="E1796" s="236" t="s">
        <v>319</v>
      </c>
    </row>
    <row r="1797" spans="1:5" x14ac:dyDescent="0.25">
      <c r="A1797" s="236" t="s">
        <v>6559</v>
      </c>
      <c r="B1797" s="236">
        <v>32371</v>
      </c>
      <c r="C1797" s="236" t="s">
        <v>8054</v>
      </c>
      <c r="D1797" s="236">
        <v>1</v>
      </c>
      <c r="E1797" s="236" t="s">
        <v>319</v>
      </c>
    </row>
    <row r="1798" spans="1:5" x14ac:dyDescent="0.25">
      <c r="A1798" s="236" t="s">
        <v>6469</v>
      </c>
      <c r="B1798" s="236">
        <v>35294</v>
      </c>
      <c r="C1798" s="236" t="s">
        <v>4290</v>
      </c>
      <c r="D1798" s="236">
        <v>1</v>
      </c>
      <c r="E1798" s="236" t="s">
        <v>319</v>
      </c>
    </row>
    <row r="1799" spans="1:5" x14ac:dyDescent="0.25">
      <c r="A1799" s="236" t="s">
        <v>5664</v>
      </c>
      <c r="B1799" s="236">
        <v>33406</v>
      </c>
      <c r="C1799" s="236" t="s">
        <v>2015</v>
      </c>
      <c r="D1799" s="236">
        <v>1</v>
      </c>
      <c r="E1799" s="236" t="s">
        <v>319</v>
      </c>
    </row>
    <row r="1800" spans="1:5" x14ac:dyDescent="0.25">
      <c r="A1800" s="236" t="s">
        <v>6121</v>
      </c>
      <c r="B1800" s="236">
        <v>35937</v>
      </c>
      <c r="C1800" s="236" t="s">
        <v>3271</v>
      </c>
      <c r="D1800" s="236">
        <v>1</v>
      </c>
      <c r="E1800" s="236" t="s">
        <v>319</v>
      </c>
    </row>
    <row r="1801" spans="1:5" x14ac:dyDescent="0.25">
      <c r="A1801" s="236" t="s">
        <v>5419</v>
      </c>
      <c r="B1801" s="236">
        <v>34066</v>
      </c>
      <c r="C1801" s="236" t="s">
        <v>1275</v>
      </c>
      <c r="D1801" s="236">
        <v>1</v>
      </c>
      <c r="E1801" s="236" t="s">
        <v>319</v>
      </c>
    </row>
    <row r="1802" spans="1:5" x14ac:dyDescent="0.25">
      <c r="A1802" s="236" t="s">
        <v>6470</v>
      </c>
      <c r="B1802" s="236">
        <v>35174</v>
      </c>
      <c r="C1802" s="236" t="s">
        <v>4291</v>
      </c>
      <c r="D1802" s="236">
        <v>1</v>
      </c>
      <c r="E1802" s="236" t="s">
        <v>319</v>
      </c>
    </row>
    <row r="1803" spans="1:5" x14ac:dyDescent="0.25">
      <c r="A1803" s="236" t="s">
        <v>6471</v>
      </c>
      <c r="B1803" s="236">
        <v>36309</v>
      </c>
      <c r="C1803" s="236" t="s">
        <v>4292</v>
      </c>
      <c r="D1803" s="236">
        <v>1</v>
      </c>
      <c r="E1803" s="236" t="s">
        <v>319</v>
      </c>
    </row>
    <row r="1804" spans="1:5" x14ac:dyDescent="0.25">
      <c r="A1804" s="236" t="s">
        <v>5420</v>
      </c>
      <c r="B1804" s="236">
        <v>7820</v>
      </c>
      <c r="C1804" s="236" t="s">
        <v>1278</v>
      </c>
      <c r="D1804" s="236">
        <v>1</v>
      </c>
      <c r="E1804" s="236" t="s">
        <v>319</v>
      </c>
    </row>
    <row r="1805" spans="1:5" x14ac:dyDescent="0.25">
      <c r="A1805" s="236" t="s">
        <v>5665</v>
      </c>
      <c r="B1805" s="236">
        <v>34797</v>
      </c>
      <c r="C1805" s="236" t="s">
        <v>2016</v>
      </c>
      <c r="D1805" s="236">
        <v>1</v>
      </c>
      <c r="E1805" s="236" t="s">
        <v>319</v>
      </c>
    </row>
    <row r="1806" spans="1:5" x14ac:dyDescent="0.25">
      <c r="A1806" s="236" t="s">
        <v>5515</v>
      </c>
      <c r="B1806" s="236">
        <v>28534</v>
      </c>
      <c r="C1806" s="236" t="s">
        <v>1618</v>
      </c>
      <c r="D1806" s="236">
        <v>1</v>
      </c>
      <c r="E1806" s="236" t="s">
        <v>319</v>
      </c>
    </row>
    <row r="1807" spans="1:5" x14ac:dyDescent="0.25">
      <c r="A1807" s="236" t="s">
        <v>5894</v>
      </c>
      <c r="B1807" s="236">
        <v>36668</v>
      </c>
      <c r="C1807" s="236" t="s">
        <v>2700</v>
      </c>
      <c r="D1807" s="236">
        <v>1</v>
      </c>
      <c r="E1807" s="236" t="s">
        <v>319</v>
      </c>
    </row>
    <row r="1808" spans="1:5" x14ac:dyDescent="0.25">
      <c r="A1808" s="236" t="s">
        <v>5421</v>
      </c>
      <c r="B1808" s="236">
        <v>33380</v>
      </c>
      <c r="C1808" s="236" t="s">
        <v>1284</v>
      </c>
      <c r="D1808" s="236">
        <v>1</v>
      </c>
      <c r="E1808" s="236" t="s">
        <v>319</v>
      </c>
    </row>
    <row r="1809" spans="1:5" x14ac:dyDescent="0.25">
      <c r="A1809" s="236" t="s">
        <v>5666</v>
      </c>
      <c r="B1809" s="236">
        <v>34800</v>
      </c>
      <c r="C1809" s="236" t="s">
        <v>2019</v>
      </c>
      <c r="D1809" s="236">
        <v>1</v>
      </c>
      <c r="E1809" s="236" t="s">
        <v>319</v>
      </c>
    </row>
    <row r="1810" spans="1:5" x14ac:dyDescent="0.25">
      <c r="A1810" s="236" t="s">
        <v>6230</v>
      </c>
      <c r="B1810" s="236">
        <v>29460</v>
      </c>
      <c r="C1810" s="236" t="s">
        <v>3732</v>
      </c>
      <c r="D1810" s="236">
        <v>1</v>
      </c>
      <c r="E1810" s="236" t="s">
        <v>319</v>
      </c>
    </row>
    <row r="1811" spans="1:5" x14ac:dyDescent="0.25">
      <c r="A1811" s="236" t="s">
        <v>6231</v>
      </c>
      <c r="B1811" s="236">
        <v>37020</v>
      </c>
      <c r="C1811" s="236" t="s">
        <v>3738</v>
      </c>
      <c r="D1811" s="236">
        <v>1</v>
      </c>
      <c r="E1811" s="236" t="s">
        <v>319</v>
      </c>
    </row>
    <row r="1812" spans="1:5" x14ac:dyDescent="0.25">
      <c r="A1812" s="236" t="s">
        <v>6341</v>
      </c>
      <c r="B1812" s="236">
        <v>31050</v>
      </c>
      <c r="C1812" s="236" t="s">
        <v>8055</v>
      </c>
      <c r="D1812" s="236">
        <v>1</v>
      </c>
      <c r="E1812" s="236" t="s">
        <v>319</v>
      </c>
    </row>
    <row r="1813" spans="1:5" x14ac:dyDescent="0.25">
      <c r="A1813" s="236" t="s">
        <v>6542</v>
      </c>
      <c r="B1813" s="236">
        <v>8233</v>
      </c>
      <c r="C1813" s="236" t="s">
        <v>8056</v>
      </c>
      <c r="D1813" s="236">
        <v>1</v>
      </c>
      <c r="E1813" s="236" t="s">
        <v>319</v>
      </c>
    </row>
    <row r="1814" spans="1:5" x14ac:dyDescent="0.25">
      <c r="A1814" s="236" t="s">
        <v>6693</v>
      </c>
      <c r="B1814" s="236">
        <v>8297</v>
      </c>
      <c r="C1814" s="236" t="s">
        <v>8057</v>
      </c>
      <c r="D1814" s="236">
        <v>1</v>
      </c>
      <c r="E1814" s="236" t="s">
        <v>319</v>
      </c>
    </row>
    <row r="1815" spans="1:5" x14ac:dyDescent="0.25">
      <c r="A1815" s="236" t="s">
        <v>6232</v>
      </c>
      <c r="B1815" s="236">
        <v>32707</v>
      </c>
      <c r="C1815" s="236" t="s">
        <v>3743</v>
      </c>
      <c r="D1815" s="236">
        <v>1</v>
      </c>
      <c r="E1815" s="236" t="s">
        <v>319</v>
      </c>
    </row>
    <row r="1816" spans="1:5" x14ac:dyDescent="0.25">
      <c r="A1816" s="236" t="s">
        <v>5895</v>
      </c>
      <c r="B1816" s="236">
        <v>38195</v>
      </c>
      <c r="C1816" s="236" t="s">
        <v>2701</v>
      </c>
      <c r="D1816" s="236">
        <v>1</v>
      </c>
      <c r="E1816" s="236" t="s">
        <v>319</v>
      </c>
    </row>
    <row r="1817" spans="1:5" x14ac:dyDescent="0.25">
      <c r="A1817" s="236" t="s">
        <v>5896</v>
      </c>
      <c r="B1817" s="236">
        <v>38517</v>
      </c>
      <c r="C1817" s="236" t="s">
        <v>2702</v>
      </c>
      <c r="D1817" s="236">
        <v>1</v>
      </c>
      <c r="E1817" s="236" t="s">
        <v>319</v>
      </c>
    </row>
    <row r="1818" spans="1:5" x14ac:dyDescent="0.25">
      <c r="A1818" s="236" t="s">
        <v>6610</v>
      </c>
      <c r="B1818" s="236">
        <v>38611</v>
      </c>
      <c r="C1818" s="236" t="s">
        <v>2702</v>
      </c>
      <c r="D1818" s="236">
        <v>1</v>
      </c>
      <c r="E1818" s="236" t="s">
        <v>319</v>
      </c>
    </row>
    <row r="1819" spans="1:5" x14ac:dyDescent="0.25">
      <c r="A1819" s="236" t="s">
        <v>6610</v>
      </c>
      <c r="B1819" s="236">
        <v>38618</v>
      </c>
      <c r="C1819" s="236" t="s">
        <v>2702</v>
      </c>
      <c r="D1819" s="236">
        <v>1</v>
      </c>
      <c r="E1819" s="236" t="s">
        <v>319</v>
      </c>
    </row>
    <row r="1820" spans="1:5" x14ac:dyDescent="0.25">
      <c r="A1820" s="236" t="s">
        <v>6233</v>
      </c>
      <c r="B1820" s="236">
        <v>36229</v>
      </c>
      <c r="C1820" s="236" t="s">
        <v>3748</v>
      </c>
      <c r="D1820" s="236">
        <v>1</v>
      </c>
      <c r="E1820" s="236" t="s">
        <v>319</v>
      </c>
    </row>
    <row r="1821" spans="1:5" x14ac:dyDescent="0.25">
      <c r="A1821" s="236" t="s">
        <v>6611</v>
      </c>
      <c r="B1821" s="236">
        <v>32504</v>
      </c>
      <c r="C1821" s="236" t="s">
        <v>4384</v>
      </c>
      <c r="D1821" s="236">
        <v>1</v>
      </c>
      <c r="E1821" s="236" t="s">
        <v>319</v>
      </c>
    </row>
    <row r="1822" spans="1:5" x14ac:dyDescent="0.25">
      <c r="A1822" s="236" t="s">
        <v>6234</v>
      </c>
      <c r="B1822" s="236">
        <v>36415</v>
      </c>
      <c r="C1822" s="236" t="s">
        <v>3753</v>
      </c>
      <c r="D1822" s="236">
        <v>1</v>
      </c>
      <c r="E1822" s="236" t="s">
        <v>319</v>
      </c>
    </row>
    <row r="1823" spans="1:5" x14ac:dyDescent="0.25">
      <c r="A1823" s="236" t="s">
        <v>6235</v>
      </c>
      <c r="B1823" s="236">
        <v>36460</v>
      </c>
      <c r="C1823" s="236" t="s">
        <v>3754</v>
      </c>
      <c r="D1823" s="236">
        <v>1</v>
      </c>
      <c r="E1823" s="236" t="s">
        <v>319</v>
      </c>
    </row>
    <row r="1824" spans="1:5" x14ac:dyDescent="0.25">
      <c r="A1824" s="236" t="s">
        <v>5422</v>
      </c>
      <c r="B1824" s="236">
        <v>8320</v>
      </c>
      <c r="C1824" s="236" t="s">
        <v>1290</v>
      </c>
      <c r="D1824" s="236">
        <v>1</v>
      </c>
      <c r="E1824" s="236" t="s">
        <v>319</v>
      </c>
    </row>
    <row r="1825" spans="1:5" x14ac:dyDescent="0.25">
      <c r="A1825" s="236" t="s">
        <v>6236</v>
      </c>
      <c r="B1825" s="236">
        <v>36332</v>
      </c>
      <c r="C1825" s="236" t="s">
        <v>3757</v>
      </c>
      <c r="D1825" s="236">
        <v>1</v>
      </c>
      <c r="E1825" s="236" t="s">
        <v>319</v>
      </c>
    </row>
    <row r="1826" spans="1:5" x14ac:dyDescent="0.25">
      <c r="A1826" s="236" t="s">
        <v>6237</v>
      </c>
      <c r="B1826" s="236">
        <v>37010</v>
      </c>
      <c r="C1826" s="236" t="s">
        <v>3761</v>
      </c>
      <c r="D1826" s="236">
        <v>1</v>
      </c>
      <c r="E1826" s="236" t="s">
        <v>319</v>
      </c>
    </row>
    <row r="1827" spans="1:5" x14ac:dyDescent="0.25">
      <c r="A1827" s="236" t="s">
        <v>6720</v>
      </c>
      <c r="B1827" s="236">
        <v>36940</v>
      </c>
      <c r="C1827" s="236" t="s">
        <v>8058</v>
      </c>
      <c r="D1827" s="236">
        <v>1</v>
      </c>
      <c r="E1827" s="236" t="s">
        <v>319</v>
      </c>
    </row>
    <row r="1828" spans="1:5" x14ac:dyDescent="0.25">
      <c r="A1828" s="236" t="s">
        <v>6721</v>
      </c>
      <c r="B1828" s="236">
        <v>36945</v>
      </c>
      <c r="C1828" s="236" t="s">
        <v>8059</v>
      </c>
      <c r="D1828" s="236">
        <v>1</v>
      </c>
      <c r="E1828" s="236" t="s">
        <v>319</v>
      </c>
    </row>
    <row r="1829" spans="1:5" x14ac:dyDescent="0.25">
      <c r="A1829" s="236" t="s">
        <v>6722</v>
      </c>
      <c r="B1829" s="236">
        <v>36935</v>
      </c>
      <c r="C1829" s="236" t="s">
        <v>8060</v>
      </c>
      <c r="D1829" s="236">
        <v>1</v>
      </c>
      <c r="E1829" s="236" t="s">
        <v>319</v>
      </c>
    </row>
    <row r="1830" spans="1:5" x14ac:dyDescent="0.25">
      <c r="A1830" s="236" t="s">
        <v>6723</v>
      </c>
      <c r="B1830" s="236">
        <v>36950</v>
      </c>
      <c r="C1830" s="236" t="s">
        <v>8061</v>
      </c>
      <c r="D1830" s="236">
        <v>1</v>
      </c>
      <c r="E1830" s="236" t="s">
        <v>319</v>
      </c>
    </row>
    <row r="1831" spans="1:5" x14ac:dyDescent="0.25">
      <c r="A1831" s="236" t="s">
        <v>5897</v>
      </c>
      <c r="B1831" s="236">
        <v>34710</v>
      </c>
      <c r="C1831" s="236" t="s">
        <v>2703</v>
      </c>
      <c r="D1831" s="236">
        <v>1</v>
      </c>
      <c r="E1831" s="236" t="s">
        <v>319</v>
      </c>
    </row>
    <row r="1832" spans="1:5" x14ac:dyDescent="0.25">
      <c r="A1832" s="236" t="s">
        <v>5161</v>
      </c>
      <c r="B1832" s="236">
        <v>32586</v>
      </c>
      <c r="C1832" s="236" t="s">
        <v>412</v>
      </c>
      <c r="D1832" s="236">
        <v>1</v>
      </c>
      <c r="E1832" s="236" t="s">
        <v>319</v>
      </c>
    </row>
    <row r="1833" spans="1:5" x14ac:dyDescent="0.25">
      <c r="A1833" s="236" t="s">
        <v>6122</v>
      </c>
      <c r="B1833" s="236">
        <v>32637</v>
      </c>
      <c r="C1833" s="236" t="s">
        <v>3274</v>
      </c>
      <c r="D1833" s="236">
        <v>1</v>
      </c>
      <c r="E1833" s="236" t="s">
        <v>319</v>
      </c>
    </row>
    <row r="1834" spans="1:5" x14ac:dyDescent="0.25">
      <c r="A1834" s="236" t="s">
        <v>5162</v>
      </c>
      <c r="B1834" s="236">
        <v>32583</v>
      </c>
      <c r="C1834" s="236" t="s">
        <v>415</v>
      </c>
      <c r="D1834" s="236">
        <v>1</v>
      </c>
      <c r="E1834" s="236" t="s">
        <v>319</v>
      </c>
    </row>
    <row r="1835" spans="1:5" x14ac:dyDescent="0.25">
      <c r="A1835" s="236" t="s">
        <v>5898</v>
      </c>
      <c r="B1835" s="236">
        <v>34707</v>
      </c>
      <c r="C1835" s="236" t="s">
        <v>2705</v>
      </c>
      <c r="D1835" s="236">
        <v>1</v>
      </c>
      <c r="E1835" s="236" t="s">
        <v>319</v>
      </c>
    </row>
    <row r="1836" spans="1:5" x14ac:dyDescent="0.25">
      <c r="A1836" s="236" t="s">
        <v>5899</v>
      </c>
      <c r="B1836" s="236">
        <v>38608</v>
      </c>
      <c r="C1836" s="236" t="s">
        <v>2707</v>
      </c>
      <c r="D1836" s="236">
        <v>1</v>
      </c>
      <c r="E1836" s="236" t="s">
        <v>319</v>
      </c>
    </row>
    <row r="1837" spans="1:5" x14ac:dyDescent="0.25">
      <c r="A1837" s="236" t="s">
        <v>5310</v>
      </c>
      <c r="B1837" s="236">
        <v>33500</v>
      </c>
      <c r="C1837" s="236" t="s">
        <v>898</v>
      </c>
      <c r="D1837" s="236">
        <v>1</v>
      </c>
      <c r="E1837" s="236" t="s">
        <v>319</v>
      </c>
    </row>
    <row r="1838" spans="1:5" x14ac:dyDescent="0.25">
      <c r="A1838" s="236" t="s">
        <v>6656</v>
      </c>
      <c r="B1838" s="236">
        <v>33477</v>
      </c>
      <c r="C1838" s="236" t="s">
        <v>4480</v>
      </c>
      <c r="D1838" s="236">
        <v>1</v>
      </c>
      <c r="E1838" s="236" t="s">
        <v>319</v>
      </c>
    </row>
    <row r="1839" spans="1:5" x14ac:dyDescent="0.25">
      <c r="A1839" s="236" t="s">
        <v>5900</v>
      </c>
      <c r="B1839" s="236">
        <v>34722</v>
      </c>
      <c r="C1839" s="236" t="s">
        <v>2709</v>
      </c>
      <c r="D1839" s="236">
        <v>1</v>
      </c>
      <c r="E1839" s="236" t="s">
        <v>319</v>
      </c>
    </row>
    <row r="1840" spans="1:5" x14ac:dyDescent="0.25">
      <c r="A1840" s="236" t="s">
        <v>5423</v>
      </c>
      <c r="B1840" s="236">
        <v>7564</v>
      </c>
      <c r="C1840" s="236" t="s">
        <v>1295</v>
      </c>
      <c r="D1840" s="236">
        <v>1</v>
      </c>
      <c r="E1840" s="236" t="s">
        <v>319</v>
      </c>
    </row>
    <row r="1841" spans="1:5" x14ac:dyDescent="0.25">
      <c r="A1841" s="236" t="s">
        <v>6123</v>
      </c>
      <c r="B1841" s="236">
        <v>35962</v>
      </c>
      <c r="C1841" s="236" t="s">
        <v>3277</v>
      </c>
      <c r="D1841" s="236">
        <v>1</v>
      </c>
      <c r="E1841" s="236" t="s">
        <v>319</v>
      </c>
    </row>
    <row r="1842" spans="1:5" x14ac:dyDescent="0.25">
      <c r="A1842" s="236" t="s">
        <v>6387</v>
      </c>
      <c r="B1842" s="236">
        <v>8379</v>
      </c>
      <c r="C1842" s="236" t="s">
        <v>4145</v>
      </c>
      <c r="D1842" s="236">
        <v>1</v>
      </c>
      <c r="E1842" s="236" t="s">
        <v>319</v>
      </c>
    </row>
    <row r="1843" spans="1:5" x14ac:dyDescent="0.25">
      <c r="A1843" s="236" t="s">
        <v>5163</v>
      </c>
      <c r="B1843" s="236">
        <v>7993</v>
      </c>
      <c r="C1843" s="236" t="s">
        <v>419</v>
      </c>
      <c r="D1843" s="236">
        <v>1</v>
      </c>
      <c r="E1843" s="236" t="s">
        <v>319</v>
      </c>
    </row>
    <row r="1844" spans="1:5" x14ac:dyDescent="0.25">
      <c r="A1844" s="236" t="s">
        <v>5901</v>
      </c>
      <c r="B1844" s="236">
        <v>34187</v>
      </c>
      <c r="C1844" s="236" t="s">
        <v>2714</v>
      </c>
      <c r="D1844" s="236">
        <v>1</v>
      </c>
      <c r="E1844" s="236" t="s">
        <v>319</v>
      </c>
    </row>
    <row r="1845" spans="1:5" x14ac:dyDescent="0.25">
      <c r="A1845" s="236" t="s">
        <v>5424</v>
      </c>
      <c r="B1845" s="236">
        <v>29853</v>
      </c>
      <c r="C1845" s="236" t="s">
        <v>1301</v>
      </c>
      <c r="D1845" s="236">
        <v>1</v>
      </c>
      <c r="E1845" s="236" t="s">
        <v>319</v>
      </c>
    </row>
    <row r="1846" spans="1:5" x14ac:dyDescent="0.25">
      <c r="A1846" s="236" t="s">
        <v>5902</v>
      </c>
      <c r="B1846" s="236">
        <v>34273</v>
      </c>
      <c r="C1846" s="236" t="s">
        <v>2717</v>
      </c>
      <c r="D1846" s="236">
        <v>1</v>
      </c>
      <c r="E1846" s="236" t="s">
        <v>319</v>
      </c>
    </row>
    <row r="1847" spans="1:5" x14ac:dyDescent="0.25">
      <c r="A1847" s="236" t="s">
        <v>5667</v>
      </c>
      <c r="B1847" s="236">
        <v>34919</v>
      </c>
      <c r="C1847" s="236" t="s">
        <v>2022</v>
      </c>
      <c r="D1847" s="236">
        <v>1</v>
      </c>
      <c r="E1847" s="236" t="s">
        <v>319</v>
      </c>
    </row>
    <row r="1848" spans="1:5" x14ac:dyDescent="0.25">
      <c r="A1848" s="236" t="s">
        <v>6059</v>
      </c>
      <c r="B1848" s="236">
        <v>35105</v>
      </c>
      <c r="C1848" s="236" t="s">
        <v>8062</v>
      </c>
      <c r="D1848" s="236">
        <v>1</v>
      </c>
      <c r="E1848" s="236" t="s">
        <v>319</v>
      </c>
    </row>
    <row r="1849" spans="1:5" x14ac:dyDescent="0.25">
      <c r="A1849" s="236" t="s">
        <v>8063</v>
      </c>
      <c r="B1849" s="236">
        <v>34683</v>
      </c>
      <c r="C1849" s="236" t="s">
        <v>8064</v>
      </c>
      <c r="D1849" s="236">
        <v>1</v>
      </c>
      <c r="E1849" s="236" t="s">
        <v>319</v>
      </c>
    </row>
    <row r="1850" spans="1:5" x14ac:dyDescent="0.25">
      <c r="A1850" s="236" t="s">
        <v>6060</v>
      </c>
      <c r="B1850" s="236">
        <v>33821</v>
      </c>
      <c r="C1850" s="236" t="s">
        <v>8065</v>
      </c>
      <c r="D1850" s="236">
        <v>1</v>
      </c>
      <c r="E1850" s="236" t="s">
        <v>319</v>
      </c>
    </row>
    <row r="1851" spans="1:5" x14ac:dyDescent="0.25">
      <c r="A1851" s="236" t="s">
        <v>8066</v>
      </c>
      <c r="B1851" s="236">
        <v>34544</v>
      </c>
      <c r="C1851" s="236" t="s">
        <v>8067</v>
      </c>
      <c r="D1851" s="236">
        <v>1</v>
      </c>
      <c r="E1851" s="236" t="s">
        <v>319</v>
      </c>
    </row>
    <row r="1852" spans="1:5" x14ac:dyDescent="0.25">
      <c r="A1852" s="236" t="s">
        <v>8068</v>
      </c>
      <c r="B1852" s="236">
        <v>34547</v>
      </c>
      <c r="C1852" s="236" t="s">
        <v>8069</v>
      </c>
      <c r="D1852" s="236">
        <v>1</v>
      </c>
      <c r="E1852" s="236" t="s">
        <v>319</v>
      </c>
    </row>
    <row r="1853" spans="1:5" x14ac:dyDescent="0.25">
      <c r="A1853" s="236" t="s">
        <v>6061</v>
      </c>
      <c r="B1853" s="236">
        <v>33685</v>
      </c>
      <c r="C1853" s="236" t="s">
        <v>8070</v>
      </c>
      <c r="D1853" s="236">
        <v>1</v>
      </c>
      <c r="E1853" s="236" t="s">
        <v>319</v>
      </c>
    </row>
    <row r="1854" spans="1:5" x14ac:dyDescent="0.25">
      <c r="A1854" s="236" t="s">
        <v>5668</v>
      </c>
      <c r="B1854" s="236">
        <v>34311</v>
      </c>
      <c r="C1854" s="236" t="s">
        <v>2025</v>
      </c>
      <c r="D1854" s="236">
        <v>1</v>
      </c>
      <c r="E1854" s="236" t="s">
        <v>319</v>
      </c>
    </row>
    <row r="1855" spans="1:5" x14ac:dyDescent="0.25">
      <c r="A1855" s="236" t="s">
        <v>8071</v>
      </c>
      <c r="B1855" s="236">
        <v>34582</v>
      </c>
      <c r="C1855" s="236" t="s">
        <v>8072</v>
      </c>
      <c r="D1855" s="236">
        <v>1</v>
      </c>
      <c r="E1855" s="236" t="s">
        <v>319</v>
      </c>
    </row>
    <row r="1856" spans="1:5" x14ac:dyDescent="0.25">
      <c r="A1856" s="236" t="s">
        <v>6078</v>
      </c>
      <c r="B1856" s="236">
        <v>33524</v>
      </c>
      <c r="C1856" s="236" t="s">
        <v>8072</v>
      </c>
      <c r="D1856" s="236">
        <v>1</v>
      </c>
      <c r="E1856" s="236" t="s">
        <v>319</v>
      </c>
    </row>
    <row r="1857" spans="1:5" x14ac:dyDescent="0.25">
      <c r="A1857" s="236" t="s">
        <v>5250</v>
      </c>
      <c r="B1857" s="236">
        <v>30538</v>
      </c>
      <c r="C1857" s="236" t="s">
        <v>698</v>
      </c>
      <c r="D1857" s="236">
        <v>1</v>
      </c>
      <c r="E1857" s="236" t="s">
        <v>319</v>
      </c>
    </row>
    <row r="1858" spans="1:5" x14ac:dyDescent="0.25">
      <c r="A1858" s="236" t="s">
        <v>5164</v>
      </c>
      <c r="B1858" s="236">
        <v>29048</v>
      </c>
      <c r="C1858" s="236" t="s">
        <v>424</v>
      </c>
      <c r="D1858" s="236">
        <v>1</v>
      </c>
      <c r="E1858" s="236" t="s">
        <v>319</v>
      </c>
    </row>
    <row r="1859" spans="1:5" x14ac:dyDescent="0.25">
      <c r="A1859" s="236" t="s">
        <v>5903</v>
      </c>
      <c r="B1859" s="236">
        <v>7904</v>
      </c>
      <c r="C1859" s="236" t="s">
        <v>424</v>
      </c>
      <c r="D1859" s="236">
        <v>1</v>
      </c>
      <c r="E1859" s="236" t="s">
        <v>319</v>
      </c>
    </row>
    <row r="1860" spans="1:5" x14ac:dyDescent="0.25">
      <c r="A1860" s="236" t="s">
        <v>6062</v>
      </c>
      <c r="B1860" s="236">
        <v>33625</v>
      </c>
      <c r="C1860" s="236" t="s">
        <v>8073</v>
      </c>
      <c r="D1860" s="236">
        <v>1</v>
      </c>
      <c r="E1860" s="236" t="s">
        <v>319</v>
      </c>
    </row>
    <row r="1861" spans="1:5" x14ac:dyDescent="0.25">
      <c r="A1861" s="236" t="s">
        <v>8074</v>
      </c>
      <c r="B1861" s="236">
        <v>34550</v>
      </c>
      <c r="C1861" s="236" t="s">
        <v>8075</v>
      </c>
      <c r="D1861" s="236">
        <v>1</v>
      </c>
      <c r="E1861" s="236" t="s">
        <v>319</v>
      </c>
    </row>
    <row r="1862" spans="1:5" x14ac:dyDescent="0.25">
      <c r="A1862" s="236" t="s">
        <v>5904</v>
      </c>
      <c r="B1862" s="236">
        <v>8191</v>
      </c>
      <c r="C1862" s="236" t="s">
        <v>2725</v>
      </c>
      <c r="D1862" s="236">
        <v>1</v>
      </c>
      <c r="E1862" s="236" t="s">
        <v>319</v>
      </c>
    </row>
    <row r="1863" spans="1:5" x14ac:dyDescent="0.25">
      <c r="A1863" s="236" t="s">
        <v>5165</v>
      </c>
      <c r="B1863" s="236">
        <v>29577</v>
      </c>
      <c r="C1863" s="236" t="s">
        <v>429</v>
      </c>
      <c r="D1863" s="236">
        <v>1</v>
      </c>
      <c r="E1863" s="236" t="s">
        <v>319</v>
      </c>
    </row>
    <row r="1864" spans="1:5" x14ac:dyDescent="0.25">
      <c r="A1864" s="236" t="s">
        <v>6342</v>
      </c>
      <c r="B1864" s="236">
        <v>31299</v>
      </c>
      <c r="C1864" s="236" t="s">
        <v>8076</v>
      </c>
      <c r="D1864" s="236">
        <v>1</v>
      </c>
      <c r="E1864" s="236" t="s">
        <v>319</v>
      </c>
    </row>
    <row r="1865" spans="1:5" x14ac:dyDescent="0.25">
      <c r="A1865" s="236" t="s">
        <v>5994</v>
      </c>
      <c r="B1865" s="236">
        <v>32667</v>
      </c>
      <c r="C1865" s="236" t="s">
        <v>3052</v>
      </c>
      <c r="D1865" s="236">
        <v>1</v>
      </c>
      <c r="E1865" s="236" t="s">
        <v>319</v>
      </c>
    </row>
    <row r="1866" spans="1:5" x14ac:dyDescent="0.25">
      <c r="A1866" s="236" t="s">
        <v>5995</v>
      </c>
      <c r="B1866" s="236">
        <v>32673</v>
      </c>
      <c r="C1866" s="236" t="s">
        <v>3055</v>
      </c>
      <c r="D1866" s="236">
        <v>1</v>
      </c>
      <c r="E1866" s="236" t="s">
        <v>319</v>
      </c>
    </row>
    <row r="1867" spans="1:5" x14ac:dyDescent="0.25">
      <c r="A1867" s="236" t="s">
        <v>5905</v>
      </c>
      <c r="B1867" s="236">
        <v>33871</v>
      </c>
      <c r="C1867" s="236" t="s">
        <v>2731</v>
      </c>
      <c r="D1867" s="236">
        <v>1</v>
      </c>
      <c r="E1867" s="236" t="s">
        <v>319</v>
      </c>
    </row>
    <row r="1868" spans="1:5" x14ac:dyDescent="0.25">
      <c r="A1868" s="236" t="s">
        <v>6612</v>
      </c>
      <c r="B1868" s="236">
        <v>32895</v>
      </c>
      <c r="C1868" s="236" t="s">
        <v>4388</v>
      </c>
      <c r="D1868" s="236">
        <v>1</v>
      </c>
      <c r="E1868" s="236" t="s">
        <v>319</v>
      </c>
    </row>
    <row r="1869" spans="1:5" x14ac:dyDescent="0.25">
      <c r="A1869" s="236" t="s">
        <v>6472</v>
      </c>
      <c r="B1869" s="236">
        <v>35179</v>
      </c>
      <c r="C1869" s="236" t="s">
        <v>4293</v>
      </c>
      <c r="D1869" s="236">
        <v>1</v>
      </c>
      <c r="E1869" s="236" t="s">
        <v>319</v>
      </c>
    </row>
    <row r="1870" spans="1:5" x14ac:dyDescent="0.25">
      <c r="A1870" s="236" t="s">
        <v>5906</v>
      </c>
      <c r="B1870" s="236">
        <v>32305</v>
      </c>
      <c r="C1870" s="236" t="s">
        <v>2734</v>
      </c>
      <c r="D1870" s="236">
        <v>1</v>
      </c>
      <c r="E1870" s="236" t="s">
        <v>319</v>
      </c>
    </row>
    <row r="1871" spans="1:5" x14ac:dyDescent="0.25">
      <c r="A1871" s="236" t="s">
        <v>6025</v>
      </c>
      <c r="B1871" s="236">
        <v>36123</v>
      </c>
      <c r="C1871" s="236" t="s">
        <v>8077</v>
      </c>
      <c r="D1871" s="236">
        <v>1</v>
      </c>
      <c r="E1871" s="236" t="s">
        <v>319</v>
      </c>
    </row>
    <row r="1872" spans="1:5" x14ac:dyDescent="0.25">
      <c r="A1872" s="236" t="s">
        <v>5833</v>
      </c>
      <c r="B1872" s="236">
        <v>7797</v>
      </c>
      <c r="C1872" s="236" t="s">
        <v>2468</v>
      </c>
      <c r="D1872" s="236">
        <v>1</v>
      </c>
      <c r="E1872" s="236" t="s">
        <v>319</v>
      </c>
    </row>
    <row r="1873" spans="1:5" x14ac:dyDescent="0.25">
      <c r="A1873" s="236" t="s">
        <v>6124</v>
      </c>
      <c r="B1873" s="236">
        <v>29332</v>
      </c>
      <c r="C1873" s="236" t="s">
        <v>3279</v>
      </c>
      <c r="D1873" s="236">
        <v>1</v>
      </c>
      <c r="E1873" s="236" t="s">
        <v>319</v>
      </c>
    </row>
    <row r="1874" spans="1:5" x14ac:dyDescent="0.25">
      <c r="A1874" s="236" t="s">
        <v>5907</v>
      </c>
      <c r="B1874" s="236">
        <v>32393</v>
      </c>
      <c r="C1874" s="236" t="s">
        <v>2736</v>
      </c>
      <c r="D1874" s="236">
        <v>1</v>
      </c>
      <c r="E1874" s="236" t="s">
        <v>319</v>
      </c>
    </row>
    <row r="1875" spans="1:5" x14ac:dyDescent="0.25">
      <c r="A1875" s="236" t="s">
        <v>5669</v>
      </c>
      <c r="B1875" s="236">
        <v>34329</v>
      </c>
      <c r="C1875" s="236" t="s">
        <v>2028</v>
      </c>
      <c r="D1875" s="236">
        <v>1</v>
      </c>
      <c r="E1875" s="236" t="s">
        <v>319</v>
      </c>
    </row>
    <row r="1876" spans="1:5" x14ac:dyDescent="0.25">
      <c r="A1876" s="236" t="s">
        <v>6657</v>
      </c>
      <c r="B1876" s="236">
        <v>7828</v>
      </c>
      <c r="C1876" s="236" t="s">
        <v>4482</v>
      </c>
      <c r="D1876" s="236">
        <v>1</v>
      </c>
      <c r="E1876" s="236" t="s">
        <v>319</v>
      </c>
    </row>
    <row r="1877" spans="1:5" x14ac:dyDescent="0.25">
      <c r="A1877" s="236" t="s">
        <v>5908</v>
      </c>
      <c r="B1877" s="236">
        <v>8166</v>
      </c>
      <c r="C1877" s="236" t="s">
        <v>2741</v>
      </c>
      <c r="D1877" s="236">
        <v>1</v>
      </c>
      <c r="E1877" s="236" t="s">
        <v>319</v>
      </c>
    </row>
    <row r="1878" spans="1:5" x14ac:dyDescent="0.25">
      <c r="A1878" s="236" t="s">
        <v>6658</v>
      </c>
      <c r="B1878" s="236">
        <v>36793</v>
      </c>
      <c r="C1878" s="236" t="s">
        <v>259</v>
      </c>
      <c r="D1878" s="236">
        <v>1</v>
      </c>
      <c r="E1878" s="236" t="s">
        <v>319</v>
      </c>
    </row>
    <row r="1879" spans="1:5" x14ac:dyDescent="0.25">
      <c r="A1879" s="236" t="s">
        <v>6343</v>
      </c>
      <c r="B1879" s="236">
        <v>31149</v>
      </c>
      <c r="C1879" s="236" t="s">
        <v>8078</v>
      </c>
      <c r="D1879" s="236">
        <v>1</v>
      </c>
      <c r="E1879" s="236" t="s">
        <v>319</v>
      </c>
    </row>
    <row r="1880" spans="1:5" x14ac:dyDescent="0.25">
      <c r="A1880" s="236" t="s">
        <v>5166</v>
      </c>
      <c r="B1880" s="236">
        <v>8332</v>
      </c>
      <c r="C1880" s="236" t="s">
        <v>433</v>
      </c>
      <c r="D1880" s="236">
        <v>1</v>
      </c>
      <c r="E1880" s="236" t="s">
        <v>319</v>
      </c>
    </row>
    <row r="1881" spans="1:5" x14ac:dyDescent="0.25">
      <c r="A1881" s="236" t="s">
        <v>6473</v>
      </c>
      <c r="B1881" s="236">
        <v>35354</v>
      </c>
      <c r="C1881" s="236" t="s">
        <v>4294</v>
      </c>
      <c r="D1881" s="236">
        <v>1</v>
      </c>
      <c r="E1881" s="236" t="s">
        <v>319</v>
      </c>
    </row>
    <row r="1882" spans="1:5" x14ac:dyDescent="0.25">
      <c r="A1882" s="236" t="s">
        <v>6474</v>
      </c>
      <c r="B1882" s="236">
        <v>35379</v>
      </c>
      <c r="C1882" s="236" t="s">
        <v>4295</v>
      </c>
      <c r="D1882" s="236">
        <v>1</v>
      </c>
      <c r="E1882" s="236" t="s">
        <v>319</v>
      </c>
    </row>
    <row r="1883" spans="1:5" x14ac:dyDescent="0.25">
      <c r="A1883" s="236" t="s">
        <v>5425</v>
      </c>
      <c r="B1883" s="236">
        <v>7806</v>
      </c>
      <c r="C1883" s="236" t="s">
        <v>1307</v>
      </c>
      <c r="D1883" s="236">
        <v>1</v>
      </c>
      <c r="E1883" s="236" t="s">
        <v>319</v>
      </c>
    </row>
    <row r="1884" spans="1:5" x14ac:dyDescent="0.25">
      <c r="A1884" s="236" t="s">
        <v>6125</v>
      </c>
      <c r="B1884" s="236">
        <v>35932</v>
      </c>
      <c r="C1884" s="236" t="s">
        <v>3285</v>
      </c>
      <c r="D1884" s="236">
        <v>1</v>
      </c>
      <c r="E1884" s="236" t="s">
        <v>319</v>
      </c>
    </row>
    <row r="1885" spans="1:5" x14ac:dyDescent="0.25">
      <c r="A1885" s="236" t="s">
        <v>5311</v>
      </c>
      <c r="B1885" s="236">
        <v>33512</v>
      </c>
      <c r="C1885" s="236" t="s">
        <v>899</v>
      </c>
      <c r="D1885" s="236">
        <v>1</v>
      </c>
      <c r="E1885" s="236" t="s">
        <v>319</v>
      </c>
    </row>
    <row r="1886" spans="1:5" x14ac:dyDescent="0.25">
      <c r="A1886" s="236" t="s">
        <v>6560</v>
      </c>
      <c r="B1886" s="236">
        <v>32439</v>
      </c>
      <c r="C1886" s="236" t="s">
        <v>8079</v>
      </c>
      <c r="D1886" s="236">
        <v>1</v>
      </c>
      <c r="E1886" s="236" t="s">
        <v>319</v>
      </c>
    </row>
    <row r="1887" spans="1:5" x14ac:dyDescent="0.25">
      <c r="A1887" s="236" t="s">
        <v>5516</v>
      </c>
      <c r="B1887" s="236">
        <v>34030</v>
      </c>
      <c r="C1887" s="236" t="s">
        <v>1622</v>
      </c>
      <c r="D1887" s="236">
        <v>1</v>
      </c>
      <c r="E1887" s="236" t="s">
        <v>319</v>
      </c>
    </row>
    <row r="1888" spans="1:5" x14ac:dyDescent="0.25">
      <c r="A1888" s="236" t="s">
        <v>5996</v>
      </c>
      <c r="B1888" s="236">
        <v>7714</v>
      </c>
      <c r="C1888" s="236" t="s">
        <v>3057</v>
      </c>
      <c r="D1888" s="236">
        <v>1</v>
      </c>
      <c r="E1888" s="236" t="s">
        <v>319</v>
      </c>
    </row>
    <row r="1889" spans="1:5" x14ac:dyDescent="0.25">
      <c r="A1889" s="236" t="s">
        <v>5192</v>
      </c>
      <c r="B1889" s="236">
        <v>33718</v>
      </c>
      <c r="C1889" s="236" t="s">
        <v>561</v>
      </c>
      <c r="D1889" s="236">
        <v>1</v>
      </c>
      <c r="E1889" s="236" t="s">
        <v>319</v>
      </c>
    </row>
    <row r="1890" spans="1:5" x14ac:dyDescent="0.25">
      <c r="A1890" s="236" t="s">
        <v>5193</v>
      </c>
      <c r="B1890" s="236">
        <v>31951</v>
      </c>
      <c r="C1890" s="236" t="s">
        <v>563</v>
      </c>
      <c r="D1890" s="236">
        <v>1</v>
      </c>
      <c r="E1890" s="236" t="s">
        <v>319</v>
      </c>
    </row>
    <row r="1891" spans="1:5" x14ac:dyDescent="0.25">
      <c r="A1891" s="236" t="s">
        <v>6126</v>
      </c>
      <c r="B1891" s="236">
        <v>8373</v>
      </c>
      <c r="C1891" s="236" t="s">
        <v>3287</v>
      </c>
      <c r="D1891" s="236">
        <v>1</v>
      </c>
      <c r="E1891" s="236" t="s">
        <v>319</v>
      </c>
    </row>
    <row r="1892" spans="1:5" x14ac:dyDescent="0.25">
      <c r="A1892" s="236" t="s">
        <v>5231</v>
      </c>
      <c r="B1892" s="236">
        <v>8222</v>
      </c>
      <c r="C1892" s="236" t="s">
        <v>8080</v>
      </c>
      <c r="D1892" s="236">
        <v>1</v>
      </c>
      <c r="E1892" s="236" t="s">
        <v>319</v>
      </c>
    </row>
    <row r="1893" spans="1:5" x14ac:dyDescent="0.25">
      <c r="A1893" s="236" t="s">
        <v>5670</v>
      </c>
      <c r="B1893" s="236">
        <v>34887</v>
      </c>
      <c r="C1893" s="236" t="s">
        <v>2031</v>
      </c>
      <c r="D1893" s="236">
        <v>1</v>
      </c>
      <c r="E1893" s="236" t="s">
        <v>319</v>
      </c>
    </row>
    <row r="1894" spans="1:5" x14ac:dyDescent="0.25">
      <c r="A1894" s="236" t="s">
        <v>6475</v>
      </c>
      <c r="B1894" s="236">
        <v>35587</v>
      </c>
      <c r="C1894" s="236" t="s">
        <v>4296</v>
      </c>
      <c r="D1894" s="236">
        <v>1</v>
      </c>
      <c r="E1894" s="236" t="s">
        <v>319</v>
      </c>
    </row>
    <row r="1895" spans="1:5" x14ac:dyDescent="0.25">
      <c r="A1895" s="236" t="s">
        <v>6476</v>
      </c>
      <c r="B1895" s="236">
        <v>35414</v>
      </c>
      <c r="C1895" s="236" t="s">
        <v>4297</v>
      </c>
      <c r="D1895" s="236">
        <v>1</v>
      </c>
      <c r="E1895" s="236" t="s">
        <v>319</v>
      </c>
    </row>
    <row r="1896" spans="1:5" x14ac:dyDescent="0.25">
      <c r="A1896" s="236" t="s">
        <v>5426</v>
      </c>
      <c r="B1896" s="236">
        <v>31349</v>
      </c>
      <c r="C1896" s="236" t="s">
        <v>1312</v>
      </c>
      <c r="D1896" s="236">
        <v>1</v>
      </c>
      <c r="E1896" s="236" t="s">
        <v>319</v>
      </c>
    </row>
    <row r="1897" spans="1:5" x14ac:dyDescent="0.25">
      <c r="A1897" s="236" t="s">
        <v>5909</v>
      </c>
      <c r="B1897" s="236">
        <v>33551</v>
      </c>
      <c r="C1897" s="236" t="s">
        <v>2746</v>
      </c>
      <c r="D1897" s="236">
        <v>1</v>
      </c>
      <c r="E1897" s="236" t="s">
        <v>319</v>
      </c>
    </row>
    <row r="1898" spans="1:5" x14ac:dyDescent="0.25">
      <c r="A1898" s="236" t="s">
        <v>5194</v>
      </c>
      <c r="B1898" s="236">
        <v>31957</v>
      </c>
      <c r="C1898" s="236" t="s">
        <v>565</v>
      </c>
      <c r="D1898" s="236">
        <v>1</v>
      </c>
      <c r="E1898" s="236" t="s">
        <v>319</v>
      </c>
    </row>
    <row r="1899" spans="1:5" x14ac:dyDescent="0.25">
      <c r="A1899" s="236" t="s">
        <v>6561</v>
      </c>
      <c r="B1899" s="236">
        <v>32688</v>
      </c>
      <c r="C1899" s="236" t="s">
        <v>8081</v>
      </c>
      <c r="D1899" s="236">
        <v>1</v>
      </c>
      <c r="E1899" s="236" t="s">
        <v>319</v>
      </c>
    </row>
    <row r="1900" spans="1:5" x14ac:dyDescent="0.25">
      <c r="A1900" s="236" t="s">
        <v>5427</v>
      </c>
      <c r="B1900" s="236">
        <v>29358</v>
      </c>
      <c r="C1900" s="236" t="s">
        <v>1318</v>
      </c>
      <c r="D1900" s="236">
        <v>1</v>
      </c>
      <c r="E1900" s="236" t="s">
        <v>319</v>
      </c>
    </row>
    <row r="1901" spans="1:5" x14ac:dyDescent="0.25">
      <c r="A1901" s="236" t="s">
        <v>6344</v>
      </c>
      <c r="B1901" s="236">
        <v>31137</v>
      </c>
      <c r="C1901" s="236" t="s">
        <v>8082</v>
      </c>
      <c r="D1901" s="236">
        <v>1</v>
      </c>
      <c r="E1901" s="236" t="s">
        <v>319</v>
      </c>
    </row>
    <row r="1902" spans="1:5" x14ac:dyDescent="0.25">
      <c r="A1902" s="236" t="s">
        <v>6388</v>
      </c>
      <c r="B1902" s="236">
        <v>8209</v>
      </c>
      <c r="C1902" s="236" t="s">
        <v>4150</v>
      </c>
      <c r="D1902" s="236">
        <v>1</v>
      </c>
      <c r="E1902" s="236" t="s">
        <v>319</v>
      </c>
    </row>
    <row r="1903" spans="1:5" x14ac:dyDescent="0.25">
      <c r="A1903" s="236" t="s">
        <v>5910</v>
      </c>
      <c r="B1903" s="236">
        <v>8406</v>
      </c>
      <c r="C1903" s="236" t="s">
        <v>2750</v>
      </c>
      <c r="D1903" s="236">
        <v>1</v>
      </c>
      <c r="E1903" s="236" t="s">
        <v>319</v>
      </c>
    </row>
    <row r="1904" spans="1:5" x14ac:dyDescent="0.25">
      <c r="A1904" s="236" t="s">
        <v>5911</v>
      </c>
      <c r="B1904" s="236">
        <v>8164</v>
      </c>
      <c r="C1904" s="236" t="s">
        <v>2755</v>
      </c>
      <c r="D1904" s="236">
        <v>1</v>
      </c>
      <c r="E1904" s="236" t="s">
        <v>319</v>
      </c>
    </row>
    <row r="1905" spans="1:5" x14ac:dyDescent="0.25">
      <c r="A1905" s="236" t="s">
        <v>6127</v>
      </c>
      <c r="B1905" s="236">
        <v>29269</v>
      </c>
      <c r="C1905" s="236" t="s">
        <v>3290</v>
      </c>
      <c r="D1905" s="236">
        <v>1</v>
      </c>
      <c r="E1905" s="236" t="s">
        <v>319</v>
      </c>
    </row>
    <row r="1906" spans="1:5" x14ac:dyDescent="0.25">
      <c r="A1906" s="236" t="s">
        <v>6477</v>
      </c>
      <c r="B1906" s="236">
        <v>35344</v>
      </c>
      <c r="C1906" s="236" t="s">
        <v>4298</v>
      </c>
      <c r="D1906" s="236">
        <v>1</v>
      </c>
      <c r="E1906" s="236" t="s">
        <v>319</v>
      </c>
    </row>
    <row r="1907" spans="1:5" x14ac:dyDescent="0.25">
      <c r="A1907" s="236" t="s">
        <v>5912</v>
      </c>
      <c r="B1907" s="236">
        <v>8155</v>
      </c>
      <c r="C1907" s="236" t="s">
        <v>2760</v>
      </c>
      <c r="D1907" s="236">
        <v>1</v>
      </c>
      <c r="E1907" s="236" t="s">
        <v>319</v>
      </c>
    </row>
    <row r="1908" spans="1:5" x14ac:dyDescent="0.25">
      <c r="A1908" s="236" t="s">
        <v>5913</v>
      </c>
      <c r="B1908" s="236">
        <v>34628</v>
      </c>
      <c r="C1908" s="236" t="s">
        <v>2765</v>
      </c>
      <c r="D1908" s="236">
        <v>1</v>
      </c>
      <c r="E1908" s="236" t="s">
        <v>319</v>
      </c>
    </row>
    <row r="1909" spans="1:5" x14ac:dyDescent="0.25">
      <c r="A1909" s="236" t="s">
        <v>5671</v>
      </c>
      <c r="B1909" s="236">
        <v>28922</v>
      </c>
      <c r="C1909" s="236" t="s">
        <v>2034</v>
      </c>
      <c r="D1909" s="236">
        <v>1</v>
      </c>
      <c r="E1909" s="236" t="s">
        <v>319</v>
      </c>
    </row>
    <row r="1910" spans="1:5" x14ac:dyDescent="0.25">
      <c r="A1910" s="236" t="s">
        <v>5251</v>
      </c>
      <c r="B1910" s="236">
        <v>33889</v>
      </c>
      <c r="C1910" s="236" t="s">
        <v>703</v>
      </c>
      <c r="D1910" s="236">
        <v>1</v>
      </c>
      <c r="E1910" s="236" t="s">
        <v>319</v>
      </c>
    </row>
    <row r="1911" spans="1:5" x14ac:dyDescent="0.25">
      <c r="A1911" s="236" t="s">
        <v>5914</v>
      </c>
      <c r="B1911" s="236">
        <v>8165</v>
      </c>
      <c r="C1911" s="236" t="s">
        <v>2769</v>
      </c>
      <c r="D1911" s="236">
        <v>1</v>
      </c>
      <c r="E1911" s="236" t="s">
        <v>319</v>
      </c>
    </row>
    <row r="1912" spans="1:5" x14ac:dyDescent="0.25">
      <c r="A1912" s="236" t="s">
        <v>6478</v>
      </c>
      <c r="B1912" s="236">
        <v>35074</v>
      </c>
      <c r="C1912" s="236" t="s">
        <v>4299</v>
      </c>
      <c r="D1912" s="236">
        <v>1</v>
      </c>
      <c r="E1912" s="236" t="s">
        <v>319</v>
      </c>
    </row>
    <row r="1913" spans="1:5" x14ac:dyDescent="0.25">
      <c r="A1913" s="236" t="s">
        <v>5517</v>
      </c>
      <c r="B1913" s="236">
        <v>8253</v>
      </c>
      <c r="C1913" s="236" t="s">
        <v>1624</v>
      </c>
      <c r="D1913" s="236">
        <v>1</v>
      </c>
      <c r="E1913" s="236" t="s">
        <v>319</v>
      </c>
    </row>
    <row r="1914" spans="1:5" x14ac:dyDescent="0.25">
      <c r="A1914" s="236" t="s">
        <v>5672</v>
      </c>
      <c r="B1914" s="236">
        <v>28875</v>
      </c>
      <c r="C1914" s="236" t="s">
        <v>2036</v>
      </c>
      <c r="D1914" s="236">
        <v>1</v>
      </c>
      <c r="E1914" s="236" t="s">
        <v>319</v>
      </c>
    </row>
    <row r="1915" spans="1:5" x14ac:dyDescent="0.25">
      <c r="A1915" s="236" t="s">
        <v>5312</v>
      </c>
      <c r="B1915" s="236">
        <v>33515</v>
      </c>
      <c r="C1915" s="236" t="s">
        <v>904</v>
      </c>
      <c r="D1915" s="236">
        <v>1</v>
      </c>
      <c r="E1915" s="236" t="s">
        <v>319</v>
      </c>
    </row>
    <row r="1916" spans="1:5" x14ac:dyDescent="0.25">
      <c r="A1916" s="236" t="s">
        <v>6345</v>
      </c>
      <c r="B1916" s="236">
        <v>31119</v>
      </c>
      <c r="C1916" s="236" t="s">
        <v>8083</v>
      </c>
      <c r="D1916" s="236">
        <v>1</v>
      </c>
      <c r="E1916" s="236" t="s">
        <v>319</v>
      </c>
    </row>
    <row r="1917" spans="1:5" x14ac:dyDescent="0.25">
      <c r="A1917" s="236" t="s">
        <v>6238</v>
      </c>
      <c r="B1917" s="236">
        <v>29552</v>
      </c>
      <c r="C1917" s="236" t="s">
        <v>3765</v>
      </c>
      <c r="D1917" s="236">
        <v>1</v>
      </c>
      <c r="E1917" s="236" t="s">
        <v>319</v>
      </c>
    </row>
    <row r="1918" spans="1:5" x14ac:dyDescent="0.25">
      <c r="A1918" s="236" t="s">
        <v>6479</v>
      </c>
      <c r="B1918" s="236">
        <v>35374</v>
      </c>
      <c r="C1918" s="236" t="s">
        <v>4300</v>
      </c>
      <c r="D1918" s="236">
        <v>1</v>
      </c>
      <c r="E1918" s="236" t="s">
        <v>319</v>
      </c>
    </row>
    <row r="1919" spans="1:5" x14ac:dyDescent="0.25">
      <c r="A1919" s="236" t="s">
        <v>5915</v>
      </c>
      <c r="B1919" s="236">
        <v>8328</v>
      </c>
      <c r="C1919" s="236" t="s">
        <v>2774</v>
      </c>
      <c r="D1919" s="236">
        <v>1</v>
      </c>
      <c r="E1919" s="236" t="s">
        <v>319</v>
      </c>
    </row>
    <row r="1920" spans="1:5" x14ac:dyDescent="0.25">
      <c r="A1920" s="236" t="s">
        <v>5518</v>
      </c>
      <c r="B1920" s="236">
        <v>8301</v>
      </c>
      <c r="C1920" s="236" t="s">
        <v>1628</v>
      </c>
      <c r="D1920" s="236">
        <v>1</v>
      </c>
      <c r="E1920" s="236" t="s">
        <v>319</v>
      </c>
    </row>
    <row r="1921" spans="1:5" x14ac:dyDescent="0.25">
      <c r="A1921" s="236" t="s">
        <v>5916</v>
      </c>
      <c r="B1921" s="236">
        <v>7737</v>
      </c>
      <c r="C1921" s="236" t="s">
        <v>2779</v>
      </c>
      <c r="D1921" s="236">
        <v>1</v>
      </c>
      <c r="E1921" s="236" t="s">
        <v>319</v>
      </c>
    </row>
    <row r="1922" spans="1:5" x14ac:dyDescent="0.25">
      <c r="A1922" s="236" t="s">
        <v>5673</v>
      </c>
      <c r="B1922" s="236">
        <v>36517</v>
      </c>
      <c r="C1922" s="236" t="s">
        <v>2041</v>
      </c>
      <c r="D1922" s="236">
        <v>1</v>
      </c>
      <c r="E1922" s="236" t="s">
        <v>319</v>
      </c>
    </row>
    <row r="1923" spans="1:5" x14ac:dyDescent="0.25">
      <c r="A1923" s="236" t="s">
        <v>6128</v>
      </c>
      <c r="B1923" s="236">
        <v>7355</v>
      </c>
      <c r="C1923" s="236" t="s">
        <v>3295</v>
      </c>
      <c r="D1923" s="236">
        <v>1</v>
      </c>
      <c r="E1923" s="236" t="s">
        <v>319</v>
      </c>
    </row>
    <row r="1924" spans="1:5" x14ac:dyDescent="0.25">
      <c r="A1924" s="236" t="s">
        <v>5167</v>
      </c>
      <c r="B1924" s="236">
        <v>7937</v>
      </c>
      <c r="C1924" s="236" t="s">
        <v>437</v>
      </c>
      <c r="D1924" s="236">
        <v>1</v>
      </c>
      <c r="E1924" s="236" t="s">
        <v>319</v>
      </c>
    </row>
    <row r="1925" spans="1:5" x14ac:dyDescent="0.25">
      <c r="A1925" s="236" t="s">
        <v>6239</v>
      </c>
      <c r="B1925" s="236">
        <v>8037</v>
      </c>
      <c r="C1925" s="236" t="s">
        <v>3768</v>
      </c>
      <c r="D1925" s="236">
        <v>1</v>
      </c>
      <c r="E1925" s="236" t="s">
        <v>319</v>
      </c>
    </row>
    <row r="1926" spans="1:5" x14ac:dyDescent="0.25">
      <c r="A1926" s="236" t="s">
        <v>6240</v>
      </c>
      <c r="B1926" s="236">
        <v>31700</v>
      </c>
      <c r="C1926" s="236" t="s">
        <v>3774</v>
      </c>
      <c r="D1926" s="236">
        <v>1</v>
      </c>
      <c r="E1926" s="236" t="s">
        <v>319</v>
      </c>
    </row>
    <row r="1927" spans="1:5" x14ac:dyDescent="0.25">
      <c r="A1927" s="236" t="s">
        <v>5428</v>
      </c>
      <c r="B1927" s="236">
        <v>7694</v>
      </c>
      <c r="C1927" s="236" t="s">
        <v>1324</v>
      </c>
      <c r="D1927" s="236">
        <v>1</v>
      </c>
      <c r="E1927" s="236" t="s">
        <v>319</v>
      </c>
    </row>
    <row r="1928" spans="1:5" x14ac:dyDescent="0.25">
      <c r="A1928" s="236" t="s">
        <v>5519</v>
      </c>
      <c r="B1928" s="236">
        <v>8325</v>
      </c>
      <c r="C1928" s="236" t="s">
        <v>1632</v>
      </c>
      <c r="D1928" s="236">
        <v>1</v>
      </c>
      <c r="E1928" s="236" t="s">
        <v>319</v>
      </c>
    </row>
    <row r="1929" spans="1:5" x14ac:dyDescent="0.25">
      <c r="A1929" s="236" t="s">
        <v>6129</v>
      </c>
      <c r="B1929" s="236">
        <v>29744</v>
      </c>
      <c r="C1929" s="236" t="s">
        <v>3301</v>
      </c>
      <c r="D1929" s="236">
        <v>1</v>
      </c>
      <c r="E1929" s="236" t="s">
        <v>319</v>
      </c>
    </row>
    <row r="1930" spans="1:5" x14ac:dyDescent="0.25">
      <c r="A1930" s="236" t="s">
        <v>6480</v>
      </c>
      <c r="B1930" s="236">
        <v>35369</v>
      </c>
      <c r="C1930" s="236" t="s">
        <v>4301</v>
      </c>
      <c r="D1930" s="236">
        <v>1</v>
      </c>
      <c r="E1930" s="236" t="s">
        <v>319</v>
      </c>
    </row>
    <row r="1931" spans="1:5" x14ac:dyDescent="0.25">
      <c r="A1931" s="236" t="s">
        <v>6241</v>
      </c>
      <c r="B1931" s="236">
        <v>31568</v>
      </c>
      <c r="C1931" s="236" t="s">
        <v>3780</v>
      </c>
      <c r="D1931" s="236">
        <v>1</v>
      </c>
      <c r="E1931" s="236" t="s">
        <v>319</v>
      </c>
    </row>
    <row r="1932" spans="1:5" x14ac:dyDescent="0.25">
      <c r="A1932" s="236" t="s">
        <v>5313</v>
      </c>
      <c r="B1932" s="236">
        <v>33030</v>
      </c>
      <c r="C1932" s="236" t="s">
        <v>905</v>
      </c>
      <c r="D1932" s="236">
        <v>1</v>
      </c>
      <c r="E1932" s="236" t="s">
        <v>319</v>
      </c>
    </row>
    <row r="1933" spans="1:5" x14ac:dyDescent="0.25">
      <c r="A1933" s="236" t="s">
        <v>6543</v>
      </c>
      <c r="B1933" s="236">
        <v>8242</v>
      </c>
      <c r="C1933" s="236" t="s">
        <v>8084</v>
      </c>
      <c r="D1933" s="236">
        <v>1</v>
      </c>
      <c r="E1933" s="236" t="s">
        <v>319</v>
      </c>
    </row>
    <row r="1934" spans="1:5" x14ac:dyDescent="0.25">
      <c r="A1934" s="236" t="s">
        <v>5917</v>
      </c>
      <c r="B1934" s="236">
        <v>38538</v>
      </c>
      <c r="C1934" s="236" t="s">
        <v>2784</v>
      </c>
      <c r="D1934" s="236">
        <v>1</v>
      </c>
      <c r="E1934" s="236" t="s">
        <v>319</v>
      </c>
    </row>
    <row r="1935" spans="1:5" x14ac:dyDescent="0.25">
      <c r="A1935" s="236" t="s">
        <v>5918</v>
      </c>
      <c r="B1935" s="236">
        <v>33829</v>
      </c>
      <c r="C1935" s="236" t="s">
        <v>2786</v>
      </c>
      <c r="D1935" s="236">
        <v>1</v>
      </c>
      <c r="E1935" s="236" t="s">
        <v>319</v>
      </c>
    </row>
    <row r="1936" spans="1:5" x14ac:dyDescent="0.25">
      <c r="A1936" s="236" t="s">
        <v>6242</v>
      </c>
      <c r="B1936" s="236">
        <v>30210</v>
      </c>
      <c r="C1936" s="236" t="s">
        <v>3783</v>
      </c>
      <c r="D1936" s="236">
        <v>1</v>
      </c>
      <c r="E1936" s="236" t="s">
        <v>319</v>
      </c>
    </row>
    <row r="1937" spans="1:5" x14ac:dyDescent="0.25">
      <c r="A1937" s="236" t="s">
        <v>6130</v>
      </c>
      <c r="B1937" s="236">
        <v>8363</v>
      </c>
      <c r="C1937" s="236" t="s">
        <v>3306</v>
      </c>
      <c r="D1937" s="236">
        <v>1</v>
      </c>
      <c r="E1937" s="236" t="s">
        <v>319</v>
      </c>
    </row>
    <row r="1938" spans="1:5" x14ac:dyDescent="0.25">
      <c r="A1938" s="236" t="s">
        <v>6243</v>
      </c>
      <c r="B1938" s="236">
        <v>35651</v>
      </c>
      <c r="C1938" s="236" t="s">
        <v>3789</v>
      </c>
      <c r="D1938" s="236">
        <v>1</v>
      </c>
      <c r="E1938" s="236" t="s">
        <v>319</v>
      </c>
    </row>
    <row r="1939" spans="1:5" x14ac:dyDescent="0.25">
      <c r="A1939" s="236" t="s">
        <v>6346</v>
      </c>
      <c r="B1939" s="236">
        <v>31110</v>
      </c>
      <c r="C1939" s="236" t="s">
        <v>8085</v>
      </c>
      <c r="D1939" s="236">
        <v>1</v>
      </c>
      <c r="E1939" s="236" t="s">
        <v>319</v>
      </c>
    </row>
    <row r="1940" spans="1:5" x14ac:dyDescent="0.25">
      <c r="A1940" s="236" t="s">
        <v>5674</v>
      </c>
      <c r="B1940" s="236">
        <v>29600</v>
      </c>
      <c r="C1940" s="236" t="s">
        <v>2043</v>
      </c>
      <c r="D1940" s="236">
        <v>1</v>
      </c>
      <c r="E1940" s="236" t="s">
        <v>319</v>
      </c>
    </row>
    <row r="1941" spans="1:5" x14ac:dyDescent="0.25">
      <c r="A1941" s="236" t="s">
        <v>5675</v>
      </c>
      <c r="B1941" s="236">
        <v>34448</v>
      </c>
      <c r="C1941" s="236" t="s">
        <v>2048</v>
      </c>
      <c r="D1941" s="236">
        <v>1</v>
      </c>
      <c r="E1941" s="236" t="s">
        <v>319</v>
      </c>
    </row>
    <row r="1942" spans="1:5" x14ac:dyDescent="0.25">
      <c r="A1942" s="236" t="s">
        <v>5520</v>
      </c>
      <c r="B1942" s="236">
        <v>8247</v>
      </c>
      <c r="C1942" s="236" t="s">
        <v>1636</v>
      </c>
      <c r="D1942" s="236">
        <v>1</v>
      </c>
      <c r="E1942" s="236" t="s">
        <v>319</v>
      </c>
    </row>
    <row r="1943" spans="1:5" x14ac:dyDescent="0.25">
      <c r="A1943" s="236" t="s">
        <v>6244</v>
      </c>
      <c r="B1943" s="236">
        <v>7938</v>
      </c>
      <c r="C1943" s="236" t="s">
        <v>3795</v>
      </c>
      <c r="D1943" s="236">
        <v>1</v>
      </c>
      <c r="E1943" s="236" t="s">
        <v>319</v>
      </c>
    </row>
    <row r="1944" spans="1:5" x14ac:dyDescent="0.25">
      <c r="A1944" s="236" t="s">
        <v>5429</v>
      </c>
      <c r="B1944" s="236">
        <v>38141</v>
      </c>
      <c r="C1944" s="236" t="s">
        <v>1330</v>
      </c>
      <c r="D1944" s="236">
        <v>1</v>
      </c>
      <c r="E1944" s="236" t="s">
        <v>319</v>
      </c>
    </row>
    <row r="1945" spans="1:5" x14ac:dyDescent="0.25">
      <c r="A1945" s="236" t="s">
        <v>5252</v>
      </c>
      <c r="B1945" s="236">
        <v>30777</v>
      </c>
      <c r="C1945" s="236" t="s">
        <v>706</v>
      </c>
      <c r="D1945" s="236">
        <v>1</v>
      </c>
      <c r="E1945" s="236" t="s">
        <v>319</v>
      </c>
    </row>
    <row r="1946" spans="1:5" x14ac:dyDescent="0.25">
      <c r="A1946" s="236" t="s">
        <v>6659</v>
      </c>
      <c r="B1946" s="236">
        <v>7726</v>
      </c>
      <c r="C1946" s="236" t="s">
        <v>4489</v>
      </c>
      <c r="D1946" s="236">
        <v>1</v>
      </c>
      <c r="E1946" s="236" t="s">
        <v>319</v>
      </c>
    </row>
    <row r="1947" spans="1:5" x14ac:dyDescent="0.25">
      <c r="A1947" s="236" t="s">
        <v>6347</v>
      </c>
      <c r="B1947" s="236">
        <v>31116</v>
      </c>
      <c r="C1947" s="236" t="s">
        <v>2473</v>
      </c>
      <c r="D1947" s="236">
        <v>1</v>
      </c>
      <c r="E1947" s="236" t="s">
        <v>319</v>
      </c>
    </row>
    <row r="1948" spans="1:5" x14ac:dyDescent="0.25">
      <c r="A1948" s="236" t="s">
        <v>5834</v>
      </c>
      <c r="B1948" s="236">
        <v>33541</v>
      </c>
      <c r="C1948" s="236" t="s">
        <v>2473</v>
      </c>
      <c r="D1948" s="236">
        <v>1</v>
      </c>
      <c r="E1948" s="236" t="s">
        <v>319</v>
      </c>
    </row>
    <row r="1949" spans="1:5" x14ac:dyDescent="0.25">
      <c r="A1949" s="236" t="s">
        <v>5919</v>
      </c>
      <c r="B1949" s="236">
        <v>8153</v>
      </c>
      <c r="C1949" s="236" t="s">
        <v>2789</v>
      </c>
      <c r="D1949" s="236">
        <v>1</v>
      </c>
      <c r="E1949" s="236" t="s">
        <v>319</v>
      </c>
    </row>
    <row r="1950" spans="1:5" x14ac:dyDescent="0.25">
      <c r="A1950" s="236" t="s">
        <v>6131</v>
      </c>
      <c r="B1950" s="236">
        <v>8403</v>
      </c>
      <c r="C1950" s="236" t="s">
        <v>3311</v>
      </c>
      <c r="D1950" s="236">
        <v>1</v>
      </c>
      <c r="E1950" s="236" t="s">
        <v>319</v>
      </c>
    </row>
    <row r="1951" spans="1:5" x14ac:dyDescent="0.25">
      <c r="A1951" s="236" t="s">
        <v>6132</v>
      </c>
      <c r="B1951" s="236">
        <v>35942</v>
      </c>
      <c r="C1951" s="236" t="s">
        <v>3315</v>
      </c>
      <c r="D1951" s="236">
        <v>1</v>
      </c>
      <c r="E1951" s="236" t="s">
        <v>319</v>
      </c>
    </row>
    <row r="1952" spans="1:5" x14ac:dyDescent="0.25">
      <c r="A1952" s="236" t="s">
        <v>5430</v>
      </c>
      <c r="B1952" s="236">
        <v>7662</v>
      </c>
      <c r="C1952" s="236" t="s">
        <v>1332</v>
      </c>
      <c r="D1952" s="236">
        <v>1</v>
      </c>
      <c r="E1952" s="236" t="s">
        <v>319</v>
      </c>
    </row>
    <row r="1953" spans="1:5" x14ac:dyDescent="0.25">
      <c r="A1953" s="236" t="s">
        <v>5920</v>
      </c>
      <c r="B1953" s="236">
        <v>7905</v>
      </c>
      <c r="C1953" s="236" t="s">
        <v>2794</v>
      </c>
      <c r="D1953" s="236">
        <v>1</v>
      </c>
      <c r="E1953" s="236" t="s">
        <v>319</v>
      </c>
    </row>
    <row r="1954" spans="1:5" x14ac:dyDescent="0.25">
      <c r="A1954" s="236" t="s">
        <v>6481</v>
      </c>
      <c r="B1954" s="236">
        <v>35364</v>
      </c>
      <c r="C1954" s="236" t="s">
        <v>4302</v>
      </c>
      <c r="D1954" s="236">
        <v>1</v>
      </c>
      <c r="E1954" s="236" t="s">
        <v>319</v>
      </c>
    </row>
    <row r="1955" spans="1:5" x14ac:dyDescent="0.25">
      <c r="A1955" s="236" t="s">
        <v>5921</v>
      </c>
      <c r="B1955" s="236">
        <v>32526</v>
      </c>
      <c r="C1955" s="236" t="s">
        <v>2799</v>
      </c>
      <c r="D1955" s="236">
        <v>1</v>
      </c>
      <c r="E1955" s="236" t="s">
        <v>319</v>
      </c>
    </row>
    <row r="1956" spans="1:5" x14ac:dyDescent="0.25">
      <c r="A1956" s="236" t="s">
        <v>6133</v>
      </c>
      <c r="B1956" s="236">
        <v>8402</v>
      </c>
      <c r="C1956" s="236" t="s">
        <v>3318</v>
      </c>
      <c r="D1956" s="236">
        <v>1</v>
      </c>
      <c r="E1956" s="236" t="s">
        <v>319</v>
      </c>
    </row>
    <row r="1957" spans="1:5" x14ac:dyDescent="0.25">
      <c r="A1957" s="236" t="s">
        <v>5521</v>
      </c>
      <c r="B1957" s="236">
        <v>36490</v>
      </c>
      <c r="C1957" s="236" t="s">
        <v>1639</v>
      </c>
      <c r="D1957" s="236">
        <v>1</v>
      </c>
      <c r="E1957" s="236" t="s">
        <v>319</v>
      </c>
    </row>
    <row r="1958" spans="1:5" x14ac:dyDescent="0.25">
      <c r="A1958" s="236" t="s">
        <v>5431</v>
      </c>
      <c r="B1958" s="236">
        <v>7570</v>
      </c>
      <c r="C1958" s="236" t="s">
        <v>1338</v>
      </c>
      <c r="D1958" s="236">
        <v>1</v>
      </c>
      <c r="E1958" s="236" t="s">
        <v>319</v>
      </c>
    </row>
    <row r="1959" spans="1:5" x14ac:dyDescent="0.25">
      <c r="A1959" s="236" t="s">
        <v>5835</v>
      </c>
      <c r="B1959" s="236">
        <v>33538</v>
      </c>
      <c r="C1959" s="236" t="s">
        <v>2475</v>
      </c>
      <c r="D1959" s="236">
        <v>1</v>
      </c>
      <c r="E1959" s="236" t="s">
        <v>319</v>
      </c>
    </row>
    <row r="1960" spans="1:5" x14ac:dyDescent="0.25">
      <c r="A1960" s="236" t="s">
        <v>6134</v>
      </c>
      <c r="B1960" s="236">
        <v>8273</v>
      </c>
      <c r="C1960" s="236" t="s">
        <v>3324</v>
      </c>
      <c r="D1960" s="236">
        <v>1</v>
      </c>
      <c r="E1960" s="236" t="s">
        <v>319</v>
      </c>
    </row>
    <row r="1961" spans="1:5" x14ac:dyDescent="0.25">
      <c r="A1961" s="236" t="s">
        <v>6135</v>
      </c>
      <c r="B1961" s="236">
        <v>29740</v>
      </c>
      <c r="C1961" s="236" t="s">
        <v>3328</v>
      </c>
      <c r="D1961" s="236">
        <v>1</v>
      </c>
      <c r="E1961" s="236" t="s">
        <v>319</v>
      </c>
    </row>
    <row r="1962" spans="1:5" x14ac:dyDescent="0.25">
      <c r="A1962" s="236" t="s">
        <v>5253</v>
      </c>
      <c r="B1962" s="236">
        <v>36813</v>
      </c>
      <c r="C1962" s="236" t="s">
        <v>710</v>
      </c>
      <c r="D1962" s="236">
        <v>1</v>
      </c>
      <c r="E1962" s="236" t="s">
        <v>319</v>
      </c>
    </row>
    <row r="1963" spans="1:5" x14ac:dyDescent="0.25">
      <c r="A1963" s="236" t="s">
        <v>5522</v>
      </c>
      <c r="B1963" s="236">
        <v>31502</v>
      </c>
      <c r="C1963" s="236" t="s">
        <v>1641</v>
      </c>
      <c r="D1963" s="236">
        <v>1</v>
      </c>
      <c r="E1963" s="236" t="s">
        <v>319</v>
      </c>
    </row>
    <row r="1964" spans="1:5" x14ac:dyDescent="0.25">
      <c r="A1964" s="236" t="s">
        <v>6389</v>
      </c>
      <c r="B1964" s="236">
        <v>8340</v>
      </c>
      <c r="C1964" s="236" t="s">
        <v>4155</v>
      </c>
      <c r="D1964" s="236">
        <v>1</v>
      </c>
      <c r="E1964" s="236" t="s">
        <v>319</v>
      </c>
    </row>
    <row r="1965" spans="1:5" x14ac:dyDescent="0.25">
      <c r="A1965" s="236" t="s">
        <v>6348</v>
      </c>
      <c r="B1965" s="236">
        <v>31212</v>
      </c>
      <c r="C1965" s="236" t="s">
        <v>8086</v>
      </c>
      <c r="D1965" s="236">
        <v>1</v>
      </c>
      <c r="E1965" s="236" t="s">
        <v>319</v>
      </c>
    </row>
    <row r="1966" spans="1:5" x14ac:dyDescent="0.25">
      <c r="A1966" s="236" t="s">
        <v>5314</v>
      </c>
      <c r="B1966" s="236">
        <v>33033</v>
      </c>
      <c r="C1966" s="236" t="s">
        <v>908</v>
      </c>
      <c r="D1966" s="236">
        <v>1</v>
      </c>
      <c r="E1966" s="236" t="s">
        <v>319</v>
      </c>
    </row>
    <row r="1967" spans="1:5" x14ac:dyDescent="0.25">
      <c r="A1967" s="236" t="s">
        <v>5254</v>
      </c>
      <c r="B1967" s="236">
        <v>30534</v>
      </c>
      <c r="C1967" s="236" t="s">
        <v>713</v>
      </c>
      <c r="D1967" s="236">
        <v>1</v>
      </c>
      <c r="E1967" s="236" t="s">
        <v>319</v>
      </c>
    </row>
    <row r="1968" spans="1:5" x14ac:dyDescent="0.25">
      <c r="A1968" s="236" t="s">
        <v>6544</v>
      </c>
      <c r="B1968" s="236">
        <v>8150</v>
      </c>
      <c r="C1968" s="236" t="s">
        <v>8087</v>
      </c>
      <c r="D1968" s="236">
        <v>1</v>
      </c>
      <c r="E1968" s="236" t="s">
        <v>319</v>
      </c>
    </row>
    <row r="1969" spans="1:5" x14ac:dyDescent="0.25">
      <c r="A1969" s="236" t="s">
        <v>5255</v>
      </c>
      <c r="B1969" s="236">
        <v>36808</v>
      </c>
      <c r="C1969" s="236" t="s">
        <v>719</v>
      </c>
      <c r="D1969" s="236">
        <v>1</v>
      </c>
      <c r="E1969" s="236" t="s">
        <v>319</v>
      </c>
    </row>
    <row r="1970" spans="1:5" x14ac:dyDescent="0.25">
      <c r="A1970" s="236" t="s">
        <v>6245</v>
      </c>
      <c r="B1970" s="236">
        <v>35334</v>
      </c>
      <c r="C1970" s="236" t="s">
        <v>3799</v>
      </c>
      <c r="D1970" s="236">
        <v>1</v>
      </c>
      <c r="E1970" s="236" t="s">
        <v>319</v>
      </c>
    </row>
    <row r="1971" spans="1:5" x14ac:dyDescent="0.25">
      <c r="A1971" s="236" t="s">
        <v>5836</v>
      </c>
      <c r="B1971" s="236">
        <v>7501</v>
      </c>
      <c r="C1971" s="236" t="s">
        <v>2477</v>
      </c>
      <c r="D1971" s="236">
        <v>1</v>
      </c>
      <c r="E1971" s="236" t="s">
        <v>319</v>
      </c>
    </row>
    <row r="1972" spans="1:5" x14ac:dyDescent="0.25">
      <c r="A1972" s="236" t="s">
        <v>5922</v>
      </c>
      <c r="B1972" s="236">
        <v>8259</v>
      </c>
      <c r="C1972" s="236" t="s">
        <v>2803</v>
      </c>
      <c r="D1972" s="236">
        <v>1</v>
      </c>
      <c r="E1972" s="236" t="s">
        <v>319</v>
      </c>
    </row>
    <row r="1973" spans="1:5" x14ac:dyDescent="0.25">
      <c r="A1973" s="236" t="s">
        <v>6482</v>
      </c>
      <c r="B1973" s="236">
        <v>35339</v>
      </c>
      <c r="C1973" s="236" t="s">
        <v>4303</v>
      </c>
      <c r="D1973" s="236">
        <v>1</v>
      </c>
      <c r="E1973" s="236" t="s">
        <v>319</v>
      </c>
    </row>
    <row r="1974" spans="1:5" x14ac:dyDescent="0.25">
      <c r="A1974" s="236" t="s">
        <v>5256</v>
      </c>
      <c r="B1974" s="236">
        <v>30783</v>
      </c>
      <c r="C1974" s="236" t="s">
        <v>723</v>
      </c>
      <c r="D1974" s="236">
        <v>1</v>
      </c>
      <c r="E1974" s="236" t="s">
        <v>319</v>
      </c>
    </row>
    <row r="1975" spans="1:5" x14ac:dyDescent="0.25">
      <c r="A1975" s="236" t="s">
        <v>5432</v>
      </c>
      <c r="B1975" s="236">
        <v>7663</v>
      </c>
      <c r="C1975" s="236" t="s">
        <v>1344</v>
      </c>
      <c r="D1975" s="236">
        <v>1</v>
      </c>
      <c r="E1975" s="236" t="s">
        <v>319</v>
      </c>
    </row>
    <row r="1976" spans="1:5" x14ac:dyDescent="0.25">
      <c r="A1976" s="236" t="s">
        <v>6136</v>
      </c>
      <c r="B1976" s="236">
        <v>36169</v>
      </c>
      <c r="C1976" s="236" t="s">
        <v>3332</v>
      </c>
      <c r="D1976" s="236">
        <v>1</v>
      </c>
      <c r="E1976" s="236" t="s">
        <v>319</v>
      </c>
    </row>
    <row r="1977" spans="1:5" x14ac:dyDescent="0.25">
      <c r="A1977" s="236" t="s">
        <v>5433</v>
      </c>
      <c r="B1977" s="236">
        <v>7689</v>
      </c>
      <c r="C1977" s="236" t="s">
        <v>1350</v>
      </c>
      <c r="D1977" s="236">
        <v>1</v>
      </c>
      <c r="E1977" s="236" t="s">
        <v>319</v>
      </c>
    </row>
    <row r="1978" spans="1:5" x14ac:dyDescent="0.25">
      <c r="A1978" s="236" t="s">
        <v>5315</v>
      </c>
      <c r="B1978" s="236">
        <v>33742</v>
      </c>
      <c r="C1978" s="236" t="s">
        <v>911</v>
      </c>
      <c r="D1978" s="236">
        <v>1</v>
      </c>
      <c r="E1978" s="236" t="s">
        <v>319</v>
      </c>
    </row>
    <row r="1979" spans="1:5" x14ac:dyDescent="0.25">
      <c r="A1979" s="236" t="s">
        <v>5923</v>
      </c>
      <c r="B1979" s="236">
        <v>8151</v>
      </c>
      <c r="C1979" s="236" t="s">
        <v>2808</v>
      </c>
      <c r="D1979" s="236">
        <v>1</v>
      </c>
      <c r="E1979" s="236" t="s">
        <v>319</v>
      </c>
    </row>
    <row r="1980" spans="1:5" x14ac:dyDescent="0.25">
      <c r="A1980" s="236" t="s">
        <v>6660</v>
      </c>
      <c r="B1980" s="236">
        <v>36788</v>
      </c>
      <c r="C1980" s="236" t="s">
        <v>4494</v>
      </c>
      <c r="D1980" s="236">
        <v>1</v>
      </c>
      <c r="E1980" s="236" t="s">
        <v>319</v>
      </c>
    </row>
    <row r="1981" spans="1:5" x14ac:dyDescent="0.25">
      <c r="A1981" s="236" t="s">
        <v>5523</v>
      </c>
      <c r="B1981" s="236">
        <v>36500</v>
      </c>
      <c r="C1981" s="236" t="s">
        <v>1644</v>
      </c>
      <c r="D1981" s="236">
        <v>1</v>
      </c>
      <c r="E1981" s="236" t="s">
        <v>319</v>
      </c>
    </row>
    <row r="1982" spans="1:5" x14ac:dyDescent="0.25">
      <c r="A1982" s="236" t="s">
        <v>6137</v>
      </c>
      <c r="B1982" s="236">
        <v>28806</v>
      </c>
      <c r="C1982" s="236" t="s">
        <v>3335</v>
      </c>
      <c r="D1982" s="236">
        <v>1</v>
      </c>
      <c r="E1982" s="236" t="s">
        <v>319</v>
      </c>
    </row>
    <row r="1983" spans="1:5" x14ac:dyDescent="0.25">
      <c r="A1983" s="236" t="s">
        <v>5195</v>
      </c>
      <c r="B1983" s="236">
        <v>8390</v>
      </c>
      <c r="C1983" s="236" t="s">
        <v>569</v>
      </c>
      <c r="D1983" s="236">
        <v>1</v>
      </c>
      <c r="E1983" s="236" t="s">
        <v>319</v>
      </c>
    </row>
    <row r="1984" spans="1:5" x14ac:dyDescent="0.25">
      <c r="A1984" s="236" t="s">
        <v>6580</v>
      </c>
      <c r="B1984" s="236">
        <v>30397</v>
      </c>
      <c r="C1984" s="236" t="s">
        <v>121</v>
      </c>
      <c r="D1984" s="236">
        <v>1</v>
      </c>
      <c r="E1984" s="236" t="s">
        <v>319</v>
      </c>
    </row>
    <row r="1985" spans="1:5" x14ac:dyDescent="0.25">
      <c r="A1985" s="236" t="s">
        <v>6581</v>
      </c>
      <c r="B1985" s="236">
        <v>35615</v>
      </c>
      <c r="C1985" s="236" t="s">
        <v>126</v>
      </c>
      <c r="D1985" s="236">
        <v>1</v>
      </c>
      <c r="E1985" s="236" t="s">
        <v>319</v>
      </c>
    </row>
    <row r="1986" spans="1:5" x14ac:dyDescent="0.25">
      <c r="A1986" s="236" t="s">
        <v>6246</v>
      </c>
      <c r="B1986" s="236">
        <v>7515</v>
      </c>
      <c r="C1986" s="236" t="s">
        <v>3805</v>
      </c>
      <c r="D1986" s="236">
        <v>1</v>
      </c>
      <c r="E1986" s="236" t="s">
        <v>319</v>
      </c>
    </row>
    <row r="1987" spans="1:5" x14ac:dyDescent="0.25">
      <c r="A1987" s="236" t="s">
        <v>5924</v>
      </c>
      <c r="B1987" s="236">
        <v>34713</v>
      </c>
      <c r="C1987" s="236" t="s">
        <v>2813</v>
      </c>
      <c r="D1987" s="236">
        <v>1</v>
      </c>
      <c r="E1987" s="236" t="s">
        <v>319</v>
      </c>
    </row>
    <row r="1988" spans="1:5" x14ac:dyDescent="0.25">
      <c r="A1988" s="236" t="s">
        <v>6613</v>
      </c>
      <c r="B1988" s="236">
        <v>32892</v>
      </c>
      <c r="C1988" s="236" t="s">
        <v>4389</v>
      </c>
      <c r="D1988" s="236">
        <v>1</v>
      </c>
      <c r="E1988" s="236" t="s">
        <v>319</v>
      </c>
    </row>
    <row r="1989" spans="1:5" x14ac:dyDescent="0.25">
      <c r="A1989" s="236" t="s">
        <v>5676</v>
      </c>
      <c r="B1989" s="236">
        <v>34815</v>
      </c>
      <c r="C1989" s="236" t="s">
        <v>2050</v>
      </c>
      <c r="D1989" s="236">
        <v>1</v>
      </c>
      <c r="E1989" s="236" t="s">
        <v>319</v>
      </c>
    </row>
    <row r="1990" spans="1:5" x14ac:dyDescent="0.25">
      <c r="A1990" s="236" t="s">
        <v>5677</v>
      </c>
      <c r="B1990" s="236">
        <v>38430</v>
      </c>
      <c r="C1990" s="236" t="s">
        <v>2052</v>
      </c>
      <c r="D1990" s="236">
        <v>1</v>
      </c>
      <c r="E1990" s="236" t="s">
        <v>319</v>
      </c>
    </row>
    <row r="1991" spans="1:5" x14ac:dyDescent="0.25">
      <c r="A1991" s="236" t="s">
        <v>5925</v>
      </c>
      <c r="B1991" s="236">
        <v>7751</v>
      </c>
      <c r="C1991" s="236" t="s">
        <v>2815</v>
      </c>
      <c r="D1991" s="236">
        <v>1</v>
      </c>
      <c r="E1991" s="236" t="s">
        <v>319</v>
      </c>
    </row>
    <row r="1992" spans="1:5" x14ac:dyDescent="0.25">
      <c r="A1992" s="236" t="s">
        <v>6138</v>
      </c>
      <c r="B1992" s="236">
        <v>7637</v>
      </c>
      <c r="C1992" s="236" t="s">
        <v>3341</v>
      </c>
      <c r="D1992" s="236">
        <v>1</v>
      </c>
      <c r="E1992" s="236" t="s">
        <v>319</v>
      </c>
    </row>
    <row r="1993" spans="1:5" x14ac:dyDescent="0.25">
      <c r="A1993" s="236" t="s">
        <v>5257</v>
      </c>
      <c r="B1993" s="236">
        <v>29596</v>
      </c>
      <c r="C1993" s="236" t="s">
        <v>728</v>
      </c>
      <c r="D1993" s="236">
        <v>1</v>
      </c>
      <c r="E1993" s="236" t="s">
        <v>319</v>
      </c>
    </row>
    <row r="1994" spans="1:5" x14ac:dyDescent="0.25">
      <c r="A1994" s="236" t="s">
        <v>5678</v>
      </c>
      <c r="B1994" s="236">
        <v>36522</v>
      </c>
      <c r="C1994" s="236" t="s">
        <v>2054</v>
      </c>
      <c r="D1994" s="236">
        <v>1</v>
      </c>
      <c r="E1994" s="236" t="s">
        <v>319</v>
      </c>
    </row>
    <row r="1995" spans="1:5" x14ac:dyDescent="0.25">
      <c r="A1995" s="236" t="s">
        <v>6483</v>
      </c>
      <c r="B1995" s="236">
        <v>35703</v>
      </c>
      <c r="C1995" s="236" t="s">
        <v>4304</v>
      </c>
      <c r="D1995" s="236">
        <v>1</v>
      </c>
      <c r="E1995" s="236" t="s">
        <v>319</v>
      </c>
    </row>
    <row r="1996" spans="1:5" x14ac:dyDescent="0.25">
      <c r="A1996" s="236" t="s">
        <v>8088</v>
      </c>
      <c r="B1996" s="236">
        <v>36922</v>
      </c>
      <c r="C1996" s="236" t="s">
        <v>8089</v>
      </c>
      <c r="D1996" s="236">
        <v>1</v>
      </c>
      <c r="E1996" s="236" t="s">
        <v>319</v>
      </c>
    </row>
    <row r="1997" spans="1:5" x14ac:dyDescent="0.25">
      <c r="A1997" s="236" t="s">
        <v>8090</v>
      </c>
      <c r="B1997" s="236">
        <v>35736</v>
      </c>
      <c r="C1997" s="236" t="s">
        <v>8091</v>
      </c>
      <c r="D1997" s="236">
        <v>1</v>
      </c>
      <c r="E1997" s="236" t="s">
        <v>319</v>
      </c>
    </row>
    <row r="1998" spans="1:5" x14ac:dyDescent="0.25">
      <c r="A1998" s="236" t="s">
        <v>8092</v>
      </c>
      <c r="B1998" s="236">
        <v>35737</v>
      </c>
      <c r="C1998" s="236" t="s">
        <v>8093</v>
      </c>
      <c r="D1998" s="236">
        <v>1</v>
      </c>
      <c r="E1998" s="236" t="s">
        <v>319</v>
      </c>
    </row>
    <row r="1999" spans="1:5" x14ac:dyDescent="0.25">
      <c r="A1999" s="236" t="s">
        <v>8094</v>
      </c>
      <c r="B1999" s="236">
        <v>35735</v>
      </c>
      <c r="C1999" s="236" t="s">
        <v>8095</v>
      </c>
      <c r="D1999" s="236">
        <v>1</v>
      </c>
      <c r="E1999" s="236" t="s">
        <v>319</v>
      </c>
    </row>
    <row r="2000" spans="1:5" x14ac:dyDescent="0.25">
      <c r="A2000" s="236" t="s">
        <v>8096</v>
      </c>
      <c r="B2000" s="236">
        <v>31942</v>
      </c>
      <c r="C2000" s="236" t="s">
        <v>8097</v>
      </c>
      <c r="D2000" s="236">
        <v>1</v>
      </c>
      <c r="E2000" s="236" t="s">
        <v>319</v>
      </c>
    </row>
    <row r="2001" spans="1:5" x14ac:dyDescent="0.25">
      <c r="A2001" s="236" t="s">
        <v>5434</v>
      </c>
      <c r="B2001" s="236">
        <v>31798</v>
      </c>
      <c r="C2001" s="236" t="s">
        <v>1353</v>
      </c>
      <c r="D2001" s="236">
        <v>1</v>
      </c>
      <c r="E2001" s="236" t="s">
        <v>319</v>
      </c>
    </row>
    <row r="2002" spans="1:5" x14ac:dyDescent="0.25">
      <c r="A2002" s="236" t="s">
        <v>5926</v>
      </c>
      <c r="B2002" s="236">
        <v>31772</v>
      </c>
      <c r="C2002" s="236" t="s">
        <v>2821</v>
      </c>
      <c r="D2002" s="236">
        <v>1</v>
      </c>
      <c r="E2002" s="236" t="s">
        <v>319</v>
      </c>
    </row>
    <row r="2003" spans="1:5" x14ac:dyDescent="0.25">
      <c r="A2003" s="236" t="s">
        <v>6247</v>
      </c>
      <c r="B2003" s="236">
        <v>34999</v>
      </c>
      <c r="C2003" s="236" t="s">
        <v>3811</v>
      </c>
      <c r="D2003" s="236">
        <v>1</v>
      </c>
      <c r="E2003" s="236" t="s">
        <v>319</v>
      </c>
    </row>
    <row r="2004" spans="1:5" x14ac:dyDescent="0.25">
      <c r="A2004" s="236" t="s">
        <v>8098</v>
      </c>
      <c r="B2004" s="236">
        <v>34286</v>
      </c>
      <c r="C2004" s="236" t="s">
        <v>1709</v>
      </c>
      <c r="D2004" s="236">
        <v>1</v>
      </c>
      <c r="E2004" s="236" t="s">
        <v>319</v>
      </c>
    </row>
    <row r="2005" spans="1:5" x14ac:dyDescent="0.25">
      <c r="A2005" s="236" t="s">
        <v>6724</v>
      </c>
      <c r="B2005" s="236">
        <v>32433</v>
      </c>
      <c r="C2005" s="236" t="s">
        <v>8099</v>
      </c>
      <c r="D2005" s="236">
        <v>1</v>
      </c>
      <c r="E2005" s="236" t="s">
        <v>319</v>
      </c>
    </row>
    <row r="2006" spans="1:5" x14ac:dyDescent="0.25">
      <c r="A2006" s="236" t="s">
        <v>8100</v>
      </c>
      <c r="B2006" s="236">
        <v>34287</v>
      </c>
      <c r="C2006" s="236" t="s">
        <v>2536</v>
      </c>
      <c r="D2006" s="236">
        <v>1</v>
      </c>
      <c r="E2006" s="236" t="s">
        <v>319</v>
      </c>
    </row>
    <row r="2007" spans="1:5" x14ac:dyDescent="0.25">
      <c r="A2007" s="236" t="s">
        <v>8101</v>
      </c>
      <c r="B2007" s="236">
        <v>35107</v>
      </c>
      <c r="C2007" s="236" t="s">
        <v>7823</v>
      </c>
      <c r="D2007" s="236">
        <v>1</v>
      </c>
      <c r="E2007" s="236" t="s">
        <v>319</v>
      </c>
    </row>
    <row r="2008" spans="1:5" x14ac:dyDescent="0.25">
      <c r="A2008" s="236" t="s">
        <v>8102</v>
      </c>
      <c r="B2008" s="236">
        <v>38486</v>
      </c>
      <c r="C2008" s="236" t="s">
        <v>8103</v>
      </c>
      <c r="D2008" s="236">
        <v>1</v>
      </c>
      <c r="E2008" s="236" t="s">
        <v>319</v>
      </c>
    </row>
    <row r="2009" spans="1:5" x14ac:dyDescent="0.25">
      <c r="A2009" s="236" t="s">
        <v>8104</v>
      </c>
      <c r="B2009" s="236">
        <v>38512</v>
      </c>
      <c r="C2009" s="236" t="s">
        <v>8105</v>
      </c>
      <c r="D2009" s="236">
        <v>1</v>
      </c>
      <c r="E2009" s="236" t="s">
        <v>319</v>
      </c>
    </row>
    <row r="2010" spans="1:5" x14ac:dyDescent="0.25">
      <c r="A2010" s="236" t="s">
        <v>8106</v>
      </c>
      <c r="B2010" s="236">
        <v>38502</v>
      </c>
      <c r="C2010" s="236" t="s">
        <v>8107</v>
      </c>
      <c r="D2010" s="236">
        <v>1</v>
      </c>
      <c r="E2010" s="236" t="s">
        <v>319</v>
      </c>
    </row>
    <row r="2011" spans="1:5" x14ac:dyDescent="0.25">
      <c r="A2011" s="236" t="s">
        <v>8108</v>
      </c>
      <c r="B2011" s="236">
        <v>38586</v>
      </c>
      <c r="C2011" s="236" t="s">
        <v>8109</v>
      </c>
      <c r="D2011" s="236">
        <v>1</v>
      </c>
      <c r="E2011" s="236" t="s">
        <v>319</v>
      </c>
    </row>
    <row r="2012" spans="1:5" x14ac:dyDescent="0.25">
      <c r="A2012" s="236" t="s">
        <v>8110</v>
      </c>
      <c r="B2012" s="236">
        <v>38491</v>
      </c>
      <c r="C2012" s="236" t="s">
        <v>8111</v>
      </c>
      <c r="D2012" s="236">
        <v>1</v>
      </c>
      <c r="E2012" s="236" t="s">
        <v>319</v>
      </c>
    </row>
    <row r="2013" spans="1:5" x14ac:dyDescent="0.25">
      <c r="A2013" s="236" t="s">
        <v>8112</v>
      </c>
      <c r="B2013" s="236">
        <v>38497</v>
      </c>
      <c r="C2013" s="236" t="s">
        <v>8113</v>
      </c>
      <c r="D2013" s="236">
        <v>1</v>
      </c>
      <c r="E2013" s="236" t="s">
        <v>319</v>
      </c>
    </row>
    <row r="2014" spans="1:5" x14ac:dyDescent="0.25">
      <c r="A2014" s="236" t="s">
        <v>8114</v>
      </c>
      <c r="B2014" s="236">
        <v>38507</v>
      </c>
      <c r="C2014" s="236" t="s">
        <v>8115</v>
      </c>
      <c r="D2014" s="236">
        <v>1</v>
      </c>
      <c r="E2014" s="236" t="s">
        <v>319</v>
      </c>
    </row>
    <row r="2015" spans="1:5" x14ac:dyDescent="0.25">
      <c r="A2015" s="236" t="s">
        <v>8116</v>
      </c>
      <c r="B2015" s="236">
        <v>38481</v>
      </c>
      <c r="C2015" s="236" t="s">
        <v>8117</v>
      </c>
      <c r="D2015" s="236">
        <v>1</v>
      </c>
      <c r="E2015" s="236" t="s">
        <v>319</v>
      </c>
    </row>
    <row r="2016" spans="1:5" x14ac:dyDescent="0.25">
      <c r="A2016" s="236" t="s">
        <v>8118</v>
      </c>
      <c r="B2016" s="236">
        <v>38576</v>
      </c>
      <c r="C2016" s="236" t="s">
        <v>8119</v>
      </c>
      <c r="D2016" s="236">
        <v>1</v>
      </c>
      <c r="E2016" s="236" t="s">
        <v>319</v>
      </c>
    </row>
    <row r="2017" spans="1:5" x14ac:dyDescent="0.25">
      <c r="A2017" s="236" t="s">
        <v>8120</v>
      </c>
      <c r="B2017" s="236">
        <v>38581</v>
      </c>
      <c r="C2017" s="236" t="s">
        <v>8121</v>
      </c>
      <c r="D2017" s="236">
        <v>1</v>
      </c>
      <c r="E2017" s="236" t="s">
        <v>319</v>
      </c>
    </row>
    <row r="2018" spans="1:5" x14ac:dyDescent="0.25">
      <c r="A2018" s="236" t="s">
        <v>8122</v>
      </c>
      <c r="B2018" s="236">
        <v>38476</v>
      </c>
      <c r="C2018" s="236" t="s">
        <v>8123</v>
      </c>
      <c r="D2018" s="236">
        <v>1</v>
      </c>
      <c r="E2018" s="236" t="s">
        <v>319</v>
      </c>
    </row>
    <row r="2019" spans="1:5" x14ac:dyDescent="0.25">
      <c r="A2019" s="236" t="s">
        <v>8124</v>
      </c>
      <c r="B2019" s="236">
        <v>38591</v>
      </c>
      <c r="C2019" s="236" t="s">
        <v>8125</v>
      </c>
      <c r="D2019" s="236">
        <v>1</v>
      </c>
      <c r="E2019" s="236" t="s">
        <v>319</v>
      </c>
    </row>
    <row r="2020" spans="1:5" x14ac:dyDescent="0.25">
      <c r="A2020" s="236" t="s">
        <v>8126</v>
      </c>
      <c r="B2020" s="236">
        <v>38471</v>
      </c>
      <c r="C2020" s="236" t="s">
        <v>8127</v>
      </c>
      <c r="D2020" s="236">
        <v>1</v>
      </c>
      <c r="E2020" s="236" t="s">
        <v>319</v>
      </c>
    </row>
    <row r="2021" spans="1:5" x14ac:dyDescent="0.25">
      <c r="A2021" s="236" t="s">
        <v>8128</v>
      </c>
      <c r="B2021" s="236">
        <v>38457</v>
      </c>
      <c r="C2021" s="236" t="s">
        <v>130</v>
      </c>
      <c r="D2021" s="236">
        <v>1</v>
      </c>
      <c r="E2021" s="236" t="s">
        <v>319</v>
      </c>
    </row>
    <row r="2022" spans="1:5" x14ac:dyDescent="0.25">
      <c r="A2022" s="236" t="s">
        <v>8129</v>
      </c>
      <c r="B2022" s="236">
        <v>38456</v>
      </c>
      <c r="C2022" s="236" t="s">
        <v>134</v>
      </c>
      <c r="D2022" s="236">
        <v>1</v>
      </c>
      <c r="E2022" s="236" t="s">
        <v>319</v>
      </c>
    </row>
    <row r="2023" spans="1:5" x14ac:dyDescent="0.25">
      <c r="A2023" s="236" t="s">
        <v>8130</v>
      </c>
      <c r="B2023" s="236">
        <v>38659</v>
      </c>
      <c r="C2023" s="236" t="s">
        <v>8131</v>
      </c>
      <c r="D2023" s="236">
        <v>1</v>
      </c>
      <c r="E2023" s="236" t="s">
        <v>319</v>
      </c>
    </row>
    <row r="2024" spans="1:5" x14ac:dyDescent="0.25">
      <c r="A2024" s="236" t="s">
        <v>6725</v>
      </c>
      <c r="B2024" s="236">
        <v>33761</v>
      </c>
      <c r="C2024" s="236" t="s">
        <v>8132</v>
      </c>
      <c r="D2024" s="236">
        <v>1</v>
      </c>
      <c r="E2024" s="236" t="s">
        <v>319</v>
      </c>
    </row>
    <row r="2025" spans="1:5" x14ac:dyDescent="0.25">
      <c r="A2025" s="236" t="s">
        <v>6026</v>
      </c>
      <c r="B2025" s="236">
        <v>38330</v>
      </c>
      <c r="C2025" s="236" t="s">
        <v>8133</v>
      </c>
      <c r="D2025" s="236">
        <v>1</v>
      </c>
      <c r="E2025" s="236" t="s">
        <v>319</v>
      </c>
    </row>
    <row r="2026" spans="1:5" x14ac:dyDescent="0.25">
      <c r="A2026" s="236" t="s">
        <v>6027</v>
      </c>
      <c r="B2026" s="236">
        <v>38561</v>
      </c>
      <c r="C2026" s="236" t="s">
        <v>8134</v>
      </c>
      <c r="D2026" s="236">
        <v>1</v>
      </c>
      <c r="E2026" s="236" t="s">
        <v>319</v>
      </c>
    </row>
    <row r="2027" spans="1:5" x14ac:dyDescent="0.25">
      <c r="A2027" s="236" t="s">
        <v>8135</v>
      </c>
      <c r="B2027" s="236">
        <v>34505</v>
      </c>
      <c r="C2027" s="236" t="s">
        <v>139</v>
      </c>
      <c r="D2027" s="236">
        <v>1</v>
      </c>
      <c r="E2027" s="236" t="s">
        <v>319</v>
      </c>
    </row>
    <row r="2028" spans="1:5" x14ac:dyDescent="0.25">
      <c r="A2028" s="236" t="s">
        <v>6694</v>
      </c>
      <c r="B2028" s="236">
        <v>35093</v>
      </c>
      <c r="C2028" s="236" t="s">
        <v>8136</v>
      </c>
      <c r="D2028" s="236">
        <v>1</v>
      </c>
      <c r="E2028" s="236" t="s">
        <v>319</v>
      </c>
    </row>
    <row r="2029" spans="1:5" x14ac:dyDescent="0.25">
      <c r="A2029" s="236" t="s">
        <v>6695</v>
      </c>
      <c r="B2029" s="236">
        <v>29986</v>
      </c>
      <c r="C2029" s="236" t="s">
        <v>8137</v>
      </c>
      <c r="D2029" s="236">
        <v>1</v>
      </c>
      <c r="E2029" s="236" t="s">
        <v>319</v>
      </c>
    </row>
    <row r="2030" spans="1:5" x14ac:dyDescent="0.25">
      <c r="A2030" s="236" t="s">
        <v>5316</v>
      </c>
      <c r="B2030" s="236">
        <v>33999</v>
      </c>
      <c r="C2030" s="236" t="s">
        <v>916</v>
      </c>
      <c r="D2030" s="236">
        <v>1</v>
      </c>
      <c r="E2030" s="236" t="s">
        <v>319</v>
      </c>
    </row>
    <row r="2031" spans="1:5" x14ac:dyDescent="0.25">
      <c r="A2031" s="236" t="s">
        <v>5317</v>
      </c>
      <c r="B2031" s="236">
        <v>30629</v>
      </c>
      <c r="C2031" s="236" t="s">
        <v>917</v>
      </c>
      <c r="D2031" s="236">
        <v>1</v>
      </c>
      <c r="E2031" s="236" t="s">
        <v>319</v>
      </c>
    </row>
    <row r="2032" spans="1:5" x14ac:dyDescent="0.25">
      <c r="A2032" s="236" t="s">
        <v>5679</v>
      </c>
      <c r="B2032" s="236">
        <v>34356</v>
      </c>
      <c r="C2032" s="236" t="s">
        <v>2056</v>
      </c>
      <c r="D2032" s="236">
        <v>1</v>
      </c>
      <c r="E2032" s="236" t="s">
        <v>319</v>
      </c>
    </row>
    <row r="2033" spans="1:5" x14ac:dyDescent="0.25">
      <c r="A2033" s="236" t="s">
        <v>5680</v>
      </c>
      <c r="B2033" s="236">
        <v>34365</v>
      </c>
      <c r="C2033" s="236" t="s">
        <v>2059</v>
      </c>
      <c r="D2033" s="236">
        <v>1</v>
      </c>
      <c r="E2033" s="236" t="s">
        <v>319</v>
      </c>
    </row>
    <row r="2034" spans="1:5" x14ac:dyDescent="0.25">
      <c r="A2034" s="236" t="s">
        <v>6139</v>
      </c>
      <c r="B2034" s="236">
        <v>34208</v>
      </c>
      <c r="C2034" s="236" t="s">
        <v>3347</v>
      </c>
      <c r="D2034" s="236">
        <v>1</v>
      </c>
      <c r="E2034" s="236" t="s">
        <v>319</v>
      </c>
    </row>
    <row r="2035" spans="1:5" x14ac:dyDescent="0.25">
      <c r="A2035" s="236" t="s">
        <v>5927</v>
      </c>
      <c r="B2035" s="236">
        <v>7623</v>
      </c>
      <c r="C2035" s="236" t="s">
        <v>2825</v>
      </c>
      <c r="D2035" s="236">
        <v>1</v>
      </c>
      <c r="E2035" s="236" t="s">
        <v>319</v>
      </c>
    </row>
    <row r="2036" spans="1:5" x14ac:dyDescent="0.25">
      <c r="A2036" s="236" t="s">
        <v>5318</v>
      </c>
      <c r="B2036" s="236">
        <v>32998</v>
      </c>
      <c r="C2036" s="236" t="s">
        <v>921</v>
      </c>
      <c r="D2036" s="236">
        <v>1</v>
      </c>
      <c r="E2036" s="236" t="s">
        <v>319</v>
      </c>
    </row>
    <row r="2037" spans="1:5" x14ac:dyDescent="0.25">
      <c r="A2037" s="236" t="s">
        <v>5435</v>
      </c>
      <c r="B2037" s="236">
        <v>7819</v>
      </c>
      <c r="C2037" s="236" t="s">
        <v>1355</v>
      </c>
      <c r="D2037" s="236">
        <v>1</v>
      </c>
      <c r="E2037" s="236" t="s">
        <v>319</v>
      </c>
    </row>
    <row r="2038" spans="1:5" x14ac:dyDescent="0.25">
      <c r="A2038" s="236" t="s">
        <v>6484</v>
      </c>
      <c r="B2038" s="236">
        <v>35474</v>
      </c>
      <c r="C2038" s="236" t="s">
        <v>4305</v>
      </c>
      <c r="D2038" s="236">
        <v>1</v>
      </c>
      <c r="E2038" s="236" t="s">
        <v>319</v>
      </c>
    </row>
    <row r="2039" spans="1:5" x14ac:dyDescent="0.25">
      <c r="A2039" s="236" t="s">
        <v>6485</v>
      </c>
      <c r="B2039" s="236">
        <v>36013</v>
      </c>
      <c r="C2039" s="236" t="s">
        <v>4306</v>
      </c>
      <c r="D2039" s="236">
        <v>1</v>
      </c>
      <c r="E2039" s="236" t="s">
        <v>319</v>
      </c>
    </row>
    <row r="2040" spans="1:5" x14ac:dyDescent="0.25">
      <c r="A2040" s="236" t="s">
        <v>6486</v>
      </c>
      <c r="B2040" s="236">
        <v>35997</v>
      </c>
      <c r="C2040" s="236" t="s">
        <v>4307</v>
      </c>
      <c r="D2040" s="236">
        <v>1</v>
      </c>
      <c r="E2040" s="236" t="s">
        <v>319</v>
      </c>
    </row>
    <row r="2041" spans="1:5" x14ac:dyDescent="0.25">
      <c r="A2041" s="236" t="s">
        <v>5436</v>
      </c>
      <c r="B2041" s="236">
        <v>38161</v>
      </c>
      <c r="C2041" s="236" t="s">
        <v>1361</v>
      </c>
      <c r="D2041" s="236">
        <v>1</v>
      </c>
      <c r="E2041" s="236" t="s">
        <v>319</v>
      </c>
    </row>
    <row r="2042" spans="1:5" x14ac:dyDescent="0.25">
      <c r="A2042" s="236" t="s">
        <v>8138</v>
      </c>
      <c r="B2042" s="236">
        <v>34289</v>
      </c>
      <c r="C2042" s="236" t="s">
        <v>7825</v>
      </c>
      <c r="D2042" s="236">
        <v>1</v>
      </c>
      <c r="E2042" s="236" t="s">
        <v>319</v>
      </c>
    </row>
    <row r="2043" spans="1:5" x14ac:dyDescent="0.25">
      <c r="A2043" s="236" t="s">
        <v>6582</v>
      </c>
      <c r="B2043" s="236">
        <v>30422</v>
      </c>
      <c r="C2043" s="236" t="s">
        <v>142</v>
      </c>
      <c r="D2043" s="236">
        <v>1</v>
      </c>
      <c r="E2043" s="236" t="s">
        <v>319</v>
      </c>
    </row>
    <row r="2044" spans="1:5" x14ac:dyDescent="0.25">
      <c r="A2044" s="236" t="s">
        <v>6583</v>
      </c>
      <c r="B2044" s="236">
        <v>35627</v>
      </c>
      <c r="C2044" s="236" t="s">
        <v>145</v>
      </c>
      <c r="D2044" s="236">
        <v>1</v>
      </c>
      <c r="E2044" s="236" t="s">
        <v>319</v>
      </c>
    </row>
    <row r="2045" spans="1:5" x14ac:dyDescent="0.25">
      <c r="A2045" s="236" t="s">
        <v>6487</v>
      </c>
      <c r="B2045" s="236">
        <v>35582</v>
      </c>
      <c r="C2045" s="236" t="s">
        <v>4308</v>
      </c>
      <c r="D2045" s="236">
        <v>1</v>
      </c>
      <c r="E2045" s="236" t="s">
        <v>319</v>
      </c>
    </row>
    <row r="2046" spans="1:5" x14ac:dyDescent="0.25">
      <c r="A2046" s="236" t="s">
        <v>6661</v>
      </c>
      <c r="B2046" s="236">
        <v>35681</v>
      </c>
      <c r="C2046" s="236" t="s">
        <v>4496</v>
      </c>
      <c r="D2046" s="236">
        <v>1</v>
      </c>
      <c r="E2046" s="236" t="s">
        <v>319</v>
      </c>
    </row>
    <row r="2047" spans="1:5" x14ac:dyDescent="0.25">
      <c r="A2047" s="236" t="s">
        <v>6662</v>
      </c>
      <c r="B2047" s="236">
        <v>35671</v>
      </c>
      <c r="C2047" s="236" t="s">
        <v>4499</v>
      </c>
      <c r="D2047" s="236">
        <v>1</v>
      </c>
      <c r="E2047" s="236" t="s">
        <v>319</v>
      </c>
    </row>
    <row r="2048" spans="1:5" x14ac:dyDescent="0.25">
      <c r="A2048" s="236" t="s">
        <v>5437</v>
      </c>
      <c r="B2048" s="236">
        <v>38126</v>
      </c>
      <c r="C2048" s="236" t="s">
        <v>1362</v>
      </c>
      <c r="D2048" s="236">
        <v>1</v>
      </c>
      <c r="E2048" s="236" t="s">
        <v>319</v>
      </c>
    </row>
    <row r="2049" spans="1:5" x14ac:dyDescent="0.25">
      <c r="A2049" s="236" t="s">
        <v>6488</v>
      </c>
      <c r="B2049" s="236">
        <v>35577</v>
      </c>
      <c r="C2049" s="236" t="s">
        <v>4309</v>
      </c>
      <c r="D2049" s="236">
        <v>1</v>
      </c>
      <c r="E2049" s="236" t="s">
        <v>319</v>
      </c>
    </row>
    <row r="2050" spans="1:5" x14ac:dyDescent="0.25">
      <c r="A2050" s="236" t="s">
        <v>5216</v>
      </c>
      <c r="B2050" s="236">
        <v>36759</v>
      </c>
      <c r="C2050" s="236" t="s">
        <v>630</v>
      </c>
      <c r="D2050" s="236">
        <v>1</v>
      </c>
      <c r="E2050" s="236" t="s">
        <v>319</v>
      </c>
    </row>
    <row r="2051" spans="1:5" x14ac:dyDescent="0.25">
      <c r="A2051" s="236" t="s">
        <v>6489</v>
      </c>
      <c r="B2051" s="236">
        <v>35698</v>
      </c>
      <c r="C2051" s="236" t="s">
        <v>4310</v>
      </c>
      <c r="D2051" s="236">
        <v>1</v>
      </c>
      <c r="E2051" s="236" t="s">
        <v>319</v>
      </c>
    </row>
    <row r="2052" spans="1:5" x14ac:dyDescent="0.25">
      <c r="A2052" s="236" t="s">
        <v>5438</v>
      </c>
      <c r="B2052" s="236">
        <v>38136</v>
      </c>
      <c r="C2052" s="236" t="s">
        <v>1364</v>
      </c>
      <c r="D2052" s="236">
        <v>1</v>
      </c>
      <c r="E2052" s="236" t="s">
        <v>319</v>
      </c>
    </row>
    <row r="2053" spans="1:5" x14ac:dyDescent="0.25">
      <c r="A2053" s="236" t="s">
        <v>6663</v>
      </c>
      <c r="B2053" s="236">
        <v>35676</v>
      </c>
      <c r="C2053" s="236" t="s">
        <v>4501</v>
      </c>
      <c r="D2053" s="236">
        <v>1</v>
      </c>
      <c r="E2053" s="236" t="s">
        <v>319</v>
      </c>
    </row>
    <row r="2054" spans="1:5" x14ac:dyDescent="0.25">
      <c r="A2054" s="236" t="s">
        <v>5439</v>
      </c>
      <c r="B2054" s="236">
        <v>30725</v>
      </c>
      <c r="C2054" s="236" t="s">
        <v>1366</v>
      </c>
      <c r="D2054" s="236">
        <v>1</v>
      </c>
      <c r="E2054" s="236" t="s">
        <v>319</v>
      </c>
    </row>
    <row r="2055" spans="1:5" x14ac:dyDescent="0.25">
      <c r="A2055" s="236" t="s">
        <v>6490</v>
      </c>
      <c r="B2055" s="236">
        <v>36141</v>
      </c>
      <c r="C2055" s="236" t="s">
        <v>4311</v>
      </c>
      <c r="D2055" s="236">
        <v>1</v>
      </c>
      <c r="E2055" s="236" t="s">
        <v>319</v>
      </c>
    </row>
    <row r="2056" spans="1:5" x14ac:dyDescent="0.25">
      <c r="A2056" s="236" t="s">
        <v>5440</v>
      </c>
      <c r="B2056" s="236">
        <v>38131</v>
      </c>
      <c r="C2056" s="236" t="s">
        <v>1372</v>
      </c>
      <c r="D2056" s="236">
        <v>1</v>
      </c>
      <c r="E2056" s="236" t="s">
        <v>319</v>
      </c>
    </row>
    <row r="2057" spans="1:5" x14ac:dyDescent="0.25">
      <c r="A2057" s="236" t="s">
        <v>6664</v>
      </c>
      <c r="B2057" s="236">
        <v>35661</v>
      </c>
      <c r="C2057" s="236" t="s">
        <v>4503</v>
      </c>
      <c r="D2057" s="236">
        <v>1</v>
      </c>
      <c r="E2057" s="236" t="s">
        <v>319</v>
      </c>
    </row>
    <row r="2058" spans="1:5" x14ac:dyDescent="0.25">
      <c r="A2058" s="236" t="s">
        <v>6491</v>
      </c>
      <c r="B2058" s="236">
        <v>35562</v>
      </c>
      <c r="C2058" s="236" t="s">
        <v>4312</v>
      </c>
      <c r="D2058" s="236">
        <v>1</v>
      </c>
      <c r="E2058" s="236" t="s">
        <v>319</v>
      </c>
    </row>
    <row r="2059" spans="1:5" x14ac:dyDescent="0.25">
      <c r="A2059" s="236" t="s">
        <v>5168</v>
      </c>
      <c r="B2059" s="236">
        <v>8124</v>
      </c>
      <c r="C2059" s="236" t="s">
        <v>442</v>
      </c>
      <c r="D2059" s="236">
        <v>1</v>
      </c>
      <c r="E2059" s="236" t="s">
        <v>319</v>
      </c>
    </row>
    <row r="2060" spans="1:5" x14ac:dyDescent="0.25">
      <c r="A2060" s="236" t="s">
        <v>5319</v>
      </c>
      <c r="B2060" s="236">
        <v>33506</v>
      </c>
      <c r="C2060" s="236" t="s">
        <v>924</v>
      </c>
      <c r="D2060" s="236">
        <v>1</v>
      </c>
      <c r="E2060" s="236" t="s">
        <v>319</v>
      </c>
    </row>
    <row r="2061" spans="1:5" x14ac:dyDescent="0.25">
      <c r="A2061" s="236" t="s">
        <v>6665</v>
      </c>
      <c r="B2061" s="236">
        <v>35666</v>
      </c>
      <c r="C2061" s="236" t="s">
        <v>4506</v>
      </c>
      <c r="D2061" s="236">
        <v>1</v>
      </c>
      <c r="E2061" s="236" t="s">
        <v>319</v>
      </c>
    </row>
    <row r="2062" spans="1:5" x14ac:dyDescent="0.25">
      <c r="A2062" s="236" t="s">
        <v>6492</v>
      </c>
      <c r="B2062" s="236">
        <v>36159</v>
      </c>
      <c r="C2062" s="236" t="s">
        <v>4313</v>
      </c>
      <c r="D2062" s="236">
        <v>1</v>
      </c>
      <c r="E2062" s="236" t="s">
        <v>319</v>
      </c>
    </row>
    <row r="2063" spans="1:5" x14ac:dyDescent="0.25">
      <c r="A2063" s="236" t="s">
        <v>6248</v>
      </c>
      <c r="B2063" s="236">
        <v>36264</v>
      </c>
      <c r="C2063" s="236" t="s">
        <v>3816</v>
      </c>
      <c r="D2063" s="236">
        <v>1</v>
      </c>
      <c r="E2063" s="236" t="s">
        <v>319</v>
      </c>
    </row>
    <row r="2064" spans="1:5" x14ac:dyDescent="0.25">
      <c r="A2064" s="236" t="s">
        <v>5320</v>
      </c>
      <c r="B2064" s="236">
        <v>35826</v>
      </c>
      <c r="C2064" s="236" t="s">
        <v>925</v>
      </c>
      <c r="D2064" s="236">
        <v>1</v>
      </c>
      <c r="E2064" s="236" t="s">
        <v>319</v>
      </c>
    </row>
    <row r="2065" spans="1:5" x14ac:dyDescent="0.25">
      <c r="A2065" s="236" t="s">
        <v>5681</v>
      </c>
      <c r="B2065" s="236">
        <v>34758</v>
      </c>
      <c r="C2065" s="236" t="s">
        <v>2061</v>
      </c>
      <c r="D2065" s="236">
        <v>1</v>
      </c>
      <c r="E2065" s="236" t="s">
        <v>319</v>
      </c>
    </row>
    <row r="2066" spans="1:5" x14ac:dyDescent="0.25">
      <c r="A2066" s="236" t="s">
        <v>5682</v>
      </c>
      <c r="B2066" s="236">
        <v>34782</v>
      </c>
      <c r="C2066" s="236" t="s">
        <v>2064</v>
      </c>
      <c r="D2066" s="236">
        <v>1</v>
      </c>
      <c r="E2066" s="236" t="s">
        <v>319</v>
      </c>
    </row>
    <row r="2067" spans="1:5" x14ac:dyDescent="0.25">
      <c r="A2067" s="236" t="s">
        <v>6493</v>
      </c>
      <c r="B2067" s="236">
        <v>35922</v>
      </c>
      <c r="C2067" s="236" t="s">
        <v>4314</v>
      </c>
      <c r="D2067" s="236">
        <v>1</v>
      </c>
      <c r="E2067" s="236" t="s">
        <v>319</v>
      </c>
    </row>
    <row r="2068" spans="1:5" x14ac:dyDescent="0.25">
      <c r="A2068" s="236" t="s">
        <v>5928</v>
      </c>
      <c r="B2068" s="236">
        <v>34704</v>
      </c>
      <c r="C2068" s="236" t="s">
        <v>2830</v>
      </c>
      <c r="D2068" s="236">
        <v>1</v>
      </c>
      <c r="E2068" s="236" t="s">
        <v>319</v>
      </c>
    </row>
    <row r="2069" spans="1:5" x14ac:dyDescent="0.25">
      <c r="A2069" s="236" t="s">
        <v>6494</v>
      </c>
      <c r="B2069" s="236">
        <v>35124</v>
      </c>
      <c r="C2069" s="236" t="s">
        <v>4315</v>
      </c>
      <c r="D2069" s="236">
        <v>1</v>
      </c>
      <c r="E2069" s="236" t="s">
        <v>319</v>
      </c>
    </row>
    <row r="2070" spans="1:5" x14ac:dyDescent="0.25">
      <c r="A2070" s="236" t="s">
        <v>5321</v>
      </c>
      <c r="B2070" s="236">
        <v>33027</v>
      </c>
      <c r="C2070" s="236" t="s">
        <v>928</v>
      </c>
      <c r="D2070" s="236">
        <v>1</v>
      </c>
      <c r="E2070" s="236" t="s">
        <v>319</v>
      </c>
    </row>
    <row r="2071" spans="1:5" x14ac:dyDescent="0.25">
      <c r="A2071" s="236" t="s">
        <v>5929</v>
      </c>
      <c r="B2071" s="236">
        <v>38605</v>
      </c>
      <c r="C2071" s="236" t="s">
        <v>2834</v>
      </c>
      <c r="D2071" s="236">
        <v>1</v>
      </c>
      <c r="E2071" s="236" t="s">
        <v>319</v>
      </c>
    </row>
    <row r="2072" spans="1:5" x14ac:dyDescent="0.25">
      <c r="A2072" s="236" t="s">
        <v>5683</v>
      </c>
      <c r="B2072" s="236">
        <v>34767</v>
      </c>
      <c r="C2072" s="236" t="s">
        <v>2067</v>
      </c>
      <c r="D2072" s="236">
        <v>1</v>
      </c>
      <c r="E2072" s="236" t="s">
        <v>319</v>
      </c>
    </row>
    <row r="2073" spans="1:5" x14ac:dyDescent="0.25">
      <c r="A2073" s="236" t="s">
        <v>5684</v>
      </c>
      <c r="B2073" s="236">
        <v>28967</v>
      </c>
      <c r="C2073" s="236" t="s">
        <v>2069</v>
      </c>
      <c r="D2073" s="236">
        <v>1</v>
      </c>
      <c r="E2073" s="236" t="s">
        <v>319</v>
      </c>
    </row>
    <row r="2074" spans="1:5" x14ac:dyDescent="0.25">
      <c r="A2074" s="236" t="s">
        <v>5685</v>
      </c>
      <c r="B2074" s="236">
        <v>34299</v>
      </c>
      <c r="C2074" s="236" t="s">
        <v>2071</v>
      </c>
      <c r="D2074" s="236">
        <v>1</v>
      </c>
      <c r="E2074" s="236" t="s">
        <v>319</v>
      </c>
    </row>
    <row r="2075" spans="1:5" x14ac:dyDescent="0.25">
      <c r="A2075" s="236" t="s">
        <v>5686</v>
      </c>
      <c r="B2075" s="236">
        <v>29514</v>
      </c>
      <c r="C2075" s="236" t="s">
        <v>2073</v>
      </c>
      <c r="D2075" s="236">
        <v>1</v>
      </c>
      <c r="E2075" s="236" t="s">
        <v>319</v>
      </c>
    </row>
    <row r="2076" spans="1:5" x14ac:dyDescent="0.25">
      <c r="A2076" s="236" t="s">
        <v>5687</v>
      </c>
      <c r="B2076" s="236">
        <v>29340</v>
      </c>
      <c r="C2076" s="236" t="s">
        <v>2075</v>
      </c>
      <c r="D2076" s="236">
        <v>1</v>
      </c>
      <c r="E2076" s="236" t="s">
        <v>319</v>
      </c>
    </row>
    <row r="2077" spans="1:5" x14ac:dyDescent="0.25">
      <c r="A2077" s="236" t="s">
        <v>5322</v>
      </c>
      <c r="B2077" s="236">
        <v>30656</v>
      </c>
      <c r="C2077" s="236" t="s">
        <v>933</v>
      </c>
      <c r="D2077" s="236">
        <v>1</v>
      </c>
      <c r="E2077" s="236" t="s">
        <v>319</v>
      </c>
    </row>
    <row r="2078" spans="1:5" x14ac:dyDescent="0.25">
      <c r="A2078" s="236" t="s">
        <v>5688</v>
      </c>
      <c r="B2078" s="236">
        <v>29386</v>
      </c>
      <c r="C2078" s="236" t="s">
        <v>2077</v>
      </c>
      <c r="D2078" s="236">
        <v>1</v>
      </c>
      <c r="E2078" s="236" t="s">
        <v>319</v>
      </c>
    </row>
    <row r="2079" spans="1:5" x14ac:dyDescent="0.25">
      <c r="A2079" s="236" t="s">
        <v>5323</v>
      </c>
      <c r="B2079" s="236">
        <v>30653</v>
      </c>
      <c r="C2079" s="236" t="s">
        <v>938</v>
      </c>
      <c r="D2079" s="236">
        <v>1</v>
      </c>
      <c r="E2079" s="236" t="s">
        <v>319</v>
      </c>
    </row>
    <row r="2080" spans="1:5" x14ac:dyDescent="0.25">
      <c r="A2080" s="236" t="s">
        <v>5689</v>
      </c>
      <c r="B2080" s="236">
        <v>29104</v>
      </c>
      <c r="C2080" s="236" t="s">
        <v>2079</v>
      </c>
      <c r="D2080" s="236">
        <v>1</v>
      </c>
      <c r="E2080" s="236" t="s">
        <v>319</v>
      </c>
    </row>
    <row r="2081" spans="1:5" x14ac:dyDescent="0.25">
      <c r="A2081" s="236" t="s">
        <v>5324</v>
      </c>
      <c r="B2081" s="236">
        <v>33987</v>
      </c>
      <c r="C2081" s="236" t="s">
        <v>943</v>
      </c>
      <c r="D2081" s="236">
        <v>1</v>
      </c>
      <c r="E2081" s="236" t="s">
        <v>319</v>
      </c>
    </row>
    <row r="2082" spans="1:5" x14ac:dyDescent="0.25">
      <c r="A2082" s="236" t="s">
        <v>5690</v>
      </c>
      <c r="B2082" s="236">
        <v>29885</v>
      </c>
      <c r="C2082" s="236" t="s">
        <v>2081</v>
      </c>
      <c r="D2082" s="236">
        <v>1</v>
      </c>
      <c r="E2082" s="236" t="s">
        <v>319</v>
      </c>
    </row>
    <row r="2083" spans="1:5" x14ac:dyDescent="0.25">
      <c r="A2083" s="236" t="s">
        <v>5325</v>
      </c>
      <c r="B2083" s="236">
        <v>30650</v>
      </c>
      <c r="C2083" s="236" t="s">
        <v>947</v>
      </c>
      <c r="D2083" s="236">
        <v>1</v>
      </c>
      <c r="E2083" s="236" t="s">
        <v>319</v>
      </c>
    </row>
    <row r="2084" spans="1:5" x14ac:dyDescent="0.25">
      <c r="A2084" s="236" t="s">
        <v>5837</v>
      </c>
      <c r="B2084" s="236">
        <v>35906</v>
      </c>
      <c r="C2084" s="236" t="s">
        <v>2483</v>
      </c>
      <c r="D2084" s="236">
        <v>1</v>
      </c>
      <c r="E2084" s="236" t="s">
        <v>319</v>
      </c>
    </row>
    <row r="2085" spans="1:5" x14ac:dyDescent="0.25">
      <c r="A2085" s="236" t="s">
        <v>5691</v>
      </c>
      <c r="B2085" s="236">
        <v>34296</v>
      </c>
      <c r="C2085" s="236" t="s">
        <v>2083</v>
      </c>
      <c r="D2085" s="236">
        <v>1</v>
      </c>
      <c r="E2085" s="236" t="s">
        <v>319</v>
      </c>
    </row>
    <row r="2086" spans="1:5" x14ac:dyDescent="0.25">
      <c r="A2086" s="236" t="s">
        <v>5692</v>
      </c>
      <c r="B2086" s="236">
        <v>29897</v>
      </c>
      <c r="C2086" s="236" t="s">
        <v>2085</v>
      </c>
      <c r="D2086" s="236">
        <v>1</v>
      </c>
      <c r="E2086" s="236" t="s">
        <v>319</v>
      </c>
    </row>
    <row r="2087" spans="1:5" x14ac:dyDescent="0.25">
      <c r="A2087" s="236" t="s">
        <v>5693</v>
      </c>
      <c r="B2087" s="236">
        <v>34293</v>
      </c>
      <c r="C2087" s="236" t="s">
        <v>2089</v>
      </c>
      <c r="D2087" s="236">
        <v>1</v>
      </c>
      <c r="E2087" s="236" t="s">
        <v>319</v>
      </c>
    </row>
    <row r="2088" spans="1:5" x14ac:dyDescent="0.25">
      <c r="A2088" s="236" t="s">
        <v>5930</v>
      </c>
      <c r="B2088" s="236">
        <v>8173</v>
      </c>
      <c r="C2088" s="236" t="s">
        <v>2836</v>
      </c>
      <c r="D2088" s="236">
        <v>1</v>
      </c>
      <c r="E2088" s="236" t="s">
        <v>319</v>
      </c>
    </row>
    <row r="2089" spans="1:5" x14ac:dyDescent="0.25">
      <c r="A2089" s="236" t="s">
        <v>5694</v>
      </c>
      <c r="B2089" s="236">
        <v>29405</v>
      </c>
      <c r="C2089" s="236" t="s">
        <v>2091</v>
      </c>
      <c r="D2089" s="236">
        <v>1</v>
      </c>
      <c r="E2089" s="236" t="s">
        <v>319</v>
      </c>
    </row>
    <row r="2090" spans="1:5" x14ac:dyDescent="0.25">
      <c r="A2090" s="236" t="s">
        <v>5695</v>
      </c>
      <c r="B2090" s="236">
        <v>29625</v>
      </c>
      <c r="C2090" s="236" t="s">
        <v>2093</v>
      </c>
      <c r="D2090" s="236">
        <v>1</v>
      </c>
      <c r="E2090" s="236" t="s">
        <v>319</v>
      </c>
    </row>
    <row r="2091" spans="1:5" x14ac:dyDescent="0.25">
      <c r="A2091" s="236" t="s">
        <v>5696</v>
      </c>
      <c r="B2091" s="236">
        <v>29893</v>
      </c>
      <c r="C2091" s="236" t="s">
        <v>2099</v>
      </c>
      <c r="D2091" s="236">
        <v>1</v>
      </c>
      <c r="E2091" s="236" t="s">
        <v>319</v>
      </c>
    </row>
    <row r="2092" spans="1:5" x14ac:dyDescent="0.25">
      <c r="A2092" s="236" t="s">
        <v>5697</v>
      </c>
      <c r="B2092" s="236">
        <v>34779</v>
      </c>
      <c r="C2092" s="236" t="s">
        <v>2101</v>
      </c>
      <c r="D2092" s="236">
        <v>1</v>
      </c>
      <c r="E2092" s="236" t="s">
        <v>319</v>
      </c>
    </row>
    <row r="2093" spans="1:5" x14ac:dyDescent="0.25">
      <c r="A2093" s="236" t="s">
        <v>5698</v>
      </c>
      <c r="B2093" s="236">
        <v>29905</v>
      </c>
      <c r="C2093" s="236" t="s">
        <v>2104</v>
      </c>
      <c r="D2093" s="236">
        <v>1</v>
      </c>
      <c r="E2093" s="236" t="s">
        <v>319</v>
      </c>
    </row>
    <row r="2094" spans="1:5" x14ac:dyDescent="0.25">
      <c r="A2094" s="236" t="s">
        <v>6495</v>
      </c>
      <c r="B2094" s="236">
        <v>35439</v>
      </c>
      <c r="C2094" s="236" t="s">
        <v>4316</v>
      </c>
      <c r="D2094" s="236">
        <v>1</v>
      </c>
      <c r="E2094" s="236" t="s">
        <v>319</v>
      </c>
    </row>
    <row r="2095" spans="1:5" x14ac:dyDescent="0.25">
      <c r="A2095" s="236" t="s">
        <v>5699</v>
      </c>
      <c r="B2095" s="236">
        <v>34785</v>
      </c>
      <c r="C2095" s="236" t="s">
        <v>2106</v>
      </c>
      <c r="D2095" s="236">
        <v>1</v>
      </c>
      <c r="E2095" s="236" t="s">
        <v>319</v>
      </c>
    </row>
    <row r="2096" spans="1:5" x14ac:dyDescent="0.25">
      <c r="A2096" s="236" t="s">
        <v>5700</v>
      </c>
      <c r="B2096" s="236">
        <v>34308</v>
      </c>
      <c r="C2096" s="236" t="s">
        <v>2109</v>
      </c>
      <c r="D2096" s="236">
        <v>1</v>
      </c>
      <c r="E2096" s="236" t="s">
        <v>319</v>
      </c>
    </row>
    <row r="2097" spans="1:5" x14ac:dyDescent="0.25">
      <c r="A2097" s="236" t="s">
        <v>6496</v>
      </c>
      <c r="B2097" s="236">
        <v>35114</v>
      </c>
      <c r="C2097" s="236" t="s">
        <v>4317</v>
      </c>
      <c r="D2097" s="236">
        <v>1</v>
      </c>
      <c r="E2097" s="236" t="s">
        <v>319</v>
      </c>
    </row>
    <row r="2098" spans="1:5" x14ac:dyDescent="0.25">
      <c r="A2098" s="236" t="s">
        <v>6497</v>
      </c>
      <c r="B2098" s="236">
        <v>35314</v>
      </c>
      <c r="C2098" s="236" t="s">
        <v>4318</v>
      </c>
      <c r="D2098" s="236">
        <v>1</v>
      </c>
      <c r="E2098" s="236" t="s">
        <v>319</v>
      </c>
    </row>
    <row r="2099" spans="1:5" x14ac:dyDescent="0.25">
      <c r="A2099" s="236" t="s">
        <v>5701</v>
      </c>
      <c r="B2099" s="236">
        <v>38310</v>
      </c>
      <c r="C2099" s="236" t="s">
        <v>2112</v>
      </c>
      <c r="D2099" s="236">
        <v>1</v>
      </c>
      <c r="E2099" s="236" t="s">
        <v>319</v>
      </c>
    </row>
    <row r="2100" spans="1:5" x14ac:dyDescent="0.25">
      <c r="A2100" s="236" t="s">
        <v>5702</v>
      </c>
      <c r="B2100" s="236">
        <v>38385</v>
      </c>
      <c r="C2100" s="236" t="s">
        <v>2114</v>
      </c>
      <c r="D2100" s="236">
        <v>1</v>
      </c>
      <c r="E2100" s="236" t="s">
        <v>319</v>
      </c>
    </row>
    <row r="2101" spans="1:5" x14ac:dyDescent="0.25">
      <c r="A2101" s="236" t="s">
        <v>5703</v>
      </c>
      <c r="B2101" s="236">
        <v>34305</v>
      </c>
      <c r="C2101" s="236" t="s">
        <v>2116</v>
      </c>
      <c r="D2101" s="236">
        <v>1</v>
      </c>
      <c r="E2101" s="236" t="s">
        <v>319</v>
      </c>
    </row>
    <row r="2102" spans="1:5" x14ac:dyDescent="0.25">
      <c r="A2102" s="236" t="s">
        <v>6498</v>
      </c>
      <c r="B2102" s="236">
        <v>35139</v>
      </c>
      <c r="C2102" s="236" t="s">
        <v>4319</v>
      </c>
      <c r="D2102" s="236">
        <v>1</v>
      </c>
      <c r="E2102" s="236" t="s">
        <v>319</v>
      </c>
    </row>
    <row r="2103" spans="1:5" x14ac:dyDescent="0.25">
      <c r="A2103" s="236" t="s">
        <v>5704</v>
      </c>
      <c r="B2103" s="236">
        <v>29901</v>
      </c>
      <c r="C2103" s="236" t="s">
        <v>2119</v>
      </c>
      <c r="D2103" s="236">
        <v>1</v>
      </c>
      <c r="E2103" s="236" t="s">
        <v>319</v>
      </c>
    </row>
    <row r="2104" spans="1:5" x14ac:dyDescent="0.25">
      <c r="A2104" s="236" t="s">
        <v>6499</v>
      </c>
      <c r="B2104" s="236">
        <v>36304</v>
      </c>
      <c r="C2104" s="236" t="s">
        <v>4320</v>
      </c>
      <c r="D2104" s="236">
        <v>1</v>
      </c>
      <c r="E2104" s="236" t="s">
        <v>319</v>
      </c>
    </row>
    <row r="2105" spans="1:5" x14ac:dyDescent="0.25">
      <c r="A2105" s="236" t="s">
        <v>5705</v>
      </c>
      <c r="B2105" s="236">
        <v>29094</v>
      </c>
      <c r="C2105" s="236" t="s">
        <v>2123</v>
      </c>
      <c r="D2105" s="236">
        <v>1</v>
      </c>
      <c r="E2105" s="236" t="s">
        <v>319</v>
      </c>
    </row>
    <row r="2106" spans="1:5" x14ac:dyDescent="0.25">
      <c r="A2106" s="236" t="s">
        <v>5706</v>
      </c>
      <c r="B2106" s="236">
        <v>29114</v>
      </c>
      <c r="C2106" s="236" t="s">
        <v>2125</v>
      </c>
      <c r="D2106" s="236">
        <v>1</v>
      </c>
      <c r="E2106" s="236" t="s">
        <v>319</v>
      </c>
    </row>
    <row r="2107" spans="1:5" x14ac:dyDescent="0.25">
      <c r="A2107" s="236" t="s">
        <v>5707</v>
      </c>
      <c r="B2107" s="236">
        <v>36688</v>
      </c>
      <c r="C2107" s="236" t="s">
        <v>2127</v>
      </c>
      <c r="D2107" s="236">
        <v>1</v>
      </c>
      <c r="E2107" s="236" t="s">
        <v>319</v>
      </c>
    </row>
    <row r="2108" spans="1:5" x14ac:dyDescent="0.25">
      <c r="A2108" s="236" t="s">
        <v>5708</v>
      </c>
      <c r="B2108" s="236">
        <v>29401</v>
      </c>
      <c r="C2108" s="236" t="s">
        <v>2129</v>
      </c>
      <c r="D2108" s="236">
        <v>1</v>
      </c>
      <c r="E2108" s="236" t="s">
        <v>319</v>
      </c>
    </row>
    <row r="2109" spans="1:5" x14ac:dyDescent="0.25">
      <c r="A2109" s="236" t="s">
        <v>5709</v>
      </c>
      <c r="B2109" s="236">
        <v>32692</v>
      </c>
      <c r="C2109" s="236" t="s">
        <v>2134</v>
      </c>
      <c r="D2109" s="236">
        <v>1</v>
      </c>
      <c r="E2109" s="236" t="s">
        <v>319</v>
      </c>
    </row>
    <row r="2110" spans="1:5" x14ac:dyDescent="0.25">
      <c r="A2110" s="236" t="s">
        <v>5710</v>
      </c>
      <c r="B2110" s="236">
        <v>29139</v>
      </c>
      <c r="C2110" s="236" t="s">
        <v>2136</v>
      </c>
      <c r="D2110" s="236">
        <v>1</v>
      </c>
      <c r="E2110" s="236" t="s">
        <v>319</v>
      </c>
    </row>
    <row r="2111" spans="1:5" x14ac:dyDescent="0.25">
      <c r="A2111" s="236" t="s">
        <v>6666</v>
      </c>
      <c r="B2111" s="236">
        <v>8185</v>
      </c>
      <c r="C2111" s="236" t="s">
        <v>260</v>
      </c>
      <c r="D2111" s="236">
        <v>1</v>
      </c>
      <c r="E2111" s="236" t="s">
        <v>319</v>
      </c>
    </row>
    <row r="2112" spans="1:5" x14ac:dyDescent="0.25">
      <c r="A2112" s="236" t="s">
        <v>5326</v>
      </c>
      <c r="B2112" s="236">
        <v>32738</v>
      </c>
      <c r="C2112" s="236" t="s">
        <v>951</v>
      </c>
      <c r="D2112" s="236">
        <v>1</v>
      </c>
      <c r="E2112" s="236" t="s">
        <v>319</v>
      </c>
    </row>
    <row r="2113" spans="1:5" x14ac:dyDescent="0.25">
      <c r="A2113" s="236" t="s">
        <v>5327</v>
      </c>
      <c r="B2113" s="236">
        <v>35821</v>
      </c>
      <c r="C2113" s="236" t="s">
        <v>956</v>
      </c>
      <c r="D2113" s="236">
        <v>1</v>
      </c>
      <c r="E2113" s="236" t="s">
        <v>319</v>
      </c>
    </row>
    <row r="2114" spans="1:5" x14ac:dyDescent="0.25">
      <c r="A2114" s="236" t="s">
        <v>5711</v>
      </c>
      <c r="B2114" s="236">
        <v>35039</v>
      </c>
      <c r="C2114" s="236" t="s">
        <v>2138</v>
      </c>
      <c r="D2114" s="236">
        <v>1</v>
      </c>
      <c r="E2114" s="236" t="s">
        <v>319</v>
      </c>
    </row>
    <row r="2115" spans="1:5" x14ac:dyDescent="0.25">
      <c r="A2115" s="236" t="s">
        <v>6028</v>
      </c>
      <c r="B2115" s="236">
        <v>36634</v>
      </c>
      <c r="C2115" s="236" t="s">
        <v>8139</v>
      </c>
      <c r="D2115" s="236">
        <v>1</v>
      </c>
      <c r="E2115" s="236" t="s">
        <v>319</v>
      </c>
    </row>
    <row r="2116" spans="1:5" x14ac:dyDescent="0.25">
      <c r="A2116" s="236" t="s">
        <v>5328</v>
      </c>
      <c r="B2116" s="236">
        <v>30638</v>
      </c>
      <c r="C2116" s="236" t="s">
        <v>960</v>
      </c>
      <c r="D2116" s="236">
        <v>1</v>
      </c>
      <c r="E2116" s="236" t="s">
        <v>319</v>
      </c>
    </row>
    <row r="2117" spans="1:5" x14ac:dyDescent="0.25">
      <c r="A2117" s="236" t="s">
        <v>6500</v>
      </c>
      <c r="B2117" s="236">
        <v>35454</v>
      </c>
      <c r="C2117" s="236" t="s">
        <v>4321</v>
      </c>
      <c r="D2117" s="236">
        <v>1</v>
      </c>
      <c r="E2117" s="236" t="s">
        <v>319</v>
      </c>
    </row>
    <row r="2118" spans="1:5" x14ac:dyDescent="0.25">
      <c r="A2118" s="236" t="s">
        <v>5441</v>
      </c>
      <c r="B2118" s="236">
        <v>29539</v>
      </c>
      <c r="C2118" s="236" t="s">
        <v>1374</v>
      </c>
      <c r="D2118" s="236">
        <v>1</v>
      </c>
      <c r="E2118" s="236" t="s">
        <v>319</v>
      </c>
    </row>
    <row r="2119" spans="1:5" x14ac:dyDescent="0.25">
      <c r="A2119" s="236" t="s">
        <v>5712</v>
      </c>
      <c r="B2119" s="236">
        <v>38390</v>
      </c>
      <c r="C2119" s="236" t="s">
        <v>2139</v>
      </c>
      <c r="D2119" s="236">
        <v>1</v>
      </c>
      <c r="E2119" s="236" t="s">
        <v>319</v>
      </c>
    </row>
    <row r="2120" spans="1:5" x14ac:dyDescent="0.25">
      <c r="A2120" s="236" t="s">
        <v>5196</v>
      </c>
      <c r="B2120" s="236">
        <v>8073</v>
      </c>
      <c r="C2120" s="236" t="s">
        <v>574</v>
      </c>
      <c r="D2120" s="236">
        <v>1</v>
      </c>
      <c r="E2120" s="236" t="s">
        <v>319</v>
      </c>
    </row>
    <row r="2121" spans="1:5" x14ac:dyDescent="0.25">
      <c r="A2121" s="236" t="s">
        <v>6349</v>
      </c>
      <c r="B2121" s="236">
        <v>31583</v>
      </c>
      <c r="C2121" s="236" t="s">
        <v>8140</v>
      </c>
      <c r="D2121" s="236">
        <v>1</v>
      </c>
      <c r="E2121" s="236" t="s">
        <v>319</v>
      </c>
    </row>
    <row r="2122" spans="1:5" x14ac:dyDescent="0.25">
      <c r="A2122" s="236" t="s">
        <v>6249</v>
      </c>
      <c r="B2122" s="236">
        <v>7823</v>
      </c>
      <c r="C2122" s="236" t="s">
        <v>3821</v>
      </c>
      <c r="D2122" s="236">
        <v>1</v>
      </c>
      <c r="E2122" s="236" t="s">
        <v>319</v>
      </c>
    </row>
    <row r="2123" spans="1:5" x14ac:dyDescent="0.25">
      <c r="A2123" s="236" t="s">
        <v>6250</v>
      </c>
      <c r="B2123" s="236">
        <v>8356</v>
      </c>
      <c r="C2123" s="236" t="s">
        <v>3827</v>
      </c>
      <c r="D2123" s="236">
        <v>1</v>
      </c>
      <c r="E2123" s="236" t="s">
        <v>319</v>
      </c>
    </row>
    <row r="2124" spans="1:5" x14ac:dyDescent="0.25">
      <c r="A2124" s="236" t="s">
        <v>5713</v>
      </c>
      <c r="B2124" s="236">
        <v>38365</v>
      </c>
      <c r="C2124" s="236" t="s">
        <v>2141</v>
      </c>
      <c r="D2124" s="236">
        <v>1</v>
      </c>
      <c r="E2124" s="236" t="s">
        <v>319</v>
      </c>
    </row>
    <row r="2125" spans="1:5" x14ac:dyDescent="0.25">
      <c r="A2125" s="236" t="s">
        <v>5714</v>
      </c>
      <c r="B2125" s="236">
        <v>34806</v>
      </c>
      <c r="C2125" s="236" t="s">
        <v>2143</v>
      </c>
      <c r="D2125" s="236">
        <v>1</v>
      </c>
      <c r="E2125" s="236" t="s">
        <v>319</v>
      </c>
    </row>
    <row r="2126" spans="1:5" x14ac:dyDescent="0.25">
      <c r="A2126" s="236" t="s">
        <v>6584</v>
      </c>
      <c r="B2126" s="236">
        <v>35621</v>
      </c>
      <c r="C2126" s="236" t="s">
        <v>150</v>
      </c>
      <c r="D2126" s="236">
        <v>1</v>
      </c>
      <c r="E2126" s="236" t="s">
        <v>319</v>
      </c>
    </row>
    <row r="2127" spans="1:5" x14ac:dyDescent="0.25">
      <c r="A2127" s="236" t="s">
        <v>6140</v>
      </c>
      <c r="B2127" s="236">
        <v>34232</v>
      </c>
      <c r="C2127" s="236" t="s">
        <v>3351</v>
      </c>
      <c r="D2127" s="236">
        <v>1</v>
      </c>
      <c r="E2127" s="236" t="s">
        <v>319</v>
      </c>
    </row>
    <row r="2128" spans="1:5" x14ac:dyDescent="0.25">
      <c r="A2128" s="236" t="s">
        <v>5442</v>
      </c>
      <c r="B2128" s="236">
        <v>7517</v>
      </c>
      <c r="C2128" s="236" t="s">
        <v>1378</v>
      </c>
      <c r="D2128" s="236">
        <v>1</v>
      </c>
      <c r="E2128" s="236" t="s">
        <v>319</v>
      </c>
    </row>
    <row r="2129" spans="1:5" x14ac:dyDescent="0.25">
      <c r="A2129" s="236" t="s">
        <v>5715</v>
      </c>
      <c r="B2129" s="236">
        <v>36594</v>
      </c>
      <c r="C2129" s="236" t="s">
        <v>2145</v>
      </c>
      <c r="D2129" s="236">
        <v>1</v>
      </c>
      <c r="E2129" s="236" t="s">
        <v>319</v>
      </c>
    </row>
    <row r="2130" spans="1:5" x14ac:dyDescent="0.25">
      <c r="A2130" s="236" t="s">
        <v>5524</v>
      </c>
      <c r="B2130" s="236">
        <v>38627</v>
      </c>
      <c r="C2130" s="236" t="s">
        <v>1646</v>
      </c>
      <c r="D2130" s="236">
        <v>1</v>
      </c>
      <c r="E2130" s="236" t="s">
        <v>319</v>
      </c>
    </row>
    <row r="2131" spans="1:5" x14ac:dyDescent="0.25">
      <c r="A2131" s="236" t="s">
        <v>6141</v>
      </c>
      <c r="B2131" s="236">
        <v>34618</v>
      </c>
      <c r="C2131" s="236" t="s">
        <v>3352</v>
      </c>
      <c r="D2131" s="236">
        <v>1</v>
      </c>
      <c r="E2131" s="236" t="s">
        <v>319</v>
      </c>
    </row>
    <row r="2132" spans="1:5" x14ac:dyDescent="0.25">
      <c r="A2132" s="236" t="s">
        <v>5329</v>
      </c>
      <c r="B2132" s="236">
        <v>30844</v>
      </c>
      <c r="C2132" s="236" t="s">
        <v>963</v>
      </c>
      <c r="D2132" s="236">
        <v>1</v>
      </c>
      <c r="E2132" s="236" t="s">
        <v>319</v>
      </c>
    </row>
    <row r="2133" spans="1:5" x14ac:dyDescent="0.25">
      <c r="A2133" s="236" t="s">
        <v>5931</v>
      </c>
      <c r="B2133" s="236">
        <v>33548</v>
      </c>
      <c r="C2133" s="236" t="s">
        <v>2842</v>
      </c>
      <c r="D2133" s="236">
        <v>1</v>
      </c>
      <c r="E2133" s="236" t="s">
        <v>319</v>
      </c>
    </row>
    <row r="2134" spans="1:5" x14ac:dyDescent="0.25">
      <c r="A2134" s="236" t="s">
        <v>5716</v>
      </c>
      <c r="B2134" s="236">
        <v>36537</v>
      </c>
      <c r="C2134" s="236" t="s">
        <v>2147</v>
      </c>
      <c r="D2134" s="236">
        <v>1</v>
      </c>
      <c r="E2134" s="236" t="s">
        <v>319</v>
      </c>
    </row>
    <row r="2135" spans="1:5" x14ac:dyDescent="0.25">
      <c r="A2135" s="236" t="s">
        <v>5717</v>
      </c>
      <c r="B2135" s="236">
        <v>34830</v>
      </c>
      <c r="C2135" s="236" t="s">
        <v>2149</v>
      </c>
      <c r="D2135" s="236">
        <v>1</v>
      </c>
      <c r="E2135" s="236" t="s">
        <v>319</v>
      </c>
    </row>
    <row r="2136" spans="1:5" x14ac:dyDescent="0.25">
      <c r="A2136" s="236" t="s">
        <v>5718</v>
      </c>
      <c r="B2136" s="236">
        <v>33745</v>
      </c>
      <c r="C2136" s="236" t="s">
        <v>2151</v>
      </c>
      <c r="D2136" s="236">
        <v>1</v>
      </c>
      <c r="E2136" s="236" t="s">
        <v>319</v>
      </c>
    </row>
    <row r="2137" spans="1:5" x14ac:dyDescent="0.25">
      <c r="A2137" s="236" t="s">
        <v>5719</v>
      </c>
      <c r="B2137" s="236">
        <v>33394</v>
      </c>
      <c r="C2137" s="236" t="s">
        <v>2152</v>
      </c>
      <c r="D2137" s="236">
        <v>1</v>
      </c>
      <c r="E2137" s="236" t="s">
        <v>319</v>
      </c>
    </row>
    <row r="2138" spans="1:5" x14ac:dyDescent="0.25">
      <c r="A2138" s="236" t="s">
        <v>6501</v>
      </c>
      <c r="B2138" s="236">
        <v>35539</v>
      </c>
      <c r="C2138" s="236" t="s">
        <v>4322</v>
      </c>
      <c r="D2138" s="236">
        <v>1</v>
      </c>
      <c r="E2138" s="236" t="s">
        <v>319</v>
      </c>
    </row>
    <row r="2139" spans="1:5" x14ac:dyDescent="0.25">
      <c r="A2139" s="236" t="s">
        <v>5932</v>
      </c>
      <c r="B2139" s="236">
        <v>7736</v>
      </c>
      <c r="C2139" s="236" t="s">
        <v>2848</v>
      </c>
      <c r="D2139" s="236">
        <v>1</v>
      </c>
      <c r="E2139" s="236" t="s">
        <v>319</v>
      </c>
    </row>
    <row r="2140" spans="1:5" x14ac:dyDescent="0.25">
      <c r="A2140" s="236" t="s">
        <v>5720</v>
      </c>
      <c r="B2140" s="236">
        <v>36604</v>
      </c>
      <c r="C2140" s="236" t="s">
        <v>2153</v>
      </c>
      <c r="D2140" s="236">
        <v>1</v>
      </c>
      <c r="E2140" s="236" t="s">
        <v>319</v>
      </c>
    </row>
    <row r="2141" spans="1:5" x14ac:dyDescent="0.25">
      <c r="A2141" s="236" t="s">
        <v>5721</v>
      </c>
      <c r="B2141" s="236">
        <v>33751</v>
      </c>
      <c r="C2141" s="236" t="s">
        <v>2155</v>
      </c>
      <c r="D2141" s="236">
        <v>1</v>
      </c>
      <c r="E2141" s="236" t="s">
        <v>319</v>
      </c>
    </row>
    <row r="2142" spans="1:5" x14ac:dyDescent="0.25">
      <c r="A2142" s="236" t="s">
        <v>5933</v>
      </c>
      <c r="B2142" s="236">
        <v>36480</v>
      </c>
      <c r="C2142" s="236" t="s">
        <v>2853</v>
      </c>
      <c r="D2142" s="236">
        <v>1</v>
      </c>
      <c r="E2142" s="236" t="s">
        <v>319</v>
      </c>
    </row>
    <row r="2143" spans="1:5" x14ac:dyDescent="0.25">
      <c r="A2143" s="236" t="s">
        <v>5934</v>
      </c>
      <c r="B2143" s="236">
        <v>32302</v>
      </c>
      <c r="C2143" s="236" t="s">
        <v>2858</v>
      </c>
      <c r="D2143" s="236">
        <v>1</v>
      </c>
      <c r="E2143" s="236" t="s">
        <v>319</v>
      </c>
    </row>
    <row r="2144" spans="1:5" x14ac:dyDescent="0.25">
      <c r="A2144" s="236" t="s">
        <v>5525</v>
      </c>
      <c r="B2144" s="236">
        <v>38624</v>
      </c>
      <c r="C2144" s="236" t="s">
        <v>1647</v>
      </c>
      <c r="D2144" s="236">
        <v>1</v>
      </c>
      <c r="E2144" s="236" t="s">
        <v>319</v>
      </c>
    </row>
    <row r="2145" spans="1:5" x14ac:dyDescent="0.25">
      <c r="A2145" s="236" t="s">
        <v>5258</v>
      </c>
      <c r="B2145" s="236">
        <v>33883</v>
      </c>
      <c r="C2145" s="236" t="s">
        <v>731</v>
      </c>
      <c r="D2145" s="236">
        <v>1</v>
      </c>
      <c r="E2145" s="236" t="s">
        <v>319</v>
      </c>
    </row>
    <row r="2146" spans="1:5" x14ac:dyDescent="0.25">
      <c r="A2146" s="236" t="s">
        <v>5330</v>
      </c>
      <c r="B2146" s="236">
        <v>33981</v>
      </c>
      <c r="C2146" s="236" t="s">
        <v>966</v>
      </c>
      <c r="D2146" s="236">
        <v>1</v>
      </c>
      <c r="E2146" s="236" t="s">
        <v>319</v>
      </c>
    </row>
    <row r="2147" spans="1:5" x14ac:dyDescent="0.25">
      <c r="A2147" s="236" t="s">
        <v>5330</v>
      </c>
      <c r="B2147" s="236">
        <v>30883</v>
      </c>
      <c r="C2147" s="236" t="s">
        <v>966</v>
      </c>
      <c r="D2147" s="236">
        <v>1</v>
      </c>
      <c r="E2147" s="236" t="s">
        <v>319</v>
      </c>
    </row>
    <row r="2148" spans="1:5" x14ac:dyDescent="0.25">
      <c r="A2148" s="236" t="s">
        <v>5722</v>
      </c>
      <c r="B2148" s="236">
        <v>36569</v>
      </c>
      <c r="C2148" s="236" t="s">
        <v>2156</v>
      </c>
      <c r="D2148" s="236">
        <v>1</v>
      </c>
      <c r="E2148" s="236" t="s">
        <v>319</v>
      </c>
    </row>
    <row r="2149" spans="1:5" x14ac:dyDescent="0.25">
      <c r="A2149" s="236" t="s">
        <v>5169</v>
      </c>
      <c r="B2149" s="236">
        <v>30936</v>
      </c>
      <c r="C2149" s="236" t="s">
        <v>446</v>
      </c>
      <c r="D2149" s="236">
        <v>1</v>
      </c>
      <c r="E2149" s="236" t="s">
        <v>319</v>
      </c>
    </row>
    <row r="2150" spans="1:5" x14ac:dyDescent="0.25">
      <c r="A2150" s="236" t="s">
        <v>5170</v>
      </c>
      <c r="B2150" s="236">
        <v>8228</v>
      </c>
      <c r="C2150" s="236" t="s">
        <v>452</v>
      </c>
      <c r="D2150" s="236">
        <v>1</v>
      </c>
      <c r="E2150" s="236" t="s">
        <v>319</v>
      </c>
    </row>
    <row r="2151" spans="1:5" x14ac:dyDescent="0.25">
      <c r="A2151" s="236" t="s">
        <v>6562</v>
      </c>
      <c r="B2151" s="236">
        <v>32332</v>
      </c>
      <c r="C2151" s="236" t="s">
        <v>8141</v>
      </c>
      <c r="D2151" s="236">
        <v>1</v>
      </c>
      <c r="E2151" s="236" t="s">
        <v>319</v>
      </c>
    </row>
    <row r="2152" spans="1:5" x14ac:dyDescent="0.25">
      <c r="A2152" s="236" t="s">
        <v>5171</v>
      </c>
      <c r="B2152" s="236">
        <v>30932</v>
      </c>
      <c r="C2152" s="236" t="s">
        <v>457</v>
      </c>
      <c r="D2152" s="236">
        <v>1</v>
      </c>
      <c r="E2152" s="236" t="s">
        <v>319</v>
      </c>
    </row>
    <row r="2153" spans="1:5" x14ac:dyDescent="0.25">
      <c r="A2153" s="236" t="s">
        <v>6350</v>
      </c>
      <c r="B2153" s="236">
        <v>31290</v>
      </c>
      <c r="C2153" s="236" t="s">
        <v>8142</v>
      </c>
      <c r="D2153" s="236">
        <v>1</v>
      </c>
      <c r="E2153" s="236" t="s">
        <v>319</v>
      </c>
    </row>
    <row r="2154" spans="1:5" x14ac:dyDescent="0.25">
      <c r="A2154" s="236" t="s">
        <v>5172</v>
      </c>
      <c r="B2154" s="236">
        <v>32589</v>
      </c>
      <c r="C2154" s="236" t="s">
        <v>462</v>
      </c>
      <c r="D2154" s="236">
        <v>1</v>
      </c>
      <c r="E2154" s="236" t="s">
        <v>319</v>
      </c>
    </row>
    <row r="2155" spans="1:5" x14ac:dyDescent="0.25">
      <c r="A2155" s="236" t="s">
        <v>5935</v>
      </c>
      <c r="B2155" s="236">
        <v>34126</v>
      </c>
      <c r="C2155" s="236" t="s">
        <v>2863</v>
      </c>
      <c r="D2155" s="236">
        <v>1</v>
      </c>
      <c r="E2155" s="236" t="s">
        <v>319</v>
      </c>
    </row>
    <row r="2156" spans="1:5" x14ac:dyDescent="0.25">
      <c r="A2156" s="236" t="s">
        <v>5723</v>
      </c>
      <c r="B2156" s="236">
        <v>36693</v>
      </c>
      <c r="C2156" s="236" t="s">
        <v>2157</v>
      </c>
      <c r="D2156" s="236">
        <v>1</v>
      </c>
      <c r="E2156" s="236" t="s">
        <v>319</v>
      </c>
    </row>
    <row r="2157" spans="1:5" x14ac:dyDescent="0.25">
      <c r="A2157" s="236" t="s">
        <v>5331</v>
      </c>
      <c r="B2157" s="236">
        <v>31759</v>
      </c>
      <c r="C2157" s="236" t="s">
        <v>970</v>
      </c>
      <c r="D2157" s="236">
        <v>1</v>
      </c>
      <c r="E2157" s="236" t="s">
        <v>319</v>
      </c>
    </row>
    <row r="2158" spans="1:5" x14ac:dyDescent="0.25">
      <c r="A2158" s="236" t="s">
        <v>5332</v>
      </c>
      <c r="B2158" s="236">
        <v>30871</v>
      </c>
      <c r="C2158" s="236" t="s">
        <v>973</v>
      </c>
      <c r="D2158" s="236">
        <v>1</v>
      </c>
      <c r="E2158" s="236" t="s">
        <v>319</v>
      </c>
    </row>
    <row r="2159" spans="1:5" x14ac:dyDescent="0.25">
      <c r="A2159" s="236" t="s">
        <v>6614</v>
      </c>
      <c r="B2159" s="236">
        <v>35851</v>
      </c>
      <c r="C2159" s="236" t="s">
        <v>4390</v>
      </c>
      <c r="D2159" s="236">
        <v>1</v>
      </c>
      <c r="E2159" s="236" t="s">
        <v>319</v>
      </c>
    </row>
    <row r="2160" spans="1:5" x14ac:dyDescent="0.25">
      <c r="A2160" s="236" t="s">
        <v>6390</v>
      </c>
      <c r="B2160" s="236">
        <v>7956</v>
      </c>
      <c r="C2160" s="236" t="s">
        <v>4161</v>
      </c>
      <c r="D2160" s="236">
        <v>1</v>
      </c>
      <c r="E2160" s="236" t="s">
        <v>319</v>
      </c>
    </row>
    <row r="2161" spans="1:5" x14ac:dyDescent="0.25">
      <c r="A2161" s="236" t="s">
        <v>5724</v>
      </c>
      <c r="B2161" s="236">
        <v>29811</v>
      </c>
      <c r="C2161" s="236" t="s">
        <v>2158</v>
      </c>
      <c r="D2161" s="236">
        <v>1</v>
      </c>
      <c r="E2161" s="236" t="s">
        <v>319</v>
      </c>
    </row>
    <row r="2162" spans="1:5" x14ac:dyDescent="0.25">
      <c r="A2162" s="236" t="s">
        <v>6545</v>
      </c>
      <c r="B2162" s="236">
        <v>7862</v>
      </c>
      <c r="C2162" s="236" t="s">
        <v>8143</v>
      </c>
      <c r="D2162" s="236">
        <v>1</v>
      </c>
      <c r="E2162" s="236" t="s">
        <v>319</v>
      </c>
    </row>
    <row r="2163" spans="1:5" x14ac:dyDescent="0.25">
      <c r="A2163" s="236" t="s">
        <v>5500</v>
      </c>
      <c r="B2163" s="236">
        <v>29483</v>
      </c>
      <c r="C2163" s="236" t="s">
        <v>8144</v>
      </c>
      <c r="D2163" s="236">
        <v>1</v>
      </c>
      <c r="E2163" s="236" t="s">
        <v>319</v>
      </c>
    </row>
    <row r="2164" spans="1:5" x14ac:dyDescent="0.25">
      <c r="A2164" s="236" t="s">
        <v>6251</v>
      </c>
      <c r="B2164" s="236">
        <v>7981</v>
      </c>
      <c r="C2164" s="236" t="s">
        <v>3833</v>
      </c>
      <c r="D2164" s="236">
        <v>1</v>
      </c>
      <c r="E2164" s="236" t="s">
        <v>319</v>
      </c>
    </row>
    <row r="2165" spans="1:5" x14ac:dyDescent="0.25">
      <c r="A2165" s="236" t="s">
        <v>5936</v>
      </c>
      <c r="B2165" s="236">
        <v>33865</v>
      </c>
      <c r="C2165" s="236" t="s">
        <v>2866</v>
      </c>
      <c r="D2165" s="236">
        <v>1</v>
      </c>
      <c r="E2165" s="236" t="s">
        <v>319</v>
      </c>
    </row>
    <row r="2166" spans="1:5" x14ac:dyDescent="0.25">
      <c r="A2166" s="236" t="s">
        <v>5443</v>
      </c>
      <c r="B2166" s="236">
        <v>31840</v>
      </c>
      <c r="C2166" s="236" t="s">
        <v>1383</v>
      </c>
      <c r="D2166" s="236">
        <v>1</v>
      </c>
      <c r="E2166" s="236" t="s">
        <v>319</v>
      </c>
    </row>
    <row r="2167" spans="1:5" x14ac:dyDescent="0.25">
      <c r="A2167" s="236" t="s">
        <v>6252</v>
      </c>
      <c r="B2167" s="236">
        <v>8055</v>
      </c>
      <c r="C2167" s="236" t="s">
        <v>3836</v>
      </c>
      <c r="D2167" s="236">
        <v>1</v>
      </c>
      <c r="E2167" s="236" t="s">
        <v>319</v>
      </c>
    </row>
    <row r="2168" spans="1:5" x14ac:dyDescent="0.25">
      <c r="A2168" s="236" t="s">
        <v>5444</v>
      </c>
      <c r="B2168" s="236">
        <v>30857</v>
      </c>
      <c r="C2168" s="236" t="s">
        <v>1386</v>
      </c>
      <c r="D2168" s="236">
        <v>1</v>
      </c>
      <c r="E2168" s="236" t="s">
        <v>319</v>
      </c>
    </row>
    <row r="2169" spans="1:5" x14ac:dyDescent="0.25">
      <c r="A2169" s="236" t="s">
        <v>6142</v>
      </c>
      <c r="B2169" s="236">
        <v>7341</v>
      </c>
      <c r="C2169" s="236" t="s">
        <v>3353</v>
      </c>
      <c r="D2169" s="236">
        <v>1</v>
      </c>
      <c r="E2169" s="236" t="s">
        <v>319</v>
      </c>
    </row>
    <row r="2170" spans="1:5" x14ac:dyDescent="0.25">
      <c r="A2170" s="236" t="s">
        <v>6726</v>
      </c>
      <c r="B2170" s="236">
        <v>36965</v>
      </c>
      <c r="C2170" s="236" t="s">
        <v>8145</v>
      </c>
      <c r="D2170" s="236">
        <v>1</v>
      </c>
      <c r="E2170" s="236" t="s">
        <v>319</v>
      </c>
    </row>
    <row r="2171" spans="1:5" x14ac:dyDescent="0.25">
      <c r="A2171" s="236" t="s">
        <v>6727</v>
      </c>
      <c r="B2171" s="236">
        <v>38514</v>
      </c>
      <c r="C2171" s="236" t="s">
        <v>8146</v>
      </c>
      <c r="D2171" s="236">
        <v>1</v>
      </c>
      <c r="E2171" s="236" t="s">
        <v>319</v>
      </c>
    </row>
    <row r="2172" spans="1:5" x14ac:dyDescent="0.25">
      <c r="A2172" s="236" t="s">
        <v>5173</v>
      </c>
      <c r="B2172" s="236">
        <v>8198</v>
      </c>
      <c r="C2172" s="236" t="s">
        <v>465</v>
      </c>
      <c r="D2172" s="236">
        <v>1</v>
      </c>
      <c r="E2172" s="236" t="s">
        <v>319</v>
      </c>
    </row>
    <row r="2173" spans="1:5" x14ac:dyDescent="0.25">
      <c r="A2173" s="236" t="s">
        <v>6253</v>
      </c>
      <c r="B2173" s="236">
        <v>36214</v>
      </c>
      <c r="C2173" s="236" t="s">
        <v>3842</v>
      </c>
      <c r="D2173" s="236">
        <v>1</v>
      </c>
      <c r="E2173" s="236" t="s">
        <v>319</v>
      </c>
    </row>
    <row r="2174" spans="1:5" x14ac:dyDescent="0.25">
      <c r="A2174" s="236" t="s">
        <v>6502</v>
      </c>
      <c r="B2174" s="236">
        <v>35499</v>
      </c>
      <c r="C2174" s="236" t="s">
        <v>4323</v>
      </c>
      <c r="D2174" s="236">
        <v>1</v>
      </c>
      <c r="E2174" s="236" t="s">
        <v>319</v>
      </c>
    </row>
    <row r="2175" spans="1:5" x14ac:dyDescent="0.25">
      <c r="A2175" s="236" t="s">
        <v>5725</v>
      </c>
      <c r="B2175" s="236">
        <v>35429</v>
      </c>
      <c r="C2175" s="236" t="s">
        <v>2160</v>
      </c>
      <c r="D2175" s="236">
        <v>1</v>
      </c>
      <c r="E2175" s="236" t="s">
        <v>319</v>
      </c>
    </row>
    <row r="2176" spans="1:5" x14ac:dyDescent="0.25">
      <c r="A2176" s="236" t="s">
        <v>5526</v>
      </c>
      <c r="B2176" s="236">
        <v>32727</v>
      </c>
      <c r="C2176" s="236" t="s">
        <v>1648</v>
      </c>
      <c r="D2176" s="236">
        <v>1</v>
      </c>
      <c r="E2176" s="236" t="s">
        <v>319</v>
      </c>
    </row>
    <row r="2177" spans="1:5" x14ac:dyDescent="0.25">
      <c r="A2177" s="236" t="s">
        <v>5333</v>
      </c>
      <c r="B2177" s="236">
        <v>34137</v>
      </c>
      <c r="C2177" s="236" t="s">
        <v>976</v>
      </c>
      <c r="D2177" s="236">
        <v>1</v>
      </c>
      <c r="E2177" s="236" t="s">
        <v>319</v>
      </c>
    </row>
    <row r="2178" spans="1:5" x14ac:dyDescent="0.25">
      <c r="A2178" s="236" t="s">
        <v>8147</v>
      </c>
      <c r="B2178" s="236">
        <v>38466</v>
      </c>
      <c r="C2178" s="236" t="s">
        <v>8148</v>
      </c>
      <c r="D2178" s="236">
        <v>1</v>
      </c>
      <c r="E2178" s="236" t="s">
        <v>319</v>
      </c>
    </row>
    <row r="2179" spans="1:5" x14ac:dyDescent="0.25">
      <c r="A2179" s="236" t="s">
        <v>5501</v>
      </c>
      <c r="B2179" s="236">
        <v>32626</v>
      </c>
      <c r="C2179" s="236" t="s">
        <v>8149</v>
      </c>
      <c r="D2179" s="236">
        <v>1</v>
      </c>
      <c r="E2179" s="236" t="s">
        <v>319</v>
      </c>
    </row>
    <row r="2180" spans="1:5" x14ac:dyDescent="0.25">
      <c r="A2180" s="236" t="s">
        <v>6585</v>
      </c>
      <c r="B2180" s="236">
        <v>33428</v>
      </c>
      <c r="C2180" s="236" t="s">
        <v>155</v>
      </c>
      <c r="D2180" s="236">
        <v>1</v>
      </c>
      <c r="E2180" s="236" t="s">
        <v>319</v>
      </c>
    </row>
    <row r="2181" spans="1:5" x14ac:dyDescent="0.25">
      <c r="A2181" s="236" t="s">
        <v>6667</v>
      </c>
      <c r="B2181" s="236">
        <v>31982</v>
      </c>
      <c r="C2181" s="236" t="s">
        <v>4512</v>
      </c>
      <c r="D2181" s="236">
        <v>1</v>
      </c>
      <c r="E2181" s="236" t="s">
        <v>319</v>
      </c>
    </row>
    <row r="2182" spans="1:5" x14ac:dyDescent="0.25">
      <c r="A2182" s="236" t="s">
        <v>6586</v>
      </c>
      <c r="B2182" s="236">
        <v>30443</v>
      </c>
      <c r="C2182" s="236" t="s">
        <v>161</v>
      </c>
      <c r="D2182" s="236">
        <v>1</v>
      </c>
      <c r="E2182" s="236" t="s">
        <v>319</v>
      </c>
    </row>
    <row r="2183" spans="1:5" x14ac:dyDescent="0.25">
      <c r="A2183" s="236" t="s">
        <v>6587</v>
      </c>
      <c r="B2183" s="236">
        <v>30440</v>
      </c>
      <c r="C2183" s="236" t="s">
        <v>165</v>
      </c>
      <c r="D2183" s="236">
        <v>1</v>
      </c>
      <c r="E2183" s="236" t="s">
        <v>319</v>
      </c>
    </row>
    <row r="2184" spans="1:5" x14ac:dyDescent="0.25">
      <c r="A2184" s="236" t="s">
        <v>6728</v>
      </c>
      <c r="B2184" s="236">
        <v>33050</v>
      </c>
      <c r="C2184" s="236" t="s">
        <v>8150</v>
      </c>
      <c r="D2184" s="236">
        <v>1</v>
      </c>
      <c r="E2184" s="236" t="s">
        <v>319</v>
      </c>
    </row>
    <row r="2185" spans="1:5" x14ac:dyDescent="0.25">
      <c r="A2185" s="236" t="s">
        <v>6588</v>
      </c>
      <c r="B2185" s="236">
        <v>30404</v>
      </c>
      <c r="C2185" s="236" t="s">
        <v>168</v>
      </c>
      <c r="D2185" s="236">
        <v>1</v>
      </c>
      <c r="E2185" s="236" t="s">
        <v>319</v>
      </c>
    </row>
    <row r="2186" spans="1:5" x14ac:dyDescent="0.25">
      <c r="A2186" s="236" t="s">
        <v>6589</v>
      </c>
      <c r="B2186" s="236">
        <v>30431</v>
      </c>
      <c r="C2186" s="236" t="s">
        <v>171</v>
      </c>
      <c r="D2186" s="236">
        <v>1</v>
      </c>
      <c r="E2186" s="236" t="s">
        <v>319</v>
      </c>
    </row>
    <row r="2187" spans="1:5" x14ac:dyDescent="0.25">
      <c r="A2187" s="236" t="s">
        <v>6590</v>
      </c>
      <c r="B2187" s="236">
        <v>30416</v>
      </c>
      <c r="C2187" s="236" t="s">
        <v>174</v>
      </c>
      <c r="D2187" s="236">
        <v>1</v>
      </c>
      <c r="E2187" s="236" t="s">
        <v>319</v>
      </c>
    </row>
    <row r="2188" spans="1:5" x14ac:dyDescent="0.25">
      <c r="A2188" s="236" t="s">
        <v>6591</v>
      </c>
      <c r="B2188" s="236">
        <v>30419</v>
      </c>
      <c r="C2188" s="236" t="s">
        <v>178</v>
      </c>
      <c r="D2188" s="236">
        <v>1</v>
      </c>
      <c r="E2188" s="236" t="s">
        <v>319</v>
      </c>
    </row>
    <row r="2189" spans="1:5" x14ac:dyDescent="0.25">
      <c r="A2189" s="236" t="s">
        <v>5937</v>
      </c>
      <c r="B2189" s="236">
        <v>36658</v>
      </c>
      <c r="C2189" s="236" t="s">
        <v>2868</v>
      </c>
      <c r="D2189" s="236">
        <v>1</v>
      </c>
      <c r="E2189" s="236" t="s">
        <v>319</v>
      </c>
    </row>
    <row r="2190" spans="1:5" x14ac:dyDescent="0.25">
      <c r="A2190" s="236" t="s">
        <v>6668</v>
      </c>
      <c r="B2190" s="236">
        <v>8396</v>
      </c>
      <c r="C2190" s="236" t="s">
        <v>4515</v>
      </c>
      <c r="D2190" s="236">
        <v>1</v>
      </c>
      <c r="E2190" s="236" t="s">
        <v>319</v>
      </c>
    </row>
    <row r="2191" spans="1:5" x14ac:dyDescent="0.25">
      <c r="A2191" s="236" t="s">
        <v>6615</v>
      </c>
      <c r="B2191" s="236">
        <v>32894</v>
      </c>
      <c r="C2191" s="236" t="s">
        <v>4393</v>
      </c>
      <c r="D2191" s="236">
        <v>1</v>
      </c>
      <c r="E2191" s="236" t="s">
        <v>319</v>
      </c>
    </row>
    <row r="2192" spans="1:5" x14ac:dyDescent="0.25">
      <c r="A2192" s="236" t="s">
        <v>5726</v>
      </c>
      <c r="B2192" s="236">
        <v>33059</v>
      </c>
      <c r="C2192" s="236" t="s">
        <v>2161</v>
      </c>
      <c r="D2192" s="236">
        <v>1</v>
      </c>
      <c r="E2192" s="236" t="s">
        <v>319</v>
      </c>
    </row>
    <row r="2193" spans="1:5" x14ac:dyDescent="0.25">
      <c r="A2193" s="236" t="s">
        <v>6563</v>
      </c>
      <c r="B2193" s="236">
        <v>32374</v>
      </c>
      <c r="C2193" s="236" t="s">
        <v>8151</v>
      </c>
      <c r="D2193" s="236">
        <v>1</v>
      </c>
      <c r="E2193" s="236" t="s">
        <v>319</v>
      </c>
    </row>
    <row r="2194" spans="1:5" x14ac:dyDescent="0.25">
      <c r="A2194" s="236" t="s">
        <v>5234</v>
      </c>
      <c r="B2194" s="236">
        <v>7749</v>
      </c>
      <c r="C2194" s="236" t="s">
        <v>8152</v>
      </c>
      <c r="D2194" s="236">
        <v>1</v>
      </c>
      <c r="E2194" s="236" t="s">
        <v>319</v>
      </c>
    </row>
    <row r="2195" spans="1:5" x14ac:dyDescent="0.25">
      <c r="A2195" s="236" t="s">
        <v>5727</v>
      </c>
      <c r="B2195" s="236">
        <v>36599</v>
      </c>
      <c r="C2195" s="236" t="s">
        <v>2162</v>
      </c>
      <c r="D2195" s="236">
        <v>1</v>
      </c>
      <c r="E2195" s="236" t="s">
        <v>319</v>
      </c>
    </row>
    <row r="2196" spans="1:5" x14ac:dyDescent="0.25">
      <c r="A2196" s="236" t="s">
        <v>5334</v>
      </c>
      <c r="B2196" s="236">
        <v>32986</v>
      </c>
      <c r="C2196" s="236" t="s">
        <v>977</v>
      </c>
      <c r="D2196" s="236">
        <v>1</v>
      </c>
      <c r="E2196" s="236" t="s">
        <v>319</v>
      </c>
    </row>
    <row r="2197" spans="1:5" x14ac:dyDescent="0.25">
      <c r="A2197" s="236" t="s">
        <v>6254</v>
      </c>
      <c r="B2197" s="236">
        <v>36234</v>
      </c>
      <c r="C2197" s="236" t="s">
        <v>3846</v>
      </c>
      <c r="D2197" s="236">
        <v>1</v>
      </c>
      <c r="E2197" s="236" t="s">
        <v>319</v>
      </c>
    </row>
    <row r="2198" spans="1:5" x14ac:dyDescent="0.25">
      <c r="A2198" s="236" t="s">
        <v>6063</v>
      </c>
      <c r="B2198" s="236">
        <v>34627</v>
      </c>
      <c r="C2198" s="236" t="s">
        <v>8153</v>
      </c>
      <c r="D2198" s="236">
        <v>1</v>
      </c>
      <c r="E2198" s="236" t="s">
        <v>319</v>
      </c>
    </row>
    <row r="2199" spans="1:5" x14ac:dyDescent="0.25">
      <c r="A2199" s="236" t="s">
        <v>8154</v>
      </c>
      <c r="B2199" s="236">
        <v>34624</v>
      </c>
      <c r="C2199" s="236" t="s">
        <v>8155</v>
      </c>
      <c r="D2199" s="236">
        <v>1</v>
      </c>
      <c r="E2199" s="236" t="s">
        <v>319</v>
      </c>
    </row>
    <row r="2200" spans="1:5" x14ac:dyDescent="0.25">
      <c r="A2200" s="236" t="s">
        <v>5335</v>
      </c>
      <c r="B2200" s="236">
        <v>33957</v>
      </c>
      <c r="C2200" s="236" t="s">
        <v>980</v>
      </c>
      <c r="D2200" s="236">
        <v>1</v>
      </c>
      <c r="E2200" s="236" t="s">
        <v>319</v>
      </c>
    </row>
    <row r="2201" spans="1:5" x14ac:dyDescent="0.25">
      <c r="A2201" s="236" t="s">
        <v>6564</v>
      </c>
      <c r="B2201" s="236">
        <v>32368</v>
      </c>
      <c r="C2201" s="236" t="s">
        <v>8156</v>
      </c>
      <c r="D2201" s="236">
        <v>1</v>
      </c>
      <c r="E2201" s="236" t="s">
        <v>319</v>
      </c>
    </row>
    <row r="2202" spans="1:5" x14ac:dyDescent="0.25">
      <c r="A2202" s="236" t="s">
        <v>5445</v>
      </c>
      <c r="B2202" s="236">
        <v>31325</v>
      </c>
      <c r="C2202" s="236" t="s">
        <v>1389</v>
      </c>
      <c r="D2202" s="236">
        <v>1</v>
      </c>
      <c r="E2202" s="236" t="s">
        <v>319</v>
      </c>
    </row>
    <row r="2203" spans="1:5" x14ac:dyDescent="0.25">
      <c r="A2203" s="236" t="s">
        <v>5938</v>
      </c>
      <c r="B2203" s="236">
        <v>34719</v>
      </c>
      <c r="C2203" s="236" t="s">
        <v>2869</v>
      </c>
      <c r="D2203" s="236">
        <v>1</v>
      </c>
      <c r="E2203" s="236" t="s">
        <v>319</v>
      </c>
    </row>
    <row r="2204" spans="1:5" x14ac:dyDescent="0.25">
      <c r="A2204" s="236" t="s">
        <v>6669</v>
      </c>
      <c r="B2204" s="236">
        <v>32571</v>
      </c>
      <c r="C2204" s="236" t="s">
        <v>4520</v>
      </c>
      <c r="D2204" s="236">
        <v>1</v>
      </c>
      <c r="E2204" s="236" t="s">
        <v>319</v>
      </c>
    </row>
    <row r="2205" spans="1:5" x14ac:dyDescent="0.25">
      <c r="A2205" s="236" t="s">
        <v>6143</v>
      </c>
      <c r="B2205" s="236">
        <v>34217</v>
      </c>
      <c r="C2205" s="236" t="s">
        <v>3358</v>
      </c>
      <c r="D2205" s="236">
        <v>1</v>
      </c>
      <c r="E2205" s="236" t="s">
        <v>319</v>
      </c>
    </row>
    <row r="2206" spans="1:5" x14ac:dyDescent="0.25">
      <c r="A2206" s="236" t="s">
        <v>6144</v>
      </c>
      <c r="B2206" s="236">
        <v>30104</v>
      </c>
      <c r="C2206" s="236" t="s">
        <v>3360</v>
      </c>
      <c r="D2206" s="236">
        <v>1</v>
      </c>
      <c r="E2206" s="236" t="s">
        <v>319</v>
      </c>
    </row>
    <row r="2207" spans="1:5" x14ac:dyDescent="0.25">
      <c r="A2207" s="236" t="s">
        <v>5728</v>
      </c>
      <c r="B2207" s="236">
        <v>34791</v>
      </c>
      <c r="C2207" s="236" t="s">
        <v>2164</v>
      </c>
      <c r="D2207" s="236">
        <v>1</v>
      </c>
      <c r="E2207" s="236" t="s">
        <v>319</v>
      </c>
    </row>
    <row r="2208" spans="1:5" x14ac:dyDescent="0.25">
      <c r="A2208" s="236" t="s">
        <v>5838</v>
      </c>
      <c r="B2208" s="236">
        <v>35896</v>
      </c>
      <c r="C2208" s="236" t="s">
        <v>2484</v>
      </c>
      <c r="D2208" s="236">
        <v>1</v>
      </c>
      <c r="E2208" s="236" t="s">
        <v>319</v>
      </c>
    </row>
    <row r="2209" spans="1:5" x14ac:dyDescent="0.25">
      <c r="A2209" s="236" t="s">
        <v>5446</v>
      </c>
      <c r="B2209" s="236">
        <v>33665</v>
      </c>
      <c r="C2209" s="236" t="s">
        <v>1393</v>
      </c>
      <c r="D2209" s="236">
        <v>1</v>
      </c>
      <c r="E2209" s="236" t="s">
        <v>319</v>
      </c>
    </row>
    <row r="2210" spans="1:5" x14ac:dyDescent="0.25">
      <c r="A2210" s="236" t="s">
        <v>5447</v>
      </c>
      <c r="B2210" s="236">
        <v>33668</v>
      </c>
      <c r="C2210" s="236" t="s">
        <v>1395</v>
      </c>
      <c r="D2210" s="236">
        <v>1</v>
      </c>
      <c r="E2210" s="236" t="s">
        <v>319</v>
      </c>
    </row>
    <row r="2211" spans="1:5" x14ac:dyDescent="0.25">
      <c r="A2211" s="236" t="s">
        <v>6145</v>
      </c>
      <c r="B2211" s="236">
        <v>31541</v>
      </c>
      <c r="C2211" s="236" t="s">
        <v>3364</v>
      </c>
      <c r="D2211" s="236">
        <v>1</v>
      </c>
      <c r="E2211" s="236" t="s">
        <v>319</v>
      </c>
    </row>
    <row r="2212" spans="1:5" x14ac:dyDescent="0.25">
      <c r="A2212" s="236" t="s">
        <v>6146</v>
      </c>
      <c r="B2212" s="236">
        <v>8413</v>
      </c>
      <c r="C2212" s="236" t="s">
        <v>3370</v>
      </c>
      <c r="D2212" s="236">
        <v>1</v>
      </c>
      <c r="E2212" s="236" t="s">
        <v>319</v>
      </c>
    </row>
    <row r="2213" spans="1:5" x14ac:dyDescent="0.25">
      <c r="A2213" s="236" t="s">
        <v>5527</v>
      </c>
      <c r="B2213" s="236">
        <v>8241</v>
      </c>
      <c r="C2213" s="236" t="s">
        <v>1651</v>
      </c>
      <c r="D2213" s="236">
        <v>1</v>
      </c>
      <c r="E2213" s="236" t="s">
        <v>319</v>
      </c>
    </row>
    <row r="2214" spans="1:5" x14ac:dyDescent="0.25">
      <c r="A2214" s="236" t="s">
        <v>6729</v>
      </c>
      <c r="B2214" s="236">
        <v>33420</v>
      </c>
      <c r="C2214" s="236" t="s">
        <v>8157</v>
      </c>
      <c r="D2214" s="236">
        <v>1</v>
      </c>
      <c r="E2214" s="236" t="s">
        <v>319</v>
      </c>
    </row>
    <row r="2215" spans="1:5" x14ac:dyDescent="0.25">
      <c r="A2215" s="236" t="s">
        <v>6730</v>
      </c>
      <c r="B2215" s="236">
        <v>32403</v>
      </c>
      <c r="C2215" s="236" t="s">
        <v>8158</v>
      </c>
      <c r="D2215" s="236">
        <v>1</v>
      </c>
      <c r="E2215" s="236" t="s">
        <v>319</v>
      </c>
    </row>
    <row r="2216" spans="1:5" x14ac:dyDescent="0.25">
      <c r="A2216" s="236" t="s">
        <v>6592</v>
      </c>
      <c r="B2216" s="236">
        <v>30407</v>
      </c>
      <c r="C2216" s="236" t="s">
        <v>182</v>
      </c>
      <c r="D2216" s="236">
        <v>1</v>
      </c>
      <c r="E2216" s="236" t="s">
        <v>319</v>
      </c>
    </row>
    <row r="2217" spans="1:5" x14ac:dyDescent="0.25">
      <c r="A2217" s="236" t="s">
        <v>5259</v>
      </c>
      <c r="B2217" s="236">
        <v>34268</v>
      </c>
      <c r="C2217" s="236" t="s">
        <v>733</v>
      </c>
      <c r="D2217" s="236">
        <v>1</v>
      </c>
      <c r="E2217" s="236" t="s">
        <v>319</v>
      </c>
    </row>
    <row r="2218" spans="1:5" x14ac:dyDescent="0.25">
      <c r="A2218" s="236" t="s">
        <v>5729</v>
      </c>
      <c r="B2218" s="236">
        <v>34302</v>
      </c>
      <c r="C2218" s="236" t="s">
        <v>2167</v>
      </c>
      <c r="D2218" s="236">
        <v>1</v>
      </c>
      <c r="E2218" s="236" t="s">
        <v>319</v>
      </c>
    </row>
    <row r="2219" spans="1:5" x14ac:dyDescent="0.25">
      <c r="A2219" s="236" t="s">
        <v>5448</v>
      </c>
      <c r="B2219" s="236">
        <v>7676</v>
      </c>
      <c r="C2219" s="236" t="s">
        <v>1396</v>
      </c>
      <c r="D2219" s="236">
        <v>1</v>
      </c>
      <c r="E2219" s="236" t="s">
        <v>319</v>
      </c>
    </row>
    <row r="2220" spans="1:5" x14ac:dyDescent="0.25">
      <c r="A2220" s="236" t="s">
        <v>6255</v>
      </c>
      <c r="B2220" s="236">
        <v>34199</v>
      </c>
      <c r="C2220" s="236" t="s">
        <v>3852</v>
      </c>
      <c r="D2220" s="236">
        <v>1</v>
      </c>
      <c r="E2220" s="236" t="s">
        <v>319</v>
      </c>
    </row>
    <row r="2221" spans="1:5" x14ac:dyDescent="0.25">
      <c r="A2221" s="236" t="s">
        <v>5449</v>
      </c>
      <c r="B2221" s="236">
        <v>29700</v>
      </c>
      <c r="C2221" s="236" t="s">
        <v>1402</v>
      </c>
      <c r="D2221" s="236">
        <v>1</v>
      </c>
      <c r="E2221" s="236" t="s">
        <v>319</v>
      </c>
    </row>
    <row r="2222" spans="1:5" x14ac:dyDescent="0.25">
      <c r="A2222" s="236" t="s">
        <v>5450</v>
      </c>
      <c r="B2222" s="236">
        <v>35646</v>
      </c>
      <c r="C2222" s="236" t="s">
        <v>1407</v>
      </c>
      <c r="D2222" s="236">
        <v>1</v>
      </c>
      <c r="E2222" s="236" t="s">
        <v>319</v>
      </c>
    </row>
    <row r="2223" spans="1:5" x14ac:dyDescent="0.25">
      <c r="A2223" s="236" t="s">
        <v>6391</v>
      </c>
      <c r="B2223" s="236">
        <v>32768</v>
      </c>
      <c r="C2223" s="236" t="s">
        <v>4166</v>
      </c>
      <c r="D2223" s="236">
        <v>1</v>
      </c>
      <c r="E2223" s="236" t="s">
        <v>319</v>
      </c>
    </row>
    <row r="2224" spans="1:5" x14ac:dyDescent="0.25">
      <c r="A2224" s="236" t="s">
        <v>6392</v>
      </c>
      <c r="B2224" s="236">
        <v>34097</v>
      </c>
      <c r="C2224" s="236" t="s">
        <v>4169</v>
      </c>
      <c r="D2224" s="236">
        <v>1</v>
      </c>
      <c r="E2224" s="236" t="s">
        <v>319</v>
      </c>
    </row>
    <row r="2225" spans="1:5" x14ac:dyDescent="0.25">
      <c r="A2225" s="236" t="s">
        <v>6147</v>
      </c>
      <c r="B2225" s="236">
        <v>34422</v>
      </c>
      <c r="C2225" s="236" t="s">
        <v>3375</v>
      </c>
      <c r="D2225" s="236">
        <v>1</v>
      </c>
      <c r="E2225" s="236" t="s">
        <v>319</v>
      </c>
    </row>
    <row r="2226" spans="1:5" x14ac:dyDescent="0.25">
      <c r="A2226" s="236" t="s">
        <v>6393</v>
      </c>
      <c r="B2226" s="236">
        <v>33937</v>
      </c>
      <c r="C2226" s="236" t="s">
        <v>4171</v>
      </c>
      <c r="D2226" s="236">
        <v>1</v>
      </c>
      <c r="E2226" s="236" t="s">
        <v>319</v>
      </c>
    </row>
    <row r="2227" spans="1:5" x14ac:dyDescent="0.25">
      <c r="A2227" s="236" t="s">
        <v>6616</v>
      </c>
      <c r="B2227" s="236">
        <v>35846</v>
      </c>
      <c r="C2227" s="236" t="s">
        <v>4394</v>
      </c>
      <c r="D2227" s="236">
        <v>1</v>
      </c>
      <c r="E2227" s="236" t="s">
        <v>319</v>
      </c>
    </row>
    <row r="2228" spans="1:5" x14ac:dyDescent="0.25">
      <c r="A2228" s="236" t="s">
        <v>6351</v>
      </c>
      <c r="B2228" s="236">
        <v>31176</v>
      </c>
      <c r="C2228" s="236" t="s">
        <v>8159</v>
      </c>
      <c r="D2228" s="236">
        <v>1</v>
      </c>
      <c r="E2228" s="236" t="s">
        <v>319</v>
      </c>
    </row>
    <row r="2229" spans="1:5" x14ac:dyDescent="0.25">
      <c r="A2229" s="236" t="s">
        <v>5730</v>
      </c>
      <c r="B2229" s="236">
        <v>36609</v>
      </c>
      <c r="C2229" s="236" t="s">
        <v>2170</v>
      </c>
      <c r="D2229" s="236">
        <v>1</v>
      </c>
      <c r="E2229" s="236" t="s">
        <v>319</v>
      </c>
    </row>
    <row r="2230" spans="1:5" x14ac:dyDescent="0.25">
      <c r="A2230" s="236" t="s">
        <v>5451</v>
      </c>
      <c r="B2230" s="236">
        <v>38621</v>
      </c>
      <c r="C2230" s="236" t="s">
        <v>1408</v>
      </c>
      <c r="D2230" s="236">
        <v>1</v>
      </c>
      <c r="E2230" s="236" t="s">
        <v>319</v>
      </c>
    </row>
    <row r="2231" spans="1:5" x14ac:dyDescent="0.25">
      <c r="A2231" s="236" t="s">
        <v>8160</v>
      </c>
      <c r="B2231" s="236">
        <v>34284</v>
      </c>
      <c r="C2231" s="236" t="s">
        <v>8161</v>
      </c>
      <c r="D2231" s="236">
        <v>1</v>
      </c>
      <c r="E2231" s="236" t="s">
        <v>319</v>
      </c>
    </row>
    <row r="2232" spans="1:5" x14ac:dyDescent="0.25">
      <c r="A2232" s="236" t="s">
        <v>6352</v>
      </c>
      <c r="B2232" s="236">
        <v>31296</v>
      </c>
      <c r="C2232" s="236" t="s">
        <v>8162</v>
      </c>
      <c r="D2232" s="236">
        <v>1</v>
      </c>
      <c r="E2232" s="236" t="s">
        <v>319</v>
      </c>
    </row>
    <row r="2233" spans="1:5" x14ac:dyDescent="0.25">
      <c r="A2233" s="236" t="s">
        <v>5731</v>
      </c>
      <c r="B2233" s="236">
        <v>34794</v>
      </c>
      <c r="C2233" s="236" t="s">
        <v>2172</v>
      </c>
      <c r="D2233" s="236">
        <v>1</v>
      </c>
      <c r="E2233" s="236" t="s">
        <v>319</v>
      </c>
    </row>
    <row r="2234" spans="1:5" x14ac:dyDescent="0.25">
      <c r="A2234" s="236" t="s">
        <v>6394</v>
      </c>
      <c r="B2234" s="236">
        <v>38593</v>
      </c>
      <c r="C2234" s="236" t="s">
        <v>4173</v>
      </c>
      <c r="D2234" s="236">
        <v>1</v>
      </c>
      <c r="E2234" s="236" t="s">
        <v>319</v>
      </c>
    </row>
    <row r="2235" spans="1:5" x14ac:dyDescent="0.25">
      <c r="A2235" s="236" t="s">
        <v>6256</v>
      </c>
      <c r="B2235" s="236">
        <v>8028</v>
      </c>
      <c r="C2235" s="236" t="s">
        <v>3857</v>
      </c>
      <c r="D2235" s="236">
        <v>1</v>
      </c>
      <c r="E2235" s="236" t="s">
        <v>319</v>
      </c>
    </row>
    <row r="2236" spans="1:5" x14ac:dyDescent="0.25">
      <c r="A2236" s="236" t="s">
        <v>6257</v>
      </c>
      <c r="B2236" s="236">
        <v>8043</v>
      </c>
      <c r="C2236" s="236" t="s">
        <v>3863</v>
      </c>
      <c r="D2236" s="236">
        <v>1</v>
      </c>
      <c r="E2236" s="236" t="s">
        <v>319</v>
      </c>
    </row>
    <row r="2237" spans="1:5" x14ac:dyDescent="0.25">
      <c r="A2237" s="236" t="s">
        <v>5336</v>
      </c>
      <c r="B2237" s="236">
        <v>31414</v>
      </c>
      <c r="C2237" s="236" t="s">
        <v>982</v>
      </c>
      <c r="D2237" s="236">
        <v>1</v>
      </c>
      <c r="E2237" s="236" t="s">
        <v>319</v>
      </c>
    </row>
    <row r="2238" spans="1:5" x14ac:dyDescent="0.25">
      <c r="A2238" s="236" t="s">
        <v>6395</v>
      </c>
      <c r="B2238" s="236">
        <v>33928</v>
      </c>
      <c r="C2238" s="236" t="s">
        <v>4174</v>
      </c>
      <c r="D2238" s="236">
        <v>1</v>
      </c>
      <c r="E2238" s="236" t="s">
        <v>319</v>
      </c>
    </row>
    <row r="2239" spans="1:5" x14ac:dyDescent="0.25">
      <c r="A2239" s="236" t="s">
        <v>6148</v>
      </c>
      <c r="B2239" s="236">
        <v>7421</v>
      </c>
      <c r="C2239" s="236" t="s">
        <v>3376</v>
      </c>
      <c r="D2239" s="236">
        <v>1</v>
      </c>
      <c r="E2239" s="236" t="s">
        <v>319</v>
      </c>
    </row>
    <row r="2240" spans="1:5" x14ac:dyDescent="0.25">
      <c r="A2240" s="236" t="s">
        <v>6353</v>
      </c>
      <c r="B2240" s="236">
        <v>31104</v>
      </c>
      <c r="C2240" s="236" t="s">
        <v>8163</v>
      </c>
      <c r="D2240" s="236">
        <v>1</v>
      </c>
      <c r="E2240" s="236" t="s">
        <v>319</v>
      </c>
    </row>
    <row r="2241" spans="1:5" x14ac:dyDescent="0.25">
      <c r="A2241" s="236" t="s">
        <v>5732</v>
      </c>
      <c r="B2241" s="236">
        <v>34407</v>
      </c>
      <c r="C2241" s="236" t="s">
        <v>2175</v>
      </c>
      <c r="D2241" s="236">
        <v>1</v>
      </c>
      <c r="E2241" s="236" t="s">
        <v>319</v>
      </c>
    </row>
    <row r="2242" spans="1:5" x14ac:dyDescent="0.25">
      <c r="A2242" s="236" t="s">
        <v>5260</v>
      </c>
      <c r="B2242" s="236">
        <v>34265</v>
      </c>
      <c r="C2242" s="236" t="s">
        <v>735</v>
      </c>
      <c r="D2242" s="236">
        <v>1</v>
      </c>
      <c r="E2242" s="236" t="s">
        <v>319</v>
      </c>
    </row>
    <row r="2243" spans="1:5" x14ac:dyDescent="0.25">
      <c r="A2243" s="236" t="s">
        <v>6306</v>
      </c>
      <c r="B2243" s="236">
        <v>8140</v>
      </c>
      <c r="C2243" s="236" t="s">
        <v>6807</v>
      </c>
      <c r="D2243" s="236">
        <v>1</v>
      </c>
      <c r="E2243" s="236" t="s">
        <v>319</v>
      </c>
    </row>
    <row r="2244" spans="1:5" x14ac:dyDescent="0.25">
      <c r="A2244" s="236" t="s">
        <v>6308</v>
      </c>
      <c r="B2244" s="236">
        <v>8135</v>
      </c>
      <c r="C2244" s="236" t="s">
        <v>6809</v>
      </c>
      <c r="D2244" s="236">
        <v>1</v>
      </c>
      <c r="E2244" s="236" t="s">
        <v>319</v>
      </c>
    </row>
    <row r="2245" spans="1:5" x14ac:dyDescent="0.25">
      <c r="A2245" s="236" t="s">
        <v>6308</v>
      </c>
      <c r="B2245" s="236">
        <v>8136</v>
      </c>
      <c r="C2245" s="236" t="s">
        <v>6809</v>
      </c>
      <c r="D2245" s="236">
        <v>1</v>
      </c>
      <c r="E2245" s="236" t="s">
        <v>319</v>
      </c>
    </row>
    <row r="2246" spans="1:5" x14ac:dyDescent="0.25">
      <c r="A2246" s="236" t="s">
        <v>6308</v>
      </c>
      <c r="B2246" s="236">
        <v>8137</v>
      </c>
      <c r="C2246" s="236" t="s">
        <v>6809</v>
      </c>
      <c r="D2246" s="236">
        <v>1</v>
      </c>
      <c r="E2246" s="236" t="s">
        <v>319</v>
      </c>
    </row>
    <row r="2247" spans="1:5" x14ac:dyDescent="0.25">
      <c r="A2247" s="236" t="s">
        <v>6308</v>
      </c>
      <c r="B2247" s="236">
        <v>8138</v>
      </c>
      <c r="C2247" s="236" t="s">
        <v>6809</v>
      </c>
      <c r="D2247" s="236">
        <v>1</v>
      </c>
      <c r="E2247" s="236" t="s">
        <v>319</v>
      </c>
    </row>
    <row r="2248" spans="1:5" x14ac:dyDescent="0.25">
      <c r="A2248" s="236" t="s">
        <v>6308</v>
      </c>
      <c r="B2248" s="236">
        <v>8139</v>
      </c>
      <c r="C2248" s="236" t="s">
        <v>6809</v>
      </c>
      <c r="D2248" s="236">
        <v>1</v>
      </c>
      <c r="E2248" s="236" t="s">
        <v>319</v>
      </c>
    </row>
    <row r="2249" spans="1:5" x14ac:dyDescent="0.25">
      <c r="A2249" s="236" t="s">
        <v>6029</v>
      </c>
      <c r="B2249" s="236">
        <v>36894</v>
      </c>
      <c r="C2249" s="236" t="s">
        <v>8164</v>
      </c>
      <c r="D2249" s="236">
        <v>1</v>
      </c>
      <c r="E2249" s="236" t="s">
        <v>319</v>
      </c>
    </row>
    <row r="2250" spans="1:5" x14ac:dyDescent="0.25">
      <c r="A2250" s="236" t="s">
        <v>5733</v>
      </c>
      <c r="B2250" s="236">
        <v>36698</v>
      </c>
      <c r="C2250" s="236" t="s">
        <v>2178</v>
      </c>
      <c r="D2250" s="236">
        <v>1</v>
      </c>
      <c r="E2250" s="236" t="s">
        <v>319</v>
      </c>
    </row>
    <row r="2251" spans="1:5" x14ac:dyDescent="0.25">
      <c r="A2251" s="236" t="s">
        <v>6503</v>
      </c>
      <c r="B2251" s="236">
        <v>35504</v>
      </c>
      <c r="C2251" s="236" t="s">
        <v>4324</v>
      </c>
      <c r="D2251" s="236">
        <v>1</v>
      </c>
      <c r="E2251" s="236" t="s">
        <v>319</v>
      </c>
    </row>
    <row r="2252" spans="1:5" x14ac:dyDescent="0.25">
      <c r="A2252" s="236" t="s">
        <v>6504</v>
      </c>
      <c r="B2252" s="236">
        <v>35309</v>
      </c>
      <c r="C2252" s="236" t="s">
        <v>4325</v>
      </c>
      <c r="D2252" s="236">
        <v>1</v>
      </c>
      <c r="E2252" s="236" t="s">
        <v>319</v>
      </c>
    </row>
    <row r="2253" spans="1:5" x14ac:dyDescent="0.25">
      <c r="A2253" s="236" t="s">
        <v>5734</v>
      </c>
      <c r="B2253" s="236">
        <v>31784</v>
      </c>
      <c r="C2253" s="236" t="s">
        <v>2180</v>
      </c>
      <c r="D2253" s="236">
        <v>1</v>
      </c>
      <c r="E2253" s="236" t="s">
        <v>319</v>
      </c>
    </row>
    <row r="2254" spans="1:5" x14ac:dyDescent="0.25">
      <c r="A2254" s="236" t="s">
        <v>5735</v>
      </c>
      <c r="B2254" s="236">
        <v>31744</v>
      </c>
      <c r="C2254" s="236" t="s">
        <v>2184</v>
      </c>
      <c r="D2254" s="236">
        <v>1</v>
      </c>
      <c r="E2254" s="236" t="s">
        <v>319</v>
      </c>
    </row>
    <row r="2255" spans="1:5" x14ac:dyDescent="0.25">
      <c r="A2255" s="236" t="s">
        <v>5261</v>
      </c>
      <c r="B2255" s="236">
        <v>36823</v>
      </c>
      <c r="C2255" s="236" t="s">
        <v>737</v>
      </c>
      <c r="D2255" s="236">
        <v>1</v>
      </c>
      <c r="E2255" s="236" t="s">
        <v>319</v>
      </c>
    </row>
    <row r="2256" spans="1:5" x14ac:dyDescent="0.25">
      <c r="A2256" s="236" t="s">
        <v>6258</v>
      </c>
      <c r="B2256" s="236">
        <v>7836</v>
      </c>
      <c r="C2256" s="236" t="s">
        <v>3868</v>
      </c>
      <c r="D2256" s="236">
        <v>1</v>
      </c>
      <c r="E2256" s="236" t="s">
        <v>319</v>
      </c>
    </row>
    <row r="2257" spans="1:5" x14ac:dyDescent="0.25">
      <c r="A2257" s="236" t="s">
        <v>6354</v>
      </c>
      <c r="B2257" s="236">
        <v>31071</v>
      </c>
      <c r="C2257" s="236" t="s">
        <v>8165</v>
      </c>
      <c r="D2257" s="236">
        <v>1</v>
      </c>
      <c r="E2257" s="236" t="s">
        <v>319</v>
      </c>
    </row>
    <row r="2258" spans="1:5" x14ac:dyDescent="0.25">
      <c r="A2258" s="236" t="s">
        <v>6042</v>
      </c>
      <c r="B2258" s="236">
        <v>34163</v>
      </c>
      <c r="C2258" s="236" t="s">
        <v>8166</v>
      </c>
      <c r="D2258" s="236">
        <v>1</v>
      </c>
      <c r="E2258" s="236" t="s">
        <v>319</v>
      </c>
    </row>
    <row r="2259" spans="1:5" x14ac:dyDescent="0.25">
      <c r="A2259" s="236" t="s">
        <v>8167</v>
      </c>
      <c r="B2259" s="236">
        <v>34594</v>
      </c>
      <c r="C2259" s="236" t="s">
        <v>8166</v>
      </c>
      <c r="D2259" s="236">
        <v>1</v>
      </c>
      <c r="E2259" s="236" t="s">
        <v>319</v>
      </c>
    </row>
    <row r="2260" spans="1:5" x14ac:dyDescent="0.25">
      <c r="A2260" s="236" t="s">
        <v>6030</v>
      </c>
      <c r="B2260" s="236">
        <v>35710</v>
      </c>
      <c r="C2260" s="236" t="s">
        <v>8168</v>
      </c>
      <c r="D2260" s="236">
        <v>1</v>
      </c>
      <c r="E2260" s="236" t="s">
        <v>319</v>
      </c>
    </row>
    <row r="2261" spans="1:5" x14ac:dyDescent="0.25">
      <c r="A2261" s="236" t="s">
        <v>6031</v>
      </c>
      <c r="B2261" s="236">
        <v>35715</v>
      </c>
      <c r="C2261" s="236" t="s">
        <v>8169</v>
      </c>
      <c r="D2261" s="236">
        <v>1</v>
      </c>
      <c r="E2261" s="236" t="s">
        <v>319</v>
      </c>
    </row>
    <row r="2262" spans="1:5" x14ac:dyDescent="0.25">
      <c r="A2262" s="236" t="s">
        <v>5939</v>
      </c>
      <c r="B2262" s="236">
        <v>36485</v>
      </c>
      <c r="C2262" s="236" t="s">
        <v>2871</v>
      </c>
      <c r="D2262" s="236">
        <v>1</v>
      </c>
      <c r="E2262" s="236" t="s">
        <v>319</v>
      </c>
    </row>
    <row r="2263" spans="1:5" x14ac:dyDescent="0.25">
      <c r="A2263" s="236" t="s">
        <v>5736</v>
      </c>
      <c r="B2263" s="236">
        <v>34866</v>
      </c>
      <c r="C2263" s="236" t="s">
        <v>2187</v>
      </c>
      <c r="D2263" s="236">
        <v>1</v>
      </c>
      <c r="E2263" s="236" t="s">
        <v>319</v>
      </c>
    </row>
    <row r="2264" spans="1:5" x14ac:dyDescent="0.25">
      <c r="A2264" s="236" t="s">
        <v>5737</v>
      </c>
      <c r="B2264" s="236">
        <v>34413</v>
      </c>
      <c r="C2264" s="236" t="s">
        <v>2190</v>
      </c>
      <c r="D2264" s="236">
        <v>1</v>
      </c>
      <c r="E2264" s="236" t="s">
        <v>319</v>
      </c>
    </row>
    <row r="2265" spans="1:5" x14ac:dyDescent="0.25">
      <c r="A2265" s="236" t="s">
        <v>5452</v>
      </c>
      <c r="B2265" s="236">
        <v>31864</v>
      </c>
      <c r="C2265" s="236" t="s">
        <v>1413</v>
      </c>
      <c r="D2265" s="236">
        <v>1</v>
      </c>
      <c r="E2265" s="236" t="s">
        <v>319</v>
      </c>
    </row>
    <row r="2266" spans="1:5" x14ac:dyDescent="0.25">
      <c r="A2266" s="236" t="s">
        <v>6505</v>
      </c>
      <c r="B2266" s="236">
        <v>35592</v>
      </c>
      <c r="C2266" s="236" t="s">
        <v>4326</v>
      </c>
      <c r="D2266" s="236">
        <v>1</v>
      </c>
      <c r="E2266" s="236" t="s">
        <v>319</v>
      </c>
    </row>
    <row r="2267" spans="1:5" x14ac:dyDescent="0.25">
      <c r="A2267" s="236" t="s">
        <v>5738</v>
      </c>
      <c r="B2267" s="236">
        <v>38400</v>
      </c>
      <c r="C2267" s="236" t="s">
        <v>2193</v>
      </c>
      <c r="D2267" s="236">
        <v>1</v>
      </c>
      <c r="E2267" s="236" t="s">
        <v>319</v>
      </c>
    </row>
    <row r="2268" spans="1:5" x14ac:dyDescent="0.25">
      <c r="A2268" s="236" t="s">
        <v>6355</v>
      </c>
      <c r="B2268" s="236">
        <v>31086</v>
      </c>
      <c r="C2268" s="236" t="s">
        <v>8170</v>
      </c>
      <c r="D2268" s="236">
        <v>1</v>
      </c>
      <c r="E2268" s="236" t="s">
        <v>319</v>
      </c>
    </row>
    <row r="2269" spans="1:5" x14ac:dyDescent="0.25">
      <c r="A2269" s="236" t="s">
        <v>6506</v>
      </c>
      <c r="B2269" s="236">
        <v>35189</v>
      </c>
      <c r="C2269" s="236" t="s">
        <v>4327</v>
      </c>
      <c r="D2269" s="236">
        <v>1</v>
      </c>
      <c r="E2269" s="236" t="s">
        <v>319</v>
      </c>
    </row>
    <row r="2270" spans="1:5" x14ac:dyDescent="0.25">
      <c r="A2270" s="236" t="s">
        <v>6064</v>
      </c>
      <c r="B2270" s="236">
        <v>34180</v>
      </c>
      <c r="C2270" s="236" t="s">
        <v>8171</v>
      </c>
      <c r="D2270" s="236">
        <v>1</v>
      </c>
      <c r="E2270" s="236" t="s">
        <v>319</v>
      </c>
    </row>
    <row r="2271" spans="1:5" x14ac:dyDescent="0.25">
      <c r="A2271" s="236" t="s">
        <v>8172</v>
      </c>
      <c r="B2271" s="236">
        <v>34553</v>
      </c>
      <c r="C2271" s="236" t="s">
        <v>8173</v>
      </c>
      <c r="D2271" s="236">
        <v>1</v>
      </c>
      <c r="E2271" s="236" t="s">
        <v>319</v>
      </c>
    </row>
    <row r="2272" spans="1:5" x14ac:dyDescent="0.25">
      <c r="A2272" s="236" t="s">
        <v>6032</v>
      </c>
      <c r="B2272" s="236">
        <v>38180</v>
      </c>
      <c r="C2272" s="236" t="s">
        <v>8174</v>
      </c>
      <c r="D2272" s="236">
        <v>1</v>
      </c>
      <c r="E2272" s="236" t="s">
        <v>319</v>
      </c>
    </row>
    <row r="2273" spans="1:5" x14ac:dyDescent="0.25">
      <c r="A2273" s="236" t="s">
        <v>6356</v>
      </c>
      <c r="B2273" s="236">
        <v>31200</v>
      </c>
      <c r="C2273" s="236" t="s">
        <v>8175</v>
      </c>
      <c r="D2273" s="236">
        <v>1</v>
      </c>
      <c r="E2273" s="236" t="s">
        <v>319</v>
      </c>
    </row>
    <row r="2274" spans="1:5" x14ac:dyDescent="0.25">
      <c r="A2274" s="236" t="s">
        <v>5739</v>
      </c>
      <c r="B2274" s="236">
        <v>29203</v>
      </c>
      <c r="C2274" s="236" t="s">
        <v>2195</v>
      </c>
      <c r="D2274" s="236">
        <v>1</v>
      </c>
      <c r="E2274" s="236" t="s">
        <v>319</v>
      </c>
    </row>
    <row r="2275" spans="1:5" x14ac:dyDescent="0.25">
      <c r="A2275" s="236" t="s">
        <v>5740</v>
      </c>
      <c r="B2275" s="236">
        <v>36925</v>
      </c>
      <c r="C2275" s="236" t="s">
        <v>2197</v>
      </c>
      <c r="D2275" s="236">
        <v>1</v>
      </c>
      <c r="E2275" s="236" t="s">
        <v>319</v>
      </c>
    </row>
    <row r="2276" spans="1:5" x14ac:dyDescent="0.25">
      <c r="A2276" s="236" t="s">
        <v>5741</v>
      </c>
      <c r="B2276" s="236">
        <v>29019</v>
      </c>
      <c r="C2276" s="236" t="s">
        <v>2199</v>
      </c>
      <c r="D2276" s="236">
        <v>1</v>
      </c>
      <c r="E2276" s="236" t="s">
        <v>319</v>
      </c>
    </row>
    <row r="2277" spans="1:5" x14ac:dyDescent="0.25">
      <c r="A2277" s="236" t="s">
        <v>5940</v>
      </c>
      <c r="B2277" s="236">
        <v>38541</v>
      </c>
      <c r="C2277" s="236" t="s">
        <v>2876</v>
      </c>
      <c r="D2277" s="236">
        <v>1</v>
      </c>
      <c r="E2277" s="236" t="s">
        <v>319</v>
      </c>
    </row>
    <row r="2278" spans="1:5" x14ac:dyDescent="0.25">
      <c r="A2278" s="236" t="s">
        <v>6507</v>
      </c>
      <c r="B2278" s="236">
        <v>35424</v>
      </c>
      <c r="C2278" s="236" t="s">
        <v>4328</v>
      </c>
      <c r="D2278" s="236">
        <v>1</v>
      </c>
      <c r="E2278" s="236" t="s">
        <v>319</v>
      </c>
    </row>
    <row r="2279" spans="1:5" x14ac:dyDescent="0.25">
      <c r="A2279" s="236" t="s">
        <v>5742</v>
      </c>
      <c r="B2279" s="236">
        <v>38355</v>
      </c>
      <c r="C2279" s="236" t="s">
        <v>2201</v>
      </c>
      <c r="D2279" s="236">
        <v>1</v>
      </c>
      <c r="E2279" s="236" t="s">
        <v>319</v>
      </c>
    </row>
    <row r="2280" spans="1:5" x14ac:dyDescent="0.25">
      <c r="A2280" s="236" t="s">
        <v>5743</v>
      </c>
      <c r="B2280" s="236">
        <v>29011</v>
      </c>
      <c r="C2280" s="236" t="s">
        <v>2203</v>
      </c>
      <c r="D2280" s="236">
        <v>1</v>
      </c>
      <c r="E2280" s="236" t="s">
        <v>319</v>
      </c>
    </row>
    <row r="2281" spans="1:5" x14ac:dyDescent="0.25">
      <c r="A2281" s="236" t="s">
        <v>5744</v>
      </c>
      <c r="B2281" s="236">
        <v>28749</v>
      </c>
      <c r="C2281" s="236" t="s">
        <v>2205</v>
      </c>
      <c r="D2281" s="236">
        <v>1</v>
      </c>
      <c r="E2281" s="236" t="s">
        <v>319</v>
      </c>
    </row>
    <row r="2282" spans="1:5" x14ac:dyDescent="0.25">
      <c r="A2282" s="236" t="s">
        <v>5745</v>
      </c>
      <c r="B2282" s="236">
        <v>34909</v>
      </c>
      <c r="C2282" s="236" t="s">
        <v>2206</v>
      </c>
      <c r="D2282" s="236">
        <v>1</v>
      </c>
      <c r="E2282" s="236" t="s">
        <v>319</v>
      </c>
    </row>
    <row r="2283" spans="1:5" x14ac:dyDescent="0.25">
      <c r="A2283" s="236" t="s">
        <v>5746</v>
      </c>
      <c r="B2283" s="236">
        <v>28729</v>
      </c>
      <c r="C2283" s="236" t="s">
        <v>2209</v>
      </c>
      <c r="D2283" s="236">
        <v>1</v>
      </c>
      <c r="E2283" s="236" t="s">
        <v>319</v>
      </c>
    </row>
    <row r="2284" spans="1:5" x14ac:dyDescent="0.25">
      <c r="A2284" s="236" t="s">
        <v>5453</v>
      </c>
      <c r="B2284" s="236">
        <v>31398</v>
      </c>
      <c r="C2284" s="236" t="s">
        <v>1417</v>
      </c>
      <c r="D2284" s="236">
        <v>1</v>
      </c>
      <c r="E2284" s="236" t="s">
        <v>319</v>
      </c>
    </row>
    <row r="2285" spans="1:5" x14ac:dyDescent="0.25">
      <c r="A2285" s="236" t="s">
        <v>5997</v>
      </c>
      <c r="B2285" s="236">
        <v>32685</v>
      </c>
      <c r="C2285" s="236" t="s">
        <v>3062</v>
      </c>
      <c r="D2285" s="236">
        <v>1</v>
      </c>
      <c r="E2285" s="236" t="s">
        <v>319</v>
      </c>
    </row>
    <row r="2286" spans="1:5" x14ac:dyDescent="0.25">
      <c r="A2286" s="236" t="s">
        <v>5941</v>
      </c>
      <c r="B2286" s="236">
        <v>7899</v>
      </c>
      <c r="C2286" s="236" t="s">
        <v>2878</v>
      </c>
      <c r="D2286" s="236">
        <v>1</v>
      </c>
      <c r="E2286" s="236" t="s">
        <v>319</v>
      </c>
    </row>
    <row r="2287" spans="1:5" x14ac:dyDescent="0.25">
      <c r="A2287" s="236" t="s">
        <v>6546</v>
      </c>
      <c r="B2287" s="236">
        <v>8217</v>
      </c>
      <c r="C2287" s="236" t="s">
        <v>8176</v>
      </c>
      <c r="D2287" s="236">
        <v>1</v>
      </c>
      <c r="E2287" s="236" t="s">
        <v>319</v>
      </c>
    </row>
    <row r="2288" spans="1:5" x14ac:dyDescent="0.25">
      <c r="A2288" s="236" t="s">
        <v>6357</v>
      </c>
      <c r="B2288" s="236">
        <v>31972</v>
      </c>
      <c r="C2288" s="236" t="s">
        <v>8177</v>
      </c>
      <c r="D2288" s="236">
        <v>1</v>
      </c>
      <c r="E2288" s="236" t="s">
        <v>319</v>
      </c>
    </row>
    <row r="2289" spans="1:5" x14ac:dyDescent="0.25">
      <c r="A2289" s="236" t="s">
        <v>5528</v>
      </c>
      <c r="B2289" s="236">
        <v>29815</v>
      </c>
      <c r="C2289" s="236" t="s">
        <v>1655</v>
      </c>
      <c r="D2289" s="236">
        <v>1</v>
      </c>
      <c r="E2289" s="236" t="s">
        <v>319</v>
      </c>
    </row>
    <row r="2290" spans="1:5" x14ac:dyDescent="0.25">
      <c r="A2290" s="236" t="s">
        <v>6396</v>
      </c>
      <c r="B2290" s="236">
        <v>34102</v>
      </c>
      <c r="C2290" s="236" t="s">
        <v>4175</v>
      </c>
      <c r="D2290" s="236">
        <v>1</v>
      </c>
      <c r="E2290" s="236" t="s">
        <v>319</v>
      </c>
    </row>
    <row r="2291" spans="1:5" x14ac:dyDescent="0.25">
      <c r="A2291" s="236" t="s">
        <v>6397</v>
      </c>
      <c r="B2291" s="236">
        <v>33904</v>
      </c>
      <c r="C2291" s="236" t="s">
        <v>4180</v>
      </c>
      <c r="D2291" s="236">
        <v>1</v>
      </c>
      <c r="E2291" s="236" t="s">
        <v>319</v>
      </c>
    </row>
    <row r="2292" spans="1:5" x14ac:dyDescent="0.25">
      <c r="A2292" s="236" t="s">
        <v>5942</v>
      </c>
      <c r="B2292" s="236">
        <v>34151</v>
      </c>
      <c r="C2292" s="236" t="s">
        <v>2882</v>
      </c>
      <c r="D2292" s="236">
        <v>1</v>
      </c>
      <c r="E2292" s="236" t="s">
        <v>319</v>
      </c>
    </row>
    <row r="2293" spans="1:5" x14ac:dyDescent="0.25">
      <c r="A2293" s="236" t="s">
        <v>5141</v>
      </c>
      <c r="B2293" s="236">
        <v>38473</v>
      </c>
      <c r="C2293" s="236" t="s">
        <v>8178</v>
      </c>
      <c r="D2293" s="236">
        <v>1</v>
      </c>
      <c r="E2293" s="236" t="s">
        <v>319</v>
      </c>
    </row>
    <row r="2294" spans="1:5" x14ac:dyDescent="0.25">
      <c r="A2294" s="236" t="s">
        <v>5454</v>
      </c>
      <c r="B2294" s="236">
        <v>7539</v>
      </c>
      <c r="C2294" s="236" t="s">
        <v>1421</v>
      </c>
      <c r="D2294" s="236">
        <v>1</v>
      </c>
      <c r="E2294" s="236" t="s">
        <v>319</v>
      </c>
    </row>
    <row r="2295" spans="1:5" x14ac:dyDescent="0.25">
      <c r="A2295" s="236" t="s">
        <v>6731</v>
      </c>
      <c r="B2295" s="236">
        <v>32873</v>
      </c>
      <c r="C2295" s="236" t="s">
        <v>8179</v>
      </c>
      <c r="D2295" s="236">
        <v>1</v>
      </c>
      <c r="E2295" s="236" t="s">
        <v>319</v>
      </c>
    </row>
    <row r="2296" spans="1:5" x14ac:dyDescent="0.25">
      <c r="A2296" s="236" t="s">
        <v>6565</v>
      </c>
      <c r="B2296" s="236">
        <v>32436</v>
      </c>
      <c r="C2296" s="236" t="s">
        <v>8180</v>
      </c>
      <c r="D2296" s="236">
        <v>1</v>
      </c>
      <c r="E2296" s="236" t="s">
        <v>319</v>
      </c>
    </row>
    <row r="2297" spans="1:5" x14ac:dyDescent="0.25">
      <c r="A2297" s="236" t="s">
        <v>6358</v>
      </c>
      <c r="B2297" s="236">
        <v>31059</v>
      </c>
      <c r="C2297" s="236" t="s">
        <v>8181</v>
      </c>
      <c r="D2297" s="236">
        <v>1</v>
      </c>
      <c r="E2297" s="236" t="s">
        <v>319</v>
      </c>
    </row>
    <row r="2298" spans="1:5" x14ac:dyDescent="0.25">
      <c r="A2298" s="236" t="s">
        <v>5747</v>
      </c>
      <c r="B2298" s="236">
        <v>36532</v>
      </c>
      <c r="C2298" s="236" t="s">
        <v>2211</v>
      </c>
      <c r="D2298" s="236">
        <v>1</v>
      </c>
      <c r="E2298" s="236" t="s">
        <v>319</v>
      </c>
    </row>
    <row r="2299" spans="1:5" x14ac:dyDescent="0.25">
      <c r="A2299" s="236" t="s">
        <v>5943</v>
      </c>
      <c r="B2299" s="236">
        <v>34154</v>
      </c>
      <c r="C2299" s="236" t="s">
        <v>2884</v>
      </c>
      <c r="D2299" s="236">
        <v>1</v>
      </c>
      <c r="E2299" s="236" t="s">
        <v>319</v>
      </c>
    </row>
    <row r="2300" spans="1:5" x14ac:dyDescent="0.25">
      <c r="A2300" s="236" t="s">
        <v>6508</v>
      </c>
      <c r="B2300" s="236">
        <v>35129</v>
      </c>
      <c r="C2300" s="236" t="s">
        <v>4329</v>
      </c>
      <c r="D2300" s="236">
        <v>1</v>
      </c>
      <c r="E2300" s="236" t="s">
        <v>319</v>
      </c>
    </row>
    <row r="2301" spans="1:5" x14ac:dyDescent="0.25">
      <c r="A2301" s="236" t="s">
        <v>6076</v>
      </c>
      <c r="B2301" s="236">
        <v>35108</v>
      </c>
      <c r="C2301" s="236" t="s">
        <v>8182</v>
      </c>
      <c r="D2301" s="236">
        <v>1</v>
      </c>
      <c r="E2301" s="236" t="s">
        <v>319</v>
      </c>
    </row>
    <row r="2302" spans="1:5" x14ac:dyDescent="0.25">
      <c r="A2302" s="236" t="s">
        <v>5174</v>
      </c>
      <c r="B2302" s="236">
        <v>29453</v>
      </c>
      <c r="C2302" s="236" t="s">
        <v>470</v>
      </c>
      <c r="D2302" s="236">
        <v>1</v>
      </c>
      <c r="E2302" s="236" t="s">
        <v>319</v>
      </c>
    </row>
    <row r="2303" spans="1:5" x14ac:dyDescent="0.25">
      <c r="A2303" s="236" t="s">
        <v>6509</v>
      </c>
      <c r="B2303" s="236">
        <v>35509</v>
      </c>
      <c r="C2303" s="236" t="s">
        <v>4330</v>
      </c>
      <c r="D2303" s="236">
        <v>1</v>
      </c>
      <c r="E2303" s="236" t="s">
        <v>319</v>
      </c>
    </row>
    <row r="2304" spans="1:5" x14ac:dyDescent="0.25">
      <c r="A2304" s="236" t="s">
        <v>6670</v>
      </c>
      <c r="B2304" s="236">
        <v>33480</v>
      </c>
      <c r="C2304" s="236" t="s">
        <v>4522</v>
      </c>
      <c r="D2304" s="236">
        <v>1</v>
      </c>
      <c r="E2304" s="236" t="s">
        <v>319</v>
      </c>
    </row>
    <row r="2305" spans="1:5" x14ac:dyDescent="0.25">
      <c r="A2305" s="236" t="s">
        <v>6259</v>
      </c>
      <c r="B2305" s="236">
        <v>30286</v>
      </c>
      <c r="C2305" s="236" t="s">
        <v>3873</v>
      </c>
      <c r="D2305" s="236">
        <v>1</v>
      </c>
      <c r="E2305" s="236" t="s">
        <v>319</v>
      </c>
    </row>
    <row r="2306" spans="1:5" x14ac:dyDescent="0.25">
      <c r="A2306" s="236" t="s">
        <v>6149</v>
      </c>
      <c r="B2306" s="236">
        <v>7869</v>
      </c>
      <c r="C2306" s="236" t="s">
        <v>3382</v>
      </c>
      <c r="D2306" s="236">
        <v>1</v>
      </c>
      <c r="E2306" s="236" t="s">
        <v>319</v>
      </c>
    </row>
    <row r="2307" spans="1:5" x14ac:dyDescent="0.25">
      <c r="A2307" s="236" t="s">
        <v>5944</v>
      </c>
      <c r="B2307" s="236">
        <v>34716</v>
      </c>
      <c r="C2307" s="236" t="s">
        <v>2889</v>
      </c>
      <c r="D2307" s="236">
        <v>1</v>
      </c>
      <c r="E2307" s="236" t="s">
        <v>319</v>
      </c>
    </row>
    <row r="2308" spans="1:5" x14ac:dyDescent="0.25">
      <c r="A2308" s="236" t="s">
        <v>5211</v>
      </c>
      <c r="B2308" s="236">
        <v>35836</v>
      </c>
      <c r="C2308" s="236" t="s">
        <v>615</v>
      </c>
      <c r="D2308" s="236">
        <v>1</v>
      </c>
      <c r="E2308" s="236" t="s">
        <v>319</v>
      </c>
    </row>
    <row r="2309" spans="1:5" x14ac:dyDescent="0.25">
      <c r="A2309" s="236" t="s">
        <v>6260</v>
      </c>
      <c r="B2309" s="236">
        <v>8020</v>
      </c>
      <c r="C2309" s="236" t="s">
        <v>3879</v>
      </c>
      <c r="D2309" s="236">
        <v>1</v>
      </c>
      <c r="E2309" s="236" t="s">
        <v>319</v>
      </c>
    </row>
    <row r="2310" spans="1:5" x14ac:dyDescent="0.25">
      <c r="A2310" s="236" t="s">
        <v>5945</v>
      </c>
      <c r="B2310" s="236">
        <v>7732</v>
      </c>
      <c r="C2310" s="236" t="s">
        <v>2891</v>
      </c>
      <c r="D2310" s="236">
        <v>1</v>
      </c>
      <c r="E2310" s="236" t="s">
        <v>319</v>
      </c>
    </row>
    <row r="2311" spans="1:5" x14ac:dyDescent="0.25">
      <c r="A2311" s="236" t="s">
        <v>6359</v>
      </c>
      <c r="B2311" s="236">
        <v>31107</v>
      </c>
      <c r="C2311" s="236" t="s">
        <v>8183</v>
      </c>
      <c r="D2311" s="236">
        <v>1</v>
      </c>
      <c r="E2311" s="236" t="s">
        <v>319</v>
      </c>
    </row>
    <row r="2312" spans="1:5" x14ac:dyDescent="0.25">
      <c r="A2312" s="236" t="s">
        <v>8184</v>
      </c>
      <c r="B2312" s="236">
        <v>34558</v>
      </c>
      <c r="C2312" s="236" t="s">
        <v>8185</v>
      </c>
      <c r="D2312" s="236">
        <v>1</v>
      </c>
      <c r="E2312" s="236" t="s">
        <v>319</v>
      </c>
    </row>
    <row r="2313" spans="1:5" x14ac:dyDescent="0.25">
      <c r="A2313" s="236" t="s">
        <v>5337</v>
      </c>
      <c r="B2313" s="236">
        <v>33993</v>
      </c>
      <c r="C2313" s="236" t="s">
        <v>987</v>
      </c>
      <c r="D2313" s="236">
        <v>1</v>
      </c>
      <c r="E2313" s="236" t="s">
        <v>319</v>
      </c>
    </row>
    <row r="2314" spans="1:5" x14ac:dyDescent="0.25">
      <c r="A2314" s="236" t="s">
        <v>5455</v>
      </c>
      <c r="B2314" s="236">
        <v>38106</v>
      </c>
      <c r="C2314" s="236" t="s">
        <v>1427</v>
      </c>
      <c r="D2314" s="236">
        <v>1</v>
      </c>
      <c r="E2314" s="236" t="s">
        <v>319</v>
      </c>
    </row>
    <row r="2315" spans="1:5" x14ac:dyDescent="0.25">
      <c r="A2315" s="236" t="s">
        <v>6510</v>
      </c>
      <c r="B2315" s="236">
        <v>35134</v>
      </c>
      <c r="C2315" s="236" t="s">
        <v>4331</v>
      </c>
      <c r="D2315" s="236">
        <v>1</v>
      </c>
      <c r="E2315" s="236" t="s">
        <v>319</v>
      </c>
    </row>
    <row r="2316" spans="1:5" x14ac:dyDescent="0.25">
      <c r="A2316" s="236" t="s">
        <v>6511</v>
      </c>
      <c r="B2316" s="236">
        <v>35219</v>
      </c>
      <c r="C2316" s="236" t="s">
        <v>4332</v>
      </c>
      <c r="D2316" s="236">
        <v>1</v>
      </c>
      <c r="E2316" s="236" t="s">
        <v>319</v>
      </c>
    </row>
    <row r="2317" spans="1:5" x14ac:dyDescent="0.25">
      <c r="A2317" s="236" t="s">
        <v>5748</v>
      </c>
      <c r="B2317" s="236">
        <v>34848</v>
      </c>
      <c r="C2317" s="236" t="s">
        <v>2213</v>
      </c>
      <c r="D2317" s="236">
        <v>1</v>
      </c>
      <c r="E2317" s="236" t="s">
        <v>319</v>
      </c>
    </row>
    <row r="2318" spans="1:5" x14ac:dyDescent="0.25">
      <c r="A2318" s="236" t="s">
        <v>6261</v>
      </c>
      <c r="B2318" s="236">
        <v>36445</v>
      </c>
      <c r="C2318" s="236" t="s">
        <v>3884</v>
      </c>
      <c r="D2318" s="236">
        <v>1</v>
      </c>
      <c r="E2318" s="236" t="s">
        <v>319</v>
      </c>
    </row>
    <row r="2319" spans="1:5" x14ac:dyDescent="0.25">
      <c r="A2319" s="236" t="s">
        <v>5262</v>
      </c>
      <c r="B2319" s="236">
        <v>30762</v>
      </c>
      <c r="C2319" s="236" t="s">
        <v>738</v>
      </c>
      <c r="D2319" s="236">
        <v>1</v>
      </c>
      <c r="E2319" s="236" t="s">
        <v>319</v>
      </c>
    </row>
    <row r="2320" spans="1:5" x14ac:dyDescent="0.25">
      <c r="A2320" s="236" t="s">
        <v>5749</v>
      </c>
      <c r="B2320" s="236">
        <v>34401</v>
      </c>
      <c r="C2320" s="236" t="s">
        <v>2216</v>
      </c>
      <c r="D2320" s="236">
        <v>1</v>
      </c>
      <c r="E2320" s="236" t="s">
        <v>319</v>
      </c>
    </row>
    <row r="2321" spans="1:5" x14ac:dyDescent="0.25">
      <c r="A2321" s="236" t="s">
        <v>5175</v>
      </c>
      <c r="B2321" s="236">
        <v>7777</v>
      </c>
      <c r="C2321" s="236" t="s">
        <v>476</v>
      </c>
      <c r="D2321" s="236">
        <v>1</v>
      </c>
      <c r="E2321" s="236" t="s">
        <v>319</v>
      </c>
    </row>
    <row r="2322" spans="1:5" x14ac:dyDescent="0.25">
      <c r="A2322" s="236" t="s">
        <v>5263</v>
      </c>
      <c r="B2322" s="236">
        <v>29592</v>
      </c>
      <c r="C2322" s="236" t="s">
        <v>742</v>
      </c>
      <c r="D2322" s="236">
        <v>1</v>
      </c>
      <c r="E2322" s="236" t="s">
        <v>319</v>
      </c>
    </row>
    <row r="2323" spans="1:5" x14ac:dyDescent="0.25">
      <c r="A2323" s="236" t="s">
        <v>5529</v>
      </c>
      <c r="B2323" s="236">
        <v>8254</v>
      </c>
      <c r="C2323" s="236" t="s">
        <v>1659</v>
      </c>
      <c r="D2323" s="236">
        <v>1</v>
      </c>
      <c r="E2323" s="236" t="s">
        <v>319</v>
      </c>
    </row>
    <row r="2324" spans="1:5" x14ac:dyDescent="0.25">
      <c r="A2324" s="236" t="s">
        <v>6262</v>
      </c>
      <c r="B2324" s="236">
        <v>37035</v>
      </c>
      <c r="C2324" s="236" t="s">
        <v>3887</v>
      </c>
      <c r="D2324" s="236">
        <v>1</v>
      </c>
      <c r="E2324" s="236" t="s">
        <v>319</v>
      </c>
    </row>
    <row r="2325" spans="1:5" x14ac:dyDescent="0.25">
      <c r="A2325" s="236" t="s">
        <v>5456</v>
      </c>
      <c r="B2325" s="236">
        <v>7864</v>
      </c>
      <c r="C2325" s="236" t="s">
        <v>1429</v>
      </c>
      <c r="D2325" s="236">
        <v>1</v>
      </c>
      <c r="E2325" s="236" t="s">
        <v>319</v>
      </c>
    </row>
    <row r="2326" spans="1:5" x14ac:dyDescent="0.25">
      <c r="A2326" s="236" t="s">
        <v>5457</v>
      </c>
      <c r="B2326" s="236">
        <v>33417</v>
      </c>
      <c r="C2326" s="236" t="s">
        <v>1435</v>
      </c>
      <c r="D2326" s="236">
        <v>1</v>
      </c>
      <c r="E2326" s="236" t="s">
        <v>319</v>
      </c>
    </row>
    <row r="2327" spans="1:5" x14ac:dyDescent="0.25">
      <c r="A2327" s="236" t="s">
        <v>5946</v>
      </c>
      <c r="B2327" s="236">
        <v>34057</v>
      </c>
      <c r="C2327" s="236" t="s">
        <v>2897</v>
      </c>
      <c r="D2327" s="236">
        <v>1</v>
      </c>
      <c r="E2327" s="236" t="s">
        <v>319</v>
      </c>
    </row>
    <row r="2328" spans="1:5" x14ac:dyDescent="0.25">
      <c r="A2328" s="236" t="s">
        <v>5750</v>
      </c>
      <c r="B2328" s="236">
        <v>32957</v>
      </c>
      <c r="C2328" s="236" t="s">
        <v>2219</v>
      </c>
      <c r="D2328" s="236">
        <v>1</v>
      </c>
      <c r="E2328" s="236" t="s">
        <v>319</v>
      </c>
    </row>
    <row r="2329" spans="1:5" x14ac:dyDescent="0.25">
      <c r="A2329" s="236" t="s">
        <v>5751</v>
      </c>
      <c r="B2329" s="236">
        <v>32963</v>
      </c>
      <c r="C2329" s="236" t="s">
        <v>2222</v>
      </c>
      <c r="D2329" s="236">
        <v>1</v>
      </c>
      <c r="E2329" s="236" t="s">
        <v>319</v>
      </c>
    </row>
    <row r="2330" spans="1:5" x14ac:dyDescent="0.25">
      <c r="A2330" s="236" t="s">
        <v>5752</v>
      </c>
      <c r="B2330" s="236">
        <v>32966</v>
      </c>
      <c r="C2330" s="236" t="s">
        <v>2223</v>
      </c>
      <c r="D2330" s="236">
        <v>1</v>
      </c>
      <c r="E2330" s="236" t="s">
        <v>319</v>
      </c>
    </row>
    <row r="2331" spans="1:5" x14ac:dyDescent="0.25">
      <c r="A2331" s="236" t="s">
        <v>5753</v>
      </c>
      <c r="B2331" s="236">
        <v>32960</v>
      </c>
      <c r="C2331" s="236" t="s">
        <v>2224</v>
      </c>
      <c r="D2331" s="236">
        <v>1</v>
      </c>
      <c r="E2331" s="236" t="s">
        <v>319</v>
      </c>
    </row>
    <row r="2332" spans="1:5" x14ac:dyDescent="0.25">
      <c r="A2332" s="236" t="s">
        <v>6732</v>
      </c>
      <c r="B2332" s="236">
        <v>33850</v>
      </c>
      <c r="C2332" s="236" t="s">
        <v>8186</v>
      </c>
      <c r="D2332" s="236">
        <v>1</v>
      </c>
      <c r="E2332" s="236" t="s">
        <v>319</v>
      </c>
    </row>
    <row r="2333" spans="1:5" x14ac:dyDescent="0.25">
      <c r="A2333" s="236" t="s">
        <v>5754</v>
      </c>
      <c r="B2333" s="236">
        <v>36527</v>
      </c>
      <c r="C2333" s="236" t="s">
        <v>2225</v>
      </c>
      <c r="D2333" s="236">
        <v>1</v>
      </c>
      <c r="E2333" s="236" t="s">
        <v>319</v>
      </c>
    </row>
    <row r="2334" spans="1:5" x14ac:dyDescent="0.25">
      <c r="A2334" s="236" t="s">
        <v>6263</v>
      </c>
      <c r="B2334" s="236">
        <v>36440</v>
      </c>
      <c r="C2334" s="236" t="s">
        <v>3894</v>
      </c>
      <c r="D2334" s="236">
        <v>1</v>
      </c>
      <c r="E2334" s="236" t="s">
        <v>319</v>
      </c>
    </row>
    <row r="2335" spans="1:5" x14ac:dyDescent="0.25">
      <c r="A2335" s="236" t="s">
        <v>5502</v>
      </c>
      <c r="B2335" s="236">
        <v>28990</v>
      </c>
      <c r="C2335" s="236" t="s">
        <v>8187</v>
      </c>
      <c r="D2335" s="236">
        <v>1</v>
      </c>
      <c r="E2335" s="236" t="s">
        <v>319</v>
      </c>
    </row>
    <row r="2336" spans="1:5" x14ac:dyDescent="0.25">
      <c r="A2336" s="236" t="s">
        <v>5998</v>
      </c>
      <c r="B2336" s="236">
        <v>36402</v>
      </c>
      <c r="C2336" s="236" t="s">
        <v>3066</v>
      </c>
      <c r="D2336" s="236">
        <v>1</v>
      </c>
      <c r="E2336" s="236" t="s">
        <v>319</v>
      </c>
    </row>
    <row r="2337" spans="1:5" x14ac:dyDescent="0.25">
      <c r="A2337" s="236" t="s">
        <v>6065</v>
      </c>
      <c r="B2337" s="236">
        <v>32867</v>
      </c>
      <c r="C2337" s="236" t="s">
        <v>8188</v>
      </c>
      <c r="D2337" s="236">
        <v>1</v>
      </c>
      <c r="E2337" s="236" t="s">
        <v>319</v>
      </c>
    </row>
    <row r="2338" spans="1:5" x14ac:dyDescent="0.25">
      <c r="A2338" s="236" t="s">
        <v>8189</v>
      </c>
      <c r="B2338" s="236">
        <v>34561</v>
      </c>
      <c r="C2338" s="236" t="s">
        <v>8190</v>
      </c>
      <c r="D2338" s="236">
        <v>1</v>
      </c>
      <c r="E2338" s="236" t="s">
        <v>319</v>
      </c>
    </row>
    <row r="2339" spans="1:5" x14ac:dyDescent="0.25">
      <c r="A2339" s="236" t="s">
        <v>6512</v>
      </c>
      <c r="B2339" s="236">
        <v>35514</v>
      </c>
      <c r="C2339" s="236" t="s">
        <v>4333</v>
      </c>
      <c r="D2339" s="236">
        <v>1</v>
      </c>
      <c r="E2339" s="236" t="s">
        <v>319</v>
      </c>
    </row>
    <row r="2340" spans="1:5" x14ac:dyDescent="0.25">
      <c r="A2340" s="236" t="s">
        <v>8191</v>
      </c>
      <c r="B2340" s="236">
        <v>32978</v>
      </c>
      <c r="C2340" s="236" t="s">
        <v>8192</v>
      </c>
      <c r="D2340" s="236">
        <v>1</v>
      </c>
      <c r="E2340" s="236" t="s">
        <v>319</v>
      </c>
    </row>
    <row r="2341" spans="1:5" x14ac:dyDescent="0.25">
      <c r="A2341" s="236" t="s">
        <v>8193</v>
      </c>
      <c r="B2341" s="236">
        <v>30463</v>
      </c>
      <c r="C2341" s="236" t="s">
        <v>8194</v>
      </c>
      <c r="D2341" s="236">
        <v>1</v>
      </c>
      <c r="E2341" s="236" t="s">
        <v>319</v>
      </c>
    </row>
    <row r="2342" spans="1:5" x14ac:dyDescent="0.25">
      <c r="A2342" s="236" t="s">
        <v>8195</v>
      </c>
      <c r="B2342" s="236">
        <v>30462</v>
      </c>
      <c r="C2342" s="236" t="s">
        <v>8196</v>
      </c>
      <c r="D2342" s="236">
        <v>1</v>
      </c>
      <c r="E2342" s="236" t="s">
        <v>319</v>
      </c>
    </row>
    <row r="2343" spans="1:5" x14ac:dyDescent="0.25">
      <c r="A2343" s="236" t="s">
        <v>6264</v>
      </c>
      <c r="B2343" s="236">
        <v>36289</v>
      </c>
      <c r="C2343" s="236" t="s">
        <v>3898</v>
      </c>
      <c r="D2343" s="236">
        <v>1</v>
      </c>
      <c r="E2343" s="236" t="s">
        <v>319</v>
      </c>
    </row>
    <row r="2344" spans="1:5" x14ac:dyDescent="0.25">
      <c r="A2344" s="236" t="s">
        <v>6513</v>
      </c>
      <c r="B2344" s="236">
        <v>35992</v>
      </c>
      <c r="C2344" s="236" t="s">
        <v>4334</v>
      </c>
      <c r="D2344" s="236">
        <v>1</v>
      </c>
      <c r="E2344" s="236" t="s">
        <v>319</v>
      </c>
    </row>
    <row r="2345" spans="1:5" x14ac:dyDescent="0.25">
      <c r="A2345" s="236" t="s">
        <v>6265</v>
      </c>
      <c r="B2345" s="236">
        <v>35009</v>
      </c>
      <c r="C2345" s="236" t="s">
        <v>3902</v>
      </c>
      <c r="D2345" s="236">
        <v>1</v>
      </c>
      <c r="E2345" s="236" t="s">
        <v>319</v>
      </c>
    </row>
    <row r="2346" spans="1:5" x14ac:dyDescent="0.25">
      <c r="A2346" s="236" t="s">
        <v>6733</v>
      </c>
      <c r="B2346" s="236">
        <v>32338</v>
      </c>
      <c r="C2346" s="236" t="s">
        <v>8197</v>
      </c>
      <c r="D2346" s="236">
        <v>1</v>
      </c>
      <c r="E2346" s="236" t="s">
        <v>319</v>
      </c>
    </row>
    <row r="2347" spans="1:5" x14ac:dyDescent="0.25">
      <c r="A2347" s="236" t="s">
        <v>5755</v>
      </c>
      <c r="B2347" s="236">
        <v>34788</v>
      </c>
      <c r="C2347" s="236" t="s">
        <v>2227</v>
      </c>
      <c r="D2347" s="236">
        <v>1</v>
      </c>
      <c r="E2347" s="236" t="s">
        <v>319</v>
      </c>
    </row>
    <row r="2348" spans="1:5" x14ac:dyDescent="0.25">
      <c r="A2348" s="236" t="s">
        <v>5947</v>
      </c>
      <c r="B2348" s="236">
        <v>7723</v>
      </c>
      <c r="C2348" s="236" t="s">
        <v>2899</v>
      </c>
      <c r="D2348" s="236">
        <v>1</v>
      </c>
      <c r="E2348" s="236" t="s">
        <v>319</v>
      </c>
    </row>
    <row r="2349" spans="1:5" x14ac:dyDescent="0.25">
      <c r="A2349" s="236" t="s">
        <v>6398</v>
      </c>
      <c r="B2349" s="236">
        <v>28397</v>
      </c>
      <c r="C2349" s="236" t="s">
        <v>4185</v>
      </c>
      <c r="D2349" s="236">
        <v>1</v>
      </c>
      <c r="E2349" s="236" t="s">
        <v>319</v>
      </c>
    </row>
    <row r="2350" spans="1:5" x14ac:dyDescent="0.25">
      <c r="A2350" s="236" t="s">
        <v>6266</v>
      </c>
      <c r="B2350" s="236">
        <v>36294</v>
      </c>
      <c r="C2350" s="236" t="s">
        <v>3907</v>
      </c>
      <c r="D2350" s="236">
        <v>1</v>
      </c>
      <c r="E2350" s="236" t="s">
        <v>319</v>
      </c>
    </row>
    <row r="2351" spans="1:5" x14ac:dyDescent="0.25">
      <c r="A2351" s="236" t="s">
        <v>8198</v>
      </c>
      <c r="B2351" s="236">
        <v>34585</v>
      </c>
      <c r="C2351" s="236" t="s">
        <v>8199</v>
      </c>
      <c r="D2351" s="236">
        <v>1</v>
      </c>
      <c r="E2351" s="236" t="s">
        <v>319</v>
      </c>
    </row>
    <row r="2352" spans="1:5" x14ac:dyDescent="0.25">
      <c r="A2352" s="236" t="s">
        <v>6077</v>
      </c>
      <c r="B2352" s="236">
        <v>33845</v>
      </c>
      <c r="C2352" s="236" t="s">
        <v>8199</v>
      </c>
      <c r="D2352" s="236">
        <v>1</v>
      </c>
      <c r="E2352" s="236" t="s">
        <v>319</v>
      </c>
    </row>
    <row r="2353" spans="1:5" x14ac:dyDescent="0.25">
      <c r="A2353" s="236" t="s">
        <v>5176</v>
      </c>
      <c r="B2353" s="236">
        <v>29939</v>
      </c>
      <c r="C2353" s="236" t="s">
        <v>482</v>
      </c>
      <c r="D2353" s="236">
        <v>1</v>
      </c>
      <c r="E2353" s="236" t="s">
        <v>319</v>
      </c>
    </row>
    <row r="2354" spans="1:5" x14ac:dyDescent="0.25">
      <c r="A2354" s="236" t="s">
        <v>5197</v>
      </c>
      <c r="B2354" s="236">
        <v>38661</v>
      </c>
      <c r="C2354" s="236" t="s">
        <v>580</v>
      </c>
      <c r="D2354" s="236">
        <v>1</v>
      </c>
      <c r="E2354" s="236" t="s">
        <v>319</v>
      </c>
    </row>
    <row r="2355" spans="1:5" x14ac:dyDescent="0.25">
      <c r="A2355" s="236" t="s">
        <v>5458</v>
      </c>
      <c r="B2355" s="236">
        <v>28622</v>
      </c>
      <c r="C2355" s="236" t="s">
        <v>1439</v>
      </c>
      <c r="D2355" s="236">
        <v>1</v>
      </c>
      <c r="E2355" s="236" t="s">
        <v>319</v>
      </c>
    </row>
    <row r="2356" spans="1:5" x14ac:dyDescent="0.25">
      <c r="A2356" s="236" t="s">
        <v>5756</v>
      </c>
      <c r="B2356" s="236">
        <v>38395</v>
      </c>
      <c r="C2356" s="236" t="s">
        <v>2230</v>
      </c>
      <c r="D2356" s="236">
        <v>1</v>
      </c>
      <c r="E2356" s="236" t="s">
        <v>319</v>
      </c>
    </row>
    <row r="2357" spans="1:5" x14ac:dyDescent="0.25">
      <c r="A2357" s="236" t="s">
        <v>5948</v>
      </c>
      <c r="B2357" s="236">
        <v>34160</v>
      </c>
      <c r="C2357" s="236" t="s">
        <v>2905</v>
      </c>
      <c r="D2357" s="236">
        <v>1</v>
      </c>
      <c r="E2357" s="236" t="s">
        <v>319</v>
      </c>
    </row>
    <row r="2358" spans="1:5" x14ac:dyDescent="0.25">
      <c r="A2358" s="236" t="s">
        <v>5459</v>
      </c>
      <c r="B2358" s="236">
        <v>29409</v>
      </c>
      <c r="C2358" s="236" t="s">
        <v>1444</v>
      </c>
      <c r="D2358" s="236">
        <v>1</v>
      </c>
      <c r="E2358" s="236" t="s">
        <v>319</v>
      </c>
    </row>
    <row r="2359" spans="1:5" x14ac:dyDescent="0.25">
      <c r="A2359" s="236" t="s">
        <v>6267</v>
      </c>
      <c r="B2359" s="236">
        <v>36347</v>
      </c>
      <c r="C2359" s="236" t="s">
        <v>3913</v>
      </c>
      <c r="D2359" s="236">
        <v>1</v>
      </c>
      <c r="E2359" s="236" t="s">
        <v>319</v>
      </c>
    </row>
    <row r="2360" spans="1:5" x14ac:dyDescent="0.25">
      <c r="A2360" s="236" t="s">
        <v>6066</v>
      </c>
      <c r="B2360" s="236">
        <v>34008</v>
      </c>
      <c r="C2360" s="236" t="s">
        <v>8200</v>
      </c>
      <c r="D2360" s="236">
        <v>1</v>
      </c>
      <c r="E2360" s="236" t="s">
        <v>319</v>
      </c>
    </row>
    <row r="2361" spans="1:5" x14ac:dyDescent="0.25">
      <c r="A2361" s="236" t="s">
        <v>8201</v>
      </c>
      <c r="B2361" s="236">
        <v>34564</v>
      </c>
      <c r="C2361" s="236" t="s">
        <v>8202</v>
      </c>
      <c r="D2361" s="236">
        <v>1</v>
      </c>
      <c r="E2361" s="236" t="s">
        <v>319</v>
      </c>
    </row>
    <row r="2362" spans="1:5" x14ac:dyDescent="0.25">
      <c r="A2362" s="236" t="s">
        <v>5757</v>
      </c>
      <c r="B2362" s="236">
        <v>36930</v>
      </c>
      <c r="C2362" s="236" t="s">
        <v>2232</v>
      </c>
      <c r="D2362" s="236">
        <v>1</v>
      </c>
      <c r="E2362" s="236" t="s">
        <v>319</v>
      </c>
    </row>
    <row r="2363" spans="1:5" x14ac:dyDescent="0.25">
      <c r="A2363" s="236" t="s">
        <v>6566</v>
      </c>
      <c r="B2363" s="236">
        <v>32047</v>
      </c>
      <c r="C2363" s="236" t="s">
        <v>8203</v>
      </c>
      <c r="D2363" s="236">
        <v>1</v>
      </c>
      <c r="E2363" s="236" t="s">
        <v>319</v>
      </c>
    </row>
    <row r="2364" spans="1:5" x14ac:dyDescent="0.25">
      <c r="A2364" s="236" t="s">
        <v>5758</v>
      </c>
      <c r="B2364" s="236">
        <v>34907</v>
      </c>
      <c r="C2364" s="236" t="s">
        <v>2234</v>
      </c>
      <c r="D2364" s="236">
        <v>1</v>
      </c>
      <c r="E2364" s="236" t="s">
        <v>319</v>
      </c>
    </row>
    <row r="2365" spans="1:5" x14ac:dyDescent="0.25">
      <c r="A2365" s="236" t="s">
        <v>6514</v>
      </c>
      <c r="B2365" s="236">
        <v>35084</v>
      </c>
      <c r="C2365" s="236" t="s">
        <v>4335</v>
      </c>
      <c r="D2365" s="236">
        <v>1</v>
      </c>
      <c r="E2365" s="236" t="s">
        <v>319</v>
      </c>
    </row>
    <row r="2366" spans="1:5" x14ac:dyDescent="0.25">
      <c r="A2366" s="236" t="s">
        <v>5460</v>
      </c>
      <c r="B2366" s="236">
        <v>30166</v>
      </c>
      <c r="C2366" s="236" t="s">
        <v>1449</v>
      </c>
      <c r="D2366" s="236">
        <v>1</v>
      </c>
      <c r="E2366" s="236" t="s">
        <v>319</v>
      </c>
    </row>
    <row r="2367" spans="1:5" x14ac:dyDescent="0.25">
      <c r="A2367" s="236" t="s">
        <v>5759</v>
      </c>
      <c r="B2367" s="236">
        <v>38290</v>
      </c>
      <c r="C2367" s="236" t="s">
        <v>2236</v>
      </c>
      <c r="D2367" s="236">
        <v>1</v>
      </c>
      <c r="E2367" s="236" t="s">
        <v>319</v>
      </c>
    </row>
    <row r="2368" spans="1:5" x14ac:dyDescent="0.25">
      <c r="A2368" s="236" t="s">
        <v>5760</v>
      </c>
      <c r="B2368" s="236">
        <v>38305</v>
      </c>
      <c r="C2368" s="236" t="s">
        <v>2238</v>
      </c>
      <c r="D2368" s="236">
        <v>1</v>
      </c>
      <c r="E2368" s="236" t="s">
        <v>319</v>
      </c>
    </row>
    <row r="2369" spans="1:5" x14ac:dyDescent="0.25">
      <c r="A2369" s="236" t="s">
        <v>5761</v>
      </c>
      <c r="B2369" s="236">
        <v>34913</v>
      </c>
      <c r="C2369" s="236" t="s">
        <v>2240</v>
      </c>
      <c r="D2369" s="236">
        <v>1</v>
      </c>
      <c r="E2369" s="236" t="s">
        <v>319</v>
      </c>
    </row>
    <row r="2370" spans="1:5" x14ac:dyDescent="0.25">
      <c r="A2370" s="236" t="s">
        <v>5762</v>
      </c>
      <c r="B2370" s="236">
        <v>34905</v>
      </c>
      <c r="C2370" s="236" t="s">
        <v>2243</v>
      </c>
      <c r="D2370" s="236">
        <v>1</v>
      </c>
      <c r="E2370" s="236" t="s">
        <v>319</v>
      </c>
    </row>
    <row r="2371" spans="1:5" x14ac:dyDescent="0.25">
      <c r="A2371" s="236" t="s">
        <v>6567</v>
      </c>
      <c r="B2371" s="236">
        <v>32045</v>
      </c>
      <c r="C2371" s="236" t="s">
        <v>8204</v>
      </c>
      <c r="D2371" s="236">
        <v>1</v>
      </c>
      <c r="E2371" s="236" t="s">
        <v>319</v>
      </c>
    </row>
    <row r="2372" spans="1:5" x14ac:dyDescent="0.25">
      <c r="A2372" s="236" t="s">
        <v>5461</v>
      </c>
      <c r="B2372" s="236">
        <v>29501</v>
      </c>
      <c r="C2372" s="236" t="s">
        <v>1453</v>
      </c>
      <c r="D2372" s="236">
        <v>1</v>
      </c>
      <c r="E2372" s="236" t="s">
        <v>319</v>
      </c>
    </row>
    <row r="2373" spans="1:5" x14ac:dyDescent="0.25">
      <c r="A2373" s="236" t="s">
        <v>5763</v>
      </c>
      <c r="B2373" s="236">
        <v>34839</v>
      </c>
      <c r="C2373" s="236" t="s">
        <v>2246</v>
      </c>
      <c r="D2373" s="236">
        <v>1</v>
      </c>
      <c r="E2373" s="236" t="s">
        <v>319</v>
      </c>
    </row>
    <row r="2374" spans="1:5" x14ac:dyDescent="0.25">
      <c r="A2374" s="236" t="s">
        <v>6150</v>
      </c>
      <c r="B2374" s="236">
        <v>7351</v>
      </c>
      <c r="C2374" s="236" t="s">
        <v>3385</v>
      </c>
      <c r="D2374" s="236">
        <v>1</v>
      </c>
      <c r="E2374" s="236" t="s">
        <v>319</v>
      </c>
    </row>
    <row r="2375" spans="1:5" x14ac:dyDescent="0.25">
      <c r="A2375" s="236" t="s">
        <v>6734</v>
      </c>
      <c r="B2375" s="236">
        <v>32347</v>
      </c>
      <c r="C2375" s="236" t="s">
        <v>8205</v>
      </c>
      <c r="D2375" s="236">
        <v>1</v>
      </c>
      <c r="E2375" s="236" t="s">
        <v>319</v>
      </c>
    </row>
    <row r="2376" spans="1:5" x14ac:dyDescent="0.25">
      <c r="A2376" s="236" t="s">
        <v>5462</v>
      </c>
      <c r="B2376" s="236">
        <v>7684</v>
      </c>
      <c r="C2376" s="236" t="s">
        <v>1458</v>
      </c>
      <c r="D2376" s="236">
        <v>1</v>
      </c>
      <c r="E2376" s="236" t="s">
        <v>319</v>
      </c>
    </row>
    <row r="2377" spans="1:5" x14ac:dyDescent="0.25">
      <c r="A2377" s="236" t="s">
        <v>6671</v>
      </c>
      <c r="B2377" s="236">
        <v>35100</v>
      </c>
      <c r="C2377" s="236" t="s">
        <v>4523</v>
      </c>
      <c r="D2377" s="236">
        <v>1</v>
      </c>
      <c r="E2377" s="236" t="s">
        <v>319</v>
      </c>
    </row>
    <row r="2378" spans="1:5" x14ac:dyDescent="0.25">
      <c r="A2378" s="236" t="s">
        <v>6547</v>
      </c>
      <c r="B2378" s="236">
        <v>8415</v>
      </c>
      <c r="C2378" s="236" t="s">
        <v>8206</v>
      </c>
      <c r="D2378" s="236">
        <v>1</v>
      </c>
      <c r="E2378" s="236" t="s">
        <v>319</v>
      </c>
    </row>
    <row r="2379" spans="1:5" x14ac:dyDescent="0.25">
      <c r="A2379" s="236" t="s">
        <v>6672</v>
      </c>
      <c r="B2379" s="236">
        <v>33465</v>
      </c>
      <c r="C2379" s="236" t="s">
        <v>4525</v>
      </c>
      <c r="D2379" s="236">
        <v>1</v>
      </c>
      <c r="E2379" s="236" t="s">
        <v>319</v>
      </c>
    </row>
    <row r="2380" spans="1:5" x14ac:dyDescent="0.25">
      <c r="A2380" s="236" t="s">
        <v>5264</v>
      </c>
      <c r="B2380" s="236">
        <v>30753</v>
      </c>
      <c r="C2380" s="236" t="s">
        <v>747</v>
      </c>
      <c r="D2380" s="236">
        <v>1</v>
      </c>
      <c r="E2380" s="236" t="s">
        <v>319</v>
      </c>
    </row>
    <row r="2381" spans="1:5" x14ac:dyDescent="0.25">
      <c r="A2381" s="236" t="s">
        <v>5999</v>
      </c>
      <c r="B2381" s="236">
        <v>36093</v>
      </c>
      <c r="C2381" s="236" t="s">
        <v>3068</v>
      </c>
      <c r="D2381" s="236">
        <v>1</v>
      </c>
      <c r="E2381" s="236" t="s">
        <v>319</v>
      </c>
    </row>
    <row r="2382" spans="1:5" x14ac:dyDescent="0.25">
      <c r="A2382" s="236" t="s">
        <v>6515</v>
      </c>
      <c r="B2382" s="236">
        <v>35199</v>
      </c>
      <c r="C2382" s="236" t="s">
        <v>4336</v>
      </c>
      <c r="D2382" s="236">
        <v>1</v>
      </c>
      <c r="E2382" s="236" t="s">
        <v>319</v>
      </c>
    </row>
    <row r="2383" spans="1:5" x14ac:dyDescent="0.25">
      <c r="A2383" s="236" t="s">
        <v>8207</v>
      </c>
      <c r="B2383" s="236">
        <v>34621</v>
      </c>
      <c r="C2383" s="236" t="s">
        <v>8208</v>
      </c>
      <c r="D2383" s="236">
        <v>1</v>
      </c>
      <c r="E2383" s="236" t="s">
        <v>319</v>
      </c>
    </row>
    <row r="2384" spans="1:5" x14ac:dyDescent="0.25">
      <c r="A2384" s="236" t="s">
        <v>6516</v>
      </c>
      <c r="B2384" s="236">
        <v>35319</v>
      </c>
      <c r="C2384" s="236" t="s">
        <v>4337</v>
      </c>
      <c r="D2384" s="236">
        <v>1</v>
      </c>
      <c r="E2384" s="236" t="s">
        <v>319</v>
      </c>
    </row>
    <row r="2385" spans="1:5" x14ac:dyDescent="0.25">
      <c r="A2385" s="236" t="s">
        <v>5338</v>
      </c>
      <c r="B2385" s="236">
        <v>33509</v>
      </c>
      <c r="C2385" s="236" t="s">
        <v>988</v>
      </c>
      <c r="D2385" s="236">
        <v>1</v>
      </c>
      <c r="E2385" s="236" t="s">
        <v>319</v>
      </c>
    </row>
    <row r="2386" spans="1:5" x14ac:dyDescent="0.25">
      <c r="A2386" s="236" t="s">
        <v>5265</v>
      </c>
      <c r="B2386" s="236">
        <v>30542</v>
      </c>
      <c r="C2386" s="236" t="s">
        <v>751</v>
      </c>
      <c r="D2386" s="236">
        <v>1</v>
      </c>
      <c r="E2386" s="236" t="s">
        <v>319</v>
      </c>
    </row>
    <row r="2387" spans="1:5" x14ac:dyDescent="0.25">
      <c r="A2387" s="236" t="s">
        <v>5212</v>
      </c>
      <c r="B2387" s="236">
        <v>31572</v>
      </c>
      <c r="C2387" s="236" t="s">
        <v>618</v>
      </c>
      <c r="D2387" s="236">
        <v>1</v>
      </c>
      <c r="E2387" s="236" t="s">
        <v>319</v>
      </c>
    </row>
    <row r="2388" spans="1:5" x14ac:dyDescent="0.25">
      <c r="A2388" s="236" t="s">
        <v>6517</v>
      </c>
      <c r="B2388" s="236">
        <v>35479</v>
      </c>
      <c r="C2388" s="236" t="s">
        <v>4338</v>
      </c>
      <c r="D2388" s="236">
        <v>1</v>
      </c>
      <c r="E2388" s="236" t="s">
        <v>319</v>
      </c>
    </row>
    <row r="2389" spans="1:5" x14ac:dyDescent="0.25">
      <c r="A2389" s="236" t="s">
        <v>5463</v>
      </c>
      <c r="B2389" s="236">
        <v>30527</v>
      </c>
      <c r="C2389" s="236" t="s">
        <v>1464</v>
      </c>
      <c r="D2389" s="236">
        <v>1</v>
      </c>
      <c r="E2389" s="236" t="s">
        <v>319</v>
      </c>
    </row>
    <row r="2390" spans="1:5" x14ac:dyDescent="0.25">
      <c r="A2390" s="236" t="s">
        <v>5949</v>
      </c>
      <c r="B2390" s="236">
        <v>34701</v>
      </c>
      <c r="C2390" s="236" t="s">
        <v>2909</v>
      </c>
      <c r="D2390" s="236">
        <v>1</v>
      </c>
      <c r="E2390" s="236" t="s">
        <v>319</v>
      </c>
    </row>
    <row r="2391" spans="1:5" x14ac:dyDescent="0.25">
      <c r="A2391" s="236" t="s">
        <v>6268</v>
      </c>
      <c r="B2391" s="236">
        <v>36199</v>
      </c>
      <c r="C2391" s="236" t="s">
        <v>3916</v>
      </c>
      <c r="D2391" s="236">
        <v>1</v>
      </c>
      <c r="E2391" s="236" t="s">
        <v>319</v>
      </c>
    </row>
    <row r="2392" spans="1:5" x14ac:dyDescent="0.25">
      <c r="A2392" s="236" t="s">
        <v>6735</v>
      </c>
      <c r="B2392" s="236">
        <v>32344</v>
      </c>
      <c r="C2392" s="236" t="s">
        <v>8209</v>
      </c>
      <c r="D2392" s="236">
        <v>1</v>
      </c>
      <c r="E2392" s="236" t="s">
        <v>319</v>
      </c>
    </row>
    <row r="2393" spans="1:5" x14ac:dyDescent="0.25">
      <c r="A2393" s="236" t="s">
        <v>6548</v>
      </c>
      <c r="B2393" s="236">
        <v>8388</v>
      </c>
      <c r="C2393" s="236" t="s">
        <v>8210</v>
      </c>
      <c r="D2393" s="236">
        <v>1</v>
      </c>
      <c r="E2393" s="236" t="s">
        <v>319</v>
      </c>
    </row>
    <row r="2394" spans="1:5" x14ac:dyDescent="0.25">
      <c r="A2394" s="236" t="s">
        <v>6033</v>
      </c>
      <c r="B2394" s="236">
        <v>36382</v>
      </c>
      <c r="C2394" s="236" t="s">
        <v>8211</v>
      </c>
      <c r="D2394" s="236">
        <v>1</v>
      </c>
      <c r="E2394" s="236" t="s">
        <v>319</v>
      </c>
    </row>
    <row r="2395" spans="1:5" x14ac:dyDescent="0.25">
      <c r="A2395" s="236" t="s">
        <v>6034</v>
      </c>
      <c r="B2395" s="236">
        <v>37089</v>
      </c>
      <c r="C2395" s="236" t="s">
        <v>8212</v>
      </c>
      <c r="D2395" s="236">
        <v>1</v>
      </c>
      <c r="E2395" s="236" t="s">
        <v>319</v>
      </c>
    </row>
    <row r="2396" spans="1:5" x14ac:dyDescent="0.25">
      <c r="A2396" s="236" t="s">
        <v>6075</v>
      </c>
      <c r="B2396" s="236">
        <v>34493</v>
      </c>
      <c r="C2396" s="236" t="s">
        <v>8213</v>
      </c>
      <c r="D2396" s="236">
        <v>1</v>
      </c>
      <c r="E2396" s="236" t="s">
        <v>319</v>
      </c>
    </row>
    <row r="2397" spans="1:5" x14ac:dyDescent="0.25">
      <c r="A2397" s="236" t="s">
        <v>8214</v>
      </c>
      <c r="B2397" s="236">
        <v>34579</v>
      </c>
      <c r="C2397" s="236" t="s">
        <v>8215</v>
      </c>
      <c r="D2397" s="236">
        <v>1</v>
      </c>
      <c r="E2397" s="236" t="s">
        <v>319</v>
      </c>
    </row>
    <row r="2398" spans="1:5" x14ac:dyDescent="0.25">
      <c r="A2398" s="236" t="s">
        <v>8216</v>
      </c>
      <c r="B2398" s="236">
        <v>34658</v>
      </c>
      <c r="C2398" s="236" t="s">
        <v>8217</v>
      </c>
      <c r="D2398" s="236">
        <v>1</v>
      </c>
      <c r="E2398" s="236" t="s">
        <v>319</v>
      </c>
    </row>
    <row r="2399" spans="1:5" x14ac:dyDescent="0.25">
      <c r="A2399" s="236" t="s">
        <v>8218</v>
      </c>
      <c r="B2399" s="236">
        <v>34731</v>
      </c>
      <c r="C2399" s="236" t="s">
        <v>8219</v>
      </c>
      <c r="D2399" s="236">
        <v>1</v>
      </c>
      <c r="E2399" s="236" t="s">
        <v>319</v>
      </c>
    </row>
    <row r="2400" spans="1:5" x14ac:dyDescent="0.25">
      <c r="A2400" s="236" t="s">
        <v>8220</v>
      </c>
      <c r="B2400" s="236">
        <v>34734</v>
      </c>
      <c r="C2400" s="236" t="s">
        <v>8221</v>
      </c>
      <c r="D2400" s="236">
        <v>1</v>
      </c>
      <c r="E2400" s="236" t="s">
        <v>319</v>
      </c>
    </row>
    <row r="2401" spans="1:6" x14ac:dyDescent="0.25">
      <c r="A2401" s="236" t="s">
        <v>8222</v>
      </c>
      <c r="B2401" s="236">
        <v>34740</v>
      </c>
      <c r="C2401" s="236" t="s">
        <v>8223</v>
      </c>
      <c r="D2401" s="236">
        <v>1</v>
      </c>
      <c r="E2401" s="236" t="s">
        <v>319</v>
      </c>
    </row>
    <row r="2402" spans="1:6" x14ac:dyDescent="0.25">
      <c r="A2402" s="236" t="s">
        <v>8224</v>
      </c>
      <c r="B2402" s="236">
        <v>34737</v>
      </c>
      <c r="C2402" s="236" t="s">
        <v>8225</v>
      </c>
      <c r="D2402" s="236">
        <v>1</v>
      </c>
      <c r="E2402" s="236" t="s">
        <v>319</v>
      </c>
    </row>
    <row r="2403" spans="1:6" x14ac:dyDescent="0.25">
      <c r="A2403" s="236" t="s">
        <v>6067</v>
      </c>
      <c r="B2403" s="236">
        <v>34013</v>
      </c>
      <c r="C2403" s="236" t="s">
        <v>8226</v>
      </c>
      <c r="D2403" s="236">
        <v>1</v>
      </c>
      <c r="E2403" s="236" t="s">
        <v>319</v>
      </c>
    </row>
    <row r="2404" spans="1:6" x14ac:dyDescent="0.25">
      <c r="A2404" s="236" t="s">
        <v>8227</v>
      </c>
      <c r="B2404" s="236">
        <v>34567</v>
      </c>
      <c r="C2404" s="236" t="s">
        <v>8228</v>
      </c>
      <c r="D2404" s="236">
        <v>1</v>
      </c>
      <c r="E2404" s="236" t="s">
        <v>319</v>
      </c>
    </row>
    <row r="2405" spans="1:6" x14ac:dyDescent="0.25">
      <c r="A2405" s="236" t="s">
        <v>6360</v>
      </c>
      <c r="B2405" s="236">
        <v>31969</v>
      </c>
      <c r="C2405" s="236" t="s">
        <v>8229</v>
      </c>
      <c r="D2405" s="236">
        <v>1</v>
      </c>
      <c r="E2405" s="236" t="s">
        <v>319</v>
      </c>
      <c r="F2405" s="236" t="s">
        <v>7985</v>
      </c>
    </row>
    <row r="2406" spans="1:6" x14ac:dyDescent="0.25">
      <c r="A2406" s="236" t="s">
        <v>5464</v>
      </c>
      <c r="B2406" s="236">
        <v>31389</v>
      </c>
      <c r="C2406" s="236" t="s">
        <v>1469</v>
      </c>
      <c r="D2406" s="236">
        <v>1</v>
      </c>
      <c r="E2406" s="236" t="s">
        <v>319</v>
      </c>
    </row>
    <row r="2407" spans="1:6" x14ac:dyDescent="0.25">
      <c r="A2407" s="236" t="s">
        <v>6361</v>
      </c>
      <c r="B2407" s="236">
        <v>31041</v>
      </c>
      <c r="C2407" s="236" t="s">
        <v>8230</v>
      </c>
      <c r="D2407" s="236">
        <v>1</v>
      </c>
      <c r="E2407" s="236" t="s">
        <v>319</v>
      </c>
    </row>
    <row r="2408" spans="1:6" x14ac:dyDescent="0.25">
      <c r="A2408" s="236" t="s">
        <v>6399</v>
      </c>
      <c r="B2408" s="236">
        <v>7877</v>
      </c>
      <c r="C2408" s="236" t="s">
        <v>4191</v>
      </c>
      <c r="D2408" s="236">
        <v>1</v>
      </c>
      <c r="E2408" s="236" t="s">
        <v>319</v>
      </c>
    </row>
    <row r="2409" spans="1:6" x14ac:dyDescent="0.25">
      <c r="A2409" s="236" t="s">
        <v>6400</v>
      </c>
      <c r="B2409" s="236">
        <v>7889</v>
      </c>
      <c r="C2409" s="236" t="s">
        <v>4196</v>
      </c>
      <c r="D2409" s="236">
        <v>1</v>
      </c>
      <c r="E2409" s="236" t="s">
        <v>319</v>
      </c>
    </row>
    <row r="2410" spans="1:6" x14ac:dyDescent="0.25">
      <c r="A2410" s="236" t="s">
        <v>6518</v>
      </c>
      <c r="B2410" s="236">
        <v>35059</v>
      </c>
      <c r="C2410" s="236" t="s">
        <v>4339</v>
      </c>
      <c r="D2410" s="236">
        <v>1</v>
      </c>
      <c r="E2410" s="236" t="s">
        <v>319</v>
      </c>
    </row>
    <row r="2411" spans="1:6" x14ac:dyDescent="0.25">
      <c r="A2411" s="236" t="s">
        <v>5764</v>
      </c>
      <c r="B2411" s="236">
        <v>34746</v>
      </c>
      <c r="C2411" s="236" t="s">
        <v>2249</v>
      </c>
      <c r="D2411" s="236">
        <v>1</v>
      </c>
      <c r="E2411" s="236" t="s">
        <v>319</v>
      </c>
    </row>
    <row r="2412" spans="1:6" x14ac:dyDescent="0.25">
      <c r="A2412" s="236" t="s">
        <v>5465</v>
      </c>
      <c r="B2412" s="236">
        <v>31392</v>
      </c>
      <c r="C2412" s="236" t="s">
        <v>1472</v>
      </c>
      <c r="D2412" s="236">
        <v>1</v>
      </c>
      <c r="E2412" s="236" t="s">
        <v>319</v>
      </c>
    </row>
    <row r="2413" spans="1:6" x14ac:dyDescent="0.25">
      <c r="A2413" s="236" t="s">
        <v>6269</v>
      </c>
      <c r="B2413" s="236">
        <v>7974</v>
      </c>
      <c r="C2413" s="236" t="s">
        <v>3922</v>
      </c>
      <c r="D2413" s="236">
        <v>1</v>
      </c>
      <c r="E2413" s="236" t="s">
        <v>319</v>
      </c>
    </row>
    <row r="2414" spans="1:6" x14ac:dyDescent="0.25">
      <c r="A2414" s="236" t="s">
        <v>6600</v>
      </c>
      <c r="B2414" s="236">
        <v>30948</v>
      </c>
      <c r="C2414" s="236" t="s">
        <v>8231</v>
      </c>
      <c r="D2414" s="236">
        <v>1</v>
      </c>
      <c r="E2414" s="236" t="s">
        <v>319</v>
      </c>
    </row>
    <row r="2415" spans="1:6" x14ac:dyDescent="0.25">
      <c r="A2415" s="236" t="s">
        <v>6151</v>
      </c>
      <c r="B2415" s="236">
        <v>7340</v>
      </c>
      <c r="C2415" s="236" t="s">
        <v>3391</v>
      </c>
      <c r="D2415" s="236">
        <v>1</v>
      </c>
      <c r="E2415" s="236" t="s">
        <v>319</v>
      </c>
    </row>
    <row r="2416" spans="1:6" x14ac:dyDescent="0.25">
      <c r="A2416" s="236" t="s">
        <v>6270</v>
      </c>
      <c r="B2416" s="236">
        <v>36435</v>
      </c>
      <c r="C2416" s="236" t="s">
        <v>3928</v>
      </c>
      <c r="D2416" s="236">
        <v>1</v>
      </c>
      <c r="E2416" s="236" t="s">
        <v>319</v>
      </c>
    </row>
    <row r="2417" spans="1:6" x14ac:dyDescent="0.25">
      <c r="A2417" s="236" t="s">
        <v>5765</v>
      </c>
      <c r="B2417" s="236">
        <v>36584</v>
      </c>
      <c r="C2417" s="236" t="s">
        <v>2252</v>
      </c>
      <c r="D2417" s="236">
        <v>1</v>
      </c>
      <c r="E2417" s="236" t="s">
        <v>319</v>
      </c>
    </row>
    <row r="2418" spans="1:6" x14ac:dyDescent="0.25">
      <c r="A2418" s="236" t="s">
        <v>5950</v>
      </c>
      <c r="B2418" s="236">
        <v>36136</v>
      </c>
      <c r="C2418" s="236" t="s">
        <v>2910</v>
      </c>
      <c r="D2418" s="236">
        <v>1</v>
      </c>
      <c r="E2418" s="236" t="s">
        <v>319</v>
      </c>
    </row>
    <row r="2419" spans="1:6" x14ac:dyDescent="0.25">
      <c r="A2419" s="236" t="s">
        <v>5951</v>
      </c>
      <c r="B2419" s="236">
        <v>38532</v>
      </c>
      <c r="C2419" s="236" t="s">
        <v>2915</v>
      </c>
      <c r="D2419" s="236">
        <v>1</v>
      </c>
      <c r="E2419" s="236" t="s">
        <v>319</v>
      </c>
    </row>
    <row r="2420" spans="1:6" x14ac:dyDescent="0.25">
      <c r="A2420" s="236" t="s">
        <v>6362</v>
      </c>
      <c r="B2420" s="236">
        <v>31014</v>
      </c>
      <c r="C2420" s="236" t="s">
        <v>8232</v>
      </c>
      <c r="D2420" s="236">
        <v>1</v>
      </c>
      <c r="E2420" s="236" t="s">
        <v>319</v>
      </c>
    </row>
    <row r="2421" spans="1:6" x14ac:dyDescent="0.25">
      <c r="A2421" s="236" t="s">
        <v>6736</v>
      </c>
      <c r="B2421" s="236">
        <v>38235</v>
      </c>
      <c r="C2421" s="236" t="s">
        <v>8233</v>
      </c>
      <c r="D2421" s="236">
        <v>1</v>
      </c>
      <c r="E2421" s="236" t="s">
        <v>319</v>
      </c>
    </row>
    <row r="2422" spans="1:6" x14ac:dyDescent="0.25">
      <c r="A2422" s="236" t="s">
        <v>5952</v>
      </c>
      <c r="B2422" s="236">
        <v>36683</v>
      </c>
      <c r="C2422" s="236" t="s">
        <v>2916</v>
      </c>
      <c r="D2422" s="236">
        <v>1</v>
      </c>
      <c r="E2422" s="236" t="s">
        <v>319</v>
      </c>
    </row>
    <row r="2423" spans="1:6" x14ac:dyDescent="0.25">
      <c r="A2423" s="236" t="s">
        <v>5530</v>
      </c>
      <c r="B2423" s="236">
        <v>29120</v>
      </c>
      <c r="C2423" s="236" t="s">
        <v>1662</v>
      </c>
      <c r="D2423" s="236">
        <v>1</v>
      </c>
      <c r="E2423" s="236" t="s">
        <v>319</v>
      </c>
    </row>
    <row r="2424" spans="1:6" x14ac:dyDescent="0.25">
      <c r="A2424" s="236" t="s">
        <v>6271</v>
      </c>
      <c r="B2424" s="236">
        <v>8004</v>
      </c>
      <c r="C2424" s="236" t="s">
        <v>3931</v>
      </c>
      <c r="D2424" s="236">
        <v>1</v>
      </c>
      <c r="E2424" s="236" t="s">
        <v>319</v>
      </c>
    </row>
    <row r="2425" spans="1:6" x14ac:dyDescent="0.25">
      <c r="A2425" s="236" t="s">
        <v>5766</v>
      </c>
      <c r="B2425" s="236">
        <v>36589</v>
      </c>
      <c r="C2425" s="236" t="s">
        <v>2254</v>
      </c>
      <c r="D2425" s="236">
        <v>1</v>
      </c>
      <c r="E2425" s="236" t="s">
        <v>319</v>
      </c>
    </row>
    <row r="2426" spans="1:6" x14ac:dyDescent="0.25">
      <c r="A2426" s="236" t="s">
        <v>5953</v>
      </c>
      <c r="B2426" s="236">
        <v>34087</v>
      </c>
      <c r="C2426" s="236" t="s">
        <v>2917</v>
      </c>
      <c r="D2426" s="236">
        <v>1</v>
      </c>
      <c r="E2426" s="236" t="s">
        <v>319</v>
      </c>
    </row>
    <row r="2427" spans="1:6" x14ac:dyDescent="0.25">
      <c r="A2427" s="236" t="s">
        <v>6152</v>
      </c>
      <c r="B2427" s="236">
        <v>35952</v>
      </c>
      <c r="C2427" s="236" t="s">
        <v>3396</v>
      </c>
      <c r="D2427" s="236">
        <v>1</v>
      </c>
      <c r="E2427" s="236" t="s">
        <v>319</v>
      </c>
      <c r="F2427" s="236" t="s">
        <v>8234</v>
      </c>
    </row>
    <row r="2428" spans="1:6" x14ac:dyDescent="0.25">
      <c r="A2428" s="236" t="s">
        <v>5767</v>
      </c>
      <c r="B2428" s="236">
        <v>34404</v>
      </c>
      <c r="C2428" s="236" t="s">
        <v>2256</v>
      </c>
      <c r="D2428" s="236">
        <v>1</v>
      </c>
      <c r="E2428" s="236" t="s">
        <v>319</v>
      </c>
    </row>
    <row r="2429" spans="1:6" x14ac:dyDescent="0.25">
      <c r="A2429" s="236" t="s">
        <v>5954</v>
      </c>
      <c r="B2429" s="236">
        <v>7910</v>
      </c>
      <c r="C2429" s="236" t="s">
        <v>2921</v>
      </c>
      <c r="D2429" s="236">
        <v>1</v>
      </c>
      <c r="E2429" s="236" t="s">
        <v>319</v>
      </c>
    </row>
    <row r="2430" spans="1:6" x14ac:dyDescent="0.25">
      <c r="A2430" s="236" t="s">
        <v>5531</v>
      </c>
      <c r="B2430" s="236">
        <v>8333</v>
      </c>
      <c r="C2430" s="236" t="s">
        <v>1666</v>
      </c>
      <c r="D2430" s="236">
        <v>1</v>
      </c>
      <c r="E2430" s="236" t="s">
        <v>319</v>
      </c>
    </row>
    <row r="2431" spans="1:6" x14ac:dyDescent="0.25">
      <c r="A2431" s="236" t="s">
        <v>5839</v>
      </c>
      <c r="B2431" s="236">
        <v>33535</v>
      </c>
      <c r="C2431" s="236" t="s">
        <v>2487</v>
      </c>
      <c r="D2431" s="236">
        <v>1</v>
      </c>
      <c r="E2431" s="236" t="s">
        <v>319</v>
      </c>
    </row>
    <row r="2432" spans="1:6" x14ac:dyDescent="0.25">
      <c r="A2432" s="236" t="s">
        <v>6272</v>
      </c>
      <c r="B2432" s="236">
        <v>32695</v>
      </c>
      <c r="C2432" s="236" t="s">
        <v>3933</v>
      </c>
      <c r="D2432" s="236">
        <v>1</v>
      </c>
      <c r="E2432" s="236" t="s">
        <v>319</v>
      </c>
    </row>
    <row r="2433" spans="1:5" x14ac:dyDescent="0.25">
      <c r="A2433" s="236" t="s">
        <v>6273</v>
      </c>
      <c r="B2433" s="236">
        <v>36249</v>
      </c>
      <c r="C2433" s="236" t="s">
        <v>3939</v>
      </c>
      <c r="D2433" s="236">
        <v>1</v>
      </c>
      <c r="E2433" s="236" t="s">
        <v>319</v>
      </c>
    </row>
    <row r="2434" spans="1:5" x14ac:dyDescent="0.25">
      <c r="A2434" s="236" t="s">
        <v>5768</v>
      </c>
      <c r="B2434" s="236">
        <v>34812</v>
      </c>
      <c r="C2434" s="236" t="s">
        <v>2258</v>
      </c>
      <c r="D2434" s="236">
        <v>1</v>
      </c>
      <c r="E2434" s="236" t="s">
        <v>319</v>
      </c>
    </row>
    <row r="2435" spans="1:5" x14ac:dyDescent="0.25">
      <c r="A2435" s="236" t="s">
        <v>8235</v>
      </c>
      <c r="B2435" s="236">
        <v>34692</v>
      </c>
      <c r="C2435" s="236" t="s">
        <v>8236</v>
      </c>
      <c r="D2435" s="236">
        <v>1</v>
      </c>
      <c r="E2435" s="236" t="s">
        <v>319</v>
      </c>
    </row>
    <row r="2436" spans="1:5" x14ac:dyDescent="0.25">
      <c r="A2436" s="236" t="s">
        <v>8237</v>
      </c>
      <c r="B2436" s="236">
        <v>34642</v>
      </c>
      <c r="C2436" s="236" t="s">
        <v>8238</v>
      </c>
      <c r="D2436" s="236">
        <v>1</v>
      </c>
      <c r="E2436" s="236" t="s">
        <v>319</v>
      </c>
    </row>
    <row r="2437" spans="1:5" x14ac:dyDescent="0.25">
      <c r="A2437" s="236" t="s">
        <v>6035</v>
      </c>
      <c r="B2437" s="236">
        <v>34674</v>
      </c>
      <c r="C2437" s="236" t="s">
        <v>8239</v>
      </c>
      <c r="D2437" s="236">
        <v>1</v>
      </c>
      <c r="E2437" s="236" t="s">
        <v>319</v>
      </c>
    </row>
    <row r="2438" spans="1:5" x14ac:dyDescent="0.25">
      <c r="A2438" s="236" t="s">
        <v>6068</v>
      </c>
      <c r="B2438" s="236">
        <v>34675</v>
      </c>
      <c r="C2438" s="236" t="s">
        <v>8240</v>
      </c>
      <c r="D2438" s="236">
        <v>1</v>
      </c>
      <c r="E2438" s="236" t="s">
        <v>319</v>
      </c>
    </row>
    <row r="2439" spans="1:5" x14ac:dyDescent="0.25">
      <c r="A2439" s="236" t="s">
        <v>6069</v>
      </c>
      <c r="B2439" s="236">
        <v>34678</v>
      </c>
      <c r="C2439" s="236" t="s">
        <v>8241</v>
      </c>
      <c r="D2439" s="236">
        <v>1</v>
      </c>
      <c r="E2439" s="236" t="s">
        <v>319</v>
      </c>
    </row>
    <row r="2440" spans="1:5" x14ac:dyDescent="0.25">
      <c r="A2440" s="236" t="s">
        <v>6274</v>
      </c>
      <c r="B2440" s="236">
        <v>36362</v>
      </c>
      <c r="C2440" s="236" t="s">
        <v>3945</v>
      </c>
      <c r="D2440" s="236">
        <v>1</v>
      </c>
      <c r="E2440" s="236" t="s">
        <v>319</v>
      </c>
    </row>
    <row r="2441" spans="1:5" x14ac:dyDescent="0.25">
      <c r="A2441" s="236" t="s">
        <v>5232</v>
      </c>
      <c r="B2441" s="236">
        <v>8292</v>
      </c>
      <c r="C2441" s="236" t="s">
        <v>8242</v>
      </c>
      <c r="D2441" s="236">
        <v>1</v>
      </c>
      <c r="E2441" s="236" t="s">
        <v>319</v>
      </c>
    </row>
    <row r="2442" spans="1:5" x14ac:dyDescent="0.25">
      <c r="A2442" s="236" t="s">
        <v>6519</v>
      </c>
      <c r="B2442" s="236">
        <v>35444</v>
      </c>
      <c r="C2442" s="236" t="s">
        <v>4340</v>
      </c>
      <c r="D2442" s="236">
        <v>1</v>
      </c>
      <c r="E2442" s="236" t="s">
        <v>319</v>
      </c>
    </row>
    <row r="2443" spans="1:5" x14ac:dyDescent="0.25">
      <c r="A2443" s="236" t="s">
        <v>6617</v>
      </c>
      <c r="B2443" s="236">
        <v>33425</v>
      </c>
      <c r="C2443" s="236" t="s">
        <v>4395</v>
      </c>
      <c r="D2443" s="236">
        <v>1</v>
      </c>
      <c r="E2443" s="236" t="s">
        <v>319</v>
      </c>
    </row>
    <row r="2444" spans="1:5" x14ac:dyDescent="0.25">
      <c r="A2444" s="236" t="s">
        <v>5955</v>
      </c>
      <c r="B2444" s="236">
        <v>36673</v>
      </c>
      <c r="C2444" s="236" t="s">
        <v>2925</v>
      </c>
      <c r="D2444" s="236">
        <v>1</v>
      </c>
      <c r="E2444" s="236" t="s">
        <v>319</v>
      </c>
    </row>
    <row r="2445" spans="1:5" x14ac:dyDescent="0.25">
      <c r="A2445" s="236" t="s">
        <v>5198</v>
      </c>
      <c r="B2445" s="236">
        <v>31632</v>
      </c>
      <c r="C2445" s="236" t="s">
        <v>581</v>
      </c>
      <c r="D2445" s="236">
        <v>1</v>
      </c>
      <c r="E2445" s="236" t="s">
        <v>319</v>
      </c>
    </row>
    <row r="2446" spans="1:5" x14ac:dyDescent="0.25">
      <c r="A2446" s="236" t="s">
        <v>5769</v>
      </c>
      <c r="B2446" s="236">
        <v>38375</v>
      </c>
      <c r="C2446" s="236" t="s">
        <v>2261</v>
      </c>
      <c r="D2446" s="236">
        <v>1</v>
      </c>
      <c r="E2446" s="236" t="s">
        <v>319</v>
      </c>
    </row>
    <row r="2447" spans="1:5" x14ac:dyDescent="0.25">
      <c r="A2447" s="236" t="s">
        <v>5466</v>
      </c>
      <c r="B2447" s="236">
        <v>32787</v>
      </c>
      <c r="C2447" s="236" t="s">
        <v>1476</v>
      </c>
      <c r="D2447" s="236">
        <v>1</v>
      </c>
      <c r="E2447" s="236" t="s">
        <v>319</v>
      </c>
    </row>
    <row r="2448" spans="1:5" x14ac:dyDescent="0.25">
      <c r="A2448" s="236" t="s">
        <v>6036</v>
      </c>
      <c r="B2448" s="236">
        <v>35692</v>
      </c>
      <c r="C2448" s="236" t="s">
        <v>8243</v>
      </c>
      <c r="D2448" s="236">
        <v>1</v>
      </c>
      <c r="E2448" s="236" t="s">
        <v>319</v>
      </c>
    </row>
    <row r="2449" spans="1:5" x14ac:dyDescent="0.25">
      <c r="A2449" s="236" t="s">
        <v>6737</v>
      </c>
      <c r="B2449" s="236">
        <v>34419</v>
      </c>
      <c r="C2449" s="236" t="s">
        <v>8244</v>
      </c>
      <c r="D2449" s="236">
        <v>1</v>
      </c>
      <c r="E2449" s="236" t="s">
        <v>319</v>
      </c>
    </row>
    <row r="2450" spans="1:5" x14ac:dyDescent="0.25">
      <c r="A2450" s="236" t="s">
        <v>6738</v>
      </c>
      <c r="B2450" s="236">
        <v>32414</v>
      </c>
      <c r="C2450" s="236" t="s">
        <v>8245</v>
      </c>
      <c r="D2450" s="236">
        <v>1</v>
      </c>
      <c r="E2450" s="236" t="s">
        <v>319</v>
      </c>
    </row>
    <row r="2451" spans="1:5" x14ac:dyDescent="0.25">
      <c r="A2451" s="236" t="s">
        <v>6739</v>
      </c>
      <c r="B2451" s="236">
        <v>32341</v>
      </c>
      <c r="C2451" s="236" t="s">
        <v>8246</v>
      </c>
      <c r="D2451" s="236">
        <v>1</v>
      </c>
      <c r="E2451" s="236" t="s">
        <v>319</v>
      </c>
    </row>
    <row r="2452" spans="1:5" x14ac:dyDescent="0.25">
      <c r="A2452" s="236" t="s">
        <v>6000</v>
      </c>
      <c r="B2452" s="236">
        <v>32661</v>
      </c>
      <c r="C2452" s="236" t="s">
        <v>3070</v>
      </c>
      <c r="D2452" s="236">
        <v>1</v>
      </c>
      <c r="E2452" s="236" t="s">
        <v>319</v>
      </c>
    </row>
    <row r="2453" spans="1:5" x14ac:dyDescent="0.25">
      <c r="A2453" s="236" t="s">
        <v>5467</v>
      </c>
      <c r="B2453" s="236">
        <v>29171</v>
      </c>
      <c r="C2453" s="236" t="s">
        <v>1479</v>
      </c>
      <c r="D2453" s="236">
        <v>1</v>
      </c>
      <c r="E2453" s="236" t="s">
        <v>319</v>
      </c>
    </row>
    <row r="2454" spans="1:5" x14ac:dyDescent="0.25">
      <c r="A2454" s="236" t="s">
        <v>5199</v>
      </c>
      <c r="B2454" s="236">
        <v>8066</v>
      </c>
      <c r="C2454" s="236" t="s">
        <v>585</v>
      </c>
      <c r="D2454" s="236">
        <v>1</v>
      </c>
      <c r="E2454" s="236" t="s">
        <v>319</v>
      </c>
    </row>
    <row r="2455" spans="1:5" x14ac:dyDescent="0.25">
      <c r="A2455" s="236" t="s">
        <v>6740</v>
      </c>
      <c r="B2455" s="236">
        <v>32598</v>
      </c>
      <c r="C2455" s="236" t="s">
        <v>8247</v>
      </c>
      <c r="D2455" s="236">
        <v>1</v>
      </c>
      <c r="E2455" s="236" t="s">
        <v>319</v>
      </c>
    </row>
    <row r="2456" spans="1:5" x14ac:dyDescent="0.25">
      <c r="A2456" s="236" t="s">
        <v>6741</v>
      </c>
      <c r="B2456" s="236">
        <v>32523</v>
      </c>
      <c r="C2456" s="236" t="s">
        <v>8248</v>
      </c>
      <c r="D2456" s="236">
        <v>1</v>
      </c>
      <c r="E2456" s="236" t="s">
        <v>319</v>
      </c>
    </row>
    <row r="2457" spans="1:5" x14ac:dyDescent="0.25">
      <c r="A2457" s="236" t="s">
        <v>5200</v>
      </c>
      <c r="B2457" s="236">
        <v>29856</v>
      </c>
      <c r="C2457" s="236" t="s">
        <v>590</v>
      </c>
      <c r="D2457" s="236">
        <v>1</v>
      </c>
      <c r="E2457" s="236" t="s">
        <v>319</v>
      </c>
    </row>
    <row r="2458" spans="1:5" x14ac:dyDescent="0.25">
      <c r="A2458" s="236" t="s">
        <v>5956</v>
      </c>
      <c r="B2458" s="236">
        <v>7909</v>
      </c>
      <c r="C2458" s="236" t="s">
        <v>2926</v>
      </c>
      <c r="D2458" s="236">
        <v>1</v>
      </c>
      <c r="E2458" s="236" t="s">
        <v>319</v>
      </c>
    </row>
    <row r="2459" spans="1:5" x14ac:dyDescent="0.25">
      <c r="A2459" s="236" t="s">
        <v>5468</v>
      </c>
      <c r="B2459" s="236">
        <v>8313</v>
      </c>
      <c r="C2459" s="236" t="s">
        <v>1483</v>
      </c>
      <c r="D2459" s="236">
        <v>1</v>
      </c>
      <c r="E2459" s="236" t="s">
        <v>319</v>
      </c>
    </row>
    <row r="2460" spans="1:5" x14ac:dyDescent="0.25">
      <c r="A2460" s="236" t="s">
        <v>5770</v>
      </c>
      <c r="B2460" s="236">
        <v>34374</v>
      </c>
      <c r="C2460" s="236" t="s">
        <v>2263</v>
      </c>
      <c r="D2460" s="236">
        <v>1</v>
      </c>
      <c r="E2460" s="236" t="s">
        <v>319</v>
      </c>
    </row>
    <row r="2461" spans="1:5" x14ac:dyDescent="0.25">
      <c r="A2461" s="236" t="s">
        <v>6593</v>
      </c>
      <c r="B2461" s="236">
        <v>33429</v>
      </c>
      <c r="C2461" s="236" t="s">
        <v>188</v>
      </c>
      <c r="D2461" s="236">
        <v>1</v>
      </c>
      <c r="E2461" s="236" t="s">
        <v>319</v>
      </c>
    </row>
    <row r="2462" spans="1:5" x14ac:dyDescent="0.25">
      <c r="A2462" s="236" t="s">
        <v>5840</v>
      </c>
      <c r="B2462" s="236">
        <v>7474</v>
      </c>
      <c r="C2462" s="236" t="s">
        <v>2489</v>
      </c>
      <c r="D2462" s="236">
        <v>1</v>
      </c>
      <c r="E2462" s="236" t="s">
        <v>319</v>
      </c>
    </row>
    <row r="2463" spans="1:5" x14ac:dyDescent="0.25">
      <c r="A2463" s="236" t="s">
        <v>5266</v>
      </c>
      <c r="B2463" s="236">
        <v>31629</v>
      </c>
      <c r="C2463" s="236" t="s">
        <v>756</v>
      </c>
      <c r="D2463" s="236">
        <v>1</v>
      </c>
      <c r="E2463" s="236" t="s">
        <v>319</v>
      </c>
    </row>
    <row r="2464" spans="1:5" x14ac:dyDescent="0.25">
      <c r="A2464" s="236" t="s">
        <v>6275</v>
      </c>
      <c r="B2464" s="236">
        <v>38554</v>
      </c>
      <c r="C2464" s="236" t="s">
        <v>3949</v>
      </c>
      <c r="D2464" s="236">
        <v>1</v>
      </c>
      <c r="E2464" s="236" t="s">
        <v>319</v>
      </c>
    </row>
    <row r="2465" spans="1:5" x14ac:dyDescent="0.25">
      <c r="A2465" s="236" t="s">
        <v>6520</v>
      </c>
      <c r="B2465" s="236">
        <v>35982</v>
      </c>
      <c r="C2465" s="236" t="s">
        <v>4341</v>
      </c>
      <c r="D2465" s="236">
        <v>1</v>
      </c>
      <c r="E2465" s="236" t="s">
        <v>319</v>
      </c>
    </row>
    <row r="2466" spans="1:5" x14ac:dyDescent="0.25">
      <c r="A2466" s="236" t="s">
        <v>5339</v>
      </c>
      <c r="B2466" s="236">
        <v>33969</v>
      </c>
      <c r="C2466" s="236" t="s">
        <v>989</v>
      </c>
      <c r="D2466" s="236">
        <v>1</v>
      </c>
      <c r="E2466" s="236" t="s">
        <v>319</v>
      </c>
    </row>
    <row r="2467" spans="1:5" x14ac:dyDescent="0.25">
      <c r="A2467" s="236" t="s">
        <v>5217</v>
      </c>
      <c r="B2467" s="236">
        <v>36774</v>
      </c>
      <c r="C2467" s="236" t="s">
        <v>631</v>
      </c>
      <c r="D2467" s="236">
        <v>1</v>
      </c>
      <c r="E2467" s="236" t="s">
        <v>319</v>
      </c>
    </row>
    <row r="2468" spans="1:5" x14ac:dyDescent="0.25">
      <c r="A2468" s="236" t="s">
        <v>5841</v>
      </c>
      <c r="B2468" s="236">
        <v>7766</v>
      </c>
      <c r="C2468" s="236" t="s">
        <v>2495</v>
      </c>
      <c r="D2468" s="236">
        <v>1</v>
      </c>
      <c r="E2468" s="236" t="s">
        <v>319</v>
      </c>
    </row>
    <row r="2469" spans="1:5" x14ac:dyDescent="0.25">
      <c r="A2469" s="236" t="s">
        <v>6521</v>
      </c>
      <c r="B2469" s="236">
        <v>36002</v>
      </c>
      <c r="C2469" s="236" t="s">
        <v>4342</v>
      </c>
      <c r="D2469" s="236">
        <v>1</v>
      </c>
      <c r="E2469" s="236" t="s">
        <v>319</v>
      </c>
    </row>
    <row r="2470" spans="1:5" x14ac:dyDescent="0.25">
      <c r="A2470" s="236" t="s">
        <v>6153</v>
      </c>
      <c r="B2470" s="236">
        <v>32631</v>
      </c>
      <c r="C2470" s="236" t="s">
        <v>3398</v>
      </c>
      <c r="D2470" s="236">
        <v>1</v>
      </c>
      <c r="E2470" s="236" t="s">
        <v>319</v>
      </c>
    </row>
    <row r="2471" spans="1:5" x14ac:dyDescent="0.25">
      <c r="A2471" s="236" t="s">
        <v>6154</v>
      </c>
      <c r="B2471" s="236">
        <v>29037</v>
      </c>
      <c r="C2471" s="236" t="s">
        <v>3400</v>
      </c>
      <c r="D2471" s="236">
        <v>1</v>
      </c>
      <c r="E2471" s="236" t="s">
        <v>319</v>
      </c>
    </row>
    <row r="2472" spans="1:5" x14ac:dyDescent="0.25">
      <c r="A2472" s="236" t="s">
        <v>5177</v>
      </c>
      <c r="B2472" s="236">
        <v>8378</v>
      </c>
      <c r="C2472" s="236" t="s">
        <v>487</v>
      </c>
      <c r="D2472" s="236">
        <v>1</v>
      </c>
      <c r="E2472" s="236" t="s">
        <v>319</v>
      </c>
    </row>
    <row r="2473" spans="1:5" x14ac:dyDescent="0.25">
      <c r="A2473" s="236" t="s">
        <v>5267</v>
      </c>
      <c r="B2473" s="236">
        <v>33886</v>
      </c>
      <c r="C2473" s="236" t="s">
        <v>758</v>
      </c>
      <c r="D2473" s="236">
        <v>1</v>
      </c>
      <c r="E2473" s="236" t="s">
        <v>319</v>
      </c>
    </row>
    <row r="2474" spans="1:5" x14ac:dyDescent="0.25">
      <c r="A2474" s="236" t="s">
        <v>6401</v>
      </c>
      <c r="B2474" s="236">
        <v>8343</v>
      </c>
      <c r="C2474" s="236" t="s">
        <v>4202</v>
      </c>
      <c r="D2474" s="236">
        <v>1</v>
      </c>
      <c r="E2474" s="236" t="s">
        <v>319</v>
      </c>
    </row>
    <row r="2475" spans="1:5" x14ac:dyDescent="0.25">
      <c r="A2475" s="236" t="s">
        <v>6276</v>
      </c>
      <c r="B2475" s="236">
        <v>37005</v>
      </c>
      <c r="C2475" s="236" t="s">
        <v>3952</v>
      </c>
      <c r="D2475" s="236">
        <v>1</v>
      </c>
      <c r="E2475" s="236" t="s">
        <v>319</v>
      </c>
    </row>
    <row r="2476" spans="1:5" x14ac:dyDescent="0.25">
      <c r="A2476" s="236" t="s">
        <v>6568</v>
      </c>
      <c r="B2476" s="236">
        <v>32358</v>
      </c>
      <c r="C2476" s="236" t="s">
        <v>8249</v>
      </c>
      <c r="D2476" s="236">
        <v>1</v>
      </c>
      <c r="E2476" s="236" t="s">
        <v>319</v>
      </c>
    </row>
    <row r="2477" spans="1:5" x14ac:dyDescent="0.25">
      <c r="A2477" s="236" t="s">
        <v>6277</v>
      </c>
      <c r="B2477" s="236">
        <v>8007</v>
      </c>
      <c r="C2477" s="236" t="s">
        <v>3954</v>
      </c>
      <c r="D2477" s="236">
        <v>1</v>
      </c>
      <c r="E2477" s="236" t="s">
        <v>319</v>
      </c>
    </row>
    <row r="2478" spans="1:5" x14ac:dyDescent="0.25">
      <c r="A2478" s="236" t="s">
        <v>6522</v>
      </c>
      <c r="B2478" s="236">
        <v>35169</v>
      </c>
      <c r="C2478" s="236" t="s">
        <v>4343</v>
      </c>
      <c r="D2478" s="236">
        <v>1</v>
      </c>
      <c r="E2478" s="236" t="s">
        <v>319</v>
      </c>
    </row>
    <row r="2479" spans="1:5" x14ac:dyDescent="0.25">
      <c r="A2479" s="236" t="s">
        <v>6523</v>
      </c>
      <c r="B2479" s="236">
        <v>35244</v>
      </c>
      <c r="C2479" s="236" t="s">
        <v>4344</v>
      </c>
      <c r="D2479" s="236">
        <v>1</v>
      </c>
      <c r="E2479" s="236" t="s">
        <v>319</v>
      </c>
    </row>
    <row r="2480" spans="1:5" x14ac:dyDescent="0.25">
      <c r="A2480" s="236" t="s">
        <v>6524</v>
      </c>
      <c r="B2480" s="236">
        <v>35144</v>
      </c>
      <c r="C2480" s="236" t="s">
        <v>4345</v>
      </c>
      <c r="D2480" s="236">
        <v>1</v>
      </c>
      <c r="E2480" s="236" t="s">
        <v>319</v>
      </c>
    </row>
    <row r="2481" spans="1:5" x14ac:dyDescent="0.25">
      <c r="A2481" s="236" t="s">
        <v>6525</v>
      </c>
      <c r="B2481" s="236">
        <v>35759</v>
      </c>
      <c r="C2481" s="236" t="s">
        <v>4346</v>
      </c>
      <c r="D2481" s="236">
        <v>1</v>
      </c>
      <c r="E2481" s="236" t="s">
        <v>319</v>
      </c>
    </row>
    <row r="2482" spans="1:5" x14ac:dyDescent="0.25">
      <c r="A2482" s="236" t="s">
        <v>6673</v>
      </c>
      <c r="B2482" s="236">
        <v>7746</v>
      </c>
      <c r="C2482" s="236" t="s">
        <v>4526</v>
      </c>
      <c r="D2482" s="236">
        <v>1</v>
      </c>
      <c r="E2482" s="236" t="s">
        <v>319</v>
      </c>
    </row>
    <row r="2483" spans="1:5" x14ac:dyDescent="0.25">
      <c r="A2483" s="236" t="s">
        <v>6278</v>
      </c>
      <c r="B2483" s="236">
        <v>36219</v>
      </c>
      <c r="C2483" s="236" t="s">
        <v>3960</v>
      </c>
      <c r="D2483" s="236">
        <v>1</v>
      </c>
      <c r="E2483" s="236" t="s">
        <v>319</v>
      </c>
    </row>
    <row r="2484" spans="1:5" x14ac:dyDescent="0.25">
      <c r="A2484" s="236" t="s">
        <v>6742</v>
      </c>
      <c r="B2484" s="236">
        <v>38564</v>
      </c>
      <c r="C2484" s="236" t="s">
        <v>8250</v>
      </c>
      <c r="D2484" s="236">
        <v>1</v>
      </c>
      <c r="E2484" s="236" t="s">
        <v>319</v>
      </c>
    </row>
    <row r="2485" spans="1:5" x14ac:dyDescent="0.25">
      <c r="A2485" s="236" t="s">
        <v>6743</v>
      </c>
      <c r="B2485" s="236">
        <v>36970</v>
      </c>
      <c r="C2485" s="236" t="s">
        <v>8251</v>
      </c>
      <c r="D2485" s="236">
        <v>1</v>
      </c>
      <c r="E2485" s="236" t="s">
        <v>319</v>
      </c>
    </row>
    <row r="2486" spans="1:5" x14ac:dyDescent="0.25">
      <c r="A2486" s="236" t="s">
        <v>6744</v>
      </c>
      <c r="B2486" s="236">
        <v>36975</v>
      </c>
      <c r="C2486" s="236" t="s">
        <v>8252</v>
      </c>
      <c r="D2486" s="236">
        <v>1</v>
      </c>
      <c r="E2486" s="236" t="s">
        <v>319</v>
      </c>
    </row>
    <row r="2487" spans="1:5" x14ac:dyDescent="0.25">
      <c r="A2487" s="236" t="s">
        <v>5771</v>
      </c>
      <c r="B2487" s="236">
        <v>33783</v>
      </c>
      <c r="C2487" s="236" t="s">
        <v>2266</v>
      </c>
      <c r="D2487" s="236">
        <v>1</v>
      </c>
      <c r="E2487" s="236" t="s">
        <v>319</v>
      </c>
    </row>
    <row r="2488" spans="1:5" x14ac:dyDescent="0.25">
      <c r="A2488" s="236" t="s">
        <v>6155</v>
      </c>
      <c r="B2488" s="236">
        <v>28336</v>
      </c>
      <c r="C2488" s="236" t="s">
        <v>3403</v>
      </c>
      <c r="D2488" s="236">
        <v>1</v>
      </c>
      <c r="E2488" s="236" t="s">
        <v>319</v>
      </c>
    </row>
    <row r="2489" spans="1:5" x14ac:dyDescent="0.25">
      <c r="A2489" s="236" t="s">
        <v>6674</v>
      </c>
      <c r="B2489" s="236">
        <v>8206</v>
      </c>
      <c r="C2489" s="236" t="s">
        <v>261</v>
      </c>
      <c r="D2489" s="236">
        <v>1</v>
      </c>
      <c r="E2489" s="236" t="s">
        <v>319</v>
      </c>
    </row>
    <row r="2490" spans="1:5" x14ac:dyDescent="0.25">
      <c r="A2490" s="236" t="s">
        <v>5340</v>
      </c>
      <c r="B2490" s="236">
        <v>30722</v>
      </c>
      <c r="C2490" s="236" t="s">
        <v>990</v>
      </c>
      <c r="D2490" s="236">
        <v>1</v>
      </c>
      <c r="E2490" s="236" t="s">
        <v>319</v>
      </c>
    </row>
    <row r="2491" spans="1:5" x14ac:dyDescent="0.25">
      <c r="A2491" s="236" t="s">
        <v>6675</v>
      </c>
      <c r="B2491" s="236">
        <v>8293</v>
      </c>
      <c r="C2491" s="236" t="s">
        <v>262</v>
      </c>
      <c r="D2491" s="236">
        <v>1</v>
      </c>
      <c r="E2491" s="236" t="s">
        <v>319</v>
      </c>
    </row>
    <row r="2492" spans="1:5" x14ac:dyDescent="0.25">
      <c r="A2492" s="236" t="s">
        <v>5957</v>
      </c>
      <c r="B2492" s="236">
        <v>7908</v>
      </c>
      <c r="C2492" s="236" t="s">
        <v>2930</v>
      </c>
      <c r="D2492" s="236">
        <v>1</v>
      </c>
      <c r="E2492" s="236" t="s">
        <v>319</v>
      </c>
    </row>
    <row r="2493" spans="1:5" x14ac:dyDescent="0.25">
      <c r="A2493" s="236" t="s">
        <v>6001</v>
      </c>
      <c r="B2493" s="236">
        <v>30214</v>
      </c>
      <c r="C2493" s="236" t="s">
        <v>3073</v>
      </c>
      <c r="D2493" s="236">
        <v>1</v>
      </c>
      <c r="E2493" s="236" t="s">
        <v>319</v>
      </c>
    </row>
    <row r="2494" spans="1:5" x14ac:dyDescent="0.25">
      <c r="A2494" s="236" t="s">
        <v>6156</v>
      </c>
      <c r="B2494" s="236">
        <v>34259</v>
      </c>
      <c r="C2494" s="236" t="s">
        <v>3408</v>
      </c>
      <c r="D2494" s="236">
        <v>1</v>
      </c>
      <c r="E2494" s="236" t="s">
        <v>319</v>
      </c>
    </row>
    <row r="2495" spans="1:5" x14ac:dyDescent="0.25">
      <c r="A2495" s="236" t="s">
        <v>6279</v>
      </c>
      <c r="B2495" s="236">
        <v>35109</v>
      </c>
      <c r="C2495" s="236" t="s">
        <v>3966</v>
      </c>
      <c r="D2495" s="236">
        <v>1</v>
      </c>
      <c r="E2495" s="236" t="s">
        <v>319</v>
      </c>
    </row>
    <row r="2496" spans="1:5" x14ac:dyDescent="0.25">
      <c r="A2496" s="236" t="s">
        <v>6280</v>
      </c>
      <c r="B2496" s="236">
        <v>29971</v>
      </c>
      <c r="C2496" s="236" t="s">
        <v>3967</v>
      </c>
      <c r="D2496" s="236">
        <v>1</v>
      </c>
      <c r="E2496" s="236" t="s">
        <v>319</v>
      </c>
    </row>
    <row r="2497" spans="1:5" x14ac:dyDescent="0.25">
      <c r="A2497" s="236" t="s">
        <v>5469</v>
      </c>
      <c r="B2497" s="236">
        <v>29175</v>
      </c>
      <c r="C2497" s="236" t="s">
        <v>1489</v>
      </c>
      <c r="D2497" s="236">
        <v>1</v>
      </c>
      <c r="E2497" s="236" t="s">
        <v>319</v>
      </c>
    </row>
    <row r="2498" spans="1:5" x14ac:dyDescent="0.25">
      <c r="A2498" s="236" t="s">
        <v>5470</v>
      </c>
      <c r="B2498" s="236">
        <v>38630</v>
      </c>
      <c r="C2498" s="236" t="s">
        <v>1493</v>
      </c>
      <c r="D2498" s="236">
        <v>1</v>
      </c>
      <c r="E2498" s="236" t="s">
        <v>319</v>
      </c>
    </row>
    <row r="2499" spans="1:5" x14ac:dyDescent="0.25">
      <c r="A2499" s="236" t="s">
        <v>6402</v>
      </c>
      <c r="B2499" s="236">
        <v>8107</v>
      </c>
      <c r="C2499" s="236" t="s">
        <v>4208</v>
      </c>
      <c r="D2499" s="236">
        <v>1</v>
      </c>
      <c r="E2499" s="236" t="s">
        <v>319</v>
      </c>
    </row>
    <row r="2500" spans="1:5" x14ac:dyDescent="0.25">
      <c r="A2500" s="236" t="s">
        <v>6526</v>
      </c>
      <c r="B2500" s="236">
        <v>35069</v>
      </c>
      <c r="C2500" s="236" t="s">
        <v>4347</v>
      </c>
      <c r="D2500" s="236">
        <v>1</v>
      </c>
      <c r="E2500" s="236" t="s">
        <v>319</v>
      </c>
    </row>
    <row r="2501" spans="1:5" x14ac:dyDescent="0.25">
      <c r="A2501" s="236" t="s">
        <v>6676</v>
      </c>
      <c r="B2501" s="236">
        <v>8205</v>
      </c>
      <c r="C2501" s="236" t="s">
        <v>263</v>
      </c>
      <c r="D2501" s="236">
        <v>1</v>
      </c>
      <c r="E2501" s="236" t="s">
        <v>319</v>
      </c>
    </row>
    <row r="2502" spans="1:5" x14ac:dyDescent="0.25">
      <c r="A2502" s="236" t="s">
        <v>5532</v>
      </c>
      <c r="B2502" s="236">
        <v>36018</v>
      </c>
      <c r="C2502" s="236" t="s">
        <v>1670</v>
      </c>
      <c r="D2502" s="236">
        <v>1</v>
      </c>
      <c r="E2502" s="236" t="s">
        <v>319</v>
      </c>
    </row>
    <row r="2503" spans="1:5" x14ac:dyDescent="0.25">
      <c r="A2503" s="236" t="s">
        <v>5533</v>
      </c>
      <c r="B2503" s="236">
        <v>8255</v>
      </c>
      <c r="C2503" s="236" t="s">
        <v>1672</v>
      </c>
      <c r="D2503" s="236">
        <v>1</v>
      </c>
      <c r="E2503" s="236" t="s">
        <v>319</v>
      </c>
    </row>
    <row r="2504" spans="1:5" x14ac:dyDescent="0.25">
      <c r="A2504" s="236" t="s">
        <v>6157</v>
      </c>
      <c r="B2504" s="236">
        <v>34244</v>
      </c>
      <c r="C2504" s="236" t="s">
        <v>3410</v>
      </c>
      <c r="D2504" s="236">
        <v>1</v>
      </c>
      <c r="E2504" s="236" t="s">
        <v>319</v>
      </c>
    </row>
    <row r="2505" spans="1:5" x14ac:dyDescent="0.25">
      <c r="A2505" s="236" t="s">
        <v>5268</v>
      </c>
      <c r="B2505" s="236">
        <v>34262</v>
      </c>
      <c r="C2505" s="236" t="s">
        <v>761</v>
      </c>
      <c r="D2505" s="236">
        <v>1</v>
      </c>
      <c r="E2505" s="236" t="s">
        <v>319</v>
      </c>
    </row>
    <row r="2506" spans="1:5" x14ac:dyDescent="0.25">
      <c r="A2506" s="236" t="s">
        <v>6281</v>
      </c>
      <c r="B2506" s="236">
        <v>35019</v>
      </c>
      <c r="C2506" s="236" t="s">
        <v>3973</v>
      </c>
      <c r="D2506" s="236">
        <v>1</v>
      </c>
      <c r="E2506" s="236" t="s">
        <v>319</v>
      </c>
    </row>
    <row r="2507" spans="1:5" x14ac:dyDescent="0.25">
      <c r="A2507" s="236" t="s">
        <v>6282</v>
      </c>
      <c r="B2507" s="236">
        <v>35014</v>
      </c>
      <c r="C2507" s="236" t="s">
        <v>3979</v>
      </c>
      <c r="D2507" s="236">
        <v>1</v>
      </c>
      <c r="E2507" s="236" t="s">
        <v>319</v>
      </c>
    </row>
    <row r="2508" spans="1:5" x14ac:dyDescent="0.25">
      <c r="A2508" s="236" t="s">
        <v>5772</v>
      </c>
      <c r="B2508" s="236">
        <v>33832</v>
      </c>
      <c r="C2508" s="236" t="s">
        <v>2269</v>
      </c>
      <c r="D2508" s="236">
        <v>1</v>
      </c>
      <c r="E2508" s="236" t="s">
        <v>319</v>
      </c>
    </row>
    <row r="2509" spans="1:5" x14ac:dyDescent="0.25">
      <c r="A2509" s="236" t="s">
        <v>5773</v>
      </c>
      <c r="B2509" s="236">
        <v>33835</v>
      </c>
      <c r="C2509" s="236" t="s">
        <v>2271</v>
      </c>
      <c r="D2509" s="236">
        <v>1</v>
      </c>
      <c r="E2509" s="236" t="s">
        <v>319</v>
      </c>
    </row>
    <row r="2510" spans="1:5" x14ac:dyDescent="0.25">
      <c r="A2510" s="236" t="s">
        <v>5774</v>
      </c>
      <c r="B2510" s="236">
        <v>33056</v>
      </c>
      <c r="C2510" s="236" t="s">
        <v>2272</v>
      </c>
      <c r="D2510" s="236">
        <v>1</v>
      </c>
      <c r="E2510" s="236" t="s">
        <v>319</v>
      </c>
    </row>
    <row r="2511" spans="1:5" x14ac:dyDescent="0.25">
      <c r="A2511" s="236" t="s">
        <v>5341</v>
      </c>
      <c r="B2511" s="236">
        <v>30569</v>
      </c>
      <c r="C2511" s="236" t="s">
        <v>995</v>
      </c>
      <c r="D2511" s="236">
        <v>1</v>
      </c>
      <c r="E2511" s="236" t="s">
        <v>319</v>
      </c>
    </row>
    <row r="2512" spans="1:5" x14ac:dyDescent="0.25">
      <c r="A2512" s="236" t="s">
        <v>6363</v>
      </c>
      <c r="B2512" s="236">
        <v>31616</v>
      </c>
      <c r="C2512" s="236" t="s">
        <v>8253</v>
      </c>
      <c r="D2512" s="236">
        <v>1</v>
      </c>
      <c r="E2512" s="236" t="s">
        <v>319</v>
      </c>
    </row>
    <row r="2513" spans="1:5" x14ac:dyDescent="0.25">
      <c r="A2513" s="236" t="s">
        <v>6158</v>
      </c>
      <c r="B2513" s="236">
        <v>28819</v>
      </c>
      <c r="C2513" s="236" t="s">
        <v>3412</v>
      </c>
      <c r="D2513" s="236">
        <v>1</v>
      </c>
      <c r="E2513" s="236" t="s">
        <v>319</v>
      </c>
    </row>
    <row r="2514" spans="1:5" x14ac:dyDescent="0.25">
      <c r="A2514" s="236" t="s">
        <v>5775</v>
      </c>
      <c r="B2514" s="236">
        <v>34344</v>
      </c>
      <c r="C2514" s="236" t="s">
        <v>2273</v>
      </c>
      <c r="D2514" s="236">
        <v>1</v>
      </c>
      <c r="E2514" s="236" t="s">
        <v>319</v>
      </c>
    </row>
    <row r="2515" spans="1:5" x14ac:dyDescent="0.25">
      <c r="A2515" s="236" t="s">
        <v>5776</v>
      </c>
      <c r="B2515" s="236">
        <v>32924</v>
      </c>
      <c r="C2515" s="236" t="s">
        <v>2276</v>
      </c>
      <c r="D2515" s="236">
        <v>1</v>
      </c>
      <c r="E2515" s="236" t="s">
        <v>319</v>
      </c>
    </row>
    <row r="2516" spans="1:5" x14ac:dyDescent="0.25">
      <c r="A2516" s="236" t="s">
        <v>5201</v>
      </c>
      <c r="B2516" s="236">
        <v>32335</v>
      </c>
      <c r="C2516" s="236" t="s">
        <v>595</v>
      </c>
      <c r="D2516" s="236">
        <v>1</v>
      </c>
      <c r="E2516" s="236" t="s">
        <v>319</v>
      </c>
    </row>
    <row r="2517" spans="1:5" x14ac:dyDescent="0.25">
      <c r="A2517" s="236" t="s">
        <v>5178</v>
      </c>
      <c r="B2517" s="236">
        <v>30940</v>
      </c>
      <c r="C2517" s="236" t="s">
        <v>492</v>
      </c>
      <c r="D2517" s="236">
        <v>1</v>
      </c>
      <c r="E2517" s="236" t="s">
        <v>319</v>
      </c>
    </row>
    <row r="2518" spans="1:5" x14ac:dyDescent="0.25">
      <c r="A2518" s="236" t="s">
        <v>5958</v>
      </c>
      <c r="B2518" s="236">
        <v>33874</v>
      </c>
      <c r="C2518" s="236" t="s">
        <v>2932</v>
      </c>
      <c r="D2518" s="236">
        <v>1</v>
      </c>
      <c r="E2518" s="236" t="s">
        <v>319</v>
      </c>
    </row>
    <row r="2519" spans="1:5" x14ac:dyDescent="0.25">
      <c r="A2519" s="236" t="s">
        <v>5959</v>
      </c>
      <c r="B2519" s="236">
        <v>34177</v>
      </c>
      <c r="C2519" s="236" t="s">
        <v>2936</v>
      </c>
      <c r="D2519" s="236">
        <v>1</v>
      </c>
      <c r="E2519" s="236" t="s">
        <v>319</v>
      </c>
    </row>
    <row r="2520" spans="1:5" x14ac:dyDescent="0.25">
      <c r="A2520" s="236" t="s">
        <v>5471</v>
      </c>
      <c r="B2520" s="236">
        <v>38146</v>
      </c>
      <c r="C2520" s="236" t="s">
        <v>1494</v>
      </c>
      <c r="D2520" s="236">
        <v>1</v>
      </c>
      <c r="E2520" s="236" t="s">
        <v>319</v>
      </c>
    </row>
    <row r="2521" spans="1:5" x14ac:dyDescent="0.25">
      <c r="A2521" s="236" t="s">
        <v>6618</v>
      </c>
      <c r="B2521" s="236">
        <v>38615</v>
      </c>
      <c r="C2521" s="236" t="s">
        <v>4396</v>
      </c>
      <c r="D2521" s="236">
        <v>1</v>
      </c>
      <c r="E2521" s="236" t="s">
        <v>319</v>
      </c>
    </row>
    <row r="2522" spans="1:5" x14ac:dyDescent="0.25">
      <c r="A2522" s="236" t="s">
        <v>6745</v>
      </c>
      <c r="B2522" s="236">
        <v>31985</v>
      </c>
      <c r="C2522" s="236" t="s">
        <v>8254</v>
      </c>
      <c r="D2522" s="236">
        <v>1</v>
      </c>
      <c r="E2522" s="236" t="s">
        <v>319</v>
      </c>
    </row>
    <row r="2523" spans="1:5" x14ac:dyDescent="0.25">
      <c r="A2523" s="236" t="s">
        <v>6619</v>
      </c>
      <c r="B2523" s="236">
        <v>32896</v>
      </c>
      <c r="C2523" s="236" t="s">
        <v>4399</v>
      </c>
      <c r="D2523" s="236">
        <v>1</v>
      </c>
      <c r="E2523" s="236" t="s">
        <v>319</v>
      </c>
    </row>
    <row r="2524" spans="1:5" x14ac:dyDescent="0.25">
      <c r="A2524" s="236" t="s">
        <v>5342</v>
      </c>
      <c r="B2524" s="236">
        <v>38350</v>
      </c>
      <c r="C2524" s="236" t="s">
        <v>1000</v>
      </c>
      <c r="D2524" s="236">
        <v>1</v>
      </c>
      <c r="E2524" s="236" t="s">
        <v>319</v>
      </c>
    </row>
    <row r="2525" spans="1:5" x14ac:dyDescent="0.25">
      <c r="A2525" s="236" t="s">
        <v>5269</v>
      </c>
      <c r="B2525" s="236">
        <v>31477</v>
      </c>
      <c r="C2525" s="236" t="s">
        <v>765</v>
      </c>
      <c r="D2525" s="236">
        <v>1</v>
      </c>
      <c r="E2525" s="236" t="s">
        <v>319</v>
      </c>
    </row>
    <row r="2526" spans="1:5" x14ac:dyDescent="0.25">
      <c r="A2526" s="236" t="s">
        <v>6159</v>
      </c>
      <c r="B2526" s="236">
        <v>34229</v>
      </c>
      <c r="C2526" s="236" t="s">
        <v>3416</v>
      </c>
      <c r="D2526" s="236">
        <v>1</v>
      </c>
      <c r="E2526" s="236" t="s">
        <v>319</v>
      </c>
    </row>
    <row r="2527" spans="1:5" x14ac:dyDescent="0.25">
      <c r="A2527" s="236" t="s">
        <v>5534</v>
      </c>
      <c r="B2527" s="236">
        <v>32721</v>
      </c>
      <c r="C2527" s="236" t="s">
        <v>1675</v>
      </c>
      <c r="D2527" s="236">
        <v>1</v>
      </c>
      <c r="E2527" s="236" t="s">
        <v>319</v>
      </c>
    </row>
    <row r="2528" spans="1:5" x14ac:dyDescent="0.25">
      <c r="A2528" s="236" t="s">
        <v>6283</v>
      </c>
      <c r="B2528" s="236">
        <v>34994</v>
      </c>
      <c r="C2528" s="236" t="s">
        <v>3985</v>
      </c>
      <c r="D2528" s="236">
        <v>1</v>
      </c>
      <c r="E2528" s="236" t="s">
        <v>319</v>
      </c>
    </row>
    <row r="2529" spans="1:5" x14ac:dyDescent="0.25">
      <c r="A2529" s="236" t="s">
        <v>6364</v>
      </c>
      <c r="B2529" s="236">
        <v>31913</v>
      </c>
      <c r="C2529" s="236" t="s">
        <v>8255</v>
      </c>
      <c r="D2529" s="236">
        <v>1</v>
      </c>
      <c r="E2529" s="236" t="s">
        <v>319</v>
      </c>
    </row>
    <row r="2530" spans="1:5" x14ac:dyDescent="0.25">
      <c r="A2530" s="236" t="s">
        <v>5960</v>
      </c>
      <c r="B2530" s="236">
        <v>38529</v>
      </c>
      <c r="C2530" s="236" t="s">
        <v>2938</v>
      </c>
      <c r="D2530" s="236">
        <v>1</v>
      </c>
      <c r="E2530" s="236" t="s">
        <v>319</v>
      </c>
    </row>
    <row r="2531" spans="1:5" x14ac:dyDescent="0.25">
      <c r="A2531" s="236" t="s">
        <v>5961</v>
      </c>
      <c r="B2531" s="236">
        <v>34184</v>
      </c>
      <c r="C2531" s="236" t="s">
        <v>2940</v>
      </c>
      <c r="D2531" s="236">
        <v>1</v>
      </c>
      <c r="E2531" s="236" t="s">
        <v>319</v>
      </c>
    </row>
    <row r="2532" spans="1:5" x14ac:dyDescent="0.25">
      <c r="A2532" s="236" t="s">
        <v>5270</v>
      </c>
      <c r="B2532" s="236">
        <v>30738</v>
      </c>
      <c r="C2532" s="236" t="s">
        <v>770</v>
      </c>
      <c r="D2532" s="236">
        <v>1</v>
      </c>
      <c r="E2532" s="236" t="s">
        <v>319</v>
      </c>
    </row>
    <row r="2533" spans="1:5" x14ac:dyDescent="0.25">
      <c r="A2533" s="236" t="s">
        <v>5472</v>
      </c>
      <c r="B2533" s="236">
        <v>31831</v>
      </c>
      <c r="C2533" s="236" t="s">
        <v>1496</v>
      </c>
      <c r="D2533" s="236">
        <v>1</v>
      </c>
      <c r="E2533" s="236" t="s">
        <v>319</v>
      </c>
    </row>
    <row r="2534" spans="1:5" x14ac:dyDescent="0.25">
      <c r="A2534" s="236" t="s">
        <v>6160</v>
      </c>
      <c r="B2534" s="236">
        <v>34238</v>
      </c>
      <c r="C2534" s="236" t="s">
        <v>3417</v>
      </c>
      <c r="D2534" s="236">
        <v>1</v>
      </c>
      <c r="E2534" s="236" t="s">
        <v>319</v>
      </c>
    </row>
    <row r="2535" spans="1:5" x14ac:dyDescent="0.25">
      <c r="A2535" s="236" t="s">
        <v>6620</v>
      </c>
      <c r="B2535" s="236">
        <v>32495</v>
      </c>
      <c r="C2535" s="236" t="s">
        <v>4400</v>
      </c>
      <c r="D2535" s="236">
        <v>1</v>
      </c>
      <c r="E2535" s="236" t="s">
        <v>319</v>
      </c>
    </row>
    <row r="2536" spans="1:5" x14ac:dyDescent="0.25">
      <c r="A2536" s="236" t="s">
        <v>6403</v>
      </c>
      <c r="B2536" s="236">
        <v>33919</v>
      </c>
      <c r="C2536" s="236" t="s">
        <v>4213</v>
      </c>
      <c r="D2536" s="236">
        <v>1</v>
      </c>
      <c r="E2536" s="236" t="s">
        <v>319</v>
      </c>
    </row>
    <row r="2537" spans="1:5" x14ac:dyDescent="0.25">
      <c r="A2537" s="236" t="s">
        <v>6677</v>
      </c>
      <c r="B2537" s="236">
        <v>33468</v>
      </c>
      <c r="C2537" s="236" t="s">
        <v>4543</v>
      </c>
      <c r="D2537" s="236">
        <v>1</v>
      </c>
      <c r="E2537" s="236" t="s">
        <v>319</v>
      </c>
    </row>
    <row r="2538" spans="1:5" x14ac:dyDescent="0.25">
      <c r="A2538" s="236" t="s">
        <v>6284</v>
      </c>
      <c r="B2538" s="236">
        <v>34196</v>
      </c>
      <c r="C2538" s="236" t="s">
        <v>3991</v>
      </c>
      <c r="D2538" s="236">
        <v>1</v>
      </c>
      <c r="E2538" s="236" t="s">
        <v>319</v>
      </c>
    </row>
    <row r="2539" spans="1:5" x14ac:dyDescent="0.25">
      <c r="A2539" s="236" t="s">
        <v>6365</v>
      </c>
      <c r="B2539" s="236">
        <v>32380</v>
      </c>
      <c r="C2539" s="236" t="s">
        <v>8256</v>
      </c>
      <c r="D2539" s="236">
        <v>1</v>
      </c>
      <c r="E2539" s="236" t="s">
        <v>319</v>
      </c>
    </row>
    <row r="2540" spans="1:5" x14ac:dyDescent="0.25">
      <c r="A2540" s="236" t="s">
        <v>6621</v>
      </c>
      <c r="B2540" s="236">
        <v>32480</v>
      </c>
      <c r="C2540" s="236" t="s">
        <v>4404</v>
      </c>
      <c r="D2540" s="236">
        <v>1</v>
      </c>
      <c r="E2540" s="236" t="s">
        <v>319</v>
      </c>
    </row>
    <row r="2541" spans="1:5" x14ac:dyDescent="0.25">
      <c r="A2541" s="236" t="s">
        <v>6527</v>
      </c>
      <c r="B2541" s="236">
        <v>35049</v>
      </c>
      <c r="C2541" s="236" t="s">
        <v>4348</v>
      </c>
      <c r="D2541" s="236">
        <v>1</v>
      </c>
      <c r="E2541" s="236" t="s">
        <v>319</v>
      </c>
    </row>
    <row r="2542" spans="1:5" x14ac:dyDescent="0.25">
      <c r="A2542" s="236" t="s">
        <v>6746</v>
      </c>
      <c r="B2542" s="236">
        <v>38255</v>
      </c>
      <c r="C2542" s="236" t="s">
        <v>8257</v>
      </c>
      <c r="D2542" s="236">
        <v>1</v>
      </c>
      <c r="E2542" s="236" t="s">
        <v>319</v>
      </c>
    </row>
    <row r="2543" spans="1:5" x14ac:dyDescent="0.25">
      <c r="A2543" s="236" t="s">
        <v>5142</v>
      </c>
      <c r="B2543" s="236">
        <v>38588</v>
      </c>
      <c r="C2543" s="236" t="s">
        <v>8258</v>
      </c>
      <c r="D2543" s="236">
        <v>1</v>
      </c>
      <c r="E2543" s="236" t="s">
        <v>319</v>
      </c>
    </row>
    <row r="2544" spans="1:5" x14ac:dyDescent="0.25">
      <c r="A2544" s="236" t="s">
        <v>5473</v>
      </c>
      <c r="B2544" s="236">
        <v>7643</v>
      </c>
      <c r="C2544" s="236" t="s">
        <v>1499</v>
      </c>
      <c r="D2544" s="236">
        <v>1</v>
      </c>
      <c r="E2544" s="236" t="s">
        <v>319</v>
      </c>
    </row>
    <row r="2545" spans="1:5" x14ac:dyDescent="0.25">
      <c r="A2545" s="236" t="s">
        <v>5777</v>
      </c>
      <c r="B2545" s="236">
        <v>34326</v>
      </c>
      <c r="C2545" s="236" t="s">
        <v>2277</v>
      </c>
      <c r="D2545" s="236">
        <v>1</v>
      </c>
      <c r="E2545" s="236" t="s">
        <v>319</v>
      </c>
    </row>
    <row r="2546" spans="1:5" x14ac:dyDescent="0.25">
      <c r="A2546" s="236" t="s">
        <v>6002</v>
      </c>
      <c r="B2546" s="236">
        <v>36392</v>
      </c>
      <c r="C2546" s="236" t="s">
        <v>3079</v>
      </c>
      <c r="D2546" s="236">
        <v>1</v>
      </c>
      <c r="E2546" s="236" t="s">
        <v>319</v>
      </c>
    </row>
    <row r="2547" spans="1:5" x14ac:dyDescent="0.25">
      <c r="A2547" s="236" t="s">
        <v>5474</v>
      </c>
      <c r="B2547" s="236">
        <v>7573</v>
      </c>
      <c r="C2547" s="236" t="s">
        <v>1504</v>
      </c>
      <c r="D2547" s="236">
        <v>1</v>
      </c>
      <c r="E2547" s="236" t="s">
        <v>319</v>
      </c>
    </row>
    <row r="2548" spans="1:5" x14ac:dyDescent="0.25">
      <c r="A2548" s="236" t="s">
        <v>6285</v>
      </c>
      <c r="B2548" s="236">
        <v>36357</v>
      </c>
      <c r="C2548" s="236" t="s">
        <v>3996</v>
      </c>
      <c r="D2548" s="236">
        <v>1</v>
      </c>
      <c r="E2548" s="236" t="s">
        <v>319</v>
      </c>
    </row>
    <row r="2549" spans="1:5" x14ac:dyDescent="0.25">
      <c r="A2549" s="236" t="s">
        <v>5778</v>
      </c>
      <c r="B2549" s="236">
        <v>34851</v>
      </c>
      <c r="C2549" s="236" t="s">
        <v>2279</v>
      </c>
      <c r="D2549" s="236">
        <v>1</v>
      </c>
      <c r="E2549" s="236" t="s">
        <v>319</v>
      </c>
    </row>
    <row r="2550" spans="1:5" x14ac:dyDescent="0.25">
      <c r="A2550" s="236" t="s">
        <v>5271</v>
      </c>
      <c r="B2550" s="236">
        <v>30789</v>
      </c>
      <c r="C2550" s="236" t="s">
        <v>774</v>
      </c>
      <c r="D2550" s="236">
        <v>1</v>
      </c>
      <c r="E2550" s="236" t="s">
        <v>319</v>
      </c>
    </row>
    <row r="2551" spans="1:5" x14ac:dyDescent="0.25">
      <c r="A2551" s="236" t="s">
        <v>5218</v>
      </c>
      <c r="B2551" s="236">
        <v>36764</v>
      </c>
      <c r="C2551" s="236" t="s">
        <v>632</v>
      </c>
      <c r="D2551" s="236">
        <v>1</v>
      </c>
      <c r="E2551" s="236" t="s">
        <v>319</v>
      </c>
    </row>
    <row r="2552" spans="1:5" x14ac:dyDescent="0.25">
      <c r="A2552" s="236" t="s">
        <v>5475</v>
      </c>
      <c r="B2552" s="236">
        <v>38111</v>
      </c>
      <c r="C2552" s="236" t="s">
        <v>1510</v>
      </c>
      <c r="D2552" s="236">
        <v>1</v>
      </c>
      <c r="E2552" s="236" t="s">
        <v>319</v>
      </c>
    </row>
    <row r="2553" spans="1:5" x14ac:dyDescent="0.25">
      <c r="A2553" s="236" t="s">
        <v>6286</v>
      </c>
      <c r="B2553" s="236">
        <v>36259</v>
      </c>
      <c r="C2553" s="236" t="s">
        <v>3999</v>
      </c>
      <c r="D2553" s="236">
        <v>1</v>
      </c>
      <c r="E2553" s="236" t="s">
        <v>319</v>
      </c>
    </row>
    <row r="2554" spans="1:5" x14ac:dyDescent="0.25">
      <c r="A2554" s="236" t="s">
        <v>5476</v>
      </c>
      <c r="B2554" s="236">
        <v>8232</v>
      </c>
      <c r="C2554" s="236" t="s">
        <v>1512</v>
      </c>
      <c r="D2554" s="236">
        <v>1</v>
      </c>
      <c r="E2554" s="236" t="s">
        <v>319</v>
      </c>
    </row>
    <row r="2555" spans="1:5" x14ac:dyDescent="0.25">
      <c r="A2555" s="236" t="s">
        <v>6747</v>
      </c>
      <c r="B2555" s="236">
        <v>38245</v>
      </c>
      <c r="C2555" s="236" t="s">
        <v>8259</v>
      </c>
      <c r="D2555" s="236">
        <v>1</v>
      </c>
      <c r="E2555" s="236" t="s">
        <v>319</v>
      </c>
    </row>
    <row r="2556" spans="1:5" x14ac:dyDescent="0.25">
      <c r="A2556" s="236" t="s">
        <v>6287</v>
      </c>
      <c r="B2556" s="236">
        <v>37025</v>
      </c>
      <c r="C2556" s="236" t="s">
        <v>4005</v>
      </c>
      <c r="D2556" s="236">
        <v>1</v>
      </c>
      <c r="E2556" s="236" t="s">
        <v>319</v>
      </c>
    </row>
    <row r="2557" spans="1:5" x14ac:dyDescent="0.25">
      <c r="A2557" s="236" t="s">
        <v>6748</v>
      </c>
      <c r="B2557" s="236">
        <v>38240</v>
      </c>
      <c r="C2557" s="236" t="s">
        <v>8260</v>
      </c>
      <c r="D2557" s="236">
        <v>1</v>
      </c>
      <c r="E2557" s="236" t="s">
        <v>319</v>
      </c>
    </row>
    <row r="2558" spans="1:5" x14ac:dyDescent="0.25">
      <c r="A2558" s="236" t="s">
        <v>5503</v>
      </c>
      <c r="B2558" s="236">
        <v>28341</v>
      </c>
      <c r="C2558" s="236" t="s">
        <v>8261</v>
      </c>
      <c r="D2558" s="236">
        <v>1</v>
      </c>
      <c r="E2558" s="236" t="s">
        <v>319</v>
      </c>
    </row>
    <row r="2559" spans="1:5" x14ac:dyDescent="0.25">
      <c r="A2559" s="236" t="s">
        <v>5962</v>
      </c>
      <c r="B2559" s="236">
        <v>33774</v>
      </c>
      <c r="C2559" s="236" t="s">
        <v>2942</v>
      </c>
      <c r="D2559" s="236">
        <v>1</v>
      </c>
      <c r="E2559" s="236" t="s">
        <v>319</v>
      </c>
    </row>
    <row r="2560" spans="1:5" x14ac:dyDescent="0.25">
      <c r="A2560" s="236" t="s">
        <v>6037</v>
      </c>
      <c r="B2560" s="236">
        <v>38185</v>
      </c>
      <c r="C2560" s="236" t="s">
        <v>8262</v>
      </c>
      <c r="D2560" s="236">
        <v>1</v>
      </c>
      <c r="E2560" s="236" t="s">
        <v>319</v>
      </c>
    </row>
    <row r="2561" spans="1:5" x14ac:dyDescent="0.25">
      <c r="A2561" s="236" t="s">
        <v>6528</v>
      </c>
      <c r="B2561" s="236">
        <v>35764</v>
      </c>
      <c r="C2561" s="236" t="s">
        <v>4349</v>
      </c>
      <c r="D2561" s="236">
        <v>1</v>
      </c>
      <c r="E2561" s="236" t="s">
        <v>319</v>
      </c>
    </row>
    <row r="2562" spans="1:5" x14ac:dyDescent="0.25">
      <c r="A2562" s="236" t="s">
        <v>6529</v>
      </c>
      <c r="B2562" s="236">
        <v>35214</v>
      </c>
      <c r="C2562" s="236" t="s">
        <v>4350</v>
      </c>
      <c r="D2562" s="236">
        <v>1</v>
      </c>
      <c r="E2562" s="236" t="s">
        <v>319</v>
      </c>
    </row>
    <row r="2563" spans="1:5" x14ac:dyDescent="0.25">
      <c r="A2563" s="236" t="s">
        <v>6530</v>
      </c>
      <c r="B2563" s="236">
        <v>35224</v>
      </c>
      <c r="C2563" s="236" t="s">
        <v>4351</v>
      </c>
      <c r="D2563" s="236">
        <v>1</v>
      </c>
      <c r="E2563" s="236" t="s">
        <v>319</v>
      </c>
    </row>
    <row r="2564" spans="1:5" x14ac:dyDescent="0.25">
      <c r="A2564" s="236" t="s">
        <v>6531</v>
      </c>
      <c r="B2564" s="236">
        <v>35749</v>
      </c>
      <c r="C2564" s="236" t="s">
        <v>4352</v>
      </c>
      <c r="D2564" s="236">
        <v>1</v>
      </c>
      <c r="E2564" s="236" t="s">
        <v>319</v>
      </c>
    </row>
    <row r="2565" spans="1:5" x14ac:dyDescent="0.25">
      <c r="A2565" s="236" t="s">
        <v>5963</v>
      </c>
      <c r="B2565" s="236">
        <v>36708</v>
      </c>
      <c r="C2565" s="236" t="s">
        <v>2947</v>
      </c>
      <c r="D2565" s="236">
        <v>1</v>
      </c>
      <c r="E2565" s="236" t="s">
        <v>319</v>
      </c>
    </row>
    <row r="2566" spans="1:5" x14ac:dyDescent="0.25">
      <c r="A2566" s="236" t="s">
        <v>5504</v>
      </c>
      <c r="B2566" s="236">
        <v>29999</v>
      </c>
      <c r="C2566" s="236" t="s">
        <v>8263</v>
      </c>
      <c r="D2566" s="236">
        <v>1</v>
      </c>
      <c r="E2566" s="236" t="s">
        <v>319</v>
      </c>
    </row>
    <row r="2567" spans="1:5" x14ac:dyDescent="0.25">
      <c r="A2567" s="236" t="s">
        <v>5779</v>
      </c>
      <c r="B2567" s="236">
        <v>34368</v>
      </c>
      <c r="C2567" s="236" t="s">
        <v>2282</v>
      </c>
      <c r="D2567" s="236">
        <v>1</v>
      </c>
      <c r="E2567" s="236" t="s">
        <v>319</v>
      </c>
    </row>
    <row r="2568" spans="1:5" x14ac:dyDescent="0.25">
      <c r="A2568" s="236" t="s">
        <v>6404</v>
      </c>
      <c r="B2568" s="236">
        <v>33931</v>
      </c>
      <c r="C2568" s="236" t="s">
        <v>1679</v>
      </c>
      <c r="D2568" s="236">
        <v>1</v>
      </c>
      <c r="E2568" s="236" t="s">
        <v>319</v>
      </c>
    </row>
    <row r="2569" spans="1:5" x14ac:dyDescent="0.25">
      <c r="A2569" s="236" t="s">
        <v>5535</v>
      </c>
      <c r="B2569" s="236">
        <v>32724</v>
      </c>
      <c r="C2569" s="236" t="s">
        <v>1679</v>
      </c>
      <c r="D2569" s="236">
        <v>1</v>
      </c>
      <c r="E2569" s="236" t="s">
        <v>319</v>
      </c>
    </row>
    <row r="2570" spans="1:5" x14ac:dyDescent="0.25">
      <c r="A2570" s="236" t="s">
        <v>6288</v>
      </c>
      <c r="B2570" s="236">
        <v>36322</v>
      </c>
      <c r="C2570" s="236" t="s">
        <v>4010</v>
      </c>
      <c r="D2570" s="236">
        <v>1</v>
      </c>
      <c r="E2570" s="236" t="s">
        <v>319</v>
      </c>
    </row>
    <row r="2571" spans="1:5" x14ac:dyDescent="0.25">
      <c r="A2571" s="236" t="s">
        <v>6289</v>
      </c>
      <c r="B2571" s="236">
        <v>36465</v>
      </c>
      <c r="C2571" s="236" t="s">
        <v>4013</v>
      </c>
      <c r="D2571" s="236">
        <v>1</v>
      </c>
      <c r="E2571" s="236" t="s">
        <v>319</v>
      </c>
    </row>
    <row r="2572" spans="1:5" x14ac:dyDescent="0.25">
      <c r="A2572" s="236" t="s">
        <v>6161</v>
      </c>
      <c r="B2572" s="236">
        <v>34235</v>
      </c>
      <c r="C2572" s="236" t="s">
        <v>3418</v>
      </c>
      <c r="D2572" s="236">
        <v>1</v>
      </c>
      <c r="E2572" s="236" t="s">
        <v>319</v>
      </c>
    </row>
    <row r="2573" spans="1:5" x14ac:dyDescent="0.25">
      <c r="A2573" s="236" t="s">
        <v>6624</v>
      </c>
      <c r="B2573" s="236">
        <v>28375</v>
      </c>
      <c r="C2573" s="236" t="s">
        <v>6824</v>
      </c>
      <c r="D2573" s="236">
        <v>1</v>
      </c>
      <c r="E2573" s="236" t="s">
        <v>319</v>
      </c>
    </row>
    <row r="2574" spans="1:5" x14ac:dyDescent="0.25">
      <c r="A2574" s="236" t="s">
        <v>5780</v>
      </c>
      <c r="B2574" s="236">
        <v>34884</v>
      </c>
      <c r="C2574" s="236" t="s">
        <v>2285</v>
      </c>
      <c r="D2574" s="236">
        <v>1</v>
      </c>
      <c r="E2574" s="236" t="s">
        <v>319</v>
      </c>
    </row>
    <row r="2575" spans="1:5" x14ac:dyDescent="0.25">
      <c r="A2575" s="236" t="s">
        <v>6162</v>
      </c>
      <c r="B2575" s="236">
        <v>34220</v>
      </c>
      <c r="C2575" s="236" t="s">
        <v>3419</v>
      </c>
      <c r="D2575" s="236">
        <v>1</v>
      </c>
      <c r="E2575" s="236" t="s">
        <v>319</v>
      </c>
    </row>
    <row r="2576" spans="1:5" x14ac:dyDescent="0.25">
      <c r="A2576" s="236" t="s">
        <v>6569</v>
      </c>
      <c r="B2576" s="236">
        <v>32377</v>
      </c>
      <c r="C2576" s="236" t="s">
        <v>3419</v>
      </c>
      <c r="D2576" s="236">
        <v>1</v>
      </c>
      <c r="E2576" s="236" t="s">
        <v>319</v>
      </c>
    </row>
    <row r="2577" spans="1:5" x14ac:dyDescent="0.25">
      <c r="A2577" s="236" t="s">
        <v>5964</v>
      </c>
      <c r="B2577" s="236">
        <v>33868</v>
      </c>
      <c r="C2577" s="236" t="s">
        <v>2948</v>
      </c>
      <c r="D2577" s="236">
        <v>1</v>
      </c>
      <c r="E2577" s="236" t="s">
        <v>319</v>
      </c>
    </row>
    <row r="2578" spans="1:5" x14ac:dyDescent="0.25">
      <c r="A2578" s="236" t="s">
        <v>5477</v>
      </c>
      <c r="B2578" s="236">
        <v>38151</v>
      </c>
      <c r="C2578" s="236" t="s">
        <v>1518</v>
      </c>
      <c r="D2578" s="236">
        <v>1</v>
      </c>
      <c r="E2578" s="236" t="s">
        <v>319</v>
      </c>
    </row>
    <row r="2579" spans="1:5" x14ac:dyDescent="0.25">
      <c r="A2579" s="236" t="s">
        <v>8264</v>
      </c>
      <c r="B2579" s="236">
        <v>34288</v>
      </c>
      <c r="C2579" s="236" t="s">
        <v>4413</v>
      </c>
      <c r="D2579" s="236">
        <v>1</v>
      </c>
      <c r="E2579" s="236" t="s">
        <v>319</v>
      </c>
    </row>
    <row r="2580" spans="1:5" x14ac:dyDescent="0.25">
      <c r="A2580" s="236" t="s">
        <v>6749</v>
      </c>
      <c r="B2580" s="236">
        <v>34471</v>
      </c>
      <c r="C2580" s="236" t="s">
        <v>8265</v>
      </c>
      <c r="D2580" s="236">
        <v>1</v>
      </c>
      <c r="E2580" s="236" t="s">
        <v>319</v>
      </c>
    </row>
    <row r="2581" spans="1:5" x14ac:dyDescent="0.25">
      <c r="A2581" s="236" t="s">
        <v>5781</v>
      </c>
      <c r="B2581" s="236">
        <v>34323</v>
      </c>
      <c r="C2581" s="236" t="s">
        <v>2288</v>
      </c>
      <c r="D2581" s="236">
        <v>1</v>
      </c>
      <c r="E2581" s="236" t="s">
        <v>319</v>
      </c>
    </row>
    <row r="2582" spans="1:5" x14ac:dyDescent="0.25">
      <c r="A2582" s="236" t="s">
        <v>5219</v>
      </c>
      <c r="B2582" s="236">
        <v>36739</v>
      </c>
      <c r="C2582" s="236" t="s">
        <v>633</v>
      </c>
      <c r="D2582" s="236">
        <v>1</v>
      </c>
      <c r="E2582" s="236" t="s">
        <v>319</v>
      </c>
    </row>
    <row r="2583" spans="1:5" x14ac:dyDescent="0.25">
      <c r="A2583" s="236" t="s">
        <v>6594</v>
      </c>
      <c r="B2583" s="236">
        <v>30428</v>
      </c>
      <c r="C2583" s="236" t="s">
        <v>189</v>
      </c>
      <c r="D2583" s="236">
        <v>1</v>
      </c>
      <c r="E2583" s="236" t="s">
        <v>319</v>
      </c>
    </row>
    <row r="2584" spans="1:5" x14ac:dyDescent="0.25">
      <c r="A2584" s="236" t="s">
        <v>5233</v>
      </c>
      <c r="B2584" s="236">
        <v>8381</v>
      </c>
      <c r="C2584" s="236" t="s">
        <v>8266</v>
      </c>
      <c r="D2584" s="236">
        <v>1</v>
      </c>
      <c r="E2584" s="236" t="s">
        <v>319</v>
      </c>
    </row>
    <row r="2585" spans="1:5" x14ac:dyDescent="0.25">
      <c r="A2585" s="236" t="s">
        <v>5220</v>
      </c>
      <c r="B2585" s="236">
        <v>36744</v>
      </c>
      <c r="C2585" s="236" t="s">
        <v>635</v>
      </c>
      <c r="D2585" s="236">
        <v>1</v>
      </c>
      <c r="E2585" s="236" t="s">
        <v>319</v>
      </c>
    </row>
    <row r="2586" spans="1:5" x14ac:dyDescent="0.25">
      <c r="A2586" s="236" t="s">
        <v>5221</v>
      </c>
      <c r="B2586" s="236">
        <v>36734</v>
      </c>
      <c r="C2586" s="236" t="s">
        <v>637</v>
      </c>
      <c r="D2586" s="236">
        <v>1</v>
      </c>
      <c r="E2586" s="236" t="s">
        <v>319</v>
      </c>
    </row>
    <row r="2587" spans="1:5" x14ac:dyDescent="0.25">
      <c r="A2587" s="236" t="s">
        <v>5222</v>
      </c>
      <c r="B2587" s="236">
        <v>36719</v>
      </c>
      <c r="C2587" s="236" t="s">
        <v>639</v>
      </c>
      <c r="D2587" s="236">
        <v>1</v>
      </c>
      <c r="E2587" s="236" t="s">
        <v>319</v>
      </c>
    </row>
    <row r="2588" spans="1:5" x14ac:dyDescent="0.25">
      <c r="A2588" s="236" t="s">
        <v>5223</v>
      </c>
      <c r="B2588" s="236">
        <v>36729</v>
      </c>
      <c r="C2588" s="236" t="s">
        <v>641</v>
      </c>
      <c r="D2588" s="236">
        <v>1</v>
      </c>
      <c r="E2588" s="236" t="s">
        <v>319</v>
      </c>
    </row>
    <row r="2589" spans="1:5" x14ac:dyDescent="0.25">
      <c r="A2589" s="236" t="s">
        <v>5224</v>
      </c>
      <c r="B2589" s="236">
        <v>36724</v>
      </c>
      <c r="C2589" s="236" t="s">
        <v>643</v>
      </c>
      <c r="D2589" s="236">
        <v>1</v>
      </c>
      <c r="E2589" s="236" t="s">
        <v>319</v>
      </c>
    </row>
    <row r="2590" spans="1:5" x14ac:dyDescent="0.25">
      <c r="A2590" s="236" t="s">
        <v>5478</v>
      </c>
      <c r="B2590" s="236">
        <v>7527</v>
      </c>
      <c r="C2590" s="236" t="s">
        <v>1520</v>
      </c>
      <c r="D2590" s="236">
        <v>1</v>
      </c>
      <c r="E2590" s="236" t="s">
        <v>319</v>
      </c>
    </row>
    <row r="2591" spans="1:5" x14ac:dyDescent="0.25">
      <c r="A2591" s="236" t="s">
        <v>6750</v>
      </c>
      <c r="B2591" s="236">
        <v>31741</v>
      </c>
      <c r="C2591" s="236" t="s">
        <v>8267</v>
      </c>
      <c r="D2591" s="236">
        <v>1</v>
      </c>
      <c r="E2591" s="236" t="s">
        <v>319</v>
      </c>
    </row>
    <row r="2592" spans="1:5" x14ac:dyDescent="0.25">
      <c r="A2592" s="236" t="s">
        <v>5782</v>
      </c>
      <c r="B2592" s="236">
        <v>36512</v>
      </c>
      <c r="C2592" s="236" t="s">
        <v>2291</v>
      </c>
      <c r="D2592" s="236">
        <v>1</v>
      </c>
      <c r="E2592" s="236" t="s">
        <v>319</v>
      </c>
    </row>
    <row r="2593" spans="1:5" x14ac:dyDescent="0.25">
      <c r="A2593" s="236" t="s">
        <v>5783</v>
      </c>
      <c r="B2593" s="236">
        <v>34761</v>
      </c>
      <c r="C2593" s="236" t="s">
        <v>2293</v>
      </c>
      <c r="D2593" s="236">
        <v>1</v>
      </c>
      <c r="E2593" s="236" t="s">
        <v>319</v>
      </c>
    </row>
    <row r="2594" spans="1:5" x14ac:dyDescent="0.25">
      <c r="A2594" s="236" t="s">
        <v>6290</v>
      </c>
      <c r="B2594" s="236">
        <v>36342</v>
      </c>
      <c r="C2594" s="236" t="s">
        <v>4016</v>
      </c>
      <c r="D2594" s="236">
        <v>1</v>
      </c>
      <c r="E2594" s="236" t="s">
        <v>319</v>
      </c>
    </row>
    <row r="2595" spans="1:5" x14ac:dyDescent="0.25">
      <c r="A2595" s="236" t="s">
        <v>5965</v>
      </c>
      <c r="B2595" s="236">
        <v>36653</v>
      </c>
      <c r="C2595" s="236" t="s">
        <v>2953</v>
      </c>
      <c r="D2595" s="236">
        <v>1</v>
      </c>
      <c r="E2595" s="236" t="s">
        <v>319</v>
      </c>
    </row>
    <row r="2596" spans="1:5" x14ac:dyDescent="0.25">
      <c r="A2596" s="236" t="s">
        <v>5966</v>
      </c>
      <c r="B2596" s="236">
        <v>38548</v>
      </c>
      <c r="C2596" s="236" t="s">
        <v>2954</v>
      </c>
      <c r="D2596" s="236">
        <v>1</v>
      </c>
      <c r="E2596" s="236" t="s">
        <v>319</v>
      </c>
    </row>
    <row r="2597" spans="1:5" x14ac:dyDescent="0.25">
      <c r="A2597" s="236" t="s">
        <v>6163</v>
      </c>
      <c r="B2597" s="236">
        <v>8304</v>
      </c>
      <c r="C2597" s="236" t="s">
        <v>3422</v>
      </c>
      <c r="D2597" s="236">
        <v>1</v>
      </c>
      <c r="E2597" s="236" t="s">
        <v>319</v>
      </c>
    </row>
    <row r="2598" spans="1:5" x14ac:dyDescent="0.25">
      <c r="A2598" s="236" t="s">
        <v>5179</v>
      </c>
      <c r="B2598" s="236">
        <v>32595</v>
      </c>
      <c r="C2598" s="236" t="s">
        <v>497</v>
      </c>
      <c r="D2598" s="236">
        <v>1</v>
      </c>
      <c r="E2598" s="236" t="s">
        <v>319</v>
      </c>
    </row>
    <row r="2599" spans="1:5" x14ac:dyDescent="0.25">
      <c r="A2599" s="236" t="s">
        <v>5967</v>
      </c>
      <c r="B2599" s="236">
        <v>32399</v>
      </c>
      <c r="C2599" s="236" t="s">
        <v>2955</v>
      </c>
      <c r="D2599" s="236">
        <v>1</v>
      </c>
      <c r="E2599" s="236" t="s">
        <v>319</v>
      </c>
    </row>
    <row r="2600" spans="1:5" x14ac:dyDescent="0.25">
      <c r="A2600" s="236" t="s">
        <v>6038</v>
      </c>
      <c r="B2600" s="236">
        <v>36909</v>
      </c>
      <c r="C2600" s="236" t="s">
        <v>8268</v>
      </c>
      <c r="D2600" s="236">
        <v>1</v>
      </c>
      <c r="E2600" s="236" t="s">
        <v>319</v>
      </c>
    </row>
    <row r="2601" spans="1:5" x14ac:dyDescent="0.25">
      <c r="A2601" s="236" t="s">
        <v>5343</v>
      </c>
      <c r="B2601" s="236">
        <v>33996</v>
      </c>
      <c r="C2601" s="236" t="s">
        <v>1004</v>
      </c>
      <c r="D2601" s="236">
        <v>1</v>
      </c>
      <c r="E2601" s="236" t="s">
        <v>319</v>
      </c>
    </row>
    <row r="2602" spans="1:5" x14ac:dyDescent="0.25">
      <c r="A2602" s="236" t="s">
        <v>5784</v>
      </c>
      <c r="B2602" s="236">
        <v>34350</v>
      </c>
      <c r="C2602" s="236" t="s">
        <v>2296</v>
      </c>
      <c r="D2602" s="236">
        <v>1</v>
      </c>
      <c r="E2602" s="236" t="s">
        <v>319</v>
      </c>
    </row>
    <row r="2603" spans="1:5" x14ac:dyDescent="0.25">
      <c r="A2603" s="236" t="s">
        <v>6291</v>
      </c>
      <c r="B2603" s="236">
        <v>7960</v>
      </c>
      <c r="C2603" s="236" t="s">
        <v>4018</v>
      </c>
      <c r="D2603" s="236">
        <v>1</v>
      </c>
      <c r="E2603" s="236" t="s">
        <v>319</v>
      </c>
    </row>
    <row r="2604" spans="1:5" x14ac:dyDescent="0.25">
      <c r="A2604" s="236" t="s">
        <v>6405</v>
      </c>
      <c r="B2604" s="236">
        <v>33940</v>
      </c>
      <c r="C2604" s="236" t="s">
        <v>4214</v>
      </c>
      <c r="D2604" s="236">
        <v>1</v>
      </c>
      <c r="E2604" s="236" t="s">
        <v>319</v>
      </c>
    </row>
    <row r="2605" spans="1:5" x14ac:dyDescent="0.25">
      <c r="A2605" s="236" t="s">
        <v>6292</v>
      </c>
      <c r="B2605" s="236">
        <v>32710</v>
      </c>
      <c r="C2605" s="236" t="s">
        <v>4024</v>
      </c>
      <c r="D2605" s="236">
        <v>1</v>
      </c>
      <c r="E2605" s="236" t="s">
        <v>319</v>
      </c>
    </row>
    <row r="2606" spans="1:5" x14ac:dyDescent="0.25">
      <c r="A2606" s="236" t="s">
        <v>6678</v>
      </c>
      <c r="B2606" s="236">
        <v>28441</v>
      </c>
      <c r="C2606" s="236" t="s">
        <v>4544</v>
      </c>
      <c r="D2606" s="236">
        <v>1</v>
      </c>
      <c r="E2606" s="236" t="s">
        <v>319</v>
      </c>
    </row>
    <row r="2607" spans="1:5" x14ac:dyDescent="0.25">
      <c r="A2607" s="236" t="s">
        <v>6751</v>
      </c>
      <c r="B2607" s="236">
        <v>32550</v>
      </c>
      <c r="C2607" s="236" t="s">
        <v>8269</v>
      </c>
      <c r="D2607" s="236">
        <v>1</v>
      </c>
      <c r="E2607" s="236" t="s">
        <v>319</v>
      </c>
    </row>
    <row r="2608" spans="1:5" x14ac:dyDescent="0.25">
      <c r="A2608" s="236" t="s">
        <v>5272</v>
      </c>
      <c r="B2608" s="236">
        <v>36118</v>
      </c>
      <c r="C2608" s="236" t="s">
        <v>778</v>
      </c>
      <c r="D2608" s="236">
        <v>1</v>
      </c>
      <c r="E2608" s="236" t="s">
        <v>319</v>
      </c>
    </row>
    <row r="2609" spans="1:5" x14ac:dyDescent="0.25">
      <c r="A2609" s="236" t="s">
        <v>5505</v>
      </c>
      <c r="B2609" s="236">
        <v>29254</v>
      </c>
      <c r="C2609" s="236" t="s">
        <v>8270</v>
      </c>
      <c r="D2609" s="236">
        <v>1</v>
      </c>
      <c r="E2609" s="236" t="s">
        <v>319</v>
      </c>
    </row>
    <row r="2610" spans="1:5" x14ac:dyDescent="0.25">
      <c r="A2610" s="236" t="s">
        <v>5536</v>
      </c>
      <c r="B2610" s="236">
        <v>8216</v>
      </c>
      <c r="C2610" s="236" t="s">
        <v>1681</v>
      </c>
      <c r="D2610" s="236">
        <v>1</v>
      </c>
      <c r="E2610" s="236" t="s">
        <v>319</v>
      </c>
    </row>
    <row r="2611" spans="1:5" x14ac:dyDescent="0.25">
      <c r="A2611" s="236" t="s">
        <v>6406</v>
      </c>
      <c r="B2611" s="236">
        <v>7801</v>
      </c>
      <c r="C2611" s="236" t="s">
        <v>4215</v>
      </c>
      <c r="D2611" s="236">
        <v>1</v>
      </c>
      <c r="E2611" s="236" t="s">
        <v>319</v>
      </c>
    </row>
    <row r="2612" spans="1:5" x14ac:dyDescent="0.25">
      <c r="A2612" s="236" t="s">
        <v>6366</v>
      </c>
      <c r="B2612" s="236">
        <v>31585</v>
      </c>
      <c r="C2612" s="236" t="s">
        <v>8271</v>
      </c>
      <c r="D2612" s="236">
        <v>1</v>
      </c>
      <c r="E2612" s="236" t="s">
        <v>319</v>
      </c>
    </row>
    <row r="2613" spans="1:5" x14ac:dyDescent="0.25">
      <c r="A2613" s="236" t="s">
        <v>6164</v>
      </c>
      <c r="B2613" s="236">
        <v>34256</v>
      </c>
      <c r="C2613" s="236" t="s">
        <v>3427</v>
      </c>
      <c r="D2613" s="236">
        <v>1</v>
      </c>
      <c r="E2613" s="236" t="s">
        <v>319</v>
      </c>
    </row>
    <row r="2614" spans="1:5" x14ac:dyDescent="0.25">
      <c r="A2614" s="236" t="s">
        <v>5968</v>
      </c>
      <c r="B2614" s="236">
        <v>31775</v>
      </c>
      <c r="C2614" s="236" t="s">
        <v>2958</v>
      </c>
      <c r="D2614" s="236">
        <v>1</v>
      </c>
      <c r="E2614" s="236" t="s">
        <v>319</v>
      </c>
    </row>
    <row r="2615" spans="1:5" x14ac:dyDescent="0.25">
      <c r="A2615" s="236" t="s">
        <v>5479</v>
      </c>
      <c r="B2615" s="236">
        <v>31810</v>
      </c>
      <c r="C2615" s="236" t="s">
        <v>1525</v>
      </c>
      <c r="D2615" s="236">
        <v>1</v>
      </c>
      <c r="E2615" s="236" t="s">
        <v>319</v>
      </c>
    </row>
    <row r="2616" spans="1:5" x14ac:dyDescent="0.25">
      <c r="A2616" s="236" t="s">
        <v>6293</v>
      </c>
      <c r="B2616" s="236">
        <v>7808</v>
      </c>
      <c r="C2616" s="236" t="s">
        <v>4027</v>
      </c>
      <c r="D2616" s="236">
        <v>1</v>
      </c>
      <c r="E2616" s="236" t="s">
        <v>319</v>
      </c>
    </row>
    <row r="2617" spans="1:5" x14ac:dyDescent="0.25">
      <c r="A2617" s="236" t="s">
        <v>6294</v>
      </c>
      <c r="B2617" s="236">
        <v>7800</v>
      </c>
      <c r="C2617" s="236" t="s">
        <v>4033</v>
      </c>
      <c r="D2617" s="236">
        <v>1</v>
      </c>
      <c r="E2617" s="236" t="s">
        <v>319</v>
      </c>
    </row>
    <row r="2618" spans="1:5" x14ac:dyDescent="0.25">
      <c r="A2618" s="236" t="s">
        <v>5537</v>
      </c>
      <c r="B2618" s="236">
        <v>36507</v>
      </c>
      <c r="C2618" s="236" t="s">
        <v>1686</v>
      </c>
      <c r="D2618" s="236">
        <v>1</v>
      </c>
      <c r="E2618" s="236" t="s">
        <v>319</v>
      </c>
    </row>
    <row r="2619" spans="1:5" x14ac:dyDescent="0.25">
      <c r="A2619" s="236" t="s">
        <v>5480</v>
      </c>
      <c r="B2619" s="236">
        <v>31329</v>
      </c>
      <c r="C2619" s="236" t="s">
        <v>1529</v>
      </c>
      <c r="D2619" s="236">
        <v>1</v>
      </c>
      <c r="E2619" s="236" t="s">
        <v>319</v>
      </c>
    </row>
    <row r="2620" spans="1:5" x14ac:dyDescent="0.25">
      <c r="A2620" s="236" t="s">
        <v>6003</v>
      </c>
      <c r="B2620" s="236">
        <v>32682</v>
      </c>
      <c r="C2620" s="236" t="s">
        <v>3081</v>
      </c>
      <c r="D2620" s="236">
        <v>1</v>
      </c>
      <c r="E2620" s="236" t="s">
        <v>319</v>
      </c>
    </row>
    <row r="2621" spans="1:5" x14ac:dyDescent="0.25">
      <c r="A2621" s="236" t="s">
        <v>6532</v>
      </c>
      <c r="B2621" s="236">
        <v>35054</v>
      </c>
      <c r="C2621" s="236" t="s">
        <v>4353</v>
      </c>
      <c r="D2621" s="236">
        <v>1</v>
      </c>
      <c r="E2621" s="236" t="s">
        <v>319</v>
      </c>
    </row>
    <row r="2622" spans="1:5" x14ac:dyDescent="0.25">
      <c r="A2622" s="236" t="s">
        <v>5785</v>
      </c>
      <c r="B2622" s="236">
        <v>36579</v>
      </c>
      <c r="C2622" s="236" t="s">
        <v>2299</v>
      </c>
      <c r="D2622" s="236">
        <v>1</v>
      </c>
      <c r="E2622" s="236" t="s">
        <v>319</v>
      </c>
    </row>
    <row r="2623" spans="1:5" x14ac:dyDescent="0.25">
      <c r="A2623" s="236" t="s">
        <v>5481</v>
      </c>
      <c r="B2623" s="236">
        <v>34094</v>
      </c>
      <c r="C2623" s="236" t="s">
        <v>1532</v>
      </c>
      <c r="D2623" s="236">
        <v>1</v>
      </c>
      <c r="E2623" s="236" t="s">
        <v>319</v>
      </c>
    </row>
    <row r="2624" spans="1:5" x14ac:dyDescent="0.25">
      <c r="A2624" s="236" t="s">
        <v>5786</v>
      </c>
      <c r="B2624" s="236">
        <v>34341</v>
      </c>
      <c r="C2624" s="236" t="s">
        <v>2301</v>
      </c>
      <c r="D2624" s="236">
        <v>1</v>
      </c>
      <c r="E2624" s="236" t="s">
        <v>319</v>
      </c>
    </row>
    <row r="2625" spans="1:5" x14ac:dyDescent="0.25">
      <c r="A2625" s="236" t="s">
        <v>5969</v>
      </c>
      <c r="B2625" s="236">
        <v>34117</v>
      </c>
      <c r="C2625" s="236" t="s">
        <v>2964</v>
      </c>
      <c r="D2625" s="236">
        <v>1</v>
      </c>
      <c r="E2625" s="236" t="s">
        <v>319</v>
      </c>
    </row>
    <row r="2626" spans="1:5" x14ac:dyDescent="0.25">
      <c r="A2626" s="236" t="s">
        <v>5970</v>
      </c>
      <c r="B2626" s="236">
        <v>34120</v>
      </c>
      <c r="C2626" s="236" t="s">
        <v>2968</v>
      </c>
      <c r="D2626" s="236">
        <v>1</v>
      </c>
      <c r="E2626" s="236" t="s">
        <v>319</v>
      </c>
    </row>
    <row r="2627" spans="1:5" x14ac:dyDescent="0.25">
      <c r="A2627" s="236" t="s">
        <v>5787</v>
      </c>
      <c r="B2627" s="236">
        <v>34371</v>
      </c>
      <c r="C2627" s="236" t="s">
        <v>2303</v>
      </c>
      <c r="D2627" s="236">
        <v>1</v>
      </c>
      <c r="E2627" s="236" t="s">
        <v>319</v>
      </c>
    </row>
    <row r="2628" spans="1:5" x14ac:dyDescent="0.25">
      <c r="A2628" s="236" t="s">
        <v>5344</v>
      </c>
      <c r="B2628" s="236">
        <v>33984</v>
      </c>
      <c r="C2628" s="236" t="s">
        <v>1005</v>
      </c>
      <c r="D2628" s="236">
        <v>1</v>
      </c>
      <c r="E2628" s="236" t="s">
        <v>319</v>
      </c>
    </row>
    <row r="2629" spans="1:5" x14ac:dyDescent="0.25">
      <c r="A2629" s="236" t="s">
        <v>5788</v>
      </c>
      <c r="B2629" s="236">
        <v>34338</v>
      </c>
      <c r="C2629" s="236" t="s">
        <v>2306</v>
      </c>
      <c r="D2629" s="236">
        <v>1</v>
      </c>
      <c r="E2629" s="236" t="s">
        <v>319</v>
      </c>
    </row>
    <row r="2630" spans="1:5" x14ac:dyDescent="0.25">
      <c r="A2630" s="236" t="s">
        <v>5971</v>
      </c>
      <c r="B2630" s="236">
        <v>29290</v>
      </c>
      <c r="C2630" s="236" t="s">
        <v>2970</v>
      </c>
      <c r="D2630" s="236">
        <v>1</v>
      </c>
      <c r="E2630" s="236" t="s">
        <v>319</v>
      </c>
    </row>
    <row r="2631" spans="1:5" x14ac:dyDescent="0.25">
      <c r="A2631" s="236" t="s">
        <v>6367</v>
      </c>
      <c r="B2631" s="236">
        <v>31422</v>
      </c>
      <c r="C2631" s="236" t="s">
        <v>8272</v>
      </c>
      <c r="D2631" s="236">
        <v>1</v>
      </c>
      <c r="E2631" s="236" t="s">
        <v>319</v>
      </c>
    </row>
    <row r="2632" spans="1:5" x14ac:dyDescent="0.25">
      <c r="A2632" s="236" t="s">
        <v>5180</v>
      </c>
      <c r="B2632" s="236">
        <v>8341</v>
      </c>
      <c r="C2632" s="236" t="s">
        <v>500</v>
      </c>
      <c r="D2632" s="236">
        <v>1</v>
      </c>
      <c r="E2632" s="236" t="s">
        <v>319</v>
      </c>
    </row>
    <row r="2633" spans="1:5" x14ac:dyDescent="0.25">
      <c r="A2633" s="236" t="s">
        <v>5972</v>
      </c>
      <c r="B2633" s="236">
        <v>34060</v>
      </c>
      <c r="C2633" s="236" t="s">
        <v>2975</v>
      </c>
      <c r="D2633" s="236">
        <v>1</v>
      </c>
      <c r="E2633" s="236" t="s">
        <v>319</v>
      </c>
    </row>
    <row r="2634" spans="1:5" x14ac:dyDescent="0.25">
      <c r="A2634" s="236" t="s">
        <v>5973</v>
      </c>
      <c r="B2634" s="236">
        <v>7902</v>
      </c>
      <c r="C2634" s="236" t="s">
        <v>2979</v>
      </c>
      <c r="D2634" s="236">
        <v>1</v>
      </c>
      <c r="E2634" s="236" t="s">
        <v>319</v>
      </c>
    </row>
    <row r="2635" spans="1:5" x14ac:dyDescent="0.25">
      <c r="A2635" s="236" t="s">
        <v>5538</v>
      </c>
      <c r="B2635" s="236">
        <v>8238</v>
      </c>
      <c r="C2635" s="236" t="s">
        <v>1688</v>
      </c>
      <c r="D2635" s="236">
        <v>1</v>
      </c>
      <c r="E2635" s="236" t="s">
        <v>319</v>
      </c>
    </row>
    <row r="2636" spans="1:5" x14ac:dyDescent="0.25">
      <c r="A2636" s="236" t="s">
        <v>6295</v>
      </c>
      <c r="B2636" s="236">
        <v>37040</v>
      </c>
      <c r="C2636" s="236" t="s">
        <v>4039</v>
      </c>
      <c r="D2636" s="236">
        <v>1</v>
      </c>
      <c r="E2636" s="236" t="s">
        <v>319</v>
      </c>
    </row>
    <row r="2637" spans="1:5" x14ac:dyDescent="0.25">
      <c r="A2637" s="236" t="s">
        <v>5974</v>
      </c>
      <c r="B2637" s="236">
        <v>35856</v>
      </c>
      <c r="C2637" s="236" t="s">
        <v>2985</v>
      </c>
      <c r="D2637" s="236">
        <v>1</v>
      </c>
      <c r="E2637" s="236" t="s">
        <v>319</v>
      </c>
    </row>
    <row r="2638" spans="1:5" x14ac:dyDescent="0.25">
      <c r="A2638" s="236" t="s">
        <v>5273</v>
      </c>
      <c r="B2638" s="236">
        <v>30765</v>
      </c>
      <c r="C2638" s="236" t="s">
        <v>782</v>
      </c>
      <c r="D2638" s="236">
        <v>1</v>
      </c>
      <c r="E2638" s="236" t="s">
        <v>319</v>
      </c>
    </row>
    <row r="2639" spans="1:5" x14ac:dyDescent="0.25">
      <c r="A2639" s="236" t="s">
        <v>5181</v>
      </c>
      <c r="B2639" s="236">
        <v>33628</v>
      </c>
      <c r="C2639" s="236" t="s">
        <v>506</v>
      </c>
      <c r="D2639" s="236">
        <v>1</v>
      </c>
      <c r="E2639" s="236" t="s">
        <v>319</v>
      </c>
    </row>
    <row r="2640" spans="1:5" x14ac:dyDescent="0.25">
      <c r="A2640" s="236" t="s">
        <v>6625</v>
      </c>
      <c r="B2640" s="236">
        <v>8134</v>
      </c>
      <c r="C2640" s="236" t="s">
        <v>8273</v>
      </c>
      <c r="D2640" s="236">
        <v>1</v>
      </c>
      <c r="E2640" s="236" t="s">
        <v>319</v>
      </c>
    </row>
    <row r="2641" spans="1:5" x14ac:dyDescent="0.25">
      <c r="A2641" s="236" t="s">
        <v>5789</v>
      </c>
      <c r="B2641" s="236">
        <v>34436</v>
      </c>
      <c r="C2641" s="236" t="s">
        <v>2309</v>
      </c>
      <c r="D2641" s="236">
        <v>1</v>
      </c>
      <c r="E2641" s="236" t="s">
        <v>319</v>
      </c>
    </row>
    <row r="2642" spans="1:5" x14ac:dyDescent="0.25">
      <c r="A2642" s="236" t="s">
        <v>5975</v>
      </c>
      <c r="B2642" s="236">
        <v>36713</v>
      </c>
      <c r="C2642" s="236" t="s">
        <v>2987</v>
      </c>
      <c r="D2642" s="236">
        <v>1</v>
      </c>
      <c r="E2642" s="236" t="s">
        <v>319</v>
      </c>
    </row>
    <row r="2643" spans="1:5" x14ac:dyDescent="0.25">
      <c r="A2643" s="236" t="s">
        <v>6570</v>
      </c>
      <c r="B2643" s="236">
        <v>31994</v>
      </c>
      <c r="C2643" s="236" t="s">
        <v>8274</v>
      </c>
      <c r="D2643" s="236">
        <v>1</v>
      </c>
      <c r="E2643" s="236" t="s">
        <v>319</v>
      </c>
    </row>
    <row r="2644" spans="1:5" x14ac:dyDescent="0.25">
      <c r="A2644" s="236" t="s">
        <v>6622</v>
      </c>
      <c r="B2644" s="236">
        <v>38442</v>
      </c>
      <c r="C2644" s="236" t="s">
        <v>4408</v>
      </c>
      <c r="D2644" s="236">
        <v>1</v>
      </c>
      <c r="E2644" s="236" t="s">
        <v>319</v>
      </c>
    </row>
    <row r="2645" spans="1:5" x14ac:dyDescent="0.25">
      <c r="A2645" s="236" t="s">
        <v>6296</v>
      </c>
      <c r="B2645" s="236">
        <v>28470</v>
      </c>
      <c r="C2645" s="236" t="s">
        <v>4045</v>
      </c>
      <c r="D2645" s="236">
        <v>1</v>
      </c>
      <c r="E2645" s="236" t="s">
        <v>319</v>
      </c>
    </row>
    <row r="2646" spans="1:5" x14ac:dyDescent="0.25">
      <c r="A2646" s="236" t="s">
        <v>6752</v>
      </c>
      <c r="B2646" s="236">
        <v>32870</v>
      </c>
      <c r="C2646" s="236" t="s">
        <v>8275</v>
      </c>
      <c r="D2646" s="236">
        <v>1</v>
      </c>
      <c r="E2646" s="236" t="s">
        <v>319</v>
      </c>
    </row>
    <row r="2647" spans="1:5" x14ac:dyDescent="0.25">
      <c r="A2647" s="236" t="s">
        <v>6407</v>
      </c>
      <c r="B2647" s="236">
        <v>33907</v>
      </c>
      <c r="C2647" s="236" t="s">
        <v>4219</v>
      </c>
      <c r="D2647" s="236">
        <v>1</v>
      </c>
      <c r="E2647" s="236" t="s">
        <v>319</v>
      </c>
    </row>
    <row r="2648" spans="1:5" x14ac:dyDescent="0.25">
      <c r="A2648" s="236" t="s">
        <v>6368</v>
      </c>
      <c r="B2648" s="236">
        <v>31194</v>
      </c>
      <c r="C2648" s="236" t="s">
        <v>7882</v>
      </c>
      <c r="D2648" s="236">
        <v>1</v>
      </c>
      <c r="E2648" s="236" t="s">
        <v>319</v>
      </c>
    </row>
    <row r="2649" spans="1:5" x14ac:dyDescent="0.25">
      <c r="A2649" s="236" t="s">
        <v>6753</v>
      </c>
      <c r="B2649" s="236">
        <v>32718</v>
      </c>
      <c r="C2649" s="236" t="s">
        <v>8276</v>
      </c>
      <c r="D2649" s="236">
        <v>1</v>
      </c>
      <c r="E2649" s="236" t="s">
        <v>319</v>
      </c>
    </row>
    <row r="2650" spans="1:5" x14ac:dyDescent="0.25">
      <c r="A2650" s="236" t="s">
        <v>6595</v>
      </c>
      <c r="B2650" s="236">
        <v>35624</v>
      </c>
      <c r="C2650" s="236" t="s">
        <v>191</v>
      </c>
      <c r="D2650" s="236">
        <v>1</v>
      </c>
      <c r="E2650" s="236" t="s">
        <v>319</v>
      </c>
    </row>
    <row r="2651" spans="1:5" x14ac:dyDescent="0.25">
      <c r="A2651" s="236" t="s">
        <v>8277</v>
      </c>
      <c r="B2651" s="236">
        <v>34290</v>
      </c>
      <c r="C2651" s="236" t="s">
        <v>8278</v>
      </c>
      <c r="D2651" s="236">
        <v>1</v>
      </c>
      <c r="E2651" s="236" t="s">
        <v>319</v>
      </c>
    </row>
    <row r="2652" spans="1:5" x14ac:dyDescent="0.25">
      <c r="A2652" s="236" t="s">
        <v>6297</v>
      </c>
      <c r="B2652" s="236">
        <v>7638</v>
      </c>
      <c r="C2652" s="236" t="s">
        <v>4051</v>
      </c>
      <c r="D2652" s="236">
        <v>1</v>
      </c>
      <c r="E2652" s="236" t="s">
        <v>319</v>
      </c>
    </row>
    <row r="2653" spans="1:5" x14ac:dyDescent="0.25">
      <c r="A2653" s="236" t="s">
        <v>6408</v>
      </c>
      <c r="B2653" s="236">
        <v>38599</v>
      </c>
      <c r="C2653" s="236" t="s">
        <v>4220</v>
      </c>
      <c r="D2653" s="236">
        <v>1</v>
      </c>
      <c r="E2653" s="236" t="s">
        <v>319</v>
      </c>
    </row>
    <row r="2654" spans="1:5" x14ac:dyDescent="0.25">
      <c r="A2654" s="236" t="s">
        <v>5482</v>
      </c>
      <c r="B2654" s="236">
        <v>7589</v>
      </c>
      <c r="C2654" s="236" t="s">
        <v>1534</v>
      </c>
      <c r="D2654" s="236">
        <v>1</v>
      </c>
      <c r="E2654" s="236" t="s">
        <v>319</v>
      </c>
    </row>
    <row r="2655" spans="1:5" x14ac:dyDescent="0.25">
      <c r="A2655" s="236" t="s">
        <v>6679</v>
      </c>
      <c r="B2655" s="236">
        <v>7452</v>
      </c>
      <c r="C2655" s="236" t="s">
        <v>264</v>
      </c>
      <c r="D2655" s="236">
        <v>1</v>
      </c>
      <c r="E2655" s="236" t="s">
        <v>319</v>
      </c>
    </row>
    <row r="2656" spans="1:5" x14ac:dyDescent="0.25">
      <c r="A2656" s="236" t="s">
        <v>5202</v>
      </c>
      <c r="B2656" s="236">
        <v>8071</v>
      </c>
      <c r="C2656" s="236" t="s">
        <v>596</v>
      </c>
      <c r="D2656" s="236">
        <v>1</v>
      </c>
      <c r="E2656" s="236" t="s">
        <v>319</v>
      </c>
    </row>
    <row r="2657" spans="1:5" x14ac:dyDescent="0.25">
      <c r="A2657" s="236" t="s">
        <v>5483</v>
      </c>
      <c r="B2657" s="236">
        <v>30180</v>
      </c>
      <c r="C2657" s="236" t="s">
        <v>1539</v>
      </c>
      <c r="D2657" s="236">
        <v>1</v>
      </c>
      <c r="E2657" s="236" t="s">
        <v>319</v>
      </c>
    </row>
    <row r="2658" spans="1:5" x14ac:dyDescent="0.25">
      <c r="A2658" s="236" t="s">
        <v>5484</v>
      </c>
      <c r="B2658" s="236">
        <v>7668</v>
      </c>
      <c r="C2658" s="236" t="s">
        <v>1542</v>
      </c>
      <c r="D2658" s="236">
        <v>1</v>
      </c>
      <c r="E2658" s="236" t="s">
        <v>319</v>
      </c>
    </row>
    <row r="2659" spans="1:5" x14ac:dyDescent="0.25">
      <c r="A2659" s="236" t="s">
        <v>5485</v>
      </c>
      <c r="B2659" s="236">
        <v>7672</v>
      </c>
      <c r="C2659" s="236" t="s">
        <v>1547</v>
      </c>
      <c r="D2659" s="236">
        <v>1</v>
      </c>
      <c r="E2659" s="236" t="s">
        <v>319</v>
      </c>
    </row>
    <row r="2660" spans="1:5" x14ac:dyDescent="0.25">
      <c r="A2660" s="236" t="s">
        <v>5486</v>
      </c>
      <c r="B2660" s="236">
        <v>7776</v>
      </c>
      <c r="C2660" s="236" t="s">
        <v>1552</v>
      </c>
      <c r="D2660" s="236">
        <v>1</v>
      </c>
      <c r="E2660" s="236" t="s">
        <v>319</v>
      </c>
    </row>
    <row r="2661" spans="1:5" x14ac:dyDescent="0.25">
      <c r="A2661" s="236" t="s">
        <v>5976</v>
      </c>
      <c r="B2661" s="236">
        <v>30335</v>
      </c>
      <c r="C2661" s="236" t="s">
        <v>2988</v>
      </c>
      <c r="D2661" s="236">
        <v>1</v>
      </c>
      <c r="E2661" s="236" t="s">
        <v>319</v>
      </c>
    </row>
    <row r="2662" spans="1:5" x14ac:dyDescent="0.25">
      <c r="A2662" s="236" t="s">
        <v>5977</v>
      </c>
      <c r="B2662" s="236">
        <v>30388</v>
      </c>
      <c r="C2662" s="236" t="s">
        <v>2991</v>
      </c>
      <c r="D2662" s="236">
        <v>1</v>
      </c>
      <c r="E2662" s="236" t="s">
        <v>319</v>
      </c>
    </row>
    <row r="2663" spans="1:5" x14ac:dyDescent="0.25">
      <c r="A2663" s="236" t="s">
        <v>5487</v>
      </c>
      <c r="B2663" s="236">
        <v>30172</v>
      </c>
      <c r="C2663" s="236" t="s">
        <v>1557</v>
      </c>
      <c r="D2663" s="236">
        <v>1</v>
      </c>
      <c r="E2663" s="236" t="s">
        <v>319</v>
      </c>
    </row>
    <row r="2664" spans="1:5" x14ac:dyDescent="0.25">
      <c r="A2664" s="236" t="s">
        <v>5345</v>
      </c>
      <c r="B2664" s="236">
        <v>30578</v>
      </c>
      <c r="C2664" s="236" t="s">
        <v>1007</v>
      </c>
      <c r="D2664" s="236">
        <v>1</v>
      </c>
      <c r="E2664" s="236" t="s">
        <v>319</v>
      </c>
    </row>
    <row r="2665" spans="1:5" x14ac:dyDescent="0.25">
      <c r="A2665" s="236" t="s">
        <v>5274</v>
      </c>
      <c r="B2665" s="236">
        <v>38340</v>
      </c>
      <c r="C2665" s="236" t="s">
        <v>786</v>
      </c>
      <c r="D2665" s="236">
        <v>1</v>
      </c>
      <c r="E2665" s="236" t="s">
        <v>319</v>
      </c>
    </row>
    <row r="2666" spans="1:5" x14ac:dyDescent="0.25">
      <c r="A2666" s="236" t="s">
        <v>5842</v>
      </c>
      <c r="B2666" s="236">
        <v>7494</v>
      </c>
      <c r="C2666" s="236" t="s">
        <v>2500</v>
      </c>
      <c r="D2666" s="236">
        <v>1</v>
      </c>
      <c r="E2666" s="236" t="s">
        <v>319</v>
      </c>
    </row>
    <row r="2667" spans="1:5" x14ac:dyDescent="0.25">
      <c r="A2667" s="236" t="s">
        <v>5843</v>
      </c>
      <c r="B2667" s="236">
        <v>30321</v>
      </c>
      <c r="C2667" s="236" t="s">
        <v>2505</v>
      </c>
      <c r="D2667" s="236">
        <v>1</v>
      </c>
      <c r="E2667" s="236" t="s">
        <v>319</v>
      </c>
    </row>
    <row r="2668" spans="1:5" x14ac:dyDescent="0.25">
      <c r="A2668" s="236" t="s">
        <v>6680</v>
      </c>
      <c r="B2668" s="236">
        <v>7445</v>
      </c>
      <c r="C2668" s="236" t="s">
        <v>265</v>
      </c>
      <c r="D2668" s="236">
        <v>1</v>
      </c>
      <c r="E2668" s="236" t="s">
        <v>319</v>
      </c>
    </row>
    <row r="2669" spans="1:5" x14ac:dyDescent="0.25">
      <c r="A2669" s="236" t="s">
        <v>6298</v>
      </c>
      <c r="B2669" s="236">
        <v>33863</v>
      </c>
      <c r="C2669" s="236" t="s">
        <v>4055</v>
      </c>
      <c r="D2669" s="236">
        <v>1</v>
      </c>
      <c r="E2669" s="236" t="s">
        <v>319</v>
      </c>
    </row>
    <row r="2670" spans="1:5" x14ac:dyDescent="0.25">
      <c r="A2670" s="236" t="s">
        <v>5844</v>
      </c>
      <c r="B2670" s="236">
        <v>7507</v>
      </c>
      <c r="C2670" s="236" t="s">
        <v>2508</v>
      </c>
      <c r="D2670" s="236">
        <v>1</v>
      </c>
      <c r="E2670" s="236" t="s">
        <v>319</v>
      </c>
    </row>
    <row r="2671" spans="1:5" x14ac:dyDescent="0.25">
      <c r="A2671" s="236" t="s">
        <v>5346</v>
      </c>
      <c r="B2671" s="236">
        <v>33064</v>
      </c>
      <c r="C2671" s="236" t="s">
        <v>1009</v>
      </c>
      <c r="D2671" s="236">
        <v>1</v>
      </c>
      <c r="E2671" s="236" t="s">
        <v>319</v>
      </c>
    </row>
    <row r="2672" spans="1:5" x14ac:dyDescent="0.25">
      <c r="A2672" s="236" t="s">
        <v>6299</v>
      </c>
      <c r="B2672" s="236">
        <v>33859</v>
      </c>
      <c r="C2672" s="236" t="s">
        <v>4057</v>
      </c>
      <c r="D2672" s="236">
        <v>1</v>
      </c>
      <c r="E2672" s="236" t="s">
        <v>319</v>
      </c>
    </row>
    <row r="2673" spans="1:5" x14ac:dyDescent="0.25">
      <c r="A2673" s="236" t="s">
        <v>6409</v>
      </c>
      <c r="B2673" s="236">
        <v>33949</v>
      </c>
      <c r="C2673" s="236" t="s">
        <v>4221</v>
      </c>
      <c r="D2673" s="236">
        <v>1</v>
      </c>
      <c r="E2673" s="236" t="s">
        <v>319</v>
      </c>
    </row>
    <row r="2674" spans="1:5" x14ac:dyDescent="0.25">
      <c r="A2674" s="236" t="s">
        <v>6571</v>
      </c>
      <c r="B2674" s="236">
        <v>32049</v>
      </c>
      <c r="C2674" s="236" t="s">
        <v>8279</v>
      </c>
      <c r="D2674" s="236">
        <v>1</v>
      </c>
      <c r="E2674" s="236" t="s">
        <v>319</v>
      </c>
    </row>
    <row r="2675" spans="1:5" x14ac:dyDescent="0.25">
      <c r="A2675" s="236" t="s">
        <v>5347</v>
      </c>
      <c r="B2675" s="236">
        <v>33022</v>
      </c>
      <c r="C2675" s="236" t="s">
        <v>1010</v>
      </c>
      <c r="D2675" s="236">
        <v>1</v>
      </c>
      <c r="E2675" s="236" t="s">
        <v>319</v>
      </c>
    </row>
    <row r="2676" spans="1:5" x14ac:dyDescent="0.25">
      <c r="A2676" s="236" t="s">
        <v>6300</v>
      </c>
      <c r="B2676" s="236">
        <v>33861</v>
      </c>
      <c r="C2676" s="236" t="s">
        <v>4059</v>
      </c>
      <c r="D2676" s="236">
        <v>1</v>
      </c>
      <c r="E2676" s="236" t="s">
        <v>319</v>
      </c>
    </row>
    <row r="2677" spans="1:5" x14ac:dyDescent="0.25">
      <c r="A2677" s="236" t="s">
        <v>6301</v>
      </c>
      <c r="B2677" s="236">
        <v>33855</v>
      </c>
      <c r="C2677" s="236" t="s">
        <v>4062</v>
      </c>
      <c r="D2677" s="236">
        <v>1</v>
      </c>
      <c r="E2677" s="236" t="s">
        <v>319</v>
      </c>
    </row>
    <row r="2678" spans="1:5" x14ac:dyDescent="0.25">
      <c r="A2678" s="236" t="s">
        <v>5348</v>
      </c>
      <c r="B2678" s="236">
        <v>31552</v>
      </c>
      <c r="C2678" s="236" t="s">
        <v>1012</v>
      </c>
      <c r="D2678" s="236">
        <v>1</v>
      </c>
      <c r="E2678" s="236" t="s">
        <v>319</v>
      </c>
    </row>
    <row r="2679" spans="1:5" x14ac:dyDescent="0.25">
      <c r="A2679" s="236" t="s">
        <v>6302</v>
      </c>
      <c r="B2679" s="236">
        <v>33857</v>
      </c>
      <c r="C2679" s="236" t="s">
        <v>4068</v>
      </c>
      <c r="D2679" s="236">
        <v>1</v>
      </c>
      <c r="E2679" s="236" t="s">
        <v>319</v>
      </c>
    </row>
    <row r="2680" spans="1:5" x14ac:dyDescent="0.25">
      <c r="A2680" s="236" t="s">
        <v>5349</v>
      </c>
      <c r="B2680" s="236">
        <v>31554</v>
      </c>
      <c r="C2680" s="236" t="s">
        <v>1016</v>
      </c>
      <c r="D2680" s="236">
        <v>1</v>
      </c>
      <c r="E2680" s="236" t="s">
        <v>319</v>
      </c>
    </row>
    <row r="2681" spans="1:5" x14ac:dyDescent="0.25">
      <c r="A2681" s="236" t="s">
        <v>5978</v>
      </c>
      <c r="B2681" s="236">
        <v>8190</v>
      </c>
      <c r="C2681" s="236" t="s">
        <v>2993</v>
      </c>
      <c r="D2681" s="236">
        <v>1</v>
      </c>
      <c r="E2681" s="236" t="s">
        <v>319</v>
      </c>
    </row>
    <row r="2682" spans="1:5" x14ac:dyDescent="0.25">
      <c r="A2682" s="236" t="s">
        <v>5203</v>
      </c>
      <c r="B2682" s="236">
        <v>38200</v>
      </c>
      <c r="C2682" s="236" t="s">
        <v>602</v>
      </c>
      <c r="D2682" s="236">
        <v>1</v>
      </c>
      <c r="E2682" s="236" t="s">
        <v>319</v>
      </c>
    </row>
    <row r="2683" spans="1:5" x14ac:dyDescent="0.25">
      <c r="A2683" s="236" t="s">
        <v>6754</v>
      </c>
      <c r="B2683" s="236">
        <v>32457</v>
      </c>
      <c r="C2683" s="236" t="s">
        <v>8280</v>
      </c>
      <c r="D2683" s="236">
        <v>1</v>
      </c>
      <c r="E2683" s="236" t="s">
        <v>319</v>
      </c>
    </row>
    <row r="2684" spans="1:5" x14ac:dyDescent="0.25">
      <c r="A2684" s="236" t="s">
        <v>6755</v>
      </c>
      <c r="B2684" s="236">
        <v>32459</v>
      </c>
      <c r="C2684" s="236" t="s">
        <v>8281</v>
      </c>
      <c r="D2684" s="236">
        <v>1</v>
      </c>
      <c r="E2684" s="236" t="s">
        <v>319</v>
      </c>
    </row>
    <row r="2685" spans="1:5" x14ac:dyDescent="0.25">
      <c r="A2685" s="236" t="s">
        <v>6756</v>
      </c>
      <c r="B2685" s="236">
        <v>32463</v>
      </c>
      <c r="C2685" s="236" t="s">
        <v>8282</v>
      </c>
      <c r="D2685" s="236">
        <v>1</v>
      </c>
      <c r="E2685" s="236" t="s">
        <v>319</v>
      </c>
    </row>
    <row r="2686" spans="1:5" x14ac:dyDescent="0.25">
      <c r="A2686" s="236" t="s">
        <v>6757</v>
      </c>
      <c r="B2686" s="236">
        <v>32465</v>
      </c>
      <c r="C2686" s="236" t="s">
        <v>8283</v>
      </c>
      <c r="D2686" s="236">
        <v>1</v>
      </c>
      <c r="E2686" s="236" t="s">
        <v>319</v>
      </c>
    </row>
    <row r="2687" spans="1:5" x14ac:dyDescent="0.25">
      <c r="A2687" s="236" t="s">
        <v>6758</v>
      </c>
      <c r="B2687" s="236">
        <v>32467</v>
      </c>
      <c r="C2687" s="236" t="s">
        <v>8284</v>
      </c>
      <c r="D2687" s="236">
        <v>1</v>
      </c>
      <c r="E2687" s="236" t="s">
        <v>319</v>
      </c>
    </row>
    <row r="2688" spans="1:5" x14ac:dyDescent="0.25">
      <c r="A2688" s="236" t="s">
        <v>6759</v>
      </c>
      <c r="B2688" s="236">
        <v>32461</v>
      </c>
      <c r="C2688" s="236" t="s">
        <v>8285</v>
      </c>
      <c r="D2688" s="236">
        <v>1</v>
      </c>
      <c r="E2688" s="236" t="s">
        <v>319</v>
      </c>
    </row>
    <row r="2689" spans="1:5" x14ac:dyDescent="0.25">
      <c r="A2689" s="236" t="s">
        <v>5845</v>
      </c>
      <c r="B2689" s="236">
        <v>7741</v>
      </c>
      <c r="C2689" s="236" t="s">
        <v>2512</v>
      </c>
      <c r="D2689" s="236">
        <v>1</v>
      </c>
      <c r="E2689" s="236" t="s">
        <v>319</v>
      </c>
    </row>
    <row r="2690" spans="1:5" x14ac:dyDescent="0.25">
      <c r="A2690" s="236" t="s">
        <v>6681</v>
      </c>
      <c r="B2690" s="236">
        <v>7740</v>
      </c>
      <c r="C2690" s="236" t="s">
        <v>266</v>
      </c>
      <c r="D2690" s="236">
        <v>1</v>
      </c>
      <c r="E2690" s="236" t="s">
        <v>319</v>
      </c>
    </row>
    <row r="2691" spans="1:5" x14ac:dyDescent="0.25">
      <c r="A2691" s="236" t="s">
        <v>5846</v>
      </c>
      <c r="B2691" s="236">
        <v>7861</v>
      </c>
      <c r="C2691" s="236" t="s">
        <v>2517</v>
      </c>
      <c r="D2691" s="236">
        <v>1</v>
      </c>
      <c r="E2691" s="236" t="s">
        <v>319</v>
      </c>
    </row>
    <row r="2692" spans="1:5" x14ac:dyDescent="0.25">
      <c r="A2692" s="236" t="s">
        <v>6682</v>
      </c>
      <c r="B2692" s="236">
        <v>8201</v>
      </c>
      <c r="C2692" s="236" t="s">
        <v>267</v>
      </c>
      <c r="D2692" s="236">
        <v>1</v>
      </c>
      <c r="E2692" s="236" t="s">
        <v>319</v>
      </c>
    </row>
    <row r="2693" spans="1:5" x14ac:dyDescent="0.25">
      <c r="A2693" s="236" t="s">
        <v>5847</v>
      </c>
      <c r="B2693" s="236">
        <v>7818</v>
      </c>
      <c r="C2693" s="236" t="s">
        <v>2521</v>
      </c>
      <c r="D2693" s="236">
        <v>1</v>
      </c>
      <c r="E2693" s="236" t="s">
        <v>319</v>
      </c>
    </row>
    <row r="2694" spans="1:5" x14ac:dyDescent="0.25">
      <c r="A2694" s="236" t="s">
        <v>5848</v>
      </c>
      <c r="B2694" s="236">
        <v>7810</v>
      </c>
      <c r="C2694" s="236" t="s">
        <v>2525</v>
      </c>
      <c r="D2694" s="236">
        <v>1</v>
      </c>
      <c r="E2694" s="236" t="s">
        <v>319</v>
      </c>
    </row>
    <row r="2695" spans="1:5" x14ac:dyDescent="0.25">
      <c r="A2695" s="236" t="s">
        <v>8286</v>
      </c>
      <c r="B2695" s="236">
        <v>32294</v>
      </c>
      <c r="C2695" s="236" t="s">
        <v>8287</v>
      </c>
      <c r="D2695" s="236">
        <v>1</v>
      </c>
      <c r="E2695" s="236" t="s">
        <v>319</v>
      </c>
    </row>
    <row r="2696" spans="1:5" x14ac:dyDescent="0.25">
      <c r="A2696" s="236" t="s">
        <v>8288</v>
      </c>
      <c r="B2696" s="236">
        <v>34282</v>
      </c>
      <c r="C2696" s="236" t="s">
        <v>8289</v>
      </c>
      <c r="D2696" s="236">
        <v>1</v>
      </c>
      <c r="E2696" s="236" t="s">
        <v>319</v>
      </c>
    </row>
    <row r="2697" spans="1:5" x14ac:dyDescent="0.25">
      <c r="A2697" s="236" t="s">
        <v>5979</v>
      </c>
      <c r="B2697" s="236">
        <v>7738</v>
      </c>
      <c r="C2697" s="236" t="s">
        <v>2997</v>
      </c>
      <c r="D2697" s="236">
        <v>1</v>
      </c>
      <c r="E2697" s="236" t="s">
        <v>319</v>
      </c>
    </row>
    <row r="2698" spans="1:5" x14ac:dyDescent="0.25">
      <c r="A2698" s="236" t="s">
        <v>6039</v>
      </c>
      <c r="B2698" s="236">
        <v>38190</v>
      </c>
      <c r="C2698" s="236" t="s">
        <v>8290</v>
      </c>
      <c r="D2698" s="236">
        <v>1</v>
      </c>
      <c r="E2698" s="236" t="s">
        <v>319</v>
      </c>
    </row>
    <row r="2699" spans="1:5" x14ac:dyDescent="0.25">
      <c r="A2699" s="236" t="s">
        <v>5980</v>
      </c>
      <c r="B2699" s="236">
        <v>7755</v>
      </c>
      <c r="C2699" s="236" t="s">
        <v>3003</v>
      </c>
      <c r="D2699" s="236">
        <v>1</v>
      </c>
      <c r="E2699" s="236" t="s">
        <v>319</v>
      </c>
    </row>
    <row r="2700" spans="1:5" x14ac:dyDescent="0.25">
      <c r="A2700" s="236" t="s">
        <v>5981</v>
      </c>
      <c r="B2700" s="236">
        <v>7892</v>
      </c>
      <c r="C2700" s="236" t="s">
        <v>3008</v>
      </c>
      <c r="D2700" s="236">
        <v>1</v>
      </c>
      <c r="E2700" s="236" t="s">
        <v>319</v>
      </c>
    </row>
    <row r="2701" spans="1:5" x14ac:dyDescent="0.25">
      <c r="A2701" s="236" t="s">
        <v>5225</v>
      </c>
      <c r="B2701" s="236">
        <v>36754</v>
      </c>
      <c r="C2701" s="236" t="s">
        <v>645</v>
      </c>
      <c r="D2701" s="236">
        <v>1</v>
      </c>
      <c r="E2701" s="236" t="s">
        <v>319</v>
      </c>
    </row>
    <row r="2702" spans="1:5" x14ac:dyDescent="0.25">
      <c r="A2702" s="236" t="s">
        <v>6596</v>
      </c>
      <c r="B2702" s="236">
        <v>30434</v>
      </c>
      <c r="C2702" s="236" t="s">
        <v>192</v>
      </c>
      <c r="D2702" s="236">
        <v>1</v>
      </c>
      <c r="E2702" s="236" t="s">
        <v>319</v>
      </c>
    </row>
    <row r="2703" spans="1:5" x14ac:dyDescent="0.25">
      <c r="A2703" s="236" t="s">
        <v>6597</v>
      </c>
      <c r="B2703" s="236">
        <v>30452</v>
      </c>
      <c r="C2703" s="236" t="s">
        <v>193</v>
      </c>
      <c r="D2703" s="236">
        <v>1</v>
      </c>
      <c r="E2703" s="236" t="s">
        <v>319</v>
      </c>
    </row>
    <row r="2704" spans="1:5" x14ac:dyDescent="0.25">
      <c r="A2704" s="236" t="s">
        <v>6598</v>
      </c>
      <c r="B2704" s="236">
        <v>30425</v>
      </c>
      <c r="C2704" s="236" t="s">
        <v>194</v>
      </c>
      <c r="D2704" s="236">
        <v>1</v>
      </c>
      <c r="E2704" s="236" t="s">
        <v>319</v>
      </c>
    </row>
    <row r="2705" spans="1:6" x14ac:dyDescent="0.25">
      <c r="A2705" s="236" t="s">
        <v>6599</v>
      </c>
      <c r="B2705" s="236">
        <v>35618</v>
      </c>
      <c r="C2705" s="236" t="s">
        <v>195</v>
      </c>
      <c r="D2705" s="236">
        <v>1</v>
      </c>
      <c r="E2705" s="236" t="s">
        <v>319</v>
      </c>
    </row>
    <row r="2706" spans="1:6" x14ac:dyDescent="0.25">
      <c r="A2706" s="236" t="s">
        <v>8291</v>
      </c>
      <c r="B2706" s="236">
        <v>34665</v>
      </c>
      <c r="C2706" s="236" t="s">
        <v>8292</v>
      </c>
      <c r="D2706" s="236">
        <v>1</v>
      </c>
      <c r="E2706" s="236" t="s">
        <v>319</v>
      </c>
    </row>
    <row r="2707" spans="1:6" x14ac:dyDescent="0.25">
      <c r="A2707" s="236" t="s">
        <v>6043</v>
      </c>
      <c r="B2707" s="236">
        <v>34925</v>
      </c>
      <c r="C2707" s="236" t="s">
        <v>8293</v>
      </c>
      <c r="D2707" s="236">
        <v>1</v>
      </c>
      <c r="E2707" s="236" t="s">
        <v>319</v>
      </c>
    </row>
    <row r="2708" spans="1:6" x14ac:dyDescent="0.25">
      <c r="A2708" s="236" t="s">
        <v>6044</v>
      </c>
      <c r="B2708" s="236">
        <v>34165</v>
      </c>
      <c r="C2708" s="236" t="s">
        <v>8294</v>
      </c>
      <c r="D2708" s="236">
        <v>1</v>
      </c>
      <c r="E2708" s="236" t="s">
        <v>319</v>
      </c>
      <c r="F2708" s="236" t="s">
        <v>8295</v>
      </c>
    </row>
    <row r="2709" spans="1:6" x14ac:dyDescent="0.25">
      <c r="A2709" s="236" t="s">
        <v>8296</v>
      </c>
      <c r="B2709" s="236">
        <v>34597</v>
      </c>
      <c r="C2709" s="236" t="s">
        <v>8297</v>
      </c>
      <c r="D2709" s="236">
        <v>1</v>
      </c>
      <c r="E2709" s="236" t="s">
        <v>319</v>
      </c>
    </row>
    <row r="2710" spans="1:6" x14ac:dyDescent="0.25">
      <c r="A2710" s="236" t="s">
        <v>5790</v>
      </c>
      <c r="B2710" s="236">
        <v>38300</v>
      </c>
      <c r="C2710" s="236" t="s">
        <v>2312</v>
      </c>
      <c r="D2710" s="236">
        <v>1</v>
      </c>
      <c r="E2710" s="236" t="s">
        <v>319</v>
      </c>
    </row>
    <row r="2711" spans="1:6" x14ac:dyDescent="0.25">
      <c r="A2711" s="236" t="s">
        <v>5275</v>
      </c>
      <c r="B2711" s="236">
        <v>36828</v>
      </c>
      <c r="C2711" s="236" t="s">
        <v>789</v>
      </c>
      <c r="D2711" s="236">
        <v>1</v>
      </c>
      <c r="E2711" s="236" t="s">
        <v>319</v>
      </c>
    </row>
    <row r="2712" spans="1:6" x14ac:dyDescent="0.25">
      <c r="A2712" s="236" t="s">
        <v>6303</v>
      </c>
      <c r="B2712" s="236">
        <v>36082</v>
      </c>
      <c r="C2712" s="236" t="s">
        <v>4070</v>
      </c>
      <c r="D2712" s="236">
        <v>1</v>
      </c>
      <c r="E2712" s="236" t="s">
        <v>319</v>
      </c>
    </row>
    <row r="2713" spans="1:6" x14ac:dyDescent="0.25">
      <c r="A2713" s="236" t="s">
        <v>5791</v>
      </c>
      <c r="B2713" s="236">
        <v>29805</v>
      </c>
      <c r="C2713" s="236" t="s">
        <v>2314</v>
      </c>
      <c r="D2713" s="236">
        <v>1</v>
      </c>
      <c r="E2713" s="236" t="s">
        <v>319</v>
      </c>
    </row>
    <row r="2714" spans="1:6" x14ac:dyDescent="0.25">
      <c r="A2714" s="236" t="s">
        <v>6533</v>
      </c>
      <c r="B2714" s="236">
        <v>35419</v>
      </c>
      <c r="C2714" s="236" t="s">
        <v>4354</v>
      </c>
      <c r="D2714" s="236">
        <v>1</v>
      </c>
      <c r="E2714" s="236" t="s">
        <v>319</v>
      </c>
    </row>
    <row r="2715" spans="1:6" x14ac:dyDescent="0.25">
      <c r="A2715" s="236" t="s">
        <v>5792</v>
      </c>
      <c r="B2715" s="236">
        <v>28785</v>
      </c>
      <c r="C2715" s="236" t="s">
        <v>2318</v>
      </c>
      <c r="D2715" s="236">
        <v>1</v>
      </c>
      <c r="E2715" s="236" t="s">
        <v>319</v>
      </c>
    </row>
    <row r="2716" spans="1:6" x14ac:dyDescent="0.25">
      <c r="A2716" s="236" t="s">
        <v>5350</v>
      </c>
      <c r="B2716" s="236">
        <v>30572</v>
      </c>
      <c r="C2716" s="236" t="s">
        <v>1017</v>
      </c>
      <c r="D2716" s="236">
        <v>1</v>
      </c>
      <c r="E2716" s="236" t="s">
        <v>319</v>
      </c>
    </row>
    <row r="2717" spans="1:6" x14ac:dyDescent="0.25">
      <c r="A2717" s="236" t="s">
        <v>5793</v>
      </c>
      <c r="B2717" s="236">
        <v>29584</v>
      </c>
      <c r="C2717" s="236" t="s">
        <v>2323</v>
      </c>
      <c r="D2717" s="236">
        <v>1</v>
      </c>
      <c r="E2717" s="236" t="s">
        <v>319</v>
      </c>
    </row>
    <row r="2718" spans="1:6" x14ac:dyDescent="0.25">
      <c r="A2718" s="236" t="s">
        <v>5982</v>
      </c>
      <c r="B2718" s="236">
        <v>33659</v>
      </c>
      <c r="C2718" s="236" t="s">
        <v>3014</v>
      </c>
      <c r="D2718" s="236">
        <v>1</v>
      </c>
      <c r="E2718" s="236" t="s">
        <v>319</v>
      </c>
    </row>
    <row r="2719" spans="1:6" x14ac:dyDescent="0.25">
      <c r="A2719" s="236" t="s">
        <v>5351</v>
      </c>
      <c r="B2719" s="236">
        <v>30575</v>
      </c>
      <c r="C2719" s="236" t="s">
        <v>1019</v>
      </c>
      <c r="D2719" s="236">
        <v>1</v>
      </c>
      <c r="E2719" s="236" t="s">
        <v>319</v>
      </c>
    </row>
    <row r="2720" spans="1:6" x14ac:dyDescent="0.25">
      <c r="A2720" s="236" t="s">
        <v>5352</v>
      </c>
      <c r="B2720" s="236">
        <v>30581</v>
      </c>
      <c r="C2720" s="236" t="s">
        <v>1023</v>
      </c>
      <c r="D2720" s="236">
        <v>1</v>
      </c>
      <c r="E2720" s="236" t="s">
        <v>319</v>
      </c>
    </row>
    <row r="2721" spans="1:5" x14ac:dyDescent="0.25">
      <c r="A2721" s="236" t="s">
        <v>6534</v>
      </c>
      <c r="B2721" s="236">
        <v>35404</v>
      </c>
      <c r="C2721" s="236" t="s">
        <v>4355</v>
      </c>
      <c r="D2721" s="236">
        <v>1</v>
      </c>
      <c r="E2721" s="236" t="s">
        <v>319</v>
      </c>
    </row>
    <row r="2722" spans="1:5" x14ac:dyDescent="0.25">
      <c r="A2722" s="236" t="s">
        <v>6535</v>
      </c>
      <c r="B2722" s="236">
        <v>35399</v>
      </c>
      <c r="C2722" s="236" t="s">
        <v>1560</v>
      </c>
      <c r="D2722" s="236">
        <v>1</v>
      </c>
      <c r="E2722" s="236" t="s">
        <v>319</v>
      </c>
    </row>
    <row r="2723" spans="1:5" x14ac:dyDescent="0.25">
      <c r="A2723" s="236" t="s">
        <v>5488</v>
      </c>
      <c r="B2723" s="236">
        <v>35781</v>
      </c>
      <c r="C2723" s="236" t="s">
        <v>1560</v>
      </c>
      <c r="D2723" s="236">
        <v>1</v>
      </c>
      <c r="E2723" s="236" t="s">
        <v>319</v>
      </c>
    </row>
    <row r="2724" spans="1:5" x14ac:dyDescent="0.25">
      <c r="A2724" s="236" t="s">
        <v>5794</v>
      </c>
      <c r="B2724" s="236">
        <v>38360</v>
      </c>
      <c r="C2724" s="236" t="s">
        <v>2327</v>
      </c>
      <c r="D2724" s="236">
        <v>1</v>
      </c>
      <c r="E2724" s="236" t="s">
        <v>319</v>
      </c>
    </row>
    <row r="2725" spans="1:5" x14ac:dyDescent="0.25">
      <c r="A2725" s="236" t="s">
        <v>5795</v>
      </c>
      <c r="B2725" s="236">
        <v>38280</v>
      </c>
      <c r="C2725" s="236" t="s">
        <v>2329</v>
      </c>
      <c r="D2725" s="236">
        <v>1</v>
      </c>
      <c r="E2725" s="236" t="s">
        <v>319</v>
      </c>
    </row>
    <row r="2726" spans="1:5" x14ac:dyDescent="0.25">
      <c r="A2726" s="236" t="s">
        <v>5353</v>
      </c>
      <c r="B2726" s="236">
        <v>30593</v>
      </c>
      <c r="C2726" s="236" t="s">
        <v>1026</v>
      </c>
      <c r="D2726" s="236">
        <v>1</v>
      </c>
      <c r="E2726" s="236" t="s">
        <v>319</v>
      </c>
    </row>
    <row r="2727" spans="1:5" x14ac:dyDescent="0.25">
      <c r="A2727" s="236" t="s">
        <v>6683</v>
      </c>
      <c r="B2727" s="236">
        <v>31656</v>
      </c>
      <c r="C2727" s="236" t="s">
        <v>268</v>
      </c>
      <c r="D2727" s="236">
        <v>1</v>
      </c>
      <c r="E2727" s="236" t="s">
        <v>319</v>
      </c>
    </row>
    <row r="2728" spans="1:5" x14ac:dyDescent="0.25">
      <c r="A2728" s="236" t="s">
        <v>5796</v>
      </c>
      <c r="B2728" s="236">
        <v>38285</v>
      </c>
      <c r="C2728" s="236" t="s">
        <v>2331</v>
      </c>
      <c r="D2728" s="236">
        <v>1</v>
      </c>
      <c r="E2728" s="236" t="s">
        <v>319</v>
      </c>
    </row>
    <row r="2729" spans="1:5" x14ac:dyDescent="0.25">
      <c r="A2729" s="236" t="s">
        <v>5797</v>
      </c>
      <c r="B2729" s="236">
        <v>29023</v>
      </c>
      <c r="C2729" s="236" t="s">
        <v>2333</v>
      </c>
      <c r="D2729" s="236">
        <v>1</v>
      </c>
      <c r="E2729" s="236" t="s">
        <v>319</v>
      </c>
    </row>
    <row r="2730" spans="1:5" x14ac:dyDescent="0.25">
      <c r="A2730" s="236" t="s">
        <v>5798</v>
      </c>
      <c r="B2730" s="236">
        <v>38425</v>
      </c>
      <c r="C2730" s="236" t="s">
        <v>2339</v>
      </c>
      <c r="D2730" s="236">
        <v>1</v>
      </c>
      <c r="E2730" s="236" t="s">
        <v>319</v>
      </c>
    </row>
    <row r="2731" spans="1:5" x14ac:dyDescent="0.25">
      <c r="A2731" s="236" t="s">
        <v>5849</v>
      </c>
      <c r="B2731" s="236">
        <v>28601</v>
      </c>
      <c r="C2731" s="236" t="s">
        <v>2529</v>
      </c>
      <c r="D2731" s="236">
        <v>1</v>
      </c>
      <c r="E2731" s="236" t="s">
        <v>319</v>
      </c>
    </row>
    <row r="2732" spans="1:5" x14ac:dyDescent="0.25">
      <c r="A2732" s="236" t="s">
        <v>5799</v>
      </c>
      <c r="B2732" s="236">
        <v>28636</v>
      </c>
      <c r="C2732" s="236" t="s">
        <v>2341</v>
      </c>
      <c r="D2732" s="236">
        <v>1</v>
      </c>
      <c r="E2732" s="236" t="s">
        <v>319</v>
      </c>
    </row>
    <row r="2733" spans="1:5" x14ac:dyDescent="0.25">
      <c r="A2733" s="236" t="s">
        <v>5182</v>
      </c>
      <c r="B2733" s="236">
        <v>28548</v>
      </c>
      <c r="C2733" s="236" t="s">
        <v>507</v>
      </c>
      <c r="D2733" s="236">
        <v>1</v>
      </c>
      <c r="E2733" s="236" t="s">
        <v>319</v>
      </c>
    </row>
    <row r="2734" spans="1:5" x14ac:dyDescent="0.25">
      <c r="A2734" s="236" t="s">
        <v>6004</v>
      </c>
      <c r="B2734" s="236">
        <v>7719</v>
      </c>
      <c r="C2734" s="236" t="s">
        <v>3084</v>
      </c>
      <c r="D2734" s="236">
        <v>1</v>
      </c>
      <c r="E2734" s="236" t="s">
        <v>319</v>
      </c>
    </row>
    <row r="2735" spans="1:5" x14ac:dyDescent="0.25">
      <c r="A2735" s="236" t="s">
        <v>5354</v>
      </c>
      <c r="B2735" s="236">
        <v>30587</v>
      </c>
      <c r="C2735" s="236" t="s">
        <v>1028</v>
      </c>
      <c r="D2735" s="236">
        <v>1</v>
      </c>
      <c r="E2735" s="236" t="s">
        <v>319</v>
      </c>
    </row>
    <row r="2736" spans="1:5" x14ac:dyDescent="0.25">
      <c r="A2736" s="236" t="s">
        <v>5800</v>
      </c>
      <c r="B2736" s="236">
        <v>28762</v>
      </c>
      <c r="C2736" s="236" t="s">
        <v>2346</v>
      </c>
      <c r="D2736" s="236">
        <v>1</v>
      </c>
      <c r="E2736" s="236" t="s">
        <v>319</v>
      </c>
    </row>
    <row r="2737" spans="1:5" x14ac:dyDescent="0.25">
      <c r="A2737" s="236" t="s">
        <v>5801</v>
      </c>
      <c r="B2737" s="236">
        <v>38410</v>
      </c>
      <c r="C2737" s="236" t="s">
        <v>2350</v>
      </c>
      <c r="D2737" s="236">
        <v>1</v>
      </c>
      <c r="E2737" s="236" t="s">
        <v>319</v>
      </c>
    </row>
    <row r="2738" spans="1:5" x14ac:dyDescent="0.25">
      <c r="A2738" s="236" t="s">
        <v>5802</v>
      </c>
      <c r="B2738" s="236">
        <v>28715</v>
      </c>
      <c r="C2738" s="236" t="s">
        <v>2352</v>
      </c>
      <c r="D2738" s="236">
        <v>1</v>
      </c>
      <c r="E2738" s="236" t="s">
        <v>319</v>
      </c>
    </row>
    <row r="2739" spans="1:5" x14ac:dyDescent="0.25">
      <c r="A2739" s="236" t="s">
        <v>5803</v>
      </c>
      <c r="B2739" s="236">
        <v>38315</v>
      </c>
      <c r="C2739" s="236" t="s">
        <v>2356</v>
      </c>
      <c r="D2739" s="236">
        <v>1</v>
      </c>
      <c r="E2739" s="236" t="s">
        <v>319</v>
      </c>
    </row>
    <row r="2740" spans="1:5" x14ac:dyDescent="0.25">
      <c r="A2740" s="236" t="s">
        <v>5804</v>
      </c>
      <c r="B2740" s="236">
        <v>28649</v>
      </c>
      <c r="C2740" s="236" t="s">
        <v>2358</v>
      </c>
      <c r="D2740" s="236">
        <v>1</v>
      </c>
      <c r="E2740" s="236" t="s">
        <v>319</v>
      </c>
    </row>
    <row r="2741" spans="1:5" x14ac:dyDescent="0.25">
      <c r="A2741" s="236" t="s">
        <v>5805</v>
      </c>
      <c r="B2741" s="236">
        <v>29160</v>
      </c>
      <c r="C2741" s="236" t="s">
        <v>2363</v>
      </c>
      <c r="D2741" s="236">
        <v>1</v>
      </c>
      <c r="E2741" s="236" t="s">
        <v>319</v>
      </c>
    </row>
    <row r="2742" spans="1:5" x14ac:dyDescent="0.25">
      <c r="A2742" s="236" t="s">
        <v>5806</v>
      </c>
      <c r="B2742" s="236">
        <v>38420</v>
      </c>
      <c r="C2742" s="236" t="s">
        <v>2368</v>
      </c>
      <c r="D2742" s="236">
        <v>1</v>
      </c>
      <c r="E2742" s="236" t="s">
        <v>319</v>
      </c>
    </row>
    <row r="2743" spans="1:5" x14ac:dyDescent="0.25">
      <c r="A2743" s="236" t="s">
        <v>5489</v>
      </c>
      <c r="B2743" s="236">
        <v>31726</v>
      </c>
      <c r="C2743" s="236" t="s">
        <v>1561</v>
      </c>
      <c r="D2743" s="236">
        <v>1</v>
      </c>
      <c r="E2743" s="236" t="s">
        <v>319</v>
      </c>
    </row>
    <row r="2744" spans="1:5" x14ac:dyDescent="0.25">
      <c r="A2744" s="236" t="s">
        <v>5807</v>
      </c>
      <c r="B2744" s="236">
        <v>38415</v>
      </c>
      <c r="C2744" s="236" t="s">
        <v>2370</v>
      </c>
      <c r="D2744" s="236">
        <v>1</v>
      </c>
      <c r="E2744" s="236" t="s">
        <v>319</v>
      </c>
    </row>
    <row r="2745" spans="1:5" x14ac:dyDescent="0.25">
      <c r="A2745" s="236" t="s">
        <v>5490</v>
      </c>
      <c r="B2745" s="236">
        <v>31442</v>
      </c>
      <c r="C2745" s="236" t="s">
        <v>1562</v>
      </c>
      <c r="D2745" s="236">
        <v>1</v>
      </c>
      <c r="E2745" s="236" t="s">
        <v>319</v>
      </c>
    </row>
    <row r="2746" spans="1:5" x14ac:dyDescent="0.25">
      <c r="A2746" s="236" t="s">
        <v>6536</v>
      </c>
      <c r="B2746" s="236">
        <v>35394</v>
      </c>
      <c r="C2746" s="236" t="s">
        <v>4356</v>
      </c>
      <c r="D2746" s="236">
        <v>1</v>
      </c>
      <c r="E2746" s="236" t="s">
        <v>319</v>
      </c>
    </row>
    <row r="2747" spans="1:5" x14ac:dyDescent="0.25">
      <c r="A2747" s="236" t="s">
        <v>5808</v>
      </c>
      <c r="B2747" s="236">
        <v>28774</v>
      </c>
      <c r="C2747" s="236" t="s">
        <v>2372</v>
      </c>
      <c r="D2747" s="236">
        <v>1</v>
      </c>
      <c r="E2747" s="236" t="s">
        <v>319</v>
      </c>
    </row>
    <row r="2748" spans="1:5" x14ac:dyDescent="0.25">
      <c r="A2748" s="236" t="s">
        <v>5491</v>
      </c>
      <c r="B2748" s="236">
        <v>31441</v>
      </c>
      <c r="C2748" s="236" t="s">
        <v>1564</v>
      </c>
      <c r="D2748" s="236">
        <v>1</v>
      </c>
      <c r="E2748" s="236" t="s">
        <v>319</v>
      </c>
    </row>
    <row r="2749" spans="1:5" x14ac:dyDescent="0.25">
      <c r="A2749" s="236" t="s">
        <v>5809</v>
      </c>
      <c r="B2749" s="236">
        <v>38295</v>
      </c>
      <c r="C2749" s="236" t="s">
        <v>2376</v>
      </c>
      <c r="D2749" s="236">
        <v>1</v>
      </c>
      <c r="E2749" s="236" t="s">
        <v>319</v>
      </c>
    </row>
    <row r="2750" spans="1:5" x14ac:dyDescent="0.25">
      <c r="A2750" s="236" t="s">
        <v>5983</v>
      </c>
      <c r="B2750" s="236">
        <v>38094</v>
      </c>
      <c r="C2750" s="236" t="s">
        <v>3018</v>
      </c>
      <c r="D2750" s="236">
        <v>1</v>
      </c>
      <c r="E2750" s="236" t="s">
        <v>319</v>
      </c>
    </row>
    <row r="2751" spans="1:5" x14ac:dyDescent="0.25">
      <c r="A2751" s="236" t="s">
        <v>5492</v>
      </c>
      <c r="B2751" s="236">
        <v>7601</v>
      </c>
      <c r="C2751" s="236" t="s">
        <v>1566</v>
      </c>
      <c r="D2751" s="236">
        <v>1</v>
      </c>
      <c r="E2751" s="236" t="s">
        <v>319</v>
      </c>
    </row>
    <row r="2752" spans="1:5" x14ac:dyDescent="0.25">
      <c r="A2752" s="236" t="s">
        <v>6537</v>
      </c>
      <c r="B2752" s="236">
        <v>35744</v>
      </c>
      <c r="C2752" s="236" t="s">
        <v>4357</v>
      </c>
      <c r="D2752" s="236">
        <v>1</v>
      </c>
      <c r="E2752" s="236" t="s">
        <v>319</v>
      </c>
    </row>
    <row r="2753" spans="1:5" x14ac:dyDescent="0.25">
      <c r="A2753" s="236" t="s">
        <v>6304</v>
      </c>
      <c r="B2753" s="236">
        <v>35557</v>
      </c>
      <c r="C2753" s="236" t="s">
        <v>4073</v>
      </c>
      <c r="D2753" s="236">
        <v>1</v>
      </c>
      <c r="E2753" s="236" t="s">
        <v>319</v>
      </c>
    </row>
    <row r="2754" spans="1:5" x14ac:dyDescent="0.25">
      <c r="A2754" s="236" t="s">
        <v>6305</v>
      </c>
      <c r="B2754" s="236">
        <v>8200</v>
      </c>
      <c r="C2754" s="236" t="s">
        <v>4074</v>
      </c>
      <c r="D2754" s="236">
        <v>1</v>
      </c>
      <c r="E2754" s="236" t="s">
        <v>319</v>
      </c>
    </row>
    <row r="2755" spans="1:5" x14ac:dyDescent="0.25">
      <c r="A2755" s="236" t="s">
        <v>6538</v>
      </c>
      <c r="B2755" s="236">
        <v>35389</v>
      </c>
      <c r="C2755" s="236" t="s">
        <v>4358</v>
      </c>
      <c r="D2755" s="236">
        <v>1</v>
      </c>
      <c r="E2755" s="236" t="s">
        <v>319</v>
      </c>
    </row>
    <row r="2756" spans="1:5" x14ac:dyDescent="0.25">
      <c r="A2756" s="236" t="s">
        <v>5810</v>
      </c>
      <c r="B2756" s="236">
        <v>28676</v>
      </c>
      <c r="C2756" s="236" t="s">
        <v>2377</v>
      </c>
      <c r="D2756" s="236">
        <v>1</v>
      </c>
      <c r="E2756" s="236" t="s">
        <v>319</v>
      </c>
    </row>
    <row r="2757" spans="1:5" x14ac:dyDescent="0.25">
      <c r="A2757" s="236" t="s">
        <v>5539</v>
      </c>
      <c r="B2757" s="236">
        <v>32766</v>
      </c>
      <c r="C2757" s="236" t="s">
        <v>1692</v>
      </c>
      <c r="D2757" s="236">
        <v>1</v>
      </c>
      <c r="E2757" s="236" t="s">
        <v>319</v>
      </c>
    </row>
    <row r="2758" spans="1:5" x14ac:dyDescent="0.25">
      <c r="A2758" s="236" t="s">
        <v>5984</v>
      </c>
      <c r="B2758" s="236">
        <v>34276</v>
      </c>
      <c r="C2758" s="236" t="s">
        <v>3022</v>
      </c>
      <c r="D2758" s="236">
        <v>1</v>
      </c>
      <c r="E2758" s="236" t="s">
        <v>319</v>
      </c>
    </row>
    <row r="2759" spans="1:5" x14ac:dyDescent="0.25">
      <c r="A2759" s="236" t="s">
        <v>5985</v>
      </c>
      <c r="B2759" s="236">
        <v>34271</v>
      </c>
      <c r="C2759" s="236" t="s">
        <v>3024</v>
      </c>
      <c r="D2759" s="236">
        <v>1</v>
      </c>
      <c r="E2759" s="236" t="s">
        <v>319</v>
      </c>
    </row>
    <row r="2760" spans="1:5" x14ac:dyDescent="0.25">
      <c r="A2760" s="236" t="s">
        <v>6410</v>
      </c>
      <c r="B2760" s="236">
        <v>8099</v>
      </c>
      <c r="C2760" s="236" t="s">
        <v>4226</v>
      </c>
      <c r="D2760" s="236">
        <v>1</v>
      </c>
      <c r="E2760" s="236" t="s">
        <v>319</v>
      </c>
    </row>
    <row r="2761" spans="1:5" x14ac:dyDescent="0.25">
      <c r="A2761" s="236" t="s">
        <v>6549</v>
      </c>
      <c r="B2761" s="236">
        <v>8284</v>
      </c>
      <c r="C2761" s="236" t="s">
        <v>8298</v>
      </c>
      <c r="D2761" s="236">
        <v>1</v>
      </c>
      <c r="E2761" s="236" t="s">
        <v>319</v>
      </c>
    </row>
    <row r="2762" spans="1:5" x14ac:dyDescent="0.25">
      <c r="A2762" s="236" t="s">
        <v>5183</v>
      </c>
      <c r="B2762" s="236">
        <v>8277</v>
      </c>
      <c r="C2762" s="236" t="s">
        <v>512</v>
      </c>
      <c r="D2762" s="236">
        <v>1</v>
      </c>
      <c r="E2762" s="236" t="s">
        <v>319</v>
      </c>
    </row>
    <row r="2763" spans="1:5" x14ac:dyDescent="0.25">
      <c r="A2763" s="236" t="s">
        <v>6411</v>
      </c>
      <c r="B2763" s="236">
        <v>35029</v>
      </c>
      <c r="C2763" s="236" t="s">
        <v>4231</v>
      </c>
      <c r="D2763" s="236">
        <v>1</v>
      </c>
      <c r="E2763" s="236" t="s">
        <v>319</v>
      </c>
    </row>
    <row r="2764" spans="1:5" x14ac:dyDescent="0.25">
      <c r="A2764" s="236" t="s">
        <v>5540</v>
      </c>
      <c r="B2764" s="236">
        <v>8249</v>
      </c>
      <c r="C2764" s="236" t="s">
        <v>1695</v>
      </c>
      <c r="D2764" s="236">
        <v>1</v>
      </c>
      <c r="E2764" s="236" t="s">
        <v>319</v>
      </c>
    </row>
    <row r="2765" spans="1:5" x14ac:dyDescent="0.25">
      <c r="A2765" s="236" t="s">
        <v>5276</v>
      </c>
      <c r="B2765" s="236">
        <v>34132</v>
      </c>
      <c r="C2765" s="236" t="s">
        <v>791</v>
      </c>
      <c r="D2765" s="236">
        <v>1</v>
      </c>
      <c r="E2765" s="236" t="s">
        <v>319</v>
      </c>
    </row>
    <row r="2766" spans="1:5" x14ac:dyDescent="0.25">
      <c r="A2766" s="236" t="s">
        <v>5986</v>
      </c>
      <c r="B2766" s="236">
        <v>34146</v>
      </c>
      <c r="C2766" s="236" t="s">
        <v>3029</v>
      </c>
      <c r="D2766" s="236">
        <v>1</v>
      </c>
      <c r="E2766" s="236" t="s">
        <v>319</v>
      </c>
    </row>
    <row r="2767" spans="1:5" x14ac:dyDescent="0.25">
      <c r="A2767" s="236" t="s">
        <v>5541</v>
      </c>
      <c r="B2767" s="236">
        <v>32822</v>
      </c>
      <c r="C2767" s="236" t="s">
        <v>1699</v>
      </c>
      <c r="D2767" s="236">
        <v>1</v>
      </c>
      <c r="E2767" s="236" t="s">
        <v>319</v>
      </c>
    </row>
    <row r="2768" spans="1:5" x14ac:dyDescent="0.25">
      <c r="A2768" s="236" t="s">
        <v>5184</v>
      </c>
      <c r="B2768" s="236">
        <v>8110</v>
      </c>
      <c r="C2768" s="236" t="s">
        <v>517</v>
      </c>
      <c r="D2768" s="236">
        <v>1</v>
      </c>
      <c r="E2768" s="236" t="s">
        <v>319</v>
      </c>
    </row>
    <row r="2769" spans="1:5" x14ac:dyDescent="0.25">
      <c r="A2769" s="236" t="s">
        <v>6550</v>
      </c>
      <c r="B2769" s="236">
        <v>7846</v>
      </c>
      <c r="C2769" s="236" t="s">
        <v>8299</v>
      </c>
      <c r="D2769" s="236">
        <v>1</v>
      </c>
      <c r="E2769" s="236" t="s">
        <v>319</v>
      </c>
    </row>
    <row r="2770" spans="1:5" x14ac:dyDescent="0.25">
      <c r="A2770" s="236" t="s">
        <v>6623</v>
      </c>
      <c r="B2770" s="236">
        <v>8133</v>
      </c>
      <c r="C2770" s="236" t="s">
        <v>4409</v>
      </c>
      <c r="D2770" s="236">
        <v>1</v>
      </c>
      <c r="E2770" s="236" t="s">
        <v>319</v>
      </c>
    </row>
    <row r="2771" spans="1:5" x14ac:dyDescent="0.25">
      <c r="A2771" s="236" t="s">
        <v>5987</v>
      </c>
      <c r="B2771" s="236">
        <v>7603</v>
      </c>
      <c r="C2771" s="236" t="s">
        <v>3035</v>
      </c>
      <c r="D2771" s="236">
        <v>1</v>
      </c>
      <c r="E2771" s="236" t="s">
        <v>319</v>
      </c>
    </row>
    <row r="2772" spans="1:5" x14ac:dyDescent="0.25">
      <c r="A2772" s="236" t="s">
        <v>5542</v>
      </c>
      <c r="B2772" s="236">
        <v>8326</v>
      </c>
      <c r="C2772" s="236" t="s">
        <v>1701</v>
      </c>
      <c r="D2772" s="236">
        <v>1</v>
      </c>
      <c r="E2772" s="236" t="s">
        <v>319</v>
      </c>
    </row>
    <row r="2773" spans="1:5" x14ac:dyDescent="0.25">
      <c r="A2773" s="236" t="s">
        <v>6684</v>
      </c>
      <c r="B2773" s="236">
        <v>8160</v>
      </c>
      <c r="C2773" s="236" t="s">
        <v>4567</v>
      </c>
      <c r="D2773" s="236">
        <v>1</v>
      </c>
      <c r="E2773" s="236" t="s">
        <v>319</v>
      </c>
    </row>
    <row r="2774" spans="1:5" x14ac:dyDescent="0.25">
      <c r="A2774" s="236" t="s">
        <v>6685</v>
      </c>
      <c r="B2774" s="236">
        <v>8159</v>
      </c>
      <c r="C2774" s="236" t="s">
        <v>4571</v>
      </c>
      <c r="D2774" s="236">
        <v>1</v>
      </c>
      <c r="E2774" s="236" t="s">
        <v>319</v>
      </c>
    </row>
    <row r="2775" spans="1:5" x14ac:dyDescent="0.25">
      <c r="A2775" s="236" t="s">
        <v>5185</v>
      </c>
      <c r="B2775" s="236">
        <v>29871</v>
      </c>
      <c r="C2775" s="236" t="s">
        <v>523</v>
      </c>
      <c r="D2775" s="236">
        <v>1</v>
      </c>
      <c r="E2775" s="236" t="s">
        <v>319</v>
      </c>
    </row>
    <row r="2776" spans="1:5" x14ac:dyDescent="0.25">
      <c r="A2776" s="236" t="s">
        <v>6070</v>
      </c>
      <c r="B2776" s="236">
        <v>32747</v>
      </c>
      <c r="C2776" s="236" t="s">
        <v>8300</v>
      </c>
      <c r="D2776" s="236">
        <v>1</v>
      </c>
      <c r="E2776" s="236" t="s">
        <v>319</v>
      </c>
    </row>
    <row r="2777" spans="1:5" x14ac:dyDescent="0.25">
      <c r="A2777" s="236" t="s">
        <v>8301</v>
      </c>
      <c r="B2777" s="236">
        <v>34570</v>
      </c>
      <c r="C2777" s="236" t="s">
        <v>8302</v>
      </c>
      <c r="D2777" s="236">
        <v>1</v>
      </c>
      <c r="E2777" s="236" t="s">
        <v>319</v>
      </c>
    </row>
    <row r="2778" spans="1:5" x14ac:dyDescent="0.25">
      <c r="A2778" s="236" t="s">
        <v>6071</v>
      </c>
      <c r="B2778" s="236">
        <v>32750</v>
      </c>
      <c r="C2778" s="236" t="s">
        <v>8303</v>
      </c>
      <c r="D2778" s="236">
        <v>1</v>
      </c>
      <c r="E2778" s="236" t="s">
        <v>319</v>
      </c>
    </row>
    <row r="2779" spans="1:5" x14ac:dyDescent="0.25">
      <c r="A2779" s="236" t="s">
        <v>8304</v>
      </c>
      <c r="B2779" s="236">
        <v>34573</v>
      </c>
      <c r="C2779" s="236" t="s">
        <v>8305</v>
      </c>
      <c r="D2779" s="236">
        <v>1</v>
      </c>
      <c r="E2779" s="236" t="s">
        <v>319</v>
      </c>
    </row>
    <row r="2780" spans="1:5" x14ac:dyDescent="0.25">
      <c r="A2780" s="236" t="s">
        <v>6072</v>
      </c>
      <c r="B2780" s="236">
        <v>33414</v>
      </c>
      <c r="C2780" s="236" t="s">
        <v>8306</v>
      </c>
      <c r="D2780" s="236">
        <v>1</v>
      </c>
      <c r="E2780" s="236" t="s">
        <v>319</v>
      </c>
    </row>
    <row r="2781" spans="1:5" x14ac:dyDescent="0.25">
      <c r="A2781" s="236" t="s">
        <v>8307</v>
      </c>
      <c r="B2781" s="236">
        <v>34576</v>
      </c>
      <c r="C2781" s="236" t="s">
        <v>8308</v>
      </c>
      <c r="D2781" s="236">
        <v>1</v>
      </c>
      <c r="E2781" s="236" t="s">
        <v>319</v>
      </c>
    </row>
    <row r="2782" spans="1:5" x14ac:dyDescent="0.25">
      <c r="A2782" s="236" t="s">
        <v>6696</v>
      </c>
      <c r="B2782" s="236">
        <v>28319</v>
      </c>
      <c r="C2782" s="236" t="s">
        <v>8309</v>
      </c>
      <c r="D2782" s="236">
        <v>1</v>
      </c>
      <c r="E2782" s="236" t="s">
        <v>319</v>
      </c>
    </row>
    <row r="2783" spans="1:5" x14ac:dyDescent="0.25">
      <c r="A2783" s="236" t="s">
        <v>6760</v>
      </c>
      <c r="B2783" s="236">
        <v>32546</v>
      </c>
      <c r="C2783" s="236" t="s">
        <v>8310</v>
      </c>
      <c r="D2783" s="236">
        <v>1</v>
      </c>
      <c r="E2783" s="236" t="s">
        <v>319</v>
      </c>
    </row>
    <row r="2784" spans="1:5" x14ac:dyDescent="0.25">
      <c r="A2784" s="236" t="s">
        <v>6761</v>
      </c>
      <c r="B2784" s="236">
        <v>32548</v>
      </c>
      <c r="C2784" s="236" t="s">
        <v>8311</v>
      </c>
      <c r="D2784" s="236">
        <v>1</v>
      </c>
      <c r="E2784" s="236" t="s">
        <v>319</v>
      </c>
    </row>
    <row r="2785" spans="1:5" x14ac:dyDescent="0.25">
      <c r="A2785" s="236" t="s">
        <v>8312</v>
      </c>
      <c r="B2785" s="236">
        <v>30461</v>
      </c>
      <c r="C2785" s="236" t="s">
        <v>8313</v>
      </c>
      <c r="D2785" s="236">
        <v>1</v>
      </c>
      <c r="E2785" s="236" t="s">
        <v>319</v>
      </c>
    </row>
    <row r="2786" spans="1:5" x14ac:dyDescent="0.25">
      <c r="A2786" s="236" t="s">
        <v>8314</v>
      </c>
      <c r="B2786" s="236">
        <v>32977</v>
      </c>
      <c r="C2786" s="236" t="s">
        <v>8315</v>
      </c>
      <c r="D2786" s="236">
        <v>1</v>
      </c>
      <c r="E2786" s="236" t="s">
        <v>319</v>
      </c>
    </row>
    <row r="2787" spans="1:5" x14ac:dyDescent="0.25">
      <c r="A2787" s="236" t="s">
        <v>8316</v>
      </c>
      <c r="B2787" s="236">
        <v>30464</v>
      </c>
      <c r="C2787" s="236" t="s">
        <v>8317</v>
      </c>
      <c r="D2787" s="236">
        <v>1</v>
      </c>
      <c r="E2787" s="236" t="s">
        <v>319</v>
      </c>
    </row>
    <row r="2788" spans="1:5" x14ac:dyDescent="0.25">
      <c r="A2788" s="236" t="s">
        <v>8318</v>
      </c>
      <c r="B2788" s="236">
        <v>36924</v>
      </c>
      <c r="C2788" s="236" t="s">
        <v>8319</v>
      </c>
      <c r="D2788" s="236">
        <v>1</v>
      </c>
      <c r="E2788" s="236" t="s">
        <v>319</v>
      </c>
    </row>
    <row r="2789" spans="1:5" x14ac:dyDescent="0.25">
      <c r="A2789" s="236" t="s">
        <v>8320</v>
      </c>
      <c r="B2789" s="236">
        <v>36923</v>
      </c>
      <c r="C2789" s="236" t="s">
        <v>8321</v>
      </c>
      <c r="D2789" s="236">
        <v>1</v>
      </c>
      <c r="E2789" s="236" t="s">
        <v>319</v>
      </c>
    </row>
    <row r="2790" spans="1:5" x14ac:dyDescent="0.25">
      <c r="A2790" s="236" t="s">
        <v>8322</v>
      </c>
      <c r="B2790" s="236">
        <v>33444</v>
      </c>
      <c r="C2790" s="236" t="s">
        <v>8323</v>
      </c>
      <c r="D2790" s="236">
        <v>1</v>
      </c>
      <c r="E2790" s="236" t="s">
        <v>319</v>
      </c>
    </row>
    <row r="2791" spans="1:5" x14ac:dyDescent="0.25">
      <c r="A2791" s="236" t="s">
        <v>8324</v>
      </c>
      <c r="B2791" s="236">
        <v>33443</v>
      </c>
      <c r="C2791" s="236" t="s">
        <v>8325</v>
      </c>
      <c r="D2791" s="236">
        <v>1</v>
      </c>
      <c r="E2791" s="236" t="s">
        <v>319</v>
      </c>
    </row>
    <row r="2792" spans="1:5" x14ac:dyDescent="0.25">
      <c r="A2792" s="236" t="s">
        <v>8326</v>
      </c>
      <c r="B2792" s="236">
        <v>33046</v>
      </c>
      <c r="C2792" s="236" t="s">
        <v>8327</v>
      </c>
      <c r="D2792" s="236">
        <v>1</v>
      </c>
      <c r="E2792" s="236" t="s">
        <v>319</v>
      </c>
    </row>
    <row r="2793" spans="1:5" x14ac:dyDescent="0.25">
      <c r="A2793" s="236" t="s">
        <v>8328</v>
      </c>
      <c r="B2793" s="236">
        <v>33045</v>
      </c>
      <c r="C2793" s="236" t="s">
        <v>8329</v>
      </c>
      <c r="D2793" s="236">
        <v>1</v>
      </c>
      <c r="E2793" s="236" t="s">
        <v>319</v>
      </c>
    </row>
    <row r="2794" spans="1:5" x14ac:dyDescent="0.25">
      <c r="A2794" s="236" t="s">
        <v>8330</v>
      </c>
      <c r="B2794" s="236">
        <v>33412</v>
      </c>
      <c r="C2794" s="236" t="s">
        <v>8331</v>
      </c>
      <c r="D2794" s="236">
        <v>1</v>
      </c>
      <c r="E2794" s="236" t="s">
        <v>319</v>
      </c>
    </row>
    <row r="2795" spans="1:5" x14ac:dyDescent="0.25">
      <c r="A2795" s="236" t="s">
        <v>8332</v>
      </c>
      <c r="B2795" s="236">
        <v>33413</v>
      </c>
      <c r="C2795" s="236" t="s">
        <v>8333</v>
      </c>
      <c r="D2795" s="236">
        <v>1</v>
      </c>
      <c r="E2795" s="236" t="s">
        <v>319</v>
      </c>
    </row>
    <row r="2796" spans="1:5" x14ac:dyDescent="0.25">
      <c r="A2796" s="236" t="s">
        <v>5543</v>
      </c>
      <c r="B2796" s="236">
        <v>34022</v>
      </c>
      <c r="C2796" s="236" t="s">
        <v>1704</v>
      </c>
      <c r="D2796" s="236">
        <v>1</v>
      </c>
      <c r="E2796" s="236" t="s">
        <v>319</v>
      </c>
    </row>
    <row r="2797" spans="1:5" x14ac:dyDescent="0.25">
      <c r="A2797" s="236" t="s">
        <v>5493</v>
      </c>
      <c r="B2797" s="236">
        <v>7540</v>
      </c>
      <c r="C2797" s="236" t="s">
        <v>1571</v>
      </c>
      <c r="D2797" s="236">
        <v>1</v>
      </c>
      <c r="E2797" s="236" t="s">
        <v>319</v>
      </c>
    </row>
    <row r="2798" spans="1:5" x14ac:dyDescent="0.25">
      <c r="A2798" s="236" t="s">
        <v>5143</v>
      </c>
      <c r="B2798" s="236">
        <v>38468</v>
      </c>
      <c r="C2798" s="236" t="s">
        <v>1571</v>
      </c>
      <c r="D2798" s="236">
        <v>1</v>
      </c>
      <c r="E2798" s="236" t="s">
        <v>319</v>
      </c>
    </row>
    <row r="2799" spans="1:5" x14ac:dyDescent="0.25">
      <c r="A2799" s="236" t="s">
        <v>5494</v>
      </c>
      <c r="B2799" s="236">
        <v>7541</v>
      </c>
      <c r="C2799" s="236" t="s">
        <v>1577</v>
      </c>
      <c r="D2799" s="236">
        <v>1</v>
      </c>
      <c r="E2799" s="236" t="s">
        <v>319</v>
      </c>
    </row>
    <row r="2800" spans="1:5" x14ac:dyDescent="0.25">
      <c r="A2800" s="236" t="s">
        <v>6762</v>
      </c>
      <c r="B2800" s="236">
        <v>32427</v>
      </c>
      <c r="C2800" s="236" t="s">
        <v>8334</v>
      </c>
      <c r="D2800" s="236">
        <v>1</v>
      </c>
      <c r="E2800" s="236" t="s">
        <v>319</v>
      </c>
    </row>
    <row r="2801" spans="1:5" x14ac:dyDescent="0.25">
      <c r="A2801" s="236" t="s">
        <v>8335</v>
      </c>
      <c r="B2801" s="236">
        <v>37080</v>
      </c>
      <c r="C2801" s="236" t="s">
        <v>8336</v>
      </c>
      <c r="D2801" s="236">
        <v>18</v>
      </c>
      <c r="E2801" s="236" t="s">
        <v>8337</v>
      </c>
    </row>
    <row r="2802" spans="1:5" x14ac:dyDescent="0.25">
      <c r="A2802" s="236" t="s">
        <v>8338</v>
      </c>
      <c r="B2802" s="236">
        <v>36714</v>
      </c>
      <c r="C2802" s="236" t="s">
        <v>8339</v>
      </c>
      <c r="D2802" s="236">
        <v>18</v>
      </c>
      <c r="E2802" s="236" t="s">
        <v>8337</v>
      </c>
    </row>
    <row r="2803" spans="1:5" x14ac:dyDescent="0.25">
      <c r="A2803" s="236" t="s">
        <v>8340</v>
      </c>
      <c r="B2803" s="236">
        <v>36709</v>
      </c>
      <c r="C2803" s="236" t="s">
        <v>8339</v>
      </c>
      <c r="D2803" s="236">
        <v>18</v>
      </c>
      <c r="E2803" s="236" t="s">
        <v>8337</v>
      </c>
    </row>
    <row r="2804" spans="1:5" x14ac:dyDescent="0.25">
      <c r="A2804" s="236" t="s">
        <v>8341</v>
      </c>
      <c r="B2804" s="236">
        <v>36704</v>
      </c>
      <c r="C2804" s="236" t="s">
        <v>8339</v>
      </c>
      <c r="D2804" s="236">
        <v>18</v>
      </c>
      <c r="E2804" s="236" t="s">
        <v>8337</v>
      </c>
    </row>
    <row r="2805" spans="1:5" x14ac:dyDescent="0.25">
      <c r="A2805" s="236" t="s">
        <v>8342</v>
      </c>
      <c r="B2805" s="236">
        <v>29020</v>
      </c>
      <c r="C2805" s="236" t="s">
        <v>8343</v>
      </c>
      <c r="D2805" s="236">
        <v>18</v>
      </c>
      <c r="E2805" s="236" t="s">
        <v>8337</v>
      </c>
    </row>
    <row r="2806" spans="1:5" x14ac:dyDescent="0.25">
      <c r="A2806" s="236" t="s">
        <v>8344</v>
      </c>
      <c r="B2806" s="236">
        <v>34879</v>
      </c>
      <c r="C2806" s="236" t="s">
        <v>8343</v>
      </c>
      <c r="D2806" s="236">
        <v>18</v>
      </c>
      <c r="E2806" s="236" t="s">
        <v>8337</v>
      </c>
    </row>
    <row r="2807" spans="1:5" x14ac:dyDescent="0.25">
      <c r="A2807" s="236" t="s">
        <v>8345</v>
      </c>
      <c r="B2807" s="236">
        <v>29524</v>
      </c>
      <c r="C2807" s="236" t="s">
        <v>8346</v>
      </c>
      <c r="D2807" s="236">
        <v>18</v>
      </c>
      <c r="E2807" s="236" t="s">
        <v>8337</v>
      </c>
    </row>
    <row r="2808" spans="1:5" x14ac:dyDescent="0.25">
      <c r="A2808" s="236" t="s">
        <v>8347</v>
      </c>
      <c r="B2808" s="236">
        <v>29526</v>
      </c>
      <c r="C2808" s="236" t="s">
        <v>8348</v>
      </c>
      <c r="D2808" s="236">
        <v>18</v>
      </c>
      <c r="E2808" s="236" t="s">
        <v>8337</v>
      </c>
    </row>
    <row r="2809" spans="1:5" x14ac:dyDescent="0.25">
      <c r="A2809" s="236" t="s">
        <v>8349</v>
      </c>
      <c r="B2809" s="236">
        <v>33759</v>
      </c>
      <c r="C2809" s="236" t="s">
        <v>8350</v>
      </c>
      <c r="D2809" s="236">
        <v>18</v>
      </c>
      <c r="E2809" s="236" t="s">
        <v>8337</v>
      </c>
    </row>
    <row r="2810" spans="1:5" x14ac:dyDescent="0.25">
      <c r="A2810" s="236" t="s">
        <v>8351</v>
      </c>
      <c r="B2810" s="236">
        <v>29403</v>
      </c>
      <c r="C2810" s="236" t="s">
        <v>8352</v>
      </c>
      <c r="D2810" s="236">
        <v>18</v>
      </c>
      <c r="E2810" s="236" t="s">
        <v>8337</v>
      </c>
    </row>
    <row r="2811" spans="1:5" x14ac:dyDescent="0.25">
      <c r="A2811" s="236" t="s">
        <v>8353</v>
      </c>
      <c r="B2811" s="236">
        <v>30062</v>
      </c>
      <c r="C2811" s="236" t="s">
        <v>8354</v>
      </c>
      <c r="D2811" s="236">
        <v>18</v>
      </c>
      <c r="E2811" s="236" t="s">
        <v>8337</v>
      </c>
    </row>
    <row r="2812" spans="1:5" x14ac:dyDescent="0.25">
      <c r="A2812" s="236" t="s">
        <v>8355</v>
      </c>
      <c r="B2812" s="236">
        <v>29481</v>
      </c>
      <c r="C2812" s="236" t="s">
        <v>8356</v>
      </c>
      <c r="D2812" s="236">
        <v>18</v>
      </c>
      <c r="E2812" s="236" t="s">
        <v>8337</v>
      </c>
    </row>
    <row r="2813" spans="1:5" x14ac:dyDescent="0.25">
      <c r="A2813" s="236" t="s">
        <v>8357</v>
      </c>
      <c r="B2813" s="236">
        <v>38633</v>
      </c>
      <c r="C2813" s="236">
        <v>1</v>
      </c>
      <c r="D2813" s="236">
        <v>18</v>
      </c>
      <c r="E2813" s="236" t="s">
        <v>8337</v>
      </c>
    </row>
    <row r="2814" spans="1:5" x14ac:dyDescent="0.25">
      <c r="A2814" s="236" t="s">
        <v>8358</v>
      </c>
      <c r="B2814" s="236">
        <v>38651</v>
      </c>
      <c r="C2814" s="236">
        <v>10</v>
      </c>
      <c r="D2814" s="236">
        <v>18</v>
      </c>
      <c r="E2814" s="236" t="s">
        <v>8337</v>
      </c>
    </row>
    <row r="2815" spans="1:5" x14ac:dyDescent="0.25">
      <c r="A2815" s="236" t="s">
        <v>8359</v>
      </c>
      <c r="B2815" s="236">
        <v>38635</v>
      </c>
      <c r="C2815" s="236">
        <v>2</v>
      </c>
      <c r="D2815" s="236">
        <v>18</v>
      </c>
      <c r="E2815" s="236" t="s">
        <v>8337</v>
      </c>
    </row>
    <row r="2816" spans="1:5" x14ac:dyDescent="0.25">
      <c r="A2816" s="236" t="s">
        <v>8360</v>
      </c>
      <c r="B2816" s="236">
        <v>37078</v>
      </c>
      <c r="C2816" s="236" t="s">
        <v>8361</v>
      </c>
      <c r="D2816" s="236">
        <v>18</v>
      </c>
      <c r="E2816" s="236" t="s">
        <v>8337</v>
      </c>
    </row>
    <row r="2817" spans="1:5" x14ac:dyDescent="0.25">
      <c r="A2817" s="236" t="s">
        <v>8362</v>
      </c>
      <c r="B2817" s="236">
        <v>38637</v>
      </c>
      <c r="C2817" s="236">
        <v>3</v>
      </c>
      <c r="D2817" s="236">
        <v>18</v>
      </c>
      <c r="E2817" s="236" t="s">
        <v>8337</v>
      </c>
    </row>
    <row r="2818" spans="1:5" x14ac:dyDescent="0.25">
      <c r="A2818" s="236" t="s">
        <v>8363</v>
      </c>
      <c r="B2818" s="236">
        <v>37082</v>
      </c>
      <c r="C2818" s="236" t="s">
        <v>8364</v>
      </c>
      <c r="D2818" s="236">
        <v>18</v>
      </c>
      <c r="E2818" s="236" t="s">
        <v>8337</v>
      </c>
    </row>
    <row r="2819" spans="1:5" x14ac:dyDescent="0.25">
      <c r="A2819" s="236" t="s">
        <v>8365</v>
      </c>
      <c r="B2819" s="236">
        <v>38639</v>
      </c>
      <c r="C2819" s="236">
        <v>4</v>
      </c>
      <c r="D2819" s="236">
        <v>18</v>
      </c>
      <c r="E2819" s="236" t="s">
        <v>8337</v>
      </c>
    </row>
    <row r="2820" spans="1:5" x14ac:dyDescent="0.25">
      <c r="A2820" s="236" t="s">
        <v>8366</v>
      </c>
      <c r="B2820" s="236">
        <v>38099</v>
      </c>
      <c r="C2820" s="236" t="s">
        <v>8367</v>
      </c>
      <c r="D2820" s="236">
        <v>18</v>
      </c>
      <c r="E2820" s="236" t="s">
        <v>8337</v>
      </c>
    </row>
    <row r="2821" spans="1:5" x14ac:dyDescent="0.25">
      <c r="A2821" s="236" t="s">
        <v>8368</v>
      </c>
      <c r="B2821" s="236">
        <v>38641</v>
      </c>
      <c r="C2821" s="236">
        <v>5</v>
      </c>
      <c r="D2821" s="236">
        <v>18</v>
      </c>
      <c r="E2821" s="236" t="s">
        <v>8337</v>
      </c>
    </row>
    <row r="2822" spans="1:5" x14ac:dyDescent="0.25">
      <c r="A2822" s="236" t="s">
        <v>8369</v>
      </c>
      <c r="B2822" s="236">
        <v>38643</v>
      </c>
      <c r="C2822" s="236">
        <v>6</v>
      </c>
      <c r="D2822" s="236">
        <v>18</v>
      </c>
      <c r="E2822" s="236" t="s">
        <v>8337</v>
      </c>
    </row>
    <row r="2823" spans="1:5" x14ac:dyDescent="0.25">
      <c r="A2823" s="236" t="s">
        <v>8370</v>
      </c>
      <c r="B2823" s="236">
        <v>38645</v>
      </c>
      <c r="C2823" s="236">
        <v>7</v>
      </c>
      <c r="D2823" s="236">
        <v>18</v>
      </c>
      <c r="E2823" s="236" t="s">
        <v>8337</v>
      </c>
    </row>
    <row r="2824" spans="1:5" x14ac:dyDescent="0.25">
      <c r="A2824" s="236" t="s">
        <v>8371</v>
      </c>
      <c r="B2824" s="236">
        <v>38647</v>
      </c>
      <c r="C2824" s="236">
        <v>8</v>
      </c>
      <c r="D2824" s="236">
        <v>18</v>
      </c>
      <c r="E2824" s="236" t="s">
        <v>8337</v>
      </c>
    </row>
    <row r="2825" spans="1:5" x14ac:dyDescent="0.25">
      <c r="A2825" s="236" t="s">
        <v>8372</v>
      </c>
      <c r="B2825" s="236">
        <v>38649</v>
      </c>
      <c r="C2825" s="236">
        <v>9</v>
      </c>
      <c r="D2825" s="236">
        <v>18</v>
      </c>
      <c r="E2825" s="236" t="s">
        <v>8337</v>
      </c>
    </row>
    <row r="2826" spans="1:5" x14ac:dyDescent="0.25">
      <c r="A2826" s="236" t="s">
        <v>8373</v>
      </c>
      <c r="B2826" s="236">
        <v>29044</v>
      </c>
      <c r="C2826" s="236" t="s">
        <v>8374</v>
      </c>
      <c r="D2826" s="236">
        <v>18</v>
      </c>
      <c r="E2826" s="236" t="s">
        <v>8337</v>
      </c>
    </row>
    <row r="2827" spans="1:5" x14ac:dyDescent="0.25">
      <c r="A2827" s="236" t="s">
        <v>8375</v>
      </c>
      <c r="B2827" s="236">
        <v>10841</v>
      </c>
      <c r="C2827" s="236" t="s">
        <v>8374</v>
      </c>
      <c r="D2827" s="236">
        <v>18</v>
      </c>
      <c r="E2827" s="236" t="s">
        <v>8337</v>
      </c>
    </row>
    <row r="2828" spans="1:5" x14ac:dyDescent="0.25">
      <c r="A2828" s="236" t="s">
        <v>8376</v>
      </c>
      <c r="B2828" s="236">
        <v>10842</v>
      </c>
      <c r="C2828" s="236" t="s">
        <v>8374</v>
      </c>
      <c r="D2828" s="236">
        <v>18</v>
      </c>
      <c r="E2828" s="236" t="s">
        <v>8337</v>
      </c>
    </row>
    <row r="2829" spans="1:5" x14ac:dyDescent="0.25">
      <c r="A2829" s="236" t="s">
        <v>8376</v>
      </c>
      <c r="B2829" s="236">
        <v>10843</v>
      </c>
      <c r="C2829" s="236" t="s">
        <v>8374</v>
      </c>
      <c r="D2829" s="236">
        <v>18</v>
      </c>
      <c r="E2829" s="236" t="s">
        <v>8337</v>
      </c>
    </row>
    <row r="2830" spans="1:5" x14ac:dyDescent="0.25">
      <c r="A2830" s="236" t="s">
        <v>8376</v>
      </c>
      <c r="B2830" s="236">
        <v>10844</v>
      </c>
      <c r="C2830" s="236" t="s">
        <v>8374</v>
      </c>
      <c r="D2830" s="236">
        <v>18</v>
      </c>
      <c r="E2830" s="236" t="s">
        <v>8337</v>
      </c>
    </row>
    <row r="2831" spans="1:5" x14ac:dyDescent="0.25">
      <c r="A2831" s="236" t="s">
        <v>8376</v>
      </c>
      <c r="B2831" s="236">
        <v>10845</v>
      </c>
      <c r="C2831" s="236" t="s">
        <v>8374</v>
      </c>
      <c r="D2831" s="236">
        <v>18</v>
      </c>
      <c r="E2831" s="236" t="s">
        <v>8337</v>
      </c>
    </row>
    <row r="2832" spans="1:5" x14ac:dyDescent="0.25">
      <c r="A2832" s="236" t="s">
        <v>8376</v>
      </c>
      <c r="B2832" s="236">
        <v>10846</v>
      </c>
      <c r="C2832" s="236" t="s">
        <v>8374</v>
      </c>
      <c r="D2832" s="236">
        <v>18</v>
      </c>
      <c r="E2832" s="236" t="s">
        <v>8337</v>
      </c>
    </row>
    <row r="2833" spans="1:6" x14ac:dyDescent="0.25">
      <c r="A2833" s="236" t="s">
        <v>8377</v>
      </c>
      <c r="B2833" s="236">
        <v>32557</v>
      </c>
      <c r="C2833" s="236" t="s">
        <v>8378</v>
      </c>
      <c r="D2833" s="236">
        <v>18</v>
      </c>
      <c r="E2833" s="236" t="s">
        <v>8337</v>
      </c>
    </row>
    <row r="2834" spans="1:6" x14ac:dyDescent="0.25">
      <c r="A2834" s="236" t="s">
        <v>8379</v>
      </c>
      <c r="B2834" s="236">
        <v>32555</v>
      </c>
      <c r="C2834" s="236" t="s">
        <v>8380</v>
      </c>
      <c r="D2834" s="236">
        <v>18</v>
      </c>
      <c r="E2834" s="236" t="s">
        <v>8337</v>
      </c>
    </row>
    <row r="2835" spans="1:6" x14ac:dyDescent="0.25">
      <c r="A2835" s="236" t="s">
        <v>8381</v>
      </c>
      <c r="B2835" s="236">
        <v>32553</v>
      </c>
      <c r="C2835" s="236" t="s">
        <v>8382</v>
      </c>
      <c r="D2835" s="236">
        <v>18</v>
      </c>
      <c r="E2835" s="236" t="s">
        <v>8337</v>
      </c>
    </row>
    <row r="2836" spans="1:6" x14ac:dyDescent="0.25">
      <c r="A2836" s="236" t="s">
        <v>8383</v>
      </c>
      <c r="B2836" s="236">
        <v>37051</v>
      </c>
      <c r="C2836" s="236" t="s">
        <v>8384</v>
      </c>
      <c r="D2836" s="236">
        <v>18</v>
      </c>
      <c r="E2836" s="236" t="s">
        <v>8337</v>
      </c>
    </row>
    <row r="2837" spans="1:6" x14ac:dyDescent="0.25">
      <c r="A2837" s="236" t="s">
        <v>8385</v>
      </c>
      <c r="B2837" s="236">
        <v>37072</v>
      </c>
      <c r="C2837" s="236" t="s">
        <v>8386</v>
      </c>
      <c r="D2837" s="236">
        <v>18</v>
      </c>
      <c r="E2837" s="236" t="s">
        <v>8337</v>
      </c>
    </row>
    <row r="2838" spans="1:6" x14ac:dyDescent="0.25">
      <c r="A2838" s="236" t="s">
        <v>8387</v>
      </c>
      <c r="B2838" s="236">
        <v>29535</v>
      </c>
      <c r="C2838" s="236" t="s">
        <v>8388</v>
      </c>
      <c r="D2838" s="236">
        <v>18</v>
      </c>
      <c r="E2838" s="236" t="s">
        <v>8337</v>
      </c>
    </row>
    <row r="2839" spans="1:6" x14ac:dyDescent="0.25">
      <c r="A2839" s="236" t="s">
        <v>8389</v>
      </c>
      <c r="B2839" s="236">
        <v>11245</v>
      </c>
      <c r="C2839" s="236" t="s">
        <v>8390</v>
      </c>
      <c r="D2839" s="236">
        <v>18</v>
      </c>
      <c r="E2839" s="236" t="s">
        <v>8337</v>
      </c>
    </row>
    <row r="2840" spans="1:6" x14ac:dyDescent="0.25">
      <c r="A2840" s="236" t="s">
        <v>8391</v>
      </c>
      <c r="B2840" s="236">
        <v>11040</v>
      </c>
      <c r="C2840" s="236" t="s">
        <v>8392</v>
      </c>
      <c r="D2840" s="236">
        <v>18</v>
      </c>
      <c r="E2840" s="236" t="s">
        <v>8337</v>
      </c>
    </row>
    <row r="2841" spans="1:6" x14ac:dyDescent="0.25">
      <c r="A2841" s="236" t="s">
        <v>8393</v>
      </c>
      <c r="B2841" s="236">
        <v>10997</v>
      </c>
      <c r="C2841" s="236" t="s">
        <v>8394</v>
      </c>
      <c r="D2841" s="236">
        <v>18</v>
      </c>
      <c r="E2841" s="236" t="s">
        <v>8337</v>
      </c>
    </row>
    <row r="2842" spans="1:6" x14ac:dyDescent="0.25">
      <c r="A2842" s="236" t="s">
        <v>8395</v>
      </c>
      <c r="B2842" s="236">
        <v>33738</v>
      </c>
      <c r="C2842" s="236" t="s">
        <v>8394</v>
      </c>
      <c r="D2842" s="236">
        <v>18</v>
      </c>
      <c r="E2842" s="236" t="s">
        <v>8337</v>
      </c>
      <c r="F2842" s="236" t="s">
        <v>8396</v>
      </c>
    </row>
    <row r="2843" spans="1:6" x14ac:dyDescent="0.25">
      <c r="A2843" s="236" t="s">
        <v>8397</v>
      </c>
      <c r="B2843" s="236">
        <v>35632</v>
      </c>
      <c r="C2843" s="236" t="s">
        <v>8394</v>
      </c>
      <c r="D2843" s="236">
        <v>18</v>
      </c>
      <c r="E2843" s="236" t="s">
        <v>8337</v>
      </c>
      <c r="F2843" s="236" t="s">
        <v>8398</v>
      </c>
    </row>
    <row r="2844" spans="1:6" x14ac:dyDescent="0.25">
      <c r="A2844" s="236" t="s">
        <v>8399</v>
      </c>
      <c r="B2844" s="236">
        <v>11167</v>
      </c>
      <c r="C2844" s="236" t="s">
        <v>8400</v>
      </c>
      <c r="D2844" s="236">
        <v>18</v>
      </c>
      <c r="E2844" s="236" t="s">
        <v>8337</v>
      </c>
    </row>
    <row r="2845" spans="1:6" x14ac:dyDescent="0.25">
      <c r="A2845" s="236" t="s">
        <v>8401</v>
      </c>
      <c r="B2845" s="236">
        <v>11032</v>
      </c>
      <c r="C2845" s="236" t="s">
        <v>8402</v>
      </c>
      <c r="D2845" s="236">
        <v>18</v>
      </c>
      <c r="E2845" s="236" t="s">
        <v>8337</v>
      </c>
    </row>
    <row r="2846" spans="1:6" x14ac:dyDescent="0.25">
      <c r="A2846" s="236" t="s">
        <v>8403</v>
      </c>
      <c r="B2846" s="236">
        <v>32857</v>
      </c>
      <c r="C2846" s="236" t="s">
        <v>8404</v>
      </c>
      <c r="D2846" s="236">
        <v>18</v>
      </c>
      <c r="E2846" s="236" t="s">
        <v>8337</v>
      </c>
    </row>
    <row r="2847" spans="1:6" x14ac:dyDescent="0.25">
      <c r="A2847" s="236" t="s">
        <v>8405</v>
      </c>
      <c r="B2847" s="236">
        <v>29816</v>
      </c>
      <c r="C2847" s="236" t="s">
        <v>8406</v>
      </c>
      <c r="D2847" s="236">
        <v>18</v>
      </c>
      <c r="E2847" s="236" t="s">
        <v>8337</v>
      </c>
      <c r="F2847" s="236" t="s">
        <v>8407</v>
      </c>
    </row>
    <row r="2848" spans="1:6" x14ac:dyDescent="0.25">
      <c r="A2848" s="236" t="s">
        <v>8408</v>
      </c>
      <c r="B2848" s="236">
        <v>33841</v>
      </c>
      <c r="C2848" s="236" t="s">
        <v>8406</v>
      </c>
      <c r="D2848" s="236">
        <v>18</v>
      </c>
      <c r="E2848" s="236" t="s">
        <v>8337</v>
      </c>
    </row>
    <row r="2849" spans="1:6" x14ac:dyDescent="0.25">
      <c r="A2849" s="236" t="s">
        <v>8409</v>
      </c>
      <c r="B2849" s="236">
        <v>33848</v>
      </c>
      <c r="C2849" s="236" t="s">
        <v>8406</v>
      </c>
      <c r="D2849" s="236">
        <v>18</v>
      </c>
      <c r="E2849" s="236" t="s">
        <v>8337</v>
      </c>
      <c r="F2849" s="236" t="s">
        <v>8410</v>
      </c>
    </row>
    <row r="2850" spans="1:6" x14ac:dyDescent="0.25">
      <c r="A2850" s="236" t="s">
        <v>8411</v>
      </c>
      <c r="B2850" s="236">
        <v>33713</v>
      </c>
      <c r="C2850" s="236" t="s">
        <v>8406</v>
      </c>
      <c r="D2850" s="236">
        <v>18</v>
      </c>
      <c r="E2850" s="236" t="s">
        <v>8337</v>
      </c>
      <c r="F2850" s="236" t="s">
        <v>8412</v>
      </c>
    </row>
    <row r="2851" spans="1:6" x14ac:dyDescent="0.25">
      <c r="A2851" s="236" t="s">
        <v>8413</v>
      </c>
      <c r="B2851" s="236">
        <v>34218</v>
      </c>
      <c r="C2851" s="236" t="s">
        <v>8406</v>
      </c>
      <c r="D2851" s="236">
        <v>18</v>
      </c>
      <c r="E2851" s="236" t="s">
        <v>8337</v>
      </c>
    </row>
    <row r="2852" spans="1:6" x14ac:dyDescent="0.25">
      <c r="A2852" s="236" t="s">
        <v>8414</v>
      </c>
      <c r="B2852" s="236">
        <v>34482</v>
      </c>
      <c r="C2852" s="236" t="s">
        <v>8406</v>
      </c>
      <c r="D2852" s="236">
        <v>18</v>
      </c>
      <c r="E2852" s="236" t="s">
        <v>8337</v>
      </c>
    </row>
    <row r="2853" spans="1:6" x14ac:dyDescent="0.25">
      <c r="A2853" s="236" t="s">
        <v>8415</v>
      </c>
      <c r="B2853" s="236">
        <v>34423</v>
      </c>
      <c r="C2853" s="236" t="s">
        <v>8406</v>
      </c>
      <c r="D2853" s="236">
        <v>18</v>
      </c>
      <c r="E2853" s="236" t="s">
        <v>8337</v>
      </c>
    </row>
    <row r="2854" spans="1:6" x14ac:dyDescent="0.25">
      <c r="A2854" s="236" t="s">
        <v>8416</v>
      </c>
      <c r="B2854" s="236">
        <v>29575</v>
      </c>
      <c r="C2854" s="236" t="s">
        <v>8417</v>
      </c>
      <c r="D2854" s="236">
        <v>18</v>
      </c>
      <c r="E2854" s="236" t="s">
        <v>8337</v>
      </c>
    </row>
    <row r="2855" spans="1:6" x14ac:dyDescent="0.25">
      <c r="A2855" s="236" t="s">
        <v>8418</v>
      </c>
      <c r="B2855" s="236">
        <v>32732</v>
      </c>
      <c r="C2855" s="236" t="s">
        <v>8419</v>
      </c>
      <c r="D2855" s="236">
        <v>18</v>
      </c>
      <c r="E2855" s="236" t="s">
        <v>8337</v>
      </c>
    </row>
    <row r="2856" spans="1:6" x14ac:dyDescent="0.25">
      <c r="A2856" s="236" t="s">
        <v>8420</v>
      </c>
      <c r="B2856" s="236">
        <v>30818</v>
      </c>
      <c r="C2856" s="236" t="s">
        <v>8421</v>
      </c>
      <c r="D2856" s="236">
        <v>18</v>
      </c>
      <c r="E2856" s="236" t="s">
        <v>8337</v>
      </c>
    </row>
    <row r="2857" spans="1:6" x14ac:dyDescent="0.25">
      <c r="A2857" s="236" t="s">
        <v>8422</v>
      </c>
      <c r="B2857" s="236">
        <v>30812</v>
      </c>
      <c r="C2857" s="236" t="s">
        <v>8423</v>
      </c>
      <c r="D2857" s="236">
        <v>18</v>
      </c>
      <c r="E2857" s="236" t="s">
        <v>8337</v>
      </c>
    </row>
    <row r="2858" spans="1:6" x14ac:dyDescent="0.25">
      <c r="A2858" s="236" t="s">
        <v>8424</v>
      </c>
      <c r="B2858" s="236">
        <v>30828</v>
      </c>
      <c r="C2858" s="236" t="s">
        <v>8425</v>
      </c>
      <c r="D2858" s="236">
        <v>18</v>
      </c>
      <c r="E2858" s="236" t="s">
        <v>8337</v>
      </c>
    </row>
    <row r="2859" spans="1:6" x14ac:dyDescent="0.25">
      <c r="A2859" s="236" t="s">
        <v>8426</v>
      </c>
      <c r="B2859" s="236">
        <v>30826</v>
      </c>
      <c r="C2859" s="236" t="s">
        <v>8427</v>
      </c>
      <c r="D2859" s="236">
        <v>18</v>
      </c>
      <c r="E2859" s="236" t="s">
        <v>8337</v>
      </c>
    </row>
    <row r="2860" spans="1:6" x14ac:dyDescent="0.25">
      <c r="A2860" s="236" t="s">
        <v>8428</v>
      </c>
      <c r="B2860" s="236">
        <v>30814</v>
      </c>
      <c r="C2860" s="236" t="s">
        <v>8429</v>
      </c>
      <c r="D2860" s="236">
        <v>18</v>
      </c>
      <c r="E2860" s="236" t="s">
        <v>8337</v>
      </c>
    </row>
    <row r="2861" spans="1:6" x14ac:dyDescent="0.25">
      <c r="A2861" s="236" t="s">
        <v>8430</v>
      </c>
      <c r="B2861" s="236">
        <v>29879</v>
      </c>
      <c r="C2861" s="236" t="s">
        <v>8431</v>
      </c>
      <c r="D2861" s="236">
        <v>18</v>
      </c>
      <c r="E2861" s="236" t="s">
        <v>8337</v>
      </c>
    </row>
    <row r="2862" spans="1:6" x14ac:dyDescent="0.25">
      <c r="A2862" s="236" t="s">
        <v>8432</v>
      </c>
      <c r="B2862" s="236">
        <v>30822</v>
      </c>
      <c r="C2862" s="236" t="s">
        <v>8433</v>
      </c>
      <c r="D2862" s="236">
        <v>18</v>
      </c>
      <c r="E2862" s="236" t="s">
        <v>8337</v>
      </c>
    </row>
    <row r="2863" spans="1:6" x14ac:dyDescent="0.25">
      <c r="A2863" s="236" t="s">
        <v>8434</v>
      </c>
      <c r="B2863" s="236">
        <v>30820</v>
      </c>
      <c r="C2863" s="236" t="s">
        <v>8435</v>
      </c>
      <c r="D2863" s="236">
        <v>18</v>
      </c>
      <c r="E2863" s="236" t="s">
        <v>8337</v>
      </c>
    </row>
    <row r="2864" spans="1:6" x14ac:dyDescent="0.25">
      <c r="A2864" s="236" t="s">
        <v>8436</v>
      </c>
      <c r="B2864" s="236">
        <v>30816</v>
      </c>
      <c r="C2864" s="236" t="s">
        <v>8437</v>
      </c>
      <c r="D2864" s="236">
        <v>18</v>
      </c>
      <c r="E2864" s="236" t="s">
        <v>8337</v>
      </c>
    </row>
    <row r="2865" spans="1:6" x14ac:dyDescent="0.25">
      <c r="A2865" s="236" t="s">
        <v>8438</v>
      </c>
      <c r="B2865" s="236">
        <v>31360</v>
      </c>
      <c r="C2865" s="236" t="s">
        <v>8439</v>
      </c>
      <c r="D2865" s="236">
        <v>18</v>
      </c>
      <c r="E2865" s="236" t="s">
        <v>8337</v>
      </c>
      <c r="F2865" s="236" t="s">
        <v>8440</v>
      </c>
    </row>
    <row r="2866" spans="1:6" x14ac:dyDescent="0.25">
      <c r="A2866" s="236" t="s">
        <v>8441</v>
      </c>
      <c r="B2866" s="236">
        <v>32530</v>
      </c>
      <c r="C2866" s="236" t="s">
        <v>8439</v>
      </c>
      <c r="D2866" s="236">
        <v>18</v>
      </c>
      <c r="E2866" s="236" t="s">
        <v>8337</v>
      </c>
    </row>
    <row r="2867" spans="1:6" x14ac:dyDescent="0.25">
      <c r="A2867" s="236" t="s">
        <v>8442</v>
      </c>
      <c r="B2867" s="236">
        <v>30333</v>
      </c>
      <c r="C2867" s="236" t="s">
        <v>8439</v>
      </c>
      <c r="D2867" s="236">
        <v>18</v>
      </c>
      <c r="E2867" s="236" t="s">
        <v>8337</v>
      </c>
    </row>
    <row r="2868" spans="1:6" x14ac:dyDescent="0.25">
      <c r="A2868" s="236" t="s">
        <v>8443</v>
      </c>
      <c r="B2868" s="236">
        <v>11015</v>
      </c>
      <c r="C2868" s="236" t="s">
        <v>8439</v>
      </c>
      <c r="D2868" s="236">
        <v>18</v>
      </c>
      <c r="E2868" s="236" t="s">
        <v>8337</v>
      </c>
      <c r="F2868" s="236" t="s">
        <v>8444</v>
      </c>
    </row>
    <row r="2869" spans="1:6" x14ac:dyDescent="0.25">
      <c r="A2869" s="236" t="s">
        <v>8445</v>
      </c>
      <c r="B2869" s="236">
        <v>10871</v>
      </c>
      <c r="C2869" s="236" t="s">
        <v>8439</v>
      </c>
      <c r="D2869" s="236">
        <v>18</v>
      </c>
      <c r="E2869" s="236" t="s">
        <v>8337</v>
      </c>
      <c r="F2869" s="236" t="s">
        <v>8446</v>
      </c>
    </row>
    <row r="2870" spans="1:6" x14ac:dyDescent="0.25">
      <c r="A2870" s="236" t="s">
        <v>8447</v>
      </c>
      <c r="B2870" s="236">
        <v>11234</v>
      </c>
      <c r="C2870" s="236" t="s">
        <v>8439</v>
      </c>
      <c r="D2870" s="236">
        <v>18</v>
      </c>
      <c r="E2870" s="236" t="s">
        <v>8337</v>
      </c>
    </row>
    <row r="2871" spans="1:6" x14ac:dyDescent="0.25">
      <c r="A2871" s="236" t="s">
        <v>8448</v>
      </c>
      <c r="B2871" s="236">
        <v>11285</v>
      </c>
      <c r="C2871" s="236" t="s">
        <v>8439</v>
      </c>
      <c r="D2871" s="236">
        <v>18</v>
      </c>
      <c r="E2871" s="236" t="s">
        <v>8337</v>
      </c>
      <c r="F2871" s="236" t="s">
        <v>8449</v>
      </c>
    </row>
    <row r="2872" spans="1:6" x14ac:dyDescent="0.25">
      <c r="A2872" s="236" t="s">
        <v>8450</v>
      </c>
      <c r="B2872" s="236">
        <v>29101</v>
      </c>
      <c r="C2872" s="236" t="s">
        <v>8439</v>
      </c>
      <c r="D2872" s="236">
        <v>18</v>
      </c>
      <c r="E2872" s="236" t="s">
        <v>8337</v>
      </c>
      <c r="F2872" s="236" t="s">
        <v>8451</v>
      </c>
    </row>
    <row r="2873" spans="1:6" x14ac:dyDescent="0.25">
      <c r="A2873" s="236" t="s">
        <v>8452</v>
      </c>
      <c r="B2873" s="236">
        <v>10475</v>
      </c>
      <c r="C2873" s="236" t="s">
        <v>8439</v>
      </c>
      <c r="D2873" s="236">
        <v>18</v>
      </c>
      <c r="E2873" s="236" t="s">
        <v>8337</v>
      </c>
      <c r="F2873" s="236" t="s">
        <v>8453</v>
      </c>
    </row>
    <row r="2874" spans="1:6" x14ac:dyDescent="0.25">
      <c r="A2874" s="236" t="s">
        <v>8454</v>
      </c>
      <c r="B2874" s="236">
        <v>34696</v>
      </c>
      <c r="C2874" s="236" t="s">
        <v>8439</v>
      </c>
      <c r="D2874" s="236">
        <v>18</v>
      </c>
      <c r="E2874" s="236" t="s">
        <v>8337</v>
      </c>
      <c r="F2874" s="236" t="s">
        <v>8455</v>
      </c>
    </row>
    <row r="2875" spans="1:6" x14ac:dyDescent="0.25">
      <c r="A2875" s="236" t="s">
        <v>8456</v>
      </c>
      <c r="B2875" s="236">
        <v>34034</v>
      </c>
      <c r="C2875" s="236" t="s">
        <v>8439</v>
      </c>
      <c r="D2875" s="236">
        <v>18</v>
      </c>
      <c r="E2875" s="236" t="s">
        <v>8337</v>
      </c>
      <c r="F2875" s="236" t="s">
        <v>8457</v>
      </c>
    </row>
    <row r="2876" spans="1:6" x14ac:dyDescent="0.25">
      <c r="A2876" s="236" t="s">
        <v>8458</v>
      </c>
      <c r="B2876" s="236">
        <v>33663</v>
      </c>
      <c r="C2876" s="236" t="s">
        <v>8439</v>
      </c>
      <c r="D2876" s="236">
        <v>18</v>
      </c>
      <c r="E2876" s="236" t="s">
        <v>8337</v>
      </c>
    </row>
    <row r="2877" spans="1:6" x14ac:dyDescent="0.25">
      <c r="A2877" s="236" t="s">
        <v>8459</v>
      </c>
      <c r="B2877" s="236">
        <v>36280</v>
      </c>
      <c r="C2877" s="236" t="s">
        <v>8439</v>
      </c>
      <c r="D2877" s="236">
        <v>18</v>
      </c>
      <c r="E2877" s="236" t="s">
        <v>8337</v>
      </c>
      <c r="F2877" s="236" t="s">
        <v>8460</v>
      </c>
    </row>
    <row r="2878" spans="1:6" x14ac:dyDescent="0.25">
      <c r="A2878" s="236" t="s">
        <v>8461</v>
      </c>
      <c r="B2878" s="236">
        <v>38546</v>
      </c>
      <c r="C2878" s="236" t="s">
        <v>8439</v>
      </c>
      <c r="D2878" s="236">
        <v>18</v>
      </c>
      <c r="E2878" s="236" t="s">
        <v>8337</v>
      </c>
    </row>
    <row r="2879" spans="1:6" x14ac:dyDescent="0.25">
      <c r="A2879" s="236" t="s">
        <v>8462</v>
      </c>
      <c r="B2879" s="236">
        <v>10708</v>
      </c>
      <c r="C2879" s="236" t="s">
        <v>8463</v>
      </c>
      <c r="D2879" s="236">
        <v>18</v>
      </c>
      <c r="E2879" s="236" t="s">
        <v>8337</v>
      </c>
      <c r="F2879" s="236" t="s">
        <v>8464</v>
      </c>
    </row>
    <row r="2880" spans="1:6" x14ac:dyDescent="0.25">
      <c r="A2880" s="236" t="s">
        <v>8465</v>
      </c>
      <c r="B2880" s="236">
        <v>36684</v>
      </c>
      <c r="C2880" s="236" t="s">
        <v>8466</v>
      </c>
      <c r="D2880" s="236">
        <v>18</v>
      </c>
      <c r="E2880" s="236" t="s">
        <v>8337</v>
      </c>
    </row>
    <row r="2881" spans="1:6" x14ac:dyDescent="0.25">
      <c r="A2881" s="236" t="s">
        <v>8467</v>
      </c>
      <c r="B2881" s="236">
        <v>36679</v>
      </c>
      <c r="C2881" s="236" t="s">
        <v>8466</v>
      </c>
      <c r="D2881" s="236">
        <v>18</v>
      </c>
      <c r="E2881" s="236" t="s">
        <v>8337</v>
      </c>
    </row>
    <row r="2882" spans="1:6" x14ac:dyDescent="0.25">
      <c r="A2882" s="236" t="s">
        <v>8468</v>
      </c>
      <c r="B2882" s="236">
        <v>36654</v>
      </c>
      <c r="C2882" s="236" t="s">
        <v>8466</v>
      </c>
      <c r="D2882" s="236">
        <v>18</v>
      </c>
      <c r="E2882" s="236" t="s">
        <v>8337</v>
      </c>
    </row>
    <row r="2883" spans="1:6" x14ac:dyDescent="0.25">
      <c r="A2883" s="236" t="s">
        <v>8469</v>
      </c>
      <c r="B2883" s="236">
        <v>36659</v>
      </c>
      <c r="C2883" s="236" t="s">
        <v>8466</v>
      </c>
      <c r="D2883" s="236">
        <v>18</v>
      </c>
      <c r="E2883" s="236" t="s">
        <v>8337</v>
      </c>
    </row>
    <row r="2884" spans="1:6" x14ac:dyDescent="0.25">
      <c r="A2884" s="236" t="s">
        <v>8470</v>
      </c>
      <c r="B2884" s="236">
        <v>36649</v>
      </c>
      <c r="C2884" s="236" t="s">
        <v>8466</v>
      </c>
      <c r="D2884" s="236">
        <v>18</v>
      </c>
      <c r="E2884" s="236" t="s">
        <v>8337</v>
      </c>
    </row>
    <row r="2885" spans="1:6" x14ac:dyDescent="0.25">
      <c r="A2885" s="236" t="s">
        <v>8471</v>
      </c>
      <c r="B2885" s="236">
        <v>36674</v>
      </c>
      <c r="C2885" s="236" t="s">
        <v>8466</v>
      </c>
      <c r="D2885" s="236">
        <v>18</v>
      </c>
      <c r="E2885" s="236" t="s">
        <v>8337</v>
      </c>
    </row>
    <row r="2886" spans="1:6" x14ac:dyDescent="0.25">
      <c r="A2886" s="236" t="s">
        <v>8472</v>
      </c>
      <c r="B2886" s="236">
        <v>36669</v>
      </c>
      <c r="C2886" s="236" t="s">
        <v>8466</v>
      </c>
      <c r="D2886" s="236">
        <v>18</v>
      </c>
      <c r="E2886" s="236" t="s">
        <v>8337</v>
      </c>
    </row>
    <row r="2887" spans="1:6" x14ac:dyDescent="0.25">
      <c r="A2887" s="236" t="s">
        <v>8473</v>
      </c>
      <c r="B2887" s="236">
        <v>36664</v>
      </c>
      <c r="C2887" s="236" t="s">
        <v>8466</v>
      </c>
      <c r="D2887" s="236">
        <v>18</v>
      </c>
      <c r="E2887" s="236" t="s">
        <v>8337</v>
      </c>
    </row>
    <row r="2888" spans="1:6" x14ac:dyDescent="0.25">
      <c r="A2888" s="236" t="s">
        <v>8474</v>
      </c>
      <c r="B2888" s="236">
        <v>33693</v>
      </c>
      <c r="C2888" s="236" t="s">
        <v>8475</v>
      </c>
      <c r="D2888" s="236">
        <v>18</v>
      </c>
      <c r="E2888" s="236" t="s">
        <v>8337</v>
      </c>
      <c r="F2888" s="236" t="s">
        <v>8476</v>
      </c>
    </row>
    <row r="2889" spans="1:6" x14ac:dyDescent="0.25">
      <c r="A2889" s="236" t="s">
        <v>8477</v>
      </c>
      <c r="B2889" s="236">
        <v>34036</v>
      </c>
      <c r="C2889" s="236" t="s">
        <v>8478</v>
      </c>
      <c r="D2889" s="236">
        <v>18</v>
      </c>
      <c r="E2889" s="236" t="s">
        <v>8337</v>
      </c>
      <c r="F2889" s="236" t="s">
        <v>8479</v>
      </c>
    </row>
    <row r="2890" spans="1:6" x14ac:dyDescent="0.25">
      <c r="A2890" s="236" t="s">
        <v>8480</v>
      </c>
      <c r="B2890" s="236">
        <v>32693</v>
      </c>
      <c r="C2890" s="236" t="s">
        <v>8481</v>
      </c>
      <c r="D2890" s="236">
        <v>18</v>
      </c>
      <c r="E2890" s="236" t="s">
        <v>8337</v>
      </c>
    </row>
    <row r="2891" spans="1:6" x14ac:dyDescent="0.25">
      <c r="A2891" s="236" t="s">
        <v>8482</v>
      </c>
      <c r="B2891" s="236">
        <v>29585</v>
      </c>
      <c r="C2891" s="236" t="s">
        <v>8483</v>
      </c>
      <c r="D2891" s="236">
        <v>18</v>
      </c>
      <c r="E2891" s="236" t="s">
        <v>8337</v>
      </c>
    </row>
    <row r="2892" spans="1:6" x14ac:dyDescent="0.25">
      <c r="A2892" s="236" t="s">
        <v>8484</v>
      </c>
      <c r="B2892" s="236">
        <v>32853</v>
      </c>
      <c r="C2892" s="236" t="s">
        <v>8485</v>
      </c>
      <c r="D2892" s="236">
        <v>18</v>
      </c>
      <c r="E2892" s="236" t="s">
        <v>8337</v>
      </c>
    </row>
    <row r="2893" spans="1:6" x14ac:dyDescent="0.25">
      <c r="A2893" s="236" t="s">
        <v>8486</v>
      </c>
      <c r="B2893" s="236">
        <v>28323</v>
      </c>
      <c r="C2893" s="236" t="s">
        <v>8487</v>
      </c>
      <c r="D2893" s="236">
        <v>18</v>
      </c>
      <c r="E2893" s="236" t="s">
        <v>8337</v>
      </c>
    </row>
    <row r="2894" spans="1:6" x14ac:dyDescent="0.25">
      <c r="A2894" s="236" t="s">
        <v>8488</v>
      </c>
      <c r="B2894" s="236">
        <v>11204</v>
      </c>
      <c r="C2894" s="236" t="s">
        <v>8489</v>
      </c>
      <c r="D2894" s="236">
        <v>18</v>
      </c>
      <c r="E2894" s="236" t="s">
        <v>8337</v>
      </c>
    </row>
    <row r="2895" spans="1:6" x14ac:dyDescent="0.25">
      <c r="A2895" s="236" t="s">
        <v>8490</v>
      </c>
      <c r="B2895" s="236">
        <v>37070</v>
      </c>
      <c r="C2895" s="236" t="s">
        <v>8491</v>
      </c>
      <c r="D2895" s="236">
        <v>18</v>
      </c>
      <c r="E2895" s="236" t="s">
        <v>8337</v>
      </c>
    </row>
    <row r="2896" spans="1:6" x14ac:dyDescent="0.25">
      <c r="A2896" s="236" t="s">
        <v>8492</v>
      </c>
      <c r="B2896" s="236">
        <v>30824</v>
      </c>
      <c r="C2896" s="236" t="s">
        <v>8493</v>
      </c>
      <c r="D2896" s="236">
        <v>18</v>
      </c>
      <c r="E2896" s="236" t="s">
        <v>8337</v>
      </c>
    </row>
    <row r="2897" spans="1:6" x14ac:dyDescent="0.25">
      <c r="A2897" s="236" t="s">
        <v>8494</v>
      </c>
      <c r="B2897" s="236">
        <v>10490</v>
      </c>
      <c r="C2897" s="236" t="s">
        <v>8495</v>
      </c>
      <c r="D2897" s="236">
        <v>18</v>
      </c>
      <c r="E2897" s="236" t="s">
        <v>8337</v>
      </c>
      <c r="F2897" s="236" t="s">
        <v>8496</v>
      </c>
    </row>
    <row r="2898" spans="1:6" x14ac:dyDescent="0.25">
      <c r="A2898" s="236" t="s">
        <v>8497</v>
      </c>
      <c r="B2898" s="236">
        <v>10479</v>
      </c>
      <c r="C2898" s="236" t="s">
        <v>8498</v>
      </c>
      <c r="D2898" s="236">
        <v>18</v>
      </c>
      <c r="E2898" s="236" t="s">
        <v>8337</v>
      </c>
    </row>
    <row r="2899" spans="1:6" x14ac:dyDescent="0.25">
      <c r="A2899" s="236" t="s">
        <v>8499</v>
      </c>
      <c r="B2899" s="236">
        <v>10298</v>
      </c>
      <c r="C2899" s="236" t="s">
        <v>8500</v>
      </c>
      <c r="D2899" s="236">
        <v>18</v>
      </c>
      <c r="E2899" s="236" t="s">
        <v>8337</v>
      </c>
      <c r="F2899" s="236" t="s">
        <v>8501</v>
      </c>
    </row>
    <row r="2900" spans="1:6" x14ac:dyDescent="0.25">
      <c r="A2900" s="236" t="s">
        <v>8502</v>
      </c>
      <c r="B2900" s="236">
        <v>10478</v>
      </c>
      <c r="C2900" s="236" t="s">
        <v>8503</v>
      </c>
      <c r="D2900" s="236">
        <v>18</v>
      </c>
      <c r="E2900" s="236" t="s">
        <v>8337</v>
      </c>
      <c r="F2900" s="236" t="s">
        <v>8504</v>
      </c>
    </row>
    <row r="2901" spans="1:6" x14ac:dyDescent="0.25">
      <c r="A2901" s="236" t="s">
        <v>8505</v>
      </c>
      <c r="B2901" s="236">
        <v>30246</v>
      </c>
      <c r="C2901" s="236" t="s">
        <v>8506</v>
      </c>
      <c r="D2901" s="236">
        <v>18</v>
      </c>
      <c r="E2901" s="236" t="s">
        <v>8337</v>
      </c>
    </row>
    <row r="2902" spans="1:6" x14ac:dyDescent="0.25">
      <c r="A2902" s="236" t="s">
        <v>8507</v>
      </c>
      <c r="B2902" s="236">
        <v>37062</v>
      </c>
      <c r="C2902" s="236" t="s">
        <v>8508</v>
      </c>
      <c r="D2902" s="236">
        <v>18</v>
      </c>
      <c r="E2902" s="236" t="s">
        <v>8337</v>
      </c>
    </row>
    <row r="2903" spans="1:6" x14ac:dyDescent="0.25">
      <c r="A2903" s="236" t="s">
        <v>8509</v>
      </c>
      <c r="B2903" s="236">
        <v>29531</v>
      </c>
      <c r="C2903" s="236" t="s">
        <v>8510</v>
      </c>
      <c r="D2903" s="236">
        <v>18</v>
      </c>
      <c r="E2903" s="236" t="s">
        <v>8337</v>
      </c>
    </row>
    <row r="2904" spans="1:6" x14ac:dyDescent="0.25">
      <c r="A2904" s="236" t="s">
        <v>8511</v>
      </c>
      <c r="B2904" s="236">
        <v>28956</v>
      </c>
      <c r="C2904" s="236" t="s">
        <v>8510</v>
      </c>
      <c r="D2904" s="236">
        <v>18</v>
      </c>
      <c r="E2904" s="236" t="s">
        <v>8337</v>
      </c>
    </row>
    <row r="2905" spans="1:6" x14ac:dyDescent="0.25">
      <c r="A2905" s="236" t="s">
        <v>8512</v>
      </c>
      <c r="B2905" s="236">
        <v>28971</v>
      </c>
      <c r="C2905" s="236" t="s">
        <v>8510</v>
      </c>
      <c r="D2905" s="236">
        <v>18</v>
      </c>
      <c r="E2905" s="236" t="s">
        <v>8337</v>
      </c>
    </row>
    <row r="2906" spans="1:6" x14ac:dyDescent="0.25">
      <c r="A2906" s="236" t="s">
        <v>8513</v>
      </c>
      <c r="B2906" s="236">
        <v>28810</v>
      </c>
      <c r="C2906" s="236" t="s">
        <v>8510</v>
      </c>
      <c r="D2906" s="236">
        <v>18</v>
      </c>
      <c r="E2906" s="236" t="s">
        <v>8337</v>
      </c>
    </row>
    <row r="2907" spans="1:6" x14ac:dyDescent="0.25">
      <c r="A2907" s="236" t="s">
        <v>8514</v>
      </c>
      <c r="B2907" s="236">
        <v>28781</v>
      </c>
      <c r="C2907" s="236" t="s">
        <v>8515</v>
      </c>
      <c r="D2907" s="236">
        <v>18</v>
      </c>
      <c r="E2907" s="236" t="s">
        <v>8337</v>
      </c>
    </row>
    <row r="2908" spans="1:6" x14ac:dyDescent="0.25">
      <c r="A2908" s="236" t="s">
        <v>8516</v>
      </c>
      <c r="B2908" s="236">
        <v>28991</v>
      </c>
      <c r="C2908" s="236" t="s">
        <v>8515</v>
      </c>
      <c r="D2908" s="236">
        <v>18</v>
      </c>
      <c r="E2908" s="236" t="s">
        <v>8337</v>
      </c>
    </row>
    <row r="2909" spans="1:6" x14ac:dyDescent="0.25">
      <c r="A2909" s="236" t="s">
        <v>8517</v>
      </c>
      <c r="B2909" s="236">
        <v>29255</v>
      </c>
      <c r="C2909" s="236" t="s">
        <v>8515</v>
      </c>
      <c r="D2909" s="236">
        <v>18</v>
      </c>
      <c r="E2909" s="236" t="s">
        <v>8337</v>
      </c>
    </row>
    <row r="2910" spans="1:6" x14ac:dyDescent="0.25">
      <c r="A2910" s="236" t="s">
        <v>8518</v>
      </c>
      <c r="B2910" s="236">
        <v>30161</v>
      </c>
      <c r="C2910" s="236" t="s">
        <v>8515</v>
      </c>
      <c r="D2910" s="236">
        <v>18</v>
      </c>
      <c r="E2910" s="236" t="s">
        <v>8337</v>
      </c>
    </row>
    <row r="2911" spans="1:6" x14ac:dyDescent="0.25">
      <c r="A2911" s="236" t="s">
        <v>8519</v>
      </c>
      <c r="B2911" s="236">
        <v>33691</v>
      </c>
      <c r="C2911" s="236" t="s">
        <v>8515</v>
      </c>
      <c r="D2911" s="236">
        <v>18</v>
      </c>
      <c r="E2911" s="236" t="s">
        <v>8337</v>
      </c>
    </row>
    <row r="2912" spans="1:6" x14ac:dyDescent="0.25">
      <c r="A2912" s="236" t="s">
        <v>8520</v>
      </c>
      <c r="B2912" s="236">
        <v>37068</v>
      </c>
      <c r="C2912" s="236" t="s">
        <v>8521</v>
      </c>
      <c r="D2912" s="236">
        <v>18</v>
      </c>
      <c r="E2912" s="236" t="s">
        <v>8337</v>
      </c>
    </row>
    <row r="2913" spans="1:5" x14ac:dyDescent="0.25">
      <c r="A2913" s="236" t="s">
        <v>8522</v>
      </c>
      <c r="B2913" s="236">
        <v>28376</v>
      </c>
      <c r="C2913" s="236" t="s">
        <v>8523</v>
      </c>
      <c r="D2913" s="236">
        <v>18</v>
      </c>
      <c r="E2913" s="236" t="s">
        <v>8337</v>
      </c>
    </row>
    <row r="2914" spans="1:5" x14ac:dyDescent="0.25">
      <c r="A2914" s="236" t="s">
        <v>8524</v>
      </c>
      <c r="B2914" s="236">
        <v>28380</v>
      </c>
      <c r="C2914" s="236" t="s">
        <v>8525</v>
      </c>
      <c r="D2914" s="236">
        <v>18</v>
      </c>
      <c r="E2914" s="236" t="s">
        <v>8337</v>
      </c>
    </row>
    <row r="2915" spans="1:5" x14ac:dyDescent="0.25">
      <c r="A2915" s="236" t="s">
        <v>8526</v>
      </c>
      <c r="B2915" s="236">
        <v>33836</v>
      </c>
      <c r="C2915" s="236" t="s">
        <v>8527</v>
      </c>
      <c r="D2915" s="236">
        <v>18</v>
      </c>
      <c r="E2915" s="236" t="s">
        <v>8337</v>
      </c>
    </row>
    <row r="2916" spans="1:5" x14ac:dyDescent="0.25">
      <c r="A2916" s="236" t="s">
        <v>8528</v>
      </c>
      <c r="B2916" s="236">
        <v>29522</v>
      </c>
      <c r="C2916" s="236" t="s">
        <v>8529</v>
      </c>
      <c r="D2916" s="236">
        <v>18</v>
      </c>
      <c r="E2916" s="236" t="s">
        <v>8337</v>
      </c>
    </row>
    <row r="2917" spans="1:5" x14ac:dyDescent="0.25">
      <c r="A2917" s="236" t="s">
        <v>8530</v>
      </c>
      <c r="B2917" s="236">
        <v>29141</v>
      </c>
      <c r="C2917" s="236" t="s">
        <v>8531</v>
      </c>
      <c r="D2917" s="236">
        <v>18</v>
      </c>
      <c r="E2917" s="236" t="s">
        <v>8337</v>
      </c>
    </row>
    <row r="2918" spans="1:5" x14ac:dyDescent="0.25">
      <c r="A2918" s="236" t="s">
        <v>8532</v>
      </c>
      <c r="B2918" s="236">
        <v>29220</v>
      </c>
      <c r="C2918" s="236" t="s">
        <v>8533</v>
      </c>
      <c r="D2918" s="236">
        <v>18</v>
      </c>
      <c r="E2918" s="236" t="s">
        <v>8337</v>
      </c>
    </row>
    <row r="2919" spans="1:5" x14ac:dyDescent="0.25">
      <c r="A2919" s="236" t="s">
        <v>8534</v>
      </c>
      <c r="B2919" s="236">
        <v>29249</v>
      </c>
      <c r="C2919" s="236" t="s">
        <v>8535</v>
      </c>
      <c r="D2919" s="236">
        <v>18</v>
      </c>
      <c r="E2919" s="236" t="s">
        <v>8337</v>
      </c>
    </row>
    <row r="2920" spans="1:5" x14ac:dyDescent="0.25">
      <c r="A2920" s="236" t="s">
        <v>8536</v>
      </c>
      <c r="B2920" s="236">
        <v>9929</v>
      </c>
      <c r="C2920" s="236" t="s">
        <v>8535</v>
      </c>
      <c r="D2920" s="236">
        <v>18</v>
      </c>
      <c r="E2920" s="236" t="s">
        <v>8337</v>
      </c>
    </row>
    <row r="2921" spans="1:5" x14ac:dyDescent="0.25">
      <c r="A2921" s="236" t="s">
        <v>8537</v>
      </c>
      <c r="B2921" s="236">
        <v>33527</v>
      </c>
      <c r="C2921" s="236" t="s">
        <v>8535</v>
      </c>
      <c r="D2921" s="236">
        <v>18</v>
      </c>
      <c r="E2921" s="236" t="s">
        <v>8337</v>
      </c>
    </row>
    <row r="2922" spans="1:5" x14ac:dyDescent="0.25">
      <c r="A2922" s="236" t="s">
        <v>8538</v>
      </c>
      <c r="B2922" s="236">
        <v>34040</v>
      </c>
      <c r="C2922" s="236" t="s">
        <v>8535</v>
      </c>
      <c r="D2922" s="236">
        <v>18</v>
      </c>
      <c r="E2922" s="236" t="s">
        <v>8337</v>
      </c>
    </row>
    <row r="2923" spans="1:5" x14ac:dyDescent="0.25">
      <c r="A2923" s="236" t="s">
        <v>8539</v>
      </c>
      <c r="B2923" s="236">
        <v>34342</v>
      </c>
      <c r="C2923" s="236" t="s">
        <v>8535</v>
      </c>
      <c r="D2923" s="236">
        <v>18</v>
      </c>
      <c r="E2923" s="236" t="s">
        <v>8337</v>
      </c>
    </row>
    <row r="2924" spans="1:5" x14ac:dyDescent="0.25">
      <c r="A2924" s="236" t="s">
        <v>8540</v>
      </c>
      <c r="B2924" s="236">
        <v>34321</v>
      </c>
      <c r="C2924" s="236" t="s">
        <v>8535</v>
      </c>
      <c r="D2924" s="236">
        <v>18</v>
      </c>
      <c r="E2924" s="236" t="s">
        <v>8337</v>
      </c>
    </row>
    <row r="2925" spans="1:5" x14ac:dyDescent="0.25">
      <c r="A2925" s="236" t="s">
        <v>8541</v>
      </c>
      <c r="B2925" s="236">
        <v>34327</v>
      </c>
      <c r="C2925" s="236" t="s">
        <v>8535</v>
      </c>
      <c r="D2925" s="236">
        <v>18</v>
      </c>
      <c r="E2925" s="236" t="s">
        <v>8337</v>
      </c>
    </row>
    <row r="2926" spans="1:5" x14ac:dyDescent="0.25">
      <c r="A2926" s="236" t="s">
        <v>8542</v>
      </c>
      <c r="B2926" s="236">
        <v>34804</v>
      </c>
      <c r="C2926" s="236" t="s">
        <v>8535</v>
      </c>
      <c r="D2926" s="236">
        <v>18</v>
      </c>
      <c r="E2926" s="236" t="s">
        <v>8337</v>
      </c>
    </row>
    <row r="2927" spans="1:5" x14ac:dyDescent="0.25">
      <c r="A2927" s="236" t="s">
        <v>8543</v>
      </c>
      <c r="B2927" s="236">
        <v>34900</v>
      </c>
      <c r="C2927" s="236" t="s">
        <v>8535</v>
      </c>
      <c r="D2927" s="236">
        <v>18</v>
      </c>
      <c r="E2927" s="236" t="s">
        <v>8337</v>
      </c>
    </row>
    <row r="2928" spans="1:5" x14ac:dyDescent="0.25">
      <c r="A2928" s="236" t="s">
        <v>8544</v>
      </c>
      <c r="B2928" s="236">
        <v>34834</v>
      </c>
      <c r="C2928" s="236" t="s">
        <v>8535</v>
      </c>
      <c r="D2928" s="236">
        <v>18</v>
      </c>
      <c r="E2928" s="236" t="s">
        <v>8337</v>
      </c>
    </row>
    <row r="2929" spans="1:6" x14ac:dyDescent="0.25">
      <c r="A2929" s="236" t="s">
        <v>8545</v>
      </c>
      <c r="B2929" s="236">
        <v>34837</v>
      </c>
      <c r="C2929" s="236" t="s">
        <v>8535</v>
      </c>
      <c r="D2929" s="236">
        <v>18</v>
      </c>
      <c r="E2929" s="236" t="s">
        <v>8337</v>
      </c>
    </row>
    <row r="2930" spans="1:6" x14ac:dyDescent="0.25">
      <c r="A2930" s="236" t="s">
        <v>8546</v>
      </c>
      <c r="B2930" s="236">
        <v>34831</v>
      </c>
      <c r="C2930" s="236" t="s">
        <v>8535</v>
      </c>
      <c r="D2930" s="236">
        <v>18</v>
      </c>
      <c r="E2930" s="236" t="s">
        <v>8337</v>
      </c>
    </row>
    <row r="2931" spans="1:6" x14ac:dyDescent="0.25">
      <c r="A2931" s="236" t="s">
        <v>8547</v>
      </c>
      <c r="B2931" s="236">
        <v>36565</v>
      </c>
      <c r="C2931" s="236" t="s">
        <v>8535</v>
      </c>
      <c r="D2931" s="236">
        <v>18</v>
      </c>
      <c r="E2931" s="236" t="s">
        <v>8337</v>
      </c>
    </row>
    <row r="2932" spans="1:6" x14ac:dyDescent="0.25">
      <c r="A2932" s="236" t="s">
        <v>8548</v>
      </c>
      <c r="B2932" s="236">
        <v>36557</v>
      </c>
      <c r="C2932" s="236" t="s">
        <v>8535</v>
      </c>
      <c r="D2932" s="236">
        <v>18</v>
      </c>
      <c r="E2932" s="236" t="s">
        <v>8337</v>
      </c>
    </row>
    <row r="2933" spans="1:6" x14ac:dyDescent="0.25">
      <c r="A2933" s="236" t="s">
        <v>8549</v>
      </c>
      <c r="B2933" s="236">
        <v>36543</v>
      </c>
      <c r="C2933" s="236" t="s">
        <v>8535</v>
      </c>
      <c r="D2933" s="236">
        <v>18</v>
      </c>
      <c r="E2933" s="236" t="s">
        <v>8337</v>
      </c>
    </row>
    <row r="2934" spans="1:6" x14ac:dyDescent="0.25">
      <c r="A2934" s="236" t="s">
        <v>8550</v>
      </c>
      <c r="B2934" s="236">
        <v>29108</v>
      </c>
      <c r="C2934" s="236" t="s">
        <v>8551</v>
      </c>
      <c r="D2934" s="236">
        <v>18</v>
      </c>
      <c r="E2934" s="236" t="s">
        <v>8337</v>
      </c>
    </row>
    <row r="2935" spans="1:6" x14ac:dyDescent="0.25">
      <c r="A2935" s="236" t="s">
        <v>8552</v>
      </c>
      <c r="B2935" s="236">
        <v>31593</v>
      </c>
      <c r="C2935" s="236" t="s">
        <v>8553</v>
      </c>
      <c r="D2935" s="236">
        <v>18</v>
      </c>
      <c r="E2935" s="236" t="s">
        <v>8337</v>
      </c>
    </row>
    <row r="2936" spans="1:6" x14ac:dyDescent="0.25">
      <c r="A2936" s="236" t="s">
        <v>8554</v>
      </c>
      <c r="B2936" s="236">
        <v>10619</v>
      </c>
      <c r="C2936" s="236" t="s">
        <v>8555</v>
      </c>
      <c r="D2936" s="236">
        <v>18</v>
      </c>
      <c r="E2936" s="236" t="s">
        <v>8337</v>
      </c>
    </row>
    <row r="2937" spans="1:6" x14ac:dyDescent="0.25">
      <c r="A2937" s="236" t="s">
        <v>8556</v>
      </c>
      <c r="B2937" s="236">
        <v>29887</v>
      </c>
      <c r="C2937" s="236" t="s">
        <v>8557</v>
      </c>
      <c r="D2937" s="236">
        <v>18</v>
      </c>
      <c r="E2937" s="236" t="s">
        <v>8337</v>
      </c>
    </row>
    <row r="2938" spans="1:6" x14ac:dyDescent="0.25">
      <c r="A2938" s="236" t="s">
        <v>8558</v>
      </c>
      <c r="B2938" s="236">
        <v>29829</v>
      </c>
      <c r="C2938" s="236" t="s">
        <v>8559</v>
      </c>
      <c r="D2938" s="236">
        <v>18</v>
      </c>
      <c r="E2938" s="236" t="s">
        <v>8337</v>
      </c>
      <c r="F2938" s="236" t="s">
        <v>8560</v>
      </c>
    </row>
    <row r="2939" spans="1:6" x14ac:dyDescent="0.25">
      <c r="A2939" s="236" t="s">
        <v>8561</v>
      </c>
      <c r="B2939" s="236">
        <v>29819</v>
      </c>
      <c r="C2939" s="236" t="s">
        <v>8559</v>
      </c>
      <c r="D2939" s="236">
        <v>18</v>
      </c>
      <c r="E2939" s="236" t="s">
        <v>8337</v>
      </c>
      <c r="F2939" s="236" t="s">
        <v>8562</v>
      </c>
    </row>
    <row r="2940" spans="1:6" x14ac:dyDescent="0.25">
      <c r="A2940" s="236" t="s">
        <v>8563</v>
      </c>
      <c r="B2940" s="236">
        <v>28563</v>
      </c>
      <c r="C2940" s="236" t="s">
        <v>8559</v>
      </c>
      <c r="D2940" s="236">
        <v>18</v>
      </c>
      <c r="E2940" s="236" t="s">
        <v>8337</v>
      </c>
      <c r="F2940" s="236" t="s">
        <v>8564</v>
      </c>
    </row>
    <row r="2941" spans="1:6" x14ac:dyDescent="0.25">
      <c r="A2941" s="236" t="s">
        <v>8565</v>
      </c>
      <c r="B2941" s="236">
        <v>28442</v>
      </c>
      <c r="C2941" s="236" t="s">
        <v>8559</v>
      </c>
      <c r="D2941" s="236">
        <v>18</v>
      </c>
      <c r="E2941" s="236" t="s">
        <v>8337</v>
      </c>
    </row>
    <row r="2942" spans="1:6" x14ac:dyDescent="0.25">
      <c r="A2942" s="236" t="s">
        <v>8566</v>
      </c>
      <c r="B2942" s="236">
        <v>11267</v>
      </c>
      <c r="C2942" s="236" t="s">
        <v>8559</v>
      </c>
      <c r="D2942" s="236">
        <v>18</v>
      </c>
      <c r="E2942" s="236" t="s">
        <v>8337</v>
      </c>
    </row>
    <row r="2943" spans="1:6" x14ac:dyDescent="0.25">
      <c r="A2943" s="236" t="s">
        <v>8567</v>
      </c>
      <c r="B2943" s="236">
        <v>11055</v>
      </c>
      <c r="C2943" s="236" t="s">
        <v>8559</v>
      </c>
      <c r="D2943" s="236">
        <v>18</v>
      </c>
      <c r="E2943" s="236" t="s">
        <v>8337</v>
      </c>
    </row>
    <row r="2944" spans="1:6" x14ac:dyDescent="0.25">
      <c r="A2944" s="236" t="s">
        <v>8568</v>
      </c>
      <c r="B2944" s="236">
        <v>10290</v>
      </c>
      <c r="C2944" s="236" t="s">
        <v>8559</v>
      </c>
      <c r="D2944" s="236">
        <v>18</v>
      </c>
      <c r="E2944" s="236" t="s">
        <v>8337</v>
      </c>
      <c r="F2944" s="236" t="s">
        <v>8569</v>
      </c>
    </row>
    <row r="2945" spans="1:6" x14ac:dyDescent="0.25">
      <c r="A2945" s="236" t="s">
        <v>8570</v>
      </c>
      <c r="B2945" s="236">
        <v>11306</v>
      </c>
      <c r="C2945" s="236" t="s">
        <v>8559</v>
      </c>
      <c r="D2945" s="236">
        <v>18</v>
      </c>
      <c r="E2945" s="236" t="s">
        <v>8337</v>
      </c>
    </row>
    <row r="2946" spans="1:6" x14ac:dyDescent="0.25">
      <c r="A2946" s="236" t="s">
        <v>8571</v>
      </c>
      <c r="B2946" s="236">
        <v>30858</v>
      </c>
      <c r="C2946" s="236" t="s">
        <v>8559</v>
      </c>
      <c r="D2946" s="236">
        <v>18</v>
      </c>
      <c r="E2946" s="236" t="s">
        <v>8337</v>
      </c>
      <c r="F2946" s="236" t="s">
        <v>8457</v>
      </c>
    </row>
    <row r="2947" spans="1:6" x14ac:dyDescent="0.25">
      <c r="A2947" s="236" t="s">
        <v>8572</v>
      </c>
      <c r="B2947" s="236">
        <v>30726</v>
      </c>
      <c r="C2947" s="236" t="s">
        <v>8559</v>
      </c>
      <c r="D2947" s="236">
        <v>18</v>
      </c>
      <c r="E2947" s="236" t="s">
        <v>8337</v>
      </c>
      <c r="F2947" s="236" t="s">
        <v>8573</v>
      </c>
    </row>
    <row r="2948" spans="1:6" x14ac:dyDescent="0.25">
      <c r="A2948" s="236" t="s">
        <v>8574</v>
      </c>
      <c r="B2948" s="236">
        <v>30519</v>
      </c>
      <c r="C2948" s="236" t="s">
        <v>8559</v>
      </c>
      <c r="D2948" s="236">
        <v>18</v>
      </c>
      <c r="E2948" s="236" t="s">
        <v>8337</v>
      </c>
      <c r="F2948" s="236" t="s">
        <v>8575</v>
      </c>
    </row>
    <row r="2949" spans="1:6" x14ac:dyDescent="0.25">
      <c r="A2949" s="236" t="s">
        <v>8576</v>
      </c>
      <c r="B2949" s="236">
        <v>30525</v>
      </c>
      <c r="C2949" s="236" t="s">
        <v>8559</v>
      </c>
      <c r="D2949" s="236">
        <v>18</v>
      </c>
      <c r="E2949" s="236" t="s">
        <v>8337</v>
      </c>
      <c r="F2949" s="236" t="s">
        <v>8577</v>
      </c>
    </row>
    <row r="2950" spans="1:6" x14ac:dyDescent="0.25">
      <c r="A2950" s="236" t="s">
        <v>8578</v>
      </c>
      <c r="B2950" s="236">
        <v>11156</v>
      </c>
      <c r="C2950" s="236" t="s">
        <v>8579</v>
      </c>
      <c r="D2950" s="236">
        <v>18</v>
      </c>
      <c r="E2950" s="236" t="s">
        <v>8337</v>
      </c>
    </row>
    <row r="2951" spans="1:6" x14ac:dyDescent="0.25">
      <c r="A2951" s="236" t="s">
        <v>8580</v>
      </c>
      <c r="B2951" s="236">
        <v>30672</v>
      </c>
      <c r="C2951" s="236" t="s">
        <v>371</v>
      </c>
      <c r="D2951" s="236">
        <v>18</v>
      </c>
      <c r="E2951" s="236" t="s">
        <v>8337</v>
      </c>
      <c r="F2951" s="236" t="s">
        <v>8581</v>
      </c>
    </row>
    <row r="2952" spans="1:6" x14ac:dyDescent="0.25">
      <c r="A2952" s="236" t="s">
        <v>8582</v>
      </c>
      <c r="B2952" s="236">
        <v>30636</v>
      </c>
      <c r="C2952" s="236" t="s">
        <v>371</v>
      </c>
      <c r="D2952" s="236">
        <v>18</v>
      </c>
      <c r="E2952" s="236" t="s">
        <v>8337</v>
      </c>
      <c r="F2952" s="236" t="s">
        <v>8583</v>
      </c>
    </row>
    <row r="2953" spans="1:6" x14ac:dyDescent="0.25">
      <c r="A2953" s="236" t="s">
        <v>8584</v>
      </c>
      <c r="B2953" s="236">
        <v>30630</v>
      </c>
      <c r="C2953" s="236" t="s">
        <v>371</v>
      </c>
      <c r="D2953" s="236">
        <v>18</v>
      </c>
      <c r="E2953" s="236" t="s">
        <v>8337</v>
      </c>
      <c r="F2953" s="236" t="s">
        <v>8585</v>
      </c>
    </row>
    <row r="2954" spans="1:6" x14ac:dyDescent="0.25">
      <c r="A2954" s="236" t="s">
        <v>8586</v>
      </c>
      <c r="B2954" s="236">
        <v>30633</v>
      </c>
      <c r="C2954" s="236" t="s">
        <v>371</v>
      </c>
      <c r="D2954" s="236">
        <v>18</v>
      </c>
      <c r="E2954" s="236" t="s">
        <v>8337</v>
      </c>
      <c r="F2954" s="236" t="s">
        <v>8587</v>
      </c>
    </row>
    <row r="2955" spans="1:6" x14ac:dyDescent="0.25">
      <c r="A2955" s="236" t="s">
        <v>8588</v>
      </c>
      <c r="B2955" s="236">
        <v>30839</v>
      </c>
      <c r="C2955" s="236" t="s">
        <v>371</v>
      </c>
      <c r="D2955" s="236">
        <v>18</v>
      </c>
      <c r="E2955" s="236" t="s">
        <v>8337</v>
      </c>
      <c r="F2955" s="236" t="s">
        <v>8589</v>
      </c>
    </row>
    <row r="2956" spans="1:6" x14ac:dyDescent="0.25">
      <c r="A2956" s="236" t="s">
        <v>8590</v>
      </c>
      <c r="B2956" s="236">
        <v>30872</v>
      </c>
      <c r="C2956" s="236" t="s">
        <v>371</v>
      </c>
      <c r="D2956" s="236">
        <v>18</v>
      </c>
      <c r="E2956" s="236" t="s">
        <v>8337</v>
      </c>
    </row>
    <row r="2957" spans="1:6" x14ac:dyDescent="0.25">
      <c r="A2957" s="236" t="s">
        <v>8591</v>
      </c>
      <c r="B2957" s="236">
        <v>31751</v>
      </c>
      <c r="C2957" s="236" t="s">
        <v>371</v>
      </c>
      <c r="D2957" s="236">
        <v>18</v>
      </c>
      <c r="E2957" s="236" t="s">
        <v>8337</v>
      </c>
      <c r="F2957" s="236" t="s">
        <v>8583</v>
      </c>
    </row>
    <row r="2958" spans="1:6" x14ac:dyDescent="0.25">
      <c r="A2958" s="236" t="s">
        <v>8592</v>
      </c>
      <c r="B2958" s="236">
        <v>32885</v>
      </c>
      <c r="C2958" s="236" t="s">
        <v>371</v>
      </c>
      <c r="D2958" s="236">
        <v>18</v>
      </c>
      <c r="E2958" s="236" t="s">
        <v>8337</v>
      </c>
      <c r="F2958" s="236" t="s">
        <v>8593</v>
      </c>
    </row>
    <row r="2959" spans="1:6" x14ac:dyDescent="0.25">
      <c r="A2959" s="236" t="s">
        <v>8594</v>
      </c>
      <c r="B2959" s="236">
        <v>32882</v>
      </c>
      <c r="C2959" s="236" t="s">
        <v>371</v>
      </c>
      <c r="D2959" s="236">
        <v>18</v>
      </c>
      <c r="E2959" s="236" t="s">
        <v>8337</v>
      </c>
      <c r="F2959" s="236" t="s">
        <v>8595</v>
      </c>
    </row>
    <row r="2960" spans="1:6" x14ac:dyDescent="0.25">
      <c r="A2960" s="236" t="s">
        <v>8596</v>
      </c>
      <c r="B2960" s="236">
        <v>33028</v>
      </c>
      <c r="C2960" s="236" t="s">
        <v>371</v>
      </c>
      <c r="D2960" s="236">
        <v>18</v>
      </c>
      <c r="E2960" s="236" t="s">
        <v>8337</v>
      </c>
      <c r="F2960" s="236" t="s">
        <v>8585</v>
      </c>
    </row>
    <row r="2961" spans="1:6" x14ac:dyDescent="0.25">
      <c r="A2961" s="236" t="s">
        <v>8597</v>
      </c>
      <c r="B2961" s="236">
        <v>34006</v>
      </c>
      <c r="C2961" s="236" t="s">
        <v>371</v>
      </c>
      <c r="D2961" s="236">
        <v>18</v>
      </c>
      <c r="E2961" s="236" t="s">
        <v>8337</v>
      </c>
    </row>
    <row r="2962" spans="1:6" x14ac:dyDescent="0.25">
      <c r="A2962" s="236" t="s">
        <v>8598</v>
      </c>
      <c r="B2962" s="236">
        <v>33988</v>
      </c>
      <c r="C2962" s="236" t="s">
        <v>371</v>
      </c>
      <c r="D2962" s="236">
        <v>18</v>
      </c>
      <c r="E2962" s="236" t="s">
        <v>8337</v>
      </c>
      <c r="F2962" s="236" t="s">
        <v>8599</v>
      </c>
    </row>
    <row r="2963" spans="1:6" x14ac:dyDescent="0.25">
      <c r="A2963" s="236" t="s">
        <v>8600</v>
      </c>
      <c r="B2963" s="236">
        <v>34003</v>
      </c>
      <c r="C2963" s="236" t="s">
        <v>371</v>
      </c>
      <c r="D2963" s="236">
        <v>18</v>
      </c>
      <c r="E2963" s="236" t="s">
        <v>8337</v>
      </c>
    </row>
    <row r="2964" spans="1:6" x14ac:dyDescent="0.25">
      <c r="A2964" s="236" t="s">
        <v>8601</v>
      </c>
      <c r="B2964" s="236">
        <v>33982</v>
      </c>
      <c r="C2964" s="236" t="s">
        <v>371</v>
      </c>
      <c r="D2964" s="236">
        <v>18</v>
      </c>
      <c r="E2964" s="236" t="s">
        <v>8337</v>
      </c>
    </row>
    <row r="2965" spans="1:6" x14ac:dyDescent="0.25">
      <c r="A2965" s="236" t="s">
        <v>8602</v>
      </c>
      <c r="B2965" s="236">
        <v>33958</v>
      </c>
      <c r="C2965" s="236" t="s">
        <v>371</v>
      </c>
      <c r="D2965" s="236">
        <v>18</v>
      </c>
      <c r="E2965" s="236" t="s">
        <v>8337</v>
      </c>
    </row>
    <row r="2966" spans="1:6" x14ac:dyDescent="0.25">
      <c r="A2966" s="236" t="s">
        <v>8603</v>
      </c>
      <c r="B2966" s="236">
        <v>33743</v>
      </c>
      <c r="C2966" s="236" t="s">
        <v>371</v>
      </c>
      <c r="D2966" s="236">
        <v>18</v>
      </c>
      <c r="E2966" s="236" t="s">
        <v>8337</v>
      </c>
      <c r="F2966" s="236" t="s">
        <v>8604</v>
      </c>
    </row>
    <row r="2967" spans="1:6" x14ac:dyDescent="0.25">
      <c r="A2967" s="236" t="s">
        <v>8605</v>
      </c>
      <c r="B2967" s="236">
        <v>33598</v>
      </c>
      <c r="C2967" s="236" t="s">
        <v>371</v>
      </c>
      <c r="D2967" s="236">
        <v>18</v>
      </c>
      <c r="E2967" s="236" t="s">
        <v>8337</v>
      </c>
      <c r="F2967" s="236" t="s">
        <v>8606</v>
      </c>
    </row>
    <row r="2968" spans="1:6" x14ac:dyDescent="0.25">
      <c r="A2968" s="236" t="s">
        <v>8607</v>
      </c>
      <c r="B2968" s="236">
        <v>36078</v>
      </c>
      <c r="C2968" s="236" t="s">
        <v>371</v>
      </c>
      <c r="D2968" s="236">
        <v>18</v>
      </c>
      <c r="E2968" s="236" t="s">
        <v>8337</v>
      </c>
      <c r="F2968" s="236" t="s">
        <v>8608</v>
      </c>
    </row>
    <row r="2969" spans="1:6" x14ac:dyDescent="0.25">
      <c r="A2969" s="236" t="s">
        <v>8609</v>
      </c>
      <c r="B2969" s="236">
        <v>36089</v>
      </c>
      <c r="C2969" s="236" t="s">
        <v>371</v>
      </c>
      <c r="D2969" s="236">
        <v>18</v>
      </c>
      <c r="E2969" s="236" t="s">
        <v>8337</v>
      </c>
    </row>
    <row r="2970" spans="1:6" x14ac:dyDescent="0.25">
      <c r="A2970" s="236" t="s">
        <v>8610</v>
      </c>
      <c r="B2970" s="236">
        <v>36154</v>
      </c>
      <c r="C2970" s="236" t="s">
        <v>371</v>
      </c>
      <c r="D2970" s="236">
        <v>18</v>
      </c>
      <c r="E2970" s="236" t="s">
        <v>8337</v>
      </c>
      <c r="F2970" s="236" t="s">
        <v>8611</v>
      </c>
    </row>
    <row r="2971" spans="1:6" x14ac:dyDescent="0.25">
      <c r="A2971" s="236" t="s">
        <v>8612</v>
      </c>
      <c r="B2971" s="236">
        <v>36538</v>
      </c>
      <c r="C2971" s="236" t="s">
        <v>371</v>
      </c>
      <c r="D2971" s="236">
        <v>18</v>
      </c>
      <c r="E2971" s="236" t="s">
        <v>8337</v>
      </c>
    </row>
    <row r="2972" spans="1:6" x14ac:dyDescent="0.25">
      <c r="A2972" s="236" t="s">
        <v>8613</v>
      </c>
      <c r="B2972" s="236">
        <v>38542</v>
      </c>
      <c r="C2972" s="236" t="s">
        <v>371</v>
      </c>
      <c r="D2972" s="236">
        <v>18</v>
      </c>
      <c r="E2972" s="236" t="s">
        <v>8337</v>
      </c>
    </row>
    <row r="2973" spans="1:6" x14ac:dyDescent="0.25">
      <c r="A2973" s="236" t="s">
        <v>8614</v>
      </c>
      <c r="B2973" s="236">
        <v>38533</v>
      </c>
      <c r="C2973" s="236" t="s">
        <v>371</v>
      </c>
      <c r="D2973" s="236">
        <v>18</v>
      </c>
      <c r="E2973" s="236" t="s">
        <v>8337</v>
      </c>
    </row>
    <row r="2974" spans="1:6" x14ac:dyDescent="0.25">
      <c r="A2974" s="236" t="s">
        <v>8615</v>
      </c>
      <c r="B2974" s="236">
        <v>38536</v>
      </c>
      <c r="C2974" s="236" t="s">
        <v>371</v>
      </c>
      <c r="D2974" s="236">
        <v>18</v>
      </c>
      <c r="E2974" s="236" t="s">
        <v>8337</v>
      </c>
    </row>
    <row r="2975" spans="1:6" x14ac:dyDescent="0.25">
      <c r="A2975" s="236" t="s">
        <v>8616</v>
      </c>
      <c r="B2975" s="236">
        <v>38518</v>
      </c>
      <c r="C2975" s="236" t="s">
        <v>371</v>
      </c>
      <c r="D2975" s="236">
        <v>18</v>
      </c>
      <c r="E2975" s="236" t="s">
        <v>8337</v>
      </c>
    </row>
    <row r="2976" spans="1:6" x14ac:dyDescent="0.25">
      <c r="A2976" s="236" t="s">
        <v>8617</v>
      </c>
      <c r="B2976" s="236">
        <v>38436</v>
      </c>
      <c r="C2976" s="236" t="s">
        <v>371</v>
      </c>
      <c r="D2976" s="236">
        <v>18</v>
      </c>
      <c r="E2976" s="236" t="s">
        <v>8337</v>
      </c>
    </row>
    <row r="2977" spans="1:6" x14ac:dyDescent="0.25">
      <c r="A2977" s="236" t="s">
        <v>8618</v>
      </c>
      <c r="B2977" s="236">
        <v>33596</v>
      </c>
      <c r="C2977" s="236" t="s">
        <v>8619</v>
      </c>
      <c r="D2977" s="236">
        <v>18</v>
      </c>
      <c r="E2977" s="236" t="s">
        <v>8337</v>
      </c>
      <c r="F2977" s="236" t="s">
        <v>8620</v>
      </c>
    </row>
    <row r="2978" spans="1:6" x14ac:dyDescent="0.25">
      <c r="A2978" s="236" t="s">
        <v>8621</v>
      </c>
      <c r="B2978" s="236">
        <v>33681</v>
      </c>
      <c r="C2978" s="236" t="s">
        <v>8622</v>
      </c>
      <c r="D2978" s="236">
        <v>18</v>
      </c>
      <c r="E2978" s="236" t="s">
        <v>8337</v>
      </c>
    </row>
    <row r="2979" spans="1:6" x14ac:dyDescent="0.25">
      <c r="A2979" s="236" t="s">
        <v>8623</v>
      </c>
      <c r="B2979" s="236">
        <v>33686</v>
      </c>
      <c r="C2979" s="236" t="s">
        <v>8624</v>
      </c>
      <c r="D2979" s="236">
        <v>18</v>
      </c>
      <c r="E2979" s="236" t="s">
        <v>8337</v>
      </c>
    </row>
    <row r="2980" spans="1:6" x14ac:dyDescent="0.25">
      <c r="A2980" s="236" t="s">
        <v>8625</v>
      </c>
      <c r="B2980" s="236">
        <v>34475</v>
      </c>
      <c r="C2980" s="236" t="s">
        <v>8624</v>
      </c>
      <c r="D2980" s="236">
        <v>18</v>
      </c>
      <c r="E2980" s="236" t="s">
        <v>8337</v>
      </c>
    </row>
    <row r="2981" spans="1:6" x14ac:dyDescent="0.25">
      <c r="A2981" s="236" t="s">
        <v>8626</v>
      </c>
      <c r="B2981" s="236">
        <v>34494</v>
      </c>
      <c r="C2981" s="236" t="s">
        <v>8624</v>
      </c>
      <c r="D2981" s="236">
        <v>18</v>
      </c>
      <c r="E2981" s="236" t="s">
        <v>8337</v>
      </c>
    </row>
    <row r="2982" spans="1:6" x14ac:dyDescent="0.25">
      <c r="A2982" s="236" t="s">
        <v>8627</v>
      </c>
      <c r="B2982" s="236">
        <v>34486</v>
      </c>
      <c r="C2982" s="236" t="s">
        <v>8624</v>
      </c>
      <c r="D2982" s="236">
        <v>18</v>
      </c>
      <c r="E2982" s="236" t="s">
        <v>8337</v>
      </c>
    </row>
    <row r="2983" spans="1:6" x14ac:dyDescent="0.25">
      <c r="A2983" s="236" t="s">
        <v>8628</v>
      </c>
      <c r="B2983" s="236">
        <v>36635</v>
      </c>
      <c r="C2983" s="236" t="s">
        <v>8624</v>
      </c>
      <c r="D2983" s="236">
        <v>18</v>
      </c>
      <c r="E2983" s="236" t="s">
        <v>8337</v>
      </c>
    </row>
    <row r="2984" spans="1:6" x14ac:dyDescent="0.25">
      <c r="A2984" s="236" t="s">
        <v>8629</v>
      </c>
      <c r="B2984" s="236">
        <v>36630</v>
      </c>
      <c r="C2984" s="236" t="s">
        <v>8624</v>
      </c>
      <c r="D2984" s="236">
        <v>18</v>
      </c>
      <c r="E2984" s="236" t="s">
        <v>8337</v>
      </c>
    </row>
    <row r="2985" spans="1:6" x14ac:dyDescent="0.25">
      <c r="A2985" s="236" t="s">
        <v>8630</v>
      </c>
      <c r="B2985" s="236">
        <v>33683</v>
      </c>
      <c r="C2985" s="236" t="s">
        <v>8631</v>
      </c>
      <c r="D2985" s="236">
        <v>18</v>
      </c>
      <c r="E2985" s="236" t="s">
        <v>8337</v>
      </c>
    </row>
    <row r="2986" spans="1:6" x14ac:dyDescent="0.25">
      <c r="A2986" s="236" t="s">
        <v>8632</v>
      </c>
      <c r="B2986" s="236">
        <v>33843</v>
      </c>
      <c r="C2986" s="236" t="s">
        <v>8633</v>
      </c>
      <c r="D2986" s="236">
        <v>18</v>
      </c>
      <c r="E2986" s="236" t="s">
        <v>8337</v>
      </c>
      <c r="F2986" s="236" t="s">
        <v>8634</v>
      </c>
    </row>
    <row r="2987" spans="1:6" x14ac:dyDescent="0.25">
      <c r="A2987" s="236" t="s">
        <v>8635</v>
      </c>
      <c r="B2987" s="236">
        <v>33549</v>
      </c>
      <c r="C2987" s="236" t="s">
        <v>8636</v>
      </c>
      <c r="D2987" s="236">
        <v>18</v>
      </c>
      <c r="E2987" s="236" t="s">
        <v>8337</v>
      </c>
    </row>
    <row r="2988" spans="1:6" x14ac:dyDescent="0.25">
      <c r="A2988" s="236" t="s">
        <v>8637</v>
      </c>
      <c r="B2988" s="236">
        <v>34088</v>
      </c>
      <c r="C2988" s="236" t="s">
        <v>8636</v>
      </c>
      <c r="D2988" s="236">
        <v>18</v>
      </c>
      <c r="E2988" s="236" t="s">
        <v>8337</v>
      </c>
      <c r="F2988" s="236" t="s">
        <v>8638</v>
      </c>
    </row>
    <row r="2989" spans="1:6" x14ac:dyDescent="0.25">
      <c r="A2989" s="236" t="s">
        <v>8639</v>
      </c>
      <c r="B2989" s="236">
        <v>30301</v>
      </c>
      <c r="C2989" s="236" t="s">
        <v>8636</v>
      </c>
      <c r="D2989" s="236">
        <v>18</v>
      </c>
      <c r="E2989" s="236" t="s">
        <v>8337</v>
      </c>
      <c r="F2989" s="236" t="s">
        <v>8640</v>
      </c>
    </row>
    <row r="2990" spans="1:6" x14ac:dyDescent="0.25">
      <c r="A2990" s="236" t="s">
        <v>8641</v>
      </c>
      <c r="B2990" s="236">
        <v>33770</v>
      </c>
      <c r="C2990" s="236" t="s">
        <v>8642</v>
      </c>
      <c r="D2990" s="236">
        <v>18</v>
      </c>
      <c r="E2990" s="236" t="s">
        <v>8337</v>
      </c>
      <c r="F2990" s="236" t="s">
        <v>8643</v>
      </c>
    </row>
    <row r="2991" spans="1:6" x14ac:dyDescent="0.25">
      <c r="A2991" s="236" t="s">
        <v>8644</v>
      </c>
      <c r="B2991" s="236">
        <v>34067</v>
      </c>
      <c r="C2991" s="236" t="s">
        <v>8645</v>
      </c>
      <c r="D2991" s="236">
        <v>18</v>
      </c>
      <c r="E2991" s="236" t="s">
        <v>8337</v>
      </c>
      <c r="F2991" s="236" t="s">
        <v>8646</v>
      </c>
    </row>
    <row r="2992" spans="1:6" x14ac:dyDescent="0.25">
      <c r="A2992" s="236" t="s">
        <v>8647</v>
      </c>
      <c r="B2992" s="236">
        <v>36124</v>
      </c>
      <c r="C2992" s="236" t="s">
        <v>8648</v>
      </c>
      <c r="D2992" s="236">
        <v>18</v>
      </c>
      <c r="E2992" s="236" t="s">
        <v>8337</v>
      </c>
    </row>
    <row r="2993" spans="1:6" x14ac:dyDescent="0.25">
      <c r="A2993" s="236" t="s">
        <v>8649</v>
      </c>
      <c r="B2993" s="236">
        <v>29627</v>
      </c>
      <c r="C2993" s="236" t="s">
        <v>8650</v>
      </c>
      <c r="D2993" s="236">
        <v>18</v>
      </c>
      <c r="E2993" s="236" t="s">
        <v>8337</v>
      </c>
    </row>
    <row r="2994" spans="1:6" x14ac:dyDescent="0.25">
      <c r="A2994" s="236" t="s">
        <v>8651</v>
      </c>
      <c r="B2994" s="236">
        <v>29601</v>
      </c>
      <c r="C2994" s="236" t="s">
        <v>8652</v>
      </c>
      <c r="D2994" s="236">
        <v>18</v>
      </c>
      <c r="E2994" s="236" t="s">
        <v>8337</v>
      </c>
    </row>
    <row r="2995" spans="1:6" x14ac:dyDescent="0.25">
      <c r="A2995" s="236" t="s">
        <v>8653</v>
      </c>
      <c r="B2995" s="236">
        <v>29226</v>
      </c>
      <c r="C2995" s="236" t="s">
        <v>8654</v>
      </c>
      <c r="D2995" s="236">
        <v>18</v>
      </c>
      <c r="E2995" s="236" t="s">
        <v>8337</v>
      </c>
    </row>
    <row r="2996" spans="1:6" x14ac:dyDescent="0.25">
      <c r="A2996" s="236" t="s">
        <v>8655</v>
      </c>
      <c r="B2996" s="236">
        <v>29224</v>
      </c>
      <c r="C2996" s="236" t="s">
        <v>8656</v>
      </c>
      <c r="D2996" s="236">
        <v>18</v>
      </c>
      <c r="E2996" s="236" t="s">
        <v>8337</v>
      </c>
    </row>
    <row r="2997" spans="1:6" x14ac:dyDescent="0.25">
      <c r="A2997" s="236" t="s">
        <v>8657</v>
      </c>
      <c r="B2997" s="236">
        <v>29222</v>
      </c>
      <c r="C2997" s="236" t="s">
        <v>8658</v>
      </c>
      <c r="D2997" s="236">
        <v>18</v>
      </c>
      <c r="E2997" s="236" t="s">
        <v>8337</v>
      </c>
    </row>
    <row r="2998" spans="1:6" x14ac:dyDescent="0.25">
      <c r="A2998" s="236" t="s">
        <v>8659</v>
      </c>
      <c r="B2998" s="236">
        <v>29440</v>
      </c>
      <c r="C2998" s="236" t="s">
        <v>8660</v>
      </c>
      <c r="D2998" s="236">
        <v>18</v>
      </c>
      <c r="E2998" s="236" t="s">
        <v>8337</v>
      </c>
    </row>
    <row r="2999" spans="1:6" x14ac:dyDescent="0.25">
      <c r="A2999" s="236" t="s">
        <v>8661</v>
      </c>
      <c r="B2999" s="236">
        <v>29442</v>
      </c>
      <c r="C2999" s="236" t="s">
        <v>8662</v>
      </c>
      <c r="D2999" s="236">
        <v>18</v>
      </c>
      <c r="E2999" s="236" t="s">
        <v>8337</v>
      </c>
    </row>
    <row r="3000" spans="1:6" x14ac:dyDescent="0.25">
      <c r="A3000" s="236" t="s">
        <v>8663</v>
      </c>
      <c r="B3000" s="236">
        <v>29438</v>
      </c>
      <c r="C3000" s="236" t="s">
        <v>8664</v>
      </c>
      <c r="D3000" s="236">
        <v>18</v>
      </c>
      <c r="E3000" s="236" t="s">
        <v>8337</v>
      </c>
    </row>
    <row r="3001" spans="1:6" x14ac:dyDescent="0.25">
      <c r="A3001" s="236" t="s">
        <v>8665</v>
      </c>
      <c r="B3001" s="236">
        <v>11162</v>
      </c>
      <c r="C3001" s="236" t="s">
        <v>8666</v>
      </c>
      <c r="D3001" s="236">
        <v>18</v>
      </c>
      <c r="E3001" s="236" t="s">
        <v>8337</v>
      </c>
    </row>
    <row r="3002" spans="1:6" x14ac:dyDescent="0.25">
      <c r="A3002" s="236" t="s">
        <v>8667</v>
      </c>
      <c r="B3002" s="236">
        <v>10994</v>
      </c>
      <c r="C3002" s="236" t="s">
        <v>870</v>
      </c>
      <c r="D3002" s="236">
        <v>18</v>
      </c>
      <c r="E3002" s="236" t="s">
        <v>8337</v>
      </c>
      <c r="F3002" s="236" t="s">
        <v>8668</v>
      </c>
    </row>
    <row r="3003" spans="1:6" x14ac:dyDescent="0.25">
      <c r="A3003" s="236" t="s">
        <v>8669</v>
      </c>
      <c r="B3003" s="236">
        <v>33043</v>
      </c>
      <c r="C3003" s="236" t="s">
        <v>870</v>
      </c>
      <c r="D3003" s="236">
        <v>18</v>
      </c>
      <c r="E3003" s="236" t="s">
        <v>8337</v>
      </c>
      <c r="F3003" s="236" t="s">
        <v>8670</v>
      </c>
    </row>
    <row r="3004" spans="1:6" x14ac:dyDescent="0.25">
      <c r="A3004" s="236" t="s">
        <v>8671</v>
      </c>
      <c r="B3004" s="236">
        <v>32708</v>
      </c>
      <c r="C3004" s="236" t="s">
        <v>870</v>
      </c>
      <c r="D3004" s="236">
        <v>18</v>
      </c>
      <c r="E3004" s="236" t="s">
        <v>8337</v>
      </c>
      <c r="F3004" s="236" t="s">
        <v>8672</v>
      </c>
    </row>
    <row r="3005" spans="1:6" x14ac:dyDescent="0.25">
      <c r="A3005" s="236" t="s">
        <v>8673</v>
      </c>
      <c r="B3005" s="236">
        <v>33381</v>
      </c>
      <c r="C3005" s="236" t="s">
        <v>870</v>
      </c>
      <c r="D3005" s="236">
        <v>18</v>
      </c>
      <c r="E3005" s="236" t="s">
        <v>8337</v>
      </c>
      <c r="F3005" s="236" t="s">
        <v>8674</v>
      </c>
    </row>
    <row r="3006" spans="1:6" x14ac:dyDescent="0.25">
      <c r="A3006" s="236" t="s">
        <v>8675</v>
      </c>
      <c r="B3006" s="236">
        <v>30627</v>
      </c>
      <c r="C3006" s="236" t="s">
        <v>870</v>
      </c>
      <c r="D3006" s="236">
        <v>18</v>
      </c>
      <c r="E3006" s="236" t="s">
        <v>8337</v>
      </c>
      <c r="F3006" s="236" t="s">
        <v>8676</v>
      </c>
    </row>
    <row r="3007" spans="1:6" x14ac:dyDescent="0.25">
      <c r="A3007" s="236" t="s">
        <v>8677</v>
      </c>
      <c r="B3007" s="236">
        <v>36205</v>
      </c>
      <c r="C3007" s="236" t="s">
        <v>870</v>
      </c>
      <c r="D3007" s="236">
        <v>18</v>
      </c>
      <c r="E3007" s="236" t="s">
        <v>8337</v>
      </c>
      <c r="F3007" s="236" t="s">
        <v>8678</v>
      </c>
    </row>
    <row r="3008" spans="1:6" x14ac:dyDescent="0.25">
      <c r="A3008" s="236" t="s">
        <v>8679</v>
      </c>
      <c r="B3008" s="236">
        <v>35953</v>
      </c>
      <c r="C3008" s="236" t="s">
        <v>870</v>
      </c>
      <c r="D3008" s="236">
        <v>18</v>
      </c>
      <c r="E3008" s="236" t="s">
        <v>8337</v>
      </c>
    </row>
    <row r="3009" spans="1:6" x14ac:dyDescent="0.25">
      <c r="A3009" s="236" t="s">
        <v>8680</v>
      </c>
      <c r="B3009" s="236">
        <v>35963</v>
      </c>
      <c r="C3009" s="236" t="s">
        <v>870</v>
      </c>
      <c r="D3009" s="236">
        <v>18</v>
      </c>
      <c r="E3009" s="236" t="s">
        <v>8337</v>
      </c>
    </row>
    <row r="3010" spans="1:6" x14ac:dyDescent="0.25">
      <c r="A3010" s="236" t="s">
        <v>8681</v>
      </c>
      <c r="B3010" s="236">
        <v>35958</v>
      </c>
      <c r="C3010" s="236" t="s">
        <v>870</v>
      </c>
      <c r="D3010" s="236">
        <v>18</v>
      </c>
      <c r="E3010" s="236" t="s">
        <v>8337</v>
      </c>
    </row>
    <row r="3011" spans="1:6" x14ac:dyDescent="0.25">
      <c r="A3011" s="236" t="s">
        <v>8682</v>
      </c>
      <c r="B3011" s="236">
        <v>35667</v>
      </c>
      <c r="C3011" s="236" t="s">
        <v>870</v>
      </c>
      <c r="D3011" s="236">
        <v>18</v>
      </c>
      <c r="E3011" s="236" t="s">
        <v>8337</v>
      </c>
    </row>
    <row r="3012" spans="1:6" x14ac:dyDescent="0.25">
      <c r="A3012" s="236" t="s">
        <v>8683</v>
      </c>
      <c r="B3012" s="236">
        <v>35672</v>
      </c>
      <c r="C3012" s="236" t="s">
        <v>870</v>
      </c>
      <c r="D3012" s="236">
        <v>18</v>
      </c>
      <c r="E3012" s="236" t="s">
        <v>8337</v>
      </c>
    </row>
    <row r="3013" spans="1:6" x14ac:dyDescent="0.25">
      <c r="A3013" s="236" t="s">
        <v>8684</v>
      </c>
      <c r="B3013" s="236">
        <v>35662</v>
      </c>
      <c r="C3013" s="236" t="s">
        <v>870</v>
      </c>
      <c r="D3013" s="236">
        <v>18</v>
      </c>
      <c r="E3013" s="236" t="s">
        <v>8337</v>
      </c>
    </row>
    <row r="3014" spans="1:6" x14ac:dyDescent="0.25">
      <c r="A3014" s="236" t="s">
        <v>8685</v>
      </c>
      <c r="B3014" s="236">
        <v>35677</v>
      </c>
      <c r="C3014" s="236" t="s">
        <v>870</v>
      </c>
      <c r="D3014" s="236">
        <v>18</v>
      </c>
      <c r="E3014" s="236" t="s">
        <v>8337</v>
      </c>
    </row>
    <row r="3015" spans="1:6" x14ac:dyDescent="0.25">
      <c r="A3015" s="236" t="s">
        <v>8686</v>
      </c>
      <c r="B3015" s="236">
        <v>35682</v>
      </c>
      <c r="C3015" s="236" t="s">
        <v>870</v>
      </c>
      <c r="D3015" s="236">
        <v>18</v>
      </c>
      <c r="E3015" s="236" t="s">
        <v>8337</v>
      </c>
    </row>
    <row r="3016" spans="1:6" x14ac:dyDescent="0.25">
      <c r="A3016" s="236" t="s">
        <v>8687</v>
      </c>
      <c r="B3016" s="236">
        <v>35857</v>
      </c>
      <c r="C3016" s="236" t="s">
        <v>870</v>
      </c>
      <c r="D3016" s="236">
        <v>18</v>
      </c>
      <c r="E3016" s="236" t="s">
        <v>8337</v>
      </c>
    </row>
    <row r="3017" spans="1:6" x14ac:dyDescent="0.25">
      <c r="A3017" s="236" t="s">
        <v>8688</v>
      </c>
      <c r="B3017" s="236">
        <v>35928</v>
      </c>
      <c r="C3017" s="236" t="s">
        <v>870</v>
      </c>
      <c r="D3017" s="236">
        <v>18</v>
      </c>
      <c r="E3017" s="236" t="s">
        <v>8337</v>
      </c>
    </row>
    <row r="3018" spans="1:6" x14ac:dyDescent="0.25">
      <c r="A3018" s="236" t="s">
        <v>8689</v>
      </c>
      <c r="B3018" s="236">
        <v>35867</v>
      </c>
      <c r="C3018" s="236" t="s">
        <v>870</v>
      </c>
      <c r="D3018" s="236">
        <v>18</v>
      </c>
      <c r="E3018" s="236" t="s">
        <v>8337</v>
      </c>
    </row>
    <row r="3019" spans="1:6" x14ac:dyDescent="0.25">
      <c r="A3019" s="236" t="s">
        <v>8690</v>
      </c>
      <c r="B3019" s="236">
        <v>35872</v>
      </c>
      <c r="C3019" s="236" t="s">
        <v>870</v>
      </c>
      <c r="D3019" s="236">
        <v>18</v>
      </c>
      <c r="E3019" s="236" t="s">
        <v>8337</v>
      </c>
      <c r="F3019" s="236" t="s">
        <v>8691</v>
      </c>
    </row>
    <row r="3020" spans="1:6" x14ac:dyDescent="0.25">
      <c r="A3020" s="236" t="s">
        <v>8692</v>
      </c>
      <c r="B3020" s="236">
        <v>35882</v>
      </c>
      <c r="C3020" s="236" t="s">
        <v>870</v>
      </c>
      <c r="D3020" s="236">
        <v>18</v>
      </c>
      <c r="E3020" s="236" t="s">
        <v>8337</v>
      </c>
    </row>
    <row r="3021" spans="1:6" x14ac:dyDescent="0.25">
      <c r="A3021" s="236" t="s">
        <v>8693</v>
      </c>
      <c r="B3021" s="236">
        <v>35887</v>
      </c>
      <c r="C3021" s="236" t="s">
        <v>870</v>
      </c>
      <c r="D3021" s="236">
        <v>18</v>
      </c>
      <c r="E3021" s="236" t="s">
        <v>8337</v>
      </c>
      <c r="F3021" s="236" t="s">
        <v>8694</v>
      </c>
    </row>
    <row r="3022" spans="1:6" x14ac:dyDescent="0.25">
      <c r="A3022" s="236" t="s">
        <v>8695</v>
      </c>
      <c r="B3022" s="236">
        <v>35892</v>
      </c>
      <c r="C3022" s="236" t="s">
        <v>870</v>
      </c>
      <c r="D3022" s="236">
        <v>18</v>
      </c>
      <c r="E3022" s="236" t="s">
        <v>8337</v>
      </c>
    </row>
    <row r="3023" spans="1:6" x14ac:dyDescent="0.25">
      <c r="A3023" s="236" t="s">
        <v>8696</v>
      </c>
      <c r="B3023" s="236">
        <v>34133</v>
      </c>
      <c r="C3023" s="236" t="s">
        <v>870</v>
      </c>
      <c r="D3023" s="236">
        <v>18</v>
      </c>
      <c r="E3023" s="236" t="s">
        <v>8337</v>
      </c>
    </row>
    <row r="3024" spans="1:6" x14ac:dyDescent="0.25">
      <c r="A3024" s="236" t="s">
        <v>8697</v>
      </c>
      <c r="B3024" s="236">
        <v>34103</v>
      </c>
      <c r="C3024" s="236" t="s">
        <v>870</v>
      </c>
      <c r="D3024" s="236">
        <v>18</v>
      </c>
      <c r="E3024" s="236" t="s">
        <v>8337</v>
      </c>
      <c r="F3024" s="236" t="s">
        <v>8698</v>
      </c>
    </row>
    <row r="3025" spans="1:6" x14ac:dyDescent="0.25">
      <c r="A3025" s="236" t="s">
        <v>8699</v>
      </c>
      <c r="B3025" s="236">
        <v>34279</v>
      </c>
      <c r="C3025" s="236" t="s">
        <v>870</v>
      </c>
      <c r="D3025" s="236">
        <v>18</v>
      </c>
      <c r="E3025" s="236" t="s">
        <v>8337</v>
      </c>
      <c r="F3025" s="236" t="s">
        <v>8674</v>
      </c>
    </row>
    <row r="3026" spans="1:6" x14ac:dyDescent="0.25">
      <c r="A3026" s="236" t="s">
        <v>8700</v>
      </c>
      <c r="B3026" s="236">
        <v>33864</v>
      </c>
      <c r="C3026" s="236" t="s">
        <v>870</v>
      </c>
      <c r="D3026" s="236">
        <v>18</v>
      </c>
      <c r="E3026" s="236" t="s">
        <v>8337</v>
      </c>
    </row>
    <row r="3027" spans="1:6" x14ac:dyDescent="0.25">
      <c r="A3027" s="236" t="s">
        <v>8701</v>
      </c>
      <c r="B3027" s="236">
        <v>34425</v>
      </c>
      <c r="C3027" s="236" t="s">
        <v>870</v>
      </c>
      <c r="D3027" s="236">
        <v>18</v>
      </c>
      <c r="E3027" s="236" t="s">
        <v>8337</v>
      </c>
    </row>
    <row r="3028" spans="1:6" x14ac:dyDescent="0.25">
      <c r="A3028" s="236" t="s">
        <v>8702</v>
      </c>
      <c r="B3028" s="236">
        <v>34454</v>
      </c>
      <c r="C3028" s="236" t="s">
        <v>870</v>
      </c>
      <c r="D3028" s="236">
        <v>18</v>
      </c>
      <c r="E3028" s="236" t="s">
        <v>8337</v>
      </c>
    </row>
    <row r="3029" spans="1:6" x14ac:dyDescent="0.25">
      <c r="A3029" s="236" t="s">
        <v>8703</v>
      </c>
      <c r="B3029" s="236">
        <v>34723</v>
      </c>
      <c r="C3029" s="236" t="s">
        <v>870</v>
      </c>
      <c r="D3029" s="236">
        <v>18</v>
      </c>
      <c r="E3029" s="236" t="s">
        <v>8337</v>
      </c>
      <c r="F3029" s="236" t="s">
        <v>8704</v>
      </c>
    </row>
    <row r="3030" spans="1:6" x14ac:dyDescent="0.25">
      <c r="A3030" s="236" t="s">
        <v>8705</v>
      </c>
      <c r="B3030" s="236">
        <v>34708</v>
      </c>
      <c r="C3030" s="236" t="s">
        <v>870</v>
      </c>
      <c r="D3030" s="236">
        <v>18</v>
      </c>
      <c r="E3030" s="236" t="s">
        <v>8337</v>
      </c>
    </row>
    <row r="3031" spans="1:6" x14ac:dyDescent="0.25">
      <c r="A3031" s="236" t="s">
        <v>8706</v>
      </c>
      <c r="B3031" s="236">
        <v>35101</v>
      </c>
      <c r="C3031" s="236" t="s">
        <v>870</v>
      </c>
      <c r="D3031" s="236">
        <v>18</v>
      </c>
      <c r="E3031" s="236" t="s">
        <v>8337</v>
      </c>
    </row>
    <row r="3032" spans="1:6" x14ac:dyDescent="0.25">
      <c r="A3032" s="236" t="s">
        <v>8707</v>
      </c>
      <c r="B3032" s="236">
        <v>36508</v>
      </c>
      <c r="C3032" s="236" t="s">
        <v>870</v>
      </c>
      <c r="D3032" s="236">
        <v>18</v>
      </c>
      <c r="E3032" s="236" t="s">
        <v>8337</v>
      </c>
    </row>
    <row r="3033" spans="1:6" x14ac:dyDescent="0.25">
      <c r="A3033" s="236" t="s">
        <v>8708</v>
      </c>
      <c r="B3033" s="236">
        <v>36501</v>
      </c>
      <c r="C3033" s="236" t="s">
        <v>870</v>
      </c>
      <c r="D3033" s="236">
        <v>18</v>
      </c>
      <c r="E3033" s="236" t="s">
        <v>8337</v>
      </c>
    </row>
    <row r="3034" spans="1:6" x14ac:dyDescent="0.25">
      <c r="A3034" s="236" t="s">
        <v>8709</v>
      </c>
      <c r="B3034" s="236">
        <v>36496</v>
      </c>
      <c r="C3034" s="236" t="s">
        <v>870</v>
      </c>
      <c r="D3034" s="236">
        <v>18</v>
      </c>
      <c r="E3034" s="236" t="s">
        <v>8337</v>
      </c>
      <c r="F3034" s="236" t="s">
        <v>8710</v>
      </c>
    </row>
    <row r="3035" spans="1:6" x14ac:dyDescent="0.25">
      <c r="A3035" s="236" t="s">
        <v>8711</v>
      </c>
      <c r="B3035" s="236">
        <v>36491</v>
      </c>
      <c r="C3035" s="236" t="s">
        <v>870</v>
      </c>
      <c r="D3035" s="236">
        <v>18</v>
      </c>
      <c r="E3035" s="236" t="s">
        <v>8337</v>
      </c>
    </row>
    <row r="3036" spans="1:6" x14ac:dyDescent="0.25">
      <c r="A3036" s="236" t="s">
        <v>8712</v>
      </c>
      <c r="B3036" s="236">
        <v>38521</v>
      </c>
      <c r="C3036" s="236" t="s">
        <v>870</v>
      </c>
      <c r="D3036" s="236">
        <v>18</v>
      </c>
      <c r="E3036" s="236" t="s">
        <v>8337</v>
      </c>
    </row>
    <row r="3037" spans="1:6" x14ac:dyDescent="0.25">
      <c r="A3037" s="236" t="s">
        <v>8713</v>
      </c>
      <c r="B3037" s="236">
        <v>38539</v>
      </c>
      <c r="C3037" s="236" t="s">
        <v>870</v>
      </c>
      <c r="D3037" s="236">
        <v>18</v>
      </c>
      <c r="E3037" s="236" t="s">
        <v>8337</v>
      </c>
    </row>
    <row r="3038" spans="1:6" x14ac:dyDescent="0.25">
      <c r="A3038" s="236" t="s">
        <v>8714</v>
      </c>
      <c r="B3038" s="236">
        <v>33985</v>
      </c>
      <c r="C3038" s="236" t="s">
        <v>8715</v>
      </c>
      <c r="D3038" s="236">
        <v>18</v>
      </c>
      <c r="E3038" s="236" t="s">
        <v>8337</v>
      </c>
    </row>
    <row r="3039" spans="1:6" x14ac:dyDescent="0.25">
      <c r="A3039" s="236" t="s">
        <v>8716</v>
      </c>
      <c r="B3039" s="236">
        <v>34046</v>
      </c>
      <c r="C3039" s="236" t="s">
        <v>342</v>
      </c>
      <c r="D3039" s="236">
        <v>18</v>
      </c>
      <c r="E3039" s="236" t="s">
        <v>8337</v>
      </c>
      <c r="F3039" s="236" t="s">
        <v>8717</v>
      </c>
    </row>
    <row r="3040" spans="1:6" x14ac:dyDescent="0.25">
      <c r="A3040" s="236" t="s">
        <v>8718</v>
      </c>
      <c r="B3040" s="236">
        <v>34124</v>
      </c>
      <c r="C3040" s="236" t="s">
        <v>342</v>
      </c>
      <c r="D3040" s="236">
        <v>18</v>
      </c>
      <c r="E3040" s="236" t="s">
        <v>8337</v>
      </c>
    </row>
    <row r="3041" spans="1:6" x14ac:dyDescent="0.25">
      <c r="A3041" s="236" t="s">
        <v>8719</v>
      </c>
      <c r="B3041" s="236">
        <v>34144</v>
      </c>
      <c r="C3041" s="236" t="s">
        <v>342</v>
      </c>
      <c r="D3041" s="236">
        <v>18</v>
      </c>
      <c r="E3041" s="236" t="s">
        <v>8337</v>
      </c>
    </row>
    <row r="3042" spans="1:6" x14ac:dyDescent="0.25">
      <c r="A3042" s="236" t="s">
        <v>8720</v>
      </c>
      <c r="B3042" s="236">
        <v>34203</v>
      </c>
      <c r="C3042" s="236" t="s">
        <v>342</v>
      </c>
      <c r="D3042" s="236">
        <v>18</v>
      </c>
      <c r="E3042" s="236" t="s">
        <v>8337</v>
      </c>
      <c r="F3042" s="236" t="s">
        <v>8721</v>
      </c>
    </row>
    <row r="3043" spans="1:6" x14ac:dyDescent="0.25">
      <c r="A3043" s="236" t="s">
        <v>8722</v>
      </c>
      <c r="B3043" s="236">
        <v>34197</v>
      </c>
      <c r="C3043" s="236" t="s">
        <v>342</v>
      </c>
      <c r="D3043" s="236">
        <v>18</v>
      </c>
      <c r="E3043" s="236" t="s">
        <v>8337</v>
      </c>
      <c r="F3043" s="236" t="s">
        <v>8723</v>
      </c>
    </row>
    <row r="3044" spans="1:6" x14ac:dyDescent="0.25">
      <c r="A3044" s="236" t="s">
        <v>8724</v>
      </c>
      <c r="B3044" s="236">
        <v>34200</v>
      </c>
      <c r="C3044" s="236" t="s">
        <v>342</v>
      </c>
      <c r="D3044" s="236">
        <v>18</v>
      </c>
      <c r="E3044" s="236" t="s">
        <v>8337</v>
      </c>
    </row>
    <row r="3045" spans="1:6" x14ac:dyDescent="0.25">
      <c r="A3045" s="236" t="s">
        <v>8725</v>
      </c>
      <c r="B3045" s="236">
        <v>34194</v>
      </c>
      <c r="C3045" s="236" t="s">
        <v>342</v>
      </c>
      <c r="D3045" s="236">
        <v>18</v>
      </c>
      <c r="E3045" s="236" t="s">
        <v>8337</v>
      </c>
      <c r="F3045" s="236" t="s">
        <v>8726</v>
      </c>
    </row>
    <row r="3046" spans="1:6" x14ac:dyDescent="0.25">
      <c r="A3046" s="236" t="s">
        <v>8727</v>
      </c>
      <c r="B3046" s="236">
        <v>33862</v>
      </c>
      <c r="C3046" s="236" t="s">
        <v>342</v>
      </c>
      <c r="D3046" s="236">
        <v>18</v>
      </c>
      <c r="E3046" s="236" t="s">
        <v>8337</v>
      </c>
      <c r="F3046" s="236" t="s">
        <v>8728</v>
      </c>
    </row>
    <row r="3047" spans="1:6" x14ac:dyDescent="0.25">
      <c r="A3047" s="236" t="s">
        <v>8729</v>
      </c>
      <c r="B3047" s="236">
        <v>33860</v>
      </c>
      <c r="C3047" s="236" t="s">
        <v>342</v>
      </c>
      <c r="D3047" s="236">
        <v>18</v>
      </c>
      <c r="E3047" s="236" t="s">
        <v>8337</v>
      </c>
      <c r="F3047" s="236" t="s">
        <v>8730</v>
      </c>
    </row>
    <row r="3048" spans="1:6" x14ac:dyDescent="0.25">
      <c r="A3048" s="236" t="s">
        <v>8731</v>
      </c>
      <c r="B3048" s="236">
        <v>33789</v>
      </c>
      <c r="C3048" s="236" t="s">
        <v>342</v>
      </c>
      <c r="D3048" s="236">
        <v>18</v>
      </c>
      <c r="E3048" s="236" t="s">
        <v>8337</v>
      </c>
      <c r="F3048" s="236" t="s">
        <v>8732</v>
      </c>
    </row>
    <row r="3049" spans="1:6" x14ac:dyDescent="0.25">
      <c r="A3049" s="236" t="s">
        <v>8733</v>
      </c>
      <c r="B3049" s="236">
        <v>33669</v>
      </c>
      <c r="C3049" s="236" t="s">
        <v>342</v>
      </c>
      <c r="D3049" s="236">
        <v>18</v>
      </c>
      <c r="E3049" s="236" t="s">
        <v>8337</v>
      </c>
      <c r="F3049" s="236" t="s">
        <v>8734</v>
      </c>
    </row>
    <row r="3050" spans="1:6" x14ac:dyDescent="0.25">
      <c r="A3050" s="236" t="s">
        <v>8735</v>
      </c>
      <c r="B3050" s="236">
        <v>33629</v>
      </c>
      <c r="C3050" s="236" t="s">
        <v>342</v>
      </c>
      <c r="D3050" s="236">
        <v>18</v>
      </c>
      <c r="E3050" s="236" t="s">
        <v>8337</v>
      </c>
    </row>
    <row r="3051" spans="1:6" x14ac:dyDescent="0.25">
      <c r="A3051" s="236" t="s">
        <v>8736</v>
      </c>
      <c r="B3051" s="236">
        <v>34843</v>
      </c>
      <c r="C3051" s="236" t="s">
        <v>342</v>
      </c>
      <c r="D3051" s="236">
        <v>18</v>
      </c>
      <c r="E3051" s="236" t="s">
        <v>8337</v>
      </c>
    </row>
    <row r="3052" spans="1:6" x14ac:dyDescent="0.25">
      <c r="A3052" s="236" t="s">
        <v>8737</v>
      </c>
      <c r="B3052" s="236">
        <v>34903</v>
      </c>
      <c r="C3052" s="236" t="s">
        <v>342</v>
      </c>
      <c r="D3052" s="236">
        <v>18</v>
      </c>
      <c r="E3052" s="236" t="s">
        <v>8337</v>
      </c>
    </row>
    <row r="3053" spans="1:6" x14ac:dyDescent="0.25">
      <c r="A3053" s="236" t="s">
        <v>8738</v>
      </c>
      <c r="B3053" s="236">
        <v>35852</v>
      </c>
      <c r="C3053" s="236" t="s">
        <v>342</v>
      </c>
      <c r="D3053" s="236">
        <v>18</v>
      </c>
      <c r="E3053" s="236" t="s">
        <v>8337</v>
      </c>
      <c r="F3053" s="236" t="s">
        <v>8739</v>
      </c>
    </row>
    <row r="3054" spans="1:6" x14ac:dyDescent="0.25">
      <c r="A3054" s="236" t="s">
        <v>8740</v>
      </c>
      <c r="B3054" s="236">
        <v>35847</v>
      </c>
      <c r="C3054" s="236" t="s">
        <v>342</v>
      </c>
      <c r="D3054" s="236">
        <v>18</v>
      </c>
      <c r="E3054" s="236" t="s">
        <v>8337</v>
      </c>
      <c r="F3054" s="236" t="s">
        <v>8741</v>
      </c>
    </row>
    <row r="3055" spans="1:6" x14ac:dyDescent="0.25">
      <c r="A3055" s="236" t="s">
        <v>8742</v>
      </c>
      <c r="B3055" s="236">
        <v>36119</v>
      </c>
      <c r="C3055" s="236" t="s">
        <v>342</v>
      </c>
      <c r="D3055" s="236">
        <v>18</v>
      </c>
      <c r="E3055" s="236" t="s">
        <v>8337</v>
      </c>
    </row>
    <row r="3056" spans="1:6" x14ac:dyDescent="0.25">
      <c r="A3056" s="236" t="s">
        <v>8743</v>
      </c>
      <c r="B3056" s="236">
        <v>36083</v>
      </c>
      <c r="C3056" s="236" t="s">
        <v>342</v>
      </c>
      <c r="D3056" s="236">
        <v>18</v>
      </c>
      <c r="E3056" s="236" t="s">
        <v>8337</v>
      </c>
    </row>
    <row r="3057" spans="1:6" x14ac:dyDescent="0.25">
      <c r="A3057" s="236" t="s">
        <v>8744</v>
      </c>
      <c r="B3057" s="236">
        <v>33175</v>
      </c>
      <c r="C3057" s="236" t="s">
        <v>342</v>
      </c>
      <c r="D3057" s="236">
        <v>18</v>
      </c>
      <c r="E3057" s="236" t="s">
        <v>8337</v>
      </c>
    </row>
    <row r="3058" spans="1:6" x14ac:dyDescent="0.25">
      <c r="A3058" s="236" t="s">
        <v>8745</v>
      </c>
      <c r="B3058" s="236">
        <v>32711</v>
      </c>
      <c r="C3058" s="236" t="s">
        <v>342</v>
      </c>
      <c r="D3058" s="236">
        <v>18</v>
      </c>
      <c r="E3058" s="236" t="s">
        <v>8337</v>
      </c>
    </row>
    <row r="3059" spans="1:6" x14ac:dyDescent="0.25">
      <c r="A3059" s="236" t="s">
        <v>8746</v>
      </c>
      <c r="B3059" s="236">
        <v>32696</v>
      </c>
      <c r="C3059" s="236" t="s">
        <v>342</v>
      </c>
      <c r="D3059" s="236">
        <v>18</v>
      </c>
      <c r="E3059" s="236" t="s">
        <v>8337</v>
      </c>
      <c r="F3059" s="236" t="s">
        <v>8747</v>
      </c>
    </row>
    <row r="3060" spans="1:6" x14ac:dyDescent="0.25">
      <c r="A3060" s="236" t="s">
        <v>8748</v>
      </c>
      <c r="B3060" s="236">
        <v>38530</v>
      </c>
      <c r="C3060" s="236" t="s">
        <v>342</v>
      </c>
      <c r="D3060" s="236">
        <v>18</v>
      </c>
      <c r="E3060" s="236" t="s">
        <v>8337</v>
      </c>
    </row>
    <row r="3061" spans="1:6" x14ac:dyDescent="0.25">
      <c r="A3061" s="236" t="s">
        <v>8749</v>
      </c>
      <c r="B3061" s="236">
        <v>38568</v>
      </c>
      <c r="C3061" s="236" t="s">
        <v>342</v>
      </c>
      <c r="D3061" s="236">
        <v>18</v>
      </c>
      <c r="E3061" s="236" t="s">
        <v>8337</v>
      </c>
    </row>
    <row r="3062" spans="1:6" x14ac:dyDescent="0.25">
      <c r="A3062" s="236" t="s">
        <v>8750</v>
      </c>
      <c r="B3062" s="236">
        <v>38527</v>
      </c>
      <c r="C3062" s="236" t="s">
        <v>342</v>
      </c>
      <c r="D3062" s="236">
        <v>18</v>
      </c>
      <c r="E3062" s="236" t="s">
        <v>8337</v>
      </c>
    </row>
    <row r="3063" spans="1:6" x14ac:dyDescent="0.25">
      <c r="A3063" s="236" t="s">
        <v>8751</v>
      </c>
      <c r="B3063" s="236">
        <v>36486</v>
      </c>
      <c r="C3063" s="236" t="s">
        <v>342</v>
      </c>
      <c r="D3063" s="236">
        <v>18</v>
      </c>
      <c r="E3063" s="236" t="s">
        <v>8337</v>
      </c>
    </row>
    <row r="3064" spans="1:6" x14ac:dyDescent="0.25">
      <c r="A3064" s="236" t="s">
        <v>8752</v>
      </c>
      <c r="B3064" s="236">
        <v>36481</v>
      </c>
      <c r="C3064" s="236" t="s">
        <v>342</v>
      </c>
      <c r="D3064" s="236">
        <v>18</v>
      </c>
      <c r="E3064" s="236" t="s">
        <v>8337</v>
      </c>
    </row>
    <row r="3065" spans="1:6" x14ac:dyDescent="0.25">
      <c r="A3065" s="236" t="s">
        <v>8753</v>
      </c>
      <c r="B3065" s="236">
        <v>36548</v>
      </c>
      <c r="C3065" s="236" t="s">
        <v>342</v>
      </c>
      <c r="D3065" s="236">
        <v>18</v>
      </c>
      <c r="E3065" s="236" t="s">
        <v>8337</v>
      </c>
    </row>
    <row r="3066" spans="1:6" x14ac:dyDescent="0.25">
      <c r="A3066" s="236" t="s">
        <v>8754</v>
      </c>
      <c r="B3066" s="236">
        <v>36625</v>
      </c>
      <c r="C3066" s="236" t="s">
        <v>342</v>
      </c>
      <c r="D3066" s="236">
        <v>18</v>
      </c>
      <c r="E3066" s="236" t="s">
        <v>8337</v>
      </c>
    </row>
    <row r="3067" spans="1:6" x14ac:dyDescent="0.25">
      <c r="A3067" s="236" t="s">
        <v>8755</v>
      </c>
      <c r="B3067" s="236">
        <v>36275</v>
      </c>
      <c r="C3067" s="236" t="s">
        <v>342</v>
      </c>
      <c r="D3067" s="236">
        <v>18</v>
      </c>
      <c r="E3067" s="236" t="s">
        <v>8337</v>
      </c>
      <c r="F3067" s="236" t="s">
        <v>8756</v>
      </c>
    </row>
    <row r="3068" spans="1:6" x14ac:dyDescent="0.25">
      <c r="A3068" s="236" t="s">
        <v>8757</v>
      </c>
      <c r="B3068" s="236">
        <v>36240</v>
      </c>
      <c r="C3068" s="236" t="s">
        <v>342</v>
      </c>
      <c r="D3068" s="236">
        <v>18</v>
      </c>
      <c r="E3068" s="236" t="s">
        <v>8337</v>
      </c>
      <c r="F3068" s="236" t="s">
        <v>8758</v>
      </c>
    </row>
    <row r="3069" spans="1:6" x14ac:dyDescent="0.25">
      <c r="A3069" s="236" t="s">
        <v>8759</v>
      </c>
      <c r="B3069" s="236">
        <v>36295</v>
      </c>
      <c r="C3069" s="236" t="s">
        <v>342</v>
      </c>
      <c r="D3069" s="236">
        <v>18</v>
      </c>
      <c r="E3069" s="236" t="s">
        <v>8337</v>
      </c>
      <c r="F3069" s="236" t="s">
        <v>8760</v>
      </c>
    </row>
    <row r="3070" spans="1:6" x14ac:dyDescent="0.25">
      <c r="A3070" s="236" t="s">
        <v>8761</v>
      </c>
      <c r="B3070" s="236">
        <v>36290</v>
      </c>
      <c r="C3070" s="236" t="s">
        <v>342</v>
      </c>
      <c r="D3070" s="236">
        <v>18</v>
      </c>
      <c r="E3070" s="236" t="s">
        <v>8337</v>
      </c>
    </row>
    <row r="3071" spans="1:6" x14ac:dyDescent="0.25">
      <c r="A3071" s="236" t="s">
        <v>8762</v>
      </c>
      <c r="B3071" s="236">
        <v>36285</v>
      </c>
      <c r="C3071" s="236" t="s">
        <v>342</v>
      </c>
      <c r="D3071" s="236">
        <v>18</v>
      </c>
      <c r="E3071" s="236" t="s">
        <v>8337</v>
      </c>
      <c r="F3071" s="236" t="s">
        <v>8763</v>
      </c>
    </row>
    <row r="3072" spans="1:6" x14ac:dyDescent="0.25">
      <c r="A3072" s="236" t="s">
        <v>8764</v>
      </c>
      <c r="B3072" s="236">
        <v>37041</v>
      </c>
      <c r="C3072" s="236" t="s">
        <v>342</v>
      </c>
      <c r="D3072" s="236">
        <v>18</v>
      </c>
      <c r="E3072" s="236" t="s">
        <v>8337</v>
      </c>
    </row>
    <row r="3073" spans="1:5" x14ac:dyDescent="0.25">
      <c r="A3073" s="236" t="s">
        <v>8765</v>
      </c>
      <c r="B3073" s="236">
        <v>37036</v>
      </c>
      <c r="C3073" s="236" t="s">
        <v>342</v>
      </c>
      <c r="D3073" s="236">
        <v>18</v>
      </c>
      <c r="E3073" s="236" t="s">
        <v>8337</v>
      </c>
    </row>
    <row r="3074" spans="1:5" x14ac:dyDescent="0.25">
      <c r="A3074" s="236" t="s">
        <v>8766</v>
      </c>
      <c r="B3074" s="236">
        <v>38102</v>
      </c>
      <c r="C3074" s="236" t="s">
        <v>342</v>
      </c>
      <c r="D3074" s="236">
        <v>18</v>
      </c>
      <c r="E3074" s="236" t="s">
        <v>8337</v>
      </c>
    </row>
    <row r="3075" spans="1:5" x14ac:dyDescent="0.25">
      <c r="A3075" s="236" t="s">
        <v>8767</v>
      </c>
      <c r="B3075" s="236">
        <v>38090</v>
      </c>
      <c r="C3075" s="236" t="s">
        <v>342</v>
      </c>
      <c r="D3075" s="236">
        <v>18</v>
      </c>
      <c r="E3075" s="236" t="s">
        <v>8337</v>
      </c>
    </row>
    <row r="3076" spans="1:5" x14ac:dyDescent="0.25">
      <c r="A3076" s="236" t="s">
        <v>8768</v>
      </c>
      <c r="B3076" s="236">
        <v>38112</v>
      </c>
      <c r="C3076" s="236" t="s">
        <v>342</v>
      </c>
      <c r="D3076" s="236">
        <v>18</v>
      </c>
      <c r="E3076" s="236" t="s">
        <v>8337</v>
      </c>
    </row>
    <row r="3077" spans="1:5" x14ac:dyDescent="0.25">
      <c r="A3077" s="236" t="s">
        <v>8769</v>
      </c>
      <c r="B3077" s="236">
        <v>38107</v>
      </c>
      <c r="C3077" s="236" t="s">
        <v>342</v>
      </c>
      <c r="D3077" s="236">
        <v>18</v>
      </c>
      <c r="E3077" s="236" t="s">
        <v>8337</v>
      </c>
    </row>
    <row r="3078" spans="1:5" x14ac:dyDescent="0.25">
      <c r="A3078" s="236" t="s">
        <v>8770</v>
      </c>
      <c r="B3078" s="236">
        <v>38122</v>
      </c>
      <c r="C3078" s="236" t="s">
        <v>342</v>
      </c>
      <c r="D3078" s="236">
        <v>18</v>
      </c>
      <c r="E3078" s="236" t="s">
        <v>8337</v>
      </c>
    </row>
    <row r="3079" spans="1:5" x14ac:dyDescent="0.25">
      <c r="A3079" s="236" t="s">
        <v>8771</v>
      </c>
      <c r="B3079" s="236">
        <v>38117</v>
      </c>
      <c r="C3079" s="236" t="s">
        <v>342</v>
      </c>
      <c r="D3079" s="236">
        <v>18</v>
      </c>
      <c r="E3079" s="236" t="s">
        <v>8337</v>
      </c>
    </row>
    <row r="3080" spans="1:5" x14ac:dyDescent="0.25">
      <c r="A3080" s="236" t="s">
        <v>8772</v>
      </c>
      <c r="B3080" s="236">
        <v>38152</v>
      </c>
      <c r="C3080" s="236" t="s">
        <v>342</v>
      </c>
      <c r="D3080" s="236">
        <v>18</v>
      </c>
      <c r="E3080" s="236" t="s">
        <v>8337</v>
      </c>
    </row>
    <row r="3081" spans="1:5" x14ac:dyDescent="0.25">
      <c r="A3081" s="236" t="s">
        <v>8773</v>
      </c>
      <c r="B3081" s="236">
        <v>38147</v>
      </c>
      <c r="C3081" s="236" t="s">
        <v>342</v>
      </c>
      <c r="D3081" s="236">
        <v>18</v>
      </c>
      <c r="E3081" s="236" t="s">
        <v>8337</v>
      </c>
    </row>
    <row r="3082" spans="1:5" x14ac:dyDescent="0.25">
      <c r="A3082" s="236" t="s">
        <v>8774</v>
      </c>
      <c r="B3082" s="236">
        <v>38142</v>
      </c>
      <c r="C3082" s="236" t="s">
        <v>342</v>
      </c>
      <c r="D3082" s="236">
        <v>18</v>
      </c>
      <c r="E3082" s="236" t="s">
        <v>8337</v>
      </c>
    </row>
    <row r="3083" spans="1:5" x14ac:dyDescent="0.25">
      <c r="A3083" s="236" t="s">
        <v>8775</v>
      </c>
      <c r="B3083" s="236">
        <v>38132</v>
      </c>
      <c r="C3083" s="236" t="s">
        <v>342</v>
      </c>
      <c r="D3083" s="236">
        <v>18</v>
      </c>
      <c r="E3083" s="236" t="s">
        <v>8337</v>
      </c>
    </row>
    <row r="3084" spans="1:5" x14ac:dyDescent="0.25">
      <c r="A3084" s="236" t="s">
        <v>8776</v>
      </c>
      <c r="B3084" s="236">
        <v>38137</v>
      </c>
      <c r="C3084" s="236" t="s">
        <v>342</v>
      </c>
      <c r="D3084" s="236">
        <v>18</v>
      </c>
      <c r="E3084" s="236" t="s">
        <v>8337</v>
      </c>
    </row>
    <row r="3085" spans="1:5" x14ac:dyDescent="0.25">
      <c r="A3085" s="236" t="s">
        <v>8777</v>
      </c>
      <c r="B3085" s="236">
        <v>38127</v>
      </c>
      <c r="C3085" s="236" t="s">
        <v>342</v>
      </c>
      <c r="D3085" s="236">
        <v>18</v>
      </c>
      <c r="E3085" s="236" t="s">
        <v>8337</v>
      </c>
    </row>
    <row r="3086" spans="1:5" x14ac:dyDescent="0.25">
      <c r="A3086" s="236" t="s">
        <v>8778</v>
      </c>
      <c r="B3086" s="236">
        <v>38162</v>
      </c>
      <c r="C3086" s="236" t="s">
        <v>342</v>
      </c>
      <c r="D3086" s="236">
        <v>18</v>
      </c>
      <c r="E3086" s="236" t="s">
        <v>8337</v>
      </c>
    </row>
    <row r="3087" spans="1:5" x14ac:dyDescent="0.25">
      <c r="A3087" s="236" t="s">
        <v>8779</v>
      </c>
      <c r="B3087" s="236">
        <v>38157</v>
      </c>
      <c r="C3087" s="236" t="s">
        <v>342</v>
      </c>
      <c r="D3087" s="236">
        <v>18</v>
      </c>
      <c r="E3087" s="236" t="s">
        <v>8337</v>
      </c>
    </row>
    <row r="3088" spans="1:5" x14ac:dyDescent="0.25">
      <c r="A3088" s="236" t="s">
        <v>8780</v>
      </c>
      <c r="B3088" s="236">
        <v>37026</v>
      </c>
      <c r="C3088" s="236" t="s">
        <v>342</v>
      </c>
      <c r="D3088" s="236">
        <v>18</v>
      </c>
      <c r="E3088" s="236" t="s">
        <v>8337</v>
      </c>
    </row>
    <row r="3089" spans="1:6" x14ac:dyDescent="0.25">
      <c r="A3089" s="236" t="s">
        <v>8781</v>
      </c>
      <c r="B3089" s="236">
        <v>37021</v>
      </c>
      <c r="C3089" s="236" t="s">
        <v>342</v>
      </c>
      <c r="D3089" s="236">
        <v>18</v>
      </c>
      <c r="E3089" s="236" t="s">
        <v>8337</v>
      </c>
    </row>
    <row r="3090" spans="1:6" x14ac:dyDescent="0.25">
      <c r="A3090" s="236" t="s">
        <v>8782</v>
      </c>
      <c r="B3090" s="236">
        <v>37016</v>
      </c>
      <c r="C3090" s="236" t="s">
        <v>342</v>
      </c>
      <c r="D3090" s="236">
        <v>18</v>
      </c>
      <c r="E3090" s="236" t="s">
        <v>8337</v>
      </c>
    </row>
    <row r="3091" spans="1:6" x14ac:dyDescent="0.25">
      <c r="A3091" s="236" t="s">
        <v>8783</v>
      </c>
      <c r="B3091" s="236">
        <v>37006</v>
      </c>
      <c r="C3091" s="236" t="s">
        <v>342</v>
      </c>
      <c r="D3091" s="236">
        <v>18</v>
      </c>
      <c r="E3091" s="236" t="s">
        <v>8337</v>
      </c>
    </row>
    <row r="3092" spans="1:6" x14ac:dyDescent="0.25">
      <c r="A3092" s="236" t="s">
        <v>8784</v>
      </c>
      <c r="B3092" s="236">
        <v>37011</v>
      </c>
      <c r="C3092" s="236" t="s">
        <v>342</v>
      </c>
      <c r="D3092" s="236">
        <v>18</v>
      </c>
      <c r="E3092" s="236" t="s">
        <v>8337</v>
      </c>
    </row>
    <row r="3093" spans="1:6" x14ac:dyDescent="0.25">
      <c r="A3093" s="236" t="s">
        <v>8785</v>
      </c>
      <c r="B3093" s="236">
        <v>37001</v>
      </c>
      <c r="C3093" s="236" t="s">
        <v>342</v>
      </c>
      <c r="D3093" s="236">
        <v>18</v>
      </c>
      <c r="E3093" s="236" t="s">
        <v>8337</v>
      </c>
    </row>
    <row r="3094" spans="1:6" x14ac:dyDescent="0.25">
      <c r="A3094" s="236" t="s">
        <v>8786</v>
      </c>
      <c r="B3094" s="236">
        <v>36699</v>
      </c>
      <c r="C3094" s="236" t="s">
        <v>8787</v>
      </c>
      <c r="D3094" s="236">
        <v>18</v>
      </c>
      <c r="E3094" s="236" t="s">
        <v>8337</v>
      </c>
    </row>
    <row r="3095" spans="1:6" x14ac:dyDescent="0.25">
      <c r="A3095" s="236" t="s">
        <v>8788</v>
      </c>
      <c r="B3095" s="236">
        <v>35030</v>
      </c>
      <c r="C3095" s="236" t="s">
        <v>8789</v>
      </c>
      <c r="D3095" s="236">
        <v>18</v>
      </c>
      <c r="E3095" s="236" t="s">
        <v>8337</v>
      </c>
    </row>
    <row r="3096" spans="1:6" x14ac:dyDescent="0.25">
      <c r="A3096" s="236" t="s">
        <v>8790</v>
      </c>
      <c r="B3096" s="236">
        <v>35775</v>
      </c>
      <c r="C3096" s="236" t="s">
        <v>8791</v>
      </c>
      <c r="D3096" s="236">
        <v>18</v>
      </c>
      <c r="E3096" s="236" t="s">
        <v>8337</v>
      </c>
      <c r="F3096" s="236" t="s">
        <v>8674</v>
      </c>
    </row>
    <row r="3097" spans="1:6" x14ac:dyDescent="0.25">
      <c r="A3097" s="236" t="s">
        <v>8792</v>
      </c>
      <c r="B3097" s="236">
        <v>36505</v>
      </c>
      <c r="C3097" s="236" t="s">
        <v>8793</v>
      </c>
      <c r="D3097" s="236">
        <v>18</v>
      </c>
      <c r="E3097" s="236" t="s">
        <v>8337</v>
      </c>
    </row>
    <row r="3098" spans="1:6" x14ac:dyDescent="0.25">
      <c r="A3098" s="236" t="s">
        <v>8794</v>
      </c>
      <c r="B3098" s="236">
        <v>29512</v>
      </c>
      <c r="C3098" s="236" t="s">
        <v>8795</v>
      </c>
      <c r="D3098" s="236">
        <v>18</v>
      </c>
      <c r="E3098" s="236" t="s">
        <v>8337</v>
      </c>
    </row>
    <row r="3099" spans="1:6" x14ac:dyDescent="0.25">
      <c r="A3099" s="236" t="s">
        <v>8796</v>
      </c>
      <c r="B3099" s="236">
        <v>29569</v>
      </c>
      <c r="C3099" s="236" t="s">
        <v>8797</v>
      </c>
      <c r="D3099" s="236">
        <v>18</v>
      </c>
      <c r="E3099" s="236" t="s">
        <v>8337</v>
      </c>
    </row>
    <row r="3100" spans="1:6" x14ac:dyDescent="0.25">
      <c r="A3100" s="236" t="s">
        <v>8798</v>
      </c>
      <c r="B3100" s="236">
        <v>37064</v>
      </c>
      <c r="C3100" s="236" t="s">
        <v>8799</v>
      </c>
      <c r="D3100" s="236">
        <v>18</v>
      </c>
      <c r="E3100" s="236" t="s">
        <v>8337</v>
      </c>
    </row>
    <row r="3101" spans="1:6" x14ac:dyDescent="0.25">
      <c r="A3101" s="236" t="s">
        <v>8800</v>
      </c>
      <c r="B3101" s="236">
        <v>10629</v>
      </c>
      <c r="C3101" s="236" t="s">
        <v>8801</v>
      </c>
      <c r="D3101" s="236">
        <v>18</v>
      </c>
      <c r="E3101" s="236" t="s">
        <v>8337</v>
      </c>
      <c r="F3101" s="236" t="s">
        <v>8802</v>
      </c>
    </row>
    <row r="3102" spans="1:6" x14ac:dyDescent="0.25">
      <c r="A3102" s="236" t="s">
        <v>8803</v>
      </c>
      <c r="B3102" s="236">
        <v>10719</v>
      </c>
      <c r="C3102" s="236" t="s">
        <v>8801</v>
      </c>
      <c r="D3102" s="236">
        <v>18</v>
      </c>
      <c r="E3102" s="236" t="s">
        <v>8337</v>
      </c>
      <c r="F3102" s="236" t="s">
        <v>8804</v>
      </c>
    </row>
    <row r="3103" spans="1:6" x14ac:dyDescent="0.25">
      <c r="A3103" s="236" t="s">
        <v>8805</v>
      </c>
      <c r="B3103" s="236">
        <v>33734</v>
      </c>
      <c r="C3103" s="236" t="s">
        <v>8801</v>
      </c>
      <c r="D3103" s="236">
        <v>18</v>
      </c>
      <c r="E3103" s="236" t="s">
        <v>8337</v>
      </c>
      <c r="F3103" s="236" t="s">
        <v>8806</v>
      </c>
    </row>
    <row r="3104" spans="1:6" x14ac:dyDescent="0.25">
      <c r="A3104" s="236" t="s">
        <v>8807</v>
      </c>
      <c r="B3104" s="236">
        <v>33445</v>
      </c>
      <c r="C3104" s="236" t="s">
        <v>8808</v>
      </c>
      <c r="D3104" s="236">
        <v>18</v>
      </c>
      <c r="E3104" s="236" t="s">
        <v>8337</v>
      </c>
      <c r="F3104" s="236" t="s">
        <v>8809</v>
      </c>
    </row>
    <row r="3105" spans="1:6" x14ac:dyDescent="0.25">
      <c r="A3105" s="236" t="s">
        <v>8810</v>
      </c>
      <c r="B3105" s="236">
        <v>33447</v>
      </c>
      <c r="C3105" s="236" t="s">
        <v>8808</v>
      </c>
      <c r="D3105" s="236">
        <v>18</v>
      </c>
      <c r="E3105" s="236" t="s">
        <v>8337</v>
      </c>
      <c r="F3105" s="236" t="s">
        <v>8811</v>
      </c>
    </row>
    <row r="3106" spans="1:6" x14ac:dyDescent="0.25">
      <c r="A3106" s="236" t="s">
        <v>8812</v>
      </c>
      <c r="B3106" s="236">
        <v>37066</v>
      </c>
      <c r="C3106" s="236" t="s">
        <v>8813</v>
      </c>
      <c r="D3106" s="236">
        <v>18</v>
      </c>
      <c r="E3106" s="236" t="s">
        <v>8337</v>
      </c>
    </row>
    <row r="3107" spans="1:6" x14ac:dyDescent="0.25">
      <c r="A3107" s="236" t="s">
        <v>8814</v>
      </c>
      <c r="B3107" s="236">
        <v>28495</v>
      </c>
      <c r="C3107" s="236" t="s">
        <v>8815</v>
      </c>
      <c r="D3107" s="236">
        <v>18</v>
      </c>
      <c r="E3107" s="236" t="s">
        <v>8337</v>
      </c>
    </row>
    <row r="3108" spans="1:6" x14ac:dyDescent="0.25">
      <c r="A3108" s="236" t="s">
        <v>8816</v>
      </c>
      <c r="B3108" s="236">
        <v>10858</v>
      </c>
      <c r="C3108" s="236" t="s">
        <v>8817</v>
      </c>
      <c r="D3108" s="236">
        <v>18</v>
      </c>
      <c r="E3108" s="236" t="s">
        <v>8337</v>
      </c>
    </row>
    <row r="3109" spans="1:6" x14ac:dyDescent="0.25">
      <c r="A3109" s="236" t="s">
        <v>8818</v>
      </c>
      <c r="B3109" s="236">
        <v>10194</v>
      </c>
      <c r="C3109" s="236" t="s">
        <v>8817</v>
      </c>
      <c r="D3109" s="236">
        <v>18</v>
      </c>
      <c r="E3109" s="236" t="s">
        <v>8337</v>
      </c>
    </row>
    <row r="3110" spans="1:6" x14ac:dyDescent="0.25">
      <c r="A3110" s="236" t="s">
        <v>8819</v>
      </c>
      <c r="B3110" s="236">
        <v>28317</v>
      </c>
      <c r="C3110" s="236" t="s">
        <v>8820</v>
      </c>
      <c r="D3110" s="236">
        <v>18</v>
      </c>
      <c r="E3110" s="236" t="s">
        <v>8337</v>
      </c>
    </row>
    <row r="3111" spans="1:6" x14ac:dyDescent="0.25">
      <c r="A3111" s="236" t="s">
        <v>8821</v>
      </c>
      <c r="B3111" s="236">
        <v>28315</v>
      </c>
      <c r="C3111" s="236" t="s">
        <v>8820</v>
      </c>
      <c r="D3111" s="236">
        <v>18</v>
      </c>
      <c r="E3111" s="236" t="s">
        <v>8337</v>
      </c>
    </row>
    <row r="3112" spans="1:6" x14ac:dyDescent="0.25">
      <c r="A3112" s="236" t="s">
        <v>8822</v>
      </c>
      <c r="B3112" s="236">
        <v>28496</v>
      </c>
      <c r="C3112" s="236" t="s">
        <v>8820</v>
      </c>
      <c r="D3112" s="236">
        <v>18</v>
      </c>
      <c r="E3112" s="236" t="s">
        <v>8337</v>
      </c>
    </row>
    <row r="3113" spans="1:6" x14ac:dyDescent="0.25">
      <c r="A3113" s="236" t="s">
        <v>8823</v>
      </c>
      <c r="B3113" s="236">
        <v>29987</v>
      </c>
      <c r="C3113" s="236" t="s">
        <v>8820</v>
      </c>
      <c r="D3113" s="236">
        <v>18</v>
      </c>
      <c r="E3113" s="236" t="s">
        <v>8337</v>
      </c>
    </row>
    <row r="3114" spans="1:6" x14ac:dyDescent="0.25">
      <c r="A3114" s="236" t="s">
        <v>8824</v>
      </c>
      <c r="B3114" s="236">
        <v>33525</v>
      </c>
      <c r="C3114" s="236" t="s">
        <v>8820</v>
      </c>
      <c r="D3114" s="236">
        <v>18</v>
      </c>
      <c r="E3114" s="236" t="s">
        <v>8337</v>
      </c>
    </row>
    <row r="3115" spans="1:6" x14ac:dyDescent="0.25">
      <c r="A3115" s="236" t="s">
        <v>8825</v>
      </c>
      <c r="B3115" s="236">
        <v>33522</v>
      </c>
      <c r="C3115" s="236" t="s">
        <v>8820</v>
      </c>
      <c r="D3115" s="236">
        <v>18</v>
      </c>
      <c r="E3115" s="236" t="s">
        <v>8337</v>
      </c>
    </row>
    <row r="3116" spans="1:6" x14ac:dyDescent="0.25">
      <c r="A3116" s="236" t="s">
        <v>8826</v>
      </c>
      <c r="B3116" s="236">
        <v>33415</v>
      </c>
      <c r="C3116" s="236" t="s">
        <v>8820</v>
      </c>
      <c r="D3116" s="236">
        <v>18</v>
      </c>
      <c r="E3116" s="236" t="s">
        <v>8337</v>
      </c>
    </row>
    <row r="3117" spans="1:6" x14ac:dyDescent="0.25">
      <c r="A3117" s="236" t="s">
        <v>8827</v>
      </c>
      <c r="B3117" s="236">
        <v>32905</v>
      </c>
      <c r="C3117" s="236" t="s">
        <v>8820</v>
      </c>
      <c r="D3117" s="236">
        <v>18</v>
      </c>
      <c r="E3117" s="236" t="s">
        <v>8337</v>
      </c>
    </row>
    <row r="3118" spans="1:6" x14ac:dyDescent="0.25">
      <c r="A3118" s="236" t="s">
        <v>8828</v>
      </c>
      <c r="B3118" s="236">
        <v>32902</v>
      </c>
      <c r="C3118" s="236" t="s">
        <v>8820</v>
      </c>
      <c r="D3118" s="236">
        <v>18</v>
      </c>
      <c r="E3118" s="236" t="s">
        <v>8337</v>
      </c>
    </row>
    <row r="3119" spans="1:6" x14ac:dyDescent="0.25">
      <c r="A3119" s="236" t="s">
        <v>8829</v>
      </c>
      <c r="B3119" s="236">
        <v>32899</v>
      </c>
      <c r="C3119" s="236" t="s">
        <v>8820</v>
      </c>
      <c r="D3119" s="236">
        <v>18</v>
      </c>
      <c r="E3119" s="236" t="s">
        <v>8337</v>
      </c>
    </row>
    <row r="3120" spans="1:6" x14ac:dyDescent="0.25">
      <c r="A3120" s="236" t="s">
        <v>8830</v>
      </c>
      <c r="B3120" s="236">
        <v>32868</v>
      </c>
      <c r="C3120" s="236" t="s">
        <v>8820</v>
      </c>
      <c r="D3120" s="236">
        <v>18</v>
      </c>
      <c r="E3120" s="236" t="s">
        <v>8337</v>
      </c>
    </row>
    <row r="3121" spans="1:5" x14ac:dyDescent="0.25">
      <c r="A3121" s="236" t="s">
        <v>8831</v>
      </c>
      <c r="B3121" s="236">
        <v>32751</v>
      </c>
      <c r="C3121" s="236" t="s">
        <v>8820</v>
      </c>
      <c r="D3121" s="236">
        <v>18</v>
      </c>
      <c r="E3121" s="236" t="s">
        <v>8337</v>
      </c>
    </row>
    <row r="3122" spans="1:5" x14ac:dyDescent="0.25">
      <c r="A3122" s="236" t="s">
        <v>8832</v>
      </c>
      <c r="B3122" s="236">
        <v>32748</v>
      </c>
      <c r="C3122" s="236" t="s">
        <v>8820</v>
      </c>
      <c r="D3122" s="236">
        <v>18</v>
      </c>
      <c r="E3122" s="236" t="s">
        <v>8337</v>
      </c>
    </row>
    <row r="3123" spans="1:5" x14ac:dyDescent="0.25">
      <c r="A3123" s="236" t="s">
        <v>8833</v>
      </c>
      <c r="B3123" s="236">
        <v>32778</v>
      </c>
      <c r="C3123" s="236" t="s">
        <v>8820</v>
      </c>
      <c r="D3123" s="236">
        <v>18</v>
      </c>
      <c r="E3123" s="236" t="s">
        <v>8337</v>
      </c>
    </row>
    <row r="3124" spans="1:5" x14ac:dyDescent="0.25">
      <c r="A3124" s="236" t="s">
        <v>8834</v>
      </c>
      <c r="B3124" s="236">
        <v>32434</v>
      </c>
      <c r="C3124" s="236" t="s">
        <v>8820</v>
      </c>
      <c r="D3124" s="236">
        <v>18</v>
      </c>
      <c r="E3124" s="236" t="s">
        <v>8337</v>
      </c>
    </row>
    <row r="3125" spans="1:5" x14ac:dyDescent="0.25">
      <c r="A3125" s="236" t="s">
        <v>8835</v>
      </c>
      <c r="B3125" s="236">
        <v>33822</v>
      </c>
      <c r="C3125" s="236" t="s">
        <v>8820</v>
      </c>
      <c r="D3125" s="236">
        <v>18</v>
      </c>
      <c r="E3125" s="236" t="s">
        <v>8337</v>
      </c>
    </row>
    <row r="3126" spans="1:5" x14ac:dyDescent="0.25">
      <c r="A3126" s="236" t="s">
        <v>8836</v>
      </c>
      <c r="B3126" s="236">
        <v>33819</v>
      </c>
      <c r="C3126" s="236" t="s">
        <v>8820</v>
      </c>
      <c r="D3126" s="236">
        <v>18</v>
      </c>
      <c r="E3126" s="236" t="s">
        <v>8337</v>
      </c>
    </row>
    <row r="3127" spans="1:5" x14ac:dyDescent="0.25">
      <c r="A3127" s="236" t="s">
        <v>8837</v>
      </c>
      <c r="B3127" s="236">
        <v>34191</v>
      </c>
      <c r="C3127" s="236" t="s">
        <v>8820</v>
      </c>
      <c r="D3127" s="236">
        <v>18</v>
      </c>
      <c r="E3127" s="236" t="s">
        <v>8337</v>
      </c>
    </row>
    <row r="3128" spans="1:5" x14ac:dyDescent="0.25">
      <c r="A3128" s="236" t="s">
        <v>8838</v>
      </c>
      <c r="B3128" s="236">
        <v>34014</v>
      </c>
      <c r="C3128" s="236" t="s">
        <v>8820</v>
      </c>
      <c r="D3128" s="236">
        <v>18</v>
      </c>
      <c r="E3128" s="236" t="s">
        <v>8337</v>
      </c>
    </row>
    <row r="3129" spans="1:5" x14ac:dyDescent="0.25">
      <c r="A3129" s="236" t="s">
        <v>8839</v>
      </c>
      <c r="B3129" s="236">
        <v>34649</v>
      </c>
      <c r="C3129" s="236" t="s">
        <v>8820</v>
      </c>
      <c r="D3129" s="236">
        <v>18</v>
      </c>
      <c r="E3129" s="236" t="s">
        <v>8337</v>
      </c>
    </row>
    <row r="3130" spans="1:5" x14ac:dyDescent="0.25">
      <c r="A3130" s="236" t="s">
        <v>8840</v>
      </c>
      <c r="B3130" s="236">
        <v>34652</v>
      </c>
      <c r="C3130" s="236" t="s">
        <v>8820</v>
      </c>
      <c r="D3130" s="236">
        <v>18</v>
      </c>
      <c r="E3130" s="236" t="s">
        <v>8337</v>
      </c>
    </row>
    <row r="3131" spans="1:5" x14ac:dyDescent="0.25">
      <c r="A3131" s="236" t="s">
        <v>8841</v>
      </c>
      <c r="B3131" s="236">
        <v>34643</v>
      </c>
      <c r="C3131" s="236" t="s">
        <v>8820</v>
      </c>
      <c r="D3131" s="236">
        <v>18</v>
      </c>
      <c r="E3131" s="236" t="s">
        <v>8337</v>
      </c>
    </row>
    <row r="3132" spans="1:5" x14ac:dyDescent="0.25">
      <c r="A3132" s="236" t="s">
        <v>8842</v>
      </c>
      <c r="B3132" s="236">
        <v>34646</v>
      </c>
      <c r="C3132" s="236" t="s">
        <v>8820</v>
      </c>
      <c r="D3132" s="236">
        <v>18</v>
      </c>
      <c r="E3132" s="236" t="s">
        <v>8337</v>
      </c>
    </row>
    <row r="3133" spans="1:5" x14ac:dyDescent="0.25">
      <c r="A3133" s="236" t="s">
        <v>8843</v>
      </c>
      <c r="B3133" s="236">
        <v>34625</v>
      </c>
      <c r="C3133" s="236" t="s">
        <v>8820</v>
      </c>
      <c r="D3133" s="236">
        <v>18</v>
      </c>
      <c r="E3133" s="236" t="s">
        <v>8337</v>
      </c>
    </row>
    <row r="3134" spans="1:5" x14ac:dyDescent="0.25">
      <c r="A3134" s="236" t="s">
        <v>8844</v>
      </c>
      <c r="B3134" s="236">
        <v>34457</v>
      </c>
      <c r="C3134" s="236" t="s">
        <v>8820</v>
      </c>
      <c r="D3134" s="236">
        <v>18</v>
      </c>
      <c r="E3134" s="236" t="s">
        <v>8337</v>
      </c>
    </row>
    <row r="3135" spans="1:5" x14ac:dyDescent="0.25">
      <c r="A3135" s="236" t="s">
        <v>8845</v>
      </c>
      <c r="B3135" s="236">
        <v>34622</v>
      </c>
      <c r="C3135" s="236" t="s">
        <v>8820</v>
      </c>
      <c r="D3135" s="236">
        <v>18</v>
      </c>
      <c r="E3135" s="236" t="s">
        <v>8337</v>
      </c>
    </row>
    <row r="3136" spans="1:5" x14ac:dyDescent="0.25">
      <c r="A3136" s="236" t="s">
        <v>8846</v>
      </c>
      <c r="B3136" s="236">
        <v>36157</v>
      </c>
      <c r="C3136" s="236" t="s">
        <v>8820</v>
      </c>
      <c r="D3136" s="236">
        <v>18</v>
      </c>
      <c r="E3136" s="236" t="s">
        <v>8337</v>
      </c>
    </row>
    <row r="3137" spans="1:6" x14ac:dyDescent="0.25">
      <c r="A3137" s="236" t="s">
        <v>8847</v>
      </c>
      <c r="B3137" s="236">
        <v>32322</v>
      </c>
      <c r="C3137" s="236" t="s">
        <v>8044</v>
      </c>
      <c r="D3137" s="236">
        <v>18</v>
      </c>
      <c r="E3137" s="236" t="s">
        <v>8337</v>
      </c>
    </row>
    <row r="3138" spans="1:6" x14ac:dyDescent="0.25">
      <c r="A3138" s="236" t="s">
        <v>8848</v>
      </c>
      <c r="B3138" s="236">
        <v>30322</v>
      </c>
      <c r="C3138" s="236" t="s">
        <v>8044</v>
      </c>
      <c r="D3138" s="236">
        <v>18</v>
      </c>
      <c r="E3138" s="236" t="s">
        <v>8337</v>
      </c>
    </row>
    <row r="3139" spans="1:6" x14ac:dyDescent="0.25">
      <c r="A3139" s="236" t="s">
        <v>8849</v>
      </c>
      <c r="B3139" s="236">
        <v>29488</v>
      </c>
      <c r="C3139" s="236" t="s">
        <v>8044</v>
      </c>
      <c r="D3139" s="236">
        <v>18</v>
      </c>
      <c r="E3139" s="236" t="s">
        <v>8337</v>
      </c>
    </row>
    <row r="3140" spans="1:6" x14ac:dyDescent="0.25">
      <c r="A3140" s="236" t="s">
        <v>8850</v>
      </c>
      <c r="B3140" s="236">
        <v>11038</v>
      </c>
      <c r="C3140" s="236" t="s">
        <v>8044</v>
      </c>
      <c r="D3140" s="236">
        <v>18</v>
      </c>
      <c r="E3140" s="236" t="s">
        <v>8337</v>
      </c>
      <c r="F3140" s="236" t="s">
        <v>8851</v>
      </c>
    </row>
    <row r="3141" spans="1:6" x14ac:dyDescent="0.25">
      <c r="A3141" s="236" t="s">
        <v>8852</v>
      </c>
      <c r="B3141" s="236">
        <v>11054</v>
      </c>
      <c r="C3141" s="236" t="s">
        <v>8044</v>
      </c>
      <c r="D3141" s="236">
        <v>18</v>
      </c>
      <c r="E3141" s="236" t="s">
        <v>8337</v>
      </c>
      <c r="F3141" s="236" t="s">
        <v>8674</v>
      </c>
    </row>
    <row r="3142" spans="1:6" x14ac:dyDescent="0.25">
      <c r="A3142" s="236" t="s">
        <v>8853</v>
      </c>
      <c r="B3142" s="236">
        <v>28432</v>
      </c>
      <c r="C3142" s="236" t="s">
        <v>8854</v>
      </c>
      <c r="D3142" s="236">
        <v>18</v>
      </c>
      <c r="E3142" s="236" t="s">
        <v>8337</v>
      </c>
    </row>
    <row r="3143" spans="1:6" x14ac:dyDescent="0.25">
      <c r="A3143" s="236" t="s">
        <v>8855</v>
      </c>
      <c r="B3143" s="236">
        <v>29968</v>
      </c>
      <c r="C3143" s="236" t="s">
        <v>8856</v>
      </c>
      <c r="D3143" s="236">
        <v>18</v>
      </c>
      <c r="E3143" s="236" t="s">
        <v>8337</v>
      </c>
      <c r="F3143" s="236" t="s">
        <v>8857</v>
      </c>
    </row>
    <row r="3144" spans="1:6" x14ac:dyDescent="0.25">
      <c r="A3144" s="236" t="s">
        <v>8858</v>
      </c>
      <c r="B3144" s="236">
        <v>11186</v>
      </c>
      <c r="C3144" s="236" t="s">
        <v>8859</v>
      </c>
      <c r="D3144" s="236">
        <v>18</v>
      </c>
      <c r="E3144" s="236" t="s">
        <v>8337</v>
      </c>
      <c r="F3144" s="236" t="s">
        <v>8670</v>
      </c>
    </row>
    <row r="3145" spans="1:6" x14ac:dyDescent="0.25">
      <c r="A3145" s="236" t="s">
        <v>8860</v>
      </c>
      <c r="B3145" s="236">
        <v>32629</v>
      </c>
      <c r="C3145" s="236" t="s">
        <v>8861</v>
      </c>
      <c r="D3145" s="236">
        <v>18</v>
      </c>
      <c r="E3145" s="236" t="s">
        <v>8337</v>
      </c>
    </row>
    <row r="3146" spans="1:6" x14ac:dyDescent="0.25">
      <c r="A3146" s="236" t="s">
        <v>8862</v>
      </c>
      <c r="B3146" s="236">
        <v>32400</v>
      </c>
      <c r="C3146" s="236" t="s">
        <v>8863</v>
      </c>
      <c r="D3146" s="236">
        <v>18</v>
      </c>
      <c r="E3146" s="236" t="s">
        <v>8337</v>
      </c>
    </row>
    <row r="3147" spans="1:6" x14ac:dyDescent="0.25">
      <c r="A3147" s="236" t="s">
        <v>8864</v>
      </c>
      <c r="B3147" s="236">
        <v>32388</v>
      </c>
      <c r="C3147" s="236" t="s">
        <v>8863</v>
      </c>
      <c r="D3147" s="236">
        <v>18</v>
      </c>
      <c r="E3147" s="236" t="s">
        <v>8337</v>
      </c>
    </row>
    <row r="3148" spans="1:6" x14ac:dyDescent="0.25">
      <c r="A3148" s="236" t="s">
        <v>8865</v>
      </c>
      <c r="B3148" s="236">
        <v>31865</v>
      </c>
      <c r="C3148" s="236" t="s">
        <v>8863</v>
      </c>
      <c r="D3148" s="236">
        <v>18</v>
      </c>
      <c r="E3148" s="236" t="s">
        <v>8337</v>
      </c>
      <c r="F3148" s="236" t="s">
        <v>8866</v>
      </c>
    </row>
    <row r="3149" spans="1:6" x14ac:dyDescent="0.25">
      <c r="A3149" s="236" t="s">
        <v>8867</v>
      </c>
      <c r="B3149" s="236">
        <v>34121</v>
      </c>
      <c r="C3149" s="236" t="s">
        <v>8863</v>
      </c>
      <c r="D3149" s="236">
        <v>18</v>
      </c>
      <c r="E3149" s="236" t="s">
        <v>8337</v>
      </c>
    </row>
    <row r="3150" spans="1:6" x14ac:dyDescent="0.25">
      <c r="A3150" s="236" t="s">
        <v>8868</v>
      </c>
      <c r="B3150" s="236">
        <v>10120</v>
      </c>
      <c r="C3150" s="236" t="s">
        <v>8869</v>
      </c>
      <c r="D3150" s="236">
        <v>18</v>
      </c>
      <c r="E3150" s="236" t="s">
        <v>8337</v>
      </c>
      <c r="F3150" s="236" t="s">
        <v>8870</v>
      </c>
    </row>
    <row r="3151" spans="1:6" x14ac:dyDescent="0.25">
      <c r="A3151" s="236" t="s">
        <v>8871</v>
      </c>
      <c r="B3151" s="236">
        <v>10770</v>
      </c>
      <c r="C3151" s="236" t="s">
        <v>8869</v>
      </c>
      <c r="D3151" s="236">
        <v>18</v>
      </c>
      <c r="E3151" s="236" t="s">
        <v>8337</v>
      </c>
      <c r="F3151" s="236" t="s">
        <v>8872</v>
      </c>
    </row>
    <row r="3152" spans="1:6" x14ac:dyDescent="0.25">
      <c r="A3152" s="236" t="s">
        <v>8873</v>
      </c>
      <c r="B3152" s="236">
        <v>10972</v>
      </c>
      <c r="C3152" s="236" t="s">
        <v>8874</v>
      </c>
      <c r="D3152" s="236">
        <v>18</v>
      </c>
      <c r="E3152" s="236" t="s">
        <v>8337</v>
      </c>
      <c r="F3152" s="236" t="s">
        <v>8875</v>
      </c>
    </row>
    <row r="3153" spans="1:6" x14ac:dyDescent="0.25">
      <c r="A3153" s="236" t="s">
        <v>8876</v>
      </c>
      <c r="B3153" s="236">
        <v>10848</v>
      </c>
      <c r="C3153" s="236" t="s">
        <v>8877</v>
      </c>
      <c r="D3153" s="236">
        <v>18</v>
      </c>
      <c r="E3153" s="236" t="s">
        <v>8337</v>
      </c>
    </row>
    <row r="3154" spans="1:6" x14ac:dyDescent="0.25">
      <c r="A3154" s="236" t="s">
        <v>8878</v>
      </c>
      <c r="B3154" s="236">
        <v>11143</v>
      </c>
      <c r="C3154" s="236" t="s">
        <v>8877</v>
      </c>
      <c r="D3154" s="236">
        <v>18</v>
      </c>
      <c r="E3154" s="236" t="s">
        <v>8337</v>
      </c>
      <c r="F3154" s="236" t="s">
        <v>8879</v>
      </c>
    </row>
    <row r="3155" spans="1:6" x14ac:dyDescent="0.25">
      <c r="A3155" s="236" t="s">
        <v>8880</v>
      </c>
      <c r="B3155" s="236">
        <v>10517</v>
      </c>
      <c r="C3155" s="236" t="s">
        <v>8877</v>
      </c>
      <c r="D3155" s="236">
        <v>18</v>
      </c>
      <c r="E3155" s="236" t="s">
        <v>8337</v>
      </c>
    </row>
    <row r="3156" spans="1:6" x14ac:dyDescent="0.25">
      <c r="A3156" s="236" t="s">
        <v>8881</v>
      </c>
      <c r="B3156" s="236">
        <v>10605</v>
      </c>
      <c r="C3156" s="236" t="s">
        <v>8877</v>
      </c>
      <c r="D3156" s="236">
        <v>18</v>
      </c>
      <c r="E3156" s="236" t="s">
        <v>8337</v>
      </c>
      <c r="F3156" s="236" t="s">
        <v>8882</v>
      </c>
    </row>
    <row r="3157" spans="1:6" x14ac:dyDescent="0.25">
      <c r="A3157" s="236" t="s">
        <v>8883</v>
      </c>
      <c r="B3157" s="236">
        <v>31330</v>
      </c>
      <c r="C3157" s="236" t="s">
        <v>8877</v>
      </c>
      <c r="D3157" s="236">
        <v>18</v>
      </c>
      <c r="E3157" s="236" t="s">
        <v>8337</v>
      </c>
    </row>
    <row r="3158" spans="1:6" x14ac:dyDescent="0.25">
      <c r="A3158" s="236" t="s">
        <v>8884</v>
      </c>
      <c r="B3158" s="236">
        <v>30937</v>
      </c>
      <c r="C3158" s="236" t="s">
        <v>8877</v>
      </c>
      <c r="D3158" s="236">
        <v>18</v>
      </c>
      <c r="E3158" s="236" t="s">
        <v>8337</v>
      </c>
    </row>
    <row r="3159" spans="1:6" x14ac:dyDescent="0.25">
      <c r="A3159" s="236" t="s">
        <v>8885</v>
      </c>
      <c r="B3159" s="236">
        <v>30941</v>
      </c>
      <c r="C3159" s="236" t="s">
        <v>8886</v>
      </c>
      <c r="D3159" s="236">
        <v>18</v>
      </c>
      <c r="E3159" s="236" t="s">
        <v>8337</v>
      </c>
    </row>
    <row r="3160" spans="1:6" x14ac:dyDescent="0.25">
      <c r="A3160" s="236" t="s">
        <v>8887</v>
      </c>
      <c r="B3160" s="236">
        <v>32805</v>
      </c>
      <c r="C3160" s="236" t="s">
        <v>8886</v>
      </c>
      <c r="D3160" s="236">
        <v>18</v>
      </c>
      <c r="E3160" s="236" t="s">
        <v>8337</v>
      </c>
    </row>
    <row r="3161" spans="1:6" x14ac:dyDescent="0.25">
      <c r="A3161" s="236" t="s">
        <v>8888</v>
      </c>
      <c r="B3161" s="236">
        <v>32865</v>
      </c>
      <c r="C3161" s="236" t="s">
        <v>8886</v>
      </c>
      <c r="D3161" s="236">
        <v>18</v>
      </c>
      <c r="E3161" s="236" t="s">
        <v>8337</v>
      </c>
      <c r="F3161" s="236" t="s">
        <v>8889</v>
      </c>
    </row>
    <row r="3162" spans="1:6" x14ac:dyDescent="0.25">
      <c r="A3162" s="236" t="s">
        <v>8890</v>
      </c>
      <c r="B3162" s="236">
        <v>29172</v>
      </c>
      <c r="C3162" s="236" t="s">
        <v>8886</v>
      </c>
      <c r="D3162" s="236">
        <v>18</v>
      </c>
      <c r="E3162" s="236" t="s">
        <v>8337</v>
      </c>
      <c r="F3162" s="236" t="s">
        <v>8891</v>
      </c>
    </row>
    <row r="3163" spans="1:6" x14ac:dyDescent="0.25">
      <c r="A3163" s="236" t="s">
        <v>8892</v>
      </c>
      <c r="B3163" s="236">
        <v>30031</v>
      </c>
      <c r="C3163" s="236" t="s">
        <v>8886</v>
      </c>
      <c r="D3163" s="236">
        <v>18</v>
      </c>
      <c r="E3163" s="236" t="s">
        <v>8337</v>
      </c>
    </row>
    <row r="3164" spans="1:6" x14ac:dyDescent="0.25">
      <c r="A3164" s="236" t="s">
        <v>8893</v>
      </c>
      <c r="B3164" s="236">
        <v>30378</v>
      </c>
      <c r="C3164" s="236" t="s">
        <v>8886</v>
      </c>
      <c r="D3164" s="236">
        <v>18</v>
      </c>
      <c r="E3164" s="236" t="s">
        <v>8337</v>
      </c>
    </row>
    <row r="3165" spans="1:6" x14ac:dyDescent="0.25">
      <c r="A3165" s="236" t="s">
        <v>8894</v>
      </c>
      <c r="B3165" s="236">
        <v>30394</v>
      </c>
      <c r="C3165" s="236" t="s">
        <v>8886</v>
      </c>
      <c r="D3165" s="236">
        <v>18</v>
      </c>
      <c r="E3165" s="236" t="s">
        <v>8337</v>
      </c>
    </row>
    <row r="3166" spans="1:6" x14ac:dyDescent="0.25">
      <c r="A3166" s="236" t="s">
        <v>8895</v>
      </c>
      <c r="B3166" s="236">
        <v>29785</v>
      </c>
      <c r="C3166" s="236" t="s">
        <v>8886</v>
      </c>
      <c r="D3166" s="236">
        <v>18</v>
      </c>
      <c r="E3166" s="236" t="s">
        <v>8337</v>
      </c>
      <c r="F3166" s="236" t="s">
        <v>8896</v>
      </c>
    </row>
    <row r="3167" spans="1:6" x14ac:dyDescent="0.25">
      <c r="A3167" s="236" t="s">
        <v>8897</v>
      </c>
      <c r="B3167" s="236">
        <v>38631</v>
      </c>
      <c r="C3167" s="236" t="s">
        <v>8898</v>
      </c>
      <c r="D3167" s="236">
        <v>18</v>
      </c>
      <c r="E3167" s="236" t="s">
        <v>8337</v>
      </c>
    </row>
    <row r="3168" spans="1:6" x14ac:dyDescent="0.25">
      <c r="A3168" s="236" t="s">
        <v>8899</v>
      </c>
      <c r="B3168" s="236">
        <v>11228</v>
      </c>
      <c r="C3168" s="236" t="s">
        <v>8900</v>
      </c>
      <c r="D3168" s="236">
        <v>18</v>
      </c>
      <c r="E3168" s="236" t="s">
        <v>8337</v>
      </c>
    </row>
    <row r="3169" spans="1:6" x14ac:dyDescent="0.25">
      <c r="A3169" s="236" t="s">
        <v>8901</v>
      </c>
      <c r="B3169" s="236">
        <v>11283</v>
      </c>
      <c r="C3169" s="236" t="s">
        <v>8900</v>
      </c>
      <c r="D3169" s="236">
        <v>18</v>
      </c>
      <c r="E3169" s="236" t="s">
        <v>8337</v>
      </c>
      <c r="F3169" s="236" t="s">
        <v>8896</v>
      </c>
    </row>
    <row r="3170" spans="1:6" x14ac:dyDescent="0.25">
      <c r="A3170" s="236" t="s">
        <v>8902</v>
      </c>
      <c r="B3170" s="236">
        <v>11037</v>
      </c>
      <c r="C3170" s="236" t="s">
        <v>8903</v>
      </c>
      <c r="D3170" s="236">
        <v>18</v>
      </c>
      <c r="E3170" s="236" t="s">
        <v>8337</v>
      </c>
    </row>
    <row r="3171" spans="1:6" x14ac:dyDescent="0.25">
      <c r="A3171" s="236" t="s">
        <v>8904</v>
      </c>
      <c r="B3171" s="236">
        <v>10381</v>
      </c>
      <c r="C3171" s="236" t="s">
        <v>8903</v>
      </c>
      <c r="D3171" s="236">
        <v>18</v>
      </c>
      <c r="E3171" s="236" t="s">
        <v>8337</v>
      </c>
    </row>
    <row r="3172" spans="1:6" x14ac:dyDescent="0.25">
      <c r="A3172" s="236" t="s">
        <v>8905</v>
      </c>
      <c r="B3172" s="236">
        <v>10401</v>
      </c>
      <c r="C3172" s="236" t="s">
        <v>8903</v>
      </c>
      <c r="D3172" s="236">
        <v>18</v>
      </c>
      <c r="E3172" s="236" t="s">
        <v>8337</v>
      </c>
      <c r="F3172" s="236" t="s">
        <v>8906</v>
      </c>
    </row>
    <row r="3173" spans="1:6" x14ac:dyDescent="0.25">
      <c r="A3173" s="236" t="s">
        <v>8907</v>
      </c>
      <c r="B3173" s="236">
        <v>10410</v>
      </c>
      <c r="C3173" s="236" t="s">
        <v>8903</v>
      </c>
      <c r="D3173" s="236">
        <v>18</v>
      </c>
      <c r="E3173" s="236" t="s">
        <v>8337</v>
      </c>
      <c r="F3173" s="236" t="s">
        <v>8908</v>
      </c>
    </row>
    <row r="3174" spans="1:6" x14ac:dyDescent="0.25">
      <c r="A3174" s="236" t="s">
        <v>8909</v>
      </c>
      <c r="B3174" s="236">
        <v>10423</v>
      </c>
      <c r="C3174" s="236" t="s">
        <v>8903</v>
      </c>
      <c r="D3174" s="236">
        <v>18</v>
      </c>
      <c r="E3174" s="236" t="s">
        <v>8337</v>
      </c>
      <c r="F3174" s="236" t="s">
        <v>8910</v>
      </c>
    </row>
    <row r="3175" spans="1:6" x14ac:dyDescent="0.25">
      <c r="A3175" s="236" t="s">
        <v>8911</v>
      </c>
      <c r="B3175" s="236">
        <v>10727</v>
      </c>
      <c r="C3175" s="236" t="s">
        <v>8903</v>
      </c>
      <c r="D3175" s="236">
        <v>18</v>
      </c>
      <c r="E3175" s="236" t="s">
        <v>8337</v>
      </c>
    </row>
    <row r="3176" spans="1:6" x14ac:dyDescent="0.25">
      <c r="A3176" s="236" t="s">
        <v>8912</v>
      </c>
      <c r="B3176" s="236">
        <v>10755</v>
      </c>
      <c r="C3176" s="236" t="s">
        <v>8903</v>
      </c>
      <c r="D3176" s="236">
        <v>18</v>
      </c>
      <c r="E3176" s="236" t="s">
        <v>8337</v>
      </c>
    </row>
    <row r="3177" spans="1:6" x14ac:dyDescent="0.25">
      <c r="A3177" s="236" t="s">
        <v>8913</v>
      </c>
      <c r="B3177" s="236">
        <v>10761</v>
      </c>
      <c r="C3177" s="236" t="s">
        <v>8903</v>
      </c>
      <c r="D3177" s="236">
        <v>18</v>
      </c>
      <c r="E3177" s="236" t="s">
        <v>8337</v>
      </c>
      <c r="F3177" s="236" t="s">
        <v>8914</v>
      </c>
    </row>
    <row r="3178" spans="1:6" x14ac:dyDescent="0.25">
      <c r="A3178" s="236" t="s">
        <v>8915</v>
      </c>
      <c r="B3178" s="236">
        <v>10766</v>
      </c>
      <c r="C3178" s="236" t="s">
        <v>8903</v>
      </c>
      <c r="D3178" s="236">
        <v>18</v>
      </c>
      <c r="E3178" s="236" t="s">
        <v>8337</v>
      </c>
    </row>
    <row r="3179" spans="1:6" x14ac:dyDescent="0.25">
      <c r="A3179" s="236" t="s">
        <v>8916</v>
      </c>
      <c r="B3179" s="236">
        <v>10660</v>
      </c>
      <c r="C3179" s="236" t="s">
        <v>8903</v>
      </c>
      <c r="D3179" s="236">
        <v>18</v>
      </c>
      <c r="E3179" s="236" t="s">
        <v>8337</v>
      </c>
      <c r="F3179" s="236" t="s">
        <v>8446</v>
      </c>
    </row>
    <row r="3180" spans="1:6" x14ac:dyDescent="0.25">
      <c r="A3180" s="236" t="s">
        <v>8917</v>
      </c>
      <c r="B3180" s="236">
        <v>10675</v>
      </c>
      <c r="C3180" s="236" t="s">
        <v>8903</v>
      </c>
      <c r="D3180" s="236">
        <v>18</v>
      </c>
      <c r="E3180" s="236" t="s">
        <v>8337</v>
      </c>
      <c r="F3180" s="236" t="s">
        <v>8918</v>
      </c>
    </row>
    <row r="3181" spans="1:6" x14ac:dyDescent="0.25">
      <c r="A3181" s="236" t="s">
        <v>8919</v>
      </c>
      <c r="B3181" s="236">
        <v>10689</v>
      </c>
      <c r="C3181" s="236" t="s">
        <v>8903</v>
      </c>
      <c r="D3181" s="236">
        <v>18</v>
      </c>
      <c r="E3181" s="236" t="s">
        <v>8337</v>
      </c>
    </row>
    <row r="3182" spans="1:6" x14ac:dyDescent="0.25">
      <c r="A3182" s="236" t="s">
        <v>8920</v>
      </c>
      <c r="B3182" s="236">
        <v>10703</v>
      </c>
      <c r="C3182" s="236" t="s">
        <v>8903</v>
      </c>
      <c r="D3182" s="236">
        <v>18</v>
      </c>
      <c r="E3182" s="236" t="s">
        <v>8337</v>
      </c>
    </row>
    <row r="3183" spans="1:6" x14ac:dyDescent="0.25">
      <c r="A3183" s="236" t="s">
        <v>8921</v>
      </c>
      <c r="B3183" s="236">
        <v>10610</v>
      </c>
      <c r="C3183" s="236" t="s">
        <v>8903</v>
      </c>
      <c r="D3183" s="236">
        <v>18</v>
      </c>
      <c r="E3183" s="236" t="s">
        <v>8337</v>
      </c>
      <c r="F3183" s="236" t="s">
        <v>8922</v>
      </c>
    </row>
    <row r="3184" spans="1:6" x14ac:dyDescent="0.25">
      <c r="A3184" s="236" t="s">
        <v>8923</v>
      </c>
      <c r="B3184" s="236">
        <v>10613</v>
      </c>
      <c r="C3184" s="236" t="s">
        <v>8903</v>
      </c>
      <c r="D3184" s="236">
        <v>18</v>
      </c>
      <c r="E3184" s="236" t="s">
        <v>8337</v>
      </c>
      <c r="F3184" s="236" t="s">
        <v>8924</v>
      </c>
    </row>
    <row r="3185" spans="1:6" x14ac:dyDescent="0.25">
      <c r="A3185" s="236" t="s">
        <v>8925</v>
      </c>
      <c r="B3185" s="236">
        <v>10614</v>
      </c>
      <c r="C3185" s="236" t="s">
        <v>8903</v>
      </c>
      <c r="D3185" s="236">
        <v>18</v>
      </c>
      <c r="E3185" s="236" t="s">
        <v>8337</v>
      </c>
    </row>
    <row r="3186" spans="1:6" x14ac:dyDescent="0.25">
      <c r="A3186" s="236" t="s">
        <v>8926</v>
      </c>
      <c r="B3186" s="236">
        <v>10618</v>
      </c>
      <c r="C3186" s="236" t="s">
        <v>8903</v>
      </c>
      <c r="D3186" s="236">
        <v>18</v>
      </c>
      <c r="E3186" s="236" t="s">
        <v>8337</v>
      </c>
      <c r="F3186" s="236" t="s">
        <v>8927</v>
      </c>
    </row>
    <row r="3187" spans="1:6" x14ac:dyDescent="0.25">
      <c r="A3187" s="236" t="s">
        <v>8928</v>
      </c>
      <c r="B3187" s="236">
        <v>10151</v>
      </c>
      <c r="C3187" s="236" t="s">
        <v>8903</v>
      </c>
      <c r="D3187" s="236">
        <v>18</v>
      </c>
      <c r="E3187" s="236" t="s">
        <v>8337</v>
      </c>
      <c r="F3187" s="236" t="s">
        <v>8929</v>
      </c>
    </row>
    <row r="3188" spans="1:6" x14ac:dyDescent="0.25">
      <c r="A3188" s="236" t="s">
        <v>8930</v>
      </c>
      <c r="B3188" s="236">
        <v>9955</v>
      </c>
      <c r="C3188" s="236" t="s">
        <v>8903</v>
      </c>
      <c r="D3188" s="236">
        <v>18</v>
      </c>
      <c r="E3188" s="236" t="s">
        <v>8337</v>
      </c>
    </row>
    <row r="3189" spans="1:6" x14ac:dyDescent="0.25">
      <c r="A3189" s="236" t="s">
        <v>8931</v>
      </c>
      <c r="B3189" s="236">
        <v>9985</v>
      </c>
      <c r="C3189" s="236" t="s">
        <v>8903</v>
      </c>
      <c r="D3189" s="236">
        <v>18</v>
      </c>
      <c r="E3189" s="236" t="s">
        <v>8337</v>
      </c>
    </row>
    <row r="3190" spans="1:6" x14ac:dyDescent="0.25">
      <c r="A3190" s="236" t="s">
        <v>8932</v>
      </c>
      <c r="B3190" s="236">
        <v>10000</v>
      </c>
      <c r="C3190" s="236" t="s">
        <v>8903</v>
      </c>
      <c r="D3190" s="236">
        <v>18</v>
      </c>
      <c r="E3190" s="236" t="s">
        <v>8337</v>
      </c>
    </row>
    <row r="3191" spans="1:6" x14ac:dyDescent="0.25">
      <c r="A3191" s="236" t="s">
        <v>8933</v>
      </c>
      <c r="B3191" s="236">
        <v>10001</v>
      </c>
      <c r="C3191" s="236" t="s">
        <v>8903</v>
      </c>
      <c r="D3191" s="236">
        <v>18</v>
      </c>
      <c r="E3191" s="236" t="s">
        <v>8337</v>
      </c>
    </row>
    <row r="3192" spans="1:6" x14ac:dyDescent="0.25">
      <c r="A3192" s="236" t="s">
        <v>8934</v>
      </c>
      <c r="B3192" s="236">
        <v>10003</v>
      </c>
      <c r="C3192" s="236" t="s">
        <v>8903</v>
      </c>
      <c r="D3192" s="236">
        <v>18</v>
      </c>
      <c r="E3192" s="236" t="s">
        <v>8337</v>
      </c>
      <c r="F3192" s="236" t="s">
        <v>8935</v>
      </c>
    </row>
    <row r="3193" spans="1:6" x14ac:dyDescent="0.25">
      <c r="A3193" s="236" t="s">
        <v>8936</v>
      </c>
      <c r="B3193" s="236">
        <v>10013</v>
      </c>
      <c r="C3193" s="236" t="s">
        <v>8903</v>
      </c>
      <c r="D3193" s="236">
        <v>18</v>
      </c>
      <c r="E3193" s="236" t="s">
        <v>8337</v>
      </c>
    </row>
    <row r="3194" spans="1:6" x14ac:dyDescent="0.25">
      <c r="A3194" s="236" t="s">
        <v>8937</v>
      </c>
      <c r="B3194" s="236">
        <v>10029</v>
      </c>
      <c r="C3194" s="236" t="s">
        <v>8903</v>
      </c>
      <c r="D3194" s="236">
        <v>18</v>
      </c>
      <c r="E3194" s="236" t="s">
        <v>8337</v>
      </c>
    </row>
    <row r="3195" spans="1:6" x14ac:dyDescent="0.25">
      <c r="A3195" s="236" t="s">
        <v>8938</v>
      </c>
      <c r="B3195" s="236">
        <v>10051</v>
      </c>
      <c r="C3195" s="236" t="s">
        <v>8903</v>
      </c>
      <c r="D3195" s="236">
        <v>18</v>
      </c>
      <c r="E3195" s="236" t="s">
        <v>8337</v>
      </c>
    </row>
    <row r="3196" spans="1:6" x14ac:dyDescent="0.25">
      <c r="A3196" s="236" t="s">
        <v>8939</v>
      </c>
      <c r="B3196" s="236">
        <v>10100</v>
      </c>
      <c r="C3196" s="236" t="s">
        <v>8903</v>
      </c>
      <c r="D3196" s="236">
        <v>18</v>
      </c>
      <c r="E3196" s="236" t="s">
        <v>8337</v>
      </c>
      <c r="F3196" s="236" t="s">
        <v>8940</v>
      </c>
    </row>
    <row r="3197" spans="1:6" x14ac:dyDescent="0.25">
      <c r="A3197" s="236" t="s">
        <v>8941</v>
      </c>
      <c r="B3197" s="236">
        <v>10107</v>
      </c>
      <c r="C3197" s="236" t="s">
        <v>8903</v>
      </c>
      <c r="D3197" s="236">
        <v>18</v>
      </c>
      <c r="E3197" s="236" t="s">
        <v>8337</v>
      </c>
    </row>
    <row r="3198" spans="1:6" x14ac:dyDescent="0.25">
      <c r="A3198" s="236" t="s">
        <v>8942</v>
      </c>
      <c r="B3198" s="236">
        <v>10220</v>
      </c>
      <c r="C3198" s="236" t="s">
        <v>8903</v>
      </c>
      <c r="D3198" s="236">
        <v>18</v>
      </c>
      <c r="E3198" s="236" t="s">
        <v>8337</v>
      </c>
      <c r="F3198" s="236" t="s">
        <v>8943</v>
      </c>
    </row>
    <row r="3199" spans="1:6" x14ac:dyDescent="0.25">
      <c r="A3199" s="236" t="s">
        <v>8944</v>
      </c>
      <c r="B3199" s="236">
        <v>10233</v>
      </c>
      <c r="C3199" s="236" t="s">
        <v>8903</v>
      </c>
      <c r="D3199" s="236">
        <v>18</v>
      </c>
      <c r="E3199" s="236" t="s">
        <v>8337</v>
      </c>
      <c r="F3199" s="236" t="s">
        <v>8634</v>
      </c>
    </row>
    <row r="3200" spans="1:6" x14ac:dyDescent="0.25">
      <c r="A3200" s="236" t="s">
        <v>8945</v>
      </c>
      <c r="B3200" s="236">
        <v>10267</v>
      </c>
      <c r="C3200" s="236" t="s">
        <v>8903</v>
      </c>
      <c r="D3200" s="236">
        <v>18</v>
      </c>
      <c r="E3200" s="236" t="s">
        <v>8337</v>
      </c>
    </row>
    <row r="3201" spans="1:6" x14ac:dyDescent="0.25">
      <c r="A3201" s="236" t="s">
        <v>8946</v>
      </c>
      <c r="B3201" s="236">
        <v>10304</v>
      </c>
      <c r="C3201" s="236" t="s">
        <v>8903</v>
      </c>
      <c r="D3201" s="236">
        <v>18</v>
      </c>
      <c r="E3201" s="236" t="s">
        <v>8337</v>
      </c>
      <c r="F3201" s="236" t="s">
        <v>8947</v>
      </c>
    </row>
    <row r="3202" spans="1:6" x14ac:dyDescent="0.25">
      <c r="A3202" s="236" t="s">
        <v>8948</v>
      </c>
      <c r="B3202" s="236">
        <v>10314</v>
      </c>
      <c r="C3202" s="236" t="s">
        <v>8903</v>
      </c>
      <c r="D3202" s="236">
        <v>18</v>
      </c>
      <c r="E3202" s="236" t="s">
        <v>8337</v>
      </c>
      <c r="F3202" s="236" t="s">
        <v>8501</v>
      </c>
    </row>
    <row r="3203" spans="1:6" x14ac:dyDescent="0.25">
      <c r="A3203" s="236" t="s">
        <v>8949</v>
      </c>
      <c r="B3203" s="236">
        <v>10318</v>
      </c>
      <c r="C3203" s="236" t="s">
        <v>8903</v>
      </c>
      <c r="D3203" s="236">
        <v>18</v>
      </c>
      <c r="E3203" s="236" t="s">
        <v>8337</v>
      </c>
    </row>
    <row r="3204" spans="1:6" x14ac:dyDescent="0.25">
      <c r="A3204" s="236" t="s">
        <v>8950</v>
      </c>
      <c r="B3204" s="236">
        <v>10345</v>
      </c>
      <c r="C3204" s="236" t="s">
        <v>8903</v>
      </c>
      <c r="D3204" s="236">
        <v>18</v>
      </c>
      <c r="E3204" s="236" t="s">
        <v>8337</v>
      </c>
      <c r="F3204" s="236" t="s">
        <v>8866</v>
      </c>
    </row>
    <row r="3205" spans="1:6" x14ac:dyDescent="0.25">
      <c r="A3205" s="236" t="s">
        <v>8951</v>
      </c>
      <c r="B3205" s="236">
        <v>30336</v>
      </c>
      <c r="C3205" s="236" t="s">
        <v>8952</v>
      </c>
      <c r="D3205" s="236">
        <v>18</v>
      </c>
      <c r="E3205" s="236" t="s">
        <v>8337</v>
      </c>
    </row>
    <row r="3206" spans="1:6" x14ac:dyDescent="0.25">
      <c r="A3206" s="236" t="s">
        <v>8953</v>
      </c>
      <c r="B3206" s="236">
        <v>30008</v>
      </c>
      <c r="C3206" s="236" t="s">
        <v>8954</v>
      </c>
      <c r="D3206" s="236">
        <v>18</v>
      </c>
      <c r="E3206" s="236" t="s">
        <v>8337</v>
      </c>
    </row>
    <row r="3207" spans="1:6" x14ac:dyDescent="0.25">
      <c r="A3207" s="236" t="s">
        <v>8955</v>
      </c>
      <c r="B3207" s="236">
        <v>31958</v>
      </c>
      <c r="C3207" s="236" t="s">
        <v>8956</v>
      </c>
      <c r="D3207" s="236">
        <v>18</v>
      </c>
      <c r="E3207" s="236" t="s">
        <v>8337</v>
      </c>
      <c r="F3207" s="236" t="s">
        <v>8896</v>
      </c>
    </row>
    <row r="3208" spans="1:6" x14ac:dyDescent="0.25">
      <c r="A3208" s="236" t="s">
        <v>8957</v>
      </c>
      <c r="B3208" s="236">
        <v>32784</v>
      </c>
      <c r="C3208" s="236" t="s">
        <v>8958</v>
      </c>
      <c r="D3208" s="236">
        <v>18</v>
      </c>
      <c r="E3208" s="236" t="s">
        <v>8337</v>
      </c>
      <c r="F3208" s="236" t="s">
        <v>8959</v>
      </c>
    </row>
    <row r="3209" spans="1:6" x14ac:dyDescent="0.25">
      <c r="A3209" s="236" t="s">
        <v>8960</v>
      </c>
      <c r="B3209" s="236">
        <v>28493</v>
      </c>
      <c r="C3209" s="236" t="s">
        <v>123</v>
      </c>
      <c r="D3209" s="236">
        <v>18</v>
      </c>
      <c r="E3209" s="236" t="s">
        <v>8337</v>
      </c>
    </row>
    <row r="3210" spans="1:6" x14ac:dyDescent="0.25">
      <c r="A3210" s="236" t="s">
        <v>8961</v>
      </c>
      <c r="B3210" s="236">
        <v>29582</v>
      </c>
      <c r="C3210" s="236" t="s">
        <v>8962</v>
      </c>
      <c r="D3210" s="236">
        <v>18</v>
      </c>
      <c r="E3210" s="236" t="s">
        <v>8337</v>
      </c>
    </row>
    <row r="3211" spans="1:6" x14ac:dyDescent="0.25">
      <c r="A3211" s="236" t="s">
        <v>8963</v>
      </c>
      <c r="B3211" s="236">
        <v>28313</v>
      </c>
      <c r="C3211" s="236" t="s">
        <v>8964</v>
      </c>
      <c r="D3211" s="236">
        <v>18</v>
      </c>
      <c r="E3211" s="236" t="s">
        <v>8337</v>
      </c>
    </row>
    <row r="3212" spans="1:6" x14ac:dyDescent="0.25">
      <c r="A3212" s="236" t="s">
        <v>8965</v>
      </c>
      <c r="B3212" s="236">
        <v>32627</v>
      </c>
      <c r="C3212" s="236" t="s">
        <v>8966</v>
      </c>
      <c r="D3212" s="236">
        <v>18</v>
      </c>
      <c r="E3212" s="236" t="s">
        <v>8337</v>
      </c>
    </row>
    <row r="3213" spans="1:6" x14ac:dyDescent="0.25">
      <c r="A3213" s="236" t="s">
        <v>8967</v>
      </c>
      <c r="B3213" s="236">
        <v>30036</v>
      </c>
      <c r="C3213" s="236" t="s">
        <v>8968</v>
      </c>
      <c r="D3213" s="236">
        <v>18</v>
      </c>
      <c r="E3213" s="236" t="s">
        <v>8337</v>
      </c>
    </row>
    <row r="3214" spans="1:6" x14ac:dyDescent="0.25">
      <c r="A3214" s="236" t="s">
        <v>8969</v>
      </c>
      <c r="B3214" s="236">
        <v>30058</v>
      </c>
      <c r="C3214" s="236" t="s">
        <v>8970</v>
      </c>
      <c r="D3214" s="236">
        <v>18</v>
      </c>
      <c r="E3214" s="236" t="s">
        <v>8337</v>
      </c>
    </row>
    <row r="3215" spans="1:6" x14ac:dyDescent="0.25">
      <c r="A3215" s="236" t="s">
        <v>8971</v>
      </c>
      <c r="B3215" s="236">
        <v>30056</v>
      </c>
      <c r="C3215" s="236" t="s">
        <v>8972</v>
      </c>
      <c r="D3215" s="236">
        <v>18</v>
      </c>
      <c r="E3215" s="236" t="s">
        <v>8337</v>
      </c>
    </row>
    <row r="3216" spans="1:6" x14ac:dyDescent="0.25">
      <c r="A3216" s="236" t="s">
        <v>8973</v>
      </c>
      <c r="B3216" s="236">
        <v>10933</v>
      </c>
      <c r="C3216" s="236" t="s">
        <v>8974</v>
      </c>
      <c r="D3216" s="236">
        <v>18</v>
      </c>
      <c r="E3216" s="236" t="s">
        <v>8337</v>
      </c>
    </row>
    <row r="3217" spans="1:6" x14ac:dyDescent="0.25">
      <c r="A3217" s="236" t="s">
        <v>8975</v>
      </c>
      <c r="B3217" s="236">
        <v>11121</v>
      </c>
      <c r="C3217" s="236" t="s">
        <v>8976</v>
      </c>
      <c r="D3217" s="236">
        <v>18</v>
      </c>
      <c r="E3217" s="236" t="s">
        <v>8337</v>
      </c>
    </row>
    <row r="3218" spans="1:6" x14ac:dyDescent="0.25">
      <c r="A3218" s="236" t="s">
        <v>8977</v>
      </c>
      <c r="B3218" s="236">
        <v>29176</v>
      </c>
      <c r="C3218" s="236" t="s">
        <v>8978</v>
      </c>
      <c r="D3218" s="236">
        <v>18</v>
      </c>
      <c r="E3218" s="236" t="s">
        <v>8337</v>
      </c>
    </row>
    <row r="3219" spans="1:6" x14ac:dyDescent="0.25">
      <c r="A3219" s="236" t="s">
        <v>8979</v>
      </c>
      <c r="B3219" s="236">
        <v>29179</v>
      </c>
      <c r="C3219" s="236" t="s">
        <v>8980</v>
      </c>
      <c r="D3219" s="236">
        <v>18</v>
      </c>
      <c r="E3219" s="236" t="s">
        <v>8337</v>
      </c>
      <c r="F3219" s="236" t="s">
        <v>8981</v>
      </c>
    </row>
    <row r="3220" spans="1:6" x14ac:dyDescent="0.25">
      <c r="A3220" s="236" t="s">
        <v>8982</v>
      </c>
      <c r="B3220" s="236">
        <v>33074</v>
      </c>
      <c r="C3220" s="236" t="s">
        <v>8983</v>
      </c>
      <c r="D3220" s="236">
        <v>18</v>
      </c>
      <c r="E3220" s="236" t="s">
        <v>8337</v>
      </c>
    </row>
    <row r="3221" spans="1:6" x14ac:dyDescent="0.25">
      <c r="A3221" s="236" t="s">
        <v>8984</v>
      </c>
      <c r="B3221" s="236">
        <v>30034</v>
      </c>
      <c r="C3221" s="236" t="s">
        <v>8985</v>
      </c>
      <c r="D3221" s="236">
        <v>18</v>
      </c>
      <c r="E3221" s="236" t="s">
        <v>8337</v>
      </c>
    </row>
    <row r="3222" spans="1:6" x14ac:dyDescent="0.25">
      <c r="A3222" s="236" t="s">
        <v>8986</v>
      </c>
      <c r="B3222" s="236">
        <v>11125</v>
      </c>
      <c r="C3222" s="236" t="s">
        <v>8987</v>
      </c>
      <c r="D3222" s="236">
        <v>18</v>
      </c>
      <c r="E3222" s="236" t="s">
        <v>8337</v>
      </c>
      <c r="F3222" s="236" t="s">
        <v>8988</v>
      </c>
    </row>
    <row r="3223" spans="1:6" x14ac:dyDescent="0.25">
      <c r="A3223" s="236" t="s">
        <v>8989</v>
      </c>
      <c r="B3223" s="236">
        <v>10876</v>
      </c>
      <c r="C3223" s="236" t="s">
        <v>8990</v>
      </c>
      <c r="D3223" s="236">
        <v>18</v>
      </c>
      <c r="E3223" s="236" t="s">
        <v>8337</v>
      </c>
    </row>
    <row r="3224" spans="1:6" x14ac:dyDescent="0.25">
      <c r="A3224" s="236" t="s">
        <v>8991</v>
      </c>
      <c r="B3224" s="236">
        <v>10999</v>
      </c>
      <c r="C3224" s="236" t="s">
        <v>8990</v>
      </c>
      <c r="D3224" s="236">
        <v>18</v>
      </c>
      <c r="E3224" s="236" t="s">
        <v>8337</v>
      </c>
    </row>
    <row r="3225" spans="1:6" x14ac:dyDescent="0.25">
      <c r="A3225" s="236" t="s">
        <v>8992</v>
      </c>
      <c r="B3225" s="236">
        <v>11012</v>
      </c>
      <c r="C3225" s="236" t="s">
        <v>8990</v>
      </c>
      <c r="D3225" s="236">
        <v>18</v>
      </c>
      <c r="E3225" s="236" t="s">
        <v>8337</v>
      </c>
      <c r="F3225" s="236" t="s">
        <v>8993</v>
      </c>
    </row>
    <row r="3226" spans="1:6" x14ac:dyDescent="0.25">
      <c r="A3226" s="236" t="s">
        <v>8994</v>
      </c>
      <c r="B3226" s="236">
        <v>28602</v>
      </c>
      <c r="C3226" s="236" t="s">
        <v>8990</v>
      </c>
      <c r="D3226" s="236">
        <v>18</v>
      </c>
      <c r="E3226" s="236" t="s">
        <v>8337</v>
      </c>
    </row>
    <row r="3227" spans="1:6" x14ac:dyDescent="0.25">
      <c r="A3227" s="236" t="s">
        <v>8995</v>
      </c>
      <c r="B3227" s="236">
        <v>10162</v>
      </c>
      <c r="C3227" s="236" t="s">
        <v>8990</v>
      </c>
      <c r="D3227" s="236">
        <v>18</v>
      </c>
      <c r="E3227" s="236" t="s">
        <v>8337</v>
      </c>
      <c r="F3227" s="236" t="s">
        <v>8996</v>
      </c>
    </row>
    <row r="3228" spans="1:6" x14ac:dyDescent="0.25">
      <c r="A3228" s="236" t="s">
        <v>8997</v>
      </c>
      <c r="B3228" s="236">
        <v>10182</v>
      </c>
      <c r="C3228" s="236" t="s">
        <v>8990</v>
      </c>
      <c r="D3228" s="236">
        <v>18</v>
      </c>
      <c r="E3228" s="236" t="s">
        <v>8337</v>
      </c>
    </row>
    <row r="3229" spans="1:6" x14ac:dyDescent="0.25">
      <c r="A3229" s="236" t="s">
        <v>8998</v>
      </c>
      <c r="B3229" s="236">
        <v>10183</v>
      </c>
      <c r="C3229" s="236" t="s">
        <v>8990</v>
      </c>
      <c r="D3229" s="236">
        <v>18</v>
      </c>
      <c r="E3229" s="236" t="s">
        <v>8337</v>
      </c>
    </row>
    <row r="3230" spans="1:6" x14ac:dyDescent="0.25">
      <c r="A3230" s="236" t="s">
        <v>8999</v>
      </c>
      <c r="B3230" s="236">
        <v>10775</v>
      </c>
      <c r="C3230" s="236" t="s">
        <v>8990</v>
      </c>
      <c r="D3230" s="236">
        <v>18</v>
      </c>
      <c r="E3230" s="236" t="s">
        <v>8337</v>
      </c>
    </row>
    <row r="3231" spans="1:6" x14ac:dyDescent="0.25">
      <c r="A3231" s="236" t="s">
        <v>9000</v>
      </c>
      <c r="B3231" s="236">
        <v>10577</v>
      </c>
      <c r="C3231" s="236" t="s">
        <v>8990</v>
      </c>
      <c r="D3231" s="236">
        <v>18</v>
      </c>
      <c r="E3231" s="236" t="s">
        <v>8337</v>
      </c>
    </row>
    <row r="3232" spans="1:6" x14ac:dyDescent="0.25">
      <c r="A3232" s="236" t="s">
        <v>9001</v>
      </c>
      <c r="B3232" s="236">
        <v>10579</v>
      </c>
      <c r="C3232" s="236" t="s">
        <v>8990</v>
      </c>
      <c r="D3232" s="236">
        <v>18</v>
      </c>
      <c r="E3232" s="236" t="s">
        <v>8337</v>
      </c>
    </row>
    <row r="3233" spans="1:6" x14ac:dyDescent="0.25">
      <c r="A3233" s="236" t="s">
        <v>9002</v>
      </c>
      <c r="B3233" s="236">
        <v>10525</v>
      </c>
      <c r="C3233" s="236" t="s">
        <v>8990</v>
      </c>
      <c r="D3233" s="236">
        <v>18</v>
      </c>
      <c r="E3233" s="236" t="s">
        <v>8337</v>
      </c>
    </row>
    <row r="3234" spans="1:6" x14ac:dyDescent="0.25">
      <c r="A3234" s="236" t="s">
        <v>9003</v>
      </c>
      <c r="B3234" s="236">
        <v>31778</v>
      </c>
      <c r="C3234" s="236" t="s">
        <v>8990</v>
      </c>
      <c r="D3234" s="236">
        <v>18</v>
      </c>
      <c r="E3234" s="236" t="s">
        <v>8337</v>
      </c>
    </row>
    <row r="3235" spans="1:6" x14ac:dyDescent="0.25">
      <c r="A3235" s="236" t="s">
        <v>9004</v>
      </c>
      <c r="B3235" s="236">
        <v>33545</v>
      </c>
      <c r="C3235" s="236" t="s">
        <v>8990</v>
      </c>
      <c r="D3235" s="236">
        <v>18</v>
      </c>
      <c r="E3235" s="236" t="s">
        <v>8337</v>
      </c>
    </row>
    <row r="3236" spans="1:6" x14ac:dyDescent="0.25">
      <c r="A3236" s="236" t="s">
        <v>9005</v>
      </c>
      <c r="B3236" s="236">
        <v>36131</v>
      </c>
      <c r="C3236" s="236" t="s">
        <v>8990</v>
      </c>
      <c r="D3236" s="236">
        <v>18</v>
      </c>
      <c r="E3236" s="236" t="s">
        <v>8337</v>
      </c>
    </row>
    <row r="3237" spans="1:6" x14ac:dyDescent="0.25">
      <c r="A3237" s="236" t="s">
        <v>9006</v>
      </c>
      <c r="B3237" s="236">
        <v>35897</v>
      </c>
      <c r="C3237" s="236" t="s">
        <v>8990</v>
      </c>
      <c r="D3237" s="236">
        <v>18</v>
      </c>
      <c r="E3237" s="236" t="s">
        <v>8337</v>
      </c>
    </row>
    <row r="3238" spans="1:6" x14ac:dyDescent="0.25">
      <c r="A3238" s="236" t="s">
        <v>9007</v>
      </c>
      <c r="B3238" s="236">
        <v>35902</v>
      </c>
      <c r="C3238" s="236" t="s">
        <v>8990</v>
      </c>
      <c r="D3238" s="236">
        <v>18</v>
      </c>
      <c r="E3238" s="236" t="s">
        <v>8337</v>
      </c>
      <c r="F3238" s="236" t="s">
        <v>8993</v>
      </c>
    </row>
    <row r="3239" spans="1:6" x14ac:dyDescent="0.25">
      <c r="A3239" s="236" t="s">
        <v>9008</v>
      </c>
      <c r="B3239" s="236">
        <v>36956</v>
      </c>
      <c r="C3239" s="236" t="s">
        <v>8990</v>
      </c>
      <c r="D3239" s="236">
        <v>18</v>
      </c>
      <c r="E3239" s="236" t="s">
        <v>8337</v>
      </c>
    </row>
    <row r="3240" spans="1:6" x14ac:dyDescent="0.25">
      <c r="A3240" s="236" t="s">
        <v>9009</v>
      </c>
      <c r="B3240" s="236">
        <v>36996</v>
      </c>
      <c r="C3240" s="236" t="s">
        <v>8343</v>
      </c>
      <c r="D3240" s="236">
        <v>18</v>
      </c>
      <c r="E3240" s="236" t="s">
        <v>8337</v>
      </c>
    </row>
    <row r="3241" spans="1:6" x14ac:dyDescent="0.25">
      <c r="A3241" s="236" t="s">
        <v>9010</v>
      </c>
      <c r="B3241" s="236">
        <v>36961</v>
      </c>
      <c r="C3241" s="236" t="s">
        <v>8343</v>
      </c>
      <c r="D3241" s="236">
        <v>18</v>
      </c>
      <c r="E3241" s="236" t="s">
        <v>8337</v>
      </c>
    </row>
    <row r="3242" spans="1:6" x14ac:dyDescent="0.25">
      <c r="A3242" s="236" t="s">
        <v>9011</v>
      </c>
      <c r="B3242" s="236">
        <v>36518</v>
      </c>
      <c r="C3242" s="236" t="s">
        <v>8343</v>
      </c>
      <c r="D3242" s="236">
        <v>18</v>
      </c>
      <c r="E3242" s="236" t="s">
        <v>8337</v>
      </c>
    </row>
    <row r="3243" spans="1:6" x14ac:dyDescent="0.25">
      <c r="A3243" s="236" t="s">
        <v>9012</v>
      </c>
      <c r="B3243" s="236">
        <v>36523</v>
      </c>
      <c r="C3243" s="236" t="s">
        <v>8343</v>
      </c>
      <c r="D3243" s="236">
        <v>18</v>
      </c>
      <c r="E3243" s="236" t="s">
        <v>8337</v>
      </c>
    </row>
    <row r="3244" spans="1:6" x14ac:dyDescent="0.25">
      <c r="A3244" s="236" t="s">
        <v>9013</v>
      </c>
      <c r="B3244" s="236">
        <v>36560</v>
      </c>
      <c r="C3244" s="236" t="s">
        <v>8343</v>
      </c>
      <c r="D3244" s="236">
        <v>18</v>
      </c>
      <c r="E3244" s="236" t="s">
        <v>8337</v>
      </c>
    </row>
    <row r="3245" spans="1:6" x14ac:dyDescent="0.25">
      <c r="A3245" s="236" t="s">
        <v>9014</v>
      </c>
      <c r="B3245" s="236">
        <v>36570</v>
      </c>
      <c r="C3245" s="236" t="s">
        <v>8343</v>
      </c>
      <c r="D3245" s="236">
        <v>18</v>
      </c>
      <c r="E3245" s="236" t="s">
        <v>8337</v>
      </c>
    </row>
    <row r="3246" spans="1:6" x14ac:dyDescent="0.25">
      <c r="A3246" s="236" t="s">
        <v>9015</v>
      </c>
      <c r="B3246" s="236">
        <v>36575</v>
      </c>
      <c r="C3246" s="236" t="s">
        <v>8343</v>
      </c>
      <c r="D3246" s="236">
        <v>18</v>
      </c>
      <c r="E3246" s="236" t="s">
        <v>8337</v>
      </c>
    </row>
    <row r="3247" spans="1:6" x14ac:dyDescent="0.25">
      <c r="A3247" s="236" t="s">
        <v>9016</v>
      </c>
      <c r="B3247" s="236">
        <v>36689</v>
      </c>
      <c r="C3247" s="236" t="s">
        <v>8343</v>
      </c>
      <c r="D3247" s="236">
        <v>18</v>
      </c>
      <c r="E3247" s="236" t="s">
        <v>8337</v>
      </c>
    </row>
    <row r="3248" spans="1:6" x14ac:dyDescent="0.25">
      <c r="A3248" s="236" t="s">
        <v>9017</v>
      </c>
      <c r="B3248" s="236">
        <v>34750</v>
      </c>
      <c r="C3248" s="236" t="s">
        <v>8343</v>
      </c>
      <c r="D3248" s="236">
        <v>18</v>
      </c>
      <c r="E3248" s="236" t="s">
        <v>8337</v>
      </c>
    </row>
    <row r="3249" spans="1:6" x14ac:dyDescent="0.25">
      <c r="A3249" s="236" t="s">
        <v>9018</v>
      </c>
      <c r="B3249" s="236">
        <v>34792</v>
      </c>
      <c r="C3249" s="236" t="s">
        <v>8343</v>
      </c>
      <c r="D3249" s="236">
        <v>18</v>
      </c>
      <c r="E3249" s="236" t="s">
        <v>8337</v>
      </c>
    </row>
    <row r="3250" spans="1:6" x14ac:dyDescent="0.25">
      <c r="A3250" s="236" t="s">
        <v>9019</v>
      </c>
      <c r="B3250" s="236">
        <v>32809</v>
      </c>
      <c r="C3250" s="236" t="s">
        <v>8343</v>
      </c>
      <c r="D3250" s="236">
        <v>18</v>
      </c>
      <c r="E3250" s="236" t="s">
        <v>8337</v>
      </c>
    </row>
    <row r="3251" spans="1:6" x14ac:dyDescent="0.25">
      <c r="A3251" s="236" t="s">
        <v>9020</v>
      </c>
      <c r="B3251" s="236">
        <v>28923</v>
      </c>
      <c r="C3251" s="236" t="s">
        <v>8343</v>
      </c>
      <c r="D3251" s="236">
        <v>18</v>
      </c>
      <c r="E3251" s="236" t="s">
        <v>8337</v>
      </c>
    </row>
    <row r="3252" spans="1:6" x14ac:dyDescent="0.25">
      <c r="A3252" s="236" t="s">
        <v>9021</v>
      </c>
      <c r="B3252" s="236">
        <v>33484</v>
      </c>
      <c r="C3252" s="236" t="s">
        <v>9022</v>
      </c>
      <c r="D3252" s="236">
        <v>18</v>
      </c>
      <c r="E3252" s="236" t="s">
        <v>8337</v>
      </c>
      <c r="F3252" s="236" t="s">
        <v>9023</v>
      </c>
    </row>
    <row r="3253" spans="1:6" x14ac:dyDescent="0.25">
      <c r="A3253" s="236" t="s">
        <v>9024</v>
      </c>
      <c r="B3253" s="236">
        <v>33558</v>
      </c>
      <c r="C3253" s="236" t="s">
        <v>9022</v>
      </c>
      <c r="D3253" s="236">
        <v>18</v>
      </c>
      <c r="E3253" s="236" t="s">
        <v>8337</v>
      </c>
      <c r="F3253" s="236" t="s">
        <v>9025</v>
      </c>
    </row>
    <row r="3254" spans="1:6" x14ac:dyDescent="0.25">
      <c r="A3254" s="236" t="s">
        <v>9026</v>
      </c>
      <c r="B3254" s="236">
        <v>33636</v>
      </c>
      <c r="C3254" s="236" t="s">
        <v>9027</v>
      </c>
      <c r="D3254" s="236">
        <v>18</v>
      </c>
      <c r="E3254" s="236" t="s">
        <v>8337</v>
      </c>
    </row>
    <row r="3255" spans="1:6" x14ac:dyDescent="0.25">
      <c r="A3255" s="236" t="s">
        <v>9028</v>
      </c>
      <c r="B3255" s="236">
        <v>33757</v>
      </c>
      <c r="C3255" s="236" t="s">
        <v>9027</v>
      </c>
      <c r="D3255" s="236">
        <v>18</v>
      </c>
      <c r="E3255" s="236" t="s">
        <v>8337</v>
      </c>
    </row>
    <row r="3256" spans="1:6" x14ac:dyDescent="0.25">
      <c r="A3256" s="236" t="s">
        <v>9029</v>
      </c>
      <c r="B3256" s="236">
        <v>10886</v>
      </c>
      <c r="C3256" s="236" t="s">
        <v>9030</v>
      </c>
      <c r="D3256" s="236">
        <v>18</v>
      </c>
      <c r="E3256" s="236" t="s">
        <v>8337</v>
      </c>
    </row>
    <row r="3257" spans="1:6" x14ac:dyDescent="0.25">
      <c r="A3257" s="236" t="s">
        <v>9031</v>
      </c>
      <c r="B3257" s="236">
        <v>11250</v>
      </c>
      <c r="C3257" s="236" t="s">
        <v>9030</v>
      </c>
      <c r="D3257" s="236">
        <v>18</v>
      </c>
      <c r="E3257" s="236" t="s">
        <v>8337</v>
      </c>
      <c r="F3257" s="236" t="s">
        <v>9032</v>
      </c>
    </row>
    <row r="3258" spans="1:6" x14ac:dyDescent="0.25">
      <c r="A3258" s="236" t="s">
        <v>9033</v>
      </c>
      <c r="B3258" s="236">
        <v>11295</v>
      </c>
      <c r="C3258" s="236" t="s">
        <v>6804</v>
      </c>
      <c r="D3258" s="236">
        <v>18</v>
      </c>
      <c r="E3258" s="236" t="s">
        <v>8337</v>
      </c>
    </row>
    <row r="3259" spans="1:6" x14ac:dyDescent="0.25">
      <c r="A3259" s="236" t="s">
        <v>9034</v>
      </c>
      <c r="B3259" s="236">
        <v>29593</v>
      </c>
      <c r="C3259" s="236" t="s">
        <v>6804</v>
      </c>
      <c r="D3259" s="236">
        <v>18</v>
      </c>
      <c r="E3259" s="236" t="s">
        <v>8337</v>
      </c>
    </row>
    <row r="3260" spans="1:6" x14ac:dyDescent="0.25">
      <c r="A3260" s="236" t="s">
        <v>9035</v>
      </c>
      <c r="B3260" s="236">
        <v>29333</v>
      </c>
      <c r="C3260" s="236" t="s">
        <v>6804</v>
      </c>
      <c r="D3260" s="236">
        <v>18</v>
      </c>
      <c r="E3260" s="236" t="s">
        <v>8337</v>
      </c>
    </row>
    <row r="3261" spans="1:6" x14ac:dyDescent="0.25">
      <c r="A3261" s="236" t="s">
        <v>9036</v>
      </c>
      <c r="B3261" s="236">
        <v>29597</v>
      </c>
      <c r="C3261" s="236" t="s">
        <v>9037</v>
      </c>
      <c r="D3261" s="236">
        <v>18</v>
      </c>
      <c r="E3261" s="236" t="s">
        <v>8337</v>
      </c>
      <c r="F3261" s="236" t="s">
        <v>9038</v>
      </c>
    </row>
    <row r="3262" spans="1:6" x14ac:dyDescent="0.25">
      <c r="A3262" s="236" t="s">
        <v>9039</v>
      </c>
      <c r="B3262" s="236">
        <v>33626</v>
      </c>
      <c r="C3262" s="236" t="s">
        <v>9040</v>
      </c>
      <c r="D3262" s="236">
        <v>18</v>
      </c>
      <c r="E3262" s="236" t="s">
        <v>8337</v>
      </c>
    </row>
    <row r="3263" spans="1:6" x14ac:dyDescent="0.25">
      <c r="A3263" s="236" t="s">
        <v>9041</v>
      </c>
      <c r="B3263" s="236">
        <v>30313</v>
      </c>
      <c r="C3263" s="236" t="s">
        <v>9042</v>
      </c>
      <c r="D3263" s="236">
        <v>18</v>
      </c>
      <c r="E3263" s="236" t="s">
        <v>8337</v>
      </c>
      <c r="F3263" s="236" t="s">
        <v>9043</v>
      </c>
    </row>
    <row r="3264" spans="1:6" x14ac:dyDescent="0.25">
      <c r="A3264" s="236" t="s">
        <v>9044</v>
      </c>
      <c r="B3264" s="236">
        <v>29741</v>
      </c>
      <c r="C3264" s="236" t="s">
        <v>9045</v>
      </c>
      <c r="D3264" s="236">
        <v>18</v>
      </c>
      <c r="E3264" s="236" t="s">
        <v>8337</v>
      </c>
    </row>
    <row r="3265" spans="1:6" x14ac:dyDescent="0.25">
      <c r="A3265" s="236" t="s">
        <v>9046</v>
      </c>
      <c r="B3265" s="236">
        <v>29745</v>
      </c>
      <c r="C3265" s="236" t="s">
        <v>9045</v>
      </c>
      <c r="D3265" s="236">
        <v>18</v>
      </c>
      <c r="E3265" s="236" t="s">
        <v>8337</v>
      </c>
    </row>
    <row r="3266" spans="1:6" x14ac:dyDescent="0.25">
      <c r="A3266" s="236" t="s">
        <v>9047</v>
      </c>
      <c r="B3266" s="236">
        <v>11080</v>
      </c>
      <c r="C3266" s="236" t="s">
        <v>9045</v>
      </c>
      <c r="D3266" s="236">
        <v>18</v>
      </c>
      <c r="E3266" s="236" t="s">
        <v>8337</v>
      </c>
      <c r="F3266" s="236" t="s">
        <v>9048</v>
      </c>
    </row>
    <row r="3267" spans="1:6" x14ac:dyDescent="0.25">
      <c r="A3267" s="236" t="s">
        <v>9049</v>
      </c>
      <c r="B3267" s="236">
        <v>10857</v>
      </c>
      <c r="C3267" s="236" t="s">
        <v>9045</v>
      </c>
      <c r="D3267" s="236">
        <v>18</v>
      </c>
      <c r="E3267" s="236" t="s">
        <v>8337</v>
      </c>
    </row>
    <row r="3268" spans="1:6" x14ac:dyDescent="0.25">
      <c r="A3268" s="236" t="s">
        <v>9050</v>
      </c>
      <c r="B3268" s="236">
        <v>28765</v>
      </c>
      <c r="C3268" s="236" t="s">
        <v>9045</v>
      </c>
      <c r="D3268" s="236">
        <v>18</v>
      </c>
      <c r="E3268" s="236" t="s">
        <v>8337</v>
      </c>
    </row>
    <row r="3269" spans="1:6" x14ac:dyDescent="0.25">
      <c r="A3269" s="236" t="s">
        <v>9051</v>
      </c>
      <c r="B3269" s="236">
        <v>10467</v>
      </c>
      <c r="C3269" s="236" t="s">
        <v>9045</v>
      </c>
      <c r="D3269" s="236">
        <v>18</v>
      </c>
      <c r="E3269" s="236" t="s">
        <v>8337</v>
      </c>
    </row>
    <row r="3270" spans="1:6" x14ac:dyDescent="0.25">
      <c r="A3270" s="236" t="s">
        <v>9052</v>
      </c>
      <c r="B3270" s="236">
        <v>10829</v>
      </c>
      <c r="C3270" s="236" t="s">
        <v>9045</v>
      </c>
      <c r="D3270" s="236">
        <v>18</v>
      </c>
      <c r="E3270" s="236" t="s">
        <v>8337</v>
      </c>
    </row>
    <row r="3271" spans="1:6" x14ac:dyDescent="0.25">
      <c r="A3271" s="236" t="s">
        <v>9053</v>
      </c>
      <c r="B3271" s="236">
        <v>10285</v>
      </c>
      <c r="C3271" s="236" t="s">
        <v>9045</v>
      </c>
      <c r="D3271" s="236">
        <v>18</v>
      </c>
      <c r="E3271" s="236" t="s">
        <v>8337</v>
      </c>
      <c r="F3271" s="236" t="s">
        <v>9054</v>
      </c>
    </row>
    <row r="3272" spans="1:6" x14ac:dyDescent="0.25">
      <c r="A3272" s="236" t="s">
        <v>9055</v>
      </c>
      <c r="B3272" s="236">
        <v>33066</v>
      </c>
      <c r="C3272" s="236" t="s">
        <v>9045</v>
      </c>
      <c r="D3272" s="236">
        <v>18</v>
      </c>
      <c r="E3272" s="236" t="s">
        <v>8337</v>
      </c>
      <c r="F3272" s="236" t="s">
        <v>9056</v>
      </c>
    </row>
    <row r="3273" spans="1:6" x14ac:dyDescent="0.25">
      <c r="A3273" s="236" t="s">
        <v>9057</v>
      </c>
      <c r="B3273" s="236">
        <v>32705</v>
      </c>
      <c r="C3273" s="236" t="s">
        <v>9045</v>
      </c>
      <c r="D3273" s="236">
        <v>18</v>
      </c>
      <c r="E3273" s="236" t="s">
        <v>8337</v>
      </c>
      <c r="F3273" s="236" t="s">
        <v>8879</v>
      </c>
    </row>
    <row r="3274" spans="1:6" x14ac:dyDescent="0.25">
      <c r="A3274" s="236" t="s">
        <v>9058</v>
      </c>
      <c r="B3274" s="236">
        <v>31704</v>
      </c>
      <c r="C3274" s="236" t="s">
        <v>9045</v>
      </c>
      <c r="D3274" s="236">
        <v>18</v>
      </c>
      <c r="E3274" s="236" t="s">
        <v>8337</v>
      </c>
      <c r="F3274" s="236" t="s">
        <v>9059</v>
      </c>
    </row>
    <row r="3275" spans="1:6" x14ac:dyDescent="0.25">
      <c r="A3275" s="236" t="s">
        <v>9060</v>
      </c>
      <c r="B3275" s="236">
        <v>31483</v>
      </c>
      <c r="C3275" s="236" t="s">
        <v>9045</v>
      </c>
      <c r="D3275" s="236">
        <v>18</v>
      </c>
      <c r="E3275" s="236" t="s">
        <v>8337</v>
      </c>
      <c r="F3275" s="236" t="s">
        <v>8440</v>
      </c>
    </row>
    <row r="3276" spans="1:6" x14ac:dyDescent="0.25">
      <c r="A3276" s="236" t="s">
        <v>9061</v>
      </c>
      <c r="B3276" s="236">
        <v>31989</v>
      </c>
      <c r="C3276" s="236" t="s">
        <v>9045</v>
      </c>
      <c r="D3276" s="236">
        <v>18</v>
      </c>
      <c r="E3276" s="236" t="s">
        <v>8337</v>
      </c>
      <c r="F3276" s="236" t="s">
        <v>9062</v>
      </c>
    </row>
    <row r="3277" spans="1:6" x14ac:dyDescent="0.25">
      <c r="A3277" s="236" t="s">
        <v>9063</v>
      </c>
      <c r="B3277" s="236">
        <v>33781</v>
      </c>
      <c r="C3277" s="236" t="s">
        <v>9045</v>
      </c>
      <c r="D3277" s="236">
        <v>18</v>
      </c>
      <c r="E3277" s="236" t="s">
        <v>8337</v>
      </c>
    </row>
    <row r="3278" spans="1:6" x14ac:dyDescent="0.25">
      <c r="A3278" s="236" t="s">
        <v>9064</v>
      </c>
      <c r="B3278" s="236">
        <v>34118</v>
      </c>
      <c r="C3278" s="236" t="s">
        <v>9045</v>
      </c>
      <c r="D3278" s="236">
        <v>18</v>
      </c>
      <c r="E3278" s="236" t="s">
        <v>8337</v>
      </c>
    </row>
    <row r="3279" spans="1:6" x14ac:dyDescent="0.25">
      <c r="A3279" s="236" t="s">
        <v>9065</v>
      </c>
      <c r="B3279" s="236">
        <v>34031</v>
      </c>
      <c r="C3279" s="236" t="s">
        <v>9045</v>
      </c>
      <c r="D3279" s="236">
        <v>18</v>
      </c>
      <c r="E3279" s="236" t="s">
        <v>8337</v>
      </c>
      <c r="F3279" s="236" t="s">
        <v>9066</v>
      </c>
    </row>
    <row r="3280" spans="1:6" x14ac:dyDescent="0.25">
      <c r="A3280" s="236" t="s">
        <v>9067</v>
      </c>
      <c r="B3280" s="236">
        <v>34043</v>
      </c>
      <c r="C3280" s="236" t="s">
        <v>9045</v>
      </c>
      <c r="D3280" s="236">
        <v>18</v>
      </c>
      <c r="E3280" s="236" t="s">
        <v>8337</v>
      </c>
      <c r="F3280" s="236" t="s">
        <v>9068</v>
      </c>
    </row>
    <row r="3281" spans="1:6" x14ac:dyDescent="0.25">
      <c r="A3281" s="236" t="s">
        <v>9069</v>
      </c>
      <c r="B3281" s="236">
        <v>34061</v>
      </c>
      <c r="C3281" s="236" t="s">
        <v>9045</v>
      </c>
      <c r="D3281" s="236">
        <v>18</v>
      </c>
      <c r="E3281" s="236" t="s">
        <v>8337</v>
      </c>
      <c r="F3281" s="236" t="s">
        <v>9070</v>
      </c>
    </row>
    <row r="3282" spans="1:6" x14ac:dyDescent="0.25">
      <c r="A3282" s="236" t="s">
        <v>9071</v>
      </c>
      <c r="B3282" s="236">
        <v>34049</v>
      </c>
      <c r="C3282" s="236" t="s">
        <v>9045</v>
      </c>
      <c r="D3282" s="236">
        <v>18</v>
      </c>
      <c r="E3282" s="236" t="s">
        <v>8337</v>
      </c>
    </row>
    <row r="3283" spans="1:6" x14ac:dyDescent="0.25">
      <c r="A3283" s="236" t="s">
        <v>9072</v>
      </c>
      <c r="B3283" s="236">
        <v>34619</v>
      </c>
      <c r="C3283" s="236" t="s">
        <v>9045</v>
      </c>
      <c r="D3283" s="236">
        <v>18</v>
      </c>
      <c r="E3283" s="236" t="s">
        <v>8337</v>
      </c>
    </row>
    <row r="3284" spans="1:6" x14ac:dyDescent="0.25">
      <c r="A3284" s="236" t="s">
        <v>9073</v>
      </c>
      <c r="B3284" s="236">
        <v>35739</v>
      </c>
      <c r="C3284" s="236" t="s">
        <v>9045</v>
      </c>
      <c r="D3284" s="236">
        <v>18</v>
      </c>
      <c r="E3284" s="236" t="s">
        <v>8337</v>
      </c>
    </row>
    <row r="3285" spans="1:6" x14ac:dyDescent="0.25">
      <c r="A3285" s="236" t="s">
        <v>9074</v>
      </c>
      <c r="B3285" s="236">
        <v>36099</v>
      </c>
      <c r="C3285" s="236" t="s">
        <v>9045</v>
      </c>
      <c r="D3285" s="236">
        <v>18</v>
      </c>
      <c r="E3285" s="236" t="s">
        <v>8337</v>
      </c>
      <c r="F3285" s="236" t="s">
        <v>9075</v>
      </c>
    </row>
    <row r="3286" spans="1:6" x14ac:dyDescent="0.25">
      <c r="A3286" s="236" t="s">
        <v>9076</v>
      </c>
      <c r="B3286" s="236">
        <v>38448</v>
      </c>
      <c r="C3286" s="236" t="s">
        <v>9045</v>
      </c>
      <c r="D3286" s="236">
        <v>18</v>
      </c>
      <c r="E3286" s="236" t="s">
        <v>8337</v>
      </c>
    </row>
    <row r="3287" spans="1:6" x14ac:dyDescent="0.25">
      <c r="A3287" s="236" t="s">
        <v>9077</v>
      </c>
      <c r="B3287" s="236">
        <v>38326</v>
      </c>
      <c r="C3287" s="236" t="s">
        <v>9045</v>
      </c>
      <c r="D3287" s="236">
        <v>18</v>
      </c>
      <c r="E3287" s="236" t="s">
        <v>8337</v>
      </c>
    </row>
    <row r="3288" spans="1:6" x14ac:dyDescent="0.25">
      <c r="A3288" s="236" t="s">
        <v>9078</v>
      </c>
      <c r="B3288" s="236">
        <v>36620</v>
      </c>
      <c r="C3288" s="236" t="s">
        <v>9079</v>
      </c>
      <c r="D3288" s="236">
        <v>18</v>
      </c>
      <c r="E3288" s="236" t="s">
        <v>8337</v>
      </c>
    </row>
    <row r="3289" spans="1:6" x14ac:dyDescent="0.25">
      <c r="A3289" s="236" t="s">
        <v>9080</v>
      </c>
      <c r="B3289" s="236">
        <v>36610</v>
      </c>
      <c r="C3289" s="236" t="s">
        <v>9079</v>
      </c>
      <c r="D3289" s="236">
        <v>18</v>
      </c>
      <c r="E3289" s="236" t="s">
        <v>8337</v>
      </c>
    </row>
    <row r="3290" spans="1:6" x14ac:dyDescent="0.25">
      <c r="A3290" s="236" t="s">
        <v>9081</v>
      </c>
      <c r="B3290" s="236">
        <v>36615</v>
      </c>
      <c r="C3290" s="236" t="s">
        <v>9079</v>
      </c>
      <c r="D3290" s="236">
        <v>18</v>
      </c>
      <c r="E3290" s="236" t="s">
        <v>8337</v>
      </c>
    </row>
    <row r="3291" spans="1:6" x14ac:dyDescent="0.25">
      <c r="A3291" s="236" t="s">
        <v>9082</v>
      </c>
      <c r="B3291" s="236">
        <v>36580</v>
      </c>
      <c r="C3291" s="236" t="s">
        <v>9079</v>
      </c>
      <c r="D3291" s="236">
        <v>18</v>
      </c>
      <c r="E3291" s="236" t="s">
        <v>8337</v>
      </c>
    </row>
    <row r="3292" spans="1:6" x14ac:dyDescent="0.25">
      <c r="A3292" s="236" t="s">
        <v>9083</v>
      </c>
      <c r="B3292" s="236">
        <v>36585</v>
      </c>
      <c r="C3292" s="236" t="s">
        <v>9079</v>
      </c>
      <c r="D3292" s="236">
        <v>18</v>
      </c>
      <c r="E3292" s="236" t="s">
        <v>8337</v>
      </c>
    </row>
    <row r="3293" spans="1:6" x14ac:dyDescent="0.25">
      <c r="A3293" s="236" t="s">
        <v>9084</v>
      </c>
      <c r="B3293" s="236">
        <v>36590</v>
      </c>
      <c r="C3293" s="236" t="s">
        <v>9079</v>
      </c>
      <c r="D3293" s="236">
        <v>18</v>
      </c>
      <c r="E3293" s="236" t="s">
        <v>8337</v>
      </c>
    </row>
    <row r="3294" spans="1:6" x14ac:dyDescent="0.25">
      <c r="A3294" s="236" t="s">
        <v>9085</v>
      </c>
      <c r="B3294" s="236">
        <v>36600</v>
      </c>
      <c r="C3294" s="236" t="s">
        <v>9079</v>
      </c>
      <c r="D3294" s="236">
        <v>18</v>
      </c>
      <c r="E3294" s="236" t="s">
        <v>8337</v>
      </c>
    </row>
    <row r="3295" spans="1:6" x14ac:dyDescent="0.25">
      <c r="A3295" s="236" t="s">
        <v>9086</v>
      </c>
      <c r="B3295" s="236">
        <v>36595</v>
      </c>
      <c r="C3295" s="236" t="s">
        <v>9079</v>
      </c>
      <c r="D3295" s="236">
        <v>18</v>
      </c>
      <c r="E3295" s="236" t="s">
        <v>8337</v>
      </c>
    </row>
    <row r="3296" spans="1:6" x14ac:dyDescent="0.25">
      <c r="A3296" s="236" t="s">
        <v>9087</v>
      </c>
      <c r="B3296" s="236">
        <v>36605</v>
      </c>
      <c r="C3296" s="236" t="s">
        <v>9079</v>
      </c>
      <c r="D3296" s="236">
        <v>18</v>
      </c>
      <c r="E3296" s="236" t="s">
        <v>8337</v>
      </c>
    </row>
    <row r="3297" spans="1:6" x14ac:dyDescent="0.25">
      <c r="A3297" s="236" t="s">
        <v>9088</v>
      </c>
      <c r="B3297" s="236">
        <v>11311</v>
      </c>
      <c r="C3297" s="236" t="s">
        <v>9089</v>
      </c>
      <c r="D3297" s="236">
        <v>18</v>
      </c>
      <c r="E3297" s="236" t="s">
        <v>8337</v>
      </c>
    </row>
    <row r="3298" spans="1:6" x14ac:dyDescent="0.25">
      <c r="A3298" s="236" t="s">
        <v>9090</v>
      </c>
      <c r="B3298" s="236">
        <v>10130</v>
      </c>
      <c r="C3298" s="236" t="s">
        <v>9091</v>
      </c>
      <c r="D3298" s="236">
        <v>18</v>
      </c>
      <c r="E3298" s="236" t="s">
        <v>8337</v>
      </c>
      <c r="F3298" s="236" t="s">
        <v>9092</v>
      </c>
    </row>
    <row r="3299" spans="1:6" x14ac:dyDescent="0.25">
      <c r="A3299" s="236" t="s">
        <v>9093</v>
      </c>
      <c r="B3299" s="236">
        <v>10118</v>
      </c>
      <c r="C3299" s="236" t="s">
        <v>9091</v>
      </c>
      <c r="D3299" s="236">
        <v>18</v>
      </c>
      <c r="E3299" s="236" t="s">
        <v>8337</v>
      </c>
      <c r="F3299" s="236" t="s">
        <v>9094</v>
      </c>
    </row>
    <row r="3300" spans="1:6" x14ac:dyDescent="0.25">
      <c r="A3300" s="236" t="s">
        <v>9095</v>
      </c>
      <c r="B3300" s="236">
        <v>10772</v>
      </c>
      <c r="C3300" s="236" t="s">
        <v>9091</v>
      </c>
      <c r="D3300" s="236">
        <v>18</v>
      </c>
      <c r="E3300" s="236" t="s">
        <v>8337</v>
      </c>
      <c r="F3300" s="236" t="s">
        <v>9096</v>
      </c>
    </row>
    <row r="3301" spans="1:6" x14ac:dyDescent="0.25">
      <c r="A3301" s="236" t="s">
        <v>9097</v>
      </c>
      <c r="B3301" s="236">
        <v>10506</v>
      </c>
      <c r="C3301" s="236" t="s">
        <v>9091</v>
      </c>
      <c r="D3301" s="236">
        <v>18</v>
      </c>
      <c r="E3301" s="236" t="s">
        <v>8337</v>
      </c>
      <c r="F3301" s="236" t="s">
        <v>9098</v>
      </c>
    </row>
    <row r="3302" spans="1:6" x14ac:dyDescent="0.25">
      <c r="A3302" s="236" t="s">
        <v>9099</v>
      </c>
      <c r="B3302" s="236">
        <v>10524</v>
      </c>
      <c r="C3302" s="236" t="s">
        <v>9091</v>
      </c>
      <c r="D3302" s="236">
        <v>18</v>
      </c>
      <c r="E3302" s="236" t="s">
        <v>8337</v>
      </c>
    </row>
    <row r="3303" spans="1:6" x14ac:dyDescent="0.25">
      <c r="A3303" s="236" t="s">
        <v>9100</v>
      </c>
      <c r="B3303" s="236">
        <v>10531</v>
      </c>
      <c r="C3303" s="236" t="s">
        <v>9091</v>
      </c>
      <c r="D3303" s="236">
        <v>18</v>
      </c>
      <c r="E3303" s="236" t="s">
        <v>8337</v>
      </c>
      <c r="F3303" s="236" t="s">
        <v>9101</v>
      </c>
    </row>
    <row r="3304" spans="1:6" x14ac:dyDescent="0.25">
      <c r="A3304" s="236" t="s">
        <v>9102</v>
      </c>
      <c r="B3304" s="236">
        <v>28750</v>
      </c>
      <c r="C3304" s="236" t="s">
        <v>9091</v>
      </c>
      <c r="D3304" s="236">
        <v>18</v>
      </c>
      <c r="E3304" s="236" t="s">
        <v>8337</v>
      </c>
    </row>
    <row r="3305" spans="1:6" x14ac:dyDescent="0.25">
      <c r="A3305" s="236" t="s">
        <v>9103</v>
      </c>
      <c r="B3305" s="236">
        <v>28775</v>
      </c>
      <c r="C3305" s="236" t="s">
        <v>9091</v>
      </c>
      <c r="D3305" s="236">
        <v>18</v>
      </c>
      <c r="E3305" s="236" t="s">
        <v>8337</v>
      </c>
    </row>
    <row r="3306" spans="1:6" x14ac:dyDescent="0.25">
      <c r="A3306" s="236" t="s">
        <v>9104</v>
      </c>
      <c r="B3306" s="236">
        <v>28786</v>
      </c>
      <c r="C3306" s="236" t="s">
        <v>9091</v>
      </c>
      <c r="D3306" s="236">
        <v>18</v>
      </c>
      <c r="E3306" s="236" t="s">
        <v>8337</v>
      </c>
    </row>
    <row r="3307" spans="1:6" x14ac:dyDescent="0.25">
      <c r="A3307" s="236" t="s">
        <v>9105</v>
      </c>
      <c r="B3307" s="236">
        <v>28677</v>
      </c>
      <c r="C3307" s="236" t="s">
        <v>9091</v>
      </c>
      <c r="D3307" s="236">
        <v>18</v>
      </c>
      <c r="E3307" s="236" t="s">
        <v>8337</v>
      </c>
    </row>
    <row r="3308" spans="1:6" x14ac:dyDescent="0.25">
      <c r="A3308" s="236" t="s">
        <v>9106</v>
      </c>
      <c r="B3308" s="236">
        <v>28663</v>
      </c>
      <c r="C3308" s="236" t="s">
        <v>9091</v>
      </c>
      <c r="D3308" s="236">
        <v>18</v>
      </c>
      <c r="E3308" s="236" t="s">
        <v>8337</v>
      </c>
    </row>
    <row r="3309" spans="1:6" x14ac:dyDescent="0.25">
      <c r="A3309" s="236" t="s">
        <v>9107</v>
      </c>
      <c r="B3309" s="236">
        <v>28650</v>
      </c>
      <c r="C3309" s="236" t="s">
        <v>9091</v>
      </c>
      <c r="D3309" s="236">
        <v>18</v>
      </c>
      <c r="E3309" s="236" t="s">
        <v>8337</v>
      </c>
    </row>
    <row r="3310" spans="1:6" x14ac:dyDescent="0.25">
      <c r="A3310" s="236" t="s">
        <v>9108</v>
      </c>
      <c r="B3310" s="236">
        <v>28637</v>
      </c>
      <c r="C3310" s="236" t="s">
        <v>9091</v>
      </c>
      <c r="D3310" s="236">
        <v>18</v>
      </c>
      <c r="E3310" s="236" t="s">
        <v>8337</v>
      </c>
    </row>
    <row r="3311" spans="1:6" x14ac:dyDescent="0.25">
      <c r="A3311" s="236" t="s">
        <v>9109</v>
      </c>
      <c r="B3311" s="236">
        <v>28716</v>
      </c>
      <c r="C3311" s="236" t="s">
        <v>9091</v>
      </c>
      <c r="D3311" s="236">
        <v>18</v>
      </c>
      <c r="E3311" s="236" t="s">
        <v>8337</v>
      </c>
    </row>
    <row r="3312" spans="1:6" x14ac:dyDescent="0.25">
      <c r="A3312" s="236" t="s">
        <v>9110</v>
      </c>
      <c r="B3312" s="236">
        <v>28703</v>
      </c>
      <c r="C3312" s="236" t="s">
        <v>9091</v>
      </c>
      <c r="D3312" s="236">
        <v>18</v>
      </c>
      <c r="E3312" s="236" t="s">
        <v>8337</v>
      </c>
    </row>
    <row r="3313" spans="1:6" x14ac:dyDescent="0.25">
      <c r="A3313" s="236" t="s">
        <v>9111</v>
      </c>
      <c r="B3313" s="236">
        <v>28690</v>
      </c>
      <c r="C3313" s="236" t="s">
        <v>9091</v>
      </c>
      <c r="D3313" s="236">
        <v>18</v>
      </c>
      <c r="E3313" s="236" t="s">
        <v>8337</v>
      </c>
    </row>
    <row r="3314" spans="1:6" x14ac:dyDescent="0.25">
      <c r="A3314" s="236" t="s">
        <v>9112</v>
      </c>
      <c r="B3314" s="236">
        <v>28549</v>
      </c>
      <c r="C3314" s="236" t="s">
        <v>9091</v>
      </c>
      <c r="D3314" s="236">
        <v>18</v>
      </c>
      <c r="E3314" s="236" t="s">
        <v>8337</v>
      </c>
      <c r="F3314" s="236" t="s">
        <v>8875</v>
      </c>
    </row>
    <row r="3315" spans="1:6" x14ac:dyDescent="0.25">
      <c r="A3315" s="236" t="s">
        <v>9113</v>
      </c>
      <c r="B3315" s="236">
        <v>29012</v>
      </c>
      <c r="C3315" s="236" t="s">
        <v>9091</v>
      </c>
      <c r="D3315" s="236">
        <v>18</v>
      </c>
      <c r="E3315" s="236" t="s">
        <v>8337</v>
      </c>
    </row>
    <row r="3316" spans="1:6" x14ac:dyDescent="0.25">
      <c r="A3316" s="236" t="s">
        <v>9114</v>
      </c>
      <c r="B3316" s="236">
        <v>29024</v>
      </c>
      <c r="C3316" s="236" t="s">
        <v>9091</v>
      </c>
      <c r="D3316" s="236">
        <v>18</v>
      </c>
      <c r="E3316" s="236" t="s">
        <v>8337</v>
      </c>
    </row>
    <row r="3317" spans="1:6" x14ac:dyDescent="0.25">
      <c r="A3317" s="236" t="s">
        <v>9115</v>
      </c>
      <c r="B3317" s="236">
        <v>29204</v>
      </c>
      <c r="C3317" s="236" t="s">
        <v>9091</v>
      </c>
      <c r="D3317" s="236">
        <v>18</v>
      </c>
      <c r="E3317" s="236" t="s">
        <v>8337</v>
      </c>
    </row>
    <row r="3318" spans="1:6" x14ac:dyDescent="0.25">
      <c r="A3318" s="236" t="s">
        <v>9116</v>
      </c>
      <c r="B3318" s="236">
        <v>11016</v>
      </c>
      <c r="C3318" s="236" t="s">
        <v>9091</v>
      </c>
      <c r="D3318" s="236">
        <v>18</v>
      </c>
      <c r="E3318" s="236" t="s">
        <v>8337</v>
      </c>
    </row>
    <row r="3319" spans="1:6" x14ac:dyDescent="0.25">
      <c r="A3319" s="236" t="s">
        <v>9117</v>
      </c>
      <c r="B3319" s="236">
        <v>11001</v>
      </c>
      <c r="C3319" s="236" t="s">
        <v>9091</v>
      </c>
      <c r="D3319" s="236">
        <v>18</v>
      </c>
      <c r="E3319" s="236" t="s">
        <v>8337</v>
      </c>
    </row>
    <row r="3320" spans="1:6" x14ac:dyDescent="0.25">
      <c r="A3320" s="236" t="s">
        <v>9118</v>
      </c>
      <c r="B3320" s="236">
        <v>11076</v>
      </c>
      <c r="C3320" s="236" t="s">
        <v>9091</v>
      </c>
      <c r="D3320" s="236">
        <v>18</v>
      </c>
      <c r="E3320" s="236" t="s">
        <v>8337</v>
      </c>
      <c r="F3320" s="236" t="s">
        <v>9119</v>
      </c>
    </row>
    <row r="3321" spans="1:6" x14ac:dyDescent="0.25">
      <c r="A3321" s="236" t="s">
        <v>9120</v>
      </c>
      <c r="B3321" s="236">
        <v>11136</v>
      </c>
      <c r="C3321" s="236" t="s">
        <v>9091</v>
      </c>
      <c r="D3321" s="236">
        <v>18</v>
      </c>
      <c r="E3321" s="236" t="s">
        <v>8337</v>
      </c>
    </row>
    <row r="3322" spans="1:6" x14ac:dyDescent="0.25">
      <c r="A3322" s="236" t="s">
        <v>9121</v>
      </c>
      <c r="B3322" s="236">
        <v>11205</v>
      </c>
      <c r="C3322" s="236" t="s">
        <v>9091</v>
      </c>
      <c r="D3322" s="236">
        <v>18</v>
      </c>
      <c r="E3322" s="236" t="s">
        <v>8337</v>
      </c>
      <c r="F3322" s="236" t="s">
        <v>9122</v>
      </c>
    </row>
    <row r="3323" spans="1:6" x14ac:dyDescent="0.25">
      <c r="A3323" s="236" t="s">
        <v>9123</v>
      </c>
      <c r="B3323" s="236">
        <v>29806</v>
      </c>
      <c r="C3323" s="236" t="s">
        <v>9091</v>
      </c>
      <c r="D3323" s="236">
        <v>18</v>
      </c>
      <c r="E3323" s="236" t="s">
        <v>8337</v>
      </c>
    </row>
    <row r="3324" spans="1:6" x14ac:dyDescent="0.25">
      <c r="A3324" s="236" t="s">
        <v>9124</v>
      </c>
      <c r="B3324" s="236">
        <v>30181</v>
      </c>
      <c r="C3324" s="236" t="s">
        <v>9091</v>
      </c>
      <c r="D3324" s="236">
        <v>18</v>
      </c>
      <c r="E3324" s="236" t="s">
        <v>8337</v>
      </c>
      <c r="F3324" s="236" t="s">
        <v>8501</v>
      </c>
    </row>
    <row r="3325" spans="1:6" x14ac:dyDescent="0.25">
      <c r="A3325" s="236" t="s">
        <v>9125</v>
      </c>
      <c r="B3325" s="236">
        <v>30102</v>
      </c>
      <c r="C3325" s="236" t="s">
        <v>9091</v>
      </c>
      <c r="D3325" s="236">
        <v>18</v>
      </c>
      <c r="E3325" s="236" t="s">
        <v>8337</v>
      </c>
    </row>
    <row r="3326" spans="1:6" x14ac:dyDescent="0.25">
      <c r="A3326" s="236" t="s">
        <v>9126</v>
      </c>
      <c r="B3326" s="236">
        <v>30173</v>
      </c>
      <c r="C3326" s="236" t="s">
        <v>9091</v>
      </c>
      <c r="D3326" s="236">
        <v>18</v>
      </c>
      <c r="E3326" s="236" t="s">
        <v>8337</v>
      </c>
      <c r="F3326" s="236" t="s">
        <v>8501</v>
      </c>
    </row>
    <row r="3327" spans="1:6" x14ac:dyDescent="0.25">
      <c r="A3327" s="236" t="s">
        <v>9127</v>
      </c>
      <c r="B3327" s="236">
        <v>31399</v>
      </c>
      <c r="C3327" s="236" t="s">
        <v>9091</v>
      </c>
      <c r="D3327" s="236">
        <v>18</v>
      </c>
      <c r="E3327" s="236" t="s">
        <v>8337</v>
      </c>
      <c r="F3327" s="236" t="s">
        <v>8501</v>
      </c>
    </row>
    <row r="3328" spans="1:6" x14ac:dyDescent="0.25">
      <c r="A3328" s="236" t="s">
        <v>9128</v>
      </c>
      <c r="B3328" s="236">
        <v>32717</v>
      </c>
      <c r="C3328" s="236" t="s">
        <v>9091</v>
      </c>
      <c r="D3328" s="236">
        <v>18</v>
      </c>
      <c r="E3328" s="236" t="s">
        <v>8337</v>
      </c>
      <c r="F3328" s="236" t="s">
        <v>9129</v>
      </c>
    </row>
    <row r="3329" spans="1:6" x14ac:dyDescent="0.25">
      <c r="A3329" s="236" t="s">
        <v>9130</v>
      </c>
      <c r="B3329" s="236">
        <v>32823</v>
      </c>
      <c r="C3329" s="236" t="s">
        <v>9091</v>
      </c>
      <c r="D3329" s="236">
        <v>18</v>
      </c>
      <c r="E3329" s="236" t="s">
        <v>8337</v>
      </c>
      <c r="F3329" s="236" t="s">
        <v>9122</v>
      </c>
    </row>
    <row r="3330" spans="1:6" x14ac:dyDescent="0.25">
      <c r="A3330" s="236" t="s">
        <v>9131</v>
      </c>
      <c r="B3330" s="236">
        <v>10989</v>
      </c>
      <c r="C3330" s="236" t="s">
        <v>9132</v>
      </c>
      <c r="D3330" s="236">
        <v>18</v>
      </c>
      <c r="E3330" s="236" t="s">
        <v>8337</v>
      </c>
    </row>
    <row r="3331" spans="1:6" x14ac:dyDescent="0.25">
      <c r="A3331" s="236" t="s">
        <v>9133</v>
      </c>
      <c r="B3331" s="236">
        <v>10988</v>
      </c>
      <c r="C3331" s="236" t="s">
        <v>9134</v>
      </c>
      <c r="D3331" s="236">
        <v>18</v>
      </c>
      <c r="E3331" s="236" t="s">
        <v>8337</v>
      </c>
    </row>
    <row r="3332" spans="1:6" x14ac:dyDescent="0.25">
      <c r="A3332" s="236" t="s">
        <v>9135</v>
      </c>
      <c r="B3332" s="236">
        <v>11006</v>
      </c>
      <c r="C3332" s="236" t="s">
        <v>9136</v>
      </c>
      <c r="D3332" s="236">
        <v>18</v>
      </c>
      <c r="E3332" s="236" t="s">
        <v>8337</v>
      </c>
    </row>
    <row r="3333" spans="1:6" x14ac:dyDescent="0.25">
      <c r="A3333" s="236" t="s">
        <v>9137</v>
      </c>
      <c r="B3333" s="236">
        <v>11068</v>
      </c>
      <c r="C3333" s="236" t="s">
        <v>9136</v>
      </c>
      <c r="D3333" s="236">
        <v>18</v>
      </c>
      <c r="E3333" s="236" t="s">
        <v>8337</v>
      </c>
    </row>
    <row r="3334" spans="1:6" x14ac:dyDescent="0.25">
      <c r="A3334" s="236" t="s">
        <v>9138</v>
      </c>
      <c r="B3334" s="236">
        <v>10872</v>
      </c>
      <c r="C3334" s="236" t="s">
        <v>9136</v>
      </c>
      <c r="D3334" s="236">
        <v>18</v>
      </c>
      <c r="E3334" s="236" t="s">
        <v>8337</v>
      </c>
      <c r="F3334" s="236" t="s">
        <v>8866</v>
      </c>
    </row>
    <row r="3335" spans="1:6" x14ac:dyDescent="0.25">
      <c r="A3335" s="236" t="s">
        <v>9139</v>
      </c>
      <c r="B3335" s="236">
        <v>10893</v>
      </c>
      <c r="C3335" s="236" t="s">
        <v>9136</v>
      </c>
      <c r="D3335" s="236">
        <v>18</v>
      </c>
      <c r="E3335" s="236" t="s">
        <v>8337</v>
      </c>
    </row>
    <row r="3336" spans="1:6" x14ac:dyDescent="0.25">
      <c r="A3336" s="236" t="s">
        <v>9140</v>
      </c>
      <c r="B3336" s="236">
        <v>10910</v>
      </c>
      <c r="C3336" s="236" t="s">
        <v>9136</v>
      </c>
      <c r="D3336" s="236">
        <v>18</v>
      </c>
      <c r="E3336" s="236" t="s">
        <v>8337</v>
      </c>
      <c r="F3336" s="236" t="s">
        <v>8674</v>
      </c>
    </row>
    <row r="3337" spans="1:6" x14ac:dyDescent="0.25">
      <c r="A3337" s="236" t="s">
        <v>9141</v>
      </c>
      <c r="B3337" s="236">
        <v>11302</v>
      </c>
      <c r="C3337" s="236" t="s">
        <v>9136</v>
      </c>
      <c r="D3337" s="236">
        <v>18</v>
      </c>
      <c r="E3337" s="236" t="s">
        <v>8337</v>
      </c>
    </row>
    <row r="3338" spans="1:6" x14ac:dyDescent="0.25">
      <c r="A3338" s="236" t="s">
        <v>9142</v>
      </c>
      <c r="B3338" s="236">
        <v>28623</v>
      </c>
      <c r="C3338" s="236" t="s">
        <v>9136</v>
      </c>
      <c r="D3338" s="236">
        <v>18</v>
      </c>
      <c r="E3338" s="236" t="s">
        <v>8337</v>
      </c>
      <c r="F3338" s="236" t="s">
        <v>9143</v>
      </c>
    </row>
    <row r="3339" spans="1:6" x14ac:dyDescent="0.25">
      <c r="A3339" s="236" t="s">
        <v>9144</v>
      </c>
      <c r="B3339" s="236">
        <v>10567</v>
      </c>
      <c r="C3339" s="236" t="s">
        <v>9136</v>
      </c>
      <c r="D3339" s="236">
        <v>18</v>
      </c>
      <c r="E3339" s="236" t="s">
        <v>8337</v>
      </c>
    </row>
    <row r="3340" spans="1:6" x14ac:dyDescent="0.25">
      <c r="A3340" s="236" t="s">
        <v>9145</v>
      </c>
      <c r="B3340" s="236">
        <v>10578</v>
      </c>
      <c r="C3340" s="236" t="s">
        <v>9136</v>
      </c>
      <c r="D3340" s="236">
        <v>18</v>
      </c>
      <c r="E3340" s="236" t="s">
        <v>8337</v>
      </c>
    </row>
    <row r="3341" spans="1:6" x14ac:dyDescent="0.25">
      <c r="A3341" s="236" t="s">
        <v>9146</v>
      </c>
      <c r="B3341" s="236">
        <v>10595</v>
      </c>
      <c r="C3341" s="236" t="s">
        <v>9136</v>
      </c>
      <c r="D3341" s="236">
        <v>18</v>
      </c>
      <c r="E3341" s="236" t="s">
        <v>8337</v>
      </c>
    </row>
    <row r="3342" spans="1:6" x14ac:dyDescent="0.25">
      <c r="A3342" s="236" t="s">
        <v>9147</v>
      </c>
      <c r="B3342" s="236">
        <v>10686</v>
      </c>
      <c r="C3342" s="236" t="s">
        <v>9136</v>
      </c>
      <c r="D3342" s="236">
        <v>18</v>
      </c>
      <c r="E3342" s="236" t="s">
        <v>8337</v>
      </c>
      <c r="F3342" s="236" t="s">
        <v>9148</v>
      </c>
    </row>
    <row r="3343" spans="1:6" x14ac:dyDescent="0.25">
      <c r="A3343" s="236" t="s">
        <v>9149</v>
      </c>
      <c r="B3343" s="236">
        <v>10199</v>
      </c>
      <c r="C3343" s="236" t="s">
        <v>9136</v>
      </c>
      <c r="D3343" s="236">
        <v>18</v>
      </c>
      <c r="E3343" s="236" t="s">
        <v>8337</v>
      </c>
    </row>
    <row r="3344" spans="1:6" x14ac:dyDescent="0.25">
      <c r="A3344" s="236" t="s">
        <v>9150</v>
      </c>
      <c r="B3344" s="236">
        <v>29407</v>
      </c>
      <c r="C3344" s="236" t="s">
        <v>9151</v>
      </c>
      <c r="D3344" s="236">
        <v>18</v>
      </c>
      <c r="E3344" s="236" t="s">
        <v>8337</v>
      </c>
    </row>
    <row r="3345" spans="1:6" x14ac:dyDescent="0.25">
      <c r="A3345" s="236" t="s">
        <v>9152</v>
      </c>
      <c r="B3345" s="236">
        <v>35647</v>
      </c>
      <c r="C3345" s="236" t="s">
        <v>9153</v>
      </c>
      <c r="D3345" s="236">
        <v>18</v>
      </c>
      <c r="E3345" s="236" t="s">
        <v>8337</v>
      </c>
      <c r="F3345" s="236" t="s">
        <v>9154</v>
      </c>
    </row>
    <row r="3346" spans="1:6" x14ac:dyDescent="0.25">
      <c r="A3346" s="236" t="s">
        <v>9155</v>
      </c>
      <c r="B3346" s="236">
        <v>29647</v>
      </c>
      <c r="C3346" s="236" t="s">
        <v>9156</v>
      </c>
      <c r="D3346" s="236">
        <v>18</v>
      </c>
      <c r="E3346" s="236" t="s">
        <v>8337</v>
      </c>
      <c r="F3346" s="236" t="s">
        <v>9157</v>
      </c>
    </row>
    <row r="3347" spans="1:6" x14ac:dyDescent="0.25">
      <c r="A3347" s="236" t="s">
        <v>9158</v>
      </c>
      <c r="B3347" s="236">
        <v>10653</v>
      </c>
      <c r="C3347" s="236" t="s">
        <v>9156</v>
      </c>
      <c r="D3347" s="236">
        <v>18</v>
      </c>
      <c r="E3347" s="236" t="s">
        <v>8337</v>
      </c>
      <c r="F3347" s="236" t="s">
        <v>9159</v>
      </c>
    </row>
    <row r="3348" spans="1:6" x14ac:dyDescent="0.25">
      <c r="A3348" s="236" t="s">
        <v>9160</v>
      </c>
      <c r="B3348" s="236">
        <v>11211</v>
      </c>
      <c r="C3348" s="236" t="s">
        <v>9161</v>
      </c>
      <c r="D3348" s="236">
        <v>18</v>
      </c>
      <c r="E3348" s="236" t="s">
        <v>8337</v>
      </c>
      <c r="F3348" s="236" t="s">
        <v>9162</v>
      </c>
    </row>
    <row r="3349" spans="1:6" x14ac:dyDescent="0.25">
      <c r="A3349" s="236" t="s">
        <v>9163</v>
      </c>
      <c r="B3349" s="236">
        <v>11231</v>
      </c>
      <c r="C3349" s="236" t="s">
        <v>2606</v>
      </c>
      <c r="D3349" s="236">
        <v>18</v>
      </c>
      <c r="E3349" s="236" t="s">
        <v>8337</v>
      </c>
    </row>
    <row r="3350" spans="1:6" x14ac:dyDescent="0.25">
      <c r="A3350" s="236" t="s">
        <v>9164</v>
      </c>
      <c r="B3350" s="236">
        <v>11128</v>
      </c>
      <c r="C3350" s="236" t="s">
        <v>2606</v>
      </c>
      <c r="D3350" s="236">
        <v>18</v>
      </c>
      <c r="E3350" s="236" t="s">
        <v>8337</v>
      </c>
    </row>
    <row r="3351" spans="1:6" x14ac:dyDescent="0.25">
      <c r="A3351" s="236" t="s">
        <v>9165</v>
      </c>
      <c r="B3351" s="236">
        <v>11133</v>
      </c>
      <c r="C3351" s="236" t="s">
        <v>2606</v>
      </c>
      <c r="D3351" s="236">
        <v>18</v>
      </c>
      <c r="E3351" s="236" t="s">
        <v>8337</v>
      </c>
      <c r="F3351" s="236" t="s">
        <v>8896</v>
      </c>
    </row>
    <row r="3352" spans="1:6" x14ac:dyDescent="0.25">
      <c r="A3352" s="236" t="s">
        <v>9166</v>
      </c>
      <c r="B3352" s="236">
        <v>11110</v>
      </c>
      <c r="C3352" s="236" t="s">
        <v>2606</v>
      </c>
      <c r="D3352" s="236">
        <v>18</v>
      </c>
      <c r="E3352" s="236" t="s">
        <v>8337</v>
      </c>
      <c r="F3352" s="236" t="s">
        <v>9167</v>
      </c>
    </row>
    <row r="3353" spans="1:6" x14ac:dyDescent="0.25">
      <c r="A3353" s="236" t="s">
        <v>9168</v>
      </c>
      <c r="B3353" s="236">
        <v>11227</v>
      </c>
      <c r="C3353" s="236" t="s">
        <v>2606</v>
      </c>
      <c r="D3353" s="236">
        <v>18</v>
      </c>
      <c r="E3353" s="236" t="s">
        <v>8337</v>
      </c>
    </row>
    <row r="3354" spans="1:6" x14ac:dyDescent="0.25">
      <c r="A3354" s="236" t="s">
        <v>9169</v>
      </c>
      <c r="B3354" s="236">
        <v>11261</v>
      </c>
      <c r="C3354" s="236" t="s">
        <v>2606</v>
      </c>
      <c r="D3354" s="236">
        <v>18</v>
      </c>
      <c r="E3354" s="236" t="s">
        <v>8337</v>
      </c>
    </row>
    <row r="3355" spans="1:6" x14ac:dyDescent="0.25">
      <c r="A3355" s="236" t="s">
        <v>9170</v>
      </c>
      <c r="B3355" s="236">
        <v>11263</v>
      </c>
      <c r="C3355" s="236" t="s">
        <v>2606</v>
      </c>
      <c r="D3355" s="236">
        <v>18</v>
      </c>
      <c r="E3355" s="236" t="s">
        <v>8337</v>
      </c>
    </row>
    <row r="3356" spans="1:6" x14ac:dyDescent="0.25">
      <c r="A3356" s="236" t="s">
        <v>9171</v>
      </c>
      <c r="B3356" s="236">
        <v>11273</v>
      </c>
      <c r="C3356" s="236" t="s">
        <v>2606</v>
      </c>
      <c r="D3356" s="236">
        <v>18</v>
      </c>
      <c r="E3356" s="236" t="s">
        <v>8337</v>
      </c>
      <c r="F3356" s="236" t="s">
        <v>9172</v>
      </c>
    </row>
    <row r="3357" spans="1:6" x14ac:dyDescent="0.25">
      <c r="A3357" s="236" t="s">
        <v>9173</v>
      </c>
      <c r="B3357" s="236">
        <v>28339</v>
      </c>
      <c r="C3357" s="236" t="s">
        <v>2606</v>
      </c>
      <c r="D3357" s="236">
        <v>18</v>
      </c>
      <c r="E3357" s="236" t="s">
        <v>8337</v>
      </c>
      <c r="F3357" s="236" t="s">
        <v>9174</v>
      </c>
    </row>
    <row r="3358" spans="1:6" x14ac:dyDescent="0.25">
      <c r="A3358" s="236" t="s">
        <v>9175</v>
      </c>
      <c r="B3358" s="236">
        <v>10908</v>
      </c>
      <c r="C3358" s="236" t="s">
        <v>2606</v>
      </c>
      <c r="D3358" s="236">
        <v>18</v>
      </c>
      <c r="E3358" s="236" t="s">
        <v>8337</v>
      </c>
    </row>
    <row r="3359" spans="1:6" x14ac:dyDescent="0.25">
      <c r="A3359" s="236" t="s">
        <v>9176</v>
      </c>
      <c r="B3359" s="236">
        <v>10877</v>
      </c>
      <c r="C3359" s="236" t="s">
        <v>2606</v>
      </c>
      <c r="D3359" s="236">
        <v>18</v>
      </c>
      <c r="E3359" s="236" t="s">
        <v>8337</v>
      </c>
    </row>
    <row r="3360" spans="1:6" x14ac:dyDescent="0.25">
      <c r="A3360" s="236" t="s">
        <v>9177</v>
      </c>
      <c r="B3360" s="236">
        <v>10915</v>
      </c>
      <c r="C3360" s="236" t="s">
        <v>2606</v>
      </c>
      <c r="D3360" s="236">
        <v>18</v>
      </c>
      <c r="E3360" s="236" t="s">
        <v>8337</v>
      </c>
    </row>
    <row r="3361" spans="1:6" x14ac:dyDescent="0.25">
      <c r="A3361" s="236" t="s">
        <v>9178</v>
      </c>
      <c r="B3361" s="236">
        <v>10926</v>
      </c>
      <c r="C3361" s="236" t="s">
        <v>2606</v>
      </c>
      <c r="D3361" s="236">
        <v>18</v>
      </c>
      <c r="E3361" s="236" t="s">
        <v>8337</v>
      </c>
    </row>
    <row r="3362" spans="1:6" x14ac:dyDescent="0.25">
      <c r="A3362" s="236" t="s">
        <v>9179</v>
      </c>
      <c r="B3362" s="236">
        <v>10952</v>
      </c>
      <c r="C3362" s="236" t="s">
        <v>2606</v>
      </c>
      <c r="D3362" s="236">
        <v>18</v>
      </c>
      <c r="E3362" s="236" t="s">
        <v>8337</v>
      </c>
      <c r="F3362" s="236" t="s">
        <v>8668</v>
      </c>
    </row>
    <row r="3363" spans="1:6" x14ac:dyDescent="0.25">
      <c r="A3363" s="236" t="s">
        <v>9180</v>
      </c>
      <c r="B3363" s="236">
        <v>28911</v>
      </c>
      <c r="C3363" s="236" t="s">
        <v>2606</v>
      </c>
      <c r="D3363" s="236">
        <v>18</v>
      </c>
      <c r="E3363" s="236" t="s">
        <v>8337</v>
      </c>
    </row>
    <row r="3364" spans="1:6" x14ac:dyDescent="0.25">
      <c r="A3364" s="236" t="s">
        <v>9181</v>
      </c>
      <c r="B3364" s="236">
        <v>29660</v>
      </c>
      <c r="C3364" s="236" t="s">
        <v>2606</v>
      </c>
      <c r="D3364" s="236">
        <v>18</v>
      </c>
      <c r="E3364" s="236" t="s">
        <v>8337</v>
      </c>
    </row>
    <row r="3365" spans="1:6" x14ac:dyDescent="0.25">
      <c r="A3365" s="236" t="s">
        <v>9182</v>
      </c>
      <c r="B3365" s="236">
        <v>29781</v>
      </c>
      <c r="C3365" s="236" t="s">
        <v>2606</v>
      </c>
      <c r="D3365" s="236">
        <v>18</v>
      </c>
      <c r="E3365" s="236" t="s">
        <v>8337</v>
      </c>
    </row>
    <row r="3366" spans="1:6" x14ac:dyDescent="0.25">
      <c r="A3366" s="236" t="s">
        <v>9183</v>
      </c>
      <c r="B3366" s="236">
        <v>29633</v>
      </c>
      <c r="C3366" s="236" t="s">
        <v>2606</v>
      </c>
      <c r="D3366" s="236">
        <v>18</v>
      </c>
      <c r="E3366" s="236" t="s">
        <v>8337</v>
      </c>
    </row>
    <row r="3367" spans="1:6" x14ac:dyDescent="0.25">
      <c r="A3367" s="236" t="s">
        <v>9184</v>
      </c>
      <c r="B3367" s="236">
        <v>29618</v>
      </c>
      <c r="C3367" s="236" t="s">
        <v>2606</v>
      </c>
      <c r="D3367" s="236">
        <v>18</v>
      </c>
      <c r="E3367" s="236" t="s">
        <v>8337</v>
      </c>
      <c r="F3367" s="236" t="s">
        <v>9185</v>
      </c>
    </row>
    <row r="3368" spans="1:6" x14ac:dyDescent="0.25">
      <c r="A3368" s="236" t="s">
        <v>9186</v>
      </c>
      <c r="B3368" s="236">
        <v>29456</v>
      </c>
      <c r="C3368" s="236" t="s">
        <v>2606</v>
      </c>
      <c r="D3368" s="236">
        <v>18</v>
      </c>
      <c r="E3368" s="236" t="s">
        <v>8337</v>
      </c>
    </row>
    <row r="3369" spans="1:6" x14ac:dyDescent="0.25">
      <c r="A3369" s="236" t="s">
        <v>9187</v>
      </c>
      <c r="B3369" s="236">
        <v>29337</v>
      </c>
      <c r="C3369" s="236" t="s">
        <v>2606</v>
      </c>
      <c r="D3369" s="236">
        <v>18</v>
      </c>
      <c r="E3369" s="236" t="s">
        <v>8337</v>
      </c>
    </row>
    <row r="3370" spans="1:6" x14ac:dyDescent="0.25">
      <c r="A3370" s="236" t="s">
        <v>9188</v>
      </c>
      <c r="B3370" s="236">
        <v>29934</v>
      </c>
      <c r="C3370" s="236" t="s">
        <v>2606</v>
      </c>
      <c r="D3370" s="236">
        <v>18</v>
      </c>
      <c r="E3370" s="236" t="s">
        <v>8337</v>
      </c>
      <c r="F3370" s="236" t="s">
        <v>9189</v>
      </c>
    </row>
    <row r="3371" spans="1:6" x14ac:dyDescent="0.25">
      <c r="A3371" s="236" t="s">
        <v>9190</v>
      </c>
      <c r="B3371" s="236">
        <v>29899</v>
      </c>
      <c r="C3371" s="236" t="s">
        <v>2606</v>
      </c>
      <c r="D3371" s="236">
        <v>18</v>
      </c>
      <c r="E3371" s="236" t="s">
        <v>8337</v>
      </c>
    </row>
    <row r="3372" spans="1:6" x14ac:dyDescent="0.25">
      <c r="A3372" s="236" t="s">
        <v>9191</v>
      </c>
      <c r="B3372" s="236">
        <v>29903</v>
      </c>
      <c r="C3372" s="236" t="s">
        <v>2606</v>
      </c>
      <c r="D3372" s="236">
        <v>18</v>
      </c>
      <c r="E3372" s="236" t="s">
        <v>8337</v>
      </c>
    </row>
    <row r="3373" spans="1:6" x14ac:dyDescent="0.25">
      <c r="A3373" s="236" t="s">
        <v>9192</v>
      </c>
      <c r="B3373" s="236">
        <v>30240</v>
      </c>
      <c r="C3373" s="236" t="s">
        <v>2606</v>
      </c>
      <c r="D3373" s="236">
        <v>18</v>
      </c>
      <c r="E3373" s="236" t="s">
        <v>8337</v>
      </c>
    </row>
    <row r="3374" spans="1:6" x14ac:dyDescent="0.25">
      <c r="A3374" s="236" t="s">
        <v>9193</v>
      </c>
      <c r="B3374" s="236">
        <v>30306</v>
      </c>
      <c r="C3374" s="236" t="s">
        <v>2606</v>
      </c>
      <c r="D3374" s="236">
        <v>18</v>
      </c>
      <c r="E3374" s="236" t="s">
        <v>8337</v>
      </c>
      <c r="F3374" s="236" t="s">
        <v>9194</v>
      </c>
    </row>
    <row r="3375" spans="1:6" x14ac:dyDescent="0.25">
      <c r="A3375" s="236" t="s">
        <v>9195</v>
      </c>
      <c r="B3375" s="236">
        <v>10599</v>
      </c>
      <c r="C3375" s="236" t="s">
        <v>2606</v>
      </c>
      <c r="D3375" s="236">
        <v>18</v>
      </c>
      <c r="E3375" s="236" t="s">
        <v>8337</v>
      </c>
    </row>
    <row r="3376" spans="1:6" x14ac:dyDescent="0.25">
      <c r="A3376" s="236" t="s">
        <v>9196</v>
      </c>
      <c r="B3376" s="236">
        <v>10581</v>
      </c>
      <c r="C3376" s="236" t="s">
        <v>2606</v>
      </c>
      <c r="D3376" s="236">
        <v>18</v>
      </c>
      <c r="E3376" s="236" t="s">
        <v>8337</v>
      </c>
    </row>
    <row r="3377" spans="1:6" x14ac:dyDescent="0.25">
      <c r="A3377" s="236" t="s">
        <v>9197</v>
      </c>
      <c r="B3377" s="236">
        <v>32506</v>
      </c>
      <c r="C3377" s="236" t="s">
        <v>2606</v>
      </c>
      <c r="D3377" s="236">
        <v>18</v>
      </c>
      <c r="E3377" s="236" t="s">
        <v>8337</v>
      </c>
    </row>
    <row r="3378" spans="1:6" x14ac:dyDescent="0.25">
      <c r="A3378" s="236" t="s">
        <v>9198</v>
      </c>
      <c r="B3378" s="236">
        <v>32508</v>
      </c>
      <c r="C3378" s="236" t="s">
        <v>2606</v>
      </c>
      <c r="D3378" s="236">
        <v>18</v>
      </c>
      <c r="E3378" s="236" t="s">
        <v>8337</v>
      </c>
      <c r="F3378" s="236" t="s">
        <v>9199</v>
      </c>
    </row>
    <row r="3379" spans="1:6" x14ac:dyDescent="0.25">
      <c r="A3379" s="236" t="s">
        <v>9200</v>
      </c>
      <c r="B3379" s="236">
        <v>32512</v>
      </c>
      <c r="C3379" s="236" t="s">
        <v>2606</v>
      </c>
      <c r="D3379" s="236">
        <v>18</v>
      </c>
      <c r="E3379" s="236" t="s">
        <v>8337</v>
      </c>
    </row>
    <row r="3380" spans="1:6" x14ac:dyDescent="0.25">
      <c r="A3380" s="236" t="s">
        <v>9201</v>
      </c>
      <c r="B3380" s="236">
        <v>32499</v>
      </c>
      <c r="C3380" s="236" t="s">
        <v>2606</v>
      </c>
      <c r="D3380" s="236">
        <v>18</v>
      </c>
      <c r="E3380" s="236" t="s">
        <v>8337</v>
      </c>
    </row>
    <row r="3381" spans="1:6" x14ac:dyDescent="0.25">
      <c r="A3381" s="236" t="s">
        <v>9202</v>
      </c>
      <c r="B3381" s="236">
        <v>32581</v>
      </c>
      <c r="C3381" s="236" t="s">
        <v>2606</v>
      </c>
      <c r="D3381" s="236">
        <v>18</v>
      </c>
      <c r="E3381" s="236" t="s">
        <v>8337</v>
      </c>
      <c r="F3381" s="236" t="s">
        <v>8668</v>
      </c>
    </row>
    <row r="3382" spans="1:6" x14ac:dyDescent="0.25">
      <c r="A3382" s="236" t="s">
        <v>9203</v>
      </c>
      <c r="B3382" s="236">
        <v>32560</v>
      </c>
      <c r="C3382" s="236" t="s">
        <v>2606</v>
      </c>
      <c r="D3382" s="236">
        <v>18</v>
      </c>
      <c r="E3382" s="236" t="s">
        <v>8337</v>
      </c>
    </row>
    <row r="3383" spans="1:6" x14ac:dyDescent="0.25">
      <c r="A3383" s="236" t="s">
        <v>9204</v>
      </c>
      <c r="B3383" s="236">
        <v>30861</v>
      </c>
      <c r="C3383" s="236" t="s">
        <v>2606</v>
      </c>
      <c r="D3383" s="236">
        <v>18</v>
      </c>
      <c r="E3383" s="236" t="s">
        <v>8337</v>
      </c>
    </row>
    <row r="3384" spans="1:6" x14ac:dyDescent="0.25">
      <c r="A3384" s="236" t="s">
        <v>9205</v>
      </c>
      <c r="B3384" s="236">
        <v>32383</v>
      </c>
      <c r="C3384" s="236" t="s">
        <v>2606</v>
      </c>
      <c r="D3384" s="236">
        <v>18</v>
      </c>
      <c r="E3384" s="236" t="s">
        <v>8337</v>
      </c>
      <c r="F3384" s="236" t="s">
        <v>9194</v>
      </c>
    </row>
    <row r="3385" spans="1:6" x14ac:dyDescent="0.25">
      <c r="A3385" s="236" t="s">
        <v>9206</v>
      </c>
      <c r="B3385" s="236">
        <v>31619</v>
      </c>
      <c r="C3385" s="236" t="s">
        <v>2606</v>
      </c>
      <c r="D3385" s="236">
        <v>18</v>
      </c>
      <c r="E3385" s="236" t="s">
        <v>8337</v>
      </c>
    </row>
    <row r="3386" spans="1:6" x14ac:dyDescent="0.25">
      <c r="A3386" s="236" t="s">
        <v>9207</v>
      </c>
      <c r="B3386" s="236">
        <v>31776</v>
      </c>
      <c r="C3386" s="236" t="s">
        <v>2606</v>
      </c>
      <c r="D3386" s="236">
        <v>18</v>
      </c>
      <c r="E3386" s="236" t="s">
        <v>8337</v>
      </c>
      <c r="F3386" s="236" t="s">
        <v>9208</v>
      </c>
    </row>
    <row r="3387" spans="1:6" x14ac:dyDescent="0.25">
      <c r="A3387" s="236" t="s">
        <v>9209</v>
      </c>
      <c r="B3387" s="236">
        <v>35000</v>
      </c>
      <c r="C3387" s="236" t="s">
        <v>2606</v>
      </c>
      <c r="D3387" s="236">
        <v>18</v>
      </c>
      <c r="E3387" s="236" t="s">
        <v>8337</v>
      </c>
      <c r="F3387" s="236" t="s">
        <v>9210</v>
      </c>
    </row>
    <row r="3388" spans="1:6" x14ac:dyDescent="0.25">
      <c r="A3388" s="236" t="s">
        <v>9211</v>
      </c>
      <c r="B3388" s="236">
        <v>34816</v>
      </c>
      <c r="C3388" s="236" t="s">
        <v>2606</v>
      </c>
      <c r="D3388" s="236">
        <v>18</v>
      </c>
      <c r="E3388" s="236" t="s">
        <v>8337</v>
      </c>
    </row>
    <row r="3389" spans="1:6" x14ac:dyDescent="0.25">
      <c r="A3389" s="236" t="s">
        <v>9212</v>
      </c>
      <c r="B3389" s="236">
        <v>34135</v>
      </c>
      <c r="C3389" s="236" t="s">
        <v>2606</v>
      </c>
      <c r="D3389" s="236">
        <v>18</v>
      </c>
      <c r="E3389" s="236" t="s">
        <v>8337</v>
      </c>
    </row>
    <row r="3390" spans="1:6" x14ac:dyDescent="0.25">
      <c r="A3390" s="236" t="s">
        <v>9213</v>
      </c>
      <c r="B3390" s="236">
        <v>34149</v>
      </c>
      <c r="C3390" s="236" t="s">
        <v>2606</v>
      </c>
      <c r="D3390" s="236">
        <v>18</v>
      </c>
      <c r="E3390" s="236" t="s">
        <v>8337</v>
      </c>
      <c r="F3390" s="236" t="s">
        <v>9214</v>
      </c>
    </row>
    <row r="3391" spans="1:6" x14ac:dyDescent="0.25">
      <c r="A3391" s="236" t="s">
        <v>9215</v>
      </c>
      <c r="B3391" s="236">
        <v>34161</v>
      </c>
      <c r="C3391" s="236" t="s">
        <v>2606</v>
      </c>
      <c r="D3391" s="236">
        <v>18</v>
      </c>
      <c r="E3391" s="236" t="s">
        <v>8337</v>
      </c>
    </row>
    <row r="3392" spans="1:6" x14ac:dyDescent="0.25">
      <c r="A3392" s="236" t="s">
        <v>9216</v>
      </c>
      <c r="B3392" s="236">
        <v>33699</v>
      </c>
      <c r="C3392" s="236" t="s">
        <v>2606</v>
      </c>
      <c r="D3392" s="236">
        <v>18</v>
      </c>
      <c r="E3392" s="236" t="s">
        <v>8337</v>
      </c>
    </row>
    <row r="3393" spans="1:6" x14ac:dyDescent="0.25">
      <c r="A3393" s="236" t="s">
        <v>9217</v>
      </c>
      <c r="B3393" s="236">
        <v>33702</v>
      </c>
      <c r="C3393" s="236" t="s">
        <v>2606</v>
      </c>
      <c r="D3393" s="236">
        <v>18</v>
      </c>
      <c r="E3393" s="236" t="s">
        <v>8337</v>
      </c>
    </row>
    <row r="3394" spans="1:6" x14ac:dyDescent="0.25">
      <c r="A3394" s="236" t="s">
        <v>9218</v>
      </c>
      <c r="B3394" s="236">
        <v>33708</v>
      </c>
      <c r="C3394" s="236" t="s">
        <v>2606</v>
      </c>
      <c r="D3394" s="236">
        <v>18</v>
      </c>
      <c r="E3394" s="236" t="s">
        <v>8337</v>
      </c>
    </row>
    <row r="3395" spans="1:6" x14ac:dyDescent="0.25">
      <c r="A3395" s="236" t="s">
        <v>9219</v>
      </c>
      <c r="B3395" s="236">
        <v>33696</v>
      </c>
      <c r="C3395" s="236" t="s">
        <v>2606</v>
      </c>
      <c r="D3395" s="236">
        <v>18</v>
      </c>
      <c r="E3395" s="236" t="s">
        <v>8337</v>
      </c>
    </row>
    <row r="3396" spans="1:6" x14ac:dyDescent="0.25">
      <c r="A3396" s="236" t="s">
        <v>9220</v>
      </c>
      <c r="B3396" s="236">
        <v>33560</v>
      </c>
      <c r="C3396" s="236" t="s">
        <v>2606</v>
      </c>
      <c r="D3396" s="236">
        <v>18</v>
      </c>
      <c r="E3396" s="236" t="s">
        <v>8337</v>
      </c>
    </row>
    <row r="3397" spans="1:6" x14ac:dyDescent="0.25">
      <c r="A3397" s="236" t="s">
        <v>9221</v>
      </c>
      <c r="B3397" s="236">
        <v>36260</v>
      </c>
      <c r="C3397" s="236" t="s">
        <v>2606</v>
      </c>
      <c r="D3397" s="236">
        <v>18</v>
      </c>
      <c r="E3397" s="236" t="s">
        <v>8337</v>
      </c>
      <c r="F3397" s="236" t="s">
        <v>9222</v>
      </c>
    </row>
    <row r="3398" spans="1:6" x14ac:dyDescent="0.25">
      <c r="A3398" s="236" t="s">
        <v>9223</v>
      </c>
      <c r="B3398" s="236">
        <v>38603</v>
      </c>
      <c r="C3398" s="236" t="s">
        <v>2606</v>
      </c>
      <c r="D3398" s="236">
        <v>18</v>
      </c>
      <c r="E3398" s="236" t="s">
        <v>8337</v>
      </c>
    </row>
    <row r="3399" spans="1:6" x14ac:dyDescent="0.25">
      <c r="A3399" s="236" t="s">
        <v>9224</v>
      </c>
      <c r="B3399" s="236">
        <v>38616</v>
      </c>
      <c r="C3399" s="236" t="s">
        <v>2606</v>
      </c>
      <c r="D3399" s="236">
        <v>18</v>
      </c>
      <c r="E3399" s="236" t="s">
        <v>8337</v>
      </c>
    </row>
    <row r="3400" spans="1:6" x14ac:dyDescent="0.25">
      <c r="A3400" s="236" t="s">
        <v>9225</v>
      </c>
      <c r="B3400" s="236">
        <v>36137</v>
      </c>
      <c r="C3400" s="236" t="s">
        <v>9226</v>
      </c>
      <c r="D3400" s="236">
        <v>18</v>
      </c>
      <c r="E3400" s="236" t="s">
        <v>8337</v>
      </c>
      <c r="F3400" s="236" t="s">
        <v>9227</v>
      </c>
    </row>
    <row r="3401" spans="1:6" x14ac:dyDescent="0.25">
      <c r="A3401" s="236" t="s">
        <v>9228</v>
      </c>
      <c r="B3401" s="236">
        <v>29121</v>
      </c>
      <c r="C3401" s="236" t="s">
        <v>9229</v>
      </c>
      <c r="D3401" s="236">
        <v>18</v>
      </c>
      <c r="E3401" s="236" t="s">
        <v>8337</v>
      </c>
      <c r="F3401" s="236" t="s">
        <v>9230</v>
      </c>
    </row>
    <row r="3402" spans="1:6" x14ac:dyDescent="0.25">
      <c r="A3402" s="236" t="s">
        <v>9231</v>
      </c>
      <c r="B3402" s="236">
        <v>28535</v>
      </c>
      <c r="C3402" s="236" t="s">
        <v>9229</v>
      </c>
      <c r="D3402" s="236">
        <v>18</v>
      </c>
      <c r="E3402" s="236" t="s">
        <v>8337</v>
      </c>
      <c r="F3402" s="236" t="s">
        <v>9232</v>
      </c>
    </row>
    <row r="3403" spans="1:6" x14ac:dyDescent="0.25">
      <c r="A3403" s="236" t="s">
        <v>9233</v>
      </c>
      <c r="B3403" s="236">
        <v>28876</v>
      </c>
      <c r="C3403" s="236" t="s">
        <v>1584</v>
      </c>
      <c r="D3403" s="236">
        <v>18</v>
      </c>
      <c r="E3403" s="236" t="s">
        <v>8337</v>
      </c>
    </row>
    <row r="3404" spans="1:6" x14ac:dyDescent="0.25">
      <c r="A3404" s="236" t="s">
        <v>9234</v>
      </c>
      <c r="B3404" s="236">
        <v>10884</v>
      </c>
      <c r="C3404" s="236" t="s">
        <v>1584</v>
      </c>
      <c r="D3404" s="236">
        <v>18</v>
      </c>
      <c r="E3404" s="236" t="s">
        <v>8337</v>
      </c>
    </row>
    <row r="3405" spans="1:6" x14ac:dyDescent="0.25">
      <c r="A3405" s="236" t="s">
        <v>9235</v>
      </c>
      <c r="B3405" s="236">
        <v>11122</v>
      </c>
      <c r="C3405" s="236" t="s">
        <v>1584</v>
      </c>
      <c r="D3405" s="236">
        <v>18</v>
      </c>
      <c r="E3405" s="236" t="s">
        <v>8337</v>
      </c>
    </row>
    <row r="3406" spans="1:6" x14ac:dyDescent="0.25">
      <c r="A3406" s="236" t="s">
        <v>9236</v>
      </c>
      <c r="B3406" s="236">
        <v>11212</v>
      </c>
      <c r="C3406" s="236" t="s">
        <v>1584</v>
      </c>
      <c r="D3406" s="236">
        <v>18</v>
      </c>
      <c r="E3406" s="236" t="s">
        <v>8337</v>
      </c>
      <c r="F3406" s="236" t="s">
        <v>8668</v>
      </c>
    </row>
    <row r="3407" spans="1:6" x14ac:dyDescent="0.25">
      <c r="A3407" s="236" t="s">
        <v>9237</v>
      </c>
      <c r="B3407" s="236">
        <v>11203</v>
      </c>
      <c r="C3407" s="236" t="s">
        <v>1584</v>
      </c>
      <c r="D3407" s="236">
        <v>18</v>
      </c>
      <c r="E3407" s="236" t="s">
        <v>8337</v>
      </c>
    </row>
    <row r="3408" spans="1:6" x14ac:dyDescent="0.25">
      <c r="A3408" s="236" t="s">
        <v>9238</v>
      </c>
      <c r="B3408" s="236">
        <v>10505</v>
      </c>
      <c r="C3408" s="236" t="s">
        <v>1584</v>
      </c>
      <c r="D3408" s="236">
        <v>18</v>
      </c>
      <c r="E3408" s="236" t="s">
        <v>8337</v>
      </c>
    </row>
    <row r="3409" spans="1:6" x14ac:dyDescent="0.25">
      <c r="A3409" s="236" t="s">
        <v>9239</v>
      </c>
      <c r="B3409" s="236">
        <v>11026</v>
      </c>
      <c r="C3409" s="236" t="s">
        <v>9240</v>
      </c>
      <c r="D3409" s="236">
        <v>18</v>
      </c>
      <c r="E3409" s="236" t="s">
        <v>8337</v>
      </c>
    </row>
    <row r="3410" spans="1:6" x14ac:dyDescent="0.25">
      <c r="A3410" s="236" t="s">
        <v>9241</v>
      </c>
      <c r="B3410" s="236">
        <v>34020</v>
      </c>
      <c r="C3410" s="236" t="s">
        <v>9242</v>
      </c>
      <c r="D3410" s="236">
        <v>18</v>
      </c>
      <c r="E3410" s="236" t="s">
        <v>8337</v>
      </c>
      <c r="F3410" s="236" t="s">
        <v>9243</v>
      </c>
    </row>
    <row r="3411" spans="1:6" x14ac:dyDescent="0.25">
      <c r="A3411" s="236" t="s">
        <v>9244</v>
      </c>
      <c r="B3411" s="236">
        <v>38171</v>
      </c>
      <c r="C3411" s="236" t="s">
        <v>9245</v>
      </c>
      <c r="D3411" s="236">
        <v>18</v>
      </c>
      <c r="E3411" s="236" t="s">
        <v>8337</v>
      </c>
    </row>
    <row r="3412" spans="1:6" x14ac:dyDescent="0.25">
      <c r="A3412" s="236" t="s">
        <v>9246</v>
      </c>
      <c r="B3412" s="236">
        <v>38201</v>
      </c>
      <c r="C3412" s="236" t="s">
        <v>9245</v>
      </c>
      <c r="D3412" s="236">
        <v>18</v>
      </c>
      <c r="E3412" s="236" t="s">
        <v>8337</v>
      </c>
    </row>
    <row r="3413" spans="1:6" x14ac:dyDescent="0.25">
      <c r="A3413" s="236" t="s">
        <v>9247</v>
      </c>
      <c r="B3413" s="236">
        <v>33976</v>
      </c>
      <c r="C3413" s="236" t="s">
        <v>9248</v>
      </c>
      <c r="D3413" s="236">
        <v>18</v>
      </c>
      <c r="E3413" s="236" t="s">
        <v>8337</v>
      </c>
    </row>
    <row r="3414" spans="1:6" x14ac:dyDescent="0.25">
      <c r="A3414" s="236" t="s">
        <v>9249</v>
      </c>
      <c r="B3414" s="236">
        <v>33991</v>
      </c>
      <c r="C3414" s="236" t="s">
        <v>9248</v>
      </c>
      <c r="D3414" s="236">
        <v>18</v>
      </c>
      <c r="E3414" s="236" t="s">
        <v>8337</v>
      </c>
    </row>
    <row r="3415" spans="1:6" x14ac:dyDescent="0.25">
      <c r="A3415" s="236" t="s">
        <v>9250</v>
      </c>
      <c r="B3415" s="236">
        <v>34000</v>
      </c>
      <c r="C3415" s="236" t="s">
        <v>9248</v>
      </c>
      <c r="D3415" s="236">
        <v>18</v>
      </c>
      <c r="E3415" s="236" t="s">
        <v>8337</v>
      </c>
    </row>
    <row r="3416" spans="1:6" x14ac:dyDescent="0.25">
      <c r="A3416" s="236" t="s">
        <v>9251</v>
      </c>
      <c r="B3416" s="236">
        <v>33997</v>
      </c>
      <c r="C3416" s="236" t="s">
        <v>9248</v>
      </c>
      <c r="D3416" s="236">
        <v>18</v>
      </c>
      <c r="E3416" s="236" t="s">
        <v>8337</v>
      </c>
    </row>
    <row r="3417" spans="1:6" x14ac:dyDescent="0.25">
      <c r="A3417" s="236" t="s">
        <v>9252</v>
      </c>
      <c r="B3417" s="236">
        <v>33994</v>
      </c>
      <c r="C3417" s="236" t="s">
        <v>9248</v>
      </c>
      <c r="D3417" s="236">
        <v>18</v>
      </c>
      <c r="E3417" s="236" t="s">
        <v>8337</v>
      </c>
    </row>
    <row r="3418" spans="1:6" x14ac:dyDescent="0.25">
      <c r="A3418" s="236" t="s">
        <v>9253</v>
      </c>
      <c r="B3418" s="236">
        <v>33967</v>
      </c>
      <c r="C3418" s="236" t="s">
        <v>9248</v>
      </c>
      <c r="D3418" s="236">
        <v>18</v>
      </c>
      <c r="E3418" s="236" t="s">
        <v>8337</v>
      </c>
    </row>
    <row r="3419" spans="1:6" x14ac:dyDescent="0.25">
      <c r="A3419" s="236" t="s">
        <v>9254</v>
      </c>
      <c r="B3419" s="236">
        <v>33970</v>
      </c>
      <c r="C3419" s="236" t="s">
        <v>9248</v>
      </c>
      <c r="D3419" s="236">
        <v>18</v>
      </c>
      <c r="E3419" s="236" t="s">
        <v>8337</v>
      </c>
    </row>
    <row r="3420" spans="1:6" x14ac:dyDescent="0.25">
      <c r="A3420" s="236" t="s">
        <v>9255</v>
      </c>
      <c r="B3420" s="236">
        <v>33973</v>
      </c>
      <c r="C3420" s="236" t="s">
        <v>9248</v>
      </c>
      <c r="D3420" s="236">
        <v>18</v>
      </c>
      <c r="E3420" s="236" t="s">
        <v>8337</v>
      </c>
    </row>
    <row r="3421" spans="1:6" x14ac:dyDescent="0.25">
      <c r="A3421" s="236" t="s">
        <v>9256</v>
      </c>
      <c r="B3421" s="236">
        <v>34111</v>
      </c>
      <c r="C3421" s="236" t="s">
        <v>9248</v>
      </c>
      <c r="D3421" s="236">
        <v>18</v>
      </c>
      <c r="E3421" s="236" t="s">
        <v>8337</v>
      </c>
      <c r="F3421" s="236" t="s">
        <v>9257</v>
      </c>
    </row>
    <row r="3422" spans="1:6" x14ac:dyDescent="0.25">
      <c r="A3422" s="236" t="s">
        <v>9258</v>
      </c>
      <c r="B3422" s="236">
        <v>35770</v>
      </c>
      <c r="C3422" s="236" t="s">
        <v>9248</v>
      </c>
      <c r="D3422" s="236">
        <v>18</v>
      </c>
      <c r="E3422" s="236" t="s">
        <v>8337</v>
      </c>
      <c r="F3422" s="236" t="s">
        <v>9062</v>
      </c>
    </row>
    <row r="3423" spans="1:6" x14ac:dyDescent="0.25">
      <c r="A3423" s="236" t="s">
        <v>9259</v>
      </c>
      <c r="B3423" s="236">
        <v>11082</v>
      </c>
      <c r="C3423" s="236" t="s">
        <v>9248</v>
      </c>
      <c r="D3423" s="236">
        <v>18</v>
      </c>
      <c r="E3423" s="236" t="s">
        <v>8337</v>
      </c>
    </row>
    <row r="3424" spans="1:6" x14ac:dyDescent="0.25">
      <c r="A3424" s="236" t="s">
        <v>9260</v>
      </c>
      <c r="B3424" s="236">
        <v>31661</v>
      </c>
      <c r="C3424" s="236" t="s">
        <v>9248</v>
      </c>
      <c r="D3424" s="236">
        <v>18</v>
      </c>
      <c r="E3424" s="236" t="s">
        <v>8337</v>
      </c>
      <c r="F3424" s="236" t="s">
        <v>8583</v>
      </c>
    </row>
    <row r="3425" spans="1:6" x14ac:dyDescent="0.25">
      <c r="A3425" s="236" t="s">
        <v>9261</v>
      </c>
      <c r="B3425" s="236">
        <v>31555</v>
      </c>
      <c r="C3425" s="236" t="s">
        <v>9248</v>
      </c>
      <c r="D3425" s="236">
        <v>18</v>
      </c>
      <c r="E3425" s="236" t="s">
        <v>8337</v>
      </c>
      <c r="F3425" s="236" t="s">
        <v>8875</v>
      </c>
    </row>
    <row r="3426" spans="1:6" x14ac:dyDescent="0.25">
      <c r="A3426" s="236" t="s">
        <v>9262</v>
      </c>
      <c r="B3426" s="236">
        <v>31553</v>
      </c>
      <c r="C3426" s="236" t="s">
        <v>9248</v>
      </c>
      <c r="D3426" s="236">
        <v>18</v>
      </c>
      <c r="E3426" s="236" t="s">
        <v>8337</v>
      </c>
      <c r="F3426" s="236" t="s">
        <v>8875</v>
      </c>
    </row>
    <row r="3427" spans="1:6" x14ac:dyDescent="0.25">
      <c r="A3427" s="236" t="s">
        <v>9263</v>
      </c>
      <c r="B3427" s="236">
        <v>30648</v>
      </c>
      <c r="C3427" s="236" t="s">
        <v>9248</v>
      </c>
      <c r="D3427" s="236">
        <v>18</v>
      </c>
      <c r="E3427" s="236" t="s">
        <v>8337</v>
      </c>
    </row>
    <row r="3428" spans="1:6" x14ac:dyDescent="0.25">
      <c r="A3428" s="236" t="s">
        <v>9264</v>
      </c>
      <c r="B3428" s="236">
        <v>30651</v>
      </c>
      <c r="C3428" s="236" t="s">
        <v>9248</v>
      </c>
      <c r="D3428" s="236">
        <v>18</v>
      </c>
      <c r="E3428" s="236" t="s">
        <v>8337</v>
      </c>
      <c r="F3428" s="236" t="s">
        <v>9265</v>
      </c>
    </row>
    <row r="3429" spans="1:6" x14ac:dyDescent="0.25">
      <c r="A3429" s="236" t="s">
        <v>9266</v>
      </c>
      <c r="B3429" s="236">
        <v>30657</v>
      </c>
      <c r="C3429" s="236" t="s">
        <v>9248</v>
      </c>
      <c r="D3429" s="236">
        <v>18</v>
      </c>
      <c r="E3429" s="236" t="s">
        <v>8337</v>
      </c>
      <c r="F3429" s="236" t="s">
        <v>9265</v>
      </c>
    </row>
    <row r="3430" spans="1:6" x14ac:dyDescent="0.25">
      <c r="A3430" s="236" t="s">
        <v>9267</v>
      </c>
      <c r="B3430" s="236">
        <v>30523</v>
      </c>
      <c r="C3430" s="236" t="s">
        <v>9248</v>
      </c>
      <c r="D3430" s="236">
        <v>18</v>
      </c>
      <c r="E3430" s="236" t="s">
        <v>8337</v>
      </c>
    </row>
    <row r="3431" spans="1:6" x14ac:dyDescent="0.25">
      <c r="A3431" s="236" t="s">
        <v>9268</v>
      </c>
      <c r="B3431" s="236">
        <v>30588</v>
      </c>
      <c r="C3431" s="236" t="s">
        <v>9248</v>
      </c>
      <c r="D3431" s="236">
        <v>18</v>
      </c>
      <c r="E3431" s="236" t="s">
        <v>8337</v>
      </c>
      <c r="F3431" s="236" t="s">
        <v>8875</v>
      </c>
    </row>
    <row r="3432" spans="1:6" x14ac:dyDescent="0.25">
      <c r="A3432" s="236" t="s">
        <v>9269</v>
      </c>
      <c r="B3432" s="236">
        <v>30594</v>
      </c>
      <c r="C3432" s="236" t="s">
        <v>9248</v>
      </c>
      <c r="D3432" s="236">
        <v>18</v>
      </c>
      <c r="E3432" s="236" t="s">
        <v>8337</v>
      </c>
    </row>
    <row r="3433" spans="1:6" x14ac:dyDescent="0.25">
      <c r="A3433" s="236" t="s">
        <v>9270</v>
      </c>
      <c r="B3433" s="236">
        <v>30576</v>
      </c>
      <c r="C3433" s="236" t="s">
        <v>9248</v>
      </c>
      <c r="D3433" s="236">
        <v>18</v>
      </c>
      <c r="E3433" s="236" t="s">
        <v>8337</v>
      </c>
      <c r="F3433" s="236" t="s">
        <v>8875</v>
      </c>
    </row>
    <row r="3434" spans="1:6" x14ac:dyDescent="0.25">
      <c r="A3434" s="236" t="s">
        <v>9271</v>
      </c>
      <c r="B3434" s="236">
        <v>30579</v>
      </c>
      <c r="C3434" s="236" t="s">
        <v>9248</v>
      </c>
      <c r="D3434" s="236">
        <v>18</v>
      </c>
      <c r="E3434" s="236" t="s">
        <v>8337</v>
      </c>
      <c r="F3434" s="236" t="s">
        <v>8875</v>
      </c>
    </row>
    <row r="3435" spans="1:6" x14ac:dyDescent="0.25">
      <c r="A3435" s="236" t="s">
        <v>9272</v>
      </c>
      <c r="B3435" s="236">
        <v>30573</v>
      </c>
      <c r="C3435" s="236" t="s">
        <v>9248</v>
      </c>
      <c r="D3435" s="236">
        <v>18</v>
      </c>
      <c r="E3435" s="236" t="s">
        <v>8337</v>
      </c>
      <c r="F3435" s="236" t="s">
        <v>8875</v>
      </c>
    </row>
    <row r="3436" spans="1:6" x14ac:dyDescent="0.25">
      <c r="A3436" s="236" t="s">
        <v>9273</v>
      </c>
      <c r="B3436" s="236">
        <v>31415</v>
      </c>
      <c r="C3436" s="236" t="s">
        <v>9248</v>
      </c>
      <c r="D3436" s="236">
        <v>18</v>
      </c>
      <c r="E3436" s="236" t="s">
        <v>8337</v>
      </c>
      <c r="F3436" s="236" t="s">
        <v>9274</v>
      </c>
    </row>
    <row r="3437" spans="1:6" x14ac:dyDescent="0.25">
      <c r="A3437" s="236" t="s">
        <v>9275</v>
      </c>
      <c r="B3437" s="236">
        <v>33065</v>
      </c>
      <c r="C3437" s="236" t="s">
        <v>9248</v>
      </c>
      <c r="D3437" s="236">
        <v>18</v>
      </c>
      <c r="E3437" s="236" t="s">
        <v>8337</v>
      </c>
      <c r="F3437" s="236" t="s">
        <v>8875</v>
      </c>
    </row>
    <row r="3438" spans="1:6" x14ac:dyDescent="0.25">
      <c r="A3438" s="236" t="s">
        <v>9276</v>
      </c>
      <c r="B3438" s="236">
        <v>33025</v>
      </c>
      <c r="C3438" s="236" t="s">
        <v>9248</v>
      </c>
      <c r="D3438" s="236">
        <v>18</v>
      </c>
      <c r="E3438" s="236" t="s">
        <v>8337</v>
      </c>
      <c r="F3438" s="236" t="s">
        <v>9277</v>
      </c>
    </row>
    <row r="3439" spans="1:6" x14ac:dyDescent="0.25">
      <c r="A3439" s="236" t="s">
        <v>9278</v>
      </c>
      <c r="B3439" s="236">
        <v>33014</v>
      </c>
      <c r="C3439" s="236" t="s">
        <v>9248</v>
      </c>
      <c r="D3439" s="236">
        <v>18</v>
      </c>
      <c r="E3439" s="236" t="s">
        <v>8337</v>
      </c>
    </row>
    <row r="3440" spans="1:6" x14ac:dyDescent="0.25">
      <c r="A3440" s="236" t="s">
        <v>9279</v>
      </c>
      <c r="B3440" s="236">
        <v>33513</v>
      </c>
      <c r="C3440" s="236" t="s">
        <v>9248</v>
      </c>
      <c r="D3440" s="236">
        <v>18</v>
      </c>
      <c r="E3440" s="236" t="s">
        <v>8337</v>
      </c>
      <c r="F3440" s="236" t="s">
        <v>8668</v>
      </c>
    </row>
    <row r="3441" spans="1:6" x14ac:dyDescent="0.25">
      <c r="A3441" s="236" t="s">
        <v>9280</v>
      </c>
      <c r="B3441" s="236">
        <v>10507</v>
      </c>
      <c r="C3441" s="236" t="s">
        <v>9281</v>
      </c>
      <c r="D3441" s="236">
        <v>18</v>
      </c>
      <c r="E3441" s="236" t="s">
        <v>8337</v>
      </c>
      <c r="F3441" s="236" t="s">
        <v>9282</v>
      </c>
    </row>
    <row r="3442" spans="1:6" x14ac:dyDescent="0.25">
      <c r="A3442" s="236" t="s">
        <v>9283</v>
      </c>
      <c r="B3442" s="236">
        <v>10575</v>
      </c>
      <c r="C3442" s="236" t="s">
        <v>9281</v>
      </c>
      <c r="D3442" s="236">
        <v>18</v>
      </c>
      <c r="E3442" s="236" t="s">
        <v>8337</v>
      </c>
    </row>
    <row r="3443" spans="1:6" x14ac:dyDescent="0.25">
      <c r="A3443" s="236" t="s">
        <v>9284</v>
      </c>
      <c r="B3443" s="236">
        <v>10790</v>
      </c>
      <c r="C3443" s="236" t="s">
        <v>9281</v>
      </c>
      <c r="D3443" s="236">
        <v>18</v>
      </c>
      <c r="E3443" s="236" t="s">
        <v>8337</v>
      </c>
      <c r="F3443" s="236" t="s">
        <v>9285</v>
      </c>
    </row>
    <row r="3444" spans="1:6" x14ac:dyDescent="0.25">
      <c r="A3444" s="236" t="s">
        <v>9286</v>
      </c>
      <c r="B3444" s="236">
        <v>10809</v>
      </c>
      <c r="C3444" s="236" t="s">
        <v>9281</v>
      </c>
      <c r="D3444" s="236">
        <v>18</v>
      </c>
      <c r="E3444" s="236" t="s">
        <v>8337</v>
      </c>
      <c r="F3444" s="236" t="s">
        <v>9287</v>
      </c>
    </row>
    <row r="3445" spans="1:6" x14ac:dyDescent="0.25">
      <c r="A3445" s="236" t="s">
        <v>9288</v>
      </c>
      <c r="B3445" s="236">
        <v>10275</v>
      </c>
      <c r="C3445" s="236" t="s">
        <v>9281</v>
      </c>
      <c r="D3445" s="236">
        <v>18</v>
      </c>
      <c r="E3445" s="236" t="s">
        <v>8337</v>
      </c>
      <c r="F3445" s="236" t="s">
        <v>9289</v>
      </c>
    </row>
    <row r="3446" spans="1:6" x14ac:dyDescent="0.25">
      <c r="A3446" s="236" t="s">
        <v>9290</v>
      </c>
      <c r="B3446" s="236">
        <v>10795</v>
      </c>
      <c r="C3446" s="236" t="s">
        <v>9291</v>
      </c>
      <c r="D3446" s="236">
        <v>18</v>
      </c>
      <c r="E3446" s="236" t="s">
        <v>8337</v>
      </c>
      <c r="F3446" s="236" t="s">
        <v>8407</v>
      </c>
    </row>
    <row r="3447" spans="1:6" x14ac:dyDescent="0.25">
      <c r="A3447" s="236" t="s">
        <v>9292</v>
      </c>
      <c r="B3447" s="236">
        <v>11154</v>
      </c>
      <c r="C3447" s="236" t="s">
        <v>9291</v>
      </c>
      <c r="D3447" s="236">
        <v>18</v>
      </c>
      <c r="E3447" s="236" t="s">
        <v>8337</v>
      </c>
      <c r="F3447" s="236" t="s">
        <v>9293</v>
      </c>
    </row>
    <row r="3448" spans="1:6" x14ac:dyDescent="0.25">
      <c r="A3448" s="236" t="s">
        <v>9294</v>
      </c>
      <c r="B3448" s="236">
        <v>28414</v>
      </c>
      <c r="C3448" s="236" t="s">
        <v>9291</v>
      </c>
      <c r="D3448" s="236">
        <v>18</v>
      </c>
      <c r="E3448" s="236" t="s">
        <v>8337</v>
      </c>
    </row>
    <row r="3449" spans="1:6" x14ac:dyDescent="0.25">
      <c r="A3449" s="236" t="s">
        <v>9295</v>
      </c>
      <c r="B3449" s="236">
        <v>29837</v>
      </c>
      <c r="C3449" s="236" t="s">
        <v>9291</v>
      </c>
      <c r="D3449" s="236">
        <v>18</v>
      </c>
      <c r="E3449" s="236" t="s">
        <v>8337</v>
      </c>
      <c r="F3449" s="236" t="s">
        <v>9296</v>
      </c>
    </row>
    <row r="3450" spans="1:6" x14ac:dyDescent="0.25">
      <c r="A3450" s="236" t="s">
        <v>9297</v>
      </c>
      <c r="B3450" s="236">
        <v>35782</v>
      </c>
      <c r="C3450" s="236" t="s">
        <v>9291</v>
      </c>
      <c r="D3450" s="236">
        <v>18</v>
      </c>
      <c r="E3450" s="236" t="s">
        <v>8337</v>
      </c>
      <c r="F3450" s="236" t="s">
        <v>8501</v>
      </c>
    </row>
    <row r="3451" spans="1:6" x14ac:dyDescent="0.25">
      <c r="A3451" s="236" t="s">
        <v>9298</v>
      </c>
      <c r="B3451" s="236">
        <v>33672</v>
      </c>
      <c r="C3451" s="236" t="s">
        <v>9291</v>
      </c>
      <c r="D3451" s="236">
        <v>18</v>
      </c>
      <c r="E3451" s="236" t="s">
        <v>8337</v>
      </c>
      <c r="F3451" s="236" t="s">
        <v>8440</v>
      </c>
    </row>
    <row r="3452" spans="1:6" x14ac:dyDescent="0.25">
      <c r="A3452" s="236" t="s">
        <v>9299</v>
      </c>
      <c r="B3452" s="236">
        <v>33775</v>
      </c>
      <c r="C3452" s="236" t="s">
        <v>9291</v>
      </c>
      <c r="D3452" s="236">
        <v>18</v>
      </c>
      <c r="E3452" s="236" t="s">
        <v>8337</v>
      </c>
      <c r="F3452" s="236" t="s">
        <v>9300</v>
      </c>
    </row>
    <row r="3453" spans="1:6" x14ac:dyDescent="0.25">
      <c r="A3453" s="236" t="s">
        <v>9301</v>
      </c>
      <c r="B3453" s="236">
        <v>33905</v>
      </c>
      <c r="C3453" s="236" t="s">
        <v>9291</v>
      </c>
      <c r="D3453" s="236">
        <v>18</v>
      </c>
      <c r="E3453" s="236" t="s">
        <v>8337</v>
      </c>
    </row>
    <row r="3454" spans="1:6" x14ac:dyDescent="0.25">
      <c r="A3454" s="236" t="s">
        <v>9302</v>
      </c>
      <c r="B3454" s="236">
        <v>36644</v>
      </c>
      <c r="C3454" s="236" t="s">
        <v>9291</v>
      </c>
      <c r="D3454" s="236">
        <v>18</v>
      </c>
      <c r="E3454" s="236" t="s">
        <v>8337</v>
      </c>
    </row>
    <row r="3455" spans="1:6" x14ac:dyDescent="0.25">
      <c r="A3455" s="236" t="s">
        <v>9303</v>
      </c>
      <c r="B3455" s="236">
        <v>38321</v>
      </c>
      <c r="C3455" s="236" t="s">
        <v>9291</v>
      </c>
      <c r="D3455" s="236">
        <v>18</v>
      </c>
      <c r="E3455" s="236" t="s">
        <v>8337</v>
      </c>
    </row>
    <row r="3456" spans="1:6" x14ac:dyDescent="0.25">
      <c r="A3456" s="236" t="s">
        <v>9304</v>
      </c>
      <c r="B3456" s="236">
        <v>33856</v>
      </c>
      <c r="C3456" s="236" t="s">
        <v>9305</v>
      </c>
      <c r="D3456" s="236">
        <v>18</v>
      </c>
      <c r="E3456" s="236" t="s">
        <v>8337</v>
      </c>
      <c r="F3456" s="236" t="s">
        <v>9306</v>
      </c>
    </row>
    <row r="3457" spans="1:6" x14ac:dyDescent="0.25">
      <c r="A3457" s="236" t="s">
        <v>9307</v>
      </c>
      <c r="B3457" s="236">
        <v>34092</v>
      </c>
      <c r="C3457" s="236" t="s">
        <v>9305</v>
      </c>
      <c r="D3457" s="236">
        <v>18</v>
      </c>
      <c r="E3457" s="236" t="s">
        <v>8337</v>
      </c>
    </row>
    <row r="3458" spans="1:6" x14ac:dyDescent="0.25">
      <c r="A3458" s="236" t="s">
        <v>9308</v>
      </c>
      <c r="B3458" s="236">
        <v>34985</v>
      </c>
      <c r="C3458" s="236" t="s">
        <v>9305</v>
      </c>
      <c r="D3458" s="236">
        <v>18</v>
      </c>
      <c r="E3458" s="236" t="s">
        <v>8337</v>
      </c>
      <c r="F3458" s="236" t="s">
        <v>9309</v>
      </c>
    </row>
    <row r="3459" spans="1:6" x14ac:dyDescent="0.25">
      <c r="A3459" s="236" t="s">
        <v>9310</v>
      </c>
      <c r="B3459" s="236">
        <v>28398</v>
      </c>
      <c r="C3459" s="236" t="s">
        <v>9305</v>
      </c>
      <c r="D3459" s="236">
        <v>18</v>
      </c>
      <c r="E3459" s="236" t="s">
        <v>8337</v>
      </c>
      <c r="F3459" s="236" t="s">
        <v>9311</v>
      </c>
    </row>
    <row r="3460" spans="1:6" x14ac:dyDescent="0.25">
      <c r="A3460" s="236" t="s">
        <v>9312</v>
      </c>
      <c r="B3460" s="236">
        <v>28481</v>
      </c>
      <c r="C3460" s="236" t="s">
        <v>9305</v>
      </c>
      <c r="D3460" s="236">
        <v>18</v>
      </c>
      <c r="E3460" s="236" t="s">
        <v>8337</v>
      </c>
    </row>
    <row r="3461" spans="1:6" x14ac:dyDescent="0.25">
      <c r="A3461" s="236" t="s">
        <v>9313</v>
      </c>
      <c r="B3461" s="236">
        <v>11173</v>
      </c>
      <c r="C3461" s="236" t="s">
        <v>9305</v>
      </c>
      <c r="D3461" s="236">
        <v>18</v>
      </c>
      <c r="E3461" s="236" t="s">
        <v>8337</v>
      </c>
    </row>
    <row r="3462" spans="1:6" x14ac:dyDescent="0.25">
      <c r="A3462" s="236" t="s">
        <v>9314</v>
      </c>
      <c r="B3462" s="236">
        <v>11239</v>
      </c>
      <c r="C3462" s="236" t="s">
        <v>9305</v>
      </c>
      <c r="D3462" s="236">
        <v>18</v>
      </c>
      <c r="E3462" s="236" t="s">
        <v>8337</v>
      </c>
    </row>
    <row r="3463" spans="1:6" x14ac:dyDescent="0.25">
      <c r="A3463" s="236" t="s">
        <v>9315</v>
      </c>
      <c r="B3463" s="236">
        <v>10912</v>
      </c>
      <c r="C3463" s="236" t="s">
        <v>9305</v>
      </c>
      <c r="D3463" s="236">
        <v>18</v>
      </c>
      <c r="E3463" s="236" t="s">
        <v>8337</v>
      </c>
      <c r="F3463" s="236" t="s">
        <v>9316</v>
      </c>
    </row>
    <row r="3464" spans="1:6" x14ac:dyDescent="0.25">
      <c r="A3464" s="236" t="s">
        <v>9317</v>
      </c>
      <c r="B3464" s="236">
        <v>10950</v>
      </c>
      <c r="C3464" s="236" t="s">
        <v>9305</v>
      </c>
      <c r="D3464" s="236">
        <v>18</v>
      </c>
      <c r="E3464" s="236" t="s">
        <v>8337</v>
      </c>
      <c r="F3464" s="236" t="s">
        <v>9318</v>
      </c>
    </row>
    <row r="3465" spans="1:6" x14ac:dyDescent="0.25">
      <c r="A3465" s="236" t="s">
        <v>9319</v>
      </c>
      <c r="B3465" s="236">
        <v>33486</v>
      </c>
      <c r="C3465" s="236" t="s">
        <v>9305</v>
      </c>
      <c r="D3465" s="236">
        <v>18</v>
      </c>
      <c r="E3465" s="236" t="s">
        <v>8337</v>
      </c>
    </row>
    <row r="3466" spans="1:6" x14ac:dyDescent="0.25">
      <c r="A3466" s="236" t="s">
        <v>9320</v>
      </c>
      <c r="B3466" s="236">
        <v>29095</v>
      </c>
      <c r="C3466" s="236" t="s">
        <v>9321</v>
      </c>
      <c r="D3466" s="236">
        <v>18</v>
      </c>
      <c r="E3466" s="236" t="s">
        <v>8337</v>
      </c>
    </row>
    <row r="3467" spans="1:6" x14ac:dyDescent="0.25">
      <c r="A3467" s="236" t="s">
        <v>9322</v>
      </c>
      <c r="B3467" s="236">
        <v>33423</v>
      </c>
      <c r="C3467" s="236" t="s">
        <v>9323</v>
      </c>
      <c r="D3467" s="236">
        <v>18</v>
      </c>
      <c r="E3467" s="236" t="s">
        <v>8337</v>
      </c>
    </row>
    <row r="3468" spans="1:6" x14ac:dyDescent="0.25">
      <c r="A3468" s="236" t="s">
        <v>9324</v>
      </c>
      <c r="B3468" s="236">
        <v>34069</v>
      </c>
      <c r="C3468" s="236" t="s">
        <v>9325</v>
      </c>
      <c r="D3468" s="236">
        <v>18</v>
      </c>
      <c r="E3468" s="236" t="s">
        <v>8337</v>
      </c>
    </row>
    <row r="3469" spans="1:6" x14ac:dyDescent="0.25">
      <c r="A3469" s="236" t="s">
        <v>9326</v>
      </c>
      <c r="B3469" s="236">
        <v>11183</v>
      </c>
      <c r="C3469" s="236" t="s">
        <v>9327</v>
      </c>
      <c r="D3469" s="236">
        <v>18</v>
      </c>
      <c r="E3469" s="236" t="s">
        <v>8337</v>
      </c>
    </row>
    <row r="3470" spans="1:6" x14ac:dyDescent="0.25">
      <c r="A3470" s="236" t="s">
        <v>9328</v>
      </c>
      <c r="B3470" s="236">
        <v>31890</v>
      </c>
      <c r="C3470" s="236" t="s">
        <v>9329</v>
      </c>
      <c r="D3470" s="236">
        <v>18</v>
      </c>
      <c r="E3470" s="236" t="s">
        <v>8337</v>
      </c>
    </row>
    <row r="3471" spans="1:6" x14ac:dyDescent="0.25">
      <c r="A3471" s="236" t="s">
        <v>9330</v>
      </c>
      <c r="B3471" s="236">
        <v>11013</v>
      </c>
      <c r="C3471" s="236" t="s">
        <v>9331</v>
      </c>
      <c r="D3471" s="236">
        <v>18</v>
      </c>
      <c r="E3471" s="236" t="s">
        <v>8337</v>
      </c>
      <c r="F3471" s="236" t="s">
        <v>8993</v>
      </c>
    </row>
    <row r="3472" spans="1:6" x14ac:dyDescent="0.25">
      <c r="A3472" s="236" t="s">
        <v>9332</v>
      </c>
      <c r="B3472" s="236">
        <v>38440</v>
      </c>
      <c r="C3472" s="236" t="s">
        <v>9333</v>
      </c>
      <c r="D3472" s="236">
        <v>18</v>
      </c>
      <c r="E3472" s="236" t="s">
        <v>8337</v>
      </c>
    </row>
    <row r="3473" spans="1:6" x14ac:dyDescent="0.25">
      <c r="A3473" s="236" t="s">
        <v>9334</v>
      </c>
      <c r="B3473" s="236">
        <v>33048</v>
      </c>
      <c r="C3473" s="236" t="s">
        <v>9335</v>
      </c>
      <c r="D3473" s="236">
        <v>18</v>
      </c>
      <c r="E3473" s="236" t="s">
        <v>8337</v>
      </c>
    </row>
    <row r="3474" spans="1:6" x14ac:dyDescent="0.25">
      <c r="A3474" s="236" t="s">
        <v>9336</v>
      </c>
      <c r="B3474" s="236">
        <v>35548</v>
      </c>
      <c r="C3474" s="236" t="s">
        <v>9337</v>
      </c>
      <c r="D3474" s="236">
        <v>18</v>
      </c>
      <c r="E3474" s="236" t="s">
        <v>8337</v>
      </c>
    </row>
    <row r="3475" spans="1:6" x14ac:dyDescent="0.25">
      <c r="A3475" s="236" t="s">
        <v>9338</v>
      </c>
      <c r="B3475" s="236">
        <v>35728</v>
      </c>
      <c r="C3475" s="236" t="s">
        <v>9339</v>
      </c>
      <c r="D3475" s="236">
        <v>18</v>
      </c>
      <c r="E3475" s="236" t="s">
        <v>8337</v>
      </c>
    </row>
    <row r="3476" spans="1:6" x14ac:dyDescent="0.25">
      <c r="A3476" s="236" t="s">
        <v>9340</v>
      </c>
      <c r="B3476" s="236">
        <v>29567</v>
      </c>
      <c r="C3476" s="236" t="s">
        <v>8132</v>
      </c>
      <c r="D3476" s="236">
        <v>18</v>
      </c>
      <c r="E3476" s="236" t="s">
        <v>8337</v>
      </c>
    </row>
    <row r="3477" spans="1:6" x14ac:dyDescent="0.25">
      <c r="A3477" s="236" t="s">
        <v>9341</v>
      </c>
      <c r="B3477" s="236">
        <v>34011</v>
      </c>
      <c r="C3477" s="236" t="s">
        <v>9342</v>
      </c>
      <c r="D3477" s="236">
        <v>18</v>
      </c>
      <c r="E3477" s="236" t="s">
        <v>8337</v>
      </c>
    </row>
    <row r="3478" spans="1:6" x14ac:dyDescent="0.25">
      <c r="A3478" s="236" t="s">
        <v>9343</v>
      </c>
      <c r="B3478" s="236">
        <v>35094</v>
      </c>
      <c r="C3478" s="236" t="s">
        <v>9344</v>
      </c>
      <c r="D3478" s="236">
        <v>18</v>
      </c>
      <c r="E3478" s="236" t="s">
        <v>8337</v>
      </c>
    </row>
    <row r="3479" spans="1:6" x14ac:dyDescent="0.25">
      <c r="A3479" s="236" t="s">
        <v>9345</v>
      </c>
      <c r="B3479" s="236">
        <v>35098</v>
      </c>
      <c r="C3479" s="236" t="s">
        <v>9346</v>
      </c>
      <c r="D3479" s="236">
        <v>18</v>
      </c>
      <c r="E3479" s="236" t="s">
        <v>8337</v>
      </c>
    </row>
    <row r="3480" spans="1:6" x14ac:dyDescent="0.25">
      <c r="A3480" s="236" t="s">
        <v>9347</v>
      </c>
      <c r="B3480" s="236">
        <v>29872</v>
      </c>
      <c r="C3480" s="236" t="s">
        <v>9348</v>
      </c>
      <c r="D3480" s="236">
        <v>18</v>
      </c>
      <c r="E3480" s="236" t="s">
        <v>8337</v>
      </c>
    </row>
    <row r="3481" spans="1:6" x14ac:dyDescent="0.25">
      <c r="A3481" s="236" t="s">
        <v>9349</v>
      </c>
      <c r="B3481" s="236">
        <v>33657</v>
      </c>
      <c r="C3481" s="236" t="s">
        <v>9350</v>
      </c>
      <c r="D3481" s="236">
        <v>18</v>
      </c>
      <c r="E3481" s="236" t="s">
        <v>8337</v>
      </c>
    </row>
    <row r="3482" spans="1:6" x14ac:dyDescent="0.25">
      <c r="A3482" s="236" t="s">
        <v>9351</v>
      </c>
      <c r="B3482" s="236">
        <v>29860</v>
      </c>
      <c r="C3482" s="236" t="s">
        <v>9352</v>
      </c>
      <c r="D3482" s="236">
        <v>18</v>
      </c>
      <c r="E3482" s="236" t="s">
        <v>8337</v>
      </c>
    </row>
    <row r="3483" spans="1:6" x14ac:dyDescent="0.25">
      <c r="A3483" s="236" t="s">
        <v>9353</v>
      </c>
      <c r="B3483" s="236">
        <v>29783</v>
      </c>
      <c r="C3483" s="236" t="s">
        <v>9352</v>
      </c>
      <c r="D3483" s="236">
        <v>18</v>
      </c>
      <c r="E3483" s="236" t="s">
        <v>8337</v>
      </c>
      <c r="F3483" s="236" t="s">
        <v>8634</v>
      </c>
    </row>
    <row r="3484" spans="1:6" x14ac:dyDescent="0.25">
      <c r="A3484" s="236" t="s">
        <v>9354</v>
      </c>
      <c r="B3484" s="236">
        <v>29259</v>
      </c>
      <c r="C3484" s="236" t="s">
        <v>9352</v>
      </c>
      <c r="D3484" s="236">
        <v>18</v>
      </c>
      <c r="E3484" s="236" t="s">
        <v>8337</v>
      </c>
    </row>
    <row r="3485" spans="1:6" x14ac:dyDescent="0.25">
      <c r="A3485" s="236" t="s">
        <v>9355</v>
      </c>
      <c r="B3485" s="236">
        <v>10834</v>
      </c>
      <c r="C3485" s="236" t="s">
        <v>9352</v>
      </c>
      <c r="D3485" s="236">
        <v>18</v>
      </c>
      <c r="E3485" s="236" t="s">
        <v>8337</v>
      </c>
    </row>
    <row r="3486" spans="1:6" x14ac:dyDescent="0.25">
      <c r="A3486" s="236" t="s">
        <v>9356</v>
      </c>
      <c r="B3486" s="236">
        <v>10131</v>
      </c>
      <c r="C3486" s="236" t="s">
        <v>9352</v>
      </c>
      <c r="D3486" s="236">
        <v>18</v>
      </c>
      <c r="E3486" s="236" t="s">
        <v>8337</v>
      </c>
      <c r="F3486" s="236" t="s">
        <v>9357</v>
      </c>
    </row>
    <row r="3487" spans="1:6" x14ac:dyDescent="0.25">
      <c r="A3487" s="236" t="s">
        <v>9358</v>
      </c>
      <c r="B3487" s="236">
        <v>32353</v>
      </c>
      <c r="C3487" s="236" t="s">
        <v>9352</v>
      </c>
      <c r="D3487" s="236">
        <v>18</v>
      </c>
      <c r="E3487" s="236" t="s">
        <v>8337</v>
      </c>
      <c r="F3487" s="236" t="s">
        <v>9359</v>
      </c>
    </row>
    <row r="3488" spans="1:6" x14ac:dyDescent="0.25">
      <c r="A3488" s="236" t="s">
        <v>9360</v>
      </c>
      <c r="B3488" s="236">
        <v>33388</v>
      </c>
      <c r="C3488" s="236" t="s">
        <v>9361</v>
      </c>
      <c r="D3488" s="236">
        <v>18</v>
      </c>
      <c r="E3488" s="236" t="s">
        <v>8337</v>
      </c>
    </row>
    <row r="3489" spans="1:6" x14ac:dyDescent="0.25">
      <c r="A3489" s="236" t="s">
        <v>9362</v>
      </c>
      <c r="B3489" s="236">
        <v>35973</v>
      </c>
      <c r="C3489" s="236" t="s">
        <v>9363</v>
      </c>
      <c r="D3489" s="236">
        <v>18</v>
      </c>
      <c r="E3489" s="236" t="s">
        <v>8337</v>
      </c>
    </row>
    <row r="3490" spans="1:6" x14ac:dyDescent="0.25">
      <c r="A3490" s="236" t="s">
        <v>9364</v>
      </c>
      <c r="B3490" s="236">
        <v>35968</v>
      </c>
      <c r="C3490" s="236" t="s">
        <v>9363</v>
      </c>
      <c r="D3490" s="236">
        <v>18</v>
      </c>
      <c r="E3490" s="236" t="s">
        <v>8337</v>
      </c>
    </row>
    <row r="3491" spans="1:6" x14ac:dyDescent="0.25">
      <c r="A3491" s="236" t="s">
        <v>9365</v>
      </c>
      <c r="B3491" s="236">
        <v>10148</v>
      </c>
      <c r="C3491" s="236" t="s">
        <v>9366</v>
      </c>
      <c r="D3491" s="236">
        <v>18</v>
      </c>
      <c r="E3491" s="236" t="s">
        <v>8337</v>
      </c>
      <c r="F3491" s="236" t="s">
        <v>9367</v>
      </c>
    </row>
    <row r="3492" spans="1:6" x14ac:dyDescent="0.25">
      <c r="A3492" s="236" t="s">
        <v>9368</v>
      </c>
      <c r="B3492" s="236">
        <v>34115</v>
      </c>
      <c r="C3492" s="236" t="s">
        <v>9369</v>
      </c>
      <c r="D3492" s="236">
        <v>18</v>
      </c>
      <c r="E3492" s="236" t="s">
        <v>8337</v>
      </c>
      <c r="F3492" s="236" t="s">
        <v>8981</v>
      </c>
    </row>
    <row r="3493" spans="1:6" x14ac:dyDescent="0.25">
      <c r="A3493" s="236" t="s">
        <v>9370</v>
      </c>
      <c r="B3493" s="236">
        <v>10714</v>
      </c>
      <c r="C3493" s="236" t="s">
        <v>9371</v>
      </c>
      <c r="D3493" s="236">
        <v>18</v>
      </c>
      <c r="E3493" s="236" t="s">
        <v>8337</v>
      </c>
      <c r="F3493" s="236" t="s">
        <v>9372</v>
      </c>
    </row>
    <row r="3494" spans="1:6" x14ac:dyDescent="0.25">
      <c r="A3494" s="236" t="s">
        <v>9373</v>
      </c>
      <c r="B3494" s="236">
        <v>10970</v>
      </c>
      <c r="C3494" s="236" t="s">
        <v>9371</v>
      </c>
      <c r="D3494" s="236">
        <v>18</v>
      </c>
      <c r="E3494" s="236" t="s">
        <v>8337</v>
      </c>
    </row>
    <row r="3495" spans="1:6" x14ac:dyDescent="0.25">
      <c r="A3495" s="236" t="s">
        <v>9374</v>
      </c>
      <c r="B3495" s="236">
        <v>33054</v>
      </c>
      <c r="C3495" s="236" t="s">
        <v>9375</v>
      </c>
      <c r="D3495" s="236">
        <v>18</v>
      </c>
      <c r="E3495" s="236" t="s">
        <v>8337</v>
      </c>
      <c r="F3495" s="236" t="s">
        <v>9376</v>
      </c>
    </row>
    <row r="3496" spans="1:6" x14ac:dyDescent="0.25">
      <c r="A3496" s="236" t="s">
        <v>9377</v>
      </c>
      <c r="B3496" s="236">
        <v>31817</v>
      </c>
      <c r="C3496" s="236" t="s">
        <v>9375</v>
      </c>
      <c r="D3496" s="236">
        <v>18</v>
      </c>
      <c r="E3496" s="236" t="s">
        <v>8337</v>
      </c>
      <c r="F3496" s="236" t="s">
        <v>9378</v>
      </c>
    </row>
    <row r="3497" spans="1:6" x14ac:dyDescent="0.25">
      <c r="A3497" s="236" t="s">
        <v>9379</v>
      </c>
      <c r="B3497" s="236">
        <v>29680</v>
      </c>
      <c r="C3497" s="236" t="s">
        <v>9380</v>
      </c>
      <c r="D3497" s="236">
        <v>18</v>
      </c>
      <c r="E3497" s="236" t="s">
        <v>8337</v>
      </c>
    </row>
    <row r="3498" spans="1:6" x14ac:dyDescent="0.25">
      <c r="A3498" s="236" t="s">
        <v>9381</v>
      </c>
      <c r="B3498" s="236">
        <v>28974</v>
      </c>
      <c r="C3498" s="236" t="s">
        <v>9382</v>
      </c>
      <c r="D3498" s="236">
        <v>18</v>
      </c>
      <c r="E3498" s="236" t="s">
        <v>8337</v>
      </c>
    </row>
    <row r="3499" spans="1:6" x14ac:dyDescent="0.25">
      <c r="A3499" s="236" t="s">
        <v>9383</v>
      </c>
      <c r="B3499" s="236">
        <v>28976</v>
      </c>
      <c r="C3499" s="236" t="s">
        <v>9384</v>
      </c>
      <c r="D3499" s="236">
        <v>18</v>
      </c>
      <c r="E3499" s="236" t="s">
        <v>8337</v>
      </c>
    </row>
    <row r="3500" spans="1:6" x14ac:dyDescent="0.25">
      <c r="A3500" s="236" t="s">
        <v>9385</v>
      </c>
      <c r="B3500" s="236">
        <v>29548</v>
      </c>
      <c r="C3500" s="236" t="s">
        <v>9386</v>
      </c>
      <c r="D3500" s="236">
        <v>18</v>
      </c>
      <c r="E3500" s="236" t="s">
        <v>8337</v>
      </c>
    </row>
    <row r="3501" spans="1:6" x14ac:dyDescent="0.25">
      <c r="A3501" s="236" t="s">
        <v>9387</v>
      </c>
      <c r="B3501" s="236">
        <v>31714</v>
      </c>
      <c r="C3501" s="236" t="s">
        <v>9388</v>
      </c>
      <c r="D3501" s="236">
        <v>18</v>
      </c>
      <c r="E3501" s="236" t="s">
        <v>8337</v>
      </c>
    </row>
    <row r="3502" spans="1:6" x14ac:dyDescent="0.25">
      <c r="A3502" s="236" t="s">
        <v>9389</v>
      </c>
      <c r="B3502" s="236">
        <v>31652</v>
      </c>
      <c r="C3502" s="236" t="s">
        <v>9390</v>
      </c>
      <c r="D3502" s="236">
        <v>18</v>
      </c>
      <c r="E3502" s="236" t="s">
        <v>8337</v>
      </c>
    </row>
    <row r="3503" spans="1:6" x14ac:dyDescent="0.25">
      <c r="A3503" s="236" t="s">
        <v>9391</v>
      </c>
      <c r="B3503" s="236">
        <v>31072</v>
      </c>
      <c r="C3503" s="236" t="s">
        <v>9392</v>
      </c>
      <c r="D3503" s="236">
        <v>18</v>
      </c>
      <c r="E3503" s="236" t="s">
        <v>8337</v>
      </c>
    </row>
    <row r="3504" spans="1:6" x14ac:dyDescent="0.25">
      <c r="A3504" s="236" t="s">
        <v>9393</v>
      </c>
      <c r="B3504" s="236">
        <v>31009</v>
      </c>
      <c r="C3504" s="236" t="s">
        <v>9394</v>
      </c>
      <c r="D3504" s="236">
        <v>18</v>
      </c>
      <c r="E3504" s="236" t="s">
        <v>8337</v>
      </c>
    </row>
    <row r="3505" spans="1:6" x14ac:dyDescent="0.25">
      <c r="A3505" s="236" t="s">
        <v>9395</v>
      </c>
      <c r="B3505" s="236">
        <v>31588</v>
      </c>
      <c r="C3505" s="236" t="s">
        <v>9396</v>
      </c>
      <c r="D3505" s="236">
        <v>18</v>
      </c>
      <c r="E3505" s="236" t="s">
        <v>8337</v>
      </c>
    </row>
    <row r="3506" spans="1:6" x14ac:dyDescent="0.25">
      <c r="A3506" s="236" t="s">
        <v>9397</v>
      </c>
      <c r="B3506" s="236">
        <v>37076</v>
      </c>
      <c r="C3506" s="236" t="s">
        <v>9398</v>
      </c>
      <c r="D3506" s="236">
        <v>18</v>
      </c>
      <c r="E3506" s="236" t="s">
        <v>8337</v>
      </c>
    </row>
    <row r="3507" spans="1:6" x14ac:dyDescent="0.25">
      <c r="A3507" s="236" t="s">
        <v>9399</v>
      </c>
      <c r="B3507" s="236">
        <v>30294</v>
      </c>
      <c r="C3507" s="236" t="s">
        <v>9400</v>
      </c>
      <c r="D3507" s="236">
        <v>18</v>
      </c>
      <c r="E3507" s="236" t="s">
        <v>8337</v>
      </c>
    </row>
    <row r="3508" spans="1:6" x14ac:dyDescent="0.25">
      <c r="A3508" s="236" t="s">
        <v>9401</v>
      </c>
      <c r="B3508" s="236">
        <v>36641</v>
      </c>
      <c r="C3508" s="236" t="s">
        <v>9402</v>
      </c>
      <c r="D3508" s="236">
        <v>18</v>
      </c>
      <c r="E3508" s="236" t="s">
        <v>8337</v>
      </c>
    </row>
    <row r="3509" spans="1:6" x14ac:dyDescent="0.25">
      <c r="A3509" s="236" t="s">
        <v>9403</v>
      </c>
      <c r="B3509" s="236">
        <v>29701</v>
      </c>
      <c r="C3509" s="236" t="s">
        <v>9404</v>
      </c>
      <c r="D3509" s="236">
        <v>18</v>
      </c>
      <c r="E3509" s="236" t="s">
        <v>8337</v>
      </c>
    </row>
    <row r="3510" spans="1:6" x14ac:dyDescent="0.25">
      <c r="A3510" s="236" t="s">
        <v>9405</v>
      </c>
      <c r="B3510" s="236">
        <v>30389</v>
      </c>
      <c r="C3510" s="236" t="s">
        <v>9406</v>
      </c>
      <c r="D3510" s="236">
        <v>18</v>
      </c>
      <c r="E3510" s="236" t="s">
        <v>8337</v>
      </c>
    </row>
    <row r="3511" spans="1:6" x14ac:dyDescent="0.25">
      <c r="A3511" s="236" t="s">
        <v>9407</v>
      </c>
      <c r="B3511" s="236">
        <v>11071</v>
      </c>
      <c r="C3511" s="236" t="s">
        <v>9406</v>
      </c>
      <c r="D3511" s="236">
        <v>18</v>
      </c>
      <c r="E3511" s="236" t="s">
        <v>8337</v>
      </c>
    </row>
    <row r="3512" spans="1:6" x14ac:dyDescent="0.25">
      <c r="A3512" s="236" t="s">
        <v>9408</v>
      </c>
      <c r="B3512" s="236">
        <v>10974</v>
      </c>
      <c r="C3512" s="236" t="s">
        <v>9406</v>
      </c>
      <c r="D3512" s="236">
        <v>18</v>
      </c>
      <c r="E3512" s="236" t="s">
        <v>8337</v>
      </c>
      <c r="F3512" s="236" t="s">
        <v>9409</v>
      </c>
    </row>
    <row r="3513" spans="1:6" x14ac:dyDescent="0.25">
      <c r="A3513" s="236" t="s">
        <v>9410</v>
      </c>
      <c r="B3513" s="236">
        <v>10514</v>
      </c>
      <c r="C3513" s="236" t="s">
        <v>9406</v>
      </c>
      <c r="D3513" s="236">
        <v>18</v>
      </c>
      <c r="E3513" s="236" t="s">
        <v>8337</v>
      </c>
      <c r="F3513" s="236" t="s">
        <v>8501</v>
      </c>
    </row>
    <row r="3514" spans="1:6" x14ac:dyDescent="0.25">
      <c r="A3514" s="236" t="s">
        <v>9411</v>
      </c>
      <c r="B3514" s="236">
        <v>11018</v>
      </c>
      <c r="C3514" s="236" t="s">
        <v>9412</v>
      </c>
      <c r="D3514" s="236">
        <v>18</v>
      </c>
      <c r="E3514" s="236" t="s">
        <v>8337</v>
      </c>
    </row>
    <row r="3515" spans="1:6" x14ac:dyDescent="0.25">
      <c r="A3515" s="236" t="s">
        <v>9413</v>
      </c>
      <c r="B3515" s="236">
        <v>11019</v>
      </c>
      <c r="C3515" s="236" t="s">
        <v>9414</v>
      </c>
      <c r="D3515" s="236">
        <v>18</v>
      </c>
      <c r="E3515" s="236" t="s">
        <v>8337</v>
      </c>
    </row>
    <row r="3516" spans="1:6" x14ac:dyDescent="0.25">
      <c r="A3516" s="236" t="s">
        <v>9415</v>
      </c>
      <c r="B3516" s="236">
        <v>32638</v>
      </c>
      <c r="C3516" s="236" t="s">
        <v>9416</v>
      </c>
      <c r="D3516" s="236">
        <v>18</v>
      </c>
      <c r="E3516" s="236" t="s">
        <v>8337</v>
      </c>
    </row>
    <row r="3517" spans="1:6" x14ac:dyDescent="0.25">
      <c r="A3517" s="236" t="s">
        <v>9417</v>
      </c>
      <c r="B3517" s="236">
        <v>31527</v>
      </c>
      <c r="C3517" s="236" t="s">
        <v>9418</v>
      </c>
      <c r="D3517" s="236">
        <v>18</v>
      </c>
      <c r="E3517" s="236" t="s">
        <v>8337</v>
      </c>
      <c r="F3517" s="236" t="s">
        <v>8501</v>
      </c>
    </row>
    <row r="3518" spans="1:6" x14ac:dyDescent="0.25">
      <c r="A3518" s="236" t="s">
        <v>9419</v>
      </c>
      <c r="B3518" s="236">
        <v>10124</v>
      </c>
      <c r="C3518" s="236" t="s">
        <v>9420</v>
      </c>
      <c r="D3518" s="236">
        <v>18</v>
      </c>
      <c r="E3518" s="236" t="s">
        <v>8337</v>
      </c>
    </row>
    <row r="3519" spans="1:6" x14ac:dyDescent="0.25">
      <c r="A3519" s="236" t="s">
        <v>9421</v>
      </c>
      <c r="B3519" s="236">
        <v>32775</v>
      </c>
      <c r="C3519" s="236" t="s">
        <v>9422</v>
      </c>
      <c r="D3519" s="236">
        <v>18</v>
      </c>
      <c r="E3519" s="236" t="s">
        <v>8337</v>
      </c>
    </row>
    <row r="3520" spans="1:6" x14ac:dyDescent="0.25">
      <c r="A3520" s="236" t="s">
        <v>9423</v>
      </c>
      <c r="B3520" s="236">
        <v>32907</v>
      </c>
      <c r="C3520" s="236" t="s">
        <v>9424</v>
      </c>
      <c r="D3520" s="236">
        <v>18</v>
      </c>
      <c r="E3520" s="236" t="s">
        <v>8337</v>
      </c>
      <c r="F3520" s="236" t="s">
        <v>8620</v>
      </c>
    </row>
    <row r="3521" spans="1:6" x14ac:dyDescent="0.25">
      <c r="A3521" s="236" t="s">
        <v>9425</v>
      </c>
      <c r="B3521" s="236">
        <v>34681</v>
      </c>
      <c r="C3521" s="236" t="s">
        <v>9426</v>
      </c>
      <c r="D3521" s="236">
        <v>18</v>
      </c>
      <c r="E3521" s="236" t="s">
        <v>8337</v>
      </c>
    </row>
    <row r="3522" spans="1:6" x14ac:dyDescent="0.25">
      <c r="A3522" s="236" t="s">
        <v>9427</v>
      </c>
      <c r="B3522" s="236">
        <v>34098</v>
      </c>
      <c r="C3522" s="236" t="s">
        <v>9428</v>
      </c>
      <c r="D3522" s="236">
        <v>18</v>
      </c>
      <c r="E3522" s="236" t="s">
        <v>8337</v>
      </c>
    </row>
    <row r="3523" spans="1:6" x14ac:dyDescent="0.25">
      <c r="A3523" s="236" t="s">
        <v>9429</v>
      </c>
      <c r="B3523" s="236">
        <v>30960</v>
      </c>
      <c r="C3523" s="236" t="s">
        <v>9430</v>
      </c>
      <c r="D3523" s="236">
        <v>18</v>
      </c>
      <c r="E3523" s="236" t="s">
        <v>8337</v>
      </c>
      <c r="F3523" s="236" t="s">
        <v>8620</v>
      </c>
    </row>
    <row r="3524" spans="1:6" x14ac:dyDescent="0.25">
      <c r="A3524" s="236" t="s">
        <v>9431</v>
      </c>
      <c r="B3524" s="236">
        <v>34100</v>
      </c>
      <c r="C3524" s="236" t="s">
        <v>9432</v>
      </c>
      <c r="D3524" s="236">
        <v>18</v>
      </c>
      <c r="E3524" s="236" t="s">
        <v>8337</v>
      </c>
    </row>
    <row r="3525" spans="1:6" x14ac:dyDescent="0.25">
      <c r="A3525" s="236" t="s">
        <v>9433</v>
      </c>
      <c r="B3525" s="236">
        <v>31787</v>
      </c>
      <c r="C3525" s="236" t="s">
        <v>9434</v>
      </c>
      <c r="D3525" s="236">
        <v>18</v>
      </c>
      <c r="E3525" s="236" t="s">
        <v>8337</v>
      </c>
    </row>
    <row r="3526" spans="1:6" x14ac:dyDescent="0.25">
      <c r="A3526" s="236" t="s">
        <v>9435</v>
      </c>
      <c r="B3526" s="236">
        <v>11090</v>
      </c>
      <c r="C3526" s="236" t="s">
        <v>9436</v>
      </c>
      <c r="D3526" s="236">
        <v>18</v>
      </c>
      <c r="E3526" s="236" t="s">
        <v>8337</v>
      </c>
      <c r="F3526" s="236" t="s">
        <v>9437</v>
      </c>
    </row>
    <row r="3527" spans="1:6" x14ac:dyDescent="0.25">
      <c r="A3527" s="236" t="s">
        <v>9438</v>
      </c>
      <c r="B3527" s="236">
        <v>10528</v>
      </c>
      <c r="C3527" s="236" t="s">
        <v>9439</v>
      </c>
      <c r="D3527" s="236">
        <v>18</v>
      </c>
      <c r="E3527" s="236" t="s">
        <v>8337</v>
      </c>
    </row>
    <row r="3528" spans="1:6" x14ac:dyDescent="0.25">
      <c r="A3528" s="236" t="s">
        <v>9440</v>
      </c>
      <c r="B3528" s="236">
        <v>10262</v>
      </c>
      <c r="C3528" s="236" t="s">
        <v>9441</v>
      </c>
      <c r="D3528" s="236">
        <v>18</v>
      </c>
      <c r="E3528" s="236" t="s">
        <v>8337</v>
      </c>
    </row>
    <row r="3529" spans="1:6" x14ac:dyDescent="0.25">
      <c r="A3529" s="236" t="s">
        <v>9442</v>
      </c>
      <c r="B3529" s="236">
        <v>11033</v>
      </c>
      <c r="C3529" s="236" t="s">
        <v>9441</v>
      </c>
      <c r="D3529" s="236">
        <v>18</v>
      </c>
      <c r="E3529" s="236" t="s">
        <v>8337</v>
      </c>
    </row>
    <row r="3530" spans="1:6" x14ac:dyDescent="0.25">
      <c r="A3530" s="236" t="s">
        <v>9443</v>
      </c>
      <c r="B3530" s="236">
        <v>10981</v>
      </c>
      <c r="C3530" s="236" t="s">
        <v>9441</v>
      </c>
      <c r="D3530" s="236">
        <v>18</v>
      </c>
      <c r="E3530" s="236" t="s">
        <v>8337</v>
      </c>
      <c r="F3530" s="236" t="s">
        <v>9444</v>
      </c>
    </row>
    <row r="3531" spans="1:6" x14ac:dyDescent="0.25">
      <c r="A3531" s="236" t="s">
        <v>9445</v>
      </c>
      <c r="B3531" s="236">
        <v>29359</v>
      </c>
      <c r="C3531" s="236" t="s">
        <v>9446</v>
      </c>
      <c r="D3531" s="236">
        <v>18</v>
      </c>
      <c r="E3531" s="236" t="s">
        <v>8337</v>
      </c>
      <c r="F3531" s="236" t="s">
        <v>9447</v>
      </c>
    </row>
    <row r="3532" spans="1:6" x14ac:dyDescent="0.25">
      <c r="A3532" s="236" t="s">
        <v>9448</v>
      </c>
      <c r="B3532" s="236">
        <v>10924</v>
      </c>
      <c r="C3532" s="236" t="s">
        <v>9449</v>
      </c>
      <c r="D3532" s="236">
        <v>18</v>
      </c>
      <c r="E3532" s="236" t="s">
        <v>8337</v>
      </c>
      <c r="F3532" s="236" t="s">
        <v>9450</v>
      </c>
    </row>
    <row r="3533" spans="1:6" x14ac:dyDescent="0.25">
      <c r="A3533" s="236" t="s">
        <v>9451</v>
      </c>
      <c r="B3533" s="236">
        <v>10530</v>
      </c>
      <c r="C3533" s="236" t="s">
        <v>9449</v>
      </c>
      <c r="D3533" s="236">
        <v>18</v>
      </c>
      <c r="E3533" s="236" t="s">
        <v>8337</v>
      </c>
    </row>
    <row r="3534" spans="1:6" x14ac:dyDescent="0.25">
      <c r="A3534" s="236" t="s">
        <v>9452</v>
      </c>
      <c r="B3534" s="236">
        <v>11280</v>
      </c>
      <c r="C3534" s="236" t="s">
        <v>9453</v>
      </c>
      <c r="D3534" s="236">
        <v>18</v>
      </c>
      <c r="E3534" s="236" t="s">
        <v>8337</v>
      </c>
    </row>
    <row r="3535" spans="1:6" x14ac:dyDescent="0.25">
      <c r="A3535" s="236" t="s">
        <v>9454</v>
      </c>
      <c r="B3535" s="236">
        <v>34655</v>
      </c>
      <c r="C3535" s="236" t="s">
        <v>9455</v>
      </c>
      <c r="D3535" s="236">
        <v>18</v>
      </c>
      <c r="E3535" s="236" t="s">
        <v>8337</v>
      </c>
    </row>
    <row r="3536" spans="1:6" x14ac:dyDescent="0.25">
      <c r="A3536" s="236" t="s">
        <v>9456</v>
      </c>
      <c r="B3536" s="236">
        <v>28613</v>
      </c>
      <c r="C3536" s="236" t="s">
        <v>9457</v>
      </c>
      <c r="D3536" s="236">
        <v>18</v>
      </c>
      <c r="E3536" s="236" t="s">
        <v>8337</v>
      </c>
      <c r="F3536" s="236" t="s">
        <v>9458</v>
      </c>
    </row>
    <row r="3537" spans="1:6" x14ac:dyDescent="0.25">
      <c r="A3537" s="236" t="s">
        <v>9459</v>
      </c>
      <c r="B3537" s="236">
        <v>10560</v>
      </c>
      <c r="C3537" s="236" t="s">
        <v>9460</v>
      </c>
      <c r="D3537" s="236">
        <v>18</v>
      </c>
      <c r="E3537" s="236" t="s">
        <v>8337</v>
      </c>
    </row>
    <row r="3538" spans="1:6" x14ac:dyDescent="0.25">
      <c r="A3538" s="236" t="s">
        <v>9461</v>
      </c>
      <c r="B3538" s="236">
        <v>11088</v>
      </c>
      <c r="C3538" s="236" t="s">
        <v>9462</v>
      </c>
      <c r="D3538" s="236">
        <v>18</v>
      </c>
      <c r="E3538" s="236" t="s">
        <v>8337</v>
      </c>
    </row>
    <row r="3539" spans="1:6" x14ac:dyDescent="0.25">
      <c r="A3539" s="236" t="s">
        <v>9463</v>
      </c>
      <c r="B3539" s="236">
        <v>11081</v>
      </c>
      <c r="C3539" s="236" t="s">
        <v>9462</v>
      </c>
      <c r="D3539" s="236">
        <v>18</v>
      </c>
      <c r="E3539" s="236" t="s">
        <v>8337</v>
      </c>
    </row>
    <row r="3540" spans="1:6" x14ac:dyDescent="0.25">
      <c r="A3540" s="236" t="s">
        <v>9464</v>
      </c>
      <c r="B3540" s="236">
        <v>10936</v>
      </c>
      <c r="C3540" s="236" t="s">
        <v>9462</v>
      </c>
      <c r="D3540" s="236">
        <v>18</v>
      </c>
      <c r="E3540" s="236" t="s">
        <v>8337</v>
      </c>
    </row>
    <row r="3541" spans="1:6" x14ac:dyDescent="0.25">
      <c r="A3541" s="236" t="s">
        <v>9465</v>
      </c>
      <c r="B3541" s="236">
        <v>11065</v>
      </c>
      <c r="C3541" s="236" t="s">
        <v>9462</v>
      </c>
      <c r="D3541" s="236">
        <v>18</v>
      </c>
      <c r="E3541" s="236" t="s">
        <v>8337</v>
      </c>
    </row>
    <row r="3542" spans="1:6" x14ac:dyDescent="0.25">
      <c r="A3542" s="236" t="s">
        <v>9466</v>
      </c>
      <c r="B3542" s="236">
        <v>33661</v>
      </c>
      <c r="C3542" s="236" t="s">
        <v>9462</v>
      </c>
      <c r="D3542" s="236">
        <v>18</v>
      </c>
      <c r="E3542" s="236" t="s">
        <v>8337</v>
      </c>
    </row>
    <row r="3543" spans="1:6" x14ac:dyDescent="0.25">
      <c r="A3543" s="236" t="s">
        <v>9467</v>
      </c>
      <c r="B3543" s="236">
        <v>11042</v>
      </c>
      <c r="C3543" s="236" t="s">
        <v>9468</v>
      </c>
      <c r="D3543" s="236">
        <v>18</v>
      </c>
      <c r="E3543" s="236" t="s">
        <v>8337</v>
      </c>
    </row>
    <row r="3544" spans="1:6" x14ac:dyDescent="0.25">
      <c r="A3544" s="236" t="s">
        <v>9469</v>
      </c>
      <c r="B3544" s="236">
        <v>29580</v>
      </c>
      <c r="C3544" s="236" t="s">
        <v>9470</v>
      </c>
      <c r="D3544" s="236">
        <v>18</v>
      </c>
      <c r="E3544" s="236" t="s">
        <v>8337</v>
      </c>
    </row>
    <row r="3545" spans="1:6" x14ac:dyDescent="0.25">
      <c r="A3545" s="236" t="s">
        <v>9471</v>
      </c>
      <c r="B3545" s="236">
        <v>11201</v>
      </c>
      <c r="C3545" s="236" t="s">
        <v>9472</v>
      </c>
      <c r="D3545" s="236">
        <v>18</v>
      </c>
      <c r="E3545" s="236" t="s">
        <v>8337</v>
      </c>
    </row>
    <row r="3546" spans="1:6" x14ac:dyDescent="0.25">
      <c r="A3546" s="236" t="s">
        <v>9473</v>
      </c>
      <c r="B3546" s="236">
        <v>11207</v>
      </c>
      <c r="C3546" s="236" t="s">
        <v>9472</v>
      </c>
      <c r="D3546" s="236">
        <v>18</v>
      </c>
      <c r="E3546" s="236" t="s">
        <v>8337</v>
      </c>
      <c r="F3546" s="236" t="s">
        <v>9474</v>
      </c>
    </row>
    <row r="3547" spans="1:6" x14ac:dyDescent="0.25">
      <c r="A3547" s="236" t="s">
        <v>9475</v>
      </c>
      <c r="B3547" s="236">
        <v>10380</v>
      </c>
      <c r="C3547" s="236" t="s">
        <v>9476</v>
      </c>
      <c r="D3547" s="236">
        <v>18</v>
      </c>
      <c r="E3547" s="236" t="s">
        <v>8337</v>
      </c>
      <c r="F3547" s="236" t="s">
        <v>9477</v>
      </c>
    </row>
    <row r="3548" spans="1:6" x14ac:dyDescent="0.25">
      <c r="A3548" s="236" t="s">
        <v>9478</v>
      </c>
      <c r="B3548" s="236">
        <v>10378</v>
      </c>
      <c r="C3548" s="236" t="s">
        <v>9479</v>
      </c>
      <c r="D3548" s="236">
        <v>18</v>
      </c>
      <c r="E3548" s="236" t="s">
        <v>8337</v>
      </c>
      <c r="F3548" s="236" t="s">
        <v>9480</v>
      </c>
    </row>
    <row r="3549" spans="1:6" x14ac:dyDescent="0.25">
      <c r="A3549" s="236" t="s">
        <v>9481</v>
      </c>
      <c r="B3549" s="236">
        <v>35725</v>
      </c>
      <c r="C3549" s="236" t="s">
        <v>9482</v>
      </c>
      <c r="D3549" s="236">
        <v>18</v>
      </c>
      <c r="E3549" s="236" t="s">
        <v>8337</v>
      </c>
    </row>
    <row r="3550" spans="1:6" x14ac:dyDescent="0.25">
      <c r="A3550" s="236" t="s">
        <v>9483</v>
      </c>
      <c r="B3550" s="236">
        <v>35721</v>
      </c>
      <c r="C3550" s="236" t="s">
        <v>9484</v>
      </c>
      <c r="D3550" s="236">
        <v>18</v>
      </c>
      <c r="E3550" s="236" t="s">
        <v>8337</v>
      </c>
    </row>
    <row r="3551" spans="1:6" x14ac:dyDescent="0.25">
      <c r="A3551" s="236" t="s">
        <v>9485</v>
      </c>
      <c r="B3551" s="236">
        <v>29257</v>
      </c>
      <c r="C3551" s="236" t="s">
        <v>9486</v>
      </c>
      <c r="D3551" s="236">
        <v>18</v>
      </c>
      <c r="E3551" s="236" t="s">
        <v>8337</v>
      </c>
      <c r="F3551" s="236" t="s">
        <v>9487</v>
      </c>
    </row>
    <row r="3552" spans="1:6" x14ac:dyDescent="0.25">
      <c r="A3552" s="236" t="s">
        <v>9488</v>
      </c>
      <c r="B3552" s="236">
        <v>32288</v>
      </c>
      <c r="C3552" s="236" t="s">
        <v>9489</v>
      </c>
      <c r="D3552" s="236">
        <v>18</v>
      </c>
      <c r="E3552" s="236" t="s">
        <v>8337</v>
      </c>
    </row>
    <row r="3553" spans="1:6" x14ac:dyDescent="0.25">
      <c r="A3553" s="236" t="s">
        <v>9490</v>
      </c>
      <c r="B3553" s="236">
        <v>37074</v>
      </c>
      <c r="C3553" s="236" t="s">
        <v>9491</v>
      </c>
      <c r="D3553" s="236">
        <v>18</v>
      </c>
      <c r="E3553" s="236" t="s">
        <v>8337</v>
      </c>
    </row>
    <row r="3554" spans="1:6" x14ac:dyDescent="0.25">
      <c r="A3554" s="236" t="s">
        <v>9492</v>
      </c>
      <c r="B3554" s="236">
        <v>37060</v>
      </c>
      <c r="C3554" s="236" t="s">
        <v>2180</v>
      </c>
      <c r="D3554" s="236">
        <v>18</v>
      </c>
      <c r="E3554" s="236" t="s">
        <v>8337</v>
      </c>
    </row>
    <row r="3555" spans="1:6" x14ac:dyDescent="0.25">
      <c r="A3555" s="236" t="s">
        <v>9493</v>
      </c>
      <c r="B3555" s="236">
        <v>34717</v>
      </c>
      <c r="C3555" s="236" t="s">
        <v>9494</v>
      </c>
      <c r="D3555" s="236">
        <v>18</v>
      </c>
      <c r="E3555" s="236" t="s">
        <v>8337</v>
      </c>
      <c r="F3555" s="236" t="s">
        <v>9495</v>
      </c>
    </row>
    <row r="3556" spans="1:6" x14ac:dyDescent="0.25">
      <c r="A3556" s="236" t="s">
        <v>9496</v>
      </c>
      <c r="B3556" s="236">
        <v>31354</v>
      </c>
      <c r="C3556" s="236" t="s">
        <v>9497</v>
      </c>
      <c r="D3556" s="236">
        <v>18</v>
      </c>
      <c r="E3556" s="236" t="s">
        <v>8337</v>
      </c>
    </row>
    <row r="3557" spans="1:6" x14ac:dyDescent="0.25">
      <c r="A3557" s="236" t="s">
        <v>9498</v>
      </c>
      <c r="B3557" s="236">
        <v>33501</v>
      </c>
      <c r="C3557" s="236" t="s">
        <v>9499</v>
      </c>
      <c r="D3557" s="236">
        <v>18</v>
      </c>
      <c r="E3557" s="236" t="s">
        <v>8337</v>
      </c>
    </row>
    <row r="3558" spans="1:6" x14ac:dyDescent="0.25">
      <c r="A3558" s="236" t="s">
        <v>9500</v>
      </c>
      <c r="B3558" s="236">
        <v>33430</v>
      </c>
      <c r="C3558" s="236" t="s">
        <v>9499</v>
      </c>
      <c r="D3558" s="236">
        <v>18</v>
      </c>
      <c r="E3558" s="236" t="s">
        <v>8337</v>
      </c>
    </row>
    <row r="3559" spans="1:6" x14ac:dyDescent="0.25">
      <c r="A3559" s="236" t="s">
        <v>9501</v>
      </c>
      <c r="B3559" s="236">
        <v>33432</v>
      </c>
      <c r="C3559" s="236" t="s">
        <v>9499</v>
      </c>
      <c r="D3559" s="236">
        <v>18</v>
      </c>
      <c r="E3559" s="236" t="s">
        <v>8337</v>
      </c>
    </row>
    <row r="3560" spans="1:6" x14ac:dyDescent="0.25">
      <c r="A3560" s="236" t="s">
        <v>9502</v>
      </c>
      <c r="B3560" s="236">
        <v>34274</v>
      </c>
      <c r="C3560" s="236" t="s">
        <v>9499</v>
      </c>
      <c r="D3560" s="236">
        <v>18</v>
      </c>
      <c r="E3560" s="236" t="s">
        <v>8337</v>
      </c>
    </row>
    <row r="3561" spans="1:6" x14ac:dyDescent="0.25">
      <c r="A3561" s="236" t="s">
        <v>9503</v>
      </c>
      <c r="B3561" s="236">
        <v>34277</v>
      </c>
      <c r="C3561" s="236" t="s">
        <v>9504</v>
      </c>
      <c r="D3561" s="236">
        <v>18</v>
      </c>
      <c r="E3561" s="236" t="s">
        <v>8337</v>
      </c>
    </row>
    <row r="3562" spans="1:6" x14ac:dyDescent="0.25">
      <c r="A3562" s="236" t="s">
        <v>9505</v>
      </c>
      <c r="B3562" s="236">
        <v>34297</v>
      </c>
      <c r="C3562" s="236" t="s">
        <v>9504</v>
      </c>
      <c r="D3562" s="236">
        <v>18</v>
      </c>
      <c r="E3562" s="236" t="s">
        <v>8337</v>
      </c>
    </row>
    <row r="3563" spans="1:6" x14ac:dyDescent="0.25">
      <c r="A3563" s="236" t="s">
        <v>9506</v>
      </c>
      <c r="B3563" s="236">
        <v>34303</v>
      </c>
      <c r="C3563" s="236" t="s">
        <v>9504</v>
      </c>
      <c r="D3563" s="236">
        <v>18</v>
      </c>
      <c r="E3563" s="236" t="s">
        <v>8337</v>
      </c>
    </row>
    <row r="3564" spans="1:6" x14ac:dyDescent="0.25">
      <c r="A3564" s="236" t="s">
        <v>9507</v>
      </c>
      <c r="B3564" s="236">
        <v>34306</v>
      </c>
      <c r="C3564" s="236" t="s">
        <v>9504</v>
      </c>
      <c r="D3564" s="236">
        <v>18</v>
      </c>
      <c r="E3564" s="236" t="s">
        <v>8337</v>
      </c>
    </row>
    <row r="3565" spans="1:6" x14ac:dyDescent="0.25">
      <c r="A3565" s="236" t="s">
        <v>9508</v>
      </c>
      <c r="B3565" s="236">
        <v>34309</v>
      </c>
      <c r="C3565" s="236" t="s">
        <v>9504</v>
      </c>
      <c r="D3565" s="236">
        <v>18</v>
      </c>
      <c r="E3565" s="236" t="s">
        <v>8337</v>
      </c>
    </row>
    <row r="3566" spans="1:6" x14ac:dyDescent="0.25">
      <c r="A3566" s="236" t="s">
        <v>9509</v>
      </c>
      <c r="B3566" s="236">
        <v>34312</v>
      </c>
      <c r="C3566" s="236" t="s">
        <v>9504</v>
      </c>
      <c r="D3566" s="236">
        <v>18</v>
      </c>
      <c r="E3566" s="236" t="s">
        <v>8337</v>
      </c>
    </row>
    <row r="3567" spans="1:6" x14ac:dyDescent="0.25">
      <c r="A3567" s="236" t="s">
        <v>9510</v>
      </c>
      <c r="B3567" s="236">
        <v>34330</v>
      </c>
      <c r="C3567" s="236" t="s">
        <v>9504</v>
      </c>
      <c r="D3567" s="236">
        <v>18</v>
      </c>
      <c r="E3567" s="236" t="s">
        <v>8337</v>
      </c>
    </row>
    <row r="3568" spans="1:6" x14ac:dyDescent="0.25">
      <c r="A3568" s="236" t="s">
        <v>9511</v>
      </c>
      <c r="B3568" s="236">
        <v>34333</v>
      </c>
      <c r="C3568" s="236" t="s">
        <v>9504</v>
      </c>
      <c r="D3568" s="236">
        <v>18</v>
      </c>
      <c r="E3568" s="236" t="s">
        <v>8337</v>
      </c>
    </row>
    <row r="3569" spans="1:6" x14ac:dyDescent="0.25">
      <c r="A3569" s="236" t="s">
        <v>9512</v>
      </c>
      <c r="B3569" s="236">
        <v>34336</v>
      </c>
      <c r="C3569" s="236" t="s">
        <v>9504</v>
      </c>
      <c r="D3569" s="236">
        <v>18</v>
      </c>
      <c r="E3569" s="236" t="s">
        <v>8337</v>
      </c>
    </row>
    <row r="3570" spans="1:6" x14ac:dyDescent="0.25">
      <c r="A3570" s="236" t="s">
        <v>9513</v>
      </c>
      <c r="B3570" s="236">
        <v>34324</v>
      </c>
      <c r="C3570" s="236" t="s">
        <v>9504</v>
      </c>
      <c r="D3570" s="236">
        <v>18</v>
      </c>
      <c r="E3570" s="236" t="s">
        <v>8337</v>
      </c>
    </row>
    <row r="3571" spans="1:6" x14ac:dyDescent="0.25">
      <c r="A3571" s="236" t="s">
        <v>9514</v>
      </c>
      <c r="B3571" s="236">
        <v>34318</v>
      </c>
      <c r="C3571" s="236" t="s">
        <v>9504</v>
      </c>
      <c r="D3571" s="236">
        <v>18</v>
      </c>
      <c r="E3571" s="236" t="s">
        <v>8337</v>
      </c>
    </row>
    <row r="3572" spans="1:6" x14ac:dyDescent="0.25">
      <c r="A3572" s="236" t="s">
        <v>9515</v>
      </c>
      <c r="B3572" s="236">
        <v>34315</v>
      </c>
      <c r="C3572" s="236" t="s">
        <v>9504</v>
      </c>
      <c r="D3572" s="236">
        <v>18</v>
      </c>
      <c r="E3572" s="236" t="s">
        <v>8337</v>
      </c>
    </row>
    <row r="3573" spans="1:6" x14ac:dyDescent="0.25">
      <c r="A3573" s="236" t="s">
        <v>9516</v>
      </c>
      <c r="B3573" s="236">
        <v>34339</v>
      </c>
      <c r="C3573" s="236" t="s">
        <v>9504</v>
      </c>
      <c r="D3573" s="236">
        <v>18</v>
      </c>
      <c r="E3573" s="236" t="s">
        <v>8337</v>
      </c>
    </row>
    <row r="3574" spans="1:6" x14ac:dyDescent="0.25">
      <c r="A3574" s="236" t="s">
        <v>9517</v>
      </c>
      <c r="B3574" s="236">
        <v>34345</v>
      </c>
      <c r="C3574" s="236" t="s">
        <v>9504</v>
      </c>
      <c r="D3574" s="236">
        <v>18</v>
      </c>
      <c r="E3574" s="236" t="s">
        <v>8337</v>
      </c>
    </row>
    <row r="3575" spans="1:6" x14ac:dyDescent="0.25">
      <c r="A3575" s="236" t="s">
        <v>9518</v>
      </c>
      <c r="B3575" s="236">
        <v>34348</v>
      </c>
      <c r="C3575" s="236" t="s">
        <v>9504</v>
      </c>
      <c r="D3575" s="236">
        <v>18</v>
      </c>
      <c r="E3575" s="236" t="s">
        <v>8337</v>
      </c>
    </row>
    <row r="3576" spans="1:6" x14ac:dyDescent="0.25">
      <c r="A3576" s="236" t="s">
        <v>9519</v>
      </c>
      <c r="B3576" s="236">
        <v>34351</v>
      </c>
      <c r="C3576" s="236" t="s">
        <v>9504</v>
      </c>
      <c r="D3576" s="236">
        <v>18</v>
      </c>
      <c r="E3576" s="236" t="s">
        <v>8337</v>
      </c>
    </row>
    <row r="3577" spans="1:6" x14ac:dyDescent="0.25">
      <c r="A3577" s="236" t="s">
        <v>9520</v>
      </c>
      <c r="B3577" s="236">
        <v>34354</v>
      </c>
      <c r="C3577" s="236" t="s">
        <v>9504</v>
      </c>
      <c r="D3577" s="236">
        <v>18</v>
      </c>
      <c r="E3577" s="236" t="s">
        <v>8337</v>
      </c>
    </row>
    <row r="3578" spans="1:6" x14ac:dyDescent="0.25">
      <c r="A3578" s="236" t="s">
        <v>9521</v>
      </c>
      <c r="B3578" s="236">
        <v>34357</v>
      </c>
      <c r="C3578" s="236" t="s">
        <v>9504</v>
      </c>
      <c r="D3578" s="236">
        <v>18</v>
      </c>
      <c r="E3578" s="236" t="s">
        <v>8337</v>
      </c>
    </row>
    <row r="3579" spans="1:6" x14ac:dyDescent="0.25">
      <c r="A3579" s="236" t="s">
        <v>9522</v>
      </c>
      <c r="B3579" s="236">
        <v>34360</v>
      </c>
      <c r="C3579" s="236" t="s">
        <v>9504</v>
      </c>
      <c r="D3579" s="236">
        <v>18</v>
      </c>
      <c r="E3579" s="236" t="s">
        <v>8337</v>
      </c>
    </row>
    <row r="3580" spans="1:6" x14ac:dyDescent="0.25">
      <c r="A3580" s="236" t="s">
        <v>9523</v>
      </c>
      <c r="B3580" s="236">
        <v>34188</v>
      </c>
      <c r="C3580" s="236" t="s">
        <v>9504</v>
      </c>
      <c r="D3580" s="236">
        <v>18</v>
      </c>
      <c r="E3580" s="236" t="s">
        <v>8337</v>
      </c>
    </row>
    <row r="3581" spans="1:6" x14ac:dyDescent="0.25">
      <c r="A3581" s="236" t="s">
        <v>9524</v>
      </c>
      <c r="B3581" s="236">
        <v>34178</v>
      </c>
      <c r="C3581" s="236" t="s">
        <v>9504</v>
      </c>
      <c r="D3581" s="236">
        <v>18</v>
      </c>
      <c r="E3581" s="236" t="s">
        <v>8337</v>
      </c>
    </row>
    <row r="3582" spans="1:6" x14ac:dyDescent="0.25">
      <c r="A3582" s="236" t="s">
        <v>9525</v>
      </c>
      <c r="B3582" s="236">
        <v>34182</v>
      </c>
      <c r="C3582" s="236" t="s">
        <v>9504</v>
      </c>
      <c r="D3582" s="236">
        <v>18</v>
      </c>
      <c r="E3582" s="236" t="s">
        <v>8337</v>
      </c>
    </row>
    <row r="3583" spans="1:6" x14ac:dyDescent="0.25">
      <c r="A3583" s="236" t="s">
        <v>9526</v>
      </c>
      <c r="B3583" s="236">
        <v>34206</v>
      </c>
      <c r="C3583" s="236" t="s">
        <v>9504</v>
      </c>
      <c r="D3583" s="236">
        <v>18</v>
      </c>
      <c r="E3583" s="236" t="s">
        <v>8337</v>
      </c>
      <c r="F3583" s="236" t="s">
        <v>9527</v>
      </c>
    </row>
    <row r="3584" spans="1:6" x14ac:dyDescent="0.25">
      <c r="A3584" s="236" t="s">
        <v>9528</v>
      </c>
      <c r="B3584" s="236">
        <v>34269</v>
      </c>
      <c r="C3584" s="236" t="s">
        <v>9504</v>
      </c>
      <c r="D3584" s="236">
        <v>18</v>
      </c>
      <c r="E3584" s="236" t="s">
        <v>8337</v>
      </c>
    </row>
    <row r="3585" spans="1:6" x14ac:dyDescent="0.25">
      <c r="A3585" s="236" t="s">
        <v>9529</v>
      </c>
      <c r="B3585" s="236">
        <v>34158</v>
      </c>
      <c r="C3585" s="236" t="s">
        <v>9504</v>
      </c>
      <c r="D3585" s="236">
        <v>18</v>
      </c>
      <c r="E3585" s="236" t="s">
        <v>8337</v>
      </c>
    </row>
    <row r="3586" spans="1:6" x14ac:dyDescent="0.25">
      <c r="A3586" s="236" t="s">
        <v>9530</v>
      </c>
      <c r="B3586" s="236">
        <v>34147</v>
      </c>
      <c r="C3586" s="236" t="s">
        <v>9504</v>
      </c>
      <c r="D3586" s="236">
        <v>18</v>
      </c>
      <c r="E3586" s="236" t="s">
        <v>8337</v>
      </c>
      <c r="F3586" s="236" t="s">
        <v>9531</v>
      </c>
    </row>
    <row r="3587" spans="1:6" x14ac:dyDescent="0.25">
      <c r="A3587" s="236" t="s">
        <v>9532</v>
      </c>
      <c r="B3587" s="236">
        <v>34155</v>
      </c>
      <c r="C3587" s="236" t="s">
        <v>9504</v>
      </c>
      <c r="D3587" s="236">
        <v>18</v>
      </c>
      <c r="E3587" s="236" t="s">
        <v>8337</v>
      </c>
    </row>
    <row r="3588" spans="1:6" x14ac:dyDescent="0.25">
      <c r="A3588" s="236" t="s">
        <v>9533</v>
      </c>
      <c r="B3588" s="236">
        <v>34152</v>
      </c>
      <c r="C3588" s="236" t="s">
        <v>9504</v>
      </c>
      <c r="D3588" s="236">
        <v>18</v>
      </c>
      <c r="E3588" s="236" t="s">
        <v>8337</v>
      </c>
    </row>
    <row r="3589" spans="1:6" x14ac:dyDescent="0.25">
      <c r="A3589" s="236" t="s">
        <v>9534</v>
      </c>
      <c r="B3589" s="236">
        <v>34138</v>
      </c>
      <c r="C3589" s="236" t="s">
        <v>9504</v>
      </c>
      <c r="D3589" s="236">
        <v>18</v>
      </c>
      <c r="E3589" s="236" t="s">
        <v>8337</v>
      </c>
    </row>
    <row r="3590" spans="1:6" x14ac:dyDescent="0.25">
      <c r="A3590" s="236" t="s">
        <v>9535</v>
      </c>
      <c r="B3590" s="236">
        <v>34023</v>
      </c>
      <c r="C3590" s="236" t="s">
        <v>9504</v>
      </c>
      <c r="D3590" s="236">
        <v>18</v>
      </c>
      <c r="E3590" s="236" t="s">
        <v>8337</v>
      </c>
      <c r="F3590" s="236" t="s">
        <v>9536</v>
      </c>
    </row>
    <row r="3591" spans="1:6" x14ac:dyDescent="0.25">
      <c r="A3591" s="236" t="s">
        <v>9537</v>
      </c>
      <c r="B3591" s="236">
        <v>34052</v>
      </c>
      <c r="C3591" s="236" t="s">
        <v>9504</v>
      </c>
      <c r="D3591" s="236">
        <v>18</v>
      </c>
      <c r="E3591" s="236" t="s">
        <v>8337</v>
      </c>
    </row>
    <row r="3592" spans="1:6" x14ac:dyDescent="0.25">
      <c r="A3592" s="236" t="s">
        <v>9538</v>
      </c>
      <c r="B3592" s="236">
        <v>33536</v>
      </c>
      <c r="C3592" s="236" t="s">
        <v>9504</v>
      </c>
      <c r="D3592" s="236">
        <v>18</v>
      </c>
      <c r="E3592" s="236" t="s">
        <v>8337</v>
      </c>
    </row>
    <row r="3593" spans="1:6" x14ac:dyDescent="0.25">
      <c r="A3593" s="236" t="s">
        <v>9539</v>
      </c>
      <c r="B3593" s="236">
        <v>33539</v>
      </c>
      <c r="C3593" s="236" t="s">
        <v>9504</v>
      </c>
      <c r="D3593" s="236">
        <v>18</v>
      </c>
      <c r="E3593" s="236" t="s">
        <v>8337</v>
      </c>
    </row>
    <row r="3594" spans="1:6" x14ac:dyDescent="0.25">
      <c r="A3594" s="236" t="s">
        <v>9540</v>
      </c>
      <c r="B3594" s="236">
        <v>33542</v>
      </c>
      <c r="C3594" s="236" t="s">
        <v>9504</v>
      </c>
      <c r="D3594" s="236">
        <v>18</v>
      </c>
      <c r="E3594" s="236" t="s">
        <v>8337</v>
      </c>
    </row>
    <row r="3595" spans="1:6" x14ac:dyDescent="0.25">
      <c r="A3595" s="236" t="s">
        <v>9541</v>
      </c>
      <c r="B3595" s="236">
        <v>33858</v>
      </c>
      <c r="C3595" s="236" t="s">
        <v>9504</v>
      </c>
      <c r="D3595" s="236">
        <v>18</v>
      </c>
      <c r="E3595" s="236" t="s">
        <v>8337</v>
      </c>
    </row>
    <row r="3596" spans="1:6" x14ac:dyDescent="0.25">
      <c r="A3596" s="236" t="s">
        <v>9542</v>
      </c>
      <c r="B3596" s="236">
        <v>33846</v>
      </c>
      <c r="C3596" s="236" t="s">
        <v>9504</v>
      </c>
      <c r="D3596" s="236">
        <v>18</v>
      </c>
      <c r="E3596" s="236" t="s">
        <v>8337</v>
      </c>
    </row>
    <row r="3597" spans="1:6" x14ac:dyDescent="0.25">
      <c r="A3597" s="236" t="s">
        <v>9543</v>
      </c>
      <c r="B3597" s="236">
        <v>33851</v>
      </c>
      <c r="C3597" s="236" t="s">
        <v>9504</v>
      </c>
      <c r="D3597" s="236">
        <v>18</v>
      </c>
      <c r="E3597" s="236" t="s">
        <v>8337</v>
      </c>
    </row>
    <row r="3598" spans="1:6" x14ac:dyDescent="0.25">
      <c r="A3598" s="236" t="s">
        <v>9544</v>
      </c>
      <c r="B3598" s="236">
        <v>33866</v>
      </c>
      <c r="C3598" s="236" t="s">
        <v>9504</v>
      </c>
      <c r="D3598" s="236">
        <v>18</v>
      </c>
      <c r="E3598" s="236" t="s">
        <v>8337</v>
      </c>
    </row>
    <row r="3599" spans="1:6" x14ac:dyDescent="0.25">
      <c r="A3599" s="236" t="s">
        <v>9545</v>
      </c>
      <c r="B3599" s="236">
        <v>33875</v>
      </c>
      <c r="C3599" s="236" t="s">
        <v>9504</v>
      </c>
      <c r="D3599" s="236">
        <v>18</v>
      </c>
      <c r="E3599" s="236" t="s">
        <v>8337</v>
      </c>
    </row>
    <row r="3600" spans="1:6" x14ac:dyDescent="0.25">
      <c r="A3600" s="236" t="s">
        <v>9546</v>
      </c>
      <c r="B3600" s="236">
        <v>33878</v>
      </c>
      <c r="C3600" s="236" t="s">
        <v>9504</v>
      </c>
      <c r="D3600" s="236">
        <v>18</v>
      </c>
      <c r="E3600" s="236" t="s">
        <v>8337</v>
      </c>
    </row>
    <row r="3601" spans="1:6" x14ac:dyDescent="0.25">
      <c r="A3601" s="236" t="s">
        <v>9547</v>
      </c>
      <c r="B3601" s="236">
        <v>33887</v>
      </c>
      <c r="C3601" s="236" t="s">
        <v>9504</v>
      </c>
      <c r="D3601" s="236">
        <v>18</v>
      </c>
      <c r="E3601" s="236" t="s">
        <v>8337</v>
      </c>
      <c r="F3601" s="236" t="s">
        <v>9548</v>
      </c>
    </row>
    <row r="3602" spans="1:6" x14ac:dyDescent="0.25">
      <c r="A3602" s="236" t="s">
        <v>9549</v>
      </c>
      <c r="B3602" s="236">
        <v>33884</v>
      </c>
      <c r="C3602" s="236" t="s">
        <v>9504</v>
      </c>
      <c r="D3602" s="236">
        <v>18</v>
      </c>
      <c r="E3602" s="236" t="s">
        <v>8337</v>
      </c>
    </row>
    <row r="3603" spans="1:6" x14ac:dyDescent="0.25">
      <c r="A3603" s="236" t="s">
        <v>9550</v>
      </c>
      <c r="B3603" s="236">
        <v>33899</v>
      </c>
      <c r="C3603" s="236" t="s">
        <v>9504</v>
      </c>
      <c r="D3603" s="236">
        <v>18</v>
      </c>
      <c r="E3603" s="236" t="s">
        <v>8337</v>
      </c>
    </row>
    <row r="3604" spans="1:6" x14ac:dyDescent="0.25">
      <c r="A3604" s="236" t="s">
        <v>9551</v>
      </c>
      <c r="B3604" s="236">
        <v>33890</v>
      </c>
      <c r="C3604" s="236" t="s">
        <v>9504</v>
      </c>
      <c r="D3604" s="236">
        <v>18</v>
      </c>
      <c r="E3604" s="236" t="s">
        <v>8337</v>
      </c>
    </row>
    <row r="3605" spans="1:6" x14ac:dyDescent="0.25">
      <c r="A3605" s="236" t="s">
        <v>9552</v>
      </c>
      <c r="B3605" s="236">
        <v>33893</v>
      </c>
      <c r="C3605" s="236" t="s">
        <v>9504</v>
      </c>
      <c r="D3605" s="236">
        <v>18</v>
      </c>
      <c r="E3605" s="236" t="s">
        <v>8337</v>
      </c>
    </row>
    <row r="3606" spans="1:6" x14ac:dyDescent="0.25">
      <c r="A3606" s="236" t="s">
        <v>9553</v>
      </c>
      <c r="B3606" s="236">
        <v>33908</v>
      </c>
      <c r="C3606" s="236" t="s">
        <v>9504</v>
      </c>
      <c r="D3606" s="236">
        <v>18</v>
      </c>
      <c r="E3606" s="236" t="s">
        <v>8337</v>
      </c>
    </row>
    <row r="3607" spans="1:6" x14ac:dyDescent="0.25">
      <c r="A3607" s="236" t="s">
        <v>9554</v>
      </c>
      <c r="B3607" s="236">
        <v>33911</v>
      </c>
      <c r="C3607" s="236" t="s">
        <v>9504</v>
      </c>
      <c r="D3607" s="236">
        <v>18</v>
      </c>
      <c r="E3607" s="236" t="s">
        <v>8337</v>
      </c>
    </row>
    <row r="3608" spans="1:6" x14ac:dyDescent="0.25">
      <c r="A3608" s="236" t="s">
        <v>9555</v>
      </c>
      <c r="B3608" s="236">
        <v>33920</v>
      </c>
      <c r="C3608" s="236" t="s">
        <v>9504</v>
      </c>
      <c r="D3608" s="236">
        <v>18</v>
      </c>
      <c r="E3608" s="236" t="s">
        <v>8337</v>
      </c>
    </row>
    <row r="3609" spans="1:6" x14ac:dyDescent="0.25">
      <c r="A3609" s="236" t="s">
        <v>9556</v>
      </c>
      <c r="B3609" s="236">
        <v>33914</v>
      </c>
      <c r="C3609" s="236" t="s">
        <v>9504</v>
      </c>
      <c r="D3609" s="236">
        <v>18</v>
      </c>
      <c r="E3609" s="236" t="s">
        <v>8337</v>
      </c>
    </row>
    <row r="3610" spans="1:6" x14ac:dyDescent="0.25">
      <c r="A3610" s="236" t="s">
        <v>9557</v>
      </c>
      <c r="B3610" s="236">
        <v>33950</v>
      </c>
      <c r="C3610" s="236" t="s">
        <v>9504</v>
      </c>
      <c r="D3610" s="236">
        <v>18</v>
      </c>
      <c r="E3610" s="236" t="s">
        <v>8337</v>
      </c>
    </row>
    <row r="3611" spans="1:6" x14ac:dyDescent="0.25">
      <c r="A3611" s="236" t="s">
        <v>9558</v>
      </c>
      <c r="B3611" s="236">
        <v>33952</v>
      </c>
      <c r="C3611" s="236" t="s">
        <v>9504</v>
      </c>
      <c r="D3611" s="236">
        <v>18</v>
      </c>
      <c r="E3611" s="236" t="s">
        <v>8337</v>
      </c>
    </row>
    <row r="3612" spans="1:6" x14ac:dyDescent="0.25">
      <c r="A3612" s="236" t="s">
        <v>9559</v>
      </c>
      <c r="B3612" s="236">
        <v>33941</v>
      </c>
      <c r="C3612" s="236" t="s">
        <v>9504</v>
      </c>
      <c r="D3612" s="236">
        <v>18</v>
      </c>
      <c r="E3612" s="236" t="s">
        <v>8337</v>
      </c>
    </row>
    <row r="3613" spans="1:6" x14ac:dyDescent="0.25">
      <c r="A3613" s="236" t="s">
        <v>9560</v>
      </c>
      <c r="B3613" s="236">
        <v>33938</v>
      </c>
      <c r="C3613" s="236" t="s">
        <v>9504</v>
      </c>
      <c r="D3613" s="236">
        <v>18</v>
      </c>
      <c r="E3613" s="236" t="s">
        <v>8337</v>
      </c>
    </row>
    <row r="3614" spans="1:6" x14ac:dyDescent="0.25">
      <c r="A3614" s="236" t="s">
        <v>9561</v>
      </c>
      <c r="B3614" s="236">
        <v>33932</v>
      </c>
      <c r="C3614" s="236" t="s">
        <v>9504</v>
      </c>
      <c r="D3614" s="236">
        <v>18</v>
      </c>
      <c r="E3614" s="236" t="s">
        <v>8337</v>
      </c>
    </row>
    <row r="3615" spans="1:6" x14ac:dyDescent="0.25">
      <c r="A3615" s="236" t="s">
        <v>9562</v>
      </c>
      <c r="B3615" s="236">
        <v>33935</v>
      </c>
      <c r="C3615" s="236" t="s">
        <v>9504</v>
      </c>
      <c r="D3615" s="236">
        <v>18</v>
      </c>
      <c r="E3615" s="236" t="s">
        <v>8337</v>
      </c>
    </row>
    <row r="3616" spans="1:6" x14ac:dyDescent="0.25">
      <c r="A3616" s="236" t="s">
        <v>9563</v>
      </c>
      <c r="B3616" s="236">
        <v>33929</v>
      </c>
      <c r="C3616" s="236" t="s">
        <v>9504</v>
      </c>
      <c r="D3616" s="236">
        <v>18</v>
      </c>
      <c r="E3616" s="236" t="s">
        <v>8337</v>
      </c>
    </row>
    <row r="3617" spans="1:5" x14ac:dyDescent="0.25">
      <c r="A3617" s="236" t="s">
        <v>9564</v>
      </c>
      <c r="B3617" s="236">
        <v>33926</v>
      </c>
      <c r="C3617" s="236" t="s">
        <v>9504</v>
      </c>
      <c r="D3617" s="236">
        <v>18</v>
      </c>
      <c r="E3617" s="236" t="s">
        <v>8337</v>
      </c>
    </row>
    <row r="3618" spans="1:5" x14ac:dyDescent="0.25">
      <c r="A3618" s="236" t="s">
        <v>9565</v>
      </c>
      <c r="B3618" s="236">
        <v>33778</v>
      </c>
      <c r="C3618" s="236" t="s">
        <v>9504</v>
      </c>
      <c r="D3618" s="236">
        <v>18</v>
      </c>
      <c r="E3618" s="236" t="s">
        <v>8337</v>
      </c>
    </row>
    <row r="3619" spans="1:5" x14ac:dyDescent="0.25">
      <c r="A3619" s="236" t="s">
        <v>9566</v>
      </c>
      <c r="B3619" s="236">
        <v>33812</v>
      </c>
      <c r="C3619" s="236" t="s">
        <v>9504</v>
      </c>
      <c r="D3619" s="236">
        <v>18</v>
      </c>
      <c r="E3619" s="236" t="s">
        <v>8337</v>
      </c>
    </row>
    <row r="3620" spans="1:5" x14ac:dyDescent="0.25">
      <c r="A3620" s="236" t="s">
        <v>9567</v>
      </c>
      <c r="B3620" s="236">
        <v>33784</v>
      </c>
      <c r="C3620" s="236" t="s">
        <v>9504</v>
      </c>
      <c r="D3620" s="236">
        <v>18</v>
      </c>
      <c r="E3620" s="236" t="s">
        <v>8337</v>
      </c>
    </row>
    <row r="3621" spans="1:5" x14ac:dyDescent="0.25">
      <c r="A3621" s="236" t="s">
        <v>9568</v>
      </c>
      <c r="B3621" s="236">
        <v>33830</v>
      </c>
      <c r="C3621" s="236" t="s">
        <v>9504</v>
      </c>
      <c r="D3621" s="236">
        <v>18</v>
      </c>
      <c r="E3621" s="236" t="s">
        <v>8337</v>
      </c>
    </row>
    <row r="3622" spans="1:5" x14ac:dyDescent="0.25">
      <c r="A3622" s="236" t="s">
        <v>9569</v>
      </c>
      <c r="B3622" s="236">
        <v>33825</v>
      </c>
      <c r="C3622" s="236" t="s">
        <v>9504</v>
      </c>
      <c r="D3622" s="236">
        <v>18</v>
      </c>
      <c r="E3622" s="236" t="s">
        <v>8337</v>
      </c>
    </row>
    <row r="3623" spans="1:5" x14ac:dyDescent="0.25">
      <c r="A3623" s="236" t="s">
        <v>9570</v>
      </c>
      <c r="B3623" s="236">
        <v>33762</v>
      </c>
      <c r="C3623" s="236" t="s">
        <v>9504</v>
      </c>
      <c r="D3623" s="236">
        <v>18</v>
      </c>
      <c r="E3623" s="236" t="s">
        <v>8337</v>
      </c>
    </row>
    <row r="3624" spans="1:5" x14ac:dyDescent="0.25">
      <c r="A3624" s="236" t="s">
        <v>9571</v>
      </c>
      <c r="B3624" s="236">
        <v>34714</v>
      </c>
      <c r="C3624" s="236" t="s">
        <v>9504</v>
      </c>
      <c r="D3624" s="236">
        <v>18</v>
      </c>
      <c r="E3624" s="236" t="s">
        <v>8337</v>
      </c>
    </row>
    <row r="3625" spans="1:5" x14ac:dyDescent="0.25">
      <c r="A3625" s="236" t="s">
        <v>9572</v>
      </c>
      <c r="B3625" s="236">
        <v>34720</v>
      </c>
      <c r="C3625" s="236" t="s">
        <v>9504</v>
      </c>
      <c r="D3625" s="236">
        <v>18</v>
      </c>
      <c r="E3625" s="236" t="s">
        <v>8337</v>
      </c>
    </row>
    <row r="3626" spans="1:5" x14ac:dyDescent="0.25">
      <c r="A3626" s="236" t="s">
        <v>9573</v>
      </c>
      <c r="B3626" s="236">
        <v>34735</v>
      </c>
      <c r="C3626" s="236" t="s">
        <v>9504</v>
      </c>
      <c r="D3626" s="236">
        <v>18</v>
      </c>
      <c r="E3626" s="236" t="s">
        <v>8337</v>
      </c>
    </row>
    <row r="3627" spans="1:5" x14ac:dyDescent="0.25">
      <c r="A3627" s="236" t="s">
        <v>9574</v>
      </c>
      <c r="B3627" s="236">
        <v>34732</v>
      </c>
      <c r="C3627" s="236" t="s">
        <v>9504</v>
      </c>
      <c r="D3627" s="236">
        <v>18</v>
      </c>
      <c r="E3627" s="236" t="s">
        <v>8337</v>
      </c>
    </row>
    <row r="3628" spans="1:5" x14ac:dyDescent="0.25">
      <c r="A3628" s="236" t="s">
        <v>9575</v>
      </c>
      <c r="B3628" s="236">
        <v>34729</v>
      </c>
      <c r="C3628" s="236" t="s">
        <v>9504</v>
      </c>
      <c r="D3628" s="236">
        <v>18</v>
      </c>
      <c r="E3628" s="236" t="s">
        <v>8337</v>
      </c>
    </row>
    <row r="3629" spans="1:5" x14ac:dyDescent="0.25">
      <c r="A3629" s="236" t="s">
        <v>9576</v>
      </c>
      <c r="B3629" s="236">
        <v>34726</v>
      </c>
      <c r="C3629" s="236" t="s">
        <v>9504</v>
      </c>
      <c r="D3629" s="236">
        <v>18</v>
      </c>
      <c r="E3629" s="236" t="s">
        <v>8337</v>
      </c>
    </row>
    <row r="3630" spans="1:5" x14ac:dyDescent="0.25">
      <c r="A3630" s="236" t="s">
        <v>9577</v>
      </c>
      <c r="B3630" s="236">
        <v>34753</v>
      </c>
      <c r="C3630" s="236" t="s">
        <v>9504</v>
      </c>
      <c r="D3630" s="236">
        <v>18</v>
      </c>
      <c r="E3630" s="236" t="s">
        <v>8337</v>
      </c>
    </row>
    <row r="3631" spans="1:5" x14ac:dyDescent="0.25">
      <c r="A3631" s="236" t="s">
        <v>9578</v>
      </c>
      <c r="B3631" s="236">
        <v>34759</v>
      </c>
      <c r="C3631" s="236" t="s">
        <v>9504</v>
      </c>
      <c r="D3631" s="236">
        <v>18</v>
      </c>
      <c r="E3631" s="236" t="s">
        <v>8337</v>
      </c>
    </row>
    <row r="3632" spans="1:5" x14ac:dyDescent="0.25">
      <c r="A3632" s="236" t="s">
        <v>9579</v>
      </c>
      <c r="B3632" s="236">
        <v>34756</v>
      </c>
      <c r="C3632" s="236" t="s">
        <v>9504</v>
      </c>
      <c r="D3632" s="236">
        <v>18</v>
      </c>
      <c r="E3632" s="236" t="s">
        <v>8337</v>
      </c>
    </row>
    <row r="3633" spans="1:5" x14ac:dyDescent="0.25">
      <c r="A3633" s="236" t="s">
        <v>9580</v>
      </c>
      <c r="B3633" s="236">
        <v>34747</v>
      </c>
      <c r="C3633" s="236" t="s">
        <v>9504</v>
      </c>
      <c r="D3633" s="236">
        <v>18</v>
      </c>
      <c r="E3633" s="236" t="s">
        <v>8337</v>
      </c>
    </row>
    <row r="3634" spans="1:5" x14ac:dyDescent="0.25">
      <c r="A3634" s="236" t="s">
        <v>9581</v>
      </c>
      <c r="B3634" s="236">
        <v>34744</v>
      </c>
      <c r="C3634" s="236" t="s">
        <v>9504</v>
      </c>
      <c r="D3634" s="236">
        <v>18</v>
      </c>
      <c r="E3634" s="236" t="s">
        <v>8337</v>
      </c>
    </row>
    <row r="3635" spans="1:5" x14ac:dyDescent="0.25">
      <c r="A3635" s="236" t="s">
        <v>9582</v>
      </c>
      <c r="B3635" s="236">
        <v>34738</v>
      </c>
      <c r="C3635" s="236" t="s">
        <v>9504</v>
      </c>
      <c r="D3635" s="236">
        <v>18</v>
      </c>
      <c r="E3635" s="236" t="s">
        <v>8337</v>
      </c>
    </row>
    <row r="3636" spans="1:5" x14ac:dyDescent="0.25">
      <c r="A3636" s="236" t="s">
        <v>9583</v>
      </c>
      <c r="B3636" s="236">
        <v>34741</v>
      </c>
      <c r="C3636" s="236" t="s">
        <v>9504</v>
      </c>
      <c r="D3636" s="236">
        <v>18</v>
      </c>
      <c r="E3636" s="236" t="s">
        <v>8337</v>
      </c>
    </row>
    <row r="3637" spans="1:5" x14ac:dyDescent="0.25">
      <c r="A3637" s="236" t="s">
        <v>9584</v>
      </c>
      <c r="B3637" s="236">
        <v>34795</v>
      </c>
      <c r="C3637" s="236" t="s">
        <v>9504</v>
      </c>
      <c r="D3637" s="236">
        <v>18</v>
      </c>
      <c r="E3637" s="236" t="s">
        <v>8337</v>
      </c>
    </row>
    <row r="3638" spans="1:5" x14ac:dyDescent="0.25">
      <c r="A3638" s="236" t="s">
        <v>9585</v>
      </c>
      <c r="B3638" s="236">
        <v>34789</v>
      </c>
      <c r="C3638" s="236" t="s">
        <v>9504</v>
      </c>
      <c r="D3638" s="236">
        <v>18</v>
      </c>
      <c r="E3638" s="236" t="s">
        <v>8337</v>
      </c>
    </row>
    <row r="3639" spans="1:5" x14ac:dyDescent="0.25">
      <c r="A3639" s="236" t="s">
        <v>9586</v>
      </c>
      <c r="B3639" s="236">
        <v>34786</v>
      </c>
      <c r="C3639" s="236" t="s">
        <v>9504</v>
      </c>
      <c r="D3639" s="236">
        <v>18</v>
      </c>
      <c r="E3639" s="236" t="s">
        <v>8337</v>
      </c>
    </row>
    <row r="3640" spans="1:5" x14ac:dyDescent="0.25">
      <c r="A3640" s="236" t="s">
        <v>9587</v>
      </c>
      <c r="B3640" s="236">
        <v>34807</v>
      </c>
      <c r="C3640" s="236" t="s">
        <v>9504</v>
      </c>
      <c r="D3640" s="236">
        <v>18</v>
      </c>
      <c r="E3640" s="236" t="s">
        <v>8337</v>
      </c>
    </row>
    <row r="3641" spans="1:5" x14ac:dyDescent="0.25">
      <c r="A3641" s="236" t="s">
        <v>9588</v>
      </c>
      <c r="B3641" s="236">
        <v>34801</v>
      </c>
      <c r="C3641" s="236" t="s">
        <v>9504</v>
      </c>
      <c r="D3641" s="236">
        <v>18</v>
      </c>
      <c r="E3641" s="236" t="s">
        <v>8337</v>
      </c>
    </row>
    <row r="3642" spans="1:5" x14ac:dyDescent="0.25">
      <c r="A3642" s="236" t="s">
        <v>9589</v>
      </c>
      <c r="B3642" s="236">
        <v>34798</v>
      </c>
      <c r="C3642" s="236" t="s">
        <v>9504</v>
      </c>
      <c r="D3642" s="236">
        <v>18</v>
      </c>
      <c r="E3642" s="236" t="s">
        <v>8337</v>
      </c>
    </row>
    <row r="3643" spans="1:5" x14ac:dyDescent="0.25">
      <c r="A3643" s="236" t="s">
        <v>9590</v>
      </c>
      <c r="B3643" s="236">
        <v>34762</v>
      </c>
      <c r="C3643" s="236" t="s">
        <v>9504</v>
      </c>
      <c r="D3643" s="236">
        <v>18</v>
      </c>
      <c r="E3643" s="236" t="s">
        <v>8337</v>
      </c>
    </row>
    <row r="3644" spans="1:5" x14ac:dyDescent="0.25">
      <c r="A3644" s="236" t="s">
        <v>9591</v>
      </c>
      <c r="B3644" s="236">
        <v>34765</v>
      </c>
      <c r="C3644" s="236" t="s">
        <v>9504</v>
      </c>
      <c r="D3644" s="236">
        <v>18</v>
      </c>
      <c r="E3644" s="236" t="s">
        <v>8337</v>
      </c>
    </row>
    <row r="3645" spans="1:5" x14ac:dyDescent="0.25">
      <c r="A3645" s="236" t="s">
        <v>9592</v>
      </c>
      <c r="B3645" s="236">
        <v>34768</v>
      </c>
      <c r="C3645" s="236" t="s">
        <v>9504</v>
      </c>
      <c r="D3645" s="236">
        <v>18</v>
      </c>
      <c r="E3645" s="236" t="s">
        <v>8337</v>
      </c>
    </row>
    <row r="3646" spans="1:5" x14ac:dyDescent="0.25">
      <c r="A3646" s="236" t="s">
        <v>9593</v>
      </c>
      <c r="B3646" s="236">
        <v>34771</v>
      </c>
      <c r="C3646" s="236" t="s">
        <v>9504</v>
      </c>
      <c r="D3646" s="236">
        <v>18</v>
      </c>
      <c r="E3646" s="236" t="s">
        <v>8337</v>
      </c>
    </row>
    <row r="3647" spans="1:5" x14ac:dyDescent="0.25">
      <c r="A3647" s="236" t="s">
        <v>9594</v>
      </c>
      <c r="B3647" s="236">
        <v>34780</v>
      </c>
      <c r="C3647" s="236" t="s">
        <v>9504</v>
      </c>
      <c r="D3647" s="236">
        <v>18</v>
      </c>
      <c r="E3647" s="236" t="s">
        <v>8337</v>
      </c>
    </row>
    <row r="3648" spans="1:5" x14ac:dyDescent="0.25">
      <c r="A3648" s="236" t="s">
        <v>9595</v>
      </c>
      <c r="B3648" s="236">
        <v>34783</v>
      </c>
      <c r="C3648" s="236" t="s">
        <v>9504</v>
      </c>
      <c r="D3648" s="236">
        <v>18</v>
      </c>
      <c r="E3648" s="236" t="s">
        <v>8337</v>
      </c>
    </row>
    <row r="3649" spans="1:5" x14ac:dyDescent="0.25">
      <c r="A3649" s="236" t="s">
        <v>9596</v>
      </c>
      <c r="B3649" s="236">
        <v>34777</v>
      </c>
      <c r="C3649" s="236" t="s">
        <v>9504</v>
      </c>
      <c r="D3649" s="236">
        <v>18</v>
      </c>
      <c r="E3649" s="236" t="s">
        <v>8337</v>
      </c>
    </row>
    <row r="3650" spans="1:5" x14ac:dyDescent="0.25">
      <c r="A3650" s="236" t="s">
        <v>9597</v>
      </c>
      <c r="B3650" s="236">
        <v>34774</v>
      </c>
      <c r="C3650" s="236" t="s">
        <v>9504</v>
      </c>
      <c r="D3650" s="236">
        <v>18</v>
      </c>
      <c r="E3650" s="236" t="s">
        <v>8337</v>
      </c>
    </row>
    <row r="3651" spans="1:5" x14ac:dyDescent="0.25">
      <c r="A3651" s="236" t="s">
        <v>9598</v>
      </c>
      <c r="B3651" s="236">
        <v>34666</v>
      </c>
      <c r="C3651" s="236" t="s">
        <v>9504</v>
      </c>
      <c r="D3651" s="236">
        <v>18</v>
      </c>
      <c r="E3651" s="236" t="s">
        <v>8337</v>
      </c>
    </row>
    <row r="3652" spans="1:5" x14ac:dyDescent="0.25">
      <c r="A3652" s="236" t="s">
        <v>9599</v>
      </c>
      <c r="B3652" s="236">
        <v>34659</v>
      </c>
      <c r="C3652" s="236" t="s">
        <v>9504</v>
      </c>
      <c r="D3652" s="236">
        <v>18</v>
      </c>
      <c r="E3652" s="236" t="s">
        <v>8337</v>
      </c>
    </row>
    <row r="3653" spans="1:5" x14ac:dyDescent="0.25">
      <c r="A3653" s="236" t="s">
        <v>9600</v>
      </c>
      <c r="B3653" s="236">
        <v>34684</v>
      </c>
      <c r="C3653" s="236" t="s">
        <v>9504</v>
      </c>
      <c r="D3653" s="236">
        <v>18</v>
      </c>
      <c r="E3653" s="236" t="s">
        <v>8337</v>
      </c>
    </row>
    <row r="3654" spans="1:5" x14ac:dyDescent="0.25">
      <c r="A3654" s="236" t="s">
        <v>9601</v>
      </c>
      <c r="B3654" s="236">
        <v>34687</v>
      </c>
      <c r="C3654" s="236" t="s">
        <v>9504</v>
      </c>
      <c r="D3654" s="236">
        <v>18</v>
      </c>
      <c r="E3654" s="236" t="s">
        <v>8337</v>
      </c>
    </row>
    <row r="3655" spans="1:5" x14ac:dyDescent="0.25">
      <c r="A3655" s="236" t="s">
        <v>9602</v>
      </c>
      <c r="B3655" s="236">
        <v>34672</v>
      </c>
      <c r="C3655" s="236" t="s">
        <v>9504</v>
      </c>
      <c r="D3655" s="236">
        <v>18</v>
      </c>
      <c r="E3655" s="236" t="s">
        <v>8337</v>
      </c>
    </row>
    <row r="3656" spans="1:5" x14ac:dyDescent="0.25">
      <c r="A3656" s="236" t="s">
        <v>9603</v>
      </c>
      <c r="B3656" s="236">
        <v>34711</v>
      </c>
      <c r="C3656" s="236" t="s">
        <v>9504</v>
      </c>
      <c r="D3656" s="236">
        <v>18</v>
      </c>
      <c r="E3656" s="236" t="s">
        <v>8337</v>
      </c>
    </row>
    <row r="3657" spans="1:5" x14ac:dyDescent="0.25">
      <c r="A3657" s="236" t="s">
        <v>9604</v>
      </c>
      <c r="B3657" s="236">
        <v>34702</v>
      </c>
      <c r="C3657" s="236" t="s">
        <v>9504</v>
      </c>
      <c r="D3657" s="236">
        <v>18</v>
      </c>
      <c r="E3657" s="236" t="s">
        <v>8337</v>
      </c>
    </row>
    <row r="3658" spans="1:5" x14ac:dyDescent="0.25">
      <c r="A3658" s="236" t="s">
        <v>9605</v>
      </c>
      <c r="B3658" s="236">
        <v>34699</v>
      </c>
      <c r="C3658" s="236" t="s">
        <v>9504</v>
      </c>
      <c r="D3658" s="236">
        <v>18</v>
      </c>
      <c r="E3658" s="236" t="s">
        <v>8337</v>
      </c>
    </row>
    <row r="3659" spans="1:5" x14ac:dyDescent="0.25">
      <c r="A3659" s="236" t="s">
        <v>9606</v>
      </c>
      <c r="B3659" s="236">
        <v>34693</v>
      </c>
      <c r="C3659" s="236" t="s">
        <v>9504</v>
      </c>
      <c r="D3659" s="236">
        <v>18</v>
      </c>
      <c r="E3659" s="236" t="s">
        <v>8337</v>
      </c>
    </row>
    <row r="3660" spans="1:5" x14ac:dyDescent="0.25">
      <c r="A3660" s="236" t="s">
        <v>9607</v>
      </c>
      <c r="B3660" s="236">
        <v>34690</v>
      </c>
      <c r="C3660" s="236" t="s">
        <v>9504</v>
      </c>
      <c r="D3660" s="236">
        <v>18</v>
      </c>
      <c r="E3660" s="236" t="s">
        <v>8337</v>
      </c>
    </row>
    <row r="3661" spans="1:5" x14ac:dyDescent="0.25">
      <c r="A3661" s="236" t="s">
        <v>9608</v>
      </c>
      <c r="B3661" s="236">
        <v>34508</v>
      </c>
      <c r="C3661" s="236" t="s">
        <v>9504</v>
      </c>
      <c r="D3661" s="236">
        <v>18</v>
      </c>
      <c r="E3661" s="236" t="s">
        <v>8337</v>
      </c>
    </row>
    <row r="3662" spans="1:5" x14ac:dyDescent="0.25">
      <c r="A3662" s="236" t="s">
        <v>9609</v>
      </c>
      <c r="B3662" s="236">
        <v>34472</v>
      </c>
      <c r="C3662" s="236" t="s">
        <v>9504</v>
      </c>
      <c r="D3662" s="236">
        <v>18</v>
      </c>
      <c r="E3662" s="236" t="s">
        <v>8337</v>
      </c>
    </row>
    <row r="3663" spans="1:5" x14ac:dyDescent="0.25">
      <c r="A3663" s="236" t="s">
        <v>9610</v>
      </c>
      <c r="B3663" s="236">
        <v>34491</v>
      </c>
      <c r="C3663" s="236" t="s">
        <v>9504</v>
      </c>
      <c r="D3663" s="236">
        <v>18</v>
      </c>
      <c r="E3663" s="236" t="s">
        <v>8337</v>
      </c>
    </row>
    <row r="3664" spans="1:5" x14ac:dyDescent="0.25">
      <c r="A3664" s="236" t="s">
        <v>9611</v>
      </c>
      <c r="B3664" s="236">
        <v>34452</v>
      </c>
      <c r="C3664" s="236" t="s">
        <v>9504</v>
      </c>
      <c r="D3664" s="236">
        <v>18</v>
      </c>
      <c r="E3664" s="236" t="s">
        <v>8337</v>
      </c>
    </row>
    <row r="3665" spans="1:5" x14ac:dyDescent="0.25">
      <c r="A3665" s="236" t="s">
        <v>9612</v>
      </c>
      <c r="B3665" s="236">
        <v>34449</v>
      </c>
      <c r="C3665" s="236" t="s">
        <v>9504</v>
      </c>
      <c r="D3665" s="236">
        <v>18</v>
      </c>
      <c r="E3665" s="236" t="s">
        <v>8337</v>
      </c>
    </row>
    <row r="3666" spans="1:5" x14ac:dyDescent="0.25">
      <c r="A3666" s="236" t="s">
        <v>9613</v>
      </c>
      <c r="B3666" s="236">
        <v>34446</v>
      </c>
      <c r="C3666" s="236" t="s">
        <v>9504</v>
      </c>
      <c r="D3666" s="236">
        <v>18</v>
      </c>
      <c r="E3666" s="236" t="s">
        <v>8337</v>
      </c>
    </row>
    <row r="3667" spans="1:5" x14ac:dyDescent="0.25">
      <c r="A3667" s="236" t="s">
        <v>9614</v>
      </c>
      <c r="B3667" s="236">
        <v>34437</v>
      </c>
      <c r="C3667" s="236" t="s">
        <v>9504</v>
      </c>
      <c r="D3667" s="236">
        <v>18</v>
      </c>
      <c r="E3667" s="236" t="s">
        <v>8337</v>
      </c>
    </row>
    <row r="3668" spans="1:5" x14ac:dyDescent="0.25">
      <c r="A3668" s="236" t="s">
        <v>9615</v>
      </c>
      <c r="B3668" s="236">
        <v>34434</v>
      </c>
      <c r="C3668" s="236" t="s">
        <v>9504</v>
      </c>
      <c r="D3668" s="236">
        <v>18</v>
      </c>
      <c r="E3668" s="236" t="s">
        <v>8337</v>
      </c>
    </row>
    <row r="3669" spans="1:5" x14ac:dyDescent="0.25">
      <c r="A3669" s="236" t="s">
        <v>9616</v>
      </c>
      <c r="B3669" s="236">
        <v>34440</v>
      </c>
      <c r="C3669" s="236" t="s">
        <v>9504</v>
      </c>
      <c r="D3669" s="236">
        <v>18</v>
      </c>
      <c r="E3669" s="236" t="s">
        <v>8337</v>
      </c>
    </row>
    <row r="3670" spans="1:5" x14ac:dyDescent="0.25">
      <c r="A3670" s="236" t="s">
        <v>9617</v>
      </c>
      <c r="B3670" s="236">
        <v>34443</v>
      </c>
      <c r="C3670" s="236" t="s">
        <v>9504</v>
      </c>
      <c r="D3670" s="236">
        <v>18</v>
      </c>
      <c r="E3670" s="236" t="s">
        <v>8337</v>
      </c>
    </row>
    <row r="3671" spans="1:5" x14ac:dyDescent="0.25">
      <c r="A3671" s="236" t="s">
        <v>9618</v>
      </c>
      <c r="B3671" s="236">
        <v>34431</v>
      </c>
      <c r="C3671" s="236" t="s">
        <v>9504</v>
      </c>
      <c r="D3671" s="236">
        <v>18</v>
      </c>
      <c r="E3671" s="236" t="s">
        <v>8337</v>
      </c>
    </row>
    <row r="3672" spans="1:5" x14ac:dyDescent="0.25">
      <c r="A3672" s="236" t="s">
        <v>9619</v>
      </c>
      <c r="B3672" s="236">
        <v>34428</v>
      </c>
      <c r="C3672" s="236" t="s">
        <v>9504</v>
      </c>
      <c r="D3672" s="236">
        <v>18</v>
      </c>
      <c r="E3672" s="236" t="s">
        <v>8337</v>
      </c>
    </row>
    <row r="3673" spans="1:5" x14ac:dyDescent="0.25">
      <c r="A3673" s="236" t="s">
        <v>9620</v>
      </c>
      <c r="B3673" s="236">
        <v>34420</v>
      </c>
      <c r="C3673" s="236" t="s">
        <v>9504</v>
      </c>
      <c r="D3673" s="236">
        <v>18</v>
      </c>
      <c r="E3673" s="236" t="s">
        <v>8337</v>
      </c>
    </row>
    <row r="3674" spans="1:5" x14ac:dyDescent="0.25">
      <c r="A3674" s="236" t="s">
        <v>9621</v>
      </c>
      <c r="B3674" s="236">
        <v>34417</v>
      </c>
      <c r="C3674" s="236" t="s">
        <v>9504</v>
      </c>
      <c r="D3674" s="236">
        <v>18</v>
      </c>
      <c r="E3674" s="236" t="s">
        <v>8337</v>
      </c>
    </row>
    <row r="3675" spans="1:5" x14ac:dyDescent="0.25">
      <c r="A3675" s="236" t="s">
        <v>9622</v>
      </c>
      <c r="B3675" s="236">
        <v>34414</v>
      </c>
      <c r="C3675" s="236" t="s">
        <v>9504</v>
      </c>
      <c r="D3675" s="236">
        <v>18</v>
      </c>
      <c r="E3675" s="236" t="s">
        <v>8337</v>
      </c>
    </row>
    <row r="3676" spans="1:5" x14ac:dyDescent="0.25">
      <c r="A3676" s="236" t="s">
        <v>9623</v>
      </c>
      <c r="B3676" s="236">
        <v>34411</v>
      </c>
      <c r="C3676" s="236" t="s">
        <v>9504</v>
      </c>
      <c r="D3676" s="236">
        <v>18</v>
      </c>
      <c r="E3676" s="236" t="s">
        <v>8337</v>
      </c>
    </row>
    <row r="3677" spans="1:5" x14ac:dyDescent="0.25">
      <c r="A3677" s="236" t="s">
        <v>9624</v>
      </c>
      <c r="B3677" s="236">
        <v>34372</v>
      </c>
      <c r="C3677" s="236" t="s">
        <v>9504</v>
      </c>
      <c r="D3677" s="236">
        <v>18</v>
      </c>
      <c r="E3677" s="236" t="s">
        <v>8337</v>
      </c>
    </row>
    <row r="3678" spans="1:5" x14ac:dyDescent="0.25">
      <c r="A3678" s="236" t="s">
        <v>9625</v>
      </c>
      <c r="B3678" s="236">
        <v>34369</v>
      </c>
      <c r="C3678" s="236" t="s">
        <v>9504</v>
      </c>
      <c r="D3678" s="236">
        <v>18</v>
      </c>
      <c r="E3678" s="236" t="s">
        <v>8337</v>
      </c>
    </row>
    <row r="3679" spans="1:5" x14ac:dyDescent="0.25">
      <c r="A3679" s="236" t="s">
        <v>9626</v>
      </c>
      <c r="B3679" s="236">
        <v>34366</v>
      </c>
      <c r="C3679" s="236" t="s">
        <v>9504</v>
      </c>
      <c r="D3679" s="236">
        <v>18</v>
      </c>
      <c r="E3679" s="236" t="s">
        <v>8337</v>
      </c>
    </row>
    <row r="3680" spans="1:5" x14ac:dyDescent="0.25">
      <c r="A3680" s="236" t="s">
        <v>9627</v>
      </c>
      <c r="B3680" s="236">
        <v>34363</v>
      </c>
      <c r="C3680" s="236" t="s">
        <v>9504</v>
      </c>
      <c r="D3680" s="236">
        <v>18</v>
      </c>
      <c r="E3680" s="236" t="s">
        <v>8337</v>
      </c>
    </row>
    <row r="3681" spans="1:5" x14ac:dyDescent="0.25">
      <c r="A3681" s="236" t="s">
        <v>9628</v>
      </c>
      <c r="B3681" s="236">
        <v>34375</v>
      </c>
      <c r="C3681" s="236" t="s">
        <v>9504</v>
      </c>
      <c r="D3681" s="236">
        <v>18</v>
      </c>
      <c r="E3681" s="236" t="s">
        <v>8337</v>
      </c>
    </row>
    <row r="3682" spans="1:5" x14ac:dyDescent="0.25">
      <c r="A3682" s="236" t="s">
        <v>9629</v>
      </c>
      <c r="B3682" s="236">
        <v>34378</v>
      </c>
      <c r="C3682" s="236" t="s">
        <v>9504</v>
      </c>
      <c r="D3682" s="236">
        <v>18</v>
      </c>
      <c r="E3682" s="236" t="s">
        <v>8337</v>
      </c>
    </row>
    <row r="3683" spans="1:5" x14ac:dyDescent="0.25">
      <c r="A3683" s="236" t="s">
        <v>9630</v>
      </c>
      <c r="B3683" s="236">
        <v>34381</v>
      </c>
      <c r="C3683" s="236" t="s">
        <v>9504</v>
      </c>
      <c r="D3683" s="236">
        <v>18</v>
      </c>
      <c r="E3683" s="236" t="s">
        <v>8337</v>
      </c>
    </row>
    <row r="3684" spans="1:5" x14ac:dyDescent="0.25">
      <c r="A3684" s="236" t="s">
        <v>9631</v>
      </c>
      <c r="B3684" s="236">
        <v>34384</v>
      </c>
      <c r="C3684" s="236" t="s">
        <v>9504</v>
      </c>
      <c r="D3684" s="236">
        <v>18</v>
      </c>
      <c r="E3684" s="236" t="s">
        <v>8337</v>
      </c>
    </row>
    <row r="3685" spans="1:5" x14ac:dyDescent="0.25">
      <c r="A3685" s="236" t="s">
        <v>9632</v>
      </c>
      <c r="B3685" s="236">
        <v>34405</v>
      </c>
      <c r="C3685" s="236" t="s">
        <v>9504</v>
      </c>
      <c r="D3685" s="236">
        <v>18</v>
      </c>
      <c r="E3685" s="236" t="s">
        <v>8337</v>
      </c>
    </row>
    <row r="3686" spans="1:5" x14ac:dyDescent="0.25">
      <c r="A3686" s="236" t="s">
        <v>9633</v>
      </c>
      <c r="B3686" s="236">
        <v>34408</v>
      </c>
      <c r="C3686" s="236" t="s">
        <v>9504</v>
      </c>
      <c r="D3686" s="236">
        <v>18</v>
      </c>
      <c r="E3686" s="236" t="s">
        <v>8337</v>
      </c>
    </row>
    <row r="3687" spans="1:5" x14ac:dyDescent="0.25">
      <c r="A3687" s="236" t="s">
        <v>9634</v>
      </c>
      <c r="B3687" s="236">
        <v>34402</v>
      </c>
      <c r="C3687" s="236" t="s">
        <v>9504</v>
      </c>
      <c r="D3687" s="236">
        <v>18</v>
      </c>
      <c r="E3687" s="236" t="s">
        <v>8337</v>
      </c>
    </row>
    <row r="3688" spans="1:5" x14ac:dyDescent="0.25">
      <c r="A3688" s="236" t="s">
        <v>9635</v>
      </c>
      <c r="B3688" s="236">
        <v>34399</v>
      </c>
      <c r="C3688" s="236" t="s">
        <v>9504</v>
      </c>
      <c r="D3688" s="236">
        <v>18</v>
      </c>
      <c r="E3688" s="236" t="s">
        <v>8337</v>
      </c>
    </row>
    <row r="3689" spans="1:5" x14ac:dyDescent="0.25">
      <c r="A3689" s="236" t="s">
        <v>9636</v>
      </c>
      <c r="B3689" s="236">
        <v>34387</v>
      </c>
      <c r="C3689" s="236" t="s">
        <v>9504</v>
      </c>
      <c r="D3689" s="236">
        <v>18</v>
      </c>
      <c r="E3689" s="236" t="s">
        <v>8337</v>
      </c>
    </row>
    <row r="3690" spans="1:5" x14ac:dyDescent="0.25">
      <c r="A3690" s="236" t="s">
        <v>9637</v>
      </c>
      <c r="B3690" s="236">
        <v>34390</v>
      </c>
      <c r="C3690" s="236" t="s">
        <v>9504</v>
      </c>
      <c r="D3690" s="236">
        <v>18</v>
      </c>
      <c r="E3690" s="236" t="s">
        <v>8337</v>
      </c>
    </row>
    <row r="3691" spans="1:5" x14ac:dyDescent="0.25">
      <c r="A3691" s="236" t="s">
        <v>9638</v>
      </c>
      <c r="B3691" s="236">
        <v>34396</v>
      </c>
      <c r="C3691" s="236" t="s">
        <v>9504</v>
      </c>
      <c r="D3691" s="236">
        <v>18</v>
      </c>
      <c r="E3691" s="236" t="s">
        <v>8337</v>
      </c>
    </row>
    <row r="3692" spans="1:5" x14ac:dyDescent="0.25">
      <c r="A3692" s="236" t="s">
        <v>9639</v>
      </c>
      <c r="B3692" s="236">
        <v>34393</v>
      </c>
      <c r="C3692" s="236" t="s">
        <v>9504</v>
      </c>
      <c r="D3692" s="236">
        <v>18</v>
      </c>
      <c r="E3692" s="236" t="s">
        <v>8337</v>
      </c>
    </row>
    <row r="3693" spans="1:5" x14ac:dyDescent="0.25">
      <c r="A3693" s="236" t="s">
        <v>9640</v>
      </c>
      <c r="B3693" s="236">
        <v>35115</v>
      </c>
      <c r="C3693" s="236" t="s">
        <v>9504</v>
      </c>
      <c r="D3693" s="236">
        <v>18</v>
      </c>
      <c r="E3693" s="236" t="s">
        <v>8337</v>
      </c>
    </row>
    <row r="3694" spans="1:5" x14ac:dyDescent="0.25">
      <c r="A3694" s="236" t="s">
        <v>9641</v>
      </c>
      <c r="B3694" s="236">
        <v>35125</v>
      </c>
      <c r="C3694" s="236" t="s">
        <v>9504</v>
      </c>
      <c r="D3694" s="236">
        <v>18</v>
      </c>
      <c r="E3694" s="236" t="s">
        <v>8337</v>
      </c>
    </row>
    <row r="3695" spans="1:5" x14ac:dyDescent="0.25">
      <c r="A3695" s="236" t="s">
        <v>9642</v>
      </c>
      <c r="B3695" s="236">
        <v>35120</v>
      </c>
      <c r="C3695" s="236" t="s">
        <v>9504</v>
      </c>
      <c r="D3695" s="236">
        <v>18</v>
      </c>
      <c r="E3695" s="236" t="s">
        <v>8337</v>
      </c>
    </row>
    <row r="3696" spans="1:5" x14ac:dyDescent="0.25">
      <c r="A3696" s="236" t="s">
        <v>9643</v>
      </c>
      <c r="B3696" s="236">
        <v>35070</v>
      </c>
      <c r="C3696" s="236" t="s">
        <v>9504</v>
      </c>
      <c r="D3696" s="236">
        <v>18</v>
      </c>
      <c r="E3696" s="236" t="s">
        <v>8337</v>
      </c>
    </row>
    <row r="3697" spans="1:5" x14ac:dyDescent="0.25">
      <c r="A3697" s="236" t="s">
        <v>9644</v>
      </c>
      <c r="B3697" s="236">
        <v>35065</v>
      </c>
      <c r="C3697" s="236" t="s">
        <v>9504</v>
      </c>
      <c r="D3697" s="236">
        <v>18</v>
      </c>
      <c r="E3697" s="236" t="s">
        <v>8337</v>
      </c>
    </row>
    <row r="3698" spans="1:5" x14ac:dyDescent="0.25">
      <c r="A3698" s="236" t="s">
        <v>9645</v>
      </c>
      <c r="B3698" s="236">
        <v>35060</v>
      </c>
      <c r="C3698" s="236" t="s">
        <v>9504</v>
      </c>
      <c r="D3698" s="236">
        <v>18</v>
      </c>
      <c r="E3698" s="236" t="s">
        <v>8337</v>
      </c>
    </row>
    <row r="3699" spans="1:5" x14ac:dyDescent="0.25">
      <c r="A3699" s="236" t="s">
        <v>9646</v>
      </c>
      <c r="B3699" s="236">
        <v>35085</v>
      </c>
      <c r="C3699" s="236" t="s">
        <v>9504</v>
      </c>
      <c r="D3699" s="236">
        <v>18</v>
      </c>
      <c r="E3699" s="236" t="s">
        <v>8337</v>
      </c>
    </row>
    <row r="3700" spans="1:5" x14ac:dyDescent="0.25">
      <c r="A3700" s="236" t="s">
        <v>9647</v>
      </c>
      <c r="B3700" s="236">
        <v>35080</v>
      </c>
      <c r="C3700" s="236" t="s">
        <v>9504</v>
      </c>
      <c r="D3700" s="236">
        <v>18</v>
      </c>
      <c r="E3700" s="236" t="s">
        <v>8337</v>
      </c>
    </row>
    <row r="3701" spans="1:5" x14ac:dyDescent="0.25">
      <c r="A3701" s="236" t="s">
        <v>9648</v>
      </c>
      <c r="B3701" s="236">
        <v>35075</v>
      </c>
      <c r="C3701" s="236" t="s">
        <v>9504</v>
      </c>
      <c r="D3701" s="236">
        <v>18</v>
      </c>
      <c r="E3701" s="236" t="s">
        <v>8337</v>
      </c>
    </row>
    <row r="3702" spans="1:5" x14ac:dyDescent="0.25">
      <c r="A3702" s="236" t="s">
        <v>9649</v>
      </c>
      <c r="B3702" s="236">
        <v>35010</v>
      </c>
      <c r="C3702" s="236" t="s">
        <v>9504</v>
      </c>
      <c r="D3702" s="236">
        <v>18</v>
      </c>
      <c r="E3702" s="236" t="s">
        <v>8337</v>
      </c>
    </row>
    <row r="3703" spans="1:5" x14ac:dyDescent="0.25">
      <c r="A3703" s="236" t="s">
        <v>9650</v>
      </c>
      <c r="B3703" s="236">
        <v>35035</v>
      </c>
      <c r="C3703" s="236" t="s">
        <v>9504</v>
      </c>
      <c r="D3703" s="236">
        <v>18</v>
      </c>
      <c r="E3703" s="236" t="s">
        <v>8337</v>
      </c>
    </row>
    <row r="3704" spans="1:5" x14ac:dyDescent="0.25">
      <c r="A3704" s="236" t="s">
        <v>9651</v>
      </c>
      <c r="B3704" s="236">
        <v>35055</v>
      </c>
      <c r="C3704" s="236" t="s">
        <v>9504</v>
      </c>
      <c r="D3704" s="236">
        <v>18</v>
      </c>
      <c r="E3704" s="236" t="s">
        <v>8337</v>
      </c>
    </row>
    <row r="3705" spans="1:5" x14ac:dyDescent="0.25">
      <c r="A3705" s="236" t="s">
        <v>9652</v>
      </c>
      <c r="B3705" s="236">
        <v>35050</v>
      </c>
      <c r="C3705" s="236" t="s">
        <v>9504</v>
      </c>
      <c r="D3705" s="236">
        <v>18</v>
      </c>
      <c r="E3705" s="236" t="s">
        <v>8337</v>
      </c>
    </row>
    <row r="3706" spans="1:5" x14ac:dyDescent="0.25">
      <c r="A3706" s="236" t="s">
        <v>9653</v>
      </c>
      <c r="B3706" s="236">
        <v>35040</v>
      </c>
      <c r="C3706" s="236" t="s">
        <v>9504</v>
      </c>
      <c r="D3706" s="236">
        <v>18</v>
      </c>
      <c r="E3706" s="236" t="s">
        <v>8337</v>
      </c>
    </row>
    <row r="3707" spans="1:5" x14ac:dyDescent="0.25">
      <c r="A3707" s="236" t="s">
        <v>9654</v>
      </c>
      <c r="B3707" s="236">
        <v>35045</v>
      </c>
      <c r="C3707" s="236" t="s">
        <v>9504</v>
      </c>
      <c r="D3707" s="236">
        <v>18</v>
      </c>
      <c r="E3707" s="236" t="s">
        <v>8337</v>
      </c>
    </row>
    <row r="3708" spans="1:5" x14ac:dyDescent="0.25">
      <c r="A3708" s="236" t="s">
        <v>9655</v>
      </c>
      <c r="B3708" s="236">
        <v>34990</v>
      </c>
      <c r="C3708" s="236" t="s">
        <v>9504</v>
      </c>
      <c r="D3708" s="236">
        <v>18</v>
      </c>
      <c r="E3708" s="236" t="s">
        <v>8337</v>
      </c>
    </row>
    <row r="3709" spans="1:5" x14ac:dyDescent="0.25">
      <c r="A3709" s="236" t="s">
        <v>9656</v>
      </c>
      <c r="B3709" s="236">
        <v>34923</v>
      </c>
      <c r="C3709" s="236" t="s">
        <v>9504</v>
      </c>
      <c r="D3709" s="236">
        <v>18</v>
      </c>
      <c r="E3709" s="236" t="s">
        <v>8337</v>
      </c>
    </row>
    <row r="3710" spans="1:5" x14ac:dyDescent="0.25">
      <c r="A3710" s="236" t="s">
        <v>9657</v>
      </c>
      <c r="B3710" s="236">
        <v>34981</v>
      </c>
      <c r="C3710" s="236" t="s">
        <v>9504</v>
      </c>
      <c r="D3710" s="236">
        <v>18</v>
      </c>
      <c r="E3710" s="236" t="s">
        <v>8337</v>
      </c>
    </row>
    <row r="3711" spans="1:5" x14ac:dyDescent="0.25">
      <c r="A3711" s="236" t="s">
        <v>9658</v>
      </c>
      <c r="B3711" s="236">
        <v>34906</v>
      </c>
      <c r="C3711" s="236" t="s">
        <v>9504</v>
      </c>
      <c r="D3711" s="236">
        <v>18</v>
      </c>
      <c r="E3711" s="236" t="s">
        <v>8337</v>
      </c>
    </row>
    <row r="3712" spans="1:5" x14ac:dyDescent="0.25">
      <c r="A3712" s="236" t="s">
        <v>9659</v>
      </c>
      <c r="B3712" s="236">
        <v>34908</v>
      </c>
      <c r="C3712" s="236" t="s">
        <v>9504</v>
      </c>
      <c r="D3712" s="236">
        <v>18</v>
      </c>
      <c r="E3712" s="236" t="s">
        <v>8337</v>
      </c>
    </row>
    <row r="3713" spans="1:5" x14ac:dyDescent="0.25">
      <c r="A3713" s="236" t="s">
        <v>9660</v>
      </c>
      <c r="B3713" s="236">
        <v>34910</v>
      </c>
      <c r="C3713" s="236" t="s">
        <v>9504</v>
      </c>
      <c r="D3713" s="236">
        <v>18</v>
      </c>
      <c r="E3713" s="236" t="s">
        <v>8337</v>
      </c>
    </row>
    <row r="3714" spans="1:5" x14ac:dyDescent="0.25">
      <c r="A3714" s="236" t="s">
        <v>9661</v>
      </c>
      <c r="B3714" s="236">
        <v>34912</v>
      </c>
      <c r="C3714" s="236" t="s">
        <v>9504</v>
      </c>
      <c r="D3714" s="236">
        <v>18</v>
      </c>
      <c r="E3714" s="236" t="s">
        <v>8337</v>
      </c>
    </row>
    <row r="3715" spans="1:5" x14ac:dyDescent="0.25">
      <c r="A3715" s="236" t="s">
        <v>9662</v>
      </c>
      <c r="B3715" s="236">
        <v>34914</v>
      </c>
      <c r="C3715" s="236" t="s">
        <v>9504</v>
      </c>
      <c r="D3715" s="236">
        <v>18</v>
      </c>
      <c r="E3715" s="236" t="s">
        <v>8337</v>
      </c>
    </row>
    <row r="3716" spans="1:5" x14ac:dyDescent="0.25">
      <c r="A3716" s="236" t="s">
        <v>9663</v>
      </c>
      <c r="B3716" s="236">
        <v>34916</v>
      </c>
      <c r="C3716" s="236" t="s">
        <v>9504</v>
      </c>
      <c r="D3716" s="236">
        <v>18</v>
      </c>
      <c r="E3716" s="236" t="s">
        <v>8337</v>
      </c>
    </row>
    <row r="3717" spans="1:5" x14ac:dyDescent="0.25">
      <c r="A3717" s="236" t="s">
        <v>9664</v>
      </c>
      <c r="B3717" s="236">
        <v>34920</v>
      </c>
      <c r="C3717" s="236" t="s">
        <v>9504</v>
      </c>
      <c r="D3717" s="236">
        <v>18</v>
      </c>
      <c r="E3717" s="236" t="s">
        <v>8337</v>
      </c>
    </row>
    <row r="3718" spans="1:5" x14ac:dyDescent="0.25">
      <c r="A3718" s="236" t="s">
        <v>9665</v>
      </c>
      <c r="B3718" s="236">
        <v>34918</v>
      </c>
      <c r="C3718" s="236" t="s">
        <v>9504</v>
      </c>
      <c r="D3718" s="236">
        <v>18</v>
      </c>
      <c r="E3718" s="236" t="s">
        <v>8337</v>
      </c>
    </row>
    <row r="3719" spans="1:5" x14ac:dyDescent="0.25">
      <c r="A3719" s="236" t="s">
        <v>9666</v>
      </c>
      <c r="B3719" s="236">
        <v>34819</v>
      </c>
      <c r="C3719" s="236" t="s">
        <v>9504</v>
      </c>
      <c r="D3719" s="236">
        <v>18</v>
      </c>
      <c r="E3719" s="236" t="s">
        <v>8337</v>
      </c>
    </row>
    <row r="3720" spans="1:5" x14ac:dyDescent="0.25">
      <c r="A3720" s="236" t="s">
        <v>9667</v>
      </c>
      <c r="B3720" s="236">
        <v>34813</v>
      </c>
      <c r="C3720" s="236" t="s">
        <v>9504</v>
      </c>
      <c r="D3720" s="236">
        <v>18</v>
      </c>
      <c r="E3720" s="236" t="s">
        <v>8337</v>
      </c>
    </row>
    <row r="3721" spans="1:5" x14ac:dyDescent="0.25">
      <c r="A3721" s="236" t="s">
        <v>9668</v>
      </c>
      <c r="B3721" s="236">
        <v>34810</v>
      </c>
      <c r="C3721" s="236" t="s">
        <v>9504</v>
      </c>
      <c r="D3721" s="236">
        <v>18</v>
      </c>
      <c r="E3721" s="236" t="s">
        <v>8337</v>
      </c>
    </row>
    <row r="3722" spans="1:5" x14ac:dyDescent="0.25">
      <c r="A3722" s="236" t="s">
        <v>9669</v>
      </c>
      <c r="B3722" s="236">
        <v>34828</v>
      </c>
      <c r="C3722" s="236" t="s">
        <v>9504</v>
      </c>
      <c r="D3722" s="236">
        <v>18</v>
      </c>
      <c r="E3722" s="236" t="s">
        <v>8337</v>
      </c>
    </row>
    <row r="3723" spans="1:5" x14ac:dyDescent="0.25">
      <c r="A3723" s="236" t="s">
        <v>9670</v>
      </c>
      <c r="B3723" s="236">
        <v>34822</v>
      </c>
      <c r="C3723" s="236" t="s">
        <v>9504</v>
      </c>
      <c r="D3723" s="236">
        <v>18</v>
      </c>
      <c r="E3723" s="236" t="s">
        <v>8337</v>
      </c>
    </row>
    <row r="3724" spans="1:5" x14ac:dyDescent="0.25">
      <c r="A3724" s="236" t="s">
        <v>9671</v>
      </c>
      <c r="B3724" s="236">
        <v>34825</v>
      </c>
      <c r="C3724" s="236" t="s">
        <v>9504</v>
      </c>
      <c r="D3724" s="236">
        <v>18</v>
      </c>
      <c r="E3724" s="236" t="s">
        <v>8337</v>
      </c>
    </row>
    <row r="3725" spans="1:5" x14ac:dyDescent="0.25">
      <c r="A3725" s="236" t="s">
        <v>9672</v>
      </c>
      <c r="B3725" s="236">
        <v>34840</v>
      </c>
      <c r="C3725" s="236" t="s">
        <v>9504</v>
      </c>
      <c r="D3725" s="236">
        <v>18</v>
      </c>
      <c r="E3725" s="236" t="s">
        <v>8337</v>
      </c>
    </row>
    <row r="3726" spans="1:5" x14ac:dyDescent="0.25">
      <c r="A3726" s="236" t="s">
        <v>9673</v>
      </c>
      <c r="B3726" s="236">
        <v>34852</v>
      </c>
      <c r="C3726" s="236" t="s">
        <v>9504</v>
      </c>
      <c r="D3726" s="236">
        <v>18</v>
      </c>
      <c r="E3726" s="236" t="s">
        <v>8337</v>
      </c>
    </row>
    <row r="3727" spans="1:5" x14ac:dyDescent="0.25">
      <c r="A3727" s="236" t="s">
        <v>9674</v>
      </c>
      <c r="B3727" s="236">
        <v>34855</v>
      </c>
      <c r="C3727" s="236" t="s">
        <v>9504</v>
      </c>
      <c r="D3727" s="236">
        <v>18</v>
      </c>
      <c r="E3727" s="236" t="s">
        <v>8337</v>
      </c>
    </row>
    <row r="3728" spans="1:5" x14ac:dyDescent="0.25">
      <c r="A3728" s="236" t="s">
        <v>9675</v>
      </c>
      <c r="B3728" s="236">
        <v>34849</v>
      </c>
      <c r="C3728" s="236" t="s">
        <v>9504</v>
      </c>
      <c r="D3728" s="236">
        <v>18</v>
      </c>
      <c r="E3728" s="236" t="s">
        <v>8337</v>
      </c>
    </row>
    <row r="3729" spans="1:5" x14ac:dyDescent="0.25">
      <c r="A3729" s="236" t="s">
        <v>9676</v>
      </c>
      <c r="B3729" s="236">
        <v>34846</v>
      </c>
      <c r="C3729" s="236" t="s">
        <v>9504</v>
      </c>
      <c r="D3729" s="236">
        <v>18</v>
      </c>
      <c r="E3729" s="236" t="s">
        <v>8337</v>
      </c>
    </row>
    <row r="3730" spans="1:5" x14ac:dyDescent="0.25">
      <c r="A3730" s="236" t="s">
        <v>9677</v>
      </c>
      <c r="B3730" s="236">
        <v>34897</v>
      </c>
      <c r="C3730" s="236" t="s">
        <v>9504</v>
      </c>
      <c r="D3730" s="236">
        <v>18</v>
      </c>
      <c r="E3730" s="236" t="s">
        <v>8337</v>
      </c>
    </row>
    <row r="3731" spans="1:5" x14ac:dyDescent="0.25">
      <c r="A3731" s="236" t="s">
        <v>9678</v>
      </c>
      <c r="B3731" s="236">
        <v>34894</v>
      </c>
      <c r="C3731" s="236" t="s">
        <v>9504</v>
      </c>
      <c r="D3731" s="236">
        <v>18</v>
      </c>
      <c r="E3731" s="236" t="s">
        <v>8337</v>
      </c>
    </row>
    <row r="3732" spans="1:5" x14ac:dyDescent="0.25">
      <c r="A3732" s="236" t="s">
        <v>9679</v>
      </c>
      <c r="B3732" s="236">
        <v>34885</v>
      </c>
      <c r="C3732" s="236" t="s">
        <v>9504</v>
      </c>
      <c r="D3732" s="236">
        <v>18</v>
      </c>
      <c r="E3732" s="236" t="s">
        <v>8337</v>
      </c>
    </row>
    <row r="3733" spans="1:5" x14ac:dyDescent="0.25">
      <c r="A3733" s="236" t="s">
        <v>9680</v>
      </c>
      <c r="B3733" s="236">
        <v>34882</v>
      </c>
      <c r="C3733" s="236" t="s">
        <v>9504</v>
      </c>
      <c r="D3733" s="236">
        <v>18</v>
      </c>
      <c r="E3733" s="236" t="s">
        <v>8337</v>
      </c>
    </row>
    <row r="3734" spans="1:5" x14ac:dyDescent="0.25">
      <c r="A3734" s="236" t="s">
        <v>9681</v>
      </c>
      <c r="B3734" s="236">
        <v>34888</v>
      </c>
      <c r="C3734" s="236" t="s">
        <v>9504</v>
      </c>
      <c r="D3734" s="236">
        <v>18</v>
      </c>
      <c r="E3734" s="236" t="s">
        <v>8337</v>
      </c>
    </row>
    <row r="3735" spans="1:5" x14ac:dyDescent="0.25">
      <c r="A3735" s="236" t="s">
        <v>9682</v>
      </c>
      <c r="B3735" s="236">
        <v>34891</v>
      </c>
      <c r="C3735" s="236" t="s">
        <v>9504</v>
      </c>
      <c r="D3735" s="236">
        <v>18</v>
      </c>
      <c r="E3735" s="236" t="s">
        <v>8337</v>
      </c>
    </row>
    <row r="3736" spans="1:5" x14ac:dyDescent="0.25">
      <c r="A3736" s="236" t="s">
        <v>9683</v>
      </c>
      <c r="B3736" s="236">
        <v>34876</v>
      </c>
      <c r="C3736" s="236" t="s">
        <v>9504</v>
      </c>
      <c r="D3736" s="236">
        <v>18</v>
      </c>
      <c r="E3736" s="236" t="s">
        <v>8337</v>
      </c>
    </row>
    <row r="3737" spans="1:5" x14ac:dyDescent="0.25">
      <c r="A3737" s="236" t="s">
        <v>9684</v>
      </c>
      <c r="B3737" s="236">
        <v>34870</v>
      </c>
      <c r="C3737" s="236" t="s">
        <v>9504</v>
      </c>
      <c r="D3737" s="236">
        <v>18</v>
      </c>
      <c r="E3737" s="236" t="s">
        <v>8337</v>
      </c>
    </row>
    <row r="3738" spans="1:5" x14ac:dyDescent="0.25">
      <c r="A3738" s="236" t="s">
        <v>9685</v>
      </c>
      <c r="B3738" s="236">
        <v>34873</v>
      </c>
      <c r="C3738" s="236" t="s">
        <v>9504</v>
      </c>
      <c r="D3738" s="236">
        <v>18</v>
      </c>
      <c r="E3738" s="236" t="s">
        <v>8337</v>
      </c>
    </row>
    <row r="3739" spans="1:5" x14ac:dyDescent="0.25">
      <c r="A3739" s="236" t="s">
        <v>9686</v>
      </c>
      <c r="B3739" s="236">
        <v>34867</v>
      </c>
      <c r="C3739" s="236" t="s">
        <v>9504</v>
      </c>
      <c r="D3739" s="236">
        <v>18</v>
      </c>
      <c r="E3739" s="236" t="s">
        <v>8337</v>
      </c>
    </row>
    <row r="3740" spans="1:5" x14ac:dyDescent="0.25">
      <c r="A3740" s="236" t="s">
        <v>9687</v>
      </c>
      <c r="B3740" s="236">
        <v>34864</v>
      </c>
      <c r="C3740" s="236" t="s">
        <v>9504</v>
      </c>
      <c r="D3740" s="236">
        <v>18</v>
      </c>
      <c r="E3740" s="236" t="s">
        <v>8337</v>
      </c>
    </row>
    <row r="3741" spans="1:5" x14ac:dyDescent="0.25">
      <c r="A3741" s="236" t="s">
        <v>9688</v>
      </c>
      <c r="B3741" s="236">
        <v>34861</v>
      </c>
      <c r="C3741" s="236" t="s">
        <v>9504</v>
      </c>
      <c r="D3741" s="236">
        <v>18</v>
      </c>
      <c r="E3741" s="236" t="s">
        <v>8337</v>
      </c>
    </row>
    <row r="3742" spans="1:5" x14ac:dyDescent="0.25">
      <c r="A3742" s="236" t="s">
        <v>9689</v>
      </c>
      <c r="B3742" s="236">
        <v>34858</v>
      </c>
      <c r="C3742" s="236" t="s">
        <v>9504</v>
      </c>
      <c r="D3742" s="236">
        <v>18</v>
      </c>
      <c r="E3742" s="236" t="s">
        <v>8337</v>
      </c>
    </row>
    <row r="3743" spans="1:5" x14ac:dyDescent="0.25">
      <c r="A3743" s="236" t="s">
        <v>9690</v>
      </c>
      <c r="B3743" s="236">
        <v>35711</v>
      </c>
      <c r="C3743" s="236" t="s">
        <v>9504</v>
      </c>
      <c r="D3743" s="236">
        <v>18</v>
      </c>
      <c r="E3743" s="236" t="s">
        <v>8337</v>
      </c>
    </row>
    <row r="3744" spans="1:5" x14ac:dyDescent="0.25">
      <c r="A3744" s="236" t="s">
        <v>9691</v>
      </c>
      <c r="B3744" s="236">
        <v>35716</v>
      </c>
      <c r="C3744" s="236" t="s">
        <v>9504</v>
      </c>
      <c r="D3744" s="236">
        <v>18</v>
      </c>
      <c r="E3744" s="236" t="s">
        <v>8337</v>
      </c>
    </row>
    <row r="3745" spans="1:5" x14ac:dyDescent="0.25">
      <c r="A3745" s="236" t="s">
        <v>9692</v>
      </c>
      <c r="B3745" s="236">
        <v>35693</v>
      </c>
      <c r="C3745" s="236" t="s">
        <v>9504</v>
      </c>
      <c r="D3745" s="236">
        <v>18</v>
      </c>
      <c r="E3745" s="236" t="s">
        <v>8337</v>
      </c>
    </row>
    <row r="3746" spans="1:5" x14ac:dyDescent="0.25">
      <c r="A3746" s="236" t="s">
        <v>9693</v>
      </c>
      <c r="B3746" s="236">
        <v>35699</v>
      </c>
      <c r="C3746" s="236" t="s">
        <v>9504</v>
      </c>
      <c r="D3746" s="236">
        <v>18</v>
      </c>
      <c r="E3746" s="236" t="s">
        <v>8337</v>
      </c>
    </row>
    <row r="3747" spans="1:5" x14ac:dyDescent="0.25">
      <c r="A3747" s="236" t="s">
        <v>9694</v>
      </c>
      <c r="B3747" s="236">
        <v>35704</v>
      </c>
      <c r="C3747" s="236" t="s">
        <v>9504</v>
      </c>
      <c r="D3747" s="236">
        <v>18</v>
      </c>
      <c r="E3747" s="236" t="s">
        <v>8337</v>
      </c>
    </row>
    <row r="3748" spans="1:5" x14ac:dyDescent="0.25">
      <c r="A3748" s="236" t="s">
        <v>9695</v>
      </c>
      <c r="B3748" s="236">
        <v>35687</v>
      </c>
      <c r="C3748" s="236" t="s">
        <v>9504</v>
      </c>
      <c r="D3748" s="236">
        <v>18</v>
      </c>
      <c r="E3748" s="236" t="s">
        <v>8337</v>
      </c>
    </row>
    <row r="3749" spans="1:5" x14ac:dyDescent="0.25">
      <c r="A3749" s="236" t="s">
        <v>9696</v>
      </c>
      <c r="B3749" s="236">
        <v>35657</v>
      </c>
      <c r="C3749" s="236" t="s">
        <v>9504</v>
      </c>
      <c r="D3749" s="236">
        <v>18</v>
      </c>
      <c r="E3749" s="236" t="s">
        <v>8337</v>
      </c>
    </row>
    <row r="3750" spans="1:5" x14ac:dyDescent="0.25">
      <c r="A3750" s="236" t="s">
        <v>9697</v>
      </c>
      <c r="B3750" s="236">
        <v>35745</v>
      </c>
      <c r="C3750" s="236" t="s">
        <v>9504</v>
      </c>
      <c r="D3750" s="236">
        <v>18</v>
      </c>
      <c r="E3750" s="236" t="s">
        <v>8337</v>
      </c>
    </row>
    <row r="3751" spans="1:5" x14ac:dyDescent="0.25">
      <c r="A3751" s="236" t="s">
        <v>9698</v>
      </c>
      <c r="B3751" s="236">
        <v>35750</v>
      </c>
      <c r="C3751" s="236" t="s">
        <v>9504</v>
      </c>
      <c r="D3751" s="236">
        <v>18</v>
      </c>
      <c r="E3751" s="236" t="s">
        <v>8337</v>
      </c>
    </row>
    <row r="3752" spans="1:5" x14ac:dyDescent="0.25">
      <c r="A3752" s="236" t="s">
        <v>9699</v>
      </c>
      <c r="B3752" s="236">
        <v>35760</v>
      </c>
      <c r="C3752" s="236" t="s">
        <v>9504</v>
      </c>
      <c r="D3752" s="236">
        <v>18</v>
      </c>
      <c r="E3752" s="236" t="s">
        <v>8337</v>
      </c>
    </row>
    <row r="3753" spans="1:5" x14ac:dyDescent="0.25">
      <c r="A3753" s="236" t="s">
        <v>9700</v>
      </c>
      <c r="B3753" s="236">
        <v>35755</v>
      </c>
      <c r="C3753" s="236" t="s">
        <v>9504</v>
      </c>
      <c r="D3753" s="236">
        <v>18</v>
      </c>
      <c r="E3753" s="236" t="s">
        <v>8337</v>
      </c>
    </row>
    <row r="3754" spans="1:5" x14ac:dyDescent="0.25">
      <c r="A3754" s="236" t="s">
        <v>9701</v>
      </c>
      <c r="B3754" s="236">
        <v>35765</v>
      </c>
      <c r="C3754" s="236" t="s">
        <v>9504</v>
      </c>
      <c r="D3754" s="236">
        <v>18</v>
      </c>
      <c r="E3754" s="236" t="s">
        <v>8337</v>
      </c>
    </row>
    <row r="3755" spans="1:5" x14ac:dyDescent="0.25">
      <c r="A3755" s="236" t="s">
        <v>9702</v>
      </c>
      <c r="B3755" s="236">
        <v>35923</v>
      </c>
      <c r="C3755" s="236" t="s">
        <v>9504</v>
      </c>
      <c r="D3755" s="236">
        <v>18</v>
      </c>
      <c r="E3755" s="236" t="s">
        <v>8337</v>
      </c>
    </row>
    <row r="3756" spans="1:5" x14ac:dyDescent="0.25">
      <c r="A3756" s="236" t="s">
        <v>9703</v>
      </c>
      <c r="B3756" s="236">
        <v>35917</v>
      </c>
      <c r="C3756" s="236" t="s">
        <v>9504</v>
      </c>
      <c r="D3756" s="236">
        <v>18</v>
      </c>
      <c r="E3756" s="236" t="s">
        <v>8337</v>
      </c>
    </row>
    <row r="3757" spans="1:5" x14ac:dyDescent="0.25">
      <c r="A3757" s="236" t="s">
        <v>9704</v>
      </c>
      <c r="B3757" s="236">
        <v>35978</v>
      </c>
      <c r="C3757" s="236" t="s">
        <v>9504</v>
      </c>
      <c r="D3757" s="236">
        <v>18</v>
      </c>
      <c r="E3757" s="236" t="s">
        <v>8337</v>
      </c>
    </row>
    <row r="3758" spans="1:5" x14ac:dyDescent="0.25">
      <c r="A3758" s="236" t="s">
        <v>9705</v>
      </c>
      <c r="B3758" s="236">
        <v>35983</v>
      </c>
      <c r="C3758" s="236" t="s">
        <v>9504</v>
      </c>
      <c r="D3758" s="236">
        <v>18</v>
      </c>
      <c r="E3758" s="236" t="s">
        <v>8337</v>
      </c>
    </row>
    <row r="3759" spans="1:5" x14ac:dyDescent="0.25">
      <c r="A3759" s="236" t="s">
        <v>9706</v>
      </c>
      <c r="B3759" s="236">
        <v>35988</v>
      </c>
      <c r="C3759" s="236" t="s">
        <v>9504</v>
      </c>
      <c r="D3759" s="236">
        <v>18</v>
      </c>
      <c r="E3759" s="236" t="s">
        <v>8337</v>
      </c>
    </row>
    <row r="3760" spans="1:5" x14ac:dyDescent="0.25">
      <c r="A3760" s="236" t="s">
        <v>9707</v>
      </c>
      <c r="B3760" s="236">
        <v>35993</v>
      </c>
      <c r="C3760" s="236" t="s">
        <v>9504</v>
      </c>
      <c r="D3760" s="236">
        <v>18</v>
      </c>
      <c r="E3760" s="236" t="s">
        <v>8337</v>
      </c>
    </row>
    <row r="3761" spans="1:5" x14ac:dyDescent="0.25">
      <c r="A3761" s="236" t="s">
        <v>9708</v>
      </c>
      <c r="B3761" s="236">
        <v>36014</v>
      </c>
      <c r="C3761" s="236" t="s">
        <v>9504</v>
      </c>
      <c r="D3761" s="236">
        <v>18</v>
      </c>
      <c r="E3761" s="236" t="s">
        <v>8337</v>
      </c>
    </row>
    <row r="3762" spans="1:5" x14ac:dyDescent="0.25">
      <c r="A3762" s="236" t="s">
        <v>9709</v>
      </c>
      <c r="B3762" s="236">
        <v>36024</v>
      </c>
      <c r="C3762" s="236" t="s">
        <v>9504</v>
      </c>
      <c r="D3762" s="236">
        <v>18</v>
      </c>
      <c r="E3762" s="236" t="s">
        <v>8337</v>
      </c>
    </row>
    <row r="3763" spans="1:5" x14ac:dyDescent="0.25">
      <c r="A3763" s="236" t="s">
        <v>9710</v>
      </c>
      <c r="B3763" s="236">
        <v>36003</v>
      </c>
      <c r="C3763" s="236" t="s">
        <v>9504</v>
      </c>
      <c r="D3763" s="236">
        <v>18</v>
      </c>
      <c r="E3763" s="236" t="s">
        <v>8337</v>
      </c>
    </row>
    <row r="3764" spans="1:5" x14ac:dyDescent="0.25">
      <c r="A3764" s="236" t="s">
        <v>9711</v>
      </c>
      <c r="B3764" s="236">
        <v>35998</v>
      </c>
      <c r="C3764" s="236" t="s">
        <v>9504</v>
      </c>
      <c r="D3764" s="236">
        <v>18</v>
      </c>
      <c r="E3764" s="236" t="s">
        <v>8337</v>
      </c>
    </row>
    <row r="3765" spans="1:5" x14ac:dyDescent="0.25">
      <c r="A3765" s="236" t="s">
        <v>9712</v>
      </c>
      <c r="B3765" s="236">
        <v>36008</v>
      </c>
      <c r="C3765" s="236" t="s">
        <v>9504</v>
      </c>
      <c r="D3765" s="236">
        <v>18</v>
      </c>
      <c r="E3765" s="236" t="s">
        <v>8337</v>
      </c>
    </row>
    <row r="3766" spans="1:5" x14ac:dyDescent="0.25">
      <c r="A3766" s="236" t="s">
        <v>9713</v>
      </c>
      <c r="B3766" s="236">
        <v>36142</v>
      </c>
      <c r="C3766" s="236" t="s">
        <v>9504</v>
      </c>
      <c r="D3766" s="236">
        <v>18</v>
      </c>
      <c r="E3766" s="236" t="s">
        <v>8337</v>
      </c>
    </row>
    <row r="3767" spans="1:5" x14ac:dyDescent="0.25">
      <c r="A3767" s="236" t="s">
        <v>9714</v>
      </c>
      <c r="B3767" s="236">
        <v>36160</v>
      </c>
      <c r="C3767" s="236" t="s">
        <v>9504</v>
      </c>
      <c r="D3767" s="236">
        <v>18</v>
      </c>
      <c r="E3767" s="236" t="s">
        <v>8337</v>
      </c>
    </row>
    <row r="3768" spans="1:5" x14ac:dyDescent="0.25">
      <c r="A3768" s="236" t="s">
        <v>9715</v>
      </c>
      <c r="B3768" s="236">
        <v>36165</v>
      </c>
      <c r="C3768" s="236" t="s">
        <v>9504</v>
      </c>
      <c r="D3768" s="236">
        <v>18</v>
      </c>
      <c r="E3768" s="236" t="s">
        <v>8337</v>
      </c>
    </row>
    <row r="3769" spans="1:5" x14ac:dyDescent="0.25">
      <c r="A3769" s="236" t="s">
        <v>9716</v>
      </c>
      <c r="B3769" s="236">
        <v>36147</v>
      </c>
      <c r="C3769" s="236" t="s">
        <v>9504</v>
      </c>
      <c r="D3769" s="236">
        <v>18</v>
      </c>
      <c r="E3769" s="236" t="s">
        <v>8337</v>
      </c>
    </row>
    <row r="3770" spans="1:5" x14ac:dyDescent="0.25">
      <c r="A3770" s="236" t="s">
        <v>9717</v>
      </c>
      <c r="B3770" s="236">
        <v>36195</v>
      </c>
      <c r="C3770" s="236" t="s">
        <v>9504</v>
      </c>
      <c r="D3770" s="236">
        <v>18</v>
      </c>
      <c r="E3770" s="236" t="s">
        <v>8337</v>
      </c>
    </row>
    <row r="3771" spans="1:5" x14ac:dyDescent="0.25">
      <c r="A3771" s="236" t="s">
        <v>9718</v>
      </c>
      <c r="B3771" s="236">
        <v>36175</v>
      </c>
      <c r="C3771" s="236" t="s">
        <v>9504</v>
      </c>
      <c r="D3771" s="236">
        <v>18</v>
      </c>
      <c r="E3771" s="236" t="s">
        <v>8337</v>
      </c>
    </row>
    <row r="3772" spans="1:5" x14ac:dyDescent="0.25">
      <c r="A3772" s="236" t="s">
        <v>9719</v>
      </c>
      <c r="B3772" s="236">
        <v>35558</v>
      </c>
      <c r="C3772" s="236" t="s">
        <v>9504</v>
      </c>
      <c r="D3772" s="236">
        <v>18</v>
      </c>
      <c r="E3772" s="236" t="s">
        <v>8337</v>
      </c>
    </row>
    <row r="3773" spans="1:5" x14ac:dyDescent="0.25">
      <c r="A3773" s="236" t="s">
        <v>9720</v>
      </c>
      <c r="B3773" s="236">
        <v>35551</v>
      </c>
      <c r="C3773" s="236" t="s">
        <v>9504</v>
      </c>
      <c r="D3773" s="236">
        <v>18</v>
      </c>
      <c r="E3773" s="236" t="s">
        <v>8337</v>
      </c>
    </row>
    <row r="3774" spans="1:5" x14ac:dyDescent="0.25">
      <c r="A3774" s="236" t="s">
        <v>9721</v>
      </c>
      <c r="B3774" s="236">
        <v>35563</v>
      </c>
      <c r="C3774" s="236" t="s">
        <v>9504</v>
      </c>
      <c r="D3774" s="236">
        <v>18</v>
      </c>
      <c r="E3774" s="236" t="s">
        <v>8337</v>
      </c>
    </row>
    <row r="3775" spans="1:5" x14ac:dyDescent="0.25">
      <c r="A3775" s="236" t="s">
        <v>9722</v>
      </c>
      <c r="B3775" s="236">
        <v>35578</v>
      </c>
      <c r="C3775" s="236" t="s">
        <v>9504</v>
      </c>
      <c r="D3775" s="236">
        <v>18</v>
      </c>
      <c r="E3775" s="236" t="s">
        <v>8337</v>
      </c>
    </row>
    <row r="3776" spans="1:5" x14ac:dyDescent="0.25">
      <c r="A3776" s="236" t="s">
        <v>9723</v>
      </c>
      <c r="B3776" s="236">
        <v>35583</v>
      </c>
      <c r="C3776" s="236" t="s">
        <v>9504</v>
      </c>
      <c r="D3776" s="236">
        <v>18</v>
      </c>
      <c r="E3776" s="236" t="s">
        <v>8337</v>
      </c>
    </row>
    <row r="3777" spans="1:5" x14ac:dyDescent="0.25">
      <c r="A3777" s="236" t="s">
        <v>9724</v>
      </c>
      <c r="B3777" s="236">
        <v>35515</v>
      </c>
      <c r="C3777" s="236" t="s">
        <v>9504</v>
      </c>
      <c r="D3777" s="236">
        <v>18</v>
      </c>
      <c r="E3777" s="236" t="s">
        <v>8337</v>
      </c>
    </row>
    <row r="3778" spans="1:5" x14ac:dyDescent="0.25">
      <c r="A3778" s="236" t="s">
        <v>9725</v>
      </c>
      <c r="B3778" s="236">
        <v>35510</v>
      </c>
      <c r="C3778" s="236" t="s">
        <v>9504</v>
      </c>
      <c r="D3778" s="236">
        <v>18</v>
      </c>
      <c r="E3778" s="236" t="s">
        <v>8337</v>
      </c>
    </row>
    <row r="3779" spans="1:5" x14ac:dyDescent="0.25">
      <c r="A3779" s="236" t="s">
        <v>9726</v>
      </c>
      <c r="B3779" s="236">
        <v>35525</v>
      </c>
      <c r="C3779" s="236" t="s">
        <v>9504</v>
      </c>
      <c r="D3779" s="236">
        <v>18</v>
      </c>
      <c r="E3779" s="236" t="s">
        <v>8337</v>
      </c>
    </row>
    <row r="3780" spans="1:5" x14ac:dyDescent="0.25">
      <c r="A3780" s="236" t="s">
        <v>9727</v>
      </c>
      <c r="B3780" s="236">
        <v>35520</v>
      </c>
      <c r="C3780" s="236" t="s">
        <v>9504</v>
      </c>
      <c r="D3780" s="236">
        <v>18</v>
      </c>
      <c r="E3780" s="236" t="s">
        <v>8337</v>
      </c>
    </row>
    <row r="3781" spans="1:5" x14ac:dyDescent="0.25">
      <c r="A3781" s="236" t="s">
        <v>9728</v>
      </c>
      <c r="B3781" s="236">
        <v>35540</v>
      </c>
      <c r="C3781" s="236" t="s">
        <v>9504</v>
      </c>
      <c r="D3781" s="236">
        <v>18</v>
      </c>
      <c r="E3781" s="236" t="s">
        <v>8337</v>
      </c>
    </row>
    <row r="3782" spans="1:5" x14ac:dyDescent="0.25">
      <c r="A3782" s="236" t="s">
        <v>9729</v>
      </c>
      <c r="B3782" s="236">
        <v>35535</v>
      </c>
      <c r="C3782" s="236" t="s">
        <v>9504</v>
      </c>
      <c r="D3782" s="236">
        <v>18</v>
      </c>
      <c r="E3782" s="236" t="s">
        <v>8337</v>
      </c>
    </row>
    <row r="3783" spans="1:5" x14ac:dyDescent="0.25">
      <c r="A3783" s="236" t="s">
        <v>9730</v>
      </c>
      <c r="B3783" s="236">
        <v>35530</v>
      </c>
      <c r="C3783" s="236" t="s">
        <v>9504</v>
      </c>
      <c r="D3783" s="236">
        <v>18</v>
      </c>
      <c r="E3783" s="236" t="s">
        <v>8337</v>
      </c>
    </row>
    <row r="3784" spans="1:5" x14ac:dyDescent="0.25">
      <c r="A3784" s="236" t="s">
        <v>9731</v>
      </c>
      <c r="B3784" s="236">
        <v>35642</v>
      </c>
      <c r="C3784" s="236" t="s">
        <v>9504</v>
      </c>
      <c r="D3784" s="236">
        <v>18</v>
      </c>
      <c r="E3784" s="236" t="s">
        <v>8337</v>
      </c>
    </row>
    <row r="3785" spans="1:5" x14ac:dyDescent="0.25">
      <c r="A3785" s="236" t="s">
        <v>9732</v>
      </c>
      <c r="B3785" s="236">
        <v>35625</v>
      </c>
      <c r="C3785" s="236" t="s">
        <v>9504</v>
      </c>
      <c r="D3785" s="236">
        <v>18</v>
      </c>
      <c r="E3785" s="236" t="s">
        <v>8337</v>
      </c>
    </row>
    <row r="3786" spans="1:5" x14ac:dyDescent="0.25">
      <c r="A3786" s="236" t="s">
        <v>9733</v>
      </c>
      <c r="B3786" s="236">
        <v>35622</v>
      </c>
      <c r="C3786" s="236" t="s">
        <v>9504</v>
      </c>
      <c r="D3786" s="236">
        <v>18</v>
      </c>
      <c r="E3786" s="236" t="s">
        <v>8337</v>
      </c>
    </row>
    <row r="3787" spans="1:5" x14ac:dyDescent="0.25">
      <c r="A3787" s="236" t="s">
        <v>9734</v>
      </c>
      <c r="B3787" s="236">
        <v>35628</v>
      </c>
      <c r="C3787" s="236" t="s">
        <v>9504</v>
      </c>
      <c r="D3787" s="236">
        <v>18</v>
      </c>
      <c r="E3787" s="236" t="s">
        <v>8337</v>
      </c>
    </row>
    <row r="3788" spans="1:5" x14ac:dyDescent="0.25">
      <c r="A3788" s="236" t="s">
        <v>9735</v>
      </c>
      <c r="B3788" s="236">
        <v>35637</v>
      </c>
      <c r="C3788" s="236" t="s">
        <v>9504</v>
      </c>
      <c r="D3788" s="236">
        <v>18</v>
      </c>
      <c r="E3788" s="236" t="s">
        <v>8337</v>
      </c>
    </row>
    <row r="3789" spans="1:5" x14ac:dyDescent="0.25">
      <c r="A3789" s="236" t="s">
        <v>9736</v>
      </c>
      <c r="B3789" s="236">
        <v>35619</v>
      </c>
      <c r="C3789" s="236" t="s">
        <v>9504</v>
      </c>
      <c r="D3789" s="236">
        <v>18</v>
      </c>
      <c r="E3789" s="236" t="s">
        <v>8337</v>
      </c>
    </row>
    <row r="3790" spans="1:5" x14ac:dyDescent="0.25">
      <c r="A3790" s="236" t="s">
        <v>9737</v>
      </c>
      <c r="B3790" s="236">
        <v>35616</v>
      </c>
      <c r="C3790" s="236" t="s">
        <v>9504</v>
      </c>
      <c r="D3790" s="236">
        <v>18</v>
      </c>
      <c r="E3790" s="236" t="s">
        <v>8337</v>
      </c>
    </row>
    <row r="3791" spans="1:5" x14ac:dyDescent="0.25">
      <c r="A3791" s="236" t="s">
        <v>9738</v>
      </c>
      <c r="B3791" s="236">
        <v>35613</v>
      </c>
      <c r="C3791" s="236" t="s">
        <v>9504</v>
      </c>
      <c r="D3791" s="236">
        <v>18</v>
      </c>
      <c r="E3791" s="236" t="s">
        <v>8337</v>
      </c>
    </row>
    <row r="3792" spans="1:5" x14ac:dyDescent="0.25">
      <c r="A3792" s="236" t="s">
        <v>9739</v>
      </c>
      <c r="B3792" s="236">
        <v>35608</v>
      </c>
      <c r="C3792" s="236" t="s">
        <v>9504</v>
      </c>
      <c r="D3792" s="236">
        <v>18</v>
      </c>
      <c r="E3792" s="236" t="s">
        <v>8337</v>
      </c>
    </row>
    <row r="3793" spans="1:5" x14ac:dyDescent="0.25">
      <c r="A3793" s="236" t="s">
        <v>9740</v>
      </c>
      <c r="B3793" s="236">
        <v>35593</v>
      </c>
      <c r="C3793" s="236" t="s">
        <v>9504</v>
      </c>
      <c r="D3793" s="236">
        <v>18</v>
      </c>
      <c r="E3793" s="236" t="s">
        <v>8337</v>
      </c>
    </row>
    <row r="3794" spans="1:5" x14ac:dyDescent="0.25">
      <c r="A3794" s="236" t="s">
        <v>9741</v>
      </c>
      <c r="B3794" s="236">
        <v>35588</v>
      </c>
      <c r="C3794" s="236" t="s">
        <v>9504</v>
      </c>
      <c r="D3794" s="236">
        <v>18</v>
      </c>
      <c r="E3794" s="236" t="s">
        <v>8337</v>
      </c>
    </row>
    <row r="3795" spans="1:5" x14ac:dyDescent="0.25">
      <c r="A3795" s="236" t="s">
        <v>9742</v>
      </c>
      <c r="B3795" s="236">
        <v>35603</v>
      </c>
      <c r="C3795" s="236" t="s">
        <v>9504</v>
      </c>
      <c r="D3795" s="236">
        <v>18</v>
      </c>
      <c r="E3795" s="236" t="s">
        <v>8337</v>
      </c>
    </row>
    <row r="3796" spans="1:5" x14ac:dyDescent="0.25">
      <c r="A3796" s="236" t="s">
        <v>9743</v>
      </c>
      <c r="B3796" s="236">
        <v>35598</v>
      </c>
      <c r="C3796" s="236" t="s">
        <v>9504</v>
      </c>
      <c r="D3796" s="236">
        <v>18</v>
      </c>
      <c r="E3796" s="236" t="s">
        <v>8337</v>
      </c>
    </row>
    <row r="3797" spans="1:5" x14ac:dyDescent="0.25">
      <c r="A3797" s="236" t="s">
        <v>9744</v>
      </c>
      <c r="B3797" s="236">
        <v>35390</v>
      </c>
      <c r="C3797" s="236" t="s">
        <v>9504</v>
      </c>
      <c r="D3797" s="236">
        <v>18</v>
      </c>
      <c r="E3797" s="236" t="s">
        <v>8337</v>
      </c>
    </row>
    <row r="3798" spans="1:5" x14ac:dyDescent="0.25">
      <c r="A3798" s="236" t="s">
        <v>9745</v>
      </c>
      <c r="B3798" s="236">
        <v>35395</v>
      </c>
      <c r="C3798" s="236" t="s">
        <v>9504</v>
      </c>
      <c r="D3798" s="236">
        <v>18</v>
      </c>
      <c r="E3798" s="236" t="s">
        <v>8337</v>
      </c>
    </row>
    <row r="3799" spans="1:5" x14ac:dyDescent="0.25">
      <c r="A3799" s="236" t="s">
        <v>9746</v>
      </c>
      <c r="B3799" s="236">
        <v>35385</v>
      </c>
      <c r="C3799" s="236" t="s">
        <v>9504</v>
      </c>
      <c r="D3799" s="236">
        <v>18</v>
      </c>
      <c r="E3799" s="236" t="s">
        <v>8337</v>
      </c>
    </row>
    <row r="3800" spans="1:5" x14ac:dyDescent="0.25">
      <c r="A3800" s="236" t="s">
        <v>9747</v>
      </c>
      <c r="B3800" s="236">
        <v>35400</v>
      </c>
      <c r="C3800" s="236" t="s">
        <v>9504</v>
      </c>
      <c r="D3800" s="236">
        <v>18</v>
      </c>
      <c r="E3800" s="236" t="s">
        <v>8337</v>
      </c>
    </row>
    <row r="3801" spans="1:5" x14ac:dyDescent="0.25">
      <c r="A3801" s="236" t="s">
        <v>9748</v>
      </c>
      <c r="B3801" s="236">
        <v>35405</v>
      </c>
      <c r="C3801" s="236" t="s">
        <v>9504</v>
      </c>
      <c r="D3801" s="236">
        <v>18</v>
      </c>
      <c r="E3801" s="236" t="s">
        <v>8337</v>
      </c>
    </row>
    <row r="3802" spans="1:5" x14ac:dyDescent="0.25">
      <c r="A3802" s="236" t="s">
        <v>9749</v>
      </c>
      <c r="B3802" s="236">
        <v>35410</v>
      </c>
      <c r="C3802" s="236" t="s">
        <v>9504</v>
      </c>
      <c r="D3802" s="236">
        <v>18</v>
      </c>
      <c r="E3802" s="236" t="s">
        <v>8337</v>
      </c>
    </row>
    <row r="3803" spans="1:5" x14ac:dyDescent="0.25">
      <c r="A3803" s="236" t="s">
        <v>9750</v>
      </c>
      <c r="B3803" s="236">
        <v>35420</v>
      </c>
      <c r="C3803" s="236" t="s">
        <v>9504</v>
      </c>
      <c r="D3803" s="236">
        <v>18</v>
      </c>
      <c r="E3803" s="236" t="s">
        <v>8337</v>
      </c>
    </row>
    <row r="3804" spans="1:5" x14ac:dyDescent="0.25">
      <c r="A3804" s="236" t="s">
        <v>9751</v>
      </c>
      <c r="B3804" s="236">
        <v>35415</v>
      </c>
      <c r="C3804" s="236" t="s">
        <v>9504</v>
      </c>
      <c r="D3804" s="236">
        <v>18</v>
      </c>
      <c r="E3804" s="236" t="s">
        <v>8337</v>
      </c>
    </row>
    <row r="3805" spans="1:5" x14ac:dyDescent="0.25">
      <c r="A3805" s="236" t="s">
        <v>9752</v>
      </c>
      <c r="B3805" s="236">
        <v>35425</v>
      </c>
      <c r="C3805" s="236" t="s">
        <v>9504</v>
      </c>
      <c r="D3805" s="236">
        <v>18</v>
      </c>
      <c r="E3805" s="236" t="s">
        <v>8337</v>
      </c>
    </row>
    <row r="3806" spans="1:5" x14ac:dyDescent="0.25">
      <c r="A3806" s="236" t="s">
        <v>9753</v>
      </c>
      <c r="B3806" s="236">
        <v>35445</v>
      </c>
      <c r="C3806" s="236" t="s">
        <v>9504</v>
      </c>
      <c r="D3806" s="236">
        <v>18</v>
      </c>
      <c r="E3806" s="236" t="s">
        <v>8337</v>
      </c>
    </row>
    <row r="3807" spans="1:5" x14ac:dyDescent="0.25">
      <c r="A3807" s="236" t="s">
        <v>9754</v>
      </c>
      <c r="B3807" s="236">
        <v>35440</v>
      </c>
      <c r="C3807" s="236" t="s">
        <v>9504</v>
      </c>
      <c r="D3807" s="236">
        <v>18</v>
      </c>
      <c r="E3807" s="236" t="s">
        <v>8337</v>
      </c>
    </row>
    <row r="3808" spans="1:5" x14ac:dyDescent="0.25">
      <c r="A3808" s="236" t="s">
        <v>9755</v>
      </c>
      <c r="B3808" s="236">
        <v>35430</v>
      </c>
      <c r="C3808" s="236" t="s">
        <v>9504</v>
      </c>
      <c r="D3808" s="236">
        <v>18</v>
      </c>
      <c r="E3808" s="236" t="s">
        <v>8337</v>
      </c>
    </row>
    <row r="3809" spans="1:5" x14ac:dyDescent="0.25">
      <c r="A3809" s="236" t="s">
        <v>9756</v>
      </c>
      <c r="B3809" s="236">
        <v>35435</v>
      </c>
      <c r="C3809" s="236" t="s">
        <v>9504</v>
      </c>
      <c r="D3809" s="236">
        <v>18</v>
      </c>
      <c r="E3809" s="236" t="s">
        <v>8337</v>
      </c>
    </row>
    <row r="3810" spans="1:5" x14ac:dyDescent="0.25">
      <c r="A3810" s="236" t="s">
        <v>9757</v>
      </c>
      <c r="B3810" s="236">
        <v>35480</v>
      </c>
      <c r="C3810" s="236" t="s">
        <v>9504</v>
      </c>
      <c r="D3810" s="236">
        <v>18</v>
      </c>
      <c r="E3810" s="236" t="s">
        <v>8337</v>
      </c>
    </row>
    <row r="3811" spans="1:5" x14ac:dyDescent="0.25">
      <c r="A3811" s="236" t="s">
        <v>9758</v>
      </c>
      <c r="B3811" s="236">
        <v>35485</v>
      </c>
      <c r="C3811" s="236" t="s">
        <v>9504</v>
      </c>
      <c r="D3811" s="236">
        <v>18</v>
      </c>
      <c r="E3811" s="236" t="s">
        <v>8337</v>
      </c>
    </row>
    <row r="3812" spans="1:5" x14ac:dyDescent="0.25">
      <c r="A3812" s="236" t="s">
        <v>9759</v>
      </c>
      <c r="B3812" s="236">
        <v>35490</v>
      </c>
      <c r="C3812" s="236" t="s">
        <v>9504</v>
      </c>
      <c r="D3812" s="236">
        <v>18</v>
      </c>
      <c r="E3812" s="236" t="s">
        <v>8337</v>
      </c>
    </row>
    <row r="3813" spans="1:5" x14ac:dyDescent="0.25">
      <c r="A3813" s="236" t="s">
        <v>9760</v>
      </c>
      <c r="B3813" s="236">
        <v>35505</v>
      </c>
      <c r="C3813" s="236" t="s">
        <v>9504</v>
      </c>
      <c r="D3813" s="236">
        <v>18</v>
      </c>
      <c r="E3813" s="236" t="s">
        <v>8337</v>
      </c>
    </row>
    <row r="3814" spans="1:5" x14ac:dyDescent="0.25">
      <c r="A3814" s="236" t="s">
        <v>9761</v>
      </c>
      <c r="B3814" s="236">
        <v>35500</v>
      </c>
      <c r="C3814" s="236" t="s">
        <v>9504</v>
      </c>
      <c r="D3814" s="236">
        <v>18</v>
      </c>
      <c r="E3814" s="236" t="s">
        <v>8337</v>
      </c>
    </row>
    <row r="3815" spans="1:5" x14ac:dyDescent="0.25">
      <c r="A3815" s="236" t="s">
        <v>9762</v>
      </c>
      <c r="B3815" s="236">
        <v>35495</v>
      </c>
      <c r="C3815" s="236" t="s">
        <v>9504</v>
      </c>
      <c r="D3815" s="236">
        <v>18</v>
      </c>
      <c r="E3815" s="236" t="s">
        <v>8337</v>
      </c>
    </row>
    <row r="3816" spans="1:5" x14ac:dyDescent="0.25">
      <c r="A3816" s="236" t="s">
        <v>9763</v>
      </c>
      <c r="B3816" s="236">
        <v>35455</v>
      </c>
      <c r="C3816" s="236" t="s">
        <v>9504</v>
      </c>
      <c r="D3816" s="236">
        <v>18</v>
      </c>
      <c r="E3816" s="236" t="s">
        <v>8337</v>
      </c>
    </row>
    <row r="3817" spans="1:5" x14ac:dyDescent="0.25">
      <c r="A3817" s="236" t="s">
        <v>9764</v>
      </c>
      <c r="B3817" s="236">
        <v>35460</v>
      </c>
      <c r="C3817" s="236" t="s">
        <v>9504</v>
      </c>
      <c r="D3817" s="236">
        <v>18</v>
      </c>
      <c r="E3817" s="236" t="s">
        <v>8337</v>
      </c>
    </row>
    <row r="3818" spans="1:5" x14ac:dyDescent="0.25">
      <c r="A3818" s="236" t="s">
        <v>9765</v>
      </c>
      <c r="B3818" s="236">
        <v>35450</v>
      </c>
      <c r="C3818" s="236" t="s">
        <v>9504</v>
      </c>
      <c r="D3818" s="236">
        <v>18</v>
      </c>
      <c r="E3818" s="236" t="s">
        <v>8337</v>
      </c>
    </row>
    <row r="3819" spans="1:5" x14ac:dyDescent="0.25">
      <c r="A3819" s="236" t="s">
        <v>9766</v>
      </c>
      <c r="B3819" s="236">
        <v>35475</v>
      </c>
      <c r="C3819" s="236" t="s">
        <v>9504</v>
      </c>
      <c r="D3819" s="236">
        <v>18</v>
      </c>
      <c r="E3819" s="236" t="s">
        <v>8337</v>
      </c>
    </row>
    <row r="3820" spans="1:5" x14ac:dyDescent="0.25">
      <c r="A3820" s="236" t="s">
        <v>9767</v>
      </c>
      <c r="B3820" s="236">
        <v>35465</v>
      </c>
      <c r="C3820" s="236" t="s">
        <v>9504</v>
      </c>
      <c r="D3820" s="236">
        <v>18</v>
      </c>
      <c r="E3820" s="236" t="s">
        <v>8337</v>
      </c>
    </row>
    <row r="3821" spans="1:5" x14ac:dyDescent="0.25">
      <c r="A3821" s="236" t="s">
        <v>9768</v>
      </c>
      <c r="B3821" s="236">
        <v>35225</v>
      </c>
      <c r="C3821" s="236" t="s">
        <v>9504</v>
      </c>
      <c r="D3821" s="236">
        <v>18</v>
      </c>
      <c r="E3821" s="236" t="s">
        <v>8337</v>
      </c>
    </row>
    <row r="3822" spans="1:5" x14ac:dyDescent="0.25">
      <c r="A3822" s="236" t="s">
        <v>9769</v>
      </c>
      <c r="B3822" s="236">
        <v>35235</v>
      </c>
      <c r="C3822" s="236" t="s">
        <v>9504</v>
      </c>
      <c r="D3822" s="236">
        <v>18</v>
      </c>
      <c r="E3822" s="236" t="s">
        <v>8337</v>
      </c>
    </row>
    <row r="3823" spans="1:5" x14ac:dyDescent="0.25">
      <c r="A3823" s="236" t="s">
        <v>9770</v>
      </c>
      <c r="B3823" s="236">
        <v>35230</v>
      </c>
      <c r="C3823" s="236" t="s">
        <v>9504</v>
      </c>
      <c r="D3823" s="236">
        <v>18</v>
      </c>
      <c r="E3823" s="236" t="s">
        <v>8337</v>
      </c>
    </row>
    <row r="3824" spans="1:5" x14ac:dyDescent="0.25">
      <c r="A3824" s="236" t="s">
        <v>9771</v>
      </c>
      <c r="B3824" s="236">
        <v>35245</v>
      </c>
      <c r="C3824" s="236" t="s">
        <v>9504</v>
      </c>
      <c r="D3824" s="236">
        <v>18</v>
      </c>
      <c r="E3824" s="236" t="s">
        <v>8337</v>
      </c>
    </row>
    <row r="3825" spans="1:5" x14ac:dyDescent="0.25">
      <c r="A3825" s="236" t="s">
        <v>9772</v>
      </c>
      <c r="B3825" s="236">
        <v>35240</v>
      </c>
      <c r="C3825" s="236" t="s">
        <v>9504</v>
      </c>
      <c r="D3825" s="236">
        <v>18</v>
      </c>
      <c r="E3825" s="236" t="s">
        <v>8337</v>
      </c>
    </row>
    <row r="3826" spans="1:5" x14ac:dyDescent="0.25">
      <c r="A3826" s="236" t="s">
        <v>9773</v>
      </c>
      <c r="B3826" s="236">
        <v>35250</v>
      </c>
      <c r="C3826" s="236" t="s">
        <v>9504</v>
      </c>
      <c r="D3826" s="236">
        <v>18</v>
      </c>
      <c r="E3826" s="236" t="s">
        <v>8337</v>
      </c>
    </row>
    <row r="3827" spans="1:5" x14ac:dyDescent="0.25">
      <c r="A3827" s="236" t="s">
        <v>9774</v>
      </c>
      <c r="B3827" s="236">
        <v>35215</v>
      </c>
      <c r="C3827" s="236" t="s">
        <v>9504</v>
      </c>
      <c r="D3827" s="236">
        <v>18</v>
      </c>
      <c r="E3827" s="236" t="s">
        <v>8337</v>
      </c>
    </row>
    <row r="3828" spans="1:5" x14ac:dyDescent="0.25">
      <c r="A3828" s="236" t="s">
        <v>9775</v>
      </c>
      <c r="B3828" s="236">
        <v>35220</v>
      </c>
      <c r="C3828" s="236" t="s">
        <v>9504</v>
      </c>
      <c r="D3828" s="236">
        <v>18</v>
      </c>
      <c r="E3828" s="236" t="s">
        <v>8337</v>
      </c>
    </row>
    <row r="3829" spans="1:5" x14ac:dyDescent="0.25">
      <c r="A3829" s="236" t="s">
        <v>9776</v>
      </c>
      <c r="B3829" s="236">
        <v>35210</v>
      </c>
      <c r="C3829" s="236" t="s">
        <v>9504</v>
      </c>
      <c r="D3829" s="236">
        <v>18</v>
      </c>
      <c r="E3829" s="236" t="s">
        <v>8337</v>
      </c>
    </row>
    <row r="3830" spans="1:5" x14ac:dyDescent="0.25">
      <c r="A3830" s="236" t="s">
        <v>9777</v>
      </c>
      <c r="B3830" s="236">
        <v>35200</v>
      </c>
      <c r="C3830" s="236" t="s">
        <v>9504</v>
      </c>
      <c r="D3830" s="236">
        <v>18</v>
      </c>
      <c r="E3830" s="236" t="s">
        <v>8337</v>
      </c>
    </row>
    <row r="3831" spans="1:5" x14ac:dyDescent="0.25">
      <c r="A3831" s="236" t="s">
        <v>9778</v>
      </c>
      <c r="B3831" s="236">
        <v>35205</v>
      </c>
      <c r="C3831" s="236" t="s">
        <v>9504</v>
      </c>
      <c r="D3831" s="236">
        <v>18</v>
      </c>
      <c r="E3831" s="236" t="s">
        <v>8337</v>
      </c>
    </row>
    <row r="3832" spans="1:5" x14ac:dyDescent="0.25">
      <c r="A3832" s="236" t="s">
        <v>9779</v>
      </c>
      <c r="B3832" s="236">
        <v>35190</v>
      </c>
      <c r="C3832" s="236" t="s">
        <v>9504</v>
      </c>
      <c r="D3832" s="236">
        <v>18</v>
      </c>
      <c r="E3832" s="236" t="s">
        <v>8337</v>
      </c>
    </row>
    <row r="3833" spans="1:5" x14ac:dyDescent="0.25">
      <c r="A3833" s="236" t="s">
        <v>9780</v>
      </c>
      <c r="B3833" s="236">
        <v>35195</v>
      </c>
      <c r="C3833" s="236" t="s">
        <v>9504</v>
      </c>
      <c r="D3833" s="236">
        <v>18</v>
      </c>
      <c r="E3833" s="236" t="s">
        <v>8337</v>
      </c>
    </row>
    <row r="3834" spans="1:5" x14ac:dyDescent="0.25">
      <c r="A3834" s="236" t="s">
        <v>9781</v>
      </c>
      <c r="B3834" s="236">
        <v>35145</v>
      </c>
      <c r="C3834" s="236" t="s">
        <v>9504</v>
      </c>
      <c r="D3834" s="236">
        <v>18</v>
      </c>
      <c r="E3834" s="236" t="s">
        <v>8337</v>
      </c>
    </row>
    <row r="3835" spans="1:5" x14ac:dyDescent="0.25">
      <c r="A3835" s="236" t="s">
        <v>9782</v>
      </c>
      <c r="B3835" s="236">
        <v>35155</v>
      </c>
      <c r="C3835" s="236" t="s">
        <v>9504</v>
      </c>
      <c r="D3835" s="236">
        <v>18</v>
      </c>
      <c r="E3835" s="236" t="s">
        <v>8337</v>
      </c>
    </row>
    <row r="3836" spans="1:5" x14ac:dyDescent="0.25">
      <c r="A3836" s="236" t="s">
        <v>9783</v>
      </c>
      <c r="B3836" s="236">
        <v>35150</v>
      </c>
      <c r="C3836" s="236" t="s">
        <v>9504</v>
      </c>
      <c r="D3836" s="236">
        <v>18</v>
      </c>
      <c r="E3836" s="236" t="s">
        <v>8337</v>
      </c>
    </row>
    <row r="3837" spans="1:5" x14ac:dyDescent="0.25">
      <c r="A3837" s="236" t="s">
        <v>9784</v>
      </c>
      <c r="B3837" s="236">
        <v>35135</v>
      </c>
      <c r="C3837" s="236" t="s">
        <v>9504</v>
      </c>
      <c r="D3837" s="236">
        <v>18</v>
      </c>
      <c r="E3837" s="236" t="s">
        <v>8337</v>
      </c>
    </row>
    <row r="3838" spans="1:5" x14ac:dyDescent="0.25">
      <c r="A3838" s="236" t="s">
        <v>9785</v>
      </c>
      <c r="B3838" s="236">
        <v>35140</v>
      </c>
      <c r="C3838" s="236" t="s">
        <v>9504</v>
      </c>
      <c r="D3838" s="236">
        <v>18</v>
      </c>
      <c r="E3838" s="236" t="s">
        <v>8337</v>
      </c>
    </row>
    <row r="3839" spans="1:5" x14ac:dyDescent="0.25">
      <c r="A3839" s="236" t="s">
        <v>9786</v>
      </c>
      <c r="B3839" s="236">
        <v>35130</v>
      </c>
      <c r="C3839" s="236" t="s">
        <v>9504</v>
      </c>
      <c r="D3839" s="236">
        <v>18</v>
      </c>
      <c r="E3839" s="236" t="s">
        <v>8337</v>
      </c>
    </row>
    <row r="3840" spans="1:5" x14ac:dyDescent="0.25">
      <c r="A3840" s="236" t="s">
        <v>9787</v>
      </c>
      <c r="B3840" s="236">
        <v>35170</v>
      </c>
      <c r="C3840" s="236" t="s">
        <v>9504</v>
      </c>
      <c r="D3840" s="236">
        <v>18</v>
      </c>
      <c r="E3840" s="236" t="s">
        <v>8337</v>
      </c>
    </row>
    <row r="3841" spans="1:5" x14ac:dyDescent="0.25">
      <c r="A3841" s="236" t="s">
        <v>9788</v>
      </c>
      <c r="B3841" s="236">
        <v>35160</v>
      </c>
      <c r="C3841" s="236" t="s">
        <v>9504</v>
      </c>
      <c r="D3841" s="236">
        <v>18</v>
      </c>
      <c r="E3841" s="236" t="s">
        <v>8337</v>
      </c>
    </row>
    <row r="3842" spans="1:5" x14ac:dyDescent="0.25">
      <c r="A3842" s="236" t="s">
        <v>9789</v>
      </c>
      <c r="B3842" s="236">
        <v>35165</v>
      </c>
      <c r="C3842" s="236" t="s">
        <v>9504</v>
      </c>
      <c r="D3842" s="236">
        <v>18</v>
      </c>
      <c r="E3842" s="236" t="s">
        <v>8337</v>
      </c>
    </row>
    <row r="3843" spans="1:5" x14ac:dyDescent="0.25">
      <c r="A3843" s="236" t="s">
        <v>9790</v>
      </c>
      <c r="B3843" s="236">
        <v>35180</v>
      </c>
      <c r="C3843" s="236" t="s">
        <v>9504</v>
      </c>
      <c r="D3843" s="236">
        <v>18</v>
      </c>
      <c r="E3843" s="236" t="s">
        <v>8337</v>
      </c>
    </row>
    <row r="3844" spans="1:5" x14ac:dyDescent="0.25">
      <c r="A3844" s="236" t="s">
        <v>9791</v>
      </c>
      <c r="B3844" s="236">
        <v>35175</v>
      </c>
      <c r="C3844" s="236" t="s">
        <v>9504</v>
      </c>
      <c r="D3844" s="236">
        <v>18</v>
      </c>
      <c r="E3844" s="236" t="s">
        <v>8337</v>
      </c>
    </row>
    <row r="3845" spans="1:5" x14ac:dyDescent="0.25">
      <c r="A3845" s="236" t="s">
        <v>9792</v>
      </c>
      <c r="B3845" s="236">
        <v>35185</v>
      </c>
      <c r="C3845" s="236" t="s">
        <v>9504</v>
      </c>
      <c r="D3845" s="236">
        <v>18</v>
      </c>
      <c r="E3845" s="236" t="s">
        <v>8337</v>
      </c>
    </row>
    <row r="3846" spans="1:5" x14ac:dyDescent="0.25">
      <c r="A3846" s="236" t="s">
        <v>9793</v>
      </c>
      <c r="B3846" s="236">
        <v>35320</v>
      </c>
      <c r="C3846" s="236" t="s">
        <v>9504</v>
      </c>
      <c r="D3846" s="236">
        <v>18</v>
      </c>
      <c r="E3846" s="236" t="s">
        <v>8337</v>
      </c>
    </row>
    <row r="3847" spans="1:5" x14ac:dyDescent="0.25">
      <c r="A3847" s="236" t="s">
        <v>9794</v>
      </c>
      <c r="B3847" s="236">
        <v>35325</v>
      </c>
      <c r="C3847" s="236" t="s">
        <v>9504</v>
      </c>
      <c r="D3847" s="236">
        <v>18</v>
      </c>
      <c r="E3847" s="236" t="s">
        <v>8337</v>
      </c>
    </row>
    <row r="3848" spans="1:5" x14ac:dyDescent="0.25">
      <c r="A3848" s="236" t="s">
        <v>9795</v>
      </c>
      <c r="B3848" s="236">
        <v>35330</v>
      </c>
      <c r="C3848" s="236" t="s">
        <v>9504</v>
      </c>
      <c r="D3848" s="236">
        <v>18</v>
      </c>
      <c r="E3848" s="236" t="s">
        <v>8337</v>
      </c>
    </row>
    <row r="3849" spans="1:5" x14ac:dyDescent="0.25">
      <c r="A3849" s="236" t="s">
        <v>9796</v>
      </c>
      <c r="B3849" s="236">
        <v>35340</v>
      </c>
      <c r="C3849" s="236" t="s">
        <v>9504</v>
      </c>
      <c r="D3849" s="236">
        <v>18</v>
      </c>
      <c r="E3849" s="236" t="s">
        <v>8337</v>
      </c>
    </row>
    <row r="3850" spans="1:5" x14ac:dyDescent="0.25">
      <c r="A3850" s="236" t="s">
        <v>9797</v>
      </c>
      <c r="B3850" s="236">
        <v>35345</v>
      </c>
      <c r="C3850" s="236" t="s">
        <v>9504</v>
      </c>
      <c r="D3850" s="236">
        <v>18</v>
      </c>
      <c r="E3850" s="236" t="s">
        <v>8337</v>
      </c>
    </row>
    <row r="3851" spans="1:5" x14ac:dyDescent="0.25">
      <c r="A3851" s="236" t="s">
        <v>9798</v>
      </c>
      <c r="B3851" s="236">
        <v>35365</v>
      </c>
      <c r="C3851" s="236" t="s">
        <v>9504</v>
      </c>
      <c r="D3851" s="236">
        <v>18</v>
      </c>
      <c r="E3851" s="236" t="s">
        <v>8337</v>
      </c>
    </row>
    <row r="3852" spans="1:5" x14ac:dyDescent="0.25">
      <c r="A3852" s="236" t="s">
        <v>9799</v>
      </c>
      <c r="B3852" s="236">
        <v>35360</v>
      </c>
      <c r="C3852" s="236" t="s">
        <v>9504</v>
      </c>
      <c r="D3852" s="236">
        <v>18</v>
      </c>
      <c r="E3852" s="236" t="s">
        <v>8337</v>
      </c>
    </row>
    <row r="3853" spans="1:5" x14ac:dyDescent="0.25">
      <c r="A3853" s="236" t="s">
        <v>9800</v>
      </c>
      <c r="B3853" s="236">
        <v>35355</v>
      </c>
      <c r="C3853" s="236" t="s">
        <v>9504</v>
      </c>
      <c r="D3853" s="236">
        <v>18</v>
      </c>
      <c r="E3853" s="236" t="s">
        <v>8337</v>
      </c>
    </row>
    <row r="3854" spans="1:5" x14ac:dyDescent="0.25">
      <c r="A3854" s="236" t="s">
        <v>9801</v>
      </c>
      <c r="B3854" s="236">
        <v>35350</v>
      </c>
      <c r="C3854" s="236" t="s">
        <v>9504</v>
      </c>
      <c r="D3854" s="236">
        <v>18</v>
      </c>
      <c r="E3854" s="236" t="s">
        <v>8337</v>
      </c>
    </row>
    <row r="3855" spans="1:5" x14ac:dyDescent="0.25">
      <c r="A3855" s="236" t="s">
        <v>9802</v>
      </c>
      <c r="B3855" s="236">
        <v>35370</v>
      </c>
      <c r="C3855" s="236" t="s">
        <v>9504</v>
      </c>
      <c r="D3855" s="236">
        <v>18</v>
      </c>
      <c r="E3855" s="236" t="s">
        <v>8337</v>
      </c>
    </row>
    <row r="3856" spans="1:5" x14ac:dyDescent="0.25">
      <c r="A3856" s="236" t="s">
        <v>9803</v>
      </c>
      <c r="B3856" s="236">
        <v>35375</v>
      </c>
      <c r="C3856" s="236" t="s">
        <v>9504</v>
      </c>
      <c r="D3856" s="236">
        <v>18</v>
      </c>
      <c r="E3856" s="236" t="s">
        <v>8337</v>
      </c>
    </row>
    <row r="3857" spans="1:6" x14ac:dyDescent="0.25">
      <c r="A3857" s="236" t="s">
        <v>9804</v>
      </c>
      <c r="B3857" s="236">
        <v>35380</v>
      </c>
      <c r="C3857" s="236" t="s">
        <v>9504</v>
      </c>
      <c r="D3857" s="236">
        <v>18</v>
      </c>
      <c r="E3857" s="236" t="s">
        <v>8337</v>
      </c>
    </row>
    <row r="3858" spans="1:6" x14ac:dyDescent="0.25">
      <c r="A3858" s="236" t="s">
        <v>9805</v>
      </c>
      <c r="B3858" s="236">
        <v>35310</v>
      </c>
      <c r="C3858" s="236" t="s">
        <v>9504</v>
      </c>
      <c r="D3858" s="236">
        <v>18</v>
      </c>
      <c r="E3858" s="236" t="s">
        <v>8337</v>
      </c>
    </row>
    <row r="3859" spans="1:6" x14ac:dyDescent="0.25">
      <c r="A3859" s="236" t="s">
        <v>9806</v>
      </c>
      <c r="B3859" s="236">
        <v>35315</v>
      </c>
      <c r="C3859" s="236" t="s">
        <v>9504</v>
      </c>
      <c r="D3859" s="236">
        <v>18</v>
      </c>
      <c r="E3859" s="236" t="s">
        <v>8337</v>
      </c>
    </row>
    <row r="3860" spans="1:6" x14ac:dyDescent="0.25">
      <c r="A3860" s="236" t="s">
        <v>9807</v>
      </c>
      <c r="B3860" s="236">
        <v>35305</v>
      </c>
      <c r="C3860" s="236" t="s">
        <v>9504</v>
      </c>
      <c r="D3860" s="236">
        <v>18</v>
      </c>
      <c r="E3860" s="236" t="s">
        <v>8337</v>
      </c>
    </row>
    <row r="3861" spans="1:6" x14ac:dyDescent="0.25">
      <c r="A3861" s="236" t="s">
        <v>9808</v>
      </c>
      <c r="B3861" s="236">
        <v>35295</v>
      </c>
      <c r="C3861" s="236" t="s">
        <v>9504</v>
      </c>
      <c r="D3861" s="236">
        <v>18</v>
      </c>
      <c r="E3861" s="236" t="s">
        <v>8337</v>
      </c>
    </row>
    <row r="3862" spans="1:6" x14ac:dyDescent="0.25">
      <c r="A3862" s="236" t="s">
        <v>9809</v>
      </c>
      <c r="B3862" s="236">
        <v>35300</v>
      </c>
      <c r="C3862" s="236" t="s">
        <v>9504</v>
      </c>
      <c r="D3862" s="236">
        <v>18</v>
      </c>
      <c r="E3862" s="236" t="s">
        <v>8337</v>
      </c>
    </row>
    <row r="3863" spans="1:6" x14ac:dyDescent="0.25">
      <c r="A3863" s="236" t="s">
        <v>9810</v>
      </c>
      <c r="B3863" s="236">
        <v>35290</v>
      </c>
      <c r="C3863" s="236" t="s">
        <v>9504</v>
      </c>
      <c r="D3863" s="236">
        <v>18</v>
      </c>
      <c r="E3863" s="236" t="s">
        <v>8337</v>
      </c>
    </row>
    <row r="3864" spans="1:6" x14ac:dyDescent="0.25">
      <c r="A3864" s="236" t="s">
        <v>9811</v>
      </c>
      <c r="B3864" s="236">
        <v>35270</v>
      </c>
      <c r="C3864" s="236" t="s">
        <v>9504</v>
      </c>
      <c r="D3864" s="236">
        <v>18</v>
      </c>
      <c r="E3864" s="236" t="s">
        <v>8337</v>
      </c>
    </row>
    <row r="3865" spans="1:6" x14ac:dyDescent="0.25">
      <c r="A3865" s="236" t="s">
        <v>9812</v>
      </c>
      <c r="B3865" s="236">
        <v>35275</v>
      </c>
      <c r="C3865" s="236" t="s">
        <v>9504</v>
      </c>
      <c r="D3865" s="236">
        <v>18</v>
      </c>
      <c r="E3865" s="236" t="s">
        <v>8337</v>
      </c>
    </row>
    <row r="3866" spans="1:6" x14ac:dyDescent="0.25">
      <c r="A3866" s="236" t="s">
        <v>9813</v>
      </c>
      <c r="B3866" s="236">
        <v>35280</v>
      </c>
      <c r="C3866" s="236" t="s">
        <v>9504</v>
      </c>
      <c r="D3866" s="236">
        <v>18</v>
      </c>
      <c r="E3866" s="236" t="s">
        <v>8337</v>
      </c>
    </row>
    <row r="3867" spans="1:6" x14ac:dyDescent="0.25">
      <c r="A3867" s="236" t="s">
        <v>9814</v>
      </c>
      <c r="B3867" s="236">
        <v>35285</v>
      </c>
      <c r="C3867" s="236" t="s">
        <v>9504</v>
      </c>
      <c r="D3867" s="236">
        <v>18</v>
      </c>
      <c r="E3867" s="236" t="s">
        <v>8337</v>
      </c>
    </row>
    <row r="3868" spans="1:6" x14ac:dyDescent="0.25">
      <c r="A3868" s="236" t="s">
        <v>9815</v>
      </c>
      <c r="B3868" s="236">
        <v>35260</v>
      </c>
      <c r="C3868" s="236" t="s">
        <v>9504</v>
      </c>
      <c r="D3868" s="236">
        <v>18</v>
      </c>
      <c r="E3868" s="236" t="s">
        <v>8337</v>
      </c>
    </row>
    <row r="3869" spans="1:6" x14ac:dyDescent="0.25">
      <c r="A3869" s="236" t="s">
        <v>9816</v>
      </c>
      <c r="B3869" s="236">
        <v>35255</v>
      </c>
      <c r="C3869" s="236" t="s">
        <v>9504</v>
      </c>
      <c r="D3869" s="236">
        <v>18</v>
      </c>
      <c r="E3869" s="236" t="s">
        <v>8337</v>
      </c>
    </row>
    <row r="3870" spans="1:6" x14ac:dyDescent="0.25">
      <c r="A3870" s="236" t="s">
        <v>9817</v>
      </c>
      <c r="B3870" s="236">
        <v>35265</v>
      </c>
      <c r="C3870" s="236" t="s">
        <v>9504</v>
      </c>
      <c r="D3870" s="236">
        <v>18</v>
      </c>
      <c r="E3870" s="236" t="s">
        <v>8337</v>
      </c>
    </row>
    <row r="3871" spans="1:6" x14ac:dyDescent="0.25">
      <c r="A3871" s="236" t="s">
        <v>9818</v>
      </c>
      <c r="B3871" s="236">
        <v>33466</v>
      </c>
      <c r="C3871" s="236" t="s">
        <v>9504</v>
      </c>
      <c r="D3871" s="236">
        <v>18</v>
      </c>
      <c r="E3871" s="236" t="s">
        <v>8337</v>
      </c>
      <c r="F3871" s="236" t="s">
        <v>9819</v>
      </c>
    </row>
    <row r="3872" spans="1:6" x14ac:dyDescent="0.25">
      <c r="A3872" s="236" t="s">
        <v>9820</v>
      </c>
      <c r="B3872" s="236">
        <v>33489</v>
      </c>
      <c r="C3872" s="236" t="s">
        <v>9504</v>
      </c>
      <c r="D3872" s="236">
        <v>18</v>
      </c>
      <c r="E3872" s="236" t="s">
        <v>8337</v>
      </c>
    </row>
    <row r="3873" spans="1:5" x14ac:dyDescent="0.25">
      <c r="A3873" s="236" t="s">
        <v>9821</v>
      </c>
      <c r="B3873" s="236">
        <v>33469</v>
      </c>
      <c r="C3873" s="236" t="s">
        <v>9504</v>
      </c>
      <c r="D3873" s="236">
        <v>18</v>
      </c>
      <c r="E3873" s="236" t="s">
        <v>8337</v>
      </c>
    </row>
    <row r="3874" spans="1:5" x14ac:dyDescent="0.25">
      <c r="A3874" s="236" t="s">
        <v>9822</v>
      </c>
      <c r="B3874" s="236">
        <v>33475</v>
      </c>
      <c r="C3874" s="236" t="s">
        <v>9504</v>
      </c>
      <c r="D3874" s="236">
        <v>18</v>
      </c>
      <c r="E3874" s="236" t="s">
        <v>8337</v>
      </c>
    </row>
    <row r="3875" spans="1:5" x14ac:dyDescent="0.25">
      <c r="A3875" s="236" t="s">
        <v>9823</v>
      </c>
      <c r="B3875" s="236">
        <v>33481</v>
      </c>
      <c r="C3875" s="236" t="s">
        <v>9504</v>
      </c>
      <c r="D3875" s="236">
        <v>18</v>
      </c>
      <c r="E3875" s="236" t="s">
        <v>8337</v>
      </c>
    </row>
    <row r="3876" spans="1:5" x14ac:dyDescent="0.25">
      <c r="A3876" s="236" t="s">
        <v>9824</v>
      </c>
      <c r="B3876" s="236">
        <v>33478</v>
      </c>
      <c r="C3876" s="236" t="s">
        <v>9504</v>
      </c>
      <c r="D3876" s="236">
        <v>18</v>
      </c>
      <c r="E3876" s="236" t="s">
        <v>8337</v>
      </c>
    </row>
    <row r="3877" spans="1:5" x14ac:dyDescent="0.25">
      <c r="A3877" s="236" t="s">
        <v>9825</v>
      </c>
      <c r="B3877" s="236">
        <v>33516</v>
      </c>
      <c r="C3877" s="236" t="s">
        <v>9504</v>
      </c>
      <c r="D3877" s="236">
        <v>18</v>
      </c>
      <c r="E3877" s="236" t="s">
        <v>8337</v>
      </c>
    </row>
    <row r="3878" spans="1:5" x14ac:dyDescent="0.25">
      <c r="A3878" s="236" t="s">
        <v>9826</v>
      </c>
      <c r="B3878" s="236">
        <v>33510</v>
      </c>
      <c r="C3878" s="236" t="s">
        <v>9504</v>
      </c>
      <c r="D3878" s="236">
        <v>18</v>
      </c>
      <c r="E3878" s="236" t="s">
        <v>8337</v>
      </c>
    </row>
    <row r="3879" spans="1:5" x14ac:dyDescent="0.25">
      <c r="A3879" s="236" t="s">
        <v>9827</v>
      </c>
      <c r="B3879" s="236">
        <v>33507</v>
      </c>
      <c r="C3879" s="236" t="s">
        <v>9504</v>
      </c>
      <c r="D3879" s="236">
        <v>18</v>
      </c>
      <c r="E3879" s="236" t="s">
        <v>8337</v>
      </c>
    </row>
    <row r="3880" spans="1:5" x14ac:dyDescent="0.25">
      <c r="A3880" s="236" t="s">
        <v>9828</v>
      </c>
      <c r="B3880" s="236">
        <v>33384</v>
      </c>
      <c r="C3880" s="236" t="s">
        <v>9504</v>
      </c>
      <c r="D3880" s="236">
        <v>18</v>
      </c>
      <c r="E3880" s="236" t="s">
        <v>8337</v>
      </c>
    </row>
    <row r="3881" spans="1:5" x14ac:dyDescent="0.25">
      <c r="A3881" s="236" t="s">
        <v>9829</v>
      </c>
      <c r="B3881" s="236">
        <v>33404</v>
      </c>
      <c r="C3881" s="236" t="s">
        <v>9504</v>
      </c>
      <c r="D3881" s="236">
        <v>18</v>
      </c>
      <c r="E3881" s="236" t="s">
        <v>8337</v>
      </c>
    </row>
    <row r="3882" spans="1:5" x14ac:dyDescent="0.25">
      <c r="A3882" s="236" t="s">
        <v>9830</v>
      </c>
      <c r="B3882" s="236">
        <v>33426</v>
      </c>
      <c r="C3882" s="236" t="s">
        <v>9504</v>
      </c>
      <c r="D3882" s="236">
        <v>18</v>
      </c>
      <c r="E3882" s="236" t="s">
        <v>8337</v>
      </c>
    </row>
    <row r="3883" spans="1:5" x14ac:dyDescent="0.25">
      <c r="A3883" s="236" t="s">
        <v>9831</v>
      </c>
      <c r="B3883" s="236">
        <v>33407</v>
      </c>
      <c r="C3883" s="236" t="s">
        <v>9504</v>
      </c>
      <c r="D3883" s="236">
        <v>18</v>
      </c>
      <c r="E3883" s="236" t="s">
        <v>8337</v>
      </c>
    </row>
    <row r="3884" spans="1:5" x14ac:dyDescent="0.25">
      <c r="A3884" s="236" t="s">
        <v>9832</v>
      </c>
      <c r="B3884" s="236">
        <v>33410</v>
      </c>
      <c r="C3884" s="236" t="s">
        <v>9504</v>
      </c>
      <c r="D3884" s="236">
        <v>18</v>
      </c>
      <c r="E3884" s="236" t="s">
        <v>8337</v>
      </c>
    </row>
    <row r="3885" spans="1:5" x14ac:dyDescent="0.25">
      <c r="A3885" s="236" t="s">
        <v>9833</v>
      </c>
      <c r="B3885" s="236">
        <v>32916</v>
      </c>
      <c r="C3885" s="236" t="s">
        <v>9504</v>
      </c>
      <c r="D3885" s="236">
        <v>18</v>
      </c>
      <c r="E3885" s="236" t="s">
        <v>8337</v>
      </c>
    </row>
    <row r="3886" spans="1:5" x14ac:dyDescent="0.25">
      <c r="A3886" s="236" t="s">
        <v>9834</v>
      </c>
      <c r="B3886" s="236">
        <v>32987</v>
      </c>
      <c r="C3886" s="236" t="s">
        <v>9504</v>
      </c>
      <c r="D3886" s="236">
        <v>18</v>
      </c>
      <c r="E3886" s="236" t="s">
        <v>8337</v>
      </c>
    </row>
    <row r="3887" spans="1:5" x14ac:dyDescent="0.25">
      <c r="A3887" s="236" t="s">
        <v>9835</v>
      </c>
      <c r="B3887" s="236">
        <v>32970</v>
      </c>
      <c r="C3887" s="236" t="s">
        <v>9504</v>
      </c>
      <c r="D3887" s="236">
        <v>18</v>
      </c>
      <c r="E3887" s="236" t="s">
        <v>8337</v>
      </c>
    </row>
    <row r="3888" spans="1:5" x14ac:dyDescent="0.25">
      <c r="A3888" s="236" t="s">
        <v>9836</v>
      </c>
      <c r="B3888" s="236">
        <v>33060</v>
      </c>
      <c r="C3888" s="236" t="s">
        <v>9504</v>
      </c>
      <c r="D3888" s="236">
        <v>18</v>
      </c>
      <c r="E3888" s="236" t="s">
        <v>8337</v>
      </c>
    </row>
    <row r="3889" spans="1:6" x14ac:dyDescent="0.25">
      <c r="A3889" s="236" t="s">
        <v>9837</v>
      </c>
      <c r="B3889" s="236">
        <v>33051</v>
      </c>
      <c r="C3889" s="236" t="s">
        <v>9504</v>
      </c>
      <c r="D3889" s="236">
        <v>18</v>
      </c>
      <c r="E3889" s="236" t="s">
        <v>8337</v>
      </c>
    </row>
    <row r="3890" spans="1:6" x14ac:dyDescent="0.25">
      <c r="A3890" s="236" t="s">
        <v>9838</v>
      </c>
      <c r="B3890" s="236">
        <v>32999</v>
      </c>
      <c r="C3890" s="236" t="s">
        <v>9504</v>
      </c>
      <c r="D3890" s="236">
        <v>18</v>
      </c>
      <c r="E3890" s="236" t="s">
        <v>8337</v>
      </c>
    </row>
    <row r="3891" spans="1:6" x14ac:dyDescent="0.25">
      <c r="A3891" s="236" t="s">
        <v>9839</v>
      </c>
      <c r="B3891" s="236">
        <v>33020</v>
      </c>
      <c r="C3891" s="236" t="s">
        <v>9504</v>
      </c>
      <c r="D3891" s="236">
        <v>18</v>
      </c>
      <c r="E3891" s="236" t="s">
        <v>8337</v>
      </c>
    </row>
    <row r="3892" spans="1:6" x14ac:dyDescent="0.25">
      <c r="A3892" s="236" t="s">
        <v>9840</v>
      </c>
      <c r="B3892" s="236">
        <v>33017</v>
      </c>
      <c r="C3892" s="236" t="s">
        <v>9504</v>
      </c>
      <c r="D3892" s="236">
        <v>18</v>
      </c>
      <c r="E3892" s="236" t="s">
        <v>8337</v>
      </c>
    </row>
    <row r="3893" spans="1:6" x14ac:dyDescent="0.25">
      <c r="A3893" s="236" t="s">
        <v>9841</v>
      </c>
      <c r="B3893" s="236">
        <v>33031</v>
      </c>
      <c r="C3893" s="236" t="s">
        <v>9504</v>
      </c>
      <c r="D3893" s="236">
        <v>18</v>
      </c>
      <c r="E3893" s="236" t="s">
        <v>8337</v>
      </c>
    </row>
    <row r="3894" spans="1:6" x14ac:dyDescent="0.25">
      <c r="A3894" s="236" t="s">
        <v>9842</v>
      </c>
      <c r="B3894" s="236">
        <v>32767</v>
      </c>
      <c r="C3894" s="236" t="s">
        <v>9504</v>
      </c>
      <c r="D3894" s="236">
        <v>18</v>
      </c>
      <c r="E3894" s="236" t="s">
        <v>8337</v>
      </c>
      <c r="F3894" s="236" t="s">
        <v>9843</v>
      </c>
    </row>
    <row r="3895" spans="1:6" x14ac:dyDescent="0.25">
      <c r="A3895" s="236" t="s">
        <v>9844</v>
      </c>
      <c r="B3895" s="236">
        <v>32871</v>
      </c>
      <c r="C3895" s="236" t="s">
        <v>9504</v>
      </c>
      <c r="D3895" s="236">
        <v>18</v>
      </c>
      <c r="E3895" s="236" t="s">
        <v>8337</v>
      </c>
    </row>
    <row r="3896" spans="1:6" x14ac:dyDescent="0.25">
      <c r="A3896" s="236" t="s">
        <v>9845</v>
      </c>
      <c r="B3896" s="236">
        <v>32874</v>
      </c>
      <c r="C3896" s="236" t="s">
        <v>9504</v>
      </c>
      <c r="D3896" s="236">
        <v>18</v>
      </c>
      <c r="E3896" s="236" t="s">
        <v>8337</v>
      </c>
    </row>
    <row r="3897" spans="1:6" x14ac:dyDescent="0.25">
      <c r="A3897" s="236" t="s">
        <v>9846</v>
      </c>
      <c r="B3897" s="236">
        <v>32888</v>
      </c>
      <c r="C3897" s="236" t="s">
        <v>9504</v>
      </c>
      <c r="D3897" s="236">
        <v>18</v>
      </c>
      <c r="E3897" s="236" t="s">
        <v>8337</v>
      </c>
    </row>
    <row r="3898" spans="1:6" x14ac:dyDescent="0.25">
      <c r="A3898" s="236" t="s">
        <v>9847</v>
      </c>
      <c r="B3898" s="236">
        <v>32632</v>
      </c>
      <c r="C3898" s="236" t="s">
        <v>9504</v>
      </c>
      <c r="D3898" s="236">
        <v>18</v>
      </c>
      <c r="E3898" s="236" t="s">
        <v>8337</v>
      </c>
    </row>
    <row r="3899" spans="1:6" x14ac:dyDescent="0.25">
      <c r="A3899" s="236" t="s">
        <v>9848</v>
      </c>
      <c r="B3899" s="236">
        <v>32662</v>
      </c>
      <c r="C3899" s="236" t="s">
        <v>9504</v>
      </c>
      <c r="D3899" s="236">
        <v>18</v>
      </c>
      <c r="E3899" s="236" t="s">
        <v>8337</v>
      </c>
    </row>
    <row r="3900" spans="1:6" x14ac:dyDescent="0.25">
      <c r="A3900" s="236" t="s">
        <v>9849</v>
      </c>
      <c r="B3900" s="236">
        <v>32674</v>
      </c>
      <c r="C3900" s="236" t="s">
        <v>9504</v>
      </c>
      <c r="D3900" s="236">
        <v>18</v>
      </c>
      <c r="E3900" s="236" t="s">
        <v>8337</v>
      </c>
    </row>
    <row r="3901" spans="1:6" x14ac:dyDescent="0.25">
      <c r="A3901" s="236" t="s">
        <v>9850</v>
      </c>
      <c r="B3901" s="236">
        <v>32668</v>
      </c>
      <c r="C3901" s="236" t="s">
        <v>9504</v>
      </c>
      <c r="D3901" s="236">
        <v>18</v>
      </c>
      <c r="E3901" s="236" t="s">
        <v>8337</v>
      </c>
    </row>
    <row r="3902" spans="1:6" x14ac:dyDescent="0.25">
      <c r="A3902" s="236" t="s">
        <v>9851</v>
      </c>
      <c r="B3902" s="236">
        <v>32605</v>
      </c>
      <c r="C3902" s="236" t="s">
        <v>9504</v>
      </c>
      <c r="D3902" s="236">
        <v>18</v>
      </c>
      <c r="E3902" s="236" t="s">
        <v>8337</v>
      </c>
    </row>
    <row r="3903" spans="1:6" x14ac:dyDescent="0.25">
      <c r="A3903" s="236" t="s">
        <v>9852</v>
      </c>
      <c r="B3903" s="236">
        <v>32611</v>
      </c>
      <c r="C3903" s="236" t="s">
        <v>9504</v>
      </c>
      <c r="D3903" s="236">
        <v>18</v>
      </c>
      <c r="E3903" s="236" t="s">
        <v>8337</v>
      </c>
    </row>
    <row r="3904" spans="1:6" x14ac:dyDescent="0.25">
      <c r="A3904" s="236" t="s">
        <v>9853</v>
      </c>
      <c r="B3904" s="236">
        <v>32596</v>
      </c>
      <c r="C3904" s="236" t="s">
        <v>9504</v>
      </c>
      <c r="D3904" s="236">
        <v>18</v>
      </c>
      <c r="E3904" s="236" t="s">
        <v>8337</v>
      </c>
    </row>
    <row r="3905" spans="1:6" x14ac:dyDescent="0.25">
      <c r="A3905" s="236" t="s">
        <v>9854</v>
      </c>
      <c r="B3905" s="236">
        <v>32599</v>
      </c>
      <c r="C3905" s="236" t="s">
        <v>9504</v>
      </c>
      <c r="D3905" s="236">
        <v>18</v>
      </c>
      <c r="E3905" s="236" t="s">
        <v>8337</v>
      </c>
    </row>
    <row r="3906" spans="1:6" x14ac:dyDescent="0.25">
      <c r="A3906" s="236" t="s">
        <v>9855</v>
      </c>
      <c r="B3906" s="236">
        <v>32590</v>
      </c>
      <c r="C3906" s="236" t="s">
        <v>9504</v>
      </c>
      <c r="D3906" s="236">
        <v>18</v>
      </c>
      <c r="E3906" s="236" t="s">
        <v>8337</v>
      </c>
    </row>
    <row r="3907" spans="1:6" x14ac:dyDescent="0.25">
      <c r="A3907" s="236" t="s">
        <v>9856</v>
      </c>
      <c r="B3907" s="236">
        <v>32719</v>
      </c>
      <c r="C3907" s="236" t="s">
        <v>9504</v>
      </c>
      <c r="D3907" s="236">
        <v>18</v>
      </c>
      <c r="E3907" s="236" t="s">
        <v>8337</v>
      </c>
    </row>
    <row r="3908" spans="1:6" x14ac:dyDescent="0.25">
      <c r="A3908" s="236" t="s">
        <v>9857</v>
      </c>
      <c r="B3908" s="236">
        <v>32722</v>
      </c>
      <c r="C3908" s="236" t="s">
        <v>9504</v>
      </c>
      <c r="D3908" s="236">
        <v>18</v>
      </c>
      <c r="E3908" s="236" t="s">
        <v>8337</v>
      </c>
    </row>
    <row r="3909" spans="1:6" x14ac:dyDescent="0.25">
      <c r="A3909" s="236" t="s">
        <v>9858</v>
      </c>
      <c r="B3909" s="236">
        <v>32725</v>
      </c>
      <c r="C3909" s="236" t="s">
        <v>9504</v>
      </c>
      <c r="D3909" s="236">
        <v>18</v>
      </c>
      <c r="E3909" s="236" t="s">
        <v>8337</v>
      </c>
    </row>
    <row r="3910" spans="1:6" x14ac:dyDescent="0.25">
      <c r="A3910" s="236" t="s">
        <v>9859</v>
      </c>
      <c r="B3910" s="236">
        <v>32728</v>
      </c>
      <c r="C3910" s="236" t="s">
        <v>9504</v>
      </c>
      <c r="D3910" s="236">
        <v>18</v>
      </c>
      <c r="E3910" s="236" t="s">
        <v>8337</v>
      </c>
      <c r="F3910" s="236" t="s">
        <v>8407</v>
      </c>
    </row>
    <row r="3911" spans="1:6" x14ac:dyDescent="0.25">
      <c r="A3911" s="236" t="s">
        <v>9860</v>
      </c>
      <c r="B3911" s="236">
        <v>32689</v>
      </c>
      <c r="C3911" s="236" t="s">
        <v>9504</v>
      </c>
      <c r="D3911" s="236">
        <v>18</v>
      </c>
      <c r="E3911" s="236" t="s">
        <v>8337</v>
      </c>
    </row>
    <row r="3912" spans="1:6" x14ac:dyDescent="0.25">
      <c r="A3912" s="236" t="s">
        <v>9861</v>
      </c>
      <c r="B3912" s="236">
        <v>32683</v>
      </c>
      <c r="C3912" s="236" t="s">
        <v>9504</v>
      </c>
      <c r="D3912" s="236">
        <v>18</v>
      </c>
      <c r="E3912" s="236" t="s">
        <v>8337</v>
      </c>
    </row>
    <row r="3913" spans="1:6" x14ac:dyDescent="0.25">
      <c r="A3913" s="236" t="s">
        <v>9862</v>
      </c>
      <c r="B3913" s="236">
        <v>32572</v>
      </c>
      <c r="C3913" s="236" t="s">
        <v>9504</v>
      </c>
      <c r="D3913" s="236">
        <v>18</v>
      </c>
      <c r="E3913" s="236" t="s">
        <v>8337</v>
      </c>
    </row>
    <row r="3914" spans="1:6" x14ac:dyDescent="0.25">
      <c r="A3914" s="236" t="s">
        <v>9863</v>
      </c>
      <c r="B3914" s="236">
        <v>32551</v>
      </c>
      <c r="C3914" s="236" t="s">
        <v>9504</v>
      </c>
      <c r="D3914" s="236">
        <v>18</v>
      </c>
      <c r="E3914" s="236" t="s">
        <v>8337</v>
      </c>
    </row>
    <row r="3915" spans="1:6" x14ac:dyDescent="0.25">
      <c r="A3915" s="236" t="s">
        <v>9864</v>
      </c>
      <c r="B3915" s="236">
        <v>32549</v>
      </c>
      <c r="C3915" s="236" t="s">
        <v>9504</v>
      </c>
      <c r="D3915" s="236">
        <v>18</v>
      </c>
      <c r="E3915" s="236" t="s">
        <v>8337</v>
      </c>
    </row>
    <row r="3916" spans="1:6" x14ac:dyDescent="0.25">
      <c r="A3916" s="236" t="s">
        <v>9865</v>
      </c>
      <c r="B3916" s="236">
        <v>32547</v>
      </c>
      <c r="C3916" s="236" t="s">
        <v>9504</v>
      </c>
      <c r="D3916" s="236">
        <v>18</v>
      </c>
      <c r="E3916" s="236" t="s">
        <v>8337</v>
      </c>
    </row>
    <row r="3917" spans="1:6" x14ac:dyDescent="0.25">
      <c r="A3917" s="236" t="s">
        <v>9866</v>
      </c>
      <c r="B3917" s="236">
        <v>32496</v>
      </c>
      <c r="C3917" s="236" t="s">
        <v>9504</v>
      </c>
      <c r="D3917" s="236">
        <v>18</v>
      </c>
      <c r="E3917" s="236" t="s">
        <v>8337</v>
      </c>
    </row>
    <row r="3918" spans="1:6" x14ac:dyDescent="0.25">
      <c r="A3918" s="236" t="s">
        <v>9867</v>
      </c>
      <c r="B3918" s="236">
        <v>32487</v>
      </c>
      <c r="C3918" s="236" t="s">
        <v>9504</v>
      </c>
      <c r="D3918" s="236">
        <v>18</v>
      </c>
      <c r="E3918" s="236" t="s">
        <v>8337</v>
      </c>
    </row>
    <row r="3919" spans="1:6" x14ac:dyDescent="0.25">
      <c r="A3919" s="236" t="s">
        <v>9868</v>
      </c>
      <c r="B3919" s="236">
        <v>32490</v>
      </c>
      <c r="C3919" s="236" t="s">
        <v>9504</v>
      </c>
      <c r="D3919" s="236">
        <v>18</v>
      </c>
      <c r="E3919" s="236" t="s">
        <v>8337</v>
      </c>
    </row>
    <row r="3920" spans="1:6" x14ac:dyDescent="0.25">
      <c r="A3920" s="236" t="s">
        <v>9869</v>
      </c>
      <c r="B3920" s="236">
        <v>32481</v>
      </c>
      <c r="C3920" s="236" t="s">
        <v>9504</v>
      </c>
      <c r="D3920" s="236">
        <v>18</v>
      </c>
      <c r="E3920" s="236" t="s">
        <v>8337</v>
      </c>
    </row>
    <row r="3921" spans="1:5" x14ac:dyDescent="0.25">
      <c r="A3921" s="236" t="s">
        <v>9870</v>
      </c>
      <c r="B3921" s="236">
        <v>32484</v>
      </c>
      <c r="C3921" s="236" t="s">
        <v>9504</v>
      </c>
      <c r="D3921" s="236">
        <v>18</v>
      </c>
      <c r="E3921" s="236" t="s">
        <v>8337</v>
      </c>
    </row>
    <row r="3922" spans="1:5" x14ac:dyDescent="0.25">
      <c r="A3922" s="236" t="s">
        <v>9871</v>
      </c>
      <c r="B3922" s="236">
        <v>32476</v>
      </c>
      <c r="C3922" s="236" t="s">
        <v>9504</v>
      </c>
      <c r="D3922" s="236">
        <v>18</v>
      </c>
      <c r="E3922" s="236" t="s">
        <v>8337</v>
      </c>
    </row>
    <row r="3923" spans="1:5" x14ac:dyDescent="0.25">
      <c r="A3923" s="236" t="s">
        <v>9872</v>
      </c>
      <c r="B3923" s="236">
        <v>32473</v>
      </c>
      <c r="C3923" s="236" t="s">
        <v>9504</v>
      </c>
      <c r="D3923" s="236">
        <v>18</v>
      </c>
      <c r="E3923" s="236" t="s">
        <v>8337</v>
      </c>
    </row>
    <row r="3924" spans="1:5" x14ac:dyDescent="0.25">
      <c r="A3924" s="236" t="s">
        <v>9873</v>
      </c>
      <c r="B3924" s="236">
        <v>32505</v>
      </c>
      <c r="C3924" s="236" t="s">
        <v>9504</v>
      </c>
      <c r="D3924" s="236">
        <v>18</v>
      </c>
      <c r="E3924" s="236" t="s">
        <v>8337</v>
      </c>
    </row>
    <row r="3925" spans="1:5" x14ac:dyDescent="0.25">
      <c r="A3925" s="236" t="s">
        <v>9874</v>
      </c>
      <c r="B3925" s="236">
        <v>32524</v>
      </c>
      <c r="C3925" s="236" t="s">
        <v>9504</v>
      </c>
      <c r="D3925" s="236">
        <v>18</v>
      </c>
      <c r="E3925" s="236" t="s">
        <v>8337</v>
      </c>
    </row>
    <row r="3926" spans="1:5" x14ac:dyDescent="0.25">
      <c r="A3926" s="236" t="s">
        <v>9875</v>
      </c>
      <c r="B3926" s="236">
        <v>32527</v>
      </c>
      <c r="C3926" s="236" t="s">
        <v>9504</v>
      </c>
      <c r="D3926" s="236">
        <v>18</v>
      </c>
      <c r="E3926" s="236" t="s">
        <v>8337</v>
      </c>
    </row>
    <row r="3927" spans="1:5" x14ac:dyDescent="0.25">
      <c r="A3927" s="236" t="s">
        <v>9876</v>
      </c>
      <c r="B3927" s="236">
        <v>31300</v>
      </c>
      <c r="C3927" s="236" t="s">
        <v>9504</v>
      </c>
      <c r="D3927" s="236">
        <v>18</v>
      </c>
      <c r="E3927" s="236" t="s">
        <v>8337</v>
      </c>
    </row>
    <row r="3928" spans="1:5" x14ac:dyDescent="0.25">
      <c r="A3928" s="236" t="s">
        <v>9877</v>
      </c>
      <c r="B3928" s="236">
        <v>31372</v>
      </c>
      <c r="C3928" s="236" t="s">
        <v>9504</v>
      </c>
      <c r="D3928" s="236">
        <v>18</v>
      </c>
      <c r="E3928" s="236" t="s">
        <v>8337</v>
      </c>
    </row>
    <row r="3929" spans="1:5" x14ac:dyDescent="0.25">
      <c r="A3929" s="236" t="s">
        <v>9878</v>
      </c>
      <c r="B3929" s="236">
        <v>31369</v>
      </c>
      <c r="C3929" s="236" t="s">
        <v>9504</v>
      </c>
      <c r="D3929" s="236">
        <v>18</v>
      </c>
      <c r="E3929" s="236" t="s">
        <v>8337</v>
      </c>
    </row>
    <row r="3930" spans="1:5" x14ac:dyDescent="0.25">
      <c r="A3930" s="236" t="s">
        <v>9879</v>
      </c>
      <c r="B3930" s="236">
        <v>31390</v>
      </c>
      <c r="C3930" s="236" t="s">
        <v>9504</v>
      </c>
      <c r="D3930" s="236">
        <v>18</v>
      </c>
      <c r="E3930" s="236" t="s">
        <v>8337</v>
      </c>
    </row>
    <row r="3931" spans="1:5" x14ac:dyDescent="0.25">
      <c r="A3931" s="236" t="s">
        <v>9880</v>
      </c>
      <c r="B3931" s="236">
        <v>31423</v>
      </c>
      <c r="C3931" s="236" t="s">
        <v>9504</v>
      </c>
      <c r="D3931" s="236">
        <v>18</v>
      </c>
      <c r="E3931" s="236" t="s">
        <v>8337</v>
      </c>
    </row>
    <row r="3932" spans="1:5" x14ac:dyDescent="0.25">
      <c r="A3932" s="236" t="s">
        <v>9881</v>
      </c>
      <c r="B3932" s="236">
        <v>31195</v>
      </c>
      <c r="C3932" s="236" t="s">
        <v>9504</v>
      </c>
      <c r="D3932" s="236">
        <v>18</v>
      </c>
      <c r="E3932" s="236" t="s">
        <v>8337</v>
      </c>
    </row>
    <row r="3933" spans="1:5" x14ac:dyDescent="0.25">
      <c r="A3933" s="236" t="s">
        <v>9882</v>
      </c>
      <c r="B3933" s="236">
        <v>31201</v>
      </c>
      <c r="C3933" s="236" t="s">
        <v>9504</v>
      </c>
      <c r="D3933" s="236">
        <v>18</v>
      </c>
      <c r="E3933" s="236" t="s">
        <v>8337</v>
      </c>
    </row>
    <row r="3934" spans="1:5" x14ac:dyDescent="0.25">
      <c r="A3934" s="236" t="s">
        <v>9883</v>
      </c>
      <c r="B3934" s="236">
        <v>31177</v>
      </c>
      <c r="C3934" s="236" t="s">
        <v>9504</v>
      </c>
      <c r="D3934" s="236">
        <v>18</v>
      </c>
      <c r="E3934" s="236" t="s">
        <v>8337</v>
      </c>
    </row>
    <row r="3935" spans="1:5" x14ac:dyDescent="0.25">
      <c r="A3935" s="236" t="s">
        <v>9884</v>
      </c>
      <c r="B3935" s="236">
        <v>31117</v>
      </c>
      <c r="C3935" s="236" t="s">
        <v>9504</v>
      </c>
      <c r="D3935" s="236">
        <v>18</v>
      </c>
      <c r="E3935" s="236" t="s">
        <v>8337</v>
      </c>
    </row>
    <row r="3936" spans="1:5" x14ac:dyDescent="0.25">
      <c r="A3936" s="236" t="s">
        <v>9885</v>
      </c>
      <c r="B3936" s="236">
        <v>31120</v>
      </c>
      <c r="C3936" s="236" t="s">
        <v>9504</v>
      </c>
      <c r="D3936" s="236">
        <v>18</v>
      </c>
      <c r="E3936" s="236" t="s">
        <v>8337</v>
      </c>
    </row>
    <row r="3937" spans="1:5" x14ac:dyDescent="0.25">
      <c r="A3937" s="236" t="s">
        <v>9886</v>
      </c>
      <c r="B3937" s="236">
        <v>31138</v>
      </c>
      <c r="C3937" s="236" t="s">
        <v>9504</v>
      </c>
      <c r="D3937" s="236">
        <v>18</v>
      </c>
      <c r="E3937" s="236" t="s">
        <v>8337</v>
      </c>
    </row>
    <row r="3938" spans="1:5" x14ac:dyDescent="0.25">
      <c r="A3938" s="236" t="s">
        <v>9887</v>
      </c>
      <c r="B3938" s="236">
        <v>31150</v>
      </c>
      <c r="C3938" s="236" t="s">
        <v>9504</v>
      </c>
      <c r="D3938" s="236">
        <v>18</v>
      </c>
      <c r="E3938" s="236" t="s">
        <v>8337</v>
      </c>
    </row>
    <row r="3939" spans="1:5" x14ac:dyDescent="0.25">
      <c r="A3939" s="236" t="s">
        <v>9888</v>
      </c>
      <c r="B3939" s="236">
        <v>31297</v>
      </c>
      <c r="C3939" s="236" t="s">
        <v>9504</v>
      </c>
      <c r="D3939" s="236">
        <v>18</v>
      </c>
      <c r="E3939" s="236" t="s">
        <v>8337</v>
      </c>
    </row>
    <row r="3940" spans="1:5" x14ac:dyDescent="0.25">
      <c r="A3940" s="236" t="s">
        <v>9889</v>
      </c>
      <c r="B3940" s="236">
        <v>31294</v>
      </c>
      <c r="C3940" s="236" t="s">
        <v>9504</v>
      </c>
      <c r="D3940" s="236">
        <v>18</v>
      </c>
      <c r="E3940" s="236" t="s">
        <v>8337</v>
      </c>
    </row>
    <row r="3941" spans="1:5" x14ac:dyDescent="0.25">
      <c r="A3941" s="236" t="s">
        <v>9890</v>
      </c>
      <c r="B3941" s="236">
        <v>31291</v>
      </c>
      <c r="C3941" s="236" t="s">
        <v>9504</v>
      </c>
      <c r="D3941" s="236">
        <v>18</v>
      </c>
      <c r="E3941" s="236" t="s">
        <v>8337</v>
      </c>
    </row>
    <row r="3942" spans="1:5" x14ac:dyDescent="0.25">
      <c r="A3942" s="236" t="s">
        <v>9891</v>
      </c>
      <c r="B3942" s="236">
        <v>31270</v>
      </c>
      <c r="C3942" s="236" t="s">
        <v>9504</v>
      </c>
      <c r="D3942" s="236">
        <v>18</v>
      </c>
      <c r="E3942" s="236" t="s">
        <v>8337</v>
      </c>
    </row>
    <row r="3943" spans="1:5" x14ac:dyDescent="0.25">
      <c r="A3943" s="236" t="s">
        <v>9892</v>
      </c>
      <c r="B3943" s="236">
        <v>31213</v>
      </c>
      <c r="C3943" s="236" t="s">
        <v>9504</v>
      </c>
      <c r="D3943" s="236">
        <v>18</v>
      </c>
      <c r="E3943" s="236" t="s">
        <v>8337</v>
      </c>
    </row>
    <row r="3944" spans="1:5" x14ac:dyDescent="0.25">
      <c r="A3944" s="236" t="s">
        <v>9893</v>
      </c>
      <c r="B3944" s="236">
        <v>31246</v>
      </c>
      <c r="C3944" s="236" t="s">
        <v>9504</v>
      </c>
      <c r="D3944" s="236">
        <v>18</v>
      </c>
      <c r="E3944" s="236" t="s">
        <v>8337</v>
      </c>
    </row>
    <row r="3945" spans="1:5" x14ac:dyDescent="0.25">
      <c r="A3945" s="236" t="s">
        <v>9894</v>
      </c>
      <c r="B3945" s="236">
        <v>31261</v>
      </c>
      <c r="C3945" s="236" t="s">
        <v>9504</v>
      </c>
      <c r="D3945" s="236">
        <v>18</v>
      </c>
      <c r="E3945" s="236" t="s">
        <v>8337</v>
      </c>
    </row>
    <row r="3946" spans="1:5" x14ac:dyDescent="0.25">
      <c r="A3946" s="236" t="s">
        <v>9895</v>
      </c>
      <c r="B3946" s="236">
        <v>31264</v>
      </c>
      <c r="C3946" s="236" t="s">
        <v>9504</v>
      </c>
      <c r="D3946" s="236">
        <v>18</v>
      </c>
      <c r="E3946" s="236" t="s">
        <v>8337</v>
      </c>
    </row>
    <row r="3947" spans="1:5" x14ac:dyDescent="0.25">
      <c r="A3947" s="236" t="s">
        <v>9896</v>
      </c>
      <c r="B3947" s="236">
        <v>30973</v>
      </c>
      <c r="C3947" s="236" t="s">
        <v>9504</v>
      </c>
      <c r="D3947" s="236">
        <v>18</v>
      </c>
      <c r="E3947" s="236" t="s">
        <v>8337</v>
      </c>
    </row>
    <row r="3948" spans="1:5" x14ac:dyDescent="0.25">
      <c r="A3948" s="236" t="s">
        <v>9897</v>
      </c>
      <c r="B3948" s="236">
        <v>30949</v>
      </c>
      <c r="C3948" s="236" t="s">
        <v>9504</v>
      </c>
      <c r="D3948" s="236">
        <v>18</v>
      </c>
      <c r="E3948" s="236" t="s">
        <v>8337</v>
      </c>
    </row>
    <row r="3949" spans="1:5" x14ac:dyDescent="0.25">
      <c r="A3949" s="236" t="s">
        <v>9898</v>
      </c>
      <c r="B3949" s="236">
        <v>31015</v>
      </c>
      <c r="C3949" s="236" t="s">
        <v>9504</v>
      </c>
      <c r="D3949" s="236">
        <v>18</v>
      </c>
      <c r="E3949" s="236" t="s">
        <v>8337</v>
      </c>
    </row>
    <row r="3950" spans="1:5" x14ac:dyDescent="0.25">
      <c r="A3950" s="236" t="s">
        <v>9899</v>
      </c>
      <c r="B3950" s="236">
        <v>31030</v>
      </c>
      <c r="C3950" s="236" t="s">
        <v>9504</v>
      </c>
      <c r="D3950" s="236">
        <v>18</v>
      </c>
      <c r="E3950" s="236" t="s">
        <v>8337</v>
      </c>
    </row>
    <row r="3951" spans="1:5" x14ac:dyDescent="0.25">
      <c r="A3951" s="236" t="s">
        <v>9900</v>
      </c>
      <c r="B3951" s="236">
        <v>31024</v>
      </c>
      <c r="C3951" s="236" t="s">
        <v>9504</v>
      </c>
      <c r="D3951" s="236">
        <v>18</v>
      </c>
      <c r="E3951" s="236" t="s">
        <v>8337</v>
      </c>
    </row>
    <row r="3952" spans="1:5" x14ac:dyDescent="0.25">
      <c r="A3952" s="236" t="s">
        <v>9901</v>
      </c>
      <c r="B3952" s="236">
        <v>30985</v>
      </c>
      <c r="C3952" s="236" t="s">
        <v>9504</v>
      </c>
      <c r="D3952" s="236">
        <v>18</v>
      </c>
      <c r="E3952" s="236" t="s">
        <v>8337</v>
      </c>
    </row>
    <row r="3953" spans="1:5" x14ac:dyDescent="0.25">
      <c r="A3953" s="236" t="s">
        <v>9902</v>
      </c>
      <c r="B3953" s="236">
        <v>30991</v>
      </c>
      <c r="C3953" s="236" t="s">
        <v>9504</v>
      </c>
      <c r="D3953" s="236">
        <v>18</v>
      </c>
      <c r="E3953" s="236" t="s">
        <v>8337</v>
      </c>
    </row>
    <row r="3954" spans="1:5" x14ac:dyDescent="0.25">
      <c r="A3954" s="236" t="s">
        <v>9903</v>
      </c>
      <c r="B3954" s="236">
        <v>30982</v>
      </c>
      <c r="C3954" s="236" t="s">
        <v>9504</v>
      </c>
      <c r="D3954" s="236">
        <v>18</v>
      </c>
      <c r="E3954" s="236" t="s">
        <v>8337</v>
      </c>
    </row>
    <row r="3955" spans="1:5" x14ac:dyDescent="0.25">
      <c r="A3955" s="236" t="s">
        <v>9904</v>
      </c>
      <c r="B3955" s="236">
        <v>31087</v>
      </c>
      <c r="C3955" s="236" t="s">
        <v>9504</v>
      </c>
      <c r="D3955" s="236">
        <v>18</v>
      </c>
      <c r="E3955" s="236" t="s">
        <v>8337</v>
      </c>
    </row>
    <row r="3956" spans="1:5" x14ac:dyDescent="0.25">
      <c r="A3956" s="236" t="s">
        <v>9905</v>
      </c>
      <c r="B3956" s="236">
        <v>31096</v>
      </c>
      <c r="C3956" s="236" t="s">
        <v>9504</v>
      </c>
      <c r="D3956" s="236">
        <v>18</v>
      </c>
      <c r="E3956" s="236" t="s">
        <v>8337</v>
      </c>
    </row>
    <row r="3957" spans="1:5" x14ac:dyDescent="0.25">
      <c r="A3957" s="236" t="s">
        <v>9906</v>
      </c>
      <c r="B3957" s="236">
        <v>31090</v>
      </c>
      <c r="C3957" s="236" t="s">
        <v>9504</v>
      </c>
      <c r="D3957" s="236">
        <v>18</v>
      </c>
      <c r="E3957" s="236" t="s">
        <v>8337</v>
      </c>
    </row>
    <row r="3958" spans="1:5" x14ac:dyDescent="0.25">
      <c r="A3958" s="236" t="s">
        <v>9907</v>
      </c>
      <c r="B3958" s="236">
        <v>31108</v>
      </c>
      <c r="C3958" s="236" t="s">
        <v>9504</v>
      </c>
      <c r="D3958" s="236">
        <v>18</v>
      </c>
      <c r="E3958" s="236" t="s">
        <v>8337</v>
      </c>
    </row>
    <row r="3959" spans="1:5" x14ac:dyDescent="0.25">
      <c r="A3959" s="236" t="s">
        <v>9908</v>
      </c>
      <c r="B3959" s="236">
        <v>31111</v>
      </c>
      <c r="C3959" s="236" t="s">
        <v>9504</v>
      </c>
      <c r="D3959" s="236">
        <v>18</v>
      </c>
      <c r="E3959" s="236" t="s">
        <v>8337</v>
      </c>
    </row>
    <row r="3960" spans="1:5" x14ac:dyDescent="0.25">
      <c r="A3960" s="236" t="s">
        <v>9909</v>
      </c>
      <c r="B3960" s="236">
        <v>31105</v>
      </c>
      <c r="C3960" s="236" t="s">
        <v>9504</v>
      </c>
      <c r="D3960" s="236">
        <v>18</v>
      </c>
      <c r="E3960" s="236" t="s">
        <v>8337</v>
      </c>
    </row>
    <row r="3961" spans="1:5" x14ac:dyDescent="0.25">
      <c r="A3961" s="236" t="s">
        <v>9910</v>
      </c>
      <c r="B3961" s="236">
        <v>31099</v>
      </c>
      <c r="C3961" s="236" t="s">
        <v>9504</v>
      </c>
      <c r="D3961" s="236">
        <v>18</v>
      </c>
      <c r="E3961" s="236" t="s">
        <v>8337</v>
      </c>
    </row>
    <row r="3962" spans="1:5" x14ac:dyDescent="0.25">
      <c r="A3962" s="236" t="s">
        <v>9911</v>
      </c>
      <c r="B3962" s="236">
        <v>31042</v>
      </c>
      <c r="C3962" s="236" t="s">
        <v>9504</v>
      </c>
      <c r="D3962" s="236">
        <v>18</v>
      </c>
      <c r="E3962" s="236" t="s">
        <v>8337</v>
      </c>
    </row>
    <row r="3963" spans="1:5" x14ac:dyDescent="0.25">
      <c r="A3963" s="236" t="s">
        <v>9912</v>
      </c>
      <c r="B3963" s="236">
        <v>31045</v>
      </c>
      <c r="C3963" s="236" t="s">
        <v>9504</v>
      </c>
      <c r="D3963" s="236">
        <v>18</v>
      </c>
      <c r="E3963" s="236" t="s">
        <v>8337</v>
      </c>
    </row>
    <row r="3964" spans="1:5" x14ac:dyDescent="0.25">
      <c r="A3964" s="236" t="s">
        <v>9913</v>
      </c>
      <c r="B3964" s="236">
        <v>31036</v>
      </c>
      <c r="C3964" s="236" t="s">
        <v>9504</v>
      </c>
      <c r="D3964" s="236">
        <v>18</v>
      </c>
      <c r="E3964" s="236" t="s">
        <v>8337</v>
      </c>
    </row>
    <row r="3965" spans="1:5" x14ac:dyDescent="0.25">
      <c r="A3965" s="236" t="s">
        <v>9914</v>
      </c>
      <c r="B3965" s="236">
        <v>31033</v>
      </c>
      <c r="C3965" s="236" t="s">
        <v>9504</v>
      </c>
      <c r="D3965" s="236">
        <v>18</v>
      </c>
      <c r="E3965" s="236" t="s">
        <v>8337</v>
      </c>
    </row>
    <row r="3966" spans="1:5" x14ac:dyDescent="0.25">
      <c r="A3966" s="236" t="s">
        <v>9915</v>
      </c>
      <c r="B3966" s="236">
        <v>31060</v>
      </c>
      <c r="C3966" s="236" t="s">
        <v>9504</v>
      </c>
      <c r="D3966" s="236">
        <v>18</v>
      </c>
      <c r="E3966" s="236" t="s">
        <v>8337</v>
      </c>
    </row>
    <row r="3967" spans="1:5" x14ac:dyDescent="0.25">
      <c r="A3967" s="236" t="s">
        <v>9916</v>
      </c>
      <c r="B3967" s="236">
        <v>31063</v>
      </c>
      <c r="C3967" s="236" t="s">
        <v>9504</v>
      </c>
      <c r="D3967" s="236">
        <v>18</v>
      </c>
      <c r="E3967" s="236" t="s">
        <v>8337</v>
      </c>
    </row>
    <row r="3968" spans="1:5" x14ac:dyDescent="0.25">
      <c r="A3968" s="236" t="s">
        <v>9917</v>
      </c>
      <c r="B3968" s="236">
        <v>31051</v>
      </c>
      <c r="C3968" s="236" t="s">
        <v>9504</v>
      </c>
      <c r="D3968" s="236">
        <v>18</v>
      </c>
      <c r="E3968" s="236" t="s">
        <v>8337</v>
      </c>
    </row>
    <row r="3969" spans="1:5" x14ac:dyDescent="0.25">
      <c r="A3969" s="236" t="s">
        <v>9918</v>
      </c>
      <c r="B3969" s="236">
        <v>31054</v>
      </c>
      <c r="C3969" s="236" t="s">
        <v>9504</v>
      </c>
      <c r="D3969" s="236">
        <v>18</v>
      </c>
      <c r="E3969" s="236" t="s">
        <v>8337</v>
      </c>
    </row>
    <row r="3970" spans="1:5" x14ac:dyDescent="0.25">
      <c r="A3970" s="236" t="s">
        <v>9919</v>
      </c>
      <c r="B3970" s="236">
        <v>30585</v>
      </c>
      <c r="C3970" s="236" t="s">
        <v>9504</v>
      </c>
      <c r="D3970" s="236">
        <v>18</v>
      </c>
      <c r="E3970" s="236" t="s">
        <v>8337</v>
      </c>
    </row>
    <row r="3971" spans="1:5" x14ac:dyDescent="0.25">
      <c r="A3971" s="236" t="s">
        <v>9920</v>
      </c>
      <c r="B3971" s="236">
        <v>30453</v>
      </c>
      <c r="C3971" s="236" t="s">
        <v>9504</v>
      </c>
      <c r="D3971" s="236">
        <v>18</v>
      </c>
      <c r="E3971" s="236" t="s">
        <v>8337</v>
      </c>
    </row>
    <row r="3972" spans="1:5" x14ac:dyDescent="0.25">
      <c r="A3972" s="236" t="s">
        <v>9921</v>
      </c>
      <c r="B3972" s="236">
        <v>30450</v>
      </c>
      <c r="C3972" s="236" t="s">
        <v>9504</v>
      </c>
      <c r="D3972" s="236">
        <v>18</v>
      </c>
      <c r="E3972" s="236" t="s">
        <v>8337</v>
      </c>
    </row>
    <row r="3973" spans="1:5" x14ac:dyDescent="0.25">
      <c r="A3973" s="236" t="s">
        <v>9922</v>
      </c>
      <c r="B3973" s="236">
        <v>30426</v>
      </c>
      <c r="C3973" s="236" t="s">
        <v>9504</v>
      </c>
      <c r="D3973" s="236">
        <v>18</v>
      </c>
      <c r="E3973" s="236" t="s">
        <v>8337</v>
      </c>
    </row>
    <row r="3974" spans="1:5" x14ac:dyDescent="0.25">
      <c r="A3974" s="236" t="s">
        <v>9923</v>
      </c>
      <c r="B3974" s="236">
        <v>30429</v>
      </c>
      <c r="C3974" s="236" t="s">
        <v>9504</v>
      </c>
      <c r="D3974" s="236">
        <v>18</v>
      </c>
      <c r="E3974" s="236" t="s">
        <v>8337</v>
      </c>
    </row>
    <row r="3975" spans="1:5" x14ac:dyDescent="0.25">
      <c r="A3975" s="236" t="s">
        <v>9924</v>
      </c>
      <c r="B3975" s="236">
        <v>30435</v>
      </c>
      <c r="C3975" s="236" t="s">
        <v>9504</v>
      </c>
      <c r="D3975" s="236">
        <v>18</v>
      </c>
      <c r="E3975" s="236" t="s">
        <v>8337</v>
      </c>
    </row>
    <row r="3976" spans="1:5" x14ac:dyDescent="0.25">
      <c r="A3976" s="236" t="s">
        <v>9925</v>
      </c>
      <c r="B3976" s="236">
        <v>30432</v>
      </c>
      <c r="C3976" s="236" t="s">
        <v>9504</v>
      </c>
      <c r="D3976" s="236">
        <v>18</v>
      </c>
      <c r="E3976" s="236" t="s">
        <v>8337</v>
      </c>
    </row>
    <row r="3977" spans="1:5" x14ac:dyDescent="0.25">
      <c r="A3977" s="236" t="s">
        <v>9926</v>
      </c>
      <c r="B3977" s="236">
        <v>30441</v>
      </c>
      <c r="C3977" s="236" t="s">
        <v>9504</v>
      </c>
      <c r="D3977" s="236">
        <v>18</v>
      </c>
      <c r="E3977" s="236" t="s">
        <v>8337</v>
      </c>
    </row>
    <row r="3978" spans="1:5" x14ac:dyDescent="0.25">
      <c r="A3978" s="236" t="s">
        <v>9927</v>
      </c>
      <c r="B3978" s="236">
        <v>30438</v>
      </c>
      <c r="C3978" s="236" t="s">
        <v>9504</v>
      </c>
      <c r="D3978" s="236">
        <v>18</v>
      </c>
      <c r="E3978" s="236" t="s">
        <v>8337</v>
      </c>
    </row>
    <row r="3979" spans="1:5" x14ac:dyDescent="0.25">
      <c r="A3979" s="236" t="s">
        <v>9928</v>
      </c>
      <c r="B3979" s="236">
        <v>30444</v>
      </c>
      <c r="C3979" s="236" t="s">
        <v>9504</v>
      </c>
      <c r="D3979" s="236">
        <v>18</v>
      </c>
      <c r="E3979" s="236" t="s">
        <v>8337</v>
      </c>
    </row>
    <row r="3980" spans="1:5" x14ac:dyDescent="0.25">
      <c r="A3980" s="236" t="s">
        <v>9929</v>
      </c>
      <c r="B3980" s="236">
        <v>30447</v>
      </c>
      <c r="C3980" s="236" t="s">
        <v>9504</v>
      </c>
      <c r="D3980" s="236">
        <v>18</v>
      </c>
      <c r="E3980" s="236" t="s">
        <v>8337</v>
      </c>
    </row>
    <row r="3981" spans="1:5" x14ac:dyDescent="0.25">
      <c r="A3981" s="236" t="s">
        <v>9930</v>
      </c>
      <c r="B3981" s="236">
        <v>30766</v>
      </c>
      <c r="C3981" s="236" t="s">
        <v>9504</v>
      </c>
      <c r="D3981" s="236">
        <v>18</v>
      </c>
      <c r="E3981" s="236" t="s">
        <v>8337</v>
      </c>
    </row>
    <row r="3982" spans="1:5" x14ac:dyDescent="0.25">
      <c r="A3982" s="236" t="s">
        <v>9931</v>
      </c>
      <c r="B3982" s="236">
        <v>30845</v>
      </c>
      <c r="C3982" s="236" t="s">
        <v>9504</v>
      </c>
      <c r="D3982" s="236">
        <v>18</v>
      </c>
      <c r="E3982" s="236" t="s">
        <v>8337</v>
      </c>
    </row>
    <row r="3983" spans="1:5" x14ac:dyDescent="0.25">
      <c r="A3983" s="236" t="s">
        <v>9932</v>
      </c>
      <c r="B3983" s="236">
        <v>32054</v>
      </c>
      <c r="C3983" s="236" t="s">
        <v>9504</v>
      </c>
      <c r="D3983" s="236">
        <v>18</v>
      </c>
      <c r="E3983" s="236" t="s">
        <v>8337</v>
      </c>
    </row>
    <row r="3984" spans="1:5" x14ac:dyDescent="0.25">
      <c r="A3984" s="236" t="s">
        <v>9933</v>
      </c>
      <c r="B3984" s="236">
        <v>32052</v>
      </c>
      <c r="C3984" s="236" t="s">
        <v>9504</v>
      </c>
      <c r="D3984" s="236">
        <v>18</v>
      </c>
      <c r="E3984" s="236" t="s">
        <v>8337</v>
      </c>
    </row>
    <row r="3985" spans="1:5" x14ac:dyDescent="0.25">
      <c r="A3985" s="236" t="s">
        <v>9934</v>
      </c>
      <c r="B3985" s="236">
        <v>32306</v>
      </c>
      <c r="C3985" s="236" t="s">
        <v>9504</v>
      </c>
      <c r="D3985" s="236">
        <v>18</v>
      </c>
      <c r="E3985" s="236" t="s">
        <v>8337</v>
      </c>
    </row>
    <row r="3986" spans="1:5" x14ac:dyDescent="0.25">
      <c r="A3986" s="236" t="s">
        <v>9935</v>
      </c>
      <c r="B3986" s="236">
        <v>32317</v>
      </c>
      <c r="C3986" s="236" t="s">
        <v>9504</v>
      </c>
      <c r="D3986" s="236">
        <v>18</v>
      </c>
      <c r="E3986" s="236" t="s">
        <v>8337</v>
      </c>
    </row>
    <row r="3987" spans="1:5" x14ac:dyDescent="0.25">
      <c r="A3987" s="236" t="s">
        <v>9936</v>
      </c>
      <c r="B3987" s="236">
        <v>32320</v>
      </c>
      <c r="C3987" s="236" t="s">
        <v>9504</v>
      </c>
      <c r="D3987" s="236">
        <v>18</v>
      </c>
      <c r="E3987" s="236" t="s">
        <v>8337</v>
      </c>
    </row>
    <row r="3988" spans="1:5" x14ac:dyDescent="0.25">
      <c r="A3988" s="236" t="s">
        <v>9937</v>
      </c>
      <c r="B3988" s="236">
        <v>32348</v>
      </c>
      <c r="C3988" s="236" t="s">
        <v>9504</v>
      </c>
      <c r="D3988" s="236">
        <v>18</v>
      </c>
      <c r="E3988" s="236" t="s">
        <v>8337</v>
      </c>
    </row>
    <row r="3989" spans="1:5" x14ac:dyDescent="0.25">
      <c r="A3989" s="236" t="s">
        <v>9938</v>
      </c>
      <c r="B3989" s="236">
        <v>32342</v>
      </c>
      <c r="C3989" s="236" t="s">
        <v>9504</v>
      </c>
      <c r="D3989" s="236">
        <v>18</v>
      </c>
      <c r="E3989" s="236" t="s">
        <v>8337</v>
      </c>
    </row>
    <row r="3990" spans="1:5" x14ac:dyDescent="0.25">
      <c r="A3990" s="236" t="s">
        <v>9939</v>
      </c>
      <c r="B3990" s="236">
        <v>32345</v>
      </c>
      <c r="C3990" s="236" t="s">
        <v>9504</v>
      </c>
      <c r="D3990" s="236">
        <v>18</v>
      </c>
      <c r="E3990" s="236" t="s">
        <v>8337</v>
      </c>
    </row>
    <row r="3991" spans="1:5" x14ac:dyDescent="0.25">
      <c r="A3991" s="236" t="s">
        <v>9940</v>
      </c>
      <c r="B3991" s="236">
        <v>32333</v>
      </c>
      <c r="C3991" s="236" t="s">
        <v>9504</v>
      </c>
      <c r="D3991" s="236">
        <v>18</v>
      </c>
      <c r="E3991" s="236" t="s">
        <v>8337</v>
      </c>
    </row>
    <row r="3992" spans="1:5" x14ac:dyDescent="0.25">
      <c r="A3992" s="236" t="s">
        <v>9941</v>
      </c>
      <c r="B3992" s="236">
        <v>32339</v>
      </c>
      <c r="C3992" s="236" t="s">
        <v>9504</v>
      </c>
      <c r="D3992" s="236">
        <v>18</v>
      </c>
      <c r="E3992" s="236" t="s">
        <v>8337</v>
      </c>
    </row>
    <row r="3993" spans="1:5" x14ac:dyDescent="0.25">
      <c r="A3993" s="236" t="s">
        <v>9942</v>
      </c>
      <c r="B3993" s="236">
        <v>31986</v>
      </c>
      <c r="C3993" s="236" t="s">
        <v>9504</v>
      </c>
      <c r="D3993" s="236">
        <v>18</v>
      </c>
      <c r="E3993" s="236" t="s">
        <v>8337</v>
      </c>
    </row>
    <row r="3994" spans="1:5" x14ac:dyDescent="0.25">
      <c r="A3994" s="236" t="s">
        <v>9943</v>
      </c>
      <c r="B3994" s="236">
        <v>31973</v>
      </c>
      <c r="C3994" s="236" t="s">
        <v>9504</v>
      </c>
      <c r="D3994" s="236">
        <v>18</v>
      </c>
      <c r="E3994" s="236" t="s">
        <v>8337</v>
      </c>
    </row>
    <row r="3995" spans="1:5" x14ac:dyDescent="0.25">
      <c r="A3995" s="236" t="s">
        <v>9944</v>
      </c>
      <c r="B3995" s="236">
        <v>31983</v>
      </c>
      <c r="C3995" s="236" t="s">
        <v>9504</v>
      </c>
      <c r="D3995" s="236">
        <v>18</v>
      </c>
      <c r="E3995" s="236" t="s">
        <v>8337</v>
      </c>
    </row>
    <row r="3996" spans="1:5" x14ac:dyDescent="0.25">
      <c r="A3996" s="236" t="s">
        <v>9945</v>
      </c>
      <c r="B3996" s="236">
        <v>31970</v>
      </c>
      <c r="C3996" s="236" t="s">
        <v>9504</v>
      </c>
      <c r="D3996" s="236">
        <v>18</v>
      </c>
      <c r="E3996" s="236" t="s">
        <v>8337</v>
      </c>
    </row>
    <row r="3997" spans="1:5" x14ac:dyDescent="0.25">
      <c r="A3997" s="236" t="s">
        <v>9946</v>
      </c>
      <c r="B3997" s="236">
        <v>31948</v>
      </c>
      <c r="C3997" s="236" t="s">
        <v>9504</v>
      </c>
      <c r="D3997" s="236">
        <v>18</v>
      </c>
      <c r="E3997" s="236" t="s">
        <v>8337</v>
      </c>
    </row>
    <row r="3998" spans="1:5" x14ac:dyDescent="0.25">
      <c r="A3998" s="236" t="s">
        <v>9947</v>
      </c>
      <c r="B3998" s="236">
        <v>32050</v>
      </c>
      <c r="C3998" s="236" t="s">
        <v>9504</v>
      </c>
      <c r="D3998" s="236">
        <v>18</v>
      </c>
      <c r="E3998" s="236" t="s">
        <v>8337</v>
      </c>
    </row>
    <row r="3999" spans="1:5" x14ac:dyDescent="0.25">
      <c r="A3999" s="236" t="s">
        <v>9948</v>
      </c>
      <c r="B3999" s="236">
        <v>32048</v>
      </c>
      <c r="C3999" s="236" t="s">
        <v>9504</v>
      </c>
      <c r="D3999" s="236">
        <v>18</v>
      </c>
      <c r="E3999" s="236" t="s">
        <v>8337</v>
      </c>
    </row>
    <row r="4000" spans="1:5" x14ac:dyDescent="0.25">
      <c r="A4000" s="236" t="s">
        <v>9949</v>
      </c>
      <c r="B4000" s="236">
        <v>32046</v>
      </c>
      <c r="C4000" s="236" t="s">
        <v>9504</v>
      </c>
      <c r="D4000" s="236">
        <v>18</v>
      </c>
      <c r="E4000" s="236" t="s">
        <v>8337</v>
      </c>
    </row>
    <row r="4001" spans="1:5" x14ac:dyDescent="0.25">
      <c r="A4001" s="236" t="s">
        <v>9950</v>
      </c>
      <c r="B4001" s="236">
        <v>32022</v>
      </c>
      <c r="C4001" s="236" t="s">
        <v>9504</v>
      </c>
      <c r="D4001" s="236">
        <v>18</v>
      </c>
      <c r="E4001" s="236" t="s">
        <v>8337</v>
      </c>
    </row>
    <row r="4002" spans="1:5" x14ac:dyDescent="0.25">
      <c r="A4002" s="236" t="s">
        <v>9951</v>
      </c>
      <c r="B4002" s="236">
        <v>31995</v>
      </c>
      <c r="C4002" s="236" t="s">
        <v>9504</v>
      </c>
      <c r="D4002" s="236">
        <v>18</v>
      </c>
      <c r="E4002" s="236" t="s">
        <v>8337</v>
      </c>
    </row>
    <row r="4003" spans="1:5" x14ac:dyDescent="0.25">
      <c r="A4003" s="236" t="s">
        <v>9952</v>
      </c>
      <c r="B4003" s="236">
        <v>32007</v>
      </c>
      <c r="C4003" s="236" t="s">
        <v>9504</v>
      </c>
      <c r="D4003" s="236">
        <v>18</v>
      </c>
      <c r="E4003" s="236" t="s">
        <v>8337</v>
      </c>
    </row>
    <row r="4004" spans="1:5" x14ac:dyDescent="0.25">
      <c r="A4004" s="236" t="s">
        <v>9953</v>
      </c>
      <c r="B4004" s="236">
        <v>32013</v>
      </c>
      <c r="C4004" s="236" t="s">
        <v>9504</v>
      </c>
      <c r="D4004" s="236">
        <v>18</v>
      </c>
      <c r="E4004" s="236" t="s">
        <v>8337</v>
      </c>
    </row>
    <row r="4005" spans="1:5" x14ac:dyDescent="0.25">
      <c r="A4005" s="236" t="s">
        <v>9954</v>
      </c>
      <c r="B4005" s="236">
        <v>32381</v>
      </c>
      <c r="C4005" s="236" t="s">
        <v>9504</v>
      </c>
      <c r="D4005" s="236">
        <v>18</v>
      </c>
      <c r="E4005" s="236" t="s">
        <v>8337</v>
      </c>
    </row>
    <row r="4006" spans="1:5" x14ac:dyDescent="0.25">
      <c r="A4006" s="236" t="s">
        <v>9955</v>
      </c>
      <c r="B4006" s="236">
        <v>32404</v>
      </c>
      <c r="C4006" s="236" t="s">
        <v>9504</v>
      </c>
      <c r="D4006" s="236">
        <v>18</v>
      </c>
      <c r="E4006" s="236" t="s">
        <v>8337</v>
      </c>
    </row>
    <row r="4007" spans="1:5" x14ac:dyDescent="0.25">
      <c r="A4007" s="236" t="s">
        <v>9956</v>
      </c>
      <c r="B4007" s="236">
        <v>32378</v>
      </c>
      <c r="C4007" s="236" t="s">
        <v>9504</v>
      </c>
      <c r="D4007" s="236">
        <v>18</v>
      </c>
      <c r="E4007" s="236" t="s">
        <v>8337</v>
      </c>
    </row>
    <row r="4008" spans="1:5" x14ac:dyDescent="0.25">
      <c r="A4008" s="236" t="s">
        <v>9957</v>
      </c>
      <c r="B4008" s="236">
        <v>32375</v>
      </c>
      <c r="C4008" s="236" t="s">
        <v>9504</v>
      </c>
      <c r="D4008" s="236">
        <v>18</v>
      </c>
      <c r="E4008" s="236" t="s">
        <v>8337</v>
      </c>
    </row>
    <row r="4009" spans="1:5" x14ac:dyDescent="0.25">
      <c r="A4009" s="236" t="s">
        <v>9958</v>
      </c>
      <c r="B4009" s="236">
        <v>32369</v>
      </c>
      <c r="C4009" s="236" t="s">
        <v>9504</v>
      </c>
      <c r="D4009" s="236">
        <v>18</v>
      </c>
      <c r="E4009" s="236" t="s">
        <v>8337</v>
      </c>
    </row>
    <row r="4010" spans="1:5" x14ac:dyDescent="0.25">
      <c r="A4010" s="236" t="s">
        <v>9959</v>
      </c>
      <c r="B4010" s="236">
        <v>32372</v>
      </c>
      <c r="C4010" s="236" t="s">
        <v>9504</v>
      </c>
      <c r="D4010" s="236">
        <v>18</v>
      </c>
      <c r="E4010" s="236" t="s">
        <v>8337</v>
      </c>
    </row>
    <row r="4011" spans="1:5" x14ac:dyDescent="0.25">
      <c r="A4011" s="236" t="s">
        <v>9960</v>
      </c>
      <c r="B4011" s="236">
        <v>32359</v>
      </c>
      <c r="C4011" s="236" t="s">
        <v>9504</v>
      </c>
      <c r="D4011" s="236">
        <v>18</v>
      </c>
      <c r="E4011" s="236" t="s">
        <v>8337</v>
      </c>
    </row>
    <row r="4012" spans="1:5" x14ac:dyDescent="0.25">
      <c r="A4012" s="236" t="s">
        <v>9961</v>
      </c>
      <c r="B4012" s="236">
        <v>32356</v>
      </c>
      <c r="C4012" s="236" t="s">
        <v>9504</v>
      </c>
      <c r="D4012" s="236">
        <v>18</v>
      </c>
      <c r="E4012" s="236" t="s">
        <v>8337</v>
      </c>
    </row>
    <row r="4013" spans="1:5" x14ac:dyDescent="0.25">
      <c r="A4013" s="236" t="s">
        <v>9962</v>
      </c>
      <c r="B4013" s="236">
        <v>32366</v>
      </c>
      <c r="C4013" s="236" t="s">
        <v>9504</v>
      </c>
      <c r="D4013" s="236">
        <v>18</v>
      </c>
      <c r="E4013" s="236" t="s">
        <v>8337</v>
      </c>
    </row>
    <row r="4014" spans="1:5" x14ac:dyDescent="0.25">
      <c r="A4014" s="236" t="s">
        <v>9963</v>
      </c>
      <c r="B4014" s="236">
        <v>32363</v>
      </c>
      <c r="C4014" s="236" t="s">
        <v>9504</v>
      </c>
      <c r="D4014" s="236">
        <v>18</v>
      </c>
      <c r="E4014" s="236" t="s">
        <v>8337</v>
      </c>
    </row>
    <row r="4015" spans="1:5" x14ac:dyDescent="0.25">
      <c r="A4015" s="236" t="s">
        <v>9964</v>
      </c>
      <c r="B4015" s="236">
        <v>32437</v>
      </c>
      <c r="C4015" s="236" t="s">
        <v>9504</v>
      </c>
      <c r="D4015" s="236">
        <v>18</v>
      </c>
      <c r="E4015" s="236" t="s">
        <v>8337</v>
      </c>
    </row>
    <row r="4016" spans="1:5" x14ac:dyDescent="0.25">
      <c r="A4016" s="236" t="s">
        <v>9965</v>
      </c>
      <c r="B4016" s="236">
        <v>32440</v>
      </c>
      <c r="C4016" s="236" t="s">
        <v>9504</v>
      </c>
      <c r="D4016" s="236">
        <v>18</v>
      </c>
      <c r="E4016" s="236" t="s">
        <v>8337</v>
      </c>
    </row>
    <row r="4017" spans="1:5" x14ac:dyDescent="0.25">
      <c r="A4017" s="236" t="s">
        <v>9966</v>
      </c>
      <c r="B4017" s="236">
        <v>32428</v>
      </c>
      <c r="C4017" s="236" t="s">
        <v>9504</v>
      </c>
      <c r="D4017" s="236">
        <v>18</v>
      </c>
      <c r="E4017" s="236" t="s">
        <v>8337</v>
      </c>
    </row>
    <row r="4018" spans="1:5" x14ac:dyDescent="0.25">
      <c r="A4018" s="236" t="s">
        <v>9967</v>
      </c>
      <c r="B4018" s="236">
        <v>32415</v>
      </c>
      <c r="C4018" s="236" t="s">
        <v>9504</v>
      </c>
      <c r="D4018" s="236">
        <v>18</v>
      </c>
      <c r="E4018" s="236" t="s">
        <v>8337</v>
      </c>
    </row>
    <row r="4019" spans="1:5" x14ac:dyDescent="0.25">
      <c r="A4019" s="236" t="s">
        <v>9968</v>
      </c>
      <c r="B4019" s="236">
        <v>32412</v>
      </c>
      <c r="C4019" s="236" t="s">
        <v>9504</v>
      </c>
      <c r="D4019" s="236">
        <v>18</v>
      </c>
      <c r="E4019" s="236" t="s">
        <v>8337</v>
      </c>
    </row>
    <row r="4020" spans="1:5" x14ac:dyDescent="0.25">
      <c r="A4020" s="236" t="s">
        <v>9969</v>
      </c>
      <c r="B4020" s="236">
        <v>32462</v>
      </c>
      <c r="C4020" s="236" t="s">
        <v>9504</v>
      </c>
      <c r="D4020" s="236">
        <v>18</v>
      </c>
      <c r="E4020" s="236" t="s">
        <v>8337</v>
      </c>
    </row>
    <row r="4021" spans="1:5" x14ac:dyDescent="0.25">
      <c r="A4021" s="236" t="s">
        <v>9970</v>
      </c>
      <c r="B4021" s="236">
        <v>32460</v>
      </c>
      <c r="C4021" s="236" t="s">
        <v>9504</v>
      </c>
      <c r="D4021" s="236">
        <v>18</v>
      </c>
      <c r="E4021" s="236" t="s">
        <v>8337</v>
      </c>
    </row>
    <row r="4022" spans="1:5" x14ac:dyDescent="0.25">
      <c r="A4022" s="236" t="s">
        <v>9971</v>
      </c>
      <c r="B4022" s="236">
        <v>32458</v>
      </c>
      <c r="C4022" s="236" t="s">
        <v>9504</v>
      </c>
      <c r="D4022" s="236">
        <v>18</v>
      </c>
      <c r="E4022" s="236" t="s">
        <v>8337</v>
      </c>
    </row>
    <row r="4023" spans="1:5" x14ac:dyDescent="0.25">
      <c r="A4023" s="236" t="s">
        <v>9972</v>
      </c>
      <c r="B4023" s="236">
        <v>32468</v>
      </c>
      <c r="C4023" s="236" t="s">
        <v>9504</v>
      </c>
      <c r="D4023" s="236">
        <v>18</v>
      </c>
      <c r="E4023" s="236" t="s">
        <v>8337</v>
      </c>
    </row>
    <row r="4024" spans="1:5" x14ac:dyDescent="0.25">
      <c r="A4024" s="236" t="s">
        <v>9973</v>
      </c>
      <c r="B4024" s="236">
        <v>32470</v>
      </c>
      <c r="C4024" s="236" t="s">
        <v>9504</v>
      </c>
      <c r="D4024" s="236">
        <v>18</v>
      </c>
      <c r="E4024" s="236" t="s">
        <v>8337</v>
      </c>
    </row>
    <row r="4025" spans="1:5" x14ac:dyDescent="0.25">
      <c r="A4025" s="236" t="s">
        <v>9974</v>
      </c>
      <c r="B4025" s="236">
        <v>32466</v>
      </c>
      <c r="C4025" s="236" t="s">
        <v>9504</v>
      </c>
      <c r="D4025" s="236">
        <v>18</v>
      </c>
      <c r="E4025" s="236" t="s">
        <v>8337</v>
      </c>
    </row>
    <row r="4026" spans="1:5" x14ac:dyDescent="0.25">
      <c r="A4026" s="236" t="s">
        <v>9975</v>
      </c>
      <c r="B4026" s="236">
        <v>32464</v>
      </c>
      <c r="C4026" s="236" t="s">
        <v>9504</v>
      </c>
      <c r="D4026" s="236">
        <v>18</v>
      </c>
      <c r="E4026" s="236" t="s">
        <v>8337</v>
      </c>
    </row>
    <row r="4027" spans="1:5" x14ac:dyDescent="0.25">
      <c r="A4027" s="236" t="s">
        <v>9976</v>
      </c>
      <c r="B4027" s="236">
        <v>31799</v>
      </c>
      <c r="C4027" s="236" t="s">
        <v>9504</v>
      </c>
      <c r="D4027" s="236">
        <v>18</v>
      </c>
      <c r="E4027" s="236" t="s">
        <v>8337</v>
      </c>
    </row>
    <row r="4028" spans="1:5" x14ac:dyDescent="0.25">
      <c r="A4028" s="236" t="s">
        <v>9977</v>
      </c>
      <c r="B4028" s="236">
        <v>31805</v>
      </c>
      <c r="C4028" s="236" t="s">
        <v>9504</v>
      </c>
      <c r="D4028" s="236">
        <v>18</v>
      </c>
      <c r="E4028" s="236" t="s">
        <v>8337</v>
      </c>
    </row>
    <row r="4029" spans="1:5" x14ac:dyDescent="0.25">
      <c r="A4029" s="236" t="s">
        <v>9978</v>
      </c>
      <c r="B4029" s="236">
        <v>31773</v>
      </c>
      <c r="C4029" s="236" t="s">
        <v>9504</v>
      </c>
      <c r="D4029" s="236">
        <v>18</v>
      </c>
      <c r="E4029" s="236" t="s">
        <v>8337</v>
      </c>
    </row>
    <row r="4030" spans="1:5" x14ac:dyDescent="0.25">
      <c r="A4030" s="236" t="s">
        <v>9979</v>
      </c>
      <c r="B4030" s="236">
        <v>31770</v>
      </c>
      <c r="C4030" s="236" t="s">
        <v>9504</v>
      </c>
      <c r="D4030" s="236">
        <v>18</v>
      </c>
      <c r="E4030" s="236" t="s">
        <v>8337</v>
      </c>
    </row>
    <row r="4031" spans="1:5" x14ac:dyDescent="0.25">
      <c r="A4031" s="236" t="s">
        <v>9980</v>
      </c>
      <c r="B4031" s="236">
        <v>31711</v>
      </c>
      <c r="C4031" s="236" t="s">
        <v>9504</v>
      </c>
      <c r="D4031" s="236">
        <v>18</v>
      </c>
      <c r="E4031" s="236" t="s">
        <v>8337</v>
      </c>
    </row>
    <row r="4032" spans="1:5" x14ac:dyDescent="0.25">
      <c r="A4032" s="236" t="s">
        <v>9981</v>
      </c>
      <c r="B4032" s="236">
        <v>31708</v>
      </c>
      <c r="C4032" s="236" t="s">
        <v>9504</v>
      </c>
      <c r="D4032" s="236">
        <v>18</v>
      </c>
      <c r="E4032" s="236" t="s">
        <v>8337</v>
      </c>
    </row>
    <row r="4033" spans="1:6" x14ac:dyDescent="0.25">
      <c r="A4033" s="236" t="s">
        <v>9982</v>
      </c>
      <c r="B4033" s="236">
        <v>31742</v>
      </c>
      <c r="C4033" s="236" t="s">
        <v>9504</v>
      </c>
      <c r="D4033" s="236">
        <v>18</v>
      </c>
      <c r="E4033" s="236" t="s">
        <v>8337</v>
      </c>
    </row>
    <row r="4034" spans="1:6" x14ac:dyDescent="0.25">
      <c r="A4034" s="236" t="s">
        <v>9983</v>
      </c>
      <c r="B4034" s="236">
        <v>31748</v>
      </c>
      <c r="C4034" s="236" t="s">
        <v>9504</v>
      </c>
      <c r="D4034" s="236">
        <v>18</v>
      </c>
      <c r="E4034" s="236" t="s">
        <v>8337</v>
      </c>
    </row>
    <row r="4035" spans="1:6" x14ac:dyDescent="0.25">
      <c r="A4035" s="236" t="s">
        <v>9984</v>
      </c>
      <c r="B4035" s="236">
        <v>31832</v>
      </c>
      <c r="C4035" s="236" t="s">
        <v>9504</v>
      </c>
      <c r="D4035" s="236">
        <v>18</v>
      </c>
      <c r="E4035" s="236" t="s">
        <v>8337</v>
      </c>
    </row>
    <row r="4036" spans="1:6" x14ac:dyDescent="0.25">
      <c r="A4036" s="236" t="s">
        <v>9985</v>
      </c>
      <c r="B4036" s="236">
        <v>31841</v>
      </c>
      <c r="C4036" s="236" t="s">
        <v>9504</v>
      </c>
      <c r="D4036" s="236">
        <v>18</v>
      </c>
      <c r="E4036" s="236" t="s">
        <v>8337</v>
      </c>
    </row>
    <row r="4037" spans="1:6" x14ac:dyDescent="0.25">
      <c r="A4037" s="236" t="s">
        <v>9986</v>
      </c>
      <c r="B4037" s="236">
        <v>31883</v>
      </c>
      <c r="C4037" s="236" t="s">
        <v>9504</v>
      </c>
      <c r="D4037" s="236">
        <v>18</v>
      </c>
      <c r="E4037" s="236" t="s">
        <v>8337</v>
      </c>
    </row>
    <row r="4038" spans="1:6" x14ac:dyDescent="0.25">
      <c r="A4038" s="236" t="s">
        <v>9987</v>
      </c>
      <c r="B4038" s="236">
        <v>31859</v>
      </c>
      <c r="C4038" s="236" t="s">
        <v>9504</v>
      </c>
      <c r="D4038" s="236">
        <v>18</v>
      </c>
      <c r="E4038" s="236" t="s">
        <v>8337</v>
      </c>
    </row>
    <row r="4039" spans="1:6" x14ac:dyDescent="0.25">
      <c r="A4039" s="236" t="s">
        <v>9988</v>
      </c>
      <c r="B4039" s="236">
        <v>31911</v>
      </c>
      <c r="C4039" s="236" t="s">
        <v>9504</v>
      </c>
      <c r="D4039" s="236">
        <v>18</v>
      </c>
      <c r="E4039" s="236" t="s">
        <v>8337</v>
      </c>
    </row>
    <row r="4040" spans="1:6" x14ac:dyDescent="0.25">
      <c r="A4040" s="236" t="s">
        <v>9989</v>
      </c>
      <c r="B4040" s="236">
        <v>31914</v>
      </c>
      <c r="C4040" s="236" t="s">
        <v>9504</v>
      </c>
      <c r="D4040" s="236">
        <v>18</v>
      </c>
      <c r="E4040" s="236" t="s">
        <v>8337</v>
      </c>
    </row>
    <row r="4041" spans="1:6" x14ac:dyDescent="0.25">
      <c r="A4041" s="236" t="s">
        <v>9990</v>
      </c>
      <c r="B4041" s="236">
        <v>31917</v>
      </c>
      <c r="C4041" s="236" t="s">
        <v>9504</v>
      </c>
      <c r="D4041" s="236">
        <v>18</v>
      </c>
      <c r="E4041" s="236" t="s">
        <v>8337</v>
      </c>
    </row>
    <row r="4042" spans="1:6" x14ac:dyDescent="0.25">
      <c r="A4042" s="236" t="s">
        <v>9991</v>
      </c>
      <c r="B4042" s="236">
        <v>31503</v>
      </c>
      <c r="C4042" s="236" t="s">
        <v>9504</v>
      </c>
      <c r="D4042" s="236">
        <v>18</v>
      </c>
      <c r="E4042" s="236" t="s">
        <v>8337</v>
      </c>
    </row>
    <row r="4043" spans="1:6" x14ac:dyDescent="0.25">
      <c r="A4043" s="236" t="s">
        <v>9992</v>
      </c>
      <c r="B4043" s="236">
        <v>31573</v>
      </c>
      <c r="C4043" s="236" t="s">
        <v>9504</v>
      </c>
      <c r="D4043" s="236">
        <v>18</v>
      </c>
      <c r="E4043" s="236" t="s">
        <v>8337</v>
      </c>
      <c r="F4043" s="236" t="s">
        <v>9993</v>
      </c>
    </row>
    <row r="4044" spans="1:6" x14ac:dyDescent="0.25">
      <c r="A4044" s="236" t="s">
        <v>9994</v>
      </c>
      <c r="B4044" s="236">
        <v>31584</v>
      </c>
      <c r="C4044" s="236" t="s">
        <v>9504</v>
      </c>
      <c r="D4044" s="236">
        <v>18</v>
      </c>
      <c r="E4044" s="236" t="s">
        <v>8337</v>
      </c>
    </row>
    <row r="4045" spans="1:6" x14ac:dyDescent="0.25">
      <c r="A4045" s="236" t="s">
        <v>9995</v>
      </c>
      <c r="B4045" s="236">
        <v>31581</v>
      </c>
      <c r="C4045" s="236" t="s">
        <v>9504</v>
      </c>
      <c r="D4045" s="236">
        <v>18</v>
      </c>
      <c r="E4045" s="236" t="s">
        <v>8337</v>
      </c>
    </row>
    <row r="4046" spans="1:6" x14ac:dyDescent="0.25">
      <c r="A4046" s="236" t="s">
        <v>9996</v>
      </c>
      <c r="B4046" s="236">
        <v>31617</v>
      </c>
      <c r="C4046" s="236" t="s">
        <v>9504</v>
      </c>
      <c r="D4046" s="236">
        <v>18</v>
      </c>
      <c r="E4046" s="236" t="s">
        <v>8337</v>
      </c>
    </row>
    <row r="4047" spans="1:6" x14ac:dyDescent="0.25">
      <c r="A4047" s="236" t="s">
        <v>9997</v>
      </c>
      <c r="B4047" s="236">
        <v>31673</v>
      </c>
      <c r="C4047" s="236" t="s">
        <v>9504</v>
      </c>
      <c r="D4047" s="236">
        <v>18</v>
      </c>
      <c r="E4047" s="236" t="s">
        <v>8337</v>
      </c>
    </row>
    <row r="4048" spans="1:6" x14ac:dyDescent="0.25">
      <c r="A4048" s="236" t="s">
        <v>9998</v>
      </c>
      <c r="B4048" s="236">
        <v>30398</v>
      </c>
      <c r="C4048" s="236" t="s">
        <v>9504</v>
      </c>
      <c r="D4048" s="236">
        <v>18</v>
      </c>
      <c r="E4048" s="236" t="s">
        <v>8337</v>
      </c>
    </row>
    <row r="4049" spans="1:5" x14ac:dyDescent="0.25">
      <c r="A4049" s="236" t="s">
        <v>9999</v>
      </c>
      <c r="B4049" s="236">
        <v>30408</v>
      </c>
      <c r="C4049" s="236" t="s">
        <v>9504</v>
      </c>
      <c r="D4049" s="236">
        <v>18</v>
      </c>
      <c r="E4049" s="236" t="s">
        <v>8337</v>
      </c>
    </row>
    <row r="4050" spans="1:5" x14ac:dyDescent="0.25">
      <c r="A4050" s="236" t="s">
        <v>10000</v>
      </c>
      <c r="B4050" s="236">
        <v>30411</v>
      </c>
      <c r="C4050" s="236" t="s">
        <v>9504</v>
      </c>
      <c r="D4050" s="236">
        <v>18</v>
      </c>
      <c r="E4050" s="236" t="s">
        <v>8337</v>
      </c>
    </row>
    <row r="4051" spans="1:5" x14ac:dyDescent="0.25">
      <c r="A4051" s="236" t="s">
        <v>10001</v>
      </c>
      <c r="B4051" s="236">
        <v>30405</v>
      </c>
      <c r="C4051" s="236" t="s">
        <v>9504</v>
      </c>
      <c r="D4051" s="236">
        <v>18</v>
      </c>
      <c r="E4051" s="236" t="s">
        <v>8337</v>
      </c>
    </row>
    <row r="4052" spans="1:5" x14ac:dyDescent="0.25">
      <c r="A4052" s="236" t="s">
        <v>10002</v>
      </c>
      <c r="B4052" s="236">
        <v>30401</v>
      </c>
      <c r="C4052" s="236" t="s">
        <v>9504</v>
      </c>
      <c r="D4052" s="236">
        <v>18</v>
      </c>
      <c r="E4052" s="236" t="s">
        <v>8337</v>
      </c>
    </row>
    <row r="4053" spans="1:5" x14ac:dyDescent="0.25">
      <c r="A4053" s="236" t="s">
        <v>10003</v>
      </c>
      <c r="B4053" s="236">
        <v>30420</v>
      </c>
      <c r="C4053" s="236" t="s">
        <v>9504</v>
      </c>
      <c r="D4053" s="236">
        <v>18</v>
      </c>
      <c r="E4053" s="236" t="s">
        <v>8337</v>
      </c>
    </row>
    <row r="4054" spans="1:5" x14ac:dyDescent="0.25">
      <c r="A4054" s="236" t="s">
        <v>10004</v>
      </c>
      <c r="B4054" s="236">
        <v>30423</v>
      </c>
      <c r="C4054" s="236" t="s">
        <v>9504</v>
      </c>
      <c r="D4054" s="236">
        <v>18</v>
      </c>
      <c r="E4054" s="236" t="s">
        <v>8337</v>
      </c>
    </row>
    <row r="4055" spans="1:5" x14ac:dyDescent="0.25">
      <c r="A4055" s="236" t="s">
        <v>10005</v>
      </c>
      <c r="B4055" s="236">
        <v>30417</v>
      </c>
      <c r="C4055" s="236" t="s">
        <v>9504</v>
      </c>
      <c r="D4055" s="236">
        <v>18</v>
      </c>
      <c r="E4055" s="236" t="s">
        <v>8337</v>
      </c>
    </row>
    <row r="4056" spans="1:5" x14ac:dyDescent="0.25">
      <c r="A4056" s="236" t="s">
        <v>10006</v>
      </c>
      <c r="B4056" s="236">
        <v>30414</v>
      </c>
      <c r="C4056" s="236" t="s">
        <v>9504</v>
      </c>
      <c r="D4056" s="236">
        <v>18</v>
      </c>
      <c r="E4056" s="236" t="s">
        <v>8337</v>
      </c>
    </row>
    <row r="4057" spans="1:5" x14ac:dyDescent="0.25">
      <c r="A4057" s="236" t="s">
        <v>10007</v>
      </c>
      <c r="B4057" s="236">
        <v>10840</v>
      </c>
      <c r="C4057" s="236" t="s">
        <v>9504</v>
      </c>
      <c r="D4057" s="236">
        <v>18</v>
      </c>
      <c r="E4057" s="236" t="s">
        <v>8337</v>
      </c>
    </row>
    <row r="4058" spans="1:5" x14ac:dyDescent="0.25">
      <c r="A4058" s="236" t="s">
        <v>10008</v>
      </c>
      <c r="B4058" s="236">
        <v>10620</v>
      </c>
      <c r="C4058" s="236" t="s">
        <v>9504</v>
      </c>
      <c r="D4058" s="236">
        <v>18</v>
      </c>
      <c r="E4058" s="236" t="s">
        <v>8337</v>
      </c>
    </row>
    <row r="4059" spans="1:5" x14ac:dyDescent="0.25">
      <c r="A4059" s="236" t="s">
        <v>10009</v>
      </c>
      <c r="B4059" s="236">
        <v>37090</v>
      </c>
      <c r="C4059" s="236" t="s">
        <v>9504</v>
      </c>
      <c r="D4059" s="236">
        <v>18</v>
      </c>
      <c r="E4059" s="236" t="s">
        <v>8337</v>
      </c>
    </row>
    <row r="4060" spans="1:5" x14ac:dyDescent="0.25">
      <c r="A4060" s="236" t="s">
        <v>10010</v>
      </c>
      <c r="B4060" s="236">
        <v>37046</v>
      </c>
      <c r="C4060" s="236" t="s">
        <v>9504</v>
      </c>
      <c r="D4060" s="236">
        <v>18</v>
      </c>
      <c r="E4060" s="236" t="s">
        <v>8337</v>
      </c>
    </row>
    <row r="4061" spans="1:5" x14ac:dyDescent="0.25">
      <c r="A4061" s="236" t="s">
        <v>10011</v>
      </c>
      <c r="B4061" s="236">
        <v>37056</v>
      </c>
      <c r="C4061" s="236" t="s">
        <v>9504</v>
      </c>
      <c r="D4061" s="236">
        <v>18</v>
      </c>
      <c r="E4061" s="236" t="s">
        <v>8337</v>
      </c>
    </row>
    <row r="4062" spans="1:5" x14ac:dyDescent="0.25">
      <c r="A4062" s="236" t="s">
        <v>10012</v>
      </c>
      <c r="B4062" s="236">
        <v>38191</v>
      </c>
      <c r="C4062" s="236" t="s">
        <v>9504</v>
      </c>
      <c r="D4062" s="236">
        <v>18</v>
      </c>
      <c r="E4062" s="236" t="s">
        <v>8337</v>
      </c>
    </row>
    <row r="4063" spans="1:5" x14ac:dyDescent="0.25">
      <c r="A4063" s="236" t="s">
        <v>10013</v>
      </c>
      <c r="B4063" s="236">
        <v>38196</v>
      </c>
      <c r="C4063" s="236" t="s">
        <v>9504</v>
      </c>
      <c r="D4063" s="236">
        <v>18</v>
      </c>
      <c r="E4063" s="236" t="s">
        <v>8337</v>
      </c>
    </row>
    <row r="4064" spans="1:5" x14ac:dyDescent="0.25">
      <c r="A4064" s="236" t="s">
        <v>10014</v>
      </c>
      <c r="B4064" s="236">
        <v>38206</v>
      </c>
      <c r="C4064" s="236" t="s">
        <v>9504</v>
      </c>
      <c r="D4064" s="236">
        <v>18</v>
      </c>
      <c r="E4064" s="236" t="s">
        <v>8337</v>
      </c>
    </row>
    <row r="4065" spans="1:5" x14ac:dyDescent="0.25">
      <c r="A4065" s="236" t="s">
        <v>10015</v>
      </c>
      <c r="B4065" s="236">
        <v>38211</v>
      </c>
      <c r="C4065" s="236" t="s">
        <v>9504</v>
      </c>
      <c r="D4065" s="236">
        <v>18</v>
      </c>
      <c r="E4065" s="236" t="s">
        <v>8337</v>
      </c>
    </row>
    <row r="4066" spans="1:5" x14ac:dyDescent="0.25">
      <c r="A4066" s="236" t="s">
        <v>10016</v>
      </c>
      <c r="B4066" s="236">
        <v>38216</v>
      </c>
      <c r="C4066" s="236" t="s">
        <v>9504</v>
      </c>
      <c r="D4066" s="236">
        <v>18</v>
      </c>
      <c r="E4066" s="236" t="s">
        <v>8337</v>
      </c>
    </row>
    <row r="4067" spans="1:5" x14ac:dyDescent="0.25">
      <c r="A4067" s="236" t="s">
        <v>10017</v>
      </c>
      <c r="B4067" s="236">
        <v>38176</v>
      </c>
      <c r="C4067" s="236" t="s">
        <v>9504</v>
      </c>
      <c r="D4067" s="236">
        <v>18</v>
      </c>
      <c r="E4067" s="236" t="s">
        <v>8337</v>
      </c>
    </row>
    <row r="4068" spans="1:5" x14ac:dyDescent="0.25">
      <c r="A4068" s="236" t="s">
        <v>10018</v>
      </c>
      <c r="B4068" s="236">
        <v>38186</v>
      </c>
      <c r="C4068" s="236" t="s">
        <v>9504</v>
      </c>
      <c r="D4068" s="236">
        <v>18</v>
      </c>
      <c r="E4068" s="236" t="s">
        <v>8337</v>
      </c>
    </row>
    <row r="4069" spans="1:5" x14ac:dyDescent="0.25">
      <c r="A4069" s="236" t="s">
        <v>10019</v>
      </c>
      <c r="B4069" s="236">
        <v>38181</v>
      </c>
      <c r="C4069" s="236" t="s">
        <v>9504</v>
      </c>
      <c r="D4069" s="236">
        <v>18</v>
      </c>
      <c r="E4069" s="236" t="s">
        <v>8337</v>
      </c>
    </row>
    <row r="4070" spans="1:5" x14ac:dyDescent="0.25">
      <c r="A4070" s="236" t="s">
        <v>10020</v>
      </c>
      <c r="B4070" s="236">
        <v>38281</v>
      </c>
      <c r="C4070" s="236" t="s">
        <v>9504</v>
      </c>
      <c r="D4070" s="236">
        <v>18</v>
      </c>
      <c r="E4070" s="236" t="s">
        <v>8337</v>
      </c>
    </row>
    <row r="4071" spans="1:5" x14ac:dyDescent="0.25">
      <c r="A4071" s="236" t="s">
        <v>10021</v>
      </c>
      <c r="B4071" s="236">
        <v>38271</v>
      </c>
      <c r="C4071" s="236" t="s">
        <v>9504</v>
      </c>
      <c r="D4071" s="236">
        <v>18</v>
      </c>
      <c r="E4071" s="236" t="s">
        <v>8337</v>
      </c>
    </row>
    <row r="4072" spans="1:5" x14ac:dyDescent="0.25">
      <c r="A4072" s="236" t="s">
        <v>10022</v>
      </c>
      <c r="B4072" s="236">
        <v>38276</v>
      </c>
      <c r="C4072" s="236" t="s">
        <v>9504</v>
      </c>
      <c r="D4072" s="236">
        <v>18</v>
      </c>
      <c r="E4072" s="236" t="s">
        <v>8337</v>
      </c>
    </row>
    <row r="4073" spans="1:5" x14ac:dyDescent="0.25">
      <c r="A4073" s="236" t="s">
        <v>10023</v>
      </c>
      <c r="B4073" s="236">
        <v>38256</v>
      </c>
      <c r="C4073" s="236" t="s">
        <v>9504</v>
      </c>
      <c r="D4073" s="236">
        <v>18</v>
      </c>
      <c r="E4073" s="236" t="s">
        <v>8337</v>
      </c>
    </row>
    <row r="4074" spans="1:5" x14ac:dyDescent="0.25">
      <c r="A4074" s="236" t="s">
        <v>10024</v>
      </c>
      <c r="B4074" s="236">
        <v>38261</v>
      </c>
      <c r="C4074" s="236" t="s">
        <v>9504</v>
      </c>
      <c r="D4074" s="236">
        <v>18</v>
      </c>
      <c r="E4074" s="236" t="s">
        <v>8337</v>
      </c>
    </row>
    <row r="4075" spans="1:5" x14ac:dyDescent="0.25">
      <c r="A4075" s="236" t="s">
        <v>10025</v>
      </c>
      <c r="B4075" s="236">
        <v>38266</v>
      </c>
      <c r="C4075" s="236" t="s">
        <v>9504</v>
      </c>
      <c r="D4075" s="236">
        <v>18</v>
      </c>
      <c r="E4075" s="236" t="s">
        <v>8337</v>
      </c>
    </row>
    <row r="4076" spans="1:5" x14ac:dyDescent="0.25">
      <c r="A4076" s="236" t="s">
        <v>10026</v>
      </c>
      <c r="B4076" s="236">
        <v>38241</v>
      </c>
      <c r="C4076" s="236" t="s">
        <v>9504</v>
      </c>
      <c r="D4076" s="236">
        <v>18</v>
      </c>
      <c r="E4076" s="236" t="s">
        <v>8337</v>
      </c>
    </row>
    <row r="4077" spans="1:5" x14ac:dyDescent="0.25">
      <c r="A4077" s="236" t="s">
        <v>10027</v>
      </c>
      <c r="B4077" s="236">
        <v>38246</v>
      </c>
      <c r="C4077" s="236" t="s">
        <v>9504</v>
      </c>
      <c r="D4077" s="236">
        <v>18</v>
      </c>
      <c r="E4077" s="236" t="s">
        <v>8337</v>
      </c>
    </row>
    <row r="4078" spans="1:5" x14ac:dyDescent="0.25">
      <c r="A4078" s="236" t="s">
        <v>10028</v>
      </c>
      <c r="B4078" s="236">
        <v>38251</v>
      </c>
      <c r="C4078" s="236" t="s">
        <v>9504</v>
      </c>
      <c r="D4078" s="236">
        <v>18</v>
      </c>
      <c r="E4078" s="236" t="s">
        <v>8337</v>
      </c>
    </row>
    <row r="4079" spans="1:5" x14ac:dyDescent="0.25">
      <c r="A4079" s="236" t="s">
        <v>10029</v>
      </c>
      <c r="B4079" s="236">
        <v>38236</v>
      </c>
      <c r="C4079" s="236" t="s">
        <v>9504</v>
      </c>
      <c r="D4079" s="236">
        <v>18</v>
      </c>
      <c r="E4079" s="236" t="s">
        <v>8337</v>
      </c>
    </row>
    <row r="4080" spans="1:5" x14ac:dyDescent="0.25">
      <c r="A4080" s="236" t="s">
        <v>10030</v>
      </c>
      <c r="B4080" s="236">
        <v>38231</v>
      </c>
      <c r="C4080" s="236" t="s">
        <v>9504</v>
      </c>
      <c r="D4080" s="236">
        <v>18</v>
      </c>
      <c r="E4080" s="236" t="s">
        <v>8337</v>
      </c>
    </row>
    <row r="4081" spans="1:5" x14ac:dyDescent="0.25">
      <c r="A4081" s="236" t="s">
        <v>10031</v>
      </c>
      <c r="B4081" s="236">
        <v>38226</v>
      </c>
      <c r="C4081" s="236" t="s">
        <v>9504</v>
      </c>
      <c r="D4081" s="236">
        <v>18</v>
      </c>
      <c r="E4081" s="236" t="s">
        <v>8337</v>
      </c>
    </row>
    <row r="4082" spans="1:5" x14ac:dyDescent="0.25">
      <c r="A4082" s="236" t="s">
        <v>10032</v>
      </c>
      <c r="B4082" s="236">
        <v>38221</v>
      </c>
      <c r="C4082" s="236" t="s">
        <v>9504</v>
      </c>
      <c r="D4082" s="236">
        <v>18</v>
      </c>
      <c r="E4082" s="236" t="s">
        <v>8337</v>
      </c>
    </row>
    <row r="4083" spans="1:5" x14ac:dyDescent="0.25">
      <c r="A4083" s="236" t="s">
        <v>10033</v>
      </c>
      <c r="B4083" s="236">
        <v>36966</v>
      </c>
      <c r="C4083" s="236" t="s">
        <v>9504</v>
      </c>
      <c r="D4083" s="236">
        <v>18</v>
      </c>
      <c r="E4083" s="236" t="s">
        <v>8337</v>
      </c>
    </row>
    <row r="4084" spans="1:5" x14ac:dyDescent="0.25">
      <c r="A4084" s="236" t="s">
        <v>10034</v>
      </c>
      <c r="B4084" s="236">
        <v>36976</v>
      </c>
      <c r="C4084" s="236" t="s">
        <v>9504</v>
      </c>
      <c r="D4084" s="236">
        <v>18</v>
      </c>
      <c r="E4084" s="236" t="s">
        <v>8337</v>
      </c>
    </row>
    <row r="4085" spans="1:5" x14ac:dyDescent="0.25">
      <c r="A4085" s="236" t="s">
        <v>10035</v>
      </c>
      <c r="B4085" s="236">
        <v>36971</v>
      </c>
      <c r="C4085" s="236" t="s">
        <v>9504</v>
      </c>
      <c r="D4085" s="236">
        <v>18</v>
      </c>
      <c r="E4085" s="236" t="s">
        <v>8337</v>
      </c>
    </row>
    <row r="4086" spans="1:5" x14ac:dyDescent="0.25">
      <c r="A4086" s="236" t="s">
        <v>10036</v>
      </c>
      <c r="B4086" s="236">
        <v>36991</v>
      </c>
      <c r="C4086" s="236" t="s">
        <v>9504</v>
      </c>
      <c r="D4086" s="236">
        <v>18</v>
      </c>
      <c r="E4086" s="236" t="s">
        <v>8337</v>
      </c>
    </row>
    <row r="4087" spans="1:5" x14ac:dyDescent="0.25">
      <c r="A4087" s="236" t="s">
        <v>10037</v>
      </c>
      <c r="B4087" s="236">
        <v>36915</v>
      </c>
      <c r="C4087" s="236" t="s">
        <v>9504</v>
      </c>
      <c r="D4087" s="236">
        <v>18</v>
      </c>
      <c r="E4087" s="236" t="s">
        <v>8337</v>
      </c>
    </row>
    <row r="4088" spans="1:5" x14ac:dyDescent="0.25">
      <c r="A4088" s="236" t="s">
        <v>10038</v>
      </c>
      <c r="B4088" s="236">
        <v>36910</v>
      </c>
      <c r="C4088" s="236" t="s">
        <v>9504</v>
      </c>
      <c r="D4088" s="236">
        <v>18</v>
      </c>
      <c r="E4088" s="236" t="s">
        <v>8337</v>
      </c>
    </row>
    <row r="4089" spans="1:5" x14ac:dyDescent="0.25">
      <c r="A4089" s="236" t="s">
        <v>10039</v>
      </c>
      <c r="B4089" s="236">
        <v>36905</v>
      </c>
      <c r="C4089" s="236" t="s">
        <v>9504</v>
      </c>
      <c r="D4089" s="236">
        <v>18</v>
      </c>
      <c r="E4089" s="236" t="s">
        <v>8337</v>
      </c>
    </row>
    <row r="4090" spans="1:5" x14ac:dyDescent="0.25">
      <c r="A4090" s="236" t="s">
        <v>10040</v>
      </c>
      <c r="B4090" s="236">
        <v>36895</v>
      </c>
      <c r="C4090" s="236" t="s">
        <v>9504</v>
      </c>
      <c r="D4090" s="236">
        <v>18</v>
      </c>
      <c r="E4090" s="236" t="s">
        <v>8337</v>
      </c>
    </row>
    <row r="4091" spans="1:5" x14ac:dyDescent="0.25">
      <c r="A4091" s="236" t="s">
        <v>10041</v>
      </c>
      <c r="B4091" s="236">
        <v>36900</v>
      </c>
      <c r="C4091" s="236" t="s">
        <v>9504</v>
      </c>
      <c r="D4091" s="236">
        <v>18</v>
      </c>
      <c r="E4091" s="236" t="s">
        <v>8337</v>
      </c>
    </row>
    <row r="4092" spans="1:5" x14ac:dyDescent="0.25">
      <c r="A4092" s="236" t="s">
        <v>10042</v>
      </c>
      <c r="B4092" s="236">
        <v>36829</v>
      </c>
      <c r="C4092" s="236" t="s">
        <v>9504</v>
      </c>
      <c r="D4092" s="236">
        <v>18</v>
      </c>
      <c r="E4092" s="236" t="s">
        <v>8337</v>
      </c>
    </row>
    <row r="4093" spans="1:5" x14ac:dyDescent="0.25">
      <c r="A4093" s="236" t="s">
        <v>10043</v>
      </c>
      <c r="B4093" s="236">
        <v>36860</v>
      </c>
      <c r="C4093" s="236" t="s">
        <v>9504</v>
      </c>
      <c r="D4093" s="236">
        <v>18</v>
      </c>
      <c r="E4093" s="236" t="s">
        <v>8337</v>
      </c>
    </row>
    <row r="4094" spans="1:5" x14ac:dyDescent="0.25">
      <c r="A4094" s="236" t="s">
        <v>10044</v>
      </c>
      <c r="B4094" s="236">
        <v>36824</v>
      </c>
      <c r="C4094" s="236" t="s">
        <v>9504</v>
      </c>
      <c r="D4094" s="236">
        <v>18</v>
      </c>
      <c r="E4094" s="236" t="s">
        <v>8337</v>
      </c>
    </row>
    <row r="4095" spans="1:5" x14ac:dyDescent="0.25">
      <c r="A4095" s="236" t="s">
        <v>10045</v>
      </c>
      <c r="B4095" s="236">
        <v>36809</v>
      </c>
      <c r="C4095" s="236" t="s">
        <v>9504</v>
      </c>
      <c r="D4095" s="236">
        <v>18</v>
      </c>
      <c r="E4095" s="236" t="s">
        <v>8337</v>
      </c>
    </row>
    <row r="4096" spans="1:5" x14ac:dyDescent="0.25">
      <c r="A4096" s="236" t="s">
        <v>10046</v>
      </c>
      <c r="B4096" s="236">
        <v>36814</v>
      </c>
      <c r="C4096" s="236" t="s">
        <v>9504</v>
      </c>
      <c r="D4096" s="236">
        <v>18</v>
      </c>
      <c r="E4096" s="236" t="s">
        <v>8337</v>
      </c>
    </row>
    <row r="4097" spans="1:5" x14ac:dyDescent="0.25">
      <c r="A4097" s="236" t="s">
        <v>10047</v>
      </c>
      <c r="B4097" s="236">
        <v>36819</v>
      </c>
      <c r="C4097" s="236" t="s">
        <v>9504</v>
      </c>
      <c r="D4097" s="236">
        <v>18</v>
      </c>
      <c r="E4097" s="236" t="s">
        <v>8337</v>
      </c>
    </row>
    <row r="4098" spans="1:5" x14ac:dyDescent="0.25">
      <c r="A4098" s="236" t="s">
        <v>10048</v>
      </c>
      <c r="B4098" s="236">
        <v>36875</v>
      </c>
      <c r="C4098" s="236" t="s">
        <v>9504</v>
      </c>
      <c r="D4098" s="236">
        <v>18</v>
      </c>
      <c r="E4098" s="236" t="s">
        <v>8337</v>
      </c>
    </row>
    <row r="4099" spans="1:5" x14ac:dyDescent="0.25">
      <c r="A4099" s="236" t="s">
        <v>10049</v>
      </c>
      <c r="B4099" s="236">
        <v>36865</v>
      </c>
      <c r="C4099" s="236" t="s">
        <v>9504</v>
      </c>
      <c r="D4099" s="236">
        <v>18</v>
      </c>
      <c r="E4099" s="236" t="s">
        <v>8337</v>
      </c>
    </row>
    <row r="4100" spans="1:5" x14ac:dyDescent="0.25">
      <c r="A4100" s="236" t="s">
        <v>10050</v>
      </c>
      <c r="B4100" s="236">
        <v>36870</v>
      </c>
      <c r="C4100" s="236" t="s">
        <v>9504</v>
      </c>
      <c r="D4100" s="236">
        <v>18</v>
      </c>
      <c r="E4100" s="236" t="s">
        <v>8337</v>
      </c>
    </row>
    <row r="4101" spans="1:5" x14ac:dyDescent="0.25">
      <c r="A4101" s="236" t="s">
        <v>10051</v>
      </c>
      <c r="B4101" s="236">
        <v>36890</v>
      </c>
      <c r="C4101" s="236" t="s">
        <v>9504</v>
      </c>
      <c r="D4101" s="236">
        <v>18</v>
      </c>
      <c r="E4101" s="236" t="s">
        <v>8337</v>
      </c>
    </row>
    <row r="4102" spans="1:5" x14ac:dyDescent="0.25">
      <c r="A4102" s="236" t="s">
        <v>10052</v>
      </c>
      <c r="B4102" s="236">
        <v>36880</v>
      </c>
      <c r="C4102" s="236" t="s">
        <v>9504</v>
      </c>
      <c r="D4102" s="236">
        <v>18</v>
      </c>
      <c r="E4102" s="236" t="s">
        <v>8337</v>
      </c>
    </row>
    <row r="4103" spans="1:5" x14ac:dyDescent="0.25">
      <c r="A4103" s="236" t="s">
        <v>10053</v>
      </c>
      <c r="B4103" s="236">
        <v>36885</v>
      </c>
      <c r="C4103" s="236" t="s">
        <v>9504</v>
      </c>
      <c r="D4103" s="236">
        <v>18</v>
      </c>
      <c r="E4103" s="236" t="s">
        <v>8337</v>
      </c>
    </row>
    <row r="4104" spans="1:5" x14ac:dyDescent="0.25">
      <c r="A4104" s="236" t="s">
        <v>10054</v>
      </c>
      <c r="B4104" s="236">
        <v>36799</v>
      </c>
      <c r="C4104" s="236" t="s">
        <v>9504</v>
      </c>
      <c r="D4104" s="236">
        <v>18</v>
      </c>
      <c r="E4104" s="236" t="s">
        <v>8337</v>
      </c>
    </row>
    <row r="4105" spans="1:5" x14ac:dyDescent="0.25">
      <c r="A4105" s="236" t="s">
        <v>10055</v>
      </c>
      <c r="B4105" s="236">
        <v>36804</v>
      </c>
      <c r="C4105" s="236" t="s">
        <v>9504</v>
      </c>
      <c r="D4105" s="236">
        <v>18</v>
      </c>
      <c r="E4105" s="236" t="s">
        <v>8337</v>
      </c>
    </row>
    <row r="4106" spans="1:5" x14ac:dyDescent="0.25">
      <c r="A4106" s="236" t="s">
        <v>10056</v>
      </c>
      <c r="B4106" s="236">
        <v>36528</v>
      </c>
      <c r="C4106" s="236" t="s">
        <v>9504</v>
      </c>
      <c r="D4106" s="236">
        <v>18</v>
      </c>
      <c r="E4106" s="236" t="s">
        <v>8337</v>
      </c>
    </row>
    <row r="4107" spans="1:5" x14ac:dyDescent="0.25">
      <c r="A4107" s="236" t="s">
        <v>10057</v>
      </c>
      <c r="B4107" s="236">
        <v>36533</v>
      </c>
      <c r="C4107" s="236" t="s">
        <v>9504</v>
      </c>
      <c r="D4107" s="236">
        <v>18</v>
      </c>
      <c r="E4107" s="236" t="s">
        <v>8337</v>
      </c>
    </row>
    <row r="4108" spans="1:5" x14ac:dyDescent="0.25">
      <c r="A4108" s="236" t="s">
        <v>10058</v>
      </c>
      <c r="B4108" s="236">
        <v>36305</v>
      </c>
      <c r="C4108" s="236" t="s">
        <v>9504</v>
      </c>
      <c r="D4108" s="236">
        <v>18</v>
      </c>
      <c r="E4108" s="236" t="s">
        <v>8337</v>
      </c>
    </row>
    <row r="4109" spans="1:5" x14ac:dyDescent="0.25">
      <c r="A4109" s="236" t="s">
        <v>10059</v>
      </c>
      <c r="B4109" s="236">
        <v>36310</v>
      </c>
      <c r="C4109" s="236" t="s">
        <v>9504</v>
      </c>
      <c r="D4109" s="236">
        <v>18</v>
      </c>
      <c r="E4109" s="236" t="s">
        <v>8337</v>
      </c>
    </row>
    <row r="4110" spans="1:5" x14ac:dyDescent="0.25">
      <c r="A4110" s="236" t="s">
        <v>10060</v>
      </c>
      <c r="B4110" s="236">
        <v>36383</v>
      </c>
      <c r="C4110" s="236" t="s">
        <v>9504</v>
      </c>
      <c r="D4110" s="236">
        <v>18</v>
      </c>
      <c r="E4110" s="236" t="s">
        <v>8337</v>
      </c>
    </row>
    <row r="4111" spans="1:5" x14ac:dyDescent="0.25">
      <c r="A4111" s="236" t="s">
        <v>10061</v>
      </c>
      <c r="B4111" s="236">
        <v>38443</v>
      </c>
      <c r="C4111" s="236" t="s">
        <v>9504</v>
      </c>
      <c r="D4111" s="236">
        <v>18</v>
      </c>
      <c r="E4111" s="236" t="s">
        <v>8337</v>
      </c>
    </row>
    <row r="4112" spans="1:5" x14ac:dyDescent="0.25">
      <c r="A4112" s="236" t="s">
        <v>10062</v>
      </c>
      <c r="B4112" s="236">
        <v>38431</v>
      </c>
      <c r="C4112" s="236" t="s">
        <v>9504</v>
      </c>
      <c r="D4112" s="236">
        <v>18</v>
      </c>
      <c r="E4112" s="236" t="s">
        <v>8337</v>
      </c>
    </row>
    <row r="4113" spans="1:5" x14ac:dyDescent="0.25">
      <c r="A4113" s="236" t="s">
        <v>10063</v>
      </c>
      <c r="B4113" s="236">
        <v>38416</v>
      </c>
      <c r="C4113" s="236" t="s">
        <v>9504</v>
      </c>
      <c r="D4113" s="236">
        <v>18</v>
      </c>
      <c r="E4113" s="236" t="s">
        <v>8337</v>
      </c>
    </row>
    <row r="4114" spans="1:5" x14ac:dyDescent="0.25">
      <c r="A4114" s="236" t="s">
        <v>10064</v>
      </c>
      <c r="B4114" s="236">
        <v>38421</v>
      </c>
      <c r="C4114" s="236" t="s">
        <v>9504</v>
      </c>
      <c r="D4114" s="236">
        <v>18</v>
      </c>
      <c r="E4114" s="236" t="s">
        <v>8337</v>
      </c>
    </row>
    <row r="4115" spans="1:5" x14ac:dyDescent="0.25">
      <c r="A4115" s="236" t="s">
        <v>10065</v>
      </c>
      <c r="B4115" s="236">
        <v>38426</v>
      </c>
      <c r="C4115" s="236" t="s">
        <v>9504</v>
      </c>
      <c r="D4115" s="236">
        <v>18</v>
      </c>
      <c r="E4115" s="236" t="s">
        <v>8337</v>
      </c>
    </row>
    <row r="4116" spans="1:5" x14ac:dyDescent="0.25">
      <c r="A4116" s="236" t="s">
        <v>10066</v>
      </c>
      <c r="B4116" s="236">
        <v>38458</v>
      </c>
      <c r="C4116" s="236" t="s">
        <v>9504</v>
      </c>
      <c r="D4116" s="236">
        <v>18</v>
      </c>
      <c r="E4116" s="236" t="s">
        <v>8337</v>
      </c>
    </row>
    <row r="4117" spans="1:5" x14ac:dyDescent="0.25">
      <c r="A4117" s="236" t="s">
        <v>10067</v>
      </c>
      <c r="B4117" s="236">
        <v>38460</v>
      </c>
      <c r="C4117" s="236" t="s">
        <v>9504</v>
      </c>
      <c r="D4117" s="236">
        <v>18</v>
      </c>
      <c r="E4117" s="236" t="s">
        <v>8337</v>
      </c>
    </row>
    <row r="4118" spans="1:5" x14ac:dyDescent="0.25">
      <c r="A4118" s="236" t="s">
        <v>10068</v>
      </c>
      <c r="B4118" s="236">
        <v>38469</v>
      </c>
      <c r="C4118" s="236" t="s">
        <v>9504</v>
      </c>
      <c r="D4118" s="236">
        <v>18</v>
      </c>
      <c r="E4118" s="236" t="s">
        <v>8337</v>
      </c>
    </row>
    <row r="4119" spans="1:5" x14ac:dyDescent="0.25">
      <c r="A4119" s="236" t="s">
        <v>10069</v>
      </c>
      <c r="B4119" s="236">
        <v>38474</v>
      </c>
      <c r="C4119" s="236" t="s">
        <v>9504</v>
      </c>
      <c r="D4119" s="236">
        <v>18</v>
      </c>
      <c r="E4119" s="236" t="s">
        <v>8337</v>
      </c>
    </row>
    <row r="4120" spans="1:5" x14ac:dyDescent="0.25">
      <c r="A4120" s="236" t="s">
        <v>10070</v>
      </c>
      <c r="B4120" s="236">
        <v>38479</v>
      </c>
      <c r="C4120" s="236" t="s">
        <v>9504</v>
      </c>
      <c r="D4120" s="236">
        <v>18</v>
      </c>
      <c r="E4120" s="236" t="s">
        <v>8337</v>
      </c>
    </row>
    <row r="4121" spans="1:5" x14ac:dyDescent="0.25">
      <c r="A4121" s="236" t="s">
        <v>10071</v>
      </c>
      <c r="B4121" s="236">
        <v>38484</v>
      </c>
      <c r="C4121" s="236" t="s">
        <v>9504</v>
      </c>
      <c r="D4121" s="236">
        <v>18</v>
      </c>
      <c r="E4121" s="236" t="s">
        <v>8337</v>
      </c>
    </row>
    <row r="4122" spans="1:5" x14ac:dyDescent="0.25">
      <c r="A4122" s="236" t="s">
        <v>10072</v>
      </c>
      <c r="B4122" s="236">
        <v>38515</v>
      </c>
      <c r="C4122" s="236" t="s">
        <v>9504</v>
      </c>
      <c r="D4122" s="236">
        <v>18</v>
      </c>
      <c r="E4122" s="236" t="s">
        <v>8337</v>
      </c>
    </row>
    <row r="4123" spans="1:5" x14ac:dyDescent="0.25">
      <c r="A4123" s="236" t="s">
        <v>10073</v>
      </c>
      <c r="B4123" s="236">
        <v>38505</v>
      </c>
      <c r="C4123" s="236" t="s">
        <v>9504</v>
      </c>
      <c r="D4123" s="236">
        <v>18</v>
      </c>
      <c r="E4123" s="236" t="s">
        <v>8337</v>
      </c>
    </row>
    <row r="4124" spans="1:5" x14ac:dyDescent="0.25">
      <c r="A4124" s="236" t="s">
        <v>10074</v>
      </c>
      <c r="B4124" s="236">
        <v>38510</v>
      </c>
      <c r="C4124" s="236" t="s">
        <v>9504</v>
      </c>
      <c r="D4124" s="236">
        <v>18</v>
      </c>
      <c r="E4124" s="236" t="s">
        <v>8337</v>
      </c>
    </row>
    <row r="4125" spans="1:5" x14ac:dyDescent="0.25">
      <c r="A4125" s="236" t="s">
        <v>10075</v>
      </c>
      <c r="B4125" s="236">
        <v>38500</v>
      </c>
      <c r="C4125" s="236" t="s">
        <v>9504</v>
      </c>
      <c r="D4125" s="236">
        <v>18</v>
      </c>
      <c r="E4125" s="236" t="s">
        <v>8337</v>
      </c>
    </row>
    <row r="4126" spans="1:5" x14ac:dyDescent="0.25">
      <c r="A4126" s="236" t="s">
        <v>10076</v>
      </c>
      <c r="B4126" s="236">
        <v>38489</v>
      </c>
      <c r="C4126" s="236" t="s">
        <v>9504</v>
      </c>
      <c r="D4126" s="236">
        <v>18</v>
      </c>
      <c r="E4126" s="236" t="s">
        <v>8337</v>
      </c>
    </row>
    <row r="4127" spans="1:5" x14ac:dyDescent="0.25">
      <c r="A4127" s="236" t="s">
        <v>10077</v>
      </c>
      <c r="B4127" s="236">
        <v>38495</v>
      </c>
      <c r="C4127" s="236" t="s">
        <v>9504</v>
      </c>
      <c r="D4127" s="236">
        <v>18</v>
      </c>
      <c r="E4127" s="236" t="s">
        <v>8337</v>
      </c>
    </row>
    <row r="4128" spans="1:5" x14ac:dyDescent="0.25">
      <c r="A4128" s="236" t="s">
        <v>10078</v>
      </c>
      <c r="B4128" s="236">
        <v>38565</v>
      </c>
      <c r="C4128" s="236" t="s">
        <v>9504</v>
      </c>
      <c r="D4128" s="236">
        <v>18</v>
      </c>
      <c r="E4128" s="236" t="s">
        <v>8337</v>
      </c>
    </row>
    <row r="4129" spans="1:5" x14ac:dyDescent="0.25">
      <c r="A4129" s="236" t="s">
        <v>10079</v>
      </c>
      <c r="B4129" s="236">
        <v>38574</v>
      </c>
      <c r="C4129" s="236" t="s">
        <v>9504</v>
      </c>
      <c r="D4129" s="236">
        <v>18</v>
      </c>
      <c r="E4129" s="236" t="s">
        <v>8337</v>
      </c>
    </row>
    <row r="4130" spans="1:5" x14ac:dyDescent="0.25">
      <c r="A4130" s="236" t="s">
        <v>10080</v>
      </c>
      <c r="B4130" s="236">
        <v>38562</v>
      </c>
      <c r="C4130" s="236" t="s">
        <v>9504</v>
      </c>
      <c r="D4130" s="236">
        <v>18</v>
      </c>
      <c r="E4130" s="236" t="s">
        <v>8337</v>
      </c>
    </row>
    <row r="4131" spans="1:5" x14ac:dyDescent="0.25">
      <c r="A4131" s="236" t="s">
        <v>10081</v>
      </c>
      <c r="B4131" s="236">
        <v>38549</v>
      </c>
      <c r="C4131" s="236" t="s">
        <v>9504</v>
      </c>
      <c r="D4131" s="236">
        <v>18</v>
      </c>
      <c r="E4131" s="236" t="s">
        <v>8337</v>
      </c>
    </row>
    <row r="4132" spans="1:5" x14ac:dyDescent="0.25">
      <c r="A4132" s="236" t="s">
        <v>10082</v>
      </c>
      <c r="B4132" s="236">
        <v>38331</v>
      </c>
      <c r="C4132" s="236" t="s">
        <v>9504</v>
      </c>
      <c r="D4132" s="236">
        <v>18</v>
      </c>
      <c r="E4132" s="236" t="s">
        <v>8337</v>
      </c>
    </row>
    <row r="4133" spans="1:5" x14ac:dyDescent="0.25">
      <c r="A4133" s="236" t="s">
        <v>10083</v>
      </c>
      <c r="B4133" s="236">
        <v>38341</v>
      </c>
      <c r="C4133" s="236" t="s">
        <v>9504</v>
      </c>
      <c r="D4133" s="236">
        <v>18</v>
      </c>
      <c r="E4133" s="236" t="s">
        <v>8337</v>
      </c>
    </row>
    <row r="4134" spans="1:5" x14ac:dyDescent="0.25">
      <c r="A4134" s="236" t="s">
        <v>10084</v>
      </c>
      <c r="B4134" s="236">
        <v>38346</v>
      </c>
      <c r="C4134" s="236" t="s">
        <v>9504</v>
      </c>
      <c r="D4134" s="236">
        <v>18</v>
      </c>
      <c r="E4134" s="236" t="s">
        <v>8337</v>
      </c>
    </row>
    <row r="4135" spans="1:5" x14ac:dyDescent="0.25">
      <c r="A4135" s="236" t="s">
        <v>10085</v>
      </c>
      <c r="B4135" s="236">
        <v>38336</v>
      </c>
      <c r="C4135" s="236" t="s">
        <v>9504</v>
      </c>
      <c r="D4135" s="236">
        <v>18</v>
      </c>
      <c r="E4135" s="236" t="s">
        <v>8337</v>
      </c>
    </row>
    <row r="4136" spans="1:5" x14ac:dyDescent="0.25">
      <c r="A4136" s="236" t="s">
        <v>10086</v>
      </c>
      <c r="B4136" s="236">
        <v>38296</v>
      </c>
      <c r="C4136" s="236" t="s">
        <v>9504</v>
      </c>
      <c r="D4136" s="236">
        <v>18</v>
      </c>
      <c r="E4136" s="236" t="s">
        <v>8337</v>
      </c>
    </row>
    <row r="4137" spans="1:5" x14ac:dyDescent="0.25">
      <c r="A4137" s="236" t="s">
        <v>10087</v>
      </c>
      <c r="B4137" s="236">
        <v>38286</v>
      </c>
      <c r="C4137" s="236" t="s">
        <v>9504</v>
      </c>
      <c r="D4137" s="236">
        <v>18</v>
      </c>
      <c r="E4137" s="236" t="s">
        <v>8337</v>
      </c>
    </row>
    <row r="4138" spans="1:5" x14ac:dyDescent="0.25">
      <c r="A4138" s="236" t="s">
        <v>10088</v>
      </c>
      <c r="B4138" s="236">
        <v>38291</v>
      </c>
      <c r="C4138" s="236" t="s">
        <v>9504</v>
      </c>
      <c r="D4138" s="236">
        <v>18</v>
      </c>
      <c r="E4138" s="236" t="s">
        <v>8337</v>
      </c>
    </row>
    <row r="4139" spans="1:5" x14ac:dyDescent="0.25">
      <c r="A4139" s="236" t="s">
        <v>10089</v>
      </c>
      <c r="B4139" s="236">
        <v>38316</v>
      </c>
      <c r="C4139" s="236" t="s">
        <v>9504</v>
      </c>
      <c r="D4139" s="236">
        <v>18</v>
      </c>
      <c r="E4139" s="236" t="s">
        <v>8337</v>
      </c>
    </row>
    <row r="4140" spans="1:5" x14ac:dyDescent="0.25">
      <c r="A4140" s="236" t="s">
        <v>10090</v>
      </c>
      <c r="B4140" s="236">
        <v>38311</v>
      </c>
      <c r="C4140" s="236" t="s">
        <v>9504</v>
      </c>
      <c r="D4140" s="236">
        <v>18</v>
      </c>
      <c r="E4140" s="236" t="s">
        <v>8337</v>
      </c>
    </row>
    <row r="4141" spans="1:5" x14ac:dyDescent="0.25">
      <c r="A4141" s="236" t="s">
        <v>10091</v>
      </c>
      <c r="B4141" s="236">
        <v>38301</v>
      </c>
      <c r="C4141" s="236" t="s">
        <v>9504</v>
      </c>
      <c r="D4141" s="236">
        <v>18</v>
      </c>
      <c r="E4141" s="236" t="s">
        <v>8337</v>
      </c>
    </row>
    <row r="4142" spans="1:5" x14ac:dyDescent="0.25">
      <c r="A4142" s="236" t="s">
        <v>10092</v>
      </c>
      <c r="B4142" s="236">
        <v>38306</v>
      </c>
      <c r="C4142" s="236" t="s">
        <v>9504</v>
      </c>
      <c r="D4142" s="236">
        <v>18</v>
      </c>
      <c r="E4142" s="236" t="s">
        <v>8337</v>
      </c>
    </row>
    <row r="4143" spans="1:5" x14ac:dyDescent="0.25">
      <c r="A4143" s="236" t="s">
        <v>10093</v>
      </c>
      <c r="B4143" s="236">
        <v>38411</v>
      </c>
      <c r="C4143" s="236" t="s">
        <v>9504</v>
      </c>
      <c r="D4143" s="236">
        <v>18</v>
      </c>
      <c r="E4143" s="236" t="s">
        <v>8337</v>
      </c>
    </row>
    <row r="4144" spans="1:5" x14ac:dyDescent="0.25">
      <c r="A4144" s="236" t="s">
        <v>10094</v>
      </c>
      <c r="B4144" s="236">
        <v>38406</v>
      </c>
      <c r="C4144" s="236" t="s">
        <v>9504</v>
      </c>
      <c r="D4144" s="236">
        <v>18</v>
      </c>
      <c r="E4144" s="236" t="s">
        <v>8337</v>
      </c>
    </row>
    <row r="4145" spans="1:5" x14ac:dyDescent="0.25">
      <c r="A4145" s="236" t="s">
        <v>10095</v>
      </c>
      <c r="B4145" s="236">
        <v>38401</v>
      </c>
      <c r="C4145" s="236" t="s">
        <v>9504</v>
      </c>
      <c r="D4145" s="236">
        <v>18</v>
      </c>
      <c r="E4145" s="236" t="s">
        <v>8337</v>
      </c>
    </row>
    <row r="4146" spans="1:5" x14ac:dyDescent="0.25">
      <c r="A4146" s="236" t="s">
        <v>10096</v>
      </c>
      <c r="B4146" s="236">
        <v>38396</v>
      </c>
      <c r="C4146" s="236" t="s">
        <v>9504</v>
      </c>
      <c r="D4146" s="236">
        <v>18</v>
      </c>
      <c r="E4146" s="236" t="s">
        <v>8337</v>
      </c>
    </row>
    <row r="4147" spans="1:5" x14ac:dyDescent="0.25">
      <c r="A4147" s="236" t="s">
        <v>10097</v>
      </c>
      <c r="B4147" s="236">
        <v>38391</v>
      </c>
      <c r="C4147" s="236" t="s">
        <v>9504</v>
      </c>
      <c r="D4147" s="236">
        <v>18</v>
      </c>
      <c r="E4147" s="236" t="s">
        <v>8337</v>
      </c>
    </row>
    <row r="4148" spans="1:5" x14ac:dyDescent="0.25">
      <c r="A4148" s="236" t="s">
        <v>10098</v>
      </c>
      <c r="B4148" s="236">
        <v>38386</v>
      </c>
      <c r="C4148" s="236" t="s">
        <v>9504</v>
      </c>
      <c r="D4148" s="236">
        <v>18</v>
      </c>
      <c r="E4148" s="236" t="s">
        <v>8337</v>
      </c>
    </row>
    <row r="4149" spans="1:5" x14ac:dyDescent="0.25">
      <c r="A4149" s="236" t="s">
        <v>10099</v>
      </c>
      <c r="B4149" s="236">
        <v>38381</v>
      </c>
      <c r="C4149" s="236" t="s">
        <v>9504</v>
      </c>
      <c r="D4149" s="236">
        <v>18</v>
      </c>
      <c r="E4149" s="236" t="s">
        <v>8337</v>
      </c>
    </row>
    <row r="4150" spans="1:5" x14ac:dyDescent="0.25">
      <c r="A4150" s="236" t="s">
        <v>10100</v>
      </c>
      <c r="B4150" s="236">
        <v>38361</v>
      </c>
      <c r="C4150" s="236" t="s">
        <v>9504</v>
      </c>
      <c r="D4150" s="236">
        <v>18</v>
      </c>
      <c r="E4150" s="236" t="s">
        <v>8337</v>
      </c>
    </row>
    <row r="4151" spans="1:5" x14ac:dyDescent="0.25">
      <c r="A4151" s="236" t="s">
        <v>10101</v>
      </c>
      <c r="B4151" s="236">
        <v>38351</v>
      </c>
      <c r="C4151" s="236" t="s">
        <v>9504</v>
      </c>
      <c r="D4151" s="236">
        <v>18</v>
      </c>
      <c r="E4151" s="236" t="s">
        <v>8337</v>
      </c>
    </row>
    <row r="4152" spans="1:5" x14ac:dyDescent="0.25">
      <c r="A4152" s="236" t="s">
        <v>10102</v>
      </c>
      <c r="B4152" s="236">
        <v>38356</v>
      </c>
      <c r="C4152" s="236" t="s">
        <v>9504</v>
      </c>
      <c r="D4152" s="236">
        <v>18</v>
      </c>
      <c r="E4152" s="236" t="s">
        <v>8337</v>
      </c>
    </row>
    <row r="4153" spans="1:5" x14ac:dyDescent="0.25">
      <c r="A4153" s="236" t="s">
        <v>10103</v>
      </c>
      <c r="B4153" s="236">
        <v>38376</v>
      </c>
      <c r="C4153" s="236" t="s">
        <v>9504</v>
      </c>
      <c r="D4153" s="236">
        <v>18</v>
      </c>
      <c r="E4153" s="236" t="s">
        <v>8337</v>
      </c>
    </row>
    <row r="4154" spans="1:5" x14ac:dyDescent="0.25">
      <c r="A4154" s="236" t="s">
        <v>10104</v>
      </c>
      <c r="B4154" s="236">
        <v>38366</v>
      </c>
      <c r="C4154" s="236" t="s">
        <v>9504</v>
      </c>
      <c r="D4154" s="236">
        <v>18</v>
      </c>
      <c r="E4154" s="236" t="s">
        <v>8337</v>
      </c>
    </row>
    <row r="4155" spans="1:5" x14ac:dyDescent="0.25">
      <c r="A4155" s="236" t="s">
        <v>10105</v>
      </c>
      <c r="B4155" s="236">
        <v>38371</v>
      </c>
      <c r="C4155" s="236" t="s">
        <v>9504</v>
      </c>
      <c r="D4155" s="236">
        <v>18</v>
      </c>
      <c r="E4155" s="236" t="s">
        <v>8337</v>
      </c>
    </row>
    <row r="4156" spans="1:5" x14ac:dyDescent="0.25">
      <c r="A4156" s="236" t="s">
        <v>10106</v>
      </c>
      <c r="B4156" s="236">
        <v>38619</v>
      </c>
      <c r="C4156" s="236" t="s">
        <v>9504</v>
      </c>
      <c r="D4156" s="236">
        <v>18</v>
      </c>
      <c r="E4156" s="236" t="s">
        <v>8337</v>
      </c>
    </row>
    <row r="4157" spans="1:5" x14ac:dyDescent="0.25">
      <c r="A4157" s="236" t="s">
        <v>10107</v>
      </c>
      <c r="B4157" s="236">
        <v>38609</v>
      </c>
      <c r="C4157" s="236" t="s">
        <v>9504</v>
      </c>
      <c r="D4157" s="236">
        <v>18</v>
      </c>
      <c r="E4157" s="236" t="s">
        <v>8337</v>
      </c>
    </row>
    <row r="4158" spans="1:5" x14ac:dyDescent="0.25">
      <c r="A4158" s="236" t="s">
        <v>10106</v>
      </c>
      <c r="B4158" s="236">
        <v>38612</v>
      </c>
      <c r="C4158" s="236" t="s">
        <v>9504</v>
      </c>
      <c r="D4158" s="236">
        <v>18</v>
      </c>
      <c r="E4158" s="236" t="s">
        <v>8337</v>
      </c>
    </row>
    <row r="4159" spans="1:5" x14ac:dyDescent="0.25">
      <c r="A4159" s="236" t="s">
        <v>10108</v>
      </c>
      <c r="B4159" s="236">
        <v>38606</v>
      </c>
      <c r="C4159" s="236" t="s">
        <v>9504</v>
      </c>
      <c r="D4159" s="236">
        <v>18</v>
      </c>
      <c r="E4159" s="236" t="s">
        <v>8337</v>
      </c>
    </row>
    <row r="4160" spans="1:5" x14ac:dyDescent="0.25">
      <c r="A4160" s="236" t="s">
        <v>10109</v>
      </c>
      <c r="B4160" s="236">
        <v>38600</v>
      </c>
      <c r="C4160" s="236" t="s">
        <v>9504</v>
      </c>
      <c r="D4160" s="236">
        <v>18</v>
      </c>
      <c r="E4160" s="236" t="s">
        <v>8337</v>
      </c>
    </row>
    <row r="4161" spans="1:5" x14ac:dyDescent="0.25">
      <c r="A4161" s="236" t="s">
        <v>10110</v>
      </c>
      <c r="B4161" s="236">
        <v>38597</v>
      </c>
      <c r="C4161" s="236" t="s">
        <v>9504</v>
      </c>
      <c r="D4161" s="236">
        <v>18</v>
      </c>
      <c r="E4161" s="236" t="s">
        <v>8337</v>
      </c>
    </row>
    <row r="4162" spans="1:5" x14ac:dyDescent="0.25">
      <c r="A4162" s="236" t="s">
        <v>10111</v>
      </c>
      <c r="B4162" s="236">
        <v>38589</v>
      </c>
      <c r="C4162" s="236" t="s">
        <v>9504</v>
      </c>
      <c r="D4162" s="236">
        <v>18</v>
      </c>
      <c r="E4162" s="236" t="s">
        <v>8337</v>
      </c>
    </row>
    <row r="4163" spans="1:5" x14ac:dyDescent="0.25">
      <c r="A4163" s="236" t="s">
        <v>10112</v>
      </c>
      <c r="B4163" s="236">
        <v>38594</v>
      </c>
      <c r="C4163" s="236" t="s">
        <v>9504</v>
      </c>
      <c r="D4163" s="236">
        <v>18</v>
      </c>
      <c r="E4163" s="236" t="s">
        <v>8337</v>
      </c>
    </row>
    <row r="4164" spans="1:5" x14ac:dyDescent="0.25">
      <c r="A4164" s="236" t="s">
        <v>10113</v>
      </c>
      <c r="B4164" s="236">
        <v>38584</v>
      </c>
      <c r="C4164" s="236" t="s">
        <v>9504</v>
      </c>
      <c r="D4164" s="236">
        <v>18</v>
      </c>
      <c r="E4164" s="236" t="s">
        <v>8337</v>
      </c>
    </row>
    <row r="4165" spans="1:5" x14ac:dyDescent="0.25">
      <c r="A4165" s="236" t="s">
        <v>10114</v>
      </c>
      <c r="B4165" s="236">
        <v>38579</v>
      </c>
      <c r="C4165" s="236" t="s">
        <v>9504</v>
      </c>
      <c r="D4165" s="236">
        <v>18</v>
      </c>
      <c r="E4165" s="236" t="s">
        <v>8337</v>
      </c>
    </row>
    <row r="4166" spans="1:5" x14ac:dyDescent="0.25">
      <c r="A4166" s="236" t="s">
        <v>10115</v>
      </c>
      <c r="B4166" s="236">
        <v>38628</v>
      </c>
      <c r="C4166" s="236" t="s">
        <v>9504</v>
      </c>
      <c r="D4166" s="236">
        <v>18</v>
      </c>
      <c r="E4166" s="236" t="s">
        <v>8337</v>
      </c>
    </row>
    <row r="4167" spans="1:5" x14ac:dyDescent="0.25">
      <c r="A4167" s="236" t="s">
        <v>10116</v>
      </c>
      <c r="B4167" s="236">
        <v>38622</v>
      </c>
      <c r="C4167" s="236" t="s">
        <v>9504</v>
      </c>
      <c r="D4167" s="236">
        <v>18</v>
      </c>
      <c r="E4167" s="236" t="s">
        <v>8337</v>
      </c>
    </row>
    <row r="4168" spans="1:5" x14ac:dyDescent="0.25">
      <c r="A4168" s="236" t="s">
        <v>10117</v>
      </c>
      <c r="B4168" s="236">
        <v>38625</v>
      </c>
      <c r="C4168" s="236" t="s">
        <v>9504</v>
      </c>
      <c r="D4168" s="236">
        <v>18</v>
      </c>
      <c r="E4168" s="236" t="s">
        <v>8337</v>
      </c>
    </row>
    <row r="4169" spans="1:5" x14ac:dyDescent="0.25">
      <c r="A4169" s="236" t="s">
        <v>10118</v>
      </c>
      <c r="B4169" s="236">
        <v>38657</v>
      </c>
      <c r="C4169" s="236" t="s">
        <v>9504</v>
      </c>
      <c r="D4169" s="236">
        <v>18</v>
      </c>
      <c r="E4169" s="236" t="s">
        <v>8337</v>
      </c>
    </row>
    <row r="4170" spans="1:5" x14ac:dyDescent="0.25">
      <c r="A4170" s="236" t="s">
        <v>10119</v>
      </c>
      <c r="B4170" s="236">
        <v>38654</v>
      </c>
      <c r="C4170" s="236" t="s">
        <v>9504</v>
      </c>
      <c r="D4170" s="236">
        <v>18</v>
      </c>
      <c r="E4170" s="236" t="s">
        <v>8337</v>
      </c>
    </row>
    <row r="4171" spans="1:5" x14ac:dyDescent="0.25">
      <c r="A4171" s="236" t="s">
        <v>10120</v>
      </c>
      <c r="B4171" s="236">
        <v>38662</v>
      </c>
      <c r="C4171" s="236" t="s">
        <v>9504</v>
      </c>
      <c r="D4171" s="236">
        <v>18</v>
      </c>
      <c r="E4171" s="236" t="s">
        <v>8337</v>
      </c>
    </row>
    <row r="4172" spans="1:5" x14ac:dyDescent="0.25">
      <c r="A4172" s="236" t="s">
        <v>10121</v>
      </c>
      <c r="B4172" s="236">
        <v>35470</v>
      </c>
      <c r="C4172" s="236" t="s">
        <v>10122</v>
      </c>
      <c r="D4172" s="236">
        <v>18</v>
      </c>
      <c r="E4172" s="236" t="s">
        <v>8337</v>
      </c>
    </row>
    <row r="4173" spans="1:5" x14ac:dyDescent="0.25">
      <c r="A4173" s="236" t="s">
        <v>10123</v>
      </c>
      <c r="B4173" s="236">
        <v>35546</v>
      </c>
      <c r="C4173" s="236" t="s">
        <v>10124</v>
      </c>
      <c r="D4173" s="236">
        <v>18</v>
      </c>
      <c r="E4173" s="236" t="s">
        <v>8337</v>
      </c>
    </row>
    <row r="4174" spans="1:5" x14ac:dyDescent="0.25">
      <c r="A4174" s="236" t="s">
        <v>10125</v>
      </c>
      <c r="B4174" s="236">
        <v>35544</v>
      </c>
      <c r="C4174" s="236" t="s">
        <v>10126</v>
      </c>
      <c r="D4174" s="236">
        <v>18</v>
      </c>
      <c r="E4174" s="236" t="s">
        <v>8337</v>
      </c>
    </row>
    <row r="4175" spans="1:5" x14ac:dyDescent="0.25">
      <c r="A4175" s="236" t="s">
        <v>10127</v>
      </c>
      <c r="B4175" s="236">
        <v>36639</v>
      </c>
      <c r="C4175" s="236" t="s">
        <v>10128</v>
      </c>
      <c r="D4175" s="236">
        <v>18</v>
      </c>
      <c r="E4175" s="236" t="s">
        <v>8337</v>
      </c>
    </row>
    <row r="4176" spans="1:5" x14ac:dyDescent="0.25">
      <c r="A4176" s="236" t="s">
        <v>10129</v>
      </c>
      <c r="B4176" s="236">
        <v>33057</v>
      </c>
      <c r="C4176" s="236" t="s">
        <v>10130</v>
      </c>
      <c r="D4176" s="236">
        <v>18</v>
      </c>
      <c r="E4176" s="236" t="s">
        <v>8337</v>
      </c>
    </row>
    <row r="4177" spans="1:6" x14ac:dyDescent="0.25">
      <c r="A4177" s="236" t="s">
        <v>10131</v>
      </c>
      <c r="B4177" s="236">
        <v>32975</v>
      </c>
      <c r="C4177" s="236" t="s">
        <v>10132</v>
      </c>
      <c r="D4177" s="236">
        <v>18</v>
      </c>
      <c r="E4177" s="236" t="s">
        <v>8337</v>
      </c>
    </row>
    <row r="4178" spans="1:6" x14ac:dyDescent="0.25">
      <c r="A4178" s="236" t="s">
        <v>10133</v>
      </c>
      <c r="B4178" s="236">
        <v>11073</v>
      </c>
      <c r="C4178" s="236" t="s">
        <v>10134</v>
      </c>
      <c r="D4178" s="236">
        <v>18</v>
      </c>
      <c r="E4178" s="236" t="s">
        <v>8337</v>
      </c>
      <c r="F4178" s="236" t="s">
        <v>10135</v>
      </c>
    </row>
    <row r="4179" spans="1:6" x14ac:dyDescent="0.25">
      <c r="A4179" s="236" t="s">
        <v>10136</v>
      </c>
      <c r="B4179" s="236">
        <v>35837</v>
      </c>
      <c r="C4179" s="236" t="s">
        <v>10137</v>
      </c>
      <c r="D4179" s="236">
        <v>18</v>
      </c>
      <c r="E4179" s="236" t="s">
        <v>8337</v>
      </c>
      <c r="F4179" s="236" t="s">
        <v>10138</v>
      </c>
    </row>
    <row r="4180" spans="1:6" x14ac:dyDescent="0.25">
      <c r="A4180" s="236" t="s">
        <v>10139</v>
      </c>
      <c r="B4180" s="236">
        <v>33791</v>
      </c>
      <c r="C4180" s="236" t="s">
        <v>10140</v>
      </c>
      <c r="D4180" s="236">
        <v>18</v>
      </c>
      <c r="E4180" s="236" t="s">
        <v>8337</v>
      </c>
    </row>
    <row r="4181" spans="1:6" x14ac:dyDescent="0.25">
      <c r="A4181" s="236" t="s">
        <v>10141</v>
      </c>
      <c r="B4181" s="236">
        <v>33792</v>
      </c>
      <c r="C4181" s="236" t="s">
        <v>10140</v>
      </c>
      <c r="D4181" s="236">
        <v>18</v>
      </c>
      <c r="E4181" s="236" t="s">
        <v>8337</v>
      </c>
    </row>
    <row r="4182" spans="1:6" x14ac:dyDescent="0.25">
      <c r="A4182" s="236" t="s">
        <v>10142</v>
      </c>
      <c r="B4182" s="236">
        <v>33793</v>
      </c>
      <c r="C4182" s="236" t="s">
        <v>10140</v>
      </c>
      <c r="D4182" s="236">
        <v>18</v>
      </c>
      <c r="E4182" s="236" t="s">
        <v>8337</v>
      </c>
    </row>
    <row r="4183" spans="1:6" x14ac:dyDescent="0.25">
      <c r="A4183" s="236" t="s">
        <v>10143</v>
      </c>
      <c r="B4183" s="236">
        <v>33794</v>
      </c>
      <c r="C4183" s="236" t="s">
        <v>10140</v>
      </c>
      <c r="D4183" s="236">
        <v>18</v>
      </c>
      <c r="E4183" s="236" t="s">
        <v>8337</v>
      </c>
    </row>
    <row r="4184" spans="1:6" x14ac:dyDescent="0.25">
      <c r="A4184" s="236" t="s">
        <v>10144</v>
      </c>
      <c r="B4184" s="236">
        <v>33795</v>
      </c>
      <c r="C4184" s="236" t="s">
        <v>10140</v>
      </c>
      <c r="D4184" s="236">
        <v>18</v>
      </c>
      <c r="E4184" s="236" t="s">
        <v>8337</v>
      </c>
    </row>
    <row r="4185" spans="1:6" x14ac:dyDescent="0.25">
      <c r="A4185" s="236" t="s">
        <v>10145</v>
      </c>
      <c r="B4185" s="236">
        <v>33797</v>
      </c>
      <c r="C4185" s="236" t="s">
        <v>10140</v>
      </c>
      <c r="D4185" s="236">
        <v>18</v>
      </c>
      <c r="E4185" s="236" t="s">
        <v>8337</v>
      </c>
    </row>
    <row r="4186" spans="1:6" x14ac:dyDescent="0.25">
      <c r="A4186" s="236" t="s">
        <v>10146</v>
      </c>
      <c r="B4186" s="236">
        <v>33798</v>
      </c>
      <c r="C4186" s="236" t="s">
        <v>10140</v>
      </c>
      <c r="D4186" s="236">
        <v>18</v>
      </c>
      <c r="E4186" s="236" t="s">
        <v>8337</v>
      </c>
    </row>
    <row r="4187" spans="1:6" x14ac:dyDescent="0.25">
      <c r="A4187" s="236" t="s">
        <v>10147</v>
      </c>
      <c r="B4187" s="236">
        <v>33799</v>
      </c>
      <c r="C4187" s="236" t="s">
        <v>10140</v>
      </c>
      <c r="D4187" s="236">
        <v>18</v>
      </c>
      <c r="E4187" s="236" t="s">
        <v>8337</v>
      </c>
    </row>
    <row r="4188" spans="1:6" x14ac:dyDescent="0.25">
      <c r="A4188" s="236" t="s">
        <v>10148</v>
      </c>
      <c r="B4188" s="236">
        <v>33800</v>
      </c>
      <c r="C4188" s="236" t="s">
        <v>10140</v>
      </c>
      <c r="D4188" s="236">
        <v>18</v>
      </c>
      <c r="E4188" s="236" t="s">
        <v>8337</v>
      </c>
    </row>
    <row r="4189" spans="1:6" x14ac:dyDescent="0.25">
      <c r="A4189" s="236" t="s">
        <v>10149</v>
      </c>
      <c r="B4189" s="236">
        <v>33801</v>
      </c>
      <c r="C4189" s="236" t="s">
        <v>10140</v>
      </c>
      <c r="D4189" s="236">
        <v>18</v>
      </c>
      <c r="E4189" s="236" t="s">
        <v>8337</v>
      </c>
    </row>
    <row r="4190" spans="1:6" x14ac:dyDescent="0.25">
      <c r="A4190" s="236" t="s">
        <v>10150</v>
      </c>
      <c r="B4190" s="236">
        <v>33802</v>
      </c>
      <c r="C4190" s="236" t="s">
        <v>10140</v>
      </c>
      <c r="D4190" s="236">
        <v>18</v>
      </c>
      <c r="E4190" s="236" t="s">
        <v>8337</v>
      </c>
    </row>
    <row r="4191" spans="1:6" x14ac:dyDescent="0.25">
      <c r="A4191" s="236" t="s">
        <v>10151</v>
      </c>
      <c r="B4191" s="236">
        <v>33803</v>
      </c>
      <c r="C4191" s="236" t="s">
        <v>10140</v>
      </c>
      <c r="D4191" s="236">
        <v>18</v>
      </c>
      <c r="E4191" s="236" t="s">
        <v>8337</v>
      </c>
    </row>
    <row r="4192" spans="1:6" x14ac:dyDescent="0.25">
      <c r="A4192" s="236" t="s">
        <v>10152</v>
      </c>
      <c r="B4192" s="236">
        <v>33804</v>
      </c>
      <c r="C4192" s="236" t="s">
        <v>10140</v>
      </c>
      <c r="D4192" s="236">
        <v>18</v>
      </c>
      <c r="E4192" s="236" t="s">
        <v>8337</v>
      </c>
    </row>
    <row r="4193" spans="1:5" x14ac:dyDescent="0.25">
      <c r="A4193" s="236" t="s">
        <v>10153</v>
      </c>
      <c r="B4193" s="236">
        <v>33805</v>
      </c>
      <c r="C4193" s="236" t="s">
        <v>10140</v>
      </c>
      <c r="D4193" s="236">
        <v>18</v>
      </c>
      <c r="E4193" s="236" t="s">
        <v>8337</v>
      </c>
    </row>
    <row r="4194" spans="1:5" x14ac:dyDescent="0.25">
      <c r="A4194" s="236" t="s">
        <v>10154</v>
      </c>
      <c r="B4194" s="236">
        <v>33806</v>
      </c>
      <c r="C4194" s="236" t="s">
        <v>10140</v>
      </c>
      <c r="D4194" s="236">
        <v>18</v>
      </c>
      <c r="E4194" s="236" t="s">
        <v>8337</v>
      </c>
    </row>
    <row r="4195" spans="1:5" x14ac:dyDescent="0.25">
      <c r="A4195" s="236" t="s">
        <v>10155</v>
      </c>
      <c r="B4195" s="236">
        <v>33807</v>
      </c>
      <c r="C4195" s="236" t="s">
        <v>10140</v>
      </c>
      <c r="D4195" s="236">
        <v>18</v>
      </c>
      <c r="E4195" s="236" t="s">
        <v>8337</v>
      </c>
    </row>
    <row r="4196" spans="1:5" x14ac:dyDescent="0.25">
      <c r="A4196" s="236" t="s">
        <v>10156</v>
      </c>
      <c r="B4196" s="236">
        <v>33808</v>
      </c>
      <c r="C4196" s="236" t="s">
        <v>10140</v>
      </c>
      <c r="D4196" s="236">
        <v>18</v>
      </c>
      <c r="E4196" s="236" t="s">
        <v>8337</v>
      </c>
    </row>
    <row r="4197" spans="1:5" x14ac:dyDescent="0.25">
      <c r="A4197" s="236" t="s">
        <v>10157</v>
      </c>
      <c r="B4197" s="236">
        <v>33809</v>
      </c>
      <c r="C4197" s="236" t="s">
        <v>10140</v>
      </c>
      <c r="D4197" s="236">
        <v>18</v>
      </c>
      <c r="E4197" s="236" t="s">
        <v>8337</v>
      </c>
    </row>
    <row r="4198" spans="1:5" x14ac:dyDescent="0.25">
      <c r="A4198" s="236" t="s">
        <v>10158</v>
      </c>
      <c r="B4198" s="236">
        <v>33810</v>
      </c>
      <c r="C4198" s="236" t="s">
        <v>10140</v>
      </c>
      <c r="D4198" s="236">
        <v>18</v>
      </c>
      <c r="E4198" s="236" t="s">
        <v>8337</v>
      </c>
    </row>
    <row r="4199" spans="1:5" x14ac:dyDescent="0.25">
      <c r="A4199" s="236" t="s">
        <v>10159</v>
      </c>
      <c r="B4199" s="236">
        <v>33811</v>
      </c>
      <c r="C4199" s="236" t="s">
        <v>10140</v>
      </c>
      <c r="D4199" s="236">
        <v>18</v>
      </c>
      <c r="E4199" s="236" t="s">
        <v>8337</v>
      </c>
    </row>
    <row r="4200" spans="1:5" x14ac:dyDescent="0.25">
      <c r="A4200" s="236" t="s">
        <v>10160</v>
      </c>
      <c r="B4200" s="236">
        <v>36316</v>
      </c>
      <c r="C4200" s="236" t="s">
        <v>10140</v>
      </c>
      <c r="D4200" s="236">
        <v>18</v>
      </c>
      <c r="E4200" s="236" t="s">
        <v>8337</v>
      </c>
    </row>
    <row r="4201" spans="1:5" x14ac:dyDescent="0.25">
      <c r="A4201" s="236" t="s">
        <v>10161</v>
      </c>
      <c r="B4201" s="236">
        <v>36785</v>
      </c>
      <c r="C4201" s="236" t="s">
        <v>10140</v>
      </c>
      <c r="D4201" s="236">
        <v>18</v>
      </c>
      <c r="E4201" s="236" t="s">
        <v>8337</v>
      </c>
    </row>
    <row r="4202" spans="1:5" x14ac:dyDescent="0.25">
      <c r="A4202" s="236" t="s">
        <v>10162</v>
      </c>
      <c r="B4202" s="236">
        <v>38660</v>
      </c>
      <c r="C4202" s="236" t="s">
        <v>10140</v>
      </c>
      <c r="D4202" s="236">
        <v>18</v>
      </c>
      <c r="E4202" s="236" t="s">
        <v>8337</v>
      </c>
    </row>
    <row r="4203" spans="1:5" x14ac:dyDescent="0.25">
      <c r="A4203" s="236" t="s">
        <v>10163</v>
      </c>
      <c r="B4203" s="236">
        <v>38577</v>
      </c>
      <c r="C4203" s="236" t="s">
        <v>10140</v>
      </c>
      <c r="D4203" s="236">
        <v>18</v>
      </c>
      <c r="E4203" s="236" t="s">
        <v>8337</v>
      </c>
    </row>
    <row r="4204" spans="1:5" x14ac:dyDescent="0.25">
      <c r="A4204" s="236" t="s">
        <v>10164</v>
      </c>
      <c r="B4204" s="236">
        <v>38582</v>
      </c>
      <c r="C4204" s="236" t="s">
        <v>10140</v>
      </c>
      <c r="D4204" s="236">
        <v>18</v>
      </c>
      <c r="E4204" s="236" t="s">
        <v>8337</v>
      </c>
    </row>
    <row r="4205" spans="1:5" x14ac:dyDescent="0.25">
      <c r="A4205" s="236" t="s">
        <v>10165</v>
      </c>
      <c r="B4205" s="236">
        <v>38592</v>
      </c>
      <c r="C4205" s="236" t="s">
        <v>10140</v>
      </c>
      <c r="D4205" s="236">
        <v>18</v>
      </c>
      <c r="E4205" s="236" t="s">
        <v>8337</v>
      </c>
    </row>
    <row r="4206" spans="1:5" x14ac:dyDescent="0.25">
      <c r="A4206" s="236" t="s">
        <v>10166</v>
      </c>
      <c r="B4206" s="236">
        <v>38587</v>
      </c>
      <c r="C4206" s="236" t="s">
        <v>10140</v>
      </c>
      <c r="D4206" s="236">
        <v>18</v>
      </c>
      <c r="E4206" s="236" t="s">
        <v>8337</v>
      </c>
    </row>
    <row r="4207" spans="1:5" x14ac:dyDescent="0.25">
      <c r="A4207" s="236" t="s">
        <v>10167</v>
      </c>
      <c r="B4207" s="236">
        <v>38487</v>
      </c>
      <c r="C4207" s="236" t="s">
        <v>10140</v>
      </c>
      <c r="D4207" s="236">
        <v>18</v>
      </c>
      <c r="E4207" s="236" t="s">
        <v>8337</v>
      </c>
    </row>
    <row r="4208" spans="1:5" x14ac:dyDescent="0.25">
      <c r="A4208" s="236" t="s">
        <v>10168</v>
      </c>
      <c r="B4208" s="236">
        <v>38503</v>
      </c>
      <c r="C4208" s="236" t="s">
        <v>10140</v>
      </c>
      <c r="D4208" s="236">
        <v>18</v>
      </c>
      <c r="E4208" s="236" t="s">
        <v>8337</v>
      </c>
    </row>
    <row r="4209" spans="1:6" x14ac:dyDescent="0.25">
      <c r="A4209" s="236" t="s">
        <v>10169</v>
      </c>
      <c r="B4209" s="236">
        <v>38498</v>
      </c>
      <c r="C4209" s="236" t="s">
        <v>10140</v>
      </c>
      <c r="D4209" s="236">
        <v>18</v>
      </c>
      <c r="E4209" s="236" t="s">
        <v>8337</v>
      </c>
    </row>
    <row r="4210" spans="1:6" x14ac:dyDescent="0.25">
      <c r="A4210" s="236" t="s">
        <v>10170</v>
      </c>
      <c r="B4210" s="236">
        <v>38492</v>
      </c>
      <c r="C4210" s="236" t="s">
        <v>10140</v>
      </c>
      <c r="D4210" s="236">
        <v>18</v>
      </c>
      <c r="E4210" s="236" t="s">
        <v>8337</v>
      </c>
    </row>
    <row r="4211" spans="1:6" x14ac:dyDescent="0.25">
      <c r="A4211" s="236" t="s">
        <v>10171</v>
      </c>
      <c r="B4211" s="236">
        <v>38513</v>
      </c>
      <c r="C4211" s="236" t="s">
        <v>10140</v>
      </c>
      <c r="D4211" s="236">
        <v>18</v>
      </c>
      <c r="E4211" s="236" t="s">
        <v>8337</v>
      </c>
    </row>
    <row r="4212" spans="1:6" x14ac:dyDescent="0.25">
      <c r="A4212" s="236" t="s">
        <v>10172</v>
      </c>
      <c r="B4212" s="236">
        <v>38508</v>
      </c>
      <c r="C4212" s="236" t="s">
        <v>10140</v>
      </c>
      <c r="D4212" s="236">
        <v>18</v>
      </c>
      <c r="E4212" s="236" t="s">
        <v>8337</v>
      </c>
    </row>
    <row r="4213" spans="1:6" x14ac:dyDescent="0.25">
      <c r="A4213" s="236" t="s">
        <v>10173</v>
      </c>
      <c r="B4213" s="236">
        <v>38482</v>
      </c>
      <c r="C4213" s="236" t="s">
        <v>10140</v>
      </c>
      <c r="D4213" s="236">
        <v>18</v>
      </c>
      <c r="E4213" s="236" t="s">
        <v>8337</v>
      </c>
    </row>
    <row r="4214" spans="1:6" x14ac:dyDescent="0.25">
      <c r="A4214" s="236" t="s">
        <v>10174</v>
      </c>
      <c r="B4214" s="236">
        <v>38477</v>
      </c>
      <c r="C4214" s="236" t="s">
        <v>10140</v>
      </c>
      <c r="D4214" s="236">
        <v>18</v>
      </c>
      <c r="E4214" s="236" t="s">
        <v>8337</v>
      </c>
    </row>
    <row r="4215" spans="1:6" x14ac:dyDescent="0.25">
      <c r="A4215" s="236" t="s">
        <v>10175</v>
      </c>
      <c r="B4215" s="236">
        <v>38472</v>
      </c>
      <c r="C4215" s="236" t="s">
        <v>10140</v>
      </c>
      <c r="D4215" s="236">
        <v>18</v>
      </c>
      <c r="E4215" s="236" t="s">
        <v>8337</v>
      </c>
    </row>
    <row r="4216" spans="1:6" x14ac:dyDescent="0.25">
      <c r="A4216" s="236" t="s">
        <v>10176</v>
      </c>
      <c r="B4216" s="236">
        <v>38467</v>
      </c>
      <c r="C4216" s="236" t="s">
        <v>10140</v>
      </c>
      <c r="D4216" s="236">
        <v>18</v>
      </c>
      <c r="E4216" s="236" t="s">
        <v>8337</v>
      </c>
    </row>
    <row r="4217" spans="1:6" x14ac:dyDescent="0.25">
      <c r="A4217" s="236" t="s">
        <v>10177</v>
      </c>
      <c r="B4217" s="236">
        <v>38462</v>
      </c>
      <c r="C4217" s="236" t="s">
        <v>10140</v>
      </c>
      <c r="D4217" s="236">
        <v>18</v>
      </c>
      <c r="E4217" s="236" t="s">
        <v>8337</v>
      </c>
    </row>
    <row r="4218" spans="1:6" x14ac:dyDescent="0.25">
      <c r="A4218" s="236" t="s">
        <v>10178</v>
      </c>
      <c r="B4218" s="236">
        <v>38464</v>
      </c>
      <c r="C4218" s="236" t="s">
        <v>10140</v>
      </c>
      <c r="D4218" s="236">
        <v>18</v>
      </c>
      <c r="E4218" s="236" t="s">
        <v>8337</v>
      </c>
    </row>
    <row r="4219" spans="1:6" x14ac:dyDescent="0.25">
      <c r="A4219" s="236" t="s">
        <v>10179</v>
      </c>
      <c r="B4219" s="236">
        <v>35832</v>
      </c>
      <c r="C4219" s="236" t="s">
        <v>10180</v>
      </c>
      <c r="D4219" s="236">
        <v>18</v>
      </c>
      <c r="E4219" s="236" t="s">
        <v>8337</v>
      </c>
    </row>
    <row r="4220" spans="1:6" x14ac:dyDescent="0.25">
      <c r="A4220" s="236" t="s">
        <v>10181</v>
      </c>
      <c r="B4220" s="236">
        <v>35842</v>
      </c>
      <c r="C4220" s="236" t="s">
        <v>10180</v>
      </c>
      <c r="D4220" s="236">
        <v>18</v>
      </c>
      <c r="E4220" s="236" t="s">
        <v>8337</v>
      </c>
      <c r="F4220" s="236" t="s">
        <v>9993</v>
      </c>
    </row>
    <row r="4221" spans="1:6" x14ac:dyDescent="0.25">
      <c r="A4221" s="236" t="s">
        <v>10182</v>
      </c>
      <c r="B4221" s="236">
        <v>34167</v>
      </c>
      <c r="C4221" s="236" t="s">
        <v>10183</v>
      </c>
      <c r="D4221" s="236">
        <v>18</v>
      </c>
      <c r="E4221" s="236" t="s">
        <v>8337</v>
      </c>
    </row>
    <row r="4222" spans="1:6" x14ac:dyDescent="0.25">
      <c r="A4222" s="236" t="s">
        <v>10184</v>
      </c>
      <c r="B4222" s="236">
        <v>34169</v>
      </c>
      <c r="C4222" s="236" t="s">
        <v>10183</v>
      </c>
      <c r="D4222" s="236">
        <v>18</v>
      </c>
      <c r="E4222" s="236" t="s">
        <v>8337</v>
      </c>
    </row>
    <row r="4223" spans="1:6" x14ac:dyDescent="0.25">
      <c r="A4223" s="236" t="s">
        <v>10185</v>
      </c>
      <c r="B4223" s="236">
        <v>36408</v>
      </c>
      <c r="C4223" s="236" t="s">
        <v>10183</v>
      </c>
      <c r="D4223" s="236">
        <v>18</v>
      </c>
      <c r="E4223" s="236" t="s">
        <v>8337</v>
      </c>
    </row>
    <row r="4224" spans="1:6" x14ac:dyDescent="0.25">
      <c r="A4224" s="236" t="s">
        <v>10186</v>
      </c>
      <c r="B4224" s="236">
        <v>34171</v>
      </c>
      <c r="C4224" s="236" t="s">
        <v>10187</v>
      </c>
      <c r="D4224" s="236">
        <v>18</v>
      </c>
      <c r="E4224" s="236" t="s">
        <v>8337</v>
      </c>
    </row>
    <row r="4225" spans="1:6" x14ac:dyDescent="0.25">
      <c r="A4225" s="236" t="s">
        <v>10188</v>
      </c>
      <c r="B4225" s="236">
        <v>34173</v>
      </c>
      <c r="C4225" s="236" t="s">
        <v>10189</v>
      </c>
      <c r="D4225" s="236">
        <v>18</v>
      </c>
      <c r="E4225" s="236" t="s">
        <v>8337</v>
      </c>
    </row>
    <row r="4226" spans="1:6" x14ac:dyDescent="0.25">
      <c r="A4226" s="236" t="s">
        <v>10190</v>
      </c>
      <c r="B4226" s="236">
        <v>34175</v>
      </c>
      <c r="C4226" s="236" t="s">
        <v>10191</v>
      </c>
      <c r="D4226" s="236">
        <v>18</v>
      </c>
      <c r="E4226" s="236" t="s">
        <v>8337</v>
      </c>
    </row>
    <row r="4227" spans="1:6" x14ac:dyDescent="0.25">
      <c r="A4227" s="236" t="s">
        <v>10192</v>
      </c>
      <c r="B4227" s="236">
        <v>33421</v>
      </c>
      <c r="C4227" s="236" t="s">
        <v>10193</v>
      </c>
      <c r="D4227" s="236">
        <v>18</v>
      </c>
      <c r="E4227" s="236" t="s">
        <v>8337</v>
      </c>
    </row>
    <row r="4228" spans="1:6" x14ac:dyDescent="0.25">
      <c r="A4228" s="236" t="s">
        <v>10194</v>
      </c>
      <c r="B4228" s="236">
        <v>10847</v>
      </c>
      <c r="C4228" s="236" t="s">
        <v>10195</v>
      </c>
      <c r="D4228" s="236">
        <v>18</v>
      </c>
      <c r="E4228" s="236" t="s">
        <v>8337</v>
      </c>
    </row>
    <row r="4229" spans="1:6" x14ac:dyDescent="0.25">
      <c r="A4229" s="236" t="s">
        <v>10196</v>
      </c>
      <c r="B4229" s="236">
        <v>32859</v>
      </c>
      <c r="C4229" s="236" t="s">
        <v>10197</v>
      </c>
      <c r="D4229" s="236">
        <v>18</v>
      </c>
      <c r="E4229" s="236" t="s">
        <v>8337</v>
      </c>
    </row>
    <row r="4230" spans="1:6" x14ac:dyDescent="0.25">
      <c r="A4230" s="236" t="s">
        <v>10198</v>
      </c>
      <c r="B4230" s="236">
        <v>10260</v>
      </c>
      <c r="C4230" s="236" t="s">
        <v>10199</v>
      </c>
      <c r="D4230" s="236">
        <v>18</v>
      </c>
      <c r="E4230" s="236" t="s">
        <v>8337</v>
      </c>
      <c r="F4230" s="236" t="s">
        <v>8501</v>
      </c>
    </row>
    <row r="4231" spans="1:6" x14ac:dyDescent="0.25">
      <c r="A4231" s="236" t="s">
        <v>10200</v>
      </c>
      <c r="B4231" s="236">
        <v>10919</v>
      </c>
      <c r="C4231" s="236" t="s">
        <v>10199</v>
      </c>
      <c r="D4231" s="236">
        <v>18</v>
      </c>
      <c r="E4231" s="236" t="s">
        <v>8337</v>
      </c>
      <c r="F4231" s="236" t="s">
        <v>8501</v>
      </c>
    </row>
    <row r="4232" spans="1:6" x14ac:dyDescent="0.25">
      <c r="A4232" s="236" t="s">
        <v>10201</v>
      </c>
      <c r="B4232" s="236">
        <v>11108</v>
      </c>
      <c r="C4232" s="236" t="s">
        <v>10199</v>
      </c>
      <c r="D4232" s="236">
        <v>18</v>
      </c>
      <c r="E4232" s="236" t="s">
        <v>8337</v>
      </c>
    </row>
    <row r="4233" spans="1:6" x14ac:dyDescent="0.25">
      <c r="A4233" s="236" t="s">
        <v>10202</v>
      </c>
      <c r="B4233" s="236">
        <v>30315</v>
      </c>
      <c r="C4233" s="236" t="s">
        <v>10199</v>
      </c>
      <c r="D4233" s="236">
        <v>18</v>
      </c>
      <c r="E4233" s="236" t="s">
        <v>8337</v>
      </c>
    </row>
    <row r="4234" spans="1:6" x14ac:dyDescent="0.25">
      <c r="A4234" s="236" t="s">
        <v>10203</v>
      </c>
      <c r="B4234" s="236">
        <v>32855</v>
      </c>
      <c r="C4234" s="236" t="s">
        <v>10204</v>
      </c>
      <c r="D4234" s="236">
        <v>18</v>
      </c>
      <c r="E4234" s="236" t="s">
        <v>8337</v>
      </c>
    </row>
    <row r="4235" spans="1:6" x14ac:dyDescent="0.25">
      <c r="A4235" s="236" t="s">
        <v>10205</v>
      </c>
      <c r="B4235" s="236">
        <v>33833</v>
      </c>
      <c r="C4235" s="236" t="s">
        <v>10206</v>
      </c>
      <c r="D4235" s="236">
        <v>18</v>
      </c>
      <c r="E4235" s="236" t="s">
        <v>8337</v>
      </c>
    </row>
    <row r="4236" spans="1:6" x14ac:dyDescent="0.25">
      <c r="A4236" s="236" t="s">
        <v>10207</v>
      </c>
      <c r="B4236" s="236">
        <v>35005</v>
      </c>
      <c r="C4236" s="236" t="s">
        <v>9066</v>
      </c>
      <c r="D4236" s="236">
        <v>18</v>
      </c>
      <c r="E4236" s="236" t="s">
        <v>8337</v>
      </c>
      <c r="F4236" s="236" t="s">
        <v>10208</v>
      </c>
    </row>
    <row r="4237" spans="1:6" x14ac:dyDescent="0.25">
      <c r="A4237" s="236" t="s">
        <v>10209</v>
      </c>
      <c r="B4237" s="236">
        <v>32686</v>
      </c>
      <c r="C4237" s="236" t="s">
        <v>9066</v>
      </c>
      <c r="D4237" s="236">
        <v>18</v>
      </c>
      <c r="E4237" s="236" t="s">
        <v>8337</v>
      </c>
      <c r="F4237" s="236" t="s">
        <v>10210</v>
      </c>
    </row>
    <row r="4238" spans="1:6" x14ac:dyDescent="0.25">
      <c r="A4238" s="236" t="s">
        <v>10211</v>
      </c>
      <c r="B4238" s="236">
        <v>32587</v>
      </c>
      <c r="C4238" s="236" t="s">
        <v>9066</v>
      </c>
      <c r="D4238" s="236">
        <v>18</v>
      </c>
      <c r="E4238" s="236" t="s">
        <v>8337</v>
      </c>
      <c r="F4238" s="236" t="s">
        <v>9194</v>
      </c>
    </row>
    <row r="4239" spans="1:6" x14ac:dyDescent="0.25">
      <c r="A4239" s="236" t="s">
        <v>10212</v>
      </c>
      <c r="B4239" s="236">
        <v>31965</v>
      </c>
      <c r="C4239" s="236" t="s">
        <v>9066</v>
      </c>
      <c r="D4239" s="236">
        <v>18</v>
      </c>
      <c r="E4239" s="236" t="s">
        <v>8337</v>
      </c>
      <c r="F4239" s="236" t="s">
        <v>8896</v>
      </c>
    </row>
    <row r="4240" spans="1:6" x14ac:dyDescent="0.25">
      <c r="A4240" s="236" t="s">
        <v>10213</v>
      </c>
      <c r="B4240" s="236">
        <v>32303</v>
      </c>
      <c r="C4240" s="236" t="s">
        <v>9066</v>
      </c>
      <c r="D4240" s="236">
        <v>18</v>
      </c>
      <c r="E4240" s="236" t="s">
        <v>8337</v>
      </c>
    </row>
    <row r="4241" spans="1:6" x14ac:dyDescent="0.25">
      <c r="A4241" s="236" t="s">
        <v>10214</v>
      </c>
      <c r="B4241" s="236">
        <v>30495</v>
      </c>
      <c r="C4241" s="236" t="s">
        <v>9066</v>
      </c>
      <c r="D4241" s="236">
        <v>18</v>
      </c>
      <c r="E4241" s="236" t="s">
        <v>8337</v>
      </c>
      <c r="F4241" s="236" t="s">
        <v>10215</v>
      </c>
    </row>
    <row r="4242" spans="1:6" x14ac:dyDescent="0.25">
      <c r="A4242" s="236" t="s">
        <v>10216</v>
      </c>
      <c r="B4242" s="236">
        <v>30167</v>
      </c>
      <c r="C4242" s="236" t="s">
        <v>9066</v>
      </c>
      <c r="D4242" s="236">
        <v>18</v>
      </c>
      <c r="E4242" s="236" t="s">
        <v>8337</v>
      </c>
      <c r="F4242" s="236" t="s">
        <v>8501</v>
      </c>
    </row>
    <row r="4243" spans="1:6" x14ac:dyDescent="0.25">
      <c r="A4243" s="236" t="s">
        <v>10217</v>
      </c>
      <c r="B4243" s="236">
        <v>31507</v>
      </c>
      <c r="C4243" s="236" t="s">
        <v>10218</v>
      </c>
      <c r="D4243" s="236">
        <v>18</v>
      </c>
      <c r="E4243" s="236" t="s">
        <v>8337</v>
      </c>
      <c r="F4243" s="236" t="s">
        <v>10219</v>
      </c>
    </row>
    <row r="4244" spans="1:6" x14ac:dyDescent="0.25">
      <c r="A4244" s="236" t="s">
        <v>10220</v>
      </c>
      <c r="B4244" s="236">
        <v>30933</v>
      </c>
      <c r="C4244" s="236" t="s">
        <v>10221</v>
      </c>
      <c r="D4244" s="236">
        <v>18</v>
      </c>
      <c r="E4244" s="236" t="s">
        <v>8337</v>
      </c>
    </row>
    <row r="4245" spans="1:6" x14ac:dyDescent="0.25">
      <c r="A4245" s="236" t="s">
        <v>10222</v>
      </c>
      <c r="B4245" s="236">
        <v>29757</v>
      </c>
      <c r="C4245" s="236" t="s">
        <v>10221</v>
      </c>
      <c r="D4245" s="236">
        <v>18</v>
      </c>
      <c r="E4245" s="236" t="s">
        <v>8337</v>
      </c>
    </row>
    <row r="4246" spans="1:6" x14ac:dyDescent="0.25">
      <c r="A4246" s="236" t="s">
        <v>10223</v>
      </c>
      <c r="B4246" s="236">
        <v>29540</v>
      </c>
      <c r="C4246" s="236" t="s">
        <v>10224</v>
      </c>
      <c r="D4246" s="236">
        <v>18</v>
      </c>
      <c r="E4246" s="236" t="s">
        <v>8337</v>
      </c>
    </row>
    <row r="4247" spans="1:6" x14ac:dyDescent="0.25">
      <c r="A4247" s="236" t="s">
        <v>10225</v>
      </c>
      <c r="B4247" s="236">
        <v>29491</v>
      </c>
      <c r="C4247" s="236" t="s">
        <v>10224</v>
      </c>
      <c r="D4247" s="236">
        <v>18</v>
      </c>
      <c r="E4247" s="236" t="s">
        <v>8337</v>
      </c>
      <c r="F4247" s="236" t="s">
        <v>9062</v>
      </c>
    </row>
    <row r="4248" spans="1:6" x14ac:dyDescent="0.25">
      <c r="A4248" s="236" t="s">
        <v>10226</v>
      </c>
      <c r="B4248" s="236">
        <v>29502</v>
      </c>
      <c r="C4248" s="236" t="s">
        <v>10224</v>
      </c>
      <c r="D4248" s="236">
        <v>18</v>
      </c>
      <c r="E4248" s="236" t="s">
        <v>8337</v>
      </c>
    </row>
    <row r="4249" spans="1:6" x14ac:dyDescent="0.25">
      <c r="A4249" s="236" t="s">
        <v>10227</v>
      </c>
      <c r="B4249" s="236">
        <v>29495</v>
      </c>
      <c r="C4249" s="236" t="s">
        <v>10224</v>
      </c>
      <c r="D4249" s="236">
        <v>18</v>
      </c>
      <c r="E4249" s="236" t="s">
        <v>8337</v>
      </c>
      <c r="F4249" s="236" t="s">
        <v>10228</v>
      </c>
    </row>
    <row r="4250" spans="1:6" x14ac:dyDescent="0.25">
      <c r="A4250" s="236" t="s">
        <v>10229</v>
      </c>
      <c r="B4250" s="236">
        <v>29854</v>
      </c>
      <c r="C4250" s="236" t="s">
        <v>10224</v>
      </c>
      <c r="D4250" s="236">
        <v>18</v>
      </c>
      <c r="E4250" s="236" t="s">
        <v>8337</v>
      </c>
      <c r="F4250" s="236" t="s">
        <v>8440</v>
      </c>
    </row>
    <row r="4251" spans="1:6" x14ac:dyDescent="0.25">
      <c r="A4251" s="236" t="s">
        <v>10230</v>
      </c>
      <c r="B4251" s="236">
        <v>10929</v>
      </c>
      <c r="C4251" s="236" t="s">
        <v>10224</v>
      </c>
      <c r="D4251" s="236">
        <v>18</v>
      </c>
      <c r="E4251" s="236" t="s">
        <v>8337</v>
      </c>
      <c r="F4251" s="236" t="s">
        <v>10231</v>
      </c>
    </row>
    <row r="4252" spans="1:6" x14ac:dyDescent="0.25">
      <c r="A4252" s="236" t="s">
        <v>10232</v>
      </c>
      <c r="B4252" s="236">
        <v>10939</v>
      </c>
      <c r="C4252" s="236" t="s">
        <v>10224</v>
      </c>
      <c r="D4252" s="236">
        <v>18</v>
      </c>
      <c r="E4252" s="236" t="s">
        <v>8337</v>
      </c>
      <c r="F4252" s="236" t="s">
        <v>10233</v>
      </c>
    </row>
    <row r="4253" spans="1:6" x14ac:dyDescent="0.25">
      <c r="A4253" s="236" t="s">
        <v>10234</v>
      </c>
      <c r="B4253" s="236">
        <v>28833</v>
      </c>
      <c r="C4253" s="236" t="s">
        <v>10224</v>
      </c>
      <c r="D4253" s="236">
        <v>18</v>
      </c>
      <c r="E4253" s="236" t="s">
        <v>8337</v>
      </c>
    </row>
    <row r="4254" spans="1:6" x14ac:dyDescent="0.25">
      <c r="A4254" s="236" t="s">
        <v>10235</v>
      </c>
      <c r="B4254" s="236">
        <v>10607</v>
      </c>
      <c r="C4254" s="236" t="s">
        <v>10224</v>
      </c>
      <c r="D4254" s="236">
        <v>18</v>
      </c>
      <c r="E4254" s="236" t="s">
        <v>8337</v>
      </c>
      <c r="F4254" s="236" t="s">
        <v>10236</v>
      </c>
    </row>
    <row r="4255" spans="1:6" x14ac:dyDescent="0.25">
      <c r="A4255" s="236" t="s">
        <v>10237</v>
      </c>
      <c r="B4255" s="236">
        <v>31420</v>
      </c>
      <c r="C4255" s="236" t="s">
        <v>10224</v>
      </c>
      <c r="D4255" s="236">
        <v>18</v>
      </c>
      <c r="E4255" s="236" t="s">
        <v>8337</v>
      </c>
    </row>
    <row r="4256" spans="1:6" x14ac:dyDescent="0.25">
      <c r="A4256" s="236" t="s">
        <v>10238</v>
      </c>
      <c r="B4256" s="236">
        <v>31326</v>
      </c>
      <c r="C4256" s="236" t="s">
        <v>10224</v>
      </c>
      <c r="D4256" s="236">
        <v>18</v>
      </c>
      <c r="E4256" s="236" t="s">
        <v>8337</v>
      </c>
      <c r="F4256" s="236" t="s">
        <v>10239</v>
      </c>
    </row>
    <row r="4257" spans="1:6" x14ac:dyDescent="0.25">
      <c r="A4257" s="236" t="s">
        <v>10240</v>
      </c>
      <c r="B4257" s="236">
        <v>30547</v>
      </c>
      <c r="C4257" s="236" t="s">
        <v>10224</v>
      </c>
      <c r="D4257" s="236">
        <v>18</v>
      </c>
      <c r="E4257" s="236" t="s">
        <v>8337</v>
      </c>
      <c r="F4257" s="236" t="s">
        <v>10241</v>
      </c>
    </row>
    <row r="4258" spans="1:6" x14ac:dyDescent="0.25">
      <c r="A4258" s="236" t="s">
        <v>10242</v>
      </c>
      <c r="B4258" s="236">
        <v>32788</v>
      </c>
      <c r="C4258" s="236" t="s">
        <v>10224</v>
      </c>
      <c r="D4258" s="236">
        <v>18</v>
      </c>
      <c r="E4258" s="236" t="s">
        <v>8337</v>
      </c>
      <c r="F4258" s="236" t="s">
        <v>8674</v>
      </c>
    </row>
    <row r="4259" spans="1:6" x14ac:dyDescent="0.25">
      <c r="A4259" s="236" t="s">
        <v>10243</v>
      </c>
      <c r="B4259" s="236">
        <v>34064</v>
      </c>
      <c r="C4259" s="236" t="s">
        <v>10224</v>
      </c>
      <c r="D4259" s="236">
        <v>18</v>
      </c>
      <c r="E4259" s="236" t="s">
        <v>8337</v>
      </c>
    </row>
    <row r="4260" spans="1:6" x14ac:dyDescent="0.25">
      <c r="A4260" s="236" t="s">
        <v>10244</v>
      </c>
      <c r="B4260" s="236">
        <v>34058</v>
      </c>
      <c r="C4260" s="236" t="s">
        <v>10224</v>
      </c>
      <c r="D4260" s="236">
        <v>18</v>
      </c>
      <c r="E4260" s="236" t="s">
        <v>8337</v>
      </c>
    </row>
    <row r="4261" spans="1:6" x14ac:dyDescent="0.25">
      <c r="A4261" s="236" t="s">
        <v>10245</v>
      </c>
      <c r="B4261" s="236">
        <v>29414</v>
      </c>
      <c r="C4261" s="236" t="s">
        <v>10246</v>
      </c>
      <c r="D4261" s="236">
        <v>18</v>
      </c>
      <c r="E4261" s="236" t="s">
        <v>8337</v>
      </c>
    </row>
    <row r="4262" spans="1:6" x14ac:dyDescent="0.25">
      <c r="A4262" s="236" t="s">
        <v>10247</v>
      </c>
      <c r="B4262" s="236">
        <v>10982</v>
      </c>
      <c r="C4262" s="236" t="s">
        <v>10248</v>
      </c>
      <c r="D4262" s="236">
        <v>18</v>
      </c>
      <c r="E4262" s="236" t="s">
        <v>8337</v>
      </c>
    </row>
    <row r="4263" spans="1:6" x14ac:dyDescent="0.25">
      <c r="A4263" s="236" t="s">
        <v>10249</v>
      </c>
      <c r="B4263" s="236">
        <v>33308</v>
      </c>
      <c r="C4263" s="236" t="s">
        <v>10250</v>
      </c>
      <c r="D4263" s="236">
        <v>18</v>
      </c>
      <c r="E4263" s="236" t="s">
        <v>8337</v>
      </c>
      <c r="F4263" s="236" t="s">
        <v>10251</v>
      </c>
    </row>
    <row r="4264" spans="1:6" x14ac:dyDescent="0.25">
      <c r="A4264" s="236" t="s">
        <v>10252</v>
      </c>
      <c r="B4264" s="236">
        <v>29118</v>
      </c>
      <c r="C4264" s="236" t="s">
        <v>10253</v>
      </c>
      <c r="D4264" s="236">
        <v>18</v>
      </c>
      <c r="E4264" s="236" t="s">
        <v>8337</v>
      </c>
    </row>
    <row r="4265" spans="1:6" x14ac:dyDescent="0.25">
      <c r="A4265" s="236" t="s">
        <v>10254</v>
      </c>
      <c r="B4265" s="236">
        <v>29654</v>
      </c>
      <c r="C4265" s="236" t="s">
        <v>10255</v>
      </c>
      <c r="D4265" s="236">
        <v>18</v>
      </c>
      <c r="E4265" s="236" t="s">
        <v>8337</v>
      </c>
      <c r="F4265" s="236" t="s">
        <v>10256</v>
      </c>
    </row>
    <row r="4266" spans="1:6" x14ac:dyDescent="0.25">
      <c r="A4266" s="236" t="s">
        <v>10257</v>
      </c>
      <c r="B4266" s="236">
        <v>11098</v>
      </c>
      <c r="C4266" s="236" t="s">
        <v>10258</v>
      </c>
      <c r="D4266" s="236">
        <v>18</v>
      </c>
      <c r="E4266" s="236" t="s">
        <v>8337</v>
      </c>
    </row>
    <row r="4267" spans="1:6" x14ac:dyDescent="0.25">
      <c r="A4267" s="236" t="s">
        <v>10259</v>
      </c>
      <c r="B4267" s="236">
        <v>35555</v>
      </c>
      <c r="C4267" s="236" t="s">
        <v>10260</v>
      </c>
      <c r="D4267" s="236">
        <v>18</v>
      </c>
      <c r="E4267" s="236" t="s">
        <v>8337</v>
      </c>
    </row>
    <row r="4268" spans="1:6" x14ac:dyDescent="0.25">
      <c r="A4268" s="236" t="s">
        <v>10261</v>
      </c>
      <c r="B4268" s="236">
        <v>29486</v>
      </c>
      <c r="C4268" s="236" t="s">
        <v>10262</v>
      </c>
      <c r="D4268" s="236">
        <v>18</v>
      </c>
      <c r="E4268" s="236" t="s">
        <v>8337</v>
      </c>
    </row>
    <row r="4269" spans="1:6" x14ac:dyDescent="0.25">
      <c r="A4269" s="236" t="s">
        <v>10263</v>
      </c>
      <c r="B4269" s="236">
        <v>30597</v>
      </c>
      <c r="C4269" s="236" t="s">
        <v>10264</v>
      </c>
      <c r="D4269" s="236">
        <v>18</v>
      </c>
      <c r="E4269" s="236" t="s">
        <v>8337</v>
      </c>
      <c r="F4269" s="236" t="s">
        <v>8575</v>
      </c>
    </row>
    <row r="4270" spans="1:6" x14ac:dyDescent="0.25">
      <c r="A4270" s="236" t="s">
        <v>10265</v>
      </c>
      <c r="B4270" s="236">
        <v>36128</v>
      </c>
      <c r="C4270" s="236" t="s">
        <v>10266</v>
      </c>
      <c r="D4270" s="236">
        <v>18</v>
      </c>
      <c r="E4270" s="236" t="s">
        <v>8337</v>
      </c>
      <c r="F4270" s="236" t="s">
        <v>8575</v>
      </c>
    </row>
    <row r="4271" spans="1:6" x14ac:dyDescent="0.25">
      <c r="A4271" s="236" t="s">
        <v>10267</v>
      </c>
      <c r="B4271" s="236">
        <v>32817</v>
      </c>
      <c r="C4271" s="236" t="s">
        <v>10268</v>
      </c>
      <c r="D4271" s="236">
        <v>18</v>
      </c>
      <c r="E4271" s="236" t="s">
        <v>8337</v>
      </c>
    </row>
    <row r="4272" spans="1:6" x14ac:dyDescent="0.25">
      <c r="A4272" s="236" t="s">
        <v>10269</v>
      </c>
      <c r="B4272" s="236">
        <v>10282</v>
      </c>
      <c r="C4272" s="236" t="s">
        <v>10270</v>
      </c>
      <c r="D4272" s="236">
        <v>18</v>
      </c>
      <c r="E4272" s="236" t="s">
        <v>8337</v>
      </c>
    </row>
    <row r="4273" spans="1:6" x14ac:dyDescent="0.25">
      <c r="A4273" s="236" t="s">
        <v>10271</v>
      </c>
      <c r="B4273" s="236">
        <v>10466</v>
      </c>
      <c r="C4273" s="236" t="s">
        <v>10272</v>
      </c>
      <c r="D4273" s="236">
        <v>18</v>
      </c>
      <c r="E4273" s="236" t="s">
        <v>8337</v>
      </c>
    </row>
    <row r="4274" spans="1:6" x14ac:dyDescent="0.25">
      <c r="A4274" s="236" t="s">
        <v>10273</v>
      </c>
      <c r="B4274" s="236">
        <v>36720</v>
      </c>
      <c r="C4274" s="236" t="s">
        <v>10272</v>
      </c>
      <c r="D4274" s="236">
        <v>18</v>
      </c>
      <c r="E4274" s="236" t="s">
        <v>8337</v>
      </c>
    </row>
    <row r="4275" spans="1:6" x14ac:dyDescent="0.25">
      <c r="A4275" s="236" t="s">
        <v>10274</v>
      </c>
      <c r="B4275" s="236">
        <v>36780</v>
      </c>
      <c r="C4275" s="236" t="s">
        <v>10272</v>
      </c>
      <c r="D4275" s="236">
        <v>18</v>
      </c>
      <c r="E4275" s="236" t="s">
        <v>8337</v>
      </c>
    </row>
    <row r="4276" spans="1:6" x14ac:dyDescent="0.25">
      <c r="A4276" s="236" t="s">
        <v>10275</v>
      </c>
      <c r="B4276" s="236">
        <v>36775</v>
      </c>
      <c r="C4276" s="236" t="s">
        <v>10272</v>
      </c>
      <c r="D4276" s="236">
        <v>18</v>
      </c>
      <c r="E4276" s="236" t="s">
        <v>8337</v>
      </c>
    </row>
    <row r="4277" spans="1:6" x14ac:dyDescent="0.25">
      <c r="A4277" s="236" t="s">
        <v>10276</v>
      </c>
      <c r="B4277" s="236">
        <v>36750</v>
      </c>
      <c r="C4277" s="236" t="s">
        <v>10272</v>
      </c>
      <c r="D4277" s="236">
        <v>18</v>
      </c>
      <c r="E4277" s="236" t="s">
        <v>8337</v>
      </c>
    </row>
    <row r="4278" spans="1:6" x14ac:dyDescent="0.25">
      <c r="A4278" s="236" t="s">
        <v>10277</v>
      </c>
      <c r="B4278" s="236">
        <v>36745</v>
      </c>
      <c r="C4278" s="236" t="s">
        <v>10272</v>
      </c>
      <c r="D4278" s="236">
        <v>18</v>
      </c>
      <c r="E4278" s="236" t="s">
        <v>8337</v>
      </c>
    </row>
    <row r="4279" spans="1:6" x14ac:dyDescent="0.25">
      <c r="A4279" s="236" t="s">
        <v>10278</v>
      </c>
      <c r="B4279" s="236">
        <v>36765</v>
      </c>
      <c r="C4279" s="236" t="s">
        <v>10272</v>
      </c>
      <c r="D4279" s="236">
        <v>18</v>
      </c>
      <c r="E4279" s="236" t="s">
        <v>8337</v>
      </c>
    </row>
    <row r="4280" spans="1:6" x14ac:dyDescent="0.25">
      <c r="A4280" s="236" t="s">
        <v>10279</v>
      </c>
      <c r="B4280" s="236">
        <v>36770</v>
      </c>
      <c r="C4280" s="236" t="s">
        <v>10272</v>
      </c>
      <c r="D4280" s="236">
        <v>18</v>
      </c>
      <c r="E4280" s="236" t="s">
        <v>8337</v>
      </c>
    </row>
    <row r="4281" spans="1:6" x14ac:dyDescent="0.25">
      <c r="A4281" s="236" t="s">
        <v>10280</v>
      </c>
      <c r="B4281" s="236">
        <v>30154</v>
      </c>
      <c r="C4281" s="236" t="s">
        <v>10281</v>
      </c>
      <c r="D4281" s="236">
        <v>18</v>
      </c>
      <c r="E4281" s="236" t="s">
        <v>8337</v>
      </c>
    </row>
    <row r="4282" spans="1:6" x14ac:dyDescent="0.25">
      <c r="A4282" s="236" t="s">
        <v>10282</v>
      </c>
      <c r="B4282" s="236">
        <v>29979</v>
      </c>
      <c r="C4282" s="236" t="s">
        <v>10283</v>
      </c>
      <c r="D4282" s="236">
        <v>18</v>
      </c>
      <c r="E4282" s="236" t="s">
        <v>8337</v>
      </c>
    </row>
    <row r="4283" spans="1:6" x14ac:dyDescent="0.25">
      <c r="A4283" s="236" t="s">
        <v>10284</v>
      </c>
      <c r="B4283" s="236">
        <v>10968</v>
      </c>
      <c r="C4283" s="236" t="s">
        <v>2548</v>
      </c>
      <c r="D4283" s="236">
        <v>18</v>
      </c>
      <c r="E4283" s="236" t="s">
        <v>8337</v>
      </c>
      <c r="F4283" s="236" t="s">
        <v>10285</v>
      </c>
    </row>
    <row r="4284" spans="1:6" x14ac:dyDescent="0.25">
      <c r="A4284" s="236" t="s">
        <v>10286</v>
      </c>
      <c r="B4284" s="236">
        <v>10885</v>
      </c>
      <c r="C4284" s="236" t="s">
        <v>2548</v>
      </c>
      <c r="D4284" s="236">
        <v>18</v>
      </c>
      <c r="E4284" s="236" t="s">
        <v>8337</v>
      </c>
      <c r="F4284" s="236" t="s">
        <v>10287</v>
      </c>
    </row>
    <row r="4285" spans="1:6" x14ac:dyDescent="0.25">
      <c r="A4285" s="236" t="s">
        <v>10288</v>
      </c>
      <c r="B4285" s="236">
        <v>11036</v>
      </c>
      <c r="C4285" s="236" t="s">
        <v>2548</v>
      </c>
      <c r="D4285" s="236">
        <v>18</v>
      </c>
      <c r="E4285" s="236" t="s">
        <v>8337</v>
      </c>
    </row>
    <row r="4286" spans="1:6" x14ac:dyDescent="0.25">
      <c r="A4286" s="236" t="s">
        <v>10289</v>
      </c>
      <c r="B4286" s="236">
        <v>11011</v>
      </c>
      <c r="C4286" s="236" t="s">
        <v>2548</v>
      </c>
      <c r="D4286" s="236">
        <v>18</v>
      </c>
      <c r="E4286" s="236" t="s">
        <v>8337</v>
      </c>
    </row>
    <row r="4287" spans="1:6" x14ac:dyDescent="0.25">
      <c r="A4287" s="236" t="s">
        <v>10290</v>
      </c>
      <c r="B4287" s="236">
        <v>10587</v>
      </c>
      <c r="C4287" s="236" t="s">
        <v>2548</v>
      </c>
      <c r="D4287" s="236">
        <v>18</v>
      </c>
      <c r="E4287" s="236" t="s">
        <v>8337</v>
      </c>
    </row>
    <row r="4288" spans="1:6" x14ac:dyDescent="0.25">
      <c r="A4288" s="236" t="s">
        <v>10291</v>
      </c>
      <c r="B4288" s="236">
        <v>10208</v>
      </c>
      <c r="C4288" s="236" t="s">
        <v>2548</v>
      </c>
      <c r="D4288" s="236">
        <v>18</v>
      </c>
      <c r="E4288" s="236" t="s">
        <v>8337</v>
      </c>
      <c r="F4288" s="236" t="s">
        <v>10292</v>
      </c>
    </row>
    <row r="4289" spans="1:6" x14ac:dyDescent="0.25">
      <c r="A4289" s="236" t="s">
        <v>10293</v>
      </c>
      <c r="B4289" s="236">
        <v>32762</v>
      </c>
      <c r="C4289" s="236" t="s">
        <v>2548</v>
      </c>
      <c r="D4289" s="236">
        <v>18</v>
      </c>
      <c r="E4289" s="236" t="s">
        <v>8337</v>
      </c>
    </row>
    <row r="4290" spans="1:6" x14ac:dyDescent="0.25">
      <c r="A4290" s="236" t="s">
        <v>10294</v>
      </c>
      <c r="B4290" s="236">
        <v>32584</v>
      </c>
      <c r="C4290" s="236" t="s">
        <v>2548</v>
      </c>
      <c r="D4290" s="236">
        <v>18</v>
      </c>
      <c r="E4290" s="236" t="s">
        <v>8337</v>
      </c>
      <c r="F4290" s="236" t="s">
        <v>8668</v>
      </c>
    </row>
    <row r="4291" spans="1:6" x14ac:dyDescent="0.25">
      <c r="A4291" s="236" t="s">
        <v>10295</v>
      </c>
      <c r="B4291" s="236">
        <v>33418</v>
      </c>
      <c r="C4291" s="236" t="s">
        <v>2548</v>
      </c>
      <c r="D4291" s="236">
        <v>18</v>
      </c>
      <c r="E4291" s="236" t="s">
        <v>8337</v>
      </c>
      <c r="F4291" s="236" t="s">
        <v>8457</v>
      </c>
    </row>
    <row r="4292" spans="1:6" x14ac:dyDescent="0.25">
      <c r="A4292" s="236" t="s">
        <v>10296</v>
      </c>
      <c r="B4292" s="236">
        <v>30654</v>
      </c>
      <c r="C4292" s="236" t="s">
        <v>2548</v>
      </c>
      <c r="D4292" s="236">
        <v>18</v>
      </c>
      <c r="E4292" s="236" t="s">
        <v>8337</v>
      </c>
      <c r="F4292" s="236" t="s">
        <v>8599</v>
      </c>
    </row>
    <row r="4293" spans="1:6" x14ac:dyDescent="0.25">
      <c r="A4293" s="236" t="s">
        <v>10297</v>
      </c>
      <c r="B4293" s="236">
        <v>31559</v>
      </c>
      <c r="C4293" s="236" t="s">
        <v>2548</v>
      </c>
      <c r="D4293" s="236">
        <v>18</v>
      </c>
      <c r="E4293" s="236" t="s">
        <v>8337</v>
      </c>
      <c r="F4293" s="236" t="s">
        <v>9194</v>
      </c>
    </row>
    <row r="4294" spans="1:6" x14ac:dyDescent="0.25">
      <c r="A4294" s="236" t="s">
        <v>10298</v>
      </c>
      <c r="B4294" s="236">
        <v>36114</v>
      </c>
      <c r="C4294" s="236" t="s">
        <v>2548</v>
      </c>
      <c r="D4294" s="236">
        <v>18</v>
      </c>
      <c r="E4294" s="236" t="s">
        <v>8337</v>
      </c>
      <c r="F4294" s="236" t="s">
        <v>10299</v>
      </c>
    </row>
    <row r="4295" spans="1:6" x14ac:dyDescent="0.25">
      <c r="A4295" s="236" t="s">
        <v>10300</v>
      </c>
      <c r="B4295" s="236">
        <v>36109</v>
      </c>
      <c r="C4295" s="236" t="s">
        <v>2548</v>
      </c>
      <c r="D4295" s="236">
        <v>18</v>
      </c>
      <c r="E4295" s="236" t="s">
        <v>8337</v>
      </c>
      <c r="F4295" s="236" t="s">
        <v>10301</v>
      </c>
    </row>
    <row r="4296" spans="1:6" x14ac:dyDescent="0.25">
      <c r="A4296" s="236" t="s">
        <v>10302</v>
      </c>
      <c r="B4296" s="236">
        <v>36104</v>
      </c>
      <c r="C4296" s="236" t="s">
        <v>2548</v>
      </c>
      <c r="D4296" s="236">
        <v>18</v>
      </c>
      <c r="E4296" s="236" t="s">
        <v>8337</v>
      </c>
      <c r="F4296" s="236" t="s">
        <v>10303</v>
      </c>
    </row>
    <row r="4297" spans="1:6" x14ac:dyDescent="0.25">
      <c r="A4297" s="236" t="s">
        <v>10304</v>
      </c>
      <c r="B4297" s="236">
        <v>36094</v>
      </c>
      <c r="C4297" s="236" t="s">
        <v>2548</v>
      </c>
      <c r="D4297" s="236">
        <v>18</v>
      </c>
      <c r="E4297" s="236" t="s">
        <v>8337</v>
      </c>
      <c r="F4297" s="236" t="s">
        <v>10305</v>
      </c>
    </row>
    <row r="4298" spans="1:6" x14ac:dyDescent="0.25">
      <c r="A4298" s="236" t="s">
        <v>10306</v>
      </c>
      <c r="B4298" s="236">
        <v>36200</v>
      </c>
      <c r="C4298" s="236" t="s">
        <v>2548</v>
      </c>
      <c r="D4298" s="236">
        <v>18</v>
      </c>
      <c r="E4298" s="236" t="s">
        <v>8337</v>
      </c>
    </row>
    <row r="4299" spans="1:6" x14ac:dyDescent="0.25">
      <c r="A4299" s="236" t="s">
        <v>10307</v>
      </c>
      <c r="B4299" s="236">
        <v>36170</v>
      </c>
      <c r="C4299" s="236" t="s">
        <v>2548</v>
      </c>
      <c r="D4299" s="236">
        <v>18</v>
      </c>
      <c r="E4299" s="236" t="s">
        <v>8337</v>
      </c>
    </row>
    <row r="4300" spans="1:6" x14ac:dyDescent="0.25">
      <c r="A4300" s="236" t="s">
        <v>10308</v>
      </c>
      <c r="B4300" s="236">
        <v>36215</v>
      </c>
      <c r="C4300" s="236" t="s">
        <v>2548</v>
      </c>
      <c r="D4300" s="236">
        <v>18</v>
      </c>
      <c r="E4300" s="236" t="s">
        <v>8337</v>
      </c>
    </row>
    <row r="4301" spans="1:6" x14ac:dyDescent="0.25">
      <c r="A4301" s="236" t="s">
        <v>10309</v>
      </c>
      <c r="B4301" s="236">
        <v>36210</v>
      </c>
      <c r="C4301" s="236" t="s">
        <v>2548</v>
      </c>
      <c r="D4301" s="236">
        <v>18</v>
      </c>
      <c r="E4301" s="236" t="s">
        <v>8337</v>
      </c>
    </row>
    <row r="4302" spans="1:6" x14ac:dyDescent="0.25">
      <c r="A4302" s="236" t="s">
        <v>10310</v>
      </c>
      <c r="B4302" s="236">
        <v>36019</v>
      </c>
      <c r="C4302" s="236" t="s">
        <v>2548</v>
      </c>
      <c r="D4302" s="236">
        <v>18</v>
      </c>
      <c r="E4302" s="236" t="s">
        <v>8337</v>
      </c>
      <c r="F4302" s="236" t="s">
        <v>10311</v>
      </c>
    </row>
    <row r="4303" spans="1:6" x14ac:dyDescent="0.25">
      <c r="A4303" s="236" t="s">
        <v>10312</v>
      </c>
      <c r="B4303" s="236">
        <v>35827</v>
      </c>
      <c r="C4303" s="236" t="s">
        <v>2548</v>
      </c>
      <c r="D4303" s="236">
        <v>18</v>
      </c>
      <c r="E4303" s="236" t="s">
        <v>8337</v>
      </c>
      <c r="F4303" s="236" t="s">
        <v>8599</v>
      </c>
    </row>
    <row r="4304" spans="1:6" x14ac:dyDescent="0.25">
      <c r="A4304" s="236" t="s">
        <v>10313</v>
      </c>
      <c r="B4304" s="236">
        <v>35822</v>
      </c>
      <c r="C4304" s="236" t="s">
        <v>2548</v>
      </c>
      <c r="D4304" s="236">
        <v>18</v>
      </c>
      <c r="E4304" s="236" t="s">
        <v>8337</v>
      </c>
      <c r="F4304" s="236" t="s">
        <v>8599</v>
      </c>
    </row>
    <row r="4305" spans="1:6" x14ac:dyDescent="0.25">
      <c r="A4305" s="236" t="s">
        <v>10314</v>
      </c>
      <c r="B4305" s="236">
        <v>35812</v>
      </c>
      <c r="C4305" s="236" t="s">
        <v>2548</v>
      </c>
      <c r="D4305" s="236">
        <v>18</v>
      </c>
      <c r="E4305" s="236" t="s">
        <v>8337</v>
      </c>
      <c r="F4305" s="236" t="s">
        <v>10315</v>
      </c>
    </row>
    <row r="4306" spans="1:6" x14ac:dyDescent="0.25">
      <c r="A4306" s="236" t="s">
        <v>10316</v>
      </c>
      <c r="B4306" s="236">
        <v>35817</v>
      </c>
      <c r="C4306" s="236" t="s">
        <v>2548</v>
      </c>
      <c r="D4306" s="236">
        <v>18</v>
      </c>
      <c r="E4306" s="236" t="s">
        <v>8337</v>
      </c>
      <c r="F4306" s="236" t="s">
        <v>10315</v>
      </c>
    </row>
    <row r="4307" spans="1:6" x14ac:dyDescent="0.25">
      <c r="A4307" s="236" t="s">
        <v>10317</v>
      </c>
      <c r="B4307" s="236">
        <v>35802</v>
      </c>
      <c r="C4307" s="236" t="s">
        <v>2548</v>
      </c>
      <c r="D4307" s="236">
        <v>18</v>
      </c>
      <c r="E4307" s="236" t="s">
        <v>8337</v>
      </c>
      <c r="F4307" s="236" t="s">
        <v>10315</v>
      </c>
    </row>
    <row r="4308" spans="1:6" x14ac:dyDescent="0.25">
      <c r="A4308" s="236" t="s">
        <v>10318</v>
      </c>
      <c r="B4308" s="236">
        <v>35807</v>
      </c>
      <c r="C4308" s="236" t="s">
        <v>2548</v>
      </c>
      <c r="D4308" s="236">
        <v>18</v>
      </c>
      <c r="E4308" s="236" t="s">
        <v>8337</v>
      </c>
      <c r="F4308" s="236" t="s">
        <v>10315</v>
      </c>
    </row>
    <row r="4309" spans="1:6" x14ac:dyDescent="0.25">
      <c r="A4309" s="236" t="s">
        <v>10319</v>
      </c>
      <c r="B4309" s="236">
        <v>35797</v>
      </c>
      <c r="C4309" s="236" t="s">
        <v>2548</v>
      </c>
      <c r="D4309" s="236">
        <v>18</v>
      </c>
      <c r="E4309" s="236" t="s">
        <v>8337</v>
      </c>
      <c r="F4309" s="236" t="s">
        <v>10315</v>
      </c>
    </row>
    <row r="4310" spans="1:6" x14ac:dyDescent="0.25">
      <c r="A4310" s="236" t="s">
        <v>10320</v>
      </c>
      <c r="B4310" s="236">
        <v>35862</v>
      </c>
      <c r="C4310" s="236" t="s">
        <v>2548</v>
      </c>
      <c r="D4310" s="236">
        <v>18</v>
      </c>
      <c r="E4310" s="236" t="s">
        <v>8337</v>
      </c>
      <c r="F4310" s="236" t="s">
        <v>10321</v>
      </c>
    </row>
    <row r="4311" spans="1:6" x14ac:dyDescent="0.25">
      <c r="A4311" s="236" t="s">
        <v>10322</v>
      </c>
      <c r="B4311" s="236">
        <v>35792</v>
      </c>
      <c r="C4311" s="236" t="s">
        <v>2548</v>
      </c>
      <c r="D4311" s="236">
        <v>18</v>
      </c>
      <c r="E4311" s="236" t="s">
        <v>8337</v>
      </c>
      <c r="F4311" s="236" t="s">
        <v>10315</v>
      </c>
    </row>
    <row r="4312" spans="1:6" x14ac:dyDescent="0.25">
      <c r="A4312" s="236" t="s">
        <v>10323</v>
      </c>
      <c r="B4312" s="236">
        <v>35787</v>
      </c>
      <c r="C4312" s="236" t="s">
        <v>2548</v>
      </c>
      <c r="D4312" s="236">
        <v>18</v>
      </c>
      <c r="E4312" s="236" t="s">
        <v>8337</v>
      </c>
      <c r="F4312" s="236" t="s">
        <v>10315</v>
      </c>
    </row>
    <row r="4313" spans="1:6" x14ac:dyDescent="0.25">
      <c r="A4313" s="236" t="s">
        <v>10324</v>
      </c>
      <c r="B4313" s="236">
        <v>35652</v>
      </c>
      <c r="C4313" s="236" t="s">
        <v>2548</v>
      </c>
      <c r="D4313" s="236">
        <v>18</v>
      </c>
      <c r="E4313" s="236" t="s">
        <v>8337</v>
      </c>
      <c r="F4313" s="236" t="s">
        <v>10325</v>
      </c>
    </row>
    <row r="4314" spans="1:6" x14ac:dyDescent="0.25">
      <c r="A4314" s="236" t="s">
        <v>10326</v>
      </c>
      <c r="B4314" s="236">
        <v>35335</v>
      </c>
      <c r="C4314" s="236" t="s">
        <v>2548</v>
      </c>
      <c r="D4314" s="236">
        <v>18</v>
      </c>
      <c r="E4314" s="236" t="s">
        <v>8337</v>
      </c>
      <c r="F4314" s="236" t="s">
        <v>10327</v>
      </c>
    </row>
    <row r="4315" spans="1:6" x14ac:dyDescent="0.25">
      <c r="A4315" s="236" t="s">
        <v>10328</v>
      </c>
      <c r="B4315" s="236">
        <v>34095</v>
      </c>
      <c r="C4315" s="236" t="s">
        <v>2548</v>
      </c>
      <c r="D4315" s="236">
        <v>18</v>
      </c>
      <c r="E4315" s="236" t="s">
        <v>8337</v>
      </c>
    </row>
    <row r="4316" spans="1:6" x14ac:dyDescent="0.25">
      <c r="A4316" s="236" t="s">
        <v>10329</v>
      </c>
      <c r="B4316" s="236">
        <v>34113</v>
      </c>
      <c r="C4316" s="236" t="s">
        <v>2548</v>
      </c>
      <c r="D4316" s="236">
        <v>18</v>
      </c>
      <c r="E4316" s="236" t="s">
        <v>8337</v>
      </c>
      <c r="F4316" s="236" t="s">
        <v>8599</v>
      </c>
    </row>
    <row r="4317" spans="1:6" x14ac:dyDescent="0.25">
      <c r="A4317" s="236" t="s">
        <v>10330</v>
      </c>
      <c r="B4317" s="236">
        <v>34272</v>
      </c>
      <c r="C4317" s="236" t="s">
        <v>2548</v>
      </c>
      <c r="D4317" s="236">
        <v>18</v>
      </c>
      <c r="E4317" s="236" t="s">
        <v>8337</v>
      </c>
      <c r="F4317" s="236" t="s">
        <v>10331</v>
      </c>
    </row>
    <row r="4318" spans="1:6" x14ac:dyDescent="0.25">
      <c r="A4318" s="236" t="s">
        <v>10332</v>
      </c>
      <c r="B4318" s="236">
        <v>34185</v>
      </c>
      <c r="C4318" s="236" t="s">
        <v>2548</v>
      </c>
      <c r="D4318" s="236">
        <v>18</v>
      </c>
      <c r="E4318" s="236" t="s">
        <v>8337</v>
      </c>
    </row>
    <row r="4319" spans="1:6" x14ac:dyDescent="0.25">
      <c r="A4319" s="236" t="s">
        <v>10333</v>
      </c>
      <c r="B4319" s="236">
        <v>34291</v>
      </c>
      <c r="C4319" s="236" t="s">
        <v>2548</v>
      </c>
      <c r="D4319" s="236">
        <v>18</v>
      </c>
      <c r="E4319" s="236" t="s">
        <v>8337</v>
      </c>
      <c r="F4319" s="236" t="s">
        <v>10334</v>
      </c>
    </row>
    <row r="4320" spans="1:6" x14ac:dyDescent="0.25">
      <c r="A4320" s="236" t="s">
        <v>10335</v>
      </c>
      <c r="B4320" s="236">
        <v>33787</v>
      </c>
      <c r="C4320" s="236" t="s">
        <v>2548</v>
      </c>
      <c r="D4320" s="236">
        <v>18</v>
      </c>
      <c r="E4320" s="236" t="s">
        <v>8337</v>
      </c>
      <c r="F4320" s="236" t="s">
        <v>10336</v>
      </c>
    </row>
    <row r="4321" spans="1:6" x14ac:dyDescent="0.25">
      <c r="A4321" s="236" t="s">
        <v>10337</v>
      </c>
      <c r="B4321" s="236">
        <v>33764</v>
      </c>
      <c r="C4321" s="236" t="s">
        <v>2548</v>
      </c>
      <c r="D4321" s="236">
        <v>18</v>
      </c>
      <c r="E4321" s="236" t="s">
        <v>8337</v>
      </c>
      <c r="F4321" s="236" t="s">
        <v>8501</v>
      </c>
    </row>
    <row r="4322" spans="1:6" x14ac:dyDescent="0.25">
      <c r="A4322" s="236" t="s">
        <v>10338</v>
      </c>
      <c r="B4322" s="236">
        <v>33600</v>
      </c>
      <c r="C4322" s="236" t="s">
        <v>2548</v>
      </c>
      <c r="D4322" s="236">
        <v>18</v>
      </c>
      <c r="E4322" s="236" t="s">
        <v>8337</v>
      </c>
      <c r="F4322" s="236" t="s">
        <v>10339</v>
      </c>
    </row>
    <row r="4323" spans="1:6" x14ac:dyDescent="0.25">
      <c r="A4323" s="236" t="s">
        <v>10340</v>
      </c>
      <c r="B4323" s="236">
        <v>33606</v>
      </c>
      <c r="C4323" s="236" t="s">
        <v>2548</v>
      </c>
      <c r="D4323" s="236">
        <v>18</v>
      </c>
      <c r="E4323" s="236" t="s">
        <v>8337</v>
      </c>
      <c r="F4323" s="236" t="s">
        <v>8476</v>
      </c>
    </row>
    <row r="4324" spans="1:6" x14ac:dyDescent="0.25">
      <c r="A4324" s="236" t="s">
        <v>10341</v>
      </c>
      <c r="B4324" s="236">
        <v>33608</v>
      </c>
      <c r="C4324" s="236" t="s">
        <v>2548</v>
      </c>
      <c r="D4324" s="236">
        <v>18</v>
      </c>
      <c r="E4324" s="236" t="s">
        <v>8337</v>
      </c>
      <c r="F4324" s="236" t="s">
        <v>8476</v>
      </c>
    </row>
    <row r="4325" spans="1:6" x14ac:dyDescent="0.25">
      <c r="A4325" s="236" t="s">
        <v>10342</v>
      </c>
      <c r="B4325" s="236">
        <v>33612</v>
      </c>
      <c r="C4325" s="236" t="s">
        <v>2548</v>
      </c>
      <c r="D4325" s="236">
        <v>18</v>
      </c>
      <c r="E4325" s="236" t="s">
        <v>8337</v>
      </c>
      <c r="F4325" s="236" t="s">
        <v>8896</v>
      </c>
    </row>
    <row r="4326" spans="1:6" x14ac:dyDescent="0.25">
      <c r="A4326" s="236" t="s">
        <v>10343</v>
      </c>
      <c r="B4326" s="236">
        <v>33614</v>
      </c>
      <c r="C4326" s="236" t="s">
        <v>2548</v>
      </c>
      <c r="D4326" s="236">
        <v>18</v>
      </c>
      <c r="E4326" s="236" t="s">
        <v>8337</v>
      </c>
      <c r="F4326" s="236" t="s">
        <v>8476</v>
      </c>
    </row>
    <row r="4327" spans="1:6" x14ac:dyDescent="0.25">
      <c r="A4327" s="236" t="s">
        <v>10344</v>
      </c>
      <c r="B4327" s="236">
        <v>33616</v>
      </c>
      <c r="C4327" s="236" t="s">
        <v>2548</v>
      </c>
      <c r="D4327" s="236">
        <v>18</v>
      </c>
      <c r="E4327" s="236" t="s">
        <v>8337</v>
      </c>
      <c r="F4327" s="236" t="s">
        <v>10345</v>
      </c>
    </row>
    <row r="4328" spans="1:6" x14ac:dyDescent="0.25">
      <c r="A4328" s="236" t="s">
        <v>10346</v>
      </c>
      <c r="B4328" s="236">
        <v>33650</v>
      </c>
      <c r="C4328" s="236" t="s">
        <v>2548</v>
      </c>
      <c r="D4328" s="236">
        <v>18</v>
      </c>
      <c r="E4328" s="236" t="s">
        <v>8337</v>
      </c>
      <c r="F4328" s="236" t="s">
        <v>10347</v>
      </c>
    </row>
    <row r="4329" spans="1:6" x14ac:dyDescent="0.25">
      <c r="A4329" s="236" t="s">
        <v>10348</v>
      </c>
      <c r="B4329" s="236">
        <v>33666</v>
      </c>
      <c r="C4329" s="236" t="s">
        <v>2548</v>
      </c>
      <c r="D4329" s="236">
        <v>18</v>
      </c>
      <c r="E4329" s="236" t="s">
        <v>8337</v>
      </c>
      <c r="F4329" s="236" t="s">
        <v>10349</v>
      </c>
    </row>
    <row r="4330" spans="1:6" x14ac:dyDescent="0.25">
      <c r="A4330" s="236" t="s">
        <v>10350</v>
      </c>
      <c r="B4330" s="236">
        <v>33648</v>
      </c>
      <c r="C4330" s="236" t="s">
        <v>2548</v>
      </c>
      <c r="D4330" s="236">
        <v>18</v>
      </c>
      <c r="E4330" s="236" t="s">
        <v>8337</v>
      </c>
      <c r="F4330" s="236" t="s">
        <v>10351</v>
      </c>
    </row>
    <row r="4331" spans="1:6" x14ac:dyDescent="0.25">
      <c r="A4331" s="236" t="s">
        <v>10352</v>
      </c>
      <c r="B4331" s="236">
        <v>33688</v>
      </c>
      <c r="C4331" s="236" t="s">
        <v>2548</v>
      </c>
      <c r="D4331" s="236">
        <v>18</v>
      </c>
      <c r="E4331" s="236" t="s">
        <v>8337</v>
      </c>
      <c r="F4331" s="236" t="s">
        <v>8674</v>
      </c>
    </row>
    <row r="4332" spans="1:6" x14ac:dyDescent="0.25">
      <c r="A4332" s="236" t="s">
        <v>10353</v>
      </c>
      <c r="B4332" s="236">
        <v>34995</v>
      </c>
      <c r="C4332" s="236" t="s">
        <v>2548</v>
      </c>
      <c r="D4332" s="236">
        <v>18</v>
      </c>
      <c r="E4332" s="236" t="s">
        <v>8337</v>
      </c>
      <c r="F4332" s="236" t="s">
        <v>10354</v>
      </c>
    </row>
    <row r="4333" spans="1:6" x14ac:dyDescent="0.25">
      <c r="A4333" s="236" t="s">
        <v>10355</v>
      </c>
      <c r="B4333" s="236">
        <v>35015</v>
      </c>
      <c r="C4333" s="236" t="s">
        <v>2548</v>
      </c>
      <c r="D4333" s="236">
        <v>18</v>
      </c>
      <c r="E4333" s="236" t="s">
        <v>8337</v>
      </c>
      <c r="F4333" s="236" t="s">
        <v>10356</v>
      </c>
    </row>
    <row r="4334" spans="1:6" x14ac:dyDescent="0.25">
      <c r="A4334" s="236" t="s">
        <v>10357</v>
      </c>
      <c r="B4334" s="236">
        <v>35020</v>
      </c>
      <c r="C4334" s="236" t="s">
        <v>2548</v>
      </c>
      <c r="D4334" s="236">
        <v>18</v>
      </c>
      <c r="E4334" s="236" t="s">
        <v>8337</v>
      </c>
      <c r="F4334" s="236" t="s">
        <v>10358</v>
      </c>
    </row>
    <row r="4335" spans="1:6" x14ac:dyDescent="0.25">
      <c r="A4335" s="236" t="s">
        <v>10359</v>
      </c>
      <c r="B4335" s="236">
        <v>35025</v>
      </c>
      <c r="C4335" s="236" t="s">
        <v>2548</v>
      </c>
      <c r="D4335" s="236">
        <v>18</v>
      </c>
      <c r="E4335" s="236" t="s">
        <v>8337</v>
      </c>
      <c r="F4335" s="236" t="s">
        <v>10360</v>
      </c>
    </row>
    <row r="4336" spans="1:6" x14ac:dyDescent="0.25">
      <c r="A4336" s="236" t="s">
        <v>10361</v>
      </c>
      <c r="B4336" s="236">
        <v>35110</v>
      </c>
      <c r="C4336" s="236" t="s">
        <v>2548</v>
      </c>
      <c r="D4336" s="236">
        <v>18</v>
      </c>
      <c r="E4336" s="236" t="s">
        <v>8337</v>
      </c>
      <c r="F4336" s="236" t="s">
        <v>10362</v>
      </c>
    </row>
    <row r="4337" spans="1:6" x14ac:dyDescent="0.25">
      <c r="A4337" s="236" t="s">
        <v>10363</v>
      </c>
      <c r="B4337" s="236">
        <v>35091</v>
      </c>
      <c r="C4337" s="236" t="s">
        <v>2548</v>
      </c>
      <c r="D4337" s="236">
        <v>18</v>
      </c>
      <c r="E4337" s="236" t="s">
        <v>8337</v>
      </c>
      <c r="F4337" s="236" t="s">
        <v>10364</v>
      </c>
    </row>
    <row r="4338" spans="1:6" x14ac:dyDescent="0.25">
      <c r="A4338" s="236" t="s">
        <v>10365</v>
      </c>
      <c r="B4338" s="236">
        <v>34978</v>
      </c>
      <c r="C4338" s="236" t="s">
        <v>2548</v>
      </c>
      <c r="D4338" s="236">
        <v>18</v>
      </c>
      <c r="E4338" s="236" t="s">
        <v>8337</v>
      </c>
      <c r="F4338" s="236" t="s">
        <v>10366</v>
      </c>
    </row>
    <row r="4339" spans="1:6" x14ac:dyDescent="0.25">
      <c r="A4339" s="236" t="s">
        <v>10367</v>
      </c>
      <c r="B4339" s="236">
        <v>34497</v>
      </c>
      <c r="C4339" s="236" t="s">
        <v>2548</v>
      </c>
      <c r="D4339" s="236">
        <v>18</v>
      </c>
      <c r="E4339" s="236" t="s">
        <v>8337</v>
      </c>
      <c r="F4339" s="236" t="s">
        <v>10368</v>
      </c>
    </row>
    <row r="4340" spans="1:6" x14ac:dyDescent="0.25">
      <c r="A4340" s="236" t="s">
        <v>10369</v>
      </c>
      <c r="B4340" s="236">
        <v>34503</v>
      </c>
      <c r="C4340" s="236" t="s">
        <v>2548</v>
      </c>
      <c r="D4340" s="236">
        <v>18</v>
      </c>
      <c r="E4340" s="236" t="s">
        <v>8337</v>
      </c>
      <c r="F4340" s="236" t="s">
        <v>10370</v>
      </c>
    </row>
    <row r="4341" spans="1:6" x14ac:dyDescent="0.25">
      <c r="A4341" s="236" t="s">
        <v>10371</v>
      </c>
      <c r="B4341" s="236">
        <v>34705</v>
      </c>
      <c r="C4341" s="236" t="s">
        <v>2548</v>
      </c>
      <c r="D4341" s="236">
        <v>18</v>
      </c>
      <c r="E4341" s="236" t="s">
        <v>8337</v>
      </c>
      <c r="F4341" s="236" t="s">
        <v>10372</v>
      </c>
    </row>
    <row r="4342" spans="1:6" x14ac:dyDescent="0.25">
      <c r="A4342" s="236" t="s">
        <v>10373</v>
      </c>
      <c r="B4342" s="236">
        <v>34669</v>
      </c>
      <c r="C4342" s="236" t="s">
        <v>2548</v>
      </c>
      <c r="D4342" s="236">
        <v>18</v>
      </c>
      <c r="E4342" s="236" t="s">
        <v>8337</v>
      </c>
      <c r="F4342" s="236" t="s">
        <v>10374</v>
      </c>
    </row>
    <row r="4343" spans="1:6" x14ac:dyDescent="0.25">
      <c r="A4343" s="236" t="s">
        <v>10375</v>
      </c>
      <c r="B4343" s="236">
        <v>34676</v>
      </c>
      <c r="C4343" s="236" t="s">
        <v>2548</v>
      </c>
      <c r="D4343" s="236">
        <v>18</v>
      </c>
      <c r="E4343" s="236" t="s">
        <v>8337</v>
      </c>
      <c r="F4343" s="236" t="s">
        <v>10376</v>
      </c>
    </row>
    <row r="4344" spans="1:6" x14ac:dyDescent="0.25">
      <c r="A4344" s="236" t="s">
        <v>10377</v>
      </c>
      <c r="B4344" s="236">
        <v>34663</v>
      </c>
      <c r="C4344" s="236" t="s">
        <v>2548</v>
      </c>
      <c r="D4344" s="236">
        <v>18</v>
      </c>
      <c r="E4344" s="236" t="s">
        <v>8337</v>
      </c>
      <c r="F4344" s="236" t="s">
        <v>10378</v>
      </c>
    </row>
    <row r="4345" spans="1:6" x14ac:dyDescent="0.25">
      <c r="A4345" s="236" t="s">
        <v>10379</v>
      </c>
      <c r="B4345" s="236">
        <v>34661</v>
      </c>
      <c r="C4345" s="236" t="s">
        <v>2548</v>
      </c>
      <c r="D4345" s="236">
        <v>18</v>
      </c>
      <c r="E4345" s="236" t="s">
        <v>8337</v>
      </c>
      <c r="F4345" s="236" t="s">
        <v>10380</v>
      </c>
    </row>
    <row r="4346" spans="1:6" x14ac:dyDescent="0.25">
      <c r="A4346" s="236" t="s">
        <v>10381</v>
      </c>
      <c r="B4346" s="236">
        <v>34629</v>
      </c>
      <c r="C4346" s="236" t="s">
        <v>2548</v>
      </c>
      <c r="D4346" s="236">
        <v>18</v>
      </c>
      <c r="E4346" s="236" t="s">
        <v>8337</v>
      </c>
      <c r="F4346" s="236" t="s">
        <v>10382</v>
      </c>
    </row>
    <row r="4347" spans="1:6" x14ac:dyDescent="0.25">
      <c r="A4347" s="236" t="s">
        <v>10383</v>
      </c>
      <c r="B4347" s="236">
        <v>34631</v>
      </c>
      <c r="C4347" s="236" t="s">
        <v>2548</v>
      </c>
      <c r="D4347" s="236">
        <v>18</v>
      </c>
      <c r="E4347" s="236" t="s">
        <v>8337</v>
      </c>
    </row>
    <row r="4348" spans="1:6" x14ac:dyDescent="0.25">
      <c r="A4348" s="236" t="s">
        <v>10384</v>
      </c>
      <c r="B4348" s="236">
        <v>34633</v>
      </c>
      <c r="C4348" s="236" t="s">
        <v>2548</v>
      </c>
      <c r="D4348" s="236">
        <v>18</v>
      </c>
      <c r="E4348" s="236" t="s">
        <v>8337</v>
      </c>
    </row>
    <row r="4349" spans="1:6" x14ac:dyDescent="0.25">
      <c r="A4349" s="236" t="s">
        <v>10385</v>
      </c>
      <c r="B4349" s="236">
        <v>34637</v>
      </c>
      <c r="C4349" s="236" t="s">
        <v>2548</v>
      </c>
      <c r="D4349" s="236">
        <v>18</v>
      </c>
      <c r="E4349" s="236" t="s">
        <v>8337</v>
      </c>
      <c r="F4349" s="236" t="s">
        <v>10386</v>
      </c>
    </row>
    <row r="4350" spans="1:6" x14ac:dyDescent="0.25">
      <c r="A4350" s="236" t="s">
        <v>10387</v>
      </c>
      <c r="B4350" s="236">
        <v>36789</v>
      </c>
      <c r="C4350" s="236" t="s">
        <v>2548</v>
      </c>
      <c r="D4350" s="236">
        <v>18</v>
      </c>
      <c r="E4350" s="236" t="s">
        <v>8337</v>
      </c>
    </row>
    <row r="4351" spans="1:6" x14ac:dyDescent="0.25">
      <c r="A4351" s="236" t="s">
        <v>10388</v>
      </c>
      <c r="B4351" s="236">
        <v>36794</v>
      </c>
      <c r="C4351" s="236" t="s">
        <v>2548</v>
      </c>
      <c r="D4351" s="236">
        <v>18</v>
      </c>
      <c r="E4351" s="236" t="s">
        <v>8337</v>
      </c>
    </row>
    <row r="4352" spans="1:6" x14ac:dyDescent="0.25">
      <c r="A4352" s="236" t="s">
        <v>10389</v>
      </c>
      <c r="B4352" s="236">
        <v>37031</v>
      </c>
      <c r="C4352" s="236" t="s">
        <v>2548</v>
      </c>
      <c r="D4352" s="236">
        <v>18</v>
      </c>
      <c r="E4352" s="236" t="s">
        <v>8337</v>
      </c>
    </row>
    <row r="4353" spans="1:6" x14ac:dyDescent="0.25">
      <c r="A4353" s="236" t="s">
        <v>10390</v>
      </c>
      <c r="B4353" s="236">
        <v>38095</v>
      </c>
      <c r="C4353" s="236" t="s">
        <v>2548</v>
      </c>
      <c r="D4353" s="236">
        <v>18</v>
      </c>
      <c r="E4353" s="236" t="s">
        <v>8337</v>
      </c>
    </row>
    <row r="4354" spans="1:6" x14ac:dyDescent="0.25">
      <c r="A4354" s="236" t="s">
        <v>10391</v>
      </c>
      <c r="B4354" s="236">
        <v>36411</v>
      </c>
      <c r="C4354" s="236" t="s">
        <v>2548</v>
      </c>
      <c r="D4354" s="236">
        <v>18</v>
      </c>
      <c r="E4354" s="236" t="s">
        <v>8337</v>
      </c>
      <c r="F4354" s="236" t="s">
        <v>10392</v>
      </c>
    </row>
    <row r="4355" spans="1:6" x14ac:dyDescent="0.25">
      <c r="A4355" s="236" t="s">
        <v>10393</v>
      </c>
      <c r="B4355" s="236">
        <v>36403</v>
      </c>
      <c r="C4355" s="236" t="s">
        <v>2548</v>
      </c>
      <c r="D4355" s="236">
        <v>18</v>
      </c>
      <c r="E4355" s="236" t="s">
        <v>8337</v>
      </c>
    </row>
    <row r="4356" spans="1:6" x14ac:dyDescent="0.25">
      <c r="A4356" s="236" t="s">
        <v>10394</v>
      </c>
      <c r="B4356" s="236">
        <v>36398</v>
      </c>
      <c r="C4356" s="236" t="s">
        <v>2548</v>
      </c>
      <c r="D4356" s="236">
        <v>18</v>
      </c>
      <c r="E4356" s="236" t="s">
        <v>8337</v>
      </c>
    </row>
    <row r="4357" spans="1:6" x14ac:dyDescent="0.25">
      <c r="A4357" s="236" t="s">
        <v>10395</v>
      </c>
      <c r="B4357" s="236">
        <v>36388</v>
      </c>
      <c r="C4357" s="236" t="s">
        <v>2548</v>
      </c>
      <c r="D4357" s="236">
        <v>18</v>
      </c>
      <c r="E4357" s="236" t="s">
        <v>8337</v>
      </c>
    </row>
    <row r="4358" spans="1:6" x14ac:dyDescent="0.25">
      <c r="A4358" s="236" t="s">
        <v>10396</v>
      </c>
      <c r="B4358" s="236">
        <v>36393</v>
      </c>
      <c r="C4358" s="236" t="s">
        <v>2548</v>
      </c>
      <c r="D4358" s="236">
        <v>18</v>
      </c>
      <c r="E4358" s="236" t="s">
        <v>8337</v>
      </c>
    </row>
    <row r="4359" spans="1:6" x14ac:dyDescent="0.25">
      <c r="A4359" s="236" t="s">
        <v>10397</v>
      </c>
      <c r="B4359" s="236">
        <v>36358</v>
      </c>
      <c r="C4359" s="236" t="s">
        <v>2548</v>
      </c>
      <c r="D4359" s="236">
        <v>18</v>
      </c>
      <c r="E4359" s="236" t="s">
        <v>8337</v>
      </c>
      <c r="F4359" s="236" t="s">
        <v>10315</v>
      </c>
    </row>
    <row r="4360" spans="1:6" x14ac:dyDescent="0.25">
      <c r="A4360" s="236" t="s">
        <v>10398</v>
      </c>
      <c r="B4360" s="236">
        <v>36363</v>
      </c>
      <c r="C4360" s="236" t="s">
        <v>2548</v>
      </c>
      <c r="D4360" s="236">
        <v>18</v>
      </c>
      <c r="E4360" s="236" t="s">
        <v>8337</v>
      </c>
      <c r="F4360" s="236" t="s">
        <v>10315</v>
      </c>
    </row>
    <row r="4361" spans="1:6" x14ac:dyDescent="0.25">
      <c r="A4361" s="236" t="s">
        <v>10399</v>
      </c>
      <c r="B4361" s="236">
        <v>36353</v>
      </c>
      <c r="C4361" s="236" t="s">
        <v>2548</v>
      </c>
      <c r="D4361" s="236">
        <v>18</v>
      </c>
      <c r="E4361" s="236" t="s">
        <v>8337</v>
      </c>
      <c r="F4361" s="236" t="s">
        <v>10315</v>
      </c>
    </row>
    <row r="4362" spans="1:6" x14ac:dyDescent="0.25">
      <c r="A4362" s="236" t="s">
        <v>10400</v>
      </c>
      <c r="B4362" s="236">
        <v>36373</v>
      </c>
      <c r="C4362" s="236" t="s">
        <v>2548</v>
      </c>
      <c r="D4362" s="236">
        <v>18</v>
      </c>
      <c r="E4362" s="236" t="s">
        <v>8337</v>
      </c>
      <c r="F4362" s="236" t="s">
        <v>10315</v>
      </c>
    </row>
    <row r="4363" spans="1:6" x14ac:dyDescent="0.25">
      <c r="A4363" s="236" t="s">
        <v>10401</v>
      </c>
      <c r="B4363" s="236">
        <v>36378</v>
      </c>
      <c r="C4363" s="236" t="s">
        <v>2548</v>
      </c>
      <c r="D4363" s="236">
        <v>18</v>
      </c>
      <c r="E4363" s="236" t="s">
        <v>8337</v>
      </c>
    </row>
    <row r="4364" spans="1:6" x14ac:dyDescent="0.25">
      <c r="A4364" s="236" t="s">
        <v>10402</v>
      </c>
      <c r="B4364" s="236">
        <v>36368</v>
      </c>
      <c r="C4364" s="236" t="s">
        <v>2548</v>
      </c>
      <c r="D4364" s="236">
        <v>18</v>
      </c>
      <c r="E4364" s="236" t="s">
        <v>8337</v>
      </c>
      <c r="F4364" s="236" t="s">
        <v>10315</v>
      </c>
    </row>
    <row r="4365" spans="1:6" x14ac:dyDescent="0.25">
      <c r="A4365" s="236" t="s">
        <v>10403</v>
      </c>
      <c r="B4365" s="236">
        <v>36466</v>
      </c>
      <c r="C4365" s="236" t="s">
        <v>2548</v>
      </c>
      <c r="D4365" s="236">
        <v>18</v>
      </c>
      <c r="E4365" s="236" t="s">
        <v>8337</v>
      </c>
      <c r="F4365" s="236" t="s">
        <v>10404</v>
      </c>
    </row>
    <row r="4366" spans="1:6" x14ac:dyDescent="0.25">
      <c r="A4366" s="236" t="s">
        <v>10405</v>
      </c>
      <c r="B4366" s="236">
        <v>36471</v>
      </c>
      <c r="C4366" s="236" t="s">
        <v>2548</v>
      </c>
      <c r="D4366" s="236">
        <v>18</v>
      </c>
      <c r="E4366" s="236" t="s">
        <v>8337</v>
      </c>
      <c r="F4366" s="236" t="s">
        <v>10404</v>
      </c>
    </row>
    <row r="4367" spans="1:6" x14ac:dyDescent="0.25">
      <c r="A4367" s="236" t="s">
        <v>10406</v>
      </c>
      <c r="B4367" s="236">
        <v>36476</v>
      </c>
      <c r="C4367" s="236" t="s">
        <v>2548</v>
      </c>
      <c r="D4367" s="236">
        <v>18</v>
      </c>
      <c r="E4367" s="236" t="s">
        <v>8337</v>
      </c>
    </row>
    <row r="4368" spans="1:6" x14ac:dyDescent="0.25">
      <c r="A4368" s="236" t="s">
        <v>10407</v>
      </c>
      <c r="B4368" s="236">
        <v>36446</v>
      </c>
      <c r="C4368" s="236" t="s">
        <v>2548</v>
      </c>
      <c r="D4368" s="236">
        <v>18</v>
      </c>
      <c r="E4368" s="236" t="s">
        <v>8337</v>
      </c>
      <c r="F4368" s="236" t="s">
        <v>10404</v>
      </c>
    </row>
    <row r="4369" spans="1:6" x14ac:dyDescent="0.25">
      <c r="A4369" s="236" t="s">
        <v>10408</v>
      </c>
      <c r="B4369" s="236">
        <v>36451</v>
      </c>
      <c r="C4369" s="236" t="s">
        <v>2548</v>
      </c>
      <c r="D4369" s="236">
        <v>18</v>
      </c>
      <c r="E4369" s="236" t="s">
        <v>8337</v>
      </c>
      <c r="F4369" s="236" t="s">
        <v>10404</v>
      </c>
    </row>
    <row r="4370" spans="1:6" x14ac:dyDescent="0.25">
      <c r="A4370" s="236" t="s">
        <v>10409</v>
      </c>
      <c r="B4370" s="236">
        <v>36461</v>
      </c>
      <c r="C4370" s="236" t="s">
        <v>2548</v>
      </c>
      <c r="D4370" s="236">
        <v>18</v>
      </c>
      <c r="E4370" s="236" t="s">
        <v>8337</v>
      </c>
      <c r="F4370" s="236" t="s">
        <v>10404</v>
      </c>
    </row>
    <row r="4371" spans="1:6" x14ac:dyDescent="0.25">
      <c r="A4371" s="236" t="s">
        <v>10410</v>
      </c>
      <c r="B4371" s="236">
        <v>36456</v>
      </c>
      <c r="C4371" s="236" t="s">
        <v>2548</v>
      </c>
      <c r="D4371" s="236">
        <v>18</v>
      </c>
      <c r="E4371" s="236" t="s">
        <v>8337</v>
      </c>
      <c r="F4371" s="236" t="s">
        <v>10404</v>
      </c>
    </row>
    <row r="4372" spans="1:6" x14ac:dyDescent="0.25">
      <c r="A4372" s="236" t="s">
        <v>10411</v>
      </c>
      <c r="B4372" s="236">
        <v>36436</v>
      </c>
      <c r="C4372" s="236" t="s">
        <v>2548</v>
      </c>
      <c r="D4372" s="236">
        <v>18</v>
      </c>
      <c r="E4372" s="236" t="s">
        <v>8337</v>
      </c>
      <c r="F4372" s="236" t="s">
        <v>10392</v>
      </c>
    </row>
    <row r="4373" spans="1:6" x14ac:dyDescent="0.25">
      <c r="A4373" s="236" t="s">
        <v>10412</v>
      </c>
      <c r="B4373" s="236">
        <v>36431</v>
      </c>
      <c r="C4373" s="236" t="s">
        <v>2548</v>
      </c>
      <c r="D4373" s="236">
        <v>18</v>
      </c>
      <c r="E4373" s="236" t="s">
        <v>8337</v>
      </c>
      <c r="F4373" s="236" t="s">
        <v>10392</v>
      </c>
    </row>
    <row r="4374" spans="1:6" x14ac:dyDescent="0.25">
      <c r="A4374" s="236" t="s">
        <v>10413</v>
      </c>
      <c r="B4374" s="236">
        <v>36441</v>
      </c>
      <c r="C4374" s="236" t="s">
        <v>2548</v>
      </c>
      <c r="D4374" s="236">
        <v>18</v>
      </c>
      <c r="E4374" s="236" t="s">
        <v>8337</v>
      </c>
      <c r="F4374" s="236" t="s">
        <v>10404</v>
      </c>
    </row>
    <row r="4375" spans="1:6" x14ac:dyDescent="0.25">
      <c r="A4375" s="236" t="s">
        <v>10414</v>
      </c>
      <c r="B4375" s="236">
        <v>36416</v>
      </c>
      <c r="C4375" s="236" t="s">
        <v>2548</v>
      </c>
      <c r="D4375" s="236">
        <v>18</v>
      </c>
      <c r="E4375" s="236" t="s">
        <v>8337</v>
      </c>
      <c r="F4375" s="236" t="s">
        <v>10392</v>
      </c>
    </row>
    <row r="4376" spans="1:6" x14ac:dyDescent="0.25">
      <c r="A4376" s="236" t="s">
        <v>10415</v>
      </c>
      <c r="B4376" s="236">
        <v>36421</v>
      </c>
      <c r="C4376" s="236" t="s">
        <v>2548</v>
      </c>
      <c r="D4376" s="236">
        <v>18</v>
      </c>
      <c r="E4376" s="236" t="s">
        <v>8337</v>
      </c>
      <c r="F4376" s="236" t="s">
        <v>10392</v>
      </c>
    </row>
    <row r="4377" spans="1:6" x14ac:dyDescent="0.25">
      <c r="A4377" s="236" t="s">
        <v>10416</v>
      </c>
      <c r="B4377" s="236">
        <v>36426</v>
      </c>
      <c r="C4377" s="236" t="s">
        <v>2548</v>
      </c>
      <c r="D4377" s="236">
        <v>18</v>
      </c>
      <c r="E4377" s="236" t="s">
        <v>8337</v>
      </c>
      <c r="F4377" s="236" t="s">
        <v>10392</v>
      </c>
    </row>
    <row r="4378" spans="1:6" x14ac:dyDescent="0.25">
      <c r="A4378" s="236" t="s">
        <v>10417</v>
      </c>
      <c r="B4378" s="236">
        <v>36318</v>
      </c>
      <c r="C4378" s="236" t="s">
        <v>2548</v>
      </c>
      <c r="D4378" s="236">
        <v>18</v>
      </c>
      <c r="E4378" s="236" t="s">
        <v>8337</v>
      </c>
    </row>
    <row r="4379" spans="1:6" x14ac:dyDescent="0.25">
      <c r="A4379" s="236" t="s">
        <v>10418</v>
      </c>
      <c r="B4379" s="236">
        <v>36323</v>
      </c>
      <c r="C4379" s="236" t="s">
        <v>2548</v>
      </c>
      <c r="D4379" s="236">
        <v>18</v>
      </c>
      <c r="E4379" s="236" t="s">
        <v>8337</v>
      </c>
      <c r="F4379" s="236" t="s">
        <v>10315</v>
      </c>
    </row>
    <row r="4380" spans="1:6" x14ac:dyDescent="0.25">
      <c r="A4380" s="236" t="s">
        <v>10419</v>
      </c>
      <c r="B4380" s="236">
        <v>36328</v>
      </c>
      <c r="C4380" s="236" t="s">
        <v>2548</v>
      </c>
      <c r="D4380" s="236">
        <v>18</v>
      </c>
      <c r="E4380" s="236" t="s">
        <v>8337</v>
      </c>
      <c r="F4380" s="236" t="s">
        <v>10315</v>
      </c>
    </row>
    <row r="4381" spans="1:6" x14ac:dyDescent="0.25">
      <c r="A4381" s="236" t="s">
        <v>10420</v>
      </c>
      <c r="B4381" s="236">
        <v>36343</v>
      </c>
      <c r="C4381" s="236" t="s">
        <v>2548</v>
      </c>
      <c r="D4381" s="236">
        <v>18</v>
      </c>
      <c r="E4381" s="236" t="s">
        <v>8337</v>
      </c>
      <c r="F4381" s="236" t="s">
        <v>10315</v>
      </c>
    </row>
    <row r="4382" spans="1:6" x14ac:dyDescent="0.25">
      <c r="A4382" s="236" t="s">
        <v>10421</v>
      </c>
      <c r="B4382" s="236">
        <v>36348</v>
      </c>
      <c r="C4382" s="236" t="s">
        <v>2548</v>
      </c>
      <c r="D4382" s="236">
        <v>18</v>
      </c>
      <c r="E4382" s="236" t="s">
        <v>8337</v>
      </c>
      <c r="F4382" s="236" t="s">
        <v>10315</v>
      </c>
    </row>
    <row r="4383" spans="1:6" x14ac:dyDescent="0.25">
      <c r="A4383" s="236" t="s">
        <v>10422</v>
      </c>
      <c r="B4383" s="236">
        <v>36333</v>
      </c>
      <c r="C4383" s="236" t="s">
        <v>2548</v>
      </c>
      <c r="D4383" s="236">
        <v>18</v>
      </c>
      <c r="E4383" s="236" t="s">
        <v>8337</v>
      </c>
      <c r="F4383" s="236" t="s">
        <v>10315</v>
      </c>
    </row>
    <row r="4384" spans="1:6" x14ac:dyDescent="0.25">
      <c r="A4384" s="236" t="s">
        <v>10423</v>
      </c>
      <c r="B4384" s="236">
        <v>36338</v>
      </c>
      <c r="C4384" s="236" t="s">
        <v>2548</v>
      </c>
      <c r="D4384" s="236">
        <v>18</v>
      </c>
      <c r="E4384" s="236" t="s">
        <v>8337</v>
      </c>
      <c r="F4384" s="236" t="s">
        <v>10315</v>
      </c>
    </row>
    <row r="4385" spans="1:6" x14ac:dyDescent="0.25">
      <c r="A4385" s="236" t="s">
        <v>10424</v>
      </c>
      <c r="B4385" s="236">
        <v>36300</v>
      </c>
      <c r="C4385" s="236" t="s">
        <v>2548</v>
      </c>
      <c r="D4385" s="236">
        <v>18</v>
      </c>
      <c r="E4385" s="236" t="s">
        <v>8337</v>
      </c>
    </row>
    <row r="4386" spans="1:6" x14ac:dyDescent="0.25">
      <c r="A4386" s="236" t="s">
        <v>10425</v>
      </c>
      <c r="B4386" s="236">
        <v>36265</v>
      </c>
      <c r="C4386" s="236" t="s">
        <v>2548</v>
      </c>
      <c r="D4386" s="236">
        <v>18</v>
      </c>
      <c r="E4386" s="236" t="s">
        <v>8337</v>
      </c>
    </row>
    <row r="4387" spans="1:6" x14ac:dyDescent="0.25">
      <c r="A4387" s="236" t="s">
        <v>10426</v>
      </c>
      <c r="B4387" s="236">
        <v>36250</v>
      </c>
      <c r="C4387" s="236" t="s">
        <v>2548</v>
      </c>
      <c r="D4387" s="236">
        <v>18</v>
      </c>
      <c r="E4387" s="236" t="s">
        <v>8337</v>
      </c>
      <c r="F4387" s="236" t="s">
        <v>10427</v>
      </c>
    </row>
    <row r="4388" spans="1:6" x14ac:dyDescent="0.25">
      <c r="A4388" s="236" t="s">
        <v>10428</v>
      </c>
      <c r="B4388" s="236">
        <v>36255</v>
      </c>
      <c r="C4388" s="236" t="s">
        <v>2548</v>
      </c>
      <c r="D4388" s="236">
        <v>18</v>
      </c>
      <c r="E4388" s="236" t="s">
        <v>8337</v>
      </c>
      <c r="F4388" s="236" t="s">
        <v>10429</v>
      </c>
    </row>
    <row r="4389" spans="1:6" x14ac:dyDescent="0.25">
      <c r="A4389" s="236" t="s">
        <v>10430</v>
      </c>
      <c r="B4389" s="236">
        <v>36270</v>
      </c>
      <c r="C4389" s="236" t="s">
        <v>2548</v>
      </c>
      <c r="D4389" s="236">
        <v>18</v>
      </c>
      <c r="E4389" s="236" t="s">
        <v>8337</v>
      </c>
      <c r="F4389" s="236" t="s">
        <v>10431</v>
      </c>
    </row>
    <row r="4390" spans="1:6" x14ac:dyDescent="0.25">
      <c r="A4390" s="236" t="s">
        <v>10432</v>
      </c>
      <c r="B4390" s="236">
        <v>36235</v>
      </c>
      <c r="C4390" s="236" t="s">
        <v>2548</v>
      </c>
      <c r="D4390" s="236">
        <v>18</v>
      </c>
      <c r="E4390" s="236" t="s">
        <v>8337</v>
      </c>
      <c r="F4390" s="236" t="s">
        <v>10433</v>
      </c>
    </row>
    <row r="4391" spans="1:6" x14ac:dyDescent="0.25">
      <c r="A4391" s="236" t="s">
        <v>10434</v>
      </c>
      <c r="B4391" s="236">
        <v>36245</v>
      </c>
      <c r="C4391" s="236" t="s">
        <v>2548</v>
      </c>
      <c r="D4391" s="236">
        <v>18</v>
      </c>
      <c r="E4391" s="236" t="s">
        <v>8337</v>
      </c>
      <c r="F4391" s="236" t="s">
        <v>10435</v>
      </c>
    </row>
    <row r="4392" spans="1:6" x14ac:dyDescent="0.25">
      <c r="A4392" s="236" t="s">
        <v>10436</v>
      </c>
      <c r="B4392" s="236">
        <v>36220</v>
      </c>
      <c r="C4392" s="236" t="s">
        <v>2548</v>
      </c>
      <c r="D4392" s="236">
        <v>18</v>
      </c>
      <c r="E4392" s="236" t="s">
        <v>8337</v>
      </c>
    </row>
    <row r="4393" spans="1:6" x14ac:dyDescent="0.25">
      <c r="A4393" s="236" t="s">
        <v>10437</v>
      </c>
      <c r="B4393" s="236">
        <v>36225</v>
      </c>
      <c r="C4393" s="236" t="s">
        <v>2548</v>
      </c>
      <c r="D4393" s="236">
        <v>18</v>
      </c>
      <c r="E4393" s="236" t="s">
        <v>8337</v>
      </c>
    </row>
    <row r="4394" spans="1:6" x14ac:dyDescent="0.25">
      <c r="A4394" s="236" t="s">
        <v>10438</v>
      </c>
      <c r="B4394" s="236">
        <v>36230</v>
      </c>
      <c r="C4394" s="236" t="s">
        <v>2548</v>
      </c>
      <c r="D4394" s="236">
        <v>18</v>
      </c>
      <c r="E4394" s="236" t="s">
        <v>8337</v>
      </c>
      <c r="F4394" s="236" t="s">
        <v>10439</v>
      </c>
    </row>
    <row r="4395" spans="1:6" x14ac:dyDescent="0.25">
      <c r="A4395" s="236" t="s">
        <v>10440</v>
      </c>
      <c r="B4395" s="236">
        <v>38552</v>
      </c>
      <c r="C4395" s="236" t="s">
        <v>2548</v>
      </c>
      <c r="D4395" s="236">
        <v>18</v>
      </c>
      <c r="E4395" s="236" t="s">
        <v>8337</v>
      </c>
    </row>
    <row r="4396" spans="1:6" x14ac:dyDescent="0.25">
      <c r="A4396" s="236" t="s">
        <v>10441</v>
      </c>
      <c r="B4396" s="236">
        <v>38555</v>
      </c>
      <c r="C4396" s="236" t="s">
        <v>2548</v>
      </c>
      <c r="D4396" s="236">
        <v>18</v>
      </c>
      <c r="E4396" s="236" t="s">
        <v>8337</v>
      </c>
    </row>
    <row r="4397" spans="1:6" x14ac:dyDescent="0.25">
      <c r="A4397" s="236" t="s">
        <v>10442</v>
      </c>
      <c r="B4397" s="236">
        <v>38558</v>
      </c>
      <c r="C4397" s="236" t="s">
        <v>2548</v>
      </c>
      <c r="D4397" s="236">
        <v>18</v>
      </c>
      <c r="E4397" s="236" t="s">
        <v>8337</v>
      </c>
    </row>
    <row r="4398" spans="1:6" x14ac:dyDescent="0.25">
      <c r="A4398" s="236" t="s">
        <v>10443</v>
      </c>
      <c r="B4398" s="236">
        <v>38571</v>
      </c>
      <c r="C4398" s="236" t="s">
        <v>2548</v>
      </c>
      <c r="D4398" s="236">
        <v>18</v>
      </c>
      <c r="E4398" s="236" t="s">
        <v>8337</v>
      </c>
    </row>
    <row r="4399" spans="1:6" x14ac:dyDescent="0.25">
      <c r="A4399" s="236" t="s">
        <v>10444</v>
      </c>
      <c r="B4399" s="236">
        <v>31701</v>
      </c>
      <c r="C4399" s="236" t="s">
        <v>10445</v>
      </c>
      <c r="D4399" s="236">
        <v>18</v>
      </c>
      <c r="E4399" s="236" t="s">
        <v>8337</v>
      </c>
      <c r="F4399" s="236" t="s">
        <v>10446</v>
      </c>
    </row>
    <row r="4400" spans="1:6" x14ac:dyDescent="0.25">
      <c r="A4400" s="236" t="s">
        <v>10447</v>
      </c>
      <c r="B4400" s="236">
        <v>33754</v>
      </c>
      <c r="C4400" s="236" t="s">
        <v>10448</v>
      </c>
      <c r="D4400" s="236">
        <v>18</v>
      </c>
      <c r="E4400" s="236" t="s">
        <v>8337</v>
      </c>
      <c r="F4400" s="236" t="s">
        <v>10368</v>
      </c>
    </row>
    <row r="4401" spans="1:6" x14ac:dyDescent="0.25">
      <c r="A4401" s="236" t="s">
        <v>10449</v>
      </c>
      <c r="B4401" s="236">
        <v>33619</v>
      </c>
      <c r="C4401" s="236" t="s">
        <v>10450</v>
      </c>
      <c r="D4401" s="236">
        <v>18</v>
      </c>
      <c r="E4401" s="236" t="s">
        <v>8337</v>
      </c>
      <c r="F4401" s="236" t="s">
        <v>10451</v>
      </c>
    </row>
    <row r="4402" spans="1:6" x14ac:dyDescent="0.25">
      <c r="A4402" s="236" t="s">
        <v>10452</v>
      </c>
      <c r="B4402" s="236">
        <v>33562</v>
      </c>
      <c r="C4402" s="236" t="s">
        <v>10450</v>
      </c>
      <c r="D4402" s="236">
        <v>18</v>
      </c>
      <c r="E4402" s="236" t="s">
        <v>8337</v>
      </c>
    </row>
    <row r="4403" spans="1:6" x14ac:dyDescent="0.25">
      <c r="A4403" s="236" t="s">
        <v>10453</v>
      </c>
      <c r="B4403" s="236">
        <v>33392</v>
      </c>
      <c r="C4403" s="236" t="s">
        <v>10450</v>
      </c>
      <c r="D4403" s="236">
        <v>18</v>
      </c>
      <c r="E4403" s="236" t="s">
        <v>8337</v>
      </c>
      <c r="F4403" s="236" t="s">
        <v>10305</v>
      </c>
    </row>
    <row r="4404" spans="1:6" x14ac:dyDescent="0.25">
      <c r="A4404" s="236" t="s">
        <v>10454</v>
      </c>
      <c r="B4404" s="236">
        <v>33440</v>
      </c>
      <c r="C4404" s="236" t="s">
        <v>10455</v>
      </c>
      <c r="D4404" s="236">
        <v>18</v>
      </c>
      <c r="E4404" s="236" t="s">
        <v>8337</v>
      </c>
      <c r="F4404" s="236" t="s">
        <v>10456</v>
      </c>
    </row>
    <row r="4405" spans="1:6" x14ac:dyDescent="0.25">
      <c r="A4405" s="236" t="s">
        <v>10457</v>
      </c>
      <c r="B4405" s="236">
        <v>33602</v>
      </c>
      <c r="C4405" s="236" t="s">
        <v>10455</v>
      </c>
      <c r="D4405" s="236">
        <v>18</v>
      </c>
      <c r="E4405" s="236" t="s">
        <v>8337</v>
      </c>
    </row>
    <row r="4406" spans="1:6" x14ac:dyDescent="0.25">
      <c r="A4406" s="236" t="s">
        <v>10458</v>
      </c>
      <c r="B4406" s="236">
        <v>34038</v>
      </c>
      <c r="C4406" s="236" t="s">
        <v>10455</v>
      </c>
      <c r="D4406" s="236">
        <v>18</v>
      </c>
      <c r="E4406" s="236" t="s">
        <v>8337</v>
      </c>
      <c r="F4406" s="236" t="s">
        <v>10459</v>
      </c>
    </row>
    <row r="4407" spans="1:6" x14ac:dyDescent="0.25">
      <c r="A4407" s="236" t="s">
        <v>10460</v>
      </c>
      <c r="B4407" s="236">
        <v>33390</v>
      </c>
      <c r="C4407" s="236" t="s">
        <v>10461</v>
      </c>
      <c r="D4407" s="236">
        <v>18</v>
      </c>
      <c r="E4407" s="236" t="s">
        <v>8337</v>
      </c>
    </row>
    <row r="4408" spans="1:6" x14ac:dyDescent="0.25">
      <c r="A4408" s="236" t="s">
        <v>10462</v>
      </c>
      <c r="B4408" s="236">
        <v>33378</v>
      </c>
      <c r="C4408" s="236" t="s">
        <v>10463</v>
      </c>
      <c r="D4408" s="236">
        <v>18</v>
      </c>
      <c r="E4408" s="236" t="s">
        <v>8337</v>
      </c>
      <c r="F4408" s="236" t="s">
        <v>10464</v>
      </c>
    </row>
    <row r="4409" spans="1:6" x14ac:dyDescent="0.25">
      <c r="A4409" s="236" t="s">
        <v>10465</v>
      </c>
      <c r="B4409" s="236">
        <v>33298</v>
      </c>
      <c r="C4409" s="236" t="s">
        <v>10463</v>
      </c>
      <c r="D4409" s="236">
        <v>18</v>
      </c>
      <c r="E4409" s="236" t="s">
        <v>8337</v>
      </c>
      <c r="F4409" s="236" t="s">
        <v>10466</v>
      </c>
    </row>
    <row r="4410" spans="1:6" x14ac:dyDescent="0.25">
      <c r="A4410" s="236" t="s">
        <v>10467</v>
      </c>
      <c r="B4410" s="236">
        <v>33463</v>
      </c>
      <c r="C4410" s="236" t="s">
        <v>10463</v>
      </c>
      <c r="D4410" s="236">
        <v>18</v>
      </c>
      <c r="E4410" s="236" t="s">
        <v>8337</v>
      </c>
      <c r="F4410" s="236" t="s">
        <v>10468</v>
      </c>
    </row>
    <row r="4411" spans="1:6" x14ac:dyDescent="0.25">
      <c r="A4411" s="236" t="s">
        <v>10469</v>
      </c>
      <c r="B4411" s="236">
        <v>33457</v>
      </c>
      <c r="C4411" s="236" t="s">
        <v>10463</v>
      </c>
      <c r="D4411" s="236">
        <v>18</v>
      </c>
      <c r="E4411" s="236" t="s">
        <v>8337</v>
      </c>
      <c r="F4411" s="236" t="s">
        <v>10470</v>
      </c>
    </row>
    <row r="4412" spans="1:6" x14ac:dyDescent="0.25">
      <c r="A4412" s="236" t="s">
        <v>10471</v>
      </c>
      <c r="B4412" s="236">
        <v>33454</v>
      </c>
      <c r="C4412" s="236" t="s">
        <v>10463</v>
      </c>
      <c r="D4412" s="236">
        <v>18</v>
      </c>
      <c r="E4412" s="236" t="s">
        <v>8337</v>
      </c>
      <c r="F4412" s="236" t="s">
        <v>10472</v>
      </c>
    </row>
    <row r="4413" spans="1:6" x14ac:dyDescent="0.25">
      <c r="A4413" s="236" t="s">
        <v>10473</v>
      </c>
      <c r="B4413" s="236">
        <v>33300</v>
      </c>
      <c r="C4413" s="236" t="s">
        <v>10474</v>
      </c>
      <c r="D4413" s="236">
        <v>18</v>
      </c>
      <c r="E4413" s="236" t="s">
        <v>8337</v>
      </c>
      <c r="F4413" s="236" t="s">
        <v>10475</v>
      </c>
    </row>
    <row r="4414" spans="1:6" x14ac:dyDescent="0.25">
      <c r="A4414" s="236" t="s">
        <v>10476</v>
      </c>
      <c r="B4414" s="236">
        <v>33292</v>
      </c>
      <c r="C4414" s="236" t="s">
        <v>10474</v>
      </c>
      <c r="D4414" s="236">
        <v>18</v>
      </c>
      <c r="E4414" s="236" t="s">
        <v>8337</v>
      </c>
      <c r="F4414" s="236" t="s">
        <v>10477</v>
      </c>
    </row>
    <row r="4415" spans="1:6" x14ac:dyDescent="0.25">
      <c r="A4415" s="236" t="s">
        <v>10478</v>
      </c>
      <c r="B4415" s="236">
        <v>33296</v>
      </c>
      <c r="C4415" s="236" t="s">
        <v>10474</v>
      </c>
      <c r="D4415" s="236">
        <v>18</v>
      </c>
      <c r="E4415" s="236" t="s">
        <v>8337</v>
      </c>
      <c r="F4415" s="236" t="s">
        <v>10479</v>
      </c>
    </row>
    <row r="4416" spans="1:6" x14ac:dyDescent="0.25">
      <c r="A4416" s="236" t="s">
        <v>10480</v>
      </c>
      <c r="B4416" s="236">
        <v>33302</v>
      </c>
      <c r="C4416" s="236" t="s">
        <v>10474</v>
      </c>
      <c r="D4416" s="236">
        <v>18</v>
      </c>
      <c r="E4416" s="236" t="s">
        <v>8337</v>
      </c>
    </row>
    <row r="4417" spans="1:6" x14ac:dyDescent="0.25">
      <c r="A4417" s="236" t="s">
        <v>10481</v>
      </c>
      <c r="B4417" s="236">
        <v>33310</v>
      </c>
      <c r="C4417" s="236" t="s">
        <v>10474</v>
      </c>
      <c r="D4417" s="236">
        <v>18</v>
      </c>
      <c r="E4417" s="236" t="s">
        <v>8337</v>
      </c>
    </row>
    <row r="4418" spans="1:6" x14ac:dyDescent="0.25">
      <c r="A4418" s="236" t="s">
        <v>10482</v>
      </c>
      <c r="B4418" s="236">
        <v>33316</v>
      </c>
      <c r="C4418" s="236" t="s">
        <v>10474</v>
      </c>
      <c r="D4418" s="236">
        <v>18</v>
      </c>
      <c r="E4418" s="236" t="s">
        <v>8337</v>
      </c>
    </row>
    <row r="4419" spans="1:6" x14ac:dyDescent="0.25">
      <c r="A4419" s="236" t="s">
        <v>10483</v>
      </c>
      <c r="B4419" s="236">
        <v>33318</v>
      </c>
      <c r="C4419" s="236" t="s">
        <v>10474</v>
      </c>
      <c r="D4419" s="236">
        <v>18</v>
      </c>
      <c r="E4419" s="236" t="s">
        <v>8337</v>
      </c>
    </row>
    <row r="4420" spans="1:6" x14ac:dyDescent="0.25">
      <c r="A4420" s="236" t="s">
        <v>10484</v>
      </c>
      <c r="B4420" s="236">
        <v>33320</v>
      </c>
      <c r="C4420" s="236" t="s">
        <v>10474</v>
      </c>
      <c r="D4420" s="236">
        <v>18</v>
      </c>
      <c r="E4420" s="236" t="s">
        <v>8337</v>
      </c>
      <c r="F4420" s="236" t="s">
        <v>10485</v>
      </c>
    </row>
    <row r="4421" spans="1:6" x14ac:dyDescent="0.25">
      <c r="A4421" s="236" t="s">
        <v>10486</v>
      </c>
      <c r="B4421" s="236">
        <v>33326</v>
      </c>
      <c r="C4421" s="236" t="s">
        <v>10474</v>
      </c>
      <c r="D4421" s="236">
        <v>18</v>
      </c>
      <c r="E4421" s="236" t="s">
        <v>8337</v>
      </c>
    </row>
    <row r="4422" spans="1:6" x14ac:dyDescent="0.25">
      <c r="A4422" s="236" t="s">
        <v>10487</v>
      </c>
      <c r="B4422" s="236">
        <v>33342</v>
      </c>
      <c r="C4422" s="236" t="s">
        <v>10474</v>
      </c>
      <c r="D4422" s="236">
        <v>18</v>
      </c>
      <c r="E4422" s="236" t="s">
        <v>8337</v>
      </c>
    </row>
    <row r="4423" spans="1:6" x14ac:dyDescent="0.25">
      <c r="A4423" s="236" t="s">
        <v>10488</v>
      </c>
      <c r="B4423" s="236">
        <v>33344</v>
      </c>
      <c r="C4423" s="236" t="s">
        <v>10474</v>
      </c>
      <c r="D4423" s="236">
        <v>18</v>
      </c>
      <c r="E4423" s="236" t="s">
        <v>8337</v>
      </c>
    </row>
    <row r="4424" spans="1:6" x14ac:dyDescent="0.25">
      <c r="A4424" s="236" t="s">
        <v>10489</v>
      </c>
      <c r="B4424" s="236">
        <v>33350</v>
      </c>
      <c r="C4424" s="236" t="s">
        <v>10474</v>
      </c>
      <c r="D4424" s="236">
        <v>18</v>
      </c>
      <c r="E4424" s="236" t="s">
        <v>8337</v>
      </c>
    </row>
    <row r="4425" spans="1:6" x14ac:dyDescent="0.25">
      <c r="A4425" s="236" t="s">
        <v>10490</v>
      </c>
      <c r="B4425" s="236">
        <v>33352</v>
      </c>
      <c r="C4425" s="236" t="s">
        <v>10474</v>
      </c>
      <c r="D4425" s="236">
        <v>18</v>
      </c>
      <c r="E4425" s="236" t="s">
        <v>8337</v>
      </c>
    </row>
    <row r="4426" spans="1:6" x14ac:dyDescent="0.25">
      <c r="A4426" s="236" t="s">
        <v>10491</v>
      </c>
      <c r="B4426" s="236">
        <v>33374</v>
      </c>
      <c r="C4426" s="236" t="s">
        <v>10474</v>
      </c>
      <c r="D4426" s="236">
        <v>18</v>
      </c>
      <c r="E4426" s="236" t="s">
        <v>8337</v>
      </c>
    </row>
    <row r="4427" spans="1:6" x14ac:dyDescent="0.25">
      <c r="A4427" s="236" t="s">
        <v>10492</v>
      </c>
      <c r="B4427" s="236">
        <v>33068</v>
      </c>
      <c r="C4427" s="236" t="s">
        <v>10474</v>
      </c>
      <c r="D4427" s="236">
        <v>18</v>
      </c>
      <c r="E4427" s="236" t="s">
        <v>8337</v>
      </c>
      <c r="F4427" s="236" t="s">
        <v>10493</v>
      </c>
    </row>
    <row r="4428" spans="1:6" x14ac:dyDescent="0.25">
      <c r="A4428" s="236" t="s">
        <v>10494</v>
      </c>
      <c r="B4428" s="236">
        <v>33070</v>
      </c>
      <c r="C4428" s="236" t="s">
        <v>10474</v>
      </c>
      <c r="D4428" s="236">
        <v>18</v>
      </c>
      <c r="E4428" s="236" t="s">
        <v>8337</v>
      </c>
      <c r="F4428" s="236" t="s">
        <v>10495</v>
      </c>
    </row>
    <row r="4429" spans="1:6" x14ac:dyDescent="0.25">
      <c r="A4429" s="236" t="s">
        <v>10496</v>
      </c>
      <c r="B4429" s="236">
        <v>33072</v>
      </c>
      <c r="C4429" s="236" t="s">
        <v>10474</v>
      </c>
      <c r="D4429" s="236">
        <v>18</v>
      </c>
      <c r="E4429" s="236" t="s">
        <v>8337</v>
      </c>
      <c r="F4429" s="236" t="s">
        <v>10495</v>
      </c>
    </row>
    <row r="4430" spans="1:6" x14ac:dyDescent="0.25">
      <c r="A4430" s="236" t="s">
        <v>10497</v>
      </c>
      <c r="B4430" s="236">
        <v>33076</v>
      </c>
      <c r="C4430" s="236" t="s">
        <v>10474</v>
      </c>
      <c r="D4430" s="236">
        <v>18</v>
      </c>
      <c r="E4430" s="236" t="s">
        <v>8337</v>
      </c>
      <c r="F4430" s="236" t="s">
        <v>10498</v>
      </c>
    </row>
    <row r="4431" spans="1:6" x14ac:dyDescent="0.25">
      <c r="A4431" s="236" t="s">
        <v>10499</v>
      </c>
      <c r="B4431" s="236">
        <v>33078</v>
      </c>
      <c r="C4431" s="236" t="s">
        <v>10474</v>
      </c>
      <c r="D4431" s="236">
        <v>18</v>
      </c>
      <c r="E4431" s="236" t="s">
        <v>8337</v>
      </c>
    </row>
    <row r="4432" spans="1:6" x14ac:dyDescent="0.25">
      <c r="A4432" s="236" t="s">
        <v>10500</v>
      </c>
      <c r="B4432" s="236">
        <v>33080</v>
      </c>
      <c r="C4432" s="236" t="s">
        <v>10474</v>
      </c>
      <c r="D4432" s="236">
        <v>18</v>
      </c>
      <c r="E4432" s="236" t="s">
        <v>8337</v>
      </c>
      <c r="F4432" s="236" t="s">
        <v>10501</v>
      </c>
    </row>
    <row r="4433" spans="1:6" x14ac:dyDescent="0.25">
      <c r="A4433" s="236" t="s">
        <v>10502</v>
      </c>
      <c r="B4433" s="236">
        <v>33082</v>
      </c>
      <c r="C4433" s="236" t="s">
        <v>10474</v>
      </c>
      <c r="D4433" s="236">
        <v>18</v>
      </c>
      <c r="E4433" s="236" t="s">
        <v>8337</v>
      </c>
    </row>
    <row r="4434" spans="1:6" x14ac:dyDescent="0.25">
      <c r="A4434" s="236" t="s">
        <v>10503</v>
      </c>
      <c r="B4434" s="236">
        <v>33086</v>
      </c>
      <c r="C4434" s="236" t="s">
        <v>10474</v>
      </c>
      <c r="D4434" s="236">
        <v>18</v>
      </c>
      <c r="E4434" s="236" t="s">
        <v>8337</v>
      </c>
      <c r="F4434" s="236" t="s">
        <v>10504</v>
      </c>
    </row>
    <row r="4435" spans="1:6" x14ac:dyDescent="0.25">
      <c r="A4435" s="236" t="s">
        <v>10505</v>
      </c>
      <c r="B4435" s="236">
        <v>33088</v>
      </c>
      <c r="C4435" s="236" t="s">
        <v>10474</v>
      </c>
      <c r="D4435" s="236">
        <v>18</v>
      </c>
      <c r="E4435" s="236" t="s">
        <v>8337</v>
      </c>
    </row>
    <row r="4436" spans="1:6" x14ac:dyDescent="0.25">
      <c r="A4436" s="236" t="s">
        <v>10506</v>
      </c>
      <c r="B4436" s="236">
        <v>33090</v>
      </c>
      <c r="C4436" s="236" t="s">
        <v>10474</v>
      </c>
      <c r="D4436" s="236">
        <v>18</v>
      </c>
      <c r="E4436" s="236" t="s">
        <v>8337</v>
      </c>
    </row>
    <row r="4437" spans="1:6" x14ac:dyDescent="0.25">
      <c r="A4437" s="236" t="s">
        <v>10507</v>
      </c>
      <c r="B4437" s="236">
        <v>33094</v>
      </c>
      <c r="C4437" s="236" t="s">
        <v>10474</v>
      </c>
      <c r="D4437" s="236">
        <v>18</v>
      </c>
      <c r="E4437" s="236" t="s">
        <v>8337</v>
      </c>
    </row>
    <row r="4438" spans="1:6" x14ac:dyDescent="0.25">
      <c r="A4438" s="236" t="s">
        <v>10508</v>
      </c>
      <c r="B4438" s="236">
        <v>33096</v>
      </c>
      <c r="C4438" s="236" t="s">
        <v>10474</v>
      </c>
      <c r="D4438" s="236">
        <v>18</v>
      </c>
      <c r="E4438" s="236" t="s">
        <v>8337</v>
      </c>
    </row>
    <row r="4439" spans="1:6" x14ac:dyDescent="0.25">
      <c r="A4439" s="236" t="s">
        <v>10509</v>
      </c>
      <c r="B4439" s="236">
        <v>33100</v>
      </c>
      <c r="C4439" s="236" t="s">
        <v>10474</v>
      </c>
      <c r="D4439" s="236">
        <v>18</v>
      </c>
      <c r="E4439" s="236" t="s">
        <v>8337</v>
      </c>
      <c r="F4439" s="236" t="s">
        <v>10510</v>
      </c>
    </row>
    <row r="4440" spans="1:6" x14ac:dyDescent="0.25">
      <c r="A4440" s="236" t="s">
        <v>10511</v>
      </c>
      <c r="B4440" s="236">
        <v>33169</v>
      </c>
      <c r="C4440" s="236" t="s">
        <v>10474</v>
      </c>
      <c r="D4440" s="236">
        <v>18</v>
      </c>
      <c r="E4440" s="236" t="s">
        <v>8337</v>
      </c>
    </row>
    <row r="4441" spans="1:6" x14ac:dyDescent="0.25">
      <c r="A4441" s="236" t="s">
        <v>10512</v>
      </c>
      <c r="B4441" s="236">
        <v>33150</v>
      </c>
      <c r="C4441" s="236" t="s">
        <v>10474</v>
      </c>
      <c r="D4441" s="236">
        <v>18</v>
      </c>
      <c r="E4441" s="236" t="s">
        <v>8337</v>
      </c>
    </row>
    <row r="4442" spans="1:6" x14ac:dyDescent="0.25">
      <c r="A4442" s="236" t="s">
        <v>10513</v>
      </c>
      <c r="B4442" s="236">
        <v>33166</v>
      </c>
      <c r="C4442" s="236" t="s">
        <v>10474</v>
      </c>
      <c r="D4442" s="236">
        <v>18</v>
      </c>
      <c r="E4442" s="236" t="s">
        <v>8337</v>
      </c>
    </row>
    <row r="4443" spans="1:6" x14ac:dyDescent="0.25">
      <c r="A4443" s="236" t="s">
        <v>10514</v>
      </c>
      <c r="B4443" s="236">
        <v>33128</v>
      </c>
      <c r="C4443" s="236" t="s">
        <v>10474</v>
      </c>
      <c r="D4443" s="236">
        <v>18</v>
      </c>
      <c r="E4443" s="236" t="s">
        <v>8337</v>
      </c>
    </row>
    <row r="4444" spans="1:6" x14ac:dyDescent="0.25">
      <c r="A4444" s="236" t="s">
        <v>10515</v>
      </c>
      <c r="B4444" s="236">
        <v>33130</v>
      </c>
      <c r="C4444" s="236" t="s">
        <v>10474</v>
      </c>
      <c r="D4444" s="236">
        <v>18</v>
      </c>
      <c r="E4444" s="236" t="s">
        <v>8337</v>
      </c>
    </row>
    <row r="4445" spans="1:6" x14ac:dyDescent="0.25">
      <c r="A4445" s="236" t="s">
        <v>10516</v>
      </c>
      <c r="B4445" s="236">
        <v>33136</v>
      </c>
      <c r="C4445" s="236" t="s">
        <v>10474</v>
      </c>
      <c r="D4445" s="236">
        <v>18</v>
      </c>
      <c r="E4445" s="236" t="s">
        <v>8337</v>
      </c>
    </row>
    <row r="4446" spans="1:6" x14ac:dyDescent="0.25">
      <c r="A4446" s="236" t="s">
        <v>10517</v>
      </c>
      <c r="B4446" s="236">
        <v>33146</v>
      </c>
      <c r="C4446" s="236" t="s">
        <v>10474</v>
      </c>
      <c r="D4446" s="236">
        <v>18</v>
      </c>
      <c r="E4446" s="236" t="s">
        <v>8337</v>
      </c>
    </row>
    <row r="4447" spans="1:6" x14ac:dyDescent="0.25">
      <c r="A4447" s="236" t="s">
        <v>10518</v>
      </c>
      <c r="B4447" s="236">
        <v>33104</v>
      </c>
      <c r="C4447" s="236" t="s">
        <v>10474</v>
      </c>
      <c r="D4447" s="236">
        <v>18</v>
      </c>
      <c r="E4447" s="236" t="s">
        <v>8337</v>
      </c>
    </row>
    <row r="4448" spans="1:6" x14ac:dyDescent="0.25">
      <c r="A4448" s="236" t="s">
        <v>10519</v>
      </c>
      <c r="B4448" s="236">
        <v>33106</v>
      </c>
      <c r="C4448" s="236" t="s">
        <v>10474</v>
      </c>
      <c r="D4448" s="236">
        <v>18</v>
      </c>
      <c r="E4448" s="236" t="s">
        <v>8337</v>
      </c>
    </row>
    <row r="4449" spans="1:6" x14ac:dyDescent="0.25">
      <c r="A4449" s="236" t="s">
        <v>10520</v>
      </c>
      <c r="B4449" s="236">
        <v>33112</v>
      </c>
      <c r="C4449" s="236" t="s">
        <v>10474</v>
      </c>
      <c r="D4449" s="236">
        <v>18</v>
      </c>
      <c r="E4449" s="236" t="s">
        <v>8337</v>
      </c>
    </row>
    <row r="4450" spans="1:6" x14ac:dyDescent="0.25">
      <c r="A4450" s="236" t="s">
        <v>10521</v>
      </c>
      <c r="B4450" s="236">
        <v>33114</v>
      </c>
      <c r="C4450" s="236" t="s">
        <v>10474</v>
      </c>
      <c r="D4450" s="236">
        <v>18</v>
      </c>
      <c r="E4450" s="236" t="s">
        <v>8337</v>
      </c>
    </row>
    <row r="4451" spans="1:6" x14ac:dyDescent="0.25">
      <c r="A4451" s="236" t="s">
        <v>10522</v>
      </c>
      <c r="B4451" s="236">
        <v>33118</v>
      </c>
      <c r="C4451" s="236" t="s">
        <v>10474</v>
      </c>
      <c r="D4451" s="236">
        <v>18</v>
      </c>
      <c r="E4451" s="236" t="s">
        <v>8337</v>
      </c>
    </row>
    <row r="4452" spans="1:6" x14ac:dyDescent="0.25">
      <c r="A4452" s="236" t="s">
        <v>10523</v>
      </c>
      <c r="B4452" s="236">
        <v>33124</v>
      </c>
      <c r="C4452" s="236" t="s">
        <v>10474</v>
      </c>
      <c r="D4452" s="236">
        <v>18</v>
      </c>
      <c r="E4452" s="236" t="s">
        <v>8337</v>
      </c>
    </row>
    <row r="4453" spans="1:6" x14ac:dyDescent="0.25">
      <c r="A4453" s="236" t="s">
        <v>10524</v>
      </c>
      <c r="B4453" s="236">
        <v>33173</v>
      </c>
      <c r="C4453" s="236" t="s">
        <v>10474</v>
      </c>
      <c r="D4453" s="236">
        <v>18</v>
      </c>
      <c r="E4453" s="236" t="s">
        <v>8337</v>
      </c>
    </row>
    <row r="4454" spans="1:6" x14ac:dyDescent="0.25">
      <c r="A4454" s="236" t="s">
        <v>10525</v>
      </c>
      <c r="B4454" s="236">
        <v>33177</v>
      </c>
      <c r="C4454" s="236" t="s">
        <v>10474</v>
      </c>
      <c r="D4454" s="236">
        <v>18</v>
      </c>
      <c r="E4454" s="236" t="s">
        <v>8337</v>
      </c>
      <c r="F4454" s="236" t="s">
        <v>8940</v>
      </c>
    </row>
    <row r="4455" spans="1:6" x14ac:dyDescent="0.25">
      <c r="A4455" s="236" t="s">
        <v>10526</v>
      </c>
      <c r="B4455" s="236">
        <v>33179</v>
      </c>
      <c r="C4455" s="236" t="s">
        <v>10474</v>
      </c>
      <c r="D4455" s="236">
        <v>18</v>
      </c>
      <c r="E4455" s="236" t="s">
        <v>8337</v>
      </c>
    </row>
    <row r="4456" spans="1:6" x14ac:dyDescent="0.25">
      <c r="A4456" s="236" t="s">
        <v>10527</v>
      </c>
      <c r="B4456" s="236">
        <v>33181</v>
      </c>
      <c r="C4456" s="236" t="s">
        <v>10474</v>
      </c>
      <c r="D4456" s="236">
        <v>18</v>
      </c>
      <c r="E4456" s="236" t="s">
        <v>8337</v>
      </c>
    </row>
    <row r="4457" spans="1:6" x14ac:dyDescent="0.25">
      <c r="A4457" s="236" t="s">
        <v>10528</v>
      </c>
      <c r="B4457" s="236">
        <v>33183</v>
      </c>
      <c r="C4457" s="236" t="s">
        <v>10474</v>
      </c>
      <c r="D4457" s="236">
        <v>18</v>
      </c>
      <c r="E4457" s="236" t="s">
        <v>8337</v>
      </c>
    </row>
    <row r="4458" spans="1:6" x14ac:dyDescent="0.25">
      <c r="A4458" s="236" t="s">
        <v>10529</v>
      </c>
      <c r="B4458" s="236">
        <v>33185</v>
      </c>
      <c r="C4458" s="236" t="s">
        <v>10474</v>
      </c>
      <c r="D4458" s="236">
        <v>18</v>
      </c>
      <c r="E4458" s="236" t="s">
        <v>8337</v>
      </c>
    </row>
    <row r="4459" spans="1:6" x14ac:dyDescent="0.25">
      <c r="A4459" s="236" t="s">
        <v>10530</v>
      </c>
      <c r="B4459" s="236">
        <v>33189</v>
      </c>
      <c r="C4459" s="236" t="s">
        <v>10474</v>
      </c>
      <c r="D4459" s="236">
        <v>18</v>
      </c>
      <c r="E4459" s="236" t="s">
        <v>8337</v>
      </c>
    </row>
    <row r="4460" spans="1:6" x14ac:dyDescent="0.25">
      <c r="A4460" s="236" t="s">
        <v>10531</v>
      </c>
      <c r="B4460" s="236">
        <v>33193</v>
      </c>
      <c r="C4460" s="236" t="s">
        <v>10474</v>
      </c>
      <c r="D4460" s="236">
        <v>18</v>
      </c>
      <c r="E4460" s="236" t="s">
        <v>8337</v>
      </c>
    </row>
    <row r="4461" spans="1:6" x14ac:dyDescent="0.25">
      <c r="A4461" s="236" t="s">
        <v>10532</v>
      </c>
      <c r="B4461" s="236">
        <v>33201</v>
      </c>
      <c r="C4461" s="236" t="s">
        <v>10474</v>
      </c>
      <c r="D4461" s="236">
        <v>18</v>
      </c>
      <c r="E4461" s="236" t="s">
        <v>8337</v>
      </c>
    </row>
    <row r="4462" spans="1:6" x14ac:dyDescent="0.25">
      <c r="A4462" s="236" t="s">
        <v>10533</v>
      </c>
      <c r="B4462" s="236">
        <v>33203</v>
      </c>
      <c r="C4462" s="236" t="s">
        <v>10474</v>
      </c>
      <c r="D4462" s="236">
        <v>18</v>
      </c>
      <c r="E4462" s="236" t="s">
        <v>8337</v>
      </c>
    </row>
    <row r="4463" spans="1:6" x14ac:dyDescent="0.25">
      <c r="A4463" s="236" t="s">
        <v>10534</v>
      </c>
      <c r="B4463" s="236">
        <v>33205</v>
      </c>
      <c r="C4463" s="236" t="s">
        <v>10474</v>
      </c>
      <c r="D4463" s="236">
        <v>18</v>
      </c>
      <c r="E4463" s="236" t="s">
        <v>8337</v>
      </c>
    </row>
    <row r="4464" spans="1:6" x14ac:dyDescent="0.25">
      <c r="A4464" s="236" t="s">
        <v>10535</v>
      </c>
      <c r="B4464" s="236">
        <v>33208</v>
      </c>
      <c r="C4464" s="236" t="s">
        <v>10474</v>
      </c>
      <c r="D4464" s="236">
        <v>18</v>
      </c>
      <c r="E4464" s="236" t="s">
        <v>8337</v>
      </c>
    </row>
    <row r="4465" spans="1:6" x14ac:dyDescent="0.25">
      <c r="A4465" s="236" t="s">
        <v>10536</v>
      </c>
      <c r="B4465" s="236">
        <v>33214</v>
      </c>
      <c r="C4465" s="236" t="s">
        <v>10474</v>
      </c>
      <c r="D4465" s="236">
        <v>18</v>
      </c>
      <c r="E4465" s="236" t="s">
        <v>8337</v>
      </c>
    </row>
    <row r="4466" spans="1:6" x14ac:dyDescent="0.25">
      <c r="A4466" s="236" t="s">
        <v>10537</v>
      </c>
      <c r="B4466" s="236">
        <v>33224</v>
      </c>
      <c r="C4466" s="236" t="s">
        <v>10474</v>
      </c>
      <c r="D4466" s="236">
        <v>18</v>
      </c>
      <c r="E4466" s="236" t="s">
        <v>8337</v>
      </c>
    </row>
    <row r="4467" spans="1:6" x14ac:dyDescent="0.25">
      <c r="A4467" s="236" t="s">
        <v>10538</v>
      </c>
      <c r="B4467" s="236">
        <v>33226</v>
      </c>
      <c r="C4467" s="236" t="s">
        <v>10474</v>
      </c>
      <c r="D4467" s="236">
        <v>18</v>
      </c>
      <c r="E4467" s="236" t="s">
        <v>8337</v>
      </c>
      <c r="F4467" s="236" t="s">
        <v>8575</v>
      </c>
    </row>
    <row r="4468" spans="1:6" x14ac:dyDescent="0.25">
      <c r="A4468" s="236" t="s">
        <v>10539</v>
      </c>
      <c r="B4468" s="236">
        <v>33230</v>
      </c>
      <c r="C4468" s="236" t="s">
        <v>10474</v>
      </c>
      <c r="D4468" s="236">
        <v>18</v>
      </c>
      <c r="E4468" s="236" t="s">
        <v>8337</v>
      </c>
      <c r="F4468" s="236" t="s">
        <v>8575</v>
      </c>
    </row>
    <row r="4469" spans="1:6" x14ac:dyDescent="0.25">
      <c r="A4469" s="236" t="s">
        <v>10540</v>
      </c>
      <c r="B4469" s="236">
        <v>33234</v>
      </c>
      <c r="C4469" s="236" t="s">
        <v>10474</v>
      </c>
      <c r="D4469" s="236">
        <v>18</v>
      </c>
      <c r="E4469" s="236" t="s">
        <v>8337</v>
      </c>
      <c r="F4469" s="236" t="s">
        <v>8668</v>
      </c>
    </row>
    <row r="4470" spans="1:6" x14ac:dyDescent="0.25">
      <c r="A4470" s="236" t="s">
        <v>10541</v>
      </c>
      <c r="B4470" s="236">
        <v>33236</v>
      </c>
      <c r="C4470" s="236" t="s">
        <v>10474</v>
      </c>
      <c r="D4470" s="236">
        <v>18</v>
      </c>
      <c r="E4470" s="236" t="s">
        <v>8337</v>
      </c>
    </row>
    <row r="4471" spans="1:6" x14ac:dyDescent="0.25">
      <c r="A4471" s="236" t="s">
        <v>10542</v>
      </c>
      <c r="B4471" s="236">
        <v>33238</v>
      </c>
      <c r="C4471" s="236" t="s">
        <v>10474</v>
      </c>
      <c r="D4471" s="236">
        <v>18</v>
      </c>
      <c r="E4471" s="236" t="s">
        <v>8337</v>
      </c>
    </row>
    <row r="4472" spans="1:6" x14ac:dyDescent="0.25">
      <c r="A4472" s="236" t="s">
        <v>10543</v>
      </c>
      <c r="B4472" s="236">
        <v>33240</v>
      </c>
      <c r="C4472" s="236" t="s">
        <v>10474</v>
      </c>
      <c r="D4472" s="236">
        <v>18</v>
      </c>
      <c r="E4472" s="236" t="s">
        <v>8337</v>
      </c>
      <c r="F4472" s="236" t="s">
        <v>9174</v>
      </c>
    </row>
    <row r="4473" spans="1:6" x14ac:dyDescent="0.25">
      <c r="A4473" s="236" t="s">
        <v>10544</v>
      </c>
      <c r="B4473" s="236">
        <v>33244</v>
      </c>
      <c r="C4473" s="236" t="s">
        <v>10474</v>
      </c>
      <c r="D4473" s="236">
        <v>18</v>
      </c>
      <c r="E4473" s="236" t="s">
        <v>8337</v>
      </c>
    </row>
    <row r="4474" spans="1:6" x14ac:dyDescent="0.25">
      <c r="A4474" s="236" t="s">
        <v>10545</v>
      </c>
      <c r="B4474" s="236">
        <v>33248</v>
      </c>
      <c r="C4474" s="236" t="s">
        <v>10474</v>
      </c>
      <c r="D4474" s="236">
        <v>18</v>
      </c>
      <c r="E4474" s="236" t="s">
        <v>8337</v>
      </c>
      <c r="F4474" s="236" t="s">
        <v>8575</v>
      </c>
    </row>
    <row r="4475" spans="1:6" x14ac:dyDescent="0.25">
      <c r="A4475" s="236" t="s">
        <v>10546</v>
      </c>
      <c r="B4475" s="236">
        <v>33254</v>
      </c>
      <c r="C4475" s="236" t="s">
        <v>10474</v>
      </c>
      <c r="D4475" s="236">
        <v>18</v>
      </c>
      <c r="E4475" s="236" t="s">
        <v>8337</v>
      </c>
      <c r="F4475" s="236" t="s">
        <v>9194</v>
      </c>
    </row>
    <row r="4476" spans="1:6" x14ac:dyDescent="0.25">
      <c r="A4476" s="236" t="s">
        <v>10547</v>
      </c>
      <c r="B4476" s="236">
        <v>33268</v>
      </c>
      <c r="C4476" s="236" t="s">
        <v>10474</v>
      </c>
      <c r="D4476" s="236">
        <v>18</v>
      </c>
      <c r="E4476" s="236" t="s">
        <v>8337</v>
      </c>
    </row>
    <row r="4477" spans="1:6" x14ac:dyDescent="0.25">
      <c r="A4477" s="236" t="s">
        <v>10548</v>
      </c>
      <c r="B4477" s="236">
        <v>33270</v>
      </c>
      <c r="C4477" s="236" t="s">
        <v>10474</v>
      </c>
      <c r="D4477" s="236">
        <v>18</v>
      </c>
      <c r="E4477" s="236" t="s">
        <v>8337</v>
      </c>
    </row>
    <row r="4478" spans="1:6" x14ac:dyDescent="0.25">
      <c r="A4478" s="236" t="s">
        <v>10549</v>
      </c>
      <c r="B4478" s="236">
        <v>33274</v>
      </c>
      <c r="C4478" s="236" t="s">
        <v>10474</v>
      </c>
      <c r="D4478" s="236">
        <v>18</v>
      </c>
      <c r="E4478" s="236" t="s">
        <v>8337</v>
      </c>
    </row>
    <row r="4479" spans="1:6" x14ac:dyDescent="0.25">
      <c r="A4479" s="236" t="s">
        <v>10550</v>
      </c>
      <c r="B4479" s="236">
        <v>33278</v>
      </c>
      <c r="C4479" s="236" t="s">
        <v>10474</v>
      </c>
      <c r="D4479" s="236">
        <v>18</v>
      </c>
      <c r="E4479" s="236" t="s">
        <v>8337</v>
      </c>
    </row>
    <row r="4480" spans="1:6" x14ac:dyDescent="0.25">
      <c r="A4480" s="236" t="s">
        <v>10551</v>
      </c>
      <c r="B4480" s="236">
        <v>33280</v>
      </c>
      <c r="C4480" s="236" t="s">
        <v>10474</v>
      </c>
      <c r="D4480" s="236">
        <v>18</v>
      </c>
      <c r="E4480" s="236" t="s">
        <v>8337</v>
      </c>
      <c r="F4480" s="236" t="s">
        <v>9194</v>
      </c>
    </row>
    <row r="4481" spans="1:6" x14ac:dyDescent="0.25">
      <c r="A4481" s="236" t="s">
        <v>10552</v>
      </c>
      <c r="B4481" s="236">
        <v>33286</v>
      </c>
      <c r="C4481" s="236" t="s">
        <v>10474</v>
      </c>
      <c r="D4481" s="236">
        <v>18</v>
      </c>
      <c r="E4481" s="236" t="s">
        <v>8337</v>
      </c>
      <c r="F4481" s="236" t="s">
        <v>10553</v>
      </c>
    </row>
    <row r="4482" spans="1:6" x14ac:dyDescent="0.25">
      <c r="A4482" s="236" t="s">
        <v>10554</v>
      </c>
      <c r="B4482" s="236">
        <v>33288</v>
      </c>
      <c r="C4482" s="236" t="s">
        <v>10474</v>
      </c>
      <c r="D4482" s="236">
        <v>18</v>
      </c>
      <c r="E4482" s="236" t="s">
        <v>8337</v>
      </c>
    </row>
    <row r="4483" spans="1:6" x14ac:dyDescent="0.25">
      <c r="A4483" s="236" t="s">
        <v>10555</v>
      </c>
      <c r="B4483" s="236">
        <v>33290</v>
      </c>
      <c r="C4483" s="236" t="s">
        <v>10474</v>
      </c>
      <c r="D4483" s="236">
        <v>18</v>
      </c>
      <c r="E4483" s="236" t="s">
        <v>8337</v>
      </c>
      <c r="F4483" s="236" t="s">
        <v>10556</v>
      </c>
    </row>
    <row r="4484" spans="1:6" x14ac:dyDescent="0.25">
      <c r="A4484" s="236" t="s">
        <v>10557</v>
      </c>
      <c r="B4484" s="236">
        <v>34263</v>
      </c>
      <c r="C4484" s="236" t="s">
        <v>10474</v>
      </c>
      <c r="D4484" s="236">
        <v>18</v>
      </c>
      <c r="E4484" s="236" t="s">
        <v>8337</v>
      </c>
      <c r="F4484" s="236" t="s">
        <v>10558</v>
      </c>
    </row>
    <row r="4485" spans="1:6" x14ac:dyDescent="0.25">
      <c r="A4485" s="236" t="s">
        <v>10559</v>
      </c>
      <c r="B4485" s="236">
        <v>11202</v>
      </c>
      <c r="C4485" s="236" t="s">
        <v>1685</v>
      </c>
      <c r="D4485" s="236">
        <v>18</v>
      </c>
      <c r="E4485" s="236" t="s">
        <v>8337</v>
      </c>
      <c r="F4485" s="236" t="s">
        <v>10560</v>
      </c>
    </row>
    <row r="4486" spans="1:6" x14ac:dyDescent="0.25">
      <c r="A4486" s="236" t="s">
        <v>10561</v>
      </c>
      <c r="B4486" s="236">
        <v>33098</v>
      </c>
      <c r="C4486" s="236" t="s">
        <v>10562</v>
      </c>
      <c r="D4486" s="236">
        <v>18</v>
      </c>
      <c r="E4486" s="236" t="s">
        <v>8337</v>
      </c>
      <c r="F4486" s="236" t="s">
        <v>10563</v>
      </c>
    </row>
    <row r="4487" spans="1:6" x14ac:dyDescent="0.25">
      <c r="A4487" s="236" t="s">
        <v>10564</v>
      </c>
      <c r="B4487" s="236">
        <v>30528</v>
      </c>
      <c r="C4487" s="236" t="s">
        <v>10565</v>
      </c>
      <c r="D4487" s="236">
        <v>18</v>
      </c>
      <c r="E4487" s="236" t="s">
        <v>8337</v>
      </c>
      <c r="F4487" s="236" t="s">
        <v>8674</v>
      </c>
    </row>
    <row r="4488" spans="1:6" x14ac:dyDescent="0.25">
      <c r="A4488" s="236" t="s">
        <v>10566</v>
      </c>
      <c r="B4488" s="236">
        <v>33110</v>
      </c>
      <c r="C4488" s="236" t="s">
        <v>10567</v>
      </c>
      <c r="D4488" s="236">
        <v>18</v>
      </c>
      <c r="E4488" s="236" t="s">
        <v>8337</v>
      </c>
    </row>
    <row r="4489" spans="1:6" x14ac:dyDescent="0.25">
      <c r="A4489" s="236" t="s">
        <v>10568</v>
      </c>
      <c r="B4489" s="236">
        <v>29604</v>
      </c>
      <c r="C4489" s="236" t="s">
        <v>10569</v>
      </c>
      <c r="D4489" s="236">
        <v>18</v>
      </c>
      <c r="E4489" s="236" t="s">
        <v>8337</v>
      </c>
    </row>
    <row r="4490" spans="1:6" x14ac:dyDescent="0.25">
      <c r="A4490" s="236" t="s">
        <v>10570</v>
      </c>
      <c r="B4490" s="236">
        <v>36694</v>
      </c>
      <c r="C4490" s="236" t="s">
        <v>10571</v>
      </c>
      <c r="D4490" s="236">
        <v>18</v>
      </c>
      <c r="E4490" s="236" t="s">
        <v>8337</v>
      </c>
    </row>
    <row r="4491" spans="1:6" x14ac:dyDescent="0.25">
      <c r="A4491" s="236" t="s">
        <v>10572</v>
      </c>
      <c r="B4491" s="236">
        <v>11010</v>
      </c>
      <c r="C4491" s="236" t="s">
        <v>10573</v>
      </c>
      <c r="D4491" s="236">
        <v>18</v>
      </c>
      <c r="E4491" s="236" t="s">
        <v>8337</v>
      </c>
    </row>
    <row r="4492" spans="1:6" x14ac:dyDescent="0.25">
      <c r="A4492" s="236" t="s">
        <v>10574</v>
      </c>
      <c r="B4492" s="236">
        <v>28558</v>
      </c>
      <c r="C4492" s="236" t="s">
        <v>10575</v>
      </c>
      <c r="D4492" s="236">
        <v>18</v>
      </c>
      <c r="E4492" s="236" t="s">
        <v>8337</v>
      </c>
    </row>
    <row r="4493" spans="1:6" x14ac:dyDescent="0.25">
      <c r="A4493" s="236" t="s">
        <v>10576</v>
      </c>
      <c r="B4493" s="236">
        <v>35089</v>
      </c>
      <c r="C4493" s="236" t="s">
        <v>10577</v>
      </c>
      <c r="D4493" s="236">
        <v>18</v>
      </c>
      <c r="E4493" s="236" t="s">
        <v>8337</v>
      </c>
    </row>
    <row r="4494" spans="1:6" x14ac:dyDescent="0.25">
      <c r="A4494" s="236" t="s">
        <v>10578</v>
      </c>
      <c r="B4494" s="236">
        <v>30327</v>
      </c>
      <c r="C4494" s="236" t="s">
        <v>10579</v>
      </c>
      <c r="D4494" s="236">
        <v>18</v>
      </c>
      <c r="E4494" s="236" t="s">
        <v>8337</v>
      </c>
    </row>
    <row r="4495" spans="1:6" x14ac:dyDescent="0.25">
      <c r="A4495" s="236" t="s">
        <v>10580</v>
      </c>
      <c r="B4495" s="236">
        <v>30359</v>
      </c>
      <c r="C4495" s="236" t="s">
        <v>10581</v>
      </c>
      <c r="D4495" s="236">
        <v>18</v>
      </c>
      <c r="E4495" s="236" t="s">
        <v>8337</v>
      </c>
    </row>
    <row r="4496" spans="1:6" x14ac:dyDescent="0.25">
      <c r="A4496" s="236" t="s">
        <v>10582</v>
      </c>
      <c r="B4496" s="236">
        <v>29895</v>
      </c>
      <c r="C4496" s="236" t="s">
        <v>10583</v>
      </c>
      <c r="D4496" s="236">
        <v>18</v>
      </c>
      <c r="E4496" s="236" t="s">
        <v>8337</v>
      </c>
    </row>
    <row r="4497" spans="1:5" x14ac:dyDescent="0.25">
      <c r="A4497" s="236" t="s">
        <v>10584</v>
      </c>
      <c r="B4497" s="236">
        <v>28968</v>
      </c>
      <c r="C4497" s="236" t="s">
        <v>10583</v>
      </c>
      <c r="D4497" s="236">
        <v>18</v>
      </c>
      <c r="E4497" s="236" t="s">
        <v>8337</v>
      </c>
    </row>
    <row r="4498" spans="1:5" x14ac:dyDescent="0.25">
      <c r="A4498" s="236" t="s">
        <v>10585</v>
      </c>
      <c r="B4498" s="236">
        <v>33434</v>
      </c>
      <c r="C4498" s="236" t="s">
        <v>10583</v>
      </c>
      <c r="D4498" s="236">
        <v>18</v>
      </c>
      <c r="E4498" s="236" t="s">
        <v>8337</v>
      </c>
    </row>
    <row r="4499" spans="1:5" x14ac:dyDescent="0.25">
      <c r="A4499" s="236" t="s">
        <v>10586</v>
      </c>
      <c r="B4499" s="236">
        <v>34976</v>
      </c>
      <c r="C4499" s="236" t="s">
        <v>10583</v>
      </c>
      <c r="D4499" s="236">
        <v>18</v>
      </c>
      <c r="E4499" s="236" t="s">
        <v>8337</v>
      </c>
    </row>
    <row r="4500" spans="1:5" x14ac:dyDescent="0.25">
      <c r="A4500" s="236" t="s">
        <v>10587</v>
      </c>
      <c r="B4500" s="236">
        <v>34635</v>
      </c>
      <c r="C4500" s="236" t="s">
        <v>10583</v>
      </c>
      <c r="D4500" s="236">
        <v>18</v>
      </c>
      <c r="E4500" s="236" t="s">
        <v>8337</v>
      </c>
    </row>
    <row r="4501" spans="1:5" x14ac:dyDescent="0.25">
      <c r="A4501" s="236" t="s">
        <v>10588</v>
      </c>
      <c r="B4501" s="236">
        <v>34300</v>
      </c>
      <c r="C4501" s="236" t="s">
        <v>10583</v>
      </c>
      <c r="D4501" s="236">
        <v>18</v>
      </c>
      <c r="E4501" s="236" t="s">
        <v>8337</v>
      </c>
    </row>
    <row r="4502" spans="1:5" x14ac:dyDescent="0.25">
      <c r="A4502" s="236" t="s">
        <v>10589</v>
      </c>
      <c r="B4502" s="236">
        <v>34294</v>
      </c>
      <c r="C4502" s="236" t="s">
        <v>10583</v>
      </c>
      <c r="D4502" s="236">
        <v>18</v>
      </c>
      <c r="E4502" s="236" t="s">
        <v>8337</v>
      </c>
    </row>
    <row r="4503" spans="1:5" x14ac:dyDescent="0.25">
      <c r="A4503" s="236" t="s">
        <v>10590</v>
      </c>
      <c r="B4503" s="236">
        <v>34140</v>
      </c>
      <c r="C4503" s="236" t="s">
        <v>10583</v>
      </c>
      <c r="D4503" s="236">
        <v>18</v>
      </c>
      <c r="E4503" s="236" t="s">
        <v>8337</v>
      </c>
    </row>
    <row r="4504" spans="1:5" x14ac:dyDescent="0.25">
      <c r="A4504" s="236" t="s">
        <v>10591</v>
      </c>
      <c r="B4504" s="236">
        <v>33592</v>
      </c>
      <c r="C4504" s="236" t="s">
        <v>10583</v>
      </c>
      <c r="D4504" s="236">
        <v>18</v>
      </c>
      <c r="E4504" s="236" t="s">
        <v>8337</v>
      </c>
    </row>
    <row r="4505" spans="1:5" x14ac:dyDescent="0.25">
      <c r="A4505" s="236" t="s">
        <v>10592</v>
      </c>
      <c r="B4505" s="236">
        <v>33590</v>
      </c>
      <c r="C4505" s="236" t="s">
        <v>10583</v>
      </c>
      <c r="D4505" s="236">
        <v>18</v>
      </c>
      <c r="E4505" s="236" t="s">
        <v>8337</v>
      </c>
    </row>
    <row r="4506" spans="1:5" x14ac:dyDescent="0.25">
      <c r="A4506" s="236" t="s">
        <v>10593</v>
      </c>
      <c r="B4506" s="236">
        <v>36513</v>
      </c>
      <c r="C4506" s="236" t="s">
        <v>10583</v>
      </c>
      <c r="D4506" s="236">
        <v>18</v>
      </c>
      <c r="E4506" s="236" t="s">
        <v>8337</v>
      </c>
    </row>
    <row r="4507" spans="1:5" x14ac:dyDescent="0.25">
      <c r="A4507" s="236" t="s">
        <v>10594</v>
      </c>
      <c r="B4507" s="236">
        <v>10448</v>
      </c>
      <c r="C4507" s="236" t="s">
        <v>10595</v>
      </c>
      <c r="D4507" s="236">
        <v>18</v>
      </c>
      <c r="E4507" s="236" t="s">
        <v>8337</v>
      </c>
    </row>
    <row r="4508" spans="1:5" x14ac:dyDescent="0.25">
      <c r="A4508" s="236" t="s">
        <v>10596</v>
      </c>
      <c r="B4508" s="236">
        <v>30325</v>
      </c>
      <c r="C4508" s="236" t="s">
        <v>10597</v>
      </c>
      <c r="D4508" s="236">
        <v>18</v>
      </c>
      <c r="E4508" s="236" t="s">
        <v>8337</v>
      </c>
    </row>
    <row r="4509" spans="1:5" x14ac:dyDescent="0.25">
      <c r="A4509" s="236" t="s">
        <v>10598</v>
      </c>
      <c r="B4509" s="236">
        <v>29561</v>
      </c>
      <c r="C4509" s="236" t="s">
        <v>10599</v>
      </c>
      <c r="D4509" s="236">
        <v>18</v>
      </c>
      <c r="E4509" s="236" t="s">
        <v>8337</v>
      </c>
    </row>
    <row r="4510" spans="1:5" x14ac:dyDescent="0.25">
      <c r="A4510" s="236" t="s">
        <v>10600</v>
      </c>
      <c r="B4510" s="236">
        <v>36951</v>
      </c>
      <c r="C4510" s="236" t="s">
        <v>10601</v>
      </c>
      <c r="D4510" s="236">
        <v>18</v>
      </c>
      <c r="E4510" s="236" t="s">
        <v>8337</v>
      </c>
    </row>
    <row r="4511" spans="1:5" x14ac:dyDescent="0.25">
      <c r="A4511" s="236" t="s">
        <v>10602</v>
      </c>
      <c r="B4511" s="236">
        <v>30052</v>
      </c>
      <c r="C4511" s="236" t="s">
        <v>10603</v>
      </c>
      <c r="D4511" s="236">
        <v>18</v>
      </c>
      <c r="E4511" s="236" t="s">
        <v>8337</v>
      </c>
    </row>
    <row r="4512" spans="1:5" x14ac:dyDescent="0.25">
      <c r="A4512" s="236" t="s">
        <v>10604</v>
      </c>
      <c r="B4512" s="236">
        <v>32431</v>
      </c>
      <c r="C4512" s="236" t="s">
        <v>10605</v>
      </c>
      <c r="D4512" s="236">
        <v>18</v>
      </c>
      <c r="E4512" s="236" t="s">
        <v>8337</v>
      </c>
    </row>
    <row r="4513" spans="1:6" x14ac:dyDescent="0.25">
      <c r="A4513" s="236" t="s">
        <v>10606</v>
      </c>
      <c r="B4513" s="236">
        <v>36760</v>
      </c>
      <c r="C4513" s="236" t="s">
        <v>10607</v>
      </c>
      <c r="D4513" s="236">
        <v>18</v>
      </c>
      <c r="E4513" s="236" t="s">
        <v>8337</v>
      </c>
    </row>
    <row r="4514" spans="1:6" x14ac:dyDescent="0.25">
      <c r="A4514" s="236" t="s">
        <v>10608</v>
      </c>
      <c r="B4514" s="236">
        <v>33633</v>
      </c>
      <c r="C4514" s="236" t="s">
        <v>10609</v>
      </c>
      <c r="D4514" s="236">
        <v>18</v>
      </c>
      <c r="E4514" s="236" t="s">
        <v>8337</v>
      </c>
      <c r="F4514" s="236" t="s">
        <v>10610</v>
      </c>
    </row>
    <row r="4515" spans="1:6" x14ac:dyDescent="0.25">
      <c r="A4515" s="236" t="s">
        <v>10611</v>
      </c>
      <c r="B4515" s="236">
        <v>10946</v>
      </c>
      <c r="C4515" s="236" t="s">
        <v>10612</v>
      </c>
      <c r="D4515" s="236">
        <v>18</v>
      </c>
      <c r="E4515" s="236" t="s">
        <v>8337</v>
      </c>
      <c r="F4515" s="236" t="s">
        <v>10613</v>
      </c>
    </row>
    <row r="4516" spans="1:6" x14ac:dyDescent="0.25">
      <c r="A4516" s="236" t="s">
        <v>10614</v>
      </c>
      <c r="B4516" s="236">
        <v>33108</v>
      </c>
      <c r="C4516" s="236" t="s">
        <v>10615</v>
      </c>
      <c r="D4516" s="236">
        <v>18</v>
      </c>
      <c r="E4516" s="236" t="s">
        <v>8337</v>
      </c>
    </row>
    <row r="4517" spans="1:6" x14ac:dyDescent="0.25">
      <c r="A4517" s="236" t="s">
        <v>10616</v>
      </c>
      <c r="B4517" s="236">
        <v>33168</v>
      </c>
      <c r="C4517" s="236" t="s">
        <v>10615</v>
      </c>
      <c r="D4517" s="236">
        <v>18</v>
      </c>
      <c r="E4517" s="236" t="s">
        <v>8337</v>
      </c>
    </row>
    <row r="4518" spans="1:6" x14ac:dyDescent="0.25">
      <c r="A4518" s="236" t="s">
        <v>10617</v>
      </c>
      <c r="B4518" s="236">
        <v>34477</v>
      </c>
      <c r="C4518" s="236" t="s">
        <v>10615</v>
      </c>
      <c r="D4518" s="236">
        <v>18</v>
      </c>
      <c r="E4518" s="236" t="s">
        <v>8337</v>
      </c>
    </row>
    <row r="4519" spans="1:6" x14ac:dyDescent="0.25">
      <c r="A4519" s="236" t="s">
        <v>10618</v>
      </c>
      <c r="B4519" s="236">
        <v>38166</v>
      </c>
      <c r="C4519" s="236" t="s">
        <v>10615</v>
      </c>
      <c r="D4519" s="236">
        <v>18</v>
      </c>
      <c r="E4519" s="236" t="s">
        <v>8337</v>
      </c>
    </row>
    <row r="4520" spans="1:6" x14ac:dyDescent="0.25">
      <c r="A4520" s="236" t="s">
        <v>10619</v>
      </c>
      <c r="B4520" s="236">
        <v>38168</v>
      </c>
      <c r="C4520" s="236" t="s">
        <v>10615</v>
      </c>
      <c r="D4520" s="236">
        <v>18</v>
      </c>
      <c r="E4520" s="236" t="s">
        <v>8337</v>
      </c>
    </row>
    <row r="4521" spans="1:6" x14ac:dyDescent="0.25">
      <c r="A4521" s="236" t="s">
        <v>10620</v>
      </c>
      <c r="B4521" s="236">
        <v>31596</v>
      </c>
      <c r="C4521" s="236" t="s">
        <v>10621</v>
      </c>
      <c r="D4521" s="236">
        <v>18</v>
      </c>
      <c r="E4521" s="236" t="s">
        <v>8337</v>
      </c>
    </row>
    <row r="4522" spans="1:6" x14ac:dyDescent="0.25">
      <c r="A4522" s="236" t="s">
        <v>10622</v>
      </c>
      <c r="B4522" s="236">
        <v>32736</v>
      </c>
      <c r="C4522" s="236" t="s">
        <v>10623</v>
      </c>
      <c r="D4522" s="236">
        <v>18</v>
      </c>
      <c r="E4522" s="236" t="s">
        <v>8337</v>
      </c>
    </row>
    <row r="4523" spans="1:6" x14ac:dyDescent="0.25">
      <c r="A4523" s="236" t="s">
        <v>10624</v>
      </c>
      <c r="B4523" s="236">
        <v>33853</v>
      </c>
      <c r="C4523" s="236" t="s">
        <v>10625</v>
      </c>
      <c r="D4523" s="236">
        <v>18</v>
      </c>
      <c r="E4523" s="236" t="s">
        <v>8337</v>
      </c>
    </row>
    <row r="4524" spans="1:6" x14ac:dyDescent="0.25">
      <c r="A4524" s="236" t="s">
        <v>10626</v>
      </c>
      <c r="B4524" s="236">
        <v>29344</v>
      </c>
      <c r="C4524" s="236" t="s">
        <v>10627</v>
      </c>
      <c r="D4524" s="236">
        <v>18</v>
      </c>
      <c r="E4524" s="236" t="s">
        <v>8337</v>
      </c>
    </row>
    <row r="4525" spans="1:6" x14ac:dyDescent="0.25">
      <c r="A4525" s="236" t="s">
        <v>10628</v>
      </c>
      <c r="B4525" s="236">
        <v>37085</v>
      </c>
      <c r="C4525" s="236" t="s">
        <v>10629</v>
      </c>
      <c r="D4525" s="236">
        <v>18</v>
      </c>
      <c r="E4525" s="236" t="s">
        <v>8337</v>
      </c>
    </row>
    <row r="4526" spans="1:6" x14ac:dyDescent="0.25">
      <c r="A4526" s="236" t="s">
        <v>10630</v>
      </c>
      <c r="B4526" s="236">
        <v>34500</v>
      </c>
      <c r="C4526" s="236" t="s">
        <v>10631</v>
      </c>
      <c r="D4526" s="236">
        <v>18</v>
      </c>
      <c r="E4526" s="236" t="s">
        <v>8337</v>
      </c>
    </row>
    <row r="4527" spans="1:6" x14ac:dyDescent="0.25">
      <c r="A4527" s="236" t="s">
        <v>10632</v>
      </c>
      <c r="B4527" s="236">
        <v>36755</v>
      </c>
      <c r="C4527" s="236" t="s">
        <v>10633</v>
      </c>
      <c r="D4527" s="236">
        <v>18</v>
      </c>
      <c r="E4527" s="236" t="s">
        <v>8337</v>
      </c>
    </row>
    <row r="4528" spans="1:6" x14ac:dyDescent="0.25">
      <c r="A4528" s="236" t="s">
        <v>10634</v>
      </c>
      <c r="B4528" s="236">
        <v>33546</v>
      </c>
      <c r="C4528" s="236" t="s">
        <v>10635</v>
      </c>
      <c r="D4528" s="236">
        <v>18</v>
      </c>
      <c r="E4528" s="236" t="s">
        <v>8337</v>
      </c>
    </row>
    <row r="4529" spans="1:6" x14ac:dyDescent="0.25">
      <c r="A4529" s="236" t="s">
        <v>10636</v>
      </c>
      <c r="B4529" s="236">
        <v>10995</v>
      </c>
      <c r="C4529" s="236" t="s">
        <v>10635</v>
      </c>
      <c r="D4529" s="236">
        <v>18</v>
      </c>
      <c r="E4529" s="236" t="s">
        <v>8337</v>
      </c>
    </row>
    <row r="4530" spans="1:6" x14ac:dyDescent="0.25">
      <c r="A4530" s="236" t="s">
        <v>10637</v>
      </c>
      <c r="B4530" s="236">
        <v>11050</v>
      </c>
      <c r="C4530" s="236" t="s">
        <v>10635</v>
      </c>
      <c r="D4530" s="236">
        <v>18</v>
      </c>
      <c r="E4530" s="236" t="s">
        <v>8337</v>
      </c>
    </row>
    <row r="4531" spans="1:6" x14ac:dyDescent="0.25">
      <c r="A4531" s="236" t="s">
        <v>10638</v>
      </c>
      <c r="B4531" s="236">
        <v>11061</v>
      </c>
      <c r="C4531" s="236" t="s">
        <v>10635</v>
      </c>
      <c r="D4531" s="236">
        <v>18</v>
      </c>
      <c r="E4531" s="236" t="s">
        <v>8337</v>
      </c>
      <c r="F4531" s="236" t="s">
        <v>10639</v>
      </c>
    </row>
    <row r="4532" spans="1:6" x14ac:dyDescent="0.25">
      <c r="A4532" s="236" t="s">
        <v>10640</v>
      </c>
      <c r="B4532" s="236">
        <v>11064</v>
      </c>
      <c r="C4532" s="236" t="s">
        <v>10635</v>
      </c>
      <c r="D4532" s="236">
        <v>18</v>
      </c>
      <c r="E4532" s="236" t="s">
        <v>8337</v>
      </c>
      <c r="F4532" s="236" t="s">
        <v>10641</v>
      </c>
    </row>
    <row r="4533" spans="1:6" x14ac:dyDescent="0.25">
      <c r="A4533" s="236" t="s">
        <v>10642</v>
      </c>
      <c r="B4533" s="236">
        <v>11145</v>
      </c>
      <c r="C4533" s="236" t="s">
        <v>10635</v>
      </c>
      <c r="D4533" s="236">
        <v>18</v>
      </c>
      <c r="E4533" s="236" t="s">
        <v>8337</v>
      </c>
    </row>
    <row r="4534" spans="1:6" x14ac:dyDescent="0.25">
      <c r="A4534" s="236" t="s">
        <v>10643</v>
      </c>
      <c r="B4534" s="236">
        <v>10781</v>
      </c>
      <c r="C4534" s="236" t="s">
        <v>10635</v>
      </c>
      <c r="D4534" s="236">
        <v>18</v>
      </c>
      <c r="E4534" s="236" t="s">
        <v>8337</v>
      </c>
    </row>
    <row r="4535" spans="1:6" x14ac:dyDescent="0.25">
      <c r="A4535" s="236" t="s">
        <v>10644</v>
      </c>
      <c r="B4535" s="236">
        <v>10785</v>
      </c>
      <c r="C4535" s="236" t="s">
        <v>10635</v>
      </c>
      <c r="D4535" s="236">
        <v>18</v>
      </c>
      <c r="E4535" s="236" t="s">
        <v>8337</v>
      </c>
      <c r="F4535" s="236" t="s">
        <v>8896</v>
      </c>
    </row>
    <row r="4536" spans="1:6" x14ac:dyDescent="0.25">
      <c r="A4536" s="236" t="s">
        <v>10645</v>
      </c>
      <c r="B4536" s="236">
        <v>32730</v>
      </c>
      <c r="C4536" s="236" t="s">
        <v>10635</v>
      </c>
      <c r="D4536" s="236">
        <v>18</v>
      </c>
      <c r="E4536" s="236" t="s">
        <v>8337</v>
      </c>
    </row>
    <row r="4537" spans="1:6" x14ac:dyDescent="0.25">
      <c r="A4537" s="236" t="s">
        <v>10646</v>
      </c>
      <c r="B4537" s="236">
        <v>32385</v>
      </c>
      <c r="C4537" s="236" t="s">
        <v>10635</v>
      </c>
      <c r="D4537" s="236">
        <v>18</v>
      </c>
      <c r="E4537" s="236" t="s">
        <v>8337</v>
      </c>
    </row>
    <row r="4538" spans="1:6" x14ac:dyDescent="0.25">
      <c r="A4538" s="236" t="s">
        <v>10647</v>
      </c>
      <c r="B4538" s="236">
        <v>32443</v>
      </c>
      <c r="C4538" s="236" t="s">
        <v>10648</v>
      </c>
      <c r="D4538" s="236">
        <v>18</v>
      </c>
      <c r="E4538" s="236" t="s">
        <v>8337</v>
      </c>
      <c r="F4538" s="236" t="s">
        <v>10649</v>
      </c>
    </row>
    <row r="4539" spans="1:6" x14ac:dyDescent="0.25">
      <c r="A4539" s="236" t="s">
        <v>10650</v>
      </c>
      <c r="B4539" s="236">
        <v>33451</v>
      </c>
      <c r="C4539" s="236" t="s">
        <v>10648</v>
      </c>
      <c r="D4539" s="236">
        <v>18</v>
      </c>
      <c r="E4539" s="236" t="s">
        <v>8337</v>
      </c>
      <c r="F4539" s="236" t="s">
        <v>10315</v>
      </c>
    </row>
    <row r="4540" spans="1:6" x14ac:dyDescent="0.25">
      <c r="A4540" s="236" t="s">
        <v>10651</v>
      </c>
      <c r="B4540" s="236">
        <v>33449</v>
      </c>
      <c r="C4540" s="236" t="s">
        <v>10648</v>
      </c>
      <c r="D4540" s="236">
        <v>18</v>
      </c>
      <c r="E4540" s="236" t="s">
        <v>8337</v>
      </c>
      <c r="F4540" s="236" t="s">
        <v>10652</v>
      </c>
    </row>
    <row r="4541" spans="1:6" x14ac:dyDescent="0.25">
      <c r="A4541" s="236" t="s">
        <v>10653</v>
      </c>
      <c r="B4541" s="236">
        <v>33533</v>
      </c>
      <c r="C4541" s="236" t="s">
        <v>10648</v>
      </c>
      <c r="D4541" s="236">
        <v>18</v>
      </c>
      <c r="E4541" s="236" t="s">
        <v>8337</v>
      </c>
    </row>
    <row r="4542" spans="1:6" x14ac:dyDescent="0.25">
      <c r="A4542" s="236" t="s">
        <v>10654</v>
      </c>
      <c r="B4542" s="236">
        <v>11052</v>
      </c>
      <c r="C4542" s="236" t="s">
        <v>10648</v>
      </c>
      <c r="D4542" s="236">
        <v>18</v>
      </c>
      <c r="E4542" s="236" t="s">
        <v>8337</v>
      </c>
      <c r="F4542" s="236" t="s">
        <v>10655</v>
      </c>
    </row>
    <row r="4543" spans="1:6" x14ac:dyDescent="0.25">
      <c r="A4543" s="236" t="s">
        <v>10656</v>
      </c>
      <c r="B4543" s="236">
        <v>28471</v>
      </c>
      <c r="C4543" s="236" t="s">
        <v>10648</v>
      </c>
      <c r="D4543" s="236">
        <v>18</v>
      </c>
      <c r="E4543" s="236" t="s">
        <v>8337</v>
      </c>
    </row>
    <row r="4544" spans="1:6" x14ac:dyDescent="0.25">
      <c r="A4544" s="236" t="s">
        <v>10657</v>
      </c>
      <c r="B4544" s="236">
        <v>29461</v>
      </c>
      <c r="C4544" s="236" t="s">
        <v>10648</v>
      </c>
      <c r="D4544" s="236">
        <v>18</v>
      </c>
      <c r="E4544" s="236" t="s">
        <v>8337</v>
      </c>
      <c r="F4544" s="236" t="s">
        <v>10658</v>
      </c>
    </row>
    <row r="4545" spans="1:6" x14ac:dyDescent="0.25">
      <c r="A4545" s="236" t="s">
        <v>10659</v>
      </c>
      <c r="B4545" s="236">
        <v>30049</v>
      </c>
      <c r="C4545" s="236" t="s">
        <v>10648</v>
      </c>
      <c r="D4545" s="236">
        <v>18</v>
      </c>
      <c r="E4545" s="236" t="s">
        <v>8337</v>
      </c>
      <c r="F4545" s="236" t="s">
        <v>10334</v>
      </c>
    </row>
    <row r="4546" spans="1:6" x14ac:dyDescent="0.25">
      <c r="A4546" s="236" t="s">
        <v>10660</v>
      </c>
      <c r="B4546" s="236">
        <v>33621</v>
      </c>
      <c r="C4546" s="236" t="s">
        <v>10648</v>
      </c>
      <c r="D4546" s="236">
        <v>18</v>
      </c>
      <c r="E4546" s="236" t="s">
        <v>8337</v>
      </c>
      <c r="F4546" s="236" t="s">
        <v>10661</v>
      </c>
    </row>
    <row r="4547" spans="1:6" x14ac:dyDescent="0.25">
      <c r="A4547" s="236" t="s">
        <v>10662</v>
      </c>
      <c r="B4547" s="236">
        <v>33736</v>
      </c>
      <c r="C4547" s="236" t="s">
        <v>10648</v>
      </c>
      <c r="D4547" s="236">
        <v>18</v>
      </c>
      <c r="E4547" s="236" t="s">
        <v>8337</v>
      </c>
      <c r="F4547" s="236" t="s">
        <v>8947</v>
      </c>
    </row>
    <row r="4548" spans="1:6" x14ac:dyDescent="0.25">
      <c r="A4548" s="236" t="s">
        <v>10663</v>
      </c>
      <c r="B4548" s="236">
        <v>33674</v>
      </c>
      <c r="C4548" s="236" t="s">
        <v>10664</v>
      </c>
      <c r="D4548" s="236">
        <v>18</v>
      </c>
      <c r="E4548" s="236" t="s">
        <v>8337</v>
      </c>
      <c r="F4548" s="236" t="s">
        <v>10665</v>
      </c>
    </row>
    <row r="4549" spans="1:6" x14ac:dyDescent="0.25">
      <c r="A4549" s="236" t="s">
        <v>10666</v>
      </c>
      <c r="B4549" s="236">
        <v>10879</v>
      </c>
      <c r="C4549" s="236" t="s">
        <v>10667</v>
      </c>
      <c r="D4549" s="236">
        <v>18</v>
      </c>
      <c r="E4549" s="236" t="s">
        <v>8337</v>
      </c>
      <c r="F4549" s="236" t="s">
        <v>10668</v>
      </c>
    </row>
    <row r="4550" spans="1:6" x14ac:dyDescent="0.25">
      <c r="A4550" s="236" t="s">
        <v>10669</v>
      </c>
      <c r="B4550" s="236">
        <v>10774</v>
      </c>
      <c r="C4550" s="236" t="s">
        <v>10667</v>
      </c>
      <c r="D4550" s="236">
        <v>18</v>
      </c>
      <c r="E4550" s="236" t="s">
        <v>8337</v>
      </c>
      <c r="F4550" s="236" t="s">
        <v>10670</v>
      </c>
    </row>
    <row r="4551" spans="1:6" x14ac:dyDescent="0.25">
      <c r="A4551" s="236" t="s">
        <v>10671</v>
      </c>
      <c r="B4551" s="236">
        <v>34257</v>
      </c>
      <c r="C4551" s="236" t="s">
        <v>10672</v>
      </c>
      <c r="D4551" s="236">
        <v>18</v>
      </c>
      <c r="E4551" s="236" t="s">
        <v>8337</v>
      </c>
    </row>
    <row r="4552" spans="1:6" x14ac:dyDescent="0.25">
      <c r="A4552" s="236" t="s">
        <v>10673</v>
      </c>
      <c r="B4552" s="236">
        <v>34260</v>
      </c>
      <c r="C4552" s="236" t="s">
        <v>10672</v>
      </c>
      <c r="D4552" s="236">
        <v>18</v>
      </c>
      <c r="E4552" s="236" t="s">
        <v>8337</v>
      </c>
    </row>
    <row r="4553" spans="1:6" x14ac:dyDescent="0.25">
      <c r="A4553" s="236" t="s">
        <v>10674</v>
      </c>
      <c r="B4553" s="236">
        <v>34254</v>
      </c>
      <c r="C4553" s="236" t="s">
        <v>10672</v>
      </c>
      <c r="D4553" s="236">
        <v>18</v>
      </c>
      <c r="E4553" s="236" t="s">
        <v>8337</v>
      </c>
    </row>
    <row r="4554" spans="1:6" x14ac:dyDescent="0.25">
      <c r="A4554" s="236" t="s">
        <v>10675</v>
      </c>
      <c r="B4554" s="236">
        <v>34251</v>
      </c>
      <c r="C4554" s="236" t="s">
        <v>10672</v>
      </c>
      <c r="D4554" s="236">
        <v>18</v>
      </c>
      <c r="E4554" s="236" t="s">
        <v>8337</v>
      </c>
    </row>
    <row r="4555" spans="1:6" x14ac:dyDescent="0.25">
      <c r="A4555" s="236" t="s">
        <v>10676</v>
      </c>
      <c r="B4555" s="236">
        <v>34236</v>
      </c>
      <c r="C4555" s="236" t="s">
        <v>10672</v>
      </c>
      <c r="D4555" s="236">
        <v>18</v>
      </c>
      <c r="E4555" s="236" t="s">
        <v>8337</v>
      </c>
    </row>
    <row r="4556" spans="1:6" x14ac:dyDescent="0.25">
      <c r="A4556" s="236" t="s">
        <v>10677</v>
      </c>
      <c r="B4556" s="236">
        <v>34233</v>
      </c>
      <c r="C4556" s="236" t="s">
        <v>10672</v>
      </c>
      <c r="D4556" s="236">
        <v>18</v>
      </c>
      <c r="E4556" s="236" t="s">
        <v>8337</v>
      </c>
    </row>
    <row r="4557" spans="1:6" x14ac:dyDescent="0.25">
      <c r="A4557" s="236" t="s">
        <v>10678</v>
      </c>
      <c r="B4557" s="236">
        <v>34230</v>
      </c>
      <c r="C4557" s="236" t="s">
        <v>10672</v>
      </c>
      <c r="D4557" s="236">
        <v>18</v>
      </c>
      <c r="E4557" s="236" t="s">
        <v>8337</v>
      </c>
    </row>
    <row r="4558" spans="1:6" x14ac:dyDescent="0.25">
      <c r="A4558" s="236" t="s">
        <v>10679</v>
      </c>
      <c r="B4558" s="236">
        <v>34227</v>
      </c>
      <c r="C4558" s="236" t="s">
        <v>10672</v>
      </c>
      <c r="D4558" s="236">
        <v>18</v>
      </c>
      <c r="E4558" s="236" t="s">
        <v>8337</v>
      </c>
    </row>
    <row r="4559" spans="1:6" x14ac:dyDescent="0.25">
      <c r="A4559" s="236" t="s">
        <v>10680</v>
      </c>
      <c r="B4559" s="236">
        <v>34239</v>
      </c>
      <c r="C4559" s="236" t="s">
        <v>10672</v>
      </c>
      <c r="D4559" s="236">
        <v>18</v>
      </c>
      <c r="E4559" s="236" t="s">
        <v>8337</v>
      </c>
    </row>
    <row r="4560" spans="1:6" x14ac:dyDescent="0.25">
      <c r="A4560" s="236" t="s">
        <v>10681</v>
      </c>
      <c r="B4560" s="236">
        <v>34242</v>
      </c>
      <c r="C4560" s="236" t="s">
        <v>10672</v>
      </c>
      <c r="D4560" s="236">
        <v>18</v>
      </c>
      <c r="E4560" s="236" t="s">
        <v>8337</v>
      </c>
    </row>
    <row r="4561" spans="1:6" x14ac:dyDescent="0.25">
      <c r="A4561" s="236" t="s">
        <v>10682</v>
      </c>
      <c r="B4561" s="236">
        <v>34245</v>
      </c>
      <c r="C4561" s="236" t="s">
        <v>10672</v>
      </c>
      <c r="D4561" s="236">
        <v>18</v>
      </c>
      <c r="E4561" s="236" t="s">
        <v>8337</v>
      </c>
    </row>
    <row r="4562" spans="1:6" x14ac:dyDescent="0.25">
      <c r="A4562" s="236" t="s">
        <v>10683</v>
      </c>
      <c r="B4562" s="236">
        <v>34248</v>
      </c>
      <c r="C4562" s="236" t="s">
        <v>10672</v>
      </c>
      <c r="D4562" s="236">
        <v>18</v>
      </c>
      <c r="E4562" s="236" t="s">
        <v>8337</v>
      </c>
    </row>
    <row r="4563" spans="1:6" x14ac:dyDescent="0.25">
      <c r="A4563" s="236" t="s">
        <v>10684</v>
      </c>
      <c r="B4563" s="236">
        <v>34212</v>
      </c>
      <c r="C4563" s="236" t="s">
        <v>10672</v>
      </c>
      <c r="D4563" s="236">
        <v>18</v>
      </c>
      <c r="E4563" s="236" t="s">
        <v>8337</v>
      </c>
    </row>
    <row r="4564" spans="1:6" x14ac:dyDescent="0.25">
      <c r="A4564" s="236" t="s">
        <v>10685</v>
      </c>
      <c r="B4564" s="236">
        <v>34215</v>
      </c>
      <c r="C4564" s="236" t="s">
        <v>10672</v>
      </c>
      <c r="D4564" s="236">
        <v>18</v>
      </c>
      <c r="E4564" s="236" t="s">
        <v>8337</v>
      </c>
    </row>
    <row r="4565" spans="1:6" x14ac:dyDescent="0.25">
      <c r="A4565" s="236" t="s">
        <v>10686</v>
      </c>
      <c r="B4565" s="236">
        <v>34221</v>
      </c>
      <c r="C4565" s="236" t="s">
        <v>10672</v>
      </c>
      <c r="D4565" s="236">
        <v>18</v>
      </c>
      <c r="E4565" s="236" t="s">
        <v>8337</v>
      </c>
    </row>
    <row r="4566" spans="1:6" x14ac:dyDescent="0.25">
      <c r="A4566" s="236" t="s">
        <v>10687</v>
      </c>
      <c r="B4566" s="236">
        <v>34224</v>
      </c>
      <c r="C4566" s="236" t="s">
        <v>10672</v>
      </c>
      <c r="D4566" s="236">
        <v>18</v>
      </c>
      <c r="E4566" s="236" t="s">
        <v>8337</v>
      </c>
    </row>
    <row r="4567" spans="1:6" x14ac:dyDescent="0.25">
      <c r="A4567" s="236" t="s">
        <v>10688</v>
      </c>
      <c r="B4567" s="236">
        <v>35943</v>
      </c>
      <c r="C4567" s="236" t="s">
        <v>10672</v>
      </c>
      <c r="D4567" s="236">
        <v>18</v>
      </c>
      <c r="E4567" s="236" t="s">
        <v>8337</v>
      </c>
    </row>
    <row r="4568" spans="1:6" x14ac:dyDescent="0.25">
      <c r="A4568" s="236" t="s">
        <v>10689</v>
      </c>
      <c r="B4568" s="236">
        <v>35933</v>
      </c>
      <c r="C4568" s="236" t="s">
        <v>10672</v>
      </c>
      <c r="D4568" s="236">
        <v>18</v>
      </c>
      <c r="E4568" s="236" t="s">
        <v>8337</v>
      </c>
    </row>
    <row r="4569" spans="1:6" x14ac:dyDescent="0.25">
      <c r="A4569" s="236" t="s">
        <v>10690</v>
      </c>
      <c r="B4569" s="236">
        <v>35938</v>
      </c>
      <c r="C4569" s="236" t="s">
        <v>10672</v>
      </c>
      <c r="D4569" s="236">
        <v>18</v>
      </c>
      <c r="E4569" s="236" t="s">
        <v>8337</v>
      </c>
    </row>
    <row r="4570" spans="1:6" x14ac:dyDescent="0.25">
      <c r="A4570" s="236" t="s">
        <v>10691</v>
      </c>
      <c r="B4570" s="236">
        <v>35948</v>
      </c>
      <c r="C4570" s="236" t="s">
        <v>10692</v>
      </c>
      <c r="D4570" s="236">
        <v>18</v>
      </c>
      <c r="E4570" s="236" t="s">
        <v>8337</v>
      </c>
    </row>
    <row r="4571" spans="1:6" x14ac:dyDescent="0.25">
      <c r="A4571" s="236" t="s">
        <v>10693</v>
      </c>
      <c r="B4571" s="236">
        <v>34209</v>
      </c>
      <c r="C4571" s="236" t="s">
        <v>10694</v>
      </c>
      <c r="D4571" s="236">
        <v>18</v>
      </c>
      <c r="E4571" s="236" t="s">
        <v>8337</v>
      </c>
    </row>
    <row r="4572" spans="1:6" x14ac:dyDescent="0.25">
      <c r="A4572" s="236" t="s">
        <v>10695</v>
      </c>
      <c r="B4572" s="236">
        <v>29085</v>
      </c>
      <c r="C4572" s="236" t="s">
        <v>10696</v>
      </c>
      <c r="D4572" s="236">
        <v>18</v>
      </c>
      <c r="E4572" s="236" t="s">
        <v>8337</v>
      </c>
      <c r="F4572" s="236" t="s">
        <v>10697</v>
      </c>
    </row>
    <row r="4573" spans="1:6" x14ac:dyDescent="0.25">
      <c r="A4573" s="236" t="s">
        <v>10698</v>
      </c>
      <c r="B4573" s="236">
        <v>33460</v>
      </c>
      <c r="C4573" s="236" t="s">
        <v>10699</v>
      </c>
      <c r="D4573" s="236">
        <v>18</v>
      </c>
      <c r="E4573" s="236" t="s">
        <v>8337</v>
      </c>
      <c r="F4573" s="236" t="s">
        <v>10700</v>
      </c>
    </row>
    <row r="4574" spans="1:6" x14ac:dyDescent="0.25">
      <c r="A4574" s="236" t="s">
        <v>10701</v>
      </c>
      <c r="B4574" s="236">
        <v>32452</v>
      </c>
      <c r="C4574" s="236" t="s">
        <v>10702</v>
      </c>
      <c r="D4574" s="236">
        <v>18</v>
      </c>
      <c r="E4574" s="236" t="s">
        <v>8337</v>
      </c>
    </row>
    <row r="4575" spans="1:6" x14ac:dyDescent="0.25">
      <c r="A4575" s="236" t="s">
        <v>10703</v>
      </c>
      <c r="B4575" s="236">
        <v>36981</v>
      </c>
      <c r="C4575" s="236" t="s">
        <v>10704</v>
      </c>
      <c r="D4575" s="236">
        <v>18</v>
      </c>
      <c r="E4575" s="236" t="s">
        <v>8337</v>
      </c>
    </row>
    <row r="4576" spans="1:6" x14ac:dyDescent="0.25">
      <c r="A4576" s="236" t="s">
        <v>10705</v>
      </c>
      <c r="B4576" s="236">
        <v>33554</v>
      </c>
      <c r="C4576" s="236" t="s">
        <v>10706</v>
      </c>
      <c r="D4576" s="236">
        <v>18</v>
      </c>
      <c r="E4576" s="236" t="s">
        <v>8337</v>
      </c>
      <c r="F4576" s="236" t="s">
        <v>10707</v>
      </c>
    </row>
    <row r="4577" spans="1:6" x14ac:dyDescent="0.25">
      <c r="A4577" s="236" t="s">
        <v>10708</v>
      </c>
      <c r="B4577" s="236">
        <v>34266</v>
      </c>
      <c r="C4577" s="236" t="s">
        <v>10709</v>
      </c>
      <c r="D4577" s="236">
        <v>18</v>
      </c>
      <c r="E4577" s="236" t="s">
        <v>8337</v>
      </c>
      <c r="F4577" s="236" t="s">
        <v>10710</v>
      </c>
    </row>
    <row r="4578" spans="1:6" x14ac:dyDescent="0.25">
      <c r="A4578" s="236" t="s">
        <v>10711</v>
      </c>
      <c r="B4578" s="236">
        <v>36941</v>
      </c>
      <c r="C4578" s="236" t="s">
        <v>10712</v>
      </c>
      <c r="D4578" s="236">
        <v>18</v>
      </c>
      <c r="E4578" s="236" t="s">
        <v>8337</v>
      </c>
    </row>
    <row r="4579" spans="1:6" x14ac:dyDescent="0.25">
      <c r="A4579" s="236" t="s">
        <v>10713</v>
      </c>
      <c r="B4579" s="236">
        <v>36946</v>
      </c>
      <c r="C4579" s="236" t="s">
        <v>10714</v>
      </c>
      <c r="D4579" s="236">
        <v>18</v>
      </c>
      <c r="E4579" s="236" t="s">
        <v>8337</v>
      </c>
    </row>
    <row r="4580" spans="1:6" x14ac:dyDescent="0.25">
      <c r="A4580" s="236" t="s">
        <v>10715</v>
      </c>
      <c r="B4580" s="236">
        <v>32653</v>
      </c>
      <c r="C4580" s="236" t="s">
        <v>10716</v>
      </c>
      <c r="D4580" s="236">
        <v>18</v>
      </c>
      <c r="E4580" s="236" t="s">
        <v>8337</v>
      </c>
      <c r="F4580" s="236" t="s">
        <v>10717</v>
      </c>
    </row>
    <row r="4581" spans="1:6" x14ac:dyDescent="0.25">
      <c r="A4581" s="236" t="s">
        <v>10718</v>
      </c>
      <c r="B4581" s="236">
        <v>31505</v>
      </c>
      <c r="C4581" s="236" t="s">
        <v>10719</v>
      </c>
      <c r="D4581" s="236">
        <v>18</v>
      </c>
      <c r="E4581" s="236" t="s">
        <v>8337</v>
      </c>
      <c r="F4581" s="236" t="s">
        <v>8879</v>
      </c>
    </row>
    <row r="4582" spans="1:6" x14ac:dyDescent="0.25">
      <c r="A4582" s="236" t="s">
        <v>10720</v>
      </c>
      <c r="B4582" s="236">
        <v>32972</v>
      </c>
      <c r="C4582" s="236" t="s">
        <v>10721</v>
      </c>
      <c r="D4582" s="236">
        <v>18</v>
      </c>
      <c r="E4582" s="236" t="s">
        <v>8337</v>
      </c>
      <c r="F4582" s="236" t="s">
        <v>10722</v>
      </c>
    </row>
    <row r="4583" spans="1:6" x14ac:dyDescent="0.25">
      <c r="A4583" s="236" t="s">
        <v>10723</v>
      </c>
      <c r="B4583" s="236">
        <v>36936</v>
      </c>
      <c r="C4583" s="236" t="s">
        <v>10724</v>
      </c>
      <c r="D4583" s="236">
        <v>18</v>
      </c>
      <c r="E4583" s="236" t="s">
        <v>8337</v>
      </c>
    </row>
    <row r="4584" spans="1:6" x14ac:dyDescent="0.25">
      <c r="A4584" s="236" t="s">
        <v>10725</v>
      </c>
      <c r="B4584" s="236">
        <v>36986</v>
      </c>
      <c r="C4584" s="236" t="s">
        <v>10726</v>
      </c>
      <c r="D4584" s="236">
        <v>18</v>
      </c>
      <c r="E4584" s="236" t="s">
        <v>8337</v>
      </c>
    </row>
    <row r="4585" spans="1:6" x14ac:dyDescent="0.25">
      <c r="A4585" s="236" t="s">
        <v>10727</v>
      </c>
      <c r="B4585" s="236">
        <v>30253</v>
      </c>
      <c r="C4585" s="236" t="s">
        <v>10726</v>
      </c>
      <c r="D4585" s="236">
        <v>18</v>
      </c>
      <c r="E4585" s="236" t="s">
        <v>8337</v>
      </c>
      <c r="F4585" s="236" t="s">
        <v>10728</v>
      </c>
    </row>
    <row r="4586" spans="1:6" x14ac:dyDescent="0.25">
      <c r="A4586" s="236" t="s">
        <v>10729</v>
      </c>
      <c r="B4586" s="236">
        <v>32532</v>
      </c>
      <c r="C4586" s="236" t="s">
        <v>10730</v>
      </c>
      <c r="D4586" s="236">
        <v>18</v>
      </c>
      <c r="E4586" s="236" t="s">
        <v>8337</v>
      </c>
    </row>
    <row r="4587" spans="1:6" x14ac:dyDescent="0.25">
      <c r="A4587" s="236" t="s">
        <v>10731</v>
      </c>
      <c r="B4587" s="236">
        <v>32534</v>
      </c>
      <c r="C4587" s="236" t="s">
        <v>10732</v>
      </c>
      <c r="D4587" s="236">
        <v>18</v>
      </c>
      <c r="E4587" s="236" t="s">
        <v>8337</v>
      </c>
    </row>
    <row r="4588" spans="1:6" x14ac:dyDescent="0.25">
      <c r="A4588" s="236" t="s">
        <v>10733</v>
      </c>
      <c r="B4588" s="236">
        <v>32536</v>
      </c>
      <c r="C4588" s="236" t="s">
        <v>10734</v>
      </c>
      <c r="D4588" s="236">
        <v>18</v>
      </c>
      <c r="E4588" s="236" t="s">
        <v>8337</v>
      </c>
    </row>
    <row r="4589" spans="1:6" x14ac:dyDescent="0.25">
      <c r="A4589" s="236" t="s">
        <v>10735</v>
      </c>
      <c r="B4589" s="236">
        <v>36553</v>
      </c>
      <c r="C4589" s="236" t="s">
        <v>10736</v>
      </c>
      <c r="D4589" s="236">
        <v>18</v>
      </c>
      <c r="E4589" s="236" t="s">
        <v>8337</v>
      </c>
    </row>
    <row r="4590" spans="1:6" x14ac:dyDescent="0.25">
      <c r="A4590" s="236" t="s">
        <v>10737</v>
      </c>
      <c r="B4590" s="236">
        <v>36931</v>
      </c>
      <c r="C4590" s="236" t="s">
        <v>10738</v>
      </c>
      <c r="D4590" s="236">
        <v>18</v>
      </c>
      <c r="E4590" s="236" t="s">
        <v>8337</v>
      </c>
    </row>
    <row r="4591" spans="1:6" x14ac:dyDescent="0.25">
      <c r="A4591" s="236" t="s">
        <v>10739</v>
      </c>
      <c r="B4591" s="236">
        <v>36926</v>
      </c>
      <c r="C4591" s="236" t="s">
        <v>10738</v>
      </c>
      <c r="D4591" s="236">
        <v>18</v>
      </c>
      <c r="E4591" s="236" t="s">
        <v>8337</v>
      </c>
    </row>
    <row r="4592" spans="1:6" x14ac:dyDescent="0.25">
      <c r="A4592" s="236" t="s">
        <v>10740</v>
      </c>
      <c r="B4592" s="236">
        <v>28994</v>
      </c>
      <c r="C4592" s="236" t="s">
        <v>10738</v>
      </c>
      <c r="D4592" s="236">
        <v>18</v>
      </c>
      <c r="E4592" s="236" t="s">
        <v>8337</v>
      </c>
    </row>
    <row r="4593" spans="1:6" x14ac:dyDescent="0.25">
      <c r="A4593" s="236" t="s">
        <v>10741</v>
      </c>
      <c r="B4593" s="236">
        <v>28730</v>
      </c>
      <c r="C4593" s="236" t="s">
        <v>10738</v>
      </c>
      <c r="D4593" s="236">
        <v>18</v>
      </c>
      <c r="E4593" s="236" t="s">
        <v>8337</v>
      </c>
    </row>
    <row r="4594" spans="1:6" x14ac:dyDescent="0.25">
      <c r="A4594" s="236" t="s">
        <v>10742</v>
      </c>
      <c r="B4594" s="236">
        <v>35907</v>
      </c>
      <c r="C4594" s="236" t="s">
        <v>10743</v>
      </c>
      <c r="D4594" s="236">
        <v>18</v>
      </c>
      <c r="E4594" s="236" t="s">
        <v>8337</v>
      </c>
    </row>
    <row r="4595" spans="1:6" x14ac:dyDescent="0.25">
      <c r="A4595" s="236" t="s">
        <v>10744</v>
      </c>
      <c r="B4595" s="236">
        <v>33631</v>
      </c>
      <c r="C4595" s="236" t="s">
        <v>10745</v>
      </c>
      <c r="D4595" s="236">
        <v>18</v>
      </c>
      <c r="E4595" s="236" t="s">
        <v>8337</v>
      </c>
      <c r="F4595" s="236" t="s">
        <v>10746</v>
      </c>
    </row>
    <row r="4596" spans="1:6" x14ac:dyDescent="0.25">
      <c r="A4596" s="236" t="s">
        <v>10747</v>
      </c>
      <c r="B4596" s="236">
        <v>30170</v>
      </c>
      <c r="C4596" s="236" t="s">
        <v>10748</v>
      </c>
      <c r="D4596" s="236">
        <v>18</v>
      </c>
      <c r="E4596" s="236" t="s">
        <v>8337</v>
      </c>
      <c r="F4596" s="236" t="s">
        <v>8501</v>
      </c>
    </row>
    <row r="4597" spans="1:6" x14ac:dyDescent="0.25">
      <c r="A4597" s="236" t="s">
        <v>10749</v>
      </c>
      <c r="B4597" s="236">
        <v>29563</v>
      </c>
      <c r="C4597" s="236" t="s">
        <v>10750</v>
      </c>
      <c r="D4597" s="236">
        <v>18</v>
      </c>
      <c r="E4597" s="236" t="s">
        <v>8337</v>
      </c>
    </row>
    <row r="4598" spans="1:6" x14ac:dyDescent="0.25">
      <c r="A4598" s="236" t="s">
        <v>10751</v>
      </c>
      <c r="B4598" s="236">
        <v>33556</v>
      </c>
      <c r="C4598" s="236" t="s">
        <v>10752</v>
      </c>
      <c r="D4598" s="236">
        <v>18</v>
      </c>
      <c r="E4598" s="236" t="s">
        <v>8337</v>
      </c>
    </row>
    <row r="4599" spans="1:6" x14ac:dyDescent="0.25">
      <c r="A4599" s="236" t="s">
        <v>10753</v>
      </c>
      <c r="B4599" s="236">
        <v>33436</v>
      </c>
      <c r="C4599" s="236" t="s">
        <v>10754</v>
      </c>
      <c r="D4599" s="236">
        <v>18</v>
      </c>
      <c r="E4599" s="236" t="s">
        <v>8337</v>
      </c>
    </row>
    <row r="4600" spans="1:6" x14ac:dyDescent="0.25">
      <c r="A4600" s="236" t="s">
        <v>10755</v>
      </c>
      <c r="B4600" s="236">
        <v>32647</v>
      </c>
      <c r="C4600" s="236" t="s">
        <v>10756</v>
      </c>
      <c r="D4600" s="236">
        <v>18</v>
      </c>
      <c r="E4600" s="236" t="s">
        <v>8337</v>
      </c>
    </row>
    <row r="4601" spans="1:6" x14ac:dyDescent="0.25">
      <c r="A4601" s="236" t="s">
        <v>10757</v>
      </c>
      <c r="B4601" s="236">
        <v>29484</v>
      </c>
      <c r="C4601" s="236" t="s">
        <v>10758</v>
      </c>
      <c r="D4601" s="236">
        <v>18</v>
      </c>
      <c r="E4601" s="236" t="s">
        <v>8337</v>
      </c>
    </row>
    <row r="4602" spans="1:6" x14ac:dyDescent="0.25">
      <c r="A4602" s="236" t="s">
        <v>10759</v>
      </c>
      <c r="B4602" s="236">
        <v>30220</v>
      </c>
      <c r="C4602" s="236" t="s">
        <v>10760</v>
      </c>
      <c r="D4602" s="236">
        <v>18</v>
      </c>
      <c r="E4602" s="236" t="s">
        <v>8337</v>
      </c>
    </row>
    <row r="4603" spans="1:6" x14ac:dyDescent="0.25">
      <c r="A4603" s="236" t="s">
        <v>10761</v>
      </c>
      <c r="B4603" s="236">
        <v>35708</v>
      </c>
      <c r="C4603" s="236" t="s">
        <v>10762</v>
      </c>
      <c r="D4603" s="236">
        <v>18</v>
      </c>
      <c r="E4603" s="236" t="s">
        <v>8337</v>
      </c>
    </row>
    <row r="4604" spans="1:6" x14ac:dyDescent="0.25">
      <c r="A4604" s="236" t="s">
        <v>10763</v>
      </c>
      <c r="B4604" s="236">
        <v>28988</v>
      </c>
      <c r="C4604" s="236" t="s">
        <v>10764</v>
      </c>
      <c r="D4604" s="236">
        <v>18</v>
      </c>
      <c r="E4604" s="236" t="s">
        <v>8337</v>
      </c>
    </row>
    <row r="4605" spans="1:6" x14ac:dyDescent="0.25">
      <c r="A4605" s="236" t="s">
        <v>10765</v>
      </c>
      <c r="B4605" s="236">
        <v>11043</v>
      </c>
      <c r="C4605" s="236" t="s">
        <v>10766</v>
      </c>
      <c r="D4605" s="236">
        <v>18</v>
      </c>
      <c r="E4605" s="236" t="s">
        <v>8337</v>
      </c>
    </row>
    <row r="4606" spans="1:6" x14ac:dyDescent="0.25">
      <c r="A4606" s="236" t="s">
        <v>10767</v>
      </c>
      <c r="B4606" s="236">
        <v>11149</v>
      </c>
      <c r="C4606" s="236" t="s">
        <v>10766</v>
      </c>
      <c r="D4606" s="236">
        <v>18</v>
      </c>
      <c r="E4606" s="236" t="s">
        <v>8337</v>
      </c>
    </row>
    <row r="4607" spans="1:6" x14ac:dyDescent="0.25">
      <c r="A4607" s="236" t="s">
        <v>10768</v>
      </c>
      <c r="B4607" s="236">
        <v>11208</v>
      </c>
      <c r="C4607" s="236" t="s">
        <v>10769</v>
      </c>
      <c r="D4607" s="236">
        <v>18</v>
      </c>
      <c r="E4607" s="236" t="s">
        <v>8337</v>
      </c>
      <c r="F4607" s="236" t="s">
        <v>8875</v>
      </c>
    </row>
    <row r="4608" spans="1:6" x14ac:dyDescent="0.25">
      <c r="A4608" s="236" t="s">
        <v>10770</v>
      </c>
      <c r="B4608" s="236">
        <v>11286</v>
      </c>
      <c r="C4608" s="236" t="s">
        <v>1412</v>
      </c>
      <c r="D4608" s="236">
        <v>18</v>
      </c>
      <c r="E4608" s="236" t="s">
        <v>8337</v>
      </c>
    </row>
    <row r="4609" spans="1:6" x14ac:dyDescent="0.25">
      <c r="A4609" s="236" t="s">
        <v>10771</v>
      </c>
      <c r="B4609" s="236">
        <v>11299</v>
      </c>
      <c r="C4609" s="236" t="s">
        <v>1412</v>
      </c>
      <c r="D4609" s="236">
        <v>18</v>
      </c>
      <c r="E4609" s="236" t="s">
        <v>8337</v>
      </c>
      <c r="F4609" s="236" t="s">
        <v>10772</v>
      </c>
    </row>
    <row r="4610" spans="1:6" x14ac:dyDescent="0.25">
      <c r="A4610" s="236" t="s">
        <v>10773</v>
      </c>
      <c r="B4610" s="236">
        <v>29672</v>
      </c>
      <c r="C4610" s="236" t="s">
        <v>1412</v>
      </c>
      <c r="D4610" s="236">
        <v>18</v>
      </c>
      <c r="E4610" s="236" t="s">
        <v>8337</v>
      </c>
    </row>
    <row r="4611" spans="1:6" x14ac:dyDescent="0.25">
      <c r="A4611" s="236" t="s">
        <v>10774</v>
      </c>
      <c r="B4611" s="236">
        <v>10442</v>
      </c>
      <c r="C4611" s="236" t="s">
        <v>1412</v>
      </c>
      <c r="D4611" s="236">
        <v>18</v>
      </c>
      <c r="E4611" s="236" t="s">
        <v>8337</v>
      </c>
    </row>
    <row r="4612" spans="1:6" x14ac:dyDescent="0.25">
      <c r="A4612" s="236" t="s">
        <v>10775</v>
      </c>
      <c r="B4612" s="236">
        <v>32714</v>
      </c>
      <c r="C4612" s="236" t="s">
        <v>1412</v>
      </c>
      <c r="D4612" s="236">
        <v>18</v>
      </c>
      <c r="E4612" s="236" t="s">
        <v>8337</v>
      </c>
      <c r="F4612" s="236" t="s">
        <v>8674</v>
      </c>
    </row>
    <row r="4613" spans="1:6" x14ac:dyDescent="0.25">
      <c r="A4613" s="236" t="s">
        <v>10776</v>
      </c>
      <c r="B4613" s="236">
        <v>33552</v>
      </c>
      <c r="C4613" s="236" t="s">
        <v>1412</v>
      </c>
      <c r="D4613" s="236">
        <v>18</v>
      </c>
      <c r="E4613" s="236" t="s">
        <v>8337</v>
      </c>
    </row>
    <row r="4614" spans="1:6" x14ac:dyDescent="0.25">
      <c r="A4614" s="236" t="s">
        <v>10777</v>
      </c>
      <c r="B4614" s="236">
        <v>33660</v>
      </c>
      <c r="C4614" s="236" t="s">
        <v>1412</v>
      </c>
      <c r="D4614" s="236">
        <v>18</v>
      </c>
      <c r="E4614" s="236" t="s">
        <v>8337</v>
      </c>
      <c r="F4614" s="236" t="s">
        <v>10778</v>
      </c>
    </row>
    <row r="4615" spans="1:6" x14ac:dyDescent="0.25">
      <c r="A4615" s="236" t="s">
        <v>10779</v>
      </c>
      <c r="B4615" s="236">
        <v>36740</v>
      </c>
      <c r="C4615" s="236" t="s">
        <v>1412</v>
      </c>
      <c r="D4615" s="236">
        <v>18</v>
      </c>
      <c r="E4615" s="236" t="s">
        <v>8337</v>
      </c>
    </row>
    <row r="4616" spans="1:6" x14ac:dyDescent="0.25">
      <c r="A4616" s="236" t="s">
        <v>10780</v>
      </c>
      <c r="B4616" s="236">
        <v>36725</v>
      </c>
      <c r="C4616" s="236" t="s">
        <v>1412</v>
      </c>
      <c r="D4616" s="236">
        <v>18</v>
      </c>
      <c r="E4616" s="236" t="s">
        <v>8337</v>
      </c>
    </row>
    <row r="4617" spans="1:6" x14ac:dyDescent="0.25">
      <c r="A4617" s="236" t="s">
        <v>10781</v>
      </c>
      <c r="B4617" s="236">
        <v>36730</v>
      </c>
      <c r="C4617" s="236" t="s">
        <v>1412</v>
      </c>
      <c r="D4617" s="236">
        <v>18</v>
      </c>
      <c r="E4617" s="236" t="s">
        <v>8337</v>
      </c>
    </row>
    <row r="4618" spans="1:6" x14ac:dyDescent="0.25">
      <c r="A4618" s="236" t="s">
        <v>10782</v>
      </c>
      <c r="B4618" s="236">
        <v>36735</v>
      </c>
      <c r="C4618" s="236" t="s">
        <v>1412</v>
      </c>
      <c r="D4618" s="236">
        <v>18</v>
      </c>
      <c r="E4618" s="236" t="s">
        <v>8337</v>
      </c>
    </row>
    <row r="4619" spans="1:6" x14ac:dyDescent="0.25">
      <c r="A4619" s="236" t="s">
        <v>10783</v>
      </c>
      <c r="B4619" s="236">
        <v>11161</v>
      </c>
      <c r="C4619" s="236" t="s">
        <v>10784</v>
      </c>
      <c r="D4619" s="236">
        <v>18</v>
      </c>
      <c r="E4619" s="236" t="s">
        <v>8337</v>
      </c>
      <c r="F4619" s="236" t="s">
        <v>9167</v>
      </c>
    </row>
    <row r="4620" spans="1:6" x14ac:dyDescent="0.25">
      <c r="A4620" s="236" t="s">
        <v>10785</v>
      </c>
      <c r="B4620" s="236">
        <v>10537</v>
      </c>
      <c r="C4620" s="236" t="s">
        <v>10786</v>
      </c>
      <c r="D4620" s="236">
        <v>18</v>
      </c>
      <c r="E4620" s="236" t="s">
        <v>8337</v>
      </c>
    </row>
    <row r="4621" spans="1:6" x14ac:dyDescent="0.25">
      <c r="A4621" s="236" t="s">
        <v>10787</v>
      </c>
      <c r="B4621" s="236">
        <v>10333</v>
      </c>
      <c r="C4621" s="236" t="s">
        <v>10788</v>
      </c>
      <c r="D4621" s="236">
        <v>18</v>
      </c>
      <c r="E4621" s="236" t="s">
        <v>8337</v>
      </c>
      <c r="F4621" s="236" t="s">
        <v>10789</v>
      </c>
    </row>
    <row r="4622" spans="1:6" x14ac:dyDescent="0.25">
      <c r="A4622" s="236" t="s">
        <v>10790</v>
      </c>
      <c r="B4622" s="236">
        <v>30185</v>
      </c>
      <c r="C4622" s="236" t="s">
        <v>10791</v>
      </c>
      <c r="D4622" s="236">
        <v>18</v>
      </c>
      <c r="E4622" s="236" t="s">
        <v>8337</v>
      </c>
    </row>
    <row r="4623" spans="1:6" x14ac:dyDescent="0.25">
      <c r="A4623" s="236" t="s">
        <v>10792</v>
      </c>
      <c r="B4623" s="236">
        <v>32540</v>
      </c>
      <c r="C4623" s="236" t="s">
        <v>10793</v>
      </c>
      <c r="D4623" s="236">
        <v>18</v>
      </c>
      <c r="E4623" s="236" t="s">
        <v>8337</v>
      </c>
    </row>
    <row r="4624" spans="1:6" x14ac:dyDescent="0.25">
      <c r="A4624" s="236" t="s">
        <v>10794</v>
      </c>
      <c r="B4624" s="236">
        <v>32538</v>
      </c>
      <c r="C4624" s="236" t="s">
        <v>10795</v>
      </c>
      <c r="D4624" s="236">
        <v>18</v>
      </c>
      <c r="E4624" s="236" t="s">
        <v>8337</v>
      </c>
    </row>
    <row r="4625" spans="1:6" x14ac:dyDescent="0.25">
      <c r="A4625" s="236" t="s">
        <v>10796</v>
      </c>
      <c r="B4625" s="236">
        <v>10856</v>
      </c>
      <c r="C4625" s="236" t="s">
        <v>10797</v>
      </c>
      <c r="D4625" s="236">
        <v>18</v>
      </c>
      <c r="E4625" s="236" t="s">
        <v>8337</v>
      </c>
      <c r="F4625" s="236" t="s">
        <v>8501</v>
      </c>
    </row>
    <row r="4626" spans="1:6" x14ac:dyDescent="0.25">
      <c r="A4626" s="236" t="s">
        <v>10798</v>
      </c>
      <c r="B4626" s="236">
        <v>29565</v>
      </c>
      <c r="C4626" s="236" t="s">
        <v>10799</v>
      </c>
      <c r="D4626" s="236">
        <v>18</v>
      </c>
      <c r="E4626" s="236" t="s">
        <v>8337</v>
      </c>
    </row>
    <row r="4627" spans="1:6" x14ac:dyDescent="0.25">
      <c r="A4627" s="236" t="s">
        <v>10800</v>
      </c>
      <c r="B4627" s="236">
        <v>10831</v>
      </c>
      <c r="C4627" s="236" t="s">
        <v>10801</v>
      </c>
      <c r="D4627" s="236">
        <v>18</v>
      </c>
      <c r="E4627" s="236" t="s">
        <v>8337</v>
      </c>
    </row>
    <row r="4628" spans="1:6" x14ac:dyDescent="0.25">
      <c r="A4628" s="236" t="s">
        <v>10802</v>
      </c>
      <c r="B4628" s="236">
        <v>29940</v>
      </c>
      <c r="C4628" s="236" t="s">
        <v>10803</v>
      </c>
      <c r="D4628" s="236">
        <v>18</v>
      </c>
      <c r="E4628" s="236" t="s">
        <v>8337</v>
      </c>
    </row>
    <row r="4629" spans="1:6" x14ac:dyDescent="0.25">
      <c r="A4629" s="236" t="s">
        <v>10804</v>
      </c>
      <c r="B4629" s="236">
        <v>29941</v>
      </c>
      <c r="C4629" s="236" t="s">
        <v>10805</v>
      </c>
      <c r="D4629" s="236">
        <v>20</v>
      </c>
      <c r="E4629" s="236" t="s">
        <v>10805</v>
      </c>
    </row>
    <row r="4630" spans="1:6" x14ac:dyDescent="0.25">
      <c r="A4630" s="236" t="s">
        <v>10806</v>
      </c>
      <c r="B4630" s="236">
        <v>29935</v>
      </c>
      <c r="C4630" s="236" t="s">
        <v>10805</v>
      </c>
      <c r="D4630" s="236">
        <v>20</v>
      </c>
      <c r="E4630" s="236" t="s">
        <v>10805</v>
      </c>
    </row>
    <row r="4631" spans="1:6" x14ac:dyDescent="0.25">
      <c r="A4631" s="236" t="s">
        <v>10807</v>
      </c>
      <c r="B4631" s="236">
        <v>29980</v>
      </c>
      <c r="C4631" s="236" t="s">
        <v>10805</v>
      </c>
      <c r="D4631" s="236">
        <v>20</v>
      </c>
      <c r="E4631" s="236" t="s">
        <v>10805</v>
      </c>
    </row>
    <row r="4632" spans="1:6" x14ac:dyDescent="0.25">
      <c r="A4632" s="236" t="s">
        <v>10808</v>
      </c>
      <c r="B4632" s="236">
        <v>29969</v>
      </c>
      <c r="C4632" s="236" t="s">
        <v>10805</v>
      </c>
      <c r="D4632" s="236">
        <v>20</v>
      </c>
      <c r="E4632" s="236" t="s">
        <v>10805</v>
      </c>
    </row>
    <row r="4633" spans="1:6" x14ac:dyDescent="0.25">
      <c r="A4633" s="236" t="s">
        <v>10809</v>
      </c>
      <c r="B4633" s="236">
        <v>29904</v>
      </c>
      <c r="C4633" s="236" t="s">
        <v>10805</v>
      </c>
      <c r="D4633" s="236">
        <v>20</v>
      </c>
      <c r="E4633" s="236" t="s">
        <v>10805</v>
      </c>
    </row>
    <row r="4634" spans="1:6" x14ac:dyDescent="0.25">
      <c r="A4634" s="236" t="s">
        <v>10810</v>
      </c>
      <c r="B4634" s="236">
        <v>29900</v>
      </c>
      <c r="C4634" s="236" t="s">
        <v>10805</v>
      </c>
      <c r="D4634" s="236">
        <v>20</v>
      </c>
      <c r="E4634" s="236" t="s">
        <v>10805</v>
      </c>
    </row>
    <row r="4635" spans="1:6" x14ac:dyDescent="0.25">
      <c r="A4635" s="236" t="s">
        <v>10811</v>
      </c>
      <c r="B4635" s="236">
        <v>29888</v>
      </c>
      <c r="C4635" s="236" t="s">
        <v>10805</v>
      </c>
      <c r="D4635" s="236">
        <v>20</v>
      </c>
      <c r="E4635" s="236" t="s">
        <v>10805</v>
      </c>
    </row>
    <row r="4636" spans="1:6" x14ac:dyDescent="0.25">
      <c r="A4636" s="236" t="s">
        <v>10812</v>
      </c>
      <c r="B4636" s="236">
        <v>29896</v>
      </c>
      <c r="C4636" s="236" t="s">
        <v>10805</v>
      </c>
      <c r="D4636" s="236">
        <v>20</v>
      </c>
      <c r="E4636" s="236" t="s">
        <v>10805</v>
      </c>
    </row>
    <row r="4637" spans="1:6" x14ac:dyDescent="0.25">
      <c r="A4637" s="236" t="s">
        <v>10813</v>
      </c>
      <c r="B4637" s="236">
        <v>29873</v>
      </c>
      <c r="C4637" s="236" t="s">
        <v>10805</v>
      </c>
      <c r="D4637" s="236">
        <v>20</v>
      </c>
      <c r="E4637" s="236" t="s">
        <v>10805</v>
      </c>
    </row>
    <row r="4638" spans="1:6" x14ac:dyDescent="0.25">
      <c r="A4638" s="236" t="s">
        <v>10814</v>
      </c>
      <c r="B4638" s="236">
        <v>29880</v>
      </c>
      <c r="C4638" s="236" t="s">
        <v>10805</v>
      </c>
      <c r="D4638" s="236">
        <v>20</v>
      </c>
      <c r="E4638" s="236" t="s">
        <v>10805</v>
      </c>
    </row>
    <row r="4639" spans="1:6" x14ac:dyDescent="0.25">
      <c r="A4639" s="236" t="s">
        <v>10815</v>
      </c>
      <c r="B4639" s="236">
        <v>29855</v>
      </c>
      <c r="C4639" s="236" t="s">
        <v>10805</v>
      </c>
      <c r="D4639" s="236">
        <v>20</v>
      </c>
      <c r="E4639" s="236" t="s">
        <v>10805</v>
      </c>
    </row>
    <row r="4640" spans="1:6" x14ac:dyDescent="0.25">
      <c r="A4640" s="236" t="s">
        <v>10816</v>
      </c>
      <c r="B4640" s="236">
        <v>29861</v>
      </c>
      <c r="C4640" s="236" t="s">
        <v>10805</v>
      </c>
      <c r="D4640" s="236">
        <v>20</v>
      </c>
      <c r="E4640" s="236" t="s">
        <v>10805</v>
      </c>
    </row>
    <row r="4641" spans="1:5" x14ac:dyDescent="0.25">
      <c r="A4641" s="236" t="s">
        <v>10817</v>
      </c>
      <c r="B4641" s="236">
        <v>29838</v>
      </c>
      <c r="C4641" s="236" t="s">
        <v>10805</v>
      </c>
      <c r="D4641" s="236">
        <v>20</v>
      </c>
      <c r="E4641" s="236" t="s">
        <v>10805</v>
      </c>
    </row>
    <row r="4642" spans="1:5" x14ac:dyDescent="0.25">
      <c r="A4642" s="236" t="s">
        <v>10818</v>
      </c>
      <c r="B4642" s="236">
        <v>29830</v>
      </c>
      <c r="C4642" s="236" t="s">
        <v>10805</v>
      </c>
      <c r="D4642" s="236">
        <v>20</v>
      </c>
      <c r="E4642" s="236" t="s">
        <v>10805</v>
      </c>
    </row>
    <row r="4643" spans="1:5" x14ac:dyDescent="0.25">
      <c r="A4643" s="236" t="s">
        <v>10819</v>
      </c>
      <c r="B4643" s="236">
        <v>30171</v>
      </c>
      <c r="C4643" s="236" t="s">
        <v>10805</v>
      </c>
      <c r="D4643" s="236">
        <v>20</v>
      </c>
      <c r="E4643" s="236" t="s">
        <v>10805</v>
      </c>
    </row>
    <row r="4644" spans="1:5" x14ac:dyDescent="0.25">
      <c r="A4644" s="236" t="s">
        <v>10820</v>
      </c>
      <c r="B4644" s="236">
        <v>30174</v>
      </c>
      <c r="C4644" s="236" t="s">
        <v>10805</v>
      </c>
      <c r="D4644" s="236">
        <v>20</v>
      </c>
      <c r="E4644" s="236" t="s">
        <v>10805</v>
      </c>
    </row>
    <row r="4645" spans="1:5" x14ac:dyDescent="0.25">
      <c r="A4645" s="236" t="s">
        <v>10821</v>
      </c>
      <c r="B4645" s="236">
        <v>30168</v>
      </c>
      <c r="C4645" s="236" t="s">
        <v>10805</v>
      </c>
      <c r="D4645" s="236">
        <v>20</v>
      </c>
      <c r="E4645" s="236" t="s">
        <v>10805</v>
      </c>
    </row>
    <row r="4646" spans="1:5" x14ac:dyDescent="0.25">
      <c r="A4646" s="236" t="s">
        <v>10822</v>
      </c>
      <c r="B4646" s="236">
        <v>30162</v>
      </c>
      <c r="C4646" s="236" t="s">
        <v>10805</v>
      </c>
      <c r="D4646" s="236">
        <v>20</v>
      </c>
      <c r="E4646" s="236" t="s">
        <v>10805</v>
      </c>
    </row>
    <row r="4647" spans="1:5" x14ac:dyDescent="0.25">
      <c r="A4647" s="236" t="s">
        <v>10823</v>
      </c>
      <c r="B4647" s="236">
        <v>30155</v>
      </c>
      <c r="C4647" s="236" t="s">
        <v>10805</v>
      </c>
      <c r="D4647" s="236">
        <v>20</v>
      </c>
      <c r="E4647" s="236" t="s">
        <v>10805</v>
      </c>
    </row>
    <row r="4648" spans="1:5" x14ac:dyDescent="0.25">
      <c r="A4648" s="236" t="s">
        <v>10824</v>
      </c>
      <c r="B4648" s="236">
        <v>30103</v>
      </c>
      <c r="C4648" s="236" t="s">
        <v>10805</v>
      </c>
      <c r="D4648" s="236">
        <v>20</v>
      </c>
      <c r="E4648" s="236" t="s">
        <v>10805</v>
      </c>
    </row>
    <row r="4649" spans="1:5" x14ac:dyDescent="0.25">
      <c r="A4649" s="236" t="s">
        <v>10825</v>
      </c>
      <c r="B4649" s="236">
        <v>30059</v>
      </c>
      <c r="C4649" s="236" t="s">
        <v>10805</v>
      </c>
      <c r="D4649" s="236">
        <v>20</v>
      </c>
      <c r="E4649" s="236" t="s">
        <v>10805</v>
      </c>
    </row>
    <row r="4650" spans="1:5" x14ac:dyDescent="0.25">
      <c r="A4650" s="236" t="s">
        <v>10826</v>
      </c>
      <c r="B4650" s="236">
        <v>30063</v>
      </c>
      <c r="C4650" s="236" t="s">
        <v>10805</v>
      </c>
      <c r="D4650" s="236">
        <v>20</v>
      </c>
      <c r="E4650" s="236" t="s">
        <v>10805</v>
      </c>
    </row>
    <row r="4651" spans="1:5" x14ac:dyDescent="0.25">
      <c r="A4651" s="236" t="s">
        <v>10827</v>
      </c>
      <c r="B4651" s="236">
        <v>30050</v>
      </c>
      <c r="C4651" s="236" t="s">
        <v>10805</v>
      </c>
      <c r="D4651" s="236">
        <v>20</v>
      </c>
      <c r="E4651" s="236" t="s">
        <v>10805</v>
      </c>
    </row>
    <row r="4652" spans="1:5" x14ac:dyDescent="0.25">
      <c r="A4652" s="236" t="s">
        <v>10828</v>
      </c>
      <c r="B4652" s="236">
        <v>30037</v>
      </c>
      <c r="C4652" s="236" t="s">
        <v>10805</v>
      </c>
      <c r="D4652" s="236">
        <v>20</v>
      </c>
      <c r="E4652" s="236" t="s">
        <v>10805</v>
      </c>
    </row>
    <row r="4653" spans="1:5" x14ac:dyDescent="0.25">
      <c r="A4653" s="236" t="s">
        <v>10829</v>
      </c>
      <c r="B4653" s="236">
        <v>30053</v>
      </c>
      <c r="C4653" s="236" t="s">
        <v>10805</v>
      </c>
      <c r="D4653" s="236">
        <v>20</v>
      </c>
      <c r="E4653" s="236" t="s">
        <v>10805</v>
      </c>
    </row>
    <row r="4654" spans="1:5" x14ac:dyDescent="0.25">
      <c r="A4654" s="236" t="s">
        <v>10830</v>
      </c>
      <c r="B4654" s="236">
        <v>30057</v>
      </c>
      <c r="C4654" s="236" t="s">
        <v>10805</v>
      </c>
      <c r="D4654" s="236">
        <v>20</v>
      </c>
      <c r="E4654" s="236" t="s">
        <v>10805</v>
      </c>
    </row>
    <row r="4655" spans="1:5" x14ac:dyDescent="0.25">
      <c r="A4655" s="236" t="s">
        <v>10831</v>
      </c>
      <c r="B4655" s="236">
        <v>30035</v>
      </c>
      <c r="C4655" s="236" t="s">
        <v>10805</v>
      </c>
      <c r="D4655" s="236">
        <v>20</v>
      </c>
      <c r="E4655" s="236" t="s">
        <v>10805</v>
      </c>
    </row>
    <row r="4656" spans="1:5" x14ac:dyDescent="0.25">
      <c r="A4656" s="236" t="s">
        <v>10832</v>
      </c>
      <c r="B4656" s="236">
        <v>30032</v>
      </c>
      <c r="C4656" s="236" t="s">
        <v>10805</v>
      </c>
      <c r="D4656" s="236">
        <v>20</v>
      </c>
      <c r="E4656" s="236" t="s">
        <v>10805</v>
      </c>
    </row>
    <row r="4657" spans="1:5" x14ac:dyDescent="0.25">
      <c r="A4657" s="236" t="s">
        <v>10833</v>
      </c>
      <c r="B4657" s="236">
        <v>30009</v>
      </c>
      <c r="C4657" s="236" t="s">
        <v>10805</v>
      </c>
      <c r="D4657" s="236">
        <v>20</v>
      </c>
      <c r="E4657" s="236" t="s">
        <v>10805</v>
      </c>
    </row>
    <row r="4658" spans="1:5" x14ac:dyDescent="0.25">
      <c r="A4658" s="236" t="s">
        <v>10834</v>
      </c>
      <c r="B4658" s="236">
        <v>29988</v>
      </c>
      <c r="C4658" s="236" t="s">
        <v>10805</v>
      </c>
      <c r="D4658" s="236">
        <v>20</v>
      </c>
      <c r="E4658" s="236" t="s">
        <v>10805</v>
      </c>
    </row>
    <row r="4659" spans="1:5" x14ac:dyDescent="0.25">
      <c r="A4659" s="236" t="s">
        <v>10835</v>
      </c>
      <c r="B4659" s="236">
        <v>30186</v>
      </c>
      <c r="C4659" s="236" t="s">
        <v>10805</v>
      </c>
      <c r="D4659" s="236">
        <v>20</v>
      </c>
      <c r="E4659" s="236" t="s">
        <v>10805</v>
      </c>
    </row>
    <row r="4660" spans="1:5" x14ac:dyDescent="0.25">
      <c r="A4660" s="236" t="s">
        <v>10836</v>
      </c>
      <c r="B4660" s="236">
        <v>30182</v>
      </c>
      <c r="C4660" s="236" t="s">
        <v>10805</v>
      </c>
      <c r="D4660" s="236">
        <v>20</v>
      </c>
      <c r="E4660" s="236" t="s">
        <v>10805</v>
      </c>
    </row>
    <row r="4661" spans="1:5" x14ac:dyDescent="0.25">
      <c r="A4661" s="236" t="s">
        <v>10837</v>
      </c>
      <c r="B4661" s="236">
        <v>30221</v>
      </c>
      <c r="C4661" s="236" t="s">
        <v>10805</v>
      </c>
      <c r="D4661" s="236">
        <v>20</v>
      </c>
      <c r="E4661" s="236" t="s">
        <v>10805</v>
      </c>
    </row>
    <row r="4662" spans="1:5" x14ac:dyDescent="0.25">
      <c r="A4662" s="236" t="s">
        <v>10838</v>
      </c>
      <c r="B4662" s="236">
        <v>30254</v>
      </c>
      <c r="C4662" s="236" t="s">
        <v>10805</v>
      </c>
      <c r="D4662" s="236">
        <v>20</v>
      </c>
      <c r="E4662" s="236" t="s">
        <v>10805</v>
      </c>
    </row>
    <row r="4663" spans="1:5" x14ac:dyDescent="0.25">
      <c r="A4663" s="236" t="s">
        <v>10839</v>
      </c>
      <c r="B4663" s="236">
        <v>30241</v>
      </c>
      <c r="C4663" s="236" t="s">
        <v>10805</v>
      </c>
      <c r="D4663" s="236">
        <v>20</v>
      </c>
      <c r="E4663" s="236" t="s">
        <v>10805</v>
      </c>
    </row>
    <row r="4664" spans="1:5" x14ac:dyDescent="0.25">
      <c r="A4664" s="236" t="s">
        <v>10840</v>
      </c>
      <c r="B4664" s="236">
        <v>30247</v>
      </c>
      <c r="C4664" s="236" t="s">
        <v>10805</v>
      </c>
      <c r="D4664" s="236">
        <v>20</v>
      </c>
      <c r="E4664" s="236" t="s">
        <v>10805</v>
      </c>
    </row>
    <row r="4665" spans="1:5" x14ac:dyDescent="0.25">
      <c r="A4665" s="236" t="s">
        <v>10841</v>
      </c>
      <c r="B4665" s="236">
        <v>30326</v>
      </c>
      <c r="C4665" s="236" t="s">
        <v>10805</v>
      </c>
      <c r="D4665" s="236">
        <v>20</v>
      </c>
      <c r="E4665" s="236" t="s">
        <v>10805</v>
      </c>
    </row>
    <row r="4666" spans="1:5" x14ac:dyDescent="0.25">
      <c r="A4666" s="236" t="s">
        <v>10842</v>
      </c>
      <c r="B4666" s="236">
        <v>30323</v>
      </c>
      <c r="C4666" s="236" t="s">
        <v>10805</v>
      </c>
      <c r="D4666" s="236">
        <v>20</v>
      </c>
      <c r="E4666" s="236" t="s">
        <v>10805</v>
      </c>
    </row>
    <row r="4667" spans="1:5" x14ac:dyDescent="0.25">
      <c r="A4667" s="236" t="s">
        <v>10843</v>
      </c>
      <c r="B4667" s="236">
        <v>30316</v>
      </c>
      <c r="C4667" s="236" t="s">
        <v>10805</v>
      </c>
      <c r="D4667" s="236">
        <v>20</v>
      </c>
      <c r="E4667" s="236" t="s">
        <v>10805</v>
      </c>
    </row>
    <row r="4668" spans="1:5" x14ac:dyDescent="0.25">
      <c r="A4668" s="236" t="s">
        <v>10844</v>
      </c>
      <c r="B4668" s="236">
        <v>30314</v>
      </c>
      <c r="C4668" s="236" t="s">
        <v>10805</v>
      </c>
      <c r="D4668" s="236">
        <v>20</v>
      </c>
      <c r="E4668" s="236" t="s">
        <v>10805</v>
      </c>
    </row>
    <row r="4669" spans="1:5" x14ac:dyDescent="0.25">
      <c r="A4669" s="236" t="s">
        <v>10845</v>
      </c>
      <c r="B4669" s="236">
        <v>30295</v>
      </c>
      <c r="C4669" s="236" t="s">
        <v>10805</v>
      </c>
      <c r="D4669" s="236">
        <v>20</v>
      </c>
      <c r="E4669" s="236" t="s">
        <v>10805</v>
      </c>
    </row>
    <row r="4670" spans="1:5" x14ac:dyDescent="0.25">
      <c r="A4670" s="236" t="s">
        <v>10846</v>
      </c>
      <c r="B4670" s="236">
        <v>30307</v>
      </c>
      <c r="C4670" s="236" t="s">
        <v>10805</v>
      </c>
      <c r="D4670" s="236">
        <v>20</v>
      </c>
      <c r="E4670" s="236" t="s">
        <v>10805</v>
      </c>
    </row>
    <row r="4671" spans="1:5" x14ac:dyDescent="0.25">
      <c r="A4671" s="236" t="s">
        <v>10847</v>
      </c>
      <c r="B4671" s="236">
        <v>30302</v>
      </c>
      <c r="C4671" s="236" t="s">
        <v>10805</v>
      </c>
      <c r="D4671" s="236">
        <v>20</v>
      </c>
      <c r="E4671" s="236" t="s">
        <v>10805</v>
      </c>
    </row>
    <row r="4672" spans="1:5" x14ac:dyDescent="0.25">
      <c r="A4672" s="236" t="s">
        <v>10848</v>
      </c>
      <c r="B4672" s="236">
        <v>30360</v>
      </c>
      <c r="C4672" s="236" t="s">
        <v>10805</v>
      </c>
      <c r="D4672" s="236">
        <v>20</v>
      </c>
      <c r="E4672" s="236" t="s">
        <v>10805</v>
      </c>
    </row>
    <row r="4673" spans="1:5" x14ac:dyDescent="0.25">
      <c r="A4673" s="236" t="s">
        <v>10849</v>
      </c>
      <c r="B4673" s="236">
        <v>30337</v>
      </c>
      <c r="C4673" s="236" t="s">
        <v>10805</v>
      </c>
      <c r="D4673" s="236">
        <v>20</v>
      </c>
      <c r="E4673" s="236" t="s">
        <v>10805</v>
      </c>
    </row>
    <row r="4674" spans="1:5" x14ac:dyDescent="0.25">
      <c r="A4674" s="236" t="s">
        <v>10850</v>
      </c>
      <c r="B4674" s="236">
        <v>30328</v>
      </c>
      <c r="C4674" s="236" t="s">
        <v>10805</v>
      </c>
      <c r="D4674" s="236">
        <v>20</v>
      </c>
      <c r="E4674" s="236" t="s">
        <v>10805</v>
      </c>
    </row>
    <row r="4675" spans="1:5" x14ac:dyDescent="0.25">
      <c r="A4675" s="236" t="s">
        <v>10851</v>
      </c>
      <c r="B4675" s="236">
        <v>30334</v>
      </c>
      <c r="C4675" s="236" t="s">
        <v>10805</v>
      </c>
      <c r="D4675" s="236">
        <v>20</v>
      </c>
      <c r="E4675" s="236" t="s">
        <v>10805</v>
      </c>
    </row>
    <row r="4676" spans="1:5" x14ac:dyDescent="0.25">
      <c r="A4676" s="236" t="s">
        <v>10852</v>
      </c>
      <c r="B4676" s="236">
        <v>30395</v>
      </c>
      <c r="C4676" s="236" t="s">
        <v>10805</v>
      </c>
      <c r="D4676" s="236">
        <v>20</v>
      </c>
      <c r="E4676" s="236" t="s">
        <v>10805</v>
      </c>
    </row>
    <row r="4677" spans="1:5" x14ac:dyDescent="0.25">
      <c r="A4677" s="236" t="s">
        <v>10853</v>
      </c>
      <c r="B4677" s="236">
        <v>30390</v>
      </c>
      <c r="C4677" s="236" t="s">
        <v>10805</v>
      </c>
      <c r="D4677" s="236">
        <v>20</v>
      </c>
      <c r="E4677" s="236" t="s">
        <v>10805</v>
      </c>
    </row>
    <row r="4678" spans="1:5" x14ac:dyDescent="0.25">
      <c r="A4678" s="236" t="s">
        <v>10854</v>
      </c>
      <c r="B4678" s="236">
        <v>30379</v>
      </c>
      <c r="C4678" s="236" t="s">
        <v>10805</v>
      </c>
      <c r="D4678" s="236">
        <v>20</v>
      </c>
      <c r="E4678" s="236" t="s">
        <v>10805</v>
      </c>
    </row>
    <row r="4679" spans="1:5" x14ac:dyDescent="0.25">
      <c r="A4679" s="236" t="s">
        <v>10855</v>
      </c>
      <c r="B4679" s="236">
        <v>30415</v>
      </c>
      <c r="C4679" s="236" t="s">
        <v>10805</v>
      </c>
      <c r="D4679" s="236">
        <v>20</v>
      </c>
      <c r="E4679" s="236" t="s">
        <v>10805</v>
      </c>
    </row>
    <row r="4680" spans="1:5" x14ac:dyDescent="0.25">
      <c r="A4680" s="236" t="s">
        <v>10856</v>
      </c>
      <c r="B4680" s="236">
        <v>30418</v>
      </c>
      <c r="C4680" s="236" t="s">
        <v>10805</v>
      </c>
      <c r="D4680" s="236">
        <v>20</v>
      </c>
      <c r="E4680" s="236" t="s">
        <v>10805</v>
      </c>
    </row>
    <row r="4681" spans="1:5" x14ac:dyDescent="0.25">
      <c r="A4681" s="236" t="s">
        <v>10857</v>
      </c>
      <c r="B4681" s="236">
        <v>30421</v>
      </c>
      <c r="C4681" s="236" t="s">
        <v>10805</v>
      </c>
      <c r="D4681" s="236">
        <v>20</v>
      </c>
      <c r="E4681" s="236" t="s">
        <v>10805</v>
      </c>
    </row>
    <row r="4682" spans="1:5" x14ac:dyDescent="0.25">
      <c r="A4682" s="236" t="s">
        <v>10858</v>
      </c>
      <c r="B4682" s="236">
        <v>30402</v>
      </c>
      <c r="C4682" s="236" t="s">
        <v>10805</v>
      </c>
      <c r="D4682" s="236">
        <v>20</v>
      </c>
      <c r="E4682" s="236" t="s">
        <v>10805</v>
      </c>
    </row>
    <row r="4683" spans="1:5" x14ac:dyDescent="0.25">
      <c r="A4683" s="236" t="s">
        <v>10859</v>
      </c>
      <c r="B4683" s="236">
        <v>30412</v>
      </c>
      <c r="C4683" s="236" t="s">
        <v>10805</v>
      </c>
      <c r="D4683" s="236">
        <v>20</v>
      </c>
      <c r="E4683" s="236" t="s">
        <v>10805</v>
      </c>
    </row>
    <row r="4684" spans="1:5" x14ac:dyDescent="0.25">
      <c r="A4684" s="236" t="s">
        <v>10860</v>
      </c>
      <c r="B4684" s="236">
        <v>29566</v>
      </c>
      <c r="C4684" s="236" t="s">
        <v>10805</v>
      </c>
      <c r="D4684" s="236">
        <v>20</v>
      </c>
      <c r="E4684" s="236" t="s">
        <v>10805</v>
      </c>
    </row>
    <row r="4685" spans="1:5" x14ac:dyDescent="0.25">
      <c r="A4685" s="236" t="s">
        <v>10861</v>
      </c>
      <c r="B4685" s="236">
        <v>29568</v>
      </c>
      <c r="C4685" s="236" t="s">
        <v>10805</v>
      </c>
      <c r="D4685" s="236">
        <v>20</v>
      </c>
      <c r="E4685" s="236" t="s">
        <v>10805</v>
      </c>
    </row>
    <row r="4686" spans="1:5" x14ac:dyDescent="0.25">
      <c r="A4686" s="236" t="s">
        <v>10862</v>
      </c>
      <c r="B4686" s="236">
        <v>29564</v>
      </c>
      <c r="C4686" s="236" t="s">
        <v>10805</v>
      </c>
      <c r="D4686" s="236">
        <v>20</v>
      </c>
      <c r="E4686" s="236" t="s">
        <v>10805</v>
      </c>
    </row>
    <row r="4687" spans="1:5" x14ac:dyDescent="0.25">
      <c r="A4687" s="236" t="s">
        <v>10863</v>
      </c>
      <c r="B4687" s="236">
        <v>29562</v>
      </c>
      <c r="C4687" s="236" t="s">
        <v>10805</v>
      </c>
      <c r="D4687" s="236">
        <v>20</v>
      </c>
      <c r="E4687" s="236" t="s">
        <v>10805</v>
      </c>
    </row>
    <row r="4688" spans="1:5" x14ac:dyDescent="0.25">
      <c r="A4688" s="236" t="s">
        <v>10864</v>
      </c>
      <c r="B4688" s="236">
        <v>29581</v>
      </c>
      <c r="C4688" s="236" t="s">
        <v>10805</v>
      </c>
      <c r="D4688" s="236">
        <v>20</v>
      </c>
      <c r="E4688" s="236" t="s">
        <v>10805</v>
      </c>
    </row>
    <row r="4689" spans="1:5" x14ac:dyDescent="0.25">
      <c r="A4689" s="236" t="s">
        <v>10865</v>
      </c>
      <c r="B4689" s="236">
        <v>29583</v>
      </c>
      <c r="C4689" s="236" t="s">
        <v>10805</v>
      </c>
      <c r="D4689" s="236">
        <v>20</v>
      </c>
      <c r="E4689" s="236" t="s">
        <v>10805</v>
      </c>
    </row>
    <row r="4690" spans="1:5" x14ac:dyDescent="0.25">
      <c r="A4690" s="236" t="s">
        <v>10866</v>
      </c>
      <c r="B4690" s="236">
        <v>29570</v>
      </c>
      <c r="C4690" s="236" t="s">
        <v>10805</v>
      </c>
      <c r="D4690" s="236">
        <v>20</v>
      </c>
      <c r="E4690" s="236" t="s">
        <v>10805</v>
      </c>
    </row>
    <row r="4691" spans="1:5" x14ac:dyDescent="0.25">
      <c r="A4691" s="236" t="s">
        <v>10867</v>
      </c>
      <c r="B4691" s="236">
        <v>29576</v>
      </c>
      <c r="C4691" s="236" t="s">
        <v>10805</v>
      </c>
      <c r="D4691" s="236">
        <v>20</v>
      </c>
      <c r="E4691" s="236" t="s">
        <v>10805</v>
      </c>
    </row>
    <row r="4692" spans="1:5" x14ac:dyDescent="0.25">
      <c r="A4692" s="236" t="s">
        <v>10868</v>
      </c>
      <c r="B4692" s="236">
        <v>29605</v>
      </c>
      <c r="C4692" s="236" t="s">
        <v>10805</v>
      </c>
      <c r="D4692" s="236">
        <v>20</v>
      </c>
      <c r="E4692" s="236" t="s">
        <v>10805</v>
      </c>
    </row>
    <row r="4693" spans="1:5" x14ac:dyDescent="0.25">
      <c r="A4693" s="236" t="s">
        <v>10869</v>
      </c>
      <c r="B4693" s="236">
        <v>29619</v>
      </c>
      <c r="C4693" s="236" t="s">
        <v>10805</v>
      </c>
      <c r="D4693" s="236">
        <v>20</v>
      </c>
      <c r="E4693" s="236" t="s">
        <v>10805</v>
      </c>
    </row>
    <row r="4694" spans="1:5" x14ac:dyDescent="0.25">
      <c r="A4694" s="236" t="s">
        <v>10870</v>
      </c>
      <c r="B4694" s="236">
        <v>29634</v>
      </c>
      <c r="C4694" s="236" t="s">
        <v>10805</v>
      </c>
      <c r="D4694" s="236">
        <v>20</v>
      </c>
      <c r="E4694" s="236" t="s">
        <v>10805</v>
      </c>
    </row>
    <row r="4695" spans="1:5" x14ac:dyDescent="0.25">
      <c r="A4695" s="236" t="s">
        <v>10871</v>
      </c>
      <c r="B4695" s="236">
        <v>29628</v>
      </c>
      <c r="C4695" s="236" t="s">
        <v>10805</v>
      </c>
      <c r="D4695" s="236">
        <v>20</v>
      </c>
      <c r="E4695" s="236" t="s">
        <v>10805</v>
      </c>
    </row>
    <row r="4696" spans="1:5" x14ac:dyDescent="0.25">
      <c r="A4696" s="236" t="s">
        <v>10872</v>
      </c>
      <c r="B4696" s="236">
        <v>29598</v>
      </c>
      <c r="C4696" s="236" t="s">
        <v>10805</v>
      </c>
      <c r="D4696" s="236">
        <v>20</v>
      </c>
      <c r="E4696" s="236" t="s">
        <v>10805</v>
      </c>
    </row>
    <row r="4697" spans="1:5" x14ac:dyDescent="0.25">
      <c r="A4697" s="236" t="s">
        <v>10873</v>
      </c>
      <c r="B4697" s="236">
        <v>29602</v>
      </c>
      <c r="C4697" s="236" t="s">
        <v>10805</v>
      </c>
      <c r="D4697" s="236">
        <v>20</v>
      </c>
      <c r="E4697" s="236" t="s">
        <v>10805</v>
      </c>
    </row>
    <row r="4698" spans="1:5" x14ac:dyDescent="0.25">
      <c r="A4698" s="236" t="s">
        <v>10874</v>
      </c>
      <c r="B4698" s="236">
        <v>29594</v>
      </c>
      <c r="C4698" s="236" t="s">
        <v>10805</v>
      </c>
      <c r="D4698" s="236">
        <v>20</v>
      </c>
      <c r="E4698" s="236" t="s">
        <v>10805</v>
      </c>
    </row>
    <row r="4699" spans="1:5" x14ac:dyDescent="0.25">
      <c r="A4699" s="236" t="s">
        <v>10875</v>
      </c>
      <c r="B4699" s="236">
        <v>29586</v>
      </c>
      <c r="C4699" s="236" t="s">
        <v>10805</v>
      </c>
      <c r="D4699" s="236">
        <v>20</v>
      </c>
      <c r="E4699" s="236" t="s">
        <v>10805</v>
      </c>
    </row>
    <row r="4700" spans="1:5" x14ac:dyDescent="0.25">
      <c r="A4700" s="236" t="s">
        <v>10876</v>
      </c>
      <c r="B4700" s="236">
        <v>29673</v>
      </c>
      <c r="C4700" s="236" t="s">
        <v>10805</v>
      </c>
      <c r="D4700" s="236">
        <v>20</v>
      </c>
      <c r="E4700" s="236" t="s">
        <v>10805</v>
      </c>
    </row>
    <row r="4701" spans="1:5" x14ac:dyDescent="0.25">
      <c r="A4701" s="236" t="s">
        <v>10877</v>
      </c>
      <c r="B4701" s="236">
        <v>29661</v>
      </c>
      <c r="C4701" s="236" t="s">
        <v>10805</v>
      </c>
      <c r="D4701" s="236">
        <v>20</v>
      </c>
      <c r="E4701" s="236" t="s">
        <v>10805</v>
      </c>
    </row>
    <row r="4702" spans="1:5" x14ac:dyDescent="0.25">
      <c r="A4702" s="236" t="s">
        <v>10878</v>
      </c>
      <c r="B4702" s="236">
        <v>29655</v>
      </c>
      <c r="C4702" s="236" t="s">
        <v>10805</v>
      </c>
      <c r="D4702" s="236">
        <v>20</v>
      </c>
      <c r="E4702" s="236" t="s">
        <v>10805</v>
      </c>
    </row>
    <row r="4703" spans="1:5" x14ac:dyDescent="0.25">
      <c r="A4703" s="236" t="s">
        <v>10879</v>
      </c>
      <c r="B4703" s="236">
        <v>29648</v>
      </c>
      <c r="C4703" s="236" t="s">
        <v>10805</v>
      </c>
      <c r="D4703" s="236">
        <v>20</v>
      </c>
      <c r="E4703" s="236" t="s">
        <v>10805</v>
      </c>
    </row>
    <row r="4704" spans="1:5" x14ac:dyDescent="0.25">
      <c r="A4704" s="236" t="s">
        <v>10880</v>
      </c>
      <c r="B4704" s="236">
        <v>29702</v>
      </c>
      <c r="C4704" s="236" t="s">
        <v>10805</v>
      </c>
      <c r="D4704" s="236">
        <v>20</v>
      </c>
      <c r="E4704" s="236" t="s">
        <v>10805</v>
      </c>
    </row>
    <row r="4705" spans="1:5" x14ac:dyDescent="0.25">
      <c r="A4705" s="236" t="s">
        <v>10881</v>
      </c>
      <c r="B4705" s="236">
        <v>29681</v>
      </c>
      <c r="C4705" s="236" t="s">
        <v>10805</v>
      </c>
      <c r="D4705" s="236">
        <v>20</v>
      </c>
      <c r="E4705" s="236" t="s">
        <v>10805</v>
      </c>
    </row>
    <row r="4706" spans="1:5" x14ac:dyDescent="0.25">
      <c r="A4706" s="236" t="s">
        <v>10882</v>
      </c>
      <c r="B4706" s="236">
        <v>29746</v>
      </c>
      <c r="C4706" s="236" t="s">
        <v>10805</v>
      </c>
      <c r="D4706" s="236">
        <v>20</v>
      </c>
      <c r="E4706" s="236" t="s">
        <v>10805</v>
      </c>
    </row>
    <row r="4707" spans="1:5" x14ac:dyDescent="0.25">
      <c r="A4707" s="236" t="s">
        <v>10883</v>
      </c>
      <c r="B4707" s="236">
        <v>29742</v>
      </c>
      <c r="C4707" s="236" t="s">
        <v>10805</v>
      </c>
      <c r="D4707" s="236">
        <v>20</v>
      </c>
      <c r="E4707" s="236" t="s">
        <v>10805</v>
      </c>
    </row>
    <row r="4708" spans="1:5" x14ac:dyDescent="0.25">
      <c r="A4708" s="236" t="s">
        <v>10884</v>
      </c>
      <c r="B4708" s="236">
        <v>29758</v>
      </c>
      <c r="C4708" s="236" t="s">
        <v>10805</v>
      </c>
      <c r="D4708" s="236">
        <v>20</v>
      </c>
      <c r="E4708" s="236" t="s">
        <v>10805</v>
      </c>
    </row>
    <row r="4709" spans="1:5" x14ac:dyDescent="0.25">
      <c r="A4709" s="236" t="s">
        <v>10885</v>
      </c>
      <c r="B4709" s="236">
        <v>29782</v>
      </c>
      <c r="C4709" s="236" t="s">
        <v>10805</v>
      </c>
      <c r="D4709" s="236">
        <v>20</v>
      </c>
      <c r="E4709" s="236" t="s">
        <v>10805</v>
      </c>
    </row>
    <row r="4710" spans="1:5" x14ac:dyDescent="0.25">
      <c r="A4710" s="236" t="s">
        <v>10886</v>
      </c>
      <c r="B4710" s="236">
        <v>29784</v>
      </c>
      <c r="C4710" s="236" t="s">
        <v>10805</v>
      </c>
      <c r="D4710" s="236">
        <v>20</v>
      </c>
      <c r="E4710" s="236" t="s">
        <v>10805</v>
      </c>
    </row>
    <row r="4711" spans="1:5" x14ac:dyDescent="0.25">
      <c r="A4711" s="236" t="s">
        <v>10887</v>
      </c>
      <c r="B4711" s="236">
        <v>29786</v>
      </c>
      <c r="C4711" s="236" t="s">
        <v>10805</v>
      </c>
      <c r="D4711" s="236">
        <v>20</v>
      </c>
      <c r="E4711" s="236" t="s">
        <v>10805</v>
      </c>
    </row>
    <row r="4712" spans="1:5" x14ac:dyDescent="0.25">
      <c r="A4712" s="236" t="s">
        <v>10888</v>
      </c>
      <c r="B4712" s="236">
        <v>29807</v>
      </c>
      <c r="C4712" s="236" t="s">
        <v>10805</v>
      </c>
      <c r="D4712" s="236">
        <v>20</v>
      </c>
      <c r="E4712" s="236" t="s">
        <v>10805</v>
      </c>
    </row>
    <row r="4713" spans="1:5" x14ac:dyDescent="0.25">
      <c r="A4713" s="236" t="s">
        <v>10889</v>
      </c>
      <c r="B4713" s="236">
        <v>29820</v>
      </c>
      <c r="C4713" s="236" t="s">
        <v>10805</v>
      </c>
      <c r="D4713" s="236">
        <v>20</v>
      </c>
      <c r="E4713" s="236" t="s">
        <v>10805</v>
      </c>
    </row>
    <row r="4714" spans="1:5" x14ac:dyDescent="0.25">
      <c r="A4714" s="236" t="s">
        <v>10890</v>
      </c>
      <c r="B4714" s="236">
        <v>29817</v>
      </c>
      <c r="C4714" s="236" t="s">
        <v>10805</v>
      </c>
      <c r="D4714" s="236">
        <v>20</v>
      </c>
      <c r="E4714" s="236" t="s">
        <v>10805</v>
      </c>
    </row>
    <row r="4715" spans="1:5" x14ac:dyDescent="0.25">
      <c r="A4715" s="236" t="s">
        <v>10891</v>
      </c>
      <c r="B4715" s="236">
        <v>29485</v>
      </c>
      <c r="C4715" s="236" t="s">
        <v>10805</v>
      </c>
      <c r="D4715" s="236">
        <v>20</v>
      </c>
      <c r="E4715" s="236" t="s">
        <v>10805</v>
      </c>
    </row>
    <row r="4716" spans="1:5" x14ac:dyDescent="0.25">
      <c r="A4716" s="236" t="s">
        <v>10892</v>
      </c>
      <c r="B4716" s="236">
        <v>29487</v>
      </c>
      <c r="C4716" s="236" t="s">
        <v>10805</v>
      </c>
      <c r="D4716" s="236">
        <v>20</v>
      </c>
      <c r="E4716" s="236" t="s">
        <v>10805</v>
      </c>
    </row>
    <row r="4717" spans="1:5" x14ac:dyDescent="0.25">
      <c r="A4717" s="236" t="s">
        <v>10893</v>
      </c>
      <c r="B4717" s="236">
        <v>29462</v>
      </c>
      <c r="C4717" s="236" t="s">
        <v>10805</v>
      </c>
      <c r="D4717" s="236">
        <v>20</v>
      </c>
      <c r="E4717" s="236" t="s">
        <v>10805</v>
      </c>
    </row>
    <row r="4718" spans="1:5" x14ac:dyDescent="0.25">
      <c r="A4718" s="236" t="s">
        <v>10894</v>
      </c>
      <c r="B4718" s="236">
        <v>29482</v>
      </c>
      <c r="C4718" s="236" t="s">
        <v>10805</v>
      </c>
      <c r="D4718" s="236">
        <v>20</v>
      </c>
      <c r="E4718" s="236" t="s">
        <v>10805</v>
      </c>
    </row>
    <row r="4719" spans="1:5" x14ac:dyDescent="0.25">
      <c r="A4719" s="236" t="s">
        <v>10895</v>
      </c>
      <c r="B4719" s="236">
        <v>29496</v>
      </c>
      <c r="C4719" s="236" t="s">
        <v>10805</v>
      </c>
      <c r="D4719" s="236">
        <v>20</v>
      </c>
      <c r="E4719" s="236" t="s">
        <v>10805</v>
      </c>
    </row>
    <row r="4720" spans="1:5" x14ac:dyDescent="0.25">
      <c r="A4720" s="236" t="s">
        <v>10896</v>
      </c>
      <c r="B4720" s="236">
        <v>29503</v>
      </c>
      <c r="C4720" s="236" t="s">
        <v>10805</v>
      </c>
      <c r="D4720" s="236">
        <v>20</v>
      </c>
      <c r="E4720" s="236" t="s">
        <v>10805</v>
      </c>
    </row>
    <row r="4721" spans="1:5" x14ac:dyDescent="0.25">
      <c r="A4721" s="236" t="s">
        <v>10897</v>
      </c>
      <c r="B4721" s="236">
        <v>29492</v>
      </c>
      <c r="C4721" s="236" t="s">
        <v>10805</v>
      </c>
      <c r="D4721" s="236">
        <v>20</v>
      </c>
      <c r="E4721" s="236" t="s">
        <v>10805</v>
      </c>
    </row>
    <row r="4722" spans="1:5" x14ac:dyDescent="0.25">
      <c r="A4722" s="236" t="s">
        <v>10898</v>
      </c>
      <c r="B4722" s="236">
        <v>29489</v>
      </c>
      <c r="C4722" s="236" t="s">
        <v>10805</v>
      </c>
      <c r="D4722" s="236">
        <v>20</v>
      </c>
      <c r="E4722" s="236" t="s">
        <v>10805</v>
      </c>
    </row>
    <row r="4723" spans="1:5" x14ac:dyDescent="0.25">
      <c r="A4723" s="236" t="s">
        <v>10899</v>
      </c>
      <c r="B4723" s="236">
        <v>29541</v>
      </c>
      <c r="C4723" s="236" t="s">
        <v>10805</v>
      </c>
      <c r="D4723" s="236">
        <v>20</v>
      </c>
      <c r="E4723" s="236" t="s">
        <v>10805</v>
      </c>
    </row>
    <row r="4724" spans="1:5" x14ac:dyDescent="0.25">
      <c r="A4724" s="236" t="s">
        <v>10900</v>
      </c>
      <c r="B4724" s="236">
        <v>29549</v>
      </c>
      <c r="C4724" s="236" t="s">
        <v>10805</v>
      </c>
      <c r="D4724" s="236">
        <v>20</v>
      </c>
      <c r="E4724" s="236" t="s">
        <v>10805</v>
      </c>
    </row>
    <row r="4725" spans="1:5" x14ac:dyDescent="0.25">
      <c r="A4725" s="236" t="s">
        <v>10901</v>
      </c>
      <c r="B4725" s="236">
        <v>29532</v>
      </c>
      <c r="C4725" s="236" t="s">
        <v>10805</v>
      </c>
      <c r="D4725" s="236">
        <v>20</v>
      </c>
      <c r="E4725" s="236" t="s">
        <v>10805</v>
      </c>
    </row>
    <row r="4726" spans="1:5" x14ac:dyDescent="0.25">
      <c r="A4726" s="236" t="s">
        <v>10902</v>
      </c>
      <c r="B4726" s="236">
        <v>29536</v>
      </c>
      <c r="C4726" s="236" t="s">
        <v>10805</v>
      </c>
      <c r="D4726" s="236">
        <v>20</v>
      </c>
      <c r="E4726" s="236" t="s">
        <v>10805</v>
      </c>
    </row>
    <row r="4727" spans="1:5" x14ac:dyDescent="0.25">
      <c r="A4727" s="236" t="s">
        <v>10903</v>
      </c>
      <c r="B4727" s="236">
        <v>29513</v>
      </c>
      <c r="C4727" s="236" t="s">
        <v>10805</v>
      </c>
      <c r="D4727" s="236">
        <v>20</v>
      </c>
      <c r="E4727" s="236" t="s">
        <v>10805</v>
      </c>
    </row>
    <row r="4728" spans="1:5" x14ac:dyDescent="0.25">
      <c r="A4728" s="236" t="s">
        <v>10904</v>
      </c>
      <c r="B4728" s="236">
        <v>29523</v>
      </c>
      <c r="C4728" s="236" t="s">
        <v>10805</v>
      </c>
      <c r="D4728" s="236">
        <v>20</v>
      </c>
      <c r="E4728" s="236" t="s">
        <v>10805</v>
      </c>
    </row>
    <row r="4729" spans="1:5" x14ac:dyDescent="0.25">
      <c r="A4729" s="236" t="s">
        <v>10905</v>
      </c>
      <c r="B4729" s="236">
        <v>29527</v>
      </c>
      <c r="C4729" s="236" t="s">
        <v>10805</v>
      </c>
      <c r="D4729" s="236">
        <v>20</v>
      </c>
      <c r="E4729" s="236" t="s">
        <v>10805</v>
      </c>
    </row>
    <row r="4730" spans="1:5" x14ac:dyDescent="0.25">
      <c r="A4730" s="236" t="s">
        <v>10906</v>
      </c>
      <c r="B4730" s="236">
        <v>29525</v>
      </c>
      <c r="C4730" s="236" t="s">
        <v>10805</v>
      </c>
      <c r="D4730" s="236">
        <v>20</v>
      </c>
      <c r="E4730" s="236" t="s">
        <v>10805</v>
      </c>
    </row>
    <row r="4731" spans="1:5" x14ac:dyDescent="0.25">
      <c r="A4731" s="236" t="s">
        <v>10907</v>
      </c>
      <c r="B4731" s="236">
        <v>29345</v>
      </c>
      <c r="C4731" s="236" t="s">
        <v>10805</v>
      </c>
      <c r="D4731" s="236">
        <v>20</v>
      </c>
      <c r="E4731" s="236" t="s">
        <v>10805</v>
      </c>
    </row>
    <row r="4732" spans="1:5" x14ac:dyDescent="0.25">
      <c r="A4732" s="236" t="s">
        <v>10908</v>
      </c>
      <c r="B4732" s="236">
        <v>29360</v>
      </c>
      <c r="C4732" s="236" t="s">
        <v>10805</v>
      </c>
      <c r="D4732" s="236">
        <v>20</v>
      </c>
      <c r="E4732" s="236" t="s">
        <v>10805</v>
      </c>
    </row>
    <row r="4733" spans="1:5" x14ac:dyDescent="0.25">
      <c r="A4733" s="236" t="s">
        <v>10909</v>
      </c>
      <c r="B4733" s="236">
        <v>29338</v>
      </c>
      <c r="C4733" s="236" t="s">
        <v>10805</v>
      </c>
      <c r="D4733" s="236">
        <v>20</v>
      </c>
      <c r="E4733" s="236" t="s">
        <v>10805</v>
      </c>
    </row>
    <row r="4734" spans="1:5" x14ac:dyDescent="0.25">
      <c r="A4734" s="236" t="s">
        <v>10910</v>
      </c>
      <c r="B4734" s="236">
        <v>29334</v>
      </c>
      <c r="C4734" s="236" t="s">
        <v>10805</v>
      </c>
      <c r="D4734" s="236">
        <v>20</v>
      </c>
      <c r="E4734" s="236" t="s">
        <v>10805</v>
      </c>
    </row>
    <row r="4735" spans="1:5" x14ac:dyDescent="0.25">
      <c r="A4735" s="236" t="s">
        <v>10911</v>
      </c>
      <c r="B4735" s="236">
        <v>29258</v>
      </c>
      <c r="C4735" s="236" t="s">
        <v>10805</v>
      </c>
      <c r="D4735" s="236">
        <v>20</v>
      </c>
      <c r="E4735" s="236" t="s">
        <v>10805</v>
      </c>
    </row>
    <row r="4736" spans="1:5" x14ac:dyDescent="0.25">
      <c r="A4736" s="236" t="s">
        <v>10912</v>
      </c>
      <c r="B4736" s="236">
        <v>29256</v>
      </c>
      <c r="C4736" s="236" t="s">
        <v>10805</v>
      </c>
      <c r="D4736" s="236">
        <v>20</v>
      </c>
      <c r="E4736" s="236" t="s">
        <v>10805</v>
      </c>
    </row>
    <row r="4737" spans="1:6" x14ac:dyDescent="0.25">
      <c r="A4737" s="236" t="s">
        <v>10913</v>
      </c>
      <c r="B4737" s="236">
        <v>29260</v>
      </c>
      <c r="C4737" s="236" t="s">
        <v>10805</v>
      </c>
      <c r="D4737" s="236">
        <v>20</v>
      </c>
      <c r="E4737" s="236" t="s">
        <v>10805</v>
      </c>
      <c r="F4737" s="236" t="s">
        <v>10914</v>
      </c>
    </row>
    <row r="4738" spans="1:6" x14ac:dyDescent="0.25">
      <c r="A4738" s="236" t="s">
        <v>10915</v>
      </c>
      <c r="B4738" s="236">
        <v>29415</v>
      </c>
      <c r="C4738" s="236" t="s">
        <v>10805</v>
      </c>
      <c r="D4738" s="236">
        <v>20</v>
      </c>
      <c r="E4738" s="236" t="s">
        <v>10805</v>
      </c>
    </row>
    <row r="4739" spans="1:6" x14ac:dyDescent="0.25">
      <c r="A4739" s="236" t="s">
        <v>10916</v>
      </c>
      <c r="B4739" s="236">
        <v>29408</v>
      </c>
      <c r="C4739" s="236" t="s">
        <v>10805</v>
      </c>
      <c r="D4739" s="236">
        <v>20</v>
      </c>
      <c r="E4739" s="236" t="s">
        <v>10805</v>
      </c>
    </row>
    <row r="4740" spans="1:6" x14ac:dyDescent="0.25">
      <c r="A4740" s="236" t="s">
        <v>10917</v>
      </c>
      <c r="B4740" s="236">
        <v>29404</v>
      </c>
      <c r="C4740" s="236" t="s">
        <v>10805</v>
      </c>
      <c r="D4740" s="236">
        <v>20</v>
      </c>
      <c r="E4740" s="236" t="s">
        <v>10805</v>
      </c>
    </row>
    <row r="4741" spans="1:6" x14ac:dyDescent="0.25">
      <c r="A4741" s="236" t="s">
        <v>10918</v>
      </c>
      <c r="B4741" s="236">
        <v>29457</v>
      </c>
      <c r="C4741" s="236" t="s">
        <v>10805</v>
      </c>
      <c r="D4741" s="236">
        <v>20</v>
      </c>
      <c r="E4741" s="236" t="s">
        <v>10805</v>
      </c>
    </row>
    <row r="4742" spans="1:6" x14ac:dyDescent="0.25">
      <c r="A4742" s="236" t="s">
        <v>10919</v>
      </c>
      <c r="B4742" s="236">
        <v>29443</v>
      </c>
      <c r="C4742" s="236" t="s">
        <v>10805</v>
      </c>
      <c r="D4742" s="236">
        <v>20</v>
      </c>
      <c r="E4742" s="236" t="s">
        <v>10805</v>
      </c>
    </row>
    <row r="4743" spans="1:6" x14ac:dyDescent="0.25">
      <c r="A4743" s="236" t="s">
        <v>10920</v>
      </c>
      <c r="B4743" s="236">
        <v>29439</v>
      </c>
      <c r="C4743" s="236" t="s">
        <v>10805</v>
      </c>
      <c r="D4743" s="236">
        <v>20</v>
      </c>
      <c r="E4743" s="236" t="s">
        <v>10805</v>
      </c>
    </row>
    <row r="4744" spans="1:6" x14ac:dyDescent="0.25">
      <c r="A4744" s="236" t="s">
        <v>10921</v>
      </c>
      <c r="B4744" s="236">
        <v>29441</v>
      </c>
      <c r="C4744" s="236" t="s">
        <v>10805</v>
      </c>
      <c r="D4744" s="236">
        <v>20</v>
      </c>
      <c r="E4744" s="236" t="s">
        <v>10805</v>
      </c>
    </row>
    <row r="4745" spans="1:6" x14ac:dyDescent="0.25">
      <c r="A4745" s="236" t="s">
        <v>10922</v>
      </c>
      <c r="B4745" s="236">
        <v>28340</v>
      </c>
      <c r="C4745" s="236" t="s">
        <v>10805</v>
      </c>
      <c r="D4745" s="236">
        <v>20</v>
      </c>
      <c r="E4745" s="236" t="s">
        <v>10805</v>
      </c>
    </row>
    <row r="4746" spans="1:6" x14ac:dyDescent="0.25">
      <c r="A4746" s="236" t="s">
        <v>10923</v>
      </c>
      <c r="B4746" s="236">
        <v>28381</v>
      </c>
      <c r="C4746" s="236" t="s">
        <v>10805</v>
      </c>
      <c r="D4746" s="236">
        <v>20</v>
      </c>
      <c r="E4746" s="236" t="s">
        <v>10805</v>
      </c>
    </row>
    <row r="4747" spans="1:6" x14ac:dyDescent="0.25">
      <c r="A4747" s="236" t="s">
        <v>10924</v>
      </c>
      <c r="B4747" s="236">
        <v>28377</v>
      </c>
      <c r="C4747" s="236" t="s">
        <v>10805</v>
      </c>
      <c r="D4747" s="236">
        <v>20</v>
      </c>
      <c r="E4747" s="236" t="s">
        <v>10805</v>
      </c>
    </row>
    <row r="4748" spans="1:6" x14ac:dyDescent="0.25">
      <c r="A4748" s="236" t="s">
        <v>10925</v>
      </c>
      <c r="B4748" s="236">
        <v>28314</v>
      </c>
      <c r="C4748" s="236" t="s">
        <v>10805</v>
      </c>
      <c r="D4748" s="236">
        <v>20</v>
      </c>
      <c r="E4748" s="236" t="s">
        <v>10805</v>
      </c>
    </row>
    <row r="4749" spans="1:6" x14ac:dyDescent="0.25">
      <c r="A4749" s="236" t="s">
        <v>10926</v>
      </c>
      <c r="B4749" s="236">
        <v>28316</v>
      </c>
      <c r="C4749" s="236" t="s">
        <v>10805</v>
      </c>
      <c r="D4749" s="236">
        <v>20</v>
      </c>
      <c r="E4749" s="236" t="s">
        <v>10805</v>
      </c>
    </row>
    <row r="4750" spans="1:6" x14ac:dyDescent="0.25">
      <c r="A4750" s="236" t="s">
        <v>10927</v>
      </c>
      <c r="B4750" s="236">
        <v>28318</v>
      </c>
      <c r="C4750" s="236" t="s">
        <v>10805</v>
      </c>
      <c r="D4750" s="236">
        <v>20</v>
      </c>
      <c r="E4750" s="236" t="s">
        <v>10805</v>
      </c>
    </row>
    <row r="4751" spans="1:6" x14ac:dyDescent="0.25">
      <c r="A4751" s="236" t="s">
        <v>10928</v>
      </c>
      <c r="B4751" s="236">
        <v>28324</v>
      </c>
      <c r="C4751" s="236" t="s">
        <v>10805</v>
      </c>
      <c r="D4751" s="236">
        <v>20</v>
      </c>
      <c r="E4751" s="236" t="s">
        <v>10805</v>
      </c>
    </row>
    <row r="4752" spans="1:6" x14ac:dyDescent="0.25">
      <c r="A4752" s="236" t="s">
        <v>10929</v>
      </c>
      <c r="B4752" s="236">
        <v>28989</v>
      </c>
      <c r="C4752" s="236" t="s">
        <v>10805</v>
      </c>
      <c r="D4752" s="236">
        <v>20</v>
      </c>
      <c r="E4752" s="236" t="s">
        <v>10805</v>
      </c>
    </row>
    <row r="4753" spans="1:5" x14ac:dyDescent="0.25">
      <c r="A4753" s="236" t="s">
        <v>10930</v>
      </c>
      <c r="B4753" s="236">
        <v>28977</v>
      </c>
      <c r="C4753" s="236" t="s">
        <v>10805</v>
      </c>
      <c r="D4753" s="236">
        <v>20</v>
      </c>
      <c r="E4753" s="236" t="s">
        <v>10805</v>
      </c>
    </row>
    <row r="4754" spans="1:5" x14ac:dyDescent="0.25">
      <c r="A4754" s="236" t="s">
        <v>10931</v>
      </c>
      <c r="B4754" s="236">
        <v>28975</v>
      </c>
      <c r="C4754" s="236" t="s">
        <v>10805</v>
      </c>
      <c r="D4754" s="236">
        <v>20</v>
      </c>
      <c r="E4754" s="236" t="s">
        <v>10805</v>
      </c>
    </row>
    <row r="4755" spans="1:5" x14ac:dyDescent="0.25">
      <c r="A4755" s="236" t="s">
        <v>10932</v>
      </c>
      <c r="B4755" s="236">
        <v>28972</v>
      </c>
      <c r="C4755" s="236" t="s">
        <v>10805</v>
      </c>
      <c r="D4755" s="236">
        <v>20</v>
      </c>
      <c r="E4755" s="236" t="s">
        <v>10805</v>
      </c>
    </row>
    <row r="4756" spans="1:5" x14ac:dyDescent="0.25">
      <c r="A4756" s="236" t="s">
        <v>10933</v>
      </c>
      <c r="B4756" s="236">
        <v>28969</v>
      </c>
      <c r="C4756" s="236" t="s">
        <v>10805</v>
      </c>
      <c r="D4756" s="236">
        <v>20</v>
      </c>
      <c r="E4756" s="236" t="s">
        <v>10805</v>
      </c>
    </row>
    <row r="4757" spans="1:5" x14ac:dyDescent="0.25">
      <c r="A4757" s="236" t="s">
        <v>10934</v>
      </c>
      <c r="B4757" s="236">
        <v>28957</v>
      </c>
      <c r="C4757" s="236" t="s">
        <v>10805</v>
      </c>
      <c r="D4757" s="236">
        <v>20</v>
      </c>
      <c r="E4757" s="236" t="s">
        <v>10805</v>
      </c>
    </row>
    <row r="4758" spans="1:5" x14ac:dyDescent="0.25">
      <c r="A4758" s="236" t="s">
        <v>10935</v>
      </c>
      <c r="B4758" s="236">
        <v>28912</v>
      </c>
      <c r="C4758" s="236" t="s">
        <v>10805</v>
      </c>
      <c r="D4758" s="236">
        <v>20</v>
      </c>
      <c r="E4758" s="236" t="s">
        <v>10805</v>
      </c>
    </row>
    <row r="4759" spans="1:5" x14ac:dyDescent="0.25">
      <c r="A4759" s="236" t="s">
        <v>10936</v>
      </c>
      <c r="B4759" s="236">
        <v>28924</v>
      </c>
      <c r="C4759" s="236" t="s">
        <v>10805</v>
      </c>
      <c r="D4759" s="236">
        <v>20</v>
      </c>
      <c r="E4759" s="236" t="s">
        <v>10805</v>
      </c>
    </row>
    <row r="4760" spans="1:5" x14ac:dyDescent="0.25">
      <c r="A4760" s="236" t="s">
        <v>10937</v>
      </c>
      <c r="B4760" s="236">
        <v>28995</v>
      </c>
      <c r="C4760" s="236" t="s">
        <v>10805</v>
      </c>
      <c r="D4760" s="236">
        <v>20</v>
      </c>
      <c r="E4760" s="236" t="s">
        <v>10805</v>
      </c>
    </row>
    <row r="4761" spans="1:5" x14ac:dyDescent="0.25">
      <c r="A4761" s="236" t="s">
        <v>10938</v>
      </c>
      <c r="B4761" s="236">
        <v>28992</v>
      </c>
      <c r="C4761" s="236" t="s">
        <v>10805</v>
      </c>
      <c r="D4761" s="236">
        <v>20</v>
      </c>
      <c r="E4761" s="236" t="s">
        <v>10805</v>
      </c>
    </row>
    <row r="4762" spans="1:5" x14ac:dyDescent="0.25">
      <c r="A4762" s="236" t="s">
        <v>10939</v>
      </c>
      <c r="B4762" s="236">
        <v>29013</v>
      </c>
      <c r="C4762" s="236" t="s">
        <v>10805</v>
      </c>
      <c r="D4762" s="236">
        <v>20</v>
      </c>
      <c r="E4762" s="236" t="s">
        <v>10805</v>
      </c>
    </row>
    <row r="4763" spans="1:5" x14ac:dyDescent="0.25">
      <c r="A4763" s="236" t="s">
        <v>10940</v>
      </c>
      <c r="B4763" s="236">
        <v>29025</v>
      </c>
      <c r="C4763" s="236" t="s">
        <v>10805</v>
      </c>
      <c r="D4763" s="236">
        <v>20</v>
      </c>
      <c r="E4763" s="236" t="s">
        <v>10805</v>
      </c>
    </row>
    <row r="4764" spans="1:5" x14ac:dyDescent="0.25">
      <c r="A4764" s="236" t="s">
        <v>10941</v>
      </c>
      <c r="B4764" s="236">
        <v>29021</v>
      </c>
      <c r="C4764" s="236" t="s">
        <v>10805</v>
      </c>
      <c r="D4764" s="236">
        <v>20</v>
      </c>
      <c r="E4764" s="236" t="s">
        <v>10805</v>
      </c>
    </row>
    <row r="4765" spans="1:5" x14ac:dyDescent="0.25">
      <c r="A4765" s="236" t="s">
        <v>10942</v>
      </c>
      <c r="B4765" s="236">
        <v>29045</v>
      </c>
      <c r="C4765" s="236" t="s">
        <v>10805</v>
      </c>
      <c r="D4765" s="236">
        <v>20</v>
      </c>
      <c r="E4765" s="236" t="s">
        <v>10805</v>
      </c>
    </row>
    <row r="4766" spans="1:5" x14ac:dyDescent="0.25">
      <c r="A4766" s="236" t="s">
        <v>10943</v>
      </c>
      <c r="B4766" s="236">
        <v>29086</v>
      </c>
      <c r="C4766" s="236" t="s">
        <v>10805</v>
      </c>
      <c r="D4766" s="236">
        <v>20</v>
      </c>
      <c r="E4766" s="236" t="s">
        <v>10805</v>
      </c>
    </row>
    <row r="4767" spans="1:5" x14ac:dyDescent="0.25">
      <c r="A4767" s="236" t="s">
        <v>10944</v>
      </c>
      <c r="B4767" s="236">
        <v>29096</v>
      </c>
      <c r="C4767" s="236" t="s">
        <v>10805</v>
      </c>
      <c r="D4767" s="236">
        <v>20</v>
      </c>
      <c r="E4767" s="236" t="s">
        <v>10805</v>
      </c>
    </row>
    <row r="4768" spans="1:5" x14ac:dyDescent="0.25">
      <c r="A4768" s="236" t="s">
        <v>10945</v>
      </c>
      <c r="B4768" s="236">
        <v>29109</v>
      </c>
      <c r="C4768" s="236" t="s">
        <v>10805</v>
      </c>
      <c r="D4768" s="236">
        <v>20</v>
      </c>
      <c r="E4768" s="236" t="s">
        <v>10805</v>
      </c>
    </row>
    <row r="4769" spans="1:5" x14ac:dyDescent="0.25">
      <c r="A4769" s="236" t="s">
        <v>10946</v>
      </c>
      <c r="B4769" s="236">
        <v>29102</v>
      </c>
      <c r="C4769" s="236" t="s">
        <v>10805</v>
      </c>
      <c r="D4769" s="236">
        <v>20</v>
      </c>
      <c r="E4769" s="236" t="s">
        <v>10805</v>
      </c>
    </row>
    <row r="4770" spans="1:5" x14ac:dyDescent="0.25">
      <c r="A4770" s="236" t="s">
        <v>10947</v>
      </c>
      <c r="B4770" s="236">
        <v>29119</v>
      </c>
      <c r="C4770" s="236" t="s">
        <v>10805</v>
      </c>
      <c r="D4770" s="236">
        <v>20</v>
      </c>
      <c r="E4770" s="236" t="s">
        <v>10805</v>
      </c>
    </row>
    <row r="4771" spans="1:5" x14ac:dyDescent="0.25">
      <c r="A4771" s="236" t="s">
        <v>10948</v>
      </c>
      <c r="B4771" s="236">
        <v>29122</v>
      </c>
      <c r="C4771" s="236" t="s">
        <v>10805</v>
      </c>
      <c r="D4771" s="236">
        <v>20</v>
      </c>
      <c r="E4771" s="236" t="s">
        <v>10805</v>
      </c>
    </row>
    <row r="4772" spans="1:5" x14ac:dyDescent="0.25">
      <c r="A4772" s="236" t="s">
        <v>10949</v>
      </c>
      <c r="B4772" s="236">
        <v>29173</v>
      </c>
      <c r="C4772" s="236" t="s">
        <v>10805</v>
      </c>
      <c r="D4772" s="236">
        <v>20</v>
      </c>
      <c r="E4772" s="236" t="s">
        <v>10805</v>
      </c>
    </row>
    <row r="4773" spans="1:5" x14ac:dyDescent="0.25">
      <c r="A4773" s="236" t="s">
        <v>10950</v>
      </c>
      <c r="B4773" s="236">
        <v>29142</v>
      </c>
      <c r="C4773" s="236" t="s">
        <v>10805</v>
      </c>
      <c r="D4773" s="236">
        <v>20</v>
      </c>
      <c r="E4773" s="236" t="s">
        <v>10805</v>
      </c>
    </row>
    <row r="4774" spans="1:5" x14ac:dyDescent="0.25">
      <c r="A4774" s="236" t="s">
        <v>10951</v>
      </c>
      <c r="B4774" s="236">
        <v>29205</v>
      </c>
      <c r="C4774" s="236" t="s">
        <v>10805</v>
      </c>
      <c r="D4774" s="236">
        <v>20</v>
      </c>
      <c r="E4774" s="236" t="s">
        <v>10805</v>
      </c>
    </row>
    <row r="4775" spans="1:5" x14ac:dyDescent="0.25">
      <c r="A4775" s="236" t="s">
        <v>10952</v>
      </c>
      <c r="B4775" s="236">
        <v>29221</v>
      </c>
      <c r="C4775" s="236" t="s">
        <v>10805</v>
      </c>
      <c r="D4775" s="236">
        <v>20</v>
      </c>
      <c r="E4775" s="236" t="s">
        <v>10805</v>
      </c>
    </row>
    <row r="4776" spans="1:5" x14ac:dyDescent="0.25">
      <c r="A4776" s="236" t="s">
        <v>10953</v>
      </c>
      <c r="B4776" s="236">
        <v>29180</v>
      </c>
      <c r="C4776" s="236" t="s">
        <v>10805</v>
      </c>
      <c r="D4776" s="236">
        <v>20</v>
      </c>
      <c r="E4776" s="236" t="s">
        <v>10805</v>
      </c>
    </row>
    <row r="4777" spans="1:5" x14ac:dyDescent="0.25">
      <c r="A4777" s="236" t="s">
        <v>10954</v>
      </c>
      <c r="B4777" s="236">
        <v>29177</v>
      </c>
      <c r="C4777" s="236" t="s">
        <v>10805</v>
      </c>
      <c r="D4777" s="236">
        <v>20</v>
      </c>
      <c r="E4777" s="236" t="s">
        <v>10805</v>
      </c>
    </row>
    <row r="4778" spans="1:5" x14ac:dyDescent="0.25">
      <c r="A4778" s="236" t="s">
        <v>10955</v>
      </c>
      <c r="B4778" s="236">
        <v>29223</v>
      </c>
      <c r="C4778" s="236" t="s">
        <v>10805</v>
      </c>
      <c r="D4778" s="236">
        <v>20</v>
      </c>
      <c r="E4778" s="236" t="s">
        <v>10805</v>
      </c>
    </row>
    <row r="4779" spans="1:5" x14ac:dyDescent="0.25">
      <c r="A4779" s="236" t="s">
        <v>10956</v>
      </c>
      <c r="B4779" s="236">
        <v>29225</v>
      </c>
      <c r="C4779" s="236" t="s">
        <v>10805</v>
      </c>
      <c r="D4779" s="236">
        <v>20</v>
      </c>
      <c r="E4779" s="236" t="s">
        <v>10805</v>
      </c>
    </row>
    <row r="4780" spans="1:5" x14ac:dyDescent="0.25">
      <c r="A4780" s="236" t="s">
        <v>10957</v>
      </c>
      <c r="B4780" s="236">
        <v>29227</v>
      </c>
      <c r="C4780" s="236" t="s">
        <v>10805</v>
      </c>
      <c r="D4780" s="236">
        <v>20</v>
      </c>
      <c r="E4780" s="236" t="s">
        <v>10805</v>
      </c>
    </row>
    <row r="4781" spans="1:5" x14ac:dyDescent="0.25">
      <c r="A4781" s="236" t="s">
        <v>10958</v>
      </c>
      <c r="B4781" s="236">
        <v>29250</v>
      </c>
      <c r="C4781" s="236" t="s">
        <v>10805</v>
      </c>
      <c r="D4781" s="236">
        <v>20</v>
      </c>
      <c r="E4781" s="236" t="s">
        <v>10805</v>
      </c>
    </row>
    <row r="4782" spans="1:5" x14ac:dyDescent="0.25">
      <c r="A4782" s="236" t="s">
        <v>10959</v>
      </c>
      <c r="B4782" s="236">
        <v>28731</v>
      </c>
      <c r="C4782" s="236" t="s">
        <v>10805</v>
      </c>
      <c r="D4782" s="236">
        <v>20</v>
      </c>
      <c r="E4782" s="236" t="s">
        <v>10805</v>
      </c>
    </row>
    <row r="4783" spans="1:5" x14ac:dyDescent="0.25">
      <c r="A4783" s="236" t="s">
        <v>10960</v>
      </c>
      <c r="B4783" s="236">
        <v>28717</v>
      </c>
      <c r="C4783" s="236" t="s">
        <v>10805</v>
      </c>
      <c r="D4783" s="236">
        <v>20</v>
      </c>
      <c r="E4783" s="236" t="s">
        <v>10805</v>
      </c>
    </row>
    <row r="4784" spans="1:5" x14ac:dyDescent="0.25">
      <c r="A4784" s="236" t="s">
        <v>10961</v>
      </c>
      <c r="B4784" s="236">
        <v>28691</v>
      </c>
      <c r="C4784" s="236" t="s">
        <v>10805</v>
      </c>
      <c r="D4784" s="236">
        <v>20</v>
      </c>
      <c r="E4784" s="236" t="s">
        <v>10805</v>
      </c>
    </row>
    <row r="4785" spans="1:5" x14ac:dyDescent="0.25">
      <c r="A4785" s="236" t="s">
        <v>10962</v>
      </c>
      <c r="B4785" s="236">
        <v>28704</v>
      </c>
      <c r="C4785" s="236" t="s">
        <v>10805</v>
      </c>
      <c r="D4785" s="236">
        <v>20</v>
      </c>
      <c r="E4785" s="236" t="s">
        <v>10805</v>
      </c>
    </row>
    <row r="4786" spans="1:5" x14ac:dyDescent="0.25">
      <c r="A4786" s="236" t="s">
        <v>10963</v>
      </c>
      <c r="B4786" s="236">
        <v>28638</v>
      </c>
      <c r="C4786" s="236" t="s">
        <v>10805</v>
      </c>
      <c r="D4786" s="236">
        <v>20</v>
      </c>
      <c r="E4786" s="236" t="s">
        <v>10805</v>
      </c>
    </row>
    <row r="4787" spans="1:5" x14ac:dyDescent="0.25">
      <c r="A4787" s="236" t="s">
        <v>10964</v>
      </c>
      <c r="B4787" s="236">
        <v>28651</v>
      </c>
      <c r="C4787" s="236" t="s">
        <v>10805</v>
      </c>
      <c r="D4787" s="236">
        <v>20</v>
      </c>
      <c r="E4787" s="236" t="s">
        <v>10805</v>
      </c>
    </row>
    <row r="4788" spans="1:5" x14ac:dyDescent="0.25">
      <c r="A4788" s="236" t="s">
        <v>10965</v>
      </c>
      <c r="B4788" s="236">
        <v>28664</v>
      </c>
      <c r="C4788" s="236" t="s">
        <v>10805</v>
      </c>
      <c r="D4788" s="236">
        <v>20</v>
      </c>
      <c r="E4788" s="236" t="s">
        <v>10805</v>
      </c>
    </row>
    <row r="4789" spans="1:5" x14ac:dyDescent="0.25">
      <c r="A4789" s="236" t="s">
        <v>10966</v>
      </c>
      <c r="B4789" s="236">
        <v>28678</v>
      </c>
      <c r="C4789" s="236" t="s">
        <v>10805</v>
      </c>
      <c r="D4789" s="236">
        <v>20</v>
      </c>
      <c r="E4789" s="236" t="s">
        <v>10805</v>
      </c>
    </row>
    <row r="4790" spans="1:5" x14ac:dyDescent="0.25">
      <c r="A4790" s="236" t="s">
        <v>10967</v>
      </c>
      <c r="B4790" s="236">
        <v>28834</v>
      </c>
      <c r="C4790" s="236" t="s">
        <v>10805</v>
      </c>
      <c r="D4790" s="236">
        <v>20</v>
      </c>
      <c r="E4790" s="236" t="s">
        <v>10805</v>
      </c>
    </row>
    <row r="4791" spans="1:5" x14ac:dyDescent="0.25">
      <c r="A4791" s="236" t="s">
        <v>10968</v>
      </c>
      <c r="B4791" s="236">
        <v>28877</v>
      </c>
      <c r="C4791" s="236" t="s">
        <v>10805</v>
      </c>
      <c r="D4791" s="236">
        <v>20</v>
      </c>
      <c r="E4791" s="236" t="s">
        <v>10805</v>
      </c>
    </row>
    <row r="4792" spans="1:5" x14ac:dyDescent="0.25">
      <c r="A4792" s="236" t="s">
        <v>10969</v>
      </c>
      <c r="B4792" s="236">
        <v>28787</v>
      </c>
      <c r="C4792" s="236" t="s">
        <v>10805</v>
      </c>
      <c r="D4792" s="236">
        <v>20</v>
      </c>
      <c r="E4792" s="236" t="s">
        <v>10805</v>
      </c>
    </row>
    <row r="4793" spans="1:5" x14ac:dyDescent="0.25">
      <c r="A4793" s="236" t="s">
        <v>10970</v>
      </c>
      <c r="B4793" s="236">
        <v>28811</v>
      </c>
      <c r="C4793" s="236" t="s">
        <v>10805</v>
      </c>
      <c r="D4793" s="236">
        <v>20</v>
      </c>
      <c r="E4793" s="236" t="s">
        <v>10805</v>
      </c>
    </row>
    <row r="4794" spans="1:5" x14ac:dyDescent="0.25">
      <c r="A4794" s="236" t="s">
        <v>10971</v>
      </c>
      <c r="B4794" s="236">
        <v>28776</v>
      </c>
      <c r="C4794" s="236" t="s">
        <v>10805</v>
      </c>
      <c r="D4794" s="236">
        <v>20</v>
      </c>
      <c r="E4794" s="236" t="s">
        <v>10805</v>
      </c>
    </row>
    <row r="4795" spans="1:5" x14ac:dyDescent="0.25">
      <c r="A4795" s="236" t="s">
        <v>10972</v>
      </c>
      <c r="B4795" s="236">
        <v>28782</v>
      </c>
      <c r="C4795" s="236" t="s">
        <v>10805</v>
      </c>
      <c r="D4795" s="236">
        <v>20</v>
      </c>
      <c r="E4795" s="236" t="s">
        <v>10805</v>
      </c>
    </row>
    <row r="4796" spans="1:5" x14ac:dyDescent="0.25">
      <c r="A4796" s="236" t="s">
        <v>10973</v>
      </c>
      <c r="B4796" s="236">
        <v>28751</v>
      </c>
      <c r="C4796" s="236" t="s">
        <v>10805</v>
      </c>
      <c r="D4796" s="236">
        <v>20</v>
      </c>
      <c r="E4796" s="236" t="s">
        <v>10805</v>
      </c>
    </row>
    <row r="4797" spans="1:5" x14ac:dyDescent="0.25">
      <c r="A4797" s="236" t="s">
        <v>10974</v>
      </c>
      <c r="B4797" s="236">
        <v>28472</v>
      </c>
      <c r="C4797" s="236" t="s">
        <v>10805</v>
      </c>
      <c r="D4797" s="236">
        <v>20</v>
      </c>
      <c r="E4797" s="236" t="s">
        <v>10805</v>
      </c>
    </row>
    <row r="4798" spans="1:5" x14ac:dyDescent="0.25">
      <c r="A4798" s="236" t="s">
        <v>10975</v>
      </c>
      <c r="B4798" s="236">
        <v>28443</v>
      </c>
      <c r="C4798" s="236" t="s">
        <v>10805</v>
      </c>
      <c r="D4798" s="236">
        <v>20</v>
      </c>
      <c r="E4798" s="236" t="s">
        <v>10805</v>
      </c>
    </row>
    <row r="4799" spans="1:5" x14ac:dyDescent="0.25">
      <c r="A4799" s="236" t="s">
        <v>10976</v>
      </c>
      <c r="B4799" s="236">
        <v>28482</v>
      </c>
      <c r="C4799" s="236" t="s">
        <v>10805</v>
      </c>
      <c r="D4799" s="236">
        <v>20</v>
      </c>
      <c r="E4799" s="236" t="s">
        <v>10805</v>
      </c>
    </row>
    <row r="4800" spans="1:5" x14ac:dyDescent="0.25">
      <c r="A4800" s="236" t="s">
        <v>10977</v>
      </c>
      <c r="B4800" s="236">
        <v>28494</v>
      </c>
      <c r="C4800" s="236" t="s">
        <v>10805</v>
      </c>
      <c r="D4800" s="236">
        <v>20</v>
      </c>
      <c r="E4800" s="236" t="s">
        <v>10805</v>
      </c>
    </row>
    <row r="4801" spans="1:5" x14ac:dyDescent="0.25">
      <c r="A4801" s="236" t="s">
        <v>10978</v>
      </c>
      <c r="B4801" s="236">
        <v>28399</v>
      </c>
      <c r="C4801" s="236" t="s">
        <v>10805</v>
      </c>
      <c r="D4801" s="236">
        <v>20</v>
      </c>
      <c r="E4801" s="236" t="s">
        <v>10805</v>
      </c>
    </row>
    <row r="4802" spans="1:5" x14ac:dyDescent="0.25">
      <c r="A4802" s="236" t="s">
        <v>10979</v>
      </c>
      <c r="B4802" s="236">
        <v>28415</v>
      </c>
      <c r="C4802" s="236" t="s">
        <v>10805</v>
      </c>
      <c r="D4802" s="236">
        <v>20</v>
      </c>
      <c r="E4802" s="236" t="s">
        <v>10805</v>
      </c>
    </row>
    <row r="4803" spans="1:5" x14ac:dyDescent="0.25">
      <c r="A4803" s="236" t="s">
        <v>10980</v>
      </c>
      <c r="B4803" s="236">
        <v>28433</v>
      </c>
      <c r="C4803" s="236" t="s">
        <v>10805</v>
      </c>
      <c r="D4803" s="236">
        <v>20</v>
      </c>
      <c r="E4803" s="236" t="s">
        <v>10805</v>
      </c>
    </row>
    <row r="4804" spans="1:5" x14ac:dyDescent="0.25">
      <c r="A4804" s="236" t="s">
        <v>10981</v>
      </c>
      <c r="B4804" s="236">
        <v>28417</v>
      </c>
      <c r="C4804" s="236" t="s">
        <v>10805</v>
      </c>
      <c r="D4804" s="236">
        <v>20</v>
      </c>
      <c r="E4804" s="236" t="s">
        <v>10805</v>
      </c>
    </row>
    <row r="4805" spans="1:5" x14ac:dyDescent="0.25">
      <c r="A4805" s="236" t="s">
        <v>10982</v>
      </c>
      <c r="B4805" s="236">
        <v>28550</v>
      </c>
      <c r="C4805" s="236" t="s">
        <v>10805</v>
      </c>
      <c r="D4805" s="236">
        <v>20</v>
      </c>
      <c r="E4805" s="236" t="s">
        <v>10805</v>
      </c>
    </row>
    <row r="4806" spans="1:5" x14ac:dyDescent="0.25">
      <c r="A4806" s="236" t="s">
        <v>10983</v>
      </c>
      <c r="B4806" s="236">
        <v>28536</v>
      </c>
      <c r="C4806" s="236" t="s">
        <v>10805</v>
      </c>
      <c r="D4806" s="236">
        <v>20</v>
      </c>
      <c r="E4806" s="236" t="s">
        <v>10805</v>
      </c>
    </row>
    <row r="4807" spans="1:5" x14ac:dyDescent="0.25">
      <c r="A4807" s="236" t="s">
        <v>6692</v>
      </c>
      <c r="B4807" s="236">
        <v>28497</v>
      </c>
      <c r="C4807" s="236" t="s">
        <v>10805</v>
      </c>
      <c r="D4807" s="236">
        <v>20</v>
      </c>
      <c r="E4807" s="236" t="s">
        <v>10805</v>
      </c>
    </row>
    <row r="4808" spans="1:5" x14ac:dyDescent="0.25">
      <c r="A4808" s="236" t="s">
        <v>10984</v>
      </c>
      <c r="B4808" s="236">
        <v>28614</v>
      </c>
      <c r="C4808" s="236" t="s">
        <v>10805</v>
      </c>
      <c r="D4808" s="236">
        <v>20</v>
      </c>
      <c r="E4808" s="236" t="s">
        <v>10805</v>
      </c>
    </row>
    <row r="4809" spans="1:5" x14ac:dyDescent="0.25">
      <c r="A4809" s="236" t="s">
        <v>10985</v>
      </c>
      <c r="B4809" s="236">
        <v>28624</v>
      </c>
      <c r="C4809" s="236" t="s">
        <v>10805</v>
      </c>
      <c r="D4809" s="236">
        <v>20</v>
      </c>
      <c r="E4809" s="236" t="s">
        <v>10805</v>
      </c>
    </row>
    <row r="4810" spans="1:5" x14ac:dyDescent="0.25">
      <c r="A4810" s="236" t="s">
        <v>10986</v>
      </c>
      <c r="B4810" s="236">
        <v>28603</v>
      </c>
      <c r="C4810" s="236" t="s">
        <v>10805</v>
      </c>
      <c r="D4810" s="236">
        <v>20</v>
      </c>
      <c r="E4810" s="236" t="s">
        <v>10805</v>
      </c>
    </row>
    <row r="4811" spans="1:5" x14ac:dyDescent="0.25">
      <c r="A4811" s="236" t="s">
        <v>10987</v>
      </c>
      <c r="B4811" s="236">
        <v>28564</v>
      </c>
      <c r="C4811" s="236" t="s">
        <v>10805</v>
      </c>
      <c r="D4811" s="236">
        <v>20</v>
      </c>
      <c r="E4811" s="236" t="s">
        <v>10805</v>
      </c>
    </row>
    <row r="4812" spans="1:5" x14ac:dyDescent="0.25">
      <c r="A4812" s="236" t="s">
        <v>10988</v>
      </c>
      <c r="B4812" s="236">
        <v>11378</v>
      </c>
      <c r="C4812" s="236" t="s">
        <v>10805</v>
      </c>
      <c r="D4812" s="236">
        <v>20</v>
      </c>
      <c r="E4812" s="236" t="s">
        <v>10805</v>
      </c>
    </row>
    <row r="4813" spans="1:5" x14ac:dyDescent="0.25">
      <c r="A4813" s="236" t="s">
        <v>10989</v>
      </c>
      <c r="B4813" s="236">
        <v>11404</v>
      </c>
      <c r="C4813" s="236" t="s">
        <v>10805</v>
      </c>
      <c r="D4813" s="236">
        <v>20</v>
      </c>
      <c r="E4813" s="236" t="s">
        <v>10805</v>
      </c>
    </row>
    <row r="4814" spans="1:5" x14ac:dyDescent="0.25">
      <c r="A4814" s="236" t="s">
        <v>10990</v>
      </c>
      <c r="B4814" s="236">
        <v>11434</v>
      </c>
      <c r="C4814" s="236" t="s">
        <v>10805</v>
      </c>
      <c r="D4814" s="236">
        <v>20</v>
      </c>
      <c r="E4814" s="236" t="s">
        <v>10805</v>
      </c>
    </row>
    <row r="4815" spans="1:5" x14ac:dyDescent="0.25">
      <c r="A4815" s="236" t="s">
        <v>10991</v>
      </c>
      <c r="B4815" s="236">
        <v>11449</v>
      </c>
      <c r="C4815" s="236" t="s">
        <v>10805</v>
      </c>
      <c r="D4815" s="236">
        <v>20</v>
      </c>
      <c r="E4815" s="236" t="s">
        <v>10805</v>
      </c>
    </row>
    <row r="4816" spans="1:5" x14ac:dyDescent="0.25">
      <c r="A4816" s="236" t="s">
        <v>10992</v>
      </c>
      <c r="B4816" s="236">
        <v>11450</v>
      </c>
      <c r="C4816" s="236" t="s">
        <v>10805</v>
      </c>
      <c r="D4816" s="236">
        <v>20</v>
      </c>
      <c r="E4816" s="236" t="s">
        <v>10805</v>
      </c>
    </row>
    <row r="4817" spans="1:5" x14ac:dyDescent="0.25">
      <c r="A4817" s="236" t="s">
        <v>10993</v>
      </c>
      <c r="B4817" s="236">
        <v>11452</v>
      </c>
      <c r="C4817" s="236" t="s">
        <v>10805</v>
      </c>
      <c r="D4817" s="236">
        <v>20</v>
      </c>
      <c r="E4817" s="236" t="s">
        <v>10805</v>
      </c>
    </row>
    <row r="4818" spans="1:5" x14ac:dyDescent="0.25">
      <c r="A4818" s="236" t="s">
        <v>10994</v>
      </c>
      <c r="B4818" s="236">
        <v>11462</v>
      </c>
      <c r="C4818" s="236" t="s">
        <v>10805</v>
      </c>
      <c r="D4818" s="236">
        <v>20</v>
      </c>
      <c r="E4818" s="236" t="s">
        <v>10805</v>
      </c>
    </row>
    <row r="4819" spans="1:5" x14ac:dyDescent="0.25">
      <c r="A4819" s="236" t="s">
        <v>10995</v>
      </c>
      <c r="B4819" s="236">
        <v>11478</v>
      </c>
      <c r="C4819" s="236" t="s">
        <v>10805</v>
      </c>
      <c r="D4819" s="236">
        <v>20</v>
      </c>
      <c r="E4819" s="236" t="s">
        <v>10805</v>
      </c>
    </row>
    <row r="4820" spans="1:5" x14ac:dyDescent="0.25">
      <c r="A4820" s="236" t="s">
        <v>10996</v>
      </c>
      <c r="B4820" s="236">
        <v>11500</v>
      </c>
      <c r="C4820" s="236" t="s">
        <v>10805</v>
      </c>
      <c r="D4820" s="236">
        <v>20</v>
      </c>
      <c r="E4820" s="236" t="s">
        <v>10805</v>
      </c>
    </row>
    <row r="4821" spans="1:5" x14ac:dyDescent="0.25">
      <c r="A4821" s="236" t="s">
        <v>10997</v>
      </c>
      <c r="B4821" s="236">
        <v>11549</v>
      </c>
      <c r="C4821" s="236" t="s">
        <v>10805</v>
      </c>
      <c r="D4821" s="236">
        <v>20</v>
      </c>
      <c r="E4821" s="236" t="s">
        <v>10805</v>
      </c>
    </row>
    <row r="4822" spans="1:5" x14ac:dyDescent="0.25">
      <c r="A4822" s="236" t="s">
        <v>10998</v>
      </c>
      <c r="B4822" s="236">
        <v>11556</v>
      </c>
      <c r="C4822" s="236" t="s">
        <v>10805</v>
      </c>
      <c r="D4822" s="236">
        <v>20</v>
      </c>
      <c r="E4822" s="236" t="s">
        <v>10805</v>
      </c>
    </row>
    <row r="4823" spans="1:5" x14ac:dyDescent="0.25">
      <c r="A4823" s="236" t="s">
        <v>10999</v>
      </c>
      <c r="B4823" s="236">
        <v>11567</v>
      </c>
      <c r="C4823" s="236" t="s">
        <v>10805</v>
      </c>
      <c r="D4823" s="236">
        <v>20</v>
      </c>
      <c r="E4823" s="236" t="s">
        <v>10805</v>
      </c>
    </row>
    <row r="4824" spans="1:5" x14ac:dyDescent="0.25">
      <c r="A4824" s="236" t="s">
        <v>11000</v>
      </c>
      <c r="B4824" s="236">
        <v>11569</v>
      </c>
      <c r="C4824" s="236" t="s">
        <v>10805</v>
      </c>
      <c r="D4824" s="236">
        <v>20</v>
      </c>
      <c r="E4824" s="236" t="s">
        <v>10805</v>
      </c>
    </row>
    <row r="4825" spans="1:5" x14ac:dyDescent="0.25">
      <c r="A4825" s="236" t="s">
        <v>11001</v>
      </c>
      <c r="B4825" s="236">
        <v>11573</v>
      </c>
      <c r="C4825" s="236" t="s">
        <v>10805</v>
      </c>
      <c r="D4825" s="236">
        <v>20</v>
      </c>
      <c r="E4825" s="236" t="s">
        <v>10805</v>
      </c>
    </row>
    <row r="4826" spans="1:5" x14ac:dyDescent="0.25">
      <c r="A4826" s="236" t="s">
        <v>11002</v>
      </c>
      <c r="B4826" s="236">
        <v>11579</v>
      </c>
      <c r="C4826" s="236" t="s">
        <v>10805</v>
      </c>
      <c r="D4826" s="236">
        <v>20</v>
      </c>
      <c r="E4826" s="236" t="s">
        <v>10805</v>
      </c>
    </row>
    <row r="4827" spans="1:5" x14ac:dyDescent="0.25">
      <c r="A4827" s="236" t="s">
        <v>11003</v>
      </c>
      <c r="B4827" s="236">
        <v>11580</v>
      </c>
      <c r="C4827" s="236" t="s">
        <v>10805</v>
      </c>
      <c r="D4827" s="236">
        <v>20</v>
      </c>
      <c r="E4827" s="236" t="s">
        <v>10805</v>
      </c>
    </row>
    <row r="4828" spans="1:5" x14ac:dyDescent="0.25">
      <c r="A4828" s="236" t="s">
        <v>11004</v>
      </c>
      <c r="B4828" s="236">
        <v>11597</v>
      </c>
      <c r="C4828" s="236" t="s">
        <v>10805</v>
      </c>
      <c r="D4828" s="236">
        <v>20</v>
      </c>
      <c r="E4828" s="236" t="s">
        <v>10805</v>
      </c>
    </row>
    <row r="4829" spans="1:5" x14ac:dyDescent="0.25">
      <c r="A4829" s="236" t="s">
        <v>11005</v>
      </c>
      <c r="B4829" s="236">
        <v>11600</v>
      </c>
      <c r="C4829" s="236" t="s">
        <v>10805</v>
      </c>
      <c r="D4829" s="236">
        <v>20</v>
      </c>
      <c r="E4829" s="236" t="s">
        <v>10805</v>
      </c>
    </row>
    <row r="4830" spans="1:5" x14ac:dyDescent="0.25">
      <c r="A4830" s="236" t="s">
        <v>11006</v>
      </c>
      <c r="B4830" s="236">
        <v>11611</v>
      </c>
      <c r="C4830" s="236" t="s">
        <v>10805</v>
      </c>
      <c r="D4830" s="236">
        <v>20</v>
      </c>
      <c r="E4830" s="236" t="s">
        <v>10805</v>
      </c>
    </row>
    <row r="4831" spans="1:5" x14ac:dyDescent="0.25">
      <c r="A4831" s="236" t="s">
        <v>11007</v>
      </c>
      <c r="B4831" s="236">
        <v>11631</v>
      </c>
      <c r="C4831" s="236" t="s">
        <v>10805</v>
      </c>
      <c r="D4831" s="236">
        <v>20</v>
      </c>
      <c r="E4831" s="236" t="s">
        <v>10805</v>
      </c>
    </row>
    <row r="4832" spans="1:5" x14ac:dyDescent="0.25">
      <c r="A4832" s="236" t="s">
        <v>11008</v>
      </c>
      <c r="B4832" s="236">
        <v>11632</v>
      </c>
      <c r="C4832" s="236" t="s">
        <v>10805</v>
      </c>
      <c r="D4832" s="236">
        <v>20</v>
      </c>
      <c r="E4832" s="236" t="s">
        <v>10805</v>
      </c>
    </row>
    <row r="4833" spans="1:5" x14ac:dyDescent="0.25">
      <c r="A4833" s="236" t="s">
        <v>11009</v>
      </c>
      <c r="B4833" s="236">
        <v>11643</v>
      </c>
      <c r="C4833" s="236" t="s">
        <v>10805</v>
      </c>
      <c r="D4833" s="236">
        <v>20</v>
      </c>
      <c r="E4833" s="236" t="s">
        <v>10805</v>
      </c>
    </row>
    <row r="4834" spans="1:5" x14ac:dyDescent="0.25">
      <c r="A4834" s="236" t="s">
        <v>11010</v>
      </c>
      <c r="B4834" s="236">
        <v>11648</v>
      </c>
      <c r="C4834" s="236" t="s">
        <v>10805</v>
      </c>
      <c r="D4834" s="236">
        <v>20</v>
      </c>
      <c r="E4834" s="236" t="s">
        <v>10805</v>
      </c>
    </row>
    <row r="4835" spans="1:5" x14ac:dyDescent="0.25">
      <c r="A4835" s="236" t="s">
        <v>11011</v>
      </c>
      <c r="B4835" s="236">
        <v>11657</v>
      </c>
      <c r="C4835" s="236" t="s">
        <v>10805</v>
      </c>
      <c r="D4835" s="236">
        <v>20</v>
      </c>
      <c r="E4835" s="236" t="s">
        <v>10805</v>
      </c>
    </row>
    <row r="4836" spans="1:5" x14ac:dyDescent="0.25">
      <c r="A4836" s="236" t="s">
        <v>11012</v>
      </c>
      <c r="B4836" s="236">
        <v>11669</v>
      </c>
      <c r="C4836" s="236" t="s">
        <v>10805</v>
      </c>
      <c r="D4836" s="236">
        <v>20</v>
      </c>
      <c r="E4836" s="236" t="s">
        <v>10805</v>
      </c>
    </row>
    <row r="4837" spans="1:5" x14ac:dyDescent="0.25">
      <c r="A4837" s="236" t="s">
        <v>11013</v>
      </c>
      <c r="B4837" s="236">
        <v>11682</v>
      </c>
      <c r="C4837" s="236" t="s">
        <v>10805</v>
      </c>
      <c r="D4837" s="236">
        <v>20</v>
      </c>
      <c r="E4837" s="236" t="s">
        <v>10805</v>
      </c>
    </row>
    <row r="4838" spans="1:5" x14ac:dyDescent="0.25">
      <c r="A4838" s="236" t="s">
        <v>11014</v>
      </c>
      <c r="B4838" s="236">
        <v>11709</v>
      </c>
      <c r="C4838" s="236" t="s">
        <v>10805</v>
      </c>
      <c r="D4838" s="236">
        <v>20</v>
      </c>
      <c r="E4838" s="236" t="s">
        <v>10805</v>
      </c>
    </row>
    <row r="4839" spans="1:5" x14ac:dyDescent="0.25">
      <c r="A4839" s="236" t="s">
        <v>11015</v>
      </c>
      <c r="B4839" s="236">
        <v>11711</v>
      </c>
      <c r="C4839" s="236" t="s">
        <v>10805</v>
      </c>
      <c r="D4839" s="236">
        <v>20</v>
      </c>
      <c r="E4839" s="236" t="s">
        <v>10805</v>
      </c>
    </row>
    <row r="4840" spans="1:5" x14ac:dyDescent="0.25">
      <c r="A4840" s="236" t="s">
        <v>11016</v>
      </c>
      <c r="B4840" s="236">
        <v>11716</v>
      </c>
      <c r="C4840" s="236" t="s">
        <v>10805</v>
      </c>
      <c r="D4840" s="236">
        <v>20</v>
      </c>
      <c r="E4840" s="236" t="s">
        <v>10805</v>
      </c>
    </row>
    <row r="4841" spans="1:5" x14ac:dyDescent="0.25">
      <c r="A4841" s="236" t="s">
        <v>11017</v>
      </c>
      <c r="B4841" s="236">
        <v>11724</v>
      </c>
      <c r="C4841" s="236" t="s">
        <v>10805</v>
      </c>
      <c r="D4841" s="236">
        <v>20</v>
      </c>
      <c r="E4841" s="236" t="s">
        <v>10805</v>
      </c>
    </row>
    <row r="4842" spans="1:5" x14ac:dyDescent="0.25">
      <c r="A4842" s="236" t="s">
        <v>11018</v>
      </c>
      <c r="B4842" s="236">
        <v>11731</v>
      </c>
      <c r="C4842" s="236" t="s">
        <v>10805</v>
      </c>
      <c r="D4842" s="236">
        <v>20</v>
      </c>
      <c r="E4842" s="236" t="s">
        <v>10805</v>
      </c>
    </row>
    <row r="4843" spans="1:5" x14ac:dyDescent="0.25">
      <c r="A4843" s="236" t="s">
        <v>11019</v>
      </c>
      <c r="B4843" s="236">
        <v>11734</v>
      </c>
      <c r="C4843" s="236" t="s">
        <v>10805</v>
      </c>
      <c r="D4843" s="236">
        <v>20</v>
      </c>
      <c r="E4843" s="236" t="s">
        <v>10805</v>
      </c>
    </row>
    <row r="4844" spans="1:5" x14ac:dyDescent="0.25">
      <c r="A4844" s="236" t="s">
        <v>11020</v>
      </c>
      <c r="B4844" s="236">
        <v>11739</v>
      </c>
      <c r="C4844" s="236" t="s">
        <v>10805</v>
      </c>
      <c r="D4844" s="236">
        <v>20</v>
      </c>
      <c r="E4844" s="236" t="s">
        <v>10805</v>
      </c>
    </row>
    <row r="4845" spans="1:5" x14ac:dyDescent="0.25">
      <c r="A4845" s="236" t="s">
        <v>11021</v>
      </c>
      <c r="B4845" s="236">
        <v>11747</v>
      </c>
      <c r="C4845" s="236" t="s">
        <v>10805</v>
      </c>
      <c r="D4845" s="236">
        <v>20</v>
      </c>
      <c r="E4845" s="236" t="s">
        <v>10805</v>
      </c>
    </row>
    <row r="4846" spans="1:5" x14ac:dyDescent="0.25">
      <c r="A4846" s="236" t="s">
        <v>11022</v>
      </c>
      <c r="B4846" s="236">
        <v>11753</v>
      </c>
      <c r="C4846" s="236" t="s">
        <v>10805</v>
      </c>
      <c r="D4846" s="236">
        <v>20</v>
      </c>
      <c r="E4846" s="236" t="s">
        <v>10805</v>
      </c>
    </row>
    <row r="4847" spans="1:5" x14ac:dyDescent="0.25">
      <c r="A4847" s="236" t="s">
        <v>11023</v>
      </c>
      <c r="B4847" s="236">
        <v>11763</v>
      </c>
      <c r="C4847" s="236" t="s">
        <v>10805</v>
      </c>
      <c r="D4847" s="236">
        <v>20</v>
      </c>
      <c r="E4847" s="236" t="s">
        <v>10805</v>
      </c>
    </row>
    <row r="4848" spans="1:5" x14ac:dyDescent="0.25">
      <c r="A4848" s="236" t="s">
        <v>11024</v>
      </c>
      <c r="B4848" s="236">
        <v>11767</v>
      </c>
      <c r="C4848" s="236" t="s">
        <v>10805</v>
      </c>
      <c r="D4848" s="236">
        <v>20</v>
      </c>
      <c r="E4848" s="236" t="s">
        <v>10805</v>
      </c>
    </row>
    <row r="4849" spans="1:5" x14ac:dyDescent="0.25">
      <c r="A4849" s="236" t="s">
        <v>11025</v>
      </c>
      <c r="B4849" s="236">
        <v>11782</v>
      </c>
      <c r="C4849" s="236" t="s">
        <v>10805</v>
      </c>
      <c r="D4849" s="236">
        <v>20</v>
      </c>
      <c r="E4849" s="236" t="s">
        <v>10805</v>
      </c>
    </row>
    <row r="4850" spans="1:5" x14ac:dyDescent="0.25">
      <c r="A4850" s="236" t="s">
        <v>11026</v>
      </c>
      <c r="B4850" s="236">
        <v>11794</v>
      </c>
      <c r="C4850" s="236" t="s">
        <v>10805</v>
      </c>
      <c r="D4850" s="236">
        <v>20</v>
      </c>
      <c r="E4850" s="236" t="s">
        <v>10805</v>
      </c>
    </row>
    <row r="4851" spans="1:5" x14ac:dyDescent="0.25">
      <c r="A4851" s="236" t="s">
        <v>11027</v>
      </c>
      <c r="B4851" s="236">
        <v>11827</v>
      </c>
      <c r="C4851" s="236" t="s">
        <v>10805</v>
      </c>
      <c r="D4851" s="236">
        <v>20</v>
      </c>
      <c r="E4851" s="236" t="s">
        <v>10805</v>
      </c>
    </row>
    <row r="4852" spans="1:5" x14ac:dyDescent="0.25">
      <c r="A4852" s="236" t="s">
        <v>11028</v>
      </c>
      <c r="B4852" s="236">
        <v>11829</v>
      </c>
      <c r="C4852" s="236" t="s">
        <v>10805</v>
      </c>
      <c r="D4852" s="236">
        <v>20</v>
      </c>
      <c r="E4852" s="236" t="s">
        <v>10805</v>
      </c>
    </row>
    <row r="4853" spans="1:5" x14ac:dyDescent="0.25">
      <c r="A4853" s="236" t="s">
        <v>11029</v>
      </c>
      <c r="B4853" s="236">
        <v>11830</v>
      </c>
      <c r="C4853" s="236" t="s">
        <v>10805</v>
      </c>
      <c r="D4853" s="236">
        <v>20</v>
      </c>
      <c r="E4853" s="236" t="s">
        <v>10805</v>
      </c>
    </row>
    <row r="4854" spans="1:5" x14ac:dyDescent="0.25">
      <c r="A4854" s="236" t="s">
        <v>11030</v>
      </c>
      <c r="B4854" s="236">
        <v>11850</v>
      </c>
      <c r="C4854" s="236" t="s">
        <v>10805</v>
      </c>
      <c r="D4854" s="236">
        <v>20</v>
      </c>
      <c r="E4854" s="236" t="s">
        <v>10805</v>
      </c>
    </row>
    <row r="4855" spans="1:5" x14ac:dyDescent="0.25">
      <c r="A4855" s="236" t="s">
        <v>11031</v>
      </c>
      <c r="B4855" s="236">
        <v>11859</v>
      </c>
      <c r="C4855" s="236" t="s">
        <v>10805</v>
      </c>
      <c r="D4855" s="236">
        <v>20</v>
      </c>
      <c r="E4855" s="236" t="s">
        <v>10805</v>
      </c>
    </row>
    <row r="4856" spans="1:5" x14ac:dyDescent="0.25">
      <c r="A4856" s="236" t="s">
        <v>11032</v>
      </c>
      <c r="B4856" s="236">
        <v>11872</v>
      </c>
      <c r="C4856" s="236" t="s">
        <v>10805</v>
      </c>
      <c r="D4856" s="236">
        <v>20</v>
      </c>
      <c r="E4856" s="236" t="s">
        <v>10805</v>
      </c>
    </row>
    <row r="4857" spans="1:5" x14ac:dyDescent="0.25">
      <c r="A4857" s="236" t="s">
        <v>11033</v>
      </c>
      <c r="B4857" s="236">
        <v>11891</v>
      </c>
      <c r="C4857" s="236" t="s">
        <v>10805</v>
      </c>
      <c r="D4857" s="236">
        <v>20</v>
      </c>
      <c r="E4857" s="236" t="s">
        <v>10805</v>
      </c>
    </row>
    <row r="4858" spans="1:5" x14ac:dyDescent="0.25">
      <c r="A4858" s="236" t="s">
        <v>11034</v>
      </c>
      <c r="B4858" s="236">
        <v>11897</v>
      </c>
      <c r="C4858" s="236" t="s">
        <v>10805</v>
      </c>
      <c r="D4858" s="236">
        <v>20</v>
      </c>
      <c r="E4858" s="236" t="s">
        <v>10805</v>
      </c>
    </row>
    <row r="4859" spans="1:5" x14ac:dyDescent="0.25">
      <c r="A4859" s="236" t="s">
        <v>11035</v>
      </c>
      <c r="B4859" s="236">
        <v>11915</v>
      </c>
      <c r="C4859" s="236" t="s">
        <v>10805</v>
      </c>
      <c r="D4859" s="236">
        <v>20</v>
      </c>
      <c r="E4859" s="236" t="s">
        <v>10805</v>
      </c>
    </row>
    <row r="4860" spans="1:5" x14ac:dyDescent="0.25">
      <c r="A4860" s="236" t="s">
        <v>11036</v>
      </c>
      <c r="B4860" s="236">
        <v>11916</v>
      </c>
      <c r="C4860" s="236" t="s">
        <v>10805</v>
      </c>
      <c r="D4860" s="236">
        <v>20</v>
      </c>
      <c r="E4860" s="236" t="s">
        <v>10805</v>
      </c>
    </row>
    <row r="4861" spans="1:5" x14ac:dyDescent="0.25">
      <c r="A4861" s="236" t="s">
        <v>11037</v>
      </c>
      <c r="B4861" s="236">
        <v>11924</v>
      </c>
      <c r="C4861" s="236" t="s">
        <v>10805</v>
      </c>
      <c r="D4861" s="236">
        <v>20</v>
      </c>
      <c r="E4861" s="236" t="s">
        <v>10805</v>
      </c>
    </row>
    <row r="4862" spans="1:5" x14ac:dyDescent="0.25">
      <c r="A4862" s="236" t="s">
        <v>11038</v>
      </c>
      <c r="B4862" s="236">
        <v>11927</v>
      </c>
      <c r="C4862" s="236" t="s">
        <v>10805</v>
      </c>
      <c r="D4862" s="236">
        <v>20</v>
      </c>
      <c r="E4862" s="236" t="s">
        <v>10805</v>
      </c>
    </row>
    <row r="4863" spans="1:5" x14ac:dyDescent="0.25">
      <c r="A4863" s="236" t="s">
        <v>11039</v>
      </c>
      <c r="B4863" s="236">
        <v>11928</v>
      </c>
      <c r="C4863" s="236" t="s">
        <v>10805</v>
      </c>
      <c r="D4863" s="236">
        <v>20</v>
      </c>
      <c r="E4863" s="236" t="s">
        <v>10805</v>
      </c>
    </row>
    <row r="4864" spans="1:5" x14ac:dyDescent="0.25">
      <c r="A4864" s="236" t="s">
        <v>11040</v>
      </c>
      <c r="B4864" s="236">
        <v>11939</v>
      </c>
      <c r="C4864" s="236" t="s">
        <v>10805</v>
      </c>
      <c r="D4864" s="236">
        <v>20</v>
      </c>
      <c r="E4864" s="236" t="s">
        <v>10805</v>
      </c>
    </row>
    <row r="4865" spans="1:5" x14ac:dyDescent="0.25">
      <c r="A4865" s="236" t="s">
        <v>11041</v>
      </c>
      <c r="B4865" s="236">
        <v>11954</v>
      </c>
      <c r="C4865" s="236" t="s">
        <v>10805</v>
      </c>
      <c r="D4865" s="236">
        <v>20</v>
      </c>
      <c r="E4865" s="236" t="s">
        <v>10805</v>
      </c>
    </row>
    <row r="4866" spans="1:5" x14ac:dyDescent="0.25">
      <c r="A4866" s="236" t="s">
        <v>11042</v>
      </c>
      <c r="B4866" s="236">
        <v>11955</v>
      </c>
      <c r="C4866" s="236" t="s">
        <v>10805</v>
      </c>
      <c r="D4866" s="236">
        <v>20</v>
      </c>
      <c r="E4866" s="236" t="s">
        <v>10805</v>
      </c>
    </row>
    <row r="4867" spans="1:5" x14ac:dyDescent="0.25">
      <c r="A4867" s="236" t="s">
        <v>11043</v>
      </c>
      <c r="B4867" s="236">
        <v>11956</v>
      </c>
      <c r="C4867" s="236" t="s">
        <v>10805</v>
      </c>
      <c r="D4867" s="236">
        <v>20</v>
      </c>
      <c r="E4867" s="236" t="s">
        <v>10805</v>
      </c>
    </row>
    <row r="4868" spans="1:5" x14ac:dyDescent="0.25">
      <c r="A4868" s="236" t="s">
        <v>11044</v>
      </c>
      <c r="B4868" s="236">
        <v>11963</v>
      </c>
      <c r="C4868" s="236" t="s">
        <v>10805</v>
      </c>
      <c r="D4868" s="236">
        <v>20</v>
      </c>
      <c r="E4868" s="236" t="s">
        <v>10805</v>
      </c>
    </row>
    <row r="4869" spans="1:5" x14ac:dyDescent="0.25">
      <c r="A4869" s="236" t="s">
        <v>11045</v>
      </c>
      <c r="B4869" s="236">
        <v>11966</v>
      </c>
      <c r="C4869" s="236" t="s">
        <v>10805</v>
      </c>
      <c r="D4869" s="236">
        <v>20</v>
      </c>
      <c r="E4869" s="236" t="s">
        <v>10805</v>
      </c>
    </row>
    <row r="4870" spans="1:5" x14ac:dyDescent="0.25">
      <c r="A4870" s="236" t="s">
        <v>11046</v>
      </c>
      <c r="B4870" s="236">
        <v>11973</v>
      </c>
      <c r="C4870" s="236" t="s">
        <v>10805</v>
      </c>
      <c r="D4870" s="236">
        <v>20</v>
      </c>
      <c r="E4870" s="236" t="s">
        <v>10805</v>
      </c>
    </row>
    <row r="4871" spans="1:5" x14ac:dyDescent="0.25">
      <c r="A4871" s="236" t="s">
        <v>11047</v>
      </c>
      <c r="B4871" s="236">
        <v>11974</v>
      </c>
      <c r="C4871" s="236" t="s">
        <v>10805</v>
      </c>
      <c r="D4871" s="236">
        <v>20</v>
      </c>
      <c r="E4871" s="236" t="s">
        <v>10805</v>
      </c>
    </row>
    <row r="4872" spans="1:5" x14ac:dyDescent="0.25">
      <c r="A4872" s="236" t="s">
        <v>11048</v>
      </c>
      <c r="B4872" s="236">
        <v>11977</v>
      </c>
      <c r="C4872" s="236" t="s">
        <v>10805</v>
      </c>
      <c r="D4872" s="236">
        <v>20</v>
      </c>
      <c r="E4872" s="236" t="s">
        <v>10805</v>
      </c>
    </row>
    <row r="4873" spans="1:5" x14ac:dyDescent="0.25">
      <c r="A4873" s="236" t="s">
        <v>11049</v>
      </c>
      <c r="B4873" s="236">
        <v>11979</v>
      </c>
      <c r="C4873" s="236" t="s">
        <v>10805</v>
      </c>
      <c r="D4873" s="236">
        <v>20</v>
      </c>
      <c r="E4873" s="236" t="s">
        <v>10805</v>
      </c>
    </row>
    <row r="4874" spans="1:5" x14ac:dyDescent="0.25">
      <c r="A4874" s="236" t="s">
        <v>11050</v>
      </c>
      <c r="B4874" s="236">
        <v>11980</v>
      </c>
      <c r="C4874" s="236" t="s">
        <v>10805</v>
      </c>
      <c r="D4874" s="236">
        <v>20</v>
      </c>
      <c r="E4874" s="236" t="s">
        <v>10805</v>
      </c>
    </row>
    <row r="4875" spans="1:5" x14ac:dyDescent="0.25">
      <c r="A4875" s="236" t="s">
        <v>11051</v>
      </c>
      <c r="B4875" s="236">
        <v>11986</v>
      </c>
      <c r="C4875" s="236" t="s">
        <v>10805</v>
      </c>
      <c r="D4875" s="236">
        <v>20</v>
      </c>
      <c r="E4875" s="236" t="s">
        <v>10805</v>
      </c>
    </row>
    <row r="4876" spans="1:5" x14ac:dyDescent="0.25">
      <c r="A4876" s="236" t="s">
        <v>11052</v>
      </c>
      <c r="B4876" s="236">
        <v>12009</v>
      </c>
      <c r="C4876" s="236" t="s">
        <v>10805</v>
      </c>
      <c r="D4876" s="236">
        <v>20</v>
      </c>
      <c r="E4876" s="236" t="s">
        <v>10805</v>
      </c>
    </row>
    <row r="4877" spans="1:5" x14ac:dyDescent="0.25">
      <c r="A4877" s="236" t="s">
        <v>11053</v>
      </c>
      <c r="B4877" s="236">
        <v>12016</v>
      </c>
      <c r="C4877" s="236" t="s">
        <v>10805</v>
      </c>
      <c r="D4877" s="236">
        <v>20</v>
      </c>
      <c r="E4877" s="236" t="s">
        <v>10805</v>
      </c>
    </row>
    <row r="4878" spans="1:5" x14ac:dyDescent="0.25">
      <c r="A4878" s="236" t="s">
        <v>11054</v>
      </c>
      <c r="B4878" s="236">
        <v>12024</v>
      </c>
      <c r="C4878" s="236" t="s">
        <v>10805</v>
      </c>
      <c r="D4878" s="236">
        <v>20</v>
      </c>
      <c r="E4878" s="236" t="s">
        <v>10805</v>
      </c>
    </row>
    <row r="4879" spans="1:5" x14ac:dyDescent="0.25">
      <c r="A4879" s="236" t="s">
        <v>11055</v>
      </c>
      <c r="B4879" s="236">
        <v>12026</v>
      </c>
      <c r="C4879" s="236" t="s">
        <v>10805</v>
      </c>
      <c r="D4879" s="236">
        <v>20</v>
      </c>
      <c r="E4879" s="236" t="s">
        <v>10805</v>
      </c>
    </row>
    <row r="4880" spans="1:5" x14ac:dyDescent="0.25">
      <c r="A4880" s="236" t="s">
        <v>11056</v>
      </c>
      <c r="B4880" s="236">
        <v>12027</v>
      </c>
      <c r="C4880" s="236" t="s">
        <v>10805</v>
      </c>
      <c r="D4880" s="236">
        <v>20</v>
      </c>
      <c r="E4880" s="236" t="s">
        <v>10805</v>
      </c>
    </row>
    <row r="4881" spans="1:5" x14ac:dyDescent="0.25">
      <c r="A4881" s="236" t="s">
        <v>11057</v>
      </c>
      <c r="B4881" s="236">
        <v>12028</v>
      </c>
      <c r="C4881" s="236" t="s">
        <v>10805</v>
      </c>
      <c r="D4881" s="236">
        <v>20</v>
      </c>
      <c r="E4881" s="236" t="s">
        <v>10805</v>
      </c>
    </row>
    <row r="4882" spans="1:5" x14ac:dyDescent="0.25">
      <c r="A4882" s="236" t="s">
        <v>11058</v>
      </c>
      <c r="B4882" s="236">
        <v>12030</v>
      </c>
      <c r="C4882" s="236" t="s">
        <v>10805</v>
      </c>
      <c r="D4882" s="236">
        <v>20</v>
      </c>
      <c r="E4882" s="236" t="s">
        <v>10805</v>
      </c>
    </row>
    <row r="4883" spans="1:5" x14ac:dyDescent="0.25">
      <c r="A4883" s="236" t="s">
        <v>11059</v>
      </c>
      <c r="B4883" s="236">
        <v>12036</v>
      </c>
      <c r="C4883" s="236" t="s">
        <v>10805</v>
      </c>
      <c r="D4883" s="236">
        <v>20</v>
      </c>
      <c r="E4883" s="236" t="s">
        <v>10805</v>
      </c>
    </row>
    <row r="4884" spans="1:5" x14ac:dyDescent="0.25">
      <c r="A4884" s="236" t="s">
        <v>11060</v>
      </c>
      <c r="B4884" s="236">
        <v>12044</v>
      </c>
      <c r="C4884" s="236" t="s">
        <v>10805</v>
      </c>
      <c r="D4884" s="236">
        <v>20</v>
      </c>
      <c r="E4884" s="236" t="s">
        <v>10805</v>
      </c>
    </row>
    <row r="4885" spans="1:5" x14ac:dyDescent="0.25">
      <c r="A4885" s="236" t="s">
        <v>11061</v>
      </c>
      <c r="B4885" s="236">
        <v>12048</v>
      </c>
      <c r="C4885" s="236" t="s">
        <v>10805</v>
      </c>
      <c r="D4885" s="236">
        <v>20</v>
      </c>
      <c r="E4885" s="236" t="s">
        <v>10805</v>
      </c>
    </row>
    <row r="4886" spans="1:5" x14ac:dyDescent="0.25">
      <c r="A4886" s="236" t="s">
        <v>11062</v>
      </c>
      <c r="B4886" s="236">
        <v>12054</v>
      </c>
      <c r="C4886" s="236" t="s">
        <v>10805</v>
      </c>
      <c r="D4886" s="236">
        <v>20</v>
      </c>
      <c r="E4886" s="236" t="s">
        <v>10805</v>
      </c>
    </row>
    <row r="4887" spans="1:5" x14ac:dyDescent="0.25">
      <c r="A4887" s="236" t="s">
        <v>11063</v>
      </c>
      <c r="B4887" s="236">
        <v>12056</v>
      </c>
      <c r="C4887" s="236" t="s">
        <v>10805</v>
      </c>
      <c r="D4887" s="236">
        <v>20</v>
      </c>
      <c r="E4887" s="236" t="s">
        <v>10805</v>
      </c>
    </row>
    <row r="4888" spans="1:5" x14ac:dyDescent="0.25">
      <c r="A4888" s="236" t="s">
        <v>11064</v>
      </c>
      <c r="B4888" s="236">
        <v>12059</v>
      </c>
      <c r="C4888" s="236" t="s">
        <v>10805</v>
      </c>
      <c r="D4888" s="236">
        <v>20</v>
      </c>
      <c r="E4888" s="236" t="s">
        <v>10805</v>
      </c>
    </row>
    <row r="4889" spans="1:5" x14ac:dyDescent="0.25">
      <c r="A4889" s="236" t="s">
        <v>11065</v>
      </c>
      <c r="B4889" s="236">
        <v>12062</v>
      </c>
      <c r="C4889" s="236" t="s">
        <v>10805</v>
      </c>
      <c r="D4889" s="236">
        <v>20</v>
      </c>
      <c r="E4889" s="236" t="s">
        <v>10805</v>
      </c>
    </row>
    <row r="4890" spans="1:5" x14ac:dyDescent="0.25">
      <c r="A4890" s="236" t="s">
        <v>11066</v>
      </c>
      <c r="B4890" s="236">
        <v>12063</v>
      </c>
      <c r="C4890" s="236" t="s">
        <v>10805</v>
      </c>
      <c r="D4890" s="236">
        <v>20</v>
      </c>
      <c r="E4890" s="236" t="s">
        <v>10805</v>
      </c>
    </row>
    <row r="4891" spans="1:5" x14ac:dyDescent="0.25">
      <c r="A4891" s="236" t="s">
        <v>11067</v>
      </c>
      <c r="B4891" s="236">
        <v>12067</v>
      </c>
      <c r="C4891" s="236" t="s">
        <v>10805</v>
      </c>
      <c r="D4891" s="236">
        <v>20</v>
      </c>
      <c r="E4891" s="236" t="s">
        <v>10805</v>
      </c>
    </row>
    <row r="4892" spans="1:5" x14ac:dyDescent="0.25">
      <c r="A4892" s="236" t="s">
        <v>11068</v>
      </c>
      <c r="B4892" s="236">
        <v>12068</v>
      </c>
      <c r="C4892" s="236" t="s">
        <v>10805</v>
      </c>
      <c r="D4892" s="236">
        <v>20</v>
      </c>
      <c r="E4892" s="236" t="s">
        <v>10805</v>
      </c>
    </row>
    <row r="4893" spans="1:5" x14ac:dyDescent="0.25">
      <c r="A4893" s="236" t="s">
        <v>11069</v>
      </c>
      <c r="B4893" s="236">
        <v>12069</v>
      </c>
      <c r="C4893" s="236" t="s">
        <v>10805</v>
      </c>
      <c r="D4893" s="236">
        <v>20</v>
      </c>
      <c r="E4893" s="236" t="s">
        <v>10805</v>
      </c>
    </row>
    <row r="4894" spans="1:5" x14ac:dyDescent="0.25">
      <c r="A4894" s="236" t="s">
        <v>11070</v>
      </c>
      <c r="B4894" s="236">
        <v>12078</v>
      </c>
      <c r="C4894" s="236" t="s">
        <v>10805</v>
      </c>
      <c r="D4894" s="236">
        <v>20</v>
      </c>
      <c r="E4894" s="236" t="s">
        <v>10805</v>
      </c>
    </row>
    <row r="4895" spans="1:5" x14ac:dyDescent="0.25">
      <c r="A4895" s="236" t="s">
        <v>11071</v>
      </c>
      <c r="B4895" s="236">
        <v>12102</v>
      </c>
      <c r="C4895" s="236" t="s">
        <v>10805</v>
      </c>
      <c r="D4895" s="236">
        <v>20</v>
      </c>
      <c r="E4895" s="236" t="s">
        <v>10805</v>
      </c>
    </row>
    <row r="4896" spans="1:5" x14ac:dyDescent="0.25">
      <c r="A4896" s="236" t="s">
        <v>11072</v>
      </c>
      <c r="B4896" s="236">
        <v>12109</v>
      </c>
      <c r="C4896" s="236" t="s">
        <v>10805</v>
      </c>
      <c r="D4896" s="236">
        <v>20</v>
      </c>
      <c r="E4896" s="236" t="s">
        <v>10805</v>
      </c>
    </row>
    <row r="4897" spans="1:5" x14ac:dyDescent="0.25">
      <c r="A4897" s="236" t="s">
        <v>11073</v>
      </c>
      <c r="B4897" s="236">
        <v>12124</v>
      </c>
      <c r="C4897" s="236" t="s">
        <v>10805</v>
      </c>
      <c r="D4897" s="236">
        <v>20</v>
      </c>
      <c r="E4897" s="236" t="s">
        <v>10805</v>
      </c>
    </row>
    <row r="4898" spans="1:5" x14ac:dyDescent="0.25">
      <c r="A4898" s="236" t="s">
        <v>11074</v>
      </c>
      <c r="B4898" s="236">
        <v>12135</v>
      </c>
      <c r="C4898" s="236" t="s">
        <v>10805</v>
      </c>
      <c r="D4898" s="236">
        <v>20</v>
      </c>
      <c r="E4898" s="236" t="s">
        <v>10805</v>
      </c>
    </row>
    <row r="4899" spans="1:5" x14ac:dyDescent="0.25">
      <c r="A4899" s="236" t="s">
        <v>11075</v>
      </c>
      <c r="B4899" s="236">
        <v>12138</v>
      </c>
      <c r="C4899" s="236" t="s">
        <v>10805</v>
      </c>
      <c r="D4899" s="236">
        <v>20</v>
      </c>
      <c r="E4899" s="236" t="s">
        <v>10805</v>
      </c>
    </row>
    <row r="4900" spans="1:5" x14ac:dyDescent="0.25">
      <c r="A4900" s="236" t="s">
        <v>11076</v>
      </c>
      <c r="B4900" s="236">
        <v>12152</v>
      </c>
      <c r="C4900" s="236" t="s">
        <v>10805</v>
      </c>
      <c r="D4900" s="236">
        <v>20</v>
      </c>
      <c r="E4900" s="236" t="s">
        <v>10805</v>
      </c>
    </row>
    <row r="4901" spans="1:5" x14ac:dyDescent="0.25">
      <c r="A4901" s="236" t="s">
        <v>11077</v>
      </c>
      <c r="B4901" s="236">
        <v>12157</v>
      </c>
      <c r="C4901" s="236" t="s">
        <v>10805</v>
      </c>
      <c r="D4901" s="236">
        <v>20</v>
      </c>
      <c r="E4901" s="236" t="s">
        <v>10805</v>
      </c>
    </row>
    <row r="4902" spans="1:5" x14ac:dyDescent="0.25">
      <c r="A4902" s="236" t="s">
        <v>11078</v>
      </c>
      <c r="B4902" s="236">
        <v>12163</v>
      </c>
      <c r="C4902" s="236" t="s">
        <v>10805</v>
      </c>
      <c r="D4902" s="236">
        <v>20</v>
      </c>
      <c r="E4902" s="236" t="s">
        <v>10805</v>
      </c>
    </row>
    <row r="4903" spans="1:5" x14ac:dyDescent="0.25">
      <c r="A4903" s="236" t="s">
        <v>11079</v>
      </c>
      <c r="B4903" s="236">
        <v>12168</v>
      </c>
      <c r="C4903" s="236" t="s">
        <v>10805</v>
      </c>
      <c r="D4903" s="236">
        <v>20</v>
      </c>
      <c r="E4903" s="236" t="s">
        <v>10805</v>
      </c>
    </row>
    <row r="4904" spans="1:5" x14ac:dyDescent="0.25">
      <c r="A4904" s="236" t="s">
        <v>11080</v>
      </c>
      <c r="B4904" s="236">
        <v>12176</v>
      </c>
      <c r="C4904" s="236" t="s">
        <v>10805</v>
      </c>
      <c r="D4904" s="236">
        <v>20</v>
      </c>
      <c r="E4904" s="236" t="s">
        <v>10805</v>
      </c>
    </row>
    <row r="4905" spans="1:5" x14ac:dyDescent="0.25">
      <c r="A4905" s="236" t="s">
        <v>11081</v>
      </c>
      <c r="B4905" s="236">
        <v>12204</v>
      </c>
      <c r="C4905" s="236" t="s">
        <v>10805</v>
      </c>
      <c r="D4905" s="236">
        <v>20</v>
      </c>
      <c r="E4905" s="236" t="s">
        <v>10805</v>
      </c>
    </row>
    <row r="4906" spans="1:5" x14ac:dyDescent="0.25">
      <c r="A4906" s="236" t="s">
        <v>11082</v>
      </c>
      <c r="B4906" s="236">
        <v>12210</v>
      </c>
      <c r="C4906" s="236" t="s">
        <v>10805</v>
      </c>
      <c r="D4906" s="236">
        <v>20</v>
      </c>
      <c r="E4906" s="236" t="s">
        <v>10805</v>
      </c>
    </row>
    <row r="4907" spans="1:5" x14ac:dyDescent="0.25">
      <c r="A4907" s="236" t="s">
        <v>11083</v>
      </c>
      <c r="B4907" s="236">
        <v>12215</v>
      </c>
      <c r="C4907" s="236" t="s">
        <v>10805</v>
      </c>
      <c r="D4907" s="236">
        <v>20</v>
      </c>
      <c r="E4907" s="236" t="s">
        <v>10805</v>
      </c>
    </row>
    <row r="4908" spans="1:5" x14ac:dyDescent="0.25">
      <c r="A4908" s="236" t="s">
        <v>11084</v>
      </c>
      <c r="B4908" s="236">
        <v>12219</v>
      </c>
      <c r="C4908" s="236" t="s">
        <v>10805</v>
      </c>
      <c r="D4908" s="236">
        <v>20</v>
      </c>
      <c r="E4908" s="236" t="s">
        <v>10805</v>
      </c>
    </row>
    <row r="4909" spans="1:5" x14ac:dyDescent="0.25">
      <c r="A4909" s="236" t="s">
        <v>11085</v>
      </c>
      <c r="B4909" s="236">
        <v>12221</v>
      </c>
      <c r="C4909" s="236" t="s">
        <v>10805</v>
      </c>
      <c r="D4909" s="236">
        <v>20</v>
      </c>
      <c r="E4909" s="236" t="s">
        <v>10805</v>
      </c>
    </row>
    <row r="4910" spans="1:5" x14ac:dyDescent="0.25">
      <c r="A4910" s="236" t="s">
        <v>11086</v>
      </c>
      <c r="B4910" s="236">
        <v>12223</v>
      </c>
      <c r="C4910" s="236" t="s">
        <v>10805</v>
      </c>
      <c r="D4910" s="236">
        <v>20</v>
      </c>
      <c r="E4910" s="236" t="s">
        <v>10805</v>
      </c>
    </row>
    <row r="4911" spans="1:5" x14ac:dyDescent="0.25">
      <c r="A4911" s="236" t="s">
        <v>11087</v>
      </c>
      <c r="B4911" s="236">
        <v>12224</v>
      </c>
      <c r="C4911" s="236" t="s">
        <v>10805</v>
      </c>
      <c r="D4911" s="236">
        <v>20</v>
      </c>
      <c r="E4911" s="236" t="s">
        <v>10805</v>
      </c>
    </row>
    <row r="4912" spans="1:5" x14ac:dyDescent="0.25">
      <c r="A4912" s="236" t="s">
        <v>11088</v>
      </c>
      <c r="B4912" s="236">
        <v>12230</v>
      </c>
      <c r="C4912" s="236" t="s">
        <v>10805</v>
      </c>
      <c r="D4912" s="236">
        <v>20</v>
      </c>
      <c r="E4912" s="236" t="s">
        <v>10805</v>
      </c>
    </row>
    <row r="4913" spans="1:5" x14ac:dyDescent="0.25">
      <c r="A4913" s="236" t="s">
        <v>11089</v>
      </c>
      <c r="B4913" s="236">
        <v>12234</v>
      </c>
      <c r="C4913" s="236" t="s">
        <v>10805</v>
      </c>
      <c r="D4913" s="236">
        <v>20</v>
      </c>
      <c r="E4913" s="236" t="s">
        <v>10805</v>
      </c>
    </row>
    <row r="4914" spans="1:5" x14ac:dyDescent="0.25">
      <c r="A4914" s="236" t="s">
        <v>11090</v>
      </c>
      <c r="B4914" s="236">
        <v>12239</v>
      </c>
      <c r="C4914" s="236" t="s">
        <v>10805</v>
      </c>
      <c r="D4914" s="236">
        <v>20</v>
      </c>
      <c r="E4914" s="236" t="s">
        <v>10805</v>
      </c>
    </row>
    <row r="4915" spans="1:5" x14ac:dyDescent="0.25">
      <c r="A4915" s="236" t="s">
        <v>11091</v>
      </c>
      <c r="B4915" s="236">
        <v>12244</v>
      </c>
      <c r="C4915" s="236" t="s">
        <v>10805</v>
      </c>
      <c r="D4915" s="236">
        <v>20</v>
      </c>
      <c r="E4915" s="236" t="s">
        <v>10805</v>
      </c>
    </row>
    <row r="4916" spans="1:5" x14ac:dyDescent="0.25">
      <c r="A4916" s="236" t="s">
        <v>11092</v>
      </c>
      <c r="B4916" s="236">
        <v>12258</v>
      </c>
      <c r="C4916" s="236" t="s">
        <v>10805</v>
      </c>
      <c r="D4916" s="236">
        <v>20</v>
      </c>
      <c r="E4916" s="236" t="s">
        <v>10805</v>
      </c>
    </row>
    <row r="4917" spans="1:5" x14ac:dyDescent="0.25">
      <c r="A4917" s="236" t="s">
        <v>11093</v>
      </c>
      <c r="B4917" s="236">
        <v>12278</v>
      </c>
      <c r="C4917" s="236" t="s">
        <v>10805</v>
      </c>
      <c r="D4917" s="236">
        <v>20</v>
      </c>
      <c r="E4917" s="236" t="s">
        <v>10805</v>
      </c>
    </row>
    <row r="4918" spans="1:5" x14ac:dyDescent="0.25">
      <c r="A4918" s="236" t="s">
        <v>11094</v>
      </c>
      <c r="B4918" s="236">
        <v>12280</v>
      </c>
      <c r="C4918" s="236" t="s">
        <v>10805</v>
      </c>
      <c r="D4918" s="236">
        <v>20</v>
      </c>
      <c r="E4918" s="236" t="s">
        <v>10805</v>
      </c>
    </row>
    <row r="4919" spans="1:5" x14ac:dyDescent="0.25">
      <c r="A4919" s="236" t="s">
        <v>11095</v>
      </c>
      <c r="B4919" s="236">
        <v>12283</v>
      </c>
      <c r="C4919" s="236" t="s">
        <v>10805</v>
      </c>
      <c r="D4919" s="236">
        <v>20</v>
      </c>
      <c r="E4919" s="236" t="s">
        <v>10805</v>
      </c>
    </row>
    <row r="4920" spans="1:5" x14ac:dyDescent="0.25">
      <c r="A4920" s="236" t="s">
        <v>11096</v>
      </c>
      <c r="B4920" s="236">
        <v>12289</v>
      </c>
      <c r="C4920" s="236" t="s">
        <v>10805</v>
      </c>
      <c r="D4920" s="236">
        <v>20</v>
      </c>
      <c r="E4920" s="236" t="s">
        <v>10805</v>
      </c>
    </row>
    <row r="4921" spans="1:5" x14ac:dyDescent="0.25">
      <c r="A4921" s="236" t="s">
        <v>11097</v>
      </c>
      <c r="B4921" s="236">
        <v>12290</v>
      </c>
      <c r="C4921" s="236" t="s">
        <v>10805</v>
      </c>
      <c r="D4921" s="236">
        <v>20</v>
      </c>
      <c r="E4921" s="236" t="s">
        <v>10805</v>
      </c>
    </row>
    <row r="4922" spans="1:5" x14ac:dyDescent="0.25">
      <c r="A4922" s="236" t="s">
        <v>11098</v>
      </c>
      <c r="B4922" s="236">
        <v>12291</v>
      </c>
      <c r="C4922" s="236" t="s">
        <v>10805</v>
      </c>
      <c r="D4922" s="236">
        <v>20</v>
      </c>
      <c r="E4922" s="236" t="s">
        <v>10805</v>
      </c>
    </row>
    <row r="4923" spans="1:5" x14ac:dyDescent="0.25">
      <c r="A4923" s="236" t="s">
        <v>11098</v>
      </c>
      <c r="B4923" s="236">
        <v>12292</v>
      </c>
      <c r="C4923" s="236" t="s">
        <v>10805</v>
      </c>
      <c r="D4923" s="236">
        <v>20</v>
      </c>
      <c r="E4923" s="236" t="s">
        <v>10805</v>
      </c>
    </row>
    <row r="4924" spans="1:5" x14ac:dyDescent="0.25">
      <c r="A4924" s="236" t="s">
        <v>11098</v>
      </c>
      <c r="B4924" s="236">
        <v>12293</v>
      </c>
      <c r="C4924" s="236" t="s">
        <v>10805</v>
      </c>
      <c r="D4924" s="236">
        <v>20</v>
      </c>
      <c r="E4924" s="236" t="s">
        <v>10805</v>
      </c>
    </row>
    <row r="4925" spans="1:5" x14ac:dyDescent="0.25">
      <c r="A4925" s="236" t="s">
        <v>11098</v>
      </c>
      <c r="B4925" s="236">
        <v>12294</v>
      </c>
      <c r="C4925" s="236" t="s">
        <v>10805</v>
      </c>
      <c r="D4925" s="236">
        <v>20</v>
      </c>
      <c r="E4925" s="236" t="s">
        <v>10805</v>
      </c>
    </row>
    <row r="4926" spans="1:5" x14ac:dyDescent="0.25">
      <c r="A4926" s="236" t="s">
        <v>11098</v>
      </c>
      <c r="B4926" s="236">
        <v>12295</v>
      </c>
      <c r="C4926" s="236" t="s">
        <v>10805</v>
      </c>
      <c r="D4926" s="236">
        <v>20</v>
      </c>
      <c r="E4926" s="236" t="s">
        <v>10805</v>
      </c>
    </row>
    <row r="4927" spans="1:5" x14ac:dyDescent="0.25">
      <c r="A4927" s="236" t="s">
        <v>11099</v>
      </c>
      <c r="B4927" s="236">
        <v>12296</v>
      </c>
      <c r="C4927" s="236" t="s">
        <v>10805</v>
      </c>
      <c r="D4927" s="236">
        <v>20</v>
      </c>
      <c r="E4927" s="236" t="s">
        <v>10805</v>
      </c>
    </row>
    <row r="4928" spans="1:5" x14ac:dyDescent="0.25">
      <c r="A4928" s="236" t="s">
        <v>11100</v>
      </c>
      <c r="B4928" s="236">
        <v>12297</v>
      </c>
      <c r="C4928" s="236" t="s">
        <v>10805</v>
      </c>
      <c r="D4928" s="236">
        <v>20</v>
      </c>
      <c r="E4928" s="236" t="s">
        <v>10805</v>
      </c>
    </row>
    <row r="4929" spans="1:5" x14ac:dyDescent="0.25">
      <c r="A4929" s="236" t="s">
        <v>11101</v>
      </c>
      <c r="B4929" s="236">
        <v>12305</v>
      </c>
      <c r="C4929" s="236" t="s">
        <v>10805</v>
      </c>
      <c r="D4929" s="236">
        <v>20</v>
      </c>
      <c r="E4929" s="236" t="s">
        <v>10805</v>
      </c>
    </row>
    <row r="4930" spans="1:5" x14ac:dyDescent="0.25">
      <c r="A4930" s="236" t="s">
        <v>11102</v>
      </c>
      <c r="B4930" s="236">
        <v>12306</v>
      </c>
      <c r="C4930" s="236" t="s">
        <v>10805</v>
      </c>
      <c r="D4930" s="236">
        <v>20</v>
      </c>
      <c r="E4930" s="236" t="s">
        <v>10805</v>
      </c>
    </row>
    <row r="4931" spans="1:5" x14ac:dyDescent="0.25">
      <c r="A4931" s="236" t="s">
        <v>11103</v>
      </c>
      <c r="B4931" s="236">
        <v>12307</v>
      </c>
      <c r="C4931" s="236" t="s">
        <v>10805</v>
      </c>
      <c r="D4931" s="236">
        <v>20</v>
      </c>
      <c r="E4931" s="236" t="s">
        <v>10805</v>
      </c>
    </row>
    <row r="4932" spans="1:5" x14ac:dyDescent="0.25">
      <c r="A4932" s="236" t="s">
        <v>11104</v>
      </c>
      <c r="B4932" s="236">
        <v>12320</v>
      </c>
      <c r="C4932" s="236" t="s">
        <v>10805</v>
      </c>
      <c r="D4932" s="236">
        <v>20</v>
      </c>
      <c r="E4932" s="236" t="s">
        <v>10805</v>
      </c>
    </row>
    <row r="4933" spans="1:5" x14ac:dyDescent="0.25">
      <c r="A4933" s="236" t="s">
        <v>11105</v>
      </c>
      <c r="B4933" s="236">
        <v>12321</v>
      </c>
      <c r="C4933" s="236" t="s">
        <v>10805</v>
      </c>
      <c r="D4933" s="236">
        <v>20</v>
      </c>
      <c r="E4933" s="236" t="s">
        <v>10805</v>
      </c>
    </row>
    <row r="4934" spans="1:5" x14ac:dyDescent="0.25">
      <c r="A4934" s="236" t="s">
        <v>11106</v>
      </c>
      <c r="B4934" s="236">
        <v>12325</v>
      </c>
      <c r="C4934" s="236" t="s">
        <v>10805</v>
      </c>
      <c r="D4934" s="236">
        <v>20</v>
      </c>
      <c r="E4934" s="236" t="s">
        <v>10805</v>
      </c>
    </row>
    <row r="4935" spans="1:5" x14ac:dyDescent="0.25">
      <c r="A4935" s="236" t="s">
        <v>11107</v>
      </c>
      <c r="B4935" s="236">
        <v>12326</v>
      </c>
      <c r="C4935" s="236" t="s">
        <v>10805</v>
      </c>
      <c r="D4935" s="236">
        <v>20</v>
      </c>
      <c r="E4935" s="236" t="s">
        <v>10805</v>
      </c>
    </row>
    <row r="4936" spans="1:5" x14ac:dyDescent="0.25">
      <c r="A4936" s="236" t="s">
        <v>11108</v>
      </c>
      <c r="B4936" s="236">
        <v>12328</v>
      </c>
      <c r="C4936" s="236" t="s">
        <v>10805</v>
      </c>
      <c r="D4936" s="236">
        <v>20</v>
      </c>
      <c r="E4936" s="236" t="s">
        <v>10805</v>
      </c>
    </row>
    <row r="4937" spans="1:5" x14ac:dyDescent="0.25">
      <c r="A4937" s="236" t="s">
        <v>11109</v>
      </c>
      <c r="B4937" s="236">
        <v>12333</v>
      </c>
      <c r="C4937" s="236" t="s">
        <v>10805</v>
      </c>
      <c r="D4937" s="236">
        <v>20</v>
      </c>
      <c r="E4937" s="236" t="s">
        <v>10805</v>
      </c>
    </row>
    <row r="4938" spans="1:5" x14ac:dyDescent="0.25">
      <c r="A4938" s="236" t="s">
        <v>11110</v>
      </c>
      <c r="B4938" s="236">
        <v>12334</v>
      </c>
      <c r="C4938" s="236" t="s">
        <v>10805</v>
      </c>
      <c r="D4938" s="236">
        <v>20</v>
      </c>
      <c r="E4938" s="236" t="s">
        <v>10805</v>
      </c>
    </row>
    <row r="4939" spans="1:5" x14ac:dyDescent="0.25">
      <c r="A4939" s="236" t="s">
        <v>11111</v>
      </c>
      <c r="B4939" s="236">
        <v>12335</v>
      </c>
      <c r="C4939" s="236" t="s">
        <v>10805</v>
      </c>
      <c r="D4939" s="236">
        <v>20</v>
      </c>
      <c r="E4939" s="236" t="s">
        <v>10805</v>
      </c>
    </row>
    <row r="4940" spans="1:5" x14ac:dyDescent="0.25">
      <c r="A4940" s="236" t="s">
        <v>11112</v>
      </c>
      <c r="B4940" s="236">
        <v>12342</v>
      </c>
      <c r="C4940" s="236" t="s">
        <v>10805</v>
      </c>
      <c r="D4940" s="236">
        <v>20</v>
      </c>
      <c r="E4940" s="236" t="s">
        <v>10805</v>
      </c>
    </row>
    <row r="4941" spans="1:5" x14ac:dyDescent="0.25">
      <c r="A4941" s="236" t="s">
        <v>11113</v>
      </c>
      <c r="B4941" s="236">
        <v>12357</v>
      </c>
      <c r="C4941" s="236" t="s">
        <v>10805</v>
      </c>
      <c r="D4941" s="236">
        <v>20</v>
      </c>
      <c r="E4941" s="236" t="s">
        <v>10805</v>
      </c>
    </row>
    <row r="4942" spans="1:5" x14ac:dyDescent="0.25">
      <c r="A4942" s="236" t="s">
        <v>11114</v>
      </c>
      <c r="B4942" s="236">
        <v>12359</v>
      </c>
      <c r="C4942" s="236" t="s">
        <v>10805</v>
      </c>
      <c r="D4942" s="236">
        <v>20</v>
      </c>
      <c r="E4942" s="236" t="s">
        <v>10805</v>
      </c>
    </row>
    <row r="4943" spans="1:5" x14ac:dyDescent="0.25">
      <c r="A4943" s="236" t="s">
        <v>11115</v>
      </c>
      <c r="B4943" s="236">
        <v>12361</v>
      </c>
      <c r="C4943" s="236" t="s">
        <v>10805</v>
      </c>
      <c r="D4943" s="236">
        <v>20</v>
      </c>
      <c r="E4943" s="236" t="s">
        <v>10805</v>
      </c>
    </row>
    <row r="4944" spans="1:5" x14ac:dyDescent="0.25">
      <c r="A4944" s="236" t="s">
        <v>11116</v>
      </c>
      <c r="B4944" s="236">
        <v>12364</v>
      </c>
      <c r="C4944" s="236" t="s">
        <v>10805</v>
      </c>
      <c r="D4944" s="236">
        <v>20</v>
      </c>
      <c r="E4944" s="236" t="s">
        <v>10805</v>
      </c>
    </row>
    <row r="4945" spans="1:5" x14ac:dyDescent="0.25">
      <c r="A4945" s="236" t="s">
        <v>11117</v>
      </c>
      <c r="B4945" s="236">
        <v>12368</v>
      </c>
      <c r="C4945" s="236" t="s">
        <v>10805</v>
      </c>
      <c r="D4945" s="236">
        <v>20</v>
      </c>
      <c r="E4945" s="236" t="s">
        <v>10805</v>
      </c>
    </row>
    <row r="4946" spans="1:5" x14ac:dyDescent="0.25">
      <c r="A4946" s="236" t="s">
        <v>11118</v>
      </c>
      <c r="B4946" s="236">
        <v>12373</v>
      </c>
      <c r="C4946" s="236" t="s">
        <v>10805</v>
      </c>
      <c r="D4946" s="236">
        <v>20</v>
      </c>
      <c r="E4946" s="236" t="s">
        <v>10805</v>
      </c>
    </row>
    <row r="4947" spans="1:5" x14ac:dyDescent="0.25">
      <c r="A4947" s="236" t="s">
        <v>11119</v>
      </c>
      <c r="B4947" s="236">
        <v>12375</v>
      </c>
      <c r="C4947" s="236" t="s">
        <v>10805</v>
      </c>
      <c r="D4947" s="236">
        <v>20</v>
      </c>
      <c r="E4947" s="236" t="s">
        <v>10805</v>
      </c>
    </row>
    <row r="4948" spans="1:5" x14ac:dyDescent="0.25">
      <c r="A4948" s="236" t="s">
        <v>11120</v>
      </c>
      <c r="B4948" s="236">
        <v>12378</v>
      </c>
      <c r="C4948" s="236" t="s">
        <v>10805</v>
      </c>
      <c r="D4948" s="236">
        <v>20</v>
      </c>
      <c r="E4948" s="236" t="s">
        <v>10805</v>
      </c>
    </row>
    <row r="4949" spans="1:5" x14ac:dyDescent="0.25">
      <c r="A4949" s="236" t="s">
        <v>11121</v>
      </c>
      <c r="B4949" s="236">
        <v>12382</v>
      </c>
      <c r="C4949" s="236" t="s">
        <v>10805</v>
      </c>
      <c r="D4949" s="236">
        <v>20</v>
      </c>
      <c r="E4949" s="236" t="s">
        <v>10805</v>
      </c>
    </row>
    <row r="4950" spans="1:5" x14ac:dyDescent="0.25">
      <c r="A4950" s="236" t="s">
        <v>11122</v>
      </c>
      <c r="B4950" s="236">
        <v>12385</v>
      </c>
      <c r="C4950" s="236" t="s">
        <v>10805</v>
      </c>
      <c r="D4950" s="236">
        <v>20</v>
      </c>
      <c r="E4950" s="236" t="s">
        <v>10805</v>
      </c>
    </row>
    <row r="4951" spans="1:5" x14ac:dyDescent="0.25">
      <c r="A4951" s="236" t="s">
        <v>11123</v>
      </c>
      <c r="B4951" s="236">
        <v>12388</v>
      </c>
      <c r="C4951" s="236" t="s">
        <v>10805</v>
      </c>
      <c r="D4951" s="236">
        <v>20</v>
      </c>
      <c r="E4951" s="236" t="s">
        <v>10805</v>
      </c>
    </row>
    <row r="4952" spans="1:5" x14ac:dyDescent="0.25">
      <c r="A4952" s="236" t="s">
        <v>11124</v>
      </c>
      <c r="B4952" s="236">
        <v>12395</v>
      </c>
      <c r="C4952" s="236" t="s">
        <v>10805</v>
      </c>
      <c r="D4952" s="236">
        <v>20</v>
      </c>
      <c r="E4952" s="236" t="s">
        <v>10805</v>
      </c>
    </row>
    <row r="4953" spans="1:5" x14ac:dyDescent="0.25">
      <c r="A4953" s="236" t="s">
        <v>11125</v>
      </c>
      <c r="B4953" s="236">
        <v>12399</v>
      </c>
      <c r="C4953" s="236" t="s">
        <v>10805</v>
      </c>
      <c r="D4953" s="236">
        <v>20</v>
      </c>
      <c r="E4953" s="236" t="s">
        <v>10805</v>
      </c>
    </row>
    <row r="4954" spans="1:5" x14ac:dyDescent="0.25">
      <c r="A4954" s="236" t="s">
        <v>11126</v>
      </c>
      <c r="B4954" s="236">
        <v>12401</v>
      </c>
      <c r="C4954" s="236" t="s">
        <v>10805</v>
      </c>
      <c r="D4954" s="236">
        <v>20</v>
      </c>
      <c r="E4954" s="236" t="s">
        <v>10805</v>
      </c>
    </row>
    <row r="4955" spans="1:5" x14ac:dyDescent="0.25">
      <c r="A4955" s="236" t="s">
        <v>11127</v>
      </c>
      <c r="B4955" s="236">
        <v>12417</v>
      </c>
      <c r="C4955" s="236" t="s">
        <v>10805</v>
      </c>
      <c r="D4955" s="236">
        <v>20</v>
      </c>
      <c r="E4955" s="236" t="s">
        <v>10805</v>
      </c>
    </row>
    <row r="4956" spans="1:5" x14ac:dyDescent="0.25">
      <c r="A4956" s="236" t="s">
        <v>11128</v>
      </c>
      <c r="B4956" s="236">
        <v>12419</v>
      </c>
      <c r="C4956" s="236" t="s">
        <v>10805</v>
      </c>
      <c r="D4956" s="236">
        <v>20</v>
      </c>
      <c r="E4956" s="236" t="s">
        <v>10805</v>
      </c>
    </row>
    <row r="4957" spans="1:5" x14ac:dyDescent="0.25">
      <c r="A4957" s="236" t="s">
        <v>11129</v>
      </c>
      <c r="B4957" s="236">
        <v>12421</v>
      </c>
      <c r="C4957" s="236" t="s">
        <v>10805</v>
      </c>
      <c r="D4957" s="236">
        <v>20</v>
      </c>
      <c r="E4957" s="236" t="s">
        <v>10805</v>
      </c>
    </row>
    <row r="4958" spans="1:5" x14ac:dyDescent="0.25">
      <c r="A4958" s="236" t="s">
        <v>11130</v>
      </c>
      <c r="B4958" s="236">
        <v>12423</v>
      </c>
      <c r="C4958" s="236" t="s">
        <v>10805</v>
      </c>
      <c r="D4958" s="236">
        <v>20</v>
      </c>
      <c r="E4958" s="236" t="s">
        <v>10805</v>
      </c>
    </row>
    <row r="4959" spans="1:5" x14ac:dyDescent="0.25">
      <c r="A4959" s="236" t="s">
        <v>11131</v>
      </c>
      <c r="B4959" s="236">
        <v>12430</v>
      </c>
      <c r="C4959" s="236" t="s">
        <v>10805</v>
      </c>
      <c r="D4959" s="236">
        <v>20</v>
      </c>
      <c r="E4959" s="236" t="s">
        <v>10805</v>
      </c>
    </row>
    <row r="4960" spans="1:5" x14ac:dyDescent="0.25">
      <c r="A4960" s="236" t="s">
        <v>11132</v>
      </c>
      <c r="B4960" s="236">
        <v>12431</v>
      </c>
      <c r="C4960" s="236" t="s">
        <v>10805</v>
      </c>
      <c r="D4960" s="236">
        <v>20</v>
      </c>
      <c r="E4960" s="236" t="s">
        <v>10805</v>
      </c>
    </row>
    <row r="4961" spans="1:5" x14ac:dyDescent="0.25">
      <c r="A4961" s="236" t="s">
        <v>11133</v>
      </c>
      <c r="B4961" s="236">
        <v>12437</v>
      </c>
      <c r="C4961" s="236" t="s">
        <v>10805</v>
      </c>
      <c r="D4961" s="236">
        <v>20</v>
      </c>
      <c r="E4961" s="236" t="s">
        <v>10805</v>
      </c>
    </row>
    <row r="4962" spans="1:5" x14ac:dyDescent="0.25">
      <c r="A4962" s="236" t="s">
        <v>11134</v>
      </c>
      <c r="B4962" s="236">
        <v>12438</v>
      </c>
      <c r="C4962" s="236" t="s">
        <v>10805</v>
      </c>
      <c r="D4962" s="236">
        <v>20</v>
      </c>
      <c r="E4962" s="236" t="s">
        <v>10805</v>
      </c>
    </row>
    <row r="4963" spans="1:5" x14ac:dyDescent="0.25">
      <c r="A4963" s="236" t="s">
        <v>11135</v>
      </c>
      <c r="B4963" s="236">
        <v>12443</v>
      </c>
      <c r="C4963" s="236" t="s">
        <v>10805</v>
      </c>
      <c r="D4963" s="236">
        <v>20</v>
      </c>
      <c r="E4963" s="236" t="s">
        <v>10805</v>
      </c>
    </row>
    <row r="4964" spans="1:5" x14ac:dyDescent="0.25">
      <c r="A4964" s="236" t="s">
        <v>11136</v>
      </c>
      <c r="B4964" s="236">
        <v>12444</v>
      </c>
      <c r="C4964" s="236" t="s">
        <v>10805</v>
      </c>
      <c r="D4964" s="236">
        <v>20</v>
      </c>
      <c r="E4964" s="236" t="s">
        <v>10805</v>
      </c>
    </row>
    <row r="4965" spans="1:5" x14ac:dyDescent="0.25">
      <c r="A4965" s="236" t="s">
        <v>11137</v>
      </c>
      <c r="B4965" s="236">
        <v>12446</v>
      </c>
      <c r="C4965" s="236" t="s">
        <v>10805</v>
      </c>
      <c r="D4965" s="236">
        <v>20</v>
      </c>
      <c r="E4965" s="236" t="s">
        <v>10805</v>
      </c>
    </row>
    <row r="4966" spans="1:5" x14ac:dyDescent="0.25">
      <c r="A4966" s="236" t="s">
        <v>11138</v>
      </c>
      <c r="B4966" s="236">
        <v>12448</v>
      </c>
      <c r="C4966" s="236" t="s">
        <v>10805</v>
      </c>
      <c r="D4966" s="236">
        <v>20</v>
      </c>
      <c r="E4966" s="236" t="s">
        <v>10805</v>
      </c>
    </row>
    <row r="4967" spans="1:5" x14ac:dyDescent="0.25">
      <c r="A4967" s="236" t="s">
        <v>11139</v>
      </c>
      <c r="B4967" s="236">
        <v>12450</v>
      </c>
      <c r="C4967" s="236" t="s">
        <v>10805</v>
      </c>
      <c r="D4967" s="236">
        <v>20</v>
      </c>
      <c r="E4967" s="236" t="s">
        <v>10805</v>
      </c>
    </row>
    <row r="4968" spans="1:5" x14ac:dyDescent="0.25">
      <c r="A4968" s="236" t="s">
        <v>11140</v>
      </c>
      <c r="B4968" s="236">
        <v>12455</v>
      </c>
      <c r="C4968" s="236" t="s">
        <v>10805</v>
      </c>
      <c r="D4968" s="236">
        <v>20</v>
      </c>
      <c r="E4968" s="236" t="s">
        <v>10805</v>
      </c>
    </row>
    <row r="4969" spans="1:5" x14ac:dyDescent="0.25">
      <c r="A4969" s="236" t="s">
        <v>11141</v>
      </c>
      <c r="B4969" s="236">
        <v>12459</v>
      </c>
      <c r="C4969" s="236" t="s">
        <v>10805</v>
      </c>
      <c r="D4969" s="236">
        <v>20</v>
      </c>
      <c r="E4969" s="236" t="s">
        <v>10805</v>
      </c>
    </row>
    <row r="4970" spans="1:5" x14ac:dyDescent="0.25">
      <c r="A4970" s="236" t="s">
        <v>11142</v>
      </c>
      <c r="B4970" s="236">
        <v>12460</v>
      </c>
      <c r="C4970" s="236" t="s">
        <v>10805</v>
      </c>
      <c r="D4970" s="236">
        <v>20</v>
      </c>
      <c r="E4970" s="236" t="s">
        <v>10805</v>
      </c>
    </row>
    <row r="4971" spans="1:5" x14ac:dyDescent="0.25">
      <c r="A4971" s="236" t="s">
        <v>11143</v>
      </c>
      <c r="B4971" s="236">
        <v>12461</v>
      </c>
      <c r="C4971" s="236" t="s">
        <v>10805</v>
      </c>
      <c r="D4971" s="236">
        <v>20</v>
      </c>
      <c r="E4971" s="236" t="s">
        <v>10805</v>
      </c>
    </row>
    <row r="4972" spans="1:5" x14ac:dyDescent="0.25">
      <c r="A4972" s="236" t="s">
        <v>11144</v>
      </c>
      <c r="B4972" s="236">
        <v>12462</v>
      </c>
      <c r="C4972" s="236" t="s">
        <v>10805</v>
      </c>
      <c r="D4972" s="236">
        <v>20</v>
      </c>
      <c r="E4972" s="236" t="s">
        <v>10805</v>
      </c>
    </row>
    <row r="4973" spans="1:5" x14ac:dyDescent="0.25">
      <c r="A4973" s="236" t="s">
        <v>11145</v>
      </c>
      <c r="B4973" s="236">
        <v>12464</v>
      </c>
      <c r="C4973" s="236" t="s">
        <v>10805</v>
      </c>
      <c r="D4973" s="236">
        <v>20</v>
      </c>
      <c r="E4973" s="236" t="s">
        <v>10805</v>
      </c>
    </row>
    <row r="4974" spans="1:5" x14ac:dyDescent="0.25">
      <c r="A4974" s="236" t="s">
        <v>11146</v>
      </c>
      <c r="B4974" s="236">
        <v>12465</v>
      </c>
      <c r="C4974" s="236" t="s">
        <v>10805</v>
      </c>
      <c r="D4974" s="236">
        <v>20</v>
      </c>
      <c r="E4974" s="236" t="s">
        <v>10805</v>
      </c>
    </row>
    <row r="4975" spans="1:5" x14ac:dyDescent="0.25">
      <c r="A4975" s="236" t="s">
        <v>11147</v>
      </c>
      <c r="B4975" s="236">
        <v>12467</v>
      </c>
      <c r="C4975" s="236" t="s">
        <v>10805</v>
      </c>
      <c r="D4975" s="236">
        <v>20</v>
      </c>
      <c r="E4975" s="236" t="s">
        <v>10805</v>
      </c>
    </row>
    <row r="4976" spans="1:5" x14ac:dyDescent="0.25">
      <c r="A4976" s="236" t="s">
        <v>11148</v>
      </c>
      <c r="B4976" s="236">
        <v>12468</v>
      </c>
      <c r="C4976" s="236" t="s">
        <v>10805</v>
      </c>
      <c r="D4976" s="236">
        <v>20</v>
      </c>
      <c r="E4976" s="236" t="s">
        <v>10805</v>
      </c>
    </row>
    <row r="4977" spans="1:5" x14ac:dyDescent="0.25">
      <c r="A4977" s="236" t="s">
        <v>11149</v>
      </c>
      <c r="B4977" s="236">
        <v>12475</v>
      </c>
      <c r="C4977" s="236" t="s">
        <v>10805</v>
      </c>
      <c r="D4977" s="236">
        <v>20</v>
      </c>
      <c r="E4977" s="236" t="s">
        <v>10805</v>
      </c>
    </row>
    <row r="4978" spans="1:5" x14ac:dyDescent="0.25">
      <c r="A4978" s="236" t="s">
        <v>11150</v>
      </c>
      <c r="B4978" s="236">
        <v>12481</v>
      </c>
      <c r="C4978" s="236" t="s">
        <v>10805</v>
      </c>
      <c r="D4978" s="236">
        <v>20</v>
      </c>
      <c r="E4978" s="236" t="s">
        <v>10805</v>
      </c>
    </row>
    <row r="4979" spans="1:5" x14ac:dyDescent="0.25">
      <c r="A4979" s="236" t="s">
        <v>11151</v>
      </c>
      <c r="B4979" s="236">
        <v>12482</v>
      </c>
      <c r="C4979" s="236" t="s">
        <v>10805</v>
      </c>
      <c r="D4979" s="236">
        <v>20</v>
      </c>
      <c r="E4979" s="236" t="s">
        <v>10805</v>
      </c>
    </row>
    <row r="4980" spans="1:5" x14ac:dyDescent="0.25">
      <c r="A4980" s="236" t="s">
        <v>11152</v>
      </c>
      <c r="B4980" s="236">
        <v>12485</v>
      </c>
      <c r="C4980" s="236" t="s">
        <v>10805</v>
      </c>
      <c r="D4980" s="236">
        <v>20</v>
      </c>
      <c r="E4980" s="236" t="s">
        <v>10805</v>
      </c>
    </row>
    <row r="4981" spans="1:5" x14ac:dyDescent="0.25">
      <c r="A4981" s="236" t="s">
        <v>11153</v>
      </c>
      <c r="B4981" s="236">
        <v>12486</v>
      </c>
      <c r="C4981" s="236" t="s">
        <v>10805</v>
      </c>
      <c r="D4981" s="236">
        <v>20</v>
      </c>
      <c r="E4981" s="236" t="s">
        <v>10805</v>
      </c>
    </row>
    <row r="4982" spans="1:5" x14ac:dyDescent="0.25">
      <c r="A4982" s="236" t="s">
        <v>11154</v>
      </c>
      <c r="B4982" s="236">
        <v>12487</v>
      </c>
      <c r="C4982" s="236" t="s">
        <v>10805</v>
      </c>
      <c r="D4982" s="236">
        <v>20</v>
      </c>
      <c r="E4982" s="236" t="s">
        <v>10805</v>
      </c>
    </row>
    <row r="4983" spans="1:5" x14ac:dyDescent="0.25">
      <c r="A4983" s="236" t="s">
        <v>11155</v>
      </c>
      <c r="B4983" s="236">
        <v>12489</v>
      </c>
      <c r="C4983" s="236" t="s">
        <v>10805</v>
      </c>
      <c r="D4983" s="236">
        <v>20</v>
      </c>
      <c r="E4983" s="236" t="s">
        <v>10805</v>
      </c>
    </row>
    <row r="4984" spans="1:5" x14ac:dyDescent="0.25">
      <c r="A4984" s="236" t="s">
        <v>11156</v>
      </c>
      <c r="B4984" s="236">
        <v>12491</v>
      </c>
      <c r="C4984" s="236" t="s">
        <v>10805</v>
      </c>
      <c r="D4984" s="236">
        <v>20</v>
      </c>
      <c r="E4984" s="236" t="s">
        <v>10805</v>
      </c>
    </row>
    <row r="4985" spans="1:5" x14ac:dyDescent="0.25">
      <c r="A4985" s="236" t="s">
        <v>11157</v>
      </c>
      <c r="B4985" s="236">
        <v>12492</v>
      </c>
      <c r="C4985" s="236" t="s">
        <v>10805</v>
      </c>
      <c r="D4985" s="236">
        <v>20</v>
      </c>
      <c r="E4985" s="236" t="s">
        <v>10805</v>
      </c>
    </row>
    <row r="4986" spans="1:5" x14ac:dyDescent="0.25">
      <c r="A4986" s="236" t="s">
        <v>11158</v>
      </c>
      <c r="B4986" s="236">
        <v>12499</v>
      </c>
      <c r="C4986" s="236" t="s">
        <v>10805</v>
      </c>
      <c r="D4986" s="236">
        <v>20</v>
      </c>
      <c r="E4986" s="236" t="s">
        <v>10805</v>
      </c>
    </row>
    <row r="4987" spans="1:5" x14ac:dyDescent="0.25">
      <c r="A4987" s="236" t="s">
        <v>11159</v>
      </c>
      <c r="B4987" s="236">
        <v>12501</v>
      </c>
      <c r="C4987" s="236" t="s">
        <v>10805</v>
      </c>
      <c r="D4987" s="236">
        <v>20</v>
      </c>
      <c r="E4987" s="236" t="s">
        <v>10805</v>
      </c>
    </row>
    <row r="4988" spans="1:5" x14ac:dyDescent="0.25">
      <c r="A4988" s="236" t="s">
        <v>11160</v>
      </c>
      <c r="B4988" s="236">
        <v>12503</v>
      </c>
      <c r="C4988" s="236" t="s">
        <v>10805</v>
      </c>
      <c r="D4988" s="236">
        <v>20</v>
      </c>
      <c r="E4988" s="236" t="s">
        <v>10805</v>
      </c>
    </row>
    <row r="4989" spans="1:5" x14ac:dyDescent="0.25">
      <c r="A4989" s="236" t="s">
        <v>11161</v>
      </c>
      <c r="B4989" s="236">
        <v>12504</v>
      </c>
      <c r="C4989" s="236" t="s">
        <v>10805</v>
      </c>
      <c r="D4989" s="236">
        <v>20</v>
      </c>
      <c r="E4989" s="236" t="s">
        <v>10805</v>
      </c>
    </row>
    <row r="4990" spans="1:5" x14ac:dyDescent="0.25">
      <c r="A4990" s="236" t="s">
        <v>11162</v>
      </c>
      <c r="B4990" s="236">
        <v>12510</v>
      </c>
      <c r="C4990" s="236" t="s">
        <v>10805</v>
      </c>
      <c r="D4990" s="236">
        <v>20</v>
      </c>
      <c r="E4990" s="236" t="s">
        <v>10805</v>
      </c>
    </row>
    <row r="4991" spans="1:5" x14ac:dyDescent="0.25">
      <c r="A4991" s="236" t="s">
        <v>11163</v>
      </c>
      <c r="B4991" s="236">
        <v>12513</v>
      </c>
      <c r="C4991" s="236" t="s">
        <v>10805</v>
      </c>
      <c r="D4991" s="236">
        <v>20</v>
      </c>
      <c r="E4991" s="236" t="s">
        <v>10805</v>
      </c>
    </row>
    <row r="4992" spans="1:5" x14ac:dyDescent="0.25">
      <c r="A4992" s="236" t="s">
        <v>11164</v>
      </c>
      <c r="B4992" s="236">
        <v>12514</v>
      </c>
      <c r="C4992" s="236" t="s">
        <v>10805</v>
      </c>
      <c r="D4992" s="236">
        <v>20</v>
      </c>
      <c r="E4992" s="236" t="s">
        <v>10805</v>
      </c>
    </row>
    <row r="4993" spans="1:5" x14ac:dyDescent="0.25">
      <c r="A4993" s="236" t="s">
        <v>11165</v>
      </c>
      <c r="B4993" s="236">
        <v>12517</v>
      </c>
      <c r="C4993" s="236" t="s">
        <v>10805</v>
      </c>
      <c r="D4993" s="236">
        <v>20</v>
      </c>
      <c r="E4993" s="236" t="s">
        <v>10805</v>
      </c>
    </row>
    <row r="4994" spans="1:5" x14ac:dyDescent="0.25">
      <c r="A4994" s="236" t="s">
        <v>11166</v>
      </c>
      <c r="B4994" s="236">
        <v>12520</v>
      </c>
      <c r="C4994" s="236" t="s">
        <v>10805</v>
      </c>
      <c r="D4994" s="236">
        <v>20</v>
      </c>
      <c r="E4994" s="236" t="s">
        <v>10805</v>
      </c>
    </row>
    <row r="4995" spans="1:5" x14ac:dyDescent="0.25">
      <c r="A4995" s="236" t="s">
        <v>11167</v>
      </c>
      <c r="B4995" s="236">
        <v>12522</v>
      </c>
      <c r="C4995" s="236" t="s">
        <v>10805</v>
      </c>
      <c r="D4995" s="236">
        <v>20</v>
      </c>
      <c r="E4995" s="236" t="s">
        <v>10805</v>
      </c>
    </row>
    <row r="4996" spans="1:5" x14ac:dyDescent="0.25">
      <c r="A4996" s="236" t="s">
        <v>11168</v>
      </c>
      <c r="B4996" s="236">
        <v>12525</v>
      </c>
      <c r="C4996" s="236" t="s">
        <v>10805</v>
      </c>
      <c r="D4996" s="236">
        <v>20</v>
      </c>
      <c r="E4996" s="236" t="s">
        <v>10805</v>
      </c>
    </row>
    <row r="4997" spans="1:5" x14ac:dyDescent="0.25">
      <c r="A4997" s="236" t="s">
        <v>11169</v>
      </c>
      <c r="B4997" s="236">
        <v>12529</v>
      </c>
      <c r="C4997" s="236" t="s">
        <v>10805</v>
      </c>
      <c r="D4997" s="236">
        <v>20</v>
      </c>
      <c r="E4997" s="236" t="s">
        <v>10805</v>
      </c>
    </row>
    <row r="4998" spans="1:5" x14ac:dyDescent="0.25">
      <c r="A4998" s="236" t="s">
        <v>11170</v>
      </c>
      <c r="B4998" s="236">
        <v>12530</v>
      </c>
      <c r="C4998" s="236" t="s">
        <v>10805</v>
      </c>
      <c r="D4998" s="236">
        <v>20</v>
      </c>
      <c r="E4998" s="236" t="s">
        <v>10805</v>
      </c>
    </row>
    <row r="4999" spans="1:5" x14ac:dyDescent="0.25">
      <c r="A4999" s="236" t="s">
        <v>11171</v>
      </c>
      <c r="B4999" s="236">
        <v>12531</v>
      </c>
      <c r="C4999" s="236" t="s">
        <v>10805</v>
      </c>
      <c r="D4999" s="236">
        <v>20</v>
      </c>
      <c r="E4999" s="236" t="s">
        <v>10805</v>
      </c>
    </row>
    <row r="5000" spans="1:5" x14ac:dyDescent="0.25">
      <c r="A5000" s="236" t="s">
        <v>11172</v>
      </c>
      <c r="B5000" s="236">
        <v>12537</v>
      </c>
      <c r="C5000" s="236" t="s">
        <v>10805</v>
      </c>
      <c r="D5000" s="236">
        <v>20</v>
      </c>
      <c r="E5000" s="236" t="s">
        <v>10805</v>
      </c>
    </row>
    <row r="5001" spans="1:5" x14ac:dyDescent="0.25">
      <c r="A5001" s="236" t="s">
        <v>11173</v>
      </c>
      <c r="B5001" s="236">
        <v>12539</v>
      </c>
      <c r="C5001" s="236" t="s">
        <v>10805</v>
      </c>
      <c r="D5001" s="236">
        <v>20</v>
      </c>
      <c r="E5001" s="236" t="s">
        <v>10805</v>
      </c>
    </row>
    <row r="5002" spans="1:5" x14ac:dyDescent="0.25">
      <c r="A5002" s="236" t="s">
        <v>11174</v>
      </c>
      <c r="B5002" s="236">
        <v>12547</v>
      </c>
      <c r="C5002" s="236" t="s">
        <v>10805</v>
      </c>
      <c r="D5002" s="236">
        <v>20</v>
      </c>
      <c r="E5002" s="236" t="s">
        <v>10805</v>
      </c>
    </row>
    <row r="5003" spans="1:5" x14ac:dyDescent="0.25">
      <c r="A5003" s="236" t="s">
        <v>11175</v>
      </c>
      <c r="B5003" s="236">
        <v>12557</v>
      </c>
      <c r="C5003" s="236" t="s">
        <v>10805</v>
      </c>
      <c r="D5003" s="236">
        <v>20</v>
      </c>
      <c r="E5003" s="236" t="s">
        <v>10805</v>
      </c>
    </row>
    <row r="5004" spans="1:5" x14ac:dyDescent="0.25">
      <c r="A5004" s="236" t="s">
        <v>11176</v>
      </c>
      <c r="B5004" s="236">
        <v>12559</v>
      </c>
      <c r="C5004" s="236" t="s">
        <v>10805</v>
      </c>
      <c r="D5004" s="236">
        <v>20</v>
      </c>
      <c r="E5004" s="236" t="s">
        <v>10805</v>
      </c>
    </row>
    <row r="5005" spans="1:5" x14ac:dyDescent="0.25">
      <c r="A5005" s="236" t="s">
        <v>11177</v>
      </c>
      <c r="B5005" s="236">
        <v>12570</v>
      </c>
      <c r="C5005" s="236" t="s">
        <v>10805</v>
      </c>
      <c r="D5005" s="236">
        <v>20</v>
      </c>
      <c r="E5005" s="236" t="s">
        <v>10805</v>
      </c>
    </row>
    <row r="5006" spans="1:5" x14ac:dyDescent="0.25">
      <c r="A5006" s="236" t="s">
        <v>11178</v>
      </c>
      <c r="B5006" s="236">
        <v>12571</v>
      </c>
      <c r="C5006" s="236" t="s">
        <v>10805</v>
      </c>
      <c r="D5006" s="236">
        <v>20</v>
      </c>
      <c r="E5006" s="236" t="s">
        <v>10805</v>
      </c>
    </row>
    <row r="5007" spans="1:5" x14ac:dyDescent="0.25">
      <c r="A5007" s="236" t="s">
        <v>11179</v>
      </c>
      <c r="B5007" s="236">
        <v>12574</v>
      </c>
      <c r="C5007" s="236" t="s">
        <v>10805</v>
      </c>
      <c r="D5007" s="236">
        <v>20</v>
      </c>
      <c r="E5007" s="236" t="s">
        <v>10805</v>
      </c>
    </row>
    <row r="5008" spans="1:5" x14ac:dyDescent="0.25">
      <c r="A5008" s="236" t="s">
        <v>11180</v>
      </c>
      <c r="B5008" s="236">
        <v>12577</v>
      </c>
      <c r="C5008" s="236" t="s">
        <v>10805</v>
      </c>
      <c r="D5008" s="236">
        <v>20</v>
      </c>
      <c r="E5008" s="236" t="s">
        <v>10805</v>
      </c>
    </row>
    <row r="5009" spans="1:5" x14ac:dyDescent="0.25">
      <c r="A5009" s="236" t="s">
        <v>11181</v>
      </c>
      <c r="B5009" s="236">
        <v>12582</v>
      </c>
      <c r="C5009" s="236" t="s">
        <v>10805</v>
      </c>
      <c r="D5009" s="236">
        <v>20</v>
      </c>
      <c r="E5009" s="236" t="s">
        <v>10805</v>
      </c>
    </row>
    <row r="5010" spans="1:5" x14ac:dyDescent="0.25">
      <c r="A5010" s="236" t="s">
        <v>11182</v>
      </c>
      <c r="B5010" s="236">
        <v>12585</v>
      </c>
      <c r="C5010" s="236" t="s">
        <v>10805</v>
      </c>
      <c r="D5010" s="236">
        <v>20</v>
      </c>
      <c r="E5010" s="236" t="s">
        <v>10805</v>
      </c>
    </row>
    <row r="5011" spans="1:5" x14ac:dyDescent="0.25">
      <c r="A5011" s="236" t="s">
        <v>11183</v>
      </c>
      <c r="B5011" s="236">
        <v>12592</v>
      </c>
      <c r="C5011" s="236" t="s">
        <v>10805</v>
      </c>
      <c r="D5011" s="236">
        <v>20</v>
      </c>
      <c r="E5011" s="236" t="s">
        <v>10805</v>
      </c>
    </row>
    <row r="5012" spans="1:5" x14ac:dyDescent="0.25">
      <c r="A5012" s="236" t="s">
        <v>11184</v>
      </c>
      <c r="B5012" s="236">
        <v>12594</v>
      </c>
      <c r="C5012" s="236" t="s">
        <v>10805</v>
      </c>
      <c r="D5012" s="236">
        <v>20</v>
      </c>
      <c r="E5012" s="236" t="s">
        <v>10805</v>
      </c>
    </row>
    <row r="5013" spans="1:5" x14ac:dyDescent="0.25">
      <c r="A5013" s="236" t="s">
        <v>11185</v>
      </c>
      <c r="B5013" s="236">
        <v>12598</v>
      </c>
      <c r="C5013" s="236" t="s">
        <v>10805</v>
      </c>
      <c r="D5013" s="236">
        <v>20</v>
      </c>
      <c r="E5013" s="236" t="s">
        <v>10805</v>
      </c>
    </row>
    <row r="5014" spans="1:5" x14ac:dyDescent="0.25">
      <c r="A5014" s="236" t="s">
        <v>11186</v>
      </c>
      <c r="B5014" s="236">
        <v>12603</v>
      </c>
      <c r="C5014" s="236" t="s">
        <v>10805</v>
      </c>
      <c r="D5014" s="236">
        <v>20</v>
      </c>
      <c r="E5014" s="236" t="s">
        <v>10805</v>
      </c>
    </row>
    <row r="5015" spans="1:5" x14ac:dyDescent="0.25">
      <c r="A5015" s="236" t="s">
        <v>11187</v>
      </c>
      <c r="B5015" s="236">
        <v>12605</v>
      </c>
      <c r="C5015" s="236" t="s">
        <v>10805</v>
      </c>
      <c r="D5015" s="236">
        <v>20</v>
      </c>
      <c r="E5015" s="236" t="s">
        <v>10805</v>
      </c>
    </row>
    <row r="5016" spans="1:5" x14ac:dyDescent="0.25">
      <c r="A5016" s="236" t="s">
        <v>11188</v>
      </c>
      <c r="B5016" s="236">
        <v>12610</v>
      </c>
      <c r="C5016" s="236" t="s">
        <v>10805</v>
      </c>
      <c r="D5016" s="236">
        <v>20</v>
      </c>
      <c r="E5016" s="236" t="s">
        <v>10805</v>
      </c>
    </row>
    <row r="5017" spans="1:5" x14ac:dyDescent="0.25">
      <c r="A5017" s="236" t="s">
        <v>11189</v>
      </c>
      <c r="B5017" s="236">
        <v>12611</v>
      </c>
      <c r="C5017" s="236" t="s">
        <v>10805</v>
      </c>
      <c r="D5017" s="236">
        <v>20</v>
      </c>
      <c r="E5017" s="236" t="s">
        <v>10805</v>
      </c>
    </row>
    <row r="5018" spans="1:5" x14ac:dyDescent="0.25">
      <c r="A5018" s="236" t="s">
        <v>11190</v>
      </c>
      <c r="B5018" s="236">
        <v>12616</v>
      </c>
      <c r="C5018" s="236" t="s">
        <v>10805</v>
      </c>
      <c r="D5018" s="236">
        <v>20</v>
      </c>
      <c r="E5018" s="236" t="s">
        <v>10805</v>
      </c>
    </row>
    <row r="5019" spans="1:5" x14ac:dyDescent="0.25">
      <c r="A5019" s="236" t="s">
        <v>11191</v>
      </c>
      <c r="B5019" s="236">
        <v>12622</v>
      </c>
      <c r="C5019" s="236" t="s">
        <v>10805</v>
      </c>
      <c r="D5019" s="236">
        <v>20</v>
      </c>
      <c r="E5019" s="236" t="s">
        <v>10805</v>
      </c>
    </row>
    <row r="5020" spans="1:5" x14ac:dyDescent="0.25">
      <c r="A5020" s="236" t="s">
        <v>11192</v>
      </c>
      <c r="B5020" s="236">
        <v>12632</v>
      </c>
      <c r="C5020" s="236" t="s">
        <v>10805</v>
      </c>
      <c r="D5020" s="236">
        <v>20</v>
      </c>
      <c r="E5020" s="236" t="s">
        <v>10805</v>
      </c>
    </row>
    <row r="5021" spans="1:5" x14ac:dyDescent="0.25">
      <c r="A5021" s="236" t="s">
        <v>11193</v>
      </c>
      <c r="B5021" s="236">
        <v>12635</v>
      </c>
      <c r="C5021" s="236" t="s">
        <v>10805</v>
      </c>
      <c r="D5021" s="236">
        <v>20</v>
      </c>
      <c r="E5021" s="236" t="s">
        <v>10805</v>
      </c>
    </row>
    <row r="5022" spans="1:5" x14ac:dyDescent="0.25">
      <c r="A5022" s="236" t="s">
        <v>11194</v>
      </c>
      <c r="B5022" s="236">
        <v>12650</v>
      </c>
      <c r="C5022" s="236" t="s">
        <v>10805</v>
      </c>
      <c r="D5022" s="236">
        <v>20</v>
      </c>
      <c r="E5022" s="236" t="s">
        <v>10805</v>
      </c>
    </row>
    <row r="5023" spans="1:5" x14ac:dyDescent="0.25">
      <c r="A5023" s="236" t="s">
        <v>11195</v>
      </c>
      <c r="B5023" s="236">
        <v>12651</v>
      </c>
      <c r="C5023" s="236" t="s">
        <v>10805</v>
      </c>
      <c r="D5023" s="236">
        <v>20</v>
      </c>
      <c r="E5023" s="236" t="s">
        <v>10805</v>
      </c>
    </row>
    <row r="5024" spans="1:5" x14ac:dyDescent="0.25">
      <c r="A5024" s="236" t="s">
        <v>11196</v>
      </c>
      <c r="B5024" s="236">
        <v>12652</v>
      </c>
      <c r="C5024" s="236" t="s">
        <v>10805</v>
      </c>
      <c r="D5024" s="236">
        <v>20</v>
      </c>
      <c r="E5024" s="236" t="s">
        <v>10805</v>
      </c>
    </row>
    <row r="5025" spans="1:5" x14ac:dyDescent="0.25">
      <c r="A5025" s="236" t="s">
        <v>11197</v>
      </c>
      <c r="B5025" s="236">
        <v>12653</v>
      </c>
      <c r="C5025" s="236" t="s">
        <v>10805</v>
      </c>
      <c r="D5025" s="236">
        <v>20</v>
      </c>
      <c r="E5025" s="236" t="s">
        <v>10805</v>
      </c>
    </row>
    <row r="5026" spans="1:5" x14ac:dyDescent="0.25">
      <c r="A5026" s="236" t="s">
        <v>11198</v>
      </c>
      <c r="B5026" s="236">
        <v>12654</v>
      </c>
      <c r="C5026" s="236" t="s">
        <v>10805</v>
      </c>
      <c r="D5026" s="236">
        <v>20</v>
      </c>
      <c r="E5026" s="236" t="s">
        <v>10805</v>
      </c>
    </row>
    <row r="5027" spans="1:5" x14ac:dyDescent="0.25">
      <c r="A5027" s="236" t="s">
        <v>11199</v>
      </c>
      <c r="B5027" s="236">
        <v>12656</v>
      </c>
      <c r="C5027" s="236" t="s">
        <v>10805</v>
      </c>
      <c r="D5027" s="236">
        <v>20</v>
      </c>
      <c r="E5027" s="236" t="s">
        <v>10805</v>
      </c>
    </row>
    <row r="5028" spans="1:5" x14ac:dyDescent="0.25">
      <c r="A5028" s="236" t="s">
        <v>11200</v>
      </c>
      <c r="B5028" s="236">
        <v>12657</v>
      </c>
      <c r="C5028" s="236" t="s">
        <v>10805</v>
      </c>
      <c r="D5028" s="236">
        <v>20</v>
      </c>
      <c r="E5028" s="236" t="s">
        <v>10805</v>
      </c>
    </row>
    <row r="5029" spans="1:5" x14ac:dyDescent="0.25">
      <c r="A5029" s="236" t="s">
        <v>11201</v>
      </c>
      <c r="B5029" s="236">
        <v>12660</v>
      </c>
      <c r="C5029" s="236" t="s">
        <v>10805</v>
      </c>
      <c r="D5029" s="236">
        <v>20</v>
      </c>
      <c r="E5029" s="236" t="s">
        <v>10805</v>
      </c>
    </row>
    <row r="5030" spans="1:5" x14ac:dyDescent="0.25">
      <c r="A5030" s="236" t="s">
        <v>11202</v>
      </c>
      <c r="B5030" s="236">
        <v>12661</v>
      </c>
      <c r="C5030" s="236" t="s">
        <v>10805</v>
      </c>
      <c r="D5030" s="236">
        <v>20</v>
      </c>
      <c r="E5030" s="236" t="s">
        <v>10805</v>
      </c>
    </row>
    <row r="5031" spans="1:5" x14ac:dyDescent="0.25">
      <c r="A5031" s="236" t="s">
        <v>11203</v>
      </c>
      <c r="B5031" s="236">
        <v>12676</v>
      </c>
      <c r="C5031" s="236" t="s">
        <v>10805</v>
      </c>
      <c r="D5031" s="236">
        <v>20</v>
      </c>
      <c r="E5031" s="236" t="s">
        <v>10805</v>
      </c>
    </row>
    <row r="5032" spans="1:5" x14ac:dyDescent="0.25">
      <c r="A5032" s="236" t="s">
        <v>11204</v>
      </c>
      <c r="B5032" s="236">
        <v>12677</v>
      </c>
      <c r="C5032" s="236" t="s">
        <v>10805</v>
      </c>
      <c r="D5032" s="236">
        <v>20</v>
      </c>
      <c r="E5032" s="236" t="s">
        <v>10805</v>
      </c>
    </row>
    <row r="5033" spans="1:5" x14ac:dyDescent="0.25">
      <c r="A5033" s="236" t="s">
        <v>11205</v>
      </c>
      <c r="B5033" s="236">
        <v>12680</v>
      </c>
      <c r="C5033" s="236" t="s">
        <v>10805</v>
      </c>
      <c r="D5033" s="236">
        <v>20</v>
      </c>
      <c r="E5033" s="236" t="s">
        <v>10805</v>
      </c>
    </row>
    <row r="5034" spans="1:5" x14ac:dyDescent="0.25">
      <c r="A5034" s="236" t="s">
        <v>11206</v>
      </c>
      <c r="B5034" s="236">
        <v>12683</v>
      </c>
      <c r="C5034" s="236" t="s">
        <v>10805</v>
      </c>
      <c r="D5034" s="236">
        <v>20</v>
      </c>
      <c r="E5034" s="236" t="s">
        <v>10805</v>
      </c>
    </row>
    <row r="5035" spans="1:5" x14ac:dyDescent="0.25">
      <c r="A5035" s="236" t="s">
        <v>11207</v>
      </c>
      <c r="B5035" s="236">
        <v>12688</v>
      </c>
      <c r="C5035" s="236" t="s">
        <v>10805</v>
      </c>
      <c r="D5035" s="236">
        <v>20</v>
      </c>
      <c r="E5035" s="236" t="s">
        <v>10805</v>
      </c>
    </row>
    <row r="5036" spans="1:5" x14ac:dyDescent="0.25">
      <c r="A5036" s="236" t="s">
        <v>11208</v>
      </c>
      <c r="B5036" s="236">
        <v>12694</v>
      </c>
      <c r="C5036" s="236" t="s">
        <v>10805</v>
      </c>
      <c r="D5036" s="236">
        <v>20</v>
      </c>
      <c r="E5036" s="236" t="s">
        <v>10805</v>
      </c>
    </row>
    <row r="5037" spans="1:5" x14ac:dyDescent="0.25">
      <c r="A5037" s="236" t="s">
        <v>11209</v>
      </c>
      <c r="B5037" s="236">
        <v>12699</v>
      </c>
      <c r="C5037" s="236" t="s">
        <v>10805</v>
      </c>
      <c r="D5037" s="236">
        <v>20</v>
      </c>
      <c r="E5037" s="236" t="s">
        <v>10805</v>
      </c>
    </row>
    <row r="5038" spans="1:5" x14ac:dyDescent="0.25">
      <c r="A5038" s="236" t="s">
        <v>11210</v>
      </c>
      <c r="B5038" s="236">
        <v>12710</v>
      </c>
      <c r="C5038" s="236" t="s">
        <v>10805</v>
      </c>
      <c r="D5038" s="236">
        <v>20</v>
      </c>
      <c r="E5038" s="236" t="s">
        <v>10805</v>
      </c>
    </row>
    <row r="5039" spans="1:5" x14ac:dyDescent="0.25">
      <c r="A5039" s="236" t="s">
        <v>11211</v>
      </c>
      <c r="B5039" s="236">
        <v>12712</v>
      </c>
      <c r="C5039" s="236" t="s">
        <v>10805</v>
      </c>
      <c r="D5039" s="236">
        <v>20</v>
      </c>
      <c r="E5039" s="236" t="s">
        <v>10805</v>
      </c>
    </row>
    <row r="5040" spans="1:5" x14ac:dyDescent="0.25">
      <c r="A5040" s="236" t="s">
        <v>11212</v>
      </c>
      <c r="B5040" s="236">
        <v>12716</v>
      </c>
      <c r="C5040" s="236" t="s">
        <v>10805</v>
      </c>
      <c r="D5040" s="236">
        <v>20</v>
      </c>
      <c r="E5040" s="236" t="s">
        <v>10805</v>
      </c>
    </row>
    <row r="5041" spans="1:5" x14ac:dyDescent="0.25">
      <c r="A5041" s="236" t="s">
        <v>11213</v>
      </c>
      <c r="B5041" s="236">
        <v>12722</v>
      </c>
      <c r="C5041" s="236" t="s">
        <v>10805</v>
      </c>
      <c r="D5041" s="236">
        <v>20</v>
      </c>
      <c r="E5041" s="236" t="s">
        <v>10805</v>
      </c>
    </row>
    <row r="5042" spans="1:5" x14ac:dyDescent="0.25">
      <c r="A5042" s="236" t="s">
        <v>11214</v>
      </c>
      <c r="B5042" s="236">
        <v>12729</v>
      </c>
      <c r="C5042" s="236" t="s">
        <v>10805</v>
      </c>
      <c r="D5042" s="236">
        <v>20</v>
      </c>
      <c r="E5042" s="236" t="s">
        <v>10805</v>
      </c>
    </row>
    <row r="5043" spans="1:5" x14ac:dyDescent="0.25">
      <c r="A5043" s="236" t="s">
        <v>11215</v>
      </c>
      <c r="B5043" s="236">
        <v>12732</v>
      </c>
      <c r="C5043" s="236" t="s">
        <v>10805</v>
      </c>
      <c r="D5043" s="236">
        <v>20</v>
      </c>
      <c r="E5043" s="236" t="s">
        <v>10805</v>
      </c>
    </row>
    <row r="5044" spans="1:5" x14ac:dyDescent="0.25">
      <c r="A5044" s="236" t="s">
        <v>11216</v>
      </c>
      <c r="B5044" s="236">
        <v>12734</v>
      </c>
      <c r="C5044" s="236" t="s">
        <v>10805</v>
      </c>
      <c r="D5044" s="236">
        <v>20</v>
      </c>
      <c r="E5044" s="236" t="s">
        <v>10805</v>
      </c>
    </row>
    <row r="5045" spans="1:5" x14ac:dyDescent="0.25">
      <c r="A5045" s="236" t="s">
        <v>11217</v>
      </c>
      <c r="B5045" s="236">
        <v>12735</v>
      </c>
      <c r="C5045" s="236" t="s">
        <v>10805</v>
      </c>
      <c r="D5045" s="236">
        <v>20</v>
      </c>
      <c r="E5045" s="236" t="s">
        <v>10805</v>
      </c>
    </row>
    <row r="5046" spans="1:5" x14ac:dyDescent="0.25">
      <c r="A5046" s="236" t="s">
        <v>11218</v>
      </c>
      <c r="B5046" s="236">
        <v>12744</v>
      </c>
      <c r="C5046" s="236" t="s">
        <v>10805</v>
      </c>
      <c r="D5046" s="236">
        <v>20</v>
      </c>
      <c r="E5046" s="236" t="s">
        <v>10805</v>
      </c>
    </row>
    <row r="5047" spans="1:5" x14ac:dyDescent="0.25">
      <c r="A5047" s="236" t="s">
        <v>11219</v>
      </c>
      <c r="B5047" s="236">
        <v>12748</v>
      </c>
      <c r="C5047" s="236" t="s">
        <v>10805</v>
      </c>
      <c r="D5047" s="236">
        <v>20</v>
      </c>
      <c r="E5047" s="236" t="s">
        <v>10805</v>
      </c>
    </row>
    <row r="5048" spans="1:5" x14ac:dyDescent="0.25">
      <c r="A5048" s="236" t="s">
        <v>11220</v>
      </c>
      <c r="B5048" s="236">
        <v>12751</v>
      </c>
      <c r="C5048" s="236" t="s">
        <v>10805</v>
      </c>
      <c r="D5048" s="236">
        <v>20</v>
      </c>
      <c r="E5048" s="236" t="s">
        <v>10805</v>
      </c>
    </row>
    <row r="5049" spans="1:5" x14ac:dyDescent="0.25">
      <c r="A5049" s="236" t="s">
        <v>11221</v>
      </c>
      <c r="B5049" s="236">
        <v>12755</v>
      </c>
      <c r="C5049" s="236" t="s">
        <v>10805</v>
      </c>
      <c r="D5049" s="236">
        <v>20</v>
      </c>
      <c r="E5049" s="236" t="s">
        <v>10805</v>
      </c>
    </row>
    <row r="5050" spans="1:5" x14ac:dyDescent="0.25">
      <c r="A5050" s="236" t="s">
        <v>11222</v>
      </c>
      <c r="B5050" s="236">
        <v>12760</v>
      </c>
      <c r="C5050" s="236" t="s">
        <v>10805</v>
      </c>
      <c r="D5050" s="236">
        <v>20</v>
      </c>
      <c r="E5050" s="236" t="s">
        <v>10805</v>
      </c>
    </row>
    <row r="5051" spans="1:5" x14ac:dyDescent="0.25">
      <c r="A5051" s="236" t="s">
        <v>11223</v>
      </c>
      <c r="B5051" s="236">
        <v>32539</v>
      </c>
      <c r="C5051" s="236" t="s">
        <v>10805</v>
      </c>
      <c r="D5051" s="236">
        <v>20</v>
      </c>
      <c r="E5051" s="236" t="s">
        <v>10805</v>
      </c>
    </row>
    <row r="5052" spans="1:5" x14ac:dyDescent="0.25">
      <c r="A5052" s="236" t="s">
        <v>11224</v>
      </c>
      <c r="B5052" s="236">
        <v>32541</v>
      </c>
      <c r="C5052" s="236" t="s">
        <v>10805</v>
      </c>
      <c r="D5052" s="236">
        <v>20</v>
      </c>
      <c r="E5052" s="236" t="s">
        <v>10805</v>
      </c>
    </row>
    <row r="5053" spans="1:5" x14ac:dyDescent="0.25">
      <c r="A5053" s="236" t="s">
        <v>11225</v>
      </c>
      <c r="B5053" s="236">
        <v>32537</v>
      </c>
      <c r="C5053" s="236" t="s">
        <v>10805</v>
      </c>
      <c r="D5053" s="236">
        <v>20</v>
      </c>
      <c r="E5053" s="236" t="s">
        <v>10805</v>
      </c>
    </row>
    <row r="5054" spans="1:5" x14ac:dyDescent="0.25">
      <c r="A5054" s="236" t="s">
        <v>11226</v>
      </c>
      <c r="B5054" s="236">
        <v>32535</v>
      </c>
      <c r="C5054" s="236" t="s">
        <v>10805</v>
      </c>
      <c r="D5054" s="236">
        <v>20</v>
      </c>
      <c r="E5054" s="236" t="s">
        <v>10805</v>
      </c>
    </row>
    <row r="5055" spans="1:5" x14ac:dyDescent="0.25">
      <c r="A5055" s="236" t="s">
        <v>11227</v>
      </c>
      <c r="B5055" s="236">
        <v>32554</v>
      </c>
      <c r="C5055" s="236" t="s">
        <v>10805</v>
      </c>
      <c r="D5055" s="236">
        <v>20</v>
      </c>
      <c r="E5055" s="236" t="s">
        <v>10805</v>
      </c>
    </row>
    <row r="5056" spans="1:5" x14ac:dyDescent="0.25">
      <c r="A5056" s="236" t="s">
        <v>11228</v>
      </c>
      <c r="B5056" s="236">
        <v>32585</v>
      </c>
      <c r="C5056" s="236" t="s">
        <v>10805</v>
      </c>
      <c r="D5056" s="236">
        <v>20</v>
      </c>
      <c r="E5056" s="236" t="s">
        <v>10805</v>
      </c>
    </row>
    <row r="5057" spans="1:5" x14ac:dyDescent="0.25">
      <c r="A5057" s="236" t="s">
        <v>11229</v>
      </c>
      <c r="B5057" s="236">
        <v>32582</v>
      </c>
      <c r="C5057" s="236" t="s">
        <v>10805</v>
      </c>
      <c r="D5057" s="236">
        <v>20</v>
      </c>
      <c r="E5057" s="236" t="s">
        <v>10805</v>
      </c>
    </row>
    <row r="5058" spans="1:5" x14ac:dyDescent="0.25">
      <c r="A5058" s="236" t="s">
        <v>11230</v>
      </c>
      <c r="B5058" s="236">
        <v>32561</v>
      </c>
      <c r="C5058" s="236" t="s">
        <v>10805</v>
      </c>
      <c r="D5058" s="236">
        <v>20</v>
      </c>
      <c r="E5058" s="236" t="s">
        <v>10805</v>
      </c>
    </row>
    <row r="5059" spans="1:5" x14ac:dyDescent="0.25">
      <c r="A5059" s="236" t="s">
        <v>11231</v>
      </c>
      <c r="B5059" s="236">
        <v>32573</v>
      </c>
      <c r="C5059" s="236" t="s">
        <v>10805</v>
      </c>
      <c r="D5059" s="236">
        <v>20</v>
      </c>
      <c r="E5059" s="236" t="s">
        <v>10805</v>
      </c>
    </row>
    <row r="5060" spans="1:5" x14ac:dyDescent="0.25">
      <c r="A5060" s="236" t="s">
        <v>11232</v>
      </c>
      <c r="B5060" s="236">
        <v>32556</v>
      </c>
      <c r="C5060" s="236" t="s">
        <v>10805</v>
      </c>
      <c r="D5060" s="236">
        <v>20</v>
      </c>
      <c r="E5060" s="236" t="s">
        <v>10805</v>
      </c>
    </row>
    <row r="5061" spans="1:5" x14ac:dyDescent="0.25">
      <c r="A5061" s="236" t="s">
        <v>11233</v>
      </c>
      <c r="B5061" s="236">
        <v>32558</v>
      </c>
      <c r="C5061" s="236" t="s">
        <v>10805</v>
      </c>
      <c r="D5061" s="236">
        <v>20</v>
      </c>
      <c r="E5061" s="236" t="s">
        <v>10805</v>
      </c>
    </row>
    <row r="5062" spans="1:5" x14ac:dyDescent="0.25">
      <c r="A5062" s="236" t="s">
        <v>11234</v>
      </c>
      <c r="B5062" s="236">
        <v>32533</v>
      </c>
      <c r="C5062" s="236" t="s">
        <v>10805</v>
      </c>
      <c r="D5062" s="236">
        <v>20</v>
      </c>
      <c r="E5062" s="236" t="s">
        <v>10805</v>
      </c>
    </row>
    <row r="5063" spans="1:5" x14ac:dyDescent="0.25">
      <c r="A5063" s="236" t="s">
        <v>11235</v>
      </c>
      <c r="B5063" s="236">
        <v>32531</v>
      </c>
      <c r="C5063" s="236" t="s">
        <v>10805</v>
      </c>
      <c r="D5063" s="236">
        <v>20</v>
      </c>
      <c r="E5063" s="236" t="s">
        <v>10805</v>
      </c>
    </row>
    <row r="5064" spans="1:5" x14ac:dyDescent="0.25">
      <c r="A5064" s="236" t="s">
        <v>11236</v>
      </c>
      <c r="B5064" s="236">
        <v>32528</v>
      </c>
      <c r="C5064" s="236" t="s">
        <v>10805</v>
      </c>
      <c r="D5064" s="236">
        <v>20</v>
      </c>
      <c r="E5064" s="236" t="s">
        <v>10805</v>
      </c>
    </row>
    <row r="5065" spans="1:5" x14ac:dyDescent="0.25">
      <c r="A5065" s="236" t="s">
        <v>11237</v>
      </c>
      <c r="B5065" s="236">
        <v>32525</v>
      </c>
      <c r="C5065" s="236" t="s">
        <v>10805</v>
      </c>
      <c r="D5065" s="236">
        <v>20</v>
      </c>
      <c r="E5065" s="236" t="s">
        <v>10805</v>
      </c>
    </row>
    <row r="5066" spans="1:5" x14ac:dyDescent="0.25">
      <c r="A5066" s="236" t="s">
        <v>11238</v>
      </c>
      <c r="B5066" s="236">
        <v>32507</v>
      </c>
      <c r="C5066" s="236" t="s">
        <v>10805</v>
      </c>
      <c r="D5066" s="236">
        <v>20</v>
      </c>
      <c r="E5066" s="236" t="s">
        <v>10805</v>
      </c>
    </row>
    <row r="5067" spans="1:5" x14ac:dyDescent="0.25">
      <c r="A5067" s="236" t="s">
        <v>11239</v>
      </c>
      <c r="B5067" s="236">
        <v>32513</v>
      </c>
      <c r="C5067" s="236" t="s">
        <v>10805</v>
      </c>
      <c r="D5067" s="236">
        <v>20</v>
      </c>
      <c r="E5067" s="236" t="s">
        <v>10805</v>
      </c>
    </row>
    <row r="5068" spans="1:5" x14ac:dyDescent="0.25">
      <c r="A5068" s="236" t="s">
        <v>11240</v>
      </c>
      <c r="B5068" s="236">
        <v>32509</v>
      </c>
      <c r="C5068" s="236" t="s">
        <v>10805</v>
      </c>
      <c r="D5068" s="236">
        <v>20</v>
      </c>
      <c r="E5068" s="236" t="s">
        <v>10805</v>
      </c>
    </row>
    <row r="5069" spans="1:5" x14ac:dyDescent="0.25">
      <c r="A5069" s="236" t="s">
        <v>11241</v>
      </c>
      <c r="B5069" s="236">
        <v>32474</v>
      </c>
      <c r="C5069" s="236" t="s">
        <v>10805</v>
      </c>
      <c r="D5069" s="236">
        <v>20</v>
      </c>
      <c r="E5069" s="236" t="s">
        <v>10805</v>
      </c>
    </row>
    <row r="5070" spans="1:5" x14ac:dyDescent="0.25">
      <c r="A5070" s="236" t="s">
        <v>11242</v>
      </c>
      <c r="B5070" s="236">
        <v>32477</v>
      </c>
      <c r="C5070" s="236" t="s">
        <v>10805</v>
      </c>
      <c r="D5070" s="236">
        <v>20</v>
      </c>
      <c r="E5070" s="236" t="s">
        <v>10805</v>
      </c>
    </row>
    <row r="5071" spans="1:5" x14ac:dyDescent="0.25">
      <c r="A5071" s="236" t="s">
        <v>11243</v>
      </c>
      <c r="B5071" s="236">
        <v>32485</v>
      </c>
      <c r="C5071" s="236" t="s">
        <v>10805</v>
      </c>
      <c r="D5071" s="236">
        <v>20</v>
      </c>
      <c r="E5071" s="236" t="s">
        <v>10805</v>
      </c>
    </row>
    <row r="5072" spans="1:5" x14ac:dyDescent="0.25">
      <c r="A5072" s="236" t="s">
        <v>11244</v>
      </c>
      <c r="B5072" s="236">
        <v>32482</v>
      </c>
      <c r="C5072" s="236" t="s">
        <v>10805</v>
      </c>
      <c r="D5072" s="236">
        <v>20</v>
      </c>
      <c r="E5072" s="236" t="s">
        <v>10805</v>
      </c>
    </row>
    <row r="5073" spans="1:5" x14ac:dyDescent="0.25">
      <c r="A5073" s="236" t="s">
        <v>11245</v>
      </c>
      <c r="B5073" s="236">
        <v>32491</v>
      </c>
      <c r="C5073" s="236" t="s">
        <v>10805</v>
      </c>
      <c r="D5073" s="236">
        <v>20</v>
      </c>
      <c r="E5073" s="236" t="s">
        <v>10805</v>
      </c>
    </row>
    <row r="5074" spans="1:5" x14ac:dyDescent="0.25">
      <c r="A5074" s="236" t="s">
        <v>11246</v>
      </c>
      <c r="B5074" s="236">
        <v>32488</v>
      </c>
      <c r="C5074" s="236" t="s">
        <v>10805</v>
      </c>
      <c r="D5074" s="236">
        <v>20</v>
      </c>
      <c r="E5074" s="236" t="s">
        <v>10805</v>
      </c>
    </row>
    <row r="5075" spans="1:5" x14ac:dyDescent="0.25">
      <c r="A5075" s="236" t="s">
        <v>11247</v>
      </c>
      <c r="B5075" s="236">
        <v>32497</v>
      </c>
      <c r="C5075" s="236" t="s">
        <v>10805</v>
      </c>
      <c r="D5075" s="236">
        <v>20</v>
      </c>
      <c r="E5075" s="236" t="s">
        <v>10805</v>
      </c>
    </row>
    <row r="5076" spans="1:5" x14ac:dyDescent="0.25">
      <c r="A5076" s="236" t="s">
        <v>11248</v>
      </c>
      <c r="B5076" s="236">
        <v>32500</v>
      </c>
      <c r="C5076" s="236" t="s">
        <v>10805</v>
      </c>
      <c r="D5076" s="236">
        <v>20</v>
      </c>
      <c r="E5076" s="236" t="s">
        <v>10805</v>
      </c>
    </row>
    <row r="5077" spans="1:5" x14ac:dyDescent="0.25">
      <c r="A5077" s="236" t="s">
        <v>11249</v>
      </c>
      <c r="B5077" s="236">
        <v>32715</v>
      </c>
      <c r="C5077" s="236" t="s">
        <v>10805</v>
      </c>
      <c r="D5077" s="236">
        <v>20</v>
      </c>
      <c r="E5077" s="236" t="s">
        <v>10805</v>
      </c>
    </row>
    <row r="5078" spans="1:5" x14ac:dyDescent="0.25">
      <c r="A5078" s="236" t="s">
        <v>11250</v>
      </c>
      <c r="B5078" s="236">
        <v>32723</v>
      </c>
      <c r="C5078" s="236" t="s">
        <v>10805</v>
      </c>
      <c r="D5078" s="236">
        <v>20</v>
      </c>
      <c r="E5078" s="236" t="s">
        <v>10805</v>
      </c>
    </row>
    <row r="5079" spans="1:5" x14ac:dyDescent="0.25">
      <c r="A5079" s="236" t="s">
        <v>11251</v>
      </c>
      <c r="B5079" s="236">
        <v>32720</v>
      </c>
      <c r="C5079" s="236" t="s">
        <v>10805</v>
      </c>
      <c r="D5079" s="236">
        <v>20</v>
      </c>
      <c r="E5079" s="236" t="s">
        <v>10805</v>
      </c>
    </row>
    <row r="5080" spans="1:5" x14ac:dyDescent="0.25">
      <c r="A5080" s="236" t="s">
        <v>11252</v>
      </c>
      <c r="B5080" s="236">
        <v>32731</v>
      </c>
      <c r="C5080" s="236" t="s">
        <v>10805</v>
      </c>
      <c r="D5080" s="236">
        <v>20</v>
      </c>
      <c r="E5080" s="236" t="s">
        <v>10805</v>
      </c>
    </row>
    <row r="5081" spans="1:5" x14ac:dyDescent="0.25">
      <c r="A5081" s="236" t="s">
        <v>11253</v>
      </c>
      <c r="B5081" s="236">
        <v>32733</v>
      </c>
      <c r="C5081" s="236" t="s">
        <v>10805</v>
      </c>
      <c r="D5081" s="236">
        <v>20</v>
      </c>
      <c r="E5081" s="236" t="s">
        <v>10805</v>
      </c>
    </row>
    <row r="5082" spans="1:5" x14ac:dyDescent="0.25">
      <c r="A5082" s="236" t="s">
        <v>11254</v>
      </c>
      <c r="B5082" s="236">
        <v>32729</v>
      </c>
      <c r="C5082" s="236" t="s">
        <v>10805</v>
      </c>
      <c r="D5082" s="236">
        <v>20</v>
      </c>
      <c r="E5082" s="236" t="s">
        <v>10805</v>
      </c>
    </row>
    <row r="5083" spans="1:5" x14ac:dyDescent="0.25">
      <c r="A5083" s="236" t="s">
        <v>11255</v>
      </c>
      <c r="B5083" s="236">
        <v>32726</v>
      </c>
      <c r="C5083" s="236" t="s">
        <v>10805</v>
      </c>
      <c r="D5083" s="236">
        <v>20</v>
      </c>
      <c r="E5083" s="236" t="s">
        <v>10805</v>
      </c>
    </row>
    <row r="5084" spans="1:5" x14ac:dyDescent="0.25">
      <c r="A5084" s="236" t="s">
        <v>11256</v>
      </c>
      <c r="B5084" s="236">
        <v>32687</v>
      </c>
      <c r="C5084" s="236" t="s">
        <v>10805</v>
      </c>
      <c r="D5084" s="236">
        <v>20</v>
      </c>
      <c r="E5084" s="236" t="s">
        <v>10805</v>
      </c>
    </row>
    <row r="5085" spans="1:5" x14ac:dyDescent="0.25">
      <c r="A5085" s="236" t="s">
        <v>11257</v>
      </c>
      <c r="B5085" s="236">
        <v>32684</v>
      </c>
      <c r="C5085" s="236" t="s">
        <v>10805</v>
      </c>
      <c r="D5085" s="236">
        <v>20</v>
      </c>
      <c r="E5085" s="236" t="s">
        <v>10805</v>
      </c>
    </row>
    <row r="5086" spans="1:5" x14ac:dyDescent="0.25">
      <c r="A5086" s="236" t="s">
        <v>11258</v>
      </c>
      <c r="B5086" s="236">
        <v>32690</v>
      </c>
      <c r="C5086" s="236" t="s">
        <v>10805</v>
      </c>
      <c r="D5086" s="236">
        <v>20</v>
      </c>
      <c r="E5086" s="236" t="s">
        <v>10805</v>
      </c>
    </row>
    <row r="5087" spans="1:5" x14ac:dyDescent="0.25">
      <c r="A5087" s="236" t="s">
        <v>11259</v>
      </c>
      <c r="B5087" s="236">
        <v>32694</v>
      </c>
      <c r="C5087" s="236" t="s">
        <v>10805</v>
      </c>
      <c r="D5087" s="236">
        <v>20</v>
      </c>
      <c r="E5087" s="236" t="s">
        <v>10805</v>
      </c>
    </row>
    <row r="5088" spans="1:5" x14ac:dyDescent="0.25">
      <c r="A5088" s="236" t="s">
        <v>11260</v>
      </c>
      <c r="B5088" s="236">
        <v>32706</v>
      </c>
      <c r="C5088" s="236" t="s">
        <v>10805</v>
      </c>
      <c r="D5088" s="236">
        <v>20</v>
      </c>
      <c r="E5088" s="236" t="s">
        <v>10805</v>
      </c>
    </row>
    <row r="5089" spans="1:5" x14ac:dyDescent="0.25">
      <c r="A5089" s="236" t="s">
        <v>11261</v>
      </c>
      <c r="B5089" s="236">
        <v>32697</v>
      </c>
      <c r="C5089" s="236" t="s">
        <v>10805</v>
      </c>
      <c r="D5089" s="236">
        <v>20</v>
      </c>
      <c r="E5089" s="236" t="s">
        <v>10805</v>
      </c>
    </row>
    <row r="5090" spans="1:5" x14ac:dyDescent="0.25">
      <c r="A5090" s="236" t="s">
        <v>11262</v>
      </c>
      <c r="B5090" s="236">
        <v>32712</v>
      </c>
      <c r="C5090" s="236" t="s">
        <v>10805</v>
      </c>
      <c r="D5090" s="236">
        <v>20</v>
      </c>
      <c r="E5090" s="236" t="s">
        <v>10805</v>
      </c>
    </row>
    <row r="5091" spans="1:5" x14ac:dyDescent="0.25">
      <c r="A5091" s="236" t="s">
        <v>11263</v>
      </c>
      <c r="B5091" s="236">
        <v>32709</v>
      </c>
      <c r="C5091" s="236" t="s">
        <v>10805</v>
      </c>
      <c r="D5091" s="236">
        <v>20</v>
      </c>
      <c r="E5091" s="236" t="s">
        <v>10805</v>
      </c>
    </row>
    <row r="5092" spans="1:5" x14ac:dyDescent="0.25">
      <c r="A5092" s="236" t="s">
        <v>11264</v>
      </c>
      <c r="B5092" s="236">
        <v>32648</v>
      </c>
      <c r="C5092" s="236" t="s">
        <v>10805</v>
      </c>
      <c r="D5092" s="236">
        <v>20</v>
      </c>
      <c r="E5092" s="236" t="s">
        <v>10805</v>
      </c>
    </row>
    <row r="5093" spans="1:5" x14ac:dyDescent="0.25">
      <c r="A5093" s="236" t="s">
        <v>11265</v>
      </c>
      <c r="B5093" s="236">
        <v>32639</v>
      </c>
      <c r="C5093" s="236" t="s">
        <v>10805</v>
      </c>
      <c r="D5093" s="236">
        <v>20</v>
      </c>
      <c r="E5093" s="236" t="s">
        <v>10805</v>
      </c>
    </row>
    <row r="5094" spans="1:5" x14ac:dyDescent="0.25">
      <c r="A5094" s="236" t="s">
        <v>11266</v>
      </c>
      <c r="B5094" s="236">
        <v>32633</v>
      </c>
      <c r="C5094" s="236" t="s">
        <v>10805</v>
      </c>
      <c r="D5094" s="236">
        <v>20</v>
      </c>
      <c r="E5094" s="236" t="s">
        <v>10805</v>
      </c>
    </row>
    <row r="5095" spans="1:5" x14ac:dyDescent="0.25">
      <c r="A5095" s="236" t="s">
        <v>11267</v>
      </c>
      <c r="B5095" s="236">
        <v>32630</v>
      </c>
      <c r="C5095" s="236" t="s">
        <v>10805</v>
      </c>
      <c r="D5095" s="236">
        <v>20</v>
      </c>
      <c r="E5095" s="236" t="s">
        <v>10805</v>
      </c>
    </row>
    <row r="5096" spans="1:5" x14ac:dyDescent="0.25">
      <c r="A5096" s="236" t="s">
        <v>11268</v>
      </c>
      <c r="B5096" s="236">
        <v>32654</v>
      </c>
      <c r="C5096" s="236" t="s">
        <v>10805</v>
      </c>
      <c r="D5096" s="236">
        <v>20</v>
      </c>
      <c r="E5096" s="236" t="s">
        <v>10805</v>
      </c>
    </row>
    <row r="5097" spans="1:5" x14ac:dyDescent="0.25">
      <c r="A5097" s="236" t="s">
        <v>11269</v>
      </c>
      <c r="B5097" s="236">
        <v>32663</v>
      </c>
      <c r="C5097" s="236" t="s">
        <v>10805</v>
      </c>
      <c r="D5097" s="236">
        <v>20</v>
      </c>
      <c r="E5097" s="236" t="s">
        <v>10805</v>
      </c>
    </row>
    <row r="5098" spans="1:5" x14ac:dyDescent="0.25">
      <c r="A5098" s="236" t="s">
        <v>11270</v>
      </c>
      <c r="B5098" s="236">
        <v>32669</v>
      </c>
      <c r="C5098" s="236" t="s">
        <v>10805</v>
      </c>
      <c r="D5098" s="236">
        <v>20</v>
      </c>
      <c r="E5098" s="236" t="s">
        <v>10805</v>
      </c>
    </row>
    <row r="5099" spans="1:5" x14ac:dyDescent="0.25">
      <c r="A5099" s="236" t="s">
        <v>11271</v>
      </c>
      <c r="B5099" s="236">
        <v>32675</v>
      </c>
      <c r="C5099" s="236" t="s">
        <v>10805</v>
      </c>
      <c r="D5099" s="236">
        <v>20</v>
      </c>
      <c r="E5099" s="236" t="s">
        <v>10805</v>
      </c>
    </row>
    <row r="5100" spans="1:5" x14ac:dyDescent="0.25">
      <c r="A5100" s="236" t="s">
        <v>11272</v>
      </c>
      <c r="B5100" s="236">
        <v>32588</v>
      </c>
      <c r="C5100" s="236" t="s">
        <v>10805</v>
      </c>
      <c r="D5100" s="236">
        <v>20</v>
      </c>
      <c r="E5100" s="236" t="s">
        <v>10805</v>
      </c>
    </row>
    <row r="5101" spans="1:5" x14ac:dyDescent="0.25">
      <c r="A5101" s="236" t="s">
        <v>11273</v>
      </c>
      <c r="B5101" s="236">
        <v>32591</v>
      </c>
      <c r="C5101" s="236" t="s">
        <v>10805</v>
      </c>
      <c r="D5101" s="236">
        <v>20</v>
      </c>
      <c r="E5101" s="236" t="s">
        <v>10805</v>
      </c>
    </row>
    <row r="5102" spans="1:5" x14ac:dyDescent="0.25">
      <c r="A5102" s="236" t="s">
        <v>11274</v>
      </c>
      <c r="B5102" s="236">
        <v>32597</v>
      </c>
      <c r="C5102" s="236" t="s">
        <v>10805</v>
      </c>
      <c r="D5102" s="236">
        <v>20</v>
      </c>
      <c r="E5102" s="236" t="s">
        <v>10805</v>
      </c>
    </row>
    <row r="5103" spans="1:5" x14ac:dyDescent="0.25">
      <c r="A5103" s="236" t="s">
        <v>11275</v>
      </c>
      <c r="B5103" s="236">
        <v>32612</v>
      </c>
      <c r="C5103" s="236" t="s">
        <v>10805</v>
      </c>
      <c r="D5103" s="236">
        <v>20</v>
      </c>
      <c r="E5103" s="236" t="s">
        <v>10805</v>
      </c>
    </row>
    <row r="5104" spans="1:5" x14ac:dyDescent="0.25">
      <c r="A5104" s="236" t="s">
        <v>11276</v>
      </c>
      <c r="B5104" s="236">
        <v>32625</v>
      </c>
      <c r="C5104" s="236" t="s">
        <v>10805</v>
      </c>
      <c r="D5104" s="236">
        <v>20</v>
      </c>
      <c r="E5104" s="236" t="s">
        <v>10805</v>
      </c>
    </row>
    <row r="5105" spans="1:5" x14ac:dyDescent="0.25">
      <c r="A5105" s="236" t="s">
        <v>11277</v>
      </c>
      <c r="B5105" s="236">
        <v>32606</v>
      </c>
      <c r="C5105" s="236" t="s">
        <v>10805</v>
      </c>
      <c r="D5105" s="236">
        <v>20</v>
      </c>
      <c r="E5105" s="236" t="s">
        <v>10805</v>
      </c>
    </row>
    <row r="5106" spans="1:5" x14ac:dyDescent="0.25">
      <c r="A5106" s="236" t="s">
        <v>11278</v>
      </c>
      <c r="B5106" s="236">
        <v>32628</v>
      </c>
      <c r="C5106" s="236" t="s">
        <v>10805</v>
      </c>
      <c r="D5106" s="236">
        <v>20</v>
      </c>
      <c r="E5106" s="236" t="s">
        <v>10805</v>
      </c>
    </row>
    <row r="5107" spans="1:5" x14ac:dyDescent="0.25">
      <c r="A5107" s="236" t="s">
        <v>11279</v>
      </c>
      <c r="B5107" s="236">
        <v>32973</v>
      </c>
      <c r="C5107" s="236" t="s">
        <v>10805</v>
      </c>
      <c r="D5107" s="236">
        <v>20</v>
      </c>
      <c r="E5107" s="236" t="s">
        <v>10805</v>
      </c>
    </row>
    <row r="5108" spans="1:5" x14ac:dyDescent="0.25">
      <c r="A5108" s="236" t="s">
        <v>11280</v>
      </c>
      <c r="B5108" s="236">
        <v>32971</v>
      </c>
      <c r="C5108" s="236" t="s">
        <v>10805</v>
      </c>
      <c r="D5108" s="236">
        <v>20</v>
      </c>
      <c r="E5108" s="236" t="s">
        <v>10805</v>
      </c>
    </row>
    <row r="5109" spans="1:5" x14ac:dyDescent="0.25">
      <c r="A5109" s="236" t="s">
        <v>11281</v>
      </c>
      <c r="B5109" s="236">
        <v>32976</v>
      </c>
      <c r="C5109" s="236" t="s">
        <v>10805</v>
      </c>
      <c r="D5109" s="236">
        <v>20</v>
      </c>
      <c r="E5109" s="236" t="s">
        <v>10805</v>
      </c>
    </row>
    <row r="5110" spans="1:5" x14ac:dyDescent="0.25">
      <c r="A5110" s="236" t="s">
        <v>11282</v>
      </c>
      <c r="B5110" s="236">
        <v>32988</v>
      </c>
      <c r="C5110" s="236" t="s">
        <v>10805</v>
      </c>
      <c r="D5110" s="236">
        <v>20</v>
      </c>
      <c r="E5110" s="236" t="s">
        <v>10805</v>
      </c>
    </row>
    <row r="5111" spans="1:5" x14ac:dyDescent="0.25">
      <c r="A5111" s="236" t="s">
        <v>11283</v>
      </c>
      <c r="B5111" s="236">
        <v>32917</v>
      </c>
      <c r="C5111" s="236" t="s">
        <v>10805</v>
      </c>
      <c r="D5111" s="236">
        <v>20</v>
      </c>
      <c r="E5111" s="236" t="s">
        <v>10805</v>
      </c>
    </row>
    <row r="5112" spans="1:5" x14ac:dyDescent="0.25">
      <c r="A5112" s="236" t="s">
        <v>11284</v>
      </c>
      <c r="B5112" s="236">
        <v>32908</v>
      </c>
      <c r="C5112" s="236" t="s">
        <v>10805</v>
      </c>
      <c r="D5112" s="236">
        <v>20</v>
      </c>
      <c r="E5112" s="236" t="s">
        <v>10805</v>
      </c>
    </row>
    <row r="5113" spans="1:5" x14ac:dyDescent="0.25">
      <c r="A5113" s="236" t="s">
        <v>11285</v>
      </c>
      <c r="B5113" s="236">
        <v>32906</v>
      </c>
      <c r="C5113" s="236" t="s">
        <v>10805</v>
      </c>
      <c r="D5113" s="236">
        <v>20</v>
      </c>
      <c r="E5113" s="236" t="s">
        <v>10805</v>
      </c>
    </row>
    <row r="5114" spans="1:5" x14ac:dyDescent="0.25">
      <c r="A5114" s="236" t="s">
        <v>11286</v>
      </c>
      <c r="B5114" s="236">
        <v>33058</v>
      </c>
      <c r="C5114" s="236" t="s">
        <v>10805</v>
      </c>
      <c r="D5114" s="236">
        <v>20</v>
      </c>
      <c r="E5114" s="236" t="s">
        <v>10805</v>
      </c>
    </row>
    <row r="5115" spans="1:5" x14ac:dyDescent="0.25">
      <c r="A5115" s="236" t="s">
        <v>11287</v>
      </c>
      <c r="B5115" s="236">
        <v>33055</v>
      </c>
      <c r="C5115" s="236" t="s">
        <v>10805</v>
      </c>
      <c r="D5115" s="236">
        <v>20</v>
      </c>
      <c r="E5115" s="236" t="s">
        <v>10805</v>
      </c>
    </row>
    <row r="5116" spans="1:5" x14ac:dyDescent="0.25">
      <c r="A5116" s="236" t="s">
        <v>11288</v>
      </c>
      <c r="B5116" s="236">
        <v>33061</v>
      </c>
      <c r="C5116" s="236" t="s">
        <v>10805</v>
      </c>
      <c r="D5116" s="236">
        <v>20</v>
      </c>
      <c r="E5116" s="236" t="s">
        <v>10805</v>
      </c>
    </row>
    <row r="5117" spans="1:5" x14ac:dyDescent="0.25">
      <c r="A5117" s="236" t="s">
        <v>11289</v>
      </c>
      <c r="B5117" s="236">
        <v>33052</v>
      </c>
      <c r="C5117" s="236" t="s">
        <v>10805</v>
      </c>
      <c r="D5117" s="236">
        <v>20</v>
      </c>
      <c r="E5117" s="236" t="s">
        <v>10805</v>
      </c>
    </row>
    <row r="5118" spans="1:5" x14ac:dyDescent="0.25">
      <c r="A5118" s="236" t="s">
        <v>11290</v>
      </c>
      <c r="B5118" s="236">
        <v>33049</v>
      </c>
      <c r="C5118" s="236" t="s">
        <v>10805</v>
      </c>
      <c r="D5118" s="236">
        <v>20</v>
      </c>
      <c r="E5118" s="236" t="s">
        <v>10805</v>
      </c>
    </row>
    <row r="5119" spans="1:5" x14ac:dyDescent="0.25">
      <c r="A5119" s="236" t="s">
        <v>11291</v>
      </c>
      <c r="B5119" s="236">
        <v>33044</v>
      </c>
      <c r="C5119" s="236" t="s">
        <v>10805</v>
      </c>
      <c r="D5119" s="236">
        <v>20</v>
      </c>
      <c r="E5119" s="236" t="s">
        <v>10805</v>
      </c>
    </row>
    <row r="5120" spans="1:5" x14ac:dyDescent="0.25">
      <c r="A5120" s="236" t="s">
        <v>11292</v>
      </c>
      <c r="B5120" s="236">
        <v>33032</v>
      </c>
      <c r="C5120" s="236" t="s">
        <v>10805</v>
      </c>
      <c r="D5120" s="236">
        <v>20</v>
      </c>
      <c r="E5120" s="236" t="s">
        <v>10805</v>
      </c>
    </row>
    <row r="5121" spans="1:5" x14ac:dyDescent="0.25">
      <c r="A5121" s="236" t="s">
        <v>11293</v>
      </c>
      <c r="B5121" s="236">
        <v>33029</v>
      </c>
      <c r="C5121" s="236" t="s">
        <v>10805</v>
      </c>
      <c r="D5121" s="236">
        <v>20</v>
      </c>
      <c r="E5121" s="236" t="s">
        <v>10805</v>
      </c>
    </row>
    <row r="5122" spans="1:5" x14ac:dyDescent="0.25">
      <c r="A5122" s="236" t="s">
        <v>11294</v>
      </c>
      <c r="B5122" s="236">
        <v>33026</v>
      </c>
      <c r="C5122" s="236" t="s">
        <v>10805</v>
      </c>
      <c r="D5122" s="236">
        <v>20</v>
      </c>
      <c r="E5122" s="236" t="s">
        <v>10805</v>
      </c>
    </row>
    <row r="5123" spans="1:5" x14ac:dyDescent="0.25">
      <c r="A5123" s="236" t="s">
        <v>11295</v>
      </c>
      <c r="B5123" s="236">
        <v>33018</v>
      </c>
      <c r="C5123" s="236" t="s">
        <v>10805</v>
      </c>
      <c r="D5123" s="236">
        <v>20</v>
      </c>
      <c r="E5123" s="236" t="s">
        <v>10805</v>
      </c>
    </row>
    <row r="5124" spans="1:5" x14ac:dyDescent="0.25">
      <c r="A5124" s="236" t="s">
        <v>11296</v>
      </c>
      <c r="B5124" s="236">
        <v>33021</v>
      </c>
      <c r="C5124" s="236" t="s">
        <v>10805</v>
      </c>
      <c r="D5124" s="236">
        <v>20</v>
      </c>
      <c r="E5124" s="236" t="s">
        <v>10805</v>
      </c>
    </row>
    <row r="5125" spans="1:5" x14ac:dyDescent="0.25">
      <c r="A5125" s="236" t="s">
        <v>11297</v>
      </c>
      <c r="B5125" s="236">
        <v>33000</v>
      </c>
      <c r="C5125" s="236" t="s">
        <v>10805</v>
      </c>
      <c r="D5125" s="236">
        <v>20</v>
      </c>
      <c r="E5125" s="236" t="s">
        <v>10805</v>
      </c>
    </row>
    <row r="5126" spans="1:5" x14ac:dyDescent="0.25">
      <c r="A5126" s="236" t="s">
        <v>11298</v>
      </c>
      <c r="B5126" s="236">
        <v>33015</v>
      </c>
      <c r="C5126" s="236" t="s">
        <v>10805</v>
      </c>
      <c r="D5126" s="236">
        <v>20</v>
      </c>
      <c r="E5126" s="236" t="s">
        <v>10805</v>
      </c>
    </row>
    <row r="5127" spans="1:5" x14ac:dyDescent="0.25">
      <c r="A5127" s="236" t="s">
        <v>11299</v>
      </c>
      <c r="B5127" s="236">
        <v>32737</v>
      </c>
      <c r="C5127" s="236" t="s">
        <v>10805</v>
      </c>
      <c r="D5127" s="236">
        <v>20</v>
      </c>
      <c r="E5127" s="236" t="s">
        <v>10805</v>
      </c>
    </row>
    <row r="5128" spans="1:5" x14ac:dyDescent="0.25">
      <c r="A5128" s="236" t="s">
        <v>11300</v>
      </c>
      <c r="B5128" s="236">
        <v>32752</v>
      </c>
      <c r="C5128" s="236" t="s">
        <v>10805</v>
      </c>
      <c r="D5128" s="236">
        <v>20</v>
      </c>
      <c r="E5128" s="236" t="s">
        <v>10805</v>
      </c>
    </row>
    <row r="5129" spans="1:5" x14ac:dyDescent="0.25">
      <c r="A5129" s="236" t="s">
        <v>11301</v>
      </c>
      <c r="B5129" s="236">
        <v>32749</v>
      </c>
      <c r="C5129" s="236" t="s">
        <v>10805</v>
      </c>
      <c r="D5129" s="236">
        <v>20</v>
      </c>
      <c r="E5129" s="236" t="s">
        <v>10805</v>
      </c>
    </row>
    <row r="5130" spans="1:5" x14ac:dyDescent="0.25">
      <c r="A5130" s="236" t="s">
        <v>11302</v>
      </c>
      <c r="B5130" s="236">
        <v>32763</v>
      </c>
      <c r="C5130" s="236" t="s">
        <v>10805</v>
      </c>
      <c r="D5130" s="236">
        <v>20</v>
      </c>
      <c r="E5130" s="236" t="s">
        <v>10805</v>
      </c>
    </row>
    <row r="5131" spans="1:5" x14ac:dyDescent="0.25">
      <c r="A5131" s="236" t="s">
        <v>11303</v>
      </c>
      <c r="B5131" s="236">
        <v>32776</v>
      </c>
      <c r="C5131" s="236" t="s">
        <v>10805</v>
      </c>
      <c r="D5131" s="236">
        <v>20</v>
      </c>
      <c r="E5131" s="236" t="s">
        <v>10805</v>
      </c>
    </row>
    <row r="5132" spans="1:5" x14ac:dyDescent="0.25">
      <c r="A5132" s="236" t="s">
        <v>11304</v>
      </c>
      <c r="B5132" s="236">
        <v>32779</v>
      </c>
      <c r="C5132" s="236" t="s">
        <v>10805</v>
      </c>
      <c r="D5132" s="236">
        <v>20</v>
      </c>
      <c r="E5132" s="236" t="s">
        <v>10805</v>
      </c>
    </row>
    <row r="5133" spans="1:5" x14ac:dyDescent="0.25">
      <c r="A5133" s="236" t="s">
        <v>11305</v>
      </c>
      <c r="B5133" s="236">
        <v>32818</v>
      </c>
      <c r="C5133" s="236" t="s">
        <v>10805</v>
      </c>
      <c r="D5133" s="236">
        <v>20</v>
      </c>
      <c r="E5133" s="236" t="s">
        <v>10805</v>
      </c>
    </row>
    <row r="5134" spans="1:5" x14ac:dyDescent="0.25">
      <c r="A5134" s="236" t="s">
        <v>11306</v>
      </c>
      <c r="B5134" s="236">
        <v>32810</v>
      </c>
      <c r="C5134" s="236" t="s">
        <v>10805</v>
      </c>
      <c r="D5134" s="236">
        <v>20</v>
      </c>
      <c r="E5134" s="236" t="s">
        <v>10805</v>
      </c>
    </row>
    <row r="5135" spans="1:5" x14ac:dyDescent="0.25">
      <c r="A5135" s="236" t="s">
        <v>11307</v>
      </c>
      <c r="B5135" s="236">
        <v>32854</v>
      </c>
      <c r="C5135" s="236" t="s">
        <v>10805</v>
      </c>
      <c r="D5135" s="236">
        <v>20</v>
      </c>
      <c r="E5135" s="236" t="s">
        <v>10805</v>
      </c>
    </row>
    <row r="5136" spans="1:5" x14ac:dyDescent="0.25">
      <c r="A5136" s="236" t="s">
        <v>11308</v>
      </c>
      <c r="B5136" s="236">
        <v>32789</v>
      </c>
      <c r="C5136" s="236" t="s">
        <v>10805</v>
      </c>
      <c r="D5136" s="236">
        <v>20</v>
      </c>
      <c r="E5136" s="236" t="s">
        <v>10805</v>
      </c>
    </row>
    <row r="5137" spans="1:5" x14ac:dyDescent="0.25">
      <c r="A5137" s="236" t="s">
        <v>11309</v>
      </c>
      <c r="B5137" s="236">
        <v>32794</v>
      </c>
      <c r="C5137" s="236" t="s">
        <v>10805</v>
      </c>
      <c r="D5137" s="236">
        <v>20</v>
      </c>
      <c r="E5137" s="236" t="s">
        <v>10805</v>
      </c>
    </row>
    <row r="5138" spans="1:5" x14ac:dyDescent="0.25">
      <c r="A5138" s="236" t="s">
        <v>11310</v>
      </c>
      <c r="B5138" s="236">
        <v>32785</v>
      </c>
      <c r="C5138" s="236" t="s">
        <v>10805</v>
      </c>
      <c r="D5138" s="236">
        <v>20</v>
      </c>
      <c r="E5138" s="236" t="s">
        <v>10805</v>
      </c>
    </row>
    <row r="5139" spans="1:5" x14ac:dyDescent="0.25">
      <c r="A5139" s="236" t="s">
        <v>11311</v>
      </c>
      <c r="B5139" s="236">
        <v>32806</v>
      </c>
      <c r="C5139" s="236" t="s">
        <v>10805</v>
      </c>
      <c r="D5139" s="236">
        <v>20</v>
      </c>
      <c r="E5139" s="236" t="s">
        <v>10805</v>
      </c>
    </row>
    <row r="5140" spans="1:5" x14ac:dyDescent="0.25">
      <c r="A5140" s="236" t="s">
        <v>11312</v>
      </c>
      <c r="B5140" s="236">
        <v>32856</v>
      </c>
      <c r="C5140" s="236" t="s">
        <v>10805</v>
      </c>
      <c r="D5140" s="236">
        <v>20</v>
      </c>
      <c r="E5140" s="236" t="s">
        <v>10805</v>
      </c>
    </row>
    <row r="5141" spans="1:5" x14ac:dyDescent="0.25">
      <c r="A5141" s="236" t="s">
        <v>11313</v>
      </c>
      <c r="B5141" s="236">
        <v>32858</v>
      </c>
      <c r="C5141" s="236" t="s">
        <v>10805</v>
      </c>
      <c r="D5141" s="236">
        <v>20</v>
      </c>
      <c r="E5141" s="236" t="s">
        <v>10805</v>
      </c>
    </row>
    <row r="5142" spans="1:5" x14ac:dyDescent="0.25">
      <c r="A5142" s="236" t="s">
        <v>11314</v>
      </c>
      <c r="B5142" s="236">
        <v>32860</v>
      </c>
      <c r="C5142" s="236" t="s">
        <v>10805</v>
      </c>
      <c r="D5142" s="236">
        <v>20</v>
      </c>
      <c r="E5142" s="236" t="s">
        <v>10805</v>
      </c>
    </row>
    <row r="5143" spans="1:5" x14ac:dyDescent="0.25">
      <c r="A5143" s="236" t="s">
        <v>11315</v>
      </c>
      <c r="B5143" s="236">
        <v>32875</v>
      </c>
      <c r="C5143" s="236" t="s">
        <v>10805</v>
      </c>
      <c r="D5143" s="236">
        <v>20</v>
      </c>
      <c r="E5143" s="236" t="s">
        <v>10805</v>
      </c>
    </row>
    <row r="5144" spans="1:5" x14ac:dyDescent="0.25">
      <c r="A5144" s="236" t="s">
        <v>11316</v>
      </c>
      <c r="B5144" s="236">
        <v>32872</v>
      </c>
      <c r="C5144" s="236" t="s">
        <v>10805</v>
      </c>
      <c r="D5144" s="236">
        <v>20</v>
      </c>
      <c r="E5144" s="236" t="s">
        <v>10805</v>
      </c>
    </row>
    <row r="5145" spans="1:5" x14ac:dyDescent="0.25">
      <c r="A5145" s="236" t="s">
        <v>11317</v>
      </c>
      <c r="B5145" s="236">
        <v>32866</v>
      </c>
      <c r="C5145" s="236" t="s">
        <v>10805</v>
      </c>
      <c r="D5145" s="236">
        <v>20</v>
      </c>
      <c r="E5145" s="236" t="s">
        <v>10805</v>
      </c>
    </row>
    <row r="5146" spans="1:5" x14ac:dyDescent="0.25">
      <c r="A5146" s="236" t="s">
        <v>11318</v>
      </c>
      <c r="B5146" s="236">
        <v>32869</v>
      </c>
      <c r="C5146" s="236" t="s">
        <v>10805</v>
      </c>
      <c r="D5146" s="236">
        <v>20</v>
      </c>
      <c r="E5146" s="236" t="s">
        <v>10805</v>
      </c>
    </row>
    <row r="5147" spans="1:5" x14ac:dyDescent="0.25">
      <c r="A5147" s="236" t="s">
        <v>11319</v>
      </c>
      <c r="B5147" s="236">
        <v>32889</v>
      </c>
      <c r="C5147" s="236" t="s">
        <v>10805</v>
      </c>
      <c r="D5147" s="236">
        <v>20</v>
      </c>
      <c r="E5147" s="236" t="s">
        <v>10805</v>
      </c>
    </row>
    <row r="5148" spans="1:5" x14ac:dyDescent="0.25">
      <c r="A5148" s="236" t="s">
        <v>11320</v>
      </c>
      <c r="B5148" s="236">
        <v>32883</v>
      </c>
      <c r="C5148" s="236" t="s">
        <v>10805</v>
      </c>
      <c r="D5148" s="236">
        <v>20</v>
      </c>
      <c r="E5148" s="236" t="s">
        <v>10805</v>
      </c>
    </row>
    <row r="5149" spans="1:5" x14ac:dyDescent="0.25">
      <c r="A5149" s="236" t="s">
        <v>11321</v>
      </c>
      <c r="B5149" s="236">
        <v>32886</v>
      </c>
      <c r="C5149" s="236" t="s">
        <v>10805</v>
      </c>
      <c r="D5149" s="236">
        <v>20</v>
      </c>
      <c r="E5149" s="236" t="s">
        <v>10805</v>
      </c>
    </row>
    <row r="5150" spans="1:5" x14ac:dyDescent="0.25">
      <c r="A5150" s="236" t="s">
        <v>11322</v>
      </c>
      <c r="B5150" s="236">
        <v>32900</v>
      </c>
      <c r="C5150" s="236" t="s">
        <v>10805</v>
      </c>
      <c r="D5150" s="236">
        <v>20</v>
      </c>
      <c r="E5150" s="236" t="s">
        <v>10805</v>
      </c>
    </row>
    <row r="5151" spans="1:5" x14ac:dyDescent="0.25">
      <c r="A5151" s="236" t="s">
        <v>11323</v>
      </c>
      <c r="B5151" s="236">
        <v>32903</v>
      </c>
      <c r="C5151" s="236" t="s">
        <v>10805</v>
      </c>
      <c r="D5151" s="236">
        <v>20</v>
      </c>
      <c r="E5151" s="236" t="s">
        <v>10805</v>
      </c>
    </row>
    <row r="5152" spans="1:5" x14ac:dyDescent="0.25">
      <c r="A5152" s="236" t="s">
        <v>11324</v>
      </c>
      <c r="B5152" s="236">
        <v>33437</v>
      </c>
      <c r="C5152" s="236" t="s">
        <v>10805</v>
      </c>
      <c r="D5152" s="236">
        <v>20</v>
      </c>
      <c r="E5152" s="236" t="s">
        <v>10805</v>
      </c>
    </row>
    <row r="5153" spans="1:5" x14ac:dyDescent="0.25">
      <c r="A5153" s="236" t="s">
        <v>11325</v>
      </c>
      <c r="B5153" s="236">
        <v>33441</v>
      </c>
      <c r="C5153" s="236" t="s">
        <v>10805</v>
      </c>
      <c r="D5153" s="236">
        <v>20</v>
      </c>
      <c r="E5153" s="236" t="s">
        <v>10805</v>
      </c>
    </row>
    <row r="5154" spans="1:5" x14ac:dyDescent="0.25">
      <c r="A5154" s="236" t="s">
        <v>11326</v>
      </c>
      <c r="B5154" s="236">
        <v>33446</v>
      </c>
      <c r="C5154" s="236" t="s">
        <v>10805</v>
      </c>
      <c r="D5154" s="236">
        <v>20</v>
      </c>
      <c r="E5154" s="236" t="s">
        <v>10805</v>
      </c>
    </row>
    <row r="5155" spans="1:5" x14ac:dyDescent="0.25">
      <c r="A5155" s="236" t="s">
        <v>11327</v>
      </c>
      <c r="B5155" s="236">
        <v>33435</v>
      </c>
      <c r="C5155" s="236" t="s">
        <v>10805</v>
      </c>
      <c r="D5155" s="236">
        <v>20</v>
      </c>
      <c r="E5155" s="236" t="s">
        <v>10805</v>
      </c>
    </row>
    <row r="5156" spans="1:5" x14ac:dyDescent="0.25">
      <c r="A5156" s="236" t="s">
        <v>11328</v>
      </c>
      <c r="B5156" s="236">
        <v>33433</v>
      </c>
      <c r="C5156" s="236" t="s">
        <v>10805</v>
      </c>
      <c r="D5156" s="236">
        <v>20</v>
      </c>
      <c r="E5156" s="236" t="s">
        <v>10805</v>
      </c>
    </row>
    <row r="5157" spans="1:5" x14ac:dyDescent="0.25">
      <c r="A5157" s="236" t="s">
        <v>11329</v>
      </c>
      <c r="B5157" s="236">
        <v>33431</v>
      </c>
      <c r="C5157" s="236" t="s">
        <v>10805</v>
      </c>
      <c r="D5157" s="236">
        <v>20</v>
      </c>
      <c r="E5157" s="236" t="s">
        <v>10805</v>
      </c>
    </row>
    <row r="5158" spans="1:5" x14ac:dyDescent="0.25">
      <c r="A5158" s="236" t="s">
        <v>11330</v>
      </c>
      <c r="B5158" s="236">
        <v>33461</v>
      </c>
      <c r="C5158" s="236" t="s">
        <v>10805</v>
      </c>
      <c r="D5158" s="236">
        <v>20</v>
      </c>
      <c r="E5158" s="236" t="s">
        <v>10805</v>
      </c>
    </row>
    <row r="5159" spans="1:5" x14ac:dyDescent="0.25">
      <c r="A5159" s="236" t="s">
        <v>11331</v>
      </c>
      <c r="B5159" s="236">
        <v>33458</v>
      </c>
      <c r="C5159" s="236" t="s">
        <v>10805</v>
      </c>
      <c r="D5159" s="236">
        <v>20</v>
      </c>
      <c r="E5159" s="236" t="s">
        <v>10805</v>
      </c>
    </row>
    <row r="5160" spans="1:5" x14ac:dyDescent="0.25">
      <c r="A5160" s="236" t="s">
        <v>11332</v>
      </c>
      <c r="B5160" s="236">
        <v>33464</v>
      </c>
      <c r="C5160" s="236" t="s">
        <v>10805</v>
      </c>
      <c r="D5160" s="236">
        <v>20</v>
      </c>
      <c r="E5160" s="236" t="s">
        <v>10805</v>
      </c>
    </row>
    <row r="5161" spans="1:5" x14ac:dyDescent="0.25">
      <c r="A5161" s="236" t="s">
        <v>11333</v>
      </c>
      <c r="B5161" s="236">
        <v>33467</v>
      </c>
      <c r="C5161" s="236" t="s">
        <v>10805</v>
      </c>
      <c r="D5161" s="236">
        <v>20</v>
      </c>
      <c r="E5161" s="236" t="s">
        <v>10805</v>
      </c>
    </row>
    <row r="5162" spans="1:5" x14ac:dyDescent="0.25">
      <c r="A5162" s="236" t="s">
        <v>11334</v>
      </c>
      <c r="B5162" s="236">
        <v>33450</v>
      </c>
      <c r="C5162" s="236" t="s">
        <v>10805</v>
      </c>
      <c r="D5162" s="236">
        <v>20</v>
      </c>
      <c r="E5162" s="236" t="s">
        <v>10805</v>
      </c>
    </row>
    <row r="5163" spans="1:5" x14ac:dyDescent="0.25">
      <c r="A5163" s="236" t="s">
        <v>11335</v>
      </c>
      <c r="B5163" s="236">
        <v>33448</v>
      </c>
      <c r="C5163" s="236" t="s">
        <v>10805</v>
      </c>
      <c r="D5163" s="236">
        <v>20</v>
      </c>
      <c r="E5163" s="236" t="s">
        <v>10805</v>
      </c>
    </row>
    <row r="5164" spans="1:5" x14ac:dyDescent="0.25">
      <c r="A5164" s="236" t="s">
        <v>11336</v>
      </c>
      <c r="B5164" s="236">
        <v>33452</v>
      </c>
      <c r="C5164" s="236" t="s">
        <v>10805</v>
      </c>
      <c r="D5164" s="236">
        <v>20</v>
      </c>
      <c r="E5164" s="236" t="s">
        <v>10805</v>
      </c>
    </row>
    <row r="5165" spans="1:5" x14ac:dyDescent="0.25">
      <c r="A5165" s="236" t="s">
        <v>11337</v>
      </c>
      <c r="B5165" s="236">
        <v>33455</v>
      </c>
      <c r="C5165" s="236" t="s">
        <v>10805</v>
      </c>
      <c r="D5165" s="236">
        <v>20</v>
      </c>
      <c r="E5165" s="236" t="s">
        <v>10805</v>
      </c>
    </row>
    <row r="5166" spans="1:5" x14ac:dyDescent="0.25">
      <c r="A5166" s="236" t="s">
        <v>11338</v>
      </c>
      <c r="B5166" s="236">
        <v>33534</v>
      </c>
      <c r="C5166" s="236" t="s">
        <v>10805</v>
      </c>
      <c r="D5166" s="236">
        <v>20</v>
      </c>
      <c r="E5166" s="236" t="s">
        <v>10805</v>
      </c>
    </row>
    <row r="5167" spans="1:5" x14ac:dyDescent="0.25">
      <c r="A5167" s="236" t="s">
        <v>11339</v>
      </c>
      <c r="B5167" s="236">
        <v>33528</v>
      </c>
      <c r="C5167" s="236" t="s">
        <v>10805</v>
      </c>
      <c r="D5167" s="236">
        <v>20</v>
      </c>
      <c r="E5167" s="236" t="s">
        <v>10805</v>
      </c>
    </row>
    <row r="5168" spans="1:5" x14ac:dyDescent="0.25">
      <c r="A5168" s="236" t="s">
        <v>11340</v>
      </c>
      <c r="B5168" s="236">
        <v>33523</v>
      </c>
      <c r="C5168" s="236" t="s">
        <v>10805</v>
      </c>
      <c r="D5168" s="236">
        <v>20</v>
      </c>
      <c r="E5168" s="236" t="s">
        <v>10805</v>
      </c>
    </row>
    <row r="5169" spans="1:5" x14ac:dyDescent="0.25">
      <c r="A5169" s="236" t="s">
        <v>11341</v>
      </c>
      <c r="B5169" s="236">
        <v>33526</v>
      </c>
      <c r="C5169" s="236" t="s">
        <v>10805</v>
      </c>
      <c r="D5169" s="236">
        <v>20</v>
      </c>
      <c r="E5169" s="236" t="s">
        <v>10805</v>
      </c>
    </row>
    <row r="5170" spans="1:5" x14ac:dyDescent="0.25">
      <c r="A5170" s="236" t="s">
        <v>11342</v>
      </c>
      <c r="B5170" s="236">
        <v>33508</v>
      </c>
      <c r="C5170" s="236" t="s">
        <v>10805</v>
      </c>
      <c r="D5170" s="236">
        <v>20</v>
      </c>
      <c r="E5170" s="236" t="s">
        <v>10805</v>
      </c>
    </row>
    <row r="5171" spans="1:5" x14ac:dyDescent="0.25">
      <c r="A5171" s="236" t="s">
        <v>11343</v>
      </c>
      <c r="B5171" s="236">
        <v>33511</v>
      </c>
      <c r="C5171" s="236" t="s">
        <v>10805</v>
      </c>
      <c r="D5171" s="236">
        <v>20</v>
      </c>
      <c r="E5171" s="236" t="s">
        <v>10805</v>
      </c>
    </row>
    <row r="5172" spans="1:5" x14ac:dyDescent="0.25">
      <c r="A5172" s="236" t="s">
        <v>11344</v>
      </c>
      <c r="B5172" s="236">
        <v>33517</v>
      </c>
      <c r="C5172" s="236" t="s">
        <v>10805</v>
      </c>
      <c r="D5172" s="236">
        <v>20</v>
      </c>
      <c r="E5172" s="236" t="s">
        <v>10805</v>
      </c>
    </row>
    <row r="5173" spans="1:5" x14ac:dyDescent="0.25">
      <c r="A5173" s="236" t="s">
        <v>11345</v>
      </c>
      <c r="B5173" s="236">
        <v>33514</v>
      </c>
      <c r="C5173" s="236" t="s">
        <v>10805</v>
      </c>
      <c r="D5173" s="236">
        <v>20</v>
      </c>
      <c r="E5173" s="236" t="s">
        <v>10805</v>
      </c>
    </row>
    <row r="5174" spans="1:5" x14ac:dyDescent="0.25">
      <c r="A5174" s="236" t="s">
        <v>11346</v>
      </c>
      <c r="B5174" s="236">
        <v>33479</v>
      </c>
      <c r="C5174" s="236" t="s">
        <v>10805</v>
      </c>
      <c r="D5174" s="236">
        <v>20</v>
      </c>
      <c r="E5174" s="236" t="s">
        <v>10805</v>
      </c>
    </row>
    <row r="5175" spans="1:5" x14ac:dyDescent="0.25">
      <c r="A5175" s="236" t="s">
        <v>11347</v>
      </c>
      <c r="B5175" s="236">
        <v>33482</v>
      </c>
      <c r="C5175" s="236" t="s">
        <v>10805</v>
      </c>
      <c r="D5175" s="236">
        <v>20</v>
      </c>
      <c r="E5175" s="236" t="s">
        <v>10805</v>
      </c>
    </row>
    <row r="5176" spans="1:5" x14ac:dyDescent="0.25">
      <c r="A5176" s="236" t="s">
        <v>11348</v>
      </c>
      <c r="B5176" s="236">
        <v>33476</v>
      </c>
      <c r="C5176" s="236" t="s">
        <v>10805</v>
      </c>
      <c r="D5176" s="236">
        <v>20</v>
      </c>
      <c r="E5176" s="236" t="s">
        <v>10805</v>
      </c>
    </row>
    <row r="5177" spans="1:5" x14ac:dyDescent="0.25">
      <c r="A5177" s="236" t="s">
        <v>11349</v>
      </c>
      <c r="B5177" s="236">
        <v>33470</v>
      </c>
      <c r="C5177" s="236" t="s">
        <v>10805</v>
      </c>
      <c r="D5177" s="236">
        <v>20</v>
      </c>
      <c r="E5177" s="236" t="s">
        <v>10805</v>
      </c>
    </row>
    <row r="5178" spans="1:5" x14ac:dyDescent="0.25">
      <c r="A5178" s="236" t="s">
        <v>11350</v>
      </c>
      <c r="B5178" s="236">
        <v>33490</v>
      </c>
      <c r="C5178" s="236" t="s">
        <v>10805</v>
      </c>
      <c r="D5178" s="236">
        <v>20</v>
      </c>
      <c r="E5178" s="236" t="s">
        <v>10805</v>
      </c>
    </row>
    <row r="5179" spans="1:5" x14ac:dyDescent="0.25">
      <c r="A5179" s="236" t="s">
        <v>11351</v>
      </c>
      <c r="B5179" s="236">
        <v>33502</v>
      </c>
      <c r="C5179" s="236" t="s">
        <v>10805</v>
      </c>
      <c r="D5179" s="236">
        <v>20</v>
      </c>
      <c r="E5179" s="236" t="s">
        <v>10805</v>
      </c>
    </row>
    <row r="5180" spans="1:5" x14ac:dyDescent="0.25">
      <c r="A5180" s="236" t="s">
        <v>11352</v>
      </c>
      <c r="B5180" s="236">
        <v>33487</v>
      </c>
      <c r="C5180" s="236" t="s">
        <v>10805</v>
      </c>
      <c r="D5180" s="236">
        <v>20</v>
      </c>
      <c r="E5180" s="236" t="s">
        <v>10805</v>
      </c>
    </row>
    <row r="5181" spans="1:5" x14ac:dyDescent="0.25">
      <c r="A5181" s="236" t="s">
        <v>11353</v>
      </c>
      <c r="B5181" s="236">
        <v>33485</v>
      </c>
      <c r="C5181" s="236" t="s">
        <v>10805</v>
      </c>
      <c r="D5181" s="236">
        <v>20</v>
      </c>
      <c r="E5181" s="236" t="s">
        <v>10805</v>
      </c>
    </row>
    <row r="5182" spans="1:5" x14ac:dyDescent="0.25">
      <c r="A5182" s="236" t="s">
        <v>11354</v>
      </c>
      <c r="B5182" s="236">
        <v>33375</v>
      </c>
      <c r="C5182" s="236" t="s">
        <v>10805</v>
      </c>
      <c r="D5182" s="236">
        <v>20</v>
      </c>
      <c r="E5182" s="236" t="s">
        <v>10805</v>
      </c>
    </row>
    <row r="5183" spans="1:5" x14ac:dyDescent="0.25">
      <c r="A5183" s="236" t="s">
        <v>11355</v>
      </c>
      <c r="B5183" s="236">
        <v>33353</v>
      </c>
      <c r="C5183" s="236" t="s">
        <v>10805</v>
      </c>
      <c r="D5183" s="236">
        <v>20</v>
      </c>
      <c r="E5183" s="236" t="s">
        <v>10805</v>
      </c>
    </row>
    <row r="5184" spans="1:5" x14ac:dyDescent="0.25">
      <c r="A5184" s="236" t="s">
        <v>11356</v>
      </c>
      <c r="B5184" s="236">
        <v>33351</v>
      </c>
      <c r="C5184" s="236" t="s">
        <v>10805</v>
      </c>
      <c r="D5184" s="236">
        <v>20</v>
      </c>
      <c r="E5184" s="236" t="s">
        <v>10805</v>
      </c>
    </row>
    <row r="5185" spans="1:5" x14ac:dyDescent="0.25">
      <c r="A5185" s="236" t="s">
        <v>11357</v>
      </c>
      <c r="B5185" s="236">
        <v>33345</v>
      </c>
      <c r="C5185" s="236" t="s">
        <v>10805</v>
      </c>
      <c r="D5185" s="236">
        <v>20</v>
      </c>
      <c r="E5185" s="236" t="s">
        <v>10805</v>
      </c>
    </row>
    <row r="5186" spans="1:5" x14ac:dyDescent="0.25">
      <c r="A5186" s="236" t="s">
        <v>11358</v>
      </c>
      <c r="B5186" s="236">
        <v>33343</v>
      </c>
      <c r="C5186" s="236" t="s">
        <v>10805</v>
      </c>
      <c r="D5186" s="236">
        <v>20</v>
      </c>
      <c r="E5186" s="236" t="s">
        <v>10805</v>
      </c>
    </row>
    <row r="5187" spans="1:5" x14ac:dyDescent="0.25">
      <c r="A5187" s="236" t="s">
        <v>11359</v>
      </c>
      <c r="B5187" s="236">
        <v>33327</v>
      </c>
      <c r="C5187" s="236" t="s">
        <v>10805</v>
      </c>
      <c r="D5187" s="236">
        <v>20</v>
      </c>
      <c r="E5187" s="236" t="s">
        <v>10805</v>
      </c>
    </row>
    <row r="5188" spans="1:5" x14ac:dyDescent="0.25">
      <c r="A5188" s="236" t="s">
        <v>11360</v>
      </c>
      <c r="B5188" s="236">
        <v>33321</v>
      </c>
      <c r="C5188" s="236" t="s">
        <v>10805</v>
      </c>
      <c r="D5188" s="236">
        <v>20</v>
      </c>
      <c r="E5188" s="236" t="s">
        <v>10805</v>
      </c>
    </row>
    <row r="5189" spans="1:5" x14ac:dyDescent="0.25">
      <c r="A5189" s="236" t="s">
        <v>11361</v>
      </c>
      <c r="B5189" s="236">
        <v>33319</v>
      </c>
      <c r="C5189" s="236" t="s">
        <v>10805</v>
      </c>
      <c r="D5189" s="236">
        <v>20</v>
      </c>
      <c r="E5189" s="236" t="s">
        <v>10805</v>
      </c>
    </row>
    <row r="5190" spans="1:5" x14ac:dyDescent="0.25">
      <c r="A5190" s="236" t="s">
        <v>11362</v>
      </c>
      <c r="B5190" s="236">
        <v>33317</v>
      </c>
      <c r="C5190" s="236" t="s">
        <v>10805</v>
      </c>
      <c r="D5190" s="236">
        <v>20</v>
      </c>
      <c r="E5190" s="236" t="s">
        <v>10805</v>
      </c>
    </row>
    <row r="5191" spans="1:5" x14ac:dyDescent="0.25">
      <c r="A5191" s="236" t="s">
        <v>11363</v>
      </c>
      <c r="B5191" s="236">
        <v>33311</v>
      </c>
      <c r="C5191" s="236" t="s">
        <v>10805</v>
      </c>
      <c r="D5191" s="236">
        <v>20</v>
      </c>
      <c r="E5191" s="236" t="s">
        <v>10805</v>
      </c>
    </row>
    <row r="5192" spans="1:5" x14ac:dyDescent="0.25">
      <c r="A5192" s="236" t="s">
        <v>11364</v>
      </c>
      <c r="B5192" s="236">
        <v>33303</v>
      </c>
      <c r="C5192" s="236" t="s">
        <v>10805</v>
      </c>
      <c r="D5192" s="236">
        <v>20</v>
      </c>
      <c r="E5192" s="236" t="s">
        <v>10805</v>
      </c>
    </row>
    <row r="5193" spans="1:5" x14ac:dyDescent="0.25">
      <c r="A5193" s="236" t="s">
        <v>11365</v>
      </c>
      <c r="B5193" s="236">
        <v>33309</v>
      </c>
      <c r="C5193" s="236" t="s">
        <v>10805</v>
      </c>
      <c r="D5193" s="236">
        <v>20</v>
      </c>
      <c r="E5193" s="236" t="s">
        <v>10805</v>
      </c>
    </row>
    <row r="5194" spans="1:5" x14ac:dyDescent="0.25">
      <c r="A5194" s="236" t="s">
        <v>11366</v>
      </c>
      <c r="B5194" s="236">
        <v>33297</v>
      </c>
      <c r="C5194" s="236" t="s">
        <v>10805</v>
      </c>
      <c r="D5194" s="236">
        <v>20</v>
      </c>
      <c r="E5194" s="236" t="s">
        <v>10805</v>
      </c>
    </row>
    <row r="5195" spans="1:5" x14ac:dyDescent="0.25">
      <c r="A5195" s="236" t="s">
        <v>11367</v>
      </c>
      <c r="B5195" s="236">
        <v>33293</v>
      </c>
      <c r="C5195" s="236" t="s">
        <v>10805</v>
      </c>
      <c r="D5195" s="236">
        <v>20</v>
      </c>
      <c r="E5195" s="236" t="s">
        <v>10805</v>
      </c>
    </row>
    <row r="5196" spans="1:5" x14ac:dyDescent="0.25">
      <c r="A5196" s="236" t="s">
        <v>11368</v>
      </c>
      <c r="B5196" s="236">
        <v>33301</v>
      </c>
      <c r="C5196" s="236" t="s">
        <v>10805</v>
      </c>
      <c r="D5196" s="236">
        <v>20</v>
      </c>
      <c r="E5196" s="236" t="s">
        <v>10805</v>
      </c>
    </row>
    <row r="5197" spans="1:5" x14ac:dyDescent="0.25">
      <c r="A5197" s="236" t="s">
        <v>11369</v>
      </c>
      <c r="B5197" s="236">
        <v>33299</v>
      </c>
      <c r="C5197" s="236" t="s">
        <v>10805</v>
      </c>
      <c r="D5197" s="236">
        <v>20</v>
      </c>
      <c r="E5197" s="236" t="s">
        <v>10805</v>
      </c>
    </row>
    <row r="5198" spans="1:5" x14ac:dyDescent="0.25">
      <c r="A5198" s="236" t="s">
        <v>11370</v>
      </c>
      <c r="B5198" s="236">
        <v>33379</v>
      </c>
      <c r="C5198" s="236" t="s">
        <v>10805</v>
      </c>
      <c r="D5198" s="236">
        <v>20</v>
      </c>
      <c r="E5198" s="236" t="s">
        <v>10805</v>
      </c>
    </row>
    <row r="5199" spans="1:5" x14ac:dyDescent="0.25">
      <c r="A5199" s="236" t="s">
        <v>11371</v>
      </c>
      <c r="B5199" s="236">
        <v>33382</v>
      </c>
      <c r="C5199" s="236" t="s">
        <v>10805</v>
      </c>
      <c r="D5199" s="236">
        <v>20</v>
      </c>
      <c r="E5199" s="236" t="s">
        <v>10805</v>
      </c>
    </row>
    <row r="5200" spans="1:5" x14ac:dyDescent="0.25">
      <c r="A5200" s="236" t="s">
        <v>11372</v>
      </c>
      <c r="B5200" s="236">
        <v>33385</v>
      </c>
      <c r="C5200" s="236" t="s">
        <v>10805</v>
      </c>
      <c r="D5200" s="236">
        <v>20</v>
      </c>
      <c r="E5200" s="236" t="s">
        <v>10805</v>
      </c>
    </row>
    <row r="5201" spans="1:5" x14ac:dyDescent="0.25">
      <c r="A5201" s="236" t="s">
        <v>11373</v>
      </c>
      <c r="B5201" s="236">
        <v>33389</v>
      </c>
      <c r="C5201" s="236" t="s">
        <v>10805</v>
      </c>
      <c r="D5201" s="236">
        <v>20</v>
      </c>
      <c r="E5201" s="236" t="s">
        <v>10805</v>
      </c>
    </row>
    <row r="5202" spans="1:5" x14ac:dyDescent="0.25">
      <c r="A5202" s="236" t="s">
        <v>11374</v>
      </c>
      <c r="B5202" s="236">
        <v>33391</v>
      </c>
      <c r="C5202" s="236" t="s">
        <v>10805</v>
      </c>
      <c r="D5202" s="236">
        <v>20</v>
      </c>
      <c r="E5202" s="236" t="s">
        <v>10805</v>
      </c>
    </row>
    <row r="5203" spans="1:5" x14ac:dyDescent="0.25">
      <c r="A5203" s="236" t="s">
        <v>11375</v>
      </c>
      <c r="B5203" s="236">
        <v>33393</v>
      </c>
      <c r="C5203" s="236" t="s">
        <v>10805</v>
      </c>
      <c r="D5203" s="236">
        <v>20</v>
      </c>
      <c r="E5203" s="236" t="s">
        <v>10805</v>
      </c>
    </row>
    <row r="5204" spans="1:5" x14ac:dyDescent="0.25">
      <c r="A5204" s="236" t="s">
        <v>11376</v>
      </c>
      <c r="B5204" s="236">
        <v>33405</v>
      </c>
      <c r="C5204" s="236" t="s">
        <v>10805</v>
      </c>
      <c r="D5204" s="236">
        <v>20</v>
      </c>
      <c r="E5204" s="236" t="s">
        <v>10805</v>
      </c>
    </row>
    <row r="5205" spans="1:5" x14ac:dyDescent="0.25">
      <c r="A5205" s="236" t="s">
        <v>11377</v>
      </c>
      <c r="B5205" s="236">
        <v>33419</v>
      </c>
      <c r="C5205" s="236" t="s">
        <v>10805</v>
      </c>
      <c r="D5205" s="236">
        <v>20</v>
      </c>
      <c r="E5205" s="236" t="s">
        <v>10805</v>
      </c>
    </row>
    <row r="5206" spans="1:5" x14ac:dyDescent="0.25">
      <c r="A5206" s="236" t="s">
        <v>11378</v>
      </c>
      <c r="B5206" s="236">
        <v>33422</v>
      </c>
      <c r="C5206" s="236" t="s">
        <v>10805</v>
      </c>
      <c r="D5206" s="236">
        <v>20</v>
      </c>
      <c r="E5206" s="236" t="s">
        <v>10805</v>
      </c>
    </row>
    <row r="5207" spans="1:5" x14ac:dyDescent="0.25">
      <c r="A5207" s="236" t="s">
        <v>11379</v>
      </c>
      <c r="B5207" s="236">
        <v>33427</v>
      </c>
      <c r="C5207" s="236" t="s">
        <v>10805</v>
      </c>
      <c r="D5207" s="236">
        <v>20</v>
      </c>
      <c r="E5207" s="236" t="s">
        <v>10805</v>
      </c>
    </row>
    <row r="5208" spans="1:5" x14ac:dyDescent="0.25">
      <c r="A5208" s="236" t="s">
        <v>11380</v>
      </c>
      <c r="B5208" s="236">
        <v>33424</v>
      </c>
      <c r="C5208" s="236" t="s">
        <v>10805</v>
      </c>
      <c r="D5208" s="236">
        <v>20</v>
      </c>
      <c r="E5208" s="236" t="s">
        <v>10805</v>
      </c>
    </row>
    <row r="5209" spans="1:5" x14ac:dyDescent="0.25">
      <c r="A5209" s="236" t="s">
        <v>11381</v>
      </c>
      <c r="B5209" s="236">
        <v>33411</v>
      </c>
      <c r="C5209" s="236" t="s">
        <v>10805</v>
      </c>
      <c r="D5209" s="236">
        <v>20</v>
      </c>
      <c r="E5209" s="236" t="s">
        <v>10805</v>
      </c>
    </row>
    <row r="5210" spans="1:5" x14ac:dyDescent="0.25">
      <c r="A5210" s="236" t="s">
        <v>11382</v>
      </c>
      <c r="B5210" s="236">
        <v>33408</v>
      </c>
      <c r="C5210" s="236" t="s">
        <v>10805</v>
      </c>
      <c r="D5210" s="236">
        <v>20</v>
      </c>
      <c r="E5210" s="236" t="s">
        <v>10805</v>
      </c>
    </row>
    <row r="5211" spans="1:5" x14ac:dyDescent="0.25">
      <c r="A5211" s="236" t="s">
        <v>11383</v>
      </c>
      <c r="B5211" s="236">
        <v>33416</v>
      </c>
      <c r="C5211" s="236" t="s">
        <v>10805</v>
      </c>
      <c r="D5211" s="236">
        <v>20</v>
      </c>
      <c r="E5211" s="236" t="s">
        <v>10805</v>
      </c>
    </row>
    <row r="5212" spans="1:5" x14ac:dyDescent="0.25">
      <c r="A5212" s="236" t="s">
        <v>11384</v>
      </c>
      <c r="B5212" s="236">
        <v>33170</v>
      </c>
      <c r="C5212" s="236" t="s">
        <v>10805</v>
      </c>
      <c r="D5212" s="236">
        <v>20</v>
      </c>
      <c r="E5212" s="236" t="s">
        <v>10805</v>
      </c>
    </row>
    <row r="5213" spans="1:5" x14ac:dyDescent="0.25">
      <c r="A5213" s="236" t="s">
        <v>11385</v>
      </c>
      <c r="B5213" s="236">
        <v>33167</v>
      </c>
      <c r="C5213" s="236" t="s">
        <v>10805</v>
      </c>
      <c r="D5213" s="236">
        <v>20</v>
      </c>
      <c r="E5213" s="236" t="s">
        <v>10805</v>
      </c>
    </row>
    <row r="5214" spans="1:5" x14ac:dyDescent="0.25">
      <c r="A5214" s="236" t="s">
        <v>11386</v>
      </c>
      <c r="B5214" s="236">
        <v>33151</v>
      </c>
      <c r="C5214" s="236" t="s">
        <v>10805</v>
      </c>
      <c r="D5214" s="236">
        <v>20</v>
      </c>
      <c r="E5214" s="236" t="s">
        <v>10805</v>
      </c>
    </row>
    <row r="5215" spans="1:5" x14ac:dyDescent="0.25">
      <c r="A5215" s="236" t="s">
        <v>11387</v>
      </c>
      <c r="B5215" s="236">
        <v>33147</v>
      </c>
      <c r="C5215" s="236" t="s">
        <v>10805</v>
      </c>
      <c r="D5215" s="236">
        <v>20</v>
      </c>
      <c r="E5215" s="236" t="s">
        <v>10805</v>
      </c>
    </row>
    <row r="5216" spans="1:5" x14ac:dyDescent="0.25">
      <c r="A5216" s="236" t="s">
        <v>11388</v>
      </c>
      <c r="B5216" s="236">
        <v>33137</v>
      </c>
      <c r="C5216" s="236" t="s">
        <v>10805</v>
      </c>
      <c r="D5216" s="236">
        <v>20</v>
      </c>
      <c r="E5216" s="236" t="s">
        <v>10805</v>
      </c>
    </row>
    <row r="5217" spans="1:5" x14ac:dyDescent="0.25">
      <c r="A5217" s="236" t="s">
        <v>11389</v>
      </c>
      <c r="B5217" s="236">
        <v>33131</v>
      </c>
      <c r="C5217" s="236" t="s">
        <v>10805</v>
      </c>
      <c r="D5217" s="236">
        <v>20</v>
      </c>
      <c r="E5217" s="236" t="s">
        <v>10805</v>
      </c>
    </row>
    <row r="5218" spans="1:5" x14ac:dyDescent="0.25">
      <c r="A5218" s="236" t="s">
        <v>11390</v>
      </c>
      <c r="B5218" s="236">
        <v>33129</v>
      </c>
      <c r="C5218" s="236" t="s">
        <v>10805</v>
      </c>
      <c r="D5218" s="236">
        <v>20</v>
      </c>
      <c r="E5218" s="236" t="s">
        <v>10805</v>
      </c>
    </row>
    <row r="5219" spans="1:5" x14ac:dyDescent="0.25">
      <c r="A5219" s="236" t="s">
        <v>11391</v>
      </c>
      <c r="B5219" s="236">
        <v>33109</v>
      </c>
      <c r="C5219" s="236" t="s">
        <v>10805</v>
      </c>
      <c r="D5219" s="236">
        <v>20</v>
      </c>
      <c r="E5219" s="236" t="s">
        <v>10805</v>
      </c>
    </row>
    <row r="5220" spans="1:5" x14ac:dyDescent="0.25">
      <c r="A5220" s="236" t="s">
        <v>11392</v>
      </c>
      <c r="B5220" s="236">
        <v>33111</v>
      </c>
      <c r="C5220" s="236" t="s">
        <v>10805</v>
      </c>
      <c r="D5220" s="236">
        <v>20</v>
      </c>
      <c r="E5220" s="236" t="s">
        <v>10805</v>
      </c>
    </row>
    <row r="5221" spans="1:5" x14ac:dyDescent="0.25">
      <c r="A5221" s="236" t="s">
        <v>11393</v>
      </c>
      <c r="B5221" s="236">
        <v>33107</v>
      </c>
      <c r="C5221" s="236" t="s">
        <v>10805</v>
      </c>
      <c r="D5221" s="236">
        <v>20</v>
      </c>
      <c r="E5221" s="236" t="s">
        <v>10805</v>
      </c>
    </row>
    <row r="5222" spans="1:5" x14ac:dyDescent="0.25">
      <c r="A5222" s="236" t="s">
        <v>11394</v>
      </c>
      <c r="B5222" s="236">
        <v>33105</v>
      </c>
      <c r="C5222" s="236" t="s">
        <v>10805</v>
      </c>
      <c r="D5222" s="236">
        <v>20</v>
      </c>
      <c r="E5222" s="236" t="s">
        <v>10805</v>
      </c>
    </row>
    <row r="5223" spans="1:5" x14ac:dyDescent="0.25">
      <c r="A5223" s="236" t="s">
        <v>11395</v>
      </c>
      <c r="B5223" s="236">
        <v>33125</v>
      </c>
      <c r="C5223" s="236" t="s">
        <v>10805</v>
      </c>
      <c r="D5223" s="236">
        <v>20</v>
      </c>
      <c r="E5223" s="236" t="s">
        <v>10805</v>
      </c>
    </row>
    <row r="5224" spans="1:5" x14ac:dyDescent="0.25">
      <c r="A5224" s="236" t="s">
        <v>11396</v>
      </c>
      <c r="B5224" s="236">
        <v>33119</v>
      </c>
      <c r="C5224" s="236" t="s">
        <v>10805</v>
      </c>
      <c r="D5224" s="236">
        <v>20</v>
      </c>
      <c r="E5224" s="236" t="s">
        <v>10805</v>
      </c>
    </row>
    <row r="5225" spans="1:5" x14ac:dyDescent="0.25">
      <c r="A5225" s="236" t="s">
        <v>11397</v>
      </c>
      <c r="B5225" s="236">
        <v>33115</v>
      </c>
      <c r="C5225" s="236" t="s">
        <v>10805</v>
      </c>
      <c r="D5225" s="236">
        <v>20</v>
      </c>
      <c r="E5225" s="236" t="s">
        <v>10805</v>
      </c>
    </row>
    <row r="5226" spans="1:5" x14ac:dyDescent="0.25">
      <c r="A5226" s="236" t="s">
        <v>11398</v>
      </c>
      <c r="B5226" s="236">
        <v>33113</v>
      </c>
      <c r="C5226" s="236" t="s">
        <v>10805</v>
      </c>
      <c r="D5226" s="236">
        <v>20</v>
      </c>
      <c r="E5226" s="236" t="s">
        <v>10805</v>
      </c>
    </row>
    <row r="5227" spans="1:5" x14ac:dyDescent="0.25">
      <c r="A5227" s="236" t="s">
        <v>11399</v>
      </c>
      <c r="B5227" s="236">
        <v>33099</v>
      </c>
      <c r="C5227" s="236" t="s">
        <v>10805</v>
      </c>
      <c r="D5227" s="236">
        <v>20</v>
      </c>
      <c r="E5227" s="236" t="s">
        <v>10805</v>
      </c>
    </row>
    <row r="5228" spans="1:5" x14ac:dyDescent="0.25">
      <c r="A5228" s="236" t="s">
        <v>11400</v>
      </c>
      <c r="B5228" s="236">
        <v>33101</v>
      </c>
      <c r="C5228" s="236" t="s">
        <v>10805</v>
      </c>
      <c r="D5228" s="236">
        <v>20</v>
      </c>
      <c r="E5228" s="236" t="s">
        <v>10805</v>
      </c>
    </row>
    <row r="5229" spans="1:5" x14ac:dyDescent="0.25">
      <c r="A5229" s="236" t="s">
        <v>11401</v>
      </c>
      <c r="B5229" s="236">
        <v>33097</v>
      </c>
      <c r="C5229" s="236" t="s">
        <v>10805</v>
      </c>
      <c r="D5229" s="236">
        <v>20</v>
      </c>
      <c r="E5229" s="236" t="s">
        <v>10805</v>
      </c>
    </row>
    <row r="5230" spans="1:5" x14ac:dyDescent="0.25">
      <c r="A5230" s="236" t="s">
        <v>11402</v>
      </c>
      <c r="B5230" s="236">
        <v>33095</v>
      </c>
      <c r="C5230" s="236" t="s">
        <v>10805</v>
      </c>
      <c r="D5230" s="236">
        <v>20</v>
      </c>
      <c r="E5230" s="236" t="s">
        <v>10805</v>
      </c>
    </row>
    <row r="5231" spans="1:5" x14ac:dyDescent="0.25">
      <c r="A5231" s="236" t="s">
        <v>11403</v>
      </c>
      <c r="B5231" s="236">
        <v>33091</v>
      </c>
      <c r="C5231" s="236" t="s">
        <v>10805</v>
      </c>
      <c r="D5231" s="236">
        <v>20</v>
      </c>
      <c r="E5231" s="236" t="s">
        <v>10805</v>
      </c>
    </row>
    <row r="5232" spans="1:5" x14ac:dyDescent="0.25">
      <c r="A5232" s="236" t="s">
        <v>11404</v>
      </c>
      <c r="B5232" s="236">
        <v>33089</v>
      </c>
      <c r="C5232" s="236" t="s">
        <v>10805</v>
      </c>
      <c r="D5232" s="236">
        <v>20</v>
      </c>
      <c r="E5232" s="236" t="s">
        <v>10805</v>
      </c>
    </row>
    <row r="5233" spans="1:5" x14ac:dyDescent="0.25">
      <c r="A5233" s="236" t="s">
        <v>11405</v>
      </c>
      <c r="B5233" s="236">
        <v>33087</v>
      </c>
      <c r="C5233" s="236" t="s">
        <v>10805</v>
      </c>
      <c r="D5233" s="236">
        <v>20</v>
      </c>
      <c r="E5233" s="236" t="s">
        <v>10805</v>
      </c>
    </row>
    <row r="5234" spans="1:5" x14ac:dyDescent="0.25">
      <c r="A5234" s="236" t="s">
        <v>11406</v>
      </c>
      <c r="B5234" s="236">
        <v>33083</v>
      </c>
      <c r="C5234" s="236" t="s">
        <v>10805</v>
      </c>
      <c r="D5234" s="236">
        <v>20</v>
      </c>
      <c r="E5234" s="236" t="s">
        <v>10805</v>
      </c>
    </row>
    <row r="5235" spans="1:5" x14ac:dyDescent="0.25">
      <c r="A5235" s="236" t="s">
        <v>11407</v>
      </c>
      <c r="B5235" s="236">
        <v>33081</v>
      </c>
      <c r="C5235" s="236" t="s">
        <v>10805</v>
      </c>
      <c r="D5235" s="236">
        <v>20</v>
      </c>
      <c r="E5235" s="236" t="s">
        <v>10805</v>
      </c>
    </row>
    <row r="5236" spans="1:5" x14ac:dyDescent="0.25">
      <c r="A5236" s="236" t="s">
        <v>11408</v>
      </c>
      <c r="B5236" s="236">
        <v>33079</v>
      </c>
      <c r="C5236" s="236" t="s">
        <v>10805</v>
      </c>
      <c r="D5236" s="236">
        <v>20</v>
      </c>
      <c r="E5236" s="236" t="s">
        <v>10805</v>
      </c>
    </row>
    <row r="5237" spans="1:5" x14ac:dyDescent="0.25">
      <c r="A5237" s="236" t="s">
        <v>11409</v>
      </c>
      <c r="B5237" s="236">
        <v>33077</v>
      </c>
      <c r="C5237" s="236" t="s">
        <v>10805</v>
      </c>
      <c r="D5237" s="236">
        <v>20</v>
      </c>
      <c r="E5237" s="236" t="s">
        <v>10805</v>
      </c>
    </row>
    <row r="5238" spans="1:5" x14ac:dyDescent="0.25">
      <c r="A5238" s="236" t="s">
        <v>11410</v>
      </c>
      <c r="B5238" s="236">
        <v>33075</v>
      </c>
      <c r="C5238" s="236" t="s">
        <v>10805</v>
      </c>
      <c r="D5238" s="236">
        <v>20</v>
      </c>
      <c r="E5238" s="236" t="s">
        <v>10805</v>
      </c>
    </row>
    <row r="5239" spans="1:5" x14ac:dyDescent="0.25">
      <c r="A5239" s="236" t="s">
        <v>11411</v>
      </c>
      <c r="B5239" s="236">
        <v>33073</v>
      </c>
      <c r="C5239" s="236" t="s">
        <v>10805</v>
      </c>
      <c r="D5239" s="236">
        <v>20</v>
      </c>
      <c r="E5239" s="236" t="s">
        <v>10805</v>
      </c>
    </row>
    <row r="5240" spans="1:5" x14ac:dyDescent="0.25">
      <c r="A5240" s="236" t="s">
        <v>11412</v>
      </c>
      <c r="B5240" s="236">
        <v>33071</v>
      </c>
      <c r="C5240" s="236" t="s">
        <v>10805</v>
      </c>
      <c r="D5240" s="236">
        <v>20</v>
      </c>
      <c r="E5240" s="236" t="s">
        <v>10805</v>
      </c>
    </row>
    <row r="5241" spans="1:5" x14ac:dyDescent="0.25">
      <c r="A5241" s="236" t="s">
        <v>11413</v>
      </c>
      <c r="B5241" s="236">
        <v>33069</v>
      </c>
      <c r="C5241" s="236" t="s">
        <v>10805</v>
      </c>
      <c r="D5241" s="236">
        <v>20</v>
      </c>
      <c r="E5241" s="236" t="s">
        <v>10805</v>
      </c>
    </row>
    <row r="5242" spans="1:5" x14ac:dyDescent="0.25">
      <c r="A5242" s="236" t="s">
        <v>11414</v>
      </c>
      <c r="B5242" s="236">
        <v>33067</v>
      </c>
      <c r="C5242" s="236" t="s">
        <v>10805</v>
      </c>
      <c r="D5242" s="236">
        <v>20</v>
      </c>
      <c r="E5242" s="236" t="s">
        <v>10805</v>
      </c>
    </row>
    <row r="5243" spans="1:5" x14ac:dyDescent="0.25">
      <c r="A5243" s="236" t="s">
        <v>11415</v>
      </c>
      <c r="B5243" s="236">
        <v>33291</v>
      </c>
      <c r="C5243" s="236" t="s">
        <v>10805</v>
      </c>
      <c r="D5243" s="236">
        <v>20</v>
      </c>
      <c r="E5243" s="236" t="s">
        <v>10805</v>
      </c>
    </row>
    <row r="5244" spans="1:5" x14ac:dyDescent="0.25">
      <c r="A5244" s="236" t="s">
        <v>11416</v>
      </c>
      <c r="B5244" s="236">
        <v>33289</v>
      </c>
      <c r="C5244" s="236" t="s">
        <v>10805</v>
      </c>
      <c r="D5244" s="236">
        <v>20</v>
      </c>
      <c r="E5244" s="236" t="s">
        <v>10805</v>
      </c>
    </row>
    <row r="5245" spans="1:5" x14ac:dyDescent="0.25">
      <c r="A5245" s="236" t="s">
        <v>11417</v>
      </c>
      <c r="B5245" s="236">
        <v>33287</v>
      </c>
      <c r="C5245" s="236" t="s">
        <v>10805</v>
      </c>
      <c r="D5245" s="236">
        <v>20</v>
      </c>
      <c r="E5245" s="236" t="s">
        <v>10805</v>
      </c>
    </row>
    <row r="5246" spans="1:5" x14ac:dyDescent="0.25">
      <c r="A5246" s="236" t="s">
        <v>11418</v>
      </c>
      <c r="B5246" s="236">
        <v>33281</v>
      </c>
      <c r="C5246" s="236" t="s">
        <v>10805</v>
      </c>
      <c r="D5246" s="236">
        <v>20</v>
      </c>
      <c r="E5246" s="236" t="s">
        <v>10805</v>
      </c>
    </row>
    <row r="5247" spans="1:5" x14ac:dyDescent="0.25">
      <c r="A5247" s="236" t="s">
        <v>11419</v>
      </c>
      <c r="B5247" s="236">
        <v>33279</v>
      </c>
      <c r="C5247" s="236" t="s">
        <v>10805</v>
      </c>
      <c r="D5247" s="236">
        <v>20</v>
      </c>
      <c r="E5247" s="236" t="s">
        <v>10805</v>
      </c>
    </row>
    <row r="5248" spans="1:5" x14ac:dyDescent="0.25">
      <c r="A5248" s="236" t="s">
        <v>11420</v>
      </c>
      <c r="B5248" s="236">
        <v>33275</v>
      </c>
      <c r="C5248" s="236" t="s">
        <v>10805</v>
      </c>
      <c r="D5248" s="236">
        <v>20</v>
      </c>
      <c r="E5248" s="236" t="s">
        <v>10805</v>
      </c>
    </row>
    <row r="5249" spans="1:5" x14ac:dyDescent="0.25">
      <c r="A5249" s="236" t="s">
        <v>11421</v>
      </c>
      <c r="B5249" s="236">
        <v>33271</v>
      </c>
      <c r="C5249" s="236" t="s">
        <v>10805</v>
      </c>
      <c r="D5249" s="236">
        <v>20</v>
      </c>
      <c r="E5249" s="236" t="s">
        <v>10805</v>
      </c>
    </row>
    <row r="5250" spans="1:5" x14ac:dyDescent="0.25">
      <c r="A5250" s="236" t="s">
        <v>11422</v>
      </c>
      <c r="B5250" s="236">
        <v>33269</v>
      </c>
      <c r="C5250" s="236" t="s">
        <v>10805</v>
      </c>
      <c r="D5250" s="236">
        <v>20</v>
      </c>
      <c r="E5250" s="236" t="s">
        <v>10805</v>
      </c>
    </row>
    <row r="5251" spans="1:5" x14ac:dyDescent="0.25">
      <c r="A5251" s="236" t="s">
        <v>11423</v>
      </c>
      <c r="B5251" s="236">
        <v>33255</v>
      </c>
      <c r="C5251" s="236" t="s">
        <v>10805</v>
      </c>
      <c r="D5251" s="236">
        <v>20</v>
      </c>
      <c r="E5251" s="236" t="s">
        <v>10805</v>
      </c>
    </row>
    <row r="5252" spans="1:5" x14ac:dyDescent="0.25">
      <c r="A5252" s="236" t="s">
        <v>11424</v>
      </c>
      <c r="B5252" s="236">
        <v>33249</v>
      </c>
      <c r="C5252" s="236" t="s">
        <v>10805</v>
      </c>
      <c r="D5252" s="236">
        <v>20</v>
      </c>
      <c r="E5252" s="236" t="s">
        <v>10805</v>
      </c>
    </row>
    <row r="5253" spans="1:5" x14ac:dyDescent="0.25">
      <c r="A5253" s="236" t="s">
        <v>11425</v>
      </c>
      <c r="B5253" s="236">
        <v>33245</v>
      </c>
      <c r="C5253" s="236" t="s">
        <v>10805</v>
      </c>
      <c r="D5253" s="236">
        <v>20</v>
      </c>
      <c r="E5253" s="236" t="s">
        <v>10805</v>
      </c>
    </row>
    <row r="5254" spans="1:5" x14ac:dyDescent="0.25">
      <c r="A5254" s="236" t="s">
        <v>11426</v>
      </c>
      <c r="B5254" s="236">
        <v>33241</v>
      </c>
      <c r="C5254" s="236" t="s">
        <v>10805</v>
      </c>
      <c r="D5254" s="236">
        <v>20</v>
      </c>
      <c r="E5254" s="236" t="s">
        <v>10805</v>
      </c>
    </row>
    <row r="5255" spans="1:5" x14ac:dyDescent="0.25">
      <c r="A5255" s="236" t="s">
        <v>11427</v>
      </c>
      <c r="B5255" s="236">
        <v>33239</v>
      </c>
      <c r="C5255" s="236" t="s">
        <v>10805</v>
      </c>
      <c r="D5255" s="236">
        <v>20</v>
      </c>
      <c r="E5255" s="236" t="s">
        <v>10805</v>
      </c>
    </row>
    <row r="5256" spans="1:5" x14ac:dyDescent="0.25">
      <c r="A5256" s="236" t="s">
        <v>11428</v>
      </c>
      <c r="B5256" s="236">
        <v>33237</v>
      </c>
      <c r="C5256" s="236" t="s">
        <v>10805</v>
      </c>
      <c r="D5256" s="236">
        <v>20</v>
      </c>
      <c r="E5256" s="236" t="s">
        <v>10805</v>
      </c>
    </row>
    <row r="5257" spans="1:5" x14ac:dyDescent="0.25">
      <c r="A5257" s="236" t="s">
        <v>11429</v>
      </c>
      <c r="B5257" s="236">
        <v>33235</v>
      </c>
      <c r="C5257" s="236" t="s">
        <v>10805</v>
      </c>
      <c r="D5257" s="236">
        <v>20</v>
      </c>
      <c r="E5257" s="236" t="s">
        <v>10805</v>
      </c>
    </row>
    <row r="5258" spans="1:5" x14ac:dyDescent="0.25">
      <c r="A5258" s="236" t="s">
        <v>11430</v>
      </c>
      <c r="B5258" s="236">
        <v>33231</v>
      </c>
      <c r="C5258" s="236" t="s">
        <v>10805</v>
      </c>
      <c r="D5258" s="236">
        <v>20</v>
      </c>
      <c r="E5258" s="236" t="s">
        <v>10805</v>
      </c>
    </row>
    <row r="5259" spans="1:5" x14ac:dyDescent="0.25">
      <c r="A5259" s="236" t="s">
        <v>11431</v>
      </c>
      <c r="B5259" s="236">
        <v>33227</v>
      </c>
      <c r="C5259" s="236" t="s">
        <v>10805</v>
      </c>
      <c r="D5259" s="236">
        <v>20</v>
      </c>
      <c r="E5259" s="236" t="s">
        <v>10805</v>
      </c>
    </row>
    <row r="5260" spans="1:5" x14ac:dyDescent="0.25">
      <c r="A5260" s="236" t="s">
        <v>11432</v>
      </c>
      <c r="B5260" s="236">
        <v>33225</v>
      </c>
      <c r="C5260" s="236" t="s">
        <v>10805</v>
      </c>
      <c r="D5260" s="236">
        <v>20</v>
      </c>
      <c r="E5260" s="236" t="s">
        <v>10805</v>
      </c>
    </row>
    <row r="5261" spans="1:5" x14ac:dyDescent="0.25">
      <c r="A5261" s="236" t="s">
        <v>11433</v>
      </c>
      <c r="B5261" s="236">
        <v>33215</v>
      </c>
      <c r="C5261" s="236" t="s">
        <v>10805</v>
      </c>
      <c r="D5261" s="236">
        <v>20</v>
      </c>
      <c r="E5261" s="236" t="s">
        <v>10805</v>
      </c>
    </row>
    <row r="5262" spans="1:5" x14ac:dyDescent="0.25">
      <c r="A5262" s="236" t="s">
        <v>11434</v>
      </c>
      <c r="B5262" s="236">
        <v>33209</v>
      </c>
      <c r="C5262" s="236" t="s">
        <v>10805</v>
      </c>
      <c r="D5262" s="236">
        <v>20</v>
      </c>
      <c r="E5262" s="236" t="s">
        <v>10805</v>
      </c>
    </row>
    <row r="5263" spans="1:5" x14ac:dyDescent="0.25">
      <c r="A5263" s="236" t="s">
        <v>11435</v>
      </c>
      <c r="B5263" s="236">
        <v>33206</v>
      </c>
      <c r="C5263" s="236" t="s">
        <v>10805</v>
      </c>
      <c r="D5263" s="236">
        <v>20</v>
      </c>
      <c r="E5263" s="236" t="s">
        <v>10805</v>
      </c>
    </row>
    <row r="5264" spans="1:5" x14ac:dyDescent="0.25">
      <c r="A5264" s="236" t="s">
        <v>11436</v>
      </c>
      <c r="B5264" s="236">
        <v>33207</v>
      </c>
      <c r="C5264" s="236" t="s">
        <v>10805</v>
      </c>
      <c r="D5264" s="236">
        <v>20</v>
      </c>
      <c r="E5264" s="236" t="s">
        <v>10805</v>
      </c>
    </row>
    <row r="5265" spans="1:5" x14ac:dyDescent="0.25">
      <c r="A5265" s="236" t="s">
        <v>11437</v>
      </c>
      <c r="B5265" s="236">
        <v>33204</v>
      </c>
      <c r="C5265" s="236" t="s">
        <v>10805</v>
      </c>
      <c r="D5265" s="236">
        <v>20</v>
      </c>
      <c r="E5265" s="236" t="s">
        <v>10805</v>
      </c>
    </row>
    <row r="5266" spans="1:5" x14ac:dyDescent="0.25">
      <c r="A5266" s="236" t="s">
        <v>11438</v>
      </c>
      <c r="B5266" s="236">
        <v>33202</v>
      </c>
      <c r="C5266" s="236" t="s">
        <v>10805</v>
      </c>
      <c r="D5266" s="236">
        <v>20</v>
      </c>
      <c r="E5266" s="236" t="s">
        <v>10805</v>
      </c>
    </row>
    <row r="5267" spans="1:5" x14ac:dyDescent="0.25">
      <c r="A5267" s="236" t="s">
        <v>11439</v>
      </c>
      <c r="B5267" s="236">
        <v>33194</v>
      </c>
      <c r="C5267" s="236" t="s">
        <v>10805</v>
      </c>
      <c r="D5267" s="236">
        <v>20</v>
      </c>
      <c r="E5267" s="236" t="s">
        <v>10805</v>
      </c>
    </row>
    <row r="5268" spans="1:5" x14ac:dyDescent="0.25">
      <c r="A5268" s="236" t="s">
        <v>11440</v>
      </c>
      <c r="B5268" s="236">
        <v>33190</v>
      </c>
      <c r="C5268" s="236" t="s">
        <v>10805</v>
      </c>
      <c r="D5268" s="236">
        <v>20</v>
      </c>
      <c r="E5268" s="236" t="s">
        <v>10805</v>
      </c>
    </row>
    <row r="5269" spans="1:5" x14ac:dyDescent="0.25">
      <c r="A5269" s="236" t="s">
        <v>11441</v>
      </c>
      <c r="B5269" s="236">
        <v>33186</v>
      </c>
      <c r="C5269" s="236" t="s">
        <v>10805</v>
      </c>
      <c r="D5269" s="236">
        <v>20</v>
      </c>
      <c r="E5269" s="236" t="s">
        <v>10805</v>
      </c>
    </row>
    <row r="5270" spans="1:5" x14ac:dyDescent="0.25">
      <c r="A5270" s="236" t="s">
        <v>11442</v>
      </c>
      <c r="B5270" s="236">
        <v>33184</v>
      </c>
      <c r="C5270" s="236" t="s">
        <v>10805</v>
      </c>
      <c r="D5270" s="236">
        <v>20</v>
      </c>
      <c r="E5270" s="236" t="s">
        <v>10805</v>
      </c>
    </row>
    <row r="5271" spans="1:5" x14ac:dyDescent="0.25">
      <c r="A5271" s="236" t="s">
        <v>11443</v>
      </c>
      <c r="B5271" s="236">
        <v>33182</v>
      </c>
      <c r="C5271" s="236" t="s">
        <v>10805</v>
      </c>
      <c r="D5271" s="236">
        <v>20</v>
      </c>
      <c r="E5271" s="236" t="s">
        <v>10805</v>
      </c>
    </row>
    <row r="5272" spans="1:5" x14ac:dyDescent="0.25">
      <c r="A5272" s="236" t="s">
        <v>11444</v>
      </c>
      <c r="B5272" s="236">
        <v>33180</v>
      </c>
      <c r="C5272" s="236" t="s">
        <v>10805</v>
      </c>
      <c r="D5272" s="236">
        <v>20</v>
      </c>
      <c r="E5272" s="236" t="s">
        <v>10805</v>
      </c>
    </row>
    <row r="5273" spans="1:5" x14ac:dyDescent="0.25">
      <c r="A5273" s="236" t="s">
        <v>11445</v>
      </c>
      <c r="B5273" s="236">
        <v>33178</v>
      </c>
      <c r="C5273" s="236" t="s">
        <v>10805</v>
      </c>
      <c r="D5273" s="236">
        <v>20</v>
      </c>
      <c r="E5273" s="236" t="s">
        <v>10805</v>
      </c>
    </row>
    <row r="5274" spans="1:5" x14ac:dyDescent="0.25">
      <c r="A5274" s="236" t="s">
        <v>11446</v>
      </c>
      <c r="B5274" s="236">
        <v>33174</v>
      </c>
      <c r="C5274" s="236" t="s">
        <v>10805</v>
      </c>
      <c r="D5274" s="236">
        <v>20</v>
      </c>
      <c r="E5274" s="236" t="s">
        <v>10805</v>
      </c>
    </row>
    <row r="5275" spans="1:5" x14ac:dyDescent="0.25">
      <c r="A5275" s="236" t="s">
        <v>11447</v>
      </c>
      <c r="B5275" s="236">
        <v>33176</v>
      </c>
      <c r="C5275" s="236" t="s">
        <v>10805</v>
      </c>
      <c r="D5275" s="236">
        <v>20</v>
      </c>
      <c r="E5275" s="236" t="s">
        <v>10805</v>
      </c>
    </row>
    <row r="5276" spans="1:5" x14ac:dyDescent="0.25">
      <c r="A5276" s="236" t="s">
        <v>11448</v>
      </c>
      <c r="B5276" s="236">
        <v>31506</v>
      </c>
      <c r="C5276" s="236" t="s">
        <v>10805</v>
      </c>
      <c r="D5276" s="236">
        <v>20</v>
      </c>
      <c r="E5276" s="236" t="s">
        <v>10805</v>
      </c>
    </row>
    <row r="5277" spans="1:5" x14ac:dyDescent="0.25">
      <c r="A5277" s="236" t="s">
        <v>11449</v>
      </c>
      <c r="B5277" s="236">
        <v>31504</v>
      </c>
      <c r="C5277" s="236" t="s">
        <v>10805</v>
      </c>
      <c r="D5277" s="236">
        <v>20</v>
      </c>
      <c r="E5277" s="236" t="s">
        <v>10805</v>
      </c>
    </row>
    <row r="5278" spans="1:5" x14ac:dyDescent="0.25">
      <c r="A5278" s="236" t="s">
        <v>11450</v>
      </c>
      <c r="B5278" s="236">
        <v>31508</v>
      </c>
      <c r="C5278" s="236" t="s">
        <v>10805</v>
      </c>
      <c r="D5278" s="236">
        <v>20</v>
      </c>
      <c r="E5278" s="236" t="s">
        <v>10805</v>
      </c>
    </row>
    <row r="5279" spans="1:5" x14ac:dyDescent="0.25">
      <c r="A5279" s="236" t="s">
        <v>11451</v>
      </c>
      <c r="B5279" s="236">
        <v>31528</v>
      </c>
      <c r="C5279" s="236" t="s">
        <v>10805</v>
      </c>
      <c r="D5279" s="236">
        <v>20</v>
      </c>
      <c r="E5279" s="236" t="s">
        <v>10805</v>
      </c>
    </row>
    <row r="5280" spans="1:5" x14ac:dyDescent="0.25">
      <c r="A5280" s="236" t="s">
        <v>11452</v>
      </c>
      <c r="B5280" s="236">
        <v>31484</v>
      </c>
      <c r="C5280" s="236" t="s">
        <v>10805</v>
      </c>
      <c r="D5280" s="236">
        <v>20</v>
      </c>
      <c r="E5280" s="236" t="s">
        <v>10805</v>
      </c>
    </row>
    <row r="5281" spans="1:5" x14ac:dyDescent="0.25">
      <c r="A5281" s="236" t="s">
        <v>11453</v>
      </c>
      <c r="B5281" s="236">
        <v>31560</v>
      </c>
      <c r="C5281" s="236" t="s">
        <v>10805</v>
      </c>
      <c r="D5281" s="236">
        <v>20</v>
      </c>
      <c r="E5281" s="236" t="s">
        <v>10805</v>
      </c>
    </row>
    <row r="5282" spans="1:5" x14ac:dyDescent="0.25">
      <c r="A5282" s="236" t="s">
        <v>11454</v>
      </c>
      <c r="B5282" s="236">
        <v>31574</v>
      </c>
      <c r="C5282" s="236" t="s">
        <v>10805</v>
      </c>
      <c r="D5282" s="236">
        <v>20</v>
      </c>
      <c r="E5282" s="236" t="s">
        <v>10805</v>
      </c>
    </row>
    <row r="5283" spans="1:5" x14ac:dyDescent="0.25">
      <c r="A5283" s="236" t="s">
        <v>11455</v>
      </c>
      <c r="B5283" s="236">
        <v>31597</v>
      </c>
      <c r="C5283" s="236" t="s">
        <v>10805</v>
      </c>
      <c r="D5283" s="236">
        <v>20</v>
      </c>
      <c r="E5283" s="236" t="s">
        <v>10805</v>
      </c>
    </row>
    <row r="5284" spans="1:5" x14ac:dyDescent="0.25">
      <c r="A5284" s="236" t="s">
        <v>11456</v>
      </c>
      <c r="B5284" s="236">
        <v>31620</v>
      </c>
      <c r="C5284" s="236" t="s">
        <v>10805</v>
      </c>
      <c r="D5284" s="236">
        <v>20</v>
      </c>
      <c r="E5284" s="236" t="s">
        <v>10805</v>
      </c>
    </row>
    <row r="5285" spans="1:5" x14ac:dyDescent="0.25">
      <c r="A5285" s="236" t="s">
        <v>11457</v>
      </c>
      <c r="B5285" s="236">
        <v>31618</v>
      </c>
      <c r="C5285" s="236" t="s">
        <v>10805</v>
      </c>
      <c r="D5285" s="236">
        <v>20</v>
      </c>
      <c r="E5285" s="236" t="s">
        <v>10805</v>
      </c>
    </row>
    <row r="5286" spans="1:5" x14ac:dyDescent="0.25">
      <c r="A5286" s="236" t="s">
        <v>11458</v>
      </c>
      <c r="B5286" s="236">
        <v>31582</v>
      </c>
      <c r="C5286" s="236" t="s">
        <v>10805</v>
      </c>
      <c r="D5286" s="236">
        <v>20</v>
      </c>
      <c r="E5286" s="236" t="s">
        <v>10805</v>
      </c>
    </row>
    <row r="5287" spans="1:5" x14ac:dyDescent="0.25">
      <c r="A5287" s="236" t="s">
        <v>11459</v>
      </c>
      <c r="B5287" s="236">
        <v>31589</v>
      </c>
      <c r="C5287" s="236" t="s">
        <v>10805</v>
      </c>
      <c r="D5287" s="236">
        <v>20</v>
      </c>
      <c r="E5287" s="236" t="s">
        <v>10805</v>
      </c>
    </row>
    <row r="5288" spans="1:5" x14ac:dyDescent="0.25">
      <c r="A5288" s="236" t="s">
        <v>11460</v>
      </c>
      <c r="B5288" s="236">
        <v>31702</v>
      </c>
      <c r="C5288" s="236" t="s">
        <v>10805</v>
      </c>
      <c r="D5288" s="236">
        <v>20</v>
      </c>
      <c r="E5288" s="236" t="s">
        <v>10805</v>
      </c>
    </row>
    <row r="5289" spans="1:5" x14ac:dyDescent="0.25">
      <c r="A5289" s="236" t="s">
        <v>11461</v>
      </c>
      <c r="B5289" s="236">
        <v>31705</v>
      </c>
      <c r="C5289" s="236" t="s">
        <v>10805</v>
      </c>
      <c r="D5289" s="236">
        <v>20</v>
      </c>
      <c r="E5289" s="236" t="s">
        <v>10805</v>
      </c>
    </row>
    <row r="5290" spans="1:5" x14ac:dyDescent="0.25">
      <c r="A5290" s="236" t="s">
        <v>11462</v>
      </c>
      <c r="B5290" s="236">
        <v>31674</v>
      </c>
      <c r="C5290" s="236" t="s">
        <v>10805</v>
      </c>
      <c r="D5290" s="236">
        <v>20</v>
      </c>
      <c r="E5290" s="236" t="s">
        <v>10805</v>
      </c>
    </row>
    <row r="5291" spans="1:5" x14ac:dyDescent="0.25">
      <c r="A5291" s="236" t="s">
        <v>11463</v>
      </c>
      <c r="B5291" s="236">
        <v>31662</v>
      </c>
      <c r="C5291" s="236" t="s">
        <v>10805</v>
      </c>
      <c r="D5291" s="236">
        <v>20</v>
      </c>
      <c r="E5291" s="236" t="s">
        <v>10805</v>
      </c>
    </row>
    <row r="5292" spans="1:5" x14ac:dyDescent="0.25">
      <c r="A5292" s="236" t="s">
        <v>11464</v>
      </c>
      <c r="B5292" s="236">
        <v>31653</v>
      </c>
      <c r="C5292" s="236" t="s">
        <v>10805</v>
      </c>
      <c r="D5292" s="236">
        <v>20</v>
      </c>
      <c r="E5292" s="236" t="s">
        <v>10805</v>
      </c>
    </row>
    <row r="5293" spans="1:5" x14ac:dyDescent="0.25">
      <c r="A5293" s="236" t="s">
        <v>11465</v>
      </c>
      <c r="B5293" s="236">
        <v>31918</v>
      </c>
      <c r="C5293" s="236" t="s">
        <v>10805</v>
      </c>
      <c r="D5293" s="236">
        <v>20</v>
      </c>
      <c r="E5293" s="236" t="s">
        <v>10805</v>
      </c>
    </row>
    <row r="5294" spans="1:5" x14ac:dyDescent="0.25">
      <c r="A5294" s="236" t="s">
        <v>11466</v>
      </c>
      <c r="B5294" s="236">
        <v>31915</v>
      </c>
      <c r="C5294" s="236" t="s">
        <v>10805</v>
      </c>
      <c r="D5294" s="236">
        <v>20</v>
      </c>
      <c r="E5294" s="236" t="s">
        <v>10805</v>
      </c>
    </row>
    <row r="5295" spans="1:5" x14ac:dyDescent="0.25">
      <c r="A5295" s="236" t="s">
        <v>11467</v>
      </c>
      <c r="B5295" s="236">
        <v>31891</v>
      </c>
      <c r="C5295" s="236" t="s">
        <v>10805</v>
      </c>
      <c r="D5295" s="236">
        <v>20</v>
      </c>
      <c r="E5295" s="236" t="s">
        <v>10805</v>
      </c>
    </row>
    <row r="5296" spans="1:5" x14ac:dyDescent="0.25">
      <c r="A5296" s="236" t="s">
        <v>11468</v>
      </c>
      <c r="B5296" s="236">
        <v>31959</v>
      </c>
      <c r="C5296" s="236" t="s">
        <v>10805</v>
      </c>
      <c r="D5296" s="236">
        <v>20</v>
      </c>
      <c r="E5296" s="236" t="s">
        <v>10805</v>
      </c>
    </row>
    <row r="5297" spans="1:5" x14ac:dyDescent="0.25">
      <c r="A5297" s="236" t="s">
        <v>11469</v>
      </c>
      <c r="B5297" s="236">
        <v>31860</v>
      </c>
      <c r="C5297" s="236" t="s">
        <v>10805</v>
      </c>
      <c r="D5297" s="236">
        <v>20</v>
      </c>
      <c r="E5297" s="236" t="s">
        <v>10805</v>
      </c>
    </row>
    <row r="5298" spans="1:5" x14ac:dyDescent="0.25">
      <c r="A5298" s="236" t="s">
        <v>11470</v>
      </c>
      <c r="B5298" s="236">
        <v>31884</v>
      </c>
      <c r="C5298" s="236" t="s">
        <v>10805</v>
      </c>
      <c r="D5298" s="236">
        <v>20</v>
      </c>
      <c r="E5298" s="236" t="s">
        <v>10805</v>
      </c>
    </row>
    <row r="5299" spans="1:5" x14ac:dyDescent="0.25">
      <c r="A5299" s="236" t="s">
        <v>11471</v>
      </c>
      <c r="B5299" s="236">
        <v>31866</v>
      </c>
      <c r="C5299" s="236" t="s">
        <v>10805</v>
      </c>
      <c r="D5299" s="236">
        <v>20</v>
      </c>
      <c r="E5299" s="236" t="s">
        <v>10805</v>
      </c>
    </row>
    <row r="5300" spans="1:5" x14ac:dyDescent="0.25">
      <c r="A5300" s="236" t="s">
        <v>11472</v>
      </c>
      <c r="B5300" s="236">
        <v>31842</v>
      </c>
      <c r="C5300" s="236" t="s">
        <v>10805</v>
      </c>
      <c r="D5300" s="236">
        <v>20</v>
      </c>
      <c r="E5300" s="236" t="s">
        <v>10805</v>
      </c>
    </row>
    <row r="5301" spans="1:5" x14ac:dyDescent="0.25">
      <c r="A5301" s="236" t="s">
        <v>11473</v>
      </c>
      <c r="B5301" s="236">
        <v>31833</v>
      </c>
      <c r="C5301" s="236" t="s">
        <v>10805</v>
      </c>
      <c r="D5301" s="236">
        <v>20</v>
      </c>
      <c r="E5301" s="236" t="s">
        <v>10805</v>
      </c>
    </row>
    <row r="5302" spans="1:5" x14ac:dyDescent="0.25">
      <c r="A5302" s="236" t="s">
        <v>11474</v>
      </c>
      <c r="B5302" s="236">
        <v>31818</v>
      </c>
      <c r="C5302" s="236" t="s">
        <v>10805</v>
      </c>
      <c r="D5302" s="236">
        <v>20</v>
      </c>
      <c r="E5302" s="236" t="s">
        <v>10805</v>
      </c>
    </row>
    <row r="5303" spans="1:5" x14ac:dyDescent="0.25">
      <c r="A5303" s="236" t="s">
        <v>11475</v>
      </c>
      <c r="B5303" s="236">
        <v>31749</v>
      </c>
      <c r="C5303" s="236" t="s">
        <v>10805</v>
      </c>
      <c r="D5303" s="236">
        <v>20</v>
      </c>
      <c r="E5303" s="236" t="s">
        <v>10805</v>
      </c>
    </row>
    <row r="5304" spans="1:5" x14ac:dyDescent="0.25">
      <c r="A5304" s="236" t="s">
        <v>11476</v>
      </c>
      <c r="B5304" s="236">
        <v>31743</v>
      </c>
      <c r="C5304" s="236" t="s">
        <v>10805</v>
      </c>
      <c r="D5304" s="236">
        <v>20</v>
      </c>
      <c r="E5304" s="236" t="s">
        <v>10805</v>
      </c>
    </row>
    <row r="5305" spans="1:5" x14ac:dyDescent="0.25">
      <c r="A5305" s="236" t="s">
        <v>11477</v>
      </c>
      <c r="B5305" s="236">
        <v>31709</v>
      </c>
      <c r="C5305" s="236" t="s">
        <v>10805</v>
      </c>
      <c r="D5305" s="236">
        <v>20</v>
      </c>
      <c r="E5305" s="236" t="s">
        <v>10805</v>
      </c>
    </row>
    <row r="5306" spans="1:5" x14ac:dyDescent="0.25">
      <c r="A5306" s="236" t="s">
        <v>11478</v>
      </c>
      <c r="B5306" s="236">
        <v>31712</v>
      </c>
      <c r="C5306" s="236" t="s">
        <v>10805</v>
      </c>
      <c r="D5306" s="236">
        <v>20</v>
      </c>
      <c r="E5306" s="236" t="s">
        <v>10805</v>
      </c>
    </row>
    <row r="5307" spans="1:5" x14ac:dyDescent="0.25">
      <c r="A5307" s="236" t="s">
        <v>11479</v>
      </c>
      <c r="B5307" s="236">
        <v>31715</v>
      </c>
      <c r="C5307" s="236" t="s">
        <v>10805</v>
      </c>
      <c r="D5307" s="236">
        <v>20</v>
      </c>
      <c r="E5307" s="236" t="s">
        <v>10805</v>
      </c>
    </row>
    <row r="5308" spans="1:5" x14ac:dyDescent="0.25">
      <c r="A5308" s="236" t="s">
        <v>11480</v>
      </c>
      <c r="B5308" s="236">
        <v>31771</v>
      </c>
      <c r="C5308" s="236" t="s">
        <v>10805</v>
      </c>
      <c r="D5308" s="236">
        <v>20</v>
      </c>
      <c r="E5308" s="236" t="s">
        <v>10805</v>
      </c>
    </row>
    <row r="5309" spans="1:5" x14ac:dyDescent="0.25">
      <c r="A5309" s="236" t="s">
        <v>11481</v>
      </c>
      <c r="B5309" s="236">
        <v>31752</v>
      </c>
      <c r="C5309" s="236" t="s">
        <v>10805</v>
      </c>
      <c r="D5309" s="236">
        <v>20</v>
      </c>
      <c r="E5309" s="236" t="s">
        <v>10805</v>
      </c>
    </row>
    <row r="5310" spans="1:5" x14ac:dyDescent="0.25">
      <c r="A5310" s="236" t="s">
        <v>11482</v>
      </c>
      <c r="B5310" s="236">
        <v>31774</v>
      </c>
      <c r="C5310" s="236" t="s">
        <v>10805</v>
      </c>
      <c r="D5310" s="236">
        <v>20</v>
      </c>
      <c r="E5310" s="236" t="s">
        <v>10805</v>
      </c>
    </row>
    <row r="5311" spans="1:5" x14ac:dyDescent="0.25">
      <c r="A5311" s="236" t="s">
        <v>11483</v>
      </c>
      <c r="B5311" s="236">
        <v>31777</v>
      </c>
      <c r="C5311" s="236" t="s">
        <v>10805</v>
      </c>
      <c r="D5311" s="236">
        <v>20</v>
      </c>
      <c r="E5311" s="236" t="s">
        <v>10805</v>
      </c>
    </row>
    <row r="5312" spans="1:5" x14ac:dyDescent="0.25">
      <c r="A5312" s="236" t="s">
        <v>11484</v>
      </c>
      <c r="B5312" s="236">
        <v>31806</v>
      </c>
      <c r="C5312" s="236" t="s">
        <v>10805</v>
      </c>
      <c r="D5312" s="236">
        <v>20</v>
      </c>
      <c r="E5312" s="236" t="s">
        <v>10805</v>
      </c>
    </row>
    <row r="5313" spans="1:5" x14ac:dyDescent="0.25">
      <c r="A5313" s="236" t="s">
        <v>11485</v>
      </c>
      <c r="B5313" s="236">
        <v>31800</v>
      </c>
      <c r="C5313" s="236" t="s">
        <v>10805</v>
      </c>
      <c r="D5313" s="236">
        <v>20</v>
      </c>
      <c r="E5313" s="236" t="s">
        <v>10805</v>
      </c>
    </row>
    <row r="5314" spans="1:5" x14ac:dyDescent="0.25">
      <c r="A5314" s="236" t="s">
        <v>11486</v>
      </c>
      <c r="B5314" s="236">
        <v>31788</v>
      </c>
      <c r="C5314" s="236" t="s">
        <v>10805</v>
      </c>
      <c r="D5314" s="236">
        <v>20</v>
      </c>
      <c r="E5314" s="236" t="s">
        <v>10805</v>
      </c>
    </row>
    <row r="5315" spans="1:5" x14ac:dyDescent="0.25">
      <c r="A5315" s="236" t="s">
        <v>11487</v>
      </c>
      <c r="B5315" s="236">
        <v>31779</v>
      </c>
      <c r="C5315" s="236" t="s">
        <v>10805</v>
      </c>
      <c r="D5315" s="236">
        <v>20</v>
      </c>
      <c r="E5315" s="236" t="s">
        <v>10805</v>
      </c>
    </row>
    <row r="5316" spans="1:5" x14ac:dyDescent="0.25">
      <c r="A5316" s="236" t="s">
        <v>11488</v>
      </c>
      <c r="B5316" s="236">
        <v>32453</v>
      </c>
      <c r="C5316" s="236" t="s">
        <v>10805</v>
      </c>
      <c r="D5316" s="236">
        <v>20</v>
      </c>
      <c r="E5316" s="236" t="s">
        <v>10805</v>
      </c>
    </row>
    <row r="5317" spans="1:5" x14ac:dyDescent="0.25">
      <c r="A5317" s="236" t="s">
        <v>11489</v>
      </c>
      <c r="B5317" s="236">
        <v>32471</v>
      </c>
      <c r="C5317" s="236" t="s">
        <v>10805</v>
      </c>
      <c r="D5317" s="236">
        <v>20</v>
      </c>
      <c r="E5317" s="236" t="s">
        <v>10805</v>
      </c>
    </row>
    <row r="5318" spans="1:5" x14ac:dyDescent="0.25">
      <c r="A5318" s="236" t="s">
        <v>11490</v>
      </c>
      <c r="B5318" s="236">
        <v>32444</v>
      </c>
      <c r="C5318" s="236" t="s">
        <v>10805</v>
      </c>
      <c r="D5318" s="236">
        <v>20</v>
      </c>
      <c r="E5318" s="236" t="s">
        <v>10805</v>
      </c>
    </row>
    <row r="5319" spans="1:5" x14ac:dyDescent="0.25">
      <c r="A5319" s="236" t="s">
        <v>11491</v>
      </c>
      <c r="B5319" s="236">
        <v>32441</v>
      </c>
      <c r="C5319" s="236" t="s">
        <v>10805</v>
      </c>
      <c r="D5319" s="236">
        <v>20</v>
      </c>
      <c r="E5319" s="236" t="s">
        <v>10805</v>
      </c>
    </row>
    <row r="5320" spans="1:5" x14ac:dyDescent="0.25">
      <c r="A5320" s="236" t="s">
        <v>11492</v>
      </c>
      <c r="B5320" s="236">
        <v>32438</v>
      </c>
      <c r="C5320" s="236" t="s">
        <v>10805</v>
      </c>
      <c r="D5320" s="236">
        <v>20</v>
      </c>
      <c r="E5320" s="236" t="s">
        <v>10805</v>
      </c>
    </row>
    <row r="5321" spans="1:5" x14ac:dyDescent="0.25">
      <c r="A5321" s="236" t="s">
        <v>11493</v>
      </c>
      <c r="B5321" s="236">
        <v>32435</v>
      </c>
      <c r="C5321" s="236" t="s">
        <v>10805</v>
      </c>
      <c r="D5321" s="236">
        <v>20</v>
      </c>
      <c r="E5321" s="236" t="s">
        <v>10805</v>
      </c>
    </row>
    <row r="5322" spans="1:5" x14ac:dyDescent="0.25">
      <c r="A5322" s="236" t="s">
        <v>11494</v>
      </c>
      <c r="B5322" s="236">
        <v>32432</v>
      </c>
      <c r="C5322" s="236" t="s">
        <v>10805</v>
      </c>
      <c r="D5322" s="236">
        <v>20</v>
      </c>
      <c r="E5322" s="236" t="s">
        <v>10805</v>
      </c>
    </row>
    <row r="5323" spans="1:5" x14ac:dyDescent="0.25">
      <c r="A5323" s="236" t="s">
        <v>11495</v>
      </c>
      <c r="B5323" s="236">
        <v>32429</v>
      </c>
      <c r="C5323" s="236" t="s">
        <v>10805</v>
      </c>
      <c r="D5323" s="236">
        <v>20</v>
      </c>
      <c r="E5323" s="236" t="s">
        <v>10805</v>
      </c>
    </row>
    <row r="5324" spans="1:5" x14ac:dyDescent="0.25">
      <c r="A5324" s="236" t="s">
        <v>11496</v>
      </c>
      <c r="B5324" s="236">
        <v>32413</v>
      </c>
      <c r="C5324" s="236" t="s">
        <v>10805</v>
      </c>
      <c r="D5324" s="236">
        <v>20</v>
      </c>
      <c r="E5324" s="236" t="s">
        <v>10805</v>
      </c>
    </row>
    <row r="5325" spans="1:5" x14ac:dyDescent="0.25">
      <c r="A5325" s="236" t="s">
        <v>11497</v>
      </c>
      <c r="B5325" s="236">
        <v>32416</v>
      </c>
      <c r="C5325" s="236" t="s">
        <v>10805</v>
      </c>
      <c r="D5325" s="236">
        <v>20</v>
      </c>
      <c r="E5325" s="236" t="s">
        <v>10805</v>
      </c>
    </row>
    <row r="5326" spans="1:5" x14ac:dyDescent="0.25">
      <c r="A5326" s="236" t="s">
        <v>11498</v>
      </c>
      <c r="B5326" s="236">
        <v>32386</v>
      </c>
      <c r="C5326" s="236" t="s">
        <v>10805</v>
      </c>
      <c r="D5326" s="236">
        <v>20</v>
      </c>
      <c r="E5326" s="236" t="s">
        <v>10805</v>
      </c>
    </row>
    <row r="5327" spans="1:5" x14ac:dyDescent="0.25">
      <c r="A5327" s="236" t="s">
        <v>11499</v>
      </c>
      <c r="B5327" s="236">
        <v>32389</v>
      </c>
      <c r="C5327" s="236" t="s">
        <v>10805</v>
      </c>
      <c r="D5327" s="236">
        <v>20</v>
      </c>
      <c r="E5327" s="236" t="s">
        <v>10805</v>
      </c>
    </row>
    <row r="5328" spans="1:5" x14ac:dyDescent="0.25">
      <c r="A5328" s="236" t="s">
        <v>11500</v>
      </c>
      <c r="B5328" s="236">
        <v>32382</v>
      </c>
      <c r="C5328" s="236" t="s">
        <v>10805</v>
      </c>
      <c r="D5328" s="236">
        <v>20</v>
      </c>
      <c r="E5328" s="236" t="s">
        <v>10805</v>
      </c>
    </row>
    <row r="5329" spans="1:5" x14ac:dyDescent="0.25">
      <c r="A5329" s="236" t="s">
        <v>11501</v>
      </c>
      <c r="B5329" s="236">
        <v>32384</v>
      </c>
      <c r="C5329" s="236" t="s">
        <v>10805</v>
      </c>
      <c r="D5329" s="236">
        <v>20</v>
      </c>
      <c r="E5329" s="236" t="s">
        <v>10805</v>
      </c>
    </row>
    <row r="5330" spans="1:5" x14ac:dyDescent="0.25">
      <c r="A5330" s="236" t="s">
        <v>11502</v>
      </c>
      <c r="B5330" s="236">
        <v>32405</v>
      </c>
      <c r="C5330" s="236" t="s">
        <v>10805</v>
      </c>
      <c r="D5330" s="236">
        <v>20</v>
      </c>
      <c r="E5330" s="236" t="s">
        <v>10805</v>
      </c>
    </row>
    <row r="5331" spans="1:5" x14ac:dyDescent="0.25">
      <c r="A5331" s="236" t="s">
        <v>11503</v>
      </c>
      <c r="B5331" s="236">
        <v>32401</v>
      </c>
      <c r="C5331" s="236" t="s">
        <v>10805</v>
      </c>
      <c r="D5331" s="236">
        <v>20</v>
      </c>
      <c r="E5331" s="236" t="s">
        <v>10805</v>
      </c>
    </row>
    <row r="5332" spans="1:5" x14ac:dyDescent="0.25">
      <c r="A5332" s="236" t="s">
        <v>11504</v>
      </c>
      <c r="B5332" s="236">
        <v>32364</v>
      </c>
      <c r="C5332" s="236" t="s">
        <v>10805</v>
      </c>
      <c r="D5332" s="236">
        <v>20</v>
      </c>
      <c r="E5332" s="236" t="s">
        <v>10805</v>
      </c>
    </row>
    <row r="5333" spans="1:5" x14ac:dyDescent="0.25">
      <c r="A5333" s="236" t="s">
        <v>11505</v>
      </c>
      <c r="B5333" s="236">
        <v>32367</v>
      </c>
      <c r="C5333" s="236" t="s">
        <v>10805</v>
      </c>
      <c r="D5333" s="236">
        <v>20</v>
      </c>
      <c r="E5333" s="236" t="s">
        <v>10805</v>
      </c>
    </row>
    <row r="5334" spans="1:5" x14ac:dyDescent="0.25">
      <c r="A5334" s="236" t="s">
        <v>11506</v>
      </c>
      <c r="B5334" s="236">
        <v>32357</v>
      </c>
      <c r="C5334" s="236" t="s">
        <v>10805</v>
      </c>
      <c r="D5334" s="236">
        <v>20</v>
      </c>
      <c r="E5334" s="236" t="s">
        <v>10805</v>
      </c>
    </row>
    <row r="5335" spans="1:5" x14ac:dyDescent="0.25">
      <c r="A5335" s="236" t="s">
        <v>11507</v>
      </c>
      <c r="B5335" s="236">
        <v>32360</v>
      </c>
      <c r="C5335" s="236" t="s">
        <v>10805</v>
      </c>
      <c r="D5335" s="236">
        <v>20</v>
      </c>
      <c r="E5335" s="236" t="s">
        <v>10805</v>
      </c>
    </row>
    <row r="5336" spans="1:5" x14ac:dyDescent="0.25">
      <c r="A5336" s="236" t="s">
        <v>11508</v>
      </c>
      <c r="B5336" s="236">
        <v>32373</v>
      </c>
      <c r="C5336" s="236" t="s">
        <v>10805</v>
      </c>
      <c r="D5336" s="236">
        <v>20</v>
      </c>
      <c r="E5336" s="236" t="s">
        <v>10805</v>
      </c>
    </row>
    <row r="5337" spans="1:5" x14ac:dyDescent="0.25">
      <c r="A5337" s="236" t="s">
        <v>11509</v>
      </c>
      <c r="B5337" s="236">
        <v>32370</v>
      </c>
      <c r="C5337" s="236" t="s">
        <v>10805</v>
      </c>
      <c r="D5337" s="236">
        <v>20</v>
      </c>
      <c r="E5337" s="236" t="s">
        <v>10805</v>
      </c>
    </row>
    <row r="5338" spans="1:5" x14ac:dyDescent="0.25">
      <c r="A5338" s="236" t="s">
        <v>11510</v>
      </c>
      <c r="B5338" s="236">
        <v>32376</v>
      </c>
      <c r="C5338" s="236" t="s">
        <v>10805</v>
      </c>
      <c r="D5338" s="236">
        <v>20</v>
      </c>
      <c r="E5338" s="236" t="s">
        <v>10805</v>
      </c>
    </row>
    <row r="5339" spans="1:5" x14ac:dyDescent="0.25">
      <c r="A5339" s="236" t="s">
        <v>11511</v>
      </c>
      <c r="B5339" s="236">
        <v>32379</v>
      </c>
      <c r="C5339" s="236" t="s">
        <v>10805</v>
      </c>
      <c r="D5339" s="236">
        <v>20</v>
      </c>
      <c r="E5339" s="236" t="s">
        <v>10805</v>
      </c>
    </row>
    <row r="5340" spans="1:5" x14ac:dyDescent="0.25">
      <c r="A5340" s="236" t="s">
        <v>11512</v>
      </c>
      <c r="B5340" s="236">
        <v>32304</v>
      </c>
      <c r="C5340" s="236" t="s">
        <v>10805</v>
      </c>
      <c r="D5340" s="236">
        <v>20</v>
      </c>
      <c r="E5340" s="236" t="s">
        <v>10805</v>
      </c>
    </row>
    <row r="5341" spans="1:5" x14ac:dyDescent="0.25">
      <c r="A5341" s="236" t="s">
        <v>11513</v>
      </c>
      <c r="B5341" s="236">
        <v>32307</v>
      </c>
      <c r="C5341" s="236" t="s">
        <v>10805</v>
      </c>
      <c r="D5341" s="236">
        <v>20</v>
      </c>
      <c r="E5341" s="236" t="s">
        <v>10805</v>
      </c>
    </row>
    <row r="5342" spans="1:5" x14ac:dyDescent="0.25">
      <c r="A5342" s="236" t="s">
        <v>11514</v>
      </c>
      <c r="B5342" s="236">
        <v>32321</v>
      </c>
      <c r="C5342" s="236" t="s">
        <v>10805</v>
      </c>
      <c r="D5342" s="236">
        <v>20</v>
      </c>
      <c r="E5342" s="236" t="s">
        <v>10805</v>
      </c>
    </row>
    <row r="5343" spans="1:5" x14ac:dyDescent="0.25">
      <c r="A5343" s="236" t="s">
        <v>11515</v>
      </c>
      <c r="B5343" s="236">
        <v>32318</v>
      </c>
      <c r="C5343" s="236" t="s">
        <v>10805</v>
      </c>
      <c r="D5343" s="236">
        <v>20</v>
      </c>
      <c r="E5343" s="236" t="s">
        <v>10805</v>
      </c>
    </row>
    <row r="5344" spans="1:5" x14ac:dyDescent="0.25">
      <c r="A5344" s="236" t="s">
        <v>11516</v>
      </c>
      <c r="B5344" s="236">
        <v>32289</v>
      </c>
      <c r="C5344" s="236" t="s">
        <v>10805</v>
      </c>
      <c r="D5344" s="236">
        <v>20</v>
      </c>
      <c r="E5344" s="236" t="s">
        <v>10805</v>
      </c>
    </row>
    <row r="5345" spans="1:5" x14ac:dyDescent="0.25">
      <c r="A5345" s="236" t="s">
        <v>11517</v>
      </c>
      <c r="B5345" s="236">
        <v>32340</v>
      </c>
      <c r="C5345" s="236" t="s">
        <v>10805</v>
      </c>
      <c r="D5345" s="236">
        <v>20</v>
      </c>
      <c r="E5345" s="236" t="s">
        <v>10805</v>
      </c>
    </row>
    <row r="5346" spans="1:5" x14ac:dyDescent="0.25">
      <c r="A5346" s="236" t="s">
        <v>11518</v>
      </c>
      <c r="B5346" s="236">
        <v>32334</v>
      </c>
      <c r="C5346" s="236" t="s">
        <v>10805</v>
      </c>
      <c r="D5346" s="236">
        <v>20</v>
      </c>
      <c r="E5346" s="236" t="s">
        <v>10805</v>
      </c>
    </row>
    <row r="5347" spans="1:5" x14ac:dyDescent="0.25">
      <c r="A5347" s="236" t="s">
        <v>11519</v>
      </c>
      <c r="B5347" s="236">
        <v>32323</v>
      </c>
      <c r="C5347" s="236" t="s">
        <v>10805</v>
      </c>
      <c r="D5347" s="236">
        <v>20</v>
      </c>
      <c r="E5347" s="236" t="s">
        <v>10805</v>
      </c>
    </row>
    <row r="5348" spans="1:5" x14ac:dyDescent="0.25">
      <c r="A5348" s="236" t="s">
        <v>11520</v>
      </c>
      <c r="B5348" s="236">
        <v>32346</v>
      </c>
      <c r="C5348" s="236" t="s">
        <v>10805</v>
      </c>
      <c r="D5348" s="236">
        <v>20</v>
      </c>
      <c r="E5348" s="236" t="s">
        <v>10805</v>
      </c>
    </row>
    <row r="5349" spans="1:5" x14ac:dyDescent="0.25">
      <c r="A5349" s="236" t="s">
        <v>11521</v>
      </c>
      <c r="B5349" s="236">
        <v>32343</v>
      </c>
      <c r="C5349" s="236" t="s">
        <v>10805</v>
      </c>
      <c r="D5349" s="236">
        <v>20</v>
      </c>
      <c r="E5349" s="236" t="s">
        <v>10805</v>
      </c>
    </row>
    <row r="5350" spans="1:5" x14ac:dyDescent="0.25">
      <c r="A5350" s="236" t="s">
        <v>11522</v>
      </c>
      <c r="B5350" s="236">
        <v>32349</v>
      </c>
      <c r="C5350" s="236" t="s">
        <v>10805</v>
      </c>
      <c r="D5350" s="236">
        <v>20</v>
      </c>
      <c r="E5350" s="236" t="s">
        <v>10805</v>
      </c>
    </row>
    <row r="5351" spans="1:5" x14ac:dyDescent="0.25">
      <c r="A5351" s="236" t="s">
        <v>11523</v>
      </c>
      <c r="B5351" s="236">
        <v>32354</v>
      </c>
      <c r="C5351" s="236" t="s">
        <v>10805</v>
      </c>
      <c r="D5351" s="236">
        <v>20</v>
      </c>
      <c r="E5351" s="236" t="s">
        <v>10805</v>
      </c>
    </row>
    <row r="5352" spans="1:5" x14ac:dyDescent="0.25">
      <c r="A5352" s="236" t="s">
        <v>11524</v>
      </c>
      <c r="B5352" s="236">
        <v>31966</v>
      </c>
      <c r="C5352" s="236" t="s">
        <v>10805</v>
      </c>
      <c r="D5352" s="236">
        <v>20</v>
      </c>
      <c r="E5352" s="236" t="s">
        <v>10805</v>
      </c>
    </row>
    <row r="5353" spans="1:5" x14ac:dyDescent="0.25">
      <c r="A5353" s="236" t="s">
        <v>11525</v>
      </c>
      <c r="B5353" s="236">
        <v>31968</v>
      </c>
      <c r="C5353" s="236" t="s">
        <v>10805</v>
      </c>
      <c r="D5353" s="236">
        <v>20</v>
      </c>
      <c r="E5353" s="236" t="s">
        <v>10805</v>
      </c>
    </row>
    <row r="5354" spans="1:5" x14ac:dyDescent="0.25">
      <c r="A5354" s="236" t="s">
        <v>11526</v>
      </c>
      <c r="B5354" s="236">
        <v>31949</v>
      </c>
      <c r="C5354" s="236" t="s">
        <v>10805</v>
      </c>
      <c r="D5354" s="236">
        <v>20</v>
      </c>
      <c r="E5354" s="236" t="s">
        <v>10805</v>
      </c>
    </row>
    <row r="5355" spans="1:5" x14ac:dyDescent="0.25">
      <c r="A5355" s="236" t="s">
        <v>11527</v>
      </c>
      <c r="B5355" s="236">
        <v>31971</v>
      </c>
      <c r="C5355" s="236" t="s">
        <v>10805</v>
      </c>
      <c r="D5355" s="236">
        <v>20</v>
      </c>
      <c r="E5355" s="236" t="s">
        <v>10805</v>
      </c>
    </row>
    <row r="5356" spans="1:5" x14ac:dyDescent="0.25">
      <c r="A5356" s="236" t="s">
        <v>11528</v>
      </c>
      <c r="B5356" s="236">
        <v>31984</v>
      </c>
      <c r="C5356" s="236" t="s">
        <v>10805</v>
      </c>
      <c r="D5356" s="236">
        <v>20</v>
      </c>
      <c r="E5356" s="236" t="s">
        <v>10805</v>
      </c>
    </row>
    <row r="5357" spans="1:5" x14ac:dyDescent="0.25">
      <c r="A5357" s="236" t="s">
        <v>11529</v>
      </c>
      <c r="B5357" s="236">
        <v>31974</v>
      </c>
      <c r="C5357" s="236" t="s">
        <v>10805</v>
      </c>
      <c r="D5357" s="236">
        <v>20</v>
      </c>
      <c r="E5357" s="236" t="s">
        <v>10805</v>
      </c>
    </row>
    <row r="5358" spans="1:5" x14ac:dyDescent="0.25">
      <c r="A5358" s="236" t="s">
        <v>11530</v>
      </c>
      <c r="B5358" s="236">
        <v>31987</v>
      </c>
      <c r="C5358" s="236" t="s">
        <v>10805</v>
      </c>
      <c r="D5358" s="236">
        <v>20</v>
      </c>
      <c r="E5358" s="236" t="s">
        <v>10805</v>
      </c>
    </row>
    <row r="5359" spans="1:5" x14ac:dyDescent="0.25">
      <c r="A5359" s="236" t="s">
        <v>11531</v>
      </c>
      <c r="B5359" s="236">
        <v>31990</v>
      </c>
      <c r="C5359" s="236" t="s">
        <v>10805</v>
      </c>
      <c r="D5359" s="236">
        <v>20</v>
      </c>
      <c r="E5359" s="236" t="s">
        <v>10805</v>
      </c>
    </row>
    <row r="5360" spans="1:5" x14ac:dyDescent="0.25">
      <c r="A5360" s="236" t="s">
        <v>11532</v>
      </c>
      <c r="B5360" s="236">
        <v>32014</v>
      </c>
      <c r="C5360" s="236" t="s">
        <v>10805</v>
      </c>
      <c r="D5360" s="236">
        <v>20</v>
      </c>
      <c r="E5360" s="236" t="s">
        <v>10805</v>
      </c>
    </row>
    <row r="5361" spans="1:5" x14ac:dyDescent="0.25">
      <c r="A5361" s="236" t="s">
        <v>11533</v>
      </c>
      <c r="B5361" s="236">
        <v>32008</v>
      </c>
      <c r="C5361" s="236" t="s">
        <v>10805</v>
      </c>
      <c r="D5361" s="236">
        <v>20</v>
      </c>
      <c r="E5361" s="236" t="s">
        <v>10805</v>
      </c>
    </row>
    <row r="5362" spans="1:5" x14ac:dyDescent="0.25">
      <c r="A5362" s="236" t="s">
        <v>11534</v>
      </c>
      <c r="B5362" s="236">
        <v>31996</v>
      </c>
      <c r="C5362" s="236" t="s">
        <v>10805</v>
      </c>
      <c r="D5362" s="236">
        <v>20</v>
      </c>
      <c r="E5362" s="236" t="s">
        <v>10805</v>
      </c>
    </row>
    <row r="5363" spans="1:5" x14ac:dyDescent="0.25">
      <c r="A5363" s="236" t="s">
        <v>11535</v>
      </c>
      <c r="B5363" s="236">
        <v>32023</v>
      </c>
      <c r="C5363" s="236" t="s">
        <v>10805</v>
      </c>
      <c r="D5363" s="236">
        <v>20</v>
      </c>
      <c r="E5363" s="236" t="s">
        <v>10805</v>
      </c>
    </row>
    <row r="5364" spans="1:5" x14ac:dyDescent="0.25">
      <c r="A5364" s="236" t="s">
        <v>11536</v>
      </c>
      <c r="B5364" s="236">
        <v>30529</v>
      </c>
      <c r="C5364" s="236" t="s">
        <v>10805</v>
      </c>
      <c r="D5364" s="236">
        <v>20</v>
      </c>
      <c r="E5364" s="236" t="s">
        <v>10805</v>
      </c>
    </row>
    <row r="5365" spans="1:5" x14ac:dyDescent="0.25">
      <c r="A5365" s="236" t="s">
        <v>11537</v>
      </c>
      <c r="B5365" s="236">
        <v>30526</v>
      </c>
      <c r="C5365" s="236" t="s">
        <v>10805</v>
      </c>
      <c r="D5365" s="236">
        <v>20</v>
      </c>
      <c r="E5365" s="236" t="s">
        <v>10805</v>
      </c>
    </row>
    <row r="5366" spans="1:5" x14ac:dyDescent="0.25">
      <c r="A5366" s="236" t="s">
        <v>11538</v>
      </c>
      <c r="B5366" s="236">
        <v>30548</v>
      </c>
      <c r="C5366" s="236" t="s">
        <v>10805</v>
      </c>
      <c r="D5366" s="236">
        <v>20</v>
      </c>
      <c r="E5366" s="236" t="s">
        <v>10805</v>
      </c>
    </row>
    <row r="5367" spans="1:5" x14ac:dyDescent="0.25">
      <c r="A5367" s="236" t="s">
        <v>11539</v>
      </c>
      <c r="B5367" s="236">
        <v>30524</v>
      </c>
      <c r="C5367" s="236" t="s">
        <v>10805</v>
      </c>
      <c r="D5367" s="236">
        <v>20</v>
      </c>
      <c r="E5367" s="236" t="s">
        <v>10805</v>
      </c>
    </row>
    <row r="5368" spans="1:5" x14ac:dyDescent="0.25">
      <c r="A5368" s="236" t="s">
        <v>11540</v>
      </c>
      <c r="B5368" s="236">
        <v>30520</v>
      </c>
      <c r="C5368" s="236" t="s">
        <v>10805</v>
      </c>
      <c r="D5368" s="236">
        <v>20</v>
      </c>
      <c r="E5368" s="236" t="s">
        <v>10805</v>
      </c>
    </row>
    <row r="5369" spans="1:5" x14ac:dyDescent="0.25">
      <c r="A5369" s="236" t="s">
        <v>11541</v>
      </c>
      <c r="B5369" s="236">
        <v>30586</v>
      </c>
      <c r="C5369" s="236" t="s">
        <v>10805</v>
      </c>
      <c r="D5369" s="236">
        <v>20</v>
      </c>
      <c r="E5369" s="236" t="s">
        <v>10805</v>
      </c>
    </row>
    <row r="5370" spans="1:5" x14ac:dyDescent="0.25">
      <c r="A5370" s="236" t="s">
        <v>11542</v>
      </c>
      <c r="B5370" s="236">
        <v>30595</v>
      </c>
      <c r="C5370" s="236" t="s">
        <v>10805</v>
      </c>
      <c r="D5370" s="236">
        <v>20</v>
      </c>
      <c r="E5370" s="236" t="s">
        <v>10805</v>
      </c>
    </row>
    <row r="5371" spans="1:5" x14ac:dyDescent="0.25">
      <c r="A5371" s="236" t="s">
        <v>11543</v>
      </c>
      <c r="B5371" s="236">
        <v>30589</v>
      </c>
      <c r="C5371" s="236" t="s">
        <v>10805</v>
      </c>
      <c r="D5371" s="236">
        <v>20</v>
      </c>
      <c r="E5371" s="236" t="s">
        <v>10805</v>
      </c>
    </row>
    <row r="5372" spans="1:5" x14ac:dyDescent="0.25">
      <c r="A5372" s="236" t="s">
        <v>11544</v>
      </c>
      <c r="B5372" s="236">
        <v>30574</v>
      </c>
      <c r="C5372" s="236" t="s">
        <v>10805</v>
      </c>
      <c r="D5372" s="236">
        <v>20</v>
      </c>
      <c r="E5372" s="236" t="s">
        <v>10805</v>
      </c>
    </row>
    <row r="5373" spans="1:5" x14ac:dyDescent="0.25">
      <c r="A5373" s="236" t="s">
        <v>11545</v>
      </c>
      <c r="B5373" s="236">
        <v>30580</v>
      </c>
      <c r="C5373" s="236" t="s">
        <v>10805</v>
      </c>
      <c r="D5373" s="236">
        <v>20</v>
      </c>
      <c r="E5373" s="236" t="s">
        <v>10805</v>
      </c>
    </row>
    <row r="5374" spans="1:5" x14ac:dyDescent="0.25">
      <c r="A5374" s="236" t="s">
        <v>11546</v>
      </c>
      <c r="B5374" s="236">
        <v>30577</v>
      </c>
      <c r="C5374" s="236" t="s">
        <v>10805</v>
      </c>
      <c r="D5374" s="236">
        <v>20</v>
      </c>
      <c r="E5374" s="236" t="s">
        <v>10805</v>
      </c>
    </row>
    <row r="5375" spans="1:5" x14ac:dyDescent="0.25">
      <c r="A5375" s="236" t="s">
        <v>11547</v>
      </c>
      <c r="B5375" s="236">
        <v>30496</v>
      </c>
      <c r="C5375" s="236" t="s">
        <v>10805</v>
      </c>
      <c r="D5375" s="236">
        <v>20</v>
      </c>
      <c r="E5375" s="236" t="s">
        <v>10805</v>
      </c>
    </row>
    <row r="5376" spans="1:5" x14ac:dyDescent="0.25">
      <c r="A5376" s="236" t="s">
        <v>11548</v>
      </c>
      <c r="B5376" s="236">
        <v>30498</v>
      </c>
      <c r="C5376" s="236" t="s">
        <v>10805</v>
      </c>
      <c r="D5376" s="236">
        <v>20</v>
      </c>
      <c r="E5376" s="236" t="s">
        <v>10805</v>
      </c>
    </row>
    <row r="5377" spans="1:5" x14ac:dyDescent="0.25">
      <c r="A5377" s="236" t="s">
        <v>11549</v>
      </c>
      <c r="B5377" s="236">
        <v>30499</v>
      </c>
      <c r="C5377" s="236" t="s">
        <v>10805</v>
      </c>
      <c r="D5377" s="236">
        <v>20</v>
      </c>
      <c r="E5377" s="236" t="s">
        <v>10805</v>
      </c>
    </row>
    <row r="5378" spans="1:5" x14ac:dyDescent="0.25">
      <c r="A5378" s="236" t="s">
        <v>11550</v>
      </c>
      <c r="B5378" s="236">
        <v>30500</v>
      </c>
      <c r="C5378" s="236" t="s">
        <v>10805</v>
      </c>
      <c r="D5378" s="236">
        <v>20</v>
      </c>
      <c r="E5378" s="236" t="s">
        <v>10805</v>
      </c>
    </row>
    <row r="5379" spans="1:5" x14ac:dyDescent="0.25">
      <c r="A5379" s="236" t="s">
        <v>11551</v>
      </c>
      <c r="B5379" s="236">
        <v>30501</v>
      </c>
      <c r="C5379" s="236" t="s">
        <v>10805</v>
      </c>
      <c r="D5379" s="236">
        <v>20</v>
      </c>
      <c r="E5379" s="236" t="s">
        <v>10805</v>
      </c>
    </row>
    <row r="5380" spans="1:5" x14ac:dyDescent="0.25">
      <c r="A5380" s="236" t="s">
        <v>11552</v>
      </c>
      <c r="B5380" s="236">
        <v>30502</v>
      </c>
      <c r="C5380" s="236" t="s">
        <v>10805</v>
      </c>
      <c r="D5380" s="236">
        <v>20</v>
      </c>
      <c r="E5380" s="236" t="s">
        <v>10805</v>
      </c>
    </row>
    <row r="5381" spans="1:5" x14ac:dyDescent="0.25">
      <c r="A5381" s="236" t="s">
        <v>11553</v>
      </c>
      <c r="B5381" s="236">
        <v>30503</v>
      </c>
      <c r="C5381" s="236" t="s">
        <v>10805</v>
      </c>
      <c r="D5381" s="236">
        <v>20</v>
      </c>
      <c r="E5381" s="236" t="s">
        <v>10805</v>
      </c>
    </row>
    <row r="5382" spans="1:5" x14ac:dyDescent="0.25">
      <c r="A5382" s="236" t="s">
        <v>11554</v>
      </c>
      <c r="B5382" s="236">
        <v>30448</v>
      </c>
      <c r="C5382" s="236" t="s">
        <v>10805</v>
      </c>
      <c r="D5382" s="236">
        <v>20</v>
      </c>
      <c r="E5382" s="236" t="s">
        <v>10805</v>
      </c>
    </row>
    <row r="5383" spans="1:5" x14ac:dyDescent="0.25">
      <c r="A5383" s="236" t="s">
        <v>11555</v>
      </c>
      <c r="B5383" s="236">
        <v>30445</v>
      </c>
      <c r="C5383" s="236" t="s">
        <v>10805</v>
      </c>
      <c r="D5383" s="236">
        <v>20</v>
      </c>
      <c r="E5383" s="236" t="s">
        <v>10805</v>
      </c>
    </row>
    <row r="5384" spans="1:5" x14ac:dyDescent="0.25">
      <c r="A5384" s="236" t="s">
        <v>11556</v>
      </c>
      <c r="B5384" s="236">
        <v>30439</v>
      </c>
      <c r="C5384" s="236" t="s">
        <v>10805</v>
      </c>
      <c r="D5384" s="236">
        <v>20</v>
      </c>
      <c r="E5384" s="236" t="s">
        <v>10805</v>
      </c>
    </row>
    <row r="5385" spans="1:5" x14ac:dyDescent="0.25">
      <c r="A5385" s="236" t="s">
        <v>11557</v>
      </c>
      <c r="B5385" s="236">
        <v>30442</v>
      </c>
      <c r="C5385" s="236" t="s">
        <v>10805</v>
      </c>
      <c r="D5385" s="236">
        <v>20</v>
      </c>
      <c r="E5385" s="236" t="s">
        <v>10805</v>
      </c>
    </row>
    <row r="5386" spans="1:5" x14ac:dyDescent="0.25">
      <c r="A5386" s="236" t="s">
        <v>11558</v>
      </c>
      <c r="B5386" s="236">
        <v>30433</v>
      </c>
      <c r="C5386" s="236" t="s">
        <v>10805</v>
      </c>
      <c r="D5386" s="236">
        <v>20</v>
      </c>
      <c r="E5386" s="236" t="s">
        <v>10805</v>
      </c>
    </row>
    <row r="5387" spans="1:5" x14ac:dyDescent="0.25">
      <c r="A5387" s="236" t="s">
        <v>11559</v>
      </c>
      <c r="B5387" s="236">
        <v>30436</v>
      </c>
      <c r="C5387" s="236" t="s">
        <v>10805</v>
      </c>
      <c r="D5387" s="236">
        <v>20</v>
      </c>
      <c r="E5387" s="236" t="s">
        <v>10805</v>
      </c>
    </row>
    <row r="5388" spans="1:5" x14ac:dyDescent="0.25">
      <c r="A5388" s="236" t="s">
        <v>11560</v>
      </c>
      <c r="B5388" s="236">
        <v>30655</v>
      </c>
      <c r="C5388" s="236" t="s">
        <v>10805</v>
      </c>
      <c r="D5388" s="236">
        <v>20</v>
      </c>
      <c r="E5388" s="236" t="s">
        <v>10805</v>
      </c>
    </row>
    <row r="5389" spans="1:5" x14ac:dyDescent="0.25">
      <c r="A5389" s="236" t="s">
        <v>11561</v>
      </c>
      <c r="B5389" s="236">
        <v>30652</v>
      </c>
      <c r="C5389" s="236" t="s">
        <v>10805</v>
      </c>
      <c r="D5389" s="236">
        <v>20</v>
      </c>
      <c r="E5389" s="236" t="s">
        <v>10805</v>
      </c>
    </row>
    <row r="5390" spans="1:5" x14ac:dyDescent="0.25">
      <c r="A5390" s="236" t="s">
        <v>11562</v>
      </c>
      <c r="B5390" s="236">
        <v>30649</v>
      </c>
      <c r="C5390" s="236" t="s">
        <v>10805</v>
      </c>
      <c r="D5390" s="236">
        <v>20</v>
      </c>
      <c r="E5390" s="236" t="s">
        <v>10805</v>
      </c>
    </row>
    <row r="5391" spans="1:5" x14ac:dyDescent="0.25">
      <c r="A5391" s="236" t="s">
        <v>11563</v>
      </c>
      <c r="B5391" s="236">
        <v>30637</v>
      </c>
      <c r="C5391" s="236" t="s">
        <v>10805</v>
      </c>
      <c r="D5391" s="236">
        <v>20</v>
      </c>
      <c r="E5391" s="236" t="s">
        <v>10805</v>
      </c>
    </row>
    <row r="5392" spans="1:5" x14ac:dyDescent="0.25">
      <c r="A5392" s="236" t="s">
        <v>11564</v>
      </c>
      <c r="B5392" s="236">
        <v>30598</v>
      </c>
      <c r="C5392" s="236" t="s">
        <v>10805</v>
      </c>
      <c r="D5392" s="236">
        <v>20</v>
      </c>
      <c r="E5392" s="236" t="s">
        <v>10805</v>
      </c>
    </row>
    <row r="5393" spans="1:5" x14ac:dyDescent="0.25">
      <c r="A5393" s="236" t="s">
        <v>11565</v>
      </c>
      <c r="B5393" s="236">
        <v>30628</v>
      </c>
      <c r="C5393" s="236" t="s">
        <v>10805</v>
      </c>
      <c r="D5393" s="236">
        <v>20</v>
      </c>
      <c r="E5393" s="236" t="s">
        <v>10805</v>
      </c>
    </row>
    <row r="5394" spans="1:5" x14ac:dyDescent="0.25">
      <c r="A5394" s="236" t="s">
        <v>11566</v>
      </c>
      <c r="B5394" s="236">
        <v>30634</v>
      </c>
      <c r="C5394" s="236" t="s">
        <v>10805</v>
      </c>
      <c r="D5394" s="236">
        <v>20</v>
      </c>
      <c r="E5394" s="236" t="s">
        <v>10805</v>
      </c>
    </row>
    <row r="5395" spans="1:5" x14ac:dyDescent="0.25">
      <c r="A5395" s="236" t="s">
        <v>11567</v>
      </c>
      <c r="B5395" s="236">
        <v>30631</v>
      </c>
      <c r="C5395" s="236" t="s">
        <v>10805</v>
      </c>
      <c r="D5395" s="236">
        <v>20</v>
      </c>
      <c r="E5395" s="236" t="s">
        <v>10805</v>
      </c>
    </row>
    <row r="5396" spans="1:5" x14ac:dyDescent="0.25">
      <c r="A5396" s="236" t="s">
        <v>11568</v>
      </c>
      <c r="B5396" s="236">
        <v>30767</v>
      </c>
      <c r="C5396" s="236" t="s">
        <v>10805</v>
      </c>
      <c r="D5396" s="236">
        <v>20</v>
      </c>
      <c r="E5396" s="236" t="s">
        <v>10805</v>
      </c>
    </row>
    <row r="5397" spans="1:5" x14ac:dyDescent="0.25">
      <c r="A5397" s="236" t="s">
        <v>11569</v>
      </c>
      <c r="B5397" s="236">
        <v>30813</v>
      </c>
      <c r="C5397" s="236" t="s">
        <v>10805</v>
      </c>
      <c r="D5397" s="236">
        <v>20</v>
      </c>
      <c r="E5397" s="236" t="s">
        <v>10805</v>
      </c>
    </row>
    <row r="5398" spans="1:5" x14ac:dyDescent="0.25">
      <c r="A5398" s="236" t="s">
        <v>11570</v>
      </c>
      <c r="B5398" s="236">
        <v>30658</v>
      </c>
      <c r="C5398" s="236" t="s">
        <v>10805</v>
      </c>
      <c r="D5398" s="236">
        <v>20</v>
      </c>
      <c r="E5398" s="236" t="s">
        <v>10805</v>
      </c>
    </row>
    <row r="5399" spans="1:5" x14ac:dyDescent="0.25">
      <c r="A5399" s="236" t="s">
        <v>11571</v>
      </c>
      <c r="B5399" s="236">
        <v>30673</v>
      </c>
      <c r="C5399" s="236" t="s">
        <v>10805</v>
      </c>
      <c r="D5399" s="236">
        <v>20</v>
      </c>
      <c r="E5399" s="236" t="s">
        <v>10805</v>
      </c>
    </row>
    <row r="5400" spans="1:5" x14ac:dyDescent="0.25">
      <c r="A5400" s="236" t="s">
        <v>11572</v>
      </c>
      <c r="B5400" s="236">
        <v>30727</v>
      </c>
      <c r="C5400" s="236" t="s">
        <v>10805</v>
      </c>
      <c r="D5400" s="236">
        <v>20</v>
      </c>
      <c r="E5400" s="236" t="s">
        <v>10805</v>
      </c>
    </row>
    <row r="5401" spans="1:5" x14ac:dyDescent="0.25">
      <c r="A5401" s="236" t="s">
        <v>11573</v>
      </c>
      <c r="B5401" s="236">
        <v>30846</v>
      </c>
      <c r="C5401" s="236" t="s">
        <v>10805</v>
      </c>
      <c r="D5401" s="236">
        <v>20</v>
      </c>
      <c r="E5401" s="236" t="s">
        <v>10805</v>
      </c>
    </row>
    <row r="5402" spans="1:5" x14ac:dyDescent="0.25">
      <c r="A5402" s="236" t="s">
        <v>11574</v>
      </c>
      <c r="B5402" s="236">
        <v>30862</v>
      </c>
      <c r="C5402" s="236" t="s">
        <v>10805</v>
      </c>
      <c r="D5402" s="236">
        <v>20</v>
      </c>
      <c r="E5402" s="236" t="s">
        <v>10805</v>
      </c>
    </row>
    <row r="5403" spans="1:5" x14ac:dyDescent="0.25">
      <c r="A5403" s="236" t="s">
        <v>11575</v>
      </c>
      <c r="B5403" s="236">
        <v>30873</v>
      </c>
      <c r="C5403" s="236" t="s">
        <v>10805</v>
      </c>
      <c r="D5403" s="236">
        <v>20</v>
      </c>
      <c r="E5403" s="236" t="s">
        <v>10805</v>
      </c>
    </row>
    <row r="5404" spans="1:5" x14ac:dyDescent="0.25">
      <c r="A5404" s="236" t="s">
        <v>11576</v>
      </c>
      <c r="B5404" s="236">
        <v>30840</v>
      </c>
      <c r="C5404" s="236" t="s">
        <v>10805</v>
      </c>
      <c r="D5404" s="236">
        <v>20</v>
      </c>
      <c r="E5404" s="236" t="s">
        <v>10805</v>
      </c>
    </row>
    <row r="5405" spans="1:5" x14ac:dyDescent="0.25">
      <c r="A5405" s="236" t="s">
        <v>11577</v>
      </c>
      <c r="B5405" s="236">
        <v>30829</v>
      </c>
      <c r="C5405" s="236" t="s">
        <v>10805</v>
      </c>
      <c r="D5405" s="236">
        <v>20</v>
      </c>
      <c r="E5405" s="236" t="s">
        <v>10805</v>
      </c>
    </row>
    <row r="5406" spans="1:5" x14ac:dyDescent="0.25">
      <c r="A5406" s="236" t="s">
        <v>11578</v>
      </c>
      <c r="B5406" s="236">
        <v>30859</v>
      </c>
      <c r="C5406" s="236" t="s">
        <v>10805</v>
      </c>
      <c r="D5406" s="236">
        <v>20</v>
      </c>
      <c r="E5406" s="236" t="s">
        <v>10805</v>
      </c>
    </row>
    <row r="5407" spans="1:5" x14ac:dyDescent="0.25">
      <c r="A5407" s="236" t="s">
        <v>11579</v>
      </c>
      <c r="B5407" s="236">
        <v>30825</v>
      </c>
      <c r="C5407" s="236" t="s">
        <v>10805</v>
      </c>
      <c r="D5407" s="236">
        <v>20</v>
      </c>
      <c r="E5407" s="236" t="s">
        <v>10805</v>
      </c>
    </row>
    <row r="5408" spans="1:5" x14ac:dyDescent="0.25">
      <c r="A5408" s="236" t="s">
        <v>11580</v>
      </c>
      <c r="B5408" s="236">
        <v>30827</v>
      </c>
      <c r="C5408" s="236" t="s">
        <v>10805</v>
      </c>
      <c r="D5408" s="236">
        <v>20</v>
      </c>
      <c r="E5408" s="236" t="s">
        <v>10805</v>
      </c>
    </row>
    <row r="5409" spans="1:5" x14ac:dyDescent="0.25">
      <c r="A5409" s="236" t="s">
        <v>11581</v>
      </c>
      <c r="B5409" s="236">
        <v>30821</v>
      </c>
      <c r="C5409" s="236" t="s">
        <v>10805</v>
      </c>
      <c r="D5409" s="236">
        <v>20</v>
      </c>
      <c r="E5409" s="236" t="s">
        <v>10805</v>
      </c>
    </row>
    <row r="5410" spans="1:5" x14ac:dyDescent="0.25">
      <c r="A5410" s="236" t="s">
        <v>11582</v>
      </c>
      <c r="B5410" s="236">
        <v>30823</v>
      </c>
      <c r="C5410" s="236" t="s">
        <v>10805</v>
      </c>
      <c r="D5410" s="236">
        <v>20</v>
      </c>
      <c r="E5410" s="236" t="s">
        <v>10805</v>
      </c>
    </row>
    <row r="5411" spans="1:5" x14ac:dyDescent="0.25">
      <c r="A5411" s="236" t="s">
        <v>11583</v>
      </c>
      <c r="B5411" s="236">
        <v>30817</v>
      </c>
      <c r="C5411" s="236" t="s">
        <v>10805</v>
      </c>
      <c r="D5411" s="236">
        <v>20</v>
      </c>
      <c r="E5411" s="236" t="s">
        <v>10805</v>
      </c>
    </row>
    <row r="5412" spans="1:5" x14ac:dyDescent="0.25">
      <c r="A5412" s="236" t="s">
        <v>11584</v>
      </c>
      <c r="B5412" s="236">
        <v>30819</v>
      </c>
      <c r="C5412" s="236" t="s">
        <v>10805</v>
      </c>
      <c r="D5412" s="236">
        <v>20</v>
      </c>
      <c r="E5412" s="236" t="s">
        <v>10805</v>
      </c>
    </row>
    <row r="5413" spans="1:5" x14ac:dyDescent="0.25">
      <c r="A5413" s="236" t="s">
        <v>11585</v>
      </c>
      <c r="B5413" s="236">
        <v>30815</v>
      </c>
      <c r="C5413" s="236" t="s">
        <v>10805</v>
      </c>
      <c r="D5413" s="236">
        <v>20</v>
      </c>
      <c r="E5413" s="236" t="s">
        <v>10805</v>
      </c>
    </row>
    <row r="5414" spans="1:5" x14ac:dyDescent="0.25">
      <c r="A5414" s="236" t="s">
        <v>11586</v>
      </c>
      <c r="B5414" s="236">
        <v>31327</v>
      </c>
      <c r="C5414" s="236" t="s">
        <v>10805</v>
      </c>
      <c r="D5414" s="236">
        <v>20</v>
      </c>
      <c r="E5414" s="236" t="s">
        <v>10805</v>
      </c>
    </row>
    <row r="5415" spans="1:5" x14ac:dyDescent="0.25">
      <c r="A5415" s="236" t="s">
        <v>11587</v>
      </c>
      <c r="B5415" s="236">
        <v>31301</v>
      </c>
      <c r="C5415" s="236" t="s">
        <v>10805</v>
      </c>
      <c r="D5415" s="236">
        <v>20</v>
      </c>
      <c r="E5415" s="236" t="s">
        <v>10805</v>
      </c>
    </row>
    <row r="5416" spans="1:5" x14ac:dyDescent="0.25">
      <c r="A5416" s="236" t="s">
        <v>11588</v>
      </c>
      <c r="B5416" s="236">
        <v>31355</v>
      </c>
      <c r="C5416" s="236" t="s">
        <v>10805</v>
      </c>
      <c r="D5416" s="236">
        <v>20</v>
      </c>
      <c r="E5416" s="236" t="s">
        <v>10805</v>
      </c>
    </row>
    <row r="5417" spans="1:5" x14ac:dyDescent="0.25">
      <c r="A5417" s="236" t="s">
        <v>11589</v>
      </c>
      <c r="B5417" s="236">
        <v>31370</v>
      </c>
      <c r="C5417" s="236" t="s">
        <v>10805</v>
      </c>
      <c r="D5417" s="236">
        <v>20</v>
      </c>
      <c r="E5417" s="236" t="s">
        <v>10805</v>
      </c>
    </row>
    <row r="5418" spans="1:5" x14ac:dyDescent="0.25">
      <c r="A5418" s="236" t="s">
        <v>11590</v>
      </c>
      <c r="B5418" s="236">
        <v>31373</v>
      </c>
      <c r="C5418" s="236" t="s">
        <v>10805</v>
      </c>
      <c r="D5418" s="236">
        <v>20</v>
      </c>
      <c r="E5418" s="236" t="s">
        <v>10805</v>
      </c>
    </row>
    <row r="5419" spans="1:5" x14ac:dyDescent="0.25">
      <c r="A5419" s="236" t="s">
        <v>11591</v>
      </c>
      <c r="B5419" s="236">
        <v>31331</v>
      </c>
      <c r="C5419" s="236" t="s">
        <v>10805</v>
      </c>
      <c r="D5419" s="236">
        <v>20</v>
      </c>
      <c r="E5419" s="236" t="s">
        <v>10805</v>
      </c>
    </row>
    <row r="5420" spans="1:5" x14ac:dyDescent="0.25">
      <c r="A5420" s="236" t="s">
        <v>11592</v>
      </c>
      <c r="B5420" s="236">
        <v>31361</v>
      </c>
      <c r="C5420" s="236" t="s">
        <v>10805</v>
      </c>
      <c r="D5420" s="236">
        <v>20</v>
      </c>
      <c r="E5420" s="236" t="s">
        <v>10805</v>
      </c>
    </row>
    <row r="5421" spans="1:5" x14ac:dyDescent="0.25">
      <c r="A5421" s="236" t="s">
        <v>11593</v>
      </c>
      <c r="B5421" s="236">
        <v>31421</v>
      </c>
      <c r="C5421" s="236" t="s">
        <v>10805</v>
      </c>
      <c r="D5421" s="236">
        <v>20</v>
      </c>
      <c r="E5421" s="236" t="s">
        <v>10805</v>
      </c>
    </row>
    <row r="5422" spans="1:5" x14ac:dyDescent="0.25">
      <c r="A5422" s="236" t="s">
        <v>11594</v>
      </c>
      <c r="B5422" s="236">
        <v>31391</v>
      </c>
      <c r="C5422" s="236" t="s">
        <v>10805</v>
      </c>
      <c r="D5422" s="236">
        <v>20</v>
      </c>
      <c r="E5422" s="236" t="s">
        <v>10805</v>
      </c>
    </row>
    <row r="5423" spans="1:5" x14ac:dyDescent="0.25">
      <c r="A5423" s="236" t="s">
        <v>11595</v>
      </c>
      <c r="B5423" s="236">
        <v>31416</v>
      </c>
      <c r="C5423" s="236" t="s">
        <v>10805</v>
      </c>
      <c r="D5423" s="236">
        <v>20</v>
      </c>
      <c r="E5423" s="236" t="s">
        <v>10805</v>
      </c>
    </row>
    <row r="5424" spans="1:5" x14ac:dyDescent="0.25">
      <c r="A5424" s="236" t="s">
        <v>11596</v>
      </c>
      <c r="B5424" s="236">
        <v>31265</v>
      </c>
      <c r="C5424" s="236" t="s">
        <v>10805</v>
      </c>
      <c r="D5424" s="236">
        <v>20</v>
      </c>
      <c r="E5424" s="236" t="s">
        <v>10805</v>
      </c>
    </row>
    <row r="5425" spans="1:5" x14ac:dyDescent="0.25">
      <c r="A5425" s="236" t="s">
        <v>11597</v>
      </c>
      <c r="B5425" s="236">
        <v>31262</v>
      </c>
      <c r="C5425" s="236" t="s">
        <v>10805</v>
      </c>
      <c r="D5425" s="236">
        <v>20</v>
      </c>
      <c r="E5425" s="236" t="s">
        <v>10805</v>
      </c>
    </row>
    <row r="5426" spans="1:5" x14ac:dyDescent="0.25">
      <c r="A5426" s="236" t="s">
        <v>11598</v>
      </c>
      <c r="B5426" s="236">
        <v>31247</v>
      </c>
      <c r="C5426" s="236" t="s">
        <v>10805</v>
      </c>
      <c r="D5426" s="236">
        <v>20</v>
      </c>
      <c r="E5426" s="236" t="s">
        <v>10805</v>
      </c>
    </row>
    <row r="5427" spans="1:5" x14ac:dyDescent="0.25">
      <c r="A5427" s="236" t="s">
        <v>11599</v>
      </c>
      <c r="B5427" s="236">
        <v>31214</v>
      </c>
      <c r="C5427" s="236" t="s">
        <v>10805</v>
      </c>
      <c r="D5427" s="236">
        <v>20</v>
      </c>
      <c r="E5427" s="236" t="s">
        <v>10805</v>
      </c>
    </row>
    <row r="5428" spans="1:5" x14ac:dyDescent="0.25">
      <c r="A5428" s="236" t="s">
        <v>11600</v>
      </c>
      <c r="B5428" s="236">
        <v>31271</v>
      </c>
      <c r="C5428" s="236" t="s">
        <v>10805</v>
      </c>
      <c r="D5428" s="236">
        <v>20</v>
      </c>
      <c r="E5428" s="236" t="s">
        <v>10805</v>
      </c>
    </row>
    <row r="5429" spans="1:5" x14ac:dyDescent="0.25">
      <c r="A5429" s="236" t="s">
        <v>11601</v>
      </c>
      <c r="B5429" s="236">
        <v>31292</v>
      </c>
      <c r="C5429" s="236" t="s">
        <v>10805</v>
      </c>
      <c r="D5429" s="236">
        <v>20</v>
      </c>
      <c r="E5429" s="236" t="s">
        <v>10805</v>
      </c>
    </row>
    <row r="5430" spans="1:5" x14ac:dyDescent="0.25">
      <c r="A5430" s="236" t="s">
        <v>11602</v>
      </c>
      <c r="B5430" s="236">
        <v>31295</v>
      </c>
      <c r="C5430" s="236" t="s">
        <v>10805</v>
      </c>
      <c r="D5430" s="236">
        <v>20</v>
      </c>
      <c r="E5430" s="236" t="s">
        <v>10805</v>
      </c>
    </row>
    <row r="5431" spans="1:5" x14ac:dyDescent="0.25">
      <c r="A5431" s="236" t="s">
        <v>11603</v>
      </c>
      <c r="B5431" s="236">
        <v>31298</v>
      </c>
      <c r="C5431" s="236" t="s">
        <v>10805</v>
      </c>
      <c r="D5431" s="236">
        <v>20</v>
      </c>
      <c r="E5431" s="236" t="s">
        <v>10805</v>
      </c>
    </row>
    <row r="5432" spans="1:5" x14ac:dyDescent="0.25">
      <c r="A5432" s="236" t="s">
        <v>11604</v>
      </c>
      <c r="B5432" s="236">
        <v>31151</v>
      </c>
      <c r="C5432" s="236" t="s">
        <v>10805</v>
      </c>
      <c r="D5432" s="236">
        <v>20</v>
      </c>
      <c r="E5432" s="236" t="s">
        <v>10805</v>
      </c>
    </row>
    <row r="5433" spans="1:5" x14ac:dyDescent="0.25">
      <c r="A5433" s="236" t="s">
        <v>11605</v>
      </c>
      <c r="B5433" s="236">
        <v>31139</v>
      </c>
      <c r="C5433" s="236" t="s">
        <v>10805</v>
      </c>
      <c r="D5433" s="236">
        <v>20</v>
      </c>
      <c r="E5433" s="236" t="s">
        <v>10805</v>
      </c>
    </row>
    <row r="5434" spans="1:5" x14ac:dyDescent="0.25">
      <c r="A5434" s="236" t="s">
        <v>11606</v>
      </c>
      <c r="B5434" s="236">
        <v>31121</v>
      </c>
      <c r="C5434" s="236" t="s">
        <v>10805</v>
      </c>
      <c r="D5434" s="236">
        <v>20</v>
      </c>
      <c r="E5434" s="236" t="s">
        <v>10805</v>
      </c>
    </row>
    <row r="5435" spans="1:5" x14ac:dyDescent="0.25">
      <c r="A5435" s="236" t="s">
        <v>11607</v>
      </c>
      <c r="B5435" s="236">
        <v>31118</v>
      </c>
      <c r="C5435" s="236" t="s">
        <v>10805</v>
      </c>
      <c r="D5435" s="236">
        <v>20</v>
      </c>
      <c r="E5435" s="236" t="s">
        <v>10805</v>
      </c>
    </row>
    <row r="5436" spans="1:5" x14ac:dyDescent="0.25">
      <c r="A5436" s="236" t="s">
        <v>11608</v>
      </c>
      <c r="B5436" s="236">
        <v>31178</v>
      </c>
      <c r="C5436" s="236" t="s">
        <v>10805</v>
      </c>
      <c r="D5436" s="236">
        <v>20</v>
      </c>
      <c r="E5436" s="236" t="s">
        <v>10805</v>
      </c>
    </row>
    <row r="5437" spans="1:5" x14ac:dyDescent="0.25">
      <c r="A5437" s="236" t="s">
        <v>11609</v>
      </c>
      <c r="B5437" s="236">
        <v>31202</v>
      </c>
      <c r="C5437" s="236" t="s">
        <v>10805</v>
      </c>
      <c r="D5437" s="236">
        <v>20</v>
      </c>
      <c r="E5437" s="236" t="s">
        <v>10805</v>
      </c>
    </row>
    <row r="5438" spans="1:5" x14ac:dyDescent="0.25">
      <c r="A5438" s="236" t="s">
        <v>11610</v>
      </c>
      <c r="B5438" s="236">
        <v>31196</v>
      </c>
      <c r="C5438" s="236" t="s">
        <v>10805</v>
      </c>
      <c r="D5438" s="236">
        <v>20</v>
      </c>
      <c r="E5438" s="236" t="s">
        <v>10805</v>
      </c>
    </row>
    <row r="5439" spans="1:5" x14ac:dyDescent="0.25">
      <c r="A5439" s="236" t="s">
        <v>11611</v>
      </c>
      <c r="B5439" s="236">
        <v>30934</v>
      </c>
      <c r="C5439" s="236" t="s">
        <v>10805</v>
      </c>
      <c r="D5439" s="236">
        <v>20</v>
      </c>
      <c r="E5439" s="236" t="s">
        <v>10805</v>
      </c>
    </row>
    <row r="5440" spans="1:5" x14ac:dyDescent="0.25">
      <c r="A5440" s="236" t="s">
        <v>11612</v>
      </c>
      <c r="B5440" s="236">
        <v>30938</v>
      </c>
      <c r="C5440" s="236" t="s">
        <v>10805</v>
      </c>
      <c r="D5440" s="236">
        <v>20</v>
      </c>
      <c r="E5440" s="236" t="s">
        <v>10805</v>
      </c>
    </row>
    <row r="5441" spans="1:5" x14ac:dyDescent="0.25">
      <c r="A5441" s="236" t="s">
        <v>11613</v>
      </c>
      <c r="B5441" s="236">
        <v>30950</v>
      </c>
      <c r="C5441" s="236" t="s">
        <v>10805</v>
      </c>
      <c r="D5441" s="236">
        <v>20</v>
      </c>
      <c r="E5441" s="236" t="s">
        <v>10805</v>
      </c>
    </row>
    <row r="5442" spans="1:5" x14ac:dyDescent="0.25">
      <c r="A5442" s="236" t="s">
        <v>11614</v>
      </c>
      <c r="B5442" s="236">
        <v>30942</v>
      </c>
      <c r="C5442" s="236" t="s">
        <v>10805</v>
      </c>
      <c r="D5442" s="236">
        <v>20</v>
      </c>
      <c r="E5442" s="236" t="s">
        <v>10805</v>
      </c>
    </row>
    <row r="5443" spans="1:5" x14ac:dyDescent="0.25">
      <c r="A5443" s="236" t="s">
        <v>11615</v>
      </c>
      <c r="B5443" s="236">
        <v>30974</v>
      </c>
      <c r="C5443" s="236" t="s">
        <v>10805</v>
      </c>
      <c r="D5443" s="236">
        <v>20</v>
      </c>
      <c r="E5443" s="236" t="s">
        <v>10805</v>
      </c>
    </row>
    <row r="5444" spans="1:5" x14ac:dyDescent="0.25">
      <c r="A5444" s="236" t="s">
        <v>11616</v>
      </c>
      <c r="B5444" s="236">
        <v>30961</v>
      </c>
      <c r="C5444" s="236" t="s">
        <v>10805</v>
      </c>
      <c r="D5444" s="236">
        <v>20</v>
      </c>
      <c r="E5444" s="236" t="s">
        <v>10805</v>
      </c>
    </row>
    <row r="5445" spans="1:5" x14ac:dyDescent="0.25">
      <c r="A5445" s="236" t="s">
        <v>11617</v>
      </c>
      <c r="B5445" s="236">
        <v>30983</v>
      </c>
      <c r="C5445" s="236" t="s">
        <v>10805</v>
      </c>
      <c r="D5445" s="236">
        <v>20</v>
      </c>
      <c r="E5445" s="236" t="s">
        <v>10805</v>
      </c>
    </row>
    <row r="5446" spans="1:5" x14ac:dyDescent="0.25">
      <c r="A5446" s="236" t="s">
        <v>11618</v>
      </c>
      <c r="B5446" s="236">
        <v>30992</v>
      </c>
      <c r="C5446" s="236" t="s">
        <v>10805</v>
      </c>
      <c r="D5446" s="236">
        <v>20</v>
      </c>
      <c r="E5446" s="236" t="s">
        <v>10805</v>
      </c>
    </row>
    <row r="5447" spans="1:5" x14ac:dyDescent="0.25">
      <c r="A5447" s="236" t="s">
        <v>11619</v>
      </c>
      <c r="B5447" s="236">
        <v>30986</v>
      </c>
      <c r="C5447" s="236" t="s">
        <v>10805</v>
      </c>
      <c r="D5447" s="236">
        <v>20</v>
      </c>
      <c r="E5447" s="236" t="s">
        <v>10805</v>
      </c>
    </row>
    <row r="5448" spans="1:5" x14ac:dyDescent="0.25">
      <c r="A5448" s="236" t="s">
        <v>11620</v>
      </c>
      <c r="B5448" s="236">
        <v>31025</v>
      </c>
      <c r="C5448" s="236" t="s">
        <v>10805</v>
      </c>
      <c r="D5448" s="236">
        <v>20</v>
      </c>
      <c r="E5448" s="236" t="s">
        <v>10805</v>
      </c>
    </row>
    <row r="5449" spans="1:5" x14ac:dyDescent="0.25">
      <c r="A5449" s="236" t="s">
        <v>11621</v>
      </c>
      <c r="B5449" s="236">
        <v>31031</v>
      </c>
      <c r="C5449" s="236" t="s">
        <v>10805</v>
      </c>
      <c r="D5449" s="236">
        <v>20</v>
      </c>
      <c r="E5449" s="236" t="s">
        <v>10805</v>
      </c>
    </row>
    <row r="5450" spans="1:5" x14ac:dyDescent="0.25">
      <c r="A5450" s="236" t="s">
        <v>11622</v>
      </c>
      <c r="B5450" s="236">
        <v>31016</v>
      </c>
      <c r="C5450" s="236" t="s">
        <v>10805</v>
      </c>
      <c r="D5450" s="236">
        <v>20</v>
      </c>
      <c r="E5450" s="236" t="s">
        <v>10805</v>
      </c>
    </row>
    <row r="5451" spans="1:5" x14ac:dyDescent="0.25">
      <c r="A5451" s="236" t="s">
        <v>11623</v>
      </c>
      <c r="B5451" s="236">
        <v>31010</v>
      </c>
      <c r="C5451" s="236" t="s">
        <v>10805</v>
      </c>
      <c r="D5451" s="236">
        <v>20</v>
      </c>
      <c r="E5451" s="236" t="s">
        <v>10805</v>
      </c>
    </row>
    <row r="5452" spans="1:5" x14ac:dyDescent="0.25">
      <c r="A5452" s="236" t="s">
        <v>11624</v>
      </c>
      <c r="B5452" s="236">
        <v>31055</v>
      </c>
      <c r="C5452" s="236" t="s">
        <v>10805</v>
      </c>
      <c r="D5452" s="236">
        <v>20</v>
      </c>
      <c r="E5452" s="236" t="s">
        <v>10805</v>
      </c>
    </row>
    <row r="5453" spans="1:5" x14ac:dyDescent="0.25">
      <c r="A5453" s="236" t="s">
        <v>11625</v>
      </c>
      <c r="B5453" s="236">
        <v>31052</v>
      </c>
      <c r="C5453" s="236" t="s">
        <v>10805</v>
      </c>
      <c r="D5453" s="236">
        <v>20</v>
      </c>
      <c r="E5453" s="236" t="s">
        <v>10805</v>
      </c>
    </row>
    <row r="5454" spans="1:5" x14ac:dyDescent="0.25">
      <c r="A5454" s="236" t="s">
        <v>11626</v>
      </c>
      <c r="B5454" s="236">
        <v>31064</v>
      </c>
      <c r="C5454" s="236" t="s">
        <v>10805</v>
      </c>
      <c r="D5454" s="236">
        <v>20</v>
      </c>
      <c r="E5454" s="236" t="s">
        <v>10805</v>
      </c>
    </row>
    <row r="5455" spans="1:5" x14ac:dyDescent="0.25">
      <c r="A5455" s="236" t="s">
        <v>11627</v>
      </c>
      <c r="B5455" s="236">
        <v>31061</v>
      </c>
      <c r="C5455" s="236" t="s">
        <v>10805</v>
      </c>
      <c r="D5455" s="236">
        <v>20</v>
      </c>
      <c r="E5455" s="236" t="s">
        <v>10805</v>
      </c>
    </row>
    <row r="5456" spans="1:5" x14ac:dyDescent="0.25">
      <c r="A5456" s="236" t="s">
        <v>11628</v>
      </c>
      <c r="B5456" s="236">
        <v>31034</v>
      </c>
      <c r="C5456" s="236" t="s">
        <v>10805</v>
      </c>
      <c r="D5456" s="236">
        <v>20</v>
      </c>
      <c r="E5456" s="236" t="s">
        <v>10805</v>
      </c>
    </row>
    <row r="5457" spans="1:5" x14ac:dyDescent="0.25">
      <c r="A5457" s="236" t="s">
        <v>11629</v>
      </c>
      <c r="B5457" s="236">
        <v>31037</v>
      </c>
      <c r="C5457" s="236" t="s">
        <v>10805</v>
      </c>
      <c r="D5457" s="236">
        <v>20</v>
      </c>
      <c r="E5457" s="236" t="s">
        <v>10805</v>
      </c>
    </row>
    <row r="5458" spans="1:5" x14ac:dyDescent="0.25">
      <c r="A5458" s="236" t="s">
        <v>11630</v>
      </c>
      <c r="B5458" s="236">
        <v>31046</v>
      </c>
      <c r="C5458" s="236" t="s">
        <v>10805</v>
      </c>
      <c r="D5458" s="236">
        <v>20</v>
      </c>
      <c r="E5458" s="236" t="s">
        <v>10805</v>
      </c>
    </row>
    <row r="5459" spans="1:5" x14ac:dyDescent="0.25">
      <c r="A5459" s="236" t="s">
        <v>11631</v>
      </c>
      <c r="B5459" s="236">
        <v>31043</v>
      </c>
      <c r="C5459" s="236" t="s">
        <v>10805</v>
      </c>
      <c r="D5459" s="236">
        <v>20</v>
      </c>
      <c r="E5459" s="236" t="s">
        <v>10805</v>
      </c>
    </row>
    <row r="5460" spans="1:5" x14ac:dyDescent="0.25">
      <c r="A5460" s="236" t="s">
        <v>11632</v>
      </c>
      <c r="B5460" s="236">
        <v>31100</v>
      </c>
      <c r="C5460" s="236" t="s">
        <v>10805</v>
      </c>
      <c r="D5460" s="236">
        <v>20</v>
      </c>
      <c r="E5460" s="236" t="s">
        <v>10805</v>
      </c>
    </row>
    <row r="5461" spans="1:5" x14ac:dyDescent="0.25">
      <c r="A5461" s="236" t="s">
        <v>11633</v>
      </c>
      <c r="B5461" s="236">
        <v>31106</v>
      </c>
      <c r="C5461" s="236" t="s">
        <v>10805</v>
      </c>
      <c r="D5461" s="236">
        <v>20</v>
      </c>
      <c r="E5461" s="236" t="s">
        <v>10805</v>
      </c>
    </row>
    <row r="5462" spans="1:5" x14ac:dyDescent="0.25">
      <c r="A5462" s="236" t="s">
        <v>11634</v>
      </c>
      <c r="B5462" s="236">
        <v>31112</v>
      </c>
      <c r="C5462" s="236" t="s">
        <v>10805</v>
      </c>
      <c r="D5462" s="236">
        <v>20</v>
      </c>
      <c r="E5462" s="236" t="s">
        <v>10805</v>
      </c>
    </row>
    <row r="5463" spans="1:5" x14ac:dyDescent="0.25">
      <c r="A5463" s="236" t="s">
        <v>11635</v>
      </c>
      <c r="B5463" s="236">
        <v>31109</v>
      </c>
      <c r="C5463" s="236" t="s">
        <v>10805</v>
      </c>
      <c r="D5463" s="236">
        <v>20</v>
      </c>
      <c r="E5463" s="236" t="s">
        <v>10805</v>
      </c>
    </row>
    <row r="5464" spans="1:5" x14ac:dyDescent="0.25">
      <c r="A5464" s="236" t="s">
        <v>11636</v>
      </c>
      <c r="B5464" s="236">
        <v>31091</v>
      </c>
      <c r="C5464" s="236" t="s">
        <v>10805</v>
      </c>
      <c r="D5464" s="236">
        <v>20</v>
      </c>
      <c r="E5464" s="236" t="s">
        <v>10805</v>
      </c>
    </row>
    <row r="5465" spans="1:5" x14ac:dyDescent="0.25">
      <c r="A5465" s="236" t="s">
        <v>11637</v>
      </c>
      <c r="B5465" s="236">
        <v>31097</v>
      </c>
      <c r="C5465" s="236" t="s">
        <v>10805</v>
      </c>
      <c r="D5465" s="236">
        <v>20</v>
      </c>
      <c r="E5465" s="236" t="s">
        <v>10805</v>
      </c>
    </row>
    <row r="5466" spans="1:5" x14ac:dyDescent="0.25">
      <c r="A5466" s="236" t="s">
        <v>11638</v>
      </c>
      <c r="B5466" s="236">
        <v>31088</v>
      </c>
      <c r="C5466" s="236" t="s">
        <v>10805</v>
      </c>
      <c r="D5466" s="236">
        <v>20</v>
      </c>
      <c r="E5466" s="236" t="s">
        <v>10805</v>
      </c>
    </row>
    <row r="5467" spans="1:5" x14ac:dyDescent="0.25">
      <c r="A5467" s="236" t="s">
        <v>11639</v>
      </c>
      <c r="B5467" s="236">
        <v>31073</v>
      </c>
      <c r="C5467" s="236" t="s">
        <v>10805</v>
      </c>
      <c r="D5467" s="236">
        <v>20</v>
      </c>
      <c r="E5467" s="236" t="s">
        <v>10805</v>
      </c>
    </row>
    <row r="5468" spans="1:5" x14ac:dyDescent="0.25">
      <c r="A5468" s="236" t="s">
        <v>11640</v>
      </c>
      <c r="B5468" s="236">
        <v>33662</v>
      </c>
      <c r="C5468" s="236" t="s">
        <v>10805</v>
      </c>
      <c r="D5468" s="236">
        <v>20</v>
      </c>
      <c r="E5468" s="236" t="s">
        <v>10805</v>
      </c>
    </row>
    <row r="5469" spans="1:5" x14ac:dyDescent="0.25">
      <c r="A5469" s="236" t="s">
        <v>11641</v>
      </c>
      <c r="B5469" s="236">
        <v>33651</v>
      </c>
      <c r="C5469" s="236" t="s">
        <v>10805</v>
      </c>
      <c r="D5469" s="236">
        <v>20</v>
      </c>
      <c r="E5469" s="236" t="s">
        <v>10805</v>
      </c>
    </row>
    <row r="5470" spans="1:5" x14ac:dyDescent="0.25">
      <c r="A5470" s="236" t="s">
        <v>11642</v>
      </c>
      <c r="B5470" s="236">
        <v>33658</v>
      </c>
      <c r="C5470" s="236" t="s">
        <v>10805</v>
      </c>
      <c r="D5470" s="236">
        <v>20</v>
      </c>
      <c r="E5470" s="236" t="s">
        <v>10805</v>
      </c>
    </row>
    <row r="5471" spans="1:5" x14ac:dyDescent="0.25">
      <c r="A5471" s="236" t="s">
        <v>11643</v>
      </c>
      <c r="B5471" s="236">
        <v>33667</v>
      </c>
      <c r="C5471" s="236" t="s">
        <v>10805</v>
      </c>
      <c r="D5471" s="236">
        <v>20</v>
      </c>
      <c r="E5471" s="236" t="s">
        <v>10805</v>
      </c>
    </row>
    <row r="5472" spans="1:5" x14ac:dyDescent="0.25">
      <c r="A5472" s="236" t="s">
        <v>11644</v>
      </c>
      <c r="B5472" s="236">
        <v>33664</v>
      </c>
      <c r="C5472" s="236" t="s">
        <v>10805</v>
      </c>
      <c r="D5472" s="236">
        <v>20</v>
      </c>
      <c r="E5472" s="236" t="s">
        <v>10805</v>
      </c>
    </row>
    <row r="5473" spans="1:5" x14ac:dyDescent="0.25">
      <c r="A5473" s="236" t="s">
        <v>11645</v>
      </c>
      <c r="B5473" s="236">
        <v>33673</v>
      </c>
      <c r="C5473" s="236" t="s">
        <v>10805</v>
      </c>
      <c r="D5473" s="236">
        <v>20</v>
      </c>
      <c r="E5473" s="236" t="s">
        <v>10805</v>
      </c>
    </row>
    <row r="5474" spans="1:5" x14ac:dyDescent="0.25">
      <c r="A5474" s="236" t="s">
        <v>11646</v>
      </c>
      <c r="B5474" s="236">
        <v>33670</v>
      </c>
      <c r="C5474" s="236" t="s">
        <v>10805</v>
      </c>
      <c r="D5474" s="236">
        <v>20</v>
      </c>
      <c r="E5474" s="236" t="s">
        <v>10805</v>
      </c>
    </row>
    <row r="5475" spans="1:5" x14ac:dyDescent="0.25">
      <c r="A5475" s="236" t="s">
        <v>11647</v>
      </c>
      <c r="B5475" s="236">
        <v>33632</v>
      </c>
      <c r="C5475" s="236" t="s">
        <v>10805</v>
      </c>
      <c r="D5475" s="236">
        <v>20</v>
      </c>
      <c r="E5475" s="236" t="s">
        <v>10805</v>
      </c>
    </row>
    <row r="5476" spans="1:5" x14ac:dyDescent="0.25">
      <c r="A5476" s="236" t="s">
        <v>11648</v>
      </c>
      <c r="B5476" s="236">
        <v>33630</v>
      </c>
      <c r="C5476" s="236" t="s">
        <v>10805</v>
      </c>
      <c r="D5476" s="236">
        <v>20</v>
      </c>
      <c r="E5476" s="236" t="s">
        <v>10805</v>
      </c>
    </row>
    <row r="5477" spans="1:5" x14ac:dyDescent="0.25">
      <c r="A5477" s="236" t="s">
        <v>11649</v>
      </c>
      <c r="B5477" s="236">
        <v>33622</v>
      </c>
      <c r="C5477" s="236" t="s">
        <v>10805</v>
      </c>
      <c r="D5477" s="236">
        <v>20</v>
      </c>
      <c r="E5477" s="236" t="s">
        <v>10805</v>
      </c>
    </row>
    <row r="5478" spans="1:5" x14ac:dyDescent="0.25">
      <c r="A5478" s="236" t="s">
        <v>11650</v>
      </c>
      <c r="B5478" s="236">
        <v>33627</v>
      </c>
      <c r="C5478" s="236" t="s">
        <v>10805</v>
      </c>
      <c r="D5478" s="236">
        <v>20</v>
      </c>
      <c r="E5478" s="236" t="s">
        <v>10805</v>
      </c>
    </row>
    <row r="5479" spans="1:5" x14ac:dyDescent="0.25">
      <c r="A5479" s="236" t="s">
        <v>11651</v>
      </c>
      <c r="B5479" s="236">
        <v>33634</v>
      </c>
      <c r="C5479" s="236" t="s">
        <v>10805</v>
      </c>
      <c r="D5479" s="236">
        <v>20</v>
      </c>
      <c r="E5479" s="236" t="s">
        <v>10805</v>
      </c>
    </row>
    <row r="5480" spans="1:5" x14ac:dyDescent="0.25">
      <c r="A5480" s="236" t="s">
        <v>11652</v>
      </c>
      <c r="B5480" s="236">
        <v>33637</v>
      </c>
      <c r="C5480" s="236" t="s">
        <v>10805</v>
      </c>
      <c r="D5480" s="236">
        <v>20</v>
      </c>
      <c r="E5480" s="236" t="s">
        <v>10805</v>
      </c>
    </row>
    <row r="5481" spans="1:5" x14ac:dyDescent="0.25">
      <c r="A5481" s="236" t="s">
        <v>11653</v>
      </c>
      <c r="B5481" s="236">
        <v>33649</v>
      </c>
      <c r="C5481" s="236" t="s">
        <v>10805</v>
      </c>
      <c r="D5481" s="236">
        <v>20</v>
      </c>
      <c r="E5481" s="236" t="s">
        <v>10805</v>
      </c>
    </row>
    <row r="5482" spans="1:5" x14ac:dyDescent="0.25">
      <c r="A5482" s="236" t="s">
        <v>11654</v>
      </c>
      <c r="B5482" s="236">
        <v>33675</v>
      </c>
      <c r="C5482" s="236" t="s">
        <v>10805</v>
      </c>
      <c r="D5482" s="236">
        <v>20</v>
      </c>
      <c r="E5482" s="236" t="s">
        <v>10805</v>
      </c>
    </row>
    <row r="5483" spans="1:5" x14ac:dyDescent="0.25">
      <c r="A5483" s="236" t="s">
        <v>11655</v>
      </c>
      <c r="B5483" s="236">
        <v>33682</v>
      </c>
      <c r="C5483" s="236" t="s">
        <v>10805</v>
      </c>
      <c r="D5483" s="236">
        <v>20</v>
      </c>
      <c r="E5483" s="236" t="s">
        <v>10805</v>
      </c>
    </row>
    <row r="5484" spans="1:5" x14ac:dyDescent="0.25">
      <c r="A5484" s="236" t="s">
        <v>11656</v>
      </c>
      <c r="B5484" s="236">
        <v>33684</v>
      </c>
      <c r="C5484" s="236" t="s">
        <v>10805</v>
      </c>
      <c r="D5484" s="236">
        <v>20</v>
      </c>
      <c r="E5484" s="236" t="s">
        <v>10805</v>
      </c>
    </row>
    <row r="5485" spans="1:5" x14ac:dyDescent="0.25">
      <c r="A5485" s="236" t="s">
        <v>11657</v>
      </c>
      <c r="B5485" s="236">
        <v>33687</v>
      </c>
      <c r="C5485" s="236" t="s">
        <v>10805</v>
      </c>
      <c r="D5485" s="236">
        <v>20</v>
      </c>
      <c r="E5485" s="236" t="s">
        <v>10805</v>
      </c>
    </row>
    <row r="5486" spans="1:5" x14ac:dyDescent="0.25">
      <c r="A5486" s="236" t="s">
        <v>11658</v>
      </c>
      <c r="B5486" s="236">
        <v>33689</v>
      </c>
      <c r="C5486" s="236" t="s">
        <v>10805</v>
      </c>
      <c r="D5486" s="236">
        <v>20</v>
      </c>
      <c r="E5486" s="236" t="s">
        <v>10805</v>
      </c>
    </row>
    <row r="5487" spans="1:5" x14ac:dyDescent="0.25">
      <c r="A5487" s="236" t="s">
        <v>11659</v>
      </c>
      <c r="B5487" s="236">
        <v>33692</v>
      </c>
      <c r="C5487" s="236" t="s">
        <v>10805</v>
      </c>
      <c r="D5487" s="236">
        <v>20</v>
      </c>
      <c r="E5487" s="236" t="s">
        <v>10805</v>
      </c>
    </row>
    <row r="5488" spans="1:5" x14ac:dyDescent="0.25">
      <c r="A5488" s="236" t="s">
        <v>11660</v>
      </c>
      <c r="B5488" s="236">
        <v>33697</v>
      </c>
      <c r="C5488" s="236" t="s">
        <v>10805</v>
      </c>
      <c r="D5488" s="236">
        <v>20</v>
      </c>
      <c r="E5488" s="236" t="s">
        <v>10805</v>
      </c>
    </row>
    <row r="5489" spans="1:5" x14ac:dyDescent="0.25">
      <c r="A5489" s="236" t="s">
        <v>11661</v>
      </c>
      <c r="B5489" s="236">
        <v>33694</v>
      </c>
      <c r="C5489" s="236" t="s">
        <v>10805</v>
      </c>
      <c r="D5489" s="236">
        <v>20</v>
      </c>
      <c r="E5489" s="236" t="s">
        <v>10805</v>
      </c>
    </row>
    <row r="5490" spans="1:5" x14ac:dyDescent="0.25">
      <c r="A5490" s="236" t="s">
        <v>11662</v>
      </c>
      <c r="B5490" s="236">
        <v>33737</v>
      </c>
      <c r="C5490" s="236" t="s">
        <v>10805</v>
      </c>
      <c r="D5490" s="236">
        <v>20</v>
      </c>
      <c r="E5490" s="236" t="s">
        <v>10805</v>
      </c>
    </row>
    <row r="5491" spans="1:5" x14ac:dyDescent="0.25">
      <c r="A5491" s="236" t="s">
        <v>11663</v>
      </c>
      <c r="B5491" s="236">
        <v>33735</v>
      </c>
      <c r="C5491" s="236" t="s">
        <v>10805</v>
      </c>
      <c r="D5491" s="236">
        <v>20</v>
      </c>
      <c r="E5491" s="236" t="s">
        <v>10805</v>
      </c>
    </row>
    <row r="5492" spans="1:5" x14ac:dyDescent="0.25">
      <c r="A5492" s="236" t="s">
        <v>11664</v>
      </c>
      <c r="B5492" s="236">
        <v>33714</v>
      </c>
      <c r="C5492" s="236" t="s">
        <v>10805</v>
      </c>
      <c r="D5492" s="236">
        <v>20</v>
      </c>
      <c r="E5492" s="236" t="s">
        <v>10805</v>
      </c>
    </row>
    <row r="5493" spans="1:5" x14ac:dyDescent="0.25">
      <c r="A5493" s="236" t="s">
        <v>11665</v>
      </c>
      <c r="B5493" s="236">
        <v>33709</v>
      </c>
      <c r="C5493" s="236" t="s">
        <v>10805</v>
      </c>
      <c r="D5493" s="236">
        <v>20</v>
      </c>
      <c r="E5493" s="236" t="s">
        <v>10805</v>
      </c>
    </row>
    <row r="5494" spans="1:5" x14ac:dyDescent="0.25">
      <c r="A5494" s="236" t="s">
        <v>11666</v>
      </c>
      <c r="B5494" s="236">
        <v>33703</v>
      </c>
      <c r="C5494" s="236" t="s">
        <v>10805</v>
      </c>
      <c r="D5494" s="236">
        <v>20</v>
      </c>
      <c r="E5494" s="236" t="s">
        <v>10805</v>
      </c>
    </row>
    <row r="5495" spans="1:5" x14ac:dyDescent="0.25">
      <c r="A5495" s="236" t="s">
        <v>11667</v>
      </c>
      <c r="B5495" s="236">
        <v>33700</v>
      </c>
      <c r="C5495" s="236" t="s">
        <v>10805</v>
      </c>
      <c r="D5495" s="236">
        <v>20</v>
      </c>
      <c r="E5495" s="236" t="s">
        <v>10805</v>
      </c>
    </row>
    <row r="5496" spans="1:5" x14ac:dyDescent="0.25">
      <c r="A5496" s="236" t="s">
        <v>11668</v>
      </c>
      <c r="B5496" s="236">
        <v>33553</v>
      </c>
      <c r="C5496" s="236" t="s">
        <v>10805</v>
      </c>
      <c r="D5496" s="236">
        <v>20</v>
      </c>
      <c r="E5496" s="236" t="s">
        <v>10805</v>
      </c>
    </row>
    <row r="5497" spans="1:5" x14ac:dyDescent="0.25">
      <c r="A5497" s="236" t="s">
        <v>11669</v>
      </c>
      <c r="B5497" s="236">
        <v>33555</v>
      </c>
      <c r="C5497" s="236" t="s">
        <v>10805</v>
      </c>
      <c r="D5497" s="236">
        <v>20</v>
      </c>
      <c r="E5497" s="236" t="s">
        <v>10805</v>
      </c>
    </row>
    <row r="5498" spans="1:5" x14ac:dyDescent="0.25">
      <c r="A5498" s="236" t="s">
        <v>11670</v>
      </c>
      <c r="B5498" s="236">
        <v>33543</v>
      </c>
      <c r="C5498" s="236" t="s">
        <v>10805</v>
      </c>
      <c r="D5498" s="236">
        <v>20</v>
      </c>
      <c r="E5498" s="236" t="s">
        <v>10805</v>
      </c>
    </row>
    <row r="5499" spans="1:5" x14ac:dyDescent="0.25">
      <c r="A5499" s="236" t="s">
        <v>11671</v>
      </c>
      <c r="B5499" s="236">
        <v>33550</v>
      </c>
      <c r="C5499" s="236" t="s">
        <v>10805</v>
      </c>
      <c r="D5499" s="236">
        <v>20</v>
      </c>
      <c r="E5499" s="236" t="s">
        <v>10805</v>
      </c>
    </row>
    <row r="5500" spans="1:5" x14ac:dyDescent="0.25">
      <c r="A5500" s="236" t="s">
        <v>11672</v>
      </c>
      <c r="B5500" s="236">
        <v>33547</v>
      </c>
      <c r="C5500" s="236" t="s">
        <v>10805</v>
      </c>
      <c r="D5500" s="236">
        <v>20</v>
      </c>
      <c r="E5500" s="236" t="s">
        <v>10805</v>
      </c>
    </row>
    <row r="5501" spans="1:5" x14ac:dyDescent="0.25">
      <c r="A5501" s="236" t="s">
        <v>11673</v>
      </c>
      <c r="B5501" s="236">
        <v>33540</v>
      </c>
      <c r="C5501" s="236" t="s">
        <v>10805</v>
      </c>
      <c r="D5501" s="236">
        <v>20</v>
      </c>
      <c r="E5501" s="236" t="s">
        <v>10805</v>
      </c>
    </row>
    <row r="5502" spans="1:5" x14ac:dyDescent="0.25">
      <c r="A5502" s="236" t="s">
        <v>11674</v>
      </c>
      <c r="B5502" s="236">
        <v>33537</v>
      </c>
      <c r="C5502" s="236" t="s">
        <v>10805</v>
      </c>
      <c r="D5502" s="236">
        <v>20</v>
      </c>
      <c r="E5502" s="236" t="s">
        <v>10805</v>
      </c>
    </row>
    <row r="5503" spans="1:5" x14ac:dyDescent="0.25">
      <c r="A5503" s="236" t="s">
        <v>11675</v>
      </c>
      <c r="B5503" s="236">
        <v>33557</v>
      </c>
      <c r="C5503" s="236" t="s">
        <v>10805</v>
      </c>
      <c r="D5503" s="236">
        <v>20</v>
      </c>
      <c r="E5503" s="236" t="s">
        <v>10805</v>
      </c>
    </row>
    <row r="5504" spans="1:5" x14ac:dyDescent="0.25">
      <c r="A5504" s="236" t="s">
        <v>11676</v>
      </c>
      <c r="B5504" s="236">
        <v>33559</v>
      </c>
      <c r="C5504" s="236" t="s">
        <v>10805</v>
      </c>
      <c r="D5504" s="236">
        <v>20</v>
      </c>
      <c r="E5504" s="236" t="s">
        <v>10805</v>
      </c>
    </row>
    <row r="5505" spans="1:5" x14ac:dyDescent="0.25">
      <c r="A5505" s="236" t="s">
        <v>11677</v>
      </c>
      <c r="B5505" s="236">
        <v>33563</v>
      </c>
      <c r="C5505" s="236" t="s">
        <v>10805</v>
      </c>
      <c r="D5505" s="236">
        <v>20</v>
      </c>
      <c r="E5505" s="236" t="s">
        <v>10805</v>
      </c>
    </row>
    <row r="5506" spans="1:5" x14ac:dyDescent="0.25">
      <c r="A5506" s="236" t="s">
        <v>11678</v>
      </c>
      <c r="B5506" s="236">
        <v>33561</v>
      </c>
      <c r="C5506" s="236" t="s">
        <v>10805</v>
      </c>
      <c r="D5506" s="236">
        <v>20</v>
      </c>
      <c r="E5506" s="236" t="s">
        <v>10805</v>
      </c>
    </row>
    <row r="5507" spans="1:5" x14ac:dyDescent="0.25">
      <c r="A5507" s="236" t="s">
        <v>11679</v>
      </c>
      <c r="B5507" s="236">
        <v>33591</v>
      </c>
      <c r="C5507" s="236" t="s">
        <v>10805</v>
      </c>
      <c r="D5507" s="236">
        <v>20</v>
      </c>
      <c r="E5507" s="236" t="s">
        <v>10805</v>
      </c>
    </row>
    <row r="5508" spans="1:5" x14ac:dyDescent="0.25">
      <c r="A5508" s="236" t="s">
        <v>11680</v>
      </c>
      <c r="B5508" s="236">
        <v>33593</v>
      </c>
      <c r="C5508" s="236" t="s">
        <v>10805</v>
      </c>
      <c r="D5508" s="236">
        <v>20</v>
      </c>
      <c r="E5508" s="236" t="s">
        <v>10805</v>
      </c>
    </row>
    <row r="5509" spans="1:5" x14ac:dyDescent="0.25">
      <c r="A5509" s="236" t="s">
        <v>11681</v>
      </c>
      <c r="B5509" s="236">
        <v>33597</v>
      </c>
      <c r="C5509" s="236" t="s">
        <v>10805</v>
      </c>
      <c r="D5509" s="236">
        <v>20</v>
      </c>
      <c r="E5509" s="236" t="s">
        <v>10805</v>
      </c>
    </row>
    <row r="5510" spans="1:5" x14ac:dyDescent="0.25">
      <c r="A5510" s="236" t="s">
        <v>11682</v>
      </c>
      <c r="B5510" s="236">
        <v>33599</v>
      </c>
      <c r="C5510" s="236" t="s">
        <v>10805</v>
      </c>
      <c r="D5510" s="236">
        <v>20</v>
      </c>
      <c r="E5510" s="236" t="s">
        <v>10805</v>
      </c>
    </row>
    <row r="5511" spans="1:5" x14ac:dyDescent="0.25">
      <c r="A5511" s="236" t="s">
        <v>11683</v>
      </c>
      <c r="B5511" s="236">
        <v>33603</v>
      </c>
      <c r="C5511" s="236" t="s">
        <v>10805</v>
      </c>
      <c r="D5511" s="236">
        <v>20</v>
      </c>
      <c r="E5511" s="236" t="s">
        <v>10805</v>
      </c>
    </row>
    <row r="5512" spans="1:5" x14ac:dyDescent="0.25">
      <c r="A5512" s="236" t="s">
        <v>11684</v>
      </c>
      <c r="B5512" s="236">
        <v>33601</v>
      </c>
      <c r="C5512" s="236" t="s">
        <v>10805</v>
      </c>
      <c r="D5512" s="236">
        <v>20</v>
      </c>
      <c r="E5512" s="236" t="s">
        <v>10805</v>
      </c>
    </row>
    <row r="5513" spans="1:5" x14ac:dyDescent="0.25">
      <c r="A5513" s="236" t="s">
        <v>11685</v>
      </c>
      <c r="B5513" s="236">
        <v>33609</v>
      </c>
      <c r="C5513" s="236" t="s">
        <v>10805</v>
      </c>
      <c r="D5513" s="236">
        <v>20</v>
      </c>
      <c r="E5513" s="236" t="s">
        <v>10805</v>
      </c>
    </row>
    <row r="5514" spans="1:5" x14ac:dyDescent="0.25">
      <c r="A5514" s="236" t="s">
        <v>11686</v>
      </c>
      <c r="B5514" s="236">
        <v>33607</v>
      </c>
      <c r="C5514" s="236" t="s">
        <v>10805</v>
      </c>
      <c r="D5514" s="236">
        <v>20</v>
      </c>
      <c r="E5514" s="236" t="s">
        <v>10805</v>
      </c>
    </row>
    <row r="5515" spans="1:5" x14ac:dyDescent="0.25">
      <c r="A5515" s="236" t="s">
        <v>11687</v>
      </c>
      <c r="B5515" s="236">
        <v>33620</v>
      </c>
      <c r="C5515" s="236" t="s">
        <v>10805</v>
      </c>
      <c r="D5515" s="236">
        <v>20</v>
      </c>
      <c r="E5515" s="236" t="s">
        <v>10805</v>
      </c>
    </row>
    <row r="5516" spans="1:5" x14ac:dyDescent="0.25">
      <c r="A5516" s="236" t="s">
        <v>11688</v>
      </c>
      <c r="B5516" s="236">
        <v>33617</v>
      </c>
      <c r="C5516" s="236" t="s">
        <v>10805</v>
      </c>
      <c r="D5516" s="236">
        <v>20</v>
      </c>
      <c r="E5516" s="236" t="s">
        <v>10805</v>
      </c>
    </row>
    <row r="5517" spans="1:5" x14ac:dyDescent="0.25">
      <c r="A5517" s="236" t="s">
        <v>11689</v>
      </c>
      <c r="B5517" s="236">
        <v>33615</v>
      </c>
      <c r="C5517" s="236" t="s">
        <v>10805</v>
      </c>
      <c r="D5517" s="236">
        <v>20</v>
      </c>
      <c r="E5517" s="236" t="s">
        <v>10805</v>
      </c>
    </row>
    <row r="5518" spans="1:5" x14ac:dyDescent="0.25">
      <c r="A5518" s="236" t="s">
        <v>11690</v>
      </c>
      <c r="B5518" s="236">
        <v>33613</v>
      </c>
      <c r="C5518" s="236" t="s">
        <v>10805</v>
      </c>
      <c r="D5518" s="236">
        <v>20</v>
      </c>
      <c r="E5518" s="236" t="s">
        <v>10805</v>
      </c>
    </row>
    <row r="5519" spans="1:5" x14ac:dyDescent="0.25">
      <c r="A5519" s="236" t="s">
        <v>11691</v>
      </c>
      <c r="B5519" s="236">
        <v>33854</v>
      </c>
      <c r="C5519" s="236" t="s">
        <v>10805</v>
      </c>
      <c r="D5519" s="236">
        <v>20</v>
      </c>
      <c r="E5519" s="236" t="s">
        <v>10805</v>
      </c>
    </row>
    <row r="5520" spans="1:5" x14ac:dyDescent="0.25">
      <c r="A5520" s="236" t="s">
        <v>11692</v>
      </c>
      <c r="B5520" s="236">
        <v>33852</v>
      </c>
      <c r="C5520" s="236" t="s">
        <v>10805</v>
      </c>
      <c r="D5520" s="236">
        <v>20</v>
      </c>
      <c r="E5520" s="236" t="s">
        <v>10805</v>
      </c>
    </row>
    <row r="5521" spans="1:5" x14ac:dyDescent="0.25">
      <c r="A5521" s="236" t="s">
        <v>11693</v>
      </c>
      <c r="B5521" s="236">
        <v>33847</v>
      </c>
      <c r="C5521" s="236" t="s">
        <v>10805</v>
      </c>
      <c r="D5521" s="236">
        <v>20</v>
      </c>
      <c r="E5521" s="236" t="s">
        <v>10805</v>
      </c>
    </row>
    <row r="5522" spans="1:5" x14ac:dyDescent="0.25">
      <c r="A5522" s="236" t="s">
        <v>11694</v>
      </c>
      <c r="B5522" s="236">
        <v>33849</v>
      </c>
      <c r="C5522" s="236" t="s">
        <v>10805</v>
      </c>
      <c r="D5522" s="236">
        <v>20</v>
      </c>
      <c r="E5522" s="236" t="s">
        <v>10805</v>
      </c>
    </row>
    <row r="5523" spans="1:5" x14ac:dyDescent="0.25">
      <c r="A5523" s="236" t="s">
        <v>11695</v>
      </c>
      <c r="B5523" s="236">
        <v>33885</v>
      </c>
      <c r="C5523" s="236" t="s">
        <v>10805</v>
      </c>
      <c r="D5523" s="236">
        <v>20</v>
      </c>
      <c r="E5523" s="236" t="s">
        <v>10805</v>
      </c>
    </row>
    <row r="5524" spans="1:5" x14ac:dyDescent="0.25">
      <c r="A5524" s="236" t="s">
        <v>11696</v>
      </c>
      <c r="B5524" s="236">
        <v>33888</v>
      </c>
      <c r="C5524" s="236" t="s">
        <v>10805</v>
      </c>
      <c r="D5524" s="236">
        <v>20</v>
      </c>
      <c r="E5524" s="236" t="s">
        <v>10805</v>
      </c>
    </row>
    <row r="5525" spans="1:5" x14ac:dyDescent="0.25">
      <c r="A5525" s="236" t="s">
        <v>11697</v>
      </c>
      <c r="B5525" s="236">
        <v>33879</v>
      </c>
      <c r="C5525" s="236" t="s">
        <v>10805</v>
      </c>
      <c r="D5525" s="236">
        <v>20</v>
      </c>
      <c r="E5525" s="236" t="s">
        <v>10805</v>
      </c>
    </row>
    <row r="5526" spans="1:5" x14ac:dyDescent="0.25">
      <c r="A5526" s="236" t="s">
        <v>11698</v>
      </c>
      <c r="B5526" s="236">
        <v>33876</v>
      </c>
      <c r="C5526" s="236" t="s">
        <v>10805</v>
      </c>
      <c r="D5526" s="236">
        <v>20</v>
      </c>
      <c r="E5526" s="236" t="s">
        <v>10805</v>
      </c>
    </row>
    <row r="5527" spans="1:5" x14ac:dyDescent="0.25">
      <c r="A5527" s="236" t="s">
        <v>11699</v>
      </c>
      <c r="B5527" s="236">
        <v>33867</v>
      </c>
      <c r="C5527" s="236" t="s">
        <v>10805</v>
      </c>
      <c r="D5527" s="236">
        <v>20</v>
      </c>
      <c r="E5527" s="236" t="s">
        <v>10805</v>
      </c>
    </row>
    <row r="5528" spans="1:5" x14ac:dyDescent="0.25">
      <c r="A5528" s="236" t="s">
        <v>11700</v>
      </c>
      <c r="B5528" s="236">
        <v>33927</v>
      </c>
      <c r="C5528" s="236" t="s">
        <v>10805</v>
      </c>
      <c r="D5528" s="236">
        <v>20</v>
      </c>
      <c r="E5528" s="236" t="s">
        <v>10805</v>
      </c>
    </row>
    <row r="5529" spans="1:5" x14ac:dyDescent="0.25">
      <c r="A5529" s="236" t="s">
        <v>11701</v>
      </c>
      <c r="B5529" s="236">
        <v>33930</v>
      </c>
      <c r="C5529" s="236" t="s">
        <v>10805</v>
      </c>
      <c r="D5529" s="236">
        <v>20</v>
      </c>
      <c r="E5529" s="236" t="s">
        <v>10805</v>
      </c>
    </row>
    <row r="5530" spans="1:5" x14ac:dyDescent="0.25">
      <c r="A5530" s="236" t="s">
        <v>11702</v>
      </c>
      <c r="B5530" s="236">
        <v>33936</v>
      </c>
      <c r="C5530" s="236" t="s">
        <v>10805</v>
      </c>
      <c r="D5530" s="236">
        <v>20</v>
      </c>
      <c r="E5530" s="236" t="s">
        <v>10805</v>
      </c>
    </row>
    <row r="5531" spans="1:5" x14ac:dyDescent="0.25">
      <c r="A5531" s="236" t="s">
        <v>11703</v>
      </c>
      <c r="B5531" s="236">
        <v>33933</v>
      </c>
      <c r="C5531" s="236" t="s">
        <v>10805</v>
      </c>
      <c r="D5531" s="236">
        <v>20</v>
      </c>
      <c r="E5531" s="236" t="s">
        <v>10805</v>
      </c>
    </row>
    <row r="5532" spans="1:5" x14ac:dyDescent="0.25">
      <c r="A5532" s="236" t="s">
        <v>11704</v>
      </c>
      <c r="B5532" s="236">
        <v>33939</v>
      </c>
      <c r="C5532" s="236" t="s">
        <v>10805</v>
      </c>
      <c r="D5532" s="236">
        <v>20</v>
      </c>
      <c r="E5532" s="236" t="s">
        <v>10805</v>
      </c>
    </row>
    <row r="5533" spans="1:5" x14ac:dyDescent="0.25">
      <c r="A5533" s="236" t="s">
        <v>11705</v>
      </c>
      <c r="B5533" s="236">
        <v>33942</v>
      </c>
      <c r="C5533" s="236" t="s">
        <v>10805</v>
      </c>
      <c r="D5533" s="236">
        <v>20</v>
      </c>
      <c r="E5533" s="236" t="s">
        <v>10805</v>
      </c>
    </row>
    <row r="5534" spans="1:5" x14ac:dyDescent="0.25">
      <c r="A5534" s="236" t="s">
        <v>11706</v>
      </c>
      <c r="B5534" s="236">
        <v>33953</v>
      </c>
      <c r="C5534" s="236" t="s">
        <v>10805</v>
      </c>
      <c r="D5534" s="236">
        <v>20</v>
      </c>
      <c r="E5534" s="236" t="s">
        <v>10805</v>
      </c>
    </row>
    <row r="5535" spans="1:5" x14ac:dyDescent="0.25">
      <c r="A5535" s="236" t="s">
        <v>11707</v>
      </c>
      <c r="B5535" s="236">
        <v>33915</v>
      </c>
      <c r="C5535" s="236" t="s">
        <v>10805</v>
      </c>
      <c r="D5535" s="236">
        <v>20</v>
      </c>
      <c r="E5535" s="236" t="s">
        <v>10805</v>
      </c>
    </row>
    <row r="5536" spans="1:5" x14ac:dyDescent="0.25">
      <c r="A5536" s="236" t="s">
        <v>11708</v>
      </c>
      <c r="B5536" s="236">
        <v>33921</v>
      </c>
      <c r="C5536" s="236" t="s">
        <v>10805</v>
      </c>
      <c r="D5536" s="236">
        <v>20</v>
      </c>
      <c r="E5536" s="236" t="s">
        <v>10805</v>
      </c>
    </row>
    <row r="5537" spans="1:5" x14ac:dyDescent="0.25">
      <c r="A5537" s="236" t="s">
        <v>11709</v>
      </c>
      <c r="B5537" s="236">
        <v>33912</v>
      </c>
      <c r="C5537" s="236" t="s">
        <v>10805</v>
      </c>
      <c r="D5537" s="236">
        <v>20</v>
      </c>
      <c r="E5537" s="236" t="s">
        <v>10805</v>
      </c>
    </row>
    <row r="5538" spans="1:5" x14ac:dyDescent="0.25">
      <c r="A5538" s="236" t="s">
        <v>11710</v>
      </c>
      <c r="B5538" s="236">
        <v>33909</v>
      </c>
      <c r="C5538" s="236" t="s">
        <v>10805</v>
      </c>
      <c r="D5538" s="236">
        <v>20</v>
      </c>
      <c r="E5538" s="236" t="s">
        <v>10805</v>
      </c>
    </row>
    <row r="5539" spans="1:5" x14ac:dyDescent="0.25">
      <c r="A5539" s="236" t="s">
        <v>11711</v>
      </c>
      <c r="B5539" s="236">
        <v>33894</v>
      </c>
      <c r="C5539" s="236" t="s">
        <v>10805</v>
      </c>
      <c r="D5539" s="236">
        <v>20</v>
      </c>
      <c r="E5539" s="236" t="s">
        <v>10805</v>
      </c>
    </row>
    <row r="5540" spans="1:5" x14ac:dyDescent="0.25">
      <c r="A5540" s="236" t="s">
        <v>11712</v>
      </c>
      <c r="B5540" s="236">
        <v>33891</v>
      </c>
      <c r="C5540" s="236" t="s">
        <v>10805</v>
      </c>
      <c r="D5540" s="236">
        <v>20</v>
      </c>
      <c r="E5540" s="236" t="s">
        <v>10805</v>
      </c>
    </row>
    <row r="5541" spans="1:5" x14ac:dyDescent="0.25">
      <c r="A5541" s="236" t="s">
        <v>11713</v>
      </c>
      <c r="B5541" s="236">
        <v>33900</v>
      </c>
      <c r="C5541" s="236" t="s">
        <v>10805</v>
      </c>
      <c r="D5541" s="236">
        <v>20</v>
      </c>
      <c r="E5541" s="236" t="s">
        <v>10805</v>
      </c>
    </row>
    <row r="5542" spans="1:5" x14ac:dyDescent="0.25">
      <c r="A5542" s="236" t="s">
        <v>11714</v>
      </c>
      <c r="B5542" s="236">
        <v>33906</v>
      </c>
      <c r="C5542" s="236" t="s">
        <v>10805</v>
      </c>
      <c r="D5542" s="236">
        <v>20</v>
      </c>
      <c r="E5542" s="236" t="s">
        <v>10805</v>
      </c>
    </row>
    <row r="5543" spans="1:5" x14ac:dyDescent="0.25">
      <c r="A5543" s="236" t="s">
        <v>11715</v>
      </c>
      <c r="B5543" s="236">
        <v>33755</v>
      </c>
      <c r="C5543" s="236" t="s">
        <v>10805</v>
      </c>
      <c r="D5543" s="236">
        <v>20</v>
      </c>
      <c r="E5543" s="236" t="s">
        <v>10805</v>
      </c>
    </row>
    <row r="5544" spans="1:5" x14ac:dyDescent="0.25">
      <c r="A5544" s="236" t="s">
        <v>11716</v>
      </c>
      <c r="B5544" s="236">
        <v>33744</v>
      </c>
      <c r="C5544" s="236" t="s">
        <v>10805</v>
      </c>
      <c r="D5544" s="236">
        <v>20</v>
      </c>
      <c r="E5544" s="236" t="s">
        <v>10805</v>
      </c>
    </row>
    <row r="5545" spans="1:5" x14ac:dyDescent="0.25">
      <c r="A5545" s="236" t="s">
        <v>11717</v>
      </c>
      <c r="B5545" s="236">
        <v>33739</v>
      </c>
      <c r="C5545" s="236" t="s">
        <v>10805</v>
      </c>
      <c r="D5545" s="236">
        <v>20</v>
      </c>
      <c r="E5545" s="236" t="s">
        <v>10805</v>
      </c>
    </row>
    <row r="5546" spans="1:5" x14ac:dyDescent="0.25">
      <c r="A5546" s="236" t="s">
        <v>11718</v>
      </c>
      <c r="B5546" s="236">
        <v>33765</v>
      </c>
      <c r="C5546" s="236" t="s">
        <v>10805</v>
      </c>
      <c r="D5546" s="236">
        <v>20</v>
      </c>
      <c r="E5546" s="236" t="s">
        <v>10805</v>
      </c>
    </row>
    <row r="5547" spans="1:5" x14ac:dyDescent="0.25">
      <c r="A5547" s="236" t="s">
        <v>11719</v>
      </c>
      <c r="B5547" s="236">
        <v>33763</v>
      </c>
      <c r="C5547" s="236" t="s">
        <v>10805</v>
      </c>
      <c r="D5547" s="236">
        <v>20</v>
      </c>
      <c r="E5547" s="236" t="s">
        <v>10805</v>
      </c>
    </row>
    <row r="5548" spans="1:5" x14ac:dyDescent="0.25">
      <c r="A5548" s="236" t="s">
        <v>11720</v>
      </c>
      <c r="B5548" s="236">
        <v>33758</v>
      </c>
      <c r="C5548" s="236" t="s">
        <v>10805</v>
      </c>
      <c r="D5548" s="236">
        <v>20</v>
      </c>
      <c r="E5548" s="236" t="s">
        <v>10805</v>
      </c>
    </row>
    <row r="5549" spans="1:5" x14ac:dyDescent="0.25">
      <c r="A5549" s="236" t="s">
        <v>11721</v>
      </c>
      <c r="B5549" s="236">
        <v>33760</v>
      </c>
      <c r="C5549" s="236" t="s">
        <v>10805</v>
      </c>
      <c r="D5549" s="236">
        <v>20</v>
      </c>
      <c r="E5549" s="236" t="s">
        <v>10805</v>
      </c>
    </row>
    <row r="5550" spans="1:5" x14ac:dyDescent="0.25">
      <c r="A5550" s="236" t="s">
        <v>11722</v>
      </c>
      <c r="B5550" s="236">
        <v>33788</v>
      </c>
      <c r="C5550" s="236" t="s">
        <v>10805</v>
      </c>
      <c r="D5550" s="236">
        <v>20</v>
      </c>
      <c r="E5550" s="236" t="s">
        <v>10805</v>
      </c>
    </row>
    <row r="5551" spans="1:5" x14ac:dyDescent="0.25">
      <c r="A5551" s="236" t="s">
        <v>11723</v>
      </c>
      <c r="B5551" s="236">
        <v>33785</v>
      </c>
      <c r="C5551" s="236" t="s">
        <v>10805</v>
      </c>
      <c r="D5551" s="236">
        <v>20</v>
      </c>
      <c r="E5551" s="236" t="s">
        <v>10805</v>
      </c>
    </row>
    <row r="5552" spans="1:5" x14ac:dyDescent="0.25">
      <c r="A5552" s="236" t="s">
        <v>11724</v>
      </c>
      <c r="B5552" s="236">
        <v>33813</v>
      </c>
      <c r="C5552" s="236" t="s">
        <v>10805</v>
      </c>
      <c r="D5552" s="236">
        <v>20</v>
      </c>
      <c r="E5552" s="236" t="s">
        <v>10805</v>
      </c>
    </row>
    <row r="5553" spans="1:5" x14ac:dyDescent="0.25">
      <c r="A5553" s="236" t="s">
        <v>11725</v>
      </c>
      <c r="B5553" s="236">
        <v>33790</v>
      </c>
      <c r="C5553" s="236" t="s">
        <v>10805</v>
      </c>
      <c r="D5553" s="236">
        <v>20</v>
      </c>
      <c r="E5553" s="236" t="s">
        <v>10805</v>
      </c>
    </row>
    <row r="5554" spans="1:5" x14ac:dyDescent="0.25">
      <c r="A5554" s="236" t="s">
        <v>11726</v>
      </c>
      <c r="B5554" s="236">
        <v>33779</v>
      </c>
      <c r="C5554" s="236" t="s">
        <v>10805</v>
      </c>
      <c r="D5554" s="236">
        <v>20</v>
      </c>
      <c r="E5554" s="236" t="s">
        <v>10805</v>
      </c>
    </row>
    <row r="5555" spans="1:5" x14ac:dyDescent="0.25">
      <c r="A5555" s="236" t="s">
        <v>11727</v>
      </c>
      <c r="B5555" s="236">
        <v>33782</v>
      </c>
      <c r="C5555" s="236" t="s">
        <v>10805</v>
      </c>
      <c r="D5555" s="236">
        <v>20</v>
      </c>
      <c r="E5555" s="236" t="s">
        <v>10805</v>
      </c>
    </row>
    <row r="5556" spans="1:5" x14ac:dyDescent="0.25">
      <c r="A5556" s="236" t="s">
        <v>11728</v>
      </c>
      <c r="B5556" s="236">
        <v>33776</v>
      </c>
      <c r="C5556" s="236" t="s">
        <v>10805</v>
      </c>
      <c r="D5556" s="236">
        <v>20</v>
      </c>
      <c r="E5556" s="236" t="s">
        <v>10805</v>
      </c>
    </row>
    <row r="5557" spans="1:5" x14ac:dyDescent="0.25">
      <c r="A5557" s="236" t="s">
        <v>11729</v>
      </c>
      <c r="B5557" s="236">
        <v>33771</v>
      </c>
      <c r="C5557" s="236" t="s">
        <v>10805</v>
      </c>
      <c r="D5557" s="236">
        <v>20</v>
      </c>
      <c r="E5557" s="236" t="s">
        <v>10805</v>
      </c>
    </row>
    <row r="5558" spans="1:5" x14ac:dyDescent="0.25">
      <c r="A5558" s="236" t="s">
        <v>11730</v>
      </c>
      <c r="B5558" s="236">
        <v>33834</v>
      </c>
      <c r="C5558" s="236" t="s">
        <v>10805</v>
      </c>
      <c r="D5558" s="236">
        <v>20</v>
      </c>
      <c r="E5558" s="236" t="s">
        <v>10805</v>
      </c>
    </row>
    <row r="5559" spans="1:5" x14ac:dyDescent="0.25">
      <c r="A5559" s="236" t="s">
        <v>11731</v>
      </c>
      <c r="B5559" s="236">
        <v>33837</v>
      </c>
      <c r="C5559" s="236" t="s">
        <v>10805</v>
      </c>
      <c r="D5559" s="236">
        <v>20</v>
      </c>
      <c r="E5559" s="236" t="s">
        <v>10805</v>
      </c>
    </row>
    <row r="5560" spans="1:5" x14ac:dyDescent="0.25">
      <c r="A5560" s="236" t="s">
        <v>11732</v>
      </c>
      <c r="B5560" s="236">
        <v>33844</v>
      </c>
      <c r="C5560" s="236" t="s">
        <v>10805</v>
      </c>
      <c r="D5560" s="236">
        <v>20</v>
      </c>
      <c r="E5560" s="236" t="s">
        <v>10805</v>
      </c>
    </row>
    <row r="5561" spans="1:5" x14ac:dyDescent="0.25">
      <c r="A5561" s="236" t="s">
        <v>11733</v>
      </c>
      <c r="B5561" s="236">
        <v>33842</v>
      </c>
      <c r="C5561" s="236" t="s">
        <v>10805</v>
      </c>
      <c r="D5561" s="236">
        <v>20</v>
      </c>
      <c r="E5561" s="236" t="s">
        <v>10805</v>
      </c>
    </row>
    <row r="5562" spans="1:5" x14ac:dyDescent="0.25">
      <c r="A5562" s="236" t="s">
        <v>11734</v>
      </c>
      <c r="B5562" s="236">
        <v>33826</v>
      </c>
      <c r="C5562" s="236" t="s">
        <v>10805</v>
      </c>
      <c r="D5562" s="236">
        <v>20</v>
      </c>
      <c r="E5562" s="236" t="s">
        <v>10805</v>
      </c>
    </row>
    <row r="5563" spans="1:5" x14ac:dyDescent="0.25">
      <c r="A5563" s="236" t="s">
        <v>11735</v>
      </c>
      <c r="B5563" s="236">
        <v>33831</v>
      </c>
      <c r="C5563" s="236" t="s">
        <v>10805</v>
      </c>
      <c r="D5563" s="236">
        <v>20</v>
      </c>
      <c r="E5563" s="236" t="s">
        <v>10805</v>
      </c>
    </row>
    <row r="5564" spans="1:5" x14ac:dyDescent="0.25">
      <c r="A5564" s="236" t="s">
        <v>11736</v>
      </c>
      <c r="B5564" s="236">
        <v>33820</v>
      </c>
      <c r="C5564" s="236" t="s">
        <v>10805</v>
      </c>
      <c r="D5564" s="236">
        <v>20</v>
      </c>
      <c r="E5564" s="236" t="s">
        <v>10805</v>
      </c>
    </row>
    <row r="5565" spans="1:5" x14ac:dyDescent="0.25">
      <c r="A5565" s="236" t="s">
        <v>11737</v>
      </c>
      <c r="B5565" s="236">
        <v>33823</v>
      </c>
      <c r="C5565" s="236" t="s">
        <v>10805</v>
      </c>
      <c r="D5565" s="236">
        <v>20</v>
      </c>
      <c r="E5565" s="236" t="s">
        <v>10805</v>
      </c>
    </row>
    <row r="5566" spans="1:5" x14ac:dyDescent="0.25">
      <c r="A5566" s="236" t="s">
        <v>11738</v>
      </c>
      <c r="B5566" s="236">
        <v>34267</v>
      </c>
      <c r="C5566" s="236" t="s">
        <v>10805</v>
      </c>
      <c r="D5566" s="236">
        <v>20</v>
      </c>
      <c r="E5566" s="236" t="s">
        <v>10805</v>
      </c>
    </row>
    <row r="5567" spans="1:5" x14ac:dyDescent="0.25">
      <c r="A5567" s="236" t="s">
        <v>11739</v>
      </c>
      <c r="B5567" s="236">
        <v>34264</v>
      </c>
      <c r="C5567" s="236" t="s">
        <v>10805</v>
      </c>
      <c r="D5567" s="236">
        <v>20</v>
      </c>
      <c r="E5567" s="236" t="s">
        <v>10805</v>
      </c>
    </row>
    <row r="5568" spans="1:5" x14ac:dyDescent="0.25">
      <c r="A5568" s="236" t="s">
        <v>11740</v>
      </c>
      <c r="B5568" s="236">
        <v>34270</v>
      </c>
      <c r="C5568" s="236" t="s">
        <v>10805</v>
      </c>
      <c r="D5568" s="236">
        <v>20</v>
      </c>
      <c r="E5568" s="236" t="s">
        <v>10805</v>
      </c>
    </row>
    <row r="5569" spans="1:5" x14ac:dyDescent="0.25">
      <c r="A5569" s="236" t="s">
        <v>11741</v>
      </c>
      <c r="B5569" s="236">
        <v>34252</v>
      </c>
      <c r="C5569" s="236" t="s">
        <v>10805</v>
      </c>
      <c r="D5569" s="236">
        <v>20</v>
      </c>
      <c r="E5569" s="236" t="s">
        <v>10805</v>
      </c>
    </row>
    <row r="5570" spans="1:5" x14ac:dyDescent="0.25">
      <c r="A5570" s="236" t="s">
        <v>11742</v>
      </c>
      <c r="B5570" s="236">
        <v>34255</v>
      </c>
      <c r="C5570" s="236" t="s">
        <v>10805</v>
      </c>
      <c r="D5570" s="236">
        <v>20</v>
      </c>
      <c r="E5570" s="236" t="s">
        <v>10805</v>
      </c>
    </row>
    <row r="5571" spans="1:5" x14ac:dyDescent="0.25">
      <c r="A5571" s="236" t="s">
        <v>11743</v>
      </c>
      <c r="B5571" s="236">
        <v>34261</v>
      </c>
      <c r="C5571" s="236" t="s">
        <v>10805</v>
      </c>
      <c r="D5571" s="236">
        <v>20</v>
      </c>
      <c r="E5571" s="236" t="s">
        <v>10805</v>
      </c>
    </row>
    <row r="5572" spans="1:5" x14ac:dyDescent="0.25">
      <c r="A5572" s="236" t="s">
        <v>11744</v>
      </c>
      <c r="B5572" s="236">
        <v>34258</v>
      </c>
      <c r="C5572" s="236" t="s">
        <v>10805</v>
      </c>
      <c r="D5572" s="236">
        <v>20</v>
      </c>
      <c r="E5572" s="236" t="s">
        <v>10805</v>
      </c>
    </row>
    <row r="5573" spans="1:5" x14ac:dyDescent="0.25">
      <c r="A5573" s="236" t="s">
        <v>11745</v>
      </c>
      <c r="B5573" s="236">
        <v>34249</v>
      </c>
      <c r="C5573" s="236" t="s">
        <v>10805</v>
      </c>
      <c r="D5573" s="236">
        <v>20</v>
      </c>
      <c r="E5573" s="236" t="s">
        <v>10805</v>
      </c>
    </row>
    <row r="5574" spans="1:5" x14ac:dyDescent="0.25">
      <c r="A5574" s="236" t="s">
        <v>11746</v>
      </c>
      <c r="B5574" s="236">
        <v>34246</v>
      </c>
      <c r="C5574" s="236" t="s">
        <v>10805</v>
      </c>
      <c r="D5574" s="236">
        <v>20</v>
      </c>
      <c r="E5574" s="236" t="s">
        <v>10805</v>
      </c>
    </row>
    <row r="5575" spans="1:5" x14ac:dyDescent="0.25">
      <c r="A5575" s="236" t="s">
        <v>11747</v>
      </c>
      <c r="B5575" s="236">
        <v>34243</v>
      </c>
      <c r="C5575" s="236" t="s">
        <v>10805</v>
      </c>
      <c r="D5575" s="236">
        <v>20</v>
      </c>
      <c r="E5575" s="236" t="s">
        <v>10805</v>
      </c>
    </row>
    <row r="5576" spans="1:5" x14ac:dyDescent="0.25">
      <c r="A5576" s="236" t="s">
        <v>11748</v>
      </c>
      <c r="B5576" s="236">
        <v>34240</v>
      </c>
      <c r="C5576" s="236" t="s">
        <v>10805</v>
      </c>
      <c r="D5576" s="236">
        <v>20</v>
      </c>
      <c r="E5576" s="236" t="s">
        <v>10805</v>
      </c>
    </row>
    <row r="5577" spans="1:5" x14ac:dyDescent="0.25">
      <c r="A5577" s="236" t="s">
        <v>11749</v>
      </c>
      <c r="B5577" s="236">
        <v>34228</v>
      </c>
      <c r="C5577" s="236" t="s">
        <v>10805</v>
      </c>
      <c r="D5577" s="236">
        <v>20</v>
      </c>
      <c r="E5577" s="236" t="s">
        <v>10805</v>
      </c>
    </row>
    <row r="5578" spans="1:5" x14ac:dyDescent="0.25">
      <c r="A5578" s="236" t="s">
        <v>11750</v>
      </c>
      <c r="B5578" s="236">
        <v>34231</v>
      </c>
      <c r="C5578" s="236" t="s">
        <v>10805</v>
      </c>
      <c r="D5578" s="236">
        <v>20</v>
      </c>
      <c r="E5578" s="236" t="s">
        <v>10805</v>
      </c>
    </row>
    <row r="5579" spans="1:5" x14ac:dyDescent="0.25">
      <c r="A5579" s="236" t="s">
        <v>11751</v>
      </c>
      <c r="B5579" s="236">
        <v>34234</v>
      </c>
      <c r="C5579" s="236" t="s">
        <v>10805</v>
      </c>
      <c r="D5579" s="236">
        <v>20</v>
      </c>
      <c r="E5579" s="236" t="s">
        <v>10805</v>
      </c>
    </row>
    <row r="5580" spans="1:5" x14ac:dyDescent="0.25">
      <c r="A5580" s="236" t="s">
        <v>11752</v>
      </c>
      <c r="B5580" s="236">
        <v>34237</v>
      </c>
      <c r="C5580" s="236" t="s">
        <v>10805</v>
      </c>
      <c r="D5580" s="236">
        <v>20</v>
      </c>
      <c r="E5580" s="236" t="s">
        <v>10805</v>
      </c>
    </row>
    <row r="5581" spans="1:5" x14ac:dyDescent="0.25">
      <c r="A5581" s="236" t="s">
        <v>11753</v>
      </c>
      <c r="B5581" s="236">
        <v>34210</v>
      </c>
      <c r="C5581" s="236" t="s">
        <v>10805</v>
      </c>
      <c r="D5581" s="236">
        <v>20</v>
      </c>
      <c r="E5581" s="236" t="s">
        <v>10805</v>
      </c>
    </row>
    <row r="5582" spans="1:5" x14ac:dyDescent="0.25">
      <c r="A5582" s="236" t="s">
        <v>11754</v>
      </c>
      <c r="B5582" s="236">
        <v>34213</v>
      </c>
      <c r="C5582" s="236" t="s">
        <v>10805</v>
      </c>
      <c r="D5582" s="236">
        <v>20</v>
      </c>
      <c r="E5582" s="236" t="s">
        <v>10805</v>
      </c>
    </row>
    <row r="5583" spans="1:5" x14ac:dyDescent="0.25">
      <c r="A5583" s="236" t="s">
        <v>11755</v>
      </c>
      <c r="B5583" s="236">
        <v>34207</v>
      </c>
      <c r="C5583" s="236" t="s">
        <v>10805</v>
      </c>
      <c r="D5583" s="236">
        <v>20</v>
      </c>
      <c r="E5583" s="236" t="s">
        <v>10805</v>
      </c>
    </row>
    <row r="5584" spans="1:5" x14ac:dyDescent="0.25">
      <c r="A5584" s="236" t="s">
        <v>11756</v>
      </c>
      <c r="B5584" s="236">
        <v>34204</v>
      </c>
      <c r="C5584" s="236" t="s">
        <v>10805</v>
      </c>
      <c r="D5584" s="236">
        <v>20</v>
      </c>
      <c r="E5584" s="236" t="s">
        <v>10805</v>
      </c>
    </row>
    <row r="5585" spans="1:5" x14ac:dyDescent="0.25">
      <c r="A5585" s="236" t="s">
        <v>11757</v>
      </c>
      <c r="B5585" s="236">
        <v>34225</v>
      </c>
      <c r="C5585" s="236" t="s">
        <v>10805</v>
      </c>
      <c r="D5585" s="236">
        <v>20</v>
      </c>
      <c r="E5585" s="236" t="s">
        <v>10805</v>
      </c>
    </row>
    <row r="5586" spans="1:5" x14ac:dyDescent="0.25">
      <c r="A5586" s="236" t="s">
        <v>11758</v>
      </c>
      <c r="B5586" s="236">
        <v>34222</v>
      </c>
      <c r="C5586" s="236" t="s">
        <v>10805</v>
      </c>
      <c r="D5586" s="236">
        <v>20</v>
      </c>
      <c r="E5586" s="236" t="s">
        <v>10805</v>
      </c>
    </row>
    <row r="5587" spans="1:5" x14ac:dyDescent="0.25">
      <c r="A5587" s="236" t="s">
        <v>11759</v>
      </c>
      <c r="B5587" s="236">
        <v>34216</v>
      </c>
      <c r="C5587" s="236" t="s">
        <v>10805</v>
      </c>
      <c r="D5587" s="236">
        <v>20</v>
      </c>
      <c r="E5587" s="236" t="s">
        <v>10805</v>
      </c>
    </row>
    <row r="5588" spans="1:5" x14ac:dyDescent="0.25">
      <c r="A5588" s="236" t="s">
        <v>11760</v>
      </c>
      <c r="B5588" s="236">
        <v>34219</v>
      </c>
      <c r="C5588" s="236" t="s">
        <v>10805</v>
      </c>
      <c r="D5588" s="236">
        <v>20</v>
      </c>
      <c r="E5588" s="236" t="s">
        <v>10805</v>
      </c>
    </row>
    <row r="5589" spans="1:5" x14ac:dyDescent="0.25">
      <c r="A5589" s="236" t="s">
        <v>11761</v>
      </c>
      <c r="B5589" s="236">
        <v>34186</v>
      </c>
      <c r="C5589" s="236" t="s">
        <v>10805</v>
      </c>
      <c r="D5589" s="236">
        <v>20</v>
      </c>
      <c r="E5589" s="236" t="s">
        <v>10805</v>
      </c>
    </row>
    <row r="5590" spans="1:5" x14ac:dyDescent="0.25">
      <c r="A5590" s="236" t="s">
        <v>11762</v>
      </c>
      <c r="B5590" s="236">
        <v>34189</v>
      </c>
      <c r="C5590" s="236" t="s">
        <v>10805</v>
      </c>
      <c r="D5590" s="236">
        <v>20</v>
      </c>
      <c r="E5590" s="236" t="s">
        <v>10805</v>
      </c>
    </row>
    <row r="5591" spans="1:5" x14ac:dyDescent="0.25">
      <c r="A5591" s="236" t="s">
        <v>11763</v>
      </c>
      <c r="B5591" s="236">
        <v>34183</v>
      </c>
      <c r="C5591" s="236" t="s">
        <v>10805</v>
      </c>
      <c r="D5591" s="236">
        <v>20</v>
      </c>
      <c r="E5591" s="236" t="s">
        <v>10805</v>
      </c>
    </row>
    <row r="5592" spans="1:5" x14ac:dyDescent="0.25">
      <c r="A5592" s="236" t="s">
        <v>11764</v>
      </c>
      <c r="B5592" s="236">
        <v>34179</v>
      </c>
      <c r="C5592" s="236" t="s">
        <v>10805</v>
      </c>
      <c r="D5592" s="236">
        <v>20</v>
      </c>
      <c r="E5592" s="236" t="s">
        <v>10805</v>
      </c>
    </row>
    <row r="5593" spans="1:5" x14ac:dyDescent="0.25">
      <c r="A5593" s="236" t="s">
        <v>11765</v>
      </c>
      <c r="B5593" s="236">
        <v>34192</v>
      </c>
      <c r="C5593" s="236" t="s">
        <v>10805</v>
      </c>
      <c r="D5593" s="236">
        <v>20</v>
      </c>
      <c r="E5593" s="236" t="s">
        <v>10805</v>
      </c>
    </row>
    <row r="5594" spans="1:5" x14ac:dyDescent="0.25">
      <c r="A5594" s="236" t="s">
        <v>11766</v>
      </c>
      <c r="B5594" s="236">
        <v>34195</v>
      </c>
      <c r="C5594" s="236" t="s">
        <v>10805</v>
      </c>
      <c r="D5594" s="236">
        <v>20</v>
      </c>
      <c r="E5594" s="236" t="s">
        <v>10805</v>
      </c>
    </row>
    <row r="5595" spans="1:5" x14ac:dyDescent="0.25">
      <c r="A5595" s="236" t="s">
        <v>11767</v>
      </c>
      <c r="B5595" s="236">
        <v>34201</v>
      </c>
      <c r="C5595" s="236" t="s">
        <v>10805</v>
      </c>
      <c r="D5595" s="236">
        <v>20</v>
      </c>
      <c r="E5595" s="236" t="s">
        <v>10805</v>
      </c>
    </row>
    <row r="5596" spans="1:5" x14ac:dyDescent="0.25">
      <c r="A5596" s="236" t="s">
        <v>11768</v>
      </c>
      <c r="B5596" s="236">
        <v>34198</v>
      </c>
      <c r="C5596" s="236" t="s">
        <v>10805</v>
      </c>
      <c r="D5596" s="236">
        <v>20</v>
      </c>
      <c r="E5596" s="236" t="s">
        <v>10805</v>
      </c>
    </row>
    <row r="5597" spans="1:5" x14ac:dyDescent="0.25">
      <c r="A5597" s="236" t="s">
        <v>11769</v>
      </c>
      <c r="B5597" s="236">
        <v>34295</v>
      </c>
      <c r="C5597" s="236" t="s">
        <v>10805</v>
      </c>
      <c r="D5597" s="236">
        <v>20</v>
      </c>
      <c r="E5597" s="236" t="s">
        <v>10805</v>
      </c>
    </row>
    <row r="5598" spans="1:5" x14ac:dyDescent="0.25">
      <c r="A5598" s="236" t="s">
        <v>11770</v>
      </c>
      <c r="B5598" s="236">
        <v>34301</v>
      </c>
      <c r="C5598" s="236" t="s">
        <v>10805</v>
      </c>
      <c r="D5598" s="236">
        <v>20</v>
      </c>
      <c r="E5598" s="236" t="s">
        <v>10805</v>
      </c>
    </row>
    <row r="5599" spans="1:5" x14ac:dyDescent="0.25">
      <c r="A5599" s="236" t="s">
        <v>11771</v>
      </c>
      <c r="B5599" s="236">
        <v>34298</v>
      </c>
      <c r="C5599" s="236" t="s">
        <v>10805</v>
      </c>
      <c r="D5599" s="236">
        <v>20</v>
      </c>
      <c r="E5599" s="236" t="s">
        <v>10805</v>
      </c>
    </row>
    <row r="5600" spans="1:5" x14ac:dyDescent="0.25">
      <c r="A5600" s="236" t="s">
        <v>11772</v>
      </c>
      <c r="B5600" s="236">
        <v>34313</v>
      </c>
      <c r="C5600" s="236" t="s">
        <v>10805</v>
      </c>
      <c r="D5600" s="236">
        <v>20</v>
      </c>
      <c r="E5600" s="236" t="s">
        <v>10805</v>
      </c>
    </row>
    <row r="5601" spans="1:5" x14ac:dyDescent="0.25">
      <c r="A5601" s="236" t="s">
        <v>11773</v>
      </c>
      <c r="B5601" s="236">
        <v>34310</v>
      </c>
      <c r="C5601" s="236" t="s">
        <v>10805</v>
      </c>
      <c r="D5601" s="236">
        <v>20</v>
      </c>
      <c r="E5601" s="236" t="s">
        <v>10805</v>
      </c>
    </row>
    <row r="5602" spans="1:5" x14ac:dyDescent="0.25">
      <c r="A5602" s="236" t="s">
        <v>11774</v>
      </c>
      <c r="B5602" s="236">
        <v>34307</v>
      </c>
      <c r="C5602" s="236" t="s">
        <v>10805</v>
      </c>
      <c r="D5602" s="236">
        <v>20</v>
      </c>
      <c r="E5602" s="236" t="s">
        <v>10805</v>
      </c>
    </row>
    <row r="5603" spans="1:5" x14ac:dyDescent="0.25">
      <c r="A5603" s="236" t="s">
        <v>11775</v>
      </c>
      <c r="B5603" s="236">
        <v>34304</v>
      </c>
      <c r="C5603" s="236" t="s">
        <v>10805</v>
      </c>
      <c r="D5603" s="236">
        <v>20</v>
      </c>
      <c r="E5603" s="236" t="s">
        <v>10805</v>
      </c>
    </row>
    <row r="5604" spans="1:5" x14ac:dyDescent="0.25">
      <c r="A5604" s="236" t="s">
        <v>11776</v>
      </c>
      <c r="B5604" s="236">
        <v>34292</v>
      </c>
      <c r="C5604" s="236" t="s">
        <v>10805</v>
      </c>
      <c r="D5604" s="236">
        <v>20</v>
      </c>
      <c r="E5604" s="236" t="s">
        <v>10805</v>
      </c>
    </row>
    <row r="5605" spans="1:5" x14ac:dyDescent="0.25">
      <c r="A5605" s="236" t="s">
        <v>11777</v>
      </c>
      <c r="B5605" s="236">
        <v>34275</v>
      </c>
      <c r="C5605" s="236" t="s">
        <v>10805</v>
      </c>
      <c r="D5605" s="236">
        <v>20</v>
      </c>
      <c r="E5605" s="236" t="s">
        <v>10805</v>
      </c>
    </row>
    <row r="5606" spans="1:5" x14ac:dyDescent="0.25">
      <c r="A5606" s="236" t="s">
        <v>11778</v>
      </c>
      <c r="B5606" s="236">
        <v>34280</v>
      </c>
      <c r="C5606" s="236" t="s">
        <v>10805</v>
      </c>
      <c r="D5606" s="236">
        <v>20</v>
      </c>
      <c r="E5606" s="236" t="s">
        <v>10805</v>
      </c>
    </row>
    <row r="5607" spans="1:5" x14ac:dyDescent="0.25">
      <c r="A5607" s="236" t="s">
        <v>11779</v>
      </c>
      <c r="B5607" s="236">
        <v>34361</v>
      </c>
      <c r="C5607" s="236" t="s">
        <v>10805</v>
      </c>
      <c r="D5607" s="236">
        <v>20</v>
      </c>
      <c r="E5607" s="236" t="s">
        <v>10805</v>
      </c>
    </row>
    <row r="5608" spans="1:5" x14ac:dyDescent="0.25">
      <c r="A5608" s="236" t="s">
        <v>11780</v>
      </c>
      <c r="B5608" s="236">
        <v>34358</v>
      </c>
      <c r="C5608" s="236" t="s">
        <v>10805</v>
      </c>
      <c r="D5608" s="236">
        <v>20</v>
      </c>
      <c r="E5608" s="236" t="s">
        <v>10805</v>
      </c>
    </row>
    <row r="5609" spans="1:5" x14ac:dyDescent="0.25">
      <c r="A5609" s="236" t="s">
        <v>11781</v>
      </c>
      <c r="B5609" s="236">
        <v>34355</v>
      </c>
      <c r="C5609" s="236" t="s">
        <v>10805</v>
      </c>
      <c r="D5609" s="236">
        <v>20</v>
      </c>
      <c r="E5609" s="236" t="s">
        <v>10805</v>
      </c>
    </row>
    <row r="5610" spans="1:5" x14ac:dyDescent="0.25">
      <c r="A5610" s="236" t="s">
        <v>11782</v>
      </c>
      <c r="B5610" s="236">
        <v>34352</v>
      </c>
      <c r="C5610" s="236" t="s">
        <v>10805</v>
      </c>
      <c r="D5610" s="236">
        <v>20</v>
      </c>
      <c r="E5610" s="236" t="s">
        <v>10805</v>
      </c>
    </row>
    <row r="5611" spans="1:5" x14ac:dyDescent="0.25">
      <c r="A5611" s="236" t="s">
        <v>11783</v>
      </c>
      <c r="B5611" s="236">
        <v>34349</v>
      </c>
      <c r="C5611" s="236" t="s">
        <v>10805</v>
      </c>
      <c r="D5611" s="236">
        <v>20</v>
      </c>
      <c r="E5611" s="236" t="s">
        <v>10805</v>
      </c>
    </row>
    <row r="5612" spans="1:5" x14ac:dyDescent="0.25">
      <c r="A5612" s="236" t="s">
        <v>11784</v>
      </c>
      <c r="B5612" s="236">
        <v>34346</v>
      </c>
      <c r="C5612" s="236" t="s">
        <v>10805</v>
      </c>
      <c r="D5612" s="236">
        <v>20</v>
      </c>
      <c r="E5612" s="236" t="s">
        <v>10805</v>
      </c>
    </row>
    <row r="5613" spans="1:5" x14ac:dyDescent="0.25">
      <c r="A5613" s="236" t="s">
        <v>11785</v>
      </c>
      <c r="B5613" s="236">
        <v>34340</v>
      </c>
      <c r="C5613" s="236" t="s">
        <v>10805</v>
      </c>
      <c r="D5613" s="236">
        <v>20</v>
      </c>
      <c r="E5613" s="236" t="s">
        <v>10805</v>
      </c>
    </row>
    <row r="5614" spans="1:5" x14ac:dyDescent="0.25">
      <c r="A5614" s="236" t="s">
        <v>11786</v>
      </c>
      <c r="B5614" s="236">
        <v>34343</v>
      </c>
      <c r="C5614" s="236" t="s">
        <v>10805</v>
      </c>
      <c r="D5614" s="236">
        <v>20</v>
      </c>
      <c r="E5614" s="236" t="s">
        <v>10805</v>
      </c>
    </row>
    <row r="5615" spans="1:5" x14ac:dyDescent="0.25">
      <c r="A5615" s="236" t="s">
        <v>11787</v>
      </c>
      <c r="B5615" s="236">
        <v>34316</v>
      </c>
      <c r="C5615" s="236" t="s">
        <v>10805</v>
      </c>
      <c r="D5615" s="236">
        <v>20</v>
      </c>
      <c r="E5615" s="236" t="s">
        <v>10805</v>
      </c>
    </row>
    <row r="5616" spans="1:5" x14ac:dyDescent="0.25">
      <c r="A5616" s="236" t="s">
        <v>11788</v>
      </c>
      <c r="B5616" s="236">
        <v>34319</v>
      </c>
      <c r="C5616" s="236" t="s">
        <v>10805</v>
      </c>
      <c r="D5616" s="236">
        <v>20</v>
      </c>
      <c r="E5616" s="236" t="s">
        <v>10805</v>
      </c>
    </row>
    <row r="5617" spans="1:5" x14ac:dyDescent="0.25">
      <c r="A5617" s="236" t="s">
        <v>11789</v>
      </c>
      <c r="B5617" s="236">
        <v>34325</v>
      </c>
      <c r="C5617" s="236" t="s">
        <v>10805</v>
      </c>
      <c r="D5617" s="236">
        <v>20</v>
      </c>
      <c r="E5617" s="236" t="s">
        <v>10805</v>
      </c>
    </row>
    <row r="5618" spans="1:5" x14ac:dyDescent="0.25">
      <c r="A5618" s="236" t="s">
        <v>11790</v>
      </c>
      <c r="B5618" s="236">
        <v>34322</v>
      </c>
      <c r="C5618" s="236" t="s">
        <v>10805</v>
      </c>
      <c r="D5618" s="236">
        <v>20</v>
      </c>
      <c r="E5618" s="236" t="s">
        <v>10805</v>
      </c>
    </row>
    <row r="5619" spans="1:5" x14ac:dyDescent="0.25">
      <c r="A5619" s="236" t="s">
        <v>11791</v>
      </c>
      <c r="B5619" s="236">
        <v>34337</v>
      </c>
      <c r="C5619" s="236" t="s">
        <v>10805</v>
      </c>
      <c r="D5619" s="236">
        <v>20</v>
      </c>
      <c r="E5619" s="236" t="s">
        <v>10805</v>
      </c>
    </row>
    <row r="5620" spans="1:5" x14ac:dyDescent="0.25">
      <c r="A5620" s="236" t="s">
        <v>11792</v>
      </c>
      <c r="B5620" s="236">
        <v>34334</v>
      </c>
      <c r="C5620" s="236" t="s">
        <v>10805</v>
      </c>
      <c r="D5620" s="236">
        <v>20</v>
      </c>
      <c r="E5620" s="236" t="s">
        <v>10805</v>
      </c>
    </row>
    <row r="5621" spans="1:5" x14ac:dyDescent="0.25">
      <c r="A5621" s="236" t="s">
        <v>11793</v>
      </c>
      <c r="B5621" s="236">
        <v>34331</v>
      </c>
      <c r="C5621" s="236" t="s">
        <v>10805</v>
      </c>
      <c r="D5621" s="236">
        <v>20</v>
      </c>
      <c r="E5621" s="236" t="s">
        <v>10805</v>
      </c>
    </row>
    <row r="5622" spans="1:5" x14ac:dyDescent="0.25">
      <c r="A5622" s="236" t="s">
        <v>11794</v>
      </c>
      <c r="B5622" s="236">
        <v>34328</v>
      </c>
      <c r="C5622" s="236" t="s">
        <v>10805</v>
      </c>
      <c r="D5622" s="236">
        <v>20</v>
      </c>
      <c r="E5622" s="236" t="s">
        <v>10805</v>
      </c>
    </row>
    <row r="5623" spans="1:5" x14ac:dyDescent="0.25">
      <c r="A5623" s="236" t="s">
        <v>11795</v>
      </c>
      <c r="B5623" s="236">
        <v>34141</v>
      </c>
      <c r="C5623" s="236" t="s">
        <v>10805</v>
      </c>
      <c r="D5623" s="236">
        <v>20</v>
      </c>
      <c r="E5623" s="236" t="s">
        <v>10805</v>
      </c>
    </row>
    <row r="5624" spans="1:5" x14ac:dyDescent="0.25">
      <c r="A5624" s="236" t="s">
        <v>11796</v>
      </c>
      <c r="B5624" s="236">
        <v>34145</v>
      </c>
      <c r="C5624" s="236" t="s">
        <v>10805</v>
      </c>
      <c r="D5624" s="236">
        <v>20</v>
      </c>
      <c r="E5624" s="236" t="s">
        <v>10805</v>
      </c>
    </row>
    <row r="5625" spans="1:5" x14ac:dyDescent="0.25">
      <c r="A5625" s="236" t="s">
        <v>11797</v>
      </c>
      <c r="B5625" s="236">
        <v>34139</v>
      </c>
      <c r="C5625" s="236" t="s">
        <v>10805</v>
      </c>
      <c r="D5625" s="236">
        <v>20</v>
      </c>
      <c r="E5625" s="236" t="s">
        <v>10805</v>
      </c>
    </row>
    <row r="5626" spans="1:5" x14ac:dyDescent="0.25">
      <c r="A5626" s="236" t="s">
        <v>11798</v>
      </c>
      <c r="B5626" s="236">
        <v>34136</v>
      </c>
      <c r="C5626" s="236" t="s">
        <v>10805</v>
      </c>
      <c r="D5626" s="236">
        <v>20</v>
      </c>
      <c r="E5626" s="236" t="s">
        <v>10805</v>
      </c>
    </row>
    <row r="5627" spans="1:5" x14ac:dyDescent="0.25">
      <c r="A5627" s="236" t="s">
        <v>11799</v>
      </c>
      <c r="B5627" s="236">
        <v>34153</v>
      </c>
      <c r="C5627" s="236" t="s">
        <v>10805</v>
      </c>
      <c r="D5627" s="236">
        <v>20</v>
      </c>
      <c r="E5627" s="236" t="s">
        <v>10805</v>
      </c>
    </row>
    <row r="5628" spans="1:5" x14ac:dyDescent="0.25">
      <c r="A5628" s="236" t="s">
        <v>11800</v>
      </c>
      <c r="B5628" s="236">
        <v>34156</v>
      </c>
      <c r="C5628" s="236" t="s">
        <v>10805</v>
      </c>
      <c r="D5628" s="236">
        <v>20</v>
      </c>
      <c r="E5628" s="236" t="s">
        <v>10805</v>
      </c>
    </row>
    <row r="5629" spans="1:5" x14ac:dyDescent="0.25">
      <c r="A5629" s="236" t="s">
        <v>11801</v>
      </c>
      <c r="B5629" s="236">
        <v>34150</v>
      </c>
      <c r="C5629" s="236" t="s">
        <v>10805</v>
      </c>
      <c r="D5629" s="236">
        <v>20</v>
      </c>
      <c r="E5629" s="236" t="s">
        <v>10805</v>
      </c>
    </row>
    <row r="5630" spans="1:5" x14ac:dyDescent="0.25">
      <c r="A5630" s="236" t="s">
        <v>11802</v>
      </c>
      <c r="B5630" s="236">
        <v>34176</v>
      </c>
      <c r="C5630" s="236" t="s">
        <v>10805</v>
      </c>
      <c r="D5630" s="236">
        <v>20</v>
      </c>
      <c r="E5630" s="236" t="s">
        <v>10805</v>
      </c>
    </row>
    <row r="5631" spans="1:5" x14ac:dyDescent="0.25">
      <c r="A5631" s="236" t="s">
        <v>11803</v>
      </c>
      <c r="B5631" s="236">
        <v>34174</v>
      </c>
      <c r="C5631" s="236" t="s">
        <v>10805</v>
      </c>
      <c r="D5631" s="236">
        <v>20</v>
      </c>
      <c r="E5631" s="236" t="s">
        <v>10805</v>
      </c>
    </row>
    <row r="5632" spans="1:5" x14ac:dyDescent="0.25">
      <c r="A5632" s="236" t="s">
        <v>11804</v>
      </c>
      <c r="B5632" s="236">
        <v>34172</v>
      </c>
      <c r="C5632" s="236" t="s">
        <v>10805</v>
      </c>
      <c r="D5632" s="236">
        <v>20</v>
      </c>
      <c r="E5632" s="236" t="s">
        <v>10805</v>
      </c>
    </row>
    <row r="5633" spans="1:5" x14ac:dyDescent="0.25">
      <c r="A5633" s="236" t="s">
        <v>11805</v>
      </c>
      <c r="B5633" s="236">
        <v>34170</v>
      </c>
      <c r="C5633" s="236" t="s">
        <v>10805</v>
      </c>
      <c r="D5633" s="236">
        <v>20</v>
      </c>
      <c r="E5633" s="236" t="s">
        <v>10805</v>
      </c>
    </row>
    <row r="5634" spans="1:5" x14ac:dyDescent="0.25">
      <c r="A5634" s="236" t="s">
        <v>11806</v>
      </c>
      <c r="B5634" s="236">
        <v>34168</v>
      </c>
      <c r="C5634" s="236" t="s">
        <v>10805</v>
      </c>
      <c r="D5634" s="236">
        <v>20</v>
      </c>
      <c r="E5634" s="236" t="s">
        <v>10805</v>
      </c>
    </row>
    <row r="5635" spans="1:5" x14ac:dyDescent="0.25">
      <c r="A5635" s="236" t="s">
        <v>11807</v>
      </c>
      <c r="B5635" s="236">
        <v>34159</v>
      </c>
      <c r="C5635" s="236" t="s">
        <v>10805</v>
      </c>
      <c r="D5635" s="236">
        <v>20</v>
      </c>
      <c r="E5635" s="236" t="s">
        <v>10805</v>
      </c>
    </row>
    <row r="5636" spans="1:5" x14ac:dyDescent="0.25">
      <c r="A5636" s="236" t="s">
        <v>11808</v>
      </c>
      <c r="B5636" s="236">
        <v>34162</v>
      </c>
      <c r="C5636" s="236" t="s">
        <v>10805</v>
      </c>
      <c r="D5636" s="236">
        <v>20</v>
      </c>
      <c r="E5636" s="236" t="s">
        <v>10805</v>
      </c>
    </row>
    <row r="5637" spans="1:5" x14ac:dyDescent="0.25">
      <c r="A5637" s="236" t="s">
        <v>11809</v>
      </c>
      <c r="B5637" s="236">
        <v>34114</v>
      </c>
      <c r="C5637" s="236" t="s">
        <v>10805</v>
      </c>
      <c r="D5637" s="236">
        <v>20</v>
      </c>
      <c r="E5637" s="236" t="s">
        <v>10805</v>
      </c>
    </row>
    <row r="5638" spans="1:5" x14ac:dyDescent="0.25">
      <c r="A5638" s="236" t="s">
        <v>11810</v>
      </c>
      <c r="B5638" s="236">
        <v>34116</v>
      </c>
      <c r="C5638" s="236" t="s">
        <v>10805</v>
      </c>
      <c r="D5638" s="236">
        <v>20</v>
      </c>
      <c r="E5638" s="236" t="s">
        <v>10805</v>
      </c>
    </row>
    <row r="5639" spans="1:5" x14ac:dyDescent="0.25">
      <c r="A5639" s="236" t="s">
        <v>11811</v>
      </c>
      <c r="B5639" s="236">
        <v>34112</v>
      </c>
      <c r="C5639" s="236" t="s">
        <v>10805</v>
      </c>
      <c r="D5639" s="236">
        <v>20</v>
      </c>
      <c r="E5639" s="236" t="s">
        <v>10805</v>
      </c>
    </row>
    <row r="5640" spans="1:5" x14ac:dyDescent="0.25">
      <c r="A5640" s="236" t="s">
        <v>11812</v>
      </c>
      <c r="B5640" s="236">
        <v>34104</v>
      </c>
      <c r="C5640" s="236" t="s">
        <v>10805</v>
      </c>
      <c r="D5640" s="236">
        <v>20</v>
      </c>
      <c r="E5640" s="236" t="s">
        <v>10805</v>
      </c>
    </row>
    <row r="5641" spans="1:5" x14ac:dyDescent="0.25">
      <c r="A5641" s="236" t="s">
        <v>11813</v>
      </c>
      <c r="B5641" s="236">
        <v>34119</v>
      </c>
      <c r="C5641" s="236" t="s">
        <v>10805</v>
      </c>
      <c r="D5641" s="236">
        <v>20</v>
      </c>
      <c r="E5641" s="236" t="s">
        <v>10805</v>
      </c>
    </row>
    <row r="5642" spans="1:5" x14ac:dyDescent="0.25">
      <c r="A5642" s="236" t="s">
        <v>11814</v>
      </c>
      <c r="B5642" s="236">
        <v>34122</v>
      </c>
      <c r="C5642" s="236" t="s">
        <v>10805</v>
      </c>
      <c r="D5642" s="236">
        <v>20</v>
      </c>
      <c r="E5642" s="236" t="s">
        <v>10805</v>
      </c>
    </row>
    <row r="5643" spans="1:5" x14ac:dyDescent="0.25">
      <c r="A5643" s="236" t="s">
        <v>11815</v>
      </c>
      <c r="B5643" s="236">
        <v>34125</v>
      </c>
      <c r="C5643" s="236" t="s">
        <v>10805</v>
      </c>
      <c r="D5643" s="236">
        <v>20</v>
      </c>
      <c r="E5643" s="236" t="s">
        <v>10805</v>
      </c>
    </row>
    <row r="5644" spans="1:5" x14ac:dyDescent="0.25">
      <c r="A5644" s="236" t="s">
        <v>11816</v>
      </c>
      <c r="B5644" s="236">
        <v>34096</v>
      </c>
      <c r="C5644" s="236" t="s">
        <v>10805</v>
      </c>
      <c r="D5644" s="236">
        <v>20</v>
      </c>
      <c r="E5644" s="236" t="s">
        <v>10805</v>
      </c>
    </row>
    <row r="5645" spans="1:5" x14ac:dyDescent="0.25">
      <c r="A5645" s="236" t="s">
        <v>11817</v>
      </c>
      <c r="B5645" s="236">
        <v>34093</v>
      </c>
      <c r="C5645" s="236" t="s">
        <v>10805</v>
      </c>
      <c r="D5645" s="236">
        <v>20</v>
      </c>
      <c r="E5645" s="236" t="s">
        <v>10805</v>
      </c>
    </row>
    <row r="5646" spans="1:5" x14ac:dyDescent="0.25">
      <c r="A5646" s="236" t="s">
        <v>11818</v>
      </c>
      <c r="B5646" s="236">
        <v>34101</v>
      </c>
      <c r="C5646" s="236" t="s">
        <v>10805</v>
      </c>
      <c r="D5646" s="236">
        <v>20</v>
      </c>
      <c r="E5646" s="236" t="s">
        <v>10805</v>
      </c>
    </row>
    <row r="5647" spans="1:5" x14ac:dyDescent="0.25">
      <c r="A5647" s="236" t="s">
        <v>11819</v>
      </c>
      <c r="B5647" s="236">
        <v>34099</v>
      </c>
      <c r="C5647" s="236" t="s">
        <v>10805</v>
      </c>
      <c r="D5647" s="236">
        <v>20</v>
      </c>
      <c r="E5647" s="236" t="s">
        <v>10805</v>
      </c>
    </row>
    <row r="5648" spans="1:5" x14ac:dyDescent="0.25">
      <c r="A5648" s="236" t="s">
        <v>11820</v>
      </c>
      <c r="B5648" s="236">
        <v>34065</v>
      </c>
      <c r="C5648" s="236" t="s">
        <v>10805</v>
      </c>
      <c r="D5648" s="236">
        <v>20</v>
      </c>
      <c r="E5648" s="236" t="s">
        <v>10805</v>
      </c>
    </row>
    <row r="5649" spans="1:5" x14ac:dyDescent="0.25">
      <c r="A5649" s="236" t="s">
        <v>11821</v>
      </c>
      <c r="B5649" s="236">
        <v>34068</v>
      </c>
      <c r="C5649" s="236" t="s">
        <v>10805</v>
      </c>
      <c r="D5649" s="236">
        <v>20</v>
      </c>
      <c r="E5649" s="236" t="s">
        <v>10805</v>
      </c>
    </row>
    <row r="5650" spans="1:5" x14ac:dyDescent="0.25">
      <c r="A5650" s="236" t="s">
        <v>11822</v>
      </c>
      <c r="B5650" s="236">
        <v>34070</v>
      </c>
      <c r="C5650" s="236" t="s">
        <v>10805</v>
      </c>
      <c r="D5650" s="236">
        <v>20</v>
      </c>
      <c r="E5650" s="236" t="s">
        <v>10805</v>
      </c>
    </row>
    <row r="5651" spans="1:5" x14ac:dyDescent="0.25">
      <c r="A5651" s="236" t="s">
        <v>11823</v>
      </c>
      <c r="B5651" s="236">
        <v>34089</v>
      </c>
      <c r="C5651" s="236" t="s">
        <v>10805</v>
      </c>
      <c r="D5651" s="236">
        <v>20</v>
      </c>
      <c r="E5651" s="236" t="s">
        <v>10805</v>
      </c>
    </row>
    <row r="5652" spans="1:5" x14ac:dyDescent="0.25">
      <c r="A5652" s="236" t="s">
        <v>11824</v>
      </c>
      <c r="B5652" s="236">
        <v>34039</v>
      </c>
      <c r="C5652" s="236" t="s">
        <v>10805</v>
      </c>
      <c r="D5652" s="236">
        <v>20</v>
      </c>
      <c r="E5652" s="236" t="s">
        <v>10805</v>
      </c>
    </row>
    <row r="5653" spans="1:5" x14ac:dyDescent="0.25">
      <c r="A5653" s="236" t="s">
        <v>11825</v>
      </c>
      <c r="B5653" s="236">
        <v>34041</v>
      </c>
      <c r="C5653" s="236" t="s">
        <v>10805</v>
      </c>
      <c r="D5653" s="236">
        <v>20</v>
      </c>
      <c r="E5653" s="236" t="s">
        <v>10805</v>
      </c>
    </row>
    <row r="5654" spans="1:5" x14ac:dyDescent="0.25">
      <c r="A5654" s="236" t="s">
        <v>11826</v>
      </c>
      <c r="B5654" s="236">
        <v>34044</v>
      </c>
      <c r="C5654" s="236" t="s">
        <v>10805</v>
      </c>
      <c r="D5654" s="236">
        <v>20</v>
      </c>
      <c r="E5654" s="236" t="s">
        <v>10805</v>
      </c>
    </row>
    <row r="5655" spans="1:5" x14ac:dyDescent="0.25">
      <c r="A5655" s="236" t="s">
        <v>11827</v>
      </c>
      <c r="B5655" s="236">
        <v>34047</v>
      </c>
      <c r="C5655" s="236" t="s">
        <v>10805</v>
      </c>
      <c r="D5655" s="236">
        <v>20</v>
      </c>
      <c r="E5655" s="236" t="s">
        <v>10805</v>
      </c>
    </row>
    <row r="5656" spans="1:5" x14ac:dyDescent="0.25">
      <c r="A5656" s="236" t="s">
        <v>11828</v>
      </c>
      <c r="B5656" s="236">
        <v>34059</v>
      </c>
      <c r="C5656" s="236" t="s">
        <v>10805</v>
      </c>
      <c r="D5656" s="236">
        <v>20</v>
      </c>
      <c r="E5656" s="236" t="s">
        <v>10805</v>
      </c>
    </row>
    <row r="5657" spans="1:5" x14ac:dyDescent="0.25">
      <c r="A5657" s="236" t="s">
        <v>11829</v>
      </c>
      <c r="B5657" s="236">
        <v>34062</v>
      </c>
      <c r="C5657" s="236" t="s">
        <v>10805</v>
      </c>
      <c r="D5657" s="236">
        <v>20</v>
      </c>
      <c r="E5657" s="236" t="s">
        <v>10805</v>
      </c>
    </row>
    <row r="5658" spans="1:5" x14ac:dyDescent="0.25">
      <c r="A5658" s="236" t="s">
        <v>11830</v>
      </c>
      <c r="B5658" s="236">
        <v>34053</v>
      </c>
      <c r="C5658" s="236" t="s">
        <v>10805</v>
      </c>
      <c r="D5658" s="236">
        <v>20</v>
      </c>
      <c r="E5658" s="236" t="s">
        <v>10805</v>
      </c>
    </row>
    <row r="5659" spans="1:5" x14ac:dyDescent="0.25">
      <c r="A5659" s="236" t="s">
        <v>11831</v>
      </c>
      <c r="B5659" s="236">
        <v>34050</v>
      </c>
      <c r="C5659" s="236" t="s">
        <v>10805</v>
      </c>
      <c r="D5659" s="236">
        <v>20</v>
      </c>
      <c r="E5659" s="236" t="s">
        <v>10805</v>
      </c>
    </row>
    <row r="5660" spans="1:5" x14ac:dyDescent="0.25">
      <c r="A5660" s="236" t="s">
        <v>11832</v>
      </c>
      <c r="B5660" s="236">
        <v>34024</v>
      </c>
      <c r="C5660" s="236" t="s">
        <v>10805</v>
      </c>
      <c r="D5660" s="236">
        <v>20</v>
      </c>
      <c r="E5660" s="236" t="s">
        <v>10805</v>
      </c>
    </row>
    <row r="5661" spans="1:5" x14ac:dyDescent="0.25">
      <c r="A5661" s="236" t="s">
        <v>11833</v>
      </c>
      <c r="B5661" s="236">
        <v>34032</v>
      </c>
      <c r="C5661" s="236" t="s">
        <v>10805</v>
      </c>
      <c r="D5661" s="236">
        <v>20</v>
      </c>
      <c r="E5661" s="236" t="s">
        <v>10805</v>
      </c>
    </row>
    <row r="5662" spans="1:5" x14ac:dyDescent="0.25">
      <c r="A5662" s="236" t="s">
        <v>11834</v>
      </c>
      <c r="B5662" s="236">
        <v>34037</v>
      </c>
      <c r="C5662" s="236" t="s">
        <v>10805</v>
      </c>
      <c r="D5662" s="236">
        <v>20</v>
      </c>
      <c r="E5662" s="236" t="s">
        <v>10805</v>
      </c>
    </row>
    <row r="5663" spans="1:5" x14ac:dyDescent="0.25">
      <c r="A5663" s="236" t="s">
        <v>11835</v>
      </c>
      <c r="B5663" s="236">
        <v>34035</v>
      </c>
      <c r="C5663" s="236" t="s">
        <v>10805</v>
      </c>
      <c r="D5663" s="236">
        <v>20</v>
      </c>
      <c r="E5663" s="236" t="s">
        <v>10805</v>
      </c>
    </row>
    <row r="5664" spans="1:5" x14ac:dyDescent="0.25">
      <c r="A5664" s="236" t="s">
        <v>11836</v>
      </c>
      <c r="B5664" s="236">
        <v>34012</v>
      </c>
      <c r="C5664" s="236" t="s">
        <v>10805</v>
      </c>
      <c r="D5664" s="236">
        <v>20</v>
      </c>
      <c r="E5664" s="236" t="s">
        <v>10805</v>
      </c>
    </row>
    <row r="5665" spans="1:5" x14ac:dyDescent="0.25">
      <c r="A5665" s="236" t="s">
        <v>11837</v>
      </c>
      <c r="B5665" s="236">
        <v>34007</v>
      </c>
      <c r="C5665" s="236" t="s">
        <v>10805</v>
      </c>
      <c r="D5665" s="236">
        <v>20</v>
      </c>
      <c r="E5665" s="236" t="s">
        <v>10805</v>
      </c>
    </row>
    <row r="5666" spans="1:5" x14ac:dyDescent="0.25">
      <c r="A5666" s="236" t="s">
        <v>11838</v>
      </c>
      <c r="B5666" s="236">
        <v>34021</v>
      </c>
      <c r="C5666" s="236" t="s">
        <v>10805</v>
      </c>
      <c r="D5666" s="236">
        <v>20</v>
      </c>
      <c r="E5666" s="236" t="s">
        <v>10805</v>
      </c>
    </row>
    <row r="5667" spans="1:5" x14ac:dyDescent="0.25">
      <c r="A5667" s="236" t="s">
        <v>11839</v>
      </c>
      <c r="B5667" s="236">
        <v>34015</v>
      </c>
      <c r="C5667" s="236" t="s">
        <v>10805</v>
      </c>
      <c r="D5667" s="236">
        <v>20</v>
      </c>
      <c r="E5667" s="236" t="s">
        <v>10805</v>
      </c>
    </row>
    <row r="5668" spans="1:5" x14ac:dyDescent="0.25">
      <c r="A5668" s="236" t="s">
        <v>11840</v>
      </c>
      <c r="B5668" s="236">
        <v>33974</v>
      </c>
      <c r="C5668" s="236" t="s">
        <v>10805</v>
      </c>
      <c r="D5668" s="236">
        <v>20</v>
      </c>
      <c r="E5668" s="236" t="s">
        <v>10805</v>
      </c>
    </row>
    <row r="5669" spans="1:5" x14ac:dyDescent="0.25">
      <c r="A5669" s="236" t="s">
        <v>11841</v>
      </c>
      <c r="B5669" s="236">
        <v>33971</v>
      </c>
      <c r="C5669" s="236" t="s">
        <v>10805</v>
      </c>
      <c r="D5669" s="236">
        <v>20</v>
      </c>
      <c r="E5669" s="236" t="s">
        <v>10805</v>
      </c>
    </row>
    <row r="5670" spans="1:5" x14ac:dyDescent="0.25">
      <c r="A5670" s="236" t="s">
        <v>11842</v>
      </c>
      <c r="B5670" s="236">
        <v>33983</v>
      </c>
      <c r="C5670" s="236" t="s">
        <v>10805</v>
      </c>
      <c r="D5670" s="236">
        <v>20</v>
      </c>
      <c r="E5670" s="236" t="s">
        <v>10805</v>
      </c>
    </row>
    <row r="5671" spans="1:5" x14ac:dyDescent="0.25">
      <c r="A5671" s="236" t="s">
        <v>11843</v>
      </c>
      <c r="B5671" s="236">
        <v>33968</v>
      </c>
      <c r="C5671" s="236" t="s">
        <v>10805</v>
      </c>
      <c r="D5671" s="236">
        <v>20</v>
      </c>
      <c r="E5671" s="236" t="s">
        <v>10805</v>
      </c>
    </row>
    <row r="5672" spans="1:5" x14ac:dyDescent="0.25">
      <c r="A5672" s="236" t="s">
        <v>11844</v>
      </c>
      <c r="B5672" s="236">
        <v>33959</v>
      </c>
      <c r="C5672" s="236" t="s">
        <v>10805</v>
      </c>
      <c r="D5672" s="236">
        <v>20</v>
      </c>
      <c r="E5672" s="236" t="s">
        <v>10805</v>
      </c>
    </row>
    <row r="5673" spans="1:5" x14ac:dyDescent="0.25">
      <c r="A5673" s="236" t="s">
        <v>11845</v>
      </c>
      <c r="B5673" s="236">
        <v>33995</v>
      </c>
      <c r="C5673" s="236" t="s">
        <v>10805</v>
      </c>
      <c r="D5673" s="236">
        <v>20</v>
      </c>
      <c r="E5673" s="236" t="s">
        <v>10805</v>
      </c>
    </row>
    <row r="5674" spans="1:5" x14ac:dyDescent="0.25">
      <c r="A5674" s="236" t="s">
        <v>11846</v>
      </c>
      <c r="B5674" s="236">
        <v>33998</v>
      </c>
      <c r="C5674" s="236" t="s">
        <v>10805</v>
      </c>
      <c r="D5674" s="236">
        <v>20</v>
      </c>
      <c r="E5674" s="236" t="s">
        <v>10805</v>
      </c>
    </row>
    <row r="5675" spans="1:5" x14ac:dyDescent="0.25">
      <c r="A5675" s="236" t="s">
        <v>11847</v>
      </c>
      <c r="B5675" s="236">
        <v>34001</v>
      </c>
      <c r="C5675" s="236" t="s">
        <v>10805</v>
      </c>
      <c r="D5675" s="236">
        <v>20</v>
      </c>
      <c r="E5675" s="236" t="s">
        <v>10805</v>
      </c>
    </row>
    <row r="5676" spans="1:5" x14ac:dyDescent="0.25">
      <c r="A5676" s="236" t="s">
        <v>11848</v>
      </c>
      <c r="B5676" s="236">
        <v>34004</v>
      </c>
      <c r="C5676" s="236" t="s">
        <v>10805</v>
      </c>
      <c r="D5676" s="236">
        <v>20</v>
      </c>
      <c r="E5676" s="236" t="s">
        <v>10805</v>
      </c>
    </row>
    <row r="5677" spans="1:5" x14ac:dyDescent="0.25">
      <c r="A5677" s="236" t="s">
        <v>11849</v>
      </c>
      <c r="B5677" s="236">
        <v>33992</v>
      </c>
      <c r="C5677" s="236" t="s">
        <v>10805</v>
      </c>
      <c r="D5677" s="236">
        <v>20</v>
      </c>
      <c r="E5677" s="236" t="s">
        <v>10805</v>
      </c>
    </row>
    <row r="5678" spans="1:5" x14ac:dyDescent="0.25">
      <c r="A5678" s="236" t="s">
        <v>11850</v>
      </c>
      <c r="B5678" s="236">
        <v>33989</v>
      </c>
      <c r="C5678" s="236" t="s">
        <v>10805</v>
      </c>
      <c r="D5678" s="236">
        <v>20</v>
      </c>
      <c r="E5678" s="236" t="s">
        <v>10805</v>
      </c>
    </row>
    <row r="5679" spans="1:5" x14ac:dyDescent="0.25">
      <c r="A5679" s="236" t="s">
        <v>11851</v>
      </c>
      <c r="B5679" s="236">
        <v>33977</v>
      </c>
      <c r="C5679" s="236" t="s">
        <v>10805</v>
      </c>
      <c r="D5679" s="236">
        <v>20</v>
      </c>
      <c r="E5679" s="236" t="s">
        <v>10805</v>
      </c>
    </row>
    <row r="5680" spans="1:5" x14ac:dyDescent="0.25">
      <c r="A5680" s="236" t="s">
        <v>11852</v>
      </c>
      <c r="B5680" s="236">
        <v>33986</v>
      </c>
      <c r="C5680" s="236" t="s">
        <v>10805</v>
      </c>
      <c r="D5680" s="236">
        <v>20</v>
      </c>
      <c r="E5680" s="236" t="s">
        <v>10805</v>
      </c>
    </row>
    <row r="5681" spans="1:5" x14ac:dyDescent="0.25">
      <c r="A5681" s="236" t="s">
        <v>11853</v>
      </c>
      <c r="B5681" s="236">
        <v>34501</v>
      </c>
      <c r="C5681" s="236" t="s">
        <v>10805</v>
      </c>
      <c r="D5681" s="236">
        <v>20</v>
      </c>
      <c r="E5681" s="236" t="s">
        <v>10805</v>
      </c>
    </row>
    <row r="5682" spans="1:5" x14ac:dyDescent="0.25">
      <c r="A5682" s="236" t="s">
        <v>11854</v>
      </c>
      <c r="B5682" s="236">
        <v>34504</v>
      </c>
      <c r="C5682" s="236" t="s">
        <v>10805</v>
      </c>
      <c r="D5682" s="236">
        <v>20</v>
      </c>
      <c r="E5682" s="236" t="s">
        <v>10805</v>
      </c>
    </row>
    <row r="5683" spans="1:5" x14ac:dyDescent="0.25">
      <c r="A5683" s="236" t="s">
        <v>11855</v>
      </c>
      <c r="B5683" s="236">
        <v>34498</v>
      </c>
      <c r="C5683" s="236" t="s">
        <v>10805</v>
      </c>
      <c r="D5683" s="236">
        <v>20</v>
      </c>
      <c r="E5683" s="236" t="s">
        <v>10805</v>
      </c>
    </row>
    <row r="5684" spans="1:5" x14ac:dyDescent="0.25">
      <c r="A5684" s="236" t="s">
        <v>11856</v>
      </c>
      <c r="B5684" s="236">
        <v>34495</v>
      </c>
      <c r="C5684" s="236" t="s">
        <v>10805</v>
      </c>
      <c r="D5684" s="236">
        <v>20</v>
      </c>
      <c r="E5684" s="236" t="s">
        <v>10805</v>
      </c>
    </row>
    <row r="5685" spans="1:5" x14ac:dyDescent="0.25">
      <c r="A5685" s="236" t="s">
        <v>11857</v>
      </c>
      <c r="B5685" s="236">
        <v>34478</v>
      </c>
      <c r="C5685" s="236" t="s">
        <v>10805</v>
      </c>
      <c r="D5685" s="236">
        <v>20</v>
      </c>
      <c r="E5685" s="236" t="s">
        <v>10805</v>
      </c>
    </row>
    <row r="5686" spans="1:5" x14ac:dyDescent="0.25">
      <c r="A5686" s="236" t="s">
        <v>11858</v>
      </c>
      <c r="B5686" s="236">
        <v>34487</v>
      </c>
      <c r="C5686" s="236" t="s">
        <v>10805</v>
      </c>
      <c r="D5686" s="236">
        <v>20</v>
      </c>
      <c r="E5686" s="236" t="s">
        <v>10805</v>
      </c>
    </row>
    <row r="5687" spans="1:5" x14ac:dyDescent="0.25">
      <c r="A5687" s="236" t="s">
        <v>11859</v>
      </c>
      <c r="B5687" s="236">
        <v>34492</v>
      </c>
      <c r="C5687" s="236" t="s">
        <v>10805</v>
      </c>
      <c r="D5687" s="236">
        <v>20</v>
      </c>
      <c r="E5687" s="236" t="s">
        <v>10805</v>
      </c>
    </row>
    <row r="5688" spans="1:5" x14ac:dyDescent="0.25">
      <c r="A5688" s="236" t="s">
        <v>11860</v>
      </c>
      <c r="B5688" s="236">
        <v>34473</v>
      </c>
      <c r="C5688" s="236" t="s">
        <v>10805</v>
      </c>
      <c r="D5688" s="236">
        <v>20</v>
      </c>
      <c r="E5688" s="236" t="s">
        <v>10805</v>
      </c>
    </row>
    <row r="5689" spans="1:5" x14ac:dyDescent="0.25">
      <c r="A5689" s="236" t="s">
        <v>11861</v>
      </c>
      <c r="B5689" s="236">
        <v>34458</v>
      </c>
      <c r="C5689" s="236" t="s">
        <v>10805</v>
      </c>
      <c r="D5689" s="236">
        <v>20</v>
      </c>
      <c r="E5689" s="236" t="s">
        <v>10805</v>
      </c>
    </row>
    <row r="5690" spans="1:5" x14ac:dyDescent="0.25">
      <c r="A5690" s="236" t="s">
        <v>11862</v>
      </c>
      <c r="B5690" s="236">
        <v>34476</v>
      </c>
      <c r="C5690" s="236" t="s">
        <v>10805</v>
      </c>
      <c r="D5690" s="236">
        <v>20</v>
      </c>
      <c r="E5690" s="236" t="s">
        <v>10805</v>
      </c>
    </row>
    <row r="5691" spans="1:5" x14ac:dyDescent="0.25">
      <c r="A5691" s="236" t="s">
        <v>11863</v>
      </c>
      <c r="B5691" s="236">
        <v>34483</v>
      </c>
      <c r="C5691" s="236" t="s">
        <v>10805</v>
      </c>
      <c r="D5691" s="236">
        <v>20</v>
      </c>
      <c r="E5691" s="236" t="s">
        <v>10805</v>
      </c>
    </row>
    <row r="5692" spans="1:5" x14ac:dyDescent="0.25">
      <c r="A5692" s="236" t="s">
        <v>11864</v>
      </c>
      <c r="B5692" s="236">
        <v>34509</v>
      </c>
      <c r="C5692" s="236" t="s">
        <v>10805</v>
      </c>
      <c r="D5692" s="236">
        <v>20</v>
      </c>
      <c r="E5692" s="236" t="s">
        <v>10805</v>
      </c>
    </row>
    <row r="5693" spans="1:5" x14ac:dyDescent="0.25">
      <c r="A5693" s="236" t="s">
        <v>11865</v>
      </c>
      <c r="B5693" s="236">
        <v>34620</v>
      </c>
      <c r="C5693" s="236" t="s">
        <v>10805</v>
      </c>
      <c r="D5693" s="236">
        <v>20</v>
      </c>
      <c r="E5693" s="236" t="s">
        <v>10805</v>
      </c>
    </row>
    <row r="5694" spans="1:5" x14ac:dyDescent="0.25">
      <c r="A5694" s="236" t="s">
        <v>11866</v>
      </c>
      <c r="B5694" s="236">
        <v>34623</v>
      </c>
      <c r="C5694" s="236" t="s">
        <v>10805</v>
      </c>
      <c r="D5694" s="236">
        <v>20</v>
      </c>
      <c r="E5694" s="236" t="s">
        <v>10805</v>
      </c>
    </row>
    <row r="5695" spans="1:5" x14ac:dyDescent="0.25">
      <c r="A5695" s="236" t="s">
        <v>11867</v>
      </c>
      <c r="B5695" s="236">
        <v>34394</v>
      </c>
      <c r="C5695" s="236" t="s">
        <v>10805</v>
      </c>
      <c r="D5695" s="236">
        <v>20</v>
      </c>
      <c r="E5695" s="236" t="s">
        <v>10805</v>
      </c>
    </row>
    <row r="5696" spans="1:5" x14ac:dyDescent="0.25">
      <c r="A5696" s="236" t="s">
        <v>11868</v>
      </c>
      <c r="B5696" s="236">
        <v>34397</v>
      </c>
      <c r="C5696" s="236" t="s">
        <v>10805</v>
      </c>
      <c r="D5696" s="236">
        <v>20</v>
      </c>
      <c r="E5696" s="236" t="s">
        <v>10805</v>
      </c>
    </row>
    <row r="5697" spans="1:5" x14ac:dyDescent="0.25">
      <c r="A5697" s="236" t="s">
        <v>11869</v>
      </c>
      <c r="B5697" s="236">
        <v>34391</v>
      </c>
      <c r="C5697" s="236" t="s">
        <v>10805</v>
      </c>
      <c r="D5697" s="236">
        <v>20</v>
      </c>
      <c r="E5697" s="236" t="s">
        <v>10805</v>
      </c>
    </row>
    <row r="5698" spans="1:5" x14ac:dyDescent="0.25">
      <c r="A5698" s="236" t="s">
        <v>11870</v>
      </c>
      <c r="B5698" s="236">
        <v>34388</v>
      </c>
      <c r="C5698" s="236" t="s">
        <v>10805</v>
      </c>
      <c r="D5698" s="236">
        <v>20</v>
      </c>
      <c r="E5698" s="236" t="s">
        <v>10805</v>
      </c>
    </row>
    <row r="5699" spans="1:5" x14ac:dyDescent="0.25">
      <c r="A5699" s="236" t="s">
        <v>11871</v>
      </c>
      <c r="B5699" s="236">
        <v>34400</v>
      </c>
      <c r="C5699" s="236" t="s">
        <v>10805</v>
      </c>
      <c r="D5699" s="236">
        <v>20</v>
      </c>
      <c r="E5699" s="236" t="s">
        <v>10805</v>
      </c>
    </row>
    <row r="5700" spans="1:5" x14ac:dyDescent="0.25">
      <c r="A5700" s="236" t="s">
        <v>11872</v>
      </c>
      <c r="B5700" s="236">
        <v>34403</v>
      </c>
      <c r="C5700" s="236" t="s">
        <v>10805</v>
      </c>
      <c r="D5700" s="236">
        <v>20</v>
      </c>
      <c r="E5700" s="236" t="s">
        <v>10805</v>
      </c>
    </row>
    <row r="5701" spans="1:5" x14ac:dyDescent="0.25">
      <c r="A5701" s="236" t="s">
        <v>11873</v>
      </c>
      <c r="B5701" s="236">
        <v>34409</v>
      </c>
      <c r="C5701" s="236" t="s">
        <v>10805</v>
      </c>
      <c r="D5701" s="236">
        <v>20</v>
      </c>
      <c r="E5701" s="236" t="s">
        <v>10805</v>
      </c>
    </row>
    <row r="5702" spans="1:5" x14ac:dyDescent="0.25">
      <c r="A5702" s="236" t="s">
        <v>11874</v>
      </c>
      <c r="B5702" s="236">
        <v>34406</v>
      </c>
      <c r="C5702" s="236" t="s">
        <v>10805</v>
      </c>
      <c r="D5702" s="236">
        <v>20</v>
      </c>
      <c r="E5702" s="236" t="s">
        <v>10805</v>
      </c>
    </row>
    <row r="5703" spans="1:5" x14ac:dyDescent="0.25">
      <c r="A5703" s="236" t="s">
        <v>11875</v>
      </c>
      <c r="B5703" s="236">
        <v>34385</v>
      </c>
      <c r="C5703" s="236" t="s">
        <v>10805</v>
      </c>
      <c r="D5703" s="236">
        <v>20</v>
      </c>
      <c r="E5703" s="236" t="s">
        <v>10805</v>
      </c>
    </row>
    <row r="5704" spans="1:5" x14ac:dyDescent="0.25">
      <c r="A5704" s="236" t="s">
        <v>11876</v>
      </c>
      <c r="B5704" s="236">
        <v>34382</v>
      </c>
      <c r="C5704" s="236" t="s">
        <v>10805</v>
      </c>
      <c r="D5704" s="236">
        <v>20</v>
      </c>
      <c r="E5704" s="236" t="s">
        <v>10805</v>
      </c>
    </row>
    <row r="5705" spans="1:5" x14ac:dyDescent="0.25">
      <c r="A5705" s="236" t="s">
        <v>11877</v>
      </c>
      <c r="B5705" s="236">
        <v>34379</v>
      </c>
      <c r="C5705" s="236" t="s">
        <v>10805</v>
      </c>
      <c r="D5705" s="236">
        <v>20</v>
      </c>
      <c r="E5705" s="236" t="s">
        <v>10805</v>
      </c>
    </row>
    <row r="5706" spans="1:5" x14ac:dyDescent="0.25">
      <c r="A5706" s="236" t="s">
        <v>11878</v>
      </c>
      <c r="B5706" s="236">
        <v>34376</v>
      </c>
      <c r="C5706" s="236" t="s">
        <v>10805</v>
      </c>
      <c r="D5706" s="236">
        <v>20</v>
      </c>
      <c r="E5706" s="236" t="s">
        <v>10805</v>
      </c>
    </row>
    <row r="5707" spans="1:5" x14ac:dyDescent="0.25">
      <c r="A5707" s="236" t="s">
        <v>11879</v>
      </c>
      <c r="B5707" s="236">
        <v>34364</v>
      </c>
      <c r="C5707" s="236" t="s">
        <v>10805</v>
      </c>
      <c r="D5707" s="236">
        <v>20</v>
      </c>
      <c r="E5707" s="236" t="s">
        <v>10805</v>
      </c>
    </row>
    <row r="5708" spans="1:5" x14ac:dyDescent="0.25">
      <c r="A5708" s="236" t="s">
        <v>11880</v>
      </c>
      <c r="B5708" s="236">
        <v>34367</v>
      </c>
      <c r="C5708" s="236" t="s">
        <v>10805</v>
      </c>
      <c r="D5708" s="236">
        <v>20</v>
      </c>
      <c r="E5708" s="236" t="s">
        <v>10805</v>
      </c>
    </row>
    <row r="5709" spans="1:5" x14ac:dyDescent="0.25">
      <c r="A5709" s="236" t="s">
        <v>11881</v>
      </c>
      <c r="B5709" s="236">
        <v>34370</v>
      </c>
      <c r="C5709" s="236" t="s">
        <v>10805</v>
      </c>
      <c r="D5709" s="236">
        <v>20</v>
      </c>
      <c r="E5709" s="236" t="s">
        <v>10805</v>
      </c>
    </row>
    <row r="5710" spans="1:5" x14ac:dyDescent="0.25">
      <c r="A5710" s="236" t="s">
        <v>11882</v>
      </c>
      <c r="B5710" s="236">
        <v>34373</v>
      </c>
      <c r="C5710" s="236" t="s">
        <v>10805</v>
      </c>
      <c r="D5710" s="236">
        <v>20</v>
      </c>
      <c r="E5710" s="236" t="s">
        <v>10805</v>
      </c>
    </row>
    <row r="5711" spans="1:5" x14ac:dyDescent="0.25">
      <c r="A5711" s="236" t="s">
        <v>11883</v>
      </c>
      <c r="B5711" s="236">
        <v>34412</v>
      </c>
      <c r="C5711" s="236" t="s">
        <v>10805</v>
      </c>
      <c r="D5711" s="236">
        <v>20</v>
      </c>
      <c r="E5711" s="236" t="s">
        <v>10805</v>
      </c>
    </row>
    <row r="5712" spans="1:5" x14ac:dyDescent="0.25">
      <c r="A5712" s="236" t="s">
        <v>11884</v>
      </c>
      <c r="B5712" s="236">
        <v>34415</v>
      </c>
      <c r="C5712" s="236" t="s">
        <v>10805</v>
      </c>
      <c r="D5712" s="236">
        <v>20</v>
      </c>
      <c r="E5712" s="236" t="s">
        <v>10805</v>
      </c>
    </row>
    <row r="5713" spans="1:5" x14ac:dyDescent="0.25">
      <c r="A5713" s="236" t="s">
        <v>11885</v>
      </c>
      <c r="B5713" s="236">
        <v>34418</v>
      </c>
      <c r="C5713" s="236" t="s">
        <v>10805</v>
      </c>
      <c r="D5713" s="236">
        <v>20</v>
      </c>
      <c r="E5713" s="236" t="s">
        <v>10805</v>
      </c>
    </row>
    <row r="5714" spans="1:5" x14ac:dyDescent="0.25">
      <c r="A5714" s="236" t="s">
        <v>11886</v>
      </c>
      <c r="B5714" s="236">
        <v>34421</v>
      </c>
      <c r="C5714" s="236" t="s">
        <v>10805</v>
      </c>
      <c r="D5714" s="236">
        <v>20</v>
      </c>
      <c r="E5714" s="236" t="s">
        <v>10805</v>
      </c>
    </row>
    <row r="5715" spans="1:5" x14ac:dyDescent="0.25">
      <c r="A5715" s="236" t="s">
        <v>11887</v>
      </c>
      <c r="B5715" s="236">
        <v>34429</v>
      </c>
      <c r="C5715" s="236" t="s">
        <v>10805</v>
      </c>
      <c r="D5715" s="236">
        <v>20</v>
      </c>
      <c r="E5715" s="236" t="s">
        <v>10805</v>
      </c>
    </row>
    <row r="5716" spans="1:5" x14ac:dyDescent="0.25">
      <c r="A5716" s="236" t="s">
        <v>11888</v>
      </c>
      <c r="B5716" s="236">
        <v>34432</v>
      </c>
      <c r="C5716" s="236" t="s">
        <v>10805</v>
      </c>
      <c r="D5716" s="236">
        <v>20</v>
      </c>
      <c r="E5716" s="236" t="s">
        <v>10805</v>
      </c>
    </row>
    <row r="5717" spans="1:5" x14ac:dyDescent="0.25">
      <c r="A5717" s="236" t="s">
        <v>11889</v>
      </c>
      <c r="B5717" s="236">
        <v>34426</v>
      </c>
      <c r="C5717" s="236" t="s">
        <v>10805</v>
      </c>
      <c r="D5717" s="236">
        <v>20</v>
      </c>
      <c r="E5717" s="236" t="s">
        <v>10805</v>
      </c>
    </row>
    <row r="5718" spans="1:5" x14ac:dyDescent="0.25">
      <c r="A5718" s="236" t="s">
        <v>11890</v>
      </c>
      <c r="B5718" s="236">
        <v>34424</v>
      </c>
      <c r="C5718" s="236" t="s">
        <v>10805</v>
      </c>
      <c r="D5718" s="236">
        <v>20</v>
      </c>
      <c r="E5718" s="236" t="s">
        <v>10805</v>
      </c>
    </row>
    <row r="5719" spans="1:5" x14ac:dyDescent="0.25">
      <c r="A5719" s="236" t="s">
        <v>11891</v>
      </c>
      <c r="B5719" s="236">
        <v>34444</v>
      </c>
      <c r="C5719" s="236" t="s">
        <v>10805</v>
      </c>
      <c r="D5719" s="236">
        <v>20</v>
      </c>
      <c r="E5719" s="236" t="s">
        <v>10805</v>
      </c>
    </row>
    <row r="5720" spans="1:5" x14ac:dyDescent="0.25">
      <c r="A5720" s="236" t="s">
        <v>11892</v>
      </c>
      <c r="B5720" s="236">
        <v>34441</v>
      </c>
      <c r="C5720" s="236" t="s">
        <v>10805</v>
      </c>
      <c r="D5720" s="236">
        <v>20</v>
      </c>
      <c r="E5720" s="236" t="s">
        <v>10805</v>
      </c>
    </row>
    <row r="5721" spans="1:5" x14ac:dyDescent="0.25">
      <c r="A5721" s="236" t="s">
        <v>11893</v>
      </c>
      <c r="B5721" s="236">
        <v>34435</v>
      </c>
      <c r="C5721" s="236" t="s">
        <v>10805</v>
      </c>
      <c r="D5721" s="236">
        <v>20</v>
      </c>
      <c r="E5721" s="236" t="s">
        <v>10805</v>
      </c>
    </row>
    <row r="5722" spans="1:5" x14ac:dyDescent="0.25">
      <c r="A5722" s="236" t="s">
        <v>11894</v>
      </c>
      <c r="B5722" s="236">
        <v>34438</v>
      </c>
      <c r="C5722" s="236" t="s">
        <v>10805</v>
      </c>
      <c r="D5722" s="236">
        <v>20</v>
      </c>
      <c r="E5722" s="236" t="s">
        <v>10805</v>
      </c>
    </row>
    <row r="5723" spans="1:5" x14ac:dyDescent="0.25">
      <c r="A5723" s="236" t="s">
        <v>11895</v>
      </c>
      <c r="B5723" s="236">
        <v>34447</v>
      </c>
      <c r="C5723" s="236" t="s">
        <v>10805</v>
      </c>
      <c r="D5723" s="236">
        <v>20</v>
      </c>
      <c r="E5723" s="236" t="s">
        <v>10805</v>
      </c>
    </row>
    <row r="5724" spans="1:5" x14ac:dyDescent="0.25">
      <c r="A5724" s="236" t="s">
        <v>11896</v>
      </c>
      <c r="B5724" s="236">
        <v>34450</v>
      </c>
      <c r="C5724" s="236" t="s">
        <v>10805</v>
      </c>
      <c r="D5724" s="236">
        <v>20</v>
      </c>
      <c r="E5724" s="236" t="s">
        <v>10805</v>
      </c>
    </row>
    <row r="5725" spans="1:5" x14ac:dyDescent="0.25">
      <c r="A5725" s="236" t="s">
        <v>11897</v>
      </c>
      <c r="B5725" s="236">
        <v>34453</v>
      </c>
      <c r="C5725" s="236" t="s">
        <v>10805</v>
      </c>
      <c r="D5725" s="236">
        <v>20</v>
      </c>
      <c r="E5725" s="236" t="s">
        <v>10805</v>
      </c>
    </row>
    <row r="5726" spans="1:5" x14ac:dyDescent="0.25">
      <c r="A5726" s="236" t="s">
        <v>11898</v>
      </c>
      <c r="B5726" s="236">
        <v>34455</v>
      </c>
      <c r="C5726" s="236" t="s">
        <v>10805</v>
      </c>
      <c r="D5726" s="236">
        <v>20</v>
      </c>
      <c r="E5726" s="236" t="s">
        <v>10805</v>
      </c>
    </row>
    <row r="5727" spans="1:5" x14ac:dyDescent="0.25">
      <c r="A5727" s="236" t="s">
        <v>11899</v>
      </c>
      <c r="B5727" s="236">
        <v>34636</v>
      </c>
      <c r="C5727" s="236" t="s">
        <v>10805</v>
      </c>
      <c r="D5727" s="236">
        <v>20</v>
      </c>
      <c r="E5727" s="236" t="s">
        <v>10805</v>
      </c>
    </row>
    <row r="5728" spans="1:5" x14ac:dyDescent="0.25">
      <c r="A5728" s="236" t="s">
        <v>11900</v>
      </c>
      <c r="B5728" s="236">
        <v>34638</v>
      </c>
      <c r="C5728" s="236" t="s">
        <v>10805</v>
      </c>
      <c r="D5728" s="236">
        <v>20</v>
      </c>
      <c r="E5728" s="236" t="s">
        <v>10805</v>
      </c>
    </row>
    <row r="5729" spans="1:5" x14ac:dyDescent="0.25">
      <c r="A5729" s="236" t="s">
        <v>11901</v>
      </c>
      <c r="B5729" s="236">
        <v>34647</v>
      </c>
      <c r="C5729" s="236" t="s">
        <v>10805</v>
      </c>
      <c r="D5729" s="236">
        <v>20</v>
      </c>
      <c r="E5729" s="236" t="s">
        <v>10805</v>
      </c>
    </row>
    <row r="5730" spans="1:5" x14ac:dyDescent="0.25">
      <c r="A5730" s="236" t="s">
        <v>11902</v>
      </c>
      <c r="B5730" s="236">
        <v>34644</v>
      </c>
      <c r="C5730" s="236" t="s">
        <v>10805</v>
      </c>
      <c r="D5730" s="236">
        <v>20</v>
      </c>
      <c r="E5730" s="236" t="s">
        <v>10805</v>
      </c>
    </row>
    <row r="5731" spans="1:5" x14ac:dyDescent="0.25">
      <c r="A5731" s="236" t="s">
        <v>11903</v>
      </c>
      <c r="B5731" s="236">
        <v>34634</v>
      </c>
      <c r="C5731" s="236" t="s">
        <v>10805</v>
      </c>
      <c r="D5731" s="236">
        <v>20</v>
      </c>
      <c r="E5731" s="236" t="s">
        <v>10805</v>
      </c>
    </row>
    <row r="5732" spans="1:5" x14ac:dyDescent="0.25">
      <c r="A5732" s="236" t="s">
        <v>11904</v>
      </c>
      <c r="B5732" s="236">
        <v>34632</v>
      </c>
      <c r="C5732" s="236" t="s">
        <v>10805</v>
      </c>
      <c r="D5732" s="236">
        <v>20</v>
      </c>
      <c r="E5732" s="236" t="s">
        <v>10805</v>
      </c>
    </row>
    <row r="5733" spans="1:5" x14ac:dyDescent="0.25">
      <c r="A5733" s="236" t="s">
        <v>11905</v>
      </c>
      <c r="B5733" s="236">
        <v>34630</v>
      </c>
      <c r="C5733" s="236" t="s">
        <v>10805</v>
      </c>
      <c r="D5733" s="236">
        <v>20</v>
      </c>
      <c r="E5733" s="236" t="s">
        <v>10805</v>
      </c>
    </row>
    <row r="5734" spans="1:5" x14ac:dyDescent="0.25">
      <c r="A5734" s="236" t="s">
        <v>11906</v>
      </c>
      <c r="B5734" s="236">
        <v>34626</v>
      </c>
      <c r="C5734" s="236" t="s">
        <v>10805</v>
      </c>
      <c r="D5734" s="236">
        <v>20</v>
      </c>
      <c r="E5734" s="236" t="s">
        <v>10805</v>
      </c>
    </row>
    <row r="5735" spans="1:5" x14ac:dyDescent="0.25">
      <c r="A5735" s="236" t="s">
        <v>11907</v>
      </c>
      <c r="B5735" s="236">
        <v>34662</v>
      </c>
      <c r="C5735" s="236" t="s">
        <v>10805</v>
      </c>
      <c r="D5735" s="236">
        <v>20</v>
      </c>
      <c r="E5735" s="236" t="s">
        <v>10805</v>
      </c>
    </row>
    <row r="5736" spans="1:5" x14ac:dyDescent="0.25">
      <c r="A5736" s="236" t="s">
        <v>11908</v>
      </c>
      <c r="B5736" s="236">
        <v>34656</v>
      </c>
      <c r="C5736" s="236" t="s">
        <v>10805</v>
      </c>
      <c r="D5736" s="236">
        <v>20</v>
      </c>
      <c r="E5736" s="236" t="s">
        <v>10805</v>
      </c>
    </row>
    <row r="5737" spans="1:5" x14ac:dyDescent="0.25">
      <c r="A5737" s="236" t="s">
        <v>11909</v>
      </c>
      <c r="B5737" s="236">
        <v>34664</v>
      </c>
      <c r="C5737" s="236" t="s">
        <v>10805</v>
      </c>
      <c r="D5737" s="236">
        <v>20</v>
      </c>
      <c r="E5737" s="236" t="s">
        <v>10805</v>
      </c>
    </row>
    <row r="5738" spans="1:5" x14ac:dyDescent="0.25">
      <c r="A5738" s="236" t="s">
        <v>11910</v>
      </c>
      <c r="B5738" s="236">
        <v>34667</v>
      </c>
      <c r="C5738" s="236" t="s">
        <v>10805</v>
      </c>
      <c r="D5738" s="236">
        <v>20</v>
      </c>
      <c r="E5738" s="236" t="s">
        <v>10805</v>
      </c>
    </row>
    <row r="5739" spans="1:5" x14ac:dyDescent="0.25">
      <c r="A5739" s="236" t="s">
        <v>11911</v>
      </c>
      <c r="B5739" s="236">
        <v>34660</v>
      </c>
      <c r="C5739" s="236" t="s">
        <v>10805</v>
      </c>
      <c r="D5739" s="236">
        <v>20</v>
      </c>
      <c r="E5739" s="236" t="s">
        <v>10805</v>
      </c>
    </row>
    <row r="5740" spans="1:5" x14ac:dyDescent="0.25">
      <c r="A5740" s="236" t="s">
        <v>11912</v>
      </c>
      <c r="B5740" s="236">
        <v>34653</v>
      </c>
      <c r="C5740" s="236" t="s">
        <v>10805</v>
      </c>
      <c r="D5740" s="236">
        <v>20</v>
      </c>
      <c r="E5740" s="236" t="s">
        <v>10805</v>
      </c>
    </row>
    <row r="5741" spans="1:5" x14ac:dyDescent="0.25">
      <c r="A5741" s="236" t="s">
        <v>11913</v>
      </c>
      <c r="B5741" s="236">
        <v>34650</v>
      </c>
      <c r="C5741" s="236" t="s">
        <v>10805</v>
      </c>
      <c r="D5741" s="236">
        <v>20</v>
      </c>
      <c r="E5741" s="236" t="s">
        <v>10805</v>
      </c>
    </row>
    <row r="5742" spans="1:5" x14ac:dyDescent="0.25">
      <c r="A5742" s="236" t="s">
        <v>11914</v>
      </c>
      <c r="B5742" s="236">
        <v>34677</v>
      </c>
      <c r="C5742" s="236" t="s">
        <v>10805</v>
      </c>
      <c r="D5742" s="236">
        <v>20</v>
      </c>
      <c r="E5742" s="236" t="s">
        <v>10805</v>
      </c>
    </row>
    <row r="5743" spans="1:5" x14ac:dyDescent="0.25">
      <c r="A5743" s="236" t="s">
        <v>11915</v>
      </c>
      <c r="B5743" s="236">
        <v>34670</v>
      </c>
      <c r="C5743" s="236" t="s">
        <v>10805</v>
      </c>
      <c r="D5743" s="236">
        <v>20</v>
      </c>
      <c r="E5743" s="236" t="s">
        <v>10805</v>
      </c>
    </row>
    <row r="5744" spans="1:5" x14ac:dyDescent="0.25">
      <c r="A5744" s="236" t="s">
        <v>11916</v>
      </c>
      <c r="B5744" s="236">
        <v>34673</v>
      </c>
      <c r="C5744" s="236" t="s">
        <v>10805</v>
      </c>
      <c r="D5744" s="236">
        <v>20</v>
      </c>
      <c r="E5744" s="236" t="s">
        <v>10805</v>
      </c>
    </row>
    <row r="5745" spans="1:5" x14ac:dyDescent="0.25">
      <c r="A5745" s="236" t="s">
        <v>11917</v>
      </c>
      <c r="B5745" s="236">
        <v>34688</v>
      </c>
      <c r="C5745" s="236" t="s">
        <v>10805</v>
      </c>
      <c r="D5745" s="236">
        <v>20</v>
      </c>
      <c r="E5745" s="236" t="s">
        <v>10805</v>
      </c>
    </row>
    <row r="5746" spans="1:5" x14ac:dyDescent="0.25">
      <c r="A5746" s="236" t="s">
        <v>11918</v>
      </c>
      <c r="B5746" s="236">
        <v>34685</v>
      </c>
      <c r="C5746" s="236" t="s">
        <v>10805</v>
      </c>
      <c r="D5746" s="236">
        <v>20</v>
      </c>
      <c r="E5746" s="236" t="s">
        <v>10805</v>
      </c>
    </row>
    <row r="5747" spans="1:5" x14ac:dyDescent="0.25">
      <c r="A5747" s="236" t="s">
        <v>11919</v>
      </c>
      <c r="B5747" s="236">
        <v>34682</v>
      </c>
      <c r="C5747" s="236" t="s">
        <v>10805</v>
      </c>
      <c r="D5747" s="236">
        <v>20</v>
      </c>
      <c r="E5747" s="236" t="s">
        <v>10805</v>
      </c>
    </row>
    <row r="5748" spans="1:5" x14ac:dyDescent="0.25">
      <c r="A5748" s="236" t="s">
        <v>11920</v>
      </c>
      <c r="B5748" s="236">
        <v>34706</v>
      </c>
      <c r="C5748" s="236" t="s">
        <v>10805</v>
      </c>
      <c r="D5748" s="236">
        <v>20</v>
      </c>
      <c r="E5748" s="236" t="s">
        <v>10805</v>
      </c>
    </row>
    <row r="5749" spans="1:5" x14ac:dyDescent="0.25">
      <c r="A5749" s="236" t="s">
        <v>11921</v>
      </c>
      <c r="B5749" s="236">
        <v>34703</v>
      </c>
      <c r="C5749" s="236" t="s">
        <v>10805</v>
      </c>
      <c r="D5749" s="236">
        <v>20</v>
      </c>
      <c r="E5749" s="236" t="s">
        <v>10805</v>
      </c>
    </row>
    <row r="5750" spans="1:5" x14ac:dyDescent="0.25">
      <c r="A5750" s="236" t="s">
        <v>11922</v>
      </c>
      <c r="B5750" s="236">
        <v>34712</v>
      </c>
      <c r="C5750" s="236" t="s">
        <v>10805</v>
      </c>
      <c r="D5750" s="236">
        <v>20</v>
      </c>
      <c r="E5750" s="236" t="s">
        <v>10805</v>
      </c>
    </row>
    <row r="5751" spans="1:5" x14ac:dyDescent="0.25">
      <c r="A5751" s="236" t="s">
        <v>11923</v>
      </c>
      <c r="B5751" s="236">
        <v>34709</v>
      </c>
      <c r="C5751" s="236" t="s">
        <v>10805</v>
      </c>
      <c r="D5751" s="236">
        <v>20</v>
      </c>
      <c r="E5751" s="236" t="s">
        <v>10805</v>
      </c>
    </row>
    <row r="5752" spans="1:5" x14ac:dyDescent="0.25">
      <c r="A5752" s="236" t="s">
        <v>11924</v>
      </c>
      <c r="B5752" s="236">
        <v>34691</v>
      </c>
      <c r="C5752" s="236" t="s">
        <v>10805</v>
      </c>
      <c r="D5752" s="236">
        <v>20</v>
      </c>
      <c r="E5752" s="236" t="s">
        <v>10805</v>
      </c>
    </row>
    <row r="5753" spans="1:5" x14ac:dyDescent="0.25">
      <c r="A5753" s="236" t="s">
        <v>11925</v>
      </c>
      <c r="B5753" s="236">
        <v>34694</v>
      </c>
      <c r="C5753" s="236" t="s">
        <v>10805</v>
      </c>
      <c r="D5753" s="236">
        <v>20</v>
      </c>
      <c r="E5753" s="236" t="s">
        <v>10805</v>
      </c>
    </row>
    <row r="5754" spans="1:5" x14ac:dyDescent="0.25">
      <c r="A5754" s="236" t="s">
        <v>11926</v>
      </c>
      <c r="B5754" s="236">
        <v>34700</v>
      </c>
      <c r="C5754" s="236" t="s">
        <v>10805</v>
      </c>
      <c r="D5754" s="236">
        <v>20</v>
      </c>
      <c r="E5754" s="236" t="s">
        <v>10805</v>
      </c>
    </row>
    <row r="5755" spans="1:5" x14ac:dyDescent="0.25">
      <c r="A5755" s="236" t="s">
        <v>11927</v>
      </c>
      <c r="B5755" s="236">
        <v>34697</v>
      </c>
      <c r="C5755" s="236" t="s">
        <v>10805</v>
      </c>
      <c r="D5755" s="236">
        <v>20</v>
      </c>
      <c r="E5755" s="236" t="s">
        <v>10805</v>
      </c>
    </row>
    <row r="5756" spans="1:5" x14ac:dyDescent="0.25">
      <c r="A5756" s="236" t="s">
        <v>11928</v>
      </c>
      <c r="B5756" s="236">
        <v>34775</v>
      </c>
      <c r="C5756" s="236" t="s">
        <v>10805</v>
      </c>
      <c r="D5756" s="236">
        <v>20</v>
      </c>
      <c r="E5756" s="236" t="s">
        <v>10805</v>
      </c>
    </row>
    <row r="5757" spans="1:5" x14ac:dyDescent="0.25">
      <c r="A5757" s="236" t="s">
        <v>11929</v>
      </c>
      <c r="B5757" s="236">
        <v>34778</v>
      </c>
      <c r="C5757" s="236" t="s">
        <v>10805</v>
      </c>
      <c r="D5757" s="236">
        <v>20</v>
      </c>
      <c r="E5757" s="236" t="s">
        <v>10805</v>
      </c>
    </row>
    <row r="5758" spans="1:5" x14ac:dyDescent="0.25">
      <c r="A5758" s="236" t="s">
        <v>11930</v>
      </c>
      <c r="B5758" s="236">
        <v>34784</v>
      </c>
      <c r="C5758" s="236" t="s">
        <v>10805</v>
      </c>
      <c r="D5758" s="236">
        <v>20</v>
      </c>
      <c r="E5758" s="236" t="s">
        <v>10805</v>
      </c>
    </row>
    <row r="5759" spans="1:5" x14ac:dyDescent="0.25">
      <c r="A5759" s="236" t="s">
        <v>11931</v>
      </c>
      <c r="B5759" s="236">
        <v>34781</v>
      </c>
      <c r="C5759" s="236" t="s">
        <v>10805</v>
      </c>
      <c r="D5759" s="236">
        <v>20</v>
      </c>
      <c r="E5759" s="236" t="s">
        <v>10805</v>
      </c>
    </row>
    <row r="5760" spans="1:5" x14ac:dyDescent="0.25">
      <c r="A5760" s="236" t="s">
        <v>11932</v>
      </c>
      <c r="B5760" s="236">
        <v>34772</v>
      </c>
      <c r="C5760" s="236" t="s">
        <v>10805</v>
      </c>
      <c r="D5760" s="236">
        <v>20</v>
      </c>
      <c r="E5760" s="236" t="s">
        <v>10805</v>
      </c>
    </row>
    <row r="5761" spans="1:5" x14ac:dyDescent="0.25">
      <c r="A5761" s="236" t="s">
        <v>11933</v>
      </c>
      <c r="B5761" s="236">
        <v>34769</v>
      </c>
      <c r="C5761" s="236" t="s">
        <v>10805</v>
      </c>
      <c r="D5761" s="236">
        <v>20</v>
      </c>
      <c r="E5761" s="236" t="s">
        <v>10805</v>
      </c>
    </row>
    <row r="5762" spans="1:5" x14ac:dyDescent="0.25">
      <c r="A5762" s="236" t="s">
        <v>11934</v>
      </c>
      <c r="B5762" s="236">
        <v>34766</v>
      </c>
      <c r="C5762" s="236" t="s">
        <v>10805</v>
      </c>
      <c r="D5762" s="236">
        <v>20</v>
      </c>
      <c r="E5762" s="236" t="s">
        <v>10805</v>
      </c>
    </row>
    <row r="5763" spans="1:5" x14ac:dyDescent="0.25">
      <c r="A5763" s="236" t="s">
        <v>11935</v>
      </c>
      <c r="B5763" s="236">
        <v>34763</v>
      </c>
      <c r="C5763" s="236" t="s">
        <v>10805</v>
      </c>
      <c r="D5763" s="236">
        <v>20</v>
      </c>
      <c r="E5763" s="236" t="s">
        <v>10805</v>
      </c>
    </row>
    <row r="5764" spans="1:5" x14ac:dyDescent="0.25">
      <c r="A5764" s="236" t="s">
        <v>11936</v>
      </c>
      <c r="B5764" s="236">
        <v>34799</v>
      </c>
      <c r="C5764" s="236" t="s">
        <v>10805</v>
      </c>
      <c r="D5764" s="236">
        <v>20</v>
      </c>
      <c r="E5764" s="236" t="s">
        <v>10805</v>
      </c>
    </row>
    <row r="5765" spans="1:5" x14ac:dyDescent="0.25">
      <c r="A5765" s="236" t="s">
        <v>11937</v>
      </c>
      <c r="B5765" s="236">
        <v>34802</v>
      </c>
      <c r="C5765" s="236" t="s">
        <v>10805</v>
      </c>
      <c r="D5765" s="236">
        <v>20</v>
      </c>
      <c r="E5765" s="236" t="s">
        <v>10805</v>
      </c>
    </row>
    <row r="5766" spans="1:5" x14ac:dyDescent="0.25">
      <c r="A5766" s="236" t="s">
        <v>11938</v>
      </c>
      <c r="B5766" s="236">
        <v>34808</v>
      </c>
      <c r="C5766" s="236" t="s">
        <v>10805</v>
      </c>
      <c r="D5766" s="236">
        <v>20</v>
      </c>
      <c r="E5766" s="236" t="s">
        <v>10805</v>
      </c>
    </row>
    <row r="5767" spans="1:5" x14ac:dyDescent="0.25">
      <c r="A5767" s="236" t="s">
        <v>11939</v>
      </c>
      <c r="B5767" s="236">
        <v>34805</v>
      </c>
      <c r="C5767" s="236" t="s">
        <v>10805</v>
      </c>
      <c r="D5767" s="236">
        <v>20</v>
      </c>
      <c r="E5767" s="236" t="s">
        <v>10805</v>
      </c>
    </row>
    <row r="5768" spans="1:5" x14ac:dyDescent="0.25">
      <c r="A5768" s="236" t="s">
        <v>11940</v>
      </c>
      <c r="B5768" s="236">
        <v>34787</v>
      </c>
      <c r="C5768" s="236" t="s">
        <v>10805</v>
      </c>
      <c r="D5768" s="236">
        <v>20</v>
      </c>
      <c r="E5768" s="236" t="s">
        <v>10805</v>
      </c>
    </row>
    <row r="5769" spans="1:5" x14ac:dyDescent="0.25">
      <c r="A5769" s="236" t="s">
        <v>11941</v>
      </c>
      <c r="B5769" s="236">
        <v>34790</v>
      </c>
      <c r="C5769" s="236" t="s">
        <v>10805</v>
      </c>
      <c r="D5769" s="236">
        <v>20</v>
      </c>
      <c r="E5769" s="236" t="s">
        <v>10805</v>
      </c>
    </row>
    <row r="5770" spans="1:5" x14ac:dyDescent="0.25">
      <c r="A5770" s="236" t="s">
        <v>11942</v>
      </c>
      <c r="B5770" s="236">
        <v>34796</v>
      </c>
      <c r="C5770" s="236" t="s">
        <v>10805</v>
      </c>
      <c r="D5770" s="236">
        <v>20</v>
      </c>
      <c r="E5770" s="236" t="s">
        <v>10805</v>
      </c>
    </row>
    <row r="5771" spans="1:5" x14ac:dyDescent="0.25">
      <c r="A5771" s="236" t="s">
        <v>11943</v>
      </c>
      <c r="B5771" s="236">
        <v>34793</v>
      </c>
      <c r="C5771" s="236" t="s">
        <v>10805</v>
      </c>
      <c r="D5771" s="236">
        <v>20</v>
      </c>
      <c r="E5771" s="236" t="s">
        <v>10805</v>
      </c>
    </row>
    <row r="5772" spans="1:5" x14ac:dyDescent="0.25">
      <c r="A5772" s="236" t="s">
        <v>11944</v>
      </c>
      <c r="B5772" s="236">
        <v>34742</v>
      </c>
      <c r="C5772" s="236" t="s">
        <v>10805</v>
      </c>
      <c r="D5772" s="236">
        <v>20</v>
      </c>
      <c r="E5772" s="236" t="s">
        <v>10805</v>
      </c>
    </row>
    <row r="5773" spans="1:5" x14ac:dyDescent="0.25">
      <c r="A5773" s="236" t="s">
        <v>11945</v>
      </c>
      <c r="B5773" s="236">
        <v>34739</v>
      </c>
      <c r="C5773" s="236" t="s">
        <v>10805</v>
      </c>
      <c r="D5773" s="236">
        <v>20</v>
      </c>
      <c r="E5773" s="236" t="s">
        <v>10805</v>
      </c>
    </row>
    <row r="5774" spans="1:5" x14ac:dyDescent="0.25">
      <c r="A5774" s="236" t="s">
        <v>11946</v>
      </c>
      <c r="B5774" s="236">
        <v>34745</v>
      </c>
      <c r="C5774" s="236" t="s">
        <v>10805</v>
      </c>
      <c r="D5774" s="236">
        <v>20</v>
      </c>
      <c r="E5774" s="236" t="s">
        <v>10805</v>
      </c>
    </row>
    <row r="5775" spans="1:5" x14ac:dyDescent="0.25">
      <c r="A5775" s="236" t="s">
        <v>11947</v>
      </c>
      <c r="B5775" s="236">
        <v>34748</v>
      </c>
      <c r="C5775" s="236" t="s">
        <v>10805</v>
      </c>
      <c r="D5775" s="236">
        <v>20</v>
      </c>
      <c r="E5775" s="236" t="s">
        <v>10805</v>
      </c>
    </row>
    <row r="5776" spans="1:5" x14ac:dyDescent="0.25">
      <c r="A5776" s="236" t="s">
        <v>11948</v>
      </c>
      <c r="B5776" s="236">
        <v>34757</v>
      </c>
      <c r="C5776" s="236" t="s">
        <v>10805</v>
      </c>
      <c r="D5776" s="236">
        <v>20</v>
      </c>
      <c r="E5776" s="236" t="s">
        <v>10805</v>
      </c>
    </row>
    <row r="5777" spans="1:5" x14ac:dyDescent="0.25">
      <c r="A5777" s="236" t="s">
        <v>11949</v>
      </c>
      <c r="B5777" s="236">
        <v>34760</v>
      </c>
      <c r="C5777" s="236" t="s">
        <v>10805</v>
      </c>
      <c r="D5777" s="236">
        <v>20</v>
      </c>
      <c r="E5777" s="236" t="s">
        <v>10805</v>
      </c>
    </row>
    <row r="5778" spans="1:5" x14ac:dyDescent="0.25">
      <c r="A5778" s="236" t="s">
        <v>11950</v>
      </c>
      <c r="B5778" s="236">
        <v>34754</v>
      </c>
      <c r="C5778" s="236" t="s">
        <v>10805</v>
      </c>
      <c r="D5778" s="236">
        <v>20</v>
      </c>
      <c r="E5778" s="236" t="s">
        <v>10805</v>
      </c>
    </row>
    <row r="5779" spans="1:5" x14ac:dyDescent="0.25">
      <c r="A5779" s="236" t="s">
        <v>11951</v>
      </c>
      <c r="B5779" s="236">
        <v>34751</v>
      </c>
      <c r="C5779" s="236" t="s">
        <v>10805</v>
      </c>
      <c r="D5779" s="236">
        <v>20</v>
      </c>
      <c r="E5779" s="236" t="s">
        <v>10805</v>
      </c>
    </row>
    <row r="5780" spans="1:5" x14ac:dyDescent="0.25">
      <c r="A5780" s="236" t="s">
        <v>11952</v>
      </c>
      <c r="B5780" s="236">
        <v>34727</v>
      </c>
      <c r="C5780" s="236" t="s">
        <v>10805</v>
      </c>
      <c r="D5780" s="236">
        <v>20</v>
      </c>
      <c r="E5780" s="236" t="s">
        <v>10805</v>
      </c>
    </row>
    <row r="5781" spans="1:5" x14ac:dyDescent="0.25">
      <c r="A5781" s="236" t="s">
        <v>11953</v>
      </c>
      <c r="B5781" s="236">
        <v>34730</v>
      </c>
      <c r="C5781" s="236" t="s">
        <v>10805</v>
      </c>
      <c r="D5781" s="236">
        <v>20</v>
      </c>
      <c r="E5781" s="236" t="s">
        <v>10805</v>
      </c>
    </row>
    <row r="5782" spans="1:5" x14ac:dyDescent="0.25">
      <c r="A5782" s="236" t="s">
        <v>11954</v>
      </c>
      <c r="B5782" s="236">
        <v>34733</v>
      </c>
      <c r="C5782" s="236" t="s">
        <v>10805</v>
      </c>
      <c r="D5782" s="236">
        <v>20</v>
      </c>
      <c r="E5782" s="236" t="s">
        <v>10805</v>
      </c>
    </row>
    <row r="5783" spans="1:5" x14ac:dyDescent="0.25">
      <c r="A5783" s="236" t="s">
        <v>11955</v>
      </c>
      <c r="B5783" s="236">
        <v>34736</v>
      </c>
      <c r="C5783" s="236" t="s">
        <v>10805</v>
      </c>
      <c r="D5783" s="236">
        <v>20</v>
      </c>
      <c r="E5783" s="236" t="s">
        <v>10805</v>
      </c>
    </row>
    <row r="5784" spans="1:5" x14ac:dyDescent="0.25">
      <c r="A5784" s="236" t="s">
        <v>11956</v>
      </c>
      <c r="B5784" s="236">
        <v>34721</v>
      </c>
      <c r="C5784" s="236" t="s">
        <v>10805</v>
      </c>
      <c r="D5784" s="236">
        <v>20</v>
      </c>
      <c r="E5784" s="236" t="s">
        <v>10805</v>
      </c>
    </row>
    <row r="5785" spans="1:5" x14ac:dyDescent="0.25">
      <c r="A5785" s="236" t="s">
        <v>11957</v>
      </c>
      <c r="B5785" s="236">
        <v>34724</v>
      </c>
      <c r="C5785" s="236" t="s">
        <v>10805</v>
      </c>
      <c r="D5785" s="236">
        <v>20</v>
      </c>
      <c r="E5785" s="236" t="s">
        <v>10805</v>
      </c>
    </row>
    <row r="5786" spans="1:5" x14ac:dyDescent="0.25">
      <c r="A5786" s="236" t="s">
        <v>11958</v>
      </c>
      <c r="B5786" s="236">
        <v>34715</v>
      </c>
      <c r="C5786" s="236" t="s">
        <v>10805</v>
      </c>
      <c r="D5786" s="236">
        <v>20</v>
      </c>
      <c r="E5786" s="236" t="s">
        <v>10805</v>
      </c>
    </row>
    <row r="5787" spans="1:5" x14ac:dyDescent="0.25">
      <c r="A5787" s="236" t="s">
        <v>11959</v>
      </c>
      <c r="B5787" s="236">
        <v>34718</v>
      </c>
      <c r="C5787" s="236" t="s">
        <v>10805</v>
      </c>
      <c r="D5787" s="236">
        <v>20</v>
      </c>
      <c r="E5787" s="236" t="s">
        <v>10805</v>
      </c>
    </row>
    <row r="5788" spans="1:5" x14ac:dyDescent="0.25">
      <c r="A5788" s="236" t="s">
        <v>11960</v>
      </c>
      <c r="B5788" s="236">
        <v>34977</v>
      </c>
      <c r="C5788" s="236" t="s">
        <v>10805</v>
      </c>
      <c r="D5788" s="236">
        <v>20</v>
      </c>
      <c r="E5788" s="236" t="s">
        <v>10805</v>
      </c>
    </row>
    <row r="5789" spans="1:5" x14ac:dyDescent="0.25">
      <c r="A5789" s="236" t="s">
        <v>11961</v>
      </c>
      <c r="B5789" s="236">
        <v>34979</v>
      </c>
      <c r="C5789" s="236" t="s">
        <v>10805</v>
      </c>
      <c r="D5789" s="236">
        <v>20</v>
      </c>
      <c r="E5789" s="236" t="s">
        <v>10805</v>
      </c>
    </row>
    <row r="5790" spans="1:5" x14ac:dyDescent="0.25">
      <c r="A5790" s="236" t="s">
        <v>11962</v>
      </c>
      <c r="B5790" s="236">
        <v>34982</v>
      </c>
      <c r="C5790" s="236" t="s">
        <v>10805</v>
      </c>
      <c r="D5790" s="236">
        <v>20</v>
      </c>
      <c r="E5790" s="236" t="s">
        <v>10805</v>
      </c>
    </row>
    <row r="5791" spans="1:5" x14ac:dyDescent="0.25">
      <c r="A5791" s="236" t="s">
        <v>11963</v>
      </c>
      <c r="B5791" s="236">
        <v>34924</v>
      </c>
      <c r="C5791" s="236" t="s">
        <v>10805</v>
      </c>
      <c r="D5791" s="236">
        <v>20</v>
      </c>
      <c r="E5791" s="236" t="s">
        <v>10805</v>
      </c>
    </row>
    <row r="5792" spans="1:5" x14ac:dyDescent="0.25">
      <c r="A5792" s="236" t="s">
        <v>11964</v>
      </c>
      <c r="B5792" s="236">
        <v>34991</v>
      </c>
      <c r="C5792" s="236" t="s">
        <v>10805</v>
      </c>
      <c r="D5792" s="236">
        <v>20</v>
      </c>
      <c r="E5792" s="236" t="s">
        <v>10805</v>
      </c>
    </row>
    <row r="5793" spans="1:5" x14ac:dyDescent="0.25">
      <c r="A5793" s="236" t="s">
        <v>11965</v>
      </c>
      <c r="B5793" s="236">
        <v>34986</v>
      </c>
      <c r="C5793" s="236" t="s">
        <v>10805</v>
      </c>
      <c r="D5793" s="236">
        <v>20</v>
      </c>
      <c r="E5793" s="236" t="s">
        <v>10805</v>
      </c>
    </row>
    <row r="5794" spans="1:5" x14ac:dyDescent="0.25">
      <c r="A5794" s="236" t="s">
        <v>11966</v>
      </c>
      <c r="B5794" s="236">
        <v>34921</v>
      </c>
      <c r="C5794" s="236" t="s">
        <v>10805</v>
      </c>
      <c r="D5794" s="236">
        <v>20</v>
      </c>
      <c r="E5794" s="236" t="s">
        <v>10805</v>
      </c>
    </row>
    <row r="5795" spans="1:5" x14ac:dyDescent="0.25">
      <c r="A5795" s="236" t="s">
        <v>11967</v>
      </c>
      <c r="B5795" s="236">
        <v>34859</v>
      </c>
      <c r="C5795" s="236" t="s">
        <v>10805</v>
      </c>
      <c r="D5795" s="236">
        <v>20</v>
      </c>
      <c r="E5795" s="236" t="s">
        <v>10805</v>
      </c>
    </row>
    <row r="5796" spans="1:5" x14ac:dyDescent="0.25">
      <c r="A5796" s="236" t="s">
        <v>11968</v>
      </c>
      <c r="B5796" s="236">
        <v>34862</v>
      </c>
      <c r="C5796" s="236" t="s">
        <v>10805</v>
      </c>
      <c r="D5796" s="236">
        <v>20</v>
      </c>
      <c r="E5796" s="236" t="s">
        <v>10805</v>
      </c>
    </row>
    <row r="5797" spans="1:5" x14ac:dyDescent="0.25">
      <c r="A5797" s="236" t="s">
        <v>11969</v>
      </c>
      <c r="B5797" s="236">
        <v>34865</v>
      </c>
      <c r="C5797" s="236" t="s">
        <v>10805</v>
      </c>
      <c r="D5797" s="236">
        <v>20</v>
      </c>
      <c r="E5797" s="236" t="s">
        <v>10805</v>
      </c>
    </row>
    <row r="5798" spans="1:5" x14ac:dyDescent="0.25">
      <c r="A5798" s="236" t="s">
        <v>11970</v>
      </c>
      <c r="B5798" s="236">
        <v>34868</v>
      </c>
      <c r="C5798" s="236" t="s">
        <v>10805</v>
      </c>
      <c r="D5798" s="236">
        <v>20</v>
      </c>
      <c r="E5798" s="236" t="s">
        <v>10805</v>
      </c>
    </row>
    <row r="5799" spans="1:5" x14ac:dyDescent="0.25">
      <c r="A5799" s="236" t="s">
        <v>11971</v>
      </c>
      <c r="B5799" s="236">
        <v>34874</v>
      </c>
      <c r="C5799" s="236" t="s">
        <v>10805</v>
      </c>
      <c r="D5799" s="236">
        <v>20</v>
      </c>
      <c r="E5799" s="236" t="s">
        <v>10805</v>
      </c>
    </row>
    <row r="5800" spans="1:5" x14ac:dyDescent="0.25">
      <c r="A5800" s="236" t="s">
        <v>11972</v>
      </c>
      <c r="B5800" s="236">
        <v>34871</v>
      </c>
      <c r="C5800" s="236" t="s">
        <v>10805</v>
      </c>
      <c r="D5800" s="236">
        <v>20</v>
      </c>
      <c r="E5800" s="236" t="s">
        <v>10805</v>
      </c>
    </row>
    <row r="5801" spans="1:5" x14ac:dyDescent="0.25">
      <c r="A5801" s="236" t="s">
        <v>11973</v>
      </c>
      <c r="B5801" s="236">
        <v>34877</v>
      </c>
      <c r="C5801" s="236" t="s">
        <v>10805</v>
      </c>
      <c r="D5801" s="236">
        <v>20</v>
      </c>
      <c r="E5801" s="236" t="s">
        <v>10805</v>
      </c>
    </row>
    <row r="5802" spans="1:5" x14ac:dyDescent="0.25">
      <c r="A5802" s="236" t="s">
        <v>11974</v>
      </c>
      <c r="B5802" s="236">
        <v>34880</v>
      </c>
      <c r="C5802" s="236" t="s">
        <v>10805</v>
      </c>
      <c r="D5802" s="236">
        <v>20</v>
      </c>
      <c r="E5802" s="236" t="s">
        <v>10805</v>
      </c>
    </row>
    <row r="5803" spans="1:5" x14ac:dyDescent="0.25">
      <c r="A5803" s="236" t="s">
        <v>11975</v>
      </c>
      <c r="B5803" s="236">
        <v>34892</v>
      </c>
      <c r="C5803" s="236" t="s">
        <v>10805</v>
      </c>
      <c r="D5803" s="236">
        <v>20</v>
      </c>
      <c r="E5803" s="236" t="s">
        <v>10805</v>
      </c>
    </row>
    <row r="5804" spans="1:5" x14ac:dyDescent="0.25">
      <c r="A5804" s="236" t="s">
        <v>11976</v>
      </c>
      <c r="B5804" s="236">
        <v>34889</v>
      </c>
      <c r="C5804" s="236" t="s">
        <v>10805</v>
      </c>
      <c r="D5804" s="236">
        <v>20</v>
      </c>
      <c r="E5804" s="236" t="s">
        <v>10805</v>
      </c>
    </row>
    <row r="5805" spans="1:5" x14ac:dyDescent="0.25">
      <c r="A5805" s="236" t="s">
        <v>11977</v>
      </c>
      <c r="B5805" s="236">
        <v>34883</v>
      </c>
      <c r="C5805" s="236" t="s">
        <v>10805</v>
      </c>
      <c r="D5805" s="236">
        <v>20</v>
      </c>
      <c r="E5805" s="236" t="s">
        <v>10805</v>
      </c>
    </row>
    <row r="5806" spans="1:5" x14ac:dyDescent="0.25">
      <c r="A5806" s="236" t="s">
        <v>11978</v>
      </c>
      <c r="B5806" s="236">
        <v>34886</v>
      </c>
      <c r="C5806" s="236" t="s">
        <v>10805</v>
      </c>
      <c r="D5806" s="236">
        <v>20</v>
      </c>
      <c r="E5806" s="236" t="s">
        <v>10805</v>
      </c>
    </row>
    <row r="5807" spans="1:5" x14ac:dyDescent="0.25">
      <c r="A5807" s="236" t="s">
        <v>11979</v>
      </c>
      <c r="B5807" s="236">
        <v>34895</v>
      </c>
      <c r="C5807" s="236" t="s">
        <v>10805</v>
      </c>
      <c r="D5807" s="236">
        <v>20</v>
      </c>
      <c r="E5807" s="236" t="s">
        <v>10805</v>
      </c>
    </row>
    <row r="5808" spans="1:5" x14ac:dyDescent="0.25">
      <c r="A5808" s="236" t="s">
        <v>11980</v>
      </c>
      <c r="B5808" s="236">
        <v>34898</v>
      </c>
      <c r="C5808" s="236" t="s">
        <v>10805</v>
      </c>
      <c r="D5808" s="236">
        <v>20</v>
      </c>
      <c r="E5808" s="236" t="s">
        <v>10805</v>
      </c>
    </row>
    <row r="5809" spans="1:5" x14ac:dyDescent="0.25">
      <c r="A5809" s="236" t="s">
        <v>11981</v>
      </c>
      <c r="B5809" s="236">
        <v>34904</v>
      </c>
      <c r="C5809" s="236" t="s">
        <v>10805</v>
      </c>
      <c r="D5809" s="236">
        <v>20</v>
      </c>
      <c r="E5809" s="236" t="s">
        <v>10805</v>
      </c>
    </row>
    <row r="5810" spans="1:5" x14ac:dyDescent="0.25">
      <c r="A5810" s="236" t="s">
        <v>11982</v>
      </c>
      <c r="B5810" s="236">
        <v>34901</v>
      </c>
      <c r="C5810" s="236" t="s">
        <v>10805</v>
      </c>
      <c r="D5810" s="236">
        <v>20</v>
      </c>
      <c r="E5810" s="236" t="s">
        <v>10805</v>
      </c>
    </row>
    <row r="5811" spans="1:5" x14ac:dyDescent="0.25">
      <c r="A5811" s="236" t="s">
        <v>11983</v>
      </c>
      <c r="B5811" s="236">
        <v>34847</v>
      </c>
      <c r="C5811" s="236" t="s">
        <v>10805</v>
      </c>
      <c r="D5811" s="236">
        <v>20</v>
      </c>
      <c r="E5811" s="236" t="s">
        <v>10805</v>
      </c>
    </row>
    <row r="5812" spans="1:5" x14ac:dyDescent="0.25">
      <c r="A5812" s="236" t="s">
        <v>11984</v>
      </c>
      <c r="B5812" s="236">
        <v>34850</v>
      </c>
      <c r="C5812" s="236" t="s">
        <v>10805</v>
      </c>
      <c r="D5812" s="236">
        <v>20</v>
      </c>
      <c r="E5812" s="236" t="s">
        <v>10805</v>
      </c>
    </row>
    <row r="5813" spans="1:5" x14ac:dyDescent="0.25">
      <c r="A5813" s="236" t="s">
        <v>11985</v>
      </c>
      <c r="B5813" s="236">
        <v>34856</v>
      </c>
      <c r="C5813" s="236" t="s">
        <v>10805</v>
      </c>
      <c r="D5813" s="236">
        <v>20</v>
      </c>
      <c r="E5813" s="236" t="s">
        <v>10805</v>
      </c>
    </row>
    <row r="5814" spans="1:5" x14ac:dyDescent="0.25">
      <c r="A5814" s="236" t="s">
        <v>11986</v>
      </c>
      <c r="B5814" s="236">
        <v>34853</v>
      </c>
      <c r="C5814" s="236" t="s">
        <v>10805</v>
      </c>
      <c r="D5814" s="236">
        <v>20</v>
      </c>
      <c r="E5814" s="236" t="s">
        <v>10805</v>
      </c>
    </row>
    <row r="5815" spans="1:5" x14ac:dyDescent="0.25">
      <c r="A5815" s="236" t="s">
        <v>11987</v>
      </c>
      <c r="B5815" s="236">
        <v>34841</v>
      </c>
      <c r="C5815" s="236" t="s">
        <v>10805</v>
      </c>
      <c r="D5815" s="236">
        <v>20</v>
      </c>
      <c r="E5815" s="236" t="s">
        <v>10805</v>
      </c>
    </row>
    <row r="5816" spans="1:5" x14ac:dyDescent="0.25">
      <c r="A5816" s="236" t="s">
        <v>11988</v>
      </c>
      <c r="B5816" s="236">
        <v>34844</v>
      </c>
      <c r="C5816" s="236" t="s">
        <v>10805</v>
      </c>
      <c r="D5816" s="236">
        <v>20</v>
      </c>
      <c r="E5816" s="236" t="s">
        <v>10805</v>
      </c>
    </row>
    <row r="5817" spans="1:5" x14ac:dyDescent="0.25">
      <c r="A5817" s="236" t="s">
        <v>11989</v>
      </c>
      <c r="B5817" s="236">
        <v>34838</v>
      </c>
      <c r="C5817" s="236" t="s">
        <v>10805</v>
      </c>
      <c r="D5817" s="236">
        <v>20</v>
      </c>
      <c r="E5817" s="236" t="s">
        <v>10805</v>
      </c>
    </row>
    <row r="5818" spans="1:5" x14ac:dyDescent="0.25">
      <c r="A5818" s="236" t="s">
        <v>11990</v>
      </c>
      <c r="B5818" s="236">
        <v>34835</v>
      </c>
      <c r="C5818" s="236" t="s">
        <v>10805</v>
      </c>
      <c r="D5818" s="236">
        <v>20</v>
      </c>
      <c r="E5818" s="236" t="s">
        <v>10805</v>
      </c>
    </row>
    <row r="5819" spans="1:5" x14ac:dyDescent="0.25">
      <c r="A5819" s="236" t="s">
        <v>11991</v>
      </c>
      <c r="B5819" s="236">
        <v>34826</v>
      </c>
      <c r="C5819" s="236" t="s">
        <v>10805</v>
      </c>
      <c r="D5819" s="236">
        <v>20</v>
      </c>
      <c r="E5819" s="236" t="s">
        <v>10805</v>
      </c>
    </row>
    <row r="5820" spans="1:5" x14ac:dyDescent="0.25">
      <c r="A5820" s="236" t="s">
        <v>11992</v>
      </c>
      <c r="B5820" s="236">
        <v>34823</v>
      </c>
      <c r="C5820" s="236" t="s">
        <v>10805</v>
      </c>
      <c r="D5820" s="236">
        <v>20</v>
      </c>
      <c r="E5820" s="236" t="s">
        <v>10805</v>
      </c>
    </row>
    <row r="5821" spans="1:5" x14ac:dyDescent="0.25">
      <c r="A5821" s="236" t="s">
        <v>11993</v>
      </c>
      <c r="B5821" s="236">
        <v>34829</v>
      </c>
      <c r="C5821" s="236" t="s">
        <v>10805</v>
      </c>
      <c r="D5821" s="236">
        <v>20</v>
      </c>
      <c r="E5821" s="236" t="s">
        <v>10805</v>
      </c>
    </row>
    <row r="5822" spans="1:5" x14ac:dyDescent="0.25">
      <c r="A5822" s="236" t="s">
        <v>11994</v>
      </c>
      <c r="B5822" s="236">
        <v>34832</v>
      </c>
      <c r="C5822" s="236" t="s">
        <v>10805</v>
      </c>
      <c r="D5822" s="236">
        <v>20</v>
      </c>
      <c r="E5822" s="236" t="s">
        <v>10805</v>
      </c>
    </row>
    <row r="5823" spans="1:5" x14ac:dyDescent="0.25">
      <c r="A5823" s="236" t="s">
        <v>11995</v>
      </c>
      <c r="B5823" s="236">
        <v>34811</v>
      </c>
      <c r="C5823" s="236" t="s">
        <v>10805</v>
      </c>
      <c r="D5823" s="236">
        <v>20</v>
      </c>
      <c r="E5823" s="236" t="s">
        <v>10805</v>
      </c>
    </row>
    <row r="5824" spans="1:5" x14ac:dyDescent="0.25">
      <c r="A5824" s="236" t="s">
        <v>11996</v>
      </c>
      <c r="B5824" s="236">
        <v>34814</v>
      </c>
      <c r="C5824" s="236" t="s">
        <v>10805</v>
      </c>
      <c r="D5824" s="236">
        <v>20</v>
      </c>
      <c r="E5824" s="236" t="s">
        <v>10805</v>
      </c>
    </row>
    <row r="5825" spans="1:5" x14ac:dyDescent="0.25">
      <c r="A5825" s="236" t="s">
        <v>11997</v>
      </c>
      <c r="B5825" s="236">
        <v>34820</v>
      </c>
      <c r="C5825" s="236" t="s">
        <v>10805</v>
      </c>
      <c r="D5825" s="236">
        <v>20</v>
      </c>
      <c r="E5825" s="236" t="s">
        <v>10805</v>
      </c>
    </row>
    <row r="5826" spans="1:5" x14ac:dyDescent="0.25">
      <c r="A5826" s="236" t="s">
        <v>11998</v>
      </c>
      <c r="B5826" s="236">
        <v>34817</v>
      </c>
      <c r="C5826" s="236" t="s">
        <v>10805</v>
      </c>
      <c r="D5826" s="236">
        <v>20</v>
      </c>
      <c r="E5826" s="236" t="s">
        <v>10805</v>
      </c>
    </row>
    <row r="5827" spans="1:5" x14ac:dyDescent="0.25">
      <c r="A5827" s="236" t="s">
        <v>11999</v>
      </c>
      <c r="B5827" s="236">
        <v>35090</v>
      </c>
      <c r="C5827" s="236" t="s">
        <v>10805</v>
      </c>
      <c r="D5827" s="236">
        <v>20</v>
      </c>
      <c r="E5827" s="236" t="s">
        <v>10805</v>
      </c>
    </row>
    <row r="5828" spans="1:5" x14ac:dyDescent="0.25">
      <c r="A5828" s="236" t="s">
        <v>12000</v>
      </c>
      <c r="B5828" s="236">
        <v>35092</v>
      </c>
      <c r="C5828" s="236" t="s">
        <v>10805</v>
      </c>
      <c r="D5828" s="236">
        <v>20</v>
      </c>
      <c r="E5828" s="236" t="s">
        <v>10805</v>
      </c>
    </row>
    <row r="5829" spans="1:5" x14ac:dyDescent="0.25">
      <c r="A5829" s="236" t="s">
        <v>12001</v>
      </c>
      <c r="B5829" s="236">
        <v>35095</v>
      </c>
      <c r="C5829" s="236" t="s">
        <v>10805</v>
      </c>
      <c r="D5829" s="236">
        <v>20</v>
      </c>
      <c r="E5829" s="236" t="s">
        <v>10805</v>
      </c>
    </row>
    <row r="5830" spans="1:5" x14ac:dyDescent="0.25">
      <c r="A5830" s="236" t="s">
        <v>12002</v>
      </c>
      <c r="B5830" s="236">
        <v>35099</v>
      </c>
      <c r="C5830" s="236" t="s">
        <v>10805</v>
      </c>
      <c r="D5830" s="236">
        <v>20</v>
      </c>
      <c r="E5830" s="236" t="s">
        <v>10805</v>
      </c>
    </row>
    <row r="5831" spans="1:5" x14ac:dyDescent="0.25">
      <c r="A5831" s="236" t="s">
        <v>12003</v>
      </c>
      <c r="B5831" s="236">
        <v>35102</v>
      </c>
      <c r="C5831" s="236" t="s">
        <v>10805</v>
      </c>
      <c r="D5831" s="236">
        <v>20</v>
      </c>
      <c r="E5831" s="236" t="s">
        <v>10805</v>
      </c>
    </row>
    <row r="5832" spans="1:5" x14ac:dyDescent="0.25">
      <c r="A5832" s="236" t="s">
        <v>12004</v>
      </c>
      <c r="B5832" s="236">
        <v>35111</v>
      </c>
      <c r="C5832" s="236" t="s">
        <v>10805</v>
      </c>
      <c r="D5832" s="236">
        <v>20</v>
      </c>
      <c r="E5832" s="236" t="s">
        <v>10805</v>
      </c>
    </row>
    <row r="5833" spans="1:5" x14ac:dyDescent="0.25">
      <c r="A5833" s="236" t="s">
        <v>12005</v>
      </c>
      <c r="B5833" s="236">
        <v>35116</v>
      </c>
      <c r="C5833" s="236" t="s">
        <v>10805</v>
      </c>
      <c r="D5833" s="236">
        <v>20</v>
      </c>
      <c r="E5833" s="236" t="s">
        <v>10805</v>
      </c>
    </row>
    <row r="5834" spans="1:5" x14ac:dyDescent="0.25">
      <c r="A5834" s="236" t="s">
        <v>12006</v>
      </c>
      <c r="B5834" s="236">
        <v>35121</v>
      </c>
      <c r="C5834" s="236" t="s">
        <v>10805</v>
      </c>
      <c r="D5834" s="236">
        <v>20</v>
      </c>
      <c r="E5834" s="236" t="s">
        <v>10805</v>
      </c>
    </row>
    <row r="5835" spans="1:5" x14ac:dyDescent="0.25">
      <c r="A5835" s="236" t="s">
        <v>12007</v>
      </c>
      <c r="B5835" s="236">
        <v>35126</v>
      </c>
      <c r="C5835" s="236" t="s">
        <v>10805</v>
      </c>
      <c r="D5835" s="236">
        <v>20</v>
      </c>
      <c r="E5835" s="236" t="s">
        <v>10805</v>
      </c>
    </row>
    <row r="5836" spans="1:5" x14ac:dyDescent="0.25">
      <c r="A5836" s="236" t="s">
        <v>12008</v>
      </c>
      <c r="B5836" s="236">
        <v>35076</v>
      </c>
      <c r="C5836" s="236" t="s">
        <v>10805</v>
      </c>
      <c r="D5836" s="236">
        <v>20</v>
      </c>
      <c r="E5836" s="236" t="s">
        <v>10805</v>
      </c>
    </row>
    <row r="5837" spans="1:5" x14ac:dyDescent="0.25">
      <c r="A5837" s="236" t="s">
        <v>12009</v>
      </c>
      <c r="B5837" s="236">
        <v>35081</v>
      </c>
      <c r="C5837" s="236" t="s">
        <v>10805</v>
      </c>
      <c r="D5837" s="236">
        <v>20</v>
      </c>
      <c r="E5837" s="236" t="s">
        <v>10805</v>
      </c>
    </row>
    <row r="5838" spans="1:5" x14ac:dyDescent="0.25">
      <c r="A5838" s="236" t="s">
        <v>12010</v>
      </c>
      <c r="B5838" s="236">
        <v>35086</v>
      </c>
      <c r="C5838" s="236" t="s">
        <v>10805</v>
      </c>
      <c r="D5838" s="236">
        <v>20</v>
      </c>
      <c r="E5838" s="236" t="s">
        <v>10805</v>
      </c>
    </row>
    <row r="5839" spans="1:5" x14ac:dyDescent="0.25">
      <c r="A5839" s="236" t="s">
        <v>12011</v>
      </c>
      <c r="B5839" s="236">
        <v>35061</v>
      </c>
      <c r="C5839" s="236" t="s">
        <v>10805</v>
      </c>
      <c r="D5839" s="236">
        <v>20</v>
      </c>
      <c r="E5839" s="236" t="s">
        <v>10805</v>
      </c>
    </row>
    <row r="5840" spans="1:5" x14ac:dyDescent="0.25">
      <c r="A5840" s="236" t="s">
        <v>12012</v>
      </c>
      <c r="B5840" s="236">
        <v>35066</v>
      </c>
      <c r="C5840" s="236" t="s">
        <v>10805</v>
      </c>
      <c r="D5840" s="236">
        <v>20</v>
      </c>
      <c r="E5840" s="236" t="s">
        <v>10805</v>
      </c>
    </row>
    <row r="5841" spans="1:5" x14ac:dyDescent="0.25">
      <c r="A5841" s="236" t="s">
        <v>12013</v>
      </c>
      <c r="B5841" s="236">
        <v>35071</v>
      </c>
      <c r="C5841" s="236" t="s">
        <v>10805</v>
      </c>
      <c r="D5841" s="236">
        <v>20</v>
      </c>
      <c r="E5841" s="236" t="s">
        <v>10805</v>
      </c>
    </row>
    <row r="5842" spans="1:5" x14ac:dyDescent="0.25">
      <c r="A5842" s="236" t="s">
        <v>12014</v>
      </c>
      <c r="B5842" s="236">
        <v>35026</v>
      </c>
      <c r="C5842" s="236" t="s">
        <v>10805</v>
      </c>
      <c r="D5842" s="236">
        <v>20</v>
      </c>
      <c r="E5842" s="236" t="s">
        <v>10805</v>
      </c>
    </row>
    <row r="5843" spans="1:5" x14ac:dyDescent="0.25">
      <c r="A5843" s="236" t="s">
        <v>12015</v>
      </c>
      <c r="B5843" s="236">
        <v>35031</v>
      </c>
      <c r="C5843" s="236" t="s">
        <v>10805</v>
      </c>
      <c r="D5843" s="236">
        <v>20</v>
      </c>
      <c r="E5843" s="236" t="s">
        <v>10805</v>
      </c>
    </row>
    <row r="5844" spans="1:5" x14ac:dyDescent="0.25">
      <c r="A5844" s="236" t="s">
        <v>12016</v>
      </c>
      <c r="B5844" s="236">
        <v>35036</v>
      </c>
      <c r="C5844" s="236" t="s">
        <v>10805</v>
      </c>
      <c r="D5844" s="236">
        <v>20</v>
      </c>
      <c r="E5844" s="236" t="s">
        <v>10805</v>
      </c>
    </row>
    <row r="5845" spans="1:5" x14ac:dyDescent="0.25">
      <c r="A5845" s="236" t="s">
        <v>12017</v>
      </c>
      <c r="B5845" s="236">
        <v>35046</v>
      </c>
      <c r="C5845" s="236" t="s">
        <v>10805</v>
      </c>
      <c r="D5845" s="236">
        <v>20</v>
      </c>
      <c r="E5845" s="236" t="s">
        <v>10805</v>
      </c>
    </row>
    <row r="5846" spans="1:5" x14ac:dyDescent="0.25">
      <c r="A5846" s="236" t="s">
        <v>12018</v>
      </c>
      <c r="B5846" s="236">
        <v>35041</v>
      </c>
      <c r="C5846" s="236" t="s">
        <v>10805</v>
      </c>
      <c r="D5846" s="236">
        <v>20</v>
      </c>
      <c r="E5846" s="236" t="s">
        <v>10805</v>
      </c>
    </row>
    <row r="5847" spans="1:5" x14ac:dyDescent="0.25">
      <c r="A5847" s="236" t="s">
        <v>12019</v>
      </c>
      <c r="B5847" s="236">
        <v>35051</v>
      </c>
      <c r="C5847" s="236" t="s">
        <v>10805</v>
      </c>
      <c r="D5847" s="236">
        <v>20</v>
      </c>
      <c r="E5847" s="236" t="s">
        <v>10805</v>
      </c>
    </row>
    <row r="5848" spans="1:5" x14ac:dyDescent="0.25">
      <c r="A5848" s="236" t="s">
        <v>12020</v>
      </c>
      <c r="B5848" s="236">
        <v>35056</v>
      </c>
      <c r="C5848" s="236" t="s">
        <v>10805</v>
      </c>
      <c r="D5848" s="236">
        <v>20</v>
      </c>
      <c r="E5848" s="236" t="s">
        <v>10805</v>
      </c>
    </row>
    <row r="5849" spans="1:5" x14ac:dyDescent="0.25">
      <c r="A5849" s="236" t="s">
        <v>12021</v>
      </c>
      <c r="B5849" s="236">
        <v>35021</v>
      </c>
      <c r="C5849" s="236" t="s">
        <v>10805</v>
      </c>
      <c r="D5849" s="236">
        <v>20</v>
      </c>
      <c r="E5849" s="236" t="s">
        <v>10805</v>
      </c>
    </row>
    <row r="5850" spans="1:5" x14ac:dyDescent="0.25">
      <c r="A5850" s="236" t="s">
        <v>12022</v>
      </c>
      <c r="B5850" s="236">
        <v>35016</v>
      </c>
      <c r="C5850" s="236" t="s">
        <v>10805</v>
      </c>
      <c r="D5850" s="236">
        <v>20</v>
      </c>
      <c r="E5850" s="236" t="s">
        <v>10805</v>
      </c>
    </row>
    <row r="5851" spans="1:5" x14ac:dyDescent="0.25">
      <c r="A5851" s="236" t="s">
        <v>12023</v>
      </c>
      <c r="B5851" s="236">
        <v>35011</v>
      </c>
      <c r="C5851" s="236" t="s">
        <v>10805</v>
      </c>
      <c r="D5851" s="236">
        <v>20</v>
      </c>
      <c r="E5851" s="236" t="s">
        <v>10805</v>
      </c>
    </row>
    <row r="5852" spans="1:5" x14ac:dyDescent="0.25">
      <c r="A5852" s="236" t="s">
        <v>12024</v>
      </c>
      <c r="B5852" s="236">
        <v>34996</v>
      </c>
      <c r="C5852" s="236" t="s">
        <v>10805</v>
      </c>
      <c r="D5852" s="236">
        <v>20</v>
      </c>
      <c r="E5852" s="236" t="s">
        <v>10805</v>
      </c>
    </row>
    <row r="5853" spans="1:5" x14ac:dyDescent="0.25">
      <c r="A5853" s="236" t="s">
        <v>12025</v>
      </c>
      <c r="B5853" s="236">
        <v>35006</v>
      </c>
      <c r="C5853" s="236" t="s">
        <v>10805</v>
      </c>
      <c r="D5853" s="236">
        <v>20</v>
      </c>
      <c r="E5853" s="236" t="s">
        <v>10805</v>
      </c>
    </row>
    <row r="5854" spans="1:5" x14ac:dyDescent="0.25">
      <c r="A5854" s="236" t="s">
        <v>12026</v>
      </c>
      <c r="B5854" s="236">
        <v>35001</v>
      </c>
      <c r="C5854" s="236" t="s">
        <v>10805</v>
      </c>
      <c r="D5854" s="236">
        <v>20</v>
      </c>
      <c r="E5854" s="236" t="s">
        <v>10805</v>
      </c>
    </row>
    <row r="5855" spans="1:5" x14ac:dyDescent="0.25">
      <c r="A5855" s="236" t="s">
        <v>12027</v>
      </c>
      <c r="B5855" s="236">
        <v>35709</v>
      </c>
      <c r="C5855" s="236" t="s">
        <v>10805</v>
      </c>
      <c r="D5855" s="236">
        <v>20</v>
      </c>
      <c r="E5855" s="236" t="s">
        <v>10805</v>
      </c>
    </row>
    <row r="5856" spans="1:5" x14ac:dyDescent="0.25">
      <c r="A5856" s="236" t="s">
        <v>12028</v>
      </c>
      <c r="B5856" s="236">
        <v>35717</v>
      </c>
      <c r="C5856" s="236" t="s">
        <v>10805</v>
      </c>
      <c r="D5856" s="236">
        <v>20</v>
      </c>
      <c r="E5856" s="236" t="s">
        <v>10805</v>
      </c>
    </row>
    <row r="5857" spans="1:5" x14ac:dyDescent="0.25">
      <c r="A5857" s="236" t="s">
        <v>12029</v>
      </c>
      <c r="B5857" s="236">
        <v>35712</v>
      </c>
      <c r="C5857" s="236" t="s">
        <v>10805</v>
      </c>
      <c r="D5857" s="236">
        <v>20</v>
      </c>
      <c r="E5857" s="236" t="s">
        <v>10805</v>
      </c>
    </row>
    <row r="5858" spans="1:5" x14ac:dyDescent="0.25">
      <c r="A5858" s="236" t="s">
        <v>12030</v>
      </c>
      <c r="B5858" s="236">
        <v>35722</v>
      </c>
      <c r="C5858" s="236" t="s">
        <v>10805</v>
      </c>
      <c r="D5858" s="236">
        <v>20</v>
      </c>
      <c r="E5858" s="236" t="s">
        <v>10805</v>
      </c>
    </row>
    <row r="5859" spans="1:5" x14ac:dyDescent="0.25">
      <c r="A5859" s="236" t="s">
        <v>12031</v>
      </c>
      <c r="B5859" s="236">
        <v>35705</v>
      </c>
      <c r="C5859" s="236" t="s">
        <v>10805</v>
      </c>
      <c r="D5859" s="236">
        <v>20</v>
      </c>
      <c r="E5859" s="236" t="s">
        <v>10805</v>
      </c>
    </row>
    <row r="5860" spans="1:5" x14ac:dyDescent="0.25">
      <c r="A5860" s="236" t="s">
        <v>12032</v>
      </c>
      <c r="B5860" s="236">
        <v>35700</v>
      </c>
      <c r="C5860" s="236" t="s">
        <v>10805</v>
      </c>
      <c r="D5860" s="236">
        <v>20</v>
      </c>
      <c r="E5860" s="236" t="s">
        <v>10805</v>
      </c>
    </row>
    <row r="5861" spans="1:5" x14ac:dyDescent="0.25">
      <c r="A5861" s="236" t="s">
        <v>12033</v>
      </c>
      <c r="B5861" s="236">
        <v>35694</v>
      </c>
      <c r="C5861" s="236" t="s">
        <v>10805</v>
      </c>
      <c r="D5861" s="236">
        <v>20</v>
      </c>
      <c r="E5861" s="236" t="s">
        <v>10805</v>
      </c>
    </row>
    <row r="5862" spans="1:5" x14ac:dyDescent="0.25">
      <c r="A5862" s="236" t="s">
        <v>12034</v>
      </c>
      <c r="B5862" s="236">
        <v>35658</v>
      </c>
      <c r="C5862" s="236" t="s">
        <v>10805</v>
      </c>
      <c r="D5862" s="236">
        <v>20</v>
      </c>
      <c r="E5862" s="236" t="s">
        <v>10805</v>
      </c>
    </row>
    <row r="5863" spans="1:5" x14ac:dyDescent="0.25">
      <c r="A5863" s="236" t="s">
        <v>12035</v>
      </c>
      <c r="B5863" s="236">
        <v>35663</v>
      </c>
      <c r="C5863" s="236" t="s">
        <v>10805</v>
      </c>
      <c r="D5863" s="236">
        <v>20</v>
      </c>
      <c r="E5863" s="236" t="s">
        <v>10805</v>
      </c>
    </row>
    <row r="5864" spans="1:5" x14ac:dyDescent="0.25">
      <c r="A5864" s="236" t="s">
        <v>12036</v>
      </c>
      <c r="B5864" s="236">
        <v>35673</v>
      </c>
      <c r="C5864" s="236" t="s">
        <v>10805</v>
      </c>
      <c r="D5864" s="236">
        <v>20</v>
      </c>
      <c r="E5864" s="236" t="s">
        <v>10805</v>
      </c>
    </row>
    <row r="5865" spans="1:5" x14ac:dyDescent="0.25">
      <c r="A5865" s="236" t="s">
        <v>12037</v>
      </c>
      <c r="B5865" s="236">
        <v>35668</v>
      </c>
      <c r="C5865" s="236" t="s">
        <v>10805</v>
      </c>
      <c r="D5865" s="236">
        <v>20</v>
      </c>
      <c r="E5865" s="236" t="s">
        <v>10805</v>
      </c>
    </row>
    <row r="5866" spans="1:5" x14ac:dyDescent="0.25">
      <c r="A5866" s="236" t="s">
        <v>12038</v>
      </c>
      <c r="B5866" s="236">
        <v>35688</v>
      </c>
      <c r="C5866" s="236" t="s">
        <v>10805</v>
      </c>
      <c r="D5866" s="236">
        <v>20</v>
      </c>
      <c r="E5866" s="236" t="s">
        <v>10805</v>
      </c>
    </row>
    <row r="5867" spans="1:5" x14ac:dyDescent="0.25">
      <c r="A5867" s="236" t="s">
        <v>12039</v>
      </c>
      <c r="B5867" s="236">
        <v>35683</v>
      </c>
      <c r="C5867" s="236" t="s">
        <v>10805</v>
      </c>
      <c r="D5867" s="236">
        <v>20</v>
      </c>
      <c r="E5867" s="236" t="s">
        <v>10805</v>
      </c>
    </row>
    <row r="5868" spans="1:5" x14ac:dyDescent="0.25">
      <c r="A5868" s="236" t="s">
        <v>12040</v>
      </c>
      <c r="B5868" s="236">
        <v>35678</v>
      </c>
      <c r="C5868" s="236" t="s">
        <v>10805</v>
      </c>
      <c r="D5868" s="236">
        <v>20</v>
      </c>
      <c r="E5868" s="236" t="s">
        <v>10805</v>
      </c>
    </row>
    <row r="5869" spans="1:5" x14ac:dyDescent="0.25">
      <c r="A5869" s="236" t="s">
        <v>12041</v>
      </c>
      <c r="B5869" s="236">
        <v>35788</v>
      </c>
      <c r="C5869" s="236" t="s">
        <v>10805</v>
      </c>
      <c r="D5869" s="236">
        <v>20</v>
      </c>
      <c r="E5869" s="236" t="s">
        <v>10805</v>
      </c>
    </row>
    <row r="5870" spans="1:5" x14ac:dyDescent="0.25">
      <c r="A5870" s="236" t="s">
        <v>12042</v>
      </c>
      <c r="B5870" s="236">
        <v>35793</v>
      </c>
      <c r="C5870" s="236" t="s">
        <v>10805</v>
      </c>
      <c r="D5870" s="236">
        <v>20</v>
      </c>
      <c r="E5870" s="236" t="s">
        <v>10805</v>
      </c>
    </row>
    <row r="5871" spans="1:5" x14ac:dyDescent="0.25">
      <c r="A5871" s="236" t="s">
        <v>12043</v>
      </c>
      <c r="B5871" s="236">
        <v>35783</v>
      </c>
      <c r="C5871" s="236" t="s">
        <v>10805</v>
      </c>
      <c r="D5871" s="236">
        <v>20</v>
      </c>
      <c r="E5871" s="236" t="s">
        <v>10805</v>
      </c>
    </row>
    <row r="5872" spans="1:5" x14ac:dyDescent="0.25">
      <c r="A5872" s="236" t="s">
        <v>12044</v>
      </c>
      <c r="B5872" s="236">
        <v>35766</v>
      </c>
      <c r="C5872" s="236" t="s">
        <v>10805</v>
      </c>
      <c r="D5872" s="236">
        <v>20</v>
      </c>
      <c r="E5872" s="236" t="s">
        <v>10805</v>
      </c>
    </row>
    <row r="5873" spans="1:5" x14ac:dyDescent="0.25">
      <c r="A5873" s="236" t="s">
        <v>12045</v>
      </c>
      <c r="B5873" s="236">
        <v>35771</v>
      </c>
      <c r="C5873" s="236" t="s">
        <v>10805</v>
      </c>
      <c r="D5873" s="236">
        <v>20</v>
      </c>
      <c r="E5873" s="236" t="s">
        <v>10805</v>
      </c>
    </row>
    <row r="5874" spans="1:5" x14ac:dyDescent="0.25">
      <c r="A5874" s="236" t="s">
        <v>12046</v>
      </c>
      <c r="B5874" s="236">
        <v>35776</v>
      </c>
      <c r="C5874" s="236" t="s">
        <v>10805</v>
      </c>
      <c r="D5874" s="236">
        <v>20</v>
      </c>
      <c r="E5874" s="236" t="s">
        <v>10805</v>
      </c>
    </row>
    <row r="5875" spans="1:5" x14ac:dyDescent="0.25">
      <c r="A5875" s="236" t="s">
        <v>12047</v>
      </c>
      <c r="B5875" s="236">
        <v>35756</v>
      </c>
      <c r="C5875" s="236" t="s">
        <v>10805</v>
      </c>
      <c r="D5875" s="236">
        <v>20</v>
      </c>
      <c r="E5875" s="236" t="s">
        <v>10805</v>
      </c>
    </row>
    <row r="5876" spans="1:5" x14ac:dyDescent="0.25">
      <c r="A5876" s="236" t="s">
        <v>12048</v>
      </c>
      <c r="B5876" s="236">
        <v>35761</v>
      </c>
      <c r="C5876" s="236" t="s">
        <v>10805</v>
      </c>
      <c r="D5876" s="236">
        <v>20</v>
      </c>
      <c r="E5876" s="236" t="s">
        <v>10805</v>
      </c>
    </row>
    <row r="5877" spans="1:5" x14ac:dyDescent="0.25">
      <c r="A5877" s="236" t="s">
        <v>12049</v>
      </c>
      <c r="B5877" s="236">
        <v>35751</v>
      </c>
      <c r="C5877" s="236" t="s">
        <v>10805</v>
      </c>
      <c r="D5877" s="236">
        <v>20</v>
      </c>
      <c r="E5877" s="236" t="s">
        <v>10805</v>
      </c>
    </row>
    <row r="5878" spans="1:5" x14ac:dyDescent="0.25">
      <c r="A5878" s="236" t="s">
        <v>12050</v>
      </c>
      <c r="B5878" s="236">
        <v>35746</v>
      </c>
      <c r="C5878" s="236" t="s">
        <v>10805</v>
      </c>
      <c r="D5878" s="236">
        <v>20</v>
      </c>
      <c r="E5878" s="236" t="s">
        <v>10805</v>
      </c>
    </row>
    <row r="5879" spans="1:5" x14ac:dyDescent="0.25">
      <c r="A5879" s="236" t="s">
        <v>12051</v>
      </c>
      <c r="B5879" s="236">
        <v>35740</v>
      </c>
      <c r="C5879" s="236" t="s">
        <v>10805</v>
      </c>
      <c r="D5879" s="236">
        <v>20</v>
      </c>
      <c r="E5879" s="236" t="s">
        <v>10805</v>
      </c>
    </row>
    <row r="5880" spans="1:5" x14ac:dyDescent="0.25">
      <c r="A5880" s="236" t="s">
        <v>12052</v>
      </c>
      <c r="B5880" s="236">
        <v>35726</v>
      </c>
      <c r="C5880" s="236" t="s">
        <v>10805</v>
      </c>
      <c r="D5880" s="236">
        <v>20</v>
      </c>
      <c r="E5880" s="236" t="s">
        <v>10805</v>
      </c>
    </row>
    <row r="5881" spans="1:5" x14ac:dyDescent="0.25">
      <c r="A5881" s="236" t="s">
        <v>12053</v>
      </c>
      <c r="B5881" s="236">
        <v>35729</v>
      </c>
      <c r="C5881" s="236" t="s">
        <v>10805</v>
      </c>
      <c r="D5881" s="236">
        <v>20</v>
      </c>
      <c r="E5881" s="236" t="s">
        <v>10805</v>
      </c>
    </row>
    <row r="5882" spans="1:5" x14ac:dyDescent="0.25">
      <c r="A5882" s="236" t="s">
        <v>12054</v>
      </c>
      <c r="B5882" s="236">
        <v>35908</v>
      </c>
      <c r="C5882" s="236" t="s">
        <v>10805</v>
      </c>
      <c r="D5882" s="236">
        <v>20</v>
      </c>
      <c r="E5882" s="236" t="s">
        <v>10805</v>
      </c>
    </row>
    <row r="5883" spans="1:5" x14ac:dyDescent="0.25">
      <c r="A5883" s="236" t="s">
        <v>12055</v>
      </c>
      <c r="B5883" s="236">
        <v>35903</v>
      </c>
      <c r="C5883" s="236" t="s">
        <v>10805</v>
      </c>
      <c r="D5883" s="236">
        <v>20</v>
      </c>
      <c r="E5883" s="236" t="s">
        <v>10805</v>
      </c>
    </row>
    <row r="5884" spans="1:5" x14ac:dyDescent="0.25">
      <c r="A5884" s="236" t="s">
        <v>12056</v>
      </c>
      <c r="B5884" s="236">
        <v>35898</v>
      </c>
      <c r="C5884" s="236" t="s">
        <v>10805</v>
      </c>
      <c r="D5884" s="236">
        <v>20</v>
      </c>
      <c r="E5884" s="236" t="s">
        <v>10805</v>
      </c>
    </row>
    <row r="5885" spans="1:5" x14ac:dyDescent="0.25">
      <c r="A5885" s="236" t="s">
        <v>12057</v>
      </c>
      <c r="B5885" s="236">
        <v>35918</v>
      </c>
      <c r="C5885" s="236" t="s">
        <v>10805</v>
      </c>
      <c r="D5885" s="236">
        <v>20</v>
      </c>
      <c r="E5885" s="236" t="s">
        <v>10805</v>
      </c>
    </row>
    <row r="5886" spans="1:5" x14ac:dyDescent="0.25">
      <c r="A5886" s="236" t="s">
        <v>12058</v>
      </c>
      <c r="B5886" s="236">
        <v>35924</v>
      </c>
      <c r="C5886" s="236" t="s">
        <v>10805</v>
      </c>
      <c r="D5886" s="236">
        <v>20</v>
      </c>
      <c r="E5886" s="236" t="s">
        <v>10805</v>
      </c>
    </row>
    <row r="5887" spans="1:5" x14ac:dyDescent="0.25">
      <c r="A5887" s="236" t="s">
        <v>12059</v>
      </c>
      <c r="B5887" s="236">
        <v>35929</v>
      </c>
      <c r="C5887" s="236" t="s">
        <v>10805</v>
      </c>
      <c r="D5887" s="236">
        <v>20</v>
      </c>
      <c r="E5887" s="236" t="s">
        <v>10805</v>
      </c>
    </row>
    <row r="5888" spans="1:5" x14ac:dyDescent="0.25">
      <c r="A5888" s="236" t="s">
        <v>12060</v>
      </c>
      <c r="B5888" s="236">
        <v>35863</v>
      </c>
      <c r="C5888" s="236" t="s">
        <v>10805</v>
      </c>
      <c r="D5888" s="236">
        <v>20</v>
      </c>
      <c r="E5888" s="236" t="s">
        <v>10805</v>
      </c>
    </row>
    <row r="5889" spans="1:5" x14ac:dyDescent="0.25">
      <c r="A5889" s="236" t="s">
        <v>12061</v>
      </c>
      <c r="B5889" s="236">
        <v>35873</v>
      </c>
      <c r="C5889" s="236" t="s">
        <v>10805</v>
      </c>
      <c r="D5889" s="236">
        <v>20</v>
      </c>
      <c r="E5889" s="236" t="s">
        <v>10805</v>
      </c>
    </row>
    <row r="5890" spans="1:5" x14ac:dyDescent="0.25">
      <c r="A5890" s="236" t="s">
        <v>12062</v>
      </c>
      <c r="B5890" s="236">
        <v>35868</v>
      </c>
      <c r="C5890" s="236" t="s">
        <v>10805</v>
      </c>
      <c r="D5890" s="236">
        <v>20</v>
      </c>
      <c r="E5890" s="236" t="s">
        <v>10805</v>
      </c>
    </row>
    <row r="5891" spans="1:5" x14ac:dyDescent="0.25">
      <c r="A5891" s="236" t="s">
        <v>12063</v>
      </c>
      <c r="B5891" s="236">
        <v>35893</v>
      </c>
      <c r="C5891" s="236" t="s">
        <v>10805</v>
      </c>
      <c r="D5891" s="236">
        <v>20</v>
      </c>
      <c r="E5891" s="236" t="s">
        <v>10805</v>
      </c>
    </row>
    <row r="5892" spans="1:5" x14ac:dyDescent="0.25">
      <c r="A5892" s="236" t="s">
        <v>12064</v>
      </c>
      <c r="B5892" s="236">
        <v>35888</v>
      </c>
      <c r="C5892" s="236" t="s">
        <v>10805</v>
      </c>
      <c r="D5892" s="236">
        <v>20</v>
      </c>
      <c r="E5892" s="236" t="s">
        <v>10805</v>
      </c>
    </row>
    <row r="5893" spans="1:5" x14ac:dyDescent="0.25">
      <c r="A5893" s="236" t="s">
        <v>12065</v>
      </c>
      <c r="B5893" s="236">
        <v>35883</v>
      </c>
      <c r="C5893" s="236" t="s">
        <v>10805</v>
      </c>
      <c r="D5893" s="236">
        <v>20</v>
      </c>
      <c r="E5893" s="236" t="s">
        <v>10805</v>
      </c>
    </row>
    <row r="5894" spans="1:5" x14ac:dyDescent="0.25">
      <c r="A5894" s="236" t="s">
        <v>12066</v>
      </c>
      <c r="B5894" s="236">
        <v>35798</v>
      </c>
      <c r="C5894" s="236" t="s">
        <v>10805</v>
      </c>
      <c r="D5894" s="236">
        <v>20</v>
      </c>
      <c r="E5894" s="236" t="s">
        <v>10805</v>
      </c>
    </row>
    <row r="5895" spans="1:5" x14ac:dyDescent="0.25">
      <c r="A5895" s="236" t="s">
        <v>12067</v>
      </c>
      <c r="B5895" s="236">
        <v>35808</v>
      </c>
      <c r="C5895" s="236" t="s">
        <v>10805</v>
      </c>
      <c r="D5895" s="236">
        <v>20</v>
      </c>
      <c r="E5895" s="236" t="s">
        <v>10805</v>
      </c>
    </row>
    <row r="5896" spans="1:5" x14ac:dyDescent="0.25">
      <c r="A5896" s="236" t="s">
        <v>12068</v>
      </c>
      <c r="B5896" s="236">
        <v>35803</v>
      </c>
      <c r="C5896" s="236" t="s">
        <v>10805</v>
      </c>
      <c r="D5896" s="236">
        <v>20</v>
      </c>
      <c r="E5896" s="236" t="s">
        <v>10805</v>
      </c>
    </row>
    <row r="5897" spans="1:5" x14ac:dyDescent="0.25">
      <c r="A5897" s="236" t="s">
        <v>12069</v>
      </c>
      <c r="B5897" s="236">
        <v>35818</v>
      </c>
      <c r="C5897" s="236" t="s">
        <v>10805</v>
      </c>
      <c r="D5897" s="236">
        <v>20</v>
      </c>
      <c r="E5897" s="236" t="s">
        <v>10805</v>
      </c>
    </row>
    <row r="5898" spans="1:5" x14ac:dyDescent="0.25">
      <c r="A5898" s="236" t="s">
        <v>12070</v>
      </c>
      <c r="B5898" s="236">
        <v>35813</v>
      </c>
      <c r="C5898" s="236" t="s">
        <v>10805</v>
      </c>
      <c r="D5898" s="236">
        <v>20</v>
      </c>
      <c r="E5898" s="236" t="s">
        <v>10805</v>
      </c>
    </row>
    <row r="5899" spans="1:5" x14ac:dyDescent="0.25">
      <c r="A5899" s="236" t="s">
        <v>12071</v>
      </c>
      <c r="B5899" s="236">
        <v>35823</v>
      </c>
      <c r="C5899" s="236" t="s">
        <v>10805</v>
      </c>
      <c r="D5899" s="236">
        <v>20</v>
      </c>
      <c r="E5899" s="236" t="s">
        <v>10805</v>
      </c>
    </row>
    <row r="5900" spans="1:5" x14ac:dyDescent="0.25">
      <c r="A5900" s="236" t="s">
        <v>12072</v>
      </c>
      <c r="B5900" s="236">
        <v>35828</v>
      </c>
      <c r="C5900" s="236" t="s">
        <v>10805</v>
      </c>
      <c r="D5900" s="236">
        <v>20</v>
      </c>
      <c r="E5900" s="236" t="s">
        <v>10805</v>
      </c>
    </row>
    <row r="5901" spans="1:5" x14ac:dyDescent="0.25">
      <c r="A5901" s="236" t="s">
        <v>12073</v>
      </c>
      <c r="B5901" s="236">
        <v>35833</v>
      </c>
      <c r="C5901" s="236" t="s">
        <v>10805</v>
      </c>
      <c r="D5901" s="236">
        <v>20</v>
      </c>
      <c r="E5901" s="236" t="s">
        <v>10805</v>
      </c>
    </row>
    <row r="5902" spans="1:5" x14ac:dyDescent="0.25">
      <c r="A5902" s="236" t="s">
        <v>12074</v>
      </c>
      <c r="B5902" s="236">
        <v>35838</v>
      </c>
      <c r="C5902" s="236" t="s">
        <v>10805</v>
      </c>
      <c r="D5902" s="236">
        <v>20</v>
      </c>
      <c r="E5902" s="236" t="s">
        <v>10805</v>
      </c>
    </row>
    <row r="5903" spans="1:5" x14ac:dyDescent="0.25">
      <c r="A5903" s="236" t="s">
        <v>12075</v>
      </c>
      <c r="B5903" s="236">
        <v>35843</v>
      </c>
      <c r="C5903" s="236" t="s">
        <v>10805</v>
      </c>
      <c r="D5903" s="236">
        <v>20</v>
      </c>
      <c r="E5903" s="236" t="s">
        <v>10805</v>
      </c>
    </row>
    <row r="5904" spans="1:5" x14ac:dyDescent="0.25">
      <c r="A5904" s="236" t="s">
        <v>12076</v>
      </c>
      <c r="B5904" s="236">
        <v>35848</v>
      </c>
      <c r="C5904" s="236" t="s">
        <v>10805</v>
      </c>
      <c r="D5904" s="236">
        <v>20</v>
      </c>
      <c r="E5904" s="236" t="s">
        <v>10805</v>
      </c>
    </row>
    <row r="5905" spans="1:5" x14ac:dyDescent="0.25">
      <c r="A5905" s="236" t="s">
        <v>12077</v>
      </c>
      <c r="B5905" s="236">
        <v>35853</v>
      </c>
      <c r="C5905" s="236" t="s">
        <v>10805</v>
      </c>
      <c r="D5905" s="236">
        <v>20</v>
      </c>
      <c r="E5905" s="236" t="s">
        <v>10805</v>
      </c>
    </row>
    <row r="5906" spans="1:5" x14ac:dyDescent="0.25">
      <c r="A5906" s="236" t="s">
        <v>12078</v>
      </c>
      <c r="B5906" s="236">
        <v>35858</v>
      </c>
      <c r="C5906" s="236" t="s">
        <v>10805</v>
      </c>
      <c r="D5906" s="236">
        <v>20</v>
      </c>
      <c r="E5906" s="236" t="s">
        <v>10805</v>
      </c>
    </row>
    <row r="5907" spans="1:5" x14ac:dyDescent="0.25">
      <c r="A5907" s="236" t="s">
        <v>12079</v>
      </c>
      <c r="B5907" s="236">
        <v>35949</v>
      </c>
      <c r="C5907" s="236" t="s">
        <v>10805</v>
      </c>
      <c r="D5907" s="236">
        <v>20</v>
      </c>
      <c r="E5907" s="236" t="s">
        <v>10805</v>
      </c>
    </row>
    <row r="5908" spans="1:5" x14ac:dyDescent="0.25">
      <c r="A5908" s="236" t="s">
        <v>12080</v>
      </c>
      <c r="B5908" s="236">
        <v>35944</v>
      </c>
      <c r="C5908" s="236" t="s">
        <v>10805</v>
      </c>
      <c r="D5908" s="236">
        <v>20</v>
      </c>
      <c r="E5908" s="236" t="s">
        <v>10805</v>
      </c>
    </row>
    <row r="5909" spans="1:5" x14ac:dyDescent="0.25">
      <c r="A5909" s="236" t="s">
        <v>12081</v>
      </c>
      <c r="B5909" s="236">
        <v>35939</v>
      </c>
      <c r="C5909" s="236" t="s">
        <v>10805</v>
      </c>
      <c r="D5909" s="236">
        <v>20</v>
      </c>
      <c r="E5909" s="236" t="s">
        <v>10805</v>
      </c>
    </row>
    <row r="5910" spans="1:5" x14ac:dyDescent="0.25">
      <c r="A5910" s="236" t="s">
        <v>12082</v>
      </c>
      <c r="B5910" s="236">
        <v>35934</v>
      </c>
      <c r="C5910" s="236" t="s">
        <v>10805</v>
      </c>
      <c r="D5910" s="236">
        <v>20</v>
      </c>
      <c r="E5910" s="236" t="s">
        <v>10805</v>
      </c>
    </row>
    <row r="5911" spans="1:5" x14ac:dyDescent="0.25">
      <c r="A5911" s="236" t="s">
        <v>12083</v>
      </c>
      <c r="B5911" s="236">
        <v>35959</v>
      </c>
      <c r="C5911" s="236" t="s">
        <v>10805</v>
      </c>
      <c r="D5911" s="236">
        <v>20</v>
      </c>
      <c r="E5911" s="236" t="s">
        <v>10805</v>
      </c>
    </row>
    <row r="5912" spans="1:5" x14ac:dyDescent="0.25">
      <c r="A5912" s="236" t="s">
        <v>12084</v>
      </c>
      <c r="B5912" s="236">
        <v>35964</v>
      </c>
      <c r="C5912" s="236" t="s">
        <v>10805</v>
      </c>
      <c r="D5912" s="236">
        <v>20</v>
      </c>
      <c r="E5912" s="236" t="s">
        <v>10805</v>
      </c>
    </row>
    <row r="5913" spans="1:5" x14ac:dyDescent="0.25">
      <c r="A5913" s="236" t="s">
        <v>12085</v>
      </c>
      <c r="B5913" s="236">
        <v>35954</v>
      </c>
      <c r="C5913" s="236" t="s">
        <v>10805</v>
      </c>
      <c r="D5913" s="236">
        <v>20</v>
      </c>
      <c r="E5913" s="236" t="s">
        <v>10805</v>
      </c>
    </row>
    <row r="5914" spans="1:5" x14ac:dyDescent="0.25">
      <c r="A5914" s="236" t="s">
        <v>12086</v>
      </c>
      <c r="B5914" s="236">
        <v>35994</v>
      </c>
      <c r="C5914" s="236" t="s">
        <v>10805</v>
      </c>
      <c r="D5914" s="236">
        <v>20</v>
      </c>
      <c r="E5914" s="236" t="s">
        <v>10805</v>
      </c>
    </row>
    <row r="5915" spans="1:5" x14ac:dyDescent="0.25">
      <c r="A5915" s="236" t="s">
        <v>12087</v>
      </c>
      <c r="B5915" s="236">
        <v>35989</v>
      </c>
      <c r="C5915" s="236" t="s">
        <v>10805</v>
      </c>
      <c r="D5915" s="236">
        <v>20</v>
      </c>
      <c r="E5915" s="236" t="s">
        <v>10805</v>
      </c>
    </row>
    <row r="5916" spans="1:5" x14ac:dyDescent="0.25">
      <c r="A5916" s="236" t="s">
        <v>12088</v>
      </c>
      <c r="B5916" s="236">
        <v>35984</v>
      </c>
      <c r="C5916" s="236" t="s">
        <v>10805</v>
      </c>
      <c r="D5916" s="236">
        <v>20</v>
      </c>
      <c r="E5916" s="236" t="s">
        <v>10805</v>
      </c>
    </row>
    <row r="5917" spans="1:5" x14ac:dyDescent="0.25">
      <c r="A5917" s="236" t="s">
        <v>12089</v>
      </c>
      <c r="B5917" s="236">
        <v>35979</v>
      </c>
      <c r="C5917" s="236" t="s">
        <v>10805</v>
      </c>
      <c r="D5917" s="236">
        <v>20</v>
      </c>
      <c r="E5917" s="236" t="s">
        <v>10805</v>
      </c>
    </row>
    <row r="5918" spans="1:5" x14ac:dyDescent="0.25">
      <c r="A5918" s="236" t="s">
        <v>12090</v>
      </c>
      <c r="B5918" s="236">
        <v>35974</v>
      </c>
      <c r="C5918" s="236" t="s">
        <v>10805</v>
      </c>
      <c r="D5918" s="236">
        <v>20</v>
      </c>
      <c r="E5918" s="236" t="s">
        <v>10805</v>
      </c>
    </row>
    <row r="5919" spans="1:5" x14ac:dyDescent="0.25">
      <c r="A5919" s="236" t="s">
        <v>12091</v>
      </c>
      <c r="B5919" s="236">
        <v>35969</v>
      </c>
      <c r="C5919" s="236" t="s">
        <v>10805</v>
      </c>
      <c r="D5919" s="236">
        <v>20</v>
      </c>
      <c r="E5919" s="236" t="s">
        <v>10805</v>
      </c>
    </row>
    <row r="5920" spans="1:5" x14ac:dyDescent="0.25">
      <c r="A5920" s="236" t="s">
        <v>12092</v>
      </c>
      <c r="B5920" s="236">
        <v>36020</v>
      </c>
      <c r="C5920" s="236" t="s">
        <v>10805</v>
      </c>
      <c r="D5920" s="236">
        <v>20</v>
      </c>
      <c r="E5920" s="236" t="s">
        <v>10805</v>
      </c>
    </row>
    <row r="5921" spans="1:5" x14ac:dyDescent="0.25">
      <c r="A5921" s="236" t="s">
        <v>12093</v>
      </c>
      <c r="B5921" s="236">
        <v>36015</v>
      </c>
      <c r="C5921" s="236" t="s">
        <v>10805</v>
      </c>
      <c r="D5921" s="236">
        <v>20</v>
      </c>
      <c r="E5921" s="236" t="s">
        <v>10805</v>
      </c>
    </row>
    <row r="5922" spans="1:5" x14ac:dyDescent="0.25">
      <c r="A5922" s="236" t="s">
        <v>12094</v>
      </c>
      <c r="B5922" s="236">
        <v>36025</v>
      </c>
      <c r="C5922" s="236" t="s">
        <v>10805</v>
      </c>
      <c r="D5922" s="236">
        <v>20</v>
      </c>
      <c r="E5922" s="236" t="s">
        <v>10805</v>
      </c>
    </row>
    <row r="5923" spans="1:5" x14ac:dyDescent="0.25">
      <c r="A5923" s="236" t="s">
        <v>12095</v>
      </c>
      <c r="B5923" s="236">
        <v>36009</v>
      </c>
      <c r="C5923" s="236" t="s">
        <v>10805</v>
      </c>
      <c r="D5923" s="236">
        <v>20</v>
      </c>
      <c r="E5923" s="236" t="s">
        <v>10805</v>
      </c>
    </row>
    <row r="5924" spans="1:5" x14ac:dyDescent="0.25">
      <c r="A5924" s="236" t="s">
        <v>12096</v>
      </c>
      <c r="B5924" s="236">
        <v>35999</v>
      </c>
      <c r="C5924" s="236" t="s">
        <v>10805</v>
      </c>
      <c r="D5924" s="236">
        <v>20</v>
      </c>
      <c r="E5924" s="236" t="s">
        <v>10805</v>
      </c>
    </row>
    <row r="5925" spans="1:5" x14ac:dyDescent="0.25">
      <c r="A5925" s="236" t="s">
        <v>12097</v>
      </c>
      <c r="B5925" s="236">
        <v>36004</v>
      </c>
      <c r="C5925" s="236" t="s">
        <v>10805</v>
      </c>
      <c r="D5925" s="236">
        <v>20</v>
      </c>
      <c r="E5925" s="236" t="s">
        <v>10805</v>
      </c>
    </row>
    <row r="5926" spans="1:5" x14ac:dyDescent="0.25">
      <c r="A5926" s="236" t="s">
        <v>12098</v>
      </c>
      <c r="B5926" s="236">
        <v>36211</v>
      </c>
      <c r="C5926" s="236" t="s">
        <v>10805</v>
      </c>
      <c r="D5926" s="236">
        <v>20</v>
      </c>
      <c r="E5926" s="236" t="s">
        <v>10805</v>
      </c>
    </row>
    <row r="5927" spans="1:5" x14ac:dyDescent="0.25">
      <c r="A5927" s="236" t="s">
        <v>12099</v>
      </c>
      <c r="B5927" s="236">
        <v>36216</v>
      </c>
      <c r="C5927" s="236" t="s">
        <v>10805</v>
      </c>
      <c r="D5927" s="236">
        <v>20</v>
      </c>
      <c r="E5927" s="236" t="s">
        <v>10805</v>
      </c>
    </row>
    <row r="5928" spans="1:5" x14ac:dyDescent="0.25">
      <c r="A5928" s="236" t="s">
        <v>12100</v>
      </c>
      <c r="B5928" s="236">
        <v>36206</v>
      </c>
      <c r="C5928" s="236" t="s">
        <v>10805</v>
      </c>
      <c r="D5928" s="236">
        <v>20</v>
      </c>
      <c r="E5928" s="236" t="s">
        <v>10805</v>
      </c>
    </row>
    <row r="5929" spans="1:5" x14ac:dyDescent="0.25">
      <c r="A5929" s="236" t="s">
        <v>12101</v>
      </c>
      <c r="B5929" s="236">
        <v>36171</v>
      </c>
      <c r="C5929" s="236" t="s">
        <v>10805</v>
      </c>
      <c r="D5929" s="236">
        <v>20</v>
      </c>
      <c r="E5929" s="236" t="s">
        <v>10805</v>
      </c>
    </row>
    <row r="5930" spans="1:5" x14ac:dyDescent="0.25">
      <c r="A5930" s="236" t="s">
        <v>12102</v>
      </c>
      <c r="B5930" s="236">
        <v>36201</v>
      </c>
      <c r="C5930" s="236" t="s">
        <v>10805</v>
      </c>
      <c r="D5930" s="236">
        <v>20</v>
      </c>
      <c r="E5930" s="236" t="s">
        <v>10805</v>
      </c>
    </row>
    <row r="5931" spans="1:5" x14ac:dyDescent="0.25">
      <c r="A5931" s="236" t="s">
        <v>12103</v>
      </c>
      <c r="B5931" s="236">
        <v>36176</v>
      </c>
      <c r="C5931" s="236" t="s">
        <v>10805</v>
      </c>
      <c r="D5931" s="236">
        <v>20</v>
      </c>
      <c r="E5931" s="236" t="s">
        <v>10805</v>
      </c>
    </row>
    <row r="5932" spans="1:5" x14ac:dyDescent="0.25">
      <c r="A5932" s="236" t="s">
        <v>12104</v>
      </c>
      <c r="B5932" s="236">
        <v>36196</v>
      </c>
      <c r="C5932" s="236" t="s">
        <v>10805</v>
      </c>
      <c r="D5932" s="236">
        <v>20</v>
      </c>
      <c r="E5932" s="236" t="s">
        <v>10805</v>
      </c>
    </row>
    <row r="5933" spans="1:5" x14ac:dyDescent="0.25">
      <c r="A5933" s="236" t="s">
        <v>12105</v>
      </c>
      <c r="B5933" s="236">
        <v>36148</v>
      </c>
      <c r="C5933" s="236" t="s">
        <v>10805</v>
      </c>
      <c r="D5933" s="236">
        <v>20</v>
      </c>
      <c r="E5933" s="236" t="s">
        <v>10805</v>
      </c>
    </row>
    <row r="5934" spans="1:5" x14ac:dyDescent="0.25">
      <c r="A5934" s="236" t="s">
        <v>12106</v>
      </c>
      <c r="B5934" s="236">
        <v>36155</v>
      </c>
      <c r="C5934" s="236" t="s">
        <v>10805</v>
      </c>
      <c r="D5934" s="236">
        <v>20</v>
      </c>
      <c r="E5934" s="236" t="s">
        <v>10805</v>
      </c>
    </row>
    <row r="5935" spans="1:5" x14ac:dyDescent="0.25">
      <c r="A5935" s="236" t="s">
        <v>12107</v>
      </c>
      <c r="B5935" s="236">
        <v>36166</v>
      </c>
      <c r="C5935" s="236" t="s">
        <v>10805</v>
      </c>
      <c r="D5935" s="236">
        <v>20</v>
      </c>
      <c r="E5935" s="236" t="s">
        <v>10805</v>
      </c>
    </row>
    <row r="5936" spans="1:5" x14ac:dyDescent="0.25">
      <c r="A5936" s="236" t="s">
        <v>12108</v>
      </c>
      <c r="B5936" s="236">
        <v>36161</v>
      </c>
      <c r="C5936" s="236" t="s">
        <v>10805</v>
      </c>
      <c r="D5936" s="236">
        <v>20</v>
      </c>
      <c r="E5936" s="236" t="s">
        <v>10805</v>
      </c>
    </row>
    <row r="5937" spans="1:5" x14ac:dyDescent="0.25">
      <c r="A5937" s="236" t="s">
        <v>12109</v>
      </c>
      <c r="B5937" s="236">
        <v>36158</v>
      </c>
      <c r="C5937" s="236" t="s">
        <v>10805</v>
      </c>
      <c r="D5937" s="236">
        <v>20</v>
      </c>
      <c r="E5937" s="236" t="s">
        <v>10805</v>
      </c>
    </row>
    <row r="5938" spans="1:5" x14ac:dyDescent="0.25">
      <c r="A5938" s="236" t="s">
        <v>12110</v>
      </c>
      <c r="B5938" s="236">
        <v>36095</v>
      </c>
      <c r="C5938" s="236" t="s">
        <v>10805</v>
      </c>
      <c r="D5938" s="236">
        <v>20</v>
      </c>
      <c r="E5938" s="236" t="s">
        <v>10805</v>
      </c>
    </row>
    <row r="5939" spans="1:5" x14ac:dyDescent="0.25">
      <c r="A5939" s="236" t="s">
        <v>12111</v>
      </c>
      <c r="B5939" s="236">
        <v>36090</v>
      </c>
      <c r="C5939" s="236" t="s">
        <v>10805</v>
      </c>
      <c r="D5939" s="236">
        <v>20</v>
      </c>
      <c r="E5939" s="236" t="s">
        <v>10805</v>
      </c>
    </row>
    <row r="5940" spans="1:5" x14ac:dyDescent="0.25">
      <c r="A5940" s="236" t="s">
        <v>12112</v>
      </c>
      <c r="B5940" s="236">
        <v>36084</v>
      </c>
      <c r="C5940" s="236" t="s">
        <v>10805</v>
      </c>
      <c r="D5940" s="236">
        <v>20</v>
      </c>
      <c r="E5940" s="236" t="s">
        <v>10805</v>
      </c>
    </row>
    <row r="5941" spans="1:5" x14ac:dyDescent="0.25">
      <c r="A5941" s="236" t="s">
        <v>12113</v>
      </c>
      <c r="B5941" s="236">
        <v>36079</v>
      </c>
      <c r="C5941" s="236" t="s">
        <v>10805</v>
      </c>
      <c r="D5941" s="236">
        <v>20</v>
      </c>
      <c r="E5941" s="236" t="s">
        <v>10805</v>
      </c>
    </row>
    <row r="5942" spans="1:5" x14ac:dyDescent="0.25">
      <c r="A5942" s="236" t="s">
        <v>12114</v>
      </c>
      <c r="B5942" s="236">
        <v>36105</v>
      </c>
      <c r="C5942" s="236" t="s">
        <v>10805</v>
      </c>
      <c r="D5942" s="236">
        <v>20</v>
      </c>
      <c r="E5942" s="236" t="s">
        <v>10805</v>
      </c>
    </row>
    <row r="5943" spans="1:5" x14ac:dyDescent="0.25">
      <c r="A5943" s="236" t="s">
        <v>12115</v>
      </c>
      <c r="B5943" s="236">
        <v>36110</v>
      </c>
      <c r="C5943" s="236" t="s">
        <v>10805</v>
      </c>
      <c r="D5943" s="236">
        <v>20</v>
      </c>
      <c r="E5943" s="236" t="s">
        <v>10805</v>
      </c>
    </row>
    <row r="5944" spans="1:5" x14ac:dyDescent="0.25">
      <c r="A5944" s="236" t="s">
        <v>12116</v>
      </c>
      <c r="B5944" s="236">
        <v>36100</v>
      </c>
      <c r="C5944" s="236" t="s">
        <v>10805</v>
      </c>
      <c r="D5944" s="236">
        <v>20</v>
      </c>
      <c r="E5944" s="236" t="s">
        <v>10805</v>
      </c>
    </row>
    <row r="5945" spans="1:5" x14ac:dyDescent="0.25">
      <c r="A5945" s="236" t="s">
        <v>12117</v>
      </c>
      <c r="B5945" s="236">
        <v>36115</v>
      </c>
      <c r="C5945" s="236" t="s">
        <v>10805</v>
      </c>
      <c r="D5945" s="236">
        <v>20</v>
      </c>
      <c r="E5945" s="236" t="s">
        <v>10805</v>
      </c>
    </row>
    <row r="5946" spans="1:5" x14ac:dyDescent="0.25">
      <c r="A5946" s="236" t="s">
        <v>12118</v>
      </c>
      <c r="B5946" s="236">
        <v>36120</v>
      </c>
      <c r="C5946" s="236" t="s">
        <v>10805</v>
      </c>
      <c r="D5946" s="236">
        <v>20</v>
      </c>
      <c r="E5946" s="236" t="s">
        <v>10805</v>
      </c>
    </row>
    <row r="5947" spans="1:5" x14ac:dyDescent="0.25">
      <c r="A5947" s="236" t="s">
        <v>12119</v>
      </c>
      <c r="B5947" s="236">
        <v>36125</v>
      </c>
      <c r="C5947" s="236" t="s">
        <v>10805</v>
      </c>
      <c r="D5947" s="236">
        <v>20</v>
      </c>
      <c r="E5947" s="236" t="s">
        <v>10805</v>
      </c>
    </row>
    <row r="5948" spans="1:5" x14ac:dyDescent="0.25">
      <c r="A5948" s="236" t="s">
        <v>12120</v>
      </c>
      <c r="B5948" s="236">
        <v>36129</v>
      </c>
      <c r="C5948" s="236" t="s">
        <v>10805</v>
      </c>
      <c r="D5948" s="236">
        <v>20</v>
      </c>
      <c r="E5948" s="236" t="s">
        <v>10805</v>
      </c>
    </row>
    <row r="5949" spans="1:5" x14ac:dyDescent="0.25">
      <c r="A5949" s="236" t="s">
        <v>12121</v>
      </c>
      <c r="B5949" s="236">
        <v>36132</v>
      </c>
      <c r="C5949" s="236" t="s">
        <v>10805</v>
      </c>
      <c r="D5949" s="236">
        <v>20</v>
      </c>
      <c r="E5949" s="236" t="s">
        <v>10805</v>
      </c>
    </row>
    <row r="5950" spans="1:5" x14ac:dyDescent="0.25">
      <c r="A5950" s="236" t="s">
        <v>12122</v>
      </c>
      <c r="B5950" s="236">
        <v>36138</v>
      </c>
      <c r="C5950" s="236" t="s">
        <v>10805</v>
      </c>
      <c r="D5950" s="236">
        <v>20</v>
      </c>
      <c r="E5950" s="236" t="s">
        <v>10805</v>
      </c>
    </row>
    <row r="5951" spans="1:5" x14ac:dyDescent="0.25">
      <c r="A5951" s="236" t="s">
        <v>12123</v>
      </c>
      <c r="B5951" s="236">
        <v>36143</v>
      </c>
      <c r="C5951" s="236" t="s">
        <v>10805</v>
      </c>
      <c r="D5951" s="236">
        <v>20</v>
      </c>
      <c r="E5951" s="236" t="s">
        <v>10805</v>
      </c>
    </row>
    <row r="5952" spans="1:5" x14ac:dyDescent="0.25">
      <c r="A5952" s="236" t="s">
        <v>12124</v>
      </c>
      <c r="B5952" s="236">
        <v>35336</v>
      </c>
      <c r="C5952" s="236" t="s">
        <v>10805</v>
      </c>
      <c r="D5952" s="236">
        <v>20</v>
      </c>
      <c r="E5952" s="236" t="s">
        <v>10805</v>
      </c>
    </row>
    <row r="5953" spans="1:5" x14ac:dyDescent="0.25">
      <c r="A5953" s="236" t="s">
        <v>12125</v>
      </c>
      <c r="B5953" s="236">
        <v>35341</v>
      </c>
      <c r="C5953" s="236" t="s">
        <v>10805</v>
      </c>
      <c r="D5953" s="236">
        <v>20</v>
      </c>
      <c r="E5953" s="236" t="s">
        <v>10805</v>
      </c>
    </row>
    <row r="5954" spans="1:5" x14ac:dyDescent="0.25">
      <c r="A5954" s="236" t="s">
        <v>12126</v>
      </c>
      <c r="B5954" s="236">
        <v>35346</v>
      </c>
      <c r="C5954" s="236" t="s">
        <v>10805</v>
      </c>
      <c r="D5954" s="236">
        <v>20</v>
      </c>
      <c r="E5954" s="236" t="s">
        <v>10805</v>
      </c>
    </row>
    <row r="5955" spans="1:5" x14ac:dyDescent="0.25">
      <c r="A5955" s="236" t="s">
        <v>12127</v>
      </c>
      <c r="B5955" s="236">
        <v>35331</v>
      </c>
      <c r="C5955" s="236" t="s">
        <v>10805</v>
      </c>
      <c r="D5955" s="236">
        <v>20</v>
      </c>
      <c r="E5955" s="236" t="s">
        <v>10805</v>
      </c>
    </row>
    <row r="5956" spans="1:5" x14ac:dyDescent="0.25">
      <c r="A5956" s="236" t="s">
        <v>12128</v>
      </c>
      <c r="B5956" s="236">
        <v>35326</v>
      </c>
      <c r="C5956" s="236" t="s">
        <v>10805</v>
      </c>
      <c r="D5956" s="236">
        <v>20</v>
      </c>
      <c r="E5956" s="236" t="s">
        <v>10805</v>
      </c>
    </row>
    <row r="5957" spans="1:5" x14ac:dyDescent="0.25">
      <c r="A5957" s="236" t="s">
        <v>12129</v>
      </c>
      <c r="B5957" s="236">
        <v>35321</v>
      </c>
      <c r="C5957" s="236" t="s">
        <v>10805</v>
      </c>
      <c r="D5957" s="236">
        <v>20</v>
      </c>
      <c r="E5957" s="236" t="s">
        <v>10805</v>
      </c>
    </row>
    <row r="5958" spans="1:5" x14ac:dyDescent="0.25">
      <c r="A5958" s="236" t="s">
        <v>12130</v>
      </c>
      <c r="B5958" s="236">
        <v>35381</v>
      </c>
      <c r="C5958" s="236" t="s">
        <v>10805</v>
      </c>
      <c r="D5958" s="236">
        <v>20</v>
      </c>
      <c r="E5958" s="236" t="s">
        <v>10805</v>
      </c>
    </row>
    <row r="5959" spans="1:5" x14ac:dyDescent="0.25">
      <c r="A5959" s="236" t="s">
        <v>12131</v>
      </c>
      <c r="B5959" s="236">
        <v>35376</v>
      </c>
      <c r="C5959" s="236" t="s">
        <v>10805</v>
      </c>
      <c r="D5959" s="236">
        <v>20</v>
      </c>
      <c r="E5959" s="236" t="s">
        <v>10805</v>
      </c>
    </row>
    <row r="5960" spans="1:5" x14ac:dyDescent="0.25">
      <c r="A5960" s="236" t="s">
        <v>12132</v>
      </c>
      <c r="B5960" s="236">
        <v>35371</v>
      </c>
      <c r="C5960" s="236" t="s">
        <v>10805</v>
      </c>
      <c r="D5960" s="236">
        <v>20</v>
      </c>
      <c r="E5960" s="236" t="s">
        <v>10805</v>
      </c>
    </row>
    <row r="5961" spans="1:5" x14ac:dyDescent="0.25">
      <c r="A5961" s="236" t="s">
        <v>12133</v>
      </c>
      <c r="B5961" s="236">
        <v>35351</v>
      </c>
      <c r="C5961" s="236" t="s">
        <v>10805</v>
      </c>
      <c r="D5961" s="236">
        <v>20</v>
      </c>
      <c r="E5961" s="236" t="s">
        <v>10805</v>
      </c>
    </row>
    <row r="5962" spans="1:5" x14ac:dyDescent="0.25">
      <c r="A5962" s="236" t="s">
        <v>12134</v>
      </c>
      <c r="B5962" s="236">
        <v>35356</v>
      </c>
      <c r="C5962" s="236" t="s">
        <v>10805</v>
      </c>
      <c r="D5962" s="236">
        <v>20</v>
      </c>
      <c r="E5962" s="236" t="s">
        <v>10805</v>
      </c>
    </row>
    <row r="5963" spans="1:5" x14ac:dyDescent="0.25">
      <c r="A5963" s="236" t="s">
        <v>12135</v>
      </c>
      <c r="B5963" s="236">
        <v>35361</v>
      </c>
      <c r="C5963" s="236" t="s">
        <v>10805</v>
      </c>
      <c r="D5963" s="236">
        <v>20</v>
      </c>
      <c r="E5963" s="236" t="s">
        <v>10805</v>
      </c>
    </row>
    <row r="5964" spans="1:5" x14ac:dyDescent="0.25">
      <c r="A5964" s="236" t="s">
        <v>12136</v>
      </c>
      <c r="B5964" s="236">
        <v>35366</v>
      </c>
      <c r="C5964" s="236" t="s">
        <v>10805</v>
      </c>
      <c r="D5964" s="236">
        <v>20</v>
      </c>
      <c r="E5964" s="236" t="s">
        <v>10805</v>
      </c>
    </row>
    <row r="5965" spans="1:5" x14ac:dyDescent="0.25">
      <c r="A5965" s="236" t="s">
        <v>12137</v>
      </c>
      <c r="B5965" s="236">
        <v>35266</v>
      </c>
      <c r="C5965" s="236" t="s">
        <v>10805</v>
      </c>
      <c r="D5965" s="236">
        <v>20</v>
      </c>
      <c r="E5965" s="236" t="s">
        <v>10805</v>
      </c>
    </row>
    <row r="5966" spans="1:5" x14ac:dyDescent="0.25">
      <c r="A5966" s="236" t="s">
        <v>12138</v>
      </c>
      <c r="B5966" s="236">
        <v>35256</v>
      </c>
      <c r="C5966" s="236" t="s">
        <v>10805</v>
      </c>
      <c r="D5966" s="236">
        <v>20</v>
      </c>
      <c r="E5966" s="236" t="s">
        <v>10805</v>
      </c>
    </row>
    <row r="5967" spans="1:5" x14ac:dyDescent="0.25">
      <c r="A5967" s="236" t="s">
        <v>12139</v>
      </c>
      <c r="B5967" s="236">
        <v>35261</v>
      </c>
      <c r="C5967" s="236" t="s">
        <v>10805</v>
      </c>
      <c r="D5967" s="236">
        <v>20</v>
      </c>
      <c r="E5967" s="236" t="s">
        <v>10805</v>
      </c>
    </row>
    <row r="5968" spans="1:5" x14ac:dyDescent="0.25">
      <c r="A5968" s="236" t="s">
        <v>12140</v>
      </c>
      <c r="B5968" s="236">
        <v>35286</v>
      </c>
      <c r="C5968" s="236" t="s">
        <v>10805</v>
      </c>
      <c r="D5968" s="236">
        <v>20</v>
      </c>
      <c r="E5968" s="236" t="s">
        <v>10805</v>
      </c>
    </row>
    <row r="5969" spans="1:5" x14ac:dyDescent="0.25">
      <c r="A5969" s="236" t="s">
        <v>12141</v>
      </c>
      <c r="B5969" s="236">
        <v>35281</v>
      </c>
      <c r="C5969" s="236" t="s">
        <v>10805</v>
      </c>
      <c r="D5969" s="236">
        <v>20</v>
      </c>
      <c r="E5969" s="236" t="s">
        <v>10805</v>
      </c>
    </row>
    <row r="5970" spans="1:5" x14ac:dyDescent="0.25">
      <c r="A5970" s="236" t="s">
        <v>12142</v>
      </c>
      <c r="B5970" s="236">
        <v>35276</v>
      </c>
      <c r="C5970" s="236" t="s">
        <v>10805</v>
      </c>
      <c r="D5970" s="236">
        <v>20</v>
      </c>
      <c r="E5970" s="236" t="s">
        <v>10805</v>
      </c>
    </row>
    <row r="5971" spans="1:5" x14ac:dyDescent="0.25">
      <c r="A5971" s="236" t="s">
        <v>12143</v>
      </c>
      <c r="B5971" s="236">
        <v>35271</v>
      </c>
      <c r="C5971" s="236" t="s">
        <v>10805</v>
      </c>
      <c r="D5971" s="236">
        <v>20</v>
      </c>
      <c r="E5971" s="236" t="s">
        <v>10805</v>
      </c>
    </row>
    <row r="5972" spans="1:5" x14ac:dyDescent="0.25">
      <c r="A5972" s="236" t="s">
        <v>12144</v>
      </c>
      <c r="B5972" s="236">
        <v>35291</v>
      </c>
      <c r="C5972" s="236" t="s">
        <v>10805</v>
      </c>
      <c r="D5972" s="236">
        <v>20</v>
      </c>
      <c r="E5972" s="236" t="s">
        <v>10805</v>
      </c>
    </row>
    <row r="5973" spans="1:5" x14ac:dyDescent="0.25">
      <c r="A5973" s="236" t="s">
        <v>12145</v>
      </c>
      <c r="B5973" s="236">
        <v>35301</v>
      </c>
      <c r="C5973" s="236" t="s">
        <v>10805</v>
      </c>
      <c r="D5973" s="236">
        <v>20</v>
      </c>
      <c r="E5973" s="236" t="s">
        <v>10805</v>
      </c>
    </row>
    <row r="5974" spans="1:5" x14ac:dyDescent="0.25">
      <c r="A5974" s="236" t="s">
        <v>12146</v>
      </c>
      <c r="B5974" s="236">
        <v>35296</v>
      </c>
      <c r="C5974" s="236" t="s">
        <v>10805</v>
      </c>
      <c r="D5974" s="236">
        <v>20</v>
      </c>
      <c r="E5974" s="236" t="s">
        <v>10805</v>
      </c>
    </row>
    <row r="5975" spans="1:5" x14ac:dyDescent="0.25">
      <c r="A5975" s="236" t="s">
        <v>12147</v>
      </c>
      <c r="B5975" s="236">
        <v>35306</v>
      </c>
      <c r="C5975" s="236" t="s">
        <v>10805</v>
      </c>
      <c r="D5975" s="236">
        <v>20</v>
      </c>
      <c r="E5975" s="236" t="s">
        <v>10805</v>
      </c>
    </row>
    <row r="5976" spans="1:5" x14ac:dyDescent="0.25">
      <c r="A5976" s="236" t="s">
        <v>12148</v>
      </c>
      <c r="B5976" s="236">
        <v>35316</v>
      </c>
      <c r="C5976" s="236" t="s">
        <v>10805</v>
      </c>
      <c r="D5976" s="236">
        <v>20</v>
      </c>
      <c r="E5976" s="236" t="s">
        <v>10805</v>
      </c>
    </row>
    <row r="5977" spans="1:5" x14ac:dyDescent="0.25">
      <c r="A5977" s="236" t="s">
        <v>12149</v>
      </c>
      <c r="B5977" s="236">
        <v>35311</v>
      </c>
      <c r="C5977" s="236" t="s">
        <v>10805</v>
      </c>
      <c r="D5977" s="236">
        <v>20</v>
      </c>
      <c r="E5977" s="236" t="s">
        <v>10805</v>
      </c>
    </row>
    <row r="5978" spans="1:5" x14ac:dyDescent="0.25">
      <c r="A5978" s="236" t="s">
        <v>12150</v>
      </c>
      <c r="B5978" s="236">
        <v>35186</v>
      </c>
      <c r="C5978" s="236" t="s">
        <v>10805</v>
      </c>
      <c r="D5978" s="236">
        <v>20</v>
      </c>
      <c r="E5978" s="236" t="s">
        <v>10805</v>
      </c>
    </row>
    <row r="5979" spans="1:5" x14ac:dyDescent="0.25">
      <c r="A5979" s="236" t="s">
        <v>12151</v>
      </c>
      <c r="B5979" s="236">
        <v>35176</v>
      </c>
      <c r="C5979" s="236" t="s">
        <v>10805</v>
      </c>
      <c r="D5979" s="236">
        <v>20</v>
      </c>
      <c r="E5979" s="236" t="s">
        <v>10805</v>
      </c>
    </row>
    <row r="5980" spans="1:5" x14ac:dyDescent="0.25">
      <c r="A5980" s="236" t="s">
        <v>12152</v>
      </c>
      <c r="B5980" s="236">
        <v>35181</v>
      </c>
      <c r="C5980" s="236" t="s">
        <v>10805</v>
      </c>
      <c r="D5980" s="236">
        <v>20</v>
      </c>
      <c r="E5980" s="236" t="s">
        <v>10805</v>
      </c>
    </row>
    <row r="5981" spans="1:5" x14ac:dyDescent="0.25">
      <c r="A5981" s="236" t="s">
        <v>12153</v>
      </c>
      <c r="B5981" s="236">
        <v>35166</v>
      </c>
      <c r="C5981" s="236" t="s">
        <v>10805</v>
      </c>
      <c r="D5981" s="236">
        <v>20</v>
      </c>
      <c r="E5981" s="236" t="s">
        <v>10805</v>
      </c>
    </row>
    <row r="5982" spans="1:5" x14ac:dyDescent="0.25">
      <c r="A5982" s="236" t="s">
        <v>12154</v>
      </c>
      <c r="B5982" s="236">
        <v>35161</v>
      </c>
      <c r="C5982" s="236" t="s">
        <v>10805</v>
      </c>
      <c r="D5982" s="236">
        <v>20</v>
      </c>
      <c r="E5982" s="236" t="s">
        <v>10805</v>
      </c>
    </row>
    <row r="5983" spans="1:5" x14ac:dyDescent="0.25">
      <c r="A5983" s="236" t="s">
        <v>12155</v>
      </c>
      <c r="B5983" s="236">
        <v>35171</v>
      </c>
      <c r="C5983" s="236" t="s">
        <v>10805</v>
      </c>
      <c r="D5983" s="236">
        <v>20</v>
      </c>
      <c r="E5983" s="236" t="s">
        <v>10805</v>
      </c>
    </row>
    <row r="5984" spans="1:5" x14ac:dyDescent="0.25">
      <c r="A5984" s="236" t="s">
        <v>12156</v>
      </c>
      <c r="B5984" s="236">
        <v>35131</v>
      </c>
      <c r="C5984" s="236" t="s">
        <v>10805</v>
      </c>
      <c r="D5984" s="236">
        <v>20</v>
      </c>
      <c r="E5984" s="236" t="s">
        <v>10805</v>
      </c>
    </row>
    <row r="5985" spans="1:5" x14ac:dyDescent="0.25">
      <c r="A5985" s="236" t="s">
        <v>12157</v>
      </c>
      <c r="B5985" s="236">
        <v>35141</v>
      </c>
      <c r="C5985" s="236" t="s">
        <v>10805</v>
      </c>
      <c r="D5985" s="236">
        <v>20</v>
      </c>
      <c r="E5985" s="236" t="s">
        <v>10805</v>
      </c>
    </row>
    <row r="5986" spans="1:5" x14ac:dyDescent="0.25">
      <c r="A5986" s="236" t="s">
        <v>12158</v>
      </c>
      <c r="B5986" s="236">
        <v>35136</v>
      </c>
      <c r="C5986" s="236" t="s">
        <v>10805</v>
      </c>
      <c r="D5986" s="236">
        <v>20</v>
      </c>
      <c r="E5986" s="236" t="s">
        <v>10805</v>
      </c>
    </row>
    <row r="5987" spans="1:5" x14ac:dyDescent="0.25">
      <c r="A5987" s="236" t="s">
        <v>12159</v>
      </c>
      <c r="B5987" s="236">
        <v>35151</v>
      </c>
      <c r="C5987" s="236" t="s">
        <v>10805</v>
      </c>
      <c r="D5987" s="236">
        <v>20</v>
      </c>
      <c r="E5987" s="236" t="s">
        <v>10805</v>
      </c>
    </row>
    <row r="5988" spans="1:5" x14ac:dyDescent="0.25">
      <c r="A5988" s="236" t="s">
        <v>12160</v>
      </c>
      <c r="B5988" s="236">
        <v>35156</v>
      </c>
      <c r="C5988" s="236" t="s">
        <v>10805</v>
      </c>
      <c r="D5988" s="236">
        <v>20</v>
      </c>
      <c r="E5988" s="236" t="s">
        <v>10805</v>
      </c>
    </row>
    <row r="5989" spans="1:5" x14ac:dyDescent="0.25">
      <c r="A5989" s="236" t="s">
        <v>12161</v>
      </c>
      <c r="B5989" s="236">
        <v>35146</v>
      </c>
      <c r="C5989" s="236" t="s">
        <v>10805</v>
      </c>
      <c r="D5989" s="236">
        <v>20</v>
      </c>
      <c r="E5989" s="236" t="s">
        <v>10805</v>
      </c>
    </row>
    <row r="5990" spans="1:5" x14ac:dyDescent="0.25">
      <c r="A5990" s="236" t="s">
        <v>12162</v>
      </c>
      <c r="B5990" s="236">
        <v>35196</v>
      </c>
      <c r="C5990" s="236" t="s">
        <v>10805</v>
      </c>
      <c r="D5990" s="236">
        <v>20</v>
      </c>
      <c r="E5990" s="236" t="s">
        <v>10805</v>
      </c>
    </row>
    <row r="5991" spans="1:5" x14ac:dyDescent="0.25">
      <c r="A5991" s="236" t="s">
        <v>12163</v>
      </c>
      <c r="B5991" s="236">
        <v>35191</v>
      </c>
      <c r="C5991" s="236" t="s">
        <v>10805</v>
      </c>
      <c r="D5991" s="236">
        <v>20</v>
      </c>
      <c r="E5991" s="236" t="s">
        <v>10805</v>
      </c>
    </row>
    <row r="5992" spans="1:5" x14ac:dyDescent="0.25">
      <c r="A5992" s="236" t="s">
        <v>12164</v>
      </c>
      <c r="B5992" s="236">
        <v>35206</v>
      </c>
      <c r="C5992" s="236" t="s">
        <v>10805</v>
      </c>
      <c r="D5992" s="236">
        <v>20</v>
      </c>
      <c r="E5992" s="236" t="s">
        <v>10805</v>
      </c>
    </row>
    <row r="5993" spans="1:5" x14ac:dyDescent="0.25">
      <c r="A5993" s="236" t="s">
        <v>12165</v>
      </c>
      <c r="B5993" s="236">
        <v>35201</v>
      </c>
      <c r="C5993" s="236" t="s">
        <v>10805</v>
      </c>
      <c r="D5993" s="236">
        <v>20</v>
      </c>
      <c r="E5993" s="236" t="s">
        <v>10805</v>
      </c>
    </row>
    <row r="5994" spans="1:5" x14ac:dyDescent="0.25">
      <c r="A5994" s="236" t="s">
        <v>12166</v>
      </c>
      <c r="B5994" s="236">
        <v>35211</v>
      </c>
      <c r="C5994" s="236" t="s">
        <v>10805</v>
      </c>
      <c r="D5994" s="236">
        <v>20</v>
      </c>
      <c r="E5994" s="236" t="s">
        <v>10805</v>
      </c>
    </row>
    <row r="5995" spans="1:5" x14ac:dyDescent="0.25">
      <c r="A5995" s="236" t="s">
        <v>12167</v>
      </c>
      <c r="B5995" s="236">
        <v>35221</v>
      </c>
      <c r="C5995" s="236" t="s">
        <v>10805</v>
      </c>
      <c r="D5995" s="236">
        <v>20</v>
      </c>
      <c r="E5995" s="236" t="s">
        <v>10805</v>
      </c>
    </row>
    <row r="5996" spans="1:5" x14ac:dyDescent="0.25">
      <c r="A5996" s="236" t="s">
        <v>12168</v>
      </c>
      <c r="B5996" s="236">
        <v>35216</v>
      </c>
      <c r="C5996" s="236" t="s">
        <v>10805</v>
      </c>
      <c r="D5996" s="236">
        <v>20</v>
      </c>
      <c r="E5996" s="236" t="s">
        <v>10805</v>
      </c>
    </row>
    <row r="5997" spans="1:5" x14ac:dyDescent="0.25">
      <c r="A5997" s="236" t="s">
        <v>12169</v>
      </c>
      <c r="B5997" s="236">
        <v>35251</v>
      </c>
      <c r="C5997" s="236" t="s">
        <v>10805</v>
      </c>
      <c r="D5997" s="236">
        <v>20</v>
      </c>
      <c r="E5997" s="236" t="s">
        <v>10805</v>
      </c>
    </row>
    <row r="5998" spans="1:5" x14ac:dyDescent="0.25">
      <c r="A5998" s="236" t="s">
        <v>12170</v>
      </c>
      <c r="B5998" s="236">
        <v>35241</v>
      </c>
      <c r="C5998" s="236" t="s">
        <v>10805</v>
      </c>
      <c r="D5998" s="236">
        <v>20</v>
      </c>
      <c r="E5998" s="236" t="s">
        <v>10805</v>
      </c>
    </row>
    <row r="5999" spans="1:5" x14ac:dyDescent="0.25">
      <c r="A5999" s="236" t="s">
        <v>12171</v>
      </c>
      <c r="B5999" s="236">
        <v>35246</v>
      </c>
      <c r="C5999" s="236" t="s">
        <v>10805</v>
      </c>
      <c r="D5999" s="236">
        <v>20</v>
      </c>
      <c r="E5999" s="236" t="s">
        <v>10805</v>
      </c>
    </row>
    <row r="6000" spans="1:5" x14ac:dyDescent="0.25">
      <c r="A6000" s="236" t="s">
        <v>12172</v>
      </c>
      <c r="B6000" s="236">
        <v>35231</v>
      </c>
      <c r="C6000" s="236" t="s">
        <v>10805</v>
      </c>
      <c r="D6000" s="236">
        <v>20</v>
      </c>
      <c r="E6000" s="236" t="s">
        <v>10805</v>
      </c>
    </row>
    <row r="6001" spans="1:5" x14ac:dyDescent="0.25">
      <c r="A6001" s="236" t="s">
        <v>12173</v>
      </c>
      <c r="B6001" s="236">
        <v>35236</v>
      </c>
      <c r="C6001" s="236" t="s">
        <v>10805</v>
      </c>
      <c r="D6001" s="236">
        <v>20</v>
      </c>
      <c r="E6001" s="236" t="s">
        <v>10805</v>
      </c>
    </row>
    <row r="6002" spans="1:5" x14ac:dyDescent="0.25">
      <c r="A6002" s="236" t="s">
        <v>12174</v>
      </c>
      <c r="B6002" s="236">
        <v>35226</v>
      </c>
      <c r="C6002" s="236" t="s">
        <v>10805</v>
      </c>
      <c r="D6002" s="236">
        <v>20</v>
      </c>
      <c r="E6002" s="236" t="s">
        <v>10805</v>
      </c>
    </row>
    <row r="6003" spans="1:5" x14ac:dyDescent="0.25">
      <c r="A6003" s="236" t="s">
        <v>12175</v>
      </c>
      <c r="B6003" s="236">
        <v>35653</v>
      </c>
      <c r="C6003" s="236" t="s">
        <v>10805</v>
      </c>
      <c r="D6003" s="236">
        <v>20</v>
      </c>
      <c r="E6003" s="236" t="s">
        <v>10805</v>
      </c>
    </row>
    <row r="6004" spans="1:5" x14ac:dyDescent="0.25">
      <c r="A6004" s="236" t="s">
        <v>12176</v>
      </c>
      <c r="B6004" s="236">
        <v>35643</v>
      </c>
      <c r="C6004" s="236" t="s">
        <v>10805</v>
      </c>
      <c r="D6004" s="236">
        <v>20</v>
      </c>
      <c r="E6004" s="236" t="s">
        <v>10805</v>
      </c>
    </row>
    <row r="6005" spans="1:5" x14ac:dyDescent="0.25">
      <c r="A6005" s="236" t="s">
        <v>12177</v>
      </c>
      <c r="B6005" s="236">
        <v>35648</v>
      </c>
      <c r="C6005" s="236" t="s">
        <v>10805</v>
      </c>
      <c r="D6005" s="236">
        <v>20</v>
      </c>
      <c r="E6005" s="236" t="s">
        <v>10805</v>
      </c>
    </row>
    <row r="6006" spans="1:5" x14ac:dyDescent="0.25">
      <c r="A6006" s="236" t="s">
        <v>12178</v>
      </c>
      <c r="B6006" s="236">
        <v>35638</v>
      </c>
      <c r="C6006" s="236" t="s">
        <v>10805</v>
      </c>
      <c r="D6006" s="236">
        <v>20</v>
      </c>
      <c r="E6006" s="236" t="s">
        <v>10805</v>
      </c>
    </row>
    <row r="6007" spans="1:5" x14ac:dyDescent="0.25">
      <c r="A6007" s="236" t="s">
        <v>12179</v>
      </c>
      <c r="B6007" s="236">
        <v>35629</v>
      </c>
      <c r="C6007" s="236" t="s">
        <v>10805</v>
      </c>
      <c r="D6007" s="236">
        <v>20</v>
      </c>
      <c r="E6007" s="236" t="s">
        <v>10805</v>
      </c>
    </row>
    <row r="6008" spans="1:5" x14ac:dyDescent="0.25">
      <c r="A6008" s="236" t="s">
        <v>12180</v>
      </c>
      <c r="B6008" s="236">
        <v>35623</v>
      </c>
      <c r="C6008" s="236" t="s">
        <v>10805</v>
      </c>
      <c r="D6008" s="236">
        <v>20</v>
      </c>
      <c r="E6008" s="236" t="s">
        <v>10805</v>
      </c>
    </row>
    <row r="6009" spans="1:5" x14ac:dyDescent="0.25">
      <c r="A6009" s="236" t="s">
        <v>12181</v>
      </c>
      <c r="B6009" s="236">
        <v>35626</v>
      </c>
      <c r="C6009" s="236" t="s">
        <v>10805</v>
      </c>
      <c r="D6009" s="236">
        <v>20</v>
      </c>
      <c r="E6009" s="236" t="s">
        <v>10805</v>
      </c>
    </row>
    <row r="6010" spans="1:5" x14ac:dyDescent="0.25">
      <c r="A6010" s="236" t="s">
        <v>12182</v>
      </c>
      <c r="B6010" s="236">
        <v>35633</v>
      </c>
      <c r="C6010" s="236" t="s">
        <v>10805</v>
      </c>
      <c r="D6010" s="236">
        <v>20</v>
      </c>
      <c r="E6010" s="236" t="s">
        <v>10805</v>
      </c>
    </row>
    <row r="6011" spans="1:5" x14ac:dyDescent="0.25">
      <c r="A6011" s="236" t="s">
        <v>12183</v>
      </c>
      <c r="B6011" s="236">
        <v>35599</v>
      </c>
      <c r="C6011" s="236" t="s">
        <v>10805</v>
      </c>
      <c r="D6011" s="236">
        <v>20</v>
      </c>
      <c r="E6011" s="236" t="s">
        <v>10805</v>
      </c>
    </row>
    <row r="6012" spans="1:5" x14ac:dyDescent="0.25">
      <c r="A6012" s="236" t="s">
        <v>12184</v>
      </c>
      <c r="B6012" s="236">
        <v>35604</v>
      </c>
      <c r="C6012" s="236" t="s">
        <v>10805</v>
      </c>
      <c r="D6012" s="236">
        <v>20</v>
      </c>
      <c r="E6012" s="236" t="s">
        <v>10805</v>
      </c>
    </row>
    <row r="6013" spans="1:5" x14ac:dyDescent="0.25">
      <c r="A6013" s="236" t="s">
        <v>12185</v>
      </c>
      <c r="B6013" s="236">
        <v>35589</v>
      </c>
      <c r="C6013" s="236" t="s">
        <v>10805</v>
      </c>
      <c r="D6013" s="236">
        <v>20</v>
      </c>
      <c r="E6013" s="236" t="s">
        <v>10805</v>
      </c>
    </row>
    <row r="6014" spans="1:5" x14ac:dyDescent="0.25">
      <c r="A6014" s="236" t="s">
        <v>12186</v>
      </c>
      <c r="B6014" s="236">
        <v>35594</v>
      </c>
      <c r="C6014" s="236" t="s">
        <v>10805</v>
      </c>
      <c r="D6014" s="236">
        <v>20</v>
      </c>
      <c r="E6014" s="236" t="s">
        <v>10805</v>
      </c>
    </row>
    <row r="6015" spans="1:5" x14ac:dyDescent="0.25">
      <c r="A6015" s="236" t="s">
        <v>12187</v>
      </c>
      <c r="B6015" s="236">
        <v>35609</v>
      </c>
      <c r="C6015" s="236" t="s">
        <v>10805</v>
      </c>
      <c r="D6015" s="236">
        <v>20</v>
      </c>
      <c r="E6015" s="236" t="s">
        <v>10805</v>
      </c>
    </row>
    <row r="6016" spans="1:5" x14ac:dyDescent="0.25">
      <c r="A6016" s="236" t="s">
        <v>12188</v>
      </c>
      <c r="B6016" s="236">
        <v>35614</v>
      </c>
      <c r="C6016" s="236" t="s">
        <v>10805</v>
      </c>
      <c r="D6016" s="236">
        <v>20</v>
      </c>
      <c r="E6016" s="236" t="s">
        <v>10805</v>
      </c>
    </row>
    <row r="6017" spans="1:5" x14ac:dyDescent="0.25">
      <c r="A6017" s="236" t="s">
        <v>12189</v>
      </c>
      <c r="B6017" s="236">
        <v>35617</v>
      </c>
      <c r="C6017" s="236" t="s">
        <v>10805</v>
      </c>
      <c r="D6017" s="236">
        <v>20</v>
      </c>
      <c r="E6017" s="236" t="s">
        <v>10805</v>
      </c>
    </row>
    <row r="6018" spans="1:5" x14ac:dyDescent="0.25">
      <c r="A6018" s="236" t="s">
        <v>12190</v>
      </c>
      <c r="B6018" s="236">
        <v>35620</v>
      </c>
      <c r="C6018" s="236" t="s">
        <v>10805</v>
      </c>
      <c r="D6018" s="236">
        <v>20</v>
      </c>
      <c r="E6018" s="236" t="s">
        <v>10805</v>
      </c>
    </row>
    <row r="6019" spans="1:5" x14ac:dyDescent="0.25">
      <c r="A6019" s="236" t="s">
        <v>12191</v>
      </c>
      <c r="B6019" s="236">
        <v>35556</v>
      </c>
      <c r="C6019" s="236" t="s">
        <v>10805</v>
      </c>
      <c r="D6019" s="236">
        <v>20</v>
      </c>
      <c r="E6019" s="236" t="s">
        <v>10805</v>
      </c>
    </row>
    <row r="6020" spans="1:5" x14ac:dyDescent="0.25">
      <c r="A6020" s="236" t="s">
        <v>12192</v>
      </c>
      <c r="B6020" s="236">
        <v>35559</v>
      </c>
      <c r="C6020" s="236" t="s">
        <v>10805</v>
      </c>
      <c r="D6020" s="236">
        <v>20</v>
      </c>
      <c r="E6020" s="236" t="s">
        <v>10805</v>
      </c>
    </row>
    <row r="6021" spans="1:5" x14ac:dyDescent="0.25">
      <c r="A6021" s="236" t="s">
        <v>12193</v>
      </c>
      <c r="B6021" s="236">
        <v>35552</v>
      </c>
      <c r="C6021" s="236" t="s">
        <v>10805</v>
      </c>
      <c r="D6021" s="236">
        <v>20</v>
      </c>
      <c r="E6021" s="236" t="s">
        <v>10805</v>
      </c>
    </row>
    <row r="6022" spans="1:5" x14ac:dyDescent="0.25">
      <c r="A6022" s="236" t="s">
        <v>12194</v>
      </c>
      <c r="B6022" s="236">
        <v>35545</v>
      </c>
      <c r="C6022" s="236" t="s">
        <v>10805</v>
      </c>
      <c r="D6022" s="236">
        <v>20</v>
      </c>
      <c r="E6022" s="236" t="s">
        <v>10805</v>
      </c>
    </row>
    <row r="6023" spans="1:5" x14ac:dyDescent="0.25">
      <c r="A6023" s="236" t="s">
        <v>12195</v>
      </c>
      <c r="B6023" s="236">
        <v>35547</v>
      </c>
      <c r="C6023" s="236" t="s">
        <v>10805</v>
      </c>
      <c r="D6023" s="236">
        <v>20</v>
      </c>
      <c r="E6023" s="236" t="s">
        <v>10805</v>
      </c>
    </row>
    <row r="6024" spans="1:5" x14ac:dyDescent="0.25">
      <c r="A6024" s="236" t="s">
        <v>12196</v>
      </c>
      <c r="B6024" s="236">
        <v>35549</v>
      </c>
      <c r="C6024" s="236" t="s">
        <v>10805</v>
      </c>
      <c r="D6024" s="236">
        <v>20</v>
      </c>
      <c r="E6024" s="236" t="s">
        <v>10805</v>
      </c>
    </row>
    <row r="6025" spans="1:5" x14ac:dyDescent="0.25">
      <c r="A6025" s="236" t="s">
        <v>12197</v>
      </c>
      <c r="B6025" s="236">
        <v>35584</v>
      </c>
      <c r="C6025" s="236" t="s">
        <v>10805</v>
      </c>
      <c r="D6025" s="236">
        <v>20</v>
      </c>
      <c r="E6025" s="236" t="s">
        <v>10805</v>
      </c>
    </row>
    <row r="6026" spans="1:5" x14ac:dyDescent="0.25">
      <c r="A6026" s="236" t="s">
        <v>12198</v>
      </c>
      <c r="B6026" s="236">
        <v>35579</v>
      </c>
      <c r="C6026" s="236" t="s">
        <v>10805</v>
      </c>
      <c r="D6026" s="236">
        <v>20</v>
      </c>
      <c r="E6026" s="236" t="s">
        <v>10805</v>
      </c>
    </row>
    <row r="6027" spans="1:5" x14ac:dyDescent="0.25">
      <c r="A6027" s="236" t="s">
        <v>12199</v>
      </c>
      <c r="B6027" s="236">
        <v>35564</v>
      </c>
      <c r="C6027" s="236" t="s">
        <v>10805</v>
      </c>
      <c r="D6027" s="236">
        <v>20</v>
      </c>
      <c r="E6027" s="236" t="s">
        <v>10805</v>
      </c>
    </row>
    <row r="6028" spans="1:5" x14ac:dyDescent="0.25">
      <c r="A6028" s="236" t="s">
        <v>12200</v>
      </c>
      <c r="B6028" s="236">
        <v>35531</v>
      </c>
      <c r="C6028" s="236" t="s">
        <v>10805</v>
      </c>
      <c r="D6028" s="236">
        <v>20</v>
      </c>
      <c r="E6028" s="236" t="s">
        <v>10805</v>
      </c>
    </row>
    <row r="6029" spans="1:5" x14ac:dyDescent="0.25">
      <c r="A6029" s="236" t="s">
        <v>12201</v>
      </c>
      <c r="B6029" s="236">
        <v>35536</v>
      </c>
      <c r="C6029" s="236" t="s">
        <v>10805</v>
      </c>
      <c r="D6029" s="236">
        <v>20</v>
      </c>
      <c r="E6029" s="236" t="s">
        <v>10805</v>
      </c>
    </row>
    <row r="6030" spans="1:5" x14ac:dyDescent="0.25">
      <c r="A6030" s="236" t="s">
        <v>12202</v>
      </c>
      <c r="B6030" s="236">
        <v>35541</v>
      </c>
      <c r="C6030" s="236" t="s">
        <v>10805</v>
      </c>
      <c r="D6030" s="236">
        <v>20</v>
      </c>
      <c r="E6030" s="236" t="s">
        <v>10805</v>
      </c>
    </row>
    <row r="6031" spans="1:5" x14ac:dyDescent="0.25">
      <c r="A6031" s="236" t="s">
        <v>12203</v>
      </c>
      <c r="B6031" s="236">
        <v>35521</v>
      </c>
      <c r="C6031" s="236" t="s">
        <v>10805</v>
      </c>
      <c r="D6031" s="236">
        <v>20</v>
      </c>
      <c r="E6031" s="236" t="s">
        <v>10805</v>
      </c>
    </row>
    <row r="6032" spans="1:5" x14ac:dyDescent="0.25">
      <c r="A6032" s="236" t="s">
        <v>12204</v>
      </c>
      <c r="B6032" s="236">
        <v>35526</v>
      </c>
      <c r="C6032" s="236" t="s">
        <v>10805</v>
      </c>
      <c r="D6032" s="236">
        <v>20</v>
      </c>
      <c r="E6032" s="236" t="s">
        <v>10805</v>
      </c>
    </row>
    <row r="6033" spans="1:5" x14ac:dyDescent="0.25">
      <c r="A6033" s="236" t="s">
        <v>12205</v>
      </c>
      <c r="B6033" s="236">
        <v>35511</v>
      </c>
      <c r="C6033" s="236" t="s">
        <v>10805</v>
      </c>
      <c r="D6033" s="236">
        <v>20</v>
      </c>
      <c r="E6033" s="236" t="s">
        <v>10805</v>
      </c>
    </row>
    <row r="6034" spans="1:5" x14ac:dyDescent="0.25">
      <c r="A6034" s="236" t="s">
        <v>12206</v>
      </c>
      <c r="B6034" s="236">
        <v>35516</v>
      </c>
      <c r="C6034" s="236" t="s">
        <v>10805</v>
      </c>
      <c r="D6034" s="236">
        <v>20</v>
      </c>
      <c r="E6034" s="236" t="s">
        <v>10805</v>
      </c>
    </row>
    <row r="6035" spans="1:5" x14ac:dyDescent="0.25">
      <c r="A6035" s="236" t="s">
        <v>12207</v>
      </c>
      <c r="B6035" s="236">
        <v>35471</v>
      </c>
      <c r="C6035" s="236" t="s">
        <v>10805</v>
      </c>
      <c r="D6035" s="236">
        <v>20</v>
      </c>
      <c r="E6035" s="236" t="s">
        <v>10805</v>
      </c>
    </row>
    <row r="6036" spans="1:5" x14ac:dyDescent="0.25">
      <c r="A6036" s="236" t="s">
        <v>12208</v>
      </c>
      <c r="B6036" s="236">
        <v>35476</v>
      </c>
      <c r="C6036" s="236" t="s">
        <v>10805</v>
      </c>
      <c r="D6036" s="236">
        <v>20</v>
      </c>
      <c r="E6036" s="236" t="s">
        <v>10805</v>
      </c>
    </row>
    <row r="6037" spans="1:5" x14ac:dyDescent="0.25">
      <c r="A6037" s="236" t="s">
        <v>12209</v>
      </c>
      <c r="B6037" s="236">
        <v>35466</v>
      </c>
      <c r="C6037" s="236" t="s">
        <v>10805</v>
      </c>
      <c r="D6037" s="236">
        <v>20</v>
      </c>
      <c r="E6037" s="236" t="s">
        <v>10805</v>
      </c>
    </row>
    <row r="6038" spans="1:5" x14ac:dyDescent="0.25">
      <c r="A6038" s="236" t="s">
        <v>12210</v>
      </c>
      <c r="B6038" s="236">
        <v>35451</v>
      </c>
      <c r="C6038" s="236" t="s">
        <v>10805</v>
      </c>
      <c r="D6038" s="236">
        <v>20</v>
      </c>
      <c r="E6038" s="236" t="s">
        <v>10805</v>
      </c>
    </row>
    <row r="6039" spans="1:5" x14ac:dyDescent="0.25">
      <c r="A6039" s="236" t="s">
        <v>12211</v>
      </c>
      <c r="B6039" s="236">
        <v>35461</v>
      </c>
      <c r="C6039" s="236" t="s">
        <v>10805</v>
      </c>
      <c r="D6039" s="236">
        <v>20</v>
      </c>
      <c r="E6039" s="236" t="s">
        <v>10805</v>
      </c>
    </row>
    <row r="6040" spans="1:5" x14ac:dyDescent="0.25">
      <c r="A6040" s="236" t="s">
        <v>12212</v>
      </c>
      <c r="B6040" s="236">
        <v>35456</v>
      </c>
      <c r="C6040" s="236" t="s">
        <v>10805</v>
      </c>
      <c r="D6040" s="236">
        <v>20</v>
      </c>
      <c r="E6040" s="236" t="s">
        <v>10805</v>
      </c>
    </row>
    <row r="6041" spans="1:5" x14ac:dyDescent="0.25">
      <c r="A6041" s="236" t="s">
        <v>12213</v>
      </c>
      <c r="B6041" s="236">
        <v>35496</v>
      </c>
      <c r="C6041" s="236" t="s">
        <v>10805</v>
      </c>
      <c r="D6041" s="236">
        <v>20</v>
      </c>
      <c r="E6041" s="236" t="s">
        <v>10805</v>
      </c>
    </row>
    <row r="6042" spans="1:5" x14ac:dyDescent="0.25">
      <c r="A6042" s="236" t="s">
        <v>12214</v>
      </c>
      <c r="B6042" s="236">
        <v>35501</v>
      </c>
      <c r="C6042" s="236" t="s">
        <v>10805</v>
      </c>
      <c r="D6042" s="236">
        <v>20</v>
      </c>
      <c r="E6042" s="236" t="s">
        <v>10805</v>
      </c>
    </row>
    <row r="6043" spans="1:5" x14ac:dyDescent="0.25">
      <c r="A6043" s="236" t="s">
        <v>12215</v>
      </c>
      <c r="B6043" s="236">
        <v>35506</v>
      </c>
      <c r="C6043" s="236" t="s">
        <v>10805</v>
      </c>
      <c r="D6043" s="236">
        <v>20</v>
      </c>
      <c r="E6043" s="236" t="s">
        <v>10805</v>
      </c>
    </row>
    <row r="6044" spans="1:5" x14ac:dyDescent="0.25">
      <c r="A6044" s="236" t="s">
        <v>12216</v>
      </c>
      <c r="B6044" s="236">
        <v>35491</v>
      </c>
      <c r="C6044" s="236" t="s">
        <v>10805</v>
      </c>
      <c r="D6044" s="236">
        <v>20</v>
      </c>
      <c r="E6044" s="236" t="s">
        <v>10805</v>
      </c>
    </row>
    <row r="6045" spans="1:5" x14ac:dyDescent="0.25">
      <c r="A6045" s="236" t="s">
        <v>12217</v>
      </c>
      <c r="B6045" s="236">
        <v>35486</v>
      </c>
      <c r="C6045" s="236" t="s">
        <v>10805</v>
      </c>
      <c r="D6045" s="236">
        <v>20</v>
      </c>
      <c r="E6045" s="236" t="s">
        <v>10805</v>
      </c>
    </row>
    <row r="6046" spans="1:5" x14ac:dyDescent="0.25">
      <c r="A6046" s="236" t="s">
        <v>12218</v>
      </c>
      <c r="B6046" s="236">
        <v>35481</v>
      </c>
      <c r="C6046" s="236" t="s">
        <v>10805</v>
      </c>
      <c r="D6046" s="236">
        <v>20</v>
      </c>
      <c r="E6046" s="236" t="s">
        <v>10805</v>
      </c>
    </row>
    <row r="6047" spans="1:5" x14ac:dyDescent="0.25">
      <c r="A6047" s="236" t="s">
        <v>12219</v>
      </c>
      <c r="B6047" s="236">
        <v>35436</v>
      </c>
      <c r="C6047" s="236" t="s">
        <v>10805</v>
      </c>
      <c r="D6047" s="236">
        <v>20</v>
      </c>
      <c r="E6047" s="236" t="s">
        <v>10805</v>
      </c>
    </row>
    <row r="6048" spans="1:5" x14ac:dyDescent="0.25">
      <c r="A6048" s="236" t="s">
        <v>12220</v>
      </c>
      <c r="B6048" s="236">
        <v>35431</v>
      </c>
      <c r="C6048" s="236" t="s">
        <v>10805</v>
      </c>
      <c r="D6048" s="236">
        <v>20</v>
      </c>
      <c r="E6048" s="236" t="s">
        <v>10805</v>
      </c>
    </row>
    <row r="6049" spans="1:5" x14ac:dyDescent="0.25">
      <c r="A6049" s="236" t="s">
        <v>12221</v>
      </c>
      <c r="B6049" s="236">
        <v>35441</v>
      </c>
      <c r="C6049" s="236" t="s">
        <v>10805</v>
      </c>
      <c r="D6049" s="236">
        <v>20</v>
      </c>
      <c r="E6049" s="236" t="s">
        <v>10805</v>
      </c>
    </row>
    <row r="6050" spans="1:5" x14ac:dyDescent="0.25">
      <c r="A6050" s="236" t="s">
        <v>12222</v>
      </c>
      <c r="B6050" s="236">
        <v>35446</v>
      </c>
      <c r="C6050" s="236" t="s">
        <v>10805</v>
      </c>
      <c r="D6050" s="236">
        <v>20</v>
      </c>
      <c r="E6050" s="236" t="s">
        <v>10805</v>
      </c>
    </row>
    <row r="6051" spans="1:5" x14ac:dyDescent="0.25">
      <c r="A6051" s="236" t="s">
        <v>12223</v>
      </c>
      <c r="B6051" s="236">
        <v>35426</v>
      </c>
      <c r="C6051" s="236" t="s">
        <v>10805</v>
      </c>
      <c r="D6051" s="236">
        <v>20</v>
      </c>
      <c r="E6051" s="236" t="s">
        <v>10805</v>
      </c>
    </row>
    <row r="6052" spans="1:5" x14ac:dyDescent="0.25">
      <c r="A6052" s="236" t="s">
        <v>12224</v>
      </c>
      <c r="B6052" s="236">
        <v>35416</v>
      </c>
      <c r="C6052" s="236" t="s">
        <v>10805</v>
      </c>
      <c r="D6052" s="236">
        <v>20</v>
      </c>
      <c r="E6052" s="236" t="s">
        <v>10805</v>
      </c>
    </row>
    <row r="6053" spans="1:5" x14ac:dyDescent="0.25">
      <c r="A6053" s="236" t="s">
        <v>12225</v>
      </c>
      <c r="B6053" s="236">
        <v>35421</v>
      </c>
      <c r="C6053" s="236" t="s">
        <v>10805</v>
      </c>
      <c r="D6053" s="236">
        <v>20</v>
      </c>
      <c r="E6053" s="236" t="s">
        <v>10805</v>
      </c>
    </row>
    <row r="6054" spans="1:5" x14ac:dyDescent="0.25">
      <c r="A6054" s="236" t="s">
        <v>12226</v>
      </c>
      <c r="B6054" s="236">
        <v>35411</v>
      </c>
      <c r="C6054" s="236" t="s">
        <v>10805</v>
      </c>
      <c r="D6054" s="236">
        <v>20</v>
      </c>
      <c r="E6054" s="236" t="s">
        <v>10805</v>
      </c>
    </row>
    <row r="6055" spans="1:5" x14ac:dyDescent="0.25">
      <c r="A6055" s="236" t="s">
        <v>12227</v>
      </c>
      <c r="B6055" s="236">
        <v>35406</v>
      </c>
      <c r="C6055" s="236" t="s">
        <v>10805</v>
      </c>
      <c r="D6055" s="236">
        <v>20</v>
      </c>
      <c r="E6055" s="236" t="s">
        <v>10805</v>
      </c>
    </row>
    <row r="6056" spans="1:5" x14ac:dyDescent="0.25">
      <c r="A6056" s="236" t="s">
        <v>12228</v>
      </c>
      <c r="B6056" s="236">
        <v>35401</v>
      </c>
      <c r="C6056" s="236" t="s">
        <v>10805</v>
      </c>
      <c r="D6056" s="236">
        <v>20</v>
      </c>
      <c r="E6056" s="236" t="s">
        <v>10805</v>
      </c>
    </row>
    <row r="6057" spans="1:5" x14ac:dyDescent="0.25">
      <c r="A6057" s="236" t="s">
        <v>12229</v>
      </c>
      <c r="B6057" s="236">
        <v>35386</v>
      </c>
      <c r="C6057" s="236" t="s">
        <v>10805</v>
      </c>
      <c r="D6057" s="236">
        <v>20</v>
      </c>
      <c r="E6057" s="236" t="s">
        <v>10805</v>
      </c>
    </row>
    <row r="6058" spans="1:5" x14ac:dyDescent="0.25">
      <c r="A6058" s="236" t="s">
        <v>12230</v>
      </c>
      <c r="B6058" s="236">
        <v>35396</v>
      </c>
      <c r="C6058" s="236" t="s">
        <v>10805</v>
      </c>
      <c r="D6058" s="236">
        <v>20</v>
      </c>
      <c r="E6058" s="236" t="s">
        <v>10805</v>
      </c>
    </row>
    <row r="6059" spans="1:5" x14ac:dyDescent="0.25">
      <c r="A6059" s="236" t="s">
        <v>12231</v>
      </c>
      <c r="B6059" s="236">
        <v>35391</v>
      </c>
      <c r="C6059" s="236" t="s">
        <v>10805</v>
      </c>
      <c r="D6059" s="236">
        <v>20</v>
      </c>
      <c r="E6059" s="236" t="s">
        <v>10805</v>
      </c>
    </row>
    <row r="6060" spans="1:5" x14ac:dyDescent="0.25">
      <c r="A6060" s="236" t="s">
        <v>12232</v>
      </c>
      <c r="B6060" s="236">
        <v>36736</v>
      </c>
      <c r="C6060" s="236" t="s">
        <v>10805</v>
      </c>
      <c r="D6060" s="236">
        <v>20</v>
      </c>
      <c r="E6060" s="236" t="s">
        <v>10805</v>
      </c>
    </row>
    <row r="6061" spans="1:5" x14ac:dyDescent="0.25">
      <c r="A6061" s="236" t="s">
        <v>12233</v>
      </c>
      <c r="B6061" s="236">
        <v>36731</v>
      </c>
      <c r="C6061" s="236" t="s">
        <v>10805</v>
      </c>
      <c r="D6061" s="236">
        <v>20</v>
      </c>
      <c r="E6061" s="236" t="s">
        <v>10805</v>
      </c>
    </row>
    <row r="6062" spans="1:5" x14ac:dyDescent="0.25">
      <c r="A6062" s="236" t="s">
        <v>12234</v>
      </c>
      <c r="B6062" s="236">
        <v>36726</v>
      </c>
      <c r="C6062" s="236" t="s">
        <v>10805</v>
      </c>
      <c r="D6062" s="236">
        <v>20</v>
      </c>
      <c r="E6062" s="236" t="s">
        <v>10805</v>
      </c>
    </row>
    <row r="6063" spans="1:5" x14ac:dyDescent="0.25">
      <c r="A6063" s="236" t="s">
        <v>12235</v>
      </c>
      <c r="B6063" s="236">
        <v>36721</v>
      </c>
      <c r="C6063" s="236" t="s">
        <v>10805</v>
      </c>
      <c r="D6063" s="236">
        <v>20</v>
      </c>
      <c r="E6063" s="236" t="s">
        <v>10805</v>
      </c>
    </row>
    <row r="6064" spans="1:5" x14ac:dyDescent="0.25">
      <c r="A6064" s="236" t="s">
        <v>12236</v>
      </c>
      <c r="B6064" s="236">
        <v>36710</v>
      </c>
      <c r="C6064" s="236" t="s">
        <v>10805</v>
      </c>
      <c r="D6064" s="236">
        <v>20</v>
      </c>
      <c r="E6064" s="236" t="s">
        <v>10805</v>
      </c>
    </row>
    <row r="6065" spans="1:5" x14ac:dyDescent="0.25">
      <c r="A6065" s="236" t="s">
        <v>12237</v>
      </c>
      <c r="B6065" s="236">
        <v>36715</v>
      </c>
      <c r="C6065" s="236" t="s">
        <v>10805</v>
      </c>
      <c r="D6065" s="236">
        <v>20</v>
      </c>
      <c r="E6065" s="236" t="s">
        <v>10805</v>
      </c>
    </row>
    <row r="6066" spans="1:5" x14ac:dyDescent="0.25">
      <c r="A6066" s="236" t="s">
        <v>12238</v>
      </c>
      <c r="B6066" s="236">
        <v>36695</v>
      </c>
      <c r="C6066" s="236" t="s">
        <v>10805</v>
      </c>
      <c r="D6066" s="236">
        <v>20</v>
      </c>
      <c r="E6066" s="236" t="s">
        <v>10805</v>
      </c>
    </row>
    <row r="6067" spans="1:5" x14ac:dyDescent="0.25">
      <c r="A6067" s="236" t="s">
        <v>12239</v>
      </c>
      <c r="B6067" s="236">
        <v>36700</v>
      </c>
      <c r="C6067" s="236" t="s">
        <v>10805</v>
      </c>
      <c r="D6067" s="236">
        <v>20</v>
      </c>
      <c r="E6067" s="236" t="s">
        <v>10805</v>
      </c>
    </row>
    <row r="6068" spans="1:5" x14ac:dyDescent="0.25">
      <c r="A6068" s="236" t="s">
        <v>12240</v>
      </c>
      <c r="B6068" s="236">
        <v>36705</v>
      </c>
      <c r="C6068" s="236" t="s">
        <v>10805</v>
      </c>
      <c r="D6068" s="236">
        <v>20</v>
      </c>
      <c r="E6068" s="236" t="s">
        <v>10805</v>
      </c>
    </row>
    <row r="6069" spans="1:5" x14ac:dyDescent="0.25">
      <c r="A6069" s="236" t="s">
        <v>12241</v>
      </c>
      <c r="B6069" s="236">
        <v>36690</v>
      </c>
      <c r="C6069" s="236" t="s">
        <v>10805</v>
      </c>
      <c r="D6069" s="236">
        <v>20</v>
      </c>
      <c r="E6069" s="236" t="s">
        <v>10805</v>
      </c>
    </row>
    <row r="6070" spans="1:5" x14ac:dyDescent="0.25">
      <c r="A6070" s="236" t="s">
        <v>12242</v>
      </c>
      <c r="B6070" s="236">
        <v>36685</v>
      </c>
      <c r="C6070" s="236" t="s">
        <v>10805</v>
      </c>
      <c r="D6070" s="236">
        <v>20</v>
      </c>
      <c r="E6070" s="236" t="s">
        <v>10805</v>
      </c>
    </row>
    <row r="6071" spans="1:5" x14ac:dyDescent="0.25">
      <c r="A6071" s="236" t="s">
        <v>12243</v>
      </c>
      <c r="B6071" s="236">
        <v>36680</v>
      </c>
      <c r="C6071" s="236" t="s">
        <v>10805</v>
      </c>
      <c r="D6071" s="236">
        <v>20</v>
      </c>
      <c r="E6071" s="236" t="s">
        <v>10805</v>
      </c>
    </row>
    <row r="6072" spans="1:5" x14ac:dyDescent="0.25">
      <c r="A6072" s="236" t="s">
        <v>12244</v>
      </c>
      <c r="B6072" s="236">
        <v>36640</v>
      </c>
      <c r="C6072" s="236" t="s">
        <v>10805</v>
      </c>
      <c r="D6072" s="236">
        <v>20</v>
      </c>
      <c r="E6072" s="236" t="s">
        <v>10805</v>
      </c>
    </row>
    <row r="6073" spans="1:5" x14ac:dyDescent="0.25">
      <c r="A6073" s="236" t="s">
        <v>12245</v>
      </c>
      <c r="B6073" s="236">
        <v>36636</v>
      </c>
      <c r="C6073" s="236" t="s">
        <v>10805</v>
      </c>
      <c r="D6073" s="236">
        <v>20</v>
      </c>
      <c r="E6073" s="236" t="s">
        <v>10805</v>
      </c>
    </row>
    <row r="6074" spans="1:5" x14ac:dyDescent="0.25">
      <c r="A6074" s="236" t="s">
        <v>12246</v>
      </c>
      <c r="B6074" s="236">
        <v>36631</v>
      </c>
      <c r="C6074" s="236" t="s">
        <v>10805</v>
      </c>
      <c r="D6074" s="236">
        <v>20</v>
      </c>
      <c r="E6074" s="236" t="s">
        <v>10805</v>
      </c>
    </row>
    <row r="6075" spans="1:5" x14ac:dyDescent="0.25">
      <c r="A6075" s="236" t="s">
        <v>12247</v>
      </c>
      <c r="B6075" s="236">
        <v>36616</v>
      </c>
      <c r="C6075" s="236" t="s">
        <v>10805</v>
      </c>
      <c r="D6075" s="236">
        <v>20</v>
      </c>
      <c r="E6075" s="236" t="s">
        <v>10805</v>
      </c>
    </row>
    <row r="6076" spans="1:5" x14ac:dyDescent="0.25">
      <c r="A6076" s="236" t="s">
        <v>12248</v>
      </c>
      <c r="B6076" s="236">
        <v>36611</v>
      </c>
      <c r="C6076" s="236" t="s">
        <v>10805</v>
      </c>
      <c r="D6076" s="236">
        <v>20</v>
      </c>
      <c r="E6076" s="236" t="s">
        <v>10805</v>
      </c>
    </row>
    <row r="6077" spans="1:5" x14ac:dyDescent="0.25">
      <c r="A6077" s="236" t="s">
        <v>12249</v>
      </c>
      <c r="B6077" s="236">
        <v>36621</v>
      </c>
      <c r="C6077" s="236" t="s">
        <v>10805</v>
      </c>
      <c r="D6077" s="236">
        <v>20</v>
      </c>
      <c r="E6077" s="236" t="s">
        <v>10805</v>
      </c>
    </row>
    <row r="6078" spans="1:5" x14ac:dyDescent="0.25">
      <c r="A6078" s="236" t="s">
        <v>12250</v>
      </c>
      <c r="B6078" s="236">
        <v>36626</v>
      </c>
      <c r="C6078" s="236" t="s">
        <v>10805</v>
      </c>
      <c r="D6078" s="236">
        <v>20</v>
      </c>
      <c r="E6078" s="236" t="s">
        <v>10805</v>
      </c>
    </row>
    <row r="6079" spans="1:5" x14ac:dyDescent="0.25">
      <c r="A6079" s="236" t="s">
        <v>12251</v>
      </c>
      <c r="B6079" s="236">
        <v>36642</v>
      </c>
      <c r="C6079" s="236" t="s">
        <v>10805</v>
      </c>
      <c r="D6079" s="236">
        <v>20</v>
      </c>
      <c r="E6079" s="236" t="s">
        <v>10805</v>
      </c>
    </row>
    <row r="6080" spans="1:5" x14ac:dyDescent="0.25">
      <c r="A6080" s="236" t="s">
        <v>12252</v>
      </c>
      <c r="B6080" s="236">
        <v>36645</v>
      </c>
      <c r="C6080" s="236" t="s">
        <v>10805</v>
      </c>
      <c r="D6080" s="236">
        <v>20</v>
      </c>
      <c r="E6080" s="236" t="s">
        <v>10805</v>
      </c>
    </row>
    <row r="6081" spans="1:5" x14ac:dyDescent="0.25">
      <c r="A6081" s="236" t="s">
        <v>12253</v>
      </c>
      <c r="B6081" s="236">
        <v>36650</v>
      </c>
      <c r="C6081" s="236" t="s">
        <v>10805</v>
      </c>
      <c r="D6081" s="236">
        <v>20</v>
      </c>
      <c r="E6081" s="236" t="s">
        <v>10805</v>
      </c>
    </row>
    <row r="6082" spans="1:5" x14ac:dyDescent="0.25">
      <c r="A6082" s="236" t="s">
        <v>12254</v>
      </c>
      <c r="B6082" s="236">
        <v>36660</v>
      </c>
      <c r="C6082" s="236" t="s">
        <v>10805</v>
      </c>
      <c r="D6082" s="236">
        <v>20</v>
      </c>
      <c r="E6082" s="236" t="s">
        <v>10805</v>
      </c>
    </row>
    <row r="6083" spans="1:5" x14ac:dyDescent="0.25">
      <c r="A6083" s="236" t="s">
        <v>12255</v>
      </c>
      <c r="B6083" s="236">
        <v>36655</v>
      </c>
      <c r="C6083" s="236" t="s">
        <v>10805</v>
      </c>
      <c r="D6083" s="236">
        <v>20</v>
      </c>
      <c r="E6083" s="236" t="s">
        <v>10805</v>
      </c>
    </row>
    <row r="6084" spans="1:5" x14ac:dyDescent="0.25">
      <c r="A6084" s="236" t="s">
        <v>12256</v>
      </c>
      <c r="B6084" s="236">
        <v>36665</v>
      </c>
      <c r="C6084" s="236" t="s">
        <v>10805</v>
      </c>
      <c r="D6084" s="236">
        <v>20</v>
      </c>
      <c r="E6084" s="236" t="s">
        <v>10805</v>
      </c>
    </row>
    <row r="6085" spans="1:5" x14ac:dyDescent="0.25">
      <c r="A6085" s="236" t="s">
        <v>12257</v>
      </c>
      <c r="B6085" s="236">
        <v>36670</v>
      </c>
      <c r="C6085" s="236" t="s">
        <v>10805</v>
      </c>
      <c r="D6085" s="236">
        <v>20</v>
      </c>
      <c r="E6085" s="236" t="s">
        <v>10805</v>
      </c>
    </row>
    <row r="6086" spans="1:5" x14ac:dyDescent="0.25">
      <c r="A6086" s="236" t="s">
        <v>12258</v>
      </c>
      <c r="B6086" s="236">
        <v>36675</v>
      </c>
      <c r="C6086" s="236" t="s">
        <v>10805</v>
      </c>
      <c r="D6086" s="236">
        <v>20</v>
      </c>
      <c r="E6086" s="236" t="s">
        <v>10805</v>
      </c>
    </row>
    <row r="6087" spans="1:5" x14ac:dyDescent="0.25">
      <c r="A6087" s="236" t="s">
        <v>12259</v>
      </c>
      <c r="B6087" s="236">
        <v>36554</v>
      </c>
      <c r="C6087" s="236" t="s">
        <v>10805</v>
      </c>
      <c r="D6087" s="236">
        <v>20</v>
      </c>
      <c r="E6087" s="236" t="s">
        <v>10805</v>
      </c>
    </row>
    <row r="6088" spans="1:5" x14ac:dyDescent="0.25">
      <c r="A6088" s="236" t="s">
        <v>12260</v>
      </c>
      <c r="B6088" s="236">
        <v>36558</v>
      </c>
      <c r="C6088" s="236" t="s">
        <v>10805</v>
      </c>
      <c r="D6088" s="236">
        <v>20</v>
      </c>
      <c r="E6088" s="236" t="s">
        <v>10805</v>
      </c>
    </row>
    <row r="6089" spans="1:5" x14ac:dyDescent="0.25">
      <c r="A6089" s="236" t="s">
        <v>12261</v>
      </c>
      <c r="B6089" s="236">
        <v>36549</v>
      </c>
      <c r="C6089" s="236" t="s">
        <v>10805</v>
      </c>
      <c r="D6089" s="236">
        <v>20</v>
      </c>
      <c r="E6089" s="236" t="s">
        <v>10805</v>
      </c>
    </row>
    <row r="6090" spans="1:5" x14ac:dyDescent="0.25">
      <c r="A6090" s="236" t="s">
        <v>12262</v>
      </c>
      <c r="B6090" s="236">
        <v>36576</v>
      </c>
      <c r="C6090" s="236" t="s">
        <v>10805</v>
      </c>
      <c r="D6090" s="236">
        <v>20</v>
      </c>
      <c r="E6090" s="236" t="s">
        <v>10805</v>
      </c>
    </row>
    <row r="6091" spans="1:5" x14ac:dyDescent="0.25">
      <c r="A6091" s="236" t="s">
        <v>12263</v>
      </c>
      <c r="B6091" s="236">
        <v>36571</v>
      </c>
      <c r="C6091" s="236" t="s">
        <v>10805</v>
      </c>
      <c r="D6091" s="236">
        <v>20</v>
      </c>
      <c r="E6091" s="236" t="s">
        <v>10805</v>
      </c>
    </row>
    <row r="6092" spans="1:5" x14ac:dyDescent="0.25">
      <c r="A6092" s="236" t="s">
        <v>12264</v>
      </c>
      <c r="B6092" s="236">
        <v>36561</v>
      </c>
      <c r="C6092" s="236" t="s">
        <v>10805</v>
      </c>
      <c r="D6092" s="236">
        <v>20</v>
      </c>
      <c r="E6092" s="236" t="s">
        <v>10805</v>
      </c>
    </row>
    <row r="6093" spans="1:5" x14ac:dyDescent="0.25">
      <c r="A6093" s="236" t="s">
        <v>12265</v>
      </c>
      <c r="B6093" s="236">
        <v>36566</v>
      </c>
      <c r="C6093" s="236" t="s">
        <v>10805</v>
      </c>
      <c r="D6093" s="236">
        <v>20</v>
      </c>
      <c r="E6093" s="236" t="s">
        <v>10805</v>
      </c>
    </row>
    <row r="6094" spans="1:5" x14ac:dyDescent="0.25">
      <c r="A6094" s="236" t="s">
        <v>12266</v>
      </c>
      <c r="B6094" s="236">
        <v>36606</v>
      </c>
      <c r="C6094" s="236" t="s">
        <v>10805</v>
      </c>
      <c r="D6094" s="236">
        <v>20</v>
      </c>
      <c r="E6094" s="236" t="s">
        <v>10805</v>
      </c>
    </row>
    <row r="6095" spans="1:5" x14ac:dyDescent="0.25">
      <c r="A6095" s="236" t="s">
        <v>12267</v>
      </c>
      <c r="B6095" s="236">
        <v>36596</v>
      </c>
      <c r="C6095" s="236" t="s">
        <v>10805</v>
      </c>
      <c r="D6095" s="236">
        <v>20</v>
      </c>
      <c r="E6095" s="236" t="s">
        <v>10805</v>
      </c>
    </row>
    <row r="6096" spans="1:5" x14ac:dyDescent="0.25">
      <c r="A6096" s="236" t="s">
        <v>12268</v>
      </c>
      <c r="B6096" s="236">
        <v>36601</v>
      </c>
      <c r="C6096" s="236" t="s">
        <v>10805</v>
      </c>
      <c r="D6096" s="236">
        <v>20</v>
      </c>
      <c r="E6096" s="236" t="s">
        <v>10805</v>
      </c>
    </row>
    <row r="6097" spans="1:5" x14ac:dyDescent="0.25">
      <c r="A6097" s="236" t="s">
        <v>12269</v>
      </c>
      <c r="B6097" s="236">
        <v>36591</v>
      </c>
      <c r="C6097" s="236" t="s">
        <v>10805</v>
      </c>
      <c r="D6097" s="236">
        <v>20</v>
      </c>
      <c r="E6097" s="236" t="s">
        <v>10805</v>
      </c>
    </row>
    <row r="6098" spans="1:5" x14ac:dyDescent="0.25">
      <c r="A6098" s="236" t="s">
        <v>12270</v>
      </c>
      <c r="B6098" s="236">
        <v>36586</v>
      </c>
      <c r="C6098" s="236" t="s">
        <v>10805</v>
      </c>
      <c r="D6098" s="236">
        <v>20</v>
      </c>
      <c r="E6098" s="236" t="s">
        <v>10805</v>
      </c>
    </row>
    <row r="6099" spans="1:5" x14ac:dyDescent="0.25">
      <c r="A6099" s="236" t="s">
        <v>12271</v>
      </c>
      <c r="B6099" s="236">
        <v>36581</v>
      </c>
      <c r="C6099" s="236" t="s">
        <v>10805</v>
      </c>
      <c r="D6099" s="236">
        <v>20</v>
      </c>
      <c r="E6099" s="236" t="s">
        <v>10805</v>
      </c>
    </row>
    <row r="6100" spans="1:5" x14ac:dyDescent="0.25">
      <c r="A6100" s="236" t="s">
        <v>12272</v>
      </c>
      <c r="B6100" s="236">
        <v>36514</v>
      </c>
      <c r="C6100" s="236" t="s">
        <v>10805</v>
      </c>
      <c r="D6100" s="236">
        <v>20</v>
      </c>
      <c r="E6100" s="236" t="s">
        <v>10805</v>
      </c>
    </row>
    <row r="6101" spans="1:5" x14ac:dyDescent="0.25">
      <c r="A6101" s="236" t="s">
        <v>12273</v>
      </c>
      <c r="B6101" s="236">
        <v>36519</v>
      </c>
      <c r="C6101" s="236" t="s">
        <v>10805</v>
      </c>
      <c r="D6101" s="236">
        <v>20</v>
      </c>
      <c r="E6101" s="236" t="s">
        <v>10805</v>
      </c>
    </row>
    <row r="6102" spans="1:5" x14ac:dyDescent="0.25">
      <c r="A6102" s="236" t="s">
        <v>12274</v>
      </c>
      <c r="B6102" s="236">
        <v>36524</v>
      </c>
      <c r="C6102" s="236" t="s">
        <v>10805</v>
      </c>
      <c r="D6102" s="236">
        <v>20</v>
      </c>
      <c r="E6102" s="236" t="s">
        <v>10805</v>
      </c>
    </row>
    <row r="6103" spans="1:5" x14ac:dyDescent="0.25">
      <c r="A6103" s="236" t="s">
        <v>12275</v>
      </c>
      <c r="B6103" s="236">
        <v>36534</v>
      </c>
      <c r="C6103" s="236" t="s">
        <v>10805</v>
      </c>
      <c r="D6103" s="236">
        <v>20</v>
      </c>
      <c r="E6103" s="236" t="s">
        <v>10805</v>
      </c>
    </row>
    <row r="6104" spans="1:5" x14ac:dyDescent="0.25">
      <c r="A6104" s="236" t="s">
        <v>12276</v>
      </c>
      <c r="B6104" s="236">
        <v>36529</v>
      </c>
      <c r="C6104" s="236" t="s">
        <v>10805</v>
      </c>
      <c r="D6104" s="236">
        <v>20</v>
      </c>
      <c r="E6104" s="236" t="s">
        <v>10805</v>
      </c>
    </row>
    <row r="6105" spans="1:5" x14ac:dyDescent="0.25">
      <c r="A6105" s="236" t="s">
        <v>12277</v>
      </c>
      <c r="B6105" s="236">
        <v>36539</v>
      </c>
      <c r="C6105" s="236" t="s">
        <v>10805</v>
      </c>
      <c r="D6105" s="236">
        <v>20</v>
      </c>
      <c r="E6105" s="236" t="s">
        <v>10805</v>
      </c>
    </row>
    <row r="6106" spans="1:5" x14ac:dyDescent="0.25">
      <c r="A6106" s="236" t="s">
        <v>12278</v>
      </c>
      <c r="B6106" s="236">
        <v>36544</v>
      </c>
      <c r="C6106" s="236" t="s">
        <v>10805</v>
      </c>
      <c r="D6106" s="236">
        <v>20</v>
      </c>
      <c r="E6106" s="236" t="s">
        <v>10805</v>
      </c>
    </row>
    <row r="6107" spans="1:5" x14ac:dyDescent="0.25">
      <c r="A6107" s="236" t="s">
        <v>12279</v>
      </c>
      <c r="B6107" s="236">
        <v>36506</v>
      </c>
      <c r="C6107" s="236" t="s">
        <v>10805</v>
      </c>
      <c r="D6107" s="236">
        <v>20</v>
      </c>
      <c r="E6107" s="236" t="s">
        <v>10805</v>
      </c>
    </row>
    <row r="6108" spans="1:5" x14ac:dyDescent="0.25">
      <c r="A6108" s="236" t="s">
        <v>12280</v>
      </c>
      <c r="B6108" s="236">
        <v>36509</v>
      </c>
      <c r="C6108" s="236" t="s">
        <v>10805</v>
      </c>
      <c r="D6108" s="236">
        <v>20</v>
      </c>
      <c r="E6108" s="236" t="s">
        <v>10805</v>
      </c>
    </row>
    <row r="6109" spans="1:5" x14ac:dyDescent="0.25">
      <c r="A6109" s="236" t="s">
        <v>12281</v>
      </c>
      <c r="B6109" s="236">
        <v>36497</v>
      </c>
      <c r="C6109" s="236" t="s">
        <v>10805</v>
      </c>
      <c r="D6109" s="236">
        <v>20</v>
      </c>
      <c r="E6109" s="236" t="s">
        <v>10805</v>
      </c>
    </row>
    <row r="6110" spans="1:5" x14ac:dyDescent="0.25">
      <c r="A6110" s="236" t="s">
        <v>12282</v>
      </c>
      <c r="B6110" s="236">
        <v>36502</v>
      </c>
      <c r="C6110" s="236" t="s">
        <v>10805</v>
      </c>
      <c r="D6110" s="236">
        <v>20</v>
      </c>
      <c r="E6110" s="236" t="s">
        <v>10805</v>
      </c>
    </row>
    <row r="6111" spans="1:5" x14ac:dyDescent="0.25">
      <c r="A6111" s="236" t="s">
        <v>12283</v>
      </c>
      <c r="B6111" s="236">
        <v>36482</v>
      </c>
      <c r="C6111" s="236" t="s">
        <v>10805</v>
      </c>
      <c r="D6111" s="236">
        <v>20</v>
      </c>
      <c r="E6111" s="236" t="s">
        <v>10805</v>
      </c>
    </row>
    <row r="6112" spans="1:5" x14ac:dyDescent="0.25">
      <c r="A6112" s="236" t="s">
        <v>12284</v>
      </c>
      <c r="B6112" s="236">
        <v>36487</v>
      </c>
      <c r="C6112" s="236" t="s">
        <v>10805</v>
      </c>
      <c r="D6112" s="236">
        <v>20</v>
      </c>
      <c r="E6112" s="236" t="s">
        <v>10805</v>
      </c>
    </row>
    <row r="6113" spans="1:5" x14ac:dyDescent="0.25">
      <c r="A6113" s="236" t="s">
        <v>12285</v>
      </c>
      <c r="B6113" s="236">
        <v>36492</v>
      </c>
      <c r="C6113" s="236" t="s">
        <v>10805</v>
      </c>
      <c r="D6113" s="236">
        <v>20</v>
      </c>
      <c r="E6113" s="236" t="s">
        <v>10805</v>
      </c>
    </row>
    <row r="6114" spans="1:5" x14ac:dyDescent="0.25">
      <c r="A6114" s="236" t="s">
        <v>12286</v>
      </c>
      <c r="B6114" s="236">
        <v>36231</v>
      </c>
      <c r="C6114" s="236" t="s">
        <v>10805</v>
      </c>
      <c r="D6114" s="236">
        <v>20</v>
      </c>
      <c r="E6114" s="236" t="s">
        <v>10805</v>
      </c>
    </row>
    <row r="6115" spans="1:5" x14ac:dyDescent="0.25">
      <c r="A6115" s="236" t="s">
        <v>12287</v>
      </c>
      <c r="B6115" s="236">
        <v>36226</v>
      </c>
      <c r="C6115" s="236" t="s">
        <v>10805</v>
      </c>
      <c r="D6115" s="236">
        <v>20</v>
      </c>
      <c r="E6115" s="236" t="s">
        <v>10805</v>
      </c>
    </row>
    <row r="6116" spans="1:5" x14ac:dyDescent="0.25">
      <c r="A6116" s="236" t="s">
        <v>12288</v>
      </c>
      <c r="B6116" s="236">
        <v>36221</v>
      </c>
      <c r="C6116" s="236" t="s">
        <v>10805</v>
      </c>
      <c r="D6116" s="236">
        <v>20</v>
      </c>
      <c r="E6116" s="236" t="s">
        <v>10805</v>
      </c>
    </row>
    <row r="6117" spans="1:5" x14ac:dyDescent="0.25">
      <c r="A6117" s="236" t="s">
        <v>12289</v>
      </c>
      <c r="B6117" s="236">
        <v>36246</v>
      </c>
      <c r="C6117" s="236" t="s">
        <v>10805</v>
      </c>
      <c r="D6117" s="236">
        <v>20</v>
      </c>
      <c r="E6117" s="236" t="s">
        <v>10805</v>
      </c>
    </row>
    <row r="6118" spans="1:5" x14ac:dyDescent="0.25">
      <c r="A6118" s="236" t="s">
        <v>12290</v>
      </c>
      <c r="B6118" s="236">
        <v>36236</v>
      </c>
      <c r="C6118" s="236" t="s">
        <v>10805</v>
      </c>
      <c r="D6118" s="236">
        <v>20</v>
      </c>
      <c r="E6118" s="236" t="s">
        <v>10805</v>
      </c>
    </row>
    <row r="6119" spans="1:5" x14ac:dyDescent="0.25">
      <c r="A6119" s="236" t="s">
        <v>12291</v>
      </c>
      <c r="B6119" s="236">
        <v>36241</v>
      </c>
      <c r="C6119" s="236" t="s">
        <v>10805</v>
      </c>
      <c r="D6119" s="236">
        <v>20</v>
      </c>
      <c r="E6119" s="236" t="s">
        <v>10805</v>
      </c>
    </row>
    <row r="6120" spans="1:5" x14ac:dyDescent="0.25">
      <c r="A6120" s="236" t="s">
        <v>12292</v>
      </c>
      <c r="B6120" s="236">
        <v>36271</v>
      </c>
      <c r="C6120" s="236" t="s">
        <v>10805</v>
      </c>
      <c r="D6120" s="236">
        <v>20</v>
      </c>
      <c r="E6120" s="236" t="s">
        <v>10805</v>
      </c>
    </row>
    <row r="6121" spans="1:5" x14ac:dyDescent="0.25">
      <c r="A6121" s="236" t="s">
        <v>12293</v>
      </c>
      <c r="B6121" s="236">
        <v>36276</v>
      </c>
      <c r="C6121" s="236" t="s">
        <v>10805</v>
      </c>
      <c r="D6121" s="236">
        <v>20</v>
      </c>
      <c r="E6121" s="236" t="s">
        <v>10805</v>
      </c>
    </row>
    <row r="6122" spans="1:5" x14ac:dyDescent="0.25">
      <c r="A6122" s="236" t="s">
        <v>12294</v>
      </c>
      <c r="B6122" s="236">
        <v>36281</v>
      </c>
      <c r="C6122" s="236" t="s">
        <v>10805</v>
      </c>
      <c r="D6122" s="236">
        <v>20</v>
      </c>
      <c r="E6122" s="236" t="s">
        <v>10805</v>
      </c>
    </row>
    <row r="6123" spans="1:5" x14ac:dyDescent="0.25">
      <c r="A6123" s="236" t="s">
        <v>12295</v>
      </c>
      <c r="B6123" s="236">
        <v>36256</v>
      </c>
      <c r="C6123" s="236" t="s">
        <v>10805</v>
      </c>
      <c r="D6123" s="236">
        <v>20</v>
      </c>
      <c r="E6123" s="236" t="s">
        <v>10805</v>
      </c>
    </row>
    <row r="6124" spans="1:5" x14ac:dyDescent="0.25">
      <c r="A6124" s="236" t="s">
        <v>12296</v>
      </c>
      <c r="B6124" s="236">
        <v>36251</v>
      </c>
      <c r="C6124" s="236" t="s">
        <v>10805</v>
      </c>
      <c r="D6124" s="236">
        <v>20</v>
      </c>
      <c r="E6124" s="236" t="s">
        <v>10805</v>
      </c>
    </row>
    <row r="6125" spans="1:5" x14ac:dyDescent="0.25">
      <c r="A6125" s="236" t="s">
        <v>12297</v>
      </c>
      <c r="B6125" s="236">
        <v>36266</v>
      </c>
      <c r="C6125" s="236" t="s">
        <v>10805</v>
      </c>
      <c r="D6125" s="236">
        <v>20</v>
      </c>
      <c r="E6125" s="236" t="s">
        <v>10805</v>
      </c>
    </row>
    <row r="6126" spans="1:5" x14ac:dyDescent="0.25">
      <c r="A6126" s="236" t="s">
        <v>12298</v>
      </c>
      <c r="B6126" s="236">
        <v>36261</v>
      </c>
      <c r="C6126" s="236" t="s">
        <v>10805</v>
      </c>
      <c r="D6126" s="236">
        <v>20</v>
      </c>
      <c r="E6126" s="236" t="s">
        <v>10805</v>
      </c>
    </row>
    <row r="6127" spans="1:5" x14ac:dyDescent="0.25">
      <c r="A6127" s="236" t="s">
        <v>12299</v>
      </c>
      <c r="B6127" s="236">
        <v>36301</v>
      </c>
      <c r="C6127" s="236" t="s">
        <v>10805</v>
      </c>
      <c r="D6127" s="236">
        <v>20</v>
      </c>
      <c r="E6127" s="236" t="s">
        <v>10805</v>
      </c>
    </row>
    <row r="6128" spans="1:5" x14ac:dyDescent="0.25">
      <c r="A6128" s="236" t="s">
        <v>12300</v>
      </c>
      <c r="B6128" s="236">
        <v>36306</v>
      </c>
      <c r="C6128" s="236" t="s">
        <v>10805</v>
      </c>
      <c r="D6128" s="236">
        <v>20</v>
      </c>
      <c r="E6128" s="236" t="s">
        <v>10805</v>
      </c>
    </row>
    <row r="6129" spans="1:5" x14ac:dyDescent="0.25">
      <c r="A6129" s="236" t="s">
        <v>12301</v>
      </c>
      <c r="B6129" s="236">
        <v>36311</v>
      </c>
      <c r="C6129" s="236" t="s">
        <v>10805</v>
      </c>
      <c r="D6129" s="236">
        <v>20</v>
      </c>
      <c r="E6129" s="236" t="s">
        <v>10805</v>
      </c>
    </row>
    <row r="6130" spans="1:5" x14ac:dyDescent="0.25">
      <c r="A6130" s="236" t="s">
        <v>12302</v>
      </c>
      <c r="B6130" s="236">
        <v>36286</v>
      </c>
      <c r="C6130" s="236" t="s">
        <v>10805</v>
      </c>
      <c r="D6130" s="236">
        <v>20</v>
      </c>
      <c r="E6130" s="236" t="s">
        <v>10805</v>
      </c>
    </row>
    <row r="6131" spans="1:5" x14ac:dyDescent="0.25">
      <c r="A6131" s="236" t="s">
        <v>12303</v>
      </c>
      <c r="B6131" s="236">
        <v>36291</v>
      </c>
      <c r="C6131" s="236" t="s">
        <v>10805</v>
      </c>
      <c r="D6131" s="236">
        <v>20</v>
      </c>
      <c r="E6131" s="236" t="s">
        <v>10805</v>
      </c>
    </row>
    <row r="6132" spans="1:5" x14ac:dyDescent="0.25">
      <c r="A6132" s="236" t="s">
        <v>12304</v>
      </c>
      <c r="B6132" s="236">
        <v>36296</v>
      </c>
      <c r="C6132" s="236" t="s">
        <v>10805</v>
      </c>
      <c r="D6132" s="236">
        <v>20</v>
      </c>
      <c r="E6132" s="236" t="s">
        <v>10805</v>
      </c>
    </row>
    <row r="6133" spans="1:5" x14ac:dyDescent="0.25">
      <c r="A6133" s="236" t="s">
        <v>12305</v>
      </c>
      <c r="B6133" s="236">
        <v>36339</v>
      </c>
      <c r="C6133" s="236" t="s">
        <v>10805</v>
      </c>
      <c r="D6133" s="236">
        <v>20</v>
      </c>
      <c r="E6133" s="236" t="s">
        <v>10805</v>
      </c>
    </row>
    <row r="6134" spans="1:5" x14ac:dyDescent="0.25">
      <c r="A6134" s="236" t="s">
        <v>12306</v>
      </c>
      <c r="B6134" s="236">
        <v>36334</v>
      </c>
      <c r="C6134" s="236" t="s">
        <v>10805</v>
      </c>
      <c r="D6134" s="236">
        <v>20</v>
      </c>
      <c r="E6134" s="236" t="s">
        <v>10805</v>
      </c>
    </row>
    <row r="6135" spans="1:5" x14ac:dyDescent="0.25">
      <c r="A6135" s="236" t="s">
        <v>12307</v>
      </c>
      <c r="B6135" s="236">
        <v>36349</v>
      </c>
      <c r="C6135" s="236" t="s">
        <v>10805</v>
      </c>
      <c r="D6135" s="236">
        <v>20</v>
      </c>
      <c r="E6135" s="236" t="s">
        <v>10805</v>
      </c>
    </row>
    <row r="6136" spans="1:5" x14ac:dyDescent="0.25">
      <c r="A6136" s="236" t="s">
        <v>12308</v>
      </c>
      <c r="B6136" s="236">
        <v>36344</v>
      </c>
      <c r="C6136" s="236" t="s">
        <v>10805</v>
      </c>
      <c r="D6136" s="236">
        <v>20</v>
      </c>
      <c r="E6136" s="236" t="s">
        <v>10805</v>
      </c>
    </row>
    <row r="6137" spans="1:5" x14ac:dyDescent="0.25">
      <c r="A6137" s="236" t="s">
        <v>12309</v>
      </c>
      <c r="B6137" s="236">
        <v>36329</v>
      </c>
      <c r="C6137" s="236" t="s">
        <v>10805</v>
      </c>
      <c r="D6137" s="236">
        <v>20</v>
      </c>
      <c r="E6137" s="236" t="s">
        <v>10805</v>
      </c>
    </row>
    <row r="6138" spans="1:5" x14ac:dyDescent="0.25">
      <c r="A6138" s="236" t="s">
        <v>12310</v>
      </c>
      <c r="B6138" s="236">
        <v>36324</v>
      </c>
      <c r="C6138" s="236" t="s">
        <v>10805</v>
      </c>
      <c r="D6138" s="236">
        <v>20</v>
      </c>
      <c r="E6138" s="236" t="s">
        <v>10805</v>
      </c>
    </row>
    <row r="6139" spans="1:5" x14ac:dyDescent="0.25">
      <c r="A6139" s="236" t="s">
        <v>12311</v>
      </c>
      <c r="B6139" s="236">
        <v>36319</v>
      </c>
      <c r="C6139" s="236" t="s">
        <v>10805</v>
      </c>
      <c r="D6139" s="236">
        <v>20</v>
      </c>
      <c r="E6139" s="236" t="s">
        <v>10805</v>
      </c>
    </row>
    <row r="6140" spans="1:5" x14ac:dyDescent="0.25">
      <c r="A6140" s="236" t="s">
        <v>12312</v>
      </c>
      <c r="B6140" s="236">
        <v>36427</v>
      </c>
      <c r="C6140" s="236" t="s">
        <v>10805</v>
      </c>
      <c r="D6140" s="236">
        <v>20</v>
      </c>
      <c r="E6140" s="236" t="s">
        <v>10805</v>
      </c>
    </row>
    <row r="6141" spans="1:5" x14ac:dyDescent="0.25">
      <c r="A6141" s="236" t="s">
        <v>12313</v>
      </c>
      <c r="B6141" s="236">
        <v>36422</v>
      </c>
      <c r="C6141" s="236" t="s">
        <v>10805</v>
      </c>
      <c r="D6141" s="236">
        <v>20</v>
      </c>
      <c r="E6141" s="236" t="s">
        <v>10805</v>
      </c>
    </row>
    <row r="6142" spans="1:5" x14ac:dyDescent="0.25">
      <c r="A6142" s="236" t="s">
        <v>12314</v>
      </c>
      <c r="B6142" s="236">
        <v>36417</v>
      </c>
      <c r="C6142" s="236" t="s">
        <v>10805</v>
      </c>
      <c r="D6142" s="236">
        <v>20</v>
      </c>
      <c r="E6142" s="236" t="s">
        <v>10805</v>
      </c>
    </row>
    <row r="6143" spans="1:5" x14ac:dyDescent="0.25">
      <c r="A6143" s="236" t="s">
        <v>12315</v>
      </c>
      <c r="B6143" s="236">
        <v>36442</v>
      </c>
      <c r="C6143" s="236" t="s">
        <v>10805</v>
      </c>
      <c r="D6143" s="236">
        <v>20</v>
      </c>
      <c r="E6143" s="236" t="s">
        <v>10805</v>
      </c>
    </row>
    <row r="6144" spans="1:5" x14ac:dyDescent="0.25">
      <c r="A6144" s="236" t="s">
        <v>12316</v>
      </c>
      <c r="B6144" s="236">
        <v>36432</v>
      </c>
      <c r="C6144" s="236" t="s">
        <v>10805</v>
      </c>
      <c r="D6144" s="236">
        <v>20</v>
      </c>
      <c r="E6144" s="236" t="s">
        <v>10805</v>
      </c>
    </row>
    <row r="6145" spans="1:5" x14ac:dyDescent="0.25">
      <c r="A6145" s="236" t="s">
        <v>12317</v>
      </c>
      <c r="B6145" s="236">
        <v>36437</v>
      </c>
      <c r="C6145" s="236" t="s">
        <v>10805</v>
      </c>
      <c r="D6145" s="236">
        <v>20</v>
      </c>
      <c r="E6145" s="236" t="s">
        <v>10805</v>
      </c>
    </row>
    <row r="6146" spans="1:5" x14ac:dyDescent="0.25">
      <c r="A6146" s="236" t="s">
        <v>12318</v>
      </c>
      <c r="B6146" s="236">
        <v>36457</v>
      </c>
      <c r="C6146" s="236" t="s">
        <v>10805</v>
      </c>
      <c r="D6146" s="236">
        <v>20</v>
      </c>
      <c r="E6146" s="236" t="s">
        <v>10805</v>
      </c>
    </row>
    <row r="6147" spans="1:5" x14ac:dyDescent="0.25">
      <c r="A6147" s="236" t="s">
        <v>12319</v>
      </c>
      <c r="B6147" s="236">
        <v>36462</v>
      </c>
      <c r="C6147" s="236" t="s">
        <v>10805</v>
      </c>
      <c r="D6147" s="236">
        <v>20</v>
      </c>
      <c r="E6147" s="236" t="s">
        <v>10805</v>
      </c>
    </row>
    <row r="6148" spans="1:5" x14ac:dyDescent="0.25">
      <c r="A6148" s="236" t="s">
        <v>12320</v>
      </c>
      <c r="B6148" s="236">
        <v>36452</v>
      </c>
      <c r="C6148" s="236" t="s">
        <v>10805</v>
      </c>
      <c r="D6148" s="236">
        <v>20</v>
      </c>
      <c r="E6148" s="236" t="s">
        <v>10805</v>
      </c>
    </row>
    <row r="6149" spans="1:5" x14ac:dyDescent="0.25">
      <c r="A6149" s="236" t="s">
        <v>12321</v>
      </c>
      <c r="B6149" s="236">
        <v>36447</v>
      </c>
      <c r="C6149" s="236" t="s">
        <v>10805</v>
      </c>
      <c r="D6149" s="236">
        <v>20</v>
      </c>
      <c r="E6149" s="236" t="s">
        <v>10805</v>
      </c>
    </row>
    <row r="6150" spans="1:5" x14ac:dyDescent="0.25">
      <c r="A6150" s="236" t="s">
        <v>12322</v>
      </c>
      <c r="B6150" s="236">
        <v>36477</v>
      </c>
      <c r="C6150" s="236" t="s">
        <v>10805</v>
      </c>
      <c r="D6150" s="236">
        <v>20</v>
      </c>
      <c r="E6150" s="236" t="s">
        <v>10805</v>
      </c>
    </row>
    <row r="6151" spans="1:5" x14ac:dyDescent="0.25">
      <c r="A6151" s="236" t="s">
        <v>12323</v>
      </c>
      <c r="B6151" s="236">
        <v>36472</v>
      </c>
      <c r="C6151" s="236" t="s">
        <v>10805</v>
      </c>
      <c r="D6151" s="236">
        <v>20</v>
      </c>
      <c r="E6151" s="236" t="s">
        <v>10805</v>
      </c>
    </row>
    <row r="6152" spans="1:5" x14ac:dyDescent="0.25">
      <c r="A6152" s="236" t="s">
        <v>12324</v>
      </c>
      <c r="B6152" s="236">
        <v>36467</v>
      </c>
      <c r="C6152" s="236" t="s">
        <v>10805</v>
      </c>
      <c r="D6152" s="236">
        <v>20</v>
      </c>
      <c r="E6152" s="236" t="s">
        <v>10805</v>
      </c>
    </row>
    <row r="6153" spans="1:5" x14ac:dyDescent="0.25">
      <c r="A6153" s="236" t="s">
        <v>12325</v>
      </c>
      <c r="B6153" s="236">
        <v>36369</v>
      </c>
      <c r="C6153" s="236" t="s">
        <v>10805</v>
      </c>
      <c r="D6153" s="236">
        <v>20</v>
      </c>
      <c r="E6153" s="236" t="s">
        <v>10805</v>
      </c>
    </row>
    <row r="6154" spans="1:5" x14ac:dyDescent="0.25">
      <c r="A6154" s="236" t="s">
        <v>12326</v>
      </c>
      <c r="B6154" s="236">
        <v>36379</v>
      </c>
      <c r="C6154" s="236" t="s">
        <v>10805</v>
      </c>
      <c r="D6154" s="236">
        <v>20</v>
      </c>
      <c r="E6154" s="236" t="s">
        <v>10805</v>
      </c>
    </row>
    <row r="6155" spans="1:5" x14ac:dyDescent="0.25">
      <c r="A6155" s="236" t="s">
        <v>12327</v>
      </c>
      <c r="B6155" s="236">
        <v>36374</v>
      </c>
      <c r="C6155" s="236" t="s">
        <v>10805</v>
      </c>
      <c r="D6155" s="236">
        <v>20</v>
      </c>
      <c r="E6155" s="236" t="s">
        <v>10805</v>
      </c>
    </row>
    <row r="6156" spans="1:5" x14ac:dyDescent="0.25">
      <c r="A6156" s="236" t="s">
        <v>12328</v>
      </c>
      <c r="B6156" s="236">
        <v>36354</v>
      </c>
      <c r="C6156" s="236" t="s">
        <v>10805</v>
      </c>
      <c r="D6156" s="236">
        <v>20</v>
      </c>
      <c r="E6156" s="236" t="s">
        <v>10805</v>
      </c>
    </row>
    <row r="6157" spans="1:5" x14ac:dyDescent="0.25">
      <c r="A6157" s="236" t="s">
        <v>12329</v>
      </c>
      <c r="B6157" s="236">
        <v>36364</v>
      </c>
      <c r="C6157" s="236" t="s">
        <v>10805</v>
      </c>
      <c r="D6157" s="236">
        <v>20</v>
      </c>
      <c r="E6157" s="236" t="s">
        <v>10805</v>
      </c>
    </row>
    <row r="6158" spans="1:5" x14ac:dyDescent="0.25">
      <c r="A6158" s="236" t="s">
        <v>12330</v>
      </c>
      <c r="B6158" s="236">
        <v>36359</v>
      </c>
      <c r="C6158" s="236" t="s">
        <v>10805</v>
      </c>
      <c r="D6158" s="236">
        <v>20</v>
      </c>
      <c r="E6158" s="236" t="s">
        <v>10805</v>
      </c>
    </row>
    <row r="6159" spans="1:5" x14ac:dyDescent="0.25">
      <c r="A6159" s="236" t="s">
        <v>12331</v>
      </c>
      <c r="B6159" s="236">
        <v>36394</v>
      </c>
      <c r="C6159" s="236" t="s">
        <v>10805</v>
      </c>
      <c r="D6159" s="236">
        <v>20</v>
      </c>
      <c r="E6159" s="236" t="s">
        <v>10805</v>
      </c>
    </row>
    <row r="6160" spans="1:5" x14ac:dyDescent="0.25">
      <c r="A6160" s="236" t="s">
        <v>12332</v>
      </c>
      <c r="B6160" s="236">
        <v>36389</v>
      </c>
      <c r="C6160" s="236" t="s">
        <v>10805</v>
      </c>
      <c r="D6160" s="236">
        <v>20</v>
      </c>
      <c r="E6160" s="236" t="s">
        <v>10805</v>
      </c>
    </row>
    <row r="6161" spans="1:5" x14ac:dyDescent="0.25">
      <c r="A6161" s="236" t="s">
        <v>12333</v>
      </c>
      <c r="B6161" s="236">
        <v>36384</v>
      </c>
      <c r="C6161" s="236" t="s">
        <v>10805</v>
      </c>
      <c r="D6161" s="236">
        <v>20</v>
      </c>
      <c r="E6161" s="236" t="s">
        <v>10805</v>
      </c>
    </row>
    <row r="6162" spans="1:5" x14ac:dyDescent="0.25">
      <c r="A6162" s="236" t="s">
        <v>12334</v>
      </c>
      <c r="B6162" s="236">
        <v>36399</v>
      </c>
      <c r="C6162" s="236" t="s">
        <v>10805</v>
      </c>
      <c r="D6162" s="236">
        <v>20</v>
      </c>
      <c r="E6162" s="236" t="s">
        <v>10805</v>
      </c>
    </row>
    <row r="6163" spans="1:5" x14ac:dyDescent="0.25">
      <c r="A6163" s="236" t="s">
        <v>12335</v>
      </c>
      <c r="B6163" s="236">
        <v>36404</v>
      </c>
      <c r="C6163" s="236" t="s">
        <v>10805</v>
      </c>
      <c r="D6163" s="236">
        <v>20</v>
      </c>
      <c r="E6163" s="236" t="s">
        <v>10805</v>
      </c>
    </row>
    <row r="6164" spans="1:5" x14ac:dyDescent="0.25">
      <c r="A6164" s="236" t="s">
        <v>12336</v>
      </c>
      <c r="B6164" s="236">
        <v>36412</v>
      </c>
      <c r="C6164" s="236" t="s">
        <v>10805</v>
      </c>
      <c r="D6164" s="236">
        <v>20</v>
      </c>
      <c r="E6164" s="236" t="s">
        <v>10805</v>
      </c>
    </row>
    <row r="6165" spans="1:5" x14ac:dyDescent="0.25">
      <c r="A6165" s="236" t="s">
        <v>12337</v>
      </c>
      <c r="B6165" s="236">
        <v>36409</v>
      </c>
      <c r="C6165" s="236" t="s">
        <v>10805</v>
      </c>
      <c r="D6165" s="236">
        <v>20</v>
      </c>
      <c r="E6165" s="236" t="s">
        <v>10805</v>
      </c>
    </row>
    <row r="6166" spans="1:5" x14ac:dyDescent="0.25">
      <c r="A6166" s="236" t="s">
        <v>12338</v>
      </c>
      <c r="B6166" s="236">
        <v>36741</v>
      </c>
      <c r="C6166" s="236" t="s">
        <v>10805</v>
      </c>
      <c r="D6166" s="236">
        <v>20</v>
      </c>
      <c r="E6166" s="236" t="s">
        <v>10805</v>
      </c>
    </row>
    <row r="6167" spans="1:5" x14ac:dyDescent="0.25">
      <c r="A6167" s="236" t="s">
        <v>12339</v>
      </c>
      <c r="B6167" s="236">
        <v>36746</v>
      </c>
      <c r="C6167" s="236" t="s">
        <v>10805</v>
      </c>
      <c r="D6167" s="236">
        <v>20</v>
      </c>
      <c r="E6167" s="236" t="s">
        <v>10805</v>
      </c>
    </row>
    <row r="6168" spans="1:5" x14ac:dyDescent="0.25">
      <c r="A6168" s="236" t="s">
        <v>12340</v>
      </c>
      <c r="B6168" s="236">
        <v>36756</v>
      </c>
      <c r="C6168" s="236" t="s">
        <v>10805</v>
      </c>
      <c r="D6168" s="236">
        <v>20</v>
      </c>
      <c r="E6168" s="236" t="s">
        <v>10805</v>
      </c>
    </row>
    <row r="6169" spans="1:5" x14ac:dyDescent="0.25">
      <c r="A6169" s="236" t="s">
        <v>12341</v>
      </c>
      <c r="B6169" s="236">
        <v>36751</v>
      </c>
      <c r="C6169" s="236" t="s">
        <v>10805</v>
      </c>
      <c r="D6169" s="236">
        <v>20</v>
      </c>
      <c r="E6169" s="236" t="s">
        <v>10805</v>
      </c>
    </row>
    <row r="6170" spans="1:5" x14ac:dyDescent="0.25">
      <c r="A6170" s="236" t="s">
        <v>12342</v>
      </c>
      <c r="B6170" s="236">
        <v>36761</v>
      </c>
      <c r="C6170" s="236" t="s">
        <v>10805</v>
      </c>
      <c r="D6170" s="236">
        <v>20</v>
      </c>
      <c r="E6170" s="236" t="s">
        <v>10805</v>
      </c>
    </row>
    <row r="6171" spans="1:5" x14ac:dyDescent="0.25">
      <c r="A6171" s="236" t="s">
        <v>12343</v>
      </c>
      <c r="B6171" s="236">
        <v>36771</v>
      </c>
      <c r="C6171" s="236" t="s">
        <v>10805</v>
      </c>
      <c r="D6171" s="236">
        <v>20</v>
      </c>
      <c r="E6171" s="236" t="s">
        <v>10805</v>
      </c>
    </row>
    <row r="6172" spans="1:5" x14ac:dyDescent="0.25">
      <c r="A6172" s="236" t="s">
        <v>12344</v>
      </c>
      <c r="B6172" s="236">
        <v>36766</v>
      </c>
      <c r="C6172" s="236" t="s">
        <v>10805</v>
      </c>
      <c r="D6172" s="236">
        <v>20</v>
      </c>
      <c r="E6172" s="236" t="s">
        <v>10805</v>
      </c>
    </row>
    <row r="6173" spans="1:5" x14ac:dyDescent="0.25">
      <c r="A6173" s="236" t="s">
        <v>12345</v>
      </c>
      <c r="B6173" s="236">
        <v>36795</v>
      </c>
      <c r="C6173" s="236" t="s">
        <v>10805</v>
      </c>
      <c r="D6173" s="236">
        <v>20</v>
      </c>
      <c r="E6173" s="236" t="s">
        <v>10805</v>
      </c>
    </row>
    <row r="6174" spans="1:5" x14ac:dyDescent="0.25">
      <c r="A6174" s="236" t="s">
        <v>12346</v>
      </c>
      <c r="B6174" s="236">
        <v>36790</v>
      </c>
      <c r="C6174" s="236" t="s">
        <v>10805</v>
      </c>
      <c r="D6174" s="236">
        <v>20</v>
      </c>
      <c r="E6174" s="236" t="s">
        <v>10805</v>
      </c>
    </row>
    <row r="6175" spans="1:5" x14ac:dyDescent="0.25">
      <c r="A6175" s="236" t="s">
        <v>12347</v>
      </c>
      <c r="B6175" s="236">
        <v>36805</v>
      </c>
      <c r="C6175" s="236" t="s">
        <v>10805</v>
      </c>
      <c r="D6175" s="236">
        <v>20</v>
      </c>
      <c r="E6175" s="236" t="s">
        <v>10805</v>
      </c>
    </row>
    <row r="6176" spans="1:5" x14ac:dyDescent="0.25">
      <c r="A6176" s="236" t="s">
        <v>12348</v>
      </c>
      <c r="B6176" s="236">
        <v>36800</v>
      </c>
      <c r="C6176" s="236" t="s">
        <v>10805</v>
      </c>
      <c r="D6176" s="236">
        <v>20</v>
      </c>
      <c r="E6176" s="236" t="s">
        <v>10805</v>
      </c>
    </row>
    <row r="6177" spans="1:5" x14ac:dyDescent="0.25">
      <c r="A6177" s="236" t="s">
        <v>12349</v>
      </c>
      <c r="B6177" s="236">
        <v>36776</v>
      </c>
      <c r="C6177" s="236" t="s">
        <v>10805</v>
      </c>
      <c r="D6177" s="236">
        <v>20</v>
      </c>
      <c r="E6177" s="236" t="s">
        <v>10805</v>
      </c>
    </row>
    <row r="6178" spans="1:5" x14ac:dyDescent="0.25">
      <c r="A6178" s="236" t="s">
        <v>12350</v>
      </c>
      <c r="B6178" s="236">
        <v>36781</v>
      </c>
      <c r="C6178" s="236" t="s">
        <v>10805</v>
      </c>
      <c r="D6178" s="236">
        <v>20</v>
      </c>
      <c r="E6178" s="236" t="s">
        <v>10805</v>
      </c>
    </row>
    <row r="6179" spans="1:5" x14ac:dyDescent="0.25">
      <c r="A6179" s="236" t="s">
        <v>12351</v>
      </c>
      <c r="B6179" s="236">
        <v>36886</v>
      </c>
      <c r="C6179" s="236" t="s">
        <v>10805</v>
      </c>
      <c r="D6179" s="236">
        <v>20</v>
      </c>
      <c r="E6179" s="236" t="s">
        <v>10805</v>
      </c>
    </row>
    <row r="6180" spans="1:5" x14ac:dyDescent="0.25">
      <c r="A6180" s="236" t="s">
        <v>12352</v>
      </c>
      <c r="B6180" s="236">
        <v>36881</v>
      </c>
      <c r="C6180" s="236" t="s">
        <v>10805</v>
      </c>
      <c r="D6180" s="236">
        <v>20</v>
      </c>
      <c r="E6180" s="236" t="s">
        <v>10805</v>
      </c>
    </row>
    <row r="6181" spans="1:5" x14ac:dyDescent="0.25">
      <c r="A6181" s="236" t="s">
        <v>12353</v>
      </c>
      <c r="B6181" s="236">
        <v>36891</v>
      </c>
      <c r="C6181" s="236" t="s">
        <v>10805</v>
      </c>
      <c r="D6181" s="236">
        <v>20</v>
      </c>
      <c r="E6181" s="236" t="s">
        <v>10805</v>
      </c>
    </row>
    <row r="6182" spans="1:5" x14ac:dyDescent="0.25">
      <c r="A6182" s="236" t="s">
        <v>12354</v>
      </c>
      <c r="B6182" s="236">
        <v>36871</v>
      </c>
      <c r="C6182" s="236" t="s">
        <v>10805</v>
      </c>
      <c r="D6182" s="236">
        <v>20</v>
      </c>
      <c r="E6182" s="236" t="s">
        <v>10805</v>
      </c>
    </row>
    <row r="6183" spans="1:5" x14ac:dyDescent="0.25">
      <c r="A6183" s="236" t="s">
        <v>12355</v>
      </c>
      <c r="B6183" s="236">
        <v>36866</v>
      </c>
      <c r="C6183" s="236" t="s">
        <v>10805</v>
      </c>
      <c r="D6183" s="236">
        <v>20</v>
      </c>
      <c r="E6183" s="236" t="s">
        <v>10805</v>
      </c>
    </row>
    <row r="6184" spans="1:5" x14ac:dyDescent="0.25">
      <c r="A6184" s="236" t="s">
        <v>12356</v>
      </c>
      <c r="B6184" s="236">
        <v>36876</v>
      </c>
      <c r="C6184" s="236" t="s">
        <v>10805</v>
      </c>
      <c r="D6184" s="236">
        <v>20</v>
      </c>
      <c r="E6184" s="236" t="s">
        <v>10805</v>
      </c>
    </row>
    <row r="6185" spans="1:5" x14ac:dyDescent="0.25">
      <c r="A6185" s="236" t="s">
        <v>12357</v>
      </c>
      <c r="B6185" s="236">
        <v>36820</v>
      </c>
      <c r="C6185" s="236" t="s">
        <v>10805</v>
      </c>
      <c r="D6185" s="236">
        <v>20</v>
      </c>
      <c r="E6185" s="236" t="s">
        <v>10805</v>
      </c>
    </row>
    <row r="6186" spans="1:5" x14ac:dyDescent="0.25">
      <c r="A6186" s="236" t="s">
        <v>12358</v>
      </c>
      <c r="B6186" s="236">
        <v>36815</v>
      </c>
      <c r="C6186" s="236" t="s">
        <v>10805</v>
      </c>
      <c r="D6186" s="236">
        <v>20</v>
      </c>
      <c r="E6186" s="236" t="s">
        <v>10805</v>
      </c>
    </row>
    <row r="6187" spans="1:5" x14ac:dyDescent="0.25">
      <c r="A6187" s="236" t="s">
        <v>12359</v>
      </c>
      <c r="B6187" s="236">
        <v>36810</v>
      </c>
      <c r="C6187" s="236" t="s">
        <v>10805</v>
      </c>
      <c r="D6187" s="236">
        <v>20</v>
      </c>
      <c r="E6187" s="236" t="s">
        <v>10805</v>
      </c>
    </row>
    <row r="6188" spans="1:5" x14ac:dyDescent="0.25">
      <c r="A6188" s="236" t="s">
        <v>12360</v>
      </c>
      <c r="B6188" s="236">
        <v>36825</v>
      </c>
      <c r="C6188" s="236" t="s">
        <v>10805</v>
      </c>
      <c r="D6188" s="236">
        <v>20</v>
      </c>
      <c r="E6188" s="236" t="s">
        <v>10805</v>
      </c>
    </row>
    <row r="6189" spans="1:5" x14ac:dyDescent="0.25">
      <c r="A6189" s="236" t="s">
        <v>12361</v>
      </c>
      <c r="B6189" s="236">
        <v>36861</v>
      </c>
      <c r="C6189" s="236" t="s">
        <v>10805</v>
      </c>
      <c r="D6189" s="236">
        <v>20</v>
      </c>
      <c r="E6189" s="236" t="s">
        <v>10805</v>
      </c>
    </row>
    <row r="6190" spans="1:5" x14ac:dyDescent="0.25">
      <c r="A6190" s="236" t="s">
        <v>12362</v>
      </c>
      <c r="B6190" s="236">
        <v>36830</v>
      </c>
      <c r="C6190" s="236" t="s">
        <v>10805</v>
      </c>
      <c r="D6190" s="236">
        <v>20</v>
      </c>
      <c r="E6190" s="236" t="s">
        <v>10805</v>
      </c>
    </row>
    <row r="6191" spans="1:5" x14ac:dyDescent="0.25">
      <c r="A6191" s="236" t="s">
        <v>12363</v>
      </c>
      <c r="B6191" s="236">
        <v>36927</v>
      </c>
      <c r="C6191" s="236" t="s">
        <v>10805</v>
      </c>
      <c r="D6191" s="236">
        <v>20</v>
      </c>
      <c r="E6191" s="236" t="s">
        <v>10805</v>
      </c>
    </row>
    <row r="6192" spans="1:5" x14ac:dyDescent="0.25">
      <c r="A6192" s="236" t="s">
        <v>12364</v>
      </c>
      <c r="B6192" s="236">
        <v>36916</v>
      </c>
      <c r="C6192" s="236" t="s">
        <v>10805</v>
      </c>
      <c r="D6192" s="236">
        <v>20</v>
      </c>
      <c r="E6192" s="236" t="s">
        <v>10805</v>
      </c>
    </row>
    <row r="6193" spans="1:5" x14ac:dyDescent="0.25">
      <c r="A6193" s="236" t="s">
        <v>12365</v>
      </c>
      <c r="B6193" s="236">
        <v>36901</v>
      </c>
      <c r="C6193" s="236" t="s">
        <v>10805</v>
      </c>
      <c r="D6193" s="236">
        <v>20</v>
      </c>
      <c r="E6193" s="236" t="s">
        <v>10805</v>
      </c>
    </row>
    <row r="6194" spans="1:5" x14ac:dyDescent="0.25">
      <c r="A6194" s="236" t="s">
        <v>12366</v>
      </c>
      <c r="B6194" s="236">
        <v>36896</v>
      </c>
      <c r="C6194" s="236" t="s">
        <v>10805</v>
      </c>
      <c r="D6194" s="236">
        <v>20</v>
      </c>
      <c r="E6194" s="236" t="s">
        <v>10805</v>
      </c>
    </row>
    <row r="6195" spans="1:5" x14ac:dyDescent="0.25">
      <c r="A6195" s="236" t="s">
        <v>12367</v>
      </c>
      <c r="B6195" s="236">
        <v>36906</v>
      </c>
      <c r="C6195" s="236" t="s">
        <v>10805</v>
      </c>
      <c r="D6195" s="236">
        <v>20</v>
      </c>
      <c r="E6195" s="236" t="s">
        <v>10805</v>
      </c>
    </row>
    <row r="6196" spans="1:5" x14ac:dyDescent="0.25">
      <c r="A6196" s="236" t="s">
        <v>12368</v>
      </c>
      <c r="B6196" s="236">
        <v>36911</v>
      </c>
      <c r="C6196" s="236" t="s">
        <v>10805</v>
      </c>
      <c r="D6196" s="236">
        <v>20</v>
      </c>
      <c r="E6196" s="236" t="s">
        <v>10805</v>
      </c>
    </row>
    <row r="6197" spans="1:5" x14ac:dyDescent="0.25">
      <c r="A6197" s="236" t="s">
        <v>12369</v>
      </c>
      <c r="B6197" s="236">
        <v>36932</v>
      </c>
      <c r="C6197" s="236" t="s">
        <v>10805</v>
      </c>
      <c r="D6197" s="236">
        <v>20</v>
      </c>
      <c r="E6197" s="236" t="s">
        <v>10805</v>
      </c>
    </row>
    <row r="6198" spans="1:5" x14ac:dyDescent="0.25">
      <c r="A6198" s="236" t="s">
        <v>12370</v>
      </c>
      <c r="B6198" s="236">
        <v>36937</v>
      </c>
      <c r="C6198" s="236" t="s">
        <v>10805</v>
      </c>
      <c r="D6198" s="236">
        <v>20</v>
      </c>
      <c r="E6198" s="236" t="s">
        <v>10805</v>
      </c>
    </row>
    <row r="6199" spans="1:5" x14ac:dyDescent="0.25">
      <c r="A6199" s="236" t="s">
        <v>12371</v>
      </c>
      <c r="B6199" s="236">
        <v>36942</v>
      </c>
      <c r="C6199" s="236" t="s">
        <v>10805</v>
      </c>
      <c r="D6199" s="236">
        <v>20</v>
      </c>
      <c r="E6199" s="236" t="s">
        <v>10805</v>
      </c>
    </row>
    <row r="6200" spans="1:5" x14ac:dyDescent="0.25">
      <c r="A6200" s="236" t="s">
        <v>12372</v>
      </c>
      <c r="B6200" s="236">
        <v>36947</v>
      </c>
      <c r="C6200" s="236" t="s">
        <v>10805</v>
      </c>
      <c r="D6200" s="236">
        <v>20</v>
      </c>
      <c r="E6200" s="236" t="s">
        <v>10805</v>
      </c>
    </row>
    <row r="6201" spans="1:5" x14ac:dyDescent="0.25">
      <c r="A6201" s="236" t="s">
        <v>12373</v>
      </c>
      <c r="B6201" s="236">
        <v>36952</v>
      </c>
      <c r="C6201" s="236" t="s">
        <v>10805</v>
      </c>
      <c r="D6201" s="236">
        <v>20</v>
      </c>
      <c r="E6201" s="236" t="s">
        <v>10805</v>
      </c>
    </row>
    <row r="6202" spans="1:5" x14ac:dyDescent="0.25">
      <c r="A6202" s="236" t="s">
        <v>12374</v>
      </c>
      <c r="B6202" s="236">
        <v>36957</v>
      </c>
      <c r="C6202" s="236" t="s">
        <v>10805</v>
      </c>
      <c r="D6202" s="236">
        <v>20</v>
      </c>
      <c r="E6202" s="236" t="s">
        <v>10805</v>
      </c>
    </row>
    <row r="6203" spans="1:5" x14ac:dyDescent="0.25">
      <c r="A6203" s="236" t="s">
        <v>12375</v>
      </c>
      <c r="B6203" s="236">
        <v>36987</v>
      </c>
      <c r="C6203" s="236" t="s">
        <v>10805</v>
      </c>
      <c r="D6203" s="236">
        <v>20</v>
      </c>
      <c r="E6203" s="236" t="s">
        <v>10805</v>
      </c>
    </row>
    <row r="6204" spans="1:5" x14ac:dyDescent="0.25">
      <c r="A6204" s="236" t="s">
        <v>12376</v>
      </c>
      <c r="B6204" s="236">
        <v>36982</v>
      </c>
      <c r="C6204" s="236" t="s">
        <v>10805</v>
      </c>
      <c r="D6204" s="236">
        <v>20</v>
      </c>
      <c r="E6204" s="236" t="s">
        <v>10805</v>
      </c>
    </row>
    <row r="6205" spans="1:5" x14ac:dyDescent="0.25">
      <c r="A6205" s="236" t="s">
        <v>12377</v>
      </c>
      <c r="B6205" s="236">
        <v>36992</v>
      </c>
      <c r="C6205" s="236" t="s">
        <v>10805</v>
      </c>
      <c r="D6205" s="236">
        <v>20</v>
      </c>
      <c r="E6205" s="236" t="s">
        <v>10805</v>
      </c>
    </row>
    <row r="6206" spans="1:5" x14ac:dyDescent="0.25">
      <c r="A6206" s="236" t="s">
        <v>12378</v>
      </c>
      <c r="B6206" s="236">
        <v>36972</v>
      </c>
      <c r="C6206" s="236" t="s">
        <v>10805</v>
      </c>
      <c r="D6206" s="236">
        <v>20</v>
      </c>
      <c r="E6206" s="236" t="s">
        <v>10805</v>
      </c>
    </row>
    <row r="6207" spans="1:5" x14ac:dyDescent="0.25">
      <c r="A6207" s="236" t="s">
        <v>12379</v>
      </c>
      <c r="B6207" s="236">
        <v>36977</v>
      </c>
      <c r="C6207" s="236" t="s">
        <v>10805</v>
      </c>
      <c r="D6207" s="236">
        <v>20</v>
      </c>
      <c r="E6207" s="236" t="s">
        <v>10805</v>
      </c>
    </row>
    <row r="6208" spans="1:5" x14ac:dyDescent="0.25">
      <c r="A6208" s="236" t="s">
        <v>12380</v>
      </c>
      <c r="B6208" s="236">
        <v>36967</v>
      </c>
      <c r="C6208" s="236" t="s">
        <v>10805</v>
      </c>
      <c r="D6208" s="236">
        <v>20</v>
      </c>
      <c r="E6208" s="236" t="s">
        <v>10805</v>
      </c>
    </row>
    <row r="6209" spans="1:5" x14ac:dyDescent="0.25">
      <c r="A6209" s="236" t="s">
        <v>12381</v>
      </c>
      <c r="B6209" s="236">
        <v>36962</v>
      </c>
      <c r="C6209" s="236" t="s">
        <v>10805</v>
      </c>
      <c r="D6209" s="236">
        <v>20</v>
      </c>
      <c r="E6209" s="236" t="s">
        <v>10805</v>
      </c>
    </row>
    <row r="6210" spans="1:5" x14ac:dyDescent="0.25">
      <c r="A6210" s="236" t="s">
        <v>12382</v>
      </c>
      <c r="B6210" s="236">
        <v>36997</v>
      </c>
      <c r="C6210" s="236" t="s">
        <v>10805</v>
      </c>
      <c r="D6210" s="236">
        <v>20</v>
      </c>
      <c r="E6210" s="236" t="s">
        <v>10805</v>
      </c>
    </row>
    <row r="6211" spans="1:5" x14ac:dyDescent="0.25">
      <c r="A6211" s="236" t="s">
        <v>12383</v>
      </c>
      <c r="B6211" s="236">
        <v>37002</v>
      </c>
      <c r="C6211" s="236" t="s">
        <v>10805</v>
      </c>
      <c r="D6211" s="236">
        <v>20</v>
      </c>
      <c r="E6211" s="236" t="s">
        <v>10805</v>
      </c>
    </row>
    <row r="6212" spans="1:5" x14ac:dyDescent="0.25">
      <c r="A6212" s="236" t="s">
        <v>12384</v>
      </c>
      <c r="B6212" s="236">
        <v>37012</v>
      </c>
      <c r="C6212" s="236" t="s">
        <v>10805</v>
      </c>
      <c r="D6212" s="236">
        <v>20</v>
      </c>
      <c r="E6212" s="236" t="s">
        <v>10805</v>
      </c>
    </row>
    <row r="6213" spans="1:5" x14ac:dyDescent="0.25">
      <c r="A6213" s="236" t="s">
        <v>12385</v>
      </c>
      <c r="B6213" s="236">
        <v>37007</v>
      </c>
      <c r="C6213" s="236" t="s">
        <v>10805</v>
      </c>
      <c r="D6213" s="236">
        <v>20</v>
      </c>
      <c r="E6213" s="236" t="s">
        <v>10805</v>
      </c>
    </row>
    <row r="6214" spans="1:5" x14ac:dyDescent="0.25">
      <c r="A6214" s="236" t="s">
        <v>12386</v>
      </c>
      <c r="B6214" s="236">
        <v>37017</v>
      </c>
      <c r="C6214" s="236" t="s">
        <v>10805</v>
      </c>
      <c r="D6214" s="236">
        <v>20</v>
      </c>
      <c r="E6214" s="236" t="s">
        <v>10805</v>
      </c>
    </row>
    <row r="6215" spans="1:5" x14ac:dyDescent="0.25">
      <c r="A6215" s="236" t="s">
        <v>12387</v>
      </c>
      <c r="B6215" s="236">
        <v>37022</v>
      </c>
      <c r="C6215" s="236" t="s">
        <v>10805</v>
      </c>
      <c r="D6215" s="236">
        <v>20</v>
      </c>
      <c r="E6215" s="236" t="s">
        <v>10805</v>
      </c>
    </row>
    <row r="6216" spans="1:5" x14ac:dyDescent="0.25">
      <c r="A6216" s="236" t="s">
        <v>12388</v>
      </c>
      <c r="B6216" s="236">
        <v>37027</v>
      </c>
      <c r="C6216" s="236" t="s">
        <v>10805</v>
      </c>
      <c r="D6216" s="236">
        <v>20</v>
      </c>
      <c r="E6216" s="236" t="s">
        <v>10805</v>
      </c>
    </row>
    <row r="6217" spans="1:5" x14ac:dyDescent="0.25">
      <c r="A6217" s="236" t="s">
        <v>12389</v>
      </c>
      <c r="B6217" s="236">
        <v>37086</v>
      </c>
      <c r="C6217" s="236" t="s">
        <v>10805</v>
      </c>
      <c r="D6217" s="236">
        <v>20</v>
      </c>
      <c r="E6217" s="236" t="s">
        <v>10805</v>
      </c>
    </row>
    <row r="6218" spans="1:5" x14ac:dyDescent="0.25">
      <c r="A6218" s="236" t="s">
        <v>12390</v>
      </c>
      <c r="B6218" s="236">
        <v>37091</v>
      </c>
      <c r="C6218" s="236" t="s">
        <v>10805</v>
      </c>
      <c r="D6218" s="236">
        <v>20</v>
      </c>
      <c r="E6218" s="236" t="s">
        <v>10805</v>
      </c>
    </row>
    <row r="6219" spans="1:5" x14ac:dyDescent="0.25">
      <c r="A6219" s="236" t="s">
        <v>12391</v>
      </c>
      <c r="B6219" s="236">
        <v>37077</v>
      </c>
      <c r="C6219" s="236" t="s">
        <v>10805</v>
      </c>
      <c r="D6219" s="236">
        <v>20</v>
      </c>
      <c r="E6219" s="236" t="s">
        <v>10805</v>
      </c>
    </row>
    <row r="6220" spans="1:5" x14ac:dyDescent="0.25">
      <c r="A6220" s="236" t="s">
        <v>12392</v>
      </c>
      <c r="B6220" s="236">
        <v>37079</v>
      </c>
      <c r="C6220" s="236" t="s">
        <v>10805</v>
      </c>
      <c r="D6220" s="236">
        <v>20</v>
      </c>
      <c r="E6220" s="236" t="s">
        <v>10805</v>
      </c>
    </row>
    <row r="6221" spans="1:5" x14ac:dyDescent="0.25">
      <c r="A6221" s="236" t="s">
        <v>12393</v>
      </c>
      <c r="B6221" s="236">
        <v>37083</v>
      </c>
      <c r="C6221" s="236" t="s">
        <v>10805</v>
      </c>
      <c r="D6221" s="236">
        <v>20</v>
      </c>
      <c r="E6221" s="236" t="s">
        <v>10805</v>
      </c>
    </row>
    <row r="6222" spans="1:5" x14ac:dyDescent="0.25">
      <c r="A6222" s="236" t="s">
        <v>12394</v>
      </c>
      <c r="B6222" s="236">
        <v>37081</v>
      </c>
      <c r="C6222" s="236" t="s">
        <v>10805</v>
      </c>
      <c r="D6222" s="236">
        <v>20</v>
      </c>
      <c r="E6222" s="236" t="s">
        <v>10805</v>
      </c>
    </row>
    <row r="6223" spans="1:5" x14ac:dyDescent="0.25">
      <c r="A6223" s="236" t="s">
        <v>12395</v>
      </c>
      <c r="B6223" s="236">
        <v>37061</v>
      </c>
      <c r="C6223" s="236" t="s">
        <v>10805</v>
      </c>
      <c r="D6223" s="236">
        <v>20</v>
      </c>
      <c r="E6223" s="236" t="s">
        <v>10805</v>
      </c>
    </row>
    <row r="6224" spans="1:5" x14ac:dyDescent="0.25">
      <c r="A6224" s="236" t="s">
        <v>12396</v>
      </c>
      <c r="B6224" s="236">
        <v>37063</v>
      </c>
      <c r="C6224" s="236" t="s">
        <v>10805</v>
      </c>
      <c r="D6224" s="236">
        <v>20</v>
      </c>
      <c r="E6224" s="236" t="s">
        <v>10805</v>
      </c>
    </row>
    <row r="6225" spans="1:5" x14ac:dyDescent="0.25">
      <c r="A6225" s="236" t="s">
        <v>12397</v>
      </c>
      <c r="B6225" s="236">
        <v>37067</v>
      </c>
      <c r="C6225" s="236" t="s">
        <v>10805</v>
      </c>
      <c r="D6225" s="236">
        <v>20</v>
      </c>
      <c r="E6225" s="236" t="s">
        <v>10805</v>
      </c>
    </row>
    <row r="6226" spans="1:5" x14ac:dyDescent="0.25">
      <c r="A6226" s="236" t="s">
        <v>12398</v>
      </c>
      <c r="B6226" s="236">
        <v>37065</v>
      </c>
      <c r="C6226" s="236" t="s">
        <v>10805</v>
      </c>
      <c r="D6226" s="236">
        <v>20</v>
      </c>
      <c r="E6226" s="236" t="s">
        <v>10805</v>
      </c>
    </row>
    <row r="6227" spans="1:5" x14ac:dyDescent="0.25">
      <c r="A6227" s="236" t="s">
        <v>12399</v>
      </c>
      <c r="B6227" s="236">
        <v>37075</v>
      </c>
      <c r="C6227" s="236" t="s">
        <v>10805</v>
      </c>
      <c r="D6227" s="236">
        <v>20</v>
      </c>
      <c r="E6227" s="236" t="s">
        <v>10805</v>
      </c>
    </row>
    <row r="6228" spans="1:5" x14ac:dyDescent="0.25">
      <c r="A6228" s="236" t="s">
        <v>12400</v>
      </c>
      <c r="B6228" s="236">
        <v>37073</v>
      </c>
      <c r="C6228" s="236" t="s">
        <v>10805</v>
      </c>
      <c r="D6228" s="236">
        <v>20</v>
      </c>
      <c r="E6228" s="236" t="s">
        <v>10805</v>
      </c>
    </row>
    <row r="6229" spans="1:5" x14ac:dyDescent="0.25">
      <c r="A6229" s="236" t="s">
        <v>12401</v>
      </c>
      <c r="B6229" s="236">
        <v>37069</v>
      </c>
      <c r="C6229" s="236" t="s">
        <v>10805</v>
      </c>
      <c r="D6229" s="236">
        <v>20</v>
      </c>
      <c r="E6229" s="236" t="s">
        <v>10805</v>
      </c>
    </row>
    <row r="6230" spans="1:5" x14ac:dyDescent="0.25">
      <c r="A6230" s="236" t="s">
        <v>12402</v>
      </c>
      <c r="B6230" s="236">
        <v>37071</v>
      </c>
      <c r="C6230" s="236" t="s">
        <v>10805</v>
      </c>
      <c r="D6230" s="236">
        <v>20</v>
      </c>
      <c r="E6230" s="236" t="s">
        <v>10805</v>
      </c>
    </row>
    <row r="6231" spans="1:5" x14ac:dyDescent="0.25">
      <c r="A6231" s="236" t="s">
        <v>12403</v>
      </c>
      <c r="B6231" s="236">
        <v>37032</v>
      </c>
      <c r="C6231" s="236" t="s">
        <v>10805</v>
      </c>
      <c r="D6231" s="236">
        <v>20</v>
      </c>
      <c r="E6231" s="236" t="s">
        <v>10805</v>
      </c>
    </row>
    <row r="6232" spans="1:5" x14ac:dyDescent="0.25">
      <c r="A6232" s="236" t="s">
        <v>12404</v>
      </c>
      <c r="B6232" s="236">
        <v>37037</v>
      </c>
      <c r="C6232" s="236" t="s">
        <v>10805</v>
      </c>
      <c r="D6232" s="236">
        <v>20</v>
      </c>
      <c r="E6232" s="236" t="s">
        <v>10805</v>
      </c>
    </row>
    <row r="6233" spans="1:5" x14ac:dyDescent="0.25">
      <c r="A6233" s="236" t="s">
        <v>12405</v>
      </c>
      <c r="B6233" s="236">
        <v>37042</v>
      </c>
      <c r="C6233" s="236" t="s">
        <v>10805</v>
      </c>
      <c r="D6233" s="236">
        <v>20</v>
      </c>
      <c r="E6233" s="236" t="s">
        <v>10805</v>
      </c>
    </row>
    <row r="6234" spans="1:5" x14ac:dyDescent="0.25">
      <c r="A6234" s="236" t="s">
        <v>12406</v>
      </c>
      <c r="B6234" s="236">
        <v>37057</v>
      </c>
      <c r="C6234" s="236" t="s">
        <v>10805</v>
      </c>
      <c r="D6234" s="236">
        <v>20</v>
      </c>
      <c r="E6234" s="236" t="s">
        <v>10805</v>
      </c>
    </row>
    <row r="6235" spans="1:5" x14ac:dyDescent="0.25">
      <c r="A6235" s="236" t="s">
        <v>12407</v>
      </c>
      <c r="B6235" s="236">
        <v>37047</v>
      </c>
      <c r="C6235" s="236" t="s">
        <v>10805</v>
      </c>
      <c r="D6235" s="236">
        <v>20</v>
      </c>
      <c r="E6235" s="236" t="s">
        <v>10805</v>
      </c>
    </row>
    <row r="6236" spans="1:5" x14ac:dyDescent="0.25">
      <c r="A6236" s="236" t="s">
        <v>12408</v>
      </c>
      <c r="B6236" s="236">
        <v>37052</v>
      </c>
      <c r="C6236" s="236" t="s">
        <v>10805</v>
      </c>
      <c r="D6236" s="236">
        <v>20</v>
      </c>
      <c r="E6236" s="236" t="s">
        <v>10805</v>
      </c>
    </row>
    <row r="6237" spans="1:5" x14ac:dyDescent="0.25">
      <c r="A6237" s="236" t="s">
        <v>12409</v>
      </c>
      <c r="B6237" s="236">
        <v>38096</v>
      </c>
      <c r="C6237" s="236" t="s">
        <v>10805</v>
      </c>
      <c r="D6237" s="236">
        <v>20</v>
      </c>
      <c r="E6237" s="236" t="s">
        <v>10805</v>
      </c>
    </row>
    <row r="6238" spans="1:5" x14ac:dyDescent="0.25">
      <c r="A6238" s="236" t="s">
        <v>12410</v>
      </c>
      <c r="B6238" s="236">
        <v>38091</v>
      </c>
      <c r="C6238" s="236" t="s">
        <v>10805</v>
      </c>
      <c r="D6238" s="236">
        <v>20</v>
      </c>
      <c r="E6238" s="236" t="s">
        <v>10805</v>
      </c>
    </row>
    <row r="6239" spans="1:5" x14ac:dyDescent="0.25">
      <c r="A6239" s="236" t="s">
        <v>12411</v>
      </c>
      <c r="B6239" s="236">
        <v>38103</v>
      </c>
      <c r="C6239" s="236" t="s">
        <v>10805</v>
      </c>
      <c r="D6239" s="236">
        <v>20</v>
      </c>
      <c r="E6239" s="236" t="s">
        <v>10805</v>
      </c>
    </row>
    <row r="6240" spans="1:5" x14ac:dyDescent="0.25">
      <c r="A6240" s="236" t="s">
        <v>12412</v>
      </c>
      <c r="B6240" s="236">
        <v>38100</v>
      </c>
      <c r="C6240" s="236" t="s">
        <v>10805</v>
      </c>
      <c r="D6240" s="236">
        <v>20</v>
      </c>
      <c r="E6240" s="236" t="s">
        <v>10805</v>
      </c>
    </row>
    <row r="6241" spans="1:5" x14ac:dyDescent="0.25">
      <c r="A6241" s="236" t="s">
        <v>12413</v>
      </c>
      <c r="B6241" s="236">
        <v>38118</v>
      </c>
      <c r="C6241" s="236" t="s">
        <v>10805</v>
      </c>
      <c r="D6241" s="236">
        <v>20</v>
      </c>
      <c r="E6241" s="236" t="s">
        <v>10805</v>
      </c>
    </row>
    <row r="6242" spans="1:5" x14ac:dyDescent="0.25">
      <c r="A6242" s="236" t="s">
        <v>12414</v>
      </c>
      <c r="B6242" s="236">
        <v>38123</v>
      </c>
      <c r="C6242" s="236" t="s">
        <v>10805</v>
      </c>
      <c r="D6242" s="236">
        <v>20</v>
      </c>
      <c r="E6242" s="236" t="s">
        <v>10805</v>
      </c>
    </row>
    <row r="6243" spans="1:5" x14ac:dyDescent="0.25">
      <c r="A6243" s="236" t="s">
        <v>12415</v>
      </c>
      <c r="B6243" s="236">
        <v>38108</v>
      </c>
      <c r="C6243" s="236" t="s">
        <v>10805</v>
      </c>
      <c r="D6243" s="236">
        <v>20</v>
      </c>
      <c r="E6243" s="236" t="s">
        <v>10805</v>
      </c>
    </row>
    <row r="6244" spans="1:5" x14ac:dyDescent="0.25">
      <c r="A6244" s="236" t="s">
        <v>12416</v>
      </c>
      <c r="B6244" s="236">
        <v>38113</v>
      </c>
      <c r="C6244" s="236" t="s">
        <v>10805</v>
      </c>
      <c r="D6244" s="236">
        <v>20</v>
      </c>
      <c r="E6244" s="236" t="s">
        <v>10805</v>
      </c>
    </row>
    <row r="6245" spans="1:5" x14ac:dyDescent="0.25">
      <c r="A6245" s="236" t="s">
        <v>12417</v>
      </c>
      <c r="B6245" s="236">
        <v>38128</v>
      </c>
      <c r="C6245" s="236" t="s">
        <v>10805</v>
      </c>
      <c r="D6245" s="236">
        <v>20</v>
      </c>
      <c r="E6245" s="236" t="s">
        <v>10805</v>
      </c>
    </row>
    <row r="6246" spans="1:5" x14ac:dyDescent="0.25">
      <c r="A6246" s="236" t="s">
        <v>12418</v>
      </c>
      <c r="B6246" s="236">
        <v>38138</v>
      </c>
      <c r="C6246" s="236" t="s">
        <v>10805</v>
      </c>
      <c r="D6246" s="236">
        <v>20</v>
      </c>
      <c r="E6246" s="236" t="s">
        <v>10805</v>
      </c>
    </row>
    <row r="6247" spans="1:5" x14ac:dyDescent="0.25">
      <c r="A6247" s="236" t="s">
        <v>12419</v>
      </c>
      <c r="B6247" s="236">
        <v>38133</v>
      </c>
      <c r="C6247" s="236" t="s">
        <v>10805</v>
      </c>
      <c r="D6247" s="236">
        <v>20</v>
      </c>
      <c r="E6247" s="236" t="s">
        <v>10805</v>
      </c>
    </row>
    <row r="6248" spans="1:5" x14ac:dyDescent="0.25">
      <c r="A6248" s="236" t="s">
        <v>12420</v>
      </c>
      <c r="B6248" s="236">
        <v>38143</v>
      </c>
      <c r="C6248" s="236" t="s">
        <v>10805</v>
      </c>
      <c r="D6248" s="236">
        <v>20</v>
      </c>
      <c r="E6248" s="236" t="s">
        <v>10805</v>
      </c>
    </row>
    <row r="6249" spans="1:5" x14ac:dyDescent="0.25">
      <c r="A6249" s="236" t="s">
        <v>12421</v>
      </c>
      <c r="B6249" s="236">
        <v>38148</v>
      </c>
      <c r="C6249" s="236" t="s">
        <v>10805</v>
      </c>
      <c r="D6249" s="236">
        <v>20</v>
      </c>
      <c r="E6249" s="236" t="s">
        <v>10805</v>
      </c>
    </row>
    <row r="6250" spans="1:5" x14ac:dyDescent="0.25">
      <c r="A6250" s="236" t="s">
        <v>12422</v>
      </c>
      <c r="B6250" s="236">
        <v>38153</v>
      </c>
      <c r="C6250" s="236" t="s">
        <v>10805</v>
      </c>
      <c r="D6250" s="236">
        <v>20</v>
      </c>
      <c r="E6250" s="236" t="s">
        <v>10805</v>
      </c>
    </row>
    <row r="6251" spans="1:5" x14ac:dyDescent="0.25">
      <c r="A6251" s="236" t="s">
        <v>12423</v>
      </c>
      <c r="B6251" s="236">
        <v>38169</v>
      </c>
      <c r="C6251" s="236" t="s">
        <v>10805</v>
      </c>
      <c r="D6251" s="236">
        <v>20</v>
      </c>
      <c r="E6251" s="236" t="s">
        <v>10805</v>
      </c>
    </row>
    <row r="6252" spans="1:5" x14ac:dyDescent="0.25">
      <c r="A6252" s="236" t="s">
        <v>12424</v>
      </c>
      <c r="B6252" s="236">
        <v>38167</v>
      </c>
      <c r="C6252" s="236" t="s">
        <v>10805</v>
      </c>
      <c r="D6252" s="236">
        <v>20</v>
      </c>
      <c r="E6252" s="236" t="s">
        <v>10805</v>
      </c>
    </row>
    <row r="6253" spans="1:5" x14ac:dyDescent="0.25">
      <c r="A6253" s="236" t="s">
        <v>12425</v>
      </c>
      <c r="B6253" s="236">
        <v>38158</v>
      </c>
      <c r="C6253" s="236" t="s">
        <v>10805</v>
      </c>
      <c r="D6253" s="236">
        <v>20</v>
      </c>
      <c r="E6253" s="236" t="s">
        <v>10805</v>
      </c>
    </row>
    <row r="6254" spans="1:5" x14ac:dyDescent="0.25">
      <c r="A6254" s="236" t="s">
        <v>12426</v>
      </c>
      <c r="B6254" s="236">
        <v>38163</v>
      </c>
      <c r="C6254" s="236" t="s">
        <v>10805</v>
      </c>
      <c r="D6254" s="236">
        <v>20</v>
      </c>
      <c r="E6254" s="236" t="s">
        <v>10805</v>
      </c>
    </row>
    <row r="6255" spans="1:5" x14ac:dyDescent="0.25">
      <c r="A6255" s="236" t="s">
        <v>12427</v>
      </c>
      <c r="B6255" s="236">
        <v>38182</v>
      </c>
      <c r="C6255" s="236" t="s">
        <v>10805</v>
      </c>
      <c r="D6255" s="236">
        <v>20</v>
      </c>
      <c r="E6255" s="236" t="s">
        <v>10805</v>
      </c>
    </row>
    <row r="6256" spans="1:5" x14ac:dyDescent="0.25">
      <c r="A6256" s="236" t="s">
        <v>12428</v>
      </c>
      <c r="B6256" s="236">
        <v>38187</v>
      </c>
      <c r="C6256" s="236" t="s">
        <v>10805</v>
      </c>
      <c r="D6256" s="236">
        <v>20</v>
      </c>
      <c r="E6256" s="236" t="s">
        <v>10805</v>
      </c>
    </row>
    <row r="6257" spans="1:5" x14ac:dyDescent="0.25">
      <c r="A6257" s="236" t="s">
        <v>12429</v>
      </c>
      <c r="B6257" s="236">
        <v>38177</v>
      </c>
      <c r="C6257" s="236" t="s">
        <v>10805</v>
      </c>
      <c r="D6257" s="236">
        <v>20</v>
      </c>
      <c r="E6257" s="236" t="s">
        <v>10805</v>
      </c>
    </row>
    <row r="6258" spans="1:5" x14ac:dyDescent="0.25">
      <c r="A6258" s="236" t="s">
        <v>12430</v>
      </c>
      <c r="B6258" s="236">
        <v>38172</v>
      </c>
      <c r="C6258" s="236" t="s">
        <v>10805</v>
      </c>
      <c r="D6258" s="236">
        <v>20</v>
      </c>
      <c r="E6258" s="236" t="s">
        <v>10805</v>
      </c>
    </row>
    <row r="6259" spans="1:5" x14ac:dyDescent="0.25">
      <c r="A6259" s="236" t="s">
        <v>12431</v>
      </c>
      <c r="B6259" s="236">
        <v>38217</v>
      </c>
      <c r="C6259" s="236" t="s">
        <v>10805</v>
      </c>
      <c r="D6259" s="236">
        <v>20</v>
      </c>
      <c r="E6259" s="236" t="s">
        <v>10805</v>
      </c>
    </row>
    <row r="6260" spans="1:5" x14ac:dyDescent="0.25">
      <c r="A6260" s="236" t="s">
        <v>12432</v>
      </c>
      <c r="B6260" s="236">
        <v>38212</v>
      </c>
      <c r="C6260" s="236" t="s">
        <v>10805</v>
      </c>
      <c r="D6260" s="236">
        <v>20</v>
      </c>
      <c r="E6260" s="236" t="s">
        <v>10805</v>
      </c>
    </row>
    <row r="6261" spans="1:5" x14ac:dyDescent="0.25">
      <c r="A6261" s="236" t="s">
        <v>12433</v>
      </c>
      <c r="B6261" s="236">
        <v>38207</v>
      </c>
      <c r="C6261" s="236" t="s">
        <v>10805</v>
      </c>
      <c r="D6261" s="236">
        <v>20</v>
      </c>
      <c r="E6261" s="236" t="s">
        <v>10805</v>
      </c>
    </row>
    <row r="6262" spans="1:5" x14ac:dyDescent="0.25">
      <c r="A6262" s="236" t="s">
        <v>12434</v>
      </c>
      <c r="B6262" s="236">
        <v>38197</v>
      </c>
      <c r="C6262" s="236" t="s">
        <v>10805</v>
      </c>
      <c r="D6262" s="236">
        <v>20</v>
      </c>
      <c r="E6262" s="236" t="s">
        <v>10805</v>
      </c>
    </row>
    <row r="6263" spans="1:5" x14ac:dyDescent="0.25">
      <c r="A6263" s="236" t="s">
        <v>12435</v>
      </c>
      <c r="B6263" s="236">
        <v>38192</v>
      </c>
      <c r="C6263" s="236" t="s">
        <v>10805</v>
      </c>
      <c r="D6263" s="236">
        <v>20</v>
      </c>
      <c r="E6263" s="236" t="s">
        <v>10805</v>
      </c>
    </row>
    <row r="6264" spans="1:5" x14ac:dyDescent="0.25">
      <c r="A6264" s="236" t="s">
        <v>12436</v>
      </c>
      <c r="B6264" s="236">
        <v>38202</v>
      </c>
      <c r="C6264" s="236" t="s">
        <v>10805</v>
      </c>
      <c r="D6264" s="236">
        <v>20</v>
      </c>
      <c r="E6264" s="236" t="s">
        <v>10805</v>
      </c>
    </row>
    <row r="6265" spans="1:5" x14ac:dyDescent="0.25">
      <c r="A6265" s="236" t="s">
        <v>12437</v>
      </c>
      <c r="B6265" s="236">
        <v>38222</v>
      </c>
      <c r="C6265" s="236" t="s">
        <v>10805</v>
      </c>
      <c r="D6265" s="236">
        <v>20</v>
      </c>
      <c r="E6265" s="236" t="s">
        <v>10805</v>
      </c>
    </row>
    <row r="6266" spans="1:5" x14ac:dyDescent="0.25">
      <c r="A6266" s="236" t="s">
        <v>12438</v>
      </c>
      <c r="B6266" s="236">
        <v>38227</v>
      </c>
      <c r="C6266" s="236" t="s">
        <v>10805</v>
      </c>
      <c r="D6266" s="236">
        <v>20</v>
      </c>
      <c r="E6266" s="236" t="s">
        <v>10805</v>
      </c>
    </row>
    <row r="6267" spans="1:5" x14ac:dyDescent="0.25">
      <c r="A6267" s="236" t="s">
        <v>12439</v>
      </c>
      <c r="B6267" s="236">
        <v>38232</v>
      </c>
      <c r="C6267" s="236" t="s">
        <v>10805</v>
      </c>
      <c r="D6267" s="236">
        <v>20</v>
      </c>
      <c r="E6267" s="236" t="s">
        <v>10805</v>
      </c>
    </row>
    <row r="6268" spans="1:5" x14ac:dyDescent="0.25">
      <c r="A6268" s="236" t="s">
        <v>12440</v>
      </c>
      <c r="B6268" s="236">
        <v>38237</v>
      </c>
      <c r="C6268" s="236" t="s">
        <v>10805</v>
      </c>
      <c r="D6268" s="236">
        <v>20</v>
      </c>
      <c r="E6268" s="236" t="s">
        <v>10805</v>
      </c>
    </row>
    <row r="6269" spans="1:5" x14ac:dyDescent="0.25">
      <c r="A6269" s="236" t="s">
        <v>12441</v>
      </c>
      <c r="B6269" s="236">
        <v>38252</v>
      </c>
      <c r="C6269" s="236" t="s">
        <v>10805</v>
      </c>
      <c r="D6269" s="236">
        <v>20</v>
      </c>
      <c r="E6269" s="236" t="s">
        <v>10805</v>
      </c>
    </row>
    <row r="6270" spans="1:5" x14ac:dyDescent="0.25">
      <c r="A6270" s="236" t="s">
        <v>12442</v>
      </c>
      <c r="B6270" s="236">
        <v>38247</v>
      </c>
      <c r="C6270" s="236" t="s">
        <v>10805</v>
      </c>
      <c r="D6270" s="236">
        <v>20</v>
      </c>
      <c r="E6270" s="236" t="s">
        <v>10805</v>
      </c>
    </row>
    <row r="6271" spans="1:5" x14ac:dyDescent="0.25">
      <c r="A6271" s="236" t="s">
        <v>12443</v>
      </c>
      <c r="B6271" s="236">
        <v>38242</v>
      </c>
      <c r="C6271" s="236" t="s">
        <v>10805</v>
      </c>
      <c r="D6271" s="236">
        <v>20</v>
      </c>
      <c r="E6271" s="236" t="s">
        <v>10805</v>
      </c>
    </row>
    <row r="6272" spans="1:5" x14ac:dyDescent="0.25">
      <c r="A6272" s="236" t="s">
        <v>12444</v>
      </c>
      <c r="B6272" s="236">
        <v>38267</v>
      </c>
      <c r="C6272" s="236" t="s">
        <v>10805</v>
      </c>
      <c r="D6272" s="236">
        <v>20</v>
      </c>
      <c r="E6272" s="236" t="s">
        <v>10805</v>
      </c>
    </row>
    <row r="6273" spans="1:5" x14ac:dyDescent="0.25">
      <c r="A6273" s="236" t="s">
        <v>12445</v>
      </c>
      <c r="B6273" s="236">
        <v>38262</v>
      </c>
      <c r="C6273" s="236" t="s">
        <v>10805</v>
      </c>
      <c r="D6273" s="236">
        <v>20</v>
      </c>
      <c r="E6273" s="236" t="s">
        <v>10805</v>
      </c>
    </row>
    <row r="6274" spans="1:5" x14ac:dyDescent="0.25">
      <c r="A6274" s="236" t="s">
        <v>12446</v>
      </c>
      <c r="B6274" s="236">
        <v>38257</v>
      </c>
      <c r="C6274" s="236" t="s">
        <v>10805</v>
      </c>
      <c r="D6274" s="236">
        <v>20</v>
      </c>
      <c r="E6274" s="236" t="s">
        <v>10805</v>
      </c>
    </row>
    <row r="6275" spans="1:5" x14ac:dyDescent="0.25">
      <c r="A6275" s="236" t="s">
        <v>12447</v>
      </c>
      <c r="B6275" s="236">
        <v>38277</v>
      </c>
      <c r="C6275" s="236" t="s">
        <v>10805</v>
      </c>
      <c r="D6275" s="236">
        <v>20</v>
      </c>
      <c r="E6275" s="236" t="s">
        <v>10805</v>
      </c>
    </row>
    <row r="6276" spans="1:5" x14ac:dyDescent="0.25">
      <c r="A6276" s="236" t="s">
        <v>12448</v>
      </c>
      <c r="B6276" s="236">
        <v>38272</v>
      </c>
      <c r="C6276" s="236" t="s">
        <v>10805</v>
      </c>
      <c r="D6276" s="236">
        <v>20</v>
      </c>
      <c r="E6276" s="236" t="s">
        <v>10805</v>
      </c>
    </row>
    <row r="6277" spans="1:5" x14ac:dyDescent="0.25">
      <c r="A6277" s="236" t="s">
        <v>12449</v>
      </c>
      <c r="B6277" s="236">
        <v>38282</v>
      </c>
      <c r="C6277" s="236" t="s">
        <v>10805</v>
      </c>
      <c r="D6277" s="236">
        <v>20</v>
      </c>
      <c r="E6277" s="236" t="s">
        <v>10805</v>
      </c>
    </row>
    <row r="6278" spans="1:5" x14ac:dyDescent="0.25">
      <c r="A6278" s="236" t="s">
        <v>12450</v>
      </c>
      <c r="B6278" s="236">
        <v>38572</v>
      </c>
      <c r="C6278" s="236" t="s">
        <v>10805</v>
      </c>
      <c r="D6278" s="236">
        <v>20</v>
      </c>
      <c r="E6278" s="236" t="s">
        <v>10805</v>
      </c>
    </row>
    <row r="6279" spans="1:5" x14ac:dyDescent="0.25">
      <c r="A6279" s="236" t="s">
        <v>12451</v>
      </c>
      <c r="B6279" s="236">
        <v>38575</v>
      </c>
      <c r="C6279" s="236" t="s">
        <v>10805</v>
      </c>
      <c r="D6279" s="236">
        <v>20</v>
      </c>
      <c r="E6279" s="236" t="s">
        <v>10805</v>
      </c>
    </row>
    <row r="6280" spans="1:5" x14ac:dyDescent="0.25">
      <c r="A6280" s="236" t="s">
        <v>12452</v>
      </c>
      <c r="B6280" s="236">
        <v>38566</v>
      </c>
      <c r="C6280" s="236" t="s">
        <v>10805</v>
      </c>
      <c r="D6280" s="236">
        <v>20</v>
      </c>
      <c r="E6280" s="236" t="s">
        <v>10805</v>
      </c>
    </row>
    <row r="6281" spans="1:5" x14ac:dyDescent="0.25">
      <c r="A6281" s="236" t="s">
        <v>12453</v>
      </c>
      <c r="B6281" s="236">
        <v>38569</v>
      </c>
      <c r="C6281" s="236" t="s">
        <v>10805</v>
      </c>
      <c r="D6281" s="236">
        <v>20</v>
      </c>
      <c r="E6281" s="236" t="s">
        <v>10805</v>
      </c>
    </row>
    <row r="6282" spans="1:5" x14ac:dyDescent="0.25">
      <c r="A6282" s="236" t="s">
        <v>12454</v>
      </c>
      <c r="B6282" s="236">
        <v>38559</v>
      </c>
      <c r="C6282" s="236" t="s">
        <v>10805</v>
      </c>
      <c r="D6282" s="236">
        <v>20</v>
      </c>
      <c r="E6282" s="236" t="s">
        <v>10805</v>
      </c>
    </row>
    <row r="6283" spans="1:5" x14ac:dyDescent="0.25">
      <c r="A6283" s="236" t="s">
        <v>12455</v>
      </c>
      <c r="B6283" s="236">
        <v>38556</v>
      </c>
      <c r="C6283" s="236" t="s">
        <v>10805</v>
      </c>
      <c r="D6283" s="236">
        <v>20</v>
      </c>
      <c r="E6283" s="236" t="s">
        <v>10805</v>
      </c>
    </row>
    <row r="6284" spans="1:5" x14ac:dyDescent="0.25">
      <c r="A6284" s="236" t="s">
        <v>12456</v>
      </c>
      <c r="B6284" s="236">
        <v>38563</v>
      </c>
      <c r="C6284" s="236" t="s">
        <v>10805</v>
      </c>
      <c r="D6284" s="236">
        <v>20</v>
      </c>
      <c r="E6284" s="236" t="s">
        <v>10805</v>
      </c>
    </row>
    <row r="6285" spans="1:5" x14ac:dyDescent="0.25">
      <c r="A6285" s="236" t="s">
        <v>12457</v>
      </c>
      <c r="B6285" s="236">
        <v>38553</v>
      </c>
      <c r="C6285" s="236" t="s">
        <v>10805</v>
      </c>
      <c r="D6285" s="236">
        <v>20</v>
      </c>
      <c r="E6285" s="236" t="s">
        <v>10805</v>
      </c>
    </row>
    <row r="6286" spans="1:5" x14ac:dyDescent="0.25">
      <c r="A6286" s="236" t="s">
        <v>12458</v>
      </c>
      <c r="B6286" s="236">
        <v>38550</v>
      </c>
      <c r="C6286" s="236" t="s">
        <v>10805</v>
      </c>
      <c r="D6286" s="236">
        <v>20</v>
      </c>
      <c r="E6286" s="236" t="s">
        <v>10805</v>
      </c>
    </row>
    <row r="6287" spans="1:5" x14ac:dyDescent="0.25">
      <c r="A6287" s="236" t="s">
        <v>12459</v>
      </c>
      <c r="B6287" s="236">
        <v>38543</v>
      </c>
      <c r="C6287" s="236" t="s">
        <v>10805</v>
      </c>
      <c r="D6287" s="236">
        <v>20</v>
      </c>
      <c r="E6287" s="236" t="s">
        <v>10805</v>
      </c>
    </row>
    <row r="6288" spans="1:5" x14ac:dyDescent="0.25">
      <c r="A6288" s="236" t="s">
        <v>12460</v>
      </c>
      <c r="B6288" s="236">
        <v>38547</v>
      </c>
      <c r="C6288" s="236" t="s">
        <v>10805</v>
      </c>
      <c r="D6288" s="236">
        <v>20</v>
      </c>
      <c r="E6288" s="236" t="s">
        <v>10805</v>
      </c>
    </row>
    <row r="6289" spans="1:5" x14ac:dyDescent="0.25">
      <c r="A6289" s="236" t="s">
        <v>12461</v>
      </c>
      <c r="B6289" s="236">
        <v>38531</v>
      </c>
      <c r="C6289" s="236" t="s">
        <v>10805</v>
      </c>
      <c r="D6289" s="236">
        <v>20</v>
      </c>
      <c r="E6289" s="236" t="s">
        <v>10805</v>
      </c>
    </row>
    <row r="6290" spans="1:5" x14ac:dyDescent="0.25">
      <c r="A6290" s="236" t="s">
        <v>12462</v>
      </c>
      <c r="B6290" s="236">
        <v>38534</v>
      </c>
      <c r="C6290" s="236" t="s">
        <v>10805</v>
      </c>
      <c r="D6290" s="236">
        <v>20</v>
      </c>
      <c r="E6290" s="236" t="s">
        <v>10805</v>
      </c>
    </row>
    <row r="6291" spans="1:5" x14ac:dyDescent="0.25">
      <c r="A6291" s="236" t="s">
        <v>12463</v>
      </c>
      <c r="B6291" s="236">
        <v>38540</v>
      </c>
      <c r="C6291" s="236" t="s">
        <v>10805</v>
      </c>
      <c r="D6291" s="236">
        <v>20</v>
      </c>
      <c r="E6291" s="236" t="s">
        <v>10805</v>
      </c>
    </row>
    <row r="6292" spans="1:5" x14ac:dyDescent="0.25">
      <c r="A6292" s="236" t="s">
        <v>12464</v>
      </c>
      <c r="B6292" s="236">
        <v>38537</v>
      </c>
      <c r="C6292" s="236" t="s">
        <v>10805</v>
      </c>
      <c r="D6292" s="236">
        <v>20</v>
      </c>
      <c r="E6292" s="236" t="s">
        <v>10805</v>
      </c>
    </row>
    <row r="6293" spans="1:5" x14ac:dyDescent="0.25">
      <c r="A6293" s="236" t="s">
        <v>12465</v>
      </c>
      <c r="B6293" s="236">
        <v>38506</v>
      </c>
      <c r="C6293" s="236" t="s">
        <v>10805</v>
      </c>
      <c r="D6293" s="236">
        <v>20</v>
      </c>
      <c r="E6293" s="236" t="s">
        <v>10805</v>
      </c>
    </row>
    <row r="6294" spans="1:5" x14ac:dyDescent="0.25">
      <c r="A6294" s="236" t="s">
        <v>12466</v>
      </c>
      <c r="B6294" s="236">
        <v>38511</v>
      </c>
      <c r="C6294" s="236" t="s">
        <v>10805</v>
      </c>
      <c r="D6294" s="236">
        <v>20</v>
      </c>
      <c r="E6294" s="236" t="s">
        <v>10805</v>
      </c>
    </row>
    <row r="6295" spans="1:5" x14ac:dyDescent="0.25">
      <c r="A6295" s="236" t="s">
        <v>12467</v>
      </c>
      <c r="B6295" s="236">
        <v>38516</v>
      </c>
      <c r="C6295" s="236" t="s">
        <v>10805</v>
      </c>
      <c r="D6295" s="236">
        <v>20</v>
      </c>
      <c r="E6295" s="236" t="s">
        <v>10805</v>
      </c>
    </row>
    <row r="6296" spans="1:5" x14ac:dyDescent="0.25">
      <c r="A6296" s="236" t="s">
        <v>12468</v>
      </c>
      <c r="B6296" s="236">
        <v>38519</v>
      </c>
      <c r="C6296" s="236" t="s">
        <v>10805</v>
      </c>
      <c r="D6296" s="236">
        <v>20</v>
      </c>
      <c r="E6296" s="236" t="s">
        <v>10805</v>
      </c>
    </row>
    <row r="6297" spans="1:5" x14ac:dyDescent="0.25">
      <c r="A6297" s="236" t="s">
        <v>12469</v>
      </c>
      <c r="B6297" s="236">
        <v>38528</v>
      </c>
      <c r="C6297" s="236" t="s">
        <v>10805</v>
      </c>
      <c r="D6297" s="236">
        <v>20</v>
      </c>
      <c r="E6297" s="236" t="s">
        <v>10805</v>
      </c>
    </row>
    <row r="6298" spans="1:5" x14ac:dyDescent="0.25">
      <c r="A6298" s="236" t="s">
        <v>12470</v>
      </c>
      <c r="B6298" s="236">
        <v>38522</v>
      </c>
      <c r="C6298" s="236" t="s">
        <v>10805</v>
      </c>
      <c r="D6298" s="236">
        <v>20</v>
      </c>
      <c r="E6298" s="236" t="s">
        <v>10805</v>
      </c>
    </row>
    <row r="6299" spans="1:5" x14ac:dyDescent="0.25">
      <c r="A6299" s="236" t="s">
        <v>12471</v>
      </c>
      <c r="B6299" s="236">
        <v>38501</v>
      </c>
      <c r="C6299" s="236" t="s">
        <v>10805</v>
      </c>
      <c r="D6299" s="236">
        <v>20</v>
      </c>
      <c r="E6299" s="236" t="s">
        <v>10805</v>
      </c>
    </row>
    <row r="6300" spans="1:5" x14ac:dyDescent="0.25">
      <c r="A6300" s="236" t="s">
        <v>12472</v>
      </c>
      <c r="B6300" s="236">
        <v>38490</v>
      </c>
      <c r="C6300" s="236" t="s">
        <v>10805</v>
      </c>
      <c r="D6300" s="236">
        <v>20</v>
      </c>
      <c r="E6300" s="236" t="s">
        <v>10805</v>
      </c>
    </row>
    <row r="6301" spans="1:5" x14ac:dyDescent="0.25">
      <c r="A6301" s="236" t="s">
        <v>12473</v>
      </c>
      <c r="B6301" s="236">
        <v>38496</v>
      </c>
      <c r="C6301" s="236" t="s">
        <v>10805</v>
      </c>
      <c r="D6301" s="236">
        <v>20</v>
      </c>
      <c r="E6301" s="236" t="s">
        <v>10805</v>
      </c>
    </row>
    <row r="6302" spans="1:5" x14ac:dyDescent="0.25">
      <c r="A6302" s="236" t="s">
        <v>12474</v>
      </c>
      <c r="B6302" s="236">
        <v>38461</v>
      </c>
      <c r="C6302" s="236" t="s">
        <v>10805</v>
      </c>
      <c r="D6302" s="236">
        <v>20</v>
      </c>
      <c r="E6302" s="236" t="s">
        <v>10805</v>
      </c>
    </row>
    <row r="6303" spans="1:5" x14ac:dyDescent="0.25">
      <c r="A6303" s="236" t="s">
        <v>12475</v>
      </c>
      <c r="B6303" s="236">
        <v>38459</v>
      </c>
      <c r="C6303" s="236" t="s">
        <v>10805</v>
      </c>
      <c r="D6303" s="236">
        <v>20</v>
      </c>
      <c r="E6303" s="236" t="s">
        <v>10805</v>
      </c>
    </row>
    <row r="6304" spans="1:5" x14ac:dyDescent="0.25">
      <c r="A6304" s="236" t="s">
        <v>12476</v>
      </c>
      <c r="B6304" s="236">
        <v>38449</v>
      </c>
      <c r="C6304" s="236" t="s">
        <v>10805</v>
      </c>
      <c r="D6304" s="236">
        <v>20</v>
      </c>
      <c r="E6304" s="236" t="s">
        <v>10805</v>
      </c>
    </row>
    <row r="6305" spans="1:5" x14ac:dyDescent="0.25">
      <c r="A6305" s="236" t="s">
        <v>12477</v>
      </c>
      <c r="B6305" s="236">
        <v>38470</v>
      </c>
      <c r="C6305" s="236" t="s">
        <v>10805</v>
      </c>
      <c r="D6305" s="236">
        <v>20</v>
      </c>
      <c r="E6305" s="236" t="s">
        <v>10805</v>
      </c>
    </row>
    <row r="6306" spans="1:5" x14ac:dyDescent="0.25">
      <c r="A6306" s="236" t="s">
        <v>12478</v>
      </c>
      <c r="B6306" s="236">
        <v>38475</v>
      </c>
      <c r="C6306" s="236" t="s">
        <v>10805</v>
      </c>
      <c r="D6306" s="236">
        <v>20</v>
      </c>
      <c r="E6306" s="236" t="s">
        <v>10805</v>
      </c>
    </row>
    <row r="6307" spans="1:5" x14ac:dyDescent="0.25">
      <c r="A6307" s="236" t="s">
        <v>12479</v>
      </c>
      <c r="B6307" s="236">
        <v>38480</v>
      </c>
      <c r="C6307" s="236" t="s">
        <v>10805</v>
      </c>
      <c r="D6307" s="236">
        <v>20</v>
      </c>
      <c r="E6307" s="236" t="s">
        <v>10805</v>
      </c>
    </row>
    <row r="6308" spans="1:5" x14ac:dyDescent="0.25">
      <c r="A6308" s="236" t="s">
        <v>12480</v>
      </c>
      <c r="B6308" s="236">
        <v>38485</v>
      </c>
      <c r="C6308" s="236" t="s">
        <v>10805</v>
      </c>
      <c r="D6308" s="236">
        <v>20</v>
      </c>
      <c r="E6308" s="236" t="s">
        <v>10805</v>
      </c>
    </row>
    <row r="6309" spans="1:5" x14ac:dyDescent="0.25">
      <c r="A6309" s="236" t="s">
        <v>12481</v>
      </c>
      <c r="B6309" s="236">
        <v>38427</v>
      </c>
      <c r="C6309" s="236" t="s">
        <v>10805</v>
      </c>
      <c r="D6309" s="236">
        <v>20</v>
      </c>
      <c r="E6309" s="236" t="s">
        <v>10805</v>
      </c>
    </row>
    <row r="6310" spans="1:5" x14ac:dyDescent="0.25">
      <c r="A6310" s="236" t="s">
        <v>12482</v>
      </c>
      <c r="B6310" s="236">
        <v>38422</v>
      </c>
      <c r="C6310" s="236" t="s">
        <v>10805</v>
      </c>
      <c r="D6310" s="236">
        <v>20</v>
      </c>
      <c r="E6310" s="236" t="s">
        <v>10805</v>
      </c>
    </row>
    <row r="6311" spans="1:5" x14ac:dyDescent="0.25">
      <c r="A6311" s="236" t="s">
        <v>12483</v>
      </c>
      <c r="B6311" s="236">
        <v>38417</v>
      </c>
      <c r="C6311" s="236" t="s">
        <v>10805</v>
      </c>
      <c r="D6311" s="236">
        <v>20</v>
      </c>
      <c r="E6311" s="236" t="s">
        <v>10805</v>
      </c>
    </row>
    <row r="6312" spans="1:5" x14ac:dyDescent="0.25">
      <c r="A6312" s="236" t="s">
        <v>12484</v>
      </c>
      <c r="B6312" s="236">
        <v>38432</v>
      </c>
      <c r="C6312" s="236" t="s">
        <v>10805</v>
      </c>
      <c r="D6312" s="236">
        <v>20</v>
      </c>
      <c r="E6312" s="236" t="s">
        <v>10805</v>
      </c>
    </row>
    <row r="6313" spans="1:5" x14ac:dyDescent="0.25">
      <c r="A6313" s="236" t="s">
        <v>12485</v>
      </c>
      <c r="B6313" s="236">
        <v>38437</v>
      </c>
      <c r="C6313" s="236" t="s">
        <v>10805</v>
      </c>
      <c r="D6313" s="236">
        <v>20</v>
      </c>
      <c r="E6313" s="236" t="s">
        <v>10805</v>
      </c>
    </row>
    <row r="6314" spans="1:5" x14ac:dyDescent="0.25">
      <c r="A6314" s="236" t="s">
        <v>12486</v>
      </c>
      <c r="B6314" s="236">
        <v>38444</v>
      </c>
      <c r="C6314" s="236" t="s">
        <v>10805</v>
      </c>
      <c r="D6314" s="236">
        <v>20</v>
      </c>
      <c r="E6314" s="236" t="s">
        <v>10805</v>
      </c>
    </row>
    <row r="6315" spans="1:5" x14ac:dyDescent="0.25">
      <c r="A6315" s="236" t="s">
        <v>12487</v>
      </c>
      <c r="B6315" s="236">
        <v>38441</v>
      </c>
      <c r="C6315" s="236" t="s">
        <v>10805</v>
      </c>
      <c r="D6315" s="236">
        <v>20</v>
      </c>
      <c r="E6315" s="236" t="s">
        <v>10805</v>
      </c>
    </row>
    <row r="6316" spans="1:5" x14ac:dyDescent="0.25">
      <c r="A6316" s="236" t="s">
        <v>12488</v>
      </c>
      <c r="B6316" s="236">
        <v>38372</v>
      </c>
      <c r="C6316" s="236" t="s">
        <v>10805</v>
      </c>
      <c r="D6316" s="236">
        <v>20</v>
      </c>
      <c r="E6316" s="236" t="s">
        <v>10805</v>
      </c>
    </row>
    <row r="6317" spans="1:5" x14ac:dyDescent="0.25">
      <c r="A6317" s="236" t="s">
        <v>12489</v>
      </c>
      <c r="B6317" s="236">
        <v>38367</v>
      </c>
      <c r="C6317" s="236" t="s">
        <v>10805</v>
      </c>
      <c r="D6317" s="236">
        <v>20</v>
      </c>
      <c r="E6317" s="236" t="s">
        <v>10805</v>
      </c>
    </row>
    <row r="6318" spans="1:5" x14ac:dyDescent="0.25">
      <c r="A6318" s="236" t="s">
        <v>12490</v>
      </c>
      <c r="B6318" s="236">
        <v>38377</v>
      </c>
      <c r="C6318" s="236" t="s">
        <v>10805</v>
      </c>
      <c r="D6318" s="236">
        <v>20</v>
      </c>
      <c r="E6318" s="236" t="s">
        <v>10805</v>
      </c>
    </row>
    <row r="6319" spans="1:5" x14ac:dyDescent="0.25">
      <c r="A6319" s="236" t="s">
        <v>12491</v>
      </c>
      <c r="B6319" s="236">
        <v>38357</v>
      </c>
      <c r="C6319" s="236" t="s">
        <v>10805</v>
      </c>
      <c r="D6319" s="236">
        <v>20</v>
      </c>
      <c r="E6319" s="236" t="s">
        <v>10805</v>
      </c>
    </row>
    <row r="6320" spans="1:5" x14ac:dyDescent="0.25">
      <c r="A6320" s="236" t="s">
        <v>12492</v>
      </c>
      <c r="B6320" s="236">
        <v>38352</v>
      </c>
      <c r="C6320" s="236" t="s">
        <v>10805</v>
      </c>
      <c r="D6320" s="236">
        <v>20</v>
      </c>
      <c r="E6320" s="236" t="s">
        <v>10805</v>
      </c>
    </row>
    <row r="6321" spans="1:5" x14ac:dyDescent="0.25">
      <c r="A6321" s="236" t="s">
        <v>12493</v>
      </c>
      <c r="B6321" s="236">
        <v>38362</v>
      </c>
      <c r="C6321" s="236" t="s">
        <v>10805</v>
      </c>
      <c r="D6321" s="236">
        <v>20</v>
      </c>
      <c r="E6321" s="236" t="s">
        <v>10805</v>
      </c>
    </row>
    <row r="6322" spans="1:5" x14ac:dyDescent="0.25">
      <c r="A6322" s="236" t="s">
        <v>12494</v>
      </c>
      <c r="B6322" s="236">
        <v>38382</v>
      </c>
      <c r="C6322" s="236" t="s">
        <v>10805</v>
      </c>
      <c r="D6322" s="236">
        <v>20</v>
      </c>
      <c r="E6322" s="236" t="s">
        <v>10805</v>
      </c>
    </row>
    <row r="6323" spans="1:5" x14ac:dyDescent="0.25">
      <c r="A6323" s="236" t="s">
        <v>12495</v>
      </c>
      <c r="B6323" s="236">
        <v>38387</v>
      </c>
      <c r="C6323" s="236" t="s">
        <v>10805</v>
      </c>
      <c r="D6323" s="236">
        <v>20</v>
      </c>
      <c r="E6323" s="236" t="s">
        <v>10805</v>
      </c>
    </row>
    <row r="6324" spans="1:5" x14ac:dyDescent="0.25">
      <c r="A6324" s="236" t="s">
        <v>12496</v>
      </c>
      <c r="B6324" s="236">
        <v>38392</v>
      </c>
      <c r="C6324" s="236" t="s">
        <v>10805</v>
      </c>
      <c r="D6324" s="236">
        <v>20</v>
      </c>
      <c r="E6324" s="236" t="s">
        <v>10805</v>
      </c>
    </row>
    <row r="6325" spans="1:5" x14ac:dyDescent="0.25">
      <c r="A6325" s="236" t="s">
        <v>12497</v>
      </c>
      <c r="B6325" s="236">
        <v>38397</v>
      </c>
      <c r="C6325" s="236" t="s">
        <v>10805</v>
      </c>
      <c r="D6325" s="236">
        <v>20</v>
      </c>
      <c r="E6325" s="236" t="s">
        <v>10805</v>
      </c>
    </row>
    <row r="6326" spans="1:5" x14ac:dyDescent="0.25">
      <c r="A6326" s="236" t="s">
        <v>12498</v>
      </c>
      <c r="B6326" s="236">
        <v>38402</v>
      </c>
      <c r="C6326" s="236" t="s">
        <v>10805</v>
      </c>
      <c r="D6326" s="236">
        <v>20</v>
      </c>
      <c r="E6326" s="236" t="s">
        <v>10805</v>
      </c>
    </row>
    <row r="6327" spans="1:5" x14ac:dyDescent="0.25">
      <c r="A6327" s="236" t="s">
        <v>12499</v>
      </c>
      <c r="B6327" s="236">
        <v>38407</v>
      </c>
      <c r="C6327" s="236" t="s">
        <v>10805</v>
      </c>
      <c r="D6327" s="236">
        <v>20</v>
      </c>
      <c r="E6327" s="236" t="s">
        <v>10805</v>
      </c>
    </row>
    <row r="6328" spans="1:5" x14ac:dyDescent="0.25">
      <c r="A6328" s="236" t="s">
        <v>12500</v>
      </c>
      <c r="B6328" s="236">
        <v>38412</v>
      </c>
      <c r="C6328" s="236" t="s">
        <v>10805</v>
      </c>
      <c r="D6328" s="236">
        <v>20</v>
      </c>
      <c r="E6328" s="236" t="s">
        <v>10805</v>
      </c>
    </row>
    <row r="6329" spans="1:5" x14ac:dyDescent="0.25">
      <c r="A6329" s="236" t="s">
        <v>12501</v>
      </c>
      <c r="B6329" s="236">
        <v>38307</v>
      </c>
      <c r="C6329" s="236" t="s">
        <v>10805</v>
      </c>
      <c r="D6329" s="236">
        <v>20</v>
      </c>
      <c r="E6329" s="236" t="s">
        <v>10805</v>
      </c>
    </row>
    <row r="6330" spans="1:5" x14ac:dyDescent="0.25">
      <c r="A6330" s="236" t="s">
        <v>12502</v>
      </c>
      <c r="B6330" s="236">
        <v>38302</v>
      </c>
      <c r="C6330" s="236" t="s">
        <v>10805</v>
      </c>
      <c r="D6330" s="236">
        <v>20</v>
      </c>
      <c r="E6330" s="236" t="s">
        <v>10805</v>
      </c>
    </row>
    <row r="6331" spans="1:5" x14ac:dyDescent="0.25">
      <c r="A6331" s="236" t="s">
        <v>12503</v>
      </c>
      <c r="B6331" s="236">
        <v>38312</v>
      </c>
      <c r="C6331" s="236" t="s">
        <v>10805</v>
      </c>
      <c r="D6331" s="236">
        <v>20</v>
      </c>
      <c r="E6331" s="236" t="s">
        <v>10805</v>
      </c>
    </row>
    <row r="6332" spans="1:5" x14ac:dyDescent="0.25">
      <c r="A6332" s="236" t="s">
        <v>12504</v>
      </c>
      <c r="B6332" s="236">
        <v>38317</v>
      </c>
      <c r="C6332" s="236" t="s">
        <v>10805</v>
      </c>
      <c r="D6332" s="236">
        <v>20</v>
      </c>
      <c r="E6332" s="236" t="s">
        <v>10805</v>
      </c>
    </row>
    <row r="6333" spans="1:5" x14ac:dyDescent="0.25">
      <c r="A6333" s="236" t="s">
        <v>12505</v>
      </c>
      <c r="B6333" s="236">
        <v>38292</v>
      </c>
      <c r="C6333" s="236" t="s">
        <v>10805</v>
      </c>
      <c r="D6333" s="236">
        <v>20</v>
      </c>
      <c r="E6333" s="236" t="s">
        <v>10805</v>
      </c>
    </row>
    <row r="6334" spans="1:5" x14ac:dyDescent="0.25">
      <c r="A6334" s="236" t="s">
        <v>12506</v>
      </c>
      <c r="B6334" s="236">
        <v>38287</v>
      </c>
      <c r="C6334" s="236" t="s">
        <v>10805</v>
      </c>
      <c r="D6334" s="236">
        <v>20</v>
      </c>
      <c r="E6334" s="236" t="s">
        <v>10805</v>
      </c>
    </row>
    <row r="6335" spans="1:5" x14ac:dyDescent="0.25">
      <c r="A6335" s="236" t="s">
        <v>12507</v>
      </c>
      <c r="B6335" s="236">
        <v>38297</v>
      </c>
      <c r="C6335" s="236" t="s">
        <v>10805</v>
      </c>
      <c r="D6335" s="236">
        <v>20</v>
      </c>
      <c r="E6335" s="236" t="s">
        <v>10805</v>
      </c>
    </row>
    <row r="6336" spans="1:5" x14ac:dyDescent="0.25">
      <c r="A6336" s="236" t="s">
        <v>12508</v>
      </c>
      <c r="B6336" s="236">
        <v>38337</v>
      </c>
      <c r="C6336" s="236" t="s">
        <v>10805</v>
      </c>
      <c r="D6336" s="236">
        <v>20</v>
      </c>
      <c r="E6336" s="236" t="s">
        <v>10805</v>
      </c>
    </row>
    <row r="6337" spans="1:5" x14ac:dyDescent="0.25">
      <c r="A6337" s="236" t="s">
        <v>12509</v>
      </c>
      <c r="B6337" s="236">
        <v>38347</v>
      </c>
      <c r="C6337" s="236" t="s">
        <v>10805</v>
      </c>
      <c r="D6337" s="236">
        <v>20</v>
      </c>
      <c r="E6337" s="236" t="s">
        <v>10805</v>
      </c>
    </row>
    <row r="6338" spans="1:5" x14ac:dyDescent="0.25">
      <c r="A6338" s="236" t="s">
        <v>12510</v>
      </c>
      <c r="B6338" s="236">
        <v>38342</v>
      </c>
      <c r="C6338" s="236" t="s">
        <v>10805</v>
      </c>
      <c r="D6338" s="236">
        <v>20</v>
      </c>
      <c r="E6338" s="236" t="s">
        <v>10805</v>
      </c>
    </row>
    <row r="6339" spans="1:5" x14ac:dyDescent="0.25">
      <c r="A6339" s="236" t="s">
        <v>12511</v>
      </c>
      <c r="B6339" s="236">
        <v>38332</v>
      </c>
      <c r="C6339" s="236" t="s">
        <v>10805</v>
      </c>
      <c r="D6339" s="236">
        <v>20</v>
      </c>
      <c r="E6339" s="236" t="s">
        <v>10805</v>
      </c>
    </row>
    <row r="6340" spans="1:5" x14ac:dyDescent="0.25">
      <c r="A6340" s="236" t="s">
        <v>12512</v>
      </c>
      <c r="B6340" s="236">
        <v>38327</v>
      </c>
      <c r="C6340" s="236" t="s">
        <v>10805</v>
      </c>
      <c r="D6340" s="236">
        <v>20</v>
      </c>
      <c r="E6340" s="236" t="s">
        <v>10805</v>
      </c>
    </row>
    <row r="6341" spans="1:5" x14ac:dyDescent="0.25">
      <c r="A6341" s="236" t="s">
        <v>12513</v>
      </c>
      <c r="B6341" s="236">
        <v>38322</v>
      </c>
      <c r="C6341" s="236" t="s">
        <v>10805</v>
      </c>
      <c r="D6341" s="236">
        <v>20</v>
      </c>
      <c r="E6341" s="236" t="s">
        <v>10805</v>
      </c>
    </row>
    <row r="6342" spans="1:5" x14ac:dyDescent="0.25">
      <c r="A6342" s="236" t="s">
        <v>12514</v>
      </c>
      <c r="B6342" s="236">
        <v>38590</v>
      </c>
      <c r="C6342" s="236" t="s">
        <v>10805</v>
      </c>
      <c r="D6342" s="236">
        <v>20</v>
      </c>
      <c r="E6342" s="236" t="s">
        <v>10805</v>
      </c>
    </row>
    <row r="6343" spans="1:5" x14ac:dyDescent="0.25">
      <c r="A6343" s="236" t="s">
        <v>12515</v>
      </c>
      <c r="B6343" s="236">
        <v>38595</v>
      </c>
      <c r="C6343" s="236" t="s">
        <v>10805</v>
      </c>
      <c r="D6343" s="236">
        <v>20</v>
      </c>
      <c r="E6343" s="236" t="s">
        <v>10805</v>
      </c>
    </row>
    <row r="6344" spans="1:5" x14ac:dyDescent="0.25">
      <c r="A6344" s="236" t="s">
        <v>12516</v>
      </c>
      <c r="B6344" s="236">
        <v>38585</v>
      </c>
      <c r="C6344" s="236" t="s">
        <v>10805</v>
      </c>
      <c r="D6344" s="236">
        <v>20</v>
      </c>
      <c r="E6344" s="236" t="s">
        <v>10805</v>
      </c>
    </row>
    <row r="6345" spans="1:5" x14ac:dyDescent="0.25">
      <c r="A6345" s="236" t="s">
        <v>12517</v>
      </c>
      <c r="B6345" s="236">
        <v>38580</v>
      </c>
      <c r="C6345" s="236" t="s">
        <v>10805</v>
      </c>
      <c r="D6345" s="236">
        <v>20</v>
      </c>
      <c r="E6345" s="236" t="s">
        <v>10805</v>
      </c>
    </row>
    <row r="6346" spans="1:5" x14ac:dyDescent="0.25">
      <c r="A6346" s="236" t="s">
        <v>12518</v>
      </c>
      <c r="B6346" s="236">
        <v>38598</v>
      </c>
      <c r="C6346" s="236" t="s">
        <v>10805</v>
      </c>
      <c r="D6346" s="236">
        <v>20</v>
      </c>
      <c r="E6346" s="236" t="s">
        <v>10805</v>
      </c>
    </row>
    <row r="6347" spans="1:5" x14ac:dyDescent="0.25">
      <c r="A6347" s="236" t="s">
        <v>12519</v>
      </c>
      <c r="B6347" s="236">
        <v>38601</v>
      </c>
      <c r="C6347" s="236" t="s">
        <v>10805</v>
      </c>
      <c r="D6347" s="236">
        <v>20</v>
      </c>
      <c r="E6347" s="236" t="s">
        <v>10805</v>
      </c>
    </row>
    <row r="6348" spans="1:5" x14ac:dyDescent="0.25">
      <c r="A6348" s="236" t="s">
        <v>12520</v>
      </c>
      <c r="B6348" s="236">
        <v>38607</v>
      </c>
      <c r="C6348" s="236" t="s">
        <v>10805</v>
      </c>
      <c r="D6348" s="236">
        <v>20</v>
      </c>
      <c r="E6348" s="236" t="s">
        <v>10805</v>
      </c>
    </row>
    <row r="6349" spans="1:5" x14ac:dyDescent="0.25">
      <c r="A6349" s="236" t="s">
        <v>12521</v>
      </c>
      <c r="B6349" s="236">
        <v>38604</v>
      </c>
      <c r="C6349" s="236" t="s">
        <v>10805</v>
      </c>
      <c r="D6349" s="236">
        <v>20</v>
      </c>
      <c r="E6349" s="236" t="s">
        <v>10805</v>
      </c>
    </row>
    <row r="6350" spans="1:5" x14ac:dyDescent="0.25">
      <c r="A6350" s="236" t="s">
        <v>12522</v>
      </c>
      <c r="B6350" s="236">
        <v>38613</v>
      </c>
      <c r="C6350" s="236" t="s">
        <v>10805</v>
      </c>
      <c r="D6350" s="236">
        <v>20</v>
      </c>
      <c r="E6350" s="236" t="s">
        <v>10805</v>
      </c>
    </row>
    <row r="6351" spans="1:5" x14ac:dyDescent="0.25">
      <c r="A6351" s="236" t="s">
        <v>12523</v>
      </c>
      <c r="B6351" s="236">
        <v>38610</v>
      </c>
      <c r="C6351" s="236" t="s">
        <v>10805</v>
      </c>
      <c r="D6351" s="236">
        <v>20</v>
      </c>
      <c r="E6351" s="236" t="s">
        <v>10805</v>
      </c>
    </row>
    <row r="6352" spans="1:5" x14ac:dyDescent="0.25">
      <c r="A6352" s="236" t="s">
        <v>12522</v>
      </c>
      <c r="B6352" s="236">
        <v>38620</v>
      </c>
      <c r="C6352" s="236" t="s">
        <v>10805</v>
      </c>
      <c r="D6352" s="236">
        <v>20</v>
      </c>
      <c r="E6352" s="236" t="s">
        <v>10805</v>
      </c>
    </row>
    <row r="6353" spans="1:5" x14ac:dyDescent="0.25">
      <c r="A6353" s="236" t="s">
        <v>12524</v>
      </c>
      <c r="B6353" s="236">
        <v>38617</v>
      </c>
      <c r="C6353" s="236" t="s">
        <v>10805</v>
      </c>
      <c r="D6353" s="236">
        <v>20</v>
      </c>
      <c r="E6353" s="236" t="s">
        <v>10805</v>
      </c>
    </row>
    <row r="6354" spans="1:5" x14ac:dyDescent="0.25">
      <c r="A6354" s="236" t="s">
        <v>12525</v>
      </c>
      <c r="B6354" s="236">
        <v>38655</v>
      </c>
      <c r="C6354" s="236" t="s">
        <v>10805</v>
      </c>
      <c r="D6354" s="236">
        <v>20</v>
      </c>
      <c r="E6354" s="236" t="s">
        <v>10805</v>
      </c>
    </row>
    <row r="6355" spans="1:5" x14ac:dyDescent="0.25">
      <c r="A6355" s="236" t="s">
        <v>12526</v>
      </c>
      <c r="B6355" s="236">
        <v>38658</v>
      </c>
      <c r="C6355" s="236" t="s">
        <v>10805</v>
      </c>
      <c r="D6355" s="236">
        <v>20</v>
      </c>
      <c r="E6355" s="236" t="s">
        <v>10805</v>
      </c>
    </row>
    <row r="6356" spans="1:5" x14ac:dyDescent="0.25">
      <c r="A6356" s="236" t="s">
        <v>12527</v>
      </c>
      <c r="B6356" s="236">
        <v>38650</v>
      </c>
      <c r="C6356" s="236" t="s">
        <v>10805</v>
      </c>
      <c r="D6356" s="236">
        <v>20</v>
      </c>
      <c r="E6356" s="236" t="s">
        <v>10805</v>
      </c>
    </row>
    <row r="6357" spans="1:5" x14ac:dyDescent="0.25">
      <c r="A6357" s="236" t="s">
        <v>12528</v>
      </c>
      <c r="B6357" s="236">
        <v>38652</v>
      </c>
      <c r="C6357" s="236" t="s">
        <v>10805</v>
      </c>
      <c r="D6357" s="236">
        <v>20</v>
      </c>
      <c r="E6357" s="236" t="s">
        <v>10805</v>
      </c>
    </row>
    <row r="6358" spans="1:5" x14ac:dyDescent="0.25">
      <c r="A6358" s="236" t="s">
        <v>12529</v>
      </c>
      <c r="B6358" s="236">
        <v>38648</v>
      </c>
      <c r="C6358" s="236" t="s">
        <v>10805</v>
      </c>
      <c r="D6358" s="236">
        <v>20</v>
      </c>
      <c r="E6358" s="236" t="s">
        <v>10805</v>
      </c>
    </row>
    <row r="6359" spans="1:5" x14ac:dyDescent="0.25">
      <c r="A6359" s="236" t="s">
        <v>12530</v>
      </c>
      <c r="B6359" s="236">
        <v>38646</v>
      </c>
      <c r="C6359" s="236" t="s">
        <v>10805</v>
      </c>
      <c r="D6359" s="236">
        <v>20</v>
      </c>
      <c r="E6359" s="236" t="s">
        <v>10805</v>
      </c>
    </row>
    <row r="6360" spans="1:5" x14ac:dyDescent="0.25">
      <c r="A6360" s="236" t="s">
        <v>12531</v>
      </c>
      <c r="B6360" s="236">
        <v>38644</v>
      </c>
      <c r="C6360" s="236" t="s">
        <v>10805</v>
      </c>
      <c r="D6360" s="236">
        <v>20</v>
      </c>
      <c r="E6360" s="236" t="s">
        <v>10805</v>
      </c>
    </row>
    <row r="6361" spans="1:5" x14ac:dyDescent="0.25">
      <c r="A6361" s="236" t="s">
        <v>12532</v>
      </c>
      <c r="B6361" s="236">
        <v>38642</v>
      </c>
      <c r="C6361" s="236" t="s">
        <v>10805</v>
      </c>
      <c r="D6361" s="236">
        <v>20</v>
      </c>
      <c r="E6361" s="236" t="s">
        <v>10805</v>
      </c>
    </row>
    <row r="6362" spans="1:5" x14ac:dyDescent="0.25">
      <c r="A6362" s="236" t="s">
        <v>12533</v>
      </c>
      <c r="B6362" s="236">
        <v>38626</v>
      </c>
      <c r="C6362" s="236" t="s">
        <v>10805</v>
      </c>
      <c r="D6362" s="236">
        <v>20</v>
      </c>
      <c r="E6362" s="236" t="s">
        <v>10805</v>
      </c>
    </row>
    <row r="6363" spans="1:5" x14ac:dyDescent="0.25">
      <c r="A6363" s="236" t="s">
        <v>12534</v>
      </c>
      <c r="B6363" s="236">
        <v>38623</v>
      </c>
      <c r="C6363" s="236" t="s">
        <v>10805</v>
      </c>
      <c r="D6363" s="236">
        <v>20</v>
      </c>
      <c r="E6363" s="236" t="s">
        <v>10805</v>
      </c>
    </row>
    <row r="6364" spans="1:5" x14ac:dyDescent="0.25">
      <c r="A6364" s="236" t="s">
        <v>12535</v>
      </c>
      <c r="B6364" s="236">
        <v>38629</v>
      </c>
      <c r="C6364" s="236" t="s">
        <v>10805</v>
      </c>
      <c r="D6364" s="236">
        <v>20</v>
      </c>
      <c r="E6364" s="236" t="s">
        <v>10805</v>
      </c>
    </row>
    <row r="6365" spans="1:5" x14ac:dyDescent="0.25">
      <c r="A6365" s="236" t="s">
        <v>12536</v>
      </c>
      <c r="B6365" s="236">
        <v>38632</v>
      </c>
      <c r="C6365" s="236" t="s">
        <v>10805</v>
      </c>
      <c r="D6365" s="236">
        <v>20</v>
      </c>
      <c r="E6365" s="236" t="s">
        <v>10805</v>
      </c>
    </row>
    <row r="6366" spans="1:5" x14ac:dyDescent="0.25">
      <c r="A6366" s="236" t="s">
        <v>12537</v>
      </c>
      <c r="B6366" s="236">
        <v>38640</v>
      </c>
      <c r="C6366" s="236" t="s">
        <v>10805</v>
      </c>
      <c r="D6366" s="236">
        <v>20</v>
      </c>
      <c r="E6366" s="236" t="s">
        <v>10805</v>
      </c>
    </row>
    <row r="6367" spans="1:5" x14ac:dyDescent="0.25">
      <c r="A6367" s="236" t="s">
        <v>12538</v>
      </c>
      <c r="B6367" s="236">
        <v>38638</v>
      </c>
      <c r="C6367" s="236" t="s">
        <v>10805</v>
      </c>
      <c r="D6367" s="236">
        <v>20</v>
      </c>
      <c r="E6367" s="236" t="s">
        <v>10805</v>
      </c>
    </row>
    <row r="6368" spans="1:5" x14ac:dyDescent="0.25">
      <c r="A6368" s="236" t="s">
        <v>12539</v>
      </c>
      <c r="B6368" s="236">
        <v>38636</v>
      </c>
      <c r="C6368" s="236" t="s">
        <v>10805</v>
      </c>
      <c r="D6368" s="236">
        <v>20</v>
      </c>
      <c r="E6368" s="236" t="s">
        <v>10805</v>
      </c>
    </row>
    <row r="6369" spans="1:5" x14ac:dyDescent="0.25">
      <c r="A6369" s="236" t="s">
        <v>12540</v>
      </c>
      <c r="B6369" s="236">
        <v>38634</v>
      </c>
      <c r="C6369" s="236" t="s">
        <v>10805</v>
      </c>
      <c r="D6369" s="236">
        <v>20</v>
      </c>
      <c r="E6369" s="236" t="s">
        <v>10805</v>
      </c>
    </row>
    <row r="6370" spans="1:5" x14ac:dyDescent="0.25">
      <c r="A6370" s="236" t="s">
        <v>12541</v>
      </c>
      <c r="B6370" s="236">
        <v>38663</v>
      </c>
      <c r="C6370" s="236" t="s">
        <v>10805</v>
      </c>
      <c r="D6370" s="236">
        <v>20</v>
      </c>
      <c r="E6370" s="236" t="s">
        <v>10805</v>
      </c>
    </row>
    <row r="6371" spans="1:5" x14ac:dyDescent="0.25">
      <c r="A6371" s="236" t="s">
        <v>12542</v>
      </c>
      <c r="B6371" s="236">
        <v>36031</v>
      </c>
      <c r="C6371" s="236" t="s">
        <v>12543</v>
      </c>
      <c r="D6371" s="236">
        <v>47</v>
      </c>
      <c r="E6371" s="236" t="s">
        <v>12544</v>
      </c>
    </row>
    <row r="6372" spans="1:5" x14ac:dyDescent="0.25">
      <c r="A6372" s="236" t="s">
        <v>12545</v>
      </c>
      <c r="B6372" s="236">
        <v>36030</v>
      </c>
      <c r="C6372" s="236" t="s">
        <v>12546</v>
      </c>
      <c r="D6372" s="236">
        <v>47</v>
      </c>
      <c r="E6372" s="236" t="s">
        <v>12544</v>
      </c>
    </row>
    <row r="6373" spans="1:5" x14ac:dyDescent="0.25">
      <c r="A6373" s="236" t="s">
        <v>12547</v>
      </c>
      <c r="B6373" s="236">
        <v>36029</v>
      </c>
      <c r="C6373" s="236" t="s">
        <v>12548</v>
      </c>
      <c r="D6373" s="236">
        <v>47</v>
      </c>
      <c r="E6373" s="236" t="s">
        <v>12544</v>
      </c>
    </row>
    <row r="6374" spans="1:5" x14ac:dyDescent="0.25">
      <c r="A6374" s="236" t="s">
        <v>12549</v>
      </c>
      <c r="B6374" s="236">
        <v>36032</v>
      </c>
      <c r="C6374" s="236" t="s">
        <v>12550</v>
      </c>
      <c r="D6374" s="236">
        <v>47</v>
      </c>
      <c r="E6374" s="236" t="s">
        <v>12544</v>
      </c>
    </row>
    <row r="6375" spans="1:5" x14ac:dyDescent="0.25">
      <c r="A6375" s="236" t="s">
        <v>12551</v>
      </c>
      <c r="B6375" s="236">
        <v>36033</v>
      </c>
      <c r="C6375" s="236" t="s">
        <v>12552</v>
      </c>
      <c r="D6375" s="236">
        <v>47</v>
      </c>
      <c r="E6375" s="236" t="s">
        <v>12544</v>
      </c>
    </row>
    <row r="6376" spans="1:5" x14ac:dyDescent="0.25">
      <c r="A6376" s="236" t="s">
        <v>12553</v>
      </c>
      <c r="B6376" s="236">
        <v>36034</v>
      </c>
      <c r="C6376" s="236" t="s">
        <v>12554</v>
      </c>
      <c r="D6376" s="236">
        <v>47</v>
      </c>
      <c r="E6376" s="236" t="s">
        <v>12544</v>
      </c>
    </row>
    <row r="6377" spans="1:5" x14ac:dyDescent="0.25">
      <c r="A6377" s="236" t="s">
        <v>12555</v>
      </c>
      <c r="B6377" s="236">
        <v>36059</v>
      </c>
      <c r="C6377" s="236" t="s">
        <v>12556</v>
      </c>
      <c r="D6377" s="236">
        <v>47</v>
      </c>
      <c r="E6377" s="236" t="s">
        <v>12544</v>
      </c>
    </row>
    <row r="6378" spans="1:5" x14ac:dyDescent="0.25">
      <c r="A6378" s="236" t="s">
        <v>12557</v>
      </c>
      <c r="B6378" s="236">
        <v>36060</v>
      </c>
      <c r="C6378" s="236" t="s">
        <v>12558</v>
      </c>
      <c r="D6378" s="236">
        <v>47</v>
      </c>
      <c r="E6378" s="236" t="s">
        <v>12544</v>
      </c>
    </row>
    <row r="6379" spans="1:5" x14ac:dyDescent="0.25">
      <c r="A6379" s="236" t="s">
        <v>12559</v>
      </c>
      <c r="B6379" s="236">
        <v>36061</v>
      </c>
      <c r="C6379" s="236" t="s">
        <v>12560</v>
      </c>
      <c r="D6379" s="236">
        <v>47</v>
      </c>
      <c r="E6379" s="236" t="s">
        <v>12544</v>
      </c>
    </row>
    <row r="6380" spans="1:5" x14ac:dyDescent="0.25">
      <c r="A6380" s="236" t="s">
        <v>12561</v>
      </c>
      <c r="B6380" s="236">
        <v>36919</v>
      </c>
      <c r="C6380" s="236" t="s">
        <v>625</v>
      </c>
      <c r="D6380" s="236">
        <v>47</v>
      </c>
      <c r="E6380" s="236" t="s">
        <v>12544</v>
      </c>
    </row>
    <row r="6381" spans="1:5" x14ac:dyDescent="0.25">
      <c r="A6381" s="236" t="s">
        <v>12562</v>
      </c>
      <c r="B6381" s="236">
        <v>36921</v>
      </c>
      <c r="C6381" s="236" t="s">
        <v>12563</v>
      </c>
      <c r="D6381" s="236">
        <v>47</v>
      </c>
      <c r="E6381" s="236" t="s">
        <v>12544</v>
      </c>
    </row>
    <row r="6382" spans="1:5" x14ac:dyDescent="0.25">
      <c r="A6382" s="236" t="s">
        <v>12564</v>
      </c>
      <c r="B6382" s="236">
        <v>36920</v>
      </c>
      <c r="C6382" s="236" t="s">
        <v>12565</v>
      </c>
      <c r="D6382" s="236">
        <v>47</v>
      </c>
      <c r="E6382" s="236" t="s">
        <v>12544</v>
      </c>
    </row>
    <row r="6383" spans="1:5" x14ac:dyDescent="0.25">
      <c r="A6383" s="236" t="s">
        <v>12566</v>
      </c>
      <c r="B6383" s="236">
        <v>36062</v>
      </c>
      <c r="C6383" s="236" t="s">
        <v>647</v>
      </c>
      <c r="D6383" s="236">
        <v>47</v>
      </c>
      <c r="E6383" s="236" t="s">
        <v>12544</v>
      </c>
    </row>
    <row r="6384" spans="1:5" x14ac:dyDescent="0.25">
      <c r="A6384" s="236" t="s">
        <v>12567</v>
      </c>
      <c r="B6384" s="236">
        <v>36063</v>
      </c>
      <c r="C6384" s="236" t="s">
        <v>12568</v>
      </c>
      <c r="D6384" s="236">
        <v>47</v>
      </c>
      <c r="E6384" s="236" t="s">
        <v>12544</v>
      </c>
    </row>
    <row r="6385" spans="1:5" x14ac:dyDescent="0.25">
      <c r="A6385" s="236" t="s">
        <v>12569</v>
      </c>
      <c r="B6385" s="236">
        <v>36064</v>
      </c>
      <c r="C6385" s="236" t="s">
        <v>12570</v>
      </c>
      <c r="D6385" s="236">
        <v>47</v>
      </c>
      <c r="E6385" s="236" t="s">
        <v>12544</v>
      </c>
    </row>
    <row r="6386" spans="1:5" x14ac:dyDescent="0.25">
      <c r="A6386" s="236" t="s">
        <v>12571</v>
      </c>
      <c r="B6386" s="236">
        <v>36065</v>
      </c>
      <c r="C6386" s="236" t="s">
        <v>795</v>
      </c>
      <c r="D6386" s="236">
        <v>47</v>
      </c>
      <c r="E6386" s="236" t="s">
        <v>12544</v>
      </c>
    </row>
    <row r="6387" spans="1:5" x14ac:dyDescent="0.25">
      <c r="A6387" s="236" t="s">
        <v>12572</v>
      </c>
      <c r="B6387" s="236">
        <v>36066</v>
      </c>
      <c r="C6387" s="236" t="s">
        <v>12573</v>
      </c>
      <c r="D6387" s="236">
        <v>47</v>
      </c>
      <c r="E6387" s="236" t="s">
        <v>12544</v>
      </c>
    </row>
    <row r="6388" spans="1:5" x14ac:dyDescent="0.25">
      <c r="A6388" s="236" t="s">
        <v>12574</v>
      </c>
      <c r="B6388" s="236">
        <v>36067</v>
      </c>
      <c r="C6388" s="236" t="s">
        <v>12575</v>
      </c>
      <c r="D6388" s="236">
        <v>47</v>
      </c>
      <c r="E6388" s="236" t="s">
        <v>12544</v>
      </c>
    </row>
    <row r="6389" spans="1:5" x14ac:dyDescent="0.25">
      <c r="A6389" s="236" t="s">
        <v>12576</v>
      </c>
      <c r="B6389" s="236">
        <v>36068</v>
      </c>
      <c r="C6389" s="236" t="s">
        <v>12577</v>
      </c>
      <c r="D6389" s="236">
        <v>47</v>
      </c>
      <c r="E6389" s="236" t="s">
        <v>12544</v>
      </c>
    </row>
    <row r="6390" spans="1:5" x14ac:dyDescent="0.25">
      <c r="A6390" s="236" t="s">
        <v>12578</v>
      </c>
      <c r="B6390" s="236">
        <v>36069</v>
      </c>
      <c r="C6390" s="236" t="s">
        <v>12579</v>
      </c>
      <c r="D6390" s="236">
        <v>47</v>
      </c>
      <c r="E6390" s="236" t="s">
        <v>12544</v>
      </c>
    </row>
    <row r="6391" spans="1:5" x14ac:dyDescent="0.25">
      <c r="A6391" s="236" t="s">
        <v>12580</v>
      </c>
      <c r="B6391" s="236">
        <v>36070</v>
      </c>
      <c r="C6391" s="236" t="s">
        <v>12581</v>
      </c>
      <c r="D6391" s="236">
        <v>47</v>
      </c>
      <c r="E6391" s="236" t="s">
        <v>12544</v>
      </c>
    </row>
    <row r="6392" spans="1:5" x14ac:dyDescent="0.25">
      <c r="A6392" s="236" t="s">
        <v>12582</v>
      </c>
      <c r="B6392" s="236">
        <v>36071</v>
      </c>
      <c r="C6392" s="236" t="s">
        <v>1581</v>
      </c>
      <c r="D6392" s="236">
        <v>47</v>
      </c>
      <c r="E6392" s="236" t="s">
        <v>12544</v>
      </c>
    </row>
    <row r="6393" spans="1:5" x14ac:dyDescent="0.25">
      <c r="A6393" s="236" t="s">
        <v>12583</v>
      </c>
      <c r="B6393" s="236">
        <v>36073</v>
      </c>
      <c r="C6393" s="236" t="s">
        <v>12584</v>
      </c>
      <c r="D6393" s="236">
        <v>47</v>
      </c>
      <c r="E6393" s="236" t="s">
        <v>12544</v>
      </c>
    </row>
    <row r="6394" spans="1:5" x14ac:dyDescent="0.25">
      <c r="A6394" s="236" t="s">
        <v>12585</v>
      </c>
      <c r="B6394" s="236">
        <v>36072</v>
      </c>
      <c r="C6394" s="236" t="s">
        <v>12586</v>
      </c>
      <c r="D6394" s="236">
        <v>47</v>
      </c>
      <c r="E6394" s="236" t="s">
        <v>12544</v>
      </c>
    </row>
    <row r="6395" spans="1:5" x14ac:dyDescent="0.25">
      <c r="A6395" s="236" t="s">
        <v>12587</v>
      </c>
      <c r="B6395" s="236">
        <v>36074</v>
      </c>
      <c r="C6395" s="236" t="s">
        <v>1709</v>
      </c>
      <c r="D6395" s="236">
        <v>47</v>
      </c>
      <c r="E6395" s="236" t="s">
        <v>12544</v>
      </c>
    </row>
    <row r="6396" spans="1:5" x14ac:dyDescent="0.25">
      <c r="A6396" s="236" t="s">
        <v>12588</v>
      </c>
      <c r="B6396" s="236">
        <v>36075</v>
      </c>
      <c r="C6396" s="236" t="s">
        <v>12589</v>
      </c>
      <c r="D6396" s="236">
        <v>47</v>
      </c>
      <c r="E6396" s="236" t="s">
        <v>12544</v>
      </c>
    </row>
    <row r="6397" spans="1:5" x14ac:dyDescent="0.25">
      <c r="A6397" s="236" t="s">
        <v>12590</v>
      </c>
      <c r="B6397" s="236">
        <v>36076</v>
      </c>
      <c r="C6397" s="236" t="s">
        <v>12591</v>
      </c>
      <c r="D6397" s="236">
        <v>47</v>
      </c>
      <c r="E6397" s="236" t="s">
        <v>12544</v>
      </c>
    </row>
    <row r="6398" spans="1:5" x14ac:dyDescent="0.25">
      <c r="A6398" s="236" t="s">
        <v>12592</v>
      </c>
      <c r="B6398" s="236">
        <v>36035</v>
      </c>
      <c r="C6398" s="236" t="s">
        <v>2382</v>
      </c>
      <c r="D6398" s="236">
        <v>47</v>
      </c>
      <c r="E6398" s="236" t="s">
        <v>12544</v>
      </c>
    </row>
    <row r="6399" spans="1:5" x14ac:dyDescent="0.25">
      <c r="A6399" s="236" t="s">
        <v>12593</v>
      </c>
      <c r="B6399" s="236">
        <v>36036</v>
      </c>
      <c r="C6399" s="236" t="s">
        <v>12594</v>
      </c>
      <c r="D6399" s="236">
        <v>47</v>
      </c>
      <c r="E6399" s="236" t="s">
        <v>12544</v>
      </c>
    </row>
    <row r="6400" spans="1:5" x14ac:dyDescent="0.25">
      <c r="A6400" s="236" t="s">
        <v>12595</v>
      </c>
      <c r="B6400" s="236">
        <v>36037</v>
      </c>
      <c r="C6400" s="236" t="s">
        <v>12596</v>
      </c>
      <c r="D6400" s="236">
        <v>47</v>
      </c>
      <c r="E6400" s="236" t="s">
        <v>12544</v>
      </c>
    </row>
    <row r="6401" spans="1:5" x14ac:dyDescent="0.25">
      <c r="A6401" s="236" t="s">
        <v>12597</v>
      </c>
      <c r="B6401" s="236">
        <v>36038</v>
      </c>
      <c r="C6401" s="236" t="s">
        <v>2536</v>
      </c>
      <c r="D6401" s="236">
        <v>47</v>
      </c>
      <c r="E6401" s="236" t="s">
        <v>12544</v>
      </c>
    </row>
    <row r="6402" spans="1:5" x14ac:dyDescent="0.25">
      <c r="A6402" s="236" t="s">
        <v>12598</v>
      </c>
      <c r="B6402" s="236">
        <v>36040</v>
      </c>
      <c r="C6402" s="236" t="s">
        <v>12599</v>
      </c>
      <c r="D6402" s="236">
        <v>47</v>
      </c>
      <c r="E6402" s="236" t="s">
        <v>12544</v>
      </c>
    </row>
    <row r="6403" spans="1:5" x14ac:dyDescent="0.25">
      <c r="A6403" s="236" t="s">
        <v>12600</v>
      </c>
      <c r="B6403" s="236">
        <v>36039</v>
      </c>
      <c r="C6403" s="236" t="s">
        <v>12601</v>
      </c>
      <c r="D6403" s="236">
        <v>47</v>
      </c>
      <c r="E6403" s="236" t="s">
        <v>12544</v>
      </c>
    </row>
    <row r="6404" spans="1:5" x14ac:dyDescent="0.25">
      <c r="A6404" s="236" t="s">
        <v>12602</v>
      </c>
      <c r="B6404" s="236">
        <v>36041</v>
      </c>
      <c r="C6404" s="236" t="s">
        <v>7823</v>
      </c>
      <c r="D6404" s="236">
        <v>47</v>
      </c>
      <c r="E6404" s="236" t="s">
        <v>12544</v>
      </c>
    </row>
    <row r="6405" spans="1:5" x14ac:dyDescent="0.25">
      <c r="A6405" s="236" t="s">
        <v>12603</v>
      </c>
      <c r="B6405" s="236">
        <v>36042</v>
      </c>
      <c r="C6405" s="236" t="s">
        <v>12604</v>
      </c>
      <c r="D6405" s="236">
        <v>47</v>
      </c>
      <c r="E6405" s="236" t="s">
        <v>12544</v>
      </c>
    </row>
    <row r="6406" spans="1:5" x14ac:dyDescent="0.25">
      <c r="A6406" s="236" t="s">
        <v>12605</v>
      </c>
      <c r="B6406" s="236">
        <v>36043</v>
      </c>
      <c r="C6406" s="236" t="s">
        <v>12606</v>
      </c>
      <c r="D6406" s="236">
        <v>47</v>
      </c>
      <c r="E6406" s="236" t="s">
        <v>12544</v>
      </c>
    </row>
    <row r="6407" spans="1:5" x14ac:dyDescent="0.25">
      <c r="A6407" s="236" t="s">
        <v>12607</v>
      </c>
      <c r="B6407" s="236">
        <v>36044</v>
      </c>
      <c r="C6407" s="236" t="s">
        <v>7825</v>
      </c>
      <c r="D6407" s="236">
        <v>47</v>
      </c>
      <c r="E6407" s="236" t="s">
        <v>12544</v>
      </c>
    </row>
    <row r="6408" spans="1:5" x14ac:dyDescent="0.25">
      <c r="A6408" s="236" t="s">
        <v>12608</v>
      </c>
      <c r="B6408" s="236">
        <v>36046</v>
      </c>
      <c r="C6408" s="236" t="s">
        <v>12609</v>
      </c>
      <c r="D6408" s="236">
        <v>47</v>
      </c>
      <c r="E6408" s="236" t="s">
        <v>12544</v>
      </c>
    </row>
    <row r="6409" spans="1:5" x14ac:dyDescent="0.25">
      <c r="A6409" s="236" t="s">
        <v>12610</v>
      </c>
      <c r="B6409" s="236">
        <v>36045</v>
      </c>
      <c r="C6409" s="236" t="s">
        <v>12611</v>
      </c>
      <c r="D6409" s="236">
        <v>47</v>
      </c>
      <c r="E6409" s="236" t="s">
        <v>12544</v>
      </c>
    </row>
    <row r="6410" spans="1:5" x14ac:dyDescent="0.25">
      <c r="A6410" s="236" t="s">
        <v>12612</v>
      </c>
      <c r="B6410" s="236">
        <v>36047</v>
      </c>
      <c r="C6410" s="236" t="s">
        <v>3431</v>
      </c>
      <c r="D6410" s="236">
        <v>47</v>
      </c>
      <c r="E6410" s="236" t="s">
        <v>12544</v>
      </c>
    </row>
    <row r="6411" spans="1:5" x14ac:dyDescent="0.25">
      <c r="A6411" s="236" t="s">
        <v>12613</v>
      </c>
      <c r="B6411" s="236">
        <v>36048</v>
      </c>
      <c r="C6411" s="236" t="s">
        <v>12614</v>
      </c>
      <c r="D6411" s="236">
        <v>47</v>
      </c>
      <c r="E6411" s="236" t="s">
        <v>12544</v>
      </c>
    </row>
    <row r="6412" spans="1:5" x14ac:dyDescent="0.25">
      <c r="A6412" s="236" t="s">
        <v>12615</v>
      </c>
      <c r="B6412" s="236">
        <v>36049</v>
      </c>
      <c r="C6412" s="236" t="s">
        <v>12616</v>
      </c>
      <c r="D6412" s="236">
        <v>47</v>
      </c>
      <c r="E6412" s="236" t="s">
        <v>12544</v>
      </c>
    </row>
    <row r="6413" spans="1:5" x14ac:dyDescent="0.25">
      <c r="A6413" s="236" t="s">
        <v>12617</v>
      </c>
      <c r="B6413" s="236">
        <v>36050</v>
      </c>
      <c r="C6413" s="236" t="s">
        <v>7828</v>
      </c>
      <c r="D6413" s="236">
        <v>47</v>
      </c>
      <c r="E6413" s="236" t="s">
        <v>12544</v>
      </c>
    </row>
    <row r="6414" spans="1:5" x14ac:dyDescent="0.25">
      <c r="A6414" s="236" t="s">
        <v>12618</v>
      </c>
      <c r="B6414" s="236">
        <v>36052</v>
      </c>
      <c r="C6414" s="236" t="s">
        <v>12619</v>
      </c>
      <c r="D6414" s="236">
        <v>47</v>
      </c>
      <c r="E6414" s="236" t="s">
        <v>12544</v>
      </c>
    </row>
    <row r="6415" spans="1:5" x14ac:dyDescent="0.25">
      <c r="A6415" s="236" t="s">
        <v>12620</v>
      </c>
      <c r="B6415" s="236">
        <v>36051</v>
      </c>
      <c r="C6415" s="236" t="s">
        <v>12621</v>
      </c>
      <c r="D6415" s="236">
        <v>47</v>
      </c>
      <c r="E6415" s="236" t="s">
        <v>12544</v>
      </c>
    </row>
    <row r="6416" spans="1:5" x14ac:dyDescent="0.25">
      <c r="A6416" s="236" t="s">
        <v>12622</v>
      </c>
      <c r="B6416" s="236">
        <v>36053</v>
      </c>
      <c r="C6416" s="236" t="s">
        <v>4360</v>
      </c>
      <c r="D6416" s="236">
        <v>47</v>
      </c>
      <c r="E6416" s="236" t="s">
        <v>12544</v>
      </c>
    </row>
    <row r="6417" spans="1:5" x14ac:dyDescent="0.25">
      <c r="A6417" s="236" t="s">
        <v>12623</v>
      </c>
      <c r="B6417" s="236">
        <v>36054</v>
      </c>
      <c r="C6417" s="236" t="s">
        <v>12624</v>
      </c>
      <c r="D6417" s="236">
        <v>47</v>
      </c>
      <c r="E6417" s="236" t="s">
        <v>12544</v>
      </c>
    </row>
    <row r="6418" spans="1:5" x14ac:dyDescent="0.25">
      <c r="A6418" s="236" t="s">
        <v>12625</v>
      </c>
      <c r="B6418" s="236">
        <v>36055</v>
      </c>
      <c r="C6418" s="236" t="s">
        <v>12626</v>
      </c>
      <c r="D6418" s="236">
        <v>47</v>
      </c>
      <c r="E6418" s="236" t="s">
        <v>12544</v>
      </c>
    </row>
    <row r="6419" spans="1:5" x14ac:dyDescent="0.25">
      <c r="A6419" s="236" t="s">
        <v>12627</v>
      </c>
      <c r="B6419" s="236">
        <v>36028</v>
      </c>
      <c r="C6419" s="236" t="s">
        <v>12544</v>
      </c>
      <c r="D6419" s="236">
        <v>47</v>
      </c>
      <c r="E6419" s="236" t="s">
        <v>12544</v>
      </c>
    </row>
    <row r="6420" spans="1:5" x14ac:dyDescent="0.25">
      <c r="A6420" s="236" t="s">
        <v>12628</v>
      </c>
      <c r="B6420" s="236">
        <v>36056</v>
      </c>
      <c r="C6420" s="236" t="s">
        <v>4413</v>
      </c>
      <c r="D6420" s="236">
        <v>47</v>
      </c>
      <c r="E6420" s="236" t="s">
        <v>12544</v>
      </c>
    </row>
    <row r="6421" spans="1:5" x14ac:dyDescent="0.25">
      <c r="A6421" s="236" t="s">
        <v>12629</v>
      </c>
      <c r="B6421" s="236">
        <v>36058</v>
      </c>
      <c r="C6421" s="236" t="s">
        <v>5125</v>
      </c>
      <c r="D6421" s="236">
        <v>47</v>
      </c>
      <c r="E6421" s="236" t="s">
        <v>12544</v>
      </c>
    </row>
    <row r="6422" spans="1:5" x14ac:dyDescent="0.25">
      <c r="A6422" s="236" t="s">
        <v>12630</v>
      </c>
      <c r="B6422" s="236">
        <v>36057</v>
      </c>
      <c r="C6422" s="236" t="s">
        <v>5116</v>
      </c>
      <c r="D6422" s="236">
        <v>47</v>
      </c>
      <c r="E6422" s="236" t="s">
        <v>12544</v>
      </c>
    </row>
    <row r="6423" spans="1:5" x14ac:dyDescent="0.25">
      <c r="A6423" s="236" t="s">
        <v>12631</v>
      </c>
      <c r="B6423" s="236">
        <v>35732</v>
      </c>
      <c r="C6423" s="236" t="s">
        <v>12632</v>
      </c>
      <c r="D6423" s="236">
        <v>45</v>
      </c>
      <c r="E6423" s="236" t="s">
        <v>12633</v>
      </c>
    </row>
    <row r="6424" spans="1:5" x14ac:dyDescent="0.25">
      <c r="A6424" s="236" t="s">
        <v>12634</v>
      </c>
      <c r="B6424" s="236">
        <v>35734</v>
      </c>
      <c r="C6424" s="236" t="s">
        <v>12635</v>
      </c>
      <c r="D6424" s="236">
        <v>45</v>
      </c>
      <c r="E6424" s="236" t="s">
        <v>12633</v>
      </c>
    </row>
    <row r="6425" spans="1:5" x14ac:dyDescent="0.25">
      <c r="A6425" s="236" t="s">
        <v>5131</v>
      </c>
      <c r="B6425" s="236">
        <v>35733</v>
      </c>
      <c r="C6425" s="236" t="s">
        <v>12636</v>
      </c>
      <c r="D6425" s="236">
        <v>45</v>
      </c>
      <c r="E6425" s="236" t="s">
        <v>12633</v>
      </c>
    </row>
    <row r="6426" spans="1:5" x14ac:dyDescent="0.25">
      <c r="A6426" s="236" t="s">
        <v>12637</v>
      </c>
      <c r="B6426" s="236">
        <v>35731</v>
      </c>
      <c r="C6426" s="236" t="s">
        <v>12638</v>
      </c>
      <c r="D6426" s="236">
        <v>45</v>
      </c>
      <c r="E6426" s="236" t="s">
        <v>12633</v>
      </c>
    </row>
  </sheetData>
  <mergeCells count="2">
    <mergeCell ref="B2:F2"/>
    <mergeCell ref="B4:D4"/>
  </mergeCells>
  <pageMargins left="0.7" right="0.7" top="0.75" bottom="0.75" header="0.3" footer="0.3"/>
  <pageSetup paperSize="9" fitToWidth="0" fitToHeight="0" orientation="portrait" horizontalDpi="0" verticalDpi="0"/>
  <ignoredErrors>
    <ignoredError sqref="B2 B4"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M35"/>
  <sheetViews>
    <sheetView rightToLeft="1" zoomScaleNormal="100" workbookViewId="0">
      <pane xSplit="1" ySplit="1" topLeftCell="B2" activePane="bottomRight" state="frozen"/>
      <selection pane="topRight"/>
      <selection pane="bottomLeft"/>
      <selection pane="bottomRight" activeCell="B2" sqref="B2"/>
    </sheetView>
  </sheetViews>
  <sheetFormatPr defaultRowHeight="15" x14ac:dyDescent="0.25"/>
  <cols>
    <col min="1" max="1" width="12.140625" style="236" customWidth="1"/>
    <col min="2" max="2" width="9" style="236" customWidth="1"/>
    <col min="3" max="3" width="19.42578125" style="236" customWidth="1"/>
    <col min="4" max="4" width="13.140625" style="236" customWidth="1"/>
    <col min="5" max="5" width="23.42578125" style="236" customWidth="1"/>
    <col min="6" max="6" width="13.42578125" style="236" customWidth="1"/>
    <col min="7" max="7" width="20.5703125" style="236" customWidth="1"/>
    <col min="8" max="8" width="8.42578125" style="236" customWidth="1"/>
    <col min="9" max="9" width="20.28515625" style="236" customWidth="1"/>
    <col min="10" max="10" width="21.85546875" style="236" customWidth="1"/>
    <col min="11" max="11" width="20.42578125" style="236" customWidth="1"/>
  </cols>
  <sheetData>
    <row r="2" spans="1:13" x14ac:dyDescent="0.25">
      <c r="B2" s="267" t="s">
        <v>12639</v>
      </c>
      <c r="C2" s="267"/>
      <c r="D2" s="267"/>
      <c r="E2" s="267"/>
      <c r="F2" s="267"/>
    </row>
    <row r="4" spans="1:13" ht="23.25" x14ac:dyDescent="0.35">
      <c r="B4" s="268" t="s">
        <v>12640</v>
      </c>
      <c r="C4" s="268"/>
      <c r="D4" s="268"/>
      <c r="F4" s="267" t="s">
        <v>239</v>
      </c>
      <c r="G4" s="267"/>
      <c r="H4" s="267"/>
      <c r="I4" s="267"/>
      <c r="J4" s="267"/>
      <c r="K4" s="267"/>
      <c r="L4" s="267"/>
      <c r="M4" s="267"/>
    </row>
    <row r="7" spans="1:13" x14ac:dyDescent="0.25">
      <c r="A7" s="236" t="s">
        <v>12641</v>
      </c>
      <c r="B7" s="236" t="s">
        <v>12642</v>
      </c>
      <c r="C7" s="236" t="s">
        <v>12643</v>
      </c>
      <c r="D7" s="236" t="s">
        <v>12644</v>
      </c>
      <c r="E7" s="236" t="s">
        <v>12645</v>
      </c>
      <c r="F7" s="236" t="s">
        <v>12646</v>
      </c>
      <c r="G7" s="236" t="s">
        <v>270</v>
      </c>
      <c r="H7" s="236" t="s">
        <v>12647</v>
      </c>
      <c r="I7" s="236" t="s">
        <v>6773</v>
      </c>
      <c r="J7" s="236" t="s">
        <v>12648</v>
      </c>
      <c r="K7" s="236" t="s">
        <v>12649</v>
      </c>
    </row>
    <row r="8" spans="1:13" x14ac:dyDescent="0.25">
      <c r="A8" s="236" t="s">
        <v>12650</v>
      </c>
      <c r="B8" s="236">
        <v>356350</v>
      </c>
      <c r="C8" s="238">
        <v>44562</v>
      </c>
      <c r="D8" s="236">
        <v>4000</v>
      </c>
      <c r="E8" s="238">
        <v>44773</v>
      </c>
      <c r="F8" s="236">
        <v>34963</v>
      </c>
      <c r="G8" s="236" t="s">
        <v>1181</v>
      </c>
      <c r="H8" s="236">
        <v>7695</v>
      </c>
      <c r="I8" s="236" t="s">
        <v>1031</v>
      </c>
      <c r="J8" s="238">
        <v>44563.59878472222</v>
      </c>
      <c r="K8" s="238">
        <v>44145.540486111109</v>
      </c>
    </row>
    <row r="9" spans="1:13" x14ac:dyDescent="0.25">
      <c r="A9" s="236" t="s">
        <v>12650</v>
      </c>
      <c r="B9" s="236">
        <v>356410</v>
      </c>
      <c r="C9" s="238">
        <v>44562</v>
      </c>
      <c r="D9" s="236">
        <v>3500</v>
      </c>
      <c r="E9" s="238">
        <v>44860</v>
      </c>
      <c r="F9" s="236">
        <v>34966</v>
      </c>
      <c r="G9" s="236" t="s">
        <v>1525</v>
      </c>
      <c r="H9" s="236">
        <v>31810</v>
      </c>
      <c r="I9" s="236" t="s">
        <v>1031</v>
      </c>
      <c r="J9" s="238">
        <v>44563.600601851853</v>
      </c>
      <c r="K9" s="238">
        <v>44145.540497685186</v>
      </c>
    </row>
    <row r="10" spans="1:13" x14ac:dyDescent="0.25">
      <c r="A10" s="236" t="s">
        <v>12650</v>
      </c>
      <c r="B10" s="236">
        <v>356426</v>
      </c>
      <c r="C10" s="238">
        <v>44562</v>
      </c>
      <c r="D10" s="236">
        <v>6000</v>
      </c>
      <c r="E10" s="238">
        <v>44925</v>
      </c>
      <c r="F10" s="236">
        <v>34972</v>
      </c>
      <c r="G10" s="236" t="s">
        <v>2815</v>
      </c>
      <c r="H10" s="236">
        <v>7751</v>
      </c>
      <c r="I10" s="236" t="s">
        <v>2536</v>
      </c>
      <c r="J10" s="238">
        <v>44563.597060185188</v>
      </c>
      <c r="K10" s="238">
        <v>44563.597060185188</v>
      </c>
    </row>
    <row r="11" spans="1:13" x14ac:dyDescent="0.25">
      <c r="A11" s="236" t="s">
        <v>12650</v>
      </c>
      <c r="B11" s="236">
        <v>356458</v>
      </c>
      <c r="C11" s="238">
        <v>44562</v>
      </c>
      <c r="D11" s="236">
        <v>2000</v>
      </c>
      <c r="E11" s="238">
        <v>44660</v>
      </c>
      <c r="F11" s="236">
        <v>34940</v>
      </c>
      <c r="G11" s="236" t="s">
        <v>3700</v>
      </c>
      <c r="H11" s="236">
        <v>8015</v>
      </c>
      <c r="I11" s="236" t="s">
        <v>3431</v>
      </c>
      <c r="J11" s="238">
        <v>44563.605925925927</v>
      </c>
      <c r="K11" s="238">
        <v>44145.54047453704</v>
      </c>
    </row>
    <row r="12" spans="1:13" x14ac:dyDescent="0.25">
      <c r="A12" s="236" t="s">
        <v>12651</v>
      </c>
      <c r="B12" s="236">
        <v>356459</v>
      </c>
      <c r="C12" s="238">
        <v>44562</v>
      </c>
      <c r="D12" s="236">
        <v>1000</v>
      </c>
      <c r="E12" s="238">
        <v>44660</v>
      </c>
      <c r="F12" s="236">
        <v>34940</v>
      </c>
      <c r="G12" s="236" t="s">
        <v>3700</v>
      </c>
      <c r="H12" s="236">
        <v>8015</v>
      </c>
      <c r="I12" s="236" t="s">
        <v>3431</v>
      </c>
      <c r="J12" s="238">
        <v>44563.605925925927</v>
      </c>
      <c r="K12" s="238">
        <v>44145.54047453704</v>
      </c>
    </row>
    <row r="13" spans="1:13" x14ac:dyDescent="0.25">
      <c r="A13" s="236" t="s">
        <v>12652</v>
      </c>
      <c r="B13" s="236">
        <v>356460</v>
      </c>
      <c r="C13" s="238">
        <v>44562</v>
      </c>
      <c r="D13" s="236">
        <v>30</v>
      </c>
      <c r="E13" s="238">
        <v>44660</v>
      </c>
      <c r="F13" s="236">
        <v>34940</v>
      </c>
      <c r="G13" s="236" t="s">
        <v>3700</v>
      </c>
      <c r="H13" s="236">
        <v>8015</v>
      </c>
      <c r="I13" s="236" t="s">
        <v>3431</v>
      </c>
      <c r="J13" s="238">
        <v>44563.605925925927</v>
      </c>
      <c r="K13" s="238">
        <v>44145.54047453704</v>
      </c>
    </row>
    <row r="14" spans="1:13" x14ac:dyDescent="0.25">
      <c r="A14" s="236" t="s">
        <v>12653</v>
      </c>
      <c r="B14" s="236">
        <v>356461</v>
      </c>
      <c r="C14" s="238">
        <v>44562</v>
      </c>
      <c r="D14" s="236">
        <v>100</v>
      </c>
      <c r="E14" s="238">
        <v>44660</v>
      </c>
      <c r="F14" s="236">
        <v>34940</v>
      </c>
      <c r="G14" s="236" t="s">
        <v>3700</v>
      </c>
      <c r="H14" s="236">
        <v>8015</v>
      </c>
      <c r="I14" s="236" t="s">
        <v>3431</v>
      </c>
      <c r="J14" s="238">
        <v>44563.605925925927</v>
      </c>
      <c r="K14" s="238">
        <v>44145.54047453704</v>
      </c>
    </row>
    <row r="15" spans="1:13" x14ac:dyDescent="0.25">
      <c r="A15" s="236" t="s">
        <v>12650</v>
      </c>
      <c r="B15" s="236">
        <v>356466</v>
      </c>
      <c r="C15" s="238">
        <v>44562</v>
      </c>
      <c r="D15" s="236">
        <v>3500</v>
      </c>
      <c r="E15" s="238">
        <v>44925</v>
      </c>
      <c r="F15" s="236">
        <v>34974</v>
      </c>
      <c r="G15" s="236" t="s">
        <v>3836</v>
      </c>
      <c r="H15" s="236">
        <v>8055</v>
      </c>
      <c r="I15" s="236" t="s">
        <v>3431</v>
      </c>
      <c r="J15" s="238">
        <v>44690.325104166666</v>
      </c>
      <c r="K15" s="238">
        <v>44325.454363425924</v>
      </c>
    </row>
    <row r="16" spans="1:13" x14ac:dyDescent="0.25">
      <c r="A16" s="236" t="s">
        <v>12652</v>
      </c>
      <c r="B16" s="236">
        <v>356468</v>
      </c>
      <c r="C16" s="238">
        <v>44562</v>
      </c>
      <c r="D16" s="236">
        <v>100</v>
      </c>
      <c r="E16" s="238">
        <v>44925</v>
      </c>
      <c r="F16" s="236">
        <v>34974</v>
      </c>
      <c r="G16" s="236" t="s">
        <v>3836</v>
      </c>
      <c r="H16" s="236">
        <v>8055</v>
      </c>
      <c r="I16" s="236" t="s">
        <v>3431</v>
      </c>
      <c r="J16" s="238">
        <v>44690.325104166666</v>
      </c>
      <c r="K16" s="238">
        <v>44325.454363425924</v>
      </c>
    </row>
    <row r="17" spans="1:11" x14ac:dyDescent="0.25">
      <c r="A17" s="236" t="s">
        <v>12653</v>
      </c>
      <c r="B17" s="236">
        <v>356469</v>
      </c>
      <c r="C17" s="238">
        <v>44562</v>
      </c>
      <c r="D17" s="236">
        <v>300</v>
      </c>
      <c r="E17" s="238">
        <v>44925</v>
      </c>
      <c r="F17" s="236">
        <v>34974</v>
      </c>
      <c r="G17" s="236" t="s">
        <v>3836</v>
      </c>
      <c r="H17" s="236">
        <v>8055</v>
      </c>
      <c r="I17" s="236" t="s">
        <v>3431</v>
      </c>
      <c r="J17" s="238">
        <v>44690.325104166666</v>
      </c>
      <c r="K17" s="238">
        <v>44325.454363425924</v>
      </c>
    </row>
    <row r="18" spans="1:11" x14ac:dyDescent="0.25">
      <c r="A18" s="236" t="s">
        <v>12650</v>
      </c>
      <c r="B18" s="236">
        <v>356494</v>
      </c>
      <c r="C18" s="238">
        <v>44562</v>
      </c>
      <c r="D18" s="236">
        <v>3000</v>
      </c>
      <c r="E18" s="238">
        <v>44575</v>
      </c>
      <c r="F18" s="236">
        <v>34947</v>
      </c>
      <c r="G18" s="236" t="s">
        <v>4123</v>
      </c>
      <c r="H18" s="236">
        <v>7867</v>
      </c>
      <c r="I18" s="236" t="s">
        <v>4081</v>
      </c>
      <c r="J18" s="238">
        <v>44563.609560185185</v>
      </c>
      <c r="K18" s="238">
        <v>44145.540451388886</v>
      </c>
    </row>
    <row r="19" spans="1:11" x14ac:dyDescent="0.25">
      <c r="A19" s="236" t="s">
        <v>12652</v>
      </c>
      <c r="B19" s="236">
        <v>356496</v>
      </c>
      <c r="C19" s="238">
        <v>44562</v>
      </c>
      <c r="D19" s="236">
        <v>70</v>
      </c>
      <c r="E19" s="238">
        <v>44575</v>
      </c>
      <c r="F19" s="236">
        <v>34947</v>
      </c>
      <c r="G19" s="236" t="s">
        <v>4123</v>
      </c>
      <c r="H19" s="236">
        <v>7867</v>
      </c>
      <c r="I19" s="236" t="s">
        <v>4081</v>
      </c>
      <c r="J19" s="238">
        <v>44563.609560185185</v>
      </c>
      <c r="K19" s="238">
        <v>44145.540451388886</v>
      </c>
    </row>
    <row r="20" spans="1:11" x14ac:dyDescent="0.25">
      <c r="A20" s="236" t="s">
        <v>12653</v>
      </c>
      <c r="B20" s="236">
        <v>356497</v>
      </c>
      <c r="C20" s="238">
        <v>44562</v>
      </c>
      <c r="D20" s="236">
        <v>150</v>
      </c>
      <c r="E20" s="238">
        <v>44575</v>
      </c>
      <c r="F20" s="236">
        <v>34947</v>
      </c>
      <c r="G20" s="236" t="s">
        <v>4123</v>
      </c>
      <c r="H20" s="236">
        <v>7867</v>
      </c>
      <c r="I20" s="236" t="s">
        <v>4081</v>
      </c>
      <c r="J20" s="238">
        <v>44563.609560185185</v>
      </c>
      <c r="K20" s="238">
        <v>44145.540451388886</v>
      </c>
    </row>
    <row r="21" spans="1:11" x14ac:dyDescent="0.25">
      <c r="A21" s="236" t="s">
        <v>12650</v>
      </c>
      <c r="B21" s="236">
        <v>371318</v>
      </c>
      <c r="C21" s="238">
        <v>44562</v>
      </c>
      <c r="D21" s="236">
        <v>4000</v>
      </c>
      <c r="E21" s="238">
        <v>44895</v>
      </c>
      <c r="F21" s="236">
        <v>35650</v>
      </c>
      <c r="G21" s="236" t="s">
        <v>1407</v>
      </c>
      <c r="H21" s="236">
        <v>35646</v>
      </c>
      <c r="I21" s="236" t="s">
        <v>1031</v>
      </c>
      <c r="J21" s="238">
        <v>44563.599814814814</v>
      </c>
      <c r="K21" s="238">
        <v>44145.540497685186</v>
      </c>
    </row>
    <row r="22" spans="1:11" x14ac:dyDescent="0.25">
      <c r="A22" s="236" t="s">
        <v>12651</v>
      </c>
      <c r="B22" s="236">
        <v>371319</v>
      </c>
      <c r="C22" s="238">
        <v>44562</v>
      </c>
      <c r="D22" s="236">
        <v>1500</v>
      </c>
      <c r="E22" s="238">
        <v>44895</v>
      </c>
      <c r="F22" s="236">
        <v>35650</v>
      </c>
      <c r="G22" s="236" t="s">
        <v>1407</v>
      </c>
      <c r="H22" s="236">
        <v>35646</v>
      </c>
      <c r="I22" s="236" t="s">
        <v>1031</v>
      </c>
      <c r="J22" s="238">
        <v>44563.599814814814</v>
      </c>
      <c r="K22" s="238">
        <v>44145.540497685186</v>
      </c>
    </row>
    <row r="23" spans="1:11" x14ac:dyDescent="0.25">
      <c r="A23" s="236" t="s">
        <v>12650</v>
      </c>
      <c r="B23" s="236">
        <v>372412</v>
      </c>
      <c r="C23" s="238">
        <v>44562</v>
      </c>
      <c r="D23" s="236">
        <v>5000</v>
      </c>
      <c r="E23" s="238">
        <v>45477</v>
      </c>
      <c r="F23" s="236">
        <v>35727</v>
      </c>
      <c r="G23" s="236" t="s">
        <v>1193</v>
      </c>
      <c r="H23" s="236">
        <v>7616</v>
      </c>
      <c r="I23" s="236" t="s">
        <v>1031</v>
      </c>
      <c r="J23" s="238">
        <v>44563.598078703704</v>
      </c>
      <c r="K23" s="238">
        <v>44416.467800925922</v>
      </c>
    </row>
    <row r="24" spans="1:11" x14ac:dyDescent="0.25">
      <c r="A24" s="236" t="s">
        <v>12650</v>
      </c>
      <c r="B24" s="236">
        <v>373125</v>
      </c>
      <c r="C24" s="238">
        <v>44562</v>
      </c>
      <c r="D24" s="236">
        <v>3500</v>
      </c>
      <c r="E24" s="238">
        <v>44684</v>
      </c>
      <c r="F24" s="236">
        <v>35780</v>
      </c>
      <c r="G24" s="236" t="s">
        <v>2958</v>
      </c>
      <c r="H24" s="236">
        <v>31775</v>
      </c>
      <c r="I24" s="236" t="s">
        <v>2536</v>
      </c>
      <c r="J24" s="238">
        <v>44563.595509259256</v>
      </c>
      <c r="K24" s="238">
        <v>44563.596041666664</v>
      </c>
    </row>
    <row r="25" spans="1:11" x14ac:dyDescent="0.25">
      <c r="A25" s="236" t="s">
        <v>12650</v>
      </c>
      <c r="B25" s="236">
        <v>375571</v>
      </c>
      <c r="C25" s="238">
        <v>44562</v>
      </c>
      <c r="D25" s="236">
        <v>4000</v>
      </c>
      <c r="E25" s="238">
        <v>45415</v>
      </c>
      <c r="F25" s="236">
        <v>35966</v>
      </c>
      <c r="G25" s="236" t="s">
        <v>3277</v>
      </c>
      <c r="H25" s="236">
        <v>35962</v>
      </c>
      <c r="I25" s="236" t="s">
        <v>3090</v>
      </c>
      <c r="J25" s="238">
        <v>44563.603182870371</v>
      </c>
      <c r="K25" s="238">
        <v>44563.603715277779</v>
      </c>
    </row>
    <row r="26" spans="1:11" x14ac:dyDescent="0.25">
      <c r="A26" s="236" t="s">
        <v>12650</v>
      </c>
      <c r="B26" s="236">
        <v>376170</v>
      </c>
      <c r="C26" s="238">
        <v>44562</v>
      </c>
      <c r="D26" s="236">
        <v>3000</v>
      </c>
      <c r="E26" s="238">
        <v>44771</v>
      </c>
      <c r="F26" s="236">
        <v>36012</v>
      </c>
      <c r="G26" s="236" t="s">
        <v>3967</v>
      </c>
      <c r="H26" s="236">
        <v>29971</v>
      </c>
      <c r="I26" s="236" t="s">
        <v>3431</v>
      </c>
      <c r="J26" s="238">
        <v>44563.604710648149</v>
      </c>
      <c r="K26" s="238">
        <v>44563.605173611111</v>
      </c>
    </row>
    <row r="27" spans="1:11" x14ac:dyDescent="0.25">
      <c r="A27" s="236" t="s">
        <v>12651</v>
      </c>
      <c r="B27" s="236">
        <v>376171</v>
      </c>
      <c r="C27" s="238">
        <v>44562</v>
      </c>
      <c r="D27" s="236">
        <v>800</v>
      </c>
      <c r="E27" s="238">
        <v>44771</v>
      </c>
      <c r="F27" s="236">
        <v>36012</v>
      </c>
      <c r="G27" s="236" t="s">
        <v>3967</v>
      </c>
      <c r="H27" s="236">
        <v>29971</v>
      </c>
      <c r="I27" s="236" t="s">
        <v>3431</v>
      </c>
      <c r="J27" s="238">
        <v>44563.604710648149</v>
      </c>
      <c r="K27" s="238">
        <v>44563.605173611111</v>
      </c>
    </row>
    <row r="28" spans="1:11" x14ac:dyDescent="0.25">
      <c r="A28" s="236" t="s">
        <v>12650</v>
      </c>
      <c r="B28" s="236">
        <v>377485</v>
      </c>
      <c r="C28" s="238">
        <v>44880</v>
      </c>
      <c r="D28" s="236">
        <v>3800</v>
      </c>
      <c r="E28" s="238">
        <v>45974</v>
      </c>
      <c r="F28" s="236">
        <v>36135</v>
      </c>
      <c r="G28" s="236" t="s">
        <v>3743</v>
      </c>
      <c r="H28" s="236">
        <v>32707</v>
      </c>
      <c r="I28" s="236" t="s">
        <v>3431</v>
      </c>
      <c r="J28" s="238">
        <v>44922.718819444446</v>
      </c>
      <c r="K28" s="238">
        <v>44922.718819444446</v>
      </c>
    </row>
    <row r="29" spans="1:11" x14ac:dyDescent="0.25">
      <c r="A29" s="236" t="s">
        <v>12652</v>
      </c>
      <c r="B29" s="236">
        <v>377487</v>
      </c>
      <c r="C29" s="238">
        <v>44880</v>
      </c>
      <c r="D29" s="236">
        <v>40</v>
      </c>
      <c r="E29" s="238">
        <v>45974</v>
      </c>
      <c r="F29" s="236">
        <v>36135</v>
      </c>
      <c r="G29" s="236" t="s">
        <v>3743</v>
      </c>
      <c r="H29" s="236">
        <v>32707</v>
      </c>
      <c r="I29" s="236" t="s">
        <v>3431</v>
      </c>
      <c r="J29" s="238">
        <v>44922.719722222224</v>
      </c>
      <c r="K29" s="238">
        <v>44922.719722222224</v>
      </c>
    </row>
    <row r="30" spans="1:11" x14ac:dyDescent="0.25">
      <c r="A30" s="236" t="s">
        <v>12653</v>
      </c>
      <c r="B30" s="236">
        <v>377488</v>
      </c>
      <c r="C30" s="238">
        <v>44880</v>
      </c>
      <c r="D30" s="236">
        <v>300</v>
      </c>
      <c r="E30" s="238">
        <v>45974</v>
      </c>
      <c r="F30" s="236">
        <v>36135</v>
      </c>
      <c r="G30" s="236" t="s">
        <v>3743</v>
      </c>
      <c r="H30" s="236">
        <v>32707</v>
      </c>
      <c r="I30" s="236" t="s">
        <v>3431</v>
      </c>
      <c r="J30" s="238">
        <v>44922.721736111111</v>
      </c>
      <c r="K30" s="238">
        <v>44922.720347222225</v>
      </c>
    </row>
    <row r="31" spans="1:11" x14ac:dyDescent="0.25">
      <c r="A31" s="236" t="s">
        <v>12653</v>
      </c>
      <c r="B31" s="236">
        <v>380158</v>
      </c>
      <c r="C31" s="238">
        <v>44562</v>
      </c>
      <c r="D31" s="236">
        <v>160</v>
      </c>
      <c r="E31" s="238">
        <v>44954</v>
      </c>
      <c r="F31" s="236">
        <v>36248</v>
      </c>
      <c r="G31" s="236" t="s">
        <v>3634</v>
      </c>
      <c r="H31" s="236">
        <v>36244</v>
      </c>
      <c r="I31" s="236" t="s">
        <v>3431</v>
      </c>
      <c r="J31" s="238">
        <v>44563.608298611114</v>
      </c>
      <c r="K31" s="238">
        <v>44370.358981481484</v>
      </c>
    </row>
    <row r="32" spans="1:11" x14ac:dyDescent="0.25">
      <c r="A32" s="236" t="s">
        <v>12650</v>
      </c>
      <c r="B32" s="236">
        <v>389111</v>
      </c>
      <c r="C32" s="238">
        <v>44562</v>
      </c>
      <c r="D32" s="236">
        <v>6690</v>
      </c>
      <c r="E32" s="238">
        <v>44629.550833333335</v>
      </c>
      <c r="F32" s="236">
        <v>36833</v>
      </c>
      <c r="G32" s="236" t="s">
        <v>1499</v>
      </c>
      <c r="H32" s="236">
        <v>7643</v>
      </c>
      <c r="I32" s="236" t="s">
        <v>1031</v>
      </c>
      <c r="J32" s="238">
        <v>44563.602314814816</v>
      </c>
      <c r="K32" s="238">
        <v>44160.551458333335</v>
      </c>
    </row>
    <row r="33" spans="1:11" x14ac:dyDescent="0.25">
      <c r="A33" s="236" t="s">
        <v>12651</v>
      </c>
      <c r="B33" s="236">
        <v>389112</v>
      </c>
      <c r="C33" s="238">
        <v>44562</v>
      </c>
      <c r="D33" s="236">
        <v>4152</v>
      </c>
      <c r="E33" s="238">
        <v>44629.550833333335</v>
      </c>
      <c r="F33" s="236">
        <v>36833</v>
      </c>
      <c r="G33" s="236" t="s">
        <v>1499</v>
      </c>
      <c r="H33" s="236">
        <v>7643</v>
      </c>
      <c r="I33" s="236" t="s">
        <v>1031</v>
      </c>
      <c r="J33" s="238">
        <v>44563.602314814816</v>
      </c>
      <c r="K33" s="238">
        <v>44160.551458333335</v>
      </c>
    </row>
    <row r="34" spans="1:11" x14ac:dyDescent="0.25">
      <c r="A34" s="236" t="s">
        <v>12652</v>
      </c>
      <c r="B34" s="236">
        <v>389113</v>
      </c>
      <c r="C34" s="238">
        <v>44562</v>
      </c>
      <c r="D34" s="236">
        <v>190</v>
      </c>
      <c r="E34" s="238">
        <v>44629.550833333335</v>
      </c>
      <c r="F34" s="236">
        <v>36833</v>
      </c>
      <c r="G34" s="236" t="s">
        <v>1499</v>
      </c>
      <c r="H34" s="236">
        <v>7643</v>
      </c>
      <c r="I34" s="236" t="s">
        <v>1031</v>
      </c>
      <c r="J34" s="238">
        <v>44563.602314814816</v>
      </c>
      <c r="K34" s="238">
        <v>44160.551458333335</v>
      </c>
    </row>
    <row r="35" spans="1:11" x14ac:dyDescent="0.25">
      <c r="A35" s="236" t="s">
        <v>12653</v>
      </c>
      <c r="B35" s="236">
        <v>389114</v>
      </c>
      <c r="C35" s="238">
        <v>44562</v>
      </c>
      <c r="D35" s="236">
        <v>374</v>
      </c>
      <c r="E35" s="238">
        <v>44629.550833333335</v>
      </c>
      <c r="F35" s="236">
        <v>36833</v>
      </c>
      <c r="G35" s="236" t="s">
        <v>1499</v>
      </c>
      <c r="H35" s="236">
        <v>7643</v>
      </c>
      <c r="I35" s="236" t="s">
        <v>1031</v>
      </c>
      <c r="J35" s="238">
        <v>44563.602314814816</v>
      </c>
      <c r="K35" s="238">
        <v>44160.551458333335</v>
      </c>
    </row>
  </sheetData>
  <mergeCells count="3">
    <mergeCell ref="B2:F2"/>
    <mergeCell ref="F4:M4"/>
    <mergeCell ref="B4:D4"/>
  </mergeCells>
  <pageMargins left="0.7" right="0.7" top="0.75" bottom="0.75" header="0.3" footer="0.3"/>
  <pageSetup paperSize="9" fitToWidth="0" fitToHeight="0" orientation="portrait" horizontalDpi="0" verticalDpi="0"/>
  <ignoredErrors>
    <ignoredError sqref="B2 F4 B4"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W34"/>
  <sheetViews>
    <sheetView rightToLeft="1" zoomScaleNormal="100" workbookViewId="0">
      <pane xSplit="1" ySplit="1" topLeftCell="B2" activePane="bottomRight" state="frozen"/>
      <selection pane="topRight"/>
      <selection pane="bottomLeft"/>
      <selection pane="bottomRight" activeCell="B2" sqref="B2"/>
    </sheetView>
  </sheetViews>
  <sheetFormatPr defaultRowHeight="15" x14ac:dyDescent="0.25"/>
  <cols>
    <col min="1" max="1" width="13.7109375" style="236" customWidth="1"/>
    <col min="2" max="2" width="10.28515625" style="236" customWidth="1"/>
    <col min="3" max="3" width="33.5703125" style="236" customWidth="1"/>
    <col min="4" max="4" width="23.7109375" style="236" customWidth="1"/>
    <col min="5" max="5" width="15.140625" style="236" customWidth="1"/>
    <col min="6" max="6" width="19.42578125" style="236" customWidth="1"/>
    <col min="7" max="7" width="19.85546875" style="236" customWidth="1"/>
    <col min="8" max="8" width="14.140625" style="236" customWidth="1"/>
    <col min="9" max="10" width="15" style="236" customWidth="1"/>
    <col min="11" max="11" width="14.42578125" style="236" customWidth="1"/>
    <col min="12" max="12" width="19.7109375" style="236" customWidth="1"/>
    <col min="13" max="13" width="16.42578125" style="236" customWidth="1"/>
    <col min="14" max="14" width="18.28515625" style="236" customWidth="1"/>
    <col min="15" max="15" width="27.5703125" style="236" customWidth="1"/>
    <col min="16" max="16" width="10.85546875" style="236" customWidth="1"/>
    <col min="17" max="17" width="26.42578125" style="236" customWidth="1"/>
    <col min="18" max="18" width="9.7109375" style="236" customWidth="1"/>
    <col min="20" max="20" width="12.140625" style="236" customWidth="1"/>
    <col min="21" max="21" width="12.7109375" style="236" customWidth="1"/>
    <col min="22" max="22" width="15.7109375" style="236" customWidth="1"/>
    <col min="23" max="23" width="16.140625" style="236" customWidth="1"/>
  </cols>
  <sheetData>
    <row r="2" spans="2:13" x14ac:dyDescent="0.25">
      <c r="B2" s="267" t="s">
        <v>12654</v>
      </c>
      <c r="C2" s="267"/>
      <c r="D2" s="267"/>
      <c r="E2" s="267"/>
      <c r="F2" s="267"/>
    </row>
    <row r="4" spans="2:13" ht="23.25" x14ac:dyDescent="0.35">
      <c r="B4" s="268" t="s">
        <v>12655</v>
      </c>
      <c r="C4" s="268"/>
      <c r="D4" s="268"/>
      <c r="F4" s="267" t="s">
        <v>239</v>
      </c>
      <c r="G4" s="267"/>
      <c r="H4" s="267"/>
      <c r="I4" s="267"/>
      <c r="J4" s="267"/>
      <c r="K4" s="267"/>
      <c r="L4" s="267"/>
      <c r="M4" s="267"/>
    </row>
    <row r="6" spans="2:13" x14ac:dyDescent="0.25">
      <c r="B6" s="249" t="s">
        <v>12656</v>
      </c>
      <c r="C6" s="250" t="s">
        <v>12657</v>
      </c>
    </row>
    <row r="7" spans="2:13" x14ac:dyDescent="0.25">
      <c r="B7" s="251" t="s">
        <v>12658</v>
      </c>
      <c r="C7" s="252" t="s">
        <v>4413</v>
      </c>
    </row>
    <row r="8" spans="2:13" x14ac:dyDescent="0.25">
      <c r="B8" s="251" t="s">
        <v>12659</v>
      </c>
      <c r="C8" s="252" t="s">
        <v>12660</v>
      </c>
    </row>
    <row r="9" spans="2:13" x14ac:dyDescent="0.25">
      <c r="B9" s="251" t="s">
        <v>12661</v>
      </c>
      <c r="C9" s="252" t="s">
        <v>12662</v>
      </c>
    </row>
    <row r="10" spans="2:13" x14ac:dyDescent="0.25">
      <c r="B10" s="251" t="s">
        <v>12663</v>
      </c>
      <c r="C10" s="252" t="s">
        <v>12663</v>
      </c>
    </row>
    <row r="11" spans="2:13" x14ac:dyDescent="0.25">
      <c r="B11" s="251" t="s">
        <v>12664</v>
      </c>
      <c r="C11" s="252" t="s">
        <v>12665</v>
      </c>
    </row>
    <row r="17" spans="1:23" s="237" customFormat="1" x14ac:dyDescent="0.25">
      <c r="A17" s="237" t="s">
        <v>12666</v>
      </c>
      <c r="B17" s="237" t="s">
        <v>12667</v>
      </c>
      <c r="C17" s="237" t="s">
        <v>12668</v>
      </c>
      <c r="D17" s="237" t="s">
        <v>12669</v>
      </c>
      <c r="E17" s="237" t="s">
        <v>12670</v>
      </c>
      <c r="F17" s="237" t="s">
        <v>12671</v>
      </c>
      <c r="G17" s="237" t="s">
        <v>12672</v>
      </c>
      <c r="H17" s="237" t="s">
        <v>12673</v>
      </c>
      <c r="I17" s="237" t="s">
        <v>12674</v>
      </c>
      <c r="J17" s="237" t="s">
        <v>12675</v>
      </c>
      <c r="K17" s="237" t="s">
        <v>12676</v>
      </c>
      <c r="L17" s="237" t="s">
        <v>12677</v>
      </c>
      <c r="M17" s="237" t="s">
        <v>12678</v>
      </c>
      <c r="N17" s="237" t="s">
        <v>12679</v>
      </c>
      <c r="O17" s="237" t="s">
        <v>12680</v>
      </c>
      <c r="P17" s="237" t="s">
        <v>12681</v>
      </c>
      <c r="Q17" s="237" t="s">
        <v>12682</v>
      </c>
      <c r="R17" s="237" t="s">
        <v>12683</v>
      </c>
      <c r="S17" s="237" t="s">
        <v>12684</v>
      </c>
      <c r="T17" s="237" t="s">
        <v>12685</v>
      </c>
      <c r="U17" s="237" t="s">
        <v>12686</v>
      </c>
      <c r="V17" s="237" t="s">
        <v>12687</v>
      </c>
      <c r="W17" s="237" t="s">
        <v>12688</v>
      </c>
    </row>
    <row r="18" spans="1:23" x14ac:dyDescent="0.25">
      <c r="A18" s="236">
        <v>57772</v>
      </c>
      <c r="B18" s="236">
        <v>7463</v>
      </c>
      <c r="C18" s="236" t="s">
        <v>246</v>
      </c>
      <c r="D18" s="236" t="s">
        <v>9366</v>
      </c>
      <c r="E18" s="236">
        <v>10148</v>
      </c>
      <c r="F18" s="238">
        <v>44649.585092592592</v>
      </c>
      <c r="G18" s="238">
        <v>44517.400138888886</v>
      </c>
      <c r="H18" s="236">
        <v>90</v>
      </c>
      <c r="I18" s="236">
        <v>0</v>
      </c>
      <c r="J18" s="236">
        <v>0.5</v>
      </c>
      <c r="K18" s="236" t="s">
        <v>12689</v>
      </c>
      <c r="L18" s="236">
        <v>493.27679999999998</v>
      </c>
      <c r="M18" s="236" t="s">
        <v>12690</v>
      </c>
      <c r="N18" s="236">
        <v>465.69</v>
      </c>
      <c r="O18" s="236" t="s">
        <v>165</v>
      </c>
      <c r="P18" s="236" t="s">
        <v>4413</v>
      </c>
      <c r="R18" s="236">
        <v>-4.9000000000000004</v>
      </c>
      <c r="S18" s="236">
        <v>9999.1</v>
      </c>
      <c r="T18" s="236" t="s">
        <v>12691</v>
      </c>
      <c r="U18" s="236" t="s">
        <v>12691</v>
      </c>
      <c r="V18" s="236" t="s">
        <v>12691</v>
      </c>
      <c r="W18" s="236" t="s">
        <v>12691</v>
      </c>
    </row>
    <row r="19" spans="1:23" x14ac:dyDescent="0.25">
      <c r="A19" s="236">
        <v>58504</v>
      </c>
      <c r="B19" s="236">
        <v>7463</v>
      </c>
      <c r="C19" s="236" t="s">
        <v>246</v>
      </c>
      <c r="D19" s="236" t="s">
        <v>9366</v>
      </c>
      <c r="E19" s="236">
        <v>10148</v>
      </c>
      <c r="F19" s="238">
        <v>44732.467256944445</v>
      </c>
      <c r="G19" s="238">
        <v>44649.585092592592</v>
      </c>
      <c r="H19" s="236">
        <v>83</v>
      </c>
      <c r="I19" s="236">
        <v>0</v>
      </c>
      <c r="J19" s="236">
        <v>0.5</v>
      </c>
      <c r="K19" s="236" t="s">
        <v>12692</v>
      </c>
      <c r="L19" s="236">
        <v>3.69</v>
      </c>
      <c r="N19" s="236">
        <v>9999.1</v>
      </c>
      <c r="O19" s="236" t="s">
        <v>165</v>
      </c>
      <c r="P19" s="236" t="s">
        <v>4413</v>
      </c>
      <c r="R19" s="236">
        <v>-4.9000000000000004</v>
      </c>
      <c r="S19" s="236">
        <v>9999.1</v>
      </c>
      <c r="T19" s="236" t="s">
        <v>12691</v>
      </c>
      <c r="U19" s="236" t="s">
        <v>12693</v>
      </c>
      <c r="V19" s="236" t="s">
        <v>12691</v>
      </c>
      <c r="W19" s="236" t="s">
        <v>12691</v>
      </c>
    </row>
    <row r="20" spans="1:23" x14ac:dyDescent="0.25">
      <c r="A20" s="236">
        <v>58504</v>
      </c>
      <c r="B20" s="236">
        <v>7463</v>
      </c>
      <c r="C20" s="236" t="s">
        <v>246</v>
      </c>
      <c r="D20" s="236" t="s">
        <v>9366</v>
      </c>
      <c r="E20" s="236">
        <v>10148</v>
      </c>
      <c r="F20" s="238">
        <v>44732.467256944445</v>
      </c>
      <c r="G20" s="238">
        <v>44649.585092592592</v>
      </c>
      <c r="H20" s="236">
        <v>83</v>
      </c>
      <c r="I20" s="236">
        <v>0</v>
      </c>
      <c r="J20" s="236">
        <v>0.5</v>
      </c>
      <c r="K20" s="236" t="s">
        <v>12694</v>
      </c>
      <c r="L20" s="236">
        <v>-3.69</v>
      </c>
      <c r="N20" s="236">
        <v>-4.9000000000000004</v>
      </c>
      <c r="O20" s="236" t="s">
        <v>165</v>
      </c>
      <c r="P20" s="236" t="s">
        <v>4413</v>
      </c>
      <c r="R20" s="236">
        <v>-4.9000000000000004</v>
      </c>
      <c r="S20" s="236">
        <v>9999.1</v>
      </c>
      <c r="T20" s="236" t="s">
        <v>12691</v>
      </c>
      <c r="U20" s="236" t="s">
        <v>12693</v>
      </c>
      <c r="V20" s="236" t="s">
        <v>12691</v>
      </c>
      <c r="W20" s="236" t="s">
        <v>12691</v>
      </c>
    </row>
    <row r="21" spans="1:23" x14ac:dyDescent="0.25">
      <c r="A21" s="236">
        <v>57796</v>
      </c>
      <c r="B21" s="236">
        <v>7466</v>
      </c>
      <c r="C21" s="236" t="s">
        <v>256</v>
      </c>
      <c r="D21" s="236" t="s">
        <v>8903</v>
      </c>
      <c r="E21" s="236">
        <v>10151</v>
      </c>
      <c r="F21" s="238">
        <v>44655.506192129629</v>
      </c>
      <c r="G21" s="238">
        <v>44536.525787037041</v>
      </c>
      <c r="H21" s="236">
        <v>90</v>
      </c>
      <c r="I21" s="236">
        <v>1058.8663070059999</v>
      </c>
      <c r="J21" s="236">
        <v>0.5</v>
      </c>
      <c r="K21" s="236" t="s">
        <v>12695</v>
      </c>
      <c r="L21" s="236">
        <v>260.99099999999999</v>
      </c>
      <c r="M21" s="236" t="s">
        <v>12690</v>
      </c>
      <c r="N21" s="236">
        <v>249.32</v>
      </c>
      <c r="O21" s="236" t="s">
        <v>72</v>
      </c>
      <c r="P21" s="236" t="s">
        <v>4413</v>
      </c>
      <c r="R21" s="236">
        <v>-4.9000000000000004</v>
      </c>
      <c r="S21" s="236">
        <v>9999.1</v>
      </c>
      <c r="T21" s="236" t="s">
        <v>12693</v>
      </c>
      <c r="U21" s="236" t="s">
        <v>12693</v>
      </c>
      <c r="V21" s="236" t="s">
        <v>12691</v>
      </c>
      <c r="W21" s="236" t="s">
        <v>12693</v>
      </c>
    </row>
    <row r="22" spans="1:23" x14ac:dyDescent="0.25">
      <c r="A22" s="236">
        <v>57796</v>
      </c>
      <c r="B22" s="236">
        <v>7466</v>
      </c>
      <c r="C22" s="236" t="s">
        <v>256</v>
      </c>
      <c r="D22" s="236" t="s">
        <v>8903</v>
      </c>
      <c r="E22" s="236">
        <v>10151</v>
      </c>
      <c r="F22" s="238">
        <v>44655.506192129629</v>
      </c>
      <c r="G22" s="238">
        <v>44536.525787037041</v>
      </c>
      <c r="H22" s="236">
        <v>90</v>
      </c>
      <c r="I22" s="236">
        <v>1058.8663070059999</v>
      </c>
      <c r="J22" s="236">
        <v>0.5</v>
      </c>
      <c r="K22" s="236" t="s">
        <v>12696</v>
      </c>
      <c r="L22" s="236">
        <v>469.5</v>
      </c>
      <c r="M22" s="236" t="s">
        <v>12690</v>
      </c>
      <c r="N22" s="236">
        <v>294.5</v>
      </c>
      <c r="O22" s="236" t="s">
        <v>72</v>
      </c>
      <c r="P22" s="236" t="s">
        <v>4413</v>
      </c>
      <c r="R22" s="236">
        <v>-4.9000000000000004</v>
      </c>
      <c r="S22" s="236">
        <v>9999.1</v>
      </c>
      <c r="T22" s="236" t="s">
        <v>12693</v>
      </c>
      <c r="U22" s="236" t="s">
        <v>12693</v>
      </c>
      <c r="V22" s="236" t="s">
        <v>12691</v>
      </c>
      <c r="W22" s="236" t="s">
        <v>12693</v>
      </c>
    </row>
    <row r="23" spans="1:23" x14ac:dyDescent="0.25">
      <c r="A23" s="236">
        <v>58468</v>
      </c>
      <c r="B23" s="236">
        <v>7466</v>
      </c>
      <c r="C23" s="236" t="s">
        <v>256</v>
      </c>
      <c r="D23" s="236" t="s">
        <v>8903</v>
      </c>
      <c r="E23" s="236">
        <v>10151</v>
      </c>
      <c r="F23" s="238">
        <v>44728.488287037035</v>
      </c>
      <c r="G23" s="238">
        <v>44655.506192129629</v>
      </c>
      <c r="H23" s="236">
        <v>73</v>
      </c>
      <c r="I23" s="236">
        <v>726.40983606557404</v>
      </c>
      <c r="J23" s="236">
        <v>0.5</v>
      </c>
      <c r="K23" s="236" t="s">
        <v>12696</v>
      </c>
      <c r="L23" s="236">
        <v>331</v>
      </c>
      <c r="M23" s="236" t="s">
        <v>12690</v>
      </c>
      <c r="N23" s="236">
        <v>294.5</v>
      </c>
      <c r="O23" s="236" t="s">
        <v>72</v>
      </c>
      <c r="P23" s="236" t="s">
        <v>4413</v>
      </c>
      <c r="R23" s="236">
        <v>-4.9000000000000004</v>
      </c>
      <c r="S23" s="236">
        <v>9999.1</v>
      </c>
      <c r="T23" s="236" t="s">
        <v>12693</v>
      </c>
      <c r="U23" s="236" t="s">
        <v>12693</v>
      </c>
      <c r="V23" s="236" t="s">
        <v>12691</v>
      </c>
      <c r="W23" s="236" t="s">
        <v>12693</v>
      </c>
    </row>
    <row r="24" spans="1:23" x14ac:dyDescent="0.25">
      <c r="A24" s="236">
        <v>58168</v>
      </c>
      <c r="B24" s="236">
        <v>8206</v>
      </c>
      <c r="C24" s="236" t="s">
        <v>261</v>
      </c>
      <c r="D24" s="236" t="s">
        <v>9161</v>
      </c>
      <c r="E24" s="236">
        <v>11211</v>
      </c>
      <c r="F24" s="238">
        <v>44697.476840277777</v>
      </c>
      <c r="G24" s="238">
        <v>44595.443993055553</v>
      </c>
      <c r="H24" s="236">
        <v>90</v>
      </c>
      <c r="I24" s="236">
        <v>5702.5263157894697</v>
      </c>
      <c r="J24" s="236">
        <v>0.5</v>
      </c>
      <c r="K24" s="236" t="s">
        <v>12692</v>
      </c>
      <c r="L24" s="236">
        <v>4.8499999999999996</v>
      </c>
      <c r="N24" s="236">
        <v>9999.1</v>
      </c>
      <c r="O24" s="236" t="s">
        <v>72</v>
      </c>
      <c r="P24" s="236" t="s">
        <v>4413</v>
      </c>
      <c r="R24" s="236">
        <v>-4.9000000000000004</v>
      </c>
      <c r="S24" s="236">
        <v>9999.1</v>
      </c>
      <c r="T24" s="236" t="s">
        <v>12693</v>
      </c>
      <c r="U24" s="236" t="s">
        <v>12691</v>
      </c>
      <c r="V24" s="236" t="s">
        <v>12693</v>
      </c>
      <c r="W24" s="236" t="s">
        <v>12691</v>
      </c>
    </row>
    <row r="25" spans="1:23" x14ac:dyDescent="0.25">
      <c r="A25" s="236">
        <v>58168</v>
      </c>
      <c r="B25" s="236">
        <v>8206</v>
      </c>
      <c r="C25" s="236" t="s">
        <v>261</v>
      </c>
      <c r="D25" s="236" t="s">
        <v>9161</v>
      </c>
      <c r="E25" s="236">
        <v>11211</v>
      </c>
      <c r="F25" s="238">
        <v>44697.476840277777</v>
      </c>
      <c r="G25" s="238">
        <v>44595.443993055553</v>
      </c>
      <c r="H25" s="236">
        <v>90</v>
      </c>
      <c r="I25" s="236">
        <v>5702.5263157894697</v>
      </c>
      <c r="J25" s="236">
        <v>0.5</v>
      </c>
      <c r="K25" s="236" t="s">
        <v>12694</v>
      </c>
      <c r="L25" s="236">
        <v>-4.8499999999999996</v>
      </c>
      <c r="N25" s="236">
        <v>-4.9000000000000004</v>
      </c>
      <c r="O25" s="236" t="s">
        <v>72</v>
      </c>
      <c r="P25" s="236" t="s">
        <v>4413</v>
      </c>
      <c r="R25" s="236">
        <v>-4.9000000000000004</v>
      </c>
      <c r="S25" s="236">
        <v>9999.1</v>
      </c>
      <c r="T25" s="236" t="s">
        <v>12693</v>
      </c>
      <c r="U25" s="236" t="s">
        <v>12691</v>
      </c>
      <c r="V25" s="236" t="s">
        <v>12693</v>
      </c>
      <c r="W25" s="236" t="s">
        <v>12691</v>
      </c>
    </row>
    <row r="26" spans="1:23" x14ac:dyDescent="0.25">
      <c r="A26" s="236">
        <v>58460</v>
      </c>
      <c r="B26" s="236">
        <v>29336</v>
      </c>
      <c r="C26" s="236" t="s">
        <v>254</v>
      </c>
      <c r="D26" s="236" t="s">
        <v>10474</v>
      </c>
      <c r="E26" s="236">
        <v>33320</v>
      </c>
      <c r="F26" s="238">
        <v>44728.459189814814</v>
      </c>
      <c r="G26" s="238">
        <v>44655.492835648147</v>
      </c>
      <c r="H26" s="236">
        <v>73</v>
      </c>
      <c r="I26" s="236">
        <v>2308.8491228070202</v>
      </c>
      <c r="J26" s="236">
        <v>0.7</v>
      </c>
      <c r="K26" s="236" t="s">
        <v>12696</v>
      </c>
      <c r="L26" s="236">
        <v>538</v>
      </c>
      <c r="M26" s="236" t="s">
        <v>12690</v>
      </c>
      <c r="N26" s="236">
        <v>294.5</v>
      </c>
      <c r="O26" s="236" t="s">
        <v>72</v>
      </c>
      <c r="P26" s="236" t="s">
        <v>4413</v>
      </c>
      <c r="R26" s="236">
        <v>-4.9000000000000004</v>
      </c>
      <c r="S26" s="236">
        <v>9999.1</v>
      </c>
      <c r="T26" s="236" t="s">
        <v>12693</v>
      </c>
      <c r="U26" s="236" t="s">
        <v>12691</v>
      </c>
      <c r="V26" s="236" t="s">
        <v>12693</v>
      </c>
      <c r="W26" s="236" t="s">
        <v>12691</v>
      </c>
    </row>
    <row r="27" spans="1:23" x14ac:dyDescent="0.25">
      <c r="A27" s="236">
        <v>59729</v>
      </c>
      <c r="B27" s="236">
        <v>29336</v>
      </c>
      <c r="C27" s="236" t="s">
        <v>254</v>
      </c>
      <c r="D27" s="236" t="s">
        <v>2606</v>
      </c>
      <c r="E27" s="236">
        <v>29337</v>
      </c>
      <c r="F27" s="238">
        <v>44880.439259259256</v>
      </c>
      <c r="G27" s="238">
        <v>44728.459189814814</v>
      </c>
      <c r="H27" s="236">
        <v>90</v>
      </c>
      <c r="I27" s="236">
        <v>2846.5263157894701</v>
      </c>
      <c r="J27" s="236">
        <v>0.5</v>
      </c>
      <c r="K27" s="236" t="s">
        <v>12696</v>
      </c>
      <c r="L27" s="236">
        <v>304.5</v>
      </c>
      <c r="M27" s="236" t="s">
        <v>12690</v>
      </c>
      <c r="N27" s="236">
        <v>294.5</v>
      </c>
      <c r="O27" s="236" t="s">
        <v>72</v>
      </c>
      <c r="P27" s="236" t="s">
        <v>4413</v>
      </c>
      <c r="R27" s="236">
        <v>-4.9000000000000004</v>
      </c>
      <c r="S27" s="236">
        <v>9999.1</v>
      </c>
      <c r="T27" s="236" t="s">
        <v>12693</v>
      </c>
      <c r="U27" s="236" t="s">
        <v>12693</v>
      </c>
      <c r="V27" s="236" t="s">
        <v>12691</v>
      </c>
      <c r="W27" s="236" t="s">
        <v>12693</v>
      </c>
    </row>
    <row r="28" spans="1:23" x14ac:dyDescent="0.25">
      <c r="A28" s="236">
        <v>59729</v>
      </c>
      <c r="B28" s="236">
        <v>29336</v>
      </c>
      <c r="C28" s="236" t="s">
        <v>254</v>
      </c>
      <c r="D28" s="236" t="s">
        <v>2606</v>
      </c>
      <c r="E28" s="236">
        <v>29337</v>
      </c>
      <c r="F28" s="238">
        <v>44880.439259259256</v>
      </c>
      <c r="G28" s="238">
        <v>44728.459189814814</v>
      </c>
      <c r="H28" s="236">
        <v>90</v>
      </c>
      <c r="I28" s="236">
        <v>2846.5263157894701</v>
      </c>
      <c r="J28" s="236">
        <v>0.5</v>
      </c>
      <c r="K28" s="236" t="s">
        <v>12695</v>
      </c>
      <c r="L28" s="236">
        <v>314.928</v>
      </c>
      <c r="M28" s="236" t="s">
        <v>12690</v>
      </c>
      <c r="N28" s="236">
        <v>249.32</v>
      </c>
      <c r="O28" s="236" t="s">
        <v>72</v>
      </c>
      <c r="P28" s="236" t="s">
        <v>4413</v>
      </c>
      <c r="R28" s="236">
        <v>-4.9000000000000004</v>
      </c>
      <c r="S28" s="236">
        <v>9999.1</v>
      </c>
      <c r="T28" s="236" t="s">
        <v>12693</v>
      </c>
      <c r="U28" s="236" t="s">
        <v>12693</v>
      </c>
      <c r="V28" s="236" t="s">
        <v>12691</v>
      </c>
      <c r="W28" s="236" t="s">
        <v>12693</v>
      </c>
    </row>
    <row r="29" spans="1:23" x14ac:dyDescent="0.25">
      <c r="A29" s="236">
        <v>59729</v>
      </c>
      <c r="B29" s="236">
        <v>29336</v>
      </c>
      <c r="C29" s="236" t="s">
        <v>254</v>
      </c>
      <c r="D29" s="236" t="s">
        <v>2606</v>
      </c>
      <c r="E29" s="236">
        <v>29337</v>
      </c>
      <c r="F29" s="238">
        <v>44880.439259259256</v>
      </c>
      <c r="G29" s="238">
        <v>44728.459189814814</v>
      </c>
      <c r="H29" s="236">
        <v>90</v>
      </c>
      <c r="I29" s="236">
        <v>2846.5263157894701</v>
      </c>
      <c r="J29" s="236">
        <v>0.5</v>
      </c>
      <c r="K29" s="236" t="s">
        <v>12689</v>
      </c>
      <c r="L29" s="236">
        <v>466.63440000000003</v>
      </c>
      <c r="M29" s="236" t="s">
        <v>12690</v>
      </c>
      <c r="N29" s="236">
        <v>465.69</v>
      </c>
      <c r="O29" s="236" t="s">
        <v>72</v>
      </c>
      <c r="P29" s="236" t="s">
        <v>4413</v>
      </c>
      <c r="R29" s="236">
        <v>-4.9000000000000004</v>
      </c>
      <c r="S29" s="236">
        <v>9999.1</v>
      </c>
      <c r="T29" s="236" t="s">
        <v>12693</v>
      </c>
      <c r="U29" s="236" t="s">
        <v>12693</v>
      </c>
      <c r="V29" s="236" t="s">
        <v>12691</v>
      </c>
      <c r="W29" s="236" t="s">
        <v>12693</v>
      </c>
    </row>
    <row r="30" spans="1:23" x14ac:dyDescent="0.25">
      <c r="A30" s="236">
        <v>57333</v>
      </c>
      <c r="B30" s="236">
        <v>7760</v>
      </c>
      <c r="C30" s="236" t="s">
        <v>258</v>
      </c>
      <c r="D30" s="236" t="s">
        <v>10474</v>
      </c>
      <c r="E30" s="236">
        <v>33286</v>
      </c>
      <c r="F30" s="238">
        <v>44595.498159722221</v>
      </c>
      <c r="G30" s="238">
        <v>44510.548877314817</v>
      </c>
      <c r="H30" s="236">
        <v>85</v>
      </c>
      <c r="I30" s="236">
        <v>1802.23794238398</v>
      </c>
      <c r="J30" s="236">
        <v>0.7</v>
      </c>
      <c r="K30" s="236" t="s">
        <v>12697</v>
      </c>
      <c r="L30" s="236">
        <v>66.84</v>
      </c>
      <c r="M30" s="236" t="s">
        <v>12690</v>
      </c>
      <c r="N30" s="236">
        <v>46.12</v>
      </c>
      <c r="O30" s="236" t="s">
        <v>105</v>
      </c>
      <c r="P30" s="236" t="s">
        <v>4413</v>
      </c>
      <c r="R30" s="236">
        <v>-4.9000000000000004</v>
      </c>
      <c r="S30" s="236">
        <v>9999.1</v>
      </c>
      <c r="T30" s="236" t="s">
        <v>12691</v>
      </c>
      <c r="U30" s="236" t="s">
        <v>12691</v>
      </c>
      <c r="V30" s="236" t="s">
        <v>12691</v>
      </c>
      <c r="W30" s="236" t="s">
        <v>12691</v>
      </c>
    </row>
    <row r="31" spans="1:23" x14ac:dyDescent="0.25">
      <c r="A31" s="236">
        <v>60269</v>
      </c>
      <c r="B31" s="236">
        <v>8185</v>
      </c>
      <c r="C31" s="236" t="s">
        <v>260</v>
      </c>
      <c r="D31" s="236" t="s">
        <v>10474</v>
      </c>
      <c r="E31" s="236">
        <v>33290</v>
      </c>
      <c r="F31" s="238">
        <v>44916.447060185186</v>
      </c>
      <c r="G31" s="238">
        <v>44734.512233796297</v>
      </c>
      <c r="H31" s="236">
        <v>90</v>
      </c>
      <c r="I31" s="236">
        <v>3076.62631578947</v>
      </c>
      <c r="J31" s="236">
        <v>0.7</v>
      </c>
      <c r="K31" s="236" t="s">
        <v>12698</v>
      </c>
      <c r="L31" s="236">
        <v>4.17670682730924</v>
      </c>
      <c r="N31" s="236">
        <v>4</v>
      </c>
      <c r="O31" s="236" t="s">
        <v>105</v>
      </c>
      <c r="P31" s="236" t="s">
        <v>4413</v>
      </c>
      <c r="R31" s="236">
        <v>-4.9000000000000004</v>
      </c>
      <c r="S31" s="236">
        <v>9999.1</v>
      </c>
      <c r="T31" s="236" t="s">
        <v>12693</v>
      </c>
      <c r="U31" s="236" t="s">
        <v>12691</v>
      </c>
      <c r="V31" s="236" t="s">
        <v>12693</v>
      </c>
      <c r="W31" s="236" t="s">
        <v>12691</v>
      </c>
    </row>
    <row r="32" spans="1:23" x14ac:dyDescent="0.25">
      <c r="A32" s="236">
        <v>58608</v>
      </c>
      <c r="B32" s="236">
        <v>33453</v>
      </c>
      <c r="C32" s="236" t="s">
        <v>252</v>
      </c>
      <c r="D32" s="236" t="s">
        <v>10463</v>
      </c>
      <c r="E32" s="236">
        <v>33454</v>
      </c>
      <c r="F32" s="238">
        <v>44738.47215277778</v>
      </c>
      <c r="G32" s="238">
        <v>44599.473240740743</v>
      </c>
      <c r="H32" s="236">
        <v>90</v>
      </c>
      <c r="I32" s="236">
        <v>82.105263157894697</v>
      </c>
      <c r="J32" s="236">
        <v>0.7</v>
      </c>
      <c r="K32" s="236" t="s">
        <v>12697</v>
      </c>
      <c r="L32" s="236">
        <v>61.59</v>
      </c>
      <c r="M32" s="236" t="s">
        <v>12690</v>
      </c>
      <c r="N32" s="236">
        <v>46.12</v>
      </c>
      <c r="O32" s="236" t="s">
        <v>105</v>
      </c>
      <c r="P32" s="236" t="s">
        <v>4413</v>
      </c>
      <c r="R32" s="236">
        <v>-4.9000000000000004</v>
      </c>
      <c r="S32" s="236">
        <v>9999.1</v>
      </c>
      <c r="T32" s="236" t="s">
        <v>12693</v>
      </c>
      <c r="U32" s="236" t="s">
        <v>12691</v>
      </c>
      <c r="V32" s="236" t="s">
        <v>12693</v>
      </c>
      <c r="W32" s="236" t="s">
        <v>12691</v>
      </c>
    </row>
    <row r="33" spans="1:23" x14ac:dyDescent="0.25">
      <c r="A33" s="236">
        <v>59830</v>
      </c>
      <c r="B33" s="236">
        <v>35886</v>
      </c>
      <c r="C33" s="236" t="s">
        <v>4467</v>
      </c>
      <c r="D33" s="236" t="s">
        <v>870</v>
      </c>
      <c r="E33" s="236">
        <v>35887</v>
      </c>
      <c r="F33" s="238">
        <v>44885.469305555554</v>
      </c>
      <c r="G33" s="238">
        <v>44166.439942129633</v>
      </c>
      <c r="H33" s="236">
        <v>90</v>
      </c>
      <c r="I33" s="236">
        <v>27.457627118644101</v>
      </c>
      <c r="J33" s="236">
        <v>0.5</v>
      </c>
      <c r="K33" s="236" t="s">
        <v>12699</v>
      </c>
      <c r="L33" s="236">
        <v>64</v>
      </c>
      <c r="M33" s="236" t="s">
        <v>12690</v>
      </c>
      <c r="N33" s="236">
        <v>34.049999999999997</v>
      </c>
      <c r="O33" s="236" t="s">
        <v>174</v>
      </c>
      <c r="P33" s="236" t="s">
        <v>4413</v>
      </c>
      <c r="R33" s="236">
        <v>-4.9000000000000004</v>
      </c>
      <c r="S33" s="236">
        <v>9999.1</v>
      </c>
      <c r="T33" s="236" t="s">
        <v>12693</v>
      </c>
      <c r="U33" s="236" t="s">
        <v>12693</v>
      </c>
      <c r="V33" s="236" t="s">
        <v>12693</v>
      </c>
      <c r="W33" s="236" t="s">
        <v>12691</v>
      </c>
    </row>
    <row r="34" spans="1:23" x14ac:dyDescent="0.25">
      <c r="A34" s="236">
        <v>59830</v>
      </c>
      <c r="B34" s="236">
        <v>35886</v>
      </c>
      <c r="C34" s="236" t="s">
        <v>4467</v>
      </c>
      <c r="D34" s="236" t="s">
        <v>870</v>
      </c>
      <c r="E34" s="236">
        <v>35887</v>
      </c>
      <c r="F34" s="238">
        <v>44885.469305555554</v>
      </c>
      <c r="G34" s="238">
        <v>44166.439942129633</v>
      </c>
      <c r="H34" s="236">
        <v>90</v>
      </c>
      <c r="I34" s="236">
        <v>27.457627118644101</v>
      </c>
      <c r="J34" s="236">
        <v>0.5</v>
      </c>
      <c r="K34" s="236" t="s">
        <v>12700</v>
      </c>
      <c r="L34" s="236">
        <v>0.26333699999999999</v>
      </c>
      <c r="M34" s="236" t="s">
        <v>12690</v>
      </c>
      <c r="N34" s="236">
        <v>0.1125</v>
      </c>
      <c r="O34" s="236" t="s">
        <v>174</v>
      </c>
      <c r="P34" s="236" t="s">
        <v>4413</v>
      </c>
      <c r="R34" s="236">
        <v>-4.9000000000000004</v>
      </c>
      <c r="S34" s="236">
        <v>9999.1</v>
      </c>
      <c r="T34" s="236" t="s">
        <v>12693</v>
      </c>
      <c r="U34" s="236" t="s">
        <v>12693</v>
      </c>
      <c r="V34" s="236" t="s">
        <v>12693</v>
      </c>
      <c r="W34" s="236" t="s">
        <v>12691</v>
      </c>
    </row>
  </sheetData>
  <mergeCells count="3">
    <mergeCell ref="B2:F2"/>
    <mergeCell ref="F4:M4"/>
    <mergeCell ref="B4:D4"/>
  </mergeCells>
  <pageMargins left="0.7" right="0.7" top="0.75" bottom="0.75" header="0.3" footer="0.3"/>
  <pageSetup paperSize="9" fitToWidth="0" fitToHeight="0" orientation="portrait" horizontalDpi="0" verticalDpi="0"/>
  <ignoredErrors>
    <ignoredError sqref="B2 F4 B4 B6:C11" numberStoredAsText="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S35"/>
  <sheetViews>
    <sheetView rightToLeft="1" zoomScaleNormal="100" workbookViewId="0">
      <selection activeCell="H18" sqref="H18"/>
    </sheetView>
  </sheetViews>
  <sheetFormatPr defaultRowHeight="12.75" x14ac:dyDescent="0.2"/>
  <cols>
    <col min="1" max="1" width="8.42578125" customWidth="1"/>
    <col min="2" max="2" width="3" style="49" customWidth="1"/>
    <col min="3" max="3" width="18.28515625" style="36" customWidth="1"/>
    <col min="4" max="4" width="19.140625" style="36" customWidth="1"/>
    <col min="5" max="5" width="13.85546875" style="36" customWidth="1"/>
    <col min="6" max="6" width="11" style="50" customWidth="1"/>
    <col min="7" max="7" width="11.140625" style="36" customWidth="1"/>
    <col min="8" max="8" width="25.85546875" style="51" customWidth="1"/>
    <col min="9" max="9" width="48.5703125" style="36" customWidth="1"/>
    <col min="11" max="11" width="20.42578125" style="49" customWidth="1"/>
    <col min="13" max="13" width="16.28515625" customWidth="1"/>
    <col min="14" max="14" width="28.28515625" customWidth="1"/>
    <col min="15" max="15" width="20.28515625" customWidth="1"/>
    <col min="16" max="16" width="50.42578125" customWidth="1"/>
    <col min="17" max="17" width="16.28515625" customWidth="1"/>
    <col min="18" max="18" width="46.28515625" customWidth="1"/>
    <col min="19" max="19" width="46.85546875" customWidth="1"/>
  </cols>
  <sheetData>
    <row r="1" spans="1:19" ht="27.75" customHeight="1" x14ac:dyDescent="0.2">
      <c r="B1" s="257" t="s">
        <v>58</v>
      </c>
      <c r="C1" s="257"/>
      <c r="D1" s="257"/>
      <c r="E1" s="257"/>
      <c r="F1" s="257"/>
      <c r="G1" s="257"/>
      <c r="H1" s="257"/>
      <c r="I1" s="257"/>
      <c r="K1" s="52" t="s">
        <v>59</v>
      </c>
      <c r="M1" s="52" t="s">
        <v>60</v>
      </c>
      <c r="N1" s="52"/>
      <c r="O1" s="52"/>
      <c r="P1" s="52"/>
      <c r="R1" s="52" t="s">
        <v>61</v>
      </c>
      <c r="S1" s="53" t="s">
        <v>11</v>
      </c>
    </row>
    <row r="2" spans="1:19" s="54" customFormat="1" ht="15" x14ac:dyDescent="0.2">
      <c r="B2" s="55"/>
      <c r="C2" s="56" t="s">
        <v>62</v>
      </c>
      <c r="D2" s="56" t="s">
        <v>63</v>
      </c>
      <c r="E2" s="56" t="s">
        <v>64</v>
      </c>
      <c r="F2" s="57" t="s">
        <v>65</v>
      </c>
      <c r="G2" s="56" t="s">
        <v>66</v>
      </c>
      <c r="H2" s="58" t="s">
        <v>67</v>
      </c>
      <c r="I2" s="59" t="s">
        <v>11</v>
      </c>
      <c r="J2"/>
      <c r="K2" s="60" t="s">
        <v>68</v>
      </c>
      <c r="L2"/>
      <c r="M2" s="61" t="s">
        <v>69</v>
      </c>
      <c r="N2" s="61" t="s">
        <v>70</v>
      </c>
      <c r="O2" s="61" t="s">
        <v>71</v>
      </c>
      <c r="P2" s="62" t="s">
        <v>11</v>
      </c>
      <c r="R2" s="54" t="s">
        <v>72</v>
      </c>
    </row>
    <row r="3" spans="1:19" ht="38.25" x14ac:dyDescent="0.2">
      <c r="A3" s="63" t="s">
        <v>73</v>
      </c>
      <c r="B3" s="64">
        <v>1</v>
      </c>
      <c r="C3" s="65" t="s">
        <v>74</v>
      </c>
      <c r="D3" s="66" t="s">
        <v>75</v>
      </c>
      <c r="E3" s="67" t="s">
        <v>76</v>
      </c>
      <c r="F3" s="67" t="s">
        <v>76</v>
      </c>
      <c r="G3" s="67" t="s">
        <v>76</v>
      </c>
      <c r="H3" s="68" t="s">
        <v>76</v>
      </c>
      <c r="I3" s="69" t="s">
        <v>77</v>
      </c>
      <c r="K3" s="70" t="s">
        <v>78</v>
      </c>
      <c r="M3" s="71" t="s">
        <v>79</v>
      </c>
      <c r="N3" s="71" t="s">
        <v>80</v>
      </c>
      <c r="O3" s="71" t="s">
        <v>81</v>
      </c>
      <c r="P3" s="69" t="s">
        <v>82</v>
      </c>
      <c r="R3" t="s">
        <v>83</v>
      </c>
    </row>
    <row r="4" spans="1:19" ht="51" x14ac:dyDescent="0.2">
      <c r="B4" s="72">
        <v>2</v>
      </c>
      <c r="C4" s="73" t="s">
        <v>84</v>
      </c>
      <c r="D4" s="74" t="s">
        <v>85</v>
      </c>
      <c r="E4" s="75" t="s">
        <v>76</v>
      </c>
      <c r="F4" s="75" t="s">
        <v>76</v>
      </c>
      <c r="G4" s="75" t="s">
        <v>76</v>
      </c>
      <c r="H4" s="76" t="s">
        <v>76</v>
      </c>
      <c r="I4" s="69" t="s">
        <v>86</v>
      </c>
      <c r="K4" s="77" t="s">
        <v>85</v>
      </c>
      <c r="M4" s="71" t="s">
        <v>87</v>
      </c>
      <c r="N4" s="71" t="s">
        <v>88</v>
      </c>
      <c r="O4" s="71" t="s">
        <v>89</v>
      </c>
      <c r="P4" s="69" t="s">
        <v>90</v>
      </c>
      <c r="R4" t="s">
        <v>91</v>
      </c>
    </row>
    <row r="5" spans="1:19" x14ac:dyDescent="0.2">
      <c r="B5" s="72">
        <v>3</v>
      </c>
      <c r="C5" s="78" t="s">
        <v>92</v>
      </c>
      <c r="D5" s="79" t="s">
        <v>93</v>
      </c>
      <c r="E5" s="75" t="s">
        <v>76</v>
      </c>
      <c r="F5" s="75" t="s">
        <v>76</v>
      </c>
      <c r="G5" s="75" t="s">
        <v>76</v>
      </c>
      <c r="H5" s="76" t="s">
        <v>76</v>
      </c>
      <c r="I5" s="69" t="s">
        <v>94</v>
      </c>
      <c r="K5" s="80" t="s">
        <v>95</v>
      </c>
      <c r="M5" s="81" t="s">
        <v>96</v>
      </c>
      <c r="N5" s="82" t="s">
        <v>97</v>
      </c>
      <c r="O5" s="83" t="s">
        <v>98</v>
      </c>
      <c r="P5" s="84"/>
      <c r="R5" t="s">
        <v>99</v>
      </c>
    </row>
    <row r="6" spans="1:19" x14ac:dyDescent="0.2">
      <c r="B6" s="72">
        <v>4</v>
      </c>
      <c r="C6" s="78" t="s">
        <v>100</v>
      </c>
      <c r="D6" s="79" t="s">
        <v>93</v>
      </c>
      <c r="E6" s="75" t="s">
        <v>76</v>
      </c>
      <c r="F6" s="75" t="s">
        <v>76</v>
      </c>
      <c r="G6" s="75" t="s">
        <v>76</v>
      </c>
      <c r="H6" s="76" t="s">
        <v>76</v>
      </c>
      <c r="I6" s="69" t="s">
        <v>101</v>
      </c>
      <c r="K6" s="85" t="s">
        <v>75</v>
      </c>
      <c r="R6" t="s">
        <v>102</v>
      </c>
    </row>
    <row r="7" spans="1:19" x14ac:dyDescent="0.2">
      <c r="A7" s="63" t="s">
        <v>73</v>
      </c>
      <c r="B7" s="72">
        <v>5</v>
      </c>
      <c r="C7" s="86" t="s">
        <v>103</v>
      </c>
      <c r="D7" s="87" t="s">
        <v>75</v>
      </c>
      <c r="E7" s="75" t="s">
        <v>76</v>
      </c>
      <c r="F7" s="75" t="s">
        <v>76</v>
      </c>
      <c r="G7" s="75" t="s">
        <v>76</v>
      </c>
      <c r="H7" s="76" t="s">
        <v>76</v>
      </c>
      <c r="I7" s="69" t="s">
        <v>104</v>
      </c>
      <c r="R7" t="s">
        <v>105</v>
      </c>
    </row>
    <row r="8" spans="1:19" x14ac:dyDescent="0.2">
      <c r="A8" s="63" t="s">
        <v>73</v>
      </c>
      <c r="B8" s="72">
        <v>6</v>
      </c>
      <c r="C8" s="86" t="s">
        <v>106</v>
      </c>
      <c r="D8" s="87" t="s">
        <v>75</v>
      </c>
      <c r="E8" s="75" t="s">
        <v>76</v>
      </c>
      <c r="F8" s="75" t="s">
        <v>76</v>
      </c>
      <c r="G8" s="75" t="s">
        <v>76</v>
      </c>
      <c r="H8" s="76" t="s">
        <v>76</v>
      </c>
      <c r="I8" s="69" t="s">
        <v>107</v>
      </c>
      <c r="R8" t="s">
        <v>108</v>
      </c>
    </row>
    <row r="9" spans="1:19" x14ac:dyDescent="0.2">
      <c r="A9" s="63" t="s">
        <v>73</v>
      </c>
      <c r="B9" s="72">
        <v>7</v>
      </c>
      <c r="C9" s="86" t="s">
        <v>109</v>
      </c>
      <c r="D9" s="87" t="s">
        <v>75</v>
      </c>
      <c r="E9" s="75" t="s">
        <v>76</v>
      </c>
      <c r="F9" s="75" t="s">
        <v>76</v>
      </c>
      <c r="G9" s="75" t="s">
        <v>76</v>
      </c>
      <c r="H9" s="76" t="s">
        <v>76</v>
      </c>
      <c r="I9" s="69" t="s">
        <v>110</v>
      </c>
      <c r="R9" t="s">
        <v>111</v>
      </c>
    </row>
    <row r="10" spans="1:19" x14ac:dyDescent="0.2">
      <c r="A10" s="63" t="s">
        <v>73</v>
      </c>
      <c r="B10" s="72">
        <v>8</v>
      </c>
      <c r="C10" s="86" t="s">
        <v>2</v>
      </c>
      <c r="D10" s="87" t="s">
        <v>75</v>
      </c>
      <c r="E10" s="75" t="s">
        <v>76</v>
      </c>
      <c r="F10" s="75" t="s">
        <v>76</v>
      </c>
      <c r="G10" s="75" t="s">
        <v>76</v>
      </c>
      <c r="H10" s="76" t="s">
        <v>76</v>
      </c>
      <c r="I10" s="69" t="s">
        <v>112</v>
      </c>
      <c r="R10" t="s">
        <v>113</v>
      </c>
    </row>
    <row r="11" spans="1:19" ht="38.25" x14ac:dyDescent="0.2">
      <c r="A11" s="88" t="s">
        <v>114</v>
      </c>
      <c r="B11" s="89">
        <v>9</v>
      </c>
      <c r="C11" s="90" t="s">
        <v>115</v>
      </c>
      <c r="D11" s="91" t="s">
        <v>68</v>
      </c>
      <c r="E11" s="92" t="s">
        <v>116</v>
      </c>
      <c r="F11" s="92" t="s">
        <v>117</v>
      </c>
      <c r="G11" s="93" t="s">
        <v>118</v>
      </c>
      <c r="H11" s="94" t="s">
        <v>119</v>
      </c>
      <c r="I11" s="95" t="s">
        <v>120</v>
      </c>
      <c r="R11" t="s">
        <v>121</v>
      </c>
    </row>
    <row r="12" spans="1:19" ht="25.5" x14ac:dyDescent="0.2">
      <c r="B12" s="72">
        <v>10</v>
      </c>
      <c r="C12" s="90" t="s">
        <v>122</v>
      </c>
      <c r="D12" s="91" t="s">
        <v>68</v>
      </c>
      <c r="E12" s="75" t="s">
        <v>123</v>
      </c>
      <c r="F12" s="96">
        <v>1178</v>
      </c>
      <c r="G12" s="75" t="s">
        <v>118</v>
      </c>
      <c r="H12" s="71" t="s">
        <v>124</v>
      </c>
      <c r="I12" s="69" t="s">
        <v>125</v>
      </c>
      <c r="R12" t="s">
        <v>126</v>
      </c>
    </row>
    <row r="13" spans="1:19" x14ac:dyDescent="0.2">
      <c r="B13" s="72">
        <v>11</v>
      </c>
      <c r="C13" s="90" t="s">
        <v>127</v>
      </c>
      <c r="D13" s="91" t="s">
        <v>68</v>
      </c>
      <c r="E13" s="75" t="s">
        <v>123</v>
      </c>
      <c r="F13" s="97">
        <v>710</v>
      </c>
      <c r="G13" s="75" t="s">
        <v>128</v>
      </c>
      <c r="H13" s="71" t="s">
        <v>129</v>
      </c>
      <c r="I13" s="98"/>
      <c r="R13" t="s">
        <v>130</v>
      </c>
    </row>
    <row r="14" spans="1:19" s="45" customFormat="1" x14ac:dyDescent="0.2">
      <c r="B14" s="72">
        <v>12</v>
      </c>
      <c r="C14" s="90" t="s">
        <v>131</v>
      </c>
      <c r="D14" s="91" t="s">
        <v>68</v>
      </c>
      <c r="E14" s="75" t="s">
        <v>123</v>
      </c>
      <c r="F14" s="75">
        <v>1155</v>
      </c>
      <c r="G14" s="75" t="s">
        <v>118</v>
      </c>
      <c r="H14" s="71" t="s">
        <v>132</v>
      </c>
      <c r="I14" s="99" t="s">
        <v>133</v>
      </c>
      <c r="J14"/>
      <c r="K14" s="100"/>
      <c r="L14"/>
      <c r="M14"/>
      <c r="N14"/>
      <c r="O14"/>
      <c r="P14"/>
      <c r="R14" s="45" t="s">
        <v>134</v>
      </c>
      <c r="S14" s="45" t="s">
        <v>135</v>
      </c>
    </row>
    <row r="15" spans="1:19" ht="51" x14ac:dyDescent="0.2">
      <c r="B15" s="72">
        <v>13</v>
      </c>
      <c r="C15" s="90" t="s">
        <v>136</v>
      </c>
      <c r="D15" s="91" t="s">
        <v>68</v>
      </c>
      <c r="E15" s="75" t="s">
        <v>116</v>
      </c>
      <c r="F15" s="101" t="s">
        <v>137</v>
      </c>
      <c r="G15" s="75" t="s">
        <v>118</v>
      </c>
      <c r="H15" s="71" t="s">
        <v>124</v>
      </c>
      <c r="I15" s="69" t="s">
        <v>138</v>
      </c>
      <c r="M15" s="45"/>
      <c r="N15" s="45"/>
      <c r="O15" s="45"/>
      <c r="P15" s="45"/>
      <c r="R15" t="s">
        <v>139</v>
      </c>
    </row>
    <row r="16" spans="1:19" ht="38.25" x14ac:dyDescent="0.2">
      <c r="B16" s="72">
        <v>14</v>
      </c>
      <c r="C16" s="90" t="s">
        <v>140</v>
      </c>
      <c r="D16" s="91" t="s">
        <v>68</v>
      </c>
      <c r="E16" s="75" t="s">
        <v>123</v>
      </c>
      <c r="F16" s="102">
        <v>1233</v>
      </c>
      <c r="G16" s="75" t="s">
        <v>118</v>
      </c>
      <c r="H16" s="71" t="s">
        <v>129</v>
      </c>
      <c r="I16" s="69" t="s">
        <v>141</v>
      </c>
      <c r="R16" t="s">
        <v>142</v>
      </c>
    </row>
    <row r="17" spans="2:19" ht="38.25" x14ac:dyDescent="0.2">
      <c r="B17" s="72">
        <v>15</v>
      </c>
      <c r="C17" s="90" t="s">
        <v>143</v>
      </c>
      <c r="D17" s="91" t="s">
        <v>68</v>
      </c>
      <c r="E17" s="75" t="s">
        <v>123</v>
      </c>
      <c r="F17" s="102">
        <v>1232</v>
      </c>
      <c r="G17" s="75" t="s">
        <v>128</v>
      </c>
      <c r="H17" s="71" t="s">
        <v>129</v>
      </c>
      <c r="I17" s="69" t="s">
        <v>144</v>
      </c>
      <c r="R17" t="s">
        <v>145</v>
      </c>
    </row>
    <row r="18" spans="2:19" ht="38.25" x14ac:dyDescent="0.2">
      <c r="B18" s="72">
        <v>16</v>
      </c>
      <c r="C18" s="103" t="s">
        <v>146</v>
      </c>
      <c r="D18" s="104" t="s">
        <v>147</v>
      </c>
      <c r="E18" s="75" t="s">
        <v>123</v>
      </c>
      <c r="F18" s="102">
        <v>1231</v>
      </c>
      <c r="G18" s="75" t="s">
        <v>118</v>
      </c>
      <c r="H18" s="71" t="s">
        <v>148</v>
      </c>
      <c r="I18" s="69" t="s">
        <v>149</v>
      </c>
      <c r="R18" t="s">
        <v>150</v>
      </c>
    </row>
    <row r="19" spans="2:19" ht="38.25" x14ac:dyDescent="0.2">
      <c r="B19" s="72">
        <v>17</v>
      </c>
      <c r="C19" s="103" t="s">
        <v>151</v>
      </c>
      <c r="D19" s="105" t="s">
        <v>152</v>
      </c>
      <c r="E19" s="75" t="s">
        <v>116</v>
      </c>
      <c r="F19" s="106" t="s">
        <v>153</v>
      </c>
      <c r="G19" s="75" t="s">
        <v>118</v>
      </c>
      <c r="H19" s="71" t="s">
        <v>124</v>
      </c>
      <c r="I19" s="69" t="s">
        <v>154</v>
      </c>
      <c r="R19" t="s">
        <v>155</v>
      </c>
    </row>
    <row r="20" spans="2:19" ht="38.25" x14ac:dyDescent="0.2">
      <c r="B20" s="72">
        <v>18</v>
      </c>
      <c r="C20" s="103" t="s">
        <v>156</v>
      </c>
      <c r="D20" s="104" t="s">
        <v>157</v>
      </c>
      <c r="E20" s="75" t="s">
        <v>116</v>
      </c>
      <c r="F20" s="106" t="s">
        <v>158</v>
      </c>
      <c r="G20" s="75" t="s">
        <v>159</v>
      </c>
      <c r="H20" s="71" t="s">
        <v>119</v>
      </c>
      <c r="I20" s="69" t="s">
        <v>160</v>
      </c>
      <c r="R20" t="s">
        <v>161</v>
      </c>
    </row>
    <row r="21" spans="2:19" ht="38.25" x14ac:dyDescent="0.2">
      <c r="B21" s="72">
        <v>19</v>
      </c>
      <c r="C21" s="103" t="s">
        <v>162</v>
      </c>
      <c r="D21" s="104" t="s">
        <v>157</v>
      </c>
      <c r="E21" s="75" t="s">
        <v>116</v>
      </c>
      <c r="F21" s="106" t="s">
        <v>163</v>
      </c>
      <c r="G21" s="75" t="s">
        <v>159</v>
      </c>
      <c r="H21" s="71" t="s">
        <v>119</v>
      </c>
      <c r="I21" s="69" t="s">
        <v>164</v>
      </c>
      <c r="R21" t="s">
        <v>165</v>
      </c>
    </row>
    <row r="22" spans="2:19" ht="55.5" customHeight="1" x14ac:dyDescent="0.2">
      <c r="B22" s="72">
        <v>20</v>
      </c>
      <c r="C22" s="103" t="s">
        <v>166</v>
      </c>
      <c r="D22" s="104" t="s">
        <v>147</v>
      </c>
      <c r="E22" s="75" t="s">
        <v>123</v>
      </c>
      <c r="F22" s="102">
        <v>1230</v>
      </c>
      <c r="G22" s="75" t="s">
        <v>118</v>
      </c>
      <c r="H22" s="71" t="s">
        <v>129</v>
      </c>
      <c r="I22" s="107" t="s">
        <v>167</v>
      </c>
      <c r="R22" t="s">
        <v>168</v>
      </c>
    </row>
    <row r="23" spans="2:19" x14ac:dyDescent="0.2">
      <c r="B23" s="72">
        <v>21</v>
      </c>
      <c r="C23" s="73" t="s">
        <v>169</v>
      </c>
      <c r="D23" s="74" t="s">
        <v>85</v>
      </c>
      <c r="E23" s="75" t="s">
        <v>76</v>
      </c>
      <c r="F23" s="75" t="s">
        <v>76</v>
      </c>
      <c r="G23" s="75" t="s">
        <v>76</v>
      </c>
      <c r="H23" s="76" t="s">
        <v>76</v>
      </c>
      <c r="I23" s="108" t="s">
        <v>170</v>
      </c>
      <c r="R23" t="s">
        <v>171</v>
      </c>
    </row>
    <row r="24" spans="2:19" ht="38.25" x14ac:dyDescent="0.25">
      <c r="B24" s="72">
        <v>22</v>
      </c>
      <c r="C24" s="73" t="s">
        <v>172</v>
      </c>
      <c r="D24" s="74" t="s">
        <v>85</v>
      </c>
      <c r="E24" s="75" t="s">
        <v>76</v>
      </c>
      <c r="F24" s="75" t="s">
        <v>76</v>
      </c>
      <c r="G24" s="75" t="s">
        <v>76</v>
      </c>
      <c r="H24" s="76" t="s">
        <v>76</v>
      </c>
      <c r="I24" s="108" t="s">
        <v>173</v>
      </c>
      <c r="R24" s="109" t="s">
        <v>174</v>
      </c>
      <c r="S24" s="109" t="s">
        <v>175</v>
      </c>
    </row>
    <row r="25" spans="2:19" ht="38.25" x14ac:dyDescent="0.2">
      <c r="B25" s="72">
        <v>23</v>
      </c>
      <c r="C25" s="73" t="s">
        <v>176</v>
      </c>
      <c r="D25" s="74" t="s">
        <v>85</v>
      </c>
      <c r="E25" s="75" t="s">
        <v>76</v>
      </c>
      <c r="F25" s="75" t="s">
        <v>76</v>
      </c>
      <c r="G25" s="75" t="s">
        <v>76</v>
      </c>
      <c r="H25" s="76" t="s">
        <v>76</v>
      </c>
      <c r="I25" s="108" t="s">
        <v>177</v>
      </c>
      <c r="R25" t="s">
        <v>178</v>
      </c>
    </row>
    <row r="26" spans="2:19" ht="25.5" x14ac:dyDescent="0.2">
      <c r="B26" s="72">
        <v>24</v>
      </c>
      <c r="C26" s="78" t="s">
        <v>179</v>
      </c>
      <c r="D26" s="79" t="s">
        <v>180</v>
      </c>
      <c r="E26" s="75" t="s">
        <v>76</v>
      </c>
      <c r="F26" s="75" t="s">
        <v>76</v>
      </c>
      <c r="G26" s="75" t="s">
        <v>76</v>
      </c>
      <c r="H26" s="76" t="s">
        <v>76</v>
      </c>
      <c r="I26" s="108" t="s">
        <v>181</v>
      </c>
      <c r="R26" t="s">
        <v>182</v>
      </c>
    </row>
    <row r="27" spans="2:19" ht="25.5" x14ac:dyDescent="0.2">
      <c r="B27" s="72">
        <v>25</v>
      </c>
      <c r="C27" s="78" t="s">
        <v>183</v>
      </c>
      <c r="D27" s="79" t="s">
        <v>180</v>
      </c>
      <c r="E27" s="75" t="s">
        <v>76</v>
      </c>
      <c r="F27" s="75" t="s">
        <v>76</v>
      </c>
      <c r="G27" s="75" t="s">
        <v>76</v>
      </c>
      <c r="H27" s="76" t="s">
        <v>76</v>
      </c>
      <c r="I27" s="108" t="s">
        <v>184</v>
      </c>
      <c r="R27" t="s">
        <v>185</v>
      </c>
    </row>
    <row r="28" spans="2:19" ht="25.5" x14ac:dyDescent="0.2">
      <c r="B28" s="72">
        <v>26</v>
      </c>
      <c r="C28" s="110" t="s">
        <v>186</v>
      </c>
      <c r="D28" s="111" t="s">
        <v>180</v>
      </c>
      <c r="E28" s="84" t="s">
        <v>76</v>
      </c>
      <c r="F28" s="84" t="s">
        <v>76</v>
      </c>
      <c r="G28" s="84" t="s">
        <v>76</v>
      </c>
      <c r="H28" s="82" t="s">
        <v>76</v>
      </c>
      <c r="I28" s="83" t="s">
        <v>187</v>
      </c>
      <c r="R28" t="s">
        <v>188</v>
      </c>
    </row>
    <row r="29" spans="2:19" x14ac:dyDescent="0.2">
      <c r="C29" s="112"/>
      <c r="R29" t="s">
        <v>189</v>
      </c>
    </row>
    <row r="30" spans="2:19" x14ac:dyDescent="0.2">
      <c r="R30" t="s">
        <v>190</v>
      </c>
    </row>
    <row r="31" spans="2:19" x14ac:dyDescent="0.2">
      <c r="R31" t="s">
        <v>191</v>
      </c>
    </row>
    <row r="32" spans="2:19" x14ac:dyDescent="0.2">
      <c r="R32" t="s">
        <v>192</v>
      </c>
    </row>
    <row r="33" spans="18:18" x14ac:dyDescent="0.2">
      <c r="R33" t="s">
        <v>193</v>
      </c>
    </row>
    <row r="34" spans="18:18" x14ac:dyDescent="0.2">
      <c r="R34" t="s">
        <v>194</v>
      </c>
    </row>
    <row r="35" spans="18:18" x14ac:dyDescent="0.2">
      <c r="R35" t="s">
        <v>195</v>
      </c>
    </row>
  </sheetData>
  <mergeCells count="1">
    <mergeCell ref="B1:I1"/>
  </mergeCells>
  <pageMargins left="0.7" right="0.7" top="0.75" bottom="0.75" header="0.3" footer="0.3"/>
  <pageSetup orientation="portrait"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tabColor theme="9" tint="-0.249977111117893"/>
  </sheetPr>
  <dimension ref="A1:D20"/>
  <sheetViews>
    <sheetView rightToLeft="1" zoomScaleNormal="100" workbookViewId="0">
      <selection activeCell="B10" sqref="B10"/>
    </sheetView>
  </sheetViews>
  <sheetFormatPr defaultRowHeight="12.75" x14ac:dyDescent="0.2"/>
  <cols>
    <col min="1" max="1" width="24.42578125" style="113" customWidth="1"/>
    <col min="2" max="2" width="20.85546875" style="114" customWidth="1"/>
    <col min="3" max="3" width="14.85546875" customWidth="1"/>
    <col min="4" max="4" width="18.140625" customWidth="1"/>
    <col min="5" max="5" width="11.28515625" customWidth="1"/>
    <col min="6" max="6" width="15.7109375" customWidth="1"/>
    <col min="7" max="7" width="13.5703125" customWidth="1"/>
    <col min="8" max="8" width="14.28515625" customWidth="1"/>
    <col min="9" max="9" width="14" customWidth="1"/>
    <col min="10" max="14" width="11.28515625" customWidth="1"/>
    <col min="17" max="17" width="18.42578125" customWidth="1"/>
    <col min="18" max="18" width="19.42578125" customWidth="1"/>
    <col min="19" max="19" width="13.7109375" customWidth="1"/>
  </cols>
  <sheetData>
    <row r="1" spans="1:4" ht="27.95" customHeight="1" x14ac:dyDescent="0.2">
      <c r="A1" s="52" t="s">
        <v>196</v>
      </c>
      <c r="B1" s="52"/>
      <c r="C1" s="115" t="s">
        <v>197</v>
      </c>
      <c r="D1" s="115" t="b">
        <v>0</v>
      </c>
    </row>
    <row r="2" spans="1:4" x14ac:dyDescent="0.2">
      <c r="A2" s="116" t="s">
        <v>198</v>
      </c>
      <c r="B2" s="117">
        <f>VALUE(MATCH("סך הכל",'דיווח דיגומים'!B1:B600,0))-2</f>
        <v>30</v>
      </c>
    </row>
    <row r="3" spans="1:4" x14ac:dyDescent="0.2">
      <c r="A3" s="116" t="s">
        <v>199</v>
      </c>
      <c r="B3" s="117">
        <f>COUNT('דיווח דיגומים'!B:B)</f>
        <v>26</v>
      </c>
    </row>
    <row r="4" spans="1:4" x14ac:dyDescent="0.2">
      <c r="A4" s="116" t="s">
        <v>200</v>
      </c>
      <c r="B4" s="117">
        <f ca="1">COUNTIF('דיווח כספי שנתי'!I:I,"&gt;0")-1</f>
        <v>8</v>
      </c>
    </row>
    <row r="5" spans="1:4" ht="27.95" customHeight="1" x14ac:dyDescent="0.2">
      <c r="A5" s="118" t="s">
        <v>103</v>
      </c>
    </row>
    <row r="6" spans="1:4" ht="27.95" customHeight="1" x14ac:dyDescent="0.2">
      <c r="A6" s="119" t="s">
        <v>201</v>
      </c>
      <c r="B6" s="120" t="str">
        <f>CONCATENATE(B3,"  מפעלים",)</f>
        <v>26  מפעלים</v>
      </c>
    </row>
    <row r="7" spans="1:4" ht="27.95" customHeight="1" x14ac:dyDescent="0.2">
      <c r="A7" s="121" t="s">
        <v>202</v>
      </c>
      <c r="B7" s="122">
        <f ca="1">SUM(INDIRECT("'דיווח דיגומים'!G5:G" &amp;B2))</f>
        <v>1201256.6067742847</v>
      </c>
    </row>
    <row r="8" spans="1:4" ht="27.95" customHeight="1" x14ac:dyDescent="0.2">
      <c r="A8" s="121" t="s">
        <v>203</v>
      </c>
      <c r="B8" s="123">
        <f ca="1">SUM(INDIRECT("'דיווח דיגומים'!H5:H" &amp;B2))</f>
        <v>78</v>
      </c>
    </row>
    <row r="9" spans="1:4" ht="27.95" customHeight="1" x14ac:dyDescent="0.2">
      <c r="A9" s="121" t="s">
        <v>204</v>
      </c>
      <c r="B9" s="123">
        <f ca="1">SUM(INDIRECT("'דיווח דיגומים'!I5:I" &amp;B2))</f>
        <v>67</v>
      </c>
    </row>
    <row r="10" spans="1:4" ht="27.95" customHeight="1" x14ac:dyDescent="0.2">
      <c r="A10" s="121" t="s">
        <v>205</v>
      </c>
      <c r="B10" s="123">
        <f ca="1">SUM(INDIRECT("'דיווח דיגומים'!K5:K" &amp;B2))</f>
        <v>25</v>
      </c>
    </row>
    <row r="11" spans="1:4" ht="27.95" customHeight="1" x14ac:dyDescent="0.2">
      <c r="A11" s="121" t="s">
        <v>206</v>
      </c>
      <c r="B11" s="123">
        <f ca="1">SUM(INDIRECT("'דיווח דיגומים'!L5:L" &amp;B2))</f>
        <v>10</v>
      </c>
    </row>
    <row r="12" spans="1:4" ht="27.95" customHeight="1" x14ac:dyDescent="0.2">
      <c r="A12" s="121" t="s">
        <v>207</v>
      </c>
      <c r="B12" s="123">
        <f ca="1">SUM(INDIRECT("'דיווח דיגומים'!M5:M" &amp;B2))</f>
        <v>31</v>
      </c>
    </row>
    <row r="13" spans="1:4" ht="27.95" customHeight="1" x14ac:dyDescent="0.2">
      <c r="A13" s="124" t="s">
        <v>2</v>
      </c>
    </row>
    <row r="14" spans="1:4" ht="27.95" customHeight="1" x14ac:dyDescent="0.2">
      <c r="A14" s="119" t="s">
        <v>201</v>
      </c>
      <c r="B14" s="120" t="str">
        <f ca="1">CONCATENATE("חוייבו ",B4," מפעלים מתוך ",B3)</f>
        <v>חוייבו 8 מפעלים מתוך 26</v>
      </c>
    </row>
    <row r="15" spans="1:4" ht="27.95" customHeight="1" x14ac:dyDescent="0.2">
      <c r="A15" s="125" t="s">
        <v>208</v>
      </c>
      <c r="B15" s="126">
        <f ca="1">SUM(INDIRECT("'דיווח כספי שנתי'!D5:D" &amp;$B$2))</f>
        <v>1201256.6067742847</v>
      </c>
    </row>
    <row r="16" spans="1:4" ht="27.95" customHeight="1" x14ac:dyDescent="0.2">
      <c r="A16" s="127" t="s">
        <v>209</v>
      </c>
      <c r="B16" s="126">
        <f ca="1">SUM(INDIRECT("'דיווח כספי שנתי'!E5:E" &amp;$B$2))</f>
        <v>201350.916</v>
      </c>
    </row>
    <row r="17" spans="1:2" ht="27.95" customHeight="1" x14ac:dyDescent="0.2">
      <c r="A17" s="127" t="s">
        <v>210</v>
      </c>
      <c r="B17" s="128">
        <f ca="1">SUM(INDIRECT("'דיווח כספי שנתי'!F5:F" &amp;$B$2))</f>
        <v>23087.759999999998</v>
      </c>
    </row>
    <row r="18" spans="1:2" ht="27.95" customHeight="1" x14ac:dyDescent="0.2">
      <c r="A18" s="127" t="s">
        <v>211</v>
      </c>
      <c r="B18" s="126">
        <f ca="1">SUM(INDIRECT("'דיווח כספי שנתי'!G5:G" &amp;$B$2))</f>
        <v>3029.5149999999999</v>
      </c>
    </row>
    <row r="19" spans="1:2" ht="27.95" customHeight="1" x14ac:dyDescent="0.2">
      <c r="A19" s="127" t="s">
        <v>212</v>
      </c>
      <c r="B19" s="128">
        <f ca="1">SUM(INDIRECT("'דיווח כספי שנתי'!H5:H" &amp;$B$2))</f>
        <v>18902.849999999999</v>
      </c>
    </row>
    <row r="20" spans="1:2" ht="27.95" customHeight="1" x14ac:dyDescent="0.2">
      <c r="A20" s="127" t="s">
        <v>213</v>
      </c>
      <c r="B20" s="128">
        <f ca="1">SUM(INDIRECT("'דיווח כספי שנתי'!I5:I" &amp;$B$2))</f>
        <v>41990.61</v>
      </c>
    </row>
  </sheetData>
  <conditionalFormatting sqref="D1">
    <cfRule type="expression" dxfId="8" priority="1">
      <formula>$D$1=TRUE</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4" tint="0.39994506668294322"/>
  </sheetPr>
  <dimension ref="A1:BY1077"/>
  <sheetViews>
    <sheetView rightToLeft="1" zoomScaleNormal="100" workbookViewId="0">
      <selection activeCell="I20" sqref="I20"/>
    </sheetView>
  </sheetViews>
  <sheetFormatPr defaultColWidth="9.140625" defaultRowHeight="12.75" x14ac:dyDescent="0.2"/>
  <cols>
    <col min="1" max="1" width="2.42578125" style="1" customWidth="1"/>
    <col min="2" max="2" width="12.7109375" style="129" customWidth="1"/>
    <col min="3" max="3" width="44.28515625" style="130" customWidth="1"/>
    <col min="4" max="4" width="26.5703125" customWidth="1"/>
    <col min="5" max="5" width="36.42578125" customWidth="1"/>
    <col min="6" max="6" width="13.42578125" customWidth="1"/>
    <col min="7" max="7" width="14.140625" style="131" customWidth="1"/>
    <col min="8" max="8" width="18.28515625" style="132" customWidth="1"/>
    <col min="9" max="9" width="11.140625" style="132" customWidth="1"/>
    <col min="10" max="10" width="21.7109375" customWidth="1"/>
    <col min="11" max="11" width="16.5703125" customWidth="1"/>
    <col min="12" max="12" width="17.5703125" customWidth="1"/>
    <col min="13" max="13" width="19.5703125" style="129" customWidth="1"/>
    <col min="14" max="14" width="68.42578125" style="133" customWidth="1"/>
    <col min="15" max="15" width="10.5703125" style="134" customWidth="1"/>
    <col min="16" max="16" width="15.140625" style="134" customWidth="1"/>
    <col min="17" max="30" width="9.140625" style="134" customWidth="1"/>
    <col min="31" max="77" width="9.140625" style="1" customWidth="1"/>
  </cols>
  <sheetData>
    <row r="1" spans="1:77" s="1" customFormat="1" ht="33" customHeight="1" x14ac:dyDescent="0.35">
      <c r="A1" s="135"/>
      <c r="B1" s="136"/>
      <c r="C1" s="137" t="str">
        <f>'מסך פתיחה'!$C$3</f>
        <v>דוח איכות סביבה הפקה</v>
      </c>
      <c r="D1" s="258" t="s">
        <v>103</v>
      </c>
      <c r="E1" s="138" t="str">
        <f>'מסך פתיחה'!D7</f>
        <v>מ01/01/2022 00:00:00עד01/01/2023 00:00:00</v>
      </c>
      <c r="G1" s="139"/>
      <c r="I1" s="7" t="e">
        <f>#REF!</f>
        <v>#REF!</v>
      </c>
      <c r="J1" s="8"/>
      <c r="K1" s="9"/>
      <c r="N1" s="10"/>
      <c r="O1" s="140"/>
      <c r="P1" s="140"/>
      <c r="Q1" s="140"/>
      <c r="R1" s="134"/>
      <c r="S1" s="134"/>
      <c r="T1" s="134"/>
      <c r="U1" s="134"/>
      <c r="V1" s="134"/>
      <c r="W1" s="134"/>
      <c r="X1" s="134"/>
      <c r="Y1" s="134"/>
      <c r="Z1" s="134"/>
      <c r="AA1" s="134"/>
      <c r="AB1" s="134"/>
      <c r="AC1" s="134"/>
      <c r="AD1" s="134"/>
    </row>
    <row r="2" spans="1:77" s="1" customFormat="1" ht="33" customHeight="1" x14ac:dyDescent="0.35">
      <c r="A2" s="135"/>
      <c r="B2" s="136"/>
      <c r="C2" s="141" t="str">
        <f>'מסך פתיחה'!$C$4</f>
        <v>רמת גן</v>
      </c>
      <c r="D2" s="258"/>
      <c r="G2" s="139"/>
      <c r="I2" s="7"/>
      <c r="J2" s="8"/>
      <c r="K2" s="9"/>
      <c r="N2" s="10"/>
      <c r="O2" s="140"/>
      <c r="P2" s="140"/>
      <c r="Q2" s="140"/>
      <c r="R2" s="134"/>
      <c r="S2" s="134"/>
      <c r="T2" s="134"/>
      <c r="U2" s="134"/>
      <c r="V2" s="134"/>
      <c r="W2" s="134"/>
      <c r="X2" s="134"/>
      <c r="Y2" s="134"/>
      <c r="Z2" s="134"/>
      <c r="AA2" s="134"/>
      <c r="AB2" s="134"/>
      <c r="AC2" s="134"/>
      <c r="AD2" s="134"/>
    </row>
    <row r="3" spans="1:77" s="142" customFormat="1" ht="9" customHeight="1" x14ac:dyDescent="0.2">
      <c r="A3" s="143"/>
      <c r="B3" s="144"/>
      <c r="C3" s="145"/>
      <c r="D3" s="144"/>
      <c r="E3" s="144"/>
      <c r="F3" s="144"/>
      <c r="G3" s="146"/>
      <c r="H3" s="144"/>
      <c r="I3" s="144"/>
      <c r="J3" s="144"/>
      <c r="K3" s="144"/>
      <c r="L3" s="144"/>
      <c r="M3" s="144"/>
      <c r="N3" s="144"/>
      <c r="O3" s="147"/>
      <c r="P3" s="147"/>
      <c r="Q3" s="147"/>
      <c r="R3" s="147"/>
      <c r="S3" s="147"/>
      <c r="T3" s="147"/>
      <c r="U3" s="147"/>
      <c r="V3" s="147"/>
      <c r="W3" s="147"/>
      <c r="X3" s="147"/>
      <c r="Y3" s="147"/>
      <c r="Z3" s="147"/>
      <c r="AA3" s="147"/>
      <c r="AB3" s="147"/>
      <c r="AC3" s="147"/>
      <c r="AD3" s="147"/>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row>
    <row r="4" spans="1:77" s="142" customFormat="1" ht="38.25" x14ac:dyDescent="0.2">
      <c r="A4" s="143"/>
      <c r="B4" s="148" t="s">
        <v>214</v>
      </c>
      <c r="C4" s="149" t="s">
        <v>215</v>
      </c>
      <c r="D4" s="150" t="s">
        <v>216</v>
      </c>
      <c r="E4" s="150" t="s">
        <v>217</v>
      </c>
      <c r="F4" s="150" t="s">
        <v>218</v>
      </c>
      <c r="G4" s="150" t="s">
        <v>219</v>
      </c>
      <c r="H4" s="150" t="s">
        <v>203</v>
      </c>
      <c r="I4" s="150" t="s">
        <v>204</v>
      </c>
      <c r="J4" s="150" t="s">
        <v>220</v>
      </c>
      <c r="K4" s="150" t="s">
        <v>205</v>
      </c>
      <c r="L4" s="150" t="s">
        <v>206</v>
      </c>
      <c r="M4" s="150" t="s">
        <v>207</v>
      </c>
      <c r="N4" s="151" t="s">
        <v>11</v>
      </c>
      <c r="O4" s="147"/>
      <c r="P4" s="147"/>
      <c r="Q4" s="147"/>
      <c r="R4" s="147"/>
      <c r="S4" s="147"/>
      <c r="T4" s="147"/>
      <c r="U4" s="147"/>
      <c r="V4" s="147"/>
      <c r="W4" s="147"/>
      <c r="X4" s="147"/>
      <c r="Y4" s="147"/>
      <c r="Z4" s="147"/>
      <c r="AA4" s="147"/>
      <c r="AB4" s="147"/>
      <c r="AC4" s="147"/>
      <c r="AD4" s="147"/>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row>
    <row r="5" spans="1:77" s="38" customFormat="1" ht="25.5" x14ac:dyDescent="0.2">
      <c r="A5" s="152"/>
      <c r="B5" s="153">
        <f>IF(AND(B3&lt;&gt;"",ISNUMBER(B3),B4=""),"סך הכל",IF(Planning!A8="","",Planning!A8))</f>
        <v>7437</v>
      </c>
      <c r="C5" s="154" t="str">
        <f>IFERROR(_xlfn.IFS(B5="סך הכל",Summary!$B$6,Planning!C8&lt;&gt;"",Planning!C8),"")</f>
        <v>&amp;תחנת תדלוק אלון שרות - תדלוק</v>
      </c>
      <c r="D5" s="152" t="str">
        <f>IFERROR(VLOOKUP(B5,Address!B:G,5,FALSE),"")</f>
        <v>אבא הלל 11, רמת גן</v>
      </c>
      <c r="E5" s="152" t="str">
        <f>IFERROR(VLOOKUP(B5,Address!B:L,11,FALSE),"")</f>
        <v>תחנות תדלוק</v>
      </c>
      <c r="F5" s="155" t="str">
        <f t="shared" ref="F5:F68" si="0">IF(ISNUMBER(B5),"חטף","")</f>
        <v>חטף</v>
      </c>
      <c r="G5" s="156">
        <f>IF(B5="סך הכל",Summary!$B$7,IF(F5="","",IF(VLOOKUP(B5,WQ_UnitID!B:C,2,FALSE)=0,"",VLOOKUP(B5,WQ_UnitID!B:C,2,FALSE))))</f>
        <v>2288.3333333333298</v>
      </c>
      <c r="H5" s="155">
        <f>IF(B5="סך הכל",Summary!$B$8,IF(F5="","",IFERROR(VLOOKUP(B5,Planning!A:B,2,FALSE),0)))</f>
        <v>1</v>
      </c>
      <c r="I5" s="155">
        <v>2</v>
      </c>
      <c r="J5" s="155" t="str">
        <f>IF(F5="","",(IF(ISNUMBER(MATCH(B5,ExcPermit!$H$8:$H$1000,0)),"כן","לא")))</f>
        <v>לא</v>
      </c>
      <c r="K5" s="155">
        <f>IF(B5="סך הכל",Summary!$B$10,IF(F5="","",IFERROR(VLOOKUP(B5,Count!A:J,8,FALSE),0)))</f>
        <v>0</v>
      </c>
      <c r="L5" s="155">
        <f>IF(B5="סך הכל",Summary!$B$11,IF(F5="","",IFERROR(VLOOKUP(B5,Count!A:J,9,FALSE),0)))</f>
        <v>0</v>
      </c>
      <c r="M5" s="157">
        <f>IF(B5="סך הכל",Summary!$B$12,IF(F5="","",IFERROR(VLOOKUP(B5,Count!A:J,10,FALSE),0)))</f>
        <v>1</v>
      </c>
      <c r="N5" s="158" t="str">
        <f t="shared" ref="N5:N68" si="1">IF(O5=0,"",O5)</f>
        <v>אען זרימה .. נראה שהתעלה מלאת זבל ובוץ כניסה למפריד חסומה;;לא ניתן לקחת דגימה...מפריד ריק. הוזרמו מים 15 דקות;;</v>
      </c>
      <c r="O5" s="134" t="str">
        <f>IFERROR(VLOOKUP(B5,Comments!A:B,2,FALSE),"")</f>
        <v>אען זרימה .. נראה שהתעלה מלאת זבל ובוץ כניסה למפריד חסומה;;לא ניתן לקחת דגימה...מפריד ריק. הוזרמו מים 15 דקות;;</v>
      </c>
      <c r="P5" s="134"/>
      <c r="Q5" s="134"/>
      <c r="R5" s="134"/>
      <c r="S5" s="134"/>
      <c r="T5" s="134"/>
      <c r="U5" s="134"/>
      <c r="V5" s="134"/>
      <c r="W5" s="134"/>
      <c r="X5" s="134"/>
      <c r="Y5" s="134"/>
      <c r="Z5" s="134"/>
      <c r="AA5" s="134"/>
      <c r="AB5" s="134"/>
      <c r="AC5" s="134"/>
      <c r="AD5" s="134"/>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c r="BO5" s="152"/>
      <c r="BP5" s="152"/>
      <c r="BQ5" s="152"/>
      <c r="BR5" s="152"/>
      <c r="BS5" s="152"/>
      <c r="BT5" s="152"/>
      <c r="BU5" s="152"/>
      <c r="BV5" s="152"/>
      <c r="BW5" s="152"/>
      <c r="BX5" s="152"/>
      <c r="BY5" s="152"/>
    </row>
    <row r="6" spans="1:77" s="38" customFormat="1" x14ac:dyDescent="0.2">
      <c r="A6" s="152"/>
      <c r="B6" s="153">
        <f>IF(AND(B4&lt;&gt;"",ISNUMBER(B4),B5=""),"סך הכל",IF(Planning!A9="","",Planning!A9))</f>
        <v>7453</v>
      </c>
      <c r="C6" s="154" t="str">
        <f>IFERROR(_xlfn.IFS(B6="סך הכל",Summary!$B$6,Planning!C9&lt;&gt;"",Planning!C9),"")</f>
        <v>&amp;תחנת תדלוק דלק ישראמקס - תדלוק</v>
      </c>
      <c r="D6" s="152" t="str">
        <f>IFERROR(VLOOKUP(B6,Address!B:G,5,FALSE),"")</f>
        <v>שלם 1, רמת גן</v>
      </c>
      <c r="E6" s="152" t="str">
        <f>IFERROR(VLOOKUP(B6,Address!B:L,11,FALSE),"")</f>
        <v>תחנות תדלוק</v>
      </c>
      <c r="F6" s="155" t="str">
        <f t="shared" si="0"/>
        <v>חטף</v>
      </c>
      <c r="G6" s="156">
        <f>IF(B6="סך הכל",Summary!$B$7,IF(F6="","",IF(VLOOKUP(B6,WQ_UnitID!B:C,2,FALSE)=0,"",VLOOKUP(B6,WQ_UnitID!B:C,2,FALSE))))</f>
        <v>2152.6572033898301</v>
      </c>
      <c r="H6" s="155">
        <f>IF(B6="סך הכל",Summary!$B$8,IF(F6="","",IFERROR(VLOOKUP(B6,Planning!A:B,2,FALSE),0)))</f>
        <v>1</v>
      </c>
      <c r="I6" s="155">
        <f>IF(B6="סך הכל",Summary!$B$9,IF(F6="","",IFERROR(VLOOKUP(B6,Count!A:B,2,FALSE),0)))</f>
        <v>1</v>
      </c>
      <c r="J6" s="155" t="str">
        <f>IF(F6="","",(IF(ISNUMBER(MATCH(B6,ExcPermit!$H$8:$H$1000,0)),"כן","לא")))</f>
        <v>לא</v>
      </c>
      <c r="K6" s="155">
        <f>IF(B6="סך הכל",Summary!$B$10,IF(F6="","",IFERROR(VLOOKUP(B6,Count!A:J,8,FALSE),0)))</f>
        <v>0</v>
      </c>
      <c r="L6" s="155">
        <f>IF(B6="סך הכל",Summary!$B$11,IF(F6="","",IFERROR(VLOOKUP(B6,Count!A:J,9,FALSE),0)))</f>
        <v>0</v>
      </c>
      <c r="M6" s="157">
        <f>IF(B6="סך הכל",Summary!$B$12,IF(F6="","",IFERROR(VLOOKUP(B6,Count!A:J,10,FALSE),0)))</f>
        <v>1</v>
      </c>
      <c r="N6" s="158" t="str">
        <f t="shared" si="1"/>
        <v>יחד עם דימה תאגיד;</v>
      </c>
      <c r="O6" s="134" t="str">
        <f>IFERROR(VLOOKUP(B6,Comments!A:B,2,FALSE),"")</f>
        <v>יחד עם דימה תאגיד;</v>
      </c>
      <c r="P6" s="134"/>
      <c r="Q6" s="134"/>
      <c r="R6" s="134"/>
      <c r="S6" s="134"/>
      <c r="T6" s="134"/>
      <c r="U6" s="134"/>
      <c r="V6" s="134"/>
      <c r="W6" s="134"/>
      <c r="X6" s="134"/>
      <c r="Y6" s="134"/>
      <c r="Z6" s="134"/>
      <c r="AA6" s="134"/>
      <c r="AB6" s="134"/>
      <c r="AC6" s="134"/>
      <c r="AD6" s="134"/>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row>
    <row r="7" spans="1:77" s="38" customFormat="1" x14ac:dyDescent="0.2">
      <c r="A7" s="152"/>
      <c r="B7" s="153">
        <f>IF(AND(B5&lt;&gt;"",ISNUMBER(B5),B6=""),"סך הכל",IF(Planning!A10="","",Planning!A10))</f>
        <v>7435</v>
      </c>
      <c r="C7" s="154" t="str">
        <f>IFERROR(_xlfn.IFS(B7="סך הכל",Summary!$B$6,Planning!C10&lt;&gt;"",Planning!C10),"")</f>
        <v>&amp;תחנת תדלוק דלק עלית - תדלוק</v>
      </c>
      <c r="D7" s="152" t="str">
        <f>IFERROR(VLOOKUP(B7,Address!B:G,5,FALSE),"")</f>
        <v>ז'בוטינסקי 4, רמת גן</v>
      </c>
      <c r="E7" s="152" t="str">
        <f>IFERROR(VLOOKUP(B7,Address!B:L,11,FALSE),"")</f>
        <v>תחנות תדלוק</v>
      </c>
      <c r="F7" s="155" t="str">
        <f t="shared" si="0"/>
        <v>חטף</v>
      </c>
      <c r="G7" s="156">
        <f>IF(B7="סך הכל",Summary!$B$7,IF(F7="","",IF(VLOOKUP(B7,WQ_UnitID!B:C,2,FALSE)=0,"",VLOOKUP(B7,WQ_UnitID!B:C,2,FALSE))))</f>
        <v>944.47554385964895</v>
      </c>
      <c r="H7" s="155">
        <f>IF(B7="סך הכל",Summary!$B$8,IF(F7="","",IFERROR(VLOOKUP(B7,Planning!A:B,2,FALSE),0)))</f>
        <v>2</v>
      </c>
      <c r="I7" s="155">
        <v>2</v>
      </c>
      <c r="J7" s="155" t="str">
        <f>IF(F7="","",(IF(ISNUMBER(MATCH(B7,ExcPermit!$H$8:$H$1000,0)),"כן","לא")))</f>
        <v>לא</v>
      </c>
      <c r="K7" s="155">
        <f>IF(B7="סך הכל",Summary!$B$10,IF(F7="","",IFERROR(VLOOKUP(B7,Count!A:J,8,FALSE),0)))</f>
        <v>0</v>
      </c>
      <c r="L7" s="155">
        <f>IF(B7="סך הכל",Summary!$B$11,IF(F7="","",IFERROR(VLOOKUP(B7,Count!A:J,9,FALSE),0)))</f>
        <v>0</v>
      </c>
      <c r="M7" s="157">
        <f>IF(B7="סך הכל",Summary!$B$12,IF(F7="","",IFERROR(VLOOKUP(B7,Count!A:J,10,FALSE),0)))</f>
        <v>1</v>
      </c>
      <c r="N7" s="158" t="str">
        <f t="shared" si="1"/>
        <v>דלק עילית - סתיו;</v>
      </c>
      <c r="O7" s="134" t="str">
        <f>IFERROR(VLOOKUP(B7,Comments!A:B,2,FALSE),"")</f>
        <v>דלק עילית - סתיו;</v>
      </c>
      <c r="P7" s="134"/>
      <c r="Q7" s="134"/>
      <c r="R7" s="134"/>
      <c r="S7" s="134"/>
      <c r="T7" s="134"/>
      <c r="U7" s="134"/>
      <c r="V7" s="134"/>
      <c r="W7" s="134"/>
      <c r="X7" s="134"/>
      <c r="Y7" s="134"/>
      <c r="Z7" s="134"/>
      <c r="AA7" s="134"/>
      <c r="AB7" s="134"/>
      <c r="AC7" s="134"/>
      <c r="AD7" s="134"/>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c r="BI7" s="152"/>
      <c r="BJ7" s="152"/>
      <c r="BK7" s="152"/>
      <c r="BL7" s="152"/>
      <c r="BM7" s="152"/>
      <c r="BN7" s="152"/>
      <c r="BO7" s="152"/>
      <c r="BP7" s="152"/>
      <c r="BQ7" s="152"/>
      <c r="BR7" s="152"/>
      <c r="BS7" s="152"/>
      <c r="BT7" s="152"/>
      <c r="BU7" s="152"/>
      <c r="BV7" s="152"/>
      <c r="BW7" s="152"/>
      <c r="BX7" s="152"/>
      <c r="BY7" s="152"/>
    </row>
    <row r="8" spans="1:77" s="38" customFormat="1" x14ac:dyDescent="0.2">
      <c r="A8" s="152"/>
      <c r="B8" s="153">
        <f>IF(AND(B6&lt;&gt;"",ISNUMBER(B6),B7=""),"סך הכל",IF(Planning!A11="","",Planning!A11))</f>
        <v>7463</v>
      </c>
      <c r="C8" s="154" t="str">
        <f>IFERROR(_xlfn.IFS(B8="סך הכל",Summary!$B$6,Planning!C11&lt;&gt;"",Planning!C11),"")</f>
        <v>אומריקס-מרכז לשרותי דם מד"א</v>
      </c>
      <c r="D8" s="152" t="str">
        <f>IFERROR(VLOOKUP(B8,Address!B:G,5,FALSE),"")</f>
        <v>שיבא 2, רמת גן</v>
      </c>
      <c r="E8" s="152" t="str">
        <f>IFERROR(VLOOKUP(B8,Address!B:L,11,FALSE),"")</f>
        <v>מפעלי כימיה</v>
      </c>
      <c r="F8" s="155" t="str">
        <f t="shared" si="0"/>
        <v>חטף</v>
      </c>
      <c r="G8" s="156" t="str">
        <f>IF(B8="סך הכל",Summary!$B$7,IF(F8="","",IF(VLOOKUP(B8,WQ_UnitID!B:C,2,FALSE)=0,"",VLOOKUP(B8,WQ_UnitID!B:C,2,FALSE))))</f>
        <v/>
      </c>
      <c r="H8" s="155">
        <f>IF(B8="סך הכל",Summary!$B$8,IF(F8="","",IFERROR(VLOOKUP(B8,Planning!A:B,2,FALSE),0)))</f>
        <v>2</v>
      </c>
      <c r="I8" s="155">
        <f>IF(B8="סך הכל",Summary!$B$9,IF(F8="","",IFERROR(VLOOKUP(B8,Count!A:B,2,FALSE),0)))</f>
        <v>2</v>
      </c>
      <c r="J8" s="155" t="str">
        <f>IF(F8="","",(IF(ISNUMBER(MATCH(B8,ExcPermit!$H$8:$H$1000,0)),"כן","לא")))</f>
        <v>לא</v>
      </c>
      <c r="K8" s="155">
        <f>IF(B8="סך הכל",Summary!$B$10,IF(F8="","",IFERROR(VLOOKUP(B8,Count!A:J,8,FALSE),0)))</f>
        <v>0</v>
      </c>
      <c r="L8" s="155">
        <f>IF(B8="סך הכל",Summary!$B$11,IF(F8="","",IFERROR(VLOOKUP(B8,Count!A:J,9,FALSE),0)))</f>
        <v>2</v>
      </c>
      <c r="M8" s="157">
        <f>IF(B8="סך הכל",Summary!$B$12,IF(F8="","",IFERROR(VLOOKUP(B8,Count!A:J,10,FALSE),0)))</f>
        <v>0</v>
      </c>
      <c r="N8" s="158" t="str">
        <f t="shared" si="1"/>
        <v>;;</v>
      </c>
      <c r="O8" s="134" t="str">
        <f>IFERROR(VLOOKUP(B8,Comments!A:B,2,FALSE),"")</f>
        <v>;;</v>
      </c>
      <c r="P8" s="134"/>
      <c r="Q8" s="134"/>
      <c r="R8" s="134"/>
      <c r="S8" s="134"/>
      <c r="T8" s="134"/>
      <c r="U8" s="134"/>
      <c r="V8" s="134"/>
      <c r="W8" s="134"/>
      <c r="X8" s="134"/>
      <c r="Y8" s="134"/>
      <c r="Z8" s="134"/>
      <c r="AA8" s="134"/>
      <c r="AB8" s="134"/>
      <c r="AC8" s="134"/>
      <c r="AD8" s="134"/>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c r="BJ8" s="152"/>
      <c r="BK8" s="152"/>
      <c r="BL8" s="152"/>
      <c r="BM8" s="152"/>
      <c r="BN8" s="152"/>
      <c r="BO8" s="152"/>
      <c r="BP8" s="152"/>
      <c r="BQ8" s="152"/>
      <c r="BR8" s="152"/>
      <c r="BS8" s="152"/>
      <c r="BT8" s="152"/>
      <c r="BU8" s="152"/>
      <c r="BV8" s="152"/>
      <c r="BW8" s="152"/>
      <c r="BX8" s="152"/>
      <c r="BY8" s="152"/>
    </row>
    <row r="9" spans="1:77" s="38" customFormat="1" x14ac:dyDescent="0.2">
      <c r="A9" s="152"/>
      <c r="B9" s="153">
        <f>IF(AND(B7&lt;&gt;"",ISNUMBER(B7),B8=""),"סך הכל",IF(Planning!A12="","",Planning!A12))</f>
        <v>32568</v>
      </c>
      <c r="C9" s="154" t="str">
        <f>IFERROR(_xlfn.IFS(B9="סך הכל",Summary!$B$6,Planning!C12&lt;&gt;"",Planning!C12),"")</f>
        <v>אפעל מרכז כנסים ואירוח</v>
      </c>
      <c r="D9" s="152" t="str">
        <f>IFERROR(VLOOKUP(B9,Address!B:G,5,FALSE),"")</f>
        <v>היסמין 1 רמת אפעל רמת גן</v>
      </c>
      <c r="E9" s="152" t="str">
        <f>IFERROR(VLOOKUP(B9,Address!B:L,11,FALSE),"")</f>
        <v>בתי מלון</v>
      </c>
      <c r="F9" s="155" t="str">
        <f t="shared" si="0"/>
        <v>חטף</v>
      </c>
      <c r="G9" s="156">
        <f>IF(B9="סך הכל",Summary!$B$7,IF(F9="","",IF(VLOOKUP(B9,WQ_UnitID!B:C,2,FALSE)=0,"",VLOOKUP(B9,WQ_UnitID!B:C,2,FALSE))))</f>
        <v>16847.631578947399</v>
      </c>
      <c r="H9" s="155">
        <f>IF(B9="סך הכל",Summary!$B$8,IF(F9="","",IFERROR(VLOOKUP(B9,Planning!A:B,2,FALSE),0)))</f>
        <v>4</v>
      </c>
      <c r="I9" s="155">
        <f>IF(B9="סך הכל",Summary!$B$9,IF(F9="","",IFERROR(VLOOKUP(B9,Count!A:B,2,FALSE),0)))</f>
        <v>3</v>
      </c>
      <c r="J9" s="155" t="str">
        <f>IF(F9="","",(IF(ISNUMBER(MATCH(B9,ExcPermit!$H$8:$H$1000,0)),"כן","לא")))</f>
        <v>לא</v>
      </c>
      <c r="K9" s="155">
        <f>IF(B9="סך הכל",Summary!$B$10,IF(F9="","",IFERROR(VLOOKUP(B9,Count!A:J,8,FALSE),0)))</f>
        <v>1</v>
      </c>
      <c r="L9" s="155">
        <f>IF(B9="סך הכל",Summary!$B$11,IF(F9="","",IFERROR(VLOOKUP(B9,Count!A:J,9,FALSE),0)))</f>
        <v>0</v>
      </c>
      <c r="M9" s="157">
        <f>IF(B9="סך הכל",Summary!$B$12,IF(F9="","",IFERROR(VLOOKUP(B9,Count!A:J,10,FALSE),0)))</f>
        <v>2</v>
      </c>
      <c r="N9" s="158" t="str">
        <f t="shared" si="1"/>
        <v>500 מל שמנים</v>
      </c>
      <c r="O9" s="134" t="str">
        <f>IFERROR(VLOOKUP(B9,Comments!A:B,2,FALSE),"")</f>
        <v>500 מל שמנים</v>
      </c>
      <c r="P9" s="134"/>
      <c r="Q9" s="134"/>
      <c r="R9" s="134"/>
      <c r="S9" s="134"/>
      <c r="T9" s="134"/>
      <c r="U9" s="134"/>
      <c r="V9" s="134"/>
      <c r="W9" s="134"/>
      <c r="X9" s="134"/>
      <c r="Y9" s="134"/>
      <c r="Z9" s="134"/>
      <c r="AA9" s="134"/>
      <c r="AB9" s="134"/>
      <c r="AC9" s="134"/>
      <c r="AD9" s="134"/>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row>
    <row r="10" spans="1:77" s="38" customFormat="1" x14ac:dyDescent="0.2">
      <c r="A10" s="152"/>
      <c r="B10" s="153">
        <f>IF(AND(B8&lt;&gt;"",ISNUMBER(B8),B9=""),"סך הכל",IF(Planning!A13="","",Planning!A13))</f>
        <v>34502</v>
      </c>
      <c r="C10" s="154" t="str">
        <f>IFERROR(_xlfn.IFS(B10="סך הכל",Summary!$B$6,Planning!C13&lt;&gt;"",Planning!C13),"")</f>
        <v>בי"ח שיבא תל השומר (מגזר בי"ח)</v>
      </c>
      <c r="D10" s="152" t="str">
        <f>IFERROR(VLOOKUP(B10,Address!B:G,5,FALSE),"")</f>
        <v>שיבא 2, רמת גן</v>
      </c>
      <c r="E10" s="152" t="str">
        <f>IFERROR(VLOOKUP(B10,Address!B:L,11,FALSE),"")</f>
        <v>בתי חולים</v>
      </c>
      <c r="F10" s="155" t="str">
        <f t="shared" si="0"/>
        <v>חטף</v>
      </c>
      <c r="G10" s="156">
        <f>IF(B10="סך הכל",Summary!$B$7,IF(F10="","",IF(VLOOKUP(B10,WQ_UnitID!B:C,2,FALSE)=0,"",VLOOKUP(B10,WQ_UnitID!B:C,2,FALSE))))</f>
        <v>1004413.35058959</v>
      </c>
      <c r="H10" s="155">
        <f>IF(B10="סך הכל",Summary!$B$8,IF(F10="","",IFERROR(VLOOKUP(B10,Planning!A:B,2,FALSE),0)))</f>
        <v>4</v>
      </c>
      <c r="I10" s="155">
        <f>IF(B10="סך הכל",Summary!$B$9,IF(F10="","",IFERROR(VLOOKUP(B10,Count!A:B,2,FALSE),0)))</f>
        <v>3</v>
      </c>
      <c r="J10" s="155" t="str">
        <f>IF(F10="","",(IF(ISNUMBER(MATCH(B10,ExcPermit!$H$8:$H$1000,0)),"כן","לא")))</f>
        <v>לא</v>
      </c>
      <c r="K10" s="155">
        <f>IF(B10="סך הכל",Summary!$B$10,IF(F10="","",IFERROR(VLOOKUP(B10,Count!A:J,8,FALSE),0)))</f>
        <v>2</v>
      </c>
      <c r="L10" s="155">
        <f>IF(B10="סך הכל",Summary!$B$11,IF(F10="","",IFERROR(VLOOKUP(B10,Count!A:J,9,FALSE),0)))</f>
        <v>0</v>
      </c>
      <c r="M10" s="157">
        <f>IF(B10="סך הכל",Summary!$B$12,IF(F10="","",IFERROR(VLOOKUP(B10,Count!A:J,10,FALSE),0)))</f>
        <v>1</v>
      </c>
      <c r="N10" s="158" t="str">
        <f t="shared" si="1"/>
        <v>מפרידים;;להוסיף שמנים כלליים</v>
      </c>
      <c r="O10" s="134" t="str">
        <f>IFERROR(VLOOKUP(B10,Comments!A:B,2,FALSE),"")</f>
        <v>מפרידים;;להוסיף שמנים כלליים</v>
      </c>
      <c r="P10" s="134"/>
      <c r="Q10" s="134"/>
      <c r="R10" s="134"/>
      <c r="S10" s="134"/>
      <c r="T10" s="134"/>
      <c r="U10" s="134"/>
      <c r="V10" s="134"/>
      <c r="W10" s="134"/>
      <c r="X10" s="134"/>
      <c r="Y10" s="134"/>
      <c r="Z10" s="134"/>
      <c r="AA10" s="134"/>
      <c r="AB10" s="134"/>
      <c r="AC10" s="134"/>
      <c r="AD10" s="134"/>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152"/>
      <c r="BL10" s="152"/>
      <c r="BM10" s="152"/>
      <c r="BN10" s="152"/>
      <c r="BO10" s="152"/>
      <c r="BP10" s="152"/>
      <c r="BQ10" s="152"/>
      <c r="BR10" s="152"/>
      <c r="BS10" s="152"/>
      <c r="BT10" s="152"/>
      <c r="BU10" s="152"/>
      <c r="BV10" s="152"/>
      <c r="BW10" s="152"/>
      <c r="BX10" s="152"/>
      <c r="BY10" s="152"/>
    </row>
    <row r="11" spans="1:77" s="38" customFormat="1" x14ac:dyDescent="0.2">
      <c r="A11" s="152"/>
      <c r="B11" s="153">
        <f>IF(AND(B9&lt;&gt;"",ISNUMBER(B9),B10=""),"סך הכל",IF(Planning!A14="","",Planning!A14))</f>
        <v>33456</v>
      </c>
      <c r="C11" s="154" t="str">
        <f>IFERROR(_xlfn.IFS(B11="סך הכל",Summary!$B$6,Planning!C14&lt;&gt;"",Planning!C14),"")</f>
        <v>בית אבות אניטה מילר כהן</v>
      </c>
      <c r="D11" s="152" t="str">
        <f>IFERROR(VLOOKUP(B11,Address!B:G,5,FALSE),"")</f>
        <v>המאה ואחד 48, רמת גן</v>
      </c>
      <c r="E11" s="152" t="str">
        <f>IFERROR(VLOOKUP(B11,Address!B:L,11,FALSE),"")</f>
        <v>בתי מלון</v>
      </c>
      <c r="F11" s="155" t="str">
        <f t="shared" si="0"/>
        <v>חטף</v>
      </c>
      <c r="G11" s="156">
        <f>IF(B11="סך הכל",Summary!$B$7,IF(F11="","",IF(VLOOKUP(B11,WQ_UnitID!B:C,2,FALSE)=0,"",VLOOKUP(B11,WQ_UnitID!B:C,2,FALSE))))</f>
        <v>11392.3274374461</v>
      </c>
      <c r="H11" s="155">
        <f>IF(B11="סך הכל",Summary!$B$8,IF(F11="","",IFERROR(VLOOKUP(B11,Planning!A:B,2,FALSE),0)))</f>
        <v>4</v>
      </c>
      <c r="I11" s="155">
        <f>IF(B11="סך הכל",Summary!$B$9,IF(F11="","",IFERROR(VLOOKUP(B11,Count!A:B,2,FALSE),0)))</f>
        <v>3</v>
      </c>
      <c r="J11" s="155" t="str">
        <f>IF(F11="","",(IF(ISNUMBER(MATCH(B11,ExcPermit!$H$8:$H$1000,0)),"כן","לא")))</f>
        <v>לא</v>
      </c>
      <c r="K11" s="155">
        <f>IF(B11="סך הכל",Summary!$B$10,IF(F11="","",IFERROR(VLOOKUP(B11,Count!A:J,8,FALSE),0)))</f>
        <v>1</v>
      </c>
      <c r="L11" s="155">
        <f>IF(B11="סך הכל",Summary!$B$11,IF(F11="","",IFERROR(VLOOKUP(B11,Count!A:J,9,FALSE),0)))</f>
        <v>0</v>
      </c>
      <c r="M11" s="157">
        <f>IF(B11="סך הכל",Summary!$B$12,IF(F11="","",IFERROR(VLOOKUP(B11,Count!A:J,10,FALSE),0)))</f>
        <v>2</v>
      </c>
      <c r="N11" s="158" t="str">
        <f t="shared" si="1"/>
        <v>500 מל שמנים;;;</v>
      </c>
      <c r="O11" s="134" t="str">
        <f>IFERROR(VLOOKUP(B11,Comments!A:B,2,FALSE),"")</f>
        <v>500 מל שמנים;;;</v>
      </c>
      <c r="P11" s="134"/>
      <c r="Q11" s="134"/>
      <c r="R11" s="134"/>
      <c r="S11" s="134"/>
      <c r="T11" s="134"/>
      <c r="U11" s="134"/>
      <c r="V11" s="134"/>
      <c r="W11" s="134"/>
      <c r="X11" s="134"/>
      <c r="Y11" s="134"/>
      <c r="Z11" s="134"/>
      <c r="AA11" s="134"/>
      <c r="AB11" s="134"/>
      <c r="AC11" s="134"/>
      <c r="AD11" s="134"/>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c r="BK11" s="152"/>
      <c r="BL11" s="152"/>
      <c r="BM11" s="152"/>
      <c r="BN11" s="152"/>
      <c r="BO11" s="152"/>
      <c r="BP11" s="152"/>
      <c r="BQ11" s="152"/>
      <c r="BR11" s="152"/>
      <c r="BS11" s="152"/>
      <c r="BT11" s="152"/>
      <c r="BU11" s="152"/>
      <c r="BV11" s="152"/>
      <c r="BW11" s="152"/>
      <c r="BX11" s="152"/>
      <c r="BY11" s="152"/>
    </row>
    <row r="12" spans="1:77" s="38" customFormat="1" x14ac:dyDescent="0.2">
      <c r="A12" s="152"/>
      <c r="B12" s="153">
        <f>IF(AND(B10&lt;&gt;"",ISNUMBER(B10),B11=""),"סך הכל",IF(Planning!A15="","",Planning!A15))</f>
        <v>32577</v>
      </c>
      <c r="C12" s="154" t="str">
        <f>IFERROR(_xlfn.IFS(B12="סך הכל",Summary!$B$6,Planning!C15&lt;&gt;"",Planning!C15),"")</f>
        <v>בית אבות משען</v>
      </c>
      <c r="D12" s="152" t="str">
        <f>IFERROR(VLOOKUP(B12,Address!B:G,5,FALSE),"")</f>
        <v>שד' הארזים 2, רמת גן</v>
      </c>
      <c r="E12" s="152" t="str">
        <f>IFERROR(VLOOKUP(B12,Address!B:L,11,FALSE),"")</f>
        <v>בתי מלון</v>
      </c>
      <c r="F12" s="155" t="str">
        <f t="shared" si="0"/>
        <v>חטף</v>
      </c>
      <c r="G12" s="156">
        <f>IF(B12="סך הכל",Summary!$B$7,IF(F12="","",IF(VLOOKUP(B12,WQ_UnitID!B:C,2,FALSE)=0,"",VLOOKUP(B12,WQ_UnitID!B:C,2,FALSE))))</f>
        <v>38324.337072188697</v>
      </c>
      <c r="H12" s="155">
        <f>IF(B12="סך הכל",Summary!$B$8,IF(F12="","",IFERROR(VLOOKUP(B12,Planning!A:B,2,FALSE),0)))</f>
        <v>4</v>
      </c>
      <c r="I12" s="155">
        <f>IF(B12="סך הכל",Summary!$B$9,IF(F12="","",IFERROR(VLOOKUP(B12,Count!A:B,2,FALSE),0)))</f>
        <v>4</v>
      </c>
      <c r="J12" s="155" t="str">
        <f>IF(F12="","",(IF(ISNUMBER(MATCH(B12,ExcPermit!$H$8:$H$1000,0)),"כן","לא")))</f>
        <v>לא</v>
      </c>
      <c r="K12" s="155">
        <f>IF(B12="סך הכל",Summary!$B$10,IF(F12="","",IFERROR(VLOOKUP(B12,Count!A:J,8,FALSE),0)))</f>
        <v>0</v>
      </c>
      <c r="L12" s="155">
        <f>IF(B12="סך הכל",Summary!$B$11,IF(F12="","",IFERROR(VLOOKUP(B12,Count!A:J,9,FALSE),0)))</f>
        <v>0</v>
      </c>
      <c r="M12" s="157">
        <f>IF(B12="סך הכל",Summary!$B$12,IF(F12="","",IFERROR(VLOOKUP(B12,Count!A:J,10,FALSE),0)))</f>
        <v>3</v>
      </c>
      <c r="N12" s="158" t="str">
        <f t="shared" si="1"/>
        <v>סתימה בביוב;;שעת דיגום 11:15;</v>
      </c>
      <c r="O12" s="134" t="str">
        <f>IFERROR(VLOOKUP(B12,Comments!A:B,2,FALSE),"")</f>
        <v>סתימה בביוב;;שעת דיגום 11:15;</v>
      </c>
      <c r="P12" s="134"/>
      <c r="Q12" s="134"/>
      <c r="R12" s="134"/>
      <c r="S12" s="134"/>
      <c r="T12" s="134"/>
      <c r="U12" s="134"/>
      <c r="V12" s="134"/>
      <c r="W12" s="134"/>
      <c r="X12" s="134"/>
      <c r="Y12" s="134"/>
      <c r="Z12" s="134"/>
      <c r="AA12" s="134"/>
      <c r="AB12" s="134"/>
      <c r="AC12" s="134"/>
      <c r="AD12" s="134"/>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c r="BM12" s="152"/>
      <c r="BN12" s="152"/>
      <c r="BO12" s="152"/>
      <c r="BP12" s="152"/>
      <c r="BQ12" s="152"/>
      <c r="BR12" s="152"/>
      <c r="BS12" s="152"/>
      <c r="BT12" s="152"/>
      <c r="BU12" s="152"/>
      <c r="BV12" s="152"/>
      <c r="BW12" s="152"/>
      <c r="BX12" s="152"/>
      <c r="BY12" s="152"/>
    </row>
    <row r="13" spans="1:77" s="38" customFormat="1" x14ac:dyDescent="0.2">
      <c r="A13" s="152"/>
      <c r="B13" s="153">
        <f>IF(AND(B11&lt;&gt;"",ISNUMBER(B11),B12=""),"סך הכל",IF(Planning!A16="","",Planning!A16))</f>
        <v>33459</v>
      </c>
      <c r="C13" s="154" t="str">
        <f>IFERROR(_xlfn.IFS(B13="סך הכל",Summary!$B$6,Planning!C16&lt;&gt;"",Planning!C16),"")</f>
        <v>בית אבות עירוני רמת גן</v>
      </c>
      <c r="D13" s="152" t="str">
        <f>IFERROR(VLOOKUP(B13,Address!B:G,5,FALSE),"")</f>
        <v>שד' הילד 10, רמת גן</v>
      </c>
      <c r="E13" s="152" t="str">
        <f>IFERROR(VLOOKUP(B13,Address!B:L,11,FALSE),"")</f>
        <v>בתי מלון</v>
      </c>
      <c r="F13" s="155" t="str">
        <f t="shared" si="0"/>
        <v>חטף</v>
      </c>
      <c r="G13" s="156">
        <f>IF(B13="סך הכל",Summary!$B$7,IF(F13="","",IF(VLOOKUP(B13,WQ_UnitID!B:C,2,FALSE)=0,"",VLOOKUP(B13,WQ_UnitID!B:C,2,FALSE))))</f>
        <v>10006.5473109002</v>
      </c>
      <c r="H13" s="155">
        <f>IF(B13="סך הכל",Summary!$B$8,IF(F13="","",IFERROR(VLOOKUP(B13,Planning!A:B,2,FALSE),0)))</f>
        <v>4</v>
      </c>
      <c r="I13" s="155">
        <f>IF(B13="סך הכל",Summary!$B$9,IF(F13="","",IFERROR(VLOOKUP(B13,Count!A:B,2,FALSE),0)))</f>
        <v>3</v>
      </c>
      <c r="J13" s="155" t="str">
        <f>IF(F13="","",(IF(ISNUMBER(MATCH(B13,ExcPermit!$H$8:$H$1000,0)),"כן","לא")))</f>
        <v>לא</v>
      </c>
      <c r="K13" s="155">
        <f>IF(B13="סך הכל",Summary!$B$10,IF(F13="","",IFERROR(VLOOKUP(B13,Count!A:J,8,FALSE),0)))</f>
        <v>0</v>
      </c>
      <c r="L13" s="155">
        <f>IF(B13="סך הכל",Summary!$B$11,IF(F13="","",IFERROR(VLOOKUP(B13,Count!A:J,9,FALSE),0)))</f>
        <v>0</v>
      </c>
      <c r="M13" s="157">
        <f>IF(B13="סך הכל",Summary!$B$12,IF(F13="","",IFERROR(VLOOKUP(B13,Count!A:J,10,FALSE),0)))</f>
        <v>3</v>
      </c>
      <c r="N13" s="158" t="str">
        <f t="shared" si="1"/>
        <v>500 מל שמנים;;;</v>
      </c>
      <c r="O13" s="134" t="str">
        <f>IFERROR(VLOOKUP(B13,Comments!A:B,2,FALSE),"")</f>
        <v>500 מל שמנים;;;</v>
      </c>
      <c r="P13" s="134"/>
      <c r="Q13" s="134"/>
      <c r="R13" s="134"/>
      <c r="S13" s="134"/>
      <c r="T13" s="134"/>
      <c r="U13" s="134"/>
      <c r="V13" s="134"/>
      <c r="W13" s="134"/>
      <c r="X13" s="134"/>
      <c r="Y13" s="134"/>
      <c r="Z13" s="134"/>
      <c r="AA13" s="134"/>
      <c r="AB13" s="134"/>
      <c r="AC13" s="134"/>
      <c r="AD13" s="134"/>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c r="BI13" s="152"/>
      <c r="BJ13" s="152"/>
      <c r="BK13" s="152"/>
      <c r="BL13" s="152"/>
      <c r="BM13" s="152"/>
      <c r="BN13" s="152"/>
      <c r="BO13" s="152"/>
      <c r="BP13" s="152"/>
      <c r="BQ13" s="152"/>
      <c r="BR13" s="152"/>
      <c r="BS13" s="152"/>
      <c r="BT13" s="152"/>
      <c r="BU13" s="152"/>
      <c r="BV13" s="152"/>
      <c r="BW13" s="152"/>
      <c r="BX13" s="152"/>
      <c r="BY13" s="152"/>
    </row>
    <row r="14" spans="1:77" s="38" customFormat="1" x14ac:dyDescent="0.2">
      <c r="A14" s="152"/>
      <c r="B14" s="153">
        <f>IF(AND(B12&lt;&gt;"",ISNUMBER(B12),B13=""),"סך הכל",IF(Planning!A17="","",Planning!A17))</f>
        <v>33453</v>
      </c>
      <c r="C14" s="154" t="str">
        <f>IFERROR(_xlfn.IFS(B14="סך הכל",Summary!$B$6,Planning!C17&lt;&gt;"",Planning!C17),"")</f>
        <v>בית אבות פנחס רוזן</v>
      </c>
      <c r="D14" s="152" t="str">
        <f>IFERROR(VLOOKUP(B14,Address!B:G,5,FALSE),"")</f>
        <v>אלוף דוד 185, רמת גן</v>
      </c>
      <c r="E14" s="152" t="str">
        <f>IFERROR(VLOOKUP(B14,Address!B:L,11,FALSE),"")</f>
        <v>בתי מלון</v>
      </c>
      <c r="F14" s="155" t="str">
        <f t="shared" si="0"/>
        <v>חטף</v>
      </c>
      <c r="G14" s="156">
        <f>IF(B14="סך הכל",Summary!$B$7,IF(F14="","",IF(VLOOKUP(B14,WQ_UnitID!B:C,2,FALSE)=0,"",VLOOKUP(B14,WQ_UnitID!B:C,2,FALSE))))</f>
        <v>2029.5199884958299</v>
      </c>
      <c r="H14" s="155">
        <f>IF(B14="סך הכל",Summary!$B$8,IF(F14="","",IFERROR(VLOOKUP(B14,Planning!A:B,2,FALSE),0)))</f>
        <v>4</v>
      </c>
      <c r="I14" s="155">
        <f>IF(B14="סך הכל",Summary!$B$9,IF(F14="","",IFERROR(VLOOKUP(B14,Count!A:B,2,FALSE),0)))</f>
        <v>3</v>
      </c>
      <c r="J14" s="155" t="str">
        <f>IF(F14="","",(IF(ISNUMBER(MATCH(B14,ExcPermit!$H$8:$H$1000,0)),"כן","לא")))</f>
        <v>לא</v>
      </c>
      <c r="K14" s="155">
        <f>IF(B14="סך הכל",Summary!$B$10,IF(F14="","",IFERROR(VLOOKUP(B14,Count!A:J,8,FALSE),0)))</f>
        <v>3</v>
      </c>
      <c r="L14" s="155">
        <f>IF(B14="סך הכל",Summary!$B$11,IF(F14="","",IFERROR(VLOOKUP(B14,Count!A:J,9,FALSE),0)))</f>
        <v>1</v>
      </c>
      <c r="M14" s="157">
        <f>IF(B14="סך הכל",Summary!$B$12,IF(F14="","",IFERROR(VLOOKUP(B14,Count!A:J,10,FALSE),0)))</f>
        <v>0</v>
      </c>
      <c r="N14" s="158" t="str">
        <f t="shared" si="1"/>
        <v>500 מל שמנים;;;</v>
      </c>
      <c r="O14" s="134" t="str">
        <f>IFERROR(VLOOKUP(B14,Comments!A:B,2,FALSE),"")</f>
        <v>500 מל שמנים;;;</v>
      </c>
      <c r="P14" s="134"/>
      <c r="Q14" s="134"/>
      <c r="R14" s="134"/>
      <c r="S14" s="134"/>
      <c r="T14" s="134"/>
      <c r="U14" s="134"/>
      <c r="V14" s="134"/>
      <c r="W14" s="134"/>
      <c r="X14" s="134"/>
      <c r="Y14" s="134"/>
      <c r="Z14" s="134"/>
      <c r="AA14" s="134"/>
      <c r="AB14" s="134"/>
      <c r="AC14" s="134"/>
      <c r="AD14" s="134"/>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c r="BM14" s="152"/>
      <c r="BN14" s="152"/>
      <c r="BO14" s="152"/>
      <c r="BP14" s="152"/>
      <c r="BQ14" s="152"/>
      <c r="BR14" s="152"/>
      <c r="BS14" s="152"/>
      <c r="BT14" s="152"/>
      <c r="BU14" s="152"/>
      <c r="BV14" s="152"/>
      <c r="BW14" s="152"/>
      <c r="BX14" s="152"/>
      <c r="BY14" s="152"/>
    </row>
    <row r="15" spans="1:77" s="38" customFormat="1" x14ac:dyDescent="0.2">
      <c r="A15" s="152"/>
      <c r="B15" s="153">
        <f>IF(AND(B13&lt;&gt;"",ISNUMBER(B13),B14=""),"סך הכל",IF(Planning!A18="","",Planning!A18))</f>
        <v>32562</v>
      </c>
      <c r="C15" s="154" t="str">
        <f>IFERROR(_xlfn.IFS(B15="סך הכל",Summary!$B$6,Planning!C18&lt;&gt;"",Planning!C18),"")</f>
        <v>בית מלון אינדיגו</v>
      </c>
      <c r="D15" s="152" t="str">
        <f>IFERROR(VLOOKUP(B15,Address!B:G,5,FALSE),"")</f>
        <v>אהליאב 5, רמת גן</v>
      </c>
      <c r="E15" s="152" t="str">
        <f>IFERROR(VLOOKUP(B15,Address!B:L,11,FALSE),"")</f>
        <v>בתי מלון</v>
      </c>
      <c r="F15" s="155" t="str">
        <f t="shared" si="0"/>
        <v>חטף</v>
      </c>
      <c r="G15" s="156">
        <f>IF(B15="סך הכל",Summary!$B$7,IF(F15="","",IF(VLOOKUP(B15,WQ_UnitID!B:C,2,FALSE)=0,"",VLOOKUP(B15,WQ_UnitID!B:C,2,FALSE))))</f>
        <v>11562.613316077101</v>
      </c>
      <c r="H15" s="155">
        <f>IF(B15="סך הכל",Summary!$B$8,IF(F15="","",IFERROR(VLOOKUP(B15,Planning!A:B,2,FALSE),0)))</f>
        <v>4</v>
      </c>
      <c r="I15" s="155">
        <f>IF(B15="סך הכל",Summary!$B$9,IF(F15="","",IFERROR(VLOOKUP(B15,Count!A:B,2,FALSE),0)))</f>
        <v>3</v>
      </c>
      <c r="J15" s="155" t="str">
        <f>IF(F15="","",(IF(ISNUMBER(MATCH(B15,ExcPermit!$H$8:$H$1000,0)),"כן","לא")))</f>
        <v>לא</v>
      </c>
      <c r="K15" s="155">
        <f>IF(B15="סך הכל",Summary!$B$10,IF(F15="","",IFERROR(VLOOKUP(B15,Count!A:J,8,FALSE),0)))</f>
        <v>2</v>
      </c>
      <c r="L15" s="155">
        <f>IF(B15="סך הכל",Summary!$B$11,IF(F15="","",IFERROR(VLOOKUP(B15,Count!A:J,9,FALSE),0)))</f>
        <v>0</v>
      </c>
      <c r="M15" s="157">
        <f>IF(B15="סך הכל",Summary!$B$12,IF(F15="","",IFERROR(VLOOKUP(B15,Count!A:J,10,FALSE),0)))</f>
        <v>1</v>
      </c>
      <c r="N15" s="158" t="str">
        <f t="shared" si="1"/>
        <v>500מל שמנים;;</v>
      </c>
      <c r="O15" s="134" t="str">
        <f>IFERROR(VLOOKUP(B15,Comments!A:B,2,FALSE),"")</f>
        <v>500מל שמנים;;</v>
      </c>
      <c r="P15" s="134"/>
      <c r="Q15" s="134"/>
      <c r="R15" s="134"/>
      <c r="S15" s="134"/>
      <c r="T15" s="134"/>
      <c r="U15" s="134"/>
      <c r="V15" s="134"/>
      <c r="W15" s="134"/>
      <c r="X15" s="134"/>
      <c r="Y15" s="134"/>
      <c r="Z15" s="134"/>
      <c r="AA15" s="134"/>
      <c r="AB15" s="134"/>
      <c r="AC15" s="134"/>
      <c r="AD15" s="134"/>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c r="BM15" s="152"/>
      <c r="BN15" s="152"/>
      <c r="BO15" s="152"/>
      <c r="BP15" s="152"/>
      <c r="BQ15" s="152"/>
      <c r="BR15" s="152"/>
      <c r="BS15" s="152"/>
      <c r="BT15" s="152"/>
      <c r="BU15" s="152"/>
      <c r="BV15" s="152"/>
      <c r="BW15" s="152"/>
      <c r="BX15" s="152"/>
      <c r="BY15" s="152"/>
    </row>
    <row r="16" spans="1:77" s="38" customFormat="1" x14ac:dyDescent="0.2">
      <c r="A16" s="152"/>
      <c r="B16" s="153">
        <f>IF(AND(B14&lt;&gt;"",ISNUMBER(B14),B15=""),"סך הכל",IF(Planning!A19="","",Planning!A19))</f>
        <v>29336</v>
      </c>
      <c r="C16" s="154" t="str">
        <f>IFERROR(_xlfn.IFS(B16="סך הכל",Summary!$B$6,Planning!C19&lt;&gt;"",Planning!C19),"")</f>
        <v>בניין ש.א.פ</v>
      </c>
      <c r="D16" s="152" t="str">
        <f>IFERROR(VLOOKUP(B16,Address!B:G,5,FALSE),"")</f>
        <v>היצירה 3, רמת גן</v>
      </c>
      <c r="E16" s="152" t="str">
        <f>IFERROR(VLOOKUP(B16,Address!B:L,11,FALSE),"")</f>
        <v>אולמות אירועים, מסעדות, קניונים</v>
      </c>
      <c r="F16" s="155" t="str">
        <f t="shared" si="0"/>
        <v>חטף</v>
      </c>
      <c r="G16" s="156">
        <f>IF(B16="סך הכל",Summary!$B$7,IF(F16="","",IF(VLOOKUP(B16,WQ_UnitID!B:C,2,FALSE)=0,"",VLOOKUP(B16,WQ_UnitID!B:C,2,FALSE))))</f>
        <v>11340.629997124001</v>
      </c>
      <c r="H16" s="155">
        <f>IF(B16="סך הכל",Summary!$B$8,IF(F16="","",IFERROR(VLOOKUP(B16,Planning!A:B,2,FALSE),0)))</f>
        <v>4</v>
      </c>
      <c r="I16" s="155">
        <f>IF(B16="סך הכל",Summary!$B$9,IF(F16="","",IFERROR(VLOOKUP(B16,Count!A:B,2,FALSE),0)))</f>
        <v>3</v>
      </c>
      <c r="J16" s="155" t="str">
        <f>IF(F16="","",(IF(ISNUMBER(MATCH(B16,ExcPermit!$H$8:$H$1000,0)),"כן","לא")))</f>
        <v>לא</v>
      </c>
      <c r="K16" s="155">
        <f>IF(B16="סך הכל",Summary!$B$10,IF(F16="","",IFERROR(VLOOKUP(B16,Count!A:J,8,FALSE),0)))</f>
        <v>3</v>
      </c>
      <c r="L16" s="155">
        <f>IF(B16="סך הכל",Summary!$B$11,IF(F16="","",IFERROR(VLOOKUP(B16,Count!A:J,9,FALSE),0)))</f>
        <v>2</v>
      </c>
      <c r="M16" s="157">
        <f>IF(B16="סך הכל",Summary!$B$12,IF(F16="","",IFERROR(VLOOKUP(B16,Count!A:J,10,FALSE),0)))</f>
        <v>0</v>
      </c>
      <c r="N16" s="158" t="str">
        <f t="shared" si="1"/>
        <v>;;;</v>
      </c>
      <c r="O16" s="134" t="str">
        <f>IFERROR(VLOOKUP(B16,Comments!A:B,2,FALSE),"")</f>
        <v>;;;</v>
      </c>
      <c r="P16" s="134"/>
      <c r="Q16" s="134"/>
      <c r="R16" s="134"/>
      <c r="S16" s="134"/>
      <c r="T16" s="134"/>
      <c r="U16" s="134"/>
      <c r="V16" s="134"/>
      <c r="W16" s="134"/>
      <c r="X16" s="134"/>
      <c r="Y16" s="134"/>
      <c r="Z16" s="134"/>
      <c r="AA16" s="134"/>
      <c r="AB16" s="134"/>
      <c r="AC16" s="134"/>
      <c r="AD16" s="134"/>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row>
    <row r="17" spans="1:77" s="38" customFormat="1" x14ac:dyDescent="0.2">
      <c r="A17" s="152"/>
      <c r="B17" s="153">
        <f>IF(AND(B15&lt;&gt;"",ISNUMBER(B15),B16=""),"סך הכל",IF(Planning!A20="","",Planning!A20))</f>
        <v>28562</v>
      </c>
      <c r="C17" s="154" t="str">
        <f>IFERROR(_xlfn.IFS(B17="סך הכל",Summary!$B$6,Planning!C20&lt;&gt;"",Planning!C20),"")</f>
        <v>גן בעיר</v>
      </c>
      <c r="D17" s="152" t="str">
        <f>IFERROR(VLOOKUP(B17,Address!B:G,5,FALSE),"")</f>
        <v>ד"ר כהן 12, רמת גן</v>
      </c>
      <c r="E17" s="152" t="str">
        <f>IFERROR(VLOOKUP(B17,Address!B:L,11,FALSE),"")</f>
        <v>בתי מלון</v>
      </c>
      <c r="F17" s="155" t="str">
        <f t="shared" si="0"/>
        <v>חטף</v>
      </c>
      <c r="G17" s="156">
        <f>IF(B17="סך הכל",Summary!$B$7,IF(F17="","",IF(VLOOKUP(B17,WQ_UnitID!B:C,2,FALSE)=0,"",VLOOKUP(B17,WQ_UnitID!B:C,2,FALSE))))</f>
        <v>26786.9180327869</v>
      </c>
      <c r="H17" s="155">
        <f>IF(B17="סך הכל",Summary!$B$8,IF(F17="","",IFERROR(VLOOKUP(B17,Planning!A:B,2,FALSE),0)))</f>
        <v>4</v>
      </c>
      <c r="I17" s="155">
        <f>IF(B17="סך הכל",Summary!$B$9,IF(F17="","",IFERROR(VLOOKUP(B17,Count!A:B,2,FALSE),0)))</f>
        <v>3</v>
      </c>
      <c r="J17" s="155" t="str">
        <f>IF(F17="","",(IF(ISNUMBER(MATCH(B17,ExcPermit!$H$8:$H$1000,0)),"כן","לא")))</f>
        <v>לא</v>
      </c>
      <c r="K17" s="155">
        <f>IF(B17="סך הכל",Summary!$B$10,IF(F17="","",IFERROR(VLOOKUP(B17,Count!A:J,8,FALSE),0)))</f>
        <v>0</v>
      </c>
      <c r="L17" s="155">
        <f>IF(B17="סך הכל",Summary!$B$11,IF(F17="","",IFERROR(VLOOKUP(B17,Count!A:J,9,FALSE),0)))</f>
        <v>0</v>
      </c>
      <c r="M17" s="157">
        <f>IF(B17="סך הכל",Summary!$B$12,IF(F17="","",IFERROR(VLOOKUP(B17,Count!A:J,10,FALSE),0)))</f>
        <v>3</v>
      </c>
      <c r="N17" s="158" t="str">
        <f t="shared" si="1"/>
        <v>500 מל שמנים;;;</v>
      </c>
      <c r="O17" s="134" t="str">
        <f>IFERROR(VLOOKUP(B17,Comments!A:B,2,FALSE),"")</f>
        <v>500 מל שמנים;;;</v>
      </c>
      <c r="P17" s="134"/>
      <c r="Q17" s="134"/>
      <c r="R17" s="134"/>
      <c r="S17" s="134"/>
      <c r="T17" s="134"/>
      <c r="U17" s="134"/>
      <c r="V17" s="134"/>
      <c r="W17" s="134"/>
      <c r="X17" s="134"/>
      <c r="Y17" s="134"/>
      <c r="Z17" s="134"/>
      <c r="AA17" s="134"/>
      <c r="AB17" s="134"/>
      <c r="AC17" s="134"/>
      <c r="AD17" s="134"/>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c r="BM17" s="152"/>
      <c r="BN17" s="152"/>
      <c r="BO17" s="152"/>
      <c r="BP17" s="152"/>
      <c r="BQ17" s="152"/>
      <c r="BR17" s="152"/>
      <c r="BS17" s="152"/>
      <c r="BT17" s="152"/>
      <c r="BU17" s="152"/>
      <c r="BV17" s="152"/>
      <c r="BW17" s="152"/>
      <c r="BX17" s="152"/>
      <c r="BY17" s="152"/>
    </row>
    <row r="18" spans="1:77" s="38" customFormat="1" x14ac:dyDescent="0.2">
      <c r="A18" s="152"/>
      <c r="B18" s="153">
        <f>IF(AND(B16&lt;&gt;"",ISNUMBER(B16),B17=""),"סך הכל",IF(Planning!A21="","",Planning!A21))</f>
        <v>7466</v>
      </c>
      <c r="C18" s="154" t="str">
        <f>IFERROR(_xlfn.IFS(B18="סך הכל",Summary!$B$6,Planning!C21&lt;&gt;"",Planning!C21),"")</f>
        <v>יוסקוביץ' גרופ אירועים בע''מ (הדר די מול)</v>
      </c>
      <c r="D18" s="152" t="str">
        <f>IFERROR(VLOOKUP(B18,Address!B:G,5,FALSE),"")</f>
        <v>רח' ז'בוטינסקי 1, רמת גן</v>
      </c>
      <c r="E18" s="152" t="str">
        <f>IFERROR(VLOOKUP(B18,Address!B:L,11,FALSE),"")</f>
        <v>אולמות אירועים, מסעדות, קניונים</v>
      </c>
      <c r="F18" s="155" t="str">
        <f t="shared" si="0"/>
        <v>חטף</v>
      </c>
      <c r="G18" s="156">
        <f>IF(B18="סך הכל",Summary!$B$7,IF(F18="","",IF(VLOOKUP(B18,WQ_UnitID!B:C,2,FALSE)=0,"",VLOOKUP(B18,WQ_UnitID!B:C,2,FALSE))))</f>
        <v>3805.4761904761899</v>
      </c>
      <c r="H18" s="155">
        <f>IF(B18="סך הכל",Summary!$B$8,IF(F18="","",IFERROR(VLOOKUP(B18,Planning!A:B,2,FALSE),0)))</f>
        <v>4</v>
      </c>
      <c r="I18" s="155">
        <v>3</v>
      </c>
      <c r="J18" s="155" t="str">
        <f>IF(F18="","",(IF(ISNUMBER(MATCH(B18,ExcPermit!$H$8:$H$1000,0)),"כן","לא")))</f>
        <v>לא</v>
      </c>
      <c r="K18" s="155">
        <f>IF(B18="סך הכל",Summary!$B$10,IF(F18="","",IFERROR(VLOOKUP(B18,Count!A:J,8,FALSE),0)))</f>
        <v>2</v>
      </c>
      <c r="L18" s="155">
        <f>IF(B18="סך הכל",Summary!$B$11,IF(F18="","",IFERROR(VLOOKUP(B18,Count!A:J,9,FALSE),0)))</f>
        <v>2</v>
      </c>
      <c r="M18" s="157">
        <f>IF(B18="סך הכל",Summary!$B$12,IF(F18="","",IFERROR(VLOOKUP(B18,Count!A:J,10,FALSE),0)))</f>
        <v>0</v>
      </c>
      <c r="N18" s="254" t="s">
        <v>4772</v>
      </c>
      <c r="O18" s="134" t="str">
        <f>IFERROR(VLOOKUP(B18,Comments!A:B,2,FALSE),"")</f>
        <v>;;</v>
      </c>
      <c r="P18" s="134"/>
      <c r="Q18" s="134"/>
      <c r="R18" s="134"/>
      <c r="S18" s="134"/>
      <c r="T18" s="134"/>
      <c r="U18" s="134"/>
      <c r="V18" s="134"/>
      <c r="W18" s="134"/>
      <c r="X18" s="134"/>
      <c r="Y18" s="134"/>
      <c r="Z18" s="134"/>
      <c r="AA18" s="134"/>
      <c r="AB18" s="134"/>
      <c r="AC18" s="134"/>
      <c r="AD18" s="134"/>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c r="BP18" s="152"/>
      <c r="BQ18" s="152"/>
      <c r="BR18" s="152"/>
      <c r="BS18" s="152"/>
      <c r="BT18" s="152"/>
      <c r="BU18" s="152"/>
      <c r="BV18" s="152"/>
      <c r="BW18" s="152"/>
      <c r="BX18" s="152"/>
      <c r="BY18" s="152"/>
    </row>
    <row r="19" spans="1:77" s="38" customFormat="1" x14ac:dyDescent="0.2">
      <c r="A19" s="152"/>
      <c r="B19" s="153">
        <f>IF(AND(B17&lt;&gt;"",ISNUMBER(B17),B18=""),"סך הכל",IF(Planning!A22="","",Planning!A22))</f>
        <v>7431</v>
      </c>
      <c r="C19" s="154" t="str">
        <f>IFERROR(_xlfn.IFS(B19="סך הכל",Summary!$B$6,Planning!C22&lt;&gt;"",Planning!C22),"")</f>
        <v>כפר המכביה</v>
      </c>
      <c r="D19" s="152" t="str">
        <f>IFERROR(VLOOKUP(B19,Address!B:G,5,FALSE),"")</f>
        <v>רח' ברנשטיין 10, רמת גן</v>
      </c>
      <c r="E19" s="152" t="str">
        <f>IFERROR(VLOOKUP(B19,Address!B:L,11,FALSE),"")</f>
        <v>בתי מלון</v>
      </c>
      <c r="F19" s="155" t="str">
        <f t="shared" si="0"/>
        <v>חטף</v>
      </c>
      <c r="G19" s="156">
        <f>IF(B19="סך הכל",Summary!$B$7,IF(F19="","",IF(VLOOKUP(B19,WQ_UnitID!B:C,2,FALSE)=0,"",VLOOKUP(B19,WQ_UnitID!B:C,2,FALSE))))</f>
        <v>6835.2788323267196</v>
      </c>
      <c r="H19" s="155">
        <f>IF(B19="סך הכל",Summary!$B$8,IF(F19="","",IFERROR(VLOOKUP(B19,Planning!A:B,2,FALSE),0)))</f>
        <v>4</v>
      </c>
      <c r="I19" s="155">
        <f>IF(B19="סך הכל",Summary!$B$9,IF(F19="","",IFERROR(VLOOKUP(B19,Count!A:B,2,FALSE),0)))</f>
        <v>4</v>
      </c>
      <c r="J19" s="155" t="str">
        <f>IF(F19="","",(IF(ISNUMBER(MATCH(B19,ExcPermit!$H$8:$H$1000,0)),"כן","לא")))</f>
        <v>לא</v>
      </c>
      <c r="K19" s="155">
        <f>IF(B19="סך הכל",Summary!$B$10,IF(F19="","",IFERROR(VLOOKUP(B19,Count!A:J,8,FALSE),0)))</f>
        <v>1</v>
      </c>
      <c r="L19" s="155">
        <f>IF(B19="סך הכל",Summary!$B$11,IF(F19="","",IFERROR(VLOOKUP(B19,Count!A:J,9,FALSE),0)))</f>
        <v>0</v>
      </c>
      <c r="M19" s="157">
        <f>IF(B19="סך הכל",Summary!$B$12,IF(F19="","",IFERROR(VLOOKUP(B19,Count!A:J,10,FALSE),0)))</f>
        <v>2</v>
      </c>
      <c r="N19" s="158" t="str">
        <f t="shared" si="1"/>
        <v>שמנים 500 מל;;;</v>
      </c>
      <c r="O19" s="134" t="str">
        <f>IFERROR(VLOOKUP(B19,Comments!A:B,2,FALSE),"")</f>
        <v>שמנים 500 מל;;;</v>
      </c>
      <c r="P19" s="134"/>
      <c r="Q19" s="134"/>
      <c r="R19" s="134"/>
      <c r="S19" s="134"/>
      <c r="T19" s="134"/>
      <c r="U19" s="134"/>
      <c r="V19" s="134"/>
      <c r="W19" s="134"/>
      <c r="X19" s="134"/>
      <c r="Y19" s="134"/>
      <c r="Z19" s="134"/>
      <c r="AA19" s="134"/>
      <c r="AB19" s="134"/>
      <c r="AC19" s="134"/>
      <c r="AD19" s="134"/>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c r="BM19" s="152"/>
      <c r="BN19" s="152"/>
      <c r="BO19" s="152"/>
      <c r="BP19" s="152"/>
      <c r="BQ19" s="152"/>
      <c r="BR19" s="152"/>
      <c r="BS19" s="152"/>
      <c r="BT19" s="152"/>
      <c r="BU19" s="152"/>
      <c r="BV19" s="152"/>
      <c r="BW19" s="152"/>
      <c r="BX19" s="152"/>
      <c r="BY19" s="152"/>
    </row>
    <row r="20" spans="1:77" s="38" customFormat="1" x14ac:dyDescent="0.2">
      <c r="A20" s="152"/>
      <c r="B20" s="153">
        <f>IF(AND(B18&lt;&gt;"",ISNUMBER(B18),B19=""),"סך הכל",IF(Planning!A23="","",Planning!A23))</f>
        <v>7760</v>
      </c>
      <c r="C20" s="154" t="str">
        <f>IFERROR(_xlfn.IFS(B20="סך הכל",Summary!$B$6,Planning!C23&lt;&gt;"",Planning!C23),"")</f>
        <v>לאונרדו (שרתון) סיטי טאוור</v>
      </c>
      <c r="D20" s="152" t="str">
        <f>IFERROR(VLOOKUP(B20,Address!B:G,5,FALSE),"")</f>
        <v>זיסמן 14, רמת גן</v>
      </c>
      <c r="E20" s="152" t="str">
        <f>IFERROR(VLOOKUP(B20,Address!B:L,11,FALSE),"")</f>
        <v>בתי מלון</v>
      </c>
      <c r="F20" s="155" t="str">
        <f t="shared" si="0"/>
        <v>חטף</v>
      </c>
      <c r="G20" s="156">
        <f>IF(B20="סך הכל",Summary!$B$7,IF(F20="","",IF(VLOOKUP(B20,WQ_UnitID!B:C,2,FALSE)=0,"",VLOOKUP(B20,WQ_UnitID!B:C,2,FALSE))))</f>
        <v>7746.0690394017802</v>
      </c>
      <c r="H20" s="155">
        <f>IF(B20="סך הכל",Summary!$B$8,IF(F20="","",IFERROR(VLOOKUP(B20,Planning!A:B,2,FALSE),0)))</f>
        <v>4</v>
      </c>
      <c r="I20" s="155">
        <f>IF(B20="סך הכל",Summary!$B$9,IF(F20="","",IFERROR(VLOOKUP(B20,Count!A:B,2,FALSE),0)))</f>
        <v>2</v>
      </c>
      <c r="J20" s="155" t="str">
        <f>IF(F20="","",(IF(ISNUMBER(MATCH(B20,ExcPermit!$H$8:$H$1000,0)),"כן","לא")))</f>
        <v>לא</v>
      </c>
      <c r="K20" s="155">
        <f>IF(B20="סך הכל",Summary!$B$10,IF(F20="","",IFERROR(VLOOKUP(B20,Count!A:J,8,FALSE),0)))</f>
        <v>0</v>
      </c>
      <c r="L20" s="155">
        <f>IF(B20="סך הכל",Summary!$B$11,IF(F20="","",IFERROR(VLOOKUP(B20,Count!A:J,9,FALSE),0)))</f>
        <v>1</v>
      </c>
      <c r="M20" s="157">
        <f>IF(B20="סך הכל",Summary!$B$12,IF(F20="","",IFERROR(VLOOKUP(B20,Count!A:J,10,FALSE),0)))</f>
        <v>1</v>
      </c>
      <c r="N20" s="158" t="str">
        <f t="shared" si="1"/>
        <v>500 מל שמנין;;</v>
      </c>
      <c r="O20" s="134" t="str">
        <f>IFERROR(VLOOKUP(B20,Comments!A:B,2,FALSE),"")</f>
        <v>500 מל שמנין;;</v>
      </c>
      <c r="P20" s="134"/>
      <c r="Q20" s="134"/>
      <c r="R20" s="134"/>
      <c r="S20" s="134"/>
      <c r="T20" s="134"/>
      <c r="U20" s="134"/>
      <c r="V20" s="134"/>
      <c r="W20" s="134"/>
      <c r="X20" s="134"/>
      <c r="Y20" s="134"/>
      <c r="Z20" s="134"/>
      <c r="AA20" s="134"/>
      <c r="AB20" s="134"/>
      <c r="AC20" s="134"/>
      <c r="AD20" s="134"/>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c r="BX20" s="152"/>
      <c r="BY20" s="152"/>
    </row>
    <row r="21" spans="1:77" s="38" customFormat="1" x14ac:dyDescent="0.2">
      <c r="A21" s="152"/>
      <c r="B21" s="153">
        <f>IF(AND(B19&lt;&gt;"",ISNUMBER(B19),B20=""),"סך הכל",IF(Planning!A24="","",Planning!A24))</f>
        <v>36793</v>
      </c>
      <c r="C21" s="154" t="str">
        <f>IFERROR(_xlfn.IFS(B21="סך הכל",Summary!$B$6,Planning!C24&lt;&gt;"",Planning!C24),"")</f>
        <v>מוסך KIA מוטורס</v>
      </c>
      <c r="D21" s="152" t="str">
        <f>IFERROR(VLOOKUP(B21,Address!B:G,5,FALSE),"")</f>
        <v>היצירה 23, רמת גן</v>
      </c>
      <c r="E21" s="152" t="str">
        <f>IFERROR(VLOOKUP(B21,Address!B:L,11,FALSE),"")</f>
        <v>מוסכים</v>
      </c>
      <c r="F21" s="155" t="str">
        <f t="shared" si="0"/>
        <v>חטף</v>
      </c>
      <c r="G21" s="156">
        <f>IF(B21="סך הכל",Summary!$B$7,IF(F21="","",IF(VLOOKUP(B21,WQ_UnitID!B:C,2,FALSE)=0,"",VLOOKUP(B21,WQ_UnitID!B:C,2,FALSE))))</f>
        <v>365</v>
      </c>
      <c r="H21" s="155">
        <f>IF(B21="סך הכל",Summary!$B$8,IF(F21="","",IFERROR(VLOOKUP(B21,Planning!A:B,2,FALSE),0)))</f>
        <v>1</v>
      </c>
      <c r="I21" s="155">
        <f>IF(B21="סך הכל",Summary!$B$9,IF(F21="","",IFERROR(VLOOKUP(B21,Count!A:B,2,FALSE),0)))</f>
        <v>2</v>
      </c>
      <c r="J21" s="155" t="str">
        <f>IF(F21="","",(IF(ISNUMBER(MATCH(B21,ExcPermit!$H$8:$H$1000,0)),"כן","לא")))</f>
        <v>לא</v>
      </c>
      <c r="K21" s="155">
        <f>IF(B21="סך הכל",Summary!$B$10,IF(F21="","",IFERROR(VLOOKUP(B21,Count!A:J,8,FALSE),0)))</f>
        <v>0</v>
      </c>
      <c r="L21" s="155">
        <f>IF(B21="סך הכל",Summary!$B$11,IF(F21="","",IFERROR(VLOOKUP(B21,Count!A:J,9,FALSE),0)))</f>
        <v>0</v>
      </c>
      <c r="M21" s="157">
        <f>IF(B21="סך הכל",Summary!$B$12,IF(F21="","",IFERROR(VLOOKUP(B21,Count!A:J,10,FALSE),0)))</f>
        <v>2</v>
      </c>
      <c r="N21" s="158" t="str">
        <f t="shared" si="1"/>
        <v>;שעת דיגום בפועל 11:40;</v>
      </c>
      <c r="O21" s="134" t="str">
        <f>IFERROR(VLOOKUP(B21,Comments!A:B,2,FALSE),"")</f>
        <v>;שעת דיגום בפועל 11:40;</v>
      </c>
      <c r="P21" s="134"/>
      <c r="Q21" s="134"/>
      <c r="R21" s="134"/>
      <c r="S21" s="134"/>
      <c r="T21" s="134"/>
      <c r="U21" s="134"/>
      <c r="V21" s="134"/>
      <c r="W21" s="134"/>
      <c r="X21" s="134"/>
      <c r="Y21" s="134"/>
      <c r="Z21" s="134"/>
      <c r="AA21" s="134"/>
      <c r="AB21" s="134"/>
      <c r="AC21" s="134"/>
      <c r="AD21" s="134"/>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row>
    <row r="22" spans="1:77" s="38" customFormat="1" x14ac:dyDescent="0.2">
      <c r="A22" s="152"/>
      <c r="B22" s="153">
        <f>IF(AND(B20&lt;&gt;"",ISNUMBER(B20),B21=""),"סך הכל",IF(Planning!A25="","",Planning!A25))</f>
        <v>8185</v>
      </c>
      <c r="C22" s="154" t="str">
        <f>IFERROR(_xlfn.IFS(B22="סך הכל",Summary!$B$6,Planning!C25&lt;&gt;"",Planning!C25),"")</f>
        <v>מלון רימונים טאואר(לשעבר אופטימה)</v>
      </c>
      <c r="D22" s="152" t="str">
        <f>IFERROR(VLOOKUP(B22,Address!B:G,5,FALSE),"")</f>
        <v>קריניצי 1, רמת גן</v>
      </c>
      <c r="E22" s="152" t="str">
        <f>IFERROR(VLOOKUP(B22,Address!B:L,11,FALSE),"")</f>
        <v>בתי מלון</v>
      </c>
      <c r="F22" s="155" t="str">
        <f t="shared" si="0"/>
        <v>חטף</v>
      </c>
      <c r="G22" s="156">
        <f>IF(B22="סך הכל",Summary!$B$7,IF(F22="","",IF(VLOOKUP(B22,WQ_UnitID!B:C,2,FALSE)=0,"",VLOOKUP(B22,WQ_UnitID!B:C,2,FALSE))))</f>
        <v>11619.464150129401</v>
      </c>
      <c r="H22" s="155">
        <f>IF(B22="סך הכל",Summary!$B$8,IF(F22="","",IFERROR(VLOOKUP(B22,Planning!A:B,2,FALSE),0)))</f>
        <v>4</v>
      </c>
      <c r="I22" s="155">
        <f>IF(B22="סך הכל",Summary!$B$9,IF(F22="","",IFERROR(VLOOKUP(B22,Count!A:B,2,FALSE),0)))</f>
        <v>3</v>
      </c>
      <c r="J22" s="155" t="str">
        <f>IF(F22="","",(IF(ISNUMBER(MATCH(B22,ExcPermit!$H$8:$H$1000,0)),"כן","לא")))</f>
        <v>לא</v>
      </c>
      <c r="K22" s="155">
        <f>IF(B22="סך הכל",Summary!$B$10,IF(F22="","",IFERROR(VLOOKUP(B22,Count!A:J,8,FALSE),0)))</f>
        <v>3</v>
      </c>
      <c r="L22" s="155">
        <f>IF(B22="סך הכל",Summary!$B$11,IF(F22="","",IFERROR(VLOOKUP(B22,Count!A:J,9,FALSE),0)))</f>
        <v>1</v>
      </c>
      <c r="M22" s="157">
        <f>IF(B22="סך הכל",Summary!$B$12,IF(F22="","",IFERROR(VLOOKUP(B22,Count!A:J,10,FALSE),0)))</f>
        <v>0</v>
      </c>
      <c r="N22" s="158" t="str">
        <f t="shared" si="1"/>
        <v>;יחד עם נציג תאגיד טיראן;</v>
      </c>
      <c r="O22" s="134" t="str">
        <f>IFERROR(VLOOKUP(B22,Comments!A:B,2,FALSE),"")</f>
        <v>;יחד עם נציג תאגיד טיראן;</v>
      </c>
      <c r="P22" s="134"/>
      <c r="Q22" s="134"/>
      <c r="R22" s="134"/>
      <c r="S22" s="134"/>
      <c r="T22" s="134"/>
      <c r="U22" s="134"/>
      <c r="V22" s="134"/>
      <c r="W22" s="134"/>
      <c r="X22" s="134"/>
      <c r="Y22" s="134"/>
      <c r="Z22" s="134"/>
      <c r="AA22" s="134"/>
      <c r="AB22" s="134"/>
      <c r="AC22" s="134"/>
      <c r="AD22" s="134"/>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c r="BY22" s="152"/>
    </row>
    <row r="23" spans="1:77" s="38" customFormat="1" x14ac:dyDescent="0.2">
      <c r="A23" s="152"/>
      <c r="B23" s="153">
        <f>IF(AND(B21&lt;&gt;"",ISNUMBER(B21),B22=""),"סך הכל",IF(Planning!A26="","",Planning!A26))</f>
        <v>8206</v>
      </c>
      <c r="C23" s="154" t="str">
        <f>IFERROR(_xlfn.IFS(B23="סך הכל",Summary!$B$6,Planning!C26&lt;&gt;"",Planning!C26),"")</f>
        <v>קניון איילון</v>
      </c>
      <c r="D23" s="152" t="str">
        <f>IFERROR(VLOOKUP(B23,Address!B:G,5,FALSE),"")</f>
        <v>אבא הלל 301, רמת גן</v>
      </c>
      <c r="E23" s="152" t="str">
        <f>IFERROR(VLOOKUP(B23,Address!B:L,11,FALSE),"")</f>
        <v>אולמות אירועים, מסעדות, קניונים</v>
      </c>
      <c r="F23" s="155" t="str">
        <f t="shared" si="0"/>
        <v>חטף</v>
      </c>
      <c r="G23" s="156">
        <f>IF(B23="סך הכל",Summary!$B$7,IF(F23="","",IF(VLOOKUP(B23,WQ_UnitID!B:C,2,FALSE)=0,"",VLOOKUP(B23,WQ_UnitID!B:C,2,FALSE))))</f>
        <v>22891.624532643102</v>
      </c>
      <c r="H23" s="155">
        <f>IF(B23="סך הכל",Summary!$B$8,IF(F23="","",IFERROR(VLOOKUP(B23,Planning!A:B,2,FALSE),0)))</f>
        <v>4</v>
      </c>
      <c r="I23" s="155">
        <f>IF(B23="סך הכל",Summary!$B$9,IF(F23="","",IFERROR(VLOOKUP(B23,Count!A:B,2,FALSE),0)))</f>
        <v>3</v>
      </c>
      <c r="J23" s="155" t="str">
        <f>IF(F23="","",(IF(ISNUMBER(MATCH(B23,ExcPermit!$H$8:$H$1000,0)),"כן","לא")))</f>
        <v>לא</v>
      </c>
      <c r="K23" s="155">
        <f>IF(B23="סך הכל",Summary!$B$10,IF(F23="","",IFERROR(VLOOKUP(B23,Count!A:J,8,FALSE),0)))</f>
        <v>3</v>
      </c>
      <c r="L23" s="155">
        <f>IF(B23="סך הכל",Summary!$B$11,IF(F23="","",IFERROR(VLOOKUP(B23,Count!A:J,9,FALSE),0)))</f>
        <v>1</v>
      </c>
      <c r="M23" s="157">
        <f>IF(B23="סך הכל",Summary!$B$12,IF(F23="","",IFERROR(VLOOKUP(B23,Count!A:J,10,FALSE),0)))</f>
        <v>0</v>
      </c>
      <c r="N23" s="158" t="str">
        <f t="shared" si="1"/>
        <v>שמנים 500 מל;;;</v>
      </c>
      <c r="O23" s="134" t="str">
        <f>IFERROR(VLOOKUP(B23,Comments!A:B,2,FALSE),"")</f>
        <v>שמנים 500 מל;;;</v>
      </c>
      <c r="P23" s="134"/>
      <c r="Q23" s="134"/>
      <c r="R23" s="134"/>
      <c r="S23" s="134"/>
      <c r="T23" s="134"/>
      <c r="U23" s="134"/>
      <c r="V23" s="134"/>
      <c r="W23" s="134"/>
      <c r="X23" s="134"/>
      <c r="Y23" s="134"/>
      <c r="Z23" s="134"/>
      <c r="AA23" s="134"/>
      <c r="AB23" s="134"/>
      <c r="AC23" s="134"/>
      <c r="AD23" s="134"/>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c r="BV23" s="152"/>
      <c r="BW23" s="152"/>
      <c r="BX23" s="152"/>
      <c r="BY23" s="152"/>
    </row>
    <row r="24" spans="1:77" s="38" customFormat="1" x14ac:dyDescent="0.2">
      <c r="A24" s="152"/>
      <c r="B24" s="153">
        <f>IF(AND(B22&lt;&gt;"",ISNUMBER(B22),B23=""),"סך הכל",IF(Planning!A27="","",Planning!A27))</f>
        <v>8293</v>
      </c>
      <c r="C24" s="154" t="str">
        <f>IFERROR(_xlfn.IFS(B24="סך הכל",Summary!$B$6,Planning!C27&lt;&gt;"",Planning!C27),"")</f>
        <v>קניון ביאליק (מרכז אלרם )</v>
      </c>
      <c r="D24" s="152" t="str">
        <f>IFERROR(VLOOKUP(B24,Address!B:G,5,FALSE),"")</f>
        <v>ביאליק 76, רמת גן</v>
      </c>
      <c r="E24" s="152" t="str">
        <f>IFERROR(VLOOKUP(B24,Address!B:L,11,FALSE),"")</f>
        <v>אולמות אירועים, מסעדות, קניונים</v>
      </c>
      <c r="F24" s="155" t="str">
        <f t="shared" si="0"/>
        <v>חטף</v>
      </c>
      <c r="G24" s="156">
        <f>IF(B24="סך הכל",Summary!$B$7,IF(F24="","",IF(VLOOKUP(B24,WQ_UnitID!B:C,2,FALSE)=0,"",VLOOKUP(B24,WQ_UnitID!B:C,2,FALSE))))</f>
        <v>1358.6403796376201</v>
      </c>
      <c r="H24" s="155">
        <f>IF(B24="סך הכל",Summary!$B$8,IF(F24="","",IFERROR(VLOOKUP(B24,Planning!A:B,2,FALSE),0)))</f>
        <v>4</v>
      </c>
      <c r="I24" s="155">
        <f>IF(B24="סך הכל",Summary!$B$9,IF(F24="","",IFERROR(VLOOKUP(B24,Count!A:B,2,FALSE),0)))</f>
        <v>3</v>
      </c>
      <c r="J24" s="155" t="str">
        <f>IF(F24="","",(IF(ISNUMBER(MATCH(B24,ExcPermit!$H$8:$H$1000,0)),"כן","לא")))</f>
        <v>לא</v>
      </c>
      <c r="K24" s="155">
        <f>IF(B24="סך הכל",Summary!$B$10,IF(F24="","",IFERROR(VLOOKUP(B24,Count!A:J,8,FALSE),0)))</f>
        <v>2</v>
      </c>
      <c r="L24" s="155">
        <f>IF(B24="סך הכל",Summary!$B$11,IF(F24="","",IFERROR(VLOOKUP(B24,Count!A:J,9,FALSE),0)))</f>
        <v>0</v>
      </c>
      <c r="M24" s="157">
        <f>IF(B24="סך הכל",Summary!$B$12,IF(F24="","",IFERROR(VLOOKUP(B24,Count!A:J,10,FALSE),0)))</f>
        <v>1</v>
      </c>
      <c r="N24" s="158" t="str">
        <f t="shared" si="1"/>
        <v>שמנים 500 מל;;;</v>
      </c>
      <c r="O24" s="134" t="str">
        <f>IFERROR(VLOOKUP(B24,Comments!A:B,2,FALSE),"")</f>
        <v>שמנים 500 מל;;;</v>
      </c>
      <c r="P24" s="134"/>
      <c r="Q24" s="134"/>
      <c r="R24" s="134"/>
      <c r="S24" s="134"/>
      <c r="T24" s="134"/>
      <c r="U24" s="134"/>
      <c r="V24" s="134"/>
      <c r="W24" s="134"/>
      <c r="X24" s="134"/>
      <c r="Y24" s="134"/>
      <c r="Z24" s="134"/>
      <c r="AA24" s="134"/>
      <c r="AB24" s="134"/>
      <c r="AC24" s="134"/>
      <c r="AD24" s="134"/>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c r="BP24" s="152"/>
      <c r="BQ24" s="152"/>
      <c r="BR24" s="152"/>
      <c r="BS24" s="152"/>
      <c r="BT24" s="152"/>
      <c r="BU24" s="152"/>
      <c r="BV24" s="152"/>
      <c r="BW24" s="152"/>
      <c r="BX24" s="152"/>
      <c r="BY24" s="152"/>
    </row>
    <row r="25" spans="1:77" s="38" customFormat="1" x14ac:dyDescent="0.2">
      <c r="A25" s="152"/>
      <c r="B25" s="153">
        <f>IF(AND(B23&lt;&gt;"",ISNUMBER(B23),B24=""),"סך הכל",IF(Planning!A28="","",Planning!A28))</f>
        <v>8205</v>
      </c>
      <c r="C25" s="154" t="str">
        <f>IFERROR(_xlfn.IFS(B25="סך הכל",Summary!$B$6,Planning!C28&lt;&gt;"",Planning!C28),"")</f>
        <v>קניון מרום נוה סנטר</v>
      </c>
      <c r="D25" s="152" t="str">
        <f>IFERROR(VLOOKUP(B25,Address!B:G,5,FALSE),"")</f>
        <v>חיים לנדאו 7, רמת גן</v>
      </c>
      <c r="E25" s="152" t="str">
        <f>IFERROR(VLOOKUP(B25,Address!B:L,11,FALSE),"")</f>
        <v>אולמות אירועים, מסעדות, קניונים</v>
      </c>
      <c r="F25" s="155" t="str">
        <f t="shared" si="0"/>
        <v>חטף</v>
      </c>
      <c r="G25" s="156">
        <f>IF(B25="סך הכל",Summary!$B$7,IF(F25="","",IF(VLOOKUP(B25,WQ_UnitID!B:C,2,FALSE)=0,"",VLOOKUP(B25,WQ_UnitID!B:C,2,FALSE))))</f>
        <v>3410.5543220339</v>
      </c>
      <c r="H25" s="155">
        <f>IF(B25="סך הכל",Summary!$B$8,IF(F25="","",IFERROR(VLOOKUP(B25,Planning!A:B,2,FALSE),0)))</f>
        <v>4</v>
      </c>
      <c r="I25" s="155">
        <f>IF(B25="סך הכל",Summary!$B$9,IF(F25="","",IFERROR(VLOOKUP(B25,Count!A:B,2,FALSE),0)))</f>
        <v>3</v>
      </c>
      <c r="J25" s="155" t="str">
        <f>IF(F25="","",(IF(ISNUMBER(MATCH(B25,ExcPermit!$H$8:$H$1000,0)),"כן","לא")))</f>
        <v>לא</v>
      </c>
      <c r="K25" s="155">
        <f>IF(B25="סך הכל",Summary!$B$10,IF(F25="","",IFERROR(VLOOKUP(B25,Count!A:J,8,FALSE),0)))</f>
        <v>2</v>
      </c>
      <c r="L25" s="155">
        <f>IF(B25="סך הכל",Summary!$B$11,IF(F25="","",IFERROR(VLOOKUP(B25,Count!A:J,9,FALSE),0)))</f>
        <v>0</v>
      </c>
      <c r="M25" s="157">
        <f>IF(B25="סך הכל",Summary!$B$12,IF(F25="","",IFERROR(VLOOKUP(B25,Count!A:J,10,FALSE),0)))</f>
        <v>1</v>
      </c>
      <c r="N25" s="158" t="str">
        <f t="shared" si="1"/>
        <v>500 מל שמנים;ריח +עכירות;;</v>
      </c>
      <c r="O25" s="134" t="str">
        <f>IFERROR(VLOOKUP(B25,Comments!A:B,2,FALSE),"")</f>
        <v>500 מל שמנים;ריח +עכירות;;</v>
      </c>
      <c r="P25" s="134"/>
      <c r="Q25" s="134"/>
      <c r="R25" s="134"/>
      <c r="S25" s="134"/>
      <c r="T25" s="134"/>
      <c r="U25" s="134"/>
      <c r="V25" s="134"/>
      <c r="W25" s="134"/>
      <c r="X25" s="134"/>
      <c r="Y25" s="134"/>
      <c r="Z25" s="134"/>
      <c r="AA25" s="134"/>
      <c r="AB25" s="134"/>
      <c r="AC25" s="134"/>
      <c r="AD25" s="134"/>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c r="BX25" s="152"/>
      <c r="BY25" s="152"/>
    </row>
    <row r="26" spans="1:77" s="38" customFormat="1" x14ac:dyDescent="0.2">
      <c r="A26" s="152"/>
      <c r="B26" s="153">
        <f>IF(AND(B24&lt;&gt;"",ISNUMBER(B24),B25=""),"סך הכל",IF(Planning!A29="","",Planning!A29))</f>
        <v>7452</v>
      </c>
      <c r="C26" s="154" t="str">
        <f>IFERROR(_xlfn.IFS(B26="סך הכל",Summary!$B$6,Planning!C29&lt;&gt;"",Planning!C29),"")</f>
        <v>ת. ד. סונול המכבים</v>
      </c>
      <c r="D26" s="152" t="str">
        <f>IFERROR(VLOOKUP(B26,Address!B:G,5,FALSE),"")</f>
        <v>אלוף שדה 101, רמת גן</v>
      </c>
      <c r="E26" s="152" t="str">
        <f>IFERROR(VLOOKUP(B26,Address!B:L,11,FALSE),"")</f>
        <v>תחנות תדלוק</v>
      </c>
      <c r="F26" s="155" t="str">
        <f t="shared" si="0"/>
        <v>חטף</v>
      </c>
      <c r="G26" s="156">
        <f>IF(B26="סך הכל",Summary!$B$7,IF(F26="","",IF(VLOOKUP(B26,WQ_UnitID!B:C,2,FALSE)=0,"",VLOOKUP(B26,WQ_UnitID!B:C,2,FALSE))))</f>
        <v>3132.3402358354901</v>
      </c>
      <c r="H26" s="155">
        <f>IF(B26="סך הכל",Summary!$B$8,IF(F26="","",IFERROR(VLOOKUP(B26,Planning!A:B,2,FALSE),0)))</f>
        <v>2</v>
      </c>
      <c r="I26" s="155">
        <f>IF(B26="סך הכל",Summary!$B$9,IF(F26="","",IFERROR(VLOOKUP(B26,Count!A:B,2,FALSE),0)))</f>
        <v>2</v>
      </c>
      <c r="J26" s="155" t="str">
        <f>IF(F26="","",(IF(ISNUMBER(MATCH(B26,ExcPermit!$H$8:$H$1000,0)),"כן","לא")))</f>
        <v>לא</v>
      </c>
      <c r="K26" s="155">
        <f>IF(B26="סך הכל",Summary!$B$10,IF(F26="","",IFERROR(VLOOKUP(B26,Count!A:J,8,FALSE),0)))</f>
        <v>0</v>
      </c>
      <c r="L26" s="155">
        <f>IF(B26="סך הכל",Summary!$B$11,IF(F26="","",IFERROR(VLOOKUP(B26,Count!A:J,9,FALSE),0)))</f>
        <v>0</v>
      </c>
      <c r="M26" s="157">
        <f>IF(B26="סך הכל",Summary!$B$12,IF(F26="","",IFERROR(VLOOKUP(B26,Count!A:J,10,FALSE),0)))</f>
        <v>2</v>
      </c>
      <c r="N26" s="158" t="str">
        <f t="shared" si="1"/>
        <v>;ללא בדיקת pH בשטח</v>
      </c>
      <c r="O26" s="134" t="str">
        <f>IFERROR(VLOOKUP(B26,Comments!A:B,2,FALSE),"")</f>
        <v>;ללא בדיקת pH בשטח</v>
      </c>
      <c r="P26" s="134"/>
      <c r="Q26" s="134"/>
      <c r="R26" s="134"/>
      <c r="S26" s="134"/>
      <c r="T26" s="134"/>
      <c r="U26" s="134"/>
      <c r="V26" s="134"/>
      <c r="W26" s="134"/>
      <c r="X26" s="134"/>
      <c r="Y26" s="134"/>
      <c r="Z26" s="134"/>
      <c r="AA26" s="134"/>
      <c r="AB26" s="134"/>
      <c r="AC26" s="134"/>
      <c r="AD26" s="134"/>
      <c r="AE26" s="152"/>
      <c r="AF26" s="152"/>
      <c r="AG26" s="152"/>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c r="BI26" s="152"/>
      <c r="BJ26" s="152"/>
      <c r="BK26" s="152"/>
      <c r="BL26" s="152"/>
      <c r="BM26" s="152"/>
      <c r="BN26" s="152"/>
      <c r="BO26" s="152"/>
      <c r="BP26" s="152"/>
      <c r="BQ26" s="152"/>
      <c r="BR26" s="152"/>
      <c r="BS26" s="152"/>
      <c r="BT26" s="152"/>
      <c r="BU26" s="152"/>
      <c r="BV26" s="152"/>
      <c r="BW26" s="152"/>
      <c r="BX26" s="152"/>
      <c r="BY26" s="152"/>
    </row>
    <row r="27" spans="1:77" s="38" customFormat="1" x14ac:dyDescent="0.2">
      <c r="A27" s="152"/>
      <c r="B27" s="153">
        <f>IF(AND(B25&lt;&gt;"",ISNUMBER(B25),B26=""),"סך הכל",IF(Planning!A30="","",Planning!A30))</f>
        <v>7445</v>
      </c>
      <c r="C27" s="154" t="str">
        <f>IFERROR(_xlfn.IFS(B27="סך הכל",Summary!$B$6,Planning!C30&lt;&gt;"",Planning!C30),"")</f>
        <v>ת. ת. פז עוז גרינוולד</v>
      </c>
      <c r="D27" s="152" t="str">
        <f>IFERROR(VLOOKUP(B27,Address!B:G,5,FALSE),"")</f>
        <v>רח' ז'בוטינסקי 37, רמת גן</v>
      </c>
      <c r="E27" s="152" t="str">
        <f>IFERROR(VLOOKUP(B27,Address!B:L,11,FALSE),"")</f>
        <v>תחנות תדלוק</v>
      </c>
      <c r="F27" s="155" t="str">
        <f t="shared" si="0"/>
        <v>חטף</v>
      </c>
      <c r="G27" s="156">
        <f>IF(B27="סך הכל",Summary!$B$7,IF(F27="","",IF(VLOOKUP(B27,WQ_UnitID!B:C,2,FALSE)=0,"",VLOOKUP(B27,WQ_UnitID!B:C,2,FALSE))))</f>
        <v>1715.1120218579199</v>
      </c>
      <c r="H27" s="155">
        <f>IF(B27="סך הכל",Summary!$B$8,IF(F27="","",IFERROR(VLOOKUP(B27,Planning!A:B,2,FALSE),0)))</f>
        <v>1</v>
      </c>
      <c r="I27" s="155">
        <f>IF(B27="סך הכל",Summary!$B$9,IF(F27="","",IFERROR(VLOOKUP(B27,Count!A:B,2,FALSE),0)))</f>
        <v>1</v>
      </c>
      <c r="J27" s="155" t="str">
        <f>IF(F27="","",(IF(ISNUMBER(MATCH(B27,ExcPermit!$H$8:$H$1000,0)),"כן","לא")))</f>
        <v>לא</v>
      </c>
      <c r="K27" s="155">
        <f>IF(B27="סך הכל",Summary!$B$10,IF(F27="","",IFERROR(VLOOKUP(B27,Count!A:J,8,FALSE),0)))</f>
        <v>0</v>
      </c>
      <c r="L27" s="155">
        <f>IF(B27="סך הכל",Summary!$B$11,IF(F27="","",IFERROR(VLOOKUP(B27,Count!A:J,9,FALSE),0)))</f>
        <v>0</v>
      </c>
      <c r="M27" s="157">
        <f>IF(B27="סך הכל",Summary!$B$12,IF(F27="","",IFERROR(VLOOKUP(B27,Count!A:J,10,FALSE),0)))</f>
        <v>1</v>
      </c>
      <c r="N27" s="158" t="str">
        <f t="shared" si="1"/>
        <v>פז;</v>
      </c>
      <c r="O27" s="134" t="str">
        <f>IFERROR(VLOOKUP(B27,Comments!A:B,2,FALSE),"")</f>
        <v>פז;</v>
      </c>
      <c r="P27" s="134"/>
      <c r="Q27" s="134"/>
      <c r="R27" s="134"/>
      <c r="S27" s="134"/>
      <c r="T27" s="134"/>
      <c r="U27" s="134"/>
      <c r="V27" s="134"/>
      <c r="W27" s="134"/>
      <c r="X27" s="134"/>
      <c r="Y27" s="134"/>
      <c r="Z27" s="134"/>
      <c r="AA27" s="134"/>
      <c r="AB27" s="134"/>
      <c r="AC27" s="134"/>
      <c r="AD27" s="134"/>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c r="BI27" s="152"/>
      <c r="BJ27" s="152"/>
      <c r="BK27" s="152"/>
      <c r="BL27" s="152"/>
      <c r="BM27" s="152"/>
      <c r="BN27" s="152"/>
      <c r="BO27" s="152"/>
      <c r="BP27" s="152"/>
      <c r="BQ27" s="152"/>
      <c r="BR27" s="152"/>
      <c r="BS27" s="152"/>
      <c r="BT27" s="152"/>
      <c r="BU27" s="152"/>
      <c r="BV27" s="152"/>
      <c r="BW27" s="152"/>
      <c r="BX27" s="152"/>
      <c r="BY27" s="152"/>
    </row>
    <row r="28" spans="1:77" s="38" customFormat="1" x14ac:dyDescent="0.2">
      <c r="A28" s="152"/>
      <c r="B28" s="153">
        <f>IF(AND(B26&lt;&gt;"",ISNUMBER(B26),B27=""),"סך הכל",IF(Planning!A31="","",Planning!A31))</f>
        <v>7740</v>
      </c>
      <c r="C28" s="154" t="str">
        <f>IFERROR(_xlfn.IFS(B28="סך הכל",Summary!$B$6,Planning!C31&lt;&gt;"",Planning!C31),"")</f>
        <v>ת.ת. שערי דלק רמה</v>
      </c>
      <c r="D28" s="152" t="str">
        <f>IFERROR(VLOOKUP(B28,Address!B:G,5,FALSE),"")</f>
        <v>ז'בוטינסקי 67, רמת גן</v>
      </c>
      <c r="E28" s="152" t="str">
        <f>IFERROR(VLOOKUP(B28,Address!B:L,11,FALSE),"")</f>
        <v>תחנות תדלוק</v>
      </c>
      <c r="F28" s="155" t="str">
        <f t="shared" si="0"/>
        <v>חטף</v>
      </c>
      <c r="G28" s="156">
        <f>IF(B28="סך הכל",Summary!$B$7,IF(F28="","",IF(VLOOKUP(B28,WQ_UnitID!B:C,2,FALSE)=0,"",VLOOKUP(B28,WQ_UnitID!B:C,2,FALSE))))</f>
        <v>160.43330457290801</v>
      </c>
      <c r="H28" s="155">
        <f>IF(B28="סך הכל",Summary!$B$8,IF(F28="","",IFERROR(VLOOKUP(B28,Planning!A:B,2,FALSE),0)))</f>
        <v>2</v>
      </c>
      <c r="I28" s="155">
        <f>IF(B28="סך הכל",Summary!$B$9,IF(F28="","",IFERROR(VLOOKUP(B28,Count!A:B,2,FALSE),0)))</f>
        <v>2</v>
      </c>
      <c r="J28" s="155" t="str">
        <f>IF(F28="","",(IF(ISNUMBER(MATCH(B28,ExcPermit!$H$8:$H$1000,0)),"כן","לא")))</f>
        <v>לא</v>
      </c>
      <c r="K28" s="155">
        <f>IF(B28="סך הכל",Summary!$B$10,IF(F28="","",IFERROR(VLOOKUP(B28,Count!A:J,8,FALSE),0)))</f>
        <v>0</v>
      </c>
      <c r="L28" s="155">
        <f>IF(B28="סך הכל",Summary!$B$11,IF(F28="","",IFERROR(VLOOKUP(B28,Count!A:J,9,FALSE),0)))</f>
        <v>0</v>
      </c>
      <c r="M28" s="157">
        <f>IF(B28="סך הכל",Summary!$B$12,IF(F28="","",IFERROR(VLOOKUP(B28,Count!A:J,10,FALSE),0)))</f>
        <v>2</v>
      </c>
      <c r="N28" s="158" t="str">
        <f t="shared" si="1"/>
        <v>;דלק רמה;</v>
      </c>
      <c r="O28" s="134" t="str">
        <f>IFERROR(VLOOKUP(B28,Comments!A:B,2,FALSE),"")</f>
        <v>;דלק רמה;</v>
      </c>
      <c r="P28" s="134"/>
      <c r="Q28" s="134"/>
      <c r="R28" s="134"/>
      <c r="S28" s="134"/>
      <c r="T28" s="134"/>
      <c r="U28" s="134"/>
      <c r="V28" s="134"/>
      <c r="W28" s="134"/>
      <c r="X28" s="134"/>
      <c r="Y28" s="134"/>
      <c r="Z28" s="134"/>
      <c r="AA28" s="134"/>
      <c r="AB28" s="134"/>
      <c r="AC28" s="134"/>
      <c r="AD28" s="134"/>
      <c r="AE28" s="152"/>
      <c r="AF28" s="152"/>
      <c r="AG28" s="152"/>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c r="BI28" s="152"/>
      <c r="BJ28" s="152"/>
      <c r="BK28" s="152"/>
      <c r="BL28" s="152"/>
      <c r="BM28" s="152"/>
      <c r="BN28" s="152"/>
      <c r="BO28" s="152"/>
      <c r="BP28" s="152"/>
      <c r="BQ28" s="152"/>
      <c r="BR28" s="152"/>
      <c r="BS28" s="152"/>
      <c r="BT28" s="152"/>
      <c r="BU28" s="152"/>
      <c r="BV28" s="152"/>
      <c r="BW28" s="152"/>
      <c r="BX28" s="152"/>
      <c r="BY28" s="152"/>
    </row>
    <row r="29" spans="1:77" s="38" customFormat="1" x14ac:dyDescent="0.2">
      <c r="A29" s="152"/>
      <c r="B29" s="153">
        <f>IF(AND(B27&lt;&gt;"",ISNUMBER(B27),B28=""),"סך הכל",IF(Planning!A32="","",Planning!A32))</f>
        <v>8201</v>
      </c>
      <c r="C29" s="154" t="str">
        <f>IFERROR(_xlfn.IFS(B29="סך הכל",Summary!$B$6,Planning!C32&lt;&gt;"",Planning!C32),"")</f>
        <v>ת.ת.פז רמה</v>
      </c>
      <c r="D29" s="152" t="str">
        <f>IFERROR(VLOOKUP(B29,Address!B:G,5,FALSE),"")</f>
        <v>ז'בוטינסקי 66, רמת גן</v>
      </c>
      <c r="E29" s="152" t="str">
        <f>IFERROR(VLOOKUP(B29,Address!B:L,11,FALSE),"")</f>
        <v>תחנות תדלוק</v>
      </c>
      <c r="F29" s="155" t="str">
        <f t="shared" si="0"/>
        <v>חטף</v>
      </c>
      <c r="G29" s="156">
        <f>IF(B29="סך הכל",Summary!$B$7,IF(F29="","",IF(VLOOKUP(B29,WQ_UnitID!B:C,2,FALSE)=0,"",VLOOKUP(B29,WQ_UnitID!B:C,2,FALSE))))</f>
        <v>127.272361230946</v>
      </c>
      <c r="H29" s="155">
        <f>IF(B29="סך הכל",Summary!$B$8,IF(F29="","",IFERROR(VLOOKUP(B29,Planning!A:B,2,FALSE),0)))</f>
        <v>1</v>
      </c>
      <c r="I29" s="155">
        <f>IF(B29="סך הכל",Summary!$B$9,IF(F29="","",IFERROR(VLOOKUP(B29,Count!A:B,2,FALSE),0)))</f>
        <v>2</v>
      </c>
      <c r="J29" s="155" t="str">
        <f>IF(F29="","",(IF(ISNUMBER(MATCH(B29,ExcPermit!$H$8:$H$1000,0)),"כן","לא")))</f>
        <v>לא</v>
      </c>
      <c r="K29" s="155">
        <f>IF(B29="סך הכל",Summary!$B$10,IF(F29="","",IFERROR(VLOOKUP(B29,Count!A:J,8,FALSE),0)))</f>
        <v>0</v>
      </c>
      <c r="L29" s="155">
        <f>IF(B29="סך הכל",Summary!$B$11,IF(F29="","",IFERROR(VLOOKUP(B29,Count!A:J,9,FALSE),0)))</f>
        <v>0</v>
      </c>
      <c r="M29" s="157">
        <f>IF(B29="סך הכל",Summary!$B$12,IF(F29="","",IFERROR(VLOOKUP(B29,Count!A:J,10,FALSE),0)))</f>
        <v>1</v>
      </c>
      <c r="N29" s="158" t="str">
        <f t="shared" si="1"/>
        <v>;פז;</v>
      </c>
      <c r="O29" s="134" t="str">
        <f>IFERROR(VLOOKUP(B29,Comments!A:B,2,FALSE),"")</f>
        <v>;פז;</v>
      </c>
      <c r="P29" s="134"/>
      <c r="Q29" s="134"/>
      <c r="R29" s="134"/>
      <c r="S29" s="134"/>
      <c r="T29" s="134"/>
      <c r="U29" s="134"/>
      <c r="V29" s="134"/>
      <c r="W29" s="134"/>
      <c r="X29" s="134"/>
      <c r="Y29" s="134"/>
      <c r="Z29" s="134"/>
      <c r="AA29" s="134"/>
      <c r="AB29" s="134"/>
      <c r="AC29" s="134"/>
      <c r="AD29" s="134"/>
      <c r="AE29" s="152"/>
      <c r="AF29" s="152"/>
      <c r="AG29" s="152"/>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c r="BI29" s="152"/>
      <c r="BJ29" s="152"/>
      <c r="BK29" s="152"/>
      <c r="BL29" s="152"/>
      <c r="BM29" s="152"/>
      <c r="BN29" s="152"/>
      <c r="BO29" s="152"/>
      <c r="BP29" s="152"/>
      <c r="BQ29" s="152"/>
      <c r="BR29" s="152"/>
      <c r="BS29" s="152"/>
      <c r="BT29" s="152"/>
      <c r="BU29" s="152"/>
      <c r="BV29" s="152"/>
      <c r="BW29" s="152"/>
      <c r="BX29" s="152"/>
      <c r="BY29" s="152"/>
    </row>
    <row r="30" spans="1:77" s="38" customFormat="1" x14ac:dyDescent="0.2">
      <c r="A30" s="152"/>
      <c r="B30" s="153">
        <f>IF(AND(B28&lt;&gt;"",ISNUMBER(B28),B29=""),"סך הכל",IF(Planning!A33="","",Planning!A33))</f>
        <v>31656</v>
      </c>
      <c r="C30" s="154" t="str">
        <f>IFERROR(_xlfn.IFS(B30="סך הכל",Summary!$B$6,Planning!C33&lt;&gt;"",Planning!C33),"")</f>
        <v>תחנת דלק סד"ש תל השומר</v>
      </c>
      <c r="D30" s="152" t="str">
        <f>IFERROR(VLOOKUP(B30,Address!B:G,5,FALSE),"")</f>
        <v>מתחם בי"ח תל השומר</v>
      </c>
      <c r="E30" s="152" t="str">
        <f>IFERROR(VLOOKUP(B30,Address!B:L,11,FALSE),"")</f>
        <v>תחנות תדלוק</v>
      </c>
      <c r="F30" s="155" t="str">
        <f t="shared" si="0"/>
        <v>חטף</v>
      </c>
      <c r="G30" s="156" t="str">
        <f>IF(B30="סך הכל",Summary!$B$7,IF(F30="","",IF(VLOOKUP(B30,WQ_UnitID!B:C,2,FALSE)=0,"",VLOOKUP(B30,WQ_UnitID!B:C,2,FALSE))))</f>
        <v/>
      </c>
      <c r="H30" s="155">
        <f>IF(B30="סך הכל",Summary!$B$8,IF(F30="","",IFERROR(VLOOKUP(B30,Planning!A:B,2,FALSE),0)))</f>
        <v>1</v>
      </c>
      <c r="I30" s="155">
        <f>IF(B30="סך הכל",Summary!$B$9,IF(F30="","",IFERROR(VLOOKUP(B30,Count!A:B,2,FALSE),0)))</f>
        <v>2</v>
      </c>
      <c r="J30" s="155" t="str">
        <f>IF(F30="","",(IF(ISNUMBER(MATCH(B30,ExcPermit!$H$8:$H$1000,0)),"כן","לא")))</f>
        <v>לא</v>
      </c>
      <c r="K30" s="155">
        <f>IF(B30="סך הכל",Summary!$B$10,IF(F30="","",IFERROR(VLOOKUP(B30,Count!A:J,8,FALSE),0)))</f>
        <v>0</v>
      </c>
      <c r="L30" s="155">
        <f>IF(B30="סך הכל",Summary!$B$11,IF(F30="","",IFERROR(VLOOKUP(B30,Count!A:J,9,FALSE),0)))</f>
        <v>0</v>
      </c>
      <c r="M30" s="157">
        <f>IF(B30="סך הכל",Summary!$B$12,IF(F30="","",IFERROR(VLOOKUP(B30,Count!A:J,10,FALSE),0)))</f>
        <v>0</v>
      </c>
      <c r="N30" s="158" t="str">
        <f t="shared" si="1"/>
        <v>הוחלף לת.דלק - חדש;אין אפשרות לדגום בשת סתימה ;</v>
      </c>
      <c r="O30" s="134" t="str">
        <f>IFERROR(VLOOKUP(B30,Comments!A:B,2,FALSE),"")</f>
        <v>הוחלף לת.דלק - חדש;אין אפשרות לדגום בשת סתימה ;</v>
      </c>
      <c r="P30" s="134"/>
      <c r="Q30" s="134"/>
      <c r="R30" s="134"/>
      <c r="S30" s="134"/>
      <c r="T30" s="134"/>
      <c r="U30" s="134"/>
      <c r="V30" s="134"/>
      <c r="W30" s="134"/>
      <c r="X30" s="134"/>
      <c r="Y30" s="134"/>
      <c r="Z30" s="134"/>
      <c r="AA30" s="134"/>
      <c r="AB30" s="134"/>
      <c r="AC30" s="134"/>
      <c r="AD30" s="134"/>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52"/>
      <c r="BO30" s="152"/>
      <c r="BP30" s="152"/>
      <c r="BQ30" s="152"/>
      <c r="BR30" s="152"/>
      <c r="BS30" s="152"/>
      <c r="BT30" s="152"/>
      <c r="BU30" s="152"/>
      <c r="BV30" s="152"/>
      <c r="BW30" s="152"/>
      <c r="BX30" s="152"/>
      <c r="BY30" s="152"/>
    </row>
    <row r="31" spans="1:77" s="38" customFormat="1" x14ac:dyDescent="0.2">
      <c r="A31" s="152"/>
      <c r="B31" s="153" t="str">
        <f>IF(AND(B29&lt;&gt;"",ISNUMBER(B29),B30=""),"סך הכל",IF(Planning!A34="","",Planning!A34))</f>
        <v/>
      </c>
      <c r="C31" s="154" t="str">
        <f>IFERROR(_xlfn.IFS(B31="סך הכל",Summary!$B$6,Planning!C34&lt;&gt;"",Planning!C34),"")</f>
        <v/>
      </c>
      <c r="D31" s="152" t="str">
        <f>IFERROR(VLOOKUP(B31,Address!B:G,5,FALSE),"")</f>
        <v/>
      </c>
      <c r="E31" s="152" t="str">
        <f>IFERROR(VLOOKUP(B31,Address!B:L,11,FALSE),"")</f>
        <v/>
      </c>
      <c r="F31" s="155" t="str">
        <f t="shared" si="0"/>
        <v/>
      </c>
      <c r="G31" s="156" t="str">
        <f>IF(B31="סך הכל",Summary!$B$7,IF(F31="","",IF(VLOOKUP(B31,WQ_UnitID!B:C,2,FALSE)=0,"",VLOOKUP(B31,WQ_UnitID!B:C,2,FALSE))))</f>
        <v/>
      </c>
      <c r="H31" s="155" t="str">
        <f>IF(B31="סך הכל",Summary!$B$8,IF(F31="","",IFERROR(VLOOKUP(B31,Planning!A:B,2,FALSE),0)))</f>
        <v/>
      </c>
      <c r="I31" s="155" t="str">
        <f>IF(B31="סך הכל",Summary!$B$9,IF(F31="","",IFERROR(VLOOKUP(B31,Count!A:B,2,FALSE),0)))</f>
        <v/>
      </c>
      <c r="J31" s="155" t="str">
        <f>IF(F31="","",(IF(ISNUMBER(MATCH(B31,ExcPermit!$H$8:$H$1000,0)),"כן","לא")))</f>
        <v/>
      </c>
      <c r="K31" s="155" t="str">
        <f>IF(B31="סך הכל",Summary!$B$10,IF(F31="","",IFERROR(VLOOKUP(B31,Count!A:J,8,FALSE),0)))</f>
        <v/>
      </c>
      <c r="L31" s="155" t="str">
        <f>IF(B31="סך הכל",Summary!$B$11,IF(F31="","",IFERROR(VLOOKUP(B31,Count!A:J,9,FALSE),0)))</f>
        <v/>
      </c>
      <c r="M31" s="157" t="str">
        <f>IF(B31="סך הכל",Summary!$B$12,IF(F31="","",IFERROR(VLOOKUP(B31,Count!A:J,10,FALSE),0)))</f>
        <v/>
      </c>
      <c r="N31" s="158" t="str">
        <f t="shared" si="1"/>
        <v/>
      </c>
      <c r="O31" s="134" t="str">
        <f>IFERROR(VLOOKUP(B31,Comments!A:B,2,FALSE),"")</f>
        <v/>
      </c>
      <c r="P31" s="134"/>
      <c r="Q31" s="134"/>
      <c r="R31" s="134"/>
      <c r="S31" s="134"/>
      <c r="T31" s="134"/>
      <c r="U31" s="134"/>
      <c r="V31" s="134"/>
      <c r="W31" s="134"/>
      <c r="X31" s="134"/>
      <c r="Y31" s="134"/>
      <c r="Z31" s="134"/>
      <c r="AA31" s="134"/>
      <c r="AB31" s="134"/>
      <c r="AC31" s="134"/>
      <c r="AD31" s="134"/>
      <c r="AE31" s="152"/>
      <c r="AF31" s="152"/>
      <c r="AG31" s="152"/>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c r="BI31" s="152"/>
      <c r="BJ31" s="152"/>
      <c r="BK31" s="152"/>
      <c r="BL31" s="152"/>
      <c r="BM31" s="152"/>
      <c r="BN31" s="152"/>
      <c r="BO31" s="152"/>
      <c r="BP31" s="152"/>
      <c r="BQ31" s="152"/>
      <c r="BR31" s="152"/>
      <c r="BS31" s="152"/>
      <c r="BT31" s="152"/>
      <c r="BU31" s="152"/>
      <c r="BV31" s="152"/>
      <c r="BW31" s="152"/>
      <c r="BX31" s="152"/>
      <c r="BY31" s="152"/>
    </row>
    <row r="32" spans="1:77" s="38" customFormat="1" x14ac:dyDescent="0.2">
      <c r="A32" s="152"/>
      <c r="B32" s="153" t="str">
        <f>IF(AND(B30&lt;&gt;"",ISNUMBER(B30),B31=""),"סך הכל",IF(Planning!A35="","",Planning!A35))</f>
        <v>סך הכל</v>
      </c>
      <c r="C32" s="154" t="str">
        <f>IFERROR(_xlfn.IFS(B32="סך הכל",Summary!$B$6,Planning!C35&lt;&gt;"",Planning!C35),"")</f>
        <v>26  מפעלים</v>
      </c>
      <c r="D32" s="152" t="str">
        <f>IFERROR(VLOOKUP(B32,Address!B:G,5,FALSE),"")</f>
        <v/>
      </c>
      <c r="E32" s="152" t="str">
        <f>IFERROR(VLOOKUP(B32,Address!B:L,11,FALSE),"")</f>
        <v/>
      </c>
      <c r="F32" s="155" t="str">
        <f t="shared" si="0"/>
        <v/>
      </c>
      <c r="G32" s="156">
        <f ca="1">IF(B32="סך הכל",Summary!$B$7,IF(F32="","",IF(VLOOKUP(B32,WQ_UnitID!B:C,2,FALSE)=0,"",VLOOKUP(B32,WQ_UnitID!B:C,2,FALSE))))</f>
        <v>1201256.6067742847</v>
      </c>
      <c r="H32" s="155">
        <f ca="1">IF(B32="סך הכל",Summary!$B$8,IF(F32="","",IFERROR(VLOOKUP(B32,Planning!A:B,2,FALSE),0)))</f>
        <v>78</v>
      </c>
      <c r="I32" s="155">
        <f ca="1">IF(B32="סך הכל",Summary!$B$9,IF(F32="","",IFERROR(VLOOKUP(B32,Count!A:B,2,FALSE),0)))</f>
        <v>67</v>
      </c>
      <c r="J32" s="155" t="str">
        <f>IF(F32="","",(IF(ISNUMBER(MATCH(B32,ExcPermit!$H$8:$H$1000,0)),"כן","לא")))</f>
        <v/>
      </c>
      <c r="K32" s="155">
        <f ca="1">IF(B32="סך הכל",Summary!$B$10,IF(F32="","",IFERROR(VLOOKUP(B32,Count!A:J,8,FALSE),0)))</f>
        <v>25</v>
      </c>
      <c r="L32" s="155">
        <f ca="1">IF(B32="סך הכל",Summary!$B$11,IF(F32="","",IFERROR(VLOOKUP(B32,Count!A:J,9,FALSE),0)))</f>
        <v>10</v>
      </c>
      <c r="M32" s="157">
        <f ca="1">IF(B32="סך הכל",Summary!$B$12,IF(F32="","",IFERROR(VLOOKUP(B32,Count!A:J,10,FALSE),0)))</f>
        <v>31</v>
      </c>
      <c r="N32" s="158" t="str">
        <f t="shared" si="1"/>
        <v/>
      </c>
      <c r="O32" s="134" t="str">
        <f>IFERROR(VLOOKUP(B32,Comments!A:B,2,FALSE),"")</f>
        <v/>
      </c>
      <c r="P32" s="134"/>
      <c r="Q32" s="134"/>
      <c r="R32" s="134"/>
      <c r="S32" s="134"/>
      <c r="T32" s="134"/>
      <c r="U32" s="134"/>
      <c r="V32" s="134"/>
      <c r="W32" s="134"/>
      <c r="X32" s="134"/>
      <c r="Y32" s="134"/>
      <c r="Z32" s="134"/>
      <c r="AA32" s="134"/>
      <c r="AB32" s="134"/>
      <c r="AC32" s="134"/>
      <c r="AD32" s="134"/>
      <c r="AE32" s="152"/>
      <c r="AF32" s="152"/>
      <c r="AG32" s="152"/>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c r="BI32" s="152"/>
      <c r="BJ32" s="152"/>
      <c r="BK32" s="152"/>
      <c r="BL32" s="152"/>
      <c r="BM32" s="152"/>
      <c r="BN32" s="152"/>
      <c r="BO32" s="152"/>
      <c r="BP32" s="152"/>
      <c r="BQ32" s="152"/>
      <c r="BR32" s="152"/>
      <c r="BS32" s="152"/>
      <c r="BT32" s="152"/>
      <c r="BU32" s="152"/>
      <c r="BV32" s="152"/>
      <c r="BW32" s="152"/>
      <c r="BX32" s="152"/>
      <c r="BY32" s="152"/>
    </row>
    <row r="33" spans="1:77" s="38" customFormat="1" x14ac:dyDescent="0.2">
      <c r="A33" s="152"/>
      <c r="B33" s="153" t="str">
        <f>IF(AND(B31&lt;&gt;"",ISNUMBER(B31),B32=""),"סך הכל",IF(Planning!A36="","",Planning!A36))</f>
        <v/>
      </c>
      <c r="C33" s="154" t="str">
        <f>IFERROR(_xlfn.IFS(B33="סך הכל",Summary!$B$6,Planning!C36&lt;&gt;"",Planning!C36),"")</f>
        <v/>
      </c>
      <c r="D33" s="152" t="str">
        <f>IFERROR(VLOOKUP(B33,Address!B:G,5,FALSE),"")</f>
        <v/>
      </c>
      <c r="E33" s="152" t="str">
        <f>IFERROR(VLOOKUP(B33,Address!B:L,11,FALSE),"")</f>
        <v/>
      </c>
      <c r="F33" s="155" t="str">
        <f t="shared" si="0"/>
        <v/>
      </c>
      <c r="G33" s="156" t="str">
        <f>IF(B33="סך הכל",Summary!$B$7,IF(F33="","",IF(VLOOKUP(B33,WQ_UnitID!B:C,2,FALSE)=0,"",VLOOKUP(B33,WQ_UnitID!B:C,2,FALSE))))</f>
        <v/>
      </c>
      <c r="H33" s="155" t="str">
        <f>IF(B33="סך הכל",Summary!$B$8,IF(F33="","",IFERROR(VLOOKUP(B33,Planning!A:B,2,FALSE),0)))</f>
        <v/>
      </c>
      <c r="I33" s="155" t="str">
        <f>IF(B33="סך הכל",Summary!$B$9,IF(F33="","",IFERROR(VLOOKUP(B33,Count!A:B,2,FALSE),0)))</f>
        <v/>
      </c>
      <c r="J33" s="155" t="str">
        <f>IF(F33="","",(IF(ISNUMBER(MATCH(B33,ExcPermit!$H$8:$H$1000,0)),"כן","לא")))</f>
        <v/>
      </c>
      <c r="K33" s="155" t="str">
        <f>IF(B33="סך הכל",Summary!$B$10,IF(F33="","",IFERROR(VLOOKUP(B33,Count!A:J,8,FALSE),0)))</f>
        <v/>
      </c>
      <c r="L33" s="155" t="str">
        <f>IF(B33="סך הכל",Summary!$B$11,IF(F33="","",IFERROR(VLOOKUP(B33,Count!A:J,9,FALSE),0)))</f>
        <v/>
      </c>
      <c r="M33" s="157" t="str">
        <f>IF(B33="סך הכל",Summary!$B$12,IF(F33="","",IFERROR(VLOOKUP(B33,Count!A:J,10,FALSE),0)))</f>
        <v/>
      </c>
      <c r="N33" s="158" t="str">
        <f t="shared" si="1"/>
        <v/>
      </c>
      <c r="O33" s="134" t="str">
        <f>IFERROR(VLOOKUP(B33,Comments!A:B,2,FALSE),"")</f>
        <v/>
      </c>
      <c r="P33" s="134"/>
      <c r="Q33" s="134"/>
      <c r="R33" s="134"/>
      <c r="S33" s="134"/>
      <c r="T33" s="134"/>
      <c r="U33" s="134"/>
      <c r="V33" s="134"/>
      <c r="W33" s="134"/>
      <c r="X33" s="134"/>
      <c r="Y33" s="134"/>
      <c r="Z33" s="134"/>
      <c r="AA33" s="134"/>
      <c r="AB33" s="134"/>
      <c r="AC33" s="134"/>
      <c r="AD33" s="134"/>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c r="BI33" s="152"/>
      <c r="BJ33" s="152"/>
      <c r="BK33" s="152"/>
      <c r="BL33" s="152"/>
      <c r="BM33" s="152"/>
      <c r="BN33" s="152"/>
      <c r="BO33" s="152"/>
      <c r="BP33" s="152"/>
      <c r="BQ33" s="152"/>
      <c r="BR33" s="152"/>
      <c r="BS33" s="152"/>
      <c r="BT33" s="152"/>
      <c r="BU33" s="152"/>
      <c r="BV33" s="152"/>
      <c r="BW33" s="152"/>
      <c r="BX33" s="152"/>
      <c r="BY33" s="152"/>
    </row>
    <row r="34" spans="1:77" s="38" customFormat="1" x14ac:dyDescent="0.2">
      <c r="A34" s="152"/>
      <c r="B34" s="153" t="str">
        <f>IF(AND(B32&lt;&gt;"",ISNUMBER(B32),B33=""),"סך הכל",IF(Planning!A37="","",Planning!A37))</f>
        <v/>
      </c>
      <c r="C34" s="154" t="str">
        <f>IFERROR(_xlfn.IFS(B34="סך הכל",Summary!$B$6,Planning!C37&lt;&gt;"",Planning!C37),"")</f>
        <v/>
      </c>
      <c r="D34" s="152" t="str">
        <f>IFERROR(VLOOKUP(B34,Address!B:G,5,FALSE),"")</f>
        <v/>
      </c>
      <c r="E34" s="152" t="str">
        <f>IFERROR(VLOOKUP(B34,Address!B:L,11,FALSE),"")</f>
        <v/>
      </c>
      <c r="F34" s="155" t="str">
        <f t="shared" si="0"/>
        <v/>
      </c>
      <c r="G34" s="156" t="str">
        <f>IF(B34="סך הכל",Summary!$B$7,IF(F34="","",IF(VLOOKUP(B34,WQ_UnitID!B:C,2,FALSE)=0,"",VLOOKUP(B34,WQ_UnitID!B:C,2,FALSE))))</f>
        <v/>
      </c>
      <c r="H34" s="155" t="str">
        <f>IF(B34="סך הכל",Summary!$B$8,IF(F34="","",IFERROR(VLOOKUP(B34,Planning!A:B,2,FALSE),0)))</f>
        <v/>
      </c>
      <c r="I34" s="155" t="str">
        <f>IF(B34="סך הכל",Summary!$B$9,IF(F34="","",IFERROR(VLOOKUP(B34,Count!A:B,2,FALSE),0)))</f>
        <v/>
      </c>
      <c r="J34" s="155" t="str">
        <f>IF(F34="","",(IF(ISNUMBER(MATCH(B34,ExcPermit!$H$8:$H$1000,0)),"כן","לא")))</f>
        <v/>
      </c>
      <c r="K34" s="155" t="str">
        <f>IF(B34="סך הכל",Summary!$B$10,IF(F34="","",IFERROR(VLOOKUP(B34,Count!A:J,8,FALSE),0)))</f>
        <v/>
      </c>
      <c r="L34" s="155" t="str">
        <f>IF(B34="סך הכל",Summary!$B$11,IF(F34="","",IFERROR(VLOOKUP(B34,Count!A:J,9,FALSE),0)))</f>
        <v/>
      </c>
      <c r="M34" s="157" t="str">
        <f>IF(B34="סך הכל",Summary!$B$12,IF(F34="","",IFERROR(VLOOKUP(B34,Count!A:J,10,FALSE),0)))</f>
        <v/>
      </c>
      <c r="N34" s="158" t="str">
        <f t="shared" si="1"/>
        <v/>
      </c>
      <c r="O34" s="134" t="str">
        <f>IFERROR(VLOOKUP(B34,Comments!A:B,2,FALSE),"")</f>
        <v/>
      </c>
      <c r="P34" s="134"/>
      <c r="Q34" s="134"/>
      <c r="R34" s="134"/>
      <c r="S34" s="134"/>
      <c r="T34" s="134"/>
      <c r="U34" s="134"/>
      <c r="V34" s="134"/>
      <c r="W34" s="134"/>
      <c r="X34" s="134"/>
      <c r="Y34" s="134"/>
      <c r="Z34" s="134"/>
      <c r="AA34" s="134"/>
      <c r="AB34" s="134"/>
      <c r="AC34" s="134"/>
      <c r="AD34" s="134"/>
      <c r="AE34" s="152"/>
      <c r="AF34" s="152"/>
      <c r="AG34" s="152"/>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c r="BI34" s="152"/>
      <c r="BJ34" s="152"/>
      <c r="BK34" s="152"/>
      <c r="BL34" s="152"/>
      <c r="BM34" s="152"/>
      <c r="BN34" s="152"/>
      <c r="BO34" s="152"/>
      <c r="BP34" s="152"/>
      <c r="BQ34" s="152"/>
      <c r="BR34" s="152"/>
      <c r="BS34" s="152"/>
      <c r="BT34" s="152"/>
      <c r="BU34" s="152"/>
      <c r="BV34" s="152"/>
      <c r="BW34" s="152"/>
      <c r="BX34" s="152"/>
      <c r="BY34" s="152"/>
    </row>
    <row r="35" spans="1:77" s="38" customFormat="1" x14ac:dyDescent="0.2">
      <c r="A35" s="152"/>
      <c r="B35" s="153" t="str">
        <f>IF(AND(B33&lt;&gt;"",ISNUMBER(B33),B34=""),"סך הכל",IF(Planning!A38="","",Planning!A38))</f>
        <v/>
      </c>
      <c r="C35" s="154" t="str">
        <f>IFERROR(_xlfn.IFS(B35="סך הכל",Summary!$B$6,Planning!C38&lt;&gt;"",Planning!C38),"")</f>
        <v/>
      </c>
      <c r="D35" s="152" t="str">
        <f>IFERROR(VLOOKUP(B35,Address!B:G,5,FALSE),"")</f>
        <v/>
      </c>
      <c r="E35" s="152" t="str">
        <f>IFERROR(VLOOKUP(B35,Address!B:L,11,FALSE),"")</f>
        <v/>
      </c>
      <c r="F35" s="155" t="str">
        <f t="shared" si="0"/>
        <v/>
      </c>
      <c r="G35" s="156" t="str">
        <f>IF(B35="סך הכל",Summary!$B$7,IF(F35="","",IF(VLOOKUP(B35,WQ_UnitID!B:C,2,FALSE)=0,"",VLOOKUP(B35,WQ_UnitID!B:C,2,FALSE))))</f>
        <v/>
      </c>
      <c r="H35" s="155" t="str">
        <f>IF(B35="סך הכל",Summary!$B$8,IF(F35="","",IFERROR(VLOOKUP(B35,Planning!A:B,2,FALSE),0)))</f>
        <v/>
      </c>
      <c r="I35" s="155" t="str">
        <f>IF(B35="סך הכל",Summary!$B$9,IF(F35="","",IFERROR(VLOOKUP(B35,Count!A:B,2,FALSE),0)))</f>
        <v/>
      </c>
      <c r="J35" s="155" t="str">
        <f>IF(F35="","",(IF(ISNUMBER(MATCH(B35,ExcPermit!$H$8:$H$1000,0)),"כן","לא")))</f>
        <v/>
      </c>
      <c r="K35" s="155" t="str">
        <f>IF(B35="סך הכל",Summary!$B$10,IF(F35="","",IFERROR(VLOOKUP(B35,Count!A:J,8,FALSE),0)))</f>
        <v/>
      </c>
      <c r="L35" s="155" t="str">
        <f>IF(B35="סך הכל",Summary!$B$11,IF(F35="","",IFERROR(VLOOKUP(B35,Count!A:J,9,FALSE),0)))</f>
        <v/>
      </c>
      <c r="M35" s="157" t="str">
        <f>IF(B35="סך הכל",Summary!$B$12,IF(F35="","",IFERROR(VLOOKUP(B35,Count!A:J,10,FALSE),0)))</f>
        <v/>
      </c>
      <c r="N35" s="158" t="str">
        <f t="shared" si="1"/>
        <v/>
      </c>
      <c r="O35" s="134" t="str">
        <f>IFERROR(VLOOKUP(B35,Comments!A:B,2,FALSE),"")</f>
        <v/>
      </c>
      <c r="P35" s="134"/>
      <c r="Q35" s="134"/>
      <c r="R35" s="134"/>
      <c r="S35" s="134"/>
      <c r="T35" s="134"/>
      <c r="U35" s="134"/>
      <c r="V35" s="134"/>
      <c r="W35" s="134"/>
      <c r="X35" s="134"/>
      <c r="Y35" s="134"/>
      <c r="Z35" s="134"/>
      <c r="AA35" s="134"/>
      <c r="AB35" s="134"/>
      <c r="AC35" s="134"/>
      <c r="AD35" s="134"/>
      <c r="AE35" s="152"/>
      <c r="AF35" s="152"/>
      <c r="AG35" s="152"/>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c r="BI35" s="152"/>
      <c r="BJ35" s="152"/>
      <c r="BK35" s="152"/>
      <c r="BL35" s="152"/>
      <c r="BM35" s="152"/>
      <c r="BN35" s="152"/>
      <c r="BO35" s="152"/>
      <c r="BP35" s="152"/>
      <c r="BQ35" s="152"/>
      <c r="BR35" s="152"/>
      <c r="BS35" s="152"/>
      <c r="BT35" s="152"/>
      <c r="BU35" s="152"/>
      <c r="BV35" s="152"/>
      <c r="BW35" s="152"/>
      <c r="BX35" s="152"/>
      <c r="BY35" s="152"/>
    </row>
    <row r="36" spans="1:77" s="38" customFormat="1" x14ac:dyDescent="0.2">
      <c r="A36" s="152"/>
      <c r="B36" s="153" t="str">
        <f>IF(AND(B34&lt;&gt;"",ISNUMBER(B34),B35=""),"סך הכל",IF(Planning!A39="","",Planning!A39))</f>
        <v/>
      </c>
      <c r="C36" s="154" t="str">
        <f>IFERROR(_xlfn.IFS(B36="סך הכל",Summary!$B$6,Planning!C39&lt;&gt;"",Planning!C39),"")</f>
        <v/>
      </c>
      <c r="D36" s="152" t="str">
        <f>IFERROR(VLOOKUP(B36,Address!B:G,5,FALSE),"")</f>
        <v/>
      </c>
      <c r="E36" s="152" t="str">
        <f>IFERROR(VLOOKUP(B36,Address!B:L,11,FALSE),"")</f>
        <v/>
      </c>
      <c r="F36" s="155" t="str">
        <f t="shared" si="0"/>
        <v/>
      </c>
      <c r="G36" s="156" t="str">
        <f>IF(B36="סך הכל",Summary!$B$7,IF(F36="","",IF(VLOOKUP(B36,WQ_UnitID!B:C,2,FALSE)=0,"",VLOOKUP(B36,WQ_UnitID!B:C,2,FALSE))))</f>
        <v/>
      </c>
      <c r="H36" s="155" t="str">
        <f>IF(B36="סך הכל",Summary!$B$8,IF(F36="","",IFERROR(VLOOKUP(B36,Planning!A:B,2,FALSE),0)))</f>
        <v/>
      </c>
      <c r="I36" s="155" t="str">
        <f>IF(B36="סך הכל",Summary!$B$9,IF(F36="","",IFERROR(VLOOKUP(B36,Count!A:B,2,FALSE),0)))</f>
        <v/>
      </c>
      <c r="J36" s="155" t="str">
        <f>IF(F36="","",(IF(ISNUMBER(MATCH(B36,ExcPermit!$H$8:$H$1000,0)),"כן","לא")))</f>
        <v/>
      </c>
      <c r="K36" s="155" t="str">
        <f>IF(B36="סך הכל",Summary!$B$10,IF(F36="","",IFERROR(VLOOKUP(B36,Count!A:J,8,FALSE),0)))</f>
        <v/>
      </c>
      <c r="L36" s="155" t="str">
        <f>IF(B36="סך הכל",Summary!$B$11,IF(F36="","",IFERROR(VLOOKUP(B36,Count!A:J,9,FALSE),0)))</f>
        <v/>
      </c>
      <c r="M36" s="157" t="str">
        <f>IF(B36="סך הכל",Summary!$B$12,IF(F36="","",IFERROR(VLOOKUP(B36,Count!A:J,10,FALSE),0)))</f>
        <v/>
      </c>
      <c r="N36" s="158" t="str">
        <f t="shared" si="1"/>
        <v/>
      </c>
      <c r="O36" s="134" t="str">
        <f>IFERROR(VLOOKUP(B36,Comments!A:B,2,FALSE),"")</f>
        <v/>
      </c>
      <c r="P36" s="134"/>
      <c r="Q36" s="134"/>
      <c r="R36" s="134"/>
      <c r="S36" s="134"/>
      <c r="T36" s="134"/>
      <c r="U36" s="134"/>
      <c r="V36" s="134"/>
      <c r="W36" s="134"/>
      <c r="X36" s="134"/>
      <c r="Y36" s="134"/>
      <c r="Z36" s="134"/>
      <c r="AA36" s="134"/>
      <c r="AB36" s="134"/>
      <c r="AC36" s="134"/>
      <c r="AD36" s="134"/>
      <c r="AE36" s="152"/>
      <c r="AF36" s="152"/>
      <c r="AG36" s="152"/>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c r="BI36" s="152"/>
      <c r="BJ36" s="152"/>
      <c r="BK36" s="152"/>
      <c r="BL36" s="152"/>
      <c r="BM36" s="152"/>
      <c r="BN36" s="152"/>
      <c r="BO36" s="152"/>
      <c r="BP36" s="152"/>
      <c r="BQ36" s="152"/>
      <c r="BR36" s="152"/>
      <c r="BS36" s="152"/>
      <c r="BT36" s="152"/>
      <c r="BU36" s="152"/>
      <c r="BV36" s="152"/>
      <c r="BW36" s="152"/>
      <c r="BX36" s="152"/>
      <c r="BY36" s="152"/>
    </row>
    <row r="37" spans="1:77" s="38" customFormat="1" x14ac:dyDescent="0.2">
      <c r="A37" s="152"/>
      <c r="B37" s="153" t="str">
        <f>IF(AND(B35&lt;&gt;"",ISNUMBER(B35),B36=""),"סך הכל",IF(Planning!A40="","",Planning!A40))</f>
        <v/>
      </c>
      <c r="C37" s="154" t="str">
        <f>IFERROR(_xlfn.IFS(B37="סך הכל",Summary!$B$6,Planning!C40&lt;&gt;"",Planning!C40),"")</f>
        <v/>
      </c>
      <c r="D37" s="152" t="str">
        <f>IFERROR(VLOOKUP(B37,Address!B:G,5,FALSE),"")</f>
        <v/>
      </c>
      <c r="E37" s="152" t="str">
        <f>IFERROR(VLOOKUP(B37,Address!B:L,11,FALSE),"")</f>
        <v/>
      </c>
      <c r="F37" s="155" t="str">
        <f t="shared" si="0"/>
        <v/>
      </c>
      <c r="G37" s="156" t="str">
        <f>IF(B37="סך הכל",Summary!$B$7,IF(F37="","",IF(VLOOKUP(B37,WQ_UnitID!B:C,2,FALSE)=0,"",VLOOKUP(B37,WQ_UnitID!B:C,2,FALSE))))</f>
        <v/>
      </c>
      <c r="H37" s="155" t="str">
        <f>IF(B37="סך הכל",Summary!$B$8,IF(F37="","",IFERROR(VLOOKUP(B37,Planning!A:B,2,FALSE),0)))</f>
        <v/>
      </c>
      <c r="I37" s="155" t="str">
        <f>IF(B37="סך הכל",Summary!$B$9,IF(F37="","",IFERROR(VLOOKUP(B37,Count!A:B,2,FALSE),0)))</f>
        <v/>
      </c>
      <c r="J37" s="155" t="str">
        <f>IF(F37="","",(IF(ISNUMBER(MATCH(B37,ExcPermit!$H$8:$H$1000,0)),"כן","לא")))</f>
        <v/>
      </c>
      <c r="K37" s="155" t="str">
        <f>IF(B37="סך הכל",Summary!$B$10,IF(F37="","",IFERROR(VLOOKUP(B37,Count!A:J,8,FALSE),0)))</f>
        <v/>
      </c>
      <c r="L37" s="155" t="str">
        <f>IF(B37="סך הכל",Summary!$B$11,IF(F37="","",IFERROR(VLOOKUP(B37,Count!A:J,9,FALSE),0)))</f>
        <v/>
      </c>
      <c r="M37" s="157" t="str">
        <f>IF(B37="סך הכל",Summary!$B$12,IF(F37="","",IFERROR(VLOOKUP(B37,Count!A:J,10,FALSE),0)))</f>
        <v/>
      </c>
      <c r="N37" s="158" t="str">
        <f t="shared" si="1"/>
        <v/>
      </c>
      <c r="O37" s="134" t="str">
        <f>IFERROR(VLOOKUP(B37,Comments!A:B,2,FALSE),"")</f>
        <v/>
      </c>
      <c r="P37" s="134"/>
      <c r="Q37" s="134"/>
      <c r="R37" s="134"/>
      <c r="S37" s="134"/>
      <c r="T37" s="134"/>
      <c r="U37" s="134"/>
      <c r="V37" s="134"/>
      <c r="W37" s="134"/>
      <c r="X37" s="134"/>
      <c r="Y37" s="134"/>
      <c r="Z37" s="134"/>
      <c r="AA37" s="134"/>
      <c r="AB37" s="134"/>
      <c r="AC37" s="134"/>
      <c r="AD37" s="134"/>
      <c r="AE37" s="152"/>
      <c r="AF37" s="152"/>
      <c r="AG37" s="152"/>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c r="BI37" s="152"/>
      <c r="BJ37" s="152"/>
      <c r="BK37" s="152"/>
      <c r="BL37" s="152"/>
      <c r="BM37" s="152"/>
      <c r="BN37" s="152"/>
      <c r="BO37" s="152"/>
      <c r="BP37" s="152"/>
      <c r="BQ37" s="152"/>
      <c r="BR37" s="152"/>
      <c r="BS37" s="152"/>
      <c r="BT37" s="152"/>
      <c r="BU37" s="152"/>
      <c r="BV37" s="152"/>
      <c r="BW37" s="152"/>
      <c r="BX37" s="152"/>
      <c r="BY37" s="152"/>
    </row>
    <row r="38" spans="1:77" s="38" customFormat="1" x14ac:dyDescent="0.2">
      <c r="A38" s="152"/>
      <c r="B38" s="153" t="str">
        <f>IF(AND(B36&lt;&gt;"",ISNUMBER(B36),B37=""),"סך הכל",IF(Planning!A41="","",Planning!A41))</f>
        <v/>
      </c>
      <c r="C38" s="154" t="str">
        <f>IFERROR(_xlfn.IFS(B38="סך הכל",Summary!$B$6,Planning!C41&lt;&gt;"",Planning!C41),"")</f>
        <v/>
      </c>
      <c r="D38" s="152" t="str">
        <f>IFERROR(VLOOKUP(B38,Address!B:G,5,FALSE),"")</f>
        <v/>
      </c>
      <c r="E38" s="152" t="str">
        <f>IFERROR(VLOOKUP(B38,Address!B:L,11,FALSE),"")</f>
        <v/>
      </c>
      <c r="F38" s="155" t="str">
        <f t="shared" si="0"/>
        <v/>
      </c>
      <c r="G38" s="156" t="str">
        <f>IF(B38="סך הכל",Summary!$B$7,IF(F38="","",IF(VLOOKUP(B38,WQ_UnitID!B:C,2,FALSE)=0,"",VLOOKUP(B38,WQ_UnitID!B:C,2,FALSE))))</f>
        <v/>
      </c>
      <c r="H38" s="155" t="str">
        <f>IF(B38="סך הכל",Summary!$B$8,IF(F38="","",IFERROR(VLOOKUP(B38,Planning!A:B,2,FALSE),0)))</f>
        <v/>
      </c>
      <c r="I38" s="155" t="str">
        <f>IF(B38="סך הכל",Summary!$B$9,IF(F38="","",IFERROR(VLOOKUP(B38,Count!A:B,2,FALSE),0)))</f>
        <v/>
      </c>
      <c r="J38" s="155" t="str">
        <f>IF(F38="","",(IF(ISNUMBER(MATCH(B38,ExcPermit!$H$8:$H$1000,0)),"כן","לא")))</f>
        <v/>
      </c>
      <c r="K38" s="155" t="str">
        <f>IF(B38="סך הכל",Summary!$B$10,IF(F38="","",IFERROR(VLOOKUP(B38,Count!A:J,8,FALSE),0)))</f>
        <v/>
      </c>
      <c r="L38" s="155" t="str">
        <f>IF(B38="סך הכל",Summary!$B$11,IF(F38="","",IFERROR(VLOOKUP(B38,Count!A:J,9,FALSE),0)))</f>
        <v/>
      </c>
      <c r="M38" s="157" t="str">
        <f>IF(B38="סך הכל",Summary!$B$12,IF(F38="","",IFERROR(VLOOKUP(B38,Count!A:J,10,FALSE),0)))</f>
        <v/>
      </c>
      <c r="N38" s="158" t="str">
        <f t="shared" si="1"/>
        <v/>
      </c>
      <c r="O38" s="134" t="str">
        <f>IFERROR(VLOOKUP(B38,Comments!A:B,2,FALSE),"")</f>
        <v/>
      </c>
      <c r="P38" s="134"/>
      <c r="Q38" s="134"/>
      <c r="R38" s="134"/>
      <c r="S38" s="134"/>
      <c r="T38" s="134"/>
      <c r="U38" s="134"/>
      <c r="V38" s="134"/>
      <c r="W38" s="134"/>
      <c r="X38" s="134"/>
      <c r="Y38" s="134"/>
      <c r="Z38" s="134"/>
      <c r="AA38" s="134"/>
      <c r="AB38" s="134"/>
      <c r="AC38" s="134"/>
      <c r="AD38" s="134"/>
      <c r="AE38" s="152"/>
      <c r="AF38" s="152"/>
      <c r="AG38" s="152"/>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c r="BI38" s="152"/>
      <c r="BJ38" s="152"/>
      <c r="BK38" s="152"/>
      <c r="BL38" s="152"/>
      <c r="BM38" s="152"/>
      <c r="BN38" s="152"/>
      <c r="BO38" s="152"/>
      <c r="BP38" s="152"/>
      <c r="BQ38" s="152"/>
      <c r="BR38" s="152"/>
      <c r="BS38" s="152"/>
      <c r="BT38" s="152"/>
      <c r="BU38" s="152"/>
      <c r="BV38" s="152"/>
      <c r="BW38" s="152"/>
      <c r="BX38" s="152"/>
      <c r="BY38" s="152"/>
    </row>
    <row r="39" spans="1:77" s="38" customFormat="1" x14ac:dyDescent="0.2">
      <c r="A39" s="152"/>
      <c r="B39" s="153" t="str">
        <f>IF(AND(B37&lt;&gt;"",ISNUMBER(B37),B38=""),"סך הכל",IF(Planning!A42="","",Planning!A42))</f>
        <v/>
      </c>
      <c r="C39" s="154" t="str">
        <f>IFERROR(_xlfn.IFS(B39="סך הכל",Summary!$B$6,Planning!C42&lt;&gt;"",Planning!C42),"")</f>
        <v/>
      </c>
      <c r="D39" s="152" t="str">
        <f>IFERROR(VLOOKUP(B39,Address!B:G,5,FALSE),"")</f>
        <v/>
      </c>
      <c r="E39" s="152" t="str">
        <f>IFERROR(VLOOKUP(B39,Address!B:L,11,FALSE),"")</f>
        <v/>
      </c>
      <c r="F39" s="155" t="str">
        <f t="shared" si="0"/>
        <v/>
      </c>
      <c r="G39" s="156" t="str">
        <f>IF(B39="סך הכל",Summary!$B$7,IF(F39="","",IF(VLOOKUP(B39,WQ_UnitID!B:C,2,FALSE)=0,"",VLOOKUP(B39,WQ_UnitID!B:C,2,FALSE))))</f>
        <v/>
      </c>
      <c r="H39" s="155" t="str">
        <f>IF(B39="סך הכל",Summary!$B$8,IF(F39="","",IFERROR(VLOOKUP(B39,Planning!A:B,2,FALSE),0)))</f>
        <v/>
      </c>
      <c r="I39" s="155" t="str">
        <f>IF(B39="סך הכל",Summary!$B$9,IF(F39="","",IFERROR(VLOOKUP(B39,Count!A:B,2,FALSE),0)))</f>
        <v/>
      </c>
      <c r="J39" s="155" t="str">
        <f>IF(F39="","",(IF(ISNUMBER(MATCH(B39,ExcPermit!$H$8:$H$1000,0)),"כן","לא")))</f>
        <v/>
      </c>
      <c r="K39" s="155" t="str">
        <f>IF(B39="סך הכל",Summary!$B$10,IF(F39="","",IFERROR(VLOOKUP(B39,Count!A:J,8,FALSE),0)))</f>
        <v/>
      </c>
      <c r="L39" s="155" t="str">
        <f>IF(B39="סך הכל",Summary!$B$11,IF(F39="","",IFERROR(VLOOKUP(B39,Count!A:J,9,FALSE),0)))</f>
        <v/>
      </c>
      <c r="M39" s="157" t="str">
        <f>IF(B39="סך הכל",Summary!$B$12,IF(F39="","",IFERROR(VLOOKUP(B39,Count!A:J,10,FALSE),0)))</f>
        <v/>
      </c>
      <c r="N39" s="158" t="str">
        <f t="shared" si="1"/>
        <v/>
      </c>
      <c r="O39" s="134" t="str">
        <f>IFERROR(VLOOKUP(B39,Comments!A:B,2,FALSE),"")</f>
        <v/>
      </c>
      <c r="P39" s="134"/>
      <c r="Q39" s="134"/>
      <c r="R39" s="134"/>
      <c r="S39" s="134"/>
      <c r="T39" s="134"/>
      <c r="U39" s="134"/>
      <c r="V39" s="134"/>
      <c r="W39" s="134"/>
      <c r="X39" s="134"/>
      <c r="Y39" s="134"/>
      <c r="Z39" s="134"/>
      <c r="AA39" s="134"/>
      <c r="AB39" s="134"/>
      <c r="AC39" s="134"/>
      <c r="AD39" s="134"/>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c r="BI39" s="152"/>
      <c r="BJ39" s="152"/>
      <c r="BK39" s="152"/>
      <c r="BL39" s="152"/>
      <c r="BM39" s="152"/>
      <c r="BN39" s="152"/>
      <c r="BO39" s="152"/>
      <c r="BP39" s="152"/>
      <c r="BQ39" s="152"/>
      <c r="BR39" s="152"/>
      <c r="BS39" s="152"/>
      <c r="BT39" s="152"/>
      <c r="BU39" s="152"/>
      <c r="BV39" s="152"/>
      <c r="BW39" s="152"/>
      <c r="BX39" s="152"/>
      <c r="BY39" s="152"/>
    </row>
    <row r="40" spans="1:77" s="38" customFormat="1" x14ac:dyDescent="0.2">
      <c r="A40" s="152"/>
      <c r="B40" s="153" t="str">
        <f>IF(AND(B38&lt;&gt;"",ISNUMBER(B38),B39=""),"סך הכל",IF(Planning!A43="","",Planning!A43))</f>
        <v/>
      </c>
      <c r="C40" s="154" t="str">
        <f>IFERROR(_xlfn.IFS(B40="סך הכל",Summary!$B$6,Planning!C43&lt;&gt;"",Planning!C43),"")</f>
        <v/>
      </c>
      <c r="D40" s="152" t="str">
        <f>IFERROR(VLOOKUP(B40,Address!B:G,5,FALSE),"")</f>
        <v/>
      </c>
      <c r="E40" s="152" t="str">
        <f>IFERROR(VLOOKUP(B40,Address!B:L,11,FALSE),"")</f>
        <v/>
      </c>
      <c r="F40" s="155" t="str">
        <f t="shared" si="0"/>
        <v/>
      </c>
      <c r="G40" s="156" t="str">
        <f>IF(B40="סך הכל",Summary!$B$7,IF(F40="","",IF(VLOOKUP(B40,WQ_UnitID!B:C,2,FALSE)=0,"",VLOOKUP(B40,WQ_UnitID!B:C,2,FALSE))))</f>
        <v/>
      </c>
      <c r="H40" s="155" t="str">
        <f>IF(B40="סך הכל",Summary!$B$8,IF(F40="","",IFERROR(VLOOKUP(B40,Planning!A:B,2,FALSE),0)))</f>
        <v/>
      </c>
      <c r="I40" s="155" t="str">
        <f>IF(B40="סך הכל",Summary!$B$9,IF(F40="","",IFERROR(VLOOKUP(B40,Count!A:B,2,FALSE),0)))</f>
        <v/>
      </c>
      <c r="J40" s="155" t="str">
        <f>IF(F40="","",(IF(ISNUMBER(MATCH(B40,ExcPermit!$H$8:$H$1000,0)),"כן","לא")))</f>
        <v/>
      </c>
      <c r="K40" s="155" t="str">
        <f>IF(B40="סך הכל",Summary!$B$10,IF(F40="","",IFERROR(VLOOKUP(B40,Count!A:J,8,FALSE),0)))</f>
        <v/>
      </c>
      <c r="L40" s="155" t="str">
        <f>IF(B40="סך הכל",Summary!$B$11,IF(F40="","",IFERROR(VLOOKUP(B40,Count!A:J,9,FALSE),0)))</f>
        <v/>
      </c>
      <c r="M40" s="157" t="str">
        <f>IF(B40="סך הכל",Summary!$B$12,IF(F40="","",IFERROR(VLOOKUP(B40,Count!A:J,10,FALSE),0)))</f>
        <v/>
      </c>
      <c r="N40" s="158" t="str">
        <f t="shared" si="1"/>
        <v/>
      </c>
      <c r="O40" s="134" t="str">
        <f>IFERROR(VLOOKUP(B40,Comments!A:B,2,FALSE),"")</f>
        <v/>
      </c>
      <c r="P40" s="134"/>
      <c r="Q40" s="134"/>
      <c r="R40" s="134"/>
      <c r="S40" s="134"/>
      <c r="T40" s="134"/>
      <c r="U40" s="134"/>
      <c r="V40" s="134"/>
      <c r="W40" s="134"/>
      <c r="X40" s="134"/>
      <c r="Y40" s="134"/>
      <c r="Z40" s="134"/>
      <c r="AA40" s="134"/>
      <c r="AB40" s="134"/>
      <c r="AC40" s="134"/>
      <c r="AD40" s="134"/>
      <c r="AE40" s="152"/>
      <c r="AF40" s="152"/>
      <c r="AG40" s="152"/>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c r="BI40" s="152"/>
      <c r="BJ40" s="152"/>
      <c r="BK40" s="152"/>
      <c r="BL40" s="152"/>
      <c r="BM40" s="152"/>
      <c r="BN40" s="152"/>
      <c r="BO40" s="152"/>
      <c r="BP40" s="152"/>
      <c r="BQ40" s="152"/>
      <c r="BR40" s="152"/>
      <c r="BS40" s="152"/>
      <c r="BT40" s="152"/>
      <c r="BU40" s="152"/>
      <c r="BV40" s="152"/>
      <c r="BW40" s="152"/>
      <c r="BX40" s="152"/>
      <c r="BY40" s="152"/>
    </row>
    <row r="41" spans="1:77" s="38" customFormat="1" x14ac:dyDescent="0.2">
      <c r="A41" s="152"/>
      <c r="B41" s="153" t="str">
        <f>IF(AND(B39&lt;&gt;"",ISNUMBER(B39),B40=""),"סך הכל",IF(Planning!A44="","",Planning!A44))</f>
        <v/>
      </c>
      <c r="C41" s="154" t="str">
        <f>IFERROR(_xlfn.IFS(B41="סך הכל",Summary!$B$6,Planning!C44&lt;&gt;"",Planning!C44),"")</f>
        <v/>
      </c>
      <c r="D41" s="152" t="str">
        <f>IFERROR(VLOOKUP(B41,Address!B:G,5,FALSE),"")</f>
        <v/>
      </c>
      <c r="E41" s="152" t="str">
        <f>IFERROR(VLOOKUP(B41,Address!B:L,11,FALSE),"")</f>
        <v/>
      </c>
      <c r="F41" s="155" t="str">
        <f t="shared" si="0"/>
        <v/>
      </c>
      <c r="G41" s="156" t="str">
        <f>IF(B41="סך הכל",Summary!$B$7,IF(F41="","",IF(VLOOKUP(B41,WQ_UnitID!B:C,2,FALSE)=0,"",VLOOKUP(B41,WQ_UnitID!B:C,2,FALSE))))</f>
        <v/>
      </c>
      <c r="H41" s="155" t="str">
        <f>IF(B41="סך הכל",Summary!$B$8,IF(F41="","",IFERROR(VLOOKUP(B41,Planning!A:B,2,FALSE),0)))</f>
        <v/>
      </c>
      <c r="I41" s="155" t="str">
        <f>IF(B41="סך הכל",Summary!$B$9,IF(F41="","",IFERROR(VLOOKUP(B41,Count!A:B,2,FALSE),0)))</f>
        <v/>
      </c>
      <c r="J41" s="155" t="str">
        <f>IF(F41="","",(IF(ISNUMBER(MATCH(B41,ExcPermit!$H$8:$H$1000,0)),"כן","לא")))</f>
        <v/>
      </c>
      <c r="K41" s="155" t="str">
        <f>IF(B41="סך הכל",Summary!$B$10,IF(F41="","",IFERROR(VLOOKUP(B41,Count!A:J,8,FALSE),0)))</f>
        <v/>
      </c>
      <c r="L41" s="155" t="str">
        <f>IF(B41="סך הכל",Summary!$B$11,IF(F41="","",IFERROR(VLOOKUP(B41,Count!A:J,9,FALSE),0)))</f>
        <v/>
      </c>
      <c r="M41" s="157" t="str">
        <f>IF(B41="סך הכל",Summary!$B$12,IF(F41="","",IFERROR(VLOOKUP(B41,Count!A:J,10,FALSE),0)))</f>
        <v/>
      </c>
      <c r="N41" s="158" t="str">
        <f t="shared" si="1"/>
        <v/>
      </c>
      <c r="O41" s="134" t="str">
        <f>IFERROR(VLOOKUP(B41,Comments!A:B,2,FALSE),"")</f>
        <v/>
      </c>
      <c r="P41" s="134"/>
      <c r="Q41" s="134"/>
      <c r="R41" s="134"/>
      <c r="S41" s="134"/>
      <c r="T41" s="134"/>
      <c r="U41" s="134"/>
      <c r="V41" s="134"/>
      <c r="W41" s="134"/>
      <c r="X41" s="134"/>
      <c r="Y41" s="134"/>
      <c r="Z41" s="134"/>
      <c r="AA41" s="134"/>
      <c r="AB41" s="134"/>
      <c r="AC41" s="134"/>
      <c r="AD41" s="134"/>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c r="BI41" s="152"/>
      <c r="BJ41" s="152"/>
      <c r="BK41" s="152"/>
      <c r="BL41" s="152"/>
      <c r="BM41" s="152"/>
      <c r="BN41" s="152"/>
      <c r="BO41" s="152"/>
      <c r="BP41" s="152"/>
      <c r="BQ41" s="152"/>
      <c r="BR41" s="152"/>
      <c r="BS41" s="152"/>
      <c r="BT41" s="152"/>
      <c r="BU41" s="152"/>
      <c r="BV41" s="152"/>
      <c r="BW41" s="152"/>
      <c r="BX41" s="152"/>
      <c r="BY41" s="152"/>
    </row>
    <row r="42" spans="1:77" s="38" customFormat="1" x14ac:dyDescent="0.2">
      <c r="A42" s="152"/>
      <c r="B42" s="153" t="str">
        <f>IF(AND(B40&lt;&gt;"",ISNUMBER(B40),B41=""),"סך הכל",IF(Planning!A45="","",Planning!A45))</f>
        <v/>
      </c>
      <c r="C42" s="154" t="str">
        <f>IFERROR(_xlfn.IFS(B42="סך הכל",Summary!$B$6,Planning!C45&lt;&gt;"",Planning!C45),"")</f>
        <v/>
      </c>
      <c r="D42" s="152" t="str">
        <f>IFERROR(VLOOKUP(B42,Address!B:G,5,FALSE),"")</f>
        <v/>
      </c>
      <c r="E42" s="152" t="str">
        <f>IFERROR(VLOOKUP(B42,Address!B:L,11,FALSE),"")</f>
        <v/>
      </c>
      <c r="F42" s="155" t="str">
        <f t="shared" si="0"/>
        <v/>
      </c>
      <c r="G42" s="156" t="str">
        <f>IF(B42="סך הכל",Summary!$B$7,IF(F42="","",IF(VLOOKUP(B42,WQ_UnitID!B:C,2,FALSE)=0,"",VLOOKUP(B42,WQ_UnitID!B:C,2,FALSE))))</f>
        <v/>
      </c>
      <c r="H42" s="155" t="str">
        <f>IF(B42="סך הכל",Summary!$B$8,IF(F42="","",IFERROR(VLOOKUP(B42,Planning!A:B,2,FALSE),0)))</f>
        <v/>
      </c>
      <c r="I42" s="155" t="str">
        <f>IF(B42="סך הכל",Summary!$B$9,IF(F42="","",IFERROR(VLOOKUP(B42,Count!A:B,2,FALSE),0)))</f>
        <v/>
      </c>
      <c r="J42" s="155" t="str">
        <f>IF(F42="","",(IF(ISNUMBER(MATCH(B42,ExcPermit!$H$8:$H$1000,0)),"כן","לא")))</f>
        <v/>
      </c>
      <c r="K42" s="155" t="str">
        <f>IF(B42="סך הכל",Summary!$B$10,IF(F42="","",IFERROR(VLOOKUP(B42,Count!A:J,8,FALSE),0)))</f>
        <v/>
      </c>
      <c r="L42" s="155" t="str">
        <f>IF(B42="סך הכל",Summary!$B$11,IF(F42="","",IFERROR(VLOOKUP(B42,Count!A:J,9,FALSE),0)))</f>
        <v/>
      </c>
      <c r="M42" s="157" t="str">
        <f>IF(B42="סך הכל",Summary!$B$12,IF(F42="","",IFERROR(VLOOKUP(B42,Count!A:J,10,FALSE),0)))</f>
        <v/>
      </c>
      <c r="N42" s="158" t="str">
        <f t="shared" si="1"/>
        <v/>
      </c>
      <c r="O42" s="134" t="str">
        <f>IFERROR(VLOOKUP(B42,Comments!A:B,2,FALSE),"")</f>
        <v/>
      </c>
      <c r="P42" s="134"/>
      <c r="Q42" s="134"/>
      <c r="R42" s="134"/>
      <c r="S42" s="134"/>
      <c r="T42" s="134"/>
      <c r="U42" s="134"/>
      <c r="V42" s="134"/>
      <c r="W42" s="134"/>
      <c r="X42" s="134"/>
      <c r="Y42" s="134"/>
      <c r="Z42" s="134"/>
      <c r="AA42" s="134"/>
      <c r="AB42" s="134"/>
      <c r="AC42" s="134"/>
      <c r="AD42" s="134"/>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c r="BM42" s="152"/>
      <c r="BN42" s="152"/>
      <c r="BO42" s="152"/>
      <c r="BP42" s="152"/>
      <c r="BQ42" s="152"/>
      <c r="BR42" s="152"/>
      <c r="BS42" s="152"/>
      <c r="BT42" s="152"/>
      <c r="BU42" s="152"/>
      <c r="BV42" s="152"/>
      <c r="BW42" s="152"/>
      <c r="BX42" s="152"/>
      <c r="BY42" s="152"/>
    </row>
    <row r="43" spans="1:77" s="38" customFormat="1" x14ac:dyDescent="0.2">
      <c r="A43" s="152"/>
      <c r="B43" s="153" t="str">
        <f>IF(AND(B41&lt;&gt;"",ISNUMBER(B41),B42=""),"סך הכל",IF(Planning!A46="","",Planning!A46))</f>
        <v/>
      </c>
      <c r="C43" s="154" t="str">
        <f>IFERROR(_xlfn.IFS(B43="סך הכל",Summary!$B$6,Planning!C46&lt;&gt;"",Planning!C46),"")</f>
        <v/>
      </c>
      <c r="D43" s="152" t="str">
        <f>IFERROR(VLOOKUP(B43,Address!B:G,5,FALSE),"")</f>
        <v/>
      </c>
      <c r="E43" s="152" t="str">
        <f>IFERROR(VLOOKUP(B43,Address!B:L,11,FALSE),"")</f>
        <v/>
      </c>
      <c r="F43" s="155" t="str">
        <f t="shared" si="0"/>
        <v/>
      </c>
      <c r="G43" s="156" t="str">
        <f>IF(B43="סך הכל",Summary!$B$7,IF(F43="","",IF(VLOOKUP(B43,WQ_UnitID!B:C,2,FALSE)=0,"",VLOOKUP(B43,WQ_UnitID!B:C,2,FALSE))))</f>
        <v/>
      </c>
      <c r="H43" s="155" t="str">
        <f>IF(B43="סך הכל",Summary!$B$8,IF(F43="","",IFERROR(VLOOKUP(B43,Planning!A:B,2,FALSE),0)))</f>
        <v/>
      </c>
      <c r="I43" s="155" t="str">
        <f>IF(B43="סך הכל",Summary!$B$9,IF(F43="","",IFERROR(VLOOKUP(B43,Count!A:B,2,FALSE),0)))</f>
        <v/>
      </c>
      <c r="J43" s="155" t="str">
        <f>IF(F43="","",(IF(ISNUMBER(MATCH(B43,ExcPermit!$H$8:$H$1000,0)),"כן","לא")))</f>
        <v/>
      </c>
      <c r="K43" s="155" t="str">
        <f>IF(B43="סך הכל",Summary!$B$10,IF(F43="","",IFERROR(VLOOKUP(B43,Count!A:J,8,FALSE),0)))</f>
        <v/>
      </c>
      <c r="L43" s="155" t="str">
        <f>IF(B43="סך הכל",Summary!$B$11,IF(F43="","",IFERROR(VLOOKUP(B43,Count!A:J,9,FALSE),0)))</f>
        <v/>
      </c>
      <c r="M43" s="157" t="str">
        <f>IF(B43="סך הכל",Summary!$B$12,IF(F43="","",IFERROR(VLOOKUP(B43,Count!A:J,10,FALSE),0)))</f>
        <v/>
      </c>
      <c r="N43" s="158" t="str">
        <f t="shared" si="1"/>
        <v/>
      </c>
      <c r="O43" s="134" t="str">
        <f>IFERROR(VLOOKUP(B43,Comments!A:B,2,FALSE),"")</f>
        <v/>
      </c>
      <c r="P43" s="134"/>
      <c r="Q43" s="134"/>
      <c r="R43" s="134"/>
      <c r="S43" s="134"/>
      <c r="T43" s="134"/>
      <c r="U43" s="134"/>
      <c r="V43" s="134"/>
      <c r="W43" s="134"/>
      <c r="X43" s="134"/>
      <c r="Y43" s="134"/>
      <c r="Z43" s="134"/>
      <c r="AA43" s="134"/>
      <c r="AB43" s="134"/>
      <c r="AC43" s="134"/>
      <c r="AD43" s="134"/>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152"/>
      <c r="BJ43" s="152"/>
      <c r="BK43" s="152"/>
      <c r="BL43" s="152"/>
      <c r="BM43" s="152"/>
      <c r="BN43" s="152"/>
      <c r="BO43" s="152"/>
      <c r="BP43" s="152"/>
      <c r="BQ43" s="152"/>
      <c r="BR43" s="152"/>
      <c r="BS43" s="152"/>
      <c r="BT43" s="152"/>
      <c r="BU43" s="152"/>
      <c r="BV43" s="152"/>
      <c r="BW43" s="152"/>
      <c r="BX43" s="152"/>
      <c r="BY43" s="152"/>
    </row>
    <row r="44" spans="1:77" s="38" customFormat="1" x14ac:dyDescent="0.2">
      <c r="A44" s="152"/>
      <c r="B44" s="153" t="str">
        <f>IF(AND(B42&lt;&gt;"",ISNUMBER(B42),B43=""),"סך הכל",IF(Planning!A47="","",Planning!A47))</f>
        <v/>
      </c>
      <c r="C44" s="154" t="str">
        <f>IFERROR(_xlfn.IFS(B44="סך הכל",Summary!$B$6,Planning!C47&lt;&gt;"",Planning!C47),"")</f>
        <v/>
      </c>
      <c r="D44" s="152" t="str">
        <f>IFERROR(VLOOKUP(B44,Address!B:G,5,FALSE),"")</f>
        <v/>
      </c>
      <c r="E44" s="152" t="str">
        <f>IFERROR(VLOOKUP(B44,Address!B:L,11,FALSE),"")</f>
        <v/>
      </c>
      <c r="F44" s="155" t="str">
        <f t="shared" si="0"/>
        <v/>
      </c>
      <c r="G44" s="156" t="str">
        <f>IF(B44="סך הכל",Summary!$B$7,IF(F44="","",IF(VLOOKUP(B44,WQ_UnitID!B:C,2,FALSE)=0,"",VLOOKUP(B44,WQ_UnitID!B:C,2,FALSE))))</f>
        <v/>
      </c>
      <c r="H44" s="155" t="str">
        <f>IF(B44="סך הכל",Summary!$B$8,IF(F44="","",IFERROR(VLOOKUP(B44,Planning!A:B,2,FALSE),0)))</f>
        <v/>
      </c>
      <c r="I44" s="155" t="str">
        <f>IF(B44="סך הכל",Summary!$B$9,IF(F44="","",IFERROR(VLOOKUP(B44,Count!A:B,2,FALSE),0)))</f>
        <v/>
      </c>
      <c r="J44" s="155" t="str">
        <f>IF(F44="","",(IF(ISNUMBER(MATCH(B44,ExcPermit!$H$8:$H$1000,0)),"כן","לא")))</f>
        <v/>
      </c>
      <c r="K44" s="155" t="str">
        <f>IF(B44="סך הכל",Summary!$B$10,IF(F44="","",IFERROR(VLOOKUP(B44,Count!A:J,8,FALSE),0)))</f>
        <v/>
      </c>
      <c r="L44" s="155" t="str">
        <f>IF(B44="סך הכל",Summary!$B$11,IF(F44="","",IFERROR(VLOOKUP(B44,Count!A:J,9,FALSE),0)))</f>
        <v/>
      </c>
      <c r="M44" s="157" t="str">
        <f>IF(B44="סך הכל",Summary!$B$12,IF(F44="","",IFERROR(VLOOKUP(B44,Count!A:J,10,FALSE),0)))</f>
        <v/>
      </c>
      <c r="N44" s="158" t="str">
        <f t="shared" si="1"/>
        <v/>
      </c>
      <c r="O44" s="134" t="str">
        <f>IFERROR(VLOOKUP(B44,Comments!A:B,2,FALSE),"")</f>
        <v/>
      </c>
      <c r="P44" s="134"/>
      <c r="Q44" s="134"/>
      <c r="R44" s="134"/>
      <c r="S44" s="134"/>
      <c r="T44" s="134"/>
      <c r="U44" s="134"/>
      <c r="V44" s="134"/>
      <c r="W44" s="134"/>
      <c r="X44" s="134"/>
      <c r="Y44" s="134"/>
      <c r="Z44" s="134"/>
      <c r="AA44" s="134"/>
      <c r="AB44" s="134"/>
      <c r="AC44" s="134"/>
      <c r="AD44" s="134"/>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152"/>
      <c r="BJ44" s="152"/>
      <c r="BK44" s="152"/>
      <c r="BL44" s="152"/>
      <c r="BM44" s="152"/>
      <c r="BN44" s="152"/>
      <c r="BO44" s="152"/>
      <c r="BP44" s="152"/>
      <c r="BQ44" s="152"/>
      <c r="BR44" s="152"/>
      <c r="BS44" s="152"/>
      <c r="BT44" s="152"/>
      <c r="BU44" s="152"/>
      <c r="BV44" s="152"/>
      <c r="BW44" s="152"/>
      <c r="BX44" s="152"/>
      <c r="BY44" s="152"/>
    </row>
    <row r="45" spans="1:77" s="38" customFormat="1" x14ac:dyDescent="0.2">
      <c r="A45" s="152"/>
      <c r="B45" s="153" t="str">
        <f>IF(AND(B43&lt;&gt;"",ISNUMBER(B43),B44=""),"סך הכל",IF(Planning!A48="","",Planning!A48))</f>
        <v/>
      </c>
      <c r="C45" s="154" t="str">
        <f>IFERROR(_xlfn.IFS(B45="סך הכל",Summary!$B$6,Planning!C48&lt;&gt;"",Planning!C48),"")</f>
        <v/>
      </c>
      <c r="D45" s="152" t="str">
        <f>IFERROR(VLOOKUP(B45,Address!B:G,5,FALSE),"")</f>
        <v/>
      </c>
      <c r="E45" s="152" t="str">
        <f>IFERROR(VLOOKUP(B45,Address!B:L,11,FALSE),"")</f>
        <v/>
      </c>
      <c r="F45" s="155" t="str">
        <f t="shared" si="0"/>
        <v/>
      </c>
      <c r="G45" s="156" t="str">
        <f>IF(B45="סך הכל",Summary!$B$7,IF(F45="","",IF(VLOOKUP(B45,WQ_UnitID!B:C,2,FALSE)=0,"",VLOOKUP(B45,WQ_UnitID!B:C,2,FALSE))))</f>
        <v/>
      </c>
      <c r="H45" s="155" t="str">
        <f>IF(B45="סך הכל",Summary!$B$8,IF(F45="","",IFERROR(VLOOKUP(B45,Planning!A:B,2,FALSE),0)))</f>
        <v/>
      </c>
      <c r="I45" s="155" t="str">
        <f>IF(B45="סך הכל",Summary!$B$9,IF(F45="","",IFERROR(VLOOKUP(B45,Count!A:B,2,FALSE),0)))</f>
        <v/>
      </c>
      <c r="J45" s="155" t="str">
        <f>IF(F45="","",(IF(ISNUMBER(MATCH(B45,ExcPermit!$H$8:$H$1000,0)),"כן","לא")))</f>
        <v/>
      </c>
      <c r="K45" s="155" t="str">
        <f>IF(B45="סך הכל",Summary!$B$10,IF(F45="","",IFERROR(VLOOKUP(B45,Count!A:J,8,FALSE),0)))</f>
        <v/>
      </c>
      <c r="L45" s="155" t="str">
        <f>IF(B45="סך הכל",Summary!$B$11,IF(F45="","",IFERROR(VLOOKUP(B45,Count!A:J,9,FALSE),0)))</f>
        <v/>
      </c>
      <c r="M45" s="157" t="str">
        <f>IF(B45="סך הכל",Summary!$B$12,IF(F45="","",IFERROR(VLOOKUP(B45,Count!A:J,10,FALSE),0)))</f>
        <v/>
      </c>
      <c r="N45" s="158" t="str">
        <f t="shared" si="1"/>
        <v/>
      </c>
      <c r="O45" s="134" t="str">
        <f>IFERROR(VLOOKUP(B45,Comments!A:B,2,FALSE),"")</f>
        <v/>
      </c>
      <c r="P45" s="134"/>
      <c r="Q45" s="134"/>
      <c r="R45" s="134"/>
      <c r="S45" s="134"/>
      <c r="T45" s="134"/>
      <c r="U45" s="134"/>
      <c r="V45" s="134"/>
      <c r="W45" s="134"/>
      <c r="X45" s="134"/>
      <c r="Y45" s="134"/>
      <c r="Z45" s="134"/>
      <c r="AA45" s="134"/>
      <c r="AB45" s="134"/>
      <c r="AC45" s="134"/>
      <c r="AD45" s="134"/>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c r="BM45" s="152"/>
      <c r="BN45" s="152"/>
      <c r="BO45" s="152"/>
      <c r="BP45" s="152"/>
      <c r="BQ45" s="152"/>
      <c r="BR45" s="152"/>
      <c r="BS45" s="152"/>
      <c r="BT45" s="152"/>
      <c r="BU45" s="152"/>
      <c r="BV45" s="152"/>
      <c r="BW45" s="152"/>
      <c r="BX45" s="152"/>
      <c r="BY45" s="152"/>
    </row>
    <row r="46" spans="1:77" s="38" customFormat="1" x14ac:dyDescent="0.2">
      <c r="A46" s="152"/>
      <c r="B46" s="153" t="str">
        <f>IF(AND(B44&lt;&gt;"",ISNUMBER(B44),B45=""),"סך הכל",IF(Planning!A49="","",Planning!A49))</f>
        <v/>
      </c>
      <c r="C46" s="154" t="str">
        <f>IFERROR(_xlfn.IFS(B46="סך הכל",Summary!$B$6,Planning!C49&lt;&gt;"",Planning!C49),"")</f>
        <v/>
      </c>
      <c r="D46" s="152" t="str">
        <f>IFERROR(VLOOKUP(B46,Address!B:G,5,FALSE),"")</f>
        <v/>
      </c>
      <c r="E46" s="152" t="str">
        <f>IFERROR(VLOOKUP(B46,Address!B:L,11,FALSE),"")</f>
        <v/>
      </c>
      <c r="F46" s="155" t="str">
        <f t="shared" si="0"/>
        <v/>
      </c>
      <c r="G46" s="156" t="str">
        <f>IF(B46="סך הכל",Summary!$B$7,IF(F46="","",IF(VLOOKUP(B46,WQ_UnitID!B:C,2,FALSE)=0,"",VLOOKUP(B46,WQ_UnitID!B:C,2,FALSE))))</f>
        <v/>
      </c>
      <c r="H46" s="155" t="str">
        <f>IF(B46="סך הכל",Summary!$B$8,IF(F46="","",IFERROR(VLOOKUP(B46,Planning!A:B,2,FALSE),0)))</f>
        <v/>
      </c>
      <c r="I46" s="155" t="str">
        <f>IF(B46="סך הכל",Summary!$B$9,IF(F46="","",IFERROR(VLOOKUP(B46,Count!A:B,2,FALSE),0)))</f>
        <v/>
      </c>
      <c r="J46" s="155" t="str">
        <f>IF(F46="","",(IF(ISNUMBER(MATCH(B46,ExcPermit!$H$8:$H$1000,0)),"כן","לא")))</f>
        <v/>
      </c>
      <c r="K46" s="155" t="str">
        <f>IF(B46="סך הכל",Summary!$B$10,IF(F46="","",IFERROR(VLOOKUP(B46,Count!A:J,8,FALSE),0)))</f>
        <v/>
      </c>
      <c r="L46" s="155" t="str">
        <f>IF(B46="סך הכל",Summary!$B$11,IF(F46="","",IFERROR(VLOOKUP(B46,Count!A:J,9,FALSE),0)))</f>
        <v/>
      </c>
      <c r="M46" s="157" t="str">
        <f>IF(B46="סך הכל",Summary!$B$12,IF(F46="","",IFERROR(VLOOKUP(B46,Count!A:J,10,FALSE),0)))</f>
        <v/>
      </c>
      <c r="N46" s="158" t="str">
        <f t="shared" si="1"/>
        <v/>
      </c>
      <c r="O46" s="134" t="str">
        <f>IFERROR(VLOOKUP(B46,Comments!A:B,2,FALSE),"")</f>
        <v/>
      </c>
      <c r="P46" s="134"/>
      <c r="Q46" s="134"/>
      <c r="R46" s="134"/>
      <c r="S46" s="134"/>
      <c r="T46" s="134"/>
      <c r="U46" s="134"/>
      <c r="V46" s="134"/>
      <c r="W46" s="134"/>
      <c r="X46" s="134"/>
      <c r="Y46" s="134"/>
      <c r="Z46" s="134"/>
      <c r="AA46" s="134"/>
      <c r="AB46" s="134"/>
      <c r="AC46" s="134"/>
      <c r="AD46" s="134"/>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c r="BP46" s="152"/>
      <c r="BQ46" s="152"/>
      <c r="BR46" s="152"/>
      <c r="BS46" s="152"/>
      <c r="BT46" s="152"/>
      <c r="BU46" s="152"/>
      <c r="BV46" s="152"/>
      <c r="BW46" s="152"/>
      <c r="BX46" s="152"/>
      <c r="BY46" s="152"/>
    </row>
    <row r="47" spans="1:77" s="38" customFormat="1" x14ac:dyDescent="0.2">
      <c r="A47" s="152"/>
      <c r="B47" s="153" t="str">
        <f>IF(AND(B45&lt;&gt;"",ISNUMBER(B45),B46=""),"סך הכל",IF(Planning!A50="","",Planning!A50))</f>
        <v/>
      </c>
      <c r="C47" s="154" t="str">
        <f>IFERROR(_xlfn.IFS(B47="סך הכל",Summary!$B$6,Planning!C50&lt;&gt;"",Planning!C50),"")</f>
        <v/>
      </c>
      <c r="D47" s="152" t="str">
        <f>IFERROR(VLOOKUP(B47,Address!B:G,5,FALSE),"")</f>
        <v/>
      </c>
      <c r="E47" s="152" t="str">
        <f>IFERROR(VLOOKUP(B47,Address!B:L,11,FALSE),"")</f>
        <v/>
      </c>
      <c r="F47" s="155" t="str">
        <f t="shared" si="0"/>
        <v/>
      </c>
      <c r="G47" s="156" t="str">
        <f>IF(B47="סך הכל",Summary!$B$7,IF(F47="","",IF(VLOOKUP(B47,WQ_UnitID!B:C,2,FALSE)=0,"",VLOOKUP(B47,WQ_UnitID!B:C,2,FALSE))))</f>
        <v/>
      </c>
      <c r="H47" s="155" t="str">
        <f>IF(B47="סך הכל",Summary!$B$8,IF(F47="","",IFERROR(VLOOKUP(B47,Planning!A:B,2,FALSE),0)))</f>
        <v/>
      </c>
      <c r="I47" s="155" t="str">
        <f>IF(B47="סך הכל",Summary!$B$9,IF(F47="","",IFERROR(VLOOKUP(B47,Count!A:B,2,FALSE),0)))</f>
        <v/>
      </c>
      <c r="J47" s="155" t="str">
        <f>IF(F47="","",(IF(ISNUMBER(MATCH(B47,ExcPermit!$H$8:$H$1000,0)),"כן","לא")))</f>
        <v/>
      </c>
      <c r="K47" s="155" t="str">
        <f>IF(B47="סך הכל",Summary!$B$10,IF(F47="","",IFERROR(VLOOKUP(B47,Count!A:J,8,FALSE),0)))</f>
        <v/>
      </c>
      <c r="L47" s="155" t="str">
        <f>IF(B47="סך הכל",Summary!$B$11,IF(F47="","",IFERROR(VLOOKUP(B47,Count!A:J,9,FALSE),0)))</f>
        <v/>
      </c>
      <c r="M47" s="157" t="str">
        <f>IF(B47="סך הכל",Summary!$B$12,IF(F47="","",IFERROR(VLOOKUP(B47,Count!A:J,10,FALSE),0)))</f>
        <v/>
      </c>
      <c r="N47" s="158" t="str">
        <f t="shared" si="1"/>
        <v/>
      </c>
      <c r="O47" s="134" t="str">
        <f>IFERROR(VLOOKUP(B47,Comments!A:B,2,FALSE),"")</f>
        <v/>
      </c>
      <c r="P47" s="134"/>
      <c r="Q47" s="134"/>
      <c r="R47" s="134"/>
      <c r="S47" s="134"/>
      <c r="T47" s="134"/>
      <c r="U47" s="134"/>
      <c r="V47" s="134"/>
      <c r="W47" s="134"/>
      <c r="X47" s="134"/>
      <c r="Y47" s="134"/>
      <c r="Z47" s="134"/>
      <c r="AA47" s="134"/>
      <c r="AB47" s="134"/>
      <c r="AC47" s="134"/>
      <c r="AD47" s="134"/>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52"/>
      <c r="BV47" s="152"/>
      <c r="BW47" s="152"/>
      <c r="BX47" s="152"/>
      <c r="BY47" s="152"/>
    </row>
    <row r="48" spans="1:77" s="38" customFormat="1" x14ac:dyDescent="0.2">
      <c r="A48" s="152"/>
      <c r="B48" s="153" t="str">
        <f>IF(AND(B46&lt;&gt;"",ISNUMBER(B46),B47=""),"סך הכל",IF(Planning!A51="","",Planning!A51))</f>
        <v/>
      </c>
      <c r="C48" s="154" t="str">
        <f>IFERROR(_xlfn.IFS(B48="סך הכל",Summary!$B$6,Planning!C51&lt;&gt;"",Planning!C51),"")</f>
        <v/>
      </c>
      <c r="D48" s="152" t="str">
        <f>IFERROR(VLOOKUP(B48,Address!B:G,5,FALSE),"")</f>
        <v/>
      </c>
      <c r="E48" s="152" t="str">
        <f>IFERROR(VLOOKUP(B48,Address!B:L,11,FALSE),"")</f>
        <v/>
      </c>
      <c r="F48" s="155" t="str">
        <f t="shared" si="0"/>
        <v/>
      </c>
      <c r="G48" s="156" t="str">
        <f>IF(B48="סך הכל",Summary!$B$7,IF(F48="","",IF(VLOOKUP(B48,WQ_UnitID!B:C,2,FALSE)=0,"",VLOOKUP(B48,WQ_UnitID!B:C,2,FALSE))))</f>
        <v/>
      </c>
      <c r="H48" s="155" t="str">
        <f>IF(B48="סך הכל",Summary!$B$8,IF(F48="","",IFERROR(VLOOKUP(B48,Planning!A:B,2,FALSE),0)))</f>
        <v/>
      </c>
      <c r="I48" s="155" t="str">
        <f>IF(B48="סך הכל",Summary!$B$9,IF(F48="","",IFERROR(VLOOKUP(B48,Count!A:B,2,FALSE),0)))</f>
        <v/>
      </c>
      <c r="J48" s="155" t="str">
        <f>IF(F48="","",(IF(ISNUMBER(MATCH(B48,ExcPermit!$H$8:$H$1000,0)),"כן","לא")))</f>
        <v/>
      </c>
      <c r="K48" s="155" t="str">
        <f>IF(B48="סך הכל",Summary!$B$10,IF(F48="","",IFERROR(VLOOKUP(B48,Count!A:J,8,FALSE),0)))</f>
        <v/>
      </c>
      <c r="L48" s="155" t="str">
        <f>IF(B48="סך הכל",Summary!$B$11,IF(F48="","",IFERROR(VLOOKUP(B48,Count!A:J,9,FALSE),0)))</f>
        <v/>
      </c>
      <c r="M48" s="157" t="str">
        <f>IF(B48="סך הכל",Summary!$B$12,IF(F48="","",IFERROR(VLOOKUP(B48,Count!A:J,10,FALSE),0)))</f>
        <v/>
      </c>
      <c r="N48" s="158" t="str">
        <f t="shared" si="1"/>
        <v/>
      </c>
      <c r="O48" s="134" t="str">
        <f>IFERROR(VLOOKUP(B48,Comments!A:B,2,FALSE),"")</f>
        <v/>
      </c>
      <c r="P48" s="134"/>
      <c r="Q48" s="134"/>
      <c r="R48" s="134"/>
      <c r="S48" s="134"/>
      <c r="T48" s="134"/>
      <c r="U48" s="134"/>
      <c r="V48" s="134"/>
      <c r="W48" s="134"/>
      <c r="X48" s="134"/>
      <c r="Y48" s="134"/>
      <c r="Z48" s="134"/>
      <c r="AA48" s="134"/>
      <c r="AB48" s="134"/>
      <c r="AC48" s="134"/>
      <c r="AD48" s="134"/>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c r="BM48" s="152"/>
      <c r="BN48" s="152"/>
      <c r="BO48" s="152"/>
      <c r="BP48" s="152"/>
      <c r="BQ48" s="152"/>
      <c r="BR48" s="152"/>
      <c r="BS48" s="152"/>
      <c r="BT48" s="152"/>
      <c r="BU48" s="152"/>
      <c r="BV48" s="152"/>
      <c r="BW48" s="152"/>
      <c r="BX48" s="152"/>
      <c r="BY48" s="152"/>
    </row>
    <row r="49" spans="1:77" s="38" customFormat="1" x14ac:dyDescent="0.2">
      <c r="A49" s="152"/>
      <c r="B49" s="153" t="str">
        <f>IF(AND(B47&lt;&gt;"",ISNUMBER(B47),B48=""),"סך הכל",IF(Planning!A52="","",Planning!A52))</f>
        <v/>
      </c>
      <c r="C49" s="154" t="str">
        <f>IFERROR(_xlfn.IFS(B49="סך הכל",Summary!$B$6,Planning!C52&lt;&gt;"",Planning!C52),"")</f>
        <v/>
      </c>
      <c r="D49" s="152" t="str">
        <f>IFERROR(VLOOKUP(B49,Address!B:G,5,FALSE),"")</f>
        <v/>
      </c>
      <c r="E49" s="152" t="str">
        <f>IFERROR(VLOOKUP(B49,Address!B:L,11,FALSE),"")</f>
        <v/>
      </c>
      <c r="F49" s="155" t="str">
        <f t="shared" si="0"/>
        <v/>
      </c>
      <c r="G49" s="156" t="str">
        <f>IF(B49="סך הכל",Summary!$B$7,IF(F49="","",IF(VLOOKUP(B49,WQ_UnitID!B:C,2,FALSE)=0,"",VLOOKUP(B49,WQ_UnitID!B:C,2,FALSE))))</f>
        <v/>
      </c>
      <c r="H49" s="155" t="str">
        <f>IF(B49="סך הכל",Summary!$B$8,IF(F49="","",IFERROR(VLOOKUP(B49,Planning!A:B,2,FALSE),0)))</f>
        <v/>
      </c>
      <c r="I49" s="155" t="str">
        <f>IF(B49="סך הכל",Summary!$B$9,IF(F49="","",IFERROR(VLOOKUP(B49,Count!A:B,2,FALSE),0)))</f>
        <v/>
      </c>
      <c r="J49" s="155" t="str">
        <f>IF(F49="","",(IF(ISNUMBER(MATCH(B49,ExcPermit!$H$8:$H$1000,0)),"כן","לא")))</f>
        <v/>
      </c>
      <c r="K49" s="155" t="str">
        <f>IF(B49="סך הכל",Summary!$B$10,IF(F49="","",IFERROR(VLOOKUP(B49,Count!A:J,8,FALSE),0)))</f>
        <v/>
      </c>
      <c r="L49" s="155" t="str">
        <f>IF(B49="סך הכל",Summary!$B$11,IF(F49="","",IFERROR(VLOOKUP(B49,Count!A:J,9,FALSE),0)))</f>
        <v/>
      </c>
      <c r="M49" s="157" t="str">
        <f>IF(B49="סך הכל",Summary!$B$12,IF(F49="","",IFERROR(VLOOKUP(B49,Count!A:J,10,FALSE),0)))</f>
        <v/>
      </c>
      <c r="N49" s="158" t="str">
        <f t="shared" si="1"/>
        <v/>
      </c>
      <c r="O49" s="134" t="str">
        <f>IFERROR(VLOOKUP(B49,Comments!A:B,2,FALSE),"")</f>
        <v/>
      </c>
      <c r="P49" s="134"/>
      <c r="Q49" s="134"/>
      <c r="R49" s="134"/>
      <c r="S49" s="134"/>
      <c r="T49" s="134"/>
      <c r="U49" s="134"/>
      <c r="V49" s="134"/>
      <c r="W49" s="134"/>
      <c r="X49" s="134"/>
      <c r="Y49" s="134"/>
      <c r="Z49" s="134"/>
      <c r="AA49" s="134"/>
      <c r="AB49" s="134"/>
      <c r="AC49" s="134"/>
      <c r="AD49" s="134"/>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c r="BI49" s="152"/>
      <c r="BJ49" s="152"/>
      <c r="BK49" s="152"/>
      <c r="BL49" s="152"/>
      <c r="BM49" s="152"/>
      <c r="BN49" s="152"/>
      <c r="BO49" s="152"/>
      <c r="BP49" s="152"/>
      <c r="BQ49" s="152"/>
      <c r="BR49" s="152"/>
      <c r="BS49" s="152"/>
      <c r="BT49" s="152"/>
      <c r="BU49" s="152"/>
      <c r="BV49" s="152"/>
      <c r="BW49" s="152"/>
      <c r="BX49" s="152"/>
      <c r="BY49" s="152"/>
    </row>
    <row r="50" spans="1:77" s="38" customFormat="1" x14ac:dyDescent="0.2">
      <c r="A50" s="152"/>
      <c r="B50" s="153" t="str">
        <f>IF(AND(B48&lt;&gt;"",ISNUMBER(B48),B49=""),"סך הכל",IF(Planning!A53="","",Planning!A53))</f>
        <v/>
      </c>
      <c r="C50" s="154" t="str">
        <f>IFERROR(_xlfn.IFS(B50="סך הכל",Summary!$B$6,Planning!C53&lt;&gt;"",Planning!C53),"")</f>
        <v/>
      </c>
      <c r="D50" s="152" t="str">
        <f>IFERROR(VLOOKUP(B50,Address!B:G,5,FALSE),"")</f>
        <v/>
      </c>
      <c r="E50" s="152" t="str">
        <f>IFERROR(VLOOKUP(B50,Address!B:L,11,FALSE),"")</f>
        <v/>
      </c>
      <c r="F50" s="155" t="str">
        <f t="shared" si="0"/>
        <v/>
      </c>
      <c r="G50" s="156" t="str">
        <f>IF(B50="סך הכל",Summary!$B$7,IF(F50="","",IF(VLOOKUP(B50,WQ_UnitID!B:C,2,FALSE)=0,"",VLOOKUP(B50,WQ_UnitID!B:C,2,FALSE))))</f>
        <v/>
      </c>
      <c r="H50" s="155" t="str">
        <f>IF(B50="סך הכל",Summary!$B$8,IF(F50="","",IFERROR(VLOOKUP(B50,Planning!A:B,2,FALSE),0)))</f>
        <v/>
      </c>
      <c r="I50" s="155" t="str">
        <f>IF(B50="סך הכל",Summary!$B$9,IF(F50="","",IFERROR(VLOOKUP(B50,Count!A:B,2,FALSE),0)))</f>
        <v/>
      </c>
      <c r="J50" s="155" t="str">
        <f>IF(F50="","",(IF(ISNUMBER(MATCH(B50,ExcPermit!$H$8:$H$1000,0)),"כן","לא")))</f>
        <v/>
      </c>
      <c r="K50" s="155" t="str">
        <f>IF(B50="סך הכל",Summary!$B$10,IF(F50="","",IFERROR(VLOOKUP(B50,Count!A:J,8,FALSE),0)))</f>
        <v/>
      </c>
      <c r="L50" s="155" t="str">
        <f>IF(B50="סך הכל",Summary!$B$11,IF(F50="","",IFERROR(VLOOKUP(B50,Count!A:J,9,FALSE),0)))</f>
        <v/>
      </c>
      <c r="M50" s="157" t="str">
        <f>IF(B50="סך הכל",Summary!$B$12,IF(F50="","",IFERROR(VLOOKUP(B50,Count!A:J,10,FALSE),0)))</f>
        <v/>
      </c>
      <c r="N50" s="158" t="str">
        <f t="shared" si="1"/>
        <v/>
      </c>
      <c r="O50" s="134" t="str">
        <f>IFERROR(VLOOKUP(B50,Comments!A:B,2,FALSE),"")</f>
        <v/>
      </c>
      <c r="P50" s="134"/>
      <c r="Q50" s="134"/>
      <c r="R50" s="134"/>
      <c r="S50" s="134"/>
      <c r="T50" s="134"/>
      <c r="U50" s="134"/>
      <c r="V50" s="134"/>
      <c r="W50" s="134"/>
      <c r="X50" s="134"/>
      <c r="Y50" s="134"/>
      <c r="Z50" s="134"/>
      <c r="AA50" s="134"/>
      <c r="AB50" s="134"/>
      <c r="AC50" s="134"/>
      <c r="AD50" s="134"/>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c r="BJ50" s="152"/>
      <c r="BK50" s="152"/>
      <c r="BL50" s="152"/>
      <c r="BM50" s="152"/>
      <c r="BN50" s="152"/>
      <c r="BO50" s="152"/>
      <c r="BP50" s="152"/>
      <c r="BQ50" s="152"/>
      <c r="BR50" s="152"/>
      <c r="BS50" s="152"/>
      <c r="BT50" s="152"/>
      <c r="BU50" s="152"/>
      <c r="BV50" s="152"/>
      <c r="BW50" s="152"/>
      <c r="BX50" s="152"/>
      <c r="BY50" s="152"/>
    </row>
    <row r="51" spans="1:77" s="38" customFormat="1" x14ac:dyDescent="0.2">
      <c r="A51" s="152"/>
      <c r="B51" s="153" t="str">
        <f>IF(AND(B49&lt;&gt;"",ISNUMBER(B49),B50=""),"סך הכל",IF(Planning!A54="","",Planning!A54))</f>
        <v/>
      </c>
      <c r="C51" s="154" t="str">
        <f>IFERROR(_xlfn.IFS(B51="סך הכל",Summary!$B$6,Planning!C54&lt;&gt;"",Planning!C54),"")</f>
        <v/>
      </c>
      <c r="D51" s="152" t="str">
        <f>IFERROR(VLOOKUP(B51,Address!B:G,5,FALSE),"")</f>
        <v/>
      </c>
      <c r="E51" s="152" t="str">
        <f>IFERROR(VLOOKUP(B51,Address!B:L,11,FALSE),"")</f>
        <v/>
      </c>
      <c r="F51" s="155" t="str">
        <f t="shared" si="0"/>
        <v/>
      </c>
      <c r="G51" s="156" t="str">
        <f>IF(B51="סך הכל",Summary!$B$7,IF(F51="","",IF(VLOOKUP(B51,WQ_UnitID!B:C,2,FALSE)=0,"",VLOOKUP(B51,WQ_UnitID!B:C,2,FALSE))))</f>
        <v/>
      </c>
      <c r="H51" s="155" t="str">
        <f>IF(B51="סך הכל",Summary!$B$8,IF(F51="","",IFERROR(VLOOKUP(B51,Planning!A:B,2,FALSE),0)))</f>
        <v/>
      </c>
      <c r="I51" s="155" t="str">
        <f>IF(B51="סך הכל",Summary!$B$9,IF(F51="","",IFERROR(VLOOKUP(B51,Count!A:B,2,FALSE),0)))</f>
        <v/>
      </c>
      <c r="J51" s="155" t="str">
        <f>IF(F51="","",(IF(ISNUMBER(MATCH(B51,ExcPermit!$H$8:$H$1000,0)),"כן","לא")))</f>
        <v/>
      </c>
      <c r="K51" s="155" t="str">
        <f>IF(B51="סך הכל",Summary!$B$10,IF(F51="","",IFERROR(VLOOKUP(B51,Count!A:J,8,FALSE),0)))</f>
        <v/>
      </c>
      <c r="L51" s="155" t="str">
        <f>IF(B51="סך הכל",Summary!$B$11,IF(F51="","",IFERROR(VLOOKUP(B51,Count!A:J,9,FALSE),0)))</f>
        <v/>
      </c>
      <c r="M51" s="157" t="str">
        <f>IF(B51="סך הכל",Summary!$B$12,IF(F51="","",IFERROR(VLOOKUP(B51,Count!A:J,10,FALSE),0)))</f>
        <v/>
      </c>
      <c r="N51" s="158" t="str">
        <f t="shared" si="1"/>
        <v/>
      </c>
      <c r="O51" s="134" t="str">
        <f>IFERROR(VLOOKUP(B51,Comments!A:B,2,FALSE),"")</f>
        <v/>
      </c>
      <c r="P51" s="134"/>
      <c r="Q51" s="134"/>
      <c r="R51" s="134"/>
      <c r="S51" s="134"/>
      <c r="T51" s="134"/>
      <c r="U51" s="134"/>
      <c r="V51" s="134"/>
      <c r="W51" s="134"/>
      <c r="X51" s="134"/>
      <c r="Y51" s="134"/>
      <c r="Z51" s="134"/>
      <c r="AA51" s="134"/>
      <c r="AB51" s="134"/>
      <c r="AC51" s="134"/>
      <c r="AD51" s="134"/>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c r="BI51" s="152"/>
      <c r="BJ51" s="152"/>
      <c r="BK51" s="152"/>
      <c r="BL51" s="152"/>
      <c r="BM51" s="152"/>
      <c r="BN51" s="152"/>
      <c r="BO51" s="152"/>
      <c r="BP51" s="152"/>
      <c r="BQ51" s="152"/>
      <c r="BR51" s="152"/>
      <c r="BS51" s="152"/>
      <c r="BT51" s="152"/>
      <c r="BU51" s="152"/>
      <c r="BV51" s="152"/>
      <c r="BW51" s="152"/>
      <c r="BX51" s="152"/>
      <c r="BY51" s="152"/>
    </row>
    <row r="52" spans="1:77" s="38" customFormat="1" x14ac:dyDescent="0.2">
      <c r="A52" s="152"/>
      <c r="B52" s="153" t="str">
        <f>IF(AND(B50&lt;&gt;"",ISNUMBER(B50),B51=""),"סך הכל",IF(Planning!A55="","",Planning!A55))</f>
        <v/>
      </c>
      <c r="C52" s="154" t="str">
        <f>IFERROR(_xlfn.IFS(B52="סך הכל",Summary!$B$6,Planning!C55&lt;&gt;"",Planning!C55),"")</f>
        <v/>
      </c>
      <c r="D52" s="152" t="str">
        <f>IFERROR(VLOOKUP(B52,Address!B:G,5,FALSE),"")</f>
        <v/>
      </c>
      <c r="E52" s="152" t="str">
        <f>IFERROR(VLOOKUP(B52,Address!B:L,11,FALSE),"")</f>
        <v/>
      </c>
      <c r="F52" s="155" t="str">
        <f t="shared" si="0"/>
        <v/>
      </c>
      <c r="G52" s="156" t="str">
        <f>IF(B52="סך הכל",Summary!$B$7,IF(F52="","",IF(VLOOKUP(B52,WQ_UnitID!B:C,2,FALSE)=0,"",VLOOKUP(B52,WQ_UnitID!B:C,2,FALSE))))</f>
        <v/>
      </c>
      <c r="H52" s="155" t="str">
        <f>IF(B52="סך הכל",Summary!$B$8,IF(F52="","",IFERROR(VLOOKUP(B52,Planning!A:B,2,FALSE),0)))</f>
        <v/>
      </c>
      <c r="I52" s="155" t="str">
        <f>IF(B52="סך הכל",Summary!$B$9,IF(F52="","",IFERROR(VLOOKUP(B52,Count!A:B,2,FALSE),0)))</f>
        <v/>
      </c>
      <c r="J52" s="155" t="str">
        <f>IF(F52="","",(IF(ISNUMBER(MATCH(B52,ExcPermit!$H$8:$H$1000,0)),"כן","לא")))</f>
        <v/>
      </c>
      <c r="K52" s="155" t="str">
        <f>IF(B52="סך הכל",Summary!$B$10,IF(F52="","",IFERROR(VLOOKUP(B52,Count!A:J,8,FALSE),0)))</f>
        <v/>
      </c>
      <c r="L52" s="155" t="str">
        <f>IF(B52="סך הכל",Summary!$B$11,IF(F52="","",IFERROR(VLOOKUP(B52,Count!A:J,9,FALSE),0)))</f>
        <v/>
      </c>
      <c r="M52" s="157" t="str">
        <f>IF(B52="סך הכל",Summary!$B$12,IF(F52="","",IFERROR(VLOOKUP(B52,Count!A:J,10,FALSE),0)))</f>
        <v/>
      </c>
      <c r="N52" s="158" t="str">
        <f t="shared" si="1"/>
        <v/>
      </c>
      <c r="O52" s="134" t="str">
        <f>IFERROR(VLOOKUP(B52,Comments!A:B,2,FALSE),"")</f>
        <v/>
      </c>
      <c r="P52" s="134"/>
      <c r="Q52" s="134"/>
      <c r="R52" s="134"/>
      <c r="S52" s="134"/>
      <c r="T52" s="134"/>
      <c r="U52" s="134"/>
      <c r="V52" s="134"/>
      <c r="W52" s="134"/>
      <c r="X52" s="134"/>
      <c r="Y52" s="134"/>
      <c r="Z52" s="134"/>
      <c r="AA52" s="134"/>
      <c r="AB52" s="134"/>
      <c r="AC52" s="134"/>
      <c r="AD52" s="134"/>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c r="BJ52" s="152"/>
      <c r="BK52" s="152"/>
      <c r="BL52" s="152"/>
      <c r="BM52" s="152"/>
      <c r="BN52" s="152"/>
      <c r="BO52" s="152"/>
      <c r="BP52" s="152"/>
      <c r="BQ52" s="152"/>
      <c r="BR52" s="152"/>
      <c r="BS52" s="152"/>
      <c r="BT52" s="152"/>
      <c r="BU52" s="152"/>
      <c r="BV52" s="152"/>
      <c r="BW52" s="152"/>
      <c r="BX52" s="152"/>
      <c r="BY52" s="152"/>
    </row>
    <row r="53" spans="1:77" s="38" customFormat="1" x14ac:dyDescent="0.2">
      <c r="A53" s="152"/>
      <c r="B53" s="153" t="str">
        <f>IF(AND(B51&lt;&gt;"",ISNUMBER(B51),B52=""),"סך הכל",IF(Planning!A56="","",Planning!A56))</f>
        <v/>
      </c>
      <c r="C53" s="154" t="str">
        <f>IFERROR(_xlfn.IFS(B53="סך הכל",Summary!$B$6,Planning!C56&lt;&gt;"",Planning!C56),"")</f>
        <v/>
      </c>
      <c r="D53" s="152" t="str">
        <f>IFERROR(VLOOKUP(B53,Address!B:G,5,FALSE),"")</f>
        <v/>
      </c>
      <c r="E53" s="152" t="str">
        <f>IFERROR(VLOOKUP(B53,Address!B:L,11,FALSE),"")</f>
        <v/>
      </c>
      <c r="F53" s="155" t="str">
        <f t="shared" si="0"/>
        <v/>
      </c>
      <c r="G53" s="156" t="str">
        <f>IF(B53="סך הכל",Summary!$B$7,IF(F53="","",IF(VLOOKUP(B53,WQ_UnitID!B:C,2,FALSE)=0,"",VLOOKUP(B53,WQ_UnitID!B:C,2,FALSE))))</f>
        <v/>
      </c>
      <c r="H53" s="155" t="str">
        <f>IF(B53="סך הכל",Summary!$B$8,IF(F53="","",IFERROR(VLOOKUP(B53,Planning!A:B,2,FALSE),0)))</f>
        <v/>
      </c>
      <c r="I53" s="155" t="str">
        <f>IF(B53="סך הכל",Summary!$B$9,IF(F53="","",IFERROR(VLOOKUP(B53,Count!A:B,2,FALSE),0)))</f>
        <v/>
      </c>
      <c r="J53" s="155" t="str">
        <f>IF(F53="","",(IF(ISNUMBER(MATCH(B53,ExcPermit!$H$8:$H$1000,0)),"כן","לא")))</f>
        <v/>
      </c>
      <c r="K53" s="155" t="str">
        <f>IF(B53="סך הכל",Summary!$B$10,IF(F53="","",IFERROR(VLOOKUP(B53,Count!A:J,8,FALSE),0)))</f>
        <v/>
      </c>
      <c r="L53" s="155" t="str">
        <f>IF(B53="סך הכל",Summary!$B$11,IF(F53="","",IFERROR(VLOOKUP(B53,Count!A:J,9,FALSE),0)))</f>
        <v/>
      </c>
      <c r="M53" s="157" t="str">
        <f>IF(B53="סך הכל",Summary!$B$12,IF(F53="","",IFERROR(VLOOKUP(B53,Count!A:J,10,FALSE),0)))</f>
        <v/>
      </c>
      <c r="N53" s="158" t="str">
        <f t="shared" si="1"/>
        <v/>
      </c>
      <c r="O53" s="134" t="str">
        <f>IFERROR(VLOOKUP(B53,Comments!A:B,2,FALSE),"")</f>
        <v/>
      </c>
      <c r="P53" s="134"/>
      <c r="Q53" s="134"/>
      <c r="R53" s="134"/>
      <c r="S53" s="134"/>
      <c r="T53" s="134"/>
      <c r="U53" s="134"/>
      <c r="V53" s="134"/>
      <c r="W53" s="134"/>
      <c r="X53" s="134"/>
      <c r="Y53" s="134"/>
      <c r="Z53" s="134"/>
      <c r="AA53" s="134"/>
      <c r="AB53" s="134"/>
      <c r="AC53" s="134"/>
      <c r="AD53" s="134"/>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c r="BV53" s="152"/>
      <c r="BW53" s="152"/>
      <c r="BX53" s="152"/>
      <c r="BY53" s="152"/>
    </row>
    <row r="54" spans="1:77" s="38" customFormat="1" x14ac:dyDescent="0.2">
      <c r="A54" s="152"/>
      <c r="B54" s="153" t="str">
        <f>IF(AND(B52&lt;&gt;"",ISNUMBER(B52),B53=""),"סך הכל",IF(Planning!A57="","",Planning!A57))</f>
        <v/>
      </c>
      <c r="C54" s="154" t="str">
        <f>IFERROR(_xlfn.IFS(B54="סך הכל",Summary!$B$6,Planning!C57&lt;&gt;"",Planning!C57),"")</f>
        <v/>
      </c>
      <c r="D54" s="152" t="str">
        <f>IFERROR(VLOOKUP(B54,Address!B:G,5,FALSE),"")</f>
        <v/>
      </c>
      <c r="E54" s="152" t="str">
        <f>IFERROR(VLOOKUP(B54,Address!B:L,11,FALSE),"")</f>
        <v/>
      </c>
      <c r="F54" s="155" t="str">
        <f t="shared" si="0"/>
        <v/>
      </c>
      <c r="G54" s="156" t="str">
        <f>IF(B54="סך הכל",Summary!$B$7,IF(F54="","",IF(VLOOKUP(B54,WQ_UnitID!B:C,2,FALSE)=0,"",VLOOKUP(B54,WQ_UnitID!B:C,2,FALSE))))</f>
        <v/>
      </c>
      <c r="H54" s="155" t="str">
        <f>IF(B54="סך הכל",Summary!$B$8,IF(F54="","",IFERROR(VLOOKUP(B54,Planning!A:B,2,FALSE),0)))</f>
        <v/>
      </c>
      <c r="I54" s="155" t="str">
        <f>IF(B54="סך הכל",Summary!$B$9,IF(F54="","",IFERROR(VLOOKUP(B54,Count!A:B,2,FALSE),0)))</f>
        <v/>
      </c>
      <c r="J54" s="155" t="str">
        <f>IF(F54="","",(IF(ISNUMBER(MATCH(B54,ExcPermit!$H$8:$H$1000,0)),"כן","לא")))</f>
        <v/>
      </c>
      <c r="K54" s="155" t="str">
        <f>IF(B54="סך הכל",Summary!$B$10,IF(F54="","",IFERROR(VLOOKUP(B54,Count!A:J,8,FALSE),0)))</f>
        <v/>
      </c>
      <c r="L54" s="155" t="str">
        <f>IF(B54="סך הכל",Summary!$B$11,IF(F54="","",IFERROR(VLOOKUP(B54,Count!A:J,9,FALSE),0)))</f>
        <v/>
      </c>
      <c r="M54" s="157" t="str">
        <f>IF(B54="סך הכל",Summary!$B$12,IF(F54="","",IFERROR(VLOOKUP(B54,Count!A:J,10,FALSE),0)))</f>
        <v/>
      </c>
      <c r="N54" s="158" t="str">
        <f t="shared" si="1"/>
        <v/>
      </c>
      <c r="O54" s="134" t="str">
        <f>IFERROR(VLOOKUP(B54,Comments!A:B,2,FALSE),"")</f>
        <v/>
      </c>
      <c r="P54" s="134"/>
      <c r="Q54" s="134"/>
      <c r="R54" s="134"/>
      <c r="S54" s="134"/>
      <c r="T54" s="134"/>
      <c r="U54" s="134"/>
      <c r="V54" s="134"/>
      <c r="W54" s="134"/>
      <c r="X54" s="134"/>
      <c r="Y54" s="134"/>
      <c r="Z54" s="134"/>
      <c r="AA54" s="134"/>
      <c r="AB54" s="134"/>
      <c r="AC54" s="134"/>
      <c r="AD54" s="134"/>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c r="BM54" s="152"/>
      <c r="BN54" s="152"/>
      <c r="BO54" s="152"/>
      <c r="BP54" s="152"/>
      <c r="BQ54" s="152"/>
      <c r="BR54" s="152"/>
      <c r="BS54" s="152"/>
      <c r="BT54" s="152"/>
      <c r="BU54" s="152"/>
      <c r="BV54" s="152"/>
      <c r="BW54" s="152"/>
      <c r="BX54" s="152"/>
      <c r="BY54" s="152"/>
    </row>
    <row r="55" spans="1:77" s="38" customFormat="1" x14ac:dyDescent="0.2">
      <c r="A55" s="152"/>
      <c r="B55" s="153" t="str">
        <f>IF(AND(B53&lt;&gt;"",ISNUMBER(B53),B54=""),"סך הכל",IF(Planning!A58="","",Planning!A58))</f>
        <v/>
      </c>
      <c r="C55" s="154" t="str">
        <f>IFERROR(_xlfn.IFS(B55="סך הכל",Summary!$B$6,Planning!C58&lt;&gt;"",Planning!C58),"")</f>
        <v/>
      </c>
      <c r="D55" s="152" t="str">
        <f>IFERROR(VLOOKUP(B55,Address!B:G,5,FALSE),"")</f>
        <v/>
      </c>
      <c r="E55" s="152" t="str">
        <f>IFERROR(VLOOKUP(B55,Address!B:L,11,FALSE),"")</f>
        <v/>
      </c>
      <c r="F55" s="155" t="str">
        <f t="shared" si="0"/>
        <v/>
      </c>
      <c r="G55" s="156" t="str">
        <f>IF(B55="סך הכל",Summary!$B$7,IF(F55="","",IF(VLOOKUP(B55,WQ_UnitID!B:C,2,FALSE)=0,"",VLOOKUP(B55,WQ_UnitID!B:C,2,FALSE))))</f>
        <v/>
      </c>
      <c r="H55" s="155" t="str">
        <f>IF(B55="סך הכל",Summary!$B$8,IF(F55="","",IFERROR(VLOOKUP(B55,Planning!A:B,2,FALSE),0)))</f>
        <v/>
      </c>
      <c r="I55" s="155" t="str">
        <f>IF(B55="סך הכל",Summary!$B$9,IF(F55="","",IFERROR(VLOOKUP(B55,Count!A:B,2,FALSE),0)))</f>
        <v/>
      </c>
      <c r="J55" s="155" t="str">
        <f>IF(F55="","",(IF(ISNUMBER(MATCH(B55,ExcPermit!$H$8:$H$1000,0)),"כן","לא")))</f>
        <v/>
      </c>
      <c r="K55" s="155" t="str">
        <f>IF(B55="סך הכל",Summary!$B$10,IF(F55="","",IFERROR(VLOOKUP(B55,Count!A:J,8,FALSE),0)))</f>
        <v/>
      </c>
      <c r="L55" s="155" t="str">
        <f>IF(B55="סך הכל",Summary!$B$11,IF(F55="","",IFERROR(VLOOKUP(B55,Count!A:J,9,FALSE),0)))</f>
        <v/>
      </c>
      <c r="M55" s="157" t="str">
        <f>IF(B55="סך הכל",Summary!$B$12,IF(F55="","",IFERROR(VLOOKUP(B55,Count!A:J,10,FALSE),0)))</f>
        <v/>
      </c>
      <c r="N55" s="158" t="str">
        <f t="shared" si="1"/>
        <v/>
      </c>
      <c r="O55" s="134" t="str">
        <f>IFERROR(VLOOKUP(B55,Comments!A:B,2,FALSE),"")</f>
        <v/>
      </c>
      <c r="P55" s="134"/>
      <c r="Q55" s="134"/>
      <c r="R55" s="134"/>
      <c r="S55" s="134"/>
      <c r="T55" s="134"/>
      <c r="U55" s="134"/>
      <c r="V55" s="134"/>
      <c r="W55" s="134"/>
      <c r="X55" s="134"/>
      <c r="Y55" s="134"/>
      <c r="Z55" s="134"/>
      <c r="AA55" s="134"/>
      <c r="AB55" s="134"/>
      <c r="AC55" s="134"/>
      <c r="AD55" s="134"/>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c r="BM55" s="152"/>
      <c r="BN55" s="152"/>
      <c r="BO55" s="152"/>
      <c r="BP55" s="152"/>
      <c r="BQ55" s="152"/>
      <c r="BR55" s="152"/>
      <c r="BS55" s="152"/>
      <c r="BT55" s="152"/>
      <c r="BU55" s="152"/>
      <c r="BV55" s="152"/>
      <c r="BW55" s="152"/>
      <c r="BX55" s="152"/>
      <c r="BY55" s="152"/>
    </row>
    <row r="56" spans="1:77" s="38" customFormat="1" x14ac:dyDescent="0.2">
      <c r="A56" s="152"/>
      <c r="B56" s="153" t="str">
        <f>IF(AND(B54&lt;&gt;"",ISNUMBER(B54),B55=""),"סך הכל",IF(Planning!A59="","",Planning!A59))</f>
        <v/>
      </c>
      <c r="C56" s="154" t="str">
        <f>IFERROR(_xlfn.IFS(B56="סך הכל",Summary!$B$6,Planning!C59&lt;&gt;"",Planning!C59),"")</f>
        <v/>
      </c>
      <c r="D56" s="152" t="str">
        <f>IFERROR(VLOOKUP(B56,Address!B:G,5,FALSE),"")</f>
        <v/>
      </c>
      <c r="E56" s="152" t="str">
        <f>IFERROR(VLOOKUP(B56,Address!B:L,11,FALSE),"")</f>
        <v/>
      </c>
      <c r="F56" s="155" t="str">
        <f t="shared" si="0"/>
        <v/>
      </c>
      <c r="G56" s="156" t="str">
        <f>IF(B56="סך הכל",Summary!$B$7,IF(F56="","",IF(VLOOKUP(B56,WQ_UnitID!B:C,2,FALSE)=0,"",VLOOKUP(B56,WQ_UnitID!B:C,2,FALSE))))</f>
        <v/>
      </c>
      <c r="H56" s="155" t="str">
        <f>IF(B56="סך הכל",Summary!$B$8,IF(F56="","",IFERROR(VLOOKUP(B56,Planning!A:B,2,FALSE),0)))</f>
        <v/>
      </c>
      <c r="I56" s="155" t="str">
        <f>IF(B56="סך הכל",Summary!$B$9,IF(F56="","",IFERROR(VLOOKUP(B56,Count!A:B,2,FALSE),0)))</f>
        <v/>
      </c>
      <c r="J56" s="155" t="str">
        <f>IF(F56="","",(IF(ISNUMBER(MATCH(B56,ExcPermit!$H$8:$H$1000,0)),"כן","לא")))</f>
        <v/>
      </c>
      <c r="K56" s="155" t="str">
        <f>IF(B56="סך הכל",Summary!$B$10,IF(F56="","",IFERROR(VLOOKUP(B56,Count!A:J,8,FALSE),0)))</f>
        <v/>
      </c>
      <c r="L56" s="155" t="str">
        <f>IF(B56="סך הכל",Summary!$B$11,IF(F56="","",IFERROR(VLOOKUP(B56,Count!A:J,9,FALSE),0)))</f>
        <v/>
      </c>
      <c r="M56" s="157" t="str">
        <f>IF(B56="סך הכל",Summary!$B$12,IF(F56="","",IFERROR(VLOOKUP(B56,Count!A:J,10,FALSE),0)))</f>
        <v/>
      </c>
      <c r="N56" s="158" t="str">
        <f t="shared" si="1"/>
        <v/>
      </c>
      <c r="O56" s="134" t="str">
        <f>IFERROR(VLOOKUP(B56,Comments!A:B,2,FALSE),"")</f>
        <v/>
      </c>
      <c r="P56" s="134"/>
      <c r="Q56" s="134"/>
      <c r="R56" s="134"/>
      <c r="S56" s="134"/>
      <c r="T56" s="134"/>
      <c r="U56" s="134"/>
      <c r="V56" s="134"/>
      <c r="W56" s="134"/>
      <c r="X56" s="134"/>
      <c r="Y56" s="134"/>
      <c r="Z56" s="134"/>
      <c r="AA56" s="134"/>
      <c r="AB56" s="134"/>
      <c r="AC56" s="134"/>
      <c r="AD56" s="134"/>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52"/>
      <c r="BV56" s="152"/>
      <c r="BW56" s="152"/>
      <c r="BX56" s="152"/>
      <c r="BY56" s="152"/>
    </row>
    <row r="57" spans="1:77" s="38" customFormat="1" x14ac:dyDescent="0.2">
      <c r="A57" s="152"/>
      <c r="B57" s="153" t="str">
        <f>IF(AND(B55&lt;&gt;"",ISNUMBER(B55),B56=""),"סך הכל",IF(Planning!A60="","",Planning!A60))</f>
        <v/>
      </c>
      <c r="C57" s="154" t="str">
        <f>IFERROR(_xlfn.IFS(B57="סך הכל",Summary!$B$6,Planning!C60&lt;&gt;"",Planning!C60),"")</f>
        <v/>
      </c>
      <c r="D57" s="152" t="str">
        <f>IFERROR(VLOOKUP(B57,Address!B:G,5,FALSE),"")</f>
        <v/>
      </c>
      <c r="E57" s="152" t="str">
        <f>IFERROR(VLOOKUP(B57,Address!B:L,11,FALSE),"")</f>
        <v/>
      </c>
      <c r="F57" s="155" t="str">
        <f t="shared" si="0"/>
        <v/>
      </c>
      <c r="G57" s="156" t="str">
        <f>IF(B57="סך הכל",Summary!$B$7,IF(F57="","",IF(VLOOKUP(B57,WQ_UnitID!B:C,2,FALSE)=0,"",VLOOKUP(B57,WQ_UnitID!B:C,2,FALSE))))</f>
        <v/>
      </c>
      <c r="H57" s="155" t="str">
        <f>IF(B57="סך הכל",Summary!$B$8,IF(F57="","",IFERROR(VLOOKUP(B57,Planning!A:B,2,FALSE),0)))</f>
        <v/>
      </c>
      <c r="I57" s="155" t="str">
        <f>IF(B57="סך הכל",Summary!$B$9,IF(F57="","",IFERROR(VLOOKUP(B57,Count!A:B,2,FALSE),0)))</f>
        <v/>
      </c>
      <c r="J57" s="155" t="str">
        <f>IF(F57="","",(IF(ISNUMBER(MATCH(B57,ExcPermit!$H$8:$H$1000,0)),"כן","לא")))</f>
        <v/>
      </c>
      <c r="K57" s="155" t="str">
        <f>IF(B57="סך הכל",Summary!$B$10,IF(F57="","",IFERROR(VLOOKUP(B57,Count!A:J,8,FALSE),0)))</f>
        <v/>
      </c>
      <c r="L57" s="155" t="str">
        <f>IF(B57="סך הכל",Summary!$B$11,IF(F57="","",IFERROR(VLOOKUP(B57,Count!A:J,9,FALSE),0)))</f>
        <v/>
      </c>
      <c r="M57" s="157" t="str">
        <f>IF(B57="סך הכל",Summary!$B$12,IF(F57="","",IFERROR(VLOOKUP(B57,Count!A:J,10,FALSE),0)))</f>
        <v/>
      </c>
      <c r="N57" s="158" t="str">
        <f t="shared" si="1"/>
        <v/>
      </c>
      <c r="O57" s="134" t="str">
        <f>IFERROR(VLOOKUP(B57,Comments!A:B,2,FALSE),"")</f>
        <v/>
      </c>
      <c r="P57" s="134"/>
      <c r="Q57" s="134"/>
      <c r="R57" s="134"/>
      <c r="S57" s="134"/>
      <c r="T57" s="134"/>
      <c r="U57" s="134"/>
      <c r="V57" s="134"/>
      <c r="W57" s="134"/>
      <c r="X57" s="134"/>
      <c r="Y57" s="134"/>
      <c r="Z57" s="134"/>
      <c r="AA57" s="134"/>
      <c r="AB57" s="134"/>
      <c r="AC57" s="134"/>
      <c r="AD57" s="134"/>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c r="BM57" s="152"/>
      <c r="BN57" s="152"/>
      <c r="BO57" s="152"/>
      <c r="BP57" s="152"/>
      <c r="BQ57" s="152"/>
      <c r="BR57" s="152"/>
      <c r="BS57" s="152"/>
      <c r="BT57" s="152"/>
      <c r="BU57" s="152"/>
      <c r="BV57" s="152"/>
      <c r="BW57" s="152"/>
      <c r="BX57" s="152"/>
      <c r="BY57" s="152"/>
    </row>
    <row r="58" spans="1:77" s="38" customFormat="1" x14ac:dyDescent="0.2">
      <c r="A58" s="152"/>
      <c r="B58" s="153" t="str">
        <f>IF(AND(B56&lt;&gt;"",ISNUMBER(B56),B57=""),"סך הכל",IF(Planning!A61="","",Planning!A61))</f>
        <v/>
      </c>
      <c r="C58" s="154" t="str">
        <f>IFERROR(_xlfn.IFS(B58="סך הכל",Summary!$B$6,Planning!C61&lt;&gt;"",Planning!C61),"")</f>
        <v/>
      </c>
      <c r="D58" s="152" t="str">
        <f>IFERROR(VLOOKUP(B58,Address!B:G,5,FALSE),"")</f>
        <v/>
      </c>
      <c r="E58" s="152" t="str">
        <f>IFERROR(VLOOKUP(B58,Address!B:L,11,FALSE),"")</f>
        <v/>
      </c>
      <c r="F58" s="155" t="str">
        <f t="shared" si="0"/>
        <v/>
      </c>
      <c r="G58" s="156" t="str">
        <f>IF(B58="סך הכל",Summary!$B$7,IF(F58="","",IF(VLOOKUP(B58,WQ_UnitID!B:C,2,FALSE)=0,"",VLOOKUP(B58,WQ_UnitID!B:C,2,FALSE))))</f>
        <v/>
      </c>
      <c r="H58" s="155" t="str">
        <f>IF(B58="סך הכל",Summary!$B$8,IF(F58="","",IFERROR(VLOOKUP(B58,Planning!A:B,2,FALSE),0)))</f>
        <v/>
      </c>
      <c r="I58" s="155" t="str">
        <f>IF(B58="סך הכל",Summary!$B$9,IF(F58="","",IFERROR(VLOOKUP(B58,Count!A:B,2,FALSE),0)))</f>
        <v/>
      </c>
      <c r="J58" s="155" t="str">
        <f>IF(F58="","",(IF(ISNUMBER(MATCH(B58,ExcPermit!$H$8:$H$1000,0)),"כן","לא")))</f>
        <v/>
      </c>
      <c r="K58" s="155" t="str">
        <f>IF(B58="סך הכל",Summary!$B$10,IF(F58="","",IFERROR(VLOOKUP(B58,Count!A:J,8,FALSE),0)))</f>
        <v/>
      </c>
      <c r="L58" s="155" t="str">
        <f>IF(B58="סך הכל",Summary!$B$11,IF(F58="","",IFERROR(VLOOKUP(B58,Count!A:J,9,FALSE),0)))</f>
        <v/>
      </c>
      <c r="M58" s="157" t="str">
        <f>IF(B58="סך הכל",Summary!$B$12,IF(F58="","",IFERROR(VLOOKUP(B58,Count!A:J,10,FALSE),0)))</f>
        <v/>
      </c>
      <c r="N58" s="158" t="str">
        <f t="shared" si="1"/>
        <v/>
      </c>
      <c r="O58" s="134" t="str">
        <f>IFERROR(VLOOKUP(B58,Comments!A:B,2,FALSE),"")</f>
        <v/>
      </c>
      <c r="P58" s="134"/>
      <c r="Q58" s="134"/>
      <c r="R58" s="134"/>
      <c r="S58" s="134"/>
      <c r="T58" s="134"/>
      <c r="U58" s="134"/>
      <c r="V58" s="134"/>
      <c r="W58" s="134"/>
      <c r="X58" s="134"/>
      <c r="Y58" s="134"/>
      <c r="Z58" s="134"/>
      <c r="AA58" s="134"/>
      <c r="AB58" s="134"/>
      <c r="AC58" s="134"/>
      <c r="AD58" s="134"/>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c r="BM58" s="152"/>
      <c r="BN58" s="152"/>
      <c r="BO58" s="152"/>
      <c r="BP58" s="152"/>
      <c r="BQ58" s="152"/>
      <c r="BR58" s="152"/>
      <c r="BS58" s="152"/>
      <c r="BT58" s="152"/>
      <c r="BU58" s="152"/>
      <c r="BV58" s="152"/>
      <c r="BW58" s="152"/>
      <c r="BX58" s="152"/>
      <c r="BY58" s="152"/>
    </row>
    <row r="59" spans="1:77" s="38" customFormat="1" x14ac:dyDescent="0.2">
      <c r="A59" s="152"/>
      <c r="B59" s="153" t="str">
        <f>IF(AND(B57&lt;&gt;"",ISNUMBER(B57),B58=""),"סך הכל",IF(Planning!A62="","",Planning!A62))</f>
        <v/>
      </c>
      <c r="C59" s="154" t="str">
        <f>IFERROR(_xlfn.IFS(B59="סך הכל",Summary!$B$6,Planning!C62&lt;&gt;"",Planning!C62),"")</f>
        <v/>
      </c>
      <c r="D59" s="152" t="str">
        <f>IFERROR(VLOOKUP(B59,Address!B:G,5,FALSE),"")</f>
        <v/>
      </c>
      <c r="E59" s="152" t="str">
        <f>IFERROR(VLOOKUP(B59,Address!B:L,11,FALSE),"")</f>
        <v/>
      </c>
      <c r="F59" s="155" t="str">
        <f t="shared" si="0"/>
        <v/>
      </c>
      <c r="G59" s="156" t="str">
        <f>IF(B59="סך הכל",Summary!$B$7,IF(F59="","",IF(VLOOKUP(B59,WQ_UnitID!B:C,2,FALSE)=0,"",VLOOKUP(B59,WQ_UnitID!B:C,2,FALSE))))</f>
        <v/>
      </c>
      <c r="H59" s="155" t="str">
        <f>IF(B59="סך הכל",Summary!$B$8,IF(F59="","",IFERROR(VLOOKUP(B59,Planning!A:B,2,FALSE),0)))</f>
        <v/>
      </c>
      <c r="I59" s="155" t="str">
        <f>IF(B59="סך הכל",Summary!$B$9,IF(F59="","",IFERROR(VLOOKUP(B59,Count!A:B,2,FALSE),0)))</f>
        <v/>
      </c>
      <c r="J59" s="155" t="str">
        <f>IF(F59="","",(IF(ISNUMBER(MATCH(B59,ExcPermit!$H$8:$H$1000,0)),"כן","לא")))</f>
        <v/>
      </c>
      <c r="K59" s="155" t="str">
        <f>IF(B59="סך הכל",Summary!$B$10,IF(F59="","",IFERROR(VLOOKUP(B59,Count!A:J,8,FALSE),0)))</f>
        <v/>
      </c>
      <c r="L59" s="155" t="str">
        <f>IF(B59="סך הכל",Summary!$B$11,IF(F59="","",IFERROR(VLOOKUP(B59,Count!A:J,9,FALSE),0)))</f>
        <v/>
      </c>
      <c r="M59" s="157" t="str">
        <f>IF(B59="סך הכל",Summary!$B$12,IF(F59="","",IFERROR(VLOOKUP(B59,Count!A:J,10,FALSE),0)))</f>
        <v/>
      </c>
      <c r="N59" s="158" t="str">
        <f t="shared" si="1"/>
        <v/>
      </c>
      <c r="O59" s="134" t="str">
        <f>IFERROR(VLOOKUP(B59,Comments!A:B,2,FALSE),"")</f>
        <v/>
      </c>
      <c r="P59" s="134"/>
      <c r="Q59" s="134"/>
      <c r="R59" s="134"/>
      <c r="S59" s="134"/>
      <c r="T59" s="134"/>
      <c r="U59" s="134"/>
      <c r="V59" s="134"/>
      <c r="W59" s="134"/>
      <c r="X59" s="134"/>
      <c r="Y59" s="134"/>
      <c r="Z59" s="134"/>
      <c r="AA59" s="134"/>
      <c r="AB59" s="134"/>
      <c r="AC59" s="134"/>
      <c r="AD59" s="134"/>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row>
    <row r="60" spans="1:77" s="38" customFormat="1" x14ac:dyDescent="0.2">
      <c r="A60" s="152"/>
      <c r="B60" s="153" t="str">
        <f>IF(AND(B58&lt;&gt;"",ISNUMBER(B58),B59=""),"סך הכל",IF(Planning!A63="","",Planning!A63))</f>
        <v/>
      </c>
      <c r="C60" s="154" t="str">
        <f>IFERROR(_xlfn.IFS(B60="סך הכל",Summary!$B$6,Planning!C63&lt;&gt;"",Planning!C63),"")</f>
        <v/>
      </c>
      <c r="D60" s="152" t="str">
        <f>IFERROR(VLOOKUP(B60,Address!B:G,5,FALSE),"")</f>
        <v/>
      </c>
      <c r="E60" s="152" t="str">
        <f>IFERROR(VLOOKUP(B60,Address!B:L,11,FALSE),"")</f>
        <v/>
      </c>
      <c r="F60" s="155" t="str">
        <f t="shared" si="0"/>
        <v/>
      </c>
      <c r="G60" s="156" t="str">
        <f>IF(B60="סך הכל",Summary!$B$7,IF(F60="","",IF(VLOOKUP(B60,WQ_UnitID!B:C,2,FALSE)=0,"",VLOOKUP(B60,WQ_UnitID!B:C,2,FALSE))))</f>
        <v/>
      </c>
      <c r="H60" s="155" t="str">
        <f>IF(B60="סך הכל",Summary!$B$8,IF(F60="","",IFERROR(VLOOKUP(B60,Planning!A:B,2,FALSE),0)))</f>
        <v/>
      </c>
      <c r="I60" s="155" t="str">
        <f>IF(B60="סך הכל",Summary!$B$9,IF(F60="","",IFERROR(VLOOKUP(B60,Count!A:B,2,FALSE),0)))</f>
        <v/>
      </c>
      <c r="J60" s="155" t="str">
        <f>IF(F60="","",(IF(ISNUMBER(MATCH(B60,ExcPermit!$H$8:$H$1000,0)),"כן","לא")))</f>
        <v/>
      </c>
      <c r="K60" s="155" t="str">
        <f>IF(B60="סך הכל",Summary!$B$10,IF(F60="","",IFERROR(VLOOKUP(B60,Count!A:J,8,FALSE),0)))</f>
        <v/>
      </c>
      <c r="L60" s="155" t="str">
        <f>IF(B60="סך הכל",Summary!$B$11,IF(F60="","",IFERROR(VLOOKUP(B60,Count!A:J,9,FALSE),0)))</f>
        <v/>
      </c>
      <c r="M60" s="157" t="str">
        <f>IF(B60="סך הכל",Summary!$B$12,IF(F60="","",IFERROR(VLOOKUP(B60,Count!A:J,10,FALSE),0)))</f>
        <v/>
      </c>
      <c r="N60" s="158" t="str">
        <f t="shared" si="1"/>
        <v/>
      </c>
      <c r="O60" s="134" t="str">
        <f>IFERROR(VLOOKUP(B60,Comments!A:B,2,FALSE),"")</f>
        <v/>
      </c>
      <c r="P60" s="134"/>
      <c r="Q60" s="134"/>
      <c r="R60" s="134"/>
      <c r="S60" s="134"/>
      <c r="T60" s="134"/>
      <c r="U60" s="134"/>
      <c r="V60" s="134"/>
      <c r="W60" s="134"/>
      <c r="X60" s="134"/>
      <c r="Y60" s="134"/>
      <c r="Z60" s="134"/>
      <c r="AA60" s="134"/>
      <c r="AB60" s="134"/>
      <c r="AC60" s="134"/>
      <c r="AD60" s="134"/>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c r="BM60" s="152"/>
      <c r="BN60" s="152"/>
      <c r="BO60" s="152"/>
      <c r="BP60" s="152"/>
      <c r="BQ60" s="152"/>
      <c r="BR60" s="152"/>
      <c r="BS60" s="152"/>
      <c r="BT60" s="152"/>
      <c r="BU60" s="152"/>
      <c r="BV60" s="152"/>
      <c r="BW60" s="152"/>
      <c r="BX60" s="152"/>
      <c r="BY60" s="152"/>
    </row>
    <row r="61" spans="1:77" s="38" customFormat="1" x14ac:dyDescent="0.2">
      <c r="A61" s="152"/>
      <c r="B61" s="153" t="str">
        <f>IF(AND(B59&lt;&gt;"",ISNUMBER(B59),B60=""),"סך הכל",IF(Planning!A64="","",Planning!A64))</f>
        <v/>
      </c>
      <c r="C61" s="154" t="str">
        <f>IFERROR(_xlfn.IFS(B61="סך הכל",Summary!$B$6,Planning!C64&lt;&gt;"",Planning!C64),"")</f>
        <v/>
      </c>
      <c r="D61" s="152" t="str">
        <f>IFERROR(VLOOKUP(B61,Address!B:G,5,FALSE),"")</f>
        <v/>
      </c>
      <c r="E61" s="152" t="str">
        <f>IFERROR(VLOOKUP(B61,Address!B:L,11,FALSE),"")</f>
        <v/>
      </c>
      <c r="F61" s="155" t="str">
        <f t="shared" si="0"/>
        <v/>
      </c>
      <c r="G61" s="156" t="str">
        <f>IF(B61="סך הכל",Summary!$B$7,IF(F61="","",IF(VLOOKUP(B61,WQ_UnitID!B:C,2,FALSE)=0,"",VLOOKUP(B61,WQ_UnitID!B:C,2,FALSE))))</f>
        <v/>
      </c>
      <c r="H61" s="155" t="str">
        <f>IF(B61="סך הכל",Summary!$B$8,IF(F61="","",IFERROR(VLOOKUP(B61,Planning!A:B,2,FALSE),0)))</f>
        <v/>
      </c>
      <c r="I61" s="155" t="str">
        <f>IF(B61="סך הכל",Summary!$B$9,IF(F61="","",IFERROR(VLOOKUP(B61,Count!A:B,2,FALSE),0)))</f>
        <v/>
      </c>
      <c r="J61" s="155" t="str">
        <f>IF(F61="","",(IF(ISNUMBER(MATCH(B61,ExcPermit!$H$8:$H$1000,0)),"כן","לא")))</f>
        <v/>
      </c>
      <c r="K61" s="155" t="str">
        <f>IF(B61="סך הכל",Summary!$B$10,IF(F61="","",IFERROR(VLOOKUP(B61,Count!A:J,8,FALSE),0)))</f>
        <v/>
      </c>
      <c r="L61" s="155" t="str">
        <f>IF(B61="סך הכל",Summary!$B$11,IF(F61="","",IFERROR(VLOOKUP(B61,Count!A:J,9,FALSE),0)))</f>
        <v/>
      </c>
      <c r="M61" s="157" t="str">
        <f>IF(B61="סך הכל",Summary!$B$12,IF(F61="","",IFERROR(VLOOKUP(B61,Count!A:J,10,FALSE),0)))</f>
        <v/>
      </c>
      <c r="N61" s="158" t="str">
        <f t="shared" si="1"/>
        <v/>
      </c>
      <c r="O61" s="134" t="str">
        <f>IFERROR(VLOOKUP(B61,Comments!A:B,2,FALSE),"")</f>
        <v/>
      </c>
      <c r="P61" s="134"/>
      <c r="Q61" s="134"/>
      <c r="R61" s="134"/>
      <c r="S61" s="134"/>
      <c r="T61" s="134"/>
      <c r="U61" s="134"/>
      <c r="V61" s="134"/>
      <c r="W61" s="134"/>
      <c r="X61" s="134"/>
      <c r="Y61" s="134"/>
      <c r="Z61" s="134"/>
      <c r="AA61" s="134"/>
      <c r="AB61" s="134"/>
      <c r="AC61" s="134"/>
      <c r="AD61" s="134"/>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2"/>
      <c r="BS61" s="152"/>
      <c r="BT61" s="152"/>
      <c r="BU61" s="152"/>
      <c r="BV61" s="152"/>
      <c r="BW61" s="152"/>
      <c r="BX61" s="152"/>
      <c r="BY61" s="152"/>
    </row>
    <row r="62" spans="1:77" s="38" customFormat="1" x14ac:dyDescent="0.2">
      <c r="A62" s="152"/>
      <c r="B62" s="153" t="str">
        <f>IF(AND(B60&lt;&gt;"",ISNUMBER(B60),B61=""),"סך הכל",IF(Planning!A65="","",Planning!A65))</f>
        <v/>
      </c>
      <c r="C62" s="154" t="str">
        <f>IFERROR(_xlfn.IFS(B62="סך הכל",Summary!$B$6,Planning!C65&lt;&gt;"",Planning!C65),"")</f>
        <v/>
      </c>
      <c r="D62" s="152" t="str">
        <f>IFERROR(VLOOKUP(B62,Address!B:G,5,FALSE),"")</f>
        <v/>
      </c>
      <c r="E62" s="152" t="str">
        <f>IFERROR(VLOOKUP(B62,Address!B:L,11,FALSE),"")</f>
        <v/>
      </c>
      <c r="F62" s="155" t="str">
        <f t="shared" si="0"/>
        <v/>
      </c>
      <c r="G62" s="156" t="str">
        <f>IF(B62="סך הכל",Summary!$B$7,IF(F62="","",IF(VLOOKUP(B62,WQ_UnitID!B:C,2,FALSE)=0,"",VLOOKUP(B62,WQ_UnitID!B:C,2,FALSE))))</f>
        <v/>
      </c>
      <c r="H62" s="155" t="str">
        <f>IF(B62="סך הכל",Summary!$B$8,IF(F62="","",IFERROR(VLOOKUP(B62,Planning!A:B,2,FALSE),0)))</f>
        <v/>
      </c>
      <c r="I62" s="155" t="str">
        <f>IF(B62="סך הכל",Summary!$B$9,IF(F62="","",IFERROR(VLOOKUP(B62,Count!A:B,2,FALSE),0)))</f>
        <v/>
      </c>
      <c r="J62" s="155" t="str">
        <f>IF(F62="","",(IF(ISNUMBER(MATCH(B62,ExcPermit!$H$8:$H$1000,0)),"כן","לא")))</f>
        <v/>
      </c>
      <c r="K62" s="155" t="str">
        <f>IF(B62="סך הכל",Summary!$B$10,IF(F62="","",IFERROR(VLOOKUP(B62,Count!A:J,8,FALSE),0)))</f>
        <v/>
      </c>
      <c r="L62" s="155" t="str">
        <f>IF(B62="סך הכל",Summary!$B$11,IF(F62="","",IFERROR(VLOOKUP(B62,Count!A:J,9,FALSE),0)))</f>
        <v/>
      </c>
      <c r="M62" s="157" t="str">
        <f>IF(B62="סך הכל",Summary!$B$12,IF(F62="","",IFERROR(VLOOKUP(B62,Count!A:J,10,FALSE),0)))</f>
        <v/>
      </c>
      <c r="N62" s="158" t="str">
        <f t="shared" si="1"/>
        <v/>
      </c>
      <c r="O62" s="134" t="str">
        <f>IFERROR(VLOOKUP(B62,Comments!A:B,2,FALSE),"")</f>
        <v/>
      </c>
      <c r="P62" s="134"/>
      <c r="Q62" s="134"/>
      <c r="R62" s="134"/>
      <c r="S62" s="134"/>
      <c r="T62" s="134"/>
      <c r="U62" s="134"/>
      <c r="V62" s="134"/>
      <c r="W62" s="134"/>
      <c r="X62" s="134"/>
      <c r="Y62" s="134"/>
      <c r="Z62" s="134"/>
      <c r="AA62" s="134"/>
      <c r="AB62" s="134"/>
      <c r="AC62" s="134"/>
      <c r="AD62" s="134"/>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c r="BI62" s="152"/>
      <c r="BJ62" s="152"/>
      <c r="BK62" s="152"/>
      <c r="BL62" s="152"/>
      <c r="BM62" s="152"/>
      <c r="BN62" s="152"/>
      <c r="BO62" s="152"/>
      <c r="BP62" s="152"/>
      <c r="BQ62" s="152"/>
      <c r="BR62" s="152"/>
      <c r="BS62" s="152"/>
      <c r="BT62" s="152"/>
      <c r="BU62" s="152"/>
      <c r="BV62" s="152"/>
      <c r="BW62" s="152"/>
      <c r="BX62" s="152"/>
      <c r="BY62" s="152"/>
    </row>
    <row r="63" spans="1:77" s="38" customFormat="1" x14ac:dyDescent="0.2">
      <c r="A63" s="152"/>
      <c r="B63" s="153" t="str">
        <f>IF(AND(B61&lt;&gt;"",ISNUMBER(B61),B62=""),"סך הכל",IF(Planning!A66="","",Planning!A66))</f>
        <v/>
      </c>
      <c r="C63" s="154" t="str">
        <f>IFERROR(_xlfn.IFS(B63="סך הכל",Summary!$B$6,Planning!C66&lt;&gt;"",Planning!C66),"")</f>
        <v/>
      </c>
      <c r="D63" s="152" t="str">
        <f>IFERROR(VLOOKUP(B63,Address!B:G,5,FALSE),"")</f>
        <v/>
      </c>
      <c r="E63" s="152" t="str">
        <f>IFERROR(VLOOKUP(B63,Address!B:L,11,FALSE),"")</f>
        <v/>
      </c>
      <c r="F63" s="155" t="str">
        <f t="shared" si="0"/>
        <v/>
      </c>
      <c r="G63" s="156" t="str">
        <f>IF(B63="סך הכל",Summary!$B$7,IF(F63="","",IF(VLOOKUP(B63,WQ_UnitID!B:C,2,FALSE)=0,"",VLOOKUP(B63,WQ_UnitID!B:C,2,FALSE))))</f>
        <v/>
      </c>
      <c r="H63" s="155" t="str">
        <f>IF(B63="סך הכל",Summary!$B$8,IF(F63="","",IFERROR(VLOOKUP(B63,Planning!A:B,2,FALSE),0)))</f>
        <v/>
      </c>
      <c r="I63" s="155" t="str">
        <f>IF(B63="סך הכל",Summary!$B$9,IF(F63="","",IFERROR(VLOOKUP(B63,Count!A:B,2,FALSE),0)))</f>
        <v/>
      </c>
      <c r="J63" s="155" t="str">
        <f>IF(F63="","",(IF(ISNUMBER(MATCH(B63,ExcPermit!$H$8:$H$1000,0)),"כן","לא")))</f>
        <v/>
      </c>
      <c r="K63" s="155" t="str">
        <f>IF(B63="סך הכל",Summary!$B$10,IF(F63="","",IFERROR(VLOOKUP(B63,Count!A:J,8,FALSE),0)))</f>
        <v/>
      </c>
      <c r="L63" s="155" t="str">
        <f>IF(B63="סך הכל",Summary!$B$11,IF(F63="","",IFERROR(VLOOKUP(B63,Count!A:J,9,FALSE),0)))</f>
        <v/>
      </c>
      <c r="M63" s="157" t="str">
        <f>IF(B63="סך הכל",Summary!$B$12,IF(F63="","",IFERROR(VLOOKUP(B63,Count!A:J,10,FALSE),0)))</f>
        <v/>
      </c>
      <c r="N63" s="158" t="str">
        <f t="shared" si="1"/>
        <v/>
      </c>
      <c r="O63" s="134" t="str">
        <f>IFERROR(VLOOKUP(B63,Comments!A:B,2,FALSE),"")</f>
        <v/>
      </c>
      <c r="P63" s="134"/>
      <c r="Q63" s="134"/>
      <c r="R63" s="134"/>
      <c r="S63" s="134"/>
      <c r="T63" s="134"/>
      <c r="U63" s="134"/>
      <c r="V63" s="134"/>
      <c r="W63" s="134"/>
      <c r="X63" s="134"/>
      <c r="Y63" s="134"/>
      <c r="Z63" s="134"/>
      <c r="AA63" s="134"/>
      <c r="AB63" s="134"/>
      <c r="AC63" s="134"/>
      <c r="AD63" s="134"/>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c r="BM63" s="152"/>
      <c r="BN63" s="152"/>
      <c r="BO63" s="152"/>
      <c r="BP63" s="152"/>
      <c r="BQ63" s="152"/>
      <c r="BR63" s="152"/>
      <c r="BS63" s="152"/>
      <c r="BT63" s="152"/>
      <c r="BU63" s="152"/>
      <c r="BV63" s="152"/>
      <c r="BW63" s="152"/>
      <c r="BX63" s="152"/>
      <c r="BY63" s="152"/>
    </row>
    <row r="64" spans="1:77" s="38" customFormat="1" x14ac:dyDescent="0.2">
      <c r="A64" s="152"/>
      <c r="B64" s="153" t="str">
        <f>IF(AND(B62&lt;&gt;"",ISNUMBER(B62),B63=""),"סך הכל",IF(Planning!A67="","",Planning!A67))</f>
        <v/>
      </c>
      <c r="C64" s="154" t="str">
        <f>IFERROR(_xlfn.IFS(B64="סך הכל",Summary!$B$6,Planning!C67&lt;&gt;"",Planning!C67),"")</f>
        <v/>
      </c>
      <c r="D64" s="152" t="str">
        <f>IFERROR(VLOOKUP(B64,Address!B:G,5,FALSE),"")</f>
        <v/>
      </c>
      <c r="E64" s="152" t="str">
        <f>IFERROR(VLOOKUP(B64,Address!B:L,11,FALSE),"")</f>
        <v/>
      </c>
      <c r="F64" s="155" t="str">
        <f t="shared" si="0"/>
        <v/>
      </c>
      <c r="G64" s="156" t="str">
        <f>IF(B64="סך הכל",Summary!$B$7,IF(F64="","",IF(VLOOKUP(B64,WQ_UnitID!B:C,2,FALSE)=0,"",VLOOKUP(B64,WQ_UnitID!B:C,2,FALSE))))</f>
        <v/>
      </c>
      <c r="H64" s="155" t="str">
        <f>IF(B64="סך הכל",Summary!$B$8,IF(F64="","",IFERROR(VLOOKUP(B64,Planning!A:B,2,FALSE),0)))</f>
        <v/>
      </c>
      <c r="I64" s="155" t="str">
        <f>IF(B64="סך הכל",Summary!$B$9,IF(F64="","",IFERROR(VLOOKUP(B64,Count!A:B,2,FALSE),0)))</f>
        <v/>
      </c>
      <c r="J64" s="155" t="str">
        <f>IF(F64="","",(IF(ISNUMBER(MATCH(B64,ExcPermit!$H$8:$H$1000,0)),"כן","לא")))</f>
        <v/>
      </c>
      <c r="K64" s="155" t="str">
        <f>IF(B64="סך הכל",Summary!$B$10,IF(F64="","",IFERROR(VLOOKUP(B64,Count!A:J,8,FALSE),0)))</f>
        <v/>
      </c>
      <c r="L64" s="155" t="str">
        <f>IF(B64="סך הכל",Summary!$B$11,IF(F64="","",IFERROR(VLOOKUP(B64,Count!A:J,9,FALSE),0)))</f>
        <v/>
      </c>
      <c r="M64" s="157" t="str">
        <f>IF(B64="סך הכל",Summary!$B$12,IF(F64="","",IFERROR(VLOOKUP(B64,Count!A:J,10,FALSE),0)))</f>
        <v/>
      </c>
      <c r="N64" s="158" t="str">
        <f t="shared" si="1"/>
        <v/>
      </c>
      <c r="O64" s="134" t="str">
        <f>IFERROR(VLOOKUP(B64,Comments!A:B,2,FALSE),"")</f>
        <v/>
      </c>
      <c r="P64" s="134"/>
      <c r="Q64" s="134"/>
      <c r="R64" s="134"/>
      <c r="S64" s="134"/>
      <c r="T64" s="134"/>
      <c r="U64" s="134"/>
      <c r="V64" s="134"/>
      <c r="W64" s="134"/>
      <c r="X64" s="134"/>
      <c r="Y64" s="134"/>
      <c r="Z64" s="134"/>
      <c r="AA64" s="134"/>
      <c r="AB64" s="134"/>
      <c r="AC64" s="134"/>
      <c r="AD64" s="134"/>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c r="BI64" s="152"/>
      <c r="BJ64" s="152"/>
      <c r="BK64" s="152"/>
      <c r="BL64" s="152"/>
      <c r="BM64" s="152"/>
      <c r="BN64" s="152"/>
      <c r="BO64" s="152"/>
      <c r="BP64" s="152"/>
      <c r="BQ64" s="152"/>
      <c r="BR64" s="152"/>
      <c r="BS64" s="152"/>
      <c r="BT64" s="152"/>
      <c r="BU64" s="152"/>
      <c r="BV64" s="152"/>
      <c r="BW64" s="152"/>
      <c r="BX64" s="152"/>
      <c r="BY64" s="152"/>
    </row>
    <row r="65" spans="1:77" s="38" customFormat="1" x14ac:dyDescent="0.2">
      <c r="A65" s="152"/>
      <c r="B65" s="153" t="str">
        <f>IF(AND(B63&lt;&gt;"",ISNUMBER(B63),B64=""),"סך הכל",IF(Planning!A68="","",Planning!A68))</f>
        <v/>
      </c>
      <c r="C65" s="154" t="str">
        <f>IFERROR(_xlfn.IFS(B65="סך הכל",Summary!$B$6,Planning!C68&lt;&gt;"",Planning!C68),"")</f>
        <v/>
      </c>
      <c r="D65" s="152" t="str">
        <f>IFERROR(VLOOKUP(B65,Address!B:G,5,FALSE),"")</f>
        <v/>
      </c>
      <c r="E65" s="152" t="str">
        <f>IFERROR(VLOOKUP(B65,Address!B:L,11,FALSE),"")</f>
        <v/>
      </c>
      <c r="F65" s="155" t="str">
        <f t="shared" si="0"/>
        <v/>
      </c>
      <c r="G65" s="156" t="str">
        <f>IF(B65="סך הכל",Summary!$B$7,IF(F65="","",IF(VLOOKUP(B65,WQ_UnitID!B:C,2,FALSE)=0,"",VLOOKUP(B65,WQ_UnitID!B:C,2,FALSE))))</f>
        <v/>
      </c>
      <c r="H65" s="155" t="str">
        <f>IF(B65="סך הכל",Summary!$B$8,IF(F65="","",IFERROR(VLOOKUP(B65,Planning!A:B,2,FALSE),0)))</f>
        <v/>
      </c>
      <c r="I65" s="155" t="str">
        <f>IF(B65="סך הכל",Summary!$B$9,IF(F65="","",IFERROR(VLOOKUP(B65,Count!A:B,2,FALSE),0)))</f>
        <v/>
      </c>
      <c r="J65" s="155" t="str">
        <f>IF(F65="","",(IF(ISNUMBER(MATCH(B65,ExcPermit!$H$8:$H$1000,0)),"כן","לא")))</f>
        <v/>
      </c>
      <c r="K65" s="155" t="str">
        <f>IF(B65="סך הכל",Summary!$B$10,IF(F65="","",IFERROR(VLOOKUP(B65,Count!A:J,8,FALSE),0)))</f>
        <v/>
      </c>
      <c r="L65" s="155" t="str">
        <f>IF(B65="סך הכל",Summary!$B$11,IF(F65="","",IFERROR(VLOOKUP(B65,Count!A:J,9,FALSE),0)))</f>
        <v/>
      </c>
      <c r="M65" s="157" t="str">
        <f>IF(B65="סך הכל",Summary!$B$12,IF(F65="","",IFERROR(VLOOKUP(B65,Count!A:J,10,FALSE),0)))</f>
        <v/>
      </c>
      <c r="N65" s="158" t="str">
        <f t="shared" si="1"/>
        <v/>
      </c>
      <c r="O65" s="134" t="str">
        <f>IFERROR(VLOOKUP(B65,Comments!A:B,2,FALSE),"")</f>
        <v/>
      </c>
      <c r="P65" s="134"/>
      <c r="Q65" s="134"/>
      <c r="R65" s="134"/>
      <c r="S65" s="134"/>
      <c r="T65" s="134"/>
      <c r="U65" s="134"/>
      <c r="V65" s="134"/>
      <c r="W65" s="134"/>
      <c r="X65" s="134"/>
      <c r="Y65" s="134"/>
      <c r="Z65" s="134"/>
      <c r="AA65" s="134"/>
      <c r="AB65" s="134"/>
      <c r="AC65" s="134"/>
      <c r="AD65" s="134"/>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c r="BM65" s="152"/>
      <c r="BN65" s="152"/>
      <c r="BO65" s="152"/>
      <c r="BP65" s="152"/>
      <c r="BQ65" s="152"/>
      <c r="BR65" s="152"/>
      <c r="BS65" s="152"/>
      <c r="BT65" s="152"/>
      <c r="BU65" s="152"/>
      <c r="BV65" s="152"/>
      <c r="BW65" s="152"/>
      <c r="BX65" s="152"/>
      <c r="BY65" s="152"/>
    </row>
    <row r="66" spans="1:77" s="38" customFormat="1" x14ac:dyDescent="0.2">
      <c r="A66" s="152"/>
      <c r="B66" s="153" t="str">
        <f>IF(AND(B64&lt;&gt;"",ISNUMBER(B64),B65=""),"סך הכל",IF(Planning!A69="","",Planning!A69))</f>
        <v/>
      </c>
      <c r="C66" s="154" t="str">
        <f>IFERROR(_xlfn.IFS(B66="סך הכל",Summary!$B$6,Planning!C69&lt;&gt;"",Planning!C69),"")</f>
        <v/>
      </c>
      <c r="D66" s="152" t="str">
        <f>IFERROR(VLOOKUP(B66,Address!B:G,5,FALSE),"")</f>
        <v/>
      </c>
      <c r="E66" s="152" t="str">
        <f>IFERROR(VLOOKUP(B66,Address!B:L,11,FALSE),"")</f>
        <v/>
      </c>
      <c r="F66" s="155" t="str">
        <f t="shared" si="0"/>
        <v/>
      </c>
      <c r="G66" s="156" t="str">
        <f>IF(B66="סך הכל",Summary!$B$7,IF(F66="","",IF(VLOOKUP(B66,WQ_UnitID!B:C,2,FALSE)=0,"",VLOOKUP(B66,WQ_UnitID!B:C,2,FALSE))))</f>
        <v/>
      </c>
      <c r="H66" s="155" t="str">
        <f>IF(B66="סך הכל",Summary!$B$8,IF(F66="","",IFERROR(VLOOKUP(B66,Planning!A:B,2,FALSE),0)))</f>
        <v/>
      </c>
      <c r="I66" s="155" t="str">
        <f>IF(B66="סך הכל",Summary!$B$9,IF(F66="","",IFERROR(VLOOKUP(B66,Count!A:B,2,FALSE),0)))</f>
        <v/>
      </c>
      <c r="J66" s="155" t="str">
        <f>IF(F66="","",(IF(ISNUMBER(MATCH(B66,ExcPermit!$H$8:$H$1000,0)),"כן","לא")))</f>
        <v/>
      </c>
      <c r="K66" s="155" t="str">
        <f>IF(B66="סך הכל",Summary!$B$10,IF(F66="","",IFERROR(VLOOKUP(B66,Count!A:J,8,FALSE),0)))</f>
        <v/>
      </c>
      <c r="L66" s="155" t="str">
        <f>IF(B66="סך הכל",Summary!$B$11,IF(F66="","",IFERROR(VLOOKUP(B66,Count!A:J,9,FALSE),0)))</f>
        <v/>
      </c>
      <c r="M66" s="157" t="str">
        <f>IF(B66="סך הכל",Summary!$B$12,IF(F66="","",IFERROR(VLOOKUP(B66,Count!A:J,10,FALSE),0)))</f>
        <v/>
      </c>
      <c r="N66" s="158" t="str">
        <f t="shared" si="1"/>
        <v/>
      </c>
      <c r="O66" s="134" t="str">
        <f>IFERROR(VLOOKUP(B66,Comments!A:B,2,FALSE),"")</f>
        <v/>
      </c>
      <c r="P66" s="134"/>
      <c r="Q66" s="134"/>
      <c r="R66" s="134"/>
      <c r="S66" s="134"/>
      <c r="T66" s="134"/>
      <c r="U66" s="134"/>
      <c r="V66" s="134"/>
      <c r="W66" s="134"/>
      <c r="X66" s="134"/>
      <c r="Y66" s="134"/>
      <c r="Z66" s="134"/>
      <c r="AA66" s="134"/>
      <c r="AB66" s="134"/>
      <c r="AC66" s="134"/>
      <c r="AD66" s="134"/>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c r="BM66" s="152"/>
      <c r="BN66" s="152"/>
      <c r="BO66" s="152"/>
      <c r="BP66" s="152"/>
      <c r="BQ66" s="152"/>
      <c r="BR66" s="152"/>
      <c r="BS66" s="152"/>
      <c r="BT66" s="152"/>
      <c r="BU66" s="152"/>
      <c r="BV66" s="152"/>
      <c r="BW66" s="152"/>
      <c r="BX66" s="152"/>
      <c r="BY66" s="152"/>
    </row>
    <row r="67" spans="1:77" s="38" customFormat="1" x14ac:dyDescent="0.2">
      <c r="A67" s="152"/>
      <c r="B67" s="153" t="str">
        <f>IF(AND(B65&lt;&gt;"",ISNUMBER(B65),B66=""),"סך הכל",IF(Planning!A70="","",Planning!A70))</f>
        <v/>
      </c>
      <c r="C67" s="154" t="str">
        <f>IFERROR(_xlfn.IFS(B67="סך הכל",Summary!$B$6,Planning!C70&lt;&gt;"",Planning!C70),"")</f>
        <v/>
      </c>
      <c r="D67" s="152" t="str">
        <f>IFERROR(VLOOKUP(B67,Address!B:G,5,FALSE),"")</f>
        <v/>
      </c>
      <c r="E67" s="152" t="str">
        <f>IFERROR(VLOOKUP(B67,Address!B:L,11,FALSE),"")</f>
        <v/>
      </c>
      <c r="F67" s="155" t="str">
        <f t="shared" si="0"/>
        <v/>
      </c>
      <c r="G67" s="156" t="str">
        <f>IF(B67="סך הכל",Summary!$B$7,IF(F67="","",IF(VLOOKUP(B67,WQ_UnitID!B:C,2,FALSE)=0,"",VLOOKUP(B67,WQ_UnitID!B:C,2,FALSE))))</f>
        <v/>
      </c>
      <c r="H67" s="155" t="str">
        <f>IF(B67="סך הכל",Summary!$B$8,IF(F67="","",IFERROR(VLOOKUP(B67,Planning!A:B,2,FALSE),0)))</f>
        <v/>
      </c>
      <c r="I67" s="155" t="str">
        <f>IF(B67="סך הכל",Summary!$B$9,IF(F67="","",IFERROR(VLOOKUP(B67,Count!A:B,2,FALSE),0)))</f>
        <v/>
      </c>
      <c r="J67" s="155" t="str">
        <f>IF(F67="","",(IF(ISNUMBER(MATCH(B67,ExcPermit!$H$8:$H$1000,0)),"כן","לא")))</f>
        <v/>
      </c>
      <c r="K67" s="155" t="str">
        <f>IF(B67="סך הכל",Summary!$B$10,IF(F67="","",IFERROR(VLOOKUP(B67,Count!A:J,8,FALSE),0)))</f>
        <v/>
      </c>
      <c r="L67" s="155" t="str">
        <f>IF(B67="סך הכל",Summary!$B$11,IF(F67="","",IFERROR(VLOOKUP(B67,Count!A:J,9,FALSE),0)))</f>
        <v/>
      </c>
      <c r="M67" s="157" t="str">
        <f>IF(B67="סך הכל",Summary!$B$12,IF(F67="","",IFERROR(VLOOKUP(B67,Count!A:J,10,FALSE),0)))</f>
        <v/>
      </c>
      <c r="N67" s="158" t="str">
        <f t="shared" si="1"/>
        <v/>
      </c>
      <c r="O67" s="134" t="str">
        <f>IFERROR(VLOOKUP(B67,Comments!A:B,2,FALSE),"")</f>
        <v/>
      </c>
      <c r="P67" s="134"/>
      <c r="Q67" s="134"/>
      <c r="R67" s="134"/>
      <c r="S67" s="134"/>
      <c r="T67" s="134"/>
      <c r="U67" s="134"/>
      <c r="V67" s="134"/>
      <c r="W67" s="134"/>
      <c r="X67" s="134"/>
      <c r="Y67" s="134"/>
      <c r="Z67" s="134"/>
      <c r="AA67" s="134"/>
      <c r="AB67" s="134"/>
      <c r="AC67" s="134"/>
      <c r="AD67" s="134"/>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c r="BW67" s="152"/>
      <c r="BX67" s="152"/>
      <c r="BY67" s="152"/>
    </row>
    <row r="68" spans="1:77" s="38" customFormat="1" x14ac:dyDescent="0.2">
      <c r="A68" s="152"/>
      <c r="B68" s="153" t="str">
        <f>IF(AND(B66&lt;&gt;"",ISNUMBER(B66),B67=""),"סך הכל",IF(Planning!A71="","",Planning!A71))</f>
        <v/>
      </c>
      <c r="C68" s="154" t="str">
        <f>IFERROR(_xlfn.IFS(B68="סך הכל",Summary!$B$6,Planning!C71&lt;&gt;"",Planning!C71),"")</f>
        <v/>
      </c>
      <c r="D68" s="152" t="str">
        <f>IFERROR(VLOOKUP(B68,Address!B:G,5,FALSE),"")</f>
        <v/>
      </c>
      <c r="E68" s="152" t="str">
        <f>IFERROR(VLOOKUP(B68,Address!B:L,11,FALSE),"")</f>
        <v/>
      </c>
      <c r="F68" s="155" t="str">
        <f t="shared" si="0"/>
        <v/>
      </c>
      <c r="G68" s="156" t="str">
        <f>IF(B68="סך הכל",Summary!$B$7,IF(F68="","",IF(VLOOKUP(B68,WQ_UnitID!B:C,2,FALSE)=0,"",VLOOKUP(B68,WQ_UnitID!B:C,2,FALSE))))</f>
        <v/>
      </c>
      <c r="H68" s="155" t="str">
        <f>IF(B68="סך הכל",Summary!$B$8,IF(F68="","",IFERROR(VLOOKUP(B68,Planning!A:B,2,FALSE),0)))</f>
        <v/>
      </c>
      <c r="I68" s="155" t="str">
        <f>IF(B68="סך הכל",Summary!$B$9,IF(F68="","",IFERROR(VLOOKUP(B68,Count!A:B,2,FALSE),0)))</f>
        <v/>
      </c>
      <c r="J68" s="155" t="str">
        <f>IF(F68="","",(IF(ISNUMBER(MATCH(B68,ExcPermit!$H$8:$H$1000,0)),"כן","לא")))</f>
        <v/>
      </c>
      <c r="K68" s="155" t="str">
        <f>IF(B68="סך הכל",Summary!$B$10,IF(F68="","",IFERROR(VLOOKUP(B68,Count!A:J,8,FALSE),0)))</f>
        <v/>
      </c>
      <c r="L68" s="155" t="str">
        <f>IF(B68="סך הכל",Summary!$B$11,IF(F68="","",IFERROR(VLOOKUP(B68,Count!A:J,9,FALSE),0)))</f>
        <v/>
      </c>
      <c r="M68" s="157" t="str">
        <f>IF(B68="סך הכל",Summary!$B$12,IF(F68="","",IFERROR(VLOOKUP(B68,Count!A:J,10,FALSE),0)))</f>
        <v/>
      </c>
      <c r="N68" s="158" t="str">
        <f t="shared" si="1"/>
        <v/>
      </c>
      <c r="O68" s="134" t="str">
        <f>IFERROR(VLOOKUP(B68,Comments!A:B,2,FALSE),"")</f>
        <v/>
      </c>
      <c r="P68" s="134"/>
      <c r="Q68" s="134"/>
      <c r="R68" s="134"/>
      <c r="S68" s="134"/>
      <c r="T68" s="134"/>
      <c r="U68" s="134"/>
      <c r="V68" s="134"/>
      <c r="W68" s="134"/>
      <c r="X68" s="134"/>
      <c r="Y68" s="134"/>
      <c r="Z68" s="134"/>
      <c r="AA68" s="134"/>
      <c r="AB68" s="134"/>
      <c r="AC68" s="134"/>
      <c r="AD68" s="134"/>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c r="BW68" s="152"/>
      <c r="BX68" s="152"/>
      <c r="BY68" s="152"/>
    </row>
    <row r="69" spans="1:77" s="38" customFormat="1" x14ac:dyDescent="0.2">
      <c r="A69" s="152"/>
      <c r="B69" s="153" t="str">
        <f>IF(AND(B67&lt;&gt;"",ISNUMBER(B67),B68=""),"סך הכל",IF(Planning!A72="","",Planning!A72))</f>
        <v/>
      </c>
      <c r="C69" s="154" t="str">
        <f>IFERROR(_xlfn.IFS(B69="סך הכל",Summary!$B$6,Planning!C72&lt;&gt;"",Planning!C72),"")</f>
        <v/>
      </c>
      <c r="D69" s="152" t="str">
        <f>IFERROR(VLOOKUP(B69,Address!B:G,5,FALSE),"")</f>
        <v/>
      </c>
      <c r="E69" s="152" t="str">
        <f>IFERROR(VLOOKUP(B69,Address!B:L,11,FALSE),"")</f>
        <v/>
      </c>
      <c r="F69" s="155" t="str">
        <f t="shared" ref="F69:F132" si="2">IF(ISNUMBER(B69),"חטף","")</f>
        <v/>
      </c>
      <c r="G69" s="156" t="str">
        <f>IF(B69="סך הכל",Summary!$B$7,IF(F69="","",IF(VLOOKUP(B69,WQ_UnitID!B:C,2,FALSE)=0,"",VLOOKUP(B69,WQ_UnitID!B:C,2,FALSE))))</f>
        <v/>
      </c>
      <c r="H69" s="155" t="str">
        <f>IF(B69="סך הכל",Summary!$B$8,IF(F69="","",IFERROR(VLOOKUP(B69,Planning!A:B,2,FALSE),0)))</f>
        <v/>
      </c>
      <c r="I69" s="155" t="str">
        <f>IF(B69="סך הכל",Summary!$B$9,IF(F69="","",IFERROR(VLOOKUP(B69,Count!A:B,2,FALSE),0)))</f>
        <v/>
      </c>
      <c r="J69" s="155" t="str">
        <f>IF(F69="","",(IF(ISNUMBER(MATCH(B69,ExcPermit!$H$8:$H$1000,0)),"כן","לא")))</f>
        <v/>
      </c>
      <c r="K69" s="155" t="str">
        <f>IF(B69="סך הכל",Summary!$B$10,IF(F69="","",IFERROR(VLOOKUP(B69,Count!A:J,8,FALSE),0)))</f>
        <v/>
      </c>
      <c r="L69" s="155" t="str">
        <f>IF(B69="סך הכל",Summary!$B$11,IF(F69="","",IFERROR(VLOOKUP(B69,Count!A:J,9,FALSE),0)))</f>
        <v/>
      </c>
      <c r="M69" s="157" t="str">
        <f>IF(B69="סך הכל",Summary!$B$12,IF(F69="","",IFERROR(VLOOKUP(B69,Count!A:J,10,FALSE),0)))</f>
        <v/>
      </c>
      <c r="N69" s="158" t="str">
        <f t="shared" ref="N69:N132" si="3">IF(O69=0,"",O69)</f>
        <v/>
      </c>
      <c r="O69" s="134" t="str">
        <f>IFERROR(VLOOKUP(B69,Comments!A:B,2,FALSE),"")</f>
        <v/>
      </c>
      <c r="P69" s="134"/>
      <c r="Q69" s="134"/>
      <c r="R69" s="134"/>
      <c r="S69" s="134"/>
      <c r="T69" s="134"/>
      <c r="U69" s="134"/>
      <c r="V69" s="134"/>
      <c r="W69" s="134"/>
      <c r="X69" s="134"/>
      <c r="Y69" s="134"/>
      <c r="Z69" s="134"/>
      <c r="AA69" s="134"/>
      <c r="AB69" s="134"/>
      <c r="AC69" s="134"/>
      <c r="AD69" s="134"/>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c r="BM69" s="152"/>
      <c r="BN69" s="152"/>
      <c r="BO69" s="152"/>
      <c r="BP69" s="152"/>
      <c r="BQ69" s="152"/>
      <c r="BR69" s="152"/>
      <c r="BS69" s="152"/>
      <c r="BT69" s="152"/>
      <c r="BU69" s="152"/>
      <c r="BV69" s="152"/>
      <c r="BW69" s="152"/>
      <c r="BX69" s="152"/>
      <c r="BY69" s="152"/>
    </row>
    <row r="70" spans="1:77" s="38" customFormat="1" x14ac:dyDescent="0.2">
      <c r="A70" s="152"/>
      <c r="B70" s="153" t="str">
        <f>IF(AND(B68&lt;&gt;"",ISNUMBER(B68),B69=""),"סך הכל",IF(Planning!A73="","",Planning!A73))</f>
        <v/>
      </c>
      <c r="C70" s="154" t="str">
        <f>IFERROR(_xlfn.IFS(B70="סך הכל",Summary!$B$6,Planning!C73&lt;&gt;"",Planning!C73),"")</f>
        <v/>
      </c>
      <c r="D70" s="152" t="str">
        <f>IFERROR(VLOOKUP(B70,Address!B:G,5,FALSE),"")</f>
        <v/>
      </c>
      <c r="E70" s="152" t="str">
        <f>IFERROR(VLOOKUP(B70,Address!B:L,11,FALSE),"")</f>
        <v/>
      </c>
      <c r="F70" s="155" t="str">
        <f t="shared" si="2"/>
        <v/>
      </c>
      <c r="G70" s="156" t="str">
        <f>IF(B70="סך הכל",Summary!$B$7,IF(F70="","",IF(VLOOKUP(B70,WQ_UnitID!B:C,2,FALSE)=0,"",VLOOKUP(B70,WQ_UnitID!B:C,2,FALSE))))</f>
        <v/>
      </c>
      <c r="H70" s="155" t="str">
        <f>IF(B70="סך הכל",Summary!$B$8,IF(F70="","",IFERROR(VLOOKUP(B70,Planning!A:B,2,FALSE),0)))</f>
        <v/>
      </c>
      <c r="I70" s="155" t="str">
        <f>IF(B70="סך הכל",Summary!$B$9,IF(F70="","",IFERROR(VLOOKUP(B70,Count!A:B,2,FALSE),0)))</f>
        <v/>
      </c>
      <c r="J70" s="155" t="str">
        <f>IF(F70="","",(IF(ISNUMBER(MATCH(B70,ExcPermit!$H$8:$H$1000,0)),"כן","לא")))</f>
        <v/>
      </c>
      <c r="K70" s="155" t="str">
        <f>IF(B70="סך הכל",Summary!$B$10,IF(F70="","",IFERROR(VLOOKUP(B70,Count!A:J,8,FALSE),0)))</f>
        <v/>
      </c>
      <c r="L70" s="155" t="str">
        <f>IF(B70="סך הכל",Summary!$B$11,IF(F70="","",IFERROR(VLOOKUP(B70,Count!A:J,9,FALSE),0)))</f>
        <v/>
      </c>
      <c r="M70" s="157" t="str">
        <f>IF(B70="סך הכל",Summary!$B$12,IF(F70="","",IFERROR(VLOOKUP(B70,Count!A:J,10,FALSE),0)))</f>
        <v/>
      </c>
      <c r="N70" s="158" t="str">
        <f t="shared" si="3"/>
        <v/>
      </c>
      <c r="O70" s="134" t="str">
        <f>IFERROR(VLOOKUP(B70,Comments!A:B,2,FALSE),"")</f>
        <v/>
      </c>
      <c r="P70" s="134"/>
      <c r="Q70" s="134"/>
      <c r="R70" s="134"/>
      <c r="S70" s="134"/>
      <c r="T70" s="134"/>
      <c r="U70" s="134"/>
      <c r="V70" s="134"/>
      <c r="W70" s="134"/>
      <c r="X70" s="134"/>
      <c r="Y70" s="134"/>
      <c r="Z70" s="134"/>
      <c r="AA70" s="134"/>
      <c r="AB70" s="134"/>
      <c r="AC70" s="134"/>
      <c r="AD70" s="134"/>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c r="BM70" s="152"/>
      <c r="BN70" s="152"/>
      <c r="BO70" s="152"/>
      <c r="BP70" s="152"/>
      <c r="BQ70" s="152"/>
      <c r="BR70" s="152"/>
      <c r="BS70" s="152"/>
      <c r="BT70" s="152"/>
      <c r="BU70" s="152"/>
      <c r="BV70" s="152"/>
      <c r="BW70" s="152"/>
      <c r="BX70" s="152"/>
      <c r="BY70" s="152"/>
    </row>
    <row r="71" spans="1:77" s="38" customFormat="1" x14ac:dyDescent="0.2">
      <c r="A71" s="152"/>
      <c r="B71" s="153" t="str">
        <f>IF(AND(B69&lt;&gt;"",ISNUMBER(B69),B70=""),"סך הכל",IF(Planning!A74="","",Planning!A74))</f>
        <v/>
      </c>
      <c r="C71" s="154" t="str">
        <f>IFERROR(_xlfn.IFS(B71="סך הכל",Summary!$B$6,Planning!C74&lt;&gt;"",Planning!C74),"")</f>
        <v/>
      </c>
      <c r="D71" s="152" t="str">
        <f>IFERROR(VLOOKUP(B71,Address!B:G,5,FALSE),"")</f>
        <v/>
      </c>
      <c r="E71" s="152" t="str">
        <f>IFERROR(VLOOKUP(B71,Address!B:L,11,FALSE),"")</f>
        <v/>
      </c>
      <c r="F71" s="155" t="str">
        <f t="shared" si="2"/>
        <v/>
      </c>
      <c r="G71" s="156" t="str">
        <f>IF(B71="סך הכל",Summary!$B$7,IF(F71="","",IF(VLOOKUP(B71,WQ_UnitID!B:C,2,FALSE)=0,"",VLOOKUP(B71,WQ_UnitID!B:C,2,FALSE))))</f>
        <v/>
      </c>
      <c r="H71" s="155" t="str">
        <f>IF(B71="סך הכל",Summary!$B$8,IF(F71="","",IFERROR(VLOOKUP(B71,Planning!A:B,2,FALSE),0)))</f>
        <v/>
      </c>
      <c r="I71" s="155" t="str">
        <f>IF(B71="סך הכל",Summary!$B$9,IF(F71="","",IFERROR(VLOOKUP(B71,Count!A:B,2,FALSE),0)))</f>
        <v/>
      </c>
      <c r="J71" s="155" t="str">
        <f>IF(F71="","",(IF(ISNUMBER(MATCH(B71,ExcPermit!$H$8:$H$1000,0)),"כן","לא")))</f>
        <v/>
      </c>
      <c r="K71" s="155" t="str">
        <f>IF(B71="סך הכל",Summary!$B$10,IF(F71="","",IFERROR(VLOOKUP(B71,Count!A:J,8,FALSE),0)))</f>
        <v/>
      </c>
      <c r="L71" s="155" t="str">
        <f>IF(B71="סך הכל",Summary!$B$11,IF(F71="","",IFERROR(VLOOKUP(B71,Count!A:J,9,FALSE),0)))</f>
        <v/>
      </c>
      <c r="M71" s="157" t="str">
        <f>IF(B71="סך הכל",Summary!$B$12,IF(F71="","",IFERROR(VLOOKUP(B71,Count!A:J,10,FALSE),0)))</f>
        <v/>
      </c>
      <c r="N71" s="158" t="str">
        <f t="shared" si="3"/>
        <v/>
      </c>
      <c r="O71" s="134" t="str">
        <f>IFERROR(VLOOKUP(B71,Comments!A:B,2,FALSE),"")</f>
        <v/>
      </c>
      <c r="P71" s="134"/>
      <c r="Q71" s="134"/>
      <c r="R71" s="134"/>
      <c r="S71" s="134"/>
      <c r="T71" s="134"/>
      <c r="U71" s="134"/>
      <c r="V71" s="134"/>
      <c r="W71" s="134"/>
      <c r="X71" s="134"/>
      <c r="Y71" s="134"/>
      <c r="Z71" s="134"/>
      <c r="AA71" s="134"/>
      <c r="AB71" s="134"/>
      <c r="AC71" s="134"/>
      <c r="AD71" s="134"/>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c r="BM71" s="152"/>
      <c r="BN71" s="152"/>
      <c r="BO71" s="152"/>
      <c r="BP71" s="152"/>
      <c r="BQ71" s="152"/>
      <c r="BR71" s="152"/>
      <c r="BS71" s="152"/>
      <c r="BT71" s="152"/>
      <c r="BU71" s="152"/>
      <c r="BV71" s="152"/>
      <c r="BW71" s="152"/>
      <c r="BX71" s="152"/>
      <c r="BY71" s="152"/>
    </row>
    <row r="72" spans="1:77" s="38" customFormat="1" x14ac:dyDescent="0.2">
      <c r="A72" s="152"/>
      <c r="B72" s="153" t="str">
        <f>IF(AND(B70&lt;&gt;"",ISNUMBER(B70),B71=""),"סך הכל",IF(Planning!A75="","",Planning!A75))</f>
        <v/>
      </c>
      <c r="C72" s="154" t="str">
        <f>IFERROR(_xlfn.IFS(B72="סך הכל",Summary!$B$6,Planning!C75&lt;&gt;"",Planning!C75),"")</f>
        <v/>
      </c>
      <c r="D72" s="152" t="str">
        <f>IFERROR(VLOOKUP(B72,Address!B:G,5,FALSE),"")</f>
        <v/>
      </c>
      <c r="E72" s="152" t="str">
        <f>IFERROR(VLOOKUP(B72,Address!B:L,11,FALSE),"")</f>
        <v/>
      </c>
      <c r="F72" s="155" t="str">
        <f t="shared" si="2"/>
        <v/>
      </c>
      <c r="G72" s="156" t="str">
        <f>IF(B72="סך הכל",Summary!$B$7,IF(F72="","",IF(VLOOKUP(B72,WQ_UnitID!B:C,2,FALSE)=0,"",VLOOKUP(B72,WQ_UnitID!B:C,2,FALSE))))</f>
        <v/>
      </c>
      <c r="H72" s="155" t="str">
        <f>IF(B72="סך הכל",Summary!$B$8,IF(F72="","",IFERROR(VLOOKUP(B72,Planning!A:B,2,FALSE),0)))</f>
        <v/>
      </c>
      <c r="I72" s="155" t="str">
        <f>IF(B72="סך הכל",Summary!$B$9,IF(F72="","",IFERROR(VLOOKUP(B72,Count!A:B,2,FALSE),0)))</f>
        <v/>
      </c>
      <c r="J72" s="155" t="str">
        <f>IF(F72="","",(IF(ISNUMBER(MATCH(B72,ExcPermit!$H$8:$H$1000,0)),"כן","לא")))</f>
        <v/>
      </c>
      <c r="K72" s="155" t="str">
        <f>IF(B72="סך הכל",Summary!$B$10,IF(F72="","",IFERROR(VLOOKUP(B72,Count!A:J,8,FALSE),0)))</f>
        <v/>
      </c>
      <c r="L72" s="155" t="str">
        <f>IF(B72="סך הכל",Summary!$B$11,IF(F72="","",IFERROR(VLOOKUP(B72,Count!A:J,9,FALSE),0)))</f>
        <v/>
      </c>
      <c r="M72" s="157" t="str">
        <f>IF(B72="סך הכל",Summary!$B$12,IF(F72="","",IFERROR(VLOOKUP(B72,Count!A:J,10,FALSE),0)))</f>
        <v/>
      </c>
      <c r="N72" s="158" t="str">
        <f t="shared" si="3"/>
        <v/>
      </c>
      <c r="O72" s="134" t="str">
        <f>IFERROR(VLOOKUP(B72,Comments!A:B,2,FALSE),"")</f>
        <v/>
      </c>
      <c r="P72" s="134"/>
      <c r="Q72" s="134"/>
      <c r="R72" s="134"/>
      <c r="S72" s="134"/>
      <c r="T72" s="134"/>
      <c r="U72" s="134"/>
      <c r="V72" s="134"/>
      <c r="W72" s="134"/>
      <c r="X72" s="134"/>
      <c r="Y72" s="134"/>
      <c r="Z72" s="134"/>
      <c r="AA72" s="134"/>
      <c r="AB72" s="134"/>
      <c r="AC72" s="134"/>
      <c r="AD72" s="134"/>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c r="BM72" s="152"/>
      <c r="BN72" s="152"/>
      <c r="BO72" s="152"/>
      <c r="BP72" s="152"/>
      <c r="BQ72" s="152"/>
      <c r="BR72" s="152"/>
      <c r="BS72" s="152"/>
      <c r="BT72" s="152"/>
      <c r="BU72" s="152"/>
      <c r="BV72" s="152"/>
      <c r="BW72" s="152"/>
      <c r="BX72" s="152"/>
      <c r="BY72" s="152"/>
    </row>
    <row r="73" spans="1:77" s="38" customFormat="1" x14ac:dyDescent="0.2">
      <c r="A73" s="152"/>
      <c r="B73" s="153" t="str">
        <f>IF(AND(B71&lt;&gt;"",ISNUMBER(B71),B72=""),"סך הכל",IF(Planning!A76="","",Planning!A76))</f>
        <v/>
      </c>
      <c r="C73" s="154" t="str">
        <f>IFERROR(_xlfn.IFS(B73="סך הכל",Summary!$B$6,Planning!C76&lt;&gt;"",Planning!C76),"")</f>
        <v/>
      </c>
      <c r="D73" s="152" t="str">
        <f>IFERROR(VLOOKUP(B73,Address!B:G,5,FALSE),"")</f>
        <v/>
      </c>
      <c r="E73" s="152" t="str">
        <f>IFERROR(VLOOKUP(B73,Address!B:L,11,FALSE),"")</f>
        <v/>
      </c>
      <c r="F73" s="155" t="str">
        <f t="shared" si="2"/>
        <v/>
      </c>
      <c r="G73" s="156" t="str">
        <f>IF(B73="סך הכל",Summary!$B$7,IF(F73="","",IF(VLOOKUP(B73,WQ_UnitID!B:C,2,FALSE)=0,"",VLOOKUP(B73,WQ_UnitID!B:C,2,FALSE))))</f>
        <v/>
      </c>
      <c r="H73" s="155" t="str">
        <f>IF(B73="סך הכל",Summary!$B$8,IF(F73="","",IFERROR(VLOOKUP(B73,Planning!A:B,2,FALSE),0)))</f>
        <v/>
      </c>
      <c r="I73" s="155" t="str">
        <f>IF(B73="סך הכל",Summary!$B$9,IF(F73="","",IFERROR(VLOOKUP(B73,Count!A:B,2,FALSE),0)))</f>
        <v/>
      </c>
      <c r="J73" s="155" t="str">
        <f>IF(F73="","",(IF(ISNUMBER(MATCH(B73,ExcPermit!$H$8:$H$1000,0)),"כן","לא")))</f>
        <v/>
      </c>
      <c r="K73" s="155" t="str">
        <f>IF(B73="סך הכל",Summary!$B$10,IF(F73="","",IFERROR(VLOOKUP(B73,Count!A:J,8,FALSE),0)))</f>
        <v/>
      </c>
      <c r="L73" s="155" t="str">
        <f>IF(B73="סך הכל",Summary!$B$11,IF(F73="","",IFERROR(VLOOKUP(B73,Count!A:J,9,FALSE),0)))</f>
        <v/>
      </c>
      <c r="M73" s="157" t="str">
        <f>IF(B73="סך הכל",Summary!$B$12,IF(F73="","",IFERROR(VLOOKUP(B73,Count!A:J,10,FALSE),0)))</f>
        <v/>
      </c>
      <c r="N73" s="158" t="str">
        <f t="shared" si="3"/>
        <v/>
      </c>
      <c r="O73" s="134" t="str">
        <f>IFERROR(VLOOKUP(B73,Comments!A:B,2,FALSE),"")</f>
        <v/>
      </c>
      <c r="P73" s="134"/>
      <c r="Q73" s="134"/>
      <c r="R73" s="134"/>
      <c r="S73" s="134"/>
      <c r="T73" s="134"/>
      <c r="U73" s="134"/>
      <c r="V73" s="134"/>
      <c r="W73" s="134"/>
      <c r="X73" s="134"/>
      <c r="Y73" s="134"/>
      <c r="Z73" s="134"/>
      <c r="AA73" s="134"/>
      <c r="AB73" s="134"/>
      <c r="AC73" s="134"/>
      <c r="AD73" s="134"/>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c r="BM73" s="152"/>
      <c r="BN73" s="152"/>
      <c r="BO73" s="152"/>
      <c r="BP73" s="152"/>
      <c r="BQ73" s="152"/>
      <c r="BR73" s="152"/>
      <c r="BS73" s="152"/>
      <c r="BT73" s="152"/>
      <c r="BU73" s="152"/>
      <c r="BV73" s="152"/>
      <c r="BW73" s="152"/>
      <c r="BX73" s="152"/>
      <c r="BY73" s="152"/>
    </row>
    <row r="74" spans="1:77" s="38" customFormat="1" x14ac:dyDescent="0.2">
      <c r="A74" s="152"/>
      <c r="B74" s="153" t="str">
        <f>IF(AND(B72&lt;&gt;"",ISNUMBER(B72),B73=""),"סך הכל",IF(Planning!A77="","",Planning!A77))</f>
        <v/>
      </c>
      <c r="C74" s="154" t="str">
        <f>IFERROR(_xlfn.IFS(B74="סך הכל",Summary!$B$6,Planning!C77&lt;&gt;"",Planning!C77),"")</f>
        <v/>
      </c>
      <c r="D74" s="152" t="str">
        <f>IFERROR(VLOOKUP(B74,Address!B:G,5,FALSE),"")</f>
        <v/>
      </c>
      <c r="E74" s="152" t="str">
        <f>IFERROR(VLOOKUP(B74,Address!B:L,11,FALSE),"")</f>
        <v/>
      </c>
      <c r="F74" s="155" t="str">
        <f t="shared" si="2"/>
        <v/>
      </c>
      <c r="G74" s="156" t="str">
        <f>IF(B74="סך הכל",Summary!$B$7,IF(F74="","",IF(VLOOKUP(B74,WQ_UnitID!B:C,2,FALSE)=0,"",VLOOKUP(B74,WQ_UnitID!B:C,2,FALSE))))</f>
        <v/>
      </c>
      <c r="H74" s="155" t="str">
        <f>IF(B74="סך הכל",Summary!$B$8,IF(F74="","",IFERROR(VLOOKUP(B74,Planning!A:B,2,FALSE),0)))</f>
        <v/>
      </c>
      <c r="I74" s="155" t="str">
        <f>IF(B74="סך הכל",Summary!$B$9,IF(F74="","",IFERROR(VLOOKUP(B74,Count!A:B,2,FALSE),0)))</f>
        <v/>
      </c>
      <c r="J74" s="155" t="str">
        <f>IF(F74="","",(IF(ISNUMBER(MATCH(B74,ExcPermit!$H$8:$H$1000,0)),"כן","לא")))</f>
        <v/>
      </c>
      <c r="K74" s="155" t="str">
        <f>IF(B74="סך הכל",Summary!$B$10,IF(F74="","",IFERROR(VLOOKUP(B74,Count!A:J,8,FALSE),0)))</f>
        <v/>
      </c>
      <c r="L74" s="155" t="str">
        <f>IF(B74="סך הכל",Summary!$B$11,IF(F74="","",IFERROR(VLOOKUP(B74,Count!A:J,9,FALSE),0)))</f>
        <v/>
      </c>
      <c r="M74" s="157" t="str">
        <f>IF(B74="סך הכל",Summary!$B$12,IF(F74="","",IFERROR(VLOOKUP(B74,Count!A:J,10,FALSE),0)))</f>
        <v/>
      </c>
      <c r="N74" s="158" t="str">
        <f t="shared" si="3"/>
        <v/>
      </c>
      <c r="O74" s="134" t="str">
        <f>IFERROR(VLOOKUP(B74,Comments!A:B,2,FALSE),"")</f>
        <v/>
      </c>
      <c r="P74" s="134"/>
      <c r="Q74" s="134"/>
      <c r="R74" s="134"/>
      <c r="S74" s="134"/>
      <c r="T74" s="134"/>
      <c r="U74" s="134"/>
      <c r="V74" s="134"/>
      <c r="W74" s="134"/>
      <c r="X74" s="134"/>
      <c r="Y74" s="134"/>
      <c r="Z74" s="134"/>
      <c r="AA74" s="134"/>
      <c r="AB74" s="134"/>
      <c r="AC74" s="134"/>
      <c r="AD74" s="134"/>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c r="BM74" s="152"/>
      <c r="BN74" s="152"/>
      <c r="BO74" s="152"/>
      <c r="BP74" s="152"/>
      <c r="BQ74" s="152"/>
      <c r="BR74" s="152"/>
      <c r="BS74" s="152"/>
      <c r="BT74" s="152"/>
      <c r="BU74" s="152"/>
      <c r="BV74" s="152"/>
      <c r="BW74" s="152"/>
      <c r="BX74" s="152"/>
      <c r="BY74" s="152"/>
    </row>
    <row r="75" spans="1:77" s="38" customFormat="1" x14ac:dyDescent="0.2">
      <c r="A75" s="152"/>
      <c r="B75" s="153" t="str">
        <f>IF(AND(B73&lt;&gt;"",ISNUMBER(B73),B74=""),"סך הכל",IF(Planning!A78="","",Planning!A78))</f>
        <v/>
      </c>
      <c r="C75" s="154" t="str">
        <f>IFERROR(_xlfn.IFS(B75="סך הכל",Summary!$B$6,Planning!C78&lt;&gt;"",Planning!C78),"")</f>
        <v/>
      </c>
      <c r="D75" s="152" t="str">
        <f>IFERROR(VLOOKUP(B75,Address!B:G,5,FALSE),"")</f>
        <v/>
      </c>
      <c r="E75" s="152" t="str">
        <f>IFERROR(VLOOKUP(B75,Address!B:L,11,FALSE),"")</f>
        <v/>
      </c>
      <c r="F75" s="155" t="str">
        <f t="shared" si="2"/>
        <v/>
      </c>
      <c r="G75" s="156" t="str">
        <f>IF(B75="סך הכל",Summary!$B$7,IF(F75="","",IF(VLOOKUP(B75,WQ_UnitID!B:C,2,FALSE)=0,"",VLOOKUP(B75,WQ_UnitID!B:C,2,FALSE))))</f>
        <v/>
      </c>
      <c r="H75" s="155" t="str">
        <f>IF(B75="סך הכל",Summary!$B$8,IF(F75="","",IFERROR(VLOOKUP(B75,Planning!A:B,2,FALSE),0)))</f>
        <v/>
      </c>
      <c r="I75" s="155" t="str">
        <f>IF(B75="סך הכל",Summary!$B$9,IF(F75="","",IFERROR(VLOOKUP(B75,Count!A:B,2,FALSE),0)))</f>
        <v/>
      </c>
      <c r="J75" s="155" t="str">
        <f>IF(F75="","",(IF(ISNUMBER(MATCH(B75,ExcPermit!$H$8:$H$1000,0)),"כן","לא")))</f>
        <v/>
      </c>
      <c r="K75" s="155" t="str">
        <f>IF(B75="סך הכל",Summary!$B$10,IF(F75="","",IFERROR(VLOOKUP(B75,Count!A:J,8,FALSE),0)))</f>
        <v/>
      </c>
      <c r="L75" s="155" t="str">
        <f>IF(B75="סך הכל",Summary!$B$11,IF(F75="","",IFERROR(VLOOKUP(B75,Count!A:J,9,FALSE),0)))</f>
        <v/>
      </c>
      <c r="M75" s="157" t="str">
        <f>IF(B75="סך הכל",Summary!$B$12,IF(F75="","",IFERROR(VLOOKUP(B75,Count!A:J,10,FALSE),0)))</f>
        <v/>
      </c>
      <c r="N75" s="158" t="str">
        <f t="shared" si="3"/>
        <v/>
      </c>
      <c r="O75" s="134" t="str">
        <f>IFERROR(VLOOKUP(B75,Comments!A:B,2,FALSE),"")</f>
        <v/>
      </c>
      <c r="P75" s="134"/>
      <c r="Q75" s="134"/>
      <c r="R75" s="134"/>
      <c r="S75" s="134"/>
      <c r="T75" s="134"/>
      <c r="U75" s="134"/>
      <c r="V75" s="134"/>
      <c r="W75" s="134"/>
      <c r="X75" s="134"/>
      <c r="Y75" s="134"/>
      <c r="Z75" s="134"/>
      <c r="AA75" s="134"/>
      <c r="AB75" s="134"/>
      <c r="AC75" s="134"/>
      <c r="AD75" s="134"/>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c r="BM75" s="152"/>
      <c r="BN75" s="152"/>
      <c r="BO75" s="152"/>
      <c r="BP75" s="152"/>
      <c r="BQ75" s="152"/>
      <c r="BR75" s="152"/>
      <c r="BS75" s="152"/>
      <c r="BT75" s="152"/>
      <c r="BU75" s="152"/>
      <c r="BV75" s="152"/>
      <c r="BW75" s="152"/>
      <c r="BX75" s="152"/>
      <c r="BY75" s="152"/>
    </row>
    <row r="76" spans="1:77" s="38" customFormat="1" x14ac:dyDescent="0.2">
      <c r="A76" s="152"/>
      <c r="B76" s="153" t="str">
        <f>IF(AND(B74&lt;&gt;"",ISNUMBER(B74),B75=""),"סך הכל",IF(Planning!A79="","",Planning!A79))</f>
        <v/>
      </c>
      <c r="C76" s="154" t="str">
        <f>IFERROR(_xlfn.IFS(B76="סך הכל",Summary!$B$6,Planning!C79&lt;&gt;"",Planning!C79),"")</f>
        <v/>
      </c>
      <c r="D76" s="152" t="str">
        <f>IFERROR(VLOOKUP(B76,Address!B:G,5,FALSE),"")</f>
        <v/>
      </c>
      <c r="E76" s="152" t="str">
        <f>IFERROR(VLOOKUP(B76,Address!B:L,11,FALSE),"")</f>
        <v/>
      </c>
      <c r="F76" s="155" t="str">
        <f t="shared" si="2"/>
        <v/>
      </c>
      <c r="G76" s="156" t="str">
        <f>IF(B76="סך הכל",Summary!$B$7,IF(F76="","",IF(VLOOKUP(B76,WQ_UnitID!B:C,2,FALSE)=0,"",VLOOKUP(B76,WQ_UnitID!B:C,2,FALSE))))</f>
        <v/>
      </c>
      <c r="H76" s="155" t="str">
        <f>IF(B76="סך הכל",Summary!$B$8,IF(F76="","",IFERROR(VLOOKUP(B76,Planning!A:B,2,FALSE),0)))</f>
        <v/>
      </c>
      <c r="I76" s="155" t="str">
        <f>IF(B76="סך הכל",Summary!$B$9,IF(F76="","",IFERROR(VLOOKUP(B76,Count!A:B,2,FALSE),0)))</f>
        <v/>
      </c>
      <c r="J76" s="155" t="str">
        <f>IF(F76="","",(IF(ISNUMBER(MATCH(B76,ExcPermit!$H$8:$H$1000,0)),"כן","לא")))</f>
        <v/>
      </c>
      <c r="K76" s="155" t="str">
        <f>IF(B76="סך הכל",Summary!$B$10,IF(F76="","",IFERROR(VLOOKUP(B76,Count!A:J,8,FALSE),0)))</f>
        <v/>
      </c>
      <c r="L76" s="155" t="str">
        <f>IF(B76="סך הכל",Summary!$B$11,IF(F76="","",IFERROR(VLOOKUP(B76,Count!A:J,9,FALSE),0)))</f>
        <v/>
      </c>
      <c r="M76" s="157" t="str">
        <f>IF(B76="סך הכל",Summary!$B$12,IF(F76="","",IFERROR(VLOOKUP(B76,Count!A:J,10,FALSE),0)))</f>
        <v/>
      </c>
      <c r="N76" s="158" t="str">
        <f t="shared" si="3"/>
        <v/>
      </c>
      <c r="O76" s="134" t="str">
        <f>IFERROR(VLOOKUP(B76,Comments!A:B,2,FALSE),"")</f>
        <v/>
      </c>
      <c r="P76" s="134"/>
      <c r="Q76" s="134"/>
      <c r="R76" s="134"/>
      <c r="S76" s="134"/>
      <c r="T76" s="134"/>
      <c r="U76" s="134"/>
      <c r="V76" s="134"/>
      <c r="W76" s="134"/>
      <c r="X76" s="134"/>
      <c r="Y76" s="134"/>
      <c r="Z76" s="134"/>
      <c r="AA76" s="134"/>
      <c r="AB76" s="134"/>
      <c r="AC76" s="134"/>
      <c r="AD76" s="134"/>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c r="BM76" s="152"/>
      <c r="BN76" s="152"/>
      <c r="BO76" s="152"/>
      <c r="BP76" s="152"/>
      <c r="BQ76" s="152"/>
      <c r="BR76" s="152"/>
      <c r="BS76" s="152"/>
      <c r="BT76" s="152"/>
      <c r="BU76" s="152"/>
      <c r="BV76" s="152"/>
      <c r="BW76" s="152"/>
      <c r="BX76" s="152"/>
      <c r="BY76" s="152"/>
    </row>
    <row r="77" spans="1:77" s="38" customFormat="1" x14ac:dyDescent="0.2">
      <c r="A77" s="152"/>
      <c r="B77" s="153" t="str">
        <f>IF(AND(B75&lt;&gt;"",ISNUMBER(B75),B76=""),"סך הכל",IF(Planning!A80="","",Planning!A80))</f>
        <v/>
      </c>
      <c r="C77" s="154" t="str">
        <f>IFERROR(_xlfn.IFS(B77="סך הכל",Summary!$B$6,Planning!C80&lt;&gt;"",Planning!C80),"")</f>
        <v/>
      </c>
      <c r="D77" s="152" t="str">
        <f>IFERROR(VLOOKUP(B77,Address!B:G,5,FALSE),"")</f>
        <v/>
      </c>
      <c r="E77" s="152" t="str">
        <f>IFERROR(VLOOKUP(B77,Address!B:L,11,FALSE),"")</f>
        <v/>
      </c>
      <c r="F77" s="155" t="str">
        <f t="shared" si="2"/>
        <v/>
      </c>
      <c r="G77" s="156" t="str">
        <f>IF(B77="סך הכל",Summary!$B$7,IF(F77="","",IF(VLOOKUP(B77,WQ_UnitID!B:C,2,FALSE)=0,"",VLOOKUP(B77,WQ_UnitID!B:C,2,FALSE))))</f>
        <v/>
      </c>
      <c r="H77" s="155" t="str">
        <f>IF(B77="סך הכל",Summary!$B$8,IF(F77="","",IFERROR(VLOOKUP(B77,Planning!A:B,2,FALSE),0)))</f>
        <v/>
      </c>
      <c r="I77" s="155" t="str">
        <f>IF(B77="סך הכל",Summary!$B$9,IF(F77="","",IFERROR(VLOOKUP(B77,Count!A:B,2,FALSE),0)))</f>
        <v/>
      </c>
      <c r="J77" s="155" t="str">
        <f>IF(F77="","",(IF(ISNUMBER(MATCH(B77,ExcPermit!$H$8:$H$1000,0)),"כן","לא")))</f>
        <v/>
      </c>
      <c r="K77" s="155" t="str">
        <f>IF(B77="סך הכל",Summary!$B$10,IF(F77="","",IFERROR(VLOOKUP(B77,Count!A:J,8,FALSE),0)))</f>
        <v/>
      </c>
      <c r="L77" s="155" t="str">
        <f>IF(B77="סך הכל",Summary!$B$11,IF(F77="","",IFERROR(VLOOKUP(B77,Count!A:J,9,FALSE),0)))</f>
        <v/>
      </c>
      <c r="M77" s="157" t="str">
        <f>IF(B77="סך הכל",Summary!$B$12,IF(F77="","",IFERROR(VLOOKUP(B77,Count!A:J,10,FALSE),0)))</f>
        <v/>
      </c>
      <c r="N77" s="158" t="str">
        <f t="shared" si="3"/>
        <v/>
      </c>
      <c r="O77" s="134" t="str">
        <f>IFERROR(VLOOKUP(B77,Comments!A:B,2,FALSE),"")</f>
        <v/>
      </c>
      <c r="P77" s="134"/>
      <c r="Q77" s="134"/>
      <c r="R77" s="134"/>
      <c r="S77" s="134"/>
      <c r="T77" s="134"/>
      <c r="U77" s="134"/>
      <c r="V77" s="134"/>
      <c r="W77" s="134"/>
      <c r="X77" s="134"/>
      <c r="Y77" s="134"/>
      <c r="Z77" s="134"/>
      <c r="AA77" s="134"/>
      <c r="AB77" s="134"/>
      <c r="AC77" s="134"/>
      <c r="AD77" s="134"/>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c r="BI77" s="152"/>
      <c r="BJ77" s="152"/>
      <c r="BK77" s="152"/>
      <c r="BL77" s="152"/>
      <c r="BM77" s="152"/>
      <c r="BN77" s="152"/>
      <c r="BO77" s="152"/>
      <c r="BP77" s="152"/>
      <c r="BQ77" s="152"/>
      <c r="BR77" s="152"/>
      <c r="BS77" s="152"/>
      <c r="BT77" s="152"/>
      <c r="BU77" s="152"/>
      <c r="BV77" s="152"/>
      <c r="BW77" s="152"/>
      <c r="BX77" s="152"/>
      <c r="BY77" s="152"/>
    </row>
    <row r="78" spans="1:77" s="38" customFormat="1" x14ac:dyDescent="0.2">
      <c r="A78" s="152"/>
      <c r="B78" s="153" t="str">
        <f>IF(AND(B76&lt;&gt;"",ISNUMBER(B76),B77=""),"סך הכל",IF(Planning!A81="","",Planning!A81))</f>
        <v/>
      </c>
      <c r="C78" s="154" t="str">
        <f>IFERROR(_xlfn.IFS(B78="סך הכל",Summary!$B$6,Planning!C81&lt;&gt;"",Planning!C81),"")</f>
        <v/>
      </c>
      <c r="D78" s="152" t="str">
        <f>IFERROR(VLOOKUP(B78,Address!B:G,5,FALSE),"")</f>
        <v/>
      </c>
      <c r="E78" s="152" t="str">
        <f>IFERROR(VLOOKUP(B78,Address!B:L,11,FALSE),"")</f>
        <v/>
      </c>
      <c r="F78" s="155" t="str">
        <f t="shared" si="2"/>
        <v/>
      </c>
      <c r="G78" s="156" t="str">
        <f>IF(B78="סך הכל",Summary!$B$7,IF(F78="","",IF(VLOOKUP(B78,WQ_UnitID!B:C,2,FALSE)=0,"",VLOOKUP(B78,WQ_UnitID!B:C,2,FALSE))))</f>
        <v/>
      </c>
      <c r="H78" s="155" t="str">
        <f>IF(B78="סך הכל",Summary!$B$8,IF(F78="","",IFERROR(VLOOKUP(B78,Planning!A:B,2,FALSE),0)))</f>
        <v/>
      </c>
      <c r="I78" s="155" t="str">
        <f>IF(B78="סך הכל",Summary!$B$9,IF(F78="","",IFERROR(VLOOKUP(B78,Count!A:B,2,FALSE),0)))</f>
        <v/>
      </c>
      <c r="J78" s="155" t="str">
        <f>IF(F78="","",(IF(ISNUMBER(MATCH(B78,ExcPermit!$H$8:$H$1000,0)),"כן","לא")))</f>
        <v/>
      </c>
      <c r="K78" s="155" t="str">
        <f>IF(B78="סך הכל",Summary!$B$10,IF(F78="","",IFERROR(VLOOKUP(B78,Count!A:J,8,FALSE),0)))</f>
        <v/>
      </c>
      <c r="L78" s="155" t="str">
        <f>IF(B78="סך הכל",Summary!$B$11,IF(F78="","",IFERROR(VLOOKUP(B78,Count!A:J,9,FALSE),0)))</f>
        <v/>
      </c>
      <c r="M78" s="157" t="str">
        <f>IF(B78="סך הכל",Summary!$B$12,IF(F78="","",IFERROR(VLOOKUP(B78,Count!A:J,10,FALSE),0)))</f>
        <v/>
      </c>
      <c r="N78" s="158" t="str">
        <f t="shared" si="3"/>
        <v/>
      </c>
      <c r="O78" s="134" t="str">
        <f>IFERROR(VLOOKUP(B78,Comments!A:B,2,FALSE),"")</f>
        <v/>
      </c>
      <c r="P78" s="134"/>
      <c r="Q78" s="134"/>
      <c r="R78" s="134"/>
      <c r="S78" s="134"/>
      <c r="T78" s="134"/>
      <c r="U78" s="134"/>
      <c r="V78" s="134"/>
      <c r="W78" s="134"/>
      <c r="X78" s="134"/>
      <c r="Y78" s="134"/>
      <c r="Z78" s="134"/>
      <c r="AA78" s="134"/>
      <c r="AB78" s="134"/>
      <c r="AC78" s="134"/>
      <c r="AD78" s="134"/>
      <c r="AE78" s="152"/>
      <c r="AF78" s="152"/>
      <c r="AG78" s="152"/>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c r="BI78" s="152"/>
      <c r="BJ78" s="152"/>
      <c r="BK78" s="152"/>
      <c r="BL78" s="152"/>
      <c r="BM78" s="152"/>
      <c r="BN78" s="152"/>
      <c r="BO78" s="152"/>
      <c r="BP78" s="152"/>
      <c r="BQ78" s="152"/>
      <c r="BR78" s="152"/>
      <c r="BS78" s="152"/>
      <c r="BT78" s="152"/>
      <c r="BU78" s="152"/>
      <c r="BV78" s="152"/>
      <c r="BW78" s="152"/>
      <c r="BX78" s="152"/>
      <c r="BY78" s="152"/>
    </row>
    <row r="79" spans="1:77" s="38" customFormat="1" x14ac:dyDescent="0.2">
      <c r="A79" s="152"/>
      <c r="B79" s="153" t="str">
        <f>IF(AND(B77&lt;&gt;"",ISNUMBER(B77),B78=""),"סך הכל",IF(Planning!A82="","",Planning!A82))</f>
        <v/>
      </c>
      <c r="C79" s="154" t="str">
        <f>IFERROR(_xlfn.IFS(B79="סך הכל",Summary!$B$6,Planning!C82&lt;&gt;"",Planning!C82),"")</f>
        <v/>
      </c>
      <c r="D79" s="152" t="str">
        <f>IFERROR(VLOOKUP(B79,Address!B:G,5,FALSE),"")</f>
        <v/>
      </c>
      <c r="E79" s="152" t="str">
        <f>IFERROR(VLOOKUP(B79,Address!B:L,11,FALSE),"")</f>
        <v/>
      </c>
      <c r="F79" s="155" t="str">
        <f t="shared" si="2"/>
        <v/>
      </c>
      <c r="G79" s="156" t="str">
        <f>IF(B79="סך הכל",Summary!$B$7,IF(F79="","",IF(VLOOKUP(B79,WQ_UnitID!B:C,2,FALSE)=0,"",VLOOKUP(B79,WQ_UnitID!B:C,2,FALSE))))</f>
        <v/>
      </c>
      <c r="H79" s="155" t="str">
        <f>IF(B79="סך הכל",Summary!$B$8,IF(F79="","",IFERROR(VLOOKUP(B79,Planning!A:B,2,FALSE),0)))</f>
        <v/>
      </c>
      <c r="I79" s="155" t="str">
        <f>IF(B79="סך הכל",Summary!$B$9,IF(F79="","",IFERROR(VLOOKUP(B79,Count!A:B,2,FALSE),0)))</f>
        <v/>
      </c>
      <c r="J79" s="155" t="str">
        <f>IF(F79="","",(IF(ISNUMBER(MATCH(B79,ExcPermit!$H$8:$H$1000,0)),"כן","לא")))</f>
        <v/>
      </c>
      <c r="K79" s="155" t="str">
        <f>IF(B79="סך הכל",Summary!$B$10,IF(F79="","",IFERROR(VLOOKUP(B79,Count!A:J,8,FALSE),0)))</f>
        <v/>
      </c>
      <c r="L79" s="155" t="str">
        <f>IF(B79="סך הכל",Summary!$B$11,IF(F79="","",IFERROR(VLOOKUP(B79,Count!A:J,9,FALSE),0)))</f>
        <v/>
      </c>
      <c r="M79" s="157" t="str">
        <f>IF(B79="סך הכל",Summary!$B$12,IF(F79="","",IFERROR(VLOOKUP(B79,Count!A:J,10,FALSE),0)))</f>
        <v/>
      </c>
      <c r="N79" s="158" t="str">
        <f t="shared" si="3"/>
        <v/>
      </c>
      <c r="O79" s="134" t="str">
        <f>IFERROR(VLOOKUP(B79,Comments!A:B,2,FALSE),"")</f>
        <v/>
      </c>
      <c r="P79" s="134"/>
      <c r="Q79" s="134"/>
      <c r="R79" s="134"/>
      <c r="S79" s="134"/>
      <c r="T79" s="134"/>
      <c r="U79" s="134"/>
      <c r="V79" s="134"/>
      <c r="W79" s="134"/>
      <c r="X79" s="134"/>
      <c r="Y79" s="134"/>
      <c r="Z79" s="134"/>
      <c r="AA79" s="134"/>
      <c r="AB79" s="134"/>
      <c r="AC79" s="134"/>
      <c r="AD79" s="134"/>
      <c r="AE79" s="152"/>
      <c r="AF79" s="152"/>
      <c r="AG79" s="152"/>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c r="BI79" s="152"/>
      <c r="BJ79" s="152"/>
      <c r="BK79" s="152"/>
      <c r="BL79" s="152"/>
      <c r="BM79" s="152"/>
      <c r="BN79" s="152"/>
      <c r="BO79" s="152"/>
      <c r="BP79" s="152"/>
      <c r="BQ79" s="152"/>
      <c r="BR79" s="152"/>
      <c r="BS79" s="152"/>
      <c r="BT79" s="152"/>
      <c r="BU79" s="152"/>
      <c r="BV79" s="152"/>
      <c r="BW79" s="152"/>
      <c r="BX79" s="152"/>
      <c r="BY79" s="152"/>
    </row>
    <row r="80" spans="1:77" s="38" customFormat="1" x14ac:dyDescent="0.2">
      <c r="A80" s="152"/>
      <c r="B80" s="153" t="str">
        <f>IF(AND(B78&lt;&gt;"",ISNUMBER(B78),B79=""),"סך הכל",IF(Planning!A83="","",Planning!A83))</f>
        <v/>
      </c>
      <c r="C80" s="154" t="str">
        <f>IFERROR(_xlfn.IFS(B80="סך הכל",Summary!$B$6,Planning!C83&lt;&gt;"",Planning!C83),"")</f>
        <v/>
      </c>
      <c r="D80" s="152" t="str">
        <f>IFERROR(VLOOKUP(B80,Address!B:G,5,FALSE),"")</f>
        <v/>
      </c>
      <c r="E80" s="152" t="str">
        <f>IFERROR(VLOOKUP(B80,Address!B:L,11,FALSE),"")</f>
        <v/>
      </c>
      <c r="F80" s="155" t="str">
        <f t="shared" si="2"/>
        <v/>
      </c>
      <c r="G80" s="156" t="str">
        <f>IF(B80="סך הכל",Summary!$B$7,IF(F80="","",IF(VLOOKUP(B80,WQ_UnitID!B:C,2,FALSE)=0,"",VLOOKUP(B80,WQ_UnitID!B:C,2,FALSE))))</f>
        <v/>
      </c>
      <c r="H80" s="155" t="str">
        <f>IF(B80="סך הכל",Summary!$B$8,IF(F80="","",IFERROR(VLOOKUP(B80,Planning!A:B,2,FALSE),0)))</f>
        <v/>
      </c>
      <c r="I80" s="155" t="str">
        <f>IF(B80="סך הכל",Summary!$B$9,IF(F80="","",IFERROR(VLOOKUP(B80,Count!A:B,2,FALSE),0)))</f>
        <v/>
      </c>
      <c r="J80" s="155" t="str">
        <f>IF(F80="","",(IF(ISNUMBER(MATCH(B80,ExcPermit!$H$8:$H$1000,0)),"כן","לא")))</f>
        <v/>
      </c>
      <c r="K80" s="155" t="str">
        <f>IF(B80="סך הכל",Summary!$B$10,IF(F80="","",IFERROR(VLOOKUP(B80,Count!A:J,8,FALSE),0)))</f>
        <v/>
      </c>
      <c r="L80" s="155" t="str">
        <f>IF(B80="סך הכל",Summary!$B$11,IF(F80="","",IFERROR(VLOOKUP(B80,Count!A:J,9,FALSE),0)))</f>
        <v/>
      </c>
      <c r="M80" s="157" t="str">
        <f>IF(B80="סך הכל",Summary!$B$12,IF(F80="","",IFERROR(VLOOKUP(B80,Count!A:J,10,FALSE),0)))</f>
        <v/>
      </c>
      <c r="N80" s="158" t="str">
        <f t="shared" si="3"/>
        <v/>
      </c>
      <c r="O80" s="134" t="str">
        <f>IFERROR(VLOOKUP(B80,Comments!A:B,2,FALSE),"")</f>
        <v/>
      </c>
      <c r="P80" s="134"/>
      <c r="Q80" s="134"/>
      <c r="R80" s="134"/>
      <c r="S80" s="134"/>
      <c r="T80" s="134"/>
      <c r="U80" s="134"/>
      <c r="V80" s="134"/>
      <c r="W80" s="134"/>
      <c r="X80" s="134"/>
      <c r="Y80" s="134"/>
      <c r="Z80" s="134"/>
      <c r="AA80" s="134"/>
      <c r="AB80" s="134"/>
      <c r="AC80" s="134"/>
      <c r="AD80" s="134"/>
      <c r="AE80" s="152"/>
      <c r="AF80" s="152"/>
      <c r="AG80" s="152"/>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c r="BI80" s="152"/>
      <c r="BJ80" s="152"/>
      <c r="BK80" s="152"/>
      <c r="BL80" s="152"/>
      <c r="BM80" s="152"/>
      <c r="BN80" s="152"/>
      <c r="BO80" s="152"/>
      <c r="BP80" s="152"/>
      <c r="BQ80" s="152"/>
      <c r="BR80" s="152"/>
      <c r="BS80" s="152"/>
      <c r="BT80" s="152"/>
      <c r="BU80" s="152"/>
      <c r="BV80" s="152"/>
      <c r="BW80" s="152"/>
      <c r="BX80" s="152"/>
      <c r="BY80" s="152"/>
    </row>
    <row r="81" spans="1:77" s="38" customFormat="1" x14ac:dyDescent="0.2">
      <c r="A81" s="152"/>
      <c r="B81" s="153" t="str">
        <f>IF(AND(B79&lt;&gt;"",ISNUMBER(B79),B80=""),"סך הכל",IF(Planning!A84="","",Planning!A84))</f>
        <v/>
      </c>
      <c r="C81" s="154" t="str">
        <f>IFERROR(_xlfn.IFS(B81="סך הכל",Summary!$B$6,Planning!C84&lt;&gt;"",Planning!C84),"")</f>
        <v/>
      </c>
      <c r="D81" s="152" t="str">
        <f>IFERROR(VLOOKUP(B81,Address!B:G,5,FALSE),"")</f>
        <v/>
      </c>
      <c r="E81" s="152" t="str">
        <f>IFERROR(VLOOKUP(B81,Address!B:L,11,FALSE),"")</f>
        <v/>
      </c>
      <c r="F81" s="155" t="str">
        <f t="shared" si="2"/>
        <v/>
      </c>
      <c r="G81" s="156" t="str">
        <f>IF(B81="סך הכל",Summary!$B$7,IF(F81="","",IF(VLOOKUP(B81,WQ_UnitID!B:C,2,FALSE)=0,"",VLOOKUP(B81,WQ_UnitID!B:C,2,FALSE))))</f>
        <v/>
      </c>
      <c r="H81" s="155" t="str">
        <f>IF(B81="סך הכל",Summary!$B$8,IF(F81="","",IFERROR(VLOOKUP(B81,Planning!A:B,2,FALSE),0)))</f>
        <v/>
      </c>
      <c r="I81" s="155" t="str">
        <f>IF(B81="סך הכל",Summary!$B$9,IF(F81="","",IFERROR(VLOOKUP(B81,Count!A:B,2,FALSE),0)))</f>
        <v/>
      </c>
      <c r="J81" s="155" t="str">
        <f>IF(F81="","",(IF(ISNUMBER(MATCH(B81,ExcPermit!$H$8:$H$1000,0)),"כן","לא")))</f>
        <v/>
      </c>
      <c r="K81" s="155" t="str">
        <f>IF(B81="סך הכל",Summary!$B$10,IF(F81="","",IFERROR(VLOOKUP(B81,Count!A:J,8,FALSE),0)))</f>
        <v/>
      </c>
      <c r="L81" s="155" t="str">
        <f>IF(B81="סך הכל",Summary!$B$11,IF(F81="","",IFERROR(VLOOKUP(B81,Count!A:J,9,FALSE),0)))</f>
        <v/>
      </c>
      <c r="M81" s="157" t="str">
        <f>IF(B81="סך הכל",Summary!$B$12,IF(F81="","",IFERROR(VLOOKUP(B81,Count!A:J,10,FALSE),0)))</f>
        <v/>
      </c>
      <c r="N81" s="158" t="str">
        <f t="shared" si="3"/>
        <v/>
      </c>
      <c r="O81" s="134" t="str">
        <f>IFERROR(VLOOKUP(B81,Comments!A:B,2,FALSE),"")</f>
        <v/>
      </c>
      <c r="P81" s="134"/>
      <c r="Q81" s="134"/>
      <c r="R81" s="134"/>
      <c r="S81" s="134"/>
      <c r="T81" s="134"/>
      <c r="U81" s="134"/>
      <c r="V81" s="134"/>
      <c r="W81" s="134"/>
      <c r="X81" s="134"/>
      <c r="Y81" s="134"/>
      <c r="Z81" s="134"/>
      <c r="AA81" s="134"/>
      <c r="AB81" s="134"/>
      <c r="AC81" s="134"/>
      <c r="AD81" s="134"/>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c r="BI81" s="152"/>
      <c r="BJ81" s="152"/>
      <c r="BK81" s="152"/>
      <c r="BL81" s="152"/>
      <c r="BM81" s="152"/>
      <c r="BN81" s="152"/>
      <c r="BO81" s="152"/>
      <c r="BP81" s="152"/>
      <c r="BQ81" s="152"/>
      <c r="BR81" s="152"/>
      <c r="BS81" s="152"/>
      <c r="BT81" s="152"/>
      <c r="BU81" s="152"/>
      <c r="BV81" s="152"/>
      <c r="BW81" s="152"/>
      <c r="BX81" s="152"/>
      <c r="BY81" s="152"/>
    </row>
    <row r="82" spans="1:77" s="38" customFormat="1" x14ac:dyDescent="0.2">
      <c r="A82" s="152"/>
      <c r="B82" s="153" t="str">
        <f>IF(AND(B80&lt;&gt;"",ISNUMBER(B80),B81=""),"סך הכל",IF(Planning!A85="","",Planning!A85))</f>
        <v/>
      </c>
      <c r="C82" s="154" t="str">
        <f>IFERROR(_xlfn.IFS(B82="סך הכל",Summary!$B$6,Planning!C85&lt;&gt;"",Planning!C85),"")</f>
        <v/>
      </c>
      <c r="D82" s="152" t="str">
        <f>IFERROR(VLOOKUP(B82,Address!B:G,5,FALSE),"")</f>
        <v/>
      </c>
      <c r="E82" s="152" t="str">
        <f>IFERROR(VLOOKUP(B82,Address!B:L,11,FALSE),"")</f>
        <v/>
      </c>
      <c r="F82" s="155" t="str">
        <f t="shared" si="2"/>
        <v/>
      </c>
      <c r="G82" s="156" t="str">
        <f>IF(B82="סך הכל",Summary!$B$7,IF(F82="","",IF(VLOOKUP(B82,WQ_UnitID!B:C,2,FALSE)=0,"",VLOOKUP(B82,WQ_UnitID!B:C,2,FALSE))))</f>
        <v/>
      </c>
      <c r="H82" s="155" t="str">
        <f>IF(B82="סך הכל",Summary!$B$8,IF(F82="","",IFERROR(VLOOKUP(B82,Planning!A:B,2,FALSE),0)))</f>
        <v/>
      </c>
      <c r="I82" s="155" t="str">
        <f>IF(B82="סך הכל",Summary!$B$9,IF(F82="","",IFERROR(VLOOKUP(B82,Count!A:B,2,FALSE),0)))</f>
        <v/>
      </c>
      <c r="J82" s="155" t="str">
        <f>IF(F82="","",(IF(ISNUMBER(MATCH(B82,ExcPermit!$H$8:$H$1000,0)),"כן","לא")))</f>
        <v/>
      </c>
      <c r="K82" s="155" t="str">
        <f>IF(B82="סך הכל",Summary!$B$10,IF(F82="","",IFERROR(VLOOKUP(B82,Count!A:J,8,FALSE),0)))</f>
        <v/>
      </c>
      <c r="L82" s="155" t="str">
        <f>IF(B82="סך הכל",Summary!$B$11,IF(F82="","",IFERROR(VLOOKUP(B82,Count!A:J,9,FALSE),0)))</f>
        <v/>
      </c>
      <c r="M82" s="157" t="str">
        <f>IF(B82="סך הכל",Summary!$B$12,IF(F82="","",IFERROR(VLOOKUP(B82,Count!A:J,10,FALSE),0)))</f>
        <v/>
      </c>
      <c r="N82" s="158" t="str">
        <f t="shared" si="3"/>
        <v/>
      </c>
      <c r="O82" s="134" t="str">
        <f>IFERROR(VLOOKUP(B82,Comments!A:B,2,FALSE),"")</f>
        <v/>
      </c>
      <c r="P82" s="134"/>
      <c r="Q82" s="134"/>
      <c r="R82" s="134"/>
      <c r="S82" s="134"/>
      <c r="T82" s="134"/>
      <c r="U82" s="134"/>
      <c r="V82" s="134"/>
      <c r="W82" s="134"/>
      <c r="X82" s="134"/>
      <c r="Y82" s="134"/>
      <c r="Z82" s="134"/>
      <c r="AA82" s="134"/>
      <c r="AB82" s="134"/>
      <c r="AC82" s="134"/>
      <c r="AD82" s="134"/>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c r="BI82" s="152"/>
      <c r="BJ82" s="152"/>
      <c r="BK82" s="152"/>
      <c r="BL82" s="152"/>
      <c r="BM82" s="152"/>
      <c r="BN82" s="152"/>
      <c r="BO82" s="152"/>
      <c r="BP82" s="152"/>
      <c r="BQ82" s="152"/>
      <c r="BR82" s="152"/>
      <c r="BS82" s="152"/>
      <c r="BT82" s="152"/>
      <c r="BU82" s="152"/>
      <c r="BV82" s="152"/>
      <c r="BW82" s="152"/>
      <c r="BX82" s="152"/>
      <c r="BY82" s="152"/>
    </row>
    <row r="83" spans="1:77" s="38" customFormat="1" x14ac:dyDescent="0.2">
      <c r="A83" s="152"/>
      <c r="B83" s="153" t="str">
        <f>IF(AND(B81&lt;&gt;"",ISNUMBER(B81),B82=""),"סך הכל",IF(Planning!A86="","",Planning!A86))</f>
        <v/>
      </c>
      <c r="C83" s="154" t="str">
        <f>IFERROR(_xlfn.IFS(B83="סך הכל",Summary!$B$6,Planning!C86&lt;&gt;"",Planning!C86),"")</f>
        <v/>
      </c>
      <c r="D83" s="152" t="str">
        <f>IFERROR(VLOOKUP(B83,Address!B:G,5,FALSE),"")</f>
        <v/>
      </c>
      <c r="E83" s="152" t="str">
        <f>IFERROR(VLOOKUP(B83,Address!B:L,11,FALSE),"")</f>
        <v/>
      </c>
      <c r="F83" s="155" t="str">
        <f t="shared" si="2"/>
        <v/>
      </c>
      <c r="G83" s="156" t="str">
        <f>IF(B83="סך הכל",Summary!$B$7,IF(F83="","",IF(VLOOKUP(B83,WQ_UnitID!B:C,2,FALSE)=0,"",VLOOKUP(B83,WQ_UnitID!B:C,2,FALSE))))</f>
        <v/>
      </c>
      <c r="H83" s="155" t="str">
        <f>IF(B83="סך הכל",Summary!$B$8,IF(F83="","",IFERROR(VLOOKUP(B83,Planning!A:B,2,FALSE),0)))</f>
        <v/>
      </c>
      <c r="I83" s="155" t="str">
        <f>IF(B83="סך הכל",Summary!$B$9,IF(F83="","",IFERROR(VLOOKUP(B83,Count!A:B,2,FALSE),0)))</f>
        <v/>
      </c>
      <c r="J83" s="155" t="str">
        <f>IF(F83="","",(IF(ISNUMBER(MATCH(B83,ExcPermit!$H$8:$H$1000,0)),"כן","לא")))</f>
        <v/>
      </c>
      <c r="K83" s="155" t="str">
        <f>IF(B83="סך הכל",Summary!$B$10,IF(F83="","",IFERROR(VLOOKUP(B83,Count!A:J,8,FALSE),0)))</f>
        <v/>
      </c>
      <c r="L83" s="155" t="str">
        <f>IF(B83="סך הכל",Summary!$B$11,IF(F83="","",IFERROR(VLOOKUP(B83,Count!A:J,9,FALSE),0)))</f>
        <v/>
      </c>
      <c r="M83" s="157" t="str">
        <f>IF(B83="סך הכל",Summary!$B$12,IF(F83="","",IFERROR(VLOOKUP(B83,Count!A:J,10,FALSE),0)))</f>
        <v/>
      </c>
      <c r="N83" s="158" t="str">
        <f t="shared" si="3"/>
        <v/>
      </c>
      <c r="O83" s="134" t="str">
        <f>IFERROR(VLOOKUP(B83,Comments!A:B,2,FALSE),"")</f>
        <v/>
      </c>
      <c r="P83" s="134"/>
      <c r="Q83" s="134"/>
      <c r="R83" s="134"/>
      <c r="S83" s="134"/>
      <c r="T83" s="134"/>
      <c r="U83" s="134"/>
      <c r="V83" s="134"/>
      <c r="W83" s="134"/>
      <c r="X83" s="134"/>
      <c r="Y83" s="134"/>
      <c r="Z83" s="134"/>
      <c r="AA83" s="134"/>
      <c r="AB83" s="134"/>
      <c r="AC83" s="134"/>
      <c r="AD83" s="134"/>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c r="BI83" s="152"/>
      <c r="BJ83" s="152"/>
      <c r="BK83" s="152"/>
      <c r="BL83" s="152"/>
      <c r="BM83" s="152"/>
      <c r="BN83" s="152"/>
      <c r="BO83" s="152"/>
      <c r="BP83" s="152"/>
      <c r="BQ83" s="152"/>
      <c r="BR83" s="152"/>
      <c r="BS83" s="152"/>
      <c r="BT83" s="152"/>
      <c r="BU83" s="152"/>
      <c r="BV83" s="152"/>
      <c r="BW83" s="152"/>
      <c r="BX83" s="152"/>
      <c r="BY83" s="152"/>
    </row>
    <row r="84" spans="1:77" s="38" customFormat="1" x14ac:dyDescent="0.2">
      <c r="A84" s="152"/>
      <c r="B84" s="153" t="str">
        <f>IF(AND(B82&lt;&gt;"",ISNUMBER(B82),B83=""),"סך הכל",IF(Planning!A87="","",Planning!A87))</f>
        <v/>
      </c>
      <c r="C84" s="154" t="str">
        <f>IFERROR(_xlfn.IFS(B84="סך הכל",Summary!$B$6,Planning!C87&lt;&gt;"",Planning!C87),"")</f>
        <v/>
      </c>
      <c r="D84" s="152" t="str">
        <f>IFERROR(VLOOKUP(B84,Address!B:G,5,FALSE),"")</f>
        <v/>
      </c>
      <c r="E84" s="152" t="str">
        <f>IFERROR(VLOOKUP(B84,Address!B:L,11,FALSE),"")</f>
        <v/>
      </c>
      <c r="F84" s="155" t="str">
        <f t="shared" si="2"/>
        <v/>
      </c>
      <c r="G84" s="156" t="str">
        <f>IF(B84="סך הכל",Summary!$B$7,IF(F84="","",IF(VLOOKUP(B84,WQ_UnitID!B:C,2,FALSE)=0,"",VLOOKUP(B84,WQ_UnitID!B:C,2,FALSE))))</f>
        <v/>
      </c>
      <c r="H84" s="155" t="str">
        <f>IF(B84="סך הכל",Summary!$B$8,IF(F84="","",IFERROR(VLOOKUP(B84,Planning!A:B,2,FALSE),0)))</f>
        <v/>
      </c>
      <c r="I84" s="155" t="str">
        <f>IF(B84="סך הכל",Summary!$B$9,IF(F84="","",IFERROR(VLOOKUP(B84,Count!A:B,2,FALSE),0)))</f>
        <v/>
      </c>
      <c r="J84" s="155" t="str">
        <f>IF(F84="","",(IF(ISNUMBER(MATCH(B84,ExcPermit!$H$8:$H$1000,0)),"כן","לא")))</f>
        <v/>
      </c>
      <c r="K84" s="155" t="str">
        <f>IF(B84="סך הכל",Summary!$B$10,IF(F84="","",IFERROR(VLOOKUP(B84,Count!A:J,8,FALSE),0)))</f>
        <v/>
      </c>
      <c r="L84" s="155" t="str">
        <f>IF(B84="סך הכל",Summary!$B$11,IF(F84="","",IFERROR(VLOOKUP(B84,Count!A:J,9,FALSE),0)))</f>
        <v/>
      </c>
      <c r="M84" s="157" t="str">
        <f>IF(B84="סך הכל",Summary!$B$12,IF(F84="","",IFERROR(VLOOKUP(B84,Count!A:J,10,FALSE),0)))</f>
        <v/>
      </c>
      <c r="N84" s="158" t="str">
        <f t="shared" si="3"/>
        <v/>
      </c>
      <c r="O84" s="134" t="str">
        <f>IFERROR(VLOOKUP(B84,Comments!A:B,2,FALSE),"")</f>
        <v/>
      </c>
      <c r="P84" s="134"/>
      <c r="Q84" s="134"/>
      <c r="R84" s="134"/>
      <c r="S84" s="134"/>
      <c r="T84" s="134"/>
      <c r="U84" s="134"/>
      <c r="V84" s="134"/>
      <c r="W84" s="134"/>
      <c r="X84" s="134"/>
      <c r="Y84" s="134"/>
      <c r="Z84" s="134"/>
      <c r="AA84" s="134"/>
      <c r="AB84" s="134"/>
      <c r="AC84" s="134"/>
      <c r="AD84" s="134"/>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c r="BI84" s="152"/>
      <c r="BJ84" s="152"/>
      <c r="BK84" s="152"/>
      <c r="BL84" s="152"/>
      <c r="BM84" s="152"/>
      <c r="BN84" s="152"/>
      <c r="BO84" s="152"/>
      <c r="BP84" s="152"/>
      <c r="BQ84" s="152"/>
      <c r="BR84" s="152"/>
      <c r="BS84" s="152"/>
      <c r="BT84" s="152"/>
      <c r="BU84" s="152"/>
      <c r="BV84" s="152"/>
      <c r="BW84" s="152"/>
      <c r="BX84" s="152"/>
      <c r="BY84" s="152"/>
    </row>
    <row r="85" spans="1:77" s="38" customFormat="1" x14ac:dyDescent="0.2">
      <c r="A85" s="152"/>
      <c r="B85" s="153" t="str">
        <f>IF(AND(B83&lt;&gt;"",ISNUMBER(B83),B84=""),"סך הכל",IF(Planning!A88="","",Planning!A88))</f>
        <v/>
      </c>
      <c r="C85" s="154" t="str">
        <f>IFERROR(_xlfn.IFS(B85="סך הכל",Summary!$B$6,Planning!C88&lt;&gt;"",Planning!C88),"")</f>
        <v/>
      </c>
      <c r="D85" s="152" t="str">
        <f>IFERROR(VLOOKUP(B85,Address!B:G,5,FALSE),"")</f>
        <v/>
      </c>
      <c r="E85" s="152" t="str">
        <f>IFERROR(VLOOKUP(B85,Address!B:L,11,FALSE),"")</f>
        <v/>
      </c>
      <c r="F85" s="155" t="str">
        <f t="shared" si="2"/>
        <v/>
      </c>
      <c r="G85" s="156" t="str">
        <f>IF(B85="סך הכל",Summary!$B$7,IF(F85="","",IF(VLOOKUP(B85,WQ_UnitID!B:C,2,FALSE)=0,"",VLOOKUP(B85,WQ_UnitID!B:C,2,FALSE))))</f>
        <v/>
      </c>
      <c r="H85" s="155" t="str">
        <f>IF(B85="סך הכל",Summary!$B$8,IF(F85="","",IFERROR(VLOOKUP(B85,Planning!A:B,2,FALSE),0)))</f>
        <v/>
      </c>
      <c r="I85" s="155" t="str">
        <f>IF(B85="סך הכל",Summary!$B$9,IF(F85="","",IFERROR(VLOOKUP(B85,Count!A:B,2,FALSE),0)))</f>
        <v/>
      </c>
      <c r="J85" s="155" t="str">
        <f>IF(F85="","",(IF(ISNUMBER(MATCH(B85,ExcPermit!$H$8:$H$1000,0)),"כן","לא")))</f>
        <v/>
      </c>
      <c r="K85" s="155" t="str">
        <f>IF(B85="סך הכל",Summary!$B$10,IF(F85="","",IFERROR(VLOOKUP(B85,Count!A:J,8,FALSE),0)))</f>
        <v/>
      </c>
      <c r="L85" s="155" t="str">
        <f>IF(B85="סך הכל",Summary!$B$11,IF(F85="","",IFERROR(VLOOKUP(B85,Count!A:J,9,FALSE),0)))</f>
        <v/>
      </c>
      <c r="M85" s="157" t="str">
        <f>IF(B85="סך הכל",Summary!$B$12,IF(F85="","",IFERROR(VLOOKUP(B85,Count!A:J,10,FALSE),0)))</f>
        <v/>
      </c>
      <c r="N85" s="158" t="str">
        <f t="shared" si="3"/>
        <v/>
      </c>
      <c r="O85" s="134" t="str">
        <f>IFERROR(VLOOKUP(B85,Comments!A:B,2,FALSE),"")</f>
        <v/>
      </c>
      <c r="P85" s="134"/>
      <c r="Q85" s="134"/>
      <c r="R85" s="134"/>
      <c r="S85" s="134"/>
      <c r="T85" s="134"/>
      <c r="U85" s="134"/>
      <c r="V85" s="134"/>
      <c r="W85" s="134"/>
      <c r="X85" s="134"/>
      <c r="Y85" s="134"/>
      <c r="Z85" s="134"/>
      <c r="AA85" s="134"/>
      <c r="AB85" s="134"/>
      <c r="AC85" s="134"/>
      <c r="AD85" s="134"/>
      <c r="AE85" s="152"/>
      <c r="AF85" s="152"/>
      <c r="AG85" s="152"/>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c r="BI85" s="152"/>
      <c r="BJ85" s="152"/>
      <c r="BK85" s="152"/>
      <c r="BL85" s="152"/>
      <c r="BM85" s="152"/>
      <c r="BN85" s="152"/>
      <c r="BO85" s="152"/>
      <c r="BP85" s="152"/>
      <c r="BQ85" s="152"/>
      <c r="BR85" s="152"/>
      <c r="BS85" s="152"/>
      <c r="BT85" s="152"/>
      <c r="BU85" s="152"/>
      <c r="BV85" s="152"/>
      <c r="BW85" s="152"/>
      <c r="BX85" s="152"/>
      <c r="BY85" s="152"/>
    </row>
    <row r="86" spans="1:77" s="38" customFormat="1" x14ac:dyDescent="0.2">
      <c r="A86" s="152"/>
      <c r="B86" s="153" t="str">
        <f>IF(AND(B84&lt;&gt;"",ISNUMBER(B84),B85=""),"סך הכל",IF(Planning!A89="","",Planning!A89))</f>
        <v/>
      </c>
      <c r="C86" s="154" t="str">
        <f>IFERROR(_xlfn.IFS(B86="סך הכל",Summary!$B$6,Planning!C89&lt;&gt;"",Planning!C89),"")</f>
        <v/>
      </c>
      <c r="D86" s="152" t="str">
        <f>IFERROR(VLOOKUP(B86,Address!B:G,5,FALSE),"")</f>
        <v/>
      </c>
      <c r="E86" s="152" t="str">
        <f>IFERROR(VLOOKUP(B86,Address!B:L,11,FALSE),"")</f>
        <v/>
      </c>
      <c r="F86" s="155" t="str">
        <f t="shared" si="2"/>
        <v/>
      </c>
      <c r="G86" s="156" t="str">
        <f>IF(B86="סך הכל",Summary!$B$7,IF(F86="","",IF(VLOOKUP(B86,WQ_UnitID!B:C,2,FALSE)=0,"",VLOOKUP(B86,WQ_UnitID!B:C,2,FALSE))))</f>
        <v/>
      </c>
      <c r="H86" s="155" t="str">
        <f>IF(B86="סך הכל",Summary!$B$8,IF(F86="","",IFERROR(VLOOKUP(B86,Planning!A:B,2,FALSE),0)))</f>
        <v/>
      </c>
      <c r="I86" s="155" t="str">
        <f>IF(B86="סך הכל",Summary!$B$9,IF(F86="","",IFERROR(VLOOKUP(B86,Count!A:B,2,FALSE),0)))</f>
        <v/>
      </c>
      <c r="J86" s="155" t="str">
        <f>IF(F86="","",(IF(ISNUMBER(MATCH(B86,ExcPermit!$H$8:$H$1000,0)),"כן","לא")))</f>
        <v/>
      </c>
      <c r="K86" s="155" t="str">
        <f>IF(B86="סך הכל",Summary!$B$10,IF(F86="","",IFERROR(VLOOKUP(B86,Count!A:J,8,FALSE),0)))</f>
        <v/>
      </c>
      <c r="L86" s="155" t="str">
        <f>IF(B86="סך הכל",Summary!$B$11,IF(F86="","",IFERROR(VLOOKUP(B86,Count!A:J,9,FALSE),0)))</f>
        <v/>
      </c>
      <c r="M86" s="157" t="str">
        <f>IF(B86="סך הכל",Summary!$B$12,IF(F86="","",IFERROR(VLOOKUP(B86,Count!A:J,10,FALSE),0)))</f>
        <v/>
      </c>
      <c r="N86" s="158" t="str">
        <f t="shared" si="3"/>
        <v/>
      </c>
      <c r="O86" s="134" t="str">
        <f>IFERROR(VLOOKUP(B86,Comments!A:B,2,FALSE),"")</f>
        <v/>
      </c>
      <c r="P86" s="134"/>
      <c r="Q86" s="134"/>
      <c r="R86" s="134"/>
      <c r="S86" s="134"/>
      <c r="T86" s="134"/>
      <c r="U86" s="134"/>
      <c r="V86" s="134"/>
      <c r="W86" s="134"/>
      <c r="X86" s="134"/>
      <c r="Y86" s="134"/>
      <c r="Z86" s="134"/>
      <c r="AA86" s="134"/>
      <c r="AB86" s="134"/>
      <c r="AC86" s="134"/>
      <c r="AD86" s="134"/>
      <c r="AE86" s="152"/>
      <c r="AF86" s="152"/>
      <c r="AG86" s="152"/>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c r="BI86" s="152"/>
      <c r="BJ86" s="152"/>
      <c r="BK86" s="152"/>
      <c r="BL86" s="152"/>
      <c r="BM86" s="152"/>
      <c r="BN86" s="152"/>
      <c r="BO86" s="152"/>
      <c r="BP86" s="152"/>
      <c r="BQ86" s="152"/>
      <c r="BR86" s="152"/>
      <c r="BS86" s="152"/>
      <c r="BT86" s="152"/>
      <c r="BU86" s="152"/>
      <c r="BV86" s="152"/>
      <c r="BW86" s="152"/>
      <c r="BX86" s="152"/>
      <c r="BY86" s="152"/>
    </row>
    <row r="87" spans="1:77" s="38" customFormat="1" x14ac:dyDescent="0.2">
      <c r="A87" s="152"/>
      <c r="B87" s="153" t="str">
        <f>IF(AND(B85&lt;&gt;"",ISNUMBER(B85),B86=""),"סך הכל",IF(Planning!A90="","",Planning!A90))</f>
        <v/>
      </c>
      <c r="C87" s="154" t="str">
        <f>IFERROR(_xlfn.IFS(B87="סך הכל",Summary!$B$6,Planning!C90&lt;&gt;"",Planning!C90),"")</f>
        <v/>
      </c>
      <c r="D87" s="152" t="str">
        <f>IFERROR(VLOOKUP(B87,Address!B:G,5,FALSE),"")</f>
        <v/>
      </c>
      <c r="E87" s="152" t="str">
        <f>IFERROR(VLOOKUP(B87,Address!B:L,11,FALSE),"")</f>
        <v/>
      </c>
      <c r="F87" s="155" t="str">
        <f t="shared" si="2"/>
        <v/>
      </c>
      <c r="G87" s="156" t="str">
        <f>IF(B87="סך הכל",Summary!$B$7,IF(F87="","",IF(VLOOKUP(B87,WQ_UnitID!B:C,2,FALSE)=0,"",VLOOKUP(B87,WQ_UnitID!B:C,2,FALSE))))</f>
        <v/>
      </c>
      <c r="H87" s="155" t="str">
        <f>IF(B87="סך הכל",Summary!$B$8,IF(F87="","",IFERROR(VLOOKUP(B87,Planning!A:B,2,FALSE),0)))</f>
        <v/>
      </c>
      <c r="I87" s="155" t="str">
        <f>IF(B87="סך הכל",Summary!$B$9,IF(F87="","",IFERROR(VLOOKUP(B87,Count!A:B,2,FALSE),0)))</f>
        <v/>
      </c>
      <c r="J87" s="155" t="str">
        <f>IF(F87="","",(IF(ISNUMBER(MATCH(B87,ExcPermit!$H$8:$H$1000,0)),"כן","לא")))</f>
        <v/>
      </c>
      <c r="K87" s="155" t="str">
        <f>IF(B87="סך הכל",Summary!$B$10,IF(F87="","",IFERROR(VLOOKUP(B87,Count!A:J,8,FALSE),0)))</f>
        <v/>
      </c>
      <c r="L87" s="155" t="str">
        <f>IF(B87="סך הכל",Summary!$B$11,IF(F87="","",IFERROR(VLOOKUP(B87,Count!A:J,9,FALSE),0)))</f>
        <v/>
      </c>
      <c r="M87" s="157" t="str">
        <f>IF(B87="סך הכל",Summary!$B$12,IF(F87="","",IFERROR(VLOOKUP(B87,Count!A:J,10,FALSE),0)))</f>
        <v/>
      </c>
      <c r="N87" s="158" t="str">
        <f t="shared" si="3"/>
        <v/>
      </c>
      <c r="O87" s="134" t="str">
        <f>IFERROR(VLOOKUP(B87,Comments!A:B,2,FALSE),"")</f>
        <v/>
      </c>
      <c r="P87" s="134"/>
      <c r="Q87" s="134"/>
      <c r="R87" s="134"/>
      <c r="S87" s="134"/>
      <c r="T87" s="134"/>
      <c r="U87" s="134"/>
      <c r="V87" s="134"/>
      <c r="W87" s="134"/>
      <c r="X87" s="134"/>
      <c r="Y87" s="134"/>
      <c r="Z87" s="134"/>
      <c r="AA87" s="134"/>
      <c r="AB87" s="134"/>
      <c r="AC87" s="134"/>
      <c r="AD87" s="134"/>
      <c r="AE87" s="15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O87" s="152"/>
      <c r="BP87" s="152"/>
      <c r="BQ87" s="152"/>
      <c r="BR87" s="152"/>
      <c r="BS87" s="152"/>
      <c r="BT87" s="152"/>
      <c r="BU87" s="152"/>
      <c r="BV87" s="152"/>
      <c r="BW87" s="152"/>
      <c r="BX87" s="152"/>
      <c r="BY87" s="152"/>
    </row>
    <row r="88" spans="1:77" s="38" customFormat="1" x14ac:dyDescent="0.2">
      <c r="A88" s="152"/>
      <c r="B88" s="153" t="str">
        <f>IF(AND(B86&lt;&gt;"",ISNUMBER(B86),B87=""),"סך הכל",IF(Planning!A91="","",Planning!A91))</f>
        <v/>
      </c>
      <c r="C88" s="154" t="str">
        <f>IFERROR(_xlfn.IFS(B88="סך הכל",Summary!$B$6,Planning!C91&lt;&gt;"",Planning!C91),"")</f>
        <v/>
      </c>
      <c r="D88" s="152" t="str">
        <f>IFERROR(VLOOKUP(B88,Address!B:G,5,FALSE),"")</f>
        <v/>
      </c>
      <c r="E88" s="152" t="str">
        <f>IFERROR(VLOOKUP(B88,Address!B:L,11,FALSE),"")</f>
        <v/>
      </c>
      <c r="F88" s="155" t="str">
        <f t="shared" si="2"/>
        <v/>
      </c>
      <c r="G88" s="156" t="str">
        <f>IF(B88="סך הכל",Summary!$B$7,IF(F88="","",IF(VLOOKUP(B88,WQ_UnitID!B:C,2,FALSE)=0,"",VLOOKUP(B88,WQ_UnitID!B:C,2,FALSE))))</f>
        <v/>
      </c>
      <c r="H88" s="155" t="str">
        <f>IF(B88="סך הכל",Summary!$B$8,IF(F88="","",IFERROR(VLOOKUP(B88,Planning!A:B,2,FALSE),0)))</f>
        <v/>
      </c>
      <c r="I88" s="155" t="str">
        <f>IF(B88="סך הכל",Summary!$B$9,IF(F88="","",IFERROR(VLOOKUP(B88,Count!A:B,2,FALSE),0)))</f>
        <v/>
      </c>
      <c r="J88" s="155" t="str">
        <f>IF(F88="","",(IF(ISNUMBER(MATCH(B88,ExcPermit!$H$8:$H$1000,0)),"כן","לא")))</f>
        <v/>
      </c>
      <c r="K88" s="155" t="str">
        <f>IF(B88="סך הכל",Summary!$B$10,IF(F88="","",IFERROR(VLOOKUP(B88,Count!A:J,8,FALSE),0)))</f>
        <v/>
      </c>
      <c r="L88" s="155" t="str">
        <f>IF(B88="סך הכל",Summary!$B$11,IF(F88="","",IFERROR(VLOOKUP(B88,Count!A:J,9,FALSE),0)))</f>
        <v/>
      </c>
      <c r="M88" s="157" t="str">
        <f>IF(B88="סך הכל",Summary!$B$12,IF(F88="","",IFERROR(VLOOKUP(B88,Count!A:J,10,FALSE),0)))</f>
        <v/>
      </c>
      <c r="N88" s="158" t="str">
        <f t="shared" si="3"/>
        <v/>
      </c>
      <c r="O88" s="134" t="str">
        <f>IFERROR(VLOOKUP(B88,Comments!A:B,2,FALSE),"")</f>
        <v/>
      </c>
      <c r="P88" s="134"/>
      <c r="Q88" s="134"/>
      <c r="R88" s="134"/>
      <c r="S88" s="134"/>
      <c r="T88" s="134"/>
      <c r="U88" s="134"/>
      <c r="V88" s="134"/>
      <c r="W88" s="134"/>
      <c r="X88" s="134"/>
      <c r="Y88" s="134"/>
      <c r="Z88" s="134"/>
      <c r="AA88" s="134"/>
      <c r="AB88" s="134"/>
      <c r="AC88" s="134"/>
      <c r="AD88" s="134"/>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O88" s="152"/>
      <c r="BP88" s="152"/>
      <c r="BQ88" s="152"/>
      <c r="BR88" s="152"/>
      <c r="BS88" s="152"/>
      <c r="BT88" s="152"/>
      <c r="BU88" s="152"/>
      <c r="BV88" s="152"/>
      <c r="BW88" s="152"/>
      <c r="BX88" s="152"/>
      <c r="BY88" s="152"/>
    </row>
    <row r="89" spans="1:77" s="38" customFormat="1" x14ac:dyDescent="0.2">
      <c r="A89" s="152"/>
      <c r="B89" s="153" t="str">
        <f>IF(AND(B87&lt;&gt;"",ISNUMBER(B87),B88=""),"סך הכל",IF(Planning!A92="","",Planning!A92))</f>
        <v/>
      </c>
      <c r="C89" s="154" t="str">
        <f>IFERROR(_xlfn.IFS(B89="סך הכל",Summary!$B$6,Planning!C92&lt;&gt;"",Planning!C92),"")</f>
        <v/>
      </c>
      <c r="D89" s="152" t="str">
        <f>IFERROR(VLOOKUP(B89,Address!B:G,5,FALSE),"")</f>
        <v/>
      </c>
      <c r="E89" s="152" t="str">
        <f>IFERROR(VLOOKUP(B89,Address!B:L,11,FALSE),"")</f>
        <v/>
      </c>
      <c r="F89" s="155" t="str">
        <f t="shared" si="2"/>
        <v/>
      </c>
      <c r="G89" s="156" t="str">
        <f>IF(B89="סך הכל",Summary!$B$7,IF(F89="","",IF(VLOOKUP(B89,WQ_UnitID!B:C,2,FALSE)=0,"",VLOOKUP(B89,WQ_UnitID!B:C,2,FALSE))))</f>
        <v/>
      </c>
      <c r="H89" s="155" t="str">
        <f>IF(B89="סך הכל",Summary!$B$8,IF(F89="","",IFERROR(VLOOKUP(B89,Planning!A:B,2,FALSE),0)))</f>
        <v/>
      </c>
      <c r="I89" s="155" t="str">
        <f>IF(B89="סך הכל",Summary!$B$9,IF(F89="","",IFERROR(VLOOKUP(B89,Count!A:B,2,FALSE),0)))</f>
        <v/>
      </c>
      <c r="J89" s="155" t="str">
        <f>IF(F89="","",(IF(ISNUMBER(MATCH(B89,ExcPermit!$H$8:$H$1000,0)),"כן","לא")))</f>
        <v/>
      </c>
      <c r="K89" s="155" t="str">
        <f>IF(B89="סך הכל",Summary!$B$10,IF(F89="","",IFERROR(VLOOKUP(B89,Count!A:J,8,FALSE),0)))</f>
        <v/>
      </c>
      <c r="L89" s="155" t="str">
        <f>IF(B89="סך הכל",Summary!$B$11,IF(F89="","",IFERROR(VLOOKUP(B89,Count!A:J,9,FALSE),0)))</f>
        <v/>
      </c>
      <c r="M89" s="157" t="str">
        <f>IF(B89="סך הכל",Summary!$B$12,IF(F89="","",IFERROR(VLOOKUP(B89,Count!A:J,10,FALSE),0)))</f>
        <v/>
      </c>
      <c r="N89" s="158" t="str">
        <f t="shared" si="3"/>
        <v/>
      </c>
      <c r="O89" s="134" t="str">
        <f>IFERROR(VLOOKUP(B89,Comments!A:B,2,FALSE),"")</f>
        <v/>
      </c>
      <c r="P89" s="134"/>
      <c r="Q89" s="134"/>
      <c r="R89" s="134"/>
      <c r="S89" s="134"/>
      <c r="T89" s="134"/>
      <c r="U89" s="134"/>
      <c r="V89" s="134"/>
      <c r="W89" s="134"/>
      <c r="X89" s="134"/>
      <c r="Y89" s="134"/>
      <c r="Z89" s="134"/>
      <c r="AA89" s="134"/>
      <c r="AB89" s="134"/>
      <c r="AC89" s="134"/>
      <c r="AD89" s="134"/>
      <c r="AE89" s="152"/>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O89" s="152"/>
      <c r="BP89" s="152"/>
      <c r="BQ89" s="152"/>
      <c r="BR89" s="152"/>
      <c r="BS89" s="152"/>
      <c r="BT89" s="152"/>
      <c r="BU89" s="152"/>
      <c r="BV89" s="152"/>
      <c r="BW89" s="152"/>
      <c r="BX89" s="152"/>
      <c r="BY89" s="152"/>
    </row>
    <row r="90" spans="1:77" s="38" customFormat="1" x14ac:dyDescent="0.2">
      <c r="A90" s="152"/>
      <c r="B90" s="153" t="str">
        <f>IF(AND(B88&lt;&gt;"",ISNUMBER(B88),B89=""),"סך הכל",IF(Planning!A93="","",Planning!A93))</f>
        <v/>
      </c>
      <c r="C90" s="154" t="str">
        <f>IFERROR(_xlfn.IFS(B90="סך הכל",Summary!$B$6,Planning!C93&lt;&gt;"",Planning!C93),"")</f>
        <v/>
      </c>
      <c r="D90" s="152" t="str">
        <f>IFERROR(VLOOKUP(B90,Address!B:G,5,FALSE),"")</f>
        <v/>
      </c>
      <c r="E90" s="152" t="str">
        <f>IFERROR(VLOOKUP(B90,Address!B:L,11,FALSE),"")</f>
        <v/>
      </c>
      <c r="F90" s="155" t="str">
        <f t="shared" si="2"/>
        <v/>
      </c>
      <c r="G90" s="156" t="str">
        <f>IF(B90="סך הכל",Summary!$B$7,IF(F90="","",IF(VLOOKUP(B90,WQ_UnitID!B:C,2,FALSE)=0,"",VLOOKUP(B90,WQ_UnitID!B:C,2,FALSE))))</f>
        <v/>
      </c>
      <c r="H90" s="155" t="str">
        <f>IF(B90="סך הכל",Summary!$B$8,IF(F90="","",IFERROR(VLOOKUP(B90,Planning!A:B,2,FALSE),0)))</f>
        <v/>
      </c>
      <c r="I90" s="155" t="str">
        <f>IF(B90="סך הכל",Summary!$B$9,IF(F90="","",IFERROR(VLOOKUP(B90,Count!A:B,2,FALSE),0)))</f>
        <v/>
      </c>
      <c r="J90" s="155" t="str">
        <f>IF(F90="","",(IF(ISNUMBER(MATCH(B90,ExcPermit!$H$8:$H$1000,0)),"כן","לא")))</f>
        <v/>
      </c>
      <c r="K90" s="155" t="str">
        <f>IF(B90="סך הכל",Summary!$B$10,IF(F90="","",IFERROR(VLOOKUP(B90,Count!A:J,8,FALSE),0)))</f>
        <v/>
      </c>
      <c r="L90" s="155" t="str">
        <f>IF(B90="סך הכל",Summary!$B$11,IF(F90="","",IFERROR(VLOOKUP(B90,Count!A:J,9,FALSE),0)))</f>
        <v/>
      </c>
      <c r="M90" s="157" t="str">
        <f>IF(B90="סך הכל",Summary!$B$12,IF(F90="","",IFERROR(VLOOKUP(B90,Count!A:J,10,FALSE),0)))</f>
        <v/>
      </c>
      <c r="N90" s="158" t="str">
        <f t="shared" si="3"/>
        <v/>
      </c>
      <c r="O90" s="134" t="str">
        <f>IFERROR(VLOOKUP(B90,Comments!A:B,2,FALSE),"")</f>
        <v/>
      </c>
      <c r="P90" s="134"/>
      <c r="Q90" s="134"/>
      <c r="R90" s="134"/>
      <c r="S90" s="134"/>
      <c r="T90" s="134"/>
      <c r="U90" s="134"/>
      <c r="V90" s="134"/>
      <c r="W90" s="134"/>
      <c r="X90" s="134"/>
      <c r="Y90" s="134"/>
      <c r="Z90" s="134"/>
      <c r="AA90" s="134"/>
      <c r="AB90" s="134"/>
      <c r="AC90" s="134"/>
      <c r="AD90" s="134"/>
      <c r="AE90" s="152"/>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O90" s="152"/>
      <c r="BP90" s="152"/>
      <c r="BQ90" s="152"/>
      <c r="BR90" s="152"/>
      <c r="BS90" s="152"/>
      <c r="BT90" s="152"/>
      <c r="BU90" s="152"/>
      <c r="BV90" s="152"/>
      <c r="BW90" s="152"/>
      <c r="BX90" s="152"/>
      <c r="BY90" s="152"/>
    </row>
    <row r="91" spans="1:77" s="38" customFormat="1" x14ac:dyDescent="0.2">
      <c r="A91" s="152"/>
      <c r="B91" s="153" t="str">
        <f>IF(AND(B89&lt;&gt;"",ISNUMBER(B89),B90=""),"סך הכל",IF(Planning!A94="","",Planning!A94))</f>
        <v/>
      </c>
      <c r="C91" s="154" t="str">
        <f>IFERROR(_xlfn.IFS(B91="סך הכל",Summary!$B$6,Planning!C94&lt;&gt;"",Planning!C94),"")</f>
        <v/>
      </c>
      <c r="D91" s="152" t="str">
        <f>IFERROR(VLOOKUP(B91,Address!B:G,5,FALSE),"")</f>
        <v/>
      </c>
      <c r="E91" s="152" t="str">
        <f>IFERROR(VLOOKUP(B91,Address!B:L,11,FALSE),"")</f>
        <v/>
      </c>
      <c r="F91" s="155" t="str">
        <f t="shared" si="2"/>
        <v/>
      </c>
      <c r="G91" s="156" t="str">
        <f>IF(B91="סך הכל",Summary!$B$7,IF(F91="","",IF(VLOOKUP(B91,WQ_UnitID!B:C,2,FALSE)=0,"",VLOOKUP(B91,WQ_UnitID!B:C,2,FALSE))))</f>
        <v/>
      </c>
      <c r="H91" s="155" t="str">
        <f>IF(B91="סך הכל",Summary!$B$8,IF(F91="","",IFERROR(VLOOKUP(B91,Planning!A:B,2,FALSE),0)))</f>
        <v/>
      </c>
      <c r="I91" s="155" t="str">
        <f>IF(B91="סך הכל",Summary!$B$9,IF(F91="","",IFERROR(VLOOKUP(B91,Count!A:B,2,FALSE),0)))</f>
        <v/>
      </c>
      <c r="J91" s="155" t="str">
        <f>IF(F91="","",(IF(ISNUMBER(MATCH(B91,ExcPermit!$H$8:$H$1000,0)),"כן","לא")))</f>
        <v/>
      </c>
      <c r="K91" s="155" t="str">
        <f>IF(B91="סך הכל",Summary!$B$10,IF(F91="","",IFERROR(VLOOKUP(B91,Count!A:J,8,FALSE),0)))</f>
        <v/>
      </c>
      <c r="L91" s="155" t="str">
        <f>IF(B91="סך הכל",Summary!$B$11,IF(F91="","",IFERROR(VLOOKUP(B91,Count!A:J,9,FALSE),0)))</f>
        <v/>
      </c>
      <c r="M91" s="157" t="str">
        <f>IF(B91="סך הכל",Summary!$B$12,IF(F91="","",IFERROR(VLOOKUP(B91,Count!A:J,10,FALSE),0)))</f>
        <v/>
      </c>
      <c r="N91" s="158" t="str">
        <f t="shared" si="3"/>
        <v/>
      </c>
      <c r="O91" s="134" t="str">
        <f>IFERROR(VLOOKUP(B91,Comments!A:B,2,FALSE),"")</f>
        <v/>
      </c>
      <c r="P91" s="134"/>
      <c r="Q91" s="134"/>
      <c r="R91" s="134"/>
      <c r="S91" s="134"/>
      <c r="T91" s="134"/>
      <c r="U91" s="134"/>
      <c r="V91" s="134"/>
      <c r="W91" s="134"/>
      <c r="X91" s="134"/>
      <c r="Y91" s="134"/>
      <c r="Z91" s="134"/>
      <c r="AA91" s="134"/>
      <c r="AB91" s="134"/>
      <c r="AC91" s="134"/>
      <c r="AD91" s="134"/>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O91" s="152"/>
      <c r="BP91" s="152"/>
      <c r="BQ91" s="152"/>
      <c r="BR91" s="152"/>
      <c r="BS91" s="152"/>
      <c r="BT91" s="152"/>
      <c r="BU91" s="152"/>
      <c r="BV91" s="152"/>
      <c r="BW91" s="152"/>
      <c r="BX91" s="152"/>
      <c r="BY91" s="152"/>
    </row>
    <row r="92" spans="1:77" s="38" customFormat="1" x14ac:dyDescent="0.2">
      <c r="A92" s="152"/>
      <c r="B92" s="153" t="str">
        <f>IF(AND(B90&lt;&gt;"",ISNUMBER(B90),B91=""),"סך הכל",IF(Planning!A95="","",Planning!A95))</f>
        <v/>
      </c>
      <c r="C92" s="154" t="str">
        <f>IFERROR(_xlfn.IFS(B92="סך הכל",Summary!$B$6,Planning!C95&lt;&gt;"",Planning!C95),"")</f>
        <v/>
      </c>
      <c r="D92" s="152" t="str">
        <f>IFERROR(VLOOKUP(B92,Address!B:G,5,FALSE),"")</f>
        <v/>
      </c>
      <c r="E92" s="152" t="str">
        <f>IFERROR(VLOOKUP(B92,Address!B:L,11,FALSE),"")</f>
        <v/>
      </c>
      <c r="F92" s="155" t="str">
        <f t="shared" si="2"/>
        <v/>
      </c>
      <c r="G92" s="156" t="str">
        <f>IF(B92="סך הכל",Summary!$B$7,IF(F92="","",IF(VLOOKUP(B92,WQ_UnitID!B:C,2,FALSE)=0,"",VLOOKUP(B92,WQ_UnitID!B:C,2,FALSE))))</f>
        <v/>
      </c>
      <c r="H92" s="155" t="str">
        <f>IF(B92="סך הכל",Summary!$B$8,IF(F92="","",IFERROR(VLOOKUP(B92,Planning!A:B,2,FALSE),0)))</f>
        <v/>
      </c>
      <c r="I92" s="155" t="str">
        <f>IF(B92="סך הכל",Summary!$B$9,IF(F92="","",IFERROR(VLOOKUP(B92,Count!A:B,2,FALSE),0)))</f>
        <v/>
      </c>
      <c r="J92" s="155" t="str">
        <f>IF(F92="","",(IF(ISNUMBER(MATCH(B92,ExcPermit!$H$8:$H$1000,0)),"כן","לא")))</f>
        <v/>
      </c>
      <c r="K92" s="155" t="str">
        <f>IF(B92="סך הכל",Summary!$B$10,IF(F92="","",IFERROR(VLOOKUP(B92,Count!A:J,8,FALSE),0)))</f>
        <v/>
      </c>
      <c r="L92" s="155" t="str">
        <f>IF(B92="סך הכל",Summary!$B$11,IF(F92="","",IFERROR(VLOOKUP(B92,Count!A:J,9,FALSE),0)))</f>
        <v/>
      </c>
      <c r="M92" s="157" t="str">
        <f>IF(B92="סך הכל",Summary!$B$12,IF(F92="","",IFERROR(VLOOKUP(B92,Count!A:J,10,FALSE),0)))</f>
        <v/>
      </c>
      <c r="N92" s="158" t="str">
        <f t="shared" si="3"/>
        <v/>
      </c>
      <c r="O92" s="134" t="str">
        <f>IFERROR(VLOOKUP(B92,Comments!A:B,2,FALSE),"")</f>
        <v/>
      </c>
      <c r="P92" s="134"/>
      <c r="Q92" s="134"/>
      <c r="R92" s="134"/>
      <c r="S92" s="134"/>
      <c r="T92" s="134"/>
      <c r="U92" s="134"/>
      <c r="V92" s="134"/>
      <c r="W92" s="134"/>
      <c r="X92" s="134"/>
      <c r="Y92" s="134"/>
      <c r="Z92" s="134"/>
      <c r="AA92" s="134"/>
      <c r="AB92" s="134"/>
      <c r="AC92" s="134"/>
      <c r="AD92" s="134"/>
      <c r="AE92" s="152"/>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O92" s="152"/>
      <c r="BP92" s="152"/>
      <c r="BQ92" s="152"/>
      <c r="BR92" s="152"/>
      <c r="BS92" s="152"/>
      <c r="BT92" s="152"/>
      <c r="BU92" s="152"/>
      <c r="BV92" s="152"/>
      <c r="BW92" s="152"/>
      <c r="BX92" s="152"/>
      <c r="BY92" s="152"/>
    </row>
    <row r="93" spans="1:77" s="38" customFormat="1" x14ac:dyDescent="0.2">
      <c r="A93" s="152"/>
      <c r="B93" s="153" t="str">
        <f>IF(AND(B91&lt;&gt;"",ISNUMBER(B91),B92=""),"סך הכל",IF(Planning!A96="","",Planning!A96))</f>
        <v/>
      </c>
      <c r="C93" s="154" t="str">
        <f>IFERROR(_xlfn.IFS(B93="סך הכל",Summary!$B$6,Planning!C96&lt;&gt;"",Planning!C96),"")</f>
        <v/>
      </c>
      <c r="D93" s="152" t="str">
        <f>IFERROR(VLOOKUP(B93,Address!B:G,5,FALSE),"")</f>
        <v/>
      </c>
      <c r="E93" s="152" t="str">
        <f>IFERROR(VLOOKUP(B93,Address!B:L,11,FALSE),"")</f>
        <v/>
      </c>
      <c r="F93" s="155" t="str">
        <f t="shared" si="2"/>
        <v/>
      </c>
      <c r="G93" s="156" t="str">
        <f>IF(B93="סך הכל",Summary!$B$7,IF(F93="","",IF(VLOOKUP(B93,WQ_UnitID!B:C,2,FALSE)=0,"",VLOOKUP(B93,WQ_UnitID!B:C,2,FALSE))))</f>
        <v/>
      </c>
      <c r="H93" s="155" t="str">
        <f>IF(B93="סך הכל",Summary!$B$8,IF(F93="","",IFERROR(VLOOKUP(B93,Planning!A:B,2,FALSE),0)))</f>
        <v/>
      </c>
      <c r="I93" s="155" t="str">
        <f>IF(B93="סך הכל",Summary!$B$9,IF(F93="","",IFERROR(VLOOKUP(B93,Count!A:B,2,FALSE),0)))</f>
        <v/>
      </c>
      <c r="J93" s="155" t="str">
        <f>IF(F93="","",(IF(ISNUMBER(MATCH(B93,ExcPermit!$H$8:$H$1000,0)),"כן","לא")))</f>
        <v/>
      </c>
      <c r="K93" s="155" t="str">
        <f>IF(B93="סך הכל",Summary!$B$10,IF(F93="","",IFERROR(VLOOKUP(B93,Count!A:J,8,FALSE),0)))</f>
        <v/>
      </c>
      <c r="L93" s="155" t="str">
        <f>IF(B93="סך הכל",Summary!$B$11,IF(F93="","",IFERROR(VLOOKUP(B93,Count!A:J,9,FALSE),0)))</f>
        <v/>
      </c>
      <c r="M93" s="157" t="str">
        <f>IF(B93="סך הכל",Summary!$B$12,IF(F93="","",IFERROR(VLOOKUP(B93,Count!A:J,10,FALSE),0)))</f>
        <v/>
      </c>
      <c r="N93" s="158" t="str">
        <f t="shared" si="3"/>
        <v/>
      </c>
      <c r="O93" s="134" t="str">
        <f>IFERROR(VLOOKUP(B93,Comments!A:B,2,FALSE),"")</f>
        <v/>
      </c>
      <c r="P93" s="134"/>
      <c r="Q93" s="134"/>
      <c r="R93" s="134"/>
      <c r="S93" s="134"/>
      <c r="T93" s="134"/>
      <c r="U93" s="134"/>
      <c r="V93" s="134"/>
      <c r="W93" s="134"/>
      <c r="X93" s="134"/>
      <c r="Y93" s="134"/>
      <c r="Z93" s="134"/>
      <c r="AA93" s="134"/>
      <c r="AB93" s="134"/>
      <c r="AC93" s="134"/>
      <c r="AD93" s="134"/>
      <c r="AE93" s="152"/>
      <c r="AF93" s="152"/>
      <c r="AG93" s="152"/>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c r="BI93" s="152"/>
      <c r="BJ93" s="152"/>
      <c r="BK93" s="152"/>
      <c r="BL93" s="152"/>
      <c r="BM93" s="152"/>
      <c r="BN93" s="152"/>
      <c r="BO93" s="152"/>
      <c r="BP93" s="152"/>
      <c r="BQ93" s="152"/>
      <c r="BR93" s="152"/>
      <c r="BS93" s="152"/>
      <c r="BT93" s="152"/>
      <c r="BU93" s="152"/>
      <c r="BV93" s="152"/>
      <c r="BW93" s="152"/>
      <c r="BX93" s="152"/>
      <c r="BY93" s="152"/>
    </row>
    <row r="94" spans="1:77" s="38" customFormat="1" x14ac:dyDescent="0.2">
      <c r="A94" s="152"/>
      <c r="B94" s="153" t="str">
        <f>IF(AND(B92&lt;&gt;"",ISNUMBER(B92),B93=""),"סך הכל",IF(Planning!A97="","",Planning!A97))</f>
        <v/>
      </c>
      <c r="C94" s="154" t="str">
        <f>IFERROR(_xlfn.IFS(B94="סך הכל",Summary!$B$6,Planning!C97&lt;&gt;"",Planning!C97),"")</f>
        <v/>
      </c>
      <c r="D94" s="152" t="str">
        <f>IFERROR(VLOOKUP(B94,Address!B:G,5,FALSE),"")</f>
        <v/>
      </c>
      <c r="E94" s="152" t="str">
        <f>IFERROR(VLOOKUP(B94,Address!B:L,11,FALSE),"")</f>
        <v/>
      </c>
      <c r="F94" s="155" t="str">
        <f t="shared" si="2"/>
        <v/>
      </c>
      <c r="G94" s="156" t="str">
        <f>IF(B94="סך הכל",Summary!$B$7,IF(F94="","",IF(VLOOKUP(B94,WQ_UnitID!B:C,2,FALSE)=0,"",VLOOKUP(B94,WQ_UnitID!B:C,2,FALSE))))</f>
        <v/>
      </c>
      <c r="H94" s="155" t="str">
        <f>IF(B94="סך הכל",Summary!$B$8,IF(F94="","",IFERROR(VLOOKUP(B94,Planning!A:B,2,FALSE),0)))</f>
        <v/>
      </c>
      <c r="I94" s="155" t="str">
        <f>IF(B94="סך הכל",Summary!$B$9,IF(F94="","",IFERROR(VLOOKUP(B94,Count!A:B,2,FALSE),0)))</f>
        <v/>
      </c>
      <c r="J94" s="155" t="str">
        <f>IF(F94="","",(IF(ISNUMBER(MATCH(B94,ExcPermit!$H$8:$H$1000,0)),"כן","לא")))</f>
        <v/>
      </c>
      <c r="K94" s="155" t="str">
        <f>IF(B94="סך הכל",Summary!$B$10,IF(F94="","",IFERROR(VLOOKUP(B94,Count!A:J,8,FALSE),0)))</f>
        <v/>
      </c>
      <c r="L94" s="155" t="str">
        <f>IF(B94="סך הכל",Summary!$B$11,IF(F94="","",IFERROR(VLOOKUP(B94,Count!A:J,9,FALSE),0)))</f>
        <v/>
      </c>
      <c r="M94" s="157" t="str">
        <f>IF(B94="סך הכל",Summary!$B$12,IF(F94="","",IFERROR(VLOOKUP(B94,Count!A:J,10,FALSE),0)))</f>
        <v/>
      </c>
      <c r="N94" s="158" t="str">
        <f t="shared" si="3"/>
        <v/>
      </c>
      <c r="O94" s="134" t="str">
        <f>IFERROR(VLOOKUP(B94,Comments!A:B,2,FALSE),"")</f>
        <v/>
      </c>
      <c r="P94" s="134"/>
      <c r="Q94" s="134"/>
      <c r="R94" s="134"/>
      <c r="S94" s="134"/>
      <c r="T94" s="134"/>
      <c r="U94" s="134"/>
      <c r="V94" s="134"/>
      <c r="W94" s="134"/>
      <c r="X94" s="134"/>
      <c r="Y94" s="134"/>
      <c r="Z94" s="134"/>
      <c r="AA94" s="134"/>
      <c r="AB94" s="134"/>
      <c r="AC94" s="134"/>
      <c r="AD94" s="134"/>
      <c r="AE94" s="152"/>
      <c r="AF94" s="152"/>
      <c r="AG94" s="152"/>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c r="BI94" s="152"/>
      <c r="BJ94" s="152"/>
      <c r="BK94" s="152"/>
      <c r="BL94" s="152"/>
      <c r="BM94" s="152"/>
      <c r="BN94" s="152"/>
      <c r="BO94" s="152"/>
      <c r="BP94" s="152"/>
      <c r="BQ94" s="152"/>
      <c r="BR94" s="152"/>
      <c r="BS94" s="152"/>
      <c r="BT94" s="152"/>
      <c r="BU94" s="152"/>
      <c r="BV94" s="152"/>
      <c r="BW94" s="152"/>
      <c r="BX94" s="152"/>
      <c r="BY94" s="152"/>
    </row>
    <row r="95" spans="1:77" s="38" customFormat="1" x14ac:dyDescent="0.2">
      <c r="A95" s="152"/>
      <c r="B95" s="153" t="str">
        <f>IF(AND(B93&lt;&gt;"",ISNUMBER(B93),B94=""),"סך הכל",IF(Planning!A98="","",Planning!A98))</f>
        <v/>
      </c>
      <c r="C95" s="154" t="str">
        <f>IFERROR(_xlfn.IFS(B95="סך הכל",Summary!$B$6,Planning!C98&lt;&gt;"",Planning!C98),"")</f>
        <v/>
      </c>
      <c r="D95" s="152" t="str">
        <f>IFERROR(VLOOKUP(B95,Address!B:G,5,FALSE),"")</f>
        <v/>
      </c>
      <c r="E95" s="152" t="str">
        <f>IFERROR(VLOOKUP(B95,Address!B:L,11,FALSE),"")</f>
        <v/>
      </c>
      <c r="F95" s="155" t="str">
        <f t="shared" si="2"/>
        <v/>
      </c>
      <c r="G95" s="156" t="str">
        <f>IF(B95="סך הכל",Summary!$B$7,IF(F95="","",IF(VLOOKUP(B95,WQ_UnitID!B:C,2,FALSE)=0,"",VLOOKUP(B95,WQ_UnitID!B:C,2,FALSE))))</f>
        <v/>
      </c>
      <c r="H95" s="155" t="str">
        <f>IF(B95="סך הכל",Summary!$B$8,IF(F95="","",IFERROR(VLOOKUP(B95,Planning!A:B,2,FALSE),0)))</f>
        <v/>
      </c>
      <c r="I95" s="155" t="str">
        <f>IF(B95="סך הכל",Summary!$B$9,IF(F95="","",IFERROR(VLOOKUP(B95,Count!A:B,2,FALSE),0)))</f>
        <v/>
      </c>
      <c r="J95" s="155" t="str">
        <f>IF(F95="","",(IF(ISNUMBER(MATCH(B95,ExcPermit!$H$8:$H$1000,0)),"כן","לא")))</f>
        <v/>
      </c>
      <c r="K95" s="155" t="str">
        <f>IF(B95="סך הכל",Summary!$B$10,IF(F95="","",IFERROR(VLOOKUP(B95,Count!A:J,8,FALSE),0)))</f>
        <v/>
      </c>
      <c r="L95" s="155" t="str">
        <f>IF(B95="סך הכל",Summary!$B$11,IF(F95="","",IFERROR(VLOOKUP(B95,Count!A:J,9,FALSE),0)))</f>
        <v/>
      </c>
      <c r="M95" s="157" t="str">
        <f>IF(B95="סך הכל",Summary!$B$12,IF(F95="","",IFERROR(VLOOKUP(B95,Count!A:J,10,FALSE),0)))</f>
        <v/>
      </c>
      <c r="N95" s="158" t="str">
        <f t="shared" si="3"/>
        <v/>
      </c>
      <c r="O95" s="134" t="str">
        <f>IFERROR(VLOOKUP(B95,Comments!A:B,2,FALSE),"")</f>
        <v/>
      </c>
      <c r="P95" s="134"/>
      <c r="Q95" s="134"/>
      <c r="R95" s="134"/>
      <c r="S95" s="134"/>
      <c r="T95" s="134"/>
      <c r="U95" s="134"/>
      <c r="V95" s="134"/>
      <c r="W95" s="134"/>
      <c r="X95" s="134"/>
      <c r="Y95" s="134"/>
      <c r="Z95" s="134"/>
      <c r="AA95" s="134"/>
      <c r="AB95" s="134"/>
      <c r="AC95" s="134"/>
      <c r="AD95" s="134"/>
      <c r="AE95" s="152"/>
      <c r="AF95" s="152"/>
      <c r="AG95" s="152"/>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c r="BI95" s="152"/>
      <c r="BJ95" s="152"/>
      <c r="BK95" s="152"/>
      <c r="BL95" s="152"/>
      <c r="BM95" s="152"/>
      <c r="BN95" s="152"/>
      <c r="BO95" s="152"/>
      <c r="BP95" s="152"/>
      <c r="BQ95" s="152"/>
      <c r="BR95" s="152"/>
      <c r="BS95" s="152"/>
      <c r="BT95" s="152"/>
      <c r="BU95" s="152"/>
      <c r="BV95" s="152"/>
      <c r="BW95" s="152"/>
      <c r="BX95" s="152"/>
      <c r="BY95" s="152"/>
    </row>
    <row r="96" spans="1:77" s="38" customFormat="1" x14ac:dyDescent="0.2">
      <c r="A96" s="152"/>
      <c r="B96" s="153" t="str">
        <f>IF(AND(B94&lt;&gt;"",ISNUMBER(B94),B95=""),"סך הכל",IF(Planning!A99="","",Planning!A99))</f>
        <v/>
      </c>
      <c r="C96" s="154" t="str">
        <f>IFERROR(_xlfn.IFS(B96="סך הכל",Summary!$B$6,Planning!C99&lt;&gt;"",Planning!C99),"")</f>
        <v/>
      </c>
      <c r="D96" s="152" t="str">
        <f>IFERROR(VLOOKUP(B96,Address!B:G,5,FALSE),"")</f>
        <v/>
      </c>
      <c r="E96" s="152" t="str">
        <f>IFERROR(VLOOKUP(B96,Address!B:L,11,FALSE),"")</f>
        <v/>
      </c>
      <c r="F96" s="155" t="str">
        <f t="shared" si="2"/>
        <v/>
      </c>
      <c r="G96" s="156" t="str">
        <f>IF(B96="סך הכל",Summary!$B$7,IF(F96="","",IF(VLOOKUP(B96,WQ_UnitID!B:C,2,FALSE)=0,"",VLOOKUP(B96,WQ_UnitID!B:C,2,FALSE))))</f>
        <v/>
      </c>
      <c r="H96" s="155" t="str">
        <f>IF(B96="סך הכל",Summary!$B$8,IF(F96="","",IFERROR(VLOOKUP(B96,Planning!A:B,2,FALSE),0)))</f>
        <v/>
      </c>
      <c r="I96" s="155" t="str">
        <f>IF(B96="סך הכל",Summary!$B$9,IF(F96="","",IFERROR(VLOOKUP(B96,Count!A:B,2,FALSE),0)))</f>
        <v/>
      </c>
      <c r="J96" s="155" t="str">
        <f>IF(F96="","",(IF(ISNUMBER(MATCH(B96,ExcPermit!$H$8:$H$1000,0)),"כן","לא")))</f>
        <v/>
      </c>
      <c r="K96" s="155" t="str">
        <f>IF(B96="סך הכל",Summary!$B$10,IF(F96="","",IFERROR(VLOOKUP(B96,Count!A:J,8,FALSE),0)))</f>
        <v/>
      </c>
      <c r="L96" s="155" t="str">
        <f>IF(B96="סך הכל",Summary!$B$11,IF(F96="","",IFERROR(VLOOKUP(B96,Count!A:J,9,FALSE),0)))</f>
        <v/>
      </c>
      <c r="M96" s="157" t="str">
        <f>IF(B96="סך הכל",Summary!$B$12,IF(F96="","",IFERROR(VLOOKUP(B96,Count!A:J,10,FALSE),0)))</f>
        <v/>
      </c>
      <c r="N96" s="158" t="str">
        <f t="shared" si="3"/>
        <v/>
      </c>
      <c r="O96" s="134" t="str">
        <f>IFERROR(VLOOKUP(B96,Comments!A:B,2,FALSE),"")</f>
        <v/>
      </c>
      <c r="P96" s="134"/>
      <c r="Q96" s="134"/>
      <c r="R96" s="134"/>
      <c r="S96" s="134"/>
      <c r="T96" s="134"/>
      <c r="U96" s="134"/>
      <c r="V96" s="134"/>
      <c r="W96" s="134"/>
      <c r="X96" s="134"/>
      <c r="Y96" s="134"/>
      <c r="Z96" s="134"/>
      <c r="AA96" s="134"/>
      <c r="AB96" s="134"/>
      <c r="AC96" s="134"/>
      <c r="AD96" s="134"/>
      <c r="AE96" s="152"/>
      <c r="AF96" s="152"/>
      <c r="AG96" s="152"/>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c r="BW96" s="152"/>
      <c r="BX96" s="152"/>
      <c r="BY96" s="152"/>
    </row>
    <row r="97" spans="1:77" s="38" customFormat="1" x14ac:dyDescent="0.2">
      <c r="A97" s="152"/>
      <c r="B97" s="153" t="str">
        <f>IF(AND(B95&lt;&gt;"",ISNUMBER(B95),B96=""),"סך הכל",IF(Planning!A100="","",Planning!A100))</f>
        <v/>
      </c>
      <c r="C97" s="154" t="str">
        <f>IFERROR(_xlfn.IFS(B97="סך הכל",Summary!$B$6,Planning!C100&lt;&gt;"",Planning!C100),"")</f>
        <v/>
      </c>
      <c r="D97" s="152" t="str">
        <f>IFERROR(VLOOKUP(B97,Address!B:G,5,FALSE),"")</f>
        <v/>
      </c>
      <c r="E97" s="152" t="str">
        <f>IFERROR(VLOOKUP(B97,Address!B:L,11,FALSE),"")</f>
        <v/>
      </c>
      <c r="F97" s="155" t="str">
        <f t="shared" si="2"/>
        <v/>
      </c>
      <c r="G97" s="156" t="str">
        <f>IF(B97="סך הכל",Summary!$B$7,IF(F97="","",IF(VLOOKUP(B97,WQ_UnitID!B:C,2,FALSE)=0,"",VLOOKUP(B97,WQ_UnitID!B:C,2,FALSE))))</f>
        <v/>
      </c>
      <c r="H97" s="155" t="str">
        <f>IF(B97="סך הכל",Summary!$B$8,IF(F97="","",IFERROR(VLOOKUP(B97,Planning!A:B,2,FALSE),0)))</f>
        <v/>
      </c>
      <c r="I97" s="155" t="str">
        <f>IF(B97="סך הכל",Summary!$B$9,IF(F97="","",IFERROR(VLOOKUP(B97,Count!A:B,2,FALSE),0)))</f>
        <v/>
      </c>
      <c r="J97" s="155" t="str">
        <f>IF(F97="","",(IF(ISNUMBER(MATCH(B97,ExcPermit!$H$8:$H$1000,0)),"כן","לא")))</f>
        <v/>
      </c>
      <c r="K97" s="155" t="str">
        <f>IF(B97="סך הכל",Summary!$B$10,IF(F97="","",IFERROR(VLOOKUP(B97,Count!A:J,8,FALSE),0)))</f>
        <v/>
      </c>
      <c r="L97" s="155" t="str">
        <f>IF(B97="סך הכל",Summary!$B$11,IF(F97="","",IFERROR(VLOOKUP(B97,Count!A:J,9,FALSE),0)))</f>
        <v/>
      </c>
      <c r="M97" s="157" t="str">
        <f>IF(B97="סך הכל",Summary!$B$12,IF(F97="","",IFERROR(VLOOKUP(B97,Count!A:J,10,FALSE),0)))</f>
        <v/>
      </c>
      <c r="N97" s="158" t="str">
        <f t="shared" si="3"/>
        <v/>
      </c>
      <c r="O97" s="134" t="str">
        <f>IFERROR(VLOOKUP(B97,Comments!A:B,2,FALSE),"")</f>
        <v/>
      </c>
      <c r="P97" s="134"/>
      <c r="Q97" s="134"/>
      <c r="R97" s="134"/>
      <c r="S97" s="134"/>
      <c r="T97" s="134"/>
      <c r="U97" s="134"/>
      <c r="V97" s="134"/>
      <c r="W97" s="134"/>
      <c r="X97" s="134"/>
      <c r="Y97" s="134"/>
      <c r="Z97" s="134"/>
      <c r="AA97" s="134"/>
      <c r="AB97" s="134"/>
      <c r="AC97" s="134"/>
      <c r="AD97" s="134"/>
      <c r="AE97" s="152"/>
      <c r="AF97" s="152"/>
      <c r="AG97" s="152"/>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c r="BW97" s="152"/>
      <c r="BX97" s="152"/>
      <c r="BY97" s="152"/>
    </row>
    <row r="98" spans="1:77" s="38" customFormat="1" x14ac:dyDescent="0.2">
      <c r="A98" s="152"/>
      <c r="B98" s="153" t="str">
        <f>IF(AND(B96&lt;&gt;"",ISNUMBER(B96),B97=""),"סך הכל",IF(Planning!A101="","",Planning!A101))</f>
        <v/>
      </c>
      <c r="C98" s="154" t="str">
        <f>IFERROR(_xlfn.IFS(B98="סך הכל",Summary!$B$6,Planning!C101&lt;&gt;"",Planning!C101),"")</f>
        <v/>
      </c>
      <c r="D98" s="152" t="str">
        <f>IFERROR(VLOOKUP(B98,Address!B:G,5,FALSE),"")</f>
        <v/>
      </c>
      <c r="E98" s="152" t="str">
        <f>IFERROR(VLOOKUP(B98,Address!B:L,11,FALSE),"")</f>
        <v/>
      </c>
      <c r="F98" s="155" t="str">
        <f t="shared" si="2"/>
        <v/>
      </c>
      <c r="G98" s="156" t="str">
        <f>IF(B98="סך הכל",Summary!$B$7,IF(F98="","",IF(VLOOKUP(B98,WQ_UnitID!B:C,2,FALSE)=0,"",VLOOKUP(B98,WQ_UnitID!B:C,2,FALSE))))</f>
        <v/>
      </c>
      <c r="H98" s="155" t="str">
        <f>IF(B98="סך הכל",Summary!$B$8,IF(F98="","",IFERROR(VLOOKUP(B98,Planning!A:B,2,FALSE),0)))</f>
        <v/>
      </c>
      <c r="I98" s="155" t="str">
        <f>IF(B98="סך הכל",Summary!$B$9,IF(F98="","",IFERROR(VLOOKUP(B98,Count!A:B,2,FALSE),0)))</f>
        <v/>
      </c>
      <c r="J98" s="155" t="str">
        <f>IF(F98="","",(IF(ISNUMBER(MATCH(B98,ExcPermit!$H$8:$H$1000,0)),"כן","לא")))</f>
        <v/>
      </c>
      <c r="K98" s="155" t="str">
        <f>IF(B98="סך הכל",Summary!$B$10,IF(F98="","",IFERROR(VLOOKUP(B98,Count!A:J,8,FALSE),0)))</f>
        <v/>
      </c>
      <c r="L98" s="155" t="str">
        <f>IF(B98="סך הכל",Summary!$B$11,IF(F98="","",IFERROR(VLOOKUP(B98,Count!A:J,9,FALSE),0)))</f>
        <v/>
      </c>
      <c r="M98" s="157" t="str">
        <f>IF(B98="סך הכל",Summary!$B$12,IF(F98="","",IFERROR(VLOOKUP(B98,Count!A:J,10,FALSE),0)))</f>
        <v/>
      </c>
      <c r="N98" s="158" t="str">
        <f t="shared" si="3"/>
        <v/>
      </c>
      <c r="O98" s="134" t="str">
        <f>IFERROR(VLOOKUP(B98,Comments!A:B,2,FALSE),"")</f>
        <v/>
      </c>
      <c r="P98" s="134"/>
      <c r="Q98" s="134"/>
      <c r="R98" s="134"/>
      <c r="S98" s="134"/>
      <c r="T98" s="134"/>
      <c r="U98" s="134"/>
      <c r="V98" s="134"/>
      <c r="W98" s="134"/>
      <c r="X98" s="134"/>
      <c r="Y98" s="134"/>
      <c r="Z98" s="134"/>
      <c r="AA98" s="134"/>
      <c r="AB98" s="134"/>
      <c r="AC98" s="134"/>
      <c r="AD98" s="134"/>
      <c r="AE98" s="152"/>
      <c r="AF98" s="152"/>
      <c r="AG98" s="152"/>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c r="BW98" s="152"/>
      <c r="BX98" s="152"/>
      <c r="BY98" s="152"/>
    </row>
    <row r="99" spans="1:77" s="38" customFormat="1" x14ac:dyDescent="0.2">
      <c r="A99" s="152"/>
      <c r="B99" s="153" t="str">
        <f>IF(AND(B97&lt;&gt;"",ISNUMBER(B97),B98=""),"סך הכל",IF(Planning!A102="","",Planning!A102))</f>
        <v/>
      </c>
      <c r="C99" s="154" t="str">
        <f>IFERROR(_xlfn.IFS(B99="סך הכל",Summary!$B$6,Planning!C102&lt;&gt;"",Planning!C102),"")</f>
        <v/>
      </c>
      <c r="D99" s="152" t="str">
        <f>IFERROR(VLOOKUP(B99,Address!B:G,5,FALSE),"")</f>
        <v/>
      </c>
      <c r="E99" s="152" t="str">
        <f>IFERROR(VLOOKUP(B99,Address!B:L,11,FALSE),"")</f>
        <v/>
      </c>
      <c r="F99" s="155" t="str">
        <f t="shared" si="2"/>
        <v/>
      </c>
      <c r="G99" s="156" t="str">
        <f>IF(B99="סך הכל",Summary!$B$7,IF(F99="","",IF(VLOOKUP(B99,WQ_UnitID!B:C,2,FALSE)=0,"",VLOOKUP(B99,WQ_UnitID!B:C,2,FALSE))))</f>
        <v/>
      </c>
      <c r="H99" s="155" t="str">
        <f>IF(B99="סך הכל",Summary!$B$8,IF(F99="","",IFERROR(VLOOKUP(B99,Planning!A:B,2,FALSE),0)))</f>
        <v/>
      </c>
      <c r="I99" s="155" t="str">
        <f>IF(B99="סך הכל",Summary!$B$9,IF(F99="","",IFERROR(VLOOKUP(B99,Count!A:B,2,FALSE),0)))</f>
        <v/>
      </c>
      <c r="J99" s="155" t="str">
        <f>IF(F99="","",(IF(ISNUMBER(MATCH(B99,ExcPermit!$H$8:$H$1000,0)),"כן","לא")))</f>
        <v/>
      </c>
      <c r="K99" s="155" t="str">
        <f>IF(B99="סך הכל",Summary!$B$10,IF(F99="","",IFERROR(VLOOKUP(B99,Count!A:J,8,FALSE),0)))</f>
        <v/>
      </c>
      <c r="L99" s="155" t="str">
        <f>IF(B99="סך הכל",Summary!$B$11,IF(F99="","",IFERROR(VLOOKUP(B99,Count!A:J,9,FALSE),0)))</f>
        <v/>
      </c>
      <c r="M99" s="157" t="str">
        <f>IF(B99="סך הכל",Summary!$B$12,IF(F99="","",IFERROR(VLOOKUP(B99,Count!A:J,10,FALSE),0)))</f>
        <v/>
      </c>
      <c r="N99" s="158" t="str">
        <f t="shared" si="3"/>
        <v/>
      </c>
      <c r="O99" s="134" t="str">
        <f>IFERROR(VLOOKUP(B99,Comments!A:B,2,FALSE),"")</f>
        <v/>
      </c>
      <c r="P99" s="134"/>
      <c r="Q99" s="134"/>
      <c r="R99" s="134"/>
      <c r="S99" s="134"/>
      <c r="T99" s="134"/>
      <c r="U99" s="134"/>
      <c r="V99" s="134"/>
      <c r="W99" s="134"/>
      <c r="X99" s="134"/>
      <c r="Y99" s="134"/>
      <c r="Z99" s="134"/>
      <c r="AA99" s="134"/>
      <c r="AB99" s="134"/>
      <c r="AC99" s="134"/>
      <c r="AD99" s="134"/>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row>
    <row r="100" spans="1:77" s="38" customFormat="1" x14ac:dyDescent="0.2">
      <c r="A100" s="152"/>
      <c r="B100" s="153" t="str">
        <f>IF(AND(B98&lt;&gt;"",ISNUMBER(B98),B99=""),"סך הכל",IF(Planning!A103="","",Planning!A103))</f>
        <v/>
      </c>
      <c r="C100" s="154" t="str">
        <f>IFERROR(_xlfn.IFS(B100="סך הכל",Summary!$B$6,Planning!C103&lt;&gt;"",Planning!C103),"")</f>
        <v/>
      </c>
      <c r="D100" s="152" t="str">
        <f>IFERROR(VLOOKUP(B100,Address!B:G,5,FALSE),"")</f>
        <v/>
      </c>
      <c r="E100" s="152" t="str">
        <f>IFERROR(VLOOKUP(B100,Address!B:L,11,FALSE),"")</f>
        <v/>
      </c>
      <c r="F100" s="155" t="str">
        <f t="shared" si="2"/>
        <v/>
      </c>
      <c r="G100" s="156" t="str">
        <f>IF(B100="סך הכל",Summary!$B$7,IF(F100="","",IF(VLOOKUP(B100,WQ_UnitID!B:C,2,FALSE)=0,"",VLOOKUP(B100,WQ_UnitID!B:C,2,FALSE))))</f>
        <v/>
      </c>
      <c r="H100" s="155" t="str">
        <f>IF(B100="סך הכל",Summary!$B$8,IF(F100="","",IFERROR(VLOOKUP(B100,Planning!A:B,2,FALSE),0)))</f>
        <v/>
      </c>
      <c r="I100" s="155" t="str">
        <f>IF(B100="סך הכל",Summary!$B$9,IF(F100="","",IFERROR(VLOOKUP(B100,Count!A:B,2,FALSE),0)))</f>
        <v/>
      </c>
      <c r="J100" s="155" t="str">
        <f>IF(F100="","",(IF(ISNUMBER(MATCH(B100,ExcPermit!$H$8:$H$1000,0)),"כן","לא")))</f>
        <v/>
      </c>
      <c r="K100" s="155" t="str">
        <f>IF(B100="סך הכל",Summary!$B$10,IF(F100="","",IFERROR(VLOOKUP(B100,Count!A:J,8,FALSE),0)))</f>
        <v/>
      </c>
      <c r="L100" s="155" t="str">
        <f>IF(B100="סך הכל",Summary!$B$11,IF(F100="","",IFERROR(VLOOKUP(B100,Count!A:J,9,FALSE),0)))</f>
        <v/>
      </c>
      <c r="M100" s="157" t="str">
        <f>IF(B100="סך הכל",Summary!$B$12,IF(F100="","",IFERROR(VLOOKUP(B100,Count!A:J,10,FALSE),0)))</f>
        <v/>
      </c>
      <c r="N100" s="158" t="str">
        <f t="shared" si="3"/>
        <v/>
      </c>
      <c r="O100" s="134" t="str">
        <f>IFERROR(VLOOKUP(B100,Comments!A:B,2,FALSE),"")</f>
        <v/>
      </c>
      <c r="P100" s="134"/>
      <c r="Q100" s="134"/>
      <c r="R100" s="134"/>
      <c r="S100" s="134"/>
      <c r="T100" s="134"/>
      <c r="U100" s="134"/>
      <c r="V100" s="134"/>
      <c r="W100" s="134"/>
      <c r="X100" s="134"/>
      <c r="Y100" s="134"/>
      <c r="Z100" s="134"/>
      <c r="AA100" s="134"/>
      <c r="AB100" s="134"/>
      <c r="AC100" s="134"/>
      <c r="AD100" s="134"/>
      <c r="AE100" s="152"/>
      <c r="AF100" s="152"/>
      <c r="AG100" s="152"/>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c r="BI100" s="152"/>
      <c r="BJ100" s="152"/>
      <c r="BK100" s="152"/>
      <c r="BL100" s="152"/>
      <c r="BM100" s="152"/>
      <c r="BN100" s="152"/>
      <c r="BO100" s="152"/>
      <c r="BP100" s="152"/>
      <c r="BQ100" s="152"/>
      <c r="BR100" s="152"/>
      <c r="BS100" s="152"/>
      <c r="BT100" s="152"/>
      <c r="BU100" s="152"/>
      <c r="BV100" s="152"/>
      <c r="BW100" s="152"/>
      <c r="BX100" s="152"/>
      <c r="BY100" s="152"/>
    </row>
    <row r="101" spans="1:77" s="38" customFormat="1" x14ac:dyDescent="0.2">
      <c r="A101" s="152"/>
      <c r="B101" s="153" t="str">
        <f>IF(AND(B99&lt;&gt;"",ISNUMBER(B99),B100=""),"סך הכל",IF(Planning!A104="","",Planning!A104))</f>
        <v/>
      </c>
      <c r="C101" s="154" t="str">
        <f>IFERROR(_xlfn.IFS(B101="סך הכל",Summary!$B$6,Planning!C104&lt;&gt;"",Planning!C104),"")</f>
        <v/>
      </c>
      <c r="D101" s="152" t="str">
        <f>IFERROR(VLOOKUP(B101,Address!B:G,5,FALSE),"")</f>
        <v/>
      </c>
      <c r="E101" s="152" t="str">
        <f>IFERROR(VLOOKUP(B101,Address!B:L,11,FALSE),"")</f>
        <v/>
      </c>
      <c r="F101" s="155" t="str">
        <f t="shared" si="2"/>
        <v/>
      </c>
      <c r="G101" s="156" t="str">
        <f>IF(B101="סך הכל",Summary!$B$7,IF(F101="","",IF(VLOOKUP(B101,WQ_UnitID!B:C,2,FALSE)=0,"",VLOOKUP(B101,WQ_UnitID!B:C,2,FALSE))))</f>
        <v/>
      </c>
      <c r="H101" s="155" t="str">
        <f>IF(B101="סך הכל",Summary!$B$8,IF(F101="","",IFERROR(VLOOKUP(B101,Planning!A:B,2,FALSE),0)))</f>
        <v/>
      </c>
      <c r="I101" s="155" t="str">
        <f>IF(B101="סך הכל",Summary!$B$9,IF(F101="","",IFERROR(VLOOKUP(B101,Count!A:B,2,FALSE),0)))</f>
        <v/>
      </c>
      <c r="J101" s="155" t="str">
        <f>IF(F101="","",(IF(ISNUMBER(MATCH(B101,ExcPermit!$H$8:$H$1000,0)),"כן","לא")))</f>
        <v/>
      </c>
      <c r="K101" s="155" t="str">
        <f>IF(B101="סך הכל",Summary!$B$10,IF(F101="","",IFERROR(VLOOKUP(B101,Count!A:J,8,FALSE),0)))</f>
        <v/>
      </c>
      <c r="L101" s="155" t="str">
        <f>IF(B101="סך הכל",Summary!$B$11,IF(F101="","",IFERROR(VLOOKUP(B101,Count!A:J,9,FALSE),0)))</f>
        <v/>
      </c>
      <c r="M101" s="157" t="str">
        <f>IF(B101="סך הכל",Summary!$B$12,IF(F101="","",IFERROR(VLOOKUP(B101,Count!A:J,10,FALSE),0)))</f>
        <v/>
      </c>
      <c r="N101" s="158" t="str">
        <f t="shared" si="3"/>
        <v/>
      </c>
      <c r="O101" s="134" t="str">
        <f>IFERROR(VLOOKUP(B101,Comments!A:B,2,FALSE),"")</f>
        <v/>
      </c>
      <c r="P101" s="134"/>
      <c r="Q101" s="134"/>
      <c r="R101" s="134"/>
      <c r="S101" s="134"/>
      <c r="T101" s="134"/>
      <c r="U101" s="134"/>
      <c r="V101" s="134"/>
      <c r="W101" s="134"/>
      <c r="X101" s="134"/>
      <c r="Y101" s="134"/>
      <c r="Z101" s="134"/>
      <c r="AA101" s="134"/>
      <c r="AB101" s="134"/>
      <c r="AC101" s="134"/>
      <c r="AD101" s="134"/>
      <c r="AE101" s="152"/>
      <c r="AF101" s="152"/>
      <c r="AG101" s="152"/>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c r="BI101" s="152"/>
      <c r="BJ101" s="152"/>
      <c r="BK101" s="152"/>
      <c r="BL101" s="152"/>
      <c r="BM101" s="152"/>
      <c r="BN101" s="152"/>
      <c r="BO101" s="152"/>
      <c r="BP101" s="152"/>
      <c r="BQ101" s="152"/>
      <c r="BR101" s="152"/>
      <c r="BS101" s="152"/>
      <c r="BT101" s="152"/>
      <c r="BU101" s="152"/>
      <c r="BV101" s="152"/>
      <c r="BW101" s="152"/>
      <c r="BX101" s="152"/>
      <c r="BY101" s="152"/>
    </row>
    <row r="102" spans="1:77" s="38" customFormat="1" x14ac:dyDescent="0.2">
      <c r="A102" s="152"/>
      <c r="B102" s="153" t="str">
        <f>IF(AND(B100&lt;&gt;"",ISNUMBER(B100),B101=""),"סך הכל",IF(Planning!A105="","",Planning!A105))</f>
        <v/>
      </c>
      <c r="C102" s="154" t="str">
        <f>IFERROR(_xlfn.IFS(B102="סך הכל",Summary!$B$6,Planning!C105&lt;&gt;"",Planning!C105),"")</f>
        <v/>
      </c>
      <c r="D102" s="152" t="str">
        <f>IFERROR(VLOOKUP(B102,Address!B:G,5,FALSE),"")</f>
        <v/>
      </c>
      <c r="E102" s="152" t="str">
        <f>IFERROR(VLOOKUP(B102,Address!B:L,11,FALSE),"")</f>
        <v/>
      </c>
      <c r="F102" s="155" t="str">
        <f t="shared" si="2"/>
        <v/>
      </c>
      <c r="G102" s="156" t="str">
        <f>IF(B102="סך הכל",Summary!$B$7,IF(F102="","",IF(VLOOKUP(B102,WQ_UnitID!B:C,2,FALSE)=0,"",VLOOKUP(B102,WQ_UnitID!B:C,2,FALSE))))</f>
        <v/>
      </c>
      <c r="H102" s="155" t="str">
        <f>IF(B102="סך הכל",Summary!$B$8,IF(F102="","",IFERROR(VLOOKUP(B102,Planning!A:B,2,FALSE),0)))</f>
        <v/>
      </c>
      <c r="I102" s="155" t="str">
        <f>IF(B102="סך הכל",Summary!$B$9,IF(F102="","",IFERROR(VLOOKUP(B102,Count!A:B,2,FALSE),0)))</f>
        <v/>
      </c>
      <c r="J102" s="155" t="str">
        <f>IF(F102="","",(IF(ISNUMBER(MATCH(B102,ExcPermit!$H$8:$H$1000,0)),"כן","לא")))</f>
        <v/>
      </c>
      <c r="K102" s="155" t="str">
        <f>IF(B102="סך הכל",Summary!$B$10,IF(F102="","",IFERROR(VLOOKUP(B102,Count!A:J,8,FALSE),0)))</f>
        <v/>
      </c>
      <c r="L102" s="155" t="str">
        <f>IF(B102="סך הכל",Summary!$B$11,IF(F102="","",IFERROR(VLOOKUP(B102,Count!A:J,9,FALSE),0)))</f>
        <v/>
      </c>
      <c r="M102" s="157" t="str">
        <f>IF(B102="סך הכל",Summary!$B$12,IF(F102="","",IFERROR(VLOOKUP(B102,Count!A:J,10,FALSE),0)))</f>
        <v/>
      </c>
      <c r="N102" s="158" t="str">
        <f t="shared" si="3"/>
        <v/>
      </c>
      <c r="O102" s="134" t="str">
        <f>IFERROR(VLOOKUP(B102,Comments!A:B,2,FALSE),"")</f>
        <v/>
      </c>
      <c r="P102" s="134"/>
      <c r="Q102" s="134"/>
      <c r="R102" s="134"/>
      <c r="S102" s="134"/>
      <c r="T102" s="134"/>
      <c r="U102" s="134"/>
      <c r="V102" s="134"/>
      <c r="W102" s="134"/>
      <c r="X102" s="134"/>
      <c r="Y102" s="134"/>
      <c r="Z102" s="134"/>
      <c r="AA102" s="134"/>
      <c r="AB102" s="134"/>
      <c r="AC102" s="134"/>
      <c r="AD102" s="134"/>
      <c r="AE102" s="152"/>
      <c r="AF102" s="152"/>
      <c r="AG102" s="152"/>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c r="BI102" s="152"/>
      <c r="BJ102" s="152"/>
      <c r="BK102" s="152"/>
      <c r="BL102" s="152"/>
      <c r="BM102" s="152"/>
      <c r="BN102" s="152"/>
      <c r="BO102" s="152"/>
      <c r="BP102" s="152"/>
      <c r="BQ102" s="152"/>
      <c r="BR102" s="152"/>
      <c r="BS102" s="152"/>
      <c r="BT102" s="152"/>
      <c r="BU102" s="152"/>
      <c r="BV102" s="152"/>
      <c r="BW102" s="152"/>
      <c r="BX102" s="152"/>
      <c r="BY102" s="152"/>
    </row>
    <row r="103" spans="1:77" s="38" customFormat="1" x14ac:dyDescent="0.2">
      <c r="A103" s="152"/>
      <c r="B103" s="153" t="str">
        <f>IF(AND(B101&lt;&gt;"",ISNUMBER(B101),B102=""),"סך הכל",IF(Planning!A106="","",Planning!A106))</f>
        <v/>
      </c>
      <c r="C103" s="154" t="str">
        <f>IFERROR(_xlfn.IFS(B103="סך הכל",Summary!$B$6,Planning!C106&lt;&gt;"",Planning!C106),"")</f>
        <v/>
      </c>
      <c r="D103" s="152" t="str">
        <f>IFERROR(VLOOKUP(B103,Address!B:G,5,FALSE),"")</f>
        <v/>
      </c>
      <c r="E103" s="152" t="str">
        <f>IFERROR(VLOOKUP(B103,Address!B:L,11,FALSE),"")</f>
        <v/>
      </c>
      <c r="F103" s="155" t="str">
        <f t="shared" si="2"/>
        <v/>
      </c>
      <c r="G103" s="156" t="str">
        <f>IF(B103="סך הכל",Summary!$B$7,IF(F103="","",IF(VLOOKUP(B103,WQ_UnitID!B:C,2,FALSE)=0,"",VLOOKUP(B103,WQ_UnitID!B:C,2,FALSE))))</f>
        <v/>
      </c>
      <c r="H103" s="155" t="str">
        <f>IF(B103="סך הכל",Summary!$B$8,IF(F103="","",IFERROR(VLOOKUP(B103,Planning!A:B,2,FALSE),0)))</f>
        <v/>
      </c>
      <c r="I103" s="155" t="str">
        <f>IF(B103="סך הכל",Summary!$B$9,IF(F103="","",IFERROR(VLOOKUP(B103,Count!A:B,2,FALSE),0)))</f>
        <v/>
      </c>
      <c r="J103" s="155" t="str">
        <f>IF(F103="","",(IF(ISNUMBER(MATCH(B103,ExcPermit!$H$8:$H$1000,0)),"כן","לא")))</f>
        <v/>
      </c>
      <c r="K103" s="155" t="str">
        <f>IF(B103="סך הכל",Summary!$B$10,IF(F103="","",IFERROR(VLOOKUP(B103,Count!A:J,8,FALSE),0)))</f>
        <v/>
      </c>
      <c r="L103" s="155" t="str">
        <f>IF(B103="סך הכל",Summary!$B$11,IF(F103="","",IFERROR(VLOOKUP(B103,Count!A:J,9,FALSE),0)))</f>
        <v/>
      </c>
      <c r="M103" s="157" t="str">
        <f>IF(B103="סך הכל",Summary!$B$12,IF(F103="","",IFERROR(VLOOKUP(B103,Count!A:J,10,FALSE),0)))</f>
        <v/>
      </c>
      <c r="N103" s="158" t="str">
        <f t="shared" si="3"/>
        <v/>
      </c>
      <c r="O103" s="134" t="str">
        <f>IFERROR(VLOOKUP(B103,Comments!A:B,2,FALSE),"")</f>
        <v/>
      </c>
      <c r="P103" s="134"/>
      <c r="Q103" s="134"/>
      <c r="R103" s="134"/>
      <c r="S103" s="134"/>
      <c r="T103" s="134"/>
      <c r="U103" s="134"/>
      <c r="V103" s="134"/>
      <c r="W103" s="134"/>
      <c r="X103" s="134"/>
      <c r="Y103" s="134"/>
      <c r="Z103" s="134"/>
      <c r="AA103" s="134"/>
      <c r="AB103" s="134"/>
      <c r="AC103" s="134"/>
      <c r="AD103" s="134"/>
      <c r="AE103" s="152"/>
      <c r="AF103" s="152"/>
      <c r="AG103" s="152"/>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c r="BI103" s="152"/>
      <c r="BJ103" s="152"/>
      <c r="BK103" s="152"/>
      <c r="BL103" s="152"/>
      <c r="BM103" s="152"/>
      <c r="BN103" s="152"/>
      <c r="BO103" s="152"/>
      <c r="BP103" s="152"/>
      <c r="BQ103" s="152"/>
      <c r="BR103" s="152"/>
      <c r="BS103" s="152"/>
      <c r="BT103" s="152"/>
      <c r="BU103" s="152"/>
      <c r="BV103" s="152"/>
      <c r="BW103" s="152"/>
      <c r="BX103" s="152"/>
      <c r="BY103" s="152"/>
    </row>
    <row r="104" spans="1:77" s="38" customFormat="1" x14ac:dyDescent="0.2">
      <c r="A104" s="152"/>
      <c r="B104" s="153" t="str">
        <f>IF(AND(B102&lt;&gt;"",ISNUMBER(B102),B103=""),"סך הכל",IF(Planning!A107="","",Planning!A107))</f>
        <v/>
      </c>
      <c r="C104" s="154" t="str">
        <f>IFERROR(_xlfn.IFS(B104="סך הכל",Summary!$B$6,Planning!C107&lt;&gt;"",Planning!C107),"")</f>
        <v/>
      </c>
      <c r="D104" s="152" t="str">
        <f>IFERROR(VLOOKUP(B104,Address!B:G,5,FALSE),"")</f>
        <v/>
      </c>
      <c r="E104" s="152" t="str">
        <f>IFERROR(VLOOKUP(B104,Address!B:L,11,FALSE),"")</f>
        <v/>
      </c>
      <c r="F104" s="155" t="str">
        <f t="shared" si="2"/>
        <v/>
      </c>
      <c r="G104" s="156" t="str">
        <f>IF(B104="סך הכל",Summary!$B$7,IF(F104="","",IF(VLOOKUP(B104,WQ_UnitID!B:C,2,FALSE)=0,"",VLOOKUP(B104,WQ_UnitID!B:C,2,FALSE))))</f>
        <v/>
      </c>
      <c r="H104" s="155" t="str">
        <f>IF(B104="סך הכל",Summary!$B$8,IF(F104="","",IFERROR(VLOOKUP(B104,Planning!A:B,2,FALSE),0)))</f>
        <v/>
      </c>
      <c r="I104" s="155" t="str">
        <f>IF(B104="סך הכל",Summary!$B$9,IF(F104="","",IFERROR(VLOOKUP(B104,Count!A:B,2,FALSE),0)))</f>
        <v/>
      </c>
      <c r="J104" s="155" t="str">
        <f>IF(F104="","",(IF(ISNUMBER(MATCH(B104,ExcPermit!$H$8:$H$1000,0)),"כן","לא")))</f>
        <v/>
      </c>
      <c r="K104" s="155" t="str">
        <f>IF(B104="סך הכל",Summary!$B$10,IF(F104="","",IFERROR(VLOOKUP(B104,Count!A:J,8,FALSE),0)))</f>
        <v/>
      </c>
      <c r="L104" s="155" t="str">
        <f>IF(B104="סך הכל",Summary!$B$11,IF(F104="","",IFERROR(VLOOKUP(B104,Count!A:J,9,FALSE),0)))</f>
        <v/>
      </c>
      <c r="M104" s="157" t="str">
        <f>IF(B104="סך הכל",Summary!$B$12,IF(F104="","",IFERROR(VLOOKUP(B104,Count!A:J,10,FALSE),0)))</f>
        <v/>
      </c>
      <c r="N104" s="158" t="str">
        <f t="shared" si="3"/>
        <v/>
      </c>
      <c r="O104" s="134" t="str">
        <f>IFERROR(VLOOKUP(B104,Comments!A:B,2,FALSE),"")</f>
        <v/>
      </c>
      <c r="P104" s="134"/>
      <c r="Q104" s="134"/>
      <c r="R104" s="134"/>
      <c r="S104" s="134"/>
      <c r="T104" s="134"/>
      <c r="U104" s="134"/>
      <c r="V104" s="134"/>
      <c r="W104" s="134"/>
      <c r="X104" s="134"/>
      <c r="Y104" s="134"/>
      <c r="Z104" s="134"/>
      <c r="AA104" s="134"/>
      <c r="AB104" s="134"/>
      <c r="AC104" s="134"/>
      <c r="AD104" s="134"/>
      <c r="AE104" s="152"/>
      <c r="AF104" s="152"/>
      <c r="AG104" s="152"/>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c r="BI104" s="152"/>
      <c r="BJ104" s="152"/>
      <c r="BK104" s="152"/>
      <c r="BL104" s="152"/>
      <c r="BM104" s="152"/>
      <c r="BN104" s="152"/>
      <c r="BO104" s="152"/>
      <c r="BP104" s="152"/>
      <c r="BQ104" s="152"/>
      <c r="BR104" s="152"/>
      <c r="BS104" s="152"/>
      <c r="BT104" s="152"/>
      <c r="BU104" s="152"/>
      <c r="BV104" s="152"/>
      <c r="BW104" s="152"/>
      <c r="BX104" s="152"/>
      <c r="BY104" s="152"/>
    </row>
    <row r="105" spans="1:77" s="38" customFormat="1" x14ac:dyDescent="0.2">
      <c r="A105" s="152"/>
      <c r="B105" s="153" t="str">
        <f>IF(AND(B103&lt;&gt;"",ISNUMBER(B103),B104=""),"סך הכל",IF(Planning!A108="","",Planning!A108))</f>
        <v/>
      </c>
      <c r="C105" s="154" t="str">
        <f>IFERROR(_xlfn.IFS(B105="סך הכל",Summary!$B$6,Planning!C108&lt;&gt;"",Planning!C108),"")</f>
        <v/>
      </c>
      <c r="D105" s="152" t="str">
        <f>IFERROR(VLOOKUP(B105,Address!B:G,5,FALSE),"")</f>
        <v/>
      </c>
      <c r="E105" s="152" t="str">
        <f>IFERROR(VLOOKUP(B105,Address!B:L,11,FALSE),"")</f>
        <v/>
      </c>
      <c r="F105" s="155" t="str">
        <f t="shared" si="2"/>
        <v/>
      </c>
      <c r="G105" s="156" t="str">
        <f>IF(B105="סך הכל",Summary!$B$7,IF(F105="","",IF(VLOOKUP(B105,WQ_UnitID!B:C,2,FALSE)=0,"",VLOOKUP(B105,WQ_UnitID!B:C,2,FALSE))))</f>
        <v/>
      </c>
      <c r="H105" s="155" t="str">
        <f>IF(B105="סך הכל",Summary!$B$8,IF(F105="","",IFERROR(VLOOKUP(B105,Planning!A:B,2,FALSE),0)))</f>
        <v/>
      </c>
      <c r="I105" s="155" t="str">
        <f>IF(B105="סך הכל",Summary!$B$9,IF(F105="","",IFERROR(VLOOKUP(B105,Count!A:B,2,FALSE),0)))</f>
        <v/>
      </c>
      <c r="J105" s="155" t="str">
        <f>IF(F105="","",(IF(ISNUMBER(MATCH(B105,ExcPermit!$H$8:$H$1000,0)),"כן","לא")))</f>
        <v/>
      </c>
      <c r="K105" s="155" t="str">
        <f>IF(B105="סך הכל",Summary!$B$10,IF(F105="","",IFERROR(VLOOKUP(B105,Count!A:J,8,FALSE),0)))</f>
        <v/>
      </c>
      <c r="L105" s="155" t="str">
        <f>IF(B105="סך הכל",Summary!$B$11,IF(F105="","",IFERROR(VLOOKUP(B105,Count!A:J,9,FALSE),0)))</f>
        <v/>
      </c>
      <c r="M105" s="157" t="str">
        <f>IF(B105="סך הכל",Summary!$B$12,IF(F105="","",IFERROR(VLOOKUP(B105,Count!A:J,10,FALSE),0)))</f>
        <v/>
      </c>
      <c r="N105" s="158" t="str">
        <f t="shared" si="3"/>
        <v/>
      </c>
      <c r="O105" s="134" t="str">
        <f>IFERROR(VLOOKUP(B105,Comments!A:B,2,FALSE),"")</f>
        <v/>
      </c>
      <c r="P105" s="134"/>
      <c r="Q105" s="134"/>
      <c r="R105" s="134"/>
      <c r="S105" s="134"/>
      <c r="T105" s="134"/>
      <c r="U105" s="134"/>
      <c r="V105" s="134"/>
      <c r="W105" s="134"/>
      <c r="X105" s="134"/>
      <c r="Y105" s="134"/>
      <c r="Z105" s="134"/>
      <c r="AA105" s="134"/>
      <c r="AB105" s="134"/>
      <c r="AC105" s="134"/>
      <c r="AD105" s="134"/>
      <c r="AE105" s="152"/>
      <c r="AF105" s="152"/>
      <c r="AG105" s="152"/>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c r="BI105" s="152"/>
      <c r="BJ105" s="152"/>
      <c r="BK105" s="152"/>
      <c r="BL105" s="152"/>
      <c r="BM105" s="152"/>
      <c r="BN105" s="152"/>
      <c r="BO105" s="152"/>
      <c r="BP105" s="152"/>
      <c r="BQ105" s="152"/>
      <c r="BR105" s="152"/>
      <c r="BS105" s="152"/>
      <c r="BT105" s="152"/>
      <c r="BU105" s="152"/>
      <c r="BV105" s="152"/>
      <c r="BW105" s="152"/>
      <c r="BX105" s="152"/>
      <c r="BY105" s="152"/>
    </row>
    <row r="106" spans="1:77" s="38" customFormat="1" x14ac:dyDescent="0.2">
      <c r="A106" s="152"/>
      <c r="B106" s="153" t="str">
        <f>IF(AND(B104&lt;&gt;"",ISNUMBER(B104),B105=""),"סך הכל",IF(Planning!A109="","",Planning!A109))</f>
        <v/>
      </c>
      <c r="C106" s="154" t="str">
        <f>IFERROR(_xlfn.IFS(B106="סך הכל",Summary!$B$6,Planning!C109&lt;&gt;"",Planning!C109),"")</f>
        <v/>
      </c>
      <c r="D106" s="152" t="str">
        <f>IFERROR(VLOOKUP(B106,Address!B:G,5,FALSE),"")</f>
        <v/>
      </c>
      <c r="E106" s="152" t="str">
        <f>IFERROR(VLOOKUP(B106,Address!B:L,11,FALSE),"")</f>
        <v/>
      </c>
      <c r="F106" s="155" t="str">
        <f t="shared" si="2"/>
        <v/>
      </c>
      <c r="G106" s="156" t="str">
        <f>IF(B106="סך הכל",Summary!$B$7,IF(F106="","",IF(VLOOKUP(B106,WQ_UnitID!B:C,2,FALSE)=0,"",VLOOKUP(B106,WQ_UnitID!B:C,2,FALSE))))</f>
        <v/>
      </c>
      <c r="H106" s="155" t="str">
        <f>IF(B106="סך הכל",Summary!$B$8,IF(F106="","",IFERROR(VLOOKUP(B106,Planning!A:B,2,FALSE),0)))</f>
        <v/>
      </c>
      <c r="I106" s="155" t="str">
        <f>IF(B106="סך הכל",Summary!$B$9,IF(F106="","",IFERROR(VLOOKUP(B106,Count!A:B,2,FALSE),0)))</f>
        <v/>
      </c>
      <c r="J106" s="155" t="str">
        <f>IF(F106="","",(IF(ISNUMBER(MATCH(B106,ExcPermit!$H$8:$H$1000,0)),"כן","לא")))</f>
        <v/>
      </c>
      <c r="K106" s="155" t="str">
        <f>IF(B106="סך הכל",Summary!$B$10,IF(F106="","",IFERROR(VLOOKUP(B106,Count!A:J,8,FALSE),0)))</f>
        <v/>
      </c>
      <c r="L106" s="155" t="str">
        <f>IF(B106="סך הכל",Summary!$B$11,IF(F106="","",IFERROR(VLOOKUP(B106,Count!A:J,9,FALSE),0)))</f>
        <v/>
      </c>
      <c r="M106" s="157" t="str">
        <f>IF(B106="סך הכל",Summary!$B$12,IF(F106="","",IFERROR(VLOOKUP(B106,Count!A:J,10,FALSE),0)))</f>
        <v/>
      </c>
      <c r="N106" s="158" t="str">
        <f t="shared" si="3"/>
        <v/>
      </c>
      <c r="O106" s="134" t="str">
        <f>IFERROR(VLOOKUP(B106,Comments!A:B,2,FALSE),"")</f>
        <v/>
      </c>
      <c r="P106" s="134"/>
      <c r="Q106" s="134"/>
      <c r="R106" s="134"/>
      <c r="S106" s="134"/>
      <c r="T106" s="134"/>
      <c r="U106" s="134"/>
      <c r="V106" s="134"/>
      <c r="W106" s="134"/>
      <c r="X106" s="134"/>
      <c r="Y106" s="134"/>
      <c r="Z106" s="134"/>
      <c r="AA106" s="134"/>
      <c r="AB106" s="134"/>
      <c r="AC106" s="134"/>
      <c r="AD106" s="134"/>
      <c r="AE106" s="152"/>
      <c r="AF106" s="152"/>
      <c r="AG106" s="152"/>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c r="BI106" s="152"/>
      <c r="BJ106" s="152"/>
      <c r="BK106" s="152"/>
      <c r="BL106" s="152"/>
      <c r="BM106" s="152"/>
      <c r="BN106" s="152"/>
      <c r="BO106" s="152"/>
      <c r="BP106" s="152"/>
      <c r="BQ106" s="152"/>
      <c r="BR106" s="152"/>
      <c r="BS106" s="152"/>
      <c r="BT106" s="152"/>
      <c r="BU106" s="152"/>
      <c r="BV106" s="152"/>
      <c r="BW106" s="152"/>
      <c r="BX106" s="152"/>
      <c r="BY106" s="152"/>
    </row>
    <row r="107" spans="1:77" s="38" customFormat="1" x14ac:dyDescent="0.2">
      <c r="A107" s="152"/>
      <c r="B107" s="153" t="str">
        <f>IF(AND(B105&lt;&gt;"",ISNUMBER(B105),B106=""),"סך הכל",IF(Planning!A110="","",Planning!A110))</f>
        <v/>
      </c>
      <c r="C107" s="154" t="str">
        <f>IFERROR(_xlfn.IFS(B107="סך הכל",Summary!$B$6,Planning!C110&lt;&gt;"",Planning!C110),"")</f>
        <v/>
      </c>
      <c r="D107" s="152" t="str">
        <f>IFERROR(VLOOKUP(B107,Address!B:G,5,FALSE),"")</f>
        <v/>
      </c>
      <c r="E107" s="152" t="str">
        <f>IFERROR(VLOOKUP(B107,Address!B:L,11,FALSE),"")</f>
        <v/>
      </c>
      <c r="F107" s="155" t="str">
        <f t="shared" si="2"/>
        <v/>
      </c>
      <c r="G107" s="156" t="str">
        <f>IF(B107="סך הכל",Summary!$B$7,IF(F107="","",IF(VLOOKUP(B107,WQ_UnitID!B:C,2,FALSE)=0,"",VLOOKUP(B107,WQ_UnitID!B:C,2,FALSE))))</f>
        <v/>
      </c>
      <c r="H107" s="155" t="str">
        <f>IF(B107="סך הכל",Summary!$B$8,IF(F107="","",IFERROR(VLOOKUP(B107,Planning!A:B,2,FALSE),0)))</f>
        <v/>
      </c>
      <c r="I107" s="155" t="str">
        <f>IF(B107="סך הכל",Summary!$B$9,IF(F107="","",IFERROR(VLOOKUP(B107,Count!A:B,2,FALSE),0)))</f>
        <v/>
      </c>
      <c r="J107" s="155" t="str">
        <f>IF(F107="","",(IF(ISNUMBER(MATCH(B107,ExcPermit!$H$8:$H$1000,0)),"כן","לא")))</f>
        <v/>
      </c>
      <c r="K107" s="155" t="str">
        <f>IF(B107="סך הכל",Summary!$B$10,IF(F107="","",IFERROR(VLOOKUP(B107,Count!A:J,8,FALSE),0)))</f>
        <v/>
      </c>
      <c r="L107" s="155" t="str">
        <f>IF(B107="סך הכל",Summary!$B$11,IF(F107="","",IFERROR(VLOOKUP(B107,Count!A:J,9,FALSE),0)))</f>
        <v/>
      </c>
      <c r="M107" s="157" t="str">
        <f>IF(B107="סך הכל",Summary!$B$12,IF(F107="","",IFERROR(VLOOKUP(B107,Count!A:J,10,FALSE),0)))</f>
        <v/>
      </c>
      <c r="N107" s="158" t="str">
        <f t="shared" si="3"/>
        <v/>
      </c>
      <c r="O107" s="134" t="str">
        <f>IFERROR(VLOOKUP(B107,Comments!A:B,2,FALSE),"")</f>
        <v/>
      </c>
      <c r="P107" s="134"/>
      <c r="Q107" s="134"/>
      <c r="R107" s="134"/>
      <c r="S107" s="134"/>
      <c r="T107" s="134"/>
      <c r="U107" s="134"/>
      <c r="V107" s="134"/>
      <c r="W107" s="134"/>
      <c r="X107" s="134"/>
      <c r="Y107" s="134"/>
      <c r="Z107" s="134"/>
      <c r="AA107" s="134"/>
      <c r="AB107" s="134"/>
      <c r="AC107" s="134"/>
      <c r="AD107" s="134"/>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c r="BI107" s="152"/>
      <c r="BJ107" s="152"/>
      <c r="BK107" s="152"/>
      <c r="BL107" s="152"/>
      <c r="BM107" s="152"/>
      <c r="BN107" s="152"/>
      <c r="BO107" s="152"/>
      <c r="BP107" s="152"/>
      <c r="BQ107" s="152"/>
      <c r="BR107" s="152"/>
      <c r="BS107" s="152"/>
      <c r="BT107" s="152"/>
      <c r="BU107" s="152"/>
      <c r="BV107" s="152"/>
      <c r="BW107" s="152"/>
      <c r="BX107" s="152"/>
      <c r="BY107" s="152"/>
    </row>
    <row r="108" spans="1:77" s="38" customFormat="1" x14ac:dyDescent="0.2">
      <c r="A108" s="152"/>
      <c r="B108" s="153" t="str">
        <f>IF(AND(B106&lt;&gt;"",ISNUMBER(B106),B107=""),"סך הכל",IF(Planning!A111="","",Planning!A111))</f>
        <v/>
      </c>
      <c r="C108" s="154" t="str">
        <f>IFERROR(_xlfn.IFS(B108="סך הכל",Summary!$B$6,Planning!C111&lt;&gt;"",Planning!C111),"")</f>
        <v/>
      </c>
      <c r="D108" s="152" t="str">
        <f>IFERROR(VLOOKUP(B108,Address!B:G,5,FALSE),"")</f>
        <v/>
      </c>
      <c r="E108" s="152" t="str">
        <f>IFERROR(VLOOKUP(B108,Address!B:L,11,FALSE),"")</f>
        <v/>
      </c>
      <c r="F108" s="155" t="str">
        <f t="shared" si="2"/>
        <v/>
      </c>
      <c r="G108" s="156" t="str">
        <f>IF(B108="סך הכל",Summary!$B$7,IF(F108="","",IF(VLOOKUP(B108,WQ_UnitID!B:C,2,FALSE)=0,"",VLOOKUP(B108,WQ_UnitID!B:C,2,FALSE))))</f>
        <v/>
      </c>
      <c r="H108" s="155" t="str">
        <f>IF(B108="סך הכל",Summary!$B$8,IF(F108="","",IFERROR(VLOOKUP(B108,Planning!A:B,2,FALSE),0)))</f>
        <v/>
      </c>
      <c r="I108" s="155" t="str">
        <f>IF(B108="סך הכל",Summary!$B$9,IF(F108="","",IFERROR(VLOOKUP(B108,Count!A:B,2,FALSE),0)))</f>
        <v/>
      </c>
      <c r="J108" s="155" t="str">
        <f>IF(F108="","",(IF(ISNUMBER(MATCH(B108,ExcPermit!$H$8:$H$1000,0)),"כן","לא")))</f>
        <v/>
      </c>
      <c r="K108" s="155" t="str">
        <f>IF(B108="סך הכל",Summary!$B$10,IF(F108="","",IFERROR(VLOOKUP(B108,Count!A:J,8,FALSE),0)))</f>
        <v/>
      </c>
      <c r="L108" s="155" t="str">
        <f>IF(B108="סך הכל",Summary!$B$11,IF(F108="","",IFERROR(VLOOKUP(B108,Count!A:J,9,FALSE),0)))</f>
        <v/>
      </c>
      <c r="M108" s="157" t="str">
        <f>IF(B108="סך הכל",Summary!$B$12,IF(F108="","",IFERROR(VLOOKUP(B108,Count!A:J,10,FALSE),0)))</f>
        <v/>
      </c>
      <c r="N108" s="158" t="str">
        <f t="shared" si="3"/>
        <v/>
      </c>
      <c r="O108" s="134" t="str">
        <f>IFERROR(VLOOKUP(B108,Comments!A:B,2,FALSE),"")</f>
        <v/>
      </c>
      <c r="P108" s="134"/>
      <c r="Q108" s="134"/>
      <c r="R108" s="134"/>
      <c r="S108" s="134"/>
      <c r="T108" s="134"/>
      <c r="U108" s="134"/>
      <c r="V108" s="134"/>
      <c r="W108" s="134"/>
      <c r="X108" s="134"/>
      <c r="Y108" s="134"/>
      <c r="Z108" s="134"/>
      <c r="AA108" s="134"/>
      <c r="AB108" s="134"/>
      <c r="AC108" s="134"/>
      <c r="AD108" s="134"/>
      <c r="AE108" s="152"/>
      <c r="AF108" s="152"/>
      <c r="AG108" s="152"/>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c r="BI108" s="152"/>
      <c r="BJ108" s="152"/>
      <c r="BK108" s="152"/>
      <c r="BL108" s="152"/>
      <c r="BM108" s="152"/>
      <c r="BN108" s="152"/>
      <c r="BO108" s="152"/>
      <c r="BP108" s="152"/>
      <c r="BQ108" s="152"/>
      <c r="BR108" s="152"/>
      <c r="BS108" s="152"/>
      <c r="BT108" s="152"/>
      <c r="BU108" s="152"/>
      <c r="BV108" s="152"/>
      <c r="BW108" s="152"/>
      <c r="BX108" s="152"/>
      <c r="BY108" s="152"/>
    </row>
    <row r="109" spans="1:77" s="38" customFormat="1" x14ac:dyDescent="0.2">
      <c r="A109" s="152"/>
      <c r="B109" s="153" t="str">
        <f>IF(AND(B107&lt;&gt;"",ISNUMBER(B107),B108=""),"סך הכל",IF(Planning!A112="","",Planning!A112))</f>
        <v/>
      </c>
      <c r="C109" s="154" t="str">
        <f>IFERROR(_xlfn.IFS(B109="סך הכל",Summary!$B$6,Planning!C112&lt;&gt;"",Planning!C112),"")</f>
        <v/>
      </c>
      <c r="D109" s="152" t="str">
        <f>IFERROR(VLOOKUP(B109,Address!B:G,5,FALSE),"")</f>
        <v/>
      </c>
      <c r="E109" s="152" t="str">
        <f>IFERROR(VLOOKUP(B109,Address!B:L,11,FALSE),"")</f>
        <v/>
      </c>
      <c r="F109" s="155" t="str">
        <f t="shared" si="2"/>
        <v/>
      </c>
      <c r="G109" s="156" t="str">
        <f>IF(B109="סך הכל",Summary!$B$7,IF(F109="","",IF(VLOOKUP(B109,WQ_UnitID!B:C,2,FALSE)=0,"",VLOOKUP(B109,WQ_UnitID!B:C,2,FALSE))))</f>
        <v/>
      </c>
      <c r="H109" s="155" t="str">
        <f>IF(B109="סך הכל",Summary!$B$8,IF(F109="","",IFERROR(VLOOKUP(B109,Planning!A:B,2,FALSE),0)))</f>
        <v/>
      </c>
      <c r="I109" s="155" t="str">
        <f>IF(B109="סך הכל",Summary!$B$9,IF(F109="","",IFERROR(VLOOKUP(B109,Count!A:B,2,FALSE),0)))</f>
        <v/>
      </c>
      <c r="J109" s="155" t="str">
        <f>IF(F109="","",(IF(ISNUMBER(MATCH(B109,ExcPermit!$H$8:$H$1000,0)),"כן","לא")))</f>
        <v/>
      </c>
      <c r="K109" s="155" t="str">
        <f>IF(B109="סך הכל",Summary!$B$10,IF(F109="","",IFERROR(VLOOKUP(B109,Count!A:J,8,FALSE),0)))</f>
        <v/>
      </c>
      <c r="L109" s="155" t="str">
        <f>IF(B109="סך הכל",Summary!$B$11,IF(F109="","",IFERROR(VLOOKUP(B109,Count!A:J,9,FALSE),0)))</f>
        <v/>
      </c>
      <c r="M109" s="157" t="str">
        <f>IF(B109="סך הכל",Summary!$B$12,IF(F109="","",IFERROR(VLOOKUP(B109,Count!A:J,10,FALSE),0)))</f>
        <v/>
      </c>
      <c r="N109" s="158" t="str">
        <f t="shared" si="3"/>
        <v/>
      </c>
      <c r="O109" s="134" t="str">
        <f>IFERROR(VLOOKUP(B109,Comments!A:B,2,FALSE),"")</f>
        <v/>
      </c>
      <c r="P109" s="134"/>
      <c r="Q109" s="134"/>
      <c r="R109" s="134"/>
      <c r="S109" s="134"/>
      <c r="T109" s="134"/>
      <c r="U109" s="134"/>
      <c r="V109" s="134"/>
      <c r="W109" s="134"/>
      <c r="X109" s="134"/>
      <c r="Y109" s="134"/>
      <c r="Z109" s="134"/>
      <c r="AA109" s="134"/>
      <c r="AB109" s="134"/>
      <c r="AC109" s="134"/>
      <c r="AD109" s="134"/>
      <c r="AE109" s="152"/>
      <c r="AF109" s="152"/>
      <c r="AG109" s="152"/>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c r="BI109" s="152"/>
      <c r="BJ109" s="152"/>
      <c r="BK109" s="152"/>
      <c r="BL109" s="152"/>
      <c r="BM109" s="152"/>
      <c r="BN109" s="152"/>
      <c r="BO109" s="152"/>
      <c r="BP109" s="152"/>
      <c r="BQ109" s="152"/>
      <c r="BR109" s="152"/>
      <c r="BS109" s="152"/>
      <c r="BT109" s="152"/>
      <c r="BU109" s="152"/>
      <c r="BV109" s="152"/>
      <c r="BW109" s="152"/>
      <c r="BX109" s="152"/>
      <c r="BY109" s="152"/>
    </row>
    <row r="110" spans="1:77" s="38" customFormat="1" x14ac:dyDescent="0.2">
      <c r="A110" s="152"/>
      <c r="B110" s="153" t="str">
        <f>IF(AND(B108&lt;&gt;"",ISNUMBER(B108),B109=""),"סך הכל",IF(Planning!A113="","",Planning!A113))</f>
        <v/>
      </c>
      <c r="C110" s="154" t="str">
        <f>IFERROR(_xlfn.IFS(B110="סך הכל",Summary!$B$6,Planning!C113&lt;&gt;"",Planning!C113),"")</f>
        <v/>
      </c>
      <c r="D110" s="152" t="str">
        <f>IFERROR(VLOOKUP(B110,Address!B:G,5,FALSE),"")</f>
        <v/>
      </c>
      <c r="E110" s="152" t="str">
        <f>IFERROR(VLOOKUP(B110,Address!B:L,11,FALSE),"")</f>
        <v/>
      </c>
      <c r="F110" s="155" t="str">
        <f t="shared" si="2"/>
        <v/>
      </c>
      <c r="G110" s="156" t="str">
        <f>IF(B110="סך הכל",Summary!$B$7,IF(F110="","",IF(VLOOKUP(B110,WQ_UnitID!B:C,2,FALSE)=0,"",VLOOKUP(B110,WQ_UnitID!B:C,2,FALSE))))</f>
        <v/>
      </c>
      <c r="H110" s="155" t="str">
        <f>IF(B110="סך הכל",Summary!$B$8,IF(F110="","",IFERROR(VLOOKUP(B110,Planning!A:B,2,FALSE),0)))</f>
        <v/>
      </c>
      <c r="I110" s="155" t="str">
        <f>IF(B110="סך הכל",Summary!$B$9,IF(F110="","",IFERROR(VLOOKUP(B110,Count!A:B,2,FALSE),0)))</f>
        <v/>
      </c>
      <c r="J110" s="155" t="str">
        <f>IF(F110="","",(IF(ISNUMBER(MATCH(B110,ExcPermit!$H$8:$H$1000,0)),"כן","לא")))</f>
        <v/>
      </c>
      <c r="K110" s="155" t="str">
        <f>IF(B110="סך הכל",Summary!$B$10,IF(F110="","",IFERROR(VLOOKUP(B110,Count!A:J,8,FALSE),0)))</f>
        <v/>
      </c>
      <c r="L110" s="155" t="str">
        <f>IF(B110="סך הכל",Summary!$B$11,IF(F110="","",IFERROR(VLOOKUP(B110,Count!A:J,9,FALSE),0)))</f>
        <v/>
      </c>
      <c r="M110" s="157" t="str">
        <f>IF(B110="סך הכל",Summary!$B$12,IF(F110="","",IFERROR(VLOOKUP(B110,Count!A:J,10,FALSE),0)))</f>
        <v/>
      </c>
      <c r="N110" s="158" t="str">
        <f t="shared" si="3"/>
        <v/>
      </c>
      <c r="O110" s="134" t="str">
        <f>IFERROR(VLOOKUP(B110,Comments!A:B,2,FALSE),"")</f>
        <v/>
      </c>
      <c r="P110" s="134"/>
      <c r="Q110" s="134"/>
      <c r="R110" s="134"/>
      <c r="S110" s="134"/>
      <c r="T110" s="134"/>
      <c r="U110" s="134"/>
      <c r="V110" s="134"/>
      <c r="W110" s="134"/>
      <c r="X110" s="134"/>
      <c r="Y110" s="134"/>
      <c r="Z110" s="134"/>
      <c r="AA110" s="134"/>
      <c r="AB110" s="134"/>
      <c r="AC110" s="134"/>
      <c r="AD110" s="134"/>
      <c r="AE110" s="152"/>
      <c r="AF110" s="152"/>
      <c r="AG110" s="152"/>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c r="BI110" s="152"/>
      <c r="BJ110" s="152"/>
      <c r="BK110" s="152"/>
      <c r="BL110" s="152"/>
      <c r="BM110" s="152"/>
      <c r="BN110" s="152"/>
      <c r="BO110" s="152"/>
      <c r="BP110" s="152"/>
      <c r="BQ110" s="152"/>
      <c r="BR110" s="152"/>
      <c r="BS110" s="152"/>
      <c r="BT110" s="152"/>
      <c r="BU110" s="152"/>
      <c r="BV110" s="152"/>
      <c r="BW110" s="152"/>
      <c r="BX110" s="152"/>
      <c r="BY110" s="152"/>
    </row>
    <row r="111" spans="1:77" s="38" customFormat="1" x14ac:dyDescent="0.2">
      <c r="A111" s="152"/>
      <c r="B111" s="153" t="str">
        <f>IF(AND(B109&lt;&gt;"",ISNUMBER(B109),B110=""),"סך הכל",IF(Planning!A114="","",Planning!A114))</f>
        <v/>
      </c>
      <c r="C111" s="154" t="str">
        <f>IFERROR(_xlfn.IFS(B111="סך הכל",Summary!$B$6,Planning!C114&lt;&gt;"",Planning!C114),"")</f>
        <v/>
      </c>
      <c r="D111" s="152" t="str">
        <f>IFERROR(VLOOKUP(B111,Address!B:G,5,FALSE),"")</f>
        <v/>
      </c>
      <c r="E111" s="152" t="str">
        <f>IFERROR(VLOOKUP(B111,Address!B:L,11,FALSE),"")</f>
        <v/>
      </c>
      <c r="F111" s="155" t="str">
        <f t="shared" si="2"/>
        <v/>
      </c>
      <c r="G111" s="156" t="str">
        <f>IF(B111="סך הכל",Summary!$B$7,IF(F111="","",IF(VLOOKUP(B111,WQ_UnitID!B:C,2,FALSE)=0,"",VLOOKUP(B111,WQ_UnitID!B:C,2,FALSE))))</f>
        <v/>
      </c>
      <c r="H111" s="155" t="str">
        <f>IF(B111="סך הכל",Summary!$B$8,IF(F111="","",IFERROR(VLOOKUP(B111,Planning!A:B,2,FALSE),0)))</f>
        <v/>
      </c>
      <c r="I111" s="155" t="str">
        <f>IF(B111="סך הכל",Summary!$B$9,IF(F111="","",IFERROR(VLOOKUP(B111,Count!A:B,2,FALSE),0)))</f>
        <v/>
      </c>
      <c r="J111" s="155" t="str">
        <f>IF(F111="","",(IF(ISNUMBER(MATCH(B111,ExcPermit!$H$8:$H$1000,0)),"כן","לא")))</f>
        <v/>
      </c>
      <c r="K111" s="155" t="str">
        <f>IF(B111="סך הכל",Summary!$B$10,IF(F111="","",IFERROR(VLOOKUP(B111,Count!A:J,8,FALSE),0)))</f>
        <v/>
      </c>
      <c r="L111" s="155" t="str">
        <f>IF(B111="סך הכל",Summary!$B$11,IF(F111="","",IFERROR(VLOOKUP(B111,Count!A:J,9,FALSE),0)))</f>
        <v/>
      </c>
      <c r="M111" s="157" t="str">
        <f>IF(B111="סך הכל",Summary!$B$12,IF(F111="","",IFERROR(VLOOKUP(B111,Count!A:J,10,FALSE),0)))</f>
        <v/>
      </c>
      <c r="N111" s="158" t="str">
        <f t="shared" si="3"/>
        <v/>
      </c>
      <c r="O111" s="134" t="str">
        <f>IFERROR(VLOOKUP(B111,Comments!A:B,2,FALSE),"")</f>
        <v/>
      </c>
      <c r="P111" s="134"/>
      <c r="Q111" s="134"/>
      <c r="R111" s="134"/>
      <c r="S111" s="134"/>
      <c r="T111" s="134"/>
      <c r="U111" s="134"/>
      <c r="V111" s="134"/>
      <c r="W111" s="134"/>
      <c r="X111" s="134"/>
      <c r="Y111" s="134"/>
      <c r="Z111" s="134"/>
      <c r="AA111" s="134"/>
      <c r="AB111" s="134"/>
      <c r="AC111" s="134"/>
      <c r="AD111" s="134"/>
      <c r="AE111" s="152"/>
      <c r="AF111" s="152"/>
      <c r="AG111" s="152"/>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c r="BI111" s="152"/>
      <c r="BJ111" s="152"/>
      <c r="BK111" s="152"/>
      <c r="BL111" s="152"/>
      <c r="BM111" s="152"/>
      <c r="BN111" s="152"/>
      <c r="BO111" s="152"/>
      <c r="BP111" s="152"/>
      <c r="BQ111" s="152"/>
      <c r="BR111" s="152"/>
      <c r="BS111" s="152"/>
      <c r="BT111" s="152"/>
      <c r="BU111" s="152"/>
      <c r="BV111" s="152"/>
      <c r="BW111" s="152"/>
      <c r="BX111" s="152"/>
      <c r="BY111" s="152"/>
    </row>
    <row r="112" spans="1:77" s="38" customFormat="1" x14ac:dyDescent="0.2">
      <c r="A112" s="152"/>
      <c r="B112" s="153" t="str">
        <f>IF(AND(B110&lt;&gt;"",ISNUMBER(B110),B111=""),"סך הכל",IF(Planning!A115="","",Planning!A115))</f>
        <v/>
      </c>
      <c r="C112" s="154" t="str">
        <f>IFERROR(_xlfn.IFS(B112="סך הכל",Summary!$B$6,Planning!C115&lt;&gt;"",Planning!C115),"")</f>
        <v/>
      </c>
      <c r="D112" s="152" t="str">
        <f>IFERROR(VLOOKUP(B112,Address!B:G,5,FALSE),"")</f>
        <v/>
      </c>
      <c r="E112" s="152" t="str">
        <f>IFERROR(VLOOKUP(B112,Address!B:L,11,FALSE),"")</f>
        <v/>
      </c>
      <c r="F112" s="155" t="str">
        <f t="shared" si="2"/>
        <v/>
      </c>
      <c r="G112" s="156" t="str">
        <f>IF(B112="סך הכל",Summary!$B$7,IF(F112="","",IF(VLOOKUP(B112,WQ_UnitID!B:C,2,FALSE)=0,"",VLOOKUP(B112,WQ_UnitID!B:C,2,FALSE))))</f>
        <v/>
      </c>
      <c r="H112" s="155" t="str">
        <f>IF(B112="סך הכל",Summary!$B$8,IF(F112="","",IFERROR(VLOOKUP(B112,Planning!A:B,2,FALSE),0)))</f>
        <v/>
      </c>
      <c r="I112" s="155" t="str">
        <f>IF(B112="סך הכל",Summary!$B$9,IF(F112="","",IFERROR(VLOOKUP(B112,Count!A:B,2,FALSE),0)))</f>
        <v/>
      </c>
      <c r="J112" s="155" t="str">
        <f>IF(F112="","",(IF(ISNUMBER(MATCH(B112,ExcPermit!$H$8:$H$1000,0)),"כן","לא")))</f>
        <v/>
      </c>
      <c r="K112" s="155" t="str">
        <f>IF(B112="סך הכל",Summary!$B$10,IF(F112="","",IFERROR(VLOOKUP(B112,Count!A:J,8,FALSE),0)))</f>
        <v/>
      </c>
      <c r="L112" s="155" t="str">
        <f>IF(B112="סך הכל",Summary!$B$11,IF(F112="","",IFERROR(VLOOKUP(B112,Count!A:J,9,FALSE),0)))</f>
        <v/>
      </c>
      <c r="M112" s="157" t="str">
        <f>IF(B112="סך הכל",Summary!$B$12,IF(F112="","",IFERROR(VLOOKUP(B112,Count!A:J,10,FALSE),0)))</f>
        <v/>
      </c>
      <c r="N112" s="158" t="str">
        <f t="shared" si="3"/>
        <v/>
      </c>
      <c r="O112" s="134" t="str">
        <f>IFERROR(VLOOKUP(B112,Comments!A:B,2,FALSE),"")</f>
        <v/>
      </c>
      <c r="P112" s="134"/>
      <c r="Q112" s="134"/>
      <c r="R112" s="134"/>
      <c r="S112" s="134"/>
      <c r="T112" s="134"/>
      <c r="U112" s="134"/>
      <c r="V112" s="134"/>
      <c r="W112" s="134"/>
      <c r="X112" s="134"/>
      <c r="Y112" s="134"/>
      <c r="Z112" s="134"/>
      <c r="AA112" s="134"/>
      <c r="AB112" s="134"/>
      <c r="AC112" s="134"/>
      <c r="AD112" s="134"/>
      <c r="AE112" s="152"/>
      <c r="AF112" s="152"/>
      <c r="AG112" s="152"/>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c r="BI112" s="152"/>
      <c r="BJ112" s="152"/>
      <c r="BK112" s="152"/>
      <c r="BL112" s="152"/>
      <c r="BM112" s="152"/>
      <c r="BN112" s="152"/>
      <c r="BO112" s="152"/>
      <c r="BP112" s="152"/>
      <c r="BQ112" s="152"/>
      <c r="BR112" s="152"/>
      <c r="BS112" s="152"/>
      <c r="BT112" s="152"/>
      <c r="BU112" s="152"/>
      <c r="BV112" s="152"/>
      <c r="BW112" s="152"/>
      <c r="BX112" s="152"/>
      <c r="BY112" s="152"/>
    </row>
    <row r="113" spans="1:77" s="38" customFormat="1" x14ac:dyDescent="0.2">
      <c r="A113" s="152"/>
      <c r="B113" s="153" t="str">
        <f>IF(AND(B111&lt;&gt;"",ISNUMBER(B111),B112=""),"סך הכל",IF(Planning!A116="","",Planning!A116))</f>
        <v/>
      </c>
      <c r="C113" s="154" t="str">
        <f>IFERROR(_xlfn.IFS(B113="סך הכל",Summary!$B$6,Planning!C116&lt;&gt;"",Planning!C116),"")</f>
        <v/>
      </c>
      <c r="D113" s="152" t="str">
        <f>IFERROR(VLOOKUP(B113,Address!B:G,5,FALSE),"")</f>
        <v/>
      </c>
      <c r="E113" s="152" t="str">
        <f>IFERROR(VLOOKUP(B113,Address!B:L,11,FALSE),"")</f>
        <v/>
      </c>
      <c r="F113" s="155" t="str">
        <f t="shared" si="2"/>
        <v/>
      </c>
      <c r="G113" s="156" t="str">
        <f>IF(B113="סך הכל",Summary!$B$7,IF(F113="","",IF(VLOOKUP(B113,WQ_UnitID!B:C,2,FALSE)=0,"",VLOOKUP(B113,WQ_UnitID!B:C,2,FALSE))))</f>
        <v/>
      </c>
      <c r="H113" s="155" t="str">
        <f>IF(B113="סך הכל",Summary!$B$8,IF(F113="","",IFERROR(VLOOKUP(B113,Planning!A:B,2,FALSE),0)))</f>
        <v/>
      </c>
      <c r="I113" s="155" t="str">
        <f>IF(B113="סך הכל",Summary!$B$9,IF(F113="","",IFERROR(VLOOKUP(B113,Count!A:B,2,FALSE),0)))</f>
        <v/>
      </c>
      <c r="J113" s="155" t="str">
        <f>IF(F113="","",(IF(ISNUMBER(MATCH(B113,ExcPermit!$H$8:$H$1000,0)),"כן","לא")))</f>
        <v/>
      </c>
      <c r="K113" s="155" t="str">
        <f>IF(B113="סך הכל",Summary!$B$10,IF(F113="","",IFERROR(VLOOKUP(B113,Count!A:J,8,FALSE),0)))</f>
        <v/>
      </c>
      <c r="L113" s="155" t="str">
        <f>IF(B113="סך הכל",Summary!$B$11,IF(F113="","",IFERROR(VLOOKUP(B113,Count!A:J,9,FALSE),0)))</f>
        <v/>
      </c>
      <c r="M113" s="157" t="str">
        <f>IF(B113="סך הכל",Summary!$B$12,IF(F113="","",IFERROR(VLOOKUP(B113,Count!A:J,10,FALSE),0)))</f>
        <v/>
      </c>
      <c r="N113" s="158" t="str">
        <f t="shared" si="3"/>
        <v/>
      </c>
      <c r="O113" s="134" t="str">
        <f>IFERROR(VLOOKUP(B113,Comments!A:B,2,FALSE),"")</f>
        <v/>
      </c>
      <c r="P113" s="134"/>
      <c r="Q113" s="134"/>
      <c r="R113" s="134"/>
      <c r="S113" s="134"/>
      <c r="T113" s="134"/>
      <c r="U113" s="134"/>
      <c r="V113" s="134"/>
      <c r="W113" s="134"/>
      <c r="X113" s="134"/>
      <c r="Y113" s="134"/>
      <c r="Z113" s="134"/>
      <c r="AA113" s="134"/>
      <c r="AB113" s="134"/>
      <c r="AC113" s="134"/>
      <c r="AD113" s="134"/>
      <c r="AE113" s="152"/>
      <c r="AF113" s="152"/>
      <c r="AG113" s="152"/>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152"/>
      <c r="BT113" s="152"/>
      <c r="BU113" s="152"/>
      <c r="BV113" s="152"/>
      <c r="BW113" s="152"/>
      <c r="BX113" s="152"/>
      <c r="BY113" s="152"/>
    </row>
    <row r="114" spans="1:77" s="38" customFormat="1" x14ac:dyDescent="0.2">
      <c r="A114" s="152"/>
      <c r="B114" s="153" t="str">
        <f>IF(AND(B112&lt;&gt;"",ISNUMBER(B112),B113=""),"סך הכל",IF(Planning!A117="","",Planning!A117))</f>
        <v/>
      </c>
      <c r="C114" s="154" t="str">
        <f>IFERROR(_xlfn.IFS(B114="סך הכל",Summary!$B$6,Planning!C117&lt;&gt;"",Planning!C117),"")</f>
        <v/>
      </c>
      <c r="D114" s="152" t="str">
        <f>IFERROR(VLOOKUP(B114,Address!B:G,5,FALSE),"")</f>
        <v/>
      </c>
      <c r="E114" s="152" t="str">
        <f>IFERROR(VLOOKUP(B114,Address!B:L,11,FALSE),"")</f>
        <v/>
      </c>
      <c r="F114" s="155" t="str">
        <f t="shared" si="2"/>
        <v/>
      </c>
      <c r="G114" s="156" t="str">
        <f>IF(B114="סך הכל",Summary!$B$7,IF(F114="","",IF(VLOOKUP(B114,WQ_UnitID!B:C,2,FALSE)=0,"",VLOOKUP(B114,WQ_UnitID!B:C,2,FALSE))))</f>
        <v/>
      </c>
      <c r="H114" s="155" t="str">
        <f>IF(B114="סך הכל",Summary!$B$8,IF(F114="","",IFERROR(VLOOKUP(B114,Planning!A:B,2,FALSE),0)))</f>
        <v/>
      </c>
      <c r="I114" s="155" t="str">
        <f>IF(B114="סך הכל",Summary!$B$9,IF(F114="","",IFERROR(VLOOKUP(B114,Count!A:B,2,FALSE),0)))</f>
        <v/>
      </c>
      <c r="J114" s="155" t="str">
        <f>IF(F114="","",(IF(ISNUMBER(MATCH(B114,ExcPermit!$H$8:$H$1000,0)),"כן","לא")))</f>
        <v/>
      </c>
      <c r="K114" s="155" t="str">
        <f>IF(B114="סך הכל",Summary!$B$10,IF(F114="","",IFERROR(VLOOKUP(B114,Count!A:J,8,FALSE),0)))</f>
        <v/>
      </c>
      <c r="L114" s="155" t="str">
        <f>IF(B114="סך הכל",Summary!$B$11,IF(F114="","",IFERROR(VLOOKUP(B114,Count!A:J,9,FALSE),0)))</f>
        <v/>
      </c>
      <c r="M114" s="157" t="str">
        <f>IF(B114="סך הכל",Summary!$B$12,IF(F114="","",IFERROR(VLOOKUP(B114,Count!A:J,10,FALSE),0)))</f>
        <v/>
      </c>
      <c r="N114" s="158" t="str">
        <f t="shared" si="3"/>
        <v/>
      </c>
      <c r="O114" s="134" t="str">
        <f>IFERROR(VLOOKUP(B114,Comments!A:B,2,FALSE),"")</f>
        <v/>
      </c>
      <c r="P114" s="134"/>
      <c r="Q114" s="134"/>
      <c r="R114" s="134"/>
      <c r="S114" s="134"/>
      <c r="T114" s="134"/>
      <c r="U114" s="134"/>
      <c r="V114" s="134"/>
      <c r="W114" s="134"/>
      <c r="X114" s="134"/>
      <c r="Y114" s="134"/>
      <c r="Z114" s="134"/>
      <c r="AA114" s="134"/>
      <c r="AB114" s="134"/>
      <c r="AC114" s="134"/>
      <c r="AD114" s="134"/>
      <c r="AE114" s="152"/>
      <c r="AF114" s="152"/>
      <c r="AG114" s="152"/>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c r="BI114" s="152"/>
      <c r="BJ114" s="152"/>
      <c r="BK114" s="152"/>
      <c r="BL114" s="152"/>
      <c r="BM114" s="152"/>
      <c r="BN114" s="152"/>
      <c r="BO114" s="152"/>
      <c r="BP114" s="152"/>
      <c r="BQ114" s="152"/>
      <c r="BR114" s="152"/>
      <c r="BS114" s="152"/>
      <c r="BT114" s="152"/>
      <c r="BU114" s="152"/>
      <c r="BV114" s="152"/>
      <c r="BW114" s="152"/>
      <c r="BX114" s="152"/>
      <c r="BY114" s="152"/>
    </row>
    <row r="115" spans="1:77" s="38" customFormat="1" x14ac:dyDescent="0.2">
      <c r="A115" s="152"/>
      <c r="B115" s="153" t="str">
        <f>IF(AND(B113&lt;&gt;"",ISNUMBER(B113),B114=""),"סך הכל",IF(Planning!A118="","",Planning!A118))</f>
        <v/>
      </c>
      <c r="C115" s="154" t="str">
        <f>IFERROR(_xlfn.IFS(B115="סך הכל",Summary!$B$6,Planning!C118&lt;&gt;"",Planning!C118),"")</f>
        <v/>
      </c>
      <c r="D115" s="152" t="str">
        <f>IFERROR(VLOOKUP(B115,Address!B:G,5,FALSE),"")</f>
        <v/>
      </c>
      <c r="E115" s="152" t="str">
        <f>IFERROR(VLOOKUP(B115,Address!B:L,11,FALSE),"")</f>
        <v/>
      </c>
      <c r="F115" s="155" t="str">
        <f t="shared" si="2"/>
        <v/>
      </c>
      <c r="G115" s="156" t="str">
        <f>IF(B115="סך הכל",Summary!$B$7,IF(F115="","",IF(VLOOKUP(B115,WQ_UnitID!B:C,2,FALSE)=0,"",VLOOKUP(B115,WQ_UnitID!B:C,2,FALSE))))</f>
        <v/>
      </c>
      <c r="H115" s="155" t="str">
        <f>IF(B115="סך הכל",Summary!$B$8,IF(F115="","",IFERROR(VLOOKUP(B115,Planning!A:B,2,FALSE),0)))</f>
        <v/>
      </c>
      <c r="I115" s="155" t="str">
        <f>IF(B115="סך הכל",Summary!$B$9,IF(F115="","",IFERROR(VLOOKUP(B115,Count!A:B,2,FALSE),0)))</f>
        <v/>
      </c>
      <c r="J115" s="155" t="str">
        <f>IF(F115="","",(IF(ISNUMBER(MATCH(B115,ExcPermit!$H$8:$H$1000,0)),"כן","לא")))</f>
        <v/>
      </c>
      <c r="K115" s="155" t="str">
        <f>IF(B115="סך הכל",Summary!$B$10,IF(F115="","",IFERROR(VLOOKUP(B115,Count!A:J,8,FALSE),0)))</f>
        <v/>
      </c>
      <c r="L115" s="155" t="str">
        <f>IF(B115="סך הכל",Summary!$B$11,IF(F115="","",IFERROR(VLOOKUP(B115,Count!A:J,9,FALSE),0)))</f>
        <v/>
      </c>
      <c r="M115" s="157" t="str">
        <f>IF(B115="סך הכל",Summary!$B$12,IF(F115="","",IFERROR(VLOOKUP(B115,Count!A:J,10,FALSE),0)))</f>
        <v/>
      </c>
      <c r="N115" s="158" t="str">
        <f t="shared" si="3"/>
        <v/>
      </c>
      <c r="O115" s="134" t="str">
        <f>IFERROR(VLOOKUP(B115,Comments!A:B,2,FALSE),"")</f>
        <v/>
      </c>
      <c r="P115" s="134"/>
      <c r="Q115" s="134"/>
      <c r="R115" s="134"/>
      <c r="S115" s="134"/>
      <c r="T115" s="134"/>
      <c r="U115" s="134"/>
      <c r="V115" s="134"/>
      <c r="W115" s="134"/>
      <c r="X115" s="134"/>
      <c r="Y115" s="134"/>
      <c r="Z115" s="134"/>
      <c r="AA115" s="134"/>
      <c r="AB115" s="134"/>
      <c r="AC115" s="134"/>
      <c r="AD115" s="134"/>
      <c r="AE115" s="152"/>
      <c r="AF115" s="152"/>
      <c r="AG115" s="152"/>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c r="BI115" s="152"/>
      <c r="BJ115" s="152"/>
      <c r="BK115" s="152"/>
      <c r="BL115" s="152"/>
      <c r="BM115" s="152"/>
      <c r="BN115" s="152"/>
      <c r="BO115" s="152"/>
      <c r="BP115" s="152"/>
      <c r="BQ115" s="152"/>
      <c r="BR115" s="152"/>
      <c r="BS115" s="152"/>
      <c r="BT115" s="152"/>
      <c r="BU115" s="152"/>
      <c r="BV115" s="152"/>
      <c r="BW115" s="152"/>
      <c r="BX115" s="152"/>
      <c r="BY115" s="152"/>
    </row>
    <row r="116" spans="1:77" s="38" customFormat="1" x14ac:dyDescent="0.2">
      <c r="A116" s="152"/>
      <c r="B116" s="153" t="str">
        <f>IF(AND(B114&lt;&gt;"",ISNUMBER(B114),B115=""),"סך הכל",IF(Planning!A119="","",Planning!A119))</f>
        <v/>
      </c>
      <c r="C116" s="154" t="str">
        <f>IFERROR(_xlfn.IFS(B116="סך הכל",Summary!$B$6,Planning!C119&lt;&gt;"",Planning!C119),"")</f>
        <v/>
      </c>
      <c r="D116" s="152" t="str">
        <f>IFERROR(VLOOKUP(B116,Address!B:G,5,FALSE),"")</f>
        <v/>
      </c>
      <c r="E116" s="152" t="str">
        <f>IFERROR(VLOOKUP(B116,Address!B:L,11,FALSE),"")</f>
        <v/>
      </c>
      <c r="F116" s="155" t="str">
        <f t="shared" si="2"/>
        <v/>
      </c>
      <c r="G116" s="156" t="str">
        <f>IF(B116="סך הכל",Summary!$B$7,IF(F116="","",IF(VLOOKUP(B116,WQ_UnitID!B:C,2,FALSE)=0,"",VLOOKUP(B116,WQ_UnitID!B:C,2,FALSE))))</f>
        <v/>
      </c>
      <c r="H116" s="155" t="str">
        <f>IF(B116="סך הכל",Summary!$B$8,IF(F116="","",IFERROR(VLOOKUP(B116,Planning!A:B,2,FALSE),0)))</f>
        <v/>
      </c>
      <c r="I116" s="155" t="str">
        <f>IF(B116="סך הכל",Summary!$B$9,IF(F116="","",IFERROR(VLOOKUP(B116,Count!A:B,2,FALSE),0)))</f>
        <v/>
      </c>
      <c r="J116" s="155" t="str">
        <f>IF(F116="","",(IF(ISNUMBER(MATCH(B116,ExcPermit!$H$8:$H$1000,0)),"כן","לא")))</f>
        <v/>
      </c>
      <c r="K116" s="155" t="str">
        <f>IF(B116="סך הכל",Summary!$B$10,IF(F116="","",IFERROR(VLOOKUP(B116,Count!A:J,8,FALSE),0)))</f>
        <v/>
      </c>
      <c r="L116" s="155" t="str">
        <f>IF(B116="סך הכל",Summary!$B$11,IF(F116="","",IFERROR(VLOOKUP(B116,Count!A:J,9,FALSE),0)))</f>
        <v/>
      </c>
      <c r="M116" s="157" t="str">
        <f>IF(B116="סך הכל",Summary!$B$12,IF(F116="","",IFERROR(VLOOKUP(B116,Count!A:J,10,FALSE),0)))</f>
        <v/>
      </c>
      <c r="N116" s="158" t="str">
        <f t="shared" si="3"/>
        <v/>
      </c>
      <c r="O116" s="134" t="str">
        <f>IFERROR(VLOOKUP(B116,Comments!A:B,2,FALSE),"")</f>
        <v/>
      </c>
      <c r="P116" s="134"/>
      <c r="Q116" s="134"/>
      <c r="R116" s="134"/>
      <c r="S116" s="134"/>
      <c r="T116" s="134"/>
      <c r="U116" s="134"/>
      <c r="V116" s="134"/>
      <c r="W116" s="134"/>
      <c r="X116" s="134"/>
      <c r="Y116" s="134"/>
      <c r="Z116" s="134"/>
      <c r="AA116" s="134"/>
      <c r="AB116" s="134"/>
      <c r="AC116" s="134"/>
      <c r="AD116" s="134"/>
      <c r="AE116" s="152"/>
      <c r="AF116" s="152"/>
      <c r="AG116" s="152"/>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c r="BI116" s="152"/>
      <c r="BJ116" s="152"/>
      <c r="BK116" s="152"/>
      <c r="BL116" s="152"/>
      <c r="BM116" s="152"/>
      <c r="BN116" s="152"/>
      <c r="BO116" s="152"/>
      <c r="BP116" s="152"/>
      <c r="BQ116" s="152"/>
      <c r="BR116" s="152"/>
      <c r="BS116" s="152"/>
      <c r="BT116" s="152"/>
      <c r="BU116" s="152"/>
      <c r="BV116" s="152"/>
      <c r="BW116" s="152"/>
      <c r="BX116" s="152"/>
      <c r="BY116" s="152"/>
    </row>
    <row r="117" spans="1:77" s="38" customFormat="1" x14ac:dyDescent="0.2">
      <c r="A117" s="152"/>
      <c r="B117" s="153" t="str">
        <f>IF(AND(B115&lt;&gt;"",ISNUMBER(B115),B116=""),"סך הכל",IF(Planning!A120="","",Planning!A120))</f>
        <v/>
      </c>
      <c r="C117" s="154" t="str">
        <f>IFERROR(_xlfn.IFS(B117="סך הכל",Summary!$B$6,Planning!C120&lt;&gt;"",Planning!C120),"")</f>
        <v/>
      </c>
      <c r="D117" s="152" t="str">
        <f>IFERROR(VLOOKUP(B117,Address!B:G,5,FALSE),"")</f>
        <v/>
      </c>
      <c r="E117" s="152" t="str">
        <f>IFERROR(VLOOKUP(B117,Address!B:L,11,FALSE),"")</f>
        <v/>
      </c>
      <c r="F117" s="155" t="str">
        <f t="shared" si="2"/>
        <v/>
      </c>
      <c r="G117" s="156" t="str">
        <f>IF(B117="סך הכל",Summary!$B$7,IF(F117="","",IF(VLOOKUP(B117,WQ_UnitID!B:C,2,FALSE)=0,"",VLOOKUP(B117,WQ_UnitID!B:C,2,FALSE))))</f>
        <v/>
      </c>
      <c r="H117" s="155" t="str">
        <f>IF(B117="סך הכל",Summary!$B$8,IF(F117="","",IFERROR(VLOOKUP(B117,Planning!A:B,2,FALSE),0)))</f>
        <v/>
      </c>
      <c r="I117" s="155" t="str">
        <f>IF(B117="סך הכל",Summary!$B$9,IF(F117="","",IFERROR(VLOOKUP(B117,Count!A:B,2,FALSE),0)))</f>
        <v/>
      </c>
      <c r="J117" s="155" t="str">
        <f>IF(F117="","",(IF(ISNUMBER(MATCH(B117,ExcPermit!$H$8:$H$1000,0)),"כן","לא")))</f>
        <v/>
      </c>
      <c r="K117" s="155" t="str">
        <f>IF(B117="סך הכל",Summary!$B$10,IF(F117="","",IFERROR(VLOOKUP(B117,Count!A:J,8,FALSE),0)))</f>
        <v/>
      </c>
      <c r="L117" s="155" t="str">
        <f>IF(B117="סך הכל",Summary!$B$11,IF(F117="","",IFERROR(VLOOKUP(B117,Count!A:J,9,FALSE),0)))</f>
        <v/>
      </c>
      <c r="M117" s="157" t="str">
        <f>IF(B117="סך הכל",Summary!$B$12,IF(F117="","",IFERROR(VLOOKUP(B117,Count!A:J,10,FALSE),0)))</f>
        <v/>
      </c>
      <c r="N117" s="158" t="str">
        <f t="shared" si="3"/>
        <v/>
      </c>
      <c r="O117" s="134" t="str">
        <f>IFERROR(VLOOKUP(B117,Comments!A:B,2,FALSE),"")</f>
        <v/>
      </c>
      <c r="P117" s="134"/>
      <c r="Q117" s="134"/>
      <c r="R117" s="134"/>
      <c r="S117" s="134"/>
      <c r="T117" s="134"/>
      <c r="U117" s="134"/>
      <c r="V117" s="134"/>
      <c r="W117" s="134"/>
      <c r="X117" s="134"/>
      <c r="Y117" s="134"/>
      <c r="Z117" s="134"/>
      <c r="AA117" s="134"/>
      <c r="AB117" s="134"/>
      <c r="AC117" s="134"/>
      <c r="AD117" s="134"/>
      <c r="AE117" s="152"/>
      <c r="AF117" s="152"/>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c r="BP117" s="152"/>
      <c r="BQ117" s="152"/>
      <c r="BR117" s="152"/>
      <c r="BS117" s="152"/>
      <c r="BT117" s="152"/>
      <c r="BU117" s="152"/>
      <c r="BV117" s="152"/>
      <c r="BW117" s="152"/>
      <c r="BX117" s="152"/>
      <c r="BY117" s="152"/>
    </row>
    <row r="118" spans="1:77" s="38" customFormat="1" x14ac:dyDescent="0.2">
      <c r="A118" s="152"/>
      <c r="B118" s="153" t="str">
        <f>IF(AND(B116&lt;&gt;"",ISNUMBER(B116),B117=""),"סך הכל",IF(Planning!A121="","",Planning!A121))</f>
        <v/>
      </c>
      <c r="C118" s="154" t="str">
        <f>IFERROR(_xlfn.IFS(B118="סך הכל",Summary!$B$6,Planning!C121&lt;&gt;"",Planning!C121),"")</f>
        <v/>
      </c>
      <c r="D118" s="152" t="str">
        <f>IFERROR(VLOOKUP(B118,Address!B:G,5,FALSE),"")</f>
        <v/>
      </c>
      <c r="E118" s="152" t="str">
        <f>IFERROR(VLOOKUP(B118,Address!B:L,11,FALSE),"")</f>
        <v/>
      </c>
      <c r="F118" s="155" t="str">
        <f t="shared" si="2"/>
        <v/>
      </c>
      <c r="G118" s="156" t="str">
        <f>IF(B118="סך הכל",Summary!$B$7,IF(F118="","",IF(VLOOKUP(B118,WQ_UnitID!B:C,2,FALSE)=0,"",VLOOKUP(B118,WQ_UnitID!B:C,2,FALSE))))</f>
        <v/>
      </c>
      <c r="H118" s="155" t="str">
        <f>IF(B118="סך הכל",Summary!$B$8,IF(F118="","",IFERROR(VLOOKUP(B118,Planning!A:B,2,FALSE),0)))</f>
        <v/>
      </c>
      <c r="I118" s="155" t="str">
        <f>IF(B118="סך הכל",Summary!$B$9,IF(F118="","",IFERROR(VLOOKUP(B118,Count!A:B,2,FALSE),0)))</f>
        <v/>
      </c>
      <c r="J118" s="155" t="str">
        <f>IF(F118="","",(IF(ISNUMBER(MATCH(B118,ExcPermit!$H$8:$H$1000,0)),"כן","לא")))</f>
        <v/>
      </c>
      <c r="K118" s="155" t="str">
        <f>IF(B118="סך הכל",Summary!$B$10,IF(F118="","",IFERROR(VLOOKUP(B118,Count!A:J,8,FALSE),0)))</f>
        <v/>
      </c>
      <c r="L118" s="155" t="str">
        <f>IF(B118="סך הכל",Summary!$B$11,IF(F118="","",IFERROR(VLOOKUP(B118,Count!A:J,9,FALSE),0)))</f>
        <v/>
      </c>
      <c r="M118" s="157" t="str">
        <f>IF(B118="סך הכל",Summary!$B$12,IF(F118="","",IFERROR(VLOOKUP(B118,Count!A:J,10,FALSE),0)))</f>
        <v/>
      </c>
      <c r="N118" s="158" t="str">
        <f t="shared" si="3"/>
        <v/>
      </c>
      <c r="O118" s="134" t="str">
        <f>IFERROR(VLOOKUP(B118,Comments!A:B,2,FALSE),"")</f>
        <v/>
      </c>
      <c r="P118" s="134"/>
      <c r="Q118" s="134"/>
      <c r="R118" s="134"/>
      <c r="S118" s="134"/>
      <c r="T118" s="134"/>
      <c r="U118" s="134"/>
      <c r="V118" s="134"/>
      <c r="W118" s="134"/>
      <c r="X118" s="134"/>
      <c r="Y118" s="134"/>
      <c r="Z118" s="134"/>
      <c r="AA118" s="134"/>
      <c r="AB118" s="134"/>
      <c r="AC118" s="134"/>
      <c r="AD118" s="134"/>
      <c r="AE118" s="152"/>
      <c r="AF118" s="152"/>
      <c r="AG118" s="152"/>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c r="BI118" s="152"/>
      <c r="BJ118" s="152"/>
      <c r="BK118" s="152"/>
      <c r="BL118" s="152"/>
      <c r="BM118" s="152"/>
      <c r="BN118" s="152"/>
      <c r="BO118" s="152"/>
      <c r="BP118" s="152"/>
      <c r="BQ118" s="152"/>
      <c r="BR118" s="152"/>
      <c r="BS118" s="152"/>
      <c r="BT118" s="152"/>
      <c r="BU118" s="152"/>
      <c r="BV118" s="152"/>
      <c r="BW118" s="152"/>
      <c r="BX118" s="152"/>
      <c r="BY118" s="152"/>
    </row>
    <row r="119" spans="1:77" s="38" customFormat="1" x14ac:dyDescent="0.2">
      <c r="A119" s="152"/>
      <c r="B119" s="153" t="str">
        <f>IF(AND(B117&lt;&gt;"",ISNUMBER(B117),B118=""),"סך הכל",IF(Planning!A122="","",Planning!A122))</f>
        <v/>
      </c>
      <c r="C119" s="154" t="str">
        <f>IFERROR(_xlfn.IFS(B119="סך הכל",Summary!$B$6,Planning!C122&lt;&gt;"",Planning!C122),"")</f>
        <v/>
      </c>
      <c r="D119" s="152" t="str">
        <f>IFERROR(VLOOKUP(B119,Address!B:G,5,FALSE),"")</f>
        <v/>
      </c>
      <c r="E119" s="152" t="str">
        <f>IFERROR(VLOOKUP(B119,Address!B:L,11,FALSE),"")</f>
        <v/>
      </c>
      <c r="F119" s="155" t="str">
        <f t="shared" si="2"/>
        <v/>
      </c>
      <c r="G119" s="156" t="str">
        <f>IF(B119="סך הכל",Summary!$B$7,IF(F119="","",IF(VLOOKUP(B119,WQ_UnitID!B:C,2,FALSE)=0,"",VLOOKUP(B119,WQ_UnitID!B:C,2,FALSE))))</f>
        <v/>
      </c>
      <c r="H119" s="155" t="str">
        <f>IF(B119="סך הכל",Summary!$B$8,IF(F119="","",IFERROR(VLOOKUP(B119,Planning!A:B,2,FALSE),0)))</f>
        <v/>
      </c>
      <c r="I119" s="155" t="str">
        <f>IF(B119="סך הכל",Summary!$B$9,IF(F119="","",IFERROR(VLOOKUP(B119,Count!A:B,2,FALSE),0)))</f>
        <v/>
      </c>
      <c r="J119" s="155" t="str">
        <f>IF(F119="","",(IF(ISNUMBER(MATCH(B119,ExcPermit!$H$8:$H$1000,0)),"כן","לא")))</f>
        <v/>
      </c>
      <c r="K119" s="155" t="str">
        <f>IF(B119="סך הכל",Summary!$B$10,IF(F119="","",IFERROR(VLOOKUP(B119,Count!A:J,8,FALSE),0)))</f>
        <v/>
      </c>
      <c r="L119" s="155" t="str">
        <f>IF(B119="סך הכל",Summary!$B$11,IF(F119="","",IFERROR(VLOOKUP(B119,Count!A:J,9,FALSE),0)))</f>
        <v/>
      </c>
      <c r="M119" s="157" t="str">
        <f>IF(B119="סך הכל",Summary!$B$12,IF(F119="","",IFERROR(VLOOKUP(B119,Count!A:J,10,FALSE),0)))</f>
        <v/>
      </c>
      <c r="N119" s="158" t="str">
        <f t="shared" si="3"/>
        <v/>
      </c>
      <c r="O119" s="134" t="str">
        <f>IFERROR(VLOOKUP(B119,Comments!A:B,2,FALSE),"")</f>
        <v/>
      </c>
      <c r="P119" s="134"/>
      <c r="Q119" s="134"/>
      <c r="R119" s="134"/>
      <c r="S119" s="134"/>
      <c r="T119" s="134"/>
      <c r="U119" s="134"/>
      <c r="V119" s="134"/>
      <c r="W119" s="134"/>
      <c r="X119" s="134"/>
      <c r="Y119" s="134"/>
      <c r="Z119" s="134"/>
      <c r="AA119" s="134"/>
      <c r="AB119" s="134"/>
      <c r="AC119" s="134"/>
      <c r="AD119" s="134"/>
      <c r="AE119" s="152"/>
      <c r="AF119" s="152"/>
      <c r="AG119" s="152"/>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c r="BI119" s="152"/>
      <c r="BJ119" s="152"/>
      <c r="BK119" s="152"/>
      <c r="BL119" s="152"/>
      <c r="BM119" s="152"/>
      <c r="BN119" s="152"/>
      <c r="BO119" s="152"/>
      <c r="BP119" s="152"/>
      <c r="BQ119" s="152"/>
      <c r="BR119" s="152"/>
      <c r="BS119" s="152"/>
      <c r="BT119" s="152"/>
      <c r="BU119" s="152"/>
      <c r="BV119" s="152"/>
      <c r="BW119" s="152"/>
      <c r="BX119" s="152"/>
      <c r="BY119" s="152"/>
    </row>
    <row r="120" spans="1:77" s="38" customFormat="1" x14ac:dyDescent="0.2">
      <c r="A120" s="152"/>
      <c r="B120" s="153" t="str">
        <f>IF(AND(B118&lt;&gt;"",ISNUMBER(B118),B119=""),"סך הכל",IF(Planning!A123="","",Planning!A123))</f>
        <v/>
      </c>
      <c r="C120" s="154" t="str">
        <f>IFERROR(_xlfn.IFS(B120="סך הכל",Summary!$B$6,Planning!C123&lt;&gt;"",Planning!C123),"")</f>
        <v/>
      </c>
      <c r="D120" s="152" t="str">
        <f>IFERROR(VLOOKUP(B120,Address!B:G,5,FALSE),"")</f>
        <v/>
      </c>
      <c r="E120" s="152" t="str">
        <f>IFERROR(VLOOKUP(B120,Address!B:L,11,FALSE),"")</f>
        <v/>
      </c>
      <c r="F120" s="155" t="str">
        <f t="shared" si="2"/>
        <v/>
      </c>
      <c r="G120" s="156" t="str">
        <f>IF(B120="סך הכל",Summary!$B$7,IF(F120="","",IF(VLOOKUP(B120,WQ_UnitID!B:C,2,FALSE)=0,"",VLOOKUP(B120,WQ_UnitID!B:C,2,FALSE))))</f>
        <v/>
      </c>
      <c r="H120" s="155" t="str">
        <f>IF(B120="סך הכל",Summary!$B$8,IF(F120="","",IFERROR(VLOOKUP(B120,Planning!A:B,2,FALSE),0)))</f>
        <v/>
      </c>
      <c r="I120" s="155" t="str">
        <f>IF(B120="סך הכל",Summary!$B$9,IF(F120="","",IFERROR(VLOOKUP(B120,Count!A:B,2,FALSE),0)))</f>
        <v/>
      </c>
      <c r="J120" s="155" t="str">
        <f>IF(F120="","",(IF(ISNUMBER(MATCH(B120,ExcPermit!$H$8:$H$1000,0)),"כן","לא")))</f>
        <v/>
      </c>
      <c r="K120" s="155" t="str">
        <f>IF(B120="סך הכל",Summary!$B$10,IF(F120="","",IFERROR(VLOOKUP(B120,Count!A:J,8,FALSE),0)))</f>
        <v/>
      </c>
      <c r="L120" s="155" t="str">
        <f>IF(B120="סך הכל",Summary!$B$11,IF(F120="","",IFERROR(VLOOKUP(B120,Count!A:J,9,FALSE),0)))</f>
        <v/>
      </c>
      <c r="M120" s="157" t="str">
        <f>IF(B120="סך הכל",Summary!$B$12,IF(F120="","",IFERROR(VLOOKUP(B120,Count!A:J,10,FALSE),0)))</f>
        <v/>
      </c>
      <c r="N120" s="158" t="str">
        <f t="shared" si="3"/>
        <v/>
      </c>
      <c r="O120" s="134" t="str">
        <f>IFERROR(VLOOKUP(B120,Comments!A:B,2,FALSE),"")</f>
        <v/>
      </c>
      <c r="P120" s="134"/>
      <c r="Q120" s="134"/>
      <c r="R120" s="134"/>
      <c r="S120" s="134"/>
      <c r="T120" s="134"/>
      <c r="U120" s="134"/>
      <c r="V120" s="134"/>
      <c r="W120" s="134"/>
      <c r="X120" s="134"/>
      <c r="Y120" s="134"/>
      <c r="Z120" s="134"/>
      <c r="AA120" s="134"/>
      <c r="AB120" s="134"/>
      <c r="AC120" s="134"/>
      <c r="AD120" s="134"/>
      <c r="AE120" s="152"/>
      <c r="AF120" s="152"/>
      <c r="AG120" s="152"/>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c r="BI120" s="152"/>
      <c r="BJ120" s="152"/>
      <c r="BK120" s="152"/>
      <c r="BL120" s="152"/>
      <c r="BM120" s="152"/>
      <c r="BN120" s="152"/>
      <c r="BO120" s="152"/>
      <c r="BP120" s="152"/>
      <c r="BQ120" s="152"/>
      <c r="BR120" s="152"/>
      <c r="BS120" s="152"/>
      <c r="BT120" s="152"/>
      <c r="BU120" s="152"/>
      <c r="BV120" s="152"/>
      <c r="BW120" s="152"/>
      <c r="BX120" s="152"/>
      <c r="BY120" s="152"/>
    </row>
    <row r="121" spans="1:77" s="38" customFormat="1" x14ac:dyDescent="0.2">
      <c r="A121" s="152"/>
      <c r="B121" s="153" t="str">
        <f>IF(AND(B119&lt;&gt;"",ISNUMBER(B119),B120=""),"סך הכל",IF(Planning!A124="","",Planning!A124))</f>
        <v/>
      </c>
      <c r="C121" s="154" t="str">
        <f>IFERROR(_xlfn.IFS(B121="סך הכל",Summary!$B$6,Planning!C124&lt;&gt;"",Planning!C124),"")</f>
        <v/>
      </c>
      <c r="D121" s="152" t="str">
        <f>IFERROR(VLOOKUP(B121,Address!B:G,5,FALSE),"")</f>
        <v/>
      </c>
      <c r="E121" s="152" t="str">
        <f>IFERROR(VLOOKUP(B121,Address!B:L,11,FALSE),"")</f>
        <v/>
      </c>
      <c r="F121" s="155" t="str">
        <f t="shared" si="2"/>
        <v/>
      </c>
      <c r="G121" s="156" t="str">
        <f>IF(B121="סך הכל",Summary!$B$7,IF(F121="","",IF(VLOOKUP(B121,WQ_UnitID!B:C,2,FALSE)=0,"",VLOOKUP(B121,WQ_UnitID!B:C,2,FALSE))))</f>
        <v/>
      </c>
      <c r="H121" s="155" t="str">
        <f>IF(B121="סך הכל",Summary!$B$8,IF(F121="","",IFERROR(VLOOKUP(B121,Planning!A:B,2,FALSE),0)))</f>
        <v/>
      </c>
      <c r="I121" s="155" t="str">
        <f>IF(B121="סך הכל",Summary!$B$9,IF(F121="","",IFERROR(VLOOKUP(B121,Count!A:B,2,FALSE),0)))</f>
        <v/>
      </c>
      <c r="J121" s="155" t="str">
        <f>IF(F121="","",(IF(ISNUMBER(MATCH(B121,ExcPermit!$H$8:$H$1000,0)),"כן","לא")))</f>
        <v/>
      </c>
      <c r="K121" s="155" t="str">
        <f>IF(B121="סך הכל",Summary!$B$10,IF(F121="","",IFERROR(VLOOKUP(B121,Count!A:J,8,FALSE),0)))</f>
        <v/>
      </c>
      <c r="L121" s="155" t="str">
        <f>IF(B121="סך הכל",Summary!$B$11,IF(F121="","",IFERROR(VLOOKUP(B121,Count!A:J,9,FALSE),0)))</f>
        <v/>
      </c>
      <c r="M121" s="157" t="str">
        <f>IF(B121="סך הכל",Summary!$B$12,IF(F121="","",IFERROR(VLOOKUP(B121,Count!A:J,10,FALSE),0)))</f>
        <v/>
      </c>
      <c r="N121" s="158" t="str">
        <f t="shared" si="3"/>
        <v/>
      </c>
      <c r="O121" s="134" t="str">
        <f>IFERROR(VLOOKUP(B121,Comments!A:B,2,FALSE),"")</f>
        <v/>
      </c>
      <c r="P121" s="134"/>
      <c r="Q121" s="134"/>
      <c r="R121" s="134"/>
      <c r="S121" s="134"/>
      <c r="T121" s="134"/>
      <c r="U121" s="134"/>
      <c r="V121" s="134"/>
      <c r="W121" s="134"/>
      <c r="X121" s="134"/>
      <c r="Y121" s="134"/>
      <c r="Z121" s="134"/>
      <c r="AA121" s="134"/>
      <c r="AB121" s="134"/>
      <c r="AC121" s="134"/>
      <c r="AD121" s="134"/>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c r="BP121" s="152"/>
      <c r="BQ121" s="152"/>
      <c r="BR121" s="152"/>
      <c r="BS121" s="152"/>
      <c r="BT121" s="152"/>
      <c r="BU121" s="152"/>
      <c r="BV121" s="152"/>
      <c r="BW121" s="152"/>
      <c r="BX121" s="152"/>
      <c r="BY121" s="152"/>
    </row>
    <row r="122" spans="1:77" s="38" customFormat="1" x14ac:dyDescent="0.2">
      <c r="A122" s="152"/>
      <c r="B122" s="153" t="str">
        <f>IF(AND(B120&lt;&gt;"",ISNUMBER(B120),B121=""),"סך הכל",IF(Planning!A125="","",Planning!A125))</f>
        <v/>
      </c>
      <c r="C122" s="154" t="str">
        <f>IFERROR(_xlfn.IFS(B122="סך הכל",Summary!$B$6,Planning!C125&lt;&gt;"",Planning!C125),"")</f>
        <v/>
      </c>
      <c r="D122" s="152" t="str">
        <f>IFERROR(VLOOKUP(B122,Address!B:G,5,FALSE),"")</f>
        <v/>
      </c>
      <c r="E122" s="152" t="str">
        <f>IFERROR(VLOOKUP(B122,Address!B:L,11,FALSE),"")</f>
        <v/>
      </c>
      <c r="F122" s="155" t="str">
        <f t="shared" si="2"/>
        <v/>
      </c>
      <c r="G122" s="156" t="str">
        <f>IF(B122="סך הכל",Summary!$B$7,IF(F122="","",IF(VLOOKUP(B122,WQ_UnitID!B:C,2,FALSE)=0,"",VLOOKUP(B122,WQ_UnitID!B:C,2,FALSE))))</f>
        <v/>
      </c>
      <c r="H122" s="155" t="str">
        <f>IF(B122="סך הכל",Summary!$B$8,IF(F122="","",IFERROR(VLOOKUP(B122,Planning!A:B,2,FALSE),0)))</f>
        <v/>
      </c>
      <c r="I122" s="155" t="str">
        <f>IF(B122="סך הכל",Summary!$B$9,IF(F122="","",IFERROR(VLOOKUP(B122,Count!A:B,2,FALSE),0)))</f>
        <v/>
      </c>
      <c r="J122" s="155" t="str">
        <f>IF(F122="","",(IF(ISNUMBER(MATCH(B122,ExcPermit!$H$8:$H$1000,0)),"כן","לא")))</f>
        <v/>
      </c>
      <c r="K122" s="155" t="str">
        <f>IF(B122="סך הכל",Summary!$B$10,IF(F122="","",IFERROR(VLOOKUP(B122,Count!A:J,8,FALSE),0)))</f>
        <v/>
      </c>
      <c r="L122" s="155" t="str">
        <f>IF(B122="סך הכל",Summary!$B$11,IF(F122="","",IFERROR(VLOOKUP(B122,Count!A:J,9,FALSE),0)))</f>
        <v/>
      </c>
      <c r="M122" s="157" t="str">
        <f>IF(B122="סך הכל",Summary!$B$12,IF(F122="","",IFERROR(VLOOKUP(B122,Count!A:J,10,FALSE),0)))</f>
        <v/>
      </c>
      <c r="N122" s="158" t="str">
        <f t="shared" si="3"/>
        <v/>
      </c>
      <c r="O122" s="134" t="str">
        <f>IFERROR(VLOOKUP(B122,Comments!A:B,2,FALSE),"")</f>
        <v/>
      </c>
      <c r="P122" s="134"/>
      <c r="Q122" s="134"/>
      <c r="R122" s="134"/>
      <c r="S122" s="134"/>
      <c r="T122" s="134"/>
      <c r="U122" s="134"/>
      <c r="V122" s="134"/>
      <c r="W122" s="134"/>
      <c r="X122" s="134"/>
      <c r="Y122" s="134"/>
      <c r="Z122" s="134"/>
      <c r="AA122" s="134"/>
      <c r="AB122" s="134"/>
      <c r="AC122" s="134"/>
      <c r="AD122" s="134"/>
      <c r="AE122" s="152"/>
      <c r="AF122" s="152"/>
      <c r="AG122" s="152"/>
      <c r="AH122" s="152"/>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c r="BI122" s="152"/>
      <c r="BJ122" s="152"/>
      <c r="BK122" s="152"/>
      <c r="BL122" s="152"/>
      <c r="BM122" s="152"/>
      <c r="BN122" s="152"/>
      <c r="BO122" s="152"/>
      <c r="BP122" s="152"/>
      <c r="BQ122" s="152"/>
      <c r="BR122" s="152"/>
      <c r="BS122" s="152"/>
      <c r="BT122" s="152"/>
      <c r="BU122" s="152"/>
      <c r="BV122" s="152"/>
      <c r="BW122" s="152"/>
      <c r="BX122" s="152"/>
      <c r="BY122" s="152"/>
    </row>
    <row r="123" spans="1:77" s="38" customFormat="1" x14ac:dyDescent="0.2">
      <c r="A123" s="152"/>
      <c r="B123" s="153" t="str">
        <f>IF(AND(B121&lt;&gt;"",ISNUMBER(B121),B122=""),"סך הכל",IF(Planning!A126="","",Planning!A126))</f>
        <v/>
      </c>
      <c r="C123" s="154" t="str">
        <f>IFERROR(_xlfn.IFS(B123="סך הכל",Summary!$B$6,Planning!C126&lt;&gt;"",Planning!C126),"")</f>
        <v/>
      </c>
      <c r="D123" s="152" t="str">
        <f>IFERROR(VLOOKUP(B123,Address!B:G,5,FALSE),"")</f>
        <v/>
      </c>
      <c r="E123" s="152" t="str">
        <f>IFERROR(VLOOKUP(B123,Address!B:L,11,FALSE),"")</f>
        <v/>
      </c>
      <c r="F123" s="155" t="str">
        <f t="shared" si="2"/>
        <v/>
      </c>
      <c r="G123" s="156" t="str">
        <f>IF(B123="סך הכל",Summary!$B$7,IF(F123="","",IF(VLOOKUP(B123,WQ_UnitID!B:C,2,FALSE)=0,"",VLOOKUP(B123,WQ_UnitID!B:C,2,FALSE))))</f>
        <v/>
      </c>
      <c r="H123" s="155" t="str">
        <f>IF(B123="סך הכל",Summary!$B$8,IF(F123="","",IFERROR(VLOOKUP(B123,Planning!A:B,2,FALSE),0)))</f>
        <v/>
      </c>
      <c r="I123" s="155" t="str">
        <f>IF(B123="סך הכל",Summary!$B$9,IF(F123="","",IFERROR(VLOOKUP(B123,Count!A:B,2,FALSE),0)))</f>
        <v/>
      </c>
      <c r="J123" s="155" t="str">
        <f>IF(F123="","",(IF(ISNUMBER(MATCH(B123,ExcPermit!$H$8:$H$1000,0)),"כן","לא")))</f>
        <v/>
      </c>
      <c r="K123" s="155" t="str">
        <f>IF(B123="סך הכל",Summary!$B$10,IF(F123="","",IFERROR(VLOOKUP(B123,Count!A:J,8,FALSE),0)))</f>
        <v/>
      </c>
      <c r="L123" s="155" t="str">
        <f>IF(B123="סך הכל",Summary!$B$11,IF(F123="","",IFERROR(VLOOKUP(B123,Count!A:J,9,FALSE),0)))</f>
        <v/>
      </c>
      <c r="M123" s="157" t="str">
        <f>IF(B123="סך הכל",Summary!$B$12,IF(F123="","",IFERROR(VLOOKUP(B123,Count!A:J,10,FALSE),0)))</f>
        <v/>
      </c>
      <c r="N123" s="158" t="str">
        <f t="shared" si="3"/>
        <v/>
      </c>
      <c r="O123" s="134" t="str">
        <f>IFERROR(VLOOKUP(B123,Comments!A:B,2,FALSE),"")</f>
        <v/>
      </c>
      <c r="P123" s="134"/>
      <c r="Q123" s="134"/>
      <c r="R123" s="134"/>
      <c r="S123" s="134"/>
      <c r="T123" s="134"/>
      <c r="U123" s="134"/>
      <c r="V123" s="134"/>
      <c r="W123" s="134"/>
      <c r="X123" s="134"/>
      <c r="Y123" s="134"/>
      <c r="Z123" s="134"/>
      <c r="AA123" s="134"/>
      <c r="AB123" s="134"/>
      <c r="AC123" s="134"/>
      <c r="AD123" s="134"/>
      <c r="AE123" s="152"/>
      <c r="AF123" s="152"/>
      <c r="AG123" s="152"/>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c r="BI123" s="152"/>
      <c r="BJ123" s="152"/>
      <c r="BK123" s="152"/>
      <c r="BL123" s="152"/>
      <c r="BM123" s="152"/>
      <c r="BN123" s="152"/>
      <c r="BO123" s="152"/>
      <c r="BP123" s="152"/>
      <c r="BQ123" s="152"/>
      <c r="BR123" s="152"/>
      <c r="BS123" s="152"/>
      <c r="BT123" s="152"/>
      <c r="BU123" s="152"/>
      <c r="BV123" s="152"/>
      <c r="BW123" s="152"/>
      <c r="BX123" s="152"/>
      <c r="BY123" s="152"/>
    </row>
    <row r="124" spans="1:77" s="38" customFormat="1" x14ac:dyDescent="0.2">
      <c r="A124" s="152"/>
      <c r="B124" s="153" t="str">
        <f>IF(AND(B122&lt;&gt;"",ISNUMBER(B122),B123=""),"סך הכל",IF(Planning!A127="","",Planning!A127))</f>
        <v/>
      </c>
      <c r="C124" s="154" t="str">
        <f>IFERROR(_xlfn.IFS(B124="סך הכל",Summary!$B$6,Planning!C127&lt;&gt;"",Planning!C127),"")</f>
        <v/>
      </c>
      <c r="D124" s="152" t="str">
        <f>IFERROR(VLOOKUP(B124,Address!B:G,5,FALSE),"")</f>
        <v/>
      </c>
      <c r="E124" s="152" t="str">
        <f>IFERROR(VLOOKUP(B124,Address!B:L,11,FALSE),"")</f>
        <v/>
      </c>
      <c r="F124" s="155" t="str">
        <f t="shared" si="2"/>
        <v/>
      </c>
      <c r="G124" s="156" t="str">
        <f>IF(B124="סך הכל",Summary!$B$7,IF(F124="","",IF(VLOOKUP(B124,WQ_UnitID!B:C,2,FALSE)=0,"",VLOOKUP(B124,WQ_UnitID!B:C,2,FALSE))))</f>
        <v/>
      </c>
      <c r="H124" s="155" t="str">
        <f>IF(B124="סך הכל",Summary!$B$8,IF(F124="","",IFERROR(VLOOKUP(B124,Planning!A:B,2,FALSE),0)))</f>
        <v/>
      </c>
      <c r="I124" s="155" t="str">
        <f>IF(B124="סך הכל",Summary!$B$9,IF(F124="","",IFERROR(VLOOKUP(B124,Count!A:B,2,FALSE),0)))</f>
        <v/>
      </c>
      <c r="J124" s="155" t="str">
        <f>IF(F124="","",(IF(ISNUMBER(MATCH(B124,ExcPermit!$H$8:$H$1000,0)),"כן","לא")))</f>
        <v/>
      </c>
      <c r="K124" s="155" t="str">
        <f>IF(B124="סך הכל",Summary!$B$10,IF(F124="","",IFERROR(VLOOKUP(B124,Count!A:J,8,FALSE),0)))</f>
        <v/>
      </c>
      <c r="L124" s="155" t="str">
        <f>IF(B124="סך הכל",Summary!$B$11,IF(F124="","",IFERROR(VLOOKUP(B124,Count!A:J,9,FALSE),0)))</f>
        <v/>
      </c>
      <c r="M124" s="157" t="str">
        <f>IF(B124="סך הכל",Summary!$B$12,IF(F124="","",IFERROR(VLOOKUP(B124,Count!A:J,10,FALSE),0)))</f>
        <v/>
      </c>
      <c r="N124" s="158" t="str">
        <f t="shared" si="3"/>
        <v/>
      </c>
      <c r="O124" s="134" t="str">
        <f>IFERROR(VLOOKUP(B124,Comments!A:B,2,FALSE),"")</f>
        <v/>
      </c>
      <c r="P124" s="134"/>
      <c r="Q124" s="134"/>
      <c r="R124" s="134"/>
      <c r="S124" s="134"/>
      <c r="T124" s="134"/>
      <c r="U124" s="134"/>
      <c r="V124" s="134"/>
      <c r="W124" s="134"/>
      <c r="X124" s="134"/>
      <c r="Y124" s="134"/>
      <c r="Z124" s="134"/>
      <c r="AA124" s="134"/>
      <c r="AB124" s="134"/>
      <c r="AC124" s="134"/>
      <c r="AD124" s="134"/>
      <c r="AE124" s="152"/>
      <c r="AF124" s="152"/>
      <c r="AG124" s="152"/>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c r="BI124" s="152"/>
      <c r="BJ124" s="152"/>
      <c r="BK124" s="152"/>
      <c r="BL124" s="152"/>
      <c r="BM124" s="152"/>
      <c r="BN124" s="152"/>
      <c r="BO124" s="152"/>
      <c r="BP124" s="152"/>
      <c r="BQ124" s="152"/>
      <c r="BR124" s="152"/>
      <c r="BS124" s="152"/>
      <c r="BT124" s="152"/>
      <c r="BU124" s="152"/>
      <c r="BV124" s="152"/>
      <c r="BW124" s="152"/>
      <c r="BX124" s="152"/>
      <c r="BY124" s="152"/>
    </row>
    <row r="125" spans="1:77" s="38" customFormat="1" x14ac:dyDescent="0.2">
      <c r="A125" s="152"/>
      <c r="B125" s="153" t="str">
        <f>IF(AND(B123&lt;&gt;"",ISNUMBER(B123),B124=""),"סך הכל",IF(Planning!A128="","",Planning!A128))</f>
        <v/>
      </c>
      <c r="C125" s="154" t="str">
        <f>IFERROR(_xlfn.IFS(B125="סך הכל",Summary!$B$6,Planning!C128&lt;&gt;"",Planning!C128),"")</f>
        <v/>
      </c>
      <c r="D125" s="152" t="str">
        <f>IFERROR(VLOOKUP(B125,Address!B:G,5,FALSE),"")</f>
        <v/>
      </c>
      <c r="E125" s="152" t="str">
        <f>IFERROR(VLOOKUP(B125,Address!B:L,11,FALSE),"")</f>
        <v/>
      </c>
      <c r="F125" s="155" t="str">
        <f t="shared" si="2"/>
        <v/>
      </c>
      <c r="G125" s="156" t="str">
        <f>IF(B125="סך הכל",Summary!$B$7,IF(F125="","",IF(VLOOKUP(B125,WQ_UnitID!B:C,2,FALSE)=0,"",VLOOKUP(B125,WQ_UnitID!B:C,2,FALSE))))</f>
        <v/>
      </c>
      <c r="H125" s="155" t="str">
        <f>IF(B125="סך הכל",Summary!$B$8,IF(F125="","",IFERROR(VLOOKUP(B125,Planning!A:B,2,FALSE),0)))</f>
        <v/>
      </c>
      <c r="I125" s="155" t="str">
        <f>IF(B125="סך הכל",Summary!$B$9,IF(F125="","",IFERROR(VLOOKUP(B125,Count!A:B,2,FALSE),0)))</f>
        <v/>
      </c>
      <c r="J125" s="155" t="str">
        <f>IF(F125="","",(IF(ISNUMBER(MATCH(B125,ExcPermit!$H$8:$H$1000,0)),"כן","לא")))</f>
        <v/>
      </c>
      <c r="K125" s="155" t="str">
        <f>IF(B125="סך הכל",Summary!$B$10,IF(F125="","",IFERROR(VLOOKUP(B125,Count!A:J,8,FALSE),0)))</f>
        <v/>
      </c>
      <c r="L125" s="155" t="str">
        <f>IF(B125="סך הכל",Summary!$B$11,IF(F125="","",IFERROR(VLOOKUP(B125,Count!A:J,9,FALSE),0)))</f>
        <v/>
      </c>
      <c r="M125" s="157" t="str">
        <f>IF(B125="סך הכל",Summary!$B$12,IF(F125="","",IFERROR(VLOOKUP(B125,Count!A:J,10,FALSE),0)))</f>
        <v/>
      </c>
      <c r="N125" s="158" t="str">
        <f t="shared" si="3"/>
        <v/>
      </c>
      <c r="O125" s="134" t="str">
        <f>IFERROR(VLOOKUP(B125,Comments!A:B,2,FALSE),"")</f>
        <v/>
      </c>
      <c r="P125" s="134"/>
      <c r="Q125" s="134"/>
      <c r="R125" s="134"/>
      <c r="S125" s="134"/>
      <c r="T125" s="134"/>
      <c r="U125" s="134"/>
      <c r="V125" s="134"/>
      <c r="W125" s="134"/>
      <c r="X125" s="134"/>
      <c r="Y125" s="134"/>
      <c r="Z125" s="134"/>
      <c r="AA125" s="134"/>
      <c r="AB125" s="134"/>
      <c r="AC125" s="134"/>
      <c r="AD125" s="134"/>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row>
    <row r="126" spans="1:77" s="38" customFormat="1" x14ac:dyDescent="0.2">
      <c r="A126" s="152"/>
      <c r="B126" s="153" t="str">
        <f>IF(AND(B124&lt;&gt;"",ISNUMBER(B124),B125=""),"סך הכל",IF(Planning!A129="","",Planning!A129))</f>
        <v/>
      </c>
      <c r="C126" s="154" t="str">
        <f>IFERROR(_xlfn.IFS(B126="סך הכל",Summary!$B$6,Planning!C129&lt;&gt;"",Planning!C129),"")</f>
        <v/>
      </c>
      <c r="D126" s="152" t="str">
        <f>IFERROR(VLOOKUP(B126,Address!B:G,5,FALSE),"")</f>
        <v/>
      </c>
      <c r="E126" s="152" t="str">
        <f>IFERROR(VLOOKUP(B126,Address!B:L,11,FALSE),"")</f>
        <v/>
      </c>
      <c r="F126" s="155" t="str">
        <f t="shared" si="2"/>
        <v/>
      </c>
      <c r="G126" s="156" t="str">
        <f>IF(B126="סך הכל",Summary!$B$7,IF(F126="","",IF(VLOOKUP(B126,WQ_UnitID!B:C,2,FALSE)=0,"",VLOOKUP(B126,WQ_UnitID!B:C,2,FALSE))))</f>
        <v/>
      </c>
      <c r="H126" s="155" t="str">
        <f>IF(B126="סך הכל",Summary!$B$8,IF(F126="","",IFERROR(VLOOKUP(B126,Planning!A:B,2,FALSE),0)))</f>
        <v/>
      </c>
      <c r="I126" s="155" t="str">
        <f>IF(B126="סך הכל",Summary!$B$9,IF(F126="","",IFERROR(VLOOKUP(B126,Count!A:B,2,FALSE),0)))</f>
        <v/>
      </c>
      <c r="J126" s="155" t="str">
        <f>IF(F126="","",(IF(ISNUMBER(MATCH(B126,ExcPermit!$H$8:$H$1000,0)),"כן","לא")))</f>
        <v/>
      </c>
      <c r="K126" s="155" t="str">
        <f>IF(B126="סך הכל",Summary!$B$10,IF(F126="","",IFERROR(VLOOKUP(B126,Count!A:J,8,FALSE),0)))</f>
        <v/>
      </c>
      <c r="L126" s="155" t="str">
        <f>IF(B126="סך הכל",Summary!$B$11,IF(F126="","",IFERROR(VLOOKUP(B126,Count!A:J,9,FALSE),0)))</f>
        <v/>
      </c>
      <c r="M126" s="157" t="str">
        <f>IF(B126="סך הכל",Summary!$B$12,IF(F126="","",IFERROR(VLOOKUP(B126,Count!A:J,10,FALSE),0)))</f>
        <v/>
      </c>
      <c r="N126" s="158" t="str">
        <f t="shared" si="3"/>
        <v/>
      </c>
      <c r="O126" s="134" t="str">
        <f>IFERROR(VLOOKUP(B126,Comments!A:B,2,FALSE),"")</f>
        <v/>
      </c>
      <c r="P126" s="134"/>
      <c r="Q126" s="134"/>
      <c r="R126" s="134"/>
      <c r="S126" s="134"/>
      <c r="T126" s="134"/>
      <c r="U126" s="134"/>
      <c r="V126" s="134"/>
      <c r="W126" s="134"/>
      <c r="X126" s="134"/>
      <c r="Y126" s="134"/>
      <c r="Z126" s="134"/>
      <c r="AA126" s="134"/>
      <c r="AB126" s="134"/>
      <c r="AC126" s="134"/>
      <c r="AD126" s="134"/>
      <c r="AE126" s="152"/>
      <c r="AF126" s="152"/>
      <c r="AG126" s="152"/>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c r="BI126" s="152"/>
      <c r="BJ126" s="152"/>
      <c r="BK126" s="152"/>
      <c r="BL126" s="152"/>
      <c r="BM126" s="152"/>
      <c r="BN126" s="152"/>
      <c r="BO126" s="152"/>
      <c r="BP126" s="152"/>
      <c r="BQ126" s="152"/>
      <c r="BR126" s="152"/>
      <c r="BS126" s="152"/>
      <c r="BT126" s="152"/>
      <c r="BU126" s="152"/>
      <c r="BV126" s="152"/>
      <c r="BW126" s="152"/>
      <c r="BX126" s="152"/>
      <c r="BY126" s="152"/>
    </row>
    <row r="127" spans="1:77" s="38" customFormat="1" x14ac:dyDescent="0.2">
      <c r="A127" s="152"/>
      <c r="B127" s="153" t="str">
        <f>IF(AND(B125&lt;&gt;"",ISNUMBER(B125),B126=""),"סך הכל",IF(Planning!A130="","",Planning!A130))</f>
        <v/>
      </c>
      <c r="C127" s="154" t="str">
        <f>IFERROR(_xlfn.IFS(B127="סך הכל",Summary!$B$6,Planning!C130&lt;&gt;"",Planning!C130),"")</f>
        <v/>
      </c>
      <c r="D127" s="152" t="str">
        <f>IFERROR(VLOOKUP(B127,Address!B:G,5,FALSE),"")</f>
        <v/>
      </c>
      <c r="E127" s="152" t="str">
        <f>IFERROR(VLOOKUP(B127,Address!B:L,11,FALSE),"")</f>
        <v/>
      </c>
      <c r="F127" s="155" t="str">
        <f t="shared" si="2"/>
        <v/>
      </c>
      <c r="G127" s="156" t="str">
        <f>IF(B127="סך הכל",Summary!$B$7,IF(F127="","",IF(VLOOKUP(B127,WQ_UnitID!B:C,2,FALSE)=0,"",VLOOKUP(B127,WQ_UnitID!B:C,2,FALSE))))</f>
        <v/>
      </c>
      <c r="H127" s="155" t="str">
        <f>IF(B127="סך הכל",Summary!$B$8,IF(F127="","",IFERROR(VLOOKUP(B127,Planning!A:B,2,FALSE),0)))</f>
        <v/>
      </c>
      <c r="I127" s="155" t="str">
        <f>IF(B127="סך הכל",Summary!$B$9,IF(F127="","",IFERROR(VLOOKUP(B127,Count!A:B,2,FALSE),0)))</f>
        <v/>
      </c>
      <c r="J127" s="155" t="str">
        <f>IF(F127="","",(IF(ISNUMBER(MATCH(B127,ExcPermit!$H$8:$H$1000,0)),"כן","לא")))</f>
        <v/>
      </c>
      <c r="K127" s="155" t="str">
        <f>IF(B127="סך הכל",Summary!$B$10,IF(F127="","",IFERROR(VLOOKUP(B127,Count!A:J,8,FALSE),0)))</f>
        <v/>
      </c>
      <c r="L127" s="155" t="str">
        <f>IF(B127="סך הכל",Summary!$B$11,IF(F127="","",IFERROR(VLOOKUP(B127,Count!A:J,9,FALSE),0)))</f>
        <v/>
      </c>
      <c r="M127" s="157" t="str">
        <f>IF(B127="סך הכל",Summary!$B$12,IF(F127="","",IFERROR(VLOOKUP(B127,Count!A:J,10,FALSE),0)))</f>
        <v/>
      </c>
      <c r="N127" s="158" t="str">
        <f t="shared" si="3"/>
        <v/>
      </c>
      <c r="O127" s="134" t="str">
        <f>IFERROR(VLOOKUP(B127,Comments!A:B,2,FALSE),"")</f>
        <v/>
      </c>
      <c r="P127" s="134"/>
      <c r="Q127" s="134"/>
      <c r="R127" s="134"/>
      <c r="S127" s="134"/>
      <c r="T127" s="134"/>
      <c r="U127" s="134"/>
      <c r="V127" s="134"/>
      <c r="W127" s="134"/>
      <c r="X127" s="134"/>
      <c r="Y127" s="134"/>
      <c r="Z127" s="134"/>
      <c r="AA127" s="134"/>
      <c r="AB127" s="134"/>
      <c r="AC127" s="134"/>
      <c r="AD127" s="134"/>
      <c r="AE127" s="152"/>
      <c r="AF127" s="152"/>
      <c r="AG127" s="152"/>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c r="BI127" s="152"/>
      <c r="BJ127" s="152"/>
      <c r="BK127" s="152"/>
      <c r="BL127" s="152"/>
      <c r="BM127" s="152"/>
      <c r="BN127" s="152"/>
      <c r="BO127" s="152"/>
      <c r="BP127" s="152"/>
      <c r="BQ127" s="152"/>
      <c r="BR127" s="152"/>
      <c r="BS127" s="152"/>
      <c r="BT127" s="152"/>
      <c r="BU127" s="152"/>
      <c r="BV127" s="152"/>
      <c r="BW127" s="152"/>
      <c r="BX127" s="152"/>
      <c r="BY127" s="152"/>
    </row>
    <row r="128" spans="1:77" s="38" customFormat="1" x14ac:dyDescent="0.2">
      <c r="A128" s="152"/>
      <c r="B128" s="153" t="str">
        <f>IF(AND(B126&lt;&gt;"",ISNUMBER(B126),B127=""),"סך הכל",IF(Planning!A131="","",Planning!A131))</f>
        <v/>
      </c>
      <c r="C128" s="154" t="str">
        <f>IFERROR(_xlfn.IFS(B128="סך הכל",Summary!$B$6,Planning!C131&lt;&gt;"",Planning!C131),"")</f>
        <v/>
      </c>
      <c r="D128" s="152" t="str">
        <f>IFERROR(VLOOKUP(B128,Address!B:G,5,FALSE),"")</f>
        <v/>
      </c>
      <c r="E128" s="152" t="str">
        <f>IFERROR(VLOOKUP(B128,Address!B:L,11,FALSE),"")</f>
        <v/>
      </c>
      <c r="F128" s="155" t="str">
        <f t="shared" si="2"/>
        <v/>
      </c>
      <c r="G128" s="156" t="str">
        <f>IF(B128="סך הכל",Summary!$B$7,IF(F128="","",IF(VLOOKUP(B128,WQ_UnitID!B:C,2,FALSE)=0,"",VLOOKUP(B128,WQ_UnitID!B:C,2,FALSE))))</f>
        <v/>
      </c>
      <c r="H128" s="155" t="str">
        <f>IF(B128="סך הכל",Summary!$B$8,IF(F128="","",IFERROR(VLOOKUP(B128,Planning!A:B,2,FALSE),0)))</f>
        <v/>
      </c>
      <c r="I128" s="155" t="str">
        <f>IF(B128="סך הכל",Summary!$B$9,IF(F128="","",IFERROR(VLOOKUP(B128,Count!A:B,2,FALSE),0)))</f>
        <v/>
      </c>
      <c r="J128" s="155" t="str">
        <f>IF(F128="","",(IF(ISNUMBER(MATCH(B128,ExcPermit!$H$8:$H$1000,0)),"כן","לא")))</f>
        <v/>
      </c>
      <c r="K128" s="155" t="str">
        <f>IF(B128="סך הכל",Summary!$B$10,IF(F128="","",IFERROR(VLOOKUP(B128,Count!A:J,8,FALSE),0)))</f>
        <v/>
      </c>
      <c r="L128" s="155" t="str">
        <f>IF(B128="סך הכל",Summary!$B$11,IF(F128="","",IFERROR(VLOOKUP(B128,Count!A:J,9,FALSE),0)))</f>
        <v/>
      </c>
      <c r="M128" s="157" t="str">
        <f>IF(B128="סך הכל",Summary!$B$12,IF(F128="","",IFERROR(VLOOKUP(B128,Count!A:J,10,FALSE),0)))</f>
        <v/>
      </c>
      <c r="N128" s="158" t="str">
        <f t="shared" si="3"/>
        <v/>
      </c>
      <c r="O128" s="134" t="str">
        <f>IFERROR(VLOOKUP(B128,Comments!A:B,2,FALSE),"")</f>
        <v/>
      </c>
      <c r="P128" s="134"/>
      <c r="Q128" s="134"/>
      <c r="R128" s="134"/>
      <c r="S128" s="134"/>
      <c r="T128" s="134"/>
      <c r="U128" s="134"/>
      <c r="V128" s="134"/>
      <c r="W128" s="134"/>
      <c r="X128" s="134"/>
      <c r="Y128" s="134"/>
      <c r="Z128" s="134"/>
      <c r="AA128" s="134"/>
      <c r="AB128" s="134"/>
      <c r="AC128" s="134"/>
      <c r="AD128" s="134"/>
      <c r="AE128" s="152"/>
      <c r="AF128" s="152"/>
      <c r="AG128" s="152"/>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c r="BI128" s="152"/>
      <c r="BJ128" s="152"/>
      <c r="BK128" s="152"/>
      <c r="BL128" s="152"/>
      <c r="BM128" s="152"/>
      <c r="BN128" s="152"/>
      <c r="BO128" s="152"/>
      <c r="BP128" s="152"/>
      <c r="BQ128" s="152"/>
      <c r="BR128" s="152"/>
      <c r="BS128" s="152"/>
      <c r="BT128" s="152"/>
      <c r="BU128" s="152"/>
      <c r="BV128" s="152"/>
      <c r="BW128" s="152"/>
      <c r="BX128" s="152"/>
      <c r="BY128" s="152"/>
    </row>
    <row r="129" spans="1:77" s="38" customFormat="1" x14ac:dyDescent="0.2">
      <c r="A129" s="152"/>
      <c r="B129" s="153" t="str">
        <f>IF(AND(B127&lt;&gt;"",ISNUMBER(B127),B128=""),"סך הכל",IF(Planning!A132="","",Planning!A132))</f>
        <v/>
      </c>
      <c r="C129" s="154" t="str">
        <f>IFERROR(_xlfn.IFS(B129="סך הכל",Summary!$B$6,Planning!C132&lt;&gt;"",Planning!C132),"")</f>
        <v/>
      </c>
      <c r="D129" s="152" t="str">
        <f>IFERROR(VLOOKUP(B129,Address!B:G,5,FALSE),"")</f>
        <v/>
      </c>
      <c r="E129" s="152" t="str">
        <f>IFERROR(VLOOKUP(B129,Address!B:L,11,FALSE),"")</f>
        <v/>
      </c>
      <c r="F129" s="155" t="str">
        <f t="shared" si="2"/>
        <v/>
      </c>
      <c r="G129" s="156" t="str">
        <f>IF(B129="סך הכל",Summary!$B$7,IF(F129="","",IF(VLOOKUP(B129,WQ_UnitID!B:C,2,FALSE)=0,"",VLOOKUP(B129,WQ_UnitID!B:C,2,FALSE))))</f>
        <v/>
      </c>
      <c r="H129" s="155" t="str">
        <f>IF(B129="סך הכל",Summary!$B$8,IF(F129="","",IFERROR(VLOOKUP(B129,Planning!A:B,2,FALSE),0)))</f>
        <v/>
      </c>
      <c r="I129" s="155" t="str">
        <f>IF(B129="סך הכל",Summary!$B$9,IF(F129="","",IFERROR(VLOOKUP(B129,Count!A:B,2,FALSE),0)))</f>
        <v/>
      </c>
      <c r="J129" s="155" t="str">
        <f>IF(F129="","",(IF(ISNUMBER(MATCH(B129,ExcPermit!$H$8:$H$1000,0)),"כן","לא")))</f>
        <v/>
      </c>
      <c r="K129" s="155" t="str">
        <f>IF(B129="סך הכל",Summary!$B$10,IF(F129="","",IFERROR(VLOOKUP(B129,Count!A:J,8,FALSE),0)))</f>
        <v/>
      </c>
      <c r="L129" s="155" t="str">
        <f>IF(B129="סך הכל",Summary!$B$11,IF(F129="","",IFERROR(VLOOKUP(B129,Count!A:J,9,FALSE),0)))</f>
        <v/>
      </c>
      <c r="M129" s="157" t="str">
        <f>IF(B129="סך הכל",Summary!$B$12,IF(F129="","",IFERROR(VLOOKUP(B129,Count!A:J,10,FALSE),0)))</f>
        <v/>
      </c>
      <c r="N129" s="158" t="str">
        <f t="shared" si="3"/>
        <v/>
      </c>
      <c r="O129" s="134" t="str">
        <f>IFERROR(VLOOKUP(B129,Comments!A:B,2,FALSE),"")</f>
        <v/>
      </c>
      <c r="P129" s="134"/>
      <c r="Q129" s="134"/>
      <c r="R129" s="134"/>
      <c r="S129" s="134"/>
      <c r="T129" s="134"/>
      <c r="U129" s="134"/>
      <c r="V129" s="134"/>
      <c r="W129" s="134"/>
      <c r="X129" s="134"/>
      <c r="Y129" s="134"/>
      <c r="Z129" s="134"/>
      <c r="AA129" s="134"/>
      <c r="AB129" s="134"/>
      <c r="AC129" s="134"/>
      <c r="AD129" s="134"/>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c r="BI129" s="152"/>
      <c r="BJ129" s="152"/>
      <c r="BK129" s="152"/>
      <c r="BL129" s="152"/>
      <c r="BM129" s="152"/>
      <c r="BN129" s="152"/>
      <c r="BO129" s="152"/>
      <c r="BP129" s="152"/>
      <c r="BQ129" s="152"/>
      <c r="BR129" s="152"/>
      <c r="BS129" s="152"/>
      <c r="BT129" s="152"/>
      <c r="BU129" s="152"/>
      <c r="BV129" s="152"/>
      <c r="BW129" s="152"/>
      <c r="BX129" s="152"/>
      <c r="BY129" s="152"/>
    </row>
    <row r="130" spans="1:77" s="38" customFormat="1" x14ac:dyDescent="0.2">
      <c r="A130" s="152"/>
      <c r="B130" s="153" t="str">
        <f>IF(AND(B128&lt;&gt;"",ISNUMBER(B128),B129=""),"סך הכל",IF(Planning!A133="","",Planning!A133))</f>
        <v/>
      </c>
      <c r="C130" s="154" t="str">
        <f>IFERROR(_xlfn.IFS(B130="סך הכל",Summary!$B$6,Planning!C133&lt;&gt;"",Planning!C133),"")</f>
        <v/>
      </c>
      <c r="D130" s="152" t="str">
        <f>IFERROR(VLOOKUP(B130,Address!B:G,5,FALSE),"")</f>
        <v/>
      </c>
      <c r="E130" s="152" t="str">
        <f>IFERROR(VLOOKUP(B130,Address!B:L,11,FALSE),"")</f>
        <v/>
      </c>
      <c r="F130" s="155" t="str">
        <f t="shared" si="2"/>
        <v/>
      </c>
      <c r="G130" s="156" t="str">
        <f>IF(B130="סך הכל",Summary!$B$7,IF(F130="","",IF(VLOOKUP(B130,WQ_UnitID!B:C,2,FALSE)=0,"",VLOOKUP(B130,WQ_UnitID!B:C,2,FALSE))))</f>
        <v/>
      </c>
      <c r="H130" s="155" t="str">
        <f>IF(B130="סך הכל",Summary!$B$8,IF(F130="","",IFERROR(VLOOKUP(B130,Planning!A:B,2,FALSE),0)))</f>
        <v/>
      </c>
      <c r="I130" s="155" t="str">
        <f>IF(B130="סך הכל",Summary!$B$9,IF(F130="","",IFERROR(VLOOKUP(B130,Count!A:B,2,FALSE),0)))</f>
        <v/>
      </c>
      <c r="J130" s="155" t="str">
        <f>IF(F130="","",(IF(ISNUMBER(MATCH(B130,ExcPermit!$H$8:$H$1000,0)),"כן","לא")))</f>
        <v/>
      </c>
      <c r="K130" s="155" t="str">
        <f>IF(B130="סך הכל",Summary!$B$10,IF(F130="","",IFERROR(VLOOKUP(B130,Count!A:J,8,FALSE),0)))</f>
        <v/>
      </c>
      <c r="L130" s="155" t="str">
        <f>IF(B130="סך הכל",Summary!$B$11,IF(F130="","",IFERROR(VLOOKUP(B130,Count!A:J,9,FALSE),0)))</f>
        <v/>
      </c>
      <c r="M130" s="157" t="str">
        <f>IF(B130="סך הכל",Summary!$B$12,IF(F130="","",IFERROR(VLOOKUP(B130,Count!A:J,10,FALSE),0)))</f>
        <v/>
      </c>
      <c r="N130" s="158" t="str">
        <f t="shared" si="3"/>
        <v/>
      </c>
      <c r="O130" s="134" t="str">
        <f>IFERROR(VLOOKUP(B130,Comments!A:B,2,FALSE),"")</f>
        <v/>
      </c>
      <c r="P130" s="134"/>
      <c r="Q130" s="134"/>
      <c r="R130" s="134"/>
      <c r="S130" s="134"/>
      <c r="T130" s="134"/>
      <c r="U130" s="134"/>
      <c r="V130" s="134"/>
      <c r="W130" s="134"/>
      <c r="X130" s="134"/>
      <c r="Y130" s="134"/>
      <c r="Z130" s="134"/>
      <c r="AA130" s="134"/>
      <c r="AB130" s="134"/>
      <c r="AC130" s="134"/>
      <c r="AD130" s="134"/>
      <c r="AE130" s="152"/>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c r="BI130" s="152"/>
      <c r="BJ130" s="152"/>
      <c r="BK130" s="152"/>
      <c r="BL130" s="152"/>
      <c r="BM130" s="152"/>
      <c r="BN130" s="152"/>
      <c r="BO130" s="152"/>
      <c r="BP130" s="152"/>
      <c r="BQ130" s="152"/>
      <c r="BR130" s="152"/>
      <c r="BS130" s="152"/>
      <c r="BT130" s="152"/>
      <c r="BU130" s="152"/>
      <c r="BV130" s="152"/>
      <c r="BW130" s="152"/>
      <c r="BX130" s="152"/>
      <c r="BY130" s="152"/>
    </row>
    <row r="131" spans="1:77" s="38" customFormat="1" x14ac:dyDescent="0.2">
      <c r="A131" s="152"/>
      <c r="B131" s="153" t="str">
        <f>IF(AND(B129&lt;&gt;"",ISNUMBER(B129),B130=""),"סך הכל",IF(Planning!A134="","",Planning!A134))</f>
        <v/>
      </c>
      <c r="C131" s="154" t="str">
        <f>IFERROR(_xlfn.IFS(B131="סך הכל",Summary!$B$6,Planning!C134&lt;&gt;"",Planning!C134),"")</f>
        <v/>
      </c>
      <c r="D131" s="152" t="str">
        <f>IFERROR(VLOOKUP(B131,Address!B:G,5,FALSE),"")</f>
        <v/>
      </c>
      <c r="E131" s="152" t="str">
        <f>IFERROR(VLOOKUP(B131,Address!B:L,11,FALSE),"")</f>
        <v/>
      </c>
      <c r="F131" s="155" t="str">
        <f t="shared" si="2"/>
        <v/>
      </c>
      <c r="G131" s="156" t="str">
        <f>IF(B131="סך הכל",Summary!$B$7,IF(F131="","",IF(VLOOKUP(B131,WQ_UnitID!B:C,2,FALSE)=0,"",VLOOKUP(B131,WQ_UnitID!B:C,2,FALSE))))</f>
        <v/>
      </c>
      <c r="H131" s="155" t="str">
        <f>IF(B131="סך הכל",Summary!$B$8,IF(F131="","",IFERROR(VLOOKUP(B131,Planning!A:B,2,FALSE),0)))</f>
        <v/>
      </c>
      <c r="I131" s="155" t="str">
        <f>IF(B131="סך הכל",Summary!$B$9,IF(F131="","",IFERROR(VLOOKUP(B131,Count!A:B,2,FALSE),0)))</f>
        <v/>
      </c>
      <c r="J131" s="155" t="str">
        <f>IF(F131="","",(IF(ISNUMBER(MATCH(B131,ExcPermit!$H$8:$H$1000,0)),"כן","לא")))</f>
        <v/>
      </c>
      <c r="K131" s="155" t="str">
        <f>IF(B131="סך הכל",Summary!$B$10,IF(F131="","",IFERROR(VLOOKUP(B131,Count!A:J,8,FALSE),0)))</f>
        <v/>
      </c>
      <c r="L131" s="155" t="str">
        <f>IF(B131="סך הכל",Summary!$B$11,IF(F131="","",IFERROR(VLOOKUP(B131,Count!A:J,9,FALSE),0)))</f>
        <v/>
      </c>
      <c r="M131" s="157" t="str">
        <f>IF(B131="סך הכל",Summary!$B$12,IF(F131="","",IFERROR(VLOOKUP(B131,Count!A:J,10,FALSE),0)))</f>
        <v/>
      </c>
      <c r="N131" s="158" t="str">
        <f t="shared" si="3"/>
        <v/>
      </c>
      <c r="O131" s="134" t="str">
        <f>IFERROR(VLOOKUP(B131,Comments!A:B,2,FALSE),"")</f>
        <v/>
      </c>
      <c r="P131" s="134"/>
      <c r="Q131" s="134"/>
      <c r="R131" s="134"/>
      <c r="S131" s="134"/>
      <c r="T131" s="134"/>
      <c r="U131" s="134"/>
      <c r="V131" s="134"/>
      <c r="W131" s="134"/>
      <c r="X131" s="134"/>
      <c r="Y131" s="134"/>
      <c r="Z131" s="134"/>
      <c r="AA131" s="134"/>
      <c r="AB131" s="134"/>
      <c r="AC131" s="134"/>
      <c r="AD131" s="134"/>
      <c r="AE131" s="152"/>
      <c r="AF131" s="152"/>
      <c r="AG131" s="152"/>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c r="BI131" s="152"/>
      <c r="BJ131" s="152"/>
      <c r="BK131" s="152"/>
      <c r="BL131" s="152"/>
      <c r="BM131" s="152"/>
      <c r="BN131" s="152"/>
      <c r="BO131" s="152"/>
      <c r="BP131" s="152"/>
      <c r="BQ131" s="152"/>
      <c r="BR131" s="152"/>
      <c r="BS131" s="152"/>
      <c r="BT131" s="152"/>
      <c r="BU131" s="152"/>
      <c r="BV131" s="152"/>
      <c r="BW131" s="152"/>
      <c r="BX131" s="152"/>
      <c r="BY131" s="152"/>
    </row>
    <row r="132" spans="1:77" s="38" customFormat="1" x14ac:dyDescent="0.2">
      <c r="A132" s="152"/>
      <c r="B132" s="153" t="str">
        <f>IF(AND(B130&lt;&gt;"",ISNUMBER(B130),B131=""),"סך הכל",IF(Planning!A135="","",Planning!A135))</f>
        <v/>
      </c>
      <c r="C132" s="154" t="str">
        <f>IFERROR(_xlfn.IFS(B132="סך הכל",Summary!$B$6,Planning!C135&lt;&gt;"",Planning!C135),"")</f>
        <v/>
      </c>
      <c r="D132" s="152" t="str">
        <f>IFERROR(VLOOKUP(B132,Address!B:G,5,FALSE),"")</f>
        <v/>
      </c>
      <c r="E132" s="152" t="str">
        <f>IFERROR(VLOOKUP(B132,Address!B:L,11,FALSE),"")</f>
        <v/>
      </c>
      <c r="F132" s="155" t="str">
        <f t="shared" si="2"/>
        <v/>
      </c>
      <c r="G132" s="156" t="str">
        <f>IF(B132="סך הכל",Summary!$B$7,IF(F132="","",IF(VLOOKUP(B132,WQ_UnitID!B:C,2,FALSE)=0,"",VLOOKUP(B132,WQ_UnitID!B:C,2,FALSE))))</f>
        <v/>
      </c>
      <c r="H132" s="155" t="str">
        <f>IF(B132="סך הכל",Summary!$B$8,IF(F132="","",IFERROR(VLOOKUP(B132,Planning!A:B,2,FALSE),0)))</f>
        <v/>
      </c>
      <c r="I132" s="155" t="str">
        <f>IF(B132="סך הכל",Summary!$B$9,IF(F132="","",IFERROR(VLOOKUP(B132,Count!A:B,2,FALSE),0)))</f>
        <v/>
      </c>
      <c r="J132" s="155" t="str">
        <f>IF(F132="","",(IF(ISNUMBER(MATCH(B132,ExcPermit!$H$8:$H$1000,0)),"כן","לא")))</f>
        <v/>
      </c>
      <c r="K132" s="155" t="str">
        <f>IF(B132="סך הכל",Summary!$B$10,IF(F132="","",IFERROR(VLOOKUP(B132,Count!A:J,8,FALSE),0)))</f>
        <v/>
      </c>
      <c r="L132" s="155" t="str">
        <f>IF(B132="סך הכל",Summary!$B$11,IF(F132="","",IFERROR(VLOOKUP(B132,Count!A:J,9,FALSE),0)))</f>
        <v/>
      </c>
      <c r="M132" s="157" t="str">
        <f>IF(B132="סך הכל",Summary!$B$12,IF(F132="","",IFERROR(VLOOKUP(B132,Count!A:J,10,FALSE),0)))</f>
        <v/>
      </c>
      <c r="N132" s="158" t="str">
        <f t="shared" si="3"/>
        <v/>
      </c>
      <c r="O132" s="134" t="str">
        <f>IFERROR(VLOOKUP(B132,Comments!A:B,2,FALSE),"")</f>
        <v/>
      </c>
      <c r="P132" s="134"/>
      <c r="Q132" s="134"/>
      <c r="R132" s="134"/>
      <c r="S132" s="134"/>
      <c r="T132" s="134"/>
      <c r="U132" s="134"/>
      <c r="V132" s="134"/>
      <c r="W132" s="134"/>
      <c r="X132" s="134"/>
      <c r="Y132" s="134"/>
      <c r="Z132" s="134"/>
      <c r="AA132" s="134"/>
      <c r="AB132" s="134"/>
      <c r="AC132" s="134"/>
      <c r="AD132" s="134"/>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row>
    <row r="133" spans="1:77" s="38" customFormat="1" x14ac:dyDescent="0.2">
      <c r="A133" s="152"/>
      <c r="B133" s="153" t="str">
        <f>IF(AND(B131&lt;&gt;"",ISNUMBER(B131),B132=""),"סך הכל",IF(Planning!A136="","",Planning!A136))</f>
        <v/>
      </c>
      <c r="C133" s="154" t="str">
        <f>IFERROR(_xlfn.IFS(B133="סך הכל",Summary!$B$6,Planning!C136&lt;&gt;"",Planning!C136),"")</f>
        <v/>
      </c>
      <c r="D133" s="152" t="str">
        <f>IFERROR(VLOOKUP(B133,Address!B:G,5,FALSE),"")</f>
        <v/>
      </c>
      <c r="E133" s="152" t="str">
        <f>IFERROR(VLOOKUP(B133,Address!B:L,11,FALSE),"")</f>
        <v/>
      </c>
      <c r="F133" s="155" t="str">
        <f t="shared" ref="F133:F196" si="4">IF(ISNUMBER(B133),"חטף","")</f>
        <v/>
      </c>
      <c r="G133" s="156" t="str">
        <f>IF(B133="סך הכל",Summary!$B$7,IF(F133="","",IF(VLOOKUP(B133,WQ_UnitID!B:C,2,FALSE)=0,"",VLOOKUP(B133,WQ_UnitID!B:C,2,FALSE))))</f>
        <v/>
      </c>
      <c r="H133" s="155" t="str">
        <f>IF(B133="סך הכל",Summary!$B$8,IF(F133="","",IFERROR(VLOOKUP(B133,Planning!A:B,2,FALSE),0)))</f>
        <v/>
      </c>
      <c r="I133" s="155" t="str">
        <f>IF(B133="סך הכל",Summary!$B$9,IF(F133="","",IFERROR(VLOOKUP(B133,Count!A:B,2,FALSE),0)))</f>
        <v/>
      </c>
      <c r="J133" s="155" t="str">
        <f>IF(F133="","",(IF(ISNUMBER(MATCH(B133,ExcPermit!$H$8:$H$1000,0)),"כן","לא")))</f>
        <v/>
      </c>
      <c r="K133" s="155" t="str">
        <f>IF(B133="סך הכל",Summary!$B$10,IF(F133="","",IFERROR(VLOOKUP(B133,Count!A:J,8,FALSE),0)))</f>
        <v/>
      </c>
      <c r="L133" s="155" t="str">
        <f>IF(B133="סך הכל",Summary!$B$11,IF(F133="","",IFERROR(VLOOKUP(B133,Count!A:J,9,FALSE),0)))</f>
        <v/>
      </c>
      <c r="M133" s="157" t="str">
        <f>IF(B133="סך הכל",Summary!$B$12,IF(F133="","",IFERROR(VLOOKUP(B133,Count!A:J,10,FALSE),0)))</f>
        <v/>
      </c>
      <c r="N133" s="158" t="str">
        <f t="shared" ref="N133:N196" si="5">IF(O133=0,"",O133)</f>
        <v/>
      </c>
      <c r="O133" s="134" t="str">
        <f>IFERROR(VLOOKUP(B133,Comments!A:B,2,FALSE),"")</f>
        <v/>
      </c>
      <c r="P133" s="134"/>
      <c r="Q133" s="134"/>
      <c r="R133" s="134"/>
      <c r="S133" s="134"/>
      <c r="T133" s="134"/>
      <c r="U133" s="134"/>
      <c r="V133" s="134"/>
      <c r="W133" s="134"/>
      <c r="X133" s="134"/>
      <c r="Y133" s="134"/>
      <c r="Z133" s="134"/>
      <c r="AA133" s="134"/>
      <c r="AB133" s="134"/>
      <c r="AC133" s="134"/>
      <c r="AD133" s="134"/>
      <c r="AE133" s="152"/>
      <c r="AF133" s="152"/>
      <c r="AG133" s="152"/>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52"/>
      <c r="BK133" s="152"/>
      <c r="BL133" s="152"/>
      <c r="BM133" s="152"/>
      <c r="BN133" s="152"/>
      <c r="BO133" s="152"/>
      <c r="BP133" s="152"/>
      <c r="BQ133" s="152"/>
      <c r="BR133" s="152"/>
      <c r="BS133" s="152"/>
      <c r="BT133" s="152"/>
      <c r="BU133" s="152"/>
      <c r="BV133" s="152"/>
      <c r="BW133" s="152"/>
      <c r="BX133" s="152"/>
      <c r="BY133" s="152"/>
    </row>
    <row r="134" spans="1:77" s="38" customFormat="1" x14ac:dyDescent="0.2">
      <c r="A134" s="152"/>
      <c r="B134" s="153" t="str">
        <f>IF(AND(B132&lt;&gt;"",ISNUMBER(B132),B133=""),"סך הכל",IF(Planning!A137="","",Planning!A137))</f>
        <v/>
      </c>
      <c r="C134" s="154" t="str">
        <f>IFERROR(_xlfn.IFS(B134="סך הכל",Summary!$B$6,Planning!C137&lt;&gt;"",Planning!C137),"")</f>
        <v/>
      </c>
      <c r="D134" s="152" t="str">
        <f>IFERROR(VLOOKUP(B134,Address!B:G,5,FALSE),"")</f>
        <v/>
      </c>
      <c r="E134" s="152" t="str">
        <f>IFERROR(VLOOKUP(B134,Address!B:L,11,FALSE),"")</f>
        <v/>
      </c>
      <c r="F134" s="155" t="str">
        <f t="shared" si="4"/>
        <v/>
      </c>
      <c r="G134" s="156" t="str">
        <f>IF(B134="סך הכל",Summary!$B$7,IF(F134="","",IF(VLOOKUP(B134,WQ_UnitID!B:C,2,FALSE)=0,"",VLOOKUP(B134,WQ_UnitID!B:C,2,FALSE))))</f>
        <v/>
      </c>
      <c r="H134" s="155" t="str">
        <f>IF(B134="סך הכל",Summary!$B$8,IF(F134="","",IFERROR(VLOOKUP(B134,Planning!A:B,2,FALSE),0)))</f>
        <v/>
      </c>
      <c r="I134" s="155" t="str">
        <f>IF(B134="סך הכל",Summary!$B$9,IF(F134="","",IFERROR(VLOOKUP(B134,Count!A:B,2,FALSE),0)))</f>
        <v/>
      </c>
      <c r="J134" s="155" t="str">
        <f>IF(F134="","",(IF(ISNUMBER(MATCH(B134,ExcPermit!$H$8:$H$1000,0)),"כן","לא")))</f>
        <v/>
      </c>
      <c r="K134" s="155" t="str">
        <f>IF(B134="סך הכל",Summary!$B$10,IF(F134="","",IFERROR(VLOOKUP(B134,Count!A:J,8,FALSE),0)))</f>
        <v/>
      </c>
      <c r="L134" s="155" t="str">
        <f>IF(B134="סך הכל",Summary!$B$11,IF(F134="","",IFERROR(VLOOKUP(B134,Count!A:J,9,FALSE),0)))</f>
        <v/>
      </c>
      <c r="M134" s="157" t="str">
        <f>IF(B134="סך הכל",Summary!$B$12,IF(F134="","",IFERROR(VLOOKUP(B134,Count!A:J,10,FALSE),0)))</f>
        <v/>
      </c>
      <c r="N134" s="158" t="str">
        <f t="shared" si="5"/>
        <v/>
      </c>
      <c r="O134" s="134" t="str">
        <f>IFERROR(VLOOKUP(B134,Comments!A:B,2,FALSE),"")</f>
        <v/>
      </c>
      <c r="P134" s="134"/>
      <c r="Q134" s="134"/>
      <c r="R134" s="134"/>
      <c r="S134" s="134"/>
      <c r="T134" s="134"/>
      <c r="U134" s="134"/>
      <c r="V134" s="134"/>
      <c r="W134" s="134"/>
      <c r="X134" s="134"/>
      <c r="Y134" s="134"/>
      <c r="Z134" s="134"/>
      <c r="AA134" s="134"/>
      <c r="AB134" s="134"/>
      <c r="AC134" s="134"/>
      <c r="AD134" s="134"/>
      <c r="AE134" s="152"/>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c r="BI134" s="152"/>
      <c r="BJ134" s="152"/>
      <c r="BK134" s="152"/>
      <c r="BL134" s="152"/>
      <c r="BM134" s="152"/>
      <c r="BN134" s="152"/>
      <c r="BO134" s="152"/>
      <c r="BP134" s="152"/>
      <c r="BQ134" s="152"/>
      <c r="BR134" s="152"/>
      <c r="BS134" s="152"/>
      <c r="BT134" s="152"/>
      <c r="BU134" s="152"/>
      <c r="BV134" s="152"/>
      <c r="BW134" s="152"/>
      <c r="BX134" s="152"/>
      <c r="BY134" s="152"/>
    </row>
    <row r="135" spans="1:77" s="38" customFormat="1" x14ac:dyDescent="0.2">
      <c r="A135" s="152"/>
      <c r="B135" s="153" t="str">
        <f>IF(AND(B133&lt;&gt;"",ISNUMBER(B133),B134=""),"סך הכל",IF(Planning!A138="","",Planning!A138))</f>
        <v/>
      </c>
      <c r="C135" s="154" t="str">
        <f>IFERROR(_xlfn.IFS(B135="סך הכל",Summary!$B$6,Planning!C138&lt;&gt;"",Planning!C138),"")</f>
        <v/>
      </c>
      <c r="D135" s="152" t="str">
        <f>IFERROR(VLOOKUP(B135,Address!B:G,5,FALSE),"")</f>
        <v/>
      </c>
      <c r="E135" s="152" t="str">
        <f>IFERROR(VLOOKUP(B135,Address!B:L,11,FALSE),"")</f>
        <v/>
      </c>
      <c r="F135" s="155" t="str">
        <f t="shared" si="4"/>
        <v/>
      </c>
      <c r="G135" s="156" t="str">
        <f>IF(B135="סך הכל",Summary!$B$7,IF(F135="","",IF(VLOOKUP(B135,WQ_UnitID!B:C,2,FALSE)=0,"",VLOOKUP(B135,WQ_UnitID!B:C,2,FALSE))))</f>
        <v/>
      </c>
      <c r="H135" s="155" t="str">
        <f>IF(B135="סך הכל",Summary!$B$8,IF(F135="","",IFERROR(VLOOKUP(B135,Planning!A:B,2,FALSE),0)))</f>
        <v/>
      </c>
      <c r="I135" s="155" t="str">
        <f>IF(B135="סך הכל",Summary!$B$9,IF(F135="","",IFERROR(VLOOKUP(B135,Count!A:B,2,FALSE),0)))</f>
        <v/>
      </c>
      <c r="J135" s="155" t="str">
        <f>IF(F135="","",(IF(ISNUMBER(MATCH(B135,ExcPermit!$H$8:$H$1000,0)),"כן","לא")))</f>
        <v/>
      </c>
      <c r="K135" s="155" t="str">
        <f>IF(B135="סך הכל",Summary!$B$10,IF(F135="","",IFERROR(VLOOKUP(B135,Count!A:J,8,FALSE),0)))</f>
        <v/>
      </c>
      <c r="L135" s="155" t="str">
        <f>IF(B135="סך הכל",Summary!$B$11,IF(F135="","",IFERROR(VLOOKUP(B135,Count!A:J,9,FALSE),0)))</f>
        <v/>
      </c>
      <c r="M135" s="157" t="str">
        <f>IF(B135="סך הכל",Summary!$B$12,IF(F135="","",IFERROR(VLOOKUP(B135,Count!A:J,10,FALSE),0)))</f>
        <v/>
      </c>
      <c r="N135" s="158" t="str">
        <f t="shared" si="5"/>
        <v/>
      </c>
      <c r="O135" s="134" t="str">
        <f>IFERROR(VLOOKUP(B135,Comments!A:B,2,FALSE),"")</f>
        <v/>
      </c>
      <c r="P135" s="134"/>
      <c r="Q135" s="134"/>
      <c r="R135" s="134"/>
      <c r="S135" s="134"/>
      <c r="T135" s="134"/>
      <c r="U135" s="134"/>
      <c r="V135" s="134"/>
      <c r="W135" s="134"/>
      <c r="X135" s="134"/>
      <c r="Y135" s="134"/>
      <c r="Z135" s="134"/>
      <c r="AA135" s="134"/>
      <c r="AB135" s="134"/>
      <c r="AC135" s="134"/>
      <c r="AD135" s="134"/>
      <c r="AE135" s="152"/>
      <c r="AF135" s="152"/>
      <c r="AG135" s="152"/>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c r="BI135" s="152"/>
      <c r="BJ135" s="152"/>
      <c r="BK135" s="152"/>
      <c r="BL135" s="152"/>
      <c r="BM135" s="152"/>
      <c r="BN135" s="152"/>
      <c r="BO135" s="152"/>
      <c r="BP135" s="152"/>
      <c r="BQ135" s="152"/>
      <c r="BR135" s="152"/>
      <c r="BS135" s="152"/>
      <c r="BT135" s="152"/>
      <c r="BU135" s="152"/>
      <c r="BV135" s="152"/>
      <c r="BW135" s="152"/>
      <c r="BX135" s="152"/>
      <c r="BY135" s="152"/>
    </row>
    <row r="136" spans="1:77" s="38" customFormat="1" x14ac:dyDescent="0.2">
      <c r="A136" s="152"/>
      <c r="B136" s="153" t="str">
        <f>IF(AND(B134&lt;&gt;"",ISNUMBER(B134),B135=""),"סך הכל",IF(Planning!A139="","",Planning!A139))</f>
        <v/>
      </c>
      <c r="C136" s="154" t="str">
        <f>IFERROR(_xlfn.IFS(B136="סך הכל",Summary!$B$6,Planning!C139&lt;&gt;"",Planning!C139),"")</f>
        <v/>
      </c>
      <c r="D136" s="152" t="str">
        <f>IFERROR(VLOOKUP(B136,Address!B:G,5,FALSE),"")</f>
        <v/>
      </c>
      <c r="E136" s="152" t="str">
        <f>IFERROR(VLOOKUP(B136,Address!B:L,11,FALSE),"")</f>
        <v/>
      </c>
      <c r="F136" s="155" t="str">
        <f t="shared" si="4"/>
        <v/>
      </c>
      <c r="G136" s="156" t="str">
        <f>IF(B136="סך הכל",Summary!$B$7,IF(F136="","",IF(VLOOKUP(B136,WQ_UnitID!B:C,2,FALSE)=0,"",VLOOKUP(B136,WQ_UnitID!B:C,2,FALSE))))</f>
        <v/>
      </c>
      <c r="H136" s="155" t="str">
        <f>IF(B136="סך הכל",Summary!$B$8,IF(F136="","",IFERROR(VLOOKUP(B136,Planning!A:B,2,FALSE),0)))</f>
        <v/>
      </c>
      <c r="I136" s="155" t="str">
        <f>IF(B136="סך הכל",Summary!$B$9,IF(F136="","",IFERROR(VLOOKUP(B136,Count!A:B,2,FALSE),0)))</f>
        <v/>
      </c>
      <c r="J136" s="155" t="str">
        <f>IF(F136="","",(IF(ISNUMBER(MATCH(B136,ExcPermit!$H$8:$H$1000,0)),"כן","לא")))</f>
        <v/>
      </c>
      <c r="K136" s="155" t="str">
        <f>IF(B136="סך הכל",Summary!$B$10,IF(F136="","",IFERROR(VLOOKUP(B136,Count!A:J,8,FALSE),0)))</f>
        <v/>
      </c>
      <c r="L136" s="155" t="str">
        <f>IF(B136="סך הכל",Summary!$B$11,IF(F136="","",IFERROR(VLOOKUP(B136,Count!A:J,9,FALSE),0)))</f>
        <v/>
      </c>
      <c r="M136" s="157" t="str">
        <f>IF(B136="סך הכל",Summary!$B$12,IF(F136="","",IFERROR(VLOOKUP(B136,Count!A:J,10,FALSE),0)))</f>
        <v/>
      </c>
      <c r="N136" s="158" t="str">
        <f t="shared" si="5"/>
        <v/>
      </c>
      <c r="O136" s="134" t="str">
        <f>IFERROR(VLOOKUP(B136,Comments!A:B,2,FALSE),"")</f>
        <v/>
      </c>
      <c r="P136" s="134"/>
      <c r="Q136" s="134"/>
      <c r="R136" s="134"/>
      <c r="S136" s="134"/>
      <c r="T136" s="134"/>
      <c r="U136" s="134"/>
      <c r="V136" s="134"/>
      <c r="W136" s="134"/>
      <c r="X136" s="134"/>
      <c r="Y136" s="134"/>
      <c r="Z136" s="134"/>
      <c r="AA136" s="134"/>
      <c r="AB136" s="134"/>
      <c r="AC136" s="134"/>
      <c r="AD136" s="134"/>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row>
    <row r="137" spans="1:77" s="38" customFormat="1" x14ac:dyDescent="0.2">
      <c r="A137" s="152"/>
      <c r="B137" s="153" t="str">
        <f>IF(AND(B135&lt;&gt;"",ISNUMBER(B135),B136=""),"סך הכל",IF(Planning!A140="","",Planning!A140))</f>
        <v/>
      </c>
      <c r="C137" s="154" t="str">
        <f>IFERROR(_xlfn.IFS(B137="סך הכל",Summary!$B$6,Planning!C140&lt;&gt;"",Planning!C140),"")</f>
        <v/>
      </c>
      <c r="D137" s="152" t="str">
        <f>IFERROR(VLOOKUP(B137,Address!B:G,5,FALSE),"")</f>
        <v/>
      </c>
      <c r="E137" s="152" t="str">
        <f>IFERROR(VLOOKUP(B137,Address!B:L,11,FALSE),"")</f>
        <v/>
      </c>
      <c r="F137" s="155" t="str">
        <f t="shared" si="4"/>
        <v/>
      </c>
      <c r="G137" s="156" t="str">
        <f>IF(B137="סך הכל",Summary!$B$7,IF(F137="","",IF(VLOOKUP(B137,WQ_UnitID!B:C,2,FALSE)=0,"",VLOOKUP(B137,WQ_UnitID!B:C,2,FALSE))))</f>
        <v/>
      </c>
      <c r="H137" s="155" t="str">
        <f>IF(B137="סך הכל",Summary!$B$8,IF(F137="","",IFERROR(VLOOKUP(B137,Planning!A:B,2,FALSE),0)))</f>
        <v/>
      </c>
      <c r="I137" s="155" t="str">
        <f>IF(B137="סך הכל",Summary!$B$9,IF(F137="","",IFERROR(VLOOKUP(B137,Count!A:B,2,FALSE),0)))</f>
        <v/>
      </c>
      <c r="J137" s="155" t="str">
        <f>IF(F137="","",(IF(ISNUMBER(MATCH(B137,ExcPermit!$H$8:$H$1000,0)),"כן","לא")))</f>
        <v/>
      </c>
      <c r="K137" s="155" t="str">
        <f>IF(B137="סך הכל",Summary!$B$10,IF(F137="","",IFERROR(VLOOKUP(B137,Count!A:J,8,FALSE),0)))</f>
        <v/>
      </c>
      <c r="L137" s="155" t="str">
        <f>IF(B137="סך הכל",Summary!$B$11,IF(F137="","",IFERROR(VLOOKUP(B137,Count!A:J,9,FALSE),0)))</f>
        <v/>
      </c>
      <c r="M137" s="157" t="str">
        <f>IF(B137="סך הכל",Summary!$B$12,IF(F137="","",IFERROR(VLOOKUP(B137,Count!A:J,10,FALSE),0)))</f>
        <v/>
      </c>
      <c r="N137" s="158" t="str">
        <f t="shared" si="5"/>
        <v/>
      </c>
      <c r="O137" s="134" t="str">
        <f>IFERROR(VLOOKUP(B137,Comments!A:B,2,FALSE),"")</f>
        <v/>
      </c>
      <c r="P137" s="134"/>
      <c r="Q137" s="134"/>
      <c r="R137" s="134"/>
      <c r="S137" s="134"/>
      <c r="T137" s="134"/>
      <c r="U137" s="134"/>
      <c r="V137" s="134"/>
      <c r="W137" s="134"/>
      <c r="X137" s="134"/>
      <c r="Y137" s="134"/>
      <c r="Z137" s="134"/>
      <c r="AA137" s="134"/>
      <c r="AB137" s="134"/>
      <c r="AC137" s="134"/>
      <c r="AD137" s="134"/>
      <c r="AE137" s="152"/>
      <c r="AF137" s="152"/>
      <c r="AG137" s="152"/>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c r="BI137" s="152"/>
      <c r="BJ137" s="152"/>
      <c r="BK137" s="152"/>
      <c r="BL137" s="152"/>
      <c r="BM137" s="152"/>
      <c r="BN137" s="152"/>
      <c r="BO137" s="152"/>
      <c r="BP137" s="152"/>
      <c r="BQ137" s="152"/>
      <c r="BR137" s="152"/>
      <c r="BS137" s="152"/>
      <c r="BT137" s="152"/>
      <c r="BU137" s="152"/>
      <c r="BV137" s="152"/>
      <c r="BW137" s="152"/>
      <c r="BX137" s="152"/>
      <c r="BY137" s="152"/>
    </row>
    <row r="138" spans="1:77" s="38" customFormat="1" x14ac:dyDescent="0.2">
      <c r="A138" s="152"/>
      <c r="B138" s="153" t="str">
        <f>IF(AND(B136&lt;&gt;"",ISNUMBER(B136),B137=""),"סך הכל",IF(Planning!A141="","",Planning!A141))</f>
        <v/>
      </c>
      <c r="C138" s="154" t="str">
        <f>IFERROR(_xlfn.IFS(B138="סך הכל",Summary!$B$6,Planning!C141&lt;&gt;"",Planning!C141),"")</f>
        <v/>
      </c>
      <c r="D138" s="152" t="str">
        <f>IFERROR(VLOOKUP(B138,Address!B:G,5,FALSE),"")</f>
        <v/>
      </c>
      <c r="E138" s="152" t="str">
        <f>IFERROR(VLOOKUP(B138,Address!B:L,11,FALSE),"")</f>
        <v/>
      </c>
      <c r="F138" s="155" t="str">
        <f t="shared" si="4"/>
        <v/>
      </c>
      <c r="G138" s="156" t="str">
        <f>IF(B138="סך הכל",Summary!$B$7,IF(F138="","",IF(VLOOKUP(B138,WQ_UnitID!B:C,2,FALSE)=0,"",VLOOKUP(B138,WQ_UnitID!B:C,2,FALSE))))</f>
        <v/>
      </c>
      <c r="H138" s="155" t="str">
        <f>IF(B138="סך הכל",Summary!$B$8,IF(F138="","",IFERROR(VLOOKUP(B138,Planning!A:B,2,FALSE),0)))</f>
        <v/>
      </c>
      <c r="I138" s="155" t="str">
        <f>IF(B138="סך הכל",Summary!$B$9,IF(F138="","",IFERROR(VLOOKUP(B138,Count!A:B,2,FALSE),0)))</f>
        <v/>
      </c>
      <c r="J138" s="155" t="str">
        <f>IF(F138="","",(IF(ISNUMBER(MATCH(B138,ExcPermit!$H$8:$H$1000,0)),"כן","לא")))</f>
        <v/>
      </c>
      <c r="K138" s="155" t="str">
        <f>IF(B138="סך הכל",Summary!$B$10,IF(F138="","",IFERROR(VLOOKUP(B138,Count!A:J,8,FALSE),0)))</f>
        <v/>
      </c>
      <c r="L138" s="155" t="str">
        <f>IF(B138="סך הכל",Summary!$B$11,IF(F138="","",IFERROR(VLOOKUP(B138,Count!A:J,9,FALSE),0)))</f>
        <v/>
      </c>
      <c r="M138" s="157" t="str">
        <f>IF(B138="סך הכל",Summary!$B$12,IF(F138="","",IFERROR(VLOOKUP(B138,Count!A:J,10,FALSE),0)))</f>
        <v/>
      </c>
      <c r="N138" s="158" t="str">
        <f t="shared" si="5"/>
        <v/>
      </c>
      <c r="O138" s="134" t="str">
        <f>IFERROR(VLOOKUP(B138,Comments!A:B,2,FALSE),"")</f>
        <v/>
      </c>
      <c r="P138" s="134"/>
      <c r="Q138" s="134"/>
      <c r="R138" s="134"/>
      <c r="S138" s="134"/>
      <c r="T138" s="134"/>
      <c r="U138" s="134"/>
      <c r="V138" s="134"/>
      <c r="W138" s="134"/>
      <c r="X138" s="134"/>
      <c r="Y138" s="134"/>
      <c r="Z138" s="134"/>
      <c r="AA138" s="134"/>
      <c r="AB138" s="134"/>
      <c r="AC138" s="134"/>
      <c r="AD138" s="134"/>
      <c r="AE138" s="152"/>
      <c r="AF138" s="152"/>
      <c r="AG138" s="152"/>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c r="BI138" s="152"/>
      <c r="BJ138" s="152"/>
      <c r="BK138" s="152"/>
      <c r="BL138" s="152"/>
      <c r="BM138" s="152"/>
      <c r="BN138" s="152"/>
      <c r="BO138" s="152"/>
      <c r="BP138" s="152"/>
      <c r="BQ138" s="152"/>
      <c r="BR138" s="152"/>
      <c r="BS138" s="152"/>
      <c r="BT138" s="152"/>
      <c r="BU138" s="152"/>
      <c r="BV138" s="152"/>
      <c r="BW138" s="152"/>
      <c r="BX138" s="152"/>
      <c r="BY138" s="152"/>
    </row>
    <row r="139" spans="1:77" s="38" customFormat="1" x14ac:dyDescent="0.2">
      <c r="A139" s="152"/>
      <c r="B139" s="153" t="str">
        <f>IF(AND(B137&lt;&gt;"",ISNUMBER(B137),B138=""),"סך הכל",IF(Planning!A142="","",Planning!A142))</f>
        <v/>
      </c>
      <c r="C139" s="154" t="str">
        <f>IFERROR(_xlfn.IFS(B139="סך הכל",Summary!$B$6,Planning!C142&lt;&gt;"",Planning!C142),"")</f>
        <v/>
      </c>
      <c r="D139" s="152" t="str">
        <f>IFERROR(VLOOKUP(B139,Address!B:G,5,FALSE),"")</f>
        <v/>
      </c>
      <c r="E139" s="152" t="str">
        <f>IFERROR(VLOOKUP(B139,Address!B:L,11,FALSE),"")</f>
        <v/>
      </c>
      <c r="F139" s="155" t="str">
        <f t="shared" si="4"/>
        <v/>
      </c>
      <c r="G139" s="156" t="str">
        <f>IF(B139="סך הכל",Summary!$B$7,IF(F139="","",IF(VLOOKUP(B139,WQ_UnitID!B:C,2,FALSE)=0,"",VLOOKUP(B139,WQ_UnitID!B:C,2,FALSE))))</f>
        <v/>
      </c>
      <c r="H139" s="155" t="str">
        <f>IF(B139="סך הכל",Summary!$B$8,IF(F139="","",IFERROR(VLOOKUP(B139,Planning!A:B,2,FALSE),0)))</f>
        <v/>
      </c>
      <c r="I139" s="155" t="str">
        <f>IF(B139="סך הכל",Summary!$B$9,IF(F139="","",IFERROR(VLOOKUP(B139,Count!A:B,2,FALSE),0)))</f>
        <v/>
      </c>
      <c r="J139" s="155" t="str">
        <f>IF(F139="","",(IF(ISNUMBER(MATCH(B139,ExcPermit!$H$8:$H$1000,0)),"כן","לא")))</f>
        <v/>
      </c>
      <c r="K139" s="155" t="str">
        <f>IF(B139="סך הכל",Summary!$B$10,IF(F139="","",IFERROR(VLOOKUP(B139,Count!A:J,8,FALSE),0)))</f>
        <v/>
      </c>
      <c r="L139" s="155" t="str">
        <f>IF(B139="סך הכל",Summary!$B$11,IF(F139="","",IFERROR(VLOOKUP(B139,Count!A:J,9,FALSE),0)))</f>
        <v/>
      </c>
      <c r="M139" s="157" t="str">
        <f>IF(B139="סך הכל",Summary!$B$12,IF(F139="","",IFERROR(VLOOKUP(B139,Count!A:J,10,FALSE),0)))</f>
        <v/>
      </c>
      <c r="N139" s="158" t="str">
        <f t="shared" si="5"/>
        <v/>
      </c>
      <c r="O139" s="134" t="str">
        <f>IFERROR(VLOOKUP(B139,Comments!A:B,2,FALSE),"")</f>
        <v/>
      </c>
      <c r="P139" s="134"/>
      <c r="Q139" s="134"/>
      <c r="R139" s="134"/>
      <c r="S139" s="134"/>
      <c r="T139" s="134"/>
      <c r="U139" s="134"/>
      <c r="V139" s="134"/>
      <c r="W139" s="134"/>
      <c r="X139" s="134"/>
      <c r="Y139" s="134"/>
      <c r="Z139" s="134"/>
      <c r="AA139" s="134"/>
      <c r="AB139" s="134"/>
      <c r="AC139" s="134"/>
      <c r="AD139" s="134"/>
      <c r="AE139" s="152"/>
      <c r="AF139" s="152"/>
      <c r="AG139" s="152"/>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c r="BI139" s="152"/>
      <c r="BJ139" s="152"/>
      <c r="BK139" s="152"/>
      <c r="BL139" s="152"/>
      <c r="BM139" s="152"/>
      <c r="BN139" s="152"/>
      <c r="BO139" s="152"/>
      <c r="BP139" s="152"/>
      <c r="BQ139" s="152"/>
      <c r="BR139" s="152"/>
      <c r="BS139" s="152"/>
      <c r="BT139" s="152"/>
      <c r="BU139" s="152"/>
      <c r="BV139" s="152"/>
      <c r="BW139" s="152"/>
      <c r="BX139" s="152"/>
      <c r="BY139" s="152"/>
    </row>
    <row r="140" spans="1:77" s="38" customFormat="1" x14ac:dyDescent="0.2">
      <c r="A140" s="152"/>
      <c r="B140" s="153" t="str">
        <f>IF(AND(B138&lt;&gt;"",ISNUMBER(B138),B139=""),"סך הכל",IF(Planning!A143="","",Planning!A143))</f>
        <v/>
      </c>
      <c r="C140" s="154" t="str">
        <f>IFERROR(_xlfn.IFS(B140="סך הכל",Summary!$B$6,Planning!C143&lt;&gt;"",Planning!C143),"")</f>
        <v/>
      </c>
      <c r="D140" s="152" t="str">
        <f>IFERROR(VLOOKUP(B140,Address!B:G,5,FALSE),"")</f>
        <v/>
      </c>
      <c r="E140" s="152" t="str">
        <f>IFERROR(VLOOKUP(B140,Address!B:L,11,FALSE),"")</f>
        <v/>
      </c>
      <c r="F140" s="155" t="str">
        <f t="shared" si="4"/>
        <v/>
      </c>
      <c r="G140" s="156" t="str">
        <f>IF(B140="סך הכל",Summary!$B$7,IF(F140="","",IF(VLOOKUP(B140,WQ_UnitID!B:C,2,FALSE)=0,"",VLOOKUP(B140,WQ_UnitID!B:C,2,FALSE))))</f>
        <v/>
      </c>
      <c r="H140" s="155" t="str">
        <f>IF(B140="סך הכל",Summary!$B$8,IF(F140="","",IFERROR(VLOOKUP(B140,Planning!A:B,2,FALSE),0)))</f>
        <v/>
      </c>
      <c r="I140" s="155" t="str">
        <f>IF(B140="סך הכל",Summary!$B$9,IF(F140="","",IFERROR(VLOOKUP(B140,Count!A:B,2,FALSE),0)))</f>
        <v/>
      </c>
      <c r="J140" s="155" t="str">
        <f>IF(F140="","",(IF(ISNUMBER(MATCH(B140,ExcPermit!$H$8:$H$1000,0)),"כן","לא")))</f>
        <v/>
      </c>
      <c r="K140" s="155" t="str">
        <f>IF(B140="סך הכל",Summary!$B$10,IF(F140="","",IFERROR(VLOOKUP(B140,Count!A:J,8,FALSE),0)))</f>
        <v/>
      </c>
      <c r="L140" s="155" t="str">
        <f>IF(B140="סך הכל",Summary!$B$11,IF(F140="","",IFERROR(VLOOKUP(B140,Count!A:J,9,FALSE),0)))</f>
        <v/>
      </c>
      <c r="M140" s="157" t="str">
        <f>IF(B140="סך הכל",Summary!$B$12,IF(F140="","",IFERROR(VLOOKUP(B140,Count!A:J,10,FALSE),0)))</f>
        <v/>
      </c>
      <c r="N140" s="158" t="str">
        <f t="shared" si="5"/>
        <v/>
      </c>
      <c r="O140" s="134" t="str">
        <f>IFERROR(VLOOKUP(B140,Comments!A:B,2,FALSE),"")</f>
        <v/>
      </c>
      <c r="P140" s="134"/>
      <c r="Q140" s="134"/>
      <c r="R140" s="134"/>
      <c r="S140" s="134"/>
      <c r="T140" s="134"/>
      <c r="U140" s="134"/>
      <c r="V140" s="134"/>
      <c r="W140" s="134"/>
      <c r="X140" s="134"/>
      <c r="Y140" s="134"/>
      <c r="Z140" s="134"/>
      <c r="AA140" s="134"/>
      <c r="AB140" s="134"/>
      <c r="AC140" s="134"/>
      <c r="AD140" s="134"/>
      <c r="AE140" s="152"/>
      <c r="AF140" s="152"/>
      <c r="AG140" s="152"/>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c r="BI140" s="152"/>
      <c r="BJ140" s="152"/>
      <c r="BK140" s="152"/>
      <c r="BL140" s="152"/>
      <c r="BM140" s="152"/>
      <c r="BN140" s="152"/>
      <c r="BO140" s="152"/>
      <c r="BP140" s="152"/>
      <c r="BQ140" s="152"/>
      <c r="BR140" s="152"/>
      <c r="BS140" s="152"/>
      <c r="BT140" s="152"/>
      <c r="BU140" s="152"/>
      <c r="BV140" s="152"/>
      <c r="BW140" s="152"/>
      <c r="BX140" s="152"/>
      <c r="BY140" s="152"/>
    </row>
    <row r="141" spans="1:77" s="38" customFormat="1" x14ac:dyDescent="0.2">
      <c r="A141" s="152"/>
      <c r="B141" s="153" t="str">
        <f>IF(AND(B139&lt;&gt;"",ISNUMBER(B139),B140=""),"סך הכל",IF(Planning!A144="","",Planning!A144))</f>
        <v/>
      </c>
      <c r="C141" s="154" t="str">
        <f>IFERROR(_xlfn.IFS(B141="סך הכל",Summary!$B$6,Planning!C144&lt;&gt;"",Planning!C144),"")</f>
        <v/>
      </c>
      <c r="D141" s="152" t="str">
        <f>IFERROR(VLOOKUP(B141,Address!B:G,5,FALSE),"")</f>
        <v/>
      </c>
      <c r="E141" s="152" t="str">
        <f>IFERROR(VLOOKUP(B141,Address!B:L,11,FALSE),"")</f>
        <v/>
      </c>
      <c r="F141" s="155" t="str">
        <f t="shared" si="4"/>
        <v/>
      </c>
      <c r="G141" s="156" t="str">
        <f>IF(B141="סך הכל",Summary!$B$7,IF(F141="","",IF(VLOOKUP(B141,WQ_UnitID!B:C,2,FALSE)=0,"",VLOOKUP(B141,WQ_UnitID!B:C,2,FALSE))))</f>
        <v/>
      </c>
      <c r="H141" s="155" t="str">
        <f>IF(B141="סך הכל",Summary!$B$8,IF(F141="","",IFERROR(VLOOKUP(B141,Planning!A:B,2,FALSE),0)))</f>
        <v/>
      </c>
      <c r="I141" s="155" t="str">
        <f>IF(B141="סך הכל",Summary!$B$9,IF(F141="","",IFERROR(VLOOKUP(B141,Count!A:B,2,FALSE),0)))</f>
        <v/>
      </c>
      <c r="J141" s="155" t="str">
        <f>IF(F141="","",(IF(ISNUMBER(MATCH(B141,ExcPermit!$H$8:$H$1000,0)),"כן","לא")))</f>
        <v/>
      </c>
      <c r="K141" s="155" t="str">
        <f>IF(B141="סך הכל",Summary!$B$10,IF(F141="","",IFERROR(VLOOKUP(B141,Count!A:J,8,FALSE),0)))</f>
        <v/>
      </c>
      <c r="L141" s="155" t="str">
        <f>IF(B141="סך הכל",Summary!$B$11,IF(F141="","",IFERROR(VLOOKUP(B141,Count!A:J,9,FALSE),0)))</f>
        <v/>
      </c>
      <c r="M141" s="157" t="str">
        <f>IF(B141="סך הכל",Summary!$B$12,IF(F141="","",IFERROR(VLOOKUP(B141,Count!A:J,10,FALSE),0)))</f>
        <v/>
      </c>
      <c r="N141" s="158" t="str">
        <f t="shared" si="5"/>
        <v/>
      </c>
      <c r="O141" s="134" t="str">
        <f>IFERROR(VLOOKUP(B141,Comments!A:B,2,FALSE),"")</f>
        <v/>
      </c>
      <c r="P141" s="134"/>
      <c r="Q141" s="134"/>
      <c r="R141" s="134"/>
      <c r="S141" s="134"/>
      <c r="T141" s="134"/>
      <c r="U141" s="134"/>
      <c r="V141" s="134"/>
      <c r="W141" s="134"/>
      <c r="X141" s="134"/>
      <c r="Y141" s="134"/>
      <c r="Z141" s="134"/>
      <c r="AA141" s="134"/>
      <c r="AB141" s="134"/>
      <c r="AC141" s="134"/>
      <c r="AD141" s="134"/>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row>
    <row r="142" spans="1:77" s="38" customFormat="1" x14ac:dyDescent="0.2">
      <c r="A142" s="152"/>
      <c r="B142" s="153" t="str">
        <f>IF(AND(B140&lt;&gt;"",ISNUMBER(B140),B141=""),"סך הכל",IF(Planning!A145="","",Planning!A145))</f>
        <v/>
      </c>
      <c r="C142" s="154" t="str">
        <f>IFERROR(_xlfn.IFS(B142="סך הכל",Summary!$B$6,Planning!C145&lt;&gt;"",Planning!C145),"")</f>
        <v/>
      </c>
      <c r="D142" s="152" t="str">
        <f>IFERROR(VLOOKUP(B142,Address!B:G,5,FALSE),"")</f>
        <v/>
      </c>
      <c r="E142" s="152" t="str">
        <f>IFERROR(VLOOKUP(B142,Address!B:L,11,FALSE),"")</f>
        <v/>
      </c>
      <c r="F142" s="155" t="str">
        <f t="shared" si="4"/>
        <v/>
      </c>
      <c r="G142" s="156" t="str">
        <f>IF(B142="סך הכל",Summary!$B$7,IF(F142="","",IF(VLOOKUP(B142,WQ_UnitID!B:C,2,FALSE)=0,"",VLOOKUP(B142,WQ_UnitID!B:C,2,FALSE))))</f>
        <v/>
      </c>
      <c r="H142" s="155" t="str">
        <f>IF(B142="סך הכל",Summary!$B$8,IF(F142="","",IFERROR(VLOOKUP(B142,Planning!A:B,2,FALSE),0)))</f>
        <v/>
      </c>
      <c r="I142" s="155" t="str">
        <f>IF(B142="סך הכל",Summary!$B$9,IF(F142="","",IFERROR(VLOOKUP(B142,Count!A:B,2,FALSE),0)))</f>
        <v/>
      </c>
      <c r="J142" s="155" t="str">
        <f>IF(F142="","",(IF(ISNUMBER(MATCH(B142,ExcPermit!$H$8:$H$1000,0)),"כן","לא")))</f>
        <v/>
      </c>
      <c r="K142" s="155" t="str">
        <f>IF(B142="סך הכל",Summary!$B$10,IF(F142="","",IFERROR(VLOOKUP(B142,Count!A:J,8,FALSE),0)))</f>
        <v/>
      </c>
      <c r="L142" s="155" t="str">
        <f>IF(B142="סך הכל",Summary!$B$11,IF(F142="","",IFERROR(VLOOKUP(B142,Count!A:J,9,FALSE),0)))</f>
        <v/>
      </c>
      <c r="M142" s="157" t="str">
        <f>IF(B142="סך הכל",Summary!$B$12,IF(F142="","",IFERROR(VLOOKUP(B142,Count!A:J,10,FALSE),0)))</f>
        <v/>
      </c>
      <c r="N142" s="158" t="str">
        <f t="shared" si="5"/>
        <v/>
      </c>
      <c r="O142" s="134" t="str">
        <f>IFERROR(VLOOKUP(B142,Comments!A:B,2,FALSE),"")</f>
        <v/>
      </c>
      <c r="P142" s="134"/>
      <c r="Q142" s="134"/>
      <c r="R142" s="134"/>
      <c r="S142" s="134"/>
      <c r="T142" s="134"/>
      <c r="U142" s="134"/>
      <c r="V142" s="134"/>
      <c r="W142" s="134"/>
      <c r="X142" s="134"/>
      <c r="Y142" s="134"/>
      <c r="Z142" s="134"/>
      <c r="AA142" s="134"/>
      <c r="AB142" s="134"/>
      <c r="AC142" s="134"/>
      <c r="AD142" s="134"/>
      <c r="AE142" s="152"/>
      <c r="AF142" s="152"/>
      <c r="AG142" s="152"/>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c r="BI142" s="152"/>
      <c r="BJ142" s="152"/>
      <c r="BK142" s="152"/>
      <c r="BL142" s="152"/>
      <c r="BM142" s="152"/>
      <c r="BN142" s="152"/>
      <c r="BO142" s="152"/>
      <c r="BP142" s="152"/>
      <c r="BQ142" s="152"/>
      <c r="BR142" s="152"/>
      <c r="BS142" s="152"/>
      <c r="BT142" s="152"/>
      <c r="BU142" s="152"/>
      <c r="BV142" s="152"/>
      <c r="BW142" s="152"/>
      <c r="BX142" s="152"/>
      <c r="BY142" s="152"/>
    </row>
    <row r="143" spans="1:77" s="38" customFormat="1" x14ac:dyDescent="0.2">
      <c r="A143" s="152"/>
      <c r="B143" s="153" t="str">
        <f>IF(AND(B141&lt;&gt;"",ISNUMBER(B141),B142=""),"סך הכל",IF(Planning!A146="","",Planning!A146))</f>
        <v/>
      </c>
      <c r="C143" s="154" t="str">
        <f>IFERROR(_xlfn.IFS(B143="סך הכל",Summary!$B$6,Planning!C146&lt;&gt;"",Planning!C146),"")</f>
        <v/>
      </c>
      <c r="D143" s="152" t="str">
        <f>IFERROR(VLOOKUP(B143,Address!B:G,5,FALSE),"")</f>
        <v/>
      </c>
      <c r="E143" s="152" t="str">
        <f>IFERROR(VLOOKUP(B143,Address!B:L,11,FALSE),"")</f>
        <v/>
      </c>
      <c r="F143" s="155" t="str">
        <f t="shared" si="4"/>
        <v/>
      </c>
      <c r="G143" s="156" t="str">
        <f>IF(B143="סך הכל",Summary!$B$7,IF(F143="","",IF(VLOOKUP(B143,WQ_UnitID!B:C,2,FALSE)=0,"",VLOOKUP(B143,WQ_UnitID!B:C,2,FALSE))))</f>
        <v/>
      </c>
      <c r="H143" s="155" t="str">
        <f>IF(B143="סך הכל",Summary!$B$8,IF(F143="","",IFERROR(VLOOKUP(B143,Planning!A:B,2,FALSE),0)))</f>
        <v/>
      </c>
      <c r="I143" s="155" t="str">
        <f>IF(B143="סך הכל",Summary!$B$9,IF(F143="","",IFERROR(VLOOKUP(B143,Count!A:B,2,FALSE),0)))</f>
        <v/>
      </c>
      <c r="J143" s="155" t="str">
        <f>IF(F143="","",(IF(ISNUMBER(MATCH(B143,ExcPermit!$H$8:$H$1000,0)),"כן","לא")))</f>
        <v/>
      </c>
      <c r="K143" s="155" t="str">
        <f>IF(B143="סך הכל",Summary!$B$10,IF(F143="","",IFERROR(VLOOKUP(B143,Count!A:J,8,FALSE),0)))</f>
        <v/>
      </c>
      <c r="L143" s="155" t="str">
        <f>IF(B143="סך הכל",Summary!$B$11,IF(F143="","",IFERROR(VLOOKUP(B143,Count!A:J,9,FALSE),0)))</f>
        <v/>
      </c>
      <c r="M143" s="157" t="str">
        <f>IF(B143="סך הכל",Summary!$B$12,IF(F143="","",IFERROR(VLOOKUP(B143,Count!A:J,10,FALSE),0)))</f>
        <v/>
      </c>
      <c r="N143" s="158" t="str">
        <f t="shared" si="5"/>
        <v/>
      </c>
      <c r="O143" s="134" t="str">
        <f>IFERROR(VLOOKUP(B143,Comments!A:B,2,FALSE),"")</f>
        <v/>
      </c>
      <c r="P143" s="134"/>
      <c r="Q143" s="134"/>
      <c r="R143" s="134"/>
      <c r="S143" s="134"/>
      <c r="T143" s="134"/>
      <c r="U143" s="134"/>
      <c r="V143" s="134"/>
      <c r="W143" s="134"/>
      <c r="X143" s="134"/>
      <c r="Y143" s="134"/>
      <c r="Z143" s="134"/>
      <c r="AA143" s="134"/>
      <c r="AB143" s="134"/>
      <c r="AC143" s="134"/>
      <c r="AD143" s="134"/>
      <c r="AE143" s="152"/>
      <c r="AF143" s="152"/>
      <c r="AG143" s="152"/>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c r="BI143" s="152"/>
      <c r="BJ143" s="152"/>
      <c r="BK143" s="152"/>
      <c r="BL143" s="152"/>
      <c r="BM143" s="152"/>
      <c r="BN143" s="152"/>
      <c r="BO143" s="152"/>
      <c r="BP143" s="152"/>
      <c r="BQ143" s="152"/>
      <c r="BR143" s="152"/>
      <c r="BS143" s="152"/>
      <c r="BT143" s="152"/>
      <c r="BU143" s="152"/>
      <c r="BV143" s="152"/>
      <c r="BW143" s="152"/>
      <c r="BX143" s="152"/>
      <c r="BY143" s="152"/>
    </row>
    <row r="144" spans="1:77" s="38" customFormat="1" x14ac:dyDescent="0.2">
      <c r="A144" s="152"/>
      <c r="B144" s="153" t="str">
        <f>IF(AND(B142&lt;&gt;"",ISNUMBER(B142),B143=""),"סך הכל",IF(Planning!A147="","",Planning!A147))</f>
        <v/>
      </c>
      <c r="C144" s="154" t="str">
        <f>IFERROR(_xlfn.IFS(B144="סך הכל",Summary!$B$6,Planning!C147&lt;&gt;"",Planning!C147),"")</f>
        <v/>
      </c>
      <c r="D144" s="152" t="str">
        <f>IFERROR(VLOOKUP(B144,Address!B:G,5,FALSE),"")</f>
        <v/>
      </c>
      <c r="E144" s="152" t="str">
        <f>IFERROR(VLOOKUP(B144,Address!B:L,11,FALSE),"")</f>
        <v/>
      </c>
      <c r="F144" s="155" t="str">
        <f t="shared" si="4"/>
        <v/>
      </c>
      <c r="G144" s="156" t="str">
        <f>IF(B144="סך הכל",Summary!$B$7,IF(F144="","",IF(VLOOKUP(B144,WQ_UnitID!B:C,2,FALSE)=0,"",VLOOKUP(B144,WQ_UnitID!B:C,2,FALSE))))</f>
        <v/>
      </c>
      <c r="H144" s="155" t="str">
        <f>IF(B144="סך הכל",Summary!$B$8,IF(F144="","",IFERROR(VLOOKUP(B144,Planning!A:B,2,FALSE),0)))</f>
        <v/>
      </c>
      <c r="I144" s="155" t="str">
        <f>IF(B144="סך הכל",Summary!$B$9,IF(F144="","",IFERROR(VLOOKUP(B144,Count!A:B,2,FALSE),0)))</f>
        <v/>
      </c>
      <c r="J144" s="155" t="str">
        <f>IF(F144="","",(IF(ISNUMBER(MATCH(B144,ExcPermit!$H$8:$H$1000,0)),"כן","לא")))</f>
        <v/>
      </c>
      <c r="K144" s="155" t="str">
        <f>IF(B144="סך הכל",Summary!$B$10,IF(F144="","",IFERROR(VLOOKUP(B144,Count!A:J,8,FALSE),0)))</f>
        <v/>
      </c>
      <c r="L144" s="155" t="str">
        <f>IF(B144="סך הכל",Summary!$B$11,IF(F144="","",IFERROR(VLOOKUP(B144,Count!A:J,9,FALSE),0)))</f>
        <v/>
      </c>
      <c r="M144" s="157" t="str">
        <f>IF(B144="סך הכל",Summary!$B$12,IF(F144="","",IFERROR(VLOOKUP(B144,Count!A:J,10,FALSE),0)))</f>
        <v/>
      </c>
      <c r="N144" s="158" t="str">
        <f t="shared" si="5"/>
        <v/>
      </c>
      <c r="O144" s="134" t="str">
        <f>IFERROR(VLOOKUP(B144,Comments!A:B,2,FALSE),"")</f>
        <v/>
      </c>
      <c r="P144" s="134"/>
      <c r="Q144" s="134"/>
      <c r="R144" s="134"/>
      <c r="S144" s="134"/>
      <c r="T144" s="134"/>
      <c r="U144" s="134"/>
      <c r="V144" s="134"/>
      <c r="W144" s="134"/>
      <c r="X144" s="134"/>
      <c r="Y144" s="134"/>
      <c r="Z144" s="134"/>
      <c r="AA144" s="134"/>
      <c r="AB144" s="134"/>
      <c r="AC144" s="134"/>
      <c r="AD144" s="134"/>
      <c r="AE144" s="152"/>
      <c r="AF144" s="152"/>
      <c r="AG144" s="152"/>
      <c r="AH144" s="152"/>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c r="BI144" s="152"/>
      <c r="BJ144" s="152"/>
      <c r="BK144" s="152"/>
      <c r="BL144" s="152"/>
      <c r="BM144" s="152"/>
      <c r="BN144" s="152"/>
      <c r="BO144" s="152"/>
      <c r="BP144" s="152"/>
      <c r="BQ144" s="152"/>
      <c r="BR144" s="152"/>
      <c r="BS144" s="152"/>
      <c r="BT144" s="152"/>
      <c r="BU144" s="152"/>
      <c r="BV144" s="152"/>
      <c r="BW144" s="152"/>
      <c r="BX144" s="152"/>
      <c r="BY144" s="152"/>
    </row>
    <row r="145" spans="1:77" s="38" customFormat="1" x14ac:dyDescent="0.2">
      <c r="A145" s="152"/>
      <c r="B145" s="153" t="str">
        <f>IF(AND(B143&lt;&gt;"",ISNUMBER(B143),B144=""),"סך הכל",IF(Planning!A148="","",Planning!A148))</f>
        <v/>
      </c>
      <c r="C145" s="154" t="str">
        <f>IFERROR(_xlfn.IFS(B145="סך הכל",Summary!$B$6,Planning!C148&lt;&gt;"",Planning!C148),"")</f>
        <v/>
      </c>
      <c r="D145" s="152" t="str">
        <f>IFERROR(VLOOKUP(B145,Address!B:G,5,FALSE),"")</f>
        <v/>
      </c>
      <c r="E145" s="152" t="str">
        <f>IFERROR(VLOOKUP(B145,Address!B:L,11,FALSE),"")</f>
        <v/>
      </c>
      <c r="F145" s="155" t="str">
        <f t="shared" si="4"/>
        <v/>
      </c>
      <c r="G145" s="156" t="str">
        <f>IF(B145="סך הכל",Summary!$B$7,IF(F145="","",IF(VLOOKUP(B145,WQ_UnitID!B:C,2,FALSE)=0,"",VLOOKUP(B145,WQ_UnitID!B:C,2,FALSE))))</f>
        <v/>
      </c>
      <c r="H145" s="155" t="str">
        <f>IF(B145="סך הכל",Summary!$B$8,IF(F145="","",IFERROR(VLOOKUP(B145,Planning!A:B,2,FALSE),0)))</f>
        <v/>
      </c>
      <c r="I145" s="155" t="str">
        <f>IF(B145="סך הכל",Summary!$B$9,IF(F145="","",IFERROR(VLOOKUP(B145,Count!A:B,2,FALSE),0)))</f>
        <v/>
      </c>
      <c r="J145" s="155" t="str">
        <f>IF(F145="","",(IF(ISNUMBER(MATCH(B145,ExcPermit!$H$8:$H$1000,0)),"כן","לא")))</f>
        <v/>
      </c>
      <c r="K145" s="155" t="str">
        <f>IF(B145="סך הכל",Summary!$B$10,IF(F145="","",IFERROR(VLOOKUP(B145,Count!A:J,8,FALSE),0)))</f>
        <v/>
      </c>
      <c r="L145" s="155" t="str">
        <f>IF(B145="סך הכל",Summary!$B$11,IF(F145="","",IFERROR(VLOOKUP(B145,Count!A:J,9,FALSE),0)))</f>
        <v/>
      </c>
      <c r="M145" s="157" t="str">
        <f>IF(B145="סך הכל",Summary!$B$12,IF(F145="","",IFERROR(VLOOKUP(B145,Count!A:J,10,FALSE),0)))</f>
        <v/>
      </c>
      <c r="N145" s="158" t="str">
        <f t="shared" si="5"/>
        <v/>
      </c>
      <c r="O145" s="134" t="str">
        <f>IFERROR(VLOOKUP(B145,Comments!A:B,2,FALSE),"")</f>
        <v/>
      </c>
      <c r="P145" s="134"/>
      <c r="Q145" s="134"/>
      <c r="R145" s="134"/>
      <c r="S145" s="134"/>
      <c r="T145" s="134"/>
      <c r="U145" s="134"/>
      <c r="V145" s="134"/>
      <c r="W145" s="134"/>
      <c r="X145" s="134"/>
      <c r="Y145" s="134"/>
      <c r="Z145" s="134"/>
      <c r="AA145" s="134"/>
      <c r="AB145" s="134"/>
      <c r="AC145" s="134"/>
      <c r="AD145" s="134"/>
      <c r="AE145" s="152"/>
      <c r="AF145" s="152"/>
      <c r="AG145" s="152"/>
      <c r="AH145" s="152"/>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c r="BI145" s="152"/>
      <c r="BJ145" s="152"/>
      <c r="BK145" s="152"/>
      <c r="BL145" s="152"/>
      <c r="BM145" s="152"/>
      <c r="BN145" s="152"/>
      <c r="BO145" s="152"/>
      <c r="BP145" s="152"/>
      <c r="BQ145" s="152"/>
      <c r="BR145" s="152"/>
      <c r="BS145" s="152"/>
      <c r="BT145" s="152"/>
      <c r="BU145" s="152"/>
      <c r="BV145" s="152"/>
      <c r="BW145" s="152"/>
      <c r="BX145" s="152"/>
      <c r="BY145" s="152"/>
    </row>
    <row r="146" spans="1:77" s="38" customFormat="1" x14ac:dyDescent="0.2">
      <c r="A146" s="152"/>
      <c r="B146" s="153" t="str">
        <f>IF(AND(B144&lt;&gt;"",ISNUMBER(B144),B145=""),"סך הכל",IF(Planning!A149="","",Planning!A149))</f>
        <v/>
      </c>
      <c r="C146" s="154" t="str">
        <f>IFERROR(_xlfn.IFS(B146="סך הכל",Summary!$B$6,Planning!C149&lt;&gt;"",Planning!C149),"")</f>
        <v/>
      </c>
      <c r="D146" s="152" t="str">
        <f>IFERROR(VLOOKUP(B146,Address!B:G,5,FALSE),"")</f>
        <v/>
      </c>
      <c r="E146" s="152" t="str">
        <f>IFERROR(VLOOKUP(B146,Address!B:L,11,FALSE),"")</f>
        <v/>
      </c>
      <c r="F146" s="155" t="str">
        <f t="shared" si="4"/>
        <v/>
      </c>
      <c r="G146" s="156" t="str">
        <f>IF(B146="סך הכל",Summary!$B$7,IF(F146="","",IF(VLOOKUP(B146,WQ_UnitID!B:C,2,FALSE)=0,"",VLOOKUP(B146,WQ_UnitID!B:C,2,FALSE))))</f>
        <v/>
      </c>
      <c r="H146" s="155" t="str">
        <f>IF(B146="סך הכל",Summary!$B$8,IF(F146="","",IFERROR(VLOOKUP(B146,Planning!A:B,2,FALSE),0)))</f>
        <v/>
      </c>
      <c r="I146" s="155" t="str">
        <f>IF(B146="סך הכל",Summary!$B$9,IF(F146="","",IFERROR(VLOOKUP(B146,Count!A:B,2,FALSE),0)))</f>
        <v/>
      </c>
      <c r="J146" s="155" t="str">
        <f>IF(F146="","",(IF(ISNUMBER(MATCH(B146,ExcPermit!$H$8:$H$1000,0)),"כן","לא")))</f>
        <v/>
      </c>
      <c r="K146" s="155" t="str">
        <f>IF(B146="סך הכל",Summary!$B$10,IF(F146="","",IFERROR(VLOOKUP(B146,Count!A:J,8,FALSE),0)))</f>
        <v/>
      </c>
      <c r="L146" s="155" t="str">
        <f>IF(B146="סך הכל",Summary!$B$11,IF(F146="","",IFERROR(VLOOKUP(B146,Count!A:J,9,FALSE),0)))</f>
        <v/>
      </c>
      <c r="M146" s="157" t="str">
        <f>IF(B146="סך הכל",Summary!$B$12,IF(F146="","",IFERROR(VLOOKUP(B146,Count!A:J,10,FALSE),0)))</f>
        <v/>
      </c>
      <c r="N146" s="158" t="str">
        <f t="shared" si="5"/>
        <v/>
      </c>
      <c r="O146" s="134" t="str">
        <f>IFERROR(VLOOKUP(B146,Comments!A:B,2,FALSE),"")</f>
        <v/>
      </c>
      <c r="P146" s="134"/>
      <c r="Q146" s="134"/>
      <c r="R146" s="134"/>
      <c r="S146" s="134"/>
      <c r="T146" s="134"/>
      <c r="U146" s="134"/>
      <c r="V146" s="134"/>
      <c r="W146" s="134"/>
      <c r="X146" s="134"/>
      <c r="Y146" s="134"/>
      <c r="Z146" s="134"/>
      <c r="AA146" s="134"/>
      <c r="AB146" s="134"/>
      <c r="AC146" s="134"/>
      <c r="AD146" s="134"/>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row>
    <row r="147" spans="1:77" s="38" customFormat="1" x14ac:dyDescent="0.2">
      <c r="A147" s="152"/>
      <c r="B147" s="153" t="str">
        <f>IF(AND(B145&lt;&gt;"",ISNUMBER(B145),B146=""),"סך הכל",IF(Planning!A150="","",Planning!A150))</f>
        <v/>
      </c>
      <c r="C147" s="154" t="str">
        <f>IFERROR(_xlfn.IFS(B147="סך הכל",Summary!$B$6,Planning!C150&lt;&gt;"",Planning!C150),"")</f>
        <v/>
      </c>
      <c r="D147" s="152" t="str">
        <f>IFERROR(VLOOKUP(B147,Address!B:G,5,FALSE),"")</f>
        <v/>
      </c>
      <c r="E147" s="152" t="str">
        <f>IFERROR(VLOOKUP(B147,Address!B:L,11,FALSE),"")</f>
        <v/>
      </c>
      <c r="F147" s="155" t="str">
        <f t="shared" si="4"/>
        <v/>
      </c>
      <c r="G147" s="156" t="str">
        <f>IF(B147="סך הכל",Summary!$B$7,IF(F147="","",IF(VLOOKUP(B147,WQ_UnitID!B:C,2,FALSE)=0,"",VLOOKUP(B147,WQ_UnitID!B:C,2,FALSE))))</f>
        <v/>
      </c>
      <c r="H147" s="155" t="str">
        <f>IF(B147="סך הכל",Summary!$B$8,IF(F147="","",IFERROR(VLOOKUP(B147,Planning!A:B,2,FALSE),0)))</f>
        <v/>
      </c>
      <c r="I147" s="155" t="str">
        <f>IF(B147="סך הכל",Summary!$B$9,IF(F147="","",IFERROR(VLOOKUP(B147,Count!A:B,2,FALSE),0)))</f>
        <v/>
      </c>
      <c r="J147" s="155" t="str">
        <f>IF(F147="","",(IF(ISNUMBER(MATCH(B147,ExcPermit!$H$8:$H$1000,0)),"כן","לא")))</f>
        <v/>
      </c>
      <c r="K147" s="155" t="str">
        <f>IF(B147="סך הכל",Summary!$B$10,IF(F147="","",IFERROR(VLOOKUP(B147,Count!A:J,8,FALSE),0)))</f>
        <v/>
      </c>
      <c r="L147" s="155" t="str">
        <f>IF(B147="סך הכל",Summary!$B$11,IF(F147="","",IFERROR(VLOOKUP(B147,Count!A:J,9,FALSE),0)))</f>
        <v/>
      </c>
      <c r="M147" s="157" t="str">
        <f>IF(B147="סך הכל",Summary!$B$12,IF(F147="","",IFERROR(VLOOKUP(B147,Count!A:J,10,FALSE),0)))</f>
        <v/>
      </c>
      <c r="N147" s="158" t="str">
        <f t="shared" si="5"/>
        <v/>
      </c>
      <c r="O147" s="134" t="str">
        <f>IFERROR(VLOOKUP(B147,Comments!A:B,2,FALSE),"")</f>
        <v/>
      </c>
      <c r="P147" s="134"/>
      <c r="Q147" s="134"/>
      <c r="R147" s="134"/>
      <c r="S147" s="134"/>
      <c r="T147" s="134"/>
      <c r="U147" s="134"/>
      <c r="V147" s="134"/>
      <c r="W147" s="134"/>
      <c r="X147" s="134"/>
      <c r="Y147" s="134"/>
      <c r="Z147" s="134"/>
      <c r="AA147" s="134"/>
      <c r="AB147" s="134"/>
      <c r="AC147" s="134"/>
      <c r="AD147" s="134"/>
      <c r="AE147" s="152"/>
      <c r="AF147" s="152"/>
      <c r="AG147" s="152"/>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c r="BI147" s="152"/>
      <c r="BJ147" s="152"/>
      <c r="BK147" s="152"/>
      <c r="BL147" s="152"/>
      <c r="BM147" s="152"/>
      <c r="BN147" s="152"/>
      <c r="BO147" s="152"/>
      <c r="BP147" s="152"/>
      <c r="BQ147" s="152"/>
      <c r="BR147" s="152"/>
      <c r="BS147" s="152"/>
      <c r="BT147" s="152"/>
      <c r="BU147" s="152"/>
      <c r="BV147" s="152"/>
      <c r="BW147" s="152"/>
      <c r="BX147" s="152"/>
      <c r="BY147" s="152"/>
    </row>
    <row r="148" spans="1:77" s="38" customFormat="1" x14ac:dyDescent="0.2">
      <c r="A148" s="152"/>
      <c r="B148" s="153" t="str">
        <f>IF(AND(B146&lt;&gt;"",ISNUMBER(B146),B147=""),"סך הכל",IF(Planning!A151="","",Planning!A151))</f>
        <v/>
      </c>
      <c r="C148" s="154" t="str">
        <f>IFERROR(_xlfn.IFS(B148="סך הכל",Summary!$B$6,Planning!C151&lt;&gt;"",Planning!C151),"")</f>
        <v/>
      </c>
      <c r="D148" s="152" t="str">
        <f>IFERROR(VLOOKUP(B148,Address!B:G,5,FALSE),"")</f>
        <v/>
      </c>
      <c r="E148" s="152" t="str">
        <f>IFERROR(VLOOKUP(B148,Address!B:L,11,FALSE),"")</f>
        <v/>
      </c>
      <c r="F148" s="155" t="str">
        <f t="shared" si="4"/>
        <v/>
      </c>
      <c r="G148" s="156" t="str">
        <f>IF(B148="סך הכל",Summary!$B$7,IF(F148="","",IF(VLOOKUP(B148,WQ_UnitID!B:C,2,FALSE)=0,"",VLOOKUP(B148,WQ_UnitID!B:C,2,FALSE))))</f>
        <v/>
      </c>
      <c r="H148" s="155" t="str">
        <f>IF(B148="סך הכל",Summary!$B$8,IF(F148="","",IFERROR(VLOOKUP(B148,Planning!A:B,2,FALSE),0)))</f>
        <v/>
      </c>
      <c r="I148" s="155" t="str">
        <f>IF(B148="סך הכל",Summary!$B$9,IF(F148="","",IFERROR(VLOOKUP(B148,Count!A:B,2,FALSE),0)))</f>
        <v/>
      </c>
      <c r="J148" s="155" t="str">
        <f>IF(F148="","",(IF(ISNUMBER(MATCH(B148,ExcPermit!$H$8:$H$1000,0)),"כן","לא")))</f>
        <v/>
      </c>
      <c r="K148" s="155" t="str">
        <f>IF(B148="סך הכל",Summary!$B$10,IF(F148="","",IFERROR(VLOOKUP(B148,Count!A:J,8,FALSE),0)))</f>
        <v/>
      </c>
      <c r="L148" s="155" t="str">
        <f>IF(B148="סך הכל",Summary!$B$11,IF(F148="","",IFERROR(VLOOKUP(B148,Count!A:J,9,FALSE),0)))</f>
        <v/>
      </c>
      <c r="M148" s="157" t="str">
        <f>IF(B148="סך הכל",Summary!$B$12,IF(F148="","",IFERROR(VLOOKUP(B148,Count!A:J,10,FALSE),0)))</f>
        <v/>
      </c>
      <c r="N148" s="158" t="str">
        <f t="shared" si="5"/>
        <v/>
      </c>
      <c r="O148" s="134" t="str">
        <f>IFERROR(VLOOKUP(B148,Comments!A:B,2,FALSE),"")</f>
        <v/>
      </c>
      <c r="P148" s="134"/>
      <c r="Q148" s="134"/>
      <c r="R148" s="134"/>
      <c r="S148" s="134"/>
      <c r="T148" s="134"/>
      <c r="U148" s="134"/>
      <c r="V148" s="134"/>
      <c r="W148" s="134"/>
      <c r="X148" s="134"/>
      <c r="Y148" s="134"/>
      <c r="Z148" s="134"/>
      <c r="AA148" s="134"/>
      <c r="AB148" s="134"/>
      <c r="AC148" s="134"/>
      <c r="AD148" s="134"/>
      <c r="AE148" s="152"/>
      <c r="AF148" s="152"/>
      <c r="AG148" s="152"/>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c r="BI148" s="152"/>
      <c r="BJ148" s="152"/>
      <c r="BK148" s="152"/>
      <c r="BL148" s="152"/>
      <c r="BM148" s="152"/>
      <c r="BN148" s="152"/>
      <c r="BO148" s="152"/>
      <c r="BP148" s="152"/>
      <c r="BQ148" s="152"/>
      <c r="BR148" s="152"/>
      <c r="BS148" s="152"/>
      <c r="BT148" s="152"/>
      <c r="BU148" s="152"/>
      <c r="BV148" s="152"/>
      <c r="BW148" s="152"/>
      <c r="BX148" s="152"/>
      <c r="BY148" s="152"/>
    </row>
    <row r="149" spans="1:77" s="38" customFormat="1" x14ac:dyDescent="0.2">
      <c r="A149" s="152"/>
      <c r="B149" s="153" t="str">
        <f>IF(AND(B147&lt;&gt;"",ISNUMBER(B147),B148=""),"סך הכל",IF(Planning!A152="","",Planning!A152))</f>
        <v/>
      </c>
      <c r="C149" s="154" t="str">
        <f>IFERROR(_xlfn.IFS(B149="סך הכל",Summary!$B$6,Planning!C152&lt;&gt;"",Planning!C152),"")</f>
        <v/>
      </c>
      <c r="D149" s="152" t="str">
        <f>IFERROR(VLOOKUP(B149,Address!B:G,5,FALSE),"")</f>
        <v/>
      </c>
      <c r="E149" s="152" t="str">
        <f>IFERROR(VLOOKUP(B149,Address!B:L,11,FALSE),"")</f>
        <v/>
      </c>
      <c r="F149" s="155" t="str">
        <f t="shared" si="4"/>
        <v/>
      </c>
      <c r="G149" s="156" t="str">
        <f>IF(B149="סך הכל",Summary!$B$7,IF(F149="","",IF(VLOOKUP(B149,WQ_UnitID!B:C,2,FALSE)=0,"",VLOOKUP(B149,WQ_UnitID!B:C,2,FALSE))))</f>
        <v/>
      </c>
      <c r="H149" s="155" t="str">
        <f>IF(B149="סך הכל",Summary!$B$8,IF(F149="","",IFERROR(VLOOKUP(B149,Planning!A:B,2,FALSE),0)))</f>
        <v/>
      </c>
      <c r="I149" s="155" t="str">
        <f>IF(B149="סך הכל",Summary!$B$9,IF(F149="","",IFERROR(VLOOKUP(B149,Count!A:B,2,FALSE),0)))</f>
        <v/>
      </c>
      <c r="J149" s="155" t="str">
        <f>IF(F149="","",(IF(ISNUMBER(MATCH(B149,ExcPermit!$H$8:$H$1000,0)),"כן","לא")))</f>
        <v/>
      </c>
      <c r="K149" s="155" t="str">
        <f>IF(B149="סך הכל",Summary!$B$10,IF(F149="","",IFERROR(VLOOKUP(B149,Count!A:J,8,FALSE),0)))</f>
        <v/>
      </c>
      <c r="L149" s="155" t="str">
        <f>IF(B149="סך הכל",Summary!$B$11,IF(F149="","",IFERROR(VLOOKUP(B149,Count!A:J,9,FALSE),0)))</f>
        <v/>
      </c>
      <c r="M149" s="157" t="str">
        <f>IF(B149="סך הכל",Summary!$B$12,IF(F149="","",IFERROR(VLOOKUP(B149,Count!A:J,10,FALSE),0)))</f>
        <v/>
      </c>
      <c r="N149" s="158" t="str">
        <f t="shared" si="5"/>
        <v/>
      </c>
      <c r="O149" s="134" t="str">
        <f>IFERROR(VLOOKUP(B149,Comments!A:B,2,FALSE),"")</f>
        <v/>
      </c>
      <c r="P149" s="134"/>
      <c r="Q149" s="134"/>
      <c r="R149" s="134"/>
      <c r="S149" s="134"/>
      <c r="T149" s="134"/>
      <c r="U149" s="134"/>
      <c r="V149" s="134"/>
      <c r="W149" s="134"/>
      <c r="X149" s="134"/>
      <c r="Y149" s="134"/>
      <c r="Z149" s="134"/>
      <c r="AA149" s="134"/>
      <c r="AB149" s="134"/>
      <c r="AC149" s="134"/>
      <c r="AD149" s="134"/>
      <c r="AE149" s="152"/>
      <c r="AF149" s="152"/>
      <c r="AG149" s="152"/>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c r="BI149" s="152"/>
      <c r="BJ149" s="152"/>
      <c r="BK149" s="152"/>
      <c r="BL149" s="152"/>
      <c r="BM149" s="152"/>
      <c r="BN149" s="152"/>
      <c r="BO149" s="152"/>
      <c r="BP149" s="152"/>
      <c r="BQ149" s="152"/>
      <c r="BR149" s="152"/>
      <c r="BS149" s="152"/>
      <c r="BT149" s="152"/>
      <c r="BU149" s="152"/>
      <c r="BV149" s="152"/>
      <c r="BW149" s="152"/>
      <c r="BX149" s="152"/>
      <c r="BY149" s="152"/>
    </row>
    <row r="150" spans="1:77" s="38" customFormat="1" x14ac:dyDescent="0.2">
      <c r="A150" s="152"/>
      <c r="B150" s="153" t="str">
        <f>IF(AND(B148&lt;&gt;"",ISNUMBER(B148),B149=""),"סך הכל",IF(Planning!A153="","",Planning!A153))</f>
        <v/>
      </c>
      <c r="C150" s="154" t="str">
        <f>IFERROR(_xlfn.IFS(B150="סך הכל",Summary!$B$6,Planning!C153&lt;&gt;"",Planning!C153),"")</f>
        <v/>
      </c>
      <c r="D150" s="152" t="str">
        <f>IFERROR(VLOOKUP(B150,Address!B:G,5,FALSE),"")</f>
        <v/>
      </c>
      <c r="E150" s="152" t="str">
        <f>IFERROR(VLOOKUP(B150,Address!B:L,11,FALSE),"")</f>
        <v/>
      </c>
      <c r="F150" s="155" t="str">
        <f t="shared" si="4"/>
        <v/>
      </c>
      <c r="G150" s="156" t="str">
        <f>IF(B150="סך הכל",Summary!$B$7,IF(F150="","",IF(VLOOKUP(B150,WQ_UnitID!B:C,2,FALSE)=0,"",VLOOKUP(B150,WQ_UnitID!B:C,2,FALSE))))</f>
        <v/>
      </c>
      <c r="H150" s="155" t="str">
        <f>IF(B150="סך הכל",Summary!$B$8,IF(F150="","",IFERROR(VLOOKUP(B150,Planning!A:B,2,FALSE),0)))</f>
        <v/>
      </c>
      <c r="I150" s="155" t="str">
        <f>IF(B150="סך הכל",Summary!$B$9,IF(F150="","",IFERROR(VLOOKUP(B150,Count!A:B,2,FALSE),0)))</f>
        <v/>
      </c>
      <c r="J150" s="155" t="str">
        <f>IF(F150="","",(IF(ISNUMBER(MATCH(B150,ExcPermit!$H$8:$H$1000,0)),"כן","לא")))</f>
        <v/>
      </c>
      <c r="K150" s="155" t="str">
        <f>IF(B150="סך הכל",Summary!$B$10,IF(F150="","",IFERROR(VLOOKUP(B150,Count!A:J,8,FALSE),0)))</f>
        <v/>
      </c>
      <c r="L150" s="155" t="str">
        <f>IF(B150="סך הכל",Summary!$B$11,IF(F150="","",IFERROR(VLOOKUP(B150,Count!A:J,9,FALSE),0)))</f>
        <v/>
      </c>
      <c r="M150" s="157" t="str">
        <f>IF(B150="סך הכל",Summary!$B$12,IF(F150="","",IFERROR(VLOOKUP(B150,Count!A:J,10,FALSE),0)))</f>
        <v/>
      </c>
      <c r="N150" s="158" t="str">
        <f t="shared" si="5"/>
        <v/>
      </c>
      <c r="O150" s="134" t="str">
        <f>IFERROR(VLOOKUP(B150,Comments!A:B,2,FALSE),"")</f>
        <v/>
      </c>
      <c r="P150" s="134"/>
      <c r="Q150" s="134"/>
      <c r="R150" s="134"/>
      <c r="S150" s="134"/>
      <c r="T150" s="134"/>
      <c r="U150" s="134"/>
      <c r="V150" s="134"/>
      <c r="W150" s="134"/>
      <c r="X150" s="134"/>
      <c r="Y150" s="134"/>
      <c r="Z150" s="134"/>
      <c r="AA150" s="134"/>
      <c r="AB150" s="134"/>
      <c r="AC150" s="134"/>
      <c r="AD150" s="134"/>
      <c r="AE150" s="152"/>
      <c r="AF150" s="152"/>
      <c r="AG150" s="152"/>
      <c r="AH150" s="152"/>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c r="BI150" s="152"/>
      <c r="BJ150" s="152"/>
      <c r="BK150" s="152"/>
      <c r="BL150" s="152"/>
      <c r="BM150" s="152"/>
      <c r="BN150" s="152"/>
      <c r="BO150" s="152"/>
      <c r="BP150" s="152"/>
      <c r="BQ150" s="152"/>
      <c r="BR150" s="152"/>
      <c r="BS150" s="152"/>
      <c r="BT150" s="152"/>
      <c r="BU150" s="152"/>
      <c r="BV150" s="152"/>
      <c r="BW150" s="152"/>
      <c r="BX150" s="152"/>
      <c r="BY150" s="152"/>
    </row>
    <row r="151" spans="1:77" s="38" customFormat="1" x14ac:dyDescent="0.2">
      <c r="A151" s="152"/>
      <c r="B151" s="153" t="str">
        <f>IF(AND(B149&lt;&gt;"",ISNUMBER(B149),B150=""),"סך הכל",IF(Planning!A154="","",Planning!A154))</f>
        <v/>
      </c>
      <c r="C151" s="154" t="str">
        <f>IFERROR(_xlfn.IFS(B151="סך הכל",Summary!$B$6,Planning!C154&lt;&gt;"",Planning!C154),"")</f>
        <v/>
      </c>
      <c r="D151" s="152" t="str">
        <f>IFERROR(VLOOKUP(B151,Address!B:G,5,FALSE),"")</f>
        <v/>
      </c>
      <c r="E151" s="152" t="str">
        <f>IFERROR(VLOOKUP(B151,Address!B:L,11,FALSE),"")</f>
        <v/>
      </c>
      <c r="F151" s="155" t="str">
        <f t="shared" si="4"/>
        <v/>
      </c>
      <c r="G151" s="156" t="str">
        <f>IF(B151="סך הכל",Summary!$B$7,IF(F151="","",IF(VLOOKUP(B151,WQ_UnitID!B:C,2,FALSE)=0,"",VLOOKUP(B151,WQ_UnitID!B:C,2,FALSE))))</f>
        <v/>
      </c>
      <c r="H151" s="155" t="str">
        <f>IF(B151="סך הכל",Summary!$B$8,IF(F151="","",IFERROR(VLOOKUP(B151,Planning!A:B,2,FALSE),0)))</f>
        <v/>
      </c>
      <c r="I151" s="155" t="str">
        <f>IF(B151="סך הכל",Summary!$B$9,IF(F151="","",IFERROR(VLOOKUP(B151,Count!A:B,2,FALSE),0)))</f>
        <v/>
      </c>
      <c r="J151" s="155" t="str">
        <f>IF(F151="","",(IF(ISNUMBER(MATCH(B151,ExcPermit!$H$8:$H$1000,0)),"כן","לא")))</f>
        <v/>
      </c>
      <c r="K151" s="155" t="str">
        <f>IF(B151="סך הכל",Summary!$B$10,IF(F151="","",IFERROR(VLOOKUP(B151,Count!A:J,8,FALSE),0)))</f>
        <v/>
      </c>
      <c r="L151" s="155" t="str">
        <f>IF(B151="סך הכל",Summary!$B$11,IF(F151="","",IFERROR(VLOOKUP(B151,Count!A:J,9,FALSE),0)))</f>
        <v/>
      </c>
      <c r="M151" s="157" t="str">
        <f>IF(B151="סך הכל",Summary!$B$12,IF(F151="","",IFERROR(VLOOKUP(B151,Count!A:J,10,FALSE),0)))</f>
        <v/>
      </c>
      <c r="N151" s="158" t="str">
        <f t="shared" si="5"/>
        <v/>
      </c>
      <c r="O151" s="134" t="str">
        <f>IFERROR(VLOOKUP(B151,Comments!A:B,2,FALSE),"")</f>
        <v/>
      </c>
      <c r="P151" s="134"/>
      <c r="Q151" s="134"/>
      <c r="R151" s="134"/>
      <c r="S151" s="134"/>
      <c r="T151" s="134"/>
      <c r="U151" s="134"/>
      <c r="V151" s="134"/>
      <c r="W151" s="134"/>
      <c r="X151" s="134"/>
      <c r="Y151" s="134"/>
      <c r="Z151" s="134"/>
      <c r="AA151" s="134"/>
      <c r="AB151" s="134"/>
      <c r="AC151" s="134"/>
      <c r="AD151" s="134"/>
      <c r="AE151" s="152"/>
      <c r="AF151" s="152"/>
      <c r="AG151" s="152"/>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c r="BI151" s="152"/>
      <c r="BJ151" s="152"/>
      <c r="BK151" s="152"/>
      <c r="BL151" s="152"/>
      <c r="BM151" s="152"/>
      <c r="BN151" s="152"/>
      <c r="BO151" s="152"/>
      <c r="BP151" s="152"/>
      <c r="BQ151" s="152"/>
      <c r="BR151" s="152"/>
      <c r="BS151" s="152"/>
      <c r="BT151" s="152"/>
      <c r="BU151" s="152"/>
      <c r="BV151" s="152"/>
      <c r="BW151" s="152"/>
      <c r="BX151" s="152"/>
      <c r="BY151" s="152"/>
    </row>
    <row r="152" spans="1:77" s="38" customFormat="1" x14ac:dyDescent="0.2">
      <c r="A152" s="152"/>
      <c r="B152" s="153" t="str">
        <f>IF(AND(B150&lt;&gt;"",ISNUMBER(B150),B151=""),"סך הכל",IF(Planning!A155="","",Planning!A155))</f>
        <v/>
      </c>
      <c r="C152" s="154" t="str">
        <f>IFERROR(_xlfn.IFS(B152="סך הכל",Summary!$B$6,Planning!C155&lt;&gt;"",Planning!C155),"")</f>
        <v/>
      </c>
      <c r="D152" s="152" t="str">
        <f>IFERROR(VLOOKUP(B152,Address!B:G,5,FALSE),"")</f>
        <v/>
      </c>
      <c r="E152" s="152" t="str">
        <f>IFERROR(VLOOKUP(B152,Address!B:L,11,FALSE),"")</f>
        <v/>
      </c>
      <c r="F152" s="155" t="str">
        <f t="shared" si="4"/>
        <v/>
      </c>
      <c r="G152" s="156" t="str">
        <f>IF(B152="סך הכל",Summary!$B$7,IF(F152="","",IF(VLOOKUP(B152,WQ_UnitID!B:C,2,FALSE)=0,"",VLOOKUP(B152,WQ_UnitID!B:C,2,FALSE))))</f>
        <v/>
      </c>
      <c r="H152" s="155" t="str">
        <f>IF(B152="סך הכל",Summary!$B$8,IF(F152="","",IFERROR(VLOOKUP(B152,Planning!A:B,2,FALSE),0)))</f>
        <v/>
      </c>
      <c r="I152" s="155" t="str">
        <f>IF(B152="סך הכל",Summary!$B$9,IF(F152="","",IFERROR(VLOOKUP(B152,Count!A:B,2,FALSE),0)))</f>
        <v/>
      </c>
      <c r="J152" s="155" t="str">
        <f>IF(F152="","",(IF(ISNUMBER(MATCH(B152,ExcPermit!$H$8:$H$1000,0)),"כן","לא")))</f>
        <v/>
      </c>
      <c r="K152" s="155" t="str">
        <f>IF(B152="סך הכל",Summary!$B$10,IF(F152="","",IFERROR(VLOOKUP(B152,Count!A:J,8,FALSE),0)))</f>
        <v/>
      </c>
      <c r="L152" s="155" t="str">
        <f>IF(B152="סך הכל",Summary!$B$11,IF(F152="","",IFERROR(VLOOKUP(B152,Count!A:J,9,FALSE),0)))</f>
        <v/>
      </c>
      <c r="M152" s="157" t="str">
        <f>IF(B152="סך הכל",Summary!$B$12,IF(F152="","",IFERROR(VLOOKUP(B152,Count!A:J,10,FALSE),0)))</f>
        <v/>
      </c>
      <c r="N152" s="158" t="str">
        <f t="shared" si="5"/>
        <v/>
      </c>
      <c r="O152" s="134" t="str">
        <f>IFERROR(VLOOKUP(B152,Comments!A:B,2,FALSE),"")</f>
        <v/>
      </c>
      <c r="P152" s="134"/>
      <c r="Q152" s="134"/>
      <c r="R152" s="134"/>
      <c r="S152" s="134"/>
      <c r="T152" s="134"/>
      <c r="U152" s="134"/>
      <c r="V152" s="134"/>
      <c r="W152" s="134"/>
      <c r="X152" s="134"/>
      <c r="Y152" s="134"/>
      <c r="Z152" s="134"/>
      <c r="AA152" s="134"/>
      <c r="AB152" s="134"/>
      <c r="AC152" s="134"/>
      <c r="AD152" s="134"/>
      <c r="AE152" s="152"/>
      <c r="AF152" s="152"/>
      <c r="AG152" s="152"/>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c r="BI152" s="152"/>
      <c r="BJ152" s="152"/>
      <c r="BK152" s="152"/>
      <c r="BL152" s="152"/>
      <c r="BM152" s="152"/>
      <c r="BN152" s="152"/>
      <c r="BO152" s="152"/>
      <c r="BP152" s="152"/>
      <c r="BQ152" s="152"/>
      <c r="BR152" s="152"/>
      <c r="BS152" s="152"/>
      <c r="BT152" s="152"/>
      <c r="BU152" s="152"/>
      <c r="BV152" s="152"/>
      <c r="BW152" s="152"/>
      <c r="BX152" s="152"/>
      <c r="BY152" s="152"/>
    </row>
    <row r="153" spans="1:77" s="38" customFormat="1" x14ac:dyDescent="0.2">
      <c r="A153" s="152"/>
      <c r="B153" s="153" t="str">
        <f>IF(AND(B151&lt;&gt;"",ISNUMBER(B151),B152=""),"סך הכל",IF(Planning!A156="","",Planning!A156))</f>
        <v/>
      </c>
      <c r="C153" s="154" t="str">
        <f>IFERROR(_xlfn.IFS(B153="סך הכל",Summary!$B$6,Planning!C156&lt;&gt;"",Planning!C156),"")</f>
        <v/>
      </c>
      <c r="D153" s="152" t="str">
        <f>IFERROR(VLOOKUP(B153,Address!B:G,5,FALSE),"")</f>
        <v/>
      </c>
      <c r="E153" s="152" t="str">
        <f>IFERROR(VLOOKUP(B153,Address!B:L,11,FALSE),"")</f>
        <v/>
      </c>
      <c r="F153" s="155" t="str">
        <f t="shared" si="4"/>
        <v/>
      </c>
      <c r="G153" s="156" t="str">
        <f>IF(B153="סך הכל",Summary!$B$7,IF(F153="","",IF(VLOOKUP(B153,WQ_UnitID!B:C,2,FALSE)=0,"",VLOOKUP(B153,WQ_UnitID!B:C,2,FALSE))))</f>
        <v/>
      </c>
      <c r="H153" s="155" t="str">
        <f>IF(B153="סך הכל",Summary!$B$8,IF(F153="","",IFERROR(VLOOKUP(B153,Planning!A:B,2,FALSE),0)))</f>
        <v/>
      </c>
      <c r="I153" s="155" t="str">
        <f>IF(B153="סך הכל",Summary!$B$9,IF(F153="","",IFERROR(VLOOKUP(B153,Count!A:B,2,FALSE),0)))</f>
        <v/>
      </c>
      <c r="J153" s="155" t="str">
        <f>IF(F153="","",(IF(ISNUMBER(MATCH(B153,ExcPermit!$H$8:$H$1000,0)),"כן","לא")))</f>
        <v/>
      </c>
      <c r="K153" s="155" t="str">
        <f>IF(B153="סך הכל",Summary!$B$10,IF(F153="","",IFERROR(VLOOKUP(B153,Count!A:J,8,FALSE),0)))</f>
        <v/>
      </c>
      <c r="L153" s="155" t="str">
        <f>IF(B153="סך הכל",Summary!$B$11,IF(F153="","",IFERROR(VLOOKUP(B153,Count!A:J,9,FALSE),0)))</f>
        <v/>
      </c>
      <c r="M153" s="157" t="str">
        <f>IF(B153="סך הכל",Summary!$B$12,IF(F153="","",IFERROR(VLOOKUP(B153,Count!A:J,10,FALSE),0)))</f>
        <v/>
      </c>
      <c r="N153" s="158" t="str">
        <f t="shared" si="5"/>
        <v/>
      </c>
      <c r="O153" s="134" t="str">
        <f>IFERROR(VLOOKUP(B153,Comments!A:B,2,FALSE),"")</f>
        <v/>
      </c>
      <c r="P153" s="134"/>
      <c r="Q153" s="134"/>
      <c r="R153" s="134"/>
      <c r="S153" s="134"/>
      <c r="T153" s="134"/>
      <c r="U153" s="134"/>
      <c r="V153" s="134"/>
      <c r="W153" s="134"/>
      <c r="X153" s="134"/>
      <c r="Y153" s="134"/>
      <c r="Z153" s="134"/>
      <c r="AA153" s="134"/>
      <c r="AB153" s="134"/>
      <c r="AC153" s="134"/>
      <c r="AD153" s="134"/>
      <c r="AE153" s="152"/>
      <c r="AF153" s="152"/>
      <c r="AG153" s="152"/>
      <c r="AH153" s="152"/>
      <c r="AI153" s="152"/>
      <c r="AJ153" s="152"/>
      <c r="AK153" s="152"/>
      <c r="AL153" s="152"/>
      <c r="AM153" s="152"/>
      <c r="AN153" s="152"/>
      <c r="AO153" s="152"/>
      <c r="AP153" s="152"/>
      <c r="AQ153" s="152"/>
      <c r="AR153" s="152"/>
      <c r="AS153" s="152"/>
      <c r="AT153" s="152"/>
      <c r="AU153" s="152"/>
      <c r="AV153" s="152"/>
      <c r="AW153" s="152"/>
      <c r="AX153" s="152"/>
      <c r="AY153" s="152"/>
      <c r="AZ153" s="152"/>
      <c r="BA153" s="152"/>
      <c r="BB153" s="152"/>
      <c r="BC153" s="152"/>
      <c r="BD153" s="152"/>
      <c r="BE153" s="152"/>
      <c r="BF153" s="152"/>
      <c r="BG153" s="152"/>
      <c r="BH153" s="152"/>
      <c r="BI153" s="152"/>
      <c r="BJ153" s="152"/>
      <c r="BK153" s="152"/>
      <c r="BL153" s="152"/>
      <c r="BM153" s="152"/>
      <c r="BN153" s="152"/>
      <c r="BO153" s="152"/>
      <c r="BP153" s="152"/>
      <c r="BQ153" s="152"/>
      <c r="BR153" s="152"/>
      <c r="BS153" s="152"/>
      <c r="BT153" s="152"/>
      <c r="BU153" s="152"/>
      <c r="BV153" s="152"/>
      <c r="BW153" s="152"/>
      <c r="BX153" s="152"/>
      <c r="BY153" s="152"/>
    </row>
    <row r="154" spans="1:77" s="38" customFormat="1" x14ac:dyDescent="0.2">
      <c r="A154" s="152"/>
      <c r="B154" s="153" t="str">
        <f>IF(AND(B152&lt;&gt;"",ISNUMBER(B152),B153=""),"סך הכל",IF(Planning!A157="","",Planning!A157))</f>
        <v/>
      </c>
      <c r="C154" s="154" t="str">
        <f>IFERROR(_xlfn.IFS(B154="סך הכל",Summary!$B$6,Planning!C157&lt;&gt;"",Planning!C157),"")</f>
        <v/>
      </c>
      <c r="D154" s="152" t="str">
        <f>IFERROR(VLOOKUP(B154,Address!B:G,5,FALSE),"")</f>
        <v/>
      </c>
      <c r="E154" s="152" t="str">
        <f>IFERROR(VLOOKUP(B154,Address!B:L,11,FALSE),"")</f>
        <v/>
      </c>
      <c r="F154" s="155" t="str">
        <f t="shared" si="4"/>
        <v/>
      </c>
      <c r="G154" s="156" t="str">
        <f>IF(B154="סך הכל",Summary!$B$7,IF(F154="","",IF(VLOOKUP(B154,WQ_UnitID!B:C,2,FALSE)=0,"",VLOOKUP(B154,WQ_UnitID!B:C,2,FALSE))))</f>
        <v/>
      </c>
      <c r="H154" s="155" t="str">
        <f>IF(B154="סך הכל",Summary!$B$8,IF(F154="","",IFERROR(VLOOKUP(B154,Planning!A:B,2,FALSE),0)))</f>
        <v/>
      </c>
      <c r="I154" s="155" t="str">
        <f>IF(B154="סך הכל",Summary!$B$9,IF(F154="","",IFERROR(VLOOKUP(B154,Count!A:B,2,FALSE),0)))</f>
        <v/>
      </c>
      <c r="J154" s="155" t="str">
        <f>IF(F154="","",(IF(ISNUMBER(MATCH(B154,ExcPermit!$H$8:$H$1000,0)),"כן","לא")))</f>
        <v/>
      </c>
      <c r="K154" s="155" t="str">
        <f>IF(B154="סך הכל",Summary!$B$10,IF(F154="","",IFERROR(VLOOKUP(B154,Count!A:J,8,FALSE),0)))</f>
        <v/>
      </c>
      <c r="L154" s="155" t="str">
        <f>IF(B154="סך הכל",Summary!$B$11,IF(F154="","",IFERROR(VLOOKUP(B154,Count!A:J,9,FALSE),0)))</f>
        <v/>
      </c>
      <c r="M154" s="157" t="str">
        <f>IF(B154="סך הכל",Summary!$B$12,IF(F154="","",IFERROR(VLOOKUP(B154,Count!A:J,10,FALSE),0)))</f>
        <v/>
      </c>
      <c r="N154" s="158" t="str">
        <f t="shared" si="5"/>
        <v/>
      </c>
      <c r="O154" s="134" t="str">
        <f>IFERROR(VLOOKUP(B154,Comments!A:B,2,FALSE),"")</f>
        <v/>
      </c>
      <c r="P154" s="134"/>
      <c r="Q154" s="134"/>
      <c r="R154" s="134"/>
      <c r="S154" s="134"/>
      <c r="T154" s="134"/>
      <c r="U154" s="134"/>
      <c r="V154" s="134"/>
      <c r="W154" s="134"/>
      <c r="X154" s="134"/>
      <c r="Y154" s="134"/>
      <c r="Z154" s="134"/>
      <c r="AA154" s="134"/>
      <c r="AB154" s="134"/>
      <c r="AC154" s="134"/>
      <c r="AD154" s="134"/>
      <c r="AE154" s="152"/>
      <c r="AF154" s="152"/>
      <c r="AG154" s="152"/>
      <c r="AH154" s="152"/>
      <c r="AI154" s="152"/>
      <c r="AJ154" s="152"/>
      <c r="AK154" s="152"/>
      <c r="AL154" s="152"/>
      <c r="AM154" s="152"/>
      <c r="AN154" s="152"/>
      <c r="AO154" s="152"/>
      <c r="AP154" s="152"/>
      <c r="AQ154" s="152"/>
      <c r="AR154" s="152"/>
      <c r="AS154" s="152"/>
      <c r="AT154" s="152"/>
      <c r="AU154" s="152"/>
      <c r="AV154" s="152"/>
      <c r="AW154" s="152"/>
      <c r="AX154" s="152"/>
      <c r="AY154" s="152"/>
      <c r="AZ154" s="152"/>
      <c r="BA154" s="152"/>
      <c r="BB154" s="152"/>
      <c r="BC154" s="152"/>
      <c r="BD154" s="152"/>
      <c r="BE154" s="152"/>
      <c r="BF154" s="152"/>
      <c r="BG154" s="152"/>
      <c r="BH154" s="152"/>
      <c r="BI154" s="152"/>
      <c r="BJ154" s="152"/>
      <c r="BK154" s="152"/>
      <c r="BL154" s="152"/>
      <c r="BM154" s="152"/>
      <c r="BN154" s="152"/>
      <c r="BO154" s="152"/>
      <c r="BP154" s="152"/>
      <c r="BQ154" s="152"/>
      <c r="BR154" s="152"/>
      <c r="BS154" s="152"/>
      <c r="BT154" s="152"/>
      <c r="BU154" s="152"/>
      <c r="BV154" s="152"/>
      <c r="BW154" s="152"/>
      <c r="BX154" s="152"/>
      <c r="BY154" s="152"/>
    </row>
    <row r="155" spans="1:77" s="38" customFormat="1" x14ac:dyDescent="0.2">
      <c r="A155" s="152"/>
      <c r="B155" s="153" t="str">
        <f>IF(AND(B153&lt;&gt;"",ISNUMBER(B153),B154=""),"סך הכל",IF(Planning!A158="","",Planning!A158))</f>
        <v/>
      </c>
      <c r="C155" s="154" t="str">
        <f>IFERROR(_xlfn.IFS(B155="סך הכל",Summary!$B$6,Planning!C158&lt;&gt;"",Planning!C158),"")</f>
        <v/>
      </c>
      <c r="D155" s="152" t="str">
        <f>IFERROR(VLOOKUP(B155,Address!B:G,5,FALSE),"")</f>
        <v/>
      </c>
      <c r="E155" s="152" t="str">
        <f>IFERROR(VLOOKUP(B155,Address!B:L,11,FALSE),"")</f>
        <v/>
      </c>
      <c r="F155" s="155" t="str">
        <f t="shared" si="4"/>
        <v/>
      </c>
      <c r="G155" s="156" t="str">
        <f>IF(B155="סך הכל",Summary!$B$7,IF(F155="","",IF(VLOOKUP(B155,WQ_UnitID!B:C,2,FALSE)=0,"",VLOOKUP(B155,WQ_UnitID!B:C,2,FALSE))))</f>
        <v/>
      </c>
      <c r="H155" s="155" t="str">
        <f>IF(B155="סך הכל",Summary!$B$8,IF(F155="","",IFERROR(VLOOKUP(B155,Planning!A:B,2,FALSE),0)))</f>
        <v/>
      </c>
      <c r="I155" s="155" t="str">
        <f>IF(B155="סך הכל",Summary!$B$9,IF(F155="","",IFERROR(VLOOKUP(B155,Count!A:B,2,FALSE),0)))</f>
        <v/>
      </c>
      <c r="J155" s="155" t="str">
        <f>IF(F155="","",(IF(ISNUMBER(MATCH(B155,ExcPermit!$H$8:$H$1000,0)),"כן","לא")))</f>
        <v/>
      </c>
      <c r="K155" s="155" t="str">
        <f>IF(B155="סך הכל",Summary!$B$10,IF(F155="","",IFERROR(VLOOKUP(B155,Count!A:J,8,FALSE),0)))</f>
        <v/>
      </c>
      <c r="L155" s="155" t="str">
        <f>IF(B155="סך הכל",Summary!$B$11,IF(F155="","",IFERROR(VLOOKUP(B155,Count!A:J,9,FALSE),0)))</f>
        <v/>
      </c>
      <c r="M155" s="157" t="str">
        <f>IF(B155="סך הכל",Summary!$B$12,IF(F155="","",IFERROR(VLOOKUP(B155,Count!A:J,10,FALSE),0)))</f>
        <v/>
      </c>
      <c r="N155" s="158" t="str">
        <f t="shared" si="5"/>
        <v/>
      </c>
      <c r="O155" s="134" t="str">
        <f>IFERROR(VLOOKUP(B155,Comments!A:B,2,FALSE),"")</f>
        <v/>
      </c>
      <c r="P155" s="134"/>
      <c r="Q155" s="134"/>
      <c r="R155" s="134"/>
      <c r="S155" s="134"/>
      <c r="T155" s="134"/>
      <c r="U155" s="134"/>
      <c r="V155" s="134"/>
      <c r="W155" s="134"/>
      <c r="X155" s="134"/>
      <c r="Y155" s="134"/>
      <c r="Z155" s="134"/>
      <c r="AA155" s="134"/>
      <c r="AB155" s="134"/>
      <c r="AC155" s="134"/>
      <c r="AD155" s="134"/>
      <c r="AE155" s="152"/>
      <c r="AF155" s="152"/>
      <c r="AG155" s="152"/>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c r="BI155" s="152"/>
      <c r="BJ155" s="152"/>
      <c r="BK155" s="152"/>
      <c r="BL155" s="152"/>
      <c r="BM155" s="152"/>
      <c r="BN155" s="152"/>
      <c r="BO155" s="152"/>
      <c r="BP155" s="152"/>
      <c r="BQ155" s="152"/>
      <c r="BR155" s="152"/>
      <c r="BS155" s="152"/>
      <c r="BT155" s="152"/>
      <c r="BU155" s="152"/>
      <c r="BV155" s="152"/>
      <c r="BW155" s="152"/>
      <c r="BX155" s="152"/>
      <c r="BY155" s="152"/>
    </row>
    <row r="156" spans="1:77" s="38" customFormat="1" x14ac:dyDescent="0.2">
      <c r="A156" s="152"/>
      <c r="B156" s="153" t="str">
        <f>IF(AND(B154&lt;&gt;"",ISNUMBER(B154),B155=""),"סך הכל",IF(Planning!A159="","",Planning!A159))</f>
        <v/>
      </c>
      <c r="C156" s="154" t="str">
        <f>IFERROR(_xlfn.IFS(B156="סך הכל",Summary!$B$6,Planning!C159&lt;&gt;"",Planning!C159),"")</f>
        <v/>
      </c>
      <c r="D156" s="152" t="str">
        <f>IFERROR(VLOOKUP(B156,Address!B:G,5,FALSE),"")</f>
        <v/>
      </c>
      <c r="E156" s="152" t="str">
        <f>IFERROR(VLOOKUP(B156,Address!B:L,11,FALSE),"")</f>
        <v/>
      </c>
      <c r="F156" s="155" t="str">
        <f t="shared" si="4"/>
        <v/>
      </c>
      <c r="G156" s="156" t="str">
        <f>IF(B156="סך הכל",Summary!$B$7,IF(F156="","",IF(VLOOKUP(B156,WQ_UnitID!B:C,2,FALSE)=0,"",VLOOKUP(B156,WQ_UnitID!B:C,2,FALSE))))</f>
        <v/>
      </c>
      <c r="H156" s="155" t="str">
        <f>IF(B156="סך הכל",Summary!$B$8,IF(F156="","",IFERROR(VLOOKUP(B156,Planning!A:B,2,FALSE),0)))</f>
        <v/>
      </c>
      <c r="I156" s="155" t="str">
        <f>IF(B156="סך הכל",Summary!$B$9,IF(F156="","",IFERROR(VLOOKUP(B156,Count!A:B,2,FALSE),0)))</f>
        <v/>
      </c>
      <c r="J156" s="155" t="str">
        <f>IF(F156="","",(IF(ISNUMBER(MATCH(B156,ExcPermit!$H$8:$H$1000,0)),"כן","לא")))</f>
        <v/>
      </c>
      <c r="K156" s="155" t="str">
        <f>IF(B156="סך הכל",Summary!$B$10,IF(F156="","",IFERROR(VLOOKUP(B156,Count!A:J,8,FALSE),0)))</f>
        <v/>
      </c>
      <c r="L156" s="155" t="str">
        <f>IF(B156="סך הכל",Summary!$B$11,IF(F156="","",IFERROR(VLOOKUP(B156,Count!A:J,9,FALSE),0)))</f>
        <v/>
      </c>
      <c r="M156" s="157" t="str">
        <f>IF(B156="סך הכל",Summary!$B$12,IF(F156="","",IFERROR(VLOOKUP(B156,Count!A:J,10,FALSE),0)))</f>
        <v/>
      </c>
      <c r="N156" s="158" t="str">
        <f t="shared" si="5"/>
        <v/>
      </c>
      <c r="O156" s="134" t="str">
        <f>IFERROR(VLOOKUP(B156,Comments!A:B,2,FALSE),"")</f>
        <v/>
      </c>
      <c r="P156" s="134"/>
      <c r="Q156" s="134"/>
      <c r="R156" s="134"/>
      <c r="S156" s="134"/>
      <c r="T156" s="134"/>
      <c r="U156" s="134"/>
      <c r="V156" s="134"/>
      <c r="W156" s="134"/>
      <c r="X156" s="134"/>
      <c r="Y156" s="134"/>
      <c r="Z156" s="134"/>
      <c r="AA156" s="134"/>
      <c r="AB156" s="134"/>
      <c r="AC156" s="134"/>
      <c r="AD156" s="134"/>
      <c r="AE156" s="152"/>
      <c r="AF156" s="152"/>
      <c r="AG156" s="152"/>
      <c r="AH156" s="152"/>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c r="BI156" s="152"/>
      <c r="BJ156" s="152"/>
      <c r="BK156" s="152"/>
      <c r="BL156" s="152"/>
      <c r="BM156" s="152"/>
      <c r="BN156" s="152"/>
      <c r="BO156" s="152"/>
      <c r="BP156" s="152"/>
      <c r="BQ156" s="152"/>
      <c r="BR156" s="152"/>
      <c r="BS156" s="152"/>
      <c r="BT156" s="152"/>
      <c r="BU156" s="152"/>
      <c r="BV156" s="152"/>
      <c r="BW156" s="152"/>
      <c r="BX156" s="152"/>
      <c r="BY156" s="152"/>
    </row>
    <row r="157" spans="1:77" s="38" customFormat="1" x14ac:dyDescent="0.2">
      <c r="A157" s="152"/>
      <c r="B157" s="153" t="str">
        <f>IF(AND(B155&lt;&gt;"",ISNUMBER(B155),B156=""),"סך הכל",IF(Planning!A160="","",Planning!A160))</f>
        <v/>
      </c>
      <c r="C157" s="154" t="str">
        <f>IFERROR(_xlfn.IFS(B157="סך הכל",Summary!$B$6,Planning!C160&lt;&gt;"",Planning!C160),"")</f>
        <v/>
      </c>
      <c r="D157" s="152" t="str">
        <f>IFERROR(VLOOKUP(B157,Address!B:G,5,FALSE),"")</f>
        <v/>
      </c>
      <c r="E157" s="152" t="str">
        <f>IFERROR(VLOOKUP(B157,Address!B:L,11,FALSE),"")</f>
        <v/>
      </c>
      <c r="F157" s="155" t="str">
        <f t="shared" si="4"/>
        <v/>
      </c>
      <c r="G157" s="156" t="str">
        <f>IF(B157="סך הכל",Summary!$B$7,IF(F157="","",IF(VLOOKUP(B157,WQ_UnitID!B:C,2,FALSE)=0,"",VLOOKUP(B157,WQ_UnitID!B:C,2,FALSE))))</f>
        <v/>
      </c>
      <c r="H157" s="155" t="str">
        <f>IF(B157="סך הכל",Summary!$B$8,IF(F157="","",IFERROR(VLOOKUP(B157,Planning!A:B,2,FALSE),0)))</f>
        <v/>
      </c>
      <c r="I157" s="155" t="str">
        <f>IF(B157="סך הכל",Summary!$B$9,IF(F157="","",IFERROR(VLOOKUP(B157,Count!A:B,2,FALSE),0)))</f>
        <v/>
      </c>
      <c r="J157" s="155" t="str">
        <f>IF(F157="","",(IF(ISNUMBER(MATCH(B157,ExcPermit!$H$8:$H$1000,0)),"כן","לא")))</f>
        <v/>
      </c>
      <c r="K157" s="155" t="str">
        <f>IF(B157="סך הכל",Summary!$B$10,IF(F157="","",IFERROR(VLOOKUP(B157,Count!A:J,8,FALSE),0)))</f>
        <v/>
      </c>
      <c r="L157" s="155" t="str">
        <f>IF(B157="סך הכל",Summary!$B$11,IF(F157="","",IFERROR(VLOOKUP(B157,Count!A:J,9,FALSE),0)))</f>
        <v/>
      </c>
      <c r="M157" s="157" t="str">
        <f>IF(B157="סך הכל",Summary!$B$12,IF(F157="","",IFERROR(VLOOKUP(B157,Count!A:J,10,FALSE),0)))</f>
        <v/>
      </c>
      <c r="N157" s="158" t="str">
        <f t="shared" si="5"/>
        <v/>
      </c>
      <c r="O157" s="134" t="str">
        <f>IFERROR(VLOOKUP(B157,Comments!A:B,2,FALSE),"")</f>
        <v/>
      </c>
      <c r="P157" s="134"/>
      <c r="Q157" s="134"/>
      <c r="R157" s="134"/>
      <c r="S157" s="134"/>
      <c r="T157" s="134"/>
      <c r="U157" s="134"/>
      <c r="V157" s="134"/>
      <c r="W157" s="134"/>
      <c r="X157" s="134"/>
      <c r="Y157" s="134"/>
      <c r="Z157" s="134"/>
      <c r="AA157" s="134"/>
      <c r="AB157" s="134"/>
      <c r="AC157" s="134"/>
      <c r="AD157" s="134"/>
      <c r="AE157" s="152"/>
      <c r="AF157" s="152"/>
      <c r="AG157" s="152"/>
      <c r="AH157" s="152"/>
      <c r="AI157" s="152"/>
      <c r="AJ157" s="152"/>
      <c r="AK157" s="152"/>
      <c r="AL157" s="152"/>
      <c r="AM157" s="152"/>
      <c r="AN157" s="152"/>
      <c r="AO157" s="152"/>
      <c r="AP157" s="152"/>
      <c r="AQ157" s="152"/>
      <c r="AR157" s="152"/>
      <c r="AS157" s="152"/>
      <c r="AT157" s="152"/>
      <c r="AU157" s="152"/>
      <c r="AV157" s="152"/>
      <c r="AW157" s="152"/>
      <c r="AX157" s="152"/>
      <c r="AY157" s="152"/>
      <c r="AZ157" s="152"/>
      <c r="BA157" s="152"/>
      <c r="BB157" s="152"/>
      <c r="BC157" s="152"/>
      <c r="BD157" s="152"/>
      <c r="BE157" s="152"/>
      <c r="BF157" s="152"/>
      <c r="BG157" s="152"/>
      <c r="BH157" s="152"/>
      <c r="BI157" s="152"/>
      <c r="BJ157" s="152"/>
      <c r="BK157" s="152"/>
      <c r="BL157" s="152"/>
      <c r="BM157" s="152"/>
      <c r="BN157" s="152"/>
      <c r="BO157" s="152"/>
      <c r="BP157" s="152"/>
      <c r="BQ157" s="152"/>
      <c r="BR157" s="152"/>
      <c r="BS157" s="152"/>
      <c r="BT157" s="152"/>
      <c r="BU157" s="152"/>
      <c r="BV157" s="152"/>
      <c r="BW157" s="152"/>
      <c r="BX157" s="152"/>
      <c r="BY157" s="152"/>
    </row>
    <row r="158" spans="1:77" s="38" customFormat="1" x14ac:dyDescent="0.2">
      <c r="A158" s="152"/>
      <c r="B158" s="153" t="str">
        <f>IF(AND(B156&lt;&gt;"",ISNUMBER(B156),B157=""),"סך הכל",IF(Planning!A161="","",Planning!A161))</f>
        <v/>
      </c>
      <c r="C158" s="154" t="str">
        <f>IFERROR(_xlfn.IFS(B158="סך הכל",Summary!$B$6,Planning!C161&lt;&gt;"",Planning!C161),"")</f>
        <v/>
      </c>
      <c r="D158" s="152" t="str">
        <f>IFERROR(VLOOKUP(B158,Address!B:G,5,FALSE),"")</f>
        <v/>
      </c>
      <c r="E158" s="152" t="str">
        <f>IFERROR(VLOOKUP(B158,Address!B:L,11,FALSE),"")</f>
        <v/>
      </c>
      <c r="F158" s="155" t="str">
        <f t="shared" si="4"/>
        <v/>
      </c>
      <c r="G158" s="156" t="str">
        <f>IF(B158="סך הכל",Summary!$B$7,IF(F158="","",IF(VLOOKUP(B158,WQ_UnitID!B:C,2,FALSE)=0,"",VLOOKUP(B158,WQ_UnitID!B:C,2,FALSE))))</f>
        <v/>
      </c>
      <c r="H158" s="155" t="str">
        <f>IF(B158="סך הכל",Summary!$B$8,IF(F158="","",IFERROR(VLOOKUP(B158,Planning!A:B,2,FALSE),0)))</f>
        <v/>
      </c>
      <c r="I158" s="155" t="str">
        <f>IF(B158="סך הכל",Summary!$B$9,IF(F158="","",IFERROR(VLOOKUP(B158,Count!A:B,2,FALSE),0)))</f>
        <v/>
      </c>
      <c r="J158" s="155" t="str">
        <f>IF(F158="","",(IF(ISNUMBER(MATCH(B158,ExcPermit!$H$8:$H$1000,0)),"כן","לא")))</f>
        <v/>
      </c>
      <c r="K158" s="155" t="str">
        <f>IF(B158="סך הכל",Summary!$B$10,IF(F158="","",IFERROR(VLOOKUP(B158,Count!A:J,8,FALSE),0)))</f>
        <v/>
      </c>
      <c r="L158" s="155" t="str">
        <f>IF(B158="סך הכל",Summary!$B$11,IF(F158="","",IFERROR(VLOOKUP(B158,Count!A:J,9,FALSE),0)))</f>
        <v/>
      </c>
      <c r="M158" s="157" t="str">
        <f>IF(B158="סך הכל",Summary!$B$12,IF(F158="","",IFERROR(VLOOKUP(B158,Count!A:J,10,FALSE),0)))</f>
        <v/>
      </c>
      <c r="N158" s="158" t="str">
        <f t="shared" si="5"/>
        <v/>
      </c>
      <c r="O158" s="134" t="str">
        <f>IFERROR(VLOOKUP(B158,Comments!A:B,2,FALSE),"")</f>
        <v/>
      </c>
      <c r="P158" s="134"/>
      <c r="Q158" s="134"/>
      <c r="R158" s="134"/>
      <c r="S158" s="134"/>
      <c r="T158" s="134"/>
      <c r="U158" s="134"/>
      <c r="V158" s="134"/>
      <c r="W158" s="134"/>
      <c r="X158" s="134"/>
      <c r="Y158" s="134"/>
      <c r="Z158" s="134"/>
      <c r="AA158" s="134"/>
      <c r="AB158" s="134"/>
      <c r="AC158" s="134"/>
      <c r="AD158" s="134"/>
      <c r="AE158" s="152"/>
      <c r="AF158" s="152"/>
      <c r="AG158" s="152"/>
      <c r="AH158" s="152"/>
      <c r="AI158" s="152"/>
      <c r="AJ158" s="152"/>
      <c r="AK158" s="152"/>
      <c r="AL158" s="152"/>
      <c r="AM158" s="152"/>
      <c r="AN158" s="152"/>
      <c r="AO158" s="152"/>
      <c r="AP158" s="152"/>
      <c r="AQ158" s="152"/>
      <c r="AR158" s="152"/>
      <c r="AS158" s="152"/>
      <c r="AT158" s="152"/>
      <c r="AU158" s="152"/>
      <c r="AV158" s="152"/>
      <c r="AW158" s="152"/>
      <c r="AX158" s="152"/>
      <c r="AY158" s="152"/>
      <c r="AZ158" s="152"/>
      <c r="BA158" s="152"/>
      <c r="BB158" s="152"/>
      <c r="BC158" s="152"/>
      <c r="BD158" s="152"/>
      <c r="BE158" s="152"/>
      <c r="BF158" s="152"/>
      <c r="BG158" s="152"/>
      <c r="BH158" s="152"/>
      <c r="BI158" s="152"/>
      <c r="BJ158" s="152"/>
      <c r="BK158" s="152"/>
      <c r="BL158" s="152"/>
      <c r="BM158" s="152"/>
      <c r="BN158" s="152"/>
      <c r="BO158" s="152"/>
      <c r="BP158" s="152"/>
      <c r="BQ158" s="152"/>
      <c r="BR158" s="152"/>
      <c r="BS158" s="152"/>
      <c r="BT158" s="152"/>
      <c r="BU158" s="152"/>
      <c r="BV158" s="152"/>
      <c r="BW158" s="152"/>
      <c r="BX158" s="152"/>
      <c r="BY158" s="152"/>
    </row>
    <row r="159" spans="1:77" s="38" customFormat="1" x14ac:dyDescent="0.2">
      <c r="A159" s="152"/>
      <c r="B159" s="153" t="str">
        <f>IF(AND(B157&lt;&gt;"",ISNUMBER(B157),B158=""),"סך הכל",IF(Planning!A162="","",Planning!A162))</f>
        <v/>
      </c>
      <c r="C159" s="154" t="str">
        <f>IFERROR(_xlfn.IFS(B159="סך הכל",Summary!$B$6,Planning!C162&lt;&gt;"",Planning!C162),"")</f>
        <v/>
      </c>
      <c r="D159" s="152" t="str">
        <f>IFERROR(VLOOKUP(B159,Address!B:G,5,FALSE),"")</f>
        <v/>
      </c>
      <c r="E159" s="152" t="str">
        <f>IFERROR(VLOOKUP(B159,Address!B:L,11,FALSE),"")</f>
        <v/>
      </c>
      <c r="F159" s="155" t="str">
        <f t="shared" si="4"/>
        <v/>
      </c>
      <c r="G159" s="156" t="str">
        <f>IF(B159="סך הכל",Summary!$B$7,IF(F159="","",IF(VLOOKUP(B159,WQ_UnitID!B:C,2,FALSE)=0,"",VLOOKUP(B159,WQ_UnitID!B:C,2,FALSE))))</f>
        <v/>
      </c>
      <c r="H159" s="155" t="str">
        <f>IF(B159="סך הכל",Summary!$B$8,IF(F159="","",IFERROR(VLOOKUP(B159,Planning!A:B,2,FALSE),0)))</f>
        <v/>
      </c>
      <c r="I159" s="155" t="str">
        <f>IF(B159="סך הכל",Summary!$B$9,IF(F159="","",IFERROR(VLOOKUP(B159,Count!A:B,2,FALSE),0)))</f>
        <v/>
      </c>
      <c r="J159" s="155" t="str">
        <f>IF(F159="","",(IF(ISNUMBER(MATCH(B159,ExcPermit!$H$8:$H$1000,0)),"כן","לא")))</f>
        <v/>
      </c>
      <c r="K159" s="155" t="str">
        <f>IF(B159="סך הכל",Summary!$B$10,IF(F159="","",IFERROR(VLOOKUP(B159,Count!A:J,8,FALSE),0)))</f>
        <v/>
      </c>
      <c r="L159" s="155" t="str">
        <f>IF(B159="סך הכל",Summary!$B$11,IF(F159="","",IFERROR(VLOOKUP(B159,Count!A:J,9,FALSE),0)))</f>
        <v/>
      </c>
      <c r="M159" s="157" t="str">
        <f>IF(B159="סך הכל",Summary!$B$12,IF(F159="","",IFERROR(VLOOKUP(B159,Count!A:J,10,FALSE),0)))</f>
        <v/>
      </c>
      <c r="N159" s="158" t="str">
        <f t="shared" si="5"/>
        <v/>
      </c>
      <c r="O159" s="134" t="str">
        <f>IFERROR(VLOOKUP(B159,Comments!A:B,2,FALSE),"")</f>
        <v/>
      </c>
      <c r="P159" s="134"/>
      <c r="Q159" s="134"/>
      <c r="R159" s="134"/>
      <c r="S159" s="134"/>
      <c r="T159" s="134"/>
      <c r="U159" s="134"/>
      <c r="V159" s="134"/>
      <c r="W159" s="134"/>
      <c r="X159" s="134"/>
      <c r="Y159" s="134"/>
      <c r="Z159" s="134"/>
      <c r="AA159" s="134"/>
      <c r="AB159" s="134"/>
      <c r="AC159" s="134"/>
      <c r="AD159" s="134"/>
      <c r="AE159" s="152"/>
      <c r="AF159" s="152"/>
      <c r="AG159" s="152"/>
      <c r="AH159" s="152"/>
      <c r="AI159" s="152"/>
      <c r="AJ159" s="152"/>
      <c r="AK159" s="152"/>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52"/>
      <c r="BK159" s="152"/>
      <c r="BL159" s="152"/>
      <c r="BM159" s="152"/>
      <c r="BN159" s="152"/>
      <c r="BO159" s="152"/>
      <c r="BP159" s="152"/>
      <c r="BQ159" s="152"/>
      <c r="BR159" s="152"/>
      <c r="BS159" s="152"/>
      <c r="BT159" s="152"/>
      <c r="BU159" s="152"/>
      <c r="BV159" s="152"/>
      <c r="BW159" s="152"/>
      <c r="BX159" s="152"/>
      <c r="BY159" s="152"/>
    </row>
    <row r="160" spans="1:77" s="38" customFormat="1" x14ac:dyDescent="0.2">
      <c r="A160" s="152"/>
      <c r="B160" s="153" t="str">
        <f>IF(AND(B158&lt;&gt;"",ISNUMBER(B158),B159=""),"סך הכל",IF(Planning!A163="","",Planning!A163))</f>
        <v/>
      </c>
      <c r="C160" s="154" t="str">
        <f>IFERROR(_xlfn.IFS(B160="סך הכל",Summary!$B$6,Planning!C163&lt;&gt;"",Planning!C163),"")</f>
        <v/>
      </c>
      <c r="D160" s="152" t="str">
        <f>IFERROR(VLOOKUP(B160,Address!B:G,5,FALSE),"")</f>
        <v/>
      </c>
      <c r="E160" s="152" t="str">
        <f>IFERROR(VLOOKUP(B160,Address!B:L,11,FALSE),"")</f>
        <v/>
      </c>
      <c r="F160" s="155" t="str">
        <f t="shared" si="4"/>
        <v/>
      </c>
      <c r="G160" s="156" t="str">
        <f>IF(B160="סך הכל",Summary!$B$7,IF(F160="","",IF(VLOOKUP(B160,WQ_UnitID!B:C,2,FALSE)=0,"",VLOOKUP(B160,WQ_UnitID!B:C,2,FALSE))))</f>
        <v/>
      </c>
      <c r="H160" s="155" t="str">
        <f>IF(B160="סך הכל",Summary!$B$8,IF(F160="","",IFERROR(VLOOKUP(B160,Planning!A:B,2,FALSE),0)))</f>
        <v/>
      </c>
      <c r="I160" s="155" t="str">
        <f>IF(B160="סך הכל",Summary!$B$9,IF(F160="","",IFERROR(VLOOKUP(B160,Count!A:B,2,FALSE),0)))</f>
        <v/>
      </c>
      <c r="J160" s="155" t="str">
        <f>IF(F160="","",(IF(ISNUMBER(MATCH(B160,ExcPermit!$H$8:$H$1000,0)),"כן","לא")))</f>
        <v/>
      </c>
      <c r="K160" s="155" t="str">
        <f>IF(B160="סך הכל",Summary!$B$10,IF(F160="","",IFERROR(VLOOKUP(B160,Count!A:J,8,FALSE),0)))</f>
        <v/>
      </c>
      <c r="L160" s="155" t="str">
        <f>IF(B160="סך הכל",Summary!$B$11,IF(F160="","",IFERROR(VLOOKUP(B160,Count!A:J,9,FALSE),0)))</f>
        <v/>
      </c>
      <c r="M160" s="157" t="str">
        <f>IF(B160="סך הכל",Summary!$B$12,IF(F160="","",IFERROR(VLOOKUP(B160,Count!A:J,10,FALSE),0)))</f>
        <v/>
      </c>
      <c r="N160" s="158" t="str">
        <f t="shared" si="5"/>
        <v/>
      </c>
      <c r="O160" s="134" t="str">
        <f>IFERROR(VLOOKUP(B160,Comments!A:B,2,FALSE),"")</f>
        <v/>
      </c>
      <c r="P160" s="134"/>
      <c r="Q160" s="134"/>
      <c r="R160" s="134"/>
      <c r="S160" s="134"/>
      <c r="T160" s="134"/>
      <c r="U160" s="134"/>
      <c r="V160" s="134"/>
      <c r="W160" s="134"/>
      <c r="X160" s="134"/>
      <c r="Y160" s="134"/>
      <c r="Z160" s="134"/>
      <c r="AA160" s="134"/>
      <c r="AB160" s="134"/>
      <c r="AC160" s="134"/>
      <c r="AD160" s="134"/>
      <c r="AE160" s="152"/>
      <c r="AF160" s="152"/>
      <c r="AG160" s="152"/>
      <c r="AH160" s="152"/>
      <c r="AI160" s="152"/>
      <c r="AJ160" s="152"/>
      <c r="AK160" s="152"/>
      <c r="AL160" s="152"/>
      <c r="AM160" s="152"/>
      <c r="AN160" s="152"/>
      <c r="AO160" s="152"/>
      <c r="AP160" s="152"/>
      <c r="AQ160" s="152"/>
      <c r="AR160" s="152"/>
      <c r="AS160" s="152"/>
      <c r="AT160" s="152"/>
      <c r="AU160" s="152"/>
      <c r="AV160" s="152"/>
      <c r="AW160" s="152"/>
      <c r="AX160" s="152"/>
      <c r="AY160" s="152"/>
      <c r="AZ160" s="152"/>
      <c r="BA160" s="152"/>
      <c r="BB160" s="152"/>
      <c r="BC160" s="152"/>
      <c r="BD160" s="152"/>
      <c r="BE160" s="152"/>
      <c r="BF160" s="152"/>
      <c r="BG160" s="152"/>
      <c r="BH160" s="152"/>
      <c r="BI160" s="152"/>
      <c r="BJ160" s="152"/>
      <c r="BK160" s="152"/>
      <c r="BL160" s="152"/>
      <c r="BM160" s="152"/>
      <c r="BN160" s="152"/>
      <c r="BO160" s="152"/>
      <c r="BP160" s="152"/>
      <c r="BQ160" s="152"/>
      <c r="BR160" s="152"/>
      <c r="BS160" s="152"/>
      <c r="BT160" s="152"/>
      <c r="BU160" s="152"/>
      <c r="BV160" s="152"/>
      <c r="BW160" s="152"/>
      <c r="BX160" s="152"/>
      <c r="BY160" s="152"/>
    </row>
    <row r="161" spans="1:77" s="38" customFormat="1" x14ac:dyDescent="0.2">
      <c r="A161" s="152"/>
      <c r="B161" s="153" t="str">
        <f>IF(AND(B159&lt;&gt;"",ISNUMBER(B159),B160=""),"סך הכל",IF(Planning!A164="","",Planning!A164))</f>
        <v/>
      </c>
      <c r="C161" s="154" t="str">
        <f>IFERROR(_xlfn.IFS(B161="סך הכל",Summary!$B$6,Planning!C164&lt;&gt;"",Planning!C164),"")</f>
        <v/>
      </c>
      <c r="D161" s="152" t="str">
        <f>IFERROR(VLOOKUP(B161,Address!B:G,5,FALSE),"")</f>
        <v/>
      </c>
      <c r="E161" s="152" t="str">
        <f>IFERROR(VLOOKUP(B161,Address!B:L,11,FALSE),"")</f>
        <v/>
      </c>
      <c r="F161" s="155" t="str">
        <f t="shared" si="4"/>
        <v/>
      </c>
      <c r="G161" s="156" t="str">
        <f>IF(B161="סך הכל",Summary!$B$7,IF(F161="","",IF(VLOOKUP(B161,WQ_UnitID!B:C,2,FALSE)=0,"",VLOOKUP(B161,WQ_UnitID!B:C,2,FALSE))))</f>
        <v/>
      </c>
      <c r="H161" s="155" t="str">
        <f>IF(B161="סך הכל",Summary!$B$8,IF(F161="","",IFERROR(VLOOKUP(B161,Planning!A:B,2,FALSE),0)))</f>
        <v/>
      </c>
      <c r="I161" s="155" t="str">
        <f>IF(B161="סך הכל",Summary!$B$9,IF(F161="","",IFERROR(VLOOKUP(B161,Count!A:B,2,FALSE),0)))</f>
        <v/>
      </c>
      <c r="J161" s="155" t="str">
        <f>IF(F161="","",(IF(ISNUMBER(MATCH(B161,ExcPermit!$H$8:$H$1000,0)),"כן","לא")))</f>
        <v/>
      </c>
      <c r="K161" s="155" t="str">
        <f>IF(B161="סך הכל",Summary!$B$10,IF(F161="","",IFERROR(VLOOKUP(B161,Count!A:J,8,FALSE),0)))</f>
        <v/>
      </c>
      <c r="L161" s="155" t="str">
        <f>IF(B161="סך הכל",Summary!$B$11,IF(F161="","",IFERROR(VLOOKUP(B161,Count!A:J,9,FALSE),0)))</f>
        <v/>
      </c>
      <c r="M161" s="157" t="str">
        <f>IF(B161="סך הכל",Summary!$B$12,IF(F161="","",IFERROR(VLOOKUP(B161,Count!A:J,10,FALSE),0)))</f>
        <v/>
      </c>
      <c r="N161" s="158" t="str">
        <f t="shared" si="5"/>
        <v/>
      </c>
      <c r="O161" s="134" t="str">
        <f>IFERROR(VLOOKUP(B161,Comments!A:B,2,FALSE),"")</f>
        <v/>
      </c>
      <c r="P161" s="134"/>
      <c r="Q161" s="134"/>
      <c r="R161" s="134"/>
      <c r="S161" s="134"/>
      <c r="T161" s="134"/>
      <c r="U161" s="134"/>
      <c r="V161" s="134"/>
      <c r="W161" s="134"/>
      <c r="X161" s="134"/>
      <c r="Y161" s="134"/>
      <c r="Z161" s="134"/>
      <c r="AA161" s="134"/>
      <c r="AB161" s="134"/>
      <c r="AC161" s="134"/>
      <c r="AD161" s="134"/>
      <c r="AE161" s="152"/>
      <c r="AF161" s="152"/>
      <c r="AG161" s="152"/>
      <c r="AH161" s="152"/>
      <c r="AI161" s="152"/>
      <c r="AJ161" s="152"/>
      <c r="AK161" s="152"/>
      <c r="AL161" s="152"/>
      <c r="AM161" s="152"/>
      <c r="AN161" s="152"/>
      <c r="AO161" s="152"/>
      <c r="AP161" s="152"/>
      <c r="AQ161" s="152"/>
      <c r="AR161" s="152"/>
      <c r="AS161" s="152"/>
      <c r="AT161" s="152"/>
      <c r="AU161" s="152"/>
      <c r="AV161" s="152"/>
      <c r="AW161" s="152"/>
      <c r="AX161" s="152"/>
      <c r="AY161" s="152"/>
      <c r="AZ161" s="152"/>
      <c r="BA161" s="152"/>
      <c r="BB161" s="152"/>
      <c r="BC161" s="152"/>
      <c r="BD161" s="152"/>
      <c r="BE161" s="152"/>
      <c r="BF161" s="152"/>
      <c r="BG161" s="152"/>
      <c r="BH161" s="152"/>
      <c r="BI161" s="152"/>
      <c r="BJ161" s="152"/>
      <c r="BK161" s="152"/>
      <c r="BL161" s="152"/>
      <c r="BM161" s="152"/>
      <c r="BN161" s="152"/>
      <c r="BO161" s="152"/>
      <c r="BP161" s="152"/>
      <c r="BQ161" s="152"/>
      <c r="BR161" s="152"/>
      <c r="BS161" s="152"/>
      <c r="BT161" s="152"/>
      <c r="BU161" s="152"/>
      <c r="BV161" s="152"/>
      <c r="BW161" s="152"/>
      <c r="BX161" s="152"/>
      <c r="BY161" s="152"/>
    </row>
    <row r="162" spans="1:77" s="38" customFormat="1" x14ac:dyDescent="0.2">
      <c r="A162" s="152"/>
      <c r="B162" s="153" t="str">
        <f>IF(AND(B160&lt;&gt;"",ISNUMBER(B160),B161=""),"סך הכל",IF(Planning!A165="","",Planning!A165))</f>
        <v/>
      </c>
      <c r="C162" s="154" t="str">
        <f>IFERROR(_xlfn.IFS(B162="סך הכל",Summary!$B$6,Planning!C165&lt;&gt;"",Planning!C165),"")</f>
        <v/>
      </c>
      <c r="D162" s="152" t="str">
        <f>IFERROR(VLOOKUP(B162,Address!B:G,5,FALSE),"")</f>
        <v/>
      </c>
      <c r="E162" s="152" t="str">
        <f>IFERROR(VLOOKUP(B162,Address!B:L,11,FALSE),"")</f>
        <v/>
      </c>
      <c r="F162" s="155" t="str">
        <f t="shared" si="4"/>
        <v/>
      </c>
      <c r="G162" s="156" t="str">
        <f>IF(B162="סך הכל",Summary!$B$7,IF(F162="","",IF(VLOOKUP(B162,WQ_UnitID!B:C,2,FALSE)=0,"",VLOOKUP(B162,WQ_UnitID!B:C,2,FALSE))))</f>
        <v/>
      </c>
      <c r="H162" s="155" t="str">
        <f>IF(B162="סך הכל",Summary!$B$8,IF(F162="","",IFERROR(VLOOKUP(B162,Planning!A:B,2,FALSE),0)))</f>
        <v/>
      </c>
      <c r="I162" s="155" t="str">
        <f>IF(B162="סך הכל",Summary!$B$9,IF(F162="","",IFERROR(VLOOKUP(B162,Count!A:B,2,FALSE),0)))</f>
        <v/>
      </c>
      <c r="J162" s="155" t="str">
        <f>IF(F162="","",(IF(ISNUMBER(MATCH(B162,ExcPermit!$H$8:$H$1000,0)),"כן","לא")))</f>
        <v/>
      </c>
      <c r="K162" s="155" t="str">
        <f>IF(B162="סך הכל",Summary!$B$10,IF(F162="","",IFERROR(VLOOKUP(B162,Count!A:J,8,FALSE),0)))</f>
        <v/>
      </c>
      <c r="L162" s="155" t="str">
        <f>IF(B162="סך הכל",Summary!$B$11,IF(F162="","",IFERROR(VLOOKUP(B162,Count!A:J,9,FALSE),0)))</f>
        <v/>
      </c>
      <c r="M162" s="157" t="str">
        <f>IF(B162="סך הכל",Summary!$B$12,IF(F162="","",IFERROR(VLOOKUP(B162,Count!A:J,10,FALSE),0)))</f>
        <v/>
      </c>
      <c r="N162" s="158" t="str">
        <f t="shared" si="5"/>
        <v/>
      </c>
      <c r="O162" s="134" t="str">
        <f>IFERROR(VLOOKUP(B162,Comments!A:B,2,FALSE),"")</f>
        <v/>
      </c>
      <c r="P162" s="134"/>
      <c r="Q162" s="134"/>
      <c r="R162" s="134"/>
      <c r="S162" s="134"/>
      <c r="T162" s="134"/>
      <c r="U162" s="134"/>
      <c r="V162" s="134"/>
      <c r="W162" s="134"/>
      <c r="X162" s="134"/>
      <c r="Y162" s="134"/>
      <c r="Z162" s="134"/>
      <c r="AA162" s="134"/>
      <c r="AB162" s="134"/>
      <c r="AC162" s="134"/>
      <c r="AD162" s="134"/>
      <c r="AE162" s="152"/>
      <c r="AF162" s="152"/>
      <c r="AG162" s="152"/>
      <c r="AH162" s="152"/>
      <c r="AI162" s="152"/>
      <c r="AJ162" s="152"/>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c r="BI162" s="152"/>
      <c r="BJ162" s="152"/>
      <c r="BK162" s="152"/>
      <c r="BL162" s="152"/>
      <c r="BM162" s="152"/>
      <c r="BN162" s="152"/>
      <c r="BO162" s="152"/>
      <c r="BP162" s="152"/>
      <c r="BQ162" s="152"/>
      <c r="BR162" s="152"/>
      <c r="BS162" s="152"/>
      <c r="BT162" s="152"/>
      <c r="BU162" s="152"/>
      <c r="BV162" s="152"/>
      <c r="BW162" s="152"/>
      <c r="BX162" s="152"/>
      <c r="BY162" s="152"/>
    </row>
    <row r="163" spans="1:77" s="38" customFormat="1" x14ac:dyDescent="0.2">
      <c r="A163" s="152"/>
      <c r="B163" s="153" t="str">
        <f>IF(AND(B161&lt;&gt;"",ISNUMBER(B161),B162=""),"סך הכל",IF(Planning!A166="","",Planning!A166))</f>
        <v/>
      </c>
      <c r="C163" s="154" t="str">
        <f>IFERROR(_xlfn.IFS(B163="סך הכל",Summary!$B$6,Planning!C166&lt;&gt;"",Planning!C166),"")</f>
        <v/>
      </c>
      <c r="D163" s="152" t="str">
        <f>IFERROR(VLOOKUP(B163,Address!B:G,5,FALSE),"")</f>
        <v/>
      </c>
      <c r="E163" s="152" t="str">
        <f>IFERROR(VLOOKUP(B163,Address!B:L,11,FALSE),"")</f>
        <v/>
      </c>
      <c r="F163" s="155" t="str">
        <f t="shared" si="4"/>
        <v/>
      </c>
      <c r="G163" s="156" t="str">
        <f>IF(B163="סך הכל",Summary!$B$7,IF(F163="","",IF(VLOOKUP(B163,WQ_UnitID!B:C,2,FALSE)=0,"",VLOOKUP(B163,WQ_UnitID!B:C,2,FALSE))))</f>
        <v/>
      </c>
      <c r="H163" s="155" t="str">
        <f>IF(B163="סך הכל",Summary!$B$8,IF(F163="","",IFERROR(VLOOKUP(B163,Planning!A:B,2,FALSE),0)))</f>
        <v/>
      </c>
      <c r="I163" s="155" t="str">
        <f>IF(B163="סך הכל",Summary!$B$9,IF(F163="","",IFERROR(VLOOKUP(B163,Count!A:B,2,FALSE),0)))</f>
        <v/>
      </c>
      <c r="J163" s="155" t="str">
        <f>IF(F163="","",(IF(ISNUMBER(MATCH(B163,ExcPermit!$H$8:$H$1000,0)),"כן","לא")))</f>
        <v/>
      </c>
      <c r="K163" s="155" t="str">
        <f>IF(B163="סך הכל",Summary!$B$10,IF(F163="","",IFERROR(VLOOKUP(B163,Count!A:J,8,FALSE),0)))</f>
        <v/>
      </c>
      <c r="L163" s="155" t="str">
        <f>IF(B163="סך הכל",Summary!$B$11,IF(F163="","",IFERROR(VLOOKUP(B163,Count!A:J,9,FALSE),0)))</f>
        <v/>
      </c>
      <c r="M163" s="157" t="str">
        <f>IF(B163="סך הכל",Summary!$B$12,IF(F163="","",IFERROR(VLOOKUP(B163,Count!A:J,10,FALSE),0)))</f>
        <v/>
      </c>
      <c r="N163" s="158" t="str">
        <f t="shared" si="5"/>
        <v/>
      </c>
      <c r="O163" s="134" t="str">
        <f>IFERROR(VLOOKUP(B163,Comments!A:B,2,FALSE),"")</f>
        <v/>
      </c>
      <c r="P163" s="134"/>
      <c r="Q163" s="134"/>
      <c r="R163" s="134"/>
      <c r="S163" s="134"/>
      <c r="T163" s="134"/>
      <c r="U163" s="134"/>
      <c r="V163" s="134"/>
      <c r="W163" s="134"/>
      <c r="X163" s="134"/>
      <c r="Y163" s="134"/>
      <c r="Z163" s="134"/>
      <c r="AA163" s="134"/>
      <c r="AB163" s="134"/>
      <c r="AC163" s="134"/>
      <c r="AD163" s="134"/>
      <c r="AE163" s="152"/>
      <c r="AF163" s="152"/>
      <c r="AG163" s="152"/>
      <c r="AH163" s="152"/>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c r="BI163" s="152"/>
      <c r="BJ163" s="152"/>
      <c r="BK163" s="152"/>
      <c r="BL163" s="152"/>
      <c r="BM163" s="152"/>
      <c r="BN163" s="152"/>
      <c r="BO163" s="152"/>
      <c r="BP163" s="152"/>
      <c r="BQ163" s="152"/>
      <c r="BR163" s="152"/>
      <c r="BS163" s="152"/>
      <c r="BT163" s="152"/>
      <c r="BU163" s="152"/>
      <c r="BV163" s="152"/>
      <c r="BW163" s="152"/>
      <c r="BX163" s="152"/>
      <c r="BY163" s="152"/>
    </row>
    <row r="164" spans="1:77" s="38" customFormat="1" x14ac:dyDescent="0.2">
      <c r="A164" s="152"/>
      <c r="B164" s="153" t="str">
        <f>IF(AND(B162&lt;&gt;"",ISNUMBER(B162),B163=""),"סך הכל",IF(Planning!A167="","",Planning!A167))</f>
        <v/>
      </c>
      <c r="C164" s="154" t="str">
        <f>IFERROR(_xlfn.IFS(B164="סך הכל",Summary!$B$6,Planning!C167&lt;&gt;"",Planning!C167),"")</f>
        <v/>
      </c>
      <c r="D164" s="152" t="str">
        <f>IFERROR(VLOOKUP(B164,Address!B:G,5,FALSE),"")</f>
        <v/>
      </c>
      <c r="E164" s="152" t="str">
        <f>IFERROR(VLOOKUP(B164,Address!B:L,11,FALSE),"")</f>
        <v/>
      </c>
      <c r="F164" s="155" t="str">
        <f t="shared" si="4"/>
        <v/>
      </c>
      <c r="G164" s="156" t="str">
        <f>IF(B164="סך הכל",Summary!$B$7,IF(F164="","",IF(VLOOKUP(B164,WQ_UnitID!B:C,2,FALSE)=0,"",VLOOKUP(B164,WQ_UnitID!B:C,2,FALSE))))</f>
        <v/>
      </c>
      <c r="H164" s="155" t="str">
        <f>IF(B164="סך הכל",Summary!$B$8,IF(F164="","",IFERROR(VLOOKUP(B164,Planning!A:B,2,FALSE),0)))</f>
        <v/>
      </c>
      <c r="I164" s="155" t="str">
        <f>IF(B164="סך הכל",Summary!$B$9,IF(F164="","",IFERROR(VLOOKUP(B164,Count!A:B,2,FALSE),0)))</f>
        <v/>
      </c>
      <c r="J164" s="155" t="str">
        <f>IF(F164="","",(IF(ISNUMBER(MATCH(B164,ExcPermit!$H$8:$H$1000,0)),"כן","לא")))</f>
        <v/>
      </c>
      <c r="K164" s="155" t="str">
        <f>IF(B164="סך הכל",Summary!$B$10,IF(F164="","",IFERROR(VLOOKUP(B164,Count!A:J,8,FALSE),0)))</f>
        <v/>
      </c>
      <c r="L164" s="155" t="str">
        <f>IF(B164="סך הכל",Summary!$B$11,IF(F164="","",IFERROR(VLOOKUP(B164,Count!A:J,9,FALSE),0)))</f>
        <v/>
      </c>
      <c r="M164" s="157" t="str">
        <f>IF(B164="סך הכל",Summary!$B$12,IF(F164="","",IFERROR(VLOOKUP(B164,Count!A:J,10,FALSE),0)))</f>
        <v/>
      </c>
      <c r="N164" s="158" t="str">
        <f t="shared" si="5"/>
        <v/>
      </c>
      <c r="O164" s="134" t="str">
        <f>IFERROR(VLOOKUP(B164,Comments!A:B,2,FALSE),"")</f>
        <v/>
      </c>
      <c r="P164" s="134"/>
      <c r="Q164" s="134"/>
      <c r="R164" s="134"/>
      <c r="S164" s="134"/>
      <c r="T164" s="134"/>
      <c r="U164" s="134"/>
      <c r="V164" s="134"/>
      <c r="W164" s="134"/>
      <c r="X164" s="134"/>
      <c r="Y164" s="134"/>
      <c r="Z164" s="134"/>
      <c r="AA164" s="134"/>
      <c r="AB164" s="134"/>
      <c r="AC164" s="134"/>
      <c r="AD164" s="134"/>
      <c r="AE164" s="152"/>
      <c r="AF164" s="152"/>
      <c r="AG164" s="152"/>
      <c r="AH164" s="152"/>
      <c r="AI164" s="152"/>
      <c r="AJ164" s="152"/>
      <c r="AK164" s="152"/>
      <c r="AL164" s="152"/>
      <c r="AM164" s="152"/>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c r="BI164" s="152"/>
      <c r="BJ164" s="152"/>
      <c r="BK164" s="152"/>
      <c r="BL164" s="152"/>
      <c r="BM164" s="152"/>
      <c r="BN164" s="152"/>
      <c r="BO164" s="152"/>
      <c r="BP164" s="152"/>
      <c r="BQ164" s="152"/>
      <c r="BR164" s="152"/>
      <c r="BS164" s="152"/>
      <c r="BT164" s="152"/>
      <c r="BU164" s="152"/>
      <c r="BV164" s="152"/>
      <c r="BW164" s="152"/>
      <c r="BX164" s="152"/>
      <c r="BY164" s="152"/>
    </row>
    <row r="165" spans="1:77" s="38" customFormat="1" x14ac:dyDescent="0.2">
      <c r="A165" s="152"/>
      <c r="B165" s="153" t="str">
        <f>IF(AND(B163&lt;&gt;"",ISNUMBER(B163),B164=""),"סך הכל",IF(Planning!A168="","",Planning!A168))</f>
        <v/>
      </c>
      <c r="C165" s="154" t="str">
        <f>IFERROR(_xlfn.IFS(B165="סך הכל",Summary!$B$6,Planning!C168&lt;&gt;"",Planning!C168),"")</f>
        <v/>
      </c>
      <c r="D165" s="152" t="str">
        <f>IFERROR(VLOOKUP(B165,Address!B:G,5,FALSE),"")</f>
        <v/>
      </c>
      <c r="E165" s="152" t="str">
        <f>IFERROR(VLOOKUP(B165,Address!B:L,11,FALSE),"")</f>
        <v/>
      </c>
      <c r="F165" s="155" t="str">
        <f t="shared" si="4"/>
        <v/>
      </c>
      <c r="G165" s="156" t="str">
        <f>IF(B165="סך הכל",Summary!$B$7,IF(F165="","",IF(VLOOKUP(B165,WQ_UnitID!B:C,2,FALSE)=0,"",VLOOKUP(B165,WQ_UnitID!B:C,2,FALSE))))</f>
        <v/>
      </c>
      <c r="H165" s="155" t="str">
        <f>IF(B165="סך הכל",Summary!$B$8,IF(F165="","",IFERROR(VLOOKUP(B165,Planning!A:B,2,FALSE),0)))</f>
        <v/>
      </c>
      <c r="I165" s="155" t="str">
        <f>IF(B165="סך הכל",Summary!$B$9,IF(F165="","",IFERROR(VLOOKUP(B165,Count!A:B,2,FALSE),0)))</f>
        <v/>
      </c>
      <c r="J165" s="155" t="str">
        <f>IF(F165="","",(IF(ISNUMBER(MATCH(B165,ExcPermit!$H$8:$H$1000,0)),"כן","לא")))</f>
        <v/>
      </c>
      <c r="K165" s="155" t="str">
        <f>IF(B165="סך הכל",Summary!$B$10,IF(F165="","",IFERROR(VLOOKUP(B165,Count!A:J,8,FALSE),0)))</f>
        <v/>
      </c>
      <c r="L165" s="155" t="str">
        <f>IF(B165="סך הכל",Summary!$B$11,IF(F165="","",IFERROR(VLOOKUP(B165,Count!A:J,9,FALSE),0)))</f>
        <v/>
      </c>
      <c r="M165" s="157" t="str">
        <f>IF(B165="סך הכל",Summary!$B$12,IF(F165="","",IFERROR(VLOOKUP(B165,Count!A:J,10,FALSE),0)))</f>
        <v/>
      </c>
      <c r="N165" s="158" t="str">
        <f t="shared" si="5"/>
        <v/>
      </c>
      <c r="O165" s="134" t="str">
        <f>IFERROR(VLOOKUP(B165,Comments!A:B,2,FALSE),"")</f>
        <v/>
      </c>
      <c r="P165" s="134"/>
      <c r="Q165" s="134"/>
      <c r="R165" s="134"/>
      <c r="S165" s="134"/>
      <c r="T165" s="134"/>
      <c r="U165" s="134"/>
      <c r="V165" s="134"/>
      <c r="W165" s="134"/>
      <c r="X165" s="134"/>
      <c r="Y165" s="134"/>
      <c r="Z165" s="134"/>
      <c r="AA165" s="134"/>
      <c r="AB165" s="134"/>
      <c r="AC165" s="134"/>
      <c r="AD165" s="134"/>
      <c r="AE165" s="152"/>
      <c r="AF165" s="152"/>
      <c r="AG165" s="152"/>
      <c r="AH165" s="152"/>
      <c r="AI165" s="152"/>
      <c r="AJ165" s="152"/>
      <c r="AK165" s="152"/>
      <c r="AL165" s="152"/>
      <c r="AM165" s="152"/>
      <c r="AN165" s="152"/>
      <c r="AO165" s="152"/>
      <c r="AP165" s="152"/>
      <c r="AQ165" s="152"/>
      <c r="AR165" s="152"/>
      <c r="AS165" s="152"/>
      <c r="AT165" s="152"/>
      <c r="AU165" s="152"/>
      <c r="AV165" s="152"/>
      <c r="AW165" s="152"/>
      <c r="AX165" s="152"/>
      <c r="AY165" s="152"/>
      <c r="AZ165" s="152"/>
      <c r="BA165" s="152"/>
      <c r="BB165" s="152"/>
      <c r="BC165" s="152"/>
      <c r="BD165" s="152"/>
      <c r="BE165" s="152"/>
      <c r="BF165" s="152"/>
      <c r="BG165" s="152"/>
      <c r="BH165" s="152"/>
      <c r="BI165" s="152"/>
      <c r="BJ165" s="152"/>
      <c r="BK165" s="152"/>
      <c r="BL165" s="152"/>
      <c r="BM165" s="152"/>
      <c r="BN165" s="152"/>
      <c r="BO165" s="152"/>
      <c r="BP165" s="152"/>
      <c r="BQ165" s="152"/>
      <c r="BR165" s="152"/>
      <c r="BS165" s="152"/>
      <c r="BT165" s="152"/>
      <c r="BU165" s="152"/>
      <c r="BV165" s="152"/>
      <c r="BW165" s="152"/>
      <c r="BX165" s="152"/>
      <c r="BY165" s="152"/>
    </row>
    <row r="166" spans="1:77" s="38" customFormat="1" x14ac:dyDescent="0.2">
      <c r="A166" s="152"/>
      <c r="B166" s="153" t="str">
        <f>IF(AND(B164&lt;&gt;"",ISNUMBER(B164),B165=""),"סך הכל",IF(Planning!A169="","",Planning!A169))</f>
        <v/>
      </c>
      <c r="C166" s="154" t="str">
        <f>IFERROR(_xlfn.IFS(B166="סך הכל",Summary!$B$6,Planning!C169&lt;&gt;"",Planning!C169),"")</f>
        <v/>
      </c>
      <c r="D166" s="152" t="str">
        <f>IFERROR(VLOOKUP(B166,Address!B:G,5,FALSE),"")</f>
        <v/>
      </c>
      <c r="E166" s="152" t="str">
        <f>IFERROR(VLOOKUP(B166,Address!B:L,11,FALSE),"")</f>
        <v/>
      </c>
      <c r="F166" s="155" t="str">
        <f t="shared" si="4"/>
        <v/>
      </c>
      <c r="G166" s="156" t="str">
        <f>IF(B166="סך הכל",Summary!$B$7,IF(F166="","",IF(VLOOKUP(B166,WQ_UnitID!B:C,2,FALSE)=0,"",VLOOKUP(B166,WQ_UnitID!B:C,2,FALSE))))</f>
        <v/>
      </c>
      <c r="H166" s="155" t="str">
        <f>IF(B166="סך הכל",Summary!$B$8,IF(F166="","",IFERROR(VLOOKUP(B166,Planning!A:B,2,FALSE),0)))</f>
        <v/>
      </c>
      <c r="I166" s="155" t="str">
        <f>IF(B166="סך הכל",Summary!$B$9,IF(F166="","",IFERROR(VLOOKUP(B166,Count!A:B,2,FALSE),0)))</f>
        <v/>
      </c>
      <c r="J166" s="155" t="str">
        <f>IF(F166="","",(IF(ISNUMBER(MATCH(B166,ExcPermit!$H$8:$H$1000,0)),"כן","לא")))</f>
        <v/>
      </c>
      <c r="K166" s="155" t="str">
        <f>IF(B166="סך הכל",Summary!$B$10,IF(F166="","",IFERROR(VLOOKUP(B166,Count!A:J,8,FALSE),0)))</f>
        <v/>
      </c>
      <c r="L166" s="155" t="str">
        <f>IF(B166="סך הכל",Summary!$B$11,IF(F166="","",IFERROR(VLOOKUP(B166,Count!A:J,9,FALSE),0)))</f>
        <v/>
      </c>
      <c r="M166" s="157" t="str">
        <f>IF(B166="סך הכל",Summary!$B$12,IF(F166="","",IFERROR(VLOOKUP(B166,Count!A:J,10,FALSE),0)))</f>
        <v/>
      </c>
      <c r="N166" s="158" t="str">
        <f t="shared" si="5"/>
        <v/>
      </c>
      <c r="O166" s="134" t="str">
        <f>IFERROR(VLOOKUP(B166,Comments!A:B,2,FALSE),"")</f>
        <v/>
      </c>
      <c r="P166" s="134"/>
      <c r="Q166" s="134"/>
      <c r="R166" s="134"/>
      <c r="S166" s="134"/>
      <c r="T166" s="134"/>
      <c r="U166" s="134"/>
      <c r="V166" s="134"/>
      <c r="W166" s="134"/>
      <c r="X166" s="134"/>
      <c r="Y166" s="134"/>
      <c r="Z166" s="134"/>
      <c r="AA166" s="134"/>
      <c r="AB166" s="134"/>
      <c r="AC166" s="134"/>
      <c r="AD166" s="134"/>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row>
    <row r="167" spans="1:77" s="38" customFormat="1" x14ac:dyDescent="0.2">
      <c r="A167" s="152"/>
      <c r="B167" s="153" t="str">
        <f>IF(AND(B165&lt;&gt;"",ISNUMBER(B165),B166=""),"סך הכל",IF(Planning!A170="","",Planning!A170))</f>
        <v/>
      </c>
      <c r="C167" s="154" t="str">
        <f>IFERROR(_xlfn.IFS(B167="סך הכל",Summary!$B$6,Planning!C170&lt;&gt;"",Planning!C170),"")</f>
        <v/>
      </c>
      <c r="D167" s="152" t="str">
        <f>IFERROR(VLOOKUP(B167,Address!B:G,5,FALSE),"")</f>
        <v/>
      </c>
      <c r="E167" s="152" t="str">
        <f>IFERROR(VLOOKUP(B167,Address!B:L,11,FALSE),"")</f>
        <v/>
      </c>
      <c r="F167" s="155" t="str">
        <f t="shared" si="4"/>
        <v/>
      </c>
      <c r="G167" s="156" t="str">
        <f>IF(B167="סך הכל",Summary!$B$7,IF(F167="","",IF(VLOOKUP(B167,WQ_UnitID!B:C,2,FALSE)=0,"",VLOOKUP(B167,WQ_UnitID!B:C,2,FALSE))))</f>
        <v/>
      </c>
      <c r="H167" s="155" t="str">
        <f>IF(B167="סך הכל",Summary!$B$8,IF(F167="","",IFERROR(VLOOKUP(B167,Planning!A:B,2,FALSE),0)))</f>
        <v/>
      </c>
      <c r="I167" s="155" t="str">
        <f>IF(B167="סך הכל",Summary!$B$9,IF(F167="","",IFERROR(VLOOKUP(B167,Count!A:B,2,FALSE),0)))</f>
        <v/>
      </c>
      <c r="J167" s="155" t="str">
        <f>IF(F167="","",(IF(ISNUMBER(MATCH(B167,ExcPermit!$H$8:$H$1000,0)),"כן","לא")))</f>
        <v/>
      </c>
      <c r="K167" s="155" t="str">
        <f>IF(B167="סך הכל",Summary!$B$10,IF(F167="","",IFERROR(VLOOKUP(B167,Count!A:J,8,FALSE),0)))</f>
        <v/>
      </c>
      <c r="L167" s="155" t="str">
        <f>IF(B167="סך הכל",Summary!$B$11,IF(F167="","",IFERROR(VLOOKUP(B167,Count!A:J,9,FALSE),0)))</f>
        <v/>
      </c>
      <c r="M167" s="157" t="str">
        <f>IF(B167="סך הכל",Summary!$B$12,IF(F167="","",IFERROR(VLOOKUP(B167,Count!A:J,10,FALSE),0)))</f>
        <v/>
      </c>
      <c r="N167" s="158" t="str">
        <f t="shared" si="5"/>
        <v/>
      </c>
      <c r="O167" s="134" t="str">
        <f>IFERROR(VLOOKUP(B167,Comments!A:B,2,FALSE),"")</f>
        <v/>
      </c>
      <c r="P167" s="134"/>
      <c r="Q167" s="134"/>
      <c r="R167" s="134"/>
      <c r="S167" s="134"/>
      <c r="T167" s="134"/>
      <c r="U167" s="134"/>
      <c r="V167" s="134"/>
      <c r="W167" s="134"/>
      <c r="X167" s="134"/>
      <c r="Y167" s="134"/>
      <c r="Z167" s="134"/>
      <c r="AA167" s="134"/>
      <c r="AB167" s="134"/>
      <c r="AC167" s="134"/>
      <c r="AD167" s="134"/>
      <c r="AE167" s="152"/>
      <c r="AF167" s="152"/>
      <c r="AG167" s="152"/>
      <c r="AH167" s="152"/>
      <c r="AI167" s="152"/>
      <c r="AJ167" s="152"/>
      <c r="AK167" s="152"/>
      <c r="AL167" s="152"/>
      <c r="AM167" s="152"/>
      <c r="AN167" s="152"/>
      <c r="AO167" s="152"/>
      <c r="AP167" s="152"/>
      <c r="AQ167" s="152"/>
      <c r="AR167" s="152"/>
      <c r="AS167" s="152"/>
      <c r="AT167" s="152"/>
      <c r="AU167" s="152"/>
      <c r="AV167" s="152"/>
      <c r="AW167" s="152"/>
      <c r="AX167" s="152"/>
      <c r="AY167" s="152"/>
      <c r="AZ167" s="152"/>
      <c r="BA167" s="152"/>
      <c r="BB167" s="152"/>
      <c r="BC167" s="152"/>
      <c r="BD167" s="152"/>
      <c r="BE167" s="152"/>
      <c r="BF167" s="152"/>
      <c r="BG167" s="152"/>
      <c r="BH167" s="152"/>
      <c r="BI167" s="152"/>
      <c r="BJ167" s="152"/>
      <c r="BK167" s="152"/>
      <c r="BL167" s="152"/>
      <c r="BM167" s="152"/>
      <c r="BN167" s="152"/>
      <c r="BO167" s="152"/>
      <c r="BP167" s="152"/>
      <c r="BQ167" s="152"/>
      <c r="BR167" s="152"/>
      <c r="BS167" s="152"/>
      <c r="BT167" s="152"/>
      <c r="BU167" s="152"/>
      <c r="BV167" s="152"/>
      <c r="BW167" s="152"/>
      <c r="BX167" s="152"/>
      <c r="BY167" s="152"/>
    </row>
    <row r="168" spans="1:77" s="38" customFormat="1" x14ac:dyDescent="0.2">
      <c r="A168" s="152"/>
      <c r="B168" s="153" t="str">
        <f>IF(AND(B166&lt;&gt;"",ISNUMBER(B166),B167=""),"סך הכל",IF(Planning!A171="","",Planning!A171))</f>
        <v/>
      </c>
      <c r="C168" s="154" t="str">
        <f>IFERROR(_xlfn.IFS(B168="סך הכל",Summary!$B$6,Planning!C171&lt;&gt;"",Planning!C171),"")</f>
        <v/>
      </c>
      <c r="D168" s="152" t="str">
        <f>IFERROR(VLOOKUP(B168,Address!B:G,5,FALSE),"")</f>
        <v/>
      </c>
      <c r="E168" s="152" t="str">
        <f>IFERROR(VLOOKUP(B168,Address!B:L,11,FALSE),"")</f>
        <v/>
      </c>
      <c r="F168" s="155" t="str">
        <f t="shared" si="4"/>
        <v/>
      </c>
      <c r="G168" s="156" t="str">
        <f>IF(B168="סך הכל",Summary!$B$7,IF(F168="","",IF(VLOOKUP(B168,WQ_UnitID!B:C,2,FALSE)=0,"",VLOOKUP(B168,WQ_UnitID!B:C,2,FALSE))))</f>
        <v/>
      </c>
      <c r="H168" s="155" t="str">
        <f>IF(B168="סך הכל",Summary!$B$8,IF(F168="","",IFERROR(VLOOKUP(B168,Planning!A:B,2,FALSE),0)))</f>
        <v/>
      </c>
      <c r="I168" s="155" t="str">
        <f>IF(B168="סך הכל",Summary!$B$9,IF(F168="","",IFERROR(VLOOKUP(B168,Count!A:B,2,FALSE),0)))</f>
        <v/>
      </c>
      <c r="J168" s="155" t="str">
        <f>IF(F168="","",(IF(ISNUMBER(MATCH(B168,ExcPermit!$H$8:$H$1000,0)),"כן","לא")))</f>
        <v/>
      </c>
      <c r="K168" s="155" t="str">
        <f>IF(B168="סך הכל",Summary!$B$10,IF(F168="","",IFERROR(VLOOKUP(B168,Count!A:J,8,FALSE),0)))</f>
        <v/>
      </c>
      <c r="L168" s="155" t="str">
        <f>IF(B168="סך הכל",Summary!$B$11,IF(F168="","",IFERROR(VLOOKUP(B168,Count!A:J,9,FALSE),0)))</f>
        <v/>
      </c>
      <c r="M168" s="157" t="str">
        <f>IF(B168="סך הכל",Summary!$B$12,IF(F168="","",IFERROR(VLOOKUP(B168,Count!A:J,10,FALSE),0)))</f>
        <v/>
      </c>
      <c r="N168" s="158" t="str">
        <f t="shared" si="5"/>
        <v/>
      </c>
      <c r="O168" s="134" t="str">
        <f>IFERROR(VLOOKUP(B168,Comments!A:B,2,FALSE),"")</f>
        <v/>
      </c>
      <c r="P168" s="134"/>
      <c r="Q168" s="134"/>
      <c r="R168" s="134"/>
      <c r="S168" s="134"/>
      <c r="T168" s="134"/>
      <c r="U168" s="134"/>
      <c r="V168" s="134"/>
      <c r="W168" s="134"/>
      <c r="X168" s="134"/>
      <c r="Y168" s="134"/>
      <c r="Z168" s="134"/>
      <c r="AA168" s="134"/>
      <c r="AB168" s="134"/>
      <c r="AC168" s="134"/>
      <c r="AD168" s="134"/>
      <c r="AE168" s="152"/>
      <c r="AF168" s="152"/>
      <c r="AG168" s="152"/>
      <c r="AH168" s="152"/>
      <c r="AI168" s="152"/>
      <c r="AJ168" s="152"/>
      <c r="AK168" s="152"/>
      <c r="AL168" s="152"/>
      <c r="AM168" s="152"/>
      <c r="AN168" s="152"/>
      <c r="AO168" s="152"/>
      <c r="AP168" s="152"/>
      <c r="AQ168" s="152"/>
      <c r="AR168" s="152"/>
      <c r="AS168" s="152"/>
      <c r="AT168" s="152"/>
      <c r="AU168" s="152"/>
      <c r="AV168" s="152"/>
      <c r="AW168" s="152"/>
      <c r="AX168" s="152"/>
      <c r="AY168" s="152"/>
      <c r="AZ168" s="152"/>
      <c r="BA168" s="152"/>
      <c r="BB168" s="152"/>
      <c r="BC168" s="152"/>
      <c r="BD168" s="152"/>
      <c r="BE168" s="152"/>
      <c r="BF168" s="152"/>
      <c r="BG168" s="152"/>
      <c r="BH168" s="152"/>
      <c r="BI168" s="152"/>
      <c r="BJ168" s="152"/>
      <c r="BK168" s="152"/>
      <c r="BL168" s="152"/>
      <c r="BM168" s="152"/>
      <c r="BN168" s="152"/>
      <c r="BO168" s="152"/>
      <c r="BP168" s="152"/>
      <c r="BQ168" s="152"/>
      <c r="BR168" s="152"/>
      <c r="BS168" s="152"/>
      <c r="BT168" s="152"/>
      <c r="BU168" s="152"/>
      <c r="BV168" s="152"/>
      <c r="BW168" s="152"/>
      <c r="BX168" s="152"/>
      <c r="BY168" s="152"/>
    </row>
    <row r="169" spans="1:77" s="38" customFormat="1" x14ac:dyDescent="0.2">
      <c r="A169" s="152"/>
      <c r="B169" s="153" t="str">
        <f>IF(AND(B167&lt;&gt;"",ISNUMBER(B167),B168=""),"סך הכל",IF(Planning!A172="","",Planning!A172))</f>
        <v/>
      </c>
      <c r="C169" s="154" t="str">
        <f>IFERROR(_xlfn.IFS(B169="סך הכל",Summary!$B$6,Planning!C172&lt;&gt;"",Planning!C172),"")</f>
        <v/>
      </c>
      <c r="D169" s="152" t="str">
        <f>IFERROR(VLOOKUP(B169,Address!B:G,5,FALSE),"")</f>
        <v/>
      </c>
      <c r="E169" s="152" t="str">
        <f>IFERROR(VLOOKUP(B169,Address!B:L,11,FALSE),"")</f>
        <v/>
      </c>
      <c r="F169" s="155" t="str">
        <f t="shared" si="4"/>
        <v/>
      </c>
      <c r="G169" s="156" t="str">
        <f>IF(B169="סך הכל",Summary!$B$7,IF(F169="","",IF(VLOOKUP(B169,WQ_UnitID!B:C,2,FALSE)=0,"",VLOOKUP(B169,WQ_UnitID!B:C,2,FALSE))))</f>
        <v/>
      </c>
      <c r="H169" s="155" t="str">
        <f>IF(B169="סך הכל",Summary!$B$8,IF(F169="","",IFERROR(VLOOKUP(B169,Planning!A:B,2,FALSE),0)))</f>
        <v/>
      </c>
      <c r="I169" s="155" t="str">
        <f>IF(B169="סך הכל",Summary!$B$9,IF(F169="","",IFERROR(VLOOKUP(B169,Count!A:B,2,FALSE),0)))</f>
        <v/>
      </c>
      <c r="J169" s="155" t="str">
        <f>IF(F169="","",(IF(ISNUMBER(MATCH(B169,ExcPermit!$H$8:$H$1000,0)),"כן","לא")))</f>
        <v/>
      </c>
      <c r="K169" s="155" t="str">
        <f>IF(B169="סך הכל",Summary!$B$10,IF(F169="","",IFERROR(VLOOKUP(B169,Count!A:J,8,FALSE),0)))</f>
        <v/>
      </c>
      <c r="L169" s="155" t="str">
        <f>IF(B169="סך הכל",Summary!$B$11,IF(F169="","",IFERROR(VLOOKUP(B169,Count!A:J,9,FALSE),0)))</f>
        <v/>
      </c>
      <c r="M169" s="157" t="str">
        <f>IF(B169="סך הכל",Summary!$B$12,IF(F169="","",IFERROR(VLOOKUP(B169,Count!A:J,10,FALSE),0)))</f>
        <v/>
      </c>
      <c r="N169" s="158" t="str">
        <f t="shared" si="5"/>
        <v/>
      </c>
      <c r="O169" s="134" t="str">
        <f>IFERROR(VLOOKUP(B169,Comments!A:B,2,FALSE),"")</f>
        <v/>
      </c>
      <c r="P169" s="134"/>
      <c r="Q169" s="134"/>
      <c r="R169" s="134"/>
      <c r="S169" s="134"/>
      <c r="T169" s="134"/>
      <c r="U169" s="134"/>
      <c r="V169" s="134"/>
      <c r="W169" s="134"/>
      <c r="X169" s="134"/>
      <c r="Y169" s="134"/>
      <c r="Z169" s="134"/>
      <c r="AA169" s="134"/>
      <c r="AB169" s="134"/>
      <c r="AC169" s="134"/>
      <c r="AD169" s="134"/>
      <c r="AE169" s="152"/>
      <c r="AF169" s="152"/>
      <c r="AG169" s="152"/>
      <c r="AH169" s="152"/>
      <c r="AI169" s="152"/>
      <c r="AJ169" s="152"/>
      <c r="AK169" s="152"/>
      <c r="AL169" s="152"/>
      <c r="AM169" s="152"/>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2"/>
      <c r="BI169" s="152"/>
      <c r="BJ169" s="152"/>
      <c r="BK169" s="152"/>
      <c r="BL169" s="152"/>
      <c r="BM169" s="152"/>
      <c r="BN169" s="152"/>
      <c r="BO169" s="152"/>
      <c r="BP169" s="152"/>
      <c r="BQ169" s="152"/>
      <c r="BR169" s="152"/>
      <c r="BS169" s="152"/>
      <c r="BT169" s="152"/>
      <c r="BU169" s="152"/>
      <c r="BV169" s="152"/>
      <c r="BW169" s="152"/>
      <c r="BX169" s="152"/>
      <c r="BY169" s="152"/>
    </row>
    <row r="170" spans="1:77" s="38" customFormat="1" x14ac:dyDescent="0.2">
      <c r="A170" s="152"/>
      <c r="B170" s="153" t="str">
        <f>IF(AND(B168&lt;&gt;"",ISNUMBER(B168),B169=""),"סך הכל",IF(Planning!A173="","",Planning!A173))</f>
        <v/>
      </c>
      <c r="C170" s="154" t="str">
        <f>IFERROR(_xlfn.IFS(B170="סך הכל",Summary!$B$6,Planning!C173&lt;&gt;"",Planning!C173),"")</f>
        <v/>
      </c>
      <c r="D170" s="152" t="str">
        <f>IFERROR(VLOOKUP(B170,Address!B:G,5,FALSE),"")</f>
        <v/>
      </c>
      <c r="E170" s="152" t="str">
        <f>IFERROR(VLOOKUP(B170,Address!B:L,11,FALSE),"")</f>
        <v/>
      </c>
      <c r="F170" s="155" t="str">
        <f t="shared" si="4"/>
        <v/>
      </c>
      <c r="G170" s="156" t="str">
        <f>IF(B170="סך הכל",Summary!$B$7,IF(F170="","",IF(VLOOKUP(B170,WQ_UnitID!B:C,2,FALSE)=0,"",VLOOKUP(B170,WQ_UnitID!B:C,2,FALSE))))</f>
        <v/>
      </c>
      <c r="H170" s="155" t="str">
        <f>IF(B170="סך הכל",Summary!$B$8,IF(F170="","",IFERROR(VLOOKUP(B170,Planning!A:B,2,FALSE),0)))</f>
        <v/>
      </c>
      <c r="I170" s="155" t="str">
        <f>IF(B170="סך הכל",Summary!$B$9,IF(F170="","",IFERROR(VLOOKUP(B170,Count!A:B,2,FALSE),0)))</f>
        <v/>
      </c>
      <c r="J170" s="155" t="str">
        <f>IF(F170="","",(IF(ISNUMBER(MATCH(B170,ExcPermit!$H$8:$H$1000,0)),"כן","לא")))</f>
        <v/>
      </c>
      <c r="K170" s="155" t="str">
        <f>IF(B170="סך הכל",Summary!$B$10,IF(F170="","",IFERROR(VLOOKUP(B170,Count!A:J,8,FALSE),0)))</f>
        <v/>
      </c>
      <c r="L170" s="155" t="str">
        <f>IF(B170="סך הכל",Summary!$B$11,IF(F170="","",IFERROR(VLOOKUP(B170,Count!A:J,9,FALSE),0)))</f>
        <v/>
      </c>
      <c r="M170" s="157" t="str">
        <f>IF(B170="סך הכל",Summary!$B$12,IF(F170="","",IFERROR(VLOOKUP(B170,Count!A:J,10,FALSE),0)))</f>
        <v/>
      </c>
      <c r="N170" s="158" t="str">
        <f t="shared" si="5"/>
        <v/>
      </c>
      <c r="O170" s="134" t="str">
        <f>IFERROR(VLOOKUP(B170,Comments!A:B,2,FALSE),"")</f>
        <v/>
      </c>
      <c r="P170" s="134"/>
      <c r="Q170" s="134"/>
      <c r="R170" s="134"/>
      <c r="S170" s="134"/>
      <c r="T170" s="134"/>
      <c r="U170" s="134"/>
      <c r="V170" s="134"/>
      <c r="W170" s="134"/>
      <c r="X170" s="134"/>
      <c r="Y170" s="134"/>
      <c r="Z170" s="134"/>
      <c r="AA170" s="134"/>
      <c r="AB170" s="134"/>
      <c r="AC170" s="134"/>
      <c r="AD170" s="134"/>
      <c r="AE170" s="152"/>
      <c r="AF170" s="152"/>
      <c r="AG170" s="152"/>
      <c r="AH170" s="152"/>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c r="BI170" s="152"/>
      <c r="BJ170" s="152"/>
      <c r="BK170" s="152"/>
      <c r="BL170" s="152"/>
      <c r="BM170" s="152"/>
      <c r="BN170" s="152"/>
      <c r="BO170" s="152"/>
      <c r="BP170" s="152"/>
      <c r="BQ170" s="152"/>
      <c r="BR170" s="152"/>
      <c r="BS170" s="152"/>
      <c r="BT170" s="152"/>
      <c r="BU170" s="152"/>
      <c r="BV170" s="152"/>
      <c r="BW170" s="152"/>
      <c r="BX170" s="152"/>
      <c r="BY170" s="152"/>
    </row>
    <row r="171" spans="1:77" s="38" customFormat="1" x14ac:dyDescent="0.2">
      <c r="A171" s="152"/>
      <c r="B171" s="153" t="str">
        <f>IF(AND(B169&lt;&gt;"",ISNUMBER(B169),B170=""),"סך הכל",IF(Planning!A174="","",Planning!A174))</f>
        <v/>
      </c>
      <c r="C171" s="154" t="str">
        <f>IFERROR(_xlfn.IFS(B171="סך הכל",Summary!$B$6,Planning!C174&lt;&gt;"",Planning!C174),"")</f>
        <v/>
      </c>
      <c r="D171" s="152" t="str">
        <f>IFERROR(VLOOKUP(B171,Address!B:G,5,FALSE),"")</f>
        <v/>
      </c>
      <c r="E171" s="152" t="str">
        <f>IFERROR(VLOOKUP(B171,Address!B:L,11,FALSE),"")</f>
        <v/>
      </c>
      <c r="F171" s="155" t="str">
        <f t="shared" si="4"/>
        <v/>
      </c>
      <c r="G171" s="156" t="str">
        <f>IF(B171="סך הכל",Summary!$B$7,IF(F171="","",IF(VLOOKUP(B171,WQ_UnitID!B:C,2,FALSE)=0,"",VLOOKUP(B171,WQ_UnitID!B:C,2,FALSE))))</f>
        <v/>
      </c>
      <c r="H171" s="155" t="str">
        <f>IF(B171="סך הכל",Summary!$B$8,IF(F171="","",IFERROR(VLOOKUP(B171,Planning!A:B,2,FALSE),0)))</f>
        <v/>
      </c>
      <c r="I171" s="155" t="str">
        <f>IF(B171="סך הכל",Summary!$B$9,IF(F171="","",IFERROR(VLOOKUP(B171,Count!A:B,2,FALSE),0)))</f>
        <v/>
      </c>
      <c r="J171" s="155" t="str">
        <f>IF(F171="","",(IF(ISNUMBER(MATCH(B171,ExcPermit!$H$8:$H$1000,0)),"כן","לא")))</f>
        <v/>
      </c>
      <c r="K171" s="155" t="str">
        <f>IF(B171="סך הכל",Summary!$B$10,IF(F171="","",IFERROR(VLOOKUP(B171,Count!A:J,8,FALSE),0)))</f>
        <v/>
      </c>
      <c r="L171" s="155" t="str">
        <f>IF(B171="סך הכל",Summary!$B$11,IF(F171="","",IFERROR(VLOOKUP(B171,Count!A:J,9,FALSE),0)))</f>
        <v/>
      </c>
      <c r="M171" s="157" t="str">
        <f>IF(B171="סך הכל",Summary!$B$12,IF(F171="","",IFERROR(VLOOKUP(B171,Count!A:J,10,FALSE),0)))</f>
        <v/>
      </c>
      <c r="N171" s="158" t="str">
        <f t="shared" si="5"/>
        <v/>
      </c>
      <c r="O171" s="134" t="str">
        <f>IFERROR(VLOOKUP(B171,Comments!A:B,2,FALSE),"")</f>
        <v/>
      </c>
      <c r="P171" s="134"/>
      <c r="Q171" s="134"/>
      <c r="R171" s="134"/>
      <c r="S171" s="134"/>
      <c r="T171" s="134"/>
      <c r="U171" s="134"/>
      <c r="V171" s="134"/>
      <c r="W171" s="134"/>
      <c r="X171" s="134"/>
      <c r="Y171" s="134"/>
      <c r="Z171" s="134"/>
      <c r="AA171" s="134"/>
      <c r="AB171" s="134"/>
      <c r="AC171" s="134"/>
      <c r="AD171" s="134"/>
      <c r="AE171" s="152"/>
      <c r="AF171" s="152"/>
      <c r="AG171" s="152"/>
      <c r="AH171" s="152"/>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c r="BI171" s="152"/>
      <c r="BJ171" s="152"/>
      <c r="BK171" s="152"/>
      <c r="BL171" s="152"/>
      <c r="BM171" s="152"/>
      <c r="BN171" s="152"/>
      <c r="BO171" s="152"/>
      <c r="BP171" s="152"/>
      <c r="BQ171" s="152"/>
      <c r="BR171" s="152"/>
      <c r="BS171" s="152"/>
      <c r="BT171" s="152"/>
      <c r="BU171" s="152"/>
      <c r="BV171" s="152"/>
      <c r="BW171" s="152"/>
      <c r="BX171" s="152"/>
      <c r="BY171" s="152"/>
    </row>
    <row r="172" spans="1:77" s="38" customFormat="1" x14ac:dyDescent="0.2">
      <c r="A172" s="152"/>
      <c r="B172" s="153" t="str">
        <f>IF(AND(B170&lt;&gt;"",ISNUMBER(B170),B171=""),"סך הכל",IF(Planning!A175="","",Planning!A175))</f>
        <v/>
      </c>
      <c r="C172" s="154" t="str">
        <f>IFERROR(_xlfn.IFS(B172="סך הכל",Summary!$B$6,Planning!C175&lt;&gt;"",Planning!C175),"")</f>
        <v/>
      </c>
      <c r="D172" s="152" t="str">
        <f>IFERROR(VLOOKUP(B172,Address!B:G,5,FALSE),"")</f>
        <v/>
      </c>
      <c r="E172" s="152" t="str">
        <f>IFERROR(VLOOKUP(B172,Address!B:L,11,FALSE),"")</f>
        <v/>
      </c>
      <c r="F172" s="155" t="str">
        <f t="shared" si="4"/>
        <v/>
      </c>
      <c r="G172" s="156" t="str">
        <f>IF(B172="סך הכל",Summary!$B$7,IF(F172="","",IF(VLOOKUP(B172,WQ_UnitID!B:C,2,FALSE)=0,"",VLOOKUP(B172,WQ_UnitID!B:C,2,FALSE))))</f>
        <v/>
      </c>
      <c r="H172" s="155" t="str">
        <f>IF(B172="סך הכל",Summary!$B$8,IF(F172="","",IFERROR(VLOOKUP(B172,Planning!A:B,2,FALSE),0)))</f>
        <v/>
      </c>
      <c r="I172" s="155" t="str">
        <f>IF(B172="סך הכל",Summary!$B$9,IF(F172="","",IFERROR(VLOOKUP(B172,Count!A:B,2,FALSE),0)))</f>
        <v/>
      </c>
      <c r="J172" s="155" t="str">
        <f>IF(F172="","",(IF(ISNUMBER(MATCH(B172,ExcPermit!$H$8:$H$1000,0)),"כן","לא")))</f>
        <v/>
      </c>
      <c r="K172" s="155" t="str">
        <f>IF(B172="סך הכל",Summary!$B$10,IF(F172="","",IFERROR(VLOOKUP(B172,Count!A:J,8,FALSE),0)))</f>
        <v/>
      </c>
      <c r="L172" s="155" t="str">
        <f>IF(B172="סך הכל",Summary!$B$11,IF(F172="","",IFERROR(VLOOKUP(B172,Count!A:J,9,FALSE),0)))</f>
        <v/>
      </c>
      <c r="M172" s="157" t="str">
        <f>IF(B172="סך הכל",Summary!$B$12,IF(F172="","",IFERROR(VLOOKUP(B172,Count!A:J,10,FALSE),0)))</f>
        <v/>
      </c>
      <c r="N172" s="158" t="str">
        <f t="shared" si="5"/>
        <v/>
      </c>
      <c r="O172" s="134" t="str">
        <f>IFERROR(VLOOKUP(B172,Comments!A:B,2,FALSE),"")</f>
        <v/>
      </c>
      <c r="P172" s="134"/>
      <c r="Q172" s="134"/>
      <c r="R172" s="134"/>
      <c r="S172" s="134"/>
      <c r="T172" s="134"/>
      <c r="U172" s="134"/>
      <c r="V172" s="134"/>
      <c r="W172" s="134"/>
      <c r="X172" s="134"/>
      <c r="Y172" s="134"/>
      <c r="Z172" s="134"/>
      <c r="AA172" s="134"/>
      <c r="AB172" s="134"/>
      <c r="AC172" s="134"/>
      <c r="AD172" s="134"/>
      <c r="AE172" s="152"/>
      <c r="AF172" s="152"/>
      <c r="AG172" s="152"/>
      <c r="AH172" s="152"/>
      <c r="AI172" s="152"/>
      <c r="AJ172" s="152"/>
      <c r="AK172" s="152"/>
      <c r="AL172" s="152"/>
      <c r="AM172" s="152"/>
      <c r="AN172" s="152"/>
      <c r="AO172" s="152"/>
      <c r="AP172" s="152"/>
      <c r="AQ172" s="152"/>
      <c r="AR172" s="152"/>
      <c r="AS172" s="152"/>
      <c r="AT172" s="152"/>
      <c r="AU172" s="152"/>
      <c r="AV172" s="152"/>
      <c r="AW172" s="152"/>
      <c r="AX172" s="152"/>
      <c r="AY172" s="152"/>
      <c r="AZ172" s="152"/>
      <c r="BA172" s="152"/>
      <c r="BB172" s="152"/>
      <c r="BC172" s="152"/>
      <c r="BD172" s="152"/>
      <c r="BE172" s="152"/>
      <c r="BF172" s="152"/>
      <c r="BG172" s="152"/>
      <c r="BH172" s="152"/>
      <c r="BI172" s="152"/>
      <c r="BJ172" s="152"/>
      <c r="BK172" s="152"/>
      <c r="BL172" s="152"/>
      <c r="BM172" s="152"/>
      <c r="BN172" s="152"/>
      <c r="BO172" s="152"/>
      <c r="BP172" s="152"/>
      <c r="BQ172" s="152"/>
      <c r="BR172" s="152"/>
      <c r="BS172" s="152"/>
      <c r="BT172" s="152"/>
      <c r="BU172" s="152"/>
      <c r="BV172" s="152"/>
      <c r="BW172" s="152"/>
      <c r="BX172" s="152"/>
      <c r="BY172" s="152"/>
    </row>
    <row r="173" spans="1:77" s="38" customFormat="1" x14ac:dyDescent="0.2">
      <c r="A173" s="152"/>
      <c r="B173" s="153" t="str">
        <f>IF(AND(B171&lt;&gt;"",ISNUMBER(B171),B172=""),"סך הכל",IF(Planning!A176="","",Planning!A176))</f>
        <v/>
      </c>
      <c r="C173" s="154" t="str">
        <f>IFERROR(_xlfn.IFS(B173="סך הכל",Summary!$B$6,Planning!C176&lt;&gt;"",Planning!C176),"")</f>
        <v/>
      </c>
      <c r="D173" s="152" t="str">
        <f>IFERROR(VLOOKUP(B173,Address!B:G,5,FALSE),"")</f>
        <v/>
      </c>
      <c r="E173" s="152" t="str">
        <f>IFERROR(VLOOKUP(B173,Address!B:L,11,FALSE),"")</f>
        <v/>
      </c>
      <c r="F173" s="155" t="str">
        <f t="shared" si="4"/>
        <v/>
      </c>
      <c r="G173" s="156" t="str">
        <f>IF(B173="סך הכל",Summary!$B$7,IF(F173="","",IF(VLOOKUP(B173,WQ_UnitID!B:C,2,FALSE)=0,"",VLOOKUP(B173,WQ_UnitID!B:C,2,FALSE))))</f>
        <v/>
      </c>
      <c r="H173" s="155" t="str">
        <f>IF(B173="סך הכל",Summary!$B$8,IF(F173="","",IFERROR(VLOOKUP(B173,Planning!A:B,2,FALSE),0)))</f>
        <v/>
      </c>
      <c r="I173" s="155" t="str">
        <f>IF(B173="סך הכל",Summary!$B$9,IF(F173="","",IFERROR(VLOOKUP(B173,Count!A:B,2,FALSE),0)))</f>
        <v/>
      </c>
      <c r="J173" s="155" t="str">
        <f>IF(F173="","",(IF(ISNUMBER(MATCH(B173,ExcPermit!$H$8:$H$1000,0)),"כן","לא")))</f>
        <v/>
      </c>
      <c r="K173" s="155" t="str">
        <f>IF(B173="סך הכל",Summary!$B$10,IF(F173="","",IFERROR(VLOOKUP(B173,Count!A:J,8,FALSE),0)))</f>
        <v/>
      </c>
      <c r="L173" s="155" t="str">
        <f>IF(B173="סך הכל",Summary!$B$11,IF(F173="","",IFERROR(VLOOKUP(B173,Count!A:J,9,FALSE),0)))</f>
        <v/>
      </c>
      <c r="M173" s="157" t="str">
        <f>IF(B173="סך הכל",Summary!$B$12,IF(F173="","",IFERROR(VLOOKUP(B173,Count!A:J,10,FALSE),0)))</f>
        <v/>
      </c>
      <c r="N173" s="158" t="str">
        <f t="shared" si="5"/>
        <v/>
      </c>
      <c r="O173" s="134" t="str">
        <f>IFERROR(VLOOKUP(B173,Comments!A:B,2,FALSE),"")</f>
        <v/>
      </c>
      <c r="P173" s="134"/>
      <c r="Q173" s="134"/>
      <c r="R173" s="134"/>
      <c r="S173" s="134"/>
      <c r="T173" s="134"/>
      <c r="U173" s="134"/>
      <c r="V173" s="134"/>
      <c r="W173" s="134"/>
      <c r="X173" s="134"/>
      <c r="Y173" s="134"/>
      <c r="Z173" s="134"/>
      <c r="AA173" s="134"/>
      <c r="AB173" s="134"/>
      <c r="AC173" s="134"/>
      <c r="AD173" s="134"/>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c r="BD173" s="152"/>
      <c r="BE173" s="152"/>
      <c r="BF173" s="152"/>
      <c r="BG173" s="152"/>
      <c r="BH173" s="152"/>
      <c r="BI173" s="152"/>
      <c r="BJ173" s="152"/>
      <c r="BK173" s="152"/>
      <c r="BL173" s="152"/>
      <c r="BM173" s="152"/>
      <c r="BN173" s="152"/>
      <c r="BO173" s="152"/>
      <c r="BP173" s="152"/>
      <c r="BQ173" s="152"/>
      <c r="BR173" s="152"/>
      <c r="BS173" s="152"/>
      <c r="BT173" s="152"/>
      <c r="BU173" s="152"/>
      <c r="BV173" s="152"/>
      <c r="BW173" s="152"/>
      <c r="BX173" s="152"/>
      <c r="BY173" s="152"/>
    </row>
    <row r="174" spans="1:77" s="38" customFormat="1" x14ac:dyDescent="0.2">
      <c r="A174" s="152"/>
      <c r="B174" s="153" t="str">
        <f>IF(AND(B172&lt;&gt;"",ISNUMBER(B172),B173=""),"סך הכל",IF(Planning!A177="","",Planning!A177))</f>
        <v/>
      </c>
      <c r="C174" s="154" t="str">
        <f>IFERROR(_xlfn.IFS(B174="סך הכל",Summary!$B$6,Planning!C177&lt;&gt;"",Planning!C177),"")</f>
        <v/>
      </c>
      <c r="D174" s="152" t="str">
        <f>IFERROR(VLOOKUP(B174,Address!B:G,5,FALSE),"")</f>
        <v/>
      </c>
      <c r="E174" s="152" t="str">
        <f>IFERROR(VLOOKUP(B174,Address!B:L,11,FALSE),"")</f>
        <v/>
      </c>
      <c r="F174" s="155" t="str">
        <f t="shared" si="4"/>
        <v/>
      </c>
      <c r="G174" s="156" t="str">
        <f>IF(B174="סך הכל",Summary!$B$7,IF(F174="","",IF(VLOOKUP(B174,WQ_UnitID!B:C,2,FALSE)=0,"",VLOOKUP(B174,WQ_UnitID!B:C,2,FALSE))))</f>
        <v/>
      </c>
      <c r="H174" s="155" t="str">
        <f>IF(B174="סך הכל",Summary!$B$8,IF(F174="","",IFERROR(VLOOKUP(B174,Planning!A:B,2,FALSE),0)))</f>
        <v/>
      </c>
      <c r="I174" s="155" t="str">
        <f>IF(B174="סך הכל",Summary!$B$9,IF(F174="","",IFERROR(VLOOKUP(B174,Count!A:B,2,FALSE),0)))</f>
        <v/>
      </c>
      <c r="J174" s="155" t="str">
        <f>IF(F174="","",(IF(ISNUMBER(MATCH(B174,ExcPermit!$H$8:$H$1000,0)),"כן","לא")))</f>
        <v/>
      </c>
      <c r="K174" s="155" t="str">
        <f>IF(B174="סך הכל",Summary!$B$10,IF(F174="","",IFERROR(VLOOKUP(B174,Count!A:J,8,FALSE),0)))</f>
        <v/>
      </c>
      <c r="L174" s="155" t="str">
        <f>IF(B174="סך הכל",Summary!$B$11,IF(F174="","",IFERROR(VLOOKUP(B174,Count!A:J,9,FALSE),0)))</f>
        <v/>
      </c>
      <c r="M174" s="157" t="str">
        <f>IF(B174="סך הכל",Summary!$B$12,IF(F174="","",IFERROR(VLOOKUP(B174,Count!A:J,10,FALSE),0)))</f>
        <v/>
      </c>
      <c r="N174" s="158" t="str">
        <f t="shared" si="5"/>
        <v/>
      </c>
      <c r="O174" s="134" t="str">
        <f>IFERROR(VLOOKUP(B174,Comments!A:B,2,FALSE),"")</f>
        <v/>
      </c>
      <c r="P174" s="134"/>
      <c r="Q174" s="134"/>
      <c r="R174" s="134"/>
      <c r="S174" s="134"/>
      <c r="T174" s="134"/>
      <c r="U174" s="134"/>
      <c r="V174" s="134"/>
      <c r="W174" s="134"/>
      <c r="X174" s="134"/>
      <c r="Y174" s="134"/>
      <c r="Z174" s="134"/>
      <c r="AA174" s="134"/>
      <c r="AB174" s="134"/>
      <c r="AC174" s="134"/>
      <c r="AD174" s="134"/>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row>
    <row r="175" spans="1:77" s="38" customFormat="1" x14ac:dyDescent="0.2">
      <c r="A175" s="152"/>
      <c r="B175" s="153" t="str">
        <f>IF(AND(B173&lt;&gt;"",ISNUMBER(B173),B174=""),"סך הכל",IF(Planning!A178="","",Planning!A178))</f>
        <v/>
      </c>
      <c r="C175" s="154" t="str">
        <f>IFERROR(_xlfn.IFS(B175="סך הכל",Summary!$B$6,Planning!C178&lt;&gt;"",Planning!C178),"")</f>
        <v/>
      </c>
      <c r="D175" s="152" t="str">
        <f>IFERROR(VLOOKUP(B175,Address!B:G,5,FALSE),"")</f>
        <v/>
      </c>
      <c r="E175" s="152" t="str">
        <f>IFERROR(VLOOKUP(B175,Address!B:L,11,FALSE),"")</f>
        <v/>
      </c>
      <c r="F175" s="155" t="str">
        <f t="shared" si="4"/>
        <v/>
      </c>
      <c r="G175" s="156" t="str">
        <f>IF(B175="סך הכל",Summary!$B$7,IF(F175="","",IF(VLOOKUP(B175,WQ_UnitID!B:C,2,FALSE)=0,"",VLOOKUP(B175,WQ_UnitID!B:C,2,FALSE))))</f>
        <v/>
      </c>
      <c r="H175" s="155" t="str">
        <f>IF(B175="סך הכל",Summary!$B$8,IF(F175="","",IFERROR(VLOOKUP(B175,Planning!A:B,2,FALSE),0)))</f>
        <v/>
      </c>
      <c r="I175" s="155" t="str">
        <f>IF(B175="סך הכל",Summary!$B$9,IF(F175="","",IFERROR(VLOOKUP(B175,Count!A:B,2,FALSE),0)))</f>
        <v/>
      </c>
      <c r="J175" s="155" t="str">
        <f>IF(F175="","",(IF(ISNUMBER(MATCH(B175,ExcPermit!$H$8:$H$1000,0)),"כן","לא")))</f>
        <v/>
      </c>
      <c r="K175" s="155" t="str">
        <f>IF(B175="סך הכל",Summary!$B$10,IF(F175="","",IFERROR(VLOOKUP(B175,Count!A:J,8,FALSE),0)))</f>
        <v/>
      </c>
      <c r="L175" s="155" t="str">
        <f>IF(B175="סך הכל",Summary!$B$11,IF(F175="","",IFERROR(VLOOKUP(B175,Count!A:J,9,FALSE),0)))</f>
        <v/>
      </c>
      <c r="M175" s="157" t="str">
        <f>IF(B175="סך הכל",Summary!$B$12,IF(F175="","",IFERROR(VLOOKUP(B175,Count!A:J,10,FALSE),0)))</f>
        <v/>
      </c>
      <c r="N175" s="158" t="str">
        <f t="shared" si="5"/>
        <v/>
      </c>
      <c r="O175" s="134" t="str">
        <f>IFERROR(VLOOKUP(B175,Comments!A:B,2,FALSE),"")</f>
        <v/>
      </c>
      <c r="P175" s="134"/>
      <c r="Q175" s="134"/>
      <c r="R175" s="134"/>
      <c r="S175" s="134"/>
      <c r="T175" s="134"/>
      <c r="U175" s="134"/>
      <c r="V175" s="134"/>
      <c r="W175" s="134"/>
      <c r="X175" s="134"/>
      <c r="Y175" s="134"/>
      <c r="Z175" s="134"/>
      <c r="AA175" s="134"/>
      <c r="AB175" s="134"/>
      <c r="AC175" s="134"/>
      <c r="AD175" s="134"/>
      <c r="AE175" s="152"/>
      <c r="AF175" s="152"/>
      <c r="AG175" s="152"/>
      <c r="AH175" s="152"/>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c r="BD175" s="152"/>
      <c r="BE175" s="152"/>
      <c r="BF175" s="152"/>
      <c r="BG175" s="152"/>
      <c r="BH175" s="152"/>
      <c r="BI175" s="152"/>
      <c r="BJ175" s="152"/>
      <c r="BK175" s="152"/>
      <c r="BL175" s="152"/>
      <c r="BM175" s="152"/>
      <c r="BN175" s="152"/>
      <c r="BO175" s="152"/>
      <c r="BP175" s="152"/>
      <c r="BQ175" s="152"/>
      <c r="BR175" s="152"/>
      <c r="BS175" s="152"/>
      <c r="BT175" s="152"/>
      <c r="BU175" s="152"/>
      <c r="BV175" s="152"/>
      <c r="BW175" s="152"/>
      <c r="BX175" s="152"/>
      <c r="BY175" s="152"/>
    </row>
    <row r="176" spans="1:77" s="38" customFormat="1" x14ac:dyDescent="0.2">
      <c r="A176" s="152"/>
      <c r="B176" s="153" t="str">
        <f>IF(AND(B174&lt;&gt;"",ISNUMBER(B174),B175=""),"סך הכל",IF(Planning!A179="","",Planning!A179))</f>
        <v/>
      </c>
      <c r="C176" s="154" t="str">
        <f>IFERROR(_xlfn.IFS(B176="סך הכל",Summary!$B$6,Planning!C179&lt;&gt;"",Planning!C179),"")</f>
        <v/>
      </c>
      <c r="D176" s="152" t="str">
        <f>IFERROR(VLOOKUP(B176,Address!B:G,5,FALSE),"")</f>
        <v/>
      </c>
      <c r="E176" s="152" t="str">
        <f>IFERROR(VLOOKUP(B176,Address!B:L,11,FALSE),"")</f>
        <v/>
      </c>
      <c r="F176" s="155" t="str">
        <f t="shared" si="4"/>
        <v/>
      </c>
      <c r="G176" s="156" t="str">
        <f>IF(B176="סך הכל",Summary!$B$7,IF(F176="","",IF(VLOOKUP(B176,WQ_UnitID!B:C,2,FALSE)=0,"",VLOOKUP(B176,WQ_UnitID!B:C,2,FALSE))))</f>
        <v/>
      </c>
      <c r="H176" s="155" t="str">
        <f>IF(B176="סך הכל",Summary!$B$8,IF(F176="","",IFERROR(VLOOKUP(B176,Planning!A:B,2,FALSE),0)))</f>
        <v/>
      </c>
      <c r="I176" s="155" t="str">
        <f>IF(B176="סך הכל",Summary!$B$9,IF(F176="","",IFERROR(VLOOKUP(B176,Count!A:B,2,FALSE),0)))</f>
        <v/>
      </c>
      <c r="J176" s="155" t="str">
        <f>IF(F176="","",(IF(ISNUMBER(MATCH(B176,ExcPermit!$H$8:$H$1000,0)),"כן","לא")))</f>
        <v/>
      </c>
      <c r="K176" s="155" t="str">
        <f>IF(B176="סך הכל",Summary!$B$10,IF(F176="","",IFERROR(VLOOKUP(B176,Count!A:J,8,FALSE),0)))</f>
        <v/>
      </c>
      <c r="L176" s="155" t="str">
        <f>IF(B176="סך הכל",Summary!$B$11,IF(F176="","",IFERROR(VLOOKUP(B176,Count!A:J,9,FALSE),0)))</f>
        <v/>
      </c>
      <c r="M176" s="157" t="str">
        <f>IF(B176="סך הכל",Summary!$B$12,IF(F176="","",IFERROR(VLOOKUP(B176,Count!A:J,10,FALSE),0)))</f>
        <v/>
      </c>
      <c r="N176" s="158" t="str">
        <f t="shared" si="5"/>
        <v/>
      </c>
      <c r="O176" s="134" t="str">
        <f>IFERROR(VLOOKUP(B176,Comments!A:B,2,FALSE),"")</f>
        <v/>
      </c>
      <c r="P176" s="134"/>
      <c r="Q176" s="134"/>
      <c r="R176" s="134"/>
      <c r="S176" s="134"/>
      <c r="T176" s="134"/>
      <c r="U176" s="134"/>
      <c r="V176" s="134"/>
      <c r="W176" s="134"/>
      <c r="X176" s="134"/>
      <c r="Y176" s="134"/>
      <c r="Z176" s="134"/>
      <c r="AA176" s="134"/>
      <c r="AB176" s="134"/>
      <c r="AC176" s="134"/>
      <c r="AD176" s="134"/>
      <c r="AE176" s="152"/>
      <c r="AF176" s="152"/>
      <c r="AG176" s="152"/>
      <c r="AH176" s="152"/>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c r="BD176" s="152"/>
      <c r="BE176" s="152"/>
      <c r="BF176" s="152"/>
      <c r="BG176" s="152"/>
      <c r="BH176" s="152"/>
      <c r="BI176" s="152"/>
      <c r="BJ176" s="152"/>
      <c r="BK176" s="152"/>
      <c r="BL176" s="152"/>
      <c r="BM176" s="152"/>
      <c r="BN176" s="152"/>
      <c r="BO176" s="152"/>
      <c r="BP176" s="152"/>
      <c r="BQ176" s="152"/>
      <c r="BR176" s="152"/>
      <c r="BS176" s="152"/>
      <c r="BT176" s="152"/>
      <c r="BU176" s="152"/>
      <c r="BV176" s="152"/>
      <c r="BW176" s="152"/>
      <c r="BX176" s="152"/>
      <c r="BY176" s="152"/>
    </row>
    <row r="177" spans="1:77" s="38" customFormat="1" x14ac:dyDescent="0.2">
      <c r="A177" s="152"/>
      <c r="B177" s="153" t="str">
        <f>IF(AND(B175&lt;&gt;"",ISNUMBER(B175),B176=""),"סך הכל",IF(Planning!A180="","",Planning!A180))</f>
        <v/>
      </c>
      <c r="C177" s="154" t="str">
        <f>IFERROR(_xlfn.IFS(B177="סך הכל",Summary!$B$6,Planning!C180&lt;&gt;"",Planning!C180),"")</f>
        <v/>
      </c>
      <c r="D177" s="152" t="str">
        <f>IFERROR(VLOOKUP(B177,Address!B:G,5,FALSE),"")</f>
        <v/>
      </c>
      <c r="E177" s="152" t="str">
        <f>IFERROR(VLOOKUP(B177,Address!B:L,11,FALSE),"")</f>
        <v/>
      </c>
      <c r="F177" s="155" t="str">
        <f t="shared" si="4"/>
        <v/>
      </c>
      <c r="G177" s="156" t="str">
        <f>IF(B177="סך הכל",Summary!$B$7,IF(F177="","",IF(VLOOKUP(B177,WQ_UnitID!B:C,2,FALSE)=0,"",VLOOKUP(B177,WQ_UnitID!B:C,2,FALSE))))</f>
        <v/>
      </c>
      <c r="H177" s="155" t="str">
        <f>IF(B177="סך הכל",Summary!$B$8,IF(F177="","",IFERROR(VLOOKUP(B177,Planning!A:B,2,FALSE),0)))</f>
        <v/>
      </c>
      <c r="I177" s="155" t="str">
        <f>IF(B177="סך הכל",Summary!$B$9,IF(F177="","",IFERROR(VLOOKUP(B177,Count!A:B,2,FALSE),0)))</f>
        <v/>
      </c>
      <c r="J177" s="155" t="str">
        <f>IF(F177="","",(IF(ISNUMBER(MATCH(B177,ExcPermit!$H$8:$H$1000,0)),"כן","לא")))</f>
        <v/>
      </c>
      <c r="K177" s="155" t="str">
        <f>IF(B177="סך הכל",Summary!$B$10,IF(F177="","",IFERROR(VLOOKUP(B177,Count!A:J,8,FALSE),0)))</f>
        <v/>
      </c>
      <c r="L177" s="155" t="str">
        <f>IF(B177="סך הכל",Summary!$B$11,IF(F177="","",IFERROR(VLOOKUP(B177,Count!A:J,9,FALSE),0)))</f>
        <v/>
      </c>
      <c r="M177" s="157" t="str">
        <f>IF(B177="סך הכל",Summary!$B$12,IF(F177="","",IFERROR(VLOOKUP(B177,Count!A:J,10,FALSE),0)))</f>
        <v/>
      </c>
      <c r="N177" s="158" t="str">
        <f t="shared" si="5"/>
        <v/>
      </c>
      <c r="O177" s="134" t="str">
        <f>IFERROR(VLOOKUP(B177,Comments!A:B,2,FALSE),"")</f>
        <v/>
      </c>
      <c r="P177" s="134"/>
      <c r="Q177" s="134"/>
      <c r="R177" s="134"/>
      <c r="S177" s="134"/>
      <c r="T177" s="134"/>
      <c r="U177" s="134"/>
      <c r="V177" s="134"/>
      <c r="W177" s="134"/>
      <c r="X177" s="134"/>
      <c r="Y177" s="134"/>
      <c r="Z177" s="134"/>
      <c r="AA177" s="134"/>
      <c r="AB177" s="134"/>
      <c r="AC177" s="134"/>
      <c r="AD177" s="134"/>
      <c r="AE177" s="152"/>
      <c r="AF177" s="152"/>
      <c r="AG177" s="152"/>
      <c r="AH177" s="152"/>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c r="BD177" s="152"/>
      <c r="BE177" s="152"/>
      <c r="BF177" s="152"/>
      <c r="BG177" s="152"/>
      <c r="BH177" s="152"/>
      <c r="BI177" s="152"/>
      <c r="BJ177" s="152"/>
      <c r="BK177" s="152"/>
      <c r="BL177" s="152"/>
      <c r="BM177" s="152"/>
      <c r="BN177" s="152"/>
      <c r="BO177" s="152"/>
      <c r="BP177" s="152"/>
      <c r="BQ177" s="152"/>
      <c r="BR177" s="152"/>
      <c r="BS177" s="152"/>
      <c r="BT177" s="152"/>
      <c r="BU177" s="152"/>
      <c r="BV177" s="152"/>
      <c r="BW177" s="152"/>
      <c r="BX177" s="152"/>
      <c r="BY177" s="152"/>
    </row>
    <row r="178" spans="1:77" s="38" customFormat="1" x14ac:dyDescent="0.2">
      <c r="A178" s="152"/>
      <c r="B178" s="153" t="str">
        <f>IF(AND(B176&lt;&gt;"",ISNUMBER(B176),B177=""),"סך הכל",IF(Planning!A181="","",Planning!A181))</f>
        <v/>
      </c>
      <c r="C178" s="154" t="str">
        <f>IFERROR(_xlfn.IFS(B178="סך הכל",Summary!$B$6,Planning!C181&lt;&gt;"",Planning!C181),"")</f>
        <v/>
      </c>
      <c r="D178" s="152" t="str">
        <f>IFERROR(VLOOKUP(B178,Address!B:G,5,FALSE),"")</f>
        <v/>
      </c>
      <c r="E178" s="152" t="str">
        <f>IFERROR(VLOOKUP(B178,Address!B:L,11,FALSE),"")</f>
        <v/>
      </c>
      <c r="F178" s="155" t="str">
        <f t="shared" si="4"/>
        <v/>
      </c>
      <c r="G178" s="156" t="str">
        <f>IF(B178="סך הכל",Summary!$B$7,IF(F178="","",IF(VLOOKUP(B178,WQ_UnitID!B:C,2,FALSE)=0,"",VLOOKUP(B178,WQ_UnitID!B:C,2,FALSE))))</f>
        <v/>
      </c>
      <c r="H178" s="155" t="str">
        <f>IF(B178="סך הכל",Summary!$B$8,IF(F178="","",IFERROR(VLOOKUP(B178,Planning!A:B,2,FALSE),0)))</f>
        <v/>
      </c>
      <c r="I178" s="155" t="str">
        <f>IF(B178="סך הכל",Summary!$B$9,IF(F178="","",IFERROR(VLOOKUP(B178,Count!A:B,2,FALSE),0)))</f>
        <v/>
      </c>
      <c r="J178" s="155" t="str">
        <f>IF(F178="","",(IF(ISNUMBER(MATCH(B178,ExcPermit!$H$8:$H$1000,0)),"כן","לא")))</f>
        <v/>
      </c>
      <c r="K178" s="155" t="str">
        <f>IF(B178="סך הכל",Summary!$B$10,IF(F178="","",IFERROR(VLOOKUP(B178,Count!A:J,8,FALSE),0)))</f>
        <v/>
      </c>
      <c r="L178" s="155" t="str">
        <f>IF(B178="סך הכל",Summary!$B$11,IF(F178="","",IFERROR(VLOOKUP(B178,Count!A:J,9,FALSE),0)))</f>
        <v/>
      </c>
      <c r="M178" s="157" t="str">
        <f>IF(B178="סך הכל",Summary!$B$12,IF(F178="","",IFERROR(VLOOKUP(B178,Count!A:J,10,FALSE),0)))</f>
        <v/>
      </c>
      <c r="N178" s="158" t="str">
        <f t="shared" si="5"/>
        <v/>
      </c>
      <c r="O178" s="134" t="str">
        <f>IFERROR(VLOOKUP(B178,Comments!A:B,2,FALSE),"")</f>
        <v/>
      </c>
      <c r="P178" s="134"/>
      <c r="Q178" s="134"/>
      <c r="R178" s="134"/>
      <c r="S178" s="134"/>
      <c r="T178" s="134"/>
      <c r="U178" s="134"/>
      <c r="V178" s="134"/>
      <c r="W178" s="134"/>
      <c r="X178" s="134"/>
      <c r="Y178" s="134"/>
      <c r="Z178" s="134"/>
      <c r="AA178" s="134"/>
      <c r="AB178" s="134"/>
      <c r="AC178" s="134"/>
      <c r="AD178" s="134"/>
      <c r="AE178" s="152"/>
      <c r="AF178" s="152"/>
      <c r="AG178" s="152"/>
      <c r="AH178" s="152"/>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c r="BD178" s="152"/>
      <c r="BE178" s="152"/>
      <c r="BF178" s="152"/>
      <c r="BG178" s="152"/>
      <c r="BH178" s="152"/>
      <c r="BI178" s="152"/>
      <c r="BJ178" s="152"/>
      <c r="BK178" s="152"/>
      <c r="BL178" s="152"/>
      <c r="BM178" s="152"/>
      <c r="BN178" s="152"/>
      <c r="BO178" s="152"/>
      <c r="BP178" s="152"/>
      <c r="BQ178" s="152"/>
      <c r="BR178" s="152"/>
      <c r="BS178" s="152"/>
      <c r="BT178" s="152"/>
      <c r="BU178" s="152"/>
      <c r="BV178" s="152"/>
      <c r="BW178" s="152"/>
      <c r="BX178" s="152"/>
      <c r="BY178" s="152"/>
    </row>
    <row r="179" spans="1:77" s="38" customFormat="1" x14ac:dyDescent="0.2">
      <c r="A179" s="152"/>
      <c r="B179" s="153" t="str">
        <f>IF(AND(B177&lt;&gt;"",ISNUMBER(B177),B178=""),"סך הכל",IF(Planning!A182="","",Planning!A182))</f>
        <v/>
      </c>
      <c r="C179" s="154" t="str">
        <f>IFERROR(_xlfn.IFS(B179="סך הכל",Summary!$B$6,Planning!C182&lt;&gt;"",Planning!C182),"")</f>
        <v/>
      </c>
      <c r="D179" s="152" t="str">
        <f>IFERROR(VLOOKUP(B179,Address!B:G,5,FALSE),"")</f>
        <v/>
      </c>
      <c r="E179" s="152" t="str">
        <f>IFERROR(VLOOKUP(B179,Address!B:L,11,FALSE),"")</f>
        <v/>
      </c>
      <c r="F179" s="155" t="str">
        <f t="shared" si="4"/>
        <v/>
      </c>
      <c r="G179" s="156" t="str">
        <f>IF(B179="סך הכל",Summary!$B$7,IF(F179="","",IF(VLOOKUP(B179,WQ_UnitID!B:C,2,FALSE)=0,"",VLOOKUP(B179,WQ_UnitID!B:C,2,FALSE))))</f>
        <v/>
      </c>
      <c r="H179" s="155" t="str">
        <f>IF(B179="סך הכל",Summary!$B$8,IF(F179="","",IFERROR(VLOOKUP(B179,Planning!A:B,2,FALSE),0)))</f>
        <v/>
      </c>
      <c r="I179" s="155" t="str">
        <f>IF(B179="סך הכל",Summary!$B$9,IF(F179="","",IFERROR(VLOOKUP(B179,Count!A:B,2,FALSE),0)))</f>
        <v/>
      </c>
      <c r="J179" s="155" t="str">
        <f>IF(F179="","",(IF(ISNUMBER(MATCH(B179,ExcPermit!$H$8:$H$1000,0)),"כן","לא")))</f>
        <v/>
      </c>
      <c r="K179" s="155" t="str">
        <f>IF(B179="סך הכל",Summary!$B$10,IF(F179="","",IFERROR(VLOOKUP(B179,Count!A:J,8,FALSE),0)))</f>
        <v/>
      </c>
      <c r="L179" s="155" t="str">
        <f>IF(B179="סך הכל",Summary!$B$11,IF(F179="","",IFERROR(VLOOKUP(B179,Count!A:J,9,FALSE),0)))</f>
        <v/>
      </c>
      <c r="M179" s="157" t="str">
        <f>IF(B179="סך הכל",Summary!$B$12,IF(F179="","",IFERROR(VLOOKUP(B179,Count!A:J,10,FALSE),0)))</f>
        <v/>
      </c>
      <c r="N179" s="158" t="str">
        <f t="shared" si="5"/>
        <v/>
      </c>
      <c r="O179" s="134" t="str">
        <f>IFERROR(VLOOKUP(B179,Comments!A:B,2,FALSE),"")</f>
        <v/>
      </c>
      <c r="P179" s="134"/>
      <c r="Q179" s="134"/>
      <c r="R179" s="134"/>
      <c r="S179" s="134"/>
      <c r="T179" s="134"/>
      <c r="U179" s="134"/>
      <c r="V179" s="134"/>
      <c r="W179" s="134"/>
      <c r="X179" s="134"/>
      <c r="Y179" s="134"/>
      <c r="Z179" s="134"/>
      <c r="AA179" s="134"/>
      <c r="AB179" s="134"/>
      <c r="AC179" s="134"/>
      <c r="AD179" s="134"/>
      <c r="AE179" s="152"/>
      <c r="AF179" s="152"/>
      <c r="AG179" s="152"/>
      <c r="AH179" s="152"/>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c r="BD179" s="152"/>
      <c r="BE179" s="152"/>
      <c r="BF179" s="152"/>
      <c r="BG179" s="152"/>
      <c r="BH179" s="152"/>
      <c r="BI179" s="152"/>
      <c r="BJ179" s="152"/>
      <c r="BK179" s="152"/>
      <c r="BL179" s="152"/>
      <c r="BM179" s="152"/>
      <c r="BN179" s="152"/>
      <c r="BO179" s="152"/>
      <c r="BP179" s="152"/>
      <c r="BQ179" s="152"/>
      <c r="BR179" s="152"/>
      <c r="BS179" s="152"/>
      <c r="BT179" s="152"/>
      <c r="BU179" s="152"/>
      <c r="BV179" s="152"/>
      <c r="BW179" s="152"/>
      <c r="BX179" s="152"/>
      <c r="BY179" s="152"/>
    </row>
    <row r="180" spans="1:77" s="38" customFormat="1" x14ac:dyDescent="0.2">
      <c r="A180" s="152"/>
      <c r="B180" s="153" t="str">
        <f>IF(AND(B178&lt;&gt;"",ISNUMBER(B178),B179=""),"סך הכל",IF(Planning!A183="","",Planning!A183))</f>
        <v/>
      </c>
      <c r="C180" s="154" t="str">
        <f>IFERROR(_xlfn.IFS(B180="סך הכל",Summary!$B$6,Planning!C183&lt;&gt;"",Planning!C183),"")</f>
        <v/>
      </c>
      <c r="D180" s="152" t="str">
        <f>IFERROR(VLOOKUP(B180,Address!B:G,5,FALSE),"")</f>
        <v/>
      </c>
      <c r="E180" s="152" t="str">
        <f>IFERROR(VLOOKUP(B180,Address!B:L,11,FALSE),"")</f>
        <v/>
      </c>
      <c r="F180" s="155" t="str">
        <f t="shared" si="4"/>
        <v/>
      </c>
      <c r="G180" s="156" t="str">
        <f>IF(B180="סך הכל",Summary!$B$7,IF(F180="","",IF(VLOOKUP(B180,WQ_UnitID!B:C,2,FALSE)=0,"",VLOOKUP(B180,WQ_UnitID!B:C,2,FALSE))))</f>
        <v/>
      </c>
      <c r="H180" s="155" t="str">
        <f>IF(B180="סך הכל",Summary!$B$8,IF(F180="","",IFERROR(VLOOKUP(B180,Planning!A:B,2,FALSE),0)))</f>
        <v/>
      </c>
      <c r="I180" s="155" t="str">
        <f>IF(B180="סך הכל",Summary!$B$9,IF(F180="","",IFERROR(VLOOKUP(B180,Count!A:B,2,FALSE),0)))</f>
        <v/>
      </c>
      <c r="J180" s="155" t="str">
        <f>IF(F180="","",(IF(ISNUMBER(MATCH(B180,ExcPermit!$H$8:$H$1000,0)),"כן","לא")))</f>
        <v/>
      </c>
      <c r="K180" s="155" t="str">
        <f>IF(B180="סך הכל",Summary!$B$10,IF(F180="","",IFERROR(VLOOKUP(B180,Count!A:J,8,FALSE),0)))</f>
        <v/>
      </c>
      <c r="L180" s="155" t="str">
        <f>IF(B180="סך הכל",Summary!$B$11,IF(F180="","",IFERROR(VLOOKUP(B180,Count!A:J,9,FALSE),0)))</f>
        <v/>
      </c>
      <c r="M180" s="157" t="str">
        <f>IF(B180="סך הכל",Summary!$B$12,IF(F180="","",IFERROR(VLOOKUP(B180,Count!A:J,10,FALSE),0)))</f>
        <v/>
      </c>
      <c r="N180" s="158" t="str">
        <f t="shared" si="5"/>
        <v/>
      </c>
      <c r="O180" s="134" t="str">
        <f>IFERROR(VLOOKUP(B180,Comments!A:B,2,FALSE),"")</f>
        <v/>
      </c>
      <c r="P180" s="134"/>
      <c r="Q180" s="134"/>
      <c r="R180" s="134"/>
      <c r="S180" s="134"/>
      <c r="T180" s="134"/>
      <c r="U180" s="134"/>
      <c r="V180" s="134"/>
      <c r="W180" s="134"/>
      <c r="X180" s="134"/>
      <c r="Y180" s="134"/>
      <c r="Z180" s="134"/>
      <c r="AA180" s="134"/>
      <c r="AB180" s="134"/>
      <c r="AC180" s="134"/>
      <c r="AD180" s="134"/>
      <c r="AE180" s="152"/>
      <c r="AF180" s="152"/>
      <c r="AG180" s="152"/>
      <c r="AH180" s="152"/>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c r="BD180" s="152"/>
      <c r="BE180" s="152"/>
      <c r="BF180" s="152"/>
      <c r="BG180" s="152"/>
      <c r="BH180" s="152"/>
      <c r="BI180" s="152"/>
      <c r="BJ180" s="152"/>
      <c r="BK180" s="152"/>
      <c r="BL180" s="152"/>
      <c r="BM180" s="152"/>
      <c r="BN180" s="152"/>
      <c r="BO180" s="152"/>
      <c r="BP180" s="152"/>
      <c r="BQ180" s="152"/>
      <c r="BR180" s="152"/>
      <c r="BS180" s="152"/>
      <c r="BT180" s="152"/>
      <c r="BU180" s="152"/>
      <c r="BV180" s="152"/>
      <c r="BW180" s="152"/>
      <c r="BX180" s="152"/>
      <c r="BY180" s="152"/>
    </row>
    <row r="181" spans="1:77" s="38" customFormat="1" x14ac:dyDescent="0.2">
      <c r="A181" s="152"/>
      <c r="B181" s="153" t="str">
        <f>IF(AND(B179&lt;&gt;"",ISNUMBER(B179),B180=""),"סך הכל",IF(Planning!A184="","",Planning!A184))</f>
        <v/>
      </c>
      <c r="C181" s="154" t="str">
        <f>IFERROR(_xlfn.IFS(B181="סך הכל",Summary!$B$6,Planning!C184&lt;&gt;"",Planning!C184),"")</f>
        <v/>
      </c>
      <c r="D181" s="152" t="str">
        <f>IFERROR(VLOOKUP(B181,Address!B:G,5,FALSE),"")</f>
        <v/>
      </c>
      <c r="E181" s="152" t="str">
        <f>IFERROR(VLOOKUP(B181,Address!B:L,11,FALSE),"")</f>
        <v/>
      </c>
      <c r="F181" s="155" t="str">
        <f t="shared" si="4"/>
        <v/>
      </c>
      <c r="G181" s="156" t="str">
        <f>IF(B181="סך הכל",Summary!$B$7,IF(F181="","",IF(VLOOKUP(B181,WQ_UnitID!B:C,2,FALSE)=0,"",VLOOKUP(B181,WQ_UnitID!B:C,2,FALSE))))</f>
        <v/>
      </c>
      <c r="H181" s="155" t="str">
        <f>IF(B181="סך הכל",Summary!$B$8,IF(F181="","",IFERROR(VLOOKUP(B181,Planning!A:B,2,FALSE),0)))</f>
        <v/>
      </c>
      <c r="I181" s="155" t="str">
        <f>IF(B181="סך הכל",Summary!$B$9,IF(F181="","",IFERROR(VLOOKUP(B181,Count!A:B,2,FALSE),0)))</f>
        <v/>
      </c>
      <c r="J181" s="155" t="str">
        <f>IF(F181="","",(IF(ISNUMBER(MATCH(B181,ExcPermit!$H$8:$H$1000,0)),"כן","לא")))</f>
        <v/>
      </c>
      <c r="K181" s="155" t="str">
        <f>IF(B181="סך הכל",Summary!$B$10,IF(F181="","",IFERROR(VLOOKUP(B181,Count!A:J,8,FALSE),0)))</f>
        <v/>
      </c>
      <c r="L181" s="155" t="str">
        <f>IF(B181="סך הכל",Summary!$B$11,IF(F181="","",IFERROR(VLOOKUP(B181,Count!A:J,9,FALSE),0)))</f>
        <v/>
      </c>
      <c r="M181" s="157" t="str">
        <f>IF(B181="סך הכל",Summary!$B$12,IF(F181="","",IFERROR(VLOOKUP(B181,Count!A:J,10,FALSE),0)))</f>
        <v/>
      </c>
      <c r="N181" s="158" t="str">
        <f t="shared" si="5"/>
        <v/>
      </c>
      <c r="O181" s="134" t="str">
        <f>IFERROR(VLOOKUP(B181,Comments!A:B,2,FALSE),"")</f>
        <v/>
      </c>
      <c r="P181" s="134"/>
      <c r="Q181" s="134"/>
      <c r="R181" s="134"/>
      <c r="S181" s="134"/>
      <c r="T181" s="134"/>
      <c r="U181" s="134"/>
      <c r="V181" s="134"/>
      <c r="W181" s="134"/>
      <c r="X181" s="134"/>
      <c r="Y181" s="134"/>
      <c r="Z181" s="134"/>
      <c r="AA181" s="134"/>
      <c r="AB181" s="134"/>
      <c r="AC181" s="134"/>
      <c r="AD181" s="134"/>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row>
    <row r="182" spans="1:77" s="38" customFormat="1" x14ac:dyDescent="0.2">
      <c r="A182" s="152"/>
      <c r="B182" s="153" t="str">
        <f>IF(AND(B180&lt;&gt;"",ISNUMBER(B180),B181=""),"סך הכל",IF(Planning!A185="","",Planning!A185))</f>
        <v/>
      </c>
      <c r="C182" s="154" t="str">
        <f>IFERROR(_xlfn.IFS(B182="סך הכל",Summary!$B$6,Planning!C185&lt;&gt;"",Planning!C185),"")</f>
        <v/>
      </c>
      <c r="D182" s="152" t="str">
        <f>IFERROR(VLOOKUP(B182,Address!B:G,5,FALSE),"")</f>
        <v/>
      </c>
      <c r="E182" s="152" t="str">
        <f>IFERROR(VLOOKUP(B182,Address!B:L,11,FALSE),"")</f>
        <v/>
      </c>
      <c r="F182" s="155" t="str">
        <f t="shared" si="4"/>
        <v/>
      </c>
      <c r="G182" s="156" t="str">
        <f>IF(B182="סך הכל",Summary!$B$7,IF(F182="","",IF(VLOOKUP(B182,WQ_UnitID!B:C,2,FALSE)=0,"",VLOOKUP(B182,WQ_UnitID!B:C,2,FALSE))))</f>
        <v/>
      </c>
      <c r="H182" s="155" t="str">
        <f>IF(B182="סך הכל",Summary!$B$8,IF(F182="","",IFERROR(VLOOKUP(B182,Planning!A:B,2,FALSE),0)))</f>
        <v/>
      </c>
      <c r="I182" s="155" t="str">
        <f>IF(B182="סך הכל",Summary!$B$9,IF(F182="","",IFERROR(VLOOKUP(B182,Count!A:B,2,FALSE),0)))</f>
        <v/>
      </c>
      <c r="J182" s="155" t="str">
        <f>IF(F182="","",(IF(ISNUMBER(MATCH(B182,ExcPermit!$H$8:$H$1000,0)),"כן","לא")))</f>
        <v/>
      </c>
      <c r="K182" s="155" t="str">
        <f>IF(B182="סך הכל",Summary!$B$10,IF(F182="","",IFERROR(VLOOKUP(B182,Count!A:J,8,FALSE),0)))</f>
        <v/>
      </c>
      <c r="L182" s="155" t="str">
        <f>IF(B182="סך הכל",Summary!$B$11,IF(F182="","",IFERROR(VLOOKUP(B182,Count!A:J,9,FALSE),0)))</f>
        <v/>
      </c>
      <c r="M182" s="157" t="str">
        <f>IF(B182="סך הכל",Summary!$B$12,IF(F182="","",IFERROR(VLOOKUP(B182,Count!A:J,10,FALSE),0)))</f>
        <v/>
      </c>
      <c r="N182" s="158" t="str">
        <f t="shared" si="5"/>
        <v/>
      </c>
      <c r="O182" s="134" t="str">
        <f>IFERROR(VLOOKUP(B182,Comments!A:B,2,FALSE),"")</f>
        <v/>
      </c>
      <c r="P182" s="134"/>
      <c r="Q182" s="134"/>
      <c r="R182" s="134"/>
      <c r="S182" s="134"/>
      <c r="T182" s="134"/>
      <c r="U182" s="134"/>
      <c r="V182" s="134"/>
      <c r="W182" s="134"/>
      <c r="X182" s="134"/>
      <c r="Y182" s="134"/>
      <c r="Z182" s="134"/>
      <c r="AA182" s="134"/>
      <c r="AB182" s="134"/>
      <c r="AC182" s="134"/>
      <c r="AD182" s="134"/>
      <c r="AE182" s="152"/>
      <c r="AF182" s="152"/>
      <c r="AG182" s="152"/>
      <c r="AH182" s="152"/>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c r="BD182" s="152"/>
      <c r="BE182" s="152"/>
      <c r="BF182" s="152"/>
      <c r="BG182" s="152"/>
      <c r="BH182" s="152"/>
      <c r="BI182" s="152"/>
      <c r="BJ182" s="152"/>
      <c r="BK182" s="152"/>
      <c r="BL182" s="152"/>
      <c r="BM182" s="152"/>
      <c r="BN182" s="152"/>
      <c r="BO182" s="152"/>
      <c r="BP182" s="152"/>
      <c r="BQ182" s="152"/>
      <c r="BR182" s="152"/>
      <c r="BS182" s="152"/>
      <c r="BT182" s="152"/>
      <c r="BU182" s="152"/>
      <c r="BV182" s="152"/>
      <c r="BW182" s="152"/>
      <c r="BX182" s="152"/>
      <c r="BY182" s="152"/>
    </row>
    <row r="183" spans="1:77" s="38" customFormat="1" x14ac:dyDescent="0.2">
      <c r="A183" s="152"/>
      <c r="B183" s="153" t="str">
        <f>IF(AND(B181&lt;&gt;"",ISNUMBER(B181),B182=""),"סך הכל",IF(Planning!A186="","",Planning!A186))</f>
        <v/>
      </c>
      <c r="C183" s="154" t="str">
        <f>IFERROR(_xlfn.IFS(B183="סך הכל",Summary!$B$6,Planning!C186&lt;&gt;"",Planning!C186),"")</f>
        <v/>
      </c>
      <c r="D183" s="152" t="str">
        <f>IFERROR(VLOOKUP(B183,Address!B:G,5,FALSE),"")</f>
        <v/>
      </c>
      <c r="E183" s="152" t="str">
        <f>IFERROR(VLOOKUP(B183,Address!B:L,11,FALSE),"")</f>
        <v/>
      </c>
      <c r="F183" s="155" t="str">
        <f t="shared" si="4"/>
        <v/>
      </c>
      <c r="G183" s="156" t="str">
        <f>IF(B183="סך הכל",Summary!$B$7,IF(F183="","",IF(VLOOKUP(B183,WQ_UnitID!B:C,2,FALSE)=0,"",VLOOKUP(B183,WQ_UnitID!B:C,2,FALSE))))</f>
        <v/>
      </c>
      <c r="H183" s="155" t="str">
        <f>IF(B183="סך הכל",Summary!$B$8,IF(F183="","",IFERROR(VLOOKUP(B183,Planning!A:B,2,FALSE),0)))</f>
        <v/>
      </c>
      <c r="I183" s="155" t="str">
        <f>IF(B183="סך הכל",Summary!$B$9,IF(F183="","",IFERROR(VLOOKUP(B183,Count!A:B,2,FALSE),0)))</f>
        <v/>
      </c>
      <c r="J183" s="155" t="str">
        <f>IF(F183="","",(IF(ISNUMBER(MATCH(B183,ExcPermit!$H$8:$H$1000,0)),"כן","לא")))</f>
        <v/>
      </c>
      <c r="K183" s="155" t="str">
        <f>IF(B183="סך הכל",Summary!$B$10,IF(F183="","",IFERROR(VLOOKUP(B183,Count!A:J,8,FALSE),0)))</f>
        <v/>
      </c>
      <c r="L183" s="155" t="str">
        <f>IF(B183="סך הכל",Summary!$B$11,IF(F183="","",IFERROR(VLOOKUP(B183,Count!A:J,9,FALSE),0)))</f>
        <v/>
      </c>
      <c r="M183" s="157" t="str">
        <f>IF(B183="סך הכל",Summary!$B$12,IF(F183="","",IFERROR(VLOOKUP(B183,Count!A:J,10,FALSE),0)))</f>
        <v/>
      </c>
      <c r="N183" s="158" t="str">
        <f t="shared" si="5"/>
        <v/>
      </c>
      <c r="O183" s="134" t="str">
        <f>IFERROR(VLOOKUP(B183,Comments!A:B,2,FALSE),"")</f>
        <v/>
      </c>
      <c r="P183" s="134"/>
      <c r="Q183" s="134"/>
      <c r="R183" s="134"/>
      <c r="S183" s="134"/>
      <c r="T183" s="134"/>
      <c r="U183" s="134"/>
      <c r="V183" s="134"/>
      <c r="W183" s="134"/>
      <c r="X183" s="134"/>
      <c r="Y183" s="134"/>
      <c r="Z183" s="134"/>
      <c r="AA183" s="134"/>
      <c r="AB183" s="134"/>
      <c r="AC183" s="134"/>
      <c r="AD183" s="134"/>
      <c r="AE183" s="152"/>
      <c r="AF183" s="152"/>
      <c r="AG183" s="152"/>
      <c r="AH183" s="152"/>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c r="BD183" s="152"/>
      <c r="BE183" s="152"/>
      <c r="BF183" s="152"/>
      <c r="BG183" s="152"/>
      <c r="BH183" s="152"/>
      <c r="BI183" s="152"/>
      <c r="BJ183" s="152"/>
      <c r="BK183" s="152"/>
      <c r="BL183" s="152"/>
      <c r="BM183" s="152"/>
      <c r="BN183" s="152"/>
      <c r="BO183" s="152"/>
      <c r="BP183" s="152"/>
      <c r="BQ183" s="152"/>
      <c r="BR183" s="152"/>
      <c r="BS183" s="152"/>
      <c r="BT183" s="152"/>
      <c r="BU183" s="152"/>
      <c r="BV183" s="152"/>
      <c r="BW183" s="152"/>
      <c r="BX183" s="152"/>
      <c r="BY183" s="152"/>
    </row>
    <row r="184" spans="1:77" s="38" customFormat="1" x14ac:dyDescent="0.2">
      <c r="A184" s="152"/>
      <c r="B184" s="153" t="str">
        <f>IF(AND(B182&lt;&gt;"",ISNUMBER(B182),B183=""),"סך הכל",IF(Planning!A187="","",Planning!A187))</f>
        <v/>
      </c>
      <c r="C184" s="154" t="str">
        <f>IFERROR(_xlfn.IFS(B184="סך הכל",Summary!$B$6,Planning!C187&lt;&gt;"",Planning!C187),"")</f>
        <v/>
      </c>
      <c r="D184" s="152" t="str">
        <f>IFERROR(VLOOKUP(B184,Address!B:G,5,FALSE),"")</f>
        <v/>
      </c>
      <c r="E184" s="152" t="str">
        <f>IFERROR(VLOOKUP(B184,Address!B:L,11,FALSE),"")</f>
        <v/>
      </c>
      <c r="F184" s="155" t="str">
        <f t="shared" si="4"/>
        <v/>
      </c>
      <c r="G184" s="156" t="str">
        <f>IF(B184="סך הכל",Summary!$B$7,IF(F184="","",IF(VLOOKUP(B184,WQ_UnitID!B:C,2,FALSE)=0,"",VLOOKUP(B184,WQ_UnitID!B:C,2,FALSE))))</f>
        <v/>
      </c>
      <c r="H184" s="155" t="str">
        <f>IF(B184="סך הכל",Summary!$B$8,IF(F184="","",IFERROR(VLOOKUP(B184,Planning!A:B,2,FALSE),0)))</f>
        <v/>
      </c>
      <c r="I184" s="155" t="str">
        <f>IF(B184="סך הכל",Summary!$B$9,IF(F184="","",IFERROR(VLOOKUP(B184,Count!A:B,2,FALSE),0)))</f>
        <v/>
      </c>
      <c r="J184" s="155" t="str">
        <f>IF(F184="","",(IF(ISNUMBER(MATCH(B184,ExcPermit!$H$8:$H$1000,0)),"כן","לא")))</f>
        <v/>
      </c>
      <c r="K184" s="155" t="str">
        <f>IF(B184="סך הכל",Summary!$B$10,IF(F184="","",IFERROR(VLOOKUP(B184,Count!A:J,8,FALSE),0)))</f>
        <v/>
      </c>
      <c r="L184" s="155" t="str">
        <f>IF(B184="סך הכל",Summary!$B$11,IF(F184="","",IFERROR(VLOOKUP(B184,Count!A:J,9,FALSE),0)))</f>
        <v/>
      </c>
      <c r="M184" s="157" t="str">
        <f>IF(B184="סך הכל",Summary!$B$12,IF(F184="","",IFERROR(VLOOKUP(B184,Count!A:J,10,FALSE),0)))</f>
        <v/>
      </c>
      <c r="N184" s="158" t="str">
        <f t="shared" si="5"/>
        <v/>
      </c>
      <c r="O184" s="134" t="str">
        <f>IFERROR(VLOOKUP(B184,Comments!A:B,2,FALSE),"")</f>
        <v/>
      </c>
      <c r="P184" s="134"/>
      <c r="Q184" s="134"/>
      <c r="R184" s="134"/>
      <c r="S184" s="134"/>
      <c r="T184" s="134"/>
      <c r="U184" s="134"/>
      <c r="V184" s="134"/>
      <c r="W184" s="134"/>
      <c r="X184" s="134"/>
      <c r="Y184" s="134"/>
      <c r="Z184" s="134"/>
      <c r="AA184" s="134"/>
      <c r="AB184" s="134"/>
      <c r="AC184" s="134"/>
      <c r="AD184" s="134"/>
      <c r="AE184" s="152"/>
      <c r="AF184" s="152"/>
      <c r="AG184" s="152"/>
      <c r="AH184" s="152"/>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c r="BD184" s="152"/>
      <c r="BE184" s="152"/>
      <c r="BF184" s="152"/>
      <c r="BG184" s="152"/>
      <c r="BH184" s="152"/>
      <c r="BI184" s="152"/>
      <c r="BJ184" s="152"/>
      <c r="BK184" s="152"/>
      <c r="BL184" s="152"/>
      <c r="BM184" s="152"/>
      <c r="BN184" s="152"/>
      <c r="BO184" s="152"/>
      <c r="BP184" s="152"/>
      <c r="BQ184" s="152"/>
      <c r="BR184" s="152"/>
      <c r="BS184" s="152"/>
      <c r="BT184" s="152"/>
      <c r="BU184" s="152"/>
      <c r="BV184" s="152"/>
      <c r="BW184" s="152"/>
      <c r="BX184" s="152"/>
      <c r="BY184" s="152"/>
    </row>
    <row r="185" spans="1:77" s="38" customFormat="1" x14ac:dyDescent="0.2">
      <c r="A185" s="152"/>
      <c r="B185" s="153" t="str">
        <f>IF(AND(B183&lt;&gt;"",ISNUMBER(B183),B184=""),"סך הכל",IF(Planning!A188="","",Planning!A188))</f>
        <v/>
      </c>
      <c r="C185" s="154" t="str">
        <f>IFERROR(_xlfn.IFS(B185="סך הכל",Summary!$B$6,Planning!C188&lt;&gt;"",Planning!C188),"")</f>
        <v/>
      </c>
      <c r="D185" s="152" t="str">
        <f>IFERROR(VLOOKUP(B185,Address!B:G,5,FALSE),"")</f>
        <v/>
      </c>
      <c r="E185" s="152" t="str">
        <f>IFERROR(VLOOKUP(B185,Address!B:L,11,FALSE),"")</f>
        <v/>
      </c>
      <c r="F185" s="155" t="str">
        <f t="shared" si="4"/>
        <v/>
      </c>
      <c r="G185" s="156" t="str">
        <f>IF(B185="סך הכל",Summary!$B$7,IF(F185="","",IF(VLOOKUP(B185,WQ_UnitID!B:C,2,FALSE)=0,"",VLOOKUP(B185,WQ_UnitID!B:C,2,FALSE))))</f>
        <v/>
      </c>
      <c r="H185" s="155" t="str">
        <f>IF(B185="סך הכל",Summary!$B$8,IF(F185="","",IFERROR(VLOOKUP(B185,Planning!A:B,2,FALSE),0)))</f>
        <v/>
      </c>
      <c r="I185" s="155" t="str">
        <f>IF(B185="סך הכל",Summary!$B$9,IF(F185="","",IFERROR(VLOOKUP(B185,Count!A:B,2,FALSE),0)))</f>
        <v/>
      </c>
      <c r="J185" s="155" t="str">
        <f>IF(F185="","",(IF(ISNUMBER(MATCH(B185,ExcPermit!$H$8:$H$1000,0)),"כן","לא")))</f>
        <v/>
      </c>
      <c r="K185" s="155" t="str">
        <f>IF(B185="סך הכל",Summary!$B$10,IF(F185="","",IFERROR(VLOOKUP(B185,Count!A:J,8,FALSE),0)))</f>
        <v/>
      </c>
      <c r="L185" s="155" t="str">
        <f>IF(B185="סך הכל",Summary!$B$11,IF(F185="","",IFERROR(VLOOKUP(B185,Count!A:J,9,FALSE),0)))</f>
        <v/>
      </c>
      <c r="M185" s="157" t="str">
        <f>IF(B185="סך הכל",Summary!$B$12,IF(F185="","",IFERROR(VLOOKUP(B185,Count!A:J,10,FALSE),0)))</f>
        <v/>
      </c>
      <c r="N185" s="158" t="str">
        <f t="shared" si="5"/>
        <v/>
      </c>
      <c r="O185" s="134" t="str">
        <f>IFERROR(VLOOKUP(B185,Comments!A:B,2,FALSE),"")</f>
        <v/>
      </c>
      <c r="P185" s="134"/>
      <c r="Q185" s="134"/>
      <c r="R185" s="134"/>
      <c r="S185" s="134"/>
      <c r="T185" s="134"/>
      <c r="U185" s="134"/>
      <c r="V185" s="134"/>
      <c r="W185" s="134"/>
      <c r="X185" s="134"/>
      <c r="Y185" s="134"/>
      <c r="Z185" s="134"/>
      <c r="AA185" s="134"/>
      <c r="AB185" s="134"/>
      <c r="AC185" s="134"/>
      <c r="AD185" s="134"/>
      <c r="AE185" s="152"/>
      <c r="AF185" s="152"/>
      <c r="AG185" s="152"/>
      <c r="AH185" s="152"/>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c r="BD185" s="152"/>
      <c r="BE185" s="152"/>
      <c r="BF185" s="152"/>
      <c r="BG185" s="152"/>
      <c r="BH185" s="152"/>
      <c r="BI185" s="152"/>
      <c r="BJ185" s="152"/>
      <c r="BK185" s="152"/>
      <c r="BL185" s="152"/>
      <c r="BM185" s="152"/>
      <c r="BN185" s="152"/>
      <c r="BO185" s="152"/>
      <c r="BP185" s="152"/>
      <c r="BQ185" s="152"/>
      <c r="BR185" s="152"/>
      <c r="BS185" s="152"/>
      <c r="BT185" s="152"/>
      <c r="BU185" s="152"/>
      <c r="BV185" s="152"/>
      <c r="BW185" s="152"/>
      <c r="BX185" s="152"/>
      <c r="BY185" s="152"/>
    </row>
    <row r="186" spans="1:77" s="38" customFormat="1" x14ac:dyDescent="0.2">
      <c r="A186" s="152"/>
      <c r="B186" s="153" t="str">
        <f>IF(AND(B184&lt;&gt;"",ISNUMBER(B184),B185=""),"סך הכל",IF(Planning!A189="","",Planning!A189))</f>
        <v/>
      </c>
      <c r="C186" s="154" t="str">
        <f>IFERROR(_xlfn.IFS(B186="סך הכל",Summary!$B$6,Planning!C189&lt;&gt;"",Planning!C189),"")</f>
        <v/>
      </c>
      <c r="D186" s="152" t="str">
        <f>IFERROR(VLOOKUP(B186,Address!B:G,5,FALSE),"")</f>
        <v/>
      </c>
      <c r="E186" s="152" t="str">
        <f>IFERROR(VLOOKUP(B186,Address!B:L,11,FALSE),"")</f>
        <v/>
      </c>
      <c r="F186" s="155" t="str">
        <f t="shared" si="4"/>
        <v/>
      </c>
      <c r="G186" s="156" t="str">
        <f>IF(B186="סך הכל",Summary!$B$7,IF(F186="","",IF(VLOOKUP(B186,WQ_UnitID!B:C,2,FALSE)=0,"",VLOOKUP(B186,WQ_UnitID!B:C,2,FALSE))))</f>
        <v/>
      </c>
      <c r="H186" s="155" t="str">
        <f>IF(B186="סך הכל",Summary!$B$8,IF(F186="","",IFERROR(VLOOKUP(B186,Planning!A:B,2,FALSE),0)))</f>
        <v/>
      </c>
      <c r="I186" s="155" t="str">
        <f>IF(B186="סך הכל",Summary!$B$9,IF(F186="","",IFERROR(VLOOKUP(B186,Count!A:B,2,FALSE),0)))</f>
        <v/>
      </c>
      <c r="J186" s="155" t="str">
        <f>IF(F186="","",(IF(ISNUMBER(MATCH(B186,ExcPermit!$H$8:$H$1000,0)),"כן","לא")))</f>
        <v/>
      </c>
      <c r="K186" s="155" t="str">
        <f>IF(B186="סך הכל",Summary!$B$10,IF(F186="","",IFERROR(VLOOKUP(B186,Count!A:J,8,FALSE),0)))</f>
        <v/>
      </c>
      <c r="L186" s="155" t="str">
        <f>IF(B186="סך הכל",Summary!$B$11,IF(F186="","",IFERROR(VLOOKUP(B186,Count!A:J,9,FALSE),0)))</f>
        <v/>
      </c>
      <c r="M186" s="157" t="str">
        <f>IF(B186="סך הכל",Summary!$B$12,IF(F186="","",IFERROR(VLOOKUP(B186,Count!A:J,10,FALSE),0)))</f>
        <v/>
      </c>
      <c r="N186" s="158" t="str">
        <f t="shared" si="5"/>
        <v/>
      </c>
      <c r="O186" s="134" t="str">
        <f>IFERROR(VLOOKUP(B186,Comments!A:B,2,FALSE),"")</f>
        <v/>
      </c>
      <c r="P186" s="134"/>
      <c r="Q186" s="134"/>
      <c r="R186" s="134"/>
      <c r="S186" s="134"/>
      <c r="T186" s="134"/>
      <c r="U186" s="134"/>
      <c r="V186" s="134"/>
      <c r="W186" s="134"/>
      <c r="X186" s="134"/>
      <c r="Y186" s="134"/>
      <c r="Z186" s="134"/>
      <c r="AA186" s="134"/>
      <c r="AB186" s="134"/>
      <c r="AC186" s="134"/>
      <c r="AD186" s="134"/>
      <c r="AE186" s="152"/>
      <c r="AF186" s="152"/>
      <c r="AG186" s="152"/>
      <c r="AH186" s="152"/>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c r="BD186" s="152"/>
      <c r="BE186" s="152"/>
      <c r="BF186" s="152"/>
      <c r="BG186" s="152"/>
      <c r="BH186" s="152"/>
      <c r="BI186" s="152"/>
      <c r="BJ186" s="152"/>
      <c r="BK186" s="152"/>
      <c r="BL186" s="152"/>
      <c r="BM186" s="152"/>
      <c r="BN186" s="152"/>
      <c r="BO186" s="152"/>
      <c r="BP186" s="152"/>
      <c r="BQ186" s="152"/>
      <c r="BR186" s="152"/>
      <c r="BS186" s="152"/>
      <c r="BT186" s="152"/>
      <c r="BU186" s="152"/>
      <c r="BV186" s="152"/>
      <c r="BW186" s="152"/>
      <c r="BX186" s="152"/>
      <c r="BY186" s="152"/>
    </row>
    <row r="187" spans="1:77" s="38" customFormat="1" x14ac:dyDescent="0.2">
      <c r="A187" s="152"/>
      <c r="B187" s="153" t="str">
        <f>IF(AND(B185&lt;&gt;"",ISNUMBER(B185),B186=""),"סך הכל",IF(Planning!A190="","",Planning!A190))</f>
        <v/>
      </c>
      <c r="C187" s="154" t="str">
        <f>IFERROR(_xlfn.IFS(B187="סך הכל",Summary!$B$6,Planning!C190&lt;&gt;"",Planning!C190),"")</f>
        <v/>
      </c>
      <c r="D187" s="152" t="str">
        <f>IFERROR(VLOOKUP(B187,Address!B:G,5,FALSE),"")</f>
        <v/>
      </c>
      <c r="E187" s="152" t="str">
        <f>IFERROR(VLOOKUP(B187,Address!B:L,11,FALSE),"")</f>
        <v/>
      </c>
      <c r="F187" s="155" t="str">
        <f t="shared" si="4"/>
        <v/>
      </c>
      <c r="G187" s="156" t="str">
        <f>IF(B187="סך הכל",Summary!$B$7,IF(F187="","",IF(VLOOKUP(B187,WQ_UnitID!B:C,2,FALSE)=0,"",VLOOKUP(B187,WQ_UnitID!B:C,2,FALSE))))</f>
        <v/>
      </c>
      <c r="H187" s="155" t="str">
        <f>IF(B187="סך הכל",Summary!$B$8,IF(F187="","",IFERROR(VLOOKUP(B187,Planning!A:B,2,FALSE),0)))</f>
        <v/>
      </c>
      <c r="I187" s="155" t="str">
        <f>IF(B187="סך הכל",Summary!$B$9,IF(F187="","",IFERROR(VLOOKUP(B187,Count!A:B,2,FALSE),0)))</f>
        <v/>
      </c>
      <c r="J187" s="155" t="str">
        <f>IF(F187="","",(IF(ISNUMBER(MATCH(B187,ExcPermit!$H$8:$H$1000,0)),"כן","לא")))</f>
        <v/>
      </c>
      <c r="K187" s="155" t="str">
        <f>IF(B187="סך הכל",Summary!$B$10,IF(F187="","",IFERROR(VLOOKUP(B187,Count!A:J,8,FALSE),0)))</f>
        <v/>
      </c>
      <c r="L187" s="155" t="str">
        <f>IF(B187="סך הכל",Summary!$B$11,IF(F187="","",IFERROR(VLOOKUP(B187,Count!A:J,9,FALSE),0)))</f>
        <v/>
      </c>
      <c r="M187" s="157" t="str">
        <f>IF(B187="סך הכל",Summary!$B$12,IF(F187="","",IFERROR(VLOOKUP(B187,Count!A:J,10,FALSE),0)))</f>
        <v/>
      </c>
      <c r="N187" s="158" t="str">
        <f t="shared" si="5"/>
        <v/>
      </c>
      <c r="O187" s="134" t="str">
        <f>IFERROR(VLOOKUP(B187,Comments!A:B,2,FALSE),"")</f>
        <v/>
      </c>
      <c r="P187" s="134"/>
      <c r="Q187" s="134"/>
      <c r="R187" s="134"/>
      <c r="S187" s="134"/>
      <c r="T187" s="134"/>
      <c r="U187" s="134"/>
      <c r="V187" s="134"/>
      <c r="W187" s="134"/>
      <c r="X187" s="134"/>
      <c r="Y187" s="134"/>
      <c r="Z187" s="134"/>
      <c r="AA187" s="134"/>
      <c r="AB187" s="134"/>
      <c r="AC187" s="134"/>
      <c r="AD187" s="134"/>
      <c r="AE187" s="152"/>
      <c r="AF187" s="152"/>
      <c r="AG187" s="152"/>
      <c r="AH187" s="152"/>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c r="BD187" s="152"/>
      <c r="BE187" s="152"/>
      <c r="BF187" s="152"/>
      <c r="BG187" s="152"/>
      <c r="BH187" s="152"/>
      <c r="BI187" s="152"/>
      <c r="BJ187" s="152"/>
      <c r="BK187" s="152"/>
      <c r="BL187" s="152"/>
      <c r="BM187" s="152"/>
      <c r="BN187" s="152"/>
      <c r="BO187" s="152"/>
      <c r="BP187" s="152"/>
      <c r="BQ187" s="152"/>
      <c r="BR187" s="152"/>
      <c r="BS187" s="152"/>
      <c r="BT187" s="152"/>
      <c r="BU187" s="152"/>
      <c r="BV187" s="152"/>
      <c r="BW187" s="152"/>
      <c r="BX187" s="152"/>
      <c r="BY187" s="152"/>
    </row>
    <row r="188" spans="1:77" s="38" customFormat="1" x14ac:dyDescent="0.2">
      <c r="A188" s="152"/>
      <c r="B188" s="153" t="str">
        <f>IF(AND(B186&lt;&gt;"",ISNUMBER(B186),B187=""),"סך הכל",IF(Planning!A191="","",Planning!A191))</f>
        <v/>
      </c>
      <c r="C188" s="154" t="str">
        <f>IFERROR(_xlfn.IFS(B188="סך הכל",Summary!$B$6,Planning!C191&lt;&gt;"",Planning!C191),"")</f>
        <v/>
      </c>
      <c r="D188" s="152" t="str">
        <f>IFERROR(VLOOKUP(B188,Address!B:G,5,FALSE),"")</f>
        <v/>
      </c>
      <c r="E188" s="152" t="str">
        <f>IFERROR(VLOOKUP(B188,Address!B:L,11,FALSE),"")</f>
        <v/>
      </c>
      <c r="F188" s="155" t="str">
        <f t="shared" si="4"/>
        <v/>
      </c>
      <c r="G188" s="156" t="str">
        <f>IF(B188="סך הכל",Summary!$B$7,IF(F188="","",IF(VLOOKUP(B188,WQ_UnitID!B:C,2,FALSE)=0,"",VLOOKUP(B188,WQ_UnitID!B:C,2,FALSE))))</f>
        <v/>
      </c>
      <c r="H188" s="155" t="str">
        <f>IF(B188="סך הכל",Summary!$B$8,IF(F188="","",IFERROR(VLOOKUP(B188,Planning!A:B,2,FALSE),0)))</f>
        <v/>
      </c>
      <c r="I188" s="155" t="str">
        <f>IF(B188="סך הכל",Summary!$B$9,IF(F188="","",IFERROR(VLOOKUP(B188,Count!A:B,2,FALSE),0)))</f>
        <v/>
      </c>
      <c r="J188" s="155" t="str">
        <f>IF(F188="","",(IF(ISNUMBER(MATCH(B188,ExcPermit!$H$8:$H$1000,0)),"כן","לא")))</f>
        <v/>
      </c>
      <c r="K188" s="155" t="str">
        <f>IF(B188="סך הכל",Summary!$B$10,IF(F188="","",IFERROR(VLOOKUP(B188,Count!A:J,8,FALSE),0)))</f>
        <v/>
      </c>
      <c r="L188" s="155" t="str">
        <f>IF(B188="סך הכל",Summary!$B$11,IF(F188="","",IFERROR(VLOOKUP(B188,Count!A:J,9,FALSE),0)))</f>
        <v/>
      </c>
      <c r="M188" s="157" t="str">
        <f>IF(B188="סך הכל",Summary!$B$12,IF(F188="","",IFERROR(VLOOKUP(B188,Count!A:J,10,FALSE),0)))</f>
        <v/>
      </c>
      <c r="N188" s="158" t="str">
        <f t="shared" si="5"/>
        <v/>
      </c>
      <c r="O188" s="134" t="str">
        <f>IFERROR(VLOOKUP(B188,Comments!A:B,2,FALSE),"")</f>
        <v/>
      </c>
      <c r="P188" s="134"/>
      <c r="Q188" s="134"/>
      <c r="R188" s="134"/>
      <c r="S188" s="134"/>
      <c r="T188" s="134"/>
      <c r="U188" s="134"/>
      <c r="V188" s="134"/>
      <c r="W188" s="134"/>
      <c r="X188" s="134"/>
      <c r="Y188" s="134"/>
      <c r="Z188" s="134"/>
      <c r="AA188" s="134"/>
      <c r="AB188" s="134"/>
      <c r="AC188" s="134"/>
      <c r="AD188" s="134"/>
      <c r="AE188" s="152"/>
      <c r="AF188" s="152"/>
      <c r="AG188" s="152"/>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c r="BI188" s="152"/>
      <c r="BJ188" s="152"/>
      <c r="BK188" s="152"/>
      <c r="BL188" s="152"/>
      <c r="BM188" s="152"/>
      <c r="BN188" s="152"/>
      <c r="BO188" s="152"/>
      <c r="BP188" s="152"/>
      <c r="BQ188" s="152"/>
      <c r="BR188" s="152"/>
      <c r="BS188" s="152"/>
      <c r="BT188" s="152"/>
      <c r="BU188" s="152"/>
      <c r="BV188" s="152"/>
      <c r="BW188" s="152"/>
      <c r="BX188" s="152"/>
      <c r="BY188" s="152"/>
    </row>
    <row r="189" spans="1:77" s="38" customFormat="1" x14ac:dyDescent="0.2">
      <c r="A189" s="152"/>
      <c r="B189" s="153" t="str">
        <f>IF(AND(B187&lt;&gt;"",ISNUMBER(B187),B188=""),"סך הכל",IF(Planning!A192="","",Planning!A192))</f>
        <v/>
      </c>
      <c r="C189" s="154" t="str">
        <f>IFERROR(_xlfn.IFS(B189="סך הכל",Summary!$B$6,Planning!C192&lt;&gt;"",Planning!C192),"")</f>
        <v/>
      </c>
      <c r="D189" s="152" t="str">
        <f>IFERROR(VLOOKUP(B189,Address!B:G,5,FALSE),"")</f>
        <v/>
      </c>
      <c r="E189" s="152" t="str">
        <f>IFERROR(VLOOKUP(B189,Address!B:L,11,FALSE),"")</f>
        <v/>
      </c>
      <c r="F189" s="155" t="str">
        <f t="shared" si="4"/>
        <v/>
      </c>
      <c r="G189" s="156" t="str">
        <f>IF(B189="סך הכל",Summary!$B$7,IF(F189="","",IF(VLOOKUP(B189,WQ_UnitID!B:C,2,FALSE)=0,"",VLOOKUP(B189,WQ_UnitID!B:C,2,FALSE))))</f>
        <v/>
      </c>
      <c r="H189" s="155" t="str">
        <f>IF(B189="סך הכל",Summary!$B$8,IF(F189="","",IFERROR(VLOOKUP(B189,Planning!A:B,2,FALSE),0)))</f>
        <v/>
      </c>
      <c r="I189" s="155" t="str">
        <f>IF(B189="סך הכל",Summary!$B$9,IF(F189="","",IFERROR(VLOOKUP(B189,Count!A:B,2,FALSE),0)))</f>
        <v/>
      </c>
      <c r="J189" s="155" t="str">
        <f>IF(F189="","",(IF(ISNUMBER(MATCH(B189,ExcPermit!$H$8:$H$1000,0)),"כן","לא")))</f>
        <v/>
      </c>
      <c r="K189" s="155" t="str">
        <f>IF(B189="סך הכל",Summary!$B$10,IF(F189="","",IFERROR(VLOOKUP(B189,Count!A:J,8,FALSE),0)))</f>
        <v/>
      </c>
      <c r="L189" s="155" t="str">
        <f>IF(B189="סך הכל",Summary!$B$11,IF(F189="","",IFERROR(VLOOKUP(B189,Count!A:J,9,FALSE),0)))</f>
        <v/>
      </c>
      <c r="M189" s="157" t="str">
        <f>IF(B189="סך הכל",Summary!$B$12,IF(F189="","",IFERROR(VLOOKUP(B189,Count!A:J,10,FALSE),0)))</f>
        <v/>
      </c>
      <c r="N189" s="158" t="str">
        <f t="shared" si="5"/>
        <v/>
      </c>
      <c r="O189" s="134" t="str">
        <f>IFERROR(VLOOKUP(B189,Comments!A:B,2,FALSE),"")</f>
        <v/>
      </c>
      <c r="P189" s="134"/>
      <c r="Q189" s="134"/>
      <c r="R189" s="134"/>
      <c r="S189" s="134"/>
      <c r="T189" s="134"/>
      <c r="U189" s="134"/>
      <c r="V189" s="134"/>
      <c r="W189" s="134"/>
      <c r="X189" s="134"/>
      <c r="Y189" s="134"/>
      <c r="Z189" s="134"/>
      <c r="AA189" s="134"/>
      <c r="AB189" s="134"/>
      <c r="AC189" s="134"/>
      <c r="AD189" s="134"/>
      <c r="AE189" s="152"/>
      <c r="AF189" s="152"/>
      <c r="AG189" s="152"/>
      <c r="AH189" s="152"/>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c r="BD189" s="152"/>
      <c r="BE189" s="152"/>
      <c r="BF189" s="152"/>
      <c r="BG189" s="152"/>
      <c r="BH189" s="152"/>
      <c r="BI189" s="152"/>
      <c r="BJ189" s="152"/>
      <c r="BK189" s="152"/>
      <c r="BL189" s="152"/>
      <c r="BM189" s="152"/>
      <c r="BN189" s="152"/>
      <c r="BO189" s="152"/>
      <c r="BP189" s="152"/>
      <c r="BQ189" s="152"/>
      <c r="BR189" s="152"/>
      <c r="BS189" s="152"/>
      <c r="BT189" s="152"/>
      <c r="BU189" s="152"/>
      <c r="BV189" s="152"/>
      <c r="BW189" s="152"/>
      <c r="BX189" s="152"/>
      <c r="BY189" s="152"/>
    </row>
    <row r="190" spans="1:77" s="38" customFormat="1" x14ac:dyDescent="0.2">
      <c r="A190" s="152"/>
      <c r="B190" s="153" t="str">
        <f>IF(AND(B188&lt;&gt;"",ISNUMBER(B188),B189=""),"סך הכל",IF(Planning!A193="","",Planning!A193))</f>
        <v/>
      </c>
      <c r="C190" s="154" t="str">
        <f>IFERROR(_xlfn.IFS(B190="סך הכל",Summary!$B$6,Planning!C193&lt;&gt;"",Planning!C193),"")</f>
        <v/>
      </c>
      <c r="D190" s="152" t="str">
        <f>IFERROR(VLOOKUP(B190,Address!B:G,5,FALSE),"")</f>
        <v/>
      </c>
      <c r="E190" s="152" t="str">
        <f>IFERROR(VLOOKUP(B190,Address!B:L,11,FALSE),"")</f>
        <v/>
      </c>
      <c r="F190" s="155" t="str">
        <f t="shared" si="4"/>
        <v/>
      </c>
      <c r="G190" s="156" t="str">
        <f>IF(B190="סך הכל",Summary!$B$7,IF(F190="","",IF(VLOOKUP(B190,WQ_UnitID!B:C,2,FALSE)=0,"",VLOOKUP(B190,WQ_UnitID!B:C,2,FALSE))))</f>
        <v/>
      </c>
      <c r="H190" s="155" t="str">
        <f>IF(B190="סך הכל",Summary!$B$8,IF(F190="","",IFERROR(VLOOKUP(B190,Planning!A:B,2,FALSE),0)))</f>
        <v/>
      </c>
      <c r="I190" s="155" t="str">
        <f>IF(B190="סך הכל",Summary!$B$9,IF(F190="","",IFERROR(VLOOKUP(B190,Count!A:B,2,FALSE),0)))</f>
        <v/>
      </c>
      <c r="J190" s="155" t="str">
        <f>IF(F190="","",(IF(ISNUMBER(MATCH(B190,ExcPermit!$H$8:$H$1000,0)),"כן","לא")))</f>
        <v/>
      </c>
      <c r="K190" s="155" t="str">
        <f>IF(B190="סך הכל",Summary!$B$10,IF(F190="","",IFERROR(VLOOKUP(B190,Count!A:J,8,FALSE),0)))</f>
        <v/>
      </c>
      <c r="L190" s="155" t="str">
        <f>IF(B190="סך הכל",Summary!$B$11,IF(F190="","",IFERROR(VLOOKUP(B190,Count!A:J,9,FALSE),0)))</f>
        <v/>
      </c>
      <c r="M190" s="157" t="str">
        <f>IF(B190="סך הכל",Summary!$B$12,IF(F190="","",IFERROR(VLOOKUP(B190,Count!A:J,10,FALSE),0)))</f>
        <v/>
      </c>
      <c r="N190" s="158" t="str">
        <f t="shared" si="5"/>
        <v/>
      </c>
      <c r="O190" s="134" t="str">
        <f>IFERROR(VLOOKUP(B190,Comments!A:B,2,FALSE),"")</f>
        <v/>
      </c>
      <c r="P190" s="134"/>
      <c r="Q190" s="134"/>
      <c r="R190" s="134"/>
      <c r="S190" s="134"/>
      <c r="T190" s="134"/>
      <c r="U190" s="134"/>
      <c r="V190" s="134"/>
      <c r="W190" s="134"/>
      <c r="X190" s="134"/>
      <c r="Y190" s="134"/>
      <c r="Z190" s="134"/>
      <c r="AA190" s="134"/>
      <c r="AB190" s="134"/>
      <c r="AC190" s="134"/>
      <c r="AD190" s="134"/>
      <c r="AE190" s="152"/>
      <c r="AF190" s="152"/>
      <c r="AG190" s="152"/>
      <c r="AH190" s="152"/>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c r="BD190" s="152"/>
      <c r="BE190" s="152"/>
      <c r="BF190" s="152"/>
      <c r="BG190" s="152"/>
      <c r="BH190" s="152"/>
      <c r="BI190" s="152"/>
      <c r="BJ190" s="152"/>
      <c r="BK190" s="152"/>
      <c r="BL190" s="152"/>
      <c r="BM190" s="152"/>
      <c r="BN190" s="152"/>
      <c r="BO190" s="152"/>
      <c r="BP190" s="152"/>
      <c r="BQ190" s="152"/>
      <c r="BR190" s="152"/>
      <c r="BS190" s="152"/>
      <c r="BT190" s="152"/>
      <c r="BU190" s="152"/>
      <c r="BV190" s="152"/>
      <c r="BW190" s="152"/>
      <c r="BX190" s="152"/>
      <c r="BY190" s="152"/>
    </row>
    <row r="191" spans="1:77" s="38" customFormat="1" x14ac:dyDescent="0.2">
      <c r="A191" s="152"/>
      <c r="B191" s="153" t="str">
        <f>IF(AND(B189&lt;&gt;"",ISNUMBER(B189),B190=""),"סך הכל",IF(Planning!A194="","",Planning!A194))</f>
        <v/>
      </c>
      <c r="C191" s="154" t="str">
        <f>IFERROR(_xlfn.IFS(B191="סך הכל",Summary!$B$6,Planning!C194&lt;&gt;"",Planning!C194),"")</f>
        <v/>
      </c>
      <c r="D191" s="152" t="str">
        <f>IFERROR(VLOOKUP(B191,Address!B:G,5,FALSE),"")</f>
        <v/>
      </c>
      <c r="E191" s="152" t="str">
        <f>IFERROR(VLOOKUP(B191,Address!B:L,11,FALSE),"")</f>
        <v/>
      </c>
      <c r="F191" s="155" t="str">
        <f t="shared" si="4"/>
        <v/>
      </c>
      <c r="G191" s="156" t="str">
        <f>IF(B191="סך הכל",Summary!$B$7,IF(F191="","",IF(VLOOKUP(B191,WQ_UnitID!B:C,2,FALSE)=0,"",VLOOKUP(B191,WQ_UnitID!B:C,2,FALSE))))</f>
        <v/>
      </c>
      <c r="H191" s="155" t="str">
        <f>IF(B191="סך הכל",Summary!$B$8,IF(F191="","",IFERROR(VLOOKUP(B191,Planning!A:B,2,FALSE),0)))</f>
        <v/>
      </c>
      <c r="I191" s="155" t="str">
        <f>IF(B191="סך הכל",Summary!$B$9,IF(F191="","",IFERROR(VLOOKUP(B191,Count!A:B,2,FALSE),0)))</f>
        <v/>
      </c>
      <c r="J191" s="155" t="str">
        <f>IF(F191="","",(IF(ISNUMBER(MATCH(B191,ExcPermit!$H$8:$H$1000,0)),"כן","לא")))</f>
        <v/>
      </c>
      <c r="K191" s="155" t="str">
        <f>IF(B191="סך הכל",Summary!$B$10,IF(F191="","",IFERROR(VLOOKUP(B191,Count!A:J,8,FALSE),0)))</f>
        <v/>
      </c>
      <c r="L191" s="155" t="str">
        <f>IF(B191="סך הכל",Summary!$B$11,IF(F191="","",IFERROR(VLOOKUP(B191,Count!A:J,9,FALSE),0)))</f>
        <v/>
      </c>
      <c r="M191" s="157" t="str">
        <f>IF(B191="סך הכל",Summary!$B$12,IF(F191="","",IFERROR(VLOOKUP(B191,Count!A:J,10,FALSE),0)))</f>
        <v/>
      </c>
      <c r="N191" s="158" t="str">
        <f t="shared" si="5"/>
        <v/>
      </c>
      <c r="O191" s="134" t="str">
        <f>IFERROR(VLOOKUP(B191,Comments!A:B,2,FALSE),"")</f>
        <v/>
      </c>
      <c r="P191" s="134"/>
      <c r="Q191" s="134"/>
      <c r="R191" s="134"/>
      <c r="S191" s="134"/>
      <c r="T191" s="134"/>
      <c r="U191" s="134"/>
      <c r="V191" s="134"/>
      <c r="W191" s="134"/>
      <c r="X191" s="134"/>
      <c r="Y191" s="134"/>
      <c r="Z191" s="134"/>
      <c r="AA191" s="134"/>
      <c r="AB191" s="134"/>
      <c r="AC191" s="134"/>
      <c r="AD191" s="134"/>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row>
    <row r="192" spans="1:77" s="38" customFormat="1" x14ac:dyDescent="0.2">
      <c r="A192" s="152"/>
      <c r="B192" s="153" t="str">
        <f>IF(AND(B190&lt;&gt;"",ISNUMBER(B190),B191=""),"סך הכל",IF(Planning!A195="","",Planning!A195))</f>
        <v/>
      </c>
      <c r="C192" s="154" t="str">
        <f>IFERROR(_xlfn.IFS(B192="סך הכל",Summary!$B$6,Planning!C195&lt;&gt;"",Planning!C195),"")</f>
        <v/>
      </c>
      <c r="D192" s="152" t="str">
        <f>IFERROR(VLOOKUP(B192,Address!B:G,5,FALSE),"")</f>
        <v/>
      </c>
      <c r="E192" s="152" t="str">
        <f>IFERROR(VLOOKUP(B192,Address!B:L,11,FALSE),"")</f>
        <v/>
      </c>
      <c r="F192" s="155" t="str">
        <f t="shared" si="4"/>
        <v/>
      </c>
      <c r="G192" s="156" t="str">
        <f>IF(B192="סך הכל",Summary!$B$7,IF(F192="","",IF(VLOOKUP(B192,WQ_UnitID!B:C,2,FALSE)=0,"",VLOOKUP(B192,WQ_UnitID!B:C,2,FALSE))))</f>
        <v/>
      </c>
      <c r="H192" s="155" t="str">
        <f>IF(B192="סך הכל",Summary!$B$8,IF(F192="","",IFERROR(VLOOKUP(B192,Planning!A:B,2,FALSE),0)))</f>
        <v/>
      </c>
      <c r="I192" s="155" t="str">
        <f>IF(B192="סך הכל",Summary!$B$9,IF(F192="","",IFERROR(VLOOKUP(B192,Count!A:B,2,FALSE),0)))</f>
        <v/>
      </c>
      <c r="J192" s="155" t="str">
        <f>IF(F192="","",(IF(ISNUMBER(MATCH(B192,ExcPermit!$H$8:$H$1000,0)),"כן","לא")))</f>
        <v/>
      </c>
      <c r="K192" s="155" t="str">
        <f>IF(B192="סך הכל",Summary!$B$10,IF(F192="","",IFERROR(VLOOKUP(B192,Count!A:J,8,FALSE),0)))</f>
        <v/>
      </c>
      <c r="L192" s="155" t="str">
        <f>IF(B192="סך הכל",Summary!$B$11,IF(F192="","",IFERROR(VLOOKUP(B192,Count!A:J,9,FALSE),0)))</f>
        <v/>
      </c>
      <c r="M192" s="157" t="str">
        <f>IF(B192="סך הכל",Summary!$B$12,IF(F192="","",IFERROR(VLOOKUP(B192,Count!A:J,10,FALSE),0)))</f>
        <v/>
      </c>
      <c r="N192" s="158" t="str">
        <f t="shared" si="5"/>
        <v/>
      </c>
      <c r="O192" s="134" t="str">
        <f>IFERROR(VLOOKUP(B192,Comments!A:B,2,FALSE),"")</f>
        <v/>
      </c>
      <c r="P192" s="134"/>
      <c r="Q192" s="134"/>
      <c r="R192" s="134"/>
      <c r="S192" s="134"/>
      <c r="T192" s="134"/>
      <c r="U192" s="134"/>
      <c r="V192" s="134"/>
      <c r="W192" s="134"/>
      <c r="X192" s="134"/>
      <c r="Y192" s="134"/>
      <c r="Z192" s="134"/>
      <c r="AA192" s="134"/>
      <c r="AB192" s="134"/>
      <c r="AC192" s="134"/>
      <c r="AD192" s="134"/>
      <c r="AE192" s="152"/>
      <c r="AF192" s="152"/>
      <c r="AG192" s="152"/>
      <c r="AH192" s="152"/>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c r="BD192" s="152"/>
      <c r="BE192" s="152"/>
      <c r="BF192" s="152"/>
      <c r="BG192" s="152"/>
      <c r="BH192" s="152"/>
      <c r="BI192" s="152"/>
      <c r="BJ192" s="152"/>
      <c r="BK192" s="152"/>
      <c r="BL192" s="152"/>
      <c r="BM192" s="152"/>
      <c r="BN192" s="152"/>
      <c r="BO192" s="152"/>
      <c r="BP192" s="152"/>
      <c r="BQ192" s="152"/>
      <c r="BR192" s="152"/>
      <c r="BS192" s="152"/>
      <c r="BT192" s="152"/>
      <c r="BU192" s="152"/>
      <c r="BV192" s="152"/>
      <c r="BW192" s="152"/>
      <c r="BX192" s="152"/>
      <c r="BY192" s="152"/>
    </row>
    <row r="193" spans="1:77" s="38" customFormat="1" x14ac:dyDescent="0.2">
      <c r="A193" s="152"/>
      <c r="B193" s="153" t="str">
        <f>IF(AND(B191&lt;&gt;"",ISNUMBER(B191),B192=""),"סך הכל",IF(Planning!A196="","",Planning!A196))</f>
        <v/>
      </c>
      <c r="C193" s="154" t="str">
        <f>IFERROR(_xlfn.IFS(B193="סך הכל",Summary!$B$6,Planning!C196&lt;&gt;"",Planning!C196),"")</f>
        <v/>
      </c>
      <c r="D193" s="152" t="str">
        <f>IFERROR(VLOOKUP(B193,Address!B:G,5,FALSE),"")</f>
        <v/>
      </c>
      <c r="E193" s="152" t="str">
        <f>IFERROR(VLOOKUP(B193,Address!B:L,11,FALSE),"")</f>
        <v/>
      </c>
      <c r="F193" s="155" t="str">
        <f t="shared" si="4"/>
        <v/>
      </c>
      <c r="G193" s="156" t="str">
        <f>IF(B193="סך הכל",Summary!$B$7,IF(F193="","",IF(VLOOKUP(B193,WQ_UnitID!B:C,2,FALSE)=0,"",VLOOKUP(B193,WQ_UnitID!B:C,2,FALSE))))</f>
        <v/>
      </c>
      <c r="H193" s="155" t="str">
        <f>IF(B193="סך הכל",Summary!$B$8,IF(F193="","",IFERROR(VLOOKUP(B193,Planning!A:B,2,FALSE),0)))</f>
        <v/>
      </c>
      <c r="I193" s="155" t="str">
        <f>IF(B193="סך הכל",Summary!$B$9,IF(F193="","",IFERROR(VLOOKUP(B193,Count!A:B,2,FALSE),0)))</f>
        <v/>
      </c>
      <c r="J193" s="155" t="str">
        <f>IF(F193="","",(IF(ISNUMBER(MATCH(B193,ExcPermit!$H$8:$H$1000,0)),"כן","לא")))</f>
        <v/>
      </c>
      <c r="K193" s="155" t="str">
        <f>IF(B193="סך הכל",Summary!$B$10,IF(F193="","",IFERROR(VLOOKUP(B193,Count!A:J,8,FALSE),0)))</f>
        <v/>
      </c>
      <c r="L193" s="155" t="str">
        <f>IF(B193="סך הכל",Summary!$B$11,IF(F193="","",IFERROR(VLOOKUP(B193,Count!A:J,9,FALSE),0)))</f>
        <v/>
      </c>
      <c r="M193" s="157" t="str">
        <f>IF(B193="סך הכל",Summary!$B$12,IF(F193="","",IFERROR(VLOOKUP(B193,Count!A:J,10,FALSE),0)))</f>
        <v/>
      </c>
      <c r="N193" s="158" t="str">
        <f t="shared" si="5"/>
        <v/>
      </c>
      <c r="O193" s="134" t="str">
        <f>IFERROR(VLOOKUP(B193,Comments!A:B,2,FALSE),"")</f>
        <v/>
      </c>
      <c r="P193" s="134"/>
      <c r="Q193" s="134"/>
      <c r="R193" s="134"/>
      <c r="S193" s="134"/>
      <c r="T193" s="134"/>
      <c r="U193" s="134"/>
      <c r="V193" s="134"/>
      <c r="W193" s="134"/>
      <c r="X193" s="134"/>
      <c r="Y193" s="134"/>
      <c r="Z193" s="134"/>
      <c r="AA193" s="134"/>
      <c r="AB193" s="134"/>
      <c r="AC193" s="134"/>
      <c r="AD193" s="134"/>
      <c r="AE193" s="152"/>
      <c r="AF193" s="152"/>
      <c r="AG193" s="152"/>
      <c r="AH193" s="152"/>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c r="BD193" s="152"/>
      <c r="BE193" s="152"/>
      <c r="BF193" s="152"/>
      <c r="BG193" s="152"/>
      <c r="BH193" s="152"/>
      <c r="BI193" s="152"/>
      <c r="BJ193" s="152"/>
      <c r="BK193" s="152"/>
      <c r="BL193" s="152"/>
      <c r="BM193" s="152"/>
      <c r="BN193" s="152"/>
      <c r="BO193" s="152"/>
      <c r="BP193" s="152"/>
      <c r="BQ193" s="152"/>
      <c r="BR193" s="152"/>
      <c r="BS193" s="152"/>
      <c r="BT193" s="152"/>
      <c r="BU193" s="152"/>
      <c r="BV193" s="152"/>
      <c r="BW193" s="152"/>
      <c r="BX193" s="152"/>
      <c r="BY193" s="152"/>
    </row>
    <row r="194" spans="1:77" s="38" customFormat="1" x14ac:dyDescent="0.2">
      <c r="A194" s="152"/>
      <c r="B194" s="153" t="str">
        <f>IF(AND(B192&lt;&gt;"",ISNUMBER(B192),B193=""),"סך הכל",IF(Planning!A197="","",Planning!A197))</f>
        <v/>
      </c>
      <c r="C194" s="154" t="str">
        <f>IFERROR(_xlfn.IFS(B194="סך הכל",Summary!$B$6,Planning!C197&lt;&gt;"",Planning!C197),"")</f>
        <v/>
      </c>
      <c r="D194" s="152" t="str">
        <f>IFERROR(VLOOKUP(B194,Address!B:G,5,FALSE),"")</f>
        <v/>
      </c>
      <c r="E194" s="152" t="str">
        <f>IFERROR(VLOOKUP(B194,Address!B:L,11,FALSE),"")</f>
        <v/>
      </c>
      <c r="F194" s="155" t="str">
        <f t="shared" si="4"/>
        <v/>
      </c>
      <c r="G194" s="156" t="str">
        <f>IF(B194="סך הכל",Summary!$B$7,IF(F194="","",IF(VLOOKUP(B194,WQ_UnitID!B:C,2,FALSE)=0,"",VLOOKUP(B194,WQ_UnitID!B:C,2,FALSE))))</f>
        <v/>
      </c>
      <c r="H194" s="155" t="str">
        <f>IF(B194="סך הכל",Summary!$B$8,IF(F194="","",IFERROR(VLOOKUP(B194,Planning!A:B,2,FALSE),0)))</f>
        <v/>
      </c>
      <c r="I194" s="155" t="str">
        <f>IF(B194="סך הכל",Summary!$B$9,IF(F194="","",IFERROR(VLOOKUP(B194,Count!A:B,2,FALSE),0)))</f>
        <v/>
      </c>
      <c r="J194" s="155" t="str">
        <f>IF(F194="","",(IF(ISNUMBER(MATCH(B194,ExcPermit!$H$8:$H$1000,0)),"כן","לא")))</f>
        <v/>
      </c>
      <c r="K194" s="155" t="str">
        <f>IF(B194="סך הכל",Summary!$B$10,IF(F194="","",IFERROR(VLOOKUP(B194,Count!A:J,8,FALSE),0)))</f>
        <v/>
      </c>
      <c r="L194" s="155" t="str">
        <f>IF(B194="סך הכל",Summary!$B$11,IF(F194="","",IFERROR(VLOOKUP(B194,Count!A:J,9,FALSE),0)))</f>
        <v/>
      </c>
      <c r="M194" s="157" t="str">
        <f>IF(B194="סך הכל",Summary!$B$12,IF(F194="","",IFERROR(VLOOKUP(B194,Count!A:J,10,FALSE),0)))</f>
        <v/>
      </c>
      <c r="N194" s="158" t="str">
        <f t="shared" si="5"/>
        <v/>
      </c>
      <c r="O194" s="134" t="str">
        <f>IFERROR(VLOOKUP(B194,Comments!A:B,2,FALSE),"")</f>
        <v/>
      </c>
      <c r="P194" s="134"/>
      <c r="Q194" s="134"/>
      <c r="R194" s="134"/>
      <c r="S194" s="134"/>
      <c r="T194" s="134"/>
      <c r="U194" s="134"/>
      <c r="V194" s="134"/>
      <c r="W194" s="134"/>
      <c r="X194" s="134"/>
      <c r="Y194" s="134"/>
      <c r="Z194" s="134"/>
      <c r="AA194" s="134"/>
      <c r="AB194" s="134"/>
      <c r="AC194" s="134"/>
      <c r="AD194" s="134"/>
      <c r="AE194" s="152"/>
      <c r="AF194" s="152"/>
      <c r="AG194" s="152"/>
      <c r="AH194" s="152"/>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c r="BD194" s="152"/>
      <c r="BE194" s="152"/>
      <c r="BF194" s="152"/>
      <c r="BG194" s="152"/>
      <c r="BH194" s="152"/>
      <c r="BI194" s="152"/>
      <c r="BJ194" s="152"/>
      <c r="BK194" s="152"/>
      <c r="BL194" s="152"/>
      <c r="BM194" s="152"/>
      <c r="BN194" s="152"/>
      <c r="BO194" s="152"/>
      <c r="BP194" s="152"/>
      <c r="BQ194" s="152"/>
      <c r="BR194" s="152"/>
      <c r="BS194" s="152"/>
      <c r="BT194" s="152"/>
      <c r="BU194" s="152"/>
      <c r="BV194" s="152"/>
      <c r="BW194" s="152"/>
      <c r="BX194" s="152"/>
      <c r="BY194" s="152"/>
    </row>
    <row r="195" spans="1:77" s="38" customFormat="1" x14ac:dyDescent="0.2">
      <c r="A195" s="152"/>
      <c r="B195" s="153" t="str">
        <f>IF(AND(B193&lt;&gt;"",ISNUMBER(B193),B194=""),"סך הכל",IF(Planning!A198="","",Planning!A198))</f>
        <v/>
      </c>
      <c r="C195" s="154" t="str">
        <f>IFERROR(_xlfn.IFS(B195="סך הכל",Summary!$B$6,Planning!C198&lt;&gt;"",Planning!C198),"")</f>
        <v/>
      </c>
      <c r="D195" s="152" t="str">
        <f>IFERROR(VLOOKUP(B195,Address!B:G,5,FALSE),"")</f>
        <v/>
      </c>
      <c r="E195" s="152" t="str">
        <f>IFERROR(VLOOKUP(B195,Address!B:L,11,FALSE),"")</f>
        <v/>
      </c>
      <c r="F195" s="155" t="str">
        <f t="shared" si="4"/>
        <v/>
      </c>
      <c r="G195" s="156" t="str">
        <f>IF(B195="סך הכל",Summary!$B$7,IF(F195="","",IF(VLOOKUP(B195,WQ_UnitID!B:C,2,FALSE)=0,"",VLOOKUP(B195,WQ_UnitID!B:C,2,FALSE))))</f>
        <v/>
      </c>
      <c r="H195" s="155" t="str">
        <f>IF(B195="סך הכל",Summary!$B$8,IF(F195="","",IFERROR(VLOOKUP(B195,Planning!A:B,2,FALSE),0)))</f>
        <v/>
      </c>
      <c r="I195" s="155" t="str">
        <f>IF(B195="סך הכל",Summary!$B$9,IF(F195="","",IFERROR(VLOOKUP(B195,Count!A:B,2,FALSE),0)))</f>
        <v/>
      </c>
      <c r="J195" s="155" t="str">
        <f>IF(F195="","",(IF(ISNUMBER(MATCH(B195,ExcPermit!$H$8:$H$1000,0)),"כן","לא")))</f>
        <v/>
      </c>
      <c r="K195" s="155" t="str">
        <f>IF(B195="סך הכל",Summary!$B$10,IF(F195="","",IFERROR(VLOOKUP(B195,Count!A:J,8,FALSE),0)))</f>
        <v/>
      </c>
      <c r="L195" s="155" t="str">
        <f>IF(B195="סך הכל",Summary!$B$11,IF(F195="","",IFERROR(VLOOKUP(B195,Count!A:J,9,FALSE),0)))</f>
        <v/>
      </c>
      <c r="M195" s="157" t="str">
        <f>IF(B195="סך הכל",Summary!$B$12,IF(F195="","",IFERROR(VLOOKUP(B195,Count!A:J,10,FALSE),0)))</f>
        <v/>
      </c>
      <c r="N195" s="158" t="str">
        <f t="shared" si="5"/>
        <v/>
      </c>
      <c r="O195" s="134" t="str">
        <f>IFERROR(VLOOKUP(B195,Comments!A:B,2,FALSE),"")</f>
        <v/>
      </c>
      <c r="P195" s="134"/>
      <c r="Q195" s="134"/>
      <c r="R195" s="134"/>
      <c r="S195" s="134"/>
      <c r="T195" s="134"/>
      <c r="U195" s="134"/>
      <c r="V195" s="134"/>
      <c r="W195" s="134"/>
      <c r="X195" s="134"/>
      <c r="Y195" s="134"/>
      <c r="Z195" s="134"/>
      <c r="AA195" s="134"/>
      <c r="AB195" s="134"/>
      <c r="AC195" s="134"/>
      <c r="AD195" s="134"/>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row>
    <row r="196" spans="1:77" s="38" customFormat="1" x14ac:dyDescent="0.2">
      <c r="A196" s="152"/>
      <c r="B196" s="153" t="str">
        <f>IF(AND(B194&lt;&gt;"",ISNUMBER(B194),B195=""),"סך הכל",IF(Planning!A199="","",Planning!A199))</f>
        <v/>
      </c>
      <c r="C196" s="154" t="str">
        <f>IFERROR(_xlfn.IFS(B196="סך הכל",Summary!$B$6,Planning!C199&lt;&gt;"",Planning!C199),"")</f>
        <v/>
      </c>
      <c r="D196" s="152" t="str">
        <f>IFERROR(VLOOKUP(B196,Address!B:G,5,FALSE),"")</f>
        <v/>
      </c>
      <c r="E196" s="152" t="str">
        <f>IFERROR(VLOOKUP(B196,Address!B:L,11,FALSE),"")</f>
        <v/>
      </c>
      <c r="F196" s="155" t="str">
        <f t="shared" si="4"/>
        <v/>
      </c>
      <c r="G196" s="156" t="str">
        <f>IF(B196="סך הכל",Summary!$B$7,IF(F196="","",IF(VLOOKUP(B196,WQ_UnitID!B:C,2,FALSE)=0,"",VLOOKUP(B196,WQ_UnitID!B:C,2,FALSE))))</f>
        <v/>
      </c>
      <c r="H196" s="155" t="str">
        <f>IF(B196="סך הכל",Summary!$B$8,IF(F196="","",IFERROR(VLOOKUP(B196,Planning!A:B,2,FALSE),0)))</f>
        <v/>
      </c>
      <c r="I196" s="155" t="str">
        <f>IF(B196="סך הכל",Summary!$B$9,IF(F196="","",IFERROR(VLOOKUP(B196,Count!A:B,2,FALSE),0)))</f>
        <v/>
      </c>
      <c r="J196" s="155" t="str">
        <f>IF(F196="","",(IF(ISNUMBER(MATCH(B196,ExcPermit!$H$8:$H$1000,0)),"כן","לא")))</f>
        <v/>
      </c>
      <c r="K196" s="155" t="str">
        <f>IF(B196="סך הכל",Summary!$B$10,IF(F196="","",IFERROR(VLOOKUP(B196,Count!A:J,8,FALSE),0)))</f>
        <v/>
      </c>
      <c r="L196" s="155" t="str">
        <f>IF(B196="סך הכל",Summary!$B$11,IF(F196="","",IFERROR(VLOOKUP(B196,Count!A:J,9,FALSE),0)))</f>
        <v/>
      </c>
      <c r="M196" s="157" t="str">
        <f>IF(B196="סך הכל",Summary!$B$12,IF(F196="","",IFERROR(VLOOKUP(B196,Count!A:J,10,FALSE),0)))</f>
        <v/>
      </c>
      <c r="N196" s="158" t="str">
        <f t="shared" si="5"/>
        <v/>
      </c>
      <c r="O196" s="134" t="str">
        <f>IFERROR(VLOOKUP(B196,Comments!A:B,2,FALSE),"")</f>
        <v/>
      </c>
      <c r="P196" s="134"/>
      <c r="Q196" s="134"/>
      <c r="R196" s="134"/>
      <c r="S196" s="134"/>
      <c r="T196" s="134"/>
      <c r="U196" s="134"/>
      <c r="V196" s="134"/>
      <c r="W196" s="134"/>
      <c r="X196" s="134"/>
      <c r="Y196" s="134"/>
      <c r="Z196" s="134"/>
      <c r="AA196" s="134"/>
      <c r="AB196" s="134"/>
      <c r="AC196" s="134"/>
      <c r="AD196" s="134"/>
      <c r="AE196" s="152"/>
      <c r="AF196" s="152"/>
      <c r="AG196" s="152"/>
      <c r="AH196" s="152"/>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c r="BD196" s="152"/>
      <c r="BE196" s="152"/>
      <c r="BF196" s="152"/>
      <c r="BG196" s="152"/>
      <c r="BH196" s="152"/>
      <c r="BI196" s="152"/>
      <c r="BJ196" s="152"/>
      <c r="BK196" s="152"/>
      <c r="BL196" s="152"/>
      <c r="BM196" s="152"/>
      <c r="BN196" s="152"/>
      <c r="BO196" s="152"/>
      <c r="BP196" s="152"/>
      <c r="BQ196" s="152"/>
      <c r="BR196" s="152"/>
      <c r="BS196" s="152"/>
      <c r="BT196" s="152"/>
      <c r="BU196" s="152"/>
      <c r="BV196" s="152"/>
      <c r="BW196" s="152"/>
      <c r="BX196" s="152"/>
      <c r="BY196" s="152"/>
    </row>
    <row r="197" spans="1:77" s="38" customFormat="1" x14ac:dyDescent="0.2">
      <c r="A197" s="152"/>
      <c r="B197" s="153" t="str">
        <f>IF(AND(B195&lt;&gt;"",ISNUMBER(B195),B196=""),"סך הכל",IF(Planning!A200="","",Planning!A200))</f>
        <v/>
      </c>
      <c r="C197" s="154" t="str">
        <f>IFERROR(_xlfn.IFS(B197="סך הכל",Summary!$B$6,Planning!C200&lt;&gt;"",Planning!C200),"")</f>
        <v/>
      </c>
      <c r="D197" s="152" t="str">
        <f>IFERROR(VLOOKUP(B197,Address!B:G,5,FALSE),"")</f>
        <v/>
      </c>
      <c r="E197" s="152" t="str">
        <f>IFERROR(VLOOKUP(B197,Address!B:L,11,FALSE),"")</f>
        <v/>
      </c>
      <c r="F197" s="155" t="str">
        <f t="shared" ref="F197:F260" si="6">IF(ISNUMBER(B197),"חטף","")</f>
        <v/>
      </c>
      <c r="G197" s="156" t="str">
        <f>IF(B197="סך הכל",Summary!$B$7,IF(F197="","",IF(VLOOKUP(B197,WQ_UnitID!B:C,2,FALSE)=0,"",VLOOKUP(B197,WQ_UnitID!B:C,2,FALSE))))</f>
        <v/>
      </c>
      <c r="H197" s="155" t="str">
        <f>IF(B197="סך הכל",Summary!$B$8,IF(F197="","",IFERROR(VLOOKUP(B197,Planning!A:B,2,FALSE),0)))</f>
        <v/>
      </c>
      <c r="I197" s="155" t="str">
        <f>IF(B197="סך הכל",Summary!$B$9,IF(F197="","",IFERROR(VLOOKUP(B197,Count!A:B,2,FALSE),0)))</f>
        <v/>
      </c>
      <c r="J197" s="155" t="str">
        <f>IF(F197="","",(IF(ISNUMBER(MATCH(B197,ExcPermit!$H$8:$H$1000,0)),"כן","לא")))</f>
        <v/>
      </c>
      <c r="K197" s="155" t="str">
        <f>IF(B197="סך הכל",Summary!$B$10,IF(F197="","",IFERROR(VLOOKUP(B197,Count!A:J,8,FALSE),0)))</f>
        <v/>
      </c>
      <c r="L197" s="155" t="str">
        <f>IF(B197="סך הכל",Summary!$B$11,IF(F197="","",IFERROR(VLOOKUP(B197,Count!A:J,9,FALSE),0)))</f>
        <v/>
      </c>
      <c r="M197" s="157" t="str">
        <f>IF(B197="סך הכל",Summary!$B$12,IF(F197="","",IFERROR(VLOOKUP(B197,Count!A:J,10,FALSE),0)))</f>
        <v/>
      </c>
      <c r="N197" s="158" t="str">
        <f t="shared" ref="N197:N260" si="7">IF(O197=0,"",O197)</f>
        <v/>
      </c>
      <c r="O197" s="134" t="str">
        <f>IFERROR(VLOOKUP(B197,Comments!A:B,2,FALSE),"")</f>
        <v/>
      </c>
      <c r="P197" s="134"/>
      <c r="Q197" s="134"/>
      <c r="R197" s="134"/>
      <c r="S197" s="134"/>
      <c r="T197" s="134"/>
      <c r="U197" s="134"/>
      <c r="V197" s="134"/>
      <c r="W197" s="134"/>
      <c r="X197" s="134"/>
      <c r="Y197" s="134"/>
      <c r="Z197" s="134"/>
      <c r="AA197" s="134"/>
      <c r="AB197" s="134"/>
      <c r="AC197" s="134"/>
      <c r="AD197" s="134"/>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c r="BI197" s="152"/>
      <c r="BJ197" s="152"/>
      <c r="BK197" s="152"/>
      <c r="BL197" s="152"/>
      <c r="BM197" s="152"/>
      <c r="BN197" s="152"/>
      <c r="BO197" s="152"/>
      <c r="BP197" s="152"/>
      <c r="BQ197" s="152"/>
      <c r="BR197" s="152"/>
      <c r="BS197" s="152"/>
      <c r="BT197" s="152"/>
      <c r="BU197" s="152"/>
      <c r="BV197" s="152"/>
      <c r="BW197" s="152"/>
      <c r="BX197" s="152"/>
      <c r="BY197" s="152"/>
    </row>
    <row r="198" spans="1:77" s="38" customFormat="1" x14ac:dyDescent="0.2">
      <c r="A198" s="152"/>
      <c r="B198" s="153" t="str">
        <f>IF(AND(B196&lt;&gt;"",ISNUMBER(B196),B197=""),"סך הכל",IF(Planning!A201="","",Planning!A201))</f>
        <v/>
      </c>
      <c r="C198" s="154" t="str">
        <f>IFERROR(_xlfn.IFS(B198="סך הכל",Summary!$B$6,Planning!C201&lt;&gt;"",Planning!C201),"")</f>
        <v/>
      </c>
      <c r="D198" s="152" t="str">
        <f>IFERROR(VLOOKUP(B198,Address!B:G,5,FALSE),"")</f>
        <v/>
      </c>
      <c r="E198" s="152" t="str">
        <f>IFERROR(VLOOKUP(B198,Address!B:L,11,FALSE),"")</f>
        <v/>
      </c>
      <c r="F198" s="155" t="str">
        <f t="shared" si="6"/>
        <v/>
      </c>
      <c r="G198" s="156" t="str">
        <f>IF(B198="סך הכל",Summary!$B$7,IF(F198="","",IF(VLOOKUP(B198,WQ_UnitID!B:C,2,FALSE)=0,"",VLOOKUP(B198,WQ_UnitID!B:C,2,FALSE))))</f>
        <v/>
      </c>
      <c r="H198" s="155" t="str">
        <f>IF(B198="סך הכל",Summary!$B$8,IF(F198="","",IFERROR(VLOOKUP(B198,Planning!A:B,2,FALSE),0)))</f>
        <v/>
      </c>
      <c r="I198" s="155" t="str">
        <f>IF(B198="סך הכל",Summary!$B$9,IF(F198="","",IFERROR(VLOOKUP(B198,Count!A:B,2,FALSE),0)))</f>
        <v/>
      </c>
      <c r="J198" s="155" t="str">
        <f>IF(F198="","",(IF(ISNUMBER(MATCH(B198,ExcPermit!$H$8:$H$1000,0)),"כן","לא")))</f>
        <v/>
      </c>
      <c r="K198" s="155" t="str">
        <f>IF(B198="סך הכל",Summary!$B$10,IF(F198="","",IFERROR(VLOOKUP(B198,Count!A:J,8,FALSE),0)))</f>
        <v/>
      </c>
      <c r="L198" s="155" t="str">
        <f>IF(B198="סך הכל",Summary!$B$11,IF(F198="","",IFERROR(VLOOKUP(B198,Count!A:J,9,FALSE),0)))</f>
        <v/>
      </c>
      <c r="M198" s="157" t="str">
        <f>IF(B198="סך הכל",Summary!$B$12,IF(F198="","",IFERROR(VLOOKUP(B198,Count!A:J,10,FALSE),0)))</f>
        <v/>
      </c>
      <c r="N198" s="158" t="str">
        <f t="shared" si="7"/>
        <v/>
      </c>
      <c r="O198" s="134" t="str">
        <f>IFERROR(VLOOKUP(B198,Comments!A:B,2,FALSE),"")</f>
        <v/>
      </c>
      <c r="P198" s="134"/>
      <c r="Q198" s="134"/>
      <c r="R198" s="134"/>
      <c r="S198" s="134"/>
      <c r="T198" s="134"/>
      <c r="U198" s="134"/>
      <c r="V198" s="134"/>
      <c r="W198" s="134"/>
      <c r="X198" s="134"/>
      <c r="Y198" s="134"/>
      <c r="Z198" s="134"/>
      <c r="AA198" s="134"/>
      <c r="AB198" s="134"/>
      <c r="AC198" s="134"/>
      <c r="AD198" s="134"/>
      <c r="AE198" s="152"/>
      <c r="AF198" s="152"/>
      <c r="AG198" s="152"/>
      <c r="AH198" s="152"/>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c r="BD198" s="152"/>
      <c r="BE198" s="152"/>
      <c r="BF198" s="152"/>
      <c r="BG198" s="152"/>
      <c r="BH198" s="152"/>
      <c r="BI198" s="152"/>
      <c r="BJ198" s="152"/>
      <c r="BK198" s="152"/>
      <c r="BL198" s="152"/>
      <c r="BM198" s="152"/>
      <c r="BN198" s="152"/>
      <c r="BO198" s="152"/>
      <c r="BP198" s="152"/>
      <c r="BQ198" s="152"/>
      <c r="BR198" s="152"/>
      <c r="BS198" s="152"/>
      <c r="BT198" s="152"/>
      <c r="BU198" s="152"/>
      <c r="BV198" s="152"/>
      <c r="BW198" s="152"/>
      <c r="BX198" s="152"/>
      <c r="BY198" s="152"/>
    </row>
    <row r="199" spans="1:77" s="38" customFormat="1" x14ac:dyDescent="0.2">
      <c r="A199" s="152"/>
      <c r="B199" s="153" t="str">
        <f>IF(AND(B197&lt;&gt;"",ISNUMBER(B197),B198=""),"סך הכל",IF(Planning!A202="","",Planning!A202))</f>
        <v/>
      </c>
      <c r="C199" s="154" t="str">
        <f>IFERROR(_xlfn.IFS(B199="סך הכל",Summary!$B$6,Planning!C202&lt;&gt;"",Planning!C202),"")</f>
        <v/>
      </c>
      <c r="D199" s="152" t="str">
        <f>IFERROR(VLOOKUP(B199,Address!B:G,5,FALSE),"")</f>
        <v/>
      </c>
      <c r="E199" s="152" t="str">
        <f>IFERROR(VLOOKUP(B199,Address!B:L,11,FALSE),"")</f>
        <v/>
      </c>
      <c r="F199" s="155" t="str">
        <f t="shared" si="6"/>
        <v/>
      </c>
      <c r="G199" s="156" t="str">
        <f>IF(B199="סך הכל",Summary!$B$7,IF(F199="","",IF(VLOOKUP(B199,WQ_UnitID!B:C,2,FALSE)=0,"",VLOOKUP(B199,WQ_UnitID!B:C,2,FALSE))))</f>
        <v/>
      </c>
      <c r="H199" s="155" t="str">
        <f>IF(B199="סך הכל",Summary!$B$8,IF(F199="","",IFERROR(VLOOKUP(B199,Planning!A:B,2,FALSE),0)))</f>
        <v/>
      </c>
      <c r="I199" s="155" t="str">
        <f>IF(B199="סך הכל",Summary!$B$9,IF(F199="","",IFERROR(VLOOKUP(B199,Count!A:B,2,FALSE),0)))</f>
        <v/>
      </c>
      <c r="J199" s="155" t="str">
        <f>IF(F199="","",(IF(ISNUMBER(MATCH(B199,ExcPermit!$H$8:$H$1000,0)),"כן","לא")))</f>
        <v/>
      </c>
      <c r="K199" s="155" t="str">
        <f>IF(B199="סך הכל",Summary!$B$10,IF(F199="","",IFERROR(VLOOKUP(B199,Count!A:J,8,FALSE),0)))</f>
        <v/>
      </c>
      <c r="L199" s="155" t="str">
        <f>IF(B199="סך הכל",Summary!$B$11,IF(F199="","",IFERROR(VLOOKUP(B199,Count!A:J,9,FALSE),0)))</f>
        <v/>
      </c>
      <c r="M199" s="157" t="str">
        <f>IF(B199="סך הכל",Summary!$B$12,IF(F199="","",IFERROR(VLOOKUP(B199,Count!A:J,10,FALSE),0)))</f>
        <v/>
      </c>
      <c r="N199" s="158" t="str">
        <f t="shared" si="7"/>
        <v/>
      </c>
      <c r="O199" s="134" t="str">
        <f>IFERROR(VLOOKUP(B199,Comments!A:B,2,FALSE),"")</f>
        <v/>
      </c>
      <c r="P199" s="134"/>
      <c r="Q199" s="134"/>
      <c r="R199" s="134"/>
      <c r="S199" s="134"/>
      <c r="T199" s="134"/>
      <c r="U199" s="134"/>
      <c r="V199" s="134"/>
      <c r="W199" s="134"/>
      <c r="X199" s="134"/>
      <c r="Y199" s="134"/>
      <c r="Z199" s="134"/>
      <c r="AA199" s="134"/>
      <c r="AB199" s="134"/>
      <c r="AC199" s="134"/>
      <c r="AD199" s="134"/>
      <c r="AE199" s="152"/>
      <c r="AF199" s="152"/>
      <c r="AG199" s="152"/>
      <c r="AH199" s="152"/>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c r="BE199" s="152"/>
      <c r="BF199" s="152"/>
      <c r="BG199" s="152"/>
      <c r="BH199" s="152"/>
      <c r="BI199" s="152"/>
      <c r="BJ199" s="152"/>
      <c r="BK199" s="152"/>
      <c r="BL199" s="152"/>
      <c r="BM199" s="152"/>
      <c r="BN199" s="152"/>
      <c r="BO199" s="152"/>
      <c r="BP199" s="152"/>
      <c r="BQ199" s="152"/>
      <c r="BR199" s="152"/>
      <c r="BS199" s="152"/>
      <c r="BT199" s="152"/>
      <c r="BU199" s="152"/>
      <c r="BV199" s="152"/>
      <c r="BW199" s="152"/>
      <c r="BX199" s="152"/>
      <c r="BY199" s="152"/>
    </row>
    <row r="200" spans="1:77" s="38" customFormat="1" x14ac:dyDescent="0.2">
      <c r="A200" s="152"/>
      <c r="B200" s="153" t="str">
        <f>IF(AND(B198&lt;&gt;"",ISNUMBER(B198),B199=""),"סך הכל",IF(Planning!A203="","",Planning!A203))</f>
        <v/>
      </c>
      <c r="C200" s="154" t="str">
        <f>IFERROR(_xlfn.IFS(B200="סך הכל",Summary!$B$6,Planning!C203&lt;&gt;"",Planning!C203),"")</f>
        <v/>
      </c>
      <c r="D200" s="152" t="str">
        <f>IFERROR(VLOOKUP(B200,Address!B:G,5,FALSE),"")</f>
        <v/>
      </c>
      <c r="E200" s="152" t="str">
        <f>IFERROR(VLOOKUP(B200,Address!B:L,11,FALSE),"")</f>
        <v/>
      </c>
      <c r="F200" s="155" t="str">
        <f t="shared" si="6"/>
        <v/>
      </c>
      <c r="G200" s="156" t="str">
        <f>IF(B200="סך הכל",Summary!$B$7,IF(F200="","",IF(VLOOKUP(B200,WQ_UnitID!B:C,2,FALSE)=0,"",VLOOKUP(B200,WQ_UnitID!B:C,2,FALSE))))</f>
        <v/>
      </c>
      <c r="H200" s="155" t="str">
        <f>IF(B200="סך הכל",Summary!$B$8,IF(F200="","",IFERROR(VLOOKUP(B200,Planning!A:B,2,FALSE),0)))</f>
        <v/>
      </c>
      <c r="I200" s="155" t="str">
        <f>IF(B200="סך הכל",Summary!$B$9,IF(F200="","",IFERROR(VLOOKUP(B200,Count!A:B,2,FALSE),0)))</f>
        <v/>
      </c>
      <c r="J200" s="155" t="str">
        <f>IF(F200="","",(IF(ISNUMBER(MATCH(B200,ExcPermit!$H$8:$H$1000,0)),"כן","לא")))</f>
        <v/>
      </c>
      <c r="K200" s="155" t="str">
        <f>IF(B200="סך הכל",Summary!$B$10,IF(F200="","",IFERROR(VLOOKUP(B200,Count!A:J,8,FALSE),0)))</f>
        <v/>
      </c>
      <c r="L200" s="155" t="str">
        <f>IF(B200="סך הכל",Summary!$B$11,IF(F200="","",IFERROR(VLOOKUP(B200,Count!A:J,9,FALSE),0)))</f>
        <v/>
      </c>
      <c r="M200" s="157" t="str">
        <f>IF(B200="סך הכל",Summary!$B$12,IF(F200="","",IFERROR(VLOOKUP(B200,Count!A:J,10,FALSE),0)))</f>
        <v/>
      </c>
      <c r="N200" s="158" t="str">
        <f t="shared" si="7"/>
        <v/>
      </c>
      <c r="O200" s="134" t="str">
        <f>IFERROR(VLOOKUP(B200,Comments!A:B,2,FALSE),"")</f>
        <v/>
      </c>
      <c r="P200" s="134"/>
      <c r="Q200" s="134"/>
      <c r="R200" s="134"/>
      <c r="S200" s="134"/>
      <c r="T200" s="134"/>
      <c r="U200" s="134"/>
      <c r="V200" s="134"/>
      <c r="W200" s="134"/>
      <c r="X200" s="134"/>
      <c r="Y200" s="134"/>
      <c r="Z200" s="134"/>
      <c r="AA200" s="134"/>
      <c r="AB200" s="134"/>
      <c r="AC200" s="134"/>
      <c r="AD200" s="134"/>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row>
    <row r="201" spans="1:77" s="38" customFormat="1" x14ac:dyDescent="0.2">
      <c r="A201" s="152"/>
      <c r="B201" s="153" t="str">
        <f>IF(AND(B199&lt;&gt;"",ISNUMBER(B199),B200=""),"סך הכל",IF(Planning!A204="","",Planning!A204))</f>
        <v/>
      </c>
      <c r="C201" s="154" t="str">
        <f>IFERROR(_xlfn.IFS(B201="סך הכל",Summary!$B$6,Planning!C204&lt;&gt;"",Planning!C204),"")</f>
        <v/>
      </c>
      <c r="D201" s="152" t="str">
        <f>IFERROR(VLOOKUP(B201,Address!B:G,5,FALSE),"")</f>
        <v/>
      </c>
      <c r="E201" s="152" t="str">
        <f>IFERROR(VLOOKUP(B201,Address!B:L,11,FALSE),"")</f>
        <v/>
      </c>
      <c r="F201" s="155" t="str">
        <f t="shared" si="6"/>
        <v/>
      </c>
      <c r="G201" s="156" t="str">
        <f>IF(B201="סך הכל",Summary!$B$7,IF(F201="","",IF(VLOOKUP(B201,WQ_UnitID!B:C,2,FALSE)=0,"",VLOOKUP(B201,WQ_UnitID!B:C,2,FALSE))))</f>
        <v/>
      </c>
      <c r="H201" s="155" t="str">
        <f>IF(B201="סך הכל",Summary!$B$8,IF(F201="","",IFERROR(VLOOKUP(B201,Planning!A:B,2,FALSE),0)))</f>
        <v/>
      </c>
      <c r="I201" s="155" t="str">
        <f>IF(B201="סך הכל",Summary!$B$9,IF(F201="","",IFERROR(VLOOKUP(B201,Count!A:B,2,FALSE),0)))</f>
        <v/>
      </c>
      <c r="J201" s="155" t="str">
        <f>IF(F201="","",(IF(ISNUMBER(MATCH(B201,ExcPermit!$H$8:$H$1000,0)),"כן","לא")))</f>
        <v/>
      </c>
      <c r="K201" s="155" t="str">
        <f>IF(B201="סך הכל",Summary!$B$10,IF(F201="","",IFERROR(VLOOKUP(B201,Count!A:J,8,FALSE),0)))</f>
        <v/>
      </c>
      <c r="L201" s="155" t="str">
        <f>IF(B201="סך הכל",Summary!$B$11,IF(F201="","",IFERROR(VLOOKUP(B201,Count!A:J,9,FALSE),0)))</f>
        <v/>
      </c>
      <c r="M201" s="157" t="str">
        <f>IF(B201="סך הכל",Summary!$B$12,IF(F201="","",IFERROR(VLOOKUP(B201,Count!A:J,10,FALSE),0)))</f>
        <v/>
      </c>
      <c r="N201" s="158" t="str">
        <f t="shared" si="7"/>
        <v/>
      </c>
      <c r="O201" s="134" t="str">
        <f>IFERROR(VLOOKUP(B201,Comments!A:B,2,FALSE),"")</f>
        <v/>
      </c>
      <c r="P201" s="134"/>
      <c r="Q201" s="134"/>
      <c r="R201" s="134"/>
      <c r="S201" s="134"/>
      <c r="T201" s="134"/>
      <c r="U201" s="134"/>
      <c r="V201" s="134"/>
      <c r="W201" s="134"/>
      <c r="X201" s="134"/>
      <c r="Y201" s="134"/>
      <c r="Z201" s="134"/>
      <c r="AA201" s="134"/>
      <c r="AB201" s="134"/>
      <c r="AC201" s="134"/>
      <c r="AD201" s="134"/>
      <c r="AE201" s="152"/>
      <c r="AF201" s="152"/>
      <c r="AG201" s="152"/>
      <c r="AH201" s="152"/>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c r="BD201" s="152"/>
      <c r="BE201" s="152"/>
      <c r="BF201" s="152"/>
      <c r="BG201" s="152"/>
      <c r="BH201" s="152"/>
      <c r="BI201" s="152"/>
      <c r="BJ201" s="152"/>
      <c r="BK201" s="152"/>
      <c r="BL201" s="152"/>
      <c r="BM201" s="152"/>
      <c r="BN201" s="152"/>
      <c r="BO201" s="152"/>
      <c r="BP201" s="152"/>
      <c r="BQ201" s="152"/>
      <c r="BR201" s="152"/>
      <c r="BS201" s="152"/>
      <c r="BT201" s="152"/>
      <c r="BU201" s="152"/>
      <c r="BV201" s="152"/>
      <c r="BW201" s="152"/>
      <c r="BX201" s="152"/>
      <c r="BY201" s="152"/>
    </row>
    <row r="202" spans="1:77" s="38" customFormat="1" x14ac:dyDescent="0.2">
      <c r="A202" s="152"/>
      <c r="B202" s="153" t="str">
        <f>IF(AND(B200&lt;&gt;"",ISNUMBER(B200),B201=""),"סך הכל",IF(Planning!A205="","",Planning!A205))</f>
        <v/>
      </c>
      <c r="C202" s="154" t="str">
        <f>IFERROR(_xlfn.IFS(B202="סך הכל",Summary!$B$6,Planning!C205&lt;&gt;"",Planning!C205),"")</f>
        <v/>
      </c>
      <c r="D202" s="152" t="str">
        <f>IFERROR(VLOOKUP(B202,Address!B:G,5,FALSE),"")</f>
        <v/>
      </c>
      <c r="E202" s="152" t="str">
        <f>IFERROR(VLOOKUP(B202,Address!B:L,11,FALSE),"")</f>
        <v/>
      </c>
      <c r="F202" s="155" t="str">
        <f t="shared" si="6"/>
        <v/>
      </c>
      <c r="G202" s="156" t="str">
        <f>IF(B202="סך הכל",Summary!$B$7,IF(F202="","",IF(VLOOKUP(B202,WQ_UnitID!B:C,2,FALSE)=0,"",VLOOKUP(B202,WQ_UnitID!B:C,2,FALSE))))</f>
        <v/>
      </c>
      <c r="H202" s="155" t="str">
        <f>IF(B202="סך הכל",Summary!$B$8,IF(F202="","",IFERROR(VLOOKUP(B202,Planning!A:B,2,FALSE),0)))</f>
        <v/>
      </c>
      <c r="I202" s="155" t="str">
        <f>IF(B202="סך הכל",Summary!$B$9,IF(F202="","",IFERROR(VLOOKUP(B202,Count!A:B,2,FALSE),0)))</f>
        <v/>
      </c>
      <c r="J202" s="155" t="str">
        <f>IF(F202="","",(IF(ISNUMBER(MATCH(B202,ExcPermit!$H$8:$H$1000,0)),"כן","לא")))</f>
        <v/>
      </c>
      <c r="K202" s="155" t="str">
        <f>IF(B202="סך הכל",Summary!$B$10,IF(F202="","",IFERROR(VLOOKUP(B202,Count!A:J,8,FALSE),0)))</f>
        <v/>
      </c>
      <c r="L202" s="155" t="str">
        <f>IF(B202="סך הכל",Summary!$B$11,IF(F202="","",IFERROR(VLOOKUP(B202,Count!A:J,9,FALSE),0)))</f>
        <v/>
      </c>
      <c r="M202" s="157" t="str">
        <f>IF(B202="סך הכל",Summary!$B$12,IF(F202="","",IFERROR(VLOOKUP(B202,Count!A:J,10,FALSE),0)))</f>
        <v/>
      </c>
      <c r="N202" s="158" t="str">
        <f t="shared" si="7"/>
        <v/>
      </c>
      <c r="O202" s="134" t="str">
        <f>IFERROR(VLOOKUP(B202,Comments!A:B,2,FALSE),"")</f>
        <v/>
      </c>
      <c r="P202" s="134"/>
      <c r="Q202" s="134"/>
      <c r="R202" s="134"/>
      <c r="S202" s="134"/>
      <c r="T202" s="134"/>
      <c r="U202" s="134"/>
      <c r="V202" s="134"/>
      <c r="W202" s="134"/>
      <c r="X202" s="134"/>
      <c r="Y202" s="134"/>
      <c r="Z202" s="134"/>
      <c r="AA202" s="134"/>
      <c r="AB202" s="134"/>
      <c r="AC202" s="134"/>
      <c r="AD202" s="134"/>
      <c r="AE202" s="152"/>
      <c r="AF202" s="152"/>
      <c r="AG202" s="152"/>
      <c r="AH202" s="152"/>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c r="BE202" s="152"/>
      <c r="BF202" s="152"/>
      <c r="BG202" s="152"/>
      <c r="BH202" s="152"/>
      <c r="BI202" s="152"/>
      <c r="BJ202" s="152"/>
      <c r="BK202" s="152"/>
      <c r="BL202" s="152"/>
      <c r="BM202" s="152"/>
      <c r="BN202" s="152"/>
      <c r="BO202" s="152"/>
      <c r="BP202" s="152"/>
      <c r="BQ202" s="152"/>
      <c r="BR202" s="152"/>
      <c r="BS202" s="152"/>
      <c r="BT202" s="152"/>
      <c r="BU202" s="152"/>
      <c r="BV202" s="152"/>
      <c r="BW202" s="152"/>
      <c r="BX202" s="152"/>
      <c r="BY202" s="152"/>
    </row>
    <row r="203" spans="1:77" s="38" customFormat="1" x14ac:dyDescent="0.2">
      <c r="A203" s="152"/>
      <c r="B203" s="153" t="str">
        <f>IF(AND(B201&lt;&gt;"",ISNUMBER(B201),B202=""),"סך הכל",IF(Planning!A206="","",Planning!A206))</f>
        <v/>
      </c>
      <c r="C203" s="154" t="str">
        <f>IFERROR(_xlfn.IFS(B203="סך הכל",Summary!$B$6,Planning!C206&lt;&gt;"",Planning!C206),"")</f>
        <v/>
      </c>
      <c r="D203" s="152" t="str">
        <f>IFERROR(VLOOKUP(B203,Address!B:G,5,FALSE),"")</f>
        <v/>
      </c>
      <c r="E203" s="152" t="str">
        <f>IFERROR(VLOOKUP(B203,Address!B:L,11,FALSE),"")</f>
        <v/>
      </c>
      <c r="F203" s="155" t="str">
        <f t="shared" si="6"/>
        <v/>
      </c>
      <c r="G203" s="156" t="str">
        <f>IF(B203="סך הכל",Summary!$B$7,IF(F203="","",IF(VLOOKUP(B203,WQ_UnitID!B:C,2,FALSE)=0,"",VLOOKUP(B203,WQ_UnitID!B:C,2,FALSE))))</f>
        <v/>
      </c>
      <c r="H203" s="155" t="str">
        <f>IF(B203="סך הכל",Summary!$B$8,IF(F203="","",IFERROR(VLOOKUP(B203,Planning!A:B,2,FALSE),0)))</f>
        <v/>
      </c>
      <c r="I203" s="155" t="str">
        <f>IF(B203="סך הכל",Summary!$B$9,IF(F203="","",IFERROR(VLOOKUP(B203,Count!A:B,2,FALSE),0)))</f>
        <v/>
      </c>
      <c r="J203" s="155" t="str">
        <f>IF(F203="","",(IF(ISNUMBER(MATCH(B203,ExcPermit!$H$8:$H$1000,0)),"כן","לא")))</f>
        <v/>
      </c>
      <c r="K203" s="155" t="str">
        <f>IF(B203="סך הכל",Summary!$B$10,IF(F203="","",IFERROR(VLOOKUP(B203,Count!A:J,8,FALSE),0)))</f>
        <v/>
      </c>
      <c r="L203" s="155" t="str">
        <f>IF(B203="סך הכל",Summary!$B$11,IF(F203="","",IFERROR(VLOOKUP(B203,Count!A:J,9,FALSE),0)))</f>
        <v/>
      </c>
      <c r="M203" s="157" t="str">
        <f>IF(B203="סך הכל",Summary!$B$12,IF(F203="","",IFERROR(VLOOKUP(B203,Count!A:J,10,FALSE),0)))</f>
        <v/>
      </c>
      <c r="N203" s="158" t="str">
        <f t="shared" si="7"/>
        <v/>
      </c>
      <c r="O203" s="134" t="str">
        <f>IFERROR(VLOOKUP(B203,Comments!A:B,2,FALSE),"")</f>
        <v/>
      </c>
      <c r="P203" s="134"/>
      <c r="Q203" s="134"/>
      <c r="R203" s="134"/>
      <c r="S203" s="134"/>
      <c r="T203" s="134"/>
      <c r="U203" s="134"/>
      <c r="V203" s="134"/>
      <c r="W203" s="134"/>
      <c r="X203" s="134"/>
      <c r="Y203" s="134"/>
      <c r="Z203" s="134"/>
      <c r="AA203" s="134"/>
      <c r="AB203" s="134"/>
      <c r="AC203" s="134"/>
      <c r="AD203" s="134"/>
      <c r="AE203" s="152"/>
      <c r="AF203" s="152"/>
      <c r="AG203" s="152"/>
      <c r="AH203" s="152"/>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c r="BI203" s="152"/>
      <c r="BJ203" s="152"/>
      <c r="BK203" s="152"/>
      <c r="BL203" s="152"/>
      <c r="BM203" s="152"/>
      <c r="BN203" s="152"/>
      <c r="BO203" s="152"/>
      <c r="BP203" s="152"/>
      <c r="BQ203" s="152"/>
      <c r="BR203" s="152"/>
      <c r="BS203" s="152"/>
      <c r="BT203" s="152"/>
      <c r="BU203" s="152"/>
      <c r="BV203" s="152"/>
      <c r="BW203" s="152"/>
      <c r="BX203" s="152"/>
      <c r="BY203" s="152"/>
    </row>
    <row r="204" spans="1:77" s="38" customFormat="1" x14ac:dyDescent="0.2">
      <c r="A204" s="152"/>
      <c r="B204" s="153" t="str">
        <f>IF(AND(B202&lt;&gt;"",ISNUMBER(B202),B203=""),"סך הכל",IF(Planning!A207="","",Planning!A207))</f>
        <v/>
      </c>
      <c r="C204" s="154" t="str">
        <f>IFERROR(_xlfn.IFS(B204="סך הכל",Summary!$B$6,Planning!C207&lt;&gt;"",Planning!C207),"")</f>
        <v/>
      </c>
      <c r="D204" s="152" t="str">
        <f>IFERROR(VLOOKUP(B204,Address!B:G,5,FALSE),"")</f>
        <v/>
      </c>
      <c r="E204" s="152" t="str">
        <f>IFERROR(VLOOKUP(B204,Address!B:L,11,FALSE),"")</f>
        <v/>
      </c>
      <c r="F204" s="155" t="str">
        <f t="shared" si="6"/>
        <v/>
      </c>
      <c r="G204" s="156" t="str">
        <f>IF(B204="סך הכל",Summary!$B$7,IF(F204="","",IF(VLOOKUP(B204,WQ_UnitID!B:C,2,FALSE)=0,"",VLOOKUP(B204,WQ_UnitID!B:C,2,FALSE))))</f>
        <v/>
      </c>
      <c r="H204" s="155" t="str">
        <f>IF(B204="סך הכל",Summary!$B$8,IF(F204="","",IFERROR(VLOOKUP(B204,Planning!A:B,2,FALSE),0)))</f>
        <v/>
      </c>
      <c r="I204" s="155" t="str">
        <f>IF(B204="סך הכל",Summary!$B$9,IF(F204="","",IFERROR(VLOOKUP(B204,Count!A:B,2,FALSE),0)))</f>
        <v/>
      </c>
      <c r="J204" s="155" t="str">
        <f>IF(F204="","",(IF(ISNUMBER(MATCH(B204,ExcPermit!$H$8:$H$1000,0)),"כן","לא")))</f>
        <v/>
      </c>
      <c r="K204" s="155" t="str">
        <f>IF(B204="סך הכל",Summary!$B$10,IF(F204="","",IFERROR(VLOOKUP(B204,Count!A:J,8,FALSE),0)))</f>
        <v/>
      </c>
      <c r="L204" s="155" t="str">
        <f>IF(B204="סך הכל",Summary!$B$11,IF(F204="","",IFERROR(VLOOKUP(B204,Count!A:J,9,FALSE),0)))</f>
        <v/>
      </c>
      <c r="M204" s="157" t="str">
        <f>IF(B204="סך הכל",Summary!$B$12,IF(F204="","",IFERROR(VLOOKUP(B204,Count!A:J,10,FALSE),0)))</f>
        <v/>
      </c>
      <c r="N204" s="158" t="str">
        <f t="shared" si="7"/>
        <v/>
      </c>
      <c r="O204" s="134" t="str">
        <f>IFERROR(VLOOKUP(B204,Comments!A:B,2,FALSE),"")</f>
        <v/>
      </c>
      <c r="P204" s="134"/>
      <c r="Q204" s="134"/>
      <c r="R204" s="134"/>
      <c r="S204" s="134"/>
      <c r="T204" s="134"/>
      <c r="U204" s="134"/>
      <c r="V204" s="134"/>
      <c r="W204" s="134"/>
      <c r="X204" s="134"/>
      <c r="Y204" s="134"/>
      <c r="Z204" s="134"/>
      <c r="AA204" s="134"/>
      <c r="AB204" s="134"/>
      <c r="AC204" s="134"/>
      <c r="AD204" s="134"/>
      <c r="AE204" s="152"/>
      <c r="AF204" s="152"/>
      <c r="AG204" s="152"/>
      <c r="AH204" s="152"/>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c r="BD204" s="152"/>
      <c r="BE204" s="152"/>
      <c r="BF204" s="152"/>
      <c r="BG204" s="152"/>
      <c r="BH204" s="152"/>
      <c r="BI204" s="152"/>
      <c r="BJ204" s="152"/>
      <c r="BK204" s="152"/>
      <c r="BL204" s="152"/>
      <c r="BM204" s="152"/>
      <c r="BN204" s="152"/>
      <c r="BO204" s="152"/>
      <c r="BP204" s="152"/>
      <c r="BQ204" s="152"/>
      <c r="BR204" s="152"/>
      <c r="BS204" s="152"/>
      <c r="BT204" s="152"/>
      <c r="BU204" s="152"/>
      <c r="BV204" s="152"/>
      <c r="BW204" s="152"/>
      <c r="BX204" s="152"/>
      <c r="BY204" s="152"/>
    </row>
    <row r="205" spans="1:77" s="38" customFormat="1" x14ac:dyDescent="0.2">
      <c r="A205" s="152"/>
      <c r="B205" s="153" t="str">
        <f>IF(AND(B203&lt;&gt;"",ISNUMBER(B203),B204=""),"סך הכל",IF(Planning!A208="","",Planning!A208))</f>
        <v/>
      </c>
      <c r="C205" s="154" t="str">
        <f>IFERROR(_xlfn.IFS(B205="סך הכל",Summary!$B$6,Planning!C208&lt;&gt;"",Planning!C208),"")</f>
        <v/>
      </c>
      <c r="D205" s="152" t="str">
        <f>IFERROR(VLOOKUP(B205,Address!B:G,5,FALSE),"")</f>
        <v/>
      </c>
      <c r="E205" s="152" t="str">
        <f>IFERROR(VLOOKUP(B205,Address!B:L,11,FALSE),"")</f>
        <v/>
      </c>
      <c r="F205" s="155" t="str">
        <f t="shared" si="6"/>
        <v/>
      </c>
      <c r="G205" s="156" t="str">
        <f>IF(B205="סך הכל",Summary!$B$7,IF(F205="","",IF(VLOOKUP(B205,WQ_UnitID!B:C,2,FALSE)=0,"",VLOOKUP(B205,WQ_UnitID!B:C,2,FALSE))))</f>
        <v/>
      </c>
      <c r="H205" s="155" t="str">
        <f>IF(B205="סך הכל",Summary!$B$8,IF(F205="","",IFERROR(VLOOKUP(B205,Planning!A:B,2,FALSE),0)))</f>
        <v/>
      </c>
      <c r="I205" s="155" t="str">
        <f>IF(B205="סך הכל",Summary!$B$9,IF(F205="","",IFERROR(VLOOKUP(B205,Count!A:B,2,FALSE),0)))</f>
        <v/>
      </c>
      <c r="J205" s="155" t="str">
        <f>IF(F205="","",(IF(ISNUMBER(MATCH(B205,ExcPermit!$H$8:$H$1000,0)),"כן","לא")))</f>
        <v/>
      </c>
      <c r="K205" s="155" t="str">
        <f>IF(B205="סך הכל",Summary!$B$10,IF(F205="","",IFERROR(VLOOKUP(B205,Count!A:J,8,FALSE),0)))</f>
        <v/>
      </c>
      <c r="L205" s="155" t="str">
        <f>IF(B205="סך הכל",Summary!$B$11,IF(F205="","",IFERROR(VLOOKUP(B205,Count!A:J,9,FALSE),0)))</f>
        <v/>
      </c>
      <c r="M205" s="157" t="str">
        <f>IF(B205="סך הכל",Summary!$B$12,IF(F205="","",IFERROR(VLOOKUP(B205,Count!A:J,10,FALSE),0)))</f>
        <v/>
      </c>
      <c r="N205" s="158" t="str">
        <f t="shared" si="7"/>
        <v/>
      </c>
      <c r="O205" s="134" t="str">
        <f>IFERROR(VLOOKUP(B205,Comments!A:B,2,FALSE),"")</f>
        <v/>
      </c>
      <c r="P205" s="134"/>
      <c r="Q205" s="134"/>
      <c r="R205" s="134"/>
      <c r="S205" s="134"/>
      <c r="T205" s="134"/>
      <c r="U205" s="134"/>
      <c r="V205" s="134"/>
      <c r="W205" s="134"/>
      <c r="X205" s="134"/>
      <c r="Y205" s="134"/>
      <c r="Z205" s="134"/>
      <c r="AA205" s="134"/>
      <c r="AB205" s="134"/>
      <c r="AC205" s="134"/>
      <c r="AD205" s="134"/>
      <c r="AE205" s="152"/>
      <c r="AF205" s="152"/>
      <c r="AG205" s="152"/>
      <c r="AH205" s="152"/>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c r="BD205" s="152"/>
      <c r="BE205" s="152"/>
      <c r="BF205" s="152"/>
      <c r="BG205" s="152"/>
      <c r="BH205" s="152"/>
      <c r="BI205" s="152"/>
      <c r="BJ205" s="152"/>
      <c r="BK205" s="152"/>
      <c r="BL205" s="152"/>
      <c r="BM205" s="152"/>
      <c r="BN205" s="152"/>
      <c r="BO205" s="152"/>
      <c r="BP205" s="152"/>
      <c r="BQ205" s="152"/>
      <c r="BR205" s="152"/>
      <c r="BS205" s="152"/>
      <c r="BT205" s="152"/>
      <c r="BU205" s="152"/>
      <c r="BV205" s="152"/>
      <c r="BW205" s="152"/>
      <c r="BX205" s="152"/>
      <c r="BY205" s="152"/>
    </row>
    <row r="206" spans="1:77" s="38" customFormat="1" x14ac:dyDescent="0.2">
      <c r="A206" s="152"/>
      <c r="B206" s="153" t="str">
        <f>IF(AND(B204&lt;&gt;"",ISNUMBER(B204),B205=""),"סך הכל",IF(Planning!A209="","",Planning!A209))</f>
        <v/>
      </c>
      <c r="C206" s="154" t="str">
        <f>IFERROR(_xlfn.IFS(B206="סך הכל",Summary!$B$6,Planning!C209&lt;&gt;"",Planning!C209),"")</f>
        <v/>
      </c>
      <c r="D206" s="152" t="str">
        <f>IFERROR(VLOOKUP(B206,Address!B:G,5,FALSE),"")</f>
        <v/>
      </c>
      <c r="E206" s="152" t="str">
        <f>IFERROR(VLOOKUP(B206,Address!B:L,11,FALSE),"")</f>
        <v/>
      </c>
      <c r="F206" s="155" t="str">
        <f t="shared" si="6"/>
        <v/>
      </c>
      <c r="G206" s="156" t="str">
        <f>IF(B206="סך הכל",Summary!$B$7,IF(F206="","",IF(VLOOKUP(B206,WQ_UnitID!B:C,2,FALSE)=0,"",VLOOKUP(B206,WQ_UnitID!B:C,2,FALSE))))</f>
        <v/>
      </c>
      <c r="H206" s="155" t="str">
        <f>IF(B206="סך הכל",Summary!$B$8,IF(F206="","",IFERROR(VLOOKUP(B206,Planning!A:B,2,FALSE),0)))</f>
        <v/>
      </c>
      <c r="I206" s="155" t="str">
        <f>IF(B206="סך הכל",Summary!$B$9,IF(F206="","",IFERROR(VLOOKUP(B206,Count!A:B,2,FALSE),0)))</f>
        <v/>
      </c>
      <c r="J206" s="155" t="str">
        <f>IF(F206="","",(IF(ISNUMBER(MATCH(B206,ExcPermit!$H$8:$H$1000,0)),"כן","לא")))</f>
        <v/>
      </c>
      <c r="K206" s="155" t="str">
        <f>IF(B206="סך הכל",Summary!$B$10,IF(F206="","",IFERROR(VLOOKUP(B206,Count!A:J,8,FALSE),0)))</f>
        <v/>
      </c>
      <c r="L206" s="155" t="str">
        <f>IF(B206="סך הכל",Summary!$B$11,IF(F206="","",IFERROR(VLOOKUP(B206,Count!A:J,9,FALSE),0)))</f>
        <v/>
      </c>
      <c r="M206" s="157" t="str">
        <f>IF(B206="סך הכל",Summary!$B$12,IF(F206="","",IFERROR(VLOOKUP(B206,Count!A:J,10,FALSE),0)))</f>
        <v/>
      </c>
      <c r="N206" s="158" t="str">
        <f t="shared" si="7"/>
        <v/>
      </c>
      <c r="O206" s="134" t="str">
        <f>IFERROR(VLOOKUP(B206,Comments!A:B,2,FALSE),"")</f>
        <v/>
      </c>
      <c r="P206" s="134"/>
      <c r="Q206" s="134"/>
      <c r="R206" s="134"/>
      <c r="S206" s="134"/>
      <c r="T206" s="134"/>
      <c r="U206" s="134"/>
      <c r="V206" s="134"/>
      <c r="W206" s="134"/>
      <c r="X206" s="134"/>
      <c r="Y206" s="134"/>
      <c r="Z206" s="134"/>
      <c r="AA206" s="134"/>
      <c r="AB206" s="134"/>
      <c r="AC206" s="134"/>
      <c r="AD206" s="134"/>
      <c r="AE206" s="152"/>
      <c r="AF206" s="152"/>
      <c r="AG206" s="152"/>
      <c r="AH206" s="152"/>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c r="BD206" s="152"/>
      <c r="BE206" s="152"/>
      <c r="BF206" s="152"/>
      <c r="BG206" s="152"/>
      <c r="BH206" s="152"/>
      <c r="BI206" s="152"/>
      <c r="BJ206" s="152"/>
      <c r="BK206" s="152"/>
      <c r="BL206" s="152"/>
      <c r="BM206" s="152"/>
      <c r="BN206" s="152"/>
      <c r="BO206" s="152"/>
      <c r="BP206" s="152"/>
      <c r="BQ206" s="152"/>
      <c r="BR206" s="152"/>
      <c r="BS206" s="152"/>
      <c r="BT206" s="152"/>
      <c r="BU206" s="152"/>
      <c r="BV206" s="152"/>
      <c r="BW206" s="152"/>
      <c r="BX206" s="152"/>
      <c r="BY206" s="152"/>
    </row>
    <row r="207" spans="1:77" s="38" customFormat="1" x14ac:dyDescent="0.2">
      <c r="A207" s="152"/>
      <c r="B207" s="153" t="str">
        <f>IF(AND(B205&lt;&gt;"",ISNUMBER(B205),B206=""),"סך הכל",IF(Planning!A210="","",Planning!A210))</f>
        <v/>
      </c>
      <c r="C207" s="154" t="str">
        <f>IFERROR(_xlfn.IFS(B207="סך הכל",Summary!$B$6,Planning!C210&lt;&gt;"",Planning!C210),"")</f>
        <v/>
      </c>
      <c r="D207" s="152" t="str">
        <f>IFERROR(VLOOKUP(B207,Address!B:G,5,FALSE),"")</f>
        <v/>
      </c>
      <c r="E207" s="152" t="str">
        <f>IFERROR(VLOOKUP(B207,Address!B:L,11,FALSE),"")</f>
        <v/>
      </c>
      <c r="F207" s="155" t="str">
        <f t="shared" si="6"/>
        <v/>
      </c>
      <c r="G207" s="156" t="str">
        <f>IF(B207="סך הכל",Summary!$B$7,IF(F207="","",IF(VLOOKUP(B207,WQ_UnitID!B:C,2,FALSE)=0,"",VLOOKUP(B207,WQ_UnitID!B:C,2,FALSE))))</f>
        <v/>
      </c>
      <c r="H207" s="155" t="str">
        <f>IF(B207="סך הכל",Summary!$B$8,IF(F207="","",IFERROR(VLOOKUP(B207,Planning!A:B,2,FALSE),0)))</f>
        <v/>
      </c>
      <c r="I207" s="155" t="str">
        <f>IF(B207="סך הכל",Summary!$B$9,IF(F207="","",IFERROR(VLOOKUP(B207,Count!A:B,2,FALSE),0)))</f>
        <v/>
      </c>
      <c r="J207" s="155" t="str">
        <f>IF(F207="","",(IF(ISNUMBER(MATCH(B207,ExcPermit!$H$8:$H$1000,0)),"כן","לא")))</f>
        <v/>
      </c>
      <c r="K207" s="155" t="str">
        <f>IF(B207="סך הכל",Summary!$B$10,IF(F207="","",IFERROR(VLOOKUP(B207,Count!A:J,8,FALSE),0)))</f>
        <v/>
      </c>
      <c r="L207" s="155" t="str">
        <f>IF(B207="סך הכל",Summary!$B$11,IF(F207="","",IFERROR(VLOOKUP(B207,Count!A:J,9,FALSE),0)))</f>
        <v/>
      </c>
      <c r="M207" s="157" t="str">
        <f>IF(B207="סך הכל",Summary!$B$12,IF(F207="","",IFERROR(VLOOKUP(B207,Count!A:J,10,FALSE),0)))</f>
        <v/>
      </c>
      <c r="N207" s="158" t="str">
        <f t="shared" si="7"/>
        <v/>
      </c>
      <c r="O207" s="134" t="str">
        <f>IFERROR(VLOOKUP(B207,Comments!A:B,2,FALSE),"")</f>
        <v/>
      </c>
      <c r="P207" s="134"/>
      <c r="Q207" s="134"/>
      <c r="R207" s="134"/>
      <c r="S207" s="134"/>
      <c r="T207" s="134"/>
      <c r="U207" s="134"/>
      <c r="V207" s="134"/>
      <c r="W207" s="134"/>
      <c r="X207" s="134"/>
      <c r="Y207" s="134"/>
      <c r="Z207" s="134"/>
      <c r="AA207" s="134"/>
      <c r="AB207" s="134"/>
      <c r="AC207" s="134"/>
      <c r="AD207" s="134"/>
      <c r="AE207" s="152"/>
      <c r="AF207" s="152"/>
      <c r="AG207" s="152"/>
      <c r="AH207" s="152"/>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c r="BI207" s="152"/>
      <c r="BJ207" s="152"/>
      <c r="BK207" s="152"/>
      <c r="BL207" s="152"/>
      <c r="BM207" s="152"/>
      <c r="BN207" s="152"/>
      <c r="BO207" s="152"/>
      <c r="BP207" s="152"/>
      <c r="BQ207" s="152"/>
      <c r="BR207" s="152"/>
      <c r="BS207" s="152"/>
      <c r="BT207" s="152"/>
      <c r="BU207" s="152"/>
      <c r="BV207" s="152"/>
      <c r="BW207" s="152"/>
      <c r="BX207" s="152"/>
      <c r="BY207" s="152"/>
    </row>
    <row r="208" spans="1:77" s="38" customFormat="1" x14ac:dyDescent="0.2">
      <c r="A208" s="152"/>
      <c r="B208" s="153" t="str">
        <f>IF(AND(B206&lt;&gt;"",ISNUMBER(B206),B207=""),"סך הכל",IF(Planning!A211="","",Planning!A211))</f>
        <v/>
      </c>
      <c r="C208" s="154" t="str">
        <f>IFERROR(_xlfn.IFS(B208="סך הכל",Summary!$B$6,Planning!C211&lt;&gt;"",Planning!C211),"")</f>
        <v/>
      </c>
      <c r="D208" s="152" t="str">
        <f>IFERROR(VLOOKUP(B208,Address!B:G,5,FALSE),"")</f>
        <v/>
      </c>
      <c r="E208" s="152" t="str">
        <f>IFERROR(VLOOKUP(B208,Address!B:L,11,FALSE),"")</f>
        <v/>
      </c>
      <c r="F208" s="155" t="str">
        <f t="shared" si="6"/>
        <v/>
      </c>
      <c r="G208" s="156" t="str">
        <f>IF(B208="סך הכל",Summary!$B$7,IF(F208="","",IF(VLOOKUP(B208,WQ_UnitID!B:C,2,FALSE)=0,"",VLOOKUP(B208,WQ_UnitID!B:C,2,FALSE))))</f>
        <v/>
      </c>
      <c r="H208" s="155" t="str">
        <f>IF(B208="סך הכל",Summary!$B$8,IF(F208="","",IFERROR(VLOOKUP(B208,Planning!A:B,2,FALSE),0)))</f>
        <v/>
      </c>
      <c r="I208" s="155" t="str">
        <f>IF(B208="סך הכל",Summary!$B$9,IF(F208="","",IFERROR(VLOOKUP(B208,Count!A:B,2,FALSE),0)))</f>
        <v/>
      </c>
      <c r="J208" s="155" t="str">
        <f>IF(F208="","",(IF(ISNUMBER(MATCH(B208,ExcPermit!$H$8:$H$1000,0)),"כן","לא")))</f>
        <v/>
      </c>
      <c r="K208" s="155" t="str">
        <f>IF(B208="סך הכל",Summary!$B$10,IF(F208="","",IFERROR(VLOOKUP(B208,Count!A:J,8,FALSE),0)))</f>
        <v/>
      </c>
      <c r="L208" s="155" t="str">
        <f>IF(B208="סך הכל",Summary!$B$11,IF(F208="","",IFERROR(VLOOKUP(B208,Count!A:J,9,FALSE),0)))</f>
        <v/>
      </c>
      <c r="M208" s="157" t="str">
        <f>IF(B208="סך הכל",Summary!$B$12,IF(F208="","",IFERROR(VLOOKUP(B208,Count!A:J,10,FALSE),0)))</f>
        <v/>
      </c>
      <c r="N208" s="158" t="str">
        <f t="shared" si="7"/>
        <v/>
      </c>
      <c r="O208" s="134" t="str">
        <f>IFERROR(VLOOKUP(B208,Comments!A:B,2,FALSE),"")</f>
        <v/>
      </c>
      <c r="P208" s="134"/>
      <c r="Q208" s="134"/>
      <c r="R208" s="134"/>
      <c r="S208" s="134"/>
      <c r="T208" s="134"/>
      <c r="U208" s="134"/>
      <c r="V208" s="134"/>
      <c r="W208" s="134"/>
      <c r="X208" s="134"/>
      <c r="Y208" s="134"/>
      <c r="Z208" s="134"/>
      <c r="AA208" s="134"/>
      <c r="AB208" s="134"/>
      <c r="AC208" s="134"/>
      <c r="AD208" s="134"/>
      <c r="AE208" s="152"/>
      <c r="AF208" s="152"/>
      <c r="AG208" s="152"/>
      <c r="AH208" s="152"/>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c r="BD208" s="152"/>
      <c r="BE208" s="152"/>
      <c r="BF208" s="152"/>
      <c r="BG208" s="152"/>
      <c r="BH208" s="152"/>
      <c r="BI208" s="152"/>
      <c r="BJ208" s="152"/>
      <c r="BK208" s="152"/>
      <c r="BL208" s="152"/>
      <c r="BM208" s="152"/>
      <c r="BN208" s="152"/>
      <c r="BO208" s="152"/>
      <c r="BP208" s="152"/>
      <c r="BQ208" s="152"/>
      <c r="BR208" s="152"/>
      <c r="BS208" s="152"/>
      <c r="BT208" s="152"/>
      <c r="BU208" s="152"/>
      <c r="BV208" s="152"/>
      <c r="BW208" s="152"/>
      <c r="BX208" s="152"/>
      <c r="BY208" s="152"/>
    </row>
    <row r="209" spans="1:77" s="38" customFormat="1" x14ac:dyDescent="0.2">
      <c r="A209" s="152"/>
      <c r="B209" s="153" t="str">
        <f>IF(AND(B207&lt;&gt;"",ISNUMBER(B207),B208=""),"סך הכל",IF(Planning!A212="","",Planning!A212))</f>
        <v/>
      </c>
      <c r="C209" s="154" t="str">
        <f>IFERROR(_xlfn.IFS(B209="סך הכל",Summary!$B$6,Planning!C212&lt;&gt;"",Planning!C212),"")</f>
        <v/>
      </c>
      <c r="D209" s="152" t="str">
        <f>IFERROR(VLOOKUP(B209,Address!B:G,5,FALSE),"")</f>
        <v/>
      </c>
      <c r="E209" s="152" t="str">
        <f>IFERROR(VLOOKUP(B209,Address!B:L,11,FALSE),"")</f>
        <v/>
      </c>
      <c r="F209" s="155" t="str">
        <f t="shared" si="6"/>
        <v/>
      </c>
      <c r="G209" s="156" t="str">
        <f>IF(B209="סך הכל",Summary!$B$7,IF(F209="","",IF(VLOOKUP(B209,WQ_UnitID!B:C,2,FALSE)=0,"",VLOOKUP(B209,WQ_UnitID!B:C,2,FALSE))))</f>
        <v/>
      </c>
      <c r="H209" s="155" t="str">
        <f>IF(B209="סך הכל",Summary!$B$8,IF(F209="","",IFERROR(VLOOKUP(B209,Planning!A:B,2,FALSE),0)))</f>
        <v/>
      </c>
      <c r="I209" s="155" t="str">
        <f>IF(B209="סך הכל",Summary!$B$9,IF(F209="","",IFERROR(VLOOKUP(B209,Count!A:B,2,FALSE),0)))</f>
        <v/>
      </c>
      <c r="J209" s="155" t="str">
        <f>IF(F209="","",(IF(ISNUMBER(MATCH(B209,ExcPermit!$H$8:$H$1000,0)),"כן","לא")))</f>
        <v/>
      </c>
      <c r="K209" s="155" t="str">
        <f>IF(B209="סך הכל",Summary!$B$10,IF(F209="","",IFERROR(VLOOKUP(B209,Count!A:J,8,FALSE),0)))</f>
        <v/>
      </c>
      <c r="L209" s="155" t="str">
        <f>IF(B209="סך הכל",Summary!$B$11,IF(F209="","",IFERROR(VLOOKUP(B209,Count!A:J,9,FALSE),0)))</f>
        <v/>
      </c>
      <c r="M209" s="157" t="str">
        <f>IF(B209="סך הכל",Summary!$B$12,IF(F209="","",IFERROR(VLOOKUP(B209,Count!A:J,10,FALSE),0)))</f>
        <v/>
      </c>
      <c r="N209" s="158" t="str">
        <f t="shared" si="7"/>
        <v/>
      </c>
      <c r="O209" s="134" t="str">
        <f>IFERROR(VLOOKUP(B209,Comments!A:B,2,FALSE),"")</f>
        <v/>
      </c>
      <c r="P209" s="134"/>
      <c r="Q209" s="134"/>
      <c r="R209" s="134"/>
      <c r="S209" s="134"/>
      <c r="T209" s="134"/>
      <c r="U209" s="134"/>
      <c r="V209" s="134"/>
      <c r="W209" s="134"/>
      <c r="X209" s="134"/>
      <c r="Y209" s="134"/>
      <c r="Z209" s="134"/>
      <c r="AA209" s="134"/>
      <c r="AB209" s="134"/>
      <c r="AC209" s="134"/>
      <c r="AD209" s="134"/>
      <c r="AE209" s="152"/>
      <c r="AF209" s="152"/>
      <c r="AG209" s="152"/>
      <c r="AH209" s="152"/>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c r="BE209" s="152"/>
      <c r="BF209" s="152"/>
      <c r="BG209" s="152"/>
      <c r="BH209" s="152"/>
      <c r="BI209" s="152"/>
      <c r="BJ209" s="152"/>
      <c r="BK209" s="152"/>
      <c r="BL209" s="152"/>
      <c r="BM209" s="152"/>
      <c r="BN209" s="152"/>
      <c r="BO209" s="152"/>
      <c r="BP209" s="152"/>
      <c r="BQ209" s="152"/>
      <c r="BR209" s="152"/>
      <c r="BS209" s="152"/>
      <c r="BT209" s="152"/>
      <c r="BU209" s="152"/>
      <c r="BV209" s="152"/>
      <c r="BW209" s="152"/>
      <c r="BX209" s="152"/>
      <c r="BY209" s="152"/>
    </row>
    <row r="210" spans="1:77" s="38" customFormat="1" x14ac:dyDescent="0.2">
      <c r="A210" s="152"/>
      <c r="B210" s="153" t="str">
        <f>IF(AND(B208&lt;&gt;"",ISNUMBER(B208),B209=""),"סך הכל",IF(Planning!A213="","",Planning!A213))</f>
        <v/>
      </c>
      <c r="C210" s="154" t="str">
        <f>IFERROR(_xlfn.IFS(B210="סך הכל",Summary!$B$6,Planning!C213&lt;&gt;"",Planning!C213),"")</f>
        <v/>
      </c>
      <c r="D210" s="152" t="str">
        <f>IFERROR(VLOOKUP(B210,Address!B:G,5,FALSE),"")</f>
        <v/>
      </c>
      <c r="E210" s="152" t="str">
        <f>IFERROR(VLOOKUP(B210,Address!B:L,11,FALSE),"")</f>
        <v/>
      </c>
      <c r="F210" s="155" t="str">
        <f t="shared" si="6"/>
        <v/>
      </c>
      <c r="G210" s="156" t="str">
        <f>IF(B210="סך הכל",Summary!$B$7,IF(F210="","",IF(VLOOKUP(B210,WQ_UnitID!B:C,2,FALSE)=0,"",VLOOKUP(B210,WQ_UnitID!B:C,2,FALSE))))</f>
        <v/>
      </c>
      <c r="H210" s="155" t="str">
        <f>IF(B210="סך הכל",Summary!$B$8,IF(F210="","",IFERROR(VLOOKUP(B210,Planning!A:B,2,FALSE),0)))</f>
        <v/>
      </c>
      <c r="I210" s="155" t="str">
        <f>IF(B210="סך הכל",Summary!$B$9,IF(F210="","",IFERROR(VLOOKUP(B210,Count!A:B,2,FALSE),0)))</f>
        <v/>
      </c>
      <c r="J210" s="155" t="str">
        <f>IF(F210="","",(IF(ISNUMBER(MATCH(B210,ExcPermit!$H$8:$H$1000,0)),"כן","לא")))</f>
        <v/>
      </c>
      <c r="K210" s="155" t="str">
        <f>IF(B210="סך הכל",Summary!$B$10,IF(F210="","",IFERROR(VLOOKUP(B210,Count!A:J,8,FALSE),0)))</f>
        <v/>
      </c>
      <c r="L210" s="155" t="str">
        <f>IF(B210="סך הכל",Summary!$B$11,IF(F210="","",IFERROR(VLOOKUP(B210,Count!A:J,9,FALSE),0)))</f>
        <v/>
      </c>
      <c r="M210" s="157" t="str">
        <f>IF(B210="סך הכל",Summary!$B$12,IF(F210="","",IFERROR(VLOOKUP(B210,Count!A:J,10,FALSE),0)))</f>
        <v/>
      </c>
      <c r="N210" s="158" t="str">
        <f t="shared" si="7"/>
        <v/>
      </c>
      <c r="O210" s="134" t="str">
        <f>IFERROR(VLOOKUP(B210,Comments!A:B,2,FALSE),"")</f>
        <v/>
      </c>
      <c r="P210" s="134"/>
      <c r="Q210" s="134"/>
      <c r="R210" s="134"/>
      <c r="S210" s="134"/>
      <c r="T210" s="134"/>
      <c r="U210" s="134"/>
      <c r="V210" s="134"/>
      <c r="W210" s="134"/>
      <c r="X210" s="134"/>
      <c r="Y210" s="134"/>
      <c r="Z210" s="134"/>
      <c r="AA210" s="134"/>
      <c r="AB210" s="134"/>
      <c r="AC210" s="134"/>
      <c r="AD210" s="134"/>
      <c r="AE210" s="152"/>
      <c r="AF210" s="152"/>
      <c r="AG210" s="152"/>
      <c r="AH210" s="152"/>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c r="BI210" s="152"/>
      <c r="BJ210" s="152"/>
      <c r="BK210" s="152"/>
      <c r="BL210" s="152"/>
      <c r="BM210" s="152"/>
      <c r="BN210" s="152"/>
      <c r="BO210" s="152"/>
      <c r="BP210" s="152"/>
      <c r="BQ210" s="152"/>
      <c r="BR210" s="152"/>
      <c r="BS210" s="152"/>
      <c r="BT210" s="152"/>
      <c r="BU210" s="152"/>
      <c r="BV210" s="152"/>
      <c r="BW210" s="152"/>
      <c r="BX210" s="152"/>
      <c r="BY210" s="152"/>
    </row>
    <row r="211" spans="1:77" s="38" customFormat="1" x14ac:dyDescent="0.2">
      <c r="A211" s="152"/>
      <c r="B211" s="153" t="str">
        <f>IF(AND(B209&lt;&gt;"",ISNUMBER(B209),B210=""),"סך הכל",IF(Planning!A214="","",Planning!A214))</f>
        <v/>
      </c>
      <c r="C211" s="154" t="str">
        <f>IFERROR(_xlfn.IFS(B211="סך הכל",Summary!$B$6,Planning!C214&lt;&gt;"",Planning!C214),"")</f>
        <v/>
      </c>
      <c r="D211" s="152" t="str">
        <f>IFERROR(VLOOKUP(B211,Address!B:G,5,FALSE),"")</f>
        <v/>
      </c>
      <c r="E211" s="152" t="str">
        <f>IFERROR(VLOOKUP(B211,Address!B:L,11,FALSE),"")</f>
        <v/>
      </c>
      <c r="F211" s="155" t="str">
        <f t="shared" si="6"/>
        <v/>
      </c>
      <c r="G211" s="156" t="str">
        <f>IF(B211="סך הכל",Summary!$B$7,IF(F211="","",IF(VLOOKUP(B211,WQ_UnitID!B:C,2,FALSE)=0,"",VLOOKUP(B211,WQ_UnitID!B:C,2,FALSE))))</f>
        <v/>
      </c>
      <c r="H211" s="155" t="str">
        <f>IF(B211="סך הכל",Summary!$B$8,IF(F211="","",IFERROR(VLOOKUP(B211,Planning!A:B,2,FALSE),0)))</f>
        <v/>
      </c>
      <c r="I211" s="155" t="str">
        <f>IF(B211="סך הכל",Summary!$B$9,IF(F211="","",IFERROR(VLOOKUP(B211,Count!A:B,2,FALSE),0)))</f>
        <v/>
      </c>
      <c r="J211" s="155" t="str">
        <f>IF(F211="","",(IF(ISNUMBER(MATCH(B211,ExcPermit!$H$8:$H$1000,0)),"כן","לא")))</f>
        <v/>
      </c>
      <c r="K211" s="155" t="str">
        <f>IF(B211="סך הכל",Summary!$B$10,IF(F211="","",IFERROR(VLOOKUP(B211,Count!A:J,8,FALSE),0)))</f>
        <v/>
      </c>
      <c r="L211" s="155" t="str">
        <f>IF(B211="סך הכל",Summary!$B$11,IF(F211="","",IFERROR(VLOOKUP(B211,Count!A:J,9,FALSE),0)))</f>
        <v/>
      </c>
      <c r="M211" s="157" t="str">
        <f>IF(B211="סך הכל",Summary!$B$12,IF(F211="","",IFERROR(VLOOKUP(B211,Count!A:J,10,FALSE),0)))</f>
        <v/>
      </c>
      <c r="N211" s="158" t="str">
        <f t="shared" si="7"/>
        <v/>
      </c>
      <c r="O211" s="134" t="str">
        <f>IFERROR(VLOOKUP(B211,Comments!A:B,2,FALSE),"")</f>
        <v/>
      </c>
      <c r="P211" s="134"/>
      <c r="Q211" s="134"/>
      <c r="R211" s="134"/>
      <c r="S211" s="134"/>
      <c r="T211" s="134"/>
      <c r="U211" s="134"/>
      <c r="V211" s="134"/>
      <c r="W211" s="134"/>
      <c r="X211" s="134"/>
      <c r="Y211" s="134"/>
      <c r="Z211" s="134"/>
      <c r="AA211" s="134"/>
      <c r="AB211" s="134"/>
      <c r="AC211" s="134"/>
      <c r="AD211" s="134"/>
      <c r="AE211" s="152"/>
      <c r="AF211" s="152"/>
      <c r="AG211" s="152"/>
      <c r="AH211" s="152"/>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c r="BI211" s="152"/>
      <c r="BJ211" s="152"/>
      <c r="BK211" s="152"/>
      <c r="BL211" s="152"/>
      <c r="BM211" s="152"/>
      <c r="BN211" s="152"/>
      <c r="BO211" s="152"/>
      <c r="BP211" s="152"/>
      <c r="BQ211" s="152"/>
      <c r="BR211" s="152"/>
      <c r="BS211" s="152"/>
      <c r="BT211" s="152"/>
      <c r="BU211" s="152"/>
      <c r="BV211" s="152"/>
      <c r="BW211" s="152"/>
      <c r="BX211" s="152"/>
      <c r="BY211" s="152"/>
    </row>
    <row r="212" spans="1:77" s="38" customFormat="1" x14ac:dyDescent="0.2">
      <c r="A212" s="152"/>
      <c r="B212" s="153" t="str">
        <f>IF(AND(B210&lt;&gt;"",ISNUMBER(B210),B211=""),"סך הכל",IF(Planning!A215="","",Planning!A215))</f>
        <v/>
      </c>
      <c r="C212" s="154" t="str">
        <f>IFERROR(_xlfn.IFS(B212="סך הכל",Summary!$B$6,Planning!C215&lt;&gt;"",Planning!C215),"")</f>
        <v/>
      </c>
      <c r="D212" s="152" t="str">
        <f>IFERROR(VLOOKUP(B212,Address!B:G,5,FALSE),"")</f>
        <v/>
      </c>
      <c r="E212" s="152" t="str">
        <f>IFERROR(VLOOKUP(B212,Address!B:L,11,FALSE),"")</f>
        <v/>
      </c>
      <c r="F212" s="155" t="str">
        <f t="shared" si="6"/>
        <v/>
      </c>
      <c r="G212" s="156" t="str">
        <f>IF(B212="סך הכל",Summary!$B$7,IF(F212="","",IF(VLOOKUP(B212,WQ_UnitID!B:C,2,FALSE)=0,"",VLOOKUP(B212,WQ_UnitID!B:C,2,FALSE))))</f>
        <v/>
      </c>
      <c r="H212" s="155" t="str">
        <f>IF(B212="סך הכל",Summary!$B$8,IF(F212="","",IFERROR(VLOOKUP(B212,Planning!A:B,2,FALSE),0)))</f>
        <v/>
      </c>
      <c r="I212" s="155" t="str">
        <f>IF(B212="סך הכל",Summary!$B$9,IF(F212="","",IFERROR(VLOOKUP(B212,Count!A:B,2,FALSE),0)))</f>
        <v/>
      </c>
      <c r="J212" s="155" t="str">
        <f>IF(F212="","",(IF(ISNUMBER(MATCH(B212,ExcPermit!$H$8:$H$1000,0)),"כן","לא")))</f>
        <v/>
      </c>
      <c r="K212" s="155" t="str">
        <f>IF(B212="סך הכל",Summary!$B$10,IF(F212="","",IFERROR(VLOOKUP(B212,Count!A:J,8,FALSE),0)))</f>
        <v/>
      </c>
      <c r="L212" s="155" t="str">
        <f>IF(B212="סך הכל",Summary!$B$11,IF(F212="","",IFERROR(VLOOKUP(B212,Count!A:J,9,FALSE),0)))</f>
        <v/>
      </c>
      <c r="M212" s="157" t="str">
        <f>IF(B212="סך הכל",Summary!$B$12,IF(F212="","",IFERROR(VLOOKUP(B212,Count!A:J,10,FALSE),0)))</f>
        <v/>
      </c>
      <c r="N212" s="158" t="str">
        <f t="shared" si="7"/>
        <v/>
      </c>
      <c r="O212" s="134" t="str">
        <f>IFERROR(VLOOKUP(B212,Comments!A:B,2,FALSE),"")</f>
        <v/>
      </c>
      <c r="P212" s="134"/>
      <c r="Q212" s="134"/>
      <c r="R212" s="134"/>
      <c r="S212" s="134"/>
      <c r="T212" s="134"/>
      <c r="U212" s="134"/>
      <c r="V212" s="134"/>
      <c r="W212" s="134"/>
      <c r="X212" s="134"/>
      <c r="Y212" s="134"/>
      <c r="Z212" s="134"/>
      <c r="AA212" s="134"/>
      <c r="AB212" s="134"/>
      <c r="AC212" s="134"/>
      <c r="AD212" s="134"/>
      <c r="AE212" s="152"/>
      <c r="AF212" s="152"/>
      <c r="AG212" s="152"/>
      <c r="AH212" s="152"/>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c r="BI212" s="152"/>
      <c r="BJ212" s="152"/>
      <c r="BK212" s="152"/>
      <c r="BL212" s="152"/>
      <c r="BM212" s="152"/>
      <c r="BN212" s="152"/>
      <c r="BO212" s="152"/>
      <c r="BP212" s="152"/>
      <c r="BQ212" s="152"/>
      <c r="BR212" s="152"/>
      <c r="BS212" s="152"/>
      <c r="BT212" s="152"/>
      <c r="BU212" s="152"/>
      <c r="BV212" s="152"/>
      <c r="BW212" s="152"/>
      <c r="BX212" s="152"/>
      <c r="BY212" s="152"/>
    </row>
    <row r="213" spans="1:77" s="38" customFormat="1" x14ac:dyDescent="0.2">
      <c r="A213" s="152"/>
      <c r="B213" s="153" t="str">
        <f>IF(AND(B211&lt;&gt;"",ISNUMBER(B211),B212=""),"סך הכל",IF(Planning!A216="","",Planning!A216))</f>
        <v/>
      </c>
      <c r="C213" s="154" t="str">
        <f>IFERROR(_xlfn.IFS(B213="סך הכל",Summary!$B$6,Planning!C216&lt;&gt;"",Planning!C216),"")</f>
        <v/>
      </c>
      <c r="D213" s="152" t="str">
        <f>IFERROR(VLOOKUP(B213,Address!B:G,5,FALSE),"")</f>
        <v/>
      </c>
      <c r="E213" s="152" t="str">
        <f>IFERROR(VLOOKUP(B213,Address!B:L,11,FALSE),"")</f>
        <v/>
      </c>
      <c r="F213" s="155" t="str">
        <f t="shared" si="6"/>
        <v/>
      </c>
      <c r="G213" s="156" t="str">
        <f>IF(B213="סך הכל",Summary!$B$7,IF(F213="","",IF(VLOOKUP(B213,WQ_UnitID!B:C,2,FALSE)=0,"",VLOOKUP(B213,WQ_UnitID!B:C,2,FALSE))))</f>
        <v/>
      </c>
      <c r="H213" s="155" t="str">
        <f>IF(B213="סך הכל",Summary!$B$8,IF(F213="","",IFERROR(VLOOKUP(B213,Planning!A:B,2,FALSE),0)))</f>
        <v/>
      </c>
      <c r="I213" s="155" t="str">
        <f>IF(B213="סך הכל",Summary!$B$9,IF(F213="","",IFERROR(VLOOKUP(B213,Count!A:B,2,FALSE),0)))</f>
        <v/>
      </c>
      <c r="J213" s="155" t="str">
        <f>IF(F213="","",(IF(ISNUMBER(MATCH(B213,ExcPermit!$H$8:$H$1000,0)),"כן","לא")))</f>
        <v/>
      </c>
      <c r="K213" s="155" t="str">
        <f>IF(B213="סך הכל",Summary!$B$10,IF(F213="","",IFERROR(VLOOKUP(B213,Count!A:J,8,FALSE),0)))</f>
        <v/>
      </c>
      <c r="L213" s="155" t="str">
        <f>IF(B213="סך הכל",Summary!$B$11,IF(F213="","",IFERROR(VLOOKUP(B213,Count!A:J,9,FALSE),0)))</f>
        <v/>
      </c>
      <c r="M213" s="157" t="str">
        <f>IF(B213="סך הכל",Summary!$B$12,IF(F213="","",IFERROR(VLOOKUP(B213,Count!A:J,10,FALSE),0)))</f>
        <v/>
      </c>
      <c r="N213" s="158" t="str">
        <f t="shared" si="7"/>
        <v/>
      </c>
      <c r="O213" s="134" t="str">
        <f>IFERROR(VLOOKUP(B213,Comments!A:B,2,FALSE),"")</f>
        <v/>
      </c>
      <c r="P213" s="134"/>
      <c r="Q213" s="134"/>
      <c r="R213" s="134"/>
      <c r="S213" s="134"/>
      <c r="T213" s="134"/>
      <c r="U213" s="134"/>
      <c r="V213" s="134"/>
      <c r="W213" s="134"/>
      <c r="X213" s="134"/>
      <c r="Y213" s="134"/>
      <c r="Z213" s="134"/>
      <c r="AA213" s="134"/>
      <c r="AB213" s="134"/>
      <c r="AC213" s="134"/>
      <c r="AD213" s="134"/>
      <c r="AE213" s="152"/>
      <c r="AF213" s="152"/>
      <c r="AG213" s="152"/>
      <c r="AH213" s="152"/>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c r="BD213" s="152"/>
      <c r="BE213" s="152"/>
      <c r="BF213" s="152"/>
      <c r="BG213" s="152"/>
      <c r="BH213" s="152"/>
      <c r="BI213" s="152"/>
      <c r="BJ213" s="152"/>
      <c r="BK213" s="152"/>
      <c r="BL213" s="152"/>
      <c r="BM213" s="152"/>
      <c r="BN213" s="152"/>
      <c r="BO213" s="152"/>
      <c r="BP213" s="152"/>
      <c r="BQ213" s="152"/>
      <c r="BR213" s="152"/>
      <c r="BS213" s="152"/>
      <c r="BT213" s="152"/>
      <c r="BU213" s="152"/>
      <c r="BV213" s="152"/>
      <c r="BW213" s="152"/>
      <c r="BX213" s="152"/>
      <c r="BY213" s="152"/>
    </row>
    <row r="214" spans="1:77" s="38" customFormat="1" x14ac:dyDescent="0.2">
      <c r="A214" s="152"/>
      <c r="B214" s="153" t="str">
        <f>IF(AND(B212&lt;&gt;"",ISNUMBER(B212),B213=""),"סך הכל",IF(Planning!A217="","",Planning!A217))</f>
        <v/>
      </c>
      <c r="C214" s="154" t="str">
        <f>IFERROR(_xlfn.IFS(B214="סך הכל",Summary!$B$6,Planning!C217&lt;&gt;"",Planning!C217),"")</f>
        <v/>
      </c>
      <c r="D214" s="152" t="str">
        <f>IFERROR(VLOOKUP(B214,Address!B:G,5,FALSE),"")</f>
        <v/>
      </c>
      <c r="E214" s="152" t="str">
        <f>IFERROR(VLOOKUP(B214,Address!B:L,11,FALSE),"")</f>
        <v/>
      </c>
      <c r="F214" s="155" t="str">
        <f t="shared" si="6"/>
        <v/>
      </c>
      <c r="G214" s="156" t="str">
        <f>IF(B214="סך הכל",Summary!$B$7,IF(F214="","",IF(VLOOKUP(B214,WQ_UnitID!B:C,2,FALSE)=0,"",VLOOKUP(B214,WQ_UnitID!B:C,2,FALSE))))</f>
        <v/>
      </c>
      <c r="H214" s="155" t="str">
        <f>IF(B214="סך הכל",Summary!$B$8,IF(F214="","",IFERROR(VLOOKUP(B214,Planning!A:B,2,FALSE),0)))</f>
        <v/>
      </c>
      <c r="I214" s="155" t="str">
        <f>IF(B214="סך הכל",Summary!$B$9,IF(F214="","",IFERROR(VLOOKUP(B214,Count!A:B,2,FALSE),0)))</f>
        <v/>
      </c>
      <c r="J214" s="155" t="str">
        <f>IF(F214="","",(IF(ISNUMBER(MATCH(B214,ExcPermit!$H$8:$H$1000,0)),"כן","לא")))</f>
        <v/>
      </c>
      <c r="K214" s="155" t="str">
        <f>IF(B214="סך הכל",Summary!$B$10,IF(F214="","",IFERROR(VLOOKUP(B214,Count!A:J,8,FALSE),0)))</f>
        <v/>
      </c>
      <c r="L214" s="155" t="str">
        <f>IF(B214="סך הכל",Summary!$B$11,IF(F214="","",IFERROR(VLOOKUP(B214,Count!A:J,9,FALSE),0)))</f>
        <v/>
      </c>
      <c r="M214" s="157" t="str">
        <f>IF(B214="סך הכל",Summary!$B$12,IF(F214="","",IFERROR(VLOOKUP(B214,Count!A:J,10,FALSE),0)))</f>
        <v/>
      </c>
      <c r="N214" s="158" t="str">
        <f t="shared" si="7"/>
        <v/>
      </c>
      <c r="O214" s="134" t="str">
        <f>IFERROR(VLOOKUP(B214,Comments!A:B,2,FALSE),"")</f>
        <v/>
      </c>
      <c r="P214" s="134"/>
      <c r="Q214" s="134"/>
      <c r="R214" s="134"/>
      <c r="S214" s="134"/>
      <c r="T214" s="134"/>
      <c r="U214" s="134"/>
      <c r="V214" s="134"/>
      <c r="W214" s="134"/>
      <c r="X214" s="134"/>
      <c r="Y214" s="134"/>
      <c r="Z214" s="134"/>
      <c r="AA214" s="134"/>
      <c r="AB214" s="134"/>
      <c r="AC214" s="134"/>
      <c r="AD214" s="134"/>
      <c r="AE214" s="152"/>
      <c r="AF214" s="152"/>
      <c r="AG214" s="152"/>
      <c r="AH214" s="152"/>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c r="BD214" s="152"/>
      <c r="BE214" s="152"/>
      <c r="BF214" s="152"/>
      <c r="BG214" s="152"/>
      <c r="BH214" s="152"/>
      <c r="BI214" s="152"/>
      <c r="BJ214" s="152"/>
      <c r="BK214" s="152"/>
      <c r="BL214" s="152"/>
      <c r="BM214" s="152"/>
      <c r="BN214" s="152"/>
      <c r="BO214" s="152"/>
      <c r="BP214" s="152"/>
      <c r="BQ214" s="152"/>
      <c r="BR214" s="152"/>
      <c r="BS214" s="152"/>
      <c r="BT214" s="152"/>
      <c r="BU214" s="152"/>
      <c r="BV214" s="152"/>
      <c r="BW214" s="152"/>
      <c r="BX214" s="152"/>
      <c r="BY214" s="152"/>
    </row>
    <row r="215" spans="1:77" s="38" customFormat="1" x14ac:dyDescent="0.2">
      <c r="A215" s="152"/>
      <c r="B215" s="153" t="str">
        <f>IF(AND(B213&lt;&gt;"",ISNUMBER(B213),B214=""),"סך הכל",IF(Planning!A218="","",Planning!A218))</f>
        <v/>
      </c>
      <c r="C215" s="154" t="str">
        <f>IFERROR(_xlfn.IFS(B215="סך הכל",Summary!$B$6,Planning!C218&lt;&gt;"",Planning!C218),"")</f>
        <v/>
      </c>
      <c r="D215" s="152" t="str">
        <f>IFERROR(VLOOKUP(B215,Address!B:G,5,FALSE),"")</f>
        <v/>
      </c>
      <c r="E215" s="152" t="str">
        <f>IFERROR(VLOOKUP(B215,Address!B:L,11,FALSE),"")</f>
        <v/>
      </c>
      <c r="F215" s="155" t="str">
        <f t="shared" si="6"/>
        <v/>
      </c>
      <c r="G215" s="156" t="str">
        <f>IF(B215="סך הכל",Summary!$B$7,IF(F215="","",IF(VLOOKUP(B215,WQ_UnitID!B:C,2,FALSE)=0,"",VLOOKUP(B215,WQ_UnitID!B:C,2,FALSE))))</f>
        <v/>
      </c>
      <c r="H215" s="155" t="str">
        <f>IF(B215="סך הכל",Summary!$B$8,IF(F215="","",IFERROR(VLOOKUP(B215,Planning!A:B,2,FALSE),0)))</f>
        <v/>
      </c>
      <c r="I215" s="155" t="str">
        <f>IF(B215="סך הכל",Summary!$B$9,IF(F215="","",IFERROR(VLOOKUP(B215,Count!A:B,2,FALSE),0)))</f>
        <v/>
      </c>
      <c r="J215" s="155" t="str">
        <f>IF(F215="","",(IF(ISNUMBER(MATCH(B215,ExcPermit!$H$8:$H$1000,0)),"כן","לא")))</f>
        <v/>
      </c>
      <c r="K215" s="155" t="str">
        <f>IF(B215="סך הכל",Summary!$B$10,IF(F215="","",IFERROR(VLOOKUP(B215,Count!A:J,8,FALSE),0)))</f>
        <v/>
      </c>
      <c r="L215" s="155" t="str">
        <f>IF(B215="סך הכל",Summary!$B$11,IF(F215="","",IFERROR(VLOOKUP(B215,Count!A:J,9,FALSE),0)))</f>
        <v/>
      </c>
      <c r="M215" s="157" t="str">
        <f>IF(B215="סך הכל",Summary!$B$12,IF(F215="","",IFERROR(VLOOKUP(B215,Count!A:J,10,FALSE),0)))</f>
        <v/>
      </c>
      <c r="N215" s="158" t="str">
        <f t="shared" si="7"/>
        <v/>
      </c>
      <c r="O215" s="134" t="str">
        <f>IFERROR(VLOOKUP(B215,Comments!A:B,2,FALSE),"")</f>
        <v/>
      </c>
      <c r="P215" s="134"/>
      <c r="Q215" s="134"/>
      <c r="R215" s="134"/>
      <c r="S215" s="134"/>
      <c r="T215" s="134"/>
      <c r="U215" s="134"/>
      <c r="V215" s="134"/>
      <c r="W215" s="134"/>
      <c r="X215" s="134"/>
      <c r="Y215" s="134"/>
      <c r="Z215" s="134"/>
      <c r="AA215" s="134"/>
      <c r="AB215" s="134"/>
      <c r="AC215" s="134"/>
      <c r="AD215" s="134"/>
      <c r="AE215" s="152"/>
      <c r="AF215" s="152"/>
      <c r="AG215" s="152"/>
      <c r="AH215" s="152"/>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c r="BE215" s="152"/>
      <c r="BF215" s="152"/>
      <c r="BG215" s="152"/>
      <c r="BH215" s="152"/>
      <c r="BI215" s="152"/>
      <c r="BJ215" s="152"/>
      <c r="BK215" s="152"/>
      <c r="BL215" s="152"/>
      <c r="BM215" s="152"/>
      <c r="BN215" s="152"/>
      <c r="BO215" s="152"/>
      <c r="BP215" s="152"/>
      <c r="BQ215" s="152"/>
      <c r="BR215" s="152"/>
      <c r="BS215" s="152"/>
      <c r="BT215" s="152"/>
      <c r="BU215" s="152"/>
      <c r="BV215" s="152"/>
      <c r="BW215" s="152"/>
      <c r="BX215" s="152"/>
      <c r="BY215" s="152"/>
    </row>
    <row r="216" spans="1:77" s="38" customFormat="1" x14ac:dyDescent="0.2">
      <c r="A216" s="152"/>
      <c r="B216" s="153" t="str">
        <f>IF(AND(B214&lt;&gt;"",ISNUMBER(B214),B215=""),"סך הכל",IF(Planning!A219="","",Planning!A219))</f>
        <v/>
      </c>
      <c r="C216" s="154" t="str">
        <f>IFERROR(_xlfn.IFS(B216="סך הכל",Summary!$B$6,Planning!C219&lt;&gt;"",Planning!C219),"")</f>
        <v/>
      </c>
      <c r="D216" s="152" t="str">
        <f>IFERROR(VLOOKUP(B216,Address!B:G,5,FALSE),"")</f>
        <v/>
      </c>
      <c r="E216" s="152" t="str">
        <f>IFERROR(VLOOKUP(B216,Address!B:L,11,FALSE),"")</f>
        <v/>
      </c>
      <c r="F216" s="155" t="str">
        <f t="shared" si="6"/>
        <v/>
      </c>
      <c r="G216" s="156" t="str">
        <f>IF(B216="סך הכל",Summary!$B$7,IF(F216="","",IF(VLOOKUP(B216,WQ_UnitID!B:C,2,FALSE)=0,"",VLOOKUP(B216,WQ_UnitID!B:C,2,FALSE))))</f>
        <v/>
      </c>
      <c r="H216" s="155" t="str">
        <f>IF(B216="סך הכל",Summary!$B$8,IF(F216="","",IFERROR(VLOOKUP(B216,Planning!A:B,2,FALSE),0)))</f>
        <v/>
      </c>
      <c r="I216" s="155" t="str">
        <f>IF(B216="סך הכל",Summary!$B$9,IF(F216="","",IFERROR(VLOOKUP(B216,Count!A:B,2,FALSE),0)))</f>
        <v/>
      </c>
      <c r="J216" s="155" t="str">
        <f>IF(F216="","",(IF(ISNUMBER(MATCH(B216,ExcPermit!$H$8:$H$1000,0)),"כן","לא")))</f>
        <v/>
      </c>
      <c r="K216" s="155" t="str">
        <f>IF(B216="סך הכל",Summary!$B$10,IF(F216="","",IFERROR(VLOOKUP(B216,Count!A:J,8,FALSE),0)))</f>
        <v/>
      </c>
      <c r="L216" s="155" t="str">
        <f>IF(B216="סך הכל",Summary!$B$11,IF(F216="","",IFERROR(VLOOKUP(B216,Count!A:J,9,FALSE),0)))</f>
        <v/>
      </c>
      <c r="M216" s="157" t="str">
        <f>IF(B216="סך הכל",Summary!$B$12,IF(F216="","",IFERROR(VLOOKUP(B216,Count!A:J,10,FALSE),0)))</f>
        <v/>
      </c>
      <c r="N216" s="158" t="str">
        <f t="shared" si="7"/>
        <v/>
      </c>
      <c r="O216" s="134" t="str">
        <f>IFERROR(VLOOKUP(B216,Comments!A:B,2,FALSE),"")</f>
        <v/>
      </c>
      <c r="P216" s="134"/>
      <c r="Q216" s="134"/>
      <c r="R216" s="134"/>
      <c r="S216" s="134"/>
      <c r="T216" s="134"/>
      <c r="U216" s="134"/>
      <c r="V216" s="134"/>
      <c r="W216" s="134"/>
      <c r="X216" s="134"/>
      <c r="Y216" s="134"/>
      <c r="Z216" s="134"/>
      <c r="AA216" s="134"/>
      <c r="AB216" s="134"/>
      <c r="AC216" s="134"/>
      <c r="AD216" s="134"/>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row>
    <row r="217" spans="1:77" s="38" customFormat="1" x14ac:dyDescent="0.2">
      <c r="A217" s="152"/>
      <c r="B217" s="153" t="str">
        <f>IF(AND(B215&lt;&gt;"",ISNUMBER(B215),B216=""),"סך הכל",IF(Planning!A220="","",Planning!A220))</f>
        <v/>
      </c>
      <c r="C217" s="154" t="str">
        <f>IFERROR(_xlfn.IFS(B217="סך הכל",Summary!$B$6,Planning!C220&lt;&gt;"",Planning!C220),"")</f>
        <v/>
      </c>
      <c r="D217" s="152" t="str">
        <f>IFERROR(VLOOKUP(B217,Address!B:G,5,FALSE),"")</f>
        <v/>
      </c>
      <c r="E217" s="152" t="str">
        <f>IFERROR(VLOOKUP(B217,Address!B:L,11,FALSE),"")</f>
        <v/>
      </c>
      <c r="F217" s="155" t="str">
        <f t="shared" si="6"/>
        <v/>
      </c>
      <c r="G217" s="156" t="str">
        <f>IF(B217="סך הכל",Summary!$B$7,IF(F217="","",IF(VLOOKUP(B217,WQ_UnitID!B:C,2,FALSE)=0,"",VLOOKUP(B217,WQ_UnitID!B:C,2,FALSE))))</f>
        <v/>
      </c>
      <c r="H217" s="155" t="str">
        <f>IF(B217="סך הכל",Summary!$B$8,IF(F217="","",IFERROR(VLOOKUP(B217,Planning!A:B,2,FALSE),0)))</f>
        <v/>
      </c>
      <c r="I217" s="155" t="str">
        <f>IF(B217="סך הכל",Summary!$B$9,IF(F217="","",IFERROR(VLOOKUP(B217,Count!A:B,2,FALSE),0)))</f>
        <v/>
      </c>
      <c r="J217" s="155" t="str">
        <f>IF(F217="","",(IF(ISNUMBER(MATCH(B217,ExcPermit!$H$8:$H$1000,0)),"כן","לא")))</f>
        <v/>
      </c>
      <c r="K217" s="155" t="str">
        <f>IF(B217="סך הכל",Summary!$B$10,IF(F217="","",IFERROR(VLOOKUP(B217,Count!A:J,8,FALSE),0)))</f>
        <v/>
      </c>
      <c r="L217" s="155" t="str">
        <f>IF(B217="סך הכל",Summary!$B$11,IF(F217="","",IFERROR(VLOOKUP(B217,Count!A:J,9,FALSE),0)))</f>
        <v/>
      </c>
      <c r="M217" s="157" t="str">
        <f>IF(B217="סך הכל",Summary!$B$12,IF(F217="","",IFERROR(VLOOKUP(B217,Count!A:J,10,FALSE),0)))</f>
        <v/>
      </c>
      <c r="N217" s="158" t="str">
        <f t="shared" si="7"/>
        <v/>
      </c>
      <c r="O217" s="134" t="str">
        <f>IFERROR(VLOOKUP(B217,Comments!A:B,2,FALSE),"")</f>
        <v/>
      </c>
      <c r="P217" s="134"/>
      <c r="Q217" s="134"/>
      <c r="R217" s="134"/>
      <c r="S217" s="134"/>
      <c r="T217" s="134"/>
      <c r="U217" s="134"/>
      <c r="V217" s="134"/>
      <c r="W217" s="134"/>
      <c r="X217" s="134"/>
      <c r="Y217" s="134"/>
      <c r="Z217" s="134"/>
      <c r="AA217" s="134"/>
      <c r="AB217" s="134"/>
      <c r="AC217" s="134"/>
      <c r="AD217" s="134"/>
      <c r="AE217" s="152"/>
      <c r="AF217" s="152"/>
      <c r="AG217" s="152"/>
      <c r="AH217" s="152"/>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c r="BD217" s="152"/>
      <c r="BE217" s="152"/>
      <c r="BF217" s="152"/>
      <c r="BG217" s="152"/>
      <c r="BH217" s="152"/>
      <c r="BI217" s="152"/>
      <c r="BJ217" s="152"/>
      <c r="BK217" s="152"/>
      <c r="BL217" s="152"/>
      <c r="BM217" s="152"/>
      <c r="BN217" s="152"/>
      <c r="BO217" s="152"/>
      <c r="BP217" s="152"/>
      <c r="BQ217" s="152"/>
      <c r="BR217" s="152"/>
      <c r="BS217" s="152"/>
      <c r="BT217" s="152"/>
      <c r="BU217" s="152"/>
      <c r="BV217" s="152"/>
      <c r="BW217" s="152"/>
      <c r="BX217" s="152"/>
      <c r="BY217" s="152"/>
    </row>
    <row r="218" spans="1:77" s="38" customFormat="1" x14ac:dyDescent="0.2">
      <c r="A218" s="152"/>
      <c r="B218" s="153" t="str">
        <f>IF(AND(B216&lt;&gt;"",ISNUMBER(B216),B217=""),"סך הכל",IF(Planning!A221="","",Planning!A221))</f>
        <v/>
      </c>
      <c r="C218" s="154" t="str">
        <f>IFERROR(_xlfn.IFS(B218="סך הכל",Summary!$B$6,Planning!C221&lt;&gt;"",Planning!C221),"")</f>
        <v/>
      </c>
      <c r="D218" s="152" t="str">
        <f>IFERROR(VLOOKUP(B218,Address!B:G,5,FALSE),"")</f>
        <v/>
      </c>
      <c r="E218" s="152" t="str">
        <f>IFERROR(VLOOKUP(B218,Address!B:L,11,FALSE),"")</f>
        <v/>
      </c>
      <c r="F218" s="155" t="str">
        <f t="shared" si="6"/>
        <v/>
      </c>
      <c r="G218" s="156" t="str">
        <f>IF(B218="סך הכל",Summary!$B$7,IF(F218="","",IF(VLOOKUP(B218,WQ_UnitID!B:C,2,FALSE)=0,"",VLOOKUP(B218,WQ_UnitID!B:C,2,FALSE))))</f>
        <v/>
      </c>
      <c r="H218" s="155" t="str">
        <f>IF(B218="סך הכל",Summary!$B$8,IF(F218="","",IFERROR(VLOOKUP(B218,Planning!A:B,2,FALSE),0)))</f>
        <v/>
      </c>
      <c r="I218" s="155" t="str">
        <f>IF(B218="סך הכל",Summary!$B$9,IF(F218="","",IFERROR(VLOOKUP(B218,Count!A:B,2,FALSE),0)))</f>
        <v/>
      </c>
      <c r="J218" s="155" t="str">
        <f>IF(F218="","",(IF(ISNUMBER(MATCH(B218,ExcPermit!$H$8:$H$1000,0)),"כן","לא")))</f>
        <v/>
      </c>
      <c r="K218" s="155" t="str">
        <f>IF(B218="סך הכל",Summary!$B$10,IF(F218="","",IFERROR(VLOOKUP(B218,Count!A:J,8,FALSE),0)))</f>
        <v/>
      </c>
      <c r="L218" s="155" t="str">
        <f>IF(B218="סך הכל",Summary!$B$11,IF(F218="","",IFERROR(VLOOKUP(B218,Count!A:J,9,FALSE),0)))</f>
        <v/>
      </c>
      <c r="M218" s="157" t="str">
        <f>IF(B218="סך הכל",Summary!$B$12,IF(F218="","",IFERROR(VLOOKUP(B218,Count!A:J,10,FALSE),0)))</f>
        <v/>
      </c>
      <c r="N218" s="158" t="str">
        <f t="shared" si="7"/>
        <v/>
      </c>
      <c r="O218" s="134" t="str">
        <f>IFERROR(VLOOKUP(B218,Comments!A:B,2,FALSE),"")</f>
        <v/>
      </c>
      <c r="P218" s="134"/>
      <c r="Q218" s="134"/>
      <c r="R218" s="134"/>
      <c r="S218" s="134"/>
      <c r="T218" s="134"/>
      <c r="U218" s="134"/>
      <c r="V218" s="134"/>
      <c r="W218" s="134"/>
      <c r="X218" s="134"/>
      <c r="Y218" s="134"/>
      <c r="Z218" s="134"/>
      <c r="AA218" s="134"/>
      <c r="AB218" s="134"/>
      <c r="AC218" s="134"/>
      <c r="AD218" s="134"/>
      <c r="AE218" s="152"/>
      <c r="AF218" s="152"/>
      <c r="AG218" s="152"/>
      <c r="AH218" s="152"/>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c r="BD218" s="152"/>
      <c r="BE218" s="152"/>
      <c r="BF218" s="152"/>
      <c r="BG218" s="152"/>
      <c r="BH218" s="152"/>
      <c r="BI218" s="152"/>
      <c r="BJ218" s="152"/>
      <c r="BK218" s="152"/>
      <c r="BL218" s="152"/>
      <c r="BM218" s="152"/>
      <c r="BN218" s="152"/>
      <c r="BO218" s="152"/>
      <c r="BP218" s="152"/>
      <c r="BQ218" s="152"/>
      <c r="BR218" s="152"/>
      <c r="BS218" s="152"/>
      <c r="BT218" s="152"/>
      <c r="BU218" s="152"/>
      <c r="BV218" s="152"/>
      <c r="BW218" s="152"/>
      <c r="BX218" s="152"/>
      <c r="BY218" s="152"/>
    </row>
    <row r="219" spans="1:77" s="38" customFormat="1" x14ac:dyDescent="0.2">
      <c r="A219" s="152"/>
      <c r="B219" s="153" t="str">
        <f>IF(AND(B217&lt;&gt;"",ISNUMBER(B217),B218=""),"סך הכל",IF(Planning!A222="","",Planning!A222))</f>
        <v/>
      </c>
      <c r="C219" s="154" t="str">
        <f>IFERROR(_xlfn.IFS(B219="סך הכל",Summary!$B$6,Planning!C222&lt;&gt;"",Planning!C222),"")</f>
        <v/>
      </c>
      <c r="D219" s="152" t="str">
        <f>IFERROR(VLOOKUP(B219,Address!B:G,5,FALSE),"")</f>
        <v/>
      </c>
      <c r="E219" s="152" t="str">
        <f>IFERROR(VLOOKUP(B219,Address!B:L,11,FALSE),"")</f>
        <v/>
      </c>
      <c r="F219" s="155" t="str">
        <f t="shared" si="6"/>
        <v/>
      </c>
      <c r="G219" s="156" t="str">
        <f>IF(B219="סך הכל",Summary!$B$7,IF(F219="","",IF(VLOOKUP(B219,WQ_UnitID!B:C,2,FALSE)=0,"",VLOOKUP(B219,WQ_UnitID!B:C,2,FALSE))))</f>
        <v/>
      </c>
      <c r="H219" s="155" t="str">
        <f>IF(B219="סך הכל",Summary!$B$8,IF(F219="","",IFERROR(VLOOKUP(B219,Planning!A:B,2,FALSE),0)))</f>
        <v/>
      </c>
      <c r="I219" s="155" t="str">
        <f>IF(B219="סך הכל",Summary!$B$9,IF(F219="","",IFERROR(VLOOKUP(B219,Count!A:B,2,FALSE),0)))</f>
        <v/>
      </c>
      <c r="J219" s="155" t="str">
        <f>IF(F219="","",(IF(ISNUMBER(MATCH(B219,ExcPermit!$H$8:$H$1000,0)),"כן","לא")))</f>
        <v/>
      </c>
      <c r="K219" s="155" t="str">
        <f>IF(B219="סך הכל",Summary!$B$10,IF(F219="","",IFERROR(VLOOKUP(B219,Count!A:J,8,FALSE),0)))</f>
        <v/>
      </c>
      <c r="L219" s="155" t="str">
        <f>IF(B219="סך הכל",Summary!$B$11,IF(F219="","",IFERROR(VLOOKUP(B219,Count!A:J,9,FALSE),0)))</f>
        <v/>
      </c>
      <c r="M219" s="157" t="str">
        <f>IF(B219="סך הכל",Summary!$B$12,IF(F219="","",IFERROR(VLOOKUP(B219,Count!A:J,10,FALSE),0)))</f>
        <v/>
      </c>
      <c r="N219" s="158" t="str">
        <f t="shared" si="7"/>
        <v/>
      </c>
      <c r="O219" s="134" t="str">
        <f>IFERROR(VLOOKUP(B219,Comments!A:B,2,FALSE),"")</f>
        <v/>
      </c>
      <c r="P219" s="134"/>
      <c r="Q219" s="134"/>
      <c r="R219" s="134"/>
      <c r="S219" s="134"/>
      <c r="T219" s="134"/>
      <c r="U219" s="134"/>
      <c r="V219" s="134"/>
      <c r="W219" s="134"/>
      <c r="X219" s="134"/>
      <c r="Y219" s="134"/>
      <c r="Z219" s="134"/>
      <c r="AA219" s="134"/>
      <c r="AB219" s="134"/>
      <c r="AC219" s="134"/>
      <c r="AD219" s="134"/>
      <c r="AE219" s="152"/>
      <c r="AF219" s="152"/>
      <c r="AG219" s="152"/>
      <c r="AH219" s="152"/>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c r="BD219" s="152"/>
      <c r="BE219" s="152"/>
      <c r="BF219" s="152"/>
      <c r="BG219" s="152"/>
      <c r="BH219" s="152"/>
      <c r="BI219" s="152"/>
      <c r="BJ219" s="152"/>
      <c r="BK219" s="152"/>
      <c r="BL219" s="152"/>
      <c r="BM219" s="152"/>
      <c r="BN219" s="152"/>
      <c r="BO219" s="152"/>
      <c r="BP219" s="152"/>
      <c r="BQ219" s="152"/>
      <c r="BR219" s="152"/>
      <c r="BS219" s="152"/>
      <c r="BT219" s="152"/>
      <c r="BU219" s="152"/>
      <c r="BV219" s="152"/>
      <c r="BW219" s="152"/>
      <c r="BX219" s="152"/>
      <c r="BY219" s="152"/>
    </row>
    <row r="220" spans="1:77" s="38" customFormat="1" x14ac:dyDescent="0.2">
      <c r="A220" s="152"/>
      <c r="B220" s="153" t="str">
        <f>IF(AND(B218&lt;&gt;"",ISNUMBER(B218),B219=""),"סך הכל",IF(Planning!A223="","",Planning!A223))</f>
        <v/>
      </c>
      <c r="C220" s="154" t="str">
        <f>IFERROR(_xlfn.IFS(B220="סך הכל",Summary!$B$6,Planning!C223&lt;&gt;"",Planning!C223),"")</f>
        <v/>
      </c>
      <c r="D220" s="152" t="str">
        <f>IFERROR(VLOOKUP(B220,Address!B:G,5,FALSE),"")</f>
        <v/>
      </c>
      <c r="E220" s="152" t="str">
        <f>IFERROR(VLOOKUP(B220,Address!B:L,11,FALSE),"")</f>
        <v/>
      </c>
      <c r="F220" s="155" t="str">
        <f t="shared" si="6"/>
        <v/>
      </c>
      <c r="G220" s="156" t="str">
        <f>IF(B220="סך הכל",Summary!$B$7,IF(F220="","",IF(VLOOKUP(B220,WQ_UnitID!B:C,2,FALSE)=0,"",VLOOKUP(B220,WQ_UnitID!B:C,2,FALSE))))</f>
        <v/>
      </c>
      <c r="H220" s="155" t="str">
        <f>IF(B220="סך הכל",Summary!$B$8,IF(F220="","",IFERROR(VLOOKUP(B220,Planning!A:B,2,FALSE),0)))</f>
        <v/>
      </c>
      <c r="I220" s="155" t="str">
        <f>IF(B220="סך הכל",Summary!$B$9,IF(F220="","",IFERROR(VLOOKUP(B220,Count!A:B,2,FALSE),0)))</f>
        <v/>
      </c>
      <c r="J220" s="155" t="str">
        <f>IF(F220="","",(IF(ISNUMBER(MATCH(B220,ExcPermit!$H$8:$H$1000,0)),"כן","לא")))</f>
        <v/>
      </c>
      <c r="K220" s="155" t="str">
        <f>IF(B220="סך הכל",Summary!$B$10,IF(F220="","",IFERROR(VLOOKUP(B220,Count!A:J,8,FALSE),0)))</f>
        <v/>
      </c>
      <c r="L220" s="155" t="str">
        <f>IF(B220="סך הכל",Summary!$B$11,IF(F220="","",IFERROR(VLOOKUP(B220,Count!A:J,9,FALSE),0)))</f>
        <v/>
      </c>
      <c r="M220" s="157" t="str">
        <f>IF(B220="סך הכל",Summary!$B$12,IF(F220="","",IFERROR(VLOOKUP(B220,Count!A:J,10,FALSE),0)))</f>
        <v/>
      </c>
      <c r="N220" s="158" t="str">
        <f t="shared" si="7"/>
        <v/>
      </c>
      <c r="O220" s="134" t="str">
        <f>IFERROR(VLOOKUP(B220,Comments!A:B,2,FALSE),"")</f>
        <v/>
      </c>
      <c r="P220" s="134"/>
      <c r="Q220" s="134"/>
      <c r="R220" s="134"/>
      <c r="S220" s="134"/>
      <c r="T220" s="134"/>
      <c r="U220" s="134"/>
      <c r="V220" s="134"/>
      <c r="W220" s="134"/>
      <c r="X220" s="134"/>
      <c r="Y220" s="134"/>
      <c r="Z220" s="134"/>
      <c r="AA220" s="134"/>
      <c r="AB220" s="134"/>
      <c r="AC220" s="134"/>
      <c r="AD220" s="134"/>
      <c r="AE220" s="152"/>
      <c r="AF220" s="152"/>
      <c r="AG220" s="152"/>
      <c r="AH220" s="152"/>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c r="BD220" s="152"/>
      <c r="BE220" s="152"/>
      <c r="BF220" s="152"/>
      <c r="BG220" s="152"/>
      <c r="BH220" s="152"/>
      <c r="BI220" s="152"/>
      <c r="BJ220" s="152"/>
      <c r="BK220" s="152"/>
      <c r="BL220" s="152"/>
      <c r="BM220" s="152"/>
      <c r="BN220" s="152"/>
      <c r="BO220" s="152"/>
      <c r="BP220" s="152"/>
      <c r="BQ220" s="152"/>
      <c r="BR220" s="152"/>
      <c r="BS220" s="152"/>
      <c r="BT220" s="152"/>
      <c r="BU220" s="152"/>
      <c r="BV220" s="152"/>
      <c r="BW220" s="152"/>
      <c r="BX220" s="152"/>
      <c r="BY220" s="152"/>
    </row>
    <row r="221" spans="1:77" s="38" customFormat="1" x14ac:dyDescent="0.2">
      <c r="A221" s="152"/>
      <c r="B221" s="153" t="str">
        <f>IF(AND(B219&lt;&gt;"",ISNUMBER(B219),B220=""),"סך הכל",IF(Planning!A224="","",Planning!A224))</f>
        <v/>
      </c>
      <c r="C221" s="154" t="str">
        <f>IFERROR(_xlfn.IFS(B221="סך הכל",Summary!$B$6,Planning!C224&lt;&gt;"",Planning!C224),"")</f>
        <v/>
      </c>
      <c r="D221" s="152" t="str">
        <f>IFERROR(VLOOKUP(B221,Address!B:G,5,FALSE),"")</f>
        <v/>
      </c>
      <c r="E221" s="152" t="str">
        <f>IFERROR(VLOOKUP(B221,Address!B:L,11,FALSE),"")</f>
        <v/>
      </c>
      <c r="F221" s="155" t="str">
        <f t="shared" si="6"/>
        <v/>
      </c>
      <c r="G221" s="156" t="str">
        <f>IF(B221="סך הכל",Summary!$B$7,IF(F221="","",IF(VLOOKUP(B221,WQ_UnitID!B:C,2,FALSE)=0,"",VLOOKUP(B221,WQ_UnitID!B:C,2,FALSE))))</f>
        <v/>
      </c>
      <c r="H221" s="155" t="str">
        <f>IF(B221="סך הכל",Summary!$B$8,IF(F221="","",IFERROR(VLOOKUP(B221,Planning!A:B,2,FALSE),0)))</f>
        <v/>
      </c>
      <c r="I221" s="155" t="str">
        <f>IF(B221="סך הכל",Summary!$B$9,IF(F221="","",IFERROR(VLOOKUP(B221,Count!A:B,2,FALSE),0)))</f>
        <v/>
      </c>
      <c r="J221" s="155" t="str">
        <f>IF(F221="","",(IF(ISNUMBER(MATCH(B221,ExcPermit!$H$8:$H$1000,0)),"כן","לא")))</f>
        <v/>
      </c>
      <c r="K221" s="155" t="str">
        <f>IF(B221="סך הכל",Summary!$B$10,IF(F221="","",IFERROR(VLOOKUP(B221,Count!A:J,8,FALSE),0)))</f>
        <v/>
      </c>
      <c r="L221" s="155" t="str">
        <f>IF(B221="סך הכל",Summary!$B$11,IF(F221="","",IFERROR(VLOOKUP(B221,Count!A:J,9,FALSE),0)))</f>
        <v/>
      </c>
      <c r="M221" s="157" t="str">
        <f>IF(B221="סך הכל",Summary!$B$12,IF(F221="","",IFERROR(VLOOKUP(B221,Count!A:J,10,FALSE),0)))</f>
        <v/>
      </c>
      <c r="N221" s="158" t="str">
        <f t="shared" si="7"/>
        <v/>
      </c>
      <c r="O221" s="134" t="str">
        <f>IFERROR(VLOOKUP(B221,Comments!A:B,2,FALSE),"")</f>
        <v/>
      </c>
      <c r="P221" s="134"/>
      <c r="Q221" s="134"/>
      <c r="R221" s="134"/>
      <c r="S221" s="134"/>
      <c r="T221" s="134"/>
      <c r="U221" s="134"/>
      <c r="V221" s="134"/>
      <c r="W221" s="134"/>
      <c r="X221" s="134"/>
      <c r="Y221" s="134"/>
      <c r="Z221" s="134"/>
      <c r="AA221" s="134"/>
      <c r="AB221" s="134"/>
      <c r="AC221" s="134"/>
      <c r="AD221" s="134"/>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c r="BD221" s="152"/>
      <c r="BE221" s="152"/>
      <c r="BF221" s="152"/>
      <c r="BG221" s="152"/>
      <c r="BH221" s="152"/>
      <c r="BI221" s="152"/>
      <c r="BJ221" s="152"/>
      <c r="BK221" s="152"/>
      <c r="BL221" s="152"/>
      <c r="BM221" s="152"/>
      <c r="BN221" s="152"/>
      <c r="BO221" s="152"/>
      <c r="BP221" s="152"/>
      <c r="BQ221" s="152"/>
      <c r="BR221" s="152"/>
      <c r="BS221" s="152"/>
      <c r="BT221" s="152"/>
      <c r="BU221" s="152"/>
      <c r="BV221" s="152"/>
      <c r="BW221" s="152"/>
      <c r="BX221" s="152"/>
      <c r="BY221" s="152"/>
    </row>
    <row r="222" spans="1:77" s="38" customFormat="1" x14ac:dyDescent="0.2">
      <c r="A222" s="152"/>
      <c r="B222" s="153" t="str">
        <f>IF(AND(B220&lt;&gt;"",ISNUMBER(B220),B221=""),"סך הכל",IF(Planning!A225="","",Planning!A225))</f>
        <v/>
      </c>
      <c r="C222" s="154" t="str">
        <f>IFERROR(_xlfn.IFS(B222="סך הכל",Summary!$B$6,Planning!C225&lt;&gt;"",Planning!C225),"")</f>
        <v/>
      </c>
      <c r="D222" s="152" t="str">
        <f>IFERROR(VLOOKUP(B222,Address!B:G,5,FALSE),"")</f>
        <v/>
      </c>
      <c r="E222" s="152" t="str">
        <f>IFERROR(VLOOKUP(B222,Address!B:L,11,FALSE),"")</f>
        <v/>
      </c>
      <c r="F222" s="155" t="str">
        <f t="shared" si="6"/>
        <v/>
      </c>
      <c r="G222" s="156" t="str">
        <f>IF(B222="סך הכל",Summary!$B$7,IF(F222="","",IF(VLOOKUP(B222,WQ_UnitID!B:C,2,FALSE)=0,"",VLOOKUP(B222,WQ_UnitID!B:C,2,FALSE))))</f>
        <v/>
      </c>
      <c r="H222" s="155" t="str">
        <f>IF(B222="סך הכל",Summary!$B$8,IF(F222="","",IFERROR(VLOOKUP(B222,Planning!A:B,2,FALSE),0)))</f>
        <v/>
      </c>
      <c r="I222" s="155" t="str">
        <f>IF(B222="סך הכל",Summary!$B$9,IF(F222="","",IFERROR(VLOOKUP(B222,Count!A:B,2,FALSE),0)))</f>
        <v/>
      </c>
      <c r="J222" s="155" t="str">
        <f>IF(F222="","",(IF(ISNUMBER(MATCH(B222,ExcPermit!$H$8:$H$1000,0)),"כן","לא")))</f>
        <v/>
      </c>
      <c r="K222" s="155" t="str">
        <f>IF(B222="סך הכל",Summary!$B$10,IF(F222="","",IFERROR(VLOOKUP(B222,Count!A:J,8,FALSE),0)))</f>
        <v/>
      </c>
      <c r="L222" s="155" t="str">
        <f>IF(B222="סך הכל",Summary!$B$11,IF(F222="","",IFERROR(VLOOKUP(B222,Count!A:J,9,FALSE),0)))</f>
        <v/>
      </c>
      <c r="M222" s="157" t="str">
        <f>IF(B222="סך הכל",Summary!$B$12,IF(F222="","",IFERROR(VLOOKUP(B222,Count!A:J,10,FALSE),0)))</f>
        <v/>
      </c>
      <c r="N222" s="158" t="str">
        <f t="shared" si="7"/>
        <v/>
      </c>
      <c r="O222" s="134" t="str">
        <f>IFERROR(VLOOKUP(B222,Comments!A:B,2,FALSE),"")</f>
        <v/>
      </c>
      <c r="P222" s="134"/>
      <c r="Q222" s="134"/>
      <c r="R222" s="134"/>
      <c r="S222" s="134"/>
      <c r="T222" s="134"/>
      <c r="U222" s="134"/>
      <c r="V222" s="134"/>
      <c r="W222" s="134"/>
      <c r="X222" s="134"/>
      <c r="Y222" s="134"/>
      <c r="Z222" s="134"/>
      <c r="AA222" s="134"/>
      <c r="AB222" s="134"/>
      <c r="AC222" s="134"/>
      <c r="AD222" s="134"/>
      <c r="AE222" s="152"/>
      <c r="AF222" s="152"/>
      <c r="AG222" s="152"/>
      <c r="AH222" s="152"/>
      <c r="AI222" s="152"/>
      <c r="AJ222" s="152"/>
      <c r="AK222" s="152"/>
      <c r="AL222" s="152"/>
      <c r="AM222" s="152"/>
      <c r="AN222" s="152"/>
      <c r="AO222" s="152"/>
      <c r="AP222" s="152"/>
      <c r="AQ222" s="152"/>
      <c r="AR222" s="152"/>
      <c r="AS222" s="152"/>
      <c r="AT222" s="152"/>
      <c r="AU222" s="152"/>
      <c r="AV222" s="152"/>
      <c r="AW222" s="152"/>
      <c r="AX222" s="152"/>
      <c r="AY222" s="152"/>
      <c r="AZ222" s="152"/>
      <c r="BA222" s="152"/>
      <c r="BB222" s="152"/>
      <c r="BC222" s="152"/>
      <c r="BD222" s="152"/>
      <c r="BE222" s="152"/>
      <c r="BF222" s="152"/>
      <c r="BG222" s="152"/>
      <c r="BH222" s="152"/>
      <c r="BI222" s="152"/>
      <c r="BJ222" s="152"/>
      <c r="BK222" s="152"/>
      <c r="BL222" s="152"/>
      <c r="BM222" s="152"/>
      <c r="BN222" s="152"/>
      <c r="BO222" s="152"/>
      <c r="BP222" s="152"/>
      <c r="BQ222" s="152"/>
      <c r="BR222" s="152"/>
      <c r="BS222" s="152"/>
      <c r="BT222" s="152"/>
      <c r="BU222" s="152"/>
      <c r="BV222" s="152"/>
      <c r="BW222" s="152"/>
      <c r="BX222" s="152"/>
      <c r="BY222" s="152"/>
    </row>
    <row r="223" spans="1:77" s="38" customFormat="1" x14ac:dyDescent="0.2">
      <c r="A223" s="152"/>
      <c r="B223" s="153" t="str">
        <f>IF(AND(B221&lt;&gt;"",ISNUMBER(B221),B222=""),"סך הכל",IF(Planning!A226="","",Planning!A226))</f>
        <v/>
      </c>
      <c r="C223" s="154" t="str">
        <f>IFERROR(_xlfn.IFS(B223="סך הכל",Summary!$B$6,Planning!C226&lt;&gt;"",Planning!C226),"")</f>
        <v/>
      </c>
      <c r="D223" s="152" t="str">
        <f>IFERROR(VLOOKUP(B223,Address!B:G,5,FALSE),"")</f>
        <v/>
      </c>
      <c r="E223" s="152" t="str">
        <f>IFERROR(VLOOKUP(B223,Address!B:L,11,FALSE),"")</f>
        <v/>
      </c>
      <c r="F223" s="155" t="str">
        <f t="shared" si="6"/>
        <v/>
      </c>
      <c r="G223" s="156" t="str">
        <f>IF(B223="סך הכל",Summary!$B$7,IF(F223="","",IF(VLOOKUP(B223,WQ_UnitID!B:C,2,FALSE)=0,"",VLOOKUP(B223,WQ_UnitID!B:C,2,FALSE))))</f>
        <v/>
      </c>
      <c r="H223" s="155" t="str">
        <f>IF(B223="סך הכל",Summary!$B$8,IF(F223="","",IFERROR(VLOOKUP(B223,Planning!A:B,2,FALSE),0)))</f>
        <v/>
      </c>
      <c r="I223" s="155" t="str">
        <f>IF(B223="סך הכל",Summary!$B$9,IF(F223="","",IFERROR(VLOOKUP(B223,Count!A:B,2,FALSE),0)))</f>
        <v/>
      </c>
      <c r="J223" s="155" t="str">
        <f>IF(F223="","",(IF(ISNUMBER(MATCH(B223,ExcPermit!$H$8:$H$1000,0)),"כן","לא")))</f>
        <v/>
      </c>
      <c r="K223" s="155" t="str">
        <f>IF(B223="סך הכל",Summary!$B$10,IF(F223="","",IFERROR(VLOOKUP(B223,Count!A:J,8,FALSE),0)))</f>
        <v/>
      </c>
      <c r="L223" s="155" t="str">
        <f>IF(B223="סך הכל",Summary!$B$11,IF(F223="","",IFERROR(VLOOKUP(B223,Count!A:J,9,FALSE),0)))</f>
        <v/>
      </c>
      <c r="M223" s="157" t="str">
        <f>IF(B223="סך הכל",Summary!$B$12,IF(F223="","",IFERROR(VLOOKUP(B223,Count!A:J,10,FALSE),0)))</f>
        <v/>
      </c>
      <c r="N223" s="158" t="str">
        <f t="shared" si="7"/>
        <v/>
      </c>
      <c r="O223" s="134" t="str">
        <f>IFERROR(VLOOKUP(B223,Comments!A:B,2,FALSE),"")</f>
        <v/>
      </c>
      <c r="P223" s="134"/>
      <c r="Q223" s="134"/>
      <c r="R223" s="134"/>
      <c r="S223" s="134"/>
      <c r="T223" s="134"/>
      <c r="U223" s="134"/>
      <c r="V223" s="134"/>
      <c r="W223" s="134"/>
      <c r="X223" s="134"/>
      <c r="Y223" s="134"/>
      <c r="Z223" s="134"/>
      <c r="AA223" s="134"/>
      <c r="AB223" s="134"/>
      <c r="AC223" s="134"/>
      <c r="AD223" s="134"/>
      <c r="AE223" s="152"/>
      <c r="AF223" s="152"/>
      <c r="AG223" s="152"/>
      <c r="AH223" s="152"/>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c r="BD223" s="152"/>
      <c r="BE223" s="152"/>
      <c r="BF223" s="152"/>
      <c r="BG223" s="152"/>
      <c r="BH223" s="152"/>
      <c r="BI223" s="152"/>
      <c r="BJ223" s="152"/>
      <c r="BK223" s="152"/>
      <c r="BL223" s="152"/>
      <c r="BM223" s="152"/>
      <c r="BN223" s="152"/>
      <c r="BO223" s="152"/>
      <c r="BP223" s="152"/>
      <c r="BQ223" s="152"/>
      <c r="BR223" s="152"/>
      <c r="BS223" s="152"/>
      <c r="BT223" s="152"/>
      <c r="BU223" s="152"/>
      <c r="BV223" s="152"/>
      <c r="BW223" s="152"/>
      <c r="BX223" s="152"/>
      <c r="BY223" s="152"/>
    </row>
    <row r="224" spans="1:77" s="38" customFormat="1" x14ac:dyDescent="0.2">
      <c r="A224" s="152"/>
      <c r="B224" s="153" t="str">
        <f>IF(AND(B222&lt;&gt;"",ISNUMBER(B222),B223=""),"סך הכל",IF(Planning!A227="","",Planning!A227))</f>
        <v/>
      </c>
      <c r="C224" s="154" t="str">
        <f>IFERROR(_xlfn.IFS(B224="סך הכל",Summary!$B$6,Planning!C227&lt;&gt;"",Planning!C227),"")</f>
        <v/>
      </c>
      <c r="D224" s="152" t="str">
        <f>IFERROR(VLOOKUP(B224,Address!B:G,5,FALSE),"")</f>
        <v/>
      </c>
      <c r="E224" s="152" t="str">
        <f>IFERROR(VLOOKUP(B224,Address!B:L,11,FALSE),"")</f>
        <v/>
      </c>
      <c r="F224" s="155" t="str">
        <f t="shared" si="6"/>
        <v/>
      </c>
      <c r="G224" s="156" t="str">
        <f>IF(B224="סך הכל",Summary!$B$7,IF(F224="","",IF(VLOOKUP(B224,WQ_UnitID!B:C,2,FALSE)=0,"",VLOOKUP(B224,WQ_UnitID!B:C,2,FALSE))))</f>
        <v/>
      </c>
      <c r="H224" s="155" t="str">
        <f>IF(B224="סך הכל",Summary!$B$8,IF(F224="","",IFERROR(VLOOKUP(B224,Planning!A:B,2,FALSE),0)))</f>
        <v/>
      </c>
      <c r="I224" s="155" t="str">
        <f>IF(B224="סך הכל",Summary!$B$9,IF(F224="","",IFERROR(VLOOKUP(B224,Count!A:B,2,FALSE),0)))</f>
        <v/>
      </c>
      <c r="J224" s="155" t="str">
        <f>IF(F224="","",(IF(ISNUMBER(MATCH(B224,ExcPermit!$H$8:$H$1000,0)),"כן","לא")))</f>
        <v/>
      </c>
      <c r="K224" s="155" t="str">
        <f>IF(B224="סך הכל",Summary!$B$10,IF(F224="","",IFERROR(VLOOKUP(B224,Count!A:J,8,FALSE),0)))</f>
        <v/>
      </c>
      <c r="L224" s="155" t="str">
        <f>IF(B224="סך הכל",Summary!$B$11,IF(F224="","",IFERROR(VLOOKUP(B224,Count!A:J,9,FALSE),0)))</f>
        <v/>
      </c>
      <c r="M224" s="157" t="str">
        <f>IF(B224="סך הכל",Summary!$B$12,IF(F224="","",IFERROR(VLOOKUP(B224,Count!A:J,10,FALSE),0)))</f>
        <v/>
      </c>
      <c r="N224" s="158" t="str">
        <f t="shared" si="7"/>
        <v/>
      </c>
      <c r="O224" s="134" t="str">
        <f>IFERROR(VLOOKUP(B224,Comments!A:B,2,FALSE),"")</f>
        <v/>
      </c>
      <c r="P224" s="134"/>
      <c r="Q224" s="134"/>
      <c r="R224" s="134"/>
      <c r="S224" s="134"/>
      <c r="T224" s="134"/>
      <c r="U224" s="134"/>
      <c r="V224" s="134"/>
      <c r="W224" s="134"/>
      <c r="X224" s="134"/>
      <c r="Y224" s="134"/>
      <c r="Z224" s="134"/>
      <c r="AA224" s="134"/>
      <c r="AB224" s="134"/>
      <c r="AC224" s="134"/>
      <c r="AD224" s="134"/>
      <c r="AE224" s="152"/>
      <c r="AF224" s="152"/>
      <c r="AG224" s="152"/>
      <c r="AH224" s="152"/>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c r="BD224" s="152"/>
      <c r="BE224" s="152"/>
      <c r="BF224" s="152"/>
      <c r="BG224" s="152"/>
      <c r="BH224" s="152"/>
      <c r="BI224" s="152"/>
      <c r="BJ224" s="152"/>
      <c r="BK224" s="152"/>
      <c r="BL224" s="152"/>
      <c r="BM224" s="152"/>
      <c r="BN224" s="152"/>
      <c r="BO224" s="152"/>
      <c r="BP224" s="152"/>
      <c r="BQ224" s="152"/>
      <c r="BR224" s="152"/>
      <c r="BS224" s="152"/>
      <c r="BT224" s="152"/>
      <c r="BU224" s="152"/>
      <c r="BV224" s="152"/>
      <c r="BW224" s="152"/>
      <c r="BX224" s="152"/>
      <c r="BY224" s="152"/>
    </row>
    <row r="225" spans="1:77" s="38" customFormat="1" x14ac:dyDescent="0.2">
      <c r="A225" s="152"/>
      <c r="B225" s="153" t="str">
        <f>IF(AND(B223&lt;&gt;"",ISNUMBER(B223),B224=""),"סך הכל",IF(Planning!A228="","",Planning!A228))</f>
        <v/>
      </c>
      <c r="C225" s="154" t="str">
        <f>IFERROR(_xlfn.IFS(B225="סך הכל",Summary!$B$6,Planning!C228&lt;&gt;"",Planning!C228),"")</f>
        <v/>
      </c>
      <c r="D225" s="152" t="str">
        <f>IFERROR(VLOOKUP(B225,Address!B:G,5,FALSE),"")</f>
        <v/>
      </c>
      <c r="E225" s="152" t="str">
        <f>IFERROR(VLOOKUP(B225,Address!B:L,11,FALSE),"")</f>
        <v/>
      </c>
      <c r="F225" s="155" t="str">
        <f t="shared" si="6"/>
        <v/>
      </c>
      <c r="G225" s="156" t="str">
        <f>IF(B225="סך הכל",Summary!$B$7,IF(F225="","",IF(VLOOKUP(B225,WQ_UnitID!B:C,2,FALSE)=0,"",VLOOKUP(B225,WQ_UnitID!B:C,2,FALSE))))</f>
        <v/>
      </c>
      <c r="H225" s="155" t="str">
        <f>IF(B225="סך הכל",Summary!$B$8,IF(F225="","",IFERROR(VLOOKUP(B225,Planning!A:B,2,FALSE),0)))</f>
        <v/>
      </c>
      <c r="I225" s="155" t="str">
        <f>IF(B225="סך הכל",Summary!$B$9,IF(F225="","",IFERROR(VLOOKUP(B225,Count!A:B,2,FALSE),0)))</f>
        <v/>
      </c>
      <c r="J225" s="155" t="str">
        <f>IF(F225="","",(IF(ISNUMBER(MATCH(B225,ExcPermit!$H$8:$H$1000,0)),"כן","לא")))</f>
        <v/>
      </c>
      <c r="K225" s="155" t="str">
        <f>IF(B225="סך הכל",Summary!$B$10,IF(F225="","",IFERROR(VLOOKUP(B225,Count!A:J,8,FALSE),0)))</f>
        <v/>
      </c>
      <c r="L225" s="155" t="str">
        <f>IF(B225="סך הכל",Summary!$B$11,IF(F225="","",IFERROR(VLOOKUP(B225,Count!A:J,9,FALSE),0)))</f>
        <v/>
      </c>
      <c r="M225" s="157" t="str">
        <f>IF(B225="סך הכל",Summary!$B$12,IF(F225="","",IFERROR(VLOOKUP(B225,Count!A:J,10,FALSE),0)))</f>
        <v/>
      </c>
      <c r="N225" s="158" t="str">
        <f t="shared" si="7"/>
        <v/>
      </c>
      <c r="O225" s="134" t="str">
        <f>IFERROR(VLOOKUP(B225,Comments!A:B,2,FALSE),"")</f>
        <v/>
      </c>
      <c r="P225" s="134"/>
      <c r="Q225" s="134"/>
      <c r="R225" s="134"/>
      <c r="S225" s="134"/>
      <c r="T225" s="134"/>
      <c r="U225" s="134"/>
      <c r="V225" s="134"/>
      <c r="W225" s="134"/>
      <c r="X225" s="134"/>
      <c r="Y225" s="134"/>
      <c r="Z225" s="134"/>
      <c r="AA225" s="134"/>
      <c r="AB225" s="134"/>
      <c r="AC225" s="134"/>
      <c r="AD225" s="134"/>
      <c r="AE225" s="152"/>
      <c r="AF225" s="152"/>
      <c r="AG225" s="152"/>
      <c r="AH225" s="152"/>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c r="BD225" s="152"/>
      <c r="BE225" s="152"/>
      <c r="BF225" s="152"/>
      <c r="BG225" s="152"/>
      <c r="BH225" s="152"/>
      <c r="BI225" s="152"/>
      <c r="BJ225" s="152"/>
      <c r="BK225" s="152"/>
      <c r="BL225" s="152"/>
      <c r="BM225" s="152"/>
      <c r="BN225" s="152"/>
      <c r="BO225" s="152"/>
      <c r="BP225" s="152"/>
      <c r="BQ225" s="152"/>
      <c r="BR225" s="152"/>
      <c r="BS225" s="152"/>
      <c r="BT225" s="152"/>
      <c r="BU225" s="152"/>
      <c r="BV225" s="152"/>
      <c r="BW225" s="152"/>
      <c r="BX225" s="152"/>
      <c r="BY225" s="152"/>
    </row>
    <row r="226" spans="1:77" s="38" customFormat="1" x14ac:dyDescent="0.2">
      <c r="A226" s="152"/>
      <c r="B226" s="153" t="str">
        <f>IF(AND(B224&lt;&gt;"",ISNUMBER(B224),B225=""),"סך הכל",IF(Planning!A229="","",Planning!A229))</f>
        <v/>
      </c>
      <c r="C226" s="154" t="str">
        <f>IFERROR(_xlfn.IFS(B226="סך הכל",Summary!$B$6,Planning!C229&lt;&gt;"",Planning!C229),"")</f>
        <v/>
      </c>
      <c r="D226" s="152" t="str">
        <f>IFERROR(VLOOKUP(B226,Address!B:G,5,FALSE),"")</f>
        <v/>
      </c>
      <c r="E226" s="152" t="str">
        <f>IFERROR(VLOOKUP(B226,Address!B:L,11,FALSE),"")</f>
        <v/>
      </c>
      <c r="F226" s="155" t="str">
        <f t="shared" si="6"/>
        <v/>
      </c>
      <c r="G226" s="156" t="str">
        <f>IF(B226="סך הכל",Summary!$B$7,IF(F226="","",IF(VLOOKUP(B226,WQ_UnitID!B:C,2,FALSE)=0,"",VLOOKUP(B226,WQ_UnitID!B:C,2,FALSE))))</f>
        <v/>
      </c>
      <c r="H226" s="155" t="str">
        <f>IF(B226="סך הכל",Summary!$B$8,IF(F226="","",IFERROR(VLOOKUP(B226,Planning!A:B,2,FALSE),0)))</f>
        <v/>
      </c>
      <c r="I226" s="155" t="str">
        <f>IF(B226="סך הכל",Summary!$B$9,IF(F226="","",IFERROR(VLOOKUP(B226,Count!A:B,2,FALSE),0)))</f>
        <v/>
      </c>
      <c r="J226" s="155" t="str">
        <f>IF(F226="","",(IF(ISNUMBER(MATCH(B226,ExcPermit!$H$8:$H$1000,0)),"כן","לא")))</f>
        <v/>
      </c>
      <c r="K226" s="155" t="str">
        <f>IF(B226="סך הכל",Summary!$B$10,IF(F226="","",IFERROR(VLOOKUP(B226,Count!A:J,8,FALSE),0)))</f>
        <v/>
      </c>
      <c r="L226" s="155" t="str">
        <f>IF(B226="סך הכל",Summary!$B$11,IF(F226="","",IFERROR(VLOOKUP(B226,Count!A:J,9,FALSE),0)))</f>
        <v/>
      </c>
      <c r="M226" s="157" t="str">
        <f>IF(B226="סך הכל",Summary!$B$12,IF(F226="","",IFERROR(VLOOKUP(B226,Count!A:J,10,FALSE),0)))</f>
        <v/>
      </c>
      <c r="N226" s="158" t="str">
        <f t="shared" si="7"/>
        <v/>
      </c>
      <c r="O226" s="134" t="str">
        <f>IFERROR(VLOOKUP(B226,Comments!A:B,2,FALSE),"")</f>
        <v/>
      </c>
      <c r="P226" s="134"/>
      <c r="Q226" s="134"/>
      <c r="R226" s="134"/>
      <c r="S226" s="134"/>
      <c r="T226" s="134"/>
      <c r="U226" s="134"/>
      <c r="V226" s="134"/>
      <c r="W226" s="134"/>
      <c r="X226" s="134"/>
      <c r="Y226" s="134"/>
      <c r="Z226" s="134"/>
      <c r="AA226" s="134"/>
      <c r="AB226" s="134"/>
      <c r="AC226" s="134"/>
      <c r="AD226" s="134"/>
      <c r="AE226" s="152"/>
      <c r="AF226" s="152"/>
      <c r="AG226" s="152"/>
      <c r="AH226" s="152"/>
      <c r="AI226" s="152"/>
      <c r="AJ226" s="152"/>
      <c r="AK226" s="152"/>
      <c r="AL226" s="152"/>
      <c r="AM226" s="152"/>
      <c r="AN226" s="152"/>
      <c r="AO226" s="152"/>
      <c r="AP226" s="152"/>
      <c r="AQ226" s="152"/>
      <c r="AR226" s="152"/>
      <c r="AS226" s="152"/>
      <c r="AT226" s="152"/>
      <c r="AU226" s="152"/>
      <c r="AV226" s="152"/>
      <c r="AW226" s="152"/>
      <c r="AX226" s="152"/>
      <c r="AY226" s="152"/>
      <c r="AZ226" s="152"/>
      <c r="BA226" s="152"/>
      <c r="BB226" s="152"/>
      <c r="BC226" s="152"/>
      <c r="BD226" s="152"/>
      <c r="BE226" s="152"/>
      <c r="BF226" s="152"/>
      <c r="BG226" s="152"/>
      <c r="BH226" s="152"/>
      <c r="BI226" s="152"/>
      <c r="BJ226" s="152"/>
      <c r="BK226" s="152"/>
      <c r="BL226" s="152"/>
      <c r="BM226" s="152"/>
      <c r="BN226" s="152"/>
      <c r="BO226" s="152"/>
      <c r="BP226" s="152"/>
      <c r="BQ226" s="152"/>
      <c r="BR226" s="152"/>
      <c r="BS226" s="152"/>
      <c r="BT226" s="152"/>
      <c r="BU226" s="152"/>
      <c r="BV226" s="152"/>
      <c r="BW226" s="152"/>
      <c r="BX226" s="152"/>
      <c r="BY226" s="152"/>
    </row>
    <row r="227" spans="1:77" s="38" customFormat="1" x14ac:dyDescent="0.2">
      <c r="A227" s="152"/>
      <c r="B227" s="153" t="str">
        <f>IF(AND(B225&lt;&gt;"",ISNUMBER(B225),B226=""),"סך הכל",IF(Planning!A230="","",Planning!A230))</f>
        <v/>
      </c>
      <c r="C227" s="154" t="str">
        <f>IFERROR(_xlfn.IFS(B227="סך הכל",Summary!$B$6,Planning!C230&lt;&gt;"",Planning!C230),"")</f>
        <v/>
      </c>
      <c r="D227" s="152" t="str">
        <f>IFERROR(VLOOKUP(B227,Address!B:G,5,FALSE),"")</f>
        <v/>
      </c>
      <c r="E227" s="152" t="str">
        <f>IFERROR(VLOOKUP(B227,Address!B:L,11,FALSE),"")</f>
        <v/>
      </c>
      <c r="F227" s="155" t="str">
        <f t="shared" si="6"/>
        <v/>
      </c>
      <c r="G227" s="156" t="str">
        <f>IF(B227="סך הכל",Summary!$B$7,IF(F227="","",IF(VLOOKUP(B227,WQ_UnitID!B:C,2,FALSE)=0,"",VLOOKUP(B227,WQ_UnitID!B:C,2,FALSE))))</f>
        <v/>
      </c>
      <c r="H227" s="155" t="str">
        <f>IF(B227="סך הכל",Summary!$B$8,IF(F227="","",IFERROR(VLOOKUP(B227,Planning!A:B,2,FALSE),0)))</f>
        <v/>
      </c>
      <c r="I227" s="155" t="str">
        <f>IF(B227="סך הכל",Summary!$B$9,IF(F227="","",IFERROR(VLOOKUP(B227,Count!A:B,2,FALSE),0)))</f>
        <v/>
      </c>
      <c r="J227" s="155" t="str">
        <f>IF(F227="","",(IF(ISNUMBER(MATCH(B227,ExcPermit!$H$8:$H$1000,0)),"כן","לא")))</f>
        <v/>
      </c>
      <c r="K227" s="155" t="str">
        <f>IF(B227="סך הכל",Summary!$B$10,IF(F227="","",IFERROR(VLOOKUP(B227,Count!A:J,8,FALSE),0)))</f>
        <v/>
      </c>
      <c r="L227" s="155" t="str">
        <f>IF(B227="סך הכל",Summary!$B$11,IF(F227="","",IFERROR(VLOOKUP(B227,Count!A:J,9,FALSE),0)))</f>
        <v/>
      </c>
      <c r="M227" s="157" t="str">
        <f>IF(B227="סך הכל",Summary!$B$12,IF(F227="","",IFERROR(VLOOKUP(B227,Count!A:J,10,FALSE),0)))</f>
        <v/>
      </c>
      <c r="N227" s="158" t="str">
        <f t="shared" si="7"/>
        <v/>
      </c>
      <c r="O227" s="134" t="str">
        <f>IFERROR(VLOOKUP(B227,Comments!A:B,2,FALSE),"")</f>
        <v/>
      </c>
      <c r="P227" s="134"/>
      <c r="Q227" s="134"/>
      <c r="R227" s="134"/>
      <c r="S227" s="134"/>
      <c r="T227" s="134"/>
      <c r="U227" s="134"/>
      <c r="V227" s="134"/>
      <c r="W227" s="134"/>
      <c r="X227" s="134"/>
      <c r="Y227" s="134"/>
      <c r="Z227" s="134"/>
      <c r="AA227" s="134"/>
      <c r="AB227" s="134"/>
      <c r="AC227" s="134"/>
      <c r="AD227" s="134"/>
      <c r="AE227" s="152"/>
      <c r="AF227" s="152"/>
      <c r="AG227" s="152"/>
      <c r="AH227" s="152"/>
      <c r="AI227" s="152"/>
      <c r="AJ227" s="152"/>
      <c r="AK227" s="152"/>
      <c r="AL227" s="152"/>
      <c r="AM227" s="152"/>
      <c r="AN227" s="152"/>
      <c r="AO227" s="152"/>
      <c r="AP227" s="152"/>
      <c r="AQ227" s="152"/>
      <c r="AR227" s="152"/>
      <c r="AS227" s="152"/>
      <c r="AT227" s="152"/>
      <c r="AU227" s="152"/>
      <c r="AV227" s="152"/>
      <c r="AW227" s="152"/>
      <c r="AX227" s="152"/>
      <c r="AY227" s="152"/>
      <c r="AZ227" s="152"/>
      <c r="BA227" s="152"/>
      <c r="BB227" s="152"/>
      <c r="BC227" s="152"/>
      <c r="BD227" s="152"/>
      <c r="BE227" s="152"/>
      <c r="BF227" s="152"/>
      <c r="BG227" s="152"/>
      <c r="BH227" s="152"/>
      <c r="BI227" s="152"/>
      <c r="BJ227" s="152"/>
      <c r="BK227" s="152"/>
      <c r="BL227" s="152"/>
      <c r="BM227" s="152"/>
      <c r="BN227" s="152"/>
      <c r="BO227" s="152"/>
      <c r="BP227" s="152"/>
      <c r="BQ227" s="152"/>
      <c r="BR227" s="152"/>
      <c r="BS227" s="152"/>
      <c r="BT227" s="152"/>
      <c r="BU227" s="152"/>
      <c r="BV227" s="152"/>
      <c r="BW227" s="152"/>
      <c r="BX227" s="152"/>
      <c r="BY227" s="152"/>
    </row>
    <row r="228" spans="1:77" s="38" customFormat="1" x14ac:dyDescent="0.2">
      <c r="A228" s="152"/>
      <c r="B228" s="153" t="str">
        <f>IF(AND(B226&lt;&gt;"",ISNUMBER(B226),B227=""),"סך הכל",IF(Planning!A231="","",Planning!A231))</f>
        <v/>
      </c>
      <c r="C228" s="154" t="str">
        <f>IFERROR(_xlfn.IFS(B228="סך הכל",Summary!$B$6,Planning!C231&lt;&gt;"",Planning!C231),"")</f>
        <v/>
      </c>
      <c r="D228" s="152" t="str">
        <f>IFERROR(VLOOKUP(B228,Address!B:G,5,FALSE),"")</f>
        <v/>
      </c>
      <c r="E228" s="152" t="str">
        <f>IFERROR(VLOOKUP(B228,Address!B:L,11,FALSE),"")</f>
        <v/>
      </c>
      <c r="F228" s="155" t="str">
        <f t="shared" si="6"/>
        <v/>
      </c>
      <c r="G228" s="156" t="str">
        <f>IF(B228="סך הכל",Summary!$B$7,IF(F228="","",IF(VLOOKUP(B228,WQ_UnitID!B:C,2,FALSE)=0,"",VLOOKUP(B228,WQ_UnitID!B:C,2,FALSE))))</f>
        <v/>
      </c>
      <c r="H228" s="155" t="str">
        <f>IF(B228="סך הכל",Summary!$B$8,IF(F228="","",IFERROR(VLOOKUP(B228,Planning!A:B,2,FALSE),0)))</f>
        <v/>
      </c>
      <c r="I228" s="155" t="str">
        <f>IF(B228="סך הכל",Summary!$B$9,IF(F228="","",IFERROR(VLOOKUP(B228,Count!A:B,2,FALSE),0)))</f>
        <v/>
      </c>
      <c r="J228" s="155" t="str">
        <f>IF(F228="","",(IF(ISNUMBER(MATCH(B228,ExcPermit!$H$8:$H$1000,0)),"כן","לא")))</f>
        <v/>
      </c>
      <c r="K228" s="155" t="str">
        <f>IF(B228="סך הכל",Summary!$B$10,IF(F228="","",IFERROR(VLOOKUP(B228,Count!A:J,8,FALSE),0)))</f>
        <v/>
      </c>
      <c r="L228" s="155" t="str">
        <f>IF(B228="סך הכל",Summary!$B$11,IF(F228="","",IFERROR(VLOOKUP(B228,Count!A:J,9,FALSE),0)))</f>
        <v/>
      </c>
      <c r="M228" s="157" t="str">
        <f>IF(B228="סך הכל",Summary!$B$12,IF(F228="","",IFERROR(VLOOKUP(B228,Count!A:J,10,FALSE),0)))</f>
        <v/>
      </c>
      <c r="N228" s="158" t="str">
        <f t="shared" si="7"/>
        <v/>
      </c>
      <c r="O228" s="134" t="str">
        <f>IFERROR(VLOOKUP(B228,Comments!A:B,2,FALSE),"")</f>
        <v/>
      </c>
      <c r="P228" s="134"/>
      <c r="Q228" s="134"/>
      <c r="R228" s="134"/>
      <c r="S228" s="134"/>
      <c r="T228" s="134"/>
      <c r="U228" s="134"/>
      <c r="V228" s="134"/>
      <c r="W228" s="134"/>
      <c r="X228" s="134"/>
      <c r="Y228" s="134"/>
      <c r="Z228" s="134"/>
      <c r="AA228" s="134"/>
      <c r="AB228" s="134"/>
      <c r="AC228" s="134"/>
      <c r="AD228" s="134"/>
      <c r="AE228" s="152"/>
      <c r="AF228" s="152"/>
      <c r="AG228" s="152"/>
      <c r="AH228" s="152"/>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c r="BD228" s="152"/>
      <c r="BE228" s="152"/>
      <c r="BF228" s="152"/>
      <c r="BG228" s="152"/>
      <c r="BH228" s="152"/>
      <c r="BI228" s="152"/>
      <c r="BJ228" s="152"/>
      <c r="BK228" s="152"/>
      <c r="BL228" s="152"/>
      <c r="BM228" s="152"/>
      <c r="BN228" s="152"/>
      <c r="BO228" s="152"/>
      <c r="BP228" s="152"/>
      <c r="BQ228" s="152"/>
      <c r="BR228" s="152"/>
      <c r="BS228" s="152"/>
      <c r="BT228" s="152"/>
      <c r="BU228" s="152"/>
      <c r="BV228" s="152"/>
      <c r="BW228" s="152"/>
      <c r="BX228" s="152"/>
      <c r="BY228" s="152"/>
    </row>
    <row r="229" spans="1:77" s="38" customFormat="1" x14ac:dyDescent="0.2">
      <c r="A229" s="152"/>
      <c r="B229" s="153" t="str">
        <f>IF(AND(B227&lt;&gt;"",ISNUMBER(B227),B228=""),"סך הכל",IF(Planning!A232="","",Planning!A232))</f>
        <v/>
      </c>
      <c r="C229" s="154" t="str">
        <f>IFERROR(_xlfn.IFS(B229="סך הכל",Summary!$B$6,Planning!C232&lt;&gt;"",Planning!C232),"")</f>
        <v/>
      </c>
      <c r="D229" s="152" t="str">
        <f>IFERROR(VLOOKUP(B229,Address!B:G,5,FALSE),"")</f>
        <v/>
      </c>
      <c r="E229" s="152" t="str">
        <f>IFERROR(VLOOKUP(B229,Address!B:L,11,FALSE),"")</f>
        <v/>
      </c>
      <c r="F229" s="155" t="str">
        <f t="shared" si="6"/>
        <v/>
      </c>
      <c r="G229" s="156" t="str">
        <f>IF(B229="סך הכל",Summary!$B$7,IF(F229="","",IF(VLOOKUP(B229,WQ_UnitID!B:C,2,FALSE)=0,"",VLOOKUP(B229,WQ_UnitID!B:C,2,FALSE))))</f>
        <v/>
      </c>
      <c r="H229" s="155" t="str">
        <f>IF(B229="סך הכל",Summary!$B$8,IF(F229="","",IFERROR(VLOOKUP(B229,Planning!A:B,2,FALSE),0)))</f>
        <v/>
      </c>
      <c r="I229" s="155" t="str">
        <f>IF(B229="סך הכל",Summary!$B$9,IF(F229="","",IFERROR(VLOOKUP(B229,Count!A:B,2,FALSE),0)))</f>
        <v/>
      </c>
      <c r="J229" s="155" t="str">
        <f>IF(F229="","",(IF(ISNUMBER(MATCH(B229,ExcPermit!$H$8:$H$1000,0)),"כן","לא")))</f>
        <v/>
      </c>
      <c r="K229" s="155" t="str">
        <f>IF(B229="סך הכל",Summary!$B$10,IF(F229="","",IFERROR(VLOOKUP(B229,Count!A:J,8,FALSE),0)))</f>
        <v/>
      </c>
      <c r="L229" s="155" t="str">
        <f>IF(B229="סך הכל",Summary!$B$11,IF(F229="","",IFERROR(VLOOKUP(B229,Count!A:J,9,FALSE),0)))</f>
        <v/>
      </c>
      <c r="M229" s="157" t="str">
        <f>IF(B229="סך הכל",Summary!$B$12,IF(F229="","",IFERROR(VLOOKUP(B229,Count!A:J,10,FALSE),0)))</f>
        <v/>
      </c>
      <c r="N229" s="158" t="str">
        <f t="shared" si="7"/>
        <v/>
      </c>
      <c r="O229" s="134" t="str">
        <f>IFERROR(VLOOKUP(B229,Comments!A:B,2,FALSE),"")</f>
        <v/>
      </c>
      <c r="P229" s="134"/>
      <c r="Q229" s="134"/>
      <c r="R229" s="134"/>
      <c r="S229" s="134"/>
      <c r="T229" s="134"/>
      <c r="U229" s="134"/>
      <c r="V229" s="134"/>
      <c r="W229" s="134"/>
      <c r="X229" s="134"/>
      <c r="Y229" s="134"/>
      <c r="Z229" s="134"/>
      <c r="AA229" s="134"/>
      <c r="AB229" s="134"/>
      <c r="AC229" s="134"/>
      <c r="AD229" s="134"/>
      <c r="AE229" s="152"/>
      <c r="AF229" s="152"/>
      <c r="AG229" s="152"/>
      <c r="AH229" s="152"/>
      <c r="AI229" s="152"/>
      <c r="AJ229" s="152"/>
      <c r="AK229" s="152"/>
      <c r="AL229" s="152"/>
      <c r="AM229" s="152"/>
      <c r="AN229" s="152"/>
      <c r="AO229" s="152"/>
      <c r="AP229" s="152"/>
      <c r="AQ229" s="152"/>
      <c r="AR229" s="152"/>
      <c r="AS229" s="152"/>
      <c r="AT229" s="152"/>
      <c r="AU229" s="152"/>
      <c r="AV229" s="152"/>
      <c r="AW229" s="152"/>
      <c r="AX229" s="152"/>
      <c r="AY229" s="152"/>
      <c r="AZ229" s="152"/>
      <c r="BA229" s="152"/>
      <c r="BB229" s="152"/>
      <c r="BC229" s="152"/>
      <c r="BD229" s="152"/>
      <c r="BE229" s="152"/>
      <c r="BF229" s="152"/>
      <c r="BG229" s="152"/>
      <c r="BH229" s="152"/>
      <c r="BI229" s="152"/>
      <c r="BJ229" s="152"/>
      <c r="BK229" s="152"/>
      <c r="BL229" s="152"/>
      <c r="BM229" s="152"/>
      <c r="BN229" s="152"/>
      <c r="BO229" s="152"/>
      <c r="BP229" s="152"/>
      <c r="BQ229" s="152"/>
      <c r="BR229" s="152"/>
      <c r="BS229" s="152"/>
      <c r="BT229" s="152"/>
      <c r="BU229" s="152"/>
      <c r="BV229" s="152"/>
      <c r="BW229" s="152"/>
      <c r="BX229" s="152"/>
      <c r="BY229" s="152"/>
    </row>
    <row r="230" spans="1:77" s="38" customFormat="1" x14ac:dyDescent="0.2">
      <c r="A230" s="152"/>
      <c r="B230" s="153" t="str">
        <f>IF(AND(B228&lt;&gt;"",ISNUMBER(B228),B229=""),"סך הכל",IF(Planning!A233="","",Planning!A233))</f>
        <v/>
      </c>
      <c r="C230" s="154" t="str">
        <f>IFERROR(_xlfn.IFS(B230="סך הכל",Summary!$B$6,Planning!C233&lt;&gt;"",Planning!C233),"")</f>
        <v/>
      </c>
      <c r="D230" s="152" t="str">
        <f>IFERROR(VLOOKUP(B230,Address!B:G,5,FALSE),"")</f>
        <v/>
      </c>
      <c r="E230" s="152" t="str">
        <f>IFERROR(VLOOKUP(B230,Address!B:L,11,FALSE),"")</f>
        <v/>
      </c>
      <c r="F230" s="155" t="str">
        <f t="shared" si="6"/>
        <v/>
      </c>
      <c r="G230" s="156" t="str">
        <f>IF(B230="סך הכל",Summary!$B$7,IF(F230="","",IF(VLOOKUP(B230,WQ_UnitID!B:C,2,FALSE)=0,"",VLOOKUP(B230,WQ_UnitID!B:C,2,FALSE))))</f>
        <v/>
      </c>
      <c r="H230" s="155" t="str">
        <f>IF(B230="סך הכל",Summary!$B$8,IF(F230="","",IFERROR(VLOOKUP(B230,Planning!A:B,2,FALSE),0)))</f>
        <v/>
      </c>
      <c r="I230" s="155" t="str">
        <f>IF(B230="סך הכל",Summary!$B$9,IF(F230="","",IFERROR(VLOOKUP(B230,Count!A:B,2,FALSE),0)))</f>
        <v/>
      </c>
      <c r="J230" s="155" t="str">
        <f>IF(F230="","",(IF(ISNUMBER(MATCH(B230,ExcPermit!$H$8:$H$1000,0)),"כן","לא")))</f>
        <v/>
      </c>
      <c r="K230" s="155" t="str">
        <f>IF(B230="סך הכל",Summary!$B$10,IF(F230="","",IFERROR(VLOOKUP(B230,Count!A:J,8,FALSE),0)))</f>
        <v/>
      </c>
      <c r="L230" s="155" t="str">
        <f>IF(B230="סך הכל",Summary!$B$11,IF(F230="","",IFERROR(VLOOKUP(B230,Count!A:J,9,FALSE),0)))</f>
        <v/>
      </c>
      <c r="M230" s="157" t="str">
        <f>IF(B230="סך הכל",Summary!$B$12,IF(F230="","",IFERROR(VLOOKUP(B230,Count!A:J,10,FALSE),0)))</f>
        <v/>
      </c>
      <c r="N230" s="158" t="str">
        <f t="shared" si="7"/>
        <v/>
      </c>
      <c r="O230" s="134" t="str">
        <f>IFERROR(VLOOKUP(B230,Comments!A:B,2,FALSE),"")</f>
        <v/>
      </c>
      <c r="P230" s="134"/>
      <c r="Q230" s="134"/>
      <c r="R230" s="134"/>
      <c r="S230" s="134"/>
      <c r="T230" s="134"/>
      <c r="U230" s="134"/>
      <c r="V230" s="134"/>
      <c r="W230" s="134"/>
      <c r="X230" s="134"/>
      <c r="Y230" s="134"/>
      <c r="Z230" s="134"/>
      <c r="AA230" s="134"/>
      <c r="AB230" s="134"/>
      <c r="AC230" s="134"/>
      <c r="AD230" s="134"/>
      <c r="AE230" s="152"/>
      <c r="AF230" s="152"/>
      <c r="AG230" s="152"/>
      <c r="AH230" s="152"/>
      <c r="AI230" s="152"/>
      <c r="AJ230" s="152"/>
      <c r="AK230" s="152"/>
      <c r="AL230" s="152"/>
      <c r="AM230" s="152"/>
      <c r="AN230" s="152"/>
      <c r="AO230" s="152"/>
      <c r="AP230" s="152"/>
      <c r="AQ230" s="152"/>
      <c r="AR230" s="152"/>
      <c r="AS230" s="152"/>
      <c r="AT230" s="152"/>
      <c r="AU230" s="152"/>
      <c r="AV230" s="152"/>
      <c r="AW230" s="152"/>
      <c r="AX230" s="152"/>
      <c r="AY230" s="152"/>
      <c r="AZ230" s="152"/>
      <c r="BA230" s="152"/>
      <c r="BB230" s="152"/>
      <c r="BC230" s="152"/>
      <c r="BD230" s="152"/>
      <c r="BE230" s="152"/>
      <c r="BF230" s="152"/>
      <c r="BG230" s="152"/>
      <c r="BH230" s="152"/>
      <c r="BI230" s="152"/>
      <c r="BJ230" s="152"/>
      <c r="BK230" s="152"/>
      <c r="BL230" s="152"/>
      <c r="BM230" s="152"/>
      <c r="BN230" s="152"/>
      <c r="BO230" s="152"/>
      <c r="BP230" s="152"/>
      <c r="BQ230" s="152"/>
      <c r="BR230" s="152"/>
      <c r="BS230" s="152"/>
      <c r="BT230" s="152"/>
      <c r="BU230" s="152"/>
      <c r="BV230" s="152"/>
      <c r="BW230" s="152"/>
      <c r="BX230" s="152"/>
      <c r="BY230" s="152"/>
    </row>
    <row r="231" spans="1:77" s="38" customFormat="1" x14ac:dyDescent="0.2">
      <c r="A231" s="152"/>
      <c r="B231" s="153" t="str">
        <f>IF(AND(B229&lt;&gt;"",ISNUMBER(B229),B230=""),"סך הכל",IF(Planning!A234="","",Planning!A234))</f>
        <v/>
      </c>
      <c r="C231" s="154" t="str">
        <f>IFERROR(_xlfn.IFS(B231="סך הכל",Summary!$B$6,Planning!C234&lt;&gt;"",Planning!C234),"")</f>
        <v/>
      </c>
      <c r="D231" s="152" t="str">
        <f>IFERROR(VLOOKUP(B231,Address!B:G,5,FALSE),"")</f>
        <v/>
      </c>
      <c r="E231" s="152" t="str">
        <f>IFERROR(VLOOKUP(B231,Address!B:L,11,FALSE),"")</f>
        <v/>
      </c>
      <c r="F231" s="155" t="str">
        <f t="shared" si="6"/>
        <v/>
      </c>
      <c r="G231" s="156" t="str">
        <f>IF(B231="סך הכל",Summary!$B$7,IF(F231="","",IF(VLOOKUP(B231,WQ_UnitID!B:C,2,FALSE)=0,"",VLOOKUP(B231,WQ_UnitID!B:C,2,FALSE))))</f>
        <v/>
      </c>
      <c r="H231" s="155" t="str">
        <f>IF(B231="סך הכל",Summary!$B$8,IF(F231="","",IFERROR(VLOOKUP(B231,Planning!A:B,2,FALSE),0)))</f>
        <v/>
      </c>
      <c r="I231" s="155" t="str">
        <f>IF(B231="סך הכל",Summary!$B$9,IF(F231="","",IFERROR(VLOOKUP(B231,Count!A:B,2,FALSE),0)))</f>
        <v/>
      </c>
      <c r="J231" s="155" t="str">
        <f>IF(F231="","",(IF(ISNUMBER(MATCH(B231,ExcPermit!$H$8:$H$1000,0)),"כן","לא")))</f>
        <v/>
      </c>
      <c r="K231" s="155" t="str">
        <f>IF(B231="סך הכל",Summary!$B$10,IF(F231="","",IFERROR(VLOOKUP(B231,Count!A:J,8,FALSE),0)))</f>
        <v/>
      </c>
      <c r="L231" s="155" t="str">
        <f>IF(B231="סך הכל",Summary!$B$11,IF(F231="","",IFERROR(VLOOKUP(B231,Count!A:J,9,FALSE),0)))</f>
        <v/>
      </c>
      <c r="M231" s="157" t="str">
        <f>IF(B231="סך הכל",Summary!$B$12,IF(F231="","",IFERROR(VLOOKUP(B231,Count!A:J,10,FALSE),0)))</f>
        <v/>
      </c>
      <c r="N231" s="158" t="str">
        <f t="shared" si="7"/>
        <v/>
      </c>
      <c r="O231" s="134" t="str">
        <f>IFERROR(VLOOKUP(B231,Comments!A:B,2,FALSE),"")</f>
        <v/>
      </c>
      <c r="P231" s="134"/>
      <c r="Q231" s="134"/>
      <c r="R231" s="134"/>
      <c r="S231" s="134"/>
      <c r="T231" s="134"/>
      <c r="U231" s="134"/>
      <c r="V231" s="134"/>
      <c r="W231" s="134"/>
      <c r="X231" s="134"/>
      <c r="Y231" s="134"/>
      <c r="Z231" s="134"/>
      <c r="AA231" s="134"/>
      <c r="AB231" s="134"/>
      <c r="AC231" s="134"/>
      <c r="AD231" s="134"/>
      <c r="AE231" s="152"/>
      <c r="AF231" s="152"/>
      <c r="AG231" s="152"/>
      <c r="AH231" s="152"/>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c r="BD231" s="152"/>
      <c r="BE231" s="152"/>
      <c r="BF231" s="152"/>
      <c r="BG231" s="152"/>
      <c r="BH231" s="152"/>
      <c r="BI231" s="152"/>
      <c r="BJ231" s="152"/>
      <c r="BK231" s="152"/>
      <c r="BL231" s="152"/>
      <c r="BM231" s="152"/>
      <c r="BN231" s="152"/>
      <c r="BO231" s="152"/>
      <c r="BP231" s="152"/>
      <c r="BQ231" s="152"/>
      <c r="BR231" s="152"/>
      <c r="BS231" s="152"/>
      <c r="BT231" s="152"/>
      <c r="BU231" s="152"/>
      <c r="BV231" s="152"/>
      <c r="BW231" s="152"/>
      <c r="BX231" s="152"/>
      <c r="BY231" s="152"/>
    </row>
    <row r="232" spans="1:77" s="38" customFormat="1" x14ac:dyDescent="0.2">
      <c r="A232" s="152"/>
      <c r="B232" s="153" t="str">
        <f>IF(AND(B230&lt;&gt;"",ISNUMBER(B230),B231=""),"סך הכל",IF(Planning!A235="","",Planning!A235))</f>
        <v/>
      </c>
      <c r="C232" s="154" t="str">
        <f>IFERROR(_xlfn.IFS(B232="סך הכל",Summary!$B$6,Planning!C235&lt;&gt;"",Planning!C235),"")</f>
        <v/>
      </c>
      <c r="D232" s="152" t="str">
        <f>IFERROR(VLOOKUP(B232,Address!B:G,5,FALSE),"")</f>
        <v/>
      </c>
      <c r="E232" s="152" t="str">
        <f>IFERROR(VLOOKUP(B232,Address!B:L,11,FALSE),"")</f>
        <v/>
      </c>
      <c r="F232" s="155" t="str">
        <f t="shared" si="6"/>
        <v/>
      </c>
      <c r="G232" s="156" t="str">
        <f>IF(B232="סך הכל",Summary!$B$7,IF(F232="","",IF(VLOOKUP(B232,WQ_UnitID!B:C,2,FALSE)=0,"",VLOOKUP(B232,WQ_UnitID!B:C,2,FALSE))))</f>
        <v/>
      </c>
      <c r="H232" s="155" t="str">
        <f>IF(B232="סך הכל",Summary!$B$8,IF(F232="","",IFERROR(VLOOKUP(B232,Planning!A:B,2,FALSE),0)))</f>
        <v/>
      </c>
      <c r="I232" s="155" t="str">
        <f>IF(B232="סך הכל",Summary!$B$9,IF(F232="","",IFERROR(VLOOKUP(B232,Count!A:B,2,FALSE),0)))</f>
        <v/>
      </c>
      <c r="J232" s="155" t="str">
        <f>IF(F232="","",(IF(ISNUMBER(MATCH(B232,ExcPermit!$H$8:$H$1000,0)),"כן","לא")))</f>
        <v/>
      </c>
      <c r="K232" s="155" t="str">
        <f>IF(B232="סך הכל",Summary!$B$10,IF(F232="","",IFERROR(VLOOKUP(B232,Count!A:J,8,FALSE),0)))</f>
        <v/>
      </c>
      <c r="L232" s="155" t="str">
        <f>IF(B232="סך הכל",Summary!$B$11,IF(F232="","",IFERROR(VLOOKUP(B232,Count!A:J,9,FALSE),0)))</f>
        <v/>
      </c>
      <c r="M232" s="157" t="str">
        <f>IF(B232="סך הכל",Summary!$B$12,IF(F232="","",IFERROR(VLOOKUP(B232,Count!A:J,10,FALSE),0)))</f>
        <v/>
      </c>
      <c r="N232" s="158" t="str">
        <f t="shared" si="7"/>
        <v/>
      </c>
      <c r="O232" s="134" t="str">
        <f>IFERROR(VLOOKUP(B232,Comments!A:B,2,FALSE),"")</f>
        <v/>
      </c>
      <c r="P232" s="134"/>
      <c r="Q232" s="134"/>
      <c r="R232" s="134"/>
      <c r="S232" s="134"/>
      <c r="T232" s="134"/>
      <c r="U232" s="134"/>
      <c r="V232" s="134"/>
      <c r="W232" s="134"/>
      <c r="X232" s="134"/>
      <c r="Y232" s="134"/>
      <c r="Z232" s="134"/>
      <c r="AA232" s="134"/>
      <c r="AB232" s="134"/>
      <c r="AC232" s="134"/>
      <c r="AD232" s="134"/>
      <c r="AE232" s="152"/>
      <c r="AF232" s="152"/>
      <c r="AG232" s="152"/>
      <c r="AH232" s="152"/>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c r="BI232" s="152"/>
      <c r="BJ232" s="152"/>
      <c r="BK232" s="152"/>
      <c r="BL232" s="152"/>
      <c r="BM232" s="152"/>
      <c r="BN232" s="152"/>
      <c r="BO232" s="152"/>
      <c r="BP232" s="152"/>
      <c r="BQ232" s="152"/>
      <c r="BR232" s="152"/>
      <c r="BS232" s="152"/>
      <c r="BT232" s="152"/>
      <c r="BU232" s="152"/>
      <c r="BV232" s="152"/>
      <c r="BW232" s="152"/>
      <c r="BX232" s="152"/>
      <c r="BY232" s="152"/>
    </row>
    <row r="233" spans="1:77" s="38" customFormat="1" x14ac:dyDescent="0.2">
      <c r="A233" s="152"/>
      <c r="B233" s="153" t="str">
        <f>IF(AND(B231&lt;&gt;"",ISNUMBER(B231),B232=""),"סך הכל",IF(Planning!A236="","",Planning!A236))</f>
        <v/>
      </c>
      <c r="C233" s="154" t="str">
        <f>IFERROR(_xlfn.IFS(B233="סך הכל",Summary!$B$6,Planning!C236&lt;&gt;"",Planning!C236),"")</f>
        <v/>
      </c>
      <c r="D233" s="152" t="str">
        <f>IFERROR(VLOOKUP(B233,Address!B:G,5,FALSE),"")</f>
        <v/>
      </c>
      <c r="E233" s="152" t="str">
        <f>IFERROR(VLOOKUP(B233,Address!B:L,11,FALSE),"")</f>
        <v/>
      </c>
      <c r="F233" s="155" t="str">
        <f t="shared" si="6"/>
        <v/>
      </c>
      <c r="G233" s="156" t="str">
        <f>IF(B233="סך הכל",Summary!$B$7,IF(F233="","",IF(VLOOKUP(B233,WQ_UnitID!B:C,2,FALSE)=0,"",VLOOKUP(B233,WQ_UnitID!B:C,2,FALSE))))</f>
        <v/>
      </c>
      <c r="H233" s="155" t="str">
        <f>IF(B233="סך הכל",Summary!$B$8,IF(F233="","",IFERROR(VLOOKUP(B233,Planning!A:B,2,FALSE),0)))</f>
        <v/>
      </c>
      <c r="I233" s="155" t="str">
        <f>IF(B233="סך הכל",Summary!$B$9,IF(F233="","",IFERROR(VLOOKUP(B233,Count!A:B,2,FALSE),0)))</f>
        <v/>
      </c>
      <c r="J233" s="155" t="str">
        <f>IF(F233="","",(IF(ISNUMBER(MATCH(B233,ExcPermit!$H$8:$H$1000,0)),"כן","לא")))</f>
        <v/>
      </c>
      <c r="K233" s="155" t="str">
        <f>IF(B233="סך הכל",Summary!$B$10,IF(F233="","",IFERROR(VLOOKUP(B233,Count!A:J,8,FALSE),0)))</f>
        <v/>
      </c>
      <c r="L233" s="155" t="str">
        <f>IF(B233="סך הכל",Summary!$B$11,IF(F233="","",IFERROR(VLOOKUP(B233,Count!A:J,9,FALSE),0)))</f>
        <v/>
      </c>
      <c r="M233" s="157" t="str">
        <f>IF(B233="סך הכל",Summary!$B$12,IF(F233="","",IFERROR(VLOOKUP(B233,Count!A:J,10,FALSE),0)))</f>
        <v/>
      </c>
      <c r="N233" s="158" t="str">
        <f t="shared" si="7"/>
        <v/>
      </c>
      <c r="O233" s="134" t="str">
        <f>IFERROR(VLOOKUP(B233,Comments!A:B,2,FALSE),"")</f>
        <v/>
      </c>
      <c r="P233" s="134"/>
      <c r="Q233" s="134"/>
      <c r="R233" s="134"/>
      <c r="S233" s="134"/>
      <c r="T233" s="134"/>
      <c r="U233" s="134"/>
      <c r="V233" s="134"/>
      <c r="W233" s="134"/>
      <c r="X233" s="134"/>
      <c r="Y233" s="134"/>
      <c r="Z233" s="134"/>
      <c r="AA233" s="134"/>
      <c r="AB233" s="134"/>
      <c r="AC233" s="134"/>
      <c r="AD233" s="134"/>
      <c r="AE233" s="152"/>
      <c r="AF233" s="152"/>
      <c r="AG233" s="152"/>
      <c r="AH233" s="152"/>
      <c r="AI233" s="152"/>
      <c r="AJ233" s="152"/>
      <c r="AK233" s="152"/>
      <c r="AL233" s="152"/>
      <c r="AM233" s="152"/>
      <c r="AN233" s="152"/>
      <c r="AO233" s="152"/>
      <c r="AP233" s="152"/>
      <c r="AQ233" s="152"/>
      <c r="AR233" s="152"/>
      <c r="AS233" s="152"/>
      <c r="AT233" s="152"/>
      <c r="AU233" s="152"/>
      <c r="AV233" s="152"/>
      <c r="AW233" s="152"/>
      <c r="AX233" s="152"/>
      <c r="AY233" s="152"/>
      <c r="AZ233" s="152"/>
      <c r="BA233" s="152"/>
      <c r="BB233" s="152"/>
      <c r="BC233" s="152"/>
      <c r="BD233" s="152"/>
      <c r="BE233" s="152"/>
      <c r="BF233" s="152"/>
      <c r="BG233" s="152"/>
      <c r="BH233" s="152"/>
      <c r="BI233" s="152"/>
      <c r="BJ233" s="152"/>
      <c r="BK233" s="152"/>
      <c r="BL233" s="152"/>
      <c r="BM233" s="152"/>
      <c r="BN233" s="152"/>
      <c r="BO233" s="152"/>
      <c r="BP233" s="152"/>
      <c r="BQ233" s="152"/>
      <c r="BR233" s="152"/>
      <c r="BS233" s="152"/>
      <c r="BT233" s="152"/>
      <c r="BU233" s="152"/>
      <c r="BV233" s="152"/>
      <c r="BW233" s="152"/>
      <c r="BX233" s="152"/>
      <c r="BY233" s="152"/>
    </row>
    <row r="234" spans="1:77" s="38" customFormat="1" x14ac:dyDescent="0.2">
      <c r="A234" s="152"/>
      <c r="B234" s="153" t="str">
        <f>IF(AND(B232&lt;&gt;"",ISNUMBER(B232),B233=""),"סך הכל",IF(Planning!A237="","",Planning!A237))</f>
        <v/>
      </c>
      <c r="C234" s="154" t="str">
        <f>IFERROR(_xlfn.IFS(B234="סך הכל",Summary!$B$6,Planning!C237&lt;&gt;"",Planning!C237),"")</f>
        <v/>
      </c>
      <c r="D234" s="152" t="str">
        <f>IFERROR(VLOOKUP(B234,Address!B:G,5,FALSE),"")</f>
        <v/>
      </c>
      <c r="E234" s="152" t="str">
        <f>IFERROR(VLOOKUP(B234,Address!B:L,11,FALSE),"")</f>
        <v/>
      </c>
      <c r="F234" s="155" t="str">
        <f t="shared" si="6"/>
        <v/>
      </c>
      <c r="G234" s="156" t="str">
        <f>IF(B234="סך הכל",Summary!$B$7,IF(F234="","",IF(VLOOKUP(B234,WQ_UnitID!B:C,2,FALSE)=0,"",VLOOKUP(B234,WQ_UnitID!B:C,2,FALSE))))</f>
        <v/>
      </c>
      <c r="H234" s="155" t="str">
        <f>IF(B234="סך הכל",Summary!$B$8,IF(F234="","",IFERROR(VLOOKUP(B234,Planning!A:B,2,FALSE),0)))</f>
        <v/>
      </c>
      <c r="I234" s="155" t="str">
        <f>IF(B234="סך הכל",Summary!$B$9,IF(F234="","",IFERROR(VLOOKUP(B234,Count!A:B,2,FALSE),0)))</f>
        <v/>
      </c>
      <c r="J234" s="155" t="str">
        <f>IF(F234="","",(IF(ISNUMBER(MATCH(B234,ExcPermit!$H$8:$H$1000,0)),"כן","לא")))</f>
        <v/>
      </c>
      <c r="K234" s="155" t="str">
        <f>IF(B234="סך הכל",Summary!$B$10,IF(F234="","",IFERROR(VLOOKUP(B234,Count!A:J,8,FALSE),0)))</f>
        <v/>
      </c>
      <c r="L234" s="155" t="str">
        <f>IF(B234="סך הכל",Summary!$B$11,IF(F234="","",IFERROR(VLOOKUP(B234,Count!A:J,9,FALSE),0)))</f>
        <v/>
      </c>
      <c r="M234" s="157" t="str">
        <f>IF(B234="סך הכל",Summary!$B$12,IF(F234="","",IFERROR(VLOOKUP(B234,Count!A:J,10,FALSE),0)))</f>
        <v/>
      </c>
      <c r="N234" s="158" t="str">
        <f t="shared" si="7"/>
        <v/>
      </c>
      <c r="O234" s="134" t="str">
        <f>IFERROR(VLOOKUP(B234,Comments!A:B,2,FALSE),"")</f>
        <v/>
      </c>
      <c r="P234" s="134"/>
      <c r="Q234" s="134"/>
      <c r="R234" s="134"/>
      <c r="S234" s="134"/>
      <c r="T234" s="134"/>
      <c r="U234" s="134"/>
      <c r="V234" s="134"/>
      <c r="W234" s="134"/>
      <c r="X234" s="134"/>
      <c r="Y234" s="134"/>
      <c r="Z234" s="134"/>
      <c r="AA234" s="134"/>
      <c r="AB234" s="134"/>
      <c r="AC234" s="134"/>
      <c r="AD234" s="134"/>
      <c r="AE234" s="152"/>
      <c r="AF234" s="152"/>
      <c r="AG234" s="152"/>
      <c r="AH234" s="152"/>
      <c r="AI234" s="152"/>
      <c r="AJ234" s="152"/>
      <c r="AK234" s="152"/>
      <c r="AL234" s="152"/>
      <c r="AM234" s="152"/>
      <c r="AN234" s="152"/>
      <c r="AO234" s="152"/>
      <c r="AP234" s="152"/>
      <c r="AQ234" s="152"/>
      <c r="AR234" s="152"/>
      <c r="AS234" s="152"/>
      <c r="AT234" s="152"/>
      <c r="AU234" s="152"/>
      <c r="AV234" s="152"/>
      <c r="AW234" s="152"/>
      <c r="AX234" s="152"/>
      <c r="AY234" s="152"/>
      <c r="AZ234" s="152"/>
      <c r="BA234" s="152"/>
      <c r="BB234" s="152"/>
      <c r="BC234" s="152"/>
      <c r="BD234" s="152"/>
      <c r="BE234" s="152"/>
      <c r="BF234" s="152"/>
      <c r="BG234" s="152"/>
      <c r="BH234" s="152"/>
      <c r="BI234" s="152"/>
      <c r="BJ234" s="152"/>
      <c r="BK234" s="152"/>
      <c r="BL234" s="152"/>
      <c r="BM234" s="152"/>
      <c r="BN234" s="152"/>
      <c r="BO234" s="152"/>
      <c r="BP234" s="152"/>
      <c r="BQ234" s="152"/>
      <c r="BR234" s="152"/>
      <c r="BS234" s="152"/>
      <c r="BT234" s="152"/>
      <c r="BU234" s="152"/>
      <c r="BV234" s="152"/>
      <c r="BW234" s="152"/>
      <c r="BX234" s="152"/>
      <c r="BY234" s="152"/>
    </row>
    <row r="235" spans="1:77" s="38" customFormat="1" x14ac:dyDescent="0.2">
      <c r="A235" s="152"/>
      <c r="B235" s="153" t="str">
        <f>IF(AND(B233&lt;&gt;"",ISNUMBER(B233),B234=""),"סך הכל",IF(Planning!A238="","",Planning!A238))</f>
        <v/>
      </c>
      <c r="C235" s="154" t="str">
        <f>IFERROR(_xlfn.IFS(B235="סך הכל",Summary!$B$6,Planning!C238&lt;&gt;"",Planning!C238),"")</f>
        <v/>
      </c>
      <c r="D235" s="152" t="str">
        <f>IFERROR(VLOOKUP(B235,Address!B:G,5,FALSE),"")</f>
        <v/>
      </c>
      <c r="E235" s="152" t="str">
        <f>IFERROR(VLOOKUP(B235,Address!B:L,11,FALSE),"")</f>
        <v/>
      </c>
      <c r="F235" s="155" t="str">
        <f t="shared" si="6"/>
        <v/>
      </c>
      <c r="G235" s="156" t="str">
        <f>IF(B235="סך הכל",Summary!$B$7,IF(F235="","",IF(VLOOKUP(B235,WQ_UnitID!B:C,2,FALSE)=0,"",VLOOKUP(B235,WQ_UnitID!B:C,2,FALSE))))</f>
        <v/>
      </c>
      <c r="H235" s="155" t="str">
        <f>IF(B235="סך הכל",Summary!$B$8,IF(F235="","",IFERROR(VLOOKUP(B235,Planning!A:B,2,FALSE),0)))</f>
        <v/>
      </c>
      <c r="I235" s="155" t="str">
        <f>IF(B235="סך הכל",Summary!$B$9,IF(F235="","",IFERROR(VLOOKUP(B235,Count!A:B,2,FALSE),0)))</f>
        <v/>
      </c>
      <c r="J235" s="155" t="str">
        <f>IF(F235="","",(IF(ISNUMBER(MATCH(B235,ExcPermit!$H$8:$H$1000,0)),"כן","לא")))</f>
        <v/>
      </c>
      <c r="K235" s="155" t="str">
        <f>IF(B235="סך הכל",Summary!$B$10,IF(F235="","",IFERROR(VLOOKUP(B235,Count!A:J,8,FALSE),0)))</f>
        <v/>
      </c>
      <c r="L235" s="155" t="str">
        <f>IF(B235="סך הכל",Summary!$B$11,IF(F235="","",IFERROR(VLOOKUP(B235,Count!A:J,9,FALSE),0)))</f>
        <v/>
      </c>
      <c r="M235" s="157" t="str">
        <f>IF(B235="סך הכל",Summary!$B$12,IF(F235="","",IFERROR(VLOOKUP(B235,Count!A:J,10,FALSE),0)))</f>
        <v/>
      </c>
      <c r="N235" s="158" t="str">
        <f t="shared" si="7"/>
        <v/>
      </c>
      <c r="O235" s="134" t="str">
        <f>IFERROR(VLOOKUP(B235,Comments!A:B,2,FALSE),"")</f>
        <v/>
      </c>
      <c r="P235" s="134"/>
      <c r="Q235" s="134"/>
      <c r="R235" s="134"/>
      <c r="S235" s="134"/>
      <c r="T235" s="134"/>
      <c r="U235" s="134"/>
      <c r="V235" s="134"/>
      <c r="W235" s="134"/>
      <c r="X235" s="134"/>
      <c r="Y235" s="134"/>
      <c r="Z235" s="134"/>
      <c r="AA235" s="134"/>
      <c r="AB235" s="134"/>
      <c r="AC235" s="134"/>
      <c r="AD235" s="134"/>
      <c r="AE235" s="152"/>
      <c r="AF235" s="152"/>
      <c r="AG235" s="152"/>
      <c r="AH235" s="152"/>
      <c r="AI235" s="152"/>
      <c r="AJ235" s="152"/>
      <c r="AK235" s="152"/>
      <c r="AL235" s="152"/>
      <c r="AM235" s="152"/>
      <c r="AN235" s="152"/>
      <c r="AO235" s="152"/>
      <c r="AP235" s="152"/>
      <c r="AQ235" s="152"/>
      <c r="AR235" s="152"/>
      <c r="AS235" s="152"/>
      <c r="AT235" s="152"/>
      <c r="AU235" s="152"/>
      <c r="AV235" s="152"/>
      <c r="AW235" s="152"/>
      <c r="AX235" s="152"/>
      <c r="AY235" s="152"/>
      <c r="AZ235" s="152"/>
      <c r="BA235" s="152"/>
      <c r="BB235" s="152"/>
      <c r="BC235" s="152"/>
      <c r="BD235" s="152"/>
      <c r="BE235" s="152"/>
      <c r="BF235" s="152"/>
      <c r="BG235" s="152"/>
      <c r="BH235" s="152"/>
      <c r="BI235" s="152"/>
      <c r="BJ235" s="152"/>
      <c r="BK235" s="152"/>
      <c r="BL235" s="152"/>
      <c r="BM235" s="152"/>
      <c r="BN235" s="152"/>
      <c r="BO235" s="152"/>
      <c r="BP235" s="152"/>
      <c r="BQ235" s="152"/>
      <c r="BR235" s="152"/>
      <c r="BS235" s="152"/>
      <c r="BT235" s="152"/>
      <c r="BU235" s="152"/>
      <c r="BV235" s="152"/>
      <c r="BW235" s="152"/>
      <c r="BX235" s="152"/>
      <c r="BY235" s="152"/>
    </row>
    <row r="236" spans="1:77" s="38" customFormat="1" x14ac:dyDescent="0.2">
      <c r="A236" s="152"/>
      <c r="B236" s="153" t="str">
        <f>IF(AND(B234&lt;&gt;"",ISNUMBER(B234),B235=""),"סך הכל",IF(Planning!A239="","",Planning!A239))</f>
        <v/>
      </c>
      <c r="C236" s="154" t="str">
        <f>IFERROR(_xlfn.IFS(B236="סך הכל",Summary!$B$6,Planning!C239&lt;&gt;"",Planning!C239),"")</f>
        <v/>
      </c>
      <c r="D236" s="152" t="str">
        <f>IFERROR(VLOOKUP(B236,Address!B:G,5,FALSE),"")</f>
        <v/>
      </c>
      <c r="E236" s="152" t="str">
        <f>IFERROR(VLOOKUP(B236,Address!B:L,11,FALSE),"")</f>
        <v/>
      </c>
      <c r="F236" s="155" t="str">
        <f t="shared" si="6"/>
        <v/>
      </c>
      <c r="G236" s="156" t="str">
        <f>IF(B236="סך הכל",Summary!$B$7,IF(F236="","",IF(VLOOKUP(B236,WQ_UnitID!B:C,2,FALSE)=0,"",VLOOKUP(B236,WQ_UnitID!B:C,2,FALSE))))</f>
        <v/>
      </c>
      <c r="H236" s="155" t="str">
        <f>IF(B236="סך הכל",Summary!$B$8,IF(F236="","",IFERROR(VLOOKUP(B236,Planning!A:B,2,FALSE),0)))</f>
        <v/>
      </c>
      <c r="I236" s="155" t="str">
        <f>IF(B236="סך הכל",Summary!$B$9,IF(F236="","",IFERROR(VLOOKUP(B236,Count!A:B,2,FALSE),0)))</f>
        <v/>
      </c>
      <c r="J236" s="155" t="str">
        <f>IF(F236="","",(IF(ISNUMBER(MATCH(B236,ExcPermit!$H$8:$H$1000,0)),"כן","לא")))</f>
        <v/>
      </c>
      <c r="K236" s="155" t="str">
        <f>IF(B236="סך הכל",Summary!$B$10,IF(F236="","",IFERROR(VLOOKUP(B236,Count!A:J,8,FALSE),0)))</f>
        <v/>
      </c>
      <c r="L236" s="155" t="str">
        <f>IF(B236="סך הכל",Summary!$B$11,IF(F236="","",IFERROR(VLOOKUP(B236,Count!A:J,9,FALSE),0)))</f>
        <v/>
      </c>
      <c r="M236" s="157" t="str">
        <f>IF(B236="סך הכל",Summary!$B$12,IF(F236="","",IFERROR(VLOOKUP(B236,Count!A:J,10,FALSE),0)))</f>
        <v/>
      </c>
      <c r="N236" s="158" t="str">
        <f t="shared" si="7"/>
        <v/>
      </c>
      <c r="O236" s="134" t="str">
        <f>IFERROR(VLOOKUP(B236,Comments!A:B,2,FALSE),"")</f>
        <v/>
      </c>
      <c r="P236" s="134"/>
      <c r="Q236" s="134"/>
      <c r="R236" s="134"/>
      <c r="S236" s="134"/>
      <c r="T236" s="134"/>
      <c r="U236" s="134"/>
      <c r="V236" s="134"/>
      <c r="W236" s="134"/>
      <c r="X236" s="134"/>
      <c r="Y236" s="134"/>
      <c r="Z236" s="134"/>
      <c r="AA236" s="134"/>
      <c r="AB236" s="134"/>
      <c r="AC236" s="134"/>
      <c r="AD236" s="134"/>
      <c r="AE236" s="152"/>
      <c r="AF236" s="152"/>
      <c r="AG236" s="152"/>
      <c r="AH236" s="152"/>
      <c r="AI236" s="152"/>
      <c r="AJ236" s="152"/>
      <c r="AK236" s="152"/>
      <c r="AL236" s="152"/>
      <c r="AM236" s="152"/>
      <c r="AN236" s="152"/>
      <c r="AO236" s="152"/>
      <c r="AP236" s="152"/>
      <c r="AQ236" s="152"/>
      <c r="AR236" s="152"/>
      <c r="AS236" s="152"/>
      <c r="AT236" s="152"/>
      <c r="AU236" s="152"/>
      <c r="AV236" s="152"/>
      <c r="AW236" s="152"/>
      <c r="AX236" s="152"/>
      <c r="AY236" s="152"/>
      <c r="AZ236" s="152"/>
      <c r="BA236" s="152"/>
      <c r="BB236" s="152"/>
      <c r="BC236" s="152"/>
      <c r="BD236" s="152"/>
      <c r="BE236" s="152"/>
      <c r="BF236" s="152"/>
      <c r="BG236" s="152"/>
      <c r="BH236" s="152"/>
      <c r="BI236" s="152"/>
      <c r="BJ236" s="152"/>
      <c r="BK236" s="152"/>
      <c r="BL236" s="152"/>
      <c r="BM236" s="152"/>
      <c r="BN236" s="152"/>
      <c r="BO236" s="152"/>
      <c r="BP236" s="152"/>
      <c r="BQ236" s="152"/>
      <c r="BR236" s="152"/>
      <c r="BS236" s="152"/>
      <c r="BT236" s="152"/>
      <c r="BU236" s="152"/>
      <c r="BV236" s="152"/>
      <c r="BW236" s="152"/>
      <c r="BX236" s="152"/>
      <c r="BY236" s="152"/>
    </row>
    <row r="237" spans="1:77" s="38" customFormat="1" x14ac:dyDescent="0.2">
      <c r="A237" s="152"/>
      <c r="B237" s="153" t="str">
        <f>IF(AND(B235&lt;&gt;"",ISNUMBER(B235),B236=""),"סך הכל",IF(Planning!A240="","",Planning!A240))</f>
        <v/>
      </c>
      <c r="C237" s="154" t="str">
        <f>IFERROR(_xlfn.IFS(B237="סך הכל",Summary!$B$6,Planning!C240&lt;&gt;"",Planning!C240),"")</f>
        <v/>
      </c>
      <c r="D237" s="152" t="str">
        <f>IFERROR(VLOOKUP(B237,Address!B:G,5,FALSE),"")</f>
        <v/>
      </c>
      <c r="E237" s="152" t="str">
        <f>IFERROR(VLOOKUP(B237,Address!B:L,11,FALSE),"")</f>
        <v/>
      </c>
      <c r="F237" s="155" t="str">
        <f t="shared" si="6"/>
        <v/>
      </c>
      <c r="G237" s="156" t="str">
        <f>IF(B237="סך הכל",Summary!$B$7,IF(F237="","",IF(VLOOKUP(B237,WQ_UnitID!B:C,2,FALSE)=0,"",VLOOKUP(B237,WQ_UnitID!B:C,2,FALSE))))</f>
        <v/>
      </c>
      <c r="H237" s="155" t="str">
        <f>IF(B237="סך הכל",Summary!$B$8,IF(F237="","",IFERROR(VLOOKUP(B237,Planning!A:B,2,FALSE),0)))</f>
        <v/>
      </c>
      <c r="I237" s="155" t="str">
        <f>IF(B237="סך הכל",Summary!$B$9,IF(F237="","",IFERROR(VLOOKUP(B237,Count!A:B,2,FALSE),0)))</f>
        <v/>
      </c>
      <c r="J237" s="155" t="str">
        <f>IF(F237="","",(IF(ISNUMBER(MATCH(B237,ExcPermit!$H$8:$H$1000,0)),"כן","לא")))</f>
        <v/>
      </c>
      <c r="K237" s="155" t="str">
        <f>IF(B237="סך הכל",Summary!$B$10,IF(F237="","",IFERROR(VLOOKUP(B237,Count!A:J,8,FALSE),0)))</f>
        <v/>
      </c>
      <c r="L237" s="155" t="str">
        <f>IF(B237="סך הכל",Summary!$B$11,IF(F237="","",IFERROR(VLOOKUP(B237,Count!A:J,9,FALSE),0)))</f>
        <v/>
      </c>
      <c r="M237" s="157" t="str">
        <f>IF(B237="סך הכל",Summary!$B$12,IF(F237="","",IFERROR(VLOOKUP(B237,Count!A:J,10,FALSE),0)))</f>
        <v/>
      </c>
      <c r="N237" s="158" t="str">
        <f t="shared" si="7"/>
        <v/>
      </c>
      <c r="O237" s="134" t="str">
        <f>IFERROR(VLOOKUP(B237,Comments!A:B,2,FALSE),"")</f>
        <v/>
      </c>
      <c r="P237" s="134"/>
      <c r="Q237" s="134"/>
      <c r="R237" s="134"/>
      <c r="S237" s="134"/>
      <c r="T237" s="134"/>
      <c r="U237" s="134"/>
      <c r="V237" s="134"/>
      <c r="W237" s="134"/>
      <c r="X237" s="134"/>
      <c r="Y237" s="134"/>
      <c r="Z237" s="134"/>
      <c r="AA237" s="134"/>
      <c r="AB237" s="134"/>
      <c r="AC237" s="134"/>
      <c r="AD237" s="134"/>
      <c r="AE237" s="152"/>
      <c r="AF237" s="152"/>
      <c r="AG237" s="152"/>
      <c r="AH237" s="152"/>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c r="BD237" s="152"/>
      <c r="BE237" s="152"/>
      <c r="BF237" s="152"/>
      <c r="BG237" s="152"/>
      <c r="BH237" s="152"/>
      <c r="BI237" s="152"/>
      <c r="BJ237" s="152"/>
      <c r="BK237" s="152"/>
      <c r="BL237" s="152"/>
      <c r="BM237" s="152"/>
      <c r="BN237" s="152"/>
      <c r="BO237" s="152"/>
      <c r="BP237" s="152"/>
      <c r="BQ237" s="152"/>
      <c r="BR237" s="152"/>
      <c r="BS237" s="152"/>
      <c r="BT237" s="152"/>
      <c r="BU237" s="152"/>
      <c r="BV237" s="152"/>
      <c r="BW237" s="152"/>
      <c r="BX237" s="152"/>
      <c r="BY237" s="152"/>
    </row>
    <row r="238" spans="1:77" s="38" customFormat="1" x14ac:dyDescent="0.2">
      <c r="A238" s="152"/>
      <c r="B238" s="153" t="str">
        <f>IF(AND(B236&lt;&gt;"",ISNUMBER(B236),B237=""),"סך הכל",IF(Planning!A241="","",Planning!A241))</f>
        <v/>
      </c>
      <c r="C238" s="154" t="str">
        <f>IFERROR(_xlfn.IFS(B238="סך הכל",Summary!$B$6,Planning!C241&lt;&gt;"",Planning!C241),"")</f>
        <v/>
      </c>
      <c r="D238" s="152" t="str">
        <f>IFERROR(VLOOKUP(B238,Address!B:G,5,FALSE),"")</f>
        <v/>
      </c>
      <c r="E238" s="152" t="str">
        <f>IFERROR(VLOOKUP(B238,Address!B:L,11,FALSE),"")</f>
        <v/>
      </c>
      <c r="F238" s="155" t="str">
        <f t="shared" si="6"/>
        <v/>
      </c>
      <c r="G238" s="156" t="str">
        <f>IF(B238="סך הכל",Summary!$B$7,IF(F238="","",IF(VLOOKUP(B238,WQ_UnitID!B:C,2,FALSE)=0,"",VLOOKUP(B238,WQ_UnitID!B:C,2,FALSE))))</f>
        <v/>
      </c>
      <c r="H238" s="155" t="str">
        <f>IF(B238="סך הכל",Summary!$B$8,IF(F238="","",IFERROR(VLOOKUP(B238,Planning!A:B,2,FALSE),0)))</f>
        <v/>
      </c>
      <c r="I238" s="155" t="str">
        <f>IF(B238="סך הכל",Summary!$B$9,IF(F238="","",IFERROR(VLOOKUP(B238,Count!A:B,2,FALSE),0)))</f>
        <v/>
      </c>
      <c r="J238" s="155" t="str">
        <f>IF(F238="","",(IF(ISNUMBER(MATCH(B238,ExcPermit!$H$8:$H$1000,0)),"כן","לא")))</f>
        <v/>
      </c>
      <c r="K238" s="155" t="str">
        <f>IF(B238="סך הכל",Summary!$B$10,IF(F238="","",IFERROR(VLOOKUP(B238,Count!A:J,8,FALSE),0)))</f>
        <v/>
      </c>
      <c r="L238" s="155" t="str">
        <f>IF(B238="סך הכל",Summary!$B$11,IF(F238="","",IFERROR(VLOOKUP(B238,Count!A:J,9,FALSE),0)))</f>
        <v/>
      </c>
      <c r="M238" s="157" t="str">
        <f>IF(B238="סך הכל",Summary!$B$12,IF(F238="","",IFERROR(VLOOKUP(B238,Count!A:J,10,FALSE),0)))</f>
        <v/>
      </c>
      <c r="N238" s="158" t="str">
        <f t="shared" si="7"/>
        <v/>
      </c>
      <c r="O238" s="134" t="str">
        <f>IFERROR(VLOOKUP(B238,Comments!A:B,2,FALSE),"")</f>
        <v/>
      </c>
      <c r="P238" s="134"/>
      <c r="Q238" s="134"/>
      <c r="R238" s="134"/>
      <c r="S238" s="134"/>
      <c r="T238" s="134"/>
      <c r="U238" s="134"/>
      <c r="V238" s="134"/>
      <c r="W238" s="134"/>
      <c r="X238" s="134"/>
      <c r="Y238" s="134"/>
      <c r="Z238" s="134"/>
      <c r="AA238" s="134"/>
      <c r="AB238" s="134"/>
      <c r="AC238" s="134"/>
      <c r="AD238" s="134"/>
      <c r="AE238" s="152"/>
      <c r="AF238" s="152"/>
      <c r="AG238" s="152"/>
      <c r="AH238" s="152"/>
      <c r="AI238" s="152"/>
      <c r="AJ238" s="152"/>
      <c r="AK238" s="152"/>
      <c r="AL238" s="152"/>
      <c r="AM238" s="152"/>
      <c r="AN238" s="152"/>
      <c r="AO238" s="152"/>
      <c r="AP238" s="152"/>
      <c r="AQ238" s="152"/>
      <c r="AR238" s="152"/>
      <c r="AS238" s="152"/>
      <c r="AT238" s="152"/>
      <c r="AU238" s="152"/>
      <c r="AV238" s="152"/>
      <c r="AW238" s="152"/>
      <c r="AX238" s="152"/>
      <c r="AY238" s="152"/>
      <c r="AZ238" s="152"/>
      <c r="BA238" s="152"/>
      <c r="BB238" s="152"/>
      <c r="BC238" s="152"/>
      <c r="BD238" s="152"/>
      <c r="BE238" s="152"/>
      <c r="BF238" s="152"/>
      <c r="BG238" s="152"/>
      <c r="BH238" s="152"/>
      <c r="BI238" s="152"/>
      <c r="BJ238" s="152"/>
      <c r="BK238" s="152"/>
      <c r="BL238" s="152"/>
      <c r="BM238" s="152"/>
      <c r="BN238" s="152"/>
      <c r="BO238" s="152"/>
      <c r="BP238" s="152"/>
      <c r="BQ238" s="152"/>
      <c r="BR238" s="152"/>
      <c r="BS238" s="152"/>
      <c r="BT238" s="152"/>
      <c r="BU238" s="152"/>
      <c r="BV238" s="152"/>
      <c r="BW238" s="152"/>
      <c r="BX238" s="152"/>
      <c r="BY238" s="152"/>
    </row>
    <row r="239" spans="1:77" s="38" customFormat="1" x14ac:dyDescent="0.2">
      <c r="A239" s="152"/>
      <c r="B239" s="153" t="str">
        <f>IF(AND(B237&lt;&gt;"",ISNUMBER(B237),B238=""),"סך הכל",IF(Planning!A242="","",Planning!A242))</f>
        <v/>
      </c>
      <c r="C239" s="154" t="str">
        <f>IFERROR(_xlfn.IFS(B239="סך הכל",Summary!$B$6,Planning!C242&lt;&gt;"",Planning!C242),"")</f>
        <v/>
      </c>
      <c r="D239" s="152" t="str">
        <f>IFERROR(VLOOKUP(B239,Address!B:G,5,FALSE),"")</f>
        <v/>
      </c>
      <c r="E239" s="152" t="str">
        <f>IFERROR(VLOOKUP(B239,Address!B:L,11,FALSE),"")</f>
        <v/>
      </c>
      <c r="F239" s="155" t="str">
        <f t="shared" si="6"/>
        <v/>
      </c>
      <c r="G239" s="156" t="str">
        <f>IF(B239="סך הכל",Summary!$B$7,IF(F239="","",IF(VLOOKUP(B239,WQ_UnitID!B:C,2,FALSE)=0,"",VLOOKUP(B239,WQ_UnitID!B:C,2,FALSE))))</f>
        <v/>
      </c>
      <c r="H239" s="155" t="str">
        <f>IF(B239="סך הכל",Summary!$B$8,IF(F239="","",IFERROR(VLOOKUP(B239,Planning!A:B,2,FALSE),0)))</f>
        <v/>
      </c>
      <c r="I239" s="155" t="str">
        <f>IF(B239="סך הכל",Summary!$B$9,IF(F239="","",IFERROR(VLOOKUP(B239,Count!A:B,2,FALSE),0)))</f>
        <v/>
      </c>
      <c r="J239" s="155" t="str">
        <f>IF(F239="","",(IF(ISNUMBER(MATCH(B239,ExcPermit!$H$8:$H$1000,0)),"כן","לא")))</f>
        <v/>
      </c>
      <c r="K239" s="155" t="str">
        <f>IF(B239="סך הכל",Summary!$B$10,IF(F239="","",IFERROR(VLOOKUP(B239,Count!A:J,8,FALSE),0)))</f>
        <v/>
      </c>
      <c r="L239" s="155" t="str">
        <f>IF(B239="סך הכל",Summary!$B$11,IF(F239="","",IFERROR(VLOOKUP(B239,Count!A:J,9,FALSE),0)))</f>
        <v/>
      </c>
      <c r="M239" s="157" t="str">
        <f>IF(B239="סך הכל",Summary!$B$12,IF(F239="","",IFERROR(VLOOKUP(B239,Count!A:J,10,FALSE),0)))</f>
        <v/>
      </c>
      <c r="N239" s="158" t="str">
        <f t="shared" si="7"/>
        <v/>
      </c>
      <c r="O239" s="134" t="str">
        <f>IFERROR(VLOOKUP(B239,Comments!A:B,2,FALSE),"")</f>
        <v/>
      </c>
      <c r="P239" s="134"/>
      <c r="Q239" s="134"/>
      <c r="R239" s="134"/>
      <c r="S239" s="134"/>
      <c r="T239" s="134"/>
      <c r="U239" s="134"/>
      <c r="V239" s="134"/>
      <c r="W239" s="134"/>
      <c r="X239" s="134"/>
      <c r="Y239" s="134"/>
      <c r="Z239" s="134"/>
      <c r="AA239" s="134"/>
      <c r="AB239" s="134"/>
      <c r="AC239" s="134"/>
      <c r="AD239" s="134"/>
      <c r="AE239" s="152"/>
      <c r="AF239" s="152"/>
      <c r="AG239" s="152"/>
      <c r="AH239" s="152"/>
      <c r="AI239" s="152"/>
      <c r="AJ239" s="152"/>
      <c r="AK239" s="152"/>
      <c r="AL239" s="152"/>
      <c r="AM239" s="152"/>
      <c r="AN239" s="152"/>
      <c r="AO239" s="152"/>
      <c r="AP239" s="152"/>
      <c r="AQ239" s="152"/>
      <c r="AR239" s="152"/>
      <c r="AS239" s="152"/>
      <c r="AT239" s="152"/>
      <c r="AU239" s="152"/>
      <c r="AV239" s="152"/>
      <c r="AW239" s="152"/>
      <c r="AX239" s="152"/>
      <c r="AY239" s="152"/>
      <c r="AZ239" s="152"/>
      <c r="BA239" s="152"/>
      <c r="BB239" s="152"/>
      <c r="BC239" s="152"/>
      <c r="BD239" s="152"/>
      <c r="BE239" s="152"/>
      <c r="BF239" s="152"/>
      <c r="BG239" s="152"/>
      <c r="BH239" s="152"/>
      <c r="BI239" s="152"/>
      <c r="BJ239" s="152"/>
      <c r="BK239" s="152"/>
      <c r="BL239" s="152"/>
      <c r="BM239" s="152"/>
      <c r="BN239" s="152"/>
      <c r="BO239" s="152"/>
      <c r="BP239" s="152"/>
      <c r="BQ239" s="152"/>
      <c r="BR239" s="152"/>
      <c r="BS239" s="152"/>
      <c r="BT239" s="152"/>
      <c r="BU239" s="152"/>
      <c r="BV239" s="152"/>
      <c r="BW239" s="152"/>
      <c r="BX239" s="152"/>
      <c r="BY239" s="152"/>
    </row>
    <row r="240" spans="1:77" s="38" customFormat="1" x14ac:dyDescent="0.2">
      <c r="A240" s="152"/>
      <c r="B240" s="153" t="str">
        <f>IF(AND(B238&lt;&gt;"",ISNUMBER(B238),B239=""),"סך הכל",IF(Planning!A243="","",Planning!A243))</f>
        <v/>
      </c>
      <c r="C240" s="154" t="str">
        <f>IFERROR(_xlfn.IFS(B240="סך הכל",Summary!$B$6,Planning!C243&lt;&gt;"",Planning!C243),"")</f>
        <v/>
      </c>
      <c r="D240" s="152" t="str">
        <f>IFERROR(VLOOKUP(B240,Address!B:G,5,FALSE),"")</f>
        <v/>
      </c>
      <c r="E240" s="152" t="str">
        <f>IFERROR(VLOOKUP(B240,Address!B:L,11,FALSE),"")</f>
        <v/>
      </c>
      <c r="F240" s="155" t="str">
        <f t="shared" si="6"/>
        <v/>
      </c>
      <c r="G240" s="156" t="str">
        <f>IF(B240="סך הכל",Summary!$B$7,IF(F240="","",IF(VLOOKUP(B240,WQ_UnitID!B:C,2,FALSE)=0,"",VLOOKUP(B240,WQ_UnitID!B:C,2,FALSE))))</f>
        <v/>
      </c>
      <c r="H240" s="155" t="str">
        <f>IF(B240="סך הכל",Summary!$B$8,IF(F240="","",IFERROR(VLOOKUP(B240,Planning!A:B,2,FALSE),0)))</f>
        <v/>
      </c>
      <c r="I240" s="155" t="str">
        <f>IF(B240="סך הכל",Summary!$B$9,IF(F240="","",IFERROR(VLOOKUP(B240,Count!A:B,2,FALSE),0)))</f>
        <v/>
      </c>
      <c r="J240" s="155" t="str">
        <f>IF(F240="","",(IF(ISNUMBER(MATCH(B240,ExcPermit!$H$8:$H$1000,0)),"כן","לא")))</f>
        <v/>
      </c>
      <c r="K240" s="155" t="str">
        <f>IF(B240="סך הכל",Summary!$B$10,IF(F240="","",IFERROR(VLOOKUP(B240,Count!A:J,8,FALSE),0)))</f>
        <v/>
      </c>
      <c r="L240" s="155" t="str">
        <f>IF(B240="סך הכל",Summary!$B$11,IF(F240="","",IFERROR(VLOOKUP(B240,Count!A:J,9,FALSE),0)))</f>
        <v/>
      </c>
      <c r="M240" s="157" t="str">
        <f>IF(B240="סך הכל",Summary!$B$12,IF(F240="","",IFERROR(VLOOKUP(B240,Count!A:J,10,FALSE),0)))</f>
        <v/>
      </c>
      <c r="N240" s="158" t="str">
        <f t="shared" si="7"/>
        <v/>
      </c>
      <c r="O240" s="134" t="str">
        <f>IFERROR(VLOOKUP(B240,Comments!A:B,2,FALSE),"")</f>
        <v/>
      </c>
      <c r="P240" s="134"/>
      <c r="Q240" s="134"/>
      <c r="R240" s="134"/>
      <c r="S240" s="134"/>
      <c r="T240" s="134"/>
      <c r="U240" s="134"/>
      <c r="V240" s="134"/>
      <c r="W240" s="134"/>
      <c r="X240" s="134"/>
      <c r="Y240" s="134"/>
      <c r="Z240" s="134"/>
      <c r="AA240" s="134"/>
      <c r="AB240" s="134"/>
      <c r="AC240" s="134"/>
      <c r="AD240" s="134"/>
      <c r="AE240" s="152"/>
      <c r="AF240" s="152"/>
      <c r="AG240" s="152"/>
      <c r="AH240" s="152"/>
      <c r="AI240" s="152"/>
      <c r="AJ240" s="152"/>
      <c r="AK240" s="152"/>
      <c r="AL240" s="152"/>
      <c r="AM240" s="152"/>
      <c r="AN240" s="152"/>
      <c r="AO240" s="152"/>
      <c r="AP240" s="152"/>
      <c r="AQ240" s="152"/>
      <c r="AR240" s="152"/>
      <c r="AS240" s="152"/>
      <c r="AT240" s="152"/>
      <c r="AU240" s="152"/>
      <c r="AV240" s="152"/>
      <c r="AW240" s="152"/>
      <c r="AX240" s="152"/>
      <c r="AY240" s="152"/>
      <c r="AZ240" s="152"/>
      <c r="BA240" s="152"/>
      <c r="BB240" s="152"/>
      <c r="BC240" s="152"/>
      <c r="BD240" s="152"/>
      <c r="BE240" s="152"/>
      <c r="BF240" s="152"/>
      <c r="BG240" s="152"/>
      <c r="BH240" s="152"/>
      <c r="BI240" s="152"/>
      <c r="BJ240" s="152"/>
      <c r="BK240" s="152"/>
      <c r="BL240" s="152"/>
      <c r="BM240" s="152"/>
      <c r="BN240" s="152"/>
      <c r="BO240" s="152"/>
      <c r="BP240" s="152"/>
      <c r="BQ240" s="152"/>
      <c r="BR240" s="152"/>
      <c r="BS240" s="152"/>
      <c r="BT240" s="152"/>
      <c r="BU240" s="152"/>
      <c r="BV240" s="152"/>
      <c r="BW240" s="152"/>
      <c r="BX240" s="152"/>
      <c r="BY240" s="152"/>
    </row>
    <row r="241" spans="1:77" s="38" customFormat="1" x14ac:dyDescent="0.2">
      <c r="A241" s="152"/>
      <c r="B241" s="153" t="str">
        <f>IF(AND(B239&lt;&gt;"",ISNUMBER(B239),B240=""),"סך הכל",IF(Planning!A244="","",Planning!A244))</f>
        <v/>
      </c>
      <c r="C241" s="154" t="str">
        <f>IFERROR(_xlfn.IFS(B241="סך הכל",Summary!$B$6,Planning!C244&lt;&gt;"",Planning!C244),"")</f>
        <v/>
      </c>
      <c r="D241" s="152" t="str">
        <f>IFERROR(VLOOKUP(B241,Address!B:G,5,FALSE),"")</f>
        <v/>
      </c>
      <c r="E241" s="152" t="str">
        <f>IFERROR(VLOOKUP(B241,Address!B:L,11,FALSE),"")</f>
        <v/>
      </c>
      <c r="F241" s="155" t="str">
        <f t="shared" si="6"/>
        <v/>
      </c>
      <c r="G241" s="156" t="str">
        <f>IF(B241="סך הכל",Summary!$B$7,IF(F241="","",IF(VLOOKUP(B241,WQ_UnitID!B:C,2,FALSE)=0,"",VLOOKUP(B241,WQ_UnitID!B:C,2,FALSE))))</f>
        <v/>
      </c>
      <c r="H241" s="155" t="str">
        <f>IF(B241="סך הכל",Summary!$B$8,IF(F241="","",IFERROR(VLOOKUP(B241,Planning!A:B,2,FALSE),0)))</f>
        <v/>
      </c>
      <c r="I241" s="155" t="str">
        <f>IF(B241="סך הכל",Summary!$B$9,IF(F241="","",IFERROR(VLOOKUP(B241,Count!A:B,2,FALSE),0)))</f>
        <v/>
      </c>
      <c r="J241" s="155" t="str">
        <f>IF(F241="","",(IF(ISNUMBER(MATCH(B241,ExcPermit!$H$8:$H$1000,0)),"כן","לא")))</f>
        <v/>
      </c>
      <c r="K241" s="155" t="str">
        <f>IF(B241="סך הכל",Summary!$B$10,IF(F241="","",IFERROR(VLOOKUP(B241,Count!A:J,8,FALSE),0)))</f>
        <v/>
      </c>
      <c r="L241" s="155" t="str">
        <f>IF(B241="סך הכל",Summary!$B$11,IF(F241="","",IFERROR(VLOOKUP(B241,Count!A:J,9,FALSE),0)))</f>
        <v/>
      </c>
      <c r="M241" s="157" t="str">
        <f>IF(B241="סך הכל",Summary!$B$12,IF(F241="","",IFERROR(VLOOKUP(B241,Count!A:J,10,FALSE),0)))</f>
        <v/>
      </c>
      <c r="N241" s="158" t="str">
        <f t="shared" si="7"/>
        <v/>
      </c>
      <c r="O241" s="134" t="str">
        <f>IFERROR(VLOOKUP(B241,Comments!A:B,2,FALSE),"")</f>
        <v/>
      </c>
      <c r="P241" s="134"/>
      <c r="Q241" s="134"/>
      <c r="R241" s="134"/>
      <c r="S241" s="134"/>
      <c r="T241" s="134"/>
      <c r="U241" s="134"/>
      <c r="V241" s="134"/>
      <c r="W241" s="134"/>
      <c r="X241" s="134"/>
      <c r="Y241" s="134"/>
      <c r="Z241" s="134"/>
      <c r="AA241" s="134"/>
      <c r="AB241" s="134"/>
      <c r="AC241" s="134"/>
      <c r="AD241" s="134"/>
      <c r="AE241" s="152"/>
      <c r="AF241" s="152"/>
      <c r="AG241" s="152"/>
      <c r="AH241" s="152"/>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c r="BC241" s="152"/>
      <c r="BD241" s="152"/>
      <c r="BE241" s="152"/>
      <c r="BF241" s="152"/>
      <c r="BG241" s="152"/>
      <c r="BH241" s="152"/>
      <c r="BI241" s="152"/>
      <c r="BJ241" s="152"/>
      <c r="BK241" s="152"/>
      <c r="BL241" s="152"/>
      <c r="BM241" s="152"/>
      <c r="BN241" s="152"/>
      <c r="BO241" s="152"/>
      <c r="BP241" s="152"/>
      <c r="BQ241" s="152"/>
      <c r="BR241" s="152"/>
      <c r="BS241" s="152"/>
      <c r="BT241" s="152"/>
      <c r="BU241" s="152"/>
      <c r="BV241" s="152"/>
      <c r="BW241" s="152"/>
      <c r="BX241" s="152"/>
      <c r="BY241" s="152"/>
    </row>
    <row r="242" spans="1:77" s="38" customFormat="1" x14ac:dyDescent="0.2">
      <c r="A242" s="152"/>
      <c r="B242" s="153" t="str">
        <f>IF(AND(B240&lt;&gt;"",ISNUMBER(B240),B241=""),"סך הכל",IF(Planning!A245="","",Planning!A245))</f>
        <v/>
      </c>
      <c r="C242" s="154" t="str">
        <f>IFERROR(_xlfn.IFS(B242="סך הכל",Summary!$B$6,Planning!C245&lt;&gt;"",Planning!C245),"")</f>
        <v/>
      </c>
      <c r="D242" s="152" t="str">
        <f>IFERROR(VLOOKUP(B242,Address!B:G,5,FALSE),"")</f>
        <v/>
      </c>
      <c r="E242" s="152" t="str">
        <f>IFERROR(VLOOKUP(B242,Address!B:L,11,FALSE),"")</f>
        <v/>
      </c>
      <c r="F242" s="155" t="str">
        <f t="shared" si="6"/>
        <v/>
      </c>
      <c r="G242" s="156" t="str">
        <f>IF(B242="סך הכל",Summary!$B$7,IF(F242="","",IF(VLOOKUP(B242,WQ_UnitID!B:C,2,FALSE)=0,"",VLOOKUP(B242,WQ_UnitID!B:C,2,FALSE))))</f>
        <v/>
      </c>
      <c r="H242" s="155" t="str">
        <f>IF(B242="סך הכל",Summary!$B$8,IF(F242="","",IFERROR(VLOOKUP(B242,Planning!A:B,2,FALSE),0)))</f>
        <v/>
      </c>
      <c r="I242" s="155" t="str">
        <f>IF(B242="סך הכל",Summary!$B$9,IF(F242="","",IFERROR(VLOOKUP(B242,Count!A:B,2,FALSE),0)))</f>
        <v/>
      </c>
      <c r="J242" s="155" t="str">
        <f>IF(F242="","",(IF(ISNUMBER(MATCH(B242,ExcPermit!$H$8:$H$1000,0)),"כן","לא")))</f>
        <v/>
      </c>
      <c r="K242" s="155" t="str">
        <f>IF(B242="סך הכל",Summary!$B$10,IF(F242="","",IFERROR(VLOOKUP(B242,Count!A:J,8,FALSE),0)))</f>
        <v/>
      </c>
      <c r="L242" s="155" t="str">
        <f>IF(B242="סך הכל",Summary!$B$11,IF(F242="","",IFERROR(VLOOKUP(B242,Count!A:J,9,FALSE),0)))</f>
        <v/>
      </c>
      <c r="M242" s="157" t="str">
        <f>IF(B242="סך הכל",Summary!$B$12,IF(F242="","",IFERROR(VLOOKUP(B242,Count!A:J,10,FALSE),0)))</f>
        <v/>
      </c>
      <c r="N242" s="158" t="str">
        <f t="shared" si="7"/>
        <v/>
      </c>
      <c r="O242" s="134" t="str">
        <f>IFERROR(VLOOKUP(B242,Comments!A:B,2,FALSE),"")</f>
        <v/>
      </c>
      <c r="P242" s="134"/>
      <c r="Q242" s="134"/>
      <c r="R242" s="134"/>
      <c r="S242" s="134"/>
      <c r="T242" s="134"/>
      <c r="U242" s="134"/>
      <c r="V242" s="134"/>
      <c r="W242" s="134"/>
      <c r="X242" s="134"/>
      <c r="Y242" s="134"/>
      <c r="Z242" s="134"/>
      <c r="AA242" s="134"/>
      <c r="AB242" s="134"/>
      <c r="AC242" s="134"/>
      <c r="AD242" s="134"/>
      <c r="AE242" s="152"/>
      <c r="AF242" s="152"/>
      <c r="AG242" s="152"/>
      <c r="AH242" s="152"/>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c r="BD242" s="152"/>
      <c r="BE242" s="152"/>
      <c r="BF242" s="152"/>
      <c r="BG242" s="152"/>
      <c r="BH242" s="152"/>
      <c r="BI242" s="152"/>
      <c r="BJ242" s="152"/>
      <c r="BK242" s="152"/>
      <c r="BL242" s="152"/>
      <c r="BM242" s="152"/>
      <c r="BN242" s="152"/>
      <c r="BO242" s="152"/>
      <c r="BP242" s="152"/>
      <c r="BQ242" s="152"/>
      <c r="BR242" s="152"/>
      <c r="BS242" s="152"/>
      <c r="BT242" s="152"/>
      <c r="BU242" s="152"/>
      <c r="BV242" s="152"/>
      <c r="BW242" s="152"/>
      <c r="BX242" s="152"/>
      <c r="BY242" s="152"/>
    </row>
    <row r="243" spans="1:77" s="38" customFormat="1" x14ac:dyDescent="0.2">
      <c r="A243" s="152"/>
      <c r="B243" s="153" t="str">
        <f>IF(AND(B241&lt;&gt;"",ISNUMBER(B241),B242=""),"סך הכל",IF(Planning!A246="","",Planning!A246))</f>
        <v/>
      </c>
      <c r="C243" s="154" t="str">
        <f>IFERROR(_xlfn.IFS(B243="סך הכל",Summary!$B$6,Planning!C246&lt;&gt;"",Planning!C246),"")</f>
        <v/>
      </c>
      <c r="D243" s="152" t="str">
        <f>IFERROR(VLOOKUP(B243,Address!B:G,5,FALSE),"")</f>
        <v/>
      </c>
      <c r="E243" s="152" t="str">
        <f>IFERROR(VLOOKUP(B243,Address!B:L,11,FALSE),"")</f>
        <v/>
      </c>
      <c r="F243" s="155" t="str">
        <f t="shared" si="6"/>
        <v/>
      </c>
      <c r="G243" s="156" t="str">
        <f>IF(B243="סך הכל",Summary!$B$7,IF(F243="","",IF(VLOOKUP(B243,WQ_UnitID!B:C,2,FALSE)=0,"",VLOOKUP(B243,WQ_UnitID!B:C,2,FALSE))))</f>
        <v/>
      </c>
      <c r="H243" s="155" t="str">
        <f>IF(B243="סך הכל",Summary!$B$8,IF(F243="","",IFERROR(VLOOKUP(B243,Planning!A:B,2,FALSE),0)))</f>
        <v/>
      </c>
      <c r="I243" s="155" t="str">
        <f>IF(B243="סך הכל",Summary!$B$9,IF(F243="","",IFERROR(VLOOKUP(B243,Count!A:B,2,FALSE),0)))</f>
        <v/>
      </c>
      <c r="J243" s="155" t="str">
        <f>IF(F243="","",(IF(ISNUMBER(MATCH(B243,ExcPermit!$H$8:$H$1000,0)),"כן","לא")))</f>
        <v/>
      </c>
      <c r="K243" s="155" t="str">
        <f>IF(B243="סך הכל",Summary!$B$10,IF(F243="","",IFERROR(VLOOKUP(B243,Count!A:J,8,FALSE),0)))</f>
        <v/>
      </c>
      <c r="L243" s="155" t="str">
        <f>IF(B243="סך הכל",Summary!$B$11,IF(F243="","",IFERROR(VLOOKUP(B243,Count!A:J,9,FALSE),0)))</f>
        <v/>
      </c>
      <c r="M243" s="157" t="str">
        <f>IF(B243="סך הכל",Summary!$B$12,IF(F243="","",IFERROR(VLOOKUP(B243,Count!A:J,10,FALSE),0)))</f>
        <v/>
      </c>
      <c r="N243" s="158" t="str">
        <f t="shared" si="7"/>
        <v/>
      </c>
      <c r="O243" s="134" t="str">
        <f>IFERROR(VLOOKUP(B243,Comments!A:B,2,FALSE),"")</f>
        <v/>
      </c>
      <c r="P243" s="134"/>
      <c r="Q243" s="134"/>
      <c r="R243" s="134"/>
      <c r="S243" s="134"/>
      <c r="T243" s="134"/>
      <c r="U243" s="134"/>
      <c r="V243" s="134"/>
      <c r="W243" s="134"/>
      <c r="X243" s="134"/>
      <c r="Y243" s="134"/>
      <c r="Z243" s="134"/>
      <c r="AA243" s="134"/>
      <c r="AB243" s="134"/>
      <c r="AC243" s="134"/>
      <c r="AD243" s="134"/>
      <c r="AE243" s="152"/>
      <c r="AF243" s="152"/>
      <c r="AG243" s="152"/>
      <c r="AH243" s="152"/>
      <c r="AI243" s="152"/>
      <c r="AJ243" s="152"/>
      <c r="AK243" s="152"/>
      <c r="AL243" s="152"/>
      <c r="AM243" s="152"/>
      <c r="AN243" s="152"/>
      <c r="AO243" s="152"/>
      <c r="AP243" s="152"/>
      <c r="AQ243" s="152"/>
      <c r="AR243" s="152"/>
      <c r="AS243" s="152"/>
      <c r="AT243" s="152"/>
      <c r="AU243" s="152"/>
      <c r="AV243" s="152"/>
      <c r="AW243" s="152"/>
      <c r="AX243" s="152"/>
      <c r="AY243" s="152"/>
      <c r="AZ243" s="152"/>
      <c r="BA243" s="152"/>
      <c r="BB243" s="152"/>
      <c r="BC243" s="152"/>
      <c r="BD243" s="152"/>
      <c r="BE243" s="152"/>
      <c r="BF243" s="152"/>
      <c r="BG243" s="152"/>
      <c r="BH243" s="152"/>
      <c r="BI243" s="152"/>
      <c r="BJ243" s="152"/>
      <c r="BK243" s="152"/>
      <c r="BL243" s="152"/>
      <c r="BM243" s="152"/>
      <c r="BN243" s="152"/>
      <c r="BO243" s="152"/>
      <c r="BP243" s="152"/>
      <c r="BQ243" s="152"/>
      <c r="BR243" s="152"/>
      <c r="BS243" s="152"/>
      <c r="BT243" s="152"/>
      <c r="BU243" s="152"/>
      <c r="BV243" s="152"/>
      <c r="BW243" s="152"/>
      <c r="BX243" s="152"/>
      <c r="BY243" s="152"/>
    </row>
    <row r="244" spans="1:77" s="38" customFormat="1" x14ac:dyDescent="0.2">
      <c r="A244" s="152"/>
      <c r="B244" s="153" t="str">
        <f>IF(AND(B242&lt;&gt;"",ISNUMBER(B242),B243=""),"סך הכל",IF(Planning!A247="","",Planning!A247))</f>
        <v/>
      </c>
      <c r="C244" s="154" t="str">
        <f>IFERROR(_xlfn.IFS(B244="סך הכל",Summary!$B$6,Planning!C247&lt;&gt;"",Planning!C247),"")</f>
        <v/>
      </c>
      <c r="D244" s="152" t="str">
        <f>IFERROR(VLOOKUP(B244,Address!B:G,5,FALSE),"")</f>
        <v/>
      </c>
      <c r="E244" s="152" t="str">
        <f>IFERROR(VLOOKUP(B244,Address!B:L,11,FALSE),"")</f>
        <v/>
      </c>
      <c r="F244" s="155" t="str">
        <f t="shared" si="6"/>
        <v/>
      </c>
      <c r="G244" s="156" t="str">
        <f>IF(B244="סך הכל",Summary!$B$7,IF(F244="","",IF(VLOOKUP(B244,WQ_UnitID!B:C,2,FALSE)=0,"",VLOOKUP(B244,WQ_UnitID!B:C,2,FALSE))))</f>
        <v/>
      </c>
      <c r="H244" s="155" t="str">
        <f>IF(B244="סך הכל",Summary!$B$8,IF(F244="","",IFERROR(VLOOKUP(B244,Planning!A:B,2,FALSE),0)))</f>
        <v/>
      </c>
      <c r="I244" s="155" t="str">
        <f>IF(B244="סך הכל",Summary!$B$9,IF(F244="","",IFERROR(VLOOKUP(B244,Count!A:B,2,FALSE),0)))</f>
        <v/>
      </c>
      <c r="J244" s="155" t="str">
        <f>IF(F244="","",(IF(ISNUMBER(MATCH(B244,ExcPermit!$H$8:$H$1000,0)),"כן","לא")))</f>
        <v/>
      </c>
      <c r="K244" s="155" t="str">
        <f>IF(B244="סך הכל",Summary!$B$10,IF(F244="","",IFERROR(VLOOKUP(B244,Count!A:J,8,FALSE),0)))</f>
        <v/>
      </c>
      <c r="L244" s="155" t="str">
        <f>IF(B244="סך הכל",Summary!$B$11,IF(F244="","",IFERROR(VLOOKUP(B244,Count!A:J,9,FALSE),0)))</f>
        <v/>
      </c>
      <c r="M244" s="157" t="str">
        <f>IF(B244="סך הכל",Summary!$B$12,IF(F244="","",IFERROR(VLOOKUP(B244,Count!A:J,10,FALSE),0)))</f>
        <v/>
      </c>
      <c r="N244" s="158" t="str">
        <f t="shared" si="7"/>
        <v/>
      </c>
      <c r="O244" s="134" t="str">
        <f>IFERROR(VLOOKUP(B244,Comments!A:B,2,FALSE),"")</f>
        <v/>
      </c>
      <c r="P244" s="134"/>
      <c r="Q244" s="134"/>
      <c r="R244" s="134"/>
      <c r="S244" s="134"/>
      <c r="T244" s="134"/>
      <c r="U244" s="134"/>
      <c r="V244" s="134"/>
      <c r="W244" s="134"/>
      <c r="X244" s="134"/>
      <c r="Y244" s="134"/>
      <c r="Z244" s="134"/>
      <c r="AA244" s="134"/>
      <c r="AB244" s="134"/>
      <c r="AC244" s="134"/>
      <c r="AD244" s="134"/>
      <c r="AE244" s="152"/>
      <c r="AF244" s="152"/>
      <c r="AG244" s="152"/>
      <c r="AH244" s="152"/>
      <c r="AI244" s="152"/>
      <c r="AJ244" s="152"/>
      <c r="AK244" s="152"/>
      <c r="AL244" s="152"/>
      <c r="AM244" s="152"/>
      <c r="AN244" s="152"/>
      <c r="AO244" s="152"/>
      <c r="AP244" s="152"/>
      <c r="AQ244" s="152"/>
      <c r="AR244" s="152"/>
      <c r="AS244" s="152"/>
      <c r="AT244" s="152"/>
      <c r="AU244" s="152"/>
      <c r="AV244" s="152"/>
      <c r="AW244" s="152"/>
      <c r="AX244" s="152"/>
      <c r="AY244" s="152"/>
      <c r="AZ244" s="152"/>
      <c r="BA244" s="152"/>
      <c r="BB244" s="152"/>
      <c r="BC244" s="152"/>
      <c r="BD244" s="152"/>
      <c r="BE244" s="152"/>
      <c r="BF244" s="152"/>
      <c r="BG244" s="152"/>
      <c r="BH244" s="152"/>
      <c r="BI244" s="152"/>
      <c r="BJ244" s="152"/>
      <c r="BK244" s="152"/>
      <c r="BL244" s="152"/>
      <c r="BM244" s="152"/>
      <c r="BN244" s="152"/>
      <c r="BO244" s="152"/>
      <c r="BP244" s="152"/>
      <c r="BQ244" s="152"/>
      <c r="BR244" s="152"/>
      <c r="BS244" s="152"/>
      <c r="BT244" s="152"/>
      <c r="BU244" s="152"/>
      <c r="BV244" s="152"/>
      <c r="BW244" s="152"/>
      <c r="BX244" s="152"/>
      <c r="BY244" s="152"/>
    </row>
    <row r="245" spans="1:77" s="38" customFormat="1" x14ac:dyDescent="0.2">
      <c r="A245" s="152"/>
      <c r="B245" s="153" t="str">
        <f>IF(AND(B243&lt;&gt;"",ISNUMBER(B243),B244=""),"סך הכל",IF(Planning!A248="","",Planning!A248))</f>
        <v/>
      </c>
      <c r="C245" s="154" t="str">
        <f>IFERROR(_xlfn.IFS(B245="סך הכל",Summary!$B$6,Planning!C248&lt;&gt;"",Planning!C248),"")</f>
        <v/>
      </c>
      <c r="D245" s="152" t="str">
        <f>IFERROR(VLOOKUP(B245,Address!B:G,5,FALSE),"")</f>
        <v/>
      </c>
      <c r="E245" s="152" t="str">
        <f>IFERROR(VLOOKUP(B245,Address!B:L,11,FALSE),"")</f>
        <v/>
      </c>
      <c r="F245" s="155" t="str">
        <f t="shared" si="6"/>
        <v/>
      </c>
      <c r="G245" s="156" t="str">
        <f>IF(B245="סך הכל",Summary!$B$7,IF(F245="","",IF(VLOOKUP(B245,WQ_UnitID!B:C,2,FALSE)=0,"",VLOOKUP(B245,WQ_UnitID!B:C,2,FALSE))))</f>
        <v/>
      </c>
      <c r="H245" s="155" t="str">
        <f>IF(B245="סך הכל",Summary!$B$8,IF(F245="","",IFERROR(VLOOKUP(B245,Planning!A:B,2,FALSE),0)))</f>
        <v/>
      </c>
      <c r="I245" s="155" t="str">
        <f>IF(B245="סך הכל",Summary!$B$9,IF(F245="","",IFERROR(VLOOKUP(B245,Count!A:B,2,FALSE),0)))</f>
        <v/>
      </c>
      <c r="J245" s="155" t="str">
        <f>IF(F245="","",(IF(ISNUMBER(MATCH(B245,ExcPermit!$H$8:$H$1000,0)),"כן","לא")))</f>
        <v/>
      </c>
      <c r="K245" s="155" t="str">
        <f>IF(B245="סך הכל",Summary!$B$10,IF(F245="","",IFERROR(VLOOKUP(B245,Count!A:J,8,FALSE),0)))</f>
        <v/>
      </c>
      <c r="L245" s="155" t="str">
        <f>IF(B245="סך הכל",Summary!$B$11,IF(F245="","",IFERROR(VLOOKUP(B245,Count!A:J,9,FALSE),0)))</f>
        <v/>
      </c>
      <c r="M245" s="157" t="str">
        <f>IF(B245="סך הכל",Summary!$B$12,IF(F245="","",IFERROR(VLOOKUP(B245,Count!A:J,10,FALSE),0)))</f>
        <v/>
      </c>
      <c r="N245" s="158" t="str">
        <f t="shared" si="7"/>
        <v/>
      </c>
      <c r="O245" s="134" t="str">
        <f>IFERROR(VLOOKUP(B245,Comments!A:B,2,FALSE),"")</f>
        <v/>
      </c>
      <c r="P245" s="134"/>
      <c r="Q245" s="134"/>
      <c r="R245" s="134"/>
      <c r="S245" s="134"/>
      <c r="T245" s="134"/>
      <c r="U245" s="134"/>
      <c r="V245" s="134"/>
      <c r="W245" s="134"/>
      <c r="X245" s="134"/>
      <c r="Y245" s="134"/>
      <c r="Z245" s="134"/>
      <c r="AA245" s="134"/>
      <c r="AB245" s="134"/>
      <c r="AC245" s="134"/>
      <c r="AD245" s="134"/>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2"/>
      <c r="BC245" s="152"/>
      <c r="BD245" s="152"/>
      <c r="BE245" s="152"/>
      <c r="BF245" s="152"/>
      <c r="BG245" s="152"/>
      <c r="BH245" s="152"/>
      <c r="BI245" s="152"/>
      <c r="BJ245" s="152"/>
      <c r="BK245" s="152"/>
      <c r="BL245" s="152"/>
      <c r="BM245" s="152"/>
      <c r="BN245" s="152"/>
      <c r="BO245" s="152"/>
      <c r="BP245" s="152"/>
      <c r="BQ245" s="152"/>
      <c r="BR245" s="152"/>
      <c r="BS245" s="152"/>
      <c r="BT245" s="152"/>
      <c r="BU245" s="152"/>
      <c r="BV245" s="152"/>
      <c r="BW245" s="152"/>
      <c r="BX245" s="152"/>
      <c r="BY245" s="152"/>
    </row>
    <row r="246" spans="1:77" s="38" customFormat="1" x14ac:dyDescent="0.2">
      <c r="A246" s="152"/>
      <c r="B246" s="153" t="str">
        <f>IF(AND(B244&lt;&gt;"",ISNUMBER(B244),B245=""),"סך הכל",IF(Planning!A249="","",Planning!A249))</f>
        <v/>
      </c>
      <c r="C246" s="154" t="str">
        <f>IFERROR(_xlfn.IFS(B246="סך הכל",Summary!$B$6,Planning!C249&lt;&gt;"",Planning!C249),"")</f>
        <v/>
      </c>
      <c r="D246" s="152" t="str">
        <f>IFERROR(VLOOKUP(B246,Address!B:G,5,FALSE),"")</f>
        <v/>
      </c>
      <c r="E246" s="152" t="str">
        <f>IFERROR(VLOOKUP(B246,Address!B:L,11,FALSE),"")</f>
        <v/>
      </c>
      <c r="F246" s="155" t="str">
        <f t="shared" si="6"/>
        <v/>
      </c>
      <c r="G246" s="156" t="str">
        <f>IF(B246="סך הכל",Summary!$B$7,IF(F246="","",IF(VLOOKUP(B246,WQ_UnitID!B:C,2,FALSE)=0,"",VLOOKUP(B246,WQ_UnitID!B:C,2,FALSE))))</f>
        <v/>
      </c>
      <c r="H246" s="155" t="str">
        <f>IF(B246="סך הכל",Summary!$B$8,IF(F246="","",IFERROR(VLOOKUP(B246,Planning!A:B,2,FALSE),0)))</f>
        <v/>
      </c>
      <c r="I246" s="155" t="str">
        <f>IF(B246="סך הכל",Summary!$B$9,IF(F246="","",IFERROR(VLOOKUP(B246,Count!A:B,2,FALSE),0)))</f>
        <v/>
      </c>
      <c r="J246" s="155" t="str">
        <f>IF(F246="","",(IF(ISNUMBER(MATCH(B246,ExcPermit!$H$8:$H$1000,0)),"כן","לא")))</f>
        <v/>
      </c>
      <c r="K246" s="155" t="str">
        <f>IF(B246="סך הכל",Summary!$B$10,IF(F246="","",IFERROR(VLOOKUP(B246,Count!A:J,8,FALSE),0)))</f>
        <v/>
      </c>
      <c r="L246" s="155" t="str">
        <f>IF(B246="סך הכל",Summary!$B$11,IF(F246="","",IFERROR(VLOOKUP(B246,Count!A:J,9,FALSE),0)))</f>
        <v/>
      </c>
      <c r="M246" s="157" t="str">
        <f>IF(B246="סך הכל",Summary!$B$12,IF(F246="","",IFERROR(VLOOKUP(B246,Count!A:J,10,FALSE),0)))</f>
        <v/>
      </c>
      <c r="N246" s="158" t="str">
        <f t="shared" si="7"/>
        <v/>
      </c>
      <c r="O246" s="134" t="str">
        <f>IFERROR(VLOOKUP(B246,Comments!A:B,2,FALSE),"")</f>
        <v/>
      </c>
      <c r="P246" s="134"/>
      <c r="Q246" s="134"/>
      <c r="R246" s="134"/>
      <c r="S246" s="134"/>
      <c r="T246" s="134"/>
      <c r="U246" s="134"/>
      <c r="V246" s="134"/>
      <c r="W246" s="134"/>
      <c r="X246" s="134"/>
      <c r="Y246" s="134"/>
      <c r="Z246" s="134"/>
      <c r="AA246" s="134"/>
      <c r="AB246" s="134"/>
      <c r="AC246" s="134"/>
      <c r="AD246" s="134"/>
      <c r="AE246" s="152"/>
      <c r="AF246" s="152"/>
      <c r="AG246" s="152"/>
      <c r="AH246" s="152"/>
      <c r="AI246" s="152"/>
      <c r="AJ246" s="152"/>
      <c r="AK246" s="152"/>
      <c r="AL246" s="152"/>
      <c r="AM246" s="152"/>
      <c r="AN246" s="152"/>
      <c r="AO246" s="152"/>
      <c r="AP246" s="152"/>
      <c r="AQ246" s="152"/>
      <c r="AR246" s="152"/>
      <c r="AS246" s="152"/>
      <c r="AT246" s="152"/>
      <c r="AU246" s="152"/>
      <c r="AV246" s="152"/>
      <c r="AW246" s="152"/>
      <c r="AX246" s="152"/>
      <c r="AY246" s="152"/>
      <c r="AZ246" s="152"/>
      <c r="BA246" s="152"/>
      <c r="BB246" s="152"/>
      <c r="BC246" s="152"/>
      <c r="BD246" s="152"/>
      <c r="BE246" s="152"/>
      <c r="BF246" s="152"/>
      <c r="BG246" s="152"/>
      <c r="BH246" s="152"/>
      <c r="BI246" s="152"/>
      <c r="BJ246" s="152"/>
      <c r="BK246" s="152"/>
      <c r="BL246" s="152"/>
      <c r="BM246" s="152"/>
      <c r="BN246" s="152"/>
      <c r="BO246" s="152"/>
      <c r="BP246" s="152"/>
      <c r="BQ246" s="152"/>
      <c r="BR246" s="152"/>
      <c r="BS246" s="152"/>
      <c r="BT246" s="152"/>
      <c r="BU246" s="152"/>
      <c r="BV246" s="152"/>
      <c r="BW246" s="152"/>
      <c r="BX246" s="152"/>
      <c r="BY246" s="152"/>
    </row>
    <row r="247" spans="1:77" s="38" customFormat="1" x14ac:dyDescent="0.2">
      <c r="A247" s="152"/>
      <c r="B247" s="153" t="str">
        <f>IF(AND(B245&lt;&gt;"",ISNUMBER(B245),B246=""),"סך הכל",IF(Planning!A250="","",Planning!A250))</f>
        <v/>
      </c>
      <c r="C247" s="154" t="str">
        <f>IFERROR(_xlfn.IFS(B247="סך הכל",Summary!$B$6,Planning!C250&lt;&gt;"",Planning!C250),"")</f>
        <v/>
      </c>
      <c r="D247" s="152" t="str">
        <f>IFERROR(VLOOKUP(B247,Address!B:G,5,FALSE),"")</f>
        <v/>
      </c>
      <c r="E247" s="152" t="str">
        <f>IFERROR(VLOOKUP(B247,Address!B:L,11,FALSE),"")</f>
        <v/>
      </c>
      <c r="F247" s="155" t="str">
        <f t="shared" si="6"/>
        <v/>
      </c>
      <c r="G247" s="156" t="str">
        <f>IF(B247="סך הכל",Summary!$B$7,IF(F247="","",IF(VLOOKUP(B247,WQ_UnitID!B:C,2,FALSE)=0,"",VLOOKUP(B247,WQ_UnitID!B:C,2,FALSE))))</f>
        <v/>
      </c>
      <c r="H247" s="155" t="str">
        <f>IF(B247="סך הכל",Summary!$B$8,IF(F247="","",IFERROR(VLOOKUP(B247,Planning!A:B,2,FALSE),0)))</f>
        <v/>
      </c>
      <c r="I247" s="155" t="str">
        <f>IF(B247="סך הכל",Summary!$B$9,IF(F247="","",IFERROR(VLOOKUP(B247,Count!A:B,2,FALSE),0)))</f>
        <v/>
      </c>
      <c r="J247" s="155" t="str">
        <f>IF(F247="","",(IF(ISNUMBER(MATCH(B247,ExcPermit!$H$8:$H$1000,0)),"כן","לא")))</f>
        <v/>
      </c>
      <c r="K247" s="155" t="str">
        <f>IF(B247="סך הכל",Summary!$B$10,IF(F247="","",IFERROR(VLOOKUP(B247,Count!A:J,8,FALSE),0)))</f>
        <v/>
      </c>
      <c r="L247" s="155" t="str">
        <f>IF(B247="סך הכל",Summary!$B$11,IF(F247="","",IFERROR(VLOOKUP(B247,Count!A:J,9,FALSE),0)))</f>
        <v/>
      </c>
      <c r="M247" s="157" t="str">
        <f>IF(B247="סך הכל",Summary!$B$12,IF(F247="","",IFERROR(VLOOKUP(B247,Count!A:J,10,FALSE),0)))</f>
        <v/>
      </c>
      <c r="N247" s="158" t="str">
        <f t="shared" si="7"/>
        <v/>
      </c>
      <c r="O247" s="134" t="str">
        <f>IFERROR(VLOOKUP(B247,Comments!A:B,2,FALSE),"")</f>
        <v/>
      </c>
      <c r="P247" s="134"/>
      <c r="Q247" s="134"/>
      <c r="R247" s="134"/>
      <c r="S247" s="134"/>
      <c r="T247" s="134"/>
      <c r="U247" s="134"/>
      <c r="V247" s="134"/>
      <c r="W247" s="134"/>
      <c r="X247" s="134"/>
      <c r="Y247" s="134"/>
      <c r="Z247" s="134"/>
      <c r="AA247" s="134"/>
      <c r="AB247" s="134"/>
      <c r="AC247" s="134"/>
      <c r="AD247" s="134"/>
      <c r="AE247" s="152"/>
      <c r="AF247" s="152"/>
      <c r="AG247" s="152"/>
      <c r="AH247" s="152"/>
      <c r="AI247" s="152"/>
      <c r="AJ247" s="152"/>
      <c r="AK247" s="152"/>
      <c r="AL247" s="152"/>
      <c r="AM247" s="152"/>
      <c r="AN247" s="152"/>
      <c r="AO247" s="152"/>
      <c r="AP247" s="152"/>
      <c r="AQ247" s="152"/>
      <c r="AR247" s="152"/>
      <c r="AS247" s="152"/>
      <c r="AT247" s="152"/>
      <c r="AU247" s="152"/>
      <c r="AV247" s="152"/>
      <c r="AW247" s="152"/>
      <c r="AX247" s="152"/>
      <c r="AY247" s="152"/>
      <c r="AZ247" s="152"/>
      <c r="BA247" s="152"/>
      <c r="BB247" s="152"/>
      <c r="BC247" s="152"/>
      <c r="BD247" s="152"/>
      <c r="BE247" s="152"/>
      <c r="BF247" s="152"/>
      <c r="BG247" s="152"/>
      <c r="BH247" s="152"/>
      <c r="BI247" s="152"/>
      <c r="BJ247" s="152"/>
      <c r="BK247" s="152"/>
      <c r="BL247" s="152"/>
      <c r="BM247" s="152"/>
      <c r="BN247" s="152"/>
      <c r="BO247" s="152"/>
      <c r="BP247" s="152"/>
      <c r="BQ247" s="152"/>
      <c r="BR247" s="152"/>
      <c r="BS247" s="152"/>
      <c r="BT247" s="152"/>
      <c r="BU247" s="152"/>
      <c r="BV247" s="152"/>
      <c r="BW247" s="152"/>
      <c r="BX247" s="152"/>
      <c r="BY247" s="152"/>
    </row>
    <row r="248" spans="1:77" s="38" customFormat="1" x14ac:dyDescent="0.2">
      <c r="A248" s="152"/>
      <c r="B248" s="153" t="str">
        <f>IF(AND(B246&lt;&gt;"",ISNUMBER(B246),B247=""),"סך הכל",IF(Planning!A251="","",Planning!A251))</f>
        <v/>
      </c>
      <c r="C248" s="154" t="str">
        <f>IFERROR(_xlfn.IFS(B248="סך הכל",Summary!$B$6,Planning!C251&lt;&gt;"",Planning!C251),"")</f>
        <v/>
      </c>
      <c r="D248" s="152" t="str">
        <f>IFERROR(VLOOKUP(B248,Address!B:G,5,FALSE),"")</f>
        <v/>
      </c>
      <c r="E248" s="152" t="str">
        <f>IFERROR(VLOOKUP(B248,Address!B:L,11,FALSE),"")</f>
        <v/>
      </c>
      <c r="F248" s="155" t="str">
        <f t="shared" si="6"/>
        <v/>
      </c>
      <c r="G248" s="156" t="str">
        <f>IF(B248="סך הכל",Summary!$B$7,IF(F248="","",IF(VLOOKUP(B248,WQ_UnitID!B:C,2,FALSE)=0,"",VLOOKUP(B248,WQ_UnitID!B:C,2,FALSE))))</f>
        <v/>
      </c>
      <c r="H248" s="155" t="str">
        <f>IF(B248="סך הכל",Summary!$B$8,IF(F248="","",IFERROR(VLOOKUP(B248,Planning!A:B,2,FALSE),0)))</f>
        <v/>
      </c>
      <c r="I248" s="155" t="str">
        <f>IF(B248="סך הכל",Summary!$B$9,IF(F248="","",IFERROR(VLOOKUP(B248,Count!A:B,2,FALSE),0)))</f>
        <v/>
      </c>
      <c r="J248" s="155" t="str">
        <f>IF(F248="","",(IF(ISNUMBER(MATCH(B248,ExcPermit!$H$8:$H$1000,0)),"כן","לא")))</f>
        <v/>
      </c>
      <c r="K248" s="155" t="str">
        <f>IF(B248="סך הכל",Summary!$B$10,IF(F248="","",IFERROR(VLOOKUP(B248,Count!A:J,8,FALSE),0)))</f>
        <v/>
      </c>
      <c r="L248" s="155" t="str">
        <f>IF(B248="סך הכל",Summary!$B$11,IF(F248="","",IFERROR(VLOOKUP(B248,Count!A:J,9,FALSE),0)))</f>
        <v/>
      </c>
      <c r="M248" s="157" t="str">
        <f>IF(B248="סך הכל",Summary!$B$12,IF(F248="","",IFERROR(VLOOKUP(B248,Count!A:J,10,FALSE),0)))</f>
        <v/>
      </c>
      <c r="N248" s="158" t="str">
        <f t="shared" si="7"/>
        <v/>
      </c>
      <c r="O248" s="134" t="str">
        <f>IFERROR(VLOOKUP(B248,Comments!A:B,2,FALSE),"")</f>
        <v/>
      </c>
      <c r="P248" s="134"/>
      <c r="Q248" s="134"/>
      <c r="R248" s="134"/>
      <c r="S248" s="134"/>
      <c r="T248" s="134"/>
      <c r="U248" s="134"/>
      <c r="V248" s="134"/>
      <c r="W248" s="134"/>
      <c r="X248" s="134"/>
      <c r="Y248" s="134"/>
      <c r="Z248" s="134"/>
      <c r="AA248" s="134"/>
      <c r="AB248" s="134"/>
      <c r="AC248" s="134"/>
      <c r="AD248" s="134"/>
      <c r="AE248" s="152"/>
      <c r="AF248" s="152"/>
      <c r="AG248" s="152"/>
      <c r="AH248" s="152"/>
      <c r="AI248" s="152"/>
      <c r="AJ248" s="152"/>
      <c r="AK248" s="152"/>
      <c r="AL248" s="152"/>
      <c r="AM248" s="152"/>
      <c r="AN248" s="152"/>
      <c r="AO248" s="152"/>
      <c r="AP248" s="152"/>
      <c r="AQ248" s="152"/>
      <c r="AR248" s="152"/>
      <c r="AS248" s="152"/>
      <c r="AT248" s="152"/>
      <c r="AU248" s="152"/>
      <c r="AV248" s="152"/>
      <c r="AW248" s="152"/>
      <c r="AX248" s="152"/>
      <c r="AY248" s="152"/>
      <c r="AZ248" s="152"/>
      <c r="BA248" s="152"/>
      <c r="BB248" s="152"/>
      <c r="BC248" s="152"/>
      <c r="BD248" s="152"/>
      <c r="BE248" s="152"/>
      <c r="BF248" s="152"/>
      <c r="BG248" s="152"/>
      <c r="BH248" s="152"/>
      <c r="BI248" s="152"/>
      <c r="BJ248" s="152"/>
      <c r="BK248" s="152"/>
      <c r="BL248" s="152"/>
      <c r="BM248" s="152"/>
      <c r="BN248" s="152"/>
      <c r="BO248" s="152"/>
      <c r="BP248" s="152"/>
      <c r="BQ248" s="152"/>
      <c r="BR248" s="152"/>
      <c r="BS248" s="152"/>
      <c r="BT248" s="152"/>
      <c r="BU248" s="152"/>
      <c r="BV248" s="152"/>
      <c r="BW248" s="152"/>
      <c r="BX248" s="152"/>
      <c r="BY248" s="152"/>
    </row>
    <row r="249" spans="1:77" s="38" customFormat="1" x14ac:dyDescent="0.2">
      <c r="A249" s="152"/>
      <c r="B249" s="153" t="str">
        <f>IF(AND(B247&lt;&gt;"",ISNUMBER(B247),B248=""),"סך הכל",IF(Planning!A252="","",Planning!A252))</f>
        <v/>
      </c>
      <c r="C249" s="154" t="str">
        <f>IFERROR(_xlfn.IFS(B249="סך הכל",Summary!$B$6,Planning!C252&lt;&gt;"",Planning!C252),"")</f>
        <v/>
      </c>
      <c r="D249" s="152" t="str">
        <f>IFERROR(VLOOKUP(B249,Address!B:G,5,FALSE),"")</f>
        <v/>
      </c>
      <c r="E249" s="152" t="str">
        <f>IFERROR(VLOOKUP(B249,Address!B:L,11,FALSE),"")</f>
        <v/>
      </c>
      <c r="F249" s="155" t="str">
        <f t="shared" si="6"/>
        <v/>
      </c>
      <c r="G249" s="156" t="str">
        <f>IF(B249="סך הכל",Summary!$B$7,IF(F249="","",IF(VLOOKUP(B249,WQ_UnitID!B:C,2,FALSE)=0,"",VLOOKUP(B249,WQ_UnitID!B:C,2,FALSE))))</f>
        <v/>
      </c>
      <c r="H249" s="155" t="str">
        <f>IF(B249="סך הכל",Summary!$B$8,IF(F249="","",IFERROR(VLOOKUP(B249,Planning!A:B,2,FALSE),0)))</f>
        <v/>
      </c>
      <c r="I249" s="155" t="str">
        <f>IF(B249="סך הכל",Summary!$B$9,IF(F249="","",IFERROR(VLOOKUP(B249,Count!A:B,2,FALSE),0)))</f>
        <v/>
      </c>
      <c r="J249" s="155" t="str">
        <f>IF(F249="","",(IF(ISNUMBER(MATCH(B249,ExcPermit!$H$8:$H$1000,0)),"כן","לא")))</f>
        <v/>
      </c>
      <c r="K249" s="155" t="str">
        <f>IF(B249="סך הכל",Summary!$B$10,IF(F249="","",IFERROR(VLOOKUP(B249,Count!A:J,8,FALSE),0)))</f>
        <v/>
      </c>
      <c r="L249" s="155" t="str">
        <f>IF(B249="סך הכל",Summary!$B$11,IF(F249="","",IFERROR(VLOOKUP(B249,Count!A:J,9,FALSE),0)))</f>
        <v/>
      </c>
      <c r="M249" s="157" t="str">
        <f>IF(B249="סך הכל",Summary!$B$12,IF(F249="","",IFERROR(VLOOKUP(B249,Count!A:J,10,FALSE),0)))</f>
        <v/>
      </c>
      <c r="N249" s="158" t="str">
        <f t="shared" si="7"/>
        <v/>
      </c>
      <c r="O249" s="134" t="str">
        <f>IFERROR(VLOOKUP(B249,Comments!A:B,2,FALSE),"")</f>
        <v/>
      </c>
      <c r="P249" s="134"/>
      <c r="Q249" s="134"/>
      <c r="R249" s="134"/>
      <c r="S249" s="134"/>
      <c r="T249" s="134"/>
      <c r="U249" s="134"/>
      <c r="V249" s="134"/>
      <c r="W249" s="134"/>
      <c r="X249" s="134"/>
      <c r="Y249" s="134"/>
      <c r="Z249" s="134"/>
      <c r="AA249" s="134"/>
      <c r="AB249" s="134"/>
      <c r="AC249" s="134"/>
      <c r="AD249" s="134"/>
      <c r="AE249" s="152"/>
      <c r="AF249" s="152"/>
      <c r="AG249" s="152"/>
      <c r="AH249" s="152"/>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c r="BD249" s="152"/>
      <c r="BE249" s="152"/>
      <c r="BF249" s="152"/>
      <c r="BG249" s="152"/>
      <c r="BH249" s="152"/>
      <c r="BI249" s="152"/>
      <c r="BJ249" s="152"/>
      <c r="BK249" s="152"/>
      <c r="BL249" s="152"/>
      <c r="BM249" s="152"/>
      <c r="BN249" s="152"/>
      <c r="BO249" s="152"/>
      <c r="BP249" s="152"/>
      <c r="BQ249" s="152"/>
      <c r="BR249" s="152"/>
      <c r="BS249" s="152"/>
      <c r="BT249" s="152"/>
      <c r="BU249" s="152"/>
      <c r="BV249" s="152"/>
      <c r="BW249" s="152"/>
      <c r="BX249" s="152"/>
      <c r="BY249" s="152"/>
    </row>
    <row r="250" spans="1:77" s="38" customFormat="1" x14ac:dyDescent="0.2">
      <c r="A250" s="152"/>
      <c r="B250" s="153" t="str">
        <f>IF(AND(B248&lt;&gt;"",ISNUMBER(B248),B249=""),"סך הכל",IF(Planning!A253="","",Planning!A253))</f>
        <v/>
      </c>
      <c r="C250" s="154" t="str">
        <f>IFERROR(_xlfn.IFS(B250="סך הכל",Summary!$B$6,Planning!C253&lt;&gt;"",Planning!C253),"")</f>
        <v/>
      </c>
      <c r="D250" s="152" t="str">
        <f>IFERROR(VLOOKUP(B250,Address!B:G,5,FALSE),"")</f>
        <v/>
      </c>
      <c r="E250" s="152" t="str">
        <f>IFERROR(VLOOKUP(B250,Address!B:L,11,FALSE),"")</f>
        <v/>
      </c>
      <c r="F250" s="155" t="str">
        <f t="shared" si="6"/>
        <v/>
      </c>
      <c r="G250" s="156" t="str">
        <f>IF(B250="סך הכל",Summary!$B$7,IF(F250="","",IF(VLOOKUP(B250,WQ_UnitID!B:C,2,FALSE)=0,"",VLOOKUP(B250,WQ_UnitID!B:C,2,FALSE))))</f>
        <v/>
      </c>
      <c r="H250" s="155" t="str">
        <f>IF(B250="סך הכל",Summary!$B$8,IF(F250="","",IFERROR(VLOOKUP(B250,Planning!A:B,2,FALSE),0)))</f>
        <v/>
      </c>
      <c r="I250" s="155" t="str">
        <f>IF(B250="סך הכל",Summary!$B$9,IF(F250="","",IFERROR(VLOOKUP(B250,Count!A:B,2,FALSE),0)))</f>
        <v/>
      </c>
      <c r="J250" s="155" t="str">
        <f>IF(F250="","",(IF(ISNUMBER(MATCH(B250,ExcPermit!$H$8:$H$1000,0)),"כן","לא")))</f>
        <v/>
      </c>
      <c r="K250" s="155" t="str">
        <f>IF(B250="סך הכל",Summary!$B$10,IF(F250="","",IFERROR(VLOOKUP(B250,Count!A:J,8,FALSE),0)))</f>
        <v/>
      </c>
      <c r="L250" s="155" t="str">
        <f>IF(B250="סך הכל",Summary!$B$11,IF(F250="","",IFERROR(VLOOKUP(B250,Count!A:J,9,FALSE),0)))</f>
        <v/>
      </c>
      <c r="M250" s="157" t="str">
        <f>IF(B250="סך הכל",Summary!$B$12,IF(F250="","",IFERROR(VLOOKUP(B250,Count!A:J,10,FALSE),0)))</f>
        <v/>
      </c>
      <c r="N250" s="158" t="str">
        <f t="shared" si="7"/>
        <v/>
      </c>
      <c r="O250" s="134" t="str">
        <f>IFERROR(VLOOKUP(B250,Comments!A:B,2,FALSE),"")</f>
        <v/>
      </c>
      <c r="P250" s="134"/>
      <c r="Q250" s="134"/>
      <c r="R250" s="134"/>
      <c r="S250" s="134"/>
      <c r="T250" s="134"/>
      <c r="U250" s="134"/>
      <c r="V250" s="134"/>
      <c r="W250" s="134"/>
      <c r="X250" s="134"/>
      <c r="Y250" s="134"/>
      <c r="Z250" s="134"/>
      <c r="AA250" s="134"/>
      <c r="AB250" s="134"/>
      <c r="AC250" s="134"/>
      <c r="AD250" s="134"/>
      <c r="AE250" s="152"/>
      <c r="AF250" s="152"/>
      <c r="AG250" s="152"/>
      <c r="AH250" s="152"/>
      <c r="AI250" s="152"/>
      <c r="AJ250" s="152"/>
      <c r="AK250" s="152"/>
      <c r="AL250" s="152"/>
      <c r="AM250" s="152"/>
      <c r="AN250" s="152"/>
      <c r="AO250" s="152"/>
      <c r="AP250" s="152"/>
      <c r="AQ250" s="152"/>
      <c r="AR250" s="152"/>
      <c r="AS250" s="152"/>
      <c r="AT250" s="152"/>
      <c r="AU250" s="152"/>
      <c r="AV250" s="152"/>
      <c r="AW250" s="152"/>
      <c r="AX250" s="152"/>
      <c r="AY250" s="152"/>
      <c r="AZ250" s="152"/>
      <c r="BA250" s="152"/>
      <c r="BB250" s="152"/>
      <c r="BC250" s="152"/>
      <c r="BD250" s="152"/>
      <c r="BE250" s="152"/>
      <c r="BF250" s="152"/>
      <c r="BG250" s="152"/>
      <c r="BH250" s="152"/>
      <c r="BI250" s="152"/>
      <c r="BJ250" s="152"/>
      <c r="BK250" s="152"/>
      <c r="BL250" s="152"/>
      <c r="BM250" s="152"/>
      <c r="BN250" s="152"/>
      <c r="BO250" s="152"/>
      <c r="BP250" s="152"/>
      <c r="BQ250" s="152"/>
      <c r="BR250" s="152"/>
      <c r="BS250" s="152"/>
      <c r="BT250" s="152"/>
      <c r="BU250" s="152"/>
      <c r="BV250" s="152"/>
      <c r="BW250" s="152"/>
      <c r="BX250" s="152"/>
      <c r="BY250" s="152"/>
    </row>
    <row r="251" spans="1:77" s="38" customFormat="1" x14ac:dyDescent="0.2">
      <c r="A251" s="152"/>
      <c r="B251" s="153" t="str">
        <f>IF(AND(B249&lt;&gt;"",ISNUMBER(B249),B250=""),"סך הכל",IF(Planning!A254="","",Planning!A254))</f>
        <v/>
      </c>
      <c r="C251" s="154" t="str">
        <f>IFERROR(_xlfn.IFS(B251="סך הכל",Summary!$B$6,Planning!C254&lt;&gt;"",Planning!C254),"")</f>
        <v/>
      </c>
      <c r="D251" s="152" t="str">
        <f>IFERROR(VLOOKUP(B251,Address!B:G,5,FALSE),"")</f>
        <v/>
      </c>
      <c r="E251" s="152" t="str">
        <f>IFERROR(VLOOKUP(B251,Address!B:L,11,FALSE),"")</f>
        <v/>
      </c>
      <c r="F251" s="155" t="str">
        <f t="shared" si="6"/>
        <v/>
      </c>
      <c r="G251" s="156" t="str">
        <f>IF(B251="סך הכל",Summary!$B$7,IF(F251="","",IF(VLOOKUP(B251,WQ_UnitID!B:C,2,FALSE)=0,"",VLOOKUP(B251,WQ_UnitID!B:C,2,FALSE))))</f>
        <v/>
      </c>
      <c r="H251" s="155" t="str">
        <f>IF(B251="סך הכל",Summary!$B$8,IF(F251="","",IFERROR(VLOOKUP(B251,Planning!A:B,2,FALSE),0)))</f>
        <v/>
      </c>
      <c r="I251" s="155" t="str">
        <f>IF(B251="סך הכל",Summary!$B$9,IF(F251="","",IFERROR(VLOOKUP(B251,Count!A:B,2,FALSE),0)))</f>
        <v/>
      </c>
      <c r="J251" s="155" t="str">
        <f>IF(F251="","",(IF(ISNUMBER(MATCH(B251,ExcPermit!$H$8:$H$1000,0)),"כן","לא")))</f>
        <v/>
      </c>
      <c r="K251" s="155" t="str">
        <f>IF(B251="סך הכל",Summary!$B$10,IF(F251="","",IFERROR(VLOOKUP(B251,Count!A:J,8,FALSE),0)))</f>
        <v/>
      </c>
      <c r="L251" s="155" t="str">
        <f>IF(B251="סך הכל",Summary!$B$11,IF(F251="","",IFERROR(VLOOKUP(B251,Count!A:J,9,FALSE),0)))</f>
        <v/>
      </c>
      <c r="M251" s="157" t="str">
        <f>IF(B251="סך הכל",Summary!$B$12,IF(F251="","",IFERROR(VLOOKUP(B251,Count!A:J,10,FALSE),0)))</f>
        <v/>
      </c>
      <c r="N251" s="158" t="str">
        <f t="shared" si="7"/>
        <v/>
      </c>
      <c r="O251" s="134" t="str">
        <f>IFERROR(VLOOKUP(B251,Comments!A:B,2,FALSE),"")</f>
        <v/>
      </c>
      <c r="P251" s="134"/>
      <c r="Q251" s="134"/>
      <c r="R251" s="134"/>
      <c r="S251" s="134"/>
      <c r="T251" s="134"/>
      <c r="U251" s="134"/>
      <c r="V251" s="134"/>
      <c r="W251" s="134"/>
      <c r="X251" s="134"/>
      <c r="Y251" s="134"/>
      <c r="Z251" s="134"/>
      <c r="AA251" s="134"/>
      <c r="AB251" s="134"/>
      <c r="AC251" s="134"/>
      <c r="AD251" s="134"/>
      <c r="AE251" s="152"/>
      <c r="AF251" s="152"/>
      <c r="AG251" s="152"/>
      <c r="AH251" s="152"/>
      <c r="AI251" s="152"/>
      <c r="AJ251" s="152"/>
      <c r="AK251" s="152"/>
      <c r="AL251" s="152"/>
      <c r="AM251" s="152"/>
      <c r="AN251" s="152"/>
      <c r="AO251" s="152"/>
      <c r="AP251" s="152"/>
      <c r="AQ251" s="152"/>
      <c r="AR251" s="152"/>
      <c r="AS251" s="152"/>
      <c r="AT251" s="152"/>
      <c r="AU251" s="152"/>
      <c r="AV251" s="152"/>
      <c r="AW251" s="152"/>
      <c r="AX251" s="152"/>
      <c r="AY251" s="152"/>
      <c r="AZ251" s="152"/>
      <c r="BA251" s="152"/>
      <c r="BB251" s="152"/>
      <c r="BC251" s="152"/>
      <c r="BD251" s="152"/>
      <c r="BE251" s="152"/>
      <c r="BF251" s="152"/>
      <c r="BG251" s="152"/>
      <c r="BH251" s="152"/>
      <c r="BI251" s="152"/>
      <c r="BJ251" s="152"/>
      <c r="BK251" s="152"/>
      <c r="BL251" s="152"/>
      <c r="BM251" s="152"/>
      <c r="BN251" s="152"/>
      <c r="BO251" s="152"/>
      <c r="BP251" s="152"/>
      <c r="BQ251" s="152"/>
      <c r="BR251" s="152"/>
      <c r="BS251" s="152"/>
      <c r="BT251" s="152"/>
      <c r="BU251" s="152"/>
      <c r="BV251" s="152"/>
      <c r="BW251" s="152"/>
      <c r="BX251" s="152"/>
      <c r="BY251" s="152"/>
    </row>
    <row r="252" spans="1:77" s="38" customFormat="1" x14ac:dyDescent="0.2">
      <c r="A252" s="152"/>
      <c r="B252" s="153" t="str">
        <f>IF(AND(B250&lt;&gt;"",ISNUMBER(B250),B251=""),"סך הכל",IF(Planning!A255="","",Planning!A255))</f>
        <v/>
      </c>
      <c r="C252" s="154" t="str">
        <f>IFERROR(_xlfn.IFS(B252="סך הכל",Summary!$B$6,Planning!C255&lt;&gt;"",Planning!C255),"")</f>
        <v/>
      </c>
      <c r="D252" s="152" t="str">
        <f>IFERROR(VLOOKUP(B252,Address!B:G,5,FALSE),"")</f>
        <v/>
      </c>
      <c r="E252" s="152" t="str">
        <f>IFERROR(VLOOKUP(B252,Address!B:L,11,FALSE),"")</f>
        <v/>
      </c>
      <c r="F252" s="155" t="str">
        <f t="shared" si="6"/>
        <v/>
      </c>
      <c r="G252" s="156" t="str">
        <f>IF(B252="סך הכל",Summary!$B$7,IF(F252="","",IF(VLOOKUP(B252,WQ_UnitID!B:C,2,FALSE)=0,"",VLOOKUP(B252,WQ_UnitID!B:C,2,FALSE))))</f>
        <v/>
      </c>
      <c r="H252" s="155" t="str">
        <f>IF(B252="סך הכל",Summary!$B$8,IF(F252="","",IFERROR(VLOOKUP(B252,Planning!A:B,2,FALSE),0)))</f>
        <v/>
      </c>
      <c r="I252" s="155" t="str">
        <f>IF(B252="סך הכל",Summary!$B$9,IF(F252="","",IFERROR(VLOOKUP(B252,Count!A:B,2,FALSE),0)))</f>
        <v/>
      </c>
      <c r="J252" s="155" t="str">
        <f>IF(F252="","",(IF(ISNUMBER(MATCH(B252,ExcPermit!$H$8:$H$1000,0)),"כן","לא")))</f>
        <v/>
      </c>
      <c r="K252" s="155" t="str">
        <f>IF(B252="סך הכל",Summary!$B$10,IF(F252="","",IFERROR(VLOOKUP(B252,Count!A:J,8,FALSE),0)))</f>
        <v/>
      </c>
      <c r="L252" s="155" t="str">
        <f>IF(B252="סך הכל",Summary!$B$11,IF(F252="","",IFERROR(VLOOKUP(B252,Count!A:J,9,FALSE),0)))</f>
        <v/>
      </c>
      <c r="M252" s="157" t="str">
        <f>IF(B252="סך הכל",Summary!$B$12,IF(F252="","",IFERROR(VLOOKUP(B252,Count!A:J,10,FALSE),0)))</f>
        <v/>
      </c>
      <c r="N252" s="158" t="str">
        <f t="shared" si="7"/>
        <v/>
      </c>
      <c r="O252" s="134" t="str">
        <f>IFERROR(VLOOKUP(B252,Comments!A:B,2,FALSE),"")</f>
        <v/>
      </c>
      <c r="P252" s="134"/>
      <c r="Q252" s="134"/>
      <c r="R252" s="134"/>
      <c r="S252" s="134"/>
      <c r="T252" s="134"/>
      <c r="U252" s="134"/>
      <c r="V252" s="134"/>
      <c r="W252" s="134"/>
      <c r="X252" s="134"/>
      <c r="Y252" s="134"/>
      <c r="Z252" s="134"/>
      <c r="AA252" s="134"/>
      <c r="AB252" s="134"/>
      <c r="AC252" s="134"/>
      <c r="AD252" s="134"/>
      <c r="AE252" s="152"/>
      <c r="AF252" s="152"/>
      <c r="AG252" s="152"/>
      <c r="AH252" s="152"/>
      <c r="AI252" s="152"/>
      <c r="AJ252" s="152"/>
      <c r="AK252" s="152"/>
      <c r="AL252" s="152"/>
      <c r="AM252" s="152"/>
      <c r="AN252" s="152"/>
      <c r="AO252" s="152"/>
      <c r="AP252" s="152"/>
      <c r="AQ252" s="152"/>
      <c r="AR252" s="152"/>
      <c r="AS252" s="152"/>
      <c r="AT252" s="152"/>
      <c r="AU252" s="152"/>
      <c r="AV252" s="152"/>
      <c r="AW252" s="152"/>
      <c r="AX252" s="152"/>
      <c r="AY252" s="152"/>
      <c r="AZ252" s="152"/>
      <c r="BA252" s="152"/>
      <c r="BB252" s="152"/>
      <c r="BC252" s="152"/>
      <c r="BD252" s="152"/>
      <c r="BE252" s="152"/>
      <c r="BF252" s="152"/>
      <c r="BG252" s="152"/>
      <c r="BH252" s="152"/>
      <c r="BI252" s="152"/>
      <c r="BJ252" s="152"/>
      <c r="BK252" s="152"/>
      <c r="BL252" s="152"/>
      <c r="BM252" s="152"/>
      <c r="BN252" s="152"/>
      <c r="BO252" s="152"/>
      <c r="BP252" s="152"/>
      <c r="BQ252" s="152"/>
      <c r="BR252" s="152"/>
      <c r="BS252" s="152"/>
      <c r="BT252" s="152"/>
      <c r="BU252" s="152"/>
      <c r="BV252" s="152"/>
      <c r="BW252" s="152"/>
      <c r="BX252" s="152"/>
      <c r="BY252" s="152"/>
    </row>
    <row r="253" spans="1:77" s="38" customFormat="1" x14ac:dyDescent="0.2">
      <c r="A253" s="152"/>
      <c r="B253" s="153" t="str">
        <f>IF(AND(B251&lt;&gt;"",ISNUMBER(B251),B252=""),"סך הכל",IF(Planning!A256="","",Planning!A256))</f>
        <v/>
      </c>
      <c r="C253" s="154" t="str">
        <f>IFERROR(_xlfn.IFS(B253="סך הכל",Summary!$B$6,Planning!C256&lt;&gt;"",Planning!C256),"")</f>
        <v/>
      </c>
      <c r="D253" s="152" t="str">
        <f>IFERROR(VLOOKUP(B253,Address!B:G,5,FALSE),"")</f>
        <v/>
      </c>
      <c r="E253" s="152" t="str">
        <f>IFERROR(VLOOKUP(B253,Address!B:L,11,FALSE),"")</f>
        <v/>
      </c>
      <c r="F253" s="155" t="str">
        <f t="shared" si="6"/>
        <v/>
      </c>
      <c r="G253" s="156" t="str">
        <f>IF(B253="סך הכל",Summary!$B$7,IF(F253="","",IF(VLOOKUP(B253,WQ_UnitID!B:C,2,FALSE)=0,"",VLOOKUP(B253,WQ_UnitID!B:C,2,FALSE))))</f>
        <v/>
      </c>
      <c r="H253" s="155" t="str">
        <f>IF(B253="סך הכל",Summary!$B$8,IF(F253="","",IFERROR(VLOOKUP(B253,Planning!A:B,2,FALSE),0)))</f>
        <v/>
      </c>
      <c r="I253" s="155" t="str">
        <f>IF(B253="סך הכל",Summary!$B$9,IF(F253="","",IFERROR(VLOOKUP(B253,Count!A:B,2,FALSE),0)))</f>
        <v/>
      </c>
      <c r="J253" s="155" t="str">
        <f>IF(F253="","",(IF(ISNUMBER(MATCH(B253,ExcPermit!$H$8:$H$1000,0)),"כן","לא")))</f>
        <v/>
      </c>
      <c r="K253" s="155" t="str">
        <f>IF(B253="סך הכל",Summary!$B$10,IF(F253="","",IFERROR(VLOOKUP(B253,Count!A:J,8,FALSE),0)))</f>
        <v/>
      </c>
      <c r="L253" s="155" t="str">
        <f>IF(B253="סך הכל",Summary!$B$11,IF(F253="","",IFERROR(VLOOKUP(B253,Count!A:J,9,FALSE),0)))</f>
        <v/>
      </c>
      <c r="M253" s="157" t="str">
        <f>IF(B253="סך הכל",Summary!$B$12,IF(F253="","",IFERROR(VLOOKUP(B253,Count!A:J,10,FALSE),0)))</f>
        <v/>
      </c>
      <c r="N253" s="158" t="str">
        <f t="shared" si="7"/>
        <v/>
      </c>
      <c r="O253" s="134" t="str">
        <f>IFERROR(VLOOKUP(B253,Comments!A:B,2,FALSE),"")</f>
        <v/>
      </c>
      <c r="P253" s="134"/>
      <c r="Q253" s="134"/>
      <c r="R253" s="134"/>
      <c r="S253" s="134"/>
      <c r="T253" s="134"/>
      <c r="U253" s="134"/>
      <c r="V253" s="134"/>
      <c r="W253" s="134"/>
      <c r="X253" s="134"/>
      <c r="Y253" s="134"/>
      <c r="Z253" s="134"/>
      <c r="AA253" s="134"/>
      <c r="AB253" s="134"/>
      <c r="AC253" s="134"/>
      <c r="AD253" s="134"/>
      <c r="AE253" s="152"/>
      <c r="AF253" s="152"/>
      <c r="AG253" s="152"/>
      <c r="AH253" s="152"/>
      <c r="AI253" s="152"/>
      <c r="AJ253" s="152"/>
      <c r="AK253" s="152"/>
      <c r="AL253" s="152"/>
      <c r="AM253" s="152"/>
      <c r="AN253" s="152"/>
      <c r="AO253" s="152"/>
      <c r="AP253" s="152"/>
      <c r="AQ253" s="152"/>
      <c r="AR253" s="152"/>
      <c r="AS253" s="152"/>
      <c r="AT253" s="152"/>
      <c r="AU253" s="152"/>
      <c r="AV253" s="152"/>
      <c r="AW253" s="152"/>
      <c r="AX253" s="152"/>
      <c r="AY253" s="152"/>
      <c r="AZ253" s="152"/>
      <c r="BA253" s="152"/>
      <c r="BB253" s="152"/>
      <c r="BC253" s="152"/>
      <c r="BD253" s="152"/>
      <c r="BE253" s="152"/>
      <c r="BF253" s="152"/>
      <c r="BG253" s="152"/>
      <c r="BH253" s="152"/>
      <c r="BI253" s="152"/>
      <c r="BJ253" s="152"/>
      <c r="BK253" s="152"/>
      <c r="BL253" s="152"/>
      <c r="BM253" s="152"/>
      <c r="BN253" s="152"/>
      <c r="BO253" s="152"/>
      <c r="BP253" s="152"/>
      <c r="BQ253" s="152"/>
      <c r="BR253" s="152"/>
      <c r="BS253" s="152"/>
      <c r="BT253" s="152"/>
      <c r="BU253" s="152"/>
      <c r="BV253" s="152"/>
      <c r="BW253" s="152"/>
      <c r="BX253" s="152"/>
      <c r="BY253" s="152"/>
    </row>
    <row r="254" spans="1:77" s="38" customFormat="1" x14ac:dyDescent="0.2">
      <c r="A254" s="152"/>
      <c r="B254" s="153" t="str">
        <f>IF(AND(B252&lt;&gt;"",ISNUMBER(B252),B253=""),"סך הכל",IF(Planning!A257="","",Planning!A257))</f>
        <v/>
      </c>
      <c r="C254" s="154" t="str">
        <f>IFERROR(_xlfn.IFS(B254="סך הכל",Summary!$B$6,Planning!C257&lt;&gt;"",Planning!C257),"")</f>
        <v/>
      </c>
      <c r="D254" s="152" t="str">
        <f>IFERROR(VLOOKUP(B254,Address!B:G,5,FALSE),"")</f>
        <v/>
      </c>
      <c r="E254" s="152" t="str">
        <f>IFERROR(VLOOKUP(B254,Address!B:L,11,FALSE),"")</f>
        <v/>
      </c>
      <c r="F254" s="155" t="str">
        <f t="shared" si="6"/>
        <v/>
      </c>
      <c r="G254" s="156" t="str">
        <f>IF(B254="סך הכל",Summary!$B$7,IF(F254="","",IF(VLOOKUP(B254,WQ_UnitID!B:C,2,FALSE)=0,"",VLOOKUP(B254,WQ_UnitID!B:C,2,FALSE))))</f>
        <v/>
      </c>
      <c r="H254" s="155" t="str">
        <f>IF(B254="סך הכל",Summary!$B$8,IF(F254="","",IFERROR(VLOOKUP(B254,Planning!A:B,2,FALSE),0)))</f>
        <v/>
      </c>
      <c r="I254" s="155" t="str">
        <f>IF(B254="סך הכל",Summary!$B$9,IF(F254="","",IFERROR(VLOOKUP(B254,Count!A:B,2,FALSE),0)))</f>
        <v/>
      </c>
      <c r="J254" s="155" t="str">
        <f>IF(F254="","",(IF(ISNUMBER(MATCH(B254,ExcPermit!$H$8:$H$1000,0)),"כן","לא")))</f>
        <v/>
      </c>
      <c r="K254" s="155" t="str">
        <f>IF(B254="סך הכל",Summary!$B$10,IF(F254="","",IFERROR(VLOOKUP(B254,Count!A:J,8,FALSE),0)))</f>
        <v/>
      </c>
      <c r="L254" s="155" t="str">
        <f>IF(B254="סך הכל",Summary!$B$11,IF(F254="","",IFERROR(VLOOKUP(B254,Count!A:J,9,FALSE),0)))</f>
        <v/>
      </c>
      <c r="M254" s="157" t="str">
        <f>IF(B254="סך הכל",Summary!$B$12,IF(F254="","",IFERROR(VLOOKUP(B254,Count!A:J,10,FALSE),0)))</f>
        <v/>
      </c>
      <c r="N254" s="158" t="str">
        <f t="shared" si="7"/>
        <v/>
      </c>
      <c r="O254" s="134" t="str">
        <f>IFERROR(VLOOKUP(B254,Comments!A:B,2,FALSE),"")</f>
        <v/>
      </c>
      <c r="P254" s="134"/>
      <c r="Q254" s="134"/>
      <c r="R254" s="134"/>
      <c r="S254" s="134"/>
      <c r="T254" s="134"/>
      <c r="U254" s="134"/>
      <c r="V254" s="134"/>
      <c r="W254" s="134"/>
      <c r="X254" s="134"/>
      <c r="Y254" s="134"/>
      <c r="Z254" s="134"/>
      <c r="AA254" s="134"/>
      <c r="AB254" s="134"/>
      <c r="AC254" s="134"/>
      <c r="AD254" s="134"/>
      <c r="AE254" s="152"/>
      <c r="AF254" s="152"/>
      <c r="AG254" s="152"/>
      <c r="AH254" s="152"/>
      <c r="AI254" s="152"/>
      <c r="AJ254" s="152"/>
      <c r="AK254" s="152"/>
      <c r="AL254" s="152"/>
      <c r="AM254" s="152"/>
      <c r="AN254" s="152"/>
      <c r="AO254" s="152"/>
      <c r="AP254" s="152"/>
      <c r="AQ254" s="152"/>
      <c r="AR254" s="152"/>
      <c r="AS254" s="152"/>
      <c r="AT254" s="152"/>
      <c r="AU254" s="152"/>
      <c r="AV254" s="152"/>
      <c r="AW254" s="152"/>
      <c r="AX254" s="152"/>
      <c r="AY254" s="152"/>
      <c r="AZ254" s="152"/>
      <c r="BA254" s="152"/>
      <c r="BB254" s="152"/>
      <c r="BC254" s="152"/>
      <c r="BD254" s="152"/>
      <c r="BE254" s="152"/>
      <c r="BF254" s="152"/>
      <c r="BG254" s="152"/>
      <c r="BH254" s="152"/>
      <c r="BI254" s="152"/>
      <c r="BJ254" s="152"/>
      <c r="BK254" s="152"/>
      <c r="BL254" s="152"/>
      <c r="BM254" s="152"/>
      <c r="BN254" s="152"/>
      <c r="BO254" s="152"/>
      <c r="BP254" s="152"/>
      <c r="BQ254" s="152"/>
      <c r="BR254" s="152"/>
      <c r="BS254" s="152"/>
      <c r="BT254" s="152"/>
      <c r="BU254" s="152"/>
      <c r="BV254" s="152"/>
      <c r="BW254" s="152"/>
      <c r="BX254" s="152"/>
      <c r="BY254" s="152"/>
    </row>
    <row r="255" spans="1:77" s="38" customFormat="1" x14ac:dyDescent="0.2">
      <c r="A255" s="152"/>
      <c r="B255" s="153" t="str">
        <f>IF(AND(B253&lt;&gt;"",ISNUMBER(B253),B254=""),"סך הכל",IF(Planning!A258="","",Planning!A258))</f>
        <v/>
      </c>
      <c r="C255" s="154" t="str">
        <f>IFERROR(_xlfn.IFS(B255="סך הכל",Summary!$B$6,Planning!C258&lt;&gt;"",Planning!C258),"")</f>
        <v/>
      </c>
      <c r="D255" s="152" t="str">
        <f>IFERROR(VLOOKUP(B255,Address!B:G,5,FALSE),"")</f>
        <v/>
      </c>
      <c r="E255" s="152" t="str">
        <f>IFERROR(VLOOKUP(B255,Address!B:L,11,FALSE),"")</f>
        <v/>
      </c>
      <c r="F255" s="155" t="str">
        <f t="shared" si="6"/>
        <v/>
      </c>
      <c r="G255" s="156" t="str">
        <f>IF(B255="סך הכל",Summary!$B$7,IF(F255="","",IF(VLOOKUP(B255,WQ_UnitID!B:C,2,FALSE)=0,"",VLOOKUP(B255,WQ_UnitID!B:C,2,FALSE))))</f>
        <v/>
      </c>
      <c r="H255" s="155" t="str">
        <f>IF(B255="סך הכל",Summary!$B$8,IF(F255="","",IFERROR(VLOOKUP(B255,Planning!A:B,2,FALSE),0)))</f>
        <v/>
      </c>
      <c r="I255" s="155" t="str">
        <f>IF(B255="סך הכל",Summary!$B$9,IF(F255="","",IFERROR(VLOOKUP(B255,Count!A:B,2,FALSE),0)))</f>
        <v/>
      </c>
      <c r="J255" s="155" t="str">
        <f>IF(F255="","",(IF(ISNUMBER(MATCH(B255,ExcPermit!$H$8:$H$1000,0)),"כן","לא")))</f>
        <v/>
      </c>
      <c r="K255" s="155" t="str">
        <f>IF(B255="סך הכל",Summary!$B$10,IF(F255="","",IFERROR(VLOOKUP(B255,Count!A:J,8,FALSE),0)))</f>
        <v/>
      </c>
      <c r="L255" s="155" t="str">
        <f>IF(B255="סך הכל",Summary!$B$11,IF(F255="","",IFERROR(VLOOKUP(B255,Count!A:J,9,FALSE),0)))</f>
        <v/>
      </c>
      <c r="M255" s="157" t="str">
        <f>IF(B255="סך הכל",Summary!$B$12,IF(F255="","",IFERROR(VLOOKUP(B255,Count!A:J,10,FALSE),0)))</f>
        <v/>
      </c>
      <c r="N255" s="158" t="str">
        <f t="shared" si="7"/>
        <v/>
      </c>
      <c r="O255" s="134" t="str">
        <f>IFERROR(VLOOKUP(B255,Comments!A:B,2,FALSE),"")</f>
        <v/>
      </c>
      <c r="P255" s="134"/>
      <c r="Q255" s="134"/>
      <c r="R255" s="134"/>
      <c r="S255" s="134"/>
      <c r="T255" s="134"/>
      <c r="U255" s="134"/>
      <c r="V255" s="134"/>
      <c r="W255" s="134"/>
      <c r="X255" s="134"/>
      <c r="Y255" s="134"/>
      <c r="Z255" s="134"/>
      <c r="AA255" s="134"/>
      <c r="AB255" s="134"/>
      <c r="AC255" s="134"/>
      <c r="AD255" s="134"/>
      <c r="AE255" s="152"/>
      <c r="AF255" s="152"/>
      <c r="AG255" s="152"/>
      <c r="AH255" s="152"/>
      <c r="AI255" s="152"/>
      <c r="AJ255" s="152"/>
      <c r="AK255" s="152"/>
      <c r="AL255" s="152"/>
      <c r="AM255" s="152"/>
      <c r="AN255" s="152"/>
      <c r="AO255" s="152"/>
      <c r="AP255" s="152"/>
      <c r="AQ255" s="152"/>
      <c r="AR255" s="152"/>
      <c r="AS255" s="152"/>
      <c r="AT255" s="152"/>
      <c r="AU255" s="152"/>
      <c r="AV255" s="152"/>
      <c r="AW255" s="152"/>
      <c r="AX255" s="152"/>
      <c r="AY255" s="152"/>
      <c r="AZ255" s="152"/>
      <c r="BA255" s="152"/>
      <c r="BB255" s="152"/>
      <c r="BC255" s="152"/>
      <c r="BD255" s="152"/>
      <c r="BE255" s="152"/>
      <c r="BF255" s="152"/>
      <c r="BG255" s="152"/>
      <c r="BH255" s="152"/>
      <c r="BI255" s="152"/>
      <c r="BJ255" s="152"/>
      <c r="BK255" s="152"/>
      <c r="BL255" s="152"/>
      <c r="BM255" s="152"/>
      <c r="BN255" s="152"/>
      <c r="BO255" s="152"/>
      <c r="BP255" s="152"/>
      <c r="BQ255" s="152"/>
      <c r="BR255" s="152"/>
      <c r="BS255" s="152"/>
      <c r="BT255" s="152"/>
      <c r="BU255" s="152"/>
      <c r="BV255" s="152"/>
      <c r="BW255" s="152"/>
      <c r="BX255" s="152"/>
      <c r="BY255" s="152"/>
    </row>
    <row r="256" spans="1:77" s="38" customFormat="1" x14ac:dyDescent="0.2">
      <c r="A256" s="152"/>
      <c r="B256" s="153" t="str">
        <f>IF(AND(B254&lt;&gt;"",ISNUMBER(B254),B255=""),"סך הכל",IF(Planning!A259="","",Planning!A259))</f>
        <v/>
      </c>
      <c r="C256" s="154" t="str">
        <f>IFERROR(_xlfn.IFS(B256="סך הכל",Summary!$B$6,Planning!C259&lt;&gt;"",Planning!C259),"")</f>
        <v/>
      </c>
      <c r="D256" s="152" t="str">
        <f>IFERROR(VLOOKUP(B256,Address!B:G,5,FALSE),"")</f>
        <v/>
      </c>
      <c r="E256" s="152" t="str">
        <f>IFERROR(VLOOKUP(B256,Address!B:L,11,FALSE),"")</f>
        <v/>
      </c>
      <c r="F256" s="155" t="str">
        <f t="shared" si="6"/>
        <v/>
      </c>
      <c r="G256" s="156" t="str">
        <f>IF(B256="סך הכל",Summary!$B$7,IF(F256="","",IF(VLOOKUP(B256,WQ_UnitID!B:C,2,FALSE)=0,"",VLOOKUP(B256,WQ_UnitID!B:C,2,FALSE))))</f>
        <v/>
      </c>
      <c r="H256" s="155" t="str">
        <f>IF(B256="סך הכל",Summary!$B$8,IF(F256="","",IFERROR(VLOOKUP(B256,Planning!A:B,2,FALSE),0)))</f>
        <v/>
      </c>
      <c r="I256" s="155" t="str">
        <f>IF(B256="סך הכל",Summary!$B$9,IF(F256="","",IFERROR(VLOOKUP(B256,Count!A:B,2,FALSE),0)))</f>
        <v/>
      </c>
      <c r="J256" s="155" t="str">
        <f>IF(F256="","",(IF(ISNUMBER(MATCH(B256,ExcPermit!$H$8:$H$1000,0)),"כן","לא")))</f>
        <v/>
      </c>
      <c r="K256" s="155" t="str">
        <f>IF(B256="סך הכל",Summary!$B$10,IF(F256="","",IFERROR(VLOOKUP(B256,Count!A:J,8,FALSE),0)))</f>
        <v/>
      </c>
      <c r="L256" s="155" t="str">
        <f>IF(B256="סך הכל",Summary!$B$11,IF(F256="","",IFERROR(VLOOKUP(B256,Count!A:J,9,FALSE),0)))</f>
        <v/>
      </c>
      <c r="M256" s="157" t="str">
        <f>IF(B256="סך הכל",Summary!$B$12,IF(F256="","",IFERROR(VLOOKUP(B256,Count!A:J,10,FALSE),0)))</f>
        <v/>
      </c>
      <c r="N256" s="158" t="str">
        <f t="shared" si="7"/>
        <v/>
      </c>
      <c r="O256" s="134" t="str">
        <f>IFERROR(VLOOKUP(B256,Comments!A:B,2,FALSE),"")</f>
        <v/>
      </c>
      <c r="P256" s="134"/>
      <c r="Q256" s="134"/>
      <c r="R256" s="134"/>
      <c r="S256" s="134"/>
      <c r="T256" s="134"/>
      <c r="U256" s="134"/>
      <c r="V256" s="134"/>
      <c r="W256" s="134"/>
      <c r="X256" s="134"/>
      <c r="Y256" s="134"/>
      <c r="Z256" s="134"/>
      <c r="AA256" s="134"/>
      <c r="AB256" s="134"/>
      <c r="AC256" s="134"/>
      <c r="AD256" s="134"/>
      <c r="AE256" s="152"/>
      <c r="AF256" s="152"/>
      <c r="AG256" s="152"/>
      <c r="AH256" s="152"/>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c r="BD256" s="152"/>
      <c r="BE256" s="152"/>
      <c r="BF256" s="152"/>
      <c r="BG256" s="152"/>
      <c r="BH256" s="152"/>
      <c r="BI256" s="152"/>
      <c r="BJ256" s="152"/>
      <c r="BK256" s="152"/>
      <c r="BL256" s="152"/>
      <c r="BM256" s="152"/>
      <c r="BN256" s="152"/>
      <c r="BO256" s="152"/>
      <c r="BP256" s="152"/>
      <c r="BQ256" s="152"/>
      <c r="BR256" s="152"/>
      <c r="BS256" s="152"/>
      <c r="BT256" s="152"/>
      <c r="BU256" s="152"/>
      <c r="BV256" s="152"/>
      <c r="BW256" s="152"/>
      <c r="BX256" s="152"/>
      <c r="BY256" s="152"/>
    </row>
    <row r="257" spans="1:77" s="38" customFormat="1" x14ac:dyDescent="0.2">
      <c r="A257" s="152"/>
      <c r="B257" s="153" t="str">
        <f>IF(AND(B255&lt;&gt;"",ISNUMBER(B255),B256=""),"סך הכל",IF(Planning!A260="","",Planning!A260))</f>
        <v/>
      </c>
      <c r="C257" s="154" t="str">
        <f>IFERROR(_xlfn.IFS(B257="סך הכל",Summary!$B$6,Planning!C260&lt;&gt;"",Planning!C260),"")</f>
        <v/>
      </c>
      <c r="D257" s="152" t="str">
        <f>IFERROR(VLOOKUP(B257,Address!B:G,5,FALSE),"")</f>
        <v/>
      </c>
      <c r="E257" s="152" t="str">
        <f>IFERROR(VLOOKUP(B257,Address!B:L,11,FALSE),"")</f>
        <v/>
      </c>
      <c r="F257" s="155" t="str">
        <f t="shared" si="6"/>
        <v/>
      </c>
      <c r="G257" s="156" t="str">
        <f>IF(B257="סך הכל",Summary!$B$7,IF(F257="","",IF(VLOOKUP(B257,WQ_UnitID!B:C,2,FALSE)=0,"",VLOOKUP(B257,WQ_UnitID!B:C,2,FALSE))))</f>
        <v/>
      </c>
      <c r="H257" s="155" t="str">
        <f>IF(B257="סך הכל",Summary!$B$8,IF(F257="","",IFERROR(VLOOKUP(B257,Planning!A:B,2,FALSE),0)))</f>
        <v/>
      </c>
      <c r="I257" s="155" t="str">
        <f>IF(B257="סך הכל",Summary!$B$9,IF(F257="","",IFERROR(VLOOKUP(B257,Count!A:B,2,FALSE),0)))</f>
        <v/>
      </c>
      <c r="J257" s="155" t="str">
        <f>IF(F257="","",(IF(ISNUMBER(MATCH(B257,ExcPermit!$H$8:$H$1000,0)),"כן","לא")))</f>
        <v/>
      </c>
      <c r="K257" s="155" t="str">
        <f>IF(B257="סך הכל",Summary!$B$10,IF(F257="","",IFERROR(VLOOKUP(B257,Count!A:J,8,FALSE),0)))</f>
        <v/>
      </c>
      <c r="L257" s="155" t="str">
        <f>IF(B257="סך הכל",Summary!$B$11,IF(F257="","",IFERROR(VLOOKUP(B257,Count!A:J,9,FALSE),0)))</f>
        <v/>
      </c>
      <c r="M257" s="157" t="str">
        <f>IF(B257="סך הכל",Summary!$B$12,IF(F257="","",IFERROR(VLOOKUP(B257,Count!A:J,10,FALSE),0)))</f>
        <v/>
      </c>
      <c r="N257" s="158" t="str">
        <f t="shared" si="7"/>
        <v/>
      </c>
      <c r="O257" s="134" t="str">
        <f>IFERROR(VLOOKUP(B257,Comments!A:B,2,FALSE),"")</f>
        <v/>
      </c>
      <c r="P257" s="134"/>
      <c r="Q257" s="134"/>
      <c r="R257" s="134"/>
      <c r="S257" s="134"/>
      <c r="T257" s="134"/>
      <c r="U257" s="134"/>
      <c r="V257" s="134"/>
      <c r="W257" s="134"/>
      <c r="X257" s="134"/>
      <c r="Y257" s="134"/>
      <c r="Z257" s="134"/>
      <c r="AA257" s="134"/>
      <c r="AB257" s="134"/>
      <c r="AC257" s="134"/>
      <c r="AD257" s="134"/>
      <c r="AE257" s="152"/>
      <c r="AF257" s="152"/>
      <c r="AG257" s="152"/>
      <c r="AH257" s="152"/>
      <c r="AI257" s="152"/>
      <c r="AJ257" s="152"/>
      <c r="AK257" s="152"/>
      <c r="AL257" s="152"/>
      <c r="AM257" s="152"/>
      <c r="AN257" s="152"/>
      <c r="AO257" s="152"/>
      <c r="AP257" s="152"/>
      <c r="AQ257" s="152"/>
      <c r="AR257" s="152"/>
      <c r="AS257" s="152"/>
      <c r="AT257" s="152"/>
      <c r="AU257" s="152"/>
      <c r="AV257" s="152"/>
      <c r="AW257" s="152"/>
      <c r="AX257" s="152"/>
      <c r="AY257" s="152"/>
      <c r="AZ257" s="152"/>
      <c r="BA257" s="152"/>
      <c r="BB257" s="152"/>
      <c r="BC257" s="152"/>
      <c r="BD257" s="152"/>
      <c r="BE257" s="152"/>
      <c r="BF257" s="152"/>
      <c r="BG257" s="152"/>
      <c r="BH257" s="152"/>
      <c r="BI257" s="152"/>
      <c r="BJ257" s="152"/>
      <c r="BK257" s="152"/>
      <c r="BL257" s="152"/>
      <c r="BM257" s="152"/>
      <c r="BN257" s="152"/>
      <c r="BO257" s="152"/>
      <c r="BP257" s="152"/>
      <c r="BQ257" s="152"/>
      <c r="BR257" s="152"/>
      <c r="BS257" s="152"/>
      <c r="BT257" s="152"/>
      <c r="BU257" s="152"/>
      <c r="BV257" s="152"/>
      <c r="BW257" s="152"/>
      <c r="BX257" s="152"/>
      <c r="BY257" s="152"/>
    </row>
    <row r="258" spans="1:77" s="38" customFormat="1" x14ac:dyDescent="0.2">
      <c r="A258" s="152"/>
      <c r="B258" s="153" t="str">
        <f>IF(AND(B256&lt;&gt;"",ISNUMBER(B256),B257=""),"סך הכל",IF(Planning!A261="","",Planning!A261))</f>
        <v/>
      </c>
      <c r="C258" s="154" t="str">
        <f>IFERROR(_xlfn.IFS(B258="סך הכל",Summary!$B$6,Planning!C261&lt;&gt;"",Planning!C261),"")</f>
        <v/>
      </c>
      <c r="D258" s="152" t="str">
        <f>IFERROR(VLOOKUP(B258,Address!B:G,5,FALSE),"")</f>
        <v/>
      </c>
      <c r="E258" s="152" t="str">
        <f>IFERROR(VLOOKUP(B258,Address!B:L,11,FALSE),"")</f>
        <v/>
      </c>
      <c r="F258" s="155" t="str">
        <f t="shared" si="6"/>
        <v/>
      </c>
      <c r="G258" s="156" t="str">
        <f>IF(B258="סך הכל",Summary!$B$7,IF(F258="","",IF(VLOOKUP(B258,WQ_UnitID!B:C,2,FALSE)=0,"",VLOOKUP(B258,WQ_UnitID!B:C,2,FALSE))))</f>
        <v/>
      </c>
      <c r="H258" s="155" t="str">
        <f>IF(B258="סך הכל",Summary!$B$8,IF(F258="","",IFERROR(VLOOKUP(B258,Planning!A:B,2,FALSE),0)))</f>
        <v/>
      </c>
      <c r="I258" s="155" t="str">
        <f>IF(B258="סך הכל",Summary!$B$9,IF(F258="","",IFERROR(VLOOKUP(B258,Count!A:B,2,FALSE),0)))</f>
        <v/>
      </c>
      <c r="J258" s="155" t="str">
        <f>IF(F258="","",(IF(ISNUMBER(MATCH(B258,ExcPermit!$H$8:$H$1000,0)),"כן","לא")))</f>
        <v/>
      </c>
      <c r="K258" s="155" t="str">
        <f>IF(B258="סך הכל",Summary!$B$10,IF(F258="","",IFERROR(VLOOKUP(B258,Count!A:J,8,FALSE),0)))</f>
        <v/>
      </c>
      <c r="L258" s="155" t="str">
        <f>IF(B258="סך הכל",Summary!$B$11,IF(F258="","",IFERROR(VLOOKUP(B258,Count!A:J,9,FALSE),0)))</f>
        <v/>
      </c>
      <c r="M258" s="157" t="str">
        <f>IF(B258="סך הכל",Summary!$B$12,IF(F258="","",IFERROR(VLOOKUP(B258,Count!A:J,10,FALSE),0)))</f>
        <v/>
      </c>
      <c r="N258" s="158" t="str">
        <f t="shared" si="7"/>
        <v/>
      </c>
      <c r="O258" s="134" t="str">
        <f>IFERROR(VLOOKUP(B258,Comments!A:B,2,FALSE),"")</f>
        <v/>
      </c>
      <c r="P258" s="134"/>
      <c r="Q258" s="134"/>
      <c r="R258" s="134"/>
      <c r="S258" s="134"/>
      <c r="T258" s="134"/>
      <c r="U258" s="134"/>
      <c r="V258" s="134"/>
      <c r="W258" s="134"/>
      <c r="X258" s="134"/>
      <c r="Y258" s="134"/>
      <c r="Z258" s="134"/>
      <c r="AA258" s="134"/>
      <c r="AB258" s="134"/>
      <c r="AC258" s="134"/>
      <c r="AD258" s="134"/>
      <c r="AE258" s="152"/>
      <c r="AF258" s="152"/>
      <c r="AG258" s="152"/>
      <c r="AH258" s="152"/>
      <c r="AI258" s="152"/>
      <c r="AJ258" s="152"/>
      <c r="AK258" s="152"/>
      <c r="AL258" s="152"/>
      <c r="AM258" s="152"/>
      <c r="AN258" s="152"/>
      <c r="AO258" s="152"/>
      <c r="AP258" s="152"/>
      <c r="AQ258" s="152"/>
      <c r="AR258" s="152"/>
      <c r="AS258" s="152"/>
      <c r="AT258" s="152"/>
      <c r="AU258" s="152"/>
      <c r="AV258" s="152"/>
      <c r="AW258" s="152"/>
      <c r="AX258" s="152"/>
      <c r="AY258" s="152"/>
      <c r="AZ258" s="152"/>
      <c r="BA258" s="152"/>
      <c r="BB258" s="152"/>
      <c r="BC258" s="152"/>
      <c r="BD258" s="152"/>
      <c r="BE258" s="152"/>
      <c r="BF258" s="152"/>
      <c r="BG258" s="152"/>
      <c r="BH258" s="152"/>
      <c r="BI258" s="152"/>
      <c r="BJ258" s="152"/>
      <c r="BK258" s="152"/>
      <c r="BL258" s="152"/>
      <c r="BM258" s="152"/>
      <c r="BN258" s="152"/>
      <c r="BO258" s="152"/>
      <c r="BP258" s="152"/>
      <c r="BQ258" s="152"/>
      <c r="BR258" s="152"/>
      <c r="BS258" s="152"/>
      <c r="BT258" s="152"/>
      <c r="BU258" s="152"/>
      <c r="BV258" s="152"/>
      <c r="BW258" s="152"/>
      <c r="BX258" s="152"/>
      <c r="BY258" s="152"/>
    </row>
    <row r="259" spans="1:77" s="38" customFormat="1" x14ac:dyDescent="0.2">
      <c r="A259" s="152"/>
      <c r="B259" s="153" t="str">
        <f>IF(AND(B257&lt;&gt;"",ISNUMBER(B257),B258=""),"סך הכל",IF(Planning!A262="","",Planning!A262))</f>
        <v/>
      </c>
      <c r="C259" s="154" t="str">
        <f>IFERROR(_xlfn.IFS(B259="סך הכל",Summary!$B$6,Planning!C262&lt;&gt;"",Planning!C262),"")</f>
        <v/>
      </c>
      <c r="D259" s="152" t="str">
        <f>IFERROR(VLOOKUP(B259,Address!B:G,5,FALSE),"")</f>
        <v/>
      </c>
      <c r="E259" s="152" t="str">
        <f>IFERROR(VLOOKUP(B259,Address!B:L,11,FALSE),"")</f>
        <v/>
      </c>
      <c r="F259" s="155" t="str">
        <f t="shared" si="6"/>
        <v/>
      </c>
      <c r="G259" s="156" t="str">
        <f>IF(B259="סך הכל",Summary!$B$7,IF(F259="","",IF(VLOOKUP(B259,WQ_UnitID!B:C,2,FALSE)=0,"",VLOOKUP(B259,WQ_UnitID!B:C,2,FALSE))))</f>
        <v/>
      </c>
      <c r="H259" s="155" t="str">
        <f>IF(B259="סך הכל",Summary!$B$8,IF(F259="","",IFERROR(VLOOKUP(B259,Planning!A:B,2,FALSE),0)))</f>
        <v/>
      </c>
      <c r="I259" s="155" t="str">
        <f>IF(B259="סך הכל",Summary!$B$9,IF(F259="","",IFERROR(VLOOKUP(B259,Count!A:B,2,FALSE),0)))</f>
        <v/>
      </c>
      <c r="J259" s="155" t="str">
        <f>IF(F259="","",(IF(ISNUMBER(MATCH(B259,ExcPermit!$H$8:$H$1000,0)),"כן","לא")))</f>
        <v/>
      </c>
      <c r="K259" s="155" t="str">
        <f>IF(B259="סך הכל",Summary!$B$10,IF(F259="","",IFERROR(VLOOKUP(B259,Count!A:J,8,FALSE),0)))</f>
        <v/>
      </c>
      <c r="L259" s="155" t="str">
        <f>IF(B259="סך הכל",Summary!$B$11,IF(F259="","",IFERROR(VLOOKUP(B259,Count!A:J,9,FALSE),0)))</f>
        <v/>
      </c>
      <c r="M259" s="157" t="str">
        <f>IF(B259="סך הכל",Summary!$B$12,IF(F259="","",IFERROR(VLOOKUP(B259,Count!A:J,10,FALSE),0)))</f>
        <v/>
      </c>
      <c r="N259" s="158" t="str">
        <f t="shared" si="7"/>
        <v/>
      </c>
      <c r="O259" s="134" t="str">
        <f>IFERROR(VLOOKUP(B259,Comments!A:B,2,FALSE),"")</f>
        <v/>
      </c>
      <c r="P259" s="134"/>
      <c r="Q259" s="134"/>
      <c r="R259" s="134"/>
      <c r="S259" s="134"/>
      <c r="T259" s="134"/>
      <c r="U259" s="134"/>
      <c r="V259" s="134"/>
      <c r="W259" s="134"/>
      <c r="X259" s="134"/>
      <c r="Y259" s="134"/>
      <c r="Z259" s="134"/>
      <c r="AA259" s="134"/>
      <c r="AB259" s="134"/>
      <c r="AC259" s="134"/>
      <c r="AD259" s="134"/>
      <c r="AE259" s="152"/>
      <c r="AF259" s="152"/>
      <c r="AG259" s="152"/>
      <c r="AH259" s="152"/>
      <c r="AI259" s="152"/>
      <c r="AJ259" s="152"/>
      <c r="AK259" s="152"/>
      <c r="AL259" s="152"/>
      <c r="AM259" s="152"/>
      <c r="AN259" s="152"/>
      <c r="AO259" s="152"/>
      <c r="AP259" s="152"/>
      <c r="AQ259" s="152"/>
      <c r="AR259" s="152"/>
      <c r="AS259" s="152"/>
      <c r="AT259" s="152"/>
      <c r="AU259" s="152"/>
      <c r="AV259" s="152"/>
      <c r="AW259" s="152"/>
      <c r="AX259" s="152"/>
      <c r="AY259" s="152"/>
      <c r="AZ259" s="152"/>
      <c r="BA259" s="152"/>
      <c r="BB259" s="152"/>
      <c r="BC259" s="152"/>
      <c r="BD259" s="152"/>
      <c r="BE259" s="152"/>
      <c r="BF259" s="152"/>
      <c r="BG259" s="152"/>
      <c r="BH259" s="152"/>
      <c r="BI259" s="152"/>
      <c r="BJ259" s="152"/>
      <c r="BK259" s="152"/>
      <c r="BL259" s="152"/>
      <c r="BM259" s="152"/>
      <c r="BN259" s="152"/>
      <c r="BO259" s="152"/>
      <c r="BP259" s="152"/>
      <c r="BQ259" s="152"/>
      <c r="BR259" s="152"/>
      <c r="BS259" s="152"/>
      <c r="BT259" s="152"/>
      <c r="BU259" s="152"/>
      <c r="BV259" s="152"/>
      <c r="BW259" s="152"/>
      <c r="BX259" s="152"/>
      <c r="BY259" s="152"/>
    </row>
    <row r="260" spans="1:77" s="38" customFormat="1" x14ac:dyDescent="0.2">
      <c r="A260" s="152"/>
      <c r="B260" s="153" t="str">
        <f>IF(AND(B258&lt;&gt;"",ISNUMBER(B258),B259=""),"סך הכל",IF(Planning!A263="","",Planning!A263))</f>
        <v/>
      </c>
      <c r="C260" s="154" t="str">
        <f>IFERROR(_xlfn.IFS(B260="סך הכל",Summary!$B$6,Planning!C263&lt;&gt;"",Planning!C263),"")</f>
        <v/>
      </c>
      <c r="D260" s="152" t="str">
        <f>IFERROR(VLOOKUP(B260,Address!B:G,5,FALSE),"")</f>
        <v/>
      </c>
      <c r="E260" s="152" t="str">
        <f>IFERROR(VLOOKUP(B260,Address!B:L,11,FALSE),"")</f>
        <v/>
      </c>
      <c r="F260" s="155" t="str">
        <f t="shared" si="6"/>
        <v/>
      </c>
      <c r="G260" s="156" t="str">
        <f>IF(B260="סך הכל",Summary!$B$7,IF(F260="","",IF(VLOOKUP(B260,WQ_UnitID!B:C,2,FALSE)=0,"",VLOOKUP(B260,WQ_UnitID!B:C,2,FALSE))))</f>
        <v/>
      </c>
      <c r="H260" s="155" t="str">
        <f>IF(B260="סך הכל",Summary!$B$8,IF(F260="","",IFERROR(VLOOKUP(B260,Planning!A:B,2,FALSE),0)))</f>
        <v/>
      </c>
      <c r="I260" s="155" t="str">
        <f>IF(B260="סך הכל",Summary!$B$9,IF(F260="","",IFERROR(VLOOKUP(B260,Count!A:B,2,FALSE),0)))</f>
        <v/>
      </c>
      <c r="J260" s="155" t="str">
        <f>IF(F260="","",(IF(ISNUMBER(MATCH(B260,ExcPermit!$H$8:$H$1000,0)),"כן","לא")))</f>
        <v/>
      </c>
      <c r="K260" s="155" t="str">
        <f>IF(B260="סך הכל",Summary!$B$10,IF(F260="","",IFERROR(VLOOKUP(B260,Count!A:J,8,FALSE),0)))</f>
        <v/>
      </c>
      <c r="L260" s="155" t="str">
        <f>IF(B260="סך הכל",Summary!$B$11,IF(F260="","",IFERROR(VLOOKUP(B260,Count!A:J,9,FALSE),0)))</f>
        <v/>
      </c>
      <c r="M260" s="157" t="str">
        <f>IF(B260="סך הכל",Summary!$B$12,IF(F260="","",IFERROR(VLOOKUP(B260,Count!A:J,10,FALSE),0)))</f>
        <v/>
      </c>
      <c r="N260" s="158" t="str">
        <f t="shared" si="7"/>
        <v/>
      </c>
      <c r="O260" s="134" t="str">
        <f>IFERROR(VLOOKUP(B260,Comments!A:B,2,FALSE),"")</f>
        <v/>
      </c>
      <c r="P260" s="134"/>
      <c r="Q260" s="134"/>
      <c r="R260" s="134"/>
      <c r="S260" s="134"/>
      <c r="T260" s="134"/>
      <c r="U260" s="134"/>
      <c r="V260" s="134"/>
      <c r="W260" s="134"/>
      <c r="X260" s="134"/>
      <c r="Y260" s="134"/>
      <c r="Z260" s="134"/>
      <c r="AA260" s="134"/>
      <c r="AB260" s="134"/>
      <c r="AC260" s="134"/>
      <c r="AD260" s="134"/>
      <c r="AE260" s="152"/>
      <c r="AF260" s="152"/>
      <c r="AG260" s="152"/>
      <c r="AH260" s="152"/>
      <c r="AI260" s="152"/>
      <c r="AJ260" s="152"/>
      <c r="AK260" s="152"/>
      <c r="AL260" s="152"/>
      <c r="AM260" s="152"/>
      <c r="AN260" s="152"/>
      <c r="AO260" s="152"/>
      <c r="AP260" s="152"/>
      <c r="AQ260" s="152"/>
      <c r="AR260" s="152"/>
      <c r="AS260" s="152"/>
      <c r="AT260" s="152"/>
      <c r="AU260" s="152"/>
      <c r="AV260" s="152"/>
      <c r="AW260" s="152"/>
      <c r="AX260" s="152"/>
      <c r="AY260" s="152"/>
      <c r="AZ260" s="152"/>
      <c r="BA260" s="152"/>
      <c r="BB260" s="152"/>
      <c r="BC260" s="152"/>
      <c r="BD260" s="152"/>
      <c r="BE260" s="152"/>
      <c r="BF260" s="152"/>
      <c r="BG260" s="152"/>
      <c r="BH260" s="152"/>
      <c r="BI260" s="152"/>
      <c r="BJ260" s="152"/>
      <c r="BK260" s="152"/>
      <c r="BL260" s="152"/>
      <c r="BM260" s="152"/>
      <c r="BN260" s="152"/>
      <c r="BO260" s="152"/>
      <c r="BP260" s="152"/>
      <c r="BQ260" s="152"/>
      <c r="BR260" s="152"/>
      <c r="BS260" s="152"/>
      <c r="BT260" s="152"/>
      <c r="BU260" s="152"/>
      <c r="BV260" s="152"/>
      <c r="BW260" s="152"/>
      <c r="BX260" s="152"/>
      <c r="BY260" s="152"/>
    </row>
    <row r="261" spans="1:77" s="38" customFormat="1" x14ac:dyDescent="0.2">
      <c r="A261" s="152"/>
      <c r="B261" s="153" t="str">
        <f>IF(AND(B259&lt;&gt;"",ISNUMBER(B259),B260=""),"סך הכל",IF(Planning!A264="","",Planning!A264))</f>
        <v/>
      </c>
      <c r="C261" s="154" t="str">
        <f>IFERROR(_xlfn.IFS(B261="סך הכל",Summary!$B$6,Planning!C264&lt;&gt;"",Planning!C264),"")</f>
        <v/>
      </c>
      <c r="D261" s="152" t="str">
        <f>IFERROR(VLOOKUP(B261,Address!B:G,5,FALSE),"")</f>
        <v/>
      </c>
      <c r="E261" s="152" t="str">
        <f>IFERROR(VLOOKUP(B261,Address!B:L,11,FALSE),"")</f>
        <v/>
      </c>
      <c r="F261" s="155" t="str">
        <f t="shared" ref="F261:F324" si="8">IF(ISNUMBER(B261),"חטף","")</f>
        <v/>
      </c>
      <c r="G261" s="156" t="str">
        <f>IF(B261="סך הכל",Summary!$B$7,IF(F261="","",IF(VLOOKUP(B261,WQ_UnitID!B:C,2,FALSE)=0,"",VLOOKUP(B261,WQ_UnitID!B:C,2,FALSE))))</f>
        <v/>
      </c>
      <c r="H261" s="155" t="str">
        <f>IF(B261="סך הכל",Summary!$B$8,IF(F261="","",IFERROR(VLOOKUP(B261,Planning!A:B,2,FALSE),0)))</f>
        <v/>
      </c>
      <c r="I261" s="155" t="str">
        <f>IF(B261="סך הכל",Summary!$B$9,IF(F261="","",IFERROR(VLOOKUP(B261,Count!A:B,2,FALSE),0)))</f>
        <v/>
      </c>
      <c r="J261" s="155" t="str">
        <f>IF(F261="","",(IF(ISNUMBER(MATCH(B261,ExcPermit!$H$8:$H$1000,0)),"כן","לא")))</f>
        <v/>
      </c>
      <c r="K261" s="155" t="str">
        <f>IF(B261="סך הכל",Summary!$B$10,IF(F261="","",IFERROR(VLOOKUP(B261,Count!A:J,8,FALSE),0)))</f>
        <v/>
      </c>
      <c r="L261" s="155" t="str">
        <f>IF(B261="סך הכל",Summary!$B$11,IF(F261="","",IFERROR(VLOOKUP(B261,Count!A:J,9,FALSE),0)))</f>
        <v/>
      </c>
      <c r="M261" s="157" t="str">
        <f>IF(B261="סך הכל",Summary!$B$12,IF(F261="","",IFERROR(VLOOKUP(B261,Count!A:J,10,FALSE),0)))</f>
        <v/>
      </c>
      <c r="N261" s="158" t="str">
        <f t="shared" ref="N261:N324" si="9">IF(O261=0,"",O261)</f>
        <v/>
      </c>
      <c r="O261" s="134" t="str">
        <f>IFERROR(VLOOKUP(B261,Comments!A:B,2,FALSE),"")</f>
        <v/>
      </c>
      <c r="P261" s="134"/>
      <c r="Q261" s="134"/>
      <c r="R261" s="134"/>
      <c r="S261" s="134"/>
      <c r="T261" s="134"/>
      <c r="U261" s="134"/>
      <c r="V261" s="134"/>
      <c r="W261" s="134"/>
      <c r="X261" s="134"/>
      <c r="Y261" s="134"/>
      <c r="Z261" s="134"/>
      <c r="AA261" s="134"/>
      <c r="AB261" s="134"/>
      <c r="AC261" s="134"/>
      <c r="AD261" s="134"/>
      <c r="AE261" s="152"/>
      <c r="AF261" s="152"/>
      <c r="AG261" s="152"/>
      <c r="AH261" s="152"/>
      <c r="AI261" s="152"/>
      <c r="AJ261" s="152"/>
      <c r="AK261" s="152"/>
      <c r="AL261" s="152"/>
      <c r="AM261" s="152"/>
      <c r="AN261" s="152"/>
      <c r="AO261" s="152"/>
      <c r="AP261" s="152"/>
      <c r="AQ261" s="152"/>
      <c r="AR261" s="152"/>
      <c r="AS261" s="152"/>
      <c r="AT261" s="152"/>
      <c r="AU261" s="152"/>
      <c r="AV261" s="152"/>
      <c r="AW261" s="152"/>
      <c r="AX261" s="152"/>
      <c r="AY261" s="152"/>
      <c r="AZ261" s="152"/>
      <c r="BA261" s="152"/>
      <c r="BB261" s="152"/>
      <c r="BC261" s="152"/>
      <c r="BD261" s="152"/>
      <c r="BE261" s="152"/>
      <c r="BF261" s="152"/>
      <c r="BG261" s="152"/>
      <c r="BH261" s="152"/>
      <c r="BI261" s="152"/>
      <c r="BJ261" s="152"/>
      <c r="BK261" s="152"/>
      <c r="BL261" s="152"/>
      <c r="BM261" s="152"/>
      <c r="BN261" s="152"/>
      <c r="BO261" s="152"/>
      <c r="BP261" s="152"/>
      <c r="BQ261" s="152"/>
      <c r="BR261" s="152"/>
      <c r="BS261" s="152"/>
      <c r="BT261" s="152"/>
      <c r="BU261" s="152"/>
      <c r="BV261" s="152"/>
      <c r="BW261" s="152"/>
      <c r="BX261" s="152"/>
      <c r="BY261" s="152"/>
    </row>
    <row r="262" spans="1:77" s="38" customFormat="1" x14ac:dyDescent="0.2">
      <c r="A262" s="152"/>
      <c r="B262" s="153" t="str">
        <f>IF(AND(B260&lt;&gt;"",ISNUMBER(B260),B261=""),"סך הכל",IF(Planning!A265="","",Planning!A265))</f>
        <v/>
      </c>
      <c r="C262" s="154" t="str">
        <f>IFERROR(_xlfn.IFS(B262="סך הכל",Summary!$B$6,Planning!C265&lt;&gt;"",Planning!C265),"")</f>
        <v/>
      </c>
      <c r="D262" s="152" t="str">
        <f>IFERROR(VLOOKUP(B262,Address!B:G,5,FALSE),"")</f>
        <v/>
      </c>
      <c r="E262" s="152" t="str">
        <f>IFERROR(VLOOKUP(B262,Address!B:L,11,FALSE),"")</f>
        <v/>
      </c>
      <c r="F262" s="155" t="str">
        <f t="shared" si="8"/>
        <v/>
      </c>
      <c r="G262" s="156" t="str">
        <f>IF(B262="סך הכל",Summary!$B$7,IF(F262="","",IF(VLOOKUP(B262,WQ_UnitID!B:C,2,FALSE)=0,"",VLOOKUP(B262,WQ_UnitID!B:C,2,FALSE))))</f>
        <v/>
      </c>
      <c r="H262" s="155" t="str">
        <f>IF(B262="סך הכל",Summary!$B$8,IF(F262="","",IFERROR(VLOOKUP(B262,Planning!A:B,2,FALSE),0)))</f>
        <v/>
      </c>
      <c r="I262" s="155" t="str">
        <f>IF(B262="סך הכל",Summary!$B$9,IF(F262="","",IFERROR(VLOOKUP(B262,Count!A:B,2,FALSE),0)))</f>
        <v/>
      </c>
      <c r="J262" s="155" t="str">
        <f>IF(F262="","",(IF(ISNUMBER(MATCH(B262,ExcPermit!$H$8:$H$1000,0)),"כן","לא")))</f>
        <v/>
      </c>
      <c r="K262" s="155" t="str">
        <f>IF(B262="סך הכל",Summary!$B$10,IF(F262="","",IFERROR(VLOOKUP(B262,Count!A:J,8,FALSE),0)))</f>
        <v/>
      </c>
      <c r="L262" s="155" t="str">
        <f>IF(B262="סך הכל",Summary!$B$11,IF(F262="","",IFERROR(VLOOKUP(B262,Count!A:J,9,FALSE),0)))</f>
        <v/>
      </c>
      <c r="M262" s="157" t="str">
        <f>IF(B262="סך הכל",Summary!$B$12,IF(F262="","",IFERROR(VLOOKUP(B262,Count!A:J,10,FALSE),0)))</f>
        <v/>
      </c>
      <c r="N262" s="158" t="str">
        <f t="shared" si="9"/>
        <v/>
      </c>
      <c r="O262" s="134" t="str">
        <f>IFERROR(VLOOKUP(B262,Comments!A:B,2,FALSE),"")</f>
        <v/>
      </c>
      <c r="P262" s="134"/>
      <c r="Q262" s="134"/>
      <c r="R262" s="134"/>
      <c r="S262" s="134"/>
      <c r="T262" s="134"/>
      <c r="U262" s="134"/>
      <c r="V262" s="134"/>
      <c r="W262" s="134"/>
      <c r="X262" s="134"/>
      <c r="Y262" s="134"/>
      <c r="Z262" s="134"/>
      <c r="AA262" s="134"/>
      <c r="AB262" s="134"/>
      <c r="AC262" s="134"/>
      <c r="AD262" s="134"/>
      <c r="AE262" s="152"/>
      <c r="AF262" s="152"/>
      <c r="AG262" s="152"/>
      <c r="AH262" s="152"/>
      <c r="AI262" s="152"/>
      <c r="AJ262" s="152"/>
      <c r="AK262" s="152"/>
      <c r="AL262" s="152"/>
      <c r="AM262" s="152"/>
      <c r="AN262" s="152"/>
      <c r="AO262" s="152"/>
      <c r="AP262" s="152"/>
      <c r="AQ262" s="152"/>
      <c r="AR262" s="152"/>
      <c r="AS262" s="152"/>
      <c r="AT262" s="152"/>
      <c r="AU262" s="152"/>
      <c r="AV262" s="152"/>
      <c r="AW262" s="152"/>
      <c r="AX262" s="152"/>
      <c r="AY262" s="152"/>
      <c r="AZ262" s="152"/>
      <c r="BA262" s="152"/>
      <c r="BB262" s="152"/>
      <c r="BC262" s="152"/>
      <c r="BD262" s="152"/>
      <c r="BE262" s="152"/>
      <c r="BF262" s="152"/>
      <c r="BG262" s="152"/>
      <c r="BH262" s="152"/>
      <c r="BI262" s="152"/>
      <c r="BJ262" s="152"/>
      <c r="BK262" s="152"/>
      <c r="BL262" s="152"/>
      <c r="BM262" s="152"/>
      <c r="BN262" s="152"/>
      <c r="BO262" s="152"/>
      <c r="BP262" s="152"/>
      <c r="BQ262" s="152"/>
      <c r="BR262" s="152"/>
      <c r="BS262" s="152"/>
      <c r="BT262" s="152"/>
      <c r="BU262" s="152"/>
      <c r="BV262" s="152"/>
      <c r="BW262" s="152"/>
      <c r="BX262" s="152"/>
      <c r="BY262" s="152"/>
    </row>
    <row r="263" spans="1:77" s="38" customFormat="1" x14ac:dyDescent="0.2">
      <c r="A263" s="152"/>
      <c r="B263" s="153" t="str">
        <f>IF(AND(B261&lt;&gt;"",ISNUMBER(B261),B262=""),"סך הכל",IF(Planning!A266="","",Planning!A266))</f>
        <v/>
      </c>
      <c r="C263" s="154" t="str">
        <f>IFERROR(_xlfn.IFS(B263="סך הכל",Summary!$B$6,Planning!C266&lt;&gt;"",Planning!C266),"")</f>
        <v/>
      </c>
      <c r="D263" s="152" t="str">
        <f>IFERROR(VLOOKUP(B263,Address!B:G,5,FALSE),"")</f>
        <v/>
      </c>
      <c r="E263" s="152" t="str">
        <f>IFERROR(VLOOKUP(B263,Address!B:L,11,FALSE),"")</f>
        <v/>
      </c>
      <c r="F263" s="155" t="str">
        <f t="shared" si="8"/>
        <v/>
      </c>
      <c r="G263" s="156" t="str">
        <f>IF(B263="סך הכל",Summary!$B$7,IF(F263="","",IF(VLOOKUP(B263,WQ_UnitID!B:C,2,FALSE)=0,"",VLOOKUP(B263,WQ_UnitID!B:C,2,FALSE))))</f>
        <v/>
      </c>
      <c r="H263" s="155" t="str">
        <f>IF(B263="סך הכל",Summary!$B$8,IF(F263="","",IFERROR(VLOOKUP(B263,Planning!A:B,2,FALSE),0)))</f>
        <v/>
      </c>
      <c r="I263" s="155" t="str">
        <f>IF(B263="סך הכל",Summary!$B$9,IF(F263="","",IFERROR(VLOOKUP(B263,Count!A:B,2,FALSE),0)))</f>
        <v/>
      </c>
      <c r="J263" s="155" t="str">
        <f>IF(F263="","",(IF(ISNUMBER(MATCH(B263,ExcPermit!$H$8:$H$1000,0)),"כן","לא")))</f>
        <v/>
      </c>
      <c r="K263" s="155" t="str">
        <f>IF(B263="סך הכל",Summary!$B$10,IF(F263="","",IFERROR(VLOOKUP(B263,Count!A:J,8,FALSE),0)))</f>
        <v/>
      </c>
      <c r="L263" s="155" t="str">
        <f>IF(B263="סך הכל",Summary!$B$11,IF(F263="","",IFERROR(VLOOKUP(B263,Count!A:J,9,FALSE),0)))</f>
        <v/>
      </c>
      <c r="M263" s="157" t="str">
        <f>IF(B263="סך הכל",Summary!$B$12,IF(F263="","",IFERROR(VLOOKUP(B263,Count!A:J,10,FALSE),0)))</f>
        <v/>
      </c>
      <c r="N263" s="158" t="str">
        <f t="shared" si="9"/>
        <v/>
      </c>
      <c r="O263" s="134" t="str">
        <f>IFERROR(VLOOKUP(B263,Comments!A:B,2,FALSE),"")</f>
        <v/>
      </c>
      <c r="P263" s="134"/>
      <c r="Q263" s="134"/>
      <c r="R263" s="134"/>
      <c r="S263" s="134"/>
      <c r="T263" s="134"/>
      <c r="U263" s="134"/>
      <c r="V263" s="134"/>
      <c r="W263" s="134"/>
      <c r="X263" s="134"/>
      <c r="Y263" s="134"/>
      <c r="Z263" s="134"/>
      <c r="AA263" s="134"/>
      <c r="AB263" s="134"/>
      <c r="AC263" s="134"/>
      <c r="AD263" s="134"/>
      <c r="AE263" s="152"/>
      <c r="AF263" s="152"/>
      <c r="AG263" s="152"/>
      <c r="AH263" s="152"/>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c r="BE263" s="152"/>
      <c r="BF263" s="152"/>
      <c r="BG263" s="152"/>
      <c r="BH263" s="152"/>
      <c r="BI263" s="152"/>
      <c r="BJ263" s="152"/>
      <c r="BK263" s="152"/>
      <c r="BL263" s="152"/>
      <c r="BM263" s="152"/>
      <c r="BN263" s="152"/>
      <c r="BO263" s="152"/>
      <c r="BP263" s="152"/>
      <c r="BQ263" s="152"/>
      <c r="BR263" s="152"/>
      <c r="BS263" s="152"/>
      <c r="BT263" s="152"/>
      <c r="BU263" s="152"/>
      <c r="BV263" s="152"/>
      <c r="BW263" s="152"/>
      <c r="BX263" s="152"/>
      <c r="BY263" s="152"/>
    </row>
    <row r="264" spans="1:77" s="38" customFormat="1" x14ac:dyDescent="0.2">
      <c r="A264" s="152"/>
      <c r="B264" s="153" t="str">
        <f>IF(AND(B262&lt;&gt;"",ISNUMBER(B262),B263=""),"סך הכל",IF(Planning!A267="","",Planning!A267))</f>
        <v/>
      </c>
      <c r="C264" s="154" t="str">
        <f>IFERROR(_xlfn.IFS(B264="סך הכל",Summary!$B$6,Planning!C267&lt;&gt;"",Planning!C267),"")</f>
        <v/>
      </c>
      <c r="D264" s="152" t="str">
        <f>IFERROR(VLOOKUP(B264,Address!B:G,5,FALSE),"")</f>
        <v/>
      </c>
      <c r="E264" s="152" t="str">
        <f>IFERROR(VLOOKUP(B264,Address!B:L,11,FALSE),"")</f>
        <v/>
      </c>
      <c r="F264" s="155" t="str">
        <f t="shared" si="8"/>
        <v/>
      </c>
      <c r="G264" s="156" t="str">
        <f>IF(B264="סך הכל",Summary!$B$7,IF(F264="","",IF(VLOOKUP(B264,WQ_UnitID!B:C,2,FALSE)=0,"",VLOOKUP(B264,WQ_UnitID!B:C,2,FALSE))))</f>
        <v/>
      </c>
      <c r="H264" s="155" t="str">
        <f>IF(B264="סך הכל",Summary!$B$8,IF(F264="","",IFERROR(VLOOKUP(B264,Planning!A:B,2,FALSE),0)))</f>
        <v/>
      </c>
      <c r="I264" s="155" t="str">
        <f>IF(B264="סך הכל",Summary!$B$9,IF(F264="","",IFERROR(VLOOKUP(B264,Count!A:B,2,FALSE),0)))</f>
        <v/>
      </c>
      <c r="J264" s="155" t="str">
        <f>IF(F264="","",(IF(ISNUMBER(MATCH(B264,ExcPermit!$H$8:$H$1000,0)),"כן","לא")))</f>
        <v/>
      </c>
      <c r="K264" s="155" t="str">
        <f>IF(B264="סך הכל",Summary!$B$10,IF(F264="","",IFERROR(VLOOKUP(B264,Count!A:J,8,FALSE),0)))</f>
        <v/>
      </c>
      <c r="L264" s="155" t="str">
        <f>IF(B264="סך הכל",Summary!$B$11,IF(F264="","",IFERROR(VLOOKUP(B264,Count!A:J,9,FALSE),0)))</f>
        <v/>
      </c>
      <c r="M264" s="157" t="str">
        <f>IF(B264="סך הכל",Summary!$B$12,IF(F264="","",IFERROR(VLOOKUP(B264,Count!A:J,10,FALSE),0)))</f>
        <v/>
      </c>
      <c r="N264" s="158" t="str">
        <f t="shared" si="9"/>
        <v/>
      </c>
      <c r="O264" s="134" t="str">
        <f>IFERROR(VLOOKUP(B264,Comments!A:B,2,FALSE),"")</f>
        <v/>
      </c>
      <c r="P264" s="134"/>
      <c r="Q264" s="134"/>
      <c r="R264" s="134"/>
      <c r="S264" s="134"/>
      <c r="T264" s="134"/>
      <c r="U264" s="134"/>
      <c r="V264" s="134"/>
      <c r="W264" s="134"/>
      <c r="X264" s="134"/>
      <c r="Y264" s="134"/>
      <c r="Z264" s="134"/>
      <c r="AA264" s="134"/>
      <c r="AB264" s="134"/>
      <c r="AC264" s="134"/>
      <c r="AD264" s="134"/>
      <c r="AE264" s="152"/>
      <c r="AF264" s="152"/>
      <c r="AG264" s="152"/>
      <c r="AH264" s="152"/>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c r="BD264" s="152"/>
      <c r="BE264" s="152"/>
      <c r="BF264" s="152"/>
      <c r="BG264" s="152"/>
      <c r="BH264" s="152"/>
      <c r="BI264" s="152"/>
      <c r="BJ264" s="152"/>
      <c r="BK264" s="152"/>
      <c r="BL264" s="152"/>
      <c r="BM264" s="152"/>
      <c r="BN264" s="152"/>
      <c r="BO264" s="152"/>
      <c r="BP264" s="152"/>
      <c r="BQ264" s="152"/>
      <c r="BR264" s="152"/>
      <c r="BS264" s="152"/>
      <c r="BT264" s="152"/>
      <c r="BU264" s="152"/>
      <c r="BV264" s="152"/>
      <c r="BW264" s="152"/>
      <c r="BX264" s="152"/>
      <c r="BY264" s="152"/>
    </row>
    <row r="265" spans="1:77" s="38" customFormat="1" x14ac:dyDescent="0.2">
      <c r="A265" s="152"/>
      <c r="B265" s="153" t="str">
        <f>IF(AND(B263&lt;&gt;"",ISNUMBER(B263),B264=""),"סך הכל",IF(Planning!A268="","",Planning!A268))</f>
        <v/>
      </c>
      <c r="C265" s="154" t="str">
        <f>IFERROR(_xlfn.IFS(B265="סך הכל",Summary!$B$6,Planning!C268&lt;&gt;"",Planning!C268),"")</f>
        <v/>
      </c>
      <c r="D265" s="152" t="str">
        <f>IFERROR(VLOOKUP(B265,Address!B:G,5,FALSE),"")</f>
        <v/>
      </c>
      <c r="E265" s="152" t="str">
        <f>IFERROR(VLOOKUP(B265,Address!B:L,11,FALSE),"")</f>
        <v/>
      </c>
      <c r="F265" s="155" t="str">
        <f t="shared" si="8"/>
        <v/>
      </c>
      <c r="G265" s="156" t="str">
        <f>IF(B265="סך הכל",Summary!$B$7,IF(F265="","",IF(VLOOKUP(B265,WQ_UnitID!B:C,2,FALSE)=0,"",VLOOKUP(B265,WQ_UnitID!B:C,2,FALSE))))</f>
        <v/>
      </c>
      <c r="H265" s="155" t="str">
        <f>IF(B265="סך הכל",Summary!$B$8,IF(F265="","",IFERROR(VLOOKUP(B265,Planning!A:B,2,FALSE),0)))</f>
        <v/>
      </c>
      <c r="I265" s="155" t="str">
        <f>IF(B265="סך הכל",Summary!$B$9,IF(F265="","",IFERROR(VLOOKUP(B265,Count!A:B,2,FALSE),0)))</f>
        <v/>
      </c>
      <c r="J265" s="155" t="str">
        <f>IF(F265="","",(IF(ISNUMBER(MATCH(B265,ExcPermit!$H$8:$H$1000,0)),"כן","לא")))</f>
        <v/>
      </c>
      <c r="K265" s="155" t="str">
        <f>IF(B265="סך הכל",Summary!$B$10,IF(F265="","",IFERROR(VLOOKUP(B265,Count!A:J,8,FALSE),0)))</f>
        <v/>
      </c>
      <c r="L265" s="155" t="str">
        <f>IF(B265="סך הכל",Summary!$B$11,IF(F265="","",IFERROR(VLOOKUP(B265,Count!A:J,9,FALSE),0)))</f>
        <v/>
      </c>
      <c r="M265" s="157" t="str">
        <f>IF(B265="סך הכל",Summary!$B$12,IF(F265="","",IFERROR(VLOOKUP(B265,Count!A:J,10,FALSE),0)))</f>
        <v/>
      </c>
      <c r="N265" s="158" t="str">
        <f t="shared" si="9"/>
        <v/>
      </c>
      <c r="O265" s="134" t="str">
        <f>IFERROR(VLOOKUP(B265,Comments!A:B,2,FALSE),"")</f>
        <v/>
      </c>
      <c r="P265" s="134"/>
      <c r="Q265" s="134"/>
      <c r="R265" s="134"/>
      <c r="S265" s="134"/>
      <c r="T265" s="134"/>
      <c r="U265" s="134"/>
      <c r="V265" s="134"/>
      <c r="W265" s="134"/>
      <c r="X265" s="134"/>
      <c r="Y265" s="134"/>
      <c r="Z265" s="134"/>
      <c r="AA265" s="134"/>
      <c r="AB265" s="134"/>
      <c r="AC265" s="134"/>
      <c r="AD265" s="134"/>
      <c r="AE265" s="152"/>
      <c r="AF265" s="152"/>
      <c r="AG265" s="152"/>
      <c r="AH265" s="152"/>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c r="BD265" s="152"/>
      <c r="BE265" s="152"/>
      <c r="BF265" s="152"/>
      <c r="BG265" s="152"/>
      <c r="BH265" s="152"/>
      <c r="BI265" s="152"/>
      <c r="BJ265" s="152"/>
      <c r="BK265" s="152"/>
      <c r="BL265" s="152"/>
      <c r="BM265" s="152"/>
      <c r="BN265" s="152"/>
      <c r="BO265" s="152"/>
      <c r="BP265" s="152"/>
      <c r="BQ265" s="152"/>
      <c r="BR265" s="152"/>
      <c r="BS265" s="152"/>
      <c r="BT265" s="152"/>
      <c r="BU265" s="152"/>
      <c r="BV265" s="152"/>
      <c r="BW265" s="152"/>
      <c r="BX265" s="152"/>
      <c r="BY265" s="152"/>
    </row>
    <row r="266" spans="1:77" s="38" customFormat="1" x14ac:dyDescent="0.2">
      <c r="A266" s="152"/>
      <c r="B266" s="153" t="str">
        <f>IF(AND(B264&lt;&gt;"",ISNUMBER(B264),B265=""),"סך הכל",IF(Planning!A269="","",Planning!A269))</f>
        <v/>
      </c>
      <c r="C266" s="154" t="str">
        <f>IFERROR(_xlfn.IFS(B266="סך הכל",Summary!$B$6,Planning!C269&lt;&gt;"",Planning!C269),"")</f>
        <v/>
      </c>
      <c r="D266" s="152" t="str">
        <f>IFERROR(VLOOKUP(B266,Address!B:G,5,FALSE),"")</f>
        <v/>
      </c>
      <c r="E266" s="152" t="str">
        <f>IFERROR(VLOOKUP(B266,Address!B:L,11,FALSE),"")</f>
        <v/>
      </c>
      <c r="F266" s="155" t="str">
        <f t="shared" si="8"/>
        <v/>
      </c>
      <c r="G266" s="156" t="str">
        <f>IF(B266="סך הכל",Summary!$B$7,IF(F266="","",IF(VLOOKUP(B266,WQ_UnitID!B:C,2,FALSE)=0,"",VLOOKUP(B266,WQ_UnitID!B:C,2,FALSE))))</f>
        <v/>
      </c>
      <c r="H266" s="155" t="str">
        <f>IF(B266="סך הכל",Summary!$B$8,IF(F266="","",IFERROR(VLOOKUP(B266,Planning!A:B,2,FALSE),0)))</f>
        <v/>
      </c>
      <c r="I266" s="155" t="str">
        <f>IF(B266="סך הכל",Summary!$B$9,IF(F266="","",IFERROR(VLOOKUP(B266,Count!A:B,2,FALSE),0)))</f>
        <v/>
      </c>
      <c r="J266" s="155" t="str">
        <f>IF(F266="","",(IF(ISNUMBER(MATCH(B266,ExcPermit!$H$8:$H$1000,0)),"כן","לא")))</f>
        <v/>
      </c>
      <c r="K266" s="155" t="str">
        <f>IF(B266="סך הכל",Summary!$B$10,IF(F266="","",IFERROR(VLOOKUP(B266,Count!A:J,8,FALSE),0)))</f>
        <v/>
      </c>
      <c r="L266" s="155" t="str">
        <f>IF(B266="סך הכל",Summary!$B$11,IF(F266="","",IFERROR(VLOOKUP(B266,Count!A:J,9,FALSE),0)))</f>
        <v/>
      </c>
      <c r="M266" s="157" t="str">
        <f>IF(B266="סך הכל",Summary!$B$12,IF(F266="","",IFERROR(VLOOKUP(B266,Count!A:J,10,FALSE),0)))</f>
        <v/>
      </c>
      <c r="N266" s="158" t="str">
        <f t="shared" si="9"/>
        <v/>
      </c>
      <c r="O266" s="134" t="str">
        <f>IFERROR(VLOOKUP(B266,Comments!A:B,2,FALSE),"")</f>
        <v/>
      </c>
      <c r="P266" s="134"/>
      <c r="Q266" s="134"/>
      <c r="R266" s="134"/>
      <c r="S266" s="134"/>
      <c r="T266" s="134"/>
      <c r="U266" s="134"/>
      <c r="V266" s="134"/>
      <c r="W266" s="134"/>
      <c r="X266" s="134"/>
      <c r="Y266" s="134"/>
      <c r="Z266" s="134"/>
      <c r="AA266" s="134"/>
      <c r="AB266" s="134"/>
      <c r="AC266" s="134"/>
      <c r="AD266" s="134"/>
      <c r="AE266" s="152"/>
      <c r="AF266" s="152"/>
      <c r="AG266" s="152"/>
      <c r="AH266" s="152"/>
      <c r="AI266" s="152"/>
      <c r="AJ266" s="152"/>
      <c r="AK266" s="152"/>
      <c r="AL266" s="152"/>
      <c r="AM266" s="152"/>
      <c r="AN266" s="152"/>
      <c r="AO266" s="152"/>
      <c r="AP266" s="152"/>
      <c r="AQ266" s="152"/>
      <c r="AR266" s="152"/>
      <c r="AS266" s="152"/>
      <c r="AT266" s="152"/>
      <c r="AU266" s="152"/>
      <c r="AV266" s="152"/>
      <c r="AW266" s="152"/>
      <c r="AX266" s="152"/>
      <c r="AY266" s="152"/>
      <c r="AZ266" s="152"/>
      <c r="BA266" s="152"/>
      <c r="BB266" s="152"/>
      <c r="BC266" s="152"/>
      <c r="BD266" s="152"/>
      <c r="BE266" s="152"/>
      <c r="BF266" s="152"/>
      <c r="BG266" s="152"/>
      <c r="BH266" s="152"/>
      <c r="BI266" s="152"/>
      <c r="BJ266" s="152"/>
      <c r="BK266" s="152"/>
      <c r="BL266" s="152"/>
      <c r="BM266" s="152"/>
      <c r="BN266" s="152"/>
      <c r="BO266" s="152"/>
      <c r="BP266" s="152"/>
      <c r="BQ266" s="152"/>
      <c r="BR266" s="152"/>
      <c r="BS266" s="152"/>
      <c r="BT266" s="152"/>
      <c r="BU266" s="152"/>
      <c r="BV266" s="152"/>
      <c r="BW266" s="152"/>
      <c r="BX266" s="152"/>
      <c r="BY266" s="152"/>
    </row>
    <row r="267" spans="1:77" s="38" customFormat="1" x14ac:dyDescent="0.2">
      <c r="A267" s="152"/>
      <c r="B267" s="153" t="str">
        <f>IF(AND(B265&lt;&gt;"",ISNUMBER(B265),B266=""),"סך הכל",IF(Planning!A270="","",Planning!A270))</f>
        <v/>
      </c>
      <c r="C267" s="154" t="str">
        <f>IFERROR(_xlfn.IFS(B267="סך הכל",Summary!$B$6,Planning!C270&lt;&gt;"",Planning!C270),"")</f>
        <v/>
      </c>
      <c r="D267" s="152" t="str">
        <f>IFERROR(VLOOKUP(B267,Address!B:G,5,FALSE),"")</f>
        <v/>
      </c>
      <c r="E267" s="152" t="str">
        <f>IFERROR(VLOOKUP(B267,Address!B:L,11,FALSE),"")</f>
        <v/>
      </c>
      <c r="F267" s="155" t="str">
        <f t="shared" si="8"/>
        <v/>
      </c>
      <c r="G267" s="156" t="str">
        <f>IF(B267="סך הכל",Summary!$B$7,IF(F267="","",IF(VLOOKUP(B267,WQ_UnitID!B:C,2,FALSE)=0,"",VLOOKUP(B267,WQ_UnitID!B:C,2,FALSE))))</f>
        <v/>
      </c>
      <c r="H267" s="155" t="str">
        <f>IF(B267="סך הכל",Summary!$B$8,IF(F267="","",IFERROR(VLOOKUP(B267,Planning!A:B,2,FALSE),0)))</f>
        <v/>
      </c>
      <c r="I267" s="155" t="str">
        <f>IF(B267="סך הכל",Summary!$B$9,IF(F267="","",IFERROR(VLOOKUP(B267,Count!A:B,2,FALSE),0)))</f>
        <v/>
      </c>
      <c r="J267" s="155" t="str">
        <f>IF(F267="","",(IF(ISNUMBER(MATCH(B267,ExcPermit!$H$8:$H$1000,0)),"כן","לא")))</f>
        <v/>
      </c>
      <c r="K267" s="155" t="str">
        <f>IF(B267="סך הכל",Summary!$B$10,IF(F267="","",IFERROR(VLOOKUP(B267,Count!A:J,8,FALSE),0)))</f>
        <v/>
      </c>
      <c r="L267" s="155" t="str">
        <f>IF(B267="סך הכל",Summary!$B$11,IF(F267="","",IFERROR(VLOOKUP(B267,Count!A:J,9,FALSE),0)))</f>
        <v/>
      </c>
      <c r="M267" s="157" t="str">
        <f>IF(B267="סך הכל",Summary!$B$12,IF(F267="","",IFERROR(VLOOKUP(B267,Count!A:J,10,FALSE),0)))</f>
        <v/>
      </c>
      <c r="N267" s="158" t="str">
        <f t="shared" si="9"/>
        <v/>
      </c>
      <c r="O267" s="134" t="str">
        <f>IFERROR(VLOOKUP(B267,Comments!A:B,2,FALSE),"")</f>
        <v/>
      </c>
      <c r="P267" s="134"/>
      <c r="Q267" s="134"/>
      <c r="R267" s="134"/>
      <c r="S267" s="134"/>
      <c r="T267" s="134"/>
      <c r="U267" s="134"/>
      <c r="V267" s="134"/>
      <c r="W267" s="134"/>
      <c r="X267" s="134"/>
      <c r="Y267" s="134"/>
      <c r="Z267" s="134"/>
      <c r="AA267" s="134"/>
      <c r="AB267" s="134"/>
      <c r="AC267" s="134"/>
      <c r="AD267" s="134"/>
      <c r="AE267" s="152"/>
      <c r="AF267" s="152"/>
      <c r="AG267" s="152"/>
      <c r="AH267" s="152"/>
      <c r="AI267" s="152"/>
      <c r="AJ267" s="152"/>
      <c r="AK267" s="152"/>
      <c r="AL267" s="152"/>
      <c r="AM267" s="152"/>
      <c r="AN267" s="152"/>
      <c r="AO267" s="152"/>
      <c r="AP267" s="152"/>
      <c r="AQ267" s="152"/>
      <c r="AR267" s="152"/>
      <c r="AS267" s="152"/>
      <c r="AT267" s="152"/>
      <c r="AU267" s="152"/>
      <c r="AV267" s="152"/>
      <c r="AW267" s="152"/>
      <c r="AX267" s="152"/>
      <c r="AY267" s="152"/>
      <c r="AZ267" s="152"/>
      <c r="BA267" s="152"/>
      <c r="BB267" s="152"/>
      <c r="BC267" s="152"/>
      <c r="BD267" s="152"/>
      <c r="BE267" s="152"/>
      <c r="BF267" s="152"/>
      <c r="BG267" s="152"/>
      <c r="BH267" s="152"/>
      <c r="BI267" s="152"/>
      <c r="BJ267" s="152"/>
      <c r="BK267" s="152"/>
      <c r="BL267" s="152"/>
      <c r="BM267" s="152"/>
      <c r="BN267" s="152"/>
      <c r="BO267" s="152"/>
      <c r="BP267" s="152"/>
      <c r="BQ267" s="152"/>
      <c r="BR267" s="152"/>
      <c r="BS267" s="152"/>
      <c r="BT267" s="152"/>
      <c r="BU267" s="152"/>
      <c r="BV267" s="152"/>
      <c r="BW267" s="152"/>
      <c r="BX267" s="152"/>
      <c r="BY267" s="152"/>
    </row>
    <row r="268" spans="1:77" s="38" customFormat="1" x14ac:dyDescent="0.2">
      <c r="A268" s="152"/>
      <c r="B268" s="153" t="str">
        <f>IF(AND(B266&lt;&gt;"",ISNUMBER(B266),B267=""),"סך הכל",IF(Planning!A271="","",Planning!A271))</f>
        <v/>
      </c>
      <c r="C268" s="154" t="str">
        <f>IFERROR(_xlfn.IFS(B268="סך הכל",Summary!$B$6,Planning!C271&lt;&gt;"",Planning!C271),"")</f>
        <v/>
      </c>
      <c r="D268" s="152" t="str">
        <f>IFERROR(VLOOKUP(B268,Address!B:G,5,FALSE),"")</f>
        <v/>
      </c>
      <c r="E268" s="152" t="str">
        <f>IFERROR(VLOOKUP(B268,Address!B:L,11,FALSE),"")</f>
        <v/>
      </c>
      <c r="F268" s="155" t="str">
        <f t="shared" si="8"/>
        <v/>
      </c>
      <c r="G268" s="156" t="str">
        <f>IF(B268="סך הכל",Summary!$B$7,IF(F268="","",IF(VLOOKUP(B268,WQ_UnitID!B:C,2,FALSE)=0,"",VLOOKUP(B268,WQ_UnitID!B:C,2,FALSE))))</f>
        <v/>
      </c>
      <c r="H268" s="155" t="str">
        <f>IF(B268="סך הכל",Summary!$B$8,IF(F268="","",IFERROR(VLOOKUP(B268,Planning!A:B,2,FALSE),0)))</f>
        <v/>
      </c>
      <c r="I268" s="155" t="str">
        <f>IF(B268="סך הכל",Summary!$B$9,IF(F268="","",IFERROR(VLOOKUP(B268,Count!A:B,2,FALSE),0)))</f>
        <v/>
      </c>
      <c r="J268" s="155" t="str">
        <f>IF(F268="","",(IF(ISNUMBER(MATCH(B268,ExcPermit!$H$8:$H$1000,0)),"כן","לא")))</f>
        <v/>
      </c>
      <c r="K268" s="155" t="str">
        <f>IF(B268="סך הכל",Summary!$B$10,IF(F268="","",IFERROR(VLOOKUP(B268,Count!A:J,8,FALSE),0)))</f>
        <v/>
      </c>
      <c r="L268" s="155" t="str">
        <f>IF(B268="סך הכל",Summary!$B$11,IF(F268="","",IFERROR(VLOOKUP(B268,Count!A:J,9,FALSE),0)))</f>
        <v/>
      </c>
      <c r="M268" s="157" t="str">
        <f>IF(B268="סך הכל",Summary!$B$12,IF(F268="","",IFERROR(VLOOKUP(B268,Count!A:J,10,FALSE),0)))</f>
        <v/>
      </c>
      <c r="N268" s="158" t="str">
        <f t="shared" si="9"/>
        <v/>
      </c>
      <c r="O268" s="134" t="str">
        <f>IFERROR(VLOOKUP(B268,Comments!A:B,2,FALSE),"")</f>
        <v/>
      </c>
      <c r="P268" s="134"/>
      <c r="Q268" s="134"/>
      <c r="R268" s="134"/>
      <c r="S268" s="134"/>
      <c r="T268" s="134"/>
      <c r="U268" s="134"/>
      <c r="V268" s="134"/>
      <c r="W268" s="134"/>
      <c r="X268" s="134"/>
      <c r="Y268" s="134"/>
      <c r="Z268" s="134"/>
      <c r="AA268" s="134"/>
      <c r="AB268" s="134"/>
      <c r="AC268" s="134"/>
      <c r="AD268" s="134"/>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2"/>
      <c r="BC268" s="152"/>
      <c r="BD268" s="152"/>
      <c r="BE268" s="152"/>
      <c r="BF268" s="152"/>
      <c r="BG268" s="152"/>
      <c r="BH268" s="152"/>
      <c r="BI268" s="152"/>
      <c r="BJ268" s="152"/>
      <c r="BK268" s="152"/>
      <c r="BL268" s="152"/>
      <c r="BM268" s="152"/>
      <c r="BN268" s="152"/>
      <c r="BO268" s="152"/>
      <c r="BP268" s="152"/>
      <c r="BQ268" s="152"/>
      <c r="BR268" s="152"/>
      <c r="BS268" s="152"/>
      <c r="BT268" s="152"/>
      <c r="BU268" s="152"/>
      <c r="BV268" s="152"/>
      <c r="BW268" s="152"/>
      <c r="BX268" s="152"/>
      <c r="BY268" s="152"/>
    </row>
    <row r="269" spans="1:77" s="38" customFormat="1" x14ac:dyDescent="0.2">
      <c r="A269" s="152"/>
      <c r="B269" s="153" t="str">
        <f>IF(AND(B267&lt;&gt;"",ISNUMBER(B267),B268=""),"סך הכל",IF(Planning!A272="","",Planning!A272))</f>
        <v/>
      </c>
      <c r="C269" s="154" t="str">
        <f>IFERROR(_xlfn.IFS(B269="סך הכל",Summary!$B$6,Planning!C272&lt;&gt;"",Planning!C272),"")</f>
        <v/>
      </c>
      <c r="D269" s="152" t="str">
        <f>IFERROR(VLOOKUP(B269,Address!B:G,5,FALSE),"")</f>
        <v/>
      </c>
      <c r="E269" s="152" t="str">
        <f>IFERROR(VLOOKUP(B269,Address!B:L,11,FALSE),"")</f>
        <v/>
      </c>
      <c r="F269" s="155" t="str">
        <f t="shared" si="8"/>
        <v/>
      </c>
      <c r="G269" s="156" t="str">
        <f>IF(B269="סך הכל",Summary!$B$7,IF(F269="","",IF(VLOOKUP(B269,WQ_UnitID!B:C,2,FALSE)=0,"",VLOOKUP(B269,WQ_UnitID!B:C,2,FALSE))))</f>
        <v/>
      </c>
      <c r="H269" s="155" t="str">
        <f>IF(B269="סך הכל",Summary!$B$8,IF(F269="","",IFERROR(VLOOKUP(B269,Planning!A:B,2,FALSE),0)))</f>
        <v/>
      </c>
      <c r="I269" s="155" t="str">
        <f>IF(B269="סך הכל",Summary!$B$9,IF(F269="","",IFERROR(VLOOKUP(B269,Count!A:B,2,FALSE),0)))</f>
        <v/>
      </c>
      <c r="J269" s="155" t="str">
        <f>IF(F269="","",(IF(ISNUMBER(MATCH(B269,ExcPermit!$H$8:$H$1000,0)),"כן","לא")))</f>
        <v/>
      </c>
      <c r="K269" s="155" t="str">
        <f>IF(B269="סך הכל",Summary!$B$10,IF(F269="","",IFERROR(VLOOKUP(B269,Count!A:J,8,FALSE),0)))</f>
        <v/>
      </c>
      <c r="L269" s="155" t="str">
        <f>IF(B269="סך הכל",Summary!$B$11,IF(F269="","",IFERROR(VLOOKUP(B269,Count!A:J,9,FALSE),0)))</f>
        <v/>
      </c>
      <c r="M269" s="157" t="str">
        <f>IF(B269="סך הכל",Summary!$B$12,IF(F269="","",IFERROR(VLOOKUP(B269,Count!A:J,10,FALSE),0)))</f>
        <v/>
      </c>
      <c r="N269" s="158" t="str">
        <f t="shared" si="9"/>
        <v/>
      </c>
      <c r="O269" s="134" t="str">
        <f>IFERROR(VLOOKUP(B269,Comments!A:B,2,FALSE),"")</f>
        <v/>
      </c>
      <c r="P269" s="134"/>
      <c r="Q269" s="134"/>
      <c r="R269" s="134"/>
      <c r="S269" s="134"/>
      <c r="T269" s="134"/>
      <c r="U269" s="134"/>
      <c r="V269" s="134"/>
      <c r="W269" s="134"/>
      <c r="X269" s="134"/>
      <c r="Y269" s="134"/>
      <c r="Z269" s="134"/>
      <c r="AA269" s="134"/>
      <c r="AB269" s="134"/>
      <c r="AC269" s="134"/>
      <c r="AD269" s="134"/>
      <c r="AE269" s="152"/>
      <c r="AF269" s="152"/>
      <c r="AG269" s="152"/>
      <c r="AH269" s="152"/>
      <c r="AI269" s="152"/>
      <c r="AJ269" s="152"/>
      <c r="AK269" s="152"/>
      <c r="AL269" s="152"/>
      <c r="AM269" s="152"/>
      <c r="AN269" s="152"/>
      <c r="AO269" s="152"/>
      <c r="AP269" s="152"/>
      <c r="AQ269" s="152"/>
      <c r="AR269" s="152"/>
      <c r="AS269" s="152"/>
      <c r="AT269" s="152"/>
      <c r="AU269" s="152"/>
      <c r="AV269" s="152"/>
      <c r="AW269" s="152"/>
      <c r="AX269" s="152"/>
      <c r="AY269" s="152"/>
      <c r="AZ269" s="152"/>
      <c r="BA269" s="152"/>
      <c r="BB269" s="152"/>
      <c r="BC269" s="152"/>
      <c r="BD269" s="152"/>
      <c r="BE269" s="152"/>
      <c r="BF269" s="152"/>
      <c r="BG269" s="152"/>
      <c r="BH269" s="152"/>
      <c r="BI269" s="152"/>
      <c r="BJ269" s="152"/>
      <c r="BK269" s="152"/>
      <c r="BL269" s="152"/>
      <c r="BM269" s="152"/>
      <c r="BN269" s="152"/>
      <c r="BO269" s="152"/>
      <c r="BP269" s="152"/>
      <c r="BQ269" s="152"/>
      <c r="BR269" s="152"/>
      <c r="BS269" s="152"/>
      <c r="BT269" s="152"/>
      <c r="BU269" s="152"/>
      <c r="BV269" s="152"/>
      <c r="BW269" s="152"/>
      <c r="BX269" s="152"/>
      <c r="BY269" s="152"/>
    </row>
    <row r="270" spans="1:77" s="38" customFormat="1" x14ac:dyDescent="0.2">
      <c r="A270" s="152"/>
      <c r="B270" s="153" t="str">
        <f>IF(AND(B268&lt;&gt;"",ISNUMBER(B268),B269=""),"סך הכל",IF(Planning!A273="","",Planning!A273))</f>
        <v/>
      </c>
      <c r="C270" s="154" t="str">
        <f>IFERROR(_xlfn.IFS(B270="סך הכל",Summary!$B$6,Planning!C273&lt;&gt;"",Planning!C273),"")</f>
        <v/>
      </c>
      <c r="D270" s="152" t="str">
        <f>IFERROR(VLOOKUP(B270,Address!B:G,5,FALSE),"")</f>
        <v/>
      </c>
      <c r="E270" s="152" t="str">
        <f>IFERROR(VLOOKUP(B270,Address!B:L,11,FALSE),"")</f>
        <v/>
      </c>
      <c r="F270" s="155" t="str">
        <f t="shared" si="8"/>
        <v/>
      </c>
      <c r="G270" s="156" t="str">
        <f>IF(B270="סך הכל",Summary!$B$7,IF(F270="","",IF(VLOOKUP(B270,WQ_UnitID!B:C,2,FALSE)=0,"",VLOOKUP(B270,WQ_UnitID!B:C,2,FALSE))))</f>
        <v/>
      </c>
      <c r="H270" s="155" t="str">
        <f>IF(B270="סך הכל",Summary!$B$8,IF(F270="","",IFERROR(VLOOKUP(B270,Planning!A:B,2,FALSE),0)))</f>
        <v/>
      </c>
      <c r="I270" s="155" t="str">
        <f>IF(B270="סך הכל",Summary!$B$9,IF(F270="","",IFERROR(VLOOKUP(B270,Count!A:B,2,FALSE),0)))</f>
        <v/>
      </c>
      <c r="J270" s="155" t="str">
        <f>IF(F270="","",(IF(ISNUMBER(MATCH(B270,ExcPermit!$H$8:$H$1000,0)),"כן","לא")))</f>
        <v/>
      </c>
      <c r="K270" s="155" t="str">
        <f>IF(B270="סך הכל",Summary!$B$10,IF(F270="","",IFERROR(VLOOKUP(B270,Count!A:J,8,FALSE),0)))</f>
        <v/>
      </c>
      <c r="L270" s="155" t="str">
        <f>IF(B270="סך הכל",Summary!$B$11,IF(F270="","",IFERROR(VLOOKUP(B270,Count!A:J,9,FALSE),0)))</f>
        <v/>
      </c>
      <c r="M270" s="157" t="str">
        <f>IF(B270="סך הכל",Summary!$B$12,IF(F270="","",IFERROR(VLOOKUP(B270,Count!A:J,10,FALSE),0)))</f>
        <v/>
      </c>
      <c r="N270" s="158" t="str">
        <f t="shared" si="9"/>
        <v/>
      </c>
      <c r="O270" s="134" t="str">
        <f>IFERROR(VLOOKUP(B270,Comments!A:B,2,FALSE),"")</f>
        <v/>
      </c>
      <c r="P270" s="134"/>
      <c r="Q270" s="134"/>
      <c r="R270" s="134"/>
      <c r="S270" s="134"/>
      <c r="T270" s="134"/>
      <c r="U270" s="134"/>
      <c r="V270" s="134"/>
      <c r="W270" s="134"/>
      <c r="X270" s="134"/>
      <c r="Y270" s="134"/>
      <c r="Z270" s="134"/>
      <c r="AA270" s="134"/>
      <c r="AB270" s="134"/>
      <c r="AC270" s="134"/>
      <c r="AD270" s="134"/>
      <c r="AE270" s="152"/>
      <c r="AF270" s="152"/>
      <c r="AG270" s="152"/>
      <c r="AH270" s="152"/>
      <c r="AI270" s="152"/>
      <c r="AJ270" s="152"/>
      <c r="AK270" s="152"/>
      <c r="AL270" s="152"/>
      <c r="AM270" s="152"/>
      <c r="AN270" s="152"/>
      <c r="AO270" s="152"/>
      <c r="AP270" s="152"/>
      <c r="AQ270" s="152"/>
      <c r="AR270" s="152"/>
      <c r="AS270" s="152"/>
      <c r="AT270" s="152"/>
      <c r="AU270" s="152"/>
      <c r="AV270" s="152"/>
      <c r="AW270" s="152"/>
      <c r="AX270" s="152"/>
      <c r="AY270" s="152"/>
      <c r="AZ270" s="152"/>
      <c r="BA270" s="152"/>
      <c r="BB270" s="152"/>
      <c r="BC270" s="152"/>
      <c r="BD270" s="152"/>
      <c r="BE270" s="152"/>
      <c r="BF270" s="152"/>
      <c r="BG270" s="152"/>
      <c r="BH270" s="152"/>
      <c r="BI270" s="152"/>
      <c r="BJ270" s="152"/>
      <c r="BK270" s="152"/>
      <c r="BL270" s="152"/>
      <c r="BM270" s="152"/>
      <c r="BN270" s="152"/>
      <c r="BO270" s="152"/>
      <c r="BP270" s="152"/>
      <c r="BQ270" s="152"/>
      <c r="BR270" s="152"/>
      <c r="BS270" s="152"/>
      <c r="BT270" s="152"/>
      <c r="BU270" s="152"/>
      <c r="BV270" s="152"/>
      <c r="BW270" s="152"/>
      <c r="BX270" s="152"/>
      <c r="BY270" s="152"/>
    </row>
    <row r="271" spans="1:77" s="38" customFormat="1" x14ac:dyDescent="0.2">
      <c r="A271" s="152"/>
      <c r="B271" s="153" t="str">
        <f>IF(AND(B269&lt;&gt;"",ISNUMBER(B269),B270=""),"סך הכל",IF(Planning!A274="","",Planning!A274))</f>
        <v/>
      </c>
      <c r="C271" s="154" t="str">
        <f>IFERROR(_xlfn.IFS(B271="סך הכל",Summary!$B$6,Planning!C274&lt;&gt;"",Planning!C274),"")</f>
        <v/>
      </c>
      <c r="D271" s="152" t="str">
        <f>IFERROR(VLOOKUP(B271,Address!B:G,5,FALSE),"")</f>
        <v/>
      </c>
      <c r="E271" s="152" t="str">
        <f>IFERROR(VLOOKUP(B271,Address!B:L,11,FALSE),"")</f>
        <v/>
      </c>
      <c r="F271" s="155" t="str">
        <f t="shared" si="8"/>
        <v/>
      </c>
      <c r="G271" s="156" t="str">
        <f>IF(B271="סך הכל",Summary!$B$7,IF(F271="","",IF(VLOOKUP(B271,WQ_UnitID!B:C,2,FALSE)=0,"",VLOOKUP(B271,WQ_UnitID!B:C,2,FALSE))))</f>
        <v/>
      </c>
      <c r="H271" s="155" t="str">
        <f>IF(B271="סך הכל",Summary!$B$8,IF(F271="","",IFERROR(VLOOKUP(B271,Planning!A:B,2,FALSE),0)))</f>
        <v/>
      </c>
      <c r="I271" s="155" t="str">
        <f>IF(B271="סך הכל",Summary!$B$9,IF(F271="","",IFERROR(VLOOKUP(B271,Count!A:B,2,FALSE),0)))</f>
        <v/>
      </c>
      <c r="J271" s="155" t="str">
        <f>IF(F271="","",(IF(ISNUMBER(MATCH(B271,ExcPermit!$H$8:$H$1000,0)),"כן","לא")))</f>
        <v/>
      </c>
      <c r="K271" s="155" t="str">
        <f>IF(B271="סך הכל",Summary!$B$10,IF(F271="","",IFERROR(VLOOKUP(B271,Count!A:J,8,FALSE),0)))</f>
        <v/>
      </c>
      <c r="L271" s="155" t="str">
        <f>IF(B271="סך הכל",Summary!$B$11,IF(F271="","",IFERROR(VLOOKUP(B271,Count!A:J,9,FALSE),0)))</f>
        <v/>
      </c>
      <c r="M271" s="157" t="str">
        <f>IF(B271="סך הכל",Summary!$B$12,IF(F271="","",IFERROR(VLOOKUP(B271,Count!A:J,10,FALSE),0)))</f>
        <v/>
      </c>
      <c r="N271" s="158" t="str">
        <f t="shared" si="9"/>
        <v/>
      </c>
      <c r="O271" s="134" t="str">
        <f>IFERROR(VLOOKUP(B271,Comments!A:B,2,FALSE),"")</f>
        <v/>
      </c>
      <c r="P271" s="134"/>
      <c r="Q271" s="134"/>
      <c r="R271" s="134"/>
      <c r="S271" s="134"/>
      <c r="T271" s="134"/>
      <c r="U271" s="134"/>
      <c r="V271" s="134"/>
      <c r="W271" s="134"/>
      <c r="X271" s="134"/>
      <c r="Y271" s="134"/>
      <c r="Z271" s="134"/>
      <c r="AA271" s="134"/>
      <c r="AB271" s="134"/>
      <c r="AC271" s="134"/>
      <c r="AD271" s="134"/>
      <c r="AE271" s="152"/>
      <c r="AF271" s="152"/>
      <c r="AG271" s="152"/>
      <c r="AH271" s="152"/>
      <c r="AI271" s="152"/>
      <c r="AJ271" s="152"/>
      <c r="AK271" s="152"/>
      <c r="AL271" s="152"/>
      <c r="AM271" s="152"/>
      <c r="AN271" s="152"/>
      <c r="AO271" s="152"/>
      <c r="AP271" s="152"/>
      <c r="AQ271" s="152"/>
      <c r="AR271" s="152"/>
      <c r="AS271" s="152"/>
      <c r="AT271" s="152"/>
      <c r="AU271" s="152"/>
      <c r="AV271" s="152"/>
      <c r="AW271" s="152"/>
      <c r="AX271" s="152"/>
      <c r="AY271" s="152"/>
      <c r="AZ271" s="152"/>
      <c r="BA271" s="152"/>
      <c r="BB271" s="152"/>
      <c r="BC271" s="152"/>
      <c r="BD271" s="152"/>
      <c r="BE271" s="152"/>
      <c r="BF271" s="152"/>
      <c r="BG271" s="152"/>
      <c r="BH271" s="152"/>
      <c r="BI271" s="152"/>
      <c r="BJ271" s="152"/>
      <c r="BK271" s="152"/>
      <c r="BL271" s="152"/>
      <c r="BM271" s="152"/>
      <c r="BN271" s="152"/>
      <c r="BO271" s="152"/>
      <c r="BP271" s="152"/>
      <c r="BQ271" s="152"/>
      <c r="BR271" s="152"/>
      <c r="BS271" s="152"/>
      <c r="BT271" s="152"/>
      <c r="BU271" s="152"/>
      <c r="BV271" s="152"/>
      <c r="BW271" s="152"/>
      <c r="BX271" s="152"/>
      <c r="BY271" s="152"/>
    </row>
    <row r="272" spans="1:77" s="38" customFormat="1" x14ac:dyDescent="0.2">
      <c r="A272" s="152"/>
      <c r="B272" s="153" t="str">
        <f>IF(AND(B270&lt;&gt;"",ISNUMBER(B270),B271=""),"סך הכל",IF(Planning!A275="","",Planning!A275))</f>
        <v/>
      </c>
      <c r="C272" s="154" t="str">
        <f>IFERROR(_xlfn.IFS(B272="סך הכל",Summary!$B$6,Planning!C275&lt;&gt;"",Planning!C275),"")</f>
        <v/>
      </c>
      <c r="D272" s="152" t="str">
        <f>IFERROR(VLOOKUP(B272,Address!B:G,5,FALSE),"")</f>
        <v/>
      </c>
      <c r="E272" s="152" t="str">
        <f>IFERROR(VLOOKUP(B272,Address!B:L,11,FALSE),"")</f>
        <v/>
      </c>
      <c r="F272" s="155" t="str">
        <f t="shared" si="8"/>
        <v/>
      </c>
      <c r="G272" s="156" t="str">
        <f>IF(B272="סך הכל",Summary!$B$7,IF(F272="","",IF(VLOOKUP(B272,WQ_UnitID!B:C,2,FALSE)=0,"",VLOOKUP(B272,WQ_UnitID!B:C,2,FALSE))))</f>
        <v/>
      </c>
      <c r="H272" s="155" t="str">
        <f>IF(B272="סך הכל",Summary!$B$8,IF(F272="","",IFERROR(VLOOKUP(B272,Planning!A:B,2,FALSE),0)))</f>
        <v/>
      </c>
      <c r="I272" s="155" t="str">
        <f>IF(B272="סך הכל",Summary!$B$9,IF(F272="","",IFERROR(VLOOKUP(B272,Count!A:B,2,FALSE),0)))</f>
        <v/>
      </c>
      <c r="J272" s="155" t="str">
        <f>IF(F272="","",(IF(ISNUMBER(MATCH(B272,ExcPermit!$H$8:$H$1000,0)),"כן","לא")))</f>
        <v/>
      </c>
      <c r="K272" s="155" t="str">
        <f>IF(B272="סך הכל",Summary!$B$10,IF(F272="","",IFERROR(VLOOKUP(B272,Count!A:J,8,FALSE),0)))</f>
        <v/>
      </c>
      <c r="L272" s="155" t="str">
        <f>IF(B272="סך הכל",Summary!$B$11,IF(F272="","",IFERROR(VLOOKUP(B272,Count!A:J,9,FALSE),0)))</f>
        <v/>
      </c>
      <c r="M272" s="157" t="str">
        <f>IF(B272="סך הכל",Summary!$B$12,IF(F272="","",IFERROR(VLOOKUP(B272,Count!A:J,10,FALSE),0)))</f>
        <v/>
      </c>
      <c r="N272" s="158" t="str">
        <f t="shared" si="9"/>
        <v/>
      </c>
      <c r="O272" s="134" t="str">
        <f>IFERROR(VLOOKUP(B272,Comments!A:B,2,FALSE),"")</f>
        <v/>
      </c>
      <c r="P272" s="134"/>
      <c r="Q272" s="134"/>
      <c r="R272" s="134"/>
      <c r="S272" s="134"/>
      <c r="T272" s="134"/>
      <c r="U272" s="134"/>
      <c r="V272" s="134"/>
      <c r="W272" s="134"/>
      <c r="X272" s="134"/>
      <c r="Y272" s="134"/>
      <c r="Z272" s="134"/>
      <c r="AA272" s="134"/>
      <c r="AB272" s="134"/>
      <c r="AC272" s="134"/>
      <c r="AD272" s="134"/>
      <c r="AE272" s="152"/>
      <c r="AF272" s="152"/>
      <c r="AG272" s="152"/>
      <c r="AH272" s="152"/>
      <c r="AI272" s="152"/>
      <c r="AJ272" s="152"/>
      <c r="AK272" s="152"/>
      <c r="AL272" s="152"/>
      <c r="AM272" s="152"/>
      <c r="AN272" s="152"/>
      <c r="AO272" s="152"/>
      <c r="AP272" s="152"/>
      <c r="AQ272" s="152"/>
      <c r="AR272" s="152"/>
      <c r="AS272" s="152"/>
      <c r="AT272" s="152"/>
      <c r="AU272" s="152"/>
      <c r="AV272" s="152"/>
      <c r="AW272" s="152"/>
      <c r="AX272" s="152"/>
      <c r="AY272" s="152"/>
      <c r="AZ272" s="152"/>
      <c r="BA272" s="152"/>
      <c r="BB272" s="152"/>
      <c r="BC272" s="152"/>
      <c r="BD272" s="152"/>
      <c r="BE272" s="152"/>
      <c r="BF272" s="152"/>
      <c r="BG272" s="152"/>
      <c r="BH272" s="152"/>
      <c r="BI272" s="152"/>
      <c r="BJ272" s="152"/>
      <c r="BK272" s="152"/>
      <c r="BL272" s="152"/>
      <c r="BM272" s="152"/>
      <c r="BN272" s="152"/>
      <c r="BO272" s="152"/>
      <c r="BP272" s="152"/>
      <c r="BQ272" s="152"/>
      <c r="BR272" s="152"/>
      <c r="BS272" s="152"/>
      <c r="BT272" s="152"/>
      <c r="BU272" s="152"/>
      <c r="BV272" s="152"/>
      <c r="BW272" s="152"/>
      <c r="BX272" s="152"/>
      <c r="BY272" s="152"/>
    </row>
    <row r="273" spans="1:77" s="38" customFormat="1" x14ac:dyDescent="0.2">
      <c r="A273" s="152"/>
      <c r="B273" s="153" t="str">
        <f>IF(AND(B271&lt;&gt;"",ISNUMBER(B271),B272=""),"סך הכל",IF(Planning!A276="","",Planning!A276))</f>
        <v/>
      </c>
      <c r="C273" s="154" t="str">
        <f>IFERROR(_xlfn.IFS(B273="סך הכל",Summary!$B$6,Planning!C276&lt;&gt;"",Planning!C276),"")</f>
        <v/>
      </c>
      <c r="D273" s="152" t="str">
        <f>IFERROR(VLOOKUP(B273,Address!B:G,5,FALSE),"")</f>
        <v/>
      </c>
      <c r="E273" s="152" t="str">
        <f>IFERROR(VLOOKUP(B273,Address!B:L,11,FALSE),"")</f>
        <v/>
      </c>
      <c r="F273" s="155" t="str">
        <f t="shared" si="8"/>
        <v/>
      </c>
      <c r="G273" s="156" t="str">
        <f>IF(B273="סך הכל",Summary!$B$7,IF(F273="","",IF(VLOOKUP(B273,WQ_UnitID!B:C,2,FALSE)=0,"",VLOOKUP(B273,WQ_UnitID!B:C,2,FALSE))))</f>
        <v/>
      </c>
      <c r="H273" s="155" t="str">
        <f>IF(B273="סך הכל",Summary!$B$8,IF(F273="","",IFERROR(VLOOKUP(B273,Planning!A:B,2,FALSE),0)))</f>
        <v/>
      </c>
      <c r="I273" s="155" t="str">
        <f>IF(B273="סך הכל",Summary!$B$9,IF(F273="","",IFERROR(VLOOKUP(B273,Count!A:B,2,FALSE),0)))</f>
        <v/>
      </c>
      <c r="J273" s="155" t="str">
        <f>IF(F273="","",(IF(ISNUMBER(MATCH(B273,ExcPermit!$H$8:$H$1000,0)),"כן","לא")))</f>
        <v/>
      </c>
      <c r="K273" s="155" t="str">
        <f>IF(B273="סך הכל",Summary!$B$10,IF(F273="","",IFERROR(VLOOKUP(B273,Count!A:J,8,FALSE),0)))</f>
        <v/>
      </c>
      <c r="L273" s="155" t="str">
        <f>IF(B273="סך הכל",Summary!$B$11,IF(F273="","",IFERROR(VLOOKUP(B273,Count!A:J,9,FALSE),0)))</f>
        <v/>
      </c>
      <c r="M273" s="157" t="str">
        <f>IF(B273="סך הכל",Summary!$B$12,IF(F273="","",IFERROR(VLOOKUP(B273,Count!A:J,10,FALSE),0)))</f>
        <v/>
      </c>
      <c r="N273" s="158" t="str">
        <f t="shared" si="9"/>
        <v/>
      </c>
      <c r="O273" s="134" t="str">
        <f>IFERROR(VLOOKUP(B273,Comments!A:B,2,FALSE),"")</f>
        <v/>
      </c>
      <c r="P273" s="134"/>
      <c r="Q273" s="134"/>
      <c r="R273" s="134"/>
      <c r="S273" s="134"/>
      <c r="T273" s="134"/>
      <c r="U273" s="134"/>
      <c r="V273" s="134"/>
      <c r="W273" s="134"/>
      <c r="X273" s="134"/>
      <c r="Y273" s="134"/>
      <c r="Z273" s="134"/>
      <c r="AA273" s="134"/>
      <c r="AB273" s="134"/>
      <c r="AC273" s="134"/>
      <c r="AD273" s="134"/>
      <c r="AE273" s="152"/>
      <c r="AF273" s="152"/>
      <c r="AG273" s="152"/>
      <c r="AH273" s="152"/>
      <c r="AI273" s="152"/>
      <c r="AJ273" s="152"/>
      <c r="AK273" s="152"/>
      <c r="AL273" s="152"/>
      <c r="AM273" s="152"/>
      <c r="AN273" s="152"/>
      <c r="AO273" s="152"/>
      <c r="AP273" s="152"/>
      <c r="AQ273" s="152"/>
      <c r="AR273" s="152"/>
      <c r="AS273" s="152"/>
      <c r="AT273" s="152"/>
      <c r="AU273" s="152"/>
      <c r="AV273" s="152"/>
      <c r="AW273" s="152"/>
      <c r="AX273" s="152"/>
      <c r="AY273" s="152"/>
      <c r="AZ273" s="152"/>
      <c r="BA273" s="152"/>
      <c r="BB273" s="152"/>
      <c r="BC273" s="152"/>
      <c r="BD273" s="152"/>
      <c r="BE273" s="152"/>
      <c r="BF273" s="152"/>
      <c r="BG273" s="152"/>
      <c r="BH273" s="152"/>
      <c r="BI273" s="152"/>
      <c r="BJ273" s="152"/>
      <c r="BK273" s="152"/>
      <c r="BL273" s="152"/>
      <c r="BM273" s="152"/>
      <c r="BN273" s="152"/>
      <c r="BO273" s="152"/>
      <c r="BP273" s="152"/>
      <c r="BQ273" s="152"/>
      <c r="BR273" s="152"/>
      <c r="BS273" s="152"/>
      <c r="BT273" s="152"/>
      <c r="BU273" s="152"/>
      <c r="BV273" s="152"/>
      <c r="BW273" s="152"/>
      <c r="BX273" s="152"/>
      <c r="BY273" s="152"/>
    </row>
    <row r="274" spans="1:77" s="38" customFormat="1" x14ac:dyDescent="0.2">
      <c r="A274" s="152"/>
      <c r="B274" s="153" t="str">
        <f>IF(AND(B272&lt;&gt;"",ISNUMBER(B272),B273=""),"סך הכל",IF(Planning!A277="","",Planning!A277))</f>
        <v/>
      </c>
      <c r="C274" s="154" t="str">
        <f>IFERROR(_xlfn.IFS(B274="סך הכל",Summary!$B$6,Planning!C277&lt;&gt;"",Planning!C277),"")</f>
        <v/>
      </c>
      <c r="D274" s="152" t="str">
        <f>IFERROR(VLOOKUP(B274,Address!B:G,5,FALSE),"")</f>
        <v/>
      </c>
      <c r="E274" s="152" t="str">
        <f>IFERROR(VLOOKUP(B274,Address!B:L,11,FALSE),"")</f>
        <v/>
      </c>
      <c r="F274" s="155" t="str">
        <f t="shared" si="8"/>
        <v/>
      </c>
      <c r="G274" s="156" t="str">
        <f>IF(B274="סך הכל",Summary!$B$7,IF(F274="","",IF(VLOOKUP(B274,WQ_UnitID!B:C,2,FALSE)=0,"",VLOOKUP(B274,WQ_UnitID!B:C,2,FALSE))))</f>
        <v/>
      </c>
      <c r="H274" s="155" t="str">
        <f>IF(B274="סך הכל",Summary!$B$8,IF(F274="","",IFERROR(VLOOKUP(B274,Planning!A:B,2,FALSE),0)))</f>
        <v/>
      </c>
      <c r="I274" s="155" t="str">
        <f>IF(B274="סך הכל",Summary!$B$9,IF(F274="","",IFERROR(VLOOKUP(B274,Count!A:B,2,FALSE),0)))</f>
        <v/>
      </c>
      <c r="J274" s="155" t="str">
        <f>IF(F274="","",(IF(ISNUMBER(MATCH(B274,ExcPermit!$H$8:$H$1000,0)),"כן","לא")))</f>
        <v/>
      </c>
      <c r="K274" s="155" t="str">
        <f>IF(B274="סך הכל",Summary!$B$10,IF(F274="","",IFERROR(VLOOKUP(B274,Count!A:J,8,FALSE),0)))</f>
        <v/>
      </c>
      <c r="L274" s="155" t="str">
        <f>IF(B274="סך הכל",Summary!$B$11,IF(F274="","",IFERROR(VLOOKUP(B274,Count!A:J,9,FALSE),0)))</f>
        <v/>
      </c>
      <c r="M274" s="157" t="str">
        <f>IF(B274="סך הכל",Summary!$B$12,IF(F274="","",IFERROR(VLOOKUP(B274,Count!A:J,10,FALSE),0)))</f>
        <v/>
      </c>
      <c r="N274" s="158" t="str">
        <f t="shared" si="9"/>
        <v/>
      </c>
      <c r="O274" s="134" t="str">
        <f>IFERROR(VLOOKUP(B274,Comments!A:B,2,FALSE),"")</f>
        <v/>
      </c>
      <c r="P274" s="134"/>
      <c r="Q274" s="134"/>
      <c r="R274" s="134"/>
      <c r="S274" s="134"/>
      <c r="T274" s="134"/>
      <c r="U274" s="134"/>
      <c r="V274" s="134"/>
      <c r="W274" s="134"/>
      <c r="X274" s="134"/>
      <c r="Y274" s="134"/>
      <c r="Z274" s="134"/>
      <c r="AA274" s="134"/>
      <c r="AB274" s="134"/>
      <c r="AC274" s="134"/>
      <c r="AD274" s="134"/>
      <c r="AE274" s="152"/>
      <c r="AF274" s="152"/>
      <c r="AG274" s="152"/>
      <c r="AH274" s="152"/>
      <c r="AI274" s="152"/>
      <c r="AJ274" s="152"/>
      <c r="AK274" s="152"/>
      <c r="AL274" s="152"/>
      <c r="AM274" s="152"/>
      <c r="AN274" s="152"/>
      <c r="AO274" s="152"/>
      <c r="AP274" s="152"/>
      <c r="AQ274" s="152"/>
      <c r="AR274" s="152"/>
      <c r="AS274" s="152"/>
      <c r="AT274" s="152"/>
      <c r="AU274" s="152"/>
      <c r="AV274" s="152"/>
      <c r="AW274" s="152"/>
      <c r="AX274" s="152"/>
      <c r="AY274" s="152"/>
      <c r="AZ274" s="152"/>
      <c r="BA274" s="152"/>
      <c r="BB274" s="152"/>
      <c r="BC274" s="152"/>
      <c r="BD274" s="152"/>
      <c r="BE274" s="152"/>
      <c r="BF274" s="152"/>
      <c r="BG274" s="152"/>
      <c r="BH274" s="152"/>
      <c r="BI274" s="152"/>
      <c r="BJ274" s="152"/>
      <c r="BK274" s="152"/>
      <c r="BL274" s="152"/>
      <c r="BM274" s="152"/>
      <c r="BN274" s="152"/>
      <c r="BO274" s="152"/>
      <c r="BP274" s="152"/>
      <c r="BQ274" s="152"/>
      <c r="BR274" s="152"/>
      <c r="BS274" s="152"/>
      <c r="BT274" s="152"/>
      <c r="BU274" s="152"/>
      <c r="BV274" s="152"/>
      <c r="BW274" s="152"/>
      <c r="BX274" s="152"/>
      <c r="BY274" s="152"/>
    </row>
    <row r="275" spans="1:77" s="38" customFormat="1" x14ac:dyDescent="0.2">
      <c r="A275" s="152"/>
      <c r="B275" s="153" t="str">
        <f>IF(AND(B273&lt;&gt;"",ISNUMBER(B273),B274=""),"סך הכל",IF(Planning!A278="","",Planning!A278))</f>
        <v/>
      </c>
      <c r="C275" s="154" t="str">
        <f>IFERROR(_xlfn.IFS(B275="סך הכל",Summary!$B$6,Planning!C278&lt;&gt;"",Planning!C278),"")</f>
        <v/>
      </c>
      <c r="D275" s="152" t="str">
        <f>IFERROR(VLOOKUP(B275,Address!B:G,5,FALSE),"")</f>
        <v/>
      </c>
      <c r="E275" s="152" t="str">
        <f>IFERROR(VLOOKUP(B275,Address!B:L,11,FALSE),"")</f>
        <v/>
      </c>
      <c r="F275" s="155" t="str">
        <f t="shared" si="8"/>
        <v/>
      </c>
      <c r="G275" s="156" t="str">
        <f>IF(B275="סך הכל",Summary!$B$7,IF(F275="","",IF(VLOOKUP(B275,WQ_UnitID!B:C,2,FALSE)=0,"",VLOOKUP(B275,WQ_UnitID!B:C,2,FALSE))))</f>
        <v/>
      </c>
      <c r="H275" s="155" t="str">
        <f>IF(B275="סך הכל",Summary!$B$8,IF(F275="","",IFERROR(VLOOKUP(B275,Planning!A:B,2,FALSE),0)))</f>
        <v/>
      </c>
      <c r="I275" s="155" t="str">
        <f>IF(B275="סך הכל",Summary!$B$9,IF(F275="","",IFERROR(VLOOKUP(B275,Count!A:B,2,FALSE),0)))</f>
        <v/>
      </c>
      <c r="J275" s="155" t="str">
        <f>IF(F275="","",(IF(ISNUMBER(MATCH(B275,ExcPermit!$H$8:$H$1000,0)),"כן","לא")))</f>
        <v/>
      </c>
      <c r="K275" s="155" t="str">
        <f>IF(B275="סך הכל",Summary!$B$10,IF(F275="","",IFERROR(VLOOKUP(B275,Count!A:J,8,FALSE),0)))</f>
        <v/>
      </c>
      <c r="L275" s="155" t="str">
        <f>IF(B275="סך הכל",Summary!$B$11,IF(F275="","",IFERROR(VLOOKUP(B275,Count!A:J,9,FALSE),0)))</f>
        <v/>
      </c>
      <c r="M275" s="157" t="str">
        <f>IF(B275="סך הכל",Summary!$B$12,IF(F275="","",IFERROR(VLOOKUP(B275,Count!A:J,10,FALSE),0)))</f>
        <v/>
      </c>
      <c r="N275" s="158" t="str">
        <f t="shared" si="9"/>
        <v/>
      </c>
      <c r="O275" s="134" t="str">
        <f>IFERROR(VLOOKUP(B275,Comments!A:B,2,FALSE),"")</f>
        <v/>
      </c>
      <c r="P275" s="134"/>
      <c r="Q275" s="134"/>
      <c r="R275" s="134"/>
      <c r="S275" s="134"/>
      <c r="T275" s="134"/>
      <c r="U275" s="134"/>
      <c r="V275" s="134"/>
      <c r="W275" s="134"/>
      <c r="X275" s="134"/>
      <c r="Y275" s="134"/>
      <c r="Z275" s="134"/>
      <c r="AA275" s="134"/>
      <c r="AB275" s="134"/>
      <c r="AC275" s="134"/>
      <c r="AD275" s="134"/>
      <c r="AE275" s="152"/>
      <c r="AF275" s="152"/>
      <c r="AG275" s="152"/>
      <c r="AH275" s="152"/>
      <c r="AI275" s="152"/>
      <c r="AJ275" s="152"/>
      <c r="AK275" s="152"/>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52"/>
      <c r="BK275" s="152"/>
      <c r="BL275" s="152"/>
      <c r="BM275" s="152"/>
      <c r="BN275" s="152"/>
      <c r="BO275" s="152"/>
      <c r="BP275" s="152"/>
      <c r="BQ275" s="152"/>
      <c r="BR275" s="152"/>
      <c r="BS275" s="152"/>
      <c r="BT275" s="152"/>
      <c r="BU275" s="152"/>
      <c r="BV275" s="152"/>
      <c r="BW275" s="152"/>
      <c r="BX275" s="152"/>
      <c r="BY275" s="152"/>
    </row>
    <row r="276" spans="1:77" s="38" customFormat="1" x14ac:dyDescent="0.2">
      <c r="A276" s="152"/>
      <c r="B276" s="153" t="str">
        <f>IF(AND(B274&lt;&gt;"",ISNUMBER(B274),B275=""),"סך הכל",IF(Planning!A279="","",Planning!A279))</f>
        <v/>
      </c>
      <c r="C276" s="154" t="str">
        <f>IFERROR(_xlfn.IFS(B276="סך הכל",Summary!$B$6,Planning!C279&lt;&gt;"",Planning!C279),"")</f>
        <v/>
      </c>
      <c r="D276" s="152" t="str">
        <f>IFERROR(VLOOKUP(B276,Address!B:G,5,FALSE),"")</f>
        <v/>
      </c>
      <c r="E276" s="152" t="str">
        <f>IFERROR(VLOOKUP(B276,Address!B:L,11,FALSE),"")</f>
        <v/>
      </c>
      <c r="F276" s="155" t="str">
        <f t="shared" si="8"/>
        <v/>
      </c>
      <c r="G276" s="156" t="str">
        <f>IF(B276="סך הכל",Summary!$B$7,IF(F276="","",IF(VLOOKUP(B276,WQ_UnitID!B:C,2,FALSE)=0,"",VLOOKUP(B276,WQ_UnitID!B:C,2,FALSE))))</f>
        <v/>
      </c>
      <c r="H276" s="155" t="str">
        <f>IF(B276="סך הכל",Summary!$B$8,IF(F276="","",IFERROR(VLOOKUP(B276,Planning!A:B,2,FALSE),0)))</f>
        <v/>
      </c>
      <c r="I276" s="155" t="str">
        <f>IF(B276="סך הכל",Summary!$B$9,IF(F276="","",IFERROR(VLOOKUP(B276,Count!A:B,2,FALSE),0)))</f>
        <v/>
      </c>
      <c r="J276" s="155" t="str">
        <f>IF(F276="","",(IF(ISNUMBER(MATCH(B276,ExcPermit!$H$8:$H$1000,0)),"כן","לא")))</f>
        <v/>
      </c>
      <c r="K276" s="155" t="str">
        <f>IF(B276="סך הכל",Summary!$B$10,IF(F276="","",IFERROR(VLOOKUP(B276,Count!A:J,8,FALSE),0)))</f>
        <v/>
      </c>
      <c r="L276" s="155" t="str">
        <f>IF(B276="סך הכל",Summary!$B$11,IF(F276="","",IFERROR(VLOOKUP(B276,Count!A:J,9,FALSE),0)))</f>
        <v/>
      </c>
      <c r="M276" s="157" t="str">
        <f>IF(B276="סך הכל",Summary!$B$12,IF(F276="","",IFERROR(VLOOKUP(B276,Count!A:J,10,FALSE),0)))</f>
        <v/>
      </c>
      <c r="N276" s="158" t="str">
        <f t="shared" si="9"/>
        <v/>
      </c>
      <c r="O276" s="134" t="str">
        <f>IFERROR(VLOOKUP(B276,Comments!A:B,2,FALSE),"")</f>
        <v/>
      </c>
      <c r="P276" s="134"/>
      <c r="Q276" s="134"/>
      <c r="R276" s="134"/>
      <c r="S276" s="134"/>
      <c r="T276" s="134"/>
      <c r="U276" s="134"/>
      <c r="V276" s="134"/>
      <c r="W276" s="134"/>
      <c r="X276" s="134"/>
      <c r="Y276" s="134"/>
      <c r="Z276" s="134"/>
      <c r="AA276" s="134"/>
      <c r="AB276" s="134"/>
      <c r="AC276" s="134"/>
      <c r="AD276" s="134"/>
      <c r="AE276" s="152"/>
      <c r="AF276" s="152"/>
      <c r="AG276" s="152"/>
      <c r="AH276" s="152"/>
      <c r="AI276" s="152"/>
      <c r="AJ276" s="152"/>
      <c r="AK276" s="152"/>
      <c r="AL276" s="152"/>
      <c r="AM276" s="152"/>
      <c r="AN276" s="152"/>
      <c r="AO276" s="152"/>
      <c r="AP276" s="152"/>
      <c r="AQ276" s="152"/>
      <c r="AR276" s="152"/>
      <c r="AS276" s="152"/>
      <c r="AT276" s="152"/>
      <c r="AU276" s="152"/>
      <c r="AV276" s="152"/>
      <c r="AW276" s="152"/>
      <c r="AX276" s="152"/>
      <c r="AY276" s="152"/>
      <c r="AZ276" s="152"/>
      <c r="BA276" s="152"/>
      <c r="BB276" s="152"/>
      <c r="BC276" s="152"/>
      <c r="BD276" s="152"/>
      <c r="BE276" s="152"/>
      <c r="BF276" s="152"/>
      <c r="BG276" s="152"/>
      <c r="BH276" s="152"/>
      <c r="BI276" s="152"/>
      <c r="BJ276" s="152"/>
      <c r="BK276" s="152"/>
      <c r="BL276" s="152"/>
      <c r="BM276" s="152"/>
      <c r="BN276" s="152"/>
      <c r="BO276" s="152"/>
      <c r="BP276" s="152"/>
      <c r="BQ276" s="152"/>
      <c r="BR276" s="152"/>
      <c r="BS276" s="152"/>
      <c r="BT276" s="152"/>
      <c r="BU276" s="152"/>
      <c r="BV276" s="152"/>
      <c r="BW276" s="152"/>
      <c r="BX276" s="152"/>
      <c r="BY276" s="152"/>
    </row>
    <row r="277" spans="1:77" s="38" customFormat="1" x14ac:dyDescent="0.2">
      <c r="A277" s="152"/>
      <c r="B277" s="153" t="str">
        <f>IF(AND(B275&lt;&gt;"",ISNUMBER(B275),B276=""),"סך הכל",IF(Planning!A280="","",Planning!A280))</f>
        <v/>
      </c>
      <c r="C277" s="154" t="str">
        <f>IFERROR(_xlfn.IFS(B277="סך הכל",Summary!$B$6,Planning!C280&lt;&gt;"",Planning!C280),"")</f>
        <v/>
      </c>
      <c r="D277" s="152" t="str">
        <f>IFERROR(VLOOKUP(B277,Address!B:G,5,FALSE),"")</f>
        <v/>
      </c>
      <c r="E277" s="152" t="str">
        <f>IFERROR(VLOOKUP(B277,Address!B:L,11,FALSE),"")</f>
        <v/>
      </c>
      <c r="F277" s="155" t="str">
        <f t="shared" si="8"/>
        <v/>
      </c>
      <c r="G277" s="156" t="str">
        <f>IF(B277="סך הכל",Summary!$B$7,IF(F277="","",IF(VLOOKUP(B277,WQ_UnitID!B:C,2,FALSE)=0,"",VLOOKUP(B277,WQ_UnitID!B:C,2,FALSE))))</f>
        <v/>
      </c>
      <c r="H277" s="155" t="str">
        <f>IF(B277="סך הכל",Summary!$B$8,IF(F277="","",IFERROR(VLOOKUP(B277,Planning!A:B,2,FALSE),0)))</f>
        <v/>
      </c>
      <c r="I277" s="155" t="str">
        <f>IF(B277="סך הכל",Summary!$B$9,IF(F277="","",IFERROR(VLOOKUP(B277,Count!A:B,2,FALSE),0)))</f>
        <v/>
      </c>
      <c r="J277" s="155" t="str">
        <f>IF(F277="","",(IF(ISNUMBER(MATCH(B277,ExcPermit!$H$8:$H$1000,0)),"כן","לא")))</f>
        <v/>
      </c>
      <c r="K277" s="155" t="str">
        <f>IF(B277="סך הכל",Summary!$B$10,IF(F277="","",IFERROR(VLOOKUP(B277,Count!A:J,8,FALSE),0)))</f>
        <v/>
      </c>
      <c r="L277" s="155" t="str">
        <f>IF(B277="סך הכל",Summary!$B$11,IF(F277="","",IFERROR(VLOOKUP(B277,Count!A:J,9,FALSE),0)))</f>
        <v/>
      </c>
      <c r="M277" s="157" t="str">
        <f>IF(B277="סך הכל",Summary!$B$12,IF(F277="","",IFERROR(VLOOKUP(B277,Count!A:J,10,FALSE),0)))</f>
        <v/>
      </c>
      <c r="N277" s="158" t="str">
        <f t="shared" si="9"/>
        <v/>
      </c>
      <c r="O277" s="134" t="str">
        <f>IFERROR(VLOOKUP(B277,Comments!A:B,2,FALSE),"")</f>
        <v/>
      </c>
      <c r="P277" s="134"/>
      <c r="Q277" s="134"/>
      <c r="R277" s="134"/>
      <c r="S277" s="134"/>
      <c r="T277" s="134"/>
      <c r="U277" s="134"/>
      <c r="V277" s="134"/>
      <c r="W277" s="134"/>
      <c r="X277" s="134"/>
      <c r="Y277" s="134"/>
      <c r="Z277" s="134"/>
      <c r="AA277" s="134"/>
      <c r="AB277" s="134"/>
      <c r="AC277" s="134"/>
      <c r="AD277" s="134"/>
      <c r="AE277" s="152"/>
      <c r="AF277" s="152"/>
      <c r="AG277" s="152"/>
      <c r="AH277" s="152"/>
      <c r="AI277" s="152"/>
      <c r="AJ277" s="152"/>
      <c r="AK277" s="152"/>
      <c r="AL277" s="152"/>
      <c r="AM277" s="152"/>
      <c r="AN277" s="152"/>
      <c r="AO277" s="152"/>
      <c r="AP277" s="152"/>
      <c r="AQ277" s="152"/>
      <c r="AR277" s="152"/>
      <c r="AS277" s="152"/>
      <c r="AT277" s="152"/>
      <c r="AU277" s="152"/>
      <c r="AV277" s="152"/>
      <c r="AW277" s="152"/>
      <c r="AX277" s="152"/>
      <c r="AY277" s="152"/>
      <c r="AZ277" s="152"/>
      <c r="BA277" s="152"/>
      <c r="BB277" s="152"/>
      <c r="BC277" s="152"/>
      <c r="BD277" s="152"/>
      <c r="BE277" s="152"/>
      <c r="BF277" s="152"/>
      <c r="BG277" s="152"/>
      <c r="BH277" s="152"/>
      <c r="BI277" s="152"/>
      <c r="BJ277" s="152"/>
      <c r="BK277" s="152"/>
      <c r="BL277" s="152"/>
      <c r="BM277" s="152"/>
      <c r="BN277" s="152"/>
      <c r="BO277" s="152"/>
      <c r="BP277" s="152"/>
      <c r="BQ277" s="152"/>
      <c r="BR277" s="152"/>
      <c r="BS277" s="152"/>
      <c r="BT277" s="152"/>
      <c r="BU277" s="152"/>
      <c r="BV277" s="152"/>
      <c r="BW277" s="152"/>
      <c r="BX277" s="152"/>
      <c r="BY277" s="152"/>
    </row>
    <row r="278" spans="1:77" s="38" customFormat="1" x14ac:dyDescent="0.2">
      <c r="A278" s="152"/>
      <c r="B278" s="153" t="str">
        <f>IF(AND(B276&lt;&gt;"",ISNUMBER(B276),B277=""),"סך הכל",IF(Planning!A281="","",Planning!A281))</f>
        <v/>
      </c>
      <c r="C278" s="154" t="str">
        <f>IFERROR(_xlfn.IFS(B278="סך הכל",Summary!$B$6,Planning!C281&lt;&gt;"",Planning!C281),"")</f>
        <v/>
      </c>
      <c r="D278" s="152" t="str">
        <f>IFERROR(VLOOKUP(B278,Address!B:G,5,FALSE),"")</f>
        <v/>
      </c>
      <c r="E278" s="152" t="str">
        <f>IFERROR(VLOOKUP(B278,Address!B:L,11,FALSE),"")</f>
        <v/>
      </c>
      <c r="F278" s="155" t="str">
        <f t="shared" si="8"/>
        <v/>
      </c>
      <c r="G278" s="156" t="str">
        <f>IF(B278="סך הכל",Summary!$B$7,IF(F278="","",IF(VLOOKUP(B278,WQ_UnitID!B:C,2,FALSE)=0,"",VLOOKUP(B278,WQ_UnitID!B:C,2,FALSE))))</f>
        <v/>
      </c>
      <c r="H278" s="155" t="str">
        <f>IF(B278="סך הכל",Summary!$B$8,IF(F278="","",IFERROR(VLOOKUP(B278,Planning!A:B,2,FALSE),0)))</f>
        <v/>
      </c>
      <c r="I278" s="155" t="str">
        <f>IF(B278="סך הכל",Summary!$B$9,IF(F278="","",IFERROR(VLOOKUP(B278,Count!A:B,2,FALSE),0)))</f>
        <v/>
      </c>
      <c r="J278" s="155" t="str">
        <f>IF(F278="","",(IF(ISNUMBER(MATCH(B278,ExcPermit!$H$8:$H$1000,0)),"כן","לא")))</f>
        <v/>
      </c>
      <c r="K278" s="155" t="str">
        <f>IF(B278="סך הכל",Summary!$B$10,IF(F278="","",IFERROR(VLOOKUP(B278,Count!A:J,8,FALSE),0)))</f>
        <v/>
      </c>
      <c r="L278" s="155" t="str">
        <f>IF(B278="סך הכל",Summary!$B$11,IF(F278="","",IFERROR(VLOOKUP(B278,Count!A:J,9,FALSE),0)))</f>
        <v/>
      </c>
      <c r="M278" s="157" t="str">
        <f>IF(B278="סך הכל",Summary!$B$12,IF(F278="","",IFERROR(VLOOKUP(B278,Count!A:J,10,FALSE),0)))</f>
        <v/>
      </c>
      <c r="N278" s="158" t="str">
        <f t="shared" si="9"/>
        <v/>
      </c>
      <c r="O278" s="134" t="str">
        <f>IFERROR(VLOOKUP(B278,Comments!A:B,2,FALSE),"")</f>
        <v/>
      </c>
      <c r="P278" s="134"/>
      <c r="Q278" s="134"/>
      <c r="R278" s="134"/>
      <c r="S278" s="134"/>
      <c r="T278" s="134"/>
      <c r="U278" s="134"/>
      <c r="V278" s="134"/>
      <c r="W278" s="134"/>
      <c r="X278" s="134"/>
      <c r="Y278" s="134"/>
      <c r="Z278" s="134"/>
      <c r="AA278" s="134"/>
      <c r="AB278" s="134"/>
      <c r="AC278" s="134"/>
      <c r="AD278" s="134"/>
      <c r="AE278" s="152"/>
      <c r="AF278" s="152"/>
      <c r="AG278" s="152"/>
      <c r="AH278" s="152"/>
      <c r="AI278" s="152"/>
      <c r="AJ278" s="152"/>
      <c r="AK278" s="152"/>
      <c r="AL278" s="152"/>
      <c r="AM278" s="152"/>
      <c r="AN278" s="152"/>
      <c r="AO278" s="152"/>
      <c r="AP278" s="152"/>
      <c r="AQ278" s="152"/>
      <c r="AR278" s="152"/>
      <c r="AS278" s="152"/>
      <c r="AT278" s="152"/>
      <c r="AU278" s="152"/>
      <c r="AV278" s="152"/>
      <c r="AW278" s="152"/>
      <c r="AX278" s="152"/>
      <c r="AY278" s="152"/>
      <c r="AZ278" s="152"/>
      <c r="BA278" s="152"/>
      <c r="BB278" s="152"/>
      <c r="BC278" s="152"/>
      <c r="BD278" s="152"/>
      <c r="BE278" s="152"/>
      <c r="BF278" s="152"/>
      <c r="BG278" s="152"/>
      <c r="BH278" s="152"/>
      <c r="BI278" s="152"/>
      <c r="BJ278" s="152"/>
      <c r="BK278" s="152"/>
      <c r="BL278" s="152"/>
      <c r="BM278" s="152"/>
      <c r="BN278" s="152"/>
      <c r="BO278" s="152"/>
      <c r="BP278" s="152"/>
      <c r="BQ278" s="152"/>
      <c r="BR278" s="152"/>
      <c r="BS278" s="152"/>
      <c r="BT278" s="152"/>
      <c r="BU278" s="152"/>
      <c r="BV278" s="152"/>
      <c r="BW278" s="152"/>
      <c r="BX278" s="152"/>
      <c r="BY278" s="152"/>
    </row>
    <row r="279" spans="1:77" s="38" customFormat="1" x14ac:dyDescent="0.2">
      <c r="A279" s="152"/>
      <c r="B279" s="153" t="str">
        <f>IF(AND(B277&lt;&gt;"",ISNUMBER(B277),B278=""),"סך הכל",IF(Planning!A282="","",Planning!A282))</f>
        <v/>
      </c>
      <c r="C279" s="154" t="str">
        <f>IFERROR(_xlfn.IFS(B279="סך הכל",Summary!$B$6,Planning!C282&lt;&gt;"",Planning!C282),"")</f>
        <v/>
      </c>
      <c r="D279" s="152" t="str">
        <f>IFERROR(VLOOKUP(B279,Address!B:G,5,FALSE),"")</f>
        <v/>
      </c>
      <c r="E279" s="152" t="str">
        <f>IFERROR(VLOOKUP(B279,Address!B:L,11,FALSE),"")</f>
        <v/>
      </c>
      <c r="F279" s="155" t="str">
        <f t="shared" si="8"/>
        <v/>
      </c>
      <c r="G279" s="156" t="str">
        <f>IF(B279="סך הכל",Summary!$B$7,IF(F279="","",IF(VLOOKUP(B279,WQ_UnitID!B:C,2,FALSE)=0,"",VLOOKUP(B279,WQ_UnitID!B:C,2,FALSE))))</f>
        <v/>
      </c>
      <c r="H279" s="155" t="str">
        <f>IF(B279="סך הכל",Summary!$B$8,IF(F279="","",IFERROR(VLOOKUP(B279,Planning!A:B,2,FALSE),0)))</f>
        <v/>
      </c>
      <c r="I279" s="155" t="str">
        <f>IF(B279="סך הכל",Summary!$B$9,IF(F279="","",IFERROR(VLOOKUP(B279,Count!A:B,2,FALSE),0)))</f>
        <v/>
      </c>
      <c r="J279" s="155" t="str">
        <f>IF(F279="","",(IF(ISNUMBER(MATCH(B279,ExcPermit!$H$8:$H$1000,0)),"כן","לא")))</f>
        <v/>
      </c>
      <c r="K279" s="155" t="str">
        <f>IF(B279="סך הכל",Summary!$B$10,IF(F279="","",IFERROR(VLOOKUP(B279,Count!A:J,8,FALSE),0)))</f>
        <v/>
      </c>
      <c r="L279" s="155" t="str">
        <f>IF(B279="סך הכל",Summary!$B$11,IF(F279="","",IFERROR(VLOOKUP(B279,Count!A:J,9,FALSE),0)))</f>
        <v/>
      </c>
      <c r="M279" s="157" t="str">
        <f>IF(B279="סך הכל",Summary!$B$12,IF(F279="","",IFERROR(VLOOKUP(B279,Count!A:J,10,FALSE),0)))</f>
        <v/>
      </c>
      <c r="N279" s="158" t="str">
        <f t="shared" si="9"/>
        <v/>
      </c>
      <c r="O279" s="134" t="str">
        <f>IFERROR(VLOOKUP(B279,Comments!A:B,2,FALSE),"")</f>
        <v/>
      </c>
      <c r="P279" s="134"/>
      <c r="Q279" s="134"/>
      <c r="R279" s="134"/>
      <c r="S279" s="134"/>
      <c r="T279" s="134"/>
      <c r="U279" s="134"/>
      <c r="V279" s="134"/>
      <c r="W279" s="134"/>
      <c r="X279" s="134"/>
      <c r="Y279" s="134"/>
      <c r="Z279" s="134"/>
      <c r="AA279" s="134"/>
      <c r="AB279" s="134"/>
      <c r="AC279" s="134"/>
      <c r="AD279" s="134"/>
      <c r="AE279" s="152"/>
      <c r="AF279" s="152"/>
      <c r="AG279" s="152"/>
      <c r="AH279" s="152"/>
      <c r="AI279" s="152"/>
      <c r="AJ279" s="152"/>
      <c r="AK279" s="152"/>
      <c r="AL279" s="152"/>
      <c r="AM279" s="152"/>
      <c r="AN279" s="152"/>
      <c r="AO279" s="152"/>
      <c r="AP279" s="152"/>
      <c r="AQ279" s="152"/>
      <c r="AR279" s="152"/>
      <c r="AS279" s="152"/>
      <c r="AT279" s="152"/>
      <c r="AU279" s="152"/>
      <c r="AV279" s="152"/>
      <c r="AW279" s="152"/>
      <c r="AX279" s="152"/>
      <c r="AY279" s="152"/>
      <c r="AZ279" s="152"/>
      <c r="BA279" s="152"/>
      <c r="BB279" s="152"/>
      <c r="BC279" s="152"/>
      <c r="BD279" s="152"/>
      <c r="BE279" s="152"/>
      <c r="BF279" s="152"/>
      <c r="BG279" s="152"/>
      <c r="BH279" s="152"/>
      <c r="BI279" s="152"/>
      <c r="BJ279" s="152"/>
      <c r="BK279" s="152"/>
      <c r="BL279" s="152"/>
      <c r="BM279" s="152"/>
      <c r="BN279" s="152"/>
      <c r="BO279" s="152"/>
      <c r="BP279" s="152"/>
      <c r="BQ279" s="152"/>
      <c r="BR279" s="152"/>
      <c r="BS279" s="152"/>
      <c r="BT279" s="152"/>
      <c r="BU279" s="152"/>
      <c r="BV279" s="152"/>
      <c r="BW279" s="152"/>
      <c r="BX279" s="152"/>
      <c r="BY279" s="152"/>
    </row>
    <row r="280" spans="1:77" s="38" customFormat="1" x14ac:dyDescent="0.2">
      <c r="A280" s="152"/>
      <c r="B280" s="153" t="str">
        <f>IF(AND(B278&lt;&gt;"",ISNUMBER(B278),B279=""),"סך הכל",IF(Planning!A283="","",Planning!A283))</f>
        <v/>
      </c>
      <c r="C280" s="154" t="str">
        <f>IFERROR(_xlfn.IFS(B280="סך הכל",Summary!$B$6,Planning!C283&lt;&gt;"",Planning!C283),"")</f>
        <v/>
      </c>
      <c r="D280" s="152" t="str">
        <f>IFERROR(VLOOKUP(B280,Address!B:G,5,FALSE),"")</f>
        <v/>
      </c>
      <c r="E280" s="152" t="str">
        <f>IFERROR(VLOOKUP(B280,Address!B:L,11,FALSE),"")</f>
        <v/>
      </c>
      <c r="F280" s="155" t="str">
        <f t="shared" si="8"/>
        <v/>
      </c>
      <c r="G280" s="156" t="str">
        <f>IF(B280="סך הכל",Summary!$B$7,IF(F280="","",IF(VLOOKUP(B280,WQ_UnitID!B:C,2,FALSE)=0,"",VLOOKUP(B280,WQ_UnitID!B:C,2,FALSE))))</f>
        <v/>
      </c>
      <c r="H280" s="155" t="str">
        <f>IF(B280="סך הכל",Summary!$B$8,IF(F280="","",IFERROR(VLOOKUP(B280,Planning!A:B,2,FALSE),0)))</f>
        <v/>
      </c>
      <c r="I280" s="155" t="str">
        <f>IF(B280="סך הכל",Summary!$B$9,IF(F280="","",IFERROR(VLOOKUP(B280,Count!A:B,2,FALSE),0)))</f>
        <v/>
      </c>
      <c r="J280" s="155" t="str">
        <f>IF(F280="","",(IF(ISNUMBER(MATCH(B280,ExcPermit!$H$8:$H$1000,0)),"כן","לא")))</f>
        <v/>
      </c>
      <c r="K280" s="155" t="str">
        <f>IF(B280="סך הכל",Summary!$B$10,IF(F280="","",IFERROR(VLOOKUP(B280,Count!A:J,8,FALSE),0)))</f>
        <v/>
      </c>
      <c r="L280" s="155" t="str">
        <f>IF(B280="סך הכל",Summary!$B$11,IF(F280="","",IFERROR(VLOOKUP(B280,Count!A:J,9,FALSE),0)))</f>
        <v/>
      </c>
      <c r="M280" s="157" t="str">
        <f>IF(B280="סך הכל",Summary!$B$12,IF(F280="","",IFERROR(VLOOKUP(B280,Count!A:J,10,FALSE),0)))</f>
        <v/>
      </c>
      <c r="N280" s="158" t="str">
        <f t="shared" si="9"/>
        <v/>
      </c>
      <c r="O280" s="134" t="str">
        <f>IFERROR(VLOOKUP(B280,Comments!A:B,2,FALSE),"")</f>
        <v/>
      </c>
      <c r="P280" s="134"/>
      <c r="Q280" s="134"/>
      <c r="R280" s="134"/>
      <c r="S280" s="134"/>
      <c r="T280" s="134"/>
      <c r="U280" s="134"/>
      <c r="V280" s="134"/>
      <c r="W280" s="134"/>
      <c r="X280" s="134"/>
      <c r="Y280" s="134"/>
      <c r="Z280" s="134"/>
      <c r="AA280" s="134"/>
      <c r="AB280" s="134"/>
      <c r="AC280" s="134"/>
      <c r="AD280" s="134"/>
      <c r="AE280" s="152"/>
      <c r="AF280" s="152"/>
      <c r="AG280" s="152"/>
      <c r="AH280" s="152"/>
      <c r="AI280" s="152"/>
      <c r="AJ280" s="152"/>
      <c r="AK280" s="152"/>
      <c r="AL280" s="152"/>
      <c r="AM280" s="152"/>
      <c r="AN280" s="152"/>
      <c r="AO280" s="152"/>
      <c r="AP280" s="152"/>
      <c r="AQ280" s="152"/>
      <c r="AR280" s="152"/>
      <c r="AS280" s="152"/>
      <c r="AT280" s="152"/>
      <c r="AU280" s="152"/>
      <c r="AV280" s="152"/>
      <c r="AW280" s="152"/>
      <c r="AX280" s="152"/>
      <c r="AY280" s="152"/>
      <c r="AZ280" s="152"/>
      <c r="BA280" s="152"/>
      <c r="BB280" s="152"/>
      <c r="BC280" s="152"/>
      <c r="BD280" s="152"/>
      <c r="BE280" s="152"/>
      <c r="BF280" s="152"/>
      <c r="BG280" s="152"/>
      <c r="BH280" s="152"/>
      <c r="BI280" s="152"/>
      <c r="BJ280" s="152"/>
      <c r="BK280" s="152"/>
      <c r="BL280" s="152"/>
      <c r="BM280" s="152"/>
      <c r="BN280" s="152"/>
      <c r="BO280" s="152"/>
      <c r="BP280" s="152"/>
      <c r="BQ280" s="152"/>
      <c r="BR280" s="152"/>
      <c r="BS280" s="152"/>
      <c r="BT280" s="152"/>
      <c r="BU280" s="152"/>
      <c r="BV280" s="152"/>
      <c r="BW280" s="152"/>
      <c r="BX280" s="152"/>
      <c r="BY280" s="152"/>
    </row>
    <row r="281" spans="1:77" s="38" customFormat="1" x14ac:dyDescent="0.2">
      <c r="A281" s="152"/>
      <c r="B281" s="153" t="str">
        <f>IF(AND(B279&lt;&gt;"",ISNUMBER(B279),B280=""),"סך הכל",IF(Planning!A284="","",Planning!A284))</f>
        <v/>
      </c>
      <c r="C281" s="154" t="str">
        <f>IFERROR(_xlfn.IFS(B281="סך הכל",Summary!$B$6,Planning!C284&lt;&gt;"",Planning!C284),"")</f>
        <v/>
      </c>
      <c r="D281" s="152" t="str">
        <f>IFERROR(VLOOKUP(B281,Address!B:G,5,FALSE),"")</f>
        <v/>
      </c>
      <c r="E281" s="152" t="str">
        <f>IFERROR(VLOOKUP(B281,Address!B:L,11,FALSE),"")</f>
        <v/>
      </c>
      <c r="F281" s="155" t="str">
        <f t="shared" si="8"/>
        <v/>
      </c>
      <c r="G281" s="156" t="str">
        <f>IF(B281="סך הכל",Summary!$B$7,IF(F281="","",IF(VLOOKUP(B281,WQ_UnitID!B:C,2,FALSE)=0,"",VLOOKUP(B281,WQ_UnitID!B:C,2,FALSE))))</f>
        <v/>
      </c>
      <c r="H281" s="155" t="str">
        <f>IF(B281="סך הכל",Summary!$B$8,IF(F281="","",IFERROR(VLOOKUP(B281,Planning!A:B,2,FALSE),0)))</f>
        <v/>
      </c>
      <c r="I281" s="155" t="str">
        <f>IF(B281="סך הכל",Summary!$B$9,IF(F281="","",IFERROR(VLOOKUP(B281,Count!A:B,2,FALSE),0)))</f>
        <v/>
      </c>
      <c r="J281" s="155" t="str">
        <f>IF(F281="","",(IF(ISNUMBER(MATCH(B281,ExcPermit!$H$8:$H$1000,0)),"כן","לא")))</f>
        <v/>
      </c>
      <c r="K281" s="155" t="str">
        <f>IF(B281="סך הכל",Summary!$B$10,IF(F281="","",IFERROR(VLOOKUP(B281,Count!A:J,8,FALSE),0)))</f>
        <v/>
      </c>
      <c r="L281" s="155" t="str">
        <f>IF(B281="סך הכל",Summary!$B$11,IF(F281="","",IFERROR(VLOOKUP(B281,Count!A:J,9,FALSE),0)))</f>
        <v/>
      </c>
      <c r="M281" s="157" t="str">
        <f>IF(B281="סך הכל",Summary!$B$12,IF(F281="","",IFERROR(VLOOKUP(B281,Count!A:J,10,FALSE),0)))</f>
        <v/>
      </c>
      <c r="N281" s="158" t="str">
        <f t="shared" si="9"/>
        <v/>
      </c>
      <c r="O281" s="134" t="str">
        <f>IFERROR(VLOOKUP(B281,Comments!A:B,2,FALSE),"")</f>
        <v/>
      </c>
      <c r="P281" s="134"/>
      <c r="Q281" s="134"/>
      <c r="R281" s="134"/>
      <c r="S281" s="134"/>
      <c r="T281" s="134"/>
      <c r="U281" s="134"/>
      <c r="V281" s="134"/>
      <c r="W281" s="134"/>
      <c r="X281" s="134"/>
      <c r="Y281" s="134"/>
      <c r="Z281" s="134"/>
      <c r="AA281" s="134"/>
      <c r="AB281" s="134"/>
      <c r="AC281" s="134"/>
      <c r="AD281" s="134"/>
      <c r="AE281" s="152"/>
      <c r="AF281" s="152"/>
      <c r="AG281" s="152"/>
      <c r="AH281" s="152"/>
      <c r="AI281" s="152"/>
      <c r="AJ281" s="152"/>
      <c r="AK281" s="152"/>
      <c r="AL281" s="152"/>
      <c r="AM281" s="152"/>
      <c r="AN281" s="152"/>
      <c r="AO281" s="152"/>
      <c r="AP281" s="152"/>
      <c r="AQ281" s="152"/>
      <c r="AR281" s="152"/>
      <c r="AS281" s="152"/>
      <c r="AT281" s="152"/>
      <c r="AU281" s="152"/>
      <c r="AV281" s="152"/>
      <c r="AW281" s="152"/>
      <c r="AX281" s="152"/>
      <c r="AY281" s="152"/>
      <c r="AZ281" s="152"/>
      <c r="BA281" s="152"/>
      <c r="BB281" s="152"/>
      <c r="BC281" s="152"/>
      <c r="BD281" s="152"/>
      <c r="BE281" s="152"/>
      <c r="BF281" s="152"/>
      <c r="BG281" s="152"/>
      <c r="BH281" s="152"/>
      <c r="BI281" s="152"/>
      <c r="BJ281" s="152"/>
      <c r="BK281" s="152"/>
      <c r="BL281" s="152"/>
      <c r="BM281" s="152"/>
      <c r="BN281" s="152"/>
      <c r="BO281" s="152"/>
      <c r="BP281" s="152"/>
      <c r="BQ281" s="152"/>
      <c r="BR281" s="152"/>
      <c r="BS281" s="152"/>
      <c r="BT281" s="152"/>
      <c r="BU281" s="152"/>
      <c r="BV281" s="152"/>
      <c r="BW281" s="152"/>
      <c r="BX281" s="152"/>
      <c r="BY281" s="152"/>
    </row>
    <row r="282" spans="1:77" s="38" customFormat="1" x14ac:dyDescent="0.2">
      <c r="A282" s="152"/>
      <c r="B282" s="153" t="str">
        <f>IF(AND(B280&lt;&gt;"",ISNUMBER(B280),B281=""),"סך הכל",IF(Planning!A285="","",Planning!A285))</f>
        <v/>
      </c>
      <c r="C282" s="154" t="str">
        <f>IFERROR(_xlfn.IFS(B282="סך הכל",Summary!$B$6,Planning!C285&lt;&gt;"",Planning!C285),"")</f>
        <v/>
      </c>
      <c r="D282" s="152" t="str">
        <f>IFERROR(VLOOKUP(B282,Address!B:G,5,FALSE),"")</f>
        <v/>
      </c>
      <c r="E282" s="152" t="str">
        <f>IFERROR(VLOOKUP(B282,Address!B:L,11,FALSE),"")</f>
        <v/>
      </c>
      <c r="F282" s="155" t="str">
        <f t="shared" si="8"/>
        <v/>
      </c>
      <c r="G282" s="156" t="str">
        <f>IF(B282="סך הכל",Summary!$B$7,IF(F282="","",IF(VLOOKUP(B282,WQ_UnitID!B:C,2,FALSE)=0,"",VLOOKUP(B282,WQ_UnitID!B:C,2,FALSE))))</f>
        <v/>
      </c>
      <c r="H282" s="155" t="str">
        <f>IF(B282="סך הכל",Summary!$B$8,IF(F282="","",IFERROR(VLOOKUP(B282,Planning!A:B,2,FALSE),0)))</f>
        <v/>
      </c>
      <c r="I282" s="155" t="str">
        <f>IF(B282="סך הכל",Summary!$B$9,IF(F282="","",IFERROR(VLOOKUP(B282,Count!A:B,2,FALSE),0)))</f>
        <v/>
      </c>
      <c r="J282" s="155" t="str">
        <f>IF(F282="","",(IF(ISNUMBER(MATCH(B282,ExcPermit!$H$8:$H$1000,0)),"כן","לא")))</f>
        <v/>
      </c>
      <c r="K282" s="155" t="str">
        <f>IF(B282="סך הכל",Summary!$B$10,IF(F282="","",IFERROR(VLOOKUP(B282,Count!A:J,8,FALSE),0)))</f>
        <v/>
      </c>
      <c r="L282" s="155" t="str">
        <f>IF(B282="סך הכל",Summary!$B$11,IF(F282="","",IFERROR(VLOOKUP(B282,Count!A:J,9,FALSE),0)))</f>
        <v/>
      </c>
      <c r="M282" s="157" t="str">
        <f>IF(B282="סך הכל",Summary!$B$12,IF(F282="","",IFERROR(VLOOKUP(B282,Count!A:J,10,FALSE),0)))</f>
        <v/>
      </c>
      <c r="N282" s="158" t="str">
        <f t="shared" si="9"/>
        <v/>
      </c>
      <c r="O282" s="134" t="str">
        <f>IFERROR(VLOOKUP(B282,Comments!A:B,2,FALSE),"")</f>
        <v/>
      </c>
      <c r="P282" s="134"/>
      <c r="Q282" s="134"/>
      <c r="R282" s="134"/>
      <c r="S282" s="134"/>
      <c r="T282" s="134"/>
      <c r="U282" s="134"/>
      <c r="V282" s="134"/>
      <c r="W282" s="134"/>
      <c r="X282" s="134"/>
      <c r="Y282" s="134"/>
      <c r="Z282" s="134"/>
      <c r="AA282" s="134"/>
      <c r="AB282" s="134"/>
      <c r="AC282" s="134"/>
      <c r="AD282" s="134"/>
      <c r="AE282" s="152"/>
      <c r="AF282" s="152"/>
      <c r="AG282" s="152"/>
      <c r="AH282" s="152"/>
      <c r="AI282" s="152"/>
      <c r="AJ282" s="152"/>
      <c r="AK282" s="152"/>
      <c r="AL282" s="152"/>
      <c r="AM282" s="152"/>
      <c r="AN282" s="152"/>
      <c r="AO282" s="152"/>
      <c r="AP282" s="152"/>
      <c r="AQ282" s="152"/>
      <c r="AR282" s="152"/>
      <c r="AS282" s="152"/>
      <c r="AT282" s="152"/>
      <c r="AU282" s="152"/>
      <c r="AV282" s="152"/>
      <c r="AW282" s="152"/>
      <c r="AX282" s="152"/>
      <c r="AY282" s="152"/>
      <c r="AZ282" s="152"/>
      <c r="BA282" s="152"/>
      <c r="BB282" s="152"/>
      <c r="BC282" s="152"/>
      <c r="BD282" s="152"/>
      <c r="BE282" s="152"/>
      <c r="BF282" s="152"/>
      <c r="BG282" s="152"/>
      <c r="BH282" s="152"/>
      <c r="BI282" s="152"/>
      <c r="BJ282" s="152"/>
      <c r="BK282" s="152"/>
      <c r="BL282" s="152"/>
      <c r="BM282" s="152"/>
      <c r="BN282" s="152"/>
      <c r="BO282" s="152"/>
      <c r="BP282" s="152"/>
      <c r="BQ282" s="152"/>
      <c r="BR282" s="152"/>
      <c r="BS282" s="152"/>
      <c r="BT282" s="152"/>
      <c r="BU282" s="152"/>
      <c r="BV282" s="152"/>
      <c r="BW282" s="152"/>
      <c r="BX282" s="152"/>
      <c r="BY282" s="152"/>
    </row>
    <row r="283" spans="1:77" s="38" customFormat="1" x14ac:dyDescent="0.2">
      <c r="A283" s="152"/>
      <c r="B283" s="153" t="str">
        <f>IF(AND(B281&lt;&gt;"",ISNUMBER(B281),B282=""),"סך הכל",IF(Planning!A286="","",Planning!A286))</f>
        <v/>
      </c>
      <c r="C283" s="154" t="str">
        <f>IFERROR(_xlfn.IFS(B283="סך הכל",Summary!$B$6,Planning!C286&lt;&gt;"",Planning!C286),"")</f>
        <v/>
      </c>
      <c r="D283" s="152" t="str">
        <f>IFERROR(VLOOKUP(B283,Address!B:G,5,FALSE),"")</f>
        <v/>
      </c>
      <c r="E283" s="152" t="str">
        <f>IFERROR(VLOOKUP(B283,Address!B:L,11,FALSE),"")</f>
        <v/>
      </c>
      <c r="F283" s="155" t="str">
        <f t="shared" si="8"/>
        <v/>
      </c>
      <c r="G283" s="156" t="str">
        <f>IF(B283="סך הכל",Summary!$B$7,IF(F283="","",IF(VLOOKUP(B283,WQ_UnitID!B:C,2,FALSE)=0,"",VLOOKUP(B283,WQ_UnitID!B:C,2,FALSE))))</f>
        <v/>
      </c>
      <c r="H283" s="155" t="str">
        <f>IF(B283="סך הכל",Summary!$B$8,IF(F283="","",IFERROR(VLOOKUP(B283,Planning!A:B,2,FALSE),0)))</f>
        <v/>
      </c>
      <c r="I283" s="155" t="str">
        <f>IF(B283="סך הכל",Summary!$B$9,IF(F283="","",IFERROR(VLOOKUP(B283,Count!A:B,2,FALSE),0)))</f>
        <v/>
      </c>
      <c r="J283" s="155" t="str">
        <f>IF(F283="","",(IF(ISNUMBER(MATCH(B283,ExcPermit!$H$8:$H$1000,0)),"כן","לא")))</f>
        <v/>
      </c>
      <c r="K283" s="155" t="str">
        <f>IF(B283="סך הכל",Summary!$B$10,IF(F283="","",IFERROR(VLOOKUP(B283,Count!A:J,8,FALSE),0)))</f>
        <v/>
      </c>
      <c r="L283" s="155" t="str">
        <f>IF(B283="סך הכל",Summary!$B$11,IF(F283="","",IFERROR(VLOOKUP(B283,Count!A:J,9,FALSE),0)))</f>
        <v/>
      </c>
      <c r="M283" s="157" t="str">
        <f>IF(B283="סך הכל",Summary!$B$12,IF(F283="","",IFERROR(VLOOKUP(B283,Count!A:J,10,FALSE),0)))</f>
        <v/>
      </c>
      <c r="N283" s="158" t="str">
        <f t="shared" si="9"/>
        <v/>
      </c>
      <c r="O283" s="134" t="str">
        <f>IFERROR(VLOOKUP(B283,Comments!A:B,2,FALSE),"")</f>
        <v/>
      </c>
      <c r="P283" s="134"/>
      <c r="Q283" s="134"/>
      <c r="R283" s="134"/>
      <c r="S283" s="134"/>
      <c r="T283" s="134"/>
      <c r="U283" s="134"/>
      <c r="V283" s="134"/>
      <c r="W283" s="134"/>
      <c r="X283" s="134"/>
      <c r="Y283" s="134"/>
      <c r="Z283" s="134"/>
      <c r="AA283" s="134"/>
      <c r="AB283" s="134"/>
      <c r="AC283" s="134"/>
      <c r="AD283" s="134"/>
      <c r="AE283" s="152"/>
      <c r="AF283" s="152"/>
      <c r="AG283" s="152"/>
      <c r="AH283" s="152"/>
      <c r="AI283" s="152"/>
      <c r="AJ283" s="152"/>
      <c r="AK283" s="152"/>
      <c r="AL283" s="152"/>
      <c r="AM283" s="152"/>
      <c r="AN283" s="152"/>
      <c r="AO283" s="152"/>
      <c r="AP283" s="152"/>
      <c r="AQ283" s="152"/>
      <c r="AR283" s="152"/>
      <c r="AS283" s="152"/>
      <c r="AT283" s="152"/>
      <c r="AU283" s="152"/>
      <c r="AV283" s="152"/>
      <c r="AW283" s="152"/>
      <c r="AX283" s="152"/>
      <c r="AY283" s="152"/>
      <c r="AZ283" s="152"/>
      <c r="BA283" s="152"/>
      <c r="BB283" s="152"/>
      <c r="BC283" s="152"/>
      <c r="BD283" s="152"/>
      <c r="BE283" s="152"/>
      <c r="BF283" s="152"/>
      <c r="BG283" s="152"/>
      <c r="BH283" s="152"/>
      <c r="BI283" s="152"/>
      <c r="BJ283" s="152"/>
      <c r="BK283" s="152"/>
      <c r="BL283" s="152"/>
      <c r="BM283" s="152"/>
      <c r="BN283" s="152"/>
      <c r="BO283" s="152"/>
      <c r="BP283" s="152"/>
      <c r="BQ283" s="152"/>
      <c r="BR283" s="152"/>
      <c r="BS283" s="152"/>
      <c r="BT283" s="152"/>
      <c r="BU283" s="152"/>
      <c r="BV283" s="152"/>
      <c r="BW283" s="152"/>
      <c r="BX283" s="152"/>
      <c r="BY283" s="152"/>
    </row>
    <row r="284" spans="1:77" s="38" customFormat="1" x14ac:dyDescent="0.2">
      <c r="A284" s="152"/>
      <c r="B284" s="153" t="str">
        <f>IF(AND(B282&lt;&gt;"",ISNUMBER(B282),B283=""),"סך הכל",IF(Planning!A287="","",Planning!A287))</f>
        <v/>
      </c>
      <c r="C284" s="154" t="str">
        <f>IFERROR(_xlfn.IFS(B284="סך הכל",Summary!$B$6,Planning!C287&lt;&gt;"",Planning!C287),"")</f>
        <v/>
      </c>
      <c r="D284" s="152" t="str">
        <f>IFERROR(VLOOKUP(B284,Address!B:G,5,FALSE),"")</f>
        <v/>
      </c>
      <c r="E284" s="152" t="str">
        <f>IFERROR(VLOOKUP(B284,Address!B:L,11,FALSE),"")</f>
        <v/>
      </c>
      <c r="F284" s="155" t="str">
        <f t="shared" si="8"/>
        <v/>
      </c>
      <c r="G284" s="156" t="str">
        <f>IF(B284="סך הכל",Summary!$B$7,IF(F284="","",IF(VLOOKUP(B284,WQ_UnitID!B:C,2,FALSE)=0,"",VLOOKUP(B284,WQ_UnitID!B:C,2,FALSE))))</f>
        <v/>
      </c>
      <c r="H284" s="155" t="str">
        <f>IF(B284="סך הכל",Summary!$B$8,IF(F284="","",IFERROR(VLOOKUP(B284,Planning!A:B,2,FALSE),0)))</f>
        <v/>
      </c>
      <c r="I284" s="155" t="str">
        <f>IF(B284="סך הכל",Summary!$B$9,IF(F284="","",IFERROR(VLOOKUP(B284,Count!A:B,2,FALSE),0)))</f>
        <v/>
      </c>
      <c r="J284" s="155" t="str">
        <f>IF(F284="","",(IF(ISNUMBER(MATCH(B284,ExcPermit!$H$8:$H$1000,0)),"כן","לא")))</f>
        <v/>
      </c>
      <c r="K284" s="155" t="str">
        <f>IF(B284="סך הכל",Summary!$B$10,IF(F284="","",IFERROR(VLOOKUP(B284,Count!A:J,8,FALSE),0)))</f>
        <v/>
      </c>
      <c r="L284" s="155" t="str">
        <f>IF(B284="סך הכל",Summary!$B$11,IF(F284="","",IFERROR(VLOOKUP(B284,Count!A:J,9,FALSE),0)))</f>
        <v/>
      </c>
      <c r="M284" s="157" t="str">
        <f>IF(B284="סך הכל",Summary!$B$12,IF(F284="","",IFERROR(VLOOKUP(B284,Count!A:J,10,FALSE),0)))</f>
        <v/>
      </c>
      <c r="N284" s="158" t="str">
        <f t="shared" si="9"/>
        <v/>
      </c>
      <c r="O284" s="134" t="str">
        <f>IFERROR(VLOOKUP(B284,Comments!A:B,2,FALSE),"")</f>
        <v/>
      </c>
      <c r="P284" s="134"/>
      <c r="Q284" s="134"/>
      <c r="R284" s="134"/>
      <c r="S284" s="134"/>
      <c r="T284" s="134"/>
      <c r="U284" s="134"/>
      <c r="V284" s="134"/>
      <c r="W284" s="134"/>
      <c r="X284" s="134"/>
      <c r="Y284" s="134"/>
      <c r="Z284" s="134"/>
      <c r="AA284" s="134"/>
      <c r="AB284" s="134"/>
      <c r="AC284" s="134"/>
      <c r="AD284" s="134"/>
      <c r="AE284" s="152"/>
      <c r="AF284" s="152"/>
      <c r="AG284" s="152"/>
      <c r="AH284" s="152"/>
      <c r="AI284" s="152"/>
      <c r="AJ284" s="152"/>
      <c r="AK284" s="152"/>
      <c r="AL284" s="152"/>
      <c r="AM284" s="152"/>
      <c r="AN284" s="152"/>
      <c r="AO284" s="152"/>
      <c r="AP284" s="152"/>
      <c r="AQ284" s="152"/>
      <c r="AR284" s="152"/>
      <c r="AS284" s="152"/>
      <c r="AT284" s="152"/>
      <c r="AU284" s="152"/>
      <c r="AV284" s="152"/>
      <c r="AW284" s="152"/>
      <c r="AX284" s="152"/>
      <c r="AY284" s="152"/>
      <c r="AZ284" s="152"/>
      <c r="BA284" s="152"/>
      <c r="BB284" s="152"/>
      <c r="BC284" s="152"/>
      <c r="BD284" s="152"/>
      <c r="BE284" s="152"/>
      <c r="BF284" s="152"/>
      <c r="BG284" s="152"/>
      <c r="BH284" s="152"/>
      <c r="BI284" s="152"/>
      <c r="BJ284" s="152"/>
      <c r="BK284" s="152"/>
      <c r="BL284" s="152"/>
      <c r="BM284" s="152"/>
      <c r="BN284" s="152"/>
      <c r="BO284" s="152"/>
      <c r="BP284" s="152"/>
      <c r="BQ284" s="152"/>
      <c r="BR284" s="152"/>
      <c r="BS284" s="152"/>
      <c r="BT284" s="152"/>
      <c r="BU284" s="152"/>
      <c r="BV284" s="152"/>
      <c r="BW284" s="152"/>
      <c r="BX284" s="152"/>
      <c r="BY284" s="152"/>
    </row>
    <row r="285" spans="1:77" s="38" customFormat="1" x14ac:dyDescent="0.2">
      <c r="A285" s="152"/>
      <c r="B285" s="153" t="str">
        <f>IF(AND(B283&lt;&gt;"",ISNUMBER(B283),B284=""),"סך הכל",IF(Planning!A288="","",Planning!A288))</f>
        <v/>
      </c>
      <c r="C285" s="154" t="str">
        <f>IFERROR(_xlfn.IFS(B285="סך הכל",Summary!$B$6,Planning!C288&lt;&gt;"",Planning!C288),"")</f>
        <v/>
      </c>
      <c r="D285" s="152" t="str">
        <f>IFERROR(VLOOKUP(B285,Address!B:G,5,FALSE),"")</f>
        <v/>
      </c>
      <c r="E285" s="152" t="str">
        <f>IFERROR(VLOOKUP(B285,Address!B:L,11,FALSE),"")</f>
        <v/>
      </c>
      <c r="F285" s="155" t="str">
        <f t="shared" si="8"/>
        <v/>
      </c>
      <c r="G285" s="156" t="str">
        <f>IF(B285="סך הכל",Summary!$B$7,IF(F285="","",IF(VLOOKUP(B285,WQ_UnitID!B:C,2,FALSE)=0,"",VLOOKUP(B285,WQ_UnitID!B:C,2,FALSE))))</f>
        <v/>
      </c>
      <c r="H285" s="155" t="str">
        <f>IF(B285="סך הכל",Summary!$B$8,IF(F285="","",IFERROR(VLOOKUP(B285,Planning!A:B,2,FALSE),0)))</f>
        <v/>
      </c>
      <c r="I285" s="155" t="str">
        <f>IF(B285="סך הכל",Summary!$B$9,IF(F285="","",IFERROR(VLOOKUP(B285,Count!A:B,2,FALSE),0)))</f>
        <v/>
      </c>
      <c r="J285" s="155" t="str">
        <f>IF(F285="","",(IF(ISNUMBER(MATCH(B285,ExcPermit!$H$8:$H$1000,0)),"כן","לא")))</f>
        <v/>
      </c>
      <c r="K285" s="155" t="str">
        <f>IF(B285="סך הכל",Summary!$B$10,IF(F285="","",IFERROR(VLOOKUP(B285,Count!A:J,8,FALSE),0)))</f>
        <v/>
      </c>
      <c r="L285" s="155" t="str">
        <f>IF(B285="סך הכל",Summary!$B$11,IF(F285="","",IFERROR(VLOOKUP(B285,Count!A:J,9,FALSE),0)))</f>
        <v/>
      </c>
      <c r="M285" s="157" t="str">
        <f>IF(B285="סך הכל",Summary!$B$12,IF(F285="","",IFERROR(VLOOKUP(B285,Count!A:J,10,FALSE),0)))</f>
        <v/>
      </c>
      <c r="N285" s="158" t="str">
        <f t="shared" si="9"/>
        <v/>
      </c>
      <c r="O285" s="134" t="str">
        <f>IFERROR(VLOOKUP(B285,Comments!A:B,2,FALSE),"")</f>
        <v/>
      </c>
      <c r="P285" s="134"/>
      <c r="Q285" s="134"/>
      <c r="R285" s="134"/>
      <c r="S285" s="134"/>
      <c r="T285" s="134"/>
      <c r="U285" s="134"/>
      <c r="V285" s="134"/>
      <c r="W285" s="134"/>
      <c r="X285" s="134"/>
      <c r="Y285" s="134"/>
      <c r="Z285" s="134"/>
      <c r="AA285" s="134"/>
      <c r="AB285" s="134"/>
      <c r="AC285" s="134"/>
      <c r="AD285" s="134"/>
      <c r="AE285" s="152"/>
      <c r="AF285" s="152"/>
      <c r="AG285" s="152"/>
      <c r="AH285" s="152"/>
      <c r="AI285" s="152"/>
      <c r="AJ285" s="152"/>
      <c r="AK285" s="152"/>
      <c r="AL285" s="152"/>
      <c r="AM285" s="152"/>
      <c r="AN285" s="152"/>
      <c r="AO285" s="152"/>
      <c r="AP285" s="152"/>
      <c r="AQ285" s="152"/>
      <c r="AR285" s="152"/>
      <c r="AS285" s="152"/>
      <c r="AT285" s="152"/>
      <c r="AU285" s="152"/>
      <c r="AV285" s="152"/>
      <c r="AW285" s="152"/>
      <c r="AX285" s="152"/>
      <c r="AY285" s="152"/>
      <c r="AZ285" s="152"/>
      <c r="BA285" s="152"/>
      <c r="BB285" s="152"/>
      <c r="BC285" s="152"/>
      <c r="BD285" s="152"/>
      <c r="BE285" s="152"/>
      <c r="BF285" s="152"/>
      <c r="BG285" s="152"/>
      <c r="BH285" s="152"/>
      <c r="BI285" s="152"/>
      <c r="BJ285" s="152"/>
      <c r="BK285" s="152"/>
      <c r="BL285" s="152"/>
      <c r="BM285" s="152"/>
      <c r="BN285" s="152"/>
      <c r="BO285" s="152"/>
      <c r="BP285" s="152"/>
      <c r="BQ285" s="152"/>
      <c r="BR285" s="152"/>
      <c r="BS285" s="152"/>
      <c r="BT285" s="152"/>
      <c r="BU285" s="152"/>
      <c r="BV285" s="152"/>
      <c r="BW285" s="152"/>
      <c r="BX285" s="152"/>
      <c r="BY285" s="152"/>
    </row>
    <row r="286" spans="1:77" s="38" customFormat="1" x14ac:dyDescent="0.2">
      <c r="A286" s="152"/>
      <c r="B286" s="153" t="str">
        <f>IF(AND(B284&lt;&gt;"",ISNUMBER(B284),B285=""),"סך הכל",IF(Planning!A289="","",Planning!A289))</f>
        <v/>
      </c>
      <c r="C286" s="154" t="str">
        <f>IFERROR(_xlfn.IFS(B286="סך הכל",Summary!$B$6,Planning!C289&lt;&gt;"",Planning!C289),"")</f>
        <v/>
      </c>
      <c r="D286" s="152" t="str">
        <f>IFERROR(VLOOKUP(B286,Address!B:G,5,FALSE),"")</f>
        <v/>
      </c>
      <c r="E286" s="152" t="str">
        <f>IFERROR(VLOOKUP(B286,Address!B:L,11,FALSE),"")</f>
        <v/>
      </c>
      <c r="F286" s="155" t="str">
        <f t="shared" si="8"/>
        <v/>
      </c>
      <c r="G286" s="156" t="str">
        <f>IF(B286="סך הכל",Summary!$B$7,IF(F286="","",IF(VLOOKUP(B286,WQ_UnitID!B:C,2,FALSE)=0,"",VLOOKUP(B286,WQ_UnitID!B:C,2,FALSE))))</f>
        <v/>
      </c>
      <c r="H286" s="155" t="str">
        <f>IF(B286="סך הכל",Summary!$B$8,IF(F286="","",IFERROR(VLOOKUP(B286,Planning!A:B,2,FALSE),0)))</f>
        <v/>
      </c>
      <c r="I286" s="155" t="str">
        <f>IF(B286="סך הכל",Summary!$B$9,IF(F286="","",IFERROR(VLOOKUP(B286,Count!A:B,2,FALSE),0)))</f>
        <v/>
      </c>
      <c r="J286" s="155" t="str">
        <f>IF(F286="","",(IF(ISNUMBER(MATCH(B286,ExcPermit!$H$8:$H$1000,0)),"כן","לא")))</f>
        <v/>
      </c>
      <c r="K286" s="155" t="str">
        <f>IF(B286="סך הכל",Summary!$B$10,IF(F286="","",IFERROR(VLOOKUP(B286,Count!A:J,8,FALSE),0)))</f>
        <v/>
      </c>
      <c r="L286" s="155" t="str">
        <f>IF(B286="סך הכל",Summary!$B$11,IF(F286="","",IFERROR(VLOOKUP(B286,Count!A:J,9,FALSE),0)))</f>
        <v/>
      </c>
      <c r="M286" s="157" t="str">
        <f>IF(B286="סך הכל",Summary!$B$12,IF(F286="","",IFERROR(VLOOKUP(B286,Count!A:J,10,FALSE),0)))</f>
        <v/>
      </c>
      <c r="N286" s="158" t="str">
        <f t="shared" si="9"/>
        <v/>
      </c>
      <c r="O286" s="134" t="str">
        <f>IFERROR(VLOOKUP(B286,Comments!A:B,2,FALSE),"")</f>
        <v/>
      </c>
      <c r="P286" s="134"/>
      <c r="Q286" s="134"/>
      <c r="R286" s="134"/>
      <c r="S286" s="134"/>
      <c r="T286" s="134"/>
      <c r="U286" s="134"/>
      <c r="V286" s="134"/>
      <c r="W286" s="134"/>
      <c r="X286" s="134"/>
      <c r="Y286" s="134"/>
      <c r="Z286" s="134"/>
      <c r="AA286" s="134"/>
      <c r="AB286" s="134"/>
      <c r="AC286" s="134"/>
      <c r="AD286" s="134"/>
      <c r="AE286" s="152"/>
      <c r="AF286" s="152"/>
      <c r="AG286" s="152"/>
      <c r="AH286" s="152"/>
      <c r="AI286" s="152"/>
      <c r="AJ286" s="152"/>
      <c r="AK286" s="152"/>
      <c r="AL286" s="152"/>
      <c r="AM286" s="152"/>
      <c r="AN286" s="152"/>
      <c r="AO286" s="152"/>
      <c r="AP286" s="152"/>
      <c r="AQ286" s="152"/>
      <c r="AR286" s="152"/>
      <c r="AS286" s="152"/>
      <c r="AT286" s="152"/>
      <c r="AU286" s="152"/>
      <c r="AV286" s="152"/>
      <c r="AW286" s="152"/>
      <c r="AX286" s="152"/>
      <c r="AY286" s="152"/>
      <c r="AZ286" s="152"/>
      <c r="BA286" s="152"/>
      <c r="BB286" s="152"/>
      <c r="BC286" s="152"/>
      <c r="BD286" s="152"/>
      <c r="BE286" s="152"/>
      <c r="BF286" s="152"/>
      <c r="BG286" s="152"/>
      <c r="BH286" s="152"/>
      <c r="BI286" s="152"/>
      <c r="BJ286" s="152"/>
      <c r="BK286" s="152"/>
      <c r="BL286" s="152"/>
      <c r="BM286" s="152"/>
      <c r="BN286" s="152"/>
      <c r="BO286" s="152"/>
      <c r="BP286" s="152"/>
      <c r="BQ286" s="152"/>
      <c r="BR286" s="152"/>
      <c r="BS286" s="152"/>
      <c r="BT286" s="152"/>
      <c r="BU286" s="152"/>
      <c r="BV286" s="152"/>
      <c r="BW286" s="152"/>
      <c r="BX286" s="152"/>
      <c r="BY286" s="152"/>
    </row>
    <row r="287" spans="1:77" s="38" customFormat="1" x14ac:dyDescent="0.2">
      <c r="A287" s="152"/>
      <c r="B287" s="153" t="str">
        <f>IF(AND(B285&lt;&gt;"",ISNUMBER(B285),B286=""),"סך הכל",IF(Planning!A290="","",Planning!A290))</f>
        <v/>
      </c>
      <c r="C287" s="154" t="str">
        <f>IFERROR(_xlfn.IFS(B287="סך הכל",Summary!$B$6,Planning!C290&lt;&gt;"",Planning!C290),"")</f>
        <v/>
      </c>
      <c r="D287" s="152" t="str">
        <f>IFERROR(VLOOKUP(B287,Address!B:G,5,FALSE),"")</f>
        <v/>
      </c>
      <c r="E287" s="152" t="str">
        <f>IFERROR(VLOOKUP(B287,Address!B:L,11,FALSE),"")</f>
        <v/>
      </c>
      <c r="F287" s="155" t="str">
        <f t="shared" si="8"/>
        <v/>
      </c>
      <c r="G287" s="156" t="str">
        <f>IF(B287="סך הכל",Summary!$B$7,IF(F287="","",IF(VLOOKUP(B287,WQ_UnitID!B:C,2,FALSE)=0,"",VLOOKUP(B287,WQ_UnitID!B:C,2,FALSE))))</f>
        <v/>
      </c>
      <c r="H287" s="155" t="str">
        <f>IF(B287="סך הכל",Summary!$B$8,IF(F287="","",IFERROR(VLOOKUP(B287,Planning!A:B,2,FALSE),0)))</f>
        <v/>
      </c>
      <c r="I287" s="155" t="str">
        <f>IF(B287="סך הכל",Summary!$B$9,IF(F287="","",IFERROR(VLOOKUP(B287,Count!A:B,2,FALSE),0)))</f>
        <v/>
      </c>
      <c r="J287" s="155" t="str">
        <f>IF(F287="","",(IF(ISNUMBER(MATCH(B287,ExcPermit!$H$8:$H$1000,0)),"כן","לא")))</f>
        <v/>
      </c>
      <c r="K287" s="155" t="str">
        <f>IF(B287="סך הכל",Summary!$B$10,IF(F287="","",IFERROR(VLOOKUP(B287,Count!A:J,8,FALSE),0)))</f>
        <v/>
      </c>
      <c r="L287" s="155" t="str">
        <f>IF(B287="סך הכל",Summary!$B$11,IF(F287="","",IFERROR(VLOOKUP(B287,Count!A:J,9,FALSE),0)))</f>
        <v/>
      </c>
      <c r="M287" s="157" t="str">
        <f>IF(B287="סך הכל",Summary!$B$12,IF(F287="","",IFERROR(VLOOKUP(B287,Count!A:J,10,FALSE),0)))</f>
        <v/>
      </c>
      <c r="N287" s="158" t="str">
        <f t="shared" si="9"/>
        <v/>
      </c>
      <c r="O287" s="134" t="str">
        <f>IFERROR(VLOOKUP(B287,Comments!A:B,2,FALSE),"")</f>
        <v/>
      </c>
      <c r="P287" s="134"/>
      <c r="Q287" s="134"/>
      <c r="R287" s="134"/>
      <c r="S287" s="134"/>
      <c r="T287" s="134"/>
      <c r="U287" s="134"/>
      <c r="V287" s="134"/>
      <c r="W287" s="134"/>
      <c r="X287" s="134"/>
      <c r="Y287" s="134"/>
      <c r="Z287" s="134"/>
      <c r="AA287" s="134"/>
      <c r="AB287" s="134"/>
      <c r="AC287" s="134"/>
      <c r="AD287" s="134"/>
      <c r="AE287" s="152"/>
      <c r="AF287" s="152"/>
      <c r="AG287" s="152"/>
      <c r="AH287" s="152"/>
      <c r="AI287" s="152"/>
      <c r="AJ287" s="152"/>
      <c r="AK287" s="152"/>
      <c r="AL287" s="152"/>
      <c r="AM287" s="152"/>
      <c r="AN287" s="152"/>
      <c r="AO287" s="152"/>
      <c r="AP287" s="152"/>
      <c r="AQ287" s="152"/>
      <c r="AR287" s="152"/>
      <c r="AS287" s="152"/>
      <c r="AT287" s="152"/>
      <c r="AU287" s="152"/>
      <c r="AV287" s="152"/>
      <c r="AW287" s="152"/>
      <c r="AX287" s="152"/>
      <c r="AY287" s="152"/>
      <c r="AZ287" s="152"/>
      <c r="BA287" s="152"/>
      <c r="BB287" s="152"/>
      <c r="BC287" s="152"/>
      <c r="BD287" s="152"/>
      <c r="BE287" s="152"/>
      <c r="BF287" s="152"/>
      <c r="BG287" s="152"/>
      <c r="BH287" s="152"/>
      <c r="BI287" s="152"/>
      <c r="BJ287" s="152"/>
      <c r="BK287" s="152"/>
      <c r="BL287" s="152"/>
      <c r="BM287" s="152"/>
      <c r="BN287" s="152"/>
      <c r="BO287" s="152"/>
      <c r="BP287" s="152"/>
      <c r="BQ287" s="152"/>
      <c r="BR287" s="152"/>
      <c r="BS287" s="152"/>
      <c r="BT287" s="152"/>
      <c r="BU287" s="152"/>
      <c r="BV287" s="152"/>
      <c r="BW287" s="152"/>
      <c r="BX287" s="152"/>
      <c r="BY287" s="152"/>
    </row>
    <row r="288" spans="1:77" s="38" customFormat="1" x14ac:dyDescent="0.2">
      <c r="A288" s="152"/>
      <c r="B288" s="153" t="str">
        <f>IF(AND(B286&lt;&gt;"",ISNUMBER(B286),B287=""),"סך הכל",IF(Planning!A291="","",Planning!A291))</f>
        <v/>
      </c>
      <c r="C288" s="154" t="str">
        <f>IFERROR(_xlfn.IFS(B288="סך הכל",Summary!$B$6,Planning!C291&lt;&gt;"",Planning!C291),"")</f>
        <v/>
      </c>
      <c r="D288" s="152" t="str">
        <f>IFERROR(VLOOKUP(B288,Address!B:G,5,FALSE),"")</f>
        <v/>
      </c>
      <c r="E288" s="152" t="str">
        <f>IFERROR(VLOOKUP(B288,Address!B:L,11,FALSE),"")</f>
        <v/>
      </c>
      <c r="F288" s="155" t="str">
        <f t="shared" si="8"/>
        <v/>
      </c>
      <c r="G288" s="156" t="str">
        <f>IF(B288="סך הכל",Summary!$B$7,IF(F288="","",IF(VLOOKUP(B288,WQ_UnitID!B:C,2,FALSE)=0,"",VLOOKUP(B288,WQ_UnitID!B:C,2,FALSE))))</f>
        <v/>
      </c>
      <c r="H288" s="155" t="str">
        <f>IF(B288="סך הכל",Summary!$B$8,IF(F288="","",IFERROR(VLOOKUP(B288,Planning!A:B,2,FALSE),0)))</f>
        <v/>
      </c>
      <c r="I288" s="155" t="str">
        <f>IF(B288="סך הכל",Summary!$B$9,IF(F288="","",IFERROR(VLOOKUP(B288,Count!A:B,2,FALSE),0)))</f>
        <v/>
      </c>
      <c r="J288" s="155" t="str">
        <f>IF(F288="","",(IF(ISNUMBER(MATCH(B288,ExcPermit!$H$8:$H$1000,0)),"כן","לא")))</f>
        <v/>
      </c>
      <c r="K288" s="155" t="str">
        <f>IF(B288="סך הכל",Summary!$B$10,IF(F288="","",IFERROR(VLOOKUP(B288,Count!A:J,8,FALSE),0)))</f>
        <v/>
      </c>
      <c r="L288" s="155" t="str">
        <f>IF(B288="סך הכל",Summary!$B$11,IF(F288="","",IFERROR(VLOOKUP(B288,Count!A:J,9,FALSE),0)))</f>
        <v/>
      </c>
      <c r="M288" s="157" t="str">
        <f>IF(B288="סך הכל",Summary!$B$12,IF(F288="","",IFERROR(VLOOKUP(B288,Count!A:J,10,FALSE),0)))</f>
        <v/>
      </c>
      <c r="N288" s="158" t="str">
        <f t="shared" si="9"/>
        <v/>
      </c>
      <c r="O288" s="134" t="str">
        <f>IFERROR(VLOOKUP(B288,Comments!A:B,2,FALSE),"")</f>
        <v/>
      </c>
      <c r="P288" s="134"/>
      <c r="Q288" s="134"/>
      <c r="R288" s="134"/>
      <c r="S288" s="134"/>
      <c r="T288" s="134"/>
      <c r="U288" s="134"/>
      <c r="V288" s="134"/>
      <c r="W288" s="134"/>
      <c r="X288" s="134"/>
      <c r="Y288" s="134"/>
      <c r="Z288" s="134"/>
      <c r="AA288" s="134"/>
      <c r="AB288" s="134"/>
      <c r="AC288" s="134"/>
      <c r="AD288" s="134"/>
      <c r="AE288" s="152"/>
      <c r="AF288" s="152"/>
      <c r="AG288" s="152"/>
      <c r="AH288" s="152"/>
      <c r="AI288" s="152"/>
      <c r="AJ288" s="152"/>
      <c r="AK288" s="152"/>
      <c r="AL288" s="152"/>
      <c r="AM288" s="152"/>
      <c r="AN288" s="152"/>
      <c r="AO288" s="152"/>
      <c r="AP288" s="152"/>
      <c r="AQ288" s="152"/>
      <c r="AR288" s="152"/>
      <c r="AS288" s="152"/>
      <c r="AT288" s="152"/>
      <c r="AU288" s="152"/>
      <c r="AV288" s="152"/>
      <c r="AW288" s="152"/>
      <c r="AX288" s="152"/>
      <c r="AY288" s="152"/>
      <c r="AZ288" s="152"/>
      <c r="BA288" s="152"/>
      <c r="BB288" s="152"/>
      <c r="BC288" s="152"/>
      <c r="BD288" s="152"/>
      <c r="BE288" s="152"/>
      <c r="BF288" s="152"/>
      <c r="BG288" s="152"/>
      <c r="BH288" s="152"/>
      <c r="BI288" s="152"/>
      <c r="BJ288" s="152"/>
      <c r="BK288" s="152"/>
      <c r="BL288" s="152"/>
      <c r="BM288" s="152"/>
      <c r="BN288" s="152"/>
      <c r="BO288" s="152"/>
      <c r="BP288" s="152"/>
      <c r="BQ288" s="152"/>
      <c r="BR288" s="152"/>
      <c r="BS288" s="152"/>
      <c r="BT288" s="152"/>
      <c r="BU288" s="152"/>
      <c r="BV288" s="152"/>
      <c r="BW288" s="152"/>
      <c r="BX288" s="152"/>
      <c r="BY288" s="152"/>
    </row>
    <row r="289" spans="1:77" s="38" customFormat="1" x14ac:dyDescent="0.2">
      <c r="A289" s="152"/>
      <c r="B289" s="153" t="str">
        <f>IF(AND(B287&lt;&gt;"",ISNUMBER(B287),B288=""),"סך הכל",IF(Planning!A292="","",Planning!A292))</f>
        <v/>
      </c>
      <c r="C289" s="154" t="str">
        <f>IFERROR(_xlfn.IFS(B289="סך הכל",Summary!$B$6,Planning!C292&lt;&gt;"",Planning!C292),"")</f>
        <v/>
      </c>
      <c r="D289" s="152" t="str">
        <f>IFERROR(VLOOKUP(B289,Address!B:G,5,FALSE),"")</f>
        <v/>
      </c>
      <c r="E289" s="152" t="str">
        <f>IFERROR(VLOOKUP(B289,Address!B:L,11,FALSE),"")</f>
        <v/>
      </c>
      <c r="F289" s="155" t="str">
        <f t="shared" si="8"/>
        <v/>
      </c>
      <c r="G289" s="156" t="str">
        <f>IF(B289="סך הכל",Summary!$B$7,IF(F289="","",IF(VLOOKUP(B289,WQ_UnitID!B:C,2,FALSE)=0,"",VLOOKUP(B289,WQ_UnitID!B:C,2,FALSE))))</f>
        <v/>
      </c>
      <c r="H289" s="155" t="str">
        <f>IF(B289="סך הכל",Summary!$B$8,IF(F289="","",IFERROR(VLOOKUP(B289,Planning!A:B,2,FALSE),0)))</f>
        <v/>
      </c>
      <c r="I289" s="155" t="str">
        <f>IF(B289="סך הכל",Summary!$B$9,IF(F289="","",IFERROR(VLOOKUP(B289,Count!A:B,2,FALSE),0)))</f>
        <v/>
      </c>
      <c r="J289" s="155" t="str">
        <f>IF(F289="","",(IF(ISNUMBER(MATCH(B289,ExcPermit!$H$8:$H$1000,0)),"כן","לא")))</f>
        <v/>
      </c>
      <c r="K289" s="155" t="str">
        <f>IF(B289="סך הכל",Summary!$B$10,IF(F289="","",IFERROR(VLOOKUP(B289,Count!A:J,8,FALSE),0)))</f>
        <v/>
      </c>
      <c r="L289" s="155" t="str">
        <f>IF(B289="סך הכל",Summary!$B$11,IF(F289="","",IFERROR(VLOOKUP(B289,Count!A:J,9,FALSE),0)))</f>
        <v/>
      </c>
      <c r="M289" s="157" t="str">
        <f>IF(B289="סך הכל",Summary!$B$12,IF(F289="","",IFERROR(VLOOKUP(B289,Count!A:J,10,FALSE),0)))</f>
        <v/>
      </c>
      <c r="N289" s="158" t="str">
        <f t="shared" si="9"/>
        <v/>
      </c>
      <c r="O289" s="134" t="str">
        <f>IFERROR(VLOOKUP(B289,Comments!A:B,2,FALSE),"")</f>
        <v/>
      </c>
      <c r="P289" s="134"/>
      <c r="Q289" s="134"/>
      <c r="R289" s="134"/>
      <c r="S289" s="134"/>
      <c r="T289" s="134"/>
      <c r="U289" s="134"/>
      <c r="V289" s="134"/>
      <c r="W289" s="134"/>
      <c r="X289" s="134"/>
      <c r="Y289" s="134"/>
      <c r="Z289" s="134"/>
      <c r="AA289" s="134"/>
      <c r="AB289" s="134"/>
      <c r="AC289" s="134"/>
      <c r="AD289" s="134"/>
      <c r="AE289" s="152"/>
      <c r="AF289" s="152"/>
      <c r="AG289" s="152"/>
      <c r="AH289" s="152"/>
      <c r="AI289" s="152"/>
      <c r="AJ289" s="152"/>
      <c r="AK289" s="152"/>
      <c r="AL289" s="152"/>
      <c r="AM289" s="152"/>
      <c r="AN289" s="152"/>
      <c r="AO289" s="152"/>
      <c r="AP289" s="152"/>
      <c r="AQ289" s="152"/>
      <c r="AR289" s="152"/>
      <c r="AS289" s="152"/>
      <c r="AT289" s="152"/>
      <c r="AU289" s="152"/>
      <c r="AV289" s="152"/>
      <c r="AW289" s="152"/>
      <c r="AX289" s="152"/>
      <c r="AY289" s="152"/>
      <c r="AZ289" s="152"/>
      <c r="BA289" s="152"/>
      <c r="BB289" s="152"/>
      <c r="BC289" s="152"/>
      <c r="BD289" s="152"/>
      <c r="BE289" s="152"/>
      <c r="BF289" s="152"/>
      <c r="BG289" s="152"/>
      <c r="BH289" s="152"/>
      <c r="BI289" s="152"/>
      <c r="BJ289" s="152"/>
      <c r="BK289" s="152"/>
      <c r="BL289" s="152"/>
      <c r="BM289" s="152"/>
      <c r="BN289" s="152"/>
      <c r="BO289" s="152"/>
      <c r="BP289" s="152"/>
      <c r="BQ289" s="152"/>
      <c r="BR289" s="152"/>
      <c r="BS289" s="152"/>
      <c r="BT289" s="152"/>
      <c r="BU289" s="152"/>
      <c r="BV289" s="152"/>
      <c r="BW289" s="152"/>
      <c r="BX289" s="152"/>
      <c r="BY289" s="152"/>
    </row>
    <row r="290" spans="1:77" s="38" customFormat="1" x14ac:dyDescent="0.2">
      <c r="A290" s="152"/>
      <c r="B290" s="153" t="str">
        <f>IF(AND(B288&lt;&gt;"",ISNUMBER(B288),B289=""),"סך הכל",IF(Planning!A293="","",Planning!A293))</f>
        <v/>
      </c>
      <c r="C290" s="154" t="str">
        <f>IFERROR(_xlfn.IFS(B290="סך הכל",Summary!$B$6,Planning!C293&lt;&gt;"",Planning!C293),"")</f>
        <v/>
      </c>
      <c r="D290" s="152" t="str">
        <f>IFERROR(VLOOKUP(B290,Address!B:G,5,FALSE),"")</f>
        <v/>
      </c>
      <c r="E290" s="152" t="str">
        <f>IFERROR(VLOOKUP(B290,Address!B:L,11,FALSE),"")</f>
        <v/>
      </c>
      <c r="F290" s="155" t="str">
        <f t="shared" si="8"/>
        <v/>
      </c>
      <c r="G290" s="156" t="str">
        <f>IF(B290="סך הכל",Summary!$B$7,IF(F290="","",IF(VLOOKUP(B290,WQ_UnitID!B:C,2,FALSE)=0,"",VLOOKUP(B290,WQ_UnitID!B:C,2,FALSE))))</f>
        <v/>
      </c>
      <c r="H290" s="155" t="str">
        <f>IF(B290="סך הכל",Summary!$B$8,IF(F290="","",IFERROR(VLOOKUP(B290,Planning!A:B,2,FALSE),0)))</f>
        <v/>
      </c>
      <c r="I290" s="155" t="str">
        <f>IF(B290="סך הכל",Summary!$B$9,IF(F290="","",IFERROR(VLOOKUP(B290,Count!A:B,2,FALSE),0)))</f>
        <v/>
      </c>
      <c r="J290" s="155" t="str">
        <f>IF(F290="","",(IF(ISNUMBER(MATCH(B290,ExcPermit!$H$8:$H$1000,0)),"כן","לא")))</f>
        <v/>
      </c>
      <c r="K290" s="155" t="str">
        <f>IF(B290="סך הכל",Summary!$B$10,IF(F290="","",IFERROR(VLOOKUP(B290,Count!A:J,8,FALSE),0)))</f>
        <v/>
      </c>
      <c r="L290" s="155" t="str">
        <f>IF(B290="סך הכל",Summary!$B$11,IF(F290="","",IFERROR(VLOOKUP(B290,Count!A:J,9,FALSE),0)))</f>
        <v/>
      </c>
      <c r="M290" s="157" t="str">
        <f>IF(B290="סך הכל",Summary!$B$12,IF(F290="","",IFERROR(VLOOKUP(B290,Count!A:J,10,FALSE),0)))</f>
        <v/>
      </c>
      <c r="N290" s="158" t="str">
        <f t="shared" si="9"/>
        <v/>
      </c>
      <c r="O290" s="134" t="str">
        <f>IFERROR(VLOOKUP(B290,Comments!A:B,2,FALSE),"")</f>
        <v/>
      </c>
      <c r="P290" s="134"/>
      <c r="Q290" s="134"/>
      <c r="R290" s="134"/>
      <c r="S290" s="134"/>
      <c r="T290" s="134"/>
      <c r="U290" s="134"/>
      <c r="V290" s="134"/>
      <c r="W290" s="134"/>
      <c r="X290" s="134"/>
      <c r="Y290" s="134"/>
      <c r="Z290" s="134"/>
      <c r="AA290" s="134"/>
      <c r="AB290" s="134"/>
      <c r="AC290" s="134"/>
      <c r="AD290" s="134"/>
      <c r="AE290" s="152"/>
      <c r="AF290" s="152"/>
      <c r="AG290" s="152"/>
      <c r="AH290" s="152"/>
      <c r="AI290" s="152"/>
      <c r="AJ290" s="152"/>
      <c r="AK290" s="152"/>
      <c r="AL290" s="152"/>
      <c r="AM290" s="152"/>
      <c r="AN290" s="152"/>
      <c r="AO290" s="152"/>
      <c r="AP290" s="152"/>
      <c r="AQ290" s="152"/>
      <c r="AR290" s="152"/>
      <c r="AS290" s="152"/>
      <c r="AT290" s="152"/>
      <c r="AU290" s="152"/>
      <c r="AV290" s="152"/>
      <c r="AW290" s="152"/>
      <c r="AX290" s="152"/>
      <c r="AY290" s="152"/>
      <c r="AZ290" s="152"/>
      <c r="BA290" s="152"/>
      <c r="BB290" s="152"/>
      <c r="BC290" s="152"/>
      <c r="BD290" s="152"/>
      <c r="BE290" s="152"/>
      <c r="BF290" s="152"/>
      <c r="BG290" s="152"/>
      <c r="BH290" s="152"/>
      <c r="BI290" s="152"/>
      <c r="BJ290" s="152"/>
      <c r="BK290" s="152"/>
      <c r="BL290" s="152"/>
      <c r="BM290" s="152"/>
      <c r="BN290" s="152"/>
      <c r="BO290" s="152"/>
      <c r="BP290" s="152"/>
      <c r="BQ290" s="152"/>
      <c r="BR290" s="152"/>
      <c r="BS290" s="152"/>
      <c r="BT290" s="152"/>
      <c r="BU290" s="152"/>
      <c r="BV290" s="152"/>
      <c r="BW290" s="152"/>
      <c r="BX290" s="152"/>
      <c r="BY290" s="152"/>
    </row>
    <row r="291" spans="1:77" s="38" customFormat="1" x14ac:dyDescent="0.2">
      <c r="A291" s="152"/>
      <c r="B291" s="153" t="str">
        <f>IF(AND(B289&lt;&gt;"",ISNUMBER(B289),B290=""),"סך הכל",IF(Planning!A294="","",Planning!A294))</f>
        <v/>
      </c>
      <c r="C291" s="154" t="str">
        <f>IFERROR(_xlfn.IFS(B291="סך הכל",Summary!$B$6,Planning!C294&lt;&gt;"",Planning!C294),"")</f>
        <v/>
      </c>
      <c r="D291" s="152" t="str">
        <f>IFERROR(VLOOKUP(B291,Address!B:G,5,FALSE),"")</f>
        <v/>
      </c>
      <c r="E291" s="152" t="str">
        <f>IFERROR(VLOOKUP(B291,Address!B:L,11,FALSE),"")</f>
        <v/>
      </c>
      <c r="F291" s="155" t="str">
        <f t="shared" si="8"/>
        <v/>
      </c>
      <c r="G291" s="156" t="str">
        <f>IF(B291="סך הכל",Summary!$B$7,IF(F291="","",IF(VLOOKUP(B291,WQ_UnitID!B:C,2,FALSE)=0,"",VLOOKUP(B291,WQ_UnitID!B:C,2,FALSE))))</f>
        <v/>
      </c>
      <c r="H291" s="155" t="str">
        <f>IF(B291="סך הכל",Summary!$B$8,IF(F291="","",IFERROR(VLOOKUP(B291,Planning!A:B,2,FALSE),0)))</f>
        <v/>
      </c>
      <c r="I291" s="155" t="str">
        <f>IF(B291="סך הכל",Summary!$B$9,IF(F291="","",IFERROR(VLOOKUP(B291,Count!A:B,2,FALSE),0)))</f>
        <v/>
      </c>
      <c r="J291" s="155" t="str">
        <f>IF(F291="","",(IF(ISNUMBER(MATCH(B291,ExcPermit!$H$8:$H$1000,0)),"כן","לא")))</f>
        <v/>
      </c>
      <c r="K291" s="155" t="str">
        <f>IF(B291="סך הכל",Summary!$B$10,IF(F291="","",IFERROR(VLOOKUP(B291,Count!A:J,8,FALSE),0)))</f>
        <v/>
      </c>
      <c r="L291" s="155" t="str">
        <f>IF(B291="סך הכל",Summary!$B$11,IF(F291="","",IFERROR(VLOOKUP(B291,Count!A:J,9,FALSE),0)))</f>
        <v/>
      </c>
      <c r="M291" s="157" t="str">
        <f>IF(B291="סך הכל",Summary!$B$12,IF(F291="","",IFERROR(VLOOKUP(B291,Count!A:J,10,FALSE),0)))</f>
        <v/>
      </c>
      <c r="N291" s="158" t="str">
        <f t="shared" si="9"/>
        <v/>
      </c>
      <c r="O291" s="134" t="str">
        <f>IFERROR(VLOOKUP(B291,Comments!A:B,2,FALSE),"")</f>
        <v/>
      </c>
      <c r="P291" s="134"/>
      <c r="Q291" s="134"/>
      <c r="R291" s="134"/>
      <c r="S291" s="134"/>
      <c r="T291" s="134"/>
      <c r="U291" s="134"/>
      <c r="V291" s="134"/>
      <c r="W291" s="134"/>
      <c r="X291" s="134"/>
      <c r="Y291" s="134"/>
      <c r="Z291" s="134"/>
      <c r="AA291" s="134"/>
      <c r="AB291" s="134"/>
      <c r="AC291" s="134"/>
      <c r="AD291" s="134"/>
      <c r="AE291" s="152"/>
      <c r="AF291" s="152"/>
      <c r="AG291" s="152"/>
      <c r="AH291" s="152"/>
      <c r="AI291" s="152"/>
      <c r="AJ291" s="152"/>
      <c r="AK291" s="152"/>
      <c r="AL291" s="152"/>
      <c r="AM291" s="152"/>
      <c r="AN291" s="152"/>
      <c r="AO291" s="152"/>
      <c r="AP291" s="152"/>
      <c r="AQ291" s="152"/>
      <c r="AR291" s="152"/>
      <c r="AS291" s="152"/>
      <c r="AT291" s="152"/>
      <c r="AU291" s="152"/>
      <c r="AV291" s="152"/>
      <c r="AW291" s="152"/>
      <c r="AX291" s="152"/>
      <c r="AY291" s="152"/>
      <c r="AZ291" s="152"/>
      <c r="BA291" s="152"/>
      <c r="BB291" s="152"/>
      <c r="BC291" s="152"/>
      <c r="BD291" s="152"/>
      <c r="BE291" s="152"/>
      <c r="BF291" s="152"/>
      <c r="BG291" s="152"/>
      <c r="BH291" s="152"/>
      <c r="BI291" s="152"/>
      <c r="BJ291" s="152"/>
      <c r="BK291" s="152"/>
      <c r="BL291" s="152"/>
      <c r="BM291" s="152"/>
      <c r="BN291" s="152"/>
      <c r="BO291" s="152"/>
      <c r="BP291" s="152"/>
      <c r="BQ291" s="152"/>
      <c r="BR291" s="152"/>
      <c r="BS291" s="152"/>
      <c r="BT291" s="152"/>
      <c r="BU291" s="152"/>
      <c r="BV291" s="152"/>
      <c r="BW291" s="152"/>
      <c r="BX291" s="152"/>
      <c r="BY291" s="152"/>
    </row>
    <row r="292" spans="1:77" s="38" customFormat="1" x14ac:dyDescent="0.2">
      <c r="A292" s="152"/>
      <c r="B292" s="153" t="str">
        <f>IF(AND(B290&lt;&gt;"",ISNUMBER(B290),B291=""),"סך הכל",IF(Planning!A295="","",Planning!A295))</f>
        <v/>
      </c>
      <c r="C292" s="154" t="str">
        <f>IFERROR(_xlfn.IFS(B292="סך הכל",Summary!$B$6,Planning!C295&lt;&gt;"",Planning!C295),"")</f>
        <v/>
      </c>
      <c r="D292" s="152" t="str">
        <f>IFERROR(VLOOKUP(B292,Address!B:G,5,FALSE),"")</f>
        <v/>
      </c>
      <c r="E292" s="152" t="str">
        <f>IFERROR(VLOOKUP(B292,Address!B:L,11,FALSE),"")</f>
        <v/>
      </c>
      <c r="F292" s="155" t="str">
        <f t="shared" si="8"/>
        <v/>
      </c>
      <c r="G292" s="156" t="str">
        <f>IF(B292="סך הכל",Summary!$B$7,IF(F292="","",IF(VLOOKUP(B292,WQ_UnitID!B:C,2,FALSE)=0,"",VLOOKUP(B292,WQ_UnitID!B:C,2,FALSE))))</f>
        <v/>
      </c>
      <c r="H292" s="155" t="str">
        <f>IF(B292="סך הכל",Summary!$B$8,IF(F292="","",IFERROR(VLOOKUP(B292,Planning!A:B,2,FALSE),0)))</f>
        <v/>
      </c>
      <c r="I292" s="155" t="str">
        <f>IF(B292="סך הכל",Summary!$B$9,IF(F292="","",IFERROR(VLOOKUP(B292,Count!A:B,2,FALSE),0)))</f>
        <v/>
      </c>
      <c r="J292" s="155" t="str">
        <f>IF(F292="","",(IF(ISNUMBER(MATCH(B292,ExcPermit!$H$8:$H$1000,0)),"כן","לא")))</f>
        <v/>
      </c>
      <c r="K292" s="155" t="str">
        <f>IF(B292="סך הכל",Summary!$B$10,IF(F292="","",IFERROR(VLOOKUP(B292,Count!A:J,8,FALSE),0)))</f>
        <v/>
      </c>
      <c r="L292" s="155" t="str">
        <f>IF(B292="סך הכל",Summary!$B$11,IF(F292="","",IFERROR(VLOOKUP(B292,Count!A:J,9,FALSE),0)))</f>
        <v/>
      </c>
      <c r="M292" s="157" t="str">
        <f>IF(B292="סך הכל",Summary!$B$12,IF(F292="","",IFERROR(VLOOKUP(B292,Count!A:J,10,FALSE),0)))</f>
        <v/>
      </c>
      <c r="N292" s="158" t="str">
        <f t="shared" si="9"/>
        <v/>
      </c>
      <c r="O292" s="134" t="str">
        <f>IFERROR(VLOOKUP(B292,Comments!A:B,2,FALSE),"")</f>
        <v/>
      </c>
      <c r="P292" s="134"/>
      <c r="Q292" s="134"/>
      <c r="R292" s="134"/>
      <c r="S292" s="134"/>
      <c r="T292" s="134"/>
      <c r="U292" s="134"/>
      <c r="V292" s="134"/>
      <c r="W292" s="134"/>
      <c r="X292" s="134"/>
      <c r="Y292" s="134"/>
      <c r="Z292" s="134"/>
      <c r="AA292" s="134"/>
      <c r="AB292" s="134"/>
      <c r="AC292" s="134"/>
      <c r="AD292" s="134"/>
      <c r="AE292" s="152"/>
      <c r="AF292" s="152"/>
      <c r="AG292" s="152"/>
      <c r="AH292" s="152"/>
      <c r="AI292" s="152"/>
      <c r="AJ292" s="152"/>
      <c r="AK292" s="152"/>
      <c r="AL292" s="152"/>
      <c r="AM292" s="152"/>
      <c r="AN292" s="152"/>
      <c r="AO292" s="152"/>
      <c r="AP292" s="152"/>
      <c r="AQ292" s="152"/>
      <c r="AR292" s="152"/>
      <c r="AS292" s="152"/>
      <c r="AT292" s="152"/>
      <c r="AU292" s="152"/>
      <c r="AV292" s="152"/>
      <c r="AW292" s="152"/>
      <c r="AX292" s="152"/>
      <c r="AY292" s="152"/>
      <c r="AZ292" s="152"/>
      <c r="BA292" s="152"/>
      <c r="BB292" s="152"/>
      <c r="BC292" s="152"/>
      <c r="BD292" s="152"/>
      <c r="BE292" s="152"/>
      <c r="BF292" s="152"/>
      <c r="BG292" s="152"/>
      <c r="BH292" s="152"/>
      <c r="BI292" s="152"/>
      <c r="BJ292" s="152"/>
      <c r="BK292" s="152"/>
      <c r="BL292" s="152"/>
      <c r="BM292" s="152"/>
      <c r="BN292" s="152"/>
      <c r="BO292" s="152"/>
      <c r="BP292" s="152"/>
      <c r="BQ292" s="152"/>
      <c r="BR292" s="152"/>
      <c r="BS292" s="152"/>
      <c r="BT292" s="152"/>
      <c r="BU292" s="152"/>
      <c r="BV292" s="152"/>
      <c r="BW292" s="152"/>
      <c r="BX292" s="152"/>
      <c r="BY292" s="152"/>
    </row>
    <row r="293" spans="1:77" s="38" customFormat="1" x14ac:dyDescent="0.2">
      <c r="A293" s="152"/>
      <c r="B293" s="153" t="str">
        <f>IF(AND(B291&lt;&gt;"",ISNUMBER(B291),B292=""),"סך הכל",IF(Planning!A296="","",Planning!A296))</f>
        <v/>
      </c>
      <c r="C293" s="154" t="str">
        <f>IFERROR(_xlfn.IFS(B293="סך הכל",Summary!$B$6,Planning!C296&lt;&gt;"",Planning!C296),"")</f>
        <v/>
      </c>
      <c r="D293" s="152" t="str">
        <f>IFERROR(VLOOKUP(B293,Address!B:G,5,FALSE),"")</f>
        <v/>
      </c>
      <c r="E293" s="152" t="str">
        <f>IFERROR(VLOOKUP(B293,Address!B:L,11,FALSE),"")</f>
        <v/>
      </c>
      <c r="F293" s="155" t="str">
        <f t="shared" si="8"/>
        <v/>
      </c>
      <c r="G293" s="156" t="str">
        <f>IF(B293="סך הכל",Summary!$B$7,IF(F293="","",IF(VLOOKUP(B293,WQ_UnitID!B:C,2,FALSE)=0,"",VLOOKUP(B293,WQ_UnitID!B:C,2,FALSE))))</f>
        <v/>
      </c>
      <c r="H293" s="155" t="str">
        <f>IF(B293="סך הכל",Summary!$B$8,IF(F293="","",IFERROR(VLOOKUP(B293,Planning!A:B,2,FALSE),0)))</f>
        <v/>
      </c>
      <c r="I293" s="155" t="str">
        <f>IF(B293="סך הכל",Summary!$B$9,IF(F293="","",IFERROR(VLOOKUP(B293,Count!A:B,2,FALSE),0)))</f>
        <v/>
      </c>
      <c r="J293" s="155" t="str">
        <f>IF(F293="","",(IF(ISNUMBER(MATCH(B293,ExcPermit!$H$8:$H$1000,0)),"כן","לא")))</f>
        <v/>
      </c>
      <c r="K293" s="155" t="str">
        <f>IF(B293="סך הכל",Summary!$B$10,IF(F293="","",IFERROR(VLOOKUP(B293,Count!A:J,8,FALSE),0)))</f>
        <v/>
      </c>
      <c r="L293" s="155" t="str">
        <f>IF(B293="סך הכל",Summary!$B$11,IF(F293="","",IFERROR(VLOOKUP(B293,Count!A:J,9,FALSE),0)))</f>
        <v/>
      </c>
      <c r="M293" s="157" t="str">
        <f>IF(B293="סך הכל",Summary!$B$12,IF(F293="","",IFERROR(VLOOKUP(B293,Count!A:J,10,FALSE),0)))</f>
        <v/>
      </c>
      <c r="N293" s="158" t="str">
        <f t="shared" si="9"/>
        <v/>
      </c>
      <c r="O293" s="134" t="str">
        <f>IFERROR(VLOOKUP(B293,Comments!A:B,2,FALSE),"")</f>
        <v/>
      </c>
      <c r="P293" s="134"/>
      <c r="Q293" s="134"/>
      <c r="R293" s="134"/>
      <c r="S293" s="134"/>
      <c r="T293" s="134"/>
      <c r="U293" s="134"/>
      <c r="V293" s="134"/>
      <c r="W293" s="134"/>
      <c r="X293" s="134"/>
      <c r="Y293" s="134"/>
      <c r="Z293" s="134"/>
      <c r="AA293" s="134"/>
      <c r="AB293" s="134"/>
      <c r="AC293" s="134"/>
      <c r="AD293" s="134"/>
      <c r="AE293" s="152"/>
      <c r="AF293" s="152"/>
      <c r="AG293" s="152"/>
      <c r="AH293" s="152"/>
      <c r="AI293" s="152"/>
      <c r="AJ293" s="152"/>
      <c r="AK293" s="152"/>
      <c r="AL293" s="152"/>
      <c r="AM293" s="152"/>
      <c r="AN293" s="152"/>
      <c r="AO293" s="152"/>
      <c r="AP293" s="152"/>
      <c r="AQ293" s="152"/>
      <c r="AR293" s="152"/>
      <c r="AS293" s="152"/>
      <c r="AT293" s="152"/>
      <c r="AU293" s="152"/>
      <c r="AV293" s="152"/>
      <c r="AW293" s="152"/>
      <c r="AX293" s="152"/>
      <c r="AY293" s="152"/>
      <c r="AZ293" s="152"/>
      <c r="BA293" s="152"/>
      <c r="BB293" s="152"/>
      <c r="BC293" s="152"/>
      <c r="BD293" s="152"/>
      <c r="BE293" s="152"/>
      <c r="BF293" s="152"/>
      <c r="BG293" s="152"/>
      <c r="BH293" s="152"/>
      <c r="BI293" s="152"/>
      <c r="BJ293" s="152"/>
      <c r="BK293" s="152"/>
      <c r="BL293" s="152"/>
      <c r="BM293" s="152"/>
      <c r="BN293" s="152"/>
      <c r="BO293" s="152"/>
      <c r="BP293" s="152"/>
      <c r="BQ293" s="152"/>
      <c r="BR293" s="152"/>
      <c r="BS293" s="152"/>
      <c r="BT293" s="152"/>
      <c r="BU293" s="152"/>
      <c r="BV293" s="152"/>
      <c r="BW293" s="152"/>
      <c r="BX293" s="152"/>
      <c r="BY293" s="152"/>
    </row>
    <row r="294" spans="1:77" s="38" customFormat="1" x14ac:dyDescent="0.2">
      <c r="A294" s="152"/>
      <c r="B294" s="153" t="str">
        <f>IF(AND(B292&lt;&gt;"",ISNUMBER(B292),B293=""),"סך הכל",IF(Planning!A297="","",Planning!A297))</f>
        <v/>
      </c>
      <c r="C294" s="154" t="str">
        <f>IFERROR(_xlfn.IFS(B294="סך הכל",Summary!$B$6,Planning!C297&lt;&gt;"",Planning!C297),"")</f>
        <v/>
      </c>
      <c r="D294" s="152" t="str">
        <f>IFERROR(VLOOKUP(B294,Address!B:G,5,FALSE),"")</f>
        <v/>
      </c>
      <c r="E294" s="152" t="str">
        <f>IFERROR(VLOOKUP(B294,Address!B:L,11,FALSE),"")</f>
        <v/>
      </c>
      <c r="F294" s="155" t="str">
        <f t="shared" si="8"/>
        <v/>
      </c>
      <c r="G294" s="156" t="str">
        <f>IF(B294="סך הכל",Summary!$B$7,IF(F294="","",IF(VLOOKUP(B294,WQ_UnitID!B:C,2,FALSE)=0,"",VLOOKUP(B294,WQ_UnitID!B:C,2,FALSE))))</f>
        <v/>
      </c>
      <c r="H294" s="155" t="str">
        <f>IF(B294="סך הכל",Summary!$B$8,IF(F294="","",IFERROR(VLOOKUP(B294,Planning!A:B,2,FALSE),0)))</f>
        <v/>
      </c>
      <c r="I294" s="155" t="str">
        <f>IF(B294="סך הכל",Summary!$B$9,IF(F294="","",IFERROR(VLOOKUP(B294,Count!A:B,2,FALSE),0)))</f>
        <v/>
      </c>
      <c r="J294" s="155" t="str">
        <f>IF(F294="","",(IF(ISNUMBER(MATCH(B294,ExcPermit!$H$8:$H$1000,0)),"כן","לא")))</f>
        <v/>
      </c>
      <c r="K294" s="155" t="str">
        <f>IF(B294="סך הכל",Summary!$B$10,IF(F294="","",IFERROR(VLOOKUP(B294,Count!A:J,8,FALSE),0)))</f>
        <v/>
      </c>
      <c r="L294" s="155" t="str">
        <f>IF(B294="סך הכל",Summary!$B$11,IF(F294="","",IFERROR(VLOOKUP(B294,Count!A:J,9,FALSE),0)))</f>
        <v/>
      </c>
      <c r="M294" s="157" t="str">
        <f>IF(B294="סך הכל",Summary!$B$12,IF(F294="","",IFERROR(VLOOKUP(B294,Count!A:J,10,FALSE),0)))</f>
        <v/>
      </c>
      <c r="N294" s="158" t="str">
        <f t="shared" si="9"/>
        <v/>
      </c>
      <c r="O294" s="134" t="str">
        <f>IFERROR(VLOOKUP(B294,Comments!A:B,2,FALSE),"")</f>
        <v/>
      </c>
      <c r="P294" s="134"/>
      <c r="Q294" s="134"/>
      <c r="R294" s="134"/>
      <c r="S294" s="134"/>
      <c r="T294" s="134"/>
      <c r="U294" s="134"/>
      <c r="V294" s="134"/>
      <c r="W294" s="134"/>
      <c r="X294" s="134"/>
      <c r="Y294" s="134"/>
      <c r="Z294" s="134"/>
      <c r="AA294" s="134"/>
      <c r="AB294" s="134"/>
      <c r="AC294" s="134"/>
      <c r="AD294" s="134"/>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c r="BI294" s="152"/>
      <c r="BJ294" s="152"/>
      <c r="BK294" s="152"/>
      <c r="BL294" s="152"/>
      <c r="BM294" s="152"/>
      <c r="BN294" s="152"/>
      <c r="BO294" s="152"/>
      <c r="BP294" s="152"/>
      <c r="BQ294" s="152"/>
      <c r="BR294" s="152"/>
      <c r="BS294" s="152"/>
      <c r="BT294" s="152"/>
      <c r="BU294" s="152"/>
      <c r="BV294" s="152"/>
      <c r="BW294" s="152"/>
      <c r="BX294" s="152"/>
      <c r="BY294" s="152"/>
    </row>
    <row r="295" spans="1:77" s="38" customFormat="1" x14ac:dyDescent="0.2">
      <c r="A295" s="152"/>
      <c r="B295" s="153" t="str">
        <f>IF(AND(B293&lt;&gt;"",ISNUMBER(B293),B294=""),"סך הכל",IF(Planning!A298="","",Planning!A298))</f>
        <v/>
      </c>
      <c r="C295" s="154" t="str">
        <f>IFERROR(_xlfn.IFS(B295="סך הכל",Summary!$B$6,Planning!C298&lt;&gt;"",Planning!C298),"")</f>
        <v/>
      </c>
      <c r="D295" s="152" t="str">
        <f>IFERROR(VLOOKUP(B295,Address!B:G,5,FALSE),"")</f>
        <v/>
      </c>
      <c r="E295" s="152" t="str">
        <f>IFERROR(VLOOKUP(B295,Address!B:L,11,FALSE),"")</f>
        <v/>
      </c>
      <c r="F295" s="155" t="str">
        <f t="shared" si="8"/>
        <v/>
      </c>
      <c r="G295" s="156" t="str">
        <f>IF(B295="סך הכל",Summary!$B$7,IF(F295="","",IF(VLOOKUP(B295,WQ_UnitID!B:C,2,FALSE)=0,"",VLOOKUP(B295,WQ_UnitID!B:C,2,FALSE))))</f>
        <v/>
      </c>
      <c r="H295" s="155" t="str">
        <f>IF(B295="סך הכל",Summary!$B$8,IF(F295="","",IFERROR(VLOOKUP(B295,Planning!A:B,2,FALSE),0)))</f>
        <v/>
      </c>
      <c r="I295" s="155" t="str">
        <f>IF(B295="סך הכל",Summary!$B$9,IF(F295="","",IFERROR(VLOOKUP(B295,Count!A:B,2,FALSE),0)))</f>
        <v/>
      </c>
      <c r="J295" s="155" t="str">
        <f>IF(F295="","",(IF(ISNUMBER(MATCH(B295,ExcPermit!$H$8:$H$1000,0)),"כן","לא")))</f>
        <v/>
      </c>
      <c r="K295" s="155" t="str">
        <f>IF(B295="סך הכל",Summary!$B$10,IF(F295="","",IFERROR(VLOOKUP(B295,Count!A:J,8,FALSE),0)))</f>
        <v/>
      </c>
      <c r="L295" s="155" t="str">
        <f>IF(B295="סך הכל",Summary!$B$11,IF(F295="","",IFERROR(VLOOKUP(B295,Count!A:J,9,FALSE),0)))</f>
        <v/>
      </c>
      <c r="M295" s="157" t="str">
        <f>IF(B295="סך הכל",Summary!$B$12,IF(F295="","",IFERROR(VLOOKUP(B295,Count!A:J,10,FALSE),0)))</f>
        <v/>
      </c>
      <c r="N295" s="158" t="str">
        <f t="shared" si="9"/>
        <v/>
      </c>
      <c r="O295" s="134" t="str">
        <f>IFERROR(VLOOKUP(B295,Comments!A:B,2,FALSE),"")</f>
        <v/>
      </c>
      <c r="P295" s="134"/>
      <c r="Q295" s="134"/>
      <c r="R295" s="134"/>
      <c r="S295" s="134"/>
      <c r="T295" s="134"/>
      <c r="U295" s="134"/>
      <c r="V295" s="134"/>
      <c r="W295" s="134"/>
      <c r="X295" s="134"/>
      <c r="Y295" s="134"/>
      <c r="Z295" s="134"/>
      <c r="AA295" s="134"/>
      <c r="AB295" s="134"/>
      <c r="AC295" s="134"/>
      <c r="AD295" s="134"/>
      <c r="AE295" s="152"/>
      <c r="AF295" s="152"/>
      <c r="AG295" s="152"/>
      <c r="AH295" s="152"/>
      <c r="AI295" s="152"/>
      <c r="AJ295" s="152"/>
      <c r="AK295" s="152"/>
      <c r="AL295" s="152"/>
      <c r="AM295" s="152"/>
      <c r="AN295" s="152"/>
      <c r="AO295" s="152"/>
      <c r="AP295" s="152"/>
      <c r="AQ295" s="152"/>
      <c r="AR295" s="152"/>
      <c r="AS295" s="152"/>
      <c r="AT295" s="152"/>
      <c r="AU295" s="152"/>
      <c r="AV295" s="152"/>
      <c r="AW295" s="152"/>
      <c r="AX295" s="152"/>
      <c r="AY295" s="152"/>
      <c r="AZ295" s="152"/>
      <c r="BA295" s="152"/>
      <c r="BB295" s="152"/>
      <c r="BC295" s="152"/>
      <c r="BD295" s="152"/>
      <c r="BE295" s="152"/>
      <c r="BF295" s="152"/>
      <c r="BG295" s="152"/>
      <c r="BH295" s="152"/>
      <c r="BI295" s="152"/>
      <c r="BJ295" s="152"/>
      <c r="BK295" s="152"/>
      <c r="BL295" s="152"/>
      <c r="BM295" s="152"/>
      <c r="BN295" s="152"/>
      <c r="BO295" s="152"/>
      <c r="BP295" s="152"/>
      <c r="BQ295" s="152"/>
      <c r="BR295" s="152"/>
      <c r="BS295" s="152"/>
      <c r="BT295" s="152"/>
      <c r="BU295" s="152"/>
      <c r="BV295" s="152"/>
      <c r="BW295" s="152"/>
      <c r="BX295" s="152"/>
      <c r="BY295" s="152"/>
    </row>
    <row r="296" spans="1:77" s="38" customFormat="1" x14ac:dyDescent="0.2">
      <c r="A296" s="152"/>
      <c r="B296" s="153" t="str">
        <f>IF(AND(B294&lt;&gt;"",ISNUMBER(B294),B295=""),"סך הכל",IF(Planning!A299="","",Planning!A299))</f>
        <v/>
      </c>
      <c r="C296" s="154" t="str">
        <f>IFERROR(_xlfn.IFS(B296="סך הכל",Summary!$B$6,Planning!C299&lt;&gt;"",Planning!C299),"")</f>
        <v/>
      </c>
      <c r="D296" s="152" t="str">
        <f>IFERROR(VLOOKUP(B296,Address!B:G,5,FALSE),"")</f>
        <v/>
      </c>
      <c r="E296" s="152" t="str">
        <f>IFERROR(VLOOKUP(B296,Address!B:L,11,FALSE),"")</f>
        <v/>
      </c>
      <c r="F296" s="155" t="str">
        <f t="shared" si="8"/>
        <v/>
      </c>
      <c r="G296" s="156" t="str">
        <f>IF(B296="סך הכל",Summary!$B$7,IF(F296="","",IF(VLOOKUP(B296,WQ_UnitID!B:C,2,FALSE)=0,"",VLOOKUP(B296,WQ_UnitID!B:C,2,FALSE))))</f>
        <v/>
      </c>
      <c r="H296" s="155" t="str">
        <f>IF(B296="סך הכל",Summary!$B$8,IF(F296="","",IFERROR(VLOOKUP(B296,Planning!A:B,2,FALSE),0)))</f>
        <v/>
      </c>
      <c r="I296" s="155" t="str">
        <f>IF(B296="סך הכל",Summary!$B$9,IF(F296="","",IFERROR(VLOOKUP(B296,Count!A:B,2,FALSE),0)))</f>
        <v/>
      </c>
      <c r="J296" s="155" t="str">
        <f>IF(F296="","",(IF(ISNUMBER(MATCH(B296,ExcPermit!$H$8:$H$1000,0)),"כן","לא")))</f>
        <v/>
      </c>
      <c r="K296" s="155" t="str">
        <f>IF(B296="סך הכל",Summary!$B$10,IF(F296="","",IFERROR(VLOOKUP(B296,Count!A:J,8,FALSE),0)))</f>
        <v/>
      </c>
      <c r="L296" s="155" t="str">
        <f>IF(B296="סך הכל",Summary!$B$11,IF(F296="","",IFERROR(VLOOKUP(B296,Count!A:J,9,FALSE),0)))</f>
        <v/>
      </c>
      <c r="M296" s="157" t="str">
        <f>IF(B296="סך הכל",Summary!$B$12,IF(F296="","",IFERROR(VLOOKUP(B296,Count!A:J,10,FALSE),0)))</f>
        <v/>
      </c>
      <c r="N296" s="158" t="str">
        <f t="shared" si="9"/>
        <v/>
      </c>
      <c r="O296" s="134" t="str">
        <f>IFERROR(VLOOKUP(B296,Comments!A:B,2,FALSE),"")</f>
        <v/>
      </c>
      <c r="P296" s="134"/>
      <c r="Q296" s="134"/>
      <c r="R296" s="134"/>
      <c r="S296" s="134"/>
      <c r="T296" s="134"/>
      <c r="U296" s="134"/>
      <c r="V296" s="134"/>
      <c r="W296" s="134"/>
      <c r="X296" s="134"/>
      <c r="Y296" s="134"/>
      <c r="Z296" s="134"/>
      <c r="AA296" s="134"/>
      <c r="AB296" s="134"/>
      <c r="AC296" s="134"/>
      <c r="AD296" s="134"/>
      <c r="AE296" s="152"/>
      <c r="AF296" s="152"/>
      <c r="AG296" s="152"/>
      <c r="AH296" s="152"/>
      <c r="AI296" s="152"/>
      <c r="AJ296" s="152"/>
      <c r="AK296" s="152"/>
      <c r="AL296" s="152"/>
      <c r="AM296" s="152"/>
      <c r="AN296" s="152"/>
      <c r="AO296" s="152"/>
      <c r="AP296" s="152"/>
      <c r="AQ296" s="152"/>
      <c r="AR296" s="152"/>
      <c r="AS296" s="152"/>
      <c r="AT296" s="152"/>
      <c r="AU296" s="152"/>
      <c r="AV296" s="152"/>
      <c r="AW296" s="152"/>
      <c r="AX296" s="152"/>
      <c r="AY296" s="152"/>
      <c r="AZ296" s="152"/>
      <c r="BA296" s="152"/>
      <c r="BB296" s="152"/>
      <c r="BC296" s="152"/>
      <c r="BD296" s="152"/>
      <c r="BE296" s="152"/>
      <c r="BF296" s="152"/>
      <c r="BG296" s="152"/>
      <c r="BH296" s="152"/>
      <c r="BI296" s="152"/>
      <c r="BJ296" s="152"/>
      <c r="BK296" s="152"/>
      <c r="BL296" s="152"/>
      <c r="BM296" s="152"/>
      <c r="BN296" s="152"/>
      <c r="BO296" s="152"/>
      <c r="BP296" s="152"/>
      <c r="BQ296" s="152"/>
      <c r="BR296" s="152"/>
      <c r="BS296" s="152"/>
      <c r="BT296" s="152"/>
      <c r="BU296" s="152"/>
      <c r="BV296" s="152"/>
      <c r="BW296" s="152"/>
      <c r="BX296" s="152"/>
      <c r="BY296" s="152"/>
    </row>
    <row r="297" spans="1:77" s="38" customFormat="1" x14ac:dyDescent="0.2">
      <c r="A297" s="152"/>
      <c r="B297" s="153" t="str">
        <f>IF(AND(B295&lt;&gt;"",ISNUMBER(B295),B296=""),"סך הכל",IF(Planning!A300="","",Planning!A300))</f>
        <v/>
      </c>
      <c r="C297" s="154" t="str">
        <f>IFERROR(_xlfn.IFS(B297="סך הכל",Summary!$B$6,Planning!C300&lt;&gt;"",Planning!C300),"")</f>
        <v/>
      </c>
      <c r="D297" s="152" t="str">
        <f>IFERROR(VLOOKUP(B297,Address!B:G,5,FALSE),"")</f>
        <v/>
      </c>
      <c r="E297" s="152" t="str">
        <f>IFERROR(VLOOKUP(B297,Address!B:L,11,FALSE),"")</f>
        <v/>
      </c>
      <c r="F297" s="155" t="str">
        <f t="shared" si="8"/>
        <v/>
      </c>
      <c r="G297" s="156" t="str">
        <f>IF(B297="סך הכל",Summary!$B$7,IF(F297="","",IF(VLOOKUP(B297,WQ_UnitID!B:C,2,FALSE)=0,"",VLOOKUP(B297,WQ_UnitID!B:C,2,FALSE))))</f>
        <v/>
      </c>
      <c r="H297" s="155" t="str">
        <f>IF(B297="סך הכל",Summary!$B$8,IF(F297="","",IFERROR(VLOOKUP(B297,Planning!A:B,2,FALSE),0)))</f>
        <v/>
      </c>
      <c r="I297" s="155" t="str">
        <f>IF(B297="סך הכל",Summary!$B$9,IF(F297="","",IFERROR(VLOOKUP(B297,Count!A:B,2,FALSE),0)))</f>
        <v/>
      </c>
      <c r="J297" s="155" t="str">
        <f>IF(F297="","",(IF(ISNUMBER(MATCH(B297,ExcPermit!$H$8:$H$1000,0)),"כן","לא")))</f>
        <v/>
      </c>
      <c r="K297" s="155" t="str">
        <f>IF(B297="סך הכל",Summary!$B$10,IF(F297="","",IFERROR(VLOOKUP(B297,Count!A:J,8,FALSE),0)))</f>
        <v/>
      </c>
      <c r="L297" s="155" t="str">
        <f>IF(B297="סך הכל",Summary!$B$11,IF(F297="","",IFERROR(VLOOKUP(B297,Count!A:J,9,FALSE),0)))</f>
        <v/>
      </c>
      <c r="M297" s="157" t="str">
        <f>IF(B297="סך הכל",Summary!$B$12,IF(F297="","",IFERROR(VLOOKUP(B297,Count!A:J,10,FALSE),0)))</f>
        <v/>
      </c>
      <c r="N297" s="158" t="str">
        <f t="shared" si="9"/>
        <v/>
      </c>
      <c r="O297" s="134" t="str">
        <f>IFERROR(VLOOKUP(B297,Comments!A:B,2,FALSE),"")</f>
        <v/>
      </c>
      <c r="P297" s="134"/>
      <c r="Q297" s="134"/>
      <c r="R297" s="134"/>
      <c r="S297" s="134"/>
      <c r="T297" s="134"/>
      <c r="U297" s="134"/>
      <c r="V297" s="134"/>
      <c r="W297" s="134"/>
      <c r="X297" s="134"/>
      <c r="Y297" s="134"/>
      <c r="Z297" s="134"/>
      <c r="AA297" s="134"/>
      <c r="AB297" s="134"/>
      <c r="AC297" s="134"/>
      <c r="AD297" s="134"/>
      <c r="AE297" s="152"/>
      <c r="AF297" s="152"/>
      <c r="AG297" s="152"/>
      <c r="AH297" s="152"/>
      <c r="AI297" s="152"/>
      <c r="AJ297" s="152"/>
      <c r="AK297" s="152"/>
      <c r="AL297" s="152"/>
      <c r="AM297" s="152"/>
      <c r="AN297" s="152"/>
      <c r="AO297" s="152"/>
      <c r="AP297" s="152"/>
      <c r="AQ297" s="152"/>
      <c r="AR297" s="152"/>
      <c r="AS297" s="152"/>
      <c r="AT297" s="152"/>
      <c r="AU297" s="152"/>
      <c r="AV297" s="152"/>
      <c r="AW297" s="152"/>
      <c r="AX297" s="152"/>
      <c r="AY297" s="152"/>
      <c r="AZ297" s="152"/>
      <c r="BA297" s="152"/>
      <c r="BB297" s="152"/>
      <c r="BC297" s="152"/>
      <c r="BD297" s="152"/>
      <c r="BE297" s="152"/>
      <c r="BF297" s="152"/>
      <c r="BG297" s="152"/>
      <c r="BH297" s="152"/>
      <c r="BI297" s="152"/>
      <c r="BJ297" s="152"/>
      <c r="BK297" s="152"/>
      <c r="BL297" s="152"/>
      <c r="BM297" s="152"/>
      <c r="BN297" s="152"/>
      <c r="BO297" s="152"/>
      <c r="BP297" s="152"/>
      <c r="BQ297" s="152"/>
      <c r="BR297" s="152"/>
      <c r="BS297" s="152"/>
      <c r="BT297" s="152"/>
      <c r="BU297" s="152"/>
      <c r="BV297" s="152"/>
      <c r="BW297" s="152"/>
      <c r="BX297" s="152"/>
      <c r="BY297" s="152"/>
    </row>
    <row r="298" spans="1:77" s="38" customFormat="1" x14ac:dyDescent="0.2">
      <c r="A298" s="152"/>
      <c r="B298" s="153" t="str">
        <f>IF(AND(B296&lt;&gt;"",ISNUMBER(B296),B297=""),"סך הכל",IF(Planning!A301="","",Planning!A301))</f>
        <v/>
      </c>
      <c r="C298" s="154" t="str">
        <f>IFERROR(_xlfn.IFS(B298="סך הכל",Summary!$B$6,Planning!C301&lt;&gt;"",Planning!C301),"")</f>
        <v/>
      </c>
      <c r="D298" s="152" t="str">
        <f>IFERROR(VLOOKUP(B298,Address!B:G,5,FALSE),"")</f>
        <v/>
      </c>
      <c r="E298" s="152" t="str">
        <f>IFERROR(VLOOKUP(B298,Address!B:L,11,FALSE),"")</f>
        <v/>
      </c>
      <c r="F298" s="155" t="str">
        <f t="shared" si="8"/>
        <v/>
      </c>
      <c r="G298" s="156" t="str">
        <f>IF(B298="סך הכל",Summary!$B$7,IF(F298="","",IF(VLOOKUP(B298,WQ_UnitID!B:C,2,FALSE)=0,"",VLOOKUP(B298,WQ_UnitID!B:C,2,FALSE))))</f>
        <v/>
      </c>
      <c r="H298" s="155" t="str">
        <f>IF(B298="סך הכל",Summary!$B$8,IF(F298="","",IFERROR(VLOOKUP(B298,Planning!A:B,2,FALSE),0)))</f>
        <v/>
      </c>
      <c r="I298" s="155" t="str">
        <f>IF(B298="סך הכל",Summary!$B$9,IF(F298="","",IFERROR(VLOOKUP(B298,Count!A:B,2,FALSE),0)))</f>
        <v/>
      </c>
      <c r="J298" s="155" t="str">
        <f>IF(F298="","",(IF(ISNUMBER(MATCH(B298,ExcPermit!$H$8:$H$1000,0)),"כן","לא")))</f>
        <v/>
      </c>
      <c r="K298" s="155" t="str">
        <f>IF(B298="סך הכל",Summary!$B$10,IF(F298="","",IFERROR(VLOOKUP(B298,Count!A:J,8,FALSE),0)))</f>
        <v/>
      </c>
      <c r="L298" s="155" t="str">
        <f>IF(B298="סך הכל",Summary!$B$11,IF(F298="","",IFERROR(VLOOKUP(B298,Count!A:J,9,FALSE),0)))</f>
        <v/>
      </c>
      <c r="M298" s="157" t="str">
        <f>IF(B298="סך הכל",Summary!$B$12,IF(F298="","",IFERROR(VLOOKUP(B298,Count!A:J,10,FALSE),0)))</f>
        <v/>
      </c>
      <c r="N298" s="158" t="str">
        <f t="shared" si="9"/>
        <v/>
      </c>
      <c r="O298" s="134" t="str">
        <f>IFERROR(VLOOKUP(B298,Comments!A:B,2,FALSE),"")</f>
        <v/>
      </c>
      <c r="P298" s="134"/>
      <c r="Q298" s="134"/>
      <c r="R298" s="134"/>
      <c r="S298" s="134"/>
      <c r="T298" s="134"/>
      <c r="U298" s="134"/>
      <c r="V298" s="134"/>
      <c r="W298" s="134"/>
      <c r="X298" s="134"/>
      <c r="Y298" s="134"/>
      <c r="Z298" s="134"/>
      <c r="AA298" s="134"/>
      <c r="AB298" s="134"/>
      <c r="AC298" s="134"/>
      <c r="AD298" s="134"/>
      <c r="AE298" s="152"/>
      <c r="AF298" s="152"/>
      <c r="AG298" s="152"/>
      <c r="AH298" s="152"/>
      <c r="AI298" s="152"/>
      <c r="AJ298" s="152"/>
      <c r="AK298" s="152"/>
      <c r="AL298" s="152"/>
      <c r="AM298" s="152"/>
      <c r="AN298" s="152"/>
      <c r="AO298" s="152"/>
      <c r="AP298" s="152"/>
      <c r="AQ298" s="152"/>
      <c r="AR298" s="152"/>
      <c r="AS298" s="152"/>
      <c r="AT298" s="152"/>
      <c r="AU298" s="152"/>
      <c r="AV298" s="152"/>
      <c r="AW298" s="152"/>
      <c r="AX298" s="152"/>
      <c r="AY298" s="152"/>
      <c r="AZ298" s="152"/>
      <c r="BA298" s="152"/>
      <c r="BB298" s="152"/>
      <c r="BC298" s="152"/>
      <c r="BD298" s="152"/>
      <c r="BE298" s="152"/>
      <c r="BF298" s="152"/>
      <c r="BG298" s="152"/>
      <c r="BH298" s="152"/>
      <c r="BI298" s="152"/>
      <c r="BJ298" s="152"/>
      <c r="BK298" s="152"/>
      <c r="BL298" s="152"/>
      <c r="BM298" s="152"/>
      <c r="BN298" s="152"/>
      <c r="BO298" s="152"/>
      <c r="BP298" s="152"/>
      <c r="BQ298" s="152"/>
      <c r="BR298" s="152"/>
      <c r="BS298" s="152"/>
      <c r="BT298" s="152"/>
      <c r="BU298" s="152"/>
      <c r="BV298" s="152"/>
      <c r="BW298" s="152"/>
      <c r="BX298" s="152"/>
      <c r="BY298" s="152"/>
    </row>
    <row r="299" spans="1:77" s="38" customFormat="1" x14ac:dyDescent="0.2">
      <c r="A299" s="152"/>
      <c r="B299" s="153" t="str">
        <f>IF(AND(B297&lt;&gt;"",ISNUMBER(B297),B298=""),"סך הכל",IF(Planning!A302="","",Planning!A302))</f>
        <v/>
      </c>
      <c r="C299" s="154" t="str">
        <f>IFERROR(_xlfn.IFS(B299="סך הכל",Summary!$B$6,Planning!C302&lt;&gt;"",Planning!C302),"")</f>
        <v/>
      </c>
      <c r="D299" s="152" t="str">
        <f>IFERROR(VLOOKUP(B299,Address!B:G,5,FALSE),"")</f>
        <v/>
      </c>
      <c r="E299" s="152" t="str">
        <f>IFERROR(VLOOKUP(B299,Address!B:L,11,FALSE),"")</f>
        <v/>
      </c>
      <c r="F299" s="155" t="str">
        <f t="shared" si="8"/>
        <v/>
      </c>
      <c r="G299" s="156" t="str">
        <f>IF(B299="סך הכל",Summary!$B$7,IF(F299="","",IF(VLOOKUP(B299,WQ_UnitID!B:C,2,FALSE)=0,"",VLOOKUP(B299,WQ_UnitID!B:C,2,FALSE))))</f>
        <v/>
      </c>
      <c r="H299" s="155" t="str">
        <f>IF(B299="סך הכל",Summary!$B$8,IF(F299="","",IFERROR(VLOOKUP(B299,Planning!A:B,2,FALSE),0)))</f>
        <v/>
      </c>
      <c r="I299" s="155" t="str">
        <f>IF(B299="סך הכל",Summary!$B$9,IF(F299="","",IFERROR(VLOOKUP(B299,Count!A:B,2,FALSE),0)))</f>
        <v/>
      </c>
      <c r="J299" s="155" t="str">
        <f>IF(F299="","",(IF(ISNUMBER(MATCH(B299,ExcPermit!$H$8:$H$1000,0)),"כן","לא")))</f>
        <v/>
      </c>
      <c r="K299" s="155" t="str">
        <f>IF(B299="סך הכל",Summary!$B$10,IF(F299="","",IFERROR(VLOOKUP(B299,Count!A:J,8,FALSE),0)))</f>
        <v/>
      </c>
      <c r="L299" s="155" t="str">
        <f>IF(B299="סך הכל",Summary!$B$11,IF(F299="","",IFERROR(VLOOKUP(B299,Count!A:J,9,FALSE),0)))</f>
        <v/>
      </c>
      <c r="M299" s="157" t="str">
        <f>IF(B299="סך הכל",Summary!$B$12,IF(F299="","",IFERROR(VLOOKUP(B299,Count!A:J,10,FALSE),0)))</f>
        <v/>
      </c>
      <c r="N299" s="158" t="str">
        <f t="shared" si="9"/>
        <v/>
      </c>
      <c r="O299" s="134" t="str">
        <f>IFERROR(VLOOKUP(B299,Comments!A:B,2,FALSE),"")</f>
        <v/>
      </c>
      <c r="P299" s="134"/>
      <c r="Q299" s="134"/>
      <c r="R299" s="134"/>
      <c r="S299" s="134"/>
      <c r="T299" s="134"/>
      <c r="U299" s="134"/>
      <c r="V299" s="134"/>
      <c r="W299" s="134"/>
      <c r="X299" s="134"/>
      <c r="Y299" s="134"/>
      <c r="Z299" s="134"/>
      <c r="AA299" s="134"/>
      <c r="AB299" s="134"/>
      <c r="AC299" s="134"/>
      <c r="AD299" s="134"/>
      <c r="AE299" s="152"/>
      <c r="AF299" s="152"/>
      <c r="AG299" s="152"/>
      <c r="AH299" s="152"/>
      <c r="AI299" s="152"/>
      <c r="AJ299" s="152"/>
      <c r="AK299" s="152"/>
      <c r="AL299" s="152"/>
      <c r="AM299" s="152"/>
      <c r="AN299" s="152"/>
      <c r="AO299" s="152"/>
      <c r="AP299" s="152"/>
      <c r="AQ299" s="152"/>
      <c r="AR299" s="152"/>
      <c r="AS299" s="152"/>
      <c r="AT299" s="152"/>
      <c r="AU299" s="152"/>
      <c r="AV299" s="152"/>
      <c r="AW299" s="152"/>
      <c r="AX299" s="152"/>
      <c r="AY299" s="152"/>
      <c r="AZ299" s="152"/>
      <c r="BA299" s="152"/>
      <c r="BB299" s="152"/>
      <c r="BC299" s="152"/>
      <c r="BD299" s="152"/>
      <c r="BE299" s="152"/>
      <c r="BF299" s="152"/>
      <c r="BG299" s="152"/>
      <c r="BH299" s="152"/>
      <c r="BI299" s="152"/>
      <c r="BJ299" s="152"/>
      <c r="BK299" s="152"/>
      <c r="BL299" s="152"/>
      <c r="BM299" s="152"/>
      <c r="BN299" s="152"/>
      <c r="BO299" s="152"/>
      <c r="BP299" s="152"/>
      <c r="BQ299" s="152"/>
      <c r="BR299" s="152"/>
      <c r="BS299" s="152"/>
      <c r="BT299" s="152"/>
      <c r="BU299" s="152"/>
      <c r="BV299" s="152"/>
      <c r="BW299" s="152"/>
      <c r="BX299" s="152"/>
      <c r="BY299" s="152"/>
    </row>
    <row r="300" spans="1:77" s="38" customFormat="1" x14ac:dyDescent="0.2">
      <c r="A300" s="152"/>
      <c r="B300" s="153" t="str">
        <f>IF(AND(B298&lt;&gt;"",ISNUMBER(B298),B299=""),"סך הכל",IF(Planning!A303="","",Planning!A303))</f>
        <v/>
      </c>
      <c r="C300" s="154" t="str">
        <f>IFERROR(_xlfn.IFS(B300="סך הכל",Summary!$B$6,Planning!C303&lt;&gt;"",Planning!C303),"")</f>
        <v/>
      </c>
      <c r="D300" s="152" t="str">
        <f>IFERROR(VLOOKUP(B300,Address!B:G,5,FALSE),"")</f>
        <v/>
      </c>
      <c r="E300" s="152" t="str">
        <f>IFERROR(VLOOKUP(B300,Address!B:L,11,FALSE),"")</f>
        <v/>
      </c>
      <c r="F300" s="155" t="str">
        <f t="shared" si="8"/>
        <v/>
      </c>
      <c r="G300" s="156" t="str">
        <f>IF(B300="סך הכל",Summary!$B$7,IF(F300="","",IF(VLOOKUP(B300,WQ_UnitID!B:C,2,FALSE)=0,"",VLOOKUP(B300,WQ_UnitID!B:C,2,FALSE))))</f>
        <v/>
      </c>
      <c r="H300" s="155" t="str">
        <f>IF(B300="סך הכל",Summary!$B$8,IF(F300="","",IFERROR(VLOOKUP(B300,Planning!A:B,2,FALSE),0)))</f>
        <v/>
      </c>
      <c r="I300" s="155" t="str">
        <f>IF(B300="סך הכל",Summary!$B$9,IF(F300="","",IFERROR(VLOOKUP(B300,Count!A:B,2,FALSE),0)))</f>
        <v/>
      </c>
      <c r="J300" s="155" t="str">
        <f>IF(F300="","",(IF(ISNUMBER(MATCH(B300,ExcPermit!$H$8:$H$1000,0)),"כן","לא")))</f>
        <v/>
      </c>
      <c r="K300" s="155" t="str">
        <f>IF(B300="סך הכל",Summary!$B$10,IF(F300="","",IFERROR(VLOOKUP(B300,Count!A:J,8,FALSE),0)))</f>
        <v/>
      </c>
      <c r="L300" s="155" t="str">
        <f>IF(B300="סך הכל",Summary!$B$11,IF(F300="","",IFERROR(VLOOKUP(B300,Count!A:J,9,FALSE),0)))</f>
        <v/>
      </c>
      <c r="M300" s="157" t="str">
        <f>IF(B300="סך הכל",Summary!$B$12,IF(F300="","",IFERROR(VLOOKUP(B300,Count!A:J,10,FALSE),0)))</f>
        <v/>
      </c>
      <c r="N300" s="158" t="str">
        <f t="shared" si="9"/>
        <v/>
      </c>
      <c r="O300" s="134" t="str">
        <f>IFERROR(VLOOKUP(B300,Comments!A:B,2,FALSE),"")</f>
        <v/>
      </c>
      <c r="P300" s="134"/>
      <c r="Q300" s="134"/>
      <c r="R300" s="134"/>
      <c r="S300" s="134"/>
      <c r="T300" s="134"/>
      <c r="U300" s="134"/>
      <c r="V300" s="134"/>
      <c r="W300" s="134"/>
      <c r="X300" s="134"/>
      <c r="Y300" s="134"/>
      <c r="Z300" s="134"/>
      <c r="AA300" s="134"/>
      <c r="AB300" s="134"/>
      <c r="AC300" s="134"/>
      <c r="AD300" s="134"/>
      <c r="AE300" s="152"/>
      <c r="AF300" s="152"/>
      <c r="AG300" s="152"/>
      <c r="AH300" s="152"/>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c r="BD300" s="152"/>
      <c r="BE300" s="152"/>
      <c r="BF300" s="152"/>
      <c r="BG300" s="152"/>
      <c r="BH300" s="152"/>
      <c r="BI300" s="152"/>
      <c r="BJ300" s="152"/>
      <c r="BK300" s="152"/>
      <c r="BL300" s="152"/>
      <c r="BM300" s="152"/>
      <c r="BN300" s="152"/>
      <c r="BO300" s="152"/>
      <c r="BP300" s="152"/>
      <c r="BQ300" s="152"/>
      <c r="BR300" s="152"/>
      <c r="BS300" s="152"/>
      <c r="BT300" s="152"/>
      <c r="BU300" s="152"/>
      <c r="BV300" s="152"/>
      <c r="BW300" s="152"/>
      <c r="BX300" s="152"/>
      <c r="BY300" s="152"/>
    </row>
    <row r="301" spans="1:77" s="38" customFormat="1" x14ac:dyDescent="0.2">
      <c r="A301" s="152"/>
      <c r="B301" s="153" t="str">
        <f>IF(AND(B299&lt;&gt;"",ISNUMBER(B299),B300=""),"סך הכל",IF(Planning!A304="","",Planning!A304))</f>
        <v/>
      </c>
      <c r="C301" s="154" t="str">
        <f>IFERROR(_xlfn.IFS(B301="סך הכל",Summary!$B$6,Planning!C304&lt;&gt;"",Planning!C304),"")</f>
        <v/>
      </c>
      <c r="D301" s="152" t="str">
        <f>IFERROR(VLOOKUP(B301,Address!B:G,5,FALSE),"")</f>
        <v/>
      </c>
      <c r="E301" s="152" t="str">
        <f>IFERROR(VLOOKUP(B301,Address!B:L,11,FALSE),"")</f>
        <v/>
      </c>
      <c r="F301" s="155" t="str">
        <f t="shared" si="8"/>
        <v/>
      </c>
      <c r="G301" s="156" t="str">
        <f>IF(B301="סך הכל",Summary!$B$7,IF(F301="","",IF(VLOOKUP(B301,WQ_UnitID!B:C,2,FALSE)=0,"",VLOOKUP(B301,WQ_UnitID!B:C,2,FALSE))))</f>
        <v/>
      </c>
      <c r="H301" s="155" t="str">
        <f>IF(B301="סך הכל",Summary!$B$8,IF(F301="","",IFERROR(VLOOKUP(B301,Planning!A:B,2,FALSE),0)))</f>
        <v/>
      </c>
      <c r="I301" s="155" t="str">
        <f>IF(B301="סך הכל",Summary!$B$9,IF(F301="","",IFERROR(VLOOKUP(B301,Count!A:B,2,FALSE),0)))</f>
        <v/>
      </c>
      <c r="J301" s="155" t="str">
        <f>IF(F301="","",(IF(ISNUMBER(MATCH(B301,ExcPermit!$H$8:$H$1000,0)),"כן","לא")))</f>
        <v/>
      </c>
      <c r="K301" s="155" t="str">
        <f>IF(B301="סך הכל",Summary!$B$10,IF(F301="","",IFERROR(VLOOKUP(B301,Count!A:J,8,FALSE),0)))</f>
        <v/>
      </c>
      <c r="L301" s="155" t="str">
        <f>IF(B301="סך הכל",Summary!$B$11,IF(F301="","",IFERROR(VLOOKUP(B301,Count!A:J,9,FALSE),0)))</f>
        <v/>
      </c>
      <c r="M301" s="157" t="str">
        <f>IF(B301="סך הכל",Summary!$B$12,IF(F301="","",IFERROR(VLOOKUP(B301,Count!A:J,10,FALSE),0)))</f>
        <v/>
      </c>
      <c r="N301" s="158" t="str">
        <f t="shared" si="9"/>
        <v/>
      </c>
      <c r="O301" s="134" t="str">
        <f>IFERROR(VLOOKUP(B301,Comments!A:B,2,FALSE),"")</f>
        <v/>
      </c>
      <c r="P301" s="134"/>
      <c r="Q301" s="134"/>
      <c r="R301" s="134"/>
      <c r="S301" s="134"/>
      <c r="T301" s="134"/>
      <c r="U301" s="134"/>
      <c r="V301" s="134"/>
      <c r="W301" s="134"/>
      <c r="X301" s="134"/>
      <c r="Y301" s="134"/>
      <c r="Z301" s="134"/>
      <c r="AA301" s="134"/>
      <c r="AB301" s="134"/>
      <c r="AC301" s="134"/>
      <c r="AD301" s="134"/>
      <c r="AE301" s="152"/>
      <c r="AF301" s="152"/>
      <c r="AG301" s="152"/>
      <c r="AH301" s="152"/>
      <c r="AI301" s="152"/>
      <c r="AJ301" s="152"/>
      <c r="AK301" s="152"/>
      <c r="AL301" s="152"/>
      <c r="AM301" s="152"/>
      <c r="AN301" s="152"/>
      <c r="AO301" s="152"/>
      <c r="AP301" s="152"/>
      <c r="AQ301" s="152"/>
      <c r="AR301" s="152"/>
      <c r="AS301" s="152"/>
      <c r="AT301" s="152"/>
      <c r="AU301" s="152"/>
      <c r="AV301" s="152"/>
      <c r="AW301" s="152"/>
      <c r="AX301" s="152"/>
      <c r="AY301" s="152"/>
      <c r="AZ301" s="152"/>
      <c r="BA301" s="152"/>
      <c r="BB301" s="152"/>
      <c r="BC301" s="152"/>
      <c r="BD301" s="152"/>
      <c r="BE301" s="152"/>
      <c r="BF301" s="152"/>
      <c r="BG301" s="152"/>
      <c r="BH301" s="152"/>
      <c r="BI301" s="152"/>
      <c r="BJ301" s="152"/>
      <c r="BK301" s="152"/>
      <c r="BL301" s="152"/>
      <c r="BM301" s="152"/>
      <c r="BN301" s="152"/>
      <c r="BO301" s="152"/>
      <c r="BP301" s="152"/>
      <c r="BQ301" s="152"/>
      <c r="BR301" s="152"/>
      <c r="BS301" s="152"/>
      <c r="BT301" s="152"/>
      <c r="BU301" s="152"/>
      <c r="BV301" s="152"/>
      <c r="BW301" s="152"/>
      <c r="BX301" s="152"/>
      <c r="BY301" s="152"/>
    </row>
    <row r="302" spans="1:77" s="38" customFormat="1" x14ac:dyDescent="0.2">
      <c r="A302" s="152"/>
      <c r="B302" s="153" t="str">
        <f>IF(AND(B300&lt;&gt;"",ISNUMBER(B300),B301=""),"סך הכל",IF(Planning!A305="","",Planning!A305))</f>
        <v/>
      </c>
      <c r="C302" s="154" t="str">
        <f>IFERROR(_xlfn.IFS(B302="סך הכל",Summary!$B$6,Planning!C305&lt;&gt;"",Planning!C305),"")</f>
        <v/>
      </c>
      <c r="D302" s="152" t="str">
        <f>IFERROR(VLOOKUP(B302,Address!B:G,5,FALSE),"")</f>
        <v/>
      </c>
      <c r="E302" s="152" t="str">
        <f>IFERROR(VLOOKUP(B302,Address!B:L,11,FALSE),"")</f>
        <v/>
      </c>
      <c r="F302" s="155" t="str">
        <f t="shared" si="8"/>
        <v/>
      </c>
      <c r="G302" s="156" t="str">
        <f>IF(B302="סך הכל",Summary!$B$7,IF(F302="","",IF(VLOOKUP(B302,WQ_UnitID!B:C,2,FALSE)=0,"",VLOOKUP(B302,WQ_UnitID!B:C,2,FALSE))))</f>
        <v/>
      </c>
      <c r="H302" s="155" t="str">
        <f>IF(B302="סך הכל",Summary!$B$8,IF(F302="","",IFERROR(VLOOKUP(B302,Planning!A:B,2,FALSE),0)))</f>
        <v/>
      </c>
      <c r="I302" s="155" t="str">
        <f>IF(B302="סך הכל",Summary!$B$9,IF(F302="","",IFERROR(VLOOKUP(B302,Count!A:B,2,FALSE),0)))</f>
        <v/>
      </c>
      <c r="J302" s="155" t="str">
        <f>IF(F302="","",(IF(ISNUMBER(MATCH(B302,ExcPermit!$H$8:$H$1000,0)),"כן","לא")))</f>
        <v/>
      </c>
      <c r="K302" s="155" t="str">
        <f>IF(B302="סך הכל",Summary!$B$10,IF(F302="","",IFERROR(VLOOKUP(B302,Count!A:J,8,FALSE),0)))</f>
        <v/>
      </c>
      <c r="L302" s="155" t="str">
        <f>IF(B302="סך הכל",Summary!$B$11,IF(F302="","",IFERROR(VLOOKUP(B302,Count!A:J,9,FALSE),0)))</f>
        <v/>
      </c>
      <c r="M302" s="157" t="str">
        <f>IF(B302="סך הכל",Summary!$B$12,IF(F302="","",IFERROR(VLOOKUP(B302,Count!A:J,10,FALSE),0)))</f>
        <v/>
      </c>
      <c r="N302" s="158" t="str">
        <f t="shared" si="9"/>
        <v/>
      </c>
      <c r="O302" s="134" t="str">
        <f>IFERROR(VLOOKUP(B302,Comments!A:B,2,FALSE),"")</f>
        <v/>
      </c>
      <c r="P302" s="134"/>
      <c r="Q302" s="134"/>
      <c r="R302" s="134"/>
      <c r="S302" s="134"/>
      <c r="T302" s="134"/>
      <c r="U302" s="134"/>
      <c r="V302" s="134"/>
      <c r="W302" s="134"/>
      <c r="X302" s="134"/>
      <c r="Y302" s="134"/>
      <c r="Z302" s="134"/>
      <c r="AA302" s="134"/>
      <c r="AB302" s="134"/>
      <c r="AC302" s="134"/>
      <c r="AD302" s="134"/>
      <c r="AE302" s="152"/>
      <c r="AF302" s="152"/>
      <c r="AG302" s="152"/>
      <c r="AH302" s="152"/>
      <c r="AI302" s="152"/>
      <c r="AJ302" s="152"/>
      <c r="AK302" s="152"/>
      <c r="AL302" s="152"/>
      <c r="AM302" s="152"/>
      <c r="AN302" s="152"/>
      <c r="AO302" s="152"/>
      <c r="AP302" s="152"/>
      <c r="AQ302" s="152"/>
      <c r="AR302" s="152"/>
      <c r="AS302" s="152"/>
      <c r="AT302" s="152"/>
      <c r="AU302" s="152"/>
      <c r="AV302" s="152"/>
      <c r="AW302" s="152"/>
      <c r="AX302" s="152"/>
      <c r="AY302" s="152"/>
      <c r="AZ302" s="152"/>
      <c r="BA302" s="152"/>
      <c r="BB302" s="152"/>
      <c r="BC302" s="152"/>
      <c r="BD302" s="152"/>
      <c r="BE302" s="152"/>
      <c r="BF302" s="152"/>
      <c r="BG302" s="152"/>
      <c r="BH302" s="152"/>
      <c r="BI302" s="152"/>
      <c r="BJ302" s="152"/>
      <c r="BK302" s="152"/>
      <c r="BL302" s="152"/>
      <c r="BM302" s="152"/>
      <c r="BN302" s="152"/>
      <c r="BO302" s="152"/>
      <c r="BP302" s="152"/>
      <c r="BQ302" s="152"/>
      <c r="BR302" s="152"/>
      <c r="BS302" s="152"/>
      <c r="BT302" s="152"/>
      <c r="BU302" s="152"/>
      <c r="BV302" s="152"/>
      <c r="BW302" s="152"/>
      <c r="BX302" s="152"/>
      <c r="BY302" s="152"/>
    </row>
    <row r="303" spans="1:77" s="38" customFormat="1" x14ac:dyDescent="0.2">
      <c r="A303" s="152"/>
      <c r="B303" s="153" t="str">
        <f>IF(AND(B301&lt;&gt;"",ISNUMBER(B301),B302=""),"סך הכל",IF(Planning!A306="","",Planning!A306))</f>
        <v/>
      </c>
      <c r="C303" s="154" t="str">
        <f>IFERROR(_xlfn.IFS(B303="סך הכל",Summary!$B$6,Planning!C306&lt;&gt;"",Planning!C306),"")</f>
        <v/>
      </c>
      <c r="D303" s="152" t="str">
        <f>IFERROR(VLOOKUP(B303,Address!B:G,5,FALSE),"")</f>
        <v/>
      </c>
      <c r="E303" s="152" t="str">
        <f>IFERROR(VLOOKUP(B303,Address!B:L,11,FALSE),"")</f>
        <v/>
      </c>
      <c r="F303" s="155" t="str">
        <f t="shared" si="8"/>
        <v/>
      </c>
      <c r="G303" s="156" t="str">
        <f>IF(B303="סך הכל",Summary!$B$7,IF(F303="","",IF(VLOOKUP(B303,WQ_UnitID!B:C,2,FALSE)=0,"",VLOOKUP(B303,WQ_UnitID!B:C,2,FALSE))))</f>
        <v/>
      </c>
      <c r="H303" s="155" t="str">
        <f>IF(B303="סך הכל",Summary!$B$8,IF(F303="","",IFERROR(VLOOKUP(B303,Planning!A:B,2,FALSE),0)))</f>
        <v/>
      </c>
      <c r="I303" s="155" t="str">
        <f>IF(B303="סך הכל",Summary!$B$9,IF(F303="","",IFERROR(VLOOKUP(B303,Count!A:B,2,FALSE),0)))</f>
        <v/>
      </c>
      <c r="J303" s="155" t="str">
        <f>IF(F303="","",(IF(ISNUMBER(MATCH(B303,ExcPermit!$H$8:$H$1000,0)),"כן","לא")))</f>
        <v/>
      </c>
      <c r="K303" s="155" t="str">
        <f>IF(B303="סך הכל",Summary!$B$10,IF(F303="","",IFERROR(VLOOKUP(B303,Count!A:J,8,FALSE),0)))</f>
        <v/>
      </c>
      <c r="L303" s="155" t="str">
        <f>IF(B303="סך הכל",Summary!$B$11,IF(F303="","",IFERROR(VLOOKUP(B303,Count!A:J,9,FALSE),0)))</f>
        <v/>
      </c>
      <c r="M303" s="157" t="str">
        <f>IF(B303="סך הכל",Summary!$B$12,IF(F303="","",IFERROR(VLOOKUP(B303,Count!A:J,10,FALSE),0)))</f>
        <v/>
      </c>
      <c r="N303" s="158" t="str">
        <f t="shared" si="9"/>
        <v/>
      </c>
      <c r="O303" s="134" t="str">
        <f>IFERROR(VLOOKUP(B303,Comments!A:B,2,FALSE),"")</f>
        <v/>
      </c>
      <c r="P303" s="134"/>
      <c r="Q303" s="134"/>
      <c r="R303" s="134"/>
      <c r="S303" s="134"/>
      <c r="T303" s="134"/>
      <c r="U303" s="134"/>
      <c r="V303" s="134"/>
      <c r="W303" s="134"/>
      <c r="X303" s="134"/>
      <c r="Y303" s="134"/>
      <c r="Z303" s="134"/>
      <c r="AA303" s="134"/>
      <c r="AB303" s="134"/>
      <c r="AC303" s="134"/>
      <c r="AD303" s="134"/>
      <c r="AE303" s="152"/>
      <c r="AF303" s="152"/>
      <c r="AG303" s="152"/>
      <c r="AH303" s="152"/>
      <c r="AI303" s="152"/>
      <c r="AJ303" s="152"/>
      <c r="AK303" s="152"/>
      <c r="AL303" s="152"/>
      <c r="AM303" s="152"/>
      <c r="AN303" s="152"/>
      <c r="AO303" s="152"/>
      <c r="AP303" s="152"/>
      <c r="AQ303" s="152"/>
      <c r="AR303" s="152"/>
      <c r="AS303" s="152"/>
      <c r="AT303" s="152"/>
      <c r="AU303" s="152"/>
      <c r="AV303" s="152"/>
      <c r="AW303" s="152"/>
      <c r="AX303" s="152"/>
      <c r="AY303" s="152"/>
      <c r="AZ303" s="152"/>
      <c r="BA303" s="152"/>
      <c r="BB303" s="152"/>
      <c r="BC303" s="152"/>
      <c r="BD303" s="152"/>
      <c r="BE303" s="152"/>
      <c r="BF303" s="152"/>
      <c r="BG303" s="152"/>
      <c r="BH303" s="152"/>
      <c r="BI303" s="152"/>
      <c r="BJ303" s="152"/>
      <c r="BK303" s="152"/>
      <c r="BL303" s="152"/>
      <c r="BM303" s="152"/>
      <c r="BN303" s="152"/>
      <c r="BO303" s="152"/>
      <c r="BP303" s="152"/>
      <c r="BQ303" s="152"/>
      <c r="BR303" s="152"/>
      <c r="BS303" s="152"/>
      <c r="BT303" s="152"/>
      <c r="BU303" s="152"/>
      <c r="BV303" s="152"/>
      <c r="BW303" s="152"/>
      <c r="BX303" s="152"/>
      <c r="BY303" s="152"/>
    </row>
    <row r="304" spans="1:77" s="38" customFormat="1" x14ac:dyDescent="0.2">
      <c r="A304" s="152"/>
      <c r="B304" s="153" t="str">
        <f>IF(AND(B302&lt;&gt;"",ISNUMBER(B302),B303=""),"סך הכל",IF(Planning!A307="","",Planning!A307))</f>
        <v/>
      </c>
      <c r="C304" s="154" t="str">
        <f>IFERROR(_xlfn.IFS(B304="סך הכל",Summary!$B$6,Planning!C307&lt;&gt;"",Planning!C307),"")</f>
        <v/>
      </c>
      <c r="D304" s="152" t="str">
        <f>IFERROR(VLOOKUP(B304,Address!B:G,5,FALSE),"")</f>
        <v/>
      </c>
      <c r="E304" s="152" t="str">
        <f>IFERROR(VLOOKUP(B304,Address!B:L,11,FALSE),"")</f>
        <v/>
      </c>
      <c r="F304" s="155" t="str">
        <f t="shared" si="8"/>
        <v/>
      </c>
      <c r="G304" s="156" t="str">
        <f>IF(B304="סך הכל",Summary!$B$7,IF(F304="","",IF(VLOOKUP(B304,WQ_UnitID!B:C,2,FALSE)=0,"",VLOOKUP(B304,WQ_UnitID!B:C,2,FALSE))))</f>
        <v/>
      </c>
      <c r="H304" s="155" t="str">
        <f>IF(B304="סך הכל",Summary!$B$8,IF(F304="","",IFERROR(VLOOKUP(B304,Planning!A:B,2,FALSE),0)))</f>
        <v/>
      </c>
      <c r="I304" s="155" t="str">
        <f>IF(B304="סך הכל",Summary!$B$9,IF(F304="","",IFERROR(VLOOKUP(B304,Count!A:B,2,FALSE),0)))</f>
        <v/>
      </c>
      <c r="J304" s="155" t="str">
        <f>IF(F304="","",(IF(ISNUMBER(MATCH(B304,ExcPermit!$H$8:$H$1000,0)),"כן","לא")))</f>
        <v/>
      </c>
      <c r="K304" s="155" t="str">
        <f>IF(B304="סך הכל",Summary!$B$10,IF(F304="","",IFERROR(VLOOKUP(B304,Count!A:J,8,FALSE),0)))</f>
        <v/>
      </c>
      <c r="L304" s="155" t="str">
        <f>IF(B304="סך הכל",Summary!$B$11,IF(F304="","",IFERROR(VLOOKUP(B304,Count!A:J,9,FALSE),0)))</f>
        <v/>
      </c>
      <c r="M304" s="157" t="str">
        <f>IF(B304="סך הכל",Summary!$B$12,IF(F304="","",IFERROR(VLOOKUP(B304,Count!A:J,10,FALSE),0)))</f>
        <v/>
      </c>
      <c r="N304" s="158" t="str">
        <f t="shared" si="9"/>
        <v/>
      </c>
      <c r="O304" s="134" t="str">
        <f>IFERROR(VLOOKUP(B304,Comments!A:B,2,FALSE),"")</f>
        <v/>
      </c>
      <c r="P304" s="134"/>
      <c r="Q304" s="134"/>
      <c r="R304" s="134"/>
      <c r="S304" s="134"/>
      <c r="T304" s="134"/>
      <c r="U304" s="134"/>
      <c r="V304" s="134"/>
      <c r="W304" s="134"/>
      <c r="X304" s="134"/>
      <c r="Y304" s="134"/>
      <c r="Z304" s="134"/>
      <c r="AA304" s="134"/>
      <c r="AB304" s="134"/>
      <c r="AC304" s="134"/>
      <c r="AD304" s="134"/>
      <c r="AE304" s="152"/>
      <c r="AF304" s="152"/>
      <c r="AG304" s="152"/>
      <c r="AH304" s="152"/>
      <c r="AI304" s="152"/>
      <c r="AJ304" s="152"/>
      <c r="AK304" s="152"/>
      <c r="AL304" s="152"/>
      <c r="AM304" s="152"/>
      <c r="AN304" s="152"/>
      <c r="AO304" s="152"/>
      <c r="AP304" s="152"/>
      <c r="AQ304" s="152"/>
      <c r="AR304" s="152"/>
      <c r="AS304" s="152"/>
      <c r="AT304" s="152"/>
      <c r="AU304" s="152"/>
      <c r="AV304" s="152"/>
      <c r="AW304" s="152"/>
      <c r="AX304" s="152"/>
      <c r="AY304" s="152"/>
      <c r="AZ304" s="152"/>
      <c r="BA304" s="152"/>
      <c r="BB304" s="152"/>
      <c r="BC304" s="152"/>
      <c r="BD304" s="152"/>
      <c r="BE304" s="152"/>
      <c r="BF304" s="152"/>
      <c r="BG304" s="152"/>
      <c r="BH304" s="152"/>
      <c r="BI304" s="152"/>
      <c r="BJ304" s="152"/>
      <c r="BK304" s="152"/>
      <c r="BL304" s="152"/>
      <c r="BM304" s="152"/>
      <c r="BN304" s="152"/>
      <c r="BO304" s="152"/>
      <c r="BP304" s="152"/>
      <c r="BQ304" s="152"/>
      <c r="BR304" s="152"/>
      <c r="BS304" s="152"/>
      <c r="BT304" s="152"/>
      <c r="BU304" s="152"/>
      <c r="BV304" s="152"/>
      <c r="BW304" s="152"/>
      <c r="BX304" s="152"/>
      <c r="BY304" s="152"/>
    </row>
    <row r="305" spans="1:77" s="38" customFormat="1" x14ac:dyDescent="0.2">
      <c r="A305" s="152"/>
      <c r="B305" s="153" t="str">
        <f>IF(AND(B303&lt;&gt;"",ISNUMBER(B303),B304=""),"סך הכל",IF(Planning!A308="","",Planning!A308))</f>
        <v/>
      </c>
      <c r="C305" s="154" t="str">
        <f>IFERROR(_xlfn.IFS(B305="סך הכל",Summary!$B$6,Planning!C308&lt;&gt;"",Planning!C308),"")</f>
        <v/>
      </c>
      <c r="D305" s="152" t="str">
        <f>IFERROR(VLOOKUP(B305,Address!B:G,5,FALSE),"")</f>
        <v/>
      </c>
      <c r="E305" s="152" t="str">
        <f>IFERROR(VLOOKUP(B305,Address!B:L,11,FALSE),"")</f>
        <v/>
      </c>
      <c r="F305" s="155" t="str">
        <f t="shared" si="8"/>
        <v/>
      </c>
      <c r="G305" s="156" t="str">
        <f>IF(B305="סך הכל",Summary!$B$7,IF(F305="","",IF(VLOOKUP(B305,WQ_UnitID!B:C,2,FALSE)=0,"",VLOOKUP(B305,WQ_UnitID!B:C,2,FALSE))))</f>
        <v/>
      </c>
      <c r="H305" s="155" t="str">
        <f>IF(B305="סך הכל",Summary!$B$8,IF(F305="","",IFERROR(VLOOKUP(B305,Planning!A:B,2,FALSE),0)))</f>
        <v/>
      </c>
      <c r="I305" s="155" t="str">
        <f>IF(B305="סך הכל",Summary!$B$9,IF(F305="","",IFERROR(VLOOKUP(B305,Count!A:B,2,FALSE),0)))</f>
        <v/>
      </c>
      <c r="J305" s="155" t="str">
        <f>IF(F305="","",(IF(ISNUMBER(MATCH(B305,ExcPermit!$H$8:$H$1000,0)),"כן","לא")))</f>
        <v/>
      </c>
      <c r="K305" s="155" t="str">
        <f>IF(B305="סך הכל",Summary!$B$10,IF(F305="","",IFERROR(VLOOKUP(B305,Count!A:J,8,FALSE),0)))</f>
        <v/>
      </c>
      <c r="L305" s="155" t="str">
        <f>IF(B305="סך הכל",Summary!$B$11,IF(F305="","",IFERROR(VLOOKUP(B305,Count!A:J,9,FALSE),0)))</f>
        <v/>
      </c>
      <c r="M305" s="157" t="str">
        <f>IF(B305="סך הכל",Summary!$B$12,IF(F305="","",IFERROR(VLOOKUP(B305,Count!A:J,10,FALSE),0)))</f>
        <v/>
      </c>
      <c r="N305" s="158" t="str">
        <f t="shared" si="9"/>
        <v/>
      </c>
      <c r="O305" s="134" t="str">
        <f>IFERROR(VLOOKUP(B305,Comments!A:B,2,FALSE),"")</f>
        <v/>
      </c>
      <c r="P305" s="134"/>
      <c r="Q305" s="134"/>
      <c r="R305" s="134"/>
      <c r="S305" s="134"/>
      <c r="T305" s="134"/>
      <c r="U305" s="134"/>
      <c r="V305" s="134"/>
      <c r="W305" s="134"/>
      <c r="X305" s="134"/>
      <c r="Y305" s="134"/>
      <c r="Z305" s="134"/>
      <c r="AA305" s="134"/>
      <c r="AB305" s="134"/>
      <c r="AC305" s="134"/>
      <c r="AD305" s="134"/>
      <c r="AE305" s="152"/>
      <c r="AF305" s="152"/>
      <c r="AG305" s="152"/>
      <c r="AH305" s="152"/>
      <c r="AI305" s="152"/>
      <c r="AJ305" s="152"/>
      <c r="AK305" s="152"/>
      <c r="AL305" s="152"/>
      <c r="AM305" s="152"/>
      <c r="AN305" s="152"/>
      <c r="AO305" s="152"/>
      <c r="AP305" s="152"/>
      <c r="AQ305" s="152"/>
      <c r="AR305" s="152"/>
      <c r="AS305" s="152"/>
      <c r="AT305" s="152"/>
      <c r="AU305" s="152"/>
      <c r="AV305" s="152"/>
      <c r="AW305" s="152"/>
      <c r="AX305" s="152"/>
      <c r="AY305" s="152"/>
      <c r="AZ305" s="152"/>
      <c r="BA305" s="152"/>
      <c r="BB305" s="152"/>
      <c r="BC305" s="152"/>
      <c r="BD305" s="152"/>
      <c r="BE305" s="152"/>
      <c r="BF305" s="152"/>
      <c r="BG305" s="152"/>
      <c r="BH305" s="152"/>
      <c r="BI305" s="152"/>
      <c r="BJ305" s="152"/>
      <c r="BK305" s="152"/>
      <c r="BL305" s="152"/>
      <c r="BM305" s="152"/>
      <c r="BN305" s="152"/>
      <c r="BO305" s="152"/>
      <c r="BP305" s="152"/>
      <c r="BQ305" s="152"/>
      <c r="BR305" s="152"/>
      <c r="BS305" s="152"/>
      <c r="BT305" s="152"/>
      <c r="BU305" s="152"/>
      <c r="BV305" s="152"/>
      <c r="BW305" s="152"/>
      <c r="BX305" s="152"/>
      <c r="BY305" s="152"/>
    </row>
    <row r="306" spans="1:77" s="38" customFormat="1" x14ac:dyDescent="0.2">
      <c r="A306" s="152"/>
      <c r="B306" s="153" t="str">
        <f>IF(AND(B304&lt;&gt;"",ISNUMBER(B304),B305=""),"סך הכל",IF(Planning!A309="","",Planning!A309))</f>
        <v/>
      </c>
      <c r="C306" s="154" t="str">
        <f>IFERROR(_xlfn.IFS(B306="סך הכל",Summary!$B$6,Planning!C309&lt;&gt;"",Planning!C309),"")</f>
        <v/>
      </c>
      <c r="D306" s="152" t="str">
        <f>IFERROR(VLOOKUP(B306,Address!B:G,5,FALSE),"")</f>
        <v/>
      </c>
      <c r="E306" s="152" t="str">
        <f>IFERROR(VLOOKUP(B306,Address!B:L,11,FALSE),"")</f>
        <v/>
      </c>
      <c r="F306" s="155" t="str">
        <f t="shared" si="8"/>
        <v/>
      </c>
      <c r="G306" s="156" t="str">
        <f>IF(B306="סך הכל",Summary!$B$7,IF(F306="","",IF(VLOOKUP(B306,WQ_UnitID!B:C,2,FALSE)=0,"",VLOOKUP(B306,WQ_UnitID!B:C,2,FALSE))))</f>
        <v/>
      </c>
      <c r="H306" s="155" t="str">
        <f>IF(B306="סך הכל",Summary!$B$8,IF(F306="","",IFERROR(VLOOKUP(B306,Planning!A:B,2,FALSE),0)))</f>
        <v/>
      </c>
      <c r="I306" s="155" t="str">
        <f>IF(B306="סך הכל",Summary!$B$9,IF(F306="","",IFERROR(VLOOKUP(B306,Count!A:B,2,FALSE),0)))</f>
        <v/>
      </c>
      <c r="J306" s="155" t="str">
        <f>IF(F306="","",(IF(ISNUMBER(MATCH(B306,ExcPermit!$H$8:$H$1000,0)),"כן","לא")))</f>
        <v/>
      </c>
      <c r="K306" s="155" t="str">
        <f>IF(B306="סך הכל",Summary!$B$10,IF(F306="","",IFERROR(VLOOKUP(B306,Count!A:J,8,FALSE),0)))</f>
        <v/>
      </c>
      <c r="L306" s="155" t="str">
        <f>IF(B306="סך הכל",Summary!$B$11,IF(F306="","",IFERROR(VLOOKUP(B306,Count!A:J,9,FALSE),0)))</f>
        <v/>
      </c>
      <c r="M306" s="157" t="str">
        <f>IF(B306="סך הכל",Summary!$B$12,IF(F306="","",IFERROR(VLOOKUP(B306,Count!A:J,10,FALSE),0)))</f>
        <v/>
      </c>
      <c r="N306" s="158" t="str">
        <f t="shared" si="9"/>
        <v/>
      </c>
      <c r="O306" s="134" t="str">
        <f>IFERROR(VLOOKUP(B306,Comments!A:B,2,FALSE),"")</f>
        <v/>
      </c>
      <c r="P306" s="134"/>
      <c r="Q306" s="134"/>
      <c r="R306" s="134"/>
      <c r="S306" s="134"/>
      <c r="T306" s="134"/>
      <c r="U306" s="134"/>
      <c r="V306" s="134"/>
      <c r="W306" s="134"/>
      <c r="X306" s="134"/>
      <c r="Y306" s="134"/>
      <c r="Z306" s="134"/>
      <c r="AA306" s="134"/>
      <c r="AB306" s="134"/>
      <c r="AC306" s="134"/>
      <c r="AD306" s="134"/>
      <c r="AE306" s="152"/>
      <c r="AF306" s="152"/>
      <c r="AG306" s="152"/>
      <c r="AH306" s="152"/>
      <c r="AI306" s="152"/>
      <c r="AJ306" s="152"/>
      <c r="AK306" s="152"/>
      <c r="AL306" s="152"/>
      <c r="AM306" s="152"/>
      <c r="AN306" s="152"/>
      <c r="AO306" s="152"/>
      <c r="AP306" s="152"/>
      <c r="AQ306" s="152"/>
      <c r="AR306" s="152"/>
      <c r="AS306" s="152"/>
      <c r="AT306" s="152"/>
      <c r="AU306" s="152"/>
      <c r="AV306" s="152"/>
      <c r="AW306" s="152"/>
      <c r="AX306" s="152"/>
      <c r="AY306" s="152"/>
      <c r="AZ306" s="152"/>
      <c r="BA306" s="152"/>
      <c r="BB306" s="152"/>
      <c r="BC306" s="152"/>
      <c r="BD306" s="152"/>
      <c r="BE306" s="152"/>
      <c r="BF306" s="152"/>
      <c r="BG306" s="152"/>
      <c r="BH306" s="152"/>
      <c r="BI306" s="152"/>
      <c r="BJ306" s="152"/>
      <c r="BK306" s="152"/>
      <c r="BL306" s="152"/>
      <c r="BM306" s="152"/>
      <c r="BN306" s="152"/>
      <c r="BO306" s="152"/>
      <c r="BP306" s="152"/>
      <c r="BQ306" s="152"/>
      <c r="BR306" s="152"/>
      <c r="BS306" s="152"/>
      <c r="BT306" s="152"/>
      <c r="BU306" s="152"/>
      <c r="BV306" s="152"/>
      <c r="BW306" s="152"/>
      <c r="BX306" s="152"/>
      <c r="BY306" s="152"/>
    </row>
    <row r="307" spans="1:77" s="38" customFormat="1" x14ac:dyDescent="0.2">
      <c r="A307" s="152"/>
      <c r="B307" s="153" t="str">
        <f>IF(AND(B305&lt;&gt;"",ISNUMBER(B305),B306=""),"סך הכל",IF(Planning!A310="","",Planning!A310))</f>
        <v/>
      </c>
      <c r="C307" s="154" t="str">
        <f>IFERROR(_xlfn.IFS(B307="סך הכל",Summary!$B$6,Planning!C310&lt;&gt;"",Planning!C310),"")</f>
        <v/>
      </c>
      <c r="D307" s="152" t="str">
        <f>IFERROR(VLOOKUP(B307,Address!B:G,5,FALSE),"")</f>
        <v/>
      </c>
      <c r="E307" s="152" t="str">
        <f>IFERROR(VLOOKUP(B307,Address!B:L,11,FALSE),"")</f>
        <v/>
      </c>
      <c r="F307" s="155" t="str">
        <f t="shared" si="8"/>
        <v/>
      </c>
      <c r="G307" s="156" t="str">
        <f>IF(B307="סך הכל",Summary!$B$7,IF(F307="","",IF(VLOOKUP(B307,WQ_UnitID!B:C,2,FALSE)=0,"",VLOOKUP(B307,WQ_UnitID!B:C,2,FALSE))))</f>
        <v/>
      </c>
      <c r="H307" s="155" t="str">
        <f>IF(B307="סך הכל",Summary!$B$8,IF(F307="","",IFERROR(VLOOKUP(B307,Planning!A:B,2,FALSE),0)))</f>
        <v/>
      </c>
      <c r="I307" s="155" t="str">
        <f>IF(B307="סך הכל",Summary!$B$9,IF(F307="","",IFERROR(VLOOKUP(B307,Count!A:B,2,FALSE),0)))</f>
        <v/>
      </c>
      <c r="J307" s="155" t="str">
        <f>IF(F307="","",(IF(ISNUMBER(MATCH(B307,ExcPermit!$H$8:$H$1000,0)),"כן","לא")))</f>
        <v/>
      </c>
      <c r="K307" s="155" t="str">
        <f>IF(B307="סך הכל",Summary!$B$10,IF(F307="","",IFERROR(VLOOKUP(B307,Count!A:J,8,FALSE),0)))</f>
        <v/>
      </c>
      <c r="L307" s="155" t="str">
        <f>IF(B307="סך הכל",Summary!$B$11,IF(F307="","",IFERROR(VLOOKUP(B307,Count!A:J,9,FALSE),0)))</f>
        <v/>
      </c>
      <c r="M307" s="157" t="str">
        <f>IF(B307="סך הכל",Summary!$B$12,IF(F307="","",IFERROR(VLOOKUP(B307,Count!A:J,10,FALSE),0)))</f>
        <v/>
      </c>
      <c r="N307" s="158" t="str">
        <f t="shared" si="9"/>
        <v/>
      </c>
      <c r="O307" s="134" t="str">
        <f>IFERROR(VLOOKUP(B307,Comments!A:B,2,FALSE),"")</f>
        <v/>
      </c>
      <c r="P307" s="134"/>
      <c r="Q307" s="134"/>
      <c r="R307" s="134"/>
      <c r="S307" s="134"/>
      <c r="T307" s="134"/>
      <c r="U307" s="134"/>
      <c r="V307" s="134"/>
      <c r="W307" s="134"/>
      <c r="X307" s="134"/>
      <c r="Y307" s="134"/>
      <c r="Z307" s="134"/>
      <c r="AA307" s="134"/>
      <c r="AB307" s="134"/>
      <c r="AC307" s="134"/>
      <c r="AD307" s="134"/>
      <c r="AE307" s="152"/>
      <c r="AF307" s="152"/>
      <c r="AG307" s="152"/>
      <c r="AH307" s="152"/>
      <c r="AI307" s="152"/>
      <c r="AJ307" s="152"/>
      <c r="AK307" s="152"/>
      <c r="AL307" s="152"/>
      <c r="AM307" s="152"/>
      <c r="AN307" s="152"/>
      <c r="AO307" s="152"/>
      <c r="AP307" s="152"/>
      <c r="AQ307" s="152"/>
      <c r="AR307" s="152"/>
      <c r="AS307" s="152"/>
      <c r="AT307" s="152"/>
      <c r="AU307" s="152"/>
      <c r="AV307" s="152"/>
      <c r="AW307" s="152"/>
      <c r="AX307" s="152"/>
      <c r="AY307" s="152"/>
      <c r="AZ307" s="152"/>
      <c r="BA307" s="152"/>
      <c r="BB307" s="152"/>
      <c r="BC307" s="152"/>
      <c r="BD307" s="152"/>
      <c r="BE307" s="152"/>
      <c r="BF307" s="152"/>
      <c r="BG307" s="152"/>
      <c r="BH307" s="152"/>
      <c r="BI307" s="152"/>
      <c r="BJ307" s="152"/>
      <c r="BK307" s="152"/>
      <c r="BL307" s="152"/>
      <c r="BM307" s="152"/>
      <c r="BN307" s="152"/>
      <c r="BO307" s="152"/>
      <c r="BP307" s="152"/>
      <c r="BQ307" s="152"/>
      <c r="BR307" s="152"/>
      <c r="BS307" s="152"/>
      <c r="BT307" s="152"/>
      <c r="BU307" s="152"/>
      <c r="BV307" s="152"/>
      <c r="BW307" s="152"/>
      <c r="BX307" s="152"/>
      <c r="BY307" s="152"/>
    </row>
    <row r="308" spans="1:77" s="38" customFormat="1" x14ac:dyDescent="0.2">
      <c r="A308" s="152"/>
      <c r="B308" s="153" t="str">
        <f>IF(AND(B306&lt;&gt;"",ISNUMBER(B306),B307=""),"סך הכל",IF(Planning!A311="","",Planning!A311))</f>
        <v/>
      </c>
      <c r="C308" s="154" t="str">
        <f>IFERROR(_xlfn.IFS(B308="סך הכל",Summary!$B$6,Planning!C311&lt;&gt;"",Planning!C311),"")</f>
        <v/>
      </c>
      <c r="D308" s="152" t="str">
        <f>IFERROR(VLOOKUP(B308,Address!B:G,5,FALSE),"")</f>
        <v/>
      </c>
      <c r="E308" s="152" t="str">
        <f>IFERROR(VLOOKUP(B308,Address!B:L,11,FALSE),"")</f>
        <v/>
      </c>
      <c r="F308" s="155" t="str">
        <f t="shared" si="8"/>
        <v/>
      </c>
      <c r="G308" s="156" t="str">
        <f>IF(B308="סך הכל",Summary!$B$7,IF(F308="","",IF(VLOOKUP(B308,WQ_UnitID!B:C,2,FALSE)=0,"",VLOOKUP(B308,WQ_UnitID!B:C,2,FALSE))))</f>
        <v/>
      </c>
      <c r="H308" s="155" t="str">
        <f>IF(B308="סך הכל",Summary!$B$8,IF(F308="","",IFERROR(VLOOKUP(B308,Planning!A:B,2,FALSE),0)))</f>
        <v/>
      </c>
      <c r="I308" s="155" t="str">
        <f>IF(B308="סך הכל",Summary!$B$9,IF(F308="","",IFERROR(VLOOKUP(B308,Count!A:B,2,FALSE),0)))</f>
        <v/>
      </c>
      <c r="J308" s="155" t="str">
        <f>IF(F308="","",(IF(ISNUMBER(MATCH(B308,ExcPermit!$H$8:$H$1000,0)),"כן","לא")))</f>
        <v/>
      </c>
      <c r="K308" s="155" t="str">
        <f>IF(B308="סך הכל",Summary!$B$10,IF(F308="","",IFERROR(VLOOKUP(B308,Count!A:J,8,FALSE),0)))</f>
        <v/>
      </c>
      <c r="L308" s="155" t="str">
        <f>IF(B308="סך הכל",Summary!$B$11,IF(F308="","",IFERROR(VLOOKUP(B308,Count!A:J,9,FALSE),0)))</f>
        <v/>
      </c>
      <c r="M308" s="157" t="str">
        <f>IF(B308="סך הכל",Summary!$B$12,IF(F308="","",IFERROR(VLOOKUP(B308,Count!A:J,10,FALSE),0)))</f>
        <v/>
      </c>
      <c r="N308" s="158" t="str">
        <f t="shared" si="9"/>
        <v/>
      </c>
      <c r="O308" s="134" t="str">
        <f>IFERROR(VLOOKUP(B308,Comments!A:B,2,FALSE),"")</f>
        <v/>
      </c>
      <c r="P308" s="134"/>
      <c r="Q308" s="134"/>
      <c r="R308" s="134"/>
      <c r="S308" s="134"/>
      <c r="T308" s="134"/>
      <c r="U308" s="134"/>
      <c r="V308" s="134"/>
      <c r="W308" s="134"/>
      <c r="X308" s="134"/>
      <c r="Y308" s="134"/>
      <c r="Z308" s="134"/>
      <c r="AA308" s="134"/>
      <c r="AB308" s="134"/>
      <c r="AC308" s="134"/>
      <c r="AD308" s="134"/>
      <c r="AE308" s="152"/>
      <c r="AF308" s="152"/>
      <c r="AG308" s="152"/>
      <c r="AH308" s="152"/>
      <c r="AI308" s="152"/>
      <c r="AJ308" s="152"/>
      <c r="AK308" s="152"/>
      <c r="AL308" s="152"/>
      <c r="AM308" s="152"/>
      <c r="AN308" s="152"/>
      <c r="AO308" s="152"/>
      <c r="AP308" s="152"/>
      <c r="AQ308" s="152"/>
      <c r="AR308" s="152"/>
      <c r="AS308" s="152"/>
      <c r="AT308" s="152"/>
      <c r="AU308" s="152"/>
      <c r="AV308" s="152"/>
      <c r="AW308" s="152"/>
      <c r="AX308" s="152"/>
      <c r="AY308" s="152"/>
      <c r="AZ308" s="152"/>
      <c r="BA308" s="152"/>
      <c r="BB308" s="152"/>
      <c r="BC308" s="152"/>
      <c r="BD308" s="152"/>
      <c r="BE308" s="152"/>
      <c r="BF308" s="152"/>
      <c r="BG308" s="152"/>
      <c r="BH308" s="152"/>
      <c r="BI308" s="152"/>
      <c r="BJ308" s="152"/>
      <c r="BK308" s="152"/>
      <c r="BL308" s="152"/>
      <c r="BM308" s="152"/>
      <c r="BN308" s="152"/>
      <c r="BO308" s="152"/>
      <c r="BP308" s="152"/>
      <c r="BQ308" s="152"/>
      <c r="BR308" s="152"/>
      <c r="BS308" s="152"/>
      <c r="BT308" s="152"/>
      <c r="BU308" s="152"/>
      <c r="BV308" s="152"/>
      <c r="BW308" s="152"/>
      <c r="BX308" s="152"/>
      <c r="BY308" s="152"/>
    </row>
    <row r="309" spans="1:77" s="38" customFormat="1" x14ac:dyDescent="0.2">
      <c r="A309" s="152"/>
      <c r="B309" s="153" t="str">
        <f>IF(AND(B307&lt;&gt;"",ISNUMBER(B307),B308=""),"סך הכל",IF(Planning!A312="","",Planning!A312))</f>
        <v/>
      </c>
      <c r="C309" s="154" t="str">
        <f>IFERROR(_xlfn.IFS(B309="סך הכל",Summary!$B$6,Planning!C312&lt;&gt;"",Planning!C312),"")</f>
        <v/>
      </c>
      <c r="D309" s="152" t="str">
        <f>IFERROR(VLOOKUP(B309,Address!B:G,5,FALSE),"")</f>
        <v/>
      </c>
      <c r="E309" s="152" t="str">
        <f>IFERROR(VLOOKUP(B309,Address!B:L,11,FALSE),"")</f>
        <v/>
      </c>
      <c r="F309" s="155" t="str">
        <f t="shared" si="8"/>
        <v/>
      </c>
      <c r="G309" s="156" t="str">
        <f>IF(B309="סך הכל",Summary!$B$7,IF(F309="","",IF(VLOOKUP(B309,WQ_UnitID!B:C,2,FALSE)=0,"",VLOOKUP(B309,WQ_UnitID!B:C,2,FALSE))))</f>
        <v/>
      </c>
      <c r="H309" s="155" t="str">
        <f>IF(B309="סך הכל",Summary!$B$8,IF(F309="","",IFERROR(VLOOKUP(B309,Planning!A:B,2,FALSE),0)))</f>
        <v/>
      </c>
      <c r="I309" s="155" t="str">
        <f>IF(B309="סך הכל",Summary!$B$9,IF(F309="","",IFERROR(VLOOKUP(B309,Count!A:B,2,FALSE),0)))</f>
        <v/>
      </c>
      <c r="J309" s="155" t="str">
        <f>IF(F309="","",(IF(ISNUMBER(MATCH(B309,ExcPermit!$H$8:$H$1000,0)),"כן","לא")))</f>
        <v/>
      </c>
      <c r="K309" s="155" t="str">
        <f>IF(B309="סך הכל",Summary!$B$10,IF(F309="","",IFERROR(VLOOKUP(B309,Count!A:J,8,FALSE),0)))</f>
        <v/>
      </c>
      <c r="L309" s="155" t="str">
        <f>IF(B309="סך הכל",Summary!$B$11,IF(F309="","",IFERROR(VLOOKUP(B309,Count!A:J,9,FALSE),0)))</f>
        <v/>
      </c>
      <c r="M309" s="157" t="str">
        <f>IF(B309="סך הכל",Summary!$B$12,IF(F309="","",IFERROR(VLOOKUP(B309,Count!A:J,10,FALSE),0)))</f>
        <v/>
      </c>
      <c r="N309" s="158" t="str">
        <f t="shared" si="9"/>
        <v/>
      </c>
      <c r="O309" s="134" t="str">
        <f>IFERROR(VLOOKUP(B309,Comments!A:B,2,FALSE),"")</f>
        <v/>
      </c>
      <c r="P309" s="134"/>
      <c r="Q309" s="134"/>
      <c r="R309" s="134"/>
      <c r="S309" s="134"/>
      <c r="T309" s="134"/>
      <c r="U309" s="134"/>
      <c r="V309" s="134"/>
      <c r="W309" s="134"/>
      <c r="X309" s="134"/>
      <c r="Y309" s="134"/>
      <c r="Z309" s="134"/>
      <c r="AA309" s="134"/>
      <c r="AB309" s="134"/>
      <c r="AC309" s="134"/>
      <c r="AD309" s="134"/>
      <c r="AE309" s="152"/>
      <c r="AF309" s="152"/>
      <c r="AG309" s="152"/>
      <c r="AH309" s="152"/>
      <c r="AI309" s="152"/>
      <c r="AJ309" s="152"/>
      <c r="AK309" s="152"/>
      <c r="AL309" s="152"/>
      <c r="AM309" s="152"/>
      <c r="AN309" s="152"/>
      <c r="AO309" s="152"/>
      <c r="AP309" s="152"/>
      <c r="AQ309" s="152"/>
      <c r="AR309" s="152"/>
      <c r="AS309" s="152"/>
      <c r="AT309" s="152"/>
      <c r="AU309" s="152"/>
      <c r="AV309" s="152"/>
      <c r="AW309" s="152"/>
      <c r="AX309" s="152"/>
      <c r="AY309" s="152"/>
      <c r="AZ309" s="152"/>
      <c r="BA309" s="152"/>
      <c r="BB309" s="152"/>
      <c r="BC309" s="152"/>
      <c r="BD309" s="152"/>
      <c r="BE309" s="152"/>
      <c r="BF309" s="152"/>
      <c r="BG309" s="152"/>
      <c r="BH309" s="152"/>
      <c r="BI309" s="152"/>
      <c r="BJ309" s="152"/>
      <c r="BK309" s="152"/>
      <c r="BL309" s="152"/>
      <c r="BM309" s="152"/>
      <c r="BN309" s="152"/>
      <c r="BO309" s="152"/>
      <c r="BP309" s="152"/>
      <c r="BQ309" s="152"/>
      <c r="BR309" s="152"/>
      <c r="BS309" s="152"/>
      <c r="BT309" s="152"/>
      <c r="BU309" s="152"/>
      <c r="BV309" s="152"/>
      <c r="BW309" s="152"/>
      <c r="BX309" s="152"/>
      <c r="BY309" s="152"/>
    </row>
    <row r="310" spans="1:77" s="38" customFormat="1" x14ac:dyDescent="0.2">
      <c r="A310" s="152"/>
      <c r="B310" s="153" t="str">
        <f>IF(AND(B308&lt;&gt;"",ISNUMBER(B308),B309=""),"סך הכל",IF(Planning!A313="","",Planning!A313))</f>
        <v/>
      </c>
      <c r="C310" s="154" t="str">
        <f>IFERROR(_xlfn.IFS(B310="סך הכל",Summary!$B$6,Planning!C313&lt;&gt;"",Planning!C313),"")</f>
        <v/>
      </c>
      <c r="D310" s="152" t="str">
        <f>IFERROR(VLOOKUP(B310,Address!B:G,5,FALSE),"")</f>
        <v/>
      </c>
      <c r="E310" s="152" t="str">
        <f>IFERROR(VLOOKUP(B310,Address!B:L,11,FALSE),"")</f>
        <v/>
      </c>
      <c r="F310" s="155" t="str">
        <f t="shared" si="8"/>
        <v/>
      </c>
      <c r="G310" s="156" t="str">
        <f>IF(B310="סך הכל",Summary!$B$7,IF(F310="","",IF(VLOOKUP(B310,WQ_UnitID!B:C,2,FALSE)=0,"",VLOOKUP(B310,WQ_UnitID!B:C,2,FALSE))))</f>
        <v/>
      </c>
      <c r="H310" s="155" t="str">
        <f>IF(B310="סך הכל",Summary!$B$8,IF(F310="","",IFERROR(VLOOKUP(B310,Planning!A:B,2,FALSE),0)))</f>
        <v/>
      </c>
      <c r="I310" s="155" t="str">
        <f>IF(B310="סך הכל",Summary!$B$9,IF(F310="","",IFERROR(VLOOKUP(B310,Count!A:B,2,FALSE),0)))</f>
        <v/>
      </c>
      <c r="J310" s="155" t="str">
        <f>IF(F310="","",(IF(ISNUMBER(MATCH(B310,ExcPermit!$H$8:$H$1000,0)),"כן","לא")))</f>
        <v/>
      </c>
      <c r="K310" s="155" t="str">
        <f>IF(B310="סך הכל",Summary!$B$10,IF(F310="","",IFERROR(VLOOKUP(B310,Count!A:J,8,FALSE),0)))</f>
        <v/>
      </c>
      <c r="L310" s="155" t="str">
        <f>IF(B310="סך הכל",Summary!$B$11,IF(F310="","",IFERROR(VLOOKUP(B310,Count!A:J,9,FALSE),0)))</f>
        <v/>
      </c>
      <c r="M310" s="157" t="str">
        <f>IF(B310="סך הכל",Summary!$B$12,IF(F310="","",IFERROR(VLOOKUP(B310,Count!A:J,10,FALSE),0)))</f>
        <v/>
      </c>
      <c r="N310" s="158" t="str">
        <f t="shared" si="9"/>
        <v/>
      </c>
      <c r="O310" s="134" t="str">
        <f>IFERROR(VLOOKUP(B310,Comments!A:B,2,FALSE),"")</f>
        <v/>
      </c>
      <c r="P310" s="134"/>
      <c r="Q310" s="134"/>
      <c r="R310" s="134"/>
      <c r="S310" s="134"/>
      <c r="T310" s="134"/>
      <c r="U310" s="134"/>
      <c r="V310" s="134"/>
      <c r="W310" s="134"/>
      <c r="X310" s="134"/>
      <c r="Y310" s="134"/>
      <c r="Z310" s="134"/>
      <c r="AA310" s="134"/>
      <c r="AB310" s="134"/>
      <c r="AC310" s="134"/>
      <c r="AD310" s="134"/>
      <c r="AE310" s="152"/>
      <c r="AF310" s="152"/>
      <c r="AG310" s="152"/>
      <c r="AH310" s="152"/>
      <c r="AI310" s="152"/>
      <c r="AJ310" s="152"/>
      <c r="AK310" s="152"/>
      <c r="AL310" s="152"/>
      <c r="AM310" s="152"/>
      <c r="AN310" s="152"/>
      <c r="AO310" s="152"/>
      <c r="AP310" s="152"/>
      <c r="AQ310" s="152"/>
      <c r="AR310" s="152"/>
      <c r="AS310" s="152"/>
      <c r="AT310" s="152"/>
      <c r="AU310" s="152"/>
      <c r="AV310" s="152"/>
      <c r="AW310" s="152"/>
      <c r="AX310" s="152"/>
      <c r="AY310" s="152"/>
      <c r="AZ310" s="152"/>
      <c r="BA310" s="152"/>
      <c r="BB310" s="152"/>
      <c r="BC310" s="152"/>
      <c r="BD310" s="152"/>
      <c r="BE310" s="152"/>
      <c r="BF310" s="152"/>
      <c r="BG310" s="152"/>
      <c r="BH310" s="152"/>
      <c r="BI310" s="152"/>
      <c r="BJ310" s="152"/>
      <c r="BK310" s="152"/>
      <c r="BL310" s="152"/>
      <c r="BM310" s="152"/>
      <c r="BN310" s="152"/>
      <c r="BO310" s="152"/>
      <c r="BP310" s="152"/>
      <c r="BQ310" s="152"/>
      <c r="BR310" s="152"/>
      <c r="BS310" s="152"/>
      <c r="BT310" s="152"/>
      <c r="BU310" s="152"/>
      <c r="BV310" s="152"/>
      <c r="BW310" s="152"/>
      <c r="BX310" s="152"/>
      <c r="BY310" s="152"/>
    </row>
    <row r="311" spans="1:77" s="38" customFormat="1" x14ac:dyDescent="0.2">
      <c r="A311" s="152"/>
      <c r="B311" s="153" t="str">
        <f>IF(AND(B309&lt;&gt;"",ISNUMBER(B309),B310=""),"סך הכל",IF(Planning!A314="","",Planning!A314))</f>
        <v/>
      </c>
      <c r="C311" s="154" t="str">
        <f>IFERROR(_xlfn.IFS(B311="סך הכל",Summary!$B$6,Planning!C314&lt;&gt;"",Planning!C314),"")</f>
        <v/>
      </c>
      <c r="D311" s="152" t="str">
        <f>IFERROR(VLOOKUP(B311,Address!B:G,5,FALSE),"")</f>
        <v/>
      </c>
      <c r="E311" s="152" t="str">
        <f>IFERROR(VLOOKUP(B311,Address!B:L,11,FALSE),"")</f>
        <v/>
      </c>
      <c r="F311" s="155" t="str">
        <f t="shared" si="8"/>
        <v/>
      </c>
      <c r="G311" s="156" t="str">
        <f>IF(B311="סך הכל",Summary!$B$7,IF(F311="","",IF(VLOOKUP(B311,WQ_UnitID!B:C,2,FALSE)=0,"",VLOOKUP(B311,WQ_UnitID!B:C,2,FALSE))))</f>
        <v/>
      </c>
      <c r="H311" s="155" t="str">
        <f>IF(B311="סך הכל",Summary!$B$8,IF(F311="","",IFERROR(VLOOKUP(B311,Planning!A:B,2,FALSE),0)))</f>
        <v/>
      </c>
      <c r="I311" s="155" t="str">
        <f>IF(B311="סך הכל",Summary!$B$9,IF(F311="","",IFERROR(VLOOKUP(B311,Count!A:B,2,FALSE),0)))</f>
        <v/>
      </c>
      <c r="J311" s="155" t="str">
        <f>IF(F311="","",(IF(ISNUMBER(MATCH(B311,ExcPermit!$H$8:$H$1000,0)),"כן","לא")))</f>
        <v/>
      </c>
      <c r="K311" s="155" t="str">
        <f>IF(B311="סך הכל",Summary!$B$10,IF(F311="","",IFERROR(VLOOKUP(B311,Count!A:J,8,FALSE),0)))</f>
        <v/>
      </c>
      <c r="L311" s="155" t="str">
        <f>IF(B311="סך הכל",Summary!$B$11,IF(F311="","",IFERROR(VLOOKUP(B311,Count!A:J,9,FALSE),0)))</f>
        <v/>
      </c>
      <c r="M311" s="157" t="str">
        <f>IF(B311="סך הכל",Summary!$B$12,IF(F311="","",IFERROR(VLOOKUP(B311,Count!A:J,10,FALSE),0)))</f>
        <v/>
      </c>
      <c r="N311" s="158" t="str">
        <f t="shared" si="9"/>
        <v/>
      </c>
      <c r="O311" s="134" t="str">
        <f>IFERROR(VLOOKUP(B311,Comments!A:B,2,FALSE),"")</f>
        <v/>
      </c>
      <c r="P311" s="134"/>
      <c r="Q311" s="134"/>
      <c r="R311" s="134"/>
      <c r="S311" s="134"/>
      <c r="T311" s="134"/>
      <c r="U311" s="134"/>
      <c r="V311" s="134"/>
      <c r="W311" s="134"/>
      <c r="X311" s="134"/>
      <c r="Y311" s="134"/>
      <c r="Z311" s="134"/>
      <c r="AA311" s="134"/>
      <c r="AB311" s="134"/>
      <c r="AC311" s="134"/>
      <c r="AD311" s="134"/>
      <c r="AE311" s="152"/>
      <c r="AF311" s="152"/>
      <c r="AG311" s="152"/>
      <c r="AH311" s="152"/>
      <c r="AI311" s="152"/>
      <c r="AJ311" s="152"/>
      <c r="AK311" s="152"/>
      <c r="AL311" s="152"/>
      <c r="AM311" s="152"/>
      <c r="AN311" s="152"/>
      <c r="AO311" s="152"/>
      <c r="AP311" s="152"/>
      <c r="AQ311" s="152"/>
      <c r="AR311" s="152"/>
      <c r="AS311" s="152"/>
      <c r="AT311" s="152"/>
      <c r="AU311" s="152"/>
      <c r="AV311" s="152"/>
      <c r="AW311" s="152"/>
      <c r="AX311" s="152"/>
      <c r="AY311" s="152"/>
      <c r="AZ311" s="152"/>
      <c r="BA311" s="152"/>
      <c r="BB311" s="152"/>
      <c r="BC311" s="152"/>
      <c r="BD311" s="152"/>
      <c r="BE311" s="152"/>
      <c r="BF311" s="152"/>
      <c r="BG311" s="152"/>
      <c r="BH311" s="152"/>
      <c r="BI311" s="152"/>
      <c r="BJ311" s="152"/>
      <c r="BK311" s="152"/>
      <c r="BL311" s="152"/>
      <c r="BM311" s="152"/>
      <c r="BN311" s="152"/>
      <c r="BO311" s="152"/>
      <c r="BP311" s="152"/>
      <c r="BQ311" s="152"/>
      <c r="BR311" s="152"/>
      <c r="BS311" s="152"/>
      <c r="BT311" s="152"/>
      <c r="BU311" s="152"/>
      <c r="BV311" s="152"/>
      <c r="BW311" s="152"/>
      <c r="BX311" s="152"/>
      <c r="BY311" s="152"/>
    </row>
    <row r="312" spans="1:77" s="38" customFormat="1" x14ac:dyDescent="0.2">
      <c r="A312" s="152"/>
      <c r="B312" s="153" t="str">
        <f>IF(AND(B310&lt;&gt;"",ISNUMBER(B310),B311=""),"סך הכל",IF(Planning!A315="","",Planning!A315))</f>
        <v/>
      </c>
      <c r="C312" s="154" t="str">
        <f>IFERROR(_xlfn.IFS(B312="סך הכל",Summary!$B$6,Planning!C315&lt;&gt;"",Planning!C315),"")</f>
        <v/>
      </c>
      <c r="D312" s="152" t="str">
        <f>IFERROR(VLOOKUP(B312,Address!B:G,5,FALSE),"")</f>
        <v/>
      </c>
      <c r="E312" s="152" t="str">
        <f>IFERROR(VLOOKUP(B312,Address!B:L,11,FALSE),"")</f>
        <v/>
      </c>
      <c r="F312" s="155" t="str">
        <f t="shared" si="8"/>
        <v/>
      </c>
      <c r="G312" s="156" t="str">
        <f>IF(B312="סך הכל",Summary!$B$7,IF(F312="","",IF(VLOOKUP(B312,WQ_UnitID!B:C,2,FALSE)=0,"",VLOOKUP(B312,WQ_UnitID!B:C,2,FALSE))))</f>
        <v/>
      </c>
      <c r="H312" s="155" t="str">
        <f>IF(B312="סך הכל",Summary!$B$8,IF(F312="","",IFERROR(VLOOKUP(B312,Planning!A:B,2,FALSE),0)))</f>
        <v/>
      </c>
      <c r="I312" s="155" t="str">
        <f>IF(B312="סך הכל",Summary!$B$9,IF(F312="","",IFERROR(VLOOKUP(B312,Count!A:B,2,FALSE),0)))</f>
        <v/>
      </c>
      <c r="J312" s="155" t="str">
        <f>IF(F312="","",(IF(ISNUMBER(MATCH(B312,ExcPermit!$H$8:$H$1000,0)),"כן","לא")))</f>
        <v/>
      </c>
      <c r="K312" s="155" t="str">
        <f>IF(B312="סך הכל",Summary!$B$10,IF(F312="","",IFERROR(VLOOKUP(B312,Count!A:J,8,FALSE),0)))</f>
        <v/>
      </c>
      <c r="L312" s="155" t="str">
        <f>IF(B312="סך הכל",Summary!$B$11,IF(F312="","",IFERROR(VLOOKUP(B312,Count!A:J,9,FALSE),0)))</f>
        <v/>
      </c>
      <c r="M312" s="157" t="str">
        <f>IF(B312="סך הכל",Summary!$B$12,IF(F312="","",IFERROR(VLOOKUP(B312,Count!A:J,10,FALSE),0)))</f>
        <v/>
      </c>
      <c r="N312" s="158" t="str">
        <f t="shared" si="9"/>
        <v/>
      </c>
      <c r="O312" s="134" t="str">
        <f>IFERROR(VLOOKUP(B312,Comments!A:B,2,FALSE),"")</f>
        <v/>
      </c>
      <c r="P312" s="134"/>
      <c r="Q312" s="134"/>
      <c r="R312" s="134"/>
      <c r="S312" s="134"/>
      <c r="T312" s="134"/>
      <c r="U312" s="134"/>
      <c r="V312" s="134"/>
      <c r="W312" s="134"/>
      <c r="X312" s="134"/>
      <c r="Y312" s="134"/>
      <c r="Z312" s="134"/>
      <c r="AA312" s="134"/>
      <c r="AB312" s="134"/>
      <c r="AC312" s="134"/>
      <c r="AD312" s="134"/>
      <c r="AE312" s="152"/>
      <c r="AF312" s="152"/>
      <c r="AG312" s="152"/>
      <c r="AH312" s="152"/>
      <c r="AI312" s="152"/>
      <c r="AJ312" s="152"/>
      <c r="AK312" s="152"/>
      <c r="AL312" s="152"/>
      <c r="AM312" s="152"/>
      <c r="AN312" s="152"/>
      <c r="AO312" s="152"/>
      <c r="AP312" s="152"/>
      <c r="AQ312" s="152"/>
      <c r="AR312" s="152"/>
      <c r="AS312" s="152"/>
      <c r="AT312" s="152"/>
      <c r="AU312" s="152"/>
      <c r="AV312" s="152"/>
      <c r="AW312" s="152"/>
      <c r="AX312" s="152"/>
      <c r="AY312" s="152"/>
      <c r="AZ312" s="152"/>
      <c r="BA312" s="152"/>
      <c r="BB312" s="152"/>
      <c r="BC312" s="152"/>
      <c r="BD312" s="152"/>
      <c r="BE312" s="152"/>
      <c r="BF312" s="152"/>
      <c r="BG312" s="152"/>
      <c r="BH312" s="152"/>
      <c r="BI312" s="152"/>
      <c r="BJ312" s="152"/>
      <c r="BK312" s="152"/>
      <c r="BL312" s="152"/>
      <c r="BM312" s="152"/>
      <c r="BN312" s="152"/>
      <c r="BO312" s="152"/>
      <c r="BP312" s="152"/>
      <c r="BQ312" s="152"/>
      <c r="BR312" s="152"/>
      <c r="BS312" s="152"/>
      <c r="BT312" s="152"/>
      <c r="BU312" s="152"/>
      <c r="BV312" s="152"/>
      <c r="BW312" s="152"/>
      <c r="BX312" s="152"/>
      <c r="BY312" s="152"/>
    </row>
    <row r="313" spans="1:77" s="38" customFormat="1" x14ac:dyDescent="0.2">
      <c r="A313" s="152"/>
      <c r="B313" s="153" t="str">
        <f>IF(AND(B311&lt;&gt;"",ISNUMBER(B311),B312=""),"סך הכל",IF(Planning!A316="","",Planning!A316))</f>
        <v/>
      </c>
      <c r="C313" s="154" t="str">
        <f>IFERROR(_xlfn.IFS(B313="סך הכל",Summary!$B$6,Planning!C316&lt;&gt;"",Planning!C316),"")</f>
        <v/>
      </c>
      <c r="D313" s="152" t="str">
        <f>IFERROR(VLOOKUP(B313,Address!B:G,5,FALSE),"")</f>
        <v/>
      </c>
      <c r="E313" s="152" t="str">
        <f>IFERROR(VLOOKUP(B313,Address!B:L,11,FALSE),"")</f>
        <v/>
      </c>
      <c r="F313" s="155" t="str">
        <f t="shared" si="8"/>
        <v/>
      </c>
      <c r="G313" s="156" t="str">
        <f>IF(B313="סך הכל",Summary!$B$7,IF(F313="","",IF(VLOOKUP(B313,WQ_UnitID!B:C,2,FALSE)=0,"",VLOOKUP(B313,WQ_UnitID!B:C,2,FALSE))))</f>
        <v/>
      </c>
      <c r="H313" s="155" t="str">
        <f>IF(B313="סך הכל",Summary!$B$8,IF(F313="","",IFERROR(VLOOKUP(B313,Planning!A:B,2,FALSE),0)))</f>
        <v/>
      </c>
      <c r="I313" s="155" t="str">
        <f>IF(B313="סך הכל",Summary!$B$9,IF(F313="","",IFERROR(VLOOKUP(B313,Count!A:B,2,FALSE),0)))</f>
        <v/>
      </c>
      <c r="J313" s="155" t="str">
        <f>IF(F313="","",(IF(ISNUMBER(MATCH(B313,ExcPermit!$H$8:$H$1000,0)),"כן","לא")))</f>
        <v/>
      </c>
      <c r="K313" s="155" t="str">
        <f>IF(B313="סך הכל",Summary!$B$10,IF(F313="","",IFERROR(VLOOKUP(B313,Count!A:J,8,FALSE),0)))</f>
        <v/>
      </c>
      <c r="L313" s="155" t="str">
        <f>IF(B313="סך הכל",Summary!$B$11,IF(F313="","",IFERROR(VLOOKUP(B313,Count!A:J,9,FALSE),0)))</f>
        <v/>
      </c>
      <c r="M313" s="157" t="str">
        <f>IF(B313="סך הכל",Summary!$B$12,IF(F313="","",IFERROR(VLOOKUP(B313,Count!A:J,10,FALSE),0)))</f>
        <v/>
      </c>
      <c r="N313" s="158" t="str">
        <f t="shared" si="9"/>
        <v/>
      </c>
      <c r="O313" s="134" t="str">
        <f>IFERROR(VLOOKUP(B313,Comments!A:B,2,FALSE),"")</f>
        <v/>
      </c>
      <c r="P313" s="134"/>
      <c r="Q313" s="134"/>
      <c r="R313" s="134"/>
      <c r="S313" s="134"/>
      <c r="T313" s="134"/>
      <c r="U313" s="134"/>
      <c r="V313" s="134"/>
      <c r="W313" s="134"/>
      <c r="X313" s="134"/>
      <c r="Y313" s="134"/>
      <c r="Z313" s="134"/>
      <c r="AA313" s="134"/>
      <c r="AB313" s="134"/>
      <c r="AC313" s="134"/>
      <c r="AD313" s="134"/>
      <c r="AE313" s="152"/>
      <c r="AF313" s="152"/>
      <c r="AG313" s="152"/>
      <c r="AH313" s="152"/>
      <c r="AI313" s="152"/>
      <c r="AJ313" s="152"/>
      <c r="AK313" s="152"/>
      <c r="AL313" s="152"/>
      <c r="AM313" s="152"/>
      <c r="AN313" s="152"/>
      <c r="AO313" s="152"/>
      <c r="AP313" s="152"/>
      <c r="AQ313" s="152"/>
      <c r="AR313" s="152"/>
      <c r="AS313" s="152"/>
      <c r="AT313" s="152"/>
      <c r="AU313" s="152"/>
      <c r="AV313" s="152"/>
      <c r="AW313" s="152"/>
      <c r="AX313" s="152"/>
      <c r="AY313" s="152"/>
      <c r="AZ313" s="152"/>
      <c r="BA313" s="152"/>
      <c r="BB313" s="152"/>
      <c r="BC313" s="152"/>
      <c r="BD313" s="152"/>
      <c r="BE313" s="152"/>
      <c r="BF313" s="152"/>
      <c r="BG313" s="152"/>
      <c r="BH313" s="152"/>
      <c r="BI313" s="152"/>
      <c r="BJ313" s="152"/>
      <c r="BK313" s="152"/>
      <c r="BL313" s="152"/>
      <c r="BM313" s="152"/>
      <c r="BN313" s="152"/>
      <c r="BO313" s="152"/>
      <c r="BP313" s="152"/>
      <c r="BQ313" s="152"/>
      <c r="BR313" s="152"/>
      <c r="BS313" s="152"/>
      <c r="BT313" s="152"/>
      <c r="BU313" s="152"/>
      <c r="BV313" s="152"/>
      <c r="BW313" s="152"/>
      <c r="BX313" s="152"/>
      <c r="BY313" s="152"/>
    </row>
    <row r="314" spans="1:77" s="38" customFormat="1" x14ac:dyDescent="0.2">
      <c r="A314" s="152"/>
      <c r="B314" s="153" t="str">
        <f>IF(AND(B312&lt;&gt;"",ISNUMBER(B312),B313=""),"סך הכל",IF(Planning!A317="","",Planning!A317))</f>
        <v/>
      </c>
      <c r="C314" s="154" t="str">
        <f>IFERROR(_xlfn.IFS(B314="סך הכל",Summary!$B$6,Planning!C317&lt;&gt;"",Planning!C317),"")</f>
        <v/>
      </c>
      <c r="D314" s="152" t="str">
        <f>IFERROR(VLOOKUP(B314,Address!B:G,5,FALSE),"")</f>
        <v/>
      </c>
      <c r="E314" s="152" t="str">
        <f>IFERROR(VLOOKUP(B314,Address!B:L,11,FALSE),"")</f>
        <v/>
      </c>
      <c r="F314" s="155" t="str">
        <f t="shared" si="8"/>
        <v/>
      </c>
      <c r="G314" s="156" t="str">
        <f>IF(B314="סך הכל",Summary!$B$7,IF(F314="","",IF(VLOOKUP(B314,WQ_UnitID!B:C,2,FALSE)=0,"",VLOOKUP(B314,WQ_UnitID!B:C,2,FALSE))))</f>
        <v/>
      </c>
      <c r="H314" s="155" t="str">
        <f>IF(B314="סך הכל",Summary!$B$8,IF(F314="","",IFERROR(VLOOKUP(B314,Planning!A:B,2,FALSE),0)))</f>
        <v/>
      </c>
      <c r="I314" s="155" t="str">
        <f>IF(B314="סך הכל",Summary!$B$9,IF(F314="","",IFERROR(VLOOKUP(B314,Count!A:B,2,FALSE),0)))</f>
        <v/>
      </c>
      <c r="J314" s="155" t="str">
        <f>IF(F314="","",(IF(ISNUMBER(MATCH(B314,ExcPermit!$H$8:$H$1000,0)),"כן","לא")))</f>
        <v/>
      </c>
      <c r="K314" s="155" t="str">
        <f>IF(B314="סך הכל",Summary!$B$10,IF(F314="","",IFERROR(VLOOKUP(B314,Count!A:J,8,FALSE),0)))</f>
        <v/>
      </c>
      <c r="L314" s="155" t="str">
        <f>IF(B314="סך הכל",Summary!$B$11,IF(F314="","",IFERROR(VLOOKUP(B314,Count!A:J,9,FALSE),0)))</f>
        <v/>
      </c>
      <c r="M314" s="157" t="str">
        <f>IF(B314="סך הכל",Summary!$B$12,IF(F314="","",IFERROR(VLOOKUP(B314,Count!A:J,10,FALSE),0)))</f>
        <v/>
      </c>
      <c r="N314" s="158" t="str">
        <f t="shared" si="9"/>
        <v/>
      </c>
      <c r="O314" s="134" t="str">
        <f>IFERROR(VLOOKUP(B314,Comments!A:B,2,FALSE),"")</f>
        <v/>
      </c>
      <c r="P314" s="134"/>
      <c r="Q314" s="134"/>
      <c r="R314" s="134"/>
      <c r="S314" s="134"/>
      <c r="T314" s="134"/>
      <c r="U314" s="134"/>
      <c r="V314" s="134"/>
      <c r="W314" s="134"/>
      <c r="X314" s="134"/>
      <c r="Y314" s="134"/>
      <c r="Z314" s="134"/>
      <c r="AA314" s="134"/>
      <c r="AB314" s="134"/>
      <c r="AC314" s="134"/>
      <c r="AD314" s="134"/>
      <c r="AE314" s="152"/>
      <c r="AF314" s="152"/>
      <c r="AG314" s="152"/>
      <c r="AH314" s="152"/>
      <c r="AI314" s="152"/>
      <c r="AJ314" s="152"/>
      <c r="AK314" s="152"/>
      <c r="AL314" s="152"/>
      <c r="AM314" s="152"/>
      <c r="AN314" s="152"/>
      <c r="AO314" s="152"/>
      <c r="AP314" s="152"/>
      <c r="AQ314" s="152"/>
      <c r="AR314" s="152"/>
      <c r="AS314" s="152"/>
      <c r="AT314" s="152"/>
      <c r="AU314" s="152"/>
      <c r="AV314" s="152"/>
      <c r="AW314" s="152"/>
      <c r="AX314" s="152"/>
      <c r="AY314" s="152"/>
      <c r="AZ314" s="152"/>
      <c r="BA314" s="152"/>
      <c r="BB314" s="152"/>
      <c r="BC314" s="152"/>
      <c r="BD314" s="152"/>
      <c r="BE314" s="152"/>
      <c r="BF314" s="152"/>
      <c r="BG314" s="152"/>
      <c r="BH314" s="152"/>
      <c r="BI314" s="152"/>
      <c r="BJ314" s="152"/>
      <c r="BK314" s="152"/>
      <c r="BL314" s="152"/>
      <c r="BM314" s="152"/>
      <c r="BN314" s="152"/>
      <c r="BO314" s="152"/>
      <c r="BP314" s="152"/>
      <c r="BQ314" s="152"/>
      <c r="BR314" s="152"/>
      <c r="BS314" s="152"/>
      <c r="BT314" s="152"/>
      <c r="BU314" s="152"/>
      <c r="BV314" s="152"/>
      <c r="BW314" s="152"/>
      <c r="BX314" s="152"/>
      <c r="BY314" s="152"/>
    </row>
    <row r="315" spans="1:77" s="38" customFormat="1" x14ac:dyDescent="0.2">
      <c r="A315" s="152"/>
      <c r="B315" s="153" t="str">
        <f>IF(AND(B313&lt;&gt;"",ISNUMBER(B313),B314=""),"סך הכל",IF(Planning!A318="","",Planning!A318))</f>
        <v/>
      </c>
      <c r="C315" s="154" t="str">
        <f>IFERROR(_xlfn.IFS(B315="סך הכל",Summary!$B$6,Planning!C318&lt;&gt;"",Planning!C318),"")</f>
        <v/>
      </c>
      <c r="D315" s="152" t="str">
        <f>IFERROR(VLOOKUP(B315,Address!B:G,5,FALSE),"")</f>
        <v/>
      </c>
      <c r="E315" s="152" t="str">
        <f>IFERROR(VLOOKUP(B315,Address!B:L,11,FALSE),"")</f>
        <v/>
      </c>
      <c r="F315" s="155" t="str">
        <f t="shared" si="8"/>
        <v/>
      </c>
      <c r="G315" s="156" t="str">
        <f>IF(B315="סך הכל",Summary!$B$7,IF(F315="","",IF(VLOOKUP(B315,WQ_UnitID!B:C,2,FALSE)=0,"",VLOOKUP(B315,WQ_UnitID!B:C,2,FALSE))))</f>
        <v/>
      </c>
      <c r="H315" s="155" t="str">
        <f>IF(B315="סך הכל",Summary!$B$8,IF(F315="","",IFERROR(VLOOKUP(B315,Planning!A:B,2,FALSE),0)))</f>
        <v/>
      </c>
      <c r="I315" s="155" t="str">
        <f>IF(B315="סך הכל",Summary!$B$9,IF(F315="","",IFERROR(VLOOKUP(B315,Count!A:B,2,FALSE),0)))</f>
        <v/>
      </c>
      <c r="J315" s="155" t="str">
        <f>IF(F315="","",(IF(ISNUMBER(MATCH(B315,ExcPermit!$H$8:$H$1000,0)),"כן","לא")))</f>
        <v/>
      </c>
      <c r="K315" s="155" t="str">
        <f>IF(B315="סך הכל",Summary!$B$10,IF(F315="","",IFERROR(VLOOKUP(B315,Count!A:J,8,FALSE),0)))</f>
        <v/>
      </c>
      <c r="L315" s="155" t="str">
        <f>IF(B315="סך הכל",Summary!$B$11,IF(F315="","",IFERROR(VLOOKUP(B315,Count!A:J,9,FALSE),0)))</f>
        <v/>
      </c>
      <c r="M315" s="157" t="str">
        <f>IF(B315="סך הכל",Summary!$B$12,IF(F315="","",IFERROR(VLOOKUP(B315,Count!A:J,10,FALSE),0)))</f>
        <v/>
      </c>
      <c r="N315" s="158" t="str">
        <f t="shared" si="9"/>
        <v/>
      </c>
      <c r="O315" s="134" t="str">
        <f>IFERROR(VLOOKUP(B315,Comments!A:B,2,FALSE),"")</f>
        <v/>
      </c>
      <c r="P315" s="134"/>
      <c r="Q315" s="134"/>
      <c r="R315" s="134"/>
      <c r="S315" s="134"/>
      <c r="T315" s="134"/>
      <c r="U315" s="134"/>
      <c r="V315" s="134"/>
      <c r="W315" s="134"/>
      <c r="X315" s="134"/>
      <c r="Y315" s="134"/>
      <c r="Z315" s="134"/>
      <c r="AA315" s="134"/>
      <c r="AB315" s="134"/>
      <c r="AC315" s="134"/>
      <c r="AD315" s="134"/>
      <c r="AE315" s="152"/>
      <c r="AF315" s="152"/>
      <c r="AG315" s="152"/>
      <c r="AH315" s="152"/>
      <c r="AI315" s="152"/>
      <c r="AJ315" s="152"/>
      <c r="AK315" s="152"/>
      <c r="AL315" s="152"/>
      <c r="AM315" s="152"/>
      <c r="AN315" s="152"/>
      <c r="AO315" s="152"/>
      <c r="AP315" s="152"/>
      <c r="AQ315" s="152"/>
      <c r="AR315" s="152"/>
      <c r="AS315" s="152"/>
      <c r="AT315" s="152"/>
      <c r="AU315" s="152"/>
      <c r="AV315" s="152"/>
      <c r="AW315" s="152"/>
      <c r="AX315" s="152"/>
      <c r="AY315" s="152"/>
      <c r="AZ315" s="152"/>
      <c r="BA315" s="152"/>
      <c r="BB315" s="152"/>
      <c r="BC315" s="152"/>
      <c r="BD315" s="152"/>
      <c r="BE315" s="152"/>
      <c r="BF315" s="152"/>
      <c r="BG315" s="152"/>
      <c r="BH315" s="152"/>
      <c r="BI315" s="152"/>
      <c r="BJ315" s="152"/>
      <c r="BK315" s="152"/>
      <c r="BL315" s="152"/>
      <c r="BM315" s="152"/>
      <c r="BN315" s="152"/>
      <c r="BO315" s="152"/>
      <c r="BP315" s="152"/>
      <c r="BQ315" s="152"/>
      <c r="BR315" s="152"/>
      <c r="BS315" s="152"/>
      <c r="BT315" s="152"/>
      <c r="BU315" s="152"/>
      <c r="BV315" s="152"/>
      <c r="BW315" s="152"/>
      <c r="BX315" s="152"/>
      <c r="BY315" s="152"/>
    </row>
    <row r="316" spans="1:77" s="38" customFormat="1" x14ac:dyDescent="0.2">
      <c r="A316" s="152"/>
      <c r="B316" s="153" t="str">
        <f>IF(AND(B314&lt;&gt;"",ISNUMBER(B314),B315=""),"סך הכל",IF(Planning!A319="","",Planning!A319))</f>
        <v/>
      </c>
      <c r="C316" s="154" t="str">
        <f>IFERROR(_xlfn.IFS(B316="סך הכל",Summary!$B$6,Planning!C319&lt;&gt;"",Planning!C319),"")</f>
        <v/>
      </c>
      <c r="D316" s="152" t="str">
        <f>IFERROR(VLOOKUP(B316,Address!B:G,5,FALSE),"")</f>
        <v/>
      </c>
      <c r="E316" s="152" t="str">
        <f>IFERROR(VLOOKUP(B316,Address!B:L,11,FALSE),"")</f>
        <v/>
      </c>
      <c r="F316" s="155" t="str">
        <f t="shared" si="8"/>
        <v/>
      </c>
      <c r="G316" s="156" t="str">
        <f>IF(B316="סך הכל",Summary!$B$7,IF(F316="","",IF(VLOOKUP(B316,WQ_UnitID!B:C,2,FALSE)=0,"",VLOOKUP(B316,WQ_UnitID!B:C,2,FALSE))))</f>
        <v/>
      </c>
      <c r="H316" s="155" t="str">
        <f>IF(B316="סך הכל",Summary!$B$8,IF(F316="","",IFERROR(VLOOKUP(B316,Planning!A:B,2,FALSE),0)))</f>
        <v/>
      </c>
      <c r="I316" s="155" t="str">
        <f>IF(B316="סך הכל",Summary!$B$9,IF(F316="","",IFERROR(VLOOKUP(B316,Count!A:B,2,FALSE),0)))</f>
        <v/>
      </c>
      <c r="J316" s="155" t="str">
        <f>IF(F316="","",(IF(ISNUMBER(MATCH(B316,ExcPermit!$H$8:$H$1000,0)),"כן","לא")))</f>
        <v/>
      </c>
      <c r="K316" s="155" t="str">
        <f>IF(B316="סך הכל",Summary!$B$10,IF(F316="","",IFERROR(VLOOKUP(B316,Count!A:J,8,FALSE),0)))</f>
        <v/>
      </c>
      <c r="L316" s="155" t="str">
        <f>IF(B316="סך הכל",Summary!$B$11,IF(F316="","",IFERROR(VLOOKUP(B316,Count!A:J,9,FALSE),0)))</f>
        <v/>
      </c>
      <c r="M316" s="157" t="str">
        <f>IF(B316="סך הכל",Summary!$B$12,IF(F316="","",IFERROR(VLOOKUP(B316,Count!A:J,10,FALSE),0)))</f>
        <v/>
      </c>
      <c r="N316" s="158" t="str">
        <f t="shared" si="9"/>
        <v/>
      </c>
      <c r="O316" s="134" t="str">
        <f>IFERROR(VLOOKUP(B316,Comments!A:B,2,FALSE),"")</f>
        <v/>
      </c>
      <c r="P316" s="134"/>
      <c r="Q316" s="134"/>
      <c r="R316" s="134"/>
      <c r="S316" s="134"/>
      <c r="T316" s="134"/>
      <c r="U316" s="134"/>
      <c r="V316" s="134"/>
      <c r="W316" s="134"/>
      <c r="X316" s="134"/>
      <c r="Y316" s="134"/>
      <c r="Z316" s="134"/>
      <c r="AA316" s="134"/>
      <c r="AB316" s="134"/>
      <c r="AC316" s="134"/>
      <c r="AD316" s="134"/>
      <c r="AE316" s="152"/>
      <c r="AF316" s="152"/>
      <c r="AG316" s="152"/>
      <c r="AH316" s="152"/>
      <c r="AI316" s="152"/>
      <c r="AJ316" s="152"/>
      <c r="AK316" s="152"/>
      <c r="AL316" s="152"/>
      <c r="AM316" s="152"/>
      <c r="AN316" s="152"/>
      <c r="AO316" s="152"/>
      <c r="AP316" s="152"/>
      <c r="AQ316" s="152"/>
      <c r="AR316" s="152"/>
      <c r="AS316" s="152"/>
      <c r="AT316" s="152"/>
      <c r="AU316" s="152"/>
      <c r="AV316" s="152"/>
      <c r="AW316" s="152"/>
      <c r="AX316" s="152"/>
      <c r="AY316" s="152"/>
      <c r="AZ316" s="152"/>
      <c r="BA316" s="152"/>
      <c r="BB316" s="152"/>
      <c r="BC316" s="152"/>
      <c r="BD316" s="152"/>
      <c r="BE316" s="152"/>
      <c r="BF316" s="152"/>
      <c r="BG316" s="152"/>
      <c r="BH316" s="152"/>
      <c r="BI316" s="152"/>
      <c r="BJ316" s="152"/>
      <c r="BK316" s="152"/>
      <c r="BL316" s="152"/>
      <c r="BM316" s="152"/>
      <c r="BN316" s="152"/>
      <c r="BO316" s="152"/>
      <c r="BP316" s="152"/>
      <c r="BQ316" s="152"/>
      <c r="BR316" s="152"/>
      <c r="BS316" s="152"/>
      <c r="BT316" s="152"/>
      <c r="BU316" s="152"/>
      <c r="BV316" s="152"/>
      <c r="BW316" s="152"/>
      <c r="BX316" s="152"/>
      <c r="BY316" s="152"/>
    </row>
    <row r="317" spans="1:77" s="38" customFormat="1" x14ac:dyDescent="0.2">
      <c r="A317" s="152"/>
      <c r="B317" s="153" t="str">
        <f>IF(AND(B315&lt;&gt;"",ISNUMBER(B315),B316=""),"סך הכל",IF(Planning!A320="","",Planning!A320))</f>
        <v/>
      </c>
      <c r="C317" s="154" t="str">
        <f>IFERROR(_xlfn.IFS(B317="סך הכל",Summary!$B$6,Planning!C320&lt;&gt;"",Planning!C320),"")</f>
        <v/>
      </c>
      <c r="D317" s="152" t="str">
        <f>IFERROR(VLOOKUP(B317,Address!B:G,5,FALSE),"")</f>
        <v/>
      </c>
      <c r="E317" s="152" t="str">
        <f>IFERROR(VLOOKUP(B317,Address!B:L,11,FALSE),"")</f>
        <v/>
      </c>
      <c r="F317" s="155" t="str">
        <f t="shared" si="8"/>
        <v/>
      </c>
      <c r="G317" s="156" t="str">
        <f>IF(B317="סך הכל",Summary!$B$7,IF(F317="","",IF(VLOOKUP(B317,WQ_UnitID!B:C,2,FALSE)=0,"",VLOOKUP(B317,WQ_UnitID!B:C,2,FALSE))))</f>
        <v/>
      </c>
      <c r="H317" s="155" t="str">
        <f>IF(B317="סך הכל",Summary!$B$8,IF(F317="","",IFERROR(VLOOKUP(B317,Planning!A:B,2,FALSE),0)))</f>
        <v/>
      </c>
      <c r="I317" s="155" t="str">
        <f>IF(B317="סך הכל",Summary!$B$9,IF(F317="","",IFERROR(VLOOKUP(B317,Count!A:B,2,FALSE),0)))</f>
        <v/>
      </c>
      <c r="J317" s="155" t="str">
        <f>IF(F317="","",(IF(ISNUMBER(MATCH(B317,ExcPermit!$H$8:$H$1000,0)),"כן","לא")))</f>
        <v/>
      </c>
      <c r="K317" s="155" t="str">
        <f>IF(B317="סך הכל",Summary!$B$10,IF(F317="","",IFERROR(VLOOKUP(B317,Count!A:J,8,FALSE),0)))</f>
        <v/>
      </c>
      <c r="L317" s="155" t="str">
        <f>IF(B317="סך הכל",Summary!$B$11,IF(F317="","",IFERROR(VLOOKUP(B317,Count!A:J,9,FALSE),0)))</f>
        <v/>
      </c>
      <c r="M317" s="157" t="str">
        <f>IF(B317="סך הכל",Summary!$B$12,IF(F317="","",IFERROR(VLOOKUP(B317,Count!A:J,10,FALSE),0)))</f>
        <v/>
      </c>
      <c r="N317" s="158" t="str">
        <f t="shared" si="9"/>
        <v/>
      </c>
      <c r="O317" s="134" t="str">
        <f>IFERROR(VLOOKUP(B317,Comments!A:B,2,FALSE),"")</f>
        <v/>
      </c>
      <c r="P317" s="134"/>
      <c r="Q317" s="134"/>
      <c r="R317" s="134"/>
      <c r="S317" s="134"/>
      <c r="T317" s="134"/>
      <c r="U317" s="134"/>
      <c r="V317" s="134"/>
      <c r="W317" s="134"/>
      <c r="X317" s="134"/>
      <c r="Y317" s="134"/>
      <c r="Z317" s="134"/>
      <c r="AA317" s="134"/>
      <c r="AB317" s="134"/>
      <c r="AC317" s="134"/>
      <c r="AD317" s="134"/>
      <c r="AE317" s="152"/>
      <c r="AF317" s="152"/>
      <c r="AG317" s="152"/>
      <c r="AH317" s="152"/>
      <c r="AI317" s="152"/>
      <c r="AJ317" s="152"/>
      <c r="AK317" s="152"/>
      <c r="AL317" s="152"/>
      <c r="AM317" s="152"/>
      <c r="AN317" s="152"/>
      <c r="AO317" s="152"/>
      <c r="AP317" s="152"/>
      <c r="AQ317" s="152"/>
      <c r="AR317" s="152"/>
      <c r="AS317" s="152"/>
      <c r="AT317" s="152"/>
      <c r="AU317" s="152"/>
      <c r="AV317" s="152"/>
      <c r="AW317" s="152"/>
      <c r="AX317" s="152"/>
      <c r="AY317" s="152"/>
      <c r="AZ317" s="152"/>
      <c r="BA317" s="152"/>
      <c r="BB317" s="152"/>
      <c r="BC317" s="152"/>
      <c r="BD317" s="152"/>
      <c r="BE317" s="152"/>
      <c r="BF317" s="152"/>
      <c r="BG317" s="152"/>
      <c r="BH317" s="152"/>
      <c r="BI317" s="152"/>
      <c r="BJ317" s="152"/>
      <c r="BK317" s="152"/>
      <c r="BL317" s="152"/>
      <c r="BM317" s="152"/>
      <c r="BN317" s="152"/>
      <c r="BO317" s="152"/>
      <c r="BP317" s="152"/>
      <c r="BQ317" s="152"/>
      <c r="BR317" s="152"/>
      <c r="BS317" s="152"/>
      <c r="BT317" s="152"/>
      <c r="BU317" s="152"/>
      <c r="BV317" s="152"/>
      <c r="BW317" s="152"/>
      <c r="BX317" s="152"/>
      <c r="BY317" s="152"/>
    </row>
    <row r="318" spans="1:77" s="38" customFormat="1" x14ac:dyDescent="0.2">
      <c r="A318" s="152"/>
      <c r="B318" s="153" t="str">
        <f>IF(AND(B316&lt;&gt;"",ISNUMBER(B316),B317=""),"סך הכל",IF(Planning!A321="","",Planning!A321))</f>
        <v/>
      </c>
      <c r="C318" s="154" t="str">
        <f>IFERROR(_xlfn.IFS(B318="סך הכל",Summary!$B$6,Planning!C321&lt;&gt;"",Planning!C321),"")</f>
        <v/>
      </c>
      <c r="D318" s="152" t="str">
        <f>IFERROR(VLOOKUP(B318,Address!B:G,5,FALSE),"")</f>
        <v/>
      </c>
      <c r="E318" s="152" t="str">
        <f>IFERROR(VLOOKUP(B318,Address!B:L,11,FALSE),"")</f>
        <v/>
      </c>
      <c r="F318" s="155" t="str">
        <f t="shared" si="8"/>
        <v/>
      </c>
      <c r="G318" s="156" t="str">
        <f>IF(B318="סך הכל",Summary!$B$7,IF(F318="","",IF(VLOOKUP(B318,WQ_UnitID!B:C,2,FALSE)=0,"",VLOOKUP(B318,WQ_UnitID!B:C,2,FALSE))))</f>
        <v/>
      </c>
      <c r="H318" s="155" t="str">
        <f>IF(B318="סך הכל",Summary!$B$8,IF(F318="","",IFERROR(VLOOKUP(B318,Planning!A:B,2,FALSE),0)))</f>
        <v/>
      </c>
      <c r="I318" s="155" t="str">
        <f>IF(B318="סך הכל",Summary!$B$9,IF(F318="","",IFERROR(VLOOKUP(B318,Count!A:B,2,FALSE),0)))</f>
        <v/>
      </c>
      <c r="J318" s="155" t="str">
        <f>IF(F318="","",(IF(ISNUMBER(MATCH(B318,ExcPermit!$H$8:$H$1000,0)),"כן","לא")))</f>
        <v/>
      </c>
      <c r="K318" s="155" t="str">
        <f>IF(B318="סך הכל",Summary!$B$10,IF(F318="","",IFERROR(VLOOKUP(B318,Count!A:J,8,FALSE),0)))</f>
        <v/>
      </c>
      <c r="L318" s="155" t="str">
        <f>IF(B318="סך הכל",Summary!$B$11,IF(F318="","",IFERROR(VLOOKUP(B318,Count!A:J,9,FALSE),0)))</f>
        <v/>
      </c>
      <c r="M318" s="157" t="str">
        <f>IF(B318="סך הכל",Summary!$B$12,IF(F318="","",IFERROR(VLOOKUP(B318,Count!A:J,10,FALSE),0)))</f>
        <v/>
      </c>
      <c r="N318" s="158" t="str">
        <f t="shared" si="9"/>
        <v/>
      </c>
      <c r="O318" s="134" t="str">
        <f>IFERROR(VLOOKUP(B318,Comments!A:B,2,FALSE),"")</f>
        <v/>
      </c>
      <c r="P318" s="134"/>
      <c r="Q318" s="134"/>
      <c r="R318" s="134"/>
      <c r="S318" s="134"/>
      <c r="T318" s="134"/>
      <c r="U318" s="134"/>
      <c r="V318" s="134"/>
      <c r="W318" s="134"/>
      <c r="X318" s="134"/>
      <c r="Y318" s="134"/>
      <c r="Z318" s="134"/>
      <c r="AA318" s="134"/>
      <c r="AB318" s="134"/>
      <c r="AC318" s="134"/>
      <c r="AD318" s="134"/>
      <c r="AE318" s="152"/>
      <c r="AF318" s="152"/>
      <c r="AG318" s="152"/>
      <c r="AH318" s="152"/>
      <c r="AI318" s="152"/>
      <c r="AJ318" s="152"/>
      <c r="AK318" s="152"/>
      <c r="AL318" s="152"/>
      <c r="AM318" s="152"/>
      <c r="AN318" s="152"/>
      <c r="AO318" s="152"/>
      <c r="AP318" s="152"/>
      <c r="AQ318" s="152"/>
      <c r="AR318" s="152"/>
      <c r="AS318" s="152"/>
      <c r="AT318" s="152"/>
      <c r="AU318" s="152"/>
      <c r="AV318" s="152"/>
      <c r="AW318" s="152"/>
      <c r="AX318" s="152"/>
      <c r="AY318" s="152"/>
      <c r="AZ318" s="152"/>
      <c r="BA318" s="152"/>
      <c r="BB318" s="152"/>
      <c r="BC318" s="152"/>
      <c r="BD318" s="152"/>
      <c r="BE318" s="152"/>
      <c r="BF318" s="152"/>
      <c r="BG318" s="152"/>
      <c r="BH318" s="152"/>
      <c r="BI318" s="152"/>
      <c r="BJ318" s="152"/>
      <c r="BK318" s="152"/>
      <c r="BL318" s="152"/>
      <c r="BM318" s="152"/>
      <c r="BN318" s="152"/>
      <c r="BO318" s="152"/>
      <c r="BP318" s="152"/>
      <c r="BQ318" s="152"/>
      <c r="BR318" s="152"/>
      <c r="BS318" s="152"/>
      <c r="BT318" s="152"/>
      <c r="BU318" s="152"/>
      <c r="BV318" s="152"/>
      <c r="BW318" s="152"/>
      <c r="BX318" s="152"/>
      <c r="BY318" s="152"/>
    </row>
    <row r="319" spans="1:77" s="38" customFormat="1" x14ac:dyDescent="0.2">
      <c r="A319" s="152"/>
      <c r="B319" s="153" t="str">
        <f>IF(AND(B317&lt;&gt;"",ISNUMBER(B317),B318=""),"סך הכל",IF(Planning!A322="","",Planning!A322))</f>
        <v/>
      </c>
      <c r="C319" s="154" t="str">
        <f>IFERROR(_xlfn.IFS(B319="סך הכל",Summary!$B$6,Planning!C322&lt;&gt;"",Planning!C322),"")</f>
        <v/>
      </c>
      <c r="D319" s="152" t="str">
        <f>IFERROR(VLOOKUP(B319,Address!B:G,5,FALSE),"")</f>
        <v/>
      </c>
      <c r="E319" s="152" t="str">
        <f>IFERROR(VLOOKUP(B319,Address!B:L,11,FALSE),"")</f>
        <v/>
      </c>
      <c r="F319" s="155" t="str">
        <f t="shared" si="8"/>
        <v/>
      </c>
      <c r="G319" s="156" t="str">
        <f>IF(B319="סך הכל",Summary!$B$7,IF(F319="","",IF(VLOOKUP(B319,WQ_UnitID!B:C,2,FALSE)=0,"",VLOOKUP(B319,WQ_UnitID!B:C,2,FALSE))))</f>
        <v/>
      </c>
      <c r="H319" s="155" t="str">
        <f>IF(B319="סך הכל",Summary!$B$8,IF(F319="","",IFERROR(VLOOKUP(B319,Planning!A:B,2,FALSE),0)))</f>
        <v/>
      </c>
      <c r="I319" s="155" t="str">
        <f>IF(B319="סך הכל",Summary!$B$9,IF(F319="","",IFERROR(VLOOKUP(B319,Count!A:B,2,FALSE),0)))</f>
        <v/>
      </c>
      <c r="J319" s="155" t="str">
        <f>IF(F319="","",(IF(ISNUMBER(MATCH(B319,ExcPermit!$H$8:$H$1000,0)),"כן","לא")))</f>
        <v/>
      </c>
      <c r="K319" s="155" t="str">
        <f>IF(B319="סך הכל",Summary!$B$10,IF(F319="","",IFERROR(VLOOKUP(B319,Count!A:J,8,FALSE),0)))</f>
        <v/>
      </c>
      <c r="L319" s="155" t="str">
        <f>IF(B319="סך הכל",Summary!$B$11,IF(F319="","",IFERROR(VLOOKUP(B319,Count!A:J,9,FALSE),0)))</f>
        <v/>
      </c>
      <c r="M319" s="157" t="str">
        <f>IF(B319="סך הכל",Summary!$B$12,IF(F319="","",IFERROR(VLOOKUP(B319,Count!A:J,10,FALSE),0)))</f>
        <v/>
      </c>
      <c r="N319" s="158" t="str">
        <f t="shared" si="9"/>
        <v/>
      </c>
      <c r="O319" s="134" t="str">
        <f>IFERROR(VLOOKUP(B319,Comments!A:B,2,FALSE),"")</f>
        <v/>
      </c>
      <c r="P319" s="134"/>
      <c r="Q319" s="134"/>
      <c r="R319" s="134"/>
      <c r="S319" s="134"/>
      <c r="T319" s="134"/>
      <c r="U319" s="134"/>
      <c r="V319" s="134"/>
      <c r="W319" s="134"/>
      <c r="X319" s="134"/>
      <c r="Y319" s="134"/>
      <c r="Z319" s="134"/>
      <c r="AA319" s="134"/>
      <c r="AB319" s="134"/>
      <c r="AC319" s="134"/>
      <c r="AD319" s="134"/>
      <c r="AE319" s="152"/>
      <c r="AF319" s="152"/>
      <c r="AG319" s="152"/>
      <c r="AH319" s="152"/>
      <c r="AI319" s="152"/>
      <c r="AJ319" s="152"/>
      <c r="AK319" s="152"/>
      <c r="AL319" s="152"/>
      <c r="AM319" s="152"/>
      <c r="AN319" s="152"/>
      <c r="AO319" s="152"/>
      <c r="AP319" s="152"/>
      <c r="AQ319" s="152"/>
      <c r="AR319" s="152"/>
      <c r="AS319" s="152"/>
      <c r="AT319" s="152"/>
      <c r="AU319" s="152"/>
      <c r="AV319" s="152"/>
      <c r="AW319" s="152"/>
      <c r="AX319" s="152"/>
      <c r="AY319" s="152"/>
      <c r="AZ319" s="152"/>
      <c r="BA319" s="152"/>
      <c r="BB319" s="152"/>
      <c r="BC319" s="152"/>
      <c r="BD319" s="152"/>
      <c r="BE319" s="152"/>
      <c r="BF319" s="152"/>
      <c r="BG319" s="152"/>
      <c r="BH319" s="152"/>
      <c r="BI319" s="152"/>
      <c r="BJ319" s="152"/>
      <c r="BK319" s="152"/>
      <c r="BL319" s="152"/>
      <c r="BM319" s="152"/>
      <c r="BN319" s="152"/>
      <c r="BO319" s="152"/>
      <c r="BP319" s="152"/>
      <c r="BQ319" s="152"/>
      <c r="BR319" s="152"/>
      <c r="BS319" s="152"/>
      <c r="BT319" s="152"/>
      <c r="BU319" s="152"/>
      <c r="BV319" s="152"/>
      <c r="BW319" s="152"/>
      <c r="BX319" s="152"/>
      <c r="BY319" s="152"/>
    </row>
    <row r="320" spans="1:77" s="38" customFormat="1" x14ac:dyDescent="0.2">
      <c r="A320" s="152"/>
      <c r="B320" s="153" t="str">
        <f>IF(AND(B318&lt;&gt;"",ISNUMBER(B318),B319=""),"סך הכל",IF(Planning!A323="","",Planning!A323))</f>
        <v/>
      </c>
      <c r="C320" s="154" t="str">
        <f>IFERROR(_xlfn.IFS(B320="סך הכל",Summary!$B$6,Planning!C323&lt;&gt;"",Planning!C323),"")</f>
        <v/>
      </c>
      <c r="D320" s="152" t="str">
        <f>IFERROR(VLOOKUP(B320,Address!B:G,5,FALSE),"")</f>
        <v/>
      </c>
      <c r="E320" s="152" t="str">
        <f>IFERROR(VLOOKUP(B320,Address!B:L,11,FALSE),"")</f>
        <v/>
      </c>
      <c r="F320" s="155" t="str">
        <f t="shared" si="8"/>
        <v/>
      </c>
      <c r="G320" s="156" t="str">
        <f>IF(B320="סך הכל",Summary!$B$7,IF(F320="","",IF(VLOOKUP(B320,WQ_UnitID!B:C,2,FALSE)=0,"",VLOOKUP(B320,WQ_UnitID!B:C,2,FALSE))))</f>
        <v/>
      </c>
      <c r="H320" s="155" t="str">
        <f>IF(B320="סך הכל",Summary!$B$8,IF(F320="","",IFERROR(VLOOKUP(B320,Planning!A:B,2,FALSE),0)))</f>
        <v/>
      </c>
      <c r="I320" s="155" t="str">
        <f>IF(B320="סך הכל",Summary!$B$9,IF(F320="","",IFERROR(VLOOKUP(B320,Count!A:B,2,FALSE),0)))</f>
        <v/>
      </c>
      <c r="J320" s="155" t="str">
        <f>IF(F320="","",(IF(ISNUMBER(MATCH(B320,ExcPermit!$H$8:$H$1000,0)),"כן","לא")))</f>
        <v/>
      </c>
      <c r="K320" s="155" t="str">
        <f>IF(B320="סך הכל",Summary!$B$10,IF(F320="","",IFERROR(VLOOKUP(B320,Count!A:J,8,FALSE),0)))</f>
        <v/>
      </c>
      <c r="L320" s="155" t="str">
        <f>IF(B320="סך הכל",Summary!$B$11,IF(F320="","",IFERROR(VLOOKUP(B320,Count!A:J,9,FALSE),0)))</f>
        <v/>
      </c>
      <c r="M320" s="157" t="str">
        <f>IF(B320="סך הכל",Summary!$B$12,IF(F320="","",IFERROR(VLOOKUP(B320,Count!A:J,10,FALSE),0)))</f>
        <v/>
      </c>
      <c r="N320" s="158" t="str">
        <f t="shared" si="9"/>
        <v/>
      </c>
      <c r="O320" s="134" t="str">
        <f>IFERROR(VLOOKUP(B320,Comments!A:B,2,FALSE),"")</f>
        <v/>
      </c>
      <c r="P320" s="134"/>
      <c r="Q320" s="134"/>
      <c r="R320" s="134"/>
      <c r="S320" s="134"/>
      <c r="T320" s="134"/>
      <c r="U320" s="134"/>
      <c r="V320" s="134"/>
      <c r="W320" s="134"/>
      <c r="X320" s="134"/>
      <c r="Y320" s="134"/>
      <c r="Z320" s="134"/>
      <c r="AA320" s="134"/>
      <c r="AB320" s="134"/>
      <c r="AC320" s="134"/>
      <c r="AD320" s="134"/>
      <c r="AE320" s="152"/>
      <c r="AF320" s="152"/>
      <c r="AG320" s="152"/>
      <c r="AH320" s="152"/>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c r="BD320" s="152"/>
      <c r="BE320" s="152"/>
      <c r="BF320" s="152"/>
      <c r="BG320" s="152"/>
      <c r="BH320" s="152"/>
      <c r="BI320" s="152"/>
      <c r="BJ320" s="152"/>
      <c r="BK320" s="152"/>
      <c r="BL320" s="152"/>
      <c r="BM320" s="152"/>
      <c r="BN320" s="152"/>
      <c r="BO320" s="152"/>
      <c r="BP320" s="152"/>
      <c r="BQ320" s="152"/>
      <c r="BR320" s="152"/>
      <c r="BS320" s="152"/>
      <c r="BT320" s="152"/>
      <c r="BU320" s="152"/>
      <c r="BV320" s="152"/>
      <c r="BW320" s="152"/>
      <c r="BX320" s="152"/>
      <c r="BY320" s="152"/>
    </row>
    <row r="321" spans="1:77" s="38" customFormat="1" x14ac:dyDescent="0.2">
      <c r="A321" s="152"/>
      <c r="B321" s="153" t="str">
        <f>IF(AND(B319&lt;&gt;"",ISNUMBER(B319),B320=""),"סך הכל",IF(Planning!A324="","",Planning!A324))</f>
        <v/>
      </c>
      <c r="C321" s="154" t="str">
        <f>IFERROR(_xlfn.IFS(B321="סך הכל",Summary!$B$6,Planning!C324&lt;&gt;"",Planning!C324),"")</f>
        <v/>
      </c>
      <c r="D321" s="152" t="str">
        <f>IFERROR(VLOOKUP(B321,Address!B:G,5,FALSE),"")</f>
        <v/>
      </c>
      <c r="E321" s="152" t="str">
        <f>IFERROR(VLOOKUP(B321,Address!B:L,11,FALSE),"")</f>
        <v/>
      </c>
      <c r="F321" s="155" t="str">
        <f t="shared" si="8"/>
        <v/>
      </c>
      <c r="G321" s="156" t="str">
        <f>IF(B321="סך הכל",Summary!$B$7,IF(F321="","",IF(VLOOKUP(B321,WQ_UnitID!B:C,2,FALSE)=0,"",VLOOKUP(B321,WQ_UnitID!B:C,2,FALSE))))</f>
        <v/>
      </c>
      <c r="H321" s="155" t="str">
        <f>IF(B321="סך הכל",Summary!$B$8,IF(F321="","",IFERROR(VLOOKUP(B321,Planning!A:B,2,FALSE),0)))</f>
        <v/>
      </c>
      <c r="I321" s="155" t="str">
        <f>IF(B321="סך הכל",Summary!$B$9,IF(F321="","",IFERROR(VLOOKUP(B321,Count!A:B,2,FALSE),0)))</f>
        <v/>
      </c>
      <c r="J321" s="155" t="str">
        <f>IF(F321="","",(IF(ISNUMBER(MATCH(B321,ExcPermit!$H$8:$H$1000,0)),"כן","לא")))</f>
        <v/>
      </c>
      <c r="K321" s="155" t="str">
        <f>IF(B321="סך הכל",Summary!$B$10,IF(F321="","",IFERROR(VLOOKUP(B321,Count!A:J,8,FALSE),0)))</f>
        <v/>
      </c>
      <c r="L321" s="155" t="str">
        <f>IF(B321="סך הכל",Summary!$B$11,IF(F321="","",IFERROR(VLOOKUP(B321,Count!A:J,9,FALSE),0)))</f>
        <v/>
      </c>
      <c r="M321" s="157" t="str">
        <f>IF(B321="סך הכל",Summary!$B$12,IF(F321="","",IFERROR(VLOOKUP(B321,Count!A:J,10,FALSE),0)))</f>
        <v/>
      </c>
      <c r="N321" s="158" t="str">
        <f t="shared" si="9"/>
        <v/>
      </c>
      <c r="O321" s="134" t="str">
        <f>IFERROR(VLOOKUP(B321,Comments!A:B,2,FALSE),"")</f>
        <v/>
      </c>
      <c r="P321" s="134"/>
      <c r="Q321" s="134"/>
      <c r="R321" s="134"/>
      <c r="S321" s="134"/>
      <c r="T321" s="134"/>
      <c r="U321" s="134"/>
      <c r="V321" s="134"/>
      <c r="W321" s="134"/>
      <c r="X321" s="134"/>
      <c r="Y321" s="134"/>
      <c r="Z321" s="134"/>
      <c r="AA321" s="134"/>
      <c r="AB321" s="134"/>
      <c r="AC321" s="134"/>
      <c r="AD321" s="134"/>
      <c r="AE321" s="152"/>
      <c r="AF321" s="152"/>
      <c r="AG321" s="152"/>
      <c r="AH321" s="152"/>
      <c r="AI321" s="152"/>
      <c r="AJ321" s="152"/>
      <c r="AK321" s="152"/>
      <c r="AL321" s="152"/>
      <c r="AM321" s="152"/>
      <c r="AN321" s="152"/>
      <c r="AO321" s="152"/>
      <c r="AP321" s="152"/>
      <c r="AQ321" s="152"/>
      <c r="AR321" s="152"/>
      <c r="AS321" s="152"/>
      <c r="AT321" s="152"/>
      <c r="AU321" s="152"/>
      <c r="AV321" s="152"/>
      <c r="AW321" s="152"/>
      <c r="AX321" s="152"/>
      <c r="AY321" s="152"/>
      <c r="AZ321" s="152"/>
      <c r="BA321" s="152"/>
      <c r="BB321" s="152"/>
      <c r="BC321" s="152"/>
      <c r="BD321" s="152"/>
      <c r="BE321" s="152"/>
      <c r="BF321" s="152"/>
      <c r="BG321" s="152"/>
      <c r="BH321" s="152"/>
      <c r="BI321" s="152"/>
      <c r="BJ321" s="152"/>
      <c r="BK321" s="152"/>
      <c r="BL321" s="152"/>
      <c r="BM321" s="152"/>
      <c r="BN321" s="152"/>
      <c r="BO321" s="152"/>
      <c r="BP321" s="152"/>
      <c r="BQ321" s="152"/>
      <c r="BR321" s="152"/>
      <c r="BS321" s="152"/>
      <c r="BT321" s="152"/>
      <c r="BU321" s="152"/>
      <c r="BV321" s="152"/>
      <c r="BW321" s="152"/>
      <c r="BX321" s="152"/>
      <c r="BY321" s="152"/>
    </row>
    <row r="322" spans="1:77" s="38" customFormat="1" x14ac:dyDescent="0.2">
      <c r="A322" s="152"/>
      <c r="B322" s="153" t="str">
        <f>IF(AND(B320&lt;&gt;"",ISNUMBER(B320),B321=""),"סך הכל",IF(Planning!A325="","",Planning!A325))</f>
        <v/>
      </c>
      <c r="C322" s="154" t="str">
        <f>IFERROR(_xlfn.IFS(B322="סך הכל",Summary!$B$6,Planning!C325&lt;&gt;"",Planning!C325),"")</f>
        <v/>
      </c>
      <c r="D322" s="152" t="str">
        <f>IFERROR(VLOOKUP(B322,Address!B:G,5,FALSE),"")</f>
        <v/>
      </c>
      <c r="E322" s="152" t="str">
        <f>IFERROR(VLOOKUP(B322,Address!B:L,11,FALSE),"")</f>
        <v/>
      </c>
      <c r="F322" s="155" t="str">
        <f t="shared" si="8"/>
        <v/>
      </c>
      <c r="G322" s="156" t="str">
        <f>IF(B322="סך הכל",Summary!$B$7,IF(F322="","",IF(VLOOKUP(B322,WQ_UnitID!B:C,2,FALSE)=0,"",VLOOKUP(B322,WQ_UnitID!B:C,2,FALSE))))</f>
        <v/>
      </c>
      <c r="H322" s="155" t="str">
        <f>IF(B322="סך הכל",Summary!$B$8,IF(F322="","",IFERROR(VLOOKUP(B322,Planning!A:B,2,FALSE),0)))</f>
        <v/>
      </c>
      <c r="I322" s="155" t="str">
        <f>IF(B322="סך הכל",Summary!$B$9,IF(F322="","",IFERROR(VLOOKUP(B322,Count!A:B,2,FALSE),0)))</f>
        <v/>
      </c>
      <c r="J322" s="155" t="str">
        <f>IF(F322="","",(IF(ISNUMBER(MATCH(B322,ExcPermit!$H$8:$H$1000,0)),"כן","לא")))</f>
        <v/>
      </c>
      <c r="K322" s="155" t="str">
        <f>IF(B322="סך הכל",Summary!$B$10,IF(F322="","",IFERROR(VLOOKUP(B322,Count!A:J,8,FALSE),0)))</f>
        <v/>
      </c>
      <c r="L322" s="155" t="str">
        <f>IF(B322="סך הכל",Summary!$B$11,IF(F322="","",IFERROR(VLOOKUP(B322,Count!A:J,9,FALSE),0)))</f>
        <v/>
      </c>
      <c r="M322" s="157" t="str">
        <f>IF(B322="סך הכל",Summary!$B$12,IF(F322="","",IFERROR(VLOOKUP(B322,Count!A:J,10,FALSE),0)))</f>
        <v/>
      </c>
      <c r="N322" s="158" t="str">
        <f t="shared" si="9"/>
        <v/>
      </c>
      <c r="O322" s="134" t="str">
        <f>IFERROR(VLOOKUP(B322,Comments!A:B,2,FALSE),"")</f>
        <v/>
      </c>
      <c r="P322" s="134"/>
      <c r="Q322" s="134"/>
      <c r="R322" s="134"/>
      <c r="S322" s="134"/>
      <c r="T322" s="134"/>
      <c r="U322" s="134"/>
      <c r="V322" s="134"/>
      <c r="W322" s="134"/>
      <c r="X322" s="134"/>
      <c r="Y322" s="134"/>
      <c r="Z322" s="134"/>
      <c r="AA322" s="134"/>
      <c r="AB322" s="134"/>
      <c r="AC322" s="134"/>
      <c r="AD322" s="134"/>
      <c r="AE322" s="152"/>
      <c r="AF322" s="152"/>
      <c r="AG322" s="152"/>
      <c r="AH322" s="152"/>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c r="BD322" s="152"/>
      <c r="BE322" s="152"/>
      <c r="BF322" s="152"/>
      <c r="BG322" s="152"/>
      <c r="BH322" s="152"/>
      <c r="BI322" s="152"/>
      <c r="BJ322" s="152"/>
      <c r="BK322" s="152"/>
      <c r="BL322" s="152"/>
      <c r="BM322" s="152"/>
      <c r="BN322" s="152"/>
      <c r="BO322" s="152"/>
      <c r="BP322" s="152"/>
      <c r="BQ322" s="152"/>
      <c r="BR322" s="152"/>
      <c r="BS322" s="152"/>
      <c r="BT322" s="152"/>
      <c r="BU322" s="152"/>
      <c r="BV322" s="152"/>
      <c r="BW322" s="152"/>
      <c r="BX322" s="152"/>
      <c r="BY322" s="152"/>
    </row>
    <row r="323" spans="1:77" s="38" customFormat="1" x14ac:dyDescent="0.2">
      <c r="A323" s="152"/>
      <c r="B323" s="153" t="str">
        <f>IF(AND(B321&lt;&gt;"",ISNUMBER(B321),B322=""),"סך הכל",IF(Planning!A326="","",Planning!A326))</f>
        <v/>
      </c>
      <c r="C323" s="154" t="str">
        <f>IFERROR(_xlfn.IFS(B323="סך הכל",Summary!$B$6,Planning!C326&lt;&gt;"",Planning!C326),"")</f>
        <v/>
      </c>
      <c r="D323" s="152" t="str">
        <f>IFERROR(VLOOKUP(B323,Address!B:G,5,FALSE),"")</f>
        <v/>
      </c>
      <c r="E323" s="152" t="str">
        <f>IFERROR(VLOOKUP(B323,Address!B:L,11,FALSE),"")</f>
        <v/>
      </c>
      <c r="F323" s="155" t="str">
        <f t="shared" si="8"/>
        <v/>
      </c>
      <c r="G323" s="156" t="str">
        <f>IF(B323="סך הכל",Summary!$B$7,IF(F323="","",IF(VLOOKUP(B323,WQ_UnitID!B:C,2,FALSE)=0,"",VLOOKUP(B323,WQ_UnitID!B:C,2,FALSE))))</f>
        <v/>
      </c>
      <c r="H323" s="155" t="str">
        <f>IF(B323="סך הכל",Summary!$B$8,IF(F323="","",IFERROR(VLOOKUP(B323,Planning!A:B,2,FALSE),0)))</f>
        <v/>
      </c>
      <c r="I323" s="155" t="str">
        <f>IF(B323="סך הכל",Summary!$B$9,IF(F323="","",IFERROR(VLOOKUP(B323,Count!A:B,2,FALSE),0)))</f>
        <v/>
      </c>
      <c r="J323" s="155" t="str">
        <f>IF(F323="","",(IF(ISNUMBER(MATCH(B323,ExcPermit!$H$8:$H$1000,0)),"כן","לא")))</f>
        <v/>
      </c>
      <c r="K323" s="155" t="str">
        <f>IF(B323="סך הכל",Summary!$B$10,IF(F323="","",IFERROR(VLOOKUP(B323,Count!A:J,8,FALSE),0)))</f>
        <v/>
      </c>
      <c r="L323" s="155" t="str">
        <f>IF(B323="סך הכל",Summary!$B$11,IF(F323="","",IFERROR(VLOOKUP(B323,Count!A:J,9,FALSE),0)))</f>
        <v/>
      </c>
      <c r="M323" s="157" t="str">
        <f>IF(B323="סך הכל",Summary!$B$12,IF(F323="","",IFERROR(VLOOKUP(B323,Count!A:J,10,FALSE),0)))</f>
        <v/>
      </c>
      <c r="N323" s="158" t="str">
        <f t="shared" si="9"/>
        <v/>
      </c>
      <c r="O323" s="134" t="str">
        <f>IFERROR(VLOOKUP(B323,Comments!A:B,2,FALSE),"")</f>
        <v/>
      </c>
      <c r="P323" s="134"/>
      <c r="Q323" s="134"/>
      <c r="R323" s="134"/>
      <c r="S323" s="134"/>
      <c r="T323" s="134"/>
      <c r="U323" s="134"/>
      <c r="V323" s="134"/>
      <c r="W323" s="134"/>
      <c r="X323" s="134"/>
      <c r="Y323" s="134"/>
      <c r="Z323" s="134"/>
      <c r="AA323" s="134"/>
      <c r="AB323" s="134"/>
      <c r="AC323" s="134"/>
      <c r="AD323" s="134"/>
      <c r="AE323" s="152"/>
      <c r="AF323" s="152"/>
      <c r="AG323" s="152"/>
      <c r="AH323" s="152"/>
      <c r="AI323" s="152"/>
      <c r="AJ323" s="152"/>
      <c r="AK323" s="152"/>
      <c r="AL323" s="152"/>
      <c r="AM323" s="152"/>
      <c r="AN323" s="152"/>
      <c r="AO323" s="152"/>
      <c r="AP323" s="152"/>
      <c r="AQ323" s="152"/>
      <c r="AR323" s="152"/>
      <c r="AS323" s="152"/>
      <c r="AT323" s="152"/>
      <c r="AU323" s="152"/>
      <c r="AV323" s="152"/>
      <c r="AW323" s="152"/>
      <c r="AX323" s="152"/>
      <c r="AY323" s="152"/>
      <c r="AZ323" s="152"/>
      <c r="BA323" s="152"/>
      <c r="BB323" s="152"/>
      <c r="BC323" s="152"/>
      <c r="BD323" s="152"/>
      <c r="BE323" s="152"/>
      <c r="BF323" s="152"/>
      <c r="BG323" s="152"/>
      <c r="BH323" s="152"/>
      <c r="BI323" s="152"/>
      <c r="BJ323" s="152"/>
      <c r="BK323" s="152"/>
      <c r="BL323" s="152"/>
      <c r="BM323" s="152"/>
      <c r="BN323" s="152"/>
      <c r="BO323" s="152"/>
      <c r="BP323" s="152"/>
      <c r="BQ323" s="152"/>
      <c r="BR323" s="152"/>
      <c r="BS323" s="152"/>
      <c r="BT323" s="152"/>
      <c r="BU323" s="152"/>
      <c r="BV323" s="152"/>
      <c r="BW323" s="152"/>
      <c r="BX323" s="152"/>
      <c r="BY323" s="152"/>
    </row>
    <row r="324" spans="1:77" s="38" customFormat="1" x14ac:dyDescent="0.2">
      <c r="A324" s="152"/>
      <c r="B324" s="153" t="str">
        <f>IF(AND(B322&lt;&gt;"",ISNUMBER(B322),B323=""),"סך הכל",IF(Planning!A327="","",Planning!A327))</f>
        <v/>
      </c>
      <c r="C324" s="154" t="str">
        <f>IFERROR(_xlfn.IFS(B324="סך הכל",Summary!$B$6,Planning!C327&lt;&gt;"",Planning!C327),"")</f>
        <v/>
      </c>
      <c r="D324" s="152" t="str">
        <f>IFERROR(VLOOKUP(B324,Address!B:G,5,FALSE),"")</f>
        <v/>
      </c>
      <c r="E324" s="152" t="str">
        <f>IFERROR(VLOOKUP(B324,Address!B:L,11,FALSE),"")</f>
        <v/>
      </c>
      <c r="F324" s="155" t="str">
        <f t="shared" si="8"/>
        <v/>
      </c>
      <c r="G324" s="156" t="str">
        <f>IF(B324="סך הכל",Summary!$B$7,IF(F324="","",IF(VLOOKUP(B324,WQ_UnitID!B:C,2,FALSE)=0,"",VLOOKUP(B324,WQ_UnitID!B:C,2,FALSE))))</f>
        <v/>
      </c>
      <c r="H324" s="155" t="str">
        <f>IF(B324="סך הכל",Summary!$B$8,IF(F324="","",IFERROR(VLOOKUP(B324,Planning!A:B,2,FALSE),0)))</f>
        <v/>
      </c>
      <c r="I324" s="155" t="str">
        <f>IF(B324="סך הכל",Summary!$B$9,IF(F324="","",IFERROR(VLOOKUP(B324,Count!A:B,2,FALSE),0)))</f>
        <v/>
      </c>
      <c r="J324" s="155" t="str">
        <f>IF(F324="","",(IF(ISNUMBER(MATCH(B324,ExcPermit!$H$8:$H$1000,0)),"כן","לא")))</f>
        <v/>
      </c>
      <c r="K324" s="155" t="str">
        <f>IF(B324="סך הכל",Summary!$B$10,IF(F324="","",IFERROR(VLOOKUP(B324,Count!A:J,8,FALSE),0)))</f>
        <v/>
      </c>
      <c r="L324" s="155" t="str">
        <f>IF(B324="סך הכל",Summary!$B$11,IF(F324="","",IFERROR(VLOOKUP(B324,Count!A:J,9,FALSE),0)))</f>
        <v/>
      </c>
      <c r="M324" s="157" t="str">
        <f>IF(B324="סך הכל",Summary!$B$12,IF(F324="","",IFERROR(VLOOKUP(B324,Count!A:J,10,FALSE),0)))</f>
        <v/>
      </c>
      <c r="N324" s="158" t="str">
        <f t="shared" si="9"/>
        <v/>
      </c>
      <c r="O324" s="134" t="str">
        <f>IFERROR(VLOOKUP(B324,Comments!A:B,2,FALSE),"")</f>
        <v/>
      </c>
      <c r="P324" s="134"/>
      <c r="Q324" s="134"/>
      <c r="R324" s="134"/>
      <c r="S324" s="134"/>
      <c r="T324" s="134"/>
      <c r="U324" s="134"/>
      <c r="V324" s="134"/>
      <c r="W324" s="134"/>
      <c r="X324" s="134"/>
      <c r="Y324" s="134"/>
      <c r="Z324" s="134"/>
      <c r="AA324" s="134"/>
      <c r="AB324" s="134"/>
      <c r="AC324" s="134"/>
      <c r="AD324" s="134"/>
      <c r="AE324" s="152"/>
      <c r="AF324" s="152"/>
      <c r="AG324" s="152"/>
      <c r="AH324" s="152"/>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c r="BD324" s="152"/>
      <c r="BE324" s="152"/>
      <c r="BF324" s="152"/>
      <c r="BG324" s="152"/>
      <c r="BH324" s="152"/>
      <c r="BI324" s="152"/>
      <c r="BJ324" s="152"/>
      <c r="BK324" s="152"/>
      <c r="BL324" s="152"/>
      <c r="BM324" s="152"/>
      <c r="BN324" s="152"/>
      <c r="BO324" s="152"/>
      <c r="BP324" s="152"/>
      <c r="BQ324" s="152"/>
      <c r="BR324" s="152"/>
      <c r="BS324" s="152"/>
      <c r="BT324" s="152"/>
      <c r="BU324" s="152"/>
      <c r="BV324" s="152"/>
      <c r="BW324" s="152"/>
      <c r="BX324" s="152"/>
      <c r="BY324" s="152"/>
    </row>
    <row r="325" spans="1:77" s="38" customFormat="1" x14ac:dyDescent="0.2">
      <c r="A325" s="152"/>
      <c r="B325" s="153" t="str">
        <f>IF(AND(B323&lt;&gt;"",ISNUMBER(B323),B324=""),"סך הכל",IF(Planning!A328="","",Planning!A328))</f>
        <v/>
      </c>
      <c r="C325" s="154" t="str">
        <f>IFERROR(_xlfn.IFS(B325="סך הכל",Summary!$B$6,Planning!C328&lt;&gt;"",Planning!C328),"")</f>
        <v/>
      </c>
      <c r="D325" s="152" t="str">
        <f>IFERROR(VLOOKUP(B325,Address!B:G,5,FALSE),"")</f>
        <v/>
      </c>
      <c r="E325" s="152" t="str">
        <f>IFERROR(VLOOKUP(B325,Address!B:L,11,FALSE),"")</f>
        <v/>
      </c>
      <c r="F325" s="155" t="str">
        <f t="shared" ref="F325:F388" si="10">IF(ISNUMBER(B325),"חטף","")</f>
        <v/>
      </c>
      <c r="G325" s="156" t="str">
        <f>IF(B325="סך הכל",Summary!$B$7,IF(F325="","",IF(VLOOKUP(B325,WQ_UnitID!B:C,2,FALSE)=0,"",VLOOKUP(B325,WQ_UnitID!B:C,2,FALSE))))</f>
        <v/>
      </c>
      <c r="H325" s="155" t="str">
        <f>IF(B325="סך הכל",Summary!$B$8,IF(F325="","",IFERROR(VLOOKUP(B325,Planning!A:B,2,FALSE),0)))</f>
        <v/>
      </c>
      <c r="I325" s="155" t="str">
        <f>IF(B325="סך הכל",Summary!$B$9,IF(F325="","",IFERROR(VLOOKUP(B325,Count!A:B,2,FALSE),0)))</f>
        <v/>
      </c>
      <c r="J325" s="155" t="str">
        <f>IF(F325="","",(IF(ISNUMBER(MATCH(B325,ExcPermit!$H$8:$H$1000,0)),"כן","לא")))</f>
        <v/>
      </c>
      <c r="K325" s="155" t="str">
        <f>IF(B325="סך הכל",Summary!$B$10,IF(F325="","",IFERROR(VLOOKUP(B325,Count!A:J,8,FALSE),0)))</f>
        <v/>
      </c>
      <c r="L325" s="155" t="str">
        <f>IF(B325="סך הכל",Summary!$B$11,IF(F325="","",IFERROR(VLOOKUP(B325,Count!A:J,9,FALSE),0)))</f>
        <v/>
      </c>
      <c r="M325" s="157" t="str">
        <f>IF(B325="סך הכל",Summary!$B$12,IF(F325="","",IFERROR(VLOOKUP(B325,Count!A:J,10,FALSE),0)))</f>
        <v/>
      </c>
      <c r="N325" s="158" t="str">
        <f t="shared" ref="N325:N388" si="11">IF(O325=0,"",O325)</f>
        <v/>
      </c>
      <c r="O325" s="134" t="str">
        <f>IFERROR(VLOOKUP(B325,Comments!A:B,2,FALSE),"")</f>
        <v/>
      </c>
      <c r="P325" s="134"/>
      <c r="Q325" s="134"/>
      <c r="R325" s="134"/>
      <c r="S325" s="134"/>
      <c r="T325" s="134"/>
      <c r="U325" s="134"/>
      <c r="V325" s="134"/>
      <c r="W325" s="134"/>
      <c r="X325" s="134"/>
      <c r="Y325" s="134"/>
      <c r="Z325" s="134"/>
      <c r="AA325" s="134"/>
      <c r="AB325" s="134"/>
      <c r="AC325" s="134"/>
      <c r="AD325" s="134"/>
      <c r="AE325" s="152"/>
      <c r="AF325" s="152"/>
      <c r="AG325" s="152"/>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c r="BI325" s="152"/>
      <c r="BJ325" s="152"/>
      <c r="BK325" s="152"/>
      <c r="BL325" s="152"/>
      <c r="BM325" s="152"/>
      <c r="BN325" s="152"/>
      <c r="BO325" s="152"/>
      <c r="BP325" s="152"/>
      <c r="BQ325" s="152"/>
      <c r="BR325" s="152"/>
      <c r="BS325" s="152"/>
      <c r="BT325" s="152"/>
      <c r="BU325" s="152"/>
      <c r="BV325" s="152"/>
      <c r="BW325" s="152"/>
      <c r="BX325" s="152"/>
      <c r="BY325" s="152"/>
    </row>
    <row r="326" spans="1:77" s="38" customFormat="1" x14ac:dyDescent="0.2">
      <c r="A326" s="152"/>
      <c r="B326" s="153" t="str">
        <f>IF(AND(B324&lt;&gt;"",ISNUMBER(B324),B325=""),"סך הכל",IF(Planning!A329="","",Planning!A329))</f>
        <v/>
      </c>
      <c r="C326" s="154" t="str">
        <f>IFERROR(_xlfn.IFS(B326="סך הכל",Summary!$B$6,Planning!C329&lt;&gt;"",Planning!C329),"")</f>
        <v/>
      </c>
      <c r="D326" s="152" t="str">
        <f>IFERROR(VLOOKUP(B326,Address!B:G,5,FALSE),"")</f>
        <v/>
      </c>
      <c r="E326" s="152" t="str">
        <f>IFERROR(VLOOKUP(B326,Address!B:L,11,FALSE),"")</f>
        <v/>
      </c>
      <c r="F326" s="155" t="str">
        <f t="shared" si="10"/>
        <v/>
      </c>
      <c r="G326" s="156" t="str">
        <f>IF(B326="סך הכל",Summary!$B$7,IF(F326="","",IF(VLOOKUP(B326,WQ_UnitID!B:C,2,FALSE)=0,"",VLOOKUP(B326,WQ_UnitID!B:C,2,FALSE))))</f>
        <v/>
      </c>
      <c r="H326" s="155" t="str">
        <f>IF(B326="סך הכל",Summary!$B$8,IF(F326="","",IFERROR(VLOOKUP(B326,Planning!A:B,2,FALSE),0)))</f>
        <v/>
      </c>
      <c r="I326" s="155" t="str">
        <f>IF(B326="סך הכל",Summary!$B$9,IF(F326="","",IFERROR(VLOOKUP(B326,Count!A:B,2,FALSE),0)))</f>
        <v/>
      </c>
      <c r="J326" s="155" t="str">
        <f>IF(F326="","",(IF(ISNUMBER(MATCH(B326,ExcPermit!$H$8:$H$1000,0)),"כן","לא")))</f>
        <v/>
      </c>
      <c r="K326" s="155" t="str">
        <f>IF(B326="סך הכל",Summary!$B$10,IF(F326="","",IFERROR(VLOOKUP(B326,Count!A:J,8,FALSE),0)))</f>
        <v/>
      </c>
      <c r="L326" s="155" t="str">
        <f>IF(B326="סך הכל",Summary!$B$11,IF(F326="","",IFERROR(VLOOKUP(B326,Count!A:J,9,FALSE),0)))</f>
        <v/>
      </c>
      <c r="M326" s="157" t="str">
        <f>IF(B326="סך הכל",Summary!$B$12,IF(F326="","",IFERROR(VLOOKUP(B326,Count!A:J,10,FALSE),0)))</f>
        <v/>
      </c>
      <c r="N326" s="158" t="str">
        <f t="shared" si="11"/>
        <v/>
      </c>
      <c r="O326" s="134" t="str">
        <f>IFERROR(VLOOKUP(B326,Comments!A:B,2,FALSE),"")</f>
        <v/>
      </c>
      <c r="P326" s="134"/>
      <c r="Q326" s="134"/>
      <c r="R326" s="134"/>
      <c r="S326" s="134"/>
      <c r="T326" s="134"/>
      <c r="U326" s="134"/>
      <c r="V326" s="134"/>
      <c r="W326" s="134"/>
      <c r="X326" s="134"/>
      <c r="Y326" s="134"/>
      <c r="Z326" s="134"/>
      <c r="AA326" s="134"/>
      <c r="AB326" s="134"/>
      <c r="AC326" s="134"/>
      <c r="AD326" s="134"/>
      <c r="AE326" s="152"/>
      <c r="AF326" s="152"/>
      <c r="AG326" s="152"/>
      <c r="AH326" s="152"/>
      <c r="AI326" s="152"/>
      <c r="AJ326" s="152"/>
      <c r="AK326" s="152"/>
      <c r="AL326" s="152"/>
      <c r="AM326" s="152"/>
      <c r="AN326" s="152"/>
      <c r="AO326" s="152"/>
      <c r="AP326" s="152"/>
      <c r="AQ326" s="152"/>
      <c r="AR326" s="152"/>
      <c r="AS326" s="152"/>
      <c r="AT326" s="152"/>
      <c r="AU326" s="152"/>
      <c r="AV326" s="152"/>
      <c r="AW326" s="152"/>
      <c r="AX326" s="152"/>
      <c r="AY326" s="152"/>
      <c r="AZ326" s="152"/>
      <c r="BA326" s="152"/>
      <c r="BB326" s="152"/>
      <c r="BC326" s="152"/>
      <c r="BD326" s="152"/>
      <c r="BE326" s="152"/>
      <c r="BF326" s="152"/>
      <c r="BG326" s="152"/>
      <c r="BH326" s="152"/>
      <c r="BI326" s="152"/>
      <c r="BJ326" s="152"/>
      <c r="BK326" s="152"/>
      <c r="BL326" s="152"/>
      <c r="BM326" s="152"/>
      <c r="BN326" s="152"/>
      <c r="BO326" s="152"/>
      <c r="BP326" s="152"/>
      <c r="BQ326" s="152"/>
      <c r="BR326" s="152"/>
      <c r="BS326" s="152"/>
      <c r="BT326" s="152"/>
      <c r="BU326" s="152"/>
      <c r="BV326" s="152"/>
      <c r="BW326" s="152"/>
      <c r="BX326" s="152"/>
      <c r="BY326" s="152"/>
    </row>
    <row r="327" spans="1:77" s="38" customFormat="1" x14ac:dyDescent="0.2">
      <c r="A327" s="152"/>
      <c r="B327" s="153" t="str">
        <f>IF(AND(B325&lt;&gt;"",ISNUMBER(B325),B326=""),"סך הכל",IF(Planning!A330="","",Planning!A330))</f>
        <v/>
      </c>
      <c r="C327" s="154" t="str">
        <f>IFERROR(_xlfn.IFS(B327="סך הכל",Summary!$B$6,Planning!C330&lt;&gt;"",Planning!C330),"")</f>
        <v/>
      </c>
      <c r="D327" s="152" t="str">
        <f>IFERROR(VLOOKUP(B327,Address!B:G,5,FALSE),"")</f>
        <v/>
      </c>
      <c r="E327" s="152" t="str">
        <f>IFERROR(VLOOKUP(B327,Address!B:L,11,FALSE),"")</f>
        <v/>
      </c>
      <c r="F327" s="155" t="str">
        <f t="shared" si="10"/>
        <v/>
      </c>
      <c r="G327" s="156" t="str">
        <f>IF(B327="סך הכל",Summary!$B$7,IF(F327="","",IF(VLOOKUP(B327,WQ_UnitID!B:C,2,FALSE)=0,"",VLOOKUP(B327,WQ_UnitID!B:C,2,FALSE))))</f>
        <v/>
      </c>
      <c r="H327" s="155" t="str">
        <f>IF(B327="סך הכל",Summary!$B$8,IF(F327="","",IFERROR(VLOOKUP(B327,Planning!A:B,2,FALSE),0)))</f>
        <v/>
      </c>
      <c r="I327" s="155" t="str">
        <f>IF(B327="סך הכל",Summary!$B$9,IF(F327="","",IFERROR(VLOOKUP(B327,Count!A:B,2,FALSE),0)))</f>
        <v/>
      </c>
      <c r="J327" s="155" t="str">
        <f>IF(F327="","",(IF(ISNUMBER(MATCH(B327,ExcPermit!$H$8:$H$1000,0)),"כן","לא")))</f>
        <v/>
      </c>
      <c r="K327" s="155" t="str">
        <f>IF(B327="סך הכל",Summary!$B$10,IF(F327="","",IFERROR(VLOOKUP(B327,Count!A:J,8,FALSE),0)))</f>
        <v/>
      </c>
      <c r="L327" s="155" t="str">
        <f>IF(B327="סך הכל",Summary!$B$11,IF(F327="","",IFERROR(VLOOKUP(B327,Count!A:J,9,FALSE),0)))</f>
        <v/>
      </c>
      <c r="M327" s="157" t="str">
        <f>IF(B327="סך הכל",Summary!$B$12,IF(F327="","",IFERROR(VLOOKUP(B327,Count!A:J,10,FALSE),0)))</f>
        <v/>
      </c>
      <c r="N327" s="158" t="str">
        <f t="shared" si="11"/>
        <v/>
      </c>
      <c r="O327" s="134" t="str">
        <f>IFERROR(VLOOKUP(B327,Comments!A:B,2,FALSE),"")</f>
        <v/>
      </c>
      <c r="P327" s="134"/>
      <c r="Q327" s="134"/>
      <c r="R327" s="134"/>
      <c r="S327" s="134"/>
      <c r="T327" s="134"/>
      <c r="U327" s="134"/>
      <c r="V327" s="134"/>
      <c r="W327" s="134"/>
      <c r="X327" s="134"/>
      <c r="Y327" s="134"/>
      <c r="Z327" s="134"/>
      <c r="AA327" s="134"/>
      <c r="AB327" s="134"/>
      <c r="AC327" s="134"/>
      <c r="AD327" s="134"/>
      <c r="AE327" s="152"/>
      <c r="AF327" s="152"/>
      <c r="AG327" s="152"/>
      <c r="AH327" s="152"/>
      <c r="AI327" s="152"/>
      <c r="AJ327" s="152"/>
      <c r="AK327" s="152"/>
      <c r="AL327" s="152"/>
      <c r="AM327" s="152"/>
      <c r="AN327" s="152"/>
      <c r="AO327" s="152"/>
      <c r="AP327" s="152"/>
      <c r="AQ327" s="152"/>
      <c r="AR327" s="152"/>
      <c r="AS327" s="152"/>
      <c r="AT327" s="152"/>
      <c r="AU327" s="152"/>
      <c r="AV327" s="152"/>
      <c r="AW327" s="152"/>
      <c r="AX327" s="152"/>
      <c r="AY327" s="152"/>
      <c r="AZ327" s="152"/>
      <c r="BA327" s="152"/>
      <c r="BB327" s="152"/>
      <c r="BC327" s="152"/>
      <c r="BD327" s="152"/>
      <c r="BE327" s="152"/>
      <c r="BF327" s="152"/>
      <c r="BG327" s="152"/>
      <c r="BH327" s="152"/>
      <c r="BI327" s="152"/>
      <c r="BJ327" s="152"/>
      <c r="BK327" s="152"/>
      <c r="BL327" s="152"/>
      <c r="BM327" s="152"/>
      <c r="BN327" s="152"/>
      <c r="BO327" s="152"/>
      <c r="BP327" s="152"/>
      <c r="BQ327" s="152"/>
      <c r="BR327" s="152"/>
      <c r="BS327" s="152"/>
      <c r="BT327" s="152"/>
      <c r="BU327" s="152"/>
      <c r="BV327" s="152"/>
      <c r="BW327" s="152"/>
      <c r="BX327" s="152"/>
      <c r="BY327" s="152"/>
    </row>
    <row r="328" spans="1:77" s="38" customFormat="1" x14ac:dyDescent="0.2">
      <c r="A328" s="152"/>
      <c r="B328" s="153" t="str">
        <f>IF(AND(B326&lt;&gt;"",ISNUMBER(B326),B327=""),"סך הכל",IF(Planning!A331="","",Planning!A331))</f>
        <v/>
      </c>
      <c r="C328" s="154" t="str">
        <f>IFERROR(_xlfn.IFS(B328="סך הכל",Summary!$B$6,Planning!C331&lt;&gt;"",Planning!C331),"")</f>
        <v/>
      </c>
      <c r="D328" s="152" t="str">
        <f>IFERROR(VLOOKUP(B328,Address!B:G,5,FALSE),"")</f>
        <v/>
      </c>
      <c r="E328" s="152" t="str">
        <f>IFERROR(VLOOKUP(B328,Address!B:L,11,FALSE),"")</f>
        <v/>
      </c>
      <c r="F328" s="155" t="str">
        <f t="shared" si="10"/>
        <v/>
      </c>
      <c r="G328" s="156" t="str">
        <f>IF(B328="סך הכל",Summary!$B$7,IF(F328="","",IF(VLOOKUP(B328,WQ_UnitID!B:C,2,FALSE)=0,"",VLOOKUP(B328,WQ_UnitID!B:C,2,FALSE))))</f>
        <v/>
      </c>
      <c r="H328" s="155" t="str">
        <f>IF(B328="סך הכל",Summary!$B$8,IF(F328="","",IFERROR(VLOOKUP(B328,Planning!A:B,2,FALSE),0)))</f>
        <v/>
      </c>
      <c r="I328" s="155" t="str">
        <f>IF(B328="סך הכל",Summary!$B$9,IF(F328="","",IFERROR(VLOOKUP(B328,Count!A:B,2,FALSE),0)))</f>
        <v/>
      </c>
      <c r="J328" s="155" t="str">
        <f>IF(F328="","",(IF(ISNUMBER(MATCH(B328,ExcPermit!$H$8:$H$1000,0)),"כן","לא")))</f>
        <v/>
      </c>
      <c r="K328" s="155" t="str">
        <f>IF(B328="סך הכל",Summary!$B$10,IF(F328="","",IFERROR(VLOOKUP(B328,Count!A:J,8,FALSE),0)))</f>
        <v/>
      </c>
      <c r="L328" s="155" t="str">
        <f>IF(B328="סך הכל",Summary!$B$11,IF(F328="","",IFERROR(VLOOKUP(B328,Count!A:J,9,FALSE),0)))</f>
        <v/>
      </c>
      <c r="M328" s="157" t="str">
        <f>IF(B328="סך הכל",Summary!$B$12,IF(F328="","",IFERROR(VLOOKUP(B328,Count!A:J,10,FALSE),0)))</f>
        <v/>
      </c>
      <c r="N328" s="158" t="str">
        <f t="shared" si="11"/>
        <v/>
      </c>
      <c r="O328" s="134" t="str">
        <f>IFERROR(VLOOKUP(B328,Comments!A:B,2,FALSE),"")</f>
        <v/>
      </c>
      <c r="P328" s="134"/>
      <c r="Q328" s="134"/>
      <c r="R328" s="134"/>
      <c r="S328" s="134"/>
      <c r="T328" s="134"/>
      <c r="U328" s="134"/>
      <c r="V328" s="134"/>
      <c r="W328" s="134"/>
      <c r="X328" s="134"/>
      <c r="Y328" s="134"/>
      <c r="Z328" s="134"/>
      <c r="AA328" s="134"/>
      <c r="AB328" s="134"/>
      <c r="AC328" s="134"/>
      <c r="AD328" s="134"/>
      <c r="AE328" s="152"/>
      <c r="AF328" s="152"/>
      <c r="AG328" s="152"/>
      <c r="AH328" s="152"/>
      <c r="AI328" s="152"/>
      <c r="AJ328" s="152"/>
      <c r="AK328" s="152"/>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52"/>
      <c r="BK328" s="152"/>
      <c r="BL328" s="152"/>
      <c r="BM328" s="152"/>
      <c r="BN328" s="152"/>
      <c r="BO328" s="152"/>
      <c r="BP328" s="152"/>
      <c r="BQ328" s="152"/>
      <c r="BR328" s="152"/>
      <c r="BS328" s="152"/>
      <c r="BT328" s="152"/>
      <c r="BU328" s="152"/>
      <c r="BV328" s="152"/>
      <c r="BW328" s="152"/>
      <c r="BX328" s="152"/>
      <c r="BY328" s="152"/>
    </row>
    <row r="329" spans="1:77" s="38" customFormat="1" x14ac:dyDescent="0.2">
      <c r="A329" s="152"/>
      <c r="B329" s="153" t="str">
        <f>IF(AND(B327&lt;&gt;"",ISNUMBER(B327),B328=""),"סך הכל",IF(Planning!A332="","",Planning!A332))</f>
        <v/>
      </c>
      <c r="C329" s="154" t="str">
        <f>IFERROR(_xlfn.IFS(B329="סך הכל",Summary!$B$6,Planning!C332&lt;&gt;"",Planning!C332),"")</f>
        <v/>
      </c>
      <c r="D329" s="152" t="str">
        <f>IFERROR(VLOOKUP(B329,Address!B:G,5,FALSE),"")</f>
        <v/>
      </c>
      <c r="E329" s="152" t="str">
        <f>IFERROR(VLOOKUP(B329,Address!B:L,11,FALSE),"")</f>
        <v/>
      </c>
      <c r="F329" s="155" t="str">
        <f t="shared" si="10"/>
        <v/>
      </c>
      <c r="G329" s="156" t="str">
        <f>IF(B329="סך הכל",Summary!$B$7,IF(F329="","",IF(VLOOKUP(B329,WQ_UnitID!B:C,2,FALSE)=0,"",VLOOKUP(B329,WQ_UnitID!B:C,2,FALSE))))</f>
        <v/>
      </c>
      <c r="H329" s="155" t="str">
        <f>IF(B329="סך הכל",Summary!$B$8,IF(F329="","",IFERROR(VLOOKUP(B329,Planning!A:B,2,FALSE),0)))</f>
        <v/>
      </c>
      <c r="I329" s="155" t="str">
        <f>IF(B329="סך הכל",Summary!$B$9,IF(F329="","",IFERROR(VLOOKUP(B329,Count!A:B,2,FALSE),0)))</f>
        <v/>
      </c>
      <c r="J329" s="155" t="str">
        <f>IF(F329="","",(IF(ISNUMBER(MATCH(B329,ExcPermit!$H$8:$H$1000,0)),"כן","לא")))</f>
        <v/>
      </c>
      <c r="K329" s="155" t="str">
        <f>IF(B329="סך הכל",Summary!$B$10,IF(F329="","",IFERROR(VLOOKUP(B329,Count!A:J,8,FALSE),0)))</f>
        <v/>
      </c>
      <c r="L329" s="155" t="str">
        <f>IF(B329="סך הכל",Summary!$B$11,IF(F329="","",IFERROR(VLOOKUP(B329,Count!A:J,9,FALSE),0)))</f>
        <v/>
      </c>
      <c r="M329" s="157" t="str">
        <f>IF(B329="סך הכל",Summary!$B$12,IF(F329="","",IFERROR(VLOOKUP(B329,Count!A:J,10,FALSE),0)))</f>
        <v/>
      </c>
      <c r="N329" s="158" t="str">
        <f t="shared" si="11"/>
        <v/>
      </c>
      <c r="O329" s="134" t="str">
        <f>IFERROR(VLOOKUP(B329,Comments!A:B,2,FALSE),"")</f>
        <v/>
      </c>
      <c r="P329" s="134"/>
      <c r="Q329" s="134"/>
      <c r="R329" s="134"/>
      <c r="S329" s="134"/>
      <c r="T329" s="134"/>
      <c r="U329" s="134"/>
      <c r="V329" s="134"/>
      <c r="W329" s="134"/>
      <c r="X329" s="134"/>
      <c r="Y329" s="134"/>
      <c r="Z329" s="134"/>
      <c r="AA329" s="134"/>
      <c r="AB329" s="134"/>
      <c r="AC329" s="134"/>
      <c r="AD329" s="134"/>
      <c r="AE329" s="152"/>
      <c r="AF329" s="152"/>
      <c r="AG329" s="152"/>
      <c r="AH329" s="152"/>
      <c r="AI329" s="152"/>
      <c r="AJ329" s="152"/>
      <c r="AK329" s="152"/>
      <c r="AL329" s="152"/>
      <c r="AM329" s="152"/>
      <c r="AN329" s="152"/>
      <c r="AO329" s="152"/>
      <c r="AP329" s="152"/>
      <c r="AQ329" s="152"/>
      <c r="AR329" s="152"/>
      <c r="AS329" s="152"/>
      <c r="AT329" s="152"/>
      <c r="AU329" s="152"/>
      <c r="AV329" s="152"/>
      <c r="AW329" s="152"/>
      <c r="AX329" s="152"/>
      <c r="AY329" s="152"/>
      <c r="AZ329" s="152"/>
      <c r="BA329" s="152"/>
      <c r="BB329" s="152"/>
      <c r="BC329" s="152"/>
      <c r="BD329" s="152"/>
      <c r="BE329" s="152"/>
      <c r="BF329" s="152"/>
      <c r="BG329" s="152"/>
      <c r="BH329" s="152"/>
      <c r="BI329" s="152"/>
      <c r="BJ329" s="152"/>
      <c r="BK329" s="152"/>
      <c r="BL329" s="152"/>
      <c r="BM329" s="152"/>
      <c r="BN329" s="152"/>
      <c r="BO329" s="152"/>
      <c r="BP329" s="152"/>
      <c r="BQ329" s="152"/>
      <c r="BR329" s="152"/>
      <c r="BS329" s="152"/>
      <c r="BT329" s="152"/>
      <c r="BU329" s="152"/>
      <c r="BV329" s="152"/>
      <c r="BW329" s="152"/>
      <c r="BX329" s="152"/>
      <c r="BY329" s="152"/>
    </row>
    <row r="330" spans="1:77" s="38" customFormat="1" x14ac:dyDescent="0.2">
      <c r="A330" s="152"/>
      <c r="B330" s="153" t="str">
        <f>IF(AND(B328&lt;&gt;"",ISNUMBER(B328),B329=""),"סך הכל",IF(Planning!A333="","",Planning!A333))</f>
        <v/>
      </c>
      <c r="C330" s="154" t="str">
        <f>IFERROR(_xlfn.IFS(B330="סך הכל",Summary!$B$6,Planning!C333&lt;&gt;"",Planning!C333),"")</f>
        <v/>
      </c>
      <c r="D330" s="152" t="str">
        <f>IFERROR(VLOOKUP(B330,Address!B:G,5,FALSE),"")</f>
        <v/>
      </c>
      <c r="E330" s="152" t="str">
        <f>IFERROR(VLOOKUP(B330,Address!B:L,11,FALSE),"")</f>
        <v/>
      </c>
      <c r="F330" s="155" t="str">
        <f t="shared" si="10"/>
        <v/>
      </c>
      <c r="G330" s="156" t="str">
        <f>IF(B330="סך הכל",Summary!$B$7,IF(F330="","",IF(VLOOKUP(B330,WQ_UnitID!B:C,2,FALSE)=0,"",VLOOKUP(B330,WQ_UnitID!B:C,2,FALSE))))</f>
        <v/>
      </c>
      <c r="H330" s="155" t="str">
        <f>IF(B330="סך הכל",Summary!$B$8,IF(F330="","",IFERROR(VLOOKUP(B330,Planning!A:B,2,FALSE),0)))</f>
        <v/>
      </c>
      <c r="I330" s="155" t="str">
        <f>IF(B330="סך הכל",Summary!$B$9,IF(F330="","",IFERROR(VLOOKUP(B330,Count!A:B,2,FALSE),0)))</f>
        <v/>
      </c>
      <c r="J330" s="155" t="str">
        <f>IF(F330="","",(IF(ISNUMBER(MATCH(B330,ExcPermit!$H$8:$H$1000,0)),"כן","לא")))</f>
        <v/>
      </c>
      <c r="K330" s="155" t="str">
        <f>IF(B330="סך הכל",Summary!$B$10,IF(F330="","",IFERROR(VLOOKUP(B330,Count!A:J,8,FALSE),0)))</f>
        <v/>
      </c>
      <c r="L330" s="155" t="str">
        <f>IF(B330="סך הכל",Summary!$B$11,IF(F330="","",IFERROR(VLOOKUP(B330,Count!A:J,9,FALSE),0)))</f>
        <v/>
      </c>
      <c r="M330" s="157" t="str">
        <f>IF(B330="סך הכל",Summary!$B$12,IF(F330="","",IFERROR(VLOOKUP(B330,Count!A:J,10,FALSE),0)))</f>
        <v/>
      </c>
      <c r="N330" s="158" t="str">
        <f t="shared" si="11"/>
        <v/>
      </c>
      <c r="O330" s="134" t="str">
        <f>IFERROR(VLOOKUP(B330,Comments!A:B,2,FALSE),"")</f>
        <v/>
      </c>
      <c r="P330" s="134"/>
      <c r="Q330" s="134"/>
      <c r="R330" s="134"/>
      <c r="S330" s="134"/>
      <c r="T330" s="134"/>
      <c r="U330" s="134"/>
      <c r="V330" s="134"/>
      <c r="W330" s="134"/>
      <c r="X330" s="134"/>
      <c r="Y330" s="134"/>
      <c r="Z330" s="134"/>
      <c r="AA330" s="134"/>
      <c r="AB330" s="134"/>
      <c r="AC330" s="134"/>
      <c r="AD330" s="134"/>
      <c r="AE330" s="152"/>
      <c r="AF330" s="152"/>
      <c r="AG330" s="152"/>
      <c r="AH330" s="152"/>
      <c r="AI330" s="152"/>
      <c r="AJ330" s="152"/>
      <c r="AK330" s="152"/>
      <c r="AL330" s="152"/>
      <c r="AM330" s="152"/>
      <c r="AN330" s="152"/>
      <c r="AO330" s="152"/>
      <c r="AP330" s="152"/>
      <c r="AQ330" s="152"/>
      <c r="AR330" s="152"/>
      <c r="AS330" s="152"/>
      <c r="AT330" s="152"/>
      <c r="AU330" s="152"/>
      <c r="AV330" s="152"/>
      <c r="AW330" s="152"/>
      <c r="AX330" s="152"/>
      <c r="AY330" s="152"/>
      <c r="AZ330" s="152"/>
      <c r="BA330" s="152"/>
      <c r="BB330" s="152"/>
      <c r="BC330" s="152"/>
      <c r="BD330" s="152"/>
      <c r="BE330" s="152"/>
      <c r="BF330" s="152"/>
      <c r="BG330" s="152"/>
      <c r="BH330" s="152"/>
      <c r="BI330" s="152"/>
      <c r="BJ330" s="152"/>
      <c r="BK330" s="152"/>
      <c r="BL330" s="152"/>
      <c r="BM330" s="152"/>
      <c r="BN330" s="152"/>
      <c r="BO330" s="152"/>
      <c r="BP330" s="152"/>
      <c r="BQ330" s="152"/>
      <c r="BR330" s="152"/>
      <c r="BS330" s="152"/>
      <c r="BT330" s="152"/>
      <c r="BU330" s="152"/>
      <c r="BV330" s="152"/>
      <c r="BW330" s="152"/>
      <c r="BX330" s="152"/>
      <c r="BY330" s="152"/>
    </row>
    <row r="331" spans="1:77" s="38" customFormat="1" x14ac:dyDescent="0.2">
      <c r="A331" s="152"/>
      <c r="B331" s="153" t="str">
        <f>IF(AND(B329&lt;&gt;"",ISNUMBER(B329),B330=""),"סך הכל",IF(Planning!A334="","",Planning!A334))</f>
        <v/>
      </c>
      <c r="C331" s="154" t="str">
        <f>IFERROR(_xlfn.IFS(B331="סך הכל",Summary!$B$6,Planning!C334&lt;&gt;"",Planning!C334),"")</f>
        <v/>
      </c>
      <c r="D331" s="152" t="str">
        <f>IFERROR(VLOOKUP(B331,Address!B:G,5,FALSE),"")</f>
        <v/>
      </c>
      <c r="E331" s="152" t="str">
        <f>IFERROR(VLOOKUP(B331,Address!B:L,11,FALSE),"")</f>
        <v/>
      </c>
      <c r="F331" s="155" t="str">
        <f t="shared" si="10"/>
        <v/>
      </c>
      <c r="G331" s="156" t="str">
        <f>IF(B331="סך הכל",Summary!$B$7,IF(F331="","",IF(VLOOKUP(B331,WQ_UnitID!B:C,2,FALSE)=0,"",VLOOKUP(B331,WQ_UnitID!B:C,2,FALSE))))</f>
        <v/>
      </c>
      <c r="H331" s="155" t="str">
        <f>IF(B331="סך הכל",Summary!$B$8,IF(F331="","",IFERROR(VLOOKUP(B331,Planning!A:B,2,FALSE),0)))</f>
        <v/>
      </c>
      <c r="I331" s="155" t="str">
        <f>IF(B331="סך הכל",Summary!$B$9,IF(F331="","",IFERROR(VLOOKUP(B331,Count!A:B,2,FALSE),0)))</f>
        <v/>
      </c>
      <c r="J331" s="155" t="str">
        <f>IF(F331="","",(IF(ISNUMBER(MATCH(B331,ExcPermit!$H$8:$H$1000,0)),"כן","לא")))</f>
        <v/>
      </c>
      <c r="K331" s="155" t="str">
        <f>IF(B331="סך הכל",Summary!$B$10,IF(F331="","",IFERROR(VLOOKUP(B331,Count!A:J,8,FALSE),0)))</f>
        <v/>
      </c>
      <c r="L331" s="155" t="str">
        <f>IF(B331="סך הכל",Summary!$B$11,IF(F331="","",IFERROR(VLOOKUP(B331,Count!A:J,9,FALSE),0)))</f>
        <v/>
      </c>
      <c r="M331" s="157" t="str">
        <f>IF(B331="סך הכל",Summary!$B$12,IF(F331="","",IFERROR(VLOOKUP(B331,Count!A:J,10,FALSE),0)))</f>
        <v/>
      </c>
      <c r="N331" s="158" t="str">
        <f t="shared" si="11"/>
        <v/>
      </c>
      <c r="O331" s="134" t="str">
        <f>IFERROR(VLOOKUP(B331,Comments!A:B,2,FALSE),"")</f>
        <v/>
      </c>
      <c r="P331" s="134"/>
      <c r="Q331" s="134"/>
      <c r="R331" s="134"/>
      <c r="S331" s="134"/>
      <c r="T331" s="134"/>
      <c r="U331" s="134"/>
      <c r="V331" s="134"/>
      <c r="W331" s="134"/>
      <c r="X331" s="134"/>
      <c r="Y331" s="134"/>
      <c r="Z331" s="134"/>
      <c r="AA331" s="134"/>
      <c r="AB331" s="134"/>
      <c r="AC331" s="134"/>
      <c r="AD331" s="134"/>
      <c r="AE331" s="152"/>
      <c r="AF331" s="152"/>
      <c r="AG331" s="152"/>
      <c r="AH331" s="152"/>
      <c r="AI331" s="152"/>
      <c r="AJ331" s="152"/>
      <c r="AK331" s="152"/>
      <c r="AL331" s="152"/>
      <c r="AM331" s="152"/>
      <c r="AN331" s="152"/>
      <c r="AO331" s="152"/>
      <c r="AP331" s="152"/>
      <c r="AQ331" s="152"/>
      <c r="AR331" s="152"/>
      <c r="AS331" s="152"/>
      <c r="AT331" s="152"/>
      <c r="AU331" s="152"/>
      <c r="AV331" s="152"/>
      <c r="AW331" s="152"/>
      <c r="AX331" s="152"/>
      <c r="AY331" s="152"/>
      <c r="AZ331" s="152"/>
      <c r="BA331" s="152"/>
      <c r="BB331" s="152"/>
      <c r="BC331" s="152"/>
      <c r="BD331" s="152"/>
      <c r="BE331" s="152"/>
      <c r="BF331" s="152"/>
      <c r="BG331" s="152"/>
      <c r="BH331" s="152"/>
      <c r="BI331" s="152"/>
      <c r="BJ331" s="152"/>
      <c r="BK331" s="152"/>
      <c r="BL331" s="152"/>
      <c r="BM331" s="152"/>
      <c r="BN331" s="152"/>
      <c r="BO331" s="152"/>
      <c r="BP331" s="152"/>
      <c r="BQ331" s="152"/>
      <c r="BR331" s="152"/>
      <c r="BS331" s="152"/>
      <c r="BT331" s="152"/>
      <c r="BU331" s="152"/>
      <c r="BV331" s="152"/>
      <c r="BW331" s="152"/>
      <c r="BX331" s="152"/>
      <c r="BY331" s="152"/>
    </row>
    <row r="332" spans="1:77" s="38" customFormat="1" x14ac:dyDescent="0.2">
      <c r="A332" s="152"/>
      <c r="B332" s="153" t="str">
        <f>IF(AND(B330&lt;&gt;"",ISNUMBER(B330),B331=""),"סך הכל",IF(Planning!A335="","",Planning!A335))</f>
        <v/>
      </c>
      <c r="C332" s="154" t="str">
        <f>IFERROR(_xlfn.IFS(B332="סך הכל",Summary!$B$6,Planning!C335&lt;&gt;"",Planning!C335),"")</f>
        <v/>
      </c>
      <c r="D332" s="152" t="str">
        <f>IFERROR(VLOOKUP(B332,Address!B:G,5,FALSE),"")</f>
        <v/>
      </c>
      <c r="E332" s="152" t="str">
        <f>IFERROR(VLOOKUP(B332,Address!B:L,11,FALSE),"")</f>
        <v/>
      </c>
      <c r="F332" s="155" t="str">
        <f t="shared" si="10"/>
        <v/>
      </c>
      <c r="G332" s="156" t="str">
        <f>IF(B332="סך הכל",Summary!$B$7,IF(F332="","",IF(VLOOKUP(B332,WQ_UnitID!B:C,2,FALSE)=0,"",VLOOKUP(B332,WQ_UnitID!B:C,2,FALSE))))</f>
        <v/>
      </c>
      <c r="H332" s="155" t="str">
        <f>IF(B332="סך הכל",Summary!$B$8,IF(F332="","",IFERROR(VLOOKUP(B332,Planning!A:B,2,FALSE),0)))</f>
        <v/>
      </c>
      <c r="I332" s="155" t="str">
        <f>IF(B332="סך הכל",Summary!$B$9,IF(F332="","",IFERROR(VLOOKUP(B332,Count!A:B,2,FALSE),0)))</f>
        <v/>
      </c>
      <c r="J332" s="155" t="str">
        <f>IF(F332="","",(IF(ISNUMBER(MATCH(B332,ExcPermit!$H$8:$H$1000,0)),"כן","לא")))</f>
        <v/>
      </c>
      <c r="K332" s="155" t="str">
        <f>IF(B332="סך הכל",Summary!$B$10,IF(F332="","",IFERROR(VLOOKUP(B332,Count!A:J,8,FALSE),0)))</f>
        <v/>
      </c>
      <c r="L332" s="155" t="str">
        <f>IF(B332="סך הכל",Summary!$B$11,IF(F332="","",IFERROR(VLOOKUP(B332,Count!A:J,9,FALSE),0)))</f>
        <v/>
      </c>
      <c r="M332" s="157" t="str">
        <f>IF(B332="סך הכל",Summary!$B$12,IF(F332="","",IFERROR(VLOOKUP(B332,Count!A:J,10,FALSE),0)))</f>
        <v/>
      </c>
      <c r="N332" s="158" t="str">
        <f t="shared" si="11"/>
        <v/>
      </c>
      <c r="O332" s="134" t="str">
        <f>IFERROR(VLOOKUP(B332,Comments!A:B,2,FALSE),"")</f>
        <v/>
      </c>
      <c r="P332" s="134"/>
      <c r="Q332" s="134"/>
      <c r="R332" s="134"/>
      <c r="S332" s="134"/>
      <c r="T332" s="134"/>
      <c r="U332" s="134"/>
      <c r="V332" s="134"/>
      <c r="W332" s="134"/>
      <c r="X332" s="134"/>
      <c r="Y332" s="134"/>
      <c r="Z332" s="134"/>
      <c r="AA332" s="134"/>
      <c r="AB332" s="134"/>
      <c r="AC332" s="134"/>
      <c r="AD332" s="134"/>
      <c r="AE332" s="152"/>
      <c r="AF332" s="152"/>
      <c r="AG332" s="152"/>
      <c r="AH332" s="152"/>
      <c r="AI332" s="152"/>
      <c r="AJ332" s="152"/>
      <c r="AK332" s="152"/>
      <c r="AL332" s="152"/>
      <c r="AM332" s="152"/>
      <c r="AN332" s="152"/>
      <c r="AO332" s="152"/>
      <c r="AP332" s="152"/>
      <c r="AQ332" s="152"/>
      <c r="AR332" s="152"/>
      <c r="AS332" s="152"/>
      <c r="AT332" s="152"/>
      <c r="AU332" s="152"/>
      <c r="AV332" s="152"/>
      <c r="AW332" s="152"/>
      <c r="AX332" s="152"/>
      <c r="AY332" s="152"/>
      <c r="AZ332" s="152"/>
      <c r="BA332" s="152"/>
      <c r="BB332" s="152"/>
      <c r="BC332" s="152"/>
      <c r="BD332" s="152"/>
      <c r="BE332" s="152"/>
      <c r="BF332" s="152"/>
      <c r="BG332" s="152"/>
      <c r="BH332" s="152"/>
      <c r="BI332" s="152"/>
      <c r="BJ332" s="152"/>
      <c r="BK332" s="152"/>
      <c r="BL332" s="152"/>
      <c r="BM332" s="152"/>
      <c r="BN332" s="152"/>
      <c r="BO332" s="152"/>
      <c r="BP332" s="152"/>
      <c r="BQ332" s="152"/>
      <c r="BR332" s="152"/>
      <c r="BS332" s="152"/>
      <c r="BT332" s="152"/>
      <c r="BU332" s="152"/>
      <c r="BV332" s="152"/>
      <c r="BW332" s="152"/>
      <c r="BX332" s="152"/>
      <c r="BY332" s="152"/>
    </row>
    <row r="333" spans="1:77" s="38" customFormat="1" x14ac:dyDescent="0.2">
      <c r="A333" s="152"/>
      <c r="B333" s="153" t="str">
        <f>IF(AND(B331&lt;&gt;"",ISNUMBER(B331),B332=""),"סך הכל",IF(Planning!A336="","",Planning!A336))</f>
        <v/>
      </c>
      <c r="C333" s="154" t="str">
        <f>IFERROR(_xlfn.IFS(B333="סך הכל",Summary!$B$6,Planning!C336&lt;&gt;"",Planning!C336),"")</f>
        <v/>
      </c>
      <c r="D333" s="152" t="str">
        <f>IFERROR(VLOOKUP(B333,Address!B:G,5,FALSE),"")</f>
        <v/>
      </c>
      <c r="E333" s="152" t="str">
        <f>IFERROR(VLOOKUP(B333,Address!B:L,11,FALSE),"")</f>
        <v/>
      </c>
      <c r="F333" s="155" t="str">
        <f t="shared" si="10"/>
        <v/>
      </c>
      <c r="G333" s="156" t="str">
        <f>IF(B333="סך הכל",Summary!$B$7,IF(F333="","",IF(VLOOKUP(B333,WQ_UnitID!B:C,2,FALSE)=0,"",VLOOKUP(B333,WQ_UnitID!B:C,2,FALSE))))</f>
        <v/>
      </c>
      <c r="H333" s="155" t="str">
        <f>IF(B333="סך הכל",Summary!$B$8,IF(F333="","",IFERROR(VLOOKUP(B333,Planning!A:B,2,FALSE),0)))</f>
        <v/>
      </c>
      <c r="I333" s="155" t="str">
        <f>IF(B333="סך הכל",Summary!$B$9,IF(F333="","",IFERROR(VLOOKUP(B333,Count!A:B,2,FALSE),0)))</f>
        <v/>
      </c>
      <c r="J333" s="155" t="str">
        <f>IF(F333="","",(IF(ISNUMBER(MATCH(B333,ExcPermit!$H$8:$H$1000,0)),"כן","לא")))</f>
        <v/>
      </c>
      <c r="K333" s="155" t="str">
        <f>IF(B333="סך הכל",Summary!$B$10,IF(F333="","",IFERROR(VLOOKUP(B333,Count!A:J,8,FALSE),0)))</f>
        <v/>
      </c>
      <c r="L333" s="155" t="str">
        <f>IF(B333="סך הכל",Summary!$B$11,IF(F333="","",IFERROR(VLOOKUP(B333,Count!A:J,9,FALSE),0)))</f>
        <v/>
      </c>
      <c r="M333" s="157" t="str">
        <f>IF(B333="סך הכל",Summary!$B$12,IF(F333="","",IFERROR(VLOOKUP(B333,Count!A:J,10,FALSE),0)))</f>
        <v/>
      </c>
      <c r="N333" s="158" t="str">
        <f t="shared" si="11"/>
        <v/>
      </c>
      <c r="O333" s="134" t="str">
        <f>IFERROR(VLOOKUP(B333,Comments!A:B,2,FALSE),"")</f>
        <v/>
      </c>
      <c r="P333" s="134"/>
      <c r="Q333" s="134"/>
      <c r="R333" s="134"/>
      <c r="S333" s="134"/>
      <c r="T333" s="134"/>
      <c r="U333" s="134"/>
      <c r="V333" s="134"/>
      <c r="W333" s="134"/>
      <c r="X333" s="134"/>
      <c r="Y333" s="134"/>
      <c r="Z333" s="134"/>
      <c r="AA333" s="134"/>
      <c r="AB333" s="134"/>
      <c r="AC333" s="134"/>
      <c r="AD333" s="134"/>
      <c r="AE333" s="152"/>
      <c r="AF333" s="152"/>
      <c r="AG333" s="152"/>
      <c r="AH333" s="152"/>
      <c r="AI333" s="152"/>
      <c r="AJ333" s="152"/>
      <c r="AK333" s="152"/>
      <c r="AL333" s="152"/>
      <c r="AM333" s="152"/>
      <c r="AN333" s="152"/>
      <c r="AO333" s="152"/>
      <c r="AP333" s="152"/>
      <c r="AQ333" s="152"/>
      <c r="AR333" s="152"/>
      <c r="AS333" s="152"/>
      <c r="AT333" s="152"/>
      <c r="AU333" s="152"/>
      <c r="AV333" s="152"/>
      <c r="AW333" s="152"/>
      <c r="AX333" s="152"/>
      <c r="AY333" s="152"/>
      <c r="AZ333" s="152"/>
      <c r="BA333" s="152"/>
      <c r="BB333" s="152"/>
      <c r="BC333" s="152"/>
      <c r="BD333" s="152"/>
      <c r="BE333" s="152"/>
      <c r="BF333" s="152"/>
      <c r="BG333" s="152"/>
      <c r="BH333" s="152"/>
      <c r="BI333" s="152"/>
      <c r="BJ333" s="152"/>
      <c r="BK333" s="152"/>
      <c r="BL333" s="152"/>
      <c r="BM333" s="152"/>
      <c r="BN333" s="152"/>
      <c r="BO333" s="152"/>
      <c r="BP333" s="152"/>
      <c r="BQ333" s="152"/>
      <c r="BR333" s="152"/>
      <c r="BS333" s="152"/>
      <c r="BT333" s="152"/>
      <c r="BU333" s="152"/>
      <c r="BV333" s="152"/>
      <c r="BW333" s="152"/>
      <c r="BX333" s="152"/>
      <c r="BY333" s="152"/>
    </row>
    <row r="334" spans="1:77" s="38" customFormat="1" x14ac:dyDescent="0.2">
      <c r="A334" s="152"/>
      <c r="B334" s="153" t="str">
        <f>IF(AND(B332&lt;&gt;"",ISNUMBER(B332),B333=""),"סך הכל",IF(Planning!A337="","",Planning!A337))</f>
        <v/>
      </c>
      <c r="C334" s="154" t="str">
        <f>IFERROR(_xlfn.IFS(B334="סך הכל",Summary!$B$6,Planning!C337&lt;&gt;"",Planning!C337),"")</f>
        <v/>
      </c>
      <c r="D334" s="152" t="str">
        <f>IFERROR(VLOOKUP(B334,Address!B:G,5,FALSE),"")</f>
        <v/>
      </c>
      <c r="E334" s="152" t="str">
        <f>IFERROR(VLOOKUP(B334,Address!B:L,11,FALSE),"")</f>
        <v/>
      </c>
      <c r="F334" s="155" t="str">
        <f t="shared" si="10"/>
        <v/>
      </c>
      <c r="G334" s="156" t="str">
        <f>IF(B334="סך הכל",Summary!$B$7,IF(F334="","",IF(VLOOKUP(B334,WQ_UnitID!B:C,2,FALSE)=0,"",VLOOKUP(B334,WQ_UnitID!B:C,2,FALSE))))</f>
        <v/>
      </c>
      <c r="H334" s="155" t="str">
        <f>IF(B334="סך הכל",Summary!$B$8,IF(F334="","",IFERROR(VLOOKUP(B334,Planning!A:B,2,FALSE),0)))</f>
        <v/>
      </c>
      <c r="I334" s="155" t="str">
        <f>IF(B334="סך הכל",Summary!$B$9,IF(F334="","",IFERROR(VLOOKUP(B334,Count!A:B,2,FALSE),0)))</f>
        <v/>
      </c>
      <c r="J334" s="155" t="str">
        <f>IF(F334="","",(IF(ISNUMBER(MATCH(B334,ExcPermit!$H$8:$H$1000,0)),"כן","לא")))</f>
        <v/>
      </c>
      <c r="K334" s="155" t="str">
        <f>IF(B334="סך הכל",Summary!$B$10,IF(F334="","",IFERROR(VLOOKUP(B334,Count!A:J,8,FALSE),0)))</f>
        <v/>
      </c>
      <c r="L334" s="155" t="str">
        <f>IF(B334="סך הכל",Summary!$B$11,IF(F334="","",IFERROR(VLOOKUP(B334,Count!A:J,9,FALSE),0)))</f>
        <v/>
      </c>
      <c r="M334" s="157" t="str">
        <f>IF(B334="סך הכל",Summary!$B$12,IF(F334="","",IFERROR(VLOOKUP(B334,Count!A:J,10,FALSE),0)))</f>
        <v/>
      </c>
      <c r="N334" s="158" t="str">
        <f t="shared" si="11"/>
        <v/>
      </c>
      <c r="O334" s="134" t="str">
        <f>IFERROR(VLOOKUP(B334,Comments!A:B,2,FALSE),"")</f>
        <v/>
      </c>
      <c r="P334" s="134"/>
      <c r="Q334" s="134"/>
      <c r="R334" s="134"/>
      <c r="S334" s="134"/>
      <c r="T334" s="134"/>
      <c r="U334" s="134"/>
      <c r="V334" s="134"/>
      <c r="W334" s="134"/>
      <c r="X334" s="134"/>
      <c r="Y334" s="134"/>
      <c r="Z334" s="134"/>
      <c r="AA334" s="134"/>
      <c r="AB334" s="134"/>
      <c r="AC334" s="134"/>
      <c r="AD334" s="134"/>
      <c r="AE334" s="152"/>
      <c r="AF334" s="152"/>
      <c r="AG334" s="152"/>
      <c r="AH334" s="152"/>
      <c r="AI334" s="152"/>
      <c r="AJ334" s="152"/>
      <c r="AK334" s="152"/>
      <c r="AL334" s="152"/>
      <c r="AM334" s="152"/>
      <c r="AN334" s="152"/>
      <c r="AO334" s="152"/>
      <c r="AP334" s="152"/>
      <c r="AQ334" s="152"/>
      <c r="AR334" s="152"/>
      <c r="AS334" s="152"/>
      <c r="AT334" s="152"/>
      <c r="AU334" s="152"/>
      <c r="AV334" s="152"/>
      <c r="AW334" s="152"/>
      <c r="AX334" s="152"/>
      <c r="AY334" s="152"/>
      <c r="AZ334" s="152"/>
      <c r="BA334" s="152"/>
      <c r="BB334" s="152"/>
      <c r="BC334" s="152"/>
      <c r="BD334" s="152"/>
      <c r="BE334" s="152"/>
      <c r="BF334" s="152"/>
      <c r="BG334" s="152"/>
      <c r="BH334" s="152"/>
      <c r="BI334" s="152"/>
      <c r="BJ334" s="152"/>
      <c r="BK334" s="152"/>
      <c r="BL334" s="152"/>
      <c r="BM334" s="152"/>
      <c r="BN334" s="152"/>
      <c r="BO334" s="152"/>
      <c r="BP334" s="152"/>
      <c r="BQ334" s="152"/>
      <c r="BR334" s="152"/>
      <c r="BS334" s="152"/>
      <c r="BT334" s="152"/>
      <c r="BU334" s="152"/>
      <c r="BV334" s="152"/>
      <c r="BW334" s="152"/>
      <c r="BX334" s="152"/>
      <c r="BY334" s="152"/>
    </row>
    <row r="335" spans="1:77" s="38" customFormat="1" x14ac:dyDescent="0.2">
      <c r="A335" s="152"/>
      <c r="B335" s="153" t="str">
        <f>IF(AND(B333&lt;&gt;"",ISNUMBER(B333),B334=""),"סך הכל",IF(Planning!A338="","",Planning!A338))</f>
        <v/>
      </c>
      <c r="C335" s="154" t="str">
        <f>IFERROR(_xlfn.IFS(B335="סך הכל",Summary!$B$6,Planning!C338&lt;&gt;"",Planning!C338),"")</f>
        <v/>
      </c>
      <c r="D335" s="152" t="str">
        <f>IFERROR(VLOOKUP(B335,Address!B:G,5,FALSE),"")</f>
        <v/>
      </c>
      <c r="E335" s="152" t="str">
        <f>IFERROR(VLOOKUP(B335,Address!B:L,11,FALSE),"")</f>
        <v/>
      </c>
      <c r="F335" s="155" t="str">
        <f t="shared" si="10"/>
        <v/>
      </c>
      <c r="G335" s="156" t="str">
        <f>IF(B335="סך הכל",Summary!$B$7,IF(F335="","",IF(VLOOKUP(B335,WQ_UnitID!B:C,2,FALSE)=0,"",VLOOKUP(B335,WQ_UnitID!B:C,2,FALSE))))</f>
        <v/>
      </c>
      <c r="H335" s="155" t="str">
        <f>IF(B335="סך הכל",Summary!$B$8,IF(F335="","",IFERROR(VLOOKUP(B335,Planning!A:B,2,FALSE),0)))</f>
        <v/>
      </c>
      <c r="I335" s="155" t="str">
        <f>IF(B335="סך הכל",Summary!$B$9,IF(F335="","",IFERROR(VLOOKUP(B335,Count!A:B,2,FALSE),0)))</f>
        <v/>
      </c>
      <c r="J335" s="155" t="str">
        <f>IF(F335="","",(IF(ISNUMBER(MATCH(B335,ExcPermit!$H$8:$H$1000,0)),"כן","לא")))</f>
        <v/>
      </c>
      <c r="K335" s="155" t="str">
        <f>IF(B335="סך הכל",Summary!$B$10,IF(F335="","",IFERROR(VLOOKUP(B335,Count!A:J,8,FALSE),0)))</f>
        <v/>
      </c>
      <c r="L335" s="155" t="str">
        <f>IF(B335="סך הכל",Summary!$B$11,IF(F335="","",IFERROR(VLOOKUP(B335,Count!A:J,9,FALSE),0)))</f>
        <v/>
      </c>
      <c r="M335" s="157" t="str">
        <f>IF(B335="סך הכל",Summary!$B$12,IF(F335="","",IFERROR(VLOOKUP(B335,Count!A:J,10,FALSE),0)))</f>
        <v/>
      </c>
      <c r="N335" s="158" t="str">
        <f t="shared" si="11"/>
        <v/>
      </c>
      <c r="O335" s="134" t="str">
        <f>IFERROR(VLOOKUP(B335,Comments!A:B,2,FALSE),"")</f>
        <v/>
      </c>
      <c r="P335" s="134"/>
      <c r="Q335" s="134"/>
      <c r="R335" s="134"/>
      <c r="S335" s="134"/>
      <c r="T335" s="134"/>
      <c r="U335" s="134"/>
      <c r="V335" s="134"/>
      <c r="W335" s="134"/>
      <c r="X335" s="134"/>
      <c r="Y335" s="134"/>
      <c r="Z335" s="134"/>
      <c r="AA335" s="134"/>
      <c r="AB335" s="134"/>
      <c r="AC335" s="134"/>
      <c r="AD335" s="134"/>
      <c r="AE335" s="152"/>
      <c r="AF335" s="152"/>
      <c r="AG335" s="152"/>
      <c r="AH335" s="152"/>
      <c r="AI335" s="152"/>
      <c r="AJ335" s="152"/>
      <c r="AK335" s="152"/>
      <c r="AL335" s="152"/>
      <c r="AM335" s="152"/>
      <c r="AN335" s="152"/>
      <c r="AO335" s="152"/>
      <c r="AP335" s="152"/>
      <c r="AQ335" s="152"/>
      <c r="AR335" s="152"/>
      <c r="AS335" s="152"/>
      <c r="AT335" s="152"/>
      <c r="AU335" s="152"/>
      <c r="AV335" s="152"/>
      <c r="AW335" s="152"/>
      <c r="AX335" s="152"/>
      <c r="AY335" s="152"/>
      <c r="AZ335" s="152"/>
      <c r="BA335" s="152"/>
      <c r="BB335" s="152"/>
      <c r="BC335" s="152"/>
      <c r="BD335" s="152"/>
      <c r="BE335" s="152"/>
      <c r="BF335" s="152"/>
      <c r="BG335" s="152"/>
      <c r="BH335" s="152"/>
      <c r="BI335" s="152"/>
      <c r="BJ335" s="152"/>
      <c r="BK335" s="152"/>
      <c r="BL335" s="152"/>
      <c r="BM335" s="152"/>
      <c r="BN335" s="152"/>
      <c r="BO335" s="152"/>
      <c r="BP335" s="152"/>
      <c r="BQ335" s="152"/>
      <c r="BR335" s="152"/>
      <c r="BS335" s="152"/>
      <c r="BT335" s="152"/>
      <c r="BU335" s="152"/>
      <c r="BV335" s="152"/>
      <c r="BW335" s="152"/>
      <c r="BX335" s="152"/>
      <c r="BY335" s="152"/>
    </row>
    <row r="336" spans="1:77" s="38" customFormat="1" x14ac:dyDescent="0.2">
      <c r="A336" s="152"/>
      <c r="B336" s="153" t="str">
        <f>IF(AND(B334&lt;&gt;"",ISNUMBER(B334),B335=""),"סך הכל",IF(Planning!A339="","",Planning!A339))</f>
        <v/>
      </c>
      <c r="C336" s="154" t="str">
        <f>IFERROR(_xlfn.IFS(B336="סך הכל",Summary!$B$6,Planning!C339&lt;&gt;"",Planning!C339),"")</f>
        <v/>
      </c>
      <c r="D336" s="152" t="str">
        <f>IFERROR(VLOOKUP(B336,Address!B:G,5,FALSE),"")</f>
        <v/>
      </c>
      <c r="E336" s="152" t="str">
        <f>IFERROR(VLOOKUP(B336,Address!B:L,11,FALSE),"")</f>
        <v/>
      </c>
      <c r="F336" s="155" t="str">
        <f t="shared" si="10"/>
        <v/>
      </c>
      <c r="G336" s="156" t="str">
        <f>IF(B336="סך הכל",Summary!$B$7,IF(F336="","",IF(VLOOKUP(B336,WQ_UnitID!B:C,2,FALSE)=0,"",VLOOKUP(B336,WQ_UnitID!B:C,2,FALSE))))</f>
        <v/>
      </c>
      <c r="H336" s="155" t="str">
        <f>IF(B336="סך הכל",Summary!$B$8,IF(F336="","",IFERROR(VLOOKUP(B336,Planning!A:B,2,FALSE),0)))</f>
        <v/>
      </c>
      <c r="I336" s="155" t="str">
        <f>IF(B336="סך הכל",Summary!$B$9,IF(F336="","",IFERROR(VLOOKUP(B336,Count!A:B,2,FALSE),0)))</f>
        <v/>
      </c>
      <c r="J336" s="155" t="str">
        <f>IF(F336="","",(IF(ISNUMBER(MATCH(B336,ExcPermit!$H$8:$H$1000,0)),"כן","לא")))</f>
        <v/>
      </c>
      <c r="K336" s="155" t="str">
        <f>IF(B336="סך הכל",Summary!$B$10,IF(F336="","",IFERROR(VLOOKUP(B336,Count!A:J,8,FALSE),0)))</f>
        <v/>
      </c>
      <c r="L336" s="155" t="str">
        <f>IF(B336="סך הכל",Summary!$B$11,IF(F336="","",IFERROR(VLOOKUP(B336,Count!A:J,9,FALSE),0)))</f>
        <v/>
      </c>
      <c r="M336" s="157" t="str">
        <f>IF(B336="סך הכל",Summary!$B$12,IF(F336="","",IFERROR(VLOOKUP(B336,Count!A:J,10,FALSE),0)))</f>
        <v/>
      </c>
      <c r="N336" s="158" t="str">
        <f t="shared" si="11"/>
        <v/>
      </c>
      <c r="O336" s="134" t="str">
        <f>IFERROR(VLOOKUP(B336,Comments!A:B,2,FALSE),"")</f>
        <v/>
      </c>
      <c r="P336" s="134"/>
      <c r="Q336" s="134"/>
      <c r="R336" s="134"/>
      <c r="S336" s="134"/>
      <c r="T336" s="134"/>
      <c r="U336" s="134"/>
      <c r="V336" s="134"/>
      <c r="W336" s="134"/>
      <c r="X336" s="134"/>
      <c r="Y336" s="134"/>
      <c r="Z336" s="134"/>
      <c r="AA336" s="134"/>
      <c r="AB336" s="134"/>
      <c r="AC336" s="134"/>
      <c r="AD336" s="134"/>
      <c r="AE336" s="152"/>
      <c r="AF336" s="152"/>
      <c r="AG336" s="152"/>
      <c r="AH336" s="152"/>
      <c r="AI336" s="152"/>
      <c r="AJ336" s="152"/>
      <c r="AK336" s="152"/>
      <c r="AL336" s="152"/>
      <c r="AM336" s="152"/>
      <c r="AN336" s="152"/>
      <c r="AO336" s="152"/>
      <c r="AP336" s="152"/>
      <c r="AQ336" s="152"/>
      <c r="AR336" s="152"/>
      <c r="AS336" s="152"/>
      <c r="AT336" s="152"/>
      <c r="AU336" s="152"/>
      <c r="AV336" s="152"/>
      <c r="AW336" s="152"/>
      <c r="AX336" s="152"/>
      <c r="AY336" s="152"/>
      <c r="AZ336" s="152"/>
      <c r="BA336" s="152"/>
      <c r="BB336" s="152"/>
      <c r="BC336" s="152"/>
      <c r="BD336" s="152"/>
      <c r="BE336" s="152"/>
      <c r="BF336" s="152"/>
      <c r="BG336" s="152"/>
      <c r="BH336" s="152"/>
      <c r="BI336" s="152"/>
      <c r="BJ336" s="152"/>
      <c r="BK336" s="152"/>
      <c r="BL336" s="152"/>
      <c r="BM336" s="152"/>
      <c r="BN336" s="152"/>
      <c r="BO336" s="152"/>
      <c r="BP336" s="152"/>
      <c r="BQ336" s="152"/>
      <c r="BR336" s="152"/>
      <c r="BS336" s="152"/>
      <c r="BT336" s="152"/>
      <c r="BU336" s="152"/>
      <c r="BV336" s="152"/>
      <c r="BW336" s="152"/>
      <c r="BX336" s="152"/>
      <c r="BY336" s="152"/>
    </row>
    <row r="337" spans="1:77" s="38" customFormat="1" x14ac:dyDescent="0.2">
      <c r="A337" s="152"/>
      <c r="B337" s="153" t="str">
        <f>IF(AND(B335&lt;&gt;"",ISNUMBER(B335),B336=""),"סך הכל",IF(Planning!A340="","",Planning!A340))</f>
        <v/>
      </c>
      <c r="C337" s="154" t="str">
        <f>IFERROR(_xlfn.IFS(B337="סך הכל",Summary!$B$6,Planning!C340&lt;&gt;"",Planning!C340),"")</f>
        <v/>
      </c>
      <c r="D337" s="152" t="str">
        <f>IFERROR(VLOOKUP(B337,Address!B:G,5,FALSE),"")</f>
        <v/>
      </c>
      <c r="E337" s="152" t="str">
        <f>IFERROR(VLOOKUP(B337,Address!B:L,11,FALSE),"")</f>
        <v/>
      </c>
      <c r="F337" s="155" t="str">
        <f t="shared" si="10"/>
        <v/>
      </c>
      <c r="G337" s="156" t="str">
        <f>IF(B337="סך הכל",Summary!$B$7,IF(F337="","",IF(VLOOKUP(B337,WQ_UnitID!B:C,2,FALSE)=0,"",VLOOKUP(B337,WQ_UnitID!B:C,2,FALSE))))</f>
        <v/>
      </c>
      <c r="H337" s="155" t="str">
        <f>IF(B337="סך הכל",Summary!$B$8,IF(F337="","",IFERROR(VLOOKUP(B337,Planning!A:B,2,FALSE),0)))</f>
        <v/>
      </c>
      <c r="I337" s="155" t="str">
        <f>IF(B337="סך הכל",Summary!$B$9,IF(F337="","",IFERROR(VLOOKUP(B337,Count!A:B,2,FALSE),0)))</f>
        <v/>
      </c>
      <c r="J337" s="155" t="str">
        <f>IF(F337="","",(IF(ISNUMBER(MATCH(B337,ExcPermit!$H$8:$H$1000,0)),"כן","לא")))</f>
        <v/>
      </c>
      <c r="K337" s="155" t="str">
        <f>IF(B337="סך הכל",Summary!$B$10,IF(F337="","",IFERROR(VLOOKUP(B337,Count!A:J,8,FALSE),0)))</f>
        <v/>
      </c>
      <c r="L337" s="155" t="str">
        <f>IF(B337="סך הכל",Summary!$B$11,IF(F337="","",IFERROR(VLOOKUP(B337,Count!A:J,9,FALSE),0)))</f>
        <v/>
      </c>
      <c r="M337" s="157" t="str">
        <f>IF(B337="סך הכל",Summary!$B$12,IF(F337="","",IFERROR(VLOOKUP(B337,Count!A:J,10,FALSE),0)))</f>
        <v/>
      </c>
      <c r="N337" s="158" t="str">
        <f t="shared" si="11"/>
        <v/>
      </c>
      <c r="O337" s="134" t="str">
        <f>IFERROR(VLOOKUP(B337,Comments!A:B,2,FALSE),"")</f>
        <v/>
      </c>
      <c r="P337" s="134"/>
      <c r="Q337" s="134"/>
      <c r="R337" s="134"/>
      <c r="S337" s="134"/>
      <c r="T337" s="134"/>
      <c r="U337" s="134"/>
      <c r="V337" s="134"/>
      <c r="W337" s="134"/>
      <c r="X337" s="134"/>
      <c r="Y337" s="134"/>
      <c r="Z337" s="134"/>
      <c r="AA337" s="134"/>
      <c r="AB337" s="134"/>
      <c r="AC337" s="134"/>
      <c r="AD337" s="134"/>
      <c r="AE337" s="152"/>
      <c r="AF337" s="152"/>
      <c r="AG337" s="152"/>
      <c r="AH337" s="152"/>
      <c r="AI337" s="152"/>
      <c r="AJ337" s="152"/>
      <c r="AK337" s="152"/>
      <c r="AL337" s="152"/>
      <c r="AM337" s="152"/>
      <c r="AN337" s="152"/>
      <c r="AO337" s="152"/>
      <c r="AP337" s="152"/>
      <c r="AQ337" s="152"/>
      <c r="AR337" s="152"/>
      <c r="AS337" s="152"/>
      <c r="AT337" s="152"/>
      <c r="AU337" s="152"/>
      <c r="AV337" s="152"/>
      <c r="AW337" s="152"/>
      <c r="AX337" s="152"/>
      <c r="AY337" s="152"/>
      <c r="AZ337" s="152"/>
      <c r="BA337" s="152"/>
      <c r="BB337" s="152"/>
      <c r="BC337" s="152"/>
      <c r="BD337" s="152"/>
      <c r="BE337" s="152"/>
      <c r="BF337" s="152"/>
      <c r="BG337" s="152"/>
      <c r="BH337" s="152"/>
      <c r="BI337" s="152"/>
      <c r="BJ337" s="152"/>
      <c r="BK337" s="152"/>
      <c r="BL337" s="152"/>
      <c r="BM337" s="152"/>
      <c r="BN337" s="152"/>
      <c r="BO337" s="152"/>
      <c r="BP337" s="152"/>
      <c r="BQ337" s="152"/>
      <c r="BR337" s="152"/>
      <c r="BS337" s="152"/>
      <c r="BT337" s="152"/>
      <c r="BU337" s="152"/>
      <c r="BV337" s="152"/>
      <c r="BW337" s="152"/>
      <c r="BX337" s="152"/>
      <c r="BY337" s="152"/>
    </row>
    <row r="338" spans="1:77" s="38" customFormat="1" x14ac:dyDescent="0.2">
      <c r="A338" s="152"/>
      <c r="B338" s="153" t="str">
        <f>IF(AND(B336&lt;&gt;"",ISNUMBER(B336),B337=""),"סך הכל",IF(Planning!A341="","",Planning!A341))</f>
        <v/>
      </c>
      <c r="C338" s="154" t="str">
        <f>IFERROR(_xlfn.IFS(B338="סך הכל",Summary!$B$6,Planning!C341&lt;&gt;"",Planning!C341),"")</f>
        <v/>
      </c>
      <c r="D338" s="152" t="str">
        <f>IFERROR(VLOOKUP(B338,Address!B:G,5,FALSE),"")</f>
        <v/>
      </c>
      <c r="E338" s="152" t="str">
        <f>IFERROR(VLOOKUP(B338,Address!B:L,11,FALSE),"")</f>
        <v/>
      </c>
      <c r="F338" s="155" t="str">
        <f t="shared" si="10"/>
        <v/>
      </c>
      <c r="G338" s="156" t="str">
        <f>IF(B338="סך הכל",Summary!$B$7,IF(F338="","",IF(VLOOKUP(B338,WQ_UnitID!B:C,2,FALSE)=0,"",VLOOKUP(B338,WQ_UnitID!B:C,2,FALSE))))</f>
        <v/>
      </c>
      <c r="H338" s="155" t="str">
        <f>IF(B338="סך הכל",Summary!$B$8,IF(F338="","",IFERROR(VLOOKUP(B338,Planning!A:B,2,FALSE),0)))</f>
        <v/>
      </c>
      <c r="I338" s="155" t="str">
        <f>IF(B338="סך הכל",Summary!$B$9,IF(F338="","",IFERROR(VLOOKUP(B338,Count!A:B,2,FALSE),0)))</f>
        <v/>
      </c>
      <c r="J338" s="155" t="str">
        <f>IF(F338="","",(IF(ISNUMBER(MATCH(B338,ExcPermit!$H$8:$H$1000,0)),"כן","לא")))</f>
        <v/>
      </c>
      <c r="K338" s="155" t="str">
        <f>IF(B338="סך הכל",Summary!$B$10,IF(F338="","",IFERROR(VLOOKUP(B338,Count!A:J,8,FALSE),0)))</f>
        <v/>
      </c>
      <c r="L338" s="155" t="str">
        <f>IF(B338="סך הכל",Summary!$B$11,IF(F338="","",IFERROR(VLOOKUP(B338,Count!A:J,9,FALSE),0)))</f>
        <v/>
      </c>
      <c r="M338" s="157" t="str">
        <f>IF(B338="סך הכל",Summary!$B$12,IF(F338="","",IFERROR(VLOOKUP(B338,Count!A:J,10,FALSE),0)))</f>
        <v/>
      </c>
      <c r="N338" s="158" t="str">
        <f t="shared" si="11"/>
        <v/>
      </c>
      <c r="O338" s="134" t="str">
        <f>IFERROR(VLOOKUP(B338,Comments!A:B,2,FALSE),"")</f>
        <v/>
      </c>
      <c r="P338" s="134"/>
      <c r="Q338" s="134"/>
      <c r="R338" s="134"/>
      <c r="S338" s="134"/>
      <c r="T338" s="134"/>
      <c r="U338" s="134"/>
      <c r="V338" s="134"/>
      <c r="W338" s="134"/>
      <c r="X338" s="134"/>
      <c r="Y338" s="134"/>
      <c r="Z338" s="134"/>
      <c r="AA338" s="134"/>
      <c r="AB338" s="134"/>
      <c r="AC338" s="134"/>
      <c r="AD338" s="134"/>
      <c r="AE338" s="152"/>
      <c r="AF338" s="152"/>
      <c r="AG338" s="152"/>
      <c r="AH338" s="152"/>
      <c r="AI338" s="152"/>
      <c r="AJ338" s="152"/>
      <c r="AK338" s="152"/>
      <c r="AL338" s="152"/>
      <c r="AM338" s="152"/>
      <c r="AN338" s="152"/>
      <c r="AO338" s="152"/>
      <c r="AP338" s="152"/>
      <c r="AQ338" s="152"/>
      <c r="AR338" s="152"/>
      <c r="AS338" s="152"/>
      <c r="AT338" s="152"/>
      <c r="AU338" s="152"/>
      <c r="AV338" s="152"/>
      <c r="AW338" s="152"/>
      <c r="AX338" s="152"/>
      <c r="AY338" s="152"/>
      <c r="AZ338" s="152"/>
      <c r="BA338" s="152"/>
      <c r="BB338" s="152"/>
      <c r="BC338" s="152"/>
      <c r="BD338" s="152"/>
      <c r="BE338" s="152"/>
      <c r="BF338" s="152"/>
      <c r="BG338" s="152"/>
      <c r="BH338" s="152"/>
      <c r="BI338" s="152"/>
      <c r="BJ338" s="152"/>
      <c r="BK338" s="152"/>
      <c r="BL338" s="152"/>
      <c r="BM338" s="152"/>
      <c r="BN338" s="152"/>
      <c r="BO338" s="152"/>
      <c r="BP338" s="152"/>
      <c r="BQ338" s="152"/>
      <c r="BR338" s="152"/>
      <c r="BS338" s="152"/>
      <c r="BT338" s="152"/>
      <c r="BU338" s="152"/>
      <c r="BV338" s="152"/>
      <c r="BW338" s="152"/>
      <c r="BX338" s="152"/>
      <c r="BY338" s="152"/>
    </row>
    <row r="339" spans="1:77" s="38" customFormat="1" x14ac:dyDescent="0.2">
      <c r="A339" s="152"/>
      <c r="B339" s="153" t="str">
        <f>IF(AND(B337&lt;&gt;"",ISNUMBER(B337),B338=""),"סך הכל",IF(Planning!A342="","",Planning!A342))</f>
        <v/>
      </c>
      <c r="C339" s="154" t="str">
        <f>IFERROR(_xlfn.IFS(B339="סך הכל",Summary!$B$6,Planning!C342&lt;&gt;"",Planning!C342),"")</f>
        <v/>
      </c>
      <c r="D339" s="152" t="str">
        <f>IFERROR(VLOOKUP(B339,Address!B:G,5,FALSE),"")</f>
        <v/>
      </c>
      <c r="E339" s="152" t="str">
        <f>IFERROR(VLOOKUP(B339,Address!B:L,11,FALSE),"")</f>
        <v/>
      </c>
      <c r="F339" s="155" t="str">
        <f t="shared" si="10"/>
        <v/>
      </c>
      <c r="G339" s="156" t="str">
        <f>IF(B339="סך הכל",Summary!$B$7,IF(F339="","",IF(VLOOKUP(B339,WQ_UnitID!B:C,2,FALSE)=0,"",VLOOKUP(B339,WQ_UnitID!B:C,2,FALSE))))</f>
        <v/>
      </c>
      <c r="H339" s="155" t="str">
        <f>IF(B339="סך הכל",Summary!$B$8,IF(F339="","",IFERROR(VLOOKUP(B339,Planning!A:B,2,FALSE),0)))</f>
        <v/>
      </c>
      <c r="I339" s="155" t="str">
        <f>IF(B339="סך הכל",Summary!$B$9,IF(F339="","",IFERROR(VLOOKUP(B339,Count!A:B,2,FALSE),0)))</f>
        <v/>
      </c>
      <c r="J339" s="155" t="str">
        <f>IF(F339="","",(IF(ISNUMBER(MATCH(B339,ExcPermit!$H$8:$H$1000,0)),"כן","לא")))</f>
        <v/>
      </c>
      <c r="K339" s="155" t="str">
        <f>IF(B339="סך הכל",Summary!$B$10,IF(F339="","",IFERROR(VLOOKUP(B339,Count!A:J,8,FALSE),0)))</f>
        <v/>
      </c>
      <c r="L339" s="155" t="str">
        <f>IF(B339="סך הכל",Summary!$B$11,IF(F339="","",IFERROR(VLOOKUP(B339,Count!A:J,9,FALSE),0)))</f>
        <v/>
      </c>
      <c r="M339" s="157" t="str">
        <f>IF(B339="סך הכל",Summary!$B$12,IF(F339="","",IFERROR(VLOOKUP(B339,Count!A:J,10,FALSE),0)))</f>
        <v/>
      </c>
      <c r="N339" s="158" t="str">
        <f t="shared" si="11"/>
        <v/>
      </c>
      <c r="O339" s="134" t="str">
        <f>IFERROR(VLOOKUP(B339,Comments!A:B,2,FALSE),"")</f>
        <v/>
      </c>
      <c r="P339" s="134"/>
      <c r="Q339" s="134"/>
      <c r="R339" s="134"/>
      <c r="S339" s="134"/>
      <c r="T339" s="134"/>
      <c r="U339" s="134"/>
      <c r="V339" s="134"/>
      <c r="W339" s="134"/>
      <c r="X339" s="134"/>
      <c r="Y339" s="134"/>
      <c r="Z339" s="134"/>
      <c r="AA339" s="134"/>
      <c r="AB339" s="134"/>
      <c r="AC339" s="134"/>
      <c r="AD339" s="134"/>
      <c r="AE339" s="152"/>
      <c r="AF339" s="152"/>
      <c r="AG339" s="152"/>
      <c r="AH339" s="152"/>
      <c r="AI339" s="152"/>
      <c r="AJ339" s="152"/>
      <c r="AK339" s="152"/>
      <c r="AL339" s="152"/>
      <c r="AM339" s="152"/>
      <c r="AN339" s="152"/>
      <c r="AO339" s="152"/>
      <c r="AP339" s="152"/>
      <c r="AQ339" s="152"/>
      <c r="AR339" s="152"/>
      <c r="AS339" s="152"/>
      <c r="AT339" s="152"/>
      <c r="AU339" s="152"/>
      <c r="AV339" s="152"/>
      <c r="AW339" s="152"/>
      <c r="AX339" s="152"/>
      <c r="AY339" s="152"/>
      <c r="AZ339" s="152"/>
      <c r="BA339" s="152"/>
      <c r="BB339" s="152"/>
      <c r="BC339" s="152"/>
      <c r="BD339" s="152"/>
      <c r="BE339" s="152"/>
      <c r="BF339" s="152"/>
      <c r="BG339" s="152"/>
      <c r="BH339" s="152"/>
      <c r="BI339" s="152"/>
      <c r="BJ339" s="152"/>
      <c r="BK339" s="152"/>
      <c r="BL339" s="152"/>
      <c r="BM339" s="152"/>
      <c r="BN339" s="152"/>
      <c r="BO339" s="152"/>
      <c r="BP339" s="152"/>
      <c r="BQ339" s="152"/>
      <c r="BR339" s="152"/>
      <c r="BS339" s="152"/>
      <c r="BT339" s="152"/>
      <c r="BU339" s="152"/>
      <c r="BV339" s="152"/>
      <c r="BW339" s="152"/>
      <c r="BX339" s="152"/>
      <c r="BY339" s="152"/>
    </row>
    <row r="340" spans="1:77" s="38" customFormat="1" x14ac:dyDescent="0.2">
      <c r="A340" s="152"/>
      <c r="B340" s="153" t="str">
        <f>IF(AND(B338&lt;&gt;"",ISNUMBER(B338),B339=""),"סך הכל",IF(Planning!A343="","",Planning!A343))</f>
        <v/>
      </c>
      <c r="C340" s="154" t="str">
        <f>IFERROR(_xlfn.IFS(B340="סך הכל",Summary!$B$6,Planning!C343&lt;&gt;"",Planning!C343),"")</f>
        <v/>
      </c>
      <c r="D340" s="152" t="str">
        <f>IFERROR(VLOOKUP(B340,Address!B:G,5,FALSE),"")</f>
        <v/>
      </c>
      <c r="E340" s="152" t="str">
        <f>IFERROR(VLOOKUP(B340,Address!B:L,11,FALSE),"")</f>
        <v/>
      </c>
      <c r="F340" s="155" t="str">
        <f t="shared" si="10"/>
        <v/>
      </c>
      <c r="G340" s="156" t="str">
        <f>IF(B340="סך הכל",Summary!$B$7,IF(F340="","",IF(VLOOKUP(B340,WQ_UnitID!B:C,2,FALSE)=0,"",VLOOKUP(B340,WQ_UnitID!B:C,2,FALSE))))</f>
        <v/>
      </c>
      <c r="H340" s="155" t="str">
        <f>IF(B340="סך הכל",Summary!$B$8,IF(F340="","",IFERROR(VLOOKUP(B340,Planning!A:B,2,FALSE),0)))</f>
        <v/>
      </c>
      <c r="I340" s="155" t="str">
        <f>IF(B340="סך הכל",Summary!$B$9,IF(F340="","",IFERROR(VLOOKUP(B340,Count!A:B,2,FALSE),0)))</f>
        <v/>
      </c>
      <c r="J340" s="155" t="str">
        <f>IF(F340="","",(IF(ISNUMBER(MATCH(B340,ExcPermit!$H$8:$H$1000,0)),"כן","לא")))</f>
        <v/>
      </c>
      <c r="K340" s="155" t="str">
        <f>IF(B340="סך הכל",Summary!$B$10,IF(F340="","",IFERROR(VLOOKUP(B340,Count!A:J,8,FALSE),0)))</f>
        <v/>
      </c>
      <c r="L340" s="155" t="str">
        <f>IF(B340="סך הכל",Summary!$B$11,IF(F340="","",IFERROR(VLOOKUP(B340,Count!A:J,9,FALSE),0)))</f>
        <v/>
      </c>
      <c r="M340" s="157" t="str">
        <f>IF(B340="סך הכל",Summary!$B$12,IF(F340="","",IFERROR(VLOOKUP(B340,Count!A:J,10,FALSE),0)))</f>
        <v/>
      </c>
      <c r="N340" s="158" t="str">
        <f t="shared" si="11"/>
        <v/>
      </c>
      <c r="O340" s="134" t="str">
        <f>IFERROR(VLOOKUP(B340,Comments!A:B,2,FALSE),"")</f>
        <v/>
      </c>
      <c r="P340" s="134"/>
      <c r="Q340" s="134"/>
      <c r="R340" s="134"/>
      <c r="S340" s="134"/>
      <c r="T340" s="134"/>
      <c r="U340" s="134"/>
      <c r="V340" s="134"/>
      <c r="W340" s="134"/>
      <c r="X340" s="134"/>
      <c r="Y340" s="134"/>
      <c r="Z340" s="134"/>
      <c r="AA340" s="134"/>
      <c r="AB340" s="134"/>
      <c r="AC340" s="134"/>
      <c r="AD340" s="134"/>
      <c r="AE340" s="152"/>
      <c r="AF340" s="152"/>
      <c r="AG340" s="152"/>
      <c r="AH340" s="152"/>
      <c r="AI340" s="152"/>
      <c r="AJ340" s="152"/>
      <c r="AK340" s="152"/>
      <c r="AL340" s="152"/>
      <c r="AM340" s="152"/>
      <c r="AN340" s="152"/>
      <c r="AO340" s="152"/>
      <c r="AP340" s="152"/>
      <c r="AQ340" s="152"/>
      <c r="AR340" s="152"/>
      <c r="AS340" s="152"/>
      <c r="AT340" s="152"/>
      <c r="AU340" s="152"/>
      <c r="AV340" s="152"/>
      <c r="AW340" s="152"/>
      <c r="AX340" s="152"/>
      <c r="AY340" s="152"/>
      <c r="AZ340" s="152"/>
      <c r="BA340" s="152"/>
      <c r="BB340" s="152"/>
      <c r="BC340" s="152"/>
      <c r="BD340" s="152"/>
      <c r="BE340" s="152"/>
      <c r="BF340" s="152"/>
      <c r="BG340" s="152"/>
      <c r="BH340" s="152"/>
      <c r="BI340" s="152"/>
      <c r="BJ340" s="152"/>
      <c r="BK340" s="152"/>
      <c r="BL340" s="152"/>
      <c r="BM340" s="152"/>
      <c r="BN340" s="152"/>
      <c r="BO340" s="152"/>
      <c r="BP340" s="152"/>
      <c r="BQ340" s="152"/>
      <c r="BR340" s="152"/>
      <c r="BS340" s="152"/>
      <c r="BT340" s="152"/>
      <c r="BU340" s="152"/>
      <c r="BV340" s="152"/>
      <c r="BW340" s="152"/>
      <c r="BX340" s="152"/>
      <c r="BY340" s="152"/>
    </row>
    <row r="341" spans="1:77" s="38" customFormat="1" x14ac:dyDescent="0.2">
      <c r="A341" s="152"/>
      <c r="B341" s="153" t="str">
        <f>IF(AND(B339&lt;&gt;"",ISNUMBER(B339),B340=""),"סך הכל",IF(Planning!A344="","",Planning!A344))</f>
        <v/>
      </c>
      <c r="C341" s="154" t="str">
        <f>IFERROR(_xlfn.IFS(B341="סך הכל",Summary!$B$6,Planning!C344&lt;&gt;"",Planning!C344),"")</f>
        <v/>
      </c>
      <c r="D341" s="152" t="str">
        <f>IFERROR(VLOOKUP(B341,Address!B:G,5,FALSE),"")</f>
        <v/>
      </c>
      <c r="E341" s="152" t="str">
        <f>IFERROR(VLOOKUP(B341,Address!B:L,11,FALSE),"")</f>
        <v/>
      </c>
      <c r="F341" s="155" t="str">
        <f t="shared" si="10"/>
        <v/>
      </c>
      <c r="G341" s="156" t="str">
        <f>IF(B341="סך הכל",Summary!$B$7,IF(F341="","",IF(VLOOKUP(B341,WQ_UnitID!B:C,2,FALSE)=0,"",VLOOKUP(B341,WQ_UnitID!B:C,2,FALSE))))</f>
        <v/>
      </c>
      <c r="H341" s="155" t="str">
        <f>IF(B341="סך הכל",Summary!$B$8,IF(F341="","",IFERROR(VLOOKUP(B341,Planning!A:B,2,FALSE),0)))</f>
        <v/>
      </c>
      <c r="I341" s="155" t="str">
        <f>IF(B341="סך הכל",Summary!$B$9,IF(F341="","",IFERROR(VLOOKUP(B341,Count!A:B,2,FALSE),0)))</f>
        <v/>
      </c>
      <c r="J341" s="155" t="str">
        <f>IF(F341="","",(IF(ISNUMBER(MATCH(B341,ExcPermit!$H$8:$H$1000,0)),"כן","לא")))</f>
        <v/>
      </c>
      <c r="K341" s="155" t="str">
        <f>IF(B341="סך הכל",Summary!$B$10,IF(F341="","",IFERROR(VLOOKUP(B341,Count!A:J,8,FALSE),0)))</f>
        <v/>
      </c>
      <c r="L341" s="155" t="str">
        <f>IF(B341="סך הכל",Summary!$B$11,IF(F341="","",IFERROR(VLOOKUP(B341,Count!A:J,9,FALSE),0)))</f>
        <v/>
      </c>
      <c r="M341" s="157" t="str">
        <f>IF(B341="סך הכל",Summary!$B$12,IF(F341="","",IFERROR(VLOOKUP(B341,Count!A:J,10,FALSE),0)))</f>
        <v/>
      </c>
      <c r="N341" s="158" t="str">
        <f t="shared" si="11"/>
        <v/>
      </c>
      <c r="O341" s="134" t="str">
        <f>IFERROR(VLOOKUP(B341,Comments!A:B,2,FALSE),"")</f>
        <v/>
      </c>
      <c r="P341" s="134"/>
      <c r="Q341" s="134"/>
      <c r="R341" s="134"/>
      <c r="S341" s="134"/>
      <c r="T341" s="134"/>
      <c r="U341" s="134"/>
      <c r="V341" s="134"/>
      <c r="W341" s="134"/>
      <c r="X341" s="134"/>
      <c r="Y341" s="134"/>
      <c r="Z341" s="134"/>
      <c r="AA341" s="134"/>
      <c r="AB341" s="134"/>
      <c r="AC341" s="134"/>
      <c r="AD341" s="134"/>
      <c r="AE341" s="152"/>
      <c r="AF341" s="152"/>
      <c r="AG341" s="152"/>
      <c r="AH341" s="152"/>
      <c r="AI341" s="152"/>
      <c r="AJ341" s="152"/>
      <c r="AK341" s="152"/>
      <c r="AL341" s="152"/>
      <c r="AM341" s="152"/>
      <c r="AN341" s="152"/>
      <c r="AO341" s="152"/>
      <c r="AP341" s="152"/>
      <c r="AQ341" s="152"/>
      <c r="AR341" s="152"/>
      <c r="AS341" s="152"/>
      <c r="AT341" s="152"/>
      <c r="AU341" s="152"/>
      <c r="AV341" s="152"/>
      <c r="AW341" s="152"/>
      <c r="AX341" s="152"/>
      <c r="AY341" s="152"/>
      <c r="AZ341" s="152"/>
      <c r="BA341" s="152"/>
      <c r="BB341" s="152"/>
      <c r="BC341" s="152"/>
      <c r="BD341" s="152"/>
      <c r="BE341" s="152"/>
      <c r="BF341" s="152"/>
      <c r="BG341" s="152"/>
      <c r="BH341" s="152"/>
      <c r="BI341" s="152"/>
      <c r="BJ341" s="152"/>
      <c r="BK341" s="152"/>
      <c r="BL341" s="152"/>
      <c r="BM341" s="152"/>
      <c r="BN341" s="152"/>
      <c r="BO341" s="152"/>
      <c r="BP341" s="152"/>
      <c r="BQ341" s="152"/>
      <c r="BR341" s="152"/>
      <c r="BS341" s="152"/>
      <c r="BT341" s="152"/>
      <c r="BU341" s="152"/>
      <c r="BV341" s="152"/>
      <c r="BW341" s="152"/>
      <c r="BX341" s="152"/>
      <c r="BY341" s="152"/>
    </row>
    <row r="342" spans="1:77" s="38" customFormat="1" x14ac:dyDescent="0.2">
      <c r="A342" s="152"/>
      <c r="B342" s="153" t="str">
        <f>IF(AND(B340&lt;&gt;"",ISNUMBER(B340),B341=""),"סך הכל",IF(Planning!A345="","",Planning!A345))</f>
        <v/>
      </c>
      <c r="C342" s="154" t="str">
        <f>IFERROR(_xlfn.IFS(B342="סך הכל",Summary!$B$6,Planning!C345&lt;&gt;"",Planning!C345),"")</f>
        <v/>
      </c>
      <c r="D342" s="152" t="str">
        <f>IFERROR(VLOOKUP(B342,Address!B:G,5,FALSE),"")</f>
        <v/>
      </c>
      <c r="E342" s="152" t="str">
        <f>IFERROR(VLOOKUP(B342,Address!B:L,11,FALSE),"")</f>
        <v/>
      </c>
      <c r="F342" s="155" t="str">
        <f t="shared" si="10"/>
        <v/>
      </c>
      <c r="G342" s="156" t="str">
        <f>IF(B342="סך הכל",Summary!$B$7,IF(F342="","",IF(VLOOKUP(B342,WQ_UnitID!B:C,2,FALSE)=0,"",VLOOKUP(B342,WQ_UnitID!B:C,2,FALSE))))</f>
        <v/>
      </c>
      <c r="H342" s="155" t="str">
        <f>IF(B342="סך הכל",Summary!$B$8,IF(F342="","",IFERROR(VLOOKUP(B342,Planning!A:B,2,FALSE),0)))</f>
        <v/>
      </c>
      <c r="I342" s="155" t="str">
        <f>IF(B342="סך הכל",Summary!$B$9,IF(F342="","",IFERROR(VLOOKUP(B342,Count!A:B,2,FALSE),0)))</f>
        <v/>
      </c>
      <c r="J342" s="155" t="str">
        <f>IF(F342="","",(IF(ISNUMBER(MATCH(B342,ExcPermit!$H$8:$H$1000,0)),"כן","לא")))</f>
        <v/>
      </c>
      <c r="K342" s="155" t="str">
        <f>IF(B342="סך הכל",Summary!$B$10,IF(F342="","",IFERROR(VLOOKUP(B342,Count!A:J,8,FALSE),0)))</f>
        <v/>
      </c>
      <c r="L342" s="155" t="str">
        <f>IF(B342="סך הכל",Summary!$B$11,IF(F342="","",IFERROR(VLOOKUP(B342,Count!A:J,9,FALSE),0)))</f>
        <v/>
      </c>
      <c r="M342" s="157" t="str">
        <f>IF(B342="סך הכל",Summary!$B$12,IF(F342="","",IFERROR(VLOOKUP(B342,Count!A:J,10,FALSE),0)))</f>
        <v/>
      </c>
      <c r="N342" s="158" t="str">
        <f t="shared" si="11"/>
        <v/>
      </c>
      <c r="O342" s="134" t="str">
        <f>IFERROR(VLOOKUP(B342,Comments!A:B,2,FALSE),"")</f>
        <v/>
      </c>
      <c r="P342" s="134"/>
      <c r="Q342" s="134"/>
      <c r="R342" s="134"/>
      <c r="S342" s="134"/>
      <c r="T342" s="134"/>
      <c r="U342" s="134"/>
      <c r="V342" s="134"/>
      <c r="W342" s="134"/>
      <c r="X342" s="134"/>
      <c r="Y342" s="134"/>
      <c r="Z342" s="134"/>
      <c r="AA342" s="134"/>
      <c r="AB342" s="134"/>
      <c r="AC342" s="134"/>
      <c r="AD342" s="134"/>
      <c r="AE342" s="152"/>
      <c r="AF342" s="152"/>
      <c r="AG342" s="152"/>
      <c r="AH342" s="152"/>
      <c r="AI342" s="152"/>
      <c r="AJ342" s="152"/>
      <c r="AK342" s="152"/>
      <c r="AL342" s="152"/>
      <c r="AM342" s="152"/>
      <c r="AN342" s="152"/>
      <c r="AO342" s="152"/>
      <c r="AP342" s="152"/>
      <c r="AQ342" s="152"/>
      <c r="AR342" s="152"/>
      <c r="AS342" s="152"/>
      <c r="AT342" s="152"/>
      <c r="AU342" s="152"/>
      <c r="AV342" s="152"/>
      <c r="AW342" s="152"/>
      <c r="AX342" s="152"/>
      <c r="AY342" s="152"/>
      <c r="AZ342" s="152"/>
      <c r="BA342" s="152"/>
      <c r="BB342" s="152"/>
      <c r="BC342" s="152"/>
      <c r="BD342" s="152"/>
      <c r="BE342" s="152"/>
      <c r="BF342" s="152"/>
      <c r="BG342" s="152"/>
      <c r="BH342" s="152"/>
      <c r="BI342" s="152"/>
      <c r="BJ342" s="152"/>
      <c r="BK342" s="152"/>
      <c r="BL342" s="152"/>
      <c r="BM342" s="152"/>
      <c r="BN342" s="152"/>
      <c r="BO342" s="152"/>
      <c r="BP342" s="152"/>
      <c r="BQ342" s="152"/>
      <c r="BR342" s="152"/>
      <c r="BS342" s="152"/>
      <c r="BT342" s="152"/>
      <c r="BU342" s="152"/>
      <c r="BV342" s="152"/>
      <c r="BW342" s="152"/>
      <c r="BX342" s="152"/>
      <c r="BY342" s="152"/>
    </row>
    <row r="343" spans="1:77" s="38" customFormat="1" x14ac:dyDescent="0.2">
      <c r="A343" s="152"/>
      <c r="B343" s="153" t="str">
        <f>IF(AND(B341&lt;&gt;"",ISNUMBER(B341),B342=""),"סך הכל",IF(Planning!A346="","",Planning!A346))</f>
        <v/>
      </c>
      <c r="C343" s="154" t="str">
        <f>IFERROR(_xlfn.IFS(B343="סך הכל",Summary!$B$6,Planning!C346&lt;&gt;"",Planning!C346),"")</f>
        <v/>
      </c>
      <c r="D343" s="152" t="str">
        <f>IFERROR(VLOOKUP(B343,Address!B:G,5,FALSE),"")</f>
        <v/>
      </c>
      <c r="E343" s="152" t="str">
        <f>IFERROR(VLOOKUP(B343,Address!B:L,11,FALSE),"")</f>
        <v/>
      </c>
      <c r="F343" s="155" t="str">
        <f t="shared" si="10"/>
        <v/>
      </c>
      <c r="G343" s="156" t="str">
        <f>IF(B343="סך הכל",Summary!$B$7,IF(F343="","",IF(VLOOKUP(B343,WQ_UnitID!B:C,2,FALSE)=0,"",VLOOKUP(B343,WQ_UnitID!B:C,2,FALSE))))</f>
        <v/>
      </c>
      <c r="H343" s="155" t="str">
        <f>IF(B343="סך הכל",Summary!$B$8,IF(F343="","",IFERROR(VLOOKUP(B343,Planning!A:B,2,FALSE),0)))</f>
        <v/>
      </c>
      <c r="I343" s="155" t="str">
        <f>IF(B343="סך הכל",Summary!$B$9,IF(F343="","",IFERROR(VLOOKUP(B343,Count!A:B,2,FALSE),0)))</f>
        <v/>
      </c>
      <c r="J343" s="155" t="str">
        <f>IF(F343="","",(IF(ISNUMBER(MATCH(B343,ExcPermit!$H$8:$H$1000,0)),"כן","לא")))</f>
        <v/>
      </c>
      <c r="K343" s="155" t="str">
        <f>IF(B343="סך הכל",Summary!$B$10,IF(F343="","",IFERROR(VLOOKUP(B343,Count!A:J,8,FALSE),0)))</f>
        <v/>
      </c>
      <c r="L343" s="155" t="str">
        <f>IF(B343="סך הכל",Summary!$B$11,IF(F343="","",IFERROR(VLOOKUP(B343,Count!A:J,9,FALSE),0)))</f>
        <v/>
      </c>
      <c r="M343" s="157" t="str">
        <f>IF(B343="סך הכל",Summary!$B$12,IF(F343="","",IFERROR(VLOOKUP(B343,Count!A:J,10,FALSE),0)))</f>
        <v/>
      </c>
      <c r="N343" s="158" t="str">
        <f t="shared" si="11"/>
        <v/>
      </c>
      <c r="O343" s="134" t="str">
        <f>IFERROR(VLOOKUP(B343,Comments!A:B,2,FALSE),"")</f>
        <v/>
      </c>
      <c r="P343" s="134"/>
      <c r="Q343" s="134"/>
      <c r="R343" s="134"/>
      <c r="S343" s="134"/>
      <c r="T343" s="134"/>
      <c r="U343" s="134"/>
      <c r="V343" s="134"/>
      <c r="W343" s="134"/>
      <c r="X343" s="134"/>
      <c r="Y343" s="134"/>
      <c r="Z343" s="134"/>
      <c r="AA343" s="134"/>
      <c r="AB343" s="134"/>
      <c r="AC343" s="134"/>
      <c r="AD343" s="134"/>
      <c r="AE343" s="152"/>
      <c r="AF343" s="152"/>
      <c r="AG343" s="152"/>
      <c r="AH343" s="152"/>
      <c r="AI343" s="152"/>
      <c r="AJ343" s="152"/>
      <c r="AK343" s="152"/>
      <c r="AL343" s="152"/>
      <c r="AM343" s="152"/>
      <c r="AN343" s="152"/>
      <c r="AO343" s="152"/>
      <c r="AP343" s="152"/>
      <c r="AQ343" s="152"/>
      <c r="AR343" s="152"/>
      <c r="AS343" s="152"/>
      <c r="AT343" s="152"/>
      <c r="AU343" s="152"/>
      <c r="AV343" s="152"/>
      <c r="AW343" s="152"/>
      <c r="AX343" s="152"/>
      <c r="AY343" s="152"/>
      <c r="AZ343" s="152"/>
      <c r="BA343" s="152"/>
      <c r="BB343" s="152"/>
      <c r="BC343" s="152"/>
      <c r="BD343" s="152"/>
      <c r="BE343" s="152"/>
      <c r="BF343" s="152"/>
      <c r="BG343" s="152"/>
      <c r="BH343" s="152"/>
      <c r="BI343" s="152"/>
      <c r="BJ343" s="152"/>
      <c r="BK343" s="152"/>
      <c r="BL343" s="152"/>
      <c r="BM343" s="152"/>
      <c r="BN343" s="152"/>
      <c r="BO343" s="152"/>
      <c r="BP343" s="152"/>
      <c r="BQ343" s="152"/>
      <c r="BR343" s="152"/>
      <c r="BS343" s="152"/>
      <c r="BT343" s="152"/>
      <c r="BU343" s="152"/>
      <c r="BV343" s="152"/>
      <c r="BW343" s="152"/>
      <c r="BX343" s="152"/>
      <c r="BY343" s="152"/>
    </row>
    <row r="344" spans="1:77" s="38" customFormat="1" x14ac:dyDescent="0.2">
      <c r="A344" s="152"/>
      <c r="B344" s="153" t="str">
        <f>IF(AND(B342&lt;&gt;"",ISNUMBER(B342),B343=""),"סך הכל",IF(Planning!A347="","",Planning!A347))</f>
        <v/>
      </c>
      <c r="C344" s="154" t="str">
        <f>IFERROR(_xlfn.IFS(B344="סך הכל",Summary!$B$6,Planning!C347&lt;&gt;"",Planning!C347),"")</f>
        <v/>
      </c>
      <c r="D344" s="152" t="str">
        <f>IFERROR(VLOOKUP(B344,Address!B:G,5,FALSE),"")</f>
        <v/>
      </c>
      <c r="E344" s="152" t="str">
        <f>IFERROR(VLOOKUP(B344,Address!B:L,11,FALSE),"")</f>
        <v/>
      </c>
      <c r="F344" s="155" t="str">
        <f t="shared" si="10"/>
        <v/>
      </c>
      <c r="G344" s="156" t="str">
        <f>IF(B344="סך הכל",Summary!$B$7,IF(F344="","",IF(VLOOKUP(B344,WQ_UnitID!B:C,2,FALSE)=0,"",VLOOKUP(B344,WQ_UnitID!B:C,2,FALSE))))</f>
        <v/>
      </c>
      <c r="H344" s="155" t="str">
        <f>IF(B344="סך הכל",Summary!$B$8,IF(F344="","",IFERROR(VLOOKUP(B344,Planning!A:B,2,FALSE),0)))</f>
        <v/>
      </c>
      <c r="I344" s="155" t="str">
        <f>IF(B344="סך הכל",Summary!$B$9,IF(F344="","",IFERROR(VLOOKUP(B344,Count!A:B,2,FALSE),0)))</f>
        <v/>
      </c>
      <c r="J344" s="155" t="str">
        <f>IF(F344="","",(IF(ISNUMBER(MATCH(B344,ExcPermit!$H$8:$H$1000,0)),"כן","לא")))</f>
        <v/>
      </c>
      <c r="K344" s="155" t="str">
        <f>IF(B344="סך הכל",Summary!$B$10,IF(F344="","",IFERROR(VLOOKUP(B344,Count!A:J,8,FALSE),0)))</f>
        <v/>
      </c>
      <c r="L344" s="155" t="str">
        <f>IF(B344="סך הכל",Summary!$B$11,IF(F344="","",IFERROR(VLOOKUP(B344,Count!A:J,9,FALSE),0)))</f>
        <v/>
      </c>
      <c r="M344" s="157" t="str">
        <f>IF(B344="סך הכל",Summary!$B$12,IF(F344="","",IFERROR(VLOOKUP(B344,Count!A:J,10,FALSE),0)))</f>
        <v/>
      </c>
      <c r="N344" s="158" t="str">
        <f t="shared" si="11"/>
        <v/>
      </c>
      <c r="O344" s="134" t="str">
        <f>IFERROR(VLOOKUP(B344,Comments!A:B,2,FALSE),"")</f>
        <v/>
      </c>
      <c r="P344" s="134"/>
      <c r="Q344" s="134"/>
      <c r="R344" s="134"/>
      <c r="S344" s="134"/>
      <c r="T344" s="134"/>
      <c r="U344" s="134"/>
      <c r="V344" s="134"/>
      <c r="W344" s="134"/>
      <c r="X344" s="134"/>
      <c r="Y344" s="134"/>
      <c r="Z344" s="134"/>
      <c r="AA344" s="134"/>
      <c r="AB344" s="134"/>
      <c r="AC344" s="134"/>
      <c r="AD344" s="134"/>
      <c r="AE344" s="152"/>
      <c r="AF344" s="152"/>
      <c r="AG344" s="152"/>
      <c r="AH344" s="152"/>
      <c r="AI344" s="152"/>
      <c r="AJ344" s="152"/>
      <c r="AK344" s="152"/>
      <c r="AL344" s="152"/>
      <c r="AM344" s="152"/>
      <c r="AN344" s="152"/>
      <c r="AO344" s="152"/>
      <c r="AP344" s="152"/>
      <c r="AQ344" s="152"/>
      <c r="AR344" s="152"/>
      <c r="AS344" s="152"/>
      <c r="AT344" s="152"/>
      <c r="AU344" s="152"/>
      <c r="AV344" s="152"/>
      <c r="AW344" s="152"/>
      <c r="AX344" s="152"/>
      <c r="AY344" s="152"/>
      <c r="AZ344" s="152"/>
      <c r="BA344" s="152"/>
      <c r="BB344" s="152"/>
      <c r="BC344" s="152"/>
      <c r="BD344" s="152"/>
      <c r="BE344" s="152"/>
      <c r="BF344" s="152"/>
      <c r="BG344" s="152"/>
      <c r="BH344" s="152"/>
      <c r="BI344" s="152"/>
      <c r="BJ344" s="152"/>
      <c r="BK344" s="152"/>
      <c r="BL344" s="152"/>
      <c r="BM344" s="152"/>
      <c r="BN344" s="152"/>
      <c r="BO344" s="152"/>
      <c r="BP344" s="152"/>
      <c r="BQ344" s="152"/>
      <c r="BR344" s="152"/>
      <c r="BS344" s="152"/>
      <c r="BT344" s="152"/>
      <c r="BU344" s="152"/>
      <c r="BV344" s="152"/>
      <c r="BW344" s="152"/>
      <c r="BX344" s="152"/>
      <c r="BY344" s="152"/>
    </row>
    <row r="345" spans="1:77" s="38" customFormat="1" x14ac:dyDescent="0.2">
      <c r="A345" s="152"/>
      <c r="B345" s="153" t="str">
        <f>IF(AND(B343&lt;&gt;"",ISNUMBER(B343),B344=""),"סך הכל",IF(Planning!A348="","",Planning!A348))</f>
        <v/>
      </c>
      <c r="C345" s="154" t="str">
        <f>IFERROR(_xlfn.IFS(B345="סך הכל",Summary!$B$6,Planning!C348&lt;&gt;"",Planning!C348),"")</f>
        <v/>
      </c>
      <c r="D345" s="152" t="str">
        <f>IFERROR(VLOOKUP(B345,Address!B:G,5,FALSE),"")</f>
        <v/>
      </c>
      <c r="E345" s="152" t="str">
        <f>IFERROR(VLOOKUP(B345,Address!B:L,11,FALSE),"")</f>
        <v/>
      </c>
      <c r="F345" s="155" t="str">
        <f t="shared" si="10"/>
        <v/>
      </c>
      <c r="G345" s="156" t="str">
        <f>IF(B345="סך הכל",Summary!$B$7,IF(F345="","",IF(VLOOKUP(B345,WQ_UnitID!B:C,2,FALSE)=0,"",VLOOKUP(B345,WQ_UnitID!B:C,2,FALSE))))</f>
        <v/>
      </c>
      <c r="H345" s="155" t="str">
        <f>IF(B345="סך הכל",Summary!$B$8,IF(F345="","",IFERROR(VLOOKUP(B345,Planning!A:B,2,FALSE),0)))</f>
        <v/>
      </c>
      <c r="I345" s="155" t="str">
        <f>IF(B345="סך הכל",Summary!$B$9,IF(F345="","",IFERROR(VLOOKUP(B345,Count!A:B,2,FALSE),0)))</f>
        <v/>
      </c>
      <c r="J345" s="155" t="str">
        <f>IF(F345="","",(IF(ISNUMBER(MATCH(B345,ExcPermit!$H$8:$H$1000,0)),"כן","לא")))</f>
        <v/>
      </c>
      <c r="K345" s="155" t="str">
        <f>IF(B345="סך הכל",Summary!$B$10,IF(F345="","",IFERROR(VLOOKUP(B345,Count!A:J,8,FALSE),0)))</f>
        <v/>
      </c>
      <c r="L345" s="155" t="str">
        <f>IF(B345="סך הכל",Summary!$B$11,IF(F345="","",IFERROR(VLOOKUP(B345,Count!A:J,9,FALSE),0)))</f>
        <v/>
      </c>
      <c r="M345" s="157" t="str">
        <f>IF(B345="סך הכל",Summary!$B$12,IF(F345="","",IFERROR(VLOOKUP(B345,Count!A:J,10,FALSE),0)))</f>
        <v/>
      </c>
      <c r="N345" s="158" t="str">
        <f t="shared" si="11"/>
        <v/>
      </c>
      <c r="O345" s="134" t="str">
        <f>IFERROR(VLOOKUP(B345,Comments!A:B,2,FALSE),"")</f>
        <v/>
      </c>
      <c r="P345" s="134"/>
      <c r="Q345" s="134"/>
      <c r="R345" s="134"/>
      <c r="S345" s="134"/>
      <c r="T345" s="134"/>
      <c r="U345" s="134"/>
      <c r="V345" s="134"/>
      <c r="W345" s="134"/>
      <c r="X345" s="134"/>
      <c r="Y345" s="134"/>
      <c r="Z345" s="134"/>
      <c r="AA345" s="134"/>
      <c r="AB345" s="134"/>
      <c r="AC345" s="134"/>
      <c r="AD345" s="134"/>
      <c r="AE345" s="152"/>
      <c r="AF345" s="152"/>
      <c r="AG345" s="152"/>
      <c r="AH345" s="152"/>
      <c r="AI345" s="152"/>
      <c r="AJ345" s="152"/>
      <c r="AK345" s="152"/>
      <c r="AL345" s="152"/>
      <c r="AM345" s="152"/>
      <c r="AN345" s="152"/>
      <c r="AO345" s="152"/>
      <c r="AP345" s="152"/>
      <c r="AQ345" s="152"/>
      <c r="AR345" s="152"/>
      <c r="AS345" s="152"/>
      <c r="AT345" s="152"/>
      <c r="AU345" s="152"/>
      <c r="AV345" s="152"/>
      <c r="AW345" s="152"/>
      <c r="AX345" s="152"/>
      <c r="AY345" s="152"/>
      <c r="AZ345" s="152"/>
      <c r="BA345" s="152"/>
      <c r="BB345" s="152"/>
      <c r="BC345" s="152"/>
      <c r="BD345" s="152"/>
      <c r="BE345" s="152"/>
      <c r="BF345" s="152"/>
      <c r="BG345" s="152"/>
      <c r="BH345" s="152"/>
      <c r="BI345" s="152"/>
      <c r="BJ345" s="152"/>
      <c r="BK345" s="152"/>
      <c r="BL345" s="152"/>
      <c r="BM345" s="152"/>
      <c r="BN345" s="152"/>
      <c r="BO345" s="152"/>
      <c r="BP345" s="152"/>
      <c r="BQ345" s="152"/>
      <c r="BR345" s="152"/>
      <c r="BS345" s="152"/>
      <c r="BT345" s="152"/>
      <c r="BU345" s="152"/>
      <c r="BV345" s="152"/>
      <c r="BW345" s="152"/>
      <c r="BX345" s="152"/>
      <c r="BY345" s="152"/>
    </row>
    <row r="346" spans="1:77" s="38" customFormat="1" x14ac:dyDescent="0.2">
      <c r="A346" s="152"/>
      <c r="B346" s="153" t="str">
        <f>IF(AND(B344&lt;&gt;"",ISNUMBER(B344),B345=""),"סך הכל",IF(Planning!A349="","",Planning!A349))</f>
        <v/>
      </c>
      <c r="C346" s="154" t="str">
        <f>IFERROR(_xlfn.IFS(B346="סך הכל",Summary!$B$6,Planning!C349&lt;&gt;"",Planning!C349),"")</f>
        <v/>
      </c>
      <c r="D346" s="152" t="str">
        <f>IFERROR(VLOOKUP(B346,Address!B:G,5,FALSE),"")</f>
        <v/>
      </c>
      <c r="E346" s="152" t="str">
        <f>IFERROR(VLOOKUP(B346,Address!B:L,11,FALSE),"")</f>
        <v/>
      </c>
      <c r="F346" s="155" t="str">
        <f t="shared" si="10"/>
        <v/>
      </c>
      <c r="G346" s="156" t="str">
        <f>IF(B346="סך הכל",Summary!$B$7,IF(F346="","",IF(VLOOKUP(B346,WQ_UnitID!B:C,2,FALSE)=0,"",VLOOKUP(B346,WQ_UnitID!B:C,2,FALSE))))</f>
        <v/>
      </c>
      <c r="H346" s="155" t="str">
        <f>IF(B346="סך הכל",Summary!$B$8,IF(F346="","",IFERROR(VLOOKUP(B346,Planning!A:B,2,FALSE),0)))</f>
        <v/>
      </c>
      <c r="I346" s="155" t="str">
        <f>IF(B346="סך הכל",Summary!$B$9,IF(F346="","",IFERROR(VLOOKUP(B346,Count!A:B,2,FALSE),0)))</f>
        <v/>
      </c>
      <c r="J346" s="155" t="str">
        <f>IF(F346="","",(IF(ISNUMBER(MATCH(B346,ExcPermit!$H$8:$H$1000,0)),"כן","לא")))</f>
        <v/>
      </c>
      <c r="K346" s="155" t="str">
        <f>IF(B346="סך הכל",Summary!$B$10,IF(F346="","",IFERROR(VLOOKUP(B346,Count!A:J,8,FALSE),0)))</f>
        <v/>
      </c>
      <c r="L346" s="155" t="str">
        <f>IF(B346="סך הכל",Summary!$B$11,IF(F346="","",IFERROR(VLOOKUP(B346,Count!A:J,9,FALSE),0)))</f>
        <v/>
      </c>
      <c r="M346" s="157" t="str">
        <f>IF(B346="סך הכל",Summary!$B$12,IF(F346="","",IFERROR(VLOOKUP(B346,Count!A:J,10,FALSE),0)))</f>
        <v/>
      </c>
      <c r="N346" s="158" t="str">
        <f t="shared" si="11"/>
        <v/>
      </c>
      <c r="O346" s="134" t="str">
        <f>IFERROR(VLOOKUP(B346,Comments!A:B,2,FALSE),"")</f>
        <v/>
      </c>
      <c r="P346" s="134"/>
      <c r="Q346" s="134"/>
      <c r="R346" s="134"/>
      <c r="S346" s="134"/>
      <c r="T346" s="134"/>
      <c r="U346" s="134"/>
      <c r="V346" s="134"/>
      <c r="W346" s="134"/>
      <c r="X346" s="134"/>
      <c r="Y346" s="134"/>
      <c r="Z346" s="134"/>
      <c r="AA346" s="134"/>
      <c r="AB346" s="134"/>
      <c r="AC346" s="134"/>
      <c r="AD346" s="134"/>
      <c r="AE346" s="152"/>
      <c r="AF346" s="152"/>
      <c r="AG346" s="152"/>
      <c r="AH346" s="152"/>
      <c r="AI346" s="152"/>
      <c r="AJ346" s="152"/>
      <c r="AK346" s="152"/>
      <c r="AL346" s="152"/>
      <c r="AM346" s="152"/>
      <c r="AN346" s="152"/>
      <c r="AO346" s="152"/>
      <c r="AP346" s="152"/>
      <c r="AQ346" s="152"/>
      <c r="AR346" s="152"/>
      <c r="AS346" s="152"/>
      <c r="AT346" s="152"/>
      <c r="AU346" s="152"/>
      <c r="AV346" s="152"/>
      <c r="AW346" s="152"/>
      <c r="AX346" s="152"/>
      <c r="AY346" s="152"/>
      <c r="AZ346" s="152"/>
      <c r="BA346" s="152"/>
      <c r="BB346" s="152"/>
      <c r="BC346" s="152"/>
      <c r="BD346" s="152"/>
      <c r="BE346" s="152"/>
      <c r="BF346" s="152"/>
      <c r="BG346" s="152"/>
      <c r="BH346" s="152"/>
      <c r="BI346" s="152"/>
      <c r="BJ346" s="152"/>
      <c r="BK346" s="152"/>
      <c r="BL346" s="152"/>
      <c r="BM346" s="152"/>
      <c r="BN346" s="152"/>
      <c r="BO346" s="152"/>
      <c r="BP346" s="152"/>
      <c r="BQ346" s="152"/>
      <c r="BR346" s="152"/>
      <c r="BS346" s="152"/>
      <c r="BT346" s="152"/>
      <c r="BU346" s="152"/>
      <c r="BV346" s="152"/>
      <c r="BW346" s="152"/>
      <c r="BX346" s="152"/>
      <c r="BY346" s="152"/>
    </row>
    <row r="347" spans="1:77" s="38" customFormat="1" x14ac:dyDescent="0.2">
      <c r="A347" s="152"/>
      <c r="B347" s="153" t="str">
        <f>IF(AND(B345&lt;&gt;"",ISNUMBER(B345),B346=""),"סך הכל",IF(Planning!A350="","",Planning!A350))</f>
        <v/>
      </c>
      <c r="C347" s="154" t="str">
        <f>IFERROR(_xlfn.IFS(B347="סך הכל",Summary!$B$6,Planning!C350&lt;&gt;"",Planning!C350),"")</f>
        <v/>
      </c>
      <c r="D347" s="152" t="str">
        <f>IFERROR(VLOOKUP(B347,Address!B:G,5,FALSE),"")</f>
        <v/>
      </c>
      <c r="E347" s="152" t="str">
        <f>IFERROR(VLOOKUP(B347,Address!B:L,11,FALSE),"")</f>
        <v/>
      </c>
      <c r="F347" s="155" t="str">
        <f t="shared" si="10"/>
        <v/>
      </c>
      <c r="G347" s="156" t="str">
        <f>IF(B347="סך הכל",Summary!$B$7,IF(F347="","",IF(VLOOKUP(B347,WQ_UnitID!B:C,2,FALSE)=0,"",VLOOKUP(B347,WQ_UnitID!B:C,2,FALSE))))</f>
        <v/>
      </c>
      <c r="H347" s="155" t="str">
        <f>IF(B347="סך הכל",Summary!$B$8,IF(F347="","",IFERROR(VLOOKUP(B347,Planning!A:B,2,FALSE),0)))</f>
        <v/>
      </c>
      <c r="I347" s="155" t="str">
        <f>IF(B347="סך הכל",Summary!$B$9,IF(F347="","",IFERROR(VLOOKUP(B347,Count!A:B,2,FALSE),0)))</f>
        <v/>
      </c>
      <c r="J347" s="155" t="str">
        <f>IF(F347="","",(IF(ISNUMBER(MATCH(B347,ExcPermit!$H$8:$H$1000,0)),"כן","לא")))</f>
        <v/>
      </c>
      <c r="K347" s="155" t="str">
        <f>IF(B347="סך הכל",Summary!$B$10,IF(F347="","",IFERROR(VLOOKUP(B347,Count!A:J,8,FALSE),0)))</f>
        <v/>
      </c>
      <c r="L347" s="155" t="str">
        <f>IF(B347="סך הכל",Summary!$B$11,IF(F347="","",IFERROR(VLOOKUP(B347,Count!A:J,9,FALSE),0)))</f>
        <v/>
      </c>
      <c r="M347" s="157" t="str">
        <f>IF(B347="סך הכל",Summary!$B$12,IF(F347="","",IFERROR(VLOOKUP(B347,Count!A:J,10,FALSE),0)))</f>
        <v/>
      </c>
      <c r="N347" s="158" t="str">
        <f t="shared" si="11"/>
        <v/>
      </c>
      <c r="O347" s="134" t="str">
        <f>IFERROR(VLOOKUP(B347,Comments!A:B,2,FALSE),"")</f>
        <v/>
      </c>
      <c r="P347" s="134"/>
      <c r="Q347" s="134"/>
      <c r="R347" s="134"/>
      <c r="S347" s="134"/>
      <c r="T347" s="134"/>
      <c r="U347" s="134"/>
      <c r="V347" s="134"/>
      <c r="W347" s="134"/>
      <c r="X347" s="134"/>
      <c r="Y347" s="134"/>
      <c r="Z347" s="134"/>
      <c r="AA347" s="134"/>
      <c r="AB347" s="134"/>
      <c r="AC347" s="134"/>
      <c r="AD347" s="134"/>
      <c r="AE347" s="152"/>
      <c r="AF347" s="152"/>
      <c r="AG347" s="152"/>
      <c r="AH347" s="152"/>
      <c r="AI347" s="152"/>
      <c r="AJ347" s="152"/>
      <c r="AK347" s="152"/>
      <c r="AL347" s="152"/>
      <c r="AM347" s="152"/>
      <c r="AN347" s="152"/>
      <c r="AO347" s="152"/>
      <c r="AP347" s="152"/>
      <c r="AQ347" s="152"/>
      <c r="AR347" s="152"/>
      <c r="AS347" s="152"/>
      <c r="AT347" s="152"/>
      <c r="AU347" s="152"/>
      <c r="AV347" s="152"/>
      <c r="AW347" s="152"/>
      <c r="AX347" s="152"/>
      <c r="AY347" s="152"/>
      <c r="AZ347" s="152"/>
      <c r="BA347" s="152"/>
      <c r="BB347" s="152"/>
      <c r="BC347" s="152"/>
      <c r="BD347" s="152"/>
      <c r="BE347" s="152"/>
      <c r="BF347" s="152"/>
      <c r="BG347" s="152"/>
      <c r="BH347" s="152"/>
      <c r="BI347" s="152"/>
      <c r="BJ347" s="152"/>
      <c r="BK347" s="152"/>
      <c r="BL347" s="152"/>
      <c r="BM347" s="152"/>
      <c r="BN347" s="152"/>
      <c r="BO347" s="152"/>
      <c r="BP347" s="152"/>
      <c r="BQ347" s="152"/>
      <c r="BR347" s="152"/>
      <c r="BS347" s="152"/>
      <c r="BT347" s="152"/>
      <c r="BU347" s="152"/>
      <c r="BV347" s="152"/>
      <c r="BW347" s="152"/>
      <c r="BX347" s="152"/>
      <c r="BY347" s="152"/>
    </row>
    <row r="348" spans="1:77" s="38" customFormat="1" x14ac:dyDescent="0.2">
      <c r="A348" s="152"/>
      <c r="B348" s="153" t="str">
        <f>IF(AND(B346&lt;&gt;"",ISNUMBER(B346),B347=""),"סך הכל",IF(Planning!A351="","",Planning!A351))</f>
        <v/>
      </c>
      <c r="C348" s="154" t="str">
        <f>IFERROR(_xlfn.IFS(B348="סך הכל",Summary!$B$6,Planning!C351&lt;&gt;"",Planning!C351),"")</f>
        <v/>
      </c>
      <c r="D348" s="152" t="str">
        <f>IFERROR(VLOOKUP(B348,Address!B:G,5,FALSE),"")</f>
        <v/>
      </c>
      <c r="E348" s="152" t="str">
        <f>IFERROR(VLOOKUP(B348,Address!B:L,11,FALSE),"")</f>
        <v/>
      </c>
      <c r="F348" s="155" t="str">
        <f t="shared" si="10"/>
        <v/>
      </c>
      <c r="G348" s="156" t="str">
        <f>IF(B348="סך הכל",Summary!$B$7,IF(F348="","",IF(VLOOKUP(B348,WQ_UnitID!B:C,2,FALSE)=0,"",VLOOKUP(B348,WQ_UnitID!B:C,2,FALSE))))</f>
        <v/>
      </c>
      <c r="H348" s="155" t="str">
        <f>IF(B348="סך הכל",Summary!$B$8,IF(F348="","",IFERROR(VLOOKUP(B348,Planning!A:B,2,FALSE),0)))</f>
        <v/>
      </c>
      <c r="I348" s="155" t="str">
        <f>IF(B348="סך הכל",Summary!$B$9,IF(F348="","",IFERROR(VLOOKUP(B348,Count!A:B,2,FALSE),0)))</f>
        <v/>
      </c>
      <c r="J348" s="155" t="str">
        <f>IF(F348="","",(IF(ISNUMBER(MATCH(B348,ExcPermit!$H$8:$H$1000,0)),"כן","לא")))</f>
        <v/>
      </c>
      <c r="K348" s="155" t="str">
        <f>IF(B348="סך הכל",Summary!$B$10,IF(F348="","",IFERROR(VLOOKUP(B348,Count!A:J,8,FALSE),0)))</f>
        <v/>
      </c>
      <c r="L348" s="155" t="str">
        <f>IF(B348="סך הכל",Summary!$B$11,IF(F348="","",IFERROR(VLOOKUP(B348,Count!A:J,9,FALSE),0)))</f>
        <v/>
      </c>
      <c r="M348" s="157" t="str">
        <f>IF(B348="סך הכל",Summary!$B$12,IF(F348="","",IFERROR(VLOOKUP(B348,Count!A:J,10,FALSE),0)))</f>
        <v/>
      </c>
      <c r="N348" s="158" t="str">
        <f t="shared" si="11"/>
        <v/>
      </c>
      <c r="O348" s="134" t="str">
        <f>IFERROR(VLOOKUP(B348,Comments!A:B,2,FALSE),"")</f>
        <v/>
      </c>
      <c r="P348" s="134"/>
      <c r="Q348" s="134"/>
      <c r="R348" s="134"/>
      <c r="S348" s="134"/>
      <c r="T348" s="134"/>
      <c r="U348" s="134"/>
      <c r="V348" s="134"/>
      <c r="W348" s="134"/>
      <c r="X348" s="134"/>
      <c r="Y348" s="134"/>
      <c r="Z348" s="134"/>
      <c r="AA348" s="134"/>
      <c r="AB348" s="134"/>
      <c r="AC348" s="134"/>
      <c r="AD348" s="134"/>
      <c r="AE348" s="152"/>
      <c r="AF348" s="152"/>
      <c r="AG348" s="152"/>
      <c r="AH348" s="152"/>
      <c r="AI348" s="152"/>
      <c r="AJ348" s="152"/>
      <c r="AK348" s="152"/>
      <c r="AL348" s="152"/>
      <c r="AM348" s="152"/>
      <c r="AN348" s="152"/>
      <c r="AO348" s="152"/>
      <c r="AP348" s="152"/>
      <c r="AQ348" s="152"/>
      <c r="AR348" s="152"/>
      <c r="AS348" s="152"/>
      <c r="AT348" s="152"/>
      <c r="AU348" s="152"/>
      <c r="AV348" s="152"/>
      <c r="AW348" s="152"/>
      <c r="AX348" s="152"/>
      <c r="AY348" s="152"/>
      <c r="AZ348" s="152"/>
      <c r="BA348" s="152"/>
      <c r="BB348" s="152"/>
      <c r="BC348" s="152"/>
      <c r="BD348" s="152"/>
      <c r="BE348" s="152"/>
      <c r="BF348" s="152"/>
      <c r="BG348" s="152"/>
      <c r="BH348" s="152"/>
      <c r="BI348" s="152"/>
      <c r="BJ348" s="152"/>
      <c r="BK348" s="152"/>
      <c r="BL348" s="152"/>
      <c r="BM348" s="152"/>
      <c r="BN348" s="152"/>
      <c r="BO348" s="152"/>
      <c r="BP348" s="152"/>
      <c r="BQ348" s="152"/>
      <c r="BR348" s="152"/>
      <c r="BS348" s="152"/>
      <c r="BT348" s="152"/>
      <c r="BU348" s="152"/>
      <c r="BV348" s="152"/>
      <c r="BW348" s="152"/>
      <c r="BX348" s="152"/>
      <c r="BY348" s="152"/>
    </row>
    <row r="349" spans="1:77" s="38" customFormat="1" x14ac:dyDescent="0.2">
      <c r="A349" s="152"/>
      <c r="B349" s="153" t="str">
        <f>IF(AND(B347&lt;&gt;"",ISNUMBER(B347),B348=""),"סך הכל",IF(Planning!A352="","",Planning!A352))</f>
        <v/>
      </c>
      <c r="C349" s="154" t="str">
        <f>IFERROR(_xlfn.IFS(B349="סך הכל",Summary!$B$6,Planning!C352&lt;&gt;"",Planning!C352),"")</f>
        <v/>
      </c>
      <c r="D349" s="152" t="str">
        <f>IFERROR(VLOOKUP(B349,Address!B:G,5,FALSE),"")</f>
        <v/>
      </c>
      <c r="E349" s="152" t="str">
        <f>IFERROR(VLOOKUP(B349,Address!B:L,11,FALSE),"")</f>
        <v/>
      </c>
      <c r="F349" s="155" t="str">
        <f t="shared" si="10"/>
        <v/>
      </c>
      <c r="G349" s="156" t="str">
        <f>IF(B349="סך הכל",Summary!$B$7,IF(F349="","",IF(VLOOKUP(B349,WQ_UnitID!B:C,2,FALSE)=0,"",VLOOKUP(B349,WQ_UnitID!B:C,2,FALSE))))</f>
        <v/>
      </c>
      <c r="H349" s="155" t="str">
        <f>IF(B349="סך הכל",Summary!$B$8,IF(F349="","",IFERROR(VLOOKUP(B349,Planning!A:B,2,FALSE),0)))</f>
        <v/>
      </c>
      <c r="I349" s="155" t="str">
        <f>IF(B349="סך הכל",Summary!$B$9,IF(F349="","",IFERROR(VLOOKUP(B349,Count!A:B,2,FALSE),0)))</f>
        <v/>
      </c>
      <c r="J349" s="155" t="str">
        <f>IF(F349="","",(IF(ISNUMBER(MATCH(B349,ExcPermit!$H$8:$H$1000,0)),"כן","לא")))</f>
        <v/>
      </c>
      <c r="K349" s="155" t="str">
        <f>IF(B349="סך הכל",Summary!$B$10,IF(F349="","",IFERROR(VLOOKUP(B349,Count!A:J,8,FALSE),0)))</f>
        <v/>
      </c>
      <c r="L349" s="155" t="str">
        <f>IF(B349="סך הכל",Summary!$B$11,IF(F349="","",IFERROR(VLOOKUP(B349,Count!A:J,9,FALSE),0)))</f>
        <v/>
      </c>
      <c r="M349" s="157" t="str">
        <f>IF(B349="סך הכל",Summary!$B$12,IF(F349="","",IFERROR(VLOOKUP(B349,Count!A:J,10,FALSE),0)))</f>
        <v/>
      </c>
      <c r="N349" s="158" t="str">
        <f t="shared" si="11"/>
        <v/>
      </c>
      <c r="O349" s="134" t="str">
        <f>IFERROR(VLOOKUP(B349,Comments!A:B,2,FALSE),"")</f>
        <v/>
      </c>
      <c r="P349" s="134"/>
      <c r="Q349" s="134"/>
      <c r="R349" s="134"/>
      <c r="S349" s="134"/>
      <c r="T349" s="134"/>
      <c r="U349" s="134"/>
      <c r="V349" s="134"/>
      <c r="W349" s="134"/>
      <c r="X349" s="134"/>
      <c r="Y349" s="134"/>
      <c r="Z349" s="134"/>
      <c r="AA349" s="134"/>
      <c r="AB349" s="134"/>
      <c r="AC349" s="134"/>
      <c r="AD349" s="134"/>
      <c r="AE349" s="152"/>
      <c r="AF349" s="152"/>
      <c r="AG349" s="152"/>
      <c r="AH349" s="152"/>
      <c r="AI349" s="152"/>
      <c r="AJ349" s="152"/>
      <c r="AK349" s="152"/>
      <c r="AL349" s="152"/>
      <c r="AM349" s="152"/>
      <c r="AN349" s="152"/>
      <c r="AO349" s="152"/>
      <c r="AP349" s="152"/>
      <c r="AQ349" s="152"/>
      <c r="AR349" s="152"/>
      <c r="AS349" s="152"/>
      <c r="AT349" s="152"/>
      <c r="AU349" s="152"/>
      <c r="AV349" s="152"/>
      <c r="AW349" s="152"/>
      <c r="AX349" s="152"/>
      <c r="AY349" s="152"/>
      <c r="AZ349" s="152"/>
      <c r="BA349" s="152"/>
      <c r="BB349" s="152"/>
      <c r="BC349" s="152"/>
      <c r="BD349" s="152"/>
      <c r="BE349" s="152"/>
      <c r="BF349" s="152"/>
      <c r="BG349" s="152"/>
      <c r="BH349" s="152"/>
      <c r="BI349" s="152"/>
      <c r="BJ349" s="152"/>
      <c r="BK349" s="152"/>
      <c r="BL349" s="152"/>
      <c r="BM349" s="152"/>
      <c r="BN349" s="152"/>
      <c r="BO349" s="152"/>
      <c r="BP349" s="152"/>
      <c r="BQ349" s="152"/>
      <c r="BR349" s="152"/>
      <c r="BS349" s="152"/>
      <c r="BT349" s="152"/>
      <c r="BU349" s="152"/>
      <c r="BV349" s="152"/>
      <c r="BW349" s="152"/>
      <c r="BX349" s="152"/>
      <c r="BY349" s="152"/>
    </row>
    <row r="350" spans="1:77" s="38" customFormat="1" x14ac:dyDescent="0.2">
      <c r="A350" s="152"/>
      <c r="B350" s="153" t="str">
        <f>IF(AND(B348&lt;&gt;"",ISNUMBER(B348),B349=""),"סך הכל",IF(Planning!A353="","",Planning!A353))</f>
        <v/>
      </c>
      <c r="C350" s="154" t="str">
        <f>IFERROR(_xlfn.IFS(B350="סך הכל",Summary!$B$6,Planning!C353&lt;&gt;"",Planning!C353),"")</f>
        <v/>
      </c>
      <c r="D350" s="152" t="str">
        <f>IFERROR(VLOOKUP(B350,Address!B:G,5,FALSE),"")</f>
        <v/>
      </c>
      <c r="E350" s="152" t="str">
        <f>IFERROR(VLOOKUP(B350,Address!B:L,11,FALSE),"")</f>
        <v/>
      </c>
      <c r="F350" s="155" t="str">
        <f t="shared" si="10"/>
        <v/>
      </c>
      <c r="G350" s="156" t="str">
        <f>IF(B350="סך הכל",Summary!$B$7,IF(F350="","",IF(VLOOKUP(B350,WQ_UnitID!B:C,2,FALSE)=0,"",VLOOKUP(B350,WQ_UnitID!B:C,2,FALSE))))</f>
        <v/>
      </c>
      <c r="H350" s="155" t="str">
        <f>IF(B350="סך הכל",Summary!$B$8,IF(F350="","",IFERROR(VLOOKUP(B350,Planning!A:B,2,FALSE),0)))</f>
        <v/>
      </c>
      <c r="I350" s="155" t="str">
        <f>IF(B350="סך הכל",Summary!$B$9,IF(F350="","",IFERROR(VLOOKUP(B350,Count!A:B,2,FALSE),0)))</f>
        <v/>
      </c>
      <c r="J350" s="155" t="str">
        <f>IF(F350="","",(IF(ISNUMBER(MATCH(B350,ExcPermit!$H$8:$H$1000,0)),"כן","לא")))</f>
        <v/>
      </c>
      <c r="K350" s="155" t="str">
        <f>IF(B350="סך הכל",Summary!$B$10,IF(F350="","",IFERROR(VLOOKUP(B350,Count!A:J,8,FALSE),0)))</f>
        <v/>
      </c>
      <c r="L350" s="155" t="str">
        <f>IF(B350="סך הכל",Summary!$B$11,IF(F350="","",IFERROR(VLOOKUP(B350,Count!A:J,9,FALSE),0)))</f>
        <v/>
      </c>
      <c r="M350" s="157" t="str">
        <f>IF(B350="סך הכל",Summary!$B$12,IF(F350="","",IFERROR(VLOOKUP(B350,Count!A:J,10,FALSE),0)))</f>
        <v/>
      </c>
      <c r="N350" s="158" t="str">
        <f t="shared" si="11"/>
        <v/>
      </c>
      <c r="O350" s="134" t="str">
        <f>IFERROR(VLOOKUP(B350,Comments!A:B,2,FALSE),"")</f>
        <v/>
      </c>
      <c r="P350" s="134"/>
      <c r="Q350" s="134"/>
      <c r="R350" s="134"/>
      <c r="S350" s="134"/>
      <c r="T350" s="134"/>
      <c r="U350" s="134"/>
      <c r="V350" s="134"/>
      <c r="W350" s="134"/>
      <c r="X350" s="134"/>
      <c r="Y350" s="134"/>
      <c r="Z350" s="134"/>
      <c r="AA350" s="134"/>
      <c r="AB350" s="134"/>
      <c r="AC350" s="134"/>
      <c r="AD350" s="134"/>
      <c r="AE350" s="152"/>
      <c r="AF350" s="152"/>
      <c r="AG350" s="152"/>
      <c r="AH350" s="152"/>
      <c r="AI350" s="152"/>
      <c r="AJ350" s="152"/>
      <c r="AK350" s="152"/>
      <c r="AL350" s="152"/>
      <c r="AM350" s="152"/>
      <c r="AN350" s="152"/>
      <c r="AO350" s="152"/>
      <c r="AP350" s="152"/>
      <c r="AQ350" s="152"/>
      <c r="AR350" s="152"/>
      <c r="AS350" s="152"/>
      <c r="AT350" s="152"/>
      <c r="AU350" s="152"/>
      <c r="AV350" s="152"/>
      <c r="AW350" s="152"/>
      <c r="AX350" s="152"/>
      <c r="AY350" s="152"/>
      <c r="AZ350" s="152"/>
      <c r="BA350" s="152"/>
      <c r="BB350" s="152"/>
      <c r="BC350" s="152"/>
      <c r="BD350" s="152"/>
      <c r="BE350" s="152"/>
      <c r="BF350" s="152"/>
      <c r="BG350" s="152"/>
      <c r="BH350" s="152"/>
      <c r="BI350" s="152"/>
      <c r="BJ350" s="152"/>
      <c r="BK350" s="152"/>
      <c r="BL350" s="152"/>
      <c r="BM350" s="152"/>
      <c r="BN350" s="152"/>
      <c r="BO350" s="152"/>
      <c r="BP350" s="152"/>
      <c r="BQ350" s="152"/>
      <c r="BR350" s="152"/>
      <c r="BS350" s="152"/>
      <c r="BT350" s="152"/>
      <c r="BU350" s="152"/>
      <c r="BV350" s="152"/>
      <c r="BW350" s="152"/>
      <c r="BX350" s="152"/>
      <c r="BY350" s="152"/>
    </row>
    <row r="351" spans="1:77" s="38" customFormat="1" x14ac:dyDescent="0.2">
      <c r="A351" s="152"/>
      <c r="B351" s="153" t="str">
        <f>IF(AND(B349&lt;&gt;"",ISNUMBER(B349),B350=""),"סך הכל",IF(Planning!A354="","",Planning!A354))</f>
        <v/>
      </c>
      <c r="C351" s="154" t="str">
        <f>IFERROR(_xlfn.IFS(B351="סך הכל",Summary!$B$6,Planning!C354&lt;&gt;"",Planning!C354),"")</f>
        <v/>
      </c>
      <c r="D351" s="152" t="str">
        <f>IFERROR(VLOOKUP(B351,Address!B:G,5,FALSE),"")</f>
        <v/>
      </c>
      <c r="E351" s="152" t="str">
        <f>IFERROR(VLOOKUP(B351,Address!B:L,11,FALSE),"")</f>
        <v/>
      </c>
      <c r="F351" s="155" t="str">
        <f t="shared" si="10"/>
        <v/>
      </c>
      <c r="G351" s="156" t="str">
        <f>IF(B351="סך הכל",Summary!$B$7,IF(F351="","",IF(VLOOKUP(B351,WQ_UnitID!B:C,2,FALSE)=0,"",VLOOKUP(B351,WQ_UnitID!B:C,2,FALSE))))</f>
        <v/>
      </c>
      <c r="H351" s="155" t="str">
        <f>IF(B351="סך הכל",Summary!$B$8,IF(F351="","",IFERROR(VLOOKUP(B351,Planning!A:B,2,FALSE),0)))</f>
        <v/>
      </c>
      <c r="I351" s="155" t="str">
        <f>IF(B351="סך הכל",Summary!$B$9,IF(F351="","",IFERROR(VLOOKUP(B351,Count!A:B,2,FALSE),0)))</f>
        <v/>
      </c>
      <c r="J351" s="155" t="str">
        <f>IF(F351="","",(IF(ISNUMBER(MATCH(B351,ExcPermit!$H$8:$H$1000,0)),"כן","לא")))</f>
        <v/>
      </c>
      <c r="K351" s="155" t="str">
        <f>IF(B351="סך הכל",Summary!$B$10,IF(F351="","",IFERROR(VLOOKUP(B351,Count!A:J,8,FALSE),0)))</f>
        <v/>
      </c>
      <c r="L351" s="155" t="str">
        <f>IF(B351="סך הכל",Summary!$B$11,IF(F351="","",IFERROR(VLOOKUP(B351,Count!A:J,9,FALSE),0)))</f>
        <v/>
      </c>
      <c r="M351" s="157" t="str">
        <f>IF(B351="סך הכל",Summary!$B$12,IF(F351="","",IFERROR(VLOOKUP(B351,Count!A:J,10,FALSE),0)))</f>
        <v/>
      </c>
      <c r="N351" s="158" t="str">
        <f t="shared" si="11"/>
        <v/>
      </c>
      <c r="O351" s="134" t="str">
        <f>IFERROR(VLOOKUP(B351,Comments!A:B,2,FALSE),"")</f>
        <v/>
      </c>
      <c r="P351" s="134"/>
      <c r="Q351" s="134"/>
      <c r="R351" s="134"/>
      <c r="S351" s="134"/>
      <c r="T351" s="134"/>
      <c r="U351" s="134"/>
      <c r="V351" s="134"/>
      <c r="W351" s="134"/>
      <c r="X351" s="134"/>
      <c r="Y351" s="134"/>
      <c r="Z351" s="134"/>
      <c r="AA351" s="134"/>
      <c r="AB351" s="134"/>
      <c r="AC351" s="134"/>
      <c r="AD351" s="134"/>
      <c r="AE351" s="152"/>
      <c r="AF351" s="152"/>
      <c r="AG351" s="152"/>
      <c r="AH351" s="152"/>
      <c r="AI351" s="152"/>
      <c r="AJ351" s="152"/>
      <c r="AK351" s="152"/>
      <c r="AL351" s="152"/>
      <c r="AM351" s="152"/>
      <c r="AN351" s="152"/>
      <c r="AO351" s="152"/>
      <c r="AP351" s="152"/>
      <c r="AQ351" s="152"/>
      <c r="AR351" s="152"/>
      <c r="AS351" s="152"/>
      <c r="AT351" s="152"/>
      <c r="AU351" s="152"/>
      <c r="AV351" s="152"/>
      <c r="AW351" s="152"/>
      <c r="AX351" s="152"/>
      <c r="AY351" s="152"/>
      <c r="AZ351" s="152"/>
      <c r="BA351" s="152"/>
      <c r="BB351" s="152"/>
      <c r="BC351" s="152"/>
      <c r="BD351" s="152"/>
      <c r="BE351" s="152"/>
      <c r="BF351" s="152"/>
      <c r="BG351" s="152"/>
      <c r="BH351" s="152"/>
      <c r="BI351" s="152"/>
      <c r="BJ351" s="152"/>
      <c r="BK351" s="152"/>
      <c r="BL351" s="152"/>
      <c r="BM351" s="152"/>
      <c r="BN351" s="152"/>
      <c r="BO351" s="152"/>
      <c r="BP351" s="152"/>
      <c r="BQ351" s="152"/>
      <c r="BR351" s="152"/>
      <c r="BS351" s="152"/>
      <c r="BT351" s="152"/>
      <c r="BU351" s="152"/>
      <c r="BV351" s="152"/>
      <c r="BW351" s="152"/>
      <c r="BX351" s="152"/>
      <c r="BY351" s="152"/>
    </row>
    <row r="352" spans="1:77" s="38" customFormat="1" x14ac:dyDescent="0.2">
      <c r="A352" s="152"/>
      <c r="B352" s="153" t="str">
        <f>IF(AND(B350&lt;&gt;"",ISNUMBER(B350),B351=""),"סך הכל",IF(Planning!A355="","",Planning!A355))</f>
        <v/>
      </c>
      <c r="C352" s="154" t="str">
        <f>IFERROR(_xlfn.IFS(B352="סך הכל",Summary!$B$6,Planning!C355&lt;&gt;"",Planning!C355),"")</f>
        <v/>
      </c>
      <c r="D352" s="152" t="str">
        <f>IFERROR(VLOOKUP(B352,Address!B:G,5,FALSE),"")</f>
        <v/>
      </c>
      <c r="E352" s="152" t="str">
        <f>IFERROR(VLOOKUP(B352,Address!B:L,11,FALSE),"")</f>
        <v/>
      </c>
      <c r="F352" s="155" t="str">
        <f t="shared" si="10"/>
        <v/>
      </c>
      <c r="G352" s="156" t="str">
        <f>IF(B352="סך הכל",Summary!$B$7,IF(F352="","",IF(VLOOKUP(B352,WQ_UnitID!B:C,2,FALSE)=0,"",VLOOKUP(B352,WQ_UnitID!B:C,2,FALSE))))</f>
        <v/>
      </c>
      <c r="H352" s="155" t="str">
        <f>IF(B352="סך הכל",Summary!$B$8,IF(F352="","",IFERROR(VLOOKUP(B352,Planning!A:B,2,FALSE),0)))</f>
        <v/>
      </c>
      <c r="I352" s="155" t="str">
        <f>IF(B352="סך הכל",Summary!$B$9,IF(F352="","",IFERROR(VLOOKUP(B352,Count!A:B,2,FALSE),0)))</f>
        <v/>
      </c>
      <c r="J352" s="155" t="str">
        <f>IF(F352="","",(IF(ISNUMBER(MATCH(B352,ExcPermit!$H$8:$H$1000,0)),"כן","לא")))</f>
        <v/>
      </c>
      <c r="K352" s="155" t="str">
        <f>IF(B352="סך הכל",Summary!$B$10,IF(F352="","",IFERROR(VLOOKUP(B352,Count!A:J,8,FALSE),0)))</f>
        <v/>
      </c>
      <c r="L352" s="155" t="str">
        <f>IF(B352="סך הכל",Summary!$B$11,IF(F352="","",IFERROR(VLOOKUP(B352,Count!A:J,9,FALSE),0)))</f>
        <v/>
      </c>
      <c r="M352" s="157" t="str">
        <f>IF(B352="סך הכל",Summary!$B$12,IF(F352="","",IFERROR(VLOOKUP(B352,Count!A:J,10,FALSE),0)))</f>
        <v/>
      </c>
      <c r="N352" s="158" t="str">
        <f t="shared" si="11"/>
        <v/>
      </c>
      <c r="O352" s="134" t="str">
        <f>IFERROR(VLOOKUP(B352,Comments!A:B,2,FALSE),"")</f>
        <v/>
      </c>
      <c r="P352" s="134"/>
      <c r="Q352" s="134"/>
      <c r="R352" s="134"/>
      <c r="S352" s="134"/>
      <c r="T352" s="134"/>
      <c r="U352" s="134"/>
      <c r="V352" s="134"/>
      <c r="W352" s="134"/>
      <c r="X352" s="134"/>
      <c r="Y352" s="134"/>
      <c r="Z352" s="134"/>
      <c r="AA352" s="134"/>
      <c r="AB352" s="134"/>
      <c r="AC352" s="134"/>
      <c r="AD352" s="134"/>
      <c r="AE352" s="152"/>
      <c r="AF352" s="152"/>
      <c r="AG352" s="152"/>
      <c r="AH352" s="152"/>
      <c r="AI352" s="152"/>
      <c r="AJ352" s="152"/>
      <c r="AK352" s="152"/>
      <c r="AL352" s="152"/>
      <c r="AM352" s="152"/>
      <c r="AN352" s="152"/>
      <c r="AO352" s="152"/>
      <c r="AP352" s="152"/>
      <c r="AQ352" s="152"/>
      <c r="AR352" s="152"/>
      <c r="AS352" s="152"/>
      <c r="AT352" s="152"/>
      <c r="AU352" s="152"/>
      <c r="AV352" s="152"/>
      <c r="AW352" s="152"/>
      <c r="AX352" s="152"/>
      <c r="AY352" s="152"/>
      <c r="AZ352" s="152"/>
      <c r="BA352" s="152"/>
      <c r="BB352" s="152"/>
      <c r="BC352" s="152"/>
      <c r="BD352" s="152"/>
      <c r="BE352" s="152"/>
      <c r="BF352" s="152"/>
      <c r="BG352" s="152"/>
      <c r="BH352" s="152"/>
      <c r="BI352" s="152"/>
      <c r="BJ352" s="152"/>
      <c r="BK352" s="152"/>
      <c r="BL352" s="152"/>
      <c r="BM352" s="152"/>
      <c r="BN352" s="152"/>
      <c r="BO352" s="152"/>
      <c r="BP352" s="152"/>
      <c r="BQ352" s="152"/>
      <c r="BR352" s="152"/>
      <c r="BS352" s="152"/>
      <c r="BT352" s="152"/>
      <c r="BU352" s="152"/>
      <c r="BV352" s="152"/>
      <c r="BW352" s="152"/>
      <c r="BX352" s="152"/>
      <c r="BY352" s="152"/>
    </row>
    <row r="353" spans="1:77" s="38" customFormat="1" x14ac:dyDescent="0.2">
      <c r="A353" s="152"/>
      <c r="B353" s="153" t="str">
        <f>IF(AND(B351&lt;&gt;"",ISNUMBER(B351),B352=""),"סך הכל",IF(Planning!A356="","",Planning!A356))</f>
        <v/>
      </c>
      <c r="C353" s="154" t="str">
        <f>IFERROR(_xlfn.IFS(B353="סך הכל",Summary!$B$6,Planning!C356&lt;&gt;"",Planning!C356),"")</f>
        <v/>
      </c>
      <c r="D353" s="152" t="str">
        <f>IFERROR(VLOOKUP(B353,Address!B:G,5,FALSE),"")</f>
        <v/>
      </c>
      <c r="E353" s="152" t="str">
        <f>IFERROR(VLOOKUP(B353,Address!B:L,11,FALSE),"")</f>
        <v/>
      </c>
      <c r="F353" s="155" t="str">
        <f t="shared" si="10"/>
        <v/>
      </c>
      <c r="G353" s="156" t="str">
        <f>IF(B353="סך הכל",Summary!$B$7,IF(F353="","",IF(VLOOKUP(B353,WQ_UnitID!B:C,2,FALSE)=0,"",VLOOKUP(B353,WQ_UnitID!B:C,2,FALSE))))</f>
        <v/>
      </c>
      <c r="H353" s="155" t="str">
        <f>IF(B353="סך הכל",Summary!$B$8,IF(F353="","",IFERROR(VLOOKUP(B353,Planning!A:B,2,FALSE),0)))</f>
        <v/>
      </c>
      <c r="I353" s="155" t="str">
        <f>IF(B353="סך הכל",Summary!$B$9,IF(F353="","",IFERROR(VLOOKUP(B353,Count!A:B,2,FALSE),0)))</f>
        <v/>
      </c>
      <c r="J353" s="155" t="str">
        <f>IF(F353="","",(IF(ISNUMBER(MATCH(B353,ExcPermit!$H$8:$H$1000,0)),"כן","לא")))</f>
        <v/>
      </c>
      <c r="K353" s="155" t="str">
        <f>IF(B353="סך הכל",Summary!$B$10,IF(F353="","",IFERROR(VLOOKUP(B353,Count!A:J,8,FALSE),0)))</f>
        <v/>
      </c>
      <c r="L353" s="155" t="str">
        <f>IF(B353="סך הכל",Summary!$B$11,IF(F353="","",IFERROR(VLOOKUP(B353,Count!A:J,9,FALSE),0)))</f>
        <v/>
      </c>
      <c r="M353" s="157" t="str">
        <f>IF(B353="סך הכל",Summary!$B$12,IF(F353="","",IFERROR(VLOOKUP(B353,Count!A:J,10,FALSE),0)))</f>
        <v/>
      </c>
      <c r="N353" s="158" t="str">
        <f t="shared" si="11"/>
        <v/>
      </c>
      <c r="O353" s="134" t="str">
        <f>IFERROR(VLOOKUP(B353,Comments!A:B,2,FALSE),"")</f>
        <v/>
      </c>
      <c r="P353" s="134"/>
      <c r="Q353" s="134"/>
      <c r="R353" s="134"/>
      <c r="S353" s="134"/>
      <c r="T353" s="134"/>
      <c r="U353" s="134"/>
      <c r="V353" s="134"/>
      <c r="W353" s="134"/>
      <c r="X353" s="134"/>
      <c r="Y353" s="134"/>
      <c r="Z353" s="134"/>
      <c r="AA353" s="134"/>
      <c r="AB353" s="134"/>
      <c r="AC353" s="134"/>
      <c r="AD353" s="134"/>
      <c r="AE353" s="152"/>
      <c r="AF353" s="152"/>
      <c r="AG353" s="152"/>
      <c r="AH353" s="152"/>
      <c r="AI353" s="152"/>
      <c r="AJ353" s="152"/>
      <c r="AK353" s="152"/>
      <c r="AL353" s="152"/>
      <c r="AM353" s="152"/>
      <c r="AN353" s="152"/>
      <c r="AO353" s="152"/>
      <c r="AP353" s="152"/>
      <c r="AQ353" s="152"/>
      <c r="AR353" s="152"/>
      <c r="AS353" s="152"/>
      <c r="AT353" s="152"/>
      <c r="AU353" s="152"/>
      <c r="AV353" s="152"/>
      <c r="AW353" s="152"/>
      <c r="AX353" s="152"/>
      <c r="AY353" s="152"/>
      <c r="AZ353" s="152"/>
      <c r="BA353" s="152"/>
      <c r="BB353" s="152"/>
      <c r="BC353" s="152"/>
      <c r="BD353" s="152"/>
      <c r="BE353" s="152"/>
      <c r="BF353" s="152"/>
      <c r="BG353" s="152"/>
      <c r="BH353" s="152"/>
      <c r="BI353" s="152"/>
      <c r="BJ353" s="152"/>
      <c r="BK353" s="152"/>
      <c r="BL353" s="152"/>
      <c r="BM353" s="152"/>
      <c r="BN353" s="152"/>
      <c r="BO353" s="152"/>
      <c r="BP353" s="152"/>
      <c r="BQ353" s="152"/>
      <c r="BR353" s="152"/>
      <c r="BS353" s="152"/>
      <c r="BT353" s="152"/>
      <c r="BU353" s="152"/>
      <c r="BV353" s="152"/>
      <c r="BW353" s="152"/>
      <c r="BX353" s="152"/>
      <c r="BY353" s="152"/>
    </row>
    <row r="354" spans="1:77" s="38" customFormat="1" x14ac:dyDescent="0.2">
      <c r="A354" s="152"/>
      <c r="B354" s="153" t="str">
        <f>IF(AND(B352&lt;&gt;"",ISNUMBER(B352),B353=""),"סך הכל",IF(Planning!A357="","",Planning!A357))</f>
        <v/>
      </c>
      <c r="C354" s="154" t="str">
        <f>IFERROR(_xlfn.IFS(B354="סך הכל",Summary!$B$6,Planning!C357&lt;&gt;"",Planning!C357),"")</f>
        <v/>
      </c>
      <c r="D354" s="152" t="str">
        <f>IFERROR(VLOOKUP(B354,Address!B:G,5,FALSE),"")</f>
        <v/>
      </c>
      <c r="E354" s="152" t="str">
        <f>IFERROR(VLOOKUP(B354,Address!B:L,11,FALSE),"")</f>
        <v/>
      </c>
      <c r="F354" s="155" t="str">
        <f t="shared" si="10"/>
        <v/>
      </c>
      <c r="G354" s="156" t="str">
        <f>IF(B354="סך הכל",Summary!$B$7,IF(F354="","",IF(VLOOKUP(B354,WQ_UnitID!B:C,2,FALSE)=0,"",VLOOKUP(B354,WQ_UnitID!B:C,2,FALSE))))</f>
        <v/>
      </c>
      <c r="H354" s="155" t="str">
        <f>IF(B354="סך הכל",Summary!$B$8,IF(F354="","",IFERROR(VLOOKUP(B354,Planning!A:B,2,FALSE),0)))</f>
        <v/>
      </c>
      <c r="I354" s="155" t="str">
        <f>IF(B354="סך הכל",Summary!$B$9,IF(F354="","",IFERROR(VLOOKUP(B354,Count!A:B,2,FALSE),0)))</f>
        <v/>
      </c>
      <c r="J354" s="155" t="str">
        <f>IF(F354="","",(IF(ISNUMBER(MATCH(B354,ExcPermit!$H$8:$H$1000,0)),"כן","לא")))</f>
        <v/>
      </c>
      <c r="K354" s="155" t="str">
        <f>IF(B354="סך הכל",Summary!$B$10,IF(F354="","",IFERROR(VLOOKUP(B354,Count!A:J,8,FALSE),0)))</f>
        <v/>
      </c>
      <c r="L354" s="155" t="str">
        <f>IF(B354="סך הכל",Summary!$B$11,IF(F354="","",IFERROR(VLOOKUP(B354,Count!A:J,9,FALSE),0)))</f>
        <v/>
      </c>
      <c r="M354" s="157" t="str">
        <f>IF(B354="סך הכל",Summary!$B$12,IF(F354="","",IFERROR(VLOOKUP(B354,Count!A:J,10,FALSE),0)))</f>
        <v/>
      </c>
      <c r="N354" s="158" t="str">
        <f t="shared" si="11"/>
        <v/>
      </c>
      <c r="O354" s="134" t="str">
        <f>IFERROR(VLOOKUP(B354,Comments!A:B,2,FALSE),"")</f>
        <v/>
      </c>
      <c r="P354" s="134"/>
      <c r="Q354" s="134"/>
      <c r="R354" s="134"/>
      <c r="S354" s="134"/>
      <c r="T354" s="134"/>
      <c r="U354" s="134"/>
      <c r="V354" s="134"/>
      <c r="W354" s="134"/>
      <c r="X354" s="134"/>
      <c r="Y354" s="134"/>
      <c r="Z354" s="134"/>
      <c r="AA354" s="134"/>
      <c r="AB354" s="134"/>
      <c r="AC354" s="134"/>
      <c r="AD354" s="134"/>
      <c r="AE354" s="152"/>
      <c r="AF354" s="152"/>
      <c r="AG354" s="152"/>
      <c r="AH354" s="152"/>
      <c r="AI354" s="152"/>
      <c r="AJ354" s="152"/>
      <c r="AK354" s="152"/>
      <c r="AL354" s="152"/>
      <c r="AM354" s="152"/>
      <c r="AN354" s="152"/>
      <c r="AO354" s="152"/>
      <c r="AP354" s="152"/>
      <c r="AQ354" s="152"/>
      <c r="AR354" s="152"/>
      <c r="AS354" s="152"/>
      <c r="AT354" s="152"/>
      <c r="AU354" s="152"/>
      <c r="AV354" s="152"/>
      <c r="AW354" s="152"/>
      <c r="AX354" s="152"/>
      <c r="AY354" s="152"/>
      <c r="AZ354" s="152"/>
      <c r="BA354" s="152"/>
      <c r="BB354" s="152"/>
      <c r="BC354" s="152"/>
      <c r="BD354" s="152"/>
      <c r="BE354" s="152"/>
      <c r="BF354" s="152"/>
      <c r="BG354" s="152"/>
      <c r="BH354" s="152"/>
      <c r="BI354" s="152"/>
      <c r="BJ354" s="152"/>
      <c r="BK354" s="152"/>
      <c r="BL354" s="152"/>
      <c r="BM354" s="152"/>
      <c r="BN354" s="152"/>
      <c r="BO354" s="152"/>
      <c r="BP354" s="152"/>
      <c r="BQ354" s="152"/>
      <c r="BR354" s="152"/>
      <c r="BS354" s="152"/>
      <c r="BT354" s="152"/>
      <c r="BU354" s="152"/>
      <c r="BV354" s="152"/>
      <c r="BW354" s="152"/>
      <c r="BX354" s="152"/>
      <c r="BY354" s="152"/>
    </row>
    <row r="355" spans="1:77" s="38" customFormat="1" x14ac:dyDescent="0.2">
      <c r="A355" s="152"/>
      <c r="B355" s="153" t="str">
        <f>IF(AND(B353&lt;&gt;"",ISNUMBER(B353),B354=""),"סך הכל",IF(Planning!A358="","",Planning!A358))</f>
        <v/>
      </c>
      <c r="C355" s="154" t="str">
        <f>IFERROR(_xlfn.IFS(B355="סך הכל",Summary!$B$6,Planning!C358&lt;&gt;"",Planning!C358),"")</f>
        <v/>
      </c>
      <c r="D355" s="152" t="str">
        <f>IFERROR(VLOOKUP(B355,Address!B:G,5,FALSE),"")</f>
        <v/>
      </c>
      <c r="E355" s="152" t="str">
        <f>IFERROR(VLOOKUP(B355,Address!B:L,11,FALSE),"")</f>
        <v/>
      </c>
      <c r="F355" s="155" t="str">
        <f t="shared" si="10"/>
        <v/>
      </c>
      <c r="G355" s="156" t="str">
        <f>IF(B355="סך הכל",Summary!$B$7,IF(F355="","",IF(VLOOKUP(B355,WQ_UnitID!B:C,2,FALSE)=0,"",VLOOKUP(B355,WQ_UnitID!B:C,2,FALSE))))</f>
        <v/>
      </c>
      <c r="H355" s="155" t="str">
        <f>IF(B355="סך הכל",Summary!$B$8,IF(F355="","",IFERROR(VLOOKUP(B355,Planning!A:B,2,FALSE),0)))</f>
        <v/>
      </c>
      <c r="I355" s="155" t="str">
        <f>IF(B355="סך הכל",Summary!$B$9,IF(F355="","",IFERROR(VLOOKUP(B355,Count!A:B,2,FALSE),0)))</f>
        <v/>
      </c>
      <c r="J355" s="155" t="str">
        <f>IF(F355="","",(IF(ISNUMBER(MATCH(B355,ExcPermit!$H$8:$H$1000,0)),"כן","לא")))</f>
        <v/>
      </c>
      <c r="K355" s="155" t="str">
        <f>IF(B355="סך הכל",Summary!$B$10,IF(F355="","",IFERROR(VLOOKUP(B355,Count!A:J,8,FALSE),0)))</f>
        <v/>
      </c>
      <c r="L355" s="155" t="str">
        <f>IF(B355="סך הכל",Summary!$B$11,IF(F355="","",IFERROR(VLOOKUP(B355,Count!A:J,9,FALSE),0)))</f>
        <v/>
      </c>
      <c r="M355" s="157" t="str">
        <f>IF(B355="סך הכל",Summary!$B$12,IF(F355="","",IFERROR(VLOOKUP(B355,Count!A:J,10,FALSE),0)))</f>
        <v/>
      </c>
      <c r="N355" s="158" t="str">
        <f t="shared" si="11"/>
        <v/>
      </c>
      <c r="O355" s="134" t="str">
        <f>IFERROR(VLOOKUP(B355,Comments!A:B,2,FALSE),"")</f>
        <v/>
      </c>
      <c r="P355" s="134"/>
      <c r="Q355" s="134"/>
      <c r="R355" s="134"/>
      <c r="S355" s="134"/>
      <c r="T355" s="134"/>
      <c r="U355" s="134"/>
      <c r="V355" s="134"/>
      <c r="W355" s="134"/>
      <c r="X355" s="134"/>
      <c r="Y355" s="134"/>
      <c r="Z355" s="134"/>
      <c r="AA355" s="134"/>
      <c r="AB355" s="134"/>
      <c r="AC355" s="134"/>
      <c r="AD355" s="134"/>
      <c r="AE355" s="152"/>
      <c r="AF355" s="152"/>
      <c r="AG355" s="152"/>
      <c r="AH355" s="152"/>
      <c r="AI355" s="152"/>
      <c r="AJ355" s="152"/>
      <c r="AK355" s="152"/>
      <c r="AL355" s="152"/>
      <c r="AM355" s="152"/>
      <c r="AN355" s="152"/>
      <c r="AO355" s="152"/>
      <c r="AP355" s="152"/>
      <c r="AQ355" s="152"/>
      <c r="AR355" s="152"/>
      <c r="AS355" s="152"/>
      <c r="AT355" s="152"/>
      <c r="AU355" s="152"/>
      <c r="AV355" s="152"/>
      <c r="AW355" s="152"/>
      <c r="AX355" s="152"/>
      <c r="AY355" s="152"/>
      <c r="AZ355" s="152"/>
      <c r="BA355" s="152"/>
      <c r="BB355" s="152"/>
      <c r="BC355" s="152"/>
      <c r="BD355" s="152"/>
      <c r="BE355" s="152"/>
      <c r="BF355" s="152"/>
      <c r="BG355" s="152"/>
      <c r="BH355" s="152"/>
      <c r="BI355" s="152"/>
      <c r="BJ355" s="152"/>
      <c r="BK355" s="152"/>
      <c r="BL355" s="152"/>
      <c r="BM355" s="152"/>
      <c r="BN355" s="152"/>
      <c r="BO355" s="152"/>
      <c r="BP355" s="152"/>
      <c r="BQ355" s="152"/>
      <c r="BR355" s="152"/>
      <c r="BS355" s="152"/>
      <c r="BT355" s="152"/>
      <c r="BU355" s="152"/>
      <c r="BV355" s="152"/>
      <c r="BW355" s="152"/>
      <c r="BX355" s="152"/>
      <c r="BY355" s="152"/>
    </row>
    <row r="356" spans="1:77" s="38" customFormat="1" x14ac:dyDescent="0.2">
      <c r="A356" s="152"/>
      <c r="B356" s="153" t="str">
        <f>IF(AND(B354&lt;&gt;"",ISNUMBER(B354),B355=""),"סך הכל",IF(Planning!A359="","",Planning!A359))</f>
        <v/>
      </c>
      <c r="C356" s="154" t="str">
        <f>IFERROR(_xlfn.IFS(B356="סך הכל",Summary!$B$6,Planning!C359&lt;&gt;"",Planning!C359),"")</f>
        <v/>
      </c>
      <c r="D356" s="152" t="str">
        <f>IFERROR(VLOOKUP(B356,Address!B:G,5,FALSE),"")</f>
        <v/>
      </c>
      <c r="E356" s="152" t="str">
        <f>IFERROR(VLOOKUP(B356,Address!B:L,11,FALSE),"")</f>
        <v/>
      </c>
      <c r="F356" s="155" t="str">
        <f t="shared" si="10"/>
        <v/>
      </c>
      <c r="G356" s="156" t="str">
        <f>IF(B356="סך הכל",Summary!$B$7,IF(F356="","",IF(VLOOKUP(B356,WQ_UnitID!B:C,2,FALSE)=0,"",VLOOKUP(B356,WQ_UnitID!B:C,2,FALSE))))</f>
        <v/>
      </c>
      <c r="H356" s="155" t="str">
        <f>IF(B356="סך הכל",Summary!$B$8,IF(F356="","",IFERROR(VLOOKUP(B356,Planning!A:B,2,FALSE),0)))</f>
        <v/>
      </c>
      <c r="I356" s="155" t="str">
        <f>IF(B356="סך הכל",Summary!$B$9,IF(F356="","",IFERROR(VLOOKUP(B356,Count!A:B,2,FALSE),0)))</f>
        <v/>
      </c>
      <c r="J356" s="155" t="str">
        <f>IF(F356="","",(IF(ISNUMBER(MATCH(B356,ExcPermit!$H$8:$H$1000,0)),"כן","לא")))</f>
        <v/>
      </c>
      <c r="K356" s="155" t="str">
        <f>IF(B356="סך הכל",Summary!$B$10,IF(F356="","",IFERROR(VLOOKUP(B356,Count!A:J,8,FALSE),0)))</f>
        <v/>
      </c>
      <c r="L356" s="155" t="str">
        <f>IF(B356="סך הכל",Summary!$B$11,IF(F356="","",IFERROR(VLOOKUP(B356,Count!A:J,9,FALSE),0)))</f>
        <v/>
      </c>
      <c r="M356" s="157" t="str">
        <f>IF(B356="סך הכל",Summary!$B$12,IF(F356="","",IFERROR(VLOOKUP(B356,Count!A:J,10,FALSE),0)))</f>
        <v/>
      </c>
      <c r="N356" s="158" t="str">
        <f t="shared" si="11"/>
        <v/>
      </c>
      <c r="O356" s="134" t="str">
        <f>IFERROR(VLOOKUP(B356,Comments!A:B,2,FALSE),"")</f>
        <v/>
      </c>
      <c r="P356" s="134"/>
      <c r="Q356" s="134"/>
      <c r="R356" s="134"/>
      <c r="S356" s="134"/>
      <c r="T356" s="134"/>
      <c r="U356" s="134"/>
      <c r="V356" s="134"/>
      <c r="W356" s="134"/>
      <c r="X356" s="134"/>
      <c r="Y356" s="134"/>
      <c r="Z356" s="134"/>
      <c r="AA356" s="134"/>
      <c r="AB356" s="134"/>
      <c r="AC356" s="134"/>
      <c r="AD356" s="134"/>
      <c r="AE356" s="152"/>
      <c r="AF356" s="152"/>
      <c r="AG356" s="152"/>
      <c r="AH356" s="152"/>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c r="BD356" s="152"/>
      <c r="BE356" s="152"/>
      <c r="BF356" s="152"/>
      <c r="BG356" s="152"/>
      <c r="BH356" s="152"/>
      <c r="BI356" s="152"/>
      <c r="BJ356" s="152"/>
      <c r="BK356" s="152"/>
      <c r="BL356" s="152"/>
      <c r="BM356" s="152"/>
      <c r="BN356" s="152"/>
      <c r="BO356" s="152"/>
      <c r="BP356" s="152"/>
      <c r="BQ356" s="152"/>
      <c r="BR356" s="152"/>
      <c r="BS356" s="152"/>
      <c r="BT356" s="152"/>
      <c r="BU356" s="152"/>
      <c r="BV356" s="152"/>
      <c r="BW356" s="152"/>
      <c r="BX356" s="152"/>
      <c r="BY356" s="152"/>
    </row>
    <row r="357" spans="1:77" s="38" customFormat="1" x14ac:dyDescent="0.2">
      <c r="A357" s="152"/>
      <c r="B357" s="153" t="str">
        <f>IF(AND(B355&lt;&gt;"",ISNUMBER(B355),B356=""),"סך הכל",IF(Planning!A360="","",Planning!A360))</f>
        <v/>
      </c>
      <c r="C357" s="154" t="str">
        <f>IFERROR(_xlfn.IFS(B357="סך הכל",Summary!$B$6,Planning!C360&lt;&gt;"",Planning!C360),"")</f>
        <v/>
      </c>
      <c r="D357" s="152" t="str">
        <f>IFERROR(VLOOKUP(B357,Address!B:G,5,FALSE),"")</f>
        <v/>
      </c>
      <c r="E357" s="152" t="str">
        <f>IFERROR(VLOOKUP(B357,Address!B:L,11,FALSE),"")</f>
        <v/>
      </c>
      <c r="F357" s="155" t="str">
        <f t="shared" si="10"/>
        <v/>
      </c>
      <c r="G357" s="156" t="str">
        <f>IF(B357="סך הכל",Summary!$B$7,IF(F357="","",IF(VLOOKUP(B357,WQ_UnitID!B:C,2,FALSE)=0,"",VLOOKUP(B357,WQ_UnitID!B:C,2,FALSE))))</f>
        <v/>
      </c>
      <c r="H357" s="155" t="str">
        <f>IF(B357="סך הכל",Summary!$B$8,IF(F357="","",IFERROR(VLOOKUP(B357,Planning!A:B,2,FALSE),0)))</f>
        <v/>
      </c>
      <c r="I357" s="155" t="str">
        <f>IF(B357="סך הכל",Summary!$B$9,IF(F357="","",IFERROR(VLOOKUP(B357,Count!A:B,2,FALSE),0)))</f>
        <v/>
      </c>
      <c r="J357" s="155" t="str">
        <f>IF(F357="","",(IF(ISNUMBER(MATCH(B357,ExcPermit!$H$8:$H$1000,0)),"כן","לא")))</f>
        <v/>
      </c>
      <c r="K357" s="155" t="str">
        <f>IF(B357="סך הכל",Summary!$B$10,IF(F357="","",IFERROR(VLOOKUP(B357,Count!A:J,8,FALSE),0)))</f>
        <v/>
      </c>
      <c r="L357" s="155" t="str">
        <f>IF(B357="סך הכל",Summary!$B$11,IF(F357="","",IFERROR(VLOOKUP(B357,Count!A:J,9,FALSE),0)))</f>
        <v/>
      </c>
      <c r="M357" s="157" t="str">
        <f>IF(B357="סך הכל",Summary!$B$12,IF(F357="","",IFERROR(VLOOKUP(B357,Count!A:J,10,FALSE),0)))</f>
        <v/>
      </c>
      <c r="N357" s="158" t="str">
        <f t="shared" si="11"/>
        <v/>
      </c>
      <c r="O357" s="134" t="str">
        <f>IFERROR(VLOOKUP(B357,Comments!A:B,2,FALSE),"")</f>
        <v/>
      </c>
      <c r="P357" s="134"/>
      <c r="Q357" s="134"/>
      <c r="R357" s="134"/>
      <c r="S357" s="134"/>
      <c r="T357" s="134"/>
      <c r="U357" s="134"/>
      <c r="V357" s="134"/>
      <c r="W357" s="134"/>
      <c r="X357" s="134"/>
      <c r="Y357" s="134"/>
      <c r="Z357" s="134"/>
      <c r="AA357" s="134"/>
      <c r="AB357" s="134"/>
      <c r="AC357" s="134"/>
      <c r="AD357" s="134"/>
      <c r="AE357" s="152"/>
      <c r="AF357" s="152"/>
      <c r="AG357" s="152"/>
      <c r="AH357" s="152"/>
      <c r="AI357" s="152"/>
      <c r="AJ357" s="152"/>
      <c r="AK357" s="152"/>
      <c r="AL357" s="152"/>
      <c r="AM357" s="152"/>
      <c r="AN357" s="152"/>
      <c r="AO357" s="152"/>
      <c r="AP357" s="152"/>
      <c r="AQ357" s="152"/>
      <c r="AR357" s="152"/>
      <c r="AS357" s="152"/>
      <c r="AT357" s="152"/>
      <c r="AU357" s="152"/>
      <c r="AV357" s="152"/>
      <c r="AW357" s="152"/>
      <c r="AX357" s="152"/>
      <c r="AY357" s="152"/>
      <c r="AZ357" s="152"/>
      <c r="BA357" s="152"/>
      <c r="BB357" s="152"/>
      <c r="BC357" s="152"/>
      <c r="BD357" s="152"/>
      <c r="BE357" s="152"/>
      <c r="BF357" s="152"/>
      <c r="BG357" s="152"/>
      <c r="BH357" s="152"/>
      <c r="BI357" s="152"/>
      <c r="BJ357" s="152"/>
      <c r="BK357" s="152"/>
      <c r="BL357" s="152"/>
      <c r="BM357" s="152"/>
      <c r="BN357" s="152"/>
      <c r="BO357" s="152"/>
      <c r="BP357" s="152"/>
      <c r="BQ357" s="152"/>
      <c r="BR357" s="152"/>
      <c r="BS357" s="152"/>
      <c r="BT357" s="152"/>
      <c r="BU357" s="152"/>
      <c r="BV357" s="152"/>
      <c r="BW357" s="152"/>
      <c r="BX357" s="152"/>
      <c r="BY357" s="152"/>
    </row>
    <row r="358" spans="1:77" s="38" customFormat="1" x14ac:dyDescent="0.2">
      <c r="A358" s="152"/>
      <c r="B358" s="153" t="str">
        <f>IF(AND(B356&lt;&gt;"",ISNUMBER(B356),B357=""),"סך הכל",IF(Planning!A361="","",Planning!A361))</f>
        <v/>
      </c>
      <c r="C358" s="154" t="str">
        <f>IFERROR(_xlfn.IFS(B358="סך הכל",Summary!$B$6,Planning!C361&lt;&gt;"",Planning!C361),"")</f>
        <v/>
      </c>
      <c r="D358" s="152" t="str">
        <f>IFERROR(VLOOKUP(B358,Address!B:G,5,FALSE),"")</f>
        <v/>
      </c>
      <c r="E358" s="152" t="str">
        <f>IFERROR(VLOOKUP(B358,Address!B:L,11,FALSE),"")</f>
        <v/>
      </c>
      <c r="F358" s="155" t="str">
        <f t="shared" si="10"/>
        <v/>
      </c>
      <c r="G358" s="156" t="str">
        <f>IF(B358="סך הכל",Summary!$B$7,IF(F358="","",IF(VLOOKUP(B358,WQ_UnitID!B:C,2,FALSE)=0,"",VLOOKUP(B358,WQ_UnitID!B:C,2,FALSE))))</f>
        <v/>
      </c>
      <c r="H358" s="155" t="str">
        <f>IF(B358="סך הכל",Summary!$B$8,IF(F358="","",IFERROR(VLOOKUP(B358,Planning!A:B,2,FALSE),0)))</f>
        <v/>
      </c>
      <c r="I358" s="155" t="str">
        <f>IF(B358="סך הכל",Summary!$B$9,IF(F358="","",IFERROR(VLOOKUP(B358,Count!A:B,2,FALSE),0)))</f>
        <v/>
      </c>
      <c r="J358" s="155" t="str">
        <f>IF(F358="","",(IF(ISNUMBER(MATCH(B358,ExcPermit!$H$8:$H$1000,0)),"כן","לא")))</f>
        <v/>
      </c>
      <c r="K358" s="155" t="str">
        <f>IF(B358="סך הכל",Summary!$B$10,IF(F358="","",IFERROR(VLOOKUP(B358,Count!A:J,8,FALSE),0)))</f>
        <v/>
      </c>
      <c r="L358" s="155" t="str">
        <f>IF(B358="סך הכל",Summary!$B$11,IF(F358="","",IFERROR(VLOOKUP(B358,Count!A:J,9,FALSE),0)))</f>
        <v/>
      </c>
      <c r="M358" s="157" t="str">
        <f>IF(B358="סך הכל",Summary!$B$12,IF(F358="","",IFERROR(VLOOKUP(B358,Count!A:J,10,FALSE),0)))</f>
        <v/>
      </c>
      <c r="N358" s="158" t="str">
        <f t="shared" si="11"/>
        <v/>
      </c>
      <c r="O358" s="134" t="str">
        <f>IFERROR(VLOOKUP(B358,Comments!A:B,2,FALSE),"")</f>
        <v/>
      </c>
      <c r="P358" s="134"/>
      <c r="Q358" s="134"/>
      <c r="R358" s="134"/>
      <c r="S358" s="134"/>
      <c r="T358" s="134"/>
      <c r="U358" s="134"/>
      <c r="V358" s="134"/>
      <c r="W358" s="134"/>
      <c r="X358" s="134"/>
      <c r="Y358" s="134"/>
      <c r="Z358" s="134"/>
      <c r="AA358" s="134"/>
      <c r="AB358" s="134"/>
      <c r="AC358" s="134"/>
      <c r="AD358" s="134"/>
      <c r="AE358" s="152"/>
      <c r="AF358" s="152"/>
      <c r="AG358" s="152"/>
      <c r="AH358" s="152"/>
      <c r="AI358" s="152"/>
      <c r="AJ358" s="152"/>
      <c r="AK358" s="152"/>
      <c r="AL358" s="152"/>
      <c r="AM358" s="152"/>
      <c r="AN358" s="152"/>
      <c r="AO358" s="152"/>
      <c r="AP358" s="152"/>
      <c r="AQ358" s="152"/>
      <c r="AR358" s="152"/>
      <c r="AS358" s="152"/>
      <c r="AT358" s="152"/>
      <c r="AU358" s="152"/>
      <c r="AV358" s="152"/>
      <c r="AW358" s="152"/>
      <c r="AX358" s="152"/>
      <c r="AY358" s="152"/>
      <c r="AZ358" s="152"/>
      <c r="BA358" s="152"/>
      <c r="BB358" s="152"/>
      <c r="BC358" s="152"/>
      <c r="BD358" s="152"/>
      <c r="BE358" s="152"/>
      <c r="BF358" s="152"/>
      <c r="BG358" s="152"/>
      <c r="BH358" s="152"/>
      <c r="BI358" s="152"/>
      <c r="BJ358" s="152"/>
      <c r="BK358" s="152"/>
      <c r="BL358" s="152"/>
      <c r="BM358" s="152"/>
      <c r="BN358" s="152"/>
      <c r="BO358" s="152"/>
      <c r="BP358" s="152"/>
      <c r="BQ358" s="152"/>
      <c r="BR358" s="152"/>
      <c r="BS358" s="152"/>
      <c r="BT358" s="152"/>
      <c r="BU358" s="152"/>
      <c r="BV358" s="152"/>
      <c r="BW358" s="152"/>
      <c r="BX358" s="152"/>
      <c r="BY358" s="152"/>
    </row>
    <row r="359" spans="1:77" s="38" customFormat="1" x14ac:dyDescent="0.2">
      <c r="A359" s="152"/>
      <c r="B359" s="153" t="str">
        <f>IF(AND(B357&lt;&gt;"",ISNUMBER(B357),B358=""),"סך הכל",IF(Planning!A362="","",Planning!A362))</f>
        <v/>
      </c>
      <c r="C359" s="154" t="str">
        <f>IFERROR(_xlfn.IFS(B359="סך הכל",Summary!$B$6,Planning!C362&lt;&gt;"",Planning!C362),"")</f>
        <v/>
      </c>
      <c r="D359" s="152" t="str">
        <f>IFERROR(VLOOKUP(B359,Address!B:G,5,FALSE),"")</f>
        <v/>
      </c>
      <c r="E359" s="152" t="str">
        <f>IFERROR(VLOOKUP(B359,Address!B:L,11,FALSE),"")</f>
        <v/>
      </c>
      <c r="F359" s="155" t="str">
        <f t="shared" si="10"/>
        <v/>
      </c>
      <c r="G359" s="156" t="str">
        <f>IF(B359="סך הכל",Summary!$B$7,IF(F359="","",IF(VLOOKUP(B359,WQ_UnitID!B:C,2,FALSE)=0,"",VLOOKUP(B359,WQ_UnitID!B:C,2,FALSE))))</f>
        <v/>
      </c>
      <c r="H359" s="155" t="str">
        <f>IF(B359="סך הכל",Summary!$B$8,IF(F359="","",IFERROR(VLOOKUP(B359,Planning!A:B,2,FALSE),0)))</f>
        <v/>
      </c>
      <c r="I359" s="155" t="str">
        <f>IF(B359="סך הכל",Summary!$B$9,IF(F359="","",IFERROR(VLOOKUP(B359,Count!A:B,2,FALSE),0)))</f>
        <v/>
      </c>
      <c r="J359" s="155" t="str">
        <f>IF(F359="","",(IF(ISNUMBER(MATCH(B359,ExcPermit!$H$8:$H$1000,0)),"כן","לא")))</f>
        <v/>
      </c>
      <c r="K359" s="155" t="str">
        <f>IF(B359="סך הכל",Summary!$B$10,IF(F359="","",IFERROR(VLOOKUP(B359,Count!A:J,8,FALSE),0)))</f>
        <v/>
      </c>
      <c r="L359" s="155" t="str">
        <f>IF(B359="סך הכל",Summary!$B$11,IF(F359="","",IFERROR(VLOOKUP(B359,Count!A:J,9,FALSE),0)))</f>
        <v/>
      </c>
      <c r="M359" s="157" t="str">
        <f>IF(B359="סך הכל",Summary!$B$12,IF(F359="","",IFERROR(VLOOKUP(B359,Count!A:J,10,FALSE),0)))</f>
        <v/>
      </c>
      <c r="N359" s="158" t="str">
        <f t="shared" si="11"/>
        <v/>
      </c>
      <c r="O359" s="134" t="str">
        <f>IFERROR(VLOOKUP(B359,Comments!A:B,2,FALSE),"")</f>
        <v/>
      </c>
      <c r="P359" s="134"/>
      <c r="Q359" s="134"/>
      <c r="R359" s="134"/>
      <c r="S359" s="134"/>
      <c r="T359" s="134"/>
      <c r="U359" s="134"/>
      <c r="V359" s="134"/>
      <c r="W359" s="134"/>
      <c r="X359" s="134"/>
      <c r="Y359" s="134"/>
      <c r="Z359" s="134"/>
      <c r="AA359" s="134"/>
      <c r="AB359" s="134"/>
      <c r="AC359" s="134"/>
      <c r="AD359" s="134"/>
      <c r="AE359" s="152"/>
      <c r="AF359" s="152"/>
      <c r="AG359" s="152"/>
      <c r="AH359" s="152"/>
      <c r="AI359" s="152"/>
      <c r="AJ359" s="152"/>
      <c r="AK359" s="152"/>
      <c r="AL359" s="152"/>
      <c r="AM359" s="152"/>
      <c r="AN359" s="152"/>
      <c r="AO359" s="152"/>
      <c r="AP359" s="152"/>
      <c r="AQ359" s="152"/>
      <c r="AR359" s="152"/>
      <c r="AS359" s="152"/>
      <c r="AT359" s="152"/>
      <c r="AU359" s="152"/>
      <c r="AV359" s="152"/>
      <c r="AW359" s="152"/>
      <c r="AX359" s="152"/>
      <c r="AY359" s="152"/>
      <c r="AZ359" s="152"/>
      <c r="BA359" s="152"/>
      <c r="BB359" s="152"/>
      <c r="BC359" s="152"/>
      <c r="BD359" s="152"/>
      <c r="BE359" s="152"/>
      <c r="BF359" s="152"/>
      <c r="BG359" s="152"/>
      <c r="BH359" s="152"/>
      <c r="BI359" s="152"/>
      <c r="BJ359" s="152"/>
      <c r="BK359" s="152"/>
      <c r="BL359" s="152"/>
      <c r="BM359" s="152"/>
      <c r="BN359" s="152"/>
      <c r="BO359" s="152"/>
      <c r="BP359" s="152"/>
      <c r="BQ359" s="152"/>
      <c r="BR359" s="152"/>
      <c r="BS359" s="152"/>
      <c r="BT359" s="152"/>
      <c r="BU359" s="152"/>
      <c r="BV359" s="152"/>
      <c r="BW359" s="152"/>
      <c r="BX359" s="152"/>
      <c r="BY359" s="152"/>
    </row>
    <row r="360" spans="1:77" s="38" customFormat="1" x14ac:dyDescent="0.2">
      <c r="A360" s="152"/>
      <c r="B360" s="153" t="str">
        <f>IF(AND(B358&lt;&gt;"",ISNUMBER(B358),B359=""),"סך הכל",IF(Planning!A363="","",Planning!A363))</f>
        <v/>
      </c>
      <c r="C360" s="154" t="str">
        <f>IFERROR(_xlfn.IFS(B360="סך הכל",Summary!$B$6,Planning!C363&lt;&gt;"",Planning!C363),"")</f>
        <v/>
      </c>
      <c r="D360" s="152" t="str">
        <f>IFERROR(VLOOKUP(B360,Address!B:G,5,FALSE),"")</f>
        <v/>
      </c>
      <c r="E360" s="152" t="str">
        <f>IFERROR(VLOOKUP(B360,Address!B:L,11,FALSE),"")</f>
        <v/>
      </c>
      <c r="F360" s="155" t="str">
        <f t="shared" si="10"/>
        <v/>
      </c>
      <c r="G360" s="156" t="str">
        <f>IF(B360="סך הכל",Summary!$B$7,IF(F360="","",IF(VLOOKUP(B360,WQ_UnitID!B:C,2,FALSE)=0,"",VLOOKUP(B360,WQ_UnitID!B:C,2,FALSE))))</f>
        <v/>
      </c>
      <c r="H360" s="155" t="str">
        <f>IF(B360="סך הכל",Summary!$B$8,IF(F360="","",IFERROR(VLOOKUP(B360,Planning!A:B,2,FALSE),0)))</f>
        <v/>
      </c>
      <c r="I360" s="155" t="str">
        <f>IF(B360="סך הכל",Summary!$B$9,IF(F360="","",IFERROR(VLOOKUP(B360,Count!A:B,2,FALSE),0)))</f>
        <v/>
      </c>
      <c r="J360" s="155" t="str">
        <f>IF(F360="","",(IF(ISNUMBER(MATCH(B360,ExcPermit!$H$8:$H$1000,0)),"כן","לא")))</f>
        <v/>
      </c>
      <c r="K360" s="155" t="str">
        <f>IF(B360="סך הכל",Summary!$B$10,IF(F360="","",IFERROR(VLOOKUP(B360,Count!A:J,8,FALSE),0)))</f>
        <v/>
      </c>
      <c r="L360" s="155" t="str">
        <f>IF(B360="סך הכל",Summary!$B$11,IF(F360="","",IFERROR(VLOOKUP(B360,Count!A:J,9,FALSE),0)))</f>
        <v/>
      </c>
      <c r="M360" s="157" t="str">
        <f>IF(B360="סך הכל",Summary!$B$12,IF(F360="","",IFERROR(VLOOKUP(B360,Count!A:J,10,FALSE),0)))</f>
        <v/>
      </c>
      <c r="N360" s="158" t="str">
        <f t="shared" si="11"/>
        <v/>
      </c>
      <c r="O360" s="134" t="str">
        <f>IFERROR(VLOOKUP(B360,Comments!A:B,2,FALSE),"")</f>
        <v/>
      </c>
      <c r="P360" s="134"/>
      <c r="Q360" s="134"/>
      <c r="R360" s="134"/>
      <c r="S360" s="134"/>
      <c r="T360" s="134"/>
      <c r="U360" s="134"/>
      <c r="V360" s="134"/>
      <c r="W360" s="134"/>
      <c r="X360" s="134"/>
      <c r="Y360" s="134"/>
      <c r="Z360" s="134"/>
      <c r="AA360" s="134"/>
      <c r="AB360" s="134"/>
      <c r="AC360" s="134"/>
      <c r="AD360" s="134"/>
      <c r="AE360" s="152"/>
      <c r="AF360" s="152"/>
      <c r="AG360" s="152"/>
      <c r="AH360" s="152"/>
      <c r="AI360" s="152"/>
      <c r="AJ360" s="152"/>
      <c r="AK360" s="152"/>
      <c r="AL360" s="152"/>
      <c r="AM360" s="152"/>
      <c r="AN360" s="152"/>
      <c r="AO360" s="152"/>
      <c r="AP360" s="152"/>
      <c r="AQ360" s="152"/>
      <c r="AR360" s="152"/>
      <c r="AS360" s="152"/>
      <c r="AT360" s="152"/>
      <c r="AU360" s="152"/>
      <c r="AV360" s="152"/>
      <c r="AW360" s="152"/>
      <c r="AX360" s="152"/>
      <c r="AY360" s="152"/>
      <c r="AZ360" s="152"/>
      <c r="BA360" s="152"/>
      <c r="BB360" s="152"/>
      <c r="BC360" s="152"/>
      <c r="BD360" s="152"/>
      <c r="BE360" s="152"/>
      <c r="BF360" s="152"/>
      <c r="BG360" s="152"/>
      <c r="BH360" s="152"/>
      <c r="BI360" s="152"/>
      <c r="BJ360" s="152"/>
      <c r="BK360" s="152"/>
      <c r="BL360" s="152"/>
      <c r="BM360" s="152"/>
      <c r="BN360" s="152"/>
      <c r="BO360" s="152"/>
      <c r="BP360" s="152"/>
      <c r="BQ360" s="152"/>
      <c r="BR360" s="152"/>
      <c r="BS360" s="152"/>
      <c r="BT360" s="152"/>
      <c r="BU360" s="152"/>
      <c r="BV360" s="152"/>
      <c r="BW360" s="152"/>
      <c r="BX360" s="152"/>
      <c r="BY360" s="152"/>
    </row>
    <row r="361" spans="1:77" s="38" customFormat="1" x14ac:dyDescent="0.2">
      <c r="A361" s="152"/>
      <c r="B361" s="153" t="str">
        <f>IF(AND(B359&lt;&gt;"",ISNUMBER(B359),B360=""),"סך הכל",IF(Planning!A364="","",Planning!A364))</f>
        <v/>
      </c>
      <c r="C361" s="154" t="str">
        <f>IFERROR(_xlfn.IFS(B361="סך הכל",Summary!$B$6,Planning!C364&lt;&gt;"",Planning!C364),"")</f>
        <v/>
      </c>
      <c r="D361" s="152" t="str">
        <f>IFERROR(VLOOKUP(B361,Address!B:G,5,FALSE),"")</f>
        <v/>
      </c>
      <c r="E361" s="152" t="str">
        <f>IFERROR(VLOOKUP(B361,Address!B:L,11,FALSE),"")</f>
        <v/>
      </c>
      <c r="F361" s="155" t="str">
        <f t="shared" si="10"/>
        <v/>
      </c>
      <c r="G361" s="156" t="str">
        <f>IF(B361="סך הכל",Summary!$B$7,IF(F361="","",IF(VLOOKUP(B361,WQ_UnitID!B:C,2,FALSE)=0,"",VLOOKUP(B361,WQ_UnitID!B:C,2,FALSE))))</f>
        <v/>
      </c>
      <c r="H361" s="155" t="str">
        <f>IF(B361="סך הכל",Summary!$B$8,IF(F361="","",IFERROR(VLOOKUP(B361,Planning!A:B,2,FALSE),0)))</f>
        <v/>
      </c>
      <c r="I361" s="155" t="str">
        <f>IF(B361="סך הכל",Summary!$B$9,IF(F361="","",IFERROR(VLOOKUP(B361,Count!A:B,2,FALSE),0)))</f>
        <v/>
      </c>
      <c r="J361" s="155" t="str">
        <f>IF(F361="","",(IF(ISNUMBER(MATCH(B361,ExcPermit!$H$8:$H$1000,0)),"כן","לא")))</f>
        <v/>
      </c>
      <c r="K361" s="155" t="str">
        <f>IF(B361="סך הכל",Summary!$B$10,IF(F361="","",IFERROR(VLOOKUP(B361,Count!A:J,8,FALSE),0)))</f>
        <v/>
      </c>
      <c r="L361" s="155" t="str">
        <f>IF(B361="סך הכל",Summary!$B$11,IF(F361="","",IFERROR(VLOOKUP(B361,Count!A:J,9,FALSE),0)))</f>
        <v/>
      </c>
      <c r="M361" s="157" t="str">
        <f>IF(B361="סך הכל",Summary!$B$12,IF(F361="","",IFERROR(VLOOKUP(B361,Count!A:J,10,FALSE),0)))</f>
        <v/>
      </c>
      <c r="N361" s="158" t="str">
        <f t="shared" si="11"/>
        <v/>
      </c>
      <c r="O361" s="134" t="str">
        <f>IFERROR(VLOOKUP(B361,Comments!A:B,2,FALSE),"")</f>
        <v/>
      </c>
      <c r="P361" s="134"/>
      <c r="Q361" s="134"/>
      <c r="R361" s="134"/>
      <c r="S361" s="134"/>
      <c r="T361" s="134"/>
      <c r="U361" s="134"/>
      <c r="V361" s="134"/>
      <c r="W361" s="134"/>
      <c r="X361" s="134"/>
      <c r="Y361" s="134"/>
      <c r="Z361" s="134"/>
      <c r="AA361" s="134"/>
      <c r="AB361" s="134"/>
      <c r="AC361" s="134"/>
      <c r="AD361" s="134"/>
      <c r="AE361" s="152"/>
      <c r="AF361" s="152"/>
      <c r="AG361" s="152"/>
      <c r="AH361" s="152"/>
      <c r="AI361" s="152"/>
      <c r="AJ361" s="152"/>
      <c r="AK361" s="152"/>
      <c r="AL361" s="152"/>
      <c r="AM361" s="152"/>
      <c r="AN361" s="152"/>
      <c r="AO361" s="152"/>
      <c r="AP361" s="152"/>
      <c r="AQ361" s="152"/>
      <c r="AR361" s="152"/>
      <c r="AS361" s="152"/>
      <c r="AT361" s="152"/>
      <c r="AU361" s="152"/>
      <c r="AV361" s="152"/>
      <c r="AW361" s="152"/>
      <c r="AX361" s="152"/>
      <c r="AY361" s="152"/>
      <c r="AZ361" s="152"/>
      <c r="BA361" s="152"/>
      <c r="BB361" s="152"/>
      <c r="BC361" s="152"/>
      <c r="BD361" s="152"/>
      <c r="BE361" s="152"/>
      <c r="BF361" s="152"/>
      <c r="BG361" s="152"/>
      <c r="BH361" s="152"/>
      <c r="BI361" s="152"/>
      <c r="BJ361" s="152"/>
      <c r="BK361" s="152"/>
      <c r="BL361" s="152"/>
      <c r="BM361" s="152"/>
      <c r="BN361" s="152"/>
      <c r="BO361" s="152"/>
      <c r="BP361" s="152"/>
      <c r="BQ361" s="152"/>
      <c r="BR361" s="152"/>
      <c r="BS361" s="152"/>
      <c r="BT361" s="152"/>
      <c r="BU361" s="152"/>
      <c r="BV361" s="152"/>
      <c r="BW361" s="152"/>
      <c r="BX361" s="152"/>
      <c r="BY361" s="152"/>
    </row>
    <row r="362" spans="1:77" s="38" customFormat="1" x14ac:dyDescent="0.2">
      <c r="A362" s="152"/>
      <c r="B362" s="153" t="str">
        <f>IF(AND(B360&lt;&gt;"",ISNUMBER(B360),B361=""),"סך הכל",IF(Planning!A365="","",Planning!A365))</f>
        <v/>
      </c>
      <c r="C362" s="154" t="str">
        <f>IFERROR(_xlfn.IFS(B362="סך הכל",Summary!$B$6,Planning!C365&lt;&gt;"",Planning!C365),"")</f>
        <v/>
      </c>
      <c r="D362" s="152" t="str">
        <f>IFERROR(VLOOKUP(B362,Address!B:G,5,FALSE),"")</f>
        <v/>
      </c>
      <c r="E362" s="152" t="str">
        <f>IFERROR(VLOOKUP(B362,Address!B:L,11,FALSE),"")</f>
        <v/>
      </c>
      <c r="F362" s="155" t="str">
        <f t="shared" si="10"/>
        <v/>
      </c>
      <c r="G362" s="156" t="str">
        <f>IF(B362="סך הכל",Summary!$B$7,IF(F362="","",IF(VLOOKUP(B362,WQ_UnitID!B:C,2,FALSE)=0,"",VLOOKUP(B362,WQ_UnitID!B:C,2,FALSE))))</f>
        <v/>
      </c>
      <c r="H362" s="155" t="str">
        <f>IF(B362="סך הכל",Summary!$B$8,IF(F362="","",IFERROR(VLOOKUP(B362,Planning!A:B,2,FALSE),0)))</f>
        <v/>
      </c>
      <c r="I362" s="155" t="str">
        <f>IF(B362="סך הכל",Summary!$B$9,IF(F362="","",IFERROR(VLOOKUP(B362,Count!A:B,2,FALSE),0)))</f>
        <v/>
      </c>
      <c r="J362" s="155" t="str">
        <f>IF(F362="","",(IF(ISNUMBER(MATCH(B362,ExcPermit!$H$8:$H$1000,0)),"כן","לא")))</f>
        <v/>
      </c>
      <c r="K362" s="155" t="str">
        <f>IF(B362="סך הכל",Summary!$B$10,IF(F362="","",IFERROR(VLOOKUP(B362,Count!A:J,8,FALSE),0)))</f>
        <v/>
      </c>
      <c r="L362" s="155" t="str">
        <f>IF(B362="סך הכל",Summary!$B$11,IF(F362="","",IFERROR(VLOOKUP(B362,Count!A:J,9,FALSE),0)))</f>
        <v/>
      </c>
      <c r="M362" s="157" t="str">
        <f>IF(B362="סך הכל",Summary!$B$12,IF(F362="","",IFERROR(VLOOKUP(B362,Count!A:J,10,FALSE),0)))</f>
        <v/>
      </c>
      <c r="N362" s="158" t="str">
        <f t="shared" si="11"/>
        <v/>
      </c>
      <c r="O362" s="134" t="str">
        <f>IFERROR(VLOOKUP(B362,Comments!A:B,2,FALSE),"")</f>
        <v/>
      </c>
      <c r="P362" s="134"/>
      <c r="Q362" s="134"/>
      <c r="R362" s="134"/>
      <c r="S362" s="134"/>
      <c r="T362" s="134"/>
      <c r="U362" s="134"/>
      <c r="V362" s="134"/>
      <c r="W362" s="134"/>
      <c r="X362" s="134"/>
      <c r="Y362" s="134"/>
      <c r="Z362" s="134"/>
      <c r="AA362" s="134"/>
      <c r="AB362" s="134"/>
      <c r="AC362" s="134"/>
      <c r="AD362" s="134"/>
      <c r="AE362" s="152"/>
      <c r="AF362" s="152"/>
      <c r="AG362" s="152"/>
      <c r="AH362" s="152"/>
      <c r="AI362" s="152"/>
      <c r="AJ362" s="152"/>
      <c r="AK362" s="152"/>
      <c r="AL362" s="152"/>
      <c r="AM362" s="152"/>
      <c r="AN362" s="152"/>
      <c r="AO362" s="152"/>
      <c r="AP362" s="152"/>
      <c r="AQ362" s="152"/>
      <c r="AR362" s="152"/>
      <c r="AS362" s="152"/>
      <c r="AT362" s="152"/>
      <c r="AU362" s="152"/>
      <c r="AV362" s="152"/>
      <c r="AW362" s="152"/>
      <c r="AX362" s="152"/>
      <c r="AY362" s="152"/>
      <c r="AZ362" s="152"/>
      <c r="BA362" s="152"/>
      <c r="BB362" s="152"/>
      <c r="BC362" s="152"/>
      <c r="BD362" s="152"/>
      <c r="BE362" s="152"/>
      <c r="BF362" s="152"/>
      <c r="BG362" s="152"/>
      <c r="BH362" s="152"/>
      <c r="BI362" s="152"/>
      <c r="BJ362" s="152"/>
      <c r="BK362" s="152"/>
      <c r="BL362" s="152"/>
      <c r="BM362" s="152"/>
      <c r="BN362" s="152"/>
      <c r="BO362" s="152"/>
      <c r="BP362" s="152"/>
      <c r="BQ362" s="152"/>
      <c r="BR362" s="152"/>
      <c r="BS362" s="152"/>
      <c r="BT362" s="152"/>
      <c r="BU362" s="152"/>
      <c r="BV362" s="152"/>
      <c r="BW362" s="152"/>
      <c r="BX362" s="152"/>
      <c r="BY362" s="152"/>
    </row>
    <row r="363" spans="1:77" s="38" customFormat="1" x14ac:dyDescent="0.2">
      <c r="A363" s="152"/>
      <c r="B363" s="153" t="str">
        <f>IF(AND(B361&lt;&gt;"",ISNUMBER(B361),B362=""),"סך הכל",IF(Planning!A366="","",Planning!A366))</f>
        <v/>
      </c>
      <c r="C363" s="154" t="str">
        <f>IFERROR(_xlfn.IFS(B363="סך הכל",Summary!$B$6,Planning!C366&lt;&gt;"",Planning!C366),"")</f>
        <v/>
      </c>
      <c r="D363" s="152" t="str">
        <f>IFERROR(VLOOKUP(B363,Address!B:G,5,FALSE),"")</f>
        <v/>
      </c>
      <c r="E363" s="152" t="str">
        <f>IFERROR(VLOOKUP(B363,Address!B:L,11,FALSE),"")</f>
        <v/>
      </c>
      <c r="F363" s="155" t="str">
        <f t="shared" si="10"/>
        <v/>
      </c>
      <c r="G363" s="156" t="str">
        <f>IF(B363="סך הכל",Summary!$B$7,IF(F363="","",IF(VLOOKUP(B363,WQ_UnitID!B:C,2,FALSE)=0,"",VLOOKUP(B363,WQ_UnitID!B:C,2,FALSE))))</f>
        <v/>
      </c>
      <c r="H363" s="155" t="str">
        <f>IF(B363="סך הכל",Summary!$B$8,IF(F363="","",IFERROR(VLOOKUP(B363,Planning!A:B,2,FALSE),0)))</f>
        <v/>
      </c>
      <c r="I363" s="155" t="str">
        <f>IF(B363="סך הכל",Summary!$B$9,IF(F363="","",IFERROR(VLOOKUP(B363,Count!A:B,2,FALSE),0)))</f>
        <v/>
      </c>
      <c r="J363" s="155" t="str">
        <f>IF(F363="","",(IF(ISNUMBER(MATCH(B363,ExcPermit!$H$8:$H$1000,0)),"כן","לא")))</f>
        <v/>
      </c>
      <c r="K363" s="155" t="str">
        <f>IF(B363="סך הכל",Summary!$B$10,IF(F363="","",IFERROR(VLOOKUP(B363,Count!A:J,8,FALSE),0)))</f>
        <v/>
      </c>
      <c r="L363" s="155" t="str">
        <f>IF(B363="סך הכל",Summary!$B$11,IF(F363="","",IFERROR(VLOOKUP(B363,Count!A:J,9,FALSE),0)))</f>
        <v/>
      </c>
      <c r="M363" s="157" t="str">
        <f>IF(B363="סך הכל",Summary!$B$12,IF(F363="","",IFERROR(VLOOKUP(B363,Count!A:J,10,FALSE),0)))</f>
        <v/>
      </c>
      <c r="N363" s="158" t="str">
        <f t="shared" si="11"/>
        <v/>
      </c>
      <c r="O363" s="134" t="str">
        <f>IFERROR(VLOOKUP(B363,Comments!A:B,2,FALSE),"")</f>
        <v/>
      </c>
      <c r="P363" s="134"/>
      <c r="Q363" s="134"/>
      <c r="R363" s="134"/>
      <c r="S363" s="134"/>
      <c r="T363" s="134"/>
      <c r="U363" s="134"/>
      <c r="V363" s="134"/>
      <c r="W363" s="134"/>
      <c r="X363" s="134"/>
      <c r="Y363" s="134"/>
      <c r="Z363" s="134"/>
      <c r="AA363" s="134"/>
      <c r="AB363" s="134"/>
      <c r="AC363" s="134"/>
      <c r="AD363" s="134"/>
      <c r="AE363" s="152"/>
      <c r="AF363" s="152"/>
      <c r="AG363" s="152"/>
      <c r="AH363" s="152"/>
      <c r="AI363" s="152"/>
      <c r="AJ363" s="152"/>
      <c r="AK363" s="152"/>
      <c r="AL363" s="152"/>
      <c r="AM363" s="152"/>
      <c r="AN363" s="152"/>
      <c r="AO363" s="152"/>
      <c r="AP363" s="152"/>
      <c r="AQ363" s="152"/>
      <c r="AR363" s="152"/>
      <c r="AS363" s="152"/>
      <c r="AT363" s="152"/>
      <c r="AU363" s="152"/>
      <c r="AV363" s="152"/>
      <c r="AW363" s="152"/>
      <c r="AX363" s="152"/>
      <c r="AY363" s="152"/>
      <c r="AZ363" s="152"/>
      <c r="BA363" s="152"/>
      <c r="BB363" s="152"/>
      <c r="BC363" s="152"/>
      <c r="BD363" s="152"/>
      <c r="BE363" s="152"/>
      <c r="BF363" s="152"/>
      <c r="BG363" s="152"/>
      <c r="BH363" s="152"/>
      <c r="BI363" s="152"/>
      <c r="BJ363" s="152"/>
      <c r="BK363" s="152"/>
      <c r="BL363" s="152"/>
      <c r="BM363" s="152"/>
      <c r="BN363" s="152"/>
      <c r="BO363" s="152"/>
      <c r="BP363" s="152"/>
      <c r="BQ363" s="152"/>
      <c r="BR363" s="152"/>
      <c r="BS363" s="152"/>
      <c r="BT363" s="152"/>
      <c r="BU363" s="152"/>
      <c r="BV363" s="152"/>
      <c r="BW363" s="152"/>
      <c r="BX363" s="152"/>
      <c r="BY363" s="152"/>
    </row>
    <row r="364" spans="1:77" s="38" customFormat="1" x14ac:dyDescent="0.2">
      <c r="A364" s="152"/>
      <c r="B364" s="153" t="str">
        <f>IF(AND(B362&lt;&gt;"",ISNUMBER(B362),B363=""),"סך הכל",IF(Planning!A367="","",Planning!A367))</f>
        <v/>
      </c>
      <c r="C364" s="154" t="str">
        <f>IFERROR(_xlfn.IFS(B364="סך הכל",Summary!$B$6,Planning!C367&lt;&gt;"",Planning!C367),"")</f>
        <v/>
      </c>
      <c r="D364" s="152" t="str">
        <f>IFERROR(VLOOKUP(B364,Address!B:G,5,FALSE),"")</f>
        <v/>
      </c>
      <c r="E364" s="152" t="str">
        <f>IFERROR(VLOOKUP(B364,Address!B:L,11,FALSE),"")</f>
        <v/>
      </c>
      <c r="F364" s="155" t="str">
        <f t="shared" si="10"/>
        <v/>
      </c>
      <c r="G364" s="156" t="str">
        <f>IF(B364="סך הכל",Summary!$B$7,IF(F364="","",IF(VLOOKUP(B364,WQ_UnitID!B:C,2,FALSE)=0,"",VLOOKUP(B364,WQ_UnitID!B:C,2,FALSE))))</f>
        <v/>
      </c>
      <c r="H364" s="155" t="str">
        <f>IF(B364="סך הכל",Summary!$B$8,IF(F364="","",IFERROR(VLOOKUP(B364,Planning!A:B,2,FALSE),0)))</f>
        <v/>
      </c>
      <c r="I364" s="155" t="str">
        <f>IF(B364="סך הכל",Summary!$B$9,IF(F364="","",IFERROR(VLOOKUP(B364,Count!A:B,2,FALSE),0)))</f>
        <v/>
      </c>
      <c r="J364" s="155" t="str">
        <f>IF(F364="","",(IF(ISNUMBER(MATCH(B364,ExcPermit!$H$8:$H$1000,0)),"כן","לא")))</f>
        <v/>
      </c>
      <c r="K364" s="155" t="str">
        <f>IF(B364="סך הכל",Summary!$B$10,IF(F364="","",IFERROR(VLOOKUP(B364,Count!A:J,8,FALSE),0)))</f>
        <v/>
      </c>
      <c r="L364" s="155" t="str">
        <f>IF(B364="סך הכל",Summary!$B$11,IF(F364="","",IFERROR(VLOOKUP(B364,Count!A:J,9,FALSE),0)))</f>
        <v/>
      </c>
      <c r="M364" s="157" t="str">
        <f>IF(B364="סך הכל",Summary!$B$12,IF(F364="","",IFERROR(VLOOKUP(B364,Count!A:J,10,FALSE),0)))</f>
        <v/>
      </c>
      <c r="N364" s="158" t="str">
        <f t="shared" si="11"/>
        <v/>
      </c>
      <c r="O364" s="134" t="str">
        <f>IFERROR(VLOOKUP(B364,Comments!A:B,2,FALSE),"")</f>
        <v/>
      </c>
      <c r="P364" s="134"/>
      <c r="Q364" s="134"/>
      <c r="R364" s="134"/>
      <c r="S364" s="134"/>
      <c r="T364" s="134"/>
      <c r="U364" s="134"/>
      <c r="V364" s="134"/>
      <c r="W364" s="134"/>
      <c r="X364" s="134"/>
      <c r="Y364" s="134"/>
      <c r="Z364" s="134"/>
      <c r="AA364" s="134"/>
      <c r="AB364" s="134"/>
      <c r="AC364" s="134"/>
      <c r="AD364" s="134"/>
      <c r="AE364" s="152"/>
      <c r="AF364" s="152"/>
      <c r="AG364" s="152"/>
      <c r="AH364" s="152"/>
      <c r="AI364" s="152"/>
      <c r="AJ364" s="152"/>
      <c r="AK364" s="152"/>
      <c r="AL364" s="152"/>
      <c r="AM364" s="152"/>
      <c r="AN364" s="152"/>
      <c r="AO364" s="152"/>
      <c r="AP364" s="152"/>
      <c r="AQ364" s="152"/>
      <c r="AR364" s="152"/>
      <c r="AS364" s="152"/>
      <c r="AT364" s="152"/>
      <c r="AU364" s="152"/>
      <c r="AV364" s="152"/>
      <c r="AW364" s="152"/>
      <c r="AX364" s="152"/>
      <c r="AY364" s="152"/>
      <c r="AZ364" s="152"/>
      <c r="BA364" s="152"/>
      <c r="BB364" s="152"/>
      <c r="BC364" s="152"/>
      <c r="BD364" s="152"/>
      <c r="BE364" s="152"/>
      <c r="BF364" s="152"/>
      <c r="BG364" s="152"/>
      <c r="BH364" s="152"/>
      <c r="BI364" s="152"/>
      <c r="BJ364" s="152"/>
      <c r="BK364" s="152"/>
      <c r="BL364" s="152"/>
      <c r="BM364" s="152"/>
      <c r="BN364" s="152"/>
      <c r="BO364" s="152"/>
      <c r="BP364" s="152"/>
      <c r="BQ364" s="152"/>
      <c r="BR364" s="152"/>
      <c r="BS364" s="152"/>
      <c r="BT364" s="152"/>
      <c r="BU364" s="152"/>
      <c r="BV364" s="152"/>
      <c r="BW364" s="152"/>
      <c r="BX364" s="152"/>
      <c r="BY364" s="152"/>
    </row>
    <row r="365" spans="1:77" s="38" customFormat="1" x14ac:dyDescent="0.2">
      <c r="A365" s="152"/>
      <c r="B365" s="153" t="str">
        <f>IF(AND(B363&lt;&gt;"",ISNUMBER(B363),B364=""),"סך הכל",IF(Planning!A368="","",Planning!A368))</f>
        <v/>
      </c>
      <c r="C365" s="154" t="str">
        <f>IFERROR(_xlfn.IFS(B365="סך הכל",Summary!$B$6,Planning!C368&lt;&gt;"",Planning!C368),"")</f>
        <v/>
      </c>
      <c r="D365" s="152" t="str">
        <f>IFERROR(VLOOKUP(B365,Address!B:G,5,FALSE),"")</f>
        <v/>
      </c>
      <c r="E365" s="152" t="str">
        <f>IFERROR(VLOOKUP(B365,Address!B:L,11,FALSE),"")</f>
        <v/>
      </c>
      <c r="F365" s="155" t="str">
        <f t="shared" si="10"/>
        <v/>
      </c>
      <c r="G365" s="156" t="str">
        <f>IF(B365="סך הכל",Summary!$B$7,IF(F365="","",IF(VLOOKUP(B365,WQ_UnitID!B:C,2,FALSE)=0,"",VLOOKUP(B365,WQ_UnitID!B:C,2,FALSE))))</f>
        <v/>
      </c>
      <c r="H365" s="155" t="str">
        <f>IF(B365="סך הכל",Summary!$B$8,IF(F365="","",IFERROR(VLOOKUP(B365,Planning!A:B,2,FALSE),0)))</f>
        <v/>
      </c>
      <c r="I365" s="155" t="str">
        <f>IF(B365="סך הכל",Summary!$B$9,IF(F365="","",IFERROR(VLOOKUP(B365,Count!A:B,2,FALSE),0)))</f>
        <v/>
      </c>
      <c r="J365" s="155" t="str">
        <f>IF(F365="","",(IF(ISNUMBER(MATCH(B365,ExcPermit!$H$8:$H$1000,0)),"כן","לא")))</f>
        <v/>
      </c>
      <c r="K365" s="155" t="str">
        <f>IF(B365="סך הכל",Summary!$B$10,IF(F365="","",IFERROR(VLOOKUP(B365,Count!A:J,8,FALSE),0)))</f>
        <v/>
      </c>
      <c r="L365" s="155" t="str">
        <f>IF(B365="סך הכל",Summary!$B$11,IF(F365="","",IFERROR(VLOOKUP(B365,Count!A:J,9,FALSE),0)))</f>
        <v/>
      </c>
      <c r="M365" s="157" t="str">
        <f>IF(B365="סך הכל",Summary!$B$12,IF(F365="","",IFERROR(VLOOKUP(B365,Count!A:J,10,FALSE),0)))</f>
        <v/>
      </c>
      <c r="N365" s="158" t="str">
        <f t="shared" si="11"/>
        <v/>
      </c>
      <c r="O365" s="134" t="str">
        <f>IFERROR(VLOOKUP(B365,Comments!A:B,2,FALSE),"")</f>
        <v/>
      </c>
      <c r="P365" s="134"/>
      <c r="Q365" s="134"/>
      <c r="R365" s="134"/>
      <c r="S365" s="134"/>
      <c r="T365" s="134"/>
      <c r="U365" s="134"/>
      <c r="V365" s="134"/>
      <c r="W365" s="134"/>
      <c r="X365" s="134"/>
      <c r="Y365" s="134"/>
      <c r="Z365" s="134"/>
      <c r="AA365" s="134"/>
      <c r="AB365" s="134"/>
      <c r="AC365" s="134"/>
      <c r="AD365" s="134"/>
      <c r="AE365" s="152"/>
      <c r="AF365" s="152"/>
      <c r="AG365" s="152"/>
      <c r="AH365" s="152"/>
      <c r="AI365" s="152"/>
      <c r="AJ365" s="152"/>
      <c r="AK365" s="152"/>
      <c r="AL365" s="152"/>
      <c r="AM365" s="152"/>
      <c r="AN365" s="152"/>
      <c r="AO365" s="152"/>
      <c r="AP365" s="152"/>
      <c r="AQ365" s="152"/>
      <c r="AR365" s="152"/>
      <c r="AS365" s="152"/>
      <c r="AT365" s="152"/>
      <c r="AU365" s="152"/>
      <c r="AV365" s="152"/>
      <c r="AW365" s="152"/>
      <c r="AX365" s="152"/>
      <c r="AY365" s="152"/>
      <c r="AZ365" s="152"/>
      <c r="BA365" s="152"/>
      <c r="BB365" s="152"/>
      <c r="BC365" s="152"/>
      <c r="BD365" s="152"/>
      <c r="BE365" s="152"/>
      <c r="BF365" s="152"/>
      <c r="BG365" s="152"/>
      <c r="BH365" s="152"/>
      <c r="BI365" s="152"/>
      <c r="BJ365" s="152"/>
      <c r="BK365" s="152"/>
      <c r="BL365" s="152"/>
      <c r="BM365" s="152"/>
      <c r="BN365" s="152"/>
      <c r="BO365" s="152"/>
      <c r="BP365" s="152"/>
      <c r="BQ365" s="152"/>
      <c r="BR365" s="152"/>
      <c r="BS365" s="152"/>
      <c r="BT365" s="152"/>
      <c r="BU365" s="152"/>
      <c r="BV365" s="152"/>
      <c r="BW365" s="152"/>
      <c r="BX365" s="152"/>
      <c r="BY365" s="152"/>
    </row>
    <row r="366" spans="1:77" s="38" customFormat="1" x14ac:dyDescent="0.2">
      <c r="A366" s="152"/>
      <c r="B366" s="153" t="str">
        <f>IF(AND(B364&lt;&gt;"",ISNUMBER(B364),B365=""),"סך הכל",IF(Planning!A369="","",Planning!A369))</f>
        <v/>
      </c>
      <c r="C366" s="154" t="str">
        <f>IFERROR(_xlfn.IFS(B366="סך הכל",Summary!$B$6,Planning!C369&lt;&gt;"",Planning!C369),"")</f>
        <v/>
      </c>
      <c r="D366" s="152" t="str">
        <f>IFERROR(VLOOKUP(B366,Address!B:G,5,FALSE),"")</f>
        <v/>
      </c>
      <c r="E366" s="152" t="str">
        <f>IFERROR(VLOOKUP(B366,Address!B:L,11,FALSE),"")</f>
        <v/>
      </c>
      <c r="F366" s="155" t="str">
        <f t="shared" si="10"/>
        <v/>
      </c>
      <c r="G366" s="156" t="str">
        <f>IF(B366="סך הכל",Summary!$B$7,IF(F366="","",IF(VLOOKUP(B366,WQ_UnitID!B:C,2,FALSE)=0,"",VLOOKUP(B366,WQ_UnitID!B:C,2,FALSE))))</f>
        <v/>
      </c>
      <c r="H366" s="155" t="str">
        <f>IF(B366="סך הכל",Summary!$B$8,IF(F366="","",IFERROR(VLOOKUP(B366,Planning!A:B,2,FALSE),0)))</f>
        <v/>
      </c>
      <c r="I366" s="155" t="str">
        <f>IF(B366="סך הכל",Summary!$B$9,IF(F366="","",IFERROR(VLOOKUP(B366,Count!A:B,2,FALSE),0)))</f>
        <v/>
      </c>
      <c r="J366" s="155" t="str">
        <f>IF(F366="","",(IF(ISNUMBER(MATCH(B366,ExcPermit!$H$8:$H$1000,0)),"כן","לא")))</f>
        <v/>
      </c>
      <c r="K366" s="155" t="str">
        <f>IF(B366="סך הכל",Summary!$B$10,IF(F366="","",IFERROR(VLOOKUP(B366,Count!A:J,8,FALSE),0)))</f>
        <v/>
      </c>
      <c r="L366" s="155" t="str">
        <f>IF(B366="סך הכל",Summary!$B$11,IF(F366="","",IFERROR(VLOOKUP(B366,Count!A:J,9,FALSE),0)))</f>
        <v/>
      </c>
      <c r="M366" s="157" t="str">
        <f>IF(B366="סך הכל",Summary!$B$12,IF(F366="","",IFERROR(VLOOKUP(B366,Count!A:J,10,FALSE),0)))</f>
        <v/>
      </c>
      <c r="N366" s="158" t="str">
        <f t="shared" si="11"/>
        <v/>
      </c>
      <c r="O366" s="134" t="str">
        <f>IFERROR(VLOOKUP(B366,Comments!A:B,2,FALSE),"")</f>
        <v/>
      </c>
      <c r="P366" s="134"/>
      <c r="Q366" s="134"/>
      <c r="R366" s="134"/>
      <c r="S366" s="134"/>
      <c r="T366" s="134"/>
      <c r="U366" s="134"/>
      <c r="V366" s="134"/>
      <c r="W366" s="134"/>
      <c r="X366" s="134"/>
      <c r="Y366" s="134"/>
      <c r="Z366" s="134"/>
      <c r="AA366" s="134"/>
      <c r="AB366" s="134"/>
      <c r="AC366" s="134"/>
      <c r="AD366" s="134"/>
      <c r="AE366" s="152"/>
      <c r="AF366" s="152"/>
      <c r="AG366" s="152"/>
      <c r="AH366" s="152"/>
      <c r="AI366" s="152"/>
      <c r="AJ366" s="152"/>
      <c r="AK366" s="152"/>
      <c r="AL366" s="152"/>
      <c r="AM366" s="152"/>
      <c r="AN366" s="152"/>
      <c r="AO366" s="152"/>
      <c r="AP366" s="152"/>
      <c r="AQ366" s="152"/>
      <c r="AR366" s="152"/>
      <c r="AS366" s="152"/>
      <c r="AT366" s="152"/>
      <c r="AU366" s="152"/>
      <c r="AV366" s="152"/>
      <c r="AW366" s="152"/>
      <c r="AX366" s="152"/>
      <c r="AY366" s="152"/>
      <c r="AZ366" s="152"/>
      <c r="BA366" s="152"/>
      <c r="BB366" s="152"/>
      <c r="BC366" s="152"/>
      <c r="BD366" s="152"/>
      <c r="BE366" s="152"/>
      <c r="BF366" s="152"/>
      <c r="BG366" s="152"/>
      <c r="BH366" s="152"/>
      <c r="BI366" s="152"/>
      <c r="BJ366" s="152"/>
      <c r="BK366" s="152"/>
      <c r="BL366" s="152"/>
      <c r="BM366" s="152"/>
      <c r="BN366" s="152"/>
      <c r="BO366" s="152"/>
      <c r="BP366" s="152"/>
      <c r="BQ366" s="152"/>
      <c r="BR366" s="152"/>
      <c r="BS366" s="152"/>
      <c r="BT366" s="152"/>
      <c r="BU366" s="152"/>
      <c r="BV366" s="152"/>
      <c r="BW366" s="152"/>
      <c r="BX366" s="152"/>
      <c r="BY366" s="152"/>
    </row>
    <row r="367" spans="1:77" s="38" customFormat="1" x14ac:dyDescent="0.2">
      <c r="A367" s="152"/>
      <c r="B367" s="153" t="str">
        <f>IF(AND(B365&lt;&gt;"",ISNUMBER(B365),B366=""),"סך הכל",IF(Planning!A370="","",Planning!A370))</f>
        <v/>
      </c>
      <c r="C367" s="154" t="str">
        <f>IFERROR(_xlfn.IFS(B367="סך הכל",Summary!$B$6,Planning!C370&lt;&gt;"",Planning!C370),"")</f>
        <v/>
      </c>
      <c r="D367" s="152" t="str">
        <f>IFERROR(VLOOKUP(B367,Address!B:G,5,FALSE),"")</f>
        <v/>
      </c>
      <c r="E367" s="152" t="str">
        <f>IFERROR(VLOOKUP(B367,Address!B:L,11,FALSE),"")</f>
        <v/>
      </c>
      <c r="F367" s="155" t="str">
        <f t="shared" si="10"/>
        <v/>
      </c>
      <c r="G367" s="156" t="str">
        <f>IF(B367="סך הכל",Summary!$B$7,IF(F367="","",IF(VLOOKUP(B367,WQ_UnitID!B:C,2,FALSE)=0,"",VLOOKUP(B367,WQ_UnitID!B:C,2,FALSE))))</f>
        <v/>
      </c>
      <c r="H367" s="155" t="str">
        <f>IF(B367="סך הכל",Summary!$B$8,IF(F367="","",IFERROR(VLOOKUP(B367,Planning!A:B,2,FALSE),0)))</f>
        <v/>
      </c>
      <c r="I367" s="155" t="str">
        <f>IF(B367="סך הכל",Summary!$B$9,IF(F367="","",IFERROR(VLOOKUP(B367,Count!A:B,2,FALSE),0)))</f>
        <v/>
      </c>
      <c r="J367" s="155" t="str">
        <f>IF(F367="","",(IF(ISNUMBER(MATCH(B367,ExcPermit!$H$8:$H$1000,0)),"כן","לא")))</f>
        <v/>
      </c>
      <c r="K367" s="155" t="str">
        <f>IF(B367="סך הכל",Summary!$B$10,IF(F367="","",IFERROR(VLOOKUP(B367,Count!A:J,8,FALSE),0)))</f>
        <v/>
      </c>
      <c r="L367" s="155" t="str">
        <f>IF(B367="סך הכל",Summary!$B$11,IF(F367="","",IFERROR(VLOOKUP(B367,Count!A:J,9,FALSE),0)))</f>
        <v/>
      </c>
      <c r="M367" s="157" t="str">
        <f>IF(B367="סך הכל",Summary!$B$12,IF(F367="","",IFERROR(VLOOKUP(B367,Count!A:J,10,FALSE),0)))</f>
        <v/>
      </c>
      <c r="N367" s="158" t="str">
        <f t="shared" si="11"/>
        <v/>
      </c>
      <c r="O367" s="134" t="str">
        <f>IFERROR(VLOOKUP(B367,Comments!A:B,2,FALSE),"")</f>
        <v/>
      </c>
      <c r="P367" s="134"/>
      <c r="Q367" s="134"/>
      <c r="R367" s="134"/>
      <c r="S367" s="134"/>
      <c r="T367" s="134"/>
      <c r="U367" s="134"/>
      <c r="V367" s="134"/>
      <c r="W367" s="134"/>
      <c r="X367" s="134"/>
      <c r="Y367" s="134"/>
      <c r="Z367" s="134"/>
      <c r="AA367" s="134"/>
      <c r="AB367" s="134"/>
      <c r="AC367" s="134"/>
      <c r="AD367" s="134"/>
      <c r="AE367" s="152"/>
      <c r="AF367" s="152"/>
      <c r="AG367" s="152"/>
      <c r="AH367" s="152"/>
      <c r="AI367" s="152"/>
      <c r="AJ367" s="152"/>
      <c r="AK367" s="152"/>
      <c r="AL367" s="152"/>
      <c r="AM367" s="152"/>
      <c r="AN367" s="152"/>
      <c r="AO367" s="152"/>
      <c r="AP367" s="152"/>
      <c r="AQ367" s="152"/>
      <c r="AR367" s="152"/>
      <c r="AS367" s="152"/>
      <c r="AT367" s="152"/>
      <c r="AU367" s="152"/>
      <c r="AV367" s="152"/>
      <c r="AW367" s="152"/>
      <c r="AX367" s="152"/>
      <c r="AY367" s="152"/>
      <c r="AZ367" s="152"/>
      <c r="BA367" s="152"/>
      <c r="BB367" s="152"/>
      <c r="BC367" s="152"/>
      <c r="BD367" s="152"/>
      <c r="BE367" s="152"/>
      <c r="BF367" s="152"/>
      <c r="BG367" s="152"/>
      <c r="BH367" s="152"/>
      <c r="BI367" s="152"/>
      <c r="BJ367" s="152"/>
      <c r="BK367" s="152"/>
      <c r="BL367" s="152"/>
      <c r="BM367" s="152"/>
      <c r="BN367" s="152"/>
      <c r="BO367" s="152"/>
      <c r="BP367" s="152"/>
      <c r="BQ367" s="152"/>
      <c r="BR367" s="152"/>
      <c r="BS367" s="152"/>
      <c r="BT367" s="152"/>
      <c r="BU367" s="152"/>
      <c r="BV367" s="152"/>
      <c r="BW367" s="152"/>
      <c r="BX367" s="152"/>
      <c r="BY367" s="152"/>
    </row>
    <row r="368" spans="1:77" s="38" customFormat="1" x14ac:dyDescent="0.2">
      <c r="A368" s="152"/>
      <c r="B368" s="153" t="str">
        <f>IF(AND(B366&lt;&gt;"",ISNUMBER(B366),B367=""),"סך הכל",IF(Planning!A371="","",Planning!A371))</f>
        <v/>
      </c>
      <c r="C368" s="154" t="str">
        <f>IFERROR(_xlfn.IFS(B368="סך הכל",Summary!$B$6,Planning!C371&lt;&gt;"",Planning!C371),"")</f>
        <v/>
      </c>
      <c r="D368" s="152" t="str">
        <f>IFERROR(VLOOKUP(B368,Address!B:G,5,FALSE),"")</f>
        <v/>
      </c>
      <c r="E368" s="152" t="str">
        <f>IFERROR(VLOOKUP(B368,Address!B:L,11,FALSE),"")</f>
        <v/>
      </c>
      <c r="F368" s="155" t="str">
        <f t="shared" si="10"/>
        <v/>
      </c>
      <c r="G368" s="156" t="str">
        <f>IF(B368="סך הכל",Summary!$B$7,IF(F368="","",IF(VLOOKUP(B368,WQ_UnitID!B:C,2,FALSE)=0,"",VLOOKUP(B368,WQ_UnitID!B:C,2,FALSE))))</f>
        <v/>
      </c>
      <c r="H368" s="155" t="str">
        <f>IF(B368="סך הכל",Summary!$B$8,IF(F368="","",IFERROR(VLOOKUP(B368,Planning!A:B,2,FALSE),0)))</f>
        <v/>
      </c>
      <c r="I368" s="155" t="str">
        <f>IF(B368="סך הכל",Summary!$B$9,IF(F368="","",IFERROR(VLOOKUP(B368,Count!A:B,2,FALSE),0)))</f>
        <v/>
      </c>
      <c r="J368" s="155" t="str">
        <f>IF(F368="","",(IF(ISNUMBER(MATCH(B368,ExcPermit!$H$8:$H$1000,0)),"כן","לא")))</f>
        <v/>
      </c>
      <c r="K368" s="155" t="str">
        <f>IF(B368="סך הכל",Summary!$B$10,IF(F368="","",IFERROR(VLOOKUP(B368,Count!A:J,8,FALSE),0)))</f>
        <v/>
      </c>
      <c r="L368" s="155" t="str">
        <f>IF(B368="סך הכל",Summary!$B$11,IF(F368="","",IFERROR(VLOOKUP(B368,Count!A:J,9,FALSE),0)))</f>
        <v/>
      </c>
      <c r="M368" s="157" t="str">
        <f>IF(B368="סך הכל",Summary!$B$12,IF(F368="","",IFERROR(VLOOKUP(B368,Count!A:J,10,FALSE),0)))</f>
        <v/>
      </c>
      <c r="N368" s="158" t="str">
        <f t="shared" si="11"/>
        <v/>
      </c>
      <c r="O368" s="134" t="str">
        <f>IFERROR(VLOOKUP(B368,Comments!A:B,2,FALSE),"")</f>
        <v/>
      </c>
      <c r="P368" s="134"/>
      <c r="Q368" s="134"/>
      <c r="R368" s="134"/>
      <c r="S368" s="134"/>
      <c r="T368" s="134"/>
      <c r="U368" s="134"/>
      <c r="V368" s="134"/>
      <c r="W368" s="134"/>
      <c r="X368" s="134"/>
      <c r="Y368" s="134"/>
      <c r="Z368" s="134"/>
      <c r="AA368" s="134"/>
      <c r="AB368" s="134"/>
      <c r="AC368" s="134"/>
      <c r="AD368" s="134"/>
      <c r="AE368" s="152"/>
      <c r="AF368" s="152"/>
      <c r="AG368" s="152"/>
      <c r="AH368" s="152"/>
      <c r="AI368" s="152"/>
      <c r="AJ368" s="152"/>
      <c r="AK368" s="152"/>
      <c r="AL368" s="152"/>
      <c r="AM368" s="152"/>
      <c r="AN368" s="152"/>
      <c r="AO368" s="152"/>
      <c r="AP368" s="152"/>
      <c r="AQ368" s="152"/>
      <c r="AR368" s="152"/>
      <c r="AS368" s="152"/>
      <c r="AT368" s="152"/>
      <c r="AU368" s="152"/>
      <c r="AV368" s="152"/>
      <c r="AW368" s="152"/>
      <c r="AX368" s="152"/>
      <c r="AY368" s="152"/>
      <c r="AZ368" s="152"/>
      <c r="BA368" s="152"/>
      <c r="BB368" s="152"/>
      <c r="BC368" s="152"/>
      <c r="BD368" s="152"/>
      <c r="BE368" s="152"/>
      <c r="BF368" s="152"/>
      <c r="BG368" s="152"/>
      <c r="BH368" s="152"/>
      <c r="BI368" s="152"/>
      <c r="BJ368" s="152"/>
      <c r="BK368" s="152"/>
      <c r="BL368" s="152"/>
      <c r="BM368" s="152"/>
      <c r="BN368" s="152"/>
      <c r="BO368" s="152"/>
      <c r="BP368" s="152"/>
      <c r="BQ368" s="152"/>
      <c r="BR368" s="152"/>
      <c r="BS368" s="152"/>
      <c r="BT368" s="152"/>
      <c r="BU368" s="152"/>
      <c r="BV368" s="152"/>
      <c r="BW368" s="152"/>
      <c r="BX368" s="152"/>
      <c r="BY368" s="152"/>
    </row>
    <row r="369" spans="1:77" s="38" customFormat="1" x14ac:dyDescent="0.2">
      <c r="A369" s="152"/>
      <c r="B369" s="153" t="str">
        <f>IF(AND(B367&lt;&gt;"",ISNUMBER(B367),B368=""),"סך הכל",IF(Planning!A372="","",Planning!A372))</f>
        <v/>
      </c>
      <c r="C369" s="154" t="str">
        <f>IFERROR(_xlfn.IFS(B369="סך הכל",Summary!$B$6,Planning!C372&lt;&gt;"",Planning!C372),"")</f>
        <v/>
      </c>
      <c r="D369" s="152" t="str">
        <f>IFERROR(VLOOKUP(B369,Address!B:G,5,FALSE),"")</f>
        <v/>
      </c>
      <c r="E369" s="152" t="str">
        <f>IFERROR(VLOOKUP(B369,Address!B:L,11,FALSE),"")</f>
        <v/>
      </c>
      <c r="F369" s="155" t="str">
        <f t="shared" si="10"/>
        <v/>
      </c>
      <c r="G369" s="156" t="str">
        <f>IF(B369="סך הכל",Summary!$B$7,IF(F369="","",IF(VLOOKUP(B369,WQ_UnitID!B:C,2,FALSE)=0,"",VLOOKUP(B369,WQ_UnitID!B:C,2,FALSE))))</f>
        <v/>
      </c>
      <c r="H369" s="155" t="str">
        <f>IF(B369="סך הכל",Summary!$B$8,IF(F369="","",IFERROR(VLOOKUP(B369,Planning!A:B,2,FALSE),0)))</f>
        <v/>
      </c>
      <c r="I369" s="155" t="str">
        <f>IF(B369="סך הכל",Summary!$B$9,IF(F369="","",IFERROR(VLOOKUP(B369,Count!A:B,2,FALSE),0)))</f>
        <v/>
      </c>
      <c r="J369" s="155" t="str">
        <f>IF(F369="","",(IF(ISNUMBER(MATCH(B369,ExcPermit!$H$8:$H$1000,0)),"כן","לא")))</f>
        <v/>
      </c>
      <c r="K369" s="155" t="str">
        <f>IF(B369="סך הכל",Summary!$B$10,IF(F369="","",IFERROR(VLOOKUP(B369,Count!A:J,8,FALSE),0)))</f>
        <v/>
      </c>
      <c r="L369" s="155" t="str">
        <f>IF(B369="סך הכל",Summary!$B$11,IF(F369="","",IFERROR(VLOOKUP(B369,Count!A:J,9,FALSE),0)))</f>
        <v/>
      </c>
      <c r="M369" s="157" t="str">
        <f>IF(B369="סך הכל",Summary!$B$12,IF(F369="","",IFERROR(VLOOKUP(B369,Count!A:J,10,FALSE),0)))</f>
        <v/>
      </c>
      <c r="N369" s="158" t="str">
        <f t="shared" si="11"/>
        <v/>
      </c>
      <c r="O369" s="134" t="str">
        <f>IFERROR(VLOOKUP(B369,Comments!A:B,2,FALSE),"")</f>
        <v/>
      </c>
      <c r="P369" s="134"/>
      <c r="Q369" s="134"/>
      <c r="R369" s="134"/>
      <c r="S369" s="134"/>
      <c r="T369" s="134"/>
      <c r="U369" s="134"/>
      <c r="V369" s="134"/>
      <c r="W369" s="134"/>
      <c r="X369" s="134"/>
      <c r="Y369" s="134"/>
      <c r="Z369" s="134"/>
      <c r="AA369" s="134"/>
      <c r="AB369" s="134"/>
      <c r="AC369" s="134"/>
      <c r="AD369" s="134"/>
      <c r="AE369" s="152"/>
      <c r="AF369" s="152"/>
      <c r="AG369" s="152"/>
      <c r="AH369" s="152"/>
      <c r="AI369" s="152"/>
      <c r="AJ369" s="152"/>
      <c r="AK369" s="152"/>
      <c r="AL369" s="152"/>
      <c r="AM369" s="152"/>
      <c r="AN369" s="152"/>
      <c r="AO369" s="152"/>
      <c r="AP369" s="152"/>
      <c r="AQ369" s="152"/>
      <c r="AR369" s="152"/>
      <c r="AS369" s="152"/>
      <c r="AT369" s="152"/>
      <c r="AU369" s="152"/>
      <c r="AV369" s="152"/>
      <c r="AW369" s="152"/>
      <c r="AX369" s="152"/>
      <c r="AY369" s="152"/>
      <c r="AZ369" s="152"/>
      <c r="BA369" s="152"/>
      <c r="BB369" s="152"/>
      <c r="BC369" s="152"/>
      <c r="BD369" s="152"/>
      <c r="BE369" s="152"/>
      <c r="BF369" s="152"/>
      <c r="BG369" s="152"/>
      <c r="BH369" s="152"/>
      <c r="BI369" s="152"/>
      <c r="BJ369" s="152"/>
      <c r="BK369" s="152"/>
      <c r="BL369" s="152"/>
      <c r="BM369" s="152"/>
      <c r="BN369" s="152"/>
      <c r="BO369" s="152"/>
      <c r="BP369" s="152"/>
      <c r="BQ369" s="152"/>
      <c r="BR369" s="152"/>
      <c r="BS369" s="152"/>
      <c r="BT369" s="152"/>
      <c r="BU369" s="152"/>
      <c r="BV369" s="152"/>
      <c r="BW369" s="152"/>
      <c r="BX369" s="152"/>
      <c r="BY369" s="152"/>
    </row>
    <row r="370" spans="1:77" s="38" customFormat="1" x14ac:dyDescent="0.2">
      <c r="A370" s="152"/>
      <c r="B370" s="153" t="str">
        <f>IF(AND(B368&lt;&gt;"",ISNUMBER(B368),B369=""),"סך הכל",IF(Planning!A373="","",Planning!A373))</f>
        <v/>
      </c>
      <c r="C370" s="154" t="str">
        <f>IFERROR(_xlfn.IFS(B370="סך הכל",Summary!$B$6,Planning!C373&lt;&gt;"",Planning!C373),"")</f>
        <v/>
      </c>
      <c r="D370" s="152" t="str">
        <f>IFERROR(VLOOKUP(B370,Address!B:G,5,FALSE),"")</f>
        <v/>
      </c>
      <c r="E370" s="152" t="str">
        <f>IFERROR(VLOOKUP(B370,Address!B:L,11,FALSE),"")</f>
        <v/>
      </c>
      <c r="F370" s="155" t="str">
        <f t="shared" si="10"/>
        <v/>
      </c>
      <c r="G370" s="156" t="str">
        <f>IF(B370="סך הכל",Summary!$B$7,IF(F370="","",IF(VLOOKUP(B370,WQ_UnitID!B:C,2,FALSE)=0,"",VLOOKUP(B370,WQ_UnitID!B:C,2,FALSE))))</f>
        <v/>
      </c>
      <c r="H370" s="155" t="str">
        <f>IF(B370="סך הכל",Summary!$B$8,IF(F370="","",IFERROR(VLOOKUP(B370,Planning!A:B,2,FALSE),0)))</f>
        <v/>
      </c>
      <c r="I370" s="155" t="str">
        <f>IF(B370="סך הכל",Summary!$B$9,IF(F370="","",IFERROR(VLOOKUP(B370,Count!A:B,2,FALSE),0)))</f>
        <v/>
      </c>
      <c r="J370" s="155" t="str">
        <f>IF(F370="","",(IF(ISNUMBER(MATCH(B370,ExcPermit!$H$8:$H$1000,0)),"כן","לא")))</f>
        <v/>
      </c>
      <c r="K370" s="155" t="str">
        <f>IF(B370="סך הכל",Summary!$B$10,IF(F370="","",IFERROR(VLOOKUP(B370,Count!A:J,8,FALSE),0)))</f>
        <v/>
      </c>
      <c r="L370" s="155" t="str">
        <f>IF(B370="סך הכל",Summary!$B$11,IF(F370="","",IFERROR(VLOOKUP(B370,Count!A:J,9,FALSE),0)))</f>
        <v/>
      </c>
      <c r="M370" s="157" t="str">
        <f>IF(B370="סך הכל",Summary!$B$12,IF(F370="","",IFERROR(VLOOKUP(B370,Count!A:J,10,FALSE),0)))</f>
        <v/>
      </c>
      <c r="N370" s="158" t="str">
        <f t="shared" si="11"/>
        <v/>
      </c>
      <c r="O370" s="134" t="str">
        <f>IFERROR(VLOOKUP(B370,Comments!A:B,2,FALSE),"")</f>
        <v/>
      </c>
      <c r="P370" s="134"/>
      <c r="Q370" s="134"/>
      <c r="R370" s="134"/>
      <c r="S370" s="134"/>
      <c r="T370" s="134"/>
      <c r="U370" s="134"/>
      <c r="V370" s="134"/>
      <c r="W370" s="134"/>
      <c r="X370" s="134"/>
      <c r="Y370" s="134"/>
      <c r="Z370" s="134"/>
      <c r="AA370" s="134"/>
      <c r="AB370" s="134"/>
      <c r="AC370" s="134"/>
      <c r="AD370" s="134"/>
      <c r="AE370" s="152"/>
      <c r="AF370" s="152"/>
      <c r="AG370" s="152"/>
      <c r="AH370" s="152"/>
      <c r="AI370" s="152"/>
      <c r="AJ370" s="152"/>
      <c r="AK370" s="152"/>
      <c r="AL370" s="152"/>
      <c r="AM370" s="152"/>
      <c r="AN370" s="152"/>
      <c r="AO370" s="152"/>
      <c r="AP370" s="152"/>
      <c r="AQ370" s="152"/>
      <c r="AR370" s="152"/>
      <c r="AS370" s="152"/>
      <c r="AT370" s="152"/>
      <c r="AU370" s="152"/>
      <c r="AV370" s="152"/>
      <c r="AW370" s="152"/>
      <c r="AX370" s="152"/>
      <c r="AY370" s="152"/>
      <c r="AZ370" s="152"/>
      <c r="BA370" s="152"/>
      <c r="BB370" s="152"/>
      <c r="BC370" s="152"/>
      <c r="BD370" s="152"/>
      <c r="BE370" s="152"/>
      <c r="BF370" s="152"/>
      <c r="BG370" s="152"/>
      <c r="BH370" s="152"/>
      <c r="BI370" s="152"/>
      <c r="BJ370" s="152"/>
      <c r="BK370" s="152"/>
      <c r="BL370" s="152"/>
      <c r="BM370" s="152"/>
      <c r="BN370" s="152"/>
      <c r="BO370" s="152"/>
      <c r="BP370" s="152"/>
      <c r="BQ370" s="152"/>
      <c r="BR370" s="152"/>
      <c r="BS370" s="152"/>
      <c r="BT370" s="152"/>
      <c r="BU370" s="152"/>
      <c r="BV370" s="152"/>
      <c r="BW370" s="152"/>
      <c r="BX370" s="152"/>
      <c r="BY370" s="152"/>
    </row>
    <row r="371" spans="1:77" s="38" customFormat="1" x14ac:dyDescent="0.2">
      <c r="A371" s="152"/>
      <c r="B371" s="153" t="str">
        <f>IF(AND(B369&lt;&gt;"",ISNUMBER(B369),B370=""),"סך הכל",IF(Planning!A374="","",Planning!A374))</f>
        <v/>
      </c>
      <c r="C371" s="154" t="str">
        <f>IFERROR(_xlfn.IFS(B371="סך הכל",Summary!$B$6,Planning!C374&lt;&gt;"",Planning!C374),"")</f>
        <v/>
      </c>
      <c r="D371" s="152" t="str">
        <f>IFERROR(VLOOKUP(B371,Address!B:G,5,FALSE),"")</f>
        <v/>
      </c>
      <c r="E371" s="152" t="str">
        <f>IFERROR(VLOOKUP(B371,Address!B:L,11,FALSE),"")</f>
        <v/>
      </c>
      <c r="F371" s="155" t="str">
        <f t="shared" si="10"/>
        <v/>
      </c>
      <c r="G371" s="156" t="str">
        <f>IF(B371="סך הכל",Summary!$B$7,IF(F371="","",IF(VLOOKUP(B371,WQ_UnitID!B:C,2,FALSE)=0,"",VLOOKUP(B371,WQ_UnitID!B:C,2,FALSE))))</f>
        <v/>
      </c>
      <c r="H371" s="155" t="str">
        <f>IF(B371="סך הכל",Summary!$B$8,IF(F371="","",IFERROR(VLOOKUP(B371,Planning!A:B,2,FALSE),0)))</f>
        <v/>
      </c>
      <c r="I371" s="155" t="str">
        <f>IF(B371="סך הכל",Summary!$B$9,IF(F371="","",IFERROR(VLOOKUP(B371,Count!A:B,2,FALSE),0)))</f>
        <v/>
      </c>
      <c r="J371" s="155" t="str">
        <f>IF(F371="","",(IF(ISNUMBER(MATCH(B371,ExcPermit!$H$8:$H$1000,0)),"כן","לא")))</f>
        <v/>
      </c>
      <c r="K371" s="155" t="str">
        <f>IF(B371="סך הכל",Summary!$B$10,IF(F371="","",IFERROR(VLOOKUP(B371,Count!A:J,8,FALSE),0)))</f>
        <v/>
      </c>
      <c r="L371" s="155" t="str">
        <f>IF(B371="סך הכל",Summary!$B$11,IF(F371="","",IFERROR(VLOOKUP(B371,Count!A:J,9,FALSE),0)))</f>
        <v/>
      </c>
      <c r="M371" s="157" t="str">
        <f>IF(B371="סך הכל",Summary!$B$12,IF(F371="","",IFERROR(VLOOKUP(B371,Count!A:J,10,FALSE),0)))</f>
        <v/>
      </c>
      <c r="N371" s="158" t="str">
        <f t="shared" si="11"/>
        <v/>
      </c>
      <c r="O371" s="134" t="str">
        <f>IFERROR(VLOOKUP(B371,Comments!A:B,2,FALSE),"")</f>
        <v/>
      </c>
      <c r="P371" s="134"/>
      <c r="Q371" s="134"/>
      <c r="R371" s="134"/>
      <c r="S371" s="134"/>
      <c r="T371" s="134"/>
      <c r="U371" s="134"/>
      <c r="V371" s="134"/>
      <c r="W371" s="134"/>
      <c r="X371" s="134"/>
      <c r="Y371" s="134"/>
      <c r="Z371" s="134"/>
      <c r="AA371" s="134"/>
      <c r="AB371" s="134"/>
      <c r="AC371" s="134"/>
      <c r="AD371" s="134"/>
      <c r="AE371" s="152"/>
      <c r="AF371" s="152"/>
      <c r="AG371" s="152"/>
      <c r="AH371" s="152"/>
      <c r="AI371" s="152"/>
      <c r="AJ371" s="152"/>
      <c r="AK371" s="152"/>
      <c r="AL371" s="152"/>
      <c r="AM371" s="152"/>
      <c r="AN371" s="152"/>
      <c r="AO371" s="152"/>
      <c r="AP371" s="152"/>
      <c r="AQ371" s="152"/>
      <c r="AR371" s="152"/>
      <c r="AS371" s="152"/>
      <c r="AT371" s="152"/>
      <c r="AU371" s="152"/>
      <c r="AV371" s="152"/>
      <c r="AW371" s="152"/>
      <c r="AX371" s="152"/>
      <c r="AY371" s="152"/>
      <c r="AZ371" s="152"/>
      <c r="BA371" s="152"/>
      <c r="BB371" s="152"/>
      <c r="BC371" s="152"/>
      <c r="BD371" s="152"/>
      <c r="BE371" s="152"/>
      <c r="BF371" s="152"/>
      <c r="BG371" s="152"/>
      <c r="BH371" s="152"/>
      <c r="BI371" s="152"/>
      <c r="BJ371" s="152"/>
      <c r="BK371" s="152"/>
      <c r="BL371" s="152"/>
      <c r="BM371" s="152"/>
      <c r="BN371" s="152"/>
      <c r="BO371" s="152"/>
      <c r="BP371" s="152"/>
      <c r="BQ371" s="152"/>
      <c r="BR371" s="152"/>
      <c r="BS371" s="152"/>
      <c r="BT371" s="152"/>
      <c r="BU371" s="152"/>
      <c r="BV371" s="152"/>
      <c r="BW371" s="152"/>
      <c r="BX371" s="152"/>
      <c r="BY371" s="152"/>
    </row>
    <row r="372" spans="1:77" s="38" customFormat="1" x14ac:dyDescent="0.2">
      <c r="A372" s="152"/>
      <c r="B372" s="153" t="str">
        <f>IF(AND(B370&lt;&gt;"",ISNUMBER(B370),B371=""),"סך הכל",IF(Planning!A375="","",Planning!A375))</f>
        <v/>
      </c>
      <c r="C372" s="154" t="str">
        <f>IFERROR(_xlfn.IFS(B372="סך הכל",Summary!$B$6,Planning!C375&lt;&gt;"",Planning!C375),"")</f>
        <v/>
      </c>
      <c r="D372" s="152" t="str">
        <f>IFERROR(VLOOKUP(B372,Address!B:G,5,FALSE),"")</f>
        <v/>
      </c>
      <c r="E372" s="152" t="str">
        <f>IFERROR(VLOOKUP(B372,Address!B:L,11,FALSE),"")</f>
        <v/>
      </c>
      <c r="F372" s="155" t="str">
        <f t="shared" si="10"/>
        <v/>
      </c>
      <c r="G372" s="156" t="str">
        <f>IF(B372="סך הכל",Summary!$B$7,IF(F372="","",IF(VLOOKUP(B372,WQ_UnitID!B:C,2,FALSE)=0,"",VLOOKUP(B372,WQ_UnitID!B:C,2,FALSE))))</f>
        <v/>
      </c>
      <c r="H372" s="155" t="str">
        <f>IF(B372="סך הכל",Summary!$B$8,IF(F372="","",IFERROR(VLOOKUP(B372,Planning!A:B,2,FALSE),0)))</f>
        <v/>
      </c>
      <c r="I372" s="155" t="str">
        <f>IF(B372="סך הכל",Summary!$B$9,IF(F372="","",IFERROR(VLOOKUP(B372,Count!A:B,2,FALSE),0)))</f>
        <v/>
      </c>
      <c r="J372" s="155" t="str">
        <f>IF(F372="","",(IF(ISNUMBER(MATCH(B372,ExcPermit!$H$8:$H$1000,0)),"כן","לא")))</f>
        <v/>
      </c>
      <c r="K372" s="155" t="str">
        <f>IF(B372="סך הכל",Summary!$B$10,IF(F372="","",IFERROR(VLOOKUP(B372,Count!A:J,8,FALSE),0)))</f>
        <v/>
      </c>
      <c r="L372" s="155" t="str">
        <f>IF(B372="סך הכל",Summary!$B$11,IF(F372="","",IFERROR(VLOOKUP(B372,Count!A:J,9,FALSE),0)))</f>
        <v/>
      </c>
      <c r="M372" s="157" t="str">
        <f>IF(B372="סך הכל",Summary!$B$12,IF(F372="","",IFERROR(VLOOKUP(B372,Count!A:J,10,FALSE),0)))</f>
        <v/>
      </c>
      <c r="N372" s="158" t="str">
        <f t="shared" si="11"/>
        <v/>
      </c>
      <c r="O372" s="134" t="str">
        <f>IFERROR(VLOOKUP(B372,Comments!A:B,2,FALSE),"")</f>
        <v/>
      </c>
      <c r="P372" s="134"/>
      <c r="Q372" s="134"/>
      <c r="R372" s="134"/>
      <c r="S372" s="134"/>
      <c r="T372" s="134"/>
      <c r="U372" s="134"/>
      <c r="V372" s="134"/>
      <c r="W372" s="134"/>
      <c r="X372" s="134"/>
      <c r="Y372" s="134"/>
      <c r="Z372" s="134"/>
      <c r="AA372" s="134"/>
      <c r="AB372" s="134"/>
      <c r="AC372" s="134"/>
      <c r="AD372" s="134"/>
      <c r="AE372" s="152"/>
      <c r="AF372" s="152"/>
      <c r="AG372" s="152"/>
      <c r="AH372" s="152"/>
      <c r="AI372" s="152"/>
      <c r="AJ372" s="152"/>
      <c r="AK372" s="152"/>
      <c r="AL372" s="152"/>
      <c r="AM372" s="152"/>
      <c r="AN372" s="152"/>
      <c r="AO372" s="152"/>
      <c r="AP372" s="152"/>
      <c r="AQ372" s="152"/>
      <c r="AR372" s="152"/>
      <c r="AS372" s="152"/>
      <c r="AT372" s="152"/>
      <c r="AU372" s="152"/>
      <c r="AV372" s="152"/>
      <c r="AW372" s="152"/>
      <c r="AX372" s="152"/>
      <c r="AY372" s="152"/>
      <c r="AZ372" s="152"/>
      <c r="BA372" s="152"/>
      <c r="BB372" s="152"/>
      <c r="BC372" s="152"/>
      <c r="BD372" s="152"/>
      <c r="BE372" s="152"/>
      <c r="BF372" s="152"/>
      <c r="BG372" s="152"/>
      <c r="BH372" s="152"/>
      <c r="BI372" s="152"/>
      <c r="BJ372" s="152"/>
      <c r="BK372" s="152"/>
      <c r="BL372" s="152"/>
      <c r="BM372" s="152"/>
      <c r="BN372" s="152"/>
      <c r="BO372" s="152"/>
      <c r="BP372" s="152"/>
      <c r="BQ372" s="152"/>
      <c r="BR372" s="152"/>
      <c r="BS372" s="152"/>
      <c r="BT372" s="152"/>
      <c r="BU372" s="152"/>
      <c r="BV372" s="152"/>
      <c r="BW372" s="152"/>
      <c r="BX372" s="152"/>
      <c r="BY372" s="152"/>
    </row>
    <row r="373" spans="1:77" s="38" customFormat="1" x14ac:dyDescent="0.2">
      <c r="A373" s="152"/>
      <c r="B373" s="153" t="str">
        <f>IF(AND(B371&lt;&gt;"",ISNUMBER(B371),B372=""),"סך הכל",IF(Planning!A376="","",Planning!A376))</f>
        <v/>
      </c>
      <c r="C373" s="154" t="str">
        <f>IFERROR(_xlfn.IFS(B373="סך הכל",Summary!$B$6,Planning!C376&lt;&gt;"",Planning!C376),"")</f>
        <v/>
      </c>
      <c r="D373" s="152" t="str">
        <f>IFERROR(VLOOKUP(B373,Address!B:G,5,FALSE),"")</f>
        <v/>
      </c>
      <c r="E373" s="152" t="str">
        <f>IFERROR(VLOOKUP(B373,Address!B:L,11,FALSE),"")</f>
        <v/>
      </c>
      <c r="F373" s="155" t="str">
        <f t="shared" si="10"/>
        <v/>
      </c>
      <c r="G373" s="156" t="str">
        <f>IF(B373="סך הכל",Summary!$B$7,IF(F373="","",IF(VLOOKUP(B373,WQ_UnitID!B:C,2,FALSE)=0,"",VLOOKUP(B373,WQ_UnitID!B:C,2,FALSE))))</f>
        <v/>
      </c>
      <c r="H373" s="155" t="str">
        <f>IF(B373="סך הכל",Summary!$B$8,IF(F373="","",IFERROR(VLOOKUP(B373,Planning!A:B,2,FALSE),0)))</f>
        <v/>
      </c>
      <c r="I373" s="155" t="str">
        <f>IF(B373="סך הכל",Summary!$B$9,IF(F373="","",IFERROR(VLOOKUP(B373,Count!A:B,2,FALSE),0)))</f>
        <v/>
      </c>
      <c r="J373" s="155" t="str">
        <f>IF(F373="","",(IF(ISNUMBER(MATCH(B373,ExcPermit!$H$8:$H$1000,0)),"כן","לא")))</f>
        <v/>
      </c>
      <c r="K373" s="155" t="str">
        <f>IF(B373="סך הכל",Summary!$B$10,IF(F373="","",IFERROR(VLOOKUP(B373,Count!A:J,8,FALSE),0)))</f>
        <v/>
      </c>
      <c r="L373" s="155" t="str">
        <f>IF(B373="סך הכל",Summary!$B$11,IF(F373="","",IFERROR(VLOOKUP(B373,Count!A:J,9,FALSE),0)))</f>
        <v/>
      </c>
      <c r="M373" s="157" t="str">
        <f>IF(B373="סך הכל",Summary!$B$12,IF(F373="","",IFERROR(VLOOKUP(B373,Count!A:J,10,FALSE),0)))</f>
        <v/>
      </c>
      <c r="N373" s="158" t="str">
        <f t="shared" si="11"/>
        <v/>
      </c>
      <c r="O373" s="134" t="str">
        <f>IFERROR(VLOOKUP(B373,Comments!A:B,2,FALSE),"")</f>
        <v/>
      </c>
      <c r="P373" s="134"/>
      <c r="Q373" s="134"/>
      <c r="R373" s="134"/>
      <c r="S373" s="134"/>
      <c r="T373" s="134"/>
      <c r="U373" s="134"/>
      <c r="V373" s="134"/>
      <c r="W373" s="134"/>
      <c r="X373" s="134"/>
      <c r="Y373" s="134"/>
      <c r="Z373" s="134"/>
      <c r="AA373" s="134"/>
      <c r="AB373" s="134"/>
      <c r="AC373" s="134"/>
      <c r="AD373" s="134"/>
      <c r="AE373" s="152"/>
      <c r="AF373" s="152"/>
      <c r="AG373" s="152"/>
      <c r="AH373" s="152"/>
      <c r="AI373" s="152"/>
      <c r="AJ373" s="152"/>
      <c r="AK373" s="152"/>
      <c r="AL373" s="152"/>
      <c r="AM373" s="152"/>
      <c r="AN373" s="152"/>
      <c r="AO373" s="152"/>
      <c r="AP373" s="152"/>
      <c r="AQ373" s="152"/>
      <c r="AR373" s="152"/>
      <c r="AS373" s="152"/>
      <c r="AT373" s="152"/>
      <c r="AU373" s="152"/>
      <c r="AV373" s="152"/>
      <c r="AW373" s="152"/>
      <c r="AX373" s="152"/>
      <c r="AY373" s="152"/>
      <c r="AZ373" s="152"/>
      <c r="BA373" s="152"/>
      <c r="BB373" s="152"/>
      <c r="BC373" s="152"/>
      <c r="BD373" s="152"/>
      <c r="BE373" s="152"/>
      <c r="BF373" s="152"/>
      <c r="BG373" s="152"/>
      <c r="BH373" s="152"/>
      <c r="BI373" s="152"/>
      <c r="BJ373" s="152"/>
      <c r="BK373" s="152"/>
      <c r="BL373" s="152"/>
      <c r="BM373" s="152"/>
      <c r="BN373" s="152"/>
      <c r="BO373" s="152"/>
      <c r="BP373" s="152"/>
      <c r="BQ373" s="152"/>
      <c r="BR373" s="152"/>
      <c r="BS373" s="152"/>
      <c r="BT373" s="152"/>
      <c r="BU373" s="152"/>
      <c r="BV373" s="152"/>
      <c r="BW373" s="152"/>
      <c r="BX373" s="152"/>
      <c r="BY373" s="152"/>
    </row>
    <row r="374" spans="1:77" s="38" customFormat="1" x14ac:dyDescent="0.2">
      <c r="A374" s="152"/>
      <c r="B374" s="153" t="str">
        <f>IF(AND(B372&lt;&gt;"",ISNUMBER(B372),B373=""),"סך הכל",IF(Planning!A377="","",Planning!A377))</f>
        <v/>
      </c>
      <c r="C374" s="154" t="str">
        <f>IFERROR(_xlfn.IFS(B374="סך הכל",Summary!$B$6,Planning!C377&lt;&gt;"",Planning!C377),"")</f>
        <v/>
      </c>
      <c r="D374" s="152" t="str">
        <f>IFERROR(VLOOKUP(B374,Address!B:G,5,FALSE),"")</f>
        <v/>
      </c>
      <c r="E374" s="152" t="str">
        <f>IFERROR(VLOOKUP(B374,Address!B:L,11,FALSE),"")</f>
        <v/>
      </c>
      <c r="F374" s="155" t="str">
        <f t="shared" si="10"/>
        <v/>
      </c>
      <c r="G374" s="156" t="str">
        <f>IF(B374="סך הכל",Summary!$B$7,IF(F374="","",IF(VLOOKUP(B374,WQ_UnitID!B:C,2,FALSE)=0,"",VLOOKUP(B374,WQ_UnitID!B:C,2,FALSE))))</f>
        <v/>
      </c>
      <c r="H374" s="155" t="str">
        <f>IF(B374="סך הכל",Summary!$B$8,IF(F374="","",IFERROR(VLOOKUP(B374,Planning!A:B,2,FALSE),0)))</f>
        <v/>
      </c>
      <c r="I374" s="155" t="str">
        <f>IF(B374="סך הכל",Summary!$B$9,IF(F374="","",IFERROR(VLOOKUP(B374,Count!A:B,2,FALSE),0)))</f>
        <v/>
      </c>
      <c r="J374" s="155" t="str">
        <f>IF(F374="","",(IF(ISNUMBER(MATCH(B374,ExcPermit!$H$8:$H$1000,0)),"כן","לא")))</f>
        <v/>
      </c>
      <c r="K374" s="155" t="str">
        <f>IF(B374="סך הכל",Summary!$B$10,IF(F374="","",IFERROR(VLOOKUP(B374,Count!A:J,8,FALSE),0)))</f>
        <v/>
      </c>
      <c r="L374" s="155" t="str">
        <f>IF(B374="סך הכל",Summary!$B$11,IF(F374="","",IFERROR(VLOOKUP(B374,Count!A:J,9,FALSE),0)))</f>
        <v/>
      </c>
      <c r="M374" s="157" t="str">
        <f>IF(B374="סך הכל",Summary!$B$12,IF(F374="","",IFERROR(VLOOKUP(B374,Count!A:J,10,FALSE),0)))</f>
        <v/>
      </c>
      <c r="N374" s="158" t="str">
        <f t="shared" si="11"/>
        <v/>
      </c>
      <c r="O374" s="134" t="str">
        <f>IFERROR(VLOOKUP(B374,Comments!A:B,2,FALSE),"")</f>
        <v/>
      </c>
      <c r="P374" s="134"/>
      <c r="Q374" s="134"/>
      <c r="R374" s="134"/>
      <c r="S374" s="134"/>
      <c r="T374" s="134"/>
      <c r="U374" s="134"/>
      <c r="V374" s="134"/>
      <c r="W374" s="134"/>
      <c r="X374" s="134"/>
      <c r="Y374" s="134"/>
      <c r="Z374" s="134"/>
      <c r="AA374" s="134"/>
      <c r="AB374" s="134"/>
      <c r="AC374" s="134"/>
      <c r="AD374" s="134"/>
      <c r="AE374" s="152"/>
      <c r="AF374" s="152"/>
      <c r="AG374" s="152"/>
      <c r="AH374" s="152"/>
      <c r="AI374" s="152"/>
      <c r="AJ374" s="152"/>
      <c r="AK374" s="152"/>
      <c r="AL374" s="152"/>
      <c r="AM374" s="152"/>
      <c r="AN374" s="152"/>
      <c r="AO374" s="152"/>
      <c r="AP374" s="152"/>
      <c r="AQ374" s="152"/>
      <c r="AR374" s="152"/>
      <c r="AS374" s="152"/>
      <c r="AT374" s="152"/>
      <c r="AU374" s="152"/>
      <c r="AV374" s="152"/>
      <c r="AW374" s="152"/>
      <c r="AX374" s="152"/>
      <c r="AY374" s="152"/>
      <c r="AZ374" s="152"/>
      <c r="BA374" s="152"/>
      <c r="BB374" s="152"/>
      <c r="BC374" s="152"/>
      <c r="BD374" s="152"/>
      <c r="BE374" s="152"/>
      <c r="BF374" s="152"/>
      <c r="BG374" s="152"/>
      <c r="BH374" s="152"/>
      <c r="BI374" s="152"/>
      <c r="BJ374" s="152"/>
      <c r="BK374" s="152"/>
      <c r="BL374" s="152"/>
      <c r="BM374" s="152"/>
      <c r="BN374" s="152"/>
      <c r="BO374" s="152"/>
      <c r="BP374" s="152"/>
      <c r="BQ374" s="152"/>
      <c r="BR374" s="152"/>
      <c r="BS374" s="152"/>
      <c r="BT374" s="152"/>
      <c r="BU374" s="152"/>
      <c r="BV374" s="152"/>
      <c r="BW374" s="152"/>
      <c r="BX374" s="152"/>
      <c r="BY374" s="152"/>
    </row>
    <row r="375" spans="1:77" s="38" customFormat="1" x14ac:dyDescent="0.2">
      <c r="A375" s="152"/>
      <c r="B375" s="153" t="str">
        <f>IF(AND(B373&lt;&gt;"",ISNUMBER(B373),B374=""),"סך הכל",IF(Planning!A378="","",Planning!A378))</f>
        <v/>
      </c>
      <c r="C375" s="154" t="str">
        <f>IFERROR(_xlfn.IFS(B375="סך הכל",Summary!$B$6,Planning!C378&lt;&gt;"",Planning!C378),"")</f>
        <v/>
      </c>
      <c r="D375" s="152" t="str">
        <f>IFERROR(VLOOKUP(B375,Address!B:G,5,FALSE),"")</f>
        <v/>
      </c>
      <c r="E375" s="152" t="str">
        <f>IFERROR(VLOOKUP(B375,Address!B:L,11,FALSE),"")</f>
        <v/>
      </c>
      <c r="F375" s="155" t="str">
        <f t="shared" si="10"/>
        <v/>
      </c>
      <c r="G375" s="156" t="str">
        <f>IF(B375="סך הכל",Summary!$B$7,IF(F375="","",IF(VLOOKUP(B375,WQ_UnitID!B:C,2,FALSE)=0,"",VLOOKUP(B375,WQ_UnitID!B:C,2,FALSE))))</f>
        <v/>
      </c>
      <c r="H375" s="155" t="str">
        <f>IF(B375="סך הכל",Summary!$B$8,IF(F375="","",IFERROR(VLOOKUP(B375,Planning!A:B,2,FALSE),0)))</f>
        <v/>
      </c>
      <c r="I375" s="155" t="str">
        <f>IF(B375="סך הכל",Summary!$B$9,IF(F375="","",IFERROR(VLOOKUP(B375,Count!A:B,2,FALSE),0)))</f>
        <v/>
      </c>
      <c r="J375" s="155" t="str">
        <f>IF(F375="","",(IF(ISNUMBER(MATCH(B375,ExcPermit!$H$8:$H$1000,0)),"כן","לא")))</f>
        <v/>
      </c>
      <c r="K375" s="155" t="str">
        <f>IF(B375="סך הכל",Summary!$B$10,IF(F375="","",IFERROR(VLOOKUP(B375,Count!A:J,8,FALSE),0)))</f>
        <v/>
      </c>
      <c r="L375" s="155" t="str">
        <f>IF(B375="סך הכל",Summary!$B$11,IF(F375="","",IFERROR(VLOOKUP(B375,Count!A:J,9,FALSE),0)))</f>
        <v/>
      </c>
      <c r="M375" s="157" t="str">
        <f>IF(B375="סך הכל",Summary!$B$12,IF(F375="","",IFERROR(VLOOKUP(B375,Count!A:J,10,FALSE),0)))</f>
        <v/>
      </c>
      <c r="N375" s="158" t="str">
        <f t="shared" si="11"/>
        <v/>
      </c>
      <c r="O375" s="134" t="str">
        <f>IFERROR(VLOOKUP(B375,Comments!A:B,2,FALSE),"")</f>
        <v/>
      </c>
      <c r="P375" s="134"/>
      <c r="Q375" s="134"/>
      <c r="R375" s="134"/>
      <c r="S375" s="134"/>
      <c r="T375" s="134"/>
      <c r="U375" s="134"/>
      <c r="V375" s="134"/>
      <c r="W375" s="134"/>
      <c r="X375" s="134"/>
      <c r="Y375" s="134"/>
      <c r="Z375" s="134"/>
      <c r="AA375" s="134"/>
      <c r="AB375" s="134"/>
      <c r="AC375" s="134"/>
      <c r="AD375" s="134"/>
      <c r="AE375" s="152"/>
      <c r="AF375" s="152"/>
      <c r="AG375" s="152"/>
      <c r="AH375" s="152"/>
      <c r="AI375" s="152"/>
      <c r="AJ375" s="152"/>
      <c r="AK375" s="152"/>
      <c r="AL375" s="152"/>
      <c r="AM375" s="152"/>
      <c r="AN375" s="152"/>
      <c r="AO375" s="152"/>
      <c r="AP375" s="152"/>
      <c r="AQ375" s="152"/>
      <c r="AR375" s="152"/>
      <c r="AS375" s="152"/>
      <c r="AT375" s="152"/>
      <c r="AU375" s="152"/>
      <c r="AV375" s="152"/>
      <c r="AW375" s="152"/>
      <c r="AX375" s="152"/>
      <c r="AY375" s="152"/>
      <c r="AZ375" s="152"/>
      <c r="BA375" s="152"/>
      <c r="BB375" s="152"/>
      <c r="BC375" s="152"/>
      <c r="BD375" s="152"/>
      <c r="BE375" s="152"/>
      <c r="BF375" s="152"/>
      <c r="BG375" s="152"/>
      <c r="BH375" s="152"/>
      <c r="BI375" s="152"/>
      <c r="BJ375" s="152"/>
      <c r="BK375" s="152"/>
      <c r="BL375" s="152"/>
      <c r="BM375" s="152"/>
      <c r="BN375" s="152"/>
      <c r="BO375" s="152"/>
      <c r="BP375" s="152"/>
      <c r="BQ375" s="152"/>
      <c r="BR375" s="152"/>
      <c r="BS375" s="152"/>
      <c r="BT375" s="152"/>
      <c r="BU375" s="152"/>
      <c r="BV375" s="152"/>
      <c r="BW375" s="152"/>
      <c r="BX375" s="152"/>
      <c r="BY375" s="152"/>
    </row>
    <row r="376" spans="1:77" s="38" customFormat="1" x14ac:dyDescent="0.2">
      <c r="A376" s="152"/>
      <c r="B376" s="153" t="str">
        <f>IF(AND(B374&lt;&gt;"",ISNUMBER(B374),B375=""),"סך הכל",IF(Planning!A379="","",Planning!A379))</f>
        <v/>
      </c>
      <c r="C376" s="154" t="str">
        <f>IFERROR(_xlfn.IFS(B376="סך הכל",Summary!$B$6,Planning!C379&lt;&gt;"",Planning!C379),"")</f>
        <v/>
      </c>
      <c r="D376" s="152" t="str">
        <f>IFERROR(VLOOKUP(B376,Address!B:G,5,FALSE),"")</f>
        <v/>
      </c>
      <c r="E376" s="152" t="str">
        <f>IFERROR(VLOOKUP(B376,Address!B:L,11,FALSE),"")</f>
        <v/>
      </c>
      <c r="F376" s="155" t="str">
        <f t="shared" si="10"/>
        <v/>
      </c>
      <c r="G376" s="156" t="str">
        <f>IF(B376="סך הכל",Summary!$B$7,IF(F376="","",IF(VLOOKUP(B376,WQ_UnitID!B:C,2,FALSE)=0,"",VLOOKUP(B376,WQ_UnitID!B:C,2,FALSE))))</f>
        <v/>
      </c>
      <c r="H376" s="155" t="str">
        <f>IF(B376="סך הכל",Summary!$B$8,IF(F376="","",IFERROR(VLOOKUP(B376,Planning!A:B,2,FALSE),0)))</f>
        <v/>
      </c>
      <c r="I376" s="155" t="str">
        <f>IF(B376="סך הכל",Summary!$B$9,IF(F376="","",IFERROR(VLOOKUP(B376,Count!A:B,2,FALSE),0)))</f>
        <v/>
      </c>
      <c r="J376" s="155" t="str">
        <f>IF(F376="","",(IF(ISNUMBER(MATCH(B376,ExcPermit!$H$8:$H$1000,0)),"כן","לא")))</f>
        <v/>
      </c>
      <c r="K376" s="155" t="str">
        <f>IF(B376="סך הכל",Summary!$B$10,IF(F376="","",IFERROR(VLOOKUP(B376,Count!A:J,8,FALSE),0)))</f>
        <v/>
      </c>
      <c r="L376" s="155" t="str">
        <f>IF(B376="סך הכל",Summary!$B$11,IF(F376="","",IFERROR(VLOOKUP(B376,Count!A:J,9,FALSE),0)))</f>
        <v/>
      </c>
      <c r="M376" s="157" t="str">
        <f>IF(B376="סך הכל",Summary!$B$12,IF(F376="","",IFERROR(VLOOKUP(B376,Count!A:J,10,FALSE),0)))</f>
        <v/>
      </c>
      <c r="N376" s="158" t="str">
        <f t="shared" si="11"/>
        <v/>
      </c>
      <c r="O376" s="134" t="str">
        <f>IFERROR(VLOOKUP(B376,Comments!A:B,2,FALSE),"")</f>
        <v/>
      </c>
      <c r="P376" s="134"/>
      <c r="Q376" s="134"/>
      <c r="R376" s="134"/>
      <c r="S376" s="134"/>
      <c r="T376" s="134"/>
      <c r="U376" s="134"/>
      <c r="V376" s="134"/>
      <c r="W376" s="134"/>
      <c r="X376" s="134"/>
      <c r="Y376" s="134"/>
      <c r="Z376" s="134"/>
      <c r="AA376" s="134"/>
      <c r="AB376" s="134"/>
      <c r="AC376" s="134"/>
      <c r="AD376" s="134"/>
      <c r="AE376" s="152"/>
      <c r="AF376" s="152"/>
      <c r="AG376" s="152"/>
      <c r="AH376" s="152"/>
      <c r="AI376" s="152"/>
      <c r="AJ376" s="152"/>
      <c r="AK376" s="152"/>
      <c r="AL376" s="152"/>
      <c r="AM376" s="152"/>
      <c r="AN376" s="152"/>
      <c r="AO376" s="152"/>
      <c r="AP376" s="152"/>
      <c r="AQ376" s="152"/>
      <c r="AR376" s="152"/>
      <c r="AS376" s="152"/>
      <c r="AT376" s="152"/>
      <c r="AU376" s="152"/>
      <c r="AV376" s="152"/>
      <c r="AW376" s="152"/>
      <c r="AX376" s="152"/>
      <c r="AY376" s="152"/>
      <c r="AZ376" s="152"/>
      <c r="BA376" s="152"/>
      <c r="BB376" s="152"/>
      <c r="BC376" s="152"/>
      <c r="BD376" s="152"/>
      <c r="BE376" s="152"/>
      <c r="BF376" s="152"/>
      <c r="BG376" s="152"/>
      <c r="BH376" s="152"/>
      <c r="BI376" s="152"/>
      <c r="BJ376" s="152"/>
      <c r="BK376" s="152"/>
      <c r="BL376" s="152"/>
      <c r="BM376" s="152"/>
      <c r="BN376" s="152"/>
      <c r="BO376" s="152"/>
      <c r="BP376" s="152"/>
      <c r="BQ376" s="152"/>
      <c r="BR376" s="152"/>
      <c r="BS376" s="152"/>
      <c r="BT376" s="152"/>
      <c r="BU376" s="152"/>
      <c r="BV376" s="152"/>
      <c r="BW376" s="152"/>
      <c r="BX376" s="152"/>
      <c r="BY376" s="152"/>
    </row>
    <row r="377" spans="1:77" s="38" customFormat="1" x14ac:dyDescent="0.2">
      <c r="A377" s="152"/>
      <c r="B377" s="153" t="str">
        <f>IF(AND(B375&lt;&gt;"",ISNUMBER(B375),B376=""),"סך הכל",IF(Planning!A380="","",Planning!A380))</f>
        <v/>
      </c>
      <c r="C377" s="154" t="str">
        <f>IFERROR(_xlfn.IFS(B377="סך הכל",Summary!$B$6,Planning!C380&lt;&gt;"",Planning!C380),"")</f>
        <v/>
      </c>
      <c r="D377" s="152" t="str">
        <f>IFERROR(VLOOKUP(B377,Address!B:G,5,FALSE),"")</f>
        <v/>
      </c>
      <c r="E377" s="152" t="str">
        <f>IFERROR(VLOOKUP(B377,Address!B:L,11,FALSE),"")</f>
        <v/>
      </c>
      <c r="F377" s="155" t="str">
        <f t="shared" si="10"/>
        <v/>
      </c>
      <c r="G377" s="156" t="str">
        <f>IF(B377="סך הכל",Summary!$B$7,IF(F377="","",IF(VLOOKUP(B377,WQ_UnitID!B:C,2,FALSE)=0,"",VLOOKUP(B377,WQ_UnitID!B:C,2,FALSE))))</f>
        <v/>
      </c>
      <c r="H377" s="155" t="str">
        <f>IF(B377="סך הכל",Summary!$B$8,IF(F377="","",IFERROR(VLOOKUP(B377,Planning!A:B,2,FALSE),0)))</f>
        <v/>
      </c>
      <c r="I377" s="155" t="str">
        <f>IF(B377="סך הכל",Summary!$B$9,IF(F377="","",IFERROR(VLOOKUP(B377,Count!A:B,2,FALSE),0)))</f>
        <v/>
      </c>
      <c r="J377" s="155" t="str">
        <f>IF(F377="","",(IF(ISNUMBER(MATCH(B377,ExcPermit!$H$8:$H$1000,0)),"כן","לא")))</f>
        <v/>
      </c>
      <c r="K377" s="155" t="str">
        <f>IF(B377="סך הכל",Summary!$B$10,IF(F377="","",IFERROR(VLOOKUP(B377,Count!A:J,8,FALSE),0)))</f>
        <v/>
      </c>
      <c r="L377" s="155" t="str">
        <f>IF(B377="סך הכל",Summary!$B$11,IF(F377="","",IFERROR(VLOOKUP(B377,Count!A:J,9,FALSE),0)))</f>
        <v/>
      </c>
      <c r="M377" s="157" t="str">
        <f>IF(B377="סך הכל",Summary!$B$12,IF(F377="","",IFERROR(VLOOKUP(B377,Count!A:J,10,FALSE),0)))</f>
        <v/>
      </c>
      <c r="N377" s="158" t="str">
        <f t="shared" si="11"/>
        <v/>
      </c>
      <c r="O377" s="134" t="str">
        <f>IFERROR(VLOOKUP(B377,Comments!A:B,2,FALSE),"")</f>
        <v/>
      </c>
      <c r="P377" s="134"/>
      <c r="Q377" s="134"/>
      <c r="R377" s="134"/>
      <c r="S377" s="134"/>
      <c r="T377" s="134"/>
      <c r="U377" s="134"/>
      <c r="V377" s="134"/>
      <c r="W377" s="134"/>
      <c r="X377" s="134"/>
      <c r="Y377" s="134"/>
      <c r="Z377" s="134"/>
      <c r="AA377" s="134"/>
      <c r="AB377" s="134"/>
      <c r="AC377" s="134"/>
      <c r="AD377" s="134"/>
      <c r="AE377" s="152"/>
      <c r="AF377" s="152"/>
      <c r="AG377" s="152"/>
      <c r="AH377" s="152"/>
      <c r="AI377" s="152"/>
      <c r="AJ377" s="152"/>
      <c r="AK377" s="152"/>
      <c r="AL377" s="152"/>
      <c r="AM377" s="152"/>
      <c r="AN377" s="152"/>
      <c r="AO377" s="152"/>
      <c r="AP377" s="152"/>
      <c r="AQ377" s="152"/>
      <c r="AR377" s="152"/>
      <c r="AS377" s="152"/>
      <c r="AT377" s="152"/>
      <c r="AU377" s="152"/>
      <c r="AV377" s="152"/>
      <c r="AW377" s="152"/>
      <c r="AX377" s="152"/>
      <c r="AY377" s="152"/>
      <c r="AZ377" s="152"/>
      <c r="BA377" s="152"/>
      <c r="BB377" s="152"/>
      <c r="BC377" s="152"/>
      <c r="BD377" s="152"/>
      <c r="BE377" s="152"/>
      <c r="BF377" s="152"/>
      <c r="BG377" s="152"/>
      <c r="BH377" s="152"/>
      <c r="BI377" s="152"/>
      <c r="BJ377" s="152"/>
      <c r="BK377" s="152"/>
      <c r="BL377" s="152"/>
      <c r="BM377" s="152"/>
      <c r="BN377" s="152"/>
      <c r="BO377" s="152"/>
      <c r="BP377" s="152"/>
      <c r="BQ377" s="152"/>
      <c r="BR377" s="152"/>
      <c r="BS377" s="152"/>
      <c r="BT377" s="152"/>
      <c r="BU377" s="152"/>
      <c r="BV377" s="152"/>
      <c r="BW377" s="152"/>
      <c r="BX377" s="152"/>
      <c r="BY377" s="152"/>
    </row>
    <row r="378" spans="1:77" s="38" customFormat="1" x14ac:dyDescent="0.2">
      <c r="A378" s="152"/>
      <c r="B378" s="153" t="str">
        <f>IF(AND(B376&lt;&gt;"",ISNUMBER(B376),B377=""),"סך הכל",IF(Planning!A381="","",Planning!A381))</f>
        <v/>
      </c>
      <c r="C378" s="154" t="str">
        <f>IFERROR(_xlfn.IFS(B378="סך הכל",Summary!$B$6,Planning!C381&lt;&gt;"",Planning!C381),"")</f>
        <v/>
      </c>
      <c r="D378" s="152" t="str">
        <f>IFERROR(VLOOKUP(B378,Address!B:G,5,FALSE),"")</f>
        <v/>
      </c>
      <c r="E378" s="152" t="str">
        <f>IFERROR(VLOOKUP(B378,Address!B:L,11,FALSE),"")</f>
        <v/>
      </c>
      <c r="F378" s="155" t="str">
        <f t="shared" si="10"/>
        <v/>
      </c>
      <c r="G378" s="156" t="str">
        <f>IF(B378="סך הכל",Summary!$B$7,IF(F378="","",IF(VLOOKUP(B378,WQ_UnitID!B:C,2,FALSE)=0,"",VLOOKUP(B378,WQ_UnitID!B:C,2,FALSE))))</f>
        <v/>
      </c>
      <c r="H378" s="155" t="str">
        <f>IF(B378="סך הכל",Summary!$B$8,IF(F378="","",IFERROR(VLOOKUP(B378,Planning!A:B,2,FALSE),0)))</f>
        <v/>
      </c>
      <c r="I378" s="155" t="str">
        <f>IF(B378="סך הכל",Summary!$B$9,IF(F378="","",IFERROR(VLOOKUP(B378,Count!A:B,2,FALSE),0)))</f>
        <v/>
      </c>
      <c r="J378" s="155" t="str">
        <f>IF(F378="","",(IF(ISNUMBER(MATCH(B378,ExcPermit!$H$8:$H$1000,0)),"כן","לא")))</f>
        <v/>
      </c>
      <c r="K378" s="155" t="str">
        <f>IF(B378="סך הכל",Summary!$B$10,IF(F378="","",IFERROR(VLOOKUP(B378,Count!A:J,8,FALSE),0)))</f>
        <v/>
      </c>
      <c r="L378" s="155" t="str">
        <f>IF(B378="סך הכל",Summary!$B$11,IF(F378="","",IFERROR(VLOOKUP(B378,Count!A:J,9,FALSE),0)))</f>
        <v/>
      </c>
      <c r="M378" s="157" t="str">
        <f>IF(B378="סך הכל",Summary!$B$12,IF(F378="","",IFERROR(VLOOKUP(B378,Count!A:J,10,FALSE),0)))</f>
        <v/>
      </c>
      <c r="N378" s="158" t="str">
        <f t="shared" si="11"/>
        <v/>
      </c>
      <c r="O378" s="134" t="str">
        <f>IFERROR(VLOOKUP(B378,Comments!A:B,2,FALSE),"")</f>
        <v/>
      </c>
      <c r="P378" s="134"/>
      <c r="Q378" s="134"/>
      <c r="R378" s="134"/>
      <c r="S378" s="134"/>
      <c r="T378" s="134"/>
      <c r="U378" s="134"/>
      <c r="V378" s="134"/>
      <c r="W378" s="134"/>
      <c r="X378" s="134"/>
      <c r="Y378" s="134"/>
      <c r="Z378" s="134"/>
      <c r="AA378" s="134"/>
      <c r="AB378" s="134"/>
      <c r="AC378" s="134"/>
      <c r="AD378" s="134"/>
      <c r="AE378" s="152"/>
      <c r="AF378" s="152"/>
      <c r="AG378" s="152"/>
      <c r="AH378" s="152"/>
      <c r="AI378" s="152"/>
      <c r="AJ378" s="152"/>
      <c r="AK378" s="152"/>
      <c r="AL378" s="152"/>
      <c r="AM378" s="152"/>
      <c r="AN378" s="152"/>
      <c r="AO378" s="152"/>
      <c r="AP378" s="152"/>
      <c r="AQ378" s="152"/>
      <c r="AR378" s="152"/>
      <c r="AS378" s="152"/>
      <c r="AT378" s="152"/>
      <c r="AU378" s="152"/>
      <c r="AV378" s="152"/>
      <c r="AW378" s="152"/>
      <c r="AX378" s="152"/>
      <c r="AY378" s="152"/>
      <c r="AZ378" s="152"/>
      <c r="BA378" s="152"/>
      <c r="BB378" s="152"/>
      <c r="BC378" s="152"/>
      <c r="BD378" s="152"/>
      <c r="BE378" s="152"/>
      <c r="BF378" s="152"/>
      <c r="BG378" s="152"/>
      <c r="BH378" s="152"/>
      <c r="BI378" s="152"/>
      <c r="BJ378" s="152"/>
      <c r="BK378" s="152"/>
      <c r="BL378" s="152"/>
      <c r="BM378" s="152"/>
      <c r="BN378" s="152"/>
      <c r="BO378" s="152"/>
      <c r="BP378" s="152"/>
      <c r="BQ378" s="152"/>
      <c r="BR378" s="152"/>
      <c r="BS378" s="152"/>
      <c r="BT378" s="152"/>
      <c r="BU378" s="152"/>
      <c r="BV378" s="152"/>
      <c r="BW378" s="152"/>
      <c r="BX378" s="152"/>
      <c r="BY378" s="152"/>
    </row>
    <row r="379" spans="1:77" s="38" customFormat="1" x14ac:dyDescent="0.2">
      <c r="A379" s="152"/>
      <c r="B379" s="153" t="str">
        <f>IF(AND(B377&lt;&gt;"",ISNUMBER(B377),B378=""),"סך הכל",IF(Planning!A382="","",Planning!A382))</f>
        <v/>
      </c>
      <c r="C379" s="154" t="str">
        <f>IFERROR(_xlfn.IFS(B379="סך הכל",Summary!$B$6,Planning!C382&lt;&gt;"",Planning!C382),"")</f>
        <v/>
      </c>
      <c r="D379" s="152" t="str">
        <f>IFERROR(VLOOKUP(B379,Address!B:G,5,FALSE),"")</f>
        <v/>
      </c>
      <c r="E379" s="152" t="str">
        <f>IFERROR(VLOOKUP(B379,Address!B:L,11,FALSE),"")</f>
        <v/>
      </c>
      <c r="F379" s="155" t="str">
        <f t="shared" si="10"/>
        <v/>
      </c>
      <c r="G379" s="156" t="str">
        <f>IF(B379="סך הכל",Summary!$B$7,IF(F379="","",IF(VLOOKUP(B379,WQ_UnitID!B:C,2,FALSE)=0,"",VLOOKUP(B379,WQ_UnitID!B:C,2,FALSE))))</f>
        <v/>
      </c>
      <c r="H379" s="155" t="str">
        <f>IF(B379="סך הכל",Summary!$B$8,IF(F379="","",IFERROR(VLOOKUP(B379,Planning!A:B,2,FALSE),0)))</f>
        <v/>
      </c>
      <c r="I379" s="155" t="str">
        <f>IF(B379="סך הכל",Summary!$B$9,IF(F379="","",IFERROR(VLOOKUP(B379,Count!A:B,2,FALSE),0)))</f>
        <v/>
      </c>
      <c r="J379" s="155" t="str">
        <f>IF(F379="","",(IF(ISNUMBER(MATCH(B379,ExcPermit!$H$8:$H$1000,0)),"כן","לא")))</f>
        <v/>
      </c>
      <c r="K379" s="155" t="str">
        <f>IF(B379="סך הכל",Summary!$B$10,IF(F379="","",IFERROR(VLOOKUP(B379,Count!A:J,8,FALSE),0)))</f>
        <v/>
      </c>
      <c r="L379" s="155" t="str">
        <f>IF(B379="סך הכל",Summary!$B$11,IF(F379="","",IFERROR(VLOOKUP(B379,Count!A:J,9,FALSE),0)))</f>
        <v/>
      </c>
      <c r="M379" s="157" t="str">
        <f>IF(B379="סך הכל",Summary!$B$12,IF(F379="","",IFERROR(VLOOKUP(B379,Count!A:J,10,FALSE),0)))</f>
        <v/>
      </c>
      <c r="N379" s="158" t="str">
        <f t="shared" si="11"/>
        <v/>
      </c>
      <c r="O379" s="134" t="str">
        <f>IFERROR(VLOOKUP(B379,Comments!A:B,2,FALSE),"")</f>
        <v/>
      </c>
      <c r="P379" s="134"/>
      <c r="Q379" s="134"/>
      <c r="R379" s="134"/>
      <c r="S379" s="134"/>
      <c r="T379" s="134"/>
      <c r="U379" s="134"/>
      <c r="V379" s="134"/>
      <c r="W379" s="134"/>
      <c r="X379" s="134"/>
      <c r="Y379" s="134"/>
      <c r="Z379" s="134"/>
      <c r="AA379" s="134"/>
      <c r="AB379" s="134"/>
      <c r="AC379" s="134"/>
      <c r="AD379" s="134"/>
      <c r="AE379" s="152"/>
      <c r="AF379" s="152"/>
      <c r="AG379" s="152"/>
      <c r="AH379" s="152"/>
      <c r="AI379" s="152"/>
      <c r="AJ379" s="152"/>
      <c r="AK379" s="152"/>
      <c r="AL379" s="152"/>
      <c r="AM379" s="152"/>
      <c r="AN379" s="152"/>
      <c r="AO379" s="152"/>
      <c r="AP379" s="152"/>
      <c r="AQ379" s="152"/>
      <c r="AR379" s="152"/>
      <c r="AS379" s="152"/>
      <c r="AT379" s="152"/>
      <c r="AU379" s="152"/>
      <c r="AV379" s="152"/>
      <c r="AW379" s="152"/>
      <c r="AX379" s="152"/>
      <c r="AY379" s="152"/>
      <c r="AZ379" s="152"/>
      <c r="BA379" s="152"/>
      <c r="BB379" s="152"/>
      <c r="BC379" s="152"/>
      <c r="BD379" s="152"/>
      <c r="BE379" s="152"/>
      <c r="BF379" s="152"/>
      <c r="BG379" s="152"/>
      <c r="BH379" s="152"/>
      <c r="BI379" s="152"/>
      <c r="BJ379" s="152"/>
      <c r="BK379" s="152"/>
      <c r="BL379" s="152"/>
      <c r="BM379" s="152"/>
      <c r="BN379" s="152"/>
      <c r="BO379" s="152"/>
      <c r="BP379" s="152"/>
      <c r="BQ379" s="152"/>
      <c r="BR379" s="152"/>
      <c r="BS379" s="152"/>
      <c r="BT379" s="152"/>
      <c r="BU379" s="152"/>
      <c r="BV379" s="152"/>
      <c r="BW379" s="152"/>
      <c r="BX379" s="152"/>
      <c r="BY379" s="152"/>
    </row>
    <row r="380" spans="1:77" s="38" customFormat="1" x14ac:dyDescent="0.2">
      <c r="A380" s="152"/>
      <c r="B380" s="153" t="str">
        <f>IF(AND(B378&lt;&gt;"",ISNUMBER(B378),B379=""),"סך הכל",IF(Planning!A383="","",Planning!A383))</f>
        <v/>
      </c>
      <c r="C380" s="154" t="str">
        <f>IFERROR(_xlfn.IFS(B380="סך הכל",Summary!$B$6,Planning!C383&lt;&gt;"",Planning!C383),"")</f>
        <v/>
      </c>
      <c r="D380" s="152" t="str">
        <f>IFERROR(VLOOKUP(B380,Address!B:G,5,FALSE),"")</f>
        <v/>
      </c>
      <c r="E380" s="152" t="str">
        <f>IFERROR(VLOOKUP(B380,Address!B:L,11,FALSE),"")</f>
        <v/>
      </c>
      <c r="F380" s="155" t="str">
        <f t="shared" si="10"/>
        <v/>
      </c>
      <c r="G380" s="156" t="str">
        <f>IF(B380="סך הכל",Summary!$B$7,IF(F380="","",IF(VLOOKUP(B380,WQ_UnitID!B:C,2,FALSE)=0,"",VLOOKUP(B380,WQ_UnitID!B:C,2,FALSE))))</f>
        <v/>
      </c>
      <c r="H380" s="155" t="str">
        <f>IF(B380="סך הכל",Summary!$B$8,IF(F380="","",IFERROR(VLOOKUP(B380,Planning!A:B,2,FALSE),0)))</f>
        <v/>
      </c>
      <c r="I380" s="155" t="str">
        <f>IF(B380="סך הכל",Summary!$B$9,IF(F380="","",IFERROR(VLOOKUP(B380,Count!A:B,2,FALSE),0)))</f>
        <v/>
      </c>
      <c r="J380" s="155" t="str">
        <f>IF(F380="","",(IF(ISNUMBER(MATCH(B380,ExcPermit!$H$8:$H$1000,0)),"כן","לא")))</f>
        <v/>
      </c>
      <c r="K380" s="155" t="str">
        <f>IF(B380="סך הכל",Summary!$B$10,IF(F380="","",IFERROR(VLOOKUP(B380,Count!A:J,8,FALSE),0)))</f>
        <v/>
      </c>
      <c r="L380" s="155" t="str">
        <f>IF(B380="סך הכל",Summary!$B$11,IF(F380="","",IFERROR(VLOOKUP(B380,Count!A:J,9,FALSE),0)))</f>
        <v/>
      </c>
      <c r="M380" s="157" t="str">
        <f>IF(B380="סך הכל",Summary!$B$12,IF(F380="","",IFERROR(VLOOKUP(B380,Count!A:J,10,FALSE),0)))</f>
        <v/>
      </c>
      <c r="N380" s="158" t="str">
        <f t="shared" si="11"/>
        <v/>
      </c>
      <c r="O380" s="134" t="str">
        <f>IFERROR(VLOOKUP(B380,Comments!A:B,2,FALSE),"")</f>
        <v/>
      </c>
      <c r="P380" s="134"/>
      <c r="Q380" s="134"/>
      <c r="R380" s="134"/>
      <c r="S380" s="134"/>
      <c r="T380" s="134"/>
      <c r="U380" s="134"/>
      <c r="V380" s="134"/>
      <c r="W380" s="134"/>
      <c r="X380" s="134"/>
      <c r="Y380" s="134"/>
      <c r="Z380" s="134"/>
      <c r="AA380" s="134"/>
      <c r="AB380" s="134"/>
      <c r="AC380" s="134"/>
      <c r="AD380" s="134"/>
      <c r="AE380" s="152"/>
      <c r="AF380" s="152"/>
      <c r="AG380" s="152"/>
      <c r="AH380" s="152"/>
      <c r="AI380" s="152"/>
      <c r="AJ380" s="152"/>
      <c r="AK380" s="152"/>
      <c r="AL380" s="152"/>
      <c r="AM380" s="152"/>
      <c r="AN380" s="152"/>
      <c r="AO380" s="152"/>
      <c r="AP380" s="152"/>
      <c r="AQ380" s="152"/>
      <c r="AR380" s="152"/>
      <c r="AS380" s="152"/>
      <c r="AT380" s="152"/>
      <c r="AU380" s="152"/>
      <c r="AV380" s="152"/>
      <c r="AW380" s="152"/>
      <c r="AX380" s="152"/>
      <c r="AY380" s="152"/>
      <c r="AZ380" s="152"/>
      <c r="BA380" s="152"/>
      <c r="BB380" s="152"/>
      <c r="BC380" s="152"/>
      <c r="BD380" s="152"/>
      <c r="BE380" s="152"/>
      <c r="BF380" s="152"/>
      <c r="BG380" s="152"/>
      <c r="BH380" s="152"/>
      <c r="BI380" s="152"/>
      <c r="BJ380" s="152"/>
      <c r="BK380" s="152"/>
      <c r="BL380" s="152"/>
      <c r="BM380" s="152"/>
      <c r="BN380" s="152"/>
      <c r="BO380" s="152"/>
      <c r="BP380" s="152"/>
      <c r="BQ380" s="152"/>
      <c r="BR380" s="152"/>
      <c r="BS380" s="152"/>
      <c r="BT380" s="152"/>
      <c r="BU380" s="152"/>
      <c r="BV380" s="152"/>
      <c r="BW380" s="152"/>
      <c r="BX380" s="152"/>
      <c r="BY380" s="152"/>
    </row>
    <row r="381" spans="1:77" s="38" customFormat="1" x14ac:dyDescent="0.2">
      <c r="A381" s="152"/>
      <c r="B381" s="153" t="str">
        <f>IF(AND(B379&lt;&gt;"",ISNUMBER(B379),B380=""),"סך הכל",IF(Planning!A384="","",Planning!A384))</f>
        <v/>
      </c>
      <c r="C381" s="154" t="str">
        <f>IFERROR(_xlfn.IFS(B381="סך הכל",Summary!$B$6,Planning!C384&lt;&gt;"",Planning!C384),"")</f>
        <v/>
      </c>
      <c r="D381" s="152" t="str">
        <f>IFERROR(VLOOKUP(B381,Address!B:G,5,FALSE),"")</f>
        <v/>
      </c>
      <c r="E381" s="152" t="str">
        <f>IFERROR(VLOOKUP(B381,Address!B:L,11,FALSE),"")</f>
        <v/>
      </c>
      <c r="F381" s="155" t="str">
        <f t="shared" si="10"/>
        <v/>
      </c>
      <c r="G381" s="156" t="str">
        <f>IF(B381="סך הכל",Summary!$B$7,IF(F381="","",IF(VLOOKUP(B381,WQ_UnitID!B:C,2,FALSE)=0,"",VLOOKUP(B381,WQ_UnitID!B:C,2,FALSE))))</f>
        <v/>
      </c>
      <c r="H381" s="155" t="str">
        <f>IF(B381="סך הכל",Summary!$B$8,IF(F381="","",IFERROR(VLOOKUP(B381,Planning!A:B,2,FALSE),0)))</f>
        <v/>
      </c>
      <c r="I381" s="155" t="str">
        <f>IF(B381="סך הכל",Summary!$B$9,IF(F381="","",IFERROR(VLOOKUP(B381,Count!A:B,2,FALSE),0)))</f>
        <v/>
      </c>
      <c r="J381" s="155" t="str">
        <f>IF(F381="","",(IF(ISNUMBER(MATCH(B381,ExcPermit!$H$8:$H$1000,0)),"כן","לא")))</f>
        <v/>
      </c>
      <c r="K381" s="155" t="str">
        <f>IF(B381="סך הכל",Summary!$B$10,IF(F381="","",IFERROR(VLOOKUP(B381,Count!A:J,8,FALSE),0)))</f>
        <v/>
      </c>
      <c r="L381" s="155" t="str">
        <f>IF(B381="סך הכל",Summary!$B$11,IF(F381="","",IFERROR(VLOOKUP(B381,Count!A:J,9,FALSE),0)))</f>
        <v/>
      </c>
      <c r="M381" s="157" t="str">
        <f>IF(B381="סך הכל",Summary!$B$12,IF(F381="","",IFERROR(VLOOKUP(B381,Count!A:J,10,FALSE),0)))</f>
        <v/>
      </c>
      <c r="N381" s="158" t="str">
        <f t="shared" si="11"/>
        <v/>
      </c>
      <c r="O381" s="134" t="str">
        <f>IFERROR(VLOOKUP(B381,Comments!A:B,2,FALSE),"")</f>
        <v/>
      </c>
      <c r="P381" s="134"/>
      <c r="Q381" s="134"/>
      <c r="R381" s="134"/>
      <c r="S381" s="134"/>
      <c r="T381" s="134"/>
      <c r="U381" s="134"/>
      <c r="V381" s="134"/>
      <c r="W381" s="134"/>
      <c r="X381" s="134"/>
      <c r="Y381" s="134"/>
      <c r="Z381" s="134"/>
      <c r="AA381" s="134"/>
      <c r="AB381" s="134"/>
      <c r="AC381" s="134"/>
      <c r="AD381" s="134"/>
      <c r="AE381" s="152"/>
      <c r="AF381" s="152"/>
      <c r="AG381" s="152"/>
      <c r="AH381" s="152"/>
      <c r="AI381" s="152"/>
      <c r="AJ381" s="152"/>
      <c r="AK381" s="152"/>
      <c r="AL381" s="152"/>
      <c r="AM381" s="152"/>
      <c r="AN381" s="152"/>
      <c r="AO381" s="152"/>
      <c r="AP381" s="152"/>
      <c r="AQ381" s="152"/>
      <c r="AR381" s="152"/>
      <c r="AS381" s="152"/>
      <c r="AT381" s="152"/>
      <c r="AU381" s="152"/>
      <c r="AV381" s="152"/>
      <c r="AW381" s="152"/>
      <c r="AX381" s="152"/>
      <c r="AY381" s="152"/>
      <c r="AZ381" s="152"/>
      <c r="BA381" s="152"/>
      <c r="BB381" s="152"/>
      <c r="BC381" s="152"/>
      <c r="BD381" s="152"/>
      <c r="BE381" s="152"/>
      <c r="BF381" s="152"/>
      <c r="BG381" s="152"/>
      <c r="BH381" s="152"/>
      <c r="BI381" s="152"/>
      <c r="BJ381" s="152"/>
      <c r="BK381" s="152"/>
      <c r="BL381" s="152"/>
      <c r="BM381" s="152"/>
      <c r="BN381" s="152"/>
      <c r="BO381" s="152"/>
      <c r="BP381" s="152"/>
      <c r="BQ381" s="152"/>
      <c r="BR381" s="152"/>
      <c r="BS381" s="152"/>
      <c r="BT381" s="152"/>
      <c r="BU381" s="152"/>
      <c r="BV381" s="152"/>
      <c r="BW381" s="152"/>
      <c r="BX381" s="152"/>
      <c r="BY381" s="152"/>
    </row>
    <row r="382" spans="1:77" s="38" customFormat="1" x14ac:dyDescent="0.2">
      <c r="A382" s="152"/>
      <c r="B382" s="153" t="str">
        <f>IF(AND(B380&lt;&gt;"",ISNUMBER(B380),B381=""),"סך הכל",IF(Planning!A385="","",Planning!A385))</f>
        <v/>
      </c>
      <c r="C382" s="154" t="str">
        <f>IFERROR(_xlfn.IFS(B382="סך הכל",Summary!$B$6,Planning!C385&lt;&gt;"",Planning!C385),"")</f>
        <v/>
      </c>
      <c r="D382" s="152" t="str">
        <f>IFERROR(VLOOKUP(B382,Address!B:G,5,FALSE),"")</f>
        <v/>
      </c>
      <c r="E382" s="152" t="str">
        <f>IFERROR(VLOOKUP(B382,Address!B:L,11,FALSE),"")</f>
        <v/>
      </c>
      <c r="F382" s="155" t="str">
        <f t="shared" si="10"/>
        <v/>
      </c>
      <c r="G382" s="156" t="str">
        <f>IF(B382="סך הכל",Summary!$B$7,IF(F382="","",IF(VLOOKUP(B382,WQ_UnitID!B:C,2,FALSE)=0,"",VLOOKUP(B382,WQ_UnitID!B:C,2,FALSE))))</f>
        <v/>
      </c>
      <c r="H382" s="155" t="str">
        <f>IF(B382="סך הכל",Summary!$B$8,IF(F382="","",IFERROR(VLOOKUP(B382,Planning!A:B,2,FALSE),0)))</f>
        <v/>
      </c>
      <c r="I382" s="155" t="str">
        <f>IF(B382="סך הכל",Summary!$B$9,IF(F382="","",IFERROR(VLOOKUP(B382,Count!A:B,2,FALSE),0)))</f>
        <v/>
      </c>
      <c r="J382" s="155" t="str">
        <f>IF(F382="","",(IF(ISNUMBER(MATCH(B382,ExcPermit!$H$8:$H$1000,0)),"כן","לא")))</f>
        <v/>
      </c>
      <c r="K382" s="155" t="str">
        <f>IF(B382="סך הכל",Summary!$B$10,IF(F382="","",IFERROR(VLOOKUP(B382,Count!A:J,8,FALSE),0)))</f>
        <v/>
      </c>
      <c r="L382" s="155" t="str">
        <f>IF(B382="סך הכל",Summary!$B$11,IF(F382="","",IFERROR(VLOOKUP(B382,Count!A:J,9,FALSE),0)))</f>
        <v/>
      </c>
      <c r="M382" s="157" t="str">
        <f>IF(B382="סך הכל",Summary!$B$12,IF(F382="","",IFERROR(VLOOKUP(B382,Count!A:J,10,FALSE),0)))</f>
        <v/>
      </c>
      <c r="N382" s="158" t="str">
        <f t="shared" si="11"/>
        <v/>
      </c>
      <c r="O382" s="134" t="str">
        <f>IFERROR(VLOOKUP(B382,Comments!A:B,2,FALSE),"")</f>
        <v/>
      </c>
      <c r="P382" s="134"/>
      <c r="Q382" s="134"/>
      <c r="R382" s="134"/>
      <c r="S382" s="134"/>
      <c r="T382" s="134"/>
      <c r="U382" s="134"/>
      <c r="V382" s="134"/>
      <c r="W382" s="134"/>
      <c r="X382" s="134"/>
      <c r="Y382" s="134"/>
      <c r="Z382" s="134"/>
      <c r="AA382" s="134"/>
      <c r="AB382" s="134"/>
      <c r="AC382" s="134"/>
      <c r="AD382" s="134"/>
      <c r="AE382" s="152"/>
      <c r="AF382" s="152"/>
      <c r="AG382" s="152"/>
      <c r="AH382" s="152"/>
      <c r="AI382" s="152"/>
      <c r="AJ382" s="152"/>
      <c r="AK382" s="152"/>
      <c r="AL382" s="152"/>
      <c r="AM382" s="152"/>
      <c r="AN382" s="152"/>
      <c r="AO382" s="152"/>
      <c r="AP382" s="152"/>
      <c r="AQ382" s="152"/>
      <c r="AR382" s="152"/>
      <c r="AS382" s="152"/>
      <c r="AT382" s="152"/>
      <c r="AU382" s="152"/>
      <c r="AV382" s="152"/>
      <c r="AW382" s="152"/>
      <c r="AX382" s="152"/>
      <c r="AY382" s="152"/>
      <c r="AZ382" s="152"/>
      <c r="BA382" s="152"/>
      <c r="BB382" s="152"/>
      <c r="BC382" s="152"/>
      <c r="BD382" s="152"/>
      <c r="BE382" s="152"/>
      <c r="BF382" s="152"/>
      <c r="BG382" s="152"/>
      <c r="BH382" s="152"/>
      <c r="BI382" s="152"/>
      <c r="BJ382" s="152"/>
      <c r="BK382" s="152"/>
      <c r="BL382" s="152"/>
      <c r="BM382" s="152"/>
      <c r="BN382" s="152"/>
      <c r="BO382" s="152"/>
      <c r="BP382" s="152"/>
      <c r="BQ382" s="152"/>
      <c r="BR382" s="152"/>
      <c r="BS382" s="152"/>
      <c r="BT382" s="152"/>
      <c r="BU382" s="152"/>
      <c r="BV382" s="152"/>
      <c r="BW382" s="152"/>
      <c r="BX382" s="152"/>
      <c r="BY382" s="152"/>
    </row>
    <row r="383" spans="1:77" s="38" customFormat="1" x14ac:dyDescent="0.2">
      <c r="A383" s="152"/>
      <c r="B383" s="153" t="str">
        <f>IF(AND(B381&lt;&gt;"",ISNUMBER(B381),B382=""),"סך הכל",IF(Planning!A386="","",Planning!A386))</f>
        <v/>
      </c>
      <c r="C383" s="154" t="str">
        <f>IFERROR(_xlfn.IFS(B383="סך הכל",Summary!$B$6,Planning!C386&lt;&gt;"",Planning!C386),"")</f>
        <v/>
      </c>
      <c r="D383" s="152" t="str">
        <f>IFERROR(VLOOKUP(B383,Address!B:G,5,FALSE),"")</f>
        <v/>
      </c>
      <c r="E383" s="152" t="str">
        <f>IFERROR(VLOOKUP(B383,Address!B:L,11,FALSE),"")</f>
        <v/>
      </c>
      <c r="F383" s="155" t="str">
        <f t="shared" si="10"/>
        <v/>
      </c>
      <c r="G383" s="156" t="str">
        <f>IF(B383="סך הכל",Summary!$B$7,IF(F383="","",IF(VLOOKUP(B383,WQ_UnitID!B:C,2,FALSE)=0,"",VLOOKUP(B383,WQ_UnitID!B:C,2,FALSE))))</f>
        <v/>
      </c>
      <c r="H383" s="155" t="str">
        <f>IF(B383="סך הכל",Summary!$B$8,IF(F383="","",IFERROR(VLOOKUP(B383,Planning!A:B,2,FALSE),0)))</f>
        <v/>
      </c>
      <c r="I383" s="155" t="str">
        <f>IF(B383="סך הכל",Summary!$B$9,IF(F383="","",IFERROR(VLOOKUP(B383,Count!A:B,2,FALSE),0)))</f>
        <v/>
      </c>
      <c r="J383" s="155" t="str">
        <f>IF(F383="","",(IF(ISNUMBER(MATCH(B383,ExcPermit!$H$8:$H$1000,0)),"כן","לא")))</f>
        <v/>
      </c>
      <c r="K383" s="155" t="str">
        <f>IF(B383="סך הכל",Summary!$B$10,IF(F383="","",IFERROR(VLOOKUP(B383,Count!A:J,8,FALSE),0)))</f>
        <v/>
      </c>
      <c r="L383" s="155" t="str">
        <f>IF(B383="סך הכל",Summary!$B$11,IF(F383="","",IFERROR(VLOOKUP(B383,Count!A:J,9,FALSE),0)))</f>
        <v/>
      </c>
      <c r="M383" s="157" t="str">
        <f>IF(B383="סך הכל",Summary!$B$12,IF(F383="","",IFERROR(VLOOKUP(B383,Count!A:J,10,FALSE),0)))</f>
        <v/>
      </c>
      <c r="N383" s="158" t="str">
        <f t="shared" si="11"/>
        <v/>
      </c>
      <c r="O383" s="134" t="str">
        <f>IFERROR(VLOOKUP(B383,Comments!A:B,2,FALSE),"")</f>
        <v/>
      </c>
      <c r="P383" s="134"/>
      <c r="Q383" s="134"/>
      <c r="R383" s="134"/>
      <c r="S383" s="134"/>
      <c r="T383" s="134"/>
      <c r="U383" s="134"/>
      <c r="V383" s="134"/>
      <c r="W383" s="134"/>
      <c r="X383" s="134"/>
      <c r="Y383" s="134"/>
      <c r="Z383" s="134"/>
      <c r="AA383" s="134"/>
      <c r="AB383" s="134"/>
      <c r="AC383" s="134"/>
      <c r="AD383" s="134"/>
      <c r="AE383" s="152"/>
      <c r="AF383" s="152"/>
      <c r="AG383" s="152"/>
      <c r="AH383" s="152"/>
      <c r="AI383" s="152"/>
      <c r="AJ383" s="152"/>
      <c r="AK383" s="152"/>
      <c r="AL383" s="152"/>
      <c r="AM383" s="152"/>
      <c r="AN383" s="152"/>
      <c r="AO383" s="152"/>
      <c r="AP383" s="152"/>
      <c r="AQ383" s="152"/>
      <c r="AR383" s="152"/>
      <c r="AS383" s="152"/>
      <c r="AT383" s="152"/>
      <c r="AU383" s="152"/>
      <c r="AV383" s="152"/>
      <c r="AW383" s="152"/>
      <c r="AX383" s="152"/>
      <c r="AY383" s="152"/>
      <c r="AZ383" s="152"/>
      <c r="BA383" s="152"/>
      <c r="BB383" s="152"/>
      <c r="BC383" s="152"/>
      <c r="BD383" s="152"/>
      <c r="BE383" s="152"/>
      <c r="BF383" s="152"/>
      <c r="BG383" s="152"/>
      <c r="BH383" s="152"/>
      <c r="BI383" s="152"/>
      <c r="BJ383" s="152"/>
      <c r="BK383" s="152"/>
      <c r="BL383" s="152"/>
      <c r="BM383" s="152"/>
      <c r="BN383" s="152"/>
      <c r="BO383" s="152"/>
      <c r="BP383" s="152"/>
      <c r="BQ383" s="152"/>
      <c r="BR383" s="152"/>
      <c r="BS383" s="152"/>
      <c r="BT383" s="152"/>
      <c r="BU383" s="152"/>
      <c r="BV383" s="152"/>
      <c r="BW383" s="152"/>
      <c r="BX383" s="152"/>
      <c r="BY383" s="152"/>
    </row>
    <row r="384" spans="1:77" s="38" customFormat="1" x14ac:dyDescent="0.2">
      <c r="A384" s="152"/>
      <c r="B384" s="153" t="str">
        <f>IF(AND(B382&lt;&gt;"",ISNUMBER(B382),B383=""),"סך הכל",IF(Planning!A387="","",Planning!A387))</f>
        <v/>
      </c>
      <c r="C384" s="154" t="str">
        <f>IFERROR(_xlfn.IFS(B384="סך הכל",Summary!$B$6,Planning!C387&lt;&gt;"",Planning!C387),"")</f>
        <v/>
      </c>
      <c r="D384" s="152" t="str">
        <f>IFERROR(VLOOKUP(B384,Address!B:G,5,FALSE),"")</f>
        <v/>
      </c>
      <c r="E384" s="152" t="str">
        <f>IFERROR(VLOOKUP(B384,Address!B:L,11,FALSE),"")</f>
        <v/>
      </c>
      <c r="F384" s="155" t="str">
        <f t="shared" si="10"/>
        <v/>
      </c>
      <c r="G384" s="156" t="str">
        <f>IF(B384="סך הכל",Summary!$B$7,IF(F384="","",IF(VLOOKUP(B384,WQ_UnitID!B:C,2,FALSE)=0,"",VLOOKUP(B384,WQ_UnitID!B:C,2,FALSE))))</f>
        <v/>
      </c>
      <c r="H384" s="155" t="str">
        <f>IF(B384="סך הכל",Summary!$B$8,IF(F384="","",IFERROR(VLOOKUP(B384,Planning!A:B,2,FALSE),0)))</f>
        <v/>
      </c>
      <c r="I384" s="155" t="str">
        <f>IF(B384="סך הכל",Summary!$B$9,IF(F384="","",IFERROR(VLOOKUP(B384,Count!A:B,2,FALSE),0)))</f>
        <v/>
      </c>
      <c r="J384" s="155" t="str">
        <f>IF(F384="","",(IF(ISNUMBER(MATCH(B384,ExcPermit!$H$8:$H$1000,0)),"כן","לא")))</f>
        <v/>
      </c>
      <c r="K384" s="155" t="str">
        <f>IF(B384="סך הכל",Summary!$B$10,IF(F384="","",IFERROR(VLOOKUP(B384,Count!A:J,8,FALSE),0)))</f>
        <v/>
      </c>
      <c r="L384" s="155" t="str">
        <f>IF(B384="סך הכל",Summary!$B$11,IF(F384="","",IFERROR(VLOOKUP(B384,Count!A:J,9,FALSE),0)))</f>
        <v/>
      </c>
      <c r="M384" s="157" t="str">
        <f>IF(B384="סך הכל",Summary!$B$12,IF(F384="","",IFERROR(VLOOKUP(B384,Count!A:J,10,FALSE),0)))</f>
        <v/>
      </c>
      <c r="N384" s="158" t="str">
        <f t="shared" si="11"/>
        <v/>
      </c>
      <c r="O384" s="134" t="str">
        <f>IFERROR(VLOOKUP(B384,Comments!A:B,2,FALSE),"")</f>
        <v/>
      </c>
      <c r="P384" s="134"/>
      <c r="Q384" s="134"/>
      <c r="R384" s="134"/>
      <c r="S384" s="134"/>
      <c r="T384" s="134"/>
      <c r="U384" s="134"/>
      <c r="V384" s="134"/>
      <c r="W384" s="134"/>
      <c r="X384" s="134"/>
      <c r="Y384" s="134"/>
      <c r="Z384" s="134"/>
      <c r="AA384" s="134"/>
      <c r="AB384" s="134"/>
      <c r="AC384" s="134"/>
      <c r="AD384" s="134"/>
      <c r="AE384" s="152"/>
      <c r="AF384" s="152"/>
      <c r="AG384" s="152"/>
      <c r="AH384" s="152"/>
      <c r="AI384" s="152"/>
      <c r="AJ384" s="152"/>
      <c r="AK384" s="152"/>
      <c r="AL384" s="152"/>
      <c r="AM384" s="152"/>
      <c r="AN384" s="152"/>
      <c r="AO384" s="152"/>
      <c r="AP384" s="152"/>
      <c r="AQ384" s="152"/>
      <c r="AR384" s="152"/>
      <c r="AS384" s="152"/>
      <c r="AT384" s="152"/>
      <c r="AU384" s="152"/>
      <c r="AV384" s="152"/>
      <c r="AW384" s="152"/>
      <c r="AX384" s="152"/>
      <c r="AY384" s="152"/>
      <c r="AZ384" s="152"/>
      <c r="BA384" s="152"/>
      <c r="BB384" s="152"/>
      <c r="BC384" s="152"/>
      <c r="BD384" s="152"/>
      <c r="BE384" s="152"/>
      <c r="BF384" s="152"/>
      <c r="BG384" s="152"/>
      <c r="BH384" s="152"/>
      <c r="BI384" s="152"/>
      <c r="BJ384" s="152"/>
      <c r="BK384" s="152"/>
      <c r="BL384" s="152"/>
      <c r="BM384" s="152"/>
      <c r="BN384" s="152"/>
      <c r="BO384" s="152"/>
      <c r="BP384" s="152"/>
      <c r="BQ384" s="152"/>
      <c r="BR384" s="152"/>
      <c r="BS384" s="152"/>
      <c r="BT384" s="152"/>
      <c r="BU384" s="152"/>
      <c r="BV384" s="152"/>
      <c r="BW384" s="152"/>
      <c r="BX384" s="152"/>
      <c r="BY384" s="152"/>
    </row>
    <row r="385" spans="1:77" s="38" customFormat="1" x14ac:dyDescent="0.2">
      <c r="A385" s="152"/>
      <c r="B385" s="153" t="str">
        <f>IF(AND(B383&lt;&gt;"",ISNUMBER(B383),B384=""),"סך הכל",IF(Planning!A388="","",Planning!A388))</f>
        <v/>
      </c>
      <c r="C385" s="154" t="str">
        <f>IFERROR(_xlfn.IFS(B385="סך הכל",Summary!$B$6,Planning!C388&lt;&gt;"",Planning!C388),"")</f>
        <v/>
      </c>
      <c r="D385" s="152" t="str">
        <f>IFERROR(VLOOKUP(B385,Address!B:G,5,FALSE),"")</f>
        <v/>
      </c>
      <c r="E385" s="152" t="str">
        <f>IFERROR(VLOOKUP(B385,Address!B:L,11,FALSE),"")</f>
        <v/>
      </c>
      <c r="F385" s="155" t="str">
        <f t="shared" si="10"/>
        <v/>
      </c>
      <c r="G385" s="156" t="str">
        <f>IF(B385="סך הכל",Summary!$B$7,IF(F385="","",IF(VLOOKUP(B385,WQ_UnitID!B:C,2,FALSE)=0,"",VLOOKUP(B385,WQ_UnitID!B:C,2,FALSE))))</f>
        <v/>
      </c>
      <c r="H385" s="155" t="str">
        <f>IF(B385="סך הכל",Summary!$B$8,IF(F385="","",IFERROR(VLOOKUP(B385,Planning!A:B,2,FALSE),0)))</f>
        <v/>
      </c>
      <c r="I385" s="155" t="str">
        <f>IF(B385="סך הכל",Summary!$B$9,IF(F385="","",IFERROR(VLOOKUP(B385,Count!A:B,2,FALSE),0)))</f>
        <v/>
      </c>
      <c r="J385" s="155" t="str">
        <f>IF(F385="","",(IF(ISNUMBER(MATCH(B385,ExcPermit!$H$8:$H$1000,0)),"כן","לא")))</f>
        <v/>
      </c>
      <c r="K385" s="155" t="str">
        <f>IF(B385="סך הכל",Summary!$B$10,IF(F385="","",IFERROR(VLOOKUP(B385,Count!A:J,8,FALSE),0)))</f>
        <v/>
      </c>
      <c r="L385" s="155" t="str">
        <f>IF(B385="סך הכל",Summary!$B$11,IF(F385="","",IFERROR(VLOOKUP(B385,Count!A:J,9,FALSE),0)))</f>
        <v/>
      </c>
      <c r="M385" s="157" t="str">
        <f>IF(B385="סך הכל",Summary!$B$12,IF(F385="","",IFERROR(VLOOKUP(B385,Count!A:J,10,FALSE),0)))</f>
        <v/>
      </c>
      <c r="N385" s="158" t="str">
        <f t="shared" si="11"/>
        <v/>
      </c>
      <c r="O385" s="134" t="str">
        <f>IFERROR(VLOOKUP(B385,Comments!A:B,2,FALSE),"")</f>
        <v/>
      </c>
      <c r="P385" s="134"/>
      <c r="Q385" s="134"/>
      <c r="R385" s="134"/>
      <c r="S385" s="134"/>
      <c r="T385" s="134"/>
      <c r="U385" s="134"/>
      <c r="V385" s="134"/>
      <c r="W385" s="134"/>
      <c r="X385" s="134"/>
      <c r="Y385" s="134"/>
      <c r="Z385" s="134"/>
      <c r="AA385" s="134"/>
      <c r="AB385" s="134"/>
      <c r="AC385" s="134"/>
      <c r="AD385" s="134"/>
      <c r="AE385" s="152"/>
      <c r="AF385" s="152"/>
      <c r="AG385" s="152"/>
      <c r="AH385" s="152"/>
      <c r="AI385" s="152"/>
      <c r="AJ385" s="152"/>
      <c r="AK385" s="152"/>
      <c r="AL385" s="152"/>
      <c r="AM385" s="152"/>
      <c r="AN385" s="152"/>
      <c r="AO385" s="152"/>
      <c r="AP385" s="152"/>
      <c r="AQ385" s="152"/>
      <c r="AR385" s="152"/>
      <c r="AS385" s="152"/>
      <c r="AT385" s="152"/>
      <c r="AU385" s="152"/>
      <c r="AV385" s="152"/>
      <c r="AW385" s="152"/>
      <c r="AX385" s="152"/>
      <c r="AY385" s="152"/>
      <c r="AZ385" s="152"/>
      <c r="BA385" s="152"/>
      <c r="BB385" s="152"/>
      <c r="BC385" s="152"/>
      <c r="BD385" s="152"/>
      <c r="BE385" s="152"/>
      <c r="BF385" s="152"/>
      <c r="BG385" s="152"/>
      <c r="BH385" s="152"/>
      <c r="BI385" s="152"/>
      <c r="BJ385" s="152"/>
      <c r="BK385" s="152"/>
      <c r="BL385" s="152"/>
      <c r="BM385" s="152"/>
      <c r="BN385" s="152"/>
      <c r="BO385" s="152"/>
      <c r="BP385" s="152"/>
      <c r="BQ385" s="152"/>
      <c r="BR385" s="152"/>
      <c r="BS385" s="152"/>
      <c r="BT385" s="152"/>
      <c r="BU385" s="152"/>
      <c r="BV385" s="152"/>
      <c r="BW385" s="152"/>
      <c r="BX385" s="152"/>
      <c r="BY385" s="152"/>
    </row>
    <row r="386" spans="1:77" s="38" customFormat="1" x14ac:dyDescent="0.2">
      <c r="A386" s="152"/>
      <c r="B386" s="153" t="str">
        <f>IF(AND(B384&lt;&gt;"",ISNUMBER(B384),B385=""),"סך הכל",IF(Planning!A389="","",Planning!A389))</f>
        <v/>
      </c>
      <c r="C386" s="154" t="str">
        <f>IFERROR(_xlfn.IFS(B386="סך הכל",Summary!$B$6,Planning!C389&lt;&gt;"",Planning!C389),"")</f>
        <v/>
      </c>
      <c r="D386" s="152" t="str">
        <f>IFERROR(VLOOKUP(B386,Address!B:G,5,FALSE),"")</f>
        <v/>
      </c>
      <c r="E386" s="152" t="str">
        <f>IFERROR(VLOOKUP(B386,Address!B:L,11,FALSE),"")</f>
        <v/>
      </c>
      <c r="F386" s="155" t="str">
        <f t="shared" si="10"/>
        <v/>
      </c>
      <c r="G386" s="156" t="str">
        <f>IF(B386="סך הכל",Summary!$B$7,IF(F386="","",IF(VLOOKUP(B386,WQ_UnitID!B:C,2,FALSE)=0,"",VLOOKUP(B386,WQ_UnitID!B:C,2,FALSE))))</f>
        <v/>
      </c>
      <c r="H386" s="155" t="str">
        <f>IF(B386="סך הכל",Summary!$B$8,IF(F386="","",IFERROR(VLOOKUP(B386,Planning!A:B,2,FALSE),0)))</f>
        <v/>
      </c>
      <c r="I386" s="155" t="str">
        <f>IF(B386="סך הכל",Summary!$B$9,IF(F386="","",IFERROR(VLOOKUP(B386,Count!A:B,2,FALSE),0)))</f>
        <v/>
      </c>
      <c r="J386" s="155" t="str">
        <f>IF(F386="","",(IF(ISNUMBER(MATCH(B386,ExcPermit!$H$8:$H$1000,0)),"כן","לא")))</f>
        <v/>
      </c>
      <c r="K386" s="155" t="str">
        <f>IF(B386="סך הכל",Summary!$B$10,IF(F386="","",IFERROR(VLOOKUP(B386,Count!A:J,8,FALSE),0)))</f>
        <v/>
      </c>
      <c r="L386" s="155" t="str">
        <f>IF(B386="סך הכל",Summary!$B$11,IF(F386="","",IFERROR(VLOOKUP(B386,Count!A:J,9,FALSE),0)))</f>
        <v/>
      </c>
      <c r="M386" s="157" t="str">
        <f>IF(B386="סך הכל",Summary!$B$12,IF(F386="","",IFERROR(VLOOKUP(B386,Count!A:J,10,FALSE),0)))</f>
        <v/>
      </c>
      <c r="N386" s="158" t="str">
        <f t="shared" si="11"/>
        <v/>
      </c>
      <c r="O386" s="134" t="str">
        <f>IFERROR(VLOOKUP(B386,Comments!A:B,2,FALSE),"")</f>
        <v/>
      </c>
      <c r="P386" s="134"/>
      <c r="Q386" s="134"/>
      <c r="R386" s="134"/>
      <c r="S386" s="134"/>
      <c r="T386" s="134"/>
      <c r="U386" s="134"/>
      <c r="V386" s="134"/>
      <c r="W386" s="134"/>
      <c r="X386" s="134"/>
      <c r="Y386" s="134"/>
      <c r="Z386" s="134"/>
      <c r="AA386" s="134"/>
      <c r="AB386" s="134"/>
      <c r="AC386" s="134"/>
      <c r="AD386" s="134"/>
      <c r="AE386" s="152"/>
      <c r="AF386" s="152"/>
      <c r="AG386" s="152"/>
      <c r="AH386" s="152"/>
      <c r="AI386" s="152"/>
      <c r="AJ386" s="152"/>
      <c r="AK386" s="152"/>
      <c r="AL386" s="152"/>
      <c r="AM386" s="152"/>
      <c r="AN386" s="152"/>
      <c r="AO386" s="152"/>
      <c r="AP386" s="152"/>
      <c r="AQ386" s="152"/>
      <c r="AR386" s="152"/>
      <c r="AS386" s="152"/>
      <c r="AT386" s="152"/>
      <c r="AU386" s="152"/>
      <c r="AV386" s="152"/>
      <c r="AW386" s="152"/>
      <c r="AX386" s="152"/>
      <c r="AY386" s="152"/>
      <c r="AZ386" s="152"/>
      <c r="BA386" s="152"/>
      <c r="BB386" s="152"/>
      <c r="BC386" s="152"/>
      <c r="BD386" s="152"/>
      <c r="BE386" s="152"/>
      <c r="BF386" s="152"/>
      <c r="BG386" s="152"/>
      <c r="BH386" s="152"/>
      <c r="BI386" s="152"/>
      <c r="BJ386" s="152"/>
      <c r="BK386" s="152"/>
      <c r="BL386" s="152"/>
      <c r="BM386" s="152"/>
      <c r="BN386" s="152"/>
      <c r="BO386" s="152"/>
      <c r="BP386" s="152"/>
      <c r="BQ386" s="152"/>
      <c r="BR386" s="152"/>
      <c r="BS386" s="152"/>
      <c r="BT386" s="152"/>
      <c r="BU386" s="152"/>
      <c r="BV386" s="152"/>
      <c r="BW386" s="152"/>
      <c r="BX386" s="152"/>
      <c r="BY386" s="152"/>
    </row>
    <row r="387" spans="1:77" s="38" customFormat="1" x14ac:dyDescent="0.2">
      <c r="A387" s="152"/>
      <c r="B387" s="153" t="str">
        <f>IF(AND(B385&lt;&gt;"",ISNUMBER(B385),B386=""),"סך הכל",IF(Planning!A390="","",Planning!A390))</f>
        <v/>
      </c>
      <c r="C387" s="154" t="str">
        <f>IFERROR(_xlfn.IFS(B387="סך הכל",Summary!$B$6,Planning!C390&lt;&gt;"",Planning!C390),"")</f>
        <v/>
      </c>
      <c r="D387" s="152" t="str">
        <f>IFERROR(VLOOKUP(B387,Address!B:G,5,FALSE),"")</f>
        <v/>
      </c>
      <c r="E387" s="152" t="str">
        <f>IFERROR(VLOOKUP(B387,Address!B:L,11,FALSE),"")</f>
        <v/>
      </c>
      <c r="F387" s="155" t="str">
        <f t="shared" si="10"/>
        <v/>
      </c>
      <c r="G387" s="156" t="str">
        <f>IF(B387="סך הכל",Summary!$B$7,IF(F387="","",IF(VLOOKUP(B387,WQ_UnitID!B:C,2,FALSE)=0,"",VLOOKUP(B387,WQ_UnitID!B:C,2,FALSE))))</f>
        <v/>
      </c>
      <c r="H387" s="155" t="str">
        <f>IF(B387="סך הכל",Summary!$B$8,IF(F387="","",IFERROR(VLOOKUP(B387,Planning!A:B,2,FALSE),0)))</f>
        <v/>
      </c>
      <c r="I387" s="155" t="str">
        <f>IF(B387="סך הכל",Summary!$B$9,IF(F387="","",IFERROR(VLOOKUP(B387,Count!A:B,2,FALSE),0)))</f>
        <v/>
      </c>
      <c r="J387" s="155" t="str">
        <f>IF(F387="","",(IF(ISNUMBER(MATCH(B387,ExcPermit!$H$8:$H$1000,0)),"כן","לא")))</f>
        <v/>
      </c>
      <c r="K387" s="155" t="str">
        <f>IF(B387="סך הכל",Summary!$B$10,IF(F387="","",IFERROR(VLOOKUP(B387,Count!A:J,8,FALSE),0)))</f>
        <v/>
      </c>
      <c r="L387" s="155" t="str">
        <f>IF(B387="סך הכל",Summary!$B$11,IF(F387="","",IFERROR(VLOOKUP(B387,Count!A:J,9,FALSE),0)))</f>
        <v/>
      </c>
      <c r="M387" s="157" t="str">
        <f>IF(B387="סך הכל",Summary!$B$12,IF(F387="","",IFERROR(VLOOKUP(B387,Count!A:J,10,FALSE),0)))</f>
        <v/>
      </c>
      <c r="N387" s="158" t="str">
        <f t="shared" si="11"/>
        <v/>
      </c>
      <c r="O387" s="134" t="str">
        <f>IFERROR(VLOOKUP(B387,Comments!A:B,2,FALSE),"")</f>
        <v/>
      </c>
      <c r="P387" s="134"/>
      <c r="Q387" s="134"/>
      <c r="R387" s="134"/>
      <c r="S387" s="134"/>
      <c r="T387" s="134"/>
      <c r="U387" s="134"/>
      <c r="V387" s="134"/>
      <c r="W387" s="134"/>
      <c r="X387" s="134"/>
      <c r="Y387" s="134"/>
      <c r="Z387" s="134"/>
      <c r="AA387" s="134"/>
      <c r="AB387" s="134"/>
      <c r="AC387" s="134"/>
      <c r="AD387" s="134"/>
      <c r="AE387" s="152"/>
      <c r="AF387" s="152"/>
      <c r="AG387" s="152"/>
      <c r="AH387" s="152"/>
      <c r="AI387" s="152"/>
      <c r="AJ387" s="152"/>
      <c r="AK387" s="152"/>
      <c r="AL387" s="152"/>
      <c r="AM387" s="152"/>
      <c r="AN387" s="152"/>
      <c r="AO387" s="152"/>
      <c r="AP387" s="152"/>
      <c r="AQ387" s="152"/>
      <c r="AR387" s="152"/>
      <c r="AS387" s="152"/>
      <c r="AT387" s="152"/>
      <c r="AU387" s="152"/>
      <c r="AV387" s="152"/>
      <c r="AW387" s="152"/>
      <c r="AX387" s="152"/>
      <c r="AY387" s="152"/>
      <c r="AZ387" s="152"/>
      <c r="BA387" s="152"/>
      <c r="BB387" s="152"/>
      <c r="BC387" s="152"/>
      <c r="BD387" s="152"/>
      <c r="BE387" s="152"/>
      <c r="BF387" s="152"/>
      <c r="BG387" s="152"/>
      <c r="BH387" s="152"/>
      <c r="BI387" s="152"/>
      <c r="BJ387" s="152"/>
      <c r="BK387" s="152"/>
      <c r="BL387" s="152"/>
      <c r="BM387" s="152"/>
      <c r="BN387" s="152"/>
      <c r="BO387" s="152"/>
      <c r="BP387" s="152"/>
      <c r="BQ387" s="152"/>
      <c r="BR387" s="152"/>
      <c r="BS387" s="152"/>
      <c r="BT387" s="152"/>
      <c r="BU387" s="152"/>
      <c r="BV387" s="152"/>
      <c r="BW387" s="152"/>
      <c r="BX387" s="152"/>
      <c r="BY387" s="152"/>
    </row>
    <row r="388" spans="1:77" s="38" customFormat="1" x14ac:dyDescent="0.2">
      <c r="A388" s="152"/>
      <c r="B388" s="153" t="str">
        <f>IF(AND(B386&lt;&gt;"",ISNUMBER(B386),B387=""),"סך הכל",IF(Planning!A391="","",Planning!A391))</f>
        <v/>
      </c>
      <c r="C388" s="154" t="str">
        <f>IFERROR(_xlfn.IFS(B388="סך הכל",Summary!$B$6,Planning!C391&lt;&gt;"",Planning!C391),"")</f>
        <v/>
      </c>
      <c r="D388" s="152" t="str">
        <f>IFERROR(VLOOKUP(B388,Address!B:G,5,FALSE),"")</f>
        <v/>
      </c>
      <c r="E388" s="152" t="str">
        <f>IFERROR(VLOOKUP(B388,Address!B:L,11,FALSE),"")</f>
        <v/>
      </c>
      <c r="F388" s="155" t="str">
        <f t="shared" si="10"/>
        <v/>
      </c>
      <c r="G388" s="156" t="str">
        <f>IF(B388="סך הכל",Summary!$B$7,IF(F388="","",IF(VLOOKUP(B388,WQ_UnitID!B:C,2,FALSE)=0,"",VLOOKUP(B388,WQ_UnitID!B:C,2,FALSE))))</f>
        <v/>
      </c>
      <c r="H388" s="155" t="str">
        <f>IF(B388="סך הכל",Summary!$B$8,IF(F388="","",IFERROR(VLOOKUP(B388,Planning!A:B,2,FALSE),0)))</f>
        <v/>
      </c>
      <c r="I388" s="155" t="str">
        <f>IF(B388="סך הכל",Summary!$B$9,IF(F388="","",IFERROR(VLOOKUP(B388,Count!A:B,2,FALSE),0)))</f>
        <v/>
      </c>
      <c r="J388" s="155" t="str">
        <f>IF(F388="","",(IF(ISNUMBER(MATCH(B388,ExcPermit!$H$8:$H$1000,0)),"כן","לא")))</f>
        <v/>
      </c>
      <c r="K388" s="155" t="str">
        <f>IF(B388="סך הכל",Summary!$B$10,IF(F388="","",IFERROR(VLOOKUP(B388,Count!A:J,8,FALSE),0)))</f>
        <v/>
      </c>
      <c r="L388" s="155" t="str">
        <f>IF(B388="סך הכל",Summary!$B$11,IF(F388="","",IFERROR(VLOOKUP(B388,Count!A:J,9,FALSE),0)))</f>
        <v/>
      </c>
      <c r="M388" s="157" t="str">
        <f>IF(B388="סך הכל",Summary!$B$12,IF(F388="","",IFERROR(VLOOKUP(B388,Count!A:J,10,FALSE),0)))</f>
        <v/>
      </c>
      <c r="N388" s="158" t="str">
        <f t="shared" si="11"/>
        <v/>
      </c>
      <c r="O388" s="134" t="str">
        <f>IFERROR(VLOOKUP(B388,Comments!A:B,2,FALSE),"")</f>
        <v/>
      </c>
      <c r="P388" s="134"/>
      <c r="Q388" s="134"/>
      <c r="R388" s="134"/>
      <c r="S388" s="134"/>
      <c r="T388" s="134"/>
      <c r="U388" s="134"/>
      <c r="V388" s="134"/>
      <c r="W388" s="134"/>
      <c r="X388" s="134"/>
      <c r="Y388" s="134"/>
      <c r="Z388" s="134"/>
      <c r="AA388" s="134"/>
      <c r="AB388" s="134"/>
      <c r="AC388" s="134"/>
      <c r="AD388" s="134"/>
      <c r="AE388" s="152"/>
      <c r="AF388" s="152"/>
      <c r="AG388" s="152"/>
      <c r="AH388" s="152"/>
      <c r="AI388" s="152"/>
      <c r="AJ388" s="152"/>
      <c r="AK388" s="152"/>
      <c r="AL388" s="152"/>
      <c r="AM388" s="152"/>
      <c r="AN388" s="152"/>
      <c r="AO388" s="152"/>
      <c r="AP388" s="152"/>
      <c r="AQ388" s="152"/>
      <c r="AR388" s="152"/>
      <c r="AS388" s="152"/>
      <c r="AT388" s="152"/>
      <c r="AU388" s="152"/>
      <c r="AV388" s="152"/>
      <c r="AW388" s="152"/>
      <c r="AX388" s="152"/>
      <c r="AY388" s="152"/>
      <c r="AZ388" s="152"/>
      <c r="BA388" s="152"/>
      <c r="BB388" s="152"/>
      <c r="BC388" s="152"/>
      <c r="BD388" s="152"/>
      <c r="BE388" s="152"/>
      <c r="BF388" s="152"/>
      <c r="BG388" s="152"/>
      <c r="BH388" s="152"/>
      <c r="BI388" s="152"/>
      <c r="BJ388" s="152"/>
      <c r="BK388" s="152"/>
      <c r="BL388" s="152"/>
      <c r="BM388" s="152"/>
      <c r="BN388" s="152"/>
      <c r="BO388" s="152"/>
      <c r="BP388" s="152"/>
      <c r="BQ388" s="152"/>
      <c r="BR388" s="152"/>
      <c r="BS388" s="152"/>
      <c r="BT388" s="152"/>
      <c r="BU388" s="152"/>
      <c r="BV388" s="152"/>
      <c r="BW388" s="152"/>
      <c r="BX388" s="152"/>
      <c r="BY388" s="152"/>
    </row>
    <row r="389" spans="1:77" s="38" customFormat="1" x14ac:dyDescent="0.2">
      <c r="A389" s="152"/>
      <c r="B389" s="153" t="str">
        <f>IF(AND(B387&lt;&gt;"",ISNUMBER(B387),B388=""),"סך הכל",IF(Planning!A392="","",Planning!A392))</f>
        <v/>
      </c>
      <c r="C389" s="154" t="str">
        <f>IFERROR(_xlfn.IFS(B389="סך הכל",Summary!$B$6,Planning!C392&lt;&gt;"",Planning!C392),"")</f>
        <v/>
      </c>
      <c r="D389" s="152" t="str">
        <f>IFERROR(VLOOKUP(B389,Address!B:G,5,FALSE),"")</f>
        <v/>
      </c>
      <c r="E389" s="152" t="str">
        <f>IFERROR(VLOOKUP(B389,Address!B:L,11,FALSE),"")</f>
        <v/>
      </c>
      <c r="F389" s="155" t="str">
        <f t="shared" ref="F389:F452" si="12">IF(ISNUMBER(B389),"חטף","")</f>
        <v/>
      </c>
      <c r="G389" s="156" t="str">
        <f>IF(B389="סך הכל",Summary!$B$7,IF(F389="","",IF(VLOOKUP(B389,WQ_UnitID!B:C,2,FALSE)=0,"",VLOOKUP(B389,WQ_UnitID!B:C,2,FALSE))))</f>
        <v/>
      </c>
      <c r="H389" s="155" t="str">
        <f>IF(B389="סך הכל",Summary!$B$8,IF(F389="","",IFERROR(VLOOKUP(B389,Planning!A:B,2,FALSE),0)))</f>
        <v/>
      </c>
      <c r="I389" s="155" t="str">
        <f>IF(B389="סך הכל",Summary!$B$9,IF(F389="","",IFERROR(VLOOKUP(B389,Count!A:B,2,FALSE),0)))</f>
        <v/>
      </c>
      <c r="J389" s="155" t="str">
        <f>IF(F389="","",(IF(ISNUMBER(MATCH(B389,ExcPermit!$H$8:$H$1000,0)),"כן","לא")))</f>
        <v/>
      </c>
      <c r="K389" s="155" t="str">
        <f>IF(B389="סך הכל",Summary!$B$10,IF(F389="","",IFERROR(VLOOKUP(B389,Count!A:J,8,FALSE),0)))</f>
        <v/>
      </c>
      <c r="L389" s="155" t="str">
        <f>IF(B389="סך הכל",Summary!$B$11,IF(F389="","",IFERROR(VLOOKUP(B389,Count!A:J,9,FALSE),0)))</f>
        <v/>
      </c>
      <c r="M389" s="157" t="str">
        <f>IF(B389="סך הכל",Summary!$B$12,IF(F389="","",IFERROR(VLOOKUP(B389,Count!A:J,10,FALSE),0)))</f>
        <v/>
      </c>
      <c r="N389" s="158" t="str">
        <f t="shared" ref="N389:N452" si="13">IF(O389=0,"",O389)</f>
        <v/>
      </c>
      <c r="O389" s="134" t="str">
        <f>IFERROR(VLOOKUP(B389,Comments!A:B,2,FALSE),"")</f>
        <v/>
      </c>
      <c r="P389" s="134"/>
      <c r="Q389" s="134"/>
      <c r="R389" s="134"/>
      <c r="S389" s="134"/>
      <c r="T389" s="134"/>
      <c r="U389" s="134"/>
      <c r="V389" s="134"/>
      <c r="W389" s="134"/>
      <c r="X389" s="134"/>
      <c r="Y389" s="134"/>
      <c r="Z389" s="134"/>
      <c r="AA389" s="134"/>
      <c r="AB389" s="134"/>
      <c r="AC389" s="134"/>
      <c r="AD389" s="134"/>
      <c r="AE389" s="152"/>
      <c r="AF389" s="152"/>
      <c r="AG389" s="152"/>
      <c r="AH389" s="152"/>
      <c r="AI389" s="152"/>
      <c r="AJ389" s="152"/>
      <c r="AK389" s="152"/>
      <c r="AL389" s="152"/>
      <c r="AM389" s="152"/>
      <c r="AN389" s="152"/>
      <c r="AO389" s="152"/>
      <c r="AP389" s="152"/>
      <c r="AQ389" s="152"/>
      <c r="AR389" s="152"/>
      <c r="AS389" s="152"/>
      <c r="AT389" s="152"/>
      <c r="AU389" s="152"/>
      <c r="AV389" s="152"/>
      <c r="AW389" s="152"/>
      <c r="AX389" s="152"/>
      <c r="AY389" s="152"/>
      <c r="AZ389" s="152"/>
      <c r="BA389" s="152"/>
      <c r="BB389" s="152"/>
      <c r="BC389" s="152"/>
      <c r="BD389" s="152"/>
      <c r="BE389" s="152"/>
      <c r="BF389" s="152"/>
      <c r="BG389" s="152"/>
      <c r="BH389" s="152"/>
      <c r="BI389" s="152"/>
      <c r="BJ389" s="152"/>
      <c r="BK389" s="152"/>
      <c r="BL389" s="152"/>
      <c r="BM389" s="152"/>
      <c r="BN389" s="152"/>
      <c r="BO389" s="152"/>
      <c r="BP389" s="152"/>
      <c r="BQ389" s="152"/>
      <c r="BR389" s="152"/>
      <c r="BS389" s="152"/>
      <c r="BT389" s="152"/>
      <c r="BU389" s="152"/>
      <c r="BV389" s="152"/>
      <c r="BW389" s="152"/>
      <c r="BX389" s="152"/>
      <c r="BY389" s="152"/>
    </row>
    <row r="390" spans="1:77" s="38" customFormat="1" x14ac:dyDescent="0.2">
      <c r="A390" s="152"/>
      <c r="B390" s="153" t="str">
        <f>IF(AND(B388&lt;&gt;"",ISNUMBER(B388),B389=""),"סך הכל",IF(Planning!A393="","",Planning!A393))</f>
        <v/>
      </c>
      <c r="C390" s="154" t="str">
        <f>IFERROR(_xlfn.IFS(B390="סך הכל",Summary!$B$6,Planning!C393&lt;&gt;"",Planning!C393),"")</f>
        <v/>
      </c>
      <c r="D390" s="152" t="str">
        <f>IFERROR(VLOOKUP(B390,Address!B:G,5,FALSE),"")</f>
        <v/>
      </c>
      <c r="E390" s="152" t="str">
        <f>IFERROR(VLOOKUP(B390,Address!B:L,11,FALSE),"")</f>
        <v/>
      </c>
      <c r="F390" s="155" t="str">
        <f t="shared" si="12"/>
        <v/>
      </c>
      <c r="G390" s="156" t="str">
        <f>IF(B390="סך הכל",Summary!$B$7,IF(F390="","",IF(VLOOKUP(B390,WQ_UnitID!B:C,2,FALSE)=0,"",VLOOKUP(B390,WQ_UnitID!B:C,2,FALSE))))</f>
        <v/>
      </c>
      <c r="H390" s="155" t="str">
        <f>IF(B390="סך הכל",Summary!$B$8,IF(F390="","",IFERROR(VLOOKUP(B390,Planning!A:B,2,FALSE),0)))</f>
        <v/>
      </c>
      <c r="I390" s="155" t="str">
        <f>IF(B390="סך הכל",Summary!$B$9,IF(F390="","",IFERROR(VLOOKUP(B390,Count!A:B,2,FALSE),0)))</f>
        <v/>
      </c>
      <c r="J390" s="155" t="str">
        <f>IF(F390="","",(IF(ISNUMBER(MATCH(B390,ExcPermit!$H$8:$H$1000,0)),"כן","לא")))</f>
        <v/>
      </c>
      <c r="K390" s="155" t="str">
        <f>IF(B390="סך הכל",Summary!$B$10,IF(F390="","",IFERROR(VLOOKUP(B390,Count!A:J,8,FALSE),0)))</f>
        <v/>
      </c>
      <c r="L390" s="155" t="str">
        <f>IF(B390="סך הכל",Summary!$B$11,IF(F390="","",IFERROR(VLOOKUP(B390,Count!A:J,9,FALSE),0)))</f>
        <v/>
      </c>
      <c r="M390" s="157" t="str">
        <f>IF(B390="סך הכל",Summary!$B$12,IF(F390="","",IFERROR(VLOOKUP(B390,Count!A:J,10,FALSE),0)))</f>
        <v/>
      </c>
      <c r="N390" s="158" t="str">
        <f t="shared" si="13"/>
        <v/>
      </c>
      <c r="O390" s="134" t="str">
        <f>IFERROR(VLOOKUP(B390,Comments!A:B,2,FALSE),"")</f>
        <v/>
      </c>
      <c r="P390" s="134"/>
      <c r="Q390" s="134"/>
      <c r="R390" s="134"/>
      <c r="S390" s="134"/>
      <c r="T390" s="134"/>
      <c r="U390" s="134"/>
      <c r="V390" s="134"/>
      <c r="W390" s="134"/>
      <c r="X390" s="134"/>
      <c r="Y390" s="134"/>
      <c r="Z390" s="134"/>
      <c r="AA390" s="134"/>
      <c r="AB390" s="134"/>
      <c r="AC390" s="134"/>
      <c r="AD390" s="134"/>
      <c r="AE390" s="152"/>
      <c r="AF390" s="152"/>
      <c r="AG390" s="152"/>
      <c r="AH390" s="152"/>
      <c r="AI390" s="152"/>
      <c r="AJ390" s="152"/>
      <c r="AK390" s="152"/>
      <c r="AL390" s="152"/>
      <c r="AM390" s="152"/>
      <c r="AN390" s="152"/>
      <c r="AO390" s="152"/>
      <c r="AP390" s="152"/>
      <c r="AQ390" s="152"/>
      <c r="AR390" s="152"/>
      <c r="AS390" s="152"/>
      <c r="AT390" s="152"/>
      <c r="AU390" s="152"/>
      <c r="AV390" s="152"/>
      <c r="AW390" s="152"/>
      <c r="AX390" s="152"/>
      <c r="AY390" s="152"/>
      <c r="AZ390" s="152"/>
      <c r="BA390" s="152"/>
      <c r="BB390" s="152"/>
      <c r="BC390" s="152"/>
      <c r="BD390" s="152"/>
      <c r="BE390" s="152"/>
      <c r="BF390" s="152"/>
      <c r="BG390" s="152"/>
      <c r="BH390" s="152"/>
      <c r="BI390" s="152"/>
      <c r="BJ390" s="152"/>
      <c r="BK390" s="152"/>
      <c r="BL390" s="152"/>
      <c r="BM390" s="152"/>
      <c r="BN390" s="152"/>
      <c r="BO390" s="152"/>
      <c r="BP390" s="152"/>
      <c r="BQ390" s="152"/>
      <c r="BR390" s="152"/>
      <c r="BS390" s="152"/>
      <c r="BT390" s="152"/>
      <c r="BU390" s="152"/>
      <c r="BV390" s="152"/>
      <c r="BW390" s="152"/>
      <c r="BX390" s="152"/>
      <c r="BY390" s="152"/>
    </row>
    <row r="391" spans="1:77" s="38" customFormat="1" x14ac:dyDescent="0.2">
      <c r="A391" s="152"/>
      <c r="B391" s="153" t="str">
        <f>IF(AND(B389&lt;&gt;"",ISNUMBER(B389),B390=""),"סך הכל",IF(Planning!A394="","",Planning!A394))</f>
        <v/>
      </c>
      <c r="C391" s="154" t="str">
        <f>IFERROR(_xlfn.IFS(B391="סך הכל",Summary!$B$6,Planning!C394&lt;&gt;"",Planning!C394),"")</f>
        <v/>
      </c>
      <c r="D391" s="152" t="str">
        <f>IFERROR(VLOOKUP(B391,Address!B:G,5,FALSE),"")</f>
        <v/>
      </c>
      <c r="E391" s="152" t="str">
        <f>IFERROR(VLOOKUP(B391,Address!B:L,11,FALSE),"")</f>
        <v/>
      </c>
      <c r="F391" s="155" t="str">
        <f t="shared" si="12"/>
        <v/>
      </c>
      <c r="G391" s="156" t="str">
        <f>IF(B391="סך הכל",Summary!$B$7,IF(F391="","",IF(VLOOKUP(B391,WQ_UnitID!B:C,2,FALSE)=0,"",VLOOKUP(B391,WQ_UnitID!B:C,2,FALSE))))</f>
        <v/>
      </c>
      <c r="H391" s="155" t="str">
        <f>IF(B391="סך הכל",Summary!$B$8,IF(F391="","",IFERROR(VLOOKUP(B391,Planning!A:B,2,FALSE),0)))</f>
        <v/>
      </c>
      <c r="I391" s="155" t="str">
        <f>IF(B391="סך הכל",Summary!$B$9,IF(F391="","",IFERROR(VLOOKUP(B391,Count!A:B,2,FALSE),0)))</f>
        <v/>
      </c>
      <c r="J391" s="155" t="str">
        <f>IF(F391="","",(IF(ISNUMBER(MATCH(B391,ExcPermit!$H$8:$H$1000,0)),"כן","לא")))</f>
        <v/>
      </c>
      <c r="K391" s="155" t="str">
        <f>IF(B391="סך הכל",Summary!$B$10,IF(F391="","",IFERROR(VLOOKUP(B391,Count!A:J,8,FALSE),0)))</f>
        <v/>
      </c>
      <c r="L391" s="155" t="str">
        <f>IF(B391="סך הכל",Summary!$B$11,IF(F391="","",IFERROR(VLOOKUP(B391,Count!A:J,9,FALSE),0)))</f>
        <v/>
      </c>
      <c r="M391" s="157" t="str">
        <f>IF(B391="סך הכל",Summary!$B$12,IF(F391="","",IFERROR(VLOOKUP(B391,Count!A:J,10,FALSE),0)))</f>
        <v/>
      </c>
      <c r="N391" s="158" t="str">
        <f t="shared" si="13"/>
        <v/>
      </c>
      <c r="O391" s="134" t="str">
        <f>IFERROR(VLOOKUP(B391,Comments!A:B,2,FALSE),"")</f>
        <v/>
      </c>
      <c r="P391" s="134"/>
      <c r="Q391" s="134"/>
      <c r="R391" s="134"/>
      <c r="S391" s="134"/>
      <c r="T391" s="134"/>
      <c r="U391" s="134"/>
      <c r="V391" s="134"/>
      <c r="W391" s="134"/>
      <c r="X391" s="134"/>
      <c r="Y391" s="134"/>
      <c r="Z391" s="134"/>
      <c r="AA391" s="134"/>
      <c r="AB391" s="134"/>
      <c r="AC391" s="134"/>
      <c r="AD391" s="134"/>
      <c r="AE391" s="152"/>
      <c r="AF391" s="152"/>
      <c r="AG391" s="152"/>
      <c r="AH391" s="152"/>
      <c r="AI391" s="152"/>
      <c r="AJ391" s="152"/>
      <c r="AK391" s="152"/>
      <c r="AL391" s="152"/>
      <c r="AM391" s="152"/>
      <c r="AN391" s="152"/>
      <c r="AO391" s="152"/>
      <c r="AP391" s="152"/>
      <c r="AQ391" s="152"/>
      <c r="AR391" s="152"/>
      <c r="AS391" s="152"/>
      <c r="AT391" s="152"/>
      <c r="AU391" s="152"/>
      <c r="AV391" s="152"/>
      <c r="AW391" s="152"/>
      <c r="AX391" s="152"/>
      <c r="AY391" s="152"/>
      <c r="AZ391" s="152"/>
      <c r="BA391" s="152"/>
      <c r="BB391" s="152"/>
      <c r="BC391" s="152"/>
      <c r="BD391" s="152"/>
      <c r="BE391" s="152"/>
      <c r="BF391" s="152"/>
      <c r="BG391" s="152"/>
      <c r="BH391" s="152"/>
      <c r="BI391" s="152"/>
      <c r="BJ391" s="152"/>
      <c r="BK391" s="152"/>
      <c r="BL391" s="152"/>
      <c r="BM391" s="152"/>
      <c r="BN391" s="152"/>
      <c r="BO391" s="152"/>
      <c r="BP391" s="152"/>
      <c r="BQ391" s="152"/>
      <c r="BR391" s="152"/>
      <c r="BS391" s="152"/>
      <c r="BT391" s="152"/>
      <c r="BU391" s="152"/>
      <c r="BV391" s="152"/>
      <c r="BW391" s="152"/>
      <c r="BX391" s="152"/>
      <c r="BY391" s="152"/>
    </row>
    <row r="392" spans="1:77" s="38" customFormat="1" x14ac:dyDescent="0.2">
      <c r="A392" s="152"/>
      <c r="B392" s="153" t="str">
        <f>IF(AND(B390&lt;&gt;"",ISNUMBER(B390),B391=""),"סך הכל",IF(Planning!A395="","",Planning!A395))</f>
        <v/>
      </c>
      <c r="C392" s="154" t="str">
        <f>IFERROR(_xlfn.IFS(B392="סך הכל",Summary!$B$6,Planning!C395&lt;&gt;"",Planning!C395),"")</f>
        <v/>
      </c>
      <c r="D392" s="152" t="str">
        <f>IFERROR(VLOOKUP(B392,Address!B:G,5,FALSE),"")</f>
        <v/>
      </c>
      <c r="E392" s="152" t="str">
        <f>IFERROR(VLOOKUP(B392,Address!B:L,11,FALSE),"")</f>
        <v/>
      </c>
      <c r="F392" s="155" t="str">
        <f t="shared" si="12"/>
        <v/>
      </c>
      <c r="G392" s="156" t="str">
        <f>IF(B392="סך הכל",Summary!$B$7,IF(F392="","",IF(VLOOKUP(B392,WQ_UnitID!B:C,2,FALSE)=0,"",VLOOKUP(B392,WQ_UnitID!B:C,2,FALSE))))</f>
        <v/>
      </c>
      <c r="H392" s="155" t="str">
        <f>IF(B392="סך הכל",Summary!$B$8,IF(F392="","",IFERROR(VLOOKUP(B392,Planning!A:B,2,FALSE),0)))</f>
        <v/>
      </c>
      <c r="I392" s="155" t="str">
        <f>IF(B392="סך הכל",Summary!$B$9,IF(F392="","",IFERROR(VLOOKUP(B392,Count!A:B,2,FALSE),0)))</f>
        <v/>
      </c>
      <c r="J392" s="155" t="str">
        <f>IF(F392="","",(IF(ISNUMBER(MATCH(B392,ExcPermit!$H$8:$H$1000,0)),"כן","לא")))</f>
        <v/>
      </c>
      <c r="K392" s="155" t="str">
        <f>IF(B392="סך הכל",Summary!$B$10,IF(F392="","",IFERROR(VLOOKUP(B392,Count!A:J,8,FALSE),0)))</f>
        <v/>
      </c>
      <c r="L392" s="155" t="str">
        <f>IF(B392="סך הכל",Summary!$B$11,IF(F392="","",IFERROR(VLOOKUP(B392,Count!A:J,9,FALSE),0)))</f>
        <v/>
      </c>
      <c r="M392" s="157" t="str">
        <f>IF(B392="סך הכל",Summary!$B$12,IF(F392="","",IFERROR(VLOOKUP(B392,Count!A:J,10,FALSE),0)))</f>
        <v/>
      </c>
      <c r="N392" s="158" t="str">
        <f t="shared" si="13"/>
        <v/>
      </c>
      <c r="O392" s="134" t="str">
        <f>IFERROR(VLOOKUP(B392,Comments!A:B,2,FALSE),"")</f>
        <v/>
      </c>
      <c r="P392" s="134"/>
      <c r="Q392" s="134"/>
      <c r="R392" s="134"/>
      <c r="S392" s="134"/>
      <c r="T392" s="134"/>
      <c r="U392" s="134"/>
      <c r="V392" s="134"/>
      <c r="W392" s="134"/>
      <c r="X392" s="134"/>
      <c r="Y392" s="134"/>
      <c r="Z392" s="134"/>
      <c r="AA392" s="134"/>
      <c r="AB392" s="134"/>
      <c r="AC392" s="134"/>
      <c r="AD392" s="134"/>
      <c r="AE392" s="152"/>
      <c r="AF392" s="152"/>
      <c r="AG392" s="152"/>
      <c r="AH392" s="152"/>
      <c r="AI392" s="152"/>
      <c r="AJ392" s="152"/>
      <c r="AK392" s="152"/>
      <c r="AL392" s="152"/>
      <c r="AM392" s="152"/>
      <c r="AN392" s="152"/>
      <c r="AO392" s="152"/>
      <c r="AP392" s="152"/>
      <c r="AQ392" s="152"/>
      <c r="AR392" s="152"/>
      <c r="AS392" s="152"/>
      <c r="AT392" s="152"/>
      <c r="AU392" s="152"/>
      <c r="AV392" s="152"/>
      <c r="AW392" s="152"/>
      <c r="AX392" s="152"/>
      <c r="AY392" s="152"/>
      <c r="AZ392" s="152"/>
      <c r="BA392" s="152"/>
      <c r="BB392" s="152"/>
      <c r="BC392" s="152"/>
      <c r="BD392" s="152"/>
      <c r="BE392" s="152"/>
      <c r="BF392" s="152"/>
      <c r="BG392" s="152"/>
      <c r="BH392" s="152"/>
      <c r="BI392" s="152"/>
      <c r="BJ392" s="152"/>
      <c r="BK392" s="152"/>
      <c r="BL392" s="152"/>
      <c r="BM392" s="152"/>
      <c r="BN392" s="152"/>
      <c r="BO392" s="152"/>
      <c r="BP392" s="152"/>
      <c r="BQ392" s="152"/>
      <c r="BR392" s="152"/>
      <c r="BS392" s="152"/>
      <c r="BT392" s="152"/>
      <c r="BU392" s="152"/>
      <c r="BV392" s="152"/>
      <c r="BW392" s="152"/>
      <c r="BX392" s="152"/>
      <c r="BY392" s="152"/>
    </row>
    <row r="393" spans="1:77" s="38" customFormat="1" x14ac:dyDescent="0.2">
      <c r="A393" s="152"/>
      <c r="B393" s="153" t="str">
        <f>IF(AND(B391&lt;&gt;"",ISNUMBER(B391),B392=""),"סך הכל",IF(Planning!A396="","",Planning!A396))</f>
        <v/>
      </c>
      <c r="C393" s="154" t="str">
        <f>IFERROR(_xlfn.IFS(B393="סך הכל",Summary!$B$6,Planning!C396&lt;&gt;"",Planning!C396),"")</f>
        <v/>
      </c>
      <c r="D393" s="152" t="str">
        <f>IFERROR(VLOOKUP(B393,Address!B:G,5,FALSE),"")</f>
        <v/>
      </c>
      <c r="E393" s="152" t="str">
        <f>IFERROR(VLOOKUP(B393,Address!B:L,11,FALSE),"")</f>
        <v/>
      </c>
      <c r="F393" s="155" t="str">
        <f t="shared" si="12"/>
        <v/>
      </c>
      <c r="G393" s="156" t="str">
        <f>IF(B393="סך הכל",Summary!$B$7,IF(F393="","",IF(VLOOKUP(B393,WQ_UnitID!B:C,2,FALSE)=0,"",VLOOKUP(B393,WQ_UnitID!B:C,2,FALSE))))</f>
        <v/>
      </c>
      <c r="H393" s="155" t="str">
        <f>IF(B393="סך הכל",Summary!$B$8,IF(F393="","",IFERROR(VLOOKUP(B393,Planning!A:B,2,FALSE),0)))</f>
        <v/>
      </c>
      <c r="I393" s="155" t="str">
        <f>IF(B393="סך הכל",Summary!$B$9,IF(F393="","",IFERROR(VLOOKUP(B393,Count!A:B,2,FALSE),0)))</f>
        <v/>
      </c>
      <c r="J393" s="155" t="str">
        <f>IF(F393="","",(IF(ISNUMBER(MATCH(B393,ExcPermit!$H$8:$H$1000,0)),"כן","לא")))</f>
        <v/>
      </c>
      <c r="K393" s="155" t="str">
        <f>IF(B393="סך הכל",Summary!$B$10,IF(F393="","",IFERROR(VLOOKUP(B393,Count!A:J,8,FALSE),0)))</f>
        <v/>
      </c>
      <c r="L393" s="155" t="str">
        <f>IF(B393="סך הכל",Summary!$B$11,IF(F393="","",IFERROR(VLOOKUP(B393,Count!A:J,9,FALSE),0)))</f>
        <v/>
      </c>
      <c r="M393" s="157" t="str">
        <f>IF(B393="סך הכל",Summary!$B$12,IF(F393="","",IFERROR(VLOOKUP(B393,Count!A:J,10,FALSE),0)))</f>
        <v/>
      </c>
      <c r="N393" s="158" t="str">
        <f t="shared" si="13"/>
        <v/>
      </c>
      <c r="O393" s="134" t="str">
        <f>IFERROR(VLOOKUP(B393,Comments!A:B,2,FALSE),"")</f>
        <v/>
      </c>
      <c r="P393" s="134"/>
      <c r="Q393" s="134"/>
      <c r="R393" s="134"/>
      <c r="S393" s="134"/>
      <c r="T393" s="134"/>
      <c r="U393" s="134"/>
      <c r="V393" s="134"/>
      <c r="W393" s="134"/>
      <c r="X393" s="134"/>
      <c r="Y393" s="134"/>
      <c r="Z393" s="134"/>
      <c r="AA393" s="134"/>
      <c r="AB393" s="134"/>
      <c r="AC393" s="134"/>
      <c r="AD393" s="134"/>
      <c r="AE393" s="152"/>
      <c r="AF393" s="152"/>
      <c r="AG393" s="152"/>
      <c r="AH393" s="152"/>
      <c r="AI393" s="152"/>
      <c r="AJ393" s="152"/>
      <c r="AK393" s="152"/>
      <c r="AL393" s="152"/>
      <c r="AM393" s="152"/>
      <c r="AN393" s="152"/>
      <c r="AO393" s="152"/>
      <c r="AP393" s="152"/>
      <c r="AQ393" s="152"/>
      <c r="AR393" s="152"/>
      <c r="AS393" s="152"/>
      <c r="AT393" s="152"/>
      <c r="AU393" s="152"/>
      <c r="AV393" s="152"/>
      <c r="AW393" s="152"/>
      <c r="AX393" s="152"/>
      <c r="AY393" s="152"/>
      <c r="AZ393" s="152"/>
      <c r="BA393" s="152"/>
      <c r="BB393" s="152"/>
      <c r="BC393" s="152"/>
      <c r="BD393" s="152"/>
      <c r="BE393" s="152"/>
      <c r="BF393" s="152"/>
      <c r="BG393" s="152"/>
      <c r="BH393" s="152"/>
      <c r="BI393" s="152"/>
      <c r="BJ393" s="152"/>
      <c r="BK393" s="152"/>
      <c r="BL393" s="152"/>
      <c r="BM393" s="152"/>
      <c r="BN393" s="152"/>
      <c r="BO393" s="152"/>
      <c r="BP393" s="152"/>
      <c r="BQ393" s="152"/>
      <c r="BR393" s="152"/>
      <c r="BS393" s="152"/>
      <c r="BT393" s="152"/>
      <c r="BU393" s="152"/>
      <c r="BV393" s="152"/>
      <c r="BW393" s="152"/>
      <c r="BX393" s="152"/>
      <c r="BY393" s="152"/>
    </row>
    <row r="394" spans="1:77" s="38" customFormat="1" x14ac:dyDescent="0.2">
      <c r="A394" s="152"/>
      <c r="B394" s="153" t="str">
        <f>IF(AND(B392&lt;&gt;"",ISNUMBER(B392),B393=""),"סך הכל",IF(Planning!A397="","",Planning!A397))</f>
        <v/>
      </c>
      <c r="C394" s="154" t="str">
        <f>IFERROR(_xlfn.IFS(B394="סך הכל",Summary!$B$6,Planning!C397&lt;&gt;"",Planning!C397),"")</f>
        <v/>
      </c>
      <c r="D394" s="152" t="str">
        <f>IFERROR(VLOOKUP(B394,Address!B:G,5,FALSE),"")</f>
        <v/>
      </c>
      <c r="E394" s="152" t="str">
        <f>IFERROR(VLOOKUP(B394,Address!B:L,11,FALSE),"")</f>
        <v/>
      </c>
      <c r="F394" s="155" t="str">
        <f t="shared" si="12"/>
        <v/>
      </c>
      <c r="G394" s="156" t="str">
        <f>IF(B394="סך הכל",Summary!$B$7,IF(F394="","",IF(VLOOKUP(B394,WQ_UnitID!B:C,2,FALSE)=0,"",VLOOKUP(B394,WQ_UnitID!B:C,2,FALSE))))</f>
        <v/>
      </c>
      <c r="H394" s="155" t="str">
        <f>IF(B394="סך הכל",Summary!$B$8,IF(F394="","",IFERROR(VLOOKUP(B394,Planning!A:B,2,FALSE),0)))</f>
        <v/>
      </c>
      <c r="I394" s="155" t="str">
        <f>IF(B394="סך הכל",Summary!$B$9,IF(F394="","",IFERROR(VLOOKUP(B394,Count!A:B,2,FALSE),0)))</f>
        <v/>
      </c>
      <c r="J394" s="155" t="str">
        <f>IF(F394="","",(IF(ISNUMBER(MATCH(B394,ExcPermit!$H$8:$H$1000,0)),"כן","לא")))</f>
        <v/>
      </c>
      <c r="K394" s="155" t="str">
        <f>IF(B394="סך הכל",Summary!$B$10,IF(F394="","",IFERROR(VLOOKUP(B394,Count!A:J,8,FALSE),0)))</f>
        <v/>
      </c>
      <c r="L394" s="155" t="str">
        <f>IF(B394="סך הכל",Summary!$B$11,IF(F394="","",IFERROR(VLOOKUP(B394,Count!A:J,9,FALSE),0)))</f>
        <v/>
      </c>
      <c r="M394" s="157" t="str">
        <f>IF(B394="סך הכל",Summary!$B$12,IF(F394="","",IFERROR(VLOOKUP(B394,Count!A:J,10,FALSE),0)))</f>
        <v/>
      </c>
      <c r="N394" s="158" t="str">
        <f t="shared" si="13"/>
        <v/>
      </c>
      <c r="O394" s="134" t="str">
        <f>IFERROR(VLOOKUP(B394,Comments!A:B,2,FALSE),"")</f>
        <v/>
      </c>
      <c r="P394" s="134"/>
      <c r="Q394" s="134"/>
      <c r="R394" s="134"/>
      <c r="S394" s="134"/>
      <c r="T394" s="134"/>
      <c r="U394" s="134"/>
      <c r="V394" s="134"/>
      <c r="W394" s="134"/>
      <c r="X394" s="134"/>
      <c r="Y394" s="134"/>
      <c r="Z394" s="134"/>
      <c r="AA394" s="134"/>
      <c r="AB394" s="134"/>
      <c r="AC394" s="134"/>
      <c r="AD394" s="134"/>
      <c r="AE394" s="152"/>
      <c r="AF394" s="152"/>
      <c r="AG394" s="152"/>
      <c r="AH394" s="152"/>
      <c r="AI394" s="152"/>
      <c r="AJ394" s="152"/>
      <c r="AK394" s="152"/>
      <c r="AL394" s="152"/>
      <c r="AM394" s="152"/>
      <c r="AN394" s="152"/>
      <c r="AO394" s="152"/>
      <c r="AP394" s="152"/>
      <c r="AQ394" s="152"/>
      <c r="AR394" s="152"/>
      <c r="AS394" s="152"/>
      <c r="AT394" s="152"/>
      <c r="AU394" s="152"/>
      <c r="AV394" s="152"/>
      <c r="AW394" s="152"/>
      <c r="AX394" s="152"/>
      <c r="AY394" s="152"/>
      <c r="AZ394" s="152"/>
      <c r="BA394" s="152"/>
      <c r="BB394" s="152"/>
      <c r="BC394" s="152"/>
      <c r="BD394" s="152"/>
      <c r="BE394" s="152"/>
      <c r="BF394" s="152"/>
      <c r="BG394" s="152"/>
      <c r="BH394" s="152"/>
      <c r="BI394" s="152"/>
      <c r="BJ394" s="152"/>
      <c r="BK394" s="152"/>
      <c r="BL394" s="152"/>
      <c r="BM394" s="152"/>
      <c r="BN394" s="152"/>
      <c r="BO394" s="152"/>
      <c r="BP394" s="152"/>
      <c r="BQ394" s="152"/>
      <c r="BR394" s="152"/>
      <c r="BS394" s="152"/>
      <c r="BT394" s="152"/>
      <c r="BU394" s="152"/>
      <c r="BV394" s="152"/>
      <c r="BW394" s="152"/>
      <c r="BX394" s="152"/>
      <c r="BY394" s="152"/>
    </row>
    <row r="395" spans="1:77" s="38" customFormat="1" x14ac:dyDescent="0.2">
      <c r="A395" s="152"/>
      <c r="B395" s="153" t="str">
        <f>IF(AND(B393&lt;&gt;"",ISNUMBER(B393),B394=""),"סך הכל",IF(Planning!A398="","",Planning!A398))</f>
        <v/>
      </c>
      <c r="C395" s="154" t="str">
        <f>IFERROR(_xlfn.IFS(B395="סך הכל",Summary!$B$6,Planning!C398&lt;&gt;"",Planning!C398),"")</f>
        <v/>
      </c>
      <c r="D395" s="152" t="str">
        <f>IFERROR(VLOOKUP(B395,Address!B:G,5,FALSE),"")</f>
        <v/>
      </c>
      <c r="E395" s="152" t="str">
        <f>IFERROR(VLOOKUP(B395,Address!B:L,11,FALSE),"")</f>
        <v/>
      </c>
      <c r="F395" s="155" t="str">
        <f t="shared" si="12"/>
        <v/>
      </c>
      <c r="G395" s="156" t="str">
        <f>IF(B395="סך הכל",Summary!$B$7,IF(F395="","",IF(VLOOKUP(B395,WQ_UnitID!B:C,2,FALSE)=0,"",VLOOKUP(B395,WQ_UnitID!B:C,2,FALSE))))</f>
        <v/>
      </c>
      <c r="H395" s="155" t="str">
        <f>IF(B395="סך הכל",Summary!$B$8,IF(F395="","",IFERROR(VLOOKUP(B395,Planning!A:B,2,FALSE),0)))</f>
        <v/>
      </c>
      <c r="I395" s="155" t="str">
        <f>IF(B395="סך הכל",Summary!$B$9,IF(F395="","",IFERROR(VLOOKUP(B395,Count!A:B,2,FALSE),0)))</f>
        <v/>
      </c>
      <c r="J395" s="155" t="str">
        <f>IF(F395="","",(IF(ISNUMBER(MATCH(B395,ExcPermit!$H$8:$H$1000,0)),"כן","לא")))</f>
        <v/>
      </c>
      <c r="K395" s="155" t="str">
        <f>IF(B395="סך הכל",Summary!$B$10,IF(F395="","",IFERROR(VLOOKUP(B395,Count!A:J,8,FALSE),0)))</f>
        <v/>
      </c>
      <c r="L395" s="155" t="str">
        <f>IF(B395="סך הכל",Summary!$B$11,IF(F395="","",IFERROR(VLOOKUP(B395,Count!A:J,9,FALSE),0)))</f>
        <v/>
      </c>
      <c r="M395" s="157" t="str">
        <f>IF(B395="סך הכל",Summary!$B$12,IF(F395="","",IFERROR(VLOOKUP(B395,Count!A:J,10,FALSE),0)))</f>
        <v/>
      </c>
      <c r="N395" s="158" t="str">
        <f t="shared" si="13"/>
        <v/>
      </c>
      <c r="O395" s="134" t="str">
        <f>IFERROR(VLOOKUP(B395,Comments!A:B,2,FALSE),"")</f>
        <v/>
      </c>
      <c r="P395" s="134"/>
      <c r="Q395" s="134"/>
      <c r="R395" s="134"/>
      <c r="S395" s="134"/>
      <c r="T395" s="134"/>
      <c r="U395" s="134"/>
      <c r="V395" s="134"/>
      <c r="W395" s="134"/>
      <c r="X395" s="134"/>
      <c r="Y395" s="134"/>
      <c r="Z395" s="134"/>
      <c r="AA395" s="134"/>
      <c r="AB395" s="134"/>
      <c r="AC395" s="134"/>
      <c r="AD395" s="134"/>
      <c r="AE395" s="152"/>
      <c r="AF395" s="152"/>
      <c r="AG395" s="152"/>
      <c r="AH395" s="152"/>
      <c r="AI395" s="152"/>
      <c r="AJ395" s="152"/>
      <c r="AK395" s="152"/>
      <c r="AL395" s="152"/>
      <c r="AM395" s="152"/>
      <c r="AN395" s="152"/>
      <c r="AO395" s="152"/>
      <c r="AP395" s="152"/>
      <c r="AQ395" s="152"/>
      <c r="AR395" s="152"/>
      <c r="AS395" s="152"/>
      <c r="AT395" s="152"/>
      <c r="AU395" s="152"/>
      <c r="AV395" s="152"/>
      <c r="AW395" s="152"/>
      <c r="AX395" s="152"/>
      <c r="AY395" s="152"/>
      <c r="AZ395" s="152"/>
      <c r="BA395" s="152"/>
      <c r="BB395" s="152"/>
      <c r="BC395" s="152"/>
      <c r="BD395" s="152"/>
      <c r="BE395" s="152"/>
      <c r="BF395" s="152"/>
      <c r="BG395" s="152"/>
      <c r="BH395" s="152"/>
      <c r="BI395" s="152"/>
      <c r="BJ395" s="152"/>
      <c r="BK395" s="152"/>
      <c r="BL395" s="152"/>
      <c r="BM395" s="152"/>
      <c r="BN395" s="152"/>
      <c r="BO395" s="152"/>
      <c r="BP395" s="152"/>
      <c r="BQ395" s="152"/>
      <c r="BR395" s="152"/>
      <c r="BS395" s="152"/>
      <c r="BT395" s="152"/>
      <c r="BU395" s="152"/>
      <c r="BV395" s="152"/>
      <c r="BW395" s="152"/>
      <c r="BX395" s="152"/>
      <c r="BY395" s="152"/>
    </row>
    <row r="396" spans="1:77" s="38" customFormat="1" x14ac:dyDescent="0.2">
      <c r="A396" s="152"/>
      <c r="B396" s="153" t="str">
        <f>IF(AND(B394&lt;&gt;"",ISNUMBER(B394),B395=""),"סך הכל",IF(Planning!A399="","",Planning!A399))</f>
        <v/>
      </c>
      <c r="C396" s="154" t="str">
        <f>IFERROR(_xlfn.IFS(B396="סך הכל",Summary!$B$6,Planning!C399&lt;&gt;"",Planning!C399),"")</f>
        <v/>
      </c>
      <c r="D396" s="152" t="str">
        <f>IFERROR(VLOOKUP(B396,Address!B:G,5,FALSE),"")</f>
        <v/>
      </c>
      <c r="E396" s="152" t="str">
        <f>IFERROR(VLOOKUP(B396,Address!B:L,11,FALSE),"")</f>
        <v/>
      </c>
      <c r="F396" s="155" t="str">
        <f t="shared" si="12"/>
        <v/>
      </c>
      <c r="G396" s="156" t="str">
        <f>IF(B396="סך הכל",Summary!$B$7,IF(F396="","",IF(VLOOKUP(B396,WQ_UnitID!B:C,2,FALSE)=0,"",VLOOKUP(B396,WQ_UnitID!B:C,2,FALSE))))</f>
        <v/>
      </c>
      <c r="H396" s="155" t="str">
        <f>IF(B396="סך הכל",Summary!$B$8,IF(F396="","",IFERROR(VLOOKUP(B396,Planning!A:B,2,FALSE),0)))</f>
        <v/>
      </c>
      <c r="I396" s="155" t="str">
        <f>IF(B396="סך הכל",Summary!$B$9,IF(F396="","",IFERROR(VLOOKUP(B396,Count!A:B,2,FALSE),0)))</f>
        <v/>
      </c>
      <c r="J396" s="155" t="str">
        <f>IF(F396="","",(IF(ISNUMBER(MATCH(B396,ExcPermit!$H$8:$H$1000,0)),"כן","לא")))</f>
        <v/>
      </c>
      <c r="K396" s="155" t="str">
        <f>IF(B396="סך הכל",Summary!$B$10,IF(F396="","",IFERROR(VLOOKUP(B396,Count!A:J,8,FALSE),0)))</f>
        <v/>
      </c>
      <c r="L396" s="155" t="str">
        <f>IF(B396="סך הכל",Summary!$B$11,IF(F396="","",IFERROR(VLOOKUP(B396,Count!A:J,9,FALSE),0)))</f>
        <v/>
      </c>
      <c r="M396" s="157" t="str">
        <f>IF(B396="סך הכל",Summary!$B$12,IF(F396="","",IFERROR(VLOOKUP(B396,Count!A:J,10,FALSE),0)))</f>
        <v/>
      </c>
      <c r="N396" s="158" t="str">
        <f t="shared" si="13"/>
        <v/>
      </c>
      <c r="O396" s="134" t="str">
        <f>IFERROR(VLOOKUP(B396,Comments!A:B,2,FALSE),"")</f>
        <v/>
      </c>
      <c r="P396" s="134"/>
      <c r="Q396" s="134"/>
      <c r="R396" s="134"/>
      <c r="S396" s="134"/>
      <c r="T396" s="134"/>
      <c r="U396" s="134"/>
      <c r="V396" s="134"/>
      <c r="W396" s="134"/>
      <c r="X396" s="134"/>
      <c r="Y396" s="134"/>
      <c r="Z396" s="134"/>
      <c r="AA396" s="134"/>
      <c r="AB396" s="134"/>
      <c r="AC396" s="134"/>
      <c r="AD396" s="134"/>
      <c r="AE396" s="152"/>
      <c r="AF396" s="152"/>
      <c r="AG396" s="152"/>
      <c r="AH396" s="152"/>
      <c r="AI396" s="152"/>
      <c r="AJ396" s="152"/>
      <c r="AK396" s="152"/>
      <c r="AL396" s="152"/>
      <c r="AM396" s="152"/>
      <c r="AN396" s="152"/>
      <c r="AO396" s="152"/>
      <c r="AP396" s="152"/>
      <c r="AQ396" s="152"/>
      <c r="AR396" s="152"/>
      <c r="AS396" s="152"/>
      <c r="AT396" s="152"/>
      <c r="AU396" s="152"/>
      <c r="AV396" s="152"/>
      <c r="AW396" s="152"/>
      <c r="AX396" s="152"/>
      <c r="AY396" s="152"/>
      <c r="AZ396" s="152"/>
      <c r="BA396" s="152"/>
      <c r="BB396" s="152"/>
      <c r="BC396" s="152"/>
      <c r="BD396" s="152"/>
      <c r="BE396" s="152"/>
      <c r="BF396" s="152"/>
      <c r="BG396" s="152"/>
      <c r="BH396" s="152"/>
      <c r="BI396" s="152"/>
      <c r="BJ396" s="152"/>
      <c r="BK396" s="152"/>
      <c r="BL396" s="152"/>
      <c r="BM396" s="152"/>
      <c r="BN396" s="152"/>
      <c r="BO396" s="152"/>
      <c r="BP396" s="152"/>
      <c r="BQ396" s="152"/>
      <c r="BR396" s="152"/>
      <c r="BS396" s="152"/>
      <c r="BT396" s="152"/>
      <c r="BU396" s="152"/>
      <c r="BV396" s="152"/>
      <c r="BW396" s="152"/>
      <c r="BX396" s="152"/>
      <c r="BY396" s="152"/>
    </row>
    <row r="397" spans="1:77" s="38" customFormat="1" x14ac:dyDescent="0.2">
      <c r="A397" s="152"/>
      <c r="B397" s="153" t="str">
        <f>IF(AND(B395&lt;&gt;"",ISNUMBER(B395),B396=""),"סך הכל",IF(Planning!A400="","",Planning!A400))</f>
        <v/>
      </c>
      <c r="C397" s="154" t="str">
        <f>IFERROR(_xlfn.IFS(B397="סך הכל",Summary!$B$6,Planning!C400&lt;&gt;"",Planning!C400),"")</f>
        <v/>
      </c>
      <c r="D397" s="152" t="str">
        <f>IFERROR(VLOOKUP(B397,Address!B:G,5,FALSE),"")</f>
        <v/>
      </c>
      <c r="E397" s="152" t="str">
        <f>IFERROR(VLOOKUP(B397,Address!B:L,11,FALSE),"")</f>
        <v/>
      </c>
      <c r="F397" s="155" t="str">
        <f t="shared" si="12"/>
        <v/>
      </c>
      <c r="G397" s="156" t="str">
        <f>IF(B397="סך הכל",Summary!$B$7,IF(F397="","",IF(VLOOKUP(B397,WQ_UnitID!B:C,2,FALSE)=0,"",VLOOKUP(B397,WQ_UnitID!B:C,2,FALSE))))</f>
        <v/>
      </c>
      <c r="H397" s="155" t="str">
        <f>IF(B397="סך הכל",Summary!$B$8,IF(F397="","",IFERROR(VLOOKUP(B397,Planning!A:B,2,FALSE),0)))</f>
        <v/>
      </c>
      <c r="I397" s="155" t="str">
        <f>IF(B397="סך הכל",Summary!$B$9,IF(F397="","",IFERROR(VLOOKUP(B397,Count!A:B,2,FALSE),0)))</f>
        <v/>
      </c>
      <c r="J397" s="155" t="str">
        <f>IF(F397="","",(IF(ISNUMBER(MATCH(B397,ExcPermit!$H$8:$H$1000,0)),"כן","לא")))</f>
        <v/>
      </c>
      <c r="K397" s="155" t="str">
        <f>IF(B397="סך הכל",Summary!$B$10,IF(F397="","",IFERROR(VLOOKUP(B397,Count!A:J,8,FALSE),0)))</f>
        <v/>
      </c>
      <c r="L397" s="155" t="str">
        <f>IF(B397="סך הכל",Summary!$B$11,IF(F397="","",IFERROR(VLOOKUP(B397,Count!A:J,9,FALSE),0)))</f>
        <v/>
      </c>
      <c r="M397" s="157" t="str">
        <f>IF(B397="סך הכל",Summary!$B$12,IF(F397="","",IFERROR(VLOOKUP(B397,Count!A:J,10,FALSE),0)))</f>
        <v/>
      </c>
      <c r="N397" s="158" t="str">
        <f t="shared" si="13"/>
        <v/>
      </c>
      <c r="O397" s="134" t="str">
        <f>IFERROR(VLOOKUP(B397,Comments!A:B,2,FALSE),"")</f>
        <v/>
      </c>
      <c r="P397" s="134"/>
      <c r="Q397" s="134"/>
      <c r="R397" s="134"/>
      <c r="S397" s="134"/>
      <c r="T397" s="134"/>
      <c r="U397" s="134"/>
      <c r="V397" s="134"/>
      <c r="W397" s="134"/>
      <c r="X397" s="134"/>
      <c r="Y397" s="134"/>
      <c r="Z397" s="134"/>
      <c r="AA397" s="134"/>
      <c r="AB397" s="134"/>
      <c r="AC397" s="134"/>
      <c r="AD397" s="134"/>
      <c r="AE397" s="152"/>
      <c r="AF397" s="152"/>
      <c r="AG397" s="152"/>
      <c r="AH397" s="152"/>
      <c r="AI397" s="152"/>
      <c r="AJ397" s="152"/>
      <c r="AK397" s="152"/>
      <c r="AL397" s="152"/>
      <c r="AM397" s="152"/>
      <c r="AN397" s="152"/>
      <c r="AO397" s="152"/>
      <c r="AP397" s="152"/>
      <c r="AQ397" s="152"/>
      <c r="AR397" s="152"/>
      <c r="AS397" s="152"/>
      <c r="AT397" s="152"/>
      <c r="AU397" s="152"/>
      <c r="AV397" s="152"/>
      <c r="AW397" s="152"/>
      <c r="AX397" s="152"/>
      <c r="AY397" s="152"/>
      <c r="AZ397" s="152"/>
      <c r="BA397" s="152"/>
      <c r="BB397" s="152"/>
      <c r="BC397" s="152"/>
      <c r="BD397" s="152"/>
      <c r="BE397" s="152"/>
      <c r="BF397" s="152"/>
      <c r="BG397" s="152"/>
      <c r="BH397" s="152"/>
      <c r="BI397" s="152"/>
      <c r="BJ397" s="152"/>
      <c r="BK397" s="152"/>
      <c r="BL397" s="152"/>
      <c r="BM397" s="152"/>
      <c r="BN397" s="152"/>
      <c r="BO397" s="152"/>
      <c r="BP397" s="152"/>
      <c r="BQ397" s="152"/>
      <c r="BR397" s="152"/>
      <c r="BS397" s="152"/>
      <c r="BT397" s="152"/>
      <c r="BU397" s="152"/>
      <c r="BV397" s="152"/>
      <c r="BW397" s="152"/>
      <c r="BX397" s="152"/>
      <c r="BY397" s="152"/>
    </row>
    <row r="398" spans="1:77" s="38" customFormat="1" x14ac:dyDescent="0.2">
      <c r="A398" s="152"/>
      <c r="B398" s="153" t="str">
        <f>IF(AND(B396&lt;&gt;"",ISNUMBER(B396),B397=""),"סך הכל",IF(Planning!A401="","",Planning!A401))</f>
        <v/>
      </c>
      <c r="C398" s="154" t="str">
        <f>IFERROR(_xlfn.IFS(B398="סך הכל",Summary!$B$6,Planning!C401&lt;&gt;"",Planning!C401),"")</f>
        <v/>
      </c>
      <c r="D398" s="152" t="str">
        <f>IFERROR(VLOOKUP(B398,Address!B:G,5,FALSE),"")</f>
        <v/>
      </c>
      <c r="E398" s="152" t="str">
        <f>IFERROR(VLOOKUP(B398,Address!B:L,11,FALSE),"")</f>
        <v/>
      </c>
      <c r="F398" s="155" t="str">
        <f t="shared" si="12"/>
        <v/>
      </c>
      <c r="G398" s="156" t="str">
        <f>IF(B398="סך הכל",Summary!$B$7,IF(F398="","",IF(VLOOKUP(B398,WQ_UnitID!B:C,2,FALSE)=0,"",VLOOKUP(B398,WQ_UnitID!B:C,2,FALSE))))</f>
        <v/>
      </c>
      <c r="H398" s="155" t="str">
        <f>IF(B398="סך הכל",Summary!$B$8,IF(F398="","",IFERROR(VLOOKUP(B398,Planning!A:B,2,FALSE),0)))</f>
        <v/>
      </c>
      <c r="I398" s="155" t="str">
        <f>IF(B398="סך הכל",Summary!$B$9,IF(F398="","",IFERROR(VLOOKUP(B398,Count!A:B,2,FALSE),0)))</f>
        <v/>
      </c>
      <c r="J398" s="155" t="str">
        <f>IF(F398="","",(IF(ISNUMBER(MATCH(B398,ExcPermit!$H$8:$H$1000,0)),"כן","לא")))</f>
        <v/>
      </c>
      <c r="K398" s="155" t="str">
        <f>IF(B398="סך הכל",Summary!$B$10,IF(F398="","",IFERROR(VLOOKUP(B398,Count!A:J,8,FALSE),0)))</f>
        <v/>
      </c>
      <c r="L398" s="155" t="str">
        <f>IF(B398="סך הכל",Summary!$B$11,IF(F398="","",IFERROR(VLOOKUP(B398,Count!A:J,9,FALSE),0)))</f>
        <v/>
      </c>
      <c r="M398" s="157" t="str">
        <f>IF(B398="סך הכל",Summary!$B$12,IF(F398="","",IFERROR(VLOOKUP(B398,Count!A:J,10,FALSE),0)))</f>
        <v/>
      </c>
      <c r="N398" s="158" t="str">
        <f t="shared" si="13"/>
        <v/>
      </c>
      <c r="O398" s="134" t="str">
        <f>IFERROR(VLOOKUP(B398,Comments!A:B,2,FALSE),"")</f>
        <v/>
      </c>
      <c r="P398" s="134"/>
      <c r="Q398" s="134"/>
      <c r="R398" s="134"/>
      <c r="S398" s="134"/>
      <c r="T398" s="134"/>
      <c r="U398" s="134"/>
      <c r="V398" s="134"/>
      <c r="W398" s="134"/>
      <c r="X398" s="134"/>
      <c r="Y398" s="134"/>
      <c r="Z398" s="134"/>
      <c r="AA398" s="134"/>
      <c r="AB398" s="134"/>
      <c r="AC398" s="134"/>
      <c r="AD398" s="134"/>
      <c r="AE398" s="152"/>
      <c r="AF398" s="152"/>
      <c r="AG398" s="152"/>
      <c r="AH398" s="152"/>
      <c r="AI398" s="152"/>
      <c r="AJ398" s="152"/>
      <c r="AK398" s="152"/>
      <c r="AL398" s="152"/>
      <c r="AM398" s="152"/>
      <c r="AN398" s="152"/>
      <c r="AO398" s="152"/>
      <c r="AP398" s="152"/>
      <c r="AQ398" s="152"/>
      <c r="AR398" s="152"/>
      <c r="AS398" s="152"/>
      <c r="AT398" s="152"/>
      <c r="AU398" s="152"/>
      <c r="AV398" s="152"/>
      <c r="AW398" s="152"/>
      <c r="AX398" s="152"/>
      <c r="AY398" s="152"/>
      <c r="AZ398" s="152"/>
      <c r="BA398" s="152"/>
      <c r="BB398" s="152"/>
      <c r="BC398" s="152"/>
      <c r="BD398" s="152"/>
      <c r="BE398" s="152"/>
      <c r="BF398" s="152"/>
      <c r="BG398" s="152"/>
      <c r="BH398" s="152"/>
      <c r="BI398" s="152"/>
      <c r="BJ398" s="152"/>
      <c r="BK398" s="152"/>
      <c r="BL398" s="152"/>
      <c r="BM398" s="152"/>
      <c r="BN398" s="152"/>
      <c r="BO398" s="152"/>
      <c r="BP398" s="152"/>
      <c r="BQ398" s="152"/>
      <c r="BR398" s="152"/>
      <c r="BS398" s="152"/>
      <c r="BT398" s="152"/>
      <c r="BU398" s="152"/>
      <c r="BV398" s="152"/>
      <c r="BW398" s="152"/>
      <c r="BX398" s="152"/>
      <c r="BY398" s="152"/>
    </row>
    <row r="399" spans="1:77" s="38" customFormat="1" x14ac:dyDescent="0.2">
      <c r="A399" s="152"/>
      <c r="B399" s="153" t="str">
        <f>IF(AND(B397&lt;&gt;"",ISNUMBER(B397),B398=""),"סך הכל",IF(Planning!A402="","",Planning!A402))</f>
        <v/>
      </c>
      <c r="C399" s="154" t="str">
        <f>IFERROR(_xlfn.IFS(B399="סך הכל",Summary!$B$6,Planning!C402&lt;&gt;"",Planning!C402),"")</f>
        <v/>
      </c>
      <c r="D399" s="152" t="str">
        <f>IFERROR(VLOOKUP(B399,Address!B:G,5,FALSE),"")</f>
        <v/>
      </c>
      <c r="E399" s="152" t="str">
        <f>IFERROR(VLOOKUP(B399,Address!B:L,11,FALSE),"")</f>
        <v/>
      </c>
      <c r="F399" s="155" t="str">
        <f t="shared" si="12"/>
        <v/>
      </c>
      <c r="G399" s="156" t="str">
        <f>IF(B399="סך הכל",Summary!$B$7,IF(F399="","",IF(VLOOKUP(B399,WQ_UnitID!B:C,2,FALSE)=0,"",VLOOKUP(B399,WQ_UnitID!B:C,2,FALSE))))</f>
        <v/>
      </c>
      <c r="H399" s="155" t="str">
        <f>IF(B399="סך הכל",Summary!$B$8,IF(F399="","",IFERROR(VLOOKUP(B399,Planning!A:B,2,FALSE),0)))</f>
        <v/>
      </c>
      <c r="I399" s="155" t="str">
        <f>IF(B399="סך הכל",Summary!$B$9,IF(F399="","",IFERROR(VLOOKUP(B399,Count!A:B,2,FALSE),0)))</f>
        <v/>
      </c>
      <c r="J399" s="155" t="str">
        <f>IF(F399="","",(IF(ISNUMBER(MATCH(B399,ExcPermit!$H$8:$H$1000,0)),"כן","לא")))</f>
        <v/>
      </c>
      <c r="K399" s="155" t="str">
        <f>IF(B399="סך הכל",Summary!$B$10,IF(F399="","",IFERROR(VLOOKUP(B399,Count!A:J,8,FALSE),0)))</f>
        <v/>
      </c>
      <c r="L399" s="155" t="str">
        <f>IF(B399="סך הכל",Summary!$B$11,IF(F399="","",IFERROR(VLOOKUP(B399,Count!A:J,9,FALSE),0)))</f>
        <v/>
      </c>
      <c r="M399" s="157" t="str">
        <f>IF(B399="סך הכל",Summary!$B$12,IF(F399="","",IFERROR(VLOOKUP(B399,Count!A:J,10,FALSE),0)))</f>
        <v/>
      </c>
      <c r="N399" s="158" t="str">
        <f t="shared" si="13"/>
        <v/>
      </c>
      <c r="O399" s="134" t="str">
        <f>IFERROR(VLOOKUP(B399,Comments!A:B,2,FALSE),"")</f>
        <v/>
      </c>
      <c r="P399" s="134"/>
      <c r="Q399" s="134"/>
      <c r="R399" s="134"/>
      <c r="S399" s="134"/>
      <c r="T399" s="134"/>
      <c r="U399" s="134"/>
      <c r="V399" s="134"/>
      <c r="W399" s="134"/>
      <c r="X399" s="134"/>
      <c r="Y399" s="134"/>
      <c r="Z399" s="134"/>
      <c r="AA399" s="134"/>
      <c r="AB399" s="134"/>
      <c r="AC399" s="134"/>
      <c r="AD399" s="134"/>
      <c r="AE399" s="152"/>
      <c r="AF399" s="152"/>
      <c r="AG399" s="152"/>
      <c r="AH399" s="152"/>
      <c r="AI399" s="152"/>
      <c r="AJ399" s="152"/>
      <c r="AK399" s="152"/>
      <c r="AL399" s="152"/>
      <c r="AM399" s="152"/>
      <c r="AN399" s="152"/>
      <c r="AO399" s="152"/>
      <c r="AP399" s="152"/>
      <c r="AQ399" s="152"/>
      <c r="AR399" s="152"/>
      <c r="AS399" s="152"/>
      <c r="AT399" s="152"/>
      <c r="AU399" s="152"/>
      <c r="AV399" s="152"/>
      <c r="AW399" s="152"/>
      <c r="AX399" s="152"/>
      <c r="AY399" s="152"/>
      <c r="AZ399" s="152"/>
      <c r="BA399" s="152"/>
      <c r="BB399" s="152"/>
      <c r="BC399" s="152"/>
      <c r="BD399" s="152"/>
      <c r="BE399" s="152"/>
      <c r="BF399" s="152"/>
      <c r="BG399" s="152"/>
      <c r="BH399" s="152"/>
      <c r="BI399" s="152"/>
      <c r="BJ399" s="152"/>
      <c r="BK399" s="152"/>
      <c r="BL399" s="152"/>
      <c r="BM399" s="152"/>
      <c r="BN399" s="152"/>
      <c r="BO399" s="152"/>
      <c r="BP399" s="152"/>
      <c r="BQ399" s="152"/>
      <c r="BR399" s="152"/>
      <c r="BS399" s="152"/>
      <c r="BT399" s="152"/>
      <c r="BU399" s="152"/>
      <c r="BV399" s="152"/>
      <c r="BW399" s="152"/>
      <c r="BX399" s="152"/>
      <c r="BY399" s="152"/>
    </row>
    <row r="400" spans="1:77" s="38" customFormat="1" x14ac:dyDescent="0.2">
      <c r="A400" s="152"/>
      <c r="B400" s="153" t="str">
        <f>IF(AND(B398&lt;&gt;"",ISNUMBER(B398),B399=""),"סך הכל",IF(Planning!A403="","",Planning!A403))</f>
        <v/>
      </c>
      <c r="C400" s="154" t="str">
        <f>IFERROR(_xlfn.IFS(B400="סך הכל",Summary!$B$6,Planning!C403&lt;&gt;"",Planning!C403),"")</f>
        <v/>
      </c>
      <c r="D400" s="152" t="str">
        <f>IFERROR(VLOOKUP(B400,Address!B:G,5,FALSE),"")</f>
        <v/>
      </c>
      <c r="E400" s="152" t="str">
        <f>IFERROR(VLOOKUP(B400,Address!B:L,11,FALSE),"")</f>
        <v/>
      </c>
      <c r="F400" s="155" t="str">
        <f t="shared" si="12"/>
        <v/>
      </c>
      <c r="G400" s="156" t="str">
        <f>IF(B400="סך הכל",Summary!$B$7,IF(F400="","",IF(VLOOKUP(B400,WQ_UnitID!B:C,2,FALSE)=0,"",VLOOKUP(B400,WQ_UnitID!B:C,2,FALSE))))</f>
        <v/>
      </c>
      <c r="H400" s="155" t="str">
        <f>IF(B400="סך הכל",Summary!$B$8,IF(F400="","",IFERROR(VLOOKUP(B400,Planning!A:B,2,FALSE),0)))</f>
        <v/>
      </c>
      <c r="I400" s="155" t="str">
        <f>IF(B400="סך הכל",Summary!$B$9,IF(F400="","",IFERROR(VLOOKUP(B400,Count!A:B,2,FALSE),0)))</f>
        <v/>
      </c>
      <c r="J400" s="155" t="str">
        <f>IF(F400="","",(IF(ISNUMBER(MATCH(B400,ExcPermit!$H$8:$H$1000,0)),"כן","לא")))</f>
        <v/>
      </c>
      <c r="K400" s="155" t="str">
        <f>IF(B400="סך הכל",Summary!$B$10,IF(F400="","",IFERROR(VLOOKUP(B400,Count!A:J,8,FALSE),0)))</f>
        <v/>
      </c>
      <c r="L400" s="155" t="str">
        <f>IF(B400="סך הכל",Summary!$B$11,IF(F400="","",IFERROR(VLOOKUP(B400,Count!A:J,9,FALSE),0)))</f>
        <v/>
      </c>
      <c r="M400" s="157" t="str">
        <f>IF(B400="סך הכל",Summary!$B$12,IF(F400="","",IFERROR(VLOOKUP(B400,Count!A:J,10,FALSE),0)))</f>
        <v/>
      </c>
      <c r="N400" s="158" t="str">
        <f t="shared" si="13"/>
        <v/>
      </c>
      <c r="O400" s="134" t="str">
        <f>IFERROR(VLOOKUP(B400,Comments!A:B,2,FALSE),"")</f>
        <v/>
      </c>
      <c r="P400" s="134"/>
      <c r="Q400" s="134"/>
      <c r="R400" s="134"/>
      <c r="S400" s="134"/>
      <c r="T400" s="134"/>
      <c r="U400" s="134"/>
      <c r="V400" s="134"/>
      <c r="W400" s="134"/>
      <c r="X400" s="134"/>
      <c r="Y400" s="134"/>
      <c r="Z400" s="134"/>
      <c r="AA400" s="134"/>
      <c r="AB400" s="134"/>
      <c r="AC400" s="134"/>
      <c r="AD400" s="134"/>
      <c r="AE400" s="152"/>
      <c r="AF400" s="152"/>
      <c r="AG400" s="152"/>
      <c r="AH400" s="152"/>
      <c r="AI400" s="152"/>
      <c r="AJ400" s="152"/>
      <c r="AK400" s="152"/>
      <c r="AL400" s="152"/>
      <c r="AM400" s="152"/>
      <c r="AN400" s="152"/>
      <c r="AO400" s="152"/>
      <c r="AP400" s="152"/>
      <c r="AQ400" s="152"/>
      <c r="AR400" s="152"/>
      <c r="AS400" s="152"/>
      <c r="AT400" s="152"/>
      <c r="AU400" s="152"/>
      <c r="AV400" s="152"/>
      <c r="AW400" s="152"/>
      <c r="AX400" s="152"/>
      <c r="AY400" s="152"/>
      <c r="AZ400" s="152"/>
      <c r="BA400" s="152"/>
      <c r="BB400" s="152"/>
      <c r="BC400" s="152"/>
      <c r="BD400" s="152"/>
      <c r="BE400" s="152"/>
      <c r="BF400" s="152"/>
      <c r="BG400" s="152"/>
      <c r="BH400" s="152"/>
      <c r="BI400" s="152"/>
      <c r="BJ400" s="152"/>
      <c r="BK400" s="152"/>
      <c r="BL400" s="152"/>
      <c r="BM400" s="152"/>
      <c r="BN400" s="152"/>
      <c r="BO400" s="152"/>
      <c r="BP400" s="152"/>
      <c r="BQ400" s="152"/>
      <c r="BR400" s="152"/>
      <c r="BS400" s="152"/>
      <c r="BT400" s="152"/>
      <c r="BU400" s="152"/>
      <c r="BV400" s="152"/>
      <c r="BW400" s="152"/>
      <c r="BX400" s="152"/>
      <c r="BY400" s="152"/>
    </row>
    <row r="401" spans="1:77" s="38" customFormat="1" x14ac:dyDescent="0.2">
      <c r="A401" s="152"/>
      <c r="B401" s="153" t="str">
        <f>IF(AND(B399&lt;&gt;"",ISNUMBER(B399),B400=""),"סך הכל",IF(Planning!A404="","",Planning!A404))</f>
        <v/>
      </c>
      <c r="C401" s="154" t="str">
        <f>IFERROR(_xlfn.IFS(B401="סך הכל",Summary!$B$6,Planning!C404&lt;&gt;"",Planning!C404),"")</f>
        <v/>
      </c>
      <c r="D401" s="152" t="str">
        <f>IFERROR(VLOOKUP(B401,Address!B:G,5,FALSE),"")</f>
        <v/>
      </c>
      <c r="E401" s="152" t="str">
        <f>IFERROR(VLOOKUP(B401,Address!B:L,11,FALSE),"")</f>
        <v/>
      </c>
      <c r="F401" s="155" t="str">
        <f t="shared" si="12"/>
        <v/>
      </c>
      <c r="G401" s="156" t="str">
        <f>IF(B401="סך הכל",Summary!$B$7,IF(F401="","",IF(VLOOKUP(B401,WQ_UnitID!B:C,2,FALSE)=0,"",VLOOKUP(B401,WQ_UnitID!B:C,2,FALSE))))</f>
        <v/>
      </c>
      <c r="H401" s="155" t="str">
        <f>IF(B401="סך הכל",Summary!$B$8,IF(F401="","",IFERROR(VLOOKUP(B401,Planning!A:B,2,FALSE),0)))</f>
        <v/>
      </c>
      <c r="I401" s="155" t="str">
        <f>IF(B401="סך הכל",Summary!$B$9,IF(F401="","",IFERROR(VLOOKUP(B401,Count!A:B,2,FALSE),0)))</f>
        <v/>
      </c>
      <c r="J401" s="155" t="str">
        <f>IF(F401="","",(IF(ISNUMBER(MATCH(B401,ExcPermit!$H$8:$H$1000,0)),"כן","לא")))</f>
        <v/>
      </c>
      <c r="K401" s="155" t="str">
        <f>IF(B401="סך הכל",Summary!$B$10,IF(F401="","",IFERROR(VLOOKUP(B401,Count!A:J,8,FALSE),0)))</f>
        <v/>
      </c>
      <c r="L401" s="155" t="str">
        <f>IF(B401="סך הכל",Summary!$B$11,IF(F401="","",IFERROR(VLOOKUP(B401,Count!A:J,9,FALSE),0)))</f>
        <v/>
      </c>
      <c r="M401" s="157" t="str">
        <f>IF(B401="סך הכל",Summary!$B$12,IF(F401="","",IFERROR(VLOOKUP(B401,Count!A:J,10,FALSE),0)))</f>
        <v/>
      </c>
      <c r="N401" s="158" t="str">
        <f t="shared" si="13"/>
        <v/>
      </c>
      <c r="O401" s="134" t="str">
        <f>IFERROR(VLOOKUP(B401,Comments!A:B,2,FALSE),"")</f>
        <v/>
      </c>
      <c r="P401" s="134"/>
      <c r="Q401" s="134"/>
      <c r="R401" s="134"/>
      <c r="S401" s="134"/>
      <c r="T401" s="134"/>
      <c r="U401" s="134"/>
      <c r="V401" s="134"/>
      <c r="W401" s="134"/>
      <c r="X401" s="134"/>
      <c r="Y401" s="134"/>
      <c r="Z401" s="134"/>
      <c r="AA401" s="134"/>
      <c r="AB401" s="134"/>
      <c r="AC401" s="134"/>
      <c r="AD401" s="134"/>
      <c r="AE401" s="152"/>
      <c r="AF401" s="152"/>
      <c r="AG401" s="152"/>
      <c r="AH401" s="152"/>
      <c r="AI401" s="152"/>
      <c r="AJ401" s="152"/>
      <c r="AK401" s="152"/>
      <c r="AL401" s="152"/>
      <c r="AM401" s="152"/>
      <c r="AN401" s="152"/>
      <c r="AO401" s="152"/>
      <c r="AP401" s="152"/>
      <c r="AQ401" s="152"/>
      <c r="AR401" s="152"/>
      <c r="AS401" s="152"/>
      <c r="AT401" s="152"/>
      <c r="AU401" s="152"/>
      <c r="AV401" s="152"/>
      <c r="AW401" s="152"/>
      <c r="AX401" s="152"/>
      <c r="AY401" s="152"/>
      <c r="AZ401" s="152"/>
      <c r="BA401" s="152"/>
      <c r="BB401" s="152"/>
      <c r="BC401" s="152"/>
      <c r="BD401" s="152"/>
      <c r="BE401" s="152"/>
      <c r="BF401" s="152"/>
      <c r="BG401" s="152"/>
      <c r="BH401" s="152"/>
      <c r="BI401" s="152"/>
      <c r="BJ401" s="152"/>
      <c r="BK401" s="152"/>
      <c r="BL401" s="152"/>
      <c r="BM401" s="152"/>
      <c r="BN401" s="152"/>
      <c r="BO401" s="152"/>
      <c r="BP401" s="152"/>
      <c r="BQ401" s="152"/>
      <c r="BR401" s="152"/>
      <c r="BS401" s="152"/>
      <c r="BT401" s="152"/>
      <c r="BU401" s="152"/>
      <c r="BV401" s="152"/>
      <c r="BW401" s="152"/>
      <c r="BX401" s="152"/>
      <c r="BY401" s="152"/>
    </row>
    <row r="402" spans="1:77" s="38" customFormat="1" x14ac:dyDescent="0.2">
      <c r="A402" s="152"/>
      <c r="B402" s="153" t="str">
        <f>IF(AND(B400&lt;&gt;"",ISNUMBER(B400),B401=""),"סך הכל",IF(Planning!A405="","",Planning!A405))</f>
        <v/>
      </c>
      <c r="C402" s="154" t="str">
        <f>IFERROR(_xlfn.IFS(B402="סך הכל",Summary!$B$6,Planning!C405&lt;&gt;"",Planning!C405),"")</f>
        <v/>
      </c>
      <c r="D402" s="152" t="str">
        <f>IFERROR(VLOOKUP(B402,Address!B:G,5,FALSE),"")</f>
        <v/>
      </c>
      <c r="E402" s="152" t="str">
        <f>IFERROR(VLOOKUP(B402,Address!B:L,11,FALSE),"")</f>
        <v/>
      </c>
      <c r="F402" s="155" t="str">
        <f t="shared" si="12"/>
        <v/>
      </c>
      <c r="G402" s="156" t="str">
        <f>IF(B402="סך הכל",Summary!$B$7,IF(F402="","",IF(VLOOKUP(B402,WQ_UnitID!B:C,2,FALSE)=0,"",VLOOKUP(B402,WQ_UnitID!B:C,2,FALSE))))</f>
        <v/>
      </c>
      <c r="H402" s="155" t="str">
        <f>IF(B402="סך הכל",Summary!$B$8,IF(F402="","",IFERROR(VLOOKUP(B402,Planning!A:B,2,FALSE),0)))</f>
        <v/>
      </c>
      <c r="I402" s="155" t="str">
        <f>IF(B402="סך הכל",Summary!$B$9,IF(F402="","",IFERROR(VLOOKUP(B402,Count!A:B,2,FALSE),0)))</f>
        <v/>
      </c>
      <c r="J402" s="155" t="str">
        <f>IF(F402="","",(IF(ISNUMBER(MATCH(B402,ExcPermit!$H$8:$H$1000,0)),"כן","לא")))</f>
        <v/>
      </c>
      <c r="K402" s="155" t="str">
        <f>IF(B402="סך הכל",Summary!$B$10,IF(F402="","",IFERROR(VLOOKUP(B402,Count!A:J,8,FALSE),0)))</f>
        <v/>
      </c>
      <c r="L402" s="155" t="str">
        <f>IF(B402="סך הכל",Summary!$B$11,IF(F402="","",IFERROR(VLOOKUP(B402,Count!A:J,9,FALSE),0)))</f>
        <v/>
      </c>
      <c r="M402" s="157" t="str">
        <f>IF(B402="סך הכל",Summary!$B$12,IF(F402="","",IFERROR(VLOOKUP(B402,Count!A:J,10,FALSE),0)))</f>
        <v/>
      </c>
      <c r="N402" s="158" t="str">
        <f t="shared" si="13"/>
        <v/>
      </c>
      <c r="O402" s="134" t="str">
        <f>IFERROR(VLOOKUP(B402,Comments!A:B,2,FALSE),"")</f>
        <v/>
      </c>
      <c r="P402" s="134"/>
      <c r="Q402" s="134"/>
      <c r="R402" s="134"/>
      <c r="S402" s="134"/>
      <c r="T402" s="134"/>
      <c r="U402" s="134"/>
      <c r="V402" s="134"/>
      <c r="W402" s="134"/>
      <c r="X402" s="134"/>
      <c r="Y402" s="134"/>
      <c r="Z402" s="134"/>
      <c r="AA402" s="134"/>
      <c r="AB402" s="134"/>
      <c r="AC402" s="134"/>
      <c r="AD402" s="134"/>
      <c r="AE402" s="152"/>
      <c r="AF402" s="152"/>
      <c r="AG402" s="152"/>
      <c r="AH402" s="152"/>
      <c r="AI402" s="152"/>
      <c r="AJ402" s="152"/>
      <c r="AK402" s="152"/>
      <c r="AL402" s="152"/>
      <c r="AM402" s="152"/>
      <c r="AN402" s="152"/>
      <c r="AO402" s="152"/>
      <c r="AP402" s="152"/>
      <c r="AQ402" s="152"/>
      <c r="AR402" s="152"/>
      <c r="AS402" s="152"/>
      <c r="AT402" s="152"/>
      <c r="AU402" s="152"/>
      <c r="AV402" s="152"/>
      <c r="AW402" s="152"/>
      <c r="AX402" s="152"/>
      <c r="AY402" s="152"/>
      <c r="AZ402" s="152"/>
      <c r="BA402" s="152"/>
      <c r="BB402" s="152"/>
      <c r="BC402" s="152"/>
      <c r="BD402" s="152"/>
      <c r="BE402" s="152"/>
      <c r="BF402" s="152"/>
      <c r="BG402" s="152"/>
      <c r="BH402" s="152"/>
      <c r="BI402" s="152"/>
      <c r="BJ402" s="152"/>
      <c r="BK402" s="152"/>
      <c r="BL402" s="152"/>
      <c r="BM402" s="152"/>
      <c r="BN402" s="152"/>
      <c r="BO402" s="152"/>
      <c r="BP402" s="152"/>
      <c r="BQ402" s="152"/>
      <c r="BR402" s="152"/>
      <c r="BS402" s="152"/>
      <c r="BT402" s="152"/>
      <c r="BU402" s="152"/>
      <c r="BV402" s="152"/>
      <c r="BW402" s="152"/>
      <c r="BX402" s="152"/>
      <c r="BY402" s="152"/>
    </row>
    <row r="403" spans="1:77" s="38" customFormat="1" x14ac:dyDescent="0.2">
      <c r="A403" s="152"/>
      <c r="B403" s="153" t="str">
        <f>IF(AND(B401&lt;&gt;"",ISNUMBER(B401),B402=""),"סך הכל",IF(Planning!A406="","",Planning!A406))</f>
        <v/>
      </c>
      <c r="C403" s="154" t="str">
        <f>IFERROR(_xlfn.IFS(B403="סך הכל",Summary!$B$6,Planning!C406&lt;&gt;"",Planning!C406),"")</f>
        <v/>
      </c>
      <c r="D403" s="152" t="str">
        <f>IFERROR(VLOOKUP(B403,Address!B:G,5,FALSE),"")</f>
        <v/>
      </c>
      <c r="E403" s="152" t="str">
        <f>IFERROR(VLOOKUP(B403,Address!B:L,11,FALSE),"")</f>
        <v/>
      </c>
      <c r="F403" s="155" t="str">
        <f t="shared" si="12"/>
        <v/>
      </c>
      <c r="G403" s="156" t="str">
        <f>IF(B403="סך הכל",Summary!$B$7,IF(F403="","",IF(VLOOKUP(B403,WQ_UnitID!B:C,2,FALSE)=0,"",VLOOKUP(B403,WQ_UnitID!B:C,2,FALSE))))</f>
        <v/>
      </c>
      <c r="H403" s="155" t="str">
        <f>IF(B403="סך הכל",Summary!$B$8,IF(F403="","",IFERROR(VLOOKUP(B403,Planning!A:B,2,FALSE),0)))</f>
        <v/>
      </c>
      <c r="I403" s="155" t="str">
        <f>IF(B403="סך הכל",Summary!$B$9,IF(F403="","",IFERROR(VLOOKUP(B403,Count!A:B,2,FALSE),0)))</f>
        <v/>
      </c>
      <c r="J403" s="155" t="str">
        <f>IF(F403="","",(IF(ISNUMBER(MATCH(B403,ExcPermit!$H$8:$H$1000,0)),"כן","לא")))</f>
        <v/>
      </c>
      <c r="K403" s="155" t="str">
        <f>IF(B403="סך הכל",Summary!$B$10,IF(F403="","",IFERROR(VLOOKUP(B403,Count!A:J,8,FALSE),0)))</f>
        <v/>
      </c>
      <c r="L403" s="155" t="str">
        <f>IF(B403="סך הכל",Summary!$B$11,IF(F403="","",IFERROR(VLOOKUP(B403,Count!A:J,9,FALSE),0)))</f>
        <v/>
      </c>
      <c r="M403" s="157" t="str">
        <f>IF(B403="סך הכל",Summary!$B$12,IF(F403="","",IFERROR(VLOOKUP(B403,Count!A:J,10,FALSE),0)))</f>
        <v/>
      </c>
      <c r="N403" s="158" t="str">
        <f t="shared" si="13"/>
        <v/>
      </c>
      <c r="O403" s="134" t="str">
        <f>IFERROR(VLOOKUP(B403,Comments!A:B,2,FALSE),"")</f>
        <v/>
      </c>
      <c r="P403" s="134"/>
      <c r="Q403" s="134"/>
      <c r="R403" s="134"/>
      <c r="S403" s="134"/>
      <c r="T403" s="134"/>
      <c r="U403" s="134"/>
      <c r="V403" s="134"/>
      <c r="W403" s="134"/>
      <c r="X403" s="134"/>
      <c r="Y403" s="134"/>
      <c r="Z403" s="134"/>
      <c r="AA403" s="134"/>
      <c r="AB403" s="134"/>
      <c r="AC403" s="134"/>
      <c r="AD403" s="134"/>
      <c r="AE403" s="152"/>
      <c r="AF403" s="152"/>
      <c r="AG403" s="152"/>
      <c r="AH403" s="152"/>
      <c r="AI403" s="152"/>
      <c r="AJ403" s="152"/>
      <c r="AK403" s="152"/>
      <c r="AL403" s="152"/>
      <c r="AM403" s="152"/>
      <c r="AN403" s="152"/>
      <c r="AO403" s="152"/>
      <c r="AP403" s="152"/>
      <c r="AQ403" s="152"/>
      <c r="AR403" s="152"/>
      <c r="AS403" s="152"/>
      <c r="AT403" s="152"/>
      <c r="AU403" s="152"/>
      <c r="AV403" s="152"/>
      <c r="AW403" s="152"/>
      <c r="AX403" s="152"/>
      <c r="AY403" s="152"/>
      <c r="AZ403" s="152"/>
      <c r="BA403" s="152"/>
      <c r="BB403" s="152"/>
      <c r="BC403" s="152"/>
      <c r="BD403" s="152"/>
      <c r="BE403" s="152"/>
      <c r="BF403" s="152"/>
      <c r="BG403" s="152"/>
      <c r="BH403" s="152"/>
      <c r="BI403" s="152"/>
      <c r="BJ403" s="152"/>
      <c r="BK403" s="152"/>
      <c r="BL403" s="152"/>
      <c r="BM403" s="152"/>
      <c r="BN403" s="152"/>
      <c r="BO403" s="152"/>
      <c r="BP403" s="152"/>
      <c r="BQ403" s="152"/>
      <c r="BR403" s="152"/>
      <c r="BS403" s="152"/>
      <c r="BT403" s="152"/>
      <c r="BU403" s="152"/>
      <c r="BV403" s="152"/>
      <c r="BW403" s="152"/>
      <c r="BX403" s="152"/>
      <c r="BY403" s="152"/>
    </row>
    <row r="404" spans="1:77" s="38" customFormat="1" x14ac:dyDescent="0.2">
      <c r="A404" s="152"/>
      <c r="B404" s="153" t="str">
        <f>IF(AND(B402&lt;&gt;"",ISNUMBER(B402),B403=""),"סך הכל",IF(Planning!A407="","",Planning!A407))</f>
        <v/>
      </c>
      <c r="C404" s="154" t="str">
        <f>IFERROR(_xlfn.IFS(B404="סך הכל",Summary!$B$6,Planning!C407&lt;&gt;"",Planning!C407),"")</f>
        <v/>
      </c>
      <c r="D404" s="152" t="str">
        <f>IFERROR(VLOOKUP(B404,Address!B:G,5,FALSE),"")</f>
        <v/>
      </c>
      <c r="E404" s="152" t="str">
        <f>IFERROR(VLOOKUP(B404,Address!B:L,11,FALSE),"")</f>
        <v/>
      </c>
      <c r="F404" s="155" t="str">
        <f t="shared" si="12"/>
        <v/>
      </c>
      <c r="G404" s="156" t="str">
        <f>IF(B404="סך הכל",Summary!$B$7,IF(F404="","",IF(VLOOKUP(B404,WQ_UnitID!B:C,2,FALSE)=0,"",VLOOKUP(B404,WQ_UnitID!B:C,2,FALSE))))</f>
        <v/>
      </c>
      <c r="H404" s="155" t="str">
        <f>IF(B404="סך הכל",Summary!$B$8,IF(F404="","",IFERROR(VLOOKUP(B404,Planning!A:B,2,FALSE),0)))</f>
        <v/>
      </c>
      <c r="I404" s="155" t="str">
        <f>IF(B404="סך הכל",Summary!$B$9,IF(F404="","",IFERROR(VLOOKUP(B404,Count!A:B,2,FALSE),0)))</f>
        <v/>
      </c>
      <c r="J404" s="155" t="str">
        <f>IF(F404="","",(IF(ISNUMBER(MATCH(B404,ExcPermit!$H$8:$H$1000,0)),"כן","לא")))</f>
        <v/>
      </c>
      <c r="K404" s="155" t="str">
        <f>IF(B404="סך הכל",Summary!$B$10,IF(F404="","",IFERROR(VLOOKUP(B404,Count!A:J,8,FALSE),0)))</f>
        <v/>
      </c>
      <c r="L404" s="155" t="str">
        <f>IF(B404="סך הכל",Summary!$B$11,IF(F404="","",IFERROR(VLOOKUP(B404,Count!A:J,9,FALSE),0)))</f>
        <v/>
      </c>
      <c r="M404" s="157" t="str">
        <f>IF(B404="סך הכל",Summary!$B$12,IF(F404="","",IFERROR(VLOOKUP(B404,Count!A:J,10,FALSE),0)))</f>
        <v/>
      </c>
      <c r="N404" s="158" t="str">
        <f t="shared" si="13"/>
        <v/>
      </c>
      <c r="O404" s="134" t="str">
        <f>IFERROR(VLOOKUP(B404,Comments!A:B,2,FALSE),"")</f>
        <v/>
      </c>
      <c r="P404" s="134"/>
      <c r="Q404" s="134"/>
      <c r="R404" s="134"/>
      <c r="S404" s="134"/>
      <c r="T404" s="134"/>
      <c r="U404" s="134"/>
      <c r="V404" s="134"/>
      <c r="W404" s="134"/>
      <c r="X404" s="134"/>
      <c r="Y404" s="134"/>
      <c r="Z404" s="134"/>
      <c r="AA404" s="134"/>
      <c r="AB404" s="134"/>
      <c r="AC404" s="134"/>
      <c r="AD404" s="134"/>
      <c r="AE404" s="152"/>
      <c r="AF404" s="152"/>
      <c r="AG404" s="152"/>
      <c r="AH404" s="152"/>
      <c r="AI404" s="152"/>
      <c r="AJ404" s="152"/>
      <c r="AK404" s="152"/>
      <c r="AL404" s="152"/>
      <c r="AM404" s="152"/>
      <c r="AN404" s="152"/>
      <c r="AO404" s="152"/>
      <c r="AP404" s="152"/>
      <c r="AQ404" s="152"/>
      <c r="AR404" s="152"/>
      <c r="AS404" s="152"/>
      <c r="AT404" s="152"/>
      <c r="AU404" s="152"/>
      <c r="AV404" s="152"/>
      <c r="AW404" s="152"/>
      <c r="AX404" s="152"/>
      <c r="AY404" s="152"/>
      <c r="AZ404" s="152"/>
      <c r="BA404" s="152"/>
      <c r="BB404" s="152"/>
      <c r="BC404" s="152"/>
      <c r="BD404" s="152"/>
      <c r="BE404" s="152"/>
      <c r="BF404" s="152"/>
      <c r="BG404" s="152"/>
      <c r="BH404" s="152"/>
      <c r="BI404" s="152"/>
      <c r="BJ404" s="152"/>
      <c r="BK404" s="152"/>
      <c r="BL404" s="152"/>
      <c r="BM404" s="152"/>
      <c r="BN404" s="152"/>
      <c r="BO404" s="152"/>
      <c r="BP404" s="152"/>
      <c r="BQ404" s="152"/>
      <c r="BR404" s="152"/>
      <c r="BS404" s="152"/>
      <c r="BT404" s="152"/>
      <c r="BU404" s="152"/>
      <c r="BV404" s="152"/>
      <c r="BW404" s="152"/>
      <c r="BX404" s="152"/>
      <c r="BY404" s="152"/>
    </row>
    <row r="405" spans="1:77" s="38" customFormat="1" x14ac:dyDescent="0.2">
      <c r="A405" s="152"/>
      <c r="B405" s="153" t="str">
        <f>IF(AND(B403&lt;&gt;"",ISNUMBER(B403),B404=""),"סך הכל",IF(Planning!A408="","",Planning!A408))</f>
        <v/>
      </c>
      <c r="C405" s="154" t="str">
        <f>IFERROR(_xlfn.IFS(B405="סך הכל",Summary!$B$6,Planning!C408&lt;&gt;"",Planning!C408),"")</f>
        <v/>
      </c>
      <c r="D405" s="152" t="str">
        <f>IFERROR(VLOOKUP(B405,Address!B:G,5,FALSE),"")</f>
        <v/>
      </c>
      <c r="E405" s="152" t="str">
        <f>IFERROR(VLOOKUP(B405,Address!B:L,11,FALSE),"")</f>
        <v/>
      </c>
      <c r="F405" s="155" t="str">
        <f t="shared" si="12"/>
        <v/>
      </c>
      <c r="G405" s="156" t="str">
        <f>IF(B405="סך הכל",Summary!$B$7,IF(F405="","",IF(VLOOKUP(B405,WQ_UnitID!B:C,2,FALSE)=0,"",VLOOKUP(B405,WQ_UnitID!B:C,2,FALSE))))</f>
        <v/>
      </c>
      <c r="H405" s="155" t="str">
        <f>IF(B405="סך הכל",Summary!$B$8,IF(F405="","",IFERROR(VLOOKUP(B405,Planning!A:B,2,FALSE),0)))</f>
        <v/>
      </c>
      <c r="I405" s="155" t="str">
        <f>IF(B405="סך הכל",Summary!$B$9,IF(F405="","",IFERROR(VLOOKUP(B405,Count!A:B,2,FALSE),0)))</f>
        <v/>
      </c>
      <c r="J405" s="155" t="str">
        <f>IF(F405="","",(IF(ISNUMBER(MATCH(B405,ExcPermit!$H$8:$H$1000,0)),"כן","לא")))</f>
        <v/>
      </c>
      <c r="K405" s="155" t="str">
        <f>IF(B405="סך הכל",Summary!$B$10,IF(F405="","",IFERROR(VLOOKUP(B405,Count!A:J,8,FALSE),0)))</f>
        <v/>
      </c>
      <c r="L405" s="155" t="str">
        <f>IF(B405="סך הכל",Summary!$B$11,IF(F405="","",IFERROR(VLOOKUP(B405,Count!A:J,9,FALSE),0)))</f>
        <v/>
      </c>
      <c r="M405" s="157" t="str">
        <f>IF(B405="סך הכל",Summary!$B$12,IF(F405="","",IFERROR(VLOOKUP(B405,Count!A:J,10,FALSE),0)))</f>
        <v/>
      </c>
      <c r="N405" s="158" t="str">
        <f t="shared" si="13"/>
        <v/>
      </c>
      <c r="O405" s="134" t="str">
        <f>IFERROR(VLOOKUP(B405,Comments!A:B,2,FALSE),"")</f>
        <v/>
      </c>
      <c r="P405" s="134"/>
      <c r="Q405" s="134"/>
      <c r="R405" s="134"/>
      <c r="S405" s="134"/>
      <c r="T405" s="134"/>
      <c r="U405" s="134"/>
      <c r="V405" s="134"/>
      <c r="W405" s="134"/>
      <c r="X405" s="134"/>
      <c r="Y405" s="134"/>
      <c r="Z405" s="134"/>
      <c r="AA405" s="134"/>
      <c r="AB405" s="134"/>
      <c r="AC405" s="134"/>
      <c r="AD405" s="134"/>
      <c r="AE405" s="152"/>
      <c r="AF405" s="152"/>
      <c r="AG405" s="152"/>
      <c r="AH405" s="152"/>
      <c r="AI405" s="152"/>
      <c r="AJ405" s="152"/>
      <c r="AK405" s="152"/>
      <c r="AL405" s="152"/>
      <c r="AM405" s="152"/>
      <c r="AN405" s="152"/>
      <c r="AO405" s="152"/>
      <c r="AP405" s="152"/>
      <c r="AQ405" s="152"/>
      <c r="AR405" s="152"/>
      <c r="AS405" s="152"/>
      <c r="AT405" s="152"/>
      <c r="AU405" s="152"/>
      <c r="AV405" s="152"/>
      <c r="AW405" s="152"/>
      <c r="AX405" s="152"/>
      <c r="AY405" s="152"/>
      <c r="AZ405" s="152"/>
      <c r="BA405" s="152"/>
      <c r="BB405" s="152"/>
      <c r="BC405" s="152"/>
      <c r="BD405" s="152"/>
      <c r="BE405" s="152"/>
      <c r="BF405" s="152"/>
      <c r="BG405" s="152"/>
      <c r="BH405" s="152"/>
      <c r="BI405" s="152"/>
      <c r="BJ405" s="152"/>
      <c r="BK405" s="152"/>
      <c r="BL405" s="152"/>
      <c r="BM405" s="152"/>
      <c r="BN405" s="152"/>
      <c r="BO405" s="152"/>
      <c r="BP405" s="152"/>
      <c r="BQ405" s="152"/>
      <c r="BR405" s="152"/>
      <c r="BS405" s="152"/>
      <c r="BT405" s="152"/>
      <c r="BU405" s="152"/>
      <c r="BV405" s="152"/>
      <c r="BW405" s="152"/>
      <c r="BX405" s="152"/>
      <c r="BY405" s="152"/>
    </row>
    <row r="406" spans="1:77" s="38" customFormat="1" x14ac:dyDescent="0.2">
      <c r="A406" s="152"/>
      <c r="B406" s="153" t="str">
        <f>IF(AND(B404&lt;&gt;"",ISNUMBER(B404),B405=""),"סך הכל",IF(Planning!A409="","",Planning!A409))</f>
        <v/>
      </c>
      <c r="C406" s="154" t="str">
        <f>IFERROR(_xlfn.IFS(B406="סך הכל",Summary!$B$6,Planning!C409&lt;&gt;"",Planning!C409),"")</f>
        <v/>
      </c>
      <c r="D406" s="152" t="str">
        <f>IFERROR(VLOOKUP(B406,Address!B:G,5,FALSE),"")</f>
        <v/>
      </c>
      <c r="E406" s="152" t="str">
        <f>IFERROR(VLOOKUP(B406,Address!B:L,11,FALSE),"")</f>
        <v/>
      </c>
      <c r="F406" s="155" t="str">
        <f t="shared" si="12"/>
        <v/>
      </c>
      <c r="G406" s="156" t="str">
        <f>IF(B406="סך הכל",Summary!$B$7,IF(F406="","",IF(VLOOKUP(B406,WQ_UnitID!B:C,2,FALSE)=0,"",VLOOKUP(B406,WQ_UnitID!B:C,2,FALSE))))</f>
        <v/>
      </c>
      <c r="H406" s="155" t="str">
        <f>IF(B406="סך הכל",Summary!$B$8,IF(F406="","",IFERROR(VLOOKUP(B406,Planning!A:B,2,FALSE),0)))</f>
        <v/>
      </c>
      <c r="I406" s="155" t="str">
        <f>IF(B406="סך הכל",Summary!$B$9,IF(F406="","",IFERROR(VLOOKUP(B406,Count!A:B,2,FALSE),0)))</f>
        <v/>
      </c>
      <c r="J406" s="155" t="str">
        <f>IF(F406="","",(IF(ISNUMBER(MATCH(B406,ExcPermit!$H$8:$H$1000,0)),"כן","לא")))</f>
        <v/>
      </c>
      <c r="K406" s="155" t="str">
        <f>IF(B406="סך הכל",Summary!$B$10,IF(F406="","",IFERROR(VLOOKUP(B406,Count!A:J,8,FALSE),0)))</f>
        <v/>
      </c>
      <c r="L406" s="155" t="str">
        <f>IF(B406="סך הכל",Summary!$B$11,IF(F406="","",IFERROR(VLOOKUP(B406,Count!A:J,9,FALSE),0)))</f>
        <v/>
      </c>
      <c r="M406" s="157" t="str">
        <f>IF(B406="סך הכל",Summary!$B$12,IF(F406="","",IFERROR(VLOOKUP(B406,Count!A:J,10,FALSE),0)))</f>
        <v/>
      </c>
      <c r="N406" s="158" t="str">
        <f t="shared" si="13"/>
        <v/>
      </c>
      <c r="O406" s="134" t="str">
        <f>IFERROR(VLOOKUP(B406,Comments!A:B,2,FALSE),"")</f>
        <v/>
      </c>
      <c r="P406" s="134"/>
      <c r="Q406" s="134"/>
      <c r="R406" s="134"/>
      <c r="S406" s="134"/>
      <c r="T406" s="134"/>
      <c r="U406" s="134"/>
      <c r="V406" s="134"/>
      <c r="W406" s="134"/>
      <c r="X406" s="134"/>
      <c r="Y406" s="134"/>
      <c r="Z406" s="134"/>
      <c r="AA406" s="134"/>
      <c r="AB406" s="134"/>
      <c r="AC406" s="134"/>
      <c r="AD406" s="134"/>
      <c r="AE406" s="152"/>
      <c r="AF406" s="152"/>
      <c r="AG406" s="152"/>
      <c r="AH406" s="152"/>
      <c r="AI406" s="152"/>
      <c r="AJ406" s="152"/>
      <c r="AK406" s="152"/>
      <c r="AL406" s="152"/>
      <c r="AM406" s="152"/>
      <c r="AN406" s="152"/>
      <c r="AO406" s="152"/>
      <c r="AP406" s="152"/>
      <c r="AQ406" s="152"/>
      <c r="AR406" s="152"/>
      <c r="AS406" s="152"/>
      <c r="AT406" s="152"/>
      <c r="AU406" s="152"/>
      <c r="AV406" s="152"/>
      <c r="AW406" s="152"/>
      <c r="AX406" s="152"/>
      <c r="AY406" s="152"/>
      <c r="AZ406" s="152"/>
      <c r="BA406" s="152"/>
      <c r="BB406" s="152"/>
      <c r="BC406" s="152"/>
      <c r="BD406" s="152"/>
      <c r="BE406" s="152"/>
      <c r="BF406" s="152"/>
      <c r="BG406" s="152"/>
      <c r="BH406" s="152"/>
      <c r="BI406" s="152"/>
      <c r="BJ406" s="152"/>
      <c r="BK406" s="152"/>
      <c r="BL406" s="152"/>
      <c r="BM406" s="152"/>
      <c r="BN406" s="152"/>
      <c r="BO406" s="152"/>
      <c r="BP406" s="152"/>
      <c r="BQ406" s="152"/>
      <c r="BR406" s="152"/>
      <c r="BS406" s="152"/>
      <c r="BT406" s="152"/>
      <c r="BU406" s="152"/>
      <c r="BV406" s="152"/>
      <c r="BW406" s="152"/>
      <c r="BX406" s="152"/>
      <c r="BY406" s="152"/>
    </row>
    <row r="407" spans="1:77" s="38" customFormat="1" x14ac:dyDescent="0.2">
      <c r="A407" s="152"/>
      <c r="B407" s="153" t="str">
        <f>IF(AND(B405&lt;&gt;"",ISNUMBER(B405),B406=""),"סך הכל",IF(Planning!A410="","",Planning!A410))</f>
        <v/>
      </c>
      <c r="C407" s="154" t="str">
        <f>IFERROR(_xlfn.IFS(B407="סך הכל",Summary!$B$6,Planning!C410&lt;&gt;"",Planning!C410),"")</f>
        <v/>
      </c>
      <c r="D407" s="152" t="str">
        <f>IFERROR(VLOOKUP(B407,Address!B:G,5,FALSE),"")</f>
        <v/>
      </c>
      <c r="E407" s="152" t="str">
        <f>IFERROR(VLOOKUP(B407,Address!B:L,11,FALSE),"")</f>
        <v/>
      </c>
      <c r="F407" s="155" t="str">
        <f t="shared" si="12"/>
        <v/>
      </c>
      <c r="G407" s="156" t="str">
        <f>IF(B407="סך הכל",Summary!$B$7,IF(F407="","",IF(VLOOKUP(B407,WQ_UnitID!B:C,2,FALSE)=0,"",VLOOKUP(B407,WQ_UnitID!B:C,2,FALSE))))</f>
        <v/>
      </c>
      <c r="H407" s="155" t="str">
        <f>IF(B407="סך הכל",Summary!$B$8,IF(F407="","",IFERROR(VLOOKUP(B407,Planning!A:B,2,FALSE),0)))</f>
        <v/>
      </c>
      <c r="I407" s="155" t="str">
        <f>IF(B407="סך הכל",Summary!$B$9,IF(F407="","",IFERROR(VLOOKUP(B407,Count!A:B,2,FALSE),0)))</f>
        <v/>
      </c>
      <c r="J407" s="155" t="str">
        <f>IF(F407="","",(IF(ISNUMBER(MATCH(B407,ExcPermit!$H$8:$H$1000,0)),"כן","לא")))</f>
        <v/>
      </c>
      <c r="K407" s="155" t="str">
        <f>IF(B407="סך הכל",Summary!$B$10,IF(F407="","",IFERROR(VLOOKUP(B407,Count!A:J,8,FALSE),0)))</f>
        <v/>
      </c>
      <c r="L407" s="155" t="str">
        <f>IF(B407="סך הכל",Summary!$B$11,IF(F407="","",IFERROR(VLOOKUP(B407,Count!A:J,9,FALSE),0)))</f>
        <v/>
      </c>
      <c r="M407" s="157" t="str">
        <f>IF(B407="סך הכל",Summary!$B$12,IF(F407="","",IFERROR(VLOOKUP(B407,Count!A:J,10,FALSE),0)))</f>
        <v/>
      </c>
      <c r="N407" s="158" t="str">
        <f t="shared" si="13"/>
        <v/>
      </c>
      <c r="O407" s="134" t="str">
        <f>IFERROR(VLOOKUP(B407,Comments!A:B,2,FALSE),"")</f>
        <v/>
      </c>
      <c r="P407" s="134"/>
      <c r="Q407" s="134"/>
      <c r="R407" s="134"/>
      <c r="S407" s="134"/>
      <c r="T407" s="134"/>
      <c r="U407" s="134"/>
      <c r="V407" s="134"/>
      <c r="W407" s="134"/>
      <c r="X407" s="134"/>
      <c r="Y407" s="134"/>
      <c r="Z407" s="134"/>
      <c r="AA407" s="134"/>
      <c r="AB407" s="134"/>
      <c r="AC407" s="134"/>
      <c r="AD407" s="134"/>
      <c r="AE407" s="152"/>
      <c r="AF407" s="152"/>
      <c r="AG407" s="152"/>
      <c r="AH407" s="152"/>
      <c r="AI407" s="152"/>
      <c r="AJ407" s="152"/>
      <c r="AK407" s="152"/>
      <c r="AL407" s="152"/>
      <c r="AM407" s="152"/>
      <c r="AN407" s="152"/>
      <c r="AO407" s="152"/>
      <c r="AP407" s="152"/>
      <c r="AQ407" s="152"/>
      <c r="AR407" s="152"/>
      <c r="AS407" s="152"/>
      <c r="AT407" s="152"/>
      <c r="AU407" s="152"/>
      <c r="AV407" s="152"/>
      <c r="AW407" s="152"/>
      <c r="AX407" s="152"/>
      <c r="AY407" s="152"/>
      <c r="AZ407" s="152"/>
      <c r="BA407" s="152"/>
      <c r="BB407" s="152"/>
      <c r="BC407" s="152"/>
      <c r="BD407" s="152"/>
      <c r="BE407" s="152"/>
      <c r="BF407" s="152"/>
      <c r="BG407" s="152"/>
      <c r="BH407" s="152"/>
      <c r="BI407" s="152"/>
      <c r="BJ407" s="152"/>
      <c r="BK407" s="152"/>
      <c r="BL407" s="152"/>
      <c r="BM407" s="152"/>
      <c r="BN407" s="152"/>
      <c r="BO407" s="152"/>
      <c r="BP407" s="152"/>
      <c r="BQ407" s="152"/>
      <c r="BR407" s="152"/>
      <c r="BS407" s="152"/>
      <c r="BT407" s="152"/>
      <c r="BU407" s="152"/>
      <c r="BV407" s="152"/>
      <c r="BW407" s="152"/>
      <c r="BX407" s="152"/>
      <c r="BY407" s="152"/>
    </row>
    <row r="408" spans="1:77" s="38" customFormat="1" x14ac:dyDescent="0.2">
      <c r="A408" s="152"/>
      <c r="B408" s="153" t="str">
        <f>IF(AND(B406&lt;&gt;"",ISNUMBER(B406),B407=""),"סך הכל",IF(Planning!A411="","",Planning!A411))</f>
        <v/>
      </c>
      <c r="C408" s="154" t="str">
        <f>IFERROR(_xlfn.IFS(B408="סך הכל",Summary!$B$6,Planning!C411&lt;&gt;"",Planning!C411),"")</f>
        <v/>
      </c>
      <c r="D408" s="152" t="str">
        <f>IFERROR(VLOOKUP(B408,Address!B:G,5,FALSE),"")</f>
        <v/>
      </c>
      <c r="E408" s="152" t="str">
        <f>IFERROR(VLOOKUP(B408,Address!B:L,11,FALSE),"")</f>
        <v/>
      </c>
      <c r="F408" s="155" t="str">
        <f t="shared" si="12"/>
        <v/>
      </c>
      <c r="G408" s="156" t="str">
        <f>IF(B408="סך הכל",Summary!$B$7,IF(F408="","",IF(VLOOKUP(B408,WQ_UnitID!B:C,2,FALSE)=0,"",VLOOKUP(B408,WQ_UnitID!B:C,2,FALSE))))</f>
        <v/>
      </c>
      <c r="H408" s="155" t="str">
        <f>IF(B408="סך הכל",Summary!$B$8,IF(F408="","",IFERROR(VLOOKUP(B408,Planning!A:B,2,FALSE),0)))</f>
        <v/>
      </c>
      <c r="I408" s="155" t="str">
        <f>IF(B408="סך הכל",Summary!$B$9,IF(F408="","",IFERROR(VLOOKUP(B408,Count!A:B,2,FALSE),0)))</f>
        <v/>
      </c>
      <c r="J408" s="155" t="str">
        <f>IF(F408="","",(IF(ISNUMBER(MATCH(B408,ExcPermit!$H$8:$H$1000,0)),"כן","לא")))</f>
        <v/>
      </c>
      <c r="K408" s="155" t="str">
        <f>IF(B408="סך הכל",Summary!$B$10,IF(F408="","",IFERROR(VLOOKUP(B408,Count!A:J,8,FALSE),0)))</f>
        <v/>
      </c>
      <c r="L408" s="155" t="str">
        <f>IF(B408="סך הכל",Summary!$B$11,IF(F408="","",IFERROR(VLOOKUP(B408,Count!A:J,9,FALSE),0)))</f>
        <v/>
      </c>
      <c r="M408" s="157" t="str">
        <f>IF(B408="סך הכל",Summary!$B$12,IF(F408="","",IFERROR(VLOOKUP(B408,Count!A:J,10,FALSE),0)))</f>
        <v/>
      </c>
      <c r="N408" s="158" t="str">
        <f t="shared" si="13"/>
        <v/>
      </c>
      <c r="O408" s="134" t="str">
        <f>IFERROR(VLOOKUP(B408,Comments!A:B,2,FALSE),"")</f>
        <v/>
      </c>
      <c r="P408" s="134"/>
      <c r="Q408" s="134"/>
      <c r="R408" s="134"/>
      <c r="S408" s="134"/>
      <c r="T408" s="134"/>
      <c r="U408" s="134"/>
      <c r="V408" s="134"/>
      <c r="W408" s="134"/>
      <c r="X408" s="134"/>
      <c r="Y408" s="134"/>
      <c r="Z408" s="134"/>
      <c r="AA408" s="134"/>
      <c r="AB408" s="134"/>
      <c r="AC408" s="134"/>
      <c r="AD408" s="134"/>
      <c r="AE408" s="152"/>
      <c r="AF408" s="152"/>
      <c r="AG408" s="152"/>
      <c r="AH408" s="152"/>
      <c r="AI408" s="152"/>
      <c r="AJ408" s="152"/>
      <c r="AK408" s="152"/>
      <c r="AL408" s="152"/>
      <c r="AM408" s="152"/>
      <c r="AN408" s="152"/>
      <c r="AO408" s="152"/>
      <c r="AP408" s="152"/>
      <c r="AQ408" s="152"/>
      <c r="AR408" s="152"/>
      <c r="AS408" s="152"/>
      <c r="AT408" s="152"/>
      <c r="AU408" s="152"/>
      <c r="AV408" s="152"/>
      <c r="AW408" s="152"/>
      <c r="AX408" s="152"/>
      <c r="AY408" s="152"/>
      <c r="AZ408" s="152"/>
      <c r="BA408" s="152"/>
      <c r="BB408" s="152"/>
      <c r="BC408" s="152"/>
      <c r="BD408" s="152"/>
      <c r="BE408" s="152"/>
      <c r="BF408" s="152"/>
      <c r="BG408" s="152"/>
      <c r="BH408" s="152"/>
      <c r="BI408" s="152"/>
      <c r="BJ408" s="152"/>
      <c r="BK408" s="152"/>
      <c r="BL408" s="152"/>
      <c r="BM408" s="152"/>
      <c r="BN408" s="152"/>
      <c r="BO408" s="152"/>
      <c r="BP408" s="152"/>
      <c r="BQ408" s="152"/>
      <c r="BR408" s="152"/>
      <c r="BS408" s="152"/>
      <c r="BT408" s="152"/>
      <c r="BU408" s="152"/>
      <c r="BV408" s="152"/>
      <c r="BW408" s="152"/>
      <c r="BX408" s="152"/>
      <c r="BY408" s="152"/>
    </row>
    <row r="409" spans="1:77" s="38" customFormat="1" x14ac:dyDescent="0.2">
      <c r="A409" s="152"/>
      <c r="B409" s="153" t="str">
        <f>IF(AND(B407&lt;&gt;"",ISNUMBER(B407),B408=""),"סך הכל",IF(Planning!A412="","",Planning!A412))</f>
        <v/>
      </c>
      <c r="C409" s="154" t="str">
        <f>IFERROR(_xlfn.IFS(B409="סך הכל",Summary!$B$6,Planning!C412&lt;&gt;"",Planning!C412),"")</f>
        <v/>
      </c>
      <c r="D409" s="152" t="str">
        <f>IFERROR(VLOOKUP(B409,Address!B:G,5,FALSE),"")</f>
        <v/>
      </c>
      <c r="E409" s="152" t="str">
        <f>IFERROR(VLOOKUP(B409,Address!B:L,11,FALSE),"")</f>
        <v/>
      </c>
      <c r="F409" s="155" t="str">
        <f t="shared" si="12"/>
        <v/>
      </c>
      <c r="G409" s="156" t="str">
        <f>IF(B409="סך הכל",Summary!$B$7,IF(F409="","",IF(VLOOKUP(B409,WQ_UnitID!B:C,2,FALSE)=0,"",VLOOKUP(B409,WQ_UnitID!B:C,2,FALSE))))</f>
        <v/>
      </c>
      <c r="H409" s="155" t="str">
        <f>IF(B409="סך הכל",Summary!$B$8,IF(F409="","",IFERROR(VLOOKUP(B409,Planning!A:B,2,FALSE),0)))</f>
        <v/>
      </c>
      <c r="I409" s="155" t="str">
        <f>IF(B409="סך הכל",Summary!$B$9,IF(F409="","",IFERROR(VLOOKUP(B409,Count!A:B,2,FALSE),0)))</f>
        <v/>
      </c>
      <c r="J409" s="155" t="str">
        <f>IF(F409="","",(IF(ISNUMBER(MATCH(B409,ExcPermit!$H$8:$H$1000,0)),"כן","לא")))</f>
        <v/>
      </c>
      <c r="K409" s="155" t="str">
        <f>IF(B409="סך הכל",Summary!$B$10,IF(F409="","",IFERROR(VLOOKUP(B409,Count!A:J,8,FALSE),0)))</f>
        <v/>
      </c>
      <c r="L409" s="155" t="str">
        <f>IF(B409="סך הכל",Summary!$B$11,IF(F409="","",IFERROR(VLOOKUP(B409,Count!A:J,9,FALSE),0)))</f>
        <v/>
      </c>
      <c r="M409" s="157" t="str">
        <f>IF(B409="סך הכל",Summary!$B$12,IF(F409="","",IFERROR(VLOOKUP(B409,Count!A:J,10,FALSE),0)))</f>
        <v/>
      </c>
      <c r="N409" s="158" t="str">
        <f t="shared" si="13"/>
        <v/>
      </c>
      <c r="O409" s="134" t="str">
        <f>IFERROR(VLOOKUP(B409,Comments!A:B,2,FALSE),"")</f>
        <v/>
      </c>
      <c r="P409" s="134"/>
      <c r="Q409" s="134"/>
      <c r="R409" s="134"/>
      <c r="S409" s="134"/>
      <c r="T409" s="134"/>
      <c r="U409" s="134"/>
      <c r="V409" s="134"/>
      <c r="W409" s="134"/>
      <c r="X409" s="134"/>
      <c r="Y409" s="134"/>
      <c r="Z409" s="134"/>
      <c r="AA409" s="134"/>
      <c r="AB409" s="134"/>
      <c r="AC409" s="134"/>
      <c r="AD409" s="134"/>
      <c r="AE409" s="152"/>
      <c r="AF409" s="152"/>
      <c r="AG409" s="152"/>
      <c r="AH409" s="152"/>
      <c r="AI409" s="152"/>
      <c r="AJ409" s="152"/>
      <c r="AK409" s="152"/>
      <c r="AL409" s="152"/>
      <c r="AM409" s="152"/>
      <c r="AN409" s="152"/>
      <c r="AO409" s="152"/>
      <c r="AP409" s="152"/>
      <c r="AQ409" s="152"/>
      <c r="AR409" s="152"/>
      <c r="AS409" s="152"/>
      <c r="AT409" s="152"/>
      <c r="AU409" s="152"/>
      <c r="AV409" s="152"/>
      <c r="AW409" s="152"/>
      <c r="AX409" s="152"/>
      <c r="AY409" s="152"/>
      <c r="AZ409" s="152"/>
      <c r="BA409" s="152"/>
      <c r="BB409" s="152"/>
      <c r="BC409" s="152"/>
      <c r="BD409" s="152"/>
      <c r="BE409" s="152"/>
      <c r="BF409" s="152"/>
      <c r="BG409" s="152"/>
      <c r="BH409" s="152"/>
      <c r="BI409" s="152"/>
      <c r="BJ409" s="152"/>
      <c r="BK409" s="152"/>
      <c r="BL409" s="152"/>
      <c r="BM409" s="152"/>
      <c r="BN409" s="152"/>
      <c r="BO409" s="152"/>
      <c r="BP409" s="152"/>
      <c r="BQ409" s="152"/>
      <c r="BR409" s="152"/>
      <c r="BS409" s="152"/>
      <c r="BT409" s="152"/>
      <c r="BU409" s="152"/>
      <c r="BV409" s="152"/>
      <c r="BW409" s="152"/>
      <c r="BX409" s="152"/>
      <c r="BY409" s="152"/>
    </row>
    <row r="410" spans="1:77" s="38" customFormat="1" x14ac:dyDescent="0.2">
      <c r="A410" s="152"/>
      <c r="B410" s="153" t="str">
        <f>IF(AND(B408&lt;&gt;"",ISNUMBER(B408),B409=""),"סך הכל",IF(Planning!A413="","",Planning!A413))</f>
        <v/>
      </c>
      <c r="C410" s="154" t="str">
        <f>IFERROR(_xlfn.IFS(B410="סך הכל",Summary!$B$6,Planning!C413&lt;&gt;"",Planning!C413),"")</f>
        <v/>
      </c>
      <c r="D410" s="152" t="str">
        <f>IFERROR(VLOOKUP(B410,Address!B:G,5,FALSE),"")</f>
        <v/>
      </c>
      <c r="E410" s="152" t="str">
        <f>IFERROR(VLOOKUP(B410,Address!B:L,11,FALSE),"")</f>
        <v/>
      </c>
      <c r="F410" s="155" t="str">
        <f t="shared" si="12"/>
        <v/>
      </c>
      <c r="G410" s="156" t="str">
        <f>IF(B410="סך הכל",Summary!$B$7,IF(F410="","",IF(VLOOKUP(B410,WQ_UnitID!B:C,2,FALSE)=0,"",VLOOKUP(B410,WQ_UnitID!B:C,2,FALSE))))</f>
        <v/>
      </c>
      <c r="H410" s="155" t="str">
        <f>IF(B410="סך הכל",Summary!$B$8,IF(F410="","",IFERROR(VLOOKUP(B410,Planning!A:B,2,FALSE),0)))</f>
        <v/>
      </c>
      <c r="I410" s="155" t="str">
        <f>IF(B410="סך הכל",Summary!$B$9,IF(F410="","",IFERROR(VLOOKUP(B410,Count!A:B,2,FALSE),0)))</f>
        <v/>
      </c>
      <c r="J410" s="155" t="str">
        <f>IF(F410="","",(IF(ISNUMBER(MATCH(B410,ExcPermit!$H$8:$H$1000,0)),"כן","לא")))</f>
        <v/>
      </c>
      <c r="K410" s="155" t="str">
        <f>IF(B410="סך הכל",Summary!$B$10,IF(F410="","",IFERROR(VLOOKUP(B410,Count!A:J,8,FALSE),0)))</f>
        <v/>
      </c>
      <c r="L410" s="155" t="str">
        <f>IF(B410="סך הכל",Summary!$B$11,IF(F410="","",IFERROR(VLOOKUP(B410,Count!A:J,9,FALSE),0)))</f>
        <v/>
      </c>
      <c r="M410" s="157" t="str">
        <f>IF(B410="סך הכל",Summary!$B$12,IF(F410="","",IFERROR(VLOOKUP(B410,Count!A:J,10,FALSE),0)))</f>
        <v/>
      </c>
      <c r="N410" s="158" t="str">
        <f t="shared" si="13"/>
        <v/>
      </c>
      <c r="O410" s="134" t="str">
        <f>IFERROR(VLOOKUP(B410,Comments!A:B,2,FALSE),"")</f>
        <v/>
      </c>
      <c r="P410" s="134"/>
      <c r="Q410" s="134"/>
      <c r="R410" s="134"/>
      <c r="S410" s="134"/>
      <c r="T410" s="134"/>
      <c r="U410" s="134"/>
      <c r="V410" s="134"/>
      <c r="W410" s="134"/>
      <c r="X410" s="134"/>
      <c r="Y410" s="134"/>
      <c r="Z410" s="134"/>
      <c r="AA410" s="134"/>
      <c r="AB410" s="134"/>
      <c r="AC410" s="134"/>
      <c r="AD410" s="134"/>
      <c r="AE410" s="152"/>
      <c r="AF410" s="152"/>
      <c r="AG410" s="152"/>
      <c r="AH410" s="152"/>
      <c r="AI410" s="152"/>
      <c r="AJ410" s="152"/>
      <c r="AK410" s="152"/>
      <c r="AL410" s="152"/>
      <c r="AM410" s="152"/>
      <c r="AN410" s="152"/>
      <c r="AO410" s="152"/>
      <c r="AP410" s="152"/>
      <c r="AQ410" s="152"/>
      <c r="AR410" s="152"/>
      <c r="AS410" s="152"/>
      <c r="AT410" s="152"/>
      <c r="AU410" s="152"/>
      <c r="AV410" s="152"/>
      <c r="AW410" s="152"/>
      <c r="AX410" s="152"/>
      <c r="AY410" s="152"/>
      <c r="AZ410" s="152"/>
      <c r="BA410" s="152"/>
      <c r="BB410" s="152"/>
      <c r="BC410" s="152"/>
      <c r="BD410" s="152"/>
      <c r="BE410" s="152"/>
      <c r="BF410" s="152"/>
      <c r="BG410" s="152"/>
      <c r="BH410" s="152"/>
      <c r="BI410" s="152"/>
      <c r="BJ410" s="152"/>
      <c r="BK410" s="152"/>
      <c r="BL410" s="152"/>
      <c r="BM410" s="152"/>
      <c r="BN410" s="152"/>
      <c r="BO410" s="152"/>
      <c r="BP410" s="152"/>
      <c r="BQ410" s="152"/>
      <c r="BR410" s="152"/>
      <c r="BS410" s="152"/>
      <c r="BT410" s="152"/>
      <c r="BU410" s="152"/>
      <c r="BV410" s="152"/>
      <c r="BW410" s="152"/>
      <c r="BX410" s="152"/>
      <c r="BY410" s="152"/>
    </row>
    <row r="411" spans="1:77" s="38" customFormat="1" x14ac:dyDescent="0.2">
      <c r="A411" s="152"/>
      <c r="B411" s="153" t="str">
        <f>IF(AND(B409&lt;&gt;"",ISNUMBER(B409),B410=""),"סך הכל",IF(Planning!A414="","",Planning!A414))</f>
        <v/>
      </c>
      <c r="C411" s="154" t="str">
        <f>IFERROR(_xlfn.IFS(B411="סך הכל",Summary!$B$6,Planning!C414&lt;&gt;"",Planning!C414),"")</f>
        <v/>
      </c>
      <c r="D411" s="152" t="str">
        <f>IFERROR(VLOOKUP(B411,Address!B:G,5,FALSE),"")</f>
        <v/>
      </c>
      <c r="E411" s="152" t="str">
        <f>IFERROR(VLOOKUP(B411,Address!B:L,11,FALSE),"")</f>
        <v/>
      </c>
      <c r="F411" s="155" t="str">
        <f t="shared" si="12"/>
        <v/>
      </c>
      <c r="G411" s="156" t="str">
        <f>IF(B411="סך הכל",Summary!$B$7,IF(F411="","",IF(VLOOKUP(B411,WQ_UnitID!B:C,2,FALSE)=0,"",VLOOKUP(B411,WQ_UnitID!B:C,2,FALSE))))</f>
        <v/>
      </c>
      <c r="H411" s="155" t="str">
        <f>IF(B411="סך הכל",Summary!$B$8,IF(F411="","",IFERROR(VLOOKUP(B411,Planning!A:B,2,FALSE),0)))</f>
        <v/>
      </c>
      <c r="I411" s="155" t="str">
        <f>IF(B411="סך הכל",Summary!$B$9,IF(F411="","",IFERROR(VLOOKUP(B411,Count!A:B,2,FALSE),0)))</f>
        <v/>
      </c>
      <c r="J411" s="155" t="str">
        <f>IF(F411="","",(IF(ISNUMBER(MATCH(B411,ExcPermit!$H$8:$H$1000,0)),"כן","לא")))</f>
        <v/>
      </c>
      <c r="K411" s="155" t="str">
        <f>IF(B411="סך הכל",Summary!$B$10,IF(F411="","",IFERROR(VLOOKUP(B411,Count!A:J,8,FALSE),0)))</f>
        <v/>
      </c>
      <c r="L411" s="155" t="str">
        <f>IF(B411="סך הכל",Summary!$B$11,IF(F411="","",IFERROR(VLOOKUP(B411,Count!A:J,9,FALSE),0)))</f>
        <v/>
      </c>
      <c r="M411" s="157" t="str">
        <f>IF(B411="סך הכל",Summary!$B$12,IF(F411="","",IFERROR(VLOOKUP(B411,Count!A:J,10,FALSE),0)))</f>
        <v/>
      </c>
      <c r="N411" s="158" t="str">
        <f t="shared" si="13"/>
        <v/>
      </c>
      <c r="O411" s="134" t="str">
        <f>IFERROR(VLOOKUP(B411,Comments!A:B,2,FALSE),"")</f>
        <v/>
      </c>
      <c r="P411" s="134"/>
      <c r="Q411" s="134"/>
      <c r="R411" s="134"/>
      <c r="S411" s="134"/>
      <c r="T411" s="134"/>
      <c r="U411" s="134"/>
      <c r="V411" s="134"/>
      <c r="W411" s="134"/>
      <c r="X411" s="134"/>
      <c r="Y411" s="134"/>
      <c r="Z411" s="134"/>
      <c r="AA411" s="134"/>
      <c r="AB411" s="134"/>
      <c r="AC411" s="134"/>
      <c r="AD411" s="134"/>
      <c r="AE411" s="152"/>
      <c r="AF411" s="152"/>
      <c r="AG411" s="152"/>
      <c r="AH411" s="152"/>
      <c r="AI411" s="152"/>
      <c r="AJ411" s="152"/>
      <c r="AK411" s="152"/>
      <c r="AL411" s="152"/>
      <c r="AM411" s="152"/>
      <c r="AN411" s="152"/>
      <c r="AO411" s="152"/>
      <c r="AP411" s="152"/>
      <c r="AQ411" s="152"/>
      <c r="AR411" s="152"/>
      <c r="AS411" s="152"/>
      <c r="AT411" s="152"/>
      <c r="AU411" s="152"/>
      <c r="AV411" s="152"/>
      <c r="AW411" s="152"/>
      <c r="AX411" s="152"/>
      <c r="AY411" s="152"/>
      <c r="AZ411" s="152"/>
      <c r="BA411" s="152"/>
      <c r="BB411" s="152"/>
      <c r="BC411" s="152"/>
      <c r="BD411" s="152"/>
      <c r="BE411" s="152"/>
      <c r="BF411" s="152"/>
      <c r="BG411" s="152"/>
      <c r="BH411" s="152"/>
      <c r="BI411" s="152"/>
      <c r="BJ411" s="152"/>
      <c r="BK411" s="152"/>
      <c r="BL411" s="152"/>
      <c r="BM411" s="152"/>
      <c r="BN411" s="152"/>
      <c r="BO411" s="152"/>
      <c r="BP411" s="152"/>
      <c r="BQ411" s="152"/>
      <c r="BR411" s="152"/>
      <c r="BS411" s="152"/>
      <c r="BT411" s="152"/>
      <c r="BU411" s="152"/>
      <c r="BV411" s="152"/>
      <c r="BW411" s="152"/>
      <c r="BX411" s="152"/>
      <c r="BY411" s="152"/>
    </row>
    <row r="412" spans="1:77" s="38" customFormat="1" x14ac:dyDescent="0.2">
      <c r="A412" s="152"/>
      <c r="B412" s="153" t="str">
        <f>IF(AND(B410&lt;&gt;"",ISNUMBER(B410),B411=""),"סך הכל",IF(Planning!A415="","",Planning!A415))</f>
        <v/>
      </c>
      <c r="C412" s="154" t="str">
        <f>IFERROR(_xlfn.IFS(B412="סך הכל",Summary!$B$6,Planning!C415&lt;&gt;"",Planning!C415),"")</f>
        <v/>
      </c>
      <c r="D412" s="152" t="str">
        <f>IFERROR(VLOOKUP(B412,Address!B:G,5,FALSE),"")</f>
        <v/>
      </c>
      <c r="E412" s="152" t="str">
        <f>IFERROR(VLOOKUP(B412,Address!B:L,11,FALSE),"")</f>
        <v/>
      </c>
      <c r="F412" s="155" t="str">
        <f t="shared" si="12"/>
        <v/>
      </c>
      <c r="G412" s="156" t="str">
        <f>IF(B412="סך הכל",Summary!$B$7,IF(F412="","",IF(VLOOKUP(B412,WQ_UnitID!B:C,2,FALSE)=0,"",VLOOKUP(B412,WQ_UnitID!B:C,2,FALSE))))</f>
        <v/>
      </c>
      <c r="H412" s="155" t="str">
        <f>IF(B412="סך הכל",Summary!$B$8,IF(F412="","",IFERROR(VLOOKUP(B412,Planning!A:B,2,FALSE),0)))</f>
        <v/>
      </c>
      <c r="I412" s="155" t="str">
        <f>IF(B412="סך הכל",Summary!$B$9,IF(F412="","",IFERROR(VLOOKUP(B412,Count!A:B,2,FALSE),0)))</f>
        <v/>
      </c>
      <c r="J412" s="155" t="str">
        <f>IF(F412="","",(IF(ISNUMBER(MATCH(B412,ExcPermit!$H$8:$H$1000,0)),"כן","לא")))</f>
        <v/>
      </c>
      <c r="K412" s="155" t="str">
        <f>IF(B412="סך הכל",Summary!$B$10,IF(F412="","",IFERROR(VLOOKUP(B412,Count!A:J,8,FALSE),0)))</f>
        <v/>
      </c>
      <c r="L412" s="155" t="str">
        <f>IF(B412="סך הכל",Summary!$B$11,IF(F412="","",IFERROR(VLOOKUP(B412,Count!A:J,9,FALSE),0)))</f>
        <v/>
      </c>
      <c r="M412" s="157" t="str">
        <f>IF(B412="סך הכל",Summary!$B$12,IF(F412="","",IFERROR(VLOOKUP(B412,Count!A:J,10,FALSE),0)))</f>
        <v/>
      </c>
      <c r="N412" s="158" t="str">
        <f t="shared" si="13"/>
        <v/>
      </c>
      <c r="O412" s="134" t="str">
        <f>IFERROR(VLOOKUP(B412,Comments!A:B,2,FALSE),"")</f>
        <v/>
      </c>
      <c r="P412" s="134"/>
      <c r="Q412" s="134"/>
      <c r="R412" s="134"/>
      <c r="S412" s="134"/>
      <c r="T412" s="134"/>
      <c r="U412" s="134"/>
      <c r="V412" s="134"/>
      <c r="W412" s="134"/>
      <c r="X412" s="134"/>
      <c r="Y412" s="134"/>
      <c r="Z412" s="134"/>
      <c r="AA412" s="134"/>
      <c r="AB412" s="134"/>
      <c r="AC412" s="134"/>
      <c r="AD412" s="134"/>
      <c r="AE412" s="152"/>
      <c r="AF412" s="152"/>
      <c r="AG412" s="152"/>
      <c r="AH412" s="152"/>
      <c r="AI412" s="152"/>
      <c r="AJ412" s="152"/>
      <c r="AK412" s="152"/>
      <c r="AL412" s="152"/>
      <c r="AM412" s="152"/>
      <c r="AN412" s="152"/>
      <c r="AO412" s="152"/>
      <c r="AP412" s="152"/>
      <c r="AQ412" s="152"/>
      <c r="AR412" s="152"/>
      <c r="AS412" s="152"/>
      <c r="AT412" s="152"/>
      <c r="AU412" s="152"/>
      <c r="AV412" s="152"/>
      <c r="AW412" s="152"/>
      <c r="AX412" s="152"/>
      <c r="AY412" s="152"/>
      <c r="AZ412" s="152"/>
      <c r="BA412" s="152"/>
      <c r="BB412" s="152"/>
      <c r="BC412" s="152"/>
      <c r="BD412" s="152"/>
      <c r="BE412" s="152"/>
      <c r="BF412" s="152"/>
      <c r="BG412" s="152"/>
      <c r="BH412" s="152"/>
      <c r="BI412" s="152"/>
      <c r="BJ412" s="152"/>
      <c r="BK412" s="152"/>
      <c r="BL412" s="152"/>
      <c r="BM412" s="152"/>
      <c r="BN412" s="152"/>
      <c r="BO412" s="152"/>
      <c r="BP412" s="152"/>
      <c r="BQ412" s="152"/>
      <c r="BR412" s="152"/>
      <c r="BS412" s="152"/>
      <c r="BT412" s="152"/>
      <c r="BU412" s="152"/>
      <c r="BV412" s="152"/>
      <c r="BW412" s="152"/>
      <c r="BX412" s="152"/>
      <c r="BY412" s="152"/>
    </row>
    <row r="413" spans="1:77" s="38" customFormat="1" x14ac:dyDescent="0.2">
      <c r="A413" s="152"/>
      <c r="B413" s="153" t="str">
        <f>IF(AND(B411&lt;&gt;"",ISNUMBER(B411),B412=""),"סך הכל",IF(Planning!A416="","",Planning!A416))</f>
        <v/>
      </c>
      <c r="C413" s="154" t="str">
        <f>IFERROR(_xlfn.IFS(B413="סך הכל",Summary!$B$6,Planning!C416&lt;&gt;"",Planning!C416),"")</f>
        <v/>
      </c>
      <c r="D413" s="152" t="str">
        <f>IFERROR(VLOOKUP(B413,Address!B:G,5,FALSE),"")</f>
        <v/>
      </c>
      <c r="E413" s="152" t="str">
        <f>IFERROR(VLOOKUP(B413,Address!B:L,11,FALSE),"")</f>
        <v/>
      </c>
      <c r="F413" s="155" t="str">
        <f t="shared" si="12"/>
        <v/>
      </c>
      <c r="G413" s="156" t="str">
        <f>IF(B413="סך הכל",Summary!$B$7,IF(F413="","",IF(VLOOKUP(B413,WQ_UnitID!B:C,2,FALSE)=0,"",VLOOKUP(B413,WQ_UnitID!B:C,2,FALSE))))</f>
        <v/>
      </c>
      <c r="H413" s="155" t="str">
        <f>IF(B413="סך הכל",Summary!$B$8,IF(F413="","",IFERROR(VLOOKUP(B413,Planning!A:B,2,FALSE),0)))</f>
        <v/>
      </c>
      <c r="I413" s="155" t="str">
        <f>IF(B413="סך הכל",Summary!$B$9,IF(F413="","",IFERROR(VLOOKUP(B413,Count!A:B,2,FALSE),0)))</f>
        <v/>
      </c>
      <c r="J413" s="155" t="str">
        <f>IF(F413="","",(IF(ISNUMBER(MATCH(B413,ExcPermit!$H$8:$H$1000,0)),"כן","לא")))</f>
        <v/>
      </c>
      <c r="K413" s="155" t="str">
        <f>IF(B413="סך הכל",Summary!$B$10,IF(F413="","",IFERROR(VLOOKUP(B413,Count!A:J,8,FALSE),0)))</f>
        <v/>
      </c>
      <c r="L413" s="155" t="str">
        <f>IF(B413="סך הכל",Summary!$B$11,IF(F413="","",IFERROR(VLOOKUP(B413,Count!A:J,9,FALSE),0)))</f>
        <v/>
      </c>
      <c r="M413" s="157" t="str">
        <f>IF(B413="סך הכל",Summary!$B$12,IF(F413="","",IFERROR(VLOOKUP(B413,Count!A:J,10,FALSE),0)))</f>
        <v/>
      </c>
      <c r="N413" s="158" t="str">
        <f t="shared" si="13"/>
        <v/>
      </c>
      <c r="O413" s="134" t="str">
        <f>IFERROR(VLOOKUP(B413,Comments!A:B,2,FALSE),"")</f>
        <v/>
      </c>
      <c r="P413" s="134"/>
      <c r="Q413" s="134"/>
      <c r="R413" s="134"/>
      <c r="S413" s="134"/>
      <c r="T413" s="134"/>
      <c r="U413" s="134"/>
      <c r="V413" s="134"/>
      <c r="W413" s="134"/>
      <c r="X413" s="134"/>
      <c r="Y413" s="134"/>
      <c r="Z413" s="134"/>
      <c r="AA413" s="134"/>
      <c r="AB413" s="134"/>
      <c r="AC413" s="134"/>
      <c r="AD413" s="134"/>
      <c r="AE413" s="152"/>
      <c r="AF413" s="152"/>
      <c r="AG413" s="152"/>
      <c r="AH413" s="152"/>
      <c r="AI413" s="152"/>
      <c r="AJ413" s="152"/>
      <c r="AK413" s="152"/>
      <c r="AL413" s="152"/>
      <c r="AM413" s="152"/>
      <c r="AN413" s="152"/>
      <c r="AO413" s="152"/>
      <c r="AP413" s="152"/>
      <c r="AQ413" s="152"/>
      <c r="AR413" s="152"/>
      <c r="AS413" s="152"/>
      <c r="AT413" s="152"/>
      <c r="AU413" s="152"/>
      <c r="AV413" s="152"/>
      <c r="AW413" s="152"/>
      <c r="AX413" s="152"/>
      <c r="AY413" s="152"/>
      <c r="AZ413" s="152"/>
      <c r="BA413" s="152"/>
      <c r="BB413" s="152"/>
      <c r="BC413" s="152"/>
      <c r="BD413" s="152"/>
      <c r="BE413" s="152"/>
      <c r="BF413" s="152"/>
      <c r="BG413" s="152"/>
      <c r="BH413" s="152"/>
      <c r="BI413" s="152"/>
      <c r="BJ413" s="152"/>
      <c r="BK413" s="152"/>
      <c r="BL413" s="152"/>
      <c r="BM413" s="152"/>
      <c r="BN413" s="152"/>
      <c r="BO413" s="152"/>
      <c r="BP413" s="152"/>
      <c r="BQ413" s="152"/>
      <c r="BR413" s="152"/>
      <c r="BS413" s="152"/>
      <c r="BT413" s="152"/>
      <c r="BU413" s="152"/>
      <c r="BV413" s="152"/>
      <c r="BW413" s="152"/>
      <c r="BX413" s="152"/>
      <c r="BY413" s="152"/>
    </row>
    <row r="414" spans="1:77" s="38" customFormat="1" x14ac:dyDescent="0.2">
      <c r="A414" s="152"/>
      <c r="B414" s="153" t="str">
        <f>IF(AND(B412&lt;&gt;"",ISNUMBER(B412),B413=""),"סך הכל",IF(Planning!A417="","",Planning!A417))</f>
        <v/>
      </c>
      <c r="C414" s="154" t="str">
        <f>IFERROR(_xlfn.IFS(B414="סך הכל",Summary!$B$6,Planning!C417&lt;&gt;"",Planning!C417),"")</f>
        <v/>
      </c>
      <c r="D414" s="152" t="str">
        <f>IFERROR(VLOOKUP(B414,Address!B:G,5,FALSE),"")</f>
        <v/>
      </c>
      <c r="E414" s="152" t="str">
        <f>IFERROR(VLOOKUP(B414,Address!B:L,11,FALSE),"")</f>
        <v/>
      </c>
      <c r="F414" s="155" t="str">
        <f t="shared" si="12"/>
        <v/>
      </c>
      <c r="G414" s="156" t="str">
        <f>IF(B414="סך הכל",Summary!$B$7,IF(F414="","",IF(VLOOKUP(B414,WQ_UnitID!B:C,2,FALSE)=0,"",VLOOKUP(B414,WQ_UnitID!B:C,2,FALSE))))</f>
        <v/>
      </c>
      <c r="H414" s="155" t="str">
        <f>IF(B414="סך הכל",Summary!$B$8,IF(F414="","",IFERROR(VLOOKUP(B414,Planning!A:B,2,FALSE),0)))</f>
        <v/>
      </c>
      <c r="I414" s="155" t="str">
        <f>IF(B414="סך הכל",Summary!$B$9,IF(F414="","",IFERROR(VLOOKUP(B414,Count!A:B,2,FALSE),0)))</f>
        <v/>
      </c>
      <c r="J414" s="155" t="str">
        <f>IF(F414="","",(IF(ISNUMBER(MATCH(B414,ExcPermit!$H$8:$H$1000,0)),"כן","לא")))</f>
        <v/>
      </c>
      <c r="K414" s="155" t="str">
        <f>IF(B414="סך הכל",Summary!$B$10,IF(F414="","",IFERROR(VLOOKUP(B414,Count!A:J,8,FALSE),0)))</f>
        <v/>
      </c>
      <c r="L414" s="155" t="str">
        <f>IF(B414="סך הכל",Summary!$B$11,IF(F414="","",IFERROR(VLOOKUP(B414,Count!A:J,9,FALSE),0)))</f>
        <v/>
      </c>
      <c r="M414" s="157" t="str">
        <f>IF(B414="סך הכל",Summary!$B$12,IF(F414="","",IFERROR(VLOOKUP(B414,Count!A:J,10,FALSE),0)))</f>
        <v/>
      </c>
      <c r="N414" s="158" t="str">
        <f t="shared" si="13"/>
        <v/>
      </c>
      <c r="O414" s="134" t="str">
        <f>IFERROR(VLOOKUP(B414,Comments!A:B,2,FALSE),"")</f>
        <v/>
      </c>
      <c r="P414" s="134"/>
      <c r="Q414" s="134"/>
      <c r="R414" s="134"/>
      <c r="S414" s="134"/>
      <c r="T414" s="134"/>
      <c r="U414" s="134"/>
      <c r="V414" s="134"/>
      <c r="W414" s="134"/>
      <c r="X414" s="134"/>
      <c r="Y414" s="134"/>
      <c r="Z414" s="134"/>
      <c r="AA414" s="134"/>
      <c r="AB414" s="134"/>
      <c r="AC414" s="134"/>
      <c r="AD414" s="134"/>
      <c r="AE414" s="152"/>
      <c r="AF414" s="152"/>
      <c r="AG414" s="152"/>
      <c r="AH414" s="152"/>
      <c r="AI414" s="152"/>
      <c r="AJ414" s="152"/>
      <c r="AK414" s="152"/>
      <c r="AL414" s="152"/>
      <c r="AM414" s="152"/>
      <c r="AN414" s="152"/>
      <c r="AO414" s="152"/>
      <c r="AP414" s="152"/>
      <c r="AQ414" s="152"/>
      <c r="AR414" s="152"/>
      <c r="AS414" s="152"/>
      <c r="AT414" s="152"/>
      <c r="AU414" s="152"/>
      <c r="AV414" s="152"/>
      <c r="AW414" s="152"/>
      <c r="AX414" s="152"/>
      <c r="AY414" s="152"/>
      <c r="AZ414" s="152"/>
      <c r="BA414" s="152"/>
      <c r="BB414" s="152"/>
      <c r="BC414" s="152"/>
      <c r="BD414" s="152"/>
      <c r="BE414" s="152"/>
      <c r="BF414" s="152"/>
      <c r="BG414" s="152"/>
      <c r="BH414" s="152"/>
      <c r="BI414" s="152"/>
      <c r="BJ414" s="152"/>
      <c r="BK414" s="152"/>
      <c r="BL414" s="152"/>
      <c r="BM414" s="152"/>
      <c r="BN414" s="152"/>
      <c r="BO414" s="152"/>
      <c r="BP414" s="152"/>
      <c r="BQ414" s="152"/>
      <c r="BR414" s="152"/>
      <c r="BS414" s="152"/>
      <c r="BT414" s="152"/>
      <c r="BU414" s="152"/>
      <c r="BV414" s="152"/>
      <c r="BW414" s="152"/>
      <c r="BX414" s="152"/>
      <c r="BY414" s="152"/>
    </row>
    <row r="415" spans="1:77" s="38" customFormat="1" x14ac:dyDescent="0.2">
      <c r="A415" s="152"/>
      <c r="B415" s="153" t="str">
        <f>IF(AND(B413&lt;&gt;"",ISNUMBER(B413),B414=""),"סך הכל",IF(Planning!A418="","",Planning!A418))</f>
        <v/>
      </c>
      <c r="C415" s="154" t="str">
        <f>IFERROR(_xlfn.IFS(B415="סך הכל",Summary!$B$6,Planning!C418&lt;&gt;"",Planning!C418),"")</f>
        <v/>
      </c>
      <c r="D415" s="152" t="str">
        <f>IFERROR(VLOOKUP(B415,Address!B:G,5,FALSE),"")</f>
        <v/>
      </c>
      <c r="E415" s="152" t="str">
        <f>IFERROR(VLOOKUP(B415,Address!B:L,11,FALSE),"")</f>
        <v/>
      </c>
      <c r="F415" s="155" t="str">
        <f t="shared" si="12"/>
        <v/>
      </c>
      <c r="G415" s="156" t="str">
        <f>IF(B415="סך הכל",Summary!$B$7,IF(F415="","",IF(VLOOKUP(B415,WQ_UnitID!B:C,2,FALSE)=0,"",VLOOKUP(B415,WQ_UnitID!B:C,2,FALSE))))</f>
        <v/>
      </c>
      <c r="H415" s="155" t="str">
        <f>IF(B415="סך הכל",Summary!$B$8,IF(F415="","",IFERROR(VLOOKUP(B415,Planning!A:B,2,FALSE),0)))</f>
        <v/>
      </c>
      <c r="I415" s="155" t="str">
        <f>IF(B415="סך הכל",Summary!$B$9,IF(F415="","",IFERROR(VLOOKUP(B415,Count!A:B,2,FALSE),0)))</f>
        <v/>
      </c>
      <c r="J415" s="155" t="str">
        <f>IF(F415="","",(IF(ISNUMBER(MATCH(B415,ExcPermit!$H$8:$H$1000,0)),"כן","לא")))</f>
        <v/>
      </c>
      <c r="K415" s="155" t="str">
        <f>IF(B415="סך הכל",Summary!$B$10,IF(F415="","",IFERROR(VLOOKUP(B415,Count!A:J,8,FALSE),0)))</f>
        <v/>
      </c>
      <c r="L415" s="155" t="str">
        <f>IF(B415="סך הכל",Summary!$B$11,IF(F415="","",IFERROR(VLOOKUP(B415,Count!A:J,9,FALSE),0)))</f>
        <v/>
      </c>
      <c r="M415" s="157" t="str">
        <f>IF(B415="סך הכל",Summary!$B$12,IF(F415="","",IFERROR(VLOOKUP(B415,Count!A:J,10,FALSE),0)))</f>
        <v/>
      </c>
      <c r="N415" s="158" t="str">
        <f t="shared" si="13"/>
        <v/>
      </c>
      <c r="O415" s="134" t="str">
        <f>IFERROR(VLOOKUP(B415,Comments!A:B,2,FALSE),"")</f>
        <v/>
      </c>
      <c r="P415" s="134"/>
      <c r="Q415" s="134"/>
      <c r="R415" s="134"/>
      <c r="S415" s="134"/>
      <c r="T415" s="134"/>
      <c r="U415" s="134"/>
      <c r="V415" s="134"/>
      <c r="W415" s="134"/>
      <c r="X415" s="134"/>
      <c r="Y415" s="134"/>
      <c r="Z415" s="134"/>
      <c r="AA415" s="134"/>
      <c r="AB415" s="134"/>
      <c r="AC415" s="134"/>
      <c r="AD415" s="134"/>
      <c r="AE415" s="152"/>
      <c r="AF415" s="152"/>
      <c r="AG415" s="152"/>
      <c r="AH415" s="152"/>
      <c r="AI415" s="152"/>
      <c r="AJ415" s="152"/>
      <c r="AK415" s="152"/>
      <c r="AL415" s="152"/>
      <c r="AM415" s="152"/>
      <c r="AN415" s="152"/>
      <c r="AO415" s="152"/>
      <c r="AP415" s="152"/>
      <c r="AQ415" s="152"/>
      <c r="AR415" s="152"/>
      <c r="AS415" s="152"/>
      <c r="AT415" s="152"/>
      <c r="AU415" s="152"/>
      <c r="AV415" s="152"/>
      <c r="AW415" s="152"/>
      <c r="AX415" s="152"/>
      <c r="AY415" s="152"/>
      <c r="AZ415" s="152"/>
      <c r="BA415" s="152"/>
      <c r="BB415" s="152"/>
      <c r="BC415" s="152"/>
      <c r="BD415" s="152"/>
      <c r="BE415" s="152"/>
      <c r="BF415" s="152"/>
      <c r="BG415" s="152"/>
      <c r="BH415" s="152"/>
      <c r="BI415" s="152"/>
      <c r="BJ415" s="152"/>
      <c r="BK415" s="152"/>
      <c r="BL415" s="152"/>
      <c r="BM415" s="152"/>
      <c r="BN415" s="152"/>
      <c r="BO415" s="152"/>
      <c r="BP415" s="152"/>
      <c r="BQ415" s="152"/>
      <c r="BR415" s="152"/>
      <c r="BS415" s="152"/>
      <c r="BT415" s="152"/>
      <c r="BU415" s="152"/>
      <c r="BV415" s="152"/>
      <c r="BW415" s="152"/>
      <c r="BX415" s="152"/>
      <c r="BY415" s="152"/>
    </row>
    <row r="416" spans="1:77" s="38" customFormat="1" x14ac:dyDescent="0.2">
      <c r="A416" s="152"/>
      <c r="B416" s="153" t="str">
        <f>IF(AND(B414&lt;&gt;"",ISNUMBER(B414),B415=""),"סך הכל",IF(Planning!A419="","",Planning!A419))</f>
        <v/>
      </c>
      <c r="C416" s="154" t="str">
        <f>IFERROR(_xlfn.IFS(B416="סך הכל",Summary!$B$6,Planning!C419&lt;&gt;"",Planning!C419),"")</f>
        <v/>
      </c>
      <c r="D416" s="152" t="str">
        <f>IFERROR(VLOOKUP(B416,Address!B:G,5,FALSE),"")</f>
        <v/>
      </c>
      <c r="E416" s="152" t="str">
        <f>IFERROR(VLOOKUP(B416,Address!B:L,11,FALSE),"")</f>
        <v/>
      </c>
      <c r="F416" s="155" t="str">
        <f t="shared" si="12"/>
        <v/>
      </c>
      <c r="G416" s="156" t="str">
        <f>IF(B416="סך הכל",Summary!$B$7,IF(F416="","",IF(VLOOKUP(B416,WQ_UnitID!B:C,2,FALSE)=0,"",VLOOKUP(B416,WQ_UnitID!B:C,2,FALSE))))</f>
        <v/>
      </c>
      <c r="H416" s="155" t="str">
        <f>IF(B416="סך הכל",Summary!$B$8,IF(F416="","",IFERROR(VLOOKUP(B416,Planning!A:B,2,FALSE),0)))</f>
        <v/>
      </c>
      <c r="I416" s="155" t="str">
        <f>IF(B416="סך הכל",Summary!$B$9,IF(F416="","",IFERROR(VLOOKUP(B416,Count!A:B,2,FALSE),0)))</f>
        <v/>
      </c>
      <c r="J416" s="155" t="str">
        <f>IF(F416="","",(IF(ISNUMBER(MATCH(B416,ExcPermit!$H$8:$H$1000,0)),"כן","לא")))</f>
        <v/>
      </c>
      <c r="K416" s="155" t="str">
        <f>IF(B416="סך הכל",Summary!$B$10,IF(F416="","",IFERROR(VLOOKUP(B416,Count!A:J,8,FALSE),0)))</f>
        <v/>
      </c>
      <c r="L416" s="155" t="str">
        <f>IF(B416="סך הכל",Summary!$B$11,IF(F416="","",IFERROR(VLOOKUP(B416,Count!A:J,9,FALSE),0)))</f>
        <v/>
      </c>
      <c r="M416" s="157" t="str">
        <f>IF(B416="סך הכל",Summary!$B$12,IF(F416="","",IFERROR(VLOOKUP(B416,Count!A:J,10,FALSE),0)))</f>
        <v/>
      </c>
      <c r="N416" s="158" t="str">
        <f t="shared" si="13"/>
        <v/>
      </c>
      <c r="O416" s="134" t="str">
        <f>IFERROR(VLOOKUP(B416,Comments!A:B,2,FALSE),"")</f>
        <v/>
      </c>
      <c r="P416" s="134"/>
      <c r="Q416" s="134"/>
      <c r="R416" s="134"/>
      <c r="S416" s="134"/>
      <c r="T416" s="134"/>
      <c r="U416" s="134"/>
      <c r="V416" s="134"/>
      <c r="W416" s="134"/>
      <c r="X416" s="134"/>
      <c r="Y416" s="134"/>
      <c r="Z416" s="134"/>
      <c r="AA416" s="134"/>
      <c r="AB416" s="134"/>
      <c r="AC416" s="134"/>
      <c r="AD416" s="134"/>
      <c r="AE416" s="152"/>
      <c r="AF416" s="152"/>
      <c r="AG416" s="152"/>
      <c r="AH416" s="152"/>
      <c r="AI416" s="152"/>
      <c r="AJ416" s="152"/>
      <c r="AK416" s="152"/>
      <c r="AL416" s="152"/>
      <c r="AM416" s="152"/>
      <c r="AN416" s="152"/>
      <c r="AO416" s="152"/>
      <c r="AP416" s="152"/>
      <c r="AQ416" s="152"/>
      <c r="AR416" s="152"/>
      <c r="AS416" s="152"/>
      <c r="AT416" s="152"/>
      <c r="AU416" s="152"/>
      <c r="AV416" s="152"/>
      <c r="AW416" s="152"/>
      <c r="AX416" s="152"/>
      <c r="AY416" s="152"/>
      <c r="AZ416" s="152"/>
      <c r="BA416" s="152"/>
      <c r="BB416" s="152"/>
      <c r="BC416" s="152"/>
      <c r="BD416" s="152"/>
      <c r="BE416" s="152"/>
      <c r="BF416" s="152"/>
      <c r="BG416" s="152"/>
      <c r="BH416" s="152"/>
      <c r="BI416" s="152"/>
      <c r="BJ416" s="152"/>
      <c r="BK416" s="152"/>
      <c r="BL416" s="152"/>
      <c r="BM416" s="152"/>
      <c r="BN416" s="152"/>
      <c r="BO416" s="152"/>
      <c r="BP416" s="152"/>
      <c r="BQ416" s="152"/>
      <c r="BR416" s="152"/>
      <c r="BS416" s="152"/>
      <c r="BT416" s="152"/>
      <c r="BU416" s="152"/>
      <c r="BV416" s="152"/>
      <c r="BW416" s="152"/>
      <c r="BX416" s="152"/>
      <c r="BY416" s="152"/>
    </row>
    <row r="417" spans="1:77" s="38" customFormat="1" x14ac:dyDescent="0.2">
      <c r="A417" s="152"/>
      <c r="B417" s="153" t="str">
        <f>IF(AND(B415&lt;&gt;"",ISNUMBER(B415),B416=""),"סך הכל",IF(Planning!A420="","",Planning!A420))</f>
        <v/>
      </c>
      <c r="C417" s="154" t="str">
        <f>IFERROR(_xlfn.IFS(B417="סך הכל",Summary!$B$6,Planning!C420&lt;&gt;"",Planning!C420),"")</f>
        <v/>
      </c>
      <c r="D417" s="152" t="str">
        <f>IFERROR(VLOOKUP(B417,Address!B:G,5,FALSE),"")</f>
        <v/>
      </c>
      <c r="E417" s="152" t="str">
        <f>IFERROR(VLOOKUP(B417,Address!B:L,11,FALSE),"")</f>
        <v/>
      </c>
      <c r="F417" s="155" t="str">
        <f t="shared" si="12"/>
        <v/>
      </c>
      <c r="G417" s="156" t="str">
        <f>IF(B417="סך הכל",Summary!$B$7,IF(F417="","",IF(VLOOKUP(B417,WQ_UnitID!B:C,2,FALSE)=0,"",VLOOKUP(B417,WQ_UnitID!B:C,2,FALSE))))</f>
        <v/>
      </c>
      <c r="H417" s="155" t="str">
        <f>IF(B417="סך הכל",Summary!$B$8,IF(F417="","",IFERROR(VLOOKUP(B417,Planning!A:B,2,FALSE),0)))</f>
        <v/>
      </c>
      <c r="I417" s="155" t="str">
        <f>IF(B417="סך הכל",Summary!$B$9,IF(F417="","",IFERROR(VLOOKUP(B417,Count!A:B,2,FALSE),0)))</f>
        <v/>
      </c>
      <c r="J417" s="155" t="str">
        <f>IF(F417="","",(IF(ISNUMBER(MATCH(B417,ExcPermit!$H$8:$H$1000,0)),"כן","לא")))</f>
        <v/>
      </c>
      <c r="K417" s="155" t="str">
        <f>IF(B417="סך הכל",Summary!$B$10,IF(F417="","",IFERROR(VLOOKUP(B417,Count!A:J,8,FALSE),0)))</f>
        <v/>
      </c>
      <c r="L417" s="155" t="str">
        <f>IF(B417="סך הכל",Summary!$B$11,IF(F417="","",IFERROR(VLOOKUP(B417,Count!A:J,9,FALSE),0)))</f>
        <v/>
      </c>
      <c r="M417" s="157" t="str">
        <f>IF(B417="סך הכל",Summary!$B$12,IF(F417="","",IFERROR(VLOOKUP(B417,Count!A:J,10,FALSE),0)))</f>
        <v/>
      </c>
      <c r="N417" s="158" t="str">
        <f t="shared" si="13"/>
        <v/>
      </c>
      <c r="O417" s="134" t="str">
        <f>IFERROR(VLOOKUP(B417,Comments!A:B,2,FALSE),"")</f>
        <v/>
      </c>
      <c r="P417" s="134"/>
      <c r="Q417" s="134"/>
      <c r="R417" s="134"/>
      <c r="S417" s="134"/>
      <c r="T417" s="134"/>
      <c r="U417" s="134"/>
      <c r="V417" s="134"/>
      <c r="W417" s="134"/>
      <c r="X417" s="134"/>
      <c r="Y417" s="134"/>
      <c r="Z417" s="134"/>
      <c r="AA417" s="134"/>
      <c r="AB417" s="134"/>
      <c r="AC417" s="134"/>
      <c r="AD417" s="134"/>
      <c r="AE417" s="152"/>
      <c r="AF417" s="152"/>
      <c r="AG417" s="152"/>
      <c r="AH417" s="152"/>
      <c r="AI417" s="152"/>
      <c r="AJ417" s="152"/>
      <c r="AK417" s="152"/>
      <c r="AL417" s="152"/>
      <c r="AM417" s="152"/>
      <c r="AN417" s="152"/>
      <c r="AO417" s="152"/>
      <c r="AP417" s="152"/>
      <c r="AQ417" s="152"/>
      <c r="AR417" s="152"/>
      <c r="AS417" s="152"/>
      <c r="AT417" s="152"/>
      <c r="AU417" s="152"/>
      <c r="AV417" s="152"/>
      <c r="AW417" s="152"/>
      <c r="AX417" s="152"/>
      <c r="AY417" s="152"/>
      <c r="AZ417" s="152"/>
      <c r="BA417" s="152"/>
      <c r="BB417" s="152"/>
      <c r="BC417" s="152"/>
      <c r="BD417" s="152"/>
      <c r="BE417" s="152"/>
      <c r="BF417" s="152"/>
      <c r="BG417" s="152"/>
      <c r="BH417" s="152"/>
      <c r="BI417" s="152"/>
      <c r="BJ417" s="152"/>
      <c r="BK417" s="152"/>
      <c r="BL417" s="152"/>
      <c r="BM417" s="152"/>
      <c r="BN417" s="152"/>
      <c r="BO417" s="152"/>
      <c r="BP417" s="152"/>
      <c r="BQ417" s="152"/>
      <c r="BR417" s="152"/>
      <c r="BS417" s="152"/>
      <c r="BT417" s="152"/>
      <c r="BU417" s="152"/>
      <c r="BV417" s="152"/>
      <c r="BW417" s="152"/>
      <c r="BX417" s="152"/>
      <c r="BY417" s="152"/>
    </row>
    <row r="418" spans="1:77" s="38" customFormat="1" x14ac:dyDescent="0.2">
      <c r="A418" s="152"/>
      <c r="B418" s="153" t="str">
        <f>IF(AND(B416&lt;&gt;"",ISNUMBER(B416),B417=""),"סך הכל",IF(Planning!A421="","",Planning!A421))</f>
        <v/>
      </c>
      <c r="C418" s="154" t="str">
        <f>IFERROR(_xlfn.IFS(B418="סך הכל",Summary!$B$6,Planning!C421&lt;&gt;"",Planning!C421),"")</f>
        <v/>
      </c>
      <c r="D418" s="152" t="str">
        <f>IFERROR(VLOOKUP(B418,Address!B:G,5,FALSE),"")</f>
        <v/>
      </c>
      <c r="E418" s="152" t="str">
        <f>IFERROR(VLOOKUP(B418,Address!B:L,11,FALSE),"")</f>
        <v/>
      </c>
      <c r="F418" s="155" t="str">
        <f t="shared" si="12"/>
        <v/>
      </c>
      <c r="G418" s="156" t="str">
        <f>IF(B418="סך הכל",Summary!$B$7,IF(F418="","",IF(VLOOKUP(B418,WQ_UnitID!B:C,2,FALSE)=0,"",VLOOKUP(B418,WQ_UnitID!B:C,2,FALSE))))</f>
        <v/>
      </c>
      <c r="H418" s="155" t="str">
        <f>IF(B418="סך הכל",Summary!$B$8,IF(F418="","",IFERROR(VLOOKUP(B418,Planning!A:B,2,FALSE),0)))</f>
        <v/>
      </c>
      <c r="I418" s="155" t="str">
        <f>IF(B418="סך הכל",Summary!$B$9,IF(F418="","",IFERROR(VLOOKUP(B418,Count!A:B,2,FALSE),0)))</f>
        <v/>
      </c>
      <c r="J418" s="155" t="str">
        <f>IF(F418="","",(IF(ISNUMBER(MATCH(B418,ExcPermit!$H$8:$H$1000,0)),"כן","לא")))</f>
        <v/>
      </c>
      <c r="K418" s="155" t="str">
        <f>IF(B418="סך הכל",Summary!$B$10,IF(F418="","",IFERROR(VLOOKUP(B418,Count!A:J,8,FALSE),0)))</f>
        <v/>
      </c>
      <c r="L418" s="155" t="str">
        <f>IF(B418="סך הכל",Summary!$B$11,IF(F418="","",IFERROR(VLOOKUP(B418,Count!A:J,9,FALSE),0)))</f>
        <v/>
      </c>
      <c r="M418" s="157" t="str">
        <f>IF(B418="סך הכל",Summary!$B$12,IF(F418="","",IFERROR(VLOOKUP(B418,Count!A:J,10,FALSE),0)))</f>
        <v/>
      </c>
      <c r="N418" s="158" t="str">
        <f t="shared" si="13"/>
        <v/>
      </c>
      <c r="O418" s="134" t="str">
        <f>IFERROR(VLOOKUP(B418,Comments!A:B,2,FALSE),"")</f>
        <v/>
      </c>
      <c r="P418" s="134"/>
      <c r="Q418" s="134"/>
      <c r="R418" s="134"/>
      <c r="S418" s="134"/>
      <c r="T418" s="134"/>
      <c r="U418" s="134"/>
      <c r="V418" s="134"/>
      <c r="W418" s="134"/>
      <c r="X418" s="134"/>
      <c r="Y418" s="134"/>
      <c r="Z418" s="134"/>
      <c r="AA418" s="134"/>
      <c r="AB418" s="134"/>
      <c r="AC418" s="134"/>
      <c r="AD418" s="134"/>
      <c r="AE418" s="152"/>
      <c r="AF418" s="152"/>
      <c r="AG418" s="152"/>
      <c r="AH418" s="152"/>
      <c r="AI418" s="152"/>
      <c r="AJ418" s="152"/>
      <c r="AK418" s="152"/>
      <c r="AL418" s="152"/>
      <c r="AM418" s="152"/>
      <c r="AN418" s="152"/>
      <c r="AO418" s="152"/>
      <c r="AP418" s="152"/>
      <c r="AQ418" s="152"/>
      <c r="AR418" s="152"/>
      <c r="AS418" s="152"/>
      <c r="AT418" s="152"/>
      <c r="AU418" s="152"/>
      <c r="AV418" s="152"/>
      <c r="AW418" s="152"/>
      <c r="AX418" s="152"/>
      <c r="AY418" s="152"/>
      <c r="AZ418" s="152"/>
      <c r="BA418" s="152"/>
      <c r="BB418" s="152"/>
      <c r="BC418" s="152"/>
      <c r="BD418" s="152"/>
      <c r="BE418" s="152"/>
      <c r="BF418" s="152"/>
      <c r="BG418" s="152"/>
      <c r="BH418" s="152"/>
      <c r="BI418" s="152"/>
      <c r="BJ418" s="152"/>
      <c r="BK418" s="152"/>
      <c r="BL418" s="152"/>
      <c r="BM418" s="152"/>
      <c r="BN418" s="152"/>
      <c r="BO418" s="152"/>
      <c r="BP418" s="152"/>
      <c r="BQ418" s="152"/>
      <c r="BR418" s="152"/>
      <c r="BS418" s="152"/>
      <c r="BT418" s="152"/>
      <c r="BU418" s="152"/>
      <c r="BV418" s="152"/>
      <c r="BW418" s="152"/>
      <c r="BX418" s="152"/>
      <c r="BY418" s="152"/>
    </row>
    <row r="419" spans="1:77" s="38" customFormat="1" x14ac:dyDescent="0.2">
      <c r="A419" s="152"/>
      <c r="B419" s="153" t="str">
        <f>IF(AND(B417&lt;&gt;"",ISNUMBER(B417),B418=""),"סך הכל",IF(Planning!A422="","",Planning!A422))</f>
        <v/>
      </c>
      <c r="C419" s="154" t="str">
        <f>IFERROR(_xlfn.IFS(B419="סך הכל",Summary!$B$6,Planning!C422&lt;&gt;"",Planning!C422),"")</f>
        <v/>
      </c>
      <c r="D419" s="152" t="str">
        <f>IFERROR(VLOOKUP(B419,Address!B:G,5,FALSE),"")</f>
        <v/>
      </c>
      <c r="E419" s="152" t="str">
        <f>IFERROR(VLOOKUP(B419,Address!B:L,11,FALSE),"")</f>
        <v/>
      </c>
      <c r="F419" s="155" t="str">
        <f t="shared" si="12"/>
        <v/>
      </c>
      <c r="G419" s="156" t="str">
        <f>IF(B419="סך הכל",Summary!$B$7,IF(F419="","",IF(VLOOKUP(B419,WQ_UnitID!B:C,2,FALSE)=0,"",VLOOKUP(B419,WQ_UnitID!B:C,2,FALSE))))</f>
        <v/>
      </c>
      <c r="H419" s="155" t="str">
        <f>IF(B419="סך הכל",Summary!$B$8,IF(F419="","",IFERROR(VLOOKUP(B419,Planning!A:B,2,FALSE),0)))</f>
        <v/>
      </c>
      <c r="I419" s="155" t="str">
        <f>IF(B419="סך הכל",Summary!$B$9,IF(F419="","",IFERROR(VLOOKUP(B419,Count!A:B,2,FALSE),0)))</f>
        <v/>
      </c>
      <c r="J419" s="155" t="str">
        <f>IF(F419="","",(IF(ISNUMBER(MATCH(B419,ExcPermit!$H$8:$H$1000,0)),"כן","לא")))</f>
        <v/>
      </c>
      <c r="K419" s="155" t="str">
        <f>IF(B419="סך הכל",Summary!$B$10,IF(F419="","",IFERROR(VLOOKUP(B419,Count!A:J,8,FALSE),0)))</f>
        <v/>
      </c>
      <c r="L419" s="155" t="str">
        <f>IF(B419="סך הכל",Summary!$B$11,IF(F419="","",IFERROR(VLOOKUP(B419,Count!A:J,9,FALSE),0)))</f>
        <v/>
      </c>
      <c r="M419" s="157" t="str">
        <f>IF(B419="סך הכל",Summary!$B$12,IF(F419="","",IFERROR(VLOOKUP(B419,Count!A:J,10,FALSE),0)))</f>
        <v/>
      </c>
      <c r="N419" s="158" t="str">
        <f t="shared" si="13"/>
        <v/>
      </c>
      <c r="O419" s="134" t="str">
        <f>IFERROR(VLOOKUP(B419,Comments!A:B,2,FALSE),"")</f>
        <v/>
      </c>
      <c r="P419" s="134"/>
      <c r="Q419" s="134"/>
      <c r="R419" s="134"/>
      <c r="S419" s="134"/>
      <c r="T419" s="134"/>
      <c r="U419" s="134"/>
      <c r="V419" s="134"/>
      <c r="W419" s="134"/>
      <c r="X419" s="134"/>
      <c r="Y419" s="134"/>
      <c r="Z419" s="134"/>
      <c r="AA419" s="134"/>
      <c r="AB419" s="134"/>
      <c r="AC419" s="134"/>
      <c r="AD419" s="134"/>
      <c r="AE419" s="152"/>
      <c r="AF419" s="152"/>
      <c r="AG419" s="152"/>
      <c r="AH419" s="152"/>
      <c r="AI419" s="152"/>
      <c r="AJ419" s="152"/>
      <c r="AK419" s="152"/>
      <c r="AL419" s="152"/>
      <c r="AM419" s="152"/>
      <c r="AN419" s="152"/>
      <c r="AO419" s="152"/>
      <c r="AP419" s="152"/>
      <c r="AQ419" s="152"/>
      <c r="AR419" s="152"/>
      <c r="AS419" s="152"/>
      <c r="AT419" s="152"/>
      <c r="AU419" s="152"/>
      <c r="AV419" s="152"/>
      <c r="AW419" s="152"/>
      <c r="AX419" s="152"/>
      <c r="AY419" s="152"/>
      <c r="AZ419" s="152"/>
      <c r="BA419" s="152"/>
      <c r="BB419" s="152"/>
      <c r="BC419" s="152"/>
      <c r="BD419" s="152"/>
      <c r="BE419" s="152"/>
      <c r="BF419" s="152"/>
      <c r="BG419" s="152"/>
      <c r="BH419" s="152"/>
      <c r="BI419" s="152"/>
      <c r="BJ419" s="152"/>
      <c r="BK419" s="152"/>
      <c r="BL419" s="152"/>
      <c r="BM419" s="152"/>
      <c r="BN419" s="152"/>
      <c r="BO419" s="152"/>
      <c r="BP419" s="152"/>
      <c r="BQ419" s="152"/>
      <c r="BR419" s="152"/>
      <c r="BS419" s="152"/>
      <c r="BT419" s="152"/>
      <c r="BU419" s="152"/>
      <c r="BV419" s="152"/>
      <c r="BW419" s="152"/>
      <c r="BX419" s="152"/>
      <c r="BY419" s="152"/>
    </row>
    <row r="420" spans="1:77" s="38" customFormat="1" x14ac:dyDescent="0.2">
      <c r="A420" s="152"/>
      <c r="B420" s="153" t="str">
        <f>IF(AND(B418&lt;&gt;"",ISNUMBER(B418),B419=""),"סך הכל",IF(Planning!A423="","",Planning!A423))</f>
        <v/>
      </c>
      <c r="C420" s="154" t="str">
        <f>IFERROR(_xlfn.IFS(B420="סך הכל",Summary!$B$6,Planning!C423&lt;&gt;"",Planning!C423),"")</f>
        <v/>
      </c>
      <c r="D420" s="152" t="str">
        <f>IFERROR(VLOOKUP(B420,Address!B:G,5,FALSE),"")</f>
        <v/>
      </c>
      <c r="E420" s="152" t="str">
        <f>IFERROR(VLOOKUP(B420,Address!B:L,11,FALSE),"")</f>
        <v/>
      </c>
      <c r="F420" s="155" t="str">
        <f t="shared" si="12"/>
        <v/>
      </c>
      <c r="G420" s="156" t="str">
        <f>IF(B420="סך הכל",Summary!$B$7,IF(F420="","",IF(VLOOKUP(B420,WQ_UnitID!B:C,2,FALSE)=0,"",VLOOKUP(B420,WQ_UnitID!B:C,2,FALSE))))</f>
        <v/>
      </c>
      <c r="H420" s="155" t="str">
        <f>IF(B420="סך הכל",Summary!$B$8,IF(F420="","",IFERROR(VLOOKUP(B420,Planning!A:B,2,FALSE),0)))</f>
        <v/>
      </c>
      <c r="I420" s="155" t="str">
        <f>IF(B420="סך הכל",Summary!$B$9,IF(F420="","",IFERROR(VLOOKUP(B420,Count!A:B,2,FALSE),0)))</f>
        <v/>
      </c>
      <c r="J420" s="155" t="str">
        <f>IF(F420="","",(IF(ISNUMBER(MATCH(B420,ExcPermit!$H$8:$H$1000,0)),"כן","לא")))</f>
        <v/>
      </c>
      <c r="K420" s="155" t="str">
        <f>IF(B420="סך הכל",Summary!$B$10,IF(F420="","",IFERROR(VLOOKUP(B420,Count!A:J,8,FALSE),0)))</f>
        <v/>
      </c>
      <c r="L420" s="155" t="str">
        <f>IF(B420="סך הכל",Summary!$B$11,IF(F420="","",IFERROR(VLOOKUP(B420,Count!A:J,9,FALSE),0)))</f>
        <v/>
      </c>
      <c r="M420" s="157" t="str">
        <f>IF(B420="סך הכל",Summary!$B$12,IF(F420="","",IFERROR(VLOOKUP(B420,Count!A:J,10,FALSE),0)))</f>
        <v/>
      </c>
      <c r="N420" s="158" t="str">
        <f t="shared" si="13"/>
        <v/>
      </c>
      <c r="O420" s="134" t="str">
        <f>IFERROR(VLOOKUP(B420,Comments!A:B,2,FALSE),"")</f>
        <v/>
      </c>
      <c r="P420" s="134"/>
      <c r="Q420" s="134"/>
      <c r="R420" s="134"/>
      <c r="S420" s="134"/>
      <c r="T420" s="134"/>
      <c r="U420" s="134"/>
      <c r="V420" s="134"/>
      <c r="W420" s="134"/>
      <c r="X420" s="134"/>
      <c r="Y420" s="134"/>
      <c r="Z420" s="134"/>
      <c r="AA420" s="134"/>
      <c r="AB420" s="134"/>
      <c r="AC420" s="134"/>
      <c r="AD420" s="134"/>
      <c r="AE420" s="152"/>
      <c r="AF420" s="152"/>
      <c r="AG420" s="152"/>
      <c r="AH420" s="152"/>
      <c r="AI420" s="152"/>
      <c r="AJ420" s="152"/>
      <c r="AK420" s="152"/>
      <c r="AL420" s="152"/>
      <c r="AM420" s="152"/>
      <c r="AN420" s="152"/>
      <c r="AO420" s="152"/>
      <c r="AP420" s="152"/>
      <c r="AQ420" s="152"/>
      <c r="AR420" s="152"/>
      <c r="AS420" s="152"/>
      <c r="AT420" s="152"/>
      <c r="AU420" s="152"/>
      <c r="AV420" s="152"/>
      <c r="AW420" s="152"/>
      <c r="AX420" s="152"/>
      <c r="AY420" s="152"/>
      <c r="AZ420" s="152"/>
      <c r="BA420" s="152"/>
      <c r="BB420" s="152"/>
      <c r="BC420" s="152"/>
      <c r="BD420" s="152"/>
      <c r="BE420" s="152"/>
      <c r="BF420" s="152"/>
      <c r="BG420" s="152"/>
      <c r="BH420" s="152"/>
      <c r="BI420" s="152"/>
      <c r="BJ420" s="152"/>
      <c r="BK420" s="152"/>
      <c r="BL420" s="152"/>
      <c r="BM420" s="152"/>
      <c r="BN420" s="152"/>
      <c r="BO420" s="152"/>
      <c r="BP420" s="152"/>
      <c r="BQ420" s="152"/>
      <c r="BR420" s="152"/>
      <c r="BS420" s="152"/>
      <c r="BT420" s="152"/>
      <c r="BU420" s="152"/>
      <c r="BV420" s="152"/>
      <c r="BW420" s="152"/>
      <c r="BX420" s="152"/>
      <c r="BY420" s="152"/>
    </row>
    <row r="421" spans="1:77" s="38" customFormat="1" x14ac:dyDescent="0.2">
      <c r="A421" s="152"/>
      <c r="B421" s="153" t="str">
        <f>IF(AND(B419&lt;&gt;"",ISNUMBER(B419),B420=""),"סך הכל",IF(Planning!A424="","",Planning!A424))</f>
        <v/>
      </c>
      <c r="C421" s="154" t="str">
        <f>IFERROR(_xlfn.IFS(B421="סך הכל",Summary!$B$6,Planning!C424&lt;&gt;"",Planning!C424),"")</f>
        <v/>
      </c>
      <c r="D421" s="152" t="str">
        <f>IFERROR(VLOOKUP(B421,Address!B:G,5,FALSE),"")</f>
        <v/>
      </c>
      <c r="E421" s="152" t="str">
        <f>IFERROR(VLOOKUP(B421,Address!B:L,11,FALSE),"")</f>
        <v/>
      </c>
      <c r="F421" s="155" t="str">
        <f t="shared" si="12"/>
        <v/>
      </c>
      <c r="G421" s="156" t="str">
        <f>IF(B421="סך הכל",Summary!$B$7,IF(F421="","",IF(VLOOKUP(B421,WQ_UnitID!B:C,2,FALSE)=0,"",VLOOKUP(B421,WQ_UnitID!B:C,2,FALSE))))</f>
        <v/>
      </c>
      <c r="H421" s="155" t="str">
        <f>IF(B421="סך הכל",Summary!$B$8,IF(F421="","",IFERROR(VLOOKUP(B421,Planning!A:B,2,FALSE),0)))</f>
        <v/>
      </c>
      <c r="I421" s="155" t="str">
        <f>IF(B421="סך הכל",Summary!$B$9,IF(F421="","",IFERROR(VLOOKUP(B421,Count!A:B,2,FALSE),0)))</f>
        <v/>
      </c>
      <c r="J421" s="155" t="str">
        <f>IF(F421="","",(IF(ISNUMBER(MATCH(B421,ExcPermit!$H$8:$H$1000,0)),"כן","לא")))</f>
        <v/>
      </c>
      <c r="K421" s="155" t="str">
        <f>IF(B421="סך הכל",Summary!$B$10,IF(F421="","",IFERROR(VLOOKUP(B421,Count!A:J,8,FALSE),0)))</f>
        <v/>
      </c>
      <c r="L421" s="155" t="str">
        <f>IF(B421="סך הכל",Summary!$B$11,IF(F421="","",IFERROR(VLOOKUP(B421,Count!A:J,9,FALSE),0)))</f>
        <v/>
      </c>
      <c r="M421" s="157" t="str">
        <f>IF(B421="סך הכל",Summary!$B$12,IF(F421="","",IFERROR(VLOOKUP(B421,Count!A:J,10,FALSE),0)))</f>
        <v/>
      </c>
      <c r="N421" s="158" t="str">
        <f t="shared" si="13"/>
        <v/>
      </c>
      <c r="O421" s="134" t="str">
        <f>IFERROR(VLOOKUP(B421,Comments!A:B,2,FALSE),"")</f>
        <v/>
      </c>
      <c r="P421" s="134"/>
      <c r="Q421" s="134"/>
      <c r="R421" s="134"/>
      <c r="S421" s="134"/>
      <c r="T421" s="134"/>
      <c r="U421" s="134"/>
      <c r="V421" s="134"/>
      <c r="W421" s="134"/>
      <c r="X421" s="134"/>
      <c r="Y421" s="134"/>
      <c r="Z421" s="134"/>
      <c r="AA421" s="134"/>
      <c r="AB421" s="134"/>
      <c r="AC421" s="134"/>
      <c r="AD421" s="134"/>
      <c r="AE421" s="152"/>
      <c r="AF421" s="152"/>
      <c r="AG421" s="152"/>
      <c r="AH421" s="152"/>
      <c r="AI421" s="152"/>
      <c r="AJ421" s="152"/>
      <c r="AK421" s="152"/>
      <c r="AL421" s="152"/>
      <c r="AM421" s="152"/>
      <c r="AN421" s="152"/>
      <c r="AO421" s="152"/>
      <c r="AP421" s="152"/>
      <c r="AQ421" s="152"/>
      <c r="AR421" s="152"/>
      <c r="AS421" s="152"/>
      <c r="AT421" s="152"/>
      <c r="AU421" s="152"/>
      <c r="AV421" s="152"/>
      <c r="AW421" s="152"/>
      <c r="AX421" s="152"/>
      <c r="AY421" s="152"/>
      <c r="AZ421" s="152"/>
      <c r="BA421" s="152"/>
      <c r="BB421" s="152"/>
      <c r="BC421" s="152"/>
      <c r="BD421" s="152"/>
      <c r="BE421" s="152"/>
      <c r="BF421" s="152"/>
      <c r="BG421" s="152"/>
      <c r="BH421" s="152"/>
      <c r="BI421" s="152"/>
      <c r="BJ421" s="152"/>
      <c r="BK421" s="152"/>
      <c r="BL421" s="152"/>
      <c r="BM421" s="152"/>
      <c r="BN421" s="152"/>
      <c r="BO421" s="152"/>
      <c r="BP421" s="152"/>
      <c r="BQ421" s="152"/>
      <c r="BR421" s="152"/>
      <c r="BS421" s="152"/>
      <c r="BT421" s="152"/>
      <c r="BU421" s="152"/>
      <c r="BV421" s="152"/>
      <c r="BW421" s="152"/>
      <c r="BX421" s="152"/>
      <c r="BY421" s="152"/>
    </row>
    <row r="422" spans="1:77" s="38" customFormat="1" x14ac:dyDescent="0.2">
      <c r="A422" s="152"/>
      <c r="B422" s="153" t="str">
        <f>IF(AND(B420&lt;&gt;"",ISNUMBER(B420),B421=""),"סך הכל",IF(Planning!A425="","",Planning!A425))</f>
        <v/>
      </c>
      <c r="C422" s="154" t="str">
        <f>IFERROR(_xlfn.IFS(B422="סך הכל",Summary!$B$6,Planning!C425&lt;&gt;"",Planning!C425),"")</f>
        <v/>
      </c>
      <c r="D422" s="152" t="str">
        <f>IFERROR(VLOOKUP(B422,Address!B:G,5,FALSE),"")</f>
        <v/>
      </c>
      <c r="E422" s="152" t="str">
        <f>IFERROR(VLOOKUP(B422,Address!B:L,11,FALSE),"")</f>
        <v/>
      </c>
      <c r="F422" s="155" t="str">
        <f t="shared" si="12"/>
        <v/>
      </c>
      <c r="G422" s="156" t="str">
        <f>IF(B422="סך הכל",Summary!$B$7,IF(F422="","",IF(VLOOKUP(B422,WQ_UnitID!B:C,2,FALSE)=0,"",VLOOKUP(B422,WQ_UnitID!B:C,2,FALSE))))</f>
        <v/>
      </c>
      <c r="H422" s="155" t="str">
        <f>IF(B422="סך הכל",Summary!$B$8,IF(F422="","",IFERROR(VLOOKUP(B422,Planning!A:B,2,FALSE),0)))</f>
        <v/>
      </c>
      <c r="I422" s="155" t="str">
        <f>IF(B422="סך הכל",Summary!$B$9,IF(F422="","",IFERROR(VLOOKUP(B422,Count!A:B,2,FALSE),0)))</f>
        <v/>
      </c>
      <c r="J422" s="155" t="str">
        <f>IF(F422="","",(IF(ISNUMBER(MATCH(B422,ExcPermit!$H$8:$H$1000,0)),"כן","לא")))</f>
        <v/>
      </c>
      <c r="K422" s="155" t="str">
        <f>IF(B422="סך הכל",Summary!$B$10,IF(F422="","",IFERROR(VLOOKUP(B422,Count!A:J,8,FALSE),0)))</f>
        <v/>
      </c>
      <c r="L422" s="155" t="str">
        <f>IF(B422="סך הכל",Summary!$B$11,IF(F422="","",IFERROR(VLOOKUP(B422,Count!A:J,9,FALSE),0)))</f>
        <v/>
      </c>
      <c r="M422" s="157" t="str">
        <f>IF(B422="סך הכל",Summary!$B$12,IF(F422="","",IFERROR(VLOOKUP(B422,Count!A:J,10,FALSE),0)))</f>
        <v/>
      </c>
      <c r="N422" s="158" t="str">
        <f t="shared" si="13"/>
        <v/>
      </c>
      <c r="O422" s="134" t="str">
        <f>IFERROR(VLOOKUP(B422,Comments!A:B,2,FALSE),"")</f>
        <v/>
      </c>
      <c r="P422" s="134"/>
      <c r="Q422" s="134"/>
      <c r="R422" s="134"/>
      <c r="S422" s="134"/>
      <c r="T422" s="134"/>
      <c r="U422" s="134"/>
      <c r="V422" s="134"/>
      <c r="W422" s="134"/>
      <c r="X422" s="134"/>
      <c r="Y422" s="134"/>
      <c r="Z422" s="134"/>
      <c r="AA422" s="134"/>
      <c r="AB422" s="134"/>
      <c r="AC422" s="134"/>
      <c r="AD422" s="134"/>
      <c r="AE422" s="152"/>
      <c r="AF422" s="152"/>
      <c r="AG422" s="152"/>
      <c r="AH422" s="152"/>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c r="BC422" s="152"/>
      <c r="BD422" s="152"/>
      <c r="BE422" s="152"/>
      <c r="BF422" s="152"/>
      <c r="BG422" s="152"/>
      <c r="BH422" s="152"/>
      <c r="BI422" s="152"/>
      <c r="BJ422" s="152"/>
      <c r="BK422" s="152"/>
      <c r="BL422" s="152"/>
      <c r="BM422" s="152"/>
      <c r="BN422" s="152"/>
      <c r="BO422" s="152"/>
      <c r="BP422" s="152"/>
      <c r="BQ422" s="152"/>
      <c r="BR422" s="152"/>
      <c r="BS422" s="152"/>
      <c r="BT422" s="152"/>
      <c r="BU422" s="152"/>
      <c r="BV422" s="152"/>
      <c r="BW422" s="152"/>
      <c r="BX422" s="152"/>
      <c r="BY422" s="152"/>
    </row>
    <row r="423" spans="1:77" s="38" customFormat="1" x14ac:dyDescent="0.2">
      <c r="A423" s="152"/>
      <c r="B423" s="153" t="str">
        <f>IF(AND(B421&lt;&gt;"",ISNUMBER(B421),B422=""),"סך הכל",IF(Planning!A426="","",Planning!A426))</f>
        <v/>
      </c>
      <c r="C423" s="154" t="str">
        <f>IFERROR(_xlfn.IFS(B423="סך הכל",Summary!$B$6,Planning!C426&lt;&gt;"",Planning!C426),"")</f>
        <v/>
      </c>
      <c r="D423" s="152" t="str">
        <f>IFERROR(VLOOKUP(B423,Address!B:G,5,FALSE),"")</f>
        <v/>
      </c>
      <c r="E423" s="152" t="str">
        <f>IFERROR(VLOOKUP(B423,Address!B:L,11,FALSE),"")</f>
        <v/>
      </c>
      <c r="F423" s="155" t="str">
        <f t="shared" si="12"/>
        <v/>
      </c>
      <c r="G423" s="156" t="str">
        <f>IF(B423="סך הכל",Summary!$B$7,IF(F423="","",IF(VLOOKUP(B423,WQ_UnitID!B:C,2,FALSE)=0,"",VLOOKUP(B423,WQ_UnitID!B:C,2,FALSE))))</f>
        <v/>
      </c>
      <c r="H423" s="155" t="str">
        <f>IF(B423="סך הכל",Summary!$B$8,IF(F423="","",IFERROR(VLOOKUP(B423,Planning!A:B,2,FALSE),0)))</f>
        <v/>
      </c>
      <c r="I423" s="155" t="str">
        <f>IF(B423="סך הכל",Summary!$B$9,IF(F423="","",IFERROR(VLOOKUP(B423,Count!A:B,2,FALSE),0)))</f>
        <v/>
      </c>
      <c r="J423" s="155" t="str">
        <f>IF(F423="","",(IF(ISNUMBER(MATCH(B423,ExcPermit!$H$8:$H$1000,0)),"כן","לא")))</f>
        <v/>
      </c>
      <c r="K423" s="155" t="str">
        <f>IF(B423="סך הכל",Summary!$B$10,IF(F423="","",IFERROR(VLOOKUP(B423,Count!A:J,8,FALSE),0)))</f>
        <v/>
      </c>
      <c r="L423" s="155" t="str">
        <f>IF(B423="סך הכל",Summary!$B$11,IF(F423="","",IFERROR(VLOOKUP(B423,Count!A:J,9,FALSE),0)))</f>
        <v/>
      </c>
      <c r="M423" s="157" t="str">
        <f>IF(B423="סך הכל",Summary!$B$12,IF(F423="","",IFERROR(VLOOKUP(B423,Count!A:J,10,FALSE),0)))</f>
        <v/>
      </c>
      <c r="N423" s="158" t="str">
        <f t="shared" si="13"/>
        <v/>
      </c>
      <c r="O423" s="134" t="str">
        <f>IFERROR(VLOOKUP(B423,Comments!A:B,2,FALSE),"")</f>
        <v/>
      </c>
      <c r="P423" s="134"/>
      <c r="Q423" s="134"/>
      <c r="R423" s="134"/>
      <c r="S423" s="134"/>
      <c r="T423" s="134"/>
      <c r="U423" s="134"/>
      <c r="V423" s="134"/>
      <c r="W423" s="134"/>
      <c r="X423" s="134"/>
      <c r="Y423" s="134"/>
      <c r="Z423" s="134"/>
      <c r="AA423" s="134"/>
      <c r="AB423" s="134"/>
      <c r="AC423" s="134"/>
      <c r="AD423" s="134"/>
      <c r="AE423" s="152"/>
      <c r="AF423" s="152"/>
      <c r="AG423" s="152"/>
      <c r="AH423" s="152"/>
      <c r="AI423" s="152"/>
      <c r="AJ423" s="152"/>
      <c r="AK423" s="152"/>
      <c r="AL423" s="152"/>
      <c r="AM423" s="152"/>
      <c r="AN423" s="152"/>
      <c r="AO423" s="152"/>
      <c r="AP423" s="152"/>
      <c r="AQ423" s="152"/>
      <c r="AR423" s="152"/>
      <c r="AS423" s="152"/>
      <c r="AT423" s="152"/>
      <c r="AU423" s="152"/>
      <c r="AV423" s="152"/>
      <c r="AW423" s="152"/>
      <c r="AX423" s="152"/>
      <c r="AY423" s="152"/>
      <c r="AZ423" s="152"/>
      <c r="BA423" s="152"/>
      <c r="BB423" s="152"/>
      <c r="BC423" s="152"/>
      <c r="BD423" s="152"/>
      <c r="BE423" s="152"/>
      <c r="BF423" s="152"/>
      <c r="BG423" s="152"/>
      <c r="BH423" s="152"/>
      <c r="BI423" s="152"/>
      <c r="BJ423" s="152"/>
      <c r="BK423" s="152"/>
      <c r="BL423" s="152"/>
      <c r="BM423" s="152"/>
      <c r="BN423" s="152"/>
      <c r="BO423" s="152"/>
      <c r="BP423" s="152"/>
      <c r="BQ423" s="152"/>
      <c r="BR423" s="152"/>
      <c r="BS423" s="152"/>
      <c r="BT423" s="152"/>
      <c r="BU423" s="152"/>
      <c r="BV423" s="152"/>
      <c r="BW423" s="152"/>
      <c r="BX423" s="152"/>
      <c r="BY423" s="152"/>
    </row>
    <row r="424" spans="1:77" s="38" customFormat="1" x14ac:dyDescent="0.2">
      <c r="A424" s="152"/>
      <c r="B424" s="153" t="str">
        <f>IF(AND(B422&lt;&gt;"",ISNUMBER(B422),B423=""),"סך הכל",IF(Planning!A427="","",Planning!A427))</f>
        <v/>
      </c>
      <c r="C424" s="154" t="str">
        <f>IFERROR(_xlfn.IFS(B424="סך הכל",Summary!$B$6,Planning!C427&lt;&gt;"",Planning!C427),"")</f>
        <v/>
      </c>
      <c r="D424" s="152" t="str">
        <f>IFERROR(VLOOKUP(B424,Address!B:G,5,FALSE),"")</f>
        <v/>
      </c>
      <c r="E424" s="152" t="str">
        <f>IFERROR(VLOOKUP(B424,Address!B:L,11,FALSE),"")</f>
        <v/>
      </c>
      <c r="F424" s="155" t="str">
        <f t="shared" si="12"/>
        <v/>
      </c>
      <c r="G424" s="156" t="str">
        <f>IF(B424="סך הכל",Summary!$B$7,IF(F424="","",IF(VLOOKUP(B424,WQ_UnitID!B:C,2,FALSE)=0,"",VLOOKUP(B424,WQ_UnitID!B:C,2,FALSE))))</f>
        <v/>
      </c>
      <c r="H424" s="155" t="str">
        <f>IF(B424="סך הכל",Summary!$B$8,IF(F424="","",IFERROR(VLOOKUP(B424,Planning!A:B,2,FALSE),0)))</f>
        <v/>
      </c>
      <c r="I424" s="155" t="str">
        <f>IF(B424="סך הכל",Summary!$B$9,IF(F424="","",IFERROR(VLOOKUP(B424,Count!A:B,2,FALSE),0)))</f>
        <v/>
      </c>
      <c r="J424" s="155" t="str">
        <f>IF(F424="","",(IF(ISNUMBER(MATCH(B424,ExcPermit!$H$8:$H$1000,0)),"כן","לא")))</f>
        <v/>
      </c>
      <c r="K424" s="155" t="str">
        <f>IF(B424="סך הכל",Summary!$B$10,IF(F424="","",IFERROR(VLOOKUP(B424,Count!A:J,8,FALSE),0)))</f>
        <v/>
      </c>
      <c r="L424" s="155" t="str">
        <f>IF(B424="סך הכל",Summary!$B$11,IF(F424="","",IFERROR(VLOOKUP(B424,Count!A:J,9,FALSE),0)))</f>
        <v/>
      </c>
      <c r="M424" s="157" t="str">
        <f>IF(B424="סך הכל",Summary!$B$12,IF(F424="","",IFERROR(VLOOKUP(B424,Count!A:J,10,FALSE),0)))</f>
        <v/>
      </c>
      <c r="N424" s="158" t="str">
        <f t="shared" si="13"/>
        <v/>
      </c>
      <c r="O424" s="134" t="str">
        <f>IFERROR(VLOOKUP(B424,Comments!A:B,2,FALSE),"")</f>
        <v/>
      </c>
      <c r="P424" s="134"/>
      <c r="Q424" s="134"/>
      <c r="R424" s="134"/>
      <c r="S424" s="134"/>
      <c r="T424" s="134"/>
      <c r="U424" s="134"/>
      <c r="V424" s="134"/>
      <c r="W424" s="134"/>
      <c r="X424" s="134"/>
      <c r="Y424" s="134"/>
      <c r="Z424" s="134"/>
      <c r="AA424" s="134"/>
      <c r="AB424" s="134"/>
      <c r="AC424" s="134"/>
      <c r="AD424" s="134"/>
      <c r="AE424" s="152"/>
      <c r="AF424" s="152"/>
      <c r="AG424" s="152"/>
      <c r="AH424" s="152"/>
      <c r="AI424" s="152"/>
      <c r="AJ424" s="152"/>
      <c r="AK424" s="152"/>
      <c r="AL424" s="152"/>
      <c r="AM424" s="152"/>
      <c r="AN424" s="152"/>
      <c r="AO424" s="152"/>
      <c r="AP424" s="152"/>
      <c r="AQ424" s="152"/>
      <c r="AR424" s="152"/>
      <c r="AS424" s="152"/>
      <c r="AT424" s="152"/>
      <c r="AU424" s="152"/>
      <c r="AV424" s="152"/>
      <c r="AW424" s="152"/>
      <c r="AX424" s="152"/>
      <c r="AY424" s="152"/>
      <c r="AZ424" s="152"/>
      <c r="BA424" s="152"/>
      <c r="BB424" s="152"/>
      <c r="BC424" s="152"/>
      <c r="BD424" s="152"/>
      <c r="BE424" s="152"/>
      <c r="BF424" s="152"/>
      <c r="BG424" s="152"/>
      <c r="BH424" s="152"/>
      <c r="BI424" s="152"/>
      <c r="BJ424" s="152"/>
      <c r="BK424" s="152"/>
      <c r="BL424" s="152"/>
      <c r="BM424" s="152"/>
      <c r="BN424" s="152"/>
      <c r="BO424" s="152"/>
      <c r="BP424" s="152"/>
      <c r="BQ424" s="152"/>
      <c r="BR424" s="152"/>
      <c r="BS424" s="152"/>
      <c r="BT424" s="152"/>
      <c r="BU424" s="152"/>
      <c r="BV424" s="152"/>
      <c r="BW424" s="152"/>
      <c r="BX424" s="152"/>
      <c r="BY424" s="152"/>
    </row>
    <row r="425" spans="1:77" s="38" customFormat="1" x14ac:dyDescent="0.2">
      <c r="A425" s="152"/>
      <c r="B425" s="153" t="str">
        <f>IF(AND(B423&lt;&gt;"",ISNUMBER(B423),B424=""),"סך הכל",IF(Planning!A428="","",Planning!A428))</f>
        <v/>
      </c>
      <c r="C425" s="154" t="str">
        <f>IFERROR(_xlfn.IFS(B425="סך הכל",Summary!$B$6,Planning!C428&lt;&gt;"",Planning!C428),"")</f>
        <v/>
      </c>
      <c r="D425" s="152" t="str">
        <f>IFERROR(VLOOKUP(B425,Address!B:G,5,FALSE),"")</f>
        <v/>
      </c>
      <c r="E425" s="152" t="str">
        <f>IFERROR(VLOOKUP(B425,Address!B:L,11,FALSE),"")</f>
        <v/>
      </c>
      <c r="F425" s="155" t="str">
        <f t="shared" si="12"/>
        <v/>
      </c>
      <c r="G425" s="156" t="str">
        <f>IF(B425="סך הכל",Summary!$B$7,IF(F425="","",IF(VLOOKUP(B425,WQ_UnitID!B:C,2,FALSE)=0,"",VLOOKUP(B425,WQ_UnitID!B:C,2,FALSE))))</f>
        <v/>
      </c>
      <c r="H425" s="155" t="str">
        <f>IF(B425="סך הכל",Summary!$B$8,IF(F425="","",IFERROR(VLOOKUP(B425,Planning!A:B,2,FALSE),0)))</f>
        <v/>
      </c>
      <c r="I425" s="155" t="str">
        <f>IF(B425="סך הכל",Summary!$B$9,IF(F425="","",IFERROR(VLOOKUP(B425,Count!A:B,2,FALSE),0)))</f>
        <v/>
      </c>
      <c r="J425" s="155" t="str">
        <f>IF(F425="","",(IF(ISNUMBER(MATCH(B425,ExcPermit!$H$8:$H$1000,0)),"כן","לא")))</f>
        <v/>
      </c>
      <c r="K425" s="155" t="str">
        <f>IF(B425="סך הכל",Summary!$B$10,IF(F425="","",IFERROR(VLOOKUP(B425,Count!A:J,8,FALSE),0)))</f>
        <v/>
      </c>
      <c r="L425" s="155" t="str">
        <f>IF(B425="סך הכל",Summary!$B$11,IF(F425="","",IFERROR(VLOOKUP(B425,Count!A:J,9,FALSE),0)))</f>
        <v/>
      </c>
      <c r="M425" s="157" t="str">
        <f>IF(B425="סך הכל",Summary!$B$12,IF(F425="","",IFERROR(VLOOKUP(B425,Count!A:J,10,FALSE),0)))</f>
        <v/>
      </c>
      <c r="N425" s="158" t="str">
        <f t="shared" si="13"/>
        <v/>
      </c>
      <c r="O425" s="134" t="str">
        <f>IFERROR(VLOOKUP(B425,Comments!A:B,2,FALSE),"")</f>
        <v/>
      </c>
      <c r="P425" s="134"/>
      <c r="Q425" s="134"/>
      <c r="R425" s="134"/>
      <c r="S425" s="134"/>
      <c r="T425" s="134"/>
      <c r="U425" s="134"/>
      <c r="V425" s="134"/>
      <c r="W425" s="134"/>
      <c r="X425" s="134"/>
      <c r="Y425" s="134"/>
      <c r="Z425" s="134"/>
      <c r="AA425" s="134"/>
      <c r="AB425" s="134"/>
      <c r="AC425" s="134"/>
      <c r="AD425" s="134"/>
      <c r="AE425" s="152"/>
      <c r="AF425" s="152"/>
      <c r="AG425" s="152"/>
      <c r="AH425" s="152"/>
      <c r="AI425" s="152"/>
      <c r="AJ425" s="152"/>
      <c r="AK425" s="152"/>
      <c r="AL425" s="152"/>
      <c r="AM425" s="152"/>
      <c r="AN425" s="152"/>
      <c r="AO425" s="152"/>
      <c r="AP425" s="152"/>
      <c r="AQ425" s="152"/>
      <c r="AR425" s="152"/>
      <c r="AS425" s="152"/>
      <c r="AT425" s="152"/>
      <c r="AU425" s="152"/>
      <c r="AV425" s="152"/>
      <c r="AW425" s="152"/>
      <c r="AX425" s="152"/>
      <c r="AY425" s="152"/>
      <c r="AZ425" s="152"/>
      <c r="BA425" s="152"/>
      <c r="BB425" s="152"/>
      <c r="BC425" s="152"/>
      <c r="BD425" s="152"/>
      <c r="BE425" s="152"/>
      <c r="BF425" s="152"/>
      <c r="BG425" s="152"/>
      <c r="BH425" s="152"/>
      <c r="BI425" s="152"/>
      <c r="BJ425" s="152"/>
      <c r="BK425" s="152"/>
      <c r="BL425" s="152"/>
      <c r="BM425" s="152"/>
      <c r="BN425" s="152"/>
      <c r="BO425" s="152"/>
      <c r="BP425" s="152"/>
      <c r="BQ425" s="152"/>
      <c r="BR425" s="152"/>
      <c r="BS425" s="152"/>
      <c r="BT425" s="152"/>
      <c r="BU425" s="152"/>
      <c r="BV425" s="152"/>
      <c r="BW425" s="152"/>
      <c r="BX425" s="152"/>
      <c r="BY425" s="152"/>
    </row>
    <row r="426" spans="1:77" s="38" customFormat="1" x14ac:dyDescent="0.2">
      <c r="A426" s="152"/>
      <c r="B426" s="153" t="str">
        <f>IF(AND(B424&lt;&gt;"",ISNUMBER(B424),B425=""),"סך הכל",IF(Planning!A429="","",Planning!A429))</f>
        <v/>
      </c>
      <c r="C426" s="154" t="str">
        <f>IFERROR(_xlfn.IFS(B426="סך הכל",Summary!$B$6,Planning!C429&lt;&gt;"",Planning!C429),"")</f>
        <v/>
      </c>
      <c r="D426" s="152" t="str">
        <f>IFERROR(VLOOKUP(B426,Address!B:G,5,FALSE),"")</f>
        <v/>
      </c>
      <c r="E426" s="152" t="str">
        <f>IFERROR(VLOOKUP(B426,Address!B:L,11,FALSE),"")</f>
        <v/>
      </c>
      <c r="F426" s="155" t="str">
        <f t="shared" si="12"/>
        <v/>
      </c>
      <c r="G426" s="156" t="str">
        <f>IF(B426="סך הכל",Summary!$B$7,IF(F426="","",IF(VLOOKUP(B426,WQ_UnitID!B:C,2,FALSE)=0,"",VLOOKUP(B426,WQ_UnitID!B:C,2,FALSE))))</f>
        <v/>
      </c>
      <c r="H426" s="155" t="str">
        <f>IF(B426="סך הכל",Summary!$B$8,IF(F426="","",IFERROR(VLOOKUP(B426,Planning!A:B,2,FALSE),0)))</f>
        <v/>
      </c>
      <c r="I426" s="155" t="str">
        <f>IF(B426="סך הכל",Summary!$B$9,IF(F426="","",IFERROR(VLOOKUP(B426,Count!A:B,2,FALSE),0)))</f>
        <v/>
      </c>
      <c r="J426" s="155" t="str">
        <f>IF(F426="","",(IF(ISNUMBER(MATCH(B426,ExcPermit!$H$8:$H$1000,0)),"כן","לא")))</f>
        <v/>
      </c>
      <c r="K426" s="155" t="str">
        <f>IF(B426="סך הכל",Summary!$B$10,IF(F426="","",IFERROR(VLOOKUP(B426,Count!A:J,8,FALSE),0)))</f>
        <v/>
      </c>
      <c r="L426" s="155" t="str">
        <f>IF(B426="סך הכל",Summary!$B$11,IF(F426="","",IFERROR(VLOOKUP(B426,Count!A:J,9,FALSE),0)))</f>
        <v/>
      </c>
      <c r="M426" s="157" t="str">
        <f>IF(B426="סך הכל",Summary!$B$12,IF(F426="","",IFERROR(VLOOKUP(B426,Count!A:J,10,FALSE),0)))</f>
        <v/>
      </c>
      <c r="N426" s="158" t="str">
        <f t="shared" si="13"/>
        <v/>
      </c>
      <c r="O426" s="134" t="str">
        <f>IFERROR(VLOOKUP(B426,Comments!A:B,2,FALSE),"")</f>
        <v/>
      </c>
      <c r="P426" s="134"/>
      <c r="Q426" s="134"/>
      <c r="R426" s="134"/>
      <c r="S426" s="134"/>
      <c r="T426" s="134"/>
      <c r="U426" s="134"/>
      <c r="V426" s="134"/>
      <c r="W426" s="134"/>
      <c r="X426" s="134"/>
      <c r="Y426" s="134"/>
      <c r="Z426" s="134"/>
      <c r="AA426" s="134"/>
      <c r="AB426" s="134"/>
      <c r="AC426" s="134"/>
      <c r="AD426" s="134"/>
      <c r="AE426" s="152"/>
      <c r="AF426" s="152"/>
      <c r="AG426" s="152"/>
      <c r="AH426" s="152"/>
      <c r="AI426" s="152"/>
      <c r="AJ426" s="152"/>
      <c r="AK426" s="152"/>
      <c r="AL426" s="152"/>
      <c r="AM426" s="152"/>
      <c r="AN426" s="152"/>
      <c r="AO426" s="152"/>
      <c r="AP426" s="152"/>
      <c r="AQ426" s="152"/>
      <c r="AR426" s="152"/>
      <c r="AS426" s="152"/>
      <c r="AT426" s="152"/>
      <c r="AU426" s="152"/>
      <c r="AV426" s="152"/>
      <c r="AW426" s="152"/>
      <c r="AX426" s="152"/>
      <c r="AY426" s="152"/>
      <c r="AZ426" s="152"/>
      <c r="BA426" s="152"/>
      <c r="BB426" s="152"/>
      <c r="BC426" s="152"/>
      <c r="BD426" s="152"/>
      <c r="BE426" s="152"/>
      <c r="BF426" s="152"/>
      <c r="BG426" s="152"/>
      <c r="BH426" s="152"/>
      <c r="BI426" s="152"/>
      <c r="BJ426" s="152"/>
      <c r="BK426" s="152"/>
      <c r="BL426" s="152"/>
      <c r="BM426" s="152"/>
      <c r="BN426" s="152"/>
      <c r="BO426" s="152"/>
      <c r="BP426" s="152"/>
      <c r="BQ426" s="152"/>
      <c r="BR426" s="152"/>
      <c r="BS426" s="152"/>
      <c r="BT426" s="152"/>
      <c r="BU426" s="152"/>
      <c r="BV426" s="152"/>
      <c r="BW426" s="152"/>
      <c r="BX426" s="152"/>
      <c r="BY426" s="152"/>
    </row>
    <row r="427" spans="1:77" s="38" customFormat="1" x14ac:dyDescent="0.2">
      <c r="A427" s="152"/>
      <c r="B427" s="153" t="str">
        <f>IF(AND(B425&lt;&gt;"",ISNUMBER(B425),B426=""),"סך הכל",IF(Planning!A430="","",Planning!A430))</f>
        <v/>
      </c>
      <c r="C427" s="154" t="str">
        <f>IFERROR(_xlfn.IFS(B427="סך הכל",Summary!$B$6,Planning!C430&lt;&gt;"",Planning!C430),"")</f>
        <v/>
      </c>
      <c r="D427" s="152" t="str">
        <f>IFERROR(VLOOKUP(B427,Address!B:G,5,FALSE),"")</f>
        <v/>
      </c>
      <c r="E427" s="152" t="str">
        <f>IFERROR(VLOOKUP(B427,Address!B:L,11,FALSE),"")</f>
        <v/>
      </c>
      <c r="F427" s="155" t="str">
        <f t="shared" si="12"/>
        <v/>
      </c>
      <c r="G427" s="156" t="str">
        <f>IF(B427="סך הכל",Summary!$B$7,IF(F427="","",IF(VLOOKUP(B427,WQ_UnitID!B:C,2,FALSE)=0,"",VLOOKUP(B427,WQ_UnitID!B:C,2,FALSE))))</f>
        <v/>
      </c>
      <c r="H427" s="155" t="str">
        <f>IF(B427="סך הכל",Summary!$B$8,IF(F427="","",IFERROR(VLOOKUP(B427,Planning!A:B,2,FALSE),0)))</f>
        <v/>
      </c>
      <c r="I427" s="155" t="str">
        <f>IF(B427="סך הכל",Summary!$B$9,IF(F427="","",IFERROR(VLOOKUP(B427,Count!A:B,2,FALSE),0)))</f>
        <v/>
      </c>
      <c r="J427" s="155" t="str">
        <f>IF(F427="","",(IF(ISNUMBER(MATCH(B427,ExcPermit!$H$8:$H$1000,0)),"כן","לא")))</f>
        <v/>
      </c>
      <c r="K427" s="155" t="str">
        <f>IF(B427="סך הכל",Summary!$B$10,IF(F427="","",IFERROR(VLOOKUP(B427,Count!A:J,8,FALSE),0)))</f>
        <v/>
      </c>
      <c r="L427" s="155" t="str">
        <f>IF(B427="סך הכל",Summary!$B$11,IF(F427="","",IFERROR(VLOOKUP(B427,Count!A:J,9,FALSE),0)))</f>
        <v/>
      </c>
      <c r="M427" s="157" t="str">
        <f>IF(B427="סך הכל",Summary!$B$12,IF(F427="","",IFERROR(VLOOKUP(B427,Count!A:J,10,FALSE),0)))</f>
        <v/>
      </c>
      <c r="N427" s="158" t="str">
        <f t="shared" si="13"/>
        <v/>
      </c>
      <c r="O427" s="134" t="str">
        <f>IFERROR(VLOOKUP(B427,Comments!A:B,2,FALSE),"")</f>
        <v/>
      </c>
      <c r="P427" s="134"/>
      <c r="Q427" s="134"/>
      <c r="R427" s="134"/>
      <c r="S427" s="134"/>
      <c r="T427" s="134"/>
      <c r="U427" s="134"/>
      <c r="V427" s="134"/>
      <c r="W427" s="134"/>
      <c r="X427" s="134"/>
      <c r="Y427" s="134"/>
      <c r="Z427" s="134"/>
      <c r="AA427" s="134"/>
      <c r="AB427" s="134"/>
      <c r="AC427" s="134"/>
      <c r="AD427" s="134"/>
      <c r="AE427" s="152"/>
      <c r="AF427" s="152"/>
      <c r="AG427" s="152"/>
      <c r="AH427" s="152"/>
      <c r="AI427" s="152"/>
      <c r="AJ427" s="152"/>
      <c r="AK427" s="152"/>
      <c r="AL427" s="152"/>
      <c r="AM427" s="152"/>
      <c r="AN427" s="152"/>
      <c r="AO427" s="152"/>
      <c r="AP427" s="152"/>
      <c r="AQ427" s="152"/>
      <c r="AR427" s="152"/>
      <c r="AS427" s="152"/>
      <c r="AT427" s="152"/>
      <c r="AU427" s="152"/>
      <c r="AV427" s="152"/>
      <c r="AW427" s="152"/>
      <c r="AX427" s="152"/>
      <c r="AY427" s="152"/>
      <c r="AZ427" s="152"/>
      <c r="BA427" s="152"/>
      <c r="BB427" s="152"/>
      <c r="BC427" s="152"/>
      <c r="BD427" s="152"/>
      <c r="BE427" s="152"/>
      <c r="BF427" s="152"/>
      <c r="BG427" s="152"/>
      <c r="BH427" s="152"/>
      <c r="BI427" s="152"/>
      <c r="BJ427" s="152"/>
      <c r="BK427" s="152"/>
      <c r="BL427" s="152"/>
      <c r="BM427" s="152"/>
      <c r="BN427" s="152"/>
      <c r="BO427" s="152"/>
      <c r="BP427" s="152"/>
      <c r="BQ427" s="152"/>
      <c r="BR427" s="152"/>
      <c r="BS427" s="152"/>
      <c r="BT427" s="152"/>
      <c r="BU427" s="152"/>
      <c r="BV427" s="152"/>
      <c r="BW427" s="152"/>
      <c r="BX427" s="152"/>
      <c r="BY427" s="152"/>
    </row>
    <row r="428" spans="1:77" s="38" customFormat="1" x14ac:dyDescent="0.2">
      <c r="A428" s="152"/>
      <c r="B428" s="153" t="str">
        <f>IF(AND(B426&lt;&gt;"",ISNUMBER(B426),B427=""),"סך הכל",IF(Planning!A431="","",Planning!A431))</f>
        <v/>
      </c>
      <c r="C428" s="154" t="str">
        <f>IFERROR(_xlfn.IFS(B428="סך הכל",Summary!$B$6,Planning!C431&lt;&gt;"",Planning!C431),"")</f>
        <v/>
      </c>
      <c r="D428" s="152" t="str">
        <f>IFERROR(VLOOKUP(B428,Address!B:G,5,FALSE),"")</f>
        <v/>
      </c>
      <c r="E428" s="152" t="str">
        <f>IFERROR(VLOOKUP(B428,Address!B:L,11,FALSE),"")</f>
        <v/>
      </c>
      <c r="F428" s="155" t="str">
        <f t="shared" si="12"/>
        <v/>
      </c>
      <c r="G428" s="156" t="str">
        <f>IF(B428="סך הכל",Summary!$B$7,IF(F428="","",IF(VLOOKUP(B428,WQ_UnitID!B:C,2,FALSE)=0,"",VLOOKUP(B428,WQ_UnitID!B:C,2,FALSE))))</f>
        <v/>
      </c>
      <c r="H428" s="155" t="str">
        <f>IF(B428="סך הכל",Summary!$B$8,IF(F428="","",IFERROR(VLOOKUP(B428,Planning!A:B,2,FALSE),0)))</f>
        <v/>
      </c>
      <c r="I428" s="155" t="str">
        <f>IF(B428="סך הכל",Summary!$B$9,IF(F428="","",IFERROR(VLOOKUP(B428,Count!A:B,2,FALSE),0)))</f>
        <v/>
      </c>
      <c r="J428" s="155" t="str">
        <f>IF(F428="","",(IF(ISNUMBER(MATCH(B428,ExcPermit!$H$8:$H$1000,0)),"כן","לא")))</f>
        <v/>
      </c>
      <c r="K428" s="155" t="str">
        <f>IF(B428="סך הכל",Summary!$B$10,IF(F428="","",IFERROR(VLOOKUP(B428,Count!A:J,8,FALSE),0)))</f>
        <v/>
      </c>
      <c r="L428" s="155" t="str">
        <f>IF(B428="סך הכל",Summary!$B$11,IF(F428="","",IFERROR(VLOOKUP(B428,Count!A:J,9,FALSE),0)))</f>
        <v/>
      </c>
      <c r="M428" s="157" t="str">
        <f>IF(B428="סך הכל",Summary!$B$12,IF(F428="","",IFERROR(VLOOKUP(B428,Count!A:J,10,FALSE),0)))</f>
        <v/>
      </c>
      <c r="N428" s="158" t="str">
        <f t="shared" si="13"/>
        <v/>
      </c>
      <c r="O428" s="134" t="str">
        <f>IFERROR(VLOOKUP(B428,Comments!A:B,2,FALSE),"")</f>
        <v/>
      </c>
      <c r="P428" s="134"/>
      <c r="Q428" s="134"/>
      <c r="R428" s="134"/>
      <c r="S428" s="134"/>
      <c r="T428" s="134"/>
      <c r="U428" s="134"/>
      <c r="V428" s="134"/>
      <c r="W428" s="134"/>
      <c r="X428" s="134"/>
      <c r="Y428" s="134"/>
      <c r="Z428" s="134"/>
      <c r="AA428" s="134"/>
      <c r="AB428" s="134"/>
      <c r="AC428" s="134"/>
      <c r="AD428" s="134"/>
      <c r="AE428" s="152"/>
      <c r="AF428" s="152"/>
      <c r="AG428" s="152"/>
      <c r="AH428" s="152"/>
      <c r="AI428" s="152"/>
      <c r="AJ428" s="152"/>
      <c r="AK428" s="152"/>
      <c r="AL428" s="152"/>
      <c r="AM428" s="152"/>
      <c r="AN428" s="152"/>
      <c r="AO428" s="152"/>
      <c r="AP428" s="152"/>
      <c r="AQ428" s="152"/>
      <c r="AR428" s="152"/>
      <c r="AS428" s="152"/>
      <c r="AT428" s="152"/>
      <c r="AU428" s="152"/>
      <c r="AV428" s="152"/>
      <c r="AW428" s="152"/>
      <c r="AX428" s="152"/>
      <c r="AY428" s="152"/>
      <c r="AZ428" s="152"/>
      <c r="BA428" s="152"/>
      <c r="BB428" s="152"/>
      <c r="BC428" s="152"/>
      <c r="BD428" s="152"/>
      <c r="BE428" s="152"/>
      <c r="BF428" s="152"/>
      <c r="BG428" s="152"/>
      <c r="BH428" s="152"/>
      <c r="BI428" s="152"/>
      <c r="BJ428" s="152"/>
      <c r="BK428" s="152"/>
      <c r="BL428" s="152"/>
      <c r="BM428" s="152"/>
      <c r="BN428" s="152"/>
      <c r="BO428" s="152"/>
      <c r="BP428" s="152"/>
      <c r="BQ428" s="152"/>
      <c r="BR428" s="152"/>
      <c r="BS428" s="152"/>
      <c r="BT428" s="152"/>
      <c r="BU428" s="152"/>
      <c r="BV428" s="152"/>
      <c r="BW428" s="152"/>
      <c r="BX428" s="152"/>
      <c r="BY428" s="152"/>
    </row>
    <row r="429" spans="1:77" s="38" customFormat="1" x14ac:dyDescent="0.2">
      <c r="A429" s="152"/>
      <c r="B429" s="153" t="str">
        <f>IF(AND(B427&lt;&gt;"",ISNUMBER(B427),B428=""),"סך הכל",IF(Planning!A432="","",Planning!A432))</f>
        <v/>
      </c>
      <c r="C429" s="154" t="str">
        <f>IFERROR(_xlfn.IFS(B429="סך הכל",Summary!$B$6,Planning!C432&lt;&gt;"",Planning!C432),"")</f>
        <v/>
      </c>
      <c r="D429" s="152" t="str">
        <f>IFERROR(VLOOKUP(B429,Address!B:G,5,FALSE),"")</f>
        <v/>
      </c>
      <c r="E429" s="152" t="str">
        <f>IFERROR(VLOOKUP(B429,Address!B:L,11,FALSE),"")</f>
        <v/>
      </c>
      <c r="F429" s="155" t="str">
        <f t="shared" si="12"/>
        <v/>
      </c>
      <c r="G429" s="156" t="str">
        <f>IF(B429="סך הכל",Summary!$B$7,IF(F429="","",IF(VLOOKUP(B429,WQ_UnitID!B:C,2,FALSE)=0,"",VLOOKUP(B429,WQ_UnitID!B:C,2,FALSE))))</f>
        <v/>
      </c>
      <c r="H429" s="155" t="str">
        <f>IF(B429="סך הכל",Summary!$B$8,IF(F429="","",IFERROR(VLOOKUP(B429,Planning!A:B,2,FALSE),0)))</f>
        <v/>
      </c>
      <c r="I429" s="155" t="str">
        <f>IF(B429="סך הכל",Summary!$B$9,IF(F429="","",IFERROR(VLOOKUP(B429,Count!A:B,2,FALSE),0)))</f>
        <v/>
      </c>
      <c r="J429" s="155" t="str">
        <f>IF(F429="","",(IF(ISNUMBER(MATCH(B429,ExcPermit!$H$8:$H$1000,0)),"כן","לא")))</f>
        <v/>
      </c>
      <c r="K429" s="155" t="str">
        <f>IF(B429="סך הכל",Summary!$B$10,IF(F429="","",IFERROR(VLOOKUP(B429,Count!A:J,8,FALSE),0)))</f>
        <v/>
      </c>
      <c r="L429" s="155" t="str">
        <f>IF(B429="סך הכל",Summary!$B$11,IF(F429="","",IFERROR(VLOOKUP(B429,Count!A:J,9,FALSE),0)))</f>
        <v/>
      </c>
      <c r="M429" s="157" t="str">
        <f>IF(B429="סך הכל",Summary!$B$12,IF(F429="","",IFERROR(VLOOKUP(B429,Count!A:J,10,FALSE),0)))</f>
        <v/>
      </c>
      <c r="N429" s="158" t="str">
        <f t="shared" si="13"/>
        <v/>
      </c>
      <c r="O429" s="134" t="str">
        <f>IFERROR(VLOOKUP(B429,Comments!A:B,2,FALSE),"")</f>
        <v/>
      </c>
      <c r="P429" s="134"/>
      <c r="Q429" s="134"/>
      <c r="R429" s="134"/>
      <c r="S429" s="134"/>
      <c r="T429" s="134"/>
      <c r="U429" s="134"/>
      <c r="V429" s="134"/>
      <c r="W429" s="134"/>
      <c r="X429" s="134"/>
      <c r="Y429" s="134"/>
      <c r="Z429" s="134"/>
      <c r="AA429" s="134"/>
      <c r="AB429" s="134"/>
      <c r="AC429" s="134"/>
      <c r="AD429" s="134"/>
      <c r="AE429" s="152"/>
      <c r="AF429" s="152"/>
      <c r="AG429" s="152"/>
      <c r="AH429" s="152"/>
      <c r="AI429" s="152"/>
      <c r="AJ429" s="152"/>
      <c r="AK429" s="152"/>
      <c r="AL429" s="152"/>
      <c r="AM429" s="152"/>
      <c r="AN429" s="152"/>
      <c r="AO429" s="152"/>
      <c r="AP429" s="152"/>
      <c r="AQ429" s="152"/>
      <c r="AR429" s="152"/>
      <c r="AS429" s="152"/>
      <c r="AT429" s="152"/>
      <c r="AU429" s="152"/>
      <c r="AV429" s="152"/>
      <c r="AW429" s="152"/>
      <c r="AX429" s="152"/>
      <c r="AY429" s="152"/>
      <c r="AZ429" s="152"/>
      <c r="BA429" s="152"/>
      <c r="BB429" s="152"/>
      <c r="BC429" s="152"/>
      <c r="BD429" s="152"/>
      <c r="BE429" s="152"/>
      <c r="BF429" s="152"/>
      <c r="BG429" s="152"/>
      <c r="BH429" s="152"/>
      <c r="BI429" s="152"/>
      <c r="BJ429" s="152"/>
      <c r="BK429" s="152"/>
      <c r="BL429" s="152"/>
      <c r="BM429" s="152"/>
      <c r="BN429" s="152"/>
      <c r="BO429" s="152"/>
      <c r="BP429" s="152"/>
      <c r="BQ429" s="152"/>
      <c r="BR429" s="152"/>
      <c r="BS429" s="152"/>
      <c r="BT429" s="152"/>
      <c r="BU429" s="152"/>
      <c r="BV429" s="152"/>
      <c r="BW429" s="152"/>
      <c r="BX429" s="152"/>
      <c r="BY429" s="152"/>
    </row>
    <row r="430" spans="1:77" s="38" customFormat="1" x14ac:dyDescent="0.2">
      <c r="A430" s="152"/>
      <c r="B430" s="153" t="str">
        <f>IF(AND(B428&lt;&gt;"",ISNUMBER(B428),B429=""),"סך הכל",IF(Planning!A433="","",Planning!A433))</f>
        <v/>
      </c>
      <c r="C430" s="154" t="str">
        <f>IFERROR(_xlfn.IFS(B430="סך הכל",Summary!$B$6,Planning!C433&lt;&gt;"",Planning!C433),"")</f>
        <v/>
      </c>
      <c r="D430" s="152" t="str">
        <f>IFERROR(VLOOKUP(B430,Address!B:G,5,FALSE),"")</f>
        <v/>
      </c>
      <c r="E430" s="152" t="str">
        <f>IFERROR(VLOOKUP(B430,Address!B:L,11,FALSE),"")</f>
        <v/>
      </c>
      <c r="F430" s="155" t="str">
        <f t="shared" si="12"/>
        <v/>
      </c>
      <c r="G430" s="156" t="str">
        <f>IF(B430="סך הכל",Summary!$B$7,IF(F430="","",IF(VLOOKUP(B430,WQ_UnitID!B:C,2,FALSE)=0,"",VLOOKUP(B430,WQ_UnitID!B:C,2,FALSE))))</f>
        <v/>
      </c>
      <c r="H430" s="155" t="str">
        <f>IF(B430="סך הכל",Summary!$B$8,IF(F430="","",IFERROR(VLOOKUP(B430,Planning!A:B,2,FALSE),0)))</f>
        <v/>
      </c>
      <c r="I430" s="155" t="str">
        <f>IF(B430="סך הכל",Summary!$B$9,IF(F430="","",IFERROR(VLOOKUP(B430,Count!A:B,2,FALSE),0)))</f>
        <v/>
      </c>
      <c r="J430" s="155" t="str">
        <f>IF(F430="","",(IF(ISNUMBER(MATCH(B430,ExcPermit!$H$8:$H$1000,0)),"כן","לא")))</f>
        <v/>
      </c>
      <c r="K430" s="155" t="str">
        <f>IF(B430="סך הכל",Summary!$B$10,IF(F430="","",IFERROR(VLOOKUP(B430,Count!A:J,8,FALSE),0)))</f>
        <v/>
      </c>
      <c r="L430" s="155" t="str">
        <f>IF(B430="סך הכל",Summary!$B$11,IF(F430="","",IFERROR(VLOOKUP(B430,Count!A:J,9,FALSE),0)))</f>
        <v/>
      </c>
      <c r="M430" s="157" t="str">
        <f>IF(B430="סך הכל",Summary!$B$12,IF(F430="","",IFERROR(VLOOKUP(B430,Count!A:J,10,FALSE),0)))</f>
        <v/>
      </c>
      <c r="N430" s="158" t="str">
        <f t="shared" si="13"/>
        <v/>
      </c>
      <c r="O430" s="134" t="str">
        <f>IFERROR(VLOOKUP(B430,Comments!A:B,2,FALSE),"")</f>
        <v/>
      </c>
      <c r="P430" s="134"/>
      <c r="Q430" s="134"/>
      <c r="R430" s="134"/>
      <c r="S430" s="134"/>
      <c r="T430" s="134"/>
      <c r="U430" s="134"/>
      <c r="V430" s="134"/>
      <c r="W430" s="134"/>
      <c r="X430" s="134"/>
      <c r="Y430" s="134"/>
      <c r="Z430" s="134"/>
      <c r="AA430" s="134"/>
      <c r="AB430" s="134"/>
      <c r="AC430" s="134"/>
      <c r="AD430" s="134"/>
      <c r="AE430" s="152"/>
      <c r="AF430" s="152"/>
      <c r="AG430" s="152"/>
      <c r="AH430" s="152"/>
      <c r="AI430" s="152"/>
      <c r="AJ430" s="152"/>
      <c r="AK430" s="152"/>
      <c r="AL430" s="152"/>
      <c r="AM430" s="152"/>
      <c r="AN430" s="152"/>
      <c r="AO430" s="152"/>
      <c r="AP430" s="152"/>
      <c r="AQ430" s="152"/>
      <c r="AR430" s="152"/>
      <c r="AS430" s="152"/>
      <c r="AT430" s="152"/>
      <c r="AU430" s="152"/>
      <c r="AV430" s="152"/>
      <c r="AW430" s="152"/>
      <c r="AX430" s="152"/>
      <c r="AY430" s="152"/>
      <c r="AZ430" s="152"/>
      <c r="BA430" s="152"/>
      <c r="BB430" s="152"/>
      <c r="BC430" s="152"/>
      <c r="BD430" s="152"/>
      <c r="BE430" s="152"/>
      <c r="BF430" s="152"/>
      <c r="BG430" s="152"/>
      <c r="BH430" s="152"/>
      <c r="BI430" s="152"/>
      <c r="BJ430" s="152"/>
      <c r="BK430" s="152"/>
      <c r="BL430" s="152"/>
      <c r="BM430" s="152"/>
      <c r="BN430" s="152"/>
      <c r="BO430" s="152"/>
      <c r="BP430" s="152"/>
      <c r="BQ430" s="152"/>
      <c r="BR430" s="152"/>
      <c r="BS430" s="152"/>
      <c r="BT430" s="152"/>
      <c r="BU430" s="152"/>
      <c r="BV430" s="152"/>
      <c r="BW430" s="152"/>
      <c r="BX430" s="152"/>
      <c r="BY430" s="152"/>
    </row>
    <row r="431" spans="1:77" s="38" customFormat="1" x14ac:dyDescent="0.2">
      <c r="A431" s="152"/>
      <c r="B431" s="153" t="str">
        <f>IF(AND(B429&lt;&gt;"",ISNUMBER(B429),B430=""),"סך הכל",IF(Planning!A434="","",Planning!A434))</f>
        <v/>
      </c>
      <c r="C431" s="154" t="str">
        <f>IFERROR(_xlfn.IFS(B431="סך הכל",Summary!$B$6,Planning!C434&lt;&gt;"",Planning!C434),"")</f>
        <v/>
      </c>
      <c r="D431" s="152" t="str">
        <f>IFERROR(VLOOKUP(B431,Address!B:G,5,FALSE),"")</f>
        <v/>
      </c>
      <c r="E431" s="152" t="str">
        <f>IFERROR(VLOOKUP(B431,Address!B:L,11,FALSE),"")</f>
        <v/>
      </c>
      <c r="F431" s="155" t="str">
        <f t="shared" si="12"/>
        <v/>
      </c>
      <c r="G431" s="156" t="str">
        <f>IF(B431="סך הכל",Summary!$B$7,IF(F431="","",IF(VLOOKUP(B431,WQ_UnitID!B:C,2,FALSE)=0,"",VLOOKUP(B431,WQ_UnitID!B:C,2,FALSE))))</f>
        <v/>
      </c>
      <c r="H431" s="155" t="str">
        <f>IF(B431="סך הכל",Summary!$B$8,IF(F431="","",IFERROR(VLOOKUP(B431,Planning!A:B,2,FALSE),0)))</f>
        <v/>
      </c>
      <c r="I431" s="155" t="str">
        <f>IF(B431="סך הכל",Summary!$B$9,IF(F431="","",IFERROR(VLOOKUP(B431,Count!A:B,2,FALSE),0)))</f>
        <v/>
      </c>
      <c r="J431" s="155" t="str">
        <f>IF(F431="","",(IF(ISNUMBER(MATCH(B431,ExcPermit!$H$8:$H$1000,0)),"כן","לא")))</f>
        <v/>
      </c>
      <c r="K431" s="155" t="str">
        <f>IF(B431="סך הכל",Summary!$B$10,IF(F431="","",IFERROR(VLOOKUP(B431,Count!A:J,8,FALSE),0)))</f>
        <v/>
      </c>
      <c r="L431" s="155" t="str">
        <f>IF(B431="סך הכל",Summary!$B$11,IF(F431="","",IFERROR(VLOOKUP(B431,Count!A:J,9,FALSE),0)))</f>
        <v/>
      </c>
      <c r="M431" s="157" t="str">
        <f>IF(B431="סך הכל",Summary!$B$12,IF(F431="","",IFERROR(VLOOKUP(B431,Count!A:J,10,FALSE),0)))</f>
        <v/>
      </c>
      <c r="N431" s="158" t="str">
        <f t="shared" si="13"/>
        <v/>
      </c>
      <c r="O431" s="134" t="str">
        <f>IFERROR(VLOOKUP(B431,Comments!A:B,2,FALSE),"")</f>
        <v/>
      </c>
      <c r="P431" s="134"/>
      <c r="Q431" s="134"/>
      <c r="R431" s="134"/>
      <c r="S431" s="134"/>
      <c r="T431" s="134"/>
      <c r="U431" s="134"/>
      <c r="V431" s="134"/>
      <c r="W431" s="134"/>
      <c r="X431" s="134"/>
      <c r="Y431" s="134"/>
      <c r="Z431" s="134"/>
      <c r="AA431" s="134"/>
      <c r="AB431" s="134"/>
      <c r="AC431" s="134"/>
      <c r="AD431" s="134"/>
      <c r="AE431" s="152"/>
      <c r="AF431" s="152"/>
      <c r="AG431" s="152"/>
      <c r="AH431" s="152"/>
      <c r="AI431" s="152"/>
      <c r="AJ431" s="152"/>
      <c r="AK431" s="152"/>
      <c r="AL431" s="152"/>
      <c r="AM431" s="152"/>
      <c r="AN431" s="152"/>
      <c r="AO431" s="152"/>
      <c r="AP431" s="152"/>
      <c r="AQ431" s="152"/>
      <c r="AR431" s="152"/>
      <c r="AS431" s="152"/>
      <c r="AT431" s="152"/>
      <c r="AU431" s="152"/>
      <c r="AV431" s="152"/>
      <c r="AW431" s="152"/>
      <c r="AX431" s="152"/>
      <c r="AY431" s="152"/>
      <c r="AZ431" s="152"/>
      <c r="BA431" s="152"/>
      <c r="BB431" s="152"/>
      <c r="BC431" s="152"/>
      <c r="BD431" s="152"/>
      <c r="BE431" s="152"/>
      <c r="BF431" s="152"/>
      <c r="BG431" s="152"/>
      <c r="BH431" s="152"/>
      <c r="BI431" s="152"/>
      <c r="BJ431" s="152"/>
      <c r="BK431" s="152"/>
      <c r="BL431" s="152"/>
      <c r="BM431" s="152"/>
      <c r="BN431" s="152"/>
      <c r="BO431" s="152"/>
      <c r="BP431" s="152"/>
      <c r="BQ431" s="152"/>
      <c r="BR431" s="152"/>
      <c r="BS431" s="152"/>
      <c r="BT431" s="152"/>
      <c r="BU431" s="152"/>
      <c r="BV431" s="152"/>
      <c r="BW431" s="152"/>
      <c r="BX431" s="152"/>
      <c r="BY431" s="152"/>
    </row>
    <row r="432" spans="1:77" s="38" customFormat="1" x14ac:dyDescent="0.2">
      <c r="A432" s="152"/>
      <c r="B432" s="153" t="str">
        <f>IF(AND(B430&lt;&gt;"",ISNUMBER(B430),B431=""),"סך הכל",IF(Planning!A435="","",Planning!A435))</f>
        <v/>
      </c>
      <c r="C432" s="154" t="str">
        <f>IFERROR(_xlfn.IFS(B432="סך הכל",Summary!$B$6,Planning!C435&lt;&gt;"",Planning!C435),"")</f>
        <v/>
      </c>
      <c r="D432" s="152" t="str">
        <f>IFERROR(VLOOKUP(B432,Address!B:G,5,FALSE),"")</f>
        <v/>
      </c>
      <c r="E432" s="152" t="str">
        <f>IFERROR(VLOOKUP(B432,Address!B:L,11,FALSE),"")</f>
        <v/>
      </c>
      <c r="F432" s="155" t="str">
        <f t="shared" si="12"/>
        <v/>
      </c>
      <c r="G432" s="156" t="str">
        <f>IF(B432="סך הכל",Summary!$B$7,IF(F432="","",IF(VLOOKUP(B432,WQ_UnitID!B:C,2,FALSE)=0,"",VLOOKUP(B432,WQ_UnitID!B:C,2,FALSE))))</f>
        <v/>
      </c>
      <c r="H432" s="155" t="str">
        <f>IF(B432="סך הכל",Summary!$B$8,IF(F432="","",IFERROR(VLOOKUP(B432,Planning!A:B,2,FALSE),0)))</f>
        <v/>
      </c>
      <c r="I432" s="155" t="str">
        <f>IF(B432="סך הכל",Summary!$B$9,IF(F432="","",IFERROR(VLOOKUP(B432,Count!A:B,2,FALSE),0)))</f>
        <v/>
      </c>
      <c r="J432" s="155" t="str">
        <f>IF(F432="","",(IF(ISNUMBER(MATCH(B432,ExcPermit!$H$8:$H$1000,0)),"כן","לא")))</f>
        <v/>
      </c>
      <c r="K432" s="155" t="str">
        <f>IF(B432="סך הכל",Summary!$B$10,IF(F432="","",IFERROR(VLOOKUP(B432,Count!A:J,8,FALSE),0)))</f>
        <v/>
      </c>
      <c r="L432" s="155" t="str">
        <f>IF(B432="סך הכל",Summary!$B$11,IF(F432="","",IFERROR(VLOOKUP(B432,Count!A:J,9,FALSE),0)))</f>
        <v/>
      </c>
      <c r="M432" s="157" t="str">
        <f>IF(B432="סך הכל",Summary!$B$12,IF(F432="","",IFERROR(VLOOKUP(B432,Count!A:J,10,FALSE),0)))</f>
        <v/>
      </c>
      <c r="N432" s="158" t="str">
        <f t="shared" si="13"/>
        <v/>
      </c>
      <c r="O432" s="134" t="str">
        <f>IFERROR(VLOOKUP(B432,Comments!A:B,2,FALSE),"")</f>
        <v/>
      </c>
      <c r="P432" s="134"/>
      <c r="Q432" s="134"/>
      <c r="R432" s="134"/>
      <c r="S432" s="134"/>
      <c r="T432" s="134"/>
      <c r="U432" s="134"/>
      <c r="V432" s="134"/>
      <c r="W432" s="134"/>
      <c r="X432" s="134"/>
      <c r="Y432" s="134"/>
      <c r="Z432" s="134"/>
      <c r="AA432" s="134"/>
      <c r="AB432" s="134"/>
      <c r="AC432" s="134"/>
      <c r="AD432" s="134"/>
      <c r="AE432" s="152"/>
      <c r="AF432" s="152"/>
      <c r="AG432" s="152"/>
      <c r="AH432" s="152"/>
      <c r="AI432" s="152"/>
      <c r="AJ432" s="152"/>
      <c r="AK432" s="152"/>
      <c r="AL432" s="152"/>
      <c r="AM432" s="152"/>
      <c r="AN432" s="152"/>
      <c r="AO432" s="152"/>
      <c r="AP432" s="152"/>
      <c r="AQ432" s="152"/>
      <c r="AR432" s="152"/>
      <c r="AS432" s="152"/>
      <c r="AT432" s="152"/>
      <c r="AU432" s="152"/>
      <c r="AV432" s="152"/>
      <c r="AW432" s="152"/>
      <c r="AX432" s="152"/>
      <c r="AY432" s="152"/>
      <c r="AZ432" s="152"/>
      <c r="BA432" s="152"/>
      <c r="BB432" s="152"/>
      <c r="BC432" s="152"/>
      <c r="BD432" s="152"/>
      <c r="BE432" s="152"/>
      <c r="BF432" s="152"/>
      <c r="BG432" s="152"/>
      <c r="BH432" s="152"/>
      <c r="BI432" s="152"/>
      <c r="BJ432" s="152"/>
      <c r="BK432" s="152"/>
      <c r="BL432" s="152"/>
      <c r="BM432" s="152"/>
      <c r="BN432" s="152"/>
      <c r="BO432" s="152"/>
      <c r="BP432" s="152"/>
      <c r="BQ432" s="152"/>
      <c r="BR432" s="152"/>
      <c r="BS432" s="152"/>
      <c r="BT432" s="152"/>
      <c r="BU432" s="152"/>
      <c r="BV432" s="152"/>
      <c r="BW432" s="152"/>
      <c r="BX432" s="152"/>
      <c r="BY432" s="152"/>
    </row>
    <row r="433" spans="1:77" s="38" customFormat="1" x14ac:dyDescent="0.2">
      <c r="A433" s="152"/>
      <c r="B433" s="153" t="str">
        <f>IF(AND(B431&lt;&gt;"",ISNUMBER(B431),B432=""),"סך הכל",IF(Planning!A436="","",Planning!A436))</f>
        <v/>
      </c>
      <c r="C433" s="154" t="str">
        <f>IFERROR(_xlfn.IFS(B433="סך הכל",Summary!$B$6,Planning!C436&lt;&gt;"",Planning!C436),"")</f>
        <v/>
      </c>
      <c r="D433" s="152" t="str">
        <f>IFERROR(VLOOKUP(B433,Address!B:G,5,FALSE),"")</f>
        <v/>
      </c>
      <c r="E433" s="152" t="str">
        <f>IFERROR(VLOOKUP(B433,Address!B:L,11,FALSE),"")</f>
        <v/>
      </c>
      <c r="F433" s="155" t="str">
        <f t="shared" si="12"/>
        <v/>
      </c>
      <c r="G433" s="156" t="str">
        <f>IF(B433="סך הכל",Summary!$B$7,IF(F433="","",IF(VLOOKUP(B433,WQ_UnitID!B:C,2,FALSE)=0,"",VLOOKUP(B433,WQ_UnitID!B:C,2,FALSE))))</f>
        <v/>
      </c>
      <c r="H433" s="155" t="str">
        <f>IF(B433="סך הכל",Summary!$B$8,IF(F433="","",IFERROR(VLOOKUP(B433,Planning!A:B,2,FALSE),0)))</f>
        <v/>
      </c>
      <c r="I433" s="155" t="str">
        <f>IF(B433="סך הכל",Summary!$B$9,IF(F433="","",IFERROR(VLOOKUP(B433,Count!A:B,2,FALSE),0)))</f>
        <v/>
      </c>
      <c r="J433" s="155" t="str">
        <f>IF(F433="","",(IF(ISNUMBER(MATCH(B433,ExcPermit!$H$8:$H$1000,0)),"כן","לא")))</f>
        <v/>
      </c>
      <c r="K433" s="155" t="str">
        <f>IF(B433="סך הכל",Summary!$B$10,IF(F433="","",IFERROR(VLOOKUP(B433,Count!A:J,8,FALSE),0)))</f>
        <v/>
      </c>
      <c r="L433" s="155" t="str">
        <f>IF(B433="סך הכל",Summary!$B$11,IF(F433="","",IFERROR(VLOOKUP(B433,Count!A:J,9,FALSE),0)))</f>
        <v/>
      </c>
      <c r="M433" s="157" t="str">
        <f>IF(B433="סך הכל",Summary!$B$12,IF(F433="","",IFERROR(VLOOKUP(B433,Count!A:J,10,FALSE),0)))</f>
        <v/>
      </c>
      <c r="N433" s="158" t="str">
        <f t="shared" si="13"/>
        <v/>
      </c>
      <c r="O433" s="134" t="str">
        <f>IFERROR(VLOOKUP(B433,Comments!A:B,2,FALSE),"")</f>
        <v/>
      </c>
      <c r="P433" s="134"/>
      <c r="Q433" s="134"/>
      <c r="R433" s="134"/>
      <c r="S433" s="134"/>
      <c r="T433" s="134"/>
      <c r="U433" s="134"/>
      <c r="V433" s="134"/>
      <c r="W433" s="134"/>
      <c r="X433" s="134"/>
      <c r="Y433" s="134"/>
      <c r="Z433" s="134"/>
      <c r="AA433" s="134"/>
      <c r="AB433" s="134"/>
      <c r="AC433" s="134"/>
      <c r="AD433" s="134"/>
      <c r="AE433" s="152"/>
      <c r="AF433" s="152"/>
      <c r="AG433" s="152"/>
      <c r="AH433" s="152"/>
      <c r="AI433" s="152"/>
      <c r="AJ433" s="152"/>
      <c r="AK433" s="152"/>
      <c r="AL433" s="152"/>
      <c r="AM433" s="152"/>
      <c r="AN433" s="152"/>
      <c r="AO433" s="152"/>
      <c r="AP433" s="152"/>
      <c r="AQ433" s="152"/>
      <c r="AR433" s="152"/>
      <c r="AS433" s="152"/>
      <c r="AT433" s="152"/>
      <c r="AU433" s="152"/>
      <c r="AV433" s="152"/>
      <c r="AW433" s="152"/>
      <c r="AX433" s="152"/>
      <c r="AY433" s="152"/>
      <c r="AZ433" s="152"/>
      <c r="BA433" s="152"/>
      <c r="BB433" s="152"/>
      <c r="BC433" s="152"/>
      <c r="BD433" s="152"/>
      <c r="BE433" s="152"/>
      <c r="BF433" s="152"/>
      <c r="BG433" s="152"/>
      <c r="BH433" s="152"/>
      <c r="BI433" s="152"/>
      <c r="BJ433" s="152"/>
      <c r="BK433" s="152"/>
      <c r="BL433" s="152"/>
      <c r="BM433" s="152"/>
      <c r="BN433" s="152"/>
      <c r="BO433" s="152"/>
      <c r="BP433" s="152"/>
      <c r="BQ433" s="152"/>
      <c r="BR433" s="152"/>
      <c r="BS433" s="152"/>
      <c r="BT433" s="152"/>
      <c r="BU433" s="152"/>
      <c r="BV433" s="152"/>
      <c r="BW433" s="152"/>
      <c r="BX433" s="152"/>
      <c r="BY433" s="152"/>
    </row>
    <row r="434" spans="1:77" s="38" customFormat="1" x14ac:dyDescent="0.2">
      <c r="A434" s="152"/>
      <c r="B434" s="153" t="str">
        <f>IF(AND(B432&lt;&gt;"",ISNUMBER(B432),B433=""),"סך הכל",IF(Planning!A437="","",Planning!A437))</f>
        <v/>
      </c>
      <c r="C434" s="154" t="str">
        <f>IFERROR(_xlfn.IFS(B434="סך הכל",Summary!$B$6,Planning!C437&lt;&gt;"",Planning!C437),"")</f>
        <v/>
      </c>
      <c r="D434" s="152" t="str">
        <f>IFERROR(VLOOKUP(B434,Address!B:G,5,FALSE),"")</f>
        <v/>
      </c>
      <c r="E434" s="152" t="str">
        <f>IFERROR(VLOOKUP(B434,Address!B:L,11,FALSE),"")</f>
        <v/>
      </c>
      <c r="F434" s="155" t="str">
        <f t="shared" si="12"/>
        <v/>
      </c>
      <c r="G434" s="156" t="str">
        <f>IF(B434="סך הכל",Summary!$B$7,IF(F434="","",IF(VLOOKUP(B434,WQ_UnitID!B:C,2,FALSE)=0,"",VLOOKUP(B434,WQ_UnitID!B:C,2,FALSE))))</f>
        <v/>
      </c>
      <c r="H434" s="155" t="str">
        <f>IF(B434="סך הכל",Summary!$B$8,IF(F434="","",IFERROR(VLOOKUP(B434,Planning!A:B,2,FALSE),0)))</f>
        <v/>
      </c>
      <c r="I434" s="155" t="str">
        <f>IF(B434="סך הכל",Summary!$B$9,IF(F434="","",IFERROR(VLOOKUP(B434,Count!A:B,2,FALSE),0)))</f>
        <v/>
      </c>
      <c r="J434" s="155" t="str">
        <f>IF(F434="","",(IF(ISNUMBER(MATCH(B434,ExcPermit!$H$8:$H$1000,0)),"כן","לא")))</f>
        <v/>
      </c>
      <c r="K434" s="155" t="str">
        <f>IF(B434="סך הכל",Summary!$B$10,IF(F434="","",IFERROR(VLOOKUP(B434,Count!A:J,8,FALSE),0)))</f>
        <v/>
      </c>
      <c r="L434" s="155" t="str">
        <f>IF(B434="סך הכל",Summary!$B$11,IF(F434="","",IFERROR(VLOOKUP(B434,Count!A:J,9,FALSE),0)))</f>
        <v/>
      </c>
      <c r="M434" s="157" t="str">
        <f>IF(B434="סך הכל",Summary!$B$12,IF(F434="","",IFERROR(VLOOKUP(B434,Count!A:J,10,FALSE),0)))</f>
        <v/>
      </c>
      <c r="N434" s="158" t="str">
        <f t="shared" si="13"/>
        <v/>
      </c>
      <c r="O434" s="134" t="str">
        <f>IFERROR(VLOOKUP(B434,Comments!A:B,2,FALSE),"")</f>
        <v/>
      </c>
      <c r="P434" s="134"/>
      <c r="Q434" s="134"/>
      <c r="R434" s="134"/>
      <c r="S434" s="134"/>
      <c r="T434" s="134"/>
      <c r="U434" s="134"/>
      <c r="V434" s="134"/>
      <c r="W434" s="134"/>
      <c r="X434" s="134"/>
      <c r="Y434" s="134"/>
      <c r="Z434" s="134"/>
      <c r="AA434" s="134"/>
      <c r="AB434" s="134"/>
      <c r="AC434" s="134"/>
      <c r="AD434" s="134"/>
      <c r="AE434" s="152"/>
      <c r="AF434" s="152"/>
      <c r="AG434" s="152"/>
      <c r="AH434" s="152"/>
      <c r="AI434" s="152"/>
      <c r="AJ434" s="152"/>
      <c r="AK434" s="152"/>
      <c r="AL434" s="152"/>
      <c r="AM434" s="152"/>
      <c r="AN434" s="152"/>
      <c r="AO434" s="152"/>
      <c r="AP434" s="152"/>
      <c r="AQ434" s="152"/>
      <c r="AR434" s="152"/>
      <c r="AS434" s="152"/>
      <c r="AT434" s="152"/>
      <c r="AU434" s="152"/>
      <c r="AV434" s="152"/>
      <c r="AW434" s="152"/>
      <c r="AX434" s="152"/>
      <c r="AY434" s="152"/>
      <c r="AZ434" s="152"/>
      <c r="BA434" s="152"/>
      <c r="BB434" s="152"/>
      <c r="BC434" s="152"/>
      <c r="BD434" s="152"/>
      <c r="BE434" s="152"/>
      <c r="BF434" s="152"/>
      <c r="BG434" s="152"/>
      <c r="BH434" s="152"/>
      <c r="BI434" s="152"/>
      <c r="BJ434" s="152"/>
      <c r="BK434" s="152"/>
      <c r="BL434" s="152"/>
      <c r="BM434" s="152"/>
      <c r="BN434" s="152"/>
      <c r="BO434" s="152"/>
      <c r="BP434" s="152"/>
      <c r="BQ434" s="152"/>
      <c r="BR434" s="152"/>
      <c r="BS434" s="152"/>
      <c r="BT434" s="152"/>
      <c r="BU434" s="152"/>
      <c r="BV434" s="152"/>
      <c r="BW434" s="152"/>
      <c r="BX434" s="152"/>
      <c r="BY434" s="152"/>
    </row>
    <row r="435" spans="1:77" s="38" customFormat="1" x14ac:dyDescent="0.2">
      <c r="A435" s="152"/>
      <c r="B435" s="153" t="str">
        <f>IF(AND(B433&lt;&gt;"",ISNUMBER(B433),B434=""),"סך הכל",IF(Planning!A438="","",Planning!A438))</f>
        <v/>
      </c>
      <c r="C435" s="154" t="str">
        <f>IFERROR(_xlfn.IFS(B435="סך הכל",Summary!$B$6,Planning!C438&lt;&gt;"",Planning!C438),"")</f>
        <v/>
      </c>
      <c r="D435" s="152" t="str">
        <f>IFERROR(VLOOKUP(B435,Address!B:G,5,FALSE),"")</f>
        <v/>
      </c>
      <c r="E435" s="152" t="str">
        <f>IFERROR(VLOOKUP(B435,Address!B:L,11,FALSE),"")</f>
        <v/>
      </c>
      <c r="F435" s="155" t="str">
        <f t="shared" si="12"/>
        <v/>
      </c>
      <c r="G435" s="156" t="str">
        <f>IF(B435="סך הכל",Summary!$B$7,IF(F435="","",IF(VLOOKUP(B435,WQ_UnitID!B:C,2,FALSE)=0,"",VLOOKUP(B435,WQ_UnitID!B:C,2,FALSE))))</f>
        <v/>
      </c>
      <c r="H435" s="155" t="str">
        <f>IF(B435="סך הכל",Summary!$B$8,IF(F435="","",IFERROR(VLOOKUP(B435,Planning!A:B,2,FALSE),0)))</f>
        <v/>
      </c>
      <c r="I435" s="155" t="str">
        <f>IF(B435="סך הכל",Summary!$B$9,IF(F435="","",IFERROR(VLOOKUP(B435,Count!A:B,2,FALSE),0)))</f>
        <v/>
      </c>
      <c r="J435" s="155" t="str">
        <f>IF(F435="","",(IF(ISNUMBER(MATCH(B435,ExcPermit!$H$8:$H$1000,0)),"כן","לא")))</f>
        <v/>
      </c>
      <c r="K435" s="155" t="str">
        <f>IF(B435="סך הכל",Summary!$B$10,IF(F435="","",IFERROR(VLOOKUP(B435,Count!A:J,8,FALSE),0)))</f>
        <v/>
      </c>
      <c r="L435" s="155" t="str">
        <f>IF(B435="סך הכל",Summary!$B$11,IF(F435="","",IFERROR(VLOOKUP(B435,Count!A:J,9,FALSE),0)))</f>
        <v/>
      </c>
      <c r="M435" s="157" t="str">
        <f>IF(B435="סך הכל",Summary!$B$12,IF(F435="","",IFERROR(VLOOKUP(B435,Count!A:J,10,FALSE),0)))</f>
        <v/>
      </c>
      <c r="N435" s="158" t="str">
        <f t="shared" si="13"/>
        <v/>
      </c>
      <c r="O435" s="134" t="str">
        <f>IFERROR(VLOOKUP(B435,Comments!A:B,2,FALSE),"")</f>
        <v/>
      </c>
      <c r="P435" s="134"/>
      <c r="Q435" s="134"/>
      <c r="R435" s="134"/>
      <c r="S435" s="134"/>
      <c r="T435" s="134"/>
      <c r="U435" s="134"/>
      <c r="V435" s="134"/>
      <c r="W435" s="134"/>
      <c r="X435" s="134"/>
      <c r="Y435" s="134"/>
      <c r="Z435" s="134"/>
      <c r="AA435" s="134"/>
      <c r="AB435" s="134"/>
      <c r="AC435" s="134"/>
      <c r="AD435" s="134"/>
      <c r="AE435" s="152"/>
      <c r="AF435" s="152"/>
      <c r="AG435" s="152"/>
      <c r="AH435" s="152"/>
      <c r="AI435" s="152"/>
      <c r="AJ435" s="152"/>
      <c r="AK435" s="152"/>
      <c r="AL435" s="152"/>
      <c r="AM435" s="152"/>
      <c r="AN435" s="152"/>
      <c r="AO435" s="152"/>
      <c r="AP435" s="152"/>
      <c r="AQ435" s="152"/>
      <c r="AR435" s="152"/>
      <c r="AS435" s="152"/>
      <c r="AT435" s="152"/>
      <c r="AU435" s="152"/>
      <c r="AV435" s="152"/>
      <c r="AW435" s="152"/>
      <c r="AX435" s="152"/>
      <c r="AY435" s="152"/>
      <c r="AZ435" s="152"/>
      <c r="BA435" s="152"/>
      <c r="BB435" s="152"/>
      <c r="BC435" s="152"/>
      <c r="BD435" s="152"/>
      <c r="BE435" s="152"/>
      <c r="BF435" s="152"/>
      <c r="BG435" s="152"/>
      <c r="BH435" s="152"/>
      <c r="BI435" s="152"/>
      <c r="BJ435" s="152"/>
      <c r="BK435" s="152"/>
      <c r="BL435" s="152"/>
      <c r="BM435" s="152"/>
      <c r="BN435" s="152"/>
      <c r="BO435" s="152"/>
      <c r="BP435" s="152"/>
      <c r="BQ435" s="152"/>
      <c r="BR435" s="152"/>
      <c r="BS435" s="152"/>
      <c r="BT435" s="152"/>
      <c r="BU435" s="152"/>
      <c r="BV435" s="152"/>
      <c r="BW435" s="152"/>
      <c r="BX435" s="152"/>
      <c r="BY435" s="152"/>
    </row>
    <row r="436" spans="1:77" s="38" customFormat="1" x14ac:dyDescent="0.2">
      <c r="A436" s="152"/>
      <c r="B436" s="153" t="str">
        <f>IF(AND(B434&lt;&gt;"",ISNUMBER(B434),B435=""),"סך הכל",IF(Planning!A439="","",Planning!A439))</f>
        <v/>
      </c>
      <c r="C436" s="154" t="str">
        <f>IFERROR(_xlfn.IFS(B436="סך הכל",Summary!$B$6,Planning!C439&lt;&gt;"",Planning!C439),"")</f>
        <v/>
      </c>
      <c r="D436" s="152" t="str">
        <f>IFERROR(VLOOKUP(B436,Address!B:G,5,FALSE),"")</f>
        <v/>
      </c>
      <c r="E436" s="152" t="str">
        <f>IFERROR(VLOOKUP(B436,Address!B:L,11,FALSE),"")</f>
        <v/>
      </c>
      <c r="F436" s="155" t="str">
        <f t="shared" si="12"/>
        <v/>
      </c>
      <c r="G436" s="156" t="str">
        <f>IF(B436="סך הכל",Summary!$B$7,IF(F436="","",IF(VLOOKUP(B436,WQ_UnitID!B:C,2,FALSE)=0,"",VLOOKUP(B436,WQ_UnitID!B:C,2,FALSE))))</f>
        <v/>
      </c>
      <c r="H436" s="155" t="str">
        <f>IF(B436="סך הכל",Summary!$B$8,IF(F436="","",IFERROR(VLOOKUP(B436,Planning!A:B,2,FALSE),0)))</f>
        <v/>
      </c>
      <c r="I436" s="155" t="str">
        <f>IF(B436="סך הכל",Summary!$B$9,IF(F436="","",IFERROR(VLOOKUP(B436,Count!A:B,2,FALSE),0)))</f>
        <v/>
      </c>
      <c r="J436" s="155" t="str">
        <f>IF(F436="","",(IF(ISNUMBER(MATCH(B436,ExcPermit!$H$8:$H$1000,0)),"כן","לא")))</f>
        <v/>
      </c>
      <c r="K436" s="155" t="str">
        <f>IF(B436="סך הכל",Summary!$B$10,IF(F436="","",IFERROR(VLOOKUP(B436,Count!A:J,8,FALSE),0)))</f>
        <v/>
      </c>
      <c r="L436" s="155" t="str">
        <f>IF(B436="סך הכל",Summary!$B$11,IF(F436="","",IFERROR(VLOOKUP(B436,Count!A:J,9,FALSE),0)))</f>
        <v/>
      </c>
      <c r="M436" s="157" t="str">
        <f>IF(B436="סך הכל",Summary!$B$12,IF(F436="","",IFERROR(VLOOKUP(B436,Count!A:J,10,FALSE),0)))</f>
        <v/>
      </c>
      <c r="N436" s="158" t="str">
        <f t="shared" si="13"/>
        <v/>
      </c>
      <c r="O436" s="134" t="str">
        <f>IFERROR(VLOOKUP(B436,Comments!A:B,2,FALSE),"")</f>
        <v/>
      </c>
      <c r="P436" s="134"/>
      <c r="Q436" s="134"/>
      <c r="R436" s="134"/>
      <c r="S436" s="134"/>
      <c r="T436" s="134"/>
      <c r="U436" s="134"/>
      <c r="V436" s="134"/>
      <c r="W436" s="134"/>
      <c r="X436" s="134"/>
      <c r="Y436" s="134"/>
      <c r="Z436" s="134"/>
      <c r="AA436" s="134"/>
      <c r="AB436" s="134"/>
      <c r="AC436" s="134"/>
      <c r="AD436" s="134"/>
      <c r="AE436" s="152"/>
      <c r="AF436" s="152"/>
      <c r="AG436" s="152"/>
      <c r="AH436" s="152"/>
      <c r="AI436" s="152"/>
      <c r="AJ436" s="152"/>
      <c r="AK436" s="152"/>
      <c r="AL436" s="152"/>
      <c r="AM436" s="152"/>
      <c r="AN436" s="152"/>
      <c r="AO436" s="152"/>
      <c r="AP436" s="152"/>
      <c r="AQ436" s="152"/>
      <c r="AR436" s="152"/>
      <c r="AS436" s="152"/>
      <c r="AT436" s="152"/>
      <c r="AU436" s="152"/>
      <c r="AV436" s="152"/>
      <c r="AW436" s="152"/>
      <c r="AX436" s="152"/>
      <c r="AY436" s="152"/>
      <c r="AZ436" s="152"/>
      <c r="BA436" s="152"/>
      <c r="BB436" s="152"/>
      <c r="BC436" s="152"/>
      <c r="BD436" s="152"/>
      <c r="BE436" s="152"/>
      <c r="BF436" s="152"/>
      <c r="BG436" s="152"/>
      <c r="BH436" s="152"/>
      <c r="BI436" s="152"/>
      <c r="BJ436" s="152"/>
      <c r="BK436" s="152"/>
      <c r="BL436" s="152"/>
      <c r="BM436" s="152"/>
      <c r="BN436" s="152"/>
      <c r="BO436" s="152"/>
      <c r="BP436" s="152"/>
      <c r="BQ436" s="152"/>
      <c r="BR436" s="152"/>
      <c r="BS436" s="152"/>
      <c r="BT436" s="152"/>
      <c r="BU436" s="152"/>
      <c r="BV436" s="152"/>
      <c r="BW436" s="152"/>
      <c r="BX436" s="152"/>
      <c r="BY436" s="152"/>
    </row>
    <row r="437" spans="1:77" s="38" customFormat="1" x14ac:dyDescent="0.2">
      <c r="A437" s="152"/>
      <c r="B437" s="153" t="str">
        <f>IF(AND(B435&lt;&gt;"",ISNUMBER(B435),B436=""),"סך הכל",IF(Planning!A440="","",Planning!A440))</f>
        <v/>
      </c>
      <c r="C437" s="154" t="str">
        <f>IFERROR(_xlfn.IFS(B437="סך הכל",Summary!$B$6,Planning!C440&lt;&gt;"",Planning!C440),"")</f>
        <v/>
      </c>
      <c r="D437" s="152" t="str">
        <f>IFERROR(VLOOKUP(B437,Address!B:G,5,FALSE),"")</f>
        <v/>
      </c>
      <c r="E437" s="152" t="str">
        <f>IFERROR(VLOOKUP(B437,Address!B:L,11,FALSE),"")</f>
        <v/>
      </c>
      <c r="F437" s="155" t="str">
        <f t="shared" si="12"/>
        <v/>
      </c>
      <c r="G437" s="156" t="str">
        <f>IF(B437="סך הכל",Summary!$B$7,IF(F437="","",IF(VLOOKUP(B437,WQ_UnitID!B:C,2,FALSE)=0,"",VLOOKUP(B437,WQ_UnitID!B:C,2,FALSE))))</f>
        <v/>
      </c>
      <c r="H437" s="155" t="str">
        <f>IF(B437="סך הכל",Summary!$B$8,IF(F437="","",IFERROR(VLOOKUP(B437,Planning!A:B,2,FALSE),0)))</f>
        <v/>
      </c>
      <c r="I437" s="155" t="str">
        <f>IF(B437="סך הכל",Summary!$B$9,IF(F437="","",IFERROR(VLOOKUP(B437,Count!A:B,2,FALSE),0)))</f>
        <v/>
      </c>
      <c r="J437" s="155" t="str">
        <f>IF(F437="","",(IF(ISNUMBER(MATCH(B437,ExcPermit!$H$8:$H$1000,0)),"כן","לא")))</f>
        <v/>
      </c>
      <c r="K437" s="155" t="str">
        <f>IF(B437="סך הכל",Summary!$B$10,IF(F437="","",IFERROR(VLOOKUP(B437,Count!A:J,8,FALSE),0)))</f>
        <v/>
      </c>
      <c r="L437" s="155" t="str">
        <f>IF(B437="סך הכל",Summary!$B$11,IF(F437="","",IFERROR(VLOOKUP(B437,Count!A:J,9,FALSE),0)))</f>
        <v/>
      </c>
      <c r="M437" s="157" t="str">
        <f>IF(B437="סך הכל",Summary!$B$12,IF(F437="","",IFERROR(VLOOKUP(B437,Count!A:J,10,FALSE),0)))</f>
        <v/>
      </c>
      <c r="N437" s="158" t="str">
        <f t="shared" si="13"/>
        <v/>
      </c>
      <c r="O437" s="134" t="str">
        <f>IFERROR(VLOOKUP(B437,Comments!A:B,2,FALSE),"")</f>
        <v/>
      </c>
      <c r="P437" s="134"/>
      <c r="Q437" s="134"/>
      <c r="R437" s="134"/>
      <c r="S437" s="134"/>
      <c r="T437" s="134"/>
      <c r="U437" s="134"/>
      <c r="V437" s="134"/>
      <c r="W437" s="134"/>
      <c r="X437" s="134"/>
      <c r="Y437" s="134"/>
      <c r="Z437" s="134"/>
      <c r="AA437" s="134"/>
      <c r="AB437" s="134"/>
      <c r="AC437" s="134"/>
      <c r="AD437" s="134"/>
      <c r="AE437" s="152"/>
      <c r="AF437" s="152"/>
      <c r="AG437" s="152"/>
      <c r="AH437" s="152"/>
      <c r="AI437" s="152"/>
      <c r="AJ437" s="152"/>
      <c r="AK437" s="152"/>
      <c r="AL437" s="152"/>
      <c r="AM437" s="152"/>
      <c r="AN437" s="152"/>
      <c r="AO437" s="152"/>
      <c r="AP437" s="152"/>
      <c r="AQ437" s="152"/>
      <c r="AR437" s="152"/>
      <c r="AS437" s="152"/>
      <c r="AT437" s="152"/>
      <c r="AU437" s="152"/>
      <c r="AV437" s="152"/>
      <c r="AW437" s="152"/>
      <c r="AX437" s="152"/>
      <c r="AY437" s="152"/>
      <c r="AZ437" s="152"/>
      <c r="BA437" s="152"/>
      <c r="BB437" s="152"/>
      <c r="BC437" s="152"/>
      <c r="BD437" s="152"/>
      <c r="BE437" s="152"/>
      <c r="BF437" s="152"/>
      <c r="BG437" s="152"/>
      <c r="BH437" s="152"/>
      <c r="BI437" s="152"/>
      <c r="BJ437" s="152"/>
      <c r="BK437" s="152"/>
      <c r="BL437" s="152"/>
      <c r="BM437" s="152"/>
      <c r="BN437" s="152"/>
      <c r="BO437" s="152"/>
      <c r="BP437" s="152"/>
      <c r="BQ437" s="152"/>
      <c r="BR437" s="152"/>
      <c r="BS437" s="152"/>
      <c r="BT437" s="152"/>
      <c r="BU437" s="152"/>
      <c r="BV437" s="152"/>
      <c r="BW437" s="152"/>
      <c r="BX437" s="152"/>
      <c r="BY437" s="152"/>
    </row>
    <row r="438" spans="1:77" s="38" customFormat="1" x14ac:dyDescent="0.2">
      <c r="A438" s="152"/>
      <c r="B438" s="153" t="str">
        <f>IF(AND(B436&lt;&gt;"",ISNUMBER(B436),B437=""),"סך הכל",IF(Planning!A441="","",Planning!A441))</f>
        <v/>
      </c>
      <c r="C438" s="154" t="str">
        <f>IFERROR(_xlfn.IFS(B438="סך הכל",Summary!$B$6,Planning!C441&lt;&gt;"",Planning!C441),"")</f>
        <v/>
      </c>
      <c r="D438" s="152" t="str">
        <f>IFERROR(VLOOKUP(B438,Address!B:G,5,FALSE),"")</f>
        <v/>
      </c>
      <c r="E438" s="152" t="str">
        <f>IFERROR(VLOOKUP(B438,Address!B:L,11,FALSE),"")</f>
        <v/>
      </c>
      <c r="F438" s="155" t="str">
        <f t="shared" si="12"/>
        <v/>
      </c>
      <c r="G438" s="156" t="str">
        <f>IF(B438="סך הכל",Summary!$B$7,IF(F438="","",IF(VLOOKUP(B438,WQ_UnitID!B:C,2,FALSE)=0,"",VLOOKUP(B438,WQ_UnitID!B:C,2,FALSE))))</f>
        <v/>
      </c>
      <c r="H438" s="155" t="str">
        <f>IF(B438="סך הכל",Summary!$B$8,IF(F438="","",IFERROR(VLOOKUP(B438,Planning!A:B,2,FALSE),0)))</f>
        <v/>
      </c>
      <c r="I438" s="155" t="str">
        <f>IF(B438="סך הכל",Summary!$B$9,IF(F438="","",IFERROR(VLOOKUP(B438,Count!A:B,2,FALSE),0)))</f>
        <v/>
      </c>
      <c r="J438" s="155" t="str">
        <f>IF(F438="","",(IF(ISNUMBER(MATCH(B438,ExcPermit!$H$8:$H$1000,0)),"כן","לא")))</f>
        <v/>
      </c>
      <c r="K438" s="155" t="str">
        <f>IF(B438="סך הכל",Summary!$B$10,IF(F438="","",IFERROR(VLOOKUP(B438,Count!A:J,8,FALSE),0)))</f>
        <v/>
      </c>
      <c r="L438" s="155" t="str">
        <f>IF(B438="סך הכל",Summary!$B$11,IF(F438="","",IFERROR(VLOOKUP(B438,Count!A:J,9,FALSE),0)))</f>
        <v/>
      </c>
      <c r="M438" s="157" t="str">
        <f>IF(B438="סך הכל",Summary!$B$12,IF(F438="","",IFERROR(VLOOKUP(B438,Count!A:J,10,FALSE),0)))</f>
        <v/>
      </c>
      <c r="N438" s="158" t="str">
        <f t="shared" si="13"/>
        <v/>
      </c>
      <c r="O438" s="134" t="str">
        <f>IFERROR(VLOOKUP(B438,Comments!A:B,2,FALSE),"")</f>
        <v/>
      </c>
      <c r="P438" s="134"/>
      <c r="Q438" s="134"/>
      <c r="R438" s="134"/>
      <c r="S438" s="134"/>
      <c r="T438" s="134"/>
      <c r="U438" s="134"/>
      <c r="V438" s="134"/>
      <c r="W438" s="134"/>
      <c r="X438" s="134"/>
      <c r="Y438" s="134"/>
      <c r="Z438" s="134"/>
      <c r="AA438" s="134"/>
      <c r="AB438" s="134"/>
      <c r="AC438" s="134"/>
      <c r="AD438" s="134"/>
      <c r="AE438" s="152"/>
      <c r="AF438" s="152"/>
      <c r="AG438" s="152"/>
      <c r="AH438" s="152"/>
      <c r="AI438" s="152"/>
      <c r="AJ438" s="152"/>
      <c r="AK438" s="152"/>
      <c r="AL438" s="152"/>
      <c r="AM438" s="152"/>
      <c r="AN438" s="152"/>
      <c r="AO438" s="152"/>
      <c r="AP438" s="152"/>
      <c r="AQ438" s="152"/>
      <c r="AR438" s="152"/>
      <c r="AS438" s="152"/>
      <c r="AT438" s="152"/>
      <c r="AU438" s="152"/>
      <c r="AV438" s="152"/>
      <c r="AW438" s="152"/>
      <c r="AX438" s="152"/>
      <c r="AY438" s="152"/>
      <c r="AZ438" s="152"/>
      <c r="BA438" s="152"/>
      <c r="BB438" s="152"/>
      <c r="BC438" s="152"/>
      <c r="BD438" s="152"/>
      <c r="BE438" s="152"/>
      <c r="BF438" s="152"/>
      <c r="BG438" s="152"/>
      <c r="BH438" s="152"/>
      <c r="BI438" s="152"/>
      <c r="BJ438" s="152"/>
      <c r="BK438" s="152"/>
      <c r="BL438" s="152"/>
      <c r="BM438" s="152"/>
      <c r="BN438" s="152"/>
      <c r="BO438" s="152"/>
      <c r="BP438" s="152"/>
      <c r="BQ438" s="152"/>
      <c r="BR438" s="152"/>
      <c r="BS438" s="152"/>
      <c r="BT438" s="152"/>
      <c r="BU438" s="152"/>
      <c r="BV438" s="152"/>
      <c r="BW438" s="152"/>
      <c r="BX438" s="152"/>
      <c r="BY438" s="152"/>
    </row>
    <row r="439" spans="1:77" s="38" customFormat="1" x14ac:dyDescent="0.2">
      <c r="A439" s="152"/>
      <c r="B439" s="153" t="str">
        <f>IF(AND(B437&lt;&gt;"",ISNUMBER(B437),B438=""),"סך הכל",IF(Planning!A442="","",Planning!A442))</f>
        <v/>
      </c>
      <c r="C439" s="154" t="str">
        <f>IFERROR(_xlfn.IFS(B439="סך הכל",Summary!$B$6,Planning!C442&lt;&gt;"",Planning!C442),"")</f>
        <v/>
      </c>
      <c r="D439" s="152" t="str">
        <f>IFERROR(VLOOKUP(B439,Address!B:G,5,FALSE),"")</f>
        <v/>
      </c>
      <c r="E439" s="152" t="str">
        <f>IFERROR(VLOOKUP(B439,Address!B:L,11,FALSE),"")</f>
        <v/>
      </c>
      <c r="F439" s="155" t="str">
        <f t="shared" si="12"/>
        <v/>
      </c>
      <c r="G439" s="156" t="str">
        <f>IF(B439="סך הכל",Summary!$B$7,IF(F439="","",IF(VLOOKUP(B439,WQ_UnitID!B:C,2,FALSE)=0,"",VLOOKUP(B439,WQ_UnitID!B:C,2,FALSE))))</f>
        <v/>
      </c>
      <c r="H439" s="155" t="str">
        <f>IF(B439="סך הכל",Summary!$B$8,IF(F439="","",IFERROR(VLOOKUP(B439,Planning!A:B,2,FALSE),0)))</f>
        <v/>
      </c>
      <c r="I439" s="155" t="str">
        <f>IF(B439="סך הכל",Summary!$B$9,IF(F439="","",IFERROR(VLOOKUP(B439,Count!A:B,2,FALSE),0)))</f>
        <v/>
      </c>
      <c r="J439" s="155" t="str">
        <f>IF(F439="","",(IF(ISNUMBER(MATCH(B439,ExcPermit!$H$8:$H$1000,0)),"כן","לא")))</f>
        <v/>
      </c>
      <c r="K439" s="155" t="str">
        <f>IF(B439="סך הכל",Summary!$B$10,IF(F439="","",IFERROR(VLOOKUP(B439,Count!A:J,8,FALSE),0)))</f>
        <v/>
      </c>
      <c r="L439" s="155" t="str">
        <f>IF(B439="סך הכל",Summary!$B$11,IF(F439="","",IFERROR(VLOOKUP(B439,Count!A:J,9,FALSE),0)))</f>
        <v/>
      </c>
      <c r="M439" s="157" t="str">
        <f>IF(B439="סך הכל",Summary!$B$12,IF(F439="","",IFERROR(VLOOKUP(B439,Count!A:J,10,FALSE),0)))</f>
        <v/>
      </c>
      <c r="N439" s="158" t="str">
        <f t="shared" si="13"/>
        <v/>
      </c>
      <c r="O439" s="134" t="str">
        <f>IFERROR(VLOOKUP(B439,Comments!A:B,2,FALSE),"")</f>
        <v/>
      </c>
      <c r="P439" s="134"/>
      <c r="Q439" s="134"/>
      <c r="R439" s="134"/>
      <c r="S439" s="134"/>
      <c r="T439" s="134"/>
      <c r="U439" s="134"/>
      <c r="V439" s="134"/>
      <c r="W439" s="134"/>
      <c r="X439" s="134"/>
      <c r="Y439" s="134"/>
      <c r="Z439" s="134"/>
      <c r="AA439" s="134"/>
      <c r="AB439" s="134"/>
      <c r="AC439" s="134"/>
      <c r="AD439" s="134"/>
      <c r="AE439" s="152"/>
      <c r="AF439" s="152"/>
      <c r="AG439" s="152"/>
      <c r="AH439" s="152"/>
      <c r="AI439" s="152"/>
      <c r="AJ439" s="152"/>
      <c r="AK439" s="152"/>
      <c r="AL439" s="152"/>
      <c r="AM439" s="152"/>
      <c r="AN439" s="152"/>
      <c r="AO439" s="152"/>
      <c r="AP439" s="152"/>
      <c r="AQ439" s="152"/>
      <c r="AR439" s="152"/>
      <c r="AS439" s="152"/>
      <c r="AT439" s="152"/>
      <c r="AU439" s="152"/>
      <c r="AV439" s="152"/>
      <c r="AW439" s="152"/>
      <c r="AX439" s="152"/>
      <c r="AY439" s="152"/>
      <c r="AZ439" s="152"/>
      <c r="BA439" s="152"/>
      <c r="BB439" s="152"/>
      <c r="BC439" s="152"/>
      <c r="BD439" s="152"/>
      <c r="BE439" s="152"/>
      <c r="BF439" s="152"/>
      <c r="BG439" s="152"/>
      <c r="BH439" s="152"/>
      <c r="BI439" s="152"/>
      <c r="BJ439" s="152"/>
      <c r="BK439" s="152"/>
      <c r="BL439" s="152"/>
      <c r="BM439" s="152"/>
      <c r="BN439" s="152"/>
      <c r="BO439" s="152"/>
      <c r="BP439" s="152"/>
      <c r="BQ439" s="152"/>
      <c r="BR439" s="152"/>
      <c r="BS439" s="152"/>
      <c r="BT439" s="152"/>
      <c r="BU439" s="152"/>
      <c r="BV439" s="152"/>
      <c r="BW439" s="152"/>
      <c r="BX439" s="152"/>
      <c r="BY439" s="152"/>
    </row>
    <row r="440" spans="1:77" s="38" customFormat="1" x14ac:dyDescent="0.2">
      <c r="A440" s="152"/>
      <c r="B440" s="153" t="str">
        <f>IF(AND(B438&lt;&gt;"",ISNUMBER(B438),B439=""),"סך הכל",IF(Planning!A443="","",Planning!A443))</f>
        <v/>
      </c>
      <c r="C440" s="154" t="str">
        <f>IFERROR(_xlfn.IFS(B440="סך הכל",Summary!$B$6,Planning!C443&lt;&gt;"",Planning!C443),"")</f>
        <v/>
      </c>
      <c r="D440" s="152" t="str">
        <f>IFERROR(VLOOKUP(B440,Address!B:G,5,FALSE),"")</f>
        <v/>
      </c>
      <c r="E440" s="152" t="str">
        <f>IFERROR(VLOOKUP(B440,Address!B:L,11,FALSE),"")</f>
        <v/>
      </c>
      <c r="F440" s="155" t="str">
        <f t="shared" si="12"/>
        <v/>
      </c>
      <c r="G440" s="156" t="str">
        <f>IF(B440="סך הכל",Summary!$B$7,IF(F440="","",IF(VLOOKUP(B440,WQ_UnitID!B:C,2,FALSE)=0,"",VLOOKUP(B440,WQ_UnitID!B:C,2,FALSE))))</f>
        <v/>
      </c>
      <c r="H440" s="155" t="str">
        <f>IF(B440="סך הכל",Summary!$B$8,IF(F440="","",IFERROR(VLOOKUP(B440,Planning!A:B,2,FALSE),0)))</f>
        <v/>
      </c>
      <c r="I440" s="155" t="str">
        <f>IF(B440="סך הכל",Summary!$B$9,IF(F440="","",IFERROR(VLOOKUP(B440,Count!A:B,2,FALSE),0)))</f>
        <v/>
      </c>
      <c r="J440" s="155" t="str">
        <f>IF(F440="","",(IF(ISNUMBER(MATCH(B440,ExcPermit!$H$8:$H$1000,0)),"כן","לא")))</f>
        <v/>
      </c>
      <c r="K440" s="155" t="str">
        <f>IF(B440="סך הכל",Summary!$B$10,IF(F440="","",IFERROR(VLOOKUP(B440,Count!A:J,8,FALSE),0)))</f>
        <v/>
      </c>
      <c r="L440" s="155" t="str">
        <f>IF(B440="סך הכל",Summary!$B$11,IF(F440="","",IFERROR(VLOOKUP(B440,Count!A:J,9,FALSE),0)))</f>
        <v/>
      </c>
      <c r="M440" s="157" t="str">
        <f>IF(B440="סך הכל",Summary!$B$12,IF(F440="","",IFERROR(VLOOKUP(B440,Count!A:J,10,FALSE),0)))</f>
        <v/>
      </c>
      <c r="N440" s="158" t="str">
        <f t="shared" si="13"/>
        <v/>
      </c>
      <c r="O440" s="134" t="str">
        <f>IFERROR(VLOOKUP(B440,Comments!A:B,2,FALSE),"")</f>
        <v/>
      </c>
      <c r="P440" s="134"/>
      <c r="Q440" s="134"/>
      <c r="R440" s="134"/>
      <c r="S440" s="134"/>
      <c r="T440" s="134"/>
      <c r="U440" s="134"/>
      <c r="V440" s="134"/>
      <c r="W440" s="134"/>
      <c r="X440" s="134"/>
      <c r="Y440" s="134"/>
      <c r="Z440" s="134"/>
      <c r="AA440" s="134"/>
      <c r="AB440" s="134"/>
      <c r="AC440" s="134"/>
      <c r="AD440" s="134"/>
      <c r="AE440" s="152"/>
      <c r="AF440" s="152"/>
      <c r="AG440" s="152"/>
      <c r="AH440" s="152"/>
      <c r="AI440" s="152"/>
      <c r="AJ440" s="152"/>
      <c r="AK440" s="152"/>
      <c r="AL440" s="152"/>
      <c r="AM440" s="152"/>
      <c r="AN440" s="152"/>
      <c r="AO440" s="152"/>
      <c r="AP440" s="152"/>
      <c r="AQ440" s="152"/>
      <c r="AR440" s="152"/>
      <c r="AS440" s="152"/>
      <c r="AT440" s="152"/>
      <c r="AU440" s="152"/>
      <c r="AV440" s="152"/>
      <c r="AW440" s="152"/>
      <c r="AX440" s="152"/>
      <c r="AY440" s="152"/>
      <c r="AZ440" s="152"/>
      <c r="BA440" s="152"/>
      <c r="BB440" s="152"/>
      <c r="BC440" s="152"/>
      <c r="BD440" s="152"/>
      <c r="BE440" s="152"/>
      <c r="BF440" s="152"/>
      <c r="BG440" s="152"/>
      <c r="BH440" s="152"/>
      <c r="BI440" s="152"/>
      <c r="BJ440" s="152"/>
      <c r="BK440" s="152"/>
      <c r="BL440" s="152"/>
      <c r="BM440" s="152"/>
      <c r="BN440" s="152"/>
      <c r="BO440" s="152"/>
      <c r="BP440" s="152"/>
      <c r="BQ440" s="152"/>
      <c r="BR440" s="152"/>
      <c r="BS440" s="152"/>
      <c r="BT440" s="152"/>
      <c r="BU440" s="152"/>
      <c r="BV440" s="152"/>
      <c r="BW440" s="152"/>
      <c r="BX440" s="152"/>
      <c r="BY440" s="152"/>
    </row>
    <row r="441" spans="1:77" s="38" customFormat="1" x14ac:dyDescent="0.2">
      <c r="A441" s="152"/>
      <c r="B441" s="153" t="str">
        <f>IF(AND(B439&lt;&gt;"",ISNUMBER(B439),B440=""),"סך הכל",IF(Planning!A444="","",Planning!A444))</f>
        <v/>
      </c>
      <c r="C441" s="154" t="str">
        <f>IFERROR(_xlfn.IFS(B441="סך הכל",Summary!$B$6,Planning!C444&lt;&gt;"",Planning!C444),"")</f>
        <v/>
      </c>
      <c r="D441" s="152" t="str">
        <f>IFERROR(VLOOKUP(B441,Address!B:G,5,FALSE),"")</f>
        <v/>
      </c>
      <c r="E441" s="152" t="str">
        <f>IFERROR(VLOOKUP(B441,Address!B:L,11,FALSE),"")</f>
        <v/>
      </c>
      <c r="F441" s="155" t="str">
        <f t="shared" si="12"/>
        <v/>
      </c>
      <c r="G441" s="156" t="str">
        <f>IF(B441="סך הכל",Summary!$B$7,IF(F441="","",IF(VLOOKUP(B441,WQ_UnitID!B:C,2,FALSE)=0,"",VLOOKUP(B441,WQ_UnitID!B:C,2,FALSE))))</f>
        <v/>
      </c>
      <c r="H441" s="155" t="str">
        <f>IF(B441="סך הכל",Summary!$B$8,IF(F441="","",IFERROR(VLOOKUP(B441,Planning!A:B,2,FALSE),0)))</f>
        <v/>
      </c>
      <c r="I441" s="155" t="str">
        <f>IF(B441="סך הכל",Summary!$B$9,IF(F441="","",IFERROR(VLOOKUP(B441,Count!A:B,2,FALSE),0)))</f>
        <v/>
      </c>
      <c r="J441" s="155" t="str">
        <f>IF(F441="","",(IF(ISNUMBER(MATCH(B441,ExcPermit!$H$8:$H$1000,0)),"כן","לא")))</f>
        <v/>
      </c>
      <c r="K441" s="155" t="str">
        <f>IF(B441="סך הכל",Summary!$B$10,IF(F441="","",IFERROR(VLOOKUP(B441,Count!A:J,8,FALSE),0)))</f>
        <v/>
      </c>
      <c r="L441" s="155" t="str">
        <f>IF(B441="סך הכל",Summary!$B$11,IF(F441="","",IFERROR(VLOOKUP(B441,Count!A:J,9,FALSE),0)))</f>
        <v/>
      </c>
      <c r="M441" s="157" t="str">
        <f>IF(B441="סך הכל",Summary!$B$12,IF(F441="","",IFERROR(VLOOKUP(B441,Count!A:J,10,FALSE),0)))</f>
        <v/>
      </c>
      <c r="N441" s="158" t="str">
        <f t="shared" si="13"/>
        <v/>
      </c>
      <c r="O441" s="134" t="str">
        <f>IFERROR(VLOOKUP(B441,Comments!A:B,2,FALSE),"")</f>
        <v/>
      </c>
      <c r="P441" s="134"/>
      <c r="Q441" s="134"/>
      <c r="R441" s="134"/>
      <c r="S441" s="134"/>
      <c r="T441" s="134"/>
      <c r="U441" s="134"/>
      <c r="V441" s="134"/>
      <c r="W441" s="134"/>
      <c r="X441" s="134"/>
      <c r="Y441" s="134"/>
      <c r="Z441" s="134"/>
      <c r="AA441" s="134"/>
      <c r="AB441" s="134"/>
      <c r="AC441" s="134"/>
      <c r="AD441" s="134"/>
      <c r="AE441" s="152"/>
      <c r="AF441" s="152"/>
      <c r="AG441" s="152"/>
      <c r="AH441" s="152"/>
      <c r="AI441" s="152"/>
      <c r="AJ441" s="152"/>
      <c r="AK441" s="152"/>
      <c r="AL441" s="152"/>
      <c r="AM441" s="152"/>
      <c r="AN441" s="152"/>
      <c r="AO441" s="152"/>
      <c r="AP441" s="152"/>
      <c r="AQ441" s="152"/>
      <c r="AR441" s="152"/>
      <c r="AS441" s="152"/>
      <c r="AT441" s="152"/>
      <c r="AU441" s="152"/>
      <c r="AV441" s="152"/>
      <c r="AW441" s="152"/>
      <c r="AX441" s="152"/>
      <c r="AY441" s="152"/>
      <c r="AZ441" s="152"/>
      <c r="BA441" s="152"/>
      <c r="BB441" s="152"/>
      <c r="BC441" s="152"/>
      <c r="BD441" s="152"/>
      <c r="BE441" s="152"/>
      <c r="BF441" s="152"/>
      <c r="BG441" s="152"/>
      <c r="BH441" s="152"/>
      <c r="BI441" s="152"/>
      <c r="BJ441" s="152"/>
      <c r="BK441" s="152"/>
      <c r="BL441" s="152"/>
      <c r="BM441" s="152"/>
      <c r="BN441" s="152"/>
      <c r="BO441" s="152"/>
      <c r="BP441" s="152"/>
      <c r="BQ441" s="152"/>
      <c r="BR441" s="152"/>
      <c r="BS441" s="152"/>
      <c r="BT441" s="152"/>
      <c r="BU441" s="152"/>
      <c r="BV441" s="152"/>
      <c r="BW441" s="152"/>
      <c r="BX441" s="152"/>
      <c r="BY441" s="152"/>
    </row>
    <row r="442" spans="1:77" s="38" customFormat="1" x14ac:dyDescent="0.2">
      <c r="A442" s="152"/>
      <c r="B442" s="153" t="str">
        <f>IF(AND(B440&lt;&gt;"",ISNUMBER(B440),B441=""),"סך הכל",IF(Planning!A445="","",Planning!A445))</f>
        <v/>
      </c>
      <c r="C442" s="154" t="str">
        <f>IFERROR(_xlfn.IFS(B442="סך הכל",Summary!$B$6,Planning!C445&lt;&gt;"",Planning!C445),"")</f>
        <v/>
      </c>
      <c r="D442" s="152" t="str">
        <f>IFERROR(VLOOKUP(B442,Address!B:G,5,FALSE),"")</f>
        <v/>
      </c>
      <c r="E442" s="152" t="str">
        <f>IFERROR(VLOOKUP(B442,Address!B:L,11,FALSE),"")</f>
        <v/>
      </c>
      <c r="F442" s="155" t="str">
        <f t="shared" si="12"/>
        <v/>
      </c>
      <c r="G442" s="156" t="str">
        <f>IF(B442="סך הכל",Summary!$B$7,IF(F442="","",IF(VLOOKUP(B442,WQ_UnitID!B:C,2,FALSE)=0,"",VLOOKUP(B442,WQ_UnitID!B:C,2,FALSE))))</f>
        <v/>
      </c>
      <c r="H442" s="155" t="str">
        <f>IF(B442="סך הכל",Summary!$B$8,IF(F442="","",IFERROR(VLOOKUP(B442,Planning!A:B,2,FALSE),0)))</f>
        <v/>
      </c>
      <c r="I442" s="155" t="str">
        <f>IF(B442="סך הכל",Summary!$B$9,IF(F442="","",IFERROR(VLOOKUP(B442,Count!A:B,2,FALSE),0)))</f>
        <v/>
      </c>
      <c r="J442" s="155" t="str">
        <f>IF(F442="","",(IF(ISNUMBER(MATCH(B442,ExcPermit!$H$8:$H$1000,0)),"כן","לא")))</f>
        <v/>
      </c>
      <c r="K442" s="155" t="str">
        <f>IF(B442="סך הכל",Summary!$B$10,IF(F442="","",IFERROR(VLOOKUP(B442,Count!A:J,8,FALSE),0)))</f>
        <v/>
      </c>
      <c r="L442" s="155" t="str">
        <f>IF(B442="סך הכל",Summary!$B$11,IF(F442="","",IFERROR(VLOOKUP(B442,Count!A:J,9,FALSE),0)))</f>
        <v/>
      </c>
      <c r="M442" s="157" t="str">
        <f>IF(B442="סך הכל",Summary!$B$12,IF(F442="","",IFERROR(VLOOKUP(B442,Count!A:J,10,FALSE),0)))</f>
        <v/>
      </c>
      <c r="N442" s="158" t="str">
        <f t="shared" si="13"/>
        <v/>
      </c>
      <c r="O442" s="134" t="str">
        <f>IFERROR(VLOOKUP(B442,Comments!A:B,2,FALSE),"")</f>
        <v/>
      </c>
      <c r="P442" s="134"/>
      <c r="Q442" s="134"/>
      <c r="R442" s="134"/>
      <c r="S442" s="134"/>
      <c r="T442" s="134"/>
      <c r="U442" s="134"/>
      <c r="V442" s="134"/>
      <c r="W442" s="134"/>
      <c r="X442" s="134"/>
      <c r="Y442" s="134"/>
      <c r="Z442" s="134"/>
      <c r="AA442" s="134"/>
      <c r="AB442" s="134"/>
      <c r="AC442" s="134"/>
      <c r="AD442" s="134"/>
      <c r="AE442" s="152"/>
      <c r="AF442" s="152"/>
      <c r="AG442" s="152"/>
      <c r="AH442" s="152"/>
      <c r="AI442" s="152"/>
      <c r="AJ442" s="152"/>
      <c r="AK442" s="152"/>
      <c r="AL442" s="152"/>
      <c r="AM442" s="152"/>
      <c r="AN442" s="152"/>
      <c r="AO442" s="152"/>
      <c r="AP442" s="152"/>
      <c r="AQ442" s="152"/>
      <c r="AR442" s="152"/>
      <c r="AS442" s="152"/>
      <c r="AT442" s="152"/>
      <c r="AU442" s="152"/>
      <c r="AV442" s="152"/>
      <c r="AW442" s="152"/>
      <c r="AX442" s="152"/>
      <c r="AY442" s="152"/>
      <c r="AZ442" s="152"/>
      <c r="BA442" s="152"/>
      <c r="BB442" s="152"/>
      <c r="BC442" s="152"/>
      <c r="BD442" s="152"/>
      <c r="BE442" s="152"/>
      <c r="BF442" s="152"/>
      <c r="BG442" s="152"/>
      <c r="BH442" s="152"/>
      <c r="BI442" s="152"/>
      <c r="BJ442" s="152"/>
      <c r="BK442" s="152"/>
      <c r="BL442" s="152"/>
      <c r="BM442" s="152"/>
      <c r="BN442" s="152"/>
      <c r="BO442" s="152"/>
      <c r="BP442" s="152"/>
      <c r="BQ442" s="152"/>
      <c r="BR442" s="152"/>
      <c r="BS442" s="152"/>
      <c r="BT442" s="152"/>
      <c r="BU442" s="152"/>
      <c r="BV442" s="152"/>
      <c r="BW442" s="152"/>
      <c r="BX442" s="152"/>
      <c r="BY442" s="152"/>
    </row>
    <row r="443" spans="1:77" s="38" customFormat="1" x14ac:dyDescent="0.2">
      <c r="A443" s="152"/>
      <c r="B443" s="153" t="str">
        <f>IF(AND(B441&lt;&gt;"",ISNUMBER(B441),B442=""),"סך הכל",IF(Planning!A446="","",Planning!A446))</f>
        <v/>
      </c>
      <c r="C443" s="154" t="str">
        <f>IFERROR(_xlfn.IFS(B443="סך הכל",Summary!$B$6,Planning!C446&lt;&gt;"",Planning!C446),"")</f>
        <v/>
      </c>
      <c r="D443" s="152" t="str">
        <f>IFERROR(VLOOKUP(B443,Address!B:G,5,FALSE),"")</f>
        <v/>
      </c>
      <c r="E443" s="152" t="str">
        <f>IFERROR(VLOOKUP(B443,Address!B:L,11,FALSE),"")</f>
        <v/>
      </c>
      <c r="F443" s="155" t="str">
        <f t="shared" si="12"/>
        <v/>
      </c>
      <c r="G443" s="156" t="str">
        <f>IF(B443="סך הכל",Summary!$B$7,IF(F443="","",IF(VLOOKUP(B443,WQ_UnitID!B:C,2,FALSE)=0,"",VLOOKUP(B443,WQ_UnitID!B:C,2,FALSE))))</f>
        <v/>
      </c>
      <c r="H443" s="155" t="str">
        <f>IF(B443="סך הכל",Summary!$B$8,IF(F443="","",IFERROR(VLOOKUP(B443,Planning!A:B,2,FALSE),0)))</f>
        <v/>
      </c>
      <c r="I443" s="155" t="str">
        <f>IF(B443="סך הכל",Summary!$B$9,IF(F443="","",IFERROR(VLOOKUP(B443,Count!A:B,2,FALSE),0)))</f>
        <v/>
      </c>
      <c r="J443" s="155" t="str">
        <f>IF(F443="","",(IF(ISNUMBER(MATCH(B443,ExcPermit!$H$8:$H$1000,0)),"כן","לא")))</f>
        <v/>
      </c>
      <c r="K443" s="155" t="str">
        <f>IF(B443="סך הכל",Summary!$B$10,IF(F443="","",IFERROR(VLOOKUP(B443,Count!A:J,8,FALSE),0)))</f>
        <v/>
      </c>
      <c r="L443" s="155" t="str">
        <f>IF(B443="סך הכל",Summary!$B$11,IF(F443="","",IFERROR(VLOOKUP(B443,Count!A:J,9,FALSE),0)))</f>
        <v/>
      </c>
      <c r="M443" s="157" t="str">
        <f>IF(B443="סך הכל",Summary!$B$12,IF(F443="","",IFERROR(VLOOKUP(B443,Count!A:J,10,FALSE),0)))</f>
        <v/>
      </c>
      <c r="N443" s="158" t="str">
        <f t="shared" si="13"/>
        <v/>
      </c>
      <c r="O443" s="134" t="str">
        <f>IFERROR(VLOOKUP(B443,Comments!A:B,2,FALSE),"")</f>
        <v/>
      </c>
      <c r="P443" s="134"/>
      <c r="Q443" s="134"/>
      <c r="R443" s="134"/>
      <c r="S443" s="134"/>
      <c r="T443" s="134"/>
      <c r="U443" s="134"/>
      <c r="V443" s="134"/>
      <c r="W443" s="134"/>
      <c r="X443" s="134"/>
      <c r="Y443" s="134"/>
      <c r="Z443" s="134"/>
      <c r="AA443" s="134"/>
      <c r="AB443" s="134"/>
      <c r="AC443" s="134"/>
      <c r="AD443" s="134"/>
      <c r="AE443" s="152"/>
      <c r="AF443" s="152"/>
      <c r="AG443" s="152"/>
      <c r="AH443" s="152"/>
      <c r="AI443" s="152"/>
      <c r="AJ443" s="152"/>
      <c r="AK443" s="152"/>
      <c r="AL443" s="152"/>
      <c r="AM443" s="152"/>
      <c r="AN443" s="152"/>
      <c r="AO443" s="152"/>
      <c r="AP443" s="152"/>
      <c r="AQ443" s="152"/>
      <c r="AR443" s="152"/>
      <c r="AS443" s="152"/>
      <c r="AT443" s="152"/>
      <c r="AU443" s="152"/>
      <c r="AV443" s="152"/>
      <c r="AW443" s="152"/>
      <c r="AX443" s="152"/>
      <c r="AY443" s="152"/>
      <c r="AZ443" s="152"/>
      <c r="BA443" s="152"/>
      <c r="BB443" s="152"/>
      <c r="BC443" s="152"/>
      <c r="BD443" s="152"/>
      <c r="BE443" s="152"/>
      <c r="BF443" s="152"/>
      <c r="BG443" s="152"/>
      <c r="BH443" s="152"/>
      <c r="BI443" s="152"/>
      <c r="BJ443" s="152"/>
      <c r="BK443" s="152"/>
      <c r="BL443" s="152"/>
      <c r="BM443" s="152"/>
      <c r="BN443" s="152"/>
      <c r="BO443" s="152"/>
      <c r="BP443" s="152"/>
      <c r="BQ443" s="152"/>
      <c r="BR443" s="152"/>
      <c r="BS443" s="152"/>
      <c r="BT443" s="152"/>
      <c r="BU443" s="152"/>
      <c r="BV443" s="152"/>
      <c r="BW443" s="152"/>
      <c r="BX443" s="152"/>
      <c r="BY443" s="152"/>
    </row>
    <row r="444" spans="1:77" s="38" customFormat="1" x14ac:dyDescent="0.2">
      <c r="A444" s="152"/>
      <c r="B444" s="153" t="str">
        <f>IF(AND(B442&lt;&gt;"",ISNUMBER(B442),B443=""),"סך הכל",IF(Planning!A447="","",Planning!A447))</f>
        <v/>
      </c>
      <c r="C444" s="154" t="str">
        <f>IFERROR(_xlfn.IFS(B444="סך הכל",Summary!$B$6,Planning!C447&lt;&gt;"",Planning!C447),"")</f>
        <v/>
      </c>
      <c r="D444" s="152" t="str">
        <f>IFERROR(VLOOKUP(B444,Address!B:G,5,FALSE),"")</f>
        <v/>
      </c>
      <c r="E444" s="152" t="str">
        <f>IFERROR(VLOOKUP(B444,Address!B:L,11,FALSE),"")</f>
        <v/>
      </c>
      <c r="F444" s="155" t="str">
        <f t="shared" si="12"/>
        <v/>
      </c>
      <c r="G444" s="156" t="str">
        <f>IF(B444="סך הכל",Summary!$B$7,IF(F444="","",IF(VLOOKUP(B444,WQ_UnitID!B:C,2,FALSE)=0,"",VLOOKUP(B444,WQ_UnitID!B:C,2,FALSE))))</f>
        <v/>
      </c>
      <c r="H444" s="155" t="str">
        <f>IF(B444="סך הכל",Summary!$B$8,IF(F444="","",IFERROR(VLOOKUP(B444,Planning!A:B,2,FALSE),0)))</f>
        <v/>
      </c>
      <c r="I444" s="155" t="str">
        <f>IF(B444="סך הכל",Summary!$B$9,IF(F444="","",IFERROR(VLOOKUP(B444,Count!A:B,2,FALSE),0)))</f>
        <v/>
      </c>
      <c r="J444" s="155" t="str">
        <f>IF(F444="","",(IF(ISNUMBER(MATCH(B444,ExcPermit!$H$8:$H$1000,0)),"כן","לא")))</f>
        <v/>
      </c>
      <c r="K444" s="155" t="str">
        <f>IF(B444="סך הכל",Summary!$B$10,IF(F444="","",IFERROR(VLOOKUP(B444,Count!A:J,8,FALSE),0)))</f>
        <v/>
      </c>
      <c r="L444" s="155" t="str">
        <f>IF(B444="סך הכל",Summary!$B$11,IF(F444="","",IFERROR(VLOOKUP(B444,Count!A:J,9,FALSE),0)))</f>
        <v/>
      </c>
      <c r="M444" s="157" t="str">
        <f>IF(B444="סך הכל",Summary!$B$12,IF(F444="","",IFERROR(VLOOKUP(B444,Count!A:J,10,FALSE),0)))</f>
        <v/>
      </c>
      <c r="N444" s="158" t="str">
        <f t="shared" si="13"/>
        <v/>
      </c>
      <c r="O444" s="134" t="str">
        <f>IFERROR(VLOOKUP(B444,Comments!A:B,2,FALSE),"")</f>
        <v/>
      </c>
      <c r="P444" s="134"/>
      <c r="Q444" s="134"/>
      <c r="R444" s="134"/>
      <c r="S444" s="134"/>
      <c r="T444" s="134"/>
      <c r="U444" s="134"/>
      <c r="V444" s="134"/>
      <c r="W444" s="134"/>
      <c r="X444" s="134"/>
      <c r="Y444" s="134"/>
      <c r="Z444" s="134"/>
      <c r="AA444" s="134"/>
      <c r="AB444" s="134"/>
      <c r="AC444" s="134"/>
      <c r="AD444" s="134"/>
      <c r="AE444" s="152"/>
      <c r="AF444" s="152"/>
      <c r="AG444" s="152"/>
      <c r="AH444" s="152"/>
      <c r="AI444" s="152"/>
      <c r="AJ444" s="152"/>
      <c r="AK444" s="152"/>
      <c r="AL444" s="152"/>
      <c r="AM444" s="152"/>
      <c r="AN444" s="152"/>
      <c r="AO444" s="152"/>
      <c r="AP444" s="152"/>
      <c r="AQ444" s="152"/>
      <c r="AR444" s="152"/>
      <c r="AS444" s="152"/>
      <c r="AT444" s="152"/>
      <c r="AU444" s="152"/>
      <c r="AV444" s="152"/>
      <c r="AW444" s="152"/>
      <c r="AX444" s="152"/>
      <c r="AY444" s="152"/>
      <c r="AZ444" s="152"/>
      <c r="BA444" s="152"/>
      <c r="BB444" s="152"/>
      <c r="BC444" s="152"/>
      <c r="BD444" s="152"/>
      <c r="BE444" s="152"/>
      <c r="BF444" s="152"/>
      <c r="BG444" s="152"/>
      <c r="BH444" s="152"/>
      <c r="BI444" s="152"/>
      <c r="BJ444" s="152"/>
      <c r="BK444" s="152"/>
      <c r="BL444" s="152"/>
      <c r="BM444" s="152"/>
      <c r="BN444" s="152"/>
      <c r="BO444" s="152"/>
      <c r="BP444" s="152"/>
      <c r="BQ444" s="152"/>
      <c r="BR444" s="152"/>
      <c r="BS444" s="152"/>
      <c r="BT444" s="152"/>
      <c r="BU444" s="152"/>
      <c r="BV444" s="152"/>
      <c r="BW444" s="152"/>
      <c r="BX444" s="152"/>
      <c r="BY444" s="152"/>
    </row>
    <row r="445" spans="1:77" s="38" customFormat="1" x14ac:dyDescent="0.2">
      <c r="A445" s="152"/>
      <c r="B445" s="153" t="str">
        <f>IF(AND(B443&lt;&gt;"",ISNUMBER(B443),B444=""),"סך הכל",IF(Planning!A448="","",Planning!A448))</f>
        <v/>
      </c>
      <c r="C445" s="154" t="str">
        <f>IFERROR(_xlfn.IFS(B445="סך הכל",Summary!$B$6,Planning!C448&lt;&gt;"",Planning!C448),"")</f>
        <v/>
      </c>
      <c r="D445" s="152" t="str">
        <f>IFERROR(VLOOKUP(B445,Address!B:G,5,FALSE),"")</f>
        <v/>
      </c>
      <c r="E445" s="152" t="str">
        <f>IFERROR(VLOOKUP(B445,Address!B:L,11,FALSE),"")</f>
        <v/>
      </c>
      <c r="F445" s="155" t="str">
        <f t="shared" si="12"/>
        <v/>
      </c>
      <c r="G445" s="156" t="str">
        <f>IF(B445="סך הכל",Summary!$B$7,IF(F445="","",IF(VLOOKUP(B445,WQ_UnitID!B:C,2,FALSE)=0,"",VLOOKUP(B445,WQ_UnitID!B:C,2,FALSE))))</f>
        <v/>
      </c>
      <c r="H445" s="155" t="str">
        <f>IF(B445="סך הכל",Summary!$B$8,IF(F445="","",IFERROR(VLOOKUP(B445,Planning!A:B,2,FALSE),0)))</f>
        <v/>
      </c>
      <c r="I445" s="155" t="str">
        <f>IF(B445="סך הכל",Summary!$B$9,IF(F445="","",IFERROR(VLOOKUP(B445,Count!A:B,2,FALSE),0)))</f>
        <v/>
      </c>
      <c r="J445" s="155" t="str">
        <f>IF(F445="","",(IF(ISNUMBER(MATCH(B445,ExcPermit!$H$8:$H$1000,0)),"כן","לא")))</f>
        <v/>
      </c>
      <c r="K445" s="155" t="str">
        <f>IF(B445="סך הכל",Summary!$B$10,IF(F445="","",IFERROR(VLOOKUP(B445,Count!A:J,8,FALSE),0)))</f>
        <v/>
      </c>
      <c r="L445" s="155" t="str">
        <f>IF(B445="סך הכל",Summary!$B$11,IF(F445="","",IFERROR(VLOOKUP(B445,Count!A:J,9,FALSE),0)))</f>
        <v/>
      </c>
      <c r="M445" s="157" t="str">
        <f>IF(B445="סך הכל",Summary!$B$12,IF(F445="","",IFERROR(VLOOKUP(B445,Count!A:J,10,FALSE),0)))</f>
        <v/>
      </c>
      <c r="N445" s="158" t="str">
        <f t="shared" si="13"/>
        <v/>
      </c>
      <c r="O445" s="134" t="str">
        <f>IFERROR(VLOOKUP(B445,Comments!A:B,2,FALSE),"")</f>
        <v/>
      </c>
      <c r="P445" s="134"/>
      <c r="Q445" s="134"/>
      <c r="R445" s="134"/>
      <c r="S445" s="134"/>
      <c r="T445" s="134"/>
      <c r="U445" s="134"/>
      <c r="V445" s="134"/>
      <c r="W445" s="134"/>
      <c r="X445" s="134"/>
      <c r="Y445" s="134"/>
      <c r="Z445" s="134"/>
      <c r="AA445" s="134"/>
      <c r="AB445" s="134"/>
      <c r="AC445" s="134"/>
      <c r="AD445" s="134"/>
      <c r="AE445" s="152"/>
      <c r="AF445" s="152"/>
      <c r="AG445" s="152"/>
      <c r="AH445" s="152"/>
      <c r="AI445" s="152"/>
      <c r="AJ445" s="152"/>
      <c r="AK445" s="152"/>
      <c r="AL445" s="152"/>
      <c r="AM445" s="152"/>
      <c r="AN445" s="152"/>
      <c r="AO445" s="152"/>
      <c r="AP445" s="152"/>
      <c r="AQ445" s="152"/>
      <c r="AR445" s="152"/>
      <c r="AS445" s="152"/>
      <c r="AT445" s="152"/>
      <c r="AU445" s="152"/>
      <c r="AV445" s="152"/>
      <c r="AW445" s="152"/>
      <c r="AX445" s="152"/>
      <c r="AY445" s="152"/>
      <c r="AZ445" s="152"/>
      <c r="BA445" s="152"/>
      <c r="BB445" s="152"/>
      <c r="BC445" s="152"/>
      <c r="BD445" s="152"/>
      <c r="BE445" s="152"/>
      <c r="BF445" s="152"/>
      <c r="BG445" s="152"/>
      <c r="BH445" s="152"/>
      <c r="BI445" s="152"/>
      <c r="BJ445" s="152"/>
      <c r="BK445" s="152"/>
      <c r="BL445" s="152"/>
      <c r="BM445" s="152"/>
      <c r="BN445" s="152"/>
      <c r="BO445" s="152"/>
      <c r="BP445" s="152"/>
      <c r="BQ445" s="152"/>
      <c r="BR445" s="152"/>
      <c r="BS445" s="152"/>
      <c r="BT445" s="152"/>
      <c r="BU445" s="152"/>
      <c r="BV445" s="152"/>
      <c r="BW445" s="152"/>
      <c r="BX445" s="152"/>
      <c r="BY445" s="152"/>
    </row>
    <row r="446" spans="1:77" s="38" customFormat="1" x14ac:dyDescent="0.2">
      <c r="A446" s="152"/>
      <c r="B446" s="153" t="str">
        <f>IF(AND(B444&lt;&gt;"",ISNUMBER(B444),B445=""),"סך הכל",IF(Planning!A449="","",Planning!A449))</f>
        <v/>
      </c>
      <c r="C446" s="154" t="str">
        <f>IFERROR(_xlfn.IFS(B446="סך הכל",Summary!$B$6,Planning!C449&lt;&gt;"",Planning!C449),"")</f>
        <v/>
      </c>
      <c r="D446" s="152" t="str">
        <f>IFERROR(VLOOKUP(B446,Address!B:G,5,FALSE),"")</f>
        <v/>
      </c>
      <c r="E446" s="152" t="str">
        <f>IFERROR(VLOOKUP(B446,Address!B:L,11,FALSE),"")</f>
        <v/>
      </c>
      <c r="F446" s="155" t="str">
        <f t="shared" si="12"/>
        <v/>
      </c>
      <c r="G446" s="156" t="str">
        <f>IF(B446="סך הכל",Summary!$B$7,IF(F446="","",IF(VLOOKUP(B446,WQ_UnitID!B:C,2,FALSE)=0,"",VLOOKUP(B446,WQ_UnitID!B:C,2,FALSE))))</f>
        <v/>
      </c>
      <c r="H446" s="155" t="str">
        <f>IF(B446="סך הכל",Summary!$B$8,IF(F446="","",IFERROR(VLOOKUP(B446,Planning!A:B,2,FALSE),0)))</f>
        <v/>
      </c>
      <c r="I446" s="155" t="str">
        <f>IF(B446="סך הכל",Summary!$B$9,IF(F446="","",IFERROR(VLOOKUP(B446,Count!A:B,2,FALSE),0)))</f>
        <v/>
      </c>
      <c r="J446" s="155" t="str">
        <f>IF(F446="","",(IF(ISNUMBER(MATCH(B446,ExcPermit!$H$8:$H$1000,0)),"כן","לא")))</f>
        <v/>
      </c>
      <c r="K446" s="155" t="str">
        <f>IF(B446="סך הכל",Summary!$B$10,IF(F446="","",IFERROR(VLOOKUP(B446,Count!A:J,8,FALSE),0)))</f>
        <v/>
      </c>
      <c r="L446" s="155" t="str">
        <f>IF(B446="סך הכל",Summary!$B$11,IF(F446="","",IFERROR(VLOOKUP(B446,Count!A:J,9,FALSE),0)))</f>
        <v/>
      </c>
      <c r="M446" s="157" t="str">
        <f>IF(B446="סך הכל",Summary!$B$12,IF(F446="","",IFERROR(VLOOKUP(B446,Count!A:J,10,FALSE),0)))</f>
        <v/>
      </c>
      <c r="N446" s="158" t="str">
        <f t="shared" si="13"/>
        <v/>
      </c>
      <c r="O446" s="134" t="str">
        <f>IFERROR(VLOOKUP(B446,Comments!A:B,2,FALSE),"")</f>
        <v/>
      </c>
      <c r="P446" s="134"/>
      <c r="Q446" s="134"/>
      <c r="R446" s="134"/>
      <c r="S446" s="134"/>
      <c r="T446" s="134"/>
      <c r="U446" s="134"/>
      <c r="V446" s="134"/>
      <c r="W446" s="134"/>
      <c r="X446" s="134"/>
      <c r="Y446" s="134"/>
      <c r="Z446" s="134"/>
      <c r="AA446" s="134"/>
      <c r="AB446" s="134"/>
      <c r="AC446" s="134"/>
      <c r="AD446" s="134"/>
      <c r="AE446" s="152"/>
      <c r="AF446" s="152"/>
      <c r="AG446" s="152"/>
      <c r="AH446" s="152"/>
      <c r="AI446" s="152"/>
      <c r="AJ446" s="152"/>
      <c r="AK446" s="152"/>
      <c r="AL446" s="152"/>
      <c r="AM446" s="152"/>
      <c r="AN446" s="152"/>
      <c r="AO446" s="152"/>
      <c r="AP446" s="152"/>
      <c r="AQ446" s="152"/>
      <c r="AR446" s="152"/>
      <c r="AS446" s="152"/>
      <c r="AT446" s="152"/>
      <c r="AU446" s="152"/>
      <c r="AV446" s="152"/>
      <c r="AW446" s="152"/>
      <c r="AX446" s="152"/>
      <c r="AY446" s="152"/>
      <c r="AZ446" s="152"/>
      <c r="BA446" s="152"/>
      <c r="BB446" s="152"/>
      <c r="BC446" s="152"/>
      <c r="BD446" s="152"/>
      <c r="BE446" s="152"/>
      <c r="BF446" s="152"/>
      <c r="BG446" s="152"/>
      <c r="BH446" s="152"/>
      <c r="BI446" s="152"/>
      <c r="BJ446" s="152"/>
      <c r="BK446" s="152"/>
      <c r="BL446" s="152"/>
      <c r="BM446" s="152"/>
      <c r="BN446" s="152"/>
      <c r="BO446" s="152"/>
      <c r="BP446" s="152"/>
      <c r="BQ446" s="152"/>
      <c r="BR446" s="152"/>
      <c r="BS446" s="152"/>
      <c r="BT446" s="152"/>
      <c r="BU446" s="152"/>
      <c r="BV446" s="152"/>
      <c r="BW446" s="152"/>
      <c r="BX446" s="152"/>
      <c r="BY446" s="152"/>
    </row>
    <row r="447" spans="1:77" s="38" customFormat="1" x14ac:dyDescent="0.2">
      <c r="A447" s="152"/>
      <c r="B447" s="153" t="str">
        <f>IF(AND(B445&lt;&gt;"",ISNUMBER(B445),B446=""),"סך הכל",IF(Planning!A450="","",Planning!A450))</f>
        <v/>
      </c>
      <c r="C447" s="154" t="str">
        <f>IFERROR(_xlfn.IFS(B447="סך הכל",Summary!$B$6,Planning!C450&lt;&gt;"",Planning!C450),"")</f>
        <v/>
      </c>
      <c r="D447" s="152" t="str">
        <f>IFERROR(VLOOKUP(B447,Address!B:G,5,FALSE),"")</f>
        <v/>
      </c>
      <c r="E447" s="152" t="str">
        <f>IFERROR(VLOOKUP(B447,Address!B:L,11,FALSE),"")</f>
        <v/>
      </c>
      <c r="F447" s="155" t="str">
        <f t="shared" si="12"/>
        <v/>
      </c>
      <c r="G447" s="156" t="str">
        <f>IF(B447="סך הכל",Summary!$B$7,IF(F447="","",IF(VLOOKUP(B447,WQ_UnitID!B:C,2,FALSE)=0,"",VLOOKUP(B447,WQ_UnitID!B:C,2,FALSE))))</f>
        <v/>
      </c>
      <c r="H447" s="155" t="str">
        <f>IF(B447="סך הכל",Summary!$B$8,IF(F447="","",IFERROR(VLOOKUP(B447,Planning!A:B,2,FALSE),0)))</f>
        <v/>
      </c>
      <c r="I447" s="155" t="str">
        <f>IF(B447="סך הכל",Summary!$B$9,IF(F447="","",IFERROR(VLOOKUP(B447,Count!A:B,2,FALSE),0)))</f>
        <v/>
      </c>
      <c r="J447" s="155" t="str">
        <f>IF(F447="","",(IF(ISNUMBER(MATCH(B447,ExcPermit!$H$8:$H$1000,0)),"כן","לא")))</f>
        <v/>
      </c>
      <c r="K447" s="155" t="str">
        <f>IF(B447="סך הכל",Summary!$B$10,IF(F447="","",IFERROR(VLOOKUP(B447,Count!A:J,8,FALSE),0)))</f>
        <v/>
      </c>
      <c r="L447" s="155" t="str">
        <f>IF(B447="סך הכל",Summary!$B$11,IF(F447="","",IFERROR(VLOOKUP(B447,Count!A:J,9,FALSE),0)))</f>
        <v/>
      </c>
      <c r="M447" s="157" t="str">
        <f>IF(B447="סך הכל",Summary!$B$12,IF(F447="","",IFERROR(VLOOKUP(B447,Count!A:J,10,FALSE),0)))</f>
        <v/>
      </c>
      <c r="N447" s="158" t="str">
        <f t="shared" si="13"/>
        <v/>
      </c>
      <c r="O447" s="134" t="str">
        <f>IFERROR(VLOOKUP(B447,Comments!A:B,2,FALSE),"")</f>
        <v/>
      </c>
      <c r="P447" s="134"/>
      <c r="Q447" s="134"/>
      <c r="R447" s="134"/>
      <c r="S447" s="134"/>
      <c r="T447" s="134"/>
      <c r="U447" s="134"/>
      <c r="V447" s="134"/>
      <c r="W447" s="134"/>
      <c r="X447" s="134"/>
      <c r="Y447" s="134"/>
      <c r="Z447" s="134"/>
      <c r="AA447" s="134"/>
      <c r="AB447" s="134"/>
      <c r="AC447" s="134"/>
      <c r="AD447" s="134"/>
      <c r="AE447" s="152"/>
      <c r="AF447" s="152"/>
      <c r="AG447" s="152"/>
      <c r="AH447" s="152"/>
      <c r="AI447" s="152"/>
      <c r="AJ447" s="152"/>
      <c r="AK447" s="152"/>
      <c r="AL447" s="152"/>
      <c r="AM447" s="152"/>
      <c r="AN447" s="152"/>
      <c r="AO447" s="152"/>
      <c r="AP447" s="152"/>
      <c r="AQ447" s="152"/>
      <c r="AR447" s="152"/>
      <c r="AS447" s="152"/>
      <c r="AT447" s="152"/>
      <c r="AU447" s="152"/>
      <c r="AV447" s="152"/>
      <c r="AW447" s="152"/>
      <c r="AX447" s="152"/>
      <c r="AY447" s="152"/>
      <c r="AZ447" s="152"/>
      <c r="BA447" s="152"/>
      <c r="BB447" s="152"/>
      <c r="BC447" s="152"/>
      <c r="BD447" s="152"/>
      <c r="BE447" s="152"/>
      <c r="BF447" s="152"/>
      <c r="BG447" s="152"/>
      <c r="BH447" s="152"/>
      <c r="BI447" s="152"/>
      <c r="BJ447" s="152"/>
      <c r="BK447" s="152"/>
      <c r="BL447" s="152"/>
      <c r="BM447" s="152"/>
      <c r="BN447" s="152"/>
      <c r="BO447" s="152"/>
      <c r="BP447" s="152"/>
      <c r="BQ447" s="152"/>
      <c r="BR447" s="152"/>
      <c r="BS447" s="152"/>
      <c r="BT447" s="152"/>
      <c r="BU447" s="152"/>
      <c r="BV447" s="152"/>
      <c r="BW447" s="152"/>
      <c r="BX447" s="152"/>
      <c r="BY447" s="152"/>
    </row>
    <row r="448" spans="1:77" s="38" customFormat="1" x14ac:dyDescent="0.2">
      <c r="A448" s="152"/>
      <c r="B448" s="153" t="str">
        <f>IF(AND(B446&lt;&gt;"",ISNUMBER(B446),B447=""),"סך הכל",IF(Planning!A451="","",Planning!A451))</f>
        <v/>
      </c>
      <c r="C448" s="154" t="str">
        <f>IFERROR(_xlfn.IFS(B448="סך הכל",Summary!$B$6,Planning!C451&lt;&gt;"",Planning!C451),"")</f>
        <v/>
      </c>
      <c r="D448" s="152" t="str">
        <f>IFERROR(VLOOKUP(B448,Address!B:G,5,FALSE),"")</f>
        <v/>
      </c>
      <c r="E448" s="152" t="str">
        <f>IFERROR(VLOOKUP(B448,Address!B:L,11,FALSE),"")</f>
        <v/>
      </c>
      <c r="F448" s="155" t="str">
        <f t="shared" si="12"/>
        <v/>
      </c>
      <c r="G448" s="156" t="str">
        <f>IF(B448="סך הכל",Summary!$B$7,IF(F448="","",IF(VLOOKUP(B448,WQ_UnitID!B:C,2,FALSE)=0,"",VLOOKUP(B448,WQ_UnitID!B:C,2,FALSE))))</f>
        <v/>
      </c>
      <c r="H448" s="155" t="str">
        <f>IF(B448="סך הכל",Summary!$B$8,IF(F448="","",IFERROR(VLOOKUP(B448,Planning!A:B,2,FALSE),0)))</f>
        <v/>
      </c>
      <c r="I448" s="155" t="str">
        <f>IF(B448="סך הכל",Summary!$B$9,IF(F448="","",IFERROR(VLOOKUP(B448,Count!A:B,2,FALSE),0)))</f>
        <v/>
      </c>
      <c r="J448" s="155" t="str">
        <f>IF(F448="","",(IF(ISNUMBER(MATCH(B448,ExcPermit!$H$8:$H$1000,0)),"כן","לא")))</f>
        <v/>
      </c>
      <c r="K448" s="155" t="str">
        <f>IF(B448="סך הכל",Summary!$B$10,IF(F448="","",IFERROR(VLOOKUP(B448,Count!A:J,8,FALSE),0)))</f>
        <v/>
      </c>
      <c r="L448" s="155" t="str">
        <f>IF(B448="סך הכל",Summary!$B$11,IF(F448="","",IFERROR(VLOOKUP(B448,Count!A:J,9,FALSE),0)))</f>
        <v/>
      </c>
      <c r="M448" s="157" t="str">
        <f>IF(B448="סך הכל",Summary!$B$12,IF(F448="","",IFERROR(VLOOKUP(B448,Count!A:J,10,FALSE),0)))</f>
        <v/>
      </c>
      <c r="N448" s="158" t="str">
        <f t="shared" si="13"/>
        <v/>
      </c>
      <c r="O448" s="134" t="str">
        <f>IFERROR(VLOOKUP(B448,Comments!A:B,2,FALSE),"")</f>
        <v/>
      </c>
      <c r="P448" s="134"/>
      <c r="Q448" s="134"/>
      <c r="R448" s="134"/>
      <c r="S448" s="134"/>
      <c r="T448" s="134"/>
      <c r="U448" s="134"/>
      <c r="V448" s="134"/>
      <c r="W448" s="134"/>
      <c r="X448" s="134"/>
      <c r="Y448" s="134"/>
      <c r="Z448" s="134"/>
      <c r="AA448" s="134"/>
      <c r="AB448" s="134"/>
      <c r="AC448" s="134"/>
      <c r="AD448" s="134"/>
      <c r="AE448" s="152"/>
      <c r="AF448" s="152"/>
      <c r="AG448" s="152"/>
      <c r="AH448" s="152"/>
      <c r="AI448" s="152"/>
      <c r="AJ448" s="152"/>
      <c r="AK448" s="152"/>
      <c r="AL448" s="152"/>
      <c r="AM448" s="152"/>
      <c r="AN448" s="152"/>
      <c r="AO448" s="152"/>
      <c r="AP448" s="152"/>
      <c r="AQ448" s="152"/>
      <c r="AR448" s="152"/>
      <c r="AS448" s="152"/>
      <c r="AT448" s="152"/>
      <c r="AU448" s="152"/>
      <c r="AV448" s="152"/>
      <c r="AW448" s="152"/>
      <c r="AX448" s="152"/>
      <c r="AY448" s="152"/>
      <c r="AZ448" s="152"/>
      <c r="BA448" s="152"/>
      <c r="BB448" s="152"/>
      <c r="BC448" s="152"/>
      <c r="BD448" s="152"/>
      <c r="BE448" s="152"/>
      <c r="BF448" s="152"/>
      <c r="BG448" s="152"/>
      <c r="BH448" s="152"/>
      <c r="BI448" s="152"/>
      <c r="BJ448" s="152"/>
      <c r="BK448" s="152"/>
      <c r="BL448" s="152"/>
      <c r="BM448" s="152"/>
      <c r="BN448" s="152"/>
      <c r="BO448" s="152"/>
      <c r="BP448" s="152"/>
      <c r="BQ448" s="152"/>
      <c r="BR448" s="152"/>
      <c r="BS448" s="152"/>
      <c r="BT448" s="152"/>
      <c r="BU448" s="152"/>
      <c r="BV448" s="152"/>
      <c r="BW448" s="152"/>
      <c r="BX448" s="152"/>
      <c r="BY448" s="152"/>
    </row>
    <row r="449" spans="1:77" s="38" customFormat="1" x14ac:dyDescent="0.2">
      <c r="A449" s="152"/>
      <c r="B449" s="153" t="str">
        <f>IF(AND(B447&lt;&gt;"",ISNUMBER(B447),B448=""),"סך הכל",IF(Planning!A452="","",Planning!A452))</f>
        <v/>
      </c>
      <c r="C449" s="154" t="str">
        <f>IFERROR(_xlfn.IFS(B449="סך הכל",Summary!$B$6,Planning!C452&lt;&gt;"",Planning!C452),"")</f>
        <v/>
      </c>
      <c r="D449" s="152" t="str">
        <f>IFERROR(VLOOKUP(B449,Address!B:G,5,FALSE),"")</f>
        <v/>
      </c>
      <c r="E449" s="152" t="str">
        <f>IFERROR(VLOOKUP(B449,Address!B:L,11,FALSE),"")</f>
        <v/>
      </c>
      <c r="F449" s="155" t="str">
        <f t="shared" si="12"/>
        <v/>
      </c>
      <c r="G449" s="156" t="str">
        <f>IF(B449="סך הכל",Summary!$B$7,IF(F449="","",IF(VLOOKUP(B449,WQ_UnitID!B:C,2,FALSE)=0,"",VLOOKUP(B449,WQ_UnitID!B:C,2,FALSE))))</f>
        <v/>
      </c>
      <c r="H449" s="155" t="str">
        <f>IF(B449="סך הכל",Summary!$B$8,IF(F449="","",IFERROR(VLOOKUP(B449,Planning!A:B,2,FALSE),0)))</f>
        <v/>
      </c>
      <c r="I449" s="155" t="str">
        <f>IF(B449="סך הכל",Summary!$B$9,IF(F449="","",IFERROR(VLOOKUP(B449,Count!A:B,2,FALSE),0)))</f>
        <v/>
      </c>
      <c r="J449" s="155" t="str">
        <f>IF(F449="","",(IF(ISNUMBER(MATCH(B449,ExcPermit!$H$8:$H$1000,0)),"כן","לא")))</f>
        <v/>
      </c>
      <c r="K449" s="155" t="str">
        <f>IF(B449="סך הכל",Summary!$B$10,IF(F449="","",IFERROR(VLOOKUP(B449,Count!A:J,8,FALSE),0)))</f>
        <v/>
      </c>
      <c r="L449" s="155" t="str">
        <f>IF(B449="סך הכל",Summary!$B$11,IF(F449="","",IFERROR(VLOOKUP(B449,Count!A:J,9,FALSE),0)))</f>
        <v/>
      </c>
      <c r="M449" s="157" t="str">
        <f>IF(B449="סך הכל",Summary!$B$12,IF(F449="","",IFERROR(VLOOKUP(B449,Count!A:J,10,FALSE),0)))</f>
        <v/>
      </c>
      <c r="N449" s="158" t="str">
        <f t="shared" si="13"/>
        <v/>
      </c>
      <c r="O449" s="134" t="str">
        <f>IFERROR(VLOOKUP(B449,Comments!A:B,2,FALSE),"")</f>
        <v/>
      </c>
      <c r="P449" s="134"/>
      <c r="Q449" s="134"/>
      <c r="R449" s="134"/>
      <c r="S449" s="134"/>
      <c r="T449" s="134"/>
      <c r="U449" s="134"/>
      <c r="V449" s="134"/>
      <c r="W449" s="134"/>
      <c r="X449" s="134"/>
      <c r="Y449" s="134"/>
      <c r="Z449" s="134"/>
      <c r="AA449" s="134"/>
      <c r="AB449" s="134"/>
      <c r="AC449" s="134"/>
      <c r="AD449" s="134"/>
      <c r="AE449" s="152"/>
      <c r="AF449" s="152"/>
      <c r="AG449" s="152"/>
      <c r="AH449" s="152"/>
      <c r="AI449" s="152"/>
      <c r="AJ449" s="152"/>
      <c r="AK449" s="152"/>
      <c r="AL449" s="152"/>
      <c r="AM449" s="152"/>
      <c r="AN449" s="152"/>
      <c r="AO449" s="152"/>
      <c r="AP449" s="152"/>
      <c r="AQ449" s="152"/>
      <c r="AR449" s="152"/>
      <c r="AS449" s="152"/>
      <c r="AT449" s="152"/>
      <c r="AU449" s="152"/>
      <c r="AV449" s="152"/>
      <c r="AW449" s="152"/>
      <c r="AX449" s="152"/>
      <c r="AY449" s="152"/>
      <c r="AZ449" s="152"/>
      <c r="BA449" s="152"/>
      <c r="BB449" s="152"/>
      <c r="BC449" s="152"/>
      <c r="BD449" s="152"/>
      <c r="BE449" s="152"/>
      <c r="BF449" s="152"/>
      <c r="BG449" s="152"/>
      <c r="BH449" s="152"/>
      <c r="BI449" s="152"/>
      <c r="BJ449" s="152"/>
      <c r="BK449" s="152"/>
      <c r="BL449" s="152"/>
      <c r="BM449" s="152"/>
      <c r="BN449" s="152"/>
      <c r="BO449" s="152"/>
      <c r="BP449" s="152"/>
      <c r="BQ449" s="152"/>
      <c r="BR449" s="152"/>
      <c r="BS449" s="152"/>
      <c r="BT449" s="152"/>
      <c r="BU449" s="152"/>
      <c r="BV449" s="152"/>
      <c r="BW449" s="152"/>
      <c r="BX449" s="152"/>
      <c r="BY449" s="152"/>
    </row>
    <row r="450" spans="1:77" s="38" customFormat="1" x14ac:dyDescent="0.2">
      <c r="A450" s="152"/>
      <c r="B450" s="153" t="str">
        <f>IF(AND(B448&lt;&gt;"",ISNUMBER(B448),B449=""),"סך הכל",IF(Planning!A453="","",Planning!A453))</f>
        <v/>
      </c>
      <c r="C450" s="154" t="str">
        <f>IFERROR(_xlfn.IFS(B450="סך הכל",Summary!$B$6,Planning!C453&lt;&gt;"",Planning!C453),"")</f>
        <v/>
      </c>
      <c r="D450" s="152" t="str">
        <f>IFERROR(VLOOKUP(B450,Address!B:G,5,FALSE),"")</f>
        <v/>
      </c>
      <c r="E450" s="152" t="str">
        <f>IFERROR(VLOOKUP(B450,Address!B:L,11,FALSE),"")</f>
        <v/>
      </c>
      <c r="F450" s="155" t="str">
        <f t="shared" si="12"/>
        <v/>
      </c>
      <c r="G450" s="156" t="str">
        <f>IF(B450="סך הכל",Summary!$B$7,IF(F450="","",IF(VLOOKUP(B450,WQ_UnitID!B:C,2,FALSE)=0,"",VLOOKUP(B450,WQ_UnitID!B:C,2,FALSE))))</f>
        <v/>
      </c>
      <c r="H450" s="155" t="str">
        <f>IF(B450="סך הכל",Summary!$B$8,IF(F450="","",IFERROR(VLOOKUP(B450,Planning!A:B,2,FALSE),0)))</f>
        <v/>
      </c>
      <c r="I450" s="155" t="str">
        <f>IF(B450="סך הכל",Summary!$B$9,IF(F450="","",IFERROR(VLOOKUP(B450,Count!A:B,2,FALSE),0)))</f>
        <v/>
      </c>
      <c r="J450" s="155" t="str">
        <f>IF(F450="","",(IF(ISNUMBER(MATCH(B450,ExcPermit!$H$8:$H$1000,0)),"כן","לא")))</f>
        <v/>
      </c>
      <c r="K450" s="155" t="str">
        <f>IF(B450="סך הכל",Summary!$B$10,IF(F450="","",IFERROR(VLOOKUP(B450,Count!A:J,8,FALSE),0)))</f>
        <v/>
      </c>
      <c r="L450" s="155" t="str">
        <f>IF(B450="סך הכל",Summary!$B$11,IF(F450="","",IFERROR(VLOOKUP(B450,Count!A:J,9,FALSE),0)))</f>
        <v/>
      </c>
      <c r="M450" s="157" t="str">
        <f>IF(B450="סך הכל",Summary!$B$12,IF(F450="","",IFERROR(VLOOKUP(B450,Count!A:J,10,FALSE),0)))</f>
        <v/>
      </c>
      <c r="N450" s="158" t="str">
        <f t="shared" si="13"/>
        <v/>
      </c>
      <c r="O450" s="134" t="str">
        <f>IFERROR(VLOOKUP(B450,Comments!A:B,2,FALSE),"")</f>
        <v/>
      </c>
      <c r="P450" s="134"/>
      <c r="Q450" s="134"/>
      <c r="R450" s="134"/>
      <c r="S450" s="134"/>
      <c r="T450" s="134"/>
      <c r="U450" s="134"/>
      <c r="V450" s="134"/>
      <c r="W450" s="134"/>
      <c r="X450" s="134"/>
      <c r="Y450" s="134"/>
      <c r="Z450" s="134"/>
      <c r="AA450" s="134"/>
      <c r="AB450" s="134"/>
      <c r="AC450" s="134"/>
      <c r="AD450" s="134"/>
      <c r="AE450" s="152"/>
      <c r="AF450" s="152"/>
      <c r="AG450" s="152"/>
      <c r="AH450" s="152"/>
      <c r="AI450" s="152"/>
      <c r="AJ450" s="152"/>
      <c r="AK450" s="152"/>
      <c r="AL450" s="152"/>
      <c r="AM450" s="152"/>
      <c r="AN450" s="152"/>
      <c r="AO450" s="152"/>
      <c r="AP450" s="152"/>
      <c r="AQ450" s="152"/>
      <c r="AR450" s="152"/>
      <c r="AS450" s="152"/>
      <c r="AT450" s="152"/>
      <c r="AU450" s="152"/>
      <c r="AV450" s="152"/>
      <c r="AW450" s="152"/>
      <c r="AX450" s="152"/>
      <c r="AY450" s="152"/>
      <c r="AZ450" s="152"/>
      <c r="BA450" s="152"/>
      <c r="BB450" s="152"/>
      <c r="BC450" s="152"/>
      <c r="BD450" s="152"/>
      <c r="BE450" s="152"/>
      <c r="BF450" s="152"/>
      <c r="BG450" s="152"/>
      <c r="BH450" s="152"/>
      <c r="BI450" s="152"/>
      <c r="BJ450" s="152"/>
      <c r="BK450" s="152"/>
      <c r="BL450" s="152"/>
      <c r="BM450" s="152"/>
      <c r="BN450" s="152"/>
      <c r="BO450" s="152"/>
      <c r="BP450" s="152"/>
      <c r="BQ450" s="152"/>
      <c r="BR450" s="152"/>
      <c r="BS450" s="152"/>
      <c r="BT450" s="152"/>
      <c r="BU450" s="152"/>
      <c r="BV450" s="152"/>
      <c r="BW450" s="152"/>
      <c r="BX450" s="152"/>
      <c r="BY450" s="152"/>
    </row>
    <row r="451" spans="1:77" s="38" customFormat="1" x14ac:dyDescent="0.2">
      <c r="A451" s="152"/>
      <c r="B451" s="153" t="str">
        <f>IF(AND(B449&lt;&gt;"",ISNUMBER(B449),B450=""),"סך הכל",IF(Planning!A454="","",Planning!A454))</f>
        <v/>
      </c>
      <c r="C451" s="154" t="str">
        <f>IFERROR(_xlfn.IFS(B451="סך הכל",Summary!$B$6,Planning!C454&lt;&gt;"",Planning!C454),"")</f>
        <v/>
      </c>
      <c r="D451" s="152" t="str">
        <f>IFERROR(VLOOKUP(B451,Address!B:G,5,FALSE),"")</f>
        <v/>
      </c>
      <c r="E451" s="152" t="str">
        <f>IFERROR(VLOOKUP(B451,Address!B:L,11,FALSE),"")</f>
        <v/>
      </c>
      <c r="F451" s="155" t="str">
        <f t="shared" si="12"/>
        <v/>
      </c>
      <c r="G451" s="156" t="str">
        <f>IF(B451="סך הכל",Summary!$B$7,IF(F451="","",IF(VLOOKUP(B451,WQ_UnitID!B:C,2,FALSE)=0,"",VLOOKUP(B451,WQ_UnitID!B:C,2,FALSE))))</f>
        <v/>
      </c>
      <c r="H451" s="155" t="str">
        <f>IF(B451="סך הכל",Summary!$B$8,IF(F451="","",IFERROR(VLOOKUP(B451,Planning!A:B,2,FALSE),0)))</f>
        <v/>
      </c>
      <c r="I451" s="155" t="str">
        <f>IF(B451="סך הכל",Summary!$B$9,IF(F451="","",IFERROR(VLOOKUP(B451,Count!A:B,2,FALSE),0)))</f>
        <v/>
      </c>
      <c r="J451" s="155" t="str">
        <f>IF(F451="","",(IF(ISNUMBER(MATCH(B451,ExcPermit!$H$8:$H$1000,0)),"כן","לא")))</f>
        <v/>
      </c>
      <c r="K451" s="155" t="str">
        <f>IF(B451="סך הכל",Summary!$B$10,IF(F451="","",IFERROR(VLOOKUP(B451,Count!A:J,8,FALSE),0)))</f>
        <v/>
      </c>
      <c r="L451" s="155" t="str">
        <f>IF(B451="סך הכל",Summary!$B$11,IF(F451="","",IFERROR(VLOOKUP(B451,Count!A:J,9,FALSE),0)))</f>
        <v/>
      </c>
      <c r="M451" s="157" t="str">
        <f>IF(B451="סך הכל",Summary!$B$12,IF(F451="","",IFERROR(VLOOKUP(B451,Count!A:J,10,FALSE),0)))</f>
        <v/>
      </c>
      <c r="N451" s="158" t="str">
        <f t="shared" si="13"/>
        <v/>
      </c>
      <c r="O451" s="134" t="str">
        <f>IFERROR(VLOOKUP(B451,Comments!A:B,2,FALSE),"")</f>
        <v/>
      </c>
      <c r="P451" s="134"/>
      <c r="Q451" s="134"/>
      <c r="R451" s="134"/>
      <c r="S451" s="134"/>
      <c r="T451" s="134"/>
      <c r="U451" s="134"/>
      <c r="V451" s="134"/>
      <c r="W451" s="134"/>
      <c r="X451" s="134"/>
      <c r="Y451" s="134"/>
      <c r="Z451" s="134"/>
      <c r="AA451" s="134"/>
      <c r="AB451" s="134"/>
      <c r="AC451" s="134"/>
      <c r="AD451" s="134"/>
      <c r="AE451" s="152"/>
      <c r="AF451" s="152"/>
      <c r="AG451" s="152"/>
      <c r="AH451" s="152"/>
      <c r="AI451" s="152"/>
      <c r="AJ451" s="152"/>
      <c r="AK451" s="152"/>
      <c r="AL451" s="152"/>
      <c r="AM451" s="152"/>
      <c r="AN451" s="152"/>
      <c r="AO451" s="152"/>
      <c r="AP451" s="152"/>
      <c r="AQ451" s="152"/>
      <c r="AR451" s="152"/>
      <c r="AS451" s="152"/>
      <c r="AT451" s="152"/>
      <c r="AU451" s="152"/>
      <c r="AV451" s="152"/>
      <c r="AW451" s="152"/>
      <c r="AX451" s="152"/>
      <c r="AY451" s="152"/>
      <c r="AZ451" s="152"/>
      <c r="BA451" s="152"/>
      <c r="BB451" s="152"/>
      <c r="BC451" s="152"/>
      <c r="BD451" s="152"/>
      <c r="BE451" s="152"/>
      <c r="BF451" s="152"/>
      <c r="BG451" s="152"/>
      <c r="BH451" s="152"/>
      <c r="BI451" s="152"/>
      <c r="BJ451" s="152"/>
      <c r="BK451" s="152"/>
      <c r="BL451" s="152"/>
      <c r="BM451" s="152"/>
      <c r="BN451" s="152"/>
      <c r="BO451" s="152"/>
      <c r="BP451" s="152"/>
      <c r="BQ451" s="152"/>
      <c r="BR451" s="152"/>
      <c r="BS451" s="152"/>
      <c r="BT451" s="152"/>
      <c r="BU451" s="152"/>
      <c r="BV451" s="152"/>
      <c r="BW451" s="152"/>
      <c r="BX451" s="152"/>
      <c r="BY451" s="152"/>
    </row>
    <row r="452" spans="1:77" s="38" customFormat="1" x14ac:dyDescent="0.2">
      <c r="A452" s="152"/>
      <c r="B452" s="153" t="str">
        <f>IF(AND(B450&lt;&gt;"",ISNUMBER(B450),B451=""),"סך הכל",IF(Planning!A455="","",Planning!A455))</f>
        <v/>
      </c>
      <c r="C452" s="154" t="str">
        <f>IFERROR(_xlfn.IFS(B452="סך הכל",Summary!$B$6,Planning!C455&lt;&gt;"",Planning!C455),"")</f>
        <v/>
      </c>
      <c r="D452" s="152" t="str">
        <f>IFERROR(VLOOKUP(B452,Address!B:G,5,FALSE),"")</f>
        <v/>
      </c>
      <c r="E452" s="152" t="str">
        <f>IFERROR(VLOOKUP(B452,Address!B:L,11,FALSE),"")</f>
        <v/>
      </c>
      <c r="F452" s="155" t="str">
        <f t="shared" si="12"/>
        <v/>
      </c>
      <c r="G452" s="156" t="str">
        <f>IF(B452="סך הכל",Summary!$B$7,IF(F452="","",IF(VLOOKUP(B452,WQ_UnitID!B:C,2,FALSE)=0,"",VLOOKUP(B452,WQ_UnitID!B:C,2,FALSE))))</f>
        <v/>
      </c>
      <c r="H452" s="155" t="str">
        <f>IF(B452="סך הכל",Summary!$B$8,IF(F452="","",IFERROR(VLOOKUP(B452,Planning!A:B,2,FALSE),0)))</f>
        <v/>
      </c>
      <c r="I452" s="155" t="str">
        <f>IF(B452="סך הכל",Summary!$B$9,IF(F452="","",IFERROR(VLOOKUP(B452,Count!A:B,2,FALSE),0)))</f>
        <v/>
      </c>
      <c r="J452" s="155" t="str">
        <f>IF(F452="","",(IF(ISNUMBER(MATCH(B452,ExcPermit!$H$8:$H$1000,0)),"כן","לא")))</f>
        <v/>
      </c>
      <c r="K452" s="155" t="str">
        <f>IF(B452="סך הכל",Summary!$B$10,IF(F452="","",IFERROR(VLOOKUP(B452,Count!A:J,8,FALSE),0)))</f>
        <v/>
      </c>
      <c r="L452" s="155" t="str">
        <f>IF(B452="סך הכל",Summary!$B$11,IF(F452="","",IFERROR(VLOOKUP(B452,Count!A:J,9,FALSE),0)))</f>
        <v/>
      </c>
      <c r="M452" s="157" t="str">
        <f>IF(B452="סך הכל",Summary!$B$12,IF(F452="","",IFERROR(VLOOKUP(B452,Count!A:J,10,FALSE),0)))</f>
        <v/>
      </c>
      <c r="N452" s="158" t="str">
        <f t="shared" si="13"/>
        <v/>
      </c>
      <c r="O452" s="134" t="str">
        <f>IFERROR(VLOOKUP(B452,Comments!A:B,2,FALSE),"")</f>
        <v/>
      </c>
      <c r="P452" s="134"/>
      <c r="Q452" s="134"/>
      <c r="R452" s="134"/>
      <c r="S452" s="134"/>
      <c r="T452" s="134"/>
      <c r="U452" s="134"/>
      <c r="V452" s="134"/>
      <c r="W452" s="134"/>
      <c r="X452" s="134"/>
      <c r="Y452" s="134"/>
      <c r="Z452" s="134"/>
      <c r="AA452" s="134"/>
      <c r="AB452" s="134"/>
      <c r="AC452" s="134"/>
      <c r="AD452" s="134"/>
      <c r="AE452" s="152"/>
      <c r="AF452" s="152"/>
      <c r="AG452" s="152"/>
      <c r="AH452" s="152"/>
      <c r="AI452" s="152"/>
      <c r="AJ452" s="152"/>
      <c r="AK452" s="152"/>
      <c r="AL452" s="152"/>
      <c r="AM452" s="152"/>
      <c r="AN452" s="152"/>
      <c r="AO452" s="152"/>
      <c r="AP452" s="152"/>
      <c r="AQ452" s="152"/>
      <c r="AR452" s="152"/>
      <c r="AS452" s="152"/>
      <c r="AT452" s="152"/>
      <c r="AU452" s="152"/>
      <c r="AV452" s="152"/>
      <c r="AW452" s="152"/>
      <c r="AX452" s="152"/>
      <c r="AY452" s="152"/>
      <c r="AZ452" s="152"/>
      <c r="BA452" s="152"/>
      <c r="BB452" s="152"/>
      <c r="BC452" s="152"/>
      <c r="BD452" s="152"/>
      <c r="BE452" s="152"/>
      <c r="BF452" s="152"/>
      <c r="BG452" s="152"/>
      <c r="BH452" s="152"/>
      <c r="BI452" s="152"/>
      <c r="BJ452" s="152"/>
      <c r="BK452" s="152"/>
      <c r="BL452" s="152"/>
      <c r="BM452" s="152"/>
      <c r="BN452" s="152"/>
      <c r="BO452" s="152"/>
      <c r="BP452" s="152"/>
      <c r="BQ452" s="152"/>
      <c r="BR452" s="152"/>
      <c r="BS452" s="152"/>
      <c r="BT452" s="152"/>
      <c r="BU452" s="152"/>
      <c r="BV452" s="152"/>
      <c r="BW452" s="152"/>
      <c r="BX452" s="152"/>
      <c r="BY452" s="152"/>
    </row>
    <row r="453" spans="1:77" s="38" customFormat="1" x14ac:dyDescent="0.2">
      <c r="A453" s="152"/>
      <c r="B453" s="153" t="str">
        <f>IF(AND(B451&lt;&gt;"",ISNUMBER(B451),B452=""),"סך הכל",IF(Planning!A456="","",Planning!A456))</f>
        <v/>
      </c>
      <c r="C453" s="154" t="str">
        <f>IFERROR(_xlfn.IFS(B453="סך הכל",Summary!$B$6,Planning!C456&lt;&gt;"",Planning!C456),"")</f>
        <v/>
      </c>
      <c r="D453" s="152" t="str">
        <f>IFERROR(VLOOKUP(B453,Address!B:G,5,FALSE),"")</f>
        <v/>
      </c>
      <c r="E453" s="152" t="str">
        <f>IFERROR(VLOOKUP(B453,Address!B:L,11,FALSE),"")</f>
        <v/>
      </c>
      <c r="F453" s="155" t="str">
        <f t="shared" ref="F453:F516" si="14">IF(ISNUMBER(B453),"חטף","")</f>
        <v/>
      </c>
      <c r="G453" s="156" t="str">
        <f>IF(B453="סך הכל",Summary!$B$7,IF(F453="","",IF(VLOOKUP(B453,WQ_UnitID!B:C,2,FALSE)=0,"",VLOOKUP(B453,WQ_UnitID!B:C,2,FALSE))))</f>
        <v/>
      </c>
      <c r="H453" s="155" t="str">
        <f>IF(B453="סך הכל",Summary!$B$8,IF(F453="","",IFERROR(VLOOKUP(B453,Planning!A:B,2,FALSE),0)))</f>
        <v/>
      </c>
      <c r="I453" s="155" t="str">
        <f>IF(B453="סך הכל",Summary!$B$9,IF(F453="","",IFERROR(VLOOKUP(B453,Count!A:B,2,FALSE),0)))</f>
        <v/>
      </c>
      <c r="J453" s="155" t="str">
        <f>IF(F453="","",(IF(ISNUMBER(MATCH(B453,ExcPermit!$H$8:$H$1000,0)),"כן","לא")))</f>
        <v/>
      </c>
      <c r="K453" s="155" t="str">
        <f>IF(B453="סך הכל",Summary!$B$10,IF(F453="","",IFERROR(VLOOKUP(B453,Count!A:J,8,FALSE),0)))</f>
        <v/>
      </c>
      <c r="L453" s="155" t="str">
        <f>IF(B453="סך הכל",Summary!$B$11,IF(F453="","",IFERROR(VLOOKUP(B453,Count!A:J,9,FALSE),0)))</f>
        <v/>
      </c>
      <c r="M453" s="157" t="str">
        <f>IF(B453="סך הכל",Summary!$B$12,IF(F453="","",IFERROR(VLOOKUP(B453,Count!A:J,10,FALSE),0)))</f>
        <v/>
      </c>
      <c r="N453" s="158" t="str">
        <f t="shared" ref="N453:N516" si="15">IF(O453=0,"",O453)</f>
        <v/>
      </c>
      <c r="O453" s="134" t="str">
        <f>IFERROR(VLOOKUP(B453,Comments!A:B,2,FALSE),"")</f>
        <v/>
      </c>
      <c r="P453" s="134"/>
      <c r="Q453" s="134"/>
      <c r="R453" s="134"/>
      <c r="S453" s="134"/>
      <c r="T453" s="134"/>
      <c r="U453" s="134"/>
      <c r="V453" s="134"/>
      <c r="W453" s="134"/>
      <c r="X453" s="134"/>
      <c r="Y453" s="134"/>
      <c r="Z453" s="134"/>
      <c r="AA453" s="134"/>
      <c r="AB453" s="134"/>
      <c r="AC453" s="134"/>
      <c r="AD453" s="134"/>
      <c r="AE453" s="152"/>
      <c r="AF453" s="152"/>
      <c r="AG453" s="152"/>
      <c r="AH453" s="152"/>
      <c r="AI453" s="152"/>
      <c r="AJ453" s="152"/>
      <c r="AK453" s="152"/>
      <c r="AL453" s="152"/>
      <c r="AM453" s="152"/>
      <c r="AN453" s="152"/>
      <c r="AO453" s="152"/>
      <c r="AP453" s="152"/>
      <c r="AQ453" s="152"/>
      <c r="AR453" s="152"/>
      <c r="AS453" s="152"/>
      <c r="AT453" s="152"/>
      <c r="AU453" s="152"/>
      <c r="AV453" s="152"/>
      <c r="AW453" s="152"/>
      <c r="AX453" s="152"/>
      <c r="AY453" s="152"/>
      <c r="AZ453" s="152"/>
      <c r="BA453" s="152"/>
      <c r="BB453" s="152"/>
      <c r="BC453" s="152"/>
      <c r="BD453" s="152"/>
      <c r="BE453" s="152"/>
      <c r="BF453" s="152"/>
      <c r="BG453" s="152"/>
      <c r="BH453" s="152"/>
      <c r="BI453" s="152"/>
      <c r="BJ453" s="152"/>
      <c r="BK453" s="152"/>
      <c r="BL453" s="152"/>
      <c r="BM453" s="152"/>
      <c r="BN453" s="152"/>
      <c r="BO453" s="152"/>
      <c r="BP453" s="152"/>
      <c r="BQ453" s="152"/>
      <c r="BR453" s="152"/>
      <c r="BS453" s="152"/>
      <c r="BT453" s="152"/>
      <c r="BU453" s="152"/>
      <c r="BV453" s="152"/>
      <c r="BW453" s="152"/>
      <c r="BX453" s="152"/>
      <c r="BY453" s="152"/>
    </row>
    <row r="454" spans="1:77" s="38" customFormat="1" x14ac:dyDescent="0.2">
      <c r="A454" s="152"/>
      <c r="B454" s="153" t="str">
        <f>IF(AND(B452&lt;&gt;"",ISNUMBER(B452),B453=""),"סך הכל",IF(Planning!A457="","",Planning!A457))</f>
        <v/>
      </c>
      <c r="C454" s="154" t="str">
        <f>IFERROR(_xlfn.IFS(B454="סך הכל",Summary!$B$6,Planning!C457&lt;&gt;"",Planning!C457),"")</f>
        <v/>
      </c>
      <c r="D454" s="152" t="str">
        <f>IFERROR(VLOOKUP(B454,Address!B:G,5,FALSE),"")</f>
        <v/>
      </c>
      <c r="E454" s="152" t="str">
        <f>IFERROR(VLOOKUP(B454,Address!B:L,11,FALSE),"")</f>
        <v/>
      </c>
      <c r="F454" s="155" t="str">
        <f t="shared" si="14"/>
        <v/>
      </c>
      <c r="G454" s="156" t="str">
        <f>IF(B454="סך הכל",Summary!$B$7,IF(F454="","",IF(VLOOKUP(B454,WQ_UnitID!B:C,2,FALSE)=0,"",VLOOKUP(B454,WQ_UnitID!B:C,2,FALSE))))</f>
        <v/>
      </c>
      <c r="H454" s="155" t="str">
        <f>IF(B454="סך הכל",Summary!$B$8,IF(F454="","",IFERROR(VLOOKUP(B454,Planning!A:B,2,FALSE),0)))</f>
        <v/>
      </c>
      <c r="I454" s="155" t="str">
        <f>IF(B454="סך הכל",Summary!$B$9,IF(F454="","",IFERROR(VLOOKUP(B454,Count!A:B,2,FALSE),0)))</f>
        <v/>
      </c>
      <c r="J454" s="155" t="str">
        <f>IF(F454="","",(IF(ISNUMBER(MATCH(B454,ExcPermit!$H$8:$H$1000,0)),"כן","לא")))</f>
        <v/>
      </c>
      <c r="K454" s="155" t="str">
        <f>IF(B454="סך הכל",Summary!$B$10,IF(F454="","",IFERROR(VLOOKUP(B454,Count!A:J,8,FALSE),0)))</f>
        <v/>
      </c>
      <c r="L454" s="155" t="str">
        <f>IF(B454="סך הכל",Summary!$B$11,IF(F454="","",IFERROR(VLOOKUP(B454,Count!A:J,9,FALSE),0)))</f>
        <v/>
      </c>
      <c r="M454" s="157" t="str">
        <f>IF(B454="סך הכל",Summary!$B$12,IF(F454="","",IFERROR(VLOOKUP(B454,Count!A:J,10,FALSE),0)))</f>
        <v/>
      </c>
      <c r="N454" s="158" t="str">
        <f t="shared" si="15"/>
        <v/>
      </c>
      <c r="O454" s="134" t="str">
        <f>IFERROR(VLOOKUP(B454,Comments!A:B,2,FALSE),"")</f>
        <v/>
      </c>
      <c r="P454" s="134"/>
      <c r="Q454" s="134"/>
      <c r="R454" s="134"/>
      <c r="S454" s="134"/>
      <c r="T454" s="134"/>
      <c r="U454" s="134"/>
      <c r="V454" s="134"/>
      <c r="W454" s="134"/>
      <c r="X454" s="134"/>
      <c r="Y454" s="134"/>
      <c r="Z454" s="134"/>
      <c r="AA454" s="134"/>
      <c r="AB454" s="134"/>
      <c r="AC454" s="134"/>
      <c r="AD454" s="134"/>
      <c r="AE454" s="152"/>
      <c r="AF454" s="152"/>
      <c r="AG454" s="152"/>
      <c r="AH454" s="152"/>
      <c r="AI454" s="152"/>
      <c r="AJ454" s="152"/>
      <c r="AK454" s="152"/>
      <c r="AL454" s="152"/>
      <c r="AM454" s="152"/>
      <c r="AN454" s="152"/>
      <c r="AO454" s="152"/>
      <c r="AP454" s="152"/>
      <c r="AQ454" s="152"/>
      <c r="AR454" s="152"/>
      <c r="AS454" s="152"/>
      <c r="AT454" s="152"/>
      <c r="AU454" s="152"/>
      <c r="AV454" s="152"/>
      <c r="AW454" s="152"/>
      <c r="AX454" s="152"/>
      <c r="AY454" s="152"/>
      <c r="AZ454" s="152"/>
      <c r="BA454" s="152"/>
      <c r="BB454" s="152"/>
      <c r="BC454" s="152"/>
      <c r="BD454" s="152"/>
      <c r="BE454" s="152"/>
      <c r="BF454" s="152"/>
      <c r="BG454" s="152"/>
      <c r="BH454" s="152"/>
      <c r="BI454" s="152"/>
      <c r="BJ454" s="152"/>
      <c r="BK454" s="152"/>
      <c r="BL454" s="152"/>
      <c r="BM454" s="152"/>
      <c r="BN454" s="152"/>
      <c r="BO454" s="152"/>
      <c r="BP454" s="152"/>
      <c r="BQ454" s="152"/>
      <c r="BR454" s="152"/>
      <c r="BS454" s="152"/>
      <c r="BT454" s="152"/>
      <c r="BU454" s="152"/>
      <c r="BV454" s="152"/>
      <c r="BW454" s="152"/>
      <c r="BX454" s="152"/>
      <c r="BY454" s="152"/>
    </row>
    <row r="455" spans="1:77" s="38" customFormat="1" x14ac:dyDescent="0.2">
      <c r="A455" s="152"/>
      <c r="B455" s="153" t="str">
        <f>IF(AND(B453&lt;&gt;"",ISNUMBER(B453),B454=""),"סך הכל",IF(Planning!A458="","",Planning!A458))</f>
        <v/>
      </c>
      <c r="C455" s="154" t="str">
        <f>IFERROR(_xlfn.IFS(B455="סך הכל",Summary!$B$6,Planning!C458&lt;&gt;"",Planning!C458),"")</f>
        <v/>
      </c>
      <c r="D455" s="152" t="str">
        <f>IFERROR(VLOOKUP(B455,Address!B:G,5,FALSE),"")</f>
        <v/>
      </c>
      <c r="E455" s="152" t="str">
        <f>IFERROR(VLOOKUP(B455,Address!B:L,11,FALSE),"")</f>
        <v/>
      </c>
      <c r="F455" s="155" t="str">
        <f t="shared" si="14"/>
        <v/>
      </c>
      <c r="G455" s="156" t="str">
        <f>IF(B455="סך הכל",Summary!$B$7,IF(F455="","",IF(VLOOKUP(B455,WQ_UnitID!B:C,2,FALSE)=0,"",VLOOKUP(B455,WQ_UnitID!B:C,2,FALSE))))</f>
        <v/>
      </c>
      <c r="H455" s="155" t="str">
        <f>IF(B455="סך הכל",Summary!$B$8,IF(F455="","",IFERROR(VLOOKUP(B455,Planning!A:B,2,FALSE),0)))</f>
        <v/>
      </c>
      <c r="I455" s="155" t="str">
        <f>IF(B455="סך הכל",Summary!$B$9,IF(F455="","",IFERROR(VLOOKUP(B455,Count!A:B,2,FALSE),0)))</f>
        <v/>
      </c>
      <c r="J455" s="155" t="str">
        <f>IF(F455="","",(IF(ISNUMBER(MATCH(B455,ExcPermit!$H$8:$H$1000,0)),"כן","לא")))</f>
        <v/>
      </c>
      <c r="K455" s="155" t="str">
        <f>IF(B455="סך הכל",Summary!$B$10,IF(F455="","",IFERROR(VLOOKUP(B455,Count!A:J,8,FALSE),0)))</f>
        <v/>
      </c>
      <c r="L455" s="155" t="str">
        <f>IF(B455="סך הכל",Summary!$B$11,IF(F455="","",IFERROR(VLOOKUP(B455,Count!A:J,9,FALSE),0)))</f>
        <v/>
      </c>
      <c r="M455" s="157" t="str">
        <f>IF(B455="סך הכל",Summary!$B$12,IF(F455="","",IFERROR(VLOOKUP(B455,Count!A:J,10,FALSE),0)))</f>
        <v/>
      </c>
      <c r="N455" s="158" t="str">
        <f t="shared" si="15"/>
        <v/>
      </c>
      <c r="O455" s="134" t="str">
        <f>IFERROR(VLOOKUP(B455,Comments!A:B,2,FALSE),"")</f>
        <v/>
      </c>
      <c r="P455" s="134"/>
      <c r="Q455" s="134"/>
      <c r="R455" s="134"/>
      <c r="S455" s="134"/>
      <c r="T455" s="134"/>
      <c r="U455" s="134"/>
      <c r="V455" s="134"/>
      <c r="W455" s="134"/>
      <c r="X455" s="134"/>
      <c r="Y455" s="134"/>
      <c r="Z455" s="134"/>
      <c r="AA455" s="134"/>
      <c r="AB455" s="134"/>
      <c r="AC455" s="134"/>
      <c r="AD455" s="134"/>
      <c r="AE455" s="152"/>
      <c r="AF455" s="152"/>
      <c r="AG455" s="152"/>
      <c r="AH455" s="152"/>
      <c r="AI455" s="152"/>
      <c r="AJ455" s="152"/>
      <c r="AK455" s="152"/>
      <c r="AL455" s="152"/>
      <c r="AM455" s="152"/>
      <c r="AN455" s="152"/>
      <c r="AO455" s="152"/>
      <c r="AP455" s="152"/>
      <c r="AQ455" s="152"/>
      <c r="AR455" s="152"/>
      <c r="AS455" s="152"/>
      <c r="AT455" s="152"/>
      <c r="AU455" s="152"/>
      <c r="AV455" s="152"/>
      <c r="AW455" s="152"/>
      <c r="AX455" s="152"/>
      <c r="AY455" s="152"/>
      <c r="AZ455" s="152"/>
      <c r="BA455" s="152"/>
      <c r="BB455" s="152"/>
      <c r="BC455" s="152"/>
      <c r="BD455" s="152"/>
      <c r="BE455" s="152"/>
      <c r="BF455" s="152"/>
      <c r="BG455" s="152"/>
      <c r="BH455" s="152"/>
      <c r="BI455" s="152"/>
      <c r="BJ455" s="152"/>
      <c r="BK455" s="152"/>
      <c r="BL455" s="152"/>
      <c r="BM455" s="152"/>
      <c r="BN455" s="152"/>
      <c r="BO455" s="152"/>
      <c r="BP455" s="152"/>
      <c r="BQ455" s="152"/>
      <c r="BR455" s="152"/>
      <c r="BS455" s="152"/>
      <c r="BT455" s="152"/>
      <c r="BU455" s="152"/>
      <c r="BV455" s="152"/>
      <c r="BW455" s="152"/>
      <c r="BX455" s="152"/>
      <c r="BY455" s="152"/>
    </row>
    <row r="456" spans="1:77" s="38" customFormat="1" x14ac:dyDescent="0.2">
      <c r="A456" s="152"/>
      <c r="B456" s="153" t="str">
        <f>IF(AND(B454&lt;&gt;"",ISNUMBER(B454),B455=""),"סך הכל",IF(Planning!A459="","",Planning!A459))</f>
        <v/>
      </c>
      <c r="C456" s="154" t="str">
        <f>IFERROR(_xlfn.IFS(B456="סך הכל",Summary!$B$6,Planning!C459&lt;&gt;"",Planning!C459),"")</f>
        <v/>
      </c>
      <c r="D456" s="152" t="str">
        <f>IFERROR(VLOOKUP(B456,Address!B:G,5,FALSE),"")</f>
        <v/>
      </c>
      <c r="E456" s="152" t="str">
        <f>IFERROR(VLOOKUP(B456,Address!B:L,11,FALSE),"")</f>
        <v/>
      </c>
      <c r="F456" s="155" t="str">
        <f t="shared" si="14"/>
        <v/>
      </c>
      <c r="G456" s="156" t="str">
        <f>IF(B456="סך הכל",Summary!$B$7,IF(F456="","",IF(VLOOKUP(B456,WQ_UnitID!B:C,2,FALSE)=0,"",VLOOKUP(B456,WQ_UnitID!B:C,2,FALSE))))</f>
        <v/>
      </c>
      <c r="H456" s="155" t="str">
        <f>IF(B456="סך הכל",Summary!$B$8,IF(F456="","",IFERROR(VLOOKUP(B456,Planning!A:B,2,FALSE),0)))</f>
        <v/>
      </c>
      <c r="I456" s="155" t="str">
        <f>IF(B456="סך הכל",Summary!$B$9,IF(F456="","",IFERROR(VLOOKUP(B456,Count!A:B,2,FALSE),0)))</f>
        <v/>
      </c>
      <c r="J456" s="155" t="str">
        <f>IF(F456="","",(IF(ISNUMBER(MATCH(B456,ExcPermit!$H$8:$H$1000,0)),"כן","לא")))</f>
        <v/>
      </c>
      <c r="K456" s="155" t="str">
        <f>IF(B456="סך הכל",Summary!$B$10,IF(F456="","",IFERROR(VLOOKUP(B456,Count!A:J,8,FALSE),0)))</f>
        <v/>
      </c>
      <c r="L456" s="155" t="str">
        <f>IF(B456="סך הכל",Summary!$B$11,IF(F456="","",IFERROR(VLOOKUP(B456,Count!A:J,9,FALSE),0)))</f>
        <v/>
      </c>
      <c r="M456" s="157" t="str">
        <f>IF(B456="סך הכל",Summary!$B$12,IF(F456="","",IFERROR(VLOOKUP(B456,Count!A:J,10,FALSE),0)))</f>
        <v/>
      </c>
      <c r="N456" s="158" t="str">
        <f t="shared" si="15"/>
        <v/>
      </c>
      <c r="O456" s="134" t="str">
        <f>IFERROR(VLOOKUP(B456,Comments!A:B,2,FALSE),"")</f>
        <v/>
      </c>
      <c r="P456" s="134"/>
      <c r="Q456" s="134"/>
      <c r="R456" s="134"/>
      <c r="S456" s="134"/>
      <c r="T456" s="134"/>
      <c r="U456" s="134"/>
      <c r="V456" s="134"/>
      <c r="W456" s="134"/>
      <c r="X456" s="134"/>
      <c r="Y456" s="134"/>
      <c r="Z456" s="134"/>
      <c r="AA456" s="134"/>
      <c r="AB456" s="134"/>
      <c r="AC456" s="134"/>
      <c r="AD456" s="134"/>
      <c r="AE456" s="152"/>
      <c r="AF456" s="152"/>
      <c r="AG456" s="152"/>
      <c r="AH456" s="152"/>
      <c r="AI456" s="152"/>
      <c r="AJ456" s="152"/>
      <c r="AK456" s="152"/>
      <c r="AL456" s="152"/>
      <c r="AM456" s="152"/>
      <c r="AN456" s="152"/>
      <c r="AO456" s="152"/>
      <c r="AP456" s="152"/>
      <c r="AQ456" s="152"/>
      <c r="AR456" s="152"/>
      <c r="AS456" s="152"/>
      <c r="AT456" s="152"/>
      <c r="AU456" s="152"/>
      <c r="AV456" s="152"/>
      <c r="AW456" s="152"/>
      <c r="AX456" s="152"/>
      <c r="AY456" s="152"/>
      <c r="AZ456" s="152"/>
      <c r="BA456" s="152"/>
      <c r="BB456" s="152"/>
      <c r="BC456" s="152"/>
      <c r="BD456" s="152"/>
      <c r="BE456" s="152"/>
      <c r="BF456" s="152"/>
      <c r="BG456" s="152"/>
      <c r="BH456" s="152"/>
      <c r="BI456" s="152"/>
      <c r="BJ456" s="152"/>
      <c r="BK456" s="152"/>
      <c r="BL456" s="152"/>
      <c r="BM456" s="152"/>
      <c r="BN456" s="152"/>
      <c r="BO456" s="152"/>
      <c r="BP456" s="152"/>
      <c r="BQ456" s="152"/>
      <c r="BR456" s="152"/>
      <c r="BS456" s="152"/>
      <c r="BT456" s="152"/>
      <c r="BU456" s="152"/>
      <c r="BV456" s="152"/>
      <c r="BW456" s="152"/>
      <c r="BX456" s="152"/>
      <c r="BY456" s="152"/>
    </row>
    <row r="457" spans="1:77" s="38" customFormat="1" x14ac:dyDescent="0.2">
      <c r="A457" s="152"/>
      <c r="B457" s="153" t="str">
        <f>IF(AND(B455&lt;&gt;"",ISNUMBER(B455),B456=""),"סך הכל",IF(Planning!A460="","",Planning!A460))</f>
        <v/>
      </c>
      <c r="C457" s="154" t="str">
        <f>IFERROR(_xlfn.IFS(B457="סך הכל",Summary!$B$6,Planning!C460&lt;&gt;"",Planning!C460),"")</f>
        <v/>
      </c>
      <c r="D457" s="152" t="str">
        <f>IFERROR(VLOOKUP(B457,Address!B:G,5,FALSE),"")</f>
        <v/>
      </c>
      <c r="E457" s="152" t="str">
        <f>IFERROR(VLOOKUP(B457,Address!B:L,11,FALSE),"")</f>
        <v/>
      </c>
      <c r="F457" s="155" t="str">
        <f t="shared" si="14"/>
        <v/>
      </c>
      <c r="G457" s="156" t="str">
        <f>IF(B457="סך הכל",Summary!$B$7,IF(F457="","",IF(VLOOKUP(B457,WQ_UnitID!B:C,2,FALSE)=0,"",VLOOKUP(B457,WQ_UnitID!B:C,2,FALSE))))</f>
        <v/>
      </c>
      <c r="H457" s="155" t="str">
        <f>IF(B457="סך הכל",Summary!$B$8,IF(F457="","",IFERROR(VLOOKUP(B457,Planning!A:B,2,FALSE),0)))</f>
        <v/>
      </c>
      <c r="I457" s="155" t="str">
        <f>IF(B457="סך הכל",Summary!$B$9,IF(F457="","",IFERROR(VLOOKUP(B457,Count!A:B,2,FALSE),0)))</f>
        <v/>
      </c>
      <c r="J457" s="155" t="str">
        <f>IF(F457="","",(IF(ISNUMBER(MATCH(B457,ExcPermit!$H$8:$H$1000,0)),"כן","לא")))</f>
        <v/>
      </c>
      <c r="K457" s="155" t="str">
        <f>IF(B457="סך הכל",Summary!$B$10,IF(F457="","",IFERROR(VLOOKUP(B457,Count!A:J,8,FALSE),0)))</f>
        <v/>
      </c>
      <c r="L457" s="155" t="str">
        <f>IF(B457="סך הכל",Summary!$B$11,IF(F457="","",IFERROR(VLOOKUP(B457,Count!A:J,9,FALSE),0)))</f>
        <v/>
      </c>
      <c r="M457" s="157" t="str">
        <f>IF(B457="סך הכל",Summary!$B$12,IF(F457="","",IFERROR(VLOOKUP(B457,Count!A:J,10,FALSE),0)))</f>
        <v/>
      </c>
      <c r="N457" s="158" t="str">
        <f t="shared" si="15"/>
        <v/>
      </c>
      <c r="O457" s="134" t="str">
        <f>IFERROR(VLOOKUP(B457,Comments!A:B,2,FALSE),"")</f>
        <v/>
      </c>
      <c r="P457" s="134"/>
      <c r="Q457" s="134"/>
      <c r="R457" s="134"/>
      <c r="S457" s="134"/>
      <c r="T457" s="134"/>
      <c r="U457" s="134"/>
      <c r="V457" s="134"/>
      <c r="W457" s="134"/>
      <c r="X457" s="134"/>
      <c r="Y457" s="134"/>
      <c r="Z457" s="134"/>
      <c r="AA457" s="134"/>
      <c r="AB457" s="134"/>
      <c r="AC457" s="134"/>
      <c r="AD457" s="134"/>
      <c r="AE457" s="152"/>
      <c r="AF457" s="152"/>
      <c r="AG457" s="152"/>
      <c r="AH457" s="152"/>
      <c r="AI457" s="152"/>
      <c r="AJ457" s="152"/>
      <c r="AK457" s="152"/>
      <c r="AL457" s="152"/>
      <c r="AM457" s="152"/>
      <c r="AN457" s="152"/>
      <c r="AO457" s="152"/>
      <c r="AP457" s="152"/>
      <c r="AQ457" s="152"/>
      <c r="AR457" s="152"/>
      <c r="AS457" s="152"/>
      <c r="AT457" s="152"/>
      <c r="AU457" s="152"/>
      <c r="AV457" s="152"/>
      <c r="AW457" s="152"/>
      <c r="AX457" s="152"/>
      <c r="AY457" s="152"/>
      <c r="AZ457" s="152"/>
      <c r="BA457" s="152"/>
      <c r="BB457" s="152"/>
      <c r="BC457" s="152"/>
      <c r="BD457" s="152"/>
      <c r="BE457" s="152"/>
      <c r="BF457" s="152"/>
      <c r="BG457" s="152"/>
      <c r="BH457" s="152"/>
      <c r="BI457" s="152"/>
      <c r="BJ457" s="152"/>
      <c r="BK457" s="152"/>
      <c r="BL457" s="152"/>
      <c r="BM457" s="152"/>
      <c r="BN457" s="152"/>
      <c r="BO457" s="152"/>
      <c r="BP457" s="152"/>
      <c r="BQ457" s="152"/>
      <c r="BR457" s="152"/>
      <c r="BS457" s="152"/>
      <c r="BT457" s="152"/>
      <c r="BU457" s="152"/>
      <c r="BV457" s="152"/>
      <c r="BW457" s="152"/>
      <c r="BX457" s="152"/>
      <c r="BY457" s="152"/>
    </row>
    <row r="458" spans="1:77" s="38" customFormat="1" x14ac:dyDescent="0.2">
      <c r="A458" s="152"/>
      <c r="B458" s="153" t="str">
        <f>IF(AND(B456&lt;&gt;"",ISNUMBER(B456),B457=""),"סך הכל",IF(Planning!A461="","",Planning!A461))</f>
        <v/>
      </c>
      <c r="C458" s="154" t="str">
        <f>IFERROR(_xlfn.IFS(B458="סך הכל",Summary!$B$6,Planning!C461&lt;&gt;"",Planning!C461),"")</f>
        <v/>
      </c>
      <c r="D458" s="152" t="str">
        <f>IFERROR(VLOOKUP(B458,Address!B:G,5,FALSE),"")</f>
        <v/>
      </c>
      <c r="E458" s="152" t="str">
        <f>IFERROR(VLOOKUP(B458,Address!B:L,11,FALSE),"")</f>
        <v/>
      </c>
      <c r="F458" s="155" t="str">
        <f t="shared" si="14"/>
        <v/>
      </c>
      <c r="G458" s="156" t="str">
        <f>IF(B458="סך הכל",Summary!$B$7,IF(F458="","",IF(VLOOKUP(B458,WQ_UnitID!B:C,2,FALSE)=0,"",VLOOKUP(B458,WQ_UnitID!B:C,2,FALSE))))</f>
        <v/>
      </c>
      <c r="H458" s="155" t="str">
        <f>IF(B458="סך הכל",Summary!$B$8,IF(F458="","",IFERROR(VLOOKUP(B458,Planning!A:B,2,FALSE),0)))</f>
        <v/>
      </c>
      <c r="I458" s="155" t="str">
        <f>IF(B458="סך הכל",Summary!$B$9,IF(F458="","",IFERROR(VLOOKUP(B458,Count!A:B,2,FALSE),0)))</f>
        <v/>
      </c>
      <c r="J458" s="155" t="str">
        <f>IF(F458="","",(IF(ISNUMBER(MATCH(B458,ExcPermit!$H$8:$H$1000,0)),"כן","לא")))</f>
        <v/>
      </c>
      <c r="K458" s="155" t="str">
        <f>IF(B458="סך הכל",Summary!$B$10,IF(F458="","",IFERROR(VLOOKUP(B458,Count!A:J,8,FALSE),0)))</f>
        <v/>
      </c>
      <c r="L458" s="155" t="str">
        <f>IF(B458="סך הכל",Summary!$B$11,IF(F458="","",IFERROR(VLOOKUP(B458,Count!A:J,9,FALSE),0)))</f>
        <v/>
      </c>
      <c r="M458" s="157" t="str">
        <f>IF(B458="סך הכל",Summary!$B$12,IF(F458="","",IFERROR(VLOOKUP(B458,Count!A:J,10,FALSE),0)))</f>
        <v/>
      </c>
      <c r="N458" s="158" t="str">
        <f t="shared" si="15"/>
        <v/>
      </c>
      <c r="O458" s="134" t="str">
        <f>IFERROR(VLOOKUP(B458,Comments!A:B,2,FALSE),"")</f>
        <v/>
      </c>
      <c r="P458" s="134"/>
      <c r="Q458" s="134"/>
      <c r="R458" s="134"/>
      <c r="S458" s="134"/>
      <c r="T458" s="134"/>
      <c r="U458" s="134"/>
      <c r="V458" s="134"/>
      <c r="W458" s="134"/>
      <c r="X458" s="134"/>
      <c r="Y458" s="134"/>
      <c r="Z458" s="134"/>
      <c r="AA458" s="134"/>
      <c r="AB458" s="134"/>
      <c r="AC458" s="134"/>
      <c r="AD458" s="134"/>
      <c r="AE458" s="152"/>
      <c r="AF458" s="152"/>
      <c r="AG458" s="152"/>
      <c r="AH458" s="152"/>
      <c r="AI458" s="152"/>
      <c r="AJ458" s="152"/>
      <c r="AK458" s="152"/>
      <c r="AL458" s="152"/>
      <c r="AM458" s="152"/>
      <c r="AN458" s="152"/>
      <c r="AO458" s="152"/>
      <c r="AP458" s="152"/>
      <c r="AQ458" s="152"/>
      <c r="AR458" s="152"/>
      <c r="AS458" s="152"/>
      <c r="AT458" s="152"/>
      <c r="AU458" s="152"/>
      <c r="AV458" s="152"/>
      <c r="AW458" s="152"/>
      <c r="AX458" s="152"/>
      <c r="AY458" s="152"/>
      <c r="AZ458" s="152"/>
      <c r="BA458" s="152"/>
      <c r="BB458" s="152"/>
      <c r="BC458" s="152"/>
      <c r="BD458" s="152"/>
      <c r="BE458" s="152"/>
      <c r="BF458" s="152"/>
      <c r="BG458" s="152"/>
      <c r="BH458" s="152"/>
      <c r="BI458" s="152"/>
      <c r="BJ458" s="152"/>
      <c r="BK458" s="152"/>
      <c r="BL458" s="152"/>
      <c r="BM458" s="152"/>
      <c r="BN458" s="152"/>
      <c r="BO458" s="152"/>
      <c r="BP458" s="152"/>
      <c r="BQ458" s="152"/>
      <c r="BR458" s="152"/>
      <c r="BS458" s="152"/>
      <c r="BT458" s="152"/>
      <c r="BU458" s="152"/>
      <c r="BV458" s="152"/>
      <c r="BW458" s="152"/>
      <c r="BX458" s="152"/>
      <c r="BY458" s="152"/>
    </row>
    <row r="459" spans="1:77" s="38" customFormat="1" x14ac:dyDescent="0.2">
      <c r="A459" s="152"/>
      <c r="B459" s="153" t="str">
        <f>IF(AND(B457&lt;&gt;"",ISNUMBER(B457),B458=""),"סך הכל",IF(Planning!A462="","",Planning!A462))</f>
        <v/>
      </c>
      <c r="C459" s="154" t="str">
        <f>IFERROR(_xlfn.IFS(B459="סך הכל",Summary!$B$6,Planning!C462&lt;&gt;"",Planning!C462),"")</f>
        <v/>
      </c>
      <c r="D459" s="152" t="str">
        <f>IFERROR(VLOOKUP(B459,Address!B:G,5,FALSE),"")</f>
        <v/>
      </c>
      <c r="E459" s="152" t="str">
        <f>IFERROR(VLOOKUP(B459,Address!B:L,11,FALSE),"")</f>
        <v/>
      </c>
      <c r="F459" s="155" t="str">
        <f t="shared" si="14"/>
        <v/>
      </c>
      <c r="G459" s="156" t="str">
        <f>IF(B459="סך הכל",Summary!$B$7,IF(F459="","",IF(VLOOKUP(B459,WQ_UnitID!B:C,2,FALSE)=0,"",VLOOKUP(B459,WQ_UnitID!B:C,2,FALSE))))</f>
        <v/>
      </c>
      <c r="H459" s="155" t="str">
        <f>IF(B459="סך הכל",Summary!$B$8,IF(F459="","",IFERROR(VLOOKUP(B459,Planning!A:B,2,FALSE),0)))</f>
        <v/>
      </c>
      <c r="I459" s="155" t="str">
        <f>IF(B459="סך הכל",Summary!$B$9,IF(F459="","",IFERROR(VLOOKUP(B459,Count!A:B,2,FALSE),0)))</f>
        <v/>
      </c>
      <c r="J459" s="155" t="str">
        <f>IF(F459="","",(IF(ISNUMBER(MATCH(B459,ExcPermit!$H$8:$H$1000,0)),"כן","לא")))</f>
        <v/>
      </c>
      <c r="K459" s="155" t="str">
        <f>IF(B459="סך הכל",Summary!$B$10,IF(F459="","",IFERROR(VLOOKUP(B459,Count!A:J,8,FALSE),0)))</f>
        <v/>
      </c>
      <c r="L459" s="155" t="str">
        <f>IF(B459="סך הכל",Summary!$B$11,IF(F459="","",IFERROR(VLOOKUP(B459,Count!A:J,9,FALSE),0)))</f>
        <v/>
      </c>
      <c r="M459" s="157" t="str">
        <f>IF(B459="סך הכל",Summary!$B$12,IF(F459="","",IFERROR(VLOOKUP(B459,Count!A:J,10,FALSE),0)))</f>
        <v/>
      </c>
      <c r="N459" s="158" t="str">
        <f t="shared" si="15"/>
        <v/>
      </c>
      <c r="O459" s="134" t="str">
        <f>IFERROR(VLOOKUP(B459,Comments!A:B,2,FALSE),"")</f>
        <v/>
      </c>
      <c r="P459" s="134"/>
      <c r="Q459" s="134"/>
      <c r="R459" s="134"/>
      <c r="S459" s="134"/>
      <c r="T459" s="134"/>
      <c r="U459" s="134"/>
      <c r="V459" s="134"/>
      <c r="W459" s="134"/>
      <c r="X459" s="134"/>
      <c r="Y459" s="134"/>
      <c r="Z459" s="134"/>
      <c r="AA459" s="134"/>
      <c r="AB459" s="134"/>
      <c r="AC459" s="134"/>
      <c r="AD459" s="134"/>
      <c r="AE459" s="152"/>
      <c r="AF459" s="152"/>
      <c r="AG459" s="152"/>
      <c r="AH459" s="152"/>
      <c r="AI459" s="152"/>
      <c r="AJ459" s="152"/>
      <c r="AK459" s="152"/>
      <c r="AL459" s="152"/>
      <c r="AM459" s="152"/>
      <c r="AN459" s="152"/>
      <c r="AO459" s="152"/>
      <c r="AP459" s="152"/>
      <c r="AQ459" s="152"/>
      <c r="AR459" s="152"/>
      <c r="AS459" s="152"/>
      <c r="AT459" s="152"/>
      <c r="AU459" s="152"/>
      <c r="AV459" s="152"/>
      <c r="AW459" s="152"/>
      <c r="AX459" s="152"/>
      <c r="AY459" s="152"/>
      <c r="AZ459" s="152"/>
      <c r="BA459" s="152"/>
      <c r="BB459" s="152"/>
      <c r="BC459" s="152"/>
      <c r="BD459" s="152"/>
      <c r="BE459" s="152"/>
      <c r="BF459" s="152"/>
      <c r="BG459" s="152"/>
      <c r="BH459" s="152"/>
      <c r="BI459" s="152"/>
      <c r="BJ459" s="152"/>
      <c r="BK459" s="152"/>
      <c r="BL459" s="152"/>
      <c r="BM459" s="152"/>
      <c r="BN459" s="152"/>
      <c r="BO459" s="152"/>
      <c r="BP459" s="152"/>
      <c r="BQ459" s="152"/>
      <c r="BR459" s="152"/>
      <c r="BS459" s="152"/>
      <c r="BT459" s="152"/>
      <c r="BU459" s="152"/>
      <c r="BV459" s="152"/>
      <c r="BW459" s="152"/>
      <c r="BX459" s="152"/>
      <c r="BY459" s="152"/>
    </row>
    <row r="460" spans="1:77" s="38" customFormat="1" x14ac:dyDescent="0.2">
      <c r="A460" s="152"/>
      <c r="B460" s="153" t="str">
        <f>IF(AND(B458&lt;&gt;"",ISNUMBER(B458),B459=""),"סך הכל",IF(Planning!A463="","",Planning!A463))</f>
        <v/>
      </c>
      <c r="C460" s="154" t="str">
        <f>IFERROR(_xlfn.IFS(B460="סך הכל",Summary!$B$6,Planning!C463&lt;&gt;"",Planning!C463),"")</f>
        <v/>
      </c>
      <c r="D460" s="152" t="str">
        <f>IFERROR(VLOOKUP(B460,Address!B:G,5,FALSE),"")</f>
        <v/>
      </c>
      <c r="E460" s="152" t="str">
        <f>IFERROR(VLOOKUP(B460,Address!B:L,11,FALSE),"")</f>
        <v/>
      </c>
      <c r="F460" s="155" t="str">
        <f t="shared" si="14"/>
        <v/>
      </c>
      <c r="G460" s="156" t="str">
        <f>IF(B460="סך הכל",Summary!$B$7,IF(F460="","",IF(VLOOKUP(B460,WQ_UnitID!B:C,2,FALSE)=0,"",VLOOKUP(B460,WQ_UnitID!B:C,2,FALSE))))</f>
        <v/>
      </c>
      <c r="H460" s="155" t="str">
        <f>IF(B460="סך הכל",Summary!$B$8,IF(F460="","",IFERROR(VLOOKUP(B460,Planning!A:B,2,FALSE),0)))</f>
        <v/>
      </c>
      <c r="I460" s="155" t="str">
        <f>IF(B460="סך הכל",Summary!$B$9,IF(F460="","",IFERROR(VLOOKUP(B460,Count!A:B,2,FALSE),0)))</f>
        <v/>
      </c>
      <c r="J460" s="155" t="str">
        <f>IF(F460="","",(IF(ISNUMBER(MATCH(B460,ExcPermit!$H$8:$H$1000,0)),"כן","לא")))</f>
        <v/>
      </c>
      <c r="K460" s="155" t="str">
        <f>IF(B460="סך הכל",Summary!$B$10,IF(F460="","",IFERROR(VLOOKUP(B460,Count!A:J,8,FALSE),0)))</f>
        <v/>
      </c>
      <c r="L460" s="155" t="str">
        <f>IF(B460="סך הכל",Summary!$B$11,IF(F460="","",IFERROR(VLOOKUP(B460,Count!A:J,9,FALSE),0)))</f>
        <v/>
      </c>
      <c r="M460" s="157" t="str">
        <f>IF(B460="סך הכל",Summary!$B$12,IF(F460="","",IFERROR(VLOOKUP(B460,Count!A:J,10,FALSE),0)))</f>
        <v/>
      </c>
      <c r="N460" s="158" t="str">
        <f t="shared" si="15"/>
        <v/>
      </c>
      <c r="O460" s="134" t="str">
        <f>IFERROR(VLOOKUP(B460,Comments!A:B,2,FALSE),"")</f>
        <v/>
      </c>
      <c r="P460" s="134"/>
      <c r="Q460" s="134"/>
      <c r="R460" s="134"/>
      <c r="S460" s="134"/>
      <c r="T460" s="134"/>
      <c r="U460" s="134"/>
      <c r="V460" s="134"/>
      <c r="W460" s="134"/>
      <c r="X460" s="134"/>
      <c r="Y460" s="134"/>
      <c r="Z460" s="134"/>
      <c r="AA460" s="134"/>
      <c r="AB460" s="134"/>
      <c r="AC460" s="134"/>
      <c r="AD460" s="134"/>
      <c r="AE460" s="152"/>
      <c r="AF460" s="152"/>
      <c r="AG460" s="152"/>
      <c r="AH460" s="152"/>
      <c r="AI460" s="152"/>
      <c r="AJ460" s="152"/>
      <c r="AK460" s="152"/>
      <c r="AL460" s="152"/>
      <c r="AM460" s="152"/>
      <c r="AN460" s="152"/>
      <c r="AO460" s="152"/>
      <c r="AP460" s="152"/>
      <c r="AQ460" s="152"/>
      <c r="AR460" s="152"/>
      <c r="AS460" s="152"/>
      <c r="AT460" s="152"/>
      <c r="AU460" s="152"/>
      <c r="AV460" s="152"/>
      <c r="AW460" s="152"/>
      <c r="AX460" s="152"/>
      <c r="AY460" s="152"/>
      <c r="AZ460" s="152"/>
      <c r="BA460" s="152"/>
      <c r="BB460" s="152"/>
      <c r="BC460" s="152"/>
      <c r="BD460" s="152"/>
      <c r="BE460" s="152"/>
      <c r="BF460" s="152"/>
      <c r="BG460" s="152"/>
      <c r="BH460" s="152"/>
      <c r="BI460" s="152"/>
      <c r="BJ460" s="152"/>
      <c r="BK460" s="152"/>
      <c r="BL460" s="152"/>
      <c r="BM460" s="152"/>
      <c r="BN460" s="152"/>
      <c r="BO460" s="152"/>
      <c r="BP460" s="152"/>
      <c r="BQ460" s="152"/>
      <c r="BR460" s="152"/>
      <c r="BS460" s="152"/>
      <c r="BT460" s="152"/>
      <c r="BU460" s="152"/>
      <c r="BV460" s="152"/>
      <c r="BW460" s="152"/>
      <c r="BX460" s="152"/>
      <c r="BY460" s="152"/>
    </row>
    <row r="461" spans="1:77" s="38" customFormat="1" x14ac:dyDescent="0.2">
      <c r="A461" s="152"/>
      <c r="B461" s="153" t="str">
        <f>IF(AND(B459&lt;&gt;"",ISNUMBER(B459),B460=""),"סך הכל",IF(Planning!A464="","",Planning!A464))</f>
        <v/>
      </c>
      <c r="C461" s="154" t="str">
        <f>IFERROR(_xlfn.IFS(B461="סך הכל",Summary!$B$6,Planning!C464&lt;&gt;"",Planning!C464),"")</f>
        <v/>
      </c>
      <c r="D461" s="152" t="str">
        <f>IFERROR(VLOOKUP(B461,Address!B:G,5,FALSE),"")</f>
        <v/>
      </c>
      <c r="E461" s="152" t="str">
        <f>IFERROR(VLOOKUP(B461,Address!B:L,11,FALSE),"")</f>
        <v/>
      </c>
      <c r="F461" s="155" t="str">
        <f t="shared" si="14"/>
        <v/>
      </c>
      <c r="G461" s="156" t="str">
        <f>IF(B461="סך הכל",Summary!$B$7,IF(F461="","",IF(VLOOKUP(B461,WQ_UnitID!B:C,2,FALSE)=0,"",VLOOKUP(B461,WQ_UnitID!B:C,2,FALSE))))</f>
        <v/>
      </c>
      <c r="H461" s="155" t="str">
        <f>IF(B461="סך הכל",Summary!$B$8,IF(F461="","",IFERROR(VLOOKUP(B461,Planning!A:B,2,FALSE),0)))</f>
        <v/>
      </c>
      <c r="I461" s="155" t="str">
        <f>IF(B461="סך הכל",Summary!$B$9,IF(F461="","",IFERROR(VLOOKUP(B461,Count!A:B,2,FALSE),0)))</f>
        <v/>
      </c>
      <c r="J461" s="155" t="str">
        <f>IF(F461="","",(IF(ISNUMBER(MATCH(B461,ExcPermit!$H$8:$H$1000,0)),"כן","לא")))</f>
        <v/>
      </c>
      <c r="K461" s="155" t="str">
        <f>IF(B461="סך הכל",Summary!$B$10,IF(F461="","",IFERROR(VLOOKUP(B461,Count!A:J,8,FALSE),0)))</f>
        <v/>
      </c>
      <c r="L461" s="155" t="str">
        <f>IF(B461="סך הכל",Summary!$B$11,IF(F461="","",IFERROR(VLOOKUP(B461,Count!A:J,9,FALSE),0)))</f>
        <v/>
      </c>
      <c r="M461" s="157" t="str">
        <f>IF(B461="סך הכל",Summary!$B$12,IF(F461="","",IFERROR(VLOOKUP(B461,Count!A:J,10,FALSE),0)))</f>
        <v/>
      </c>
      <c r="N461" s="158" t="str">
        <f t="shared" si="15"/>
        <v/>
      </c>
      <c r="O461" s="134" t="str">
        <f>IFERROR(VLOOKUP(B461,Comments!A:B,2,FALSE),"")</f>
        <v/>
      </c>
      <c r="P461" s="134"/>
      <c r="Q461" s="134"/>
      <c r="R461" s="134"/>
      <c r="S461" s="134"/>
      <c r="T461" s="134"/>
      <c r="U461" s="134"/>
      <c r="V461" s="134"/>
      <c r="W461" s="134"/>
      <c r="X461" s="134"/>
      <c r="Y461" s="134"/>
      <c r="Z461" s="134"/>
      <c r="AA461" s="134"/>
      <c r="AB461" s="134"/>
      <c r="AC461" s="134"/>
      <c r="AD461" s="134"/>
      <c r="AE461" s="152"/>
      <c r="AF461" s="152"/>
      <c r="AG461" s="152"/>
      <c r="AH461" s="152"/>
      <c r="AI461" s="152"/>
      <c r="AJ461" s="152"/>
      <c r="AK461" s="152"/>
      <c r="AL461" s="152"/>
      <c r="AM461" s="152"/>
      <c r="AN461" s="152"/>
      <c r="AO461" s="152"/>
      <c r="AP461" s="152"/>
      <c r="AQ461" s="152"/>
      <c r="AR461" s="152"/>
      <c r="AS461" s="152"/>
      <c r="AT461" s="152"/>
      <c r="AU461" s="152"/>
      <c r="AV461" s="152"/>
      <c r="AW461" s="152"/>
      <c r="AX461" s="152"/>
      <c r="AY461" s="152"/>
      <c r="AZ461" s="152"/>
      <c r="BA461" s="152"/>
      <c r="BB461" s="152"/>
      <c r="BC461" s="152"/>
      <c r="BD461" s="152"/>
      <c r="BE461" s="152"/>
      <c r="BF461" s="152"/>
      <c r="BG461" s="152"/>
      <c r="BH461" s="152"/>
      <c r="BI461" s="152"/>
      <c r="BJ461" s="152"/>
      <c r="BK461" s="152"/>
      <c r="BL461" s="152"/>
      <c r="BM461" s="152"/>
      <c r="BN461" s="152"/>
      <c r="BO461" s="152"/>
      <c r="BP461" s="152"/>
      <c r="BQ461" s="152"/>
      <c r="BR461" s="152"/>
      <c r="BS461" s="152"/>
      <c r="BT461" s="152"/>
      <c r="BU461" s="152"/>
      <c r="BV461" s="152"/>
      <c r="BW461" s="152"/>
      <c r="BX461" s="152"/>
      <c r="BY461" s="152"/>
    </row>
    <row r="462" spans="1:77" s="38" customFormat="1" x14ac:dyDescent="0.2">
      <c r="A462" s="152"/>
      <c r="B462" s="153" t="str">
        <f>IF(AND(B460&lt;&gt;"",ISNUMBER(B460),B461=""),"סך הכל",IF(Planning!A465="","",Planning!A465))</f>
        <v/>
      </c>
      <c r="C462" s="154" t="str">
        <f>IFERROR(_xlfn.IFS(B462="סך הכל",Summary!$B$6,Planning!C465&lt;&gt;"",Planning!C465),"")</f>
        <v/>
      </c>
      <c r="D462" s="152" t="str">
        <f>IFERROR(VLOOKUP(B462,Address!B:G,5,FALSE),"")</f>
        <v/>
      </c>
      <c r="E462" s="152" t="str">
        <f>IFERROR(VLOOKUP(B462,Address!B:L,11,FALSE),"")</f>
        <v/>
      </c>
      <c r="F462" s="155" t="str">
        <f t="shared" si="14"/>
        <v/>
      </c>
      <c r="G462" s="156" t="str">
        <f>IF(B462="סך הכל",Summary!$B$7,IF(F462="","",IF(VLOOKUP(B462,WQ_UnitID!B:C,2,FALSE)=0,"",VLOOKUP(B462,WQ_UnitID!B:C,2,FALSE))))</f>
        <v/>
      </c>
      <c r="H462" s="155" t="str">
        <f>IF(B462="סך הכל",Summary!$B$8,IF(F462="","",IFERROR(VLOOKUP(B462,Planning!A:B,2,FALSE),0)))</f>
        <v/>
      </c>
      <c r="I462" s="155" t="str">
        <f>IF(B462="סך הכל",Summary!$B$9,IF(F462="","",IFERROR(VLOOKUP(B462,Count!A:B,2,FALSE),0)))</f>
        <v/>
      </c>
      <c r="J462" s="155" t="str">
        <f>IF(F462="","",(IF(ISNUMBER(MATCH(B462,ExcPermit!$H$8:$H$1000,0)),"כן","לא")))</f>
        <v/>
      </c>
      <c r="K462" s="155" t="str">
        <f>IF(B462="סך הכל",Summary!$B$10,IF(F462="","",IFERROR(VLOOKUP(B462,Count!A:J,8,FALSE),0)))</f>
        <v/>
      </c>
      <c r="L462" s="155" t="str">
        <f>IF(B462="סך הכל",Summary!$B$11,IF(F462="","",IFERROR(VLOOKUP(B462,Count!A:J,9,FALSE),0)))</f>
        <v/>
      </c>
      <c r="M462" s="157" t="str">
        <f>IF(B462="סך הכל",Summary!$B$12,IF(F462="","",IFERROR(VLOOKUP(B462,Count!A:J,10,FALSE),0)))</f>
        <v/>
      </c>
      <c r="N462" s="158" t="str">
        <f t="shared" si="15"/>
        <v/>
      </c>
      <c r="O462" s="134" t="str">
        <f>IFERROR(VLOOKUP(B462,Comments!A:B,2,FALSE),"")</f>
        <v/>
      </c>
      <c r="P462" s="134"/>
      <c r="Q462" s="134"/>
      <c r="R462" s="134"/>
      <c r="S462" s="134"/>
      <c r="T462" s="134"/>
      <c r="U462" s="134"/>
      <c r="V462" s="134"/>
      <c r="W462" s="134"/>
      <c r="X462" s="134"/>
      <c r="Y462" s="134"/>
      <c r="Z462" s="134"/>
      <c r="AA462" s="134"/>
      <c r="AB462" s="134"/>
      <c r="AC462" s="134"/>
      <c r="AD462" s="134"/>
      <c r="AE462" s="152"/>
      <c r="AF462" s="152"/>
      <c r="AG462" s="152"/>
      <c r="AH462" s="152"/>
      <c r="AI462" s="152"/>
      <c r="AJ462" s="152"/>
      <c r="AK462" s="152"/>
      <c r="AL462" s="152"/>
      <c r="AM462" s="152"/>
      <c r="AN462" s="152"/>
      <c r="AO462" s="152"/>
      <c r="AP462" s="152"/>
      <c r="AQ462" s="152"/>
      <c r="AR462" s="152"/>
      <c r="AS462" s="152"/>
      <c r="AT462" s="152"/>
      <c r="AU462" s="152"/>
      <c r="AV462" s="152"/>
      <c r="AW462" s="152"/>
      <c r="AX462" s="152"/>
      <c r="AY462" s="152"/>
      <c r="AZ462" s="152"/>
      <c r="BA462" s="152"/>
      <c r="BB462" s="152"/>
      <c r="BC462" s="152"/>
      <c r="BD462" s="152"/>
      <c r="BE462" s="152"/>
      <c r="BF462" s="152"/>
      <c r="BG462" s="152"/>
      <c r="BH462" s="152"/>
      <c r="BI462" s="152"/>
      <c r="BJ462" s="152"/>
      <c r="BK462" s="152"/>
      <c r="BL462" s="152"/>
      <c r="BM462" s="152"/>
      <c r="BN462" s="152"/>
      <c r="BO462" s="152"/>
      <c r="BP462" s="152"/>
      <c r="BQ462" s="152"/>
      <c r="BR462" s="152"/>
      <c r="BS462" s="152"/>
      <c r="BT462" s="152"/>
      <c r="BU462" s="152"/>
      <c r="BV462" s="152"/>
      <c r="BW462" s="152"/>
      <c r="BX462" s="152"/>
      <c r="BY462" s="152"/>
    </row>
    <row r="463" spans="1:77" s="38" customFormat="1" x14ac:dyDescent="0.2">
      <c r="A463" s="152"/>
      <c r="B463" s="153" t="str">
        <f>IF(AND(B461&lt;&gt;"",ISNUMBER(B461),B462=""),"סך הכל",IF(Planning!A466="","",Planning!A466))</f>
        <v/>
      </c>
      <c r="C463" s="154" t="str">
        <f>IFERROR(_xlfn.IFS(B463="סך הכל",Summary!$B$6,Planning!C466&lt;&gt;"",Planning!C466),"")</f>
        <v/>
      </c>
      <c r="D463" s="152" t="str">
        <f>IFERROR(VLOOKUP(B463,Address!B:G,5,FALSE),"")</f>
        <v/>
      </c>
      <c r="E463" s="152" t="str">
        <f>IFERROR(VLOOKUP(B463,Address!B:L,11,FALSE),"")</f>
        <v/>
      </c>
      <c r="F463" s="155" t="str">
        <f t="shared" si="14"/>
        <v/>
      </c>
      <c r="G463" s="156" t="str">
        <f>IF(B463="סך הכל",Summary!$B$7,IF(F463="","",IF(VLOOKUP(B463,WQ_UnitID!B:C,2,FALSE)=0,"",VLOOKUP(B463,WQ_UnitID!B:C,2,FALSE))))</f>
        <v/>
      </c>
      <c r="H463" s="155" t="str">
        <f>IF(B463="סך הכל",Summary!$B$8,IF(F463="","",IFERROR(VLOOKUP(B463,Planning!A:B,2,FALSE),0)))</f>
        <v/>
      </c>
      <c r="I463" s="155" t="str">
        <f>IF(B463="סך הכל",Summary!$B$9,IF(F463="","",IFERROR(VLOOKUP(B463,Count!A:B,2,FALSE),0)))</f>
        <v/>
      </c>
      <c r="J463" s="155" t="str">
        <f>IF(F463="","",(IF(ISNUMBER(MATCH(B463,ExcPermit!$H$8:$H$1000,0)),"כן","לא")))</f>
        <v/>
      </c>
      <c r="K463" s="155" t="str">
        <f>IF(B463="סך הכל",Summary!$B$10,IF(F463="","",IFERROR(VLOOKUP(B463,Count!A:J,8,FALSE),0)))</f>
        <v/>
      </c>
      <c r="L463" s="155" t="str">
        <f>IF(B463="סך הכל",Summary!$B$11,IF(F463="","",IFERROR(VLOOKUP(B463,Count!A:J,9,FALSE),0)))</f>
        <v/>
      </c>
      <c r="M463" s="157" t="str">
        <f>IF(B463="סך הכל",Summary!$B$12,IF(F463="","",IFERROR(VLOOKUP(B463,Count!A:J,10,FALSE),0)))</f>
        <v/>
      </c>
      <c r="N463" s="158" t="str">
        <f t="shared" si="15"/>
        <v/>
      </c>
      <c r="O463" s="134" t="str">
        <f>IFERROR(VLOOKUP(B463,Comments!A:B,2,FALSE),"")</f>
        <v/>
      </c>
      <c r="P463" s="134"/>
      <c r="Q463" s="134"/>
      <c r="R463" s="134"/>
      <c r="S463" s="134"/>
      <c r="T463" s="134"/>
      <c r="U463" s="134"/>
      <c r="V463" s="134"/>
      <c r="W463" s="134"/>
      <c r="X463" s="134"/>
      <c r="Y463" s="134"/>
      <c r="Z463" s="134"/>
      <c r="AA463" s="134"/>
      <c r="AB463" s="134"/>
      <c r="AC463" s="134"/>
      <c r="AD463" s="134"/>
      <c r="AE463" s="152"/>
      <c r="AF463" s="152"/>
      <c r="AG463" s="152"/>
      <c r="AH463" s="152"/>
      <c r="AI463" s="152"/>
      <c r="AJ463" s="152"/>
      <c r="AK463" s="152"/>
      <c r="AL463" s="152"/>
      <c r="AM463" s="152"/>
      <c r="AN463" s="152"/>
      <c r="AO463" s="152"/>
      <c r="AP463" s="152"/>
      <c r="AQ463" s="152"/>
      <c r="AR463" s="152"/>
      <c r="AS463" s="152"/>
      <c r="AT463" s="152"/>
      <c r="AU463" s="152"/>
      <c r="AV463" s="152"/>
      <c r="AW463" s="152"/>
      <c r="AX463" s="152"/>
      <c r="AY463" s="152"/>
      <c r="AZ463" s="152"/>
      <c r="BA463" s="152"/>
      <c r="BB463" s="152"/>
      <c r="BC463" s="152"/>
      <c r="BD463" s="152"/>
      <c r="BE463" s="152"/>
      <c r="BF463" s="152"/>
      <c r="BG463" s="152"/>
      <c r="BH463" s="152"/>
      <c r="BI463" s="152"/>
      <c r="BJ463" s="152"/>
      <c r="BK463" s="152"/>
      <c r="BL463" s="152"/>
      <c r="BM463" s="152"/>
      <c r="BN463" s="152"/>
      <c r="BO463" s="152"/>
      <c r="BP463" s="152"/>
      <c r="BQ463" s="152"/>
      <c r="BR463" s="152"/>
      <c r="BS463" s="152"/>
      <c r="BT463" s="152"/>
      <c r="BU463" s="152"/>
      <c r="BV463" s="152"/>
      <c r="BW463" s="152"/>
      <c r="BX463" s="152"/>
      <c r="BY463" s="152"/>
    </row>
    <row r="464" spans="1:77" s="38" customFormat="1" x14ac:dyDescent="0.2">
      <c r="A464" s="152"/>
      <c r="B464" s="153" t="str">
        <f>IF(AND(B462&lt;&gt;"",ISNUMBER(B462),B463=""),"סך הכל",IF(Planning!A467="","",Planning!A467))</f>
        <v/>
      </c>
      <c r="C464" s="154" t="str">
        <f>IFERROR(_xlfn.IFS(B464="סך הכל",Summary!$B$6,Planning!C467&lt;&gt;"",Planning!C467),"")</f>
        <v/>
      </c>
      <c r="D464" s="152" t="str">
        <f>IFERROR(VLOOKUP(B464,Address!B:G,5,FALSE),"")</f>
        <v/>
      </c>
      <c r="E464" s="152" t="str">
        <f>IFERROR(VLOOKUP(B464,Address!B:L,11,FALSE),"")</f>
        <v/>
      </c>
      <c r="F464" s="155" t="str">
        <f t="shared" si="14"/>
        <v/>
      </c>
      <c r="G464" s="156" t="str">
        <f>IF(B464="סך הכל",Summary!$B$7,IF(F464="","",IF(VLOOKUP(B464,WQ_UnitID!B:C,2,FALSE)=0,"",VLOOKUP(B464,WQ_UnitID!B:C,2,FALSE))))</f>
        <v/>
      </c>
      <c r="H464" s="155" t="str">
        <f>IF(B464="סך הכל",Summary!$B$8,IF(F464="","",IFERROR(VLOOKUP(B464,Planning!A:B,2,FALSE),0)))</f>
        <v/>
      </c>
      <c r="I464" s="155" t="str">
        <f>IF(B464="סך הכל",Summary!$B$9,IF(F464="","",IFERROR(VLOOKUP(B464,Count!A:B,2,FALSE),0)))</f>
        <v/>
      </c>
      <c r="J464" s="155" t="str">
        <f>IF(F464="","",(IF(ISNUMBER(MATCH(B464,ExcPermit!$H$8:$H$1000,0)),"כן","לא")))</f>
        <v/>
      </c>
      <c r="K464" s="155" t="str">
        <f>IF(B464="סך הכל",Summary!$B$10,IF(F464="","",IFERROR(VLOOKUP(B464,Count!A:J,8,FALSE),0)))</f>
        <v/>
      </c>
      <c r="L464" s="155" t="str">
        <f>IF(B464="סך הכל",Summary!$B$11,IF(F464="","",IFERROR(VLOOKUP(B464,Count!A:J,9,FALSE),0)))</f>
        <v/>
      </c>
      <c r="M464" s="157" t="str">
        <f>IF(B464="סך הכל",Summary!$B$12,IF(F464="","",IFERROR(VLOOKUP(B464,Count!A:J,10,FALSE),0)))</f>
        <v/>
      </c>
      <c r="N464" s="158" t="str">
        <f t="shared" si="15"/>
        <v/>
      </c>
      <c r="O464" s="134" t="str">
        <f>IFERROR(VLOOKUP(B464,Comments!A:B,2,FALSE),"")</f>
        <v/>
      </c>
      <c r="P464" s="134"/>
      <c r="Q464" s="134"/>
      <c r="R464" s="134"/>
      <c r="S464" s="134"/>
      <c r="T464" s="134"/>
      <c r="U464" s="134"/>
      <c r="V464" s="134"/>
      <c r="W464" s="134"/>
      <c r="X464" s="134"/>
      <c r="Y464" s="134"/>
      <c r="Z464" s="134"/>
      <c r="AA464" s="134"/>
      <c r="AB464" s="134"/>
      <c r="AC464" s="134"/>
      <c r="AD464" s="134"/>
      <c r="AE464" s="152"/>
      <c r="AF464" s="152"/>
      <c r="AG464" s="152"/>
      <c r="AH464" s="152"/>
      <c r="AI464" s="152"/>
      <c r="AJ464" s="152"/>
      <c r="AK464" s="152"/>
      <c r="AL464" s="152"/>
      <c r="AM464" s="152"/>
      <c r="AN464" s="152"/>
      <c r="AO464" s="152"/>
      <c r="AP464" s="152"/>
      <c r="AQ464" s="152"/>
      <c r="AR464" s="152"/>
      <c r="AS464" s="152"/>
      <c r="AT464" s="152"/>
      <c r="AU464" s="152"/>
      <c r="AV464" s="152"/>
      <c r="AW464" s="152"/>
      <c r="AX464" s="152"/>
      <c r="AY464" s="152"/>
      <c r="AZ464" s="152"/>
      <c r="BA464" s="152"/>
      <c r="BB464" s="152"/>
      <c r="BC464" s="152"/>
      <c r="BD464" s="152"/>
      <c r="BE464" s="152"/>
      <c r="BF464" s="152"/>
      <c r="BG464" s="152"/>
      <c r="BH464" s="152"/>
      <c r="BI464" s="152"/>
      <c r="BJ464" s="152"/>
      <c r="BK464" s="152"/>
      <c r="BL464" s="152"/>
      <c r="BM464" s="152"/>
      <c r="BN464" s="152"/>
      <c r="BO464" s="152"/>
      <c r="BP464" s="152"/>
      <c r="BQ464" s="152"/>
      <c r="BR464" s="152"/>
      <c r="BS464" s="152"/>
      <c r="BT464" s="152"/>
      <c r="BU464" s="152"/>
      <c r="BV464" s="152"/>
      <c r="BW464" s="152"/>
      <c r="BX464" s="152"/>
      <c r="BY464" s="152"/>
    </row>
    <row r="465" spans="1:77" s="38" customFormat="1" x14ac:dyDescent="0.2">
      <c r="A465" s="152"/>
      <c r="B465" s="153" t="str">
        <f>IF(AND(B463&lt;&gt;"",ISNUMBER(B463),B464=""),"סך הכל",IF(Planning!A468="","",Planning!A468))</f>
        <v/>
      </c>
      <c r="C465" s="154" t="str">
        <f>IFERROR(_xlfn.IFS(B465="סך הכל",Summary!$B$6,Planning!C468&lt;&gt;"",Planning!C468),"")</f>
        <v/>
      </c>
      <c r="D465" s="152" t="str">
        <f>IFERROR(VLOOKUP(B465,Address!B:G,5,FALSE),"")</f>
        <v/>
      </c>
      <c r="E465" s="152" t="str">
        <f>IFERROR(VLOOKUP(B465,Address!B:L,11,FALSE),"")</f>
        <v/>
      </c>
      <c r="F465" s="155" t="str">
        <f t="shared" si="14"/>
        <v/>
      </c>
      <c r="G465" s="156" t="str">
        <f>IF(B465="סך הכל",Summary!$B$7,IF(F465="","",IF(VLOOKUP(B465,WQ_UnitID!B:C,2,FALSE)=0,"",VLOOKUP(B465,WQ_UnitID!B:C,2,FALSE))))</f>
        <v/>
      </c>
      <c r="H465" s="155" t="str">
        <f>IF(B465="סך הכל",Summary!$B$8,IF(F465="","",IFERROR(VLOOKUP(B465,Planning!A:B,2,FALSE),0)))</f>
        <v/>
      </c>
      <c r="I465" s="155" t="str">
        <f>IF(B465="סך הכל",Summary!$B$9,IF(F465="","",IFERROR(VLOOKUP(B465,Count!A:B,2,FALSE),0)))</f>
        <v/>
      </c>
      <c r="J465" s="155" t="str">
        <f>IF(F465="","",(IF(ISNUMBER(MATCH(B465,ExcPermit!$H$8:$H$1000,0)),"כן","לא")))</f>
        <v/>
      </c>
      <c r="K465" s="155" t="str">
        <f>IF(B465="סך הכל",Summary!$B$10,IF(F465="","",IFERROR(VLOOKUP(B465,Count!A:J,8,FALSE),0)))</f>
        <v/>
      </c>
      <c r="L465" s="155" t="str">
        <f>IF(B465="סך הכל",Summary!$B$11,IF(F465="","",IFERROR(VLOOKUP(B465,Count!A:J,9,FALSE),0)))</f>
        <v/>
      </c>
      <c r="M465" s="157" t="str">
        <f>IF(B465="סך הכל",Summary!$B$12,IF(F465="","",IFERROR(VLOOKUP(B465,Count!A:J,10,FALSE),0)))</f>
        <v/>
      </c>
      <c r="N465" s="158" t="str">
        <f t="shared" si="15"/>
        <v/>
      </c>
      <c r="O465" s="134" t="str">
        <f>IFERROR(VLOOKUP(B465,Comments!A:B,2,FALSE),"")</f>
        <v/>
      </c>
      <c r="P465" s="134"/>
      <c r="Q465" s="134"/>
      <c r="R465" s="134"/>
      <c r="S465" s="134"/>
      <c r="T465" s="134"/>
      <c r="U465" s="134"/>
      <c r="V465" s="134"/>
      <c r="W465" s="134"/>
      <c r="X465" s="134"/>
      <c r="Y465" s="134"/>
      <c r="Z465" s="134"/>
      <c r="AA465" s="134"/>
      <c r="AB465" s="134"/>
      <c r="AC465" s="134"/>
      <c r="AD465" s="134"/>
      <c r="AE465" s="152"/>
      <c r="AF465" s="152"/>
      <c r="AG465" s="152"/>
      <c r="AH465" s="152"/>
      <c r="AI465" s="152"/>
      <c r="AJ465" s="152"/>
      <c r="AK465" s="152"/>
      <c r="AL465" s="152"/>
      <c r="AM465" s="152"/>
      <c r="AN465" s="152"/>
      <c r="AO465" s="152"/>
      <c r="AP465" s="152"/>
      <c r="AQ465" s="152"/>
      <c r="AR465" s="152"/>
      <c r="AS465" s="152"/>
      <c r="AT465" s="152"/>
      <c r="AU465" s="152"/>
      <c r="AV465" s="152"/>
      <c r="AW465" s="152"/>
      <c r="AX465" s="152"/>
      <c r="AY465" s="152"/>
      <c r="AZ465" s="152"/>
      <c r="BA465" s="152"/>
      <c r="BB465" s="152"/>
      <c r="BC465" s="152"/>
      <c r="BD465" s="152"/>
      <c r="BE465" s="152"/>
      <c r="BF465" s="152"/>
      <c r="BG465" s="152"/>
      <c r="BH465" s="152"/>
      <c r="BI465" s="152"/>
      <c r="BJ465" s="152"/>
      <c r="BK465" s="152"/>
      <c r="BL465" s="152"/>
      <c r="BM465" s="152"/>
      <c r="BN465" s="152"/>
      <c r="BO465" s="152"/>
      <c r="BP465" s="152"/>
      <c r="BQ465" s="152"/>
      <c r="BR465" s="152"/>
      <c r="BS465" s="152"/>
      <c r="BT465" s="152"/>
      <c r="BU465" s="152"/>
      <c r="BV465" s="152"/>
      <c r="BW465" s="152"/>
      <c r="BX465" s="152"/>
      <c r="BY465" s="152"/>
    </row>
    <row r="466" spans="1:77" s="38" customFormat="1" x14ac:dyDescent="0.2">
      <c r="A466" s="152"/>
      <c r="B466" s="153" t="str">
        <f>IF(AND(B464&lt;&gt;"",ISNUMBER(B464),B465=""),"סך הכל",IF(Planning!A469="","",Planning!A469))</f>
        <v/>
      </c>
      <c r="C466" s="154" t="str">
        <f>IFERROR(_xlfn.IFS(B466="סך הכל",Summary!$B$6,Planning!C469&lt;&gt;"",Planning!C469),"")</f>
        <v/>
      </c>
      <c r="D466" s="152" t="str">
        <f>IFERROR(VLOOKUP(B466,Address!B:G,5,FALSE),"")</f>
        <v/>
      </c>
      <c r="E466" s="152" t="str">
        <f>IFERROR(VLOOKUP(B466,Address!B:L,11,FALSE),"")</f>
        <v/>
      </c>
      <c r="F466" s="155" t="str">
        <f t="shared" si="14"/>
        <v/>
      </c>
      <c r="G466" s="156" t="str">
        <f>IF(B466="סך הכל",Summary!$B$7,IF(F466="","",IF(VLOOKUP(B466,WQ_UnitID!B:C,2,FALSE)=0,"",VLOOKUP(B466,WQ_UnitID!B:C,2,FALSE))))</f>
        <v/>
      </c>
      <c r="H466" s="155" t="str">
        <f>IF(B466="סך הכל",Summary!$B$8,IF(F466="","",IFERROR(VLOOKUP(B466,Planning!A:B,2,FALSE),0)))</f>
        <v/>
      </c>
      <c r="I466" s="155" t="str">
        <f>IF(B466="סך הכל",Summary!$B$9,IF(F466="","",IFERROR(VLOOKUP(B466,Count!A:B,2,FALSE),0)))</f>
        <v/>
      </c>
      <c r="J466" s="155" t="str">
        <f>IF(F466="","",(IF(ISNUMBER(MATCH(B466,ExcPermit!$H$8:$H$1000,0)),"כן","לא")))</f>
        <v/>
      </c>
      <c r="K466" s="155" t="str">
        <f>IF(B466="סך הכל",Summary!$B$10,IF(F466="","",IFERROR(VLOOKUP(B466,Count!A:J,8,FALSE),0)))</f>
        <v/>
      </c>
      <c r="L466" s="155" t="str">
        <f>IF(B466="סך הכל",Summary!$B$11,IF(F466="","",IFERROR(VLOOKUP(B466,Count!A:J,9,FALSE),0)))</f>
        <v/>
      </c>
      <c r="M466" s="157" t="str">
        <f>IF(B466="סך הכל",Summary!$B$12,IF(F466="","",IFERROR(VLOOKUP(B466,Count!A:J,10,FALSE),0)))</f>
        <v/>
      </c>
      <c r="N466" s="158" t="str">
        <f t="shared" si="15"/>
        <v/>
      </c>
      <c r="O466" s="134" t="str">
        <f>IFERROR(VLOOKUP(B466,Comments!A:B,2,FALSE),"")</f>
        <v/>
      </c>
      <c r="P466" s="134"/>
      <c r="Q466" s="134"/>
      <c r="R466" s="134"/>
      <c r="S466" s="134"/>
      <c r="T466" s="134"/>
      <c r="U466" s="134"/>
      <c r="V466" s="134"/>
      <c r="W466" s="134"/>
      <c r="X466" s="134"/>
      <c r="Y466" s="134"/>
      <c r="Z466" s="134"/>
      <c r="AA466" s="134"/>
      <c r="AB466" s="134"/>
      <c r="AC466" s="134"/>
      <c r="AD466" s="134"/>
      <c r="AE466" s="152"/>
      <c r="AF466" s="152"/>
      <c r="AG466" s="152"/>
      <c r="AH466" s="152"/>
      <c r="AI466" s="152"/>
      <c r="AJ466" s="152"/>
      <c r="AK466" s="152"/>
      <c r="AL466" s="152"/>
      <c r="AM466" s="152"/>
      <c r="AN466" s="152"/>
      <c r="AO466" s="152"/>
      <c r="AP466" s="152"/>
      <c r="AQ466" s="152"/>
      <c r="AR466" s="152"/>
      <c r="AS466" s="152"/>
      <c r="AT466" s="152"/>
      <c r="AU466" s="152"/>
      <c r="AV466" s="152"/>
      <c r="AW466" s="152"/>
      <c r="AX466" s="152"/>
      <c r="AY466" s="152"/>
      <c r="AZ466" s="152"/>
      <c r="BA466" s="152"/>
      <c r="BB466" s="152"/>
      <c r="BC466" s="152"/>
      <c r="BD466" s="152"/>
      <c r="BE466" s="152"/>
      <c r="BF466" s="152"/>
      <c r="BG466" s="152"/>
      <c r="BH466" s="152"/>
      <c r="BI466" s="152"/>
      <c r="BJ466" s="152"/>
      <c r="BK466" s="152"/>
      <c r="BL466" s="152"/>
      <c r="BM466" s="152"/>
      <c r="BN466" s="152"/>
      <c r="BO466" s="152"/>
      <c r="BP466" s="152"/>
      <c r="BQ466" s="152"/>
      <c r="BR466" s="152"/>
      <c r="BS466" s="152"/>
      <c r="BT466" s="152"/>
      <c r="BU466" s="152"/>
      <c r="BV466" s="152"/>
      <c r="BW466" s="152"/>
      <c r="BX466" s="152"/>
      <c r="BY466" s="152"/>
    </row>
    <row r="467" spans="1:77" s="38" customFormat="1" x14ac:dyDescent="0.2">
      <c r="A467" s="152"/>
      <c r="B467" s="153" t="str">
        <f>IF(AND(B465&lt;&gt;"",ISNUMBER(B465),B466=""),"סך הכל",IF(Planning!A470="","",Planning!A470))</f>
        <v/>
      </c>
      <c r="C467" s="154" t="str">
        <f>IFERROR(_xlfn.IFS(B467="סך הכל",Summary!$B$6,Planning!C470&lt;&gt;"",Planning!C470),"")</f>
        <v/>
      </c>
      <c r="D467" s="152" t="str">
        <f>IFERROR(VLOOKUP(B467,Address!B:G,5,FALSE),"")</f>
        <v/>
      </c>
      <c r="E467" s="152" t="str">
        <f>IFERROR(VLOOKUP(B467,Address!B:L,11,FALSE),"")</f>
        <v/>
      </c>
      <c r="F467" s="155" t="str">
        <f t="shared" si="14"/>
        <v/>
      </c>
      <c r="G467" s="156" t="str">
        <f>IF(B467="סך הכל",Summary!$B$7,IF(F467="","",IF(VLOOKUP(B467,WQ_UnitID!B:C,2,FALSE)=0,"",VLOOKUP(B467,WQ_UnitID!B:C,2,FALSE))))</f>
        <v/>
      </c>
      <c r="H467" s="155" t="str">
        <f>IF(B467="סך הכל",Summary!$B$8,IF(F467="","",IFERROR(VLOOKUP(B467,Planning!A:B,2,FALSE),0)))</f>
        <v/>
      </c>
      <c r="I467" s="155" t="str">
        <f>IF(B467="סך הכל",Summary!$B$9,IF(F467="","",IFERROR(VLOOKUP(B467,Count!A:B,2,FALSE),0)))</f>
        <v/>
      </c>
      <c r="J467" s="155" t="str">
        <f>IF(F467="","",(IF(ISNUMBER(MATCH(B467,ExcPermit!$H$8:$H$1000,0)),"כן","לא")))</f>
        <v/>
      </c>
      <c r="K467" s="155" t="str">
        <f>IF(B467="סך הכל",Summary!$B$10,IF(F467="","",IFERROR(VLOOKUP(B467,Count!A:J,8,FALSE),0)))</f>
        <v/>
      </c>
      <c r="L467" s="155" t="str">
        <f>IF(B467="סך הכל",Summary!$B$11,IF(F467="","",IFERROR(VLOOKUP(B467,Count!A:J,9,FALSE),0)))</f>
        <v/>
      </c>
      <c r="M467" s="157" t="str">
        <f>IF(B467="סך הכל",Summary!$B$12,IF(F467="","",IFERROR(VLOOKUP(B467,Count!A:J,10,FALSE),0)))</f>
        <v/>
      </c>
      <c r="N467" s="158" t="str">
        <f t="shared" si="15"/>
        <v/>
      </c>
      <c r="O467" s="134" t="str">
        <f>IFERROR(VLOOKUP(B467,Comments!A:B,2,FALSE),"")</f>
        <v/>
      </c>
      <c r="P467" s="134"/>
      <c r="Q467" s="134"/>
      <c r="R467" s="134"/>
      <c r="S467" s="134"/>
      <c r="T467" s="134"/>
      <c r="U467" s="134"/>
      <c r="V467" s="134"/>
      <c r="W467" s="134"/>
      <c r="X467" s="134"/>
      <c r="Y467" s="134"/>
      <c r="Z467" s="134"/>
      <c r="AA467" s="134"/>
      <c r="AB467" s="134"/>
      <c r="AC467" s="134"/>
      <c r="AD467" s="134"/>
      <c r="AE467" s="152"/>
      <c r="AF467" s="152"/>
      <c r="AG467" s="152"/>
      <c r="AH467" s="152"/>
      <c r="AI467" s="152"/>
      <c r="AJ467" s="152"/>
      <c r="AK467" s="152"/>
      <c r="AL467" s="152"/>
      <c r="AM467" s="152"/>
      <c r="AN467" s="152"/>
      <c r="AO467" s="152"/>
      <c r="AP467" s="152"/>
      <c r="AQ467" s="152"/>
      <c r="AR467" s="152"/>
      <c r="AS467" s="152"/>
      <c r="AT467" s="152"/>
      <c r="AU467" s="152"/>
      <c r="AV467" s="152"/>
      <c r="AW467" s="152"/>
      <c r="AX467" s="152"/>
      <c r="AY467" s="152"/>
      <c r="AZ467" s="152"/>
      <c r="BA467" s="152"/>
      <c r="BB467" s="152"/>
      <c r="BC467" s="152"/>
      <c r="BD467" s="152"/>
      <c r="BE467" s="152"/>
      <c r="BF467" s="152"/>
      <c r="BG467" s="152"/>
      <c r="BH467" s="152"/>
      <c r="BI467" s="152"/>
      <c r="BJ467" s="152"/>
      <c r="BK467" s="152"/>
      <c r="BL467" s="152"/>
      <c r="BM467" s="152"/>
      <c r="BN467" s="152"/>
      <c r="BO467" s="152"/>
      <c r="BP467" s="152"/>
      <c r="BQ467" s="152"/>
      <c r="BR467" s="152"/>
      <c r="BS467" s="152"/>
      <c r="BT467" s="152"/>
      <c r="BU467" s="152"/>
      <c r="BV467" s="152"/>
      <c r="BW467" s="152"/>
      <c r="BX467" s="152"/>
      <c r="BY467" s="152"/>
    </row>
    <row r="468" spans="1:77" s="38" customFormat="1" x14ac:dyDescent="0.2">
      <c r="A468" s="152"/>
      <c r="B468" s="153" t="str">
        <f>IF(AND(B466&lt;&gt;"",ISNUMBER(B466),B467=""),"סך הכל",IF(Planning!A471="","",Planning!A471))</f>
        <v/>
      </c>
      <c r="C468" s="154" t="str">
        <f>IFERROR(_xlfn.IFS(B468="סך הכל",Summary!$B$6,Planning!C471&lt;&gt;"",Planning!C471),"")</f>
        <v/>
      </c>
      <c r="D468" s="152" t="str">
        <f>IFERROR(VLOOKUP(B468,Address!B:G,5,FALSE),"")</f>
        <v/>
      </c>
      <c r="E468" s="152" t="str">
        <f>IFERROR(VLOOKUP(B468,Address!B:L,11,FALSE),"")</f>
        <v/>
      </c>
      <c r="F468" s="155" t="str">
        <f t="shared" si="14"/>
        <v/>
      </c>
      <c r="G468" s="156" t="str">
        <f>IF(B468="סך הכל",Summary!$B$7,IF(F468="","",IF(VLOOKUP(B468,WQ_UnitID!B:C,2,FALSE)=0,"",VLOOKUP(B468,WQ_UnitID!B:C,2,FALSE))))</f>
        <v/>
      </c>
      <c r="H468" s="155" t="str">
        <f>IF(B468="סך הכל",Summary!$B$8,IF(F468="","",IFERROR(VLOOKUP(B468,Planning!A:B,2,FALSE),0)))</f>
        <v/>
      </c>
      <c r="I468" s="155" t="str">
        <f>IF(B468="סך הכל",Summary!$B$9,IF(F468="","",IFERROR(VLOOKUP(B468,Count!A:B,2,FALSE),0)))</f>
        <v/>
      </c>
      <c r="J468" s="155" t="str">
        <f>IF(F468="","",(IF(ISNUMBER(MATCH(B468,ExcPermit!$H$8:$H$1000,0)),"כן","לא")))</f>
        <v/>
      </c>
      <c r="K468" s="155" t="str">
        <f>IF(B468="סך הכל",Summary!$B$10,IF(F468="","",IFERROR(VLOOKUP(B468,Count!A:J,8,FALSE),0)))</f>
        <v/>
      </c>
      <c r="L468" s="155" t="str">
        <f>IF(B468="סך הכל",Summary!$B$11,IF(F468="","",IFERROR(VLOOKUP(B468,Count!A:J,9,FALSE),0)))</f>
        <v/>
      </c>
      <c r="M468" s="157" t="str">
        <f>IF(B468="סך הכל",Summary!$B$12,IF(F468="","",IFERROR(VLOOKUP(B468,Count!A:J,10,FALSE),0)))</f>
        <v/>
      </c>
      <c r="N468" s="158" t="str">
        <f t="shared" si="15"/>
        <v/>
      </c>
      <c r="O468" s="134" t="str">
        <f>IFERROR(VLOOKUP(B468,Comments!A:B,2,FALSE),"")</f>
        <v/>
      </c>
      <c r="P468" s="134"/>
      <c r="Q468" s="134"/>
      <c r="R468" s="134"/>
      <c r="S468" s="134"/>
      <c r="T468" s="134"/>
      <c r="U468" s="134"/>
      <c r="V468" s="134"/>
      <c r="W468" s="134"/>
      <c r="X468" s="134"/>
      <c r="Y468" s="134"/>
      <c r="Z468" s="134"/>
      <c r="AA468" s="134"/>
      <c r="AB468" s="134"/>
      <c r="AC468" s="134"/>
      <c r="AD468" s="134"/>
      <c r="AE468" s="152"/>
      <c r="AF468" s="152"/>
      <c r="AG468" s="152"/>
      <c r="AH468" s="152"/>
      <c r="AI468" s="152"/>
      <c r="AJ468" s="152"/>
      <c r="AK468" s="152"/>
      <c r="AL468" s="152"/>
      <c r="AM468" s="152"/>
      <c r="AN468" s="152"/>
      <c r="AO468" s="152"/>
      <c r="AP468" s="152"/>
      <c r="AQ468" s="152"/>
      <c r="AR468" s="152"/>
      <c r="AS468" s="152"/>
      <c r="AT468" s="152"/>
      <c r="AU468" s="152"/>
      <c r="AV468" s="152"/>
      <c r="AW468" s="152"/>
      <c r="AX468" s="152"/>
      <c r="AY468" s="152"/>
      <c r="AZ468" s="152"/>
      <c r="BA468" s="152"/>
      <c r="BB468" s="152"/>
      <c r="BC468" s="152"/>
      <c r="BD468" s="152"/>
      <c r="BE468" s="152"/>
      <c r="BF468" s="152"/>
      <c r="BG468" s="152"/>
      <c r="BH468" s="152"/>
      <c r="BI468" s="152"/>
      <c r="BJ468" s="152"/>
      <c r="BK468" s="152"/>
      <c r="BL468" s="152"/>
      <c r="BM468" s="152"/>
      <c r="BN468" s="152"/>
      <c r="BO468" s="152"/>
      <c r="BP468" s="152"/>
      <c r="BQ468" s="152"/>
      <c r="BR468" s="152"/>
      <c r="BS468" s="152"/>
      <c r="BT468" s="152"/>
      <c r="BU468" s="152"/>
      <c r="BV468" s="152"/>
      <c r="BW468" s="152"/>
      <c r="BX468" s="152"/>
      <c r="BY468" s="152"/>
    </row>
    <row r="469" spans="1:77" s="38" customFormat="1" x14ac:dyDescent="0.2">
      <c r="A469" s="152"/>
      <c r="B469" s="153" t="str">
        <f>IF(AND(B467&lt;&gt;"",ISNUMBER(B467),B468=""),"סך הכל",IF(Planning!A472="","",Planning!A472))</f>
        <v/>
      </c>
      <c r="C469" s="154" t="str">
        <f>IFERROR(_xlfn.IFS(B469="סך הכל",Summary!$B$6,Planning!C472&lt;&gt;"",Planning!C472),"")</f>
        <v/>
      </c>
      <c r="D469" s="152" t="str">
        <f>IFERROR(VLOOKUP(B469,Address!B:G,5,FALSE),"")</f>
        <v/>
      </c>
      <c r="E469" s="152" t="str">
        <f>IFERROR(VLOOKUP(B469,Address!B:L,11,FALSE),"")</f>
        <v/>
      </c>
      <c r="F469" s="155" t="str">
        <f t="shared" si="14"/>
        <v/>
      </c>
      <c r="G469" s="156" t="str">
        <f>IF(B469="סך הכל",Summary!$B$7,IF(F469="","",IF(VLOOKUP(B469,WQ_UnitID!B:C,2,FALSE)=0,"",VLOOKUP(B469,WQ_UnitID!B:C,2,FALSE))))</f>
        <v/>
      </c>
      <c r="H469" s="155" t="str">
        <f>IF(B469="סך הכל",Summary!$B$8,IF(F469="","",IFERROR(VLOOKUP(B469,Planning!A:B,2,FALSE),0)))</f>
        <v/>
      </c>
      <c r="I469" s="155" t="str">
        <f>IF(B469="סך הכל",Summary!$B$9,IF(F469="","",IFERROR(VLOOKUP(B469,Count!A:B,2,FALSE),0)))</f>
        <v/>
      </c>
      <c r="J469" s="155" t="str">
        <f>IF(F469="","",(IF(ISNUMBER(MATCH(B469,ExcPermit!$H$8:$H$1000,0)),"כן","לא")))</f>
        <v/>
      </c>
      <c r="K469" s="155" t="str">
        <f>IF(B469="סך הכל",Summary!$B$10,IF(F469="","",IFERROR(VLOOKUP(B469,Count!A:J,8,FALSE),0)))</f>
        <v/>
      </c>
      <c r="L469" s="155" t="str">
        <f>IF(B469="סך הכל",Summary!$B$11,IF(F469="","",IFERROR(VLOOKUP(B469,Count!A:J,9,FALSE),0)))</f>
        <v/>
      </c>
      <c r="M469" s="157" t="str">
        <f>IF(B469="סך הכל",Summary!$B$12,IF(F469="","",IFERROR(VLOOKUP(B469,Count!A:J,10,FALSE),0)))</f>
        <v/>
      </c>
      <c r="N469" s="158" t="str">
        <f t="shared" si="15"/>
        <v/>
      </c>
      <c r="O469" s="134" t="str">
        <f>IFERROR(VLOOKUP(B469,Comments!A:B,2,FALSE),"")</f>
        <v/>
      </c>
      <c r="P469" s="134"/>
      <c r="Q469" s="134"/>
      <c r="R469" s="134"/>
      <c r="S469" s="134"/>
      <c r="T469" s="134"/>
      <c r="U469" s="134"/>
      <c r="V469" s="134"/>
      <c r="W469" s="134"/>
      <c r="X469" s="134"/>
      <c r="Y469" s="134"/>
      <c r="Z469" s="134"/>
      <c r="AA469" s="134"/>
      <c r="AB469" s="134"/>
      <c r="AC469" s="134"/>
      <c r="AD469" s="134"/>
      <c r="AE469" s="152"/>
      <c r="AF469" s="152"/>
      <c r="AG469" s="152"/>
      <c r="AH469" s="152"/>
      <c r="AI469" s="152"/>
      <c r="AJ469" s="152"/>
      <c r="AK469" s="152"/>
      <c r="AL469" s="152"/>
      <c r="AM469" s="152"/>
      <c r="AN469" s="152"/>
      <c r="AO469" s="152"/>
      <c r="AP469" s="152"/>
      <c r="AQ469" s="152"/>
      <c r="AR469" s="152"/>
      <c r="AS469" s="152"/>
      <c r="AT469" s="152"/>
      <c r="AU469" s="152"/>
      <c r="AV469" s="152"/>
      <c r="AW469" s="152"/>
      <c r="AX469" s="152"/>
      <c r="AY469" s="152"/>
      <c r="AZ469" s="152"/>
      <c r="BA469" s="152"/>
      <c r="BB469" s="152"/>
      <c r="BC469" s="152"/>
      <c r="BD469" s="152"/>
      <c r="BE469" s="152"/>
      <c r="BF469" s="152"/>
      <c r="BG469" s="152"/>
      <c r="BH469" s="152"/>
      <c r="BI469" s="152"/>
      <c r="BJ469" s="152"/>
      <c r="BK469" s="152"/>
      <c r="BL469" s="152"/>
      <c r="BM469" s="152"/>
      <c r="BN469" s="152"/>
      <c r="BO469" s="152"/>
      <c r="BP469" s="152"/>
      <c r="BQ469" s="152"/>
      <c r="BR469" s="152"/>
      <c r="BS469" s="152"/>
      <c r="BT469" s="152"/>
      <c r="BU469" s="152"/>
      <c r="BV469" s="152"/>
      <c r="BW469" s="152"/>
      <c r="BX469" s="152"/>
      <c r="BY469" s="152"/>
    </row>
    <row r="470" spans="1:77" s="38" customFormat="1" x14ac:dyDescent="0.2">
      <c r="A470" s="152"/>
      <c r="B470" s="153" t="str">
        <f>IF(AND(B468&lt;&gt;"",ISNUMBER(B468),B469=""),"סך הכל",IF(Planning!A473="","",Planning!A473))</f>
        <v/>
      </c>
      <c r="C470" s="154" t="str">
        <f>IFERROR(_xlfn.IFS(B470="סך הכל",Summary!$B$6,Planning!C473&lt;&gt;"",Planning!C473),"")</f>
        <v/>
      </c>
      <c r="D470" s="152" t="str">
        <f>IFERROR(VLOOKUP(B470,Address!B:G,5,FALSE),"")</f>
        <v/>
      </c>
      <c r="E470" s="152" t="str">
        <f>IFERROR(VLOOKUP(B470,Address!B:L,11,FALSE),"")</f>
        <v/>
      </c>
      <c r="F470" s="155" t="str">
        <f t="shared" si="14"/>
        <v/>
      </c>
      <c r="G470" s="156" t="str">
        <f>IF(B470="סך הכל",Summary!$B$7,IF(F470="","",IF(VLOOKUP(B470,WQ_UnitID!B:C,2,FALSE)=0,"",VLOOKUP(B470,WQ_UnitID!B:C,2,FALSE))))</f>
        <v/>
      </c>
      <c r="H470" s="155" t="str">
        <f>IF(B470="סך הכל",Summary!$B$8,IF(F470="","",IFERROR(VLOOKUP(B470,Planning!A:B,2,FALSE),0)))</f>
        <v/>
      </c>
      <c r="I470" s="155" t="str">
        <f>IF(B470="סך הכל",Summary!$B$9,IF(F470="","",IFERROR(VLOOKUP(B470,Count!A:B,2,FALSE),0)))</f>
        <v/>
      </c>
      <c r="J470" s="155" t="str">
        <f>IF(F470="","",(IF(ISNUMBER(MATCH(B470,ExcPermit!$H$8:$H$1000,0)),"כן","לא")))</f>
        <v/>
      </c>
      <c r="K470" s="155" t="str">
        <f>IF(B470="סך הכל",Summary!$B$10,IF(F470="","",IFERROR(VLOOKUP(B470,Count!A:J,8,FALSE),0)))</f>
        <v/>
      </c>
      <c r="L470" s="155" t="str">
        <f>IF(B470="סך הכל",Summary!$B$11,IF(F470="","",IFERROR(VLOOKUP(B470,Count!A:J,9,FALSE),0)))</f>
        <v/>
      </c>
      <c r="M470" s="157" t="str">
        <f>IF(B470="סך הכל",Summary!$B$12,IF(F470="","",IFERROR(VLOOKUP(B470,Count!A:J,10,FALSE),0)))</f>
        <v/>
      </c>
      <c r="N470" s="158" t="str">
        <f t="shared" si="15"/>
        <v/>
      </c>
      <c r="O470" s="134" t="str">
        <f>IFERROR(VLOOKUP(B470,Comments!A:B,2,FALSE),"")</f>
        <v/>
      </c>
      <c r="P470" s="134"/>
      <c r="Q470" s="134"/>
      <c r="R470" s="134"/>
      <c r="S470" s="134"/>
      <c r="T470" s="134"/>
      <c r="U470" s="134"/>
      <c r="V470" s="134"/>
      <c r="W470" s="134"/>
      <c r="X470" s="134"/>
      <c r="Y470" s="134"/>
      <c r="Z470" s="134"/>
      <c r="AA470" s="134"/>
      <c r="AB470" s="134"/>
      <c r="AC470" s="134"/>
      <c r="AD470" s="134"/>
      <c r="AE470" s="152"/>
      <c r="AF470" s="152"/>
      <c r="AG470" s="152"/>
      <c r="AH470" s="152"/>
      <c r="AI470" s="152"/>
      <c r="AJ470" s="152"/>
      <c r="AK470" s="152"/>
      <c r="AL470" s="152"/>
      <c r="AM470" s="152"/>
      <c r="AN470" s="152"/>
      <c r="AO470" s="152"/>
      <c r="AP470" s="152"/>
      <c r="AQ470" s="152"/>
      <c r="AR470" s="152"/>
      <c r="AS470" s="152"/>
      <c r="AT470" s="152"/>
      <c r="AU470" s="152"/>
      <c r="AV470" s="152"/>
      <c r="AW470" s="152"/>
      <c r="AX470" s="152"/>
      <c r="AY470" s="152"/>
      <c r="AZ470" s="152"/>
      <c r="BA470" s="152"/>
      <c r="BB470" s="152"/>
      <c r="BC470" s="152"/>
      <c r="BD470" s="152"/>
      <c r="BE470" s="152"/>
      <c r="BF470" s="152"/>
      <c r="BG470" s="152"/>
      <c r="BH470" s="152"/>
      <c r="BI470" s="152"/>
      <c r="BJ470" s="152"/>
      <c r="BK470" s="152"/>
      <c r="BL470" s="152"/>
      <c r="BM470" s="152"/>
      <c r="BN470" s="152"/>
      <c r="BO470" s="152"/>
      <c r="BP470" s="152"/>
      <c r="BQ470" s="152"/>
      <c r="BR470" s="152"/>
      <c r="BS470" s="152"/>
      <c r="BT470" s="152"/>
      <c r="BU470" s="152"/>
      <c r="BV470" s="152"/>
      <c r="BW470" s="152"/>
      <c r="BX470" s="152"/>
      <c r="BY470" s="152"/>
    </row>
    <row r="471" spans="1:77" s="38" customFormat="1" x14ac:dyDescent="0.2">
      <c r="A471" s="152"/>
      <c r="B471" s="153" t="str">
        <f>IF(AND(B469&lt;&gt;"",ISNUMBER(B469),B470=""),"סך הכל",IF(Planning!A474="","",Planning!A474))</f>
        <v/>
      </c>
      <c r="C471" s="154" t="str">
        <f>IFERROR(_xlfn.IFS(B471="סך הכל",Summary!$B$6,Planning!C474&lt;&gt;"",Planning!C474),"")</f>
        <v/>
      </c>
      <c r="D471" s="152" t="str">
        <f>IFERROR(VLOOKUP(B471,Address!B:G,5,FALSE),"")</f>
        <v/>
      </c>
      <c r="E471" s="152" t="str">
        <f>IFERROR(VLOOKUP(B471,Address!B:L,11,FALSE),"")</f>
        <v/>
      </c>
      <c r="F471" s="155" t="str">
        <f t="shared" si="14"/>
        <v/>
      </c>
      <c r="G471" s="156" t="str">
        <f>IF(B471="סך הכל",Summary!$B$7,IF(F471="","",IF(VLOOKUP(B471,WQ_UnitID!B:C,2,FALSE)=0,"",VLOOKUP(B471,WQ_UnitID!B:C,2,FALSE))))</f>
        <v/>
      </c>
      <c r="H471" s="155" t="str">
        <f>IF(B471="סך הכל",Summary!$B$8,IF(F471="","",IFERROR(VLOOKUP(B471,Planning!A:B,2,FALSE),0)))</f>
        <v/>
      </c>
      <c r="I471" s="155" t="str">
        <f>IF(B471="סך הכל",Summary!$B$9,IF(F471="","",IFERROR(VLOOKUP(B471,Count!A:B,2,FALSE),0)))</f>
        <v/>
      </c>
      <c r="J471" s="155" t="str">
        <f>IF(F471="","",(IF(ISNUMBER(MATCH(B471,ExcPermit!$H$8:$H$1000,0)),"כן","לא")))</f>
        <v/>
      </c>
      <c r="K471" s="155" t="str">
        <f>IF(B471="סך הכל",Summary!$B$10,IF(F471="","",IFERROR(VLOOKUP(B471,Count!A:J,8,FALSE),0)))</f>
        <v/>
      </c>
      <c r="L471" s="155" t="str">
        <f>IF(B471="סך הכל",Summary!$B$11,IF(F471="","",IFERROR(VLOOKUP(B471,Count!A:J,9,FALSE),0)))</f>
        <v/>
      </c>
      <c r="M471" s="157" t="str">
        <f>IF(B471="סך הכל",Summary!$B$12,IF(F471="","",IFERROR(VLOOKUP(B471,Count!A:J,10,FALSE),0)))</f>
        <v/>
      </c>
      <c r="N471" s="158" t="str">
        <f t="shared" si="15"/>
        <v/>
      </c>
      <c r="O471" s="134" t="str">
        <f>IFERROR(VLOOKUP(B471,Comments!A:B,2,FALSE),"")</f>
        <v/>
      </c>
      <c r="P471" s="134"/>
      <c r="Q471" s="134"/>
      <c r="R471" s="134"/>
      <c r="S471" s="134"/>
      <c r="T471" s="134"/>
      <c r="U471" s="134"/>
      <c r="V471" s="134"/>
      <c r="W471" s="134"/>
      <c r="X471" s="134"/>
      <c r="Y471" s="134"/>
      <c r="Z471" s="134"/>
      <c r="AA471" s="134"/>
      <c r="AB471" s="134"/>
      <c r="AC471" s="134"/>
      <c r="AD471" s="134"/>
      <c r="AE471" s="152"/>
      <c r="AF471" s="152"/>
      <c r="AG471" s="152"/>
      <c r="AH471" s="152"/>
      <c r="AI471" s="152"/>
      <c r="AJ471" s="152"/>
      <c r="AK471" s="152"/>
      <c r="AL471" s="152"/>
      <c r="AM471" s="152"/>
      <c r="AN471" s="152"/>
      <c r="AO471" s="152"/>
      <c r="AP471" s="152"/>
      <c r="AQ471" s="152"/>
      <c r="AR471" s="152"/>
      <c r="AS471" s="152"/>
      <c r="AT471" s="152"/>
      <c r="AU471" s="152"/>
      <c r="AV471" s="152"/>
      <c r="AW471" s="152"/>
      <c r="AX471" s="152"/>
      <c r="AY471" s="152"/>
      <c r="AZ471" s="152"/>
      <c r="BA471" s="152"/>
      <c r="BB471" s="152"/>
      <c r="BC471" s="152"/>
      <c r="BD471" s="152"/>
      <c r="BE471" s="152"/>
      <c r="BF471" s="152"/>
      <c r="BG471" s="152"/>
      <c r="BH471" s="152"/>
      <c r="BI471" s="152"/>
      <c r="BJ471" s="152"/>
      <c r="BK471" s="152"/>
      <c r="BL471" s="152"/>
      <c r="BM471" s="152"/>
      <c r="BN471" s="152"/>
      <c r="BO471" s="152"/>
      <c r="BP471" s="152"/>
      <c r="BQ471" s="152"/>
      <c r="BR471" s="152"/>
      <c r="BS471" s="152"/>
      <c r="BT471" s="152"/>
      <c r="BU471" s="152"/>
      <c r="BV471" s="152"/>
      <c r="BW471" s="152"/>
      <c r="BX471" s="152"/>
      <c r="BY471" s="152"/>
    </row>
    <row r="472" spans="1:77" s="38" customFormat="1" x14ac:dyDescent="0.2">
      <c r="A472" s="152"/>
      <c r="B472" s="153" t="str">
        <f>IF(AND(B470&lt;&gt;"",ISNUMBER(B470),B471=""),"סך הכל",IF(Planning!A475="","",Planning!A475))</f>
        <v/>
      </c>
      <c r="C472" s="154" t="str">
        <f>IFERROR(_xlfn.IFS(B472="סך הכל",Summary!$B$6,Planning!C475&lt;&gt;"",Planning!C475),"")</f>
        <v/>
      </c>
      <c r="D472" s="152" t="str">
        <f>IFERROR(VLOOKUP(B472,Address!B:G,5,FALSE),"")</f>
        <v/>
      </c>
      <c r="E472" s="152" t="str">
        <f>IFERROR(VLOOKUP(B472,Address!B:L,11,FALSE),"")</f>
        <v/>
      </c>
      <c r="F472" s="155" t="str">
        <f t="shared" si="14"/>
        <v/>
      </c>
      <c r="G472" s="156" t="str">
        <f>IF(B472="סך הכל",Summary!$B$7,IF(F472="","",IF(VLOOKUP(B472,WQ_UnitID!B:C,2,FALSE)=0,"",VLOOKUP(B472,WQ_UnitID!B:C,2,FALSE))))</f>
        <v/>
      </c>
      <c r="H472" s="155" t="str">
        <f>IF(B472="סך הכל",Summary!$B$8,IF(F472="","",IFERROR(VLOOKUP(B472,Planning!A:B,2,FALSE),0)))</f>
        <v/>
      </c>
      <c r="I472" s="155" t="str">
        <f>IF(B472="סך הכל",Summary!$B$9,IF(F472="","",IFERROR(VLOOKUP(B472,Count!A:B,2,FALSE),0)))</f>
        <v/>
      </c>
      <c r="J472" s="155" t="str">
        <f>IF(F472="","",(IF(ISNUMBER(MATCH(B472,ExcPermit!$H$8:$H$1000,0)),"כן","לא")))</f>
        <v/>
      </c>
      <c r="K472" s="155" t="str">
        <f>IF(B472="סך הכל",Summary!$B$10,IF(F472="","",IFERROR(VLOOKUP(B472,Count!A:J,8,FALSE),0)))</f>
        <v/>
      </c>
      <c r="L472" s="155" t="str">
        <f>IF(B472="סך הכל",Summary!$B$11,IF(F472="","",IFERROR(VLOOKUP(B472,Count!A:J,9,FALSE),0)))</f>
        <v/>
      </c>
      <c r="M472" s="157" t="str">
        <f>IF(B472="סך הכל",Summary!$B$12,IF(F472="","",IFERROR(VLOOKUP(B472,Count!A:J,10,FALSE),0)))</f>
        <v/>
      </c>
      <c r="N472" s="158" t="str">
        <f t="shared" si="15"/>
        <v/>
      </c>
      <c r="O472" s="134" t="str">
        <f>IFERROR(VLOOKUP(B472,Comments!A:B,2,FALSE),"")</f>
        <v/>
      </c>
      <c r="P472" s="134"/>
      <c r="Q472" s="134"/>
      <c r="R472" s="134"/>
      <c r="S472" s="134"/>
      <c r="T472" s="134"/>
      <c r="U472" s="134"/>
      <c r="V472" s="134"/>
      <c r="W472" s="134"/>
      <c r="X472" s="134"/>
      <c r="Y472" s="134"/>
      <c r="Z472" s="134"/>
      <c r="AA472" s="134"/>
      <c r="AB472" s="134"/>
      <c r="AC472" s="134"/>
      <c r="AD472" s="134"/>
      <c r="AE472" s="152"/>
      <c r="AF472" s="152"/>
      <c r="AG472" s="152"/>
      <c r="AH472" s="152"/>
      <c r="AI472" s="152"/>
      <c r="AJ472" s="152"/>
      <c r="AK472" s="152"/>
      <c r="AL472" s="152"/>
      <c r="AM472" s="152"/>
      <c r="AN472" s="152"/>
      <c r="AO472" s="152"/>
      <c r="AP472" s="152"/>
      <c r="AQ472" s="152"/>
      <c r="AR472" s="152"/>
      <c r="AS472" s="152"/>
      <c r="AT472" s="152"/>
      <c r="AU472" s="152"/>
      <c r="AV472" s="152"/>
      <c r="AW472" s="152"/>
      <c r="AX472" s="152"/>
      <c r="AY472" s="152"/>
      <c r="AZ472" s="152"/>
      <c r="BA472" s="152"/>
      <c r="BB472" s="152"/>
      <c r="BC472" s="152"/>
      <c r="BD472" s="152"/>
      <c r="BE472" s="152"/>
      <c r="BF472" s="152"/>
      <c r="BG472" s="152"/>
      <c r="BH472" s="152"/>
      <c r="BI472" s="152"/>
      <c r="BJ472" s="152"/>
      <c r="BK472" s="152"/>
      <c r="BL472" s="152"/>
      <c r="BM472" s="152"/>
      <c r="BN472" s="152"/>
      <c r="BO472" s="152"/>
      <c r="BP472" s="152"/>
      <c r="BQ472" s="152"/>
      <c r="BR472" s="152"/>
      <c r="BS472" s="152"/>
      <c r="BT472" s="152"/>
      <c r="BU472" s="152"/>
      <c r="BV472" s="152"/>
      <c r="BW472" s="152"/>
      <c r="BX472" s="152"/>
      <c r="BY472" s="152"/>
    </row>
    <row r="473" spans="1:77" s="38" customFormat="1" x14ac:dyDescent="0.2">
      <c r="A473" s="152"/>
      <c r="B473" s="153" t="str">
        <f>IF(AND(B471&lt;&gt;"",ISNUMBER(B471),B472=""),"סך הכל",IF(Planning!A476="","",Planning!A476))</f>
        <v/>
      </c>
      <c r="C473" s="154" t="str">
        <f>IFERROR(_xlfn.IFS(B473="סך הכל",Summary!$B$6,Planning!C476&lt;&gt;"",Planning!C476),"")</f>
        <v/>
      </c>
      <c r="D473" s="152" t="str">
        <f>IFERROR(VLOOKUP(B473,Address!B:G,5,FALSE),"")</f>
        <v/>
      </c>
      <c r="E473" s="152" t="str">
        <f>IFERROR(VLOOKUP(B473,Address!B:L,11,FALSE),"")</f>
        <v/>
      </c>
      <c r="F473" s="155" t="str">
        <f t="shared" si="14"/>
        <v/>
      </c>
      <c r="G473" s="156" t="str">
        <f>IF(B473="סך הכל",Summary!$B$7,IF(F473="","",IF(VLOOKUP(B473,WQ_UnitID!B:C,2,FALSE)=0,"",VLOOKUP(B473,WQ_UnitID!B:C,2,FALSE))))</f>
        <v/>
      </c>
      <c r="H473" s="155" t="str">
        <f>IF(B473="סך הכל",Summary!$B$8,IF(F473="","",IFERROR(VLOOKUP(B473,Planning!A:B,2,FALSE),0)))</f>
        <v/>
      </c>
      <c r="I473" s="155" t="str">
        <f>IF(B473="סך הכל",Summary!$B$9,IF(F473="","",IFERROR(VLOOKUP(B473,Count!A:B,2,FALSE),0)))</f>
        <v/>
      </c>
      <c r="J473" s="155" t="str">
        <f>IF(F473="","",(IF(ISNUMBER(MATCH(B473,ExcPermit!$H$8:$H$1000,0)),"כן","לא")))</f>
        <v/>
      </c>
      <c r="K473" s="155" t="str">
        <f>IF(B473="סך הכל",Summary!$B$10,IF(F473="","",IFERROR(VLOOKUP(B473,Count!A:J,8,FALSE),0)))</f>
        <v/>
      </c>
      <c r="L473" s="155" t="str">
        <f>IF(B473="סך הכל",Summary!$B$11,IF(F473="","",IFERROR(VLOOKUP(B473,Count!A:J,9,FALSE),0)))</f>
        <v/>
      </c>
      <c r="M473" s="157" t="str">
        <f>IF(B473="סך הכל",Summary!$B$12,IF(F473="","",IFERROR(VLOOKUP(B473,Count!A:J,10,FALSE),0)))</f>
        <v/>
      </c>
      <c r="N473" s="158" t="str">
        <f t="shared" si="15"/>
        <v/>
      </c>
      <c r="O473" s="134" t="str">
        <f>IFERROR(VLOOKUP(B473,Comments!A:B,2,FALSE),"")</f>
        <v/>
      </c>
      <c r="P473" s="134"/>
      <c r="Q473" s="134"/>
      <c r="R473" s="134"/>
      <c r="S473" s="134"/>
      <c r="T473" s="134"/>
      <c r="U473" s="134"/>
      <c r="V473" s="134"/>
      <c r="W473" s="134"/>
      <c r="X473" s="134"/>
      <c r="Y473" s="134"/>
      <c r="Z473" s="134"/>
      <c r="AA473" s="134"/>
      <c r="AB473" s="134"/>
      <c r="AC473" s="134"/>
      <c r="AD473" s="134"/>
      <c r="AE473" s="152"/>
      <c r="AF473" s="152"/>
      <c r="AG473" s="152"/>
      <c r="AH473" s="152"/>
      <c r="AI473" s="152"/>
      <c r="AJ473" s="152"/>
      <c r="AK473" s="152"/>
      <c r="AL473" s="152"/>
      <c r="AM473" s="152"/>
      <c r="AN473" s="152"/>
      <c r="AO473" s="152"/>
      <c r="AP473" s="152"/>
      <c r="AQ473" s="152"/>
      <c r="AR473" s="152"/>
      <c r="AS473" s="152"/>
      <c r="AT473" s="152"/>
      <c r="AU473" s="152"/>
      <c r="AV473" s="152"/>
      <c r="AW473" s="152"/>
      <c r="AX473" s="152"/>
      <c r="AY473" s="152"/>
      <c r="AZ473" s="152"/>
      <c r="BA473" s="152"/>
      <c r="BB473" s="152"/>
      <c r="BC473" s="152"/>
      <c r="BD473" s="152"/>
      <c r="BE473" s="152"/>
      <c r="BF473" s="152"/>
      <c r="BG473" s="152"/>
      <c r="BH473" s="152"/>
      <c r="BI473" s="152"/>
      <c r="BJ473" s="152"/>
      <c r="BK473" s="152"/>
      <c r="BL473" s="152"/>
      <c r="BM473" s="152"/>
      <c r="BN473" s="152"/>
      <c r="BO473" s="152"/>
      <c r="BP473" s="152"/>
      <c r="BQ473" s="152"/>
      <c r="BR473" s="152"/>
      <c r="BS473" s="152"/>
      <c r="BT473" s="152"/>
      <c r="BU473" s="152"/>
      <c r="BV473" s="152"/>
      <c r="BW473" s="152"/>
      <c r="BX473" s="152"/>
      <c r="BY473" s="152"/>
    </row>
    <row r="474" spans="1:77" s="38" customFormat="1" x14ac:dyDescent="0.2">
      <c r="A474" s="152"/>
      <c r="B474" s="153" t="str">
        <f>IF(AND(B472&lt;&gt;"",ISNUMBER(B472),B473=""),"סך הכל",IF(Planning!A477="","",Planning!A477))</f>
        <v/>
      </c>
      <c r="C474" s="154" t="str">
        <f>IFERROR(_xlfn.IFS(B474="סך הכל",Summary!$B$6,Planning!C477&lt;&gt;"",Planning!C477),"")</f>
        <v/>
      </c>
      <c r="D474" s="152" t="str">
        <f>IFERROR(VLOOKUP(B474,Address!B:G,5,FALSE),"")</f>
        <v/>
      </c>
      <c r="E474" s="152" t="str">
        <f>IFERROR(VLOOKUP(B474,Address!B:L,11,FALSE),"")</f>
        <v/>
      </c>
      <c r="F474" s="155" t="str">
        <f t="shared" si="14"/>
        <v/>
      </c>
      <c r="G474" s="156" t="str">
        <f>IF(B474="סך הכל",Summary!$B$7,IF(F474="","",IF(VLOOKUP(B474,WQ_UnitID!B:C,2,FALSE)=0,"",VLOOKUP(B474,WQ_UnitID!B:C,2,FALSE))))</f>
        <v/>
      </c>
      <c r="H474" s="155" t="str">
        <f>IF(B474="סך הכל",Summary!$B$8,IF(F474="","",IFERROR(VLOOKUP(B474,Planning!A:B,2,FALSE),0)))</f>
        <v/>
      </c>
      <c r="I474" s="155" t="str">
        <f>IF(B474="סך הכל",Summary!$B$9,IF(F474="","",IFERROR(VLOOKUP(B474,Count!A:B,2,FALSE),0)))</f>
        <v/>
      </c>
      <c r="J474" s="155" t="str">
        <f>IF(F474="","",(IF(ISNUMBER(MATCH(B474,ExcPermit!$H$8:$H$1000,0)),"כן","לא")))</f>
        <v/>
      </c>
      <c r="K474" s="155" t="str">
        <f>IF(B474="סך הכל",Summary!$B$10,IF(F474="","",IFERROR(VLOOKUP(B474,Count!A:J,8,FALSE),0)))</f>
        <v/>
      </c>
      <c r="L474" s="155" t="str">
        <f>IF(B474="סך הכל",Summary!$B$11,IF(F474="","",IFERROR(VLOOKUP(B474,Count!A:J,9,FALSE),0)))</f>
        <v/>
      </c>
      <c r="M474" s="157" t="str">
        <f>IF(B474="סך הכל",Summary!$B$12,IF(F474="","",IFERROR(VLOOKUP(B474,Count!A:J,10,FALSE),0)))</f>
        <v/>
      </c>
      <c r="N474" s="158" t="str">
        <f t="shared" si="15"/>
        <v/>
      </c>
      <c r="O474" s="134" t="str">
        <f>IFERROR(VLOOKUP(B474,Comments!A:B,2,FALSE),"")</f>
        <v/>
      </c>
      <c r="P474" s="134"/>
      <c r="Q474" s="134"/>
      <c r="R474" s="134"/>
      <c r="S474" s="134"/>
      <c r="T474" s="134"/>
      <c r="U474" s="134"/>
      <c r="V474" s="134"/>
      <c r="W474" s="134"/>
      <c r="X474" s="134"/>
      <c r="Y474" s="134"/>
      <c r="Z474" s="134"/>
      <c r="AA474" s="134"/>
      <c r="AB474" s="134"/>
      <c r="AC474" s="134"/>
      <c r="AD474" s="134"/>
      <c r="AE474" s="152"/>
      <c r="AF474" s="152"/>
      <c r="AG474" s="152"/>
      <c r="AH474" s="152"/>
      <c r="AI474" s="152"/>
      <c r="AJ474" s="152"/>
      <c r="AK474" s="152"/>
      <c r="AL474" s="152"/>
      <c r="AM474" s="152"/>
      <c r="AN474" s="152"/>
      <c r="AO474" s="152"/>
      <c r="AP474" s="152"/>
      <c r="AQ474" s="152"/>
      <c r="AR474" s="152"/>
      <c r="AS474" s="152"/>
      <c r="AT474" s="152"/>
      <c r="AU474" s="152"/>
      <c r="AV474" s="152"/>
      <c r="AW474" s="152"/>
      <c r="AX474" s="152"/>
      <c r="AY474" s="152"/>
      <c r="AZ474" s="152"/>
      <c r="BA474" s="152"/>
      <c r="BB474" s="152"/>
      <c r="BC474" s="152"/>
      <c r="BD474" s="152"/>
      <c r="BE474" s="152"/>
      <c r="BF474" s="152"/>
      <c r="BG474" s="152"/>
      <c r="BH474" s="152"/>
      <c r="BI474" s="152"/>
      <c r="BJ474" s="152"/>
      <c r="BK474" s="152"/>
      <c r="BL474" s="152"/>
      <c r="BM474" s="152"/>
      <c r="BN474" s="152"/>
      <c r="BO474" s="152"/>
      <c r="BP474" s="152"/>
      <c r="BQ474" s="152"/>
      <c r="BR474" s="152"/>
      <c r="BS474" s="152"/>
      <c r="BT474" s="152"/>
      <c r="BU474" s="152"/>
      <c r="BV474" s="152"/>
      <c r="BW474" s="152"/>
      <c r="BX474" s="152"/>
      <c r="BY474" s="152"/>
    </row>
    <row r="475" spans="1:77" s="38" customFormat="1" x14ac:dyDescent="0.2">
      <c r="A475" s="152"/>
      <c r="B475" s="153" t="str">
        <f>IF(AND(B473&lt;&gt;"",ISNUMBER(B473),B474=""),"סך הכל",IF(Planning!A478="","",Planning!A478))</f>
        <v/>
      </c>
      <c r="C475" s="154" t="str">
        <f>IFERROR(_xlfn.IFS(B475="סך הכל",Summary!$B$6,Planning!C478&lt;&gt;"",Planning!C478),"")</f>
        <v/>
      </c>
      <c r="D475" s="152" t="str">
        <f>IFERROR(VLOOKUP(B475,Address!B:G,5,FALSE),"")</f>
        <v/>
      </c>
      <c r="E475" s="152" t="str">
        <f>IFERROR(VLOOKUP(B475,Address!B:L,11,FALSE),"")</f>
        <v/>
      </c>
      <c r="F475" s="155" t="str">
        <f t="shared" si="14"/>
        <v/>
      </c>
      <c r="G475" s="156" t="str">
        <f>IF(B475="סך הכל",Summary!$B$7,IF(F475="","",IF(VLOOKUP(B475,WQ_UnitID!B:C,2,FALSE)=0,"",VLOOKUP(B475,WQ_UnitID!B:C,2,FALSE))))</f>
        <v/>
      </c>
      <c r="H475" s="155" t="str">
        <f>IF(B475="סך הכל",Summary!$B$8,IF(F475="","",IFERROR(VLOOKUP(B475,Planning!A:B,2,FALSE),0)))</f>
        <v/>
      </c>
      <c r="I475" s="155" t="str">
        <f>IF(B475="סך הכל",Summary!$B$9,IF(F475="","",IFERROR(VLOOKUP(B475,Count!A:B,2,FALSE),0)))</f>
        <v/>
      </c>
      <c r="J475" s="155" t="str">
        <f>IF(F475="","",(IF(ISNUMBER(MATCH(B475,ExcPermit!$H$8:$H$1000,0)),"כן","לא")))</f>
        <v/>
      </c>
      <c r="K475" s="155" t="str">
        <f>IF(B475="סך הכל",Summary!$B$10,IF(F475="","",IFERROR(VLOOKUP(B475,Count!A:J,8,FALSE),0)))</f>
        <v/>
      </c>
      <c r="L475" s="155" t="str">
        <f>IF(B475="סך הכל",Summary!$B$11,IF(F475="","",IFERROR(VLOOKUP(B475,Count!A:J,9,FALSE),0)))</f>
        <v/>
      </c>
      <c r="M475" s="157" t="str">
        <f>IF(B475="סך הכל",Summary!$B$12,IF(F475="","",IFERROR(VLOOKUP(B475,Count!A:J,10,FALSE),0)))</f>
        <v/>
      </c>
      <c r="N475" s="158" t="str">
        <f t="shared" si="15"/>
        <v/>
      </c>
      <c r="O475" s="134" t="str">
        <f>IFERROR(VLOOKUP(B475,Comments!A:B,2,FALSE),"")</f>
        <v/>
      </c>
      <c r="P475" s="134"/>
      <c r="Q475" s="134"/>
      <c r="R475" s="134"/>
      <c r="S475" s="134"/>
      <c r="T475" s="134"/>
      <c r="U475" s="134"/>
      <c r="V475" s="134"/>
      <c r="W475" s="134"/>
      <c r="X475" s="134"/>
      <c r="Y475" s="134"/>
      <c r="Z475" s="134"/>
      <c r="AA475" s="134"/>
      <c r="AB475" s="134"/>
      <c r="AC475" s="134"/>
      <c r="AD475" s="134"/>
      <c r="AE475" s="152"/>
      <c r="AF475" s="152"/>
      <c r="AG475" s="152"/>
      <c r="AH475" s="152"/>
      <c r="AI475" s="152"/>
      <c r="AJ475" s="152"/>
      <c r="AK475" s="152"/>
      <c r="AL475" s="152"/>
      <c r="AM475" s="152"/>
      <c r="AN475" s="152"/>
      <c r="AO475" s="152"/>
      <c r="AP475" s="152"/>
      <c r="AQ475" s="152"/>
      <c r="AR475" s="152"/>
      <c r="AS475" s="152"/>
      <c r="AT475" s="152"/>
      <c r="AU475" s="152"/>
      <c r="AV475" s="152"/>
      <c r="AW475" s="152"/>
      <c r="AX475" s="152"/>
      <c r="AY475" s="152"/>
      <c r="AZ475" s="152"/>
      <c r="BA475" s="152"/>
      <c r="BB475" s="152"/>
      <c r="BC475" s="152"/>
      <c r="BD475" s="152"/>
      <c r="BE475" s="152"/>
      <c r="BF475" s="152"/>
      <c r="BG475" s="152"/>
      <c r="BH475" s="152"/>
      <c r="BI475" s="152"/>
      <c r="BJ475" s="152"/>
      <c r="BK475" s="152"/>
      <c r="BL475" s="152"/>
      <c r="BM475" s="152"/>
      <c r="BN475" s="152"/>
      <c r="BO475" s="152"/>
      <c r="BP475" s="152"/>
      <c r="BQ475" s="152"/>
      <c r="BR475" s="152"/>
      <c r="BS475" s="152"/>
      <c r="BT475" s="152"/>
      <c r="BU475" s="152"/>
      <c r="BV475" s="152"/>
      <c r="BW475" s="152"/>
      <c r="BX475" s="152"/>
      <c r="BY475" s="152"/>
    </row>
    <row r="476" spans="1:77" s="38" customFormat="1" x14ac:dyDescent="0.2">
      <c r="A476" s="152"/>
      <c r="B476" s="153" t="str">
        <f>IF(AND(B474&lt;&gt;"",ISNUMBER(B474),B475=""),"סך הכל",IF(Planning!A479="","",Planning!A479))</f>
        <v/>
      </c>
      <c r="C476" s="154" t="str">
        <f>IFERROR(_xlfn.IFS(B476="סך הכל",Summary!$B$6,Planning!C479&lt;&gt;"",Planning!C479),"")</f>
        <v/>
      </c>
      <c r="D476" s="152" t="str">
        <f>IFERROR(VLOOKUP(B476,Address!B:G,5,FALSE),"")</f>
        <v/>
      </c>
      <c r="E476" s="152" t="str">
        <f>IFERROR(VLOOKUP(B476,Address!B:L,11,FALSE),"")</f>
        <v/>
      </c>
      <c r="F476" s="155" t="str">
        <f t="shared" si="14"/>
        <v/>
      </c>
      <c r="G476" s="156" t="str">
        <f>IF(B476="סך הכל",Summary!$B$7,IF(F476="","",IF(VLOOKUP(B476,WQ_UnitID!B:C,2,FALSE)=0,"",VLOOKUP(B476,WQ_UnitID!B:C,2,FALSE))))</f>
        <v/>
      </c>
      <c r="H476" s="155" t="str">
        <f>IF(B476="סך הכל",Summary!$B$8,IF(F476="","",IFERROR(VLOOKUP(B476,Planning!A:B,2,FALSE),0)))</f>
        <v/>
      </c>
      <c r="I476" s="155" t="str">
        <f>IF(B476="סך הכל",Summary!$B$9,IF(F476="","",IFERROR(VLOOKUP(B476,Count!A:B,2,FALSE),0)))</f>
        <v/>
      </c>
      <c r="J476" s="155" t="str">
        <f>IF(F476="","",(IF(ISNUMBER(MATCH(B476,ExcPermit!$H$8:$H$1000,0)),"כן","לא")))</f>
        <v/>
      </c>
      <c r="K476" s="155" t="str">
        <f>IF(B476="סך הכל",Summary!$B$10,IF(F476="","",IFERROR(VLOOKUP(B476,Count!A:J,8,FALSE),0)))</f>
        <v/>
      </c>
      <c r="L476" s="155" t="str">
        <f>IF(B476="סך הכל",Summary!$B$11,IF(F476="","",IFERROR(VLOOKUP(B476,Count!A:J,9,FALSE),0)))</f>
        <v/>
      </c>
      <c r="M476" s="157" t="str">
        <f>IF(B476="סך הכל",Summary!$B$12,IF(F476="","",IFERROR(VLOOKUP(B476,Count!A:J,10,FALSE),0)))</f>
        <v/>
      </c>
      <c r="N476" s="158" t="str">
        <f t="shared" si="15"/>
        <v/>
      </c>
      <c r="O476" s="134" t="str">
        <f>IFERROR(VLOOKUP(B476,Comments!A:B,2,FALSE),"")</f>
        <v/>
      </c>
      <c r="P476" s="134"/>
      <c r="Q476" s="134"/>
      <c r="R476" s="134"/>
      <c r="S476" s="134"/>
      <c r="T476" s="134"/>
      <c r="U476" s="134"/>
      <c r="V476" s="134"/>
      <c r="W476" s="134"/>
      <c r="X476" s="134"/>
      <c r="Y476" s="134"/>
      <c r="Z476" s="134"/>
      <c r="AA476" s="134"/>
      <c r="AB476" s="134"/>
      <c r="AC476" s="134"/>
      <c r="AD476" s="134"/>
      <c r="AE476" s="152"/>
      <c r="AF476" s="152"/>
      <c r="AG476" s="152"/>
      <c r="AH476" s="152"/>
      <c r="AI476" s="152"/>
      <c r="AJ476" s="152"/>
      <c r="AK476" s="152"/>
      <c r="AL476" s="152"/>
      <c r="AM476" s="152"/>
      <c r="AN476" s="152"/>
      <c r="AO476" s="152"/>
      <c r="AP476" s="152"/>
      <c r="AQ476" s="152"/>
      <c r="AR476" s="152"/>
      <c r="AS476" s="152"/>
      <c r="AT476" s="152"/>
      <c r="AU476" s="152"/>
      <c r="AV476" s="152"/>
      <c r="AW476" s="152"/>
      <c r="AX476" s="152"/>
      <c r="AY476" s="152"/>
      <c r="AZ476" s="152"/>
      <c r="BA476" s="152"/>
      <c r="BB476" s="152"/>
      <c r="BC476" s="152"/>
      <c r="BD476" s="152"/>
      <c r="BE476" s="152"/>
      <c r="BF476" s="152"/>
      <c r="BG476" s="152"/>
      <c r="BH476" s="152"/>
      <c r="BI476" s="152"/>
      <c r="BJ476" s="152"/>
      <c r="BK476" s="152"/>
      <c r="BL476" s="152"/>
      <c r="BM476" s="152"/>
      <c r="BN476" s="152"/>
      <c r="BO476" s="152"/>
      <c r="BP476" s="152"/>
      <c r="BQ476" s="152"/>
      <c r="BR476" s="152"/>
      <c r="BS476" s="152"/>
      <c r="BT476" s="152"/>
      <c r="BU476" s="152"/>
      <c r="BV476" s="152"/>
      <c r="BW476" s="152"/>
      <c r="BX476" s="152"/>
      <c r="BY476" s="152"/>
    </row>
    <row r="477" spans="1:77" s="38" customFormat="1" x14ac:dyDescent="0.2">
      <c r="A477" s="152"/>
      <c r="B477" s="153" t="str">
        <f>IF(AND(B475&lt;&gt;"",ISNUMBER(B475),B476=""),"סך הכל",IF(Planning!A480="","",Planning!A480))</f>
        <v/>
      </c>
      <c r="C477" s="154" t="str">
        <f>IFERROR(_xlfn.IFS(B477="סך הכל",Summary!$B$6,Planning!C480&lt;&gt;"",Planning!C480),"")</f>
        <v/>
      </c>
      <c r="D477" s="152" t="str">
        <f>IFERROR(VLOOKUP(B477,Address!B:G,5,FALSE),"")</f>
        <v/>
      </c>
      <c r="E477" s="152" t="str">
        <f>IFERROR(VLOOKUP(B477,Address!B:L,11,FALSE),"")</f>
        <v/>
      </c>
      <c r="F477" s="155" t="str">
        <f t="shared" si="14"/>
        <v/>
      </c>
      <c r="G477" s="156" t="str">
        <f>IF(B477="סך הכל",Summary!$B$7,IF(F477="","",IF(VLOOKUP(B477,WQ_UnitID!B:C,2,FALSE)=0,"",VLOOKUP(B477,WQ_UnitID!B:C,2,FALSE))))</f>
        <v/>
      </c>
      <c r="H477" s="155" t="str">
        <f>IF(B477="סך הכל",Summary!$B$8,IF(F477="","",IFERROR(VLOOKUP(B477,Planning!A:B,2,FALSE),0)))</f>
        <v/>
      </c>
      <c r="I477" s="155" t="str">
        <f>IF(B477="סך הכל",Summary!$B$9,IF(F477="","",IFERROR(VLOOKUP(B477,Count!A:B,2,FALSE),0)))</f>
        <v/>
      </c>
      <c r="J477" s="155" t="str">
        <f>IF(F477="","",(IF(ISNUMBER(MATCH(B477,ExcPermit!$H$8:$H$1000,0)),"כן","לא")))</f>
        <v/>
      </c>
      <c r="K477" s="155" t="str">
        <f>IF(B477="סך הכל",Summary!$B$10,IF(F477="","",IFERROR(VLOOKUP(B477,Count!A:J,8,FALSE),0)))</f>
        <v/>
      </c>
      <c r="L477" s="155" t="str">
        <f>IF(B477="סך הכל",Summary!$B$11,IF(F477="","",IFERROR(VLOOKUP(B477,Count!A:J,9,FALSE),0)))</f>
        <v/>
      </c>
      <c r="M477" s="157" t="str">
        <f>IF(B477="סך הכל",Summary!$B$12,IF(F477="","",IFERROR(VLOOKUP(B477,Count!A:J,10,FALSE),0)))</f>
        <v/>
      </c>
      <c r="N477" s="158" t="str">
        <f t="shared" si="15"/>
        <v/>
      </c>
      <c r="O477" s="134" t="str">
        <f>IFERROR(VLOOKUP(B477,Comments!A:B,2,FALSE),"")</f>
        <v/>
      </c>
      <c r="P477" s="134"/>
      <c r="Q477" s="134"/>
      <c r="R477" s="134"/>
      <c r="S477" s="134"/>
      <c r="T477" s="134"/>
      <c r="U477" s="134"/>
      <c r="V477" s="134"/>
      <c r="W477" s="134"/>
      <c r="X477" s="134"/>
      <c r="Y477" s="134"/>
      <c r="Z477" s="134"/>
      <c r="AA477" s="134"/>
      <c r="AB477" s="134"/>
      <c r="AC477" s="134"/>
      <c r="AD477" s="134"/>
      <c r="AE477" s="152"/>
      <c r="AF477" s="152"/>
      <c r="AG477" s="152"/>
      <c r="AH477" s="152"/>
      <c r="AI477" s="152"/>
      <c r="AJ477" s="152"/>
      <c r="AK477" s="152"/>
      <c r="AL477" s="152"/>
      <c r="AM477" s="152"/>
      <c r="AN477" s="152"/>
      <c r="AO477" s="152"/>
      <c r="AP477" s="152"/>
      <c r="AQ477" s="152"/>
      <c r="AR477" s="152"/>
      <c r="AS477" s="152"/>
      <c r="AT477" s="152"/>
      <c r="AU477" s="152"/>
      <c r="AV477" s="152"/>
      <c r="AW477" s="152"/>
      <c r="AX477" s="152"/>
      <c r="AY477" s="152"/>
      <c r="AZ477" s="152"/>
      <c r="BA477" s="152"/>
      <c r="BB477" s="152"/>
      <c r="BC477" s="152"/>
      <c r="BD477" s="152"/>
      <c r="BE477" s="152"/>
      <c r="BF477" s="152"/>
      <c r="BG477" s="152"/>
      <c r="BH477" s="152"/>
      <c r="BI477" s="152"/>
      <c r="BJ477" s="152"/>
      <c r="BK477" s="152"/>
      <c r="BL477" s="152"/>
      <c r="BM477" s="152"/>
      <c r="BN477" s="152"/>
      <c r="BO477" s="152"/>
      <c r="BP477" s="152"/>
      <c r="BQ477" s="152"/>
      <c r="BR477" s="152"/>
      <c r="BS477" s="152"/>
      <c r="BT477" s="152"/>
      <c r="BU477" s="152"/>
      <c r="BV477" s="152"/>
      <c r="BW477" s="152"/>
      <c r="BX477" s="152"/>
      <c r="BY477" s="152"/>
    </row>
    <row r="478" spans="1:77" s="38" customFormat="1" x14ac:dyDescent="0.2">
      <c r="A478" s="152"/>
      <c r="B478" s="153" t="str">
        <f>IF(AND(B476&lt;&gt;"",ISNUMBER(B476),B477=""),"סך הכל",IF(Planning!A481="","",Planning!A481))</f>
        <v/>
      </c>
      <c r="C478" s="154" t="str">
        <f>IFERROR(_xlfn.IFS(B478="סך הכל",Summary!$B$6,Planning!C481&lt;&gt;"",Planning!C481),"")</f>
        <v/>
      </c>
      <c r="D478" s="152" t="str">
        <f>IFERROR(VLOOKUP(B478,Address!B:G,5,FALSE),"")</f>
        <v/>
      </c>
      <c r="E478" s="152" t="str">
        <f>IFERROR(VLOOKUP(B478,Address!B:L,11,FALSE),"")</f>
        <v/>
      </c>
      <c r="F478" s="155" t="str">
        <f t="shared" si="14"/>
        <v/>
      </c>
      <c r="G478" s="156" t="str">
        <f>IF(B478="סך הכל",Summary!$B$7,IF(F478="","",IF(VLOOKUP(B478,WQ_UnitID!B:C,2,FALSE)=0,"",VLOOKUP(B478,WQ_UnitID!B:C,2,FALSE))))</f>
        <v/>
      </c>
      <c r="H478" s="155" t="str">
        <f>IF(B478="סך הכל",Summary!$B$8,IF(F478="","",IFERROR(VLOOKUP(B478,Planning!A:B,2,FALSE),0)))</f>
        <v/>
      </c>
      <c r="I478" s="155" t="str">
        <f>IF(B478="סך הכל",Summary!$B$9,IF(F478="","",IFERROR(VLOOKUP(B478,Count!A:B,2,FALSE),0)))</f>
        <v/>
      </c>
      <c r="J478" s="155" t="str">
        <f>IF(F478="","",(IF(ISNUMBER(MATCH(B478,ExcPermit!$H$8:$H$1000,0)),"כן","לא")))</f>
        <v/>
      </c>
      <c r="K478" s="155" t="str">
        <f>IF(B478="סך הכל",Summary!$B$10,IF(F478="","",IFERROR(VLOOKUP(B478,Count!A:J,8,FALSE),0)))</f>
        <v/>
      </c>
      <c r="L478" s="155" t="str">
        <f>IF(B478="סך הכל",Summary!$B$11,IF(F478="","",IFERROR(VLOOKUP(B478,Count!A:J,9,FALSE),0)))</f>
        <v/>
      </c>
      <c r="M478" s="157" t="str">
        <f>IF(B478="סך הכל",Summary!$B$12,IF(F478="","",IFERROR(VLOOKUP(B478,Count!A:J,10,FALSE),0)))</f>
        <v/>
      </c>
      <c r="N478" s="158" t="str">
        <f t="shared" si="15"/>
        <v/>
      </c>
      <c r="O478" s="134" t="str">
        <f>IFERROR(VLOOKUP(B478,Comments!A:B,2,FALSE),"")</f>
        <v/>
      </c>
      <c r="P478" s="134"/>
      <c r="Q478" s="134"/>
      <c r="R478" s="134"/>
      <c r="S478" s="134"/>
      <c r="T478" s="134"/>
      <c r="U478" s="134"/>
      <c r="V478" s="134"/>
      <c r="W478" s="134"/>
      <c r="X478" s="134"/>
      <c r="Y478" s="134"/>
      <c r="Z478" s="134"/>
      <c r="AA478" s="134"/>
      <c r="AB478" s="134"/>
      <c r="AC478" s="134"/>
      <c r="AD478" s="134"/>
      <c r="AE478" s="152"/>
      <c r="AF478" s="152"/>
      <c r="AG478" s="152"/>
      <c r="AH478" s="152"/>
      <c r="AI478" s="152"/>
      <c r="AJ478" s="152"/>
      <c r="AK478" s="152"/>
      <c r="AL478" s="152"/>
      <c r="AM478" s="152"/>
      <c r="AN478" s="152"/>
      <c r="AO478" s="152"/>
      <c r="AP478" s="152"/>
      <c r="AQ478" s="152"/>
      <c r="AR478" s="152"/>
      <c r="AS478" s="152"/>
      <c r="AT478" s="152"/>
      <c r="AU478" s="152"/>
      <c r="AV478" s="152"/>
      <c r="AW478" s="152"/>
      <c r="AX478" s="152"/>
      <c r="AY478" s="152"/>
      <c r="AZ478" s="152"/>
      <c r="BA478" s="152"/>
      <c r="BB478" s="152"/>
      <c r="BC478" s="152"/>
      <c r="BD478" s="152"/>
      <c r="BE478" s="152"/>
      <c r="BF478" s="152"/>
      <c r="BG478" s="152"/>
      <c r="BH478" s="152"/>
      <c r="BI478" s="152"/>
      <c r="BJ478" s="152"/>
      <c r="BK478" s="152"/>
      <c r="BL478" s="152"/>
      <c r="BM478" s="152"/>
      <c r="BN478" s="152"/>
      <c r="BO478" s="152"/>
      <c r="BP478" s="152"/>
      <c r="BQ478" s="152"/>
      <c r="BR478" s="152"/>
      <c r="BS478" s="152"/>
      <c r="BT478" s="152"/>
      <c r="BU478" s="152"/>
      <c r="BV478" s="152"/>
      <c r="BW478" s="152"/>
      <c r="BX478" s="152"/>
      <c r="BY478" s="152"/>
    </row>
    <row r="479" spans="1:77" s="38" customFormat="1" x14ac:dyDescent="0.2">
      <c r="A479" s="152"/>
      <c r="B479" s="153" t="str">
        <f>IF(AND(B477&lt;&gt;"",ISNUMBER(B477),B478=""),"סך הכל",IF(Planning!A482="","",Planning!A482))</f>
        <v/>
      </c>
      <c r="C479" s="154" t="str">
        <f>IFERROR(_xlfn.IFS(B479="סך הכל",Summary!$B$6,Planning!C482&lt;&gt;"",Planning!C482),"")</f>
        <v/>
      </c>
      <c r="D479" s="152" t="str">
        <f>IFERROR(VLOOKUP(B479,Address!B:G,5,FALSE),"")</f>
        <v/>
      </c>
      <c r="E479" s="152" t="str">
        <f>IFERROR(VLOOKUP(B479,Address!B:L,11,FALSE),"")</f>
        <v/>
      </c>
      <c r="F479" s="155" t="str">
        <f t="shared" si="14"/>
        <v/>
      </c>
      <c r="G479" s="156" t="str">
        <f>IF(B479="סך הכל",Summary!$B$7,IF(F479="","",IF(VLOOKUP(B479,WQ_UnitID!B:C,2,FALSE)=0,"",VLOOKUP(B479,WQ_UnitID!B:C,2,FALSE))))</f>
        <v/>
      </c>
      <c r="H479" s="155" t="str">
        <f>IF(B479="סך הכל",Summary!$B$8,IF(F479="","",IFERROR(VLOOKUP(B479,Planning!A:B,2,FALSE),0)))</f>
        <v/>
      </c>
      <c r="I479" s="155" t="str">
        <f>IF(B479="סך הכל",Summary!$B$9,IF(F479="","",IFERROR(VLOOKUP(B479,Count!A:B,2,FALSE),0)))</f>
        <v/>
      </c>
      <c r="J479" s="155" t="str">
        <f>IF(F479="","",(IF(ISNUMBER(MATCH(B479,ExcPermit!$H$8:$H$1000,0)),"כן","לא")))</f>
        <v/>
      </c>
      <c r="K479" s="155" t="str">
        <f>IF(B479="סך הכל",Summary!$B$10,IF(F479="","",IFERROR(VLOOKUP(B479,Count!A:J,8,FALSE),0)))</f>
        <v/>
      </c>
      <c r="L479" s="155" t="str">
        <f>IF(B479="סך הכל",Summary!$B$11,IF(F479="","",IFERROR(VLOOKUP(B479,Count!A:J,9,FALSE),0)))</f>
        <v/>
      </c>
      <c r="M479" s="157" t="str">
        <f>IF(B479="סך הכל",Summary!$B$12,IF(F479="","",IFERROR(VLOOKUP(B479,Count!A:J,10,FALSE),0)))</f>
        <v/>
      </c>
      <c r="N479" s="158" t="str">
        <f t="shared" si="15"/>
        <v/>
      </c>
      <c r="O479" s="134" t="str">
        <f>IFERROR(VLOOKUP(B479,Comments!A:B,2,FALSE),"")</f>
        <v/>
      </c>
      <c r="P479" s="134"/>
      <c r="Q479" s="134"/>
      <c r="R479" s="134"/>
      <c r="S479" s="134"/>
      <c r="T479" s="134"/>
      <c r="U479" s="134"/>
      <c r="V479" s="134"/>
      <c r="W479" s="134"/>
      <c r="X479" s="134"/>
      <c r="Y479" s="134"/>
      <c r="Z479" s="134"/>
      <c r="AA479" s="134"/>
      <c r="AB479" s="134"/>
      <c r="AC479" s="134"/>
      <c r="AD479" s="134"/>
      <c r="AE479" s="152"/>
      <c r="AF479" s="152"/>
      <c r="AG479" s="152"/>
      <c r="AH479" s="152"/>
      <c r="AI479" s="152"/>
      <c r="AJ479" s="152"/>
      <c r="AK479" s="152"/>
      <c r="AL479" s="152"/>
      <c r="AM479" s="152"/>
      <c r="AN479" s="152"/>
      <c r="AO479" s="152"/>
      <c r="AP479" s="152"/>
      <c r="AQ479" s="152"/>
      <c r="AR479" s="152"/>
      <c r="AS479" s="152"/>
      <c r="AT479" s="152"/>
      <c r="AU479" s="152"/>
      <c r="AV479" s="152"/>
      <c r="AW479" s="152"/>
      <c r="AX479" s="152"/>
      <c r="AY479" s="152"/>
      <c r="AZ479" s="152"/>
      <c r="BA479" s="152"/>
      <c r="BB479" s="152"/>
      <c r="BC479" s="152"/>
      <c r="BD479" s="152"/>
      <c r="BE479" s="152"/>
      <c r="BF479" s="152"/>
      <c r="BG479" s="152"/>
      <c r="BH479" s="152"/>
      <c r="BI479" s="152"/>
      <c r="BJ479" s="152"/>
      <c r="BK479" s="152"/>
      <c r="BL479" s="152"/>
      <c r="BM479" s="152"/>
      <c r="BN479" s="152"/>
      <c r="BO479" s="152"/>
      <c r="BP479" s="152"/>
      <c r="BQ479" s="152"/>
      <c r="BR479" s="152"/>
      <c r="BS479" s="152"/>
      <c r="BT479" s="152"/>
      <c r="BU479" s="152"/>
      <c r="BV479" s="152"/>
      <c r="BW479" s="152"/>
      <c r="BX479" s="152"/>
      <c r="BY479" s="152"/>
    </row>
    <row r="480" spans="1:77" s="38" customFormat="1" x14ac:dyDescent="0.2">
      <c r="A480" s="152"/>
      <c r="B480" s="153" t="str">
        <f>IF(AND(B478&lt;&gt;"",ISNUMBER(B478),B479=""),"סך הכל",IF(Planning!A483="","",Planning!A483))</f>
        <v/>
      </c>
      <c r="C480" s="154" t="str">
        <f>IFERROR(_xlfn.IFS(B480="סך הכל",Summary!$B$6,Planning!C483&lt;&gt;"",Planning!C483),"")</f>
        <v/>
      </c>
      <c r="D480" s="152" t="str">
        <f>IFERROR(VLOOKUP(B480,Address!B:G,5,FALSE),"")</f>
        <v/>
      </c>
      <c r="E480" s="152" t="str">
        <f>IFERROR(VLOOKUP(B480,Address!B:L,11,FALSE),"")</f>
        <v/>
      </c>
      <c r="F480" s="155" t="str">
        <f t="shared" si="14"/>
        <v/>
      </c>
      <c r="G480" s="156" t="str">
        <f>IF(B480="סך הכל",Summary!$B$7,IF(F480="","",IF(VLOOKUP(B480,WQ_UnitID!B:C,2,FALSE)=0,"",VLOOKUP(B480,WQ_UnitID!B:C,2,FALSE))))</f>
        <v/>
      </c>
      <c r="H480" s="155" t="str">
        <f>IF(B480="סך הכל",Summary!$B$8,IF(F480="","",IFERROR(VLOOKUP(B480,Planning!A:B,2,FALSE),0)))</f>
        <v/>
      </c>
      <c r="I480" s="155" t="str">
        <f>IF(B480="סך הכל",Summary!$B$9,IF(F480="","",IFERROR(VLOOKUP(B480,Count!A:B,2,FALSE),0)))</f>
        <v/>
      </c>
      <c r="J480" s="155" t="str">
        <f>IF(F480="","",(IF(ISNUMBER(MATCH(B480,ExcPermit!$H$8:$H$1000,0)),"כן","לא")))</f>
        <v/>
      </c>
      <c r="K480" s="155" t="str">
        <f>IF(B480="סך הכל",Summary!$B$10,IF(F480="","",IFERROR(VLOOKUP(B480,Count!A:J,8,FALSE),0)))</f>
        <v/>
      </c>
      <c r="L480" s="155" t="str">
        <f>IF(B480="סך הכל",Summary!$B$11,IF(F480="","",IFERROR(VLOOKUP(B480,Count!A:J,9,FALSE),0)))</f>
        <v/>
      </c>
      <c r="M480" s="157" t="str">
        <f>IF(B480="סך הכל",Summary!$B$12,IF(F480="","",IFERROR(VLOOKUP(B480,Count!A:J,10,FALSE),0)))</f>
        <v/>
      </c>
      <c r="N480" s="158" t="str">
        <f t="shared" si="15"/>
        <v/>
      </c>
      <c r="O480" s="134" t="str">
        <f>IFERROR(VLOOKUP(B480,Comments!A:B,2,FALSE),"")</f>
        <v/>
      </c>
      <c r="P480" s="134"/>
      <c r="Q480" s="134"/>
      <c r="R480" s="134"/>
      <c r="S480" s="134"/>
      <c r="T480" s="134"/>
      <c r="U480" s="134"/>
      <c r="V480" s="134"/>
      <c r="W480" s="134"/>
      <c r="X480" s="134"/>
      <c r="Y480" s="134"/>
      <c r="Z480" s="134"/>
      <c r="AA480" s="134"/>
      <c r="AB480" s="134"/>
      <c r="AC480" s="134"/>
      <c r="AD480" s="134"/>
      <c r="AE480" s="152"/>
      <c r="AF480" s="152"/>
      <c r="AG480" s="152"/>
      <c r="AH480" s="152"/>
      <c r="AI480" s="152"/>
      <c r="AJ480" s="152"/>
      <c r="AK480" s="152"/>
      <c r="AL480" s="152"/>
      <c r="AM480" s="152"/>
      <c r="AN480" s="152"/>
      <c r="AO480" s="152"/>
      <c r="AP480" s="152"/>
      <c r="AQ480" s="152"/>
      <c r="AR480" s="152"/>
      <c r="AS480" s="152"/>
      <c r="AT480" s="152"/>
      <c r="AU480" s="152"/>
      <c r="AV480" s="152"/>
      <c r="AW480" s="152"/>
      <c r="AX480" s="152"/>
      <c r="AY480" s="152"/>
      <c r="AZ480" s="152"/>
      <c r="BA480" s="152"/>
      <c r="BB480" s="152"/>
      <c r="BC480" s="152"/>
      <c r="BD480" s="152"/>
      <c r="BE480" s="152"/>
      <c r="BF480" s="152"/>
      <c r="BG480" s="152"/>
      <c r="BH480" s="152"/>
      <c r="BI480" s="152"/>
      <c r="BJ480" s="152"/>
      <c r="BK480" s="152"/>
      <c r="BL480" s="152"/>
      <c r="BM480" s="152"/>
      <c r="BN480" s="152"/>
      <c r="BO480" s="152"/>
      <c r="BP480" s="152"/>
      <c r="BQ480" s="152"/>
      <c r="BR480" s="152"/>
      <c r="BS480" s="152"/>
      <c r="BT480" s="152"/>
      <c r="BU480" s="152"/>
      <c r="BV480" s="152"/>
      <c r="BW480" s="152"/>
      <c r="BX480" s="152"/>
      <c r="BY480" s="152"/>
    </row>
    <row r="481" spans="1:77" s="38" customFormat="1" x14ac:dyDescent="0.2">
      <c r="A481" s="152"/>
      <c r="B481" s="153" t="str">
        <f>IF(AND(B479&lt;&gt;"",ISNUMBER(B479),B480=""),"סך הכל",IF(Planning!A484="","",Planning!A484))</f>
        <v/>
      </c>
      <c r="C481" s="154" t="str">
        <f>IFERROR(_xlfn.IFS(B481="סך הכל",Summary!$B$6,Planning!C484&lt;&gt;"",Planning!C484),"")</f>
        <v/>
      </c>
      <c r="D481" s="152" t="str">
        <f>IFERROR(VLOOKUP(B481,Address!B:G,5,FALSE),"")</f>
        <v/>
      </c>
      <c r="E481" s="152" t="str">
        <f>IFERROR(VLOOKUP(B481,Address!B:L,11,FALSE),"")</f>
        <v/>
      </c>
      <c r="F481" s="155" t="str">
        <f t="shared" si="14"/>
        <v/>
      </c>
      <c r="G481" s="156" t="str">
        <f>IF(B481="סך הכל",Summary!$B$7,IF(F481="","",IF(VLOOKUP(B481,WQ_UnitID!B:C,2,FALSE)=0,"",VLOOKUP(B481,WQ_UnitID!B:C,2,FALSE))))</f>
        <v/>
      </c>
      <c r="H481" s="155" t="str">
        <f>IF(B481="סך הכל",Summary!$B$8,IF(F481="","",IFERROR(VLOOKUP(B481,Planning!A:B,2,FALSE),0)))</f>
        <v/>
      </c>
      <c r="I481" s="155" t="str">
        <f>IF(B481="סך הכל",Summary!$B$9,IF(F481="","",IFERROR(VLOOKUP(B481,Count!A:B,2,FALSE),0)))</f>
        <v/>
      </c>
      <c r="J481" s="155" t="str">
        <f>IF(F481="","",(IF(ISNUMBER(MATCH(B481,ExcPermit!$H$8:$H$1000,0)),"כן","לא")))</f>
        <v/>
      </c>
      <c r="K481" s="155" t="str">
        <f>IF(B481="סך הכל",Summary!$B$10,IF(F481="","",IFERROR(VLOOKUP(B481,Count!A:J,8,FALSE),0)))</f>
        <v/>
      </c>
      <c r="L481" s="155" t="str">
        <f>IF(B481="סך הכל",Summary!$B$11,IF(F481="","",IFERROR(VLOOKUP(B481,Count!A:J,9,FALSE),0)))</f>
        <v/>
      </c>
      <c r="M481" s="157" t="str">
        <f>IF(B481="סך הכל",Summary!$B$12,IF(F481="","",IFERROR(VLOOKUP(B481,Count!A:J,10,FALSE),0)))</f>
        <v/>
      </c>
      <c r="N481" s="158" t="str">
        <f t="shared" si="15"/>
        <v/>
      </c>
      <c r="O481" s="134" t="str">
        <f>IFERROR(VLOOKUP(B481,Comments!A:B,2,FALSE),"")</f>
        <v/>
      </c>
      <c r="P481" s="134"/>
      <c r="Q481" s="134"/>
      <c r="R481" s="134"/>
      <c r="S481" s="134"/>
      <c r="T481" s="134"/>
      <c r="U481" s="134"/>
      <c r="V481" s="134"/>
      <c r="W481" s="134"/>
      <c r="X481" s="134"/>
      <c r="Y481" s="134"/>
      <c r="Z481" s="134"/>
      <c r="AA481" s="134"/>
      <c r="AB481" s="134"/>
      <c r="AC481" s="134"/>
      <c r="AD481" s="134"/>
      <c r="AE481" s="152"/>
      <c r="AF481" s="152"/>
      <c r="AG481" s="152"/>
      <c r="AH481" s="152"/>
      <c r="AI481" s="152"/>
      <c r="AJ481" s="152"/>
      <c r="AK481" s="152"/>
      <c r="AL481" s="152"/>
      <c r="AM481" s="152"/>
      <c r="AN481" s="152"/>
      <c r="AO481" s="152"/>
      <c r="AP481" s="152"/>
      <c r="AQ481" s="152"/>
      <c r="AR481" s="152"/>
      <c r="AS481" s="152"/>
      <c r="AT481" s="152"/>
      <c r="AU481" s="152"/>
      <c r="AV481" s="152"/>
      <c r="AW481" s="152"/>
      <c r="AX481" s="152"/>
      <c r="AY481" s="152"/>
      <c r="AZ481" s="152"/>
      <c r="BA481" s="152"/>
      <c r="BB481" s="152"/>
      <c r="BC481" s="152"/>
      <c r="BD481" s="152"/>
      <c r="BE481" s="152"/>
      <c r="BF481" s="152"/>
      <c r="BG481" s="152"/>
      <c r="BH481" s="152"/>
      <c r="BI481" s="152"/>
      <c r="BJ481" s="152"/>
      <c r="BK481" s="152"/>
      <c r="BL481" s="152"/>
      <c r="BM481" s="152"/>
      <c r="BN481" s="152"/>
      <c r="BO481" s="152"/>
      <c r="BP481" s="152"/>
      <c r="BQ481" s="152"/>
      <c r="BR481" s="152"/>
      <c r="BS481" s="152"/>
      <c r="BT481" s="152"/>
      <c r="BU481" s="152"/>
      <c r="BV481" s="152"/>
      <c r="BW481" s="152"/>
      <c r="BX481" s="152"/>
      <c r="BY481" s="152"/>
    </row>
    <row r="482" spans="1:77" s="38" customFormat="1" x14ac:dyDescent="0.2">
      <c r="A482" s="152"/>
      <c r="B482" s="153" t="str">
        <f>IF(AND(B480&lt;&gt;"",ISNUMBER(B480),B481=""),"סך הכל",IF(Planning!A485="","",Planning!A485))</f>
        <v/>
      </c>
      <c r="C482" s="154" t="str">
        <f>IFERROR(_xlfn.IFS(B482="סך הכל",Summary!$B$6,Planning!C485&lt;&gt;"",Planning!C485),"")</f>
        <v/>
      </c>
      <c r="D482" s="152" t="str">
        <f>IFERROR(VLOOKUP(B482,Address!B:G,5,FALSE),"")</f>
        <v/>
      </c>
      <c r="E482" s="152" t="str">
        <f>IFERROR(VLOOKUP(B482,Address!B:L,11,FALSE),"")</f>
        <v/>
      </c>
      <c r="F482" s="155" t="str">
        <f t="shared" si="14"/>
        <v/>
      </c>
      <c r="G482" s="156" t="str">
        <f>IF(B482="סך הכל",Summary!$B$7,IF(F482="","",IF(VLOOKUP(B482,WQ_UnitID!B:C,2,FALSE)=0,"",VLOOKUP(B482,WQ_UnitID!B:C,2,FALSE))))</f>
        <v/>
      </c>
      <c r="H482" s="155" t="str">
        <f>IF(B482="סך הכל",Summary!$B$8,IF(F482="","",IFERROR(VLOOKUP(B482,Planning!A:B,2,FALSE),0)))</f>
        <v/>
      </c>
      <c r="I482" s="155" t="str">
        <f>IF(B482="סך הכל",Summary!$B$9,IF(F482="","",IFERROR(VLOOKUP(B482,Count!A:B,2,FALSE),0)))</f>
        <v/>
      </c>
      <c r="J482" s="155" t="str">
        <f>IF(F482="","",(IF(ISNUMBER(MATCH(B482,ExcPermit!$H$8:$H$1000,0)),"כן","לא")))</f>
        <v/>
      </c>
      <c r="K482" s="155" t="str">
        <f>IF(B482="סך הכל",Summary!$B$10,IF(F482="","",IFERROR(VLOOKUP(B482,Count!A:J,8,FALSE),0)))</f>
        <v/>
      </c>
      <c r="L482" s="155" t="str">
        <f>IF(B482="סך הכל",Summary!$B$11,IF(F482="","",IFERROR(VLOOKUP(B482,Count!A:J,9,FALSE),0)))</f>
        <v/>
      </c>
      <c r="M482" s="157" t="str">
        <f>IF(B482="סך הכל",Summary!$B$12,IF(F482="","",IFERROR(VLOOKUP(B482,Count!A:J,10,FALSE),0)))</f>
        <v/>
      </c>
      <c r="N482" s="158" t="str">
        <f t="shared" si="15"/>
        <v/>
      </c>
      <c r="O482" s="134" t="str">
        <f>IFERROR(VLOOKUP(B482,Comments!A:B,2,FALSE),"")</f>
        <v/>
      </c>
      <c r="P482" s="134"/>
      <c r="Q482" s="134"/>
      <c r="R482" s="134"/>
      <c r="S482" s="134"/>
      <c r="T482" s="134"/>
      <c r="U482" s="134"/>
      <c r="V482" s="134"/>
      <c r="W482" s="134"/>
      <c r="X482" s="134"/>
      <c r="Y482" s="134"/>
      <c r="Z482" s="134"/>
      <c r="AA482" s="134"/>
      <c r="AB482" s="134"/>
      <c r="AC482" s="134"/>
      <c r="AD482" s="134"/>
      <c r="AE482" s="152"/>
      <c r="AF482" s="152"/>
      <c r="AG482" s="152"/>
      <c r="AH482" s="152"/>
      <c r="AI482" s="152"/>
      <c r="AJ482" s="152"/>
      <c r="AK482" s="152"/>
      <c r="AL482" s="152"/>
      <c r="AM482" s="152"/>
      <c r="AN482" s="152"/>
      <c r="AO482" s="152"/>
      <c r="AP482" s="152"/>
      <c r="AQ482" s="152"/>
      <c r="AR482" s="152"/>
      <c r="AS482" s="152"/>
      <c r="AT482" s="152"/>
      <c r="AU482" s="152"/>
      <c r="AV482" s="152"/>
      <c r="AW482" s="152"/>
      <c r="AX482" s="152"/>
      <c r="AY482" s="152"/>
      <c r="AZ482" s="152"/>
      <c r="BA482" s="152"/>
      <c r="BB482" s="152"/>
      <c r="BC482" s="152"/>
      <c r="BD482" s="152"/>
      <c r="BE482" s="152"/>
      <c r="BF482" s="152"/>
      <c r="BG482" s="152"/>
      <c r="BH482" s="152"/>
      <c r="BI482" s="152"/>
      <c r="BJ482" s="152"/>
      <c r="BK482" s="152"/>
      <c r="BL482" s="152"/>
      <c r="BM482" s="152"/>
      <c r="BN482" s="152"/>
      <c r="BO482" s="152"/>
      <c r="BP482" s="152"/>
      <c r="BQ482" s="152"/>
      <c r="BR482" s="152"/>
      <c r="BS482" s="152"/>
      <c r="BT482" s="152"/>
      <c r="BU482" s="152"/>
      <c r="BV482" s="152"/>
      <c r="BW482" s="152"/>
      <c r="BX482" s="152"/>
      <c r="BY482" s="152"/>
    </row>
    <row r="483" spans="1:77" s="38" customFormat="1" x14ac:dyDescent="0.2">
      <c r="A483" s="152"/>
      <c r="B483" s="153" t="str">
        <f>IF(AND(B481&lt;&gt;"",ISNUMBER(B481),B482=""),"סך הכל",IF(Planning!A486="","",Planning!A486))</f>
        <v/>
      </c>
      <c r="C483" s="154" t="str">
        <f>IFERROR(_xlfn.IFS(B483="סך הכל",Summary!$B$6,Planning!C486&lt;&gt;"",Planning!C486),"")</f>
        <v/>
      </c>
      <c r="D483" s="152" t="str">
        <f>IFERROR(VLOOKUP(B483,Address!B:G,5,FALSE),"")</f>
        <v/>
      </c>
      <c r="E483" s="152" t="str">
        <f>IFERROR(VLOOKUP(B483,Address!B:L,11,FALSE),"")</f>
        <v/>
      </c>
      <c r="F483" s="155" t="str">
        <f t="shared" si="14"/>
        <v/>
      </c>
      <c r="G483" s="156" t="str">
        <f>IF(B483="סך הכל",Summary!$B$7,IF(F483="","",IF(VLOOKUP(B483,WQ_UnitID!B:C,2,FALSE)=0,"",VLOOKUP(B483,WQ_UnitID!B:C,2,FALSE))))</f>
        <v/>
      </c>
      <c r="H483" s="155" t="str">
        <f>IF(B483="סך הכל",Summary!$B$8,IF(F483="","",IFERROR(VLOOKUP(B483,Planning!A:B,2,FALSE),0)))</f>
        <v/>
      </c>
      <c r="I483" s="155" t="str">
        <f>IF(B483="סך הכל",Summary!$B$9,IF(F483="","",IFERROR(VLOOKUP(B483,Count!A:B,2,FALSE),0)))</f>
        <v/>
      </c>
      <c r="J483" s="155" t="str">
        <f>IF(F483="","",(IF(ISNUMBER(MATCH(B483,ExcPermit!$H$8:$H$1000,0)),"כן","לא")))</f>
        <v/>
      </c>
      <c r="K483" s="155" t="str">
        <f>IF(B483="סך הכל",Summary!$B$10,IF(F483="","",IFERROR(VLOOKUP(B483,Count!A:J,8,FALSE),0)))</f>
        <v/>
      </c>
      <c r="L483" s="155" t="str">
        <f>IF(B483="סך הכל",Summary!$B$11,IF(F483="","",IFERROR(VLOOKUP(B483,Count!A:J,9,FALSE),0)))</f>
        <v/>
      </c>
      <c r="M483" s="157" t="str">
        <f>IF(B483="סך הכל",Summary!$B$12,IF(F483="","",IFERROR(VLOOKUP(B483,Count!A:J,10,FALSE),0)))</f>
        <v/>
      </c>
      <c r="N483" s="158" t="str">
        <f t="shared" si="15"/>
        <v/>
      </c>
      <c r="O483" s="134" t="str">
        <f>IFERROR(VLOOKUP(B483,Comments!A:B,2,FALSE),"")</f>
        <v/>
      </c>
      <c r="P483" s="134"/>
      <c r="Q483" s="134"/>
      <c r="R483" s="134"/>
      <c r="S483" s="134"/>
      <c r="T483" s="134"/>
      <c r="U483" s="134"/>
      <c r="V483" s="134"/>
      <c r="W483" s="134"/>
      <c r="X483" s="134"/>
      <c r="Y483" s="134"/>
      <c r="Z483" s="134"/>
      <c r="AA483" s="134"/>
      <c r="AB483" s="134"/>
      <c r="AC483" s="134"/>
      <c r="AD483" s="134"/>
      <c r="AE483" s="152"/>
      <c r="AF483" s="152"/>
      <c r="AG483" s="152"/>
      <c r="AH483" s="152"/>
      <c r="AI483" s="152"/>
      <c r="AJ483" s="152"/>
      <c r="AK483" s="152"/>
      <c r="AL483" s="152"/>
      <c r="AM483" s="152"/>
      <c r="AN483" s="152"/>
      <c r="AO483" s="152"/>
      <c r="AP483" s="152"/>
      <c r="AQ483" s="152"/>
      <c r="AR483" s="152"/>
      <c r="AS483" s="152"/>
      <c r="AT483" s="152"/>
      <c r="AU483" s="152"/>
      <c r="AV483" s="152"/>
      <c r="AW483" s="152"/>
      <c r="AX483" s="152"/>
      <c r="AY483" s="152"/>
      <c r="AZ483" s="152"/>
      <c r="BA483" s="152"/>
      <c r="BB483" s="152"/>
      <c r="BC483" s="152"/>
      <c r="BD483" s="152"/>
      <c r="BE483" s="152"/>
      <c r="BF483" s="152"/>
      <c r="BG483" s="152"/>
      <c r="BH483" s="152"/>
      <c r="BI483" s="152"/>
      <c r="BJ483" s="152"/>
      <c r="BK483" s="152"/>
      <c r="BL483" s="152"/>
      <c r="BM483" s="152"/>
      <c r="BN483" s="152"/>
      <c r="BO483" s="152"/>
      <c r="BP483" s="152"/>
      <c r="BQ483" s="152"/>
      <c r="BR483" s="152"/>
      <c r="BS483" s="152"/>
      <c r="BT483" s="152"/>
      <c r="BU483" s="152"/>
      <c r="BV483" s="152"/>
      <c r="BW483" s="152"/>
      <c r="BX483" s="152"/>
      <c r="BY483" s="152"/>
    </row>
    <row r="484" spans="1:77" s="38" customFormat="1" x14ac:dyDescent="0.2">
      <c r="A484" s="152"/>
      <c r="B484" s="153" t="str">
        <f>IF(AND(B482&lt;&gt;"",ISNUMBER(B482),B483=""),"סך הכל",IF(Planning!A487="","",Planning!A487))</f>
        <v/>
      </c>
      <c r="C484" s="154" t="str">
        <f>IFERROR(_xlfn.IFS(B484="סך הכל",Summary!$B$6,Planning!C487&lt;&gt;"",Planning!C487),"")</f>
        <v/>
      </c>
      <c r="D484" s="152" t="str">
        <f>IFERROR(VLOOKUP(B484,Address!B:G,5,FALSE),"")</f>
        <v/>
      </c>
      <c r="E484" s="152" t="str">
        <f>IFERROR(VLOOKUP(B484,Address!B:L,11,FALSE),"")</f>
        <v/>
      </c>
      <c r="F484" s="155" t="str">
        <f t="shared" si="14"/>
        <v/>
      </c>
      <c r="G484" s="156" t="str">
        <f>IF(B484="סך הכל",Summary!$B$7,IF(F484="","",IF(VLOOKUP(B484,WQ_UnitID!B:C,2,FALSE)=0,"",VLOOKUP(B484,WQ_UnitID!B:C,2,FALSE))))</f>
        <v/>
      </c>
      <c r="H484" s="155" t="str">
        <f>IF(B484="סך הכל",Summary!$B$8,IF(F484="","",IFERROR(VLOOKUP(B484,Planning!A:B,2,FALSE),0)))</f>
        <v/>
      </c>
      <c r="I484" s="155" t="str">
        <f>IF(B484="סך הכל",Summary!$B$9,IF(F484="","",IFERROR(VLOOKUP(B484,Count!A:B,2,FALSE),0)))</f>
        <v/>
      </c>
      <c r="J484" s="155" t="str">
        <f>IF(F484="","",(IF(ISNUMBER(MATCH(B484,ExcPermit!$H$8:$H$1000,0)),"כן","לא")))</f>
        <v/>
      </c>
      <c r="K484" s="155" t="str">
        <f>IF(B484="סך הכל",Summary!$B$10,IF(F484="","",IFERROR(VLOOKUP(B484,Count!A:J,8,FALSE),0)))</f>
        <v/>
      </c>
      <c r="L484" s="155" t="str">
        <f>IF(B484="סך הכל",Summary!$B$11,IF(F484="","",IFERROR(VLOOKUP(B484,Count!A:J,9,FALSE),0)))</f>
        <v/>
      </c>
      <c r="M484" s="157" t="str">
        <f>IF(B484="סך הכל",Summary!$B$12,IF(F484="","",IFERROR(VLOOKUP(B484,Count!A:J,10,FALSE),0)))</f>
        <v/>
      </c>
      <c r="N484" s="158" t="str">
        <f t="shared" si="15"/>
        <v/>
      </c>
      <c r="O484" s="134" t="str">
        <f>IFERROR(VLOOKUP(B484,Comments!A:B,2,FALSE),"")</f>
        <v/>
      </c>
      <c r="P484" s="134"/>
      <c r="Q484" s="134"/>
      <c r="R484" s="134"/>
      <c r="S484" s="134"/>
      <c r="T484" s="134"/>
      <c r="U484" s="134"/>
      <c r="V484" s="134"/>
      <c r="W484" s="134"/>
      <c r="X484" s="134"/>
      <c r="Y484" s="134"/>
      <c r="Z484" s="134"/>
      <c r="AA484" s="134"/>
      <c r="AB484" s="134"/>
      <c r="AC484" s="134"/>
      <c r="AD484" s="134"/>
      <c r="AE484" s="152"/>
      <c r="AF484" s="152"/>
      <c r="AG484" s="152"/>
      <c r="AH484" s="152"/>
      <c r="AI484" s="152"/>
      <c r="AJ484" s="152"/>
      <c r="AK484" s="152"/>
      <c r="AL484" s="152"/>
      <c r="AM484" s="152"/>
      <c r="AN484" s="152"/>
      <c r="AO484" s="152"/>
      <c r="AP484" s="152"/>
      <c r="AQ484" s="152"/>
      <c r="AR484" s="152"/>
      <c r="AS484" s="152"/>
      <c r="AT484" s="152"/>
      <c r="AU484" s="152"/>
      <c r="AV484" s="152"/>
      <c r="AW484" s="152"/>
      <c r="AX484" s="152"/>
      <c r="AY484" s="152"/>
      <c r="AZ484" s="152"/>
      <c r="BA484" s="152"/>
      <c r="BB484" s="152"/>
      <c r="BC484" s="152"/>
      <c r="BD484" s="152"/>
      <c r="BE484" s="152"/>
      <c r="BF484" s="152"/>
      <c r="BG484" s="152"/>
      <c r="BH484" s="152"/>
      <c r="BI484" s="152"/>
      <c r="BJ484" s="152"/>
      <c r="BK484" s="152"/>
      <c r="BL484" s="152"/>
      <c r="BM484" s="152"/>
      <c r="BN484" s="152"/>
      <c r="BO484" s="152"/>
      <c r="BP484" s="152"/>
      <c r="BQ484" s="152"/>
      <c r="BR484" s="152"/>
      <c r="BS484" s="152"/>
      <c r="BT484" s="152"/>
      <c r="BU484" s="152"/>
      <c r="BV484" s="152"/>
      <c r="BW484" s="152"/>
      <c r="BX484" s="152"/>
      <c r="BY484" s="152"/>
    </row>
    <row r="485" spans="1:77" s="38" customFormat="1" x14ac:dyDescent="0.2">
      <c r="A485" s="152"/>
      <c r="B485" s="153" t="str">
        <f>IF(AND(B483&lt;&gt;"",ISNUMBER(B483),B484=""),"סך הכל",IF(Planning!A488="","",Planning!A488))</f>
        <v/>
      </c>
      <c r="C485" s="154" t="str">
        <f>IFERROR(_xlfn.IFS(B485="סך הכל",Summary!$B$6,Planning!C488&lt;&gt;"",Planning!C488),"")</f>
        <v/>
      </c>
      <c r="D485" s="152" t="str">
        <f>IFERROR(VLOOKUP(B485,Address!B:G,5,FALSE),"")</f>
        <v/>
      </c>
      <c r="E485" s="152" t="str">
        <f>IFERROR(VLOOKUP(B485,Address!B:L,11,FALSE),"")</f>
        <v/>
      </c>
      <c r="F485" s="155" t="str">
        <f t="shared" si="14"/>
        <v/>
      </c>
      <c r="G485" s="156" t="str">
        <f>IF(B485="סך הכל",Summary!$B$7,IF(F485="","",IF(VLOOKUP(B485,WQ_UnitID!B:C,2,FALSE)=0,"",VLOOKUP(B485,WQ_UnitID!B:C,2,FALSE))))</f>
        <v/>
      </c>
      <c r="H485" s="155" t="str">
        <f>IF(B485="סך הכל",Summary!$B$8,IF(F485="","",IFERROR(VLOOKUP(B485,Planning!A:B,2,FALSE),0)))</f>
        <v/>
      </c>
      <c r="I485" s="155" t="str">
        <f>IF(B485="סך הכל",Summary!$B$9,IF(F485="","",IFERROR(VLOOKUP(B485,Count!A:B,2,FALSE),0)))</f>
        <v/>
      </c>
      <c r="J485" s="155" t="str">
        <f>IF(F485="","",(IF(ISNUMBER(MATCH(B485,ExcPermit!$H$8:$H$1000,0)),"כן","לא")))</f>
        <v/>
      </c>
      <c r="K485" s="155" t="str">
        <f>IF(B485="סך הכל",Summary!$B$10,IF(F485="","",IFERROR(VLOOKUP(B485,Count!A:J,8,FALSE),0)))</f>
        <v/>
      </c>
      <c r="L485" s="155" t="str">
        <f>IF(B485="סך הכל",Summary!$B$11,IF(F485="","",IFERROR(VLOOKUP(B485,Count!A:J,9,FALSE),0)))</f>
        <v/>
      </c>
      <c r="M485" s="157" t="str">
        <f>IF(B485="סך הכל",Summary!$B$12,IF(F485="","",IFERROR(VLOOKUP(B485,Count!A:J,10,FALSE),0)))</f>
        <v/>
      </c>
      <c r="N485" s="158" t="str">
        <f t="shared" si="15"/>
        <v/>
      </c>
      <c r="O485" s="134" t="str">
        <f>IFERROR(VLOOKUP(B485,Comments!A:B,2,FALSE),"")</f>
        <v/>
      </c>
      <c r="P485" s="134"/>
      <c r="Q485" s="134"/>
      <c r="R485" s="134"/>
      <c r="S485" s="134"/>
      <c r="T485" s="134"/>
      <c r="U485" s="134"/>
      <c r="V485" s="134"/>
      <c r="W485" s="134"/>
      <c r="X485" s="134"/>
      <c r="Y485" s="134"/>
      <c r="Z485" s="134"/>
      <c r="AA485" s="134"/>
      <c r="AB485" s="134"/>
      <c r="AC485" s="134"/>
      <c r="AD485" s="134"/>
      <c r="AE485" s="152"/>
      <c r="AF485" s="152"/>
      <c r="AG485" s="152"/>
      <c r="AH485" s="152"/>
      <c r="AI485" s="152"/>
      <c r="AJ485" s="152"/>
      <c r="AK485" s="152"/>
      <c r="AL485" s="152"/>
      <c r="AM485" s="152"/>
      <c r="AN485" s="152"/>
      <c r="AO485" s="152"/>
      <c r="AP485" s="152"/>
      <c r="AQ485" s="152"/>
      <c r="AR485" s="152"/>
      <c r="AS485" s="152"/>
      <c r="AT485" s="152"/>
      <c r="AU485" s="152"/>
      <c r="AV485" s="152"/>
      <c r="AW485" s="152"/>
      <c r="AX485" s="152"/>
      <c r="AY485" s="152"/>
      <c r="AZ485" s="152"/>
      <c r="BA485" s="152"/>
      <c r="BB485" s="152"/>
      <c r="BC485" s="152"/>
      <c r="BD485" s="152"/>
      <c r="BE485" s="152"/>
      <c r="BF485" s="152"/>
      <c r="BG485" s="152"/>
      <c r="BH485" s="152"/>
      <c r="BI485" s="152"/>
      <c r="BJ485" s="152"/>
      <c r="BK485" s="152"/>
      <c r="BL485" s="152"/>
      <c r="BM485" s="152"/>
      <c r="BN485" s="152"/>
      <c r="BO485" s="152"/>
      <c r="BP485" s="152"/>
      <c r="BQ485" s="152"/>
      <c r="BR485" s="152"/>
      <c r="BS485" s="152"/>
      <c r="BT485" s="152"/>
      <c r="BU485" s="152"/>
      <c r="BV485" s="152"/>
      <c r="BW485" s="152"/>
      <c r="BX485" s="152"/>
      <c r="BY485" s="152"/>
    </row>
    <row r="486" spans="1:77" s="38" customFormat="1" x14ac:dyDescent="0.2">
      <c r="A486" s="152"/>
      <c r="B486" s="153" t="str">
        <f>IF(AND(B484&lt;&gt;"",ISNUMBER(B484),B485=""),"סך הכל",IF(Planning!A489="","",Planning!A489))</f>
        <v/>
      </c>
      <c r="C486" s="154" t="str">
        <f>IFERROR(_xlfn.IFS(B486="סך הכל",Summary!$B$6,Planning!C489&lt;&gt;"",Planning!C489),"")</f>
        <v/>
      </c>
      <c r="D486" s="152" t="str">
        <f>IFERROR(VLOOKUP(B486,Address!B:G,5,FALSE),"")</f>
        <v/>
      </c>
      <c r="E486" s="152" t="str">
        <f>IFERROR(VLOOKUP(B486,Address!B:L,11,FALSE),"")</f>
        <v/>
      </c>
      <c r="F486" s="155" t="str">
        <f t="shared" si="14"/>
        <v/>
      </c>
      <c r="G486" s="156" t="str">
        <f>IF(B486="סך הכל",Summary!$B$7,IF(F486="","",IF(VLOOKUP(B486,WQ_UnitID!B:C,2,FALSE)=0,"",VLOOKUP(B486,WQ_UnitID!B:C,2,FALSE))))</f>
        <v/>
      </c>
      <c r="H486" s="155" t="str">
        <f>IF(B486="סך הכל",Summary!$B$8,IF(F486="","",IFERROR(VLOOKUP(B486,Planning!A:B,2,FALSE),0)))</f>
        <v/>
      </c>
      <c r="I486" s="155" t="str">
        <f>IF(B486="סך הכל",Summary!$B$9,IF(F486="","",IFERROR(VLOOKUP(B486,Count!A:B,2,FALSE),0)))</f>
        <v/>
      </c>
      <c r="J486" s="155" t="str">
        <f>IF(F486="","",(IF(ISNUMBER(MATCH(B486,ExcPermit!$H$8:$H$1000,0)),"כן","לא")))</f>
        <v/>
      </c>
      <c r="K486" s="155" t="str">
        <f>IF(B486="סך הכל",Summary!$B$10,IF(F486="","",IFERROR(VLOOKUP(B486,Count!A:J,8,FALSE),0)))</f>
        <v/>
      </c>
      <c r="L486" s="155" t="str">
        <f>IF(B486="סך הכל",Summary!$B$11,IF(F486="","",IFERROR(VLOOKUP(B486,Count!A:J,9,FALSE),0)))</f>
        <v/>
      </c>
      <c r="M486" s="157" t="str">
        <f>IF(B486="סך הכל",Summary!$B$12,IF(F486="","",IFERROR(VLOOKUP(B486,Count!A:J,10,FALSE),0)))</f>
        <v/>
      </c>
      <c r="N486" s="158" t="str">
        <f t="shared" si="15"/>
        <v/>
      </c>
      <c r="O486" s="134" t="str">
        <f>IFERROR(VLOOKUP(B486,Comments!A:B,2,FALSE),"")</f>
        <v/>
      </c>
      <c r="P486" s="134"/>
      <c r="Q486" s="134"/>
      <c r="R486" s="134"/>
      <c r="S486" s="134"/>
      <c r="T486" s="134"/>
      <c r="U486" s="134"/>
      <c r="V486" s="134"/>
      <c r="W486" s="134"/>
      <c r="X486" s="134"/>
      <c r="Y486" s="134"/>
      <c r="Z486" s="134"/>
      <c r="AA486" s="134"/>
      <c r="AB486" s="134"/>
      <c r="AC486" s="134"/>
      <c r="AD486" s="134"/>
      <c r="AE486" s="152"/>
      <c r="AF486" s="152"/>
      <c r="AG486" s="152"/>
      <c r="AH486" s="152"/>
      <c r="AI486" s="152"/>
      <c r="AJ486" s="152"/>
      <c r="AK486" s="152"/>
      <c r="AL486" s="152"/>
      <c r="AM486" s="152"/>
      <c r="AN486" s="152"/>
      <c r="AO486" s="152"/>
      <c r="AP486" s="152"/>
      <c r="AQ486" s="152"/>
      <c r="AR486" s="152"/>
      <c r="AS486" s="152"/>
      <c r="AT486" s="152"/>
      <c r="AU486" s="152"/>
      <c r="AV486" s="152"/>
      <c r="AW486" s="152"/>
      <c r="AX486" s="152"/>
      <c r="AY486" s="152"/>
      <c r="AZ486" s="152"/>
      <c r="BA486" s="152"/>
      <c r="BB486" s="152"/>
      <c r="BC486" s="152"/>
      <c r="BD486" s="152"/>
      <c r="BE486" s="152"/>
      <c r="BF486" s="152"/>
      <c r="BG486" s="152"/>
      <c r="BH486" s="152"/>
      <c r="BI486" s="152"/>
      <c r="BJ486" s="152"/>
      <c r="BK486" s="152"/>
      <c r="BL486" s="152"/>
      <c r="BM486" s="152"/>
      <c r="BN486" s="152"/>
      <c r="BO486" s="152"/>
      <c r="BP486" s="152"/>
      <c r="BQ486" s="152"/>
      <c r="BR486" s="152"/>
      <c r="BS486" s="152"/>
      <c r="BT486" s="152"/>
      <c r="BU486" s="152"/>
      <c r="BV486" s="152"/>
      <c r="BW486" s="152"/>
      <c r="BX486" s="152"/>
      <c r="BY486" s="152"/>
    </row>
    <row r="487" spans="1:77" s="38" customFormat="1" x14ac:dyDescent="0.2">
      <c r="A487" s="152"/>
      <c r="B487" s="153" t="str">
        <f>IF(AND(B485&lt;&gt;"",ISNUMBER(B485),B486=""),"סך הכל",IF(Planning!A490="","",Planning!A490))</f>
        <v/>
      </c>
      <c r="C487" s="154" t="str">
        <f>IFERROR(_xlfn.IFS(B487="סך הכל",Summary!$B$6,Planning!C490&lt;&gt;"",Planning!C490),"")</f>
        <v/>
      </c>
      <c r="D487" s="152" t="str">
        <f>IFERROR(VLOOKUP(B487,Address!B:G,5,FALSE),"")</f>
        <v/>
      </c>
      <c r="E487" s="152" t="str">
        <f>IFERROR(VLOOKUP(B487,Address!B:L,11,FALSE),"")</f>
        <v/>
      </c>
      <c r="F487" s="155" t="str">
        <f t="shared" si="14"/>
        <v/>
      </c>
      <c r="G487" s="156" t="str">
        <f>IF(B487="סך הכל",Summary!$B$7,IF(F487="","",IF(VLOOKUP(B487,WQ_UnitID!B:C,2,FALSE)=0,"",VLOOKUP(B487,WQ_UnitID!B:C,2,FALSE))))</f>
        <v/>
      </c>
      <c r="H487" s="155" t="str">
        <f>IF(B487="סך הכל",Summary!$B$8,IF(F487="","",IFERROR(VLOOKUP(B487,Planning!A:B,2,FALSE),0)))</f>
        <v/>
      </c>
      <c r="I487" s="155" t="str">
        <f>IF(B487="סך הכל",Summary!$B$9,IF(F487="","",IFERROR(VLOOKUP(B487,Count!A:B,2,FALSE),0)))</f>
        <v/>
      </c>
      <c r="J487" s="155" t="str">
        <f>IF(F487="","",(IF(ISNUMBER(MATCH(B487,ExcPermit!$H$8:$H$1000,0)),"כן","לא")))</f>
        <v/>
      </c>
      <c r="K487" s="155" t="str">
        <f>IF(B487="סך הכל",Summary!$B$10,IF(F487="","",IFERROR(VLOOKUP(B487,Count!A:J,8,FALSE),0)))</f>
        <v/>
      </c>
      <c r="L487" s="155" t="str">
        <f>IF(B487="סך הכל",Summary!$B$11,IF(F487="","",IFERROR(VLOOKUP(B487,Count!A:J,9,FALSE),0)))</f>
        <v/>
      </c>
      <c r="M487" s="157" t="str">
        <f>IF(B487="סך הכל",Summary!$B$12,IF(F487="","",IFERROR(VLOOKUP(B487,Count!A:J,10,FALSE),0)))</f>
        <v/>
      </c>
      <c r="N487" s="158" t="str">
        <f t="shared" si="15"/>
        <v/>
      </c>
      <c r="O487" s="134" t="str">
        <f>IFERROR(VLOOKUP(B487,Comments!A:B,2,FALSE),"")</f>
        <v/>
      </c>
      <c r="P487" s="134"/>
      <c r="Q487" s="134"/>
      <c r="R487" s="134"/>
      <c r="S487" s="134"/>
      <c r="T487" s="134"/>
      <c r="U487" s="134"/>
      <c r="V487" s="134"/>
      <c r="W487" s="134"/>
      <c r="X487" s="134"/>
      <c r="Y487" s="134"/>
      <c r="Z487" s="134"/>
      <c r="AA487" s="134"/>
      <c r="AB487" s="134"/>
      <c r="AC487" s="134"/>
      <c r="AD487" s="134"/>
      <c r="AE487" s="152"/>
      <c r="AF487" s="152"/>
      <c r="AG487" s="152"/>
      <c r="AH487" s="152"/>
      <c r="AI487" s="152"/>
      <c r="AJ487" s="152"/>
      <c r="AK487" s="152"/>
      <c r="AL487" s="152"/>
      <c r="AM487" s="152"/>
      <c r="AN487" s="152"/>
      <c r="AO487" s="152"/>
      <c r="AP487" s="152"/>
      <c r="AQ487" s="152"/>
      <c r="AR487" s="152"/>
      <c r="AS487" s="152"/>
      <c r="AT487" s="152"/>
      <c r="AU487" s="152"/>
      <c r="AV487" s="152"/>
      <c r="AW487" s="152"/>
      <c r="AX487" s="152"/>
      <c r="AY487" s="152"/>
      <c r="AZ487" s="152"/>
      <c r="BA487" s="152"/>
      <c r="BB487" s="152"/>
      <c r="BC487" s="152"/>
      <c r="BD487" s="152"/>
      <c r="BE487" s="152"/>
      <c r="BF487" s="152"/>
      <c r="BG487" s="152"/>
      <c r="BH487" s="152"/>
      <c r="BI487" s="152"/>
      <c r="BJ487" s="152"/>
      <c r="BK487" s="152"/>
      <c r="BL487" s="152"/>
      <c r="BM487" s="152"/>
      <c r="BN487" s="152"/>
      <c r="BO487" s="152"/>
      <c r="BP487" s="152"/>
      <c r="BQ487" s="152"/>
      <c r="BR487" s="152"/>
      <c r="BS487" s="152"/>
      <c r="BT487" s="152"/>
      <c r="BU487" s="152"/>
      <c r="BV487" s="152"/>
      <c r="BW487" s="152"/>
      <c r="BX487" s="152"/>
      <c r="BY487" s="152"/>
    </row>
    <row r="488" spans="1:77" s="38" customFormat="1" x14ac:dyDescent="0.2">
      <c r="A488" s="152"/>
      <c r="B488" s="153" t="str">
        <f>IF(AND(B486&lt;&gt;"",ISNUMBER(B486),B487=""),"סך הכל",IF(Planning!A491="","",Planning!A491))</f>
        <v/>
      </c>
      <c r="C488" s="154" t="str">
        <f>IFERROR(_xlfn.IFS(B488="סך הכל",Summary!$B$6,Planning!C491&lt;&gt;"",Planning!C491),"")</f>
        <v/>
      </c>
      <c r="D488" s="152" t="str">
        <f>IFERROR(VLOOKUP(B488,Address!B:G,5,FALSE),"")</f>
        <v/>
      </c>
      <c r="E488" s="152" t="str">
        <f>IFERROR(VLOOKUP(B488,Address!B:L,11,FALSE),"")</f>
        <v/>
      </c>
      <c r="F488" s="155" t="str">
        <f t="shared" si="14"/>
        <v/>
      </c>
      <c r="G488" s="156" t="str">
        <f>IF(B488="סך הכל",Summary!$B$7,IF(F488="","",IF(VLOOKUP(B488,WQ_UnitID!B:C,2,FALSE)=0,"",VLOOKUP(B488,WQ_UnitID!B:C,2,FALSE))))</f>
        <v/>
      </c>
      <c r="H488" s="155" t="str">
        <f>IF(B488="סך הכל",Summary!$B$8,IF(F488="","",IFERROR(VLOOKUP(B488,Planning!A:B,2,FALSE),0)))</f>
        <v/>
      </c>
      <c r="I488" s="155" t="str">
        <f>IF(B488="סך הכל",Summary!$B$9,IF(F488="","",IFERROR(VLOOKUP(B488,Count!A:B,2,FALSE),0)))</f>
        <v/>
      </c>
      <c r="J488" s="155" t="str">
        <f>IF(F488="","",(IF(ISNUMBER(MATCH(B488,ExcPermit!$H$8:$H$1000,0)),"כן","לא")))</f>
        <v/>
      </c>
      <c r="K488" s="155" t="str">
        <f>IF(B488="סך הכל",Summary!$B$10,IF(F488="","",IFERROR(VLOOKUP(B488,Count!A:J,8,FALSE),0)))</f>
        <v/>
      </c>
      <c r="L488" s="155" t="str">
        <f>IF(B488="סך הכל",Summary!$B$11,IF(F488="","",IFERROR(VLOOKUP(B488,Count!A:J,9,FALSE),0)))</f>
        <v/>
      </c>
      <c r="M488" s="157" t="str">
        <f>IF(B488="סך הכל",Summary!$B$12,IF(F488="","",IFERROR(VLOOKUP(B488,Count!A:J,10,FALSE),0)))</f>
        <v/>
      </c>
      <c r="N488" s="158" t="str">
        <f t="shared" si="15"/>
        <v/>
      </c>
      <c r="O488" s="134" t="str">
        <f>IFERROR(VLOOKUP(B488,Comments!A:B,2,FALSE),"")</f>
        <v/>
      </c>
      <c r="P488" s="134"/>
      <c r="Q488" s="134"/>
      <c r="R488" s="134"/>
      <c r="S488" s="134"/>
      <c r="T488" s="134"/>
      <c r="U488" s="134"/>
      <c r="V488" s="134"/>
      <c r="W488" s="134"/>
      <c r="X488" s="134"/>
      <c r="Y488" s="134"/>
      <c r="Z488" s="134"/>
      <c r="AA488" s="134"/>
      <c r="AB488" s="134"/>
      <c r="AC488" s="134"/>
      <c r="AD488" s="134"/>
      <c r="AE488" s="152"/>
      <c r="AF488" s="152"/>
      <c r="AG488" s="152"/>
      <c r="AH488" s="152"/>
      <c r="AI488" s="152"/>
      <c r="AJ488" s="152"/>
      <c r="AK488" s="152"/>
      <c r="AL488" s="152"/>
      <c r="AM488" s="152"/>
      <c r="AN488" s="152"/>
      <c r="AO488" s="152"/>
      <c r="AP488" s="152"/>
      <c r="AQ488" s="152"/>
      <c r="AR488" s="152"/>
      <c r="AS488" s="152"/>
      <c r="AT488" s="152"/>
      <c r="AU488" s="152"/>
      <c r="AV488" s="152"/>
      <c r="AW488" s="152"/>
      <c r="AX488" s="152"/>
      <c r="AY488" s="152"/>
      <c r="AZ488" s="152"/>
      <c r="BA488" s="152"/>
      <c r="BB488" s="152"/>
      <c r="BC488" s="152"/>
      <c r="BD488" s="152"/>
      <c r="BE488" s="152"/>
      <c r="BF488" s="152"/>
      <c r="BG488" s="152"/>
      <c r="BH488" s="152"/>
      <c r="BI488" s="152"/>
      <c r="BJ488" s="152"/>
      <c r="BK488" s="152"/>
      <c r="BL488" s="152"/>
      <c r="BM488" s="152"/>
      <c r="BN488" s="152"/>
      <c r="BO488" s="152"/>
      <c r="BP488" s="152"/>
      <c r="BQ488" s="152"/>
      <c r="BR488" s="152"/>
      <c r="BS488" s="152"/>
      <c r="BT488" s="152"/>
      <c r="BU488" s="152"/>
      <c r="BV488" s="152"/>
      <c r="BW488" s="152"/>
      <c r="BX488" s="152"/>
      <c r="BY488" s="152"/>
    </row>
    <row r="489" spans="1:77" s="38" customFormat="1" x14ac:dyDescent="0.2">
      <c r="A489" s="152"/>
      <c r="B489" s="153" t="str">
        <f>IF(AND(B487&lt;&gt;"",ISNUMBER(B487),B488=""),"סך הכל",IF(Planning!A492="","",Planning!A492))</f>
        <v/>
      </c>
      <c r="C489" s="154" t="str">
        <f>IFERROR(_xlfn.IFS(B489="סך הכל",Summary!$B$6,Planning!C492&lt;&gt;"",Planning!C492),"")</f>
        <v/>
      </c>
      <c r="D489" s="152" t="str">
        <f>IFERROR(VLOOKUP(B489,Address!B:G,5,FALSE),"")</f>
        <v/>
      </c>
      <c r="E489" s="152" t="str">
        <f>IFERROR(VLOOKUP(B489,Address!B:L,11,FALSE),"")</f>
        <v/>
      </c>
      <c r="F489" s="155" t="str">
        <f t="shared" si="14"/>
        <v/>
      </c>
      <c r="G489" s="156" t="str">
        <f>IF(B489="סך הכל",Summary!$B$7,IF(F489="","",IF(VLOOKUP(B489,WQ_UnitID!B:C,2,FALSE)=0,"",VLOOKUP(B489,WQ_UnitID!B:C,2,FALSE))))</f>
        <v/>
      </c>
      <c r="H489" s="155" t="str">
        <f>IF(B489="סך הכל",Summary!$B$8,IF(F489="","",IFERROR(VLOOKUP(B489,Planning!A:B,2,FALSE),0)))</f>
        <v/>
      </c>
      <c r="I489" s="155" t="str">
        <f>IF(B489="סך הכל",Summary!$B$9,IF(F489="","",IFERROR(VLOOKUP(B489,Count!A:B,2,FALSE),0)))</f>
        <v/>
      </c>
      <c r="J489" s="155" t="str">
        <f>IF(F489="","",(IF(ISNUMBER(MATCH(B489,ExcPermit!$H$8:$H$1000,0)),"כן","לא")))</f>
        <v/>
      </c>
      <c r="K489" s="155" t="str">
        <f>IF(B489="סך הכל",Summary!$B$10,IF(F489="","",IFERROR(VLOOKUP(B489,Count!A:J,8,FALSE),0)))</f>
        <v/>
      </c>
      <c r="L489" s="155" t="str">
        <f>IF(B489="סך הכל",Summary!$B$11,IF(F489="","",IFERROR(VLOOKUP(B489,Count!A:J,9,FALSE),0)))</f>
        <v/>
      </c>
      <c r="M489" s="157" t="str">
        <f>IF(B489="סך הכל",Summary!$B$12,IF(F489="","",IFERROR(VLOOKUP(B489,Count!A:J,10,FALSE),0)))</f>
        <v/>
      </c>
      <c r="N489" s="158" t="str">
        <f t="shared" si="15"/>
        <v/>
      </c>
      <c r="O489" s="134" t="str">
        <f>IFERROR(VLOOKUP(B489,Comments!A:B,2,FALSE),"")</f>
        <v/>
      </c>
      <c r="P489" s="134"/>
      <c r="Q489" s="134"/>
      <c r="R489" s="134"/>
      <c r="S489" s="134"/>
      <c r="T489" s="134"/>
      <c r="U489" s="134"/>
      <c r="V489" s="134"/>
      <c r="W489" s="134"/>
      <c r="X489" s="134"/>
      <c r="Y489" s="134"/>
      <c r="Z489" s="134"/>
      <c r="AA489" s="134"/>
      <c r="AB489" s="134"/>
      <c r="AC489" s="134"/>
      <c r="AD489" s="134"/>
      <c r="AE489" s="152"/>
      <c r="AF489" s="152"/>
      <c r="AG489" s="152"/>
      <c r="AH489" s="152"/>
      <c r="AI489" s="152"/>
      <c r="AJ489" s="152"/>
      <c r="AK489" s="152"/>
      <c r="AL489" s="152"/>
      <c r="AM489" s="152"/>
      <c r="AN489" s="152"/>
      <c r="AO489" s="152"/>
      <c r="AP489" s="152"/>
      <c r="AQ489" s="152"/>
      <c r="AR489" s="152"/>
      <c r="AS489" s="152"/>
      <c r="AT489" s="152"/>
      <c r="AU489" s="152"/>
      <c r="AV489" s="152"/>
      <c r="AW489" s="152"/>
      <c r="AX489" s="152"/>
      <c r="AY489" s="152"/>
      <c r="AZ489" s="152"/>
      <c r="BA489" s="152"/>
      <c r="BB489" s="152"/>
      <c r="BC489" s="152"/>
      <c r="BD489" s="152"/>
      <c r="BE489" s="152"/>
      <c r="BF489" s="152"/>
      <c r="BG489" s="152"/>
      <c r="BH489" s="152"/>
      <c r="BI489" s="152"/>
      <c r="BJ489" s="152"/>
      <c r="BK489" s="152"/>
      <c r="BL489" s="152"/>
      <c r="BM489" s="152"/>
      <c r="BN489" s="152"/>
      <c r="BO489" s="152"/>
      <c r="BP489" s="152"/>
      <c r="BQ489" s="152"/>
      <c r="BR489" s="152"/>
      <c r="BS489" s="152"/>
      <c r="BT489" s="152"/>
      <c r="BU489" s="152"/>
      <c r="BV489" s="152"/>
      <c r="BW489" s="152"/>
      <c r="BX489" s="152"/>
      <c r="BY489" s="152"/>
    </row>
    <row r="490" spans="1:77" s="38" customFormat="1" x14ac:dyDescent="0.2">
      <c r="A490" s="152"/>
      <c r="B490" s="153" t="str">
        <f>IF(AND(B488&lt;&gt;"",ISNUMBER(B488),B489=""),"סך הכל",IF(Planning!A493="","",Planning!A493))</f>
        <v/>
      </c>
      <c r="C490" s="154" t="str">
        <f>IFERROR(_xlfn.IFS(B490="סך הכל",Summary!$B$6,Planning!C493&lt;&gt;"",Planning!C493),"")</f>
        <v/>
      </c>
      <c r="D490" s="152" t="str">
        <f>IFERROR(VLOOKUP(B490,Address!B:G,5,FALSE),"")</f>
        <v/>
      </c>
      <c r="E490" s="152" t="str">
        <f>IFERROR(VLOOKUP(B490,Address!B:L,11,FALSE),"")</f>
        <v/>
      </c>
      <c r="F490" s="155" t="str">
        <f t="shared" si="14"/>
        <v/>
      </c>
      <c r="G490" s="156" t="str">
        <f>IF(B490="סך הכל",Summary!$B$7,IF(F490="","",IF(VLOOKUP(B490,WQ_UnitID!B:C,2,FALSE)=0,"",VLOOKUP(B490,WQ_UnitID!B:C,2,FALSE))))</f>
        <v/>
      </c>
      <c r="H490" s="155" t="str">
        <f>IF(B490="סך הכל",Summary!$B$8,IF(F490="","",IFERROR(VLOOKUP(B490,Planning!A:B,2,FALSE),0)))</f>
        <v/>
      </c>
      <c r="I490" s="155" t="str">
        <f>IF(B490="סך הכל",Summary!$B$9,IF(F490="","",IFERROR(VLOOKUP(B490,Count!A:B,2,FALSE),0)))</f>
        <v/>
      </c>
      <c r="J490" s="155" t="str">
        <f>IF(F490="","",(IF(ISNUMBER(MATCH(B490,ExcPermit!$H$8:$H$1000,0)),"כן","לא")))</f>
        <v/>
      </c>
      <c r="K490" s="155" t="str">
        <f>IF(B490="סך הכל",Summary!$B$10,IF(F490="","",IFERROR(VLOOKUP(B490,Count!A:J,8,FALSE),0)))</f>
        <v/>
      </c>
      <c r="L490" s="155" t="str">
        <f>IF(B490="סך הכל",Summary!$B$11,IF(F490="","",IFERROR(VLOOKUP(B490,Count!A:J,9,FALSE),0)))</f>
        <v/>
      </c>
      <c r="M490" s="157" t="str">
        <f>IF(B490="סך הכל",Summary!$B$12,IF(F490="","",IFERROR(VLOOKUP(B490,Count!A:J,10,FALSE),0)))</f>
        <v/>
      </c>
      <c r="N490" s="158" t="str">
        <f t="shared" si="15"/>
        <v/>
      </c>
      <c r="O490" s="134" t="str">
        <f>IFERROR(VLOOKUP(B490,Comments!A:B,2,FALSE),"")</f>
        <v/>
      </c>
      <c r="P490" s="134"/>
      <c r="Q490" s="134"/>
      <c r="R490" s="134"/>
      <c r="S490" s="134"/>
      <c r="T490" s="134"/>
      <c r="U490" s="134"/>
      <c r="V490" s="134"/>
      <c r="W490" s="134"/>
      <c r="X490" s="134"/>
      <c r="Y490" s="134"/>
      <c r="Z490" s="134"/>
      <c r="AA490" s="134"/>
      <c r="AB490" s="134"/>
      <c r="AC490" s="134"/>
      <c r="AD490" s="134"/>
      <c r="AE490" s="152"/>
      <c r="AF490" s="152"/>
      <c r="AG490" s="152"/>
      <c r="AH490" s="152"/>
      <c r="AI490" s="152"/>
      <c r="AJ490" s="152"/>
      <c r="AK490" s="152"/>
      <c r="AL490" s="152"/>
      <c r="AM490" s="152"/>
      <c r="AN490" s="152"/>
      <c r="AO490" s="152"/>
      <c r="AP490" s="152"/>
      <c r="AQ490" s="152"/>
      <c r="AR490" s="152"/>
      <c r="AS490" s="152"/>
      <c r="AT490" s="152"/>
      <c r="AU490" s="152"/>
      <c r="AV490" s="152"/>
      <c r="AW490" s="152"/>
      <c r="AX490" s="152"/>
      <c r="AY490" s="152"/>
      <c r="AZ490" s="152"/>
      <c r="BA490" s="152"/>
      <c r="BB490" s="152"/>
      <c r="BC490" s="152"/>
      <c r="BD490" s="152"/>
      <c r="BE490" s="152"/>
      <c r="BF490" s="152"/>
      <c r="BG490" s="152"/>
      <c r="BH490" s="152"/>
      <c r="BI490" s="152"/>
      <c r="BJ490" s="152"/>
      <c r="BK490" s="152"/>
      <c r="BL490" s="152"/>
      <c r="BM490" s="152"/>
      <c r="BN490" s="152"/>
      <c r="BO490" s="152"/>
      <c r="BP490" s="152"/>
      <c r="BQ490" s="152"/>
      <c r="BR490" s="152"/>
      <c r="BS490" s="152"/>
      <c r="BT490" s="152"/>
      <c r="BU490" s="152"/>
      <c r="BV490" s="152"/>
      <c r="BW490" s="152"/>
      <c r="BX490" s="152"/>
      <c r="BY490" s="152"/>
    </row>
    <row r="491" spans="1:77" s="38" customFormat="1" x14ac:dyDescent="0.2">
      <c r="A491" s="152"/>
      <c r="B491" s="153" t="str">
        <f>IF(AND(B489&lt;&gt;"",ISNUMBER(B489),B490=""),"סך הכל",IF(Planning!A494="","",Planning!A494))</f>
        <v/>
      </c>
      <c r="C491" s="154" t="str">
        <f>IFERROR(_xlfn.IFS(B491="סך הכל",Summary!$B$6,Planning!C494&lt;&gt;"",Planning!C494),"")</f>
        <v/>
      </c>
      <c r="D491" s="152" t="str">
        <f>IFERROR(VLOOKUP(B491,Address!B:G,5,FALSE),"")</f>
        <v/>
      </c>
      <c r="E491" s="152" t="str">
        <f>IFERROR(VLOOKUP(B491,Address!B:L,11,FALSE),"")</f>
        <v/>
      </c>
      <c r="F491" s="155" t="str">
        <f t="shared" si="14"/>
        <v/>
      </c>
      <c r="G491" s="156" t="str">
        <f>IF(B491="סך הכל",Summary!$B$7,IF(F491="","",IF(VLOOKUP(B491,WQ_UnitID!B:C,2,FALSE)=0,"",VLOOKUP(B491,WQ_UnitID!B:C,2,FALSE))))</f>
        <v/>
      </c>
      <c r="H491" s="155" t="str">
        <f>IF(B491="סך הכל",Summary!$B$8,IF(F491="","",IFERROR(VLOOKUP(B491,Planning!A:B,2,FALSE),0)))</f>
        <v/>
      </c>
      <c r="I491" s="155" t="str">
        <f>IF(B491="סך הכל",Summary!$B$9,IF(F491="","",IFERROR(VLOOKUP(B491,Count!A:B,2,FALSE),0)))</f>
        <v/>
      </c>
      <c r="J491" s="155" t="str">
        <f>IF(F491="","",(IF(ISNUMBER(MATCH(B491,ExcPermit!$H$8:$H$1000,0)),"כן","לא")))</f>
        <v/>
      </c>
      <c r="K491" s="155" t="str">
        <f>IF(B491="סך הכל",Summary!$B$10,IF(F491="","",IFERROR(VLOOKUP(B491,Count!A:J,8,FALSE),0)))</f>
        <v/>
      </c>
      <c r="L491" s="155" t="str">
        <f>IF(B491="סך הכל",Summary!$B$11,IF(F491="","",IFERROR(VLOOKUP(B491,Count!A:J,9,FALSE),0)))</f>
        <v/>
      </c>
      <c r="M491" s="157" t="str">
        <f>IF(B491="סך הכל",Summary!$B$12,IF(F491="","",IFERROR(VLOOKUP(B491,Count!A:J,10,FALSE),0)))</f>
        <v/>
      </c>
      <c r="N491" s="158" t="str">
        <f t="shared" si="15"/>
        <v/>
      </c>
      <c r="O491" s="134" t="str">
        <f>IFERROR(VLOOKUP(B491,Comments!A:B,2,FALSE),"")</f>
        <v/>
      </c>
      <c r="P491" s="134"/>
      <c r="Q491" s="134"/>
      <c r="R491" s="134"/>
      <c r="S491" s="134"/>
      <c r="T491" s="134"/>
      <c r="U491" s="134"/>
      <c r="V491" s="134"/>
      <c r="W491" s="134"/>
      <c r="X491" s="134"/>
      <c r="Y491" s="134"/>
      <c r="Z491" s="134"/>
      <c r="AA491" s="134"/>
      <c r="AB491" s="134"/>
      <c r="AC491" s="134"/>
      <c r="AD491" s="134"/>
      <c r="AE491" s="152"/>
      <c r="AF491" s="152"/>
      <c r="AG491" s="152"/>
      <c r="AH491" s="152"/>
      <c r="AI491" s="152"/>
      <c r="AJ491" s="152"/>
      <c r="AK491" s="152"/>
      <c r="AL491" s="152"/>
      <c r="AM491" s="152"/>
      <c r="AN491" s="152"/>
      <c r="AO491" s="152"/>
      <c r="AP491" s="152"/>
      <c r="AQ491" s="152"/>
      <c r="AR491" s="152"/>
      <c r="AS491" s="152"/>
      <c r="AT491" s="152"/>
      <c r="AU491" s="152"/>
      <c r="AV491" s="152"/>
      <c r="AW491" s="152"/>
      <c r="AX491" s="152"/>
      <c r="AY491" s="152"/>
      <c r="AZ491" s="152"/>
      <c r="BA491" s="152"/>
      <c r="BB491" s="152"/>
      <c r="BC491" s="152"/>
      <c r="BD491" s="152"/>
      <c r="BE491" s="152"/>
      <c r="BF491" s="152"/>
      <c r="BG491" s="152"/>
      <c r="BH491" s="152"/>
      <c r="BI491" s="152"/>
      <c r="BJ491" s="152"/>
      <c r="BK491" s="152"/>
      <c r="BL491" s="152"/>
      <c r="BM491" s="152"/>
      <c r="BN491" s="152"/>
      <c r="BO491" s="152"/>
      <c r="BP491" s="152"/>
      <c r="BQ491" s="152"/>
      <c r="BR491" s="152"/>
      <c r="BS491" s="152"/>
      <c r="BT491" s="152"/>
      <c r="BU491" s="152"/>
      <c r="BV491" s="152"/>
      <c r="BW491" s="152"/>
      <c r="BX491" s="152"/>
      <c r="BY491" s="152"/>
    </row>
    <row r="492" spans="1:77" s="38" customFormat="1" x14ac:dyDescent="0.2">
      <c r="A492" s="152"/>
      <c r="B492" s="153" t="str">
        <f>IF(AND(B490&lt;&gt;"",ISNUMBER(B490),B491=""),"סך הכל",IF(Planning!A495="","",Planning!A495))</f>
        <v/>
      </c>
      <c r="C492" s="154" t="str">
        <f>IFERROR(_xlfn.IFS(B492="סך הכל",Summary!$B$6,Planning!C495&lt;&gt;"",Planning!C495),"")</f>
        <v/>
      </c>
      <c r="D492" s="152" t="str">
        <f>IFERROR(VLOOKUP(B492,Address!B:G,5,FALSE),"")</f>
        <v/>
      </c>
      <c r="E492" s="152" t="str">
        <f>IFERROR(VLOOKUP(B492,Address!B:L,11,FALSE),"")</f>
        <v/>
      </c>
      <c r="F492" s="155" t="str">
        <f t="shared" si="14"/>
        <v/>
      </c>
      <c r="G492" s="156" t="str">
        <f>IF(B492="סך הכל",Summary!$B$7,IF(F492="","",IF(VLOOKUP(B492,WQ_UnitID!B:C,2,FALSE)=0,"",VLOOKUP(B492,WQ_UnitID!B:C,2,FALSE))))</f>
        <v/>
      </c>
      <c r="H492" s="155" t="str">
        <f>IF(B492="סך הכל",Summary!$B$8,IF(F492="","",IFERROR(VLOOKUP(B492,Planning!A:B,2,FALSE),0)))</f>
        <v/>
      </c>
      <c r="I492" s="155" t="str">
        <f>IF(B492="סך הכל",Summary!$B$9,IF(F492="","",IFERROR(VLOOKUP(B492,Count!A:B,2,FALSE),0)))</f>
        <v/>
      </c>
      <c r="J492" s="155" t="str">
        <f>IF(F492="","",(IF(ISNUMBER(MATCH(B492,ExcPermit!$H$8:$H$1000,0)),"כן","לא")))</f>
        <v/>
      </c>
      <c r="K492" s="155" t="str">
        <f>IF(B492="סך הכל",Summary!$B$10,IF(F492="","",IFERROR(VLOOKUP(B492,Count!A:J,8,FALSE),0)))</f>
        <v/>
      </c>
      <c r="L492" s="155" t="str">
        <f>IF(B492="סך הכל",Summary!$B$11,IF(F492="","",IFERROR(VLOOKUP(B492,Count!A:J,9,FALSE),0)))</f>
        <v/>
      </c>
      <c r="M492" s="157" t="str">
        <f>IF(B492="סך הכל",Summary!$B$12,IF(F492="","",IFERROR(VLOOKUP(B492,Count!A:J,10,FALSE),0)))</f>
        <v/>
      </c>
      <c r="N492" s="158" t="str">
        <f t="shared" si="15"/>
        <v/>
      </c>
      <c r="O492" s="134" t="str">
        <f>IFERROR(VLOOKUP(B492,Comments!A:B,2,FALSE),"")</f>
        <v/>
      </c>
      <c r="P492" s="134"/>
      <c r="Q492" s="134"/>
      <c r="R492" s="134"/>
      <c r="S492" s="134"/>
      <c r="T492" s="134"/>
      <c r="U492" s="134"/>
      <c r="V492" s="134"/>
      <c r="W492" s="134"/>
      <c r="X492" s="134"/>
      <c r="Y492" s="134"/>
      <c r="Z492" s="134"/>
      <c r="AA492" s="134"/>
      <c r="AB492" s="134"/>
      <c r="AC492" s="134"/>
      <c r="AD492" s="134"/>
      <c r="AE492" s="152"/>
      <c r="AF492" s="152"/>
      <c r="AG492" s="152"/>
      <c r="AH492" s="152"/>
      <c r="AI492" s="152"/>
      <c r="AJ492" s="152"/>
      <c r="AK492" s="152"/>
      <c r="AL492" s="152"/>
      <c r="AM492" s="152"/>
      <c r="AN492" s="152"/>
      <c r="AO492" s="152"/>
      <c r="AP492" s="152"/>
      <c r="AQ492" s="152"/>
      <c r="AR492" s="152"/>
      <c r="AS492" s="152"/>
      <c r="AT492" s="152"/>
      <c r="AU492" s="152"/>
      <c r="AV492" s="152"/>
      <c r="AW492" s="152"/>
      <c r="AX492" s="152"/>
      <c r="AY492" s="152"/>
      <c r="AZ492" s="152"/>
      <c r="BA492" s="152"/>
      <c r="BB492" s="152"/>
      <c r="BC492" s="152"/>
      <c r="BD492" s="152"/>
      <c r="BE492" s="152"/>
      <c r="BF492" s="152"/>
      <c r="BG492" s="152"/>
      <c r="BH492" s="152"/>
      <c r="BI492" s="152"/>
      <c r="BJ492" s="152"/>
      <c r="BK492" s="152"/>
      <c r="BL492" s="152"/>
      <c r="BM492" s="152"/>
      <c r="BN492" s="152"/>
      <c r="BO492" s="152"/>
      <c r="BP492" s="152"/>
      <c r="BQ492" s="152"/>
      <c r="BR492" s="152"/>
      <c r="BS492" s="152"/>
      <c r="BT492" s="152"/>
      <c r="BU492" s="152"/>
      <c r="BV492" s="152"/>
      <c r="BW492" s="152"/>
      <c r="BX492" s="152"/>
      <c r="BY492" s="152"/>
    </row>
    <row r="493" spans="1:77" s="38" customFormat="1" x14ac:dyDescent="0.2">
      <c r="A493" s="152"/>
      <c r="B493" s="153" t="str">
        <f>IF(AND(B491&lt;&gt;"",ISNUMBER(B491),B492=""),"סך הכל",IF(Planning!A496="","",Planning!A496))</f>
        <v/>
      </c>
      <c r="C493" s="154" t="str">
        <f>IFERROR(_xlfn.IFS(B493="סך הכל",Summary!$B$6,Planning!C496&lt;&gt;"",Planning!C496),"")</f>
        <v/>
      </c>
      <c r="D493" s="152" t="str">
        <f>IFERROR(VLOOKUP(B493,Address!B:G,5,FALSE),"")</f>
        <v/>
      </c>
      <c r="E493" s="152" t="str">
        <f>IFERROR(VLOOKUP(B493,Address!B:L,11,FALSE),"")</f>
        <v/>
      </c>
      <c r="F493" s="155" t="str">
        <f t="shared" si="14"/>
        <v/>
      </c>
      <c r="G493" s="156" t="str">
        <f>IF(B493="סך הכל",Summary!$B$7,IF(F493="","",IF(VLOOKUP(B493,WQ_UnitID!B:C,2,FALSE)=0,"",VLOOKUP(B493,WQ_UnitID!B:C,2,FALSE))))</f>
        <v/>
      </c>
      <c r="H493" s="155" t="str">
        <f>IF(B493="סך הכל",Summary!$B$8,IF(F493="","",IFERROR(VLOOKUP(B493,Planning!A:B,2,FALSE),0)))</f>
        <v/>
      </c>
      <c r="I493" s="155" t="str">
        <f>IF(B493="סך הכל",Summary!$B$9,IF(F493="","",IFERROR(VLOOKUP(B493,Count!A:B,2,FALSE),0)))</f>
        <v/>
      </c>
      <c r="J493" s="155" t="str">
        <f>IF(F493="","",(IF(ISNUMBER(MATCH(B493,ExcPermit!$H$8:$H$1000,0)),"כן","לא")))</f>
        <v/>
      </c>
      <c r="K493" s="155" t="str">
        <f>IF(B493="סך הכל",Summary!$B$10,IF(F493="","",IFERROR(VLOOKUP(B493,Count!A:J,8,FALSE),0)))</f>
        <v/>
      </c>
      <c r="L493" s="155" t="str">
        <f>IF(B493="סך הכל",Summary!$B$11,IF(F493="","",IFERROR(VLOOKUP(B493,Count!A:J,9,FALSE),0)))</f>
        <v/>
      </c>
      <c r="M493" s="157" t="str">
        <f>IF(B493="סך הכל",Summary!$B$12,IF(F493="","",IFERROR(VLOOKUP(B493,Count!A:J,10,FALSE),0)))</f>
        <v/>
      </c>
      <c r="N493" s="158" t="str">
        <f t="shared" si="15"/>
        <v/>
      </c>
      <c r="O493" s="134" t="str">
        <f>IFERROR(VLOOKUP(B493,Comments!A:B,2,FALSE),"")</f>
        <v/>
      </c>
      <c r="P493" s="134"/>
      <c r="Q493" s="134"/>
      <c r="R493" s="134"/>
      <c r="S493" s="134"/>
      <c r="T493" s="134"/>
      <c r="U493" s="134"/>
      <c r="V493" s="134"/>
      <c r="W493" s="134"/>
      <c r="X493" s="134"/>
      <c r="Y493" s="134"/>
      <c r="Z493" s="134"/>
      <c r="AA493" s="134"/>
      <c r="AB493" s="134"/>
      <c r="AC493" s="134"/>
      <c r="AD493" s="134"/>
      <c r="AE493" s="152"/>
      <c r="AF493" s="152"/>
      <c r="AG493" s="152"/>
      <c r="AH493" s="152"/>
      <c r="AI493" s="152"/>
      <c r="AJ493" s="152"/>
      <c r="AK493" s="152"/>
      <c r="AL493" s="152"/>
      <c r="AM493" s="152"/>
      <c r="AN493" s="152"/>
      <c r="AO493" s="152"/>
      <c r="AP493" s="152"/>
      <c r="AQ493" s="152"/>
      <c r="AR493" s="152"/>
      <c r="AS493" s="152"/>
      <c r="AT493" s="152"/>
      <c r="AU493" s="152"/>
      <c r="AV493" s="152"/>
      <c r="AW493" s="152"/>
      <c r="AX493" s="152"/>
      <c r="AY493" s="152"/>
      <c r="AZ493" s="152"/>
      <c r="BA493" s="152"/>
      <c r="BB493" s="152"/>
      <c r="BC493" s="152"/>
      <c r="BD493" s="152"/>
      <c r="BE493" s="152"/>
      <c r="BF493" s="152"/>
      <c r="BG493" s="152"/>
      <c r="BH493" s="152"/>
      <c r="BI493" s="152"/>
      <c r="BJ493" s="152"/>
      <c r="BK493" s="152"/>
      <c r="BL493" s="152"/>
      <c r="BM493" s="152"/>
      <c r="BN493" s="152"/>
      <c r="BO493" s="152"/>
      <c r="BP493" s="152"/>
      <c r="BQ493" s="152"/>
      <c r="BR493" s="152"/>
      <c r="BS493" s="152"/>
      <c r="BT493" s="152"/>
      <c r="BU493" s="152"/>
      <c r="BV493" s="152"/>
      <c r="BW493" s="152"/>
      <c r="BX493" s="152"/>
      <c r="BY493" s="152"/>
    </row>
    <row r="494" spans="1:77" s="38" customFormat="1" x14ac:dyDescent="0.2">
      <c r="A494" s="152"/>
      <c r="B494" s="153" t="str">
        <f>IF(AND(B492&lt;&gt;"",ISNUMBER(B492),B493=""),"סך הכל",IF(Planning!A497="","",Planning!A497))</f>
        <v/>
      </c>
      <c r="C494" s="154" t="str">
        <f>IFERROR(_xlfn.IFS(B494="סך הכל",Summary!$B$6,Planning!C497&lt;&gt;"",Planning!C497),"")</f>
        <v/>
      </c>
      <c r="D494" s="152" t="str">
        <f>IFERROR(VLOOKUP(B494,Address!B:G,5,FALSE),"")</f>
        <v/>
      </c>
      <c r="E494" s="152" t="str">
        <f>IFERROR(VLOOKUP(B494,Address!B:L,11,FALSE),"")</f>
        <v/>
      </c>
      <c r="F494" s="155" t="str">
        <f t="shared" si="14"/>
        <v/>
      </c>
      <c r="G494" s="156" t="str">
        <f>IF(B494="סך הכל",Summary!$B$7,IF(F494="","",IF(VLOOKUP(B494,WQ_UnitID!B:C,2,FALSE)=0,"",VLOOKUP(B494,WQ_UnitID!B:C,2,FALSE))))</f>
        <v/>
      </c>
      <c r="H494" s="155" t="str">
        <f>IF(B494="סך הכל",Summary!$B$8,IF(F494="","",IFERROR(VLOOKUP(B494,Planning!A:B,2,FALSE),0)))</f>
        <v/>
      </c>
      <c r="I494" s="155" t="str">
        <f>IF(B494="סך הכל",Summary!$B$9,IF(F494="","",IFERROR(VLOOKUP(B494,Count!A:B,2,FALSE),0)))</f>
        <v/>
      </c>
      <c r="J494" s="155" t="str">
        <f>IF(F494="","",(IF(ISNUMBER(MATCH(B494,ExcPermit!$H$8:$H$1000,0)),"כן","לא")))</f>
        <v/>
      </c>
      <c r="K494" s="155" t="str">
        <f>IF(B494="סך הכל",Summary!$B$10,IF(F494="","",IFERROR(VLOOKUP(B494,Count!A:J,8,FALSE),0)))</f>
        <v/>
      </c>
      <c r="L494" s="155" t="str">
        <f>IF(B494="סך הכל",Summary!$B$11,IF(F494="","",IFERROR(VLOOKUP(B494,Count!A:J,9,FALSE),0)))</f>
        <v/>
      </c>
      <c r="M494" s="157" t="str">
        <f>IF(B494="סך הכל",Summary!$B$12,IF(F494="","",IFERROR(VLOOKUP(B494,Count!A:J,10,FALSE),0)))</f>
        <v/>
      </c>
      <c r="N494" s="158" t="str">
        <f t="shared" si="15"/>
        <v/>
      </c>
      <c r="O494" s="134" t="str">
        <f>IFERROR(VLOOKUP(B494,Comments!A:B,2,FALSE),"")</f>
        <v/>
      </c>
      <c r="P494" s="134"/>
      <c r="Q494" s="134"/>
      <c r="R494" s="134"/>
      <c r="S494" s="134"/>
      <c r="T494" s="134"/>
      <c r="U494" s="134"/>
      <c r="V494" s="134"/>
      <c r="W494" s="134"/>
      <c r="X494" s="134"/>
      <c r="Y494" s="134"/>
      <c r="Z494" s="134"/>
      <c r="AA494" s="134"/>
      <c r="AB494" s="134"/>
      <c r="AC494" s="134"/>
      <c r="AD494" s="134"/>
      <c r="AE494" s="152"/>
      <c r="AF494" s="152"/>
      <c r="AG494" s="152"/>
      <c r="AH494" s="152"/>
      <c r="AI494" s="152"/>
      <c r="AJ494" s="152"/>
      <c r="AK494" s="152"/>
      <c r="AL494" s="152"/>
      <c r="AM494" s="152"/>
      <c r="AN494" s="152"/>
      <c r="AO494" s="152"/>
      <c r="AP494" s="152"/>
      <c r="AQ494" s="152"/>
      <c r="AR494" s="152"/>
      <c r="AS494" s="152"/>
      <c r="AT494" s="152"/>
      <c r="AU494" s="152"/>
      <c r="AV494" s="152"/>
      <c r="AW494" s="152"/>
      <c r="AX494" s="152"/>
      <c r="AY494" s="152"/>
      <c r="AZ494" s="152"/>
      <c r="BA494" s="152"/>
      <c r="BB494" s="152"/>
      <c r="BC494" s="152"/>
      <c r="BD494" s="152"/>
      <c r="BE494" s="152"/>
      <c r="BF494" s="152"/>
      <c r="BG494" s="152"/>
      <c r="BH494" s="152"/>
      <c r="BI494" s="152"/>
      <c r="BJ494" s="152"/>
      <c r="BK494" s="152"/>
      <c r="BL494" s="152"/>
      <c r="BM494" s="152"/>
      <c r="BN494" s="152"/>
      <c r="BO494" s="152"/>
      <c r="BP494" s="152"/>
      <c r="BQ494" s="152"/>
      <c r="BR494" s="152"/>
      <c r="BS494" s="152"/>
      <c r="BT494" s="152"/>
      <c r="BU494" s="152"/>
      <c r="BV494" s="152"/>
      <c r="BW494" s="152"/>
      <c r="BX494" s="152"/>
      <c r="BY494" s="152"/>
    </row>
    <row r="495" spans="1:77" s="38" customFormat="1" x14ac:dyDescent="0.2">
      <c r="A495" s="152"/>
      <c r="B495" s="153" t="str">
        <f>IF(AND(B493&lt;&gt;"",ISNUMBER(B493),B494=""),"סך הכל",IF(Planning!A498="","",Planning!A498))</f>
        <v/>
      </c>
      <c r="C495" s="154" t="str">
        <f>IFERROR(_xlfn.IFS(B495="סך הכל",Summary!$B$6,Planning!C498&lt;&gt;"",Planning!C498),"")</f>
        <v/>
      </c>
      <c r="D495" s="152" t="str">
        <f>IFERROR(VLOOKUP(B495,Address!B:G,5,FALSE),"")</f>
        <v/>
      </c>
      <c r="E495" s="152" t="str">
        <f>IFERROR(VLOOKUP(B495,Address!B:L,11,FALSE),"")</f>
        <v/>
      </c>
      <c r="F495" s="155" t="str">
        <f t="shared" si="14"/>
        <v/>
      </c>
      <c r="G495" s="156" t="str">
        <f>IF(B495="סך הכל",Summary!$B$7,IF(F495="","",IF(VLOOKUP(B495,WQ_UnitID!B:C,2,FALSE)=0,"",VLOOKUP(B495,WQ_UnitID!B:C,2,FALSE))))</f>
        <v/>
      </c>
      <c r="H495" s="155" t="str">
        <f>IF(B495="סך הכל",Summary!$B$8,IF(F495="","",IFERROR(VLOOKUP(B495,Planning!A:B,2,FALSE),0)))</f>
        <v/>
      </c>
      <c r="I495" s="155" t="str">
        <f>IF(B495="סך הכל",Summary!$B$9,IF(F495="","",IFERROR(VLOOKUP(B495,Count!A:B,2,FALSE),0)))</f>
        <v/>
      </c>
      <c r="J495" s="155" t="str">
        <f>IF(F495="","",(IF(ISNUMBER(MATCH(B495,ExcPermit!$H$8:$H$1000,0)),"כן","לא")))</f>
        <v/>
      </c>
      <c r="K495" s="155" t="str">
        <f>IF(B495="סך הכל",Summary!$B$10,IF(F495="","",IFERROR(VLOOKUP(B495,Count!A:J,8,FALSE),0)))</f>
        <v/>
      </c>
      <c r="L495" s="155" t="str">
        <f>IF(B495="סך הכל",Summary!$B$11,IF(F495="","",IFERROR(VLOOKUP(B495,Count!A:J,9,FALSE),0)))</f>
        <v/>
      </c>
      <c r="M495" s="157" t="str">
        <f>IF(B495="סך הכל",Summary!$B$12,IF(F495="","",IFERROR(VLOOKUP(B495,Count!A:J,10,FALSE),0)))</f>
        <v/>
      </c>
      <c r="N495" s="158" t="str">
        <f t="shared" si="15"/>
        <v/>
      </c>
      <c r="O495" s="134" t="str">
        <f>IFERROR(VLOOKUP(B495,Comments!A:B,2,FALSE),"")</f>
        <v/>
      </c>
      <c r="P495" s="134"/>
      <c r="Q495" s="134"/>
      <c r="R495" s="134"/>
      <c r="S495" s="134"/>
      <c r="T495" s="134"/>
      <c r="U495" s="134"/>
      <c r="V495" s="134"/>
      <c r="W495" s="134"/>
      <c r="X495" s="134"/>
      <c r="Y495" s="134"/>
      <c r="Z495" s="134"/>
      <c r="AA495" s="134"/>
      <c r="AB495" s="134"/>
      <c r="AC495" s="134"/>
      <c r="AD495" s="134"/>
      <c r="AE495" s="152"/>
      <c r="AF495" s="152"/>
      <c r="AG495" s="152"/>
      <c r="AH495" s="152"/>
      <c r="AI495" s="152"/>
      <c r="AJ495" s="152"/>
      <c r="AK495" s="152"/>
      <c r="AL495" s="152"/>
      <c r="AM495" s="152"/>
      <c r="AN495" s="152"/>
      <c r="AO495" s="152"/>
      <c r="AP495" s="152"/>
      <c r="AQ495" s="152"/>
      <c r="AR495" s="152"/>
      <c r="AS495" s="152"/>
      <c r="AT495" s="152"/>
      <c r="AU495" s="152"/>
      <c r="AV495" s="152"/>
      <c r="AW495" s="152"/>
      <c r="AX495" s="152"/>
      <c r="AY495" s="152"/>
      <c r="AZ495" s="152"/>
      <c r="BA495" s="152"/>
      <c r="BB495" s="152"/>
      <c r="BC495" s="152"/>
      <c r="BD495" s="152"/>
      <c r="BE495" s="152"/>
      <c r="BF495" s="152"/>
      <c r="BG495" s="152"/>
      <c r="BH495" s="152"/>
      <c r="BI495" s="152"/>
      <c r="BJ495" s="152"/>
      <c r="BK495" s="152"/>
      <c r="BL495" s="152"/>
      <c r="BM495" s="152"/>
      <c r="BN495" s="152"/>
      <c r="BO495" s="152"/>
      <c r="BP495" s="152"/>
      <c r="BQ495" s="152"/>
      <c r="BR495" s="152"/>
      <c r="BS495" s="152"/>
      <c r="BT495" s="152"/>
      <c r="BU495" s="152"/>
      <c r="BV495" s="152"/>
      <c r="BW495" s="152"/>
      <c r="BX495" s="152"/>
      <c r="BY495" s="152"/>
    </row>
    <row r="496" spans="1:77" s="38" customFormat="1" x14ac:dyDescent="0.2">
      <c r="A496" s="152"/>
      <c r="B496" s="153" t="str">
        <f>IF(AND(B494&lt;&gt;"",ISNUMBER(B494),B495=""),"סך הכל",IF(Planning!A499="","",Planning!A499))</f>
        <v/>
      </c>
      <c r="C496" s="154" t="str">
        <f>IFERROR(_xlfn.IFS(B496="סך הכל",Summary!$B$6,Planning!C499&lt;&gt;"",Planning!C499),"")</f>
        <v/>
      </c>
      <c r="D496" s="152" t="str">
        <f>IFERROR(VLOOKUP(B496,Address!B:G,5,FALSE),"")</f>
        <v/>
      </c>
      <c r="E496" s="152" t="str">
        <f>IFERROR(VLOOKUP(B496,Address!B:L,11,FALSE),"")</f>
        <v/>
      </c>
      <c r="F496" s="155" t="str">
        <f t="shared" si="14"/>
        <v/>
      </c>
      <c r="G496" s="156" t="str">
        <f>IF(B496="סך הכל",Summary!$B$7,IF(F496="","",IF(VLOOKUP(B496,WQ_UnitID!B:C,2,FALSE)=0,"",VLOOKUP(B496,WQ_UnitID!B:C,2,FALSE))))</f>
        <v/>
      </c>
      <c r="H496" s="155" t="str">
        <f>IF(B496="סך הכל",Summary!$B$8,IF(F496="","",IFERROR(VLOOKUP(B496,Planning!A:B,2,FALSE),0)))</f>
        <v/>
      </c>
      <c r="I496" s="155" t="str">
        <f>IF(B496="סך הכל",Summary!$B$9,IF(F496="","",IFERROR(VLOOKUP(B496,Count!A:B,2,FALSE),0)))</f>
        <v/>
      </c>
      <c r="J496" s="155" t="str">
        <f>IF(F496="","",(IF(ISNUMBER(MATCH(B496,ExcPermit!$H$8:$H$1000,0)),"כן","לא")))</f>
        <v/>
      </c>
      <c r="K496" s="155" t="str">
        <f>IF(B496="סך הכל",Summary!$B$10,IF(F496="","",IFERROR(VLOOKUP(B496,Count!A:J,8,FALSE),0)))</f>
        <v/>
      </c>
      <c r="L496" s="155" t="str">
        <f>IF(B496="סך הכל",Summary!$B$11,IF(F496="","",IFERROR(VLOOKUP(B496,Count!A:J,9,FALSE),0)))</f>
        <v/>
      </c>
      <c r="M496" s="157" t="str">
        <f>IF(B496="סך הכל",Summary!$B$12,IF(F496="","",IFERROR(VLOOKUP(B496,Count!A:J,10,FALSE),0)))</f>
        <v/>
      </c>
      <c r="N496" s="158" t="str">
        <f t="shared" si="15"/>
        <v/>
      </c>
      <c r="O496" s="134" t="str">
        <f>IFERROR(VLOOKUP(B496,Comments!A:B,2,FALSE),"")</f>
        <v/>
      </c>
      <c r="P496" s="134"/>
      <c r="Q496" s="134"/>
      <c r="R496" s="134"/>
      <c r="S496" s="134"/>
      <c r="T496" s="134"/>
      <c r="U496" s="134"/>
      <c r="V496" s="134"/>
      <c r="W496" s="134"/>
      <c r="X496" s="134"/>
      <c r="Y496" s="134"/>
      <c r="Z496" s="134"/>
      <c r="AA496" s="134"/>
      <c r="AB496" s="134"/>
      <c r="AC496" s="134"/>
      <c r="AD496" s="134"/>
      <c r="AE496" s="152"/>
      <c r="AF496" s="152"/>
      <c r="AG496" s="152"/>
      <c r="AH496" s="152"/>
      <c r="AI496" s="152"/>
      <c r="AJ496" s="152"/>
      <c r="AK496" s="152"/>
      <c r="AL496" s="152"/>
      <c r="AM496" s="152"/>
      <c r="AN496" s="152"/>
      <c r="AO496" s="152"/>
      <c r="AP496" s="152"/>
      <c r="AQ496" s="152"/>
      <c r="AR496" s="152"/>
      <c r="AS496" s="152"/>
      <c r="AT496" s="152"/>
      <c r="AU496" s="152"/>
      <c r="AV496" s="152"/>
      <c r="AW496" s="152"/>
      <c r="AX496" s="152"/>
      <c r="AY496" s="152"/>
      <c r="AZ496" s="152"/>
      <c r="BA496" s="152"/>
      <c r="BB496" s="152"/>
      <c r="BC496" s="152"/>
      <c r="BD496" s="152"/>
      <c r="BE496" s="152"/>
      <c r="BF496" s="152"/>
      <c r="BG496" s="152"/>
      <c r="BH496" s="152"/>
      <c r="BI496" s="152"/>
      <c r="BJ496" s="152"/>
      <c r="BK496" s="152"/>
      <c r="BL496" s="152"/>
      <c r="BM496" s="152"/>
      <c r="BN496" s="152"/>
      <c r="BO496" s="152"/>
      <c r="BP496" s="152"/>
      <c r="BQ496" s="152"/>
      <c r="BR496" s="152"/>
      <c r="BS496" s="152"/>
      <c r="BT496" s="152"/>
      <c r="BU496" s="152"/>
      <c r="BV496" s="152"/>
      <c r="BW496" s="152"/>
      <c r="BX496" s="152"/>
      <c r="BY496" s="152"/>
    </row>
    <row r="497" spans="1:77" s="38" customFormat="1" x14ac:dyDescent="0.2">
      <c r="A497" s="152"/>
      <c r="B497" s="153" t="str">
        <f>IF(AND(B495&lt;&gt;"",ISNUMBER(B495),B496=""),"סך הכל",IF(Planning!A500="","",Planning!A500))</f>
        <v/>
      </c>
      <c r="C497" s="154" t="str">
        <f>IFERROR(_xlfn.IFS(B497="סך הכל",Summary!$B$6,Planning!C500&lt;&gt;"",Planning!C500),"")</f>
        <v/>
      </c>
      <c r="D497" s="152" t="str">
        <f>IFERROR(VLOOKUP(B497,Address!B:G,5,FALSE),"")</f>
        <v/>
      </c>
      <c r="E497" s="152" t="str">
        <f>IFERROR(VLOOKUP(B497,Address!B:L,11,FALSE),"")</f>
        <v/>
      </c>
      <c r="F497" s="155" t="str">
        <f t="shared" si="14"/>
        <v/>
      </c>
      <c r="G497" s="156" t="str">
        <f>IF(B497="סך הכל",Summary!$B$7,IF(F497="","",IF(VLOOKUP(B497,WQ_UnitID!B:C,2,FALSE)=0,"",VLOOKUP(B497,WQ_UnitID!B:C,2,FALSE))))</f>
        <v/>
      </c>
      <c r="H497" s="155" t="str">
        <f>IF(B497="סך הכל",Summary!$B$8,IF(F497="","",IFERROR(VLOOKUP(B497,Planning!A:B,2,FALSE),0)))</f>
        <v/>
      </c>
      <c r="I497" s="155" t="str">
        <f>IF(B497="סך הכל",Summary!$B$9,IF(F497="","",IFERROR(VLOOKUP(B497,Count!A:B,2,FALSE),0)))</f>
        <v/>
      </c>
      <c r="J497" s="155" t="str">
        <f>IF(F497="","",(IF(ISNUMBER(MATCH(B497,ExcPermit!$H$8:$H$1000,0)),"כן","לא")))</f>
        <v/>
      </c>
      <c r="K497" s="155" t="str">
        <f>IF(B497="סך הכל",Summary!$B$10,IF(F497="","",IFERROR(VLOOKUP(B497,Count!A:J,8,FALSE),0)))</f>
        <v/>
      </c>
      <c r="L497" s="155" t="str">
        <f>IF(B497="סך הכל",Summary!$B$11,IF(F497="","",IFERROR(VLOOKUP(B497,Count!A:J,9,FALSE),0)))</f>
        <v/>
      </c>
      <c r="M497" s="157" t="str">
        <f>IF(B497="סך הכל",Summary!$B$12,IF(F497="","",IFERROR(VLOOKUP(B497,Count!A:J,10,FALSE),0)))</f>
        <v/>
      </c>
      <c r="N497" s="158" t="str">
        <f t="shared" si="15"/>
        <v/>
      </c>
      <c r="O497" s="134" t="str">
        <f>IFERROR(VLOOKUP(B497,Comments!A:B,2,FALSE),"")</f>
        <v/>
      </c>
      <c r="P497" s="134"/>
      <c r="Q497" s="134"/>
      <c r="R497" s="134"/>
      <c r="S497" s="134"/>
      <c r="T497" s="134"/>
      <c r="U497" s="134"/>
      <c r="V497" s="134"/>
      <c r="W497" s="134"/>
      <c r="X497" s="134"/>
      <c r="Y497" s="134"/>
      <c r="Z497" s="134"/>
      <c r="AA497" s="134"/>
      <c r="AB497" s="134"/>
      <c r="AC497" s="134"/>
      <c r="AD497" s="134"/>
      <c r="AE497" s="152"/>
      <c r="AF497" s="152"/>
      <c r="AG497" s="152"/>
      <c r="AH497" s="152"/>
      <c r="AI497" s="152"/>
      <c r="AJ497" s="152"/>
      <c r="AK497" s="152"/>
      <c r="AL497" s="152"/>
      <c r="AM497" s="152"/>
      <c r="AN497" s="152"/>
      <c r="AO497" s="152"/>
      <c r="AP497" s="152"/>
      <c r="AQ497" s="152"/>
      <c r="AR497" s="152"/>
      <c r="AS497" s="152"/>
      <c r="AT497" s="152"/>
      <c r="AU497" s="152"/>
      <c r="AV497" s="152"/>
      <c r="AW497" s="152"/>
      <c r="AX497" s="152"/>
      <c r="AY497" s="152"/>
      <c r="AZ497" s="152"/>
      <c r="BA497" s="152"/>
      <c r="BB497" s="152"/>
      <c r="BC497" s="152"/>
      <c r="BD497" s="152"/>
      <c r="BE497" s="152"/>
      <c r="BF497" s="152"/>
      <c r="BG497" s="152"/>
      <c r="BH497" s="152"/>
      <c r="BI497" s="152"/>
      <c r="BJ497" s="152"/>
      <c r="BK497" s="152"/>
      <c r="BL497" s="152"/>
      <c r="BM497" s="152"/>
      <c r="BN497" s="152"/>
      <c r="BO497" s="152"/>
      <c r="BP497" s="152"/>
      <c r="BQ497" s="152"/>
      <c r="BR497" s="152"/>
      <c r="BS497" s="152"/>
      <c r="BT497" s="152"/>
      <c r="BU497" s="152"/>
      <c r="BV497" s="152"/>
      <c r="BW497" s="152"/>
      <c r="BX497" s="152"/>
      <c r="BY497" s="152"/>
    </row>
    <row r="498" spans="1:77" s="38" customFormat="1" x14ac:dyDescent="0.2">
      <c r="A498" s="152"/>
      <c r="B498" s="153" t="str">
        <f>IF(AND(B496&lt;&gt;"",ISNUMBER(B496),B497=""),"סך הכל",IF(Planning!A501="","",Planning!A501))</f>
        <v/>
      </c>
      <c r="C498" s="154" t="str">
        <f>IFERROR(_xlfn.IFS(B498="סך הכל",Summary!$B$6,Planning!C501&lt;&gt;"",Planning!C501),"")</f>
        <v/>
      </c>
      <c r="D498" s="152" t="str">
        <f>IFERROR(VLOOKUP(B498,Address!B:G,5,FALSE),"")</f>
        <v/>
      </c>
      <c r="E498" s="152" t="str">
        <f>IFERROR(VLOOKUP(B498,Address!B:L,11,FALSE),"")</f>
        <v/>
      </c>
      <c r="F498" s="155" t="str">
        <f t="shared" si="14"/>
        <v/>
      </c>
      <c r="G498" s="156" t="str">
        <f>IF(B498="סך הכל",Summary!$B$7,IF(F498="","",IF(VLOOKUP(B498,WQ_UnitID!B:C,2,FALSE)=0,"",VLOOKUP(B498,WQ_UnitID!B:C,2,FALSE))))</f>
        <v/>
      </c>
      <c r="H498" s="155" t="str">
        <f>IF(B498="סך הכל",Summary!$B$8,IF(F498="","",IFERROR(VLOOKUP(B498,Planning!A:B,2,FALSE),0)))</f>
        <v/>
      </c>
      <c r="I498" s="155" t="str">
        <f>IF(B498="סך הכל",Summary!$B$9,IF(F498="","",IFERROR(VLOOKUP(B498,Count!A:B,2,FALSE),0)))</f>
        <v/>
      </c>
      <c r="J498" s="155" t="str">
        <f>IF(F498="","",(IF(ISNUMBER(MATCH(B498,ExcPermit!$H$8:$H$1000,0)),"כן","לא")))</f>
        <v/>
      </c>
      <c r="K498" s="155" t="str">
        <f>IF(B498="סך הכל",Summary!$B$10,IF(F498="","",IFERROR(VLOOKUP(B498,Count!A:J,8,FALSE),0)))</f>
        <v/>
      </c>
      <c r="L498" s="155" t="str">
        <f>IF(B498="סך הכל",Summary!$B$11,IF(F498="","",IFERROR(VLOOKUP(B498,Count!A:J,9,FALSE),0)))</f>
        <v/>
      </c>
      <c r="M498" s="157" t="str">
        <f>IF(B498="סך הכל",Summary!$B$12,IF(F498="","",IFERROR(VLOOKUP(B498,Count!A:J,10,FALSE),0)))</f>
        <v/>
      </c>
      <c r="N498" s="158" t="str">
        <f t="shared" si="15"/>
        <v/>
      </c>
      <c r="O498" s="134" t="str">
        <f>IFERROR(VLOOKUP(B498,Comments!A:B,2,FALSE),"")</f>
        <v/>
      </c>
      <c r="P498" s="134"/>
      <c r="Q498" s="134"/>
      <c r="R498" s="134"/>
      <c r="S498" s="134"/>
      <c r="T498" s="134"/>
      <c r="U498" s="134"/>
      <c r="V498" s="134"/>
      <c r="W498" s="134"/>
      <c r="X498" s="134"/>
      <c r="Y498" s="134"/>
      <c r="Z498" s="134"/>
      <c r="AA498" s="134"/>
      <c r="AB498" s="134"/>
      <c r="AC498" s="134"/>
      <c r="AD498" s="134"/>
      <c r="AE498" s="152"/>
      <c r="AF498" s="152"/>
      <c r="AG498" s="152"/>
      <c r="AH498" s="152"/>
      <c r="AI498" s="152"/>
      <c r="AJ498" s="152"/>
      <c r="AK498" s="152"/>
      <c r="AL498" s="152"/>
      <c r="AM498" s="152"/>
      <c r="AN498" s="152"/>
      <c r="AO498" s="152"/>
      <c r="AP498" s="152"/>
      <c r="AQ498" s="152"/>
      <c r="AR498" s="152"/>
      <c r="AS498" s="152"/>
      <c r="AT498" s="152"/>
      <c r="AU498" s="152"/>
      <c r="AV498" s="152"/>
      <c r="AW498" s="152"/>
      <c r="AX498" s="152"/>
      <c r="AY498" s="152"/>
      <c r="AZ498" s="152"/>
      <c r="BA498" s="152"/>
      <c r="BB498" s="152"/>
      <c r="BC498" s="152"/>
      <c r="BD498" s="152"/>
      <c r="BE498" s="152"/>
      <c r="BF498" s="152"/>
      <c r="BG498" s="152"/>
      <c r="BH498" s="152"/>
      <c r="BI498" s="152"/>
      <c r="BJ498" s="152"/>
      <c r="BK498" s="152"/>
      <c r="BL498" s="152"/>
      <c r="BM498" s="152"/>
      <c r="BN498" s="152"/>
      <c r="BO498" s="152"/>
      <c r="BP498" s="152"/>
      <c r="BQ498" s="152"/>
      <c r="BR498" s="152"/>
      <c r="BS498" s="152"/>
      <c r="BT498" s="152"/>
      <c r="BU498" s="152"/>
      <c r="BV498" s="152"/>
      <c r="BW498" s="152"/>
      <c r="BX498" s="152"/>
      <c r="BY498" s="152"/>
    </row>
    <row r="499" spans="1:77" s="38" customFormat="1" x14ac:dyDescent="0.2">
      <c r="A499" s="152"/>
      <c r="B499" s="153" t="str">
        <f>IF(AND(B497&lt;&gt;"",ISNUMBER(B497),B498=""),"סך הכל",IF(Planning!A502="","",Planning!A502))</f>
        <v/>
      </c>
      <c r="C499" s="154" t="str">
        <f>IFERROR(_xlfn.IFS(B499="סך הכל",Summary!$B$6,Planning!C502&lt;&gt;"",Planning!C502),"")</f>
        <v/>
      </c>
      <c r="D499" s="152" t="str">
        <f>IFERROR(VLOOKUP(B499,Address!B:G,5,FALSE),"")</f>
        <v/>
      </c>
      <c r="E499" s="152" t="str">
        <f>IFERROR(VLOOKUP(B499,Address!B:L,11,FALSE),"")</f>
        <v/>
      </c>
      <c r="F499" s="155" t="str">
        <f t="shared" si="14"/>
        <v/>
      </c>
      <c r="G499" s="156" t="str">
        <f>IF(B499="סך הכל",Summary!$B$7,IF(F499="","",IF(VLOOKUP(B499,WQ_UnitID!B:C,2,FALSE)=0,"",VLOOKUP(B499,WQ_UnitID!B:C,2,FALSE))))</f>
        <v/>
      </c>
      <c r="H499" s="155" t="str">
        <f>IF(B499="סך הכל",Summary!$B$8,IF(F499="","",IFERROR(VLOOKUP(B499,Planning!A:B,2,FALSE),0)))</f>
        <v/>
      </c>
      <c r="I499" s="155" t="str">
        <f>IF(B499="סך הכל",Summary!$B$9,IF(F499="","",IFERROR(VLOOKUP(B499,Count!A:B,2,FALSE),0)))</f>
        <v/>
      </c>
      <c r="J499" s="155" t="str">
        <f>IF(F499="","",(IF(ISNUMBER(MATCH(B499,ExcPermit!$H$8:$H$1000,0)),"כן","לא")))</f>
        <v/>
      </c>
      <c r="K499" s="155" t="str">
        <f>IF(B499="סך הכל",Summary!$B$10,IF(F499="","",IFERROR(VLOOKUP(B499,Count!A:J,8,FALSE),0)))</f>
        <v/>
      </c>
      <c r="L499" s="155" t="str">
        <f>IF(B499="סך הכל",Summary!$B$11,IF(F499="","",IFERROR(VLOOKUP(B499,Count!A:J,9,FALSE),0)))</f>
        <v/>
      </c>
      <c r="M499" s="157" t="str">
        <f>IF(B499="סך הכל",Summary!$B$12,IF(F499="","",IFERROR(VLOOKUP(B499,Count!A:J,10,FALSE),0)))</f>
        <v/>
      </c>
      <c r="N499" s="158" t="str">
        <f t="shared" si="15"/>
        <v/>
      </c>
      <c r="O499" s="134" t="str">
        <f>IFERROR(VLOOKUP(B499,Comments!A:B,2,FALSE),"")</f>
        <v/>
      </c>
      <c r="P499" s="134"/>
      <c r="Q499" s="134"/>
      <c r="R499" s="134"/>
      <c r="S499" s="134"/>
      <c r="T499" s="134"/>
      <c r="U499" s="134"/>
      <c r="V499" s="134"/>
      <c r="W499" s="134"/>
      <c r="X499" s="134"/>
      <c r="Y499" s="134"/>
      <c r="Z499" s="134"/>
      <c r="AA499" s="134"/>
      <c r="AB499" s="134"/>
      <c r="AC499" s="134"/>
      <c r="AD499" s="134"/>
      <c r="AE499" s="152"/>
      <c r="AF499" s="152"/>
      <c r="AG499" s="152"/>
      <c r="AH499" s="152"/>
      <c r="AI499" s="152"/>
      <c r="AJ499" s="152"/>
      <c r="AK499" s="152"/>
      <c r="AL499" s="152"/>
      <c r="AM499" s="152"/>
      <c r="AN499" s="152"/>
      <c r="AO499" s="152"/>
      <c r="AP499" s="152"/>
      <c r="AQ499" s="152"/>
      <c r="AR499" s="152"/>
      <c r="AS499" s="152"/>
      <c r="AT499" s="152"/>
      <c r="AU499" s="152"/>
      <c r="AV499" s="152"/>
      <c r="AW499" s="152"/>
      <c r="AX499" s="152"/>
      <c r="AY499" s="152"/>
      <c r="AZ499" s="152"/>
      <c r="BA499" s="152"/>
      <c r="BB499" s="152"/>
      <c r="BC499" s="152"/>
      <c r="BD499" s="152"/>
      <c r="BE499" s="152"/>
      <c r="BF499" s="152"/>
      <c r="BG499" s="152"/>
      <c r="BH499" s="152"/>
      <c r="BI499" s="152"/>
      <c r="BJ499" s="152"/>
      <c r="BK499" s="152"/>
      <c r="BL499" s="152"/>
      <c r="BM499" s="152"/>
      <c r="BN499" s="152"/>
      <c r="BO499" s="152"/>
      <c r="BP499" s="152"/>
      <c r="BQ499" s="152"/>
      <c r="BR499" s="152"/>
      <c r="BS499" s="152"/>
      <c r="BT499" s="152"/>
      <c r="BU499" s="152"/>
      <c r="BV499" s="152"/>
      <c r="BW499" s="152"/>
      <c r="BX499" s="152"/>
      <c r="BY499" s="152"/>
    </row>
    <row r="500" spans="1:77" s="38" customFormat="1" x14ac:dyDescent="0.2">
      <c r="A500" s="152"/>
      <c r="B500" s="153" t="str">
        <f>IF(AND(B498&lt;&gt;"",ISNUMBER(B498),B499=""),"סך הכל",IF(Planning!A503="","",Planning!A503))</f>
        <v/>
      </c>
      <c r="C500" s="154" t="str">
        <f>IFERROR(_xlfn.IFS(B500="סך הכל",Summary!$B$6,Planning!C503&lt;&gt;"",Planning!C503),"")</f>
        <v/>
      </c>
      <c r="D500" s="152" t="str">
        <f>IFERROR(VLOOKUP(B500,Address!B:G,5,FALSE),"")</f>
        <v/>
      </c>
      <c r="E500" s="152" t="str">
        <f>IFERROR(VLOOKUP(B500,Address!B:L,11,FALSE),"")</f>
        <v/>
      </c>
      <c r="F500" s="155" t="str">
        <f t="shared" si="14"/>
        <v/>
      </c>
      <c r="G500" s="156" t="str">
        <f>IF(B500="סך הכל",Summary!$B$7,IF(F500="","",IF(VLOOKUP(B500,WQ_UnitID!B:C,2,FALSE)=0,"",VLOOKUP(B500,WQ_UnitID!B:C,2,FALSE))))</f>
        <v/>
      </c>
      <c r="H500" s="155" t="str">
        <f>IF(B500="סך הכל",Summary!$B$8,IF(F500="","",IFERROR(VLOOKUP(B500,Planning!A:B,2,FALSE),0)))</f>
        <v/>
      </c>
      <c r="I500" s="155" t="str">
        <f>IF(B500="סך הכל",Summary!$B$9,IF(F500="","",IFERROR(VLOOKUP(B500,Count!A:B,2,FALSE),0)))</f>
        <v/>
      </c>
      <c r="J500" s="155" t="str">
        <f>IF(F500="","",(IF(ISNUMBER(MATCH(B500,ExcPermit!$H$8:$H$1000,0)),"כן","לא")))</f>
        <v/>
      </c>
      <c r="K500" s="155" t="str">
        <f>IF(B500="סך הכל",Summary!$B$10,IF(F500="","",IFERROR(VLOOKUP(B500,Count!A:J,8,FALSE),0)))</f>
        <v/>
      </c>
      <c r="L500" s="155" t="str">
        <f>IF(B500="סך הכל",Summary!$B$11,IF(F500="","",IFERROR(VLOOKUP(B500,Count!A:J,9,FALSE),0)))</f>
        <v/>
      </c>
      <c r="M500" s="157" t="str">
        <f>IF(B500="סך הכל",Summary!$B$12,IF(F500="","",IFERROR(VLOOKUP(B500,Count!A:J,10,FALSE),0)))</f>
        <v/>
      </c>
      <c r="N500" s="158" t="str">
        <f t="shared" si="15"/>
        <v/>
      </c>
      <c r="O500" s="134" t="str">
        <f>IFERROR(VLOOKUP(B500,Comments!A:B,2,FALSE),"")</f>
        <v/>
      </c>
      <c r="P500" s="134"/>
      <c r="Q500" s="134"/>
      <c r="R500" s="134"/>
      <c r="S500" s="134"/>
      <c r="T500" s="134"/>
      <c r="U500" s="134"/>
      <c r="V500" s="134"/>
      <c r="W500" s="134"/>
      <c r="X500" s="134"/>
      <c r="Y500" s="134"/>
      <c r="Z500" s="134"/>
      <c r="AA500" s="134"/>
      <c r="AB500" s="134"/>
      <c r="AC500" s="134"/>
      <c r="AD500" s="134"/>
      <c r="AE500" s="152"/>
      <c r="AF500" s="152"/>
      <c r="AG500" s="152"/>
      <c r="AH500" s="152"/>
      <c r="AI500" s="152"/>
      <c r="AJ500" s="152"/>
      <c r="AK500" s="152"/>
      <c r="AL500" s="152"/>
      <c r="AM500" s="152"/>
      <c r="AN500" s="152"/>
      <c r="AO500" s="152"/>
      <c r="AP500" s="152"/>
      <c r="AQ500" s="152"/>
      <c r="AR500" s="152"/>
      <c r="AS500" s="152"/>
      <c r="AT500" s="152"/>
      <c r="AU500" s="152"/>
      <c r="AV500" s="152"/>
      <c r="AW500" s="152"/>
      <c r="AX500" s="152"/>
      <c r="AY500" s="152"/>
      <c r="AZ500" s="152"/>
      <c r="BA500" s="152"/>
      <c r="BB500" s="152"/>
      <c r="BC500" s="152"/>
      <c r="BD500" s="152"/>
      <c r="BE500" s="152"/>
      <c r="BF500" s="152"/>
      <c r="BG500" s="152"/>
      <c r="BH500" s="152"/>
      <c r="BI500" s="152"/>
      <c r="BJ500" s="152"/>
      <c r="BK500" s="152"/>
      <c r="BL500" s="152"/>
      <c r="BM500" s="152"/>
      <c r="BN500" s="152"/>
      <c r="BO500" s="152"/>
      <c r="BP500" s="152"/>
      <c r="BQ500" s="152"/>
      <c r="BR500" s="152"/>
      <c r="BS500" s="152"/>
      <c r="BT500" s="152"/>
      <c r="BU500" s="152"/>
      <c r="BV500" s="152"/>
      <c r="BW500" s="152"/>
      <c r="BX500" s="152"/>
      <c r="BY500" s="152"/>
    </row>
    <row r="501" spans="1:77" s="38" customFormat="1" x14ac:dyDescent="0.2">
      <c r="A501" s="152"/>
      <c r="B501" s="153" t="str">
        <f>IF(AND(B499&lt;&gt;"",ISNUMBER(B499),B500=""),"סך הכל",IF(Planning!A504="","",Planning!A504))</f>
        <v/>
      </c>
      <c r="C501" s="154" t="str">
        <f>IFERROR(_xlfn.IFS(B501="סך הכל",Summary!$B$6,Planning!C504&lt;&gt;"",Planning!C504),"")</f>
        <v/>
      </c>
      <c r="D501" s="152" t="str">
        <f>IFERROR(VLOOKUP(B501,Address!B:G,5,FALSE),"")</f>
        <v/>
      </c>
      <c r="E501" s="152" t="str">
        <f>IFERROR(VLOOKUP(B501,Address!B:L,11,FALSE),"")</f>
        <v/>
      </c>
      <c r="F501" s="155" t="str">
        <f t="shared" si="14"/>
        <v/>
      </c>
      <c r="G501" s="156" t="str">
        <f>IF(B501="סך הכל",Summary!$B$7,IF(F501="","",IF(VLOOKUP(B501,WQ_UnitID!B:C,2,FALSE)=0,"",VLOOKUP(B501,WQ_UnitID!B:C,2,FALSE))))</f>
        <v/>
      </c>
      <c r="H501" s="155" t="str">
        <f>IF(B501="סך הכל",Summary!$B$8,IF(F501="","",IFERROR(VLOOKUP(B501,Planning!A:B,2,FALSE),0)))</f>
        <v/>
      </c>
      <c r="I501" s="155" t="str">
        <f>IF(B501="סך הכל",Summary!$B$9,IF(F501="","",IFERROR(VLOOKUP(B501,Count!A:B,2,FALSE),0)))</f>
        <v/>
      </c>
      <c r="J501" s="155" t="str">
        <f>IF(F501="","",(IF(ISNUMBER(MATCH(B501,ExcPermit!$H$8:$H$1000,0)),"כן","לא")))</f>
        <v/>
      </c>
      <c r="K501" s="155" t="str">
        <f>IF(B501="סך הכל",Summary!$B$10,IF(F501="","",IFERROR(VLOOKUP(B501,Count!A:J,8,FALSE),0)))</f>
        <v/>
      </c>
      <c r="L501" s="155" t="str">
        <f>IF(B501="סך הכל",Summary!$B$11,IF(F501="","",IFERROR(VLOOKUP(B501,Count!A:J,9,FALSE),0)))</f>
        <v/>
      </c>
      <c r="M501" s="157" t="str">
        <f>IF(B501="סך הכל",Summary!$B$12,IF(F501="","",IFERROR(VLOOKUP(B501,Count!A:J,10,FALSE),0)))</f>
        <v/>
      </c>
      <c r="N501" s="158" t="str">
        <f t="shared" si="15"/>
        <v/>
      </c>
      <c r="O501" s="134" t="str">
        <f>IFERROR(VLOOKUP(B501,Comments!A:B,2,FALSE),"")</f>
        <v/>
      </c>
      <c r="P501" s="134"/>
      <c r="Q501" s="134"/>
      <c r="R501" s="134"/>
      <c r="S501" s="134"/>
      <c r="T501" s="134"/>
      <c r="U501" s="134"/>
      <c r="V501" s="134"/>
      <c r="W501" s="134"/>
      <c r="X501" s="134"/>
      <c r="Y501" s="134"/>
      <c r="Z501" s="134"/>
      <c r="AA501" s="134"/>
      <c r="AB501" s="134"/>
      <c r="AC501" s="134"/>
      <c r="AD501" s="134"/>
      <c r="AE501" s="152"/>
      <c r="AF501" s="152"/>
      <c r="AG501" s="152"/>
      <c r="AH501" s="152"/>
      <c r="AI501" s="152"/>
      <c r="AJ501" s="152"/>
      <c r="AK501" s="152"/>
      <c r="AL501" s="152"/>
      <c r="AM501" s="152"/>
      <c r="AN501" s="152"/>
      <c r="AO501" s="152"/>
      <c r="AP501" s="152"/>
      <c r="AQ501" s="152"/>
      <c r="AR501" s="152"/>
      <c r="AS501" s="152"/>
      <c r="AT501" s="152"/>
      <c r="AU501" s="152"/>
      <c r="AV501" s="152"/>
      <c r="AW501" s="152"/>
      <c r="AX501" s="152"/>
      <c r="AY501" s="152"/>
      <c r="AZ501" s="152"/>
      <c r="BA501" s="152"/>
      <c r="BB501" s="152"/>
      <c r="BC501" s="152"/>
      <c r="BD501" s="152"/>
      <c r="BE501" s="152"/>
      <c r="BF501" s="152"/>
      <c r="BG501" s="152"/>
      <c r="BH501" s="152"/>
      <c r="BI501" s="152"/>
      <c r="BJ501" s="152"/>
      <c r="BK501" s="152"/>
      <c r="BL501" s="152"/>
      <c r="BM501" s="152"/>
      <c r="BN501" s="152"/>
      <c r="BO501" s="152"/>
      <c r="BP501" s="152"/>
      <c r="BQ501" s="152"/>
      <c r="BR501" s="152"/>
      <c r="BS501" s="152"/>
      <c r="BT501" s="152"/>
      <c r="BU501" s="152"/>
      <c r="BV501" s="152"/>
      <c r="BW501" s="152"/>
      <c r="BX501" s="152"/>
      <c r="BY501" s="152"/>
    </row>
    <row r="502" spans="1:77" s="38" customFormat="1" x14ac:dyDescent="0.2">
      <c r="A502" s="152"/>
      <c r="B502" s="153" t="str">
        <f>IF(AND(B500&lt;&gt;"",ISNUMBER(B500),B501=""),"סך הכל",IF(Planning!A505="","",Planning!A505))</f>
        <v/>
      </c>
      <c r="C502" s="154" t="str">
        <f>IFERROR(_xlfn.IFS(B502="סך הכל",Summary!$B$6,Planning!C505&lt;&gt;"",Planning!C505),"")</f>
        <v/>
      </c>
      <c r="D502" s="152" t="str">
        <f>IFERROR(VLOOKUP(B502,Address!B:G,5,FALSE),"")</f>
        <v/>
      </c>
      <c r="E502" s="152" t="str">
        <f>IFERROR(VLOOKUP(B502,Address!B:L,11,FALSE),"")</f>
        <v/>
      </c>
      <c r="F502" s="155" t="str">
        <f t="shared" si="14"/>
        <v/>
      </c>
      <c r="G502" s="156" t="str">
        <f>IF(B502="סך הכל",Summary!$B$7,IF(F502="","",IF(VLOOKUP(B502,WQ_UnitID!B:C,2,FALSE)=0,"",VLOOKUP(B502,WQ_UnitID!B:C,2,FALSE))))</f>
        <v/>
      </c>
      <c r="H502" s="155" t="str">
        <f>IF(B502="סך הכל",Summary!$B$8,IF(F502="","",IFERROR(VLOOKUP(B502,Planning!A:B,2,FALSE),0)))</f>
        <v/>
      </c>
      <c r="I502" s="155" t="str">
        <f>IF(B502="סך הכל",Summary!$B$9,IF(F502="","",IFERROR(VLOOKUP(B502,Count!A:B,2,FALSE),0)))</f>
        <v/>
      </c>
      <c r="J502" s="155" t="str">
        <f>IF(F502="","",(IF(ISNUMBER(MATCH(B502,ExcPermit!$H$8:$H$1000,0)),"כן","לא")))</f>
        <v/>
      </c>
      <c r="K502" s="155" t="str">
        <f>IF(B502="סך הכל",Summary!$B$10,IF(F502="","",IFERROR(VLOOKUP(B502,Count!A:J,8,FALSE),0)))</f>
        <v/>
      </c>
      <c r="L502" s="155" t="str">
        <f>IF(B502="סך הכל",Summary!$B$11,IF(F502="","",IFERROR(VLOOKUP(B502,Count!A:J,9,FALSE),0)))</f>
        <v/>
      </c>
      <c r="M502" s="157" t="str">
        <f>IF(B502="סך הכל",Summary!$B$12,IF(F502="","",IFERROR(VLOOKUP(B502,Count!A:J,10,FALSE),0)))</f>
        <v/>
      </c>
      <c r="N502" s="158" t="str">
        <f t="shared" si="15"/>
        <v/>
      </c>
      <c r="O502" s="134" t="str">
        <f>IFERROR(VLOOKUP(B502,Comments!A:B,2,FALSE),"")</f>
        <v/>
      </c>
      <c r="P502" s="134"/>
      <c r="Q502" s="134"/>
      <c r="R502" s="134"/>
      <c r="S502" s="134"/>
      <c r="T502" s="134"/>
      <c r="U502" s="134"/>
      <c r="V502" s="134"/>
      <c r="W502" s="134"/>
      <c r="X502" s="134"/>
      <c r="Y502" s="134"/>
      <c r="Z502" s="134"/>
      <c r="AA502" s="134"/>
      <c r="AB502" s="134"/>
      <c r="AC502" s="134"/>
      <c r="AD502" s="134"/>
      <c r="AE502" s="152"/>
      <c r="AF502" s="152"/>
      <c r="AG502" s="152"/>
      <c r="AH502" s="152"/>
      <c r="AI502" s="152"/>
      <c r="AJ502" s="152"/>
      <c r="AK502" s="152"/>
      <c r="AL502" s="152"/>
      <c r="AM502" s="152"/>
      <c r="AN502" s="152"/>
      <c r="AO502" s="152"/>
      <c r="AP502" s="152"/>
      <c r="AQ502" s="152"/>
      <c r="AR502" s="152"/>
      <c r="AS502" s="152"/>
      <c r="AT502" s="152"/>
      <c r="AU502" s="152"/>
      <c r="AV502" s="152"/>
      <c r="AW502" s="152"/>
      <c r="AX502" s="152"/>
      <c r="AY502" s="152"/>
      <c r="AZ502" s="152"/>
      <c r="BA502" s="152"/>
      <c r="BB502" s="152"/>
      <c r="BC502" s="152"/>
      <c r="BD502" s="152"/>
      <c r="BE502" s="152"/>
      <c r="BF502" s="152"/>
      <c r="BG502" s="152"/>
      <c r="BH502" s="152"/>
      <c r="BI502" s="152"/>
      <c r="BJ502" s="152"/>
      <c r="BK502" s="152"/>
      <c r="BL502" s="152"/>
      <c r="BM502" s="152"/>
      <c r="BN502" s="152"/>
      <c r="BO502" s="152"/>
      <c r="BP502" s="152"/>
      <c r="BQ502" s="152"/>
      <c r="BR502" s="152"/>
      <c r="BS502" s="152"/>
      <c r="BT502" s="152"/>
      <c r="BU502" s="152"/>
      <c r="BV502" s="152"/>
      <c r="BW502" s="152"/>
      <c r="BX502" s="152"/>
      <c r="BY502" s="152"/>
    </row>
    <row r="503" spans="1:77" s="38" customFormat="1" x14ac:dyDescent="0.2">
      <c r="A503" s="152"/>
      <c r="B503" s="153" t="str">
        <f>IF(AND(B501&lt;&gt;"",ISNUMBER(B501),B502=""),"סך הכל",IF(Planning!A506="","",Planning!A506))</f>
        <v/>
      </c>
      <c r="C503" s="154" t="str">
        <f>IFERROR(_xlfn.IFS(B503="סך הכל",Summary!$B$6,Planning!C506&lt;&gt;"",Planning!C506),"")</f>
        <v/>
      </c>
      <c r="D503" s="152" t="str">
        <f>IFERROR(VLOOKUP(B503,Address!B:G,5,FALSE),"")</f>
        <v/>
      </c>
      <c r="E503" s="152" t="str">
        <f>IFERROR(VLOOKUP(B503,Address!B:L,11,FALSE),"")</f>
        <v/>
      </c>
      <c r="F503" s="155" t="str">
        <f t="shared" si="14"/>
        <v/>
      </c>
      <c r="G503" s="156" t="str">
        <f>IF(B503="סך הכל",Summary!$B$7,IF(F503="","",IF(VLOOKUP(B503,WQ_UnitID!B:C,2,FALSE)=0,"",VLOOKUP(B503,WQ_UnitID!B:C,2,FALSE))))</f>
        <v/>
      </c>
      <c r="H503" s="155" t="str">
        <f>IF(B503="סך הכל",Summary!$B$8,IF(F503="","",IFERROR(VLOOKUP(B503,Planning!A:B,2,FALSE),0)))</f>
        <v/>
      </c>
      <c r="I503" s="155" t="str">
        <f>IF(B503="סך הכל",Summary!$B$9,IF(F503="","",IFERROR(VLOOKUP(B503,Count!A:B,2,FALSE),0)))</f>
        <v/>
      </c>
      <c r="J503" s="155" t="str">
        <f>IF(F503="","",(IF(ISNUMBER(MATCH(B503,ExcPermit!$H$8:$H$1000,0)),"כן","לא")))</f>
        <v/>
      </c>
      <c r="K503" s="155" t="str">
        <f>IF(B503="סך הכל",Summary!$B$10,IF(F503="","",IFERROR(VLOOKUP(B503,Count!A:J,8,FALSE),0)))</f>
        <v/>
      </c>
      <c r="L503" s="155" t="str">
        <f>IF(B503="סך הכל",Summary!$B$11,IF(F503="","",IFERROR(VLOOKUP(B503,Count!A:J,9,FALSE),0)))</f>
        <v/>
      </c>
      <c r="M503" s="157" t="str">
        <f>IF(B503="סך הכל",Summary!$B$12,IF(F503="","",IFERROR(VLOOKUP(B503,Count!A:J,10,FALSE),0)))</f>
        <v/>
      </c>
      <c r="N503" s="158" t="str">
        <f t="shared" si="15"/>
        <v/>
      </c>
      <c r="O503" s="134" t="str">
        <f>IFERROR(VLOOKUP(B503,Comments!A:B,2,FALSE),"")</f>
        <v/>
      </c>
      <c r="P503" s="134"/>
      <c r="Q503" s="134"/>
      <c r="R503" s="134"/>
      <c r="S503" s="134"/>
      <c r="T503" s="134"/>
      <c r="U503" s="134"/>
      <c r="V503" s="134"/>
      <c r="W503" s="134"/>
      <c r="X503" s="134"/>
      <c r="Y503" s="134"/>
      <c r="Z503" s="134"/>
      <c r="AA503" s="134"/>
      <c r="AB503" s="134"/>
      <c r="AC503" s="134"/>
      <c r="AD503" s="134"/>
      <c r="AE503" s="152"/>
      <c r="AF503" s="152"/>
      <c r="AG503" s="152"/>
      <c r="AH503" s="152"/>
      <c r="AI503" s="152"/>
      <c r="AJ503" s="152"/>
      <c r="AK503" s="152"/>
      <c r="AL503" s="152"/>
      <c r="AM503" s="152"/>
      <c r="AN503" s="152"/>
      <c r="AO503" s="152"/>
      <c r="AP503" s="152"/>
      <c r="AQ503" s="152"/>
      <c r="AR503" s="152"/>
      <c r="AS503" s="152"/>
      <c r="AT503" s="152"/>
      <c r="AU503" s="152"/>
      <c r="AV503" s="152"/>
      <c r="AW503" s="152"/>
      <c r="AX503" s="152"/>
      <c r="AY503" s="152"/>
      <c r="AZ503" s="152"/>
      <c r="BA503" s="152"/>
      <c r="BB503" s="152"/>
      <c r="BC503" s="152"/>
      <c r="BD503" s="152"/>
      <c r="BE503" s="152"/>
      <c r="BF503" s="152"/>
      <c r="BG503" s="152"/>
      <c r="BH503" s="152"/>
      <c r="BI503" s="152"/>
      <c r="BJ503" s="152"/>
      <c r="BK503" s="152"/>
      <c r="BL503" s="152"/>
      <c r="BM503" s="152"/>
      <c r="BN503" s="152"/>
      <c r="BO503" s="152"/>
      <c r="BP503" s="152"/>
      <c r="BQ503" s="152"/>
      <c r="BR503" s="152"/>
      <c r="BS503" s="152"/>
      <c r="BT503" s="152"/>
      <c r="BU503" s="152"/>
      <c r="BV503" s="152"/>
      <c r="BW503" s="152"/>
      <c r="BX503" s="152"/>
      <c r="BY503" s="152"/>
    </row>
    <row r="504" spans="1:77" s="38" customFormat="1" x14ac:dyDescent="0.2">
      <c r="A504" s="152"/>
      <c r="B504" s="153" t="str">
        <f>IF(AND(B502&lt;&gt;"",ISNUMBER(B502),B503=""),"סך הכל",IF(Planning!A507="","",Planning!A507))</f>
        <v/>
      </c>
      <c r="C504" s="154" t="str">
        <f>IFERROR(_xlfn.IFS(B504="סך הכל",Summary!$B$6,Planning!C507&lt;&gt;"",Planning!C507),"")</f>
        <v/>
      </c>
      <c r="D504" s="152" t="str">
        <f>IFERROR(VLOOKUP(B504,Address!B:G,5,FALSE),"")</f>
        <v/>
      </c>
      <c r="E504" s="152" t="str">
        <f>IFERROR(VLOOKUP(B504,Address!B:L,11,FALSE),"")</f>
        <v/>
      </c>
      <c r="F504" s="155" t="str">
        <f t="shared" si="14"/>
        <v/>
      </c>
      <c r="G504" s="156" t="str">
        <f>IF(B504="סך הכל",Summary!$B$7,IF(F504="","",IF(VLOOKUP(B504,WQ_UnitID!B:C,2,FALSE)=0,"",VLOOKUP(B504,WQ_UnitID!B:C,2,FALSE))))</f>
        <v/>
      </c>
      <c r="H504" s="155" t="str">
        <f>IF(B504="סך הכל",Summary!$B$8,IF(F504="","",IFERROR(VLOOKUP(B504,Planning!A:B,2,FALSE),0)))</f>
        <v/>
      </c>
      <c r="I504" s="155" t="str">
        <f>IF(B504="סך הכל",Summary!$B$9,IF(F504="","",IFERROR(VLOOKUP(B504,Count!A:B,2,FALSE),0)))</f>
        <v/>
      </c>
      <c r="J504" s="155" t="str">
        <f>IF(F504="","",(IF(ISNUMBER(MATCH(B504,ExcPermit!$H$8:$H$1000,0)),"כן","לא")))</f>
        <v/>
      </c>
      <c r="K504" s="155" t="str">
        <f>IF(B504="סך הכל",Summary!$B$10,IF(F504="","",IFERROR(VLOOKUP(B504,Count!A:J,8,FALSE),0)))</f>
        <v/>
      </c>
      <c r="L504" s="155" t="str">
        <f>IF(B504="סך הכל",Summary!$B$11,IF(F504="","",IFERROR(VLOOKUP(B504,Count!A:J,9,FALSE),0)))</f>
        <v/>
      </c>
      <c r="M504" s="157" t="str">
        <f>IF(B504="סך הכל",Summary!$B$12,IF(F504="","",IFERROR(VLOOKUP(B504,Count!A:J,10,FALSE),0)))</f>
        <v/>
      </c>
      <c r="N504" s="158" t="str">
        <f t="shared" si="15"/>
        <v/>
      </c>
      <c r="O504" s="134" t="str">
        <f>IFERROR(VLOOKUP(B504,Comments!A:B,2,FALSE),"")</f>
        <v/>
      </c>
      <c r="P504" s="134"/>
      <c r="Q504" s="134"/>
      <c r="R504" s="134"/>
      <c r="S504" s="134"/>
      <c r="T504" s="134"/>
      <c r="U504" s="134"/>
      <c r="V504" s="134"/>
      <c r="W504" s="134"/>
      <c r="X504" s="134"/>
      <c r="Y504" s="134"/>
      <c r="Z504" s="134"/>
      <c r="AA504" s="134"/>
      <c r="AB504" s="134"/>
      <c r="AC504" s="134"/>
      <c r="AD504" s="134"/>
      <c r="AE504" s="152"/>
      <c r="AF504" s="152"/>
      <c r="AG504" s="152"/>
      <c r="AH504" s="152"/>
      <c r="AI504" s="152"/>
      <c r="AJ504" s="152"/>
      <c r="AK504" s="152"/>
      <c r="AL504" s="152"/>
      <c r="AM504" s="152"/>
      <c r="AN504" s="152"/>
      <c r="AO504" s="152"/>
      <c r="AP504" s="152"/>
      <c r="AQ504" s="152"/>
      <c r="AR504" s="152"/>
      <c r="AS504" s="152"/>
      <c r="AT504" s="152"/>
      <c r="AU504" s="152"/>
      <c r="AV504" s="152"/>
      <c r="AW504" s="152"/>
      <c r="AX504" s="152"/>
      <c r="AY504" s="152"/>
      <c r="AZ504" s="152"/>
      <c r="BA504" s="152"/>
      <c r="BB504" s="152"/>
      <c r="BC504" s="152"/>
      <c r="BD504" s="152"/>
      <c r="BE504" s="152"/>
      <c r="BF504" s="152"/>
      <c r="BG504" s="152"/>
      <c r="BH504" s="152"/>
      <c r="BI504" s="152"/>
      <c r="BJ504" s="152"/>
      <c r="BK504" s="152"/>
      <c r="BL504" s="152"/>
      <c r="BM504" s="152"/>
      <c r="BN504" s="152"/>
      <c r="BO504" s="152"/>
      <c r="BP504" s="152"/>
      <c r="BQ504" s="152"/>
      <c r="BR504" s="152"/>
      <c r="BS504" s="152"/>
      <c r="BT504" s="152"/>
      <c r="BU504" s="152"/>
      <c r="BV504" s="152"/>
      <c r="BW504" s="152"/>
      <c r="BX504" s="152"/>
      <c r="BY504" s="152"/>
    </row>
    <row r="505" spans="1:77" s="38" customFormat="1" x14ac:dyDescent="0.2">
      <c r="A505" s="152"/>
      <c r="B505" s="153" t="str">
        <f>IF(AND(B503&lt;&gt;"",ISNUMBER(B503),B504=""),"סך הכל",IF(Planning!A508="","",Planning!A508))</f>
        <v/>
      </c>
      <c r="C505" s="154" t="str">
        <f>IFERROR(_xlfn.IFS(B505="סך הכל",Summary!$B$6,Planning!C508&lt;&gt;"",Planning!C508),"")</f>
        <v/>
      </c>
      <c r="D505" s="152" t="str">
        <f>IFERROR(VLOOKUP(B505,Address!B:G,5,FALSE),"")</f>
        <v/>
      </c>
      <c r="E505" s="152" t="str">
        <f>IFERROR(VLOOKUP(B505,Address!B:L,11,FALSE),"")</f>
        <v/>
      </c>
      <c r="F505" s="155" t="str">
        <f t="shared" si="14"/>
        <v/>
      </c>
      <c r="G505" s="156" t="str">
        <f>IF(B505="סך הכל",Summary!$B$7,IF(F505="","",IF(VLOOKUP(B505,WQ_UnitID!B:C,2,FALSE)=0,"",VLOOKUP(B505,WQ_UnitID!B:C,2,FALSE))))</f>
        <v/>
      </c>
      <c r="H505" s="155" t="str">
        <f>IF(B505="סך הכל",Summary!$B$8,IF(F505="","",IFERROR(VLOOKUP(B505,Planning!A:B,2,FALSE),0)))</f>
        <v/>
      </c>
      <c r="I505" s="155" t="str">
        <f>IF(B505="סך הכל",Summary!$B$9,IF(F505="","",IFERROR(VLOOKUP(B505,Count!A:B,2,FALSE),0)))</f>
        <v/>
      </c>
      <c r="J505" s="155" t="str">
        <f>IF(F505="","",(IF(ISNUMBER(MATCH(B505,ExcPermit!$H$8:$H$1000,0)),"כן","לא")))</f>
        <v/>
      </c>
      <c r="K505" s="155" t="str">
        <f>IF(B505="סך הכל",Summary!$B$10,IF(F505="","",IFERROR(VLOOKUP(B505,Count!A:J,8,FALSE),0)))</f>
        <v/>
      </c>
      <c r="L505" s="155" t="str">
        <f>IF(B505="סך הכל",Summary!$B$11,IF(F505="","",IFERROR(VLOOKUP(B505,Count!A:J,9,FALSE),0)))</f>
        <v/>
      </c>
      <c r="M505" s="157" t="str">
        <f>IF(B505="סך הכל",Summary!$B$12,IF(F505="","",IFERROR(VLOOKUP(B505,Count!A:J,10,FALSE),0)))</f>
        <v/>
      </c>
      <c r="N505" s="158" t="str">
        <f t="shared" si="15"/>
        <v/>
      </c>
      <c r="O505" s="134" t="str">
        <f>IFERROR(VLOOKUP(B505,Comments!A:B,2,FALSE),"")</f>
        <v/>
      </c>
      <c r="P505" s="134"/>
      <c r="Q505" s="134"/>
      <c r="R505" s="134"/>
      <c r="S505" s="134"/>
      <c r="T505" s="134"/>
      <c r="U505" s="134"/>
      <c r="V505" s="134"/>
      <c r="W505" s="134"/>
      <c r="X505" s="134"/>
      <c r="Y505" s="134"/>
      <c r="Z505" s="134"/>
      <c r="AA505" s="134"/>
      <c r="AB505" s="134"/>
      <c r="AC505" s="134"/>
      <c r="AD505" s="134"/>
      <c r="AE505" s="152"/>
      <c r="AF505" s="152"/>
      <c r="AG505" s="152"/>
      <c r="AH505" s="152"/>
      <c r="AI505" s="152"/>
      <c r="AJ505" s="152"/>
      <c r="AK505" s="152"/>
      <c r="AL505" s="152"/>
      <c r="AM505" s="152"/>
      <c r="AN505" s="152"/>
      <c r="AO505" s="152"/>
      <c r="AP505" s="152"/>
      <c r="AQ505" s="152"/>
      <c r="AR505" s="152"/>
      <c r="AS505" s="152"/>
      <c r="AT505" s="152"/>
      <c r="AU505" s="152"/>
      <c r="AV505" s="152"/>
      <c r="AW505" s="152"/>
      <c r="AX505" s="152"/>
      <c r="AY505" s="152"/>
      <c r="AZ505" s="152"/>
      <c r="BA505" s="152"/>
      <c r="BB505" s="152"/>
      <c r="BC505" s="152"/>
      <c r="BD505" s="152"/>
      <c r="BE505" s="152"/>
      <c r="BF505" s="152"/>
      <c r="BG505" s="152"/>
      <c r="BH505" s="152"/>
      <c r="BI505" s="152"/>
      <c r="BJ505" s="152"/>
      <c r="BK505" s="152"/>
      <c r="BL505" s="152"/>
      <c r="BM505" s="152"/>
      <c r="BN505" s="152"/>
      <c r="BO505" s="152"/>
      <c r="BP505" s="152"/>
      <c r="BQ505" s="152"/>
      <c r="BR505" s="152"/>
      <c r="BS505" s="152"/>
      <c r="BT505" s="152"/>
      <c r="BU505" s="152"/>
      <c r="BV505" s="152"/>
      <c r="BW505" s="152"/>
      <c r="BX505" s="152"/>
      <c r="BY505" s="152"/>
    </row>
    <row r="506" spans="1:77" s="38" customFormat="1" x14ac:dyDescent="0.2">
      <c r="A506" s="152"/>
      <c r="B506" s="153" t="str">
        <f>IF(AND(B504&lt;&gt;"",ISNUMBER(B504),B505=""),"סך הכל",IF(Planning!A509="","",Planning!A509))</f>
        <v/>
      </c>
      <c r="C506" s="154" t="str">
        <f>IFERROR(_xlfn.IFS(B506="סך הכל",Summary!$B$6,Planning!C509&lt;&gt;"",Planning!C509),"")</f>
        <v/>
      </c>
      <c r="D506" s="152" t="str">
        <f>IFERROR(VLOOKUP(B506,Address!B:G,5,FALSE),"")</f>
        <v/>
      </c>
      <c r="E506" s="152" t="str">
        <f>IFERROR(VLOOKUP(B506,Address!B:L,11,FALSE),"")</f>
        <v/>
      </c>
      <c r="F506" s="155" t="str">
        <f t="shared" si="14"/>
        <v/>
      </c>
      <c r="G506" s="156" t="str">
        <f>IF(B506="סך הכל",Summary!$B$7,IF(F506="","",IF(VLOOKUP(B506,WQ_UnitID!B:C,2,FALSE)=0,"",VLOOKUP(B506,WQ_UnitID!B:C,2,FALSE))))</f>
        <v/>
      </c>
      <c r="H506" s="155" t="str">
        <f>IF(B506="סך הכל",Summary!$B$8,IF(F506="","",IFERROR(VLOOKUP(B506,Planning!A:B,2,FALSE),0)))</f>
        <v/>
      </c>
      <c r="I506" s="155" t="str">
        <f>IF(B506="סך הכל",Summary!$B$9,IF(F506="","",IFERROR(VLOOKUP(B506,Count!A:B,2,FALSE),0)))</f>
        <v/>
      </c>
      <c r="J506" s="155" t="str">
        <f>IF(F506="","",(IF(ISNUMBER(MATCH(B506,ExcPermit!$H$8:$H$1000,0)),"כן","לא")))</f>
        <v/>
      </c>
      <c r="K506" s="155" t="str">
        <f>IF(B506="סך הכל",Summary!$B$10,IF(F506="","",IFERROR(VLOOKUP(B506,Count!A:J,8,FALSE),0)))</f>
        <v/>
      </c>
      <c r="L506" s="155" t="str">
        <f>IF(B506="סך הכל",Summary!$B$11,IF(F506="","",IFERROR(VLOOKUP(B506,Count!A:J,9,FALSE),0)))</f>
        <v/>
      </c>
      <c r="M506" s="157" t="str">
        <f>IF(B506="סך הכל",Summary!$B$12,IF(F506="","",IFERROR(VLOOKUP(B506,Count!A:J,10,FALSE),0)))</f>
        <v/>
      </c>
      <c r="N506" s="158" t="str">
        <f t="shared" si="15"/>
        <v/>
      </c>
      <c r="O506" s="134" t="str">
        <f>IFERROR(VLOOKUP(B506,Comments!A:B,2,FALSE),"")</f>
        <v/>
      </c>
      <c r="P506" s="134"/>
      <c r="Q506" s="134"/>
      <c r="R506" s="134"/>
      <c r="S506" s="134"/>
      <c r="T506" s="134"/>
      <c r="U506" s="134"/>
      <c r="V506" s="134"/>
      <c r="W506" s="134"/>
      <c r="X506" s="134"/>
      <c r="Y506" s="134"/>
      <c r="Z506" s="134"/>
      <c r="AA506" s="134"/>
      <c r="AB506" s="134"/>
      <c r="AC506" s="134"/>
      <c r="AD506" s="134"/>
      <c r="AE506" s="152"/>
      <c r="AF506" s="152"/>
      <c r="AG506" s="152"/>
      <c r="AH506" s="152"/>
      <c r="AI506" s="152"/>
      <c r="AJ506" s="152"/>
      <c r="AK506" s="152"/>
      <c r="AL506" s="152"/>
      <c r="AM506" s="152"/>
      <c r="AN506" s="152"/>
      <c r="AO506" s="152"/>
      <c r="AP506" s="152"/>
      <c r="AQ506" s="152"/>
      <c r="AR506" s="152"/>
      <c r="AS506" s="152"/>
      <c r="AT506" s="152"/>
      <c r="AU506" s="152"/>
      <c r="AV506" s="152"/>
      <c r="AW506" s="152"/>
      <c r="AX506" s="152"/>
      <c r="AY506" s="152"/>
      <c r="AZ506" s="152"/>
      <c r="BA506" s="152"/>
      <c r="BB506" s="152"/>
      <c r="BC506" s="152"/>
      <c r="BD506" s="152"/>
      <c r="BE506" s="152"/>
      <c r="BF506" s="152"/>
      <c r="BG506" s="152"/>
      <c r="BH506" s="152"/>
      <c r="BI506" s="152"/>
      <c r="BJ506" s="152"/>
      <c r="BK506" s="152"/>
      <c r="BL506" s="152"/>
      <c r="BM506" s="152"/>
      <c r="BN506" s="152"/>
      <c r="BO506" s="152"/>
      <c r="BP506" s="152"/>
      <c r="BQ506" s="152"/>
      <c r="BR506" s="152"/>
      <c r="BS506" s="152"/>
      <c r="BT506" s="152"/>
      <c r="BU506" s="152"/>
      <c r="BV506" s="152"/>
      <c r="BW506" s="152"/>
      <c r="BX506" s="152"/>
      <c r="BY506" s="152"/>
    </row>
    <row r="507" spans="1:77" s="38" customFormat="1" x14ac:dyDescent="0.2">
      <c r="A507" s="152"/>
      <c r="B507" s="153" t="str">
        <f>IF(AND(B505&lt;&gt;"",ISNUMBER(B505),B506=""),"סך הכל",IF(Planning!A510="","",Planning!A510))</f>
        <v/>
      </c>
      <c r="C507" s="154" t="str">
        <f>IFERROR(_xlfn.IFS(B507="סך הכל",Summary!$B$6,Planning!C510&lt;&gt;"",Planning!C510),"")</f>
        <v/>
      </c>
      <c r="D507" s="152" t="str">
        <f>IFERROR(VLOOKUP(B507,Address!B:G,5,FALSE),"")</f>
        <v/>
      </c>
      <c r="E507" s="152" t="str">
        <f>IFERROR(VLOOKUP(B507,Address!B:L,11,FALSE),"")</f>
        <v/>
      </c>
      <c r="F507" s="155" t="str">
        <f t="shared" si="14"/>
        <v/>
      </c>
      <c r="G507" s="156" t="str">
        <f>IF(B507="סך הכל",Summary!$B$7,IF(F507="","",IF(VLOOKUP(B507,WQ_UnitID!B:C,2,FALSE)=0,"",VLOOKUP(B507,WQ_UnitID!B:C,2,FALSE))))</f>
        <v/>
      </c>
      <c r="H507" s="155" t="str">
        <f>IF(B507="סך הכל",Summary!$B$8,IF(F507="","",IFERROR(VLOOKUP(B507,Planning!A:B,2,FALSE),0)))</f>
        <v/>
      </c>
      <c r="I507" s="155" t="str">
        <f>IF(B507="סך הכל",Summary!$B$9,IF(F507="","",IFERROR(VLOOKUP(B507,Count!A:B,2,FALSE),0)))</f>
        <v/>
      </c>
      <c r="J507" s="155" t="str">
        <f>IF(F507="","",(IF(ISNUMBER(MATCH(B507,ExcPermit!$H$8:$H$1000,0)),"כן","לא")))</f>
        <v/>
      </c>
      <c r="K507" s="155" t="str">
        <f>IF(B507="סך הכל",Summary!$B$10,IF(F507="","",IFERROR(VLOOKUP(B507,Count!A:J,8,FALSE),0)))</f>
        <v/>
      </c>
      <c r="L507" s="155" t="str">
        <f>IF(B507="סך הכל",Summary!$B$11,IF(F507="","",IFERROR(VLOOKUP(B507,Count!A:J,9,FALSE),0)))</f>
        <v/>
      </c>
      <c r="M507" s="157" t="str">
        <f>IF(B507="סך הכל",Summary!$B$12,IF(F507="","",IFERROR(VLOOKUP(B507,Count!A:J,10,FALSE),0)))</f>
        <v/>
      </c>
      <c r="N507" s="158" t="str">
        <f t="shared" si="15"/>
        <v/>
      </c>
      <c r="O507" s="134" t="str">
        <f>IFERROR(VLOOKUP(B507,Comments!A:B,2,FALSE),"")</f>
        <v/>
      </c>
      <c r="P507" s="134"/>
      <c r="Q507" s="134"/>
      <c r="R507" s="134"/>
      <c r="S507" s="134"/>
      <c r="T507" s="134"/>
      <c r="U507" s="134"/>
      <c r="V507" s="134"/>
      <c r="W507" s="134"/>
      <c r="X507" s="134"/>
      <c r="Y507" s="134"/>
      <c r="Z507" s="134"/>
      <c r="AA507" s="134"/>
      <c r="AB507" s="134"/>
      <c r="AC507" s="134"/>
      <c r="AD507" s="134"/>
      <c r="AE507" s="152"/>
      <c r="AF507" s="152"/>
      <c r="AG507" s="152"/>
      <c r="AH507" s="152"/>
      <c r="AI507" s="152"/>
      <c r="AJ507" s="152"/>
      <c r="AK507" s="152"/>
      <c r="AL507" s="152"/>
      <c r="AM507" s="152"/>
      <c r="AN507" s="152"/>
      <c r="AO507" s="152"/>
      <c r="AP507" s="152"/>
      <c r="AQ507" s="152"/>
      <c r="AR507" s="152"/>
      <c r="AS507" s="152"/>
      <c r="AT507" s="152"/>
      <c r="AU507" s="152"/>
      <c r="AV507" s="152"/>
      <c r="AW507" s="152"/>
      <c r="AX507" s="152"/>
      <c r="AY507" s="152"/>
      <c r="AZ507" s="152"/>
      <c r="BA507" s="152"/>
      <c r="BB507" s="152"/>
      <c r="BC507" s="152"/>
      <c r="BD507" s="152"/>
      <c r="BE507" s="152"/>
      <c r="BF507" s="152"/>
      <c r="BG507" s="152"/>
      <c r="BH507" s="152"/>
      <c r="BI507" s="152"/>
      <c r="BJ507" s="152"/>
      <c r="BK507" s="152"/>
      <c r="BL507" s="152"/>
      <c r="BM507" s="152"/>
      <c r="BN507" s="152"/>
      <c r="BO507" s="152"/>
      <c r="BP507" s="152"/>
      <c r="BQ507" s="152"/>
      <c r="BR507" s="152"/>
      <c r="BS507" s="152"/>
      <c r="BT507" s="152"/>
      <c r="BU507" s="152"/>
      <c r="BV507" s="152"/>
      <c r="BW507" s="152"/>
      <c r="BX507" s="152"/>
      <c r="BY507" s="152"/>
    </row>
    <row r="508" spans="1:77" s="38" customFormat="1" x14ac:dyDescent="0.2">
      <c r="A508" s="152"/>
      <c r="B508" s="153" t="str">
        <f>IF(AND(B506&lt;&gt;"",ISNUMBER(B506),B507=""),"סך הכל",IF(Planning!A511="","",Planning!A511))</f>
        <v/>
      </c>
      <c r="C508" s="154" t="str">
        <f>IFERROR(_xlfn.IFS(B508="סך הכל",Summary!$B$6,Planning!C511&lt;&gt;"",Planning!C511),"")</f>
        <v/>
      </c>
      <c r="D508" s="152" t="str">
        <f>IFERROR(VLOOKUP(B508,Address!B:G,5,FALSE),"")</f>
        <v/>
      </c>
      <c r="E508" s="152" t="str">
        <f>IFERROR(VLOOKUP(B508,Address!B:L,11,FALSE),"")</f>
        <v/>
      </c>
      <c r="F508" s="155" t="str">
        <f t="shared" si="14"/>
        <v/>
      </c>
      <c r="G508" s="156" t="str">
        <f>IF(B508="סך הכל",Summary!$B$7,IF(F508="","",IF(VLOOKUP(B508,WQ_UnitID!B:C,2,FALSE)=0,"",VLOOKUP(B508,WQ_UnitID!B:C,2,FALSE))))</f>
        <v/>
      </c>
      <c r="H508" s="155" t="str">
        <f>IF(B508="סך הכל",Summary!$B$8,IF(F508="","",IFERROR(VLOOKUP(B508,Planning!A:B,2,FALSE),0)))</f>
        <v/>
      </c>
      <c r="I508" s="155" t="str">
        <f>IF(B508="סך הכל",Summary!$B$9,IF(F508="","",IFERROR(VLOOKUP(B508,Count!A:B,2,FALSE),0)))</f>
        <v/>
      </c>
      <c r="J508" s="155" t="str">
        <f>IF(F508="","",(IF(ISNUMBER(MATCH(B508,ExcPermit!$H$8:$H$1000,0)),"כן","לא")))</f>
        <v/>
      </c>
      <c r="K508" s="155" t="str">
        <f>IF(B508="סך הכל",Summary!$B$10,IF(F508="","",IFERROR(VLOOKUP(B508,Count!A:J,8,FALSE),0)))</f>
        <v/>
      </c>
      <c r="L508" s="155" t="str">
        <f>IF(B508="סך הכל",Summary!$B$11,IF(F508="","",IFERROR(VLOOKUP(B508,Count!A:J,9,FALSE),0)))</f>
        <v/>
      </c>
      <c r="M508" s="157" t="str">
        <f>IF(B508="סך הכל",Summary!$B$12,IF(F508="","",IFERROR(VLOOKUP(B508,Count!A:J,10,FALSE),0)))</f>
        <v/>
      </c>
      <c r="N508" s="158" t="str">
        <f t="shared" si="15"/>
        <v/>
      </c>
      <c r="O508" s="134" t="str">
        <f>IFERROR(VLOOKUP(B508,Comments!A:B,2,FALSE),"")</f>
        <v/>
      </c>
      <c r="P508" s="134"/>
      <c r="Q508" s="134"/>
      <c r="R508" s="134"/>
      <c r="S508" s="134"/>
      <c r="T508" s="134"/>
      <c r="U508" s="134"/>
      <c r="V508" s="134"/>
      <c r="W508" s="134"/>
      <c r="X508" s="134"/>
      <c r="Y508" s="134"/>
      <c r="Z508" s="134"/>
      <c r="AA508" s="134"/>
      <c r="AB508" s="134"/>
      <c r="AC508" s="134"/>
      <c r="AD508" s="134"/>
      <c r="AE508" s="152"/>
      <c r="AF508" s="152"/>
      <c r="AG508" s="152"/>
      <c r="AH508" s="152"/>
      <c r="AI508" s="152"/>
      <c r="AJ508" s="152"/>
      <c r="AK508" s="152"/>
      <c r="AL508" s="152"/>
      <c r="AM508" s="152"/>
      <c r="AN508" s="152"/>
      <c r="AO508" s="152"/>
      <c r="AP508" s="152"/>
      <c r="AQ508" s="152"/>
      <c r="AR508" s="152"/>
      <c r="AS508" s="152"/>
      <c r="AT508" s="152"/>
      <c r="AU508" s="152"/>
      <c r="AV508" s="152"/>
      <c r="AW508" s="152"/>
      <c r="AX508" s="152"/>
      <c r="AY508" s="152"/>
      <c r="AZ508" s="152"/>
      <c r="BA508" s="152"/>
      <c r="BB508" s="152"/>
      <c r="BC508" s="152"/>
      <c r="BD508" s="152"/>
      <c r="BE508" s="152"/>
      <c r="BF508" s="152"/>
      <c r="BG508" s="152"/>
      <c r="BH508" s="152"/>
      <c r="BI508" s="152"/>
      <c r="BJ508" s="152"/>
      <c r="BK508" s="152"/>
      <c r="BL508" s="152"/>
      <c r="BM508" s="152"/>
      <c r="BN508" s="152"/>
      <c r="BO508" s="152"/>
      <c r="BP508" s="152"/>
      <c r="BQ508" s="152"/>
      <c r="BR508" s="152"/>
      <c r="BS508" s="152"/>
      <c r="BT508" s="152"/>
      <c r="BU508" s="152"/>
      <c r="BV508" s="152"/>
      <c r="BW508" s="152"/>
      <c r="BX508" s="152"/>
      <c r="BY508" s="152"/>
    </row>
    <row r="509" spans="1:77" s="38" customFormat="1" x14ac:dyDescent="0.2">
      <c r="A509" s="152"/>
      <c r="B509" s="153" t="str">
        <f>IF(AND(B507&lt;&gt;"",ISNUMBER(B507),B508=""),"סך הכל",IF(Planning!A512="","",Planning!A512))</f>
        <v/>
      </c>
      <c r="C509" s="154" t="str">
        <f>IFERROR(_xlfn.IFS(B509="סך הכל",Summary!$B$6,Planning!C512&lt;&gt;"",Planning!C512),"")</f>
        <v/>
      </c>
      <c r="D509" s="152" t="str">
        <f>IFERROR(VLOOKUP(B509,Address!B:G,5,FALSE),"")</f>
        <v/>
      </c>
      <c r="E509" s="152" t="str">
        <f>IFERROR(VLOOKUP(B509,Address!B:L,11,FALSE),"")</f>
        <v/>
      </c>
      <c r="F509" s="155" t="str">
        <f t="shared" si="14"/>
        <v/>
      </c>
      <c r="G509" s="156" t="str">
        <f>IF(B509="סך הכל",Summary!$B$7,IF(F509="","",IF(VLOOKUP(B509,WQ_UnitID!B:C,2,FALSE)=0,"",VLOOKUP(B509,WQ_UnitID!B:C,2,FALSE))))</f>
        <v/>
      </c>
      <c r="H509" s="155" t="str">
        <f>IF(B509="סך הכל",Summary!$B$8,IF(F509="","",IFERROR(VLOOKUP(B509,Planning!A:B,2,FALSE),0)))</f>
        <v/>
      </c>
      <c r="I509" s="155" t="str">
        <f>IF(B509="סך הכל",Summary!$B$9,IF(F509="","",IFERROR(VLOOKUP(B509,Count!A:B,2,FALSE),0)))</f>
        <v/>
      </c>
      <c r="J509" s="155" t="str">
        <f>IF(F509="","",(IF(ISNUMBER(MATCH(B509,ExcPermit!$H$8:$H$1000,0)),"כן","לא")))</f>
        <v/>
      </c>
      <c r="K509" s="155" t="str">
        <f>IF(B509="סך הכל",Summary!$B$10,IF(F509="","",IFERROR(VLOOKUP(B509,Count!A:J,8,FALSE),0)))</f>
        <v/>
      </c>
      <c r="L509" s="155" t="str">
        <f>IF(B509="סך הכל",Summary!$B$11,IF(F509="","",IFERROR(VLOOKUP(B509,Count!A:J,9,FALSE),0)))</f>
        <v/>
      </c>
      <c r="M509" s="157" t="str">
        <f>IF(B509="סך הכל",Summary!$B$12,IF(F509="","",IFERROR(VLOOKUP(B509,Count!A:J,10,FALSE),0)))</f>
        <v/>
      </c>
      <c r="N509" s="158" t="str">
        <f t="shared" si="15"/>
        <v/>
      </c>
      <c r="O509" s="134" t="str">
        <f>IFERROR(VLOOKUP(B509,Comments!A:B,2,FALSE),"")</f>
        <v/>
      </c>
      <c r="P509" s="134"/>
      <c r="Q509" s="134"/>
      <c r="R509" s="134"/>
      <c r="S509" s="134"/>
      <c r="T509" s="134"/>
      <c r="U509" s="134"/>
      <c r="V509" s="134"/>
      <c r="W509" s="134"/>
      <c r="X509" s="134"/>
      <c r="Y509" s="134"/>
      <c r="Z509" s="134"/>
      <c r="AA509" s="134"/>
      <c r="AB509" s="134"/>
      <c r="AC509" s="134"/>
      <c r="AD509" s="134"/>
      <c r="AE509" s="152"/>
      <c r="AF509" s="152"/>
      <c r="AG509" s="152"/>
      <c r="AH509" s="152"/>
      <c r="AI509" s="152"/>
      <c r="AJ509" s="152"/>
      <c r="AK509" s="152"/>
      <c r="AL509" s="152"/>
      <c r="AM509" s="152"/>
      <c r="AN509" s="152"/>
      <c r="AO509" s="152"/>
      <c r="AP509" s="152"/>
      <c r="AQ509" s="152"/>
      <c r="AR509" s="152"/>
      <c r="AS509" s="152"/>
      <c r="AT509" s="152"/>
      <c r="AU509" s="152"/>
      <c r="AV509" s="152"/>
      <c r="AW509" s="152"/>
      <c r="AX509" s="152"/>
      <c r="AY509" s="152"/>
      <c r="AZ509" s="152"/>
      <c r="BA509" s="152"/>
      <c r="BB509" s="152"/>
      <c r="BC509" s="152"/>
      <c r="BD509" s="152"/>
      <c r="BE509" s="152"/>
      <c r="BF509" s="152"/>
      <c r="BG509" s="152"/>
      <c r="BH509" s="152"/>
      <c r="BI509" s="152"/>
      <c r="BJ509" s="152"/>
      <c r="BK509" s="152"/>
      <c r="BL509" s="152"/>
      <c r="BM509" s="152"/>
      <c r="BN509" s="152"/>
      <c r="BO509" s="152"/>
      <c r="BP509" s="152"/>
      <c r="BQ509" s="152"/>
      <c r="BR509" s="152"/>
      <c r="BS509" s="152"/>
      <c r="BT509" s="152"/>
      <c r="BU509" s="152"/>
      <c r="BV509" s="152"/>
      <c r="BW509" s="152"/>
      <c r="BX509" s="152"/>
      <c r="BY509" s="152"/>
    </row>
    <row r="510" spans="1:77" s="38" customFormat="1" x14ac:dyDescent="0.2">
      <c r="A510" s="152"/>
      <c r="B510" s="153" t="str">
        <f>IF(AND(B508&lt;&gt;"",ISNUMBER(B508),B509=""),"סך הכל",IF(Planning!A513="","",Planning!A513))</f>
        <v/>
      </c>
      <c r="C510" s="154" t="str">
        <f>IFERROR(_xlfn.IFS(B510="סך הכל",Summary!$B$6,Planning!C513&lt;&gt;"",Planning!C513),"")</f>
        <v/>
      </c>
      <c r="D510" s="152" t="str">
        <f>IFERROR(VLOOKUP(B510,Address!B:G,5,FALSE),"")</f>
        <v/>
      </c>
      <c r="E510" s="152" t="str">
        <f>IFERROR(VLOOKUP(B510,Address!B:L,11,FALSE),"")</f>
        <v/>
      </c>
      <c r="F510" s="155" t="str">
        <f t="shared" si="14"/>
        <v/>
      </c>
      <c r="G510" s="156" t="str">
        <f>IF(B510="סך הכל",Summary!$B$7,IF(F510="","",IF(VLOOKUP(B510,WQ_UnitID!B:C,2,FALSE)=0,"",VLOOKUP(B510,WQ_UnitID!B:C,2,FALSE))))</f>
        <v/>
      </c>
      <c r="H510" s="155" t="str">
        <f>IF(B510="סך הכל",Summary!$B$8,IF(F510="","",IFERROR(VLOOKUP(B510,Planning!A:B,2,FALSE),0)))</f>
        <v/>
      </c>
      <c r="I510" s="155" t="str">
        <f>IF(B510="סך הכל",Summary!$B$9,IF(F510="","",IFERROR(VLOOKUP(B510,Count!A:B,2,FALSE),0)))</f>
        <v/>
      </c>
      <c r="J510" s="155" t="str">
        <f>IF(F510="","",(IF(ISNUMBER(MATCH(B510,ExcPermit!$H$8:$H$1000,0)),"כן","לא")))</f>
        <v/>
      </c>
      <c r="K510" s="155" t="str">
        <f>IF(B510="סך הכל",Summary!$B$10,IF(F510="","",IFERROR(VLOOKUP(B510,Count!A:J,8,FALSE),0)))</f>
        <v/>
      </c>
      <c r="L510" s="155" t="str">
        <f>IF(B510="סך הכל",Summary!$B$11,IF(F510="","",IFERROR(VLOOKUP(B510,Count!A:J,9,FALSE),0)))</f>
        <v/>
      </c>
      <c r="M510" s="157" t="str">
        <f>IF(B510="סך הכל",Summary!$B$12,IF(F510="","",IFERROR(VLOOKUP(B510,Count!A:J,10,FALSE),0)))</f>
        <v/>
      </c>
      <c r="N510" s="158" t="str">
        <f t="shared" si="15"/>
        <v/>
      </c>
      <c r="O510" s="134" t="str">
        <f>IFERROR(VLOOKUP(B510,Comments!A:B,2,FALSE),"")</f>
        <v/>
      </c>
      <c r="P510" s="134"/>
      <c r="Q510" s="134"/>
      <c r="R510" s="134"/>
      <c r="S510" s="134"/>
      <c r="T510" s="134"/>
      <c r="U510" s="134"/>
      <c r="V510" s="134"/>
      <c r="W510" s="134"/>
      <c r="X510" s="134"/>
      <c r="Y510" s="134"/>
      <c r="Z510" s="134"/>
      <c r="AA510" s="134"/>
      <c r="AB510" s="134"/>
      <c r="AC510" s="134"/>
      <c r="AD510" s="134"/>
      <c r="AE510" s="152"/>
      <c r="AF510" s="152"/>
      <c r="AG510" s="152"/>
      <c r="AH510" s="152"/>
      <c r="AI510" s="152"/>
      <c r="AJ510" s="152"/>
      <c r="AK510" s="152"/>
      <c r="AL510" s="152"/>
      <c r="AM510" s="152"/>
      <c r="AN510" s="152"/>
      <c r="AO510" s="152"/>
      <c r="AP510" s="152"/>
      <c r="AQ510" s="152"/>
      <c r="AR510" s="152"/>
      <c r="AS510" s="152"/>
      <c r="AT510" s="152"/>
      <c r="AU510" s="152"/>
      <c r="AV510" s="152"/>
      <c r="AW510" s="152"/>
      <c r="AX510" s="152"/>
      <c r="AY510" s="152"/>
      <c r="AZ510" s="152"/>
      <c r="BA510" s="152"/>
      <c r="BB510" s="152"/>
      <c r="BC510" s="152"/>
      <c r="BD510" s="152"/>
      <c r="BE510" s="152"/>
      <c r="BF510" s="152"/>
      <c r="BG510" s="152"/>
      <c r="BH510" s="152"/>
      <c r="BI510" s="152"/>
      <c r="BJ510" s="152"/>
      <c r="BK510" s="152"/>
      <c r="BL510" s="152"/>
      <c r="BM510" s="152"/>
      <c r="BN510" s="152"/>
      <c r="BO510" s="152"/>
      <c r="BP510" s="152"/>
      <c r="BQ510" s="152"/>
      <c r="BR510" s="152"/>
      <c r="BS510" s="152"/>
      <c r="BT510" s="152"/>
      <c r="BU510" s="152"/>
      <c r="BV510" s="152"/>
      <c r="BW510" s="152"/>
      <c r="BX510" s="152"/>
      <c r="BY510" s="152"/>
    </row>
    <row r="511" spans="1:77" s="38" customFormat="1" x14ac:dyDescent="0.2">
      <c r="A511" s="152"/>
      <c r="B511" s="153" t="str">
        <f>IF(AND(B509&lt;&gt;"",ISNUMBER(B509),B510=""),"סך הכל",IF(Planning!A514="","",Planning!A514))</f>
        <v/>
      </c>
      <c r="C511" s="154" t="str">
        <f>IFERROR(_xlfn.IFS(B511="סך הכל",Summary!$B$6,Planning!C514&lt;&gt;"",Planning!C514),"")</f>
        <v/>
      </c>
      <c r="D511" s="152" t="str">
        <f>IFERROR(VLOOKUP(B511,Address!B:G,5,FALSE),"")</f>
        <v/>
      </c>
      <c r="E511" s="152" t="str">
        <f>IFERROR(VLOOKUP(B511,Address!B:L,11,FALSE),"")</f>
        <v/>
      </c>
      <c r="F511" s="155" t="str">
        <f t="shared" si="14"/>
        <v/>
      </c>
      <c r="G511" s="156" t="str">
        <f>IF(B511="סך הכל",Summary!$B$7,IF(F511="","",IF(VLOOKUP(B511,WQ_UnitID!B:C,2,FALSE)=0,"",VLOOKUP(B511,WQ_UnitID!B:C,2,FALSE))))</f>
        <v/>
      </c>
      <c r="H511" s="155" t="str">
        <f>IF(B511="סך הכל",Summary!$B$8,IF(F511="","",IFERROR(VLOOKUP(B511,Planning!A:B,2,FALSE),0)))</f>
        <v/>
      </c>
      <c r="I511" s="155" t="str">
        <f>IF(B511="סך הכל",Summary!$B$9,IF(F511="","",IFERROR(VLOOKUP(B511,Count!A:B,2,FALSE),0)))</f>
        <v/>
      </c>
      <c r="J511" s="155" t="str">
        <f>IF(F511="","",(IF(ISNUMBER(MATCH(B511,ExcPermit!$H$8:$H$1000,0)),"כן","לא")))</f>
        <v/>
      </c>
      <c r="K511" s="155" t="str">
        <f>IF(B511="סך הכל",Summary!$B$10,IF(F511="","",IFERROR(VLOOKUP(B511,Count!A:J,8,FALSE),0)))</f>
        <v/>
      </c>
      <c r="L511" s="155" t="str">
        <f>IF(B511="סך הכל",Summary!$B$11,IF(F511="","",IFERROR(VLOOKUP(B511,Count!A:J,9,FALSE),0)))</f>
        <v/>
      </c>
      <c r="M511" s="157" t="str">
        <f>IF(B511="סך הכל",Summary!$B$12,IF(F511="","",IFERROR(VLOOKUP(B511,Count!A:J,10,FALSE),0)))</f>
        <v/>
      </c>
      <c r="N511" s="158" t="str">
        <f t="shared" si="15"/>
        <v/>
      </c>
      <c r="O511" s="134" t="str">
        <f>IFERROR(VLOOKUP(B511,Comments!A:B,2,FALSE),"")</f>
        <v/>
      </c>
      <c r="P511" s="134"/>
      <c r="Q511" s="134"/>
      <c r="R511" s="134"/>
      <c r="S511" s="134"/>
      <c r="T511" s="134"/>
      <c r="U511" s="134"/>
      <c r="V511" s="134"/>
      <c r="W511" s="134"/>
      <c r="X511" s="134"/>
      <c r="Y511" s="134"/>
      <c r="Z511" s="134"/>
      <c r="AA511" s="134"/>
      <c r="AB511" s="134"/>
      <c r="AC511" s="134"/>
      <c r="AD511" s="134"/>
      <c r="AE511" s="152"/>
      <c r="AF511" s="152"/>
      <c r="AG511" s="152"/>
      <c r="AH511" s="152"/>
      <c r="AI511" s="152"/>
      <c r="AJ511" s="152"/>
      <c r="AK511" s="152"/>
      <c r="AL511" s="152"/>
      <c r="AM511" s="152"/>
      <c r="AN511" s="152"/>
      <c r="AO511" s="152"/>
      <c r="AP511" s="152"/>
      <c r="AQ511" s="152"/>
      <c r="AR511" s="152"/>
      <c r="AS511" s="152"/>
      <c r="AT511" s="152"/>
      <c r="AU511" s="152"/>
      <c r="AV511" s="152"/>
      <c r="AW511" s="152"/>
      <c r="AX511" s="152"/>
      <c r="AY511" s="152"/>
      <c r="AZ511" s="152"/>
      <c r="BA511" s="152"/>
      <c r="BB511" s="152"/>
      <c r="BC511" s="152"/>
      <c r="BD511" s="152"/>
      <c r="BE511" s="152"/>
      <c r="BF511" s="152"/>
      <c r="BG511" s="152"/>
      <c r="BH511" s="152"/>
      <c r="BI511" s="152"/>
      <c r="BJ511" s="152"/>
      <c r="BK511" s="152"/>
      <c r="BL511" s="152"/>
      <c r="BM511" s="152"/>
      <c r="BN511" s="152"/>
      <c r="BO511" s="152"/>
      <c r="BP511" s="152"/>
      <c r="BQ511" s="152"/>
      <c r="BR511" s="152"/>
      <c r="BS511" s="152"/>
      <c r="BT511" s="152"/>
      <c r="BU511" s="152"/>
      <c r="BV511" s="152"/>
      <c r="BW511" s="152"/>
      <c r="BX511" s="152"/>
      <c r="BY511" s="152"/>
    </row>
    <row r="512" spans="1:77" s="38" customFormat="1" x14ac:dyDescent="0.2">
      <c r="A512" s="152"/>
      <c r="B512" s="153" t="str">
        <f>IF(AND(B510&lt;&gt;"",ISNUMBER(B510),B511=""),"סך הכל",IF(Planning!A515="","",Planning!A515))</f>
        <v/>
      </c>
      <c r="C512" s="154" t="str">
        <f>IFERROR(_xlfn.IFS(B512="סך הכל",Summary!$B$6,Planning!C515&lt;&gt;"",Planning!C515),"")</f>
        <v/>
      </c>
      <c r="D512" s="152" t="str">
        <f>IFERROR(VLOOKUP(B512,Address!B:G,5,FALSE),"")</f>
        <v/>
      </c>
      <c r="E512" s="152" t="str">
        <f>IFERROR(VLOOKUP(B512,Address!B:L,11,FALSE),"")</f>
        <v/>
      </c>
      <c r="F512" s="155" t="str">
        <f t="shared" si="14"/>
        <v/>
      </c>
      <c r="G512" s="156" t="str">
        <f>IF(B512="סך הכל",Summary!$B$7,IF(F512="","",IF(VLOOKUP(B512,WQ_UnitID!B:C,2,FALSE)=0,"",VLOOKUP(B512,WQ_UnitID!B:C,2,FALSE))))</f>
        <v/>
      </c>
      <c r="H512" s="155" t="str">
        <f>IF(B512="סך הכל",Summary!$B$8,IF(F512="","",IFERROR(VLOOKUP(B512,Planning!A:B,2,FALSE),0)))</f>
        <v/>
      </c>
      <c r="I512" s="155" t="str">
        <f>IF(B512="סך הכל",Summary!$B$9,IF(F512="","",IFERROR(VLOOKUP(B512,Count!A:B,2,FALSE),0)))</f>
        <v/>
      </c>
      <c r="J512" s="155" t="str">
        <f>IF(F512="","",(IF(ISNUMBER(MATCH(B512,ExcPermit!$H$8:$H$1000,0)),"כן","לא")))</f>
        <v/>
      </c>
      <c r="K512" s="155" t="str">
        <f>IF(B512="סך הכל",Summary!$B$10,IF(F512="","",IFERROR(VLOOKUP(B512,Count!A:J,8,FALSE),0)))</f>
        <v/>
      </c>
      <c r="L512" s="155" t="str">
        <f>IF(B512="סך הכל",Summary!$B$11,IF(F512="","",IFERROR(VLOOKUP(B512,Count!A:J,9,FALSE),0)))</f>
        <v/>
      </c>
      <c r="M512" s="157" t="str">
        <f>IF(B512="סך הכל",Summary!$B$12,IF(F512="","",IFERROR(VLOOKUP(B512,Count!A:J,10,FALSE),0)))</f>
        <v/>
      </c>
      <c r="N512" s="158" t="str">
        <f t="shared" si="15"/>
        <v/>
      </c>
      <c r="O512" s="134" t="str">
        <f>IFERROR(VLOOKUP(B512,Comments!A:B,2,FALSE),"")</f>
        <v/>
      </c>
      <c r="P512" s="134"/>
      <c r="Q512" s="134"/>
      <c r="R512" s="134"/>
      <c r="S512" s="134"/>
      <c r="T512" s="134"/>
      <c r="U512" s="134"/>
      <c r="V512" s="134"/>
      <c r="W512" s="134"/>
      <c r="X512" s="134"/>
      <c r="Y512" s="134"/>
      <c r="Z512" s="134"/>
      <c r="AA512" s="134"/>
      <c r="AB512" s="134"/>
      <c r="AC512" s="134"/>
      <c r="AD512" s="134"/>
      <c r="AE512" s="152"/>
      <c r="AF512" s="152"/>
      <c r="AG512" s="152"/>
      <c r="AH512" s="152"/>
      <c r="AI512" s="152"/>
      <c r="AJ512" s="152"/>
      <c r="AK512" s="152"/>
      <c r="AL512" s="152"/>
      <c r="AM512" s="152"/>
      <c r="AN512" s="152"/>
      <c r="AO512" s="152"/>
      <c r="AP512" s="152"/>
      <c r="AQ512" s="152"/>
      <c r="AR512" s="152"/>
      <c r="AS512" s="152"/>
      <c r="AT512" s="152"/>
      <c r="AU512" s="152"/>
      <c r="AV512" s="152"/>
      <c r="AW512" s="152"/>
      <c r="AX512" s="152"/>
      <c r="AY512" s="152"/>
      <c r="AZ512" s="152"/>
      <c r="BA512" s="152"/>
      <c r="BB512" s="152"/>
      <c r="BC512" s="152"/>
      <c r="BD512" s="152"/>
      <c r="BE512" s="152"/>
      <c r="BF512" s="152"/>
      <c r="BG512" s="152"/>
      <c r="BH512" s="152"/>
      <c r="BI512" s="152"/>
      <c r="BJ512" s="152"/>
      <c r="BK512" s="152"/>
      <c r="BL512" s="152"/>
      <c r="BM512" s="152"/>
      <c r="BN512" s="152"/>
      <c r="BO512" s="152"/>
      <c r="BP512" s="152"/>
      <c r="BQ512" s="152"/>
      <c r="BR512" s="152"/>
      <c r="BS512" s="152"/>
      <c r="BT512" s="152"/>
      <c r="BU512" s="152"/>
      <c r="BV512" s="152"/>
      <c r="BW512" s="152"/>
      <c r="BX512" s="152"/>
      <c r="BY512" s="152"/>
    </row>
    <row r="513" spans="1:77" s="38" customFormat="1" x14ac:dyDescent="0.2">
      <c r="A513" s="152"/>
      <c r="B513" s="153" t="str">
        <f>IF(AND(B511&lt;&gt;"",ISNUMBER(B511),B512=""),"סך הכל",IF(Planning!A516="","",Planning!A516))</f>
        <v/>
      </c>
      <c r="C513" s="154" t="str">
        <f>IFERROR(_xlfn.IFS(B513="סך הכל",Summary!$B$6,Planning!C516&lt;&gt;"",Planning!C516),"")</f>
        <v/>
      </c>
      <c r="D513" s="152" t="str">
        <f>IFERROR(VLOOKUP(B513,Address!B:G,5,FALSE),"")</f>
        <v/>
      </c>
      <c r="E513" s="152" t="str">
        <f>IFERROR(VLOOKUP(B513,Address!B:L,11,FALSE),"")</f>
        <v/>
      </c>
      <c r="F513" s="155" t="str">
        <f t="shared" si="14"/>
        <v/>
      </c>
      <c r="G513" s="156" t="str">
        <f>IF(B513="סך הכל",Summary!$B$7,IF(F513="","",IF(VLOOKUP(B513,WQ_UnitID!B:C,2,FALSE)=0,"",VLOOKUP(B513,WQ_UnitID!B:C,2,FALSE))))</f>
        <v/>
      </c>
      <c r="H513" s="155" t="str">
        <f>IF(B513="סך הכל",Summary!$B$8,IF(F513="","",IFERROR(VLOOKUP(B513,Planning!A:B,2,FALSE),0)))</f>
        <v/>
      </c>
      <c r="I513" s="155" t="str">
        <f>IF(B513="סך הכל",Summary!$B$9,IF(F513="","",IFERROR(VLOOKUP(B513,Count!A:B,2,FALSE),0)))</f>
        <v/>
      </c>
      <c r="J513" s="155" t="str">
        <f>IF(F513="","",(IF(ISNUMBER(MATCH(B513,ExcPermit!$H$8:$H$1000,0)),"כן","לא")))</f>
        <v/>
      </c>
      <c r="K513" s="155" t="str">
        <f>IF(B513="סך הכל",Summary!$B$10,IF(F513="","",IFERROR(VLOOKUP(B513,Count!A:J,8,FALSE),0)))</f>
        <v/>
      </c>
      <c r="L513" s="155" t="str">
        <f>IF(B513="סך הכל",Summary!$B$11,IF(F513="","",IFERROR(VLOOKUP(B513,Count!A:J,9,FALSE),0)))</f>
        <v/>
      </c>
      <c r="M513" s="157" t="str">
        <f>IF(B513="סך הכל",Summary!$B$12,IF(F513="","",IFERROR(VLOOKUP(B513,Count!A:J,10,FALSE),0)))</f>
        <v/>
      </c>
      <c r="N513" s="158" t="str">
        <f t="shared" si="15"/>
        <v/>
      </c>
      <c r="O513" s="134" t="str">
        <f>IFERROR(VLOOKUP(B513,Comments!A:B,2,FALSE),"")</f>
        <v/>
      </c>
      <c r="P513" s="134"/>
      <c r="Q513" s="134"/>
      <c r="R513" s="134"/>
      <c r="S513" s="134"/>
      <c r="T513" s="134"/>
      <c r="U513" s="134"/>
      <c r="V513" s="134"/>
      <c r="W513" s="134"/>
      <c r="X513" s="134"/>
      <c r="Y513" s="134"/>
      <c r="Z513" s="134"/>
      <c r="AA513" s="134"/>
      <c r="AB513" s="134"/>
      <c r="AC513" s="134"/>
      <c r="AD513" s="134"/>
      <c r="AE513" s="152"/>
      <c r="AF513" s="152"/>
      <c r="AG513" s="152"/>
      <c r="AH513" s="152"/>
      <c r="AI513" s="152"/>
      <c r="AJ513" s="152"/>
      <c r="AK513" s="152"/>
      <c r="AL513" s="152"/>
      <c r="AM513" s="152"/>
      <c r="AN513" s="152"/>
      <c r="AO513" s="152"/>
      <c r="AP513" s="152"/>
      <c r="AQ513" s="152"/>
      <c r="AR513" s="152"/>
      <c r="AS513" s="152"/>
      <c r="AT513" s="152"/>
      <c r="AU513" s="152"/>
      <c r="AV513" s="152"/>
      <c r="AW513" s="152"/>
      <c r="AX513" s="152"/>
      <c r="AY513" s="152"/>
      <c r="AZ513" s="152"/>
      <c r="BA513" s="152"/>
      <c r="BB513" s="152"/>
      <c r="BC513" s="152"/>
      <c r="BD513" s="152"/>
      <c r="BE513" s="152"/>
      <c r="BF513" s="152"/>
      <c r="BG513" s="152"/>
      <c r="BH513" s="152"/>
      <c r="BI513" s="152"/>
      <c r="BJ513" s="152"/>
      <c r="BK513" s="152"/>
      <c r="BL513" s="152"/>
      <c r="BM513" s="152"/>
      <c r="BN513" s="152"/>
      <c r="BO513" s="152"/>
      <c r="BP513" s="152"/>
      <c r="BQ513" s="152"/>
      <c r="BR513" s="152"/>
      <c r="BS513" s="152"/>
      <c r="BT513" s="152"/>
      <c r="BU513" s="152"/>
      <c r="BV513" s="152"/>
      <c r="BW513" s="152"/>
      <c r="BX513" s="152"/>
      <c r="BY513" s="152"/>
    </row>
    <row r="514" spans="1:77" s="38" customFormat="1" x14ac:dyDescent="0.2">
      <c r="A514" s="152"/>
      <c r="B514" s="153" t="str">
        <f>IF(AND(B512&lt;&gt;"",ISNUMBER(B512),B513=""),"סך הכל",IF(Planning!A517="","",Planning!A517))</f>
        <v/>
      </c>
      <c r="C514" s="154" t="str">
        <f>IFERROR(_xlfn.IFS(B514="סך הכל",Summary!$B$6,Planning!C517&lt;&gt;"",Planning!C517),"")</f>
        <v/>
      </c>
      <c r="D514" s="152" t="str">
        <f>IFERROR(VLOOKUP(B514,Address!B:G,5,FALSE),"")</f>
        <v/>
      </c>
      <c r="E514" s="152" t="str">
        <f>IFERROR(VLOOKUP(B514,Address!B:L,11,FALSE),"")</f>
        <v/>
      </c>
      <c r="F514" s="155" t="str">
        <f t="shared" si="14"/>
        <v/>
      </c>
      <c r="G514" s="156" t="str">
        <f>IF(B514="סך הכל",Summary!$B$7,IF(F514="","",IF(VLOOKUP(B514,WQ_UnitID!B:C,2,FALSE)=0,"",VLOOKUP(B514,WQ_UnitID!B:C,2,FALSE))))</f>
        <v/>
      </c>
      <c r="H514" s="155" t="str">
        <f>IF(B514="סך הכל",Summary!$B$8,IF(F514="","",IFERROR(VLOOKUP(B514,Planning!A:B,2,FALSE),0)))</f>
        <v/>
      </c>
      <c r="I514" s="155" t="str">
        <f>IF(B514="סך הכל",Summary!$B$9,IF(F514="","",IFERROR(VLOOKUP(B514,Count!A:B,2,FALSE),0)))</f>
        <v/>
      </c>
      <c r="J514" s="155" t="str">
        <f>IF(F514="","",(IF(ISNUMBER(MATCH(B514,ExcPermit!$H$8:$H$1000,0)),"כן","לא")))</f>
        <v/>
      </c>
      <c r="K514" s="155" t="str">
        <f>IF(B514="סך הכל",Summary!$B$10,IF(F514="","",IFERROR(VLOOKUP(B514,Count!A:J,8,FALSE),0)))</f>
        <v/>
      </c>
      <c r="L514" s="155" t="str">
        <f>IF(B514="סך הכל",Summary!$B$11,IF(F514="","",IFERROR(VLOOKUP(B514,Count!A:J,9,FALSE),0)))</f>
        <v/>
      </c>
      <c r="M514" s="157" t="str">
        <f>IF(B514="סך הכל",Summary!$B$12,IF(F514="","",IFERROR(VLOOKUP(B514,Count!A:J,10,FALSE),0)))</f>
        <v/>
      </c>
      <c r="N514" s="158" t="str">
        <f t="shared" si="15"/>
        <v/>
      </c>
      <c r="O514" s="134" t="str">
        <f>IFERROR(VLOOKUP(B514,Comments!A:B,2,FALSE),"")</f>
        <v/>
      </c>
      <c r="P514" s="134"/>
      <c r="Q514" s="134"/>
      <c r="R514" s="134"/>
      <c r="S514" s="134"/>
      <c r="T514" s="134"/>
      <c r="U514" s="134"/>
      <c r="V514" s="134"/>
      <c r="W514" s="134"/>
      <c r="X514" s="134"/>
      <c r="Y514" s="134"/>
      <c r="Z514" s="134"/>
      <c r="AA514" s="134"/>
      <c r="AB514" s="134"/>
      <c r="AC514" s="134"/>
      <c r="AD514" s="134"/>
      <c r="AE514" s="152"/>
      <c r="AF514" s="152"/>
      <c r="AG514" s="152"/>
      <c r="AH514" s="152"/>
      <c r="AI514" s="152"/>
      <c r="AJ514" s="152"/>
      <c r="AK514" s="152"/>
      <c r="AL514" s="152"/>
      <c r="AM514" s="152"/>
      <c r="AN514" s="152"/>
      <c r="AO514" s="152"/>
      <c r="AP514" s="152"/>
      <c r="AQ514" s="152"/>
      <c r="AR514" s="152"/>
      <c r="AS514" s="152"/>
      <c r="AT514" s="152"/>
      <c r="AU514" s="152"/>
      <c r="AV514" s="152"/>
      <c r="AW514" s="152"/>
      <c r="AX514" s="152"/>
      <c r="AY514" s="152"/>
      <c r="AZ514" s="152"/>
      <c r="BA514" s="152"/>
      <c r="BB514" s="152"/>
      <c r="BC514" s="152"/>
      <c r="BD514" s="152"/>
      <c r="BE514" s="152"/>
      <c r="BF514" s="152"/>
      <c r="BG514" s="152"/>
      <c r="BH514" s="152"/>
      <c r="BI514" s="152"/>
      <c r="BJ514" s="152"/>
      <c r="BK514" s="152"/>
      <c r="BL514" s="152"/>
      <c r="BM514" s="152"/>
      <c r="BN514" s="152"/>
      <c r="BO514" s="152"/>
      <c r="BP514" s="152"/>
      <c r="BQ514" s="152"/>
      <c r="BR514" s="152"/>
      <c r="BS514" s="152"/>
      <c r="BT514" s="152"/>
      <c r="BU514" s="152"/>
      <c r="BV514" s="152"/>
      <c r="BW514" s="152"/>
      <c r="BX514" s="152"/>
      <c r="BY514" s="152"/>
    </row>
    <row r="515" spans="1:77" s="38" customFormat="1" x14ac:dyDescent="0.2">
      <c r="A515" s="152"/>
      <c r="B515" s="153" t="str">
        <f>IF(AND(B513&lt;&gt;"",ISNUMBER(B513),B514=""),"סך הכל",IF(Planning!A518="","",Planning!A518))</f>
        <v/>
      </c>
      <c r="C515" s="154" t="str">
        <f>IFERROR(_xlfn.IFS(B515="סך הכל",Summary!$B$6,Planning!C518&lt;&gt;"",Planning!C518),"")</f>
        <v/>
      </c>
      <c r="D515" s="152" t="str">
        <f>IFERROR(VLOOKUP(B515,Address!B:G,5,FALSE),"")</f>
        <v/>
      </c>
      <c r="E515" s="152" t="str">
        <f>IFERROR(VLOOKUP(B515,Address!B:L,11,FALSE),"")</f>
        <v/>
      </c>
      <c r="F515" s="155" t="str">
        <f t="shared" si="14"/>
        <v/>
      </c>
      <c r="G515" s="156" t="str">
        <f>IF(B515="סך הכל",Summary!$B$7,IF(F515="","",IF(VLOOKUP(B515,WQ_UnitID!B:C,2,FALSE)=0,"",VLOOKUP(B515,WQ_UnitID!B:C,2,FALSE))))</f>
        <v/>
      </c>
      <c r="H515" s="155" t="str">
        <f>IF(B515="סך הכל",Summary!$B$8,IF(F515="","",IFERROR(VLOOKUP(B515,Planning!A:B,2,FALSE),0)))</f>
        <v/>
      </c>
      <c r="I515" s="155" t="str">
        <f>IF(B515="סך הכל",Summary!$B$9,IF(F515="","",IFERROR(VLOOKUP(B515,Count!A:B,2,FALSE),0)))</f>
        <v/>
      </c>
      <c r="J515" s="155" t="str">
        <f>IF(F515="","",(IF(ISNUMBER(MATCH(B515,ExcPermit!$H$8:$H$1000,0)),"כן","לא")))</f>
        <v/>
      </c>
      <c r="K515" s="155" t="str">
        <f>IF(B515="סך הכל",Summary!$B$10,IF(F515="","",IFERROR(VLOOKUP(B515,Count!A:J,8,FALSE),0)))</f>
        <v/>
      </c>
      <c r="L515" s="155" t="str">
        <f>IF(B515="סך הכל",Summary!$B$11,IF(F515="","",IFERROR(VLOOKUP(B515,Count!A:J,9,FALSE),0)))</f>
        <v/>
      </c>
      <c r="M515" s="157" t="str">
        <f>IF(B515="סך הכל",Summary!$B$12,IF(F515="","",IFERROR(VLOOKUP(B515,Count!A:J,10,FALSE),0)))</f>
        <v/>
      </c>
      <c r="N515" s="158" t="str">
        <f t="shared" si="15"/>
        <v/>
      </c>
      <c r="O515" s="134" t="str">
        <f>IFERROR(VLOOKUP(B515,Comments!A:B,2,FALSE),"")</f>
        <v/>
      </c>
      <c r="P515" s="134"/>
      <c r="Q515" s="134"/>
      <c r="R515" s="134"/>
      <c r="S515" s="134"/>
      <c r="T515" s="134"/>
      <c r="U515" s="134"/>
      <c r="V515" s="134"/>
      <c r="W515" s="134"/>
      <c r="X515" s="134"/>
      <c r="Y515" s="134"/>
      <c r="Z515" s="134"/>
      <c r="AA515" s="134"/>
      <c r="AB515" s="134"/>
      <c r="AC515" s="134"/>
      <c r="AD515" s="134"/>
      <c r="AE515" s="152"/>
      <c r="AF515" s="152"/>
      <c r="AG515" s="152"/>
      <c r="AH515" s="152"/>
      <c r="AI515" s="152"/>
      <c r="AJ515" s="152"/>
      <c r="AK515" s="152"/>
      <c r="AL515" s="152"/>
      <c r="AM515" s="152"/>
      <c r="AN515" s="152"/>
      <c r="AO515" s="152"/>
      <c r="AP515" s="152"/>
      <c r="AQ515" s="152"/>
      <c r="AR515" s="152"/>
      <c r="AS515" s="152"/>
      <c r="AT515" s="152"/>
      <c r="AU515" s="152"/>
      <c r="AV515" s="152"/>
      <c r="AW515" s="152"/>
      <c r="AX515" s="152"/>
      <c r="AY515" s="152"/>
      <c r="AZ515" s="152"/>
      <c r="BA515" s="152"/>
      <c r="BB515" s="152"/>
      <c r="BC515" s="152"/>
      <c r="BD515" s="152"/>
      <c r="BE515" s="152"/>
      <c r="BF515" s="152"/>
      <c r="BG515" s="152"/>
      <c r="BH515" s="152"/>
      <c r="BI515" s="152"/>
      <c r="BJ515" s="152"/>
      <c r="BK515" s="152"/>
      <c r="BL515" s="152"/>
      <c r="BM515" s="152"/>
      <c r="BN515" s="152"/>
      <c r="BO515" s="152"/>
      <c r="BP515" s="152"/>
      <c r="BQ515" s="152"/>
      <c r="BR515" s="152"/>
      <c r="BS515" s="152"/>
      <c r="BT515" s="152"/>
      <c r="BU515" s="152"/>
      <c r="BV515" s="152"/>
      <c r="BW515" s="152"/>
      <c r="BX515" s="152"/>
      <c r="BY515" s="152"/>
    </row>
    <row r="516" spans="1:77" s="38" customFormat="1" x14ac:dyDescent="0.2">
      <c r="A516" s="152"/>
      <c r="B516" s="153" t="str">
        <f>IF(AND(B514&lt;&gt;"",ISNUMBER(B514),B515=""),"סך הכל",IF(Planning!A519="","",Planning!A519))</f>
        <v/>
      </c>
      <c r="C516" s="154" t="str">
        <f>IFERROR(_xlfn.IFS(B516="סך הכל",Summary!$B$6,Planning!C519&lt;&gt;"",Planning!C519),"")</f>
        <v/>
      </c>
      <c r="D516" s="152" t="str">
        <f>IFERROR(VLOOKUP(B516,Address!B:G,5,FALSE),"")</f>
        <v/>
      </c>
      <c r="E516" s="152" t="str">
        <f>IFERROR(VLOOKUP(B516,Address!B:L,11,FALSE),"")</f>
        <v/>
      </c>
      <c r="F516" s="155" t="str">
        <f t="shared" si="14"/>
        <v/>
      </c>
      <c r="G516" s="156" t="str">
        <f>IF(B516="סך הכל",Summary!$B$7,IF(F516="","",IF(VLOOKUP(B516,WQ_UnitID!B:C,2,FALSE)=0,"",VLOOKUP(B516,WQ_UnitID!B:C,2,FALSE))))</f>
        <v/>
      </c>
      <c r="H516" s="155" t="str">
        <f>IF(B516="סך הכל",Summary!$B$8,IF(F516="","",IFERROR(VLOOKUP(B516,Planning!A:B,2,FALSE),0)))</f>
        <v/>
      </c>
      <c r="I516" s="155" t="str">
        <f>IF(B516="סך הכל",Summary!$B$9,IF(F516="","",IFERROR(VLOOKUP(B516,Count!A:B,2,FALSE),0)))</f>
        <v/>
      </c>
      <c r="J516" s="155" t="str">
        <f>IF(F516="","",(IF(ISNUMBER(MATCH(B516,ExcPermit!$H$8:$H$1000,0)),"כן","לא")))</f>
        <v/>
      </c>
      <c r="K516" s="155" t="str">
        <f>IF(B516="סך הכל",Summary!$B$10,IF(F516="","",IFERROR(VLOOKUP(B516,Count!A:J,8,FALSE),0)))</f>
        <v/>
      </c>
      <c r="L516" s="155" t="str">
        <f>IF(B516="סך הכל",Summary!$B$11,IF(F516="","",IFERROR(VLOOKUP(B516,Count!A:J,9,FALSE),0)))</f>
        <v/>
      </c>
      <c r="M516" s="157" t="str">
        <f>IF(B516="סך הכל",Summary!$B$12,IF(F516="","",IFERROR(VLOOKUP(B516,Count!A:J,10,FALSE),0)))</f>
        <v/>
      </c>
      <c r="N516" s="158" t="str">
        <f t="shared" si="15"/>
        <v/>
      </c>
      <c r="O516" s="134" t="str">
        <f>IFERROR(VLOOKUP(B516,Comments!A:B,2,FALSE),"")</f>
        <v/>
      </c>
      <c r="P516" s="134"/>
      <c r="Q516" s="134"/>
      <c r="R516" s="134"/>
      <c r="S516" s="134"/>
      <c r="T516" s="134"/>
      <c r="U516" s="134"/>
      <c r="V516" s="134"/>
      <c r="W516" s="134"/>
      <c r="X516" s="134"/>
      <c r="Y516" s="134"/>
      <c r="Z516" s="134"/>
      <c r="AA516" s="134"/>
      <c r="AB516" s="134"/>
      <c r="AC516" s="134"/>
      <c r="AD516" s="134"/>
      <c r="AE516" s="152"/>
      <c r="AF516" s="152"/>
      <c r="AG516" s="152"/>
      <c r="AH516" s="152"/>
      <c r="AI516" s="152"/>
      <c r="AJ516" s="152"/>
      <c r="AK516" s="152"/>
      <c r="AL516" s="152"/>
      <c r="AM516" s="152"/>
      <c r="AN516" s="152"/>
      <c r="AO516" s="152"/>
      <c r="AP516" s="152"/>
      <c r="AQ516" s="152"/>
      <c r="AR516" s="152"/>
      <c r="AS516" s="152"/>
      <c r="AT516" s="152"/>
      <c r="AU516" s="152"/>
      <c r="AV516" s="152"/>
      <c r="AW516" s="152"/>
      <c r="AX516" s="152"/>
      <c r="AY516" s="152"/>
      <c r="AZ516" s="152"/>
      <c r="BA516" s="152"/>
      <c r="BB516" s="152"/>
      <c r="BC516" s="152"/>
      <c r="BD516" s="152"/>
      <c r="BE516" s="152"/>
      <c r="BF516" s="152"/>
      <c r="BG516" s="152"/>
      <c r="BH516" s="152"/>
      <c r="BI516" s="152"/>
      <c r="BJ516" s="152"/>
      <c r="BK516" s="152"/>
      <c r="BL516" s="152"/>
      <c r="BM516" s="152"/>
      <c r="BN516" s="152"/>
      <c r="BO516" s="152"/>
      <c r="BP516" s="152"/>
      <c r="BQ516" s="152"/>
      <c r="BR516" s="152"/>
      <c r="BS516" s="152"/>
      <c r="BT516" s="152"/>
      <c r="BU516" s="152"/>
      <c r="BV516" s="152"/>
      <c r="BW516" s="152"/>
      <c r="BX516" s="152"/>
      <c r="BY516" s="152"/>
    </row>
    <row r="517" spans="1:77" s="38" customFormat="1" x14ac:dyDescent="0.2">
      <c r="A517" s="152"/>
      <c r="B517" s="153" t="str">
        <f>IF(AND(B515&lt;&gt;"",ISNUMBER(B515),B516=""),"סך הכל",IF(Planning!A520="","",Planning!A520))</f>
        <v/>
      </c>
      <c r="C517" s="154" t="str">
        <f>IFERROR(_xlfn.IFS(B517="סך הכל",Summary!$B$6,Planning!C520&lt;&gt;"",Planning!C520),"")</f>
        <v/>
      </c>
      <c r="D517" s="152" t="str">
        <f>IFERROR(VLOOKUP(B517,Address!B:G,5,FALSE),"")</f>
        <v/>
      </c>
      <c r="E517" s="152" t="str">
        <f>IFERROR(VLOOKUP(B517,Address!B:L,11,FALSE),"")</f>
        <v/>
      </c>
      <c r="F517" s="155" t="str">
        <f t="shared" ref="F517:F580" si="16">IF(ISNUMBER(B517),"חטף","")</f>
        <v/>
      </c>
      <c r="G517" s="156" t="str">
        <f>IF(B517="סך הכל",Summary!$B$7,IF(F517="","",IF(VLOOKUP(B517,WQ_UnitID!B:C,2,FALSE)=0,"",VLOOKUP(B517,WQ_UnitID!B:C,2,FALSE))))</f>
        <v/>
      </c>
      <c r="H517" s="155" t="str">
        <f>IF(B517="סך הכל",Summary!$B$8,IF(F517="","",IFERROR(VLOOKUP(B517,Planning!A:B,2,FALSE),0)))</f>
        <v/>
      </c>
      <c r="I517" s="155" t="str">
        <f>IF(B517="סך הכל",Summary!$B$9,IF(F517="","",IFERROR(VLOOKUP(B517,Count!A:B,2,FALSE),0)))</f>
        <v/>
      </c>
      <c r="J517" s="155" t="str">
        <f>IF(F517="","",(IF(ISNUMBER(MATCH(B517,ExcPermit!$H$8:$H$1000,0)),"כן","לא")))</f>
        <v/>
      </c>
      <c r="K517" s="155" t="str">
        <f>IF(B517="סך הכל",Summary!$B$10,IF(F517="","",IFERROR(VLOOKUP(B517,Count!A:J,8,FALSE),0)))</f>
        <v/>
      </c>
      <c r="L517" s="155" t="str">
        <f>IF(B517="סך הכל",Summary!$B$11,IF(F517="","",IFERROR(VLOOKUP(B517,Count!A:J,9,FALSE),0)))</f>
        <v/>
      </c>
      <c r="M517" s="157" t="str">
        <f>IF(B517="סך הכל",Summary!$B$12,IF(F517="","",IFERROR(VLOOKUP(B517,Count!A:J,10,FALSE),0)))</f>
        <v/>
      </c>
      <c r="N517" s="158" t="str">
        <f t="shared" ref="N517:N580" si="17">IF(O517=0,"",O517)</f>
        <v/>
      </c>
      <c r="O517" s="134" t="str">
        <f>IFERROR(VLOOKUP(B517,Comments!A:B,2,FALSE),"")</f>
        <v/>
      </c>
      <c r="P517" s="134"/>
      <c r="Q517" s="134"/>
      <c r="R517" s="134"/>
      <c r="S517" s="134"/>
      <c r="T517" s="134"/>
      <c r="U517" s="134"/>
      <c r="V517" s="134"/>
      <c r="W517" s="134"/>
      <c r="X517" s="134"/>
      <c r="Y517" s="134"/>
      <c r="Z517" s="134"/>
      <c r="AA517" s="134"/>
      <c r="AB517" s="134"/>
      <c r="AC517" s="134"/>
      <c r="AD517" s="134"/>
      <c r="AE517" s="152"/>
      <c r="AF517" s="152"/>
      <c r="AG517" s="152"/>
      <c r="AH517" s="152"/>
      <c r="AI517" s="152"/>
      <c r="AJ517" s="152"/>
      <c r="AK517" s="152"/>
      <c r="AL517" s="152"/>
      <c r="AM517" s="152"/>
      <c r="AN517" s="152"/>
      <c r="AO517" s="152"/>
      <c r="AP517" s="152"/>
      <c r="AQ517" s="152"/>
      <c r="AR517" s="152"/>
      <c r="AS517" s="152"/>
      <c r="AT517" s="152"/>
      <c r="AU517" s="152"/>
      <c r="AV517" s="152"/>
      <c r="AW517" s="152"/>
      <c r="AX517" s="152"/>
      <c r="AY517" s="152"/>
      <c r="AZ517" s="152"/>
      <c r="BA517" s="152"/>
      <c r="BB517" s="152"/>
      <c r="BC517" s="152"/>
      <c r="BD517" s="152"/>
      <c r="BE517" s="152"/>
      <c r="BF517" s="152"/>
      <c r="BG517" s="152"/>
      <c r="BH517" s="152"/>
      <c r="BI517" s="152"/>
      <c r="BJ517" s="152"/>
      <c r="BK517" s="152"/>
      <c r="BL517" s="152"/>
      <c r="BM517" s="152"/>
      <c r="BN517" s="152"/>
      <c r="BO517" s="152"/>
      <c r="BP517" s="152"/>
      <c r="BQ517" s="152"/>
      <c r="BR517" s="152"/>
      <c r="BS517" s="152"/>
      <c r="BT517" s="152"/>
      <c r="BU517" s="152"/>
      <c r="BV517" s="152"/>
      <c r="BW517" s="152"/>
      <c r="BX517" s="152"/>
      <c r="BY517" s="152"/>
    </row>
    <row r="518" spans="1:77" s="38" customFormat="1" x14ac:dyDescent="0.2">
      <c r="A518" s="152"/>
      <c r="B518" s="153" t="str">
        <f>IF(AND(B516&lt;&gt;"",ISNUMBER(B516),B517=""),"סך הכל",IF(Planning!A521="","",Planning!A521))</f>
        <v/>
      </c>
      <c r="C518" s="154" t="str">
        <f>IFERROR(_xlfn.IFS(B518="סך הכל",Summary!$B$6,Planning!C521&lt;&gt;"",Planning!C521),"")</f>
        <v/>
      </c>
      <c r="D518" s="152" t="str">
        <f>IFERROR(VLOOKUP(B518,Address!B:G,5,FALSE),"")</f>
        <v/>
      </c>
      <c r="E518" s="152" t="str">
        <f>IFERROR(VLOOKUP(B518,Address!B:L,11,FALSE),"")</f>
        <v/>
      </c>
      <c r="F518" s="155" t="str">
        <f t="shared" si="16"/>
        <v/>
      </c>
      <c r="G518" s="156" t="str">
        <f>IF(B518="סך הכל",Summary!$B$7,IF(F518="","",IF(VLOOKUP(B518,WQ_UnitID!B:C,2,FALSE)=0,"",VLOOKUP(B518,WQ_UnitID!B:C,2,FALSE))))</f>
        <v/>
      </c>
      <c r="H518" s="155" t="str">
        <f>IF(B518="סך הכל",Summary!$B$8,IF(F518="","",IFERROR(VLOOKUP(B518,Planning!A:B,2,FALSE),0)))</f>
        <v/>
      </c>
      <c r="I518" s="155" t="str">
        <f>IF(B518="סך הכל",Summary!$B$9,IF(F518="","",IFERROR(VLOOKUP(B518,Count!A:B,2,FALSE),0)))</f>
        <v/>
      </c>
      <c r="J518" s="155" t="str">
        <f>IF(F518="","",(IF(ISNUMBER(MATCH(B518,ExcPermit!$H$8:$H$1000,0)),"כן","לא")))</f>
        <v/>
      </c>
      <c r="K518" s="155" t="str">
        <f>IF(B518="סך הכל",Summary!$B$10,IF(F518="","",IFERROR(VLOOKUP(B518,Count!A:J,8,FALSE),0)))</f>
        <v/>
      </c>
      <c r="L518" s="155" t="str">
        <f>IF(B518="סך הכל",Summary!$B$11,IF(F518="","",IFERROR(VLOOKUP(B518,Count!A:J,9,FALSE),0)))</f>
        <v/>
      </c>
      <c r="M518" s="157" t="str">
        <f>IF(B518="סך הכל",Summary!$B$12,IF(F518="","",IFERROR(VLOOKUP(B518,Count!A:J,10,FALSE),0)))</f>
        <v/>
      </c>
      <c r="N518" s="158" t="str">
        <f t="shared" si="17"/>
        <v/>
      </c>
      <c r="O518" s="134" t="str">
        <f>IFERROR(VLOOKUP(B518,Comments!A:B,2,FALSE),"")</f>
        <v/>
      </c>
      <c r="P518" s="134"/>
      <c r="Q518" s="134"/>
      <c r="R518" s="134"/>
      <c r="S518" s="134"/>
      <c r="T518" s="134"/>
      <c r="U518" s="134"/>
      <c r="V518" s="134"/>
      <c r="W518" s="134"/>
      <c r="X518" s="134"/>
      <c r="Y518" s="134"/>
      <c r="Z518" s="134"/>
      <c r="AA518" s="134"/>
      <c r="AB518" s="134"/>
      <c r="AC518" s="134"/>
      <c r="AD518" s="134"/>
      <c r="AE518" s="152"/>
      <c r="AF518" s="152"/>
      <c r="AG518" s="152"/>
      <c r="AH518" s="152"/>
      <c r="AI518" s="152"/>
      <c r="AJ518" s="152"/>
      <c r="AK518" s="152"/>
      <c r="AL518" s="152"/>
      <c r="AM518" s="152"/>
      <c r="AN518" s="152"/>
      <c r="AO518" s="152"/>
      <c r="AP518" s="152"/>
      <c r="AQ518" s="152"/>
      <c r="AR518" s="152"/>
      <c r="AS518" s="152"/>
      <c r="AT518" s="152"/>
      <c r="AU518" s="152"/>
      <c r="AV518" s="152"/>
      <c r="AW518" s="152"/>
      <c r="AX518" s="152"/>
      <c r="AY518" s="152"/>
      <c r="AZ518" s="152"/>
      <c r="BA518" s="152"/>
      <c r="BB518" s="152"/>
      <c r="BC518" s="152"/>
      <c r="BD518" s="152"/>
      <c r="BE518" s="152"/>
      <c r="BF518" s="152"/>
      <c r="BG518" s="152"/>
      <c r="BH518" s="152"/>
      <c r="BI518" s="152"/>
      <c r="BJ518" s="152"/>
      <c r="BK518" s="152"/>
      <c r="BL518" s="152"/>
      <c r="BM518" s="152"/>
      <c r="BN518" s="152"/>
      <c r="BO518" s="152"/>
      <c r="BP518" s="152"/>
      <c r="BQ518" s="152"/>
      <c r="BR518" s="152"/>
      <c r="BS518" s="152"/>
      <c r="BT518" s="152"/>
      <c r="BU518" s="152"/>
      <c r="BV518" s="152"/>
      <c r="BW518" s="152"/>
      <c r="BX518" s="152"/>
      <c r="BY518" s="152"/>
    </row>
    <row r="519" spans="1:77" s="38" customFormat="1" x14ac:dyDescent="0.2">
      <c r="A519" s="152"/>
      <c r="B519" s="153" t="str">
        <f>IF(AND(B517&lt;&gt;"",ISNUMBER(B517),B518=""),"סך הכל",IF(Planning!A522="","",Planning!A522))</f>
        <v/>
      </c>
      <c r="C519" s="154" t="str">
        <f>IFERROR(_xlfn.IFS(B519="סך הכל",Summary!$B$6,Planning!C522&lt;&gt;"",Planning!C522),"")</f>
        <v/>
      </c>
      <c r="D519" s="152" t="str">
        <f>IFERROR(VLOOKUP(B519,Address!B:G,5,FALSE),"")</f>
        <v/>
      </c>
      <c r="E519" s="152" t="str">
        <f>IFERROR(VLOOKUP(B519,Address!B:L,11,FALSE),"")</f>
        <v/>
      </c>
      <c r="F519" s="155" t="str">
        <f t="shared" si="16"/>
        <v/>
      </c>
      <c r="G519" s="156" t="str">
        <f>IF(B519="סך הכל",Summary!$B$7,IF(F519="","",IF(VLOOKUP(B519,WQ_UnitID!B:C,2,FALSE)=0,"",VLOOKUP(B519,WQ_UnitID!B:C,2,FALSE))))</f>
        <v/>
      </c>
      <c r="H519" s="155" t="str">
        <f>IF(B519="סך הכל",Summary!$B$8,IF(F519="","",IFERROR(VLOOKUP(B519,Planning!A:B,2,FALSE),0)))</f>
        <v/>
      </c>
      <c r="I519" s="155" t="str">
        <f>IF(B519="סך הכל",Summary!$B$9,IF(F519="","",IFERROR(VLOOKUP(B519,Count!A:B,2,FALSE),0)))</f>
        <v/>
      </c>
      <c r="J519" s="155" t="str">
        <f>IF(F519="","",(IF(ISNUMBER(MATCH(B519,ExcPermit!$H$8:$H$1000,0)),"כן","לא")))</f>
        <v/>
      </c>
      <c r="K519" s="155" t="str">
        <f>IF(B519="סך הכל",Summary!$B$10,IF(F519="","",IFERROR(VLOOKUP(B519,Count!A:J,8,FALSE),0)))</f>
        <v/>
      </c>
      <c r="L519" s="155" t="str">
        <f>IF(B519="סך הכל",Summary!$B$11,IF(F519="","",IFERROR(VLOOKUP(B519,Count!A:J,9,FALSE),0)))</f>
        <v/>
      </c>
      <c r="M519" s="157" t="str">
        <f>IF(B519="סך הכל",Summary!$B$12,IF(F519="","",IFERROR(VLOOKUP(B519,Count!A:J,10,FALSE),0)))</f>
        <v/>
      </c>
      <c r="N519" s="158" t="str">
        <f t="shared" si="17"/>
        <v/>
      </c>
      <c r="O519" s="134" t="str">
        <f>IFERROR(VLOOKUP(B519,Comments!A:B,2,FALSE),"")</f>
        <v/>
      </c>
      <c r="P519" s="134"/>
      <c r="Q519" s="134"/>
      <c r="R519" s="134"/>
      <c r="S519" s="134"/>
      <c r="T519" s="134"/>
      <c r="U519" s="134"/>
      <c r="V519" s="134"/>
      <c r="W519" s="134"/>
      <c r="X519" s="134"/>
      <c r="Y519" s="134"/>
      <c r="Z519" s="134"/>
      <c r="AA519" s="134"/>
      <c r="AB519" s="134"/>
      <c r="AC519" s="134"/>
      <c r="AD519" s="134"/>
      <c r="AE519" s="152"/>
      <c r="AF519" s="152"/>
      <c r="AG519" s="152"/>
      <c r="AH519" s="152"/>
      <c r="AI519" s="152"/>
      <c r="AJ519" s="152"/>
      <c r="AK519" s="152"/>
      <c r="AL519" s="152"/>
      <c r="AM519" s="152"/>
      <c r="AN519" s="152"/>
      <c r="AO519" s="152"/>
      <c r="AP519" s="152"/>
      <c r="AQ519" s="152"/>
      <c r="AR519" s="152"/>
      <c r="AS519" s="152"/>
      <c r="AT519" s="152"/>
      <c r="AU519" s="152"/>
      <c r="AV519" s="152"/>
      <c r="AW519" s="152"/>
      <c r="AX519" s="152"/>
      <c r="AY519" s="152"/>
      <c r="AZ519" s="152"/>
      <c r="BA519" s="152"/>
      <c r="BB519" s="152"/>
      <c r="BC519" s="152"/>
      <c r="BD519" s="152"/>
      <c r="BE519" s="152"/>
      <c r="BF519" s="152"/>
      <c r="BG519" s="152"/>
      <c r="BH519" s="152"/>
      <c r="BI519" s="152"/>
      <c r="BJ519" s="152"/>
      <c r="BK519" s="152"/>
      <c r="BL519" s="152"/>
      <c r="BM519" s="152"/>
      <c r="BN519" s="152"/>
      <c r="BO519" s="152"/>
      <c r="BP519" s="152"/>
      <c r="BQ519" s="152"/>
      <c r="BR519" s="152"/>
      <c r="BS519" s="152"/>
      <c r="BT519" s="152"/>
      <c r="BU519" s="152"/>
      <c r="BV519" s="152"/>
      <c r="BW519" s="152"/>
      <c r="BX519" s="152"/>
      <c r="BY519" s="152"/>
    </row>
    <row r="520" spans="1:77" s="38" customFormat="1" x14ac:dyDescent="0.2">
      <c r="A520" s="152"/>
      <c r="B520" s="153" t="str">
        <f>IF(AND(B518&lt;&gt;"",ISNUMBER(B518),B519=""),"סך הכל",IF(Planning!A523="","",Planning!A523))</f>
        <v/>
      </c>
      <c r="C520" s="154" t="str">
        <f>IFERROR(_xlfn.IFS(B520="סך הכל",Summary!$B$6,Planning!C523&lt;&gt;"",Planning!C523),"")</f>
        <v/>
      </c>
      <c r="D520" s="152" t="str">
        <f>IFERROR(VLOOKUP(B520,Address!B:G,5,FALSE),"")</f>
        <v/>
      </c>
      <c r="E520" s="152" t="str">
        <f>IFERROR(VLOOKUP(B520,Address!B:L,11,FALSE),"")</f>
        <v/>
      </c>
      <c r="F520" s="155" t="str">
        <f t="shared" si="16"/>
        <v/>
      </c>
      <c r="G520" s="156" t="str">
        <f>IF(B520="סך הכל",Summary!$B$7,IF(F520="","",IF(VLOOKUP(B520,WQ_UnitID!B:C,2,FALSE)=0,"",VLOOKUP(B520,WQ_UnitID!B:C,2,FALSE))))</f>
        <v/>
      </c>
      <c r="H520" s="155" t="str">
        <f>IF(B520="סך הכל",Summary!$B$8,IF(F520="","",IFERROR(VLOOKUP(B520,Planning!A:B,2,FALSE),0)))</f>
        <v/>
      </c>
      <c r="I520" s="155" t="str">
        <f>IF(B520="סך הכל",Summary!$B$9,IF(F520="","",IFERROR(VLOOKUP(B520,Count!A:B,2,FALSE),0)))</f>
        <v/>
      </c>
      <c r="J520" s="155" t="str">
        <f>IF(F520="","",(IF(ISNUMBER(MATCH(B520,ExcPermit!$H$8:$H$1000,0)),"כן","לא")))</f>
        <v/>
      </c>
      <c r="K520" s="155" t="str">
        <f>IF(B520="סך הכל",Summary!$B$10,IF(F520="","",IFERROR(VLOOKUP(B520,Count!A:J,8,FALSE),0)))</f>
        <v/>
      </c>
      <c r="L520" s="155" t="str">
        <f>IF(B520="סך הכל",Summary!$B$11,IF(F520="","",IFERROR(VLOOKUP(B520,Count!A:J,9,FALSE),0)))</f>
        <v/>
      </c>
      <c r="M520" s="157" t="str">
        <f>IF(B520="סך הכל",Summary!$B$12,IF(F520="","",IFERROR(VLOOKUP(B520,Count!A:J,10,FALSE),0)))</f>
        <v/>
      </c>
      <c r="N520" s="158" t="str">
        <f t="shared" si="17"/>
        <v/>
      </c>
      <c r="O520" s="134" t="str">
        <f>IFERROR(VLOOKUP(B520,Comments!A:B,2,FALSE),"")</f>
        <v/>
      </c>
      <c r="P520" s="134"/>
      <c r="Q520" s="134"/>
      <c r="R520" s="134"/>
      <c r="S520" s="134"/>
      <c r="T520" s="134"/>
      <c r="U520" s="134"/>
      <c r="V520" s="134"/>
      <c r="W520" s="134"/>
      <c r="X520" s="134"/>
      <c r="Y520" s="134"/>
      <c r="Z520" s="134"/>
      <c r="AA520" s="134"/>
      <c r="AB520" s="134"/>
      <c r="AC520" s="134"/>
      <c r="AD520" s="134"/>
      <c r="AE520" s="152"/>
      <c r="AF520" s="152"/>
      <c r="AG520" s="152"/>
      <c r="AH520" s="152"/>
      <c r="AI520" s="152"/>
      <c r="AJ520" s="152"/>
      <c r="AK520" s="152"/>
      <c r="AL520" s="152"/>
      <c r="AM520" s="152"/>
      <c r="AN520" s="152"/>
      <c r="AO520" s="152"/>
      <c r="AP520" s="152"/>
      <c r="AQ520" s="152"/>
      <c r="AR520" s="152"/>
      <c r="AS520" s="152"/>
      <c r="AT520" s="152"/>
      <c r="AU520" s="152"/>
      <c r="AV520" s="152"/>
      <c r="AW520" s="152"/>
      <c r="AX520" s="152"/>
      <c r="AY520" s="152"/>
      <c r="AZ520" s="152"/>
      <c r="BA520" s="152"/>
      <c r="BB520" s="152"/>
      <c r="BC520" s="152"/>
      <c r="BD520" s="152"/>
      <c r="BE520" s="152"/>
      <c r="BF520" s="152"/>
      <c r="BG520" s="152"/>
      <c r="BH520" s="152"/>
      <c r="BI520" s="152"/>
      <c r="BJ520" s="152"/>
      <c r="BK520" s="152"/>
      <c r="BL520" s="152"/>
      <c r="BM520" s="152"/>
      <c r="BN520" s="152"/>
      <c r="BO520" s="152"/>
      <c r="BP520" s="152"/>
      <c r="BQ520" s="152"/>
      <c r="BR520" s="152"/>
      <c r="BS520" s="152"/>
      <c r="BT520" s="152"/>
      <c r="BU520" s="152"/>
      <c r="BV520" s="152"/>
      <c r="BW520" s="152"/>
      <c r="BX520" s="152"/>
      <c r="BY520" s="152"/>
    </row>
    <row r="521" spans="1:77" s="38" customFormat="1" x14ac:dyDescent="0.2">
      <c r="A521" s="152"/>
      <c r="B521" s="153" t="str">
        <f>IF(AND(B519&lt;&gt;"",ISNUMBER(B519),B520=""),"סך הכל",IF(Planning!A524="","",Planning!A524))</f>
        <v/>
      </c>
      <c r="C521" s="154" t="str">
        <f>IFERROR(_xlfn.IFS(B521="סך הכל",Summary!$B$6,Planning!C524&lt;&gt;"",Planning!C524),"")</f>
        <v/>
      </c>
      <c r="D521" s="152" t="str">
        <f>IFERROR(VLOOKUP(B521,Address!B:G,5,FALSE),"")</f>
        <v/>
      </c>
      <c r="E521" s="152" t="str">
        <f>IFERROR(VLOOKUP(B521,Address!B:L,11,FALSE),"")</f>
        <v/>
      </c>
      <c r="F521" s="155" t="str">
        <f t="shared" si="16"/>
        <v/>
      </c>
      <c r="G521" s="156" t="str">
        <f>IF(B521="סך הכל",Summary!$B$7,IF(F521="","",IF(VLOOKUP(B521,WQ_UnitID!B:C,2,FALSE)=0,"",VLOOKUP(B521,WQ_UnitID!B:C,2,FALSE))))</f>
        <v/>
      </c>
      <c r="H521" s="155" t="str">
        <f>IF(B521="סך הכל",Summary!$B$8,IF(F521="","",IFERROR(VLOOKUP(B521,Planning!A:B,2,FALSE),0)))</f>
        <v/>
      </c>
      <c r="I521" s="155" t="str">
        <f>IF(B521="סך הכל",Summary!$B$9,IF(F521="","",IFERROR(VLOOKUP(B521,Count!A:B,2,FALSE),0)))</f>
        <v/>
      </c>
      <c r="J521" s="155" t="str">
        <f>IF(F521="","",(IF(ISNUMBER(MATCH(B521,ExcPermit!$H$8:$H$1000,0)),"כן","לא")))</f>
        <v/>
      </c>
      <c r="K521" s="155" t="str">
        <f>IF(B521="סך הכל",Summary!$B$10,IF(F521="","",IFERROR(VLOOKUP(B521,Count!A:J,8,FALSE),0)))</f>
        <v/>
      </c>
      <c r="L521" s="155" t="str">
        <f>IF(B521="סך הכל",Summary!$B$11,IF(F521="","",IFERROR(VLOOKUP(B521,Count!A:J,9,FALSE),0)))</f>
        <v/>
      </c>
      <c r="M521" s="157" t="str">
        <f>IF(B521="סך הכל",Summary!$B$12,IF(F521="","",IFERROR(VLOOKUP(B521,Count!A:J,10,FALSE),0)))</f>
        <v/>
      </c>
      <c r="N521" s="158" t="str">
        <f t="shared" si="17"/>
        <v/>
      </c>
      <c r="O521" s="134" t="str">
        <f>IFERROR(VLOOKUP(B521,Comments!A:B,2,FALSE),"")</f>
        <v/>
      </c>
      <c r="P521" s="134"/>
      <c r="Q521" s="134"/>
      <c r="R521" s="134"/>
      <c r="S521" s="134"/>
      <c r="T521" s="134"/>
      <c r="U521" s="134"/>
      <c r="V521" s="134"/>
      <c r="W521" s="134"/>
      <c r="X521" s="134"/>
      <c r="Y521" s="134"/>
      <c r="Z521" s="134"/>
      <c r="AA521" s="134"/>
      <c r="AB521" s="134"/>
      <c r="AC521" s="134"/>
      <c r="AD521" s="134"/>
      <c r="AE521" s="152"/>
      <c r="AF521" s="152"/>
      <c r="AG521" s="152"/>
      <c r="AH521" s="152"/>
      <c r="AI521" s="152"/>
      <c r="AJ521" s="152"/>
      <c r="AK521" s="152"/>
      <c r="AL521" s="152"/>
      <c r="AM521" s="152"/>
      <c r="AN521" s="152"/>
      <c r="AO521" s="152"/>
      <c r="AP521" s="152"/>
      <c r="AQ521" s="152"/>
      <c r="AR521" s="152"/>
      <c r="AS521" s="152"/>
      <c r="AT521" s="152"/>
      <c r="AU521" s="152"/>
      <c r="AV521" s="152"/>
      <c r="AW521" s="152"/>
      <c r="AX521" s="152"/>
      <c r="AY521" s="152"/>
      <c r="AZ521" s="152"/>
      <c r="BA521" s="152"/>
      <c r="BB521" s="152"/>
      <c r="BC521" s="152"/>
      <c r="BD521" s="152"/>
      <c r="BE521" s="152"/>
      <c r="BF521" s="152"/>
      <c r="BG521" s="152"/>
      <c r="BH521" s="152"/>
      <c r="BI521" s="152"/>
      <c r="BJ521" s="152"/>
      <c r="BK521" s="152"/>
      <c r="BL521" s="152"/>
      <c r="BM521" s="152"/>
      <c r="BN521" s="152"/>
      <c r="BO521" s="152"/>
      <c r="BP521" s="152"/>
      <c r="BQ521" s="152"/>
      <c r="BR521" s="152"/>
      <c r="BS521" s="152"/>
      <c r="BT521" s="152"/>
      <c r="BU521" s="152"/>
      <c r="BV521" s="152"/>
      <c r="BW521" s="152"/>
      <c r="BX521" s="152"/>
      <c r="BY521" s="152"/>
    </row>
    <row r="522" spans="1:77" s="38" customFormat="1" x14ac:dyDescent="0.2">
      <c r="A522" s="152"/>
      <c r="B522" s="153" t="str">
        <f>IF(AND(B520&lt;&gt;"",ISNUMBER(B520),B521=""),"סך הכל",IF(Planning!A525="","",Planning!A525))</f>
        <v/>
      </c>
      <c r="C522" s="154" t="str">
        <f>IFERROR(_xlfn.IFS(B522="סך הכל",Summary!$B$6,Planning!C525&lt;&gt;"",Planning!C525),"")</f>
        <v/>
      </c>
      <c r="D522" s="152" t="str">
        <f>IFERROR(VLOOKUP(B522,Address!B:G,5,FALSE),"")</f>
        <v/>
      </c>
      <c r="E522" s="152" t="str">
        <f>IFERROR(VLOOKUP(B522,Address!B:L,11,FALSE),"")</f>
        <v/>
      </c>
      <c r="F522" s="155" t="str">
        <f t="shared" si="16"/>
        <v/>
      </c>
      <c r="G522" s="156" t="str">
        <f>IF(B522="סך הכל",Summary!$B$7,IF(F522="","",IF(VLOOKUP(B522,WQ_UnitID!B:C,2,FALSE)=0,"",VLOOKUP(B522,WQ_UnitID!B:C,2,FALSE))))</f>
        <v/>
      </c>
      <c r="H522" s="155" t="str">
        <f>IF(B522="סך הכל",Summary!$B$8,IF(F522="","",IFERROR(VLOOKUP(B522,Planning!A:B,2,FALSE),0)))</f>
        <v/>
      </c>
      <c r="I522" s="155" t="str">
        <f>IF(B522="סך הכל",Summary!$B$9,IF(F522="","",IFERROR(VLOOKUP(B522,Count!A:B,2,FALSE),0)))</f>
        <v/>
      </c>
      <c r="J522" s="155" t="str">
        <f>IF(F522="","",(IF(ISNUMBER(MATCH(B522,ExcPermit!$H$8:$H$1000,0)),"כן","לא")))</f>
        <v/>
      </c>
      <c r="K522" s="155" t="str">
        <f>IF(B522="סך הכל",Summary!$B$10,IF(F522="","",IFERROR(VLOOKUP(B522,Count!A:J,8,FALSE),0)))</f>
        <v/>
      </c>
      <c r="L522" s="155" t="str">
        <f>IF(B522="סך הכל",Summary!$B$11,IF(F522="","",IFERROR(VLOOKUP(B522,Count!A:J,9,FALSE),0)))</f>
        <v/>
      </c>
      <c r="M522" s="157" t="str">
        <f>IF(B522="סך הכל",Summary!$B$12,IF(F522="","",IFERROR(VLOOKUP(B522,Count!A:J,10,FALSE),0)))</f>
        <v/>
      </c>
      <c r="N522" s="158" t="str">
        <f t="shared" si="17"/>
        <v/>
      </c>
      <c r="O522" s="134" t="str">
        <f>IFERROR(VLOOKUP(B522,Comments!A:B,2,FALSE),"")</f>
        <v/>
      </c>
      <c r="P522" s="134"/>
      <c r="Q522" s="134"/>
      <c r="R522" s="134"/>
      <c r="S522" s="134"/>
      <c r="T522" s="134"/>
      <c r="U522" s="134"/>
      <c r="V522" s="134"/>
      <c r="W522" s="134"/>
      <c r="X522" s="134"/>
      <c r="Y522" s="134"/>
      <c r="Z522" s="134"/>
      <c r="AA522" s="134"/>
      <c r="AB522" s="134"/>
      <c r="AC522" s="134"/>
      <c r="AD522" s="134"/>
      <c r="AE522" s="152"/>
      <c r="AF522" s="152"/>
      <c r="AG522" s="152"/>
      <c r="AH522" s="152"/>
      <c r="AI522" s="152"/>
      <c r="AJ522" s="152"/>
      <c r="AK522" s="152"/>
      <c r="AL522" s="152"/>
      <c r="AM522" s="152"/>
      <c r="AN522" s="152"/>
      <c r="AO522" s="152"/>
      <c r="AP522" s="152"/>
      <c r="AQ522" s="152"/>
      <c r="AR522" s="152"/>
      <c r="AS522" s="152"/>
      <c r="AT522" s="152"/>
      <c r="AU522" s="152"/>
      <c r="AV522" s="152"/>
      <c r="AW522" s="152"/>
      <c r="AX522" s="152"/>
      <c r="AY522" s="152"/>
      <c r="AZ522" s="152"/>
      <c r="BA522" s="152"/>
      <c r="BB522" s="152"/>
      <c r="BC522" s="152"/>
      <c r="BD522" s="152"/>
      <c r="BE522" s="152"/>
      <c r="BF522" s="152"/>
      <c r="BG522" s="152"/>
      <c r="BH522" s="152"/>
      <c r="BI522" s="152"/>
      <c r="BJ522" s="152"/>
      <c r="BK522" s="152"/>
      <c r="BL522" s="152"/>
      <c r="BM522" s="152"/>
      <c r="BN522" s="152"/>
      <c r="BO522" s="152"/>
      <c r="BP522" s="152"/>
      <c r="BQ522" s="152"/>
      <c r="BR522" s="152"/>
      <c r="BS522" s="152"/>
      <c r="BT522" s="152"/>
      <c r="BU522" s="152"/>
      <c r="BV522" s="152"/>
      <c r="BW522" s="152"/>
      <c r="BX522" s="152"/>
      <c r="BY522" s="152"/>
    </row>
    <row r="523" spans="1:77" s="38" customFormat="1" x14ac:dyDescent="0.2">
      <c r="A523" s="152"/>
      <c r="B523" s="153" t="str">
        <f>IF(AND(B521&lt;&gt;"",ISNUMBER(B521),B522=""),"סך הכל",IF(Planning!A526="","",Planning!A526))</f>
        <v/>
      </c>
      <c r="C523" s="154" t="str">
        <f>IFERROR(_xlfn.IFS(B523="סך הכל",Summary!$B$6,Planning!C526&lt;&gt;"",Planning!C526),"")</f>
        <v/>
      </c>
      <c r="D523" s="152" t="str">
        <f>IFERROR(VLOOKUP(B523,Address!B:G,5,FALSE),"")</f>
        <v/>
      </c>
      <c r="E523" s="152" t="str">
        <f>IFERROR(VLOOKUP(B523,Address!B:L,11,FALSE),"")</f>
        <v/>
      </c>
      <c r="F523" s="155" t="str">
        <f t="shared" si="16"/>
        <v/>
      </c>
      <c r="G523" s="156" t="str">
        <f>IF(B523="סך הכל",Summary!$B$7,IF(F523="","",IF(VLOOKUP(B523,WQ_UnitID!B:C,2,FALSE)=0,"",VLOOKUP(B523,WQ_UnitID!B:C,2,FALSE))))</f>
        <v/>
      </c>
      <c r="H523" s="155" t="str">
        <f>IF(B523="סך הכל",Summary!$B$8,IF(F523="","",IFERROR(VLOOKUP(B523,Planning!A:B,2,FALSE),0)))</f>
        <v/>
      </c>
      <c r="I523" s="155" t="str">
        <f>IF(B523="סך הכל",Summary!$B$9,IF(F523="","",IFERROR(VLOOKUP(B523,Count!A:B,2,FALSE),0)))</f>
        <v/>
      </c>
      <c r="J523" s="155" t="str">
        <f>IF(F523="","",(IF(ISNUMBER(MATCH(B523,ExcPermit!$H$8:$H$1000,0)),"כן","לא")))</f>
        <v/>
      </c>
      <c r="K523" s="155" t="str">
        <f>IF(B523="סך הכל",Summary!$B$10,IF(F523="","",IFERROR(VLOOKUP(B523,Count!A:J,8,FALSE),0)))</f>
        <v/>
      </c>
      <c r="L523" s="155" t="str">
        <f>IF(B523="סך הכל",Summary!$B$11,IF(F523="","",IFERROR(VLOOKUP(B523,Count!A:J,9,FALSE),0)))</f>
        <v/>
      </c>
      <c r="M523" s="157" t="str">
        <f>IF(B523="סך הכל",Summary!$B$12,IF(F523="","",IFERROR(VLOOKUP(B523,Count!A:J,10,FALSE),0)))</f>
        <v/>
      </c>
      <c r="N523" s="158" t="str">
        <f t="shared" si="17"/>
        <v/>
      </c>
      <c r="O523" s="134" t="str">
        <f>IFERROR(VLOOKUP(B523,Comments!A:B,2,FALSE),"")</f>
        <v/>
      </c>
      <c r="P523" s="134"/>
      <c r="Q523" s="134"/>
      <c r="R523" s="134"/>
      <c r="S523" s="134"/>
      <c r="T523" s="134"/>
      <c r="U523" s="134"/>
      <c r="V523" s="134"/>
      <c r="W523" s="134"/>
      <c r="X523" s="134"/>
      <c r="Y523" s="134"/>
      <c r="Z523" s="134"/>
      <c r="AA523" s="134"/>
      <c r="AB523" s="134"/>
      <c r="AC523" s="134"/>
      <c r="AD523" s="134"/>
      <c r="AE523" s="152"/>
      <c r="AF523" s="152"/>
      <c r="AG523" s="152"/>
      <c r="AH523" s="152"/>
      <c r="AI523" s="152"/>
      <c r="AJ523" s="152"/>
      <c r="AK523" s="152"/>
      <c r="AL523" s="152"/>
      <c r="AM523" s="152"/>
      <c r="AN523" s="152"/>
      <c r="AO523" s="152"/>
      <c r="AP523" s="152"/>
      <c r="AQ523" s="152"/>
      <c r="AR523" s="152"/>
      <c r="AS523" s="152"/>
      <c r="AT523" s="152"/>
      <c r="AU523" s="152"/>
      <c r="AV523" s="152"/>
      <c r="AW523" s="152"/>
      <c r="AX523" s="152"/>
      <c r="AY523" s="152"/>
      <c r="AZ523" s="152"/>
      <c r="BA523" s="152"/>
      <c r="BB523" s="152"/>
      <c r="BC523" s="152"/>
      <c r="BD523" s="152"/>
      <c r="BE523" s="152"/>
      <c r="BF523" s="152"/>
      <c r="BG523" s="152"/>
      <c r="BH523" s="152"/>
      <c r="BI523" s="152"/>
      <c r="BJ523" s="152"/>
      <c r="BK523" s="152"/>
      <c r="BL523" s="152"/>
      <c r="BM523" s="152"/>
      <c r="BN523" s="152"/>
      <c r="BO523" s="152"/>
      <c r="BP523" s="152"/>
      <c r="BQ523" s="152"/>
      <c r="BR523" s="152"/>
      <c r="BS523" s="152"/>
      <c r="BT523" s="152"/>
      <c r="BU523" s="152"/>
      <c r="BV523" s="152"/>
      <c r="BW523" s="152"/>
      <c r="BX523" s="152"/>
      <c r="BY523" s="152"/>
    </row>
    <row r="524" spans="1:77" s="38" customFormat="1" x14ac:dyDescent="0.2">
      <c r="A524" s="152"/>
      <c r="B524" s="153" t="str">
        <f>IF(AND(B522&lt;&gt;"",ISNUMBER(B522),B523=""),"סך הכל",IF(Planning!A527="","",Planning!A527))</f>
        <v/>
      </c>
      <c r="C524" s="154" t="str">
        <f>IFERROR(_xlfn.IFS(B524="סך הכל",Summary!$B$6,Planning!C527&lt;&gt;"",Planning!C527),"")</f>
        <v/>
      </c>
      <c r="D524" s="152" t="str">
        <f>IFERROR(VLOOKUP(B524,Address!B:G,5,FALSE),"")</f>
        <v/>
      </c>
      <c r="E524" s="152" t="str">
        <f>IFERROR(VLOOKUP(B524,Address!B:L,11,FALSE),"")</f>
        <v/>
      </c>
      <c r="F524" s="155" t="str">
        <f t="shared" si="16"/>
        <v/>
      </c>
      <c r="G524" s="156" t="str">
        <f>IF(B524="סך הכל",Summary!$B$7,IF(F524="","",IF(VLOOKUP(B524,WQ_UnitID!B:C,2,FALSE)=0,"",VLOOKUP(B524,WQ_UnitID!B:C,2,FALSE))))</f>
        <v/>
      </c>
      <c r="H524" s="155" t="str">
        <f>IF(B524="סך הכל",Summary!$B$8,IF(F524="","",IFERROR(VLOOKUP(B524,Planning!A:B,2,FALSE),0)))</f>
        <v/>
      </c>
      <c r="I524" s="155" t="str">
        <f>IF(B524="סך הכל",Summary!$B$9,IF(F524="","",IFERROR(VLOOKUP(B524,Count!A:B,2,FALSE),0)))</f>
        <v/>
      </c>
      <c r="J524" s="155" t="str">
        <f>IF(F524="","",(IF(ISNUMBER(MATCH(B524,ExcPermit!$H$8:$H$1000,0)),"כן","לא")))</f>
        <v/>
      </c>
      <c r="K524" s="155" t="str">
        <f>IF(B524="סך הכל",Summary!$B$10,IF(F524="","",IFERROR(VLOOKUP(B524,Count!A:J,8,FALSE),0)))</f>
        <v/>
      </c>
      <c r="L524" s="155" t="str">
        <f>IF(B524="סך הכל",Summary!$B$11,IF(F524="","",IFERROR(VLOOKUP(B524,Count!A:J,9,FALSE),0)))</f>
        <v/>
      </c>
      <c r="M524" s="157" t="str">
        <f>IF(B524="סך הכל",Summary!$B$12,IF(F524="","",IFERROR(VLOOKUP(B524,Count!A:J,10,FALSE),0)))</f>
        <v/>
      </c>
      <c r="N524" s="158" t="str">
        <f t="shared" si="17"/>
        <v/>
      </c>
      <c r="O524" s="134" t="str">
        <f>IFERROR(VLOOKUP(B524,Comments!A:B,2,FALSE),"")</f>
        <v/>
      </c>
      <c r="P524" s="134"/>
      <c r="Q524" s="134"/>
      <c r="R524" s="134"/>
      <c r="S524" s="134"/>
      <c r="T524" s="134"/>
      <c r="U524" s="134"/>
      <c r="V524" s="134"/>
      <c r="W524" s="134"/>
      <c r="X524" s="134"/>
      <c r="Y524" s="134"/>
      <c r="Z524" s="134"/>
      <c r="AA524" s="134"/>
      <c r="AB524" s="134"/>
      <c r="AC524" s="134"/>
      <c r="AD524" s="134"/>
      <c r="AE524" s="152"/>
      <c r="AF524" s="152"/>
      <c r="AG524" s="152"/>
      <c r="AH524" s="152"/>
      <c r="AI524" s="152"/>
      <c r="AJ524" s="152"/>
      <c r="AK524" s="152"/>
      <c r="AL524" s="152"/>
      <c r="AM524" s="152"/>
      <c r="AN524" s="152"/>
      <c r="AO524" s="152"/>
      <c r="AP524" s="152"/>
      <c r="AQ524" s="152"/>
      <c r="AR524" s="152"/>
      <c r="AS524" s="152"/>
      <c r="AT524" s="152"/>
      <c r="AU524" s="152"/>
      <c r="AV524" s="152"/>
      <c r="AW524" s="152"/>
      <c r="AX524" s="152"/>
      <c r="AY524" s="152"/>
      <c r="AZ524" s="152"/>
      <c r="BA524" s="152"/>
      <c r="BB524" s="152"/>
      <c r="BC524" s="152"/>
      <c r="BD524" s="152"/>
      <c r="BE524" s="152"/>
      <c r="BF524" s="152"/>
      <c r="BG524" s="152"/>
      <c r="BH524" s="152"/>
      <c r="BI524" s="152"/>
      <c r="BJ524" s="152"/>
      <c r="BK524" s="152"/>
      <c r="BL524" s="152"/>
      <c r="BM524" s="152"/>
      <c r="BN524" s="152"/>
      <c r="BO524" s="152"/>
      <c r="BP524" s="152"/>
      <c r="BQ524" s="152"/>
      <c r="BR524" s="152"/>
      <c r="BS524" s="152"/>
      <c r="BT524" s="152"/>
      <c r="BU524" s="152"/>
      <c r="BV524" s="152"/>
      <c r="BW524" s="152"/>
      <c r="BX524" s="152"/>
      <c r="BY524" s="152"/>
    </row>
    <row r="525" spans="1:77" s="38" customFormat="1" x14ac:dyDescent="0.2">
      <c r="A525" s="152"/>
      <c r="B525" s="153" t="str">
        <f>IF(AND(B523&lt;&gt;"",ISNUMBER(B523),B524=""),"סך הכל",IF(Planning!A528="","",Planning!A528))</f>
        <v/>
      </c>
      <c r="C525" s="154" t="str">
        <f>IFERROR(_xlfn.IFS(B525="סך הכל",Summary!$B$6,Planning!C528&lt;&gt;"",Planning!C528),"")</f>
        <v/>
      </c>
      <c r="D525" s="152" t="str">
        <f>IFERROR(VLOOKUP(B525,Address!B:G,5,FALSE),"")</f>
        <v/>
      </c>
      <c r="E525" s="152" t="str">
        <f>IFERROR(VLOOKUP(B525,Address!B:L,11,FALSE),"")</f>
        <v/>
      </c>
      <c r="F525" s="155" t="str">
        <f t="shared" si="16"/>
        <v/>
      </c>
      <c r="G525" s="156" t="str">
        <f>IF(B525="סך הכל",Summary!$B$7,IF(F525="","",IF(VLOOKUP(B525,WQ_UnitID!B:C,2,FALSE)=0,"",VLOOKUP(B525,WQ_UnitID!B:C,2,FALSE))))</f>
        <v/>
      </c>
      <c r="H525" s="155" t="str">
        <f>IF(B525="סך הכל",Summary!$B$8,IF(F525="","",IFERROR(VLOOKUP(B525,Planning!A:B,2,FALSE),0)))</f>
        <v/>
      </c>
      <c r="I525" s="155" t="str">
        <f>IF(B525="סך הכל",Summary!$B$9,IF(F525="","",IFERROR(VLOOKUP(B525,Count!A:B,2,FALSE),0)))</f>
        <v/>
      </c>
      <c r="J525" s="155" t="str">
        <f>IF(F525="","",(IF(ISNUMBER(MATCH(B525,ExcPermit!$H$8:$H$1000,0)),"כן","לא")))</f>
        <v/>
      </c>
      <c r="K525" s="155" t="str">
        <f>IF(B525="סך הכל",Summary!$B$10,IF(F525="","",IFERROR(VLOOKUP(B525,Count!A:J,8,FALSE),0)))</f>
        <v/>
      </c>
      <c r="L525" s="155" t="str">
        <f>IF(B525="סך הכל",Summary!$B$11,IF(F525="","",IFERROR(VLOOKUP(B525,Count!A:J,9,FALSE),0)))</f>
        <v/>
      </c>
      <c r="M525" s="157" t="str">
        <f>IF(B525="סך הכל",Summary!$B$12,IF(F525="","",IFERROR(VLOOKUP(B525,Count!A:J,10,FALSE),0)))</f>
        <v/>
      </c>
      <c r="N525" s="158" t="str">
        <f t="shared" si="17"/>
        <v/>
      </c>
      <c r="O525" s="134" t="str">
        <f>IFERROR(VLOOKUP(B525,Comments!A:B,2,FALSE),"")</f>
        <v/>
      </c>
      <c r="P525" s="134"/>
      <c r="Q525" s="134"/>
      <c r="R525" s="134"/>
      <c r="S525" s="134"/>
      <c r="T525" s="134"/>
      <c r="U525" s="134"/>
      <c r="V525" s="134"/>
      <c r="W525" s="134"/>
      <c r="X525" s="134"/>
      <c r="Y525" s="134"/>
      <c r="Z525" s="134"/>
      <c r="AA525" s="134"/>
      <c r="AB525" s="134"/>
      <c r="AC525" s="134"/>
      <c r="AD525" s="134"/>
      <c r="AE525" s="152"/>
      <c r="AF525" s="152"/>
      <c r="AG525" s="152"/>
      <c r="AH525" s="152"/>
      <c r="AI525" s="152"/>
      <c r="AJ525" s="152"/>
      <c r="AK525" s="152"/>
      <c r="AL525" s="152"/>
      <c r="AM525" s="152"/>
      <c r="AN525" s="152"/>
      <c r="AO525" s="152"/>
      <c r="AP525" s="152"/>
      <c r="AQ525" s="152"/>
      <c r="AR525" s="152"/>
      <c r="AS525" s="152"/>
      <c r="AT525" s="152"/>
      <c r="AU525" s="152"/>
      <c r="AV525" s="152"/>
      <c r="AW525" s="152"/>
      <c r="AX525" s="152"/>
      <c r="AY525" s="152"/>
      <c r="AZ525" s="152"/>
      <c r="BA525" s="152"/>
      <c r="BB525" s="152"/>
      <c r="BC525" s="152"/>
      <c r="BD525" s="152"/>
      <c r="BE525" s="152"/>
      <c r="BF525" s="152"/>
      <c r="BG525" s="152"/>
      <c r="BH525" s="152"/>
      <c r="BI525" s="152"/>
      <c r="BJ525" s="152"/>
      <c r="BK525" s="152"/>
      <c r="BL525" s="152"/>
      <c r="BM525" s="152"/>
      <c r="BN525" s="152"/>
      <c r="BO525" s="152"/>
      <c r="BP525" s="152"/>
      <c r="BQ525" s="152"/>
      <c r="BR525" s="152"/>
      <c r="BS525" s="152"/>
      <c r="BT525" s="152"/>
      <c r="BU525" s="152"/>
      <c r="BV525" s="152"/>
      <c r="BW525" s="152"/>
      <c r="BX525" s="152"/>
      <c r="BY525" s="152"/>
    </row>
    <row r="526" spans="1:77" s="38" customFormat="1" x14ac:dyDescent="0.2">
      <c r="A526" s="152"/>
      <c r="B526" s="153" t="str">
        <f>IF(AND(B524&lt;&gt;"",ISNUMBER(B524),B525=""),"סך הכל",IF(Planning!A529="","",Planning!A529))</f>
        <v/>
      </c>
      <c r="C526" s="154" t="str">
        <f>IFERROR(_xlfn.IFS(B526="סך הכל",Summary!$B$6,Planning!C529&lt;&gt;"",Planning!C529),"")</f>
        <v/>
      </c>
      <c r="D526" s="152" t="str">
        <f>IFERROR(VLOOKUP(B526,Address!B:G,5,FALSE),"")</f>
        <v/>
      </c>
      <c r="E526" s="152" t="str">
        <f>IFERROR(VLOOKUP(B526,Address!B:L,11,FALSE),"")</f>
        <v/>
      </c>
      <c r="F526" s="155" t="str">
        <f t="shared" si="16"/>
        <v/>
      </c>
      <c r="G526" s="156" t="str">
        <f>IF(B526="סך הכל",Summary!$B$7,IF(F526="","",IF(VLOOKUP(B526,WQ_UnitID!B:C,2,FALSE)=0,"",VLOOKUP(B526,WQ_UnitID!B:C,2,FALSE))))</f>
        <v/>
      </c>
      <c r="H526" s="155" t="str">
        <f>IF(B526="סך הכל",Summary!$B$8,IF(F526="","",IFERROR(VLOOKUP(B526,Planning!A:B,2,FALSE),0)))</f>
        <v/>
      </c>
      <c r="I526" s="155" t="str">
        <f>IF(B526="סך הכל",Summary!$B$9,IF(F526="","",IFERROR(VLOOKUP(B526,Count!A:B,2,FALSE),0)))</f>
        <v/>
      </c>
      <c r="J526" s="155" t="str">
        <f>IF(F526="","",(IF(ISNUMBER(MATCH(B526,ExcPermit!$H$8:$H$1000,0)),"כן","לא")))</f>
        <v/>
      </c>
      <c r="K526" s="155" t="str">
        <f>IF(B526="סך הכל",Summary!$B$10,IF(F526="","",IFERROR(VLOOKUP(B526,Count!A:J,8,FALSE),0)))</f>
        <v/>
      </c>
      <c r="L526" s="155" t="str">
        <f>IF(B526="סך הכל",Summary!$B$11,IF(F526="","",IFERROR(VLOOKUP(B526,Count!A:J,9,FALSE),0)))</f>
        <v/>
      </c>
      <c r="M526" s="157" t="str">
        <f>IF(B526="סך הכל",Summary!$B$12,IF(F526="","",IFERROR(VLOOKUP(B526,Count!A:J,10,FALSE),0)))</f>
        <v/>
      </c>
      <c r="N526" s="158" t="str">
        <f t="shared" si="17"/>
        <v/>
      </c>
      <c r="O526" s="134" t="str">
        <f>IFERROR(VLOOKUP(B526,Comments!A:B,2,FALSE),"")</f>
        <v/>
      </c>
      <c r="P526" s="134"/>
      <c r="Q526" s="134"/>
      <c r="R526" s="134"/>
      <c r="S526" s="134"/>
      <c r="T526" s="134"/>
      <c r="U526" s="134"/>
      <c r="V526" s="134"/>
      <c r="W526" s="134"/>
      <c r="X526" s="134"/>
      <c r="Y526" s="134"/>
      <c r="Z526" s="134"/>
      <c r="AA526" s="134"/>
      <c r="AB526" s="134"/>
      <c r="AC526" s="134"/>
      <c r="AD526" s="134"/>
      <c r="AE526" s="152"/>
      <c r="AF526" s="152"/>
      <c r="AG526" s="152"/>
      <c r="AH526" s="152"/>
      <c r="AI526" s="152"/>
      <c r="AJ526" s="152"/>
      <c r="AK526" s="152"/>
      <c r="AL526" s="152"/>
      <c r="AM526" s="152"/>
      <c r="AN526" s="152"/>
      <c r="AO526" s="152"/>
      <c r="AP526" s="152"/>
      <c r="AQ526" s="152"/>
      <c r="AR526" s="152"/>
      <c r="AS526" s="152"/>
      <c r="AT526" s="152"/>
      <c r="AU526" s="152"/>
      <c r="AV526" s="152"/>
      <c r="AW526" s="152"/>
      <c r="AX526" s="152"/>
      <c r="AY526" s="152"/>
      <c r="AZ526" s="152"/>
      <c r="BA526" s="152"/>
      <c r="BB526" s="152"/>
      <c r="BC526" s="152"/>
      <c r="BD526" s="152"/>
      <c r="BE526" s="152"/>
      <c r="BF526" s="152"/>
      <c r="BG526" s="152"/>
      <c r="BH526" s="152"/>
      <c r="BI526" s="152"/>
      <c r="BJ526" s="152"/>
      <c r="BK526" s="152"/>
      <c r="BL526" s="152"/>
      <c r="BM526" s="152"/>
      <c r="BN526" s="152"/>
      <c r="BO526" s="152"/>
      <c r="BP526" s="152"/>
      <c r="BQ526" s="152"/>
      <c r="BR526" s="152"/>
      <c r="BS526" s="152"/>
      <c r="BT526" s="152"/>
      <c r="BU526" s="152"/>
      <c r="BV526" s="152"/>
      <c r="BW526" s="152"/>
      <c r="BX526" s="152"/>
      <c r="BY526" s="152"/>
    </row>
    <row r="527" spans="1:77" s="38" customFormat="1" x14ac:dyDescent="0.2">
      <c r="A527" s="152"/>
      <c r="B527" s="153" t="str">
        <f>IF(AND(B525&lt;&gt;"",ISNUMBER(B525),B526=""),"סך הכל",IF(Planning!A530="","",Planning!A530))</f>
        <v/>
      </c>
      <c r="C527" s="154" t="str">
        <f>IFERROR(_xlfn.IFS(B527="סך הכל",Summary!$B$6,Planning!C530&lt;&gt;"",Planning!C530),"")</f>
        <v/>
      </c>
      <c r="D527" s="152" t="str">
        <f>IFERROR(VLOOKUP(B527,Address!B:G,5,FALSE),"")</f>
        <v/>
      </c>
      <c r="E527" s="152" t="str">
        <f>IFERROR(VLOOKUP(B527,Address!B:L,11,FALSE),"")</f>
        <v/>
      </c>
      <c r="F527" s="155" t="str">
        <f t="shared" si="16"/>
        <v/>
      </c>
      <c r="G527" s="156" t="str">
        <f>IF(B527="סך הכל",Summary!$B$7,IF(F527="","",IF(VLOOKUP(B527,WQ_UnitID!B:C,2,FALSE)=0,"",VLOOKUP(B527,WQ_UnitID!B:C,2,FALSE))))</f>
        <v/>
      </c>
      <c r="H527" s="155" t="str">
        <f>IF(B527="סך הכל",Summary!$B$8,IF(F527="","",IFERROR(VLOOKUP(B527,Planning!A:B,2,FALSE),0)))</f>
        <v/>
      </c>
      <c r="I527" s="155" t="str">
        <f>IF(B527="סך הכל",Summary!$B$9,IF(F527="","",IFERROR(VLOOKUP(B527,Count!A:B,2,FALSE),0)))</f>
        <v/>
      </c>
      <c r="J527" s="155" t="str">
        <f>IF(F527="","",(IF(ISNUMBER(MATCH(B527,ExcPermit!$H$8:$H$1000,0)),"כן","לא")))</f>
        <v/>
      </c>
      <c r="K527" s="155" t="str">
        <f>IF(B527="סך הכל",Summary!$B$10,IF(F527="","",IFERROR(VLOOKUP(B527,Count!A:J,8,FALSE),0)))</f>
        <v/>
      </c>
      <c r="L527" s="155" t="str">
        <f>IF(B527="סך הכל",Summary!$B$11,IF(F527="","",IFERROR(VLOOKUP(B527,Count!A:J,9,FALSE),0)))</f>
        <v/>
      </c>
      <c r="M527" s="157" t="str">
        <f>IF(B527="סך הכל",Summary!$B$12,IF(F527="","",IFERROR(VLOOKUP(B527,Count!A:J,10,FALSE),0)))</f>
        <v/>
      </c>
      <c r="N527" s="158" t="str">
        <f t="shared" si="17"/>
        <v/>
      </c>
      <c r="O527" s="134" t="str">
        <f>IFERROR(VLOOKUP(B527,Comments!A:B,2,FALSE),"")</f>
        <v/>
      </c>
      <c r="P527" s="134"/>
      <c r="Q527" s="134"/>
      <c r="R527" s="134"/>
      <c r="S527" s="134"/>
      <c r="T527" s="134"/>
      <c r="U527" s="134"/>
      <c r="V527" s="134"/>
      <c r="W527" s="134"/>
      <c r="X527" s="134"/>
      <c r="Y527" s="134"/>
      <c r="Z527" s="134"/>
      <c r="AA527" s="134"/>
      <c r="AB527" s="134"/>
      <c r="AC527" s="134"/>
      <c r="AD527" s="134"/>
      <c r="AE527" s="152"/>
      <c r="AF527" s="152"/>
      <c r="AG527" s="152"/>
      <c r="AH527" s="152"/>
      <c r="AI527" s="152"/>
      <c r="AJ527" s="152"/>
      <c r="AK527" s="152"/>
      <c r="AL527" s="152"/>
      <c r="AM527" s="152"/>
      <c r="AN527" s="152"/>
      <c r="AO527" s="152"/>
      <c r="AP527" s="152"/>
      <c r="AQ527" s="152"/>
      <c r="AR527" s="152"/>
      <c r="AS527" s="152"/>
      <c r="AT527" s="152"/>
      <c r="AU527" s="152"/>
      <c r="AV527" s="152"/>
      <c r="AW527" s="152"/>
      <c r="AX527" s="152"/>
      <c r="AY527" s="152"/>
      <c r="AZ527" s="152"/>
      <c r="BA527" s="152"/>
      <c r="BB527" s="152"/>
      <c r="BC527" s="152"/>
      <c r="BD527" s="152"/>
      <c r="BE527" s="152"/>
      <c r="BF527" s="152"/>
      <c r="BG527" s="152"/>
      <c r="BH527" s="152"/>
      <c r="BI527" s="152"/>
      <c r="BJ527" s="152"/>
      <c r="BK527" s="152"/>
      <c r="BL527" s="152"/>
      <c r="BM527" s="152"/>
      <c r="BN527" s="152"/>
      <c r="BO527" s="152"/>
      <c r="BP527" s="152"/>
      <c r="BQ527" s="152"/>
      <c r="BR527" s="152"/>
      <c r="BS527" s="152"/>
      <c r="BT527" s="152"/>
      <c r="BU527" s="152"/>
      <c r="BV527" s="152"/>
      <c r="BW527" s="152"/>
      <c r="BX527" s="152"/>
      <c r="BY527" s="152"/>
    </row>
    <row r="528" spans="1:77" s="38" customFormat="1" x14ac:dyDescent="0.2">
      <c r="A528" s="152"/>
      <c r="B528" s="153" t="str">
        <f>IF(AND(B526&lt;&gt;"",ISNUMBER(B526),B527=""),"סך הכל",IF(Planning!A531="","",Planning!A531))</f>
        <v/>
      </c>
      <c r="C528" s="154" t="str">
        <f>IFERROR(_xlfn.IFS(B528="סך הכל",Summary!$B$6,Planning!C531&lt;&gt;"",Planning!C531),"")</f>
        <v/>
      </c>
      <c r="D528" s="152" t="str">
        <f>IFERROR(VLOOKUP(B528,Address!B:G,5,FALSE),"")</f>
        <v/>
      </c>
      <c r="E528" s="152" t="str">
        <f>IFERROR(VLOOKUP(B528,Address!B:L,11,FALSE),"")</f>
        <v/>
      </c>
      <c r="F528" s="155" t="str">
        <f t="shared" si="16"/>
        <v/>
      </c>
      <c r="G528" s="156" t="str">
        <f>IF(B528="סך הכל",Summary!$B$7,IF(F528="","",IF(VLOOKUP(B528,WQ_UnitID!B:C,2,FALSE)=0,"",VLOOKUP(B528,WQ_UnitID!B:C,2,FALSE))))</f>
        <v/>
      </c>
      <c r="H528" s="155" t="str">
        <f>IF(B528="סך הכל",Summary!$B$8,IF(F528="","",IFERROR(VLOOKUP(B528,Planning!A:B,2,FALSE),0)))</f>
        <v/>
      </c>
      <c r="I528" s="155" t="str">
        <f>IF(B528="סך הכל",Summary!$B$9,IF(F528="","",IFERROR(VLOOKUP(B528,Count!A:B,2,FALSE),0)))</f>
        <v/>
      </c>
      <c r="J528" s="155" t="str">
        <f>IF(F528="","",(IF(ISNUMBER(MATCH(B528,ExcPermit!$H$8:$H$1000,0)),"כן","לא")))</f>
        <v/>
      </c>
      <c r="K528" s="155" t="str">
        <f>IF(B528="סך הכל",Summary!$B$10,IF(F528="","",IFERROR(VLOOKUP(B528,Count!A:J,8,FALSE),0)))</f>
        <v/>
      </c>
      <c r="L528" s="155" t="str">
        <f>IF(B528="סך הכל",Summary!$B$11,IF(F528="","",IFERROR(VLOOKUP(B528,Count!A:J,9,FALSE),0)))</f>
        <v/>
      </c>
      <c r="M528" s="157" t="str">
        <f>IF(B528="סך הכל",Summary!$B$12,IF(F528="","",IFERROR(VLOOKUP(B528,Count!A:J,10,FALSE),0)))</f>
        <v/>
      </c>
      <c r="N528" s="158" t="str">
        <f t="shared" si="17"/>
        <v/>
      </c>
      <c r="O528" s="134" t="str">
        <f>IFERROR(VLOOKUP(B528,Comments!A:B,2,FALSE),"")</f>
        <v/>
      </c>
      <c r="P528" s="134"/>
      <c r="Q528" s="134"/>
      <c r="R528" s="134"/>
      <c r="S528" s="134"/>
      <c r="T528" s="134"/>
      <c r="U528" s="134"/>
      <c r="V528" s="134"/>
      <c r="W528" s="134"/>
      <c r="X528" s="134"/>
      <c r="Y528" s="134"/>
      <c r="Z528" s="134"/>
      <c r="AA528" s="134"/>
      <c r="AB528" s="134"/>
      <c r="AC528" s="134"/>
      <c r="AD528" s="134"/>
      <c r="AE528" s="152"/>
      <c r="AF528" s="152"/>
      <c r="AG528" s="152"/>
      <c r="AH528" s="152"/>
      <c r="AI528" s="152"/>
      <c r="AJ528" s="152"/>
      <c r="AK528" s="152"/>
      <c r="AL528" s="152"/>
      <c r="AM528" s="152"/>
      <c r="AN528" s="152"/>
      <c r="AO528" s="152"/>
      <c r="AP528" s="152"/>
      <c r="AQ528" s="152"/>
      <c r="AR528" s="152"/>
      <c r="AS528" s="152"/>
      <c r="AT528" s="152"/>
      <c r="AU528" s="152"/>
      <c r="AV528" s="152"/>
      <c r="AW528" s="152"/>
      <c r="AX528" s="152"/>
      <c r="AY528" s="152"/>
      <c r="AZ528" s="152"/>
      <c r="BA528" s="152"/>
      <c r="BB528" s="152"/>
      <c r="BC528" s="152"/>
      <c r="BD528" s="152"/>
      <c r="BE528" s="152"/>
      <c r="BF528" s="152"/>
      <c r="BG528" s="152"/>
      <c r="BH528" s="152"/>
      <c r="BI528" s="152"/>
      <c r="BJ528" s="152"/>
      <c r="BK528" s="152"/>
      <c r="BL528" s="152"/>
      <c r="BM528" s="152"/>
      <c r="BN528" s="152"/>
      <c r="BO528" s="152"/>
      <c r="BP528" s="152"/>
      <c r="BQ528" s="152"/>
      <c r="BR528" s="152"/>
      <c r="BS528" s="152"/>
      <c r="BT528" s="152"/>
      <c r="BU528" s="152"/>
      <c r="BV528" s="152"/>
      <c r="BW528" s="152"/>
      <c r="BX528" s="152"/>
      <c r="BY528" s="152"/>
    </row>
    <row r="529" spans="1:77" s="38" customFormat="1" x14ac:dyDescent="0.2">
      <c r="A529" s="152"/>
      <c r="B529" s="153" t="str">
        <f>IF(AND(B527&lt;&gt;"",ISNUMBER(B527),B528=""),"סך הכל",IF(Planning!A532="","",Planning!A532))</f>
        <v/>
      </c>
      <c r="C529" s="154" t="str">
        <f>IFERROR(_xlfn.IFS(B529="סך הכל",Summary!$B$6,Planning!C532&lt;&gt;"",Planning!C532),"")</f>
        <v/>
      </c>
      <c r="D529" s="152" t="str">
        <f>IFERROR(VLOOKUP(B529,Address!B:G,5,FALSE),"")</f>
        <v/>
      </c>
      <c r="E529" s="152" t="str">
        <f>IFERROR(VLOOKUP(B529,Address!B:L,11,FALSE),"")</f>
        <v/>
      </c>
      <c r="F529" s="155" t="str">
        <f t="shared" si="16"/>
        <v/>
      </c>
      <c r="G529" s="156" t="str">
        <f>IF(B529="סך הכל",Summary!$B$7,IF(F529="","",IF(VLOOKUP(B529,WQ_UnitID!B:C,2,FALSE)=0,"",VLOOKUP(B529,WQ_UnitID!B:C,2,FALSE))))</f>
        <v/>
      </c>
      <c r="H529" s="155" t="str">
        <f>IF(B529="סך הכל",Summary!$B$8,IF(F529="","",IFERROR(VLOOKUP(B529,Planning!A:B,2,FALSE),0)))</f>
        <v/>
      </c>
      <c r="I529" s="155" t="str">
        <f>IF(B529="סך הכל",Summary!$B$9,IF(F529="","",IFERROR(VLOOKUP(B529,Count!A:B,2,FALSE),0)))</f>
        <v/>
      </c>
      <c r="J529" s="155" t="str">
        <f>IF(F529="","",(IF(ISNUMBER(MATCH(B529,ExcPermit!$H$8:$H$1000,0)),"כן","לא")))</f>
        <v/>
      </c>
      <c r="K529" s="155" t="str">
        <f>IF(B529="סך הכל",Summary!$B$10,IF(F529="","",IFERROR(VLOOKUP(B529,Count!A:J,8,FALSE),0)))</f>
        <v/>
      </c>
      <c r="L529" s="155" t="str">
        <f>IF(B529="סך הכל",Summary!$B$11,IF(F529="","",IFERROR(VLOOKUP(B529,Count!A:J,9,FALSE),0)))</f>
        <v/>
      </c>
      <c r="M529" s="157" t="str">
        <f>IF(B529="סך הכל",Summary!$B$12,IF(F529="","",IFERROR(VLOOKUP(B529,Count!A:J,10,FALSE),0)))</f>
        <v/>
      </c>
      <c r="N529" s="158" t="str">
        <f t="shared" si="17"/>
        <v/>
      </c>
      <c r="O529" s="134" t="str">
        <f>IFERROR(VLOOKUP(B529,Comments!A:B,2,FALSE),"")</f>
        <v/>
      </c>
      <c r="P529" s="134"/>
      <c r="Q529" s="134"/>
      <c r="R529" s="134"/>
      <c r="S529" s="134"/>
      <c r="T529" s="134"/>
      <c r="U529" s="134"/>
      <c r="V529" s="134"/>
      <c r="W529" s="134"/>
      <c r="X529" s="134"/>
      <c r="Y529" s="134"/>
      <c r="Z529" s="134"/>
      <c r="AA529" s="134"/>
      <c r="AB529" s="134"/>
      <c r="AC529" s="134"/>
      <c r="AD529" s="134"/>
      <c r="AE529" s="152"/>
      <c r="AF529" s="152"/>
      <c r="AG529" s="152"/>
      <c r="AH529" s="152"/>
      <c r="AI529" s="152"/>
      <c r="AJ529" s="152"/>
      <c r="AK529" s="152"/>
      <c r="AL529" s="152"/>
      <c r="AM529" s="152"/>
      <c r="AN529" s="152"/>
      <c r="AO529" s="152"/>
      <c r="AP529" s="152"/>
      <c r="AQ529" s="152"/>
      <c r="AR529" s="152"/>
      <c r="AS529" s="152"/>
      <c r="AT529" s="152"/>
      <c r="AU529" s="152"/>
      <c r="AV529" s="152"/>
      <c r="AW529" s="152"/>
      <c r="AX529" s="152"/>
      <c r="AY529" s="152"/>
      <c r="AZ529" s="152"/>
      <c r="BA529" s="152"/>
      <c r="BB529" s="152"/>
      <c r="BC529" s="152"/>
      <c r="BD529" s="152"/>
      <c r="BE529" s="152"/>
      <c r="BF529" s="152"/>
      <c r="BG529" s="152"/>
      <c r="BH529" s="152"/>
      <c r="BI529" s="152"/>
      <c r="BJ529" s="152"/>
      <c r="BK529" s="152"/>
      <c r="BL529" s="152"/>
      <c r="BM529" s="152"/>
      <c r="BN529" s="152"/>
      <c r="BO529" s="152"/>
      <c r="BP529" s="152"/>
      <c r="BQ529" s="152"/>
      <c r="BR529" s="152"/>
      <c r="BS529" s="152"/>
      <c r="BT529" s="152"/>
      <c r="BU529" s="152"/>
      <c r="BV529" s="152"/>
      <c r="BW529" s="152"/>
      <c r="BX529" s="152"/>
      <c r="BY529" s="152"/>
    </row>
    <row r="530" spans="1:77" s="38" customFormat="1" x14ac:dyDescent="0.2">
      <c r="A530" s="152"/>
      <c r="B530" s="153" t="str">
        <f>IF(AND(B528&lt;&gt;"",ISNUMBER(B528),B529=""),"סך הכל",IF(Planning!A533="","",Planning!A533))</f>
        <v/>
      </c>
      <c r="C530" s="154" t="str">
        <f>IFERROR(_xlfn.IFS(B530="סך הכל",Summary!$B$6,Planning!C533&lt;&gt;"",Planning!C533),"")</f>
        <v/>
      </c>
      <c r="D530" s="152" t="str">
        <f>IFERROR(VLOOKUP(B530,Address!B:G,5,FALSE),"")</f>
        <v/>
      </c>
      <c r="E530" s="152" t="str">
        <f>IFERROR(VLOOKUP(B530,Address!B:L,11,FALSE),"")</f>
        <v/>
      </c>
      <c r="F530" s="155" t="str">
        <f t="shared" si="16"/>
        <v/>
      </c>
      <c r="G530" s="156" t="str">
        <f>IF(B530="סך הכל",Summary!$B$7,IF(F530="","",IF(VLOOKUP(B530,WQ_UnitID!B:C,2,FALSE)=0,"",VLOOKUP(B530,WQ_UnitID!B:C,2,FALSE))))</f>
        <v/>
      </c>
      <c r="H530" s="155" t="str">
        <f>IF(B530="סך הכל",Summary!$B$8,IF(F530="","",IFERROR(VLOOKUP(B530,Planning!A:B,2,FALSE),0)))</f>
        <v/>
      </c>
      <c r="I530" s="155" t="str">
        <f>IF(B530="סך הכל",Summary!$B$9,IF(F530="","",IFERROR(VLOOKUP(B530,Count!A:B,2,FALSE),0)))</f>
        <v/>
      </c>
      <c r="J530" s="155" t="str">
        <f>IF(F530="","",(IF(ISNUMBER(MATCH(B530,ExcPermit!$H$8:$H$1000,0)),"כן","לא")))</f>
        <v/>
      </c>
      <c r="K530" s="155" t="str">
        <f>IF(B530="סך הכל",Summary!$B$10,IF(F530="","",IFERROR(VLOOKUP(B530,Count!A:J,8,FALSE),0)))</f>
        <v/>
      </c>
      <c r="L530" s="155" t="str">
        <f>IF(B530="סך הכל",Summary!$B$11,IF(F530="","",IFERROR(VLOOKUP(B530,Count!A:J,9,FALSE),0)))</f>
        <v/>
      </c>
      <c r="M530" s="157" t="str">
        <f>IF(B530="סך הכל",Summary!$B$12,IF(F530="","",IFERROR(VLOOKUP(B530,Count!A:J,10,FALSE),0)))</f>
        <v/>
      </c>
      <c r="N530" s="158" t="str">
        <f t="shared" si="17"/>
        <v/>
      </c>
      <c r="O530" s="134" t="str">
        <f>IFERROR(VLOOKUP(B530,Comments!A:B,2,FALSE),"")</f>
        <v/>
      </c>
      <c r="P530" s="134"/>
      <c r="Q530" s="134"/>
      <c r="R530" s="134"/>
      <c r="S530" s="134"/>
      <c r="T530" s="134"/>
      <c r="U530" s="134"/>
      <c r="V530" s="134"/>
      <c r="W530" s="134"/>
      <c r="X530" s="134"/>
      <c r="Y530" s="134"/>
      <c r="Z530" s="134"/>
      <c r="AA530" s="134"/>
      <c r="AB530" s="134"/>
      <c r="AC530" s="134"/>
      <c r="AD530" s="134"/>
      <c r="AE530" s="152"/>
      <c r="AF530" s="152"/>
      <c r="AG530" s="152"/>
      <c r="AH530" s="152"/>
      <c r="AI530" s="152"/>
      <c r="AJ530" s="152"/>
      <c r="AK530" s="152"/>
      <c r="AL530" s="152"/>
      <c r="AM530" s="152"/>
      <c r="AN530" s="152"/>
      <c r="AO530" s="152"/>
      <c r="AP530" s="152"/>
      <c r="AQ530" s="152"/>
      <c r="AR530" s="152"/>
      <c r="AS530" s="152"/>
      <c r="AT530" s="152"/>
      <c r="AU530" s="152"/>
      <c r="AV530" s="152"/>
      <c r="AW530" s="152"/>
      <c r="AX530" s="152"/>
      <c r="AY530" s="152"/>
      <c r="AZ530" s="152"/>
      <c r="BA530" s="152"/>
      <c r="BB530" s="152"/>
      <c r="BC530" s="152"/>
      <c r="BD530" s="152"/>
      <c r="BE530" s="152"/>
      <c r="BF530" s="152"/>
      <c r="BG530" s="152"/>
      <c r="BH530" s="152"/>
      <c r="BI530" s="152"/>
      <c r="BJ530" s="152"/>
      <c r="BK530" s="152"/>
      <c r="BL530" s="152"/>
      <c r="BM530" s="152"/>
      <c r="BN530" s="152"/>
      <c r="BO530" s="152"/>
      <c r="BP530" s="152"/>
      <c r="BQ530" s="152"/>
      <c r="BR530" s="152"/>
      <c r="BS530" s="152"/>
      <c r="BT530" s="152"/>
      <c r="BU530" s="152"/>
      <c r="BV530" s="152"/>
      <c r="BW530" s="152"/>
      <c r="BX530" s="152"/>
      <c r="BY530" s="152"/>
    </row>
    <row r="531" spans="1:77" s="38" customFormat="1" x14ac:dyDescent="0.2">
      <c r="A531" s="152"/>
      <c r="B531" s="153" t="str">
        <f>IF(AND(B529&lt;&gt;"",ISNUMBER(B529),B530=""),"סך הכל",IF(Planning!A534="","",Planning!A534))</f>
        <v/>
      </c>
      <c r="C531" s="154" t="str">
        <f>IFERROR(_xlfn.IFS(B531="סך הכל",Summary!$B$6,Planning!C534&lt;&gt;"",Planning!C534),"")</f>
        <v/>
      </c>
      <c r="D531" s="152" t="str">
        <f>IFERROR(VLOOKUP(B531,Address!B:G,5,FALSE),"")</f>
        <v/>
      </c>
      <c r="E531" s="152" t="str">
        <f>IFERROR(VLOOKUP(B531,Address!B:L,11,FALSE),"")</f>
        <v/>
      </c>
      <c r="F531" s="155" t="str">
        <f t="shared" si="16"/>
        <v/>
      </c>
      <c r="G531" s="156" t="str">
        <f>IF(B531="סך הכל",Summary!$B$7,IF(F531="","",IF(VLOOKUP(B531,WQ_UnitID!B:C,2,FALSE)=0,"",VLOOKUP(B531,WQ_UnitID!B:C,2,FALSE))))</f>
        <v/>
      </c>
      <c r="H531" s="155" t="str">
        <f>IF(B531="סך הכל",Summary!$B$8,IF(F531="","",IFERROR(VLOOKUP(B531,Planning!A:B,2,FALSE),0)))</f>
        <v/>
      </c>
      <c r="I531" s="155" t="str">
        <f>IF(B531="סך הכל",Summary!$B$9,IF(F531="","",IFERROR(VLOOKUP(B531,Count!A:B,2,FALSE),0)))</f>
        <v/>
      </c>
      <c r="J531" s="155" t="str">
        <f>IF(F531="","",(IF(ISNUMBER(MATCH(B531,ExcPermit!$H$8:$H$1000,0)),"כן","לא")))</f>
        <v/>
      </c>
      <c r="K531" s="155" t="str">
        <f>IF(B531="סך הכל",Summary!$B$10,IF(F531="","",IFERROR(VLOOKUP(B531,Count!A:J,8,FALSE),0)))</f>
        <v/>
      </c>
      <c r="L531" s="155" t="str">
        <f>IF(B531="סך הכל",Summary!$B$11,IF(F531="","",IFERROR(VLOOKUP(B531,Count!A:J,9,FALSE),0)))</f>
        <v/>
      </c>
      <c r="M531" s="157" t="str">
        <f>IF(B531="סך הכל",Summary!$B$12,IF(F531="","",IFERROR(VLOOKUP(B531,Count!A:J,10,FALSE),0)))</f>
        <v/>
      </c>
      <c r="N531" s="158" t="str">
        <f t="shared" si="17"/>
        <v/>
      </c>
      <c r="O531" s="134" t="str">
        <f>IFERROR(VLOOKUP(B531,Comments!A:B,2,FALSE),"")</f>
        <v/>
      </c>
      <c r="P531" s="134"/>
      <c r="Q531" s="134"/>
      <c r="R531" s="134"/>
      <c r="S531" s="134"/>
      <c r="T531" s="134"/>
      <c r="U531" s="134"/>
      <c r="V531" s="134"/>
      <c r="W531" s="134"/>
      <c r="X531" s="134"/>
      <c r="Y531" s="134"/>
      <c r="Z531" s="134"/>
      <c r="AA531" s="134"/>
      <c r="AB531" s="134"/>
      <c r="AC531" s="134"/>
      <c r="AD531" s="134"/>
      <c r="AE531" s="152"/>
      <c r="AF531" s="152"/>
      <c r="AG531" s="152"/>
      <c r="AH531" s="152"/>
      <c r="AI531" s="152"/>
      <c r="AJ531" s="152"/>
      <c r="AK531" s="152"/>
      <c r="AL531" s="152"/>
      <c r="AM531" s="152"/>
      <c r="AN531" s="152"/>
      <c r="AO531" s="152"/>
      <c r="AP531" s="152"/>
      <c r="AQ531" s="152"/>
      <c r="AR531" s="152"/>
      <c r="AS531" s="152"/>
      <c r="AT531" s="152"/>
      <c r="AU531" s="152"/>
      <c r="AV531" s="152"/>
      <c r="AW531" s="152"/>
      <c r="AX531" s="152"/>
      <c r="AY531" s="152"/>
      <c r="AZ531" s="152"/>
      <c r="BA531" s="152"/>
      <c r="BB531" s="152"/>
      <c r="BC531" s="152"/>
      <c r="BD531" s="152"/>
      <c r="BE531" s="152"/>
      <c r="BF531" s="152"/>
      <c r="BG531" s="152"/>
      <c r="BH531" s="152"/>
      <c r="BI531" s="152"/>
      <c r="BJ531" s="152"/>
      <c r="BK531" s="152"/>
      <c r="BL531" s="152"/>
      <c r="BM531" s="152"/>
      <c r="BN531" s="152"/>
      <c r="BO531" s="152"/>
      <c r="BP531" s="152"/>
      <c r="BQ531" s="152"/>
      <c r="BR531" s="152"/>
      <c r="BS531" s="152"/>
      <c r="BT531" s="152"/>
      <c r="BU531" s="152"/>
      <c r="BV531" s="152"/>
      <c r="BW531" s="152"/>
      <c r="BX531" s="152"/>
      <c r="BY531" s="152"/>
    </row>
    <row r="532" spans="1:77" s="38" customFormat="1" x14ac:dyDescent="0.2">
      <c r="A532" s="152"/>
      <c r="B532" s="153" t="str">
        <f>IF(AND(B530&lt;&gt;"",ISNUMBER(B530),B531=""),"סך הכל",IF(Planning!A535="","",Planning!A535))</f>
        <v/>
      </c>
      <c r="C532" s="154" t="str">
        <f>IFERROR(_xlfn.IFS(B532="סך הכל",Summary!$B$6,Planning!C535&lt;&gt;"",Planning!C535),"")</f>
        <v/>
      </c>
      <c r="D532" s="152" t="str">
        <f>IFERROR(VLOOKUP(B532,Address!B:G,5,FALSE),"")</f>
        <v/>
      </c>
      <c r="E532" s="152" t="str">
        <f>IFERROR(VLOOKUP(B532,Address!B:L,11,FALSE),"")</f>
        <v/>
      </c>
      <c r="F532" s="155" t="str">
        <f t="shared" si="16"/>
        <v/>
      </c>
      <c r="G532" s="156" t="str">
        <f>IF(B532="סך הכל",Summary!$B$7,IF(F532="","",IF(VLOOKUP(B532,WQ_UnitID!B:C,2,FALSE)=0,"",VLOOKUP(B532,WQ_UnitID!B:C,2,FALSE))))</f>
        <v/>
      </c>
      <c r="H532" s="155" t="str">
        <f>IF(B532="סך הכל",Summary!$B$8,IF(F532="","",IFERROR(VLOOKUP(B532,Planning!A:B,2,FALSE),0)))</f>
        <v/>
      </c>
      <c r="I532" s="155" t="str">
        <f>IF(B532="סך הכל",Summary!$B$9,IF(F532="","",IFERROR(VLOOKUP(B532,Count!A:B,2,FALSE),0)))</f>
        <v/>
      </c>
      <c r="J532" s="155" t="str">
        <f>IF(F532="","",(IF(ISNUMBER(MATCH(B532,ExcPermit!$H$8:$H$1000,0)),"כן","לא")))</f>
        <v/>
      </c>
      <c r="K532" s="155" t="str">
        <f>IF(B532="סך הכל",Summary!$B$10,IF(F532="","",IFERROR(VLOOKUP(B532,Count!A:J,8,FALSE),0)))</f>
        <v/>
      </c>
      <c r="L532" s="155" t="str">
        <f>IF(B532="סך הכל",Summary!$B$11,IF(F532="","",IFERROR(VLOOKUP(B532,Count!A:J,9,FALSE),0)))</f>
        <v/>
      </c>
      <c r="M532" s="157" t="str">
        <f>IF(B532="סך הכל",Summary!$B$12,IF(F532="","",IFERROR(VLOOKUP(B532,Count!A:J,10,FALSE),0)))</f>
        <v/>
      </c>
      <c r="N532" s="158" t="str">
        <f t="shared" si="17"/>
        <v/>
      </c>
      <c r="O532" s="134" t="str">
        <f>IFERROR(VLOOKUP(B532,Comments!A:B,2,FALSE),"")</f>
        <v/>
      </c>
      <c r="P532" s="134"/>
      <c r="Q532" s="134"/>
      <c r="R532" s="134"/>
      <c r="S532" s="134"/>
      <c r="T532" s="134"/>
      <c r="U532" s="134"/>
      <c r="V532" s="134"/>
      <c r="W532" s="134"/>
      <c r="X532" s="134"/>
      <c r="Y532" s="134"/>
      <c r="Z532" s="134"/>
      <c r="AA532" s="134"/>
      <c r="AB532" s="134"/>
      <c r="AC532" s="134"/>
      <c r="AD532" s="134"/>
      <c r="AE532" s="152"/>
      <c r="AF532" s="152"/>
      <c r="AG532" s="152"/>
      <c r="AH532" s="152"/>
      <c r="AI532" s="152"/>
      <c r="AJ532" s="152"/>
      <c r="AK532" s="152"/>
      <c r="AL532" s="152"/>
      <c r="AM532" s="152"/>
      <c r="AN532" s="152"/>
      <c r="AO532" s="152"/>
      <c r="AP532" s="152"/>
      <c r="AQ532" s="152"/>
      <c r="AR532" s="152"/>
      <c r="AS532" s="152"/>
      <c r="AT532" s="152"/>
      <c r="AU532" s="152"/>
      <c r="AV532" s="152"/>
      <c r="AW532" s="152"/>
      <c r="AX532" s="152"/>
      <c r="AY532" s="152"/>
      <c r="AZ532" s="152"/>
      <c r="BA532" s="152"/>
      <c r="BB532" s="152"/>
      <c r="BC532" s="152"/>
      <c r="BD532" s="152"/>
      <c r="BE532" s="152"/>
      <c r="BF532" s="152"/>
      <c r="BG532" s="152"/>
      <c r="BH532" s="152"/>
      <c r="BI532" s="152"/>
      <c r="BJ532" s="152"/>
      <c r="BK532" s="152"/>
      <c r="BL532" s="152"/>
      <c r="BM532" s="152"/>
      <c r="BN532" s="152"/>
      <c r="BO532" s="152"/>
      <c r="BP532" s="152"/>
      <c r="BQ532" s="152"/>
      <c r="BR532" s="152"/>
      <c r="BS532" s="152"/>
      <c r="BT532" s="152"/>
      <c r="BU532" s="152"/>
      <c r="BV532" s="152"/>
      <c r="BW532" s="152"/>
      <c r="BX532" s="152"/>
      <c r="BY532" s="152"/>
    </row>
    <row r="533" spans="1:77" s="38" customFormat="1" x14ac:dyDescent="0.2">
      <c r="A533" s="152"/>
      <c r="B533" s="153" t="str">
        <f>IF(AND(B531&lt;&gt;"",ISNUMBER(B531),B532=""),"סך הכל",IF(Planning!A536="","",Planning!A536))</f>
        <v/>
      </c>
      <c r="C533" s="154" t="str">
        <f>IFERROR(_xlfn.IFS(B533="סך הכל",Summary!$B$6,Planning!C536&lt;&gt;"",Planning!C536),"")</f>
        <v/>
      </c>
      <c r="D533" s="152" t="str">
        <f>IFERROR(VLOOKUP(B533,Address!B:G,5,FALSE),"")</f>
        <v/>
      </c>
      <c r="E533" s="152" t="str">
        <f>IFERROR(VLOOKUP(B533,Address!B:L,11,FALSE),"")</f>
        <v/>
      </c>
      <c r="F533" s="155" t="str">
        <f t="shared" si="16"/>
        <v/>
      </c>
      <c r="G533" s="156" t="str">
        <f>IF(B533="סך הכל",Summary!$B$7,IF(F533="","",IF(VLOOKUP(B533,WQ_UnitID!B:C,2,FALSE)=0,"",VLOOKUP(B533,WQ_UnitID!B:C,2,FALSE))))</f>
        <v/>
      </c>
      <c r="H533" s="155" t="str">
        <f>IF(B533="סך הכל",Summary!$B$8,IF(F533="","",IFERROR(VLOOKUP(B533,Planning!A:B,2,FALSE),0)))</f>
        <v/>
      </c>
      <c r="I533" s="155" t="str">
        <f>IF(B533="סך הכל",Summary!$B$9,IF(F533="","",IFERROR(VLOOKUP(B533,Count!A:B,2,FALSE),0)))</f>
        <v/>
      </c>
      <c r="J533" s="155" t="str">
        <f>IF(F533="","",(IF(ISNUMBER(MATCH(B533,ExcPermit!$H$8:$H$1000,0)),"כן","לא")))</f>
        <v/>
      </c>
      <c r="K533" s="155" t="str">
        <f>IF(B533="סך הכל",Summary!$B$10,IF(F533="","",IFERROR(VLOOKUP(B533,Count!A:J,8,FALSE),0)))</f>
        <v/>
      </c>
      <c r="L533" s="155" t="str">
        <f>IF(B533="סך הכל",Summary!$B$11,IF(F533="","",IFERROR(VLOOKUP(B533,Count!A:J,9,FALSE),0)))</f>
        <v/>
      </c>
      <c r="M533" s="157" t="str">
        <f>IF(B533="סך הכל",Summary!$B$12,IF(F533="","",IFERROR(VLOOKUP(B533,Count!A:J,10,FALSE),0)))</f>
        <v/>
      </c>
      <c r="N533" s="158" t="str">
        <f t="shared" si="17"/>
        <v/>
      </c>
      <c r="O533" s="134" t="str">
        <f>IFERROR(VLOOKUP(B533,Comments!A:B,2,FALSE),"")</f>
        <v/>
      </c>
      <c r="P533" s="134"/>
      <c r="Q533" s="134"/>
      <c r="R533" s="134"/>
      <c r="S533" s="134"/>
      <c r="T533" s="134"/>
      <c r="U533" s="134"/>
      <c r="V533" s="134"/>
      <c r="W533" s="134"/>
      <c r="X533" s="134"/>
      <c r="Y533" s="134"/>
      <c r="Z533" s="134"/>
      <c r="AA533" s="134"/>
      <c r="AB533" s="134"/>
      <c r="AC533" s="134"/>
      <c r="AD533" s="134"/>
      <c r="AE533" s="152"/>
      <c r="AF533" s="152"/>
      <c r="AG533" s="152"/>
      <c r="AH533" s="152"/>
      <c r="AI533" s="152"/>
      <c r="AJ533" s="152"/>
      <c r="AK533" s="152"/>
      <c r="AL533" s="152"/>
      <c r="AM533" s="152"/>
      <c r="AN533" s="152"/>
      <c r="AO533" s="152"/>
      <c r="AP533" s="152"/>
      <c r="AQ533" s="152"/>
      <c r="AR533" s="152"/>
      <c r="AS533" s="152"/>
      <c r="AT533" s="152"/>
      <c r="AU533" s="152"/>
      <c r="AV533" s="152"/>
      <c r="AW533" s="152"/>
      <c r="AX533" s="152"/>
      <c r="AY533" s="152"/>
      <c r="AZ533" s="152"/>
      <c r="BA533" s="152"/>
      <c r="BB533" s="152"/>
      <c r="BC533" s="152"/>
      <c r="BD533" s="152"/>
      <c r="BE533" s="152"/>
      <c r="BF533" s="152"/>
      <c r="BG533" s="152"/>
      <c r="BH533" s="152"/>
      <c r="BI533" s="152"/>
      <c r="BJ533" s="152"/>
      <c r="BK533" s="152"/>
      <c r="BL533" s="152"/>
      <c r="BM533" s="152"/>
      <c r="BN533" s="152"/>
      <c r="BO533" s="152"/>
      <c r="BP533" s="152"/>
      <c r="BQ533" s="152"/>
      <c r="BR533" s="152"/>
      <c r="BS533" s="152"/>
      <c r="BT533" s="152"/>
      <c r="BU533" s="152"/>
      <c r="BV533" s="152"/>
      <c r="BW533" s="152"/>
      <c r="BX533" s="152"/>
      <c r="BY533" s="152"/>
    </row>
    <row r="534" spans="1:77" s="38" customFormat="1" x14ac:dyDescent="0.2">
      <c r="A534" s="152"/>
      <c r="B534" s="153" t="str">
        <f>IF(AND(B532&lt;&gt;"",ISNUMBER(B532),B533=""),"סך הכל",IF(Planning!A537="","",Planning!A537))</f>
        <v/>
      </c>
      <c r="C534" s="154" t="str">
        <f>IFERROR(_xlfn.IFS(B534="סך הכל",Summary!$B$6,Planning!C537&lt;&gt;"",Planning!C537),"")</f>
        <v/>
      </c>
      <c r="D534" s="152" t="str">
        <f>IFERROR(VLOOKUP(B534,Address!B:G,5,FALSE),"")</f>
        <v/>
      </c>
      <c r="E534" s="152" t="str">
        <f>IFERROR(VLOOKUP(B534,Address!B:L,11,FALSE),"")</f>
        <v/>
      </c>
      <c r="F534" s="155" t="str">
        <f t="shared" si="16"/>
        <v/>
      </c>
      <c r="G534" s="156" t="str">
        <f>IF(B534="סך הכל",Summary!$B$7,IF(F534="","",IF(VLOOKUP(B534,WQ_UnitID!B:C,2,FALSE)=0,"",VLOOKUP(B534,WQ_UnitID!B:C,2,FALSE))))</f>
        <v/>
      </c>
      <c r="H534" s="155" t="str">
        <f>IF(B534="סך הכל",Summary!$B$8,IF(F534="","",IFERROR(VLOOKUP(B534,Planning!A:B,2,FALSE),0)))</f>
        <v/>
      </c>
      <c r="I534" s="155" t="str">
        <f>IF(B534="סך הכל",Summary!$B$9,IF(F534="","",IFERROR(VLOOKUP(B534,Count!A:B,2,FALSE),0)))</f>
        <v/>
      </c>
      <c r="J534" s="155" t="str">
        <f>IF(F534="","",(IF(ISNUMBER(MATCH(B534,ExcPermit!$H$8:$H$1000,0)),"כן","לא")))</f>
        <v/>
      </c>
      <c r="K534" s="155" t="str">
        <f>IF(B534="סך הכל",Summary!$B$10,IF(F534="","",IFERROR(VLOOKUP(B534,Count!A:J,8,FALSE),0)))</f>
        <v/>
      </c>
      <c r="L534" s="155" t="str">
        <f>IF(B534="סך הכל",Summary!$B$11,IF(F534="","",IFERROR(VLOOKUP(B534,Count!A:J,9,FALSE),0)))</f>
        <v/>
      </c>
      <c r="M534" s="157" t="str">
        <f>IF(B534="סך הכל",Summary!$B$12,IF(F534="","",IFERROR(VLOOKUP(B534,Count!A:J,10,FALSE),0)))</f>
        <v/>
      </c>
      <c r="N534" s="158" t="str">
        <f t="shared" si="17"/>
        <v/>
      </c>
      <c r="O534" s="134" t="str">
        <f>IFERROR(VLOOKUP(B534,Comments!A:B,2,FALSE),"")</f>
        <v/>
      </c>
      <c r="P534" s="134"/>
      <c r="Q534" s="134"/>
      <c r="R534" s="134"/>
      <c r="S534" s="134"/>
      <c r="T534" s="134"/>
      <c r="U534" s="134"/>
      <c r="V534" s="134"/>
      <c r="W534" s="134"/>
      <c r="X534" s="134"/>
      <c r="Y534" s="134"/>
      <c r="Z534" s="134"/>
      <c r="AA534" s="134"/>
      <c r="AB534" s="134"/>
      <c r="AC534" s="134"/>
      <c r="AD534" s="134"/>
      <c r="AE534" s="152"/>
      <c r="AF534" s="152"/>
      <c r="AG534" s="152"/>
      <c r="AH534" s="152"/>
      <c r="AI534" s="152"/>
      <c r="AJ534" s="152"/>
      <c r="AK534" s="152"/>
      <c r="AL534" s="152"/>
      <c r="AM534" s="152"/>
      <c r="AN534" s="152"/>
      <c r="AO534" s="152"/>
      <c r="AP534" s="152"/>
      <c r="AQ534" s="152"/>
      <c r="AR534" s="152"/>
      <c r="AS534" s="152"/>
      <c r="AT534" s="152"/>
      <c r="AU534" s="152"/>
      <c r="AV534" s="152"/>
      <c r="AW534" s="152"/>
      <c r="AX534" s="152"/>
      <c r="AY534" s="152"/>
      <c r="AZ534" s="152"/>
      <c r="BA534" s="152"/>
      <c r="BB534" s="152"/>
      <c r="BC534" s="152"/>
      <c r="BD534" s="152"/>
      <c r="BE534" s="152"/>
      <c r="BF534" s="152"/>
      <c r="BG534" s="152"/>
      <c r="BH534" s="152"/>
      <c r="BI534" s="152"/>
      <c r="BJ534" s="152"/>
      <c r="BK534" s="152"/>
      <c r="BL534" s="152"/>
      <c r="BM534" s="152"/>
      <c r="BN534" s="152"/>
      <c r="BO534" s="152"/>
      <c r="BP534" s="152"/>
      <c r="BQ534" s="152"/>
      <c r="BR534" s="152"/>
      <c r="BS534" s="152"/>
      <c r="BT534" s="152"/>
      <c r="BU534" s="152"/>
      <c r="BV534" s="152"/>
      <c r="BW534" s="152"/>
      <c r="BX534" s="152"/>
      <c r="BY534" s="152"/>
    </row>
    <row r="535" spans="1:77" s="38" customFormat="1" x14ac:dyDescent="0.2">
      <c r="A535" s="152"/>
      <c r="B535" s="153" t="str">
        <f>IF(AND(B533&lt;&gt;"",ISNUMBER(B533),B534=""),"סך הכל",IF(Planning!A538="","",Planning!A538))</f>
        <v/>
      </c>
      <c r="C535" s="154" t="str">
        <f>IFERROR(_xlfn.IFS(B535="סך הכל",Summary!$B$6,Planning!C538&lt;&gt;"",Planning!C538),"")</f>
        <v/>
      </c>
      <c r="D535" s="152" t="str">
        <f>IFERROR(VLOOKUP(B535,Address!B:G,5,FALSE),"")</f>
        <v/>
      </c>
      <c r="E535" s="152" t="str">
        <f>IFERROR(VLOOKUP(B535,Address!B:L,11,FALSE),"")</f>
        <v/>
      </c>
      <c r="F535" s="155" t="str">
        <f t="shared" si="16"/>
        <v/>
      </c>
      <c r="G535" s="156" t="str">
        <f>IF(B535="סך הכל",Summary!$B$7,IF(F535="","",IF(VLOOKUP(B535,WQ_UnitID!B:C,2,FALSE)=0,"",VLOOKUP(B535,WQ_UnitID!B:C,2,FALSE))))</f>
        <v/>
      </c>
      <c r="H535" s="155" t="str">
        <f>IF(B535="סך הכל",Summary!$B$8,IF(F535="","",IFERROR(VLOOKUP(B535,Planning!A:B,2,FALSE),0)))</f>
        <v/>
      </c>
      <c r="I535" s="155" t="str">
        <f>IF(B535="סך הכל",Summary!$B$9,IF(F535="","",IFERROR(VLOOKUP(B535,Count!A:B,2,FALSE),0)))</f>
        <v/>
      </c>
      <c r="J535" s="155" t="str">
        <f>IF(F535="","",(IF(ISNUMBER(MATCH(B535,ExcPermit!$H$8:$H$1000,0)),"כן","לא")))</f>
        <v/>
      </c>
      <c r="K535" s="155" t="str">
        <f>IF(B535="סך הכל",Summary!$B$10,IF(F535="","",IFERROR(VLOOKUP(B535,Count!A:J,8,FALSE),0)))</f>
        <v/>
      </c>
      <c r="L535" s="155" t="str">
        <f>IF(B535="סך הכל",Summary!$B$11,IF(F535="","",IFERROR(VLOOKUP(B535,Count!A:J,9,FALSE),0)))</f>
        <v/>
      </c>
      <c r="M535" s="157" t="str">
        <f>IF(B535="סך הכל",Summary!$B$12,IF(F535="","",IFERROR(VLOOKUP(B535,Count!A:J,10,FALSE),0)))</f>
        <v/>
      </c>
      <c r="N535" s="158" t="str">
        <f t="shared" si="17"/>
        <v/>
      </c>
      <c r="O535" s="134" t="str">
        <f>IFERROR(VLOOKUP(B535,Comments!A:B,2,FALSE),"")</f>
        <v/>
      </c>
      <c r="P535" s="134"/>
      <c r="Q535" s="134"/>
      <c r="R535" s="134"/>
      <c r="S535" s="134"/>
      <c r="T535" s="134"/>
      <c r="U535" s="134"/>
      <c r="V535" s="134"/>
      <c r="W535" s="134"/>
      <c r="X535" s="134"/>
      <c r="Y535" s="134"/>
      <c r="Z535" s="134"/>
      <c r="AA535" s="134"/>
      <c r="AB535" s="134"/>
      <c r="AC535" s="134"/>
      <c r="AD535" s="134"/>
      <c r="AE535" s="152"/>
      <c r="AF535" s="152"/>
      <c r="AG535" s="152"/>
      <c r="AH535" s="152"/>
      <c r="AI535" s="152"/>
      <c r="AJ535" s="152"/>
      <c r="AK535" s="152"/>
      <c r="AL535" s="152"/>
      <c r="AM535" s="152"/>
      <c r="AN535" s="152"/>
      <c r="AO535" s="152"/>
      <c r="AP535" s="152"/>
      <c r="AQ535" s="152"/>
      <c r="AR535" s="152"/>
      <c r="AS535" s="152"/>
      <c r="AT535" s="152"/>
      <c r="AU535" s="152"/>
      <c r="AV535" s="152"/>
      <c r="AW535" s="152"/>
      <c r="AX535" s="152"/>
      <c r="AY535" s="152"/>
      <c r="AZ535" s="152"/>
      <c r="BA535" s="152"/>
      <c r="BB535" s="152"/>
      <c r="BC535" s="152"/>
      <c r="BD535" s="152"/>
      <c r="BE535" s="152"/>
      <c r="BF535" s="152"/>
      <c r="BG535" s="152"/>
      <c r="BH535" s="152"/>
      <c r="BI535" s="152"/>
      <c r="BJ535" s="152"/>
      <c r="BK535" s="152"/>
      <c r="BL535" s="152"/>
      <c r="BM535" s="152"/>
      <c r="BN535" s="152"/>
      <c r="BO535" s="152"/>
      <c r="BP535" s="152"/>
      <c r="BQ535" s="152"/>
      <c r="BR535" s="152"/>
      <c r="BS535" s="152"/>
      <c r="BT535" s="152"/>
      <c r="BU535" s="152"/>
      <c r="BV535" s="152"/>
      <c r="BW535" s="152"/>
      <c r="BX535" s="152"/>
      <c r="BY535" s="152"/>
    </row>
    <row r="536" spans="1:77" s="38" customFormat="1" x14ac:dyDescent="0.2">
      <c r="A536" s="152"/>
      <c r="B536" s="153" t="str">
        <f>IF(AND(B534&lt;&gt;"",ISNUMBER(B534),B535=""),"סך הכל",IF(Planning!A539="","",Planning!A539))</f>
        <v/>
      </c>
      <c r="C536" s="154" t="str">
        <f>IFERROR(_xlfn.IFS(B536="סך הכל",Summary!$B$6,Planning!C539&lt;&gt;"",Planning!C539),"")</f>
        <v/>
      </c>
      <c r="D536" s="152" t="str">
        <f>IFERROR(VLOOKUP(B536,Address!B:G,5,FALSE),"")</f>
        <v/>
      </c>
      <c r="E536" s="152" t="str">
        <f>IFERROR(VLOOKUP(B536,Address!B:L,11,FALSE),"")</f>
        <v/>
      </c>
      <c r="F536" s="155" t="str">
        <f t="shared" si="16"/>
        <v/>
      </c>
      <c r="G536" s="156" t="str">
        <f>IF(B536="סך הכל",Summary!$B$7,IF(F536="","",IF(VLOOKUP(B536,WQ_UnitID!B:C,2,FALSE)=0,"",VLOOKUP(B536,WQ_UnitID!B:C,2,FALSE))))</f>
        <v/>
      </c>
      <c r="H536" s="155" t="str">
        <f>IF(B536="סך הכל",Summary!$B$8,IF(F536="","",IFERROR(VLOOKUP(B536,Planning!A:B,2,FALSE),0)))</f>
        <v/>
      </c>
      <c r="I536" s="155" t="str">
        <f>IF(B536="סך הכל",Summary!$B$9,IF(F536="","",IFERROR(VLOOKUP(B536,Count!A:B,2,FALSE),0)))</f>
        <v/>
      </c>
      <c r="J536" s="155" t="str">
        <f>IF(F536="","",(IF(ISNUMBER(MATCH(B536,ExcPermit!$H$8:$H$1000,0)),"כן","לא")))</f>
        <v/>
      </c>
      <c r="K536" s="155" t="str">
        <f>IF(B536="סך הכל",Summary!$B$10,IF(F536="","",IFERROR(VLOOKUP(B536,Count!A:J,8,FALSE),0)))</f>
        <v/>
      </c>
      <c r="L536" s="155" t="str">
        <f>IF(B536="סך הכל",Summary!$B$11,IF(F536="","",IFERROR(VLOOKUP(B536,Count!A:J,9,FALSE),0)))</f>
        <v/>
      </c>
      <c r="M536" s="157" t="str">
        <f>IF(B536="סך הכל",Summary!$B$12,IF(F536="","",IFERROR(VLOOKUP(B536,Count!A:J,10,FALSE),0)))</f>
        <v/>
      </c>
      <c r="N536" s="158" t="str">
        <f t="shared" si="17"/>
        <v/>
      </c>
      <c r="O536" s="134" t="str">
        <f>IFERROR(VLOOKUP(B536,Comments!A:B,2,FALSE),"")</f>
        <v/>
      </c>
      <c r="P536" s="134"/>
      <c r="Q536" s="134"/>
      <c r="R536" s="134"/>
      <c r="S536" s="134"/>
      <c r="T536" s="134"/>
      <c r="U536" s="134"/>
      <c r="V536" s="134"/>
      <c r="W536" s="134"/>
      <c r="X536" s="134"/>
      <c r="Y536" s="134"/>
      <c r="Z536" s="134"/>
      <c r="AA536" s="134"/>
      <c r="AB536" s="134"/>
      <c r="AC536" s="134"/>
      <c r="AD536" s="134"/>
      <c r="AE536" s="152"/>
      <c r="AF536" s="152"/>
      <c r="AG536" s="152"/>
      <c r="AH536" s="152"/>
      <c r="AI536" s="152"/>
      <c r="AJ536" s="152"/>
      <c r="AK536" s="152"/>
      <c r="AL536" s="152"/>
      <c r="AM536" s="152"/>
      <c r="AN536" s="152"/>
      <c r="AO536" s="152"/>
      <c r="AP536" s="152"/>
      <c r="AQ536" s="152"/>
      <c r="AR536" s="152"/>
      <c r="AS536" s="152"/>
      <c r="AT536" s="152"/>
      <c r="AU536" s="152"/>
      <c r="AV536" s="152"/>
      <c r="AW536" s="152"/>
      <c r="AX536" s="152"/>
      <c r="AY536" s="152"/>
      <c r="AZ536" s="152"/>
      <c r="BA536" s="152"/>
      <c r="BB536" s="152"/>
      <c r="BC536" s="152"/>
      <c r="BD536" s="152"/>
      <c r="BE536" s="152"/>
      <c r="BF536" s="152"/>
      <c r="BG536" s="152"/>
      <c r="BH536" s="152"/>
      <c r="BI536" s="152"/>
      <c r="BJ536" s="152"/>
      <c r="BK536" s="152"/>
      <c r="BL536" s="152"/>
      <c r="BM536" s="152"/>
      <c r="BN536" s="152"/>
      <c r="BO536" s="152"/>
      <c r="BP536" s="152"/>
      <c r="BQ536" s="152"/>
      <c r="BR536" s="152"/>
      <c r="BS536" s="152"/>
      <c r="BT536" s="152"/>
      <c r="BU536" s="152"/>
      <c r="BV536" s="152"/>
      <c r="BW536" s="152"/>
      <c r="BX536" s="152"/>
      <c r="BY536" s="152"/>
    </row>
    <row r="537" spans="1:77" s="38" customFormat="1" x14ac:dyDescent="0.2">
      <c r="A537" s="152"/>
      <c r="B537" s="153" t="str">
        <f>IF(AND(B535&lt;&gt;"",ISNUMBER(B535),B536=""),"סך הכל",IF(Planning!A540="","",Planning!A540))</f>
        <v/>
      </c>
      <c r="C537" s="154" t="str">
        <f>IFERROR(_xlfn.IFS(B537="סך הכל",Summary!$B$6,Planning!C540&lt;&gt;"",Planning!C540),"")</f>
        <v/>
      </c>
      <c r="D537" s="152" t="str">
        <f>IFERROR(VLOOKUP(B537,Address!B:G,5,FALSE),"")</f>
        <v/>
      </c>
      <c r="E537" s="152" t="str">
        <f>IFERROR(VLOOKUP(B537,Address!B:L,11,FALSE),"")</f>
        <v/>
      </c>
      <c r="F537" s="155" t="str">
        <f t="shared" si="16"/>
        <v/>
      </c>
      <c r="G537" s="156" t="str">
        <f>IF(B537="סך הכל",Summary!$B$7,IF(F537="","",IF(VLOOKUP(B537,WQ_UnitID!B:C,2,FALSE)=0,"",VLOOKUP(B537,WQ_UnitID!B:C,2,FALSE))))</f>
        <v/>
      </c>
      <c r="H537" s="155" t="str">
        <f>IF(B537="סך הכל",Summary!$B$8,IF(F537="","",IFERROR(VLOOKUP(B537,Planning!A:B,2,FALSE),0)))</f>
        <v/>
      </c>
      <c r="I537" s="155" t="str">
        <f>IF(B537="סך הכל",Summary!$B$9,IF(F537="","",IFERROR(VLOOKUP(B537,Count!A:B,2,FALSE),0)))</f>
        <v/>
      </c>
      <c r="J537" s="155" t="str">
        <f>IF(F537="","",(IF(ISNUMBER(MATCH(B537,ExcPermit!$H$8:$H$1000,0)),"כן","לא")))</f>
        <v/>
      </c>
      <c r="K537" s="155" t="str">
        <f>IF(B537="סך הכל",Summary!$B$10,IF(F537="","",IFERROR(VLOOKUP(B537,Count!A:J,8,FALSE),0)))</f>
        <v/>
      </c>
      <c r="L537" s="155" t="str">
        <f>IF(B537="סך הכל",Summary!$B$11,IF(F537="","",IFERROR(VLOOKUP(B537,Count!A:J,9,FALSE),0)))</f>
        <v/>
      </c>
      <c r="M537" s="157" t="str">
        <f>IF(B537="סך הכל",Summary!$B$12,IF(F537="","",IFERROR(VLOOKUP(B537,Count!A:J,10,FALSE),0)))</f>
        <v/>
      </c>
      <c r="N537" s="158" t="str">
        <f t="shared" si="17"/>
        <v/>
      </c>
      <c r="O537" s="134" t="str">
        <f>IFERROR(VLOOKUP(B537,Comments!A:B,2,FALSE),"")</f>
        <v/>
      </c>
      <c r="P537" s="134"/>
      <c r="Q537" s="134"/>
      <c r="R537" s="134"/>
      <c r="S537" s="134"/>
      <c r="T537" s="134"/>
      <c r="U537" s="134"/>
      <c r="V537" s="134"/>
      <c r="W537" s="134"/>
      <c r="X537" s="134"/>
      <c r="Y537" s="134"/>
      <c r="Z537" s="134"/>
      <c r="AA537" s="134"/>
      <c r="AB537" s="134"/>
      <c r="AC537" s="134"/>
      <c r="AD537" s="134"/>
      <c r="AE537" s="152"/>
      <c r="AF537" s="152"/>
      <c r="AG537" s="152"/>
      <c r="AH537" s="152"/>
      <c r="AI537" s="152"/>
      <c r="AJ537" s="152"/>
      <c r="AK537" s="152"/>
      <c r="AL537" s="152"/>
      <c r="AM537" s="152"/>
      <c r="AN537" s="152"/>
      <c r="AO537" s="152"/>
      <c r="AP537" s="152"/>
      <c r="AQ537" s="152"/>
      <c r="AR537" s="152"/>
      <c r="AS537" s="152"/>
      <c r="AT537" s="152"/>
      <c r="AU537" s="152"/>
      <c r="AV537" s="152"/>
      <c r="AW537" s="152"/>
      <c r="AX537" s="152"/>
      <c r="AY537" s="152"/>
      <c r="AZ537" s="152"/>
      <c r="BA537" s="152"/>
      <c r="BB537" s="152"/>
      <c r="BC537" s="152"/>
      <c r="BD537" s="152"/>
      <c r="BE537" s="152"/>
      <c r="BF537" s="152"/>
      <c r="BG537" s="152"/>
      <c r="BH537" s="152"/>
      <c r="BI537" s="152"/>
      <c r="BJ537" s="152"/>
      <c r="BK537" s="152"/>
      <c r="BL537" s="152"/>
      <c r="BM537" s="152"/>
      <c r="BN537" s="152"/>
      <c r="BO537" s="152"/>
      <c r="BP537" s="152"/>
      <c r="BQ537" s="152"/>
      <c r="BR537" s="152"/>
      <c r="BS537" s="152"/>
      <c r="BT537" s="152"/>
      <c r="BU537" s="152"/>
      <c r="BV537" s="152"/>
      <c r="BW537" s="152"/>
      <c r="BX537" s="152"/>
      <c r="BY537" s="152"/>
    </row>
    <row r="538" spans="1:77" s="38" customFormat="1" x14ac:dyDescent="0.2">
      <c r="A538" s="152"/>
      <c r="B538" s="153" t="str">
        <f>IF(AND(B536&lt;&gt;"",ISNUMBER(B536),B537=""),"סך הכל",IF(Planning!A541="","",Planning!A541))</f>
        <v/>
      </c>
      <c r="C538" s="154" t="str">
        <f>IFERROR(_xlfn.IFS(B538="סך הכל",Summary!$B$6,Planning!C541&lt;&gt;"",Planning!C541),"")</f>
        <v/>
      </c>
      <c r="D538" s="152" t="str">
        <f>IFERROR(VLOOKUP(B538,Address!B:G,5,FALSE),"")</f>
        <v/>
      </c>
      <c r="E538" s="152" t="str">
        <f>IFERROR(VLOOKUP(B538,Address!B:L,11,FALSE),"")</f>
        <v/>
      </c>
      <c r="F538" s="155" t="str">
        <f t="shared" si="16"/>
        <v/>
      </c>
      <c r="G538" s="156" t="str">
        <f>IF(B538="סך הכל",Summary!$B$7,IF(F538="","",IF(VLOOKUP(B538,WQ_UnitID!B:C,2,FALSE)=0,"",VLOOKUP(B538,WQ_UnitID!B:C,2,FALSE))))</f>
        <v/>
      </c>
      <c r="H538" s="155" t="str">
        <f>IF(B538="סך הכל",Summary!$B$8,IF(F538="","",IFERROR(VLOOKUP(B538,Planning!A:B,2,FALSE),0)))</f>
        <v/>
      </c>
      <c r="I538" s="155" t="str">
        <f>IF(B538="סך הכל",Summary!$B$9,IF(F538="","",IFERROR(VLOOKUP(B538,Count!A:B,2,FALSE),0)))</f>
        <v/>
      </c>
      <c r="J538" s="155" t="str">
        <f>IF(F538="","",(IF(ISNUMBER(MATCH(B538,ExcPermit!$H$8:$H$1000,0)),"כן","לא")))</f>
        <v/>
      </c>
      <c r="K538" s="155" t="str">
        <f>IF(B538="סך הכל",Summary!$B$10,IF(F538="","",IFERROR(VLOOKUP(B538,Count!A:J,8,FALSE),0)))</f>
        <v/>
      </c>
      <c r="L538" s="155" t="str">
        <f>IF(B538="סך הכל",Summary!$B$11,IF(F538="","",IFERROR(VLOOKUP(B538,Count!A:J,9,FALSE),0)))</f>
        <v/>
      </c>
      <c r="M538" s="157" t="str">
        <f>IF(B538="סך הכל",Summary!$B$12,IF(F538="","",IFERROR(VLOOKUP(B538,Count!A:J,10,FALSE),0)))</f>
        <v/>
      </c>
      <c r="N538" s="158" t="str">
        <f t="shared" si="17"/>
        <v/>
      </c>
      <c r="O538" s="134" t="str">
        <f>IFERROR(VLOOKUP(B538,Comments!A:B,2,FALSE),"")</f>
        <v/>
      </c>
      <c r="P538" s="134"/>
      <c r="Q538" s="134"/>
      <c r="R538" s="134"/>
      <c r="S538" s="134"/>
      <c r="T538" s="134"/>
      <c r="U538" s="134"/>
      <c r="V538" s="134"/>
      <c r="W538" s="134"/>
      <c r="X538" s="134"/>
      <c r="Y538" s="134"/>
      <c r="Z538" s="134"/>
      <c r="AA538" s="134"/>
      <c r="AB538" s="134"/>
      <c r="AC538" s="134"/>
      <c r="AD538" s="134"/>
      <c r="AE538" s="152"/>
      <c r="AF538" s="152"/>
      <c r="AG538" s="152"/>
      <c r="AH538" s="152"/>
      <c r="AI538" s="152"/>
      <c r="AJ538" s="152"/>
      <c r="AK538" s="152"/>
      <c r="AL538" s="152"/>
      <c r="AM538" s="152"/>
      <c r="AN538" s="152"/>
      <c r="AO538" s="152"/>
      <c r="AP538" s="152"/>
      <c r="AQ538" s="152"/>
      <c r="AR538" s="152"/>
      <c r="AS538" s="152"/>
      <c r="AT538" s="152"/>
      <c r="AU538" s="152"/>
      <c r="AV538" s="152"/>
      <c r="AW538" s="152"/>
      <c r="AX538" s="152"/>
      <c r="AY538" s="152"/>
      <c r="AZ538" s="152"/>
      <c r="BA538" s="152"/>
      <c r="BB538" s="152"/>
      <c r="BC538" s="152"/>
      <c r="BD538" s="152"/>
      <c r="BE538" s="152"/>
      <c r="BF538" s="152"/>
      <c r="BG538" s="152"/>
      <c r="BH538" s="152"/>
      <c r="BI538" s="152"/>
      <c r="BJ538" s="152"/>
      <c r="BK538" s="152"/>
      <c r="BL538" s="152"/>
      <c r="BM538" s="152"/>
      <c r="BN538" s="152"/>
      <c r="BO538" s="152"/>
      <c r="BP538" s="152"/>
      <c r="BQ538" s="152"/>
      <c r="BR538" s="152"/>
      <c r="BS538" s="152"/>
      <c r="BT538" s="152"/>
      <c r="BU538" s="152"/>
      <c r="BV538" s="152"/>
      <c r="BW538" s="152"/>
      <c r="BX538" s="152"/>
      <c r="BY538" s="152"/>
    </row>
    <row r="539" spans="1:77" s="38" customFormat="1" x14ac:dyDescent="0.2">
      <c r="A539" s="152"/>
      <c r="B539" s="153" t="str">
        <f>IF(AND(B537&lt;&gt;"",ISNUMBER(B537),B538=""),"סך הכל",IF(Planning!A542="","",Planning!A542))</f>
        <v/>
      </c>
      <c r="C539" s="154" t="str">
        <f>IFERROR(_xlfn.IFS(B539="סך הכל",Summary!$B$6,Planning!C542&lt;&gt;"",Planning!C542),"")</f>
        <v/>
      </c>
      <c r="D539" s="152" t="str">
        <f>IFERROR(VLOOKUP(B539,Address!B:G,5,FALSE),"")</f>
        <v/>
      </c>
      <c r="E539" s="152" t="str">
        <f>IFERROR(VLOOKUP(B539,Address!B:L,11,FALSE),"")</f>
        <v/>
      </c>
      <c r="F539" s="155" t="str">
        <f t="shared" si="16"/>
        <v/>
      </c>
      <c r="G539" s="156" t="str">
        <f>IF(B539="סך הכל",Summary!$B$7,IF(F539="","",IF(VLOOKUP(B539,WQ_UnitID!B:C,2,FALSE)=0,"",VLOOKUP(B539,WQ_UnitID!B:C,2,FALSE))))</f>
        <v/>
      </c>
      <c r="H539" s="155" t="str">
        <f>IF(B539="סך הכל",Summary!$B$8,IF(F539="","",IFERROR(VLOOKUP(B539,Planning!A:B,2,FALSE),0)))</f>
        <v/>
      </c>
      <c r="I539" s="155" t="str">
        <f>IF(B539="סך הכל",Summary!$B$9,IF(F539="","",IFERROR(VLOOKUP(B539,Count!A:B,2,FALSE),0)))</f>
        <v/>
      </c>
      <c r="J539" s="155" t="str">
        <f>IF(F539="","",(IF(ISNUMBER(MATCH(B539,ExcPermit!$H$8:$H$1000,0)),"כן","לא")))</f>
        <v/>
      </c>
      <c r="K539" s="155" t="str">
        <f>IF(B539="סך הכל",Summary!$B$10,IF(F539="","",IFERROR(VLOOKUP(B539,Count!A:J,8,FALSE),0)))</f>
        <v/>
      </c>
      <c r="L539" s="155" t="str">
        <f>IF(B539="סך הכל",Summary!$B$11,IF(F539="","",IFERROR(VLOOKUP(B539,Count!A:J,9,FALSE),0)))</f>
        <v/>
      </c>
      <c r="M539" s="157" t="str">
        <f>IF(B539="סך הכל",Summary!$B$12,IF(F539="","",IFERROR(VLOOKUP(B539,Count!A:J,10,FALSE),0)))</f>
        <v/>
      </c>
      <c r="N539" s="158" t="str">
        <f t="shared" si="17"/>
        <v/>
      </c>
      <c r="O539" s="134" t="str">
        <f>IFERROR(VLOOKUP(B539,Comments!A:B,2,FALSE),"")</f>
        <v/>
      </c>
      <c r="P539" s="134"/>
      <c r="Q539" s="134"/>
      <c r="R539" s="134"/>
      <c r="S539" s="134"/>
      <c r="T539" s="134"/>
      <c r="U539" s="134"/>
      <c r="V539" s="134"/>
      <c r="W539" s="134"/>
      <c r="X539" s="134"/>
      <c r="Y539" s="134"/>
      <c r="Z539" s="134"/>
      <c r="AA539" s="134"/>
      <c r="AB539" s="134"/>
      <c r="AC539" s="134"/>
      <c r="AD539" s="134"/>
      <c r="AE539" s="152"/>
      <c r="AF539" s="152"/>
      <c r="AG539" s="152"/>
      <c r="AH539" s="152"/>
      <c r="AI539" s="152"/>
      <c r="AJ539" s="152"/>
      <c r="AK539" s="152"/>
      <c r="AL539" s="152"/>
      <c r="AM539" s="152"/>
      <c r="AN539" s="152"/>
      <c r="AO539" s="152"/>
      <c r="AP539" s="152"/>
      <c r="AQ539" s="152"/>
      <c r="AR539" s="152"/>
      <c r="AS539" s="152"/>
      <c r="AT539" s="152"/>
      <c r="AU539" s="152"/>
      <c r="AV539" s="152"/>
      <c r="AW539" s="152"/>
      <c r="AX539" s="152"/>
      <c r="AY539" s="152"/>
      <c r="AZ539" s="152"/>
      <c r="BA539" s="152"/>
      <c r="BB539" s="152"/>
      <c r="BC539" s="152"/>
      <c r="BD539" s="152"/>
      <c r="BE539" s="152"/>
      <c r="BF539" s="152"/>
      <c r="BG539" s="152"/>
      <c r="BH539" s="152"/>
      <c r="BI539" s="152"/>
      <c r="BJ539" s="152"/>
      <c r="BK539" s="152"/>
      <c r="BL539" s="152"/>
      <c r="BM539" s="152"/>
      <c r="BN539" s="152"/>
      <c r="BO539" s="152"/>
      <c r="BP539" s="152"/>
      <c r="BQ539" s="152"/>
      <c r="BR539" s="152"/>
      <c r="BS539" s="152"/>
      <c r="BT539" s="152"/>
      <c r="BU539" s="152"/>
      <c r="BV539" s="152"/>
      <c r="BW539" s="152"/>
      <c r="BX539" s="152"/>
      <c r="BY539" s="152"/>
    </row>
    <row r="540" spans="1:77" s="38" customFormat="1" x14ac:dyDescent="0.2">
      <c r="A540" s="152"/>
      <c r="B540" s="153" t="str">
        <f>IF(AND(B538&lt;&gt;"",ISNUMBER(B538),B539=""),"סך הכל",IF(Planning!A543="","",Planning!A543))</f>
        <v/>
      </c>
      <c r="C540" s="154" t="str">
        <f>IFERROR(_xlfn.IFS(B540="סך הכל",Summary!$B$6,Planning!C543&lt;&gt;"",Planning!C543),"")</f>
        <v/>
      </c>
      <c r="D540" s="152" t="str">
        <f>IFERROR(VLOOKUP(B540,Address!B:G,5,FALSE),"")</f>
        <v/>
      </c>
      <c r="E540" s="152" t="str">
        <f>IFERROR(VLOOKUP(B540,Address!B:L,11,FALSE),"")</f>
        <v/>
      </c>
      <c r="F540" s="155" t="str">
        <f t="shared" si="16"/>
        <v/>
      </c>
      <c r="G540" s="156" t="str">
        <f>IF(B540="סך הכל",Summary!$B$7,IF(F540="","",IF(VLOOKUP(B540,WQ_UnitID!B:C,2,FALSE)=0,"",VLOOKUP(B540,WQ_UnitID!B:C,2,FALSE))))</f>
        <v/>
      </c>
      <c r="H540" s="155" t="str">
        <f>IF(B540="סך הכל",Summary!$B$8,IF(F540="","",IFERROR(VLOOKUP(B540,Planning!A:B,2,FALSE),0)))</f>
        <v/>
      </c>
      <c r="I540" s="155" t="str">
        <f>IF(B540="סך הכל",Summary!$B$9,IF(F540="","",IFERROR(VLOOKUP(B540,Count!A:B,2,FALSE),0)))</f>
        <v/>
      </c>
      <c r="J540" s="155" t="str">
        <f>IF(F540="","",(IF(ISNUMBER(MATCH(B540,ExcPermit!$H$8:$H$1000,0)),"כן","לא")))</f>
        <v/>
      </c>
      <c r="K540" s="155" t="str">
        <f>IF(B540="סך הכל",Summary!$B$10,IF(F540="","",IFERROR(VLOOKUP(B540,Count!A:J,8,FALSE),0)))</f>
        <v/>
      </c>
      <c r="L540" s="155" t="str">
        <f>IF(B540="סך הכל",Summary!$B$11,IF(F540="","",IFERROR(VLOOKUP(B540,Count!A:J,9,FALSE),0)))</f>
        <v/>
      </c>
      <c r="M540" s="157" t="str">
        <f>IF(B540="סך הכל",Summary!$B$12,IF(F540="","",IFERROR(VLOOKUP(B540,Count!A:J,10,FALSE),0)))</f>
        <v/>
      </c>
      <c r="N540" s="158" t="str">
        <f t="shared" si="17"/>
        <v/>
      </c>
      <c r="O540" s="134" t="str">
        <f>IFERROR(VLOOKUP(B540,Comments!A:B,2,FALSE),"")</f>
        <v/>
      </c>
      <c r="P540" s="134"/>
      <c r="Q540" s="134"/>
      <c r="R540" s="134"/>
      <c r="S540" s="134"/>
      <c r="T540" s="134"/>
      <c r="U540" s="134"/>
      <c r="V540" s="134"/>
      <c r="W540" s="134"/>
      <c r="X540" s="134"/>
      <c r="Y540" s="134"/>
      <c r="Z540" s="134"/>
      <c r="AA540" s="134"/>
      <c r="AB540" s="134"/>
      <c r="AC540" s="134"/>
      <c r="AD540" s="134"/>
      <c r="AE540" s="152"/>
      <c r="AF540" s="152"/>
      <c r="AG540" s="152"/>
      <c r="AH540" s="152"/>
      <c r="AI540" s="152"/>
      <c r="AJ540" s="152"/>
      <c r="AK540" s="152"/>
      <c r="AL540" s="152"/>
      <c r="AM540" s="152"/>
      <c r="AN540" s="152"/>
      <c r="AO540" s="152"/>
      <c r="AP540" s="152"/>
      <c r="AQ540" s="152"/>
      <c r="AR540" s="152"/>
      <c r="AS540" s="152"/>
      <c r="AT540" s="152"/>
      <c r="AU540" s="152"/>
      <c r="AV540" s="152"/>
      <c r="AW540" s="152"/>
      <c r="AX540" s="152"/>
      <c r="AY540" s="152"/>
      <c r="AZ540" s="152"/>
      <c r="BA540" s="152"/>
      <c r="BB540" s="152"/>
      <c r="BC540" s="152"/>
      <c r="BD540" s="152"/>
      <c r="BE540" s="152"/>
      <c r="BF540" s="152"/>
      <c r="BG540" s="152"/>
      <c r="BH540" s="152"/>
      <c r="BI540" s="152"/>
      <c r="BJ540" s="152"/>
      <c r="BK540" s="152"/>
      <c r="BL540" s="152"/>
      <c r="BM540" s="152"/>
      <c r="BN540" s="152"/>
      <c r="BO540" s="152"/>
      <c r="BP540" s="152"/>
      <c r="BQ540" s="152"/>
      <c r="BR540" s="152"/>
      <c r="BS540" s="152"/>
      <c r="BT540" s="152"/>
      <c r="BU540" s="152"/>
      <c r="BV540" s="152"/>
      <c r="BW540" s="152"/>
      <c r="BX540" s="152"/>
      <c r="BY540" s="152"/>
    </row>
    <row r="541" spans="1:77" s="38" customFormat="1" x14ac:dyDescent="0.2">
      <c r="A541" s="152"/>
      <c r="B541" s="153" t="str">
        <f>IF(AND(B539&lt;&gt;"",ISNUMBER(B539),B540=""),"סך הכל",IF(Planning!A544="","",Planning!A544))</f>
        <v/>
      </c>
      <c r="C541" s="154" t="str">
        <f>IFERROR(_xlfn.IFS(B541="סך הכל",Summary!$B$6,Planning!C544&lt;&gt;"",Planning!C544),"")</f>
        <v/>
      </c>
      <c r="D541" s="152" t="str">
        <f>IFERROR(VLOOKUP(B541,Address!B:G,5,FALSE),"")</f>
        <v/>
      </c>
      <c r="E541" s="152" t="str">
        <f>IFERROR(VLOOKUP(B541,Address!B:L,11,FALSE),"")</f>
        <v/>
      </c>
      <c r="F541" s="155" t="str">
        <f t="shared" si="16"/>
        <v/>
      </c>
      <c r="G541" s="156" t="str">
        <f>IF(B541="סך הכל",Summary!$B$7,IF(F541="","",IF(VLOOKUP(B541,WQ_UnitID!B:C,2,FALSE)=0,"",VLOOKUP(B541,WQ_UnitID!B:C,2,FALSE))))</f>
        <v/>
      </c>
      <c r="H541" s="155" t="str">
        <f>IF(B541="סך הכל",Summary!$B$8,IF(F541="","",IFERROR(VLOOKUP(B541,Planning!A:B,2,FALSE),0)))</f>
        <v/>
      </c>
      <c r="I541" s="155" t="str">
        <f>IF(B541="סך הכל",Summary!$B$9,IF(F541="","",IFERROR(VLOOKUP(B541,Count!A:B,2,FALSE),0)))</f>
        <v/>
      </c>
      <c r="J541" s="155" t="str">
        <f>IF(F541="","",(IF(ISNUMBER(MATCH(B541,ExcPermit!$H$8:$H$1000,0)),"כן","לא")))</f>
        <v/>
      </c>
      <c r="K541" s="155" t="str">
        <f>IF(B541="סך הכל",Summary!$B$10,IF(F541="","",IFERROR(VLOOKUP(B541,Count!A:J,8,FALSE),0)))</f>
        <v/>
      </c>
      <c r="L541" s="155" t="str">
        <f>IF(B541="סך הכל",Summary!$B$11,IF(F541="","",IFERROR(VLOOKUP(B541,Count!A:J,9,FALSE),0)))</f>
        <v/>
      </c>
      <c r="M541" s="157" t="str">
        <f>IF(B541="סך הכל",Summary!$B$12,IF(F541="","",IFERROR(VLOOKUP(B541,Count!A:J,10,FALSE),0)))</f>
        <v/>
      </c>
      <c r="N541" s="158" t="str">
        <f t="shared" si="17"/>
        <v/>
      </c>
      <c r="O541" s="134" t="str">
        <f>IFERROR(VLOOKUP(B541,Comments!A:B,2,FALSE),"")</f>
        <v/>
      </c>
      <c r="P541" s="134"/>
      <c r="Q541" s="134"/>
      <c r="R541" s="134"/>
      <c r="S541" s="134"/>
      <c r="T541" s="134"/>
      <c r="U541" s="134"/>
      <c r="V541" s="134"/>
      <c r="W541" s="134"/>
      <c r="X541" s="134"/>
      <c r="Y541" s="134"/>
      <c r="Z541" s="134"/>
      <c r="AA541" s="134"/>
      <c r="AB541" s="134"/>
      <c r="AC541" s="134"/>
      <c r="AD541" s="134"/>
      <c r="AE541" s="152"/>
      <c r="AF541" s="152"/>
      <c r="AG541" s="152"/>
      <c r="AH541" s="152"/>
      <c r="AI541" s="152"/>
      <c r="AJ541" s="152"/>
      <c r="AK541" s="152"/>
      <c r="AL541" s="152"/>
      <c r="AM541" s="152"/>
      <c r="AN541" s="152"/>
      <c r="AO541" s="152"/>
      <c r="AP541" s="152"/>
      <c r="AQ541" s="152"/>
      <c r="AR541" s="152"/>
      <c r="AS541" s="152"/>
      <c r="AT541" s="152"/>
      <c r="AU541" s="152"/>
      <c r="AV541" s="152"/>
      <c r="AW541" s="152"/>
      <c r="AX541" s="152"/>
      <c r="AY541" s="152"/>
      <c r="AZ541" s="152"/>
      <c r="BA541" s="152"/>
      <c r="BB541" s="152"/>
      <c r="BC541" s="152"/>
      <c r="BD541" s="152"/>
      <c r="BE541" s="152"/>
      <c r="BF541" s="152"/>
      <c r="BG541" s="152"/>
      <c r="BH541" s="152"/>
      <c r="BI541" s="152"/>
      <c r="BJ541" s="152"/>
      <c r="BK541" s="152"/>
      <c r="BL541" s="152"/>
      <c r="BM541" s="152"/>
      <c r="BN541" s="152"/>
      <c r="BO541" s="152"/>
      <c r="BP541" s="152"/>
      <c r="BQ541" s="152"/>
      <c r="BR541" s="152"/>
      <c r="BS541" s="152"/>
      <c r="BT541" s="152"/>
      <c r="BU541" s="152"/>
      <c r="BV541" s="152"/>
      <c r="BW541" s="152"/>
      <c r="BX541" s="152"/>
      <c r="BY541" s="152"/>
    </row>
    <row r="542" spans="1:77" s="38" customFormat="1" x14ac:dyDescent="0.2">
      <c r="A542" s="152"/>
      <c r="B542" s="153" t="str">
        <f>IF(AND(B540&lt;&gt;"",ISNUMBER(B540),B541=""),"סך הכל",IF(Planning!A545="","",Planning!A545))</f>
        <v/>
      </c>
      <c r="C542" s="154" t="str">
        <f>IFERROR(_xlfn.IFS(B542="סך הכל",Summary!$B$6,Planning!C545&lt;&gt;"",Planning!C545),"")</f>
        <v/>
      </c>
      <c r="D542" s="152" t="str">
        <f>IFERROR(VLOOKUP(B542,Address!B:G,5,FALSE),"")</f>
        <v/>
      </c>
      <c r="E542" s="152" t="str">
        <f>IFERROR(VLOOKUP(B542,Address!B:L,11,FALSE),"")</f>
        <v/>
      </c>
      <c r="F542" s="155" t="str">
        <f t="shared" si="16"/>
        <v/>
      </c>
      <c r="G542" s="156" t="str">
        <f>IF(B542="סך הכל",Summary!$B$7,IF(F542="","",IF(VLOOKUP(B542,WQ_UnitID!B:C,2,FALSE)=0,"",VLOOKUP(B542,WQ_UnitID!B:C,2,FALSE))))</f>
        <v/>
      </c>
      <c r="H542" s="155" t="str">
        <f>IF(B542="סך הכל",Summary!$B$8,IF(F542="","",IFERROR(VLOOKUP(B542,Planning!A:B,2,FALSE),0)))</f>
        <v/>
      </c>
      <c r="I542" s="155" t="str">
        <f>IF(B542="סך הכל",Summary!$B$9,IF(F542="","",IFERROR(VLOOKUP(B542,Count!A:B,2,FALSE),0)))</f>
        <v/>
      </c>
      <c r="J542" s="155" t="str">
        <f>IF(F542="","",(IF(ISNUMBER(MATCH(B542,ExcPermit!$H$8:$H$1000,0)),"כן","לא")))</f>
        <v/>
      </c>
      <c r="K542" s="155" t="str">
        <f>IF(B542="סך הכל",Summary!$B$10,IF(F542="","",IFERROR(VLOOKUP(B542,Count!A:J,8,FALSE),0)))</f>
        <v/>
      </c>
      <c r="L542" s="155" t="str">
        <f>IF(B542="סך הכל",Summary!$B$11,IF(F542="","",IFERROR(VLOOKUP(B542,Count!A:J,9,FALSE),0)))</f>
        <v/>
      </c>
      <c r="M542" s="157" t="str">
        <f>IF(B542="סך הכל",Summary!$B$12,IF(F542="","",IFERROR(VLOOKUP(B542,Count!A:J,10,FALSE),0)))</f>
        <v/>
      </c>
      <c r="N542" s="158" t="str">
        <f t="shared" si="17"/>
        <v/>
      </c>
      <c r="O542" s="134" t="str">
        <f>IFERROR(VLOOKUP(B542,Comments!A:B,2,FALSE),"")</f>
        <v/>
      </c>
      <c r="P542" s="134"/>
      <c r="Q542" s="134"/>
      <c r="R542" s="134"/>
      <c r="S542" s="134"/>
      <c r="T542" s="134"/>
      <c r="U542" s="134"/>
      <c r="V542" s="134"/>
      <c r="W542" s="134"/>
      <c r="X542" s="134"/>
      <c r="Y542" s="134"/>
      <c r="Z542" s="134"/>
      <c r="AA542" s="134"/>
      <c r="AB542" s="134"/>
      <c r="AC542" s="134"/>
      <c r="AD542" s="134"/>
      <c r="AE542" s="152"/>
      <c r="AF542" s="152"/>
      <c r="AG542" s="152"/>
      <c r="AH542" s="152"/>
      <c r="AI542" s="152"/>
      <c r="AJ542" s="152"/>
      <c r="AK542" s="152"/>
      <c r="AL542" s="152"/>
      <c r="AM542" s="152"/>
      <c r="AN542" s="152"/>
      <c r="AO542" s="152"/>
      <c r="AP542" s="152"/>
      <c r="AQ542" s="152"/>
      <c r="AR542" s="152"/>
      <c r="AS542" s="152"/>
      <c r="AT542" s="152"/>
      <c r="AU542" s="152"/>
      <c r="AV542" s="152"/>
      <c r="AW542" s="152"/>
      <c r="AX542" s="152"/>
      <c r="AY542" s="152"/>
      <c r="AZ542" s="152"/>
      <c r="BA542" s="152"/>
      <c r="BB542" s="152"/>
      <c r="BC542" s="152"/>
      <c r="BD542" s="152"/>
      <c r="BE542" s="152"/>
      <c r="BF542" s="152"/>
      <c r="BG542" s="152"/>
      <c r="BH542" s="152"/>
      <c r="BI542" s="152"/>
      <c r="BJ542" s="152"/>
      <c r="BK542" s="152"/>
      <c r="BL542" s="152"/>
      <c r="BM542" s="152"/>
      <c r="BN542" s="152"/>
      <c r="BO542" s="152"/>
      <c r="BP542" s="152"/>
      <c r="BQ542" s="152"/>
      <c r="BR542" s="152"/>
      <c r="BS542" s="152"/>
      <c r="BT542" s="152"/>
      <c r="BU542" s="152"/>
      <c r="BV542" s="152"/>
      <c r="BW542" s="152"/>
      <c r="BX542" s="152"/>
      <c r="BY542" s="152"/>
    </row>
    <row r="543" spans="1:77" s="38" customFormat="1" x14ac:dyDescent="0.2">
      <c r="A543" s="152"/>
      <c r="B543" s="153" t="str">
        <f>IF(AND(B541&lt;&gt;"",ISNUMBER(B541),B542=""),"סך הכל",IF(Planning!A546="","",Planning!A546))</f>
        <v/>
      </c>
      <c r="C543" s="154" t="str">
        <f>IFERROR(_xlfn.IFS(B543="סך הכל",Summary!$B$6,Planning!C546&lt;&gt;"",Planning!C546),"")</f>
        <v/>
      </c>
      <c r="D543" s="152" t="str">
        <f>IFERROR(VLOOKUP(B543,Address!B:G,5,FALSE),"")</f>
        <v/>
      </c>
      <c r="E543" s="152" t="str">
        <f>IFERROR(VLOOKUP(B543,Address!B:L,11,FALSE),"")</f>
        <v/>
      </c>
      <c r="F543" s="155" t="str">
        <f t="shared" si="16"/>
        <v/>
      </c>
      <c r="G543" s="156" t="str">
        <f>IF(B543="סך הכל",Summary!$B$7,IF(F543="","",IF(VLOOKUP(B543,WQ_UnitID!B:C,2,FALSE)=0,"",VLOOKUP(B543,WQ_UnitID!B:C,2,FALSE))))</f>
        <v/>
      </c>
      <c r="H543" s="155" t="str">
        <f>IF(B543="סך הכל",Summary!$B$8,IF(F543="","",IFERROR(VLOOKUP(B543,Planning!A:B,2,FALSE),0)))</f>
        <v/>
      </c>
      <c r="I543" s="155" t="str">
        <f>IF(B543="סך הכל",Summary!$B$9,IF(F543="","",IFERROR(VLOOKUP(B543,Count!A:B,2,FALSE),0)))</f>
        <v/>
      </c>
      <c r="J543" s="155" t="str">
        <f>IF(F543="","",(IF(ISNUMBER(MATCH(B543,ExcPermit!$H$8:$H$1000,0)),"כן","לא")))</f>
        <v/>
      </c>
      <c r="K543" s="155" t="str">
        <f>IF(B543="סך הכל",Summary!$B$10,IF(F543="","",IFERROR(VLOOKUP(B543,Count!A:J,8,FALSE),0)))</f>
        <v/>
      </c>
      <c r="L543" s="155" t="str">
        <f>IF(B543="סך הכל",Summary!$B$11,IF(F543="","",IFERROR(VLOOKUP(B543,Count!A:J,9,FALSE),0)))</f>
        <v/>
      </c>
      <c r="M543" s="157" t="str">
        <f>IF(B543="סך הכל",Summary!$B$12,IF(F543="","",IFERROR(VLOOKUP(B543,Count!A:J,10,FALSE),0)))</f>
        <v/>
      </c>
      <c r="N543" s="158" t="str">
        <f t="shared" si="17"/>
        <v/>
      </c>
      <c r="O543" s="134" t="str">
        <f>IFERROR(VLOOKUP(B543,Comments!A:B,2,FALSE),"")</f>
        <v/>
      </c>
      <c r="P543" s="134"/>
      <c r="Q543" s="134"/>
      <c r="R543" s="134"/>
      <c r="S543" s="134"/>
      <c r="T543" s="134"/>
      <c r="U543" s="134"/>
      <c r="V543" s="134"/>
      <c r="W543" s="134"/>
      <c r="X543" s="134"/>
      <c r="Y543" s="134"/>
      <c r="Z543" s="134"/>
      <c r="AA543" s="134"/>
      <c r="AB543" s="134"/>
      <c r="AC543" s="134"/>
      <c r="AD543" s="134"/>
      <c r="AE543" s="152"/>
      <c r="AF543" s="152"/>
      <c r="AG543" s="152"/>
      <c r="AH543" s="152"/>
      <c r="AI543" s="152"/>
      <c r="AJ543" s="152"/>
      <c r="AK543" s="152"/>
      <c r="AL543" s="152"/>
      <c r="AM543" s="152"/>
      <c r="AN543" s="152"/>
      <c r="AO543" s="152"/>
      <c r="AP543" s="152"/>
      <c r="AQ543" s="152"/>
      <c r="AR543" s="152"/>
      <c r="AS543" s="152"/>
      <c r="AT543" s="152"/>
      <c r="AU543" s="152"/>
      <c r="AV543" s="152"/>
      <c r="AW543" s="152"/>
      <c r="AX543" s="152"/>
      <c r="AY543" s="152"/>
      <c r="AZ543" s="152"/>
      <c r="BA543" s="152"/>
      <c r="BB543" s="152"/>
      <c r="BC543" s="152"/>
      <c r="BD543" s="152"/>
      <c r="BE543" s="152"/>
      <c r="BF543" s="152"/>
      <c r="BG543" s="152"/>
      <c r="BH543" s="152"/>
      <c r="BI543" s="152"/>
      <c r="BJ543" s="152"/>
      <c r="BK543" s="152"/>
      <c r="BL543" s="152"/>
      <c r="BM543" s="152"/>
      <c r="BN543" s="152"/>
      <c r="BO543" s="152"/>
      <c r="BP543" s="152"/>
      <c r="BQ543" s="152"/>
      <c r="BR543" s="152"/>
      <c r="BS543" s="152"/>
      <c r="BT543" s="152"/>
      <c r="BU543" s="152"/>
      <c r="BV543" s="152"/>
      <c r="BW543" s="152"/>
      <c r="BX543" s="152"/>
      <c r="BY543" s="152"/>
    </row>
    <row r="544" spans="1:77" s="38" customFormat="1" x14ac:dyDescent="0.2">
      <c r="A544" s="152"/>
      <c r="B544" s="153" t="str">
        <f>IF(AND(B542&lt;&gt;"",ISNUMBER(B542),B543=""),"סך הכל",IF(Planning!A547="","",Planning!A547))</f>
        <v/>
      </c>
      <c r="C544" s="154" t="str">
        <f>IFERROR(_xlfn.IFS(B544="סך הכל",Summary!$B$6,Planning!C547&lt;&gt;"",Planning!C547),"")</f>
        <v/>
      </c>
      <c r="D544" s="152" t="str">
        <f>IFERROR(VLOOKUP(B544,Address!B:G,5,FALSE),"")</f>
        <v/>
      </c>
      <c r="E544" s="152" t="str">
        <f>IFERROR(VLOOKUP(B544,Address!B:L,11,FALSE),"")</f>
        <v/>
      </c>
      <c r="F544" s="155" t="str">
        <f t="shared" si="16"/>
        <v/>
      </c>
      <c r="G544" s="156" t="str">
        <f>IF(B544="סך הכל",Summary!$B$7,IF(F544="","",IF(VLOOKUP(B544,WQ_UnitID!B:C,2,FALSE)=0,"",VLOOKUP(B544,WQ_UnitID!B:C,2,FALSE))))</f>
        <v/>
      </c>
      <c r="H544" s="155" t="str">
        <f>IF(B544="סך הכל",Summary!$B$8,IF(F544="","",IFERROR(VLOOKUP(B544,Planning!A:B,2,FALSE),0)))</f>
        <v/>
      </c>
      <c r="I544" s="155" t="str">
        <f>IF(B544="סך הכל",Summary!$B$9,IF(F544="","",IFERROR(VLOOKUP(B544,Count!A:B,2,FALSE),0)))</f>
        <v/>
      </c>
      <c r="J544" s="155" t="str">
        <f>IF(F544="","",(IF(ISNUMBER(MATCH(B544,ExcPermit!$H$8:$H$1000,0)),"כן","לא")))</f>
        <v/>
      </c>
      <c r="K544" s="155" t="str">
        <f>IF(B544="סך הכל",Summary!$B$10,IF(F544="","",IFERROR(VLOOKUP(B544,Count!A:J,8,FALSE),0)))</f>
        <v/>
      </c>
      <c r="L544" s="155" t="str">
        <f>IF(B544="סך הכל",Summary!$B$11,IF(F544="","",IFERROR(VLOOKUP(B544,Count!A:J,9,FALSE),0)))</f>
        <v/>
      </c>
      <c r="M544" s="157" t="str">
        <f>IF(B544="סך הכל",Summary!$B$12,IF(F544="","",IFERROR(VLOOKUP(B544,Count!A:J,10,FALSE),0)))</f>
        <v/>
      </c>
      <c r="N544" s="158" t="str">
        <f t="shared" si="17"/>
        <v/>
      </c>
      <c r="O544" s="134" t="str">
        <f>IFERROR(VLOOKUP(B544,Comments!A:B,2,FALSE),"")</f>
        <v/>
      </c>
      <c r="P544" s="134"/>
      <c r="Q544" s="134"/>
      <c r="R544" s="134"/>
      <c r="S544" s="134"/>
      <c r="T544" s="134"/>
      <c r="U544" s="134"/>
      <c r="V544" s="134"/>
      <c r="W544" s="134"/>
      <c r="X544" s="134"/>
      <c r="Y544" s="134"/>
      <c r="Z544" s="134"/>
      <c r="AA544" s="134"/>
      <c r="AB544" s="134"/>
      <c r="AC544" s="134"/>
      <c r="AD544" s="134"/>
      <c r="AE544" s="152"/>
      <c r="AF544" s="152"/>
      <c r="AG544" s="152"/>
      <c r="AH544" s="152"/>
      <c r="AI544" s="152"/>
      <c r="AJ544" s="152"/>
      <c r="AK544" s="152"/>
      <c r="AL544" s="152"/>
      <c r="AM544" s="152"/>
      <c r="AN544" s="152"/>
      <c r="AO544" s="152"/>
      <c r="AP544" s="152"/>
      <c r="AQ544" s="152"/>
      <c r="AR544" s="152"/>
      <c r="AS544" s="152"/>
      <c r="AT544" s="152"/>
      <c r="AU544" s="152"/>
      <c r="AV544" s="152"/>
      <c r="AW544" s="152"/>
      <c r="AX544" s="152"/>
      <c r="AY544" s="152"/>
      <c r="AZ544" s="152"/>
      <c r="BA544" s="152"/>
      <c r="BB544" s="152"/>
      <c r="BC544" s="152"/>
      <c r="BD544" s="152"/>
      <c r="BE544" s="152"/>
      <c r="BF544" s="152"/>
      <c r="BG544" s="152"/>
      <c r="BH544" s="152"/>
      <c r="BI544" s="152"/>
      <c r="BJ544" s="152"/>
      <c r="BK544" s="152"/>
      <c r="BL544" s="152"/>
      <c r="BM544" s="152"/>
      <c r="BN544" s="152"/>
      <c r="BO544" s="152"/>
      <c r="BP544" s="152"/>
      <c r="BQ544" s="152"/>
      <c r="BR544" s="152"/>
      <c r="BS544" s="152"/>
      <c r="BT544" s="152"/>
      <c r="BU544" s="152"/>
      <c r="BV544" s="152"/>
      <c r="BW544" s="152"/>
      <c r="BX544" s="152"/>
      <c r="BY544" s="152"/>
    </row>
    <row r="545" spans="1:77" s="38" customFormat="1" x14ac:dyDescent="0.2">
      <c r="A545" s="152"/>
      <c r="B545" s="153" t="str">
        <f>IF(AND(B543&lt;&gt;"",ISNUMBER(B543),B544=""),"סך הכל",IF(Planning!A548="","",Planning!A548))</f>
        <v/>
      </c>
      <c r="C545" s="154" t="str">
        <f>IFERROR(_xlfn.IFS(B545="סך הכל",Summary!$B$6,Planning!C548&lt;&gt;"",Planning!C548),"")</f>
        <v/>
      </c>
      <c r="D545" s="152" t="str">
        <f>IFERROR(VLOOKUP(B545,Address!B:G,5,FALSE),"")</f>
        <v/>
      </c>
      <c r="E545" s="152" t="str">
        <f>IFERROR(VLOOKUP(B545,Address!B:L,11,FALSE),"")</f>
        <v/>
      </c>
      <c r="F545" s="155" t="str">
        <f t="shared" si="16"/>
        <v/>
      </c>
      <c r="G545" s="156" t="str">
        <f>IF(B545="סך הכל",Summary!$B$7,IF(F545="","",IF(VLOOKUP(B545,WQ_UnitID!B:C,2,FALSE)=0,"",VLOOKUP(B545,WQ_UnitID!B:C,2,FALSE))))</f>
        <v/>
      </c>
      <c r="H545" s="155" t="str">
        <f>IF(B545="סך הכל",Summary!$B$8,IF(F545="","",IFERROR(VLOOKUP(B545,Planning!A:B,2,FALSE),0)))</f>
        <v/>
      </c>
      <c r="I545" s="155" t="str">
        <f>IF(B545="סך הכל",Summary!$B$9,IF(F545="","",IFERROR(VLOOKUP(B545,Count!A:B,2,FALSE),0)))</f>
        <v/>
      </c>
      <c r="J545" s="155" t="str">
        <f>IF(F545="","",(IF(ISNUMBER(MATCH(B545,ExcPermit!$H$8:$H$1000,0)),"כן","לא")))</f>
        <v/>
      </c>
      <c r="K545" s="155" t="str">
        <f>IF(B545="סך הכל",Summary!$B$10,IF(F545="","",IFERROR(VLOOKUP(B545,Count!A:J,8,FALSE),0)))</f>
        <v/>
      </c>
      <c r="L545" s="155" t="str">
        <f>IF(B545="סך הכל",Summary!$B$11,IF(F545="","",IFERROR(VLOOKUP(B545,Count!A:J,9,FALSE),0)))</f>
        <v/>
      </c>
      <c r="M545" s="157" t="str">
        <f>IF(B545="סך הכל",Summary!$B$12,IF(F545="","",IFERROR(VLOOKUP(B545,Count!A:J,10,FALSE),0)))</f>
        <v/>
      </c>
      <c r="N545" s="158" t="str">
        <f t="shared" si="17"/>
        <v/>
      </c>
      <c r="O545" s="134" t="str">
        <f>IFERROR(VLOOKUP(B545,Comments!A:B,2,FALSE),"")</f>
        <v/>
      </c>
      <c r="P545" s="134"/>
      <c r="Q545" s="134"/>
      <c r="R545" s="134"/>
      <c r="S545" s="134"/>
      <c r="T545" s="134"/>
      <c r="U545" s="134"/>
      <c r="V545" s="134"/>
      <c r="W545" s="134"/>
      <c r="X545" s="134"/>
      <c r="Y545" s="134"/>
      <c r="Z545" s="134"/>
      <c r="AA545" s="134"/>
      <c r="AB545" s="134"/>
      <c r="AC545" s="134"/>
      <c r="AD545" s="134"/>
      <c r="AE545" s="152"/>
      <c r="AF545" s="152"/>
      <c r="AG545" s="152"/>
      <c r="AH545" s="152"/>
      <c r="AI545" s="152"/>
      <c r="AJ545" s="152"/>
      <c r="AK545" s="152"/>
      <c r="AL545" s="152"/>
      <c r="AM545" s="152"/>
      <c r="AN545" s="152"/>
      <c r="AO545" s="152"/>
      <c r="AP545" s="152"/>
      <c r="AQ545" s="152"/>
      <c r="AR545" s="152"/>
      <c r="AS545" s="152"/>
      <c r="AT545" s="152"/>
      <c r="AU545" s="152"/>
      <c r="AV545" s="152"/>
      <c r="AW545" s="152"/>
      <c r="AX545" s="152"/>
      <c r="AY545" s="152"/>
      <c r="AZ545" s="152"/>
      <c r="BA545" s="152"/>
      <c r="BB545" s="152"/>
      <c r="BC545" s="152"/>
      <c r="BD545" s="152"/>
      <c r="BE545" s="152"/>
      <c r="BF545" s="152"/>
      <c r="BG545" s="152"/>
      <c r="BH545" s="152"/>
      <c r="BI545" s="152"/>
      <c r="BJ545" s="152"/>
      <c r="BK545" s="152"/>
      <c r="BL545" s="152"/>
      <c r="BM545" s="152"/>
      <c r="BN545" s="152"/>
      <c r="BO545" s="152"/>
      <c r="BP545" s="152"/>
      <c r="BQ545" s="152"/>
      <c r="BR545" s="152"/>
      <c r="BS545" s="152"/>
      <c r="BT545" s="152"/>
      <c r="BU545" s="152"/>
      <c r="BV545" s="152"/>
      <c r="BW545" s="152"/>
      <c r="BX545" s="152"/>
      <c r="BY545" s="152"/>
    </row>
    <row r="546" spans="1:77" s="38" customFormat="1" x14ac:dyDescent="0.2">
      <c r="A546" s="152"/>
      <c r="B546" s="153" t="str">
        <f>IF(AND(B544&lt;&gt;"",ISNUMBER(B544),B545=""),"סך הכל",IF(Planning!A549="","",Planning!A549))</f>
        <v/>
      </c>
      <c r="C546" s="154" t="str">
        <f>IFERROR(_xlfn.IFS(B546="סך הכל",Summary!$B$6,Planning!C549&lt;&gt;"",Planning!C549),"")</f>
        <v/>
      </c>
      <c r="D546" s="152" t="str">
        <f>IFERROR(VLOOKUP(B546,Address!B:G,5,FALSE),"")</f>
        <v/>
      </c>
      <c r="E546" s="152" t="str">
        <f>IFERROR(VLOOKUP(B546,Address!B:L,11,FALSE),"")</f>
        <v/>
      </c>
      <c r="F546" s="155" t="str">
        <f t="shared" si="16"/>
        <v/>
      </c>
      <c r="G546" s="156" t="str">
        <f>IF(B546="סך הכל",Summary!$B$7,IF(F546="","",IF(VLOOKUP(B546,WQ_UnitID!B:C,2,FALSE)=0,"",VLOOKUP(B546,WQ_UnitID!B:C,2,FALSE))))</f>
        <v/>
      </c>
      <c r="H546" s="155" t="str">
        <f>IF(B546="סך הכל",Summary!$B$8,IF(F546="","",IFERROR(VLOOKUP(B546,Planning!A:B,2,FALSE),0)))</f>
        <v/>
      </c>
      <c r="I546" s="155" t="str">
        <f>IF(B546="סך הכל",Summary!$B$9,IF(F546="","",IFERROR(VLOOKUP(B546,Count!A:B,2,FALSE),0)))</f>
        <v/>
      </c>
      <c r="J546" s="155" t="str">
        <f>IF(F546="","",(IF(ISNUMBER(MATCH(B546,ExcPermit!$H$8:$H$1000,0)),"כן","לא")))</f>
        <v/>
      </c>
      <c r="K546" s="155" t="str">
        <f>IF(B546="סך הכל",Summary!$B$10,IF(F546="","",IFERROR(VLOOKUP(B546,Count!A:J,8,FALSE),0)))</f>
        <v/>
      </c>
      <c r="L546" s="155" t="str">
        <f>IF(B546="סך הכל",Summary!$B$11,IF(F546="","",IFERROR(VLOOKUP(B546,Count!A:J,9,FALSE),0)))</f>
        <v/>
      </c>
      <c r="M546" s="157" t="str">
        <f>IF(B546="סך הכל",Summary!$B$12,IF(F546="","",IFERROR(VLOOKUP(B546,Count!A:J,10,FALSE),0)))</f>
        <v/>
      </c>
      <c r="N546" s="158" t="str">
        <f t="shared" si="17"/>
        <v/>
      </c>
      <c r="O546" s="134" t="str">
        <f>IFERROR(VLOOKUP(B546,Comments!A:B,2,FALSE),"")</f>
        <v/>
      </c>
      <c r="P546" s="134"/>
      <c r="Q546" s="134"/>
      <c r="R546" s="134"/>
      <c r="S546" s="134"/>
      <c r="T546" s="134"/>
      <c r="U546" s="134"/>
      <c r="V546" s="134"/>
      <c r="W546" s="134"/>
      <c r="X546" s="134"/>
      <c r="Y546" s="134"/>
      <c r="Z546" s="134"/>
      <c r="AA546" s="134"/>
      <c r="AB546" s="134"/>
      <c r="AC546" s="134"/>
      <c r="AD546" s="134"/>
      <c r="AE546" s="152"/>
      <c r="AF546" s="152"/>
      <c r="AG546" s="152"/>
      <c r="AH546" s="152"/>
      <c r="AI546" s="152"/>
      <c r="AJ546" s="152"/>
      <c r="AK546" s="152"/>
      <c r="AL546" s="152"/>
      <c r="AM546" s="152"/>
      <c r="AN546" s="152"/>
      <c r="AO546" s="152"/>
      <c r="AP546" s="152"/>
      <c r="AQ546" s="152"/>
      <c r="AR546" s="152"/>
      <c r="AS546" s="152"/>
      <c r="AT546" s="152"/>
      <c r="AU546" s="152"/>
      <c r="AV546" s="152"/>
      <c r="AW546" s="152"/>
      <c r="AX546" s="152"/>
      <c r="AY546" s="152"/>
      <c r="AZ546" s="152"/>
      <c r="BA546" s="152"/>
      <c r="BB546" s="152"/>
      <c r="BC546" s="152"/>
      <c r="BD546" s="152"/>
      <c r="BE546" s="152"/>
      <c r="BF546" s="152"/>
      <c r="BG546" s="152"/>
      <c r="BH546" s="152"/>
      <c r="BI546" s="152"/>
      <c r="BJ546" s="152"/>
      <c r="BK546" s="152"/>
      <c r="BL546" s="152"/>
      <c r="BM546" s="152"/>
      <c r="BN546" s="152"/>
      <c r="BO546" s="152"/>
      <c r="BP546" s="152"/>
      <c r="BQ546" s="152"/>
      <c r="BR546" s="152"/>
      <c r="BS546" s="152"/>
      <c r="BT546" s="152"/>
      <c r="BU546" s="152"/>
      <c r="BV546" s="152"/>
      <c r="BW546" s="152"/>
      <c r="BX546" s="152"/>
      <c r="BY546" s="152"/>
    </row>
    <row r="547" spans="1:77" s="38" customFormat="1" x14ac:dyDescent="0.2">
      <c r="A547" s="152"/>
      <c r="B547" s="153" t="str">
        <f>IF(AND(B545&lt;&gt;"",ISNUMBER(B545),B546=""),"סך הכל",IF(Planning!A550="","",Planning!A550))</f>
        <v/>
      </c>
      <c r="C547" s="154" t="str">
        <f>IFERROR(_xlfn.IFS(B547="סך הכל",Summary!$B$6,Planning!C550&lt;&gt;"",Planning!C550),"")</f>
        <v/>
      </c>
      <c r="D547" s="152" t="str">
        <f>IFERROR(VLOOKUP(B547,Address!B:G,5,FALSE),"")</f>
        <v/>
      </c>
      <c r="E547" s="152" t="str">
        <f>IFERROR(VLOOKUP(B547,Address!B:L,11,FALSE),"")</f>
        <v/>
      </c>
      <c r="F547" s="155" t="str">
        <f t="shared" si="16"/>
        <v/>
      </c>
      <c r="G547" s="156" t="str">
        <f>IF(B547="סך הכל",Summary!$B$7,IF(F547="","",IF(VLOOKUP(B547,WQ_UnitID!B:C,2,FALSE)=0,"",VLOOKUP(B547,WQ_UnitID!B:C,2,FALSE))))</f>
        <v/>
      </c>
      <c r="H547" s="155" t="str">
        <f>IF(B547="סך הכל",Summary!$B$8,IF(F547="","",IFERROR(VLOOKUP(B547,Planning!A:B,2,FALSE),0)))</f>
        <v/>
      </c>
      <c r="I547" s="155" t="str">
        <f>IF(B547="סך הכל",Summary!$B$9,IF(F547="","",IFERROR(VLOOKUP(B547,Count!A:B,2,FALSE),0)))</f>
        <v/>
      </c>
      <c r="J547" s="155" t="str">
        <f>IF(F547="","",(IF(ISNUMBER(MATCH(B547,ExcPermit!$H$8:$H$1000,0)),"כן","לא")))</f>
        <v/>
      </c>
      <c r="K547" s="155" t="str">
        <f>IF(B547="סך הכל",Summary!$B$10,IF(F547="","",IFERROR(VLOOKUP(B547,Count!A:J,8,FALSE),0)))</f>
        <v/>
      </c>
      <c r="L547" s="155" t="str">
        <f>IF(B547="סך הכל",Summary!$B$11,IF(F547="","",IFERROR(VLOOKUP(B547,Count!A:J,9,FALSE),0)))</f>
        <v/>
      </c>
      <c r="M547" s="157" t="str">
        <f>IF(B547="סך הכל",Summary!$B$12,IF(F547="","",IFERROR(VLOOKUP(B547,Count!A:J,10,FALSE),0)))</f>
        <v/>
      </c>
      <c r="N547" s="158" t="str">
        <f t="shared" si="17"/>
        <v/>
      </c>
      <c r="O547" s="134" t="str">
        <f>IFERROR(VLOOKUP(B547,Comments!A:B,2,FALSE),"")</f>
        <v/>
      </c>
      <c r="P547" s="134"/>
      <c r="Q547" s="134"/>
      <c r="R547" s="134"/>
      <c r="S547" s="134"/>
      <c r="T547" s="134"/>
      <c r="U547" s="134"/>
      <c r="V547" s="134"/>
      <c r="W547" s="134"/>
      <c r="X547" s="134"/>
      <c r="Y547" s="134"/>
      <c r="Z547" s="134"/>
      <c r="AA547" s="134"/>
      <c r="AB547" s="134"/>
      <c r="AC547" s="134"/>
      <c r="AD547" s="134"/>
      <c r="AE547" s="152"/>
      <c r="AF547" s="152"/>
      <c r="AG547" s="152"/>
      <c r="AH547" s="152"/>
      <c r="AI547" s="152"/>
      <c r="AJ547" s="152"/>
      <c r="AK547" s="152"/>
      <c r="AL547" s="152"/>
      <c r="AM547" s="152"/>
      <c r="AN547" s="152"/>
      <c r="AO547" s="152"/>
      <c r="AP547" s="152"/>
      <c r="AQ547" s="152"/>
      <c r="AR547" s="152"/>
      <c r="AS547" s="152"/>
      <c r="AT547" s="152"/>
      <c r="AU547" s="152"/>
      <c r="AV547" s="152"/>
      <c r="AW547" s="152"/>
      <c r="AX547" s="152"/>
      <c r="AY547" s="152"/>
      <c r="AZ547" s="152"/>
      <c r="BA547" s="152"/>
      <c r="BB547" s="152"/>
      <c r="BC547" s="152"/>
      <c r="BD547" s="152"/>
      <c r="BE547" s="152"/>
      <c r="BF547" s="152"/>
      <c r="BG547" s="152"/>
      <c r="BH547" s="152"/>
      <c r="BI547" s="152"/>
      <c r="BJ547" s="152"/>
      <c r="BK547" s="152"/>
      <c r="BL547" s="152"/>
      <c r="BM547" s="152"/>
      <c r="BN547" s="152"/>
      <c r="BO547" s="152"/>
      <c r="BP547" s="152"/>
      <c r="BQ547" s="152"/>
      <c r="BR547" s="152"/>
      <c r="BS547" s="152"/>
      <c r="BT547" s="152"/>
      <c r="BU547" s="152"/>
      <c r="BV547" s="152"/>
      <c r="BW547" s="152"/>
      <c r="BX547" s="152"/>
      <c r="BY547" s="152"/>
    </row>
    <row r="548" spans="1:77" s="38" customFormat="1" x14ac:dyDescent="0.2">
      <c r="A548" s="152"/>
      <c r="B548" s="153" t="str">
        <f>IF(AND(B546&lt;&gt;"",ISNUMBER(B546),B547=""),"סך הכל",IF(Planning!A551="","",Planning!A551))</f>
        <v/>
      </c>
      <c r="C548" s="154" t="str">
        <f>IFERROR(_xlfn.IFS(B548="סך הכל",Summary!$B$6,Planning!C551&lt;&gt;"",Planning!C551),"")</f>
        <v/>
      </c>
      <c r="D548" s="152" t="str">
        <f>IFERROR(VLOOKUP(B548,Address!B:G,5,FALSE),"")</f>
        <v/>
      </c>
      <c r="E548" s="152" t="str">
        <f>IFERROR(VLOOKUP(B548,Address!B:L,11,FALSE),"")</f>
        <v/>
      </c>
      <c r="F548" s="155" t="str">
        <f t="shared" si="16"/>
        <v/>
      </c>
      <c r="G548" s="156" t="str">
        <f>IF(B548="סך הכל",Summary!$B$7,IF(F548="","",IF(VLOOKUP(B548,WQ_UnitID!B:C,2,FALSE)=0,"",VLOOKUP(B548,WQ_UnitID!B:C,2,FALSE))))</f>
        <v/>
      </c>
      <c r="H548" s="155" t="str">
        <f>IF(B548="סך הכל",Summary!$B$8,IF(F548="","",IFERROR(VLOOKUP(B548,Planning!A:B,2,FALSE),0)))</f>
        <v/>
      </c>
      <c r="I548" s="155" t="str">
        <f>IF(B548="סך הכל",Summary!$B$9,IF(F548="","",IFERROR(VLOOKUP(B548,Count!A:B,2,FALSE),0)))</f>
        <v/>
      </c>
      <c r="J548" s="155" t="str">
        <f>IF(F548="","",(IF(ISNUMBER(MATCH(B548,ExcPermit!$H$8:$H$1000,0)),"כן","לא")))</f>
        <v/>
      </c>
      <c r="K548" s="155" t="str">
        <f>IF(B548="סך הכל",Summary!$B$10,IF(F548="","",IFERROR(VLOOKUP(B548,Count!A:J,8,FALSE),0)))</f>
        <v/>
      </c>
      <c r="L548" s="155" t="str">
        <f>IF(B548="סך הכל",Summary!$B$11,IF(F548="","",IFERROR(VLOOKUP(B548,Count!A:J,9,FALSE),0)))</f>
        <v/>
      </c>
      <c r="M548" s="157" t="str">
        <f>IF(B548="סך הכל",Summary!$B$12,IF(F548="","",IFERROR(VLOOKUP(B548,Count!A:J,10,FALSE),0)))</f>
        <v/>
      </c>
      <c r="N548" s="158" t="str">
        <f t="shared" si="17"/>
        <v/>
      </c>
      <c r="O548" s="134" t="str">
        <f>IFERROR(VLOOKUP(B548,Comments!A:B,2,FALSE),"")</f>
        <v/>
      </c>
      <c r="P548" s="134"/>
      <c r="Q548" s="134"/>
      <c r="R548" s="134"/>
      <c r="S548" s="134"/>
      <c r="T548" s="134"/>
      <c r="U548" s="134"/>
      <c r="V548" s="134"/>
      <c r="W548" s="134"/>
      <c r="X548" s="134"/>
      <c r="Y548" s="134"/>
      <c r="Z548" s="134"/>
      <c r="AA548" s="134"/>
      <c r="AB548" s="134"/>
      <c r="AC548" s="134"/>
      <c r="AD548" s="134"/>
      <c r="AE548" s="152"/>
      <c r="AF548" s="152"/>
      <c r="AG548" s="152"/>
      <c r="AH548" s="152"/>
      <c r="AI548" s="152"/>
      <c r="AJ548" s="152"/>
      <c r="AK548" s="152"/>
      <c r="AL548" s="152"/>
      <c r="AM548" s="152"/>
      <c r="AN548" s="152"/>
      <c r="AO548" s="152"/>
      <c r="AP548" s="152"/>
      <c r="AQ548" s="152"/>
      <c r="AR548" s="152"/>
      <c r="AS548" s="152"/>
      <c r="AT548" s="152"/>
      <c r="AU548" s="152"/>
      <c r="AV548" s="152"/>
      <c r="AW548" s="152"/>
      <c r="AX548" s="152"/>
      <c r="AY548" s="152"/>
      <c r="AZ548" s="152"/>
      <c r="BA548" s="152"/>
      <c r="BB548" s="152"/>
      <c r="BC548" s="152"/>
      <c r="BD548" s="152"/>
      <c r="BE548" s="152"/>
      <c r="BF548" s="152"/>
      <c r="BG548" s="152"/>
      <c r="BH548" s="152"/>
      <c r="BI548" s="152"/>
      <c r="BJ548" s="152"/>
      <c r="BK548" s="152"/>
      <c r="BL548" s="152"/>
      <c r="BM548" s="152"/>
      <c r="BN548" s="152"/>
      <c r="BO548" s="152"/>
      <c r="BP548" s="152"/>
      <c r="BQ548" s="152"/>
      <c r="BR548" s="152"/>
      <c r="BS548" s="152"/>
      <c r="BT548" s="152"/>
      <c r="BU548" s="152"/>
      <c r="BV548" s="152"/>
      <c r="BW548" s="152"/>
      <c r="BX548" s="152"/>
      <c r="BY548" s="152"/>
    </row>
    <row r="549" spans="1:77" s="38" customFormat="1" x14ac:dyDescent="0.2">
      <c r="A549" s="152"/>
      <c r="B549" s="153" t="str">
        <f>IF(AND(B547&lt;&gt;"",ISNUMBER(B547),B548=""),"סך הכל",IF(Planning!A552="","",Planning!A552))</f>
        <v/>
      </c>
      <c r="C549" s="154" t="str">
        <f>IFERROR(_xlfn.IFS(B549="סך הכל",Summary!$B$6,Planning!C552&lt;&gt;"",Planning!C552),"")</f>
        <v/>
      </c>
      <c r="D549" s="152" t="str">
        <f>IFERROR(VLOOKUP(B549,Address!B:G,5,FALSE),"")</f>
        <v/>
      </c>
      <c r="E549" s="152" t="str">
        <f>IFERROR(VLOOKUP(B549,Address!B:L,11,FALSE),"")</f>
        <v/>
      </c>
      <c r="F549" s="155" t="str">
        <f t="shared" si="16"/>
        <v/>
      </c>
      <c r="G549" s="156" t="str">
        <f>IF(B549="סך הכל",Summary!$B$7,IF(F549="","",IF(VLOOKUP(B549,WQ_UnitID!B:C,2,FALSE)=0,"",VLOOKUP(B549,WQ_UnitID!B:C,2,FALSE))))</f>
        <v/>
      </c>
      <c r="H549" s="155" t="str">
        <f>IF(B549="סך הכל",Summary!$B$8,IF(F549="","",IFERROR(VLOOKUP(B549,Planning!A:B,2,FALSE),0)))</f>
        <v/>
      </c>
      <c r="I549" s="155" t="str">
        <f>IF(B549="סך הכל",Summary!$B$9,IF(F549="","",IFERROR(VLOOKUP(B549,Count!A:B,2,FALSE),0)))</f>
        <v/>
      </c>
      <c r="J549" s="155" t="str">
        <f>IF(F549="","",(IF(ISNUMBER(MATCH(B549,ExcPermit!$H$8:$H$1000,0)),"כן","לא")))</f>
        <v/>
      </c>
      <c r="K549" s="155" t="str">
        <f>IF(B549="סך הכל",Summary!$B$10,IF(F549="","",IFERROR(VLOOKUP(B549,Count!A:J,8,FALSE),0)))</f>
        <v/>
      </c>
      <c r="L549" s="155" t="str">
        <f>IF(B549="סך הכל",Summary!$B$11,IF(F549="","",IFERROR(VLOOKUP(B549,Count!A:J,9,FALSE),0)))</f>
        <v/>
      </c>
      <c r="M549" s="157" t="str">
        <f>IF(B549="סך הכל",Summary!$B$12,IF(F549="","",IFERROR(VLOOKUP(B549,Count!A:J,10,FALSE),0)))</f>
        <v/>
      </c>
      <c r="N549" s="158" t="str">
        <f t="shared" si="17"/>
        <v/>
      </c>
      <c r="O549" s="134" t="str">
        <f>IFERROR(VLOOKUP(B549,Comments!A:B,2,FALSE),"")</f>
        <v/>
      </c>
      <c r="P549" s="134"/>
      <c r="Q549" s="134"/>
      <c r="R549" s="134"/>
      <c r="S549" s="134"/>
      <c r="T549" s="134"/>
      <c r="U549" s="134"/>
      <c r="V549" s="134"/>
      <c r="W549" s="134"/>
      <c r="X549" s="134"/>
      <c r="Y549" s="134"/>
      <c r="Z549" s="134"/>
      <c r="AA549" s="134"/>
      <c r="AB549" s="134"/>
      <c r="AC549" s="134"/>
      <c r="AD549" s="134"/>
      <c r="AE549" s="152"/>
      <c r="AF549" s="152"/>
      <c r="AG549" s="152"/>
      <c r="AH549" s="152"/>
      <c r="AI549" s="152"/>
      <c r="AJ549" s="152"/>
      <c r="AK549" s="152"/>
      <c r="AL549" s="152"/>
      <c r="AM549" s="152"/>
      <c r="AN549" s="152"/>
      <c r="AO549" s="152"/>
      <c r="AP549" s="152"/>
      <c r="AQ549" s="152"/>
      <c r="AR549" s="152"/>
      <c r="AS549" s="152"/>
      <c r="AT549" s="152"/>
      <c r="AU549" s="152"/>
      <c r="AV549" s="152"/>
      <c r="AW549" s="152"/>
      <c r="AX549" s="152"/>
      <c r="AY549" s="152"/>
      <c r="AZ549" s="152"/>
      <c r="BA549" s="152"/>
      <c r="BB549" s="152"/>
      <c r="BC549" s="152"/>
      <c r="BD549" s="152"/>
      <c r="BE549" s="152"/>
      <c r="BF549" s="152"/>
      <c r="BG549" s="152"/>
      <c r="BH549" s="152"/>
      <c r="BI549" s="152"/>
      <c r="BJ549" s="152"/>
      <c r="BK549" s="152"/>
      <c r="BL549" s="152"/>
      <c r="BM549" s="152"/>
      <c r="BN549" s="152"/>
      <c r="BO549" s="152"/>
      <c r="BP549" s="152"/>
      <c r="BQ549" s="152"/>
      <c r="BR549" s="152"/>
      <c r="BS549" s="152"/>
      <c r="BT549" s="152"/>
      <c r="BU549" s="152"/>
      <c r="BV549" s="152"/>
      <c r="BW549" s="152"/>
      <c r="BX549" s="152"/>
      <c r="BY549" s="152"/>
    </row>
    <row r="550" spans="1:77" s="38" customFormat="1" x14ac:dyDescent="0.2">
      <c r="A550" s="152"/>
      <c r="B550" s="153" t="str">
        <f>IF(AND(B548&lt;&gt;"",ISNUMBER(B548),B549=""),"סך הכל",IF(Planning!A553="","",Planning!A553))</f>
        <v/>
      </c>
      <c r="C550" s="154" t="str">
        <f>IFERROR(_xlfn.IFS(B550="סך הכל",Summary!$B$6,Planning!C553&lt;&gt;"",Planning!C553),"")</f>
        <v/>
      </c>
      <c r="D550" s="152" t="str">
        <f>IFERROR(VLOOKUP(B550,Address!B:G,5,FALSE),"")</f>
        <v/>
      </c>
      <c r="E550" s="152" t="str">
        <f>IFERROR(VLOOKUP(B550,Address!B:L,11,FALSE),"")</f>
        <v/>
      </c>
      <c r="F550" s="155" t="str">
        <f t="shared" si="16"/>
        <v/>
      </c>
      <c r="G550" s="156" t="str">
        <f>IF(B550="סך הכל",Summary!$B$7,IF(F550="","",IF(VLOOKUP(B550,WQ_UnitID!B:C,2,FALSE)=0,"",VLOOKUP(B550,WQ_UnitID!B:C,2,FALSE))))</f>
        <v/>
      </c>
      <c r="H550" s="155" t="str">
        <f>IF(B550="סך הכל",Summary!$B$8,IF(F550="","",IFERROR(VLOOKUP(B550,Planning!A:B,2,FALSE),0)))</f>
        <v/>
      </c>
      <c r="I550" s="155" t="str">
        <f>IF(B550="סך הכל",Summary!$B$9,IF(F550="","",IFERROR(VLOOKUP(B550,Count!A:B,2,FALSE),0)))</f>
        <v/>
      </c>
      <c r="J550" s="155" t="str">
        <f>IF(F550="","",(IF(ISNUMBER(MATCH(B550,ExcPermit!$H$8:$H$1000,0)),"כן","לא")))</f>
        <v/>
      </c>
      <c r="K550" s="155" t="str">
        <f>IF(B550="סך הכל",Summary!$B$10,IF(F550="","",IFERROR(VLOOKUP(B550,Count!A:J,8,FALSE),0)))</f>
        <v/>
      </c>
      <c r="L550" s="155" t="str">
        <f>IF(B550="סך הכל",Summary!$B$11,IF(F550="","",IFERROR(VLOOKUP(B550,Count!A:J,9,FALSE),0)))</f>
        <v/>
      </c>
      <c r="M550" s="157" t="str">
        <f>IF(B550="סך הכל",Summary!$B$12,IF(F550="","",IFERROR(VLOOKUP(B550,Count!A:J,10,FALSE),0)))</f>
        <v/>
      </c>
      <c r="N550" s="158" t="str">
        <f t="shared" si="17"/>
        <v/>
      </c>
      <c r="O550" s="134" t="str">
        <f>IFERROR(VLOOKUP(B550,Comments!A:B,2,FALSE),"")</f>
        <v/>
      </c>
      <c r="P550" s="134"/>
      <c r="Q550" s="134"/>
      <c r="R550" s="134"/>
      <c r="S550" s="134"/>
      <c r="T550" s="134"/>
      <c r="U550" s="134"/>
      <c r="V550" s="134"/>
      <c r="W550" s="134"/>
      <c r="X550" s="134"/>
      <c r="Y550" s="134"/>
      <c r="Z550" s="134"/>
      <c r="AA550" s="134"/>
      <c r="AB550" s="134"/>
      <c r="AC550" s="134"/>
      <c r="AD550" s="134"/>
      <c r="AE550" s="152"/>
      <c r="AF550" s="152"/>
      <c r="AG550" s="152"/>
      <c r="AH550" s="152"/>
      <c r="AI550" s="152"/>
      <c r="AJ550" s="152"/>
      <c r="AK550" s="152"/>
      <c r="AL550" s="152"/>
      <c r="AM550" s="152"/>
      <c r="AN550" s="152"/>
      <c r="AO550" s="152"/>
      <c r="AP550" s="152"/>
      <c r="AQ550" s="152"/>
      <c r="AR550" s="152"/>
      <c r="AS550" s="152"/>
      <c r="AT550" s="152"/>
      <c r="AU550" s="152"/>
      <c r="AV550" s="152"/>
      <c r="AW550" s="152"/>
      <c r="AX550" s="152"/>
      <c r="AY550" s="152"/>
      <c r="AZ550" s="152"/>
      <c r="BA550" s="152"/>
      <c r="BB550" s="152"/>
      <c r="BC550" s="152"/>
      <c r="BD550" s="152"/>
      <c r="BE550" s="152"/>
      <c r="BF550" s="152"/>
      <c r="BG550" s="152"/>
      <c r="BH550" s="152"/>
      <c r="BI550" s="152"/>
      <c r="BJ550" s="152"/>
      <c r="BK550" s="152"/>
      <c r="BL550" s="152"/>
      <c r="BM550" s="152"/>
      <c r="BN550" s="152"/>
      <c r="BO550" s="152"/>
      <c r="BP550" s="152"/>
      <c r="BQ550" s="152"/>
      <c r="BR550" s="152"/>
      <c r="BS550" s="152"/>
      <c r="BT550" s="152"/>
      <c r="BU550" s="152"/>
      <c r="BV550" s="152"/>
      <c r="BW550" s="152"/>
      <c r="BX550" s="152"/>
      <c r="BY550" s="152"/>
    </row>
    <row r="551" spans="1:77" s="38" customFormat="1" x14ac:dyDescent="0.2">
      <c r="A551" s="152"/>
      <c r="B551" s="153" t="str">
        <f>IF(AND(B549&lt;&gt;"",ISNUMBER(B549),B550=""),"סך הכל",IF(Planning!A554="","",Planning!A554))</f>
        <v/>
      </c>
      <c r="C551" s="154" t="str">
        <f>IFERROR(_xlfn.IFS(B551="סך הכל",Summary!$B$6,Planning!C554&lt;&gt;"",Planning!C554),"")</f>
        <v/>
      </c>
      <c r="D551" s="152" t="str">
        <f>IFERROR(VLOOKUP(B551,Address!B:G,5,FALSE),"")</f>
        <v/>
      </c>
      <c r="E551" s="152" t="str">
        <f>IFERROR(VLOOKUP(B551,Address!B:L,11,FALSE),"")</f>
        <v/>
      </c>
      <c r="F551" s="155" t="str">
        <f t="shared" si="16"/>
        <v/>
      </c>
      <c r="G551" s="156" t="str">
        <f>IF(B551="סך הכל",Summary!$B$7,IF(F551="","",IF(VLOOKUP(B551,WQ_UnitID!B:C,2,FALSE)=0,"",VLOOKUP(B551,WQ_UnitID!B:C,2,FALSE))))</f>
        <v/>
      </c>
      <c r="H551" s="155" t="str">
        <f>IF(B551="סך הכל",Summary!$B$8,IF(F551="","",IFERROR(VLOOKUP(B551,Planning!A:B,2,FALSE),0)))</f>
        <v/>
      </c>
      <c r="I551" s="155" t="str">
        <f>IF(B551="סך הכל",Summary!$B$9,IF(F551="","",IFERROR(VLOOKUP(B551,Count!A:B,2,FALSE),0)))</f>
        <v/>
      </c>
      <c r="J551" s="155" t="str">
        <f>IF(F551="","",(IF(ISNUMBER(MATCH(B551,ExcPermit!$H$8:$H$1000,0)),"כן","לא")))</f>
        <v/>
      </c>
      <c r="K551" s="155" t="str">
        <f>IF(B551="סך הכל",Summary!$B$10,IF(F551="","",IFERROR(VLOOKUP(B551,Count!A:J,8,FALSE),0)))</f>
        <v/>
      </c>
      <c r="L551" s="155" t="str">
        <f>IF(B551="סך הכל",Summary!$B$11,IF(F551="","",IFERROR(VLOOKUP(B551,Count!A:J,9,FALSE),0)))</f>
        <v/>
      </c>
      <c r="M551" s="157" t="str">
        <f>IF(B551="סך הכל",Summary!$B$12,IF(F551="","",IFERROR(VLOOKUP(B551,Count!A:J,10,FALSE),0)))</f>
        <v/>
      </c>
      <c r="N551" s="158" t="str">
        <f t="shared" si="17"/>
        <v/>
      </c>
      <c r="O551" s="134" t="str">
        <f>IFERROR(VLOOKUP(B551,Comments!A:B,2,FALSE),"")</f>
        <v/>
      </c>
      <c r="P551" s="134"/>
      <c r="Q551" s="134"/>
      <c r="R551" s="134"/>
      <c r="S551" s="134"/>
      <c r="T551" s="134"/>
      <c r="U551" s="134"/>
      <c r="V551" s="134"/>
      <c r="W551" s="134"/>
      <c r="X551" s="134"/>
      <c r="Y551" s="134"/>
      <c r="Z551" s="134"/>
      <c r="AA551" s="134"/>
      <c r="AB551" s="134"/>
      <c r="AC551" s="134"/>
      <c r="AD551" s="134"/>
      <c r="AE551" s="152"/>
      <c r="AF551" s="152"/>
      <c r="AG551" s="152"/>
      <c r="AH551" s="152"/>
      <c r="AI551" s="152"/>
      <c r="AJ551" s="152"/>
      <c r="AK551" s="152"/>
      <c r="AL551" s="152"/>
      <c r="AM551" s="152"/>
      <c r="AN551" s="152"/>
      <c r="AO551" s="152"/>
      <c r="AP551" s="152"/>
      <c r="AQ551" s="152"/>
      <c r="AR551" s="152"/>
      <c r="AS551" s="152"/>
      <c r="AT551" s="152"/>
      <c r="AU551" s="152"/>
      <c r="AV551" s="152"/>
      <c r="AW551" s="152"/>
      <c r="AX551" s="152"/>
      <c r="AY551" s="152"/>
      <c r="AZ551" s="152"/>
      <c r="BA551" s="152"/>
      <c r="BB551" s="152"/>
      <c r="BC551" s="152"/>
      <c r="BD551" s="152"/>
      <c r="BE551" s="152"/>
      <c r="BF551" s="152"/>
      <c r="BG551" s="152"/>
      <c r="BH551" s="152"/>
      <c r="BI551" s="152"/>
      <c r="BJ551" s="152"/>
      <c r="BK551" s="152"/>
      <c r="BL551" s="152"/>
      <c r="BM551" s="152"/>
      <c r="BN551" s="152"/>
      <c r="BO551" s="152"/>
      <c r="BP551" s="152"/>
      <c r="BQ551" s="152"/>
      <c r="BR551" s="152"/>
      <c r="BS551" s="152"/>
      <c r="BT551" s="152"/>
      <c r="BU551" s="152"/>
      <c r="BV551" s="152"/>
      <c r="BW551" s="152"/>
      <c r="BX551" s="152"/>
      <c r="BY551" s="152"/>
    </row>
    <row r="552" spans="1:77" s="38" customFormat="1" x14ac:dyDescent="0.2">
      <c r="A552" s="152"/>
      <c r="B552" s="153" t="str">
        <f>IF(AND(B550&lt;&gt;"",ISNUMBER(B550),B551=""),"סך הכל",IF(Planning!A555="","",Planning!A555))</f>
        <v/>
      </c>
      <c r="C552" s="154" t="str">
        <f>IFERROR(_xlfn.IFS(B552="סך הכל",Summary!$B$6,Planning!C555&lt;&gt;"",Planning!C555),"")</f>
        <v/>
      </c>
      <c r="D552" s="152" t="str">
        <f>IFERROR(VLOOKUP(B552,Address!B:G,5,FALSE),"")</f>
        <v/>
      </c>
      <c r="E552" s="152" t="str">
        <f>IFERROR(VLOOKUP(B552,Address!B:L,11,FALSE),"")</f>
        <v/>
      </c>
      <c r="F552" s="155" t="str">
        <f t="shared" si="16"/>
        <v/>
      </c>
      <c r="G552" s="156" t="str">
        <f>IF(B552="סך הכל",Summary!$B$7,IF(F552="","",IF(VLOOKUP(B552,WQ_UnitID!B:C,2,FALSE)=0,"",VLOOKUP(B552,WQ_UnitID!B:C,2,FALSE))))</f>
        <v/>
      </c>
      <c r="H552" s="155" t="str">
        <f>IF(B552="סך הכל",Summary!$B$8,IF(F552="","",IFERROR(VLOOKUP(B552,Planning!A:B,2,FALSE),0)))</f>
        <v/>
      </c>
      <c r="I552" s="155" t="str">
        <f>IF(B552="סך הכל",Summary!$B$9,IF(F552="","",IFERROR(VLOOKUP(B552,Count!A:B,2,FALSE),0)))</f>
        <v/>
      </c>
      <c r="J552" s="155" t="str">
        <f>IF(F552="","",(IF(ISNUMBER(MATCH(B552,ExcPermit!$H$8:$H$1000,0)),"כן","לא")))</f>
        <v/>
      </c>
      <c r="K552" s="155" t="str">
        <f>IF(B552="סך הכל",Summary!$B$10,IF(F552="","",IFERROR(VLOOKUP(B552,Count!A:J,8,FALSE),0)))</f>
        <v/>
      </c>
      <c r="L552" s="155" t="str">
        <f>IF(B552="סך הכל",Summary!$B$11,IF(F552="","",IFERROR(VLOOKUP(B552,Count!A:J,9,FALSE),0)))</f>
        <v/>
      </c>
      <c r="M552" s="157" t="str">
        <f>IF(B552="סך הכל",Summary!$B$12,IF(F552="","",IFERROR(VLOOKUP(B552,Count!A:J,10,FALSE),0)))</f>
        <v/>
      </c>
      <c r="N552" s="158" t="str">
        <f t="shared" si="17"/>
        <v/>
      </c>
      <c r="O552" s="134" t="str">
        <f>IFERROR(VLOOKUP(B552,Comments!A:B,2,FALSE),"")</f>
        <v/>
      </c>
      <c r="P552" s="134"/>
      <c r="Q552" s="134"/>
      <c r="R552" s="134"/>
      <c r="S552" s="134"/>
      <c r="T552" s="134"/>
      <c r="U552" s="134"/>
      <c r="V552" s="134"/>
      <c r="W552" s="134"/>
      <c r="X552" s="134"/>
      <c r="Y552" s="134"/>
      <c r="Z552" s="134"/>
      <c r="AA552" s="134"/>
      <c r="AB552" s="134"/>
      <c r="AC552" s="134"/>
      <c r="AD552" s="134"/>
      <c r="AE552" s="152"/>
      <c r="AF552" s="152"/>
      <c r="AG552" s="152"/>
      <c r="AH552" s="152"/>
      <c r="AI552" s="152"/>
      <c r="AJ552" s="152"/>
      <c r="AK552" s="152"/>
      <c r="AL552" s="152"/>
      <c r="AM552" s="152"/>
      <c r="AN552" s="152"/>
      <c r="AO552" s="152"/>
      <c r="AP552" s="152"/>
      <c r="AQ552" s="152"/>
      <c r="AR552" s="152"/>
      <c r="AS552" s="152"/>
      <c r="AT552" s="152"/>
      <c r="AU552" s="152"/>
      <c r="AV552" s="152"/>
      <c r="AW552" s="152"/>
      <c r="AX552" s="152"/>
      <c r="AY552" s="152"/>
      <c r="AZ552" s="152"/>
      <c r="BA552" s="152"/>
      <c r="BB552" s="152"/>
      <c r="BC552" s="152"/>
      <c r="BD552" s="152"/>
      <c r="BE552" s="152"/>
      <c r="BF552" s="152"/>
      <c r="BG552" s="152"/>
      <c r="BH552" s="152"/>
      <c r="BI552" s="152"/>
      <c r="BJ552" s="152"/>
      <c r="BK552" s="152"/>
      <c r="BL552" s="152"/>
      <c r="BM552" s="152"/>
      <c r="BN552" s="152"/>
      <c r="BO552" s="152"/>
      <c r="BP552" s="152"/>
      <c r="BQ552" s="152"/>
      <c r="BR552" s="152"/>
      <c r="BS552" s="152"/>
      <c r="BT552" s="152"/>
      <c r="BU552" s="152"/>
      <c r="BV552" s="152"/>
      <c r="BW552" s="152"/>
      <c r="BX552" s="152"/>
      <c r="BY552" s="152"/>
    </row>
    <row r="553" spans="1:77" s="38" customFormat="1" x14ac:dyDescent="0.2">
      <c r="A553" s="152"/>
      <c r="B553" s="153" t="str">
        <f>IF(AND(B551&lt;&gt;"",ISNUMBER(B551),B552=""),"סך הכל",IF(Planning!A556="","",Planning!A556))</f>
        <v/>
      </c>
      <c r="C553" s="154" t="str">
        <f>IFERROR(_xlfn.IFS(B553="סך הכל",Summary!$B$6,Planning!C556&lt;&gt;"",Planning!C556),"")</f>
        <v/>
      </c>
      <c r="D553" s="152" t="str">
        <f>IFERROR(VLOOKUP(B553,Address!B:G,5,FALSE),"")</f>
        <v/>
      </c>
      <c r="E553" s="152" t="str">
        <f>IFERROR(VLOOKUP(B553,Address!B:L,11,FALSE),"")</f>
        <v/>
      </c>
      <c r="F553" s="155" t="str">
        <f t="shared" si="16"/>
        <v/>
      </c>
      <c r="G553" s="156" t="str">
        <f>IF(B553="סך הכל",Summary!$B$7,IF(F553="","",IF(VLOOKUP(B553,WQ_UnitID!B:C,2,FALSE)=0,"",VLOOKUP(B553,WQ_UnitID!B:C,2,FALSE))))</f>
        <v/>
      </c>
      <c r="H553" s="155" t="str">
        <f>IF(B553="סך הכל",Summary!$B$8,IF(F553="","",IFERROR(VLOOKUP(B553,Planning!A:B,2,FALSE),0)))</f>
        <v/>
      </c>
      <c r="I553" s="155" t="str">
        <f>IF(B553="סך הכל",Summary!$B$9,IF(F553="","",IFERROR(VLOOKUP(B553,Count!A:B,2,FALSE),0)))</f>
        <v/>
      </c>
      <c r="J553" s="155" t="str">
        <f>IF(F553="","",(IF(ISNUMBER(MATCH(B553,ExcPermit!$H$8:$H$1000,0)),"כן","לא")))</f>
        <v/>
      </c>
      <c r="K553" s="155" t="str">
        <f>IF(B553="סך הכל",Summary!$B$10,IF(F553="","",IFERROR(VLOOKUP(B553,Count!A:J,8,FALSE),0)))</f>
        <v/>
      </c>
      <c r="L553" s="155" t="str">
        <f>IF(B553="סך הכל",Summary!$B$11,IF(F553="","",IFERROR(VLOOKUP(B553,Count!A:J,9,FALSE),0)))</f>
        <v/>
      </c>
      <c r="M553" s="157" t="str">
        <f>IF(B553="סך הכל",Summary!$B$12,IF(F553="","",IFERROR(VLOOKUP(B553,Count!A:J,10,FALSE),0)))</f>
        <v/>
      </c>
      <c r="N553" s="158" t="str">
        <f t="shared" si="17"/>
        <v/>
      </c>
      <c r="O553" s="134" t="str">
        <f>IFERROR(VLOOKUP(B553,Comments!A:B,2,FALSE),"")</f>
        <v/>
      </c>
      <c r="P553" s="134"/>
      <c r="Q553" s="134"/>
      <c r="R553" s="134"/>
      <c r="S553" s="134"/>
      <c r="T553" s="134"/>
      <c r="U553" s="134"/>
      <c r="V553" s="134"/>
      <c r="W553" s="134"/>
      <c r="X553" s="134"/>
      <c r="Y553" s="134"/>
      <c r="Z553" s="134"/>
      <c r="AA553" s="134"/>
      <c r="AB553" s="134"/>
      <c r="AC553" s="134"/>
      <c r="AD553" s="134"/>
      <c r="AE553" s="152"/>
      <c r="AF553" s="152"/>
      <c r="AG553" s="152"/>
      <c r="AH553" s="152"/>
      <c r="AI553" s="152"/>
      <c r="AJ553" s="152"/>
      <c r="AK553" s="152"/>
      <c r="AL553" s="152"/>
      <c r="AM553" s="152"/>
      <c r="AN553" s="152"/>
      <c r="AO553" s="152"/>
      <c r="AP553" s="152"/>
      <c r="AQ553" s="152"/>
      <c r="AR553" s="152"/>
      <c r="AS553" s="152"/>
      <c r="AT553" s="152"/>
      <c r="AU553" s="152"/>
      <c r="AV553" s="152"/>
      <c r="AW553" s="152"/>
      <c r="AX553" s="152"/>
      <c r="AY553" s="152"/>
      <c r="AZ553" s="152"/>
      <c r="BA553" s="152"/>
      <c r="BB553" s="152"/>
      <c r="BC553" s="152"/>
      <c r="BD553" s="152"/>
      <c r="BE553" s="152"/>
      <c r="BF553" s="152"/>
      <c r="BG553" s="152"/>
      <c r="BH553" s="152"/>
      <c r="BI553" s="152"/>
      <c r="BJ553" s="152"/>
      <c r="BK553" s="152"/>
      <c r="BL553" s="152"/>
      <c r="BM553" s="152"/>
      <c r="BN553" s="152"/>
      <c r="BO553" s="152"/>
      <c r="BP553" s="152"/>
      <c r="BQ553" s="152"/>
      <c r="BR553" s="152"/>
      <c r="BS553" s="152"/>
      <c r="BT553" s="152"/>
      <c r="BU553" s="152"/>
      <c r="BV553" s="152"/>
      <c r="BW553" s="152"/>
      <c r="BX553" s="152"/>
      <c r="BY553" s="152"/>
    </row>
    <row r="554" spans="1:77" s="38" customFormat="1" x14ac:dyDescent="0.2">
      <c r="A554" s="152"/>
      <c r="B554" s="153" t="str">
        <f>IF(AND(B552&lt;&gt;"",ISNUMBER(B552),B553=""),"סך הכל",IF(Planning!A557="","",Planning!A557))</f>
        <v/>
      </c>
      <c r="C554" s="154" t="str">
        <f>IFERROR(_xlfn.IFS(B554="סך הכל",Summary!$B$6,Planning!C557&lt;&gt;"",Planning!C557),"")</f>
        <v/>
      </c>
      <c r="D554" s="152" t="str">
        <f>IFERROR(VLOOKUP(B554,Address!B:G,5,FALSE),"")</f>
        <v/>
      </c>
      <c r="E554" s="152" t="str">
        <f>IFERROR(VLOOKUP(B554,Address!B:L,11,FALSE),"")</f>
        <v/>
      </c>
      <c r="F554" s="155" t="str">
        <f t="shared" si="16"/>
        <v/>
      </c>
      <c r="G554" s="156" t="str">
        <f>IF(B554="סך הכל",Summary!$B$7,IF(F554="","",IF(VLOOKUP(B554,WQ_UnitID!B:C,2,FALSE)=0,"",VLOOKUP(B554,WQ_UnitID!B:C,2,FALSE))))</f>
        <v/>
      </c>
      <c r="H554" s="155" t="str">
        <f>IF(B554="סך הכל",Summary!$B$8,IF(F554="","",IFERROR(VLOOKUP(B554,Planning!A:B,2,FALSE),0)))</f>
        <v/>
      </c>
      <c r="I554" s="155" t="str">
        <f>IF(B554="סך הכל",Summary!$B$9,IF(F554="","",IFERROR(VLOOKUP(B554,Count!A:B,2,FALSE),0)))</f>
        <v/>
      </c>
      <c r="J554" s="155" t="str">
        <f>IF(F554="","",(IF(ISNUMBER(MATCH(B554,ExcPermit!$H$8:$H$1000,0)),"כן","לא")))</f>
        <v/>
      </c>
      <c r="K554" s="155" t="str">
        <f>IF(B554="סך הכל",Summary!$B$10,IF(F554="","",IFERROR(VLOOKUP(B554,Count!A:J,8,FALSE),0)))</f>
        <v/>
      </c>
      <c r="L554" s="155" t="str">
        <f>IF(B554="סך הכל",Summary!$B$11,IF(F554="","",IFERROR(VLOOKUP(B554,Count!A:J,9,FALSE),0)))</f>
        <v/>
      </c>
      <c r="M554" s="157" t="str">
        <f>IF(B554="סך הכל",Summary!$B$12,IF(F554="","",IFERROR(VLOOKUP(B554,Count!A:J,10,FALSE),0)))</f>
        <v/>
      </c>
      <c r="N554" s="158" t="str">
        <f t="shared" si="17"/>
        <v/>
      </c>
      <c r="O554" s="134" t="str">
        <f>IFERROR(VLOOKUP(B554,Comments!A:B,2,FALSE),"")</f>
        <v/>
      </c>
      <c r="P554" s="134"/>
      <c r="Q554" s="134"/>
      <c r="R554" s="134"/>
      <c r="S554" s="134"/>
      <c r="T554" s="134"/>
      <c r="U554" s="134"/>
      <c r="V554" s="134"/>
      <c r="W554" s="134"/>
      <c r="X554" s="134"/>
      <c r="Y554" s="134"/>
      <c r="Z554" s="134"/>
      <c r="AA554" s="134"/>
      <c r="AB554" s="134"/>
      <c r="AC554" s="134"/>
      <c r="AD554" s="134"/>
      <c r="AE554" s="152"/>
      <c r="AF554" s="152"/>
      <c r="AG554" s="152"/>
      <c r="AH554" s="152"/>
      <c r="AI554" s="152"/>
      <c r="AJ554" s="152"/>
      <c r="AK554" s="152"/>
      <c r="AL554" s="152"/>
      <c r="AM554" s="152"/>
      <c r="AN554" s="152"/>
      <c r="AO554" s="152"/>
      <c r="AP554" s="152"/>
      <c r="AQ554" s="152"/>
      <c r="AR554" s="152"/>
      <c r="AS554" s="152"/>
      <c r="AT554" s="152"/>
      <c r="AU554" s="152"/>
      <c r="AV554" s="152"/>
      <c r="AW554" s="152"/>
      <c r="AX554" s="152"/>
      <c r="AY554" s="152"/>
      <c r="AZ554" s="152"/>
      <c r="BA554" s="152"/>
      <c r="BB554" s="152"/>
      <c r="BC554" s="152"/>
      <c r="BD554" s="152"/>
      <c r="BE554" s="152"/>
      <c r="BF554" s="152"/>
      <c r="BG554" s="152"/>
      <c r="BH554" s="152"/>
      <c r="BI554" s="152"/>
      <c r="BJ554" s="152"/>
      <c r="BK554" s="152"/>
      <c r="BL554" s="152"/>
      <c r="BM554" s="152"/>
      <c r="BN554" s="152"/>
      <c r="BO554" s="152"/>
      <c r="BP554" s="152"/>
      <c r="BQ554" s="152"/>
      <c r="BR554" s="152"/>
      <c r="BS554" s="152"/>
      <c r="BT554" s="152"/>
      <c r="BU554" s="152"/>
      <c r="BV554" s="152"/>
      <c r="BW554" s="152"/>
      <c r="BX554" s="152"/>
      <c r="BY554" s="152"/>
    </row>
    <row r="555" spans="1:77" s="38" customFormat="1" x14ac:dyDescent="0.2">
      <c r="A555" s="152"/>
      <c r="B555" s="153" t="str">
        <f>IF(AND(B553&lt;&gt;"",ISNUMBER(B553),B554=""),"סך הכל",IF(Planning!A558="","",Planning!A558))</f>
        <v/>
      </c>
      <c r="C555" s="154" t="str">
        <f>IFERROR(_xlfn.IFS(B555="סך הכל",Summary!$B$6,Planning!C558&lt;&gt;"",Planning!C558),"")</f>
        <v/>
      </c>
      <c r="D555" s="152" t="str">
        <f>IFERROR(VLOOKUP(B555,Address!B:G,5,FALSE),"")</f>
        <v/>
      </c>
      <c r="E555" s="152" t="str">
        <f>IFERROR(VLOOKUP(B555,Address!B:L,11,FALSE),"")</f>
        <v/>
      </c>
      <c r="F555" s="155" t="str">
        <f t="shared" si="16"/>
        <v/>
      </c>
      <c r="G555" s="156" t="str">
        <f>IF(B555="סך הכל",Summary!$B$7,IF(F555="","",IF(VLOOKUP(B555,WQ_UnitID!B:C,2,FALSE)=0,"",VLOOKUP(B555,WQ_UnitID!B:C,2,FALSE))))</f>
        <v/>
      </c>
      <c r="H555" s="155" t="str">
        <f>IF(B555="סך הכל",Summary!$B$8,IF(F555="","",IFERROR(VLOOKUP(B555,Planning!A:B,2,FALSE),0)))</f>
        <v/>
      </c>
      <c r="I555" s="155" t="str">
        <f>IF(B555="סך הכל",Summary!$B$9,IF(F555="","",IFERROR(VLOOKUP(B555,Count!A:B,2,FALSE),0)))</f>
        <v/>
      </c>
      <c r="J555" s="155" t="str">
        <f>IF(F555="","",(IF(ISNUMBER(MATCH(B555,ExcPermit!$H$8:$H$1000,0)),"כן","לא")))</f>
        <v/>
      </c>
      <c r="K555" s="155" t="str">
        <f>IF(B555="סך הכל",Summary!$B$10,IF(F555="","",IFERROR(VLOOKUP(B555,Count!A:J,8,FALSE),0)))</f>
        <v/>
      </c>
      <c r="L555" s="155" t="str">
        <f>IF(B555="סך הכל",Summary!$B$11,IF(F555="","",IFERROR(VLOOKUP(B555,Count!A:J,9,FALSE),0)))</f>
        <v/>
      </c>
      <c r="M555" s="157" t="str">
        <f>IF(B555="סך הכל",Summary!$B$12,IF(F555="","",IFERROR(VLOOKUP(B555,Count!A:J,10,FALSE),0)))</f>
        <v/>
      </c>
      <c r="N555" s="158" t="str">
        <f t="shared" si="17"/>
        <v/>
      </c>
      <c r="O555" s="134" t="str">
        <f>IFERROR(VLOOKUP(B555,Comments!A:B,2,FALSE),"")</f>
        <v/>
      </c>
      <c r="P555" s="134"/>
      <c r="Q555" s="134"/>
      <c r="R555" s="134"/>
      <c r="S555" s="134"/>
      <c r="T555" s="134"/>
      <c r="U555" s="134"/>
      <c r="V555" s="134"/>
      <c r="W555" s="134"/>
      <c r="X555" s="134"/>
      <c r="Y555" s="134"/>
      <c r="Z555" s="134"/>
      <c r="AA555" s="134"/>
      <c r="AB555" s="134"/>
      <c r="AC555" s="134"/>
      <c r="AD555" s="134"/>
      <c r="AE555" s="152"/>
      <c r="AF555" s="152"/>
      <c r="AG555" s="152"/>
      <c r="AH555" s="152"/>
      <c r="AI555" s="152"/>
      <c r="AJ555" s="152"/>
      <c r="AK555" s="152"/>
      <c r="AL555" s="152"/>
      <c r="AM555" s="152"/>
      <c r="AN555" s="152"/>
      <c r="AO555" s="152"/>
      <c r="AP555" s="152"/>
      <c r="AQ555" s="152"/>
      <c r="AR555" s="152"/>
      <c r="AS555" s="152"/>
      <c r="AT555" s="152"/>
      <c r="AU555" s="152"/>
      <c r="AV555" s="152"/>
      <c r="AW555" s="152"/>
      <c r="AX555" s="152"/>
      <c r="AY555" s="152"/>
      <c r="AZ555" s="152"/>
      <c r="BA555" s="152"/>
      <c r="BB555" s="152"/>
      <c r="BC555" s="152"/>
      <c r="BD555" s="152"/>
      <c r="BE555" s="152"/>
      <c r="BF555" s="152"/>
      <c r="BG555" s="152"/>
      <c r="BH555" s="152"/>
      <c r="BI555" s="152"/>
      <c r="BJ555" s="152"/>
      <c r="BK555" s="152"/>
      <c r="BL555" s="152"/>
      <c r="BM555" s="152"/>
      <c r="BN555" s="152"/>
      <c r="BO555" s="152"/>
      <c r="BP555" s="152"/>
      <c r="BQ555" s="152"/>
      <c r="BR555" s="152"/>
      <c r="BS555" s="152"/>
      <c r="BT555" s="152"/>
      <c r="BU555" s="152"/>
      <c r="BV555" s="152"/>
      <c r="BW555" s="152"/>
      <c r="BX555" s="152"/>
      <c r="BY555" s="152"/>
    </row>
    <row r="556" spans="1:77" s="38" customFormat="1" x14ac:dyDescent="0.2">
      <c r="A556" s="152"/>
      <c r="B556" s="153" t="str">
        <f>IF(AND(B554&lt;&gt;"",ISNUMBER(B554),B555=""),"סך הכל",IF(Planning!A559="","",Planning!A559))</f>
        <v/>
      </c>
      <c r="C556" s="154" t="str">
        <f>IFERROR(_xlfn.IFS(B556="סך הכל",Summary!$B$6,Planning!C559&lt;&gt;"",Planning!C559),"")</f>
        <v/>
      </c>
      <c r="D556" s="152" t="str">
        <f>IFERROR(VLOOKUP(B556,Address!B:G,5,FALSE),"")</f>
        <v/>
      </c>
      <c r="E556" s="152" t="str">
        <f>IFERROR(VLOOKUP(B556,Address!B:L,11,FALSE),"")</f>
        <v/>
      </c>
      <c r="F556" s="155" t="str">
        <f t="shared" si="16"/>
        <v/>
      </c>
      <c r="G556" s="156" t="str">
        <f>IF(B556="סך הכל",Summary!$B$7,IF(F556="","",IF(VLOOKUP(B556,WQ_UnitID!B:C,2,FALSE)=0,"",VLOOKUP(B556,WQ_UnitID!B:C,2,FALSE))))</f>
        <v/>
      </c>
      <c r="H556" s="155" t="str">
        <f>IF(B556="סך הכל",Summary!$B$8,IF(F556="","",IFERROR(VLOOKUP(B556,Planning!A:B,2,FALSE),0)))</f>
        <v/>
      </c>
      <c r="I556" s="155" t="str">
        <f>IF(B556="סך הכל",Summary!$B$9,IF(F556="","",IFERROR(VLOOKUP(B556,Count!A:B,2,FALSE),0)))</f>
        <v/>
      </c>
      <c r="J556" s="155" t="str">
        <f>IF(F556="","",(IF(ISNUMBER(MATCH(B556,ExcPermit!$H$8:$H$1000,0)),"כן","לא")))</f>
        <v/>
      </c>
      <c r="K556" s="155" t="str">
        <f>IF(B556="סך הכל",Summary!$B$10,IF(F556="","",IFERROR(VLOOKUP(B556,Count!A:J,8,FALSE),0)))</f>
        <v/>
      </c>
      <c r="L556" s="155" t="str">
        <f>IF(B556="סך הכל",Summary!$B$11,IF(F556="","",IFERROR(VLOOKUP(B556,Count!A:J,9,FALSE),0)))</f>
        <v/>
      </c>
      <c r="M556" s="157" t="str">
        <f>IF(B556="סך הכל",Summary!$B$12,IF(F556="","",IFERROR(VLOOKUP(B556,Count!A:J,10,FALSE),0)))</f>
        <v/>
      </c>
      <c r="N556" s="158" t="str">
        <f t="shared" si="17"/>
        <v/>
      </c>
      <c r="O556" s="134" t="str">
        <f>IFERROR(VLOOKUP(B556,Comments!A:B,2,FALSE),"")</f>
        <v/>
      </c>
      <c r="P556" s="134"/>
      <c r="Q556" s="134"/>
      <c r="R556" s="134"/>
      <c r="S556" s="134"/>
      <c r="T556" s="134"/>
      <c r="U556" s="134"/>
      <c r="V556" s="134"/>
      <c r="W556" s="134"/>
      <c r="X556" s="134"/>
      <c r="Y556" s="134"/>
      <c r="Z556" s="134"/>
      <c r="AA556" s="134"/>
      <c r="AB556" s="134"/>
      <c r="AC556" s="134"/>
      <c r="AD556" s="134"/>
      <c r="AE556" s="152"/>
      <c r="AF556" s="152"/>
      <c r="AG556" s="152"/>
      <c r="AH556" s="152"/>
      <c r="AI556" s="152"/>
      <c r="AJ556" s="152"/>
      <c r="AK556" s="152"/>
      <c r="AL556" s="152"/>
      <c r="AM556" s="152"/>
      <c r="AN556" s="152"/>
      <c r="AO556" s="152"/>
      <c r="AP556" s="152"/>
      <c r="AQ556" s="152"/>
      <c r="AR556" s="152"/>
      <c r="AS556" s="152"/>
      <c r="AT556" s="152"/>
      <c r="AU556" s="152"/>
      <c r="AV556" s="152"/>
      <c r="AW556" s="152"/>
      <c r="AX556" s="152"/>
      <c r="AY556" s="152"/>
      <c r="AZ556" s="152"/>
      <c r="BA556" s="152"/>
      <c r="BB556" s="152"/>
      <c r="BC556" s="152"/>
      <c r="BD556" s="152"/>
      <c r="BE556" s="152"/>
      <c r="BF556" s="152"/>
      <c r="BG556" s="152"/>
      <c r="BH556" s="152"/>
      <c r="BI556" s="152"/>
      <c r="BJ556" s="152"/>
      <c r="BK556" s="152"/>
      <c r="BL556" s="152"/>
      <c r="BM556" s="152"/>
      <c r="BN556" s="152"/>
      <c r="BO556" s="152"/>
      <c r="BP556" s="152"/>
      <c r="BQ556" s="152"/>
      <c r="BR556" s="152"/>
      <c r="BS556" s="152"/>
      <c r="BT556" s="152"/>
      <c r="BU556" s="152"/>
      <c r="BV556" s="152"/>
      <c r="BW556" s="152"/>
      <c r="BX556" s="152"/>
      <c r="BY556" s="152"/>
    </row>
    <row r="557" spans="1:77" s="38" customFormat="1" x14ac:dyDescent="0.2">
      <c r="A557" s="152"/>
      <c r="B557" s="153" t="str">
        <f>IF(AND(B555&lt;&gt;"",ISNUMBER(B555),B556=""),"סך הכל",IF(Planning!A560="","",Planning!A560))</f>
        <v/>
      </c>
      <c r="C557" s="154" t="str">
        <f>IFERROR(_xlfn.IFS(B557="סך הכל",Summary!$B$6,Planning!C560&lt;&gt;"",Planning!C560),"")</f>
        <v/>
      </c>
      <c r="D557" s="152" t="str">
        <f>IFERROR(VLOOKUP(B557,Address!B:G,5,FALSE),"")</f>
        <v/>
      </c>
      <c r="E557" s="152" t="str">
        <f>IFERROR(VLOOKUP(B557,Address!B:L,11,FALSE),"")</f>
        <v/>
      </c>
      <c r="F557" s="155" t="str">
        <f t="shared" si="16"/>
        <v/>
      </c>
      <c r="G557" s="156" t="str">
        <f>IF(B557="סך הכל",Summary!$B$7,IF(F557="","",IF(VLOOKUP(B557,WQ_UnitID!B:C,2,FALSE)=0,"",VLOOKUP(B557,WQ_UnitID!B:C,2,FALSE))))</f>
        <v/>
      </c>
      <c r="H557" s="155" t="str">
        <f>IF(B557="סך הכל",Summary!$B$8,IF(F557="","",IFERROR(VLOOKUP(B557,Planning!A:B,2,FALSE),0)))</f>
        <v/>
      </c>
      <c r="I557" s="155" t="str">
        <f>IF(B557="סך הכל",Summary!$B$9,IF(F557="","",IFERROR(VLOOKUP(B557,Count!A:B,2,FALSE),0)))</f>
        <v/>
      </c>
      <c r="J557" s="155" t="str">
        <f>IF(F557="","",(IF(ISNUMBER(MATCH(B557,ExcPermit!$H$8:$H$1000,0)),"כן","לא")))</f>
        <v/>
      </c>
      <c r="K557" s="155" t="str">
        <f>IF(B557="סך הכל",Summary!$B$10,IF(F557="","",IFERROR(VLOOKUP(B557,Count!A:J,8,FALSE),0)))</f>
        <v/>
      </c>
      <c r="L557" s="155" t="str">
        <f>IF(B557="סך הכל",Summary!$B$11,IF(F557="","",IFERROR(VLOOKUP(B557,Count!A:J,9,FALSE),0)))</f>
        <v/>
      </c>
      <c r="M557" s="157" t="str">
        <f>IF(B557="סך הכל",Summary!$B$12,IF(F557="","",IFERROR(VLOOKUP(B557,Count!A:J,10,FALSE),0)))</f>
        <v/>
      </c>
      <c r="N557" s="158" t="str">
        <f t="shared" si="17"/>
        <v/>
      </c>
      <c r="O557" s="134" t="str">
        <f>IFERROR(VLOOKUP(B557,Comments!A:B,2,FALSE),"")</f>
        <v/>
      </c>
      <c r="P557" s="134"/>
      <c r="Q557" s="134"/>
      <c r="R557" s="134"/>
      <c r="S557" s="134"/>
      <c r="T557" s="134"/>
      <c r="U557" s="134"/>
      <c r="V557" s="134"/>
      <c r="W557" s="134"/>
      <c r="X557" s="134"/>
      <c r="Y557" s="134"/>
      <c r="Z557" s="134"/>
      <c r="AA557" s="134"/>
      <c r="AB557" s="134"/>
      <c r="AC557" s="134"/>
      <c r="AD557" s="134"/>
      <c r="AE557" s="152"/>
      <c r="AF557" s="152"/>
      <c r="AG557" s="152"/>
      <c r="AH557" s="152"/>
      <c r="AI557" s="152"/>
      <c r="AJ557" s="152"/>
      <c r="AK557" s="152"/>
      <c r="AL557" s="152"/>
      <c r="AM557" s="152"/>
      <c r="AN557" s="152"/>
      <c r="AO557" s="152"/>
      <c r="AP557" s="152"/>
      <c r="AQ557" s="152"/>
      <c r="AR557" s="152"/>
      <c r="AS557" s="152"/>
      <c r="AT557" s="152"/>
      <c r="AU557" s="152"/>
      <c r="AV557" s="152"/>
      <c r="AW557" s="152"/>
      <c r="AX557" s="152"/>
      <c r="AY557" s="152"/>
      <c r="AZ557" s="152"/>
      <c r="BA557" s="152"/>
      <c r="BB557" s="152"/>
      <c r="BC557" s="152"/>
      <c r="BD557" s="152"/>
      <c r="BE557" s="152"/>
      <c r="BF557" s="152"/>
      <c r="BG557" s="152"/>
      <c r="BH557" s="152"/>
      <c r="BI557" s="152"/>
      <c r="BJ557" s="152"/>
      <c r="BK557" s="152"/>
      <c r="BL557" s="152"/>
      <c r="BM557" s="152"/>
      <c r="BN557" s="152"/>
      <c r="BO557" s="152"/>
      <c r="BP557" s="152"/>
      <c r="BQ557" s="152"/>
      <c r="BR557" s="152"/>
      <c r="BS557" s="152"/>
      <c r="BT557" s="152"/>
      <c r="BU557" s="152"/>
      <c r="BV557" s="152"/>
      <c r="BW557" s="152"/>
      <c r="BX557" s="152"/>
      <c r="BY557" s="152"/>
    </row>
    <row r="558" spans="1:77" s="38" customFormat="1" x14ac:dyDescent="0.2">
      <c r="A558" s="152"/>
      <c r="B558" s="153" t="str">
        <f>IF(AND(B556&lt;&gt;"",ISNUMBER(B556),B557=""),"סך הכל",IF(Planning!A561="","",Planning!A561))</f>
        <v/>
      </c>
      <c r="C558" s="154" t="str">
        <f>IFERROR(_xlfn.IFS(B558="סך הכל",Summary!$B$6,Planning!C561&lt;&gt;"",Planning!C561),"")</f>
        <v/>
      </c>
      <c r="D558" s="152" t="str">
        <f>IFERROR(VLOOKUP(B558,Address!B:G,5,FALSE),"")</f>
        <v/>
      </c>
      <c r="E558" s="152" t="str">
        <f>IFERROR(VLOOKUP(B558,Address!B:L,11,FALSE),"")</f>
        <v/>
      </c>
      <c r="F558" s="155" t="str">
        <f t="shared" si="16"/>
        <v/>
      </c>
      <c r="G558" s="156" t="str">
        <f>IF(B558="סך הכל",Summary!$B$7,IF(F558="","",IF(VLOOKUP(B558,WQ_UnitID!B:C,2,FALSE)=0,"",VLOOKUP(B558,WQ_UnitID!B:C,2,FALSE))))</f>
        <v/>
      </c>
      <c r="H558" s="155" t="str">
        <f>IF(B558="סך הכל",Summary!$B$8,IF(F558="","",IFERROR(VLOOKUP(B558,Planning!A:B,2,FALSE),0)))</f>
        <v/>
      </c>
      <c r="I558" s="155" t="str">
        <f>IF(B558="סך הכל",Summary!$B$9,IF(F558="","",IFERROR(VLOOKUP(B558,Count!A:B,2,FALSE),0)))</f>
        <v/>
      </c>
      <c r="J558" s="155" t="str">
        <f>IF(F558="","",(IF(ISNUMBER(MATCH(B558,ExcPermit!$H$8:$H$1000,0)),"כן","לא")))</f>
        <v/>
      </c>
      <c r="K558" s="155" t="str">
        <f>IF(B558="סך הכל",Summary!$B$10,IF(F558="","",IFERROR(VLOOKUP(B558,Count!A:J,8,FALSE),0)))</f>
        <v/>
      </c>
      <c r="L558" s="155" t="str">
        <f>IF(B558="סך הכל",Summary!$B$11,IF(F558="","",IFERROR(VLOOKUP(B558,Count!A:J,9,FALSE),0)))</f>
        <v/>
      </c>
      <c r="M558" s="157" t="str">
        <f>IF(B558="סך הכל",Summary!$B$12,IF(F558="","",IFERROR(VLOOKUP(B558,Count!A:J,10,FALSE),0)))</f>
        <v/>
      </c>
      <c r="N558" s="158" t="str">
        <f t="shared" si="17"/>
        <v/>
      </c>
      <c r="O558" s="134" t="str">
        <f>IFERROR(VLOOKUP(B558,Comments!A:B,2,FALSE),"")</f>
        <v/>
      </c>
      <c r="P558" s="134"/>
      <c r="Q558" s="134"/>
      <c r="R558" s="134"/>
      <c r="S558" s="134"/>
      <c r="T558" s="134"/>
      <c r="U558" s="134"/>
      <c r="V558" s="134"/>
      <c r="W558" s="134"/>
      <c r="X558" s="134"/>
      <c r="Y558" s="134"/>
      <c r="Z558" s="134"/>
      <c r="AA558" s="134"/>
      <c r="AB558" s="134"/>
      <c r="AC558" s="134"/>
      <c r="AD558" s="134"/>
      <c r="AE558" s="152"/>
      <c r="AF558" s="152"/>
      <c r="AG558" s="152"/>
      <c r="AH558" s="152"/>
      <c r="AI558" s="152"/>
      <c r="AJ558" s="152"/>
      <c r="AK558" s="152"/>
      <c r="AL558" s="152"/>
      <c r="AM558" s="152"/>
      <c r="AN558" s="152"/>
      <c r="AO558" s="152"/>
      <c r="AP558" s="152"/>
      <c r="AQ558" s="152"/>
      <c r="AR558" s="152"/>
      <c r="AS558" s="152"/>
      <c r="AT558" s="152"/>
      <c r="AU558" s="152"/>
      <c r="AV558" s="152"/>
      <c r="AW558" s="152"/>
      <c r="AX558" s="152"/>
      <c r="AY558" s="152"/>
      <c r="AZ558" s="152"/>
      <c r="BA558" s="152"/>
      <c r="BB558" s="152"/>
      <c r="BC558" s="152"/>
      <c r="BD558" s="152"/>
      <c r="BE558" s="152"/>
      <c r="BF558" s="152"/>
      <c r="BG558" s="152"/>
      <c r="BH558" s="152"/>
      <c r="BI558" s="152"/>
      <c r="BJ558" s="152"/>
      <c r="BK558" s="152"/>
      <c r="BL558" s="152"/>
      <c r="BM558" s="152"/>
      <c r="BN558" s="152"/>
      <c r="BO558" s="152"/>
      <c r="BP558" s="152"/>
      <c r="BQ558" s="152"/>
      <c r="BR558" s="152"/>
      <c r="BS558" s="152"/>
      <c r="BT558" s="152"/>
      <c r="BU558" s="152"/>
      <c r="BV558" s="152"/>
      <c r="BW558" s="152"/>
      <c r="BX558" s="152"/>
      <c r="BY558" s="152"/>
    </row>
    <row r="559" spans="1:77" s="38" customFormat="1" x14ac:dyDescent="0.2">
      <c r="A559" s="152"/>
      <c r="B559" s="153" t="str">
        <f>IF(AND(B557&lt;&gt;"",ISNUMBER(B557),B558=""),"סך הכל",IF(Planning!A562="","",Planning!A562))</f>
        <v/>
      </c>
      <c r="C559" s="154" t="str">
        <f>IFERROR(_xlfn.IFS(B559="סך הכל",Summary!$B$6,Planning!C562&lt;&gt;"",Planning!C562),"")</f>
        <v/>
      </c>
      <c r="D559" s="152" t="str">
        <f>IFERROR(VLOOKUP(B559,Address!B:G,5,FALSE),"")</f>
        <v/>
      </c>
      <c r="E559" s="152" t="str">
        <f>IFERROR(VLOOKUP(B559,Address!B:L,11,FALSE),"")</f>
        <v/>
      </c>
      <c r="F559" s="155" t="str">
        <f t="shared" si="16"/>
        <v/>
      </c>
      <c r="G559" s="156" t="str">
        <f>IF(B559="סך הכל",Summary!$B$7,IF(F559="","",IF(VLOOKUP(B559,WQ_UnitID!B:C,2,FALSE)=0,"",VLOOKUP(B559,WQ_UnitID!B:C,2,FALSE))))</f>
        <v/>
      </c>
      <c r="H559" s="155" t="str">
        <f>IF(B559="סך הכל",Summary!$B$8,IF(F559="","",IFERROR(VLOOKUP(B559,Planning!A:B,2,FALSE),0)))</f>
        <v/>
      </c>
      <c r="I559" s="155" t="str">
        <f>IF(B559="סך הכל",Summary!$B$9,IF(F559="","",IFERROR(VLOOKUP(B559,Count!A:B,2,FALSE),0)))</f>
        <v/>
      </c>
      <c r="J559" s="155" t="str">
        <f>IF(F559="","",(IF(ISNUMBER(MATCH(B559,ExcPermit!$H$8:$H$1000,0)),"כן","לא")))</f>
        <v/>
      </c>
      <c r="K559" s="155" t="str">
        <f>IF(B559="סך הכל",Summary!$B$10,IF(F559="","",IFERROR(VLOOKUP(B559,Count!A:J,8,FALSE),0)))</f>
        <v/>
      </c>
      <c r="L559" s="155" t="str">
        <f>IF(B559="סך הכל",Summary!$B$11,IF(F559="","",IFERROR(VLOOKUP(B559,Count!A:J,9,FALSE),0)))</f>
        <v/>
      </c>
      <c r="M559" s="157" t="str">
        <f>IF(B559="סך הכל",Summary!$B$12,IF(F559="","",IFERROR(VLOOKUP(B559,Count!A:J,10,FALSE),0)))</f>
        <v/>
      </c>
      <c r="N559" s="158" t="str">
        <f t="shared" si="17"/>
        <v/>
      </c>
      <c r="O559" s="134" t="str">
        <f>IFERROR(VLOOKUP(B559,Comments!A:B,2,FALSE),"")</f>
        <v/>
      </c>
      <c r="P559" s="134"/>
      <c r="Q559" s="134"/>
      <c r="R559" s="134"/>
      <c r="S559" s="134"/>
      <c r="T559" s="134"/>
      <c r="U559" s="134"/>
      <c r="V559" s="134"/>
      <c r="W559" s="134"/>
      <c r="X559" s="134"/>
      <c r="Y559" s="134"/>
      <c r="Z559" s="134"/>
      <c r="AA559" s="134"/>
      <c r="AB559" s="134"/>
      <c r="AC559" s="134"/>
      <c r="AD559" s="134"/>
      <c r="AE559" s="152"/>
      <c r="AF559" s="152"/>
      <c r="AG559" s="152"/>
      <c r="AH559" s="152"/>
      <c r="AI559" s="152"/>
      <c r="AJ559" s="152"/>
      <c r="AK559" s="152"/>
      <c r="AL559" s="152"/>
      <c r="AM559" s="152"/>
      <c r="AN559" s="152"/>
      <c r="AO559" s="152"/>
      <c r="AP559" s="152"/>
      <c r="AQ559" s="152"/>
      <c r="AR559" s="152"/>
      <c r="AS559" s="152"/>
      <c r="AT559" s="152"/>
      <c r="AU559" s="152"/>
      <c r="AV559" s="152"/>
      <c r="AW559" s="152"/>
      <c r="AX559" s="152"/>
      <c r="AY559" s="152"/>
      <c r="AZ559" s="152"/>
      <c r="BA559" s="152"/>
      <c r="BB559" s="152"/>
      <c r="BC559" s="152"/>
      <c r="BD559" s="152"/>
      <c r="BE559" s="152"/>
      <c r="BF559" s="152"/>
      <c r="BG559" s="152"/>
      <c r="BH559" s="152"/>
      <c r="BI559" s="152"/>
      <c r="BJ559" s="152"/>
      <c r="BK559" s="152"/>
      <c r="BL559" s="152"/>
      <c r="BM559" s="152"/>
      <c r="BN559" s="152"/>
      <c r="BO559" s="152"/>
      <c r="BP559" s="152"/>
      <c r="BQ559" s="152"/>
      <c r="BR559" s="152"/>
      <c r="BS559" s="152"/>
      <c r="BT559" s="152"/>
      <c r="BU559" s="152"/>
      <c r="BV559" s="152"/>
      <c r="BW559" s="152"/>
      <c r="BX559" s="152"/>
      <c r="BY559" s="152"/>
    </row>
    <row r="560" spans="1:77" s="38" customFormat="1" x14ac:dyDescent="0.2">
      <c r="A560" s="152"/>
      <c r="B560" s="153" t="str">
        <f>IF(AND(B558&lt;&gt;"",ISNUMBER(B558),B559=""),"סך הכל",IF(Planning!A563="","",Planning!A563))</f>
        <v/>
      </c>
      <c r="C560" s="154" t="str">
        <f>IFERROR(_xlfn.IFS(B560="סך הכל",Summary!$B$6,Planning!C563&lt;&gt;"",Planning!C563),"")</f>
        <v/>
      </c>
      <c r="D560" s="152" t="str">
        <f>IFERROR(VLOOKUP(B560,Address!B:G,5,FALSE),"")</f>
        <v/>
      </c>
      <c r="E560" s="152" t="str">
        <f>IFERROR(VLOOKUP(B560,Address!B:L,11,FALSE),"")</f>
        <v/>
      </c>
      <c r="F560" s="155" t="str">
        <f t="shared" si="16"/>
        <v/>
      </c>
      <c r="G560" s="156" t="str">
        <f>IF(B560="סך הכל",Summary!$B$7,IF(F560="","",IF(VLOOKUP(B560,WQ_UnitID!B:C,2,FALSE)=0,"",VLOOKUP(B560,WQ_UnitID!B:C,2,FALSE))))</f>
        <v/>
      </c>
      <c r="H560" s="155" t="str">
        <f>IF(B560="סך הכל",Summary!$B$8,IF(F560="","",IFERROR(VLOOKUP(B560,Planning!A:B,2,FALSE),0)))</f>
        <v/>
      </c>
      <c r="I560" s="155" t="str">
        <f>IF(B560="סך הכל",Summary!$B$9,IF(F560="","",IFERROR(VLOOKUP(B560,Count!A:B,2,FALSE),0)))</f>
        <v/>
      </c>
      <c r="J560" s="155" t="str">
        <f>IF(F560="","",(IF(ISNUMBER(MATCH(B560,ExcPermit!$H$8:$H$1000,0)),"כן","לא")))</f>
        <v/>
      </c>
      <c r="K560" s="155" t="str">
        <f>IF(B560="סך הכל",Summary!$B$10,IF(F560="","",IFERROR(VLOOKUP(B560,Count!A:J,8,FALSE),0)))</f>
        <v/>
      </c>
      <c r="L560" s="155" t="str">
        <f>IF(B560="סך הכל",Summary!$B$11,IF(F560="","",IFERROR(VLOOKUP(B560,Count!A:J,9,FALSE),0)))</f>
        <v/>
      </c>
      <c r="M560" s="157" t="str">
        <f>IF(B560="סך הכל",Summary!$B$12,IF(F560="","",IFERROR(VLOOKUP(B560,Count!A:J,10,FALSE),0)))</f>
        <v/>
      </c>
      <c r="N560" s="158" t="str">
        <f t="shared" si="17"/>
        <v/>
      </c>
      <c r="O560" s="134" t="str">
        <f>IFERROR(VLOOKUP(B560,Comments!A:B,2,FALSE),"")</f>
        <v/>
      </c>
      <c r="P560" s="134"/>
      <c r="Q560" s="134"/>
      <c r="R560" s="134"/>
      <c r="S560" s="134"/>
      <c r="T560" s="134"/>
      <c r="U560" s="134"/>
      <c r="V560" s="134"/>
      <c r="W560" s="134"/>
      <c r="X560" s="134"/>
      <c r="Y560" s="134"/>
      <c r="Z560" s="134"/>
      <c r="AA560" s="134"/>
      <c r="AB560" s="134"/>
      <c r="AC560" s="134"/>
      <c r="AD560" s="134"/>
      <c r="AE560" s="152"/>
      <c r="AF560" s="152"/>
      <c r="AG560" s="152"/>
      <c r="AH560" s="152"/>
      <c r="AI560" s="152"/>
      <c r="AJ560" s="152"/>
      <c r="AK560" s="152"/>
      <c r="AL560" s="152"/>
      <c r="AM560" s="152"/>
      <c r="AN560" s="152"/>
      <c r="AO560" s="152"/>
      <c r="AP560" s="152"/>
      <c r="AQ560" s="152"/>
      <c r="AR560" s="152"/>
      <c r="AS560" s="152"/>
      <c r="AT560" s="152"/>
      <c r="AU560" s="152"/>
      <c r="AV560" s="152"/>
      <c r="AW560" s="152"/>
      <c r="AX560" s="152"/>
      <c r="AY560" s="152"/>
      <c r="AZ560" s="152"/>
      <c r="BA560" s="152"/>
      <c r="BB560" s="152"/>
      <c r="BC560" s="152"/>
      <c r="BD560" s="152"/>
      <c r="BE560" s="152"/>
      <c r="BF560" s="152"/>
      <c r="BG560" s="152"/>
      <c r="BH560" s="152"/>
      <c r="BI560" s="152"/>
      <c r="BJ560" s="152"/>
      <c r="BK560" s="152"/>
      <c r="BL560" s="152"/>
      <c r="BM560" s="152"/>
      <c r="BN560" s="152"/>
      <c r="BO560" s="152"/>
      <c r="BP560" s="152"/>
      <c r="BQ560" s="152"/>
      <c r="BR560" s="152"/>
      <c r="BS560" s="152"/>
      <c r="BT560" s="152"/>
      <c r="BU560" s="152"/>
      <c r="BV560" s="152"/>
      <c r="BW560" s="152"/>
      <c r="BX560" s="152"/>
      <c r="BY560" s="152"/>
    </row>
    <row r="561" spans="1:77" s="38" customFormat="1" x14ac:dyDescent="0.2">
      <c r="A561" s="152"/>
      <c r="B561" s="153" t="str">
        <f>IF(AND(B559&lt;&gt;"",ISNUMBER(B559),B560=""),"סך הכל",IF(Planning!A564="","",Planning!A564))</f>
        <v/>
      </c>
      <c r="C561" s="154" t="str">
        <f>IFERROR(_xlfn.IFS(B561="סך הכל",Summary!$B$6,Planning!C564&lt;&gt;"",Planning!C564),"")</f>
        <v/>
      </c>
      <c r="D561" s="152" t="str">
        <f>IFERROR(VLOOKUP(B561,Address!B:G,5,FALSE),"")</f>
        <v/>
      </c>
      <c r="E561" s="152" t="str">
        <f>IFERROR(VLOOKUP(B561,Address!B:L,11,FALSE),"")</f>
        <v/>
      </c>
      <c r="F561" s="155" t="str">
        <f t="shared" si="16"/>
        <v/>
      </c>
      <c r="G561" s="156" t="str">
        <f>IF(B561="סך הכל",Summary!$B$7,IF(F561="","",IF(VLOOKUP(B561,WQ_UnitID!B:C,2,FALSE)=0,"",VLOOKUP(B561,WQ_UnitID!B:C,2,FALSE))))</f>
        <v/>
      </c>
      <c r="H561" s="155" t="str">
        <f>IF(B561="סך הכל",Summary!$B$8,IF(F561="","",IFERROR(VLOOKUP(B561,Planning!A:B,2,FALSE),0)))</f>
        <v/>
      </c>
      <c r="I561" s="155" t="str">
        <f>IF(B561="סך הכל",Summary!$B$9,IF(F561="","",IFERROR(VLOOKUP(B561,Count!A:B,2,FALSE),0)))</f>
        <v/>
      </c>
      <c r="J561" s="155" t="str">
        <f>IF(F561="","",(IF(ISNUMBER(MATCH(B561,ExcPermit!$H$8:$H$1000,0)),"כן","לא")))</f>
        <v/>
      </c>
      <c r="K561" s="155" t="str">
        <f>IF(B561="סך הכל",Summary!$B$10,IF(F561="","",IFERROR(VLOOKUP(B561,Count!A:J,8,FALSE),0)))</f>
        <v/>
      </c>
      <c r="L561" s="155" t="str">
        <f>IF(B561="סך הכל",Summary!$B$11,IF(F561="","",IFERROR(VLOOKUP(B561,Count!A:J,9,FALSE),0)))</f>
        <v/>
      </c>
      <c r="M561" s="157" t="str">
        <f>IF(B561="סך הכל",Summary!$B$12,IF(F561="","",IFERROR(VLOOKUP(B561,Count!A:J,10,FALSE),0)))</f>
        <v/>
      </c>
      <c r="N561" s="158" t="str">
        <f t="shared" si="17"/>
        <v/>
      </c>
      <c r="O561" s="134" t="str">
        <f>IFERROR(VLOOKUP(B561,Comments!A:B,2,FALSE),"")</f>
        <v/>
      </c>
      <c r="P561" s="134"/>
      <c r="Q561" s="134"/>
      <c r="R561" s="134"/>
      <c r="S561" s="134"/>
      <c r="T561" s="134"/>
      <c r="U561" s="134"/>
      <c r="V561" s="134"/>
      <c r="W561" s="134"/>
      <c r="X561" s="134"/>
      <c r="Y561" s="134"/>
      <c r="Z561" s="134"/>
      <c r="AA561" s="134"/>
      <c r="AB561" s="134"/>
      <c r="AC561" s="134"/>
      <c r="AD561" s="134"/>
      <c r="AE561" s="152"/>
      <c r="AF561" s="152"/>
      <c r="AG561" s="152"/>
      <c r="AH561" s="152"/>
      <c r="AI561" s="152"/>
      <c r="AJ561" s="152"/>
      <c r="AK561" s="152"/>
      <c r="AL561" s="152"/>
      <c r="AM561" s="152"/>
      <c r="AN561" s="152"/>
      <c r="AO561" s="152"/>
      <c r="AP561" s="152"/>
      <c r="AQ561" s="152"/>
      <c r="AR561" s="152"/>
      <c r="AS561" s="152"/>
      <c r="AT561" s="152"/>
      <c r="AU561" s="152"/>
      <c r="AV561" s="152"/>
      <c r="AW561" s="152"/>
      <c r="AX561" s="152"/>
      <c r="AY561" s="152"/>
      <c r="AZ561" s="152"/>
      <c r="BA561" s="152"/>
      <c r="BB561" s="152"/>
      <c r="BC561" s="152"/>
      <c r="BD561" s="152"/>
      <c r="BE561" s="152"/>
      <c r="BF561" s="152"/>
      <c r="BG561" s="152"/>
      <c r="BH561" s="152"/>
      <c r="BI561" s="152"/>
      <c r="BJ561" s="152"/>
      <c r="BK561" s="152"/>
      <c r="BL561" s="152"/>
      <c r="BM561" s="152"/>
      <c r="BN561" s="152"/>
      <c r="BO561" s="152"/>
      <c r="BP561" s="152"/>
      <c r="BQ561" s="152"/>
      <c r="BR561" s="152"/>
      <c r="BS561" s="152"/>
      <c r="BT561" s="152"/>
      <c r="BU561" s="152"/>
      <c r="BV561" s="152"/>
      <c r="BW561" s="152"/>
      <c r="BX561" s="152"/>
      <c r="BY561" s="152"/>
    </row>
    <row r="562" spans="1:77" s="38" customFormat="1" x14ac:dyDescent="0.2">
      <c r="A562" s="152"/>
      <c r="B562" s="153" t="str">
        <f>IF(AND(B560&lt;&gt;"",ISNUMBER(B560),B561=""),"סך הכל",IF(Planning!A565="","",Planning!A565))</f>
        <v/>
      </c>
      <c r="C562" s="154" t="str">
        <f>IFERROR(_xlfn.IFS(B562="סך הכל",Summary!$B$6,Planning!C565&lt;&gt;"",Planning!C565),"")</f>
        <v/>
      </c>
      <c r="D562" s="152" t="str">
        <f>IFERROR(VLOOKUP(B562,Address!B:G,5,FALSE),"")</f>
        <v/>
      </c>
      <c r="E562" s="152" t="str">
        <f>IFERROR(VLOOKUP(B562,Address!B:L,11,FALSE),"")</f>
        <v/>
      </c>
      <c r="F562" s="155" t="str">
        <f t="shared" si="16"/>
        <v/>
      </c>
      <c r="G562" s="156" t="str">
        <f>IF(B562="סך הכל",Summary!$B$7,IF(F562="","",IF(VLOOKUP(B562,WQ_UnitID!B:C,2,FALSE)=0,"",VLOOKUP(B562,WQ_UnitID!B:C,2,FALSE))))</f>
        <v/>
      </c>
      <c r="H562" s="155" t="str">
        <f>IF(B562="סך הכל",Summary!$B$8,IF(F562="","",IFERROR(VLOOKUP(B562,Planning!A:B,2,FALSE),0)))</f>
        <v/>
      </c>
      <c r="I562" s="155" t="str">
        <f>IF(B562="סך הכל",Summary!$B$9,IF(F562="","",IFERROR(VLOOKUP(B562,Count!A:B,2,FALSE),0)))</f>
        <v/>
      </c>
      <c r="J562" s="155" t="str">
        <f>IF(F562="","",(IF(ISNUMBER(MATCH(B562,ExcPermit!$H$8:$H$1000,0)),"כן","לא")))</f>
        <v/>
      </c>
      <c r="K562" s="155" t="str">
        <f>IF(B562="סך הכל",Summary!$B$10,IF(F562="","",IFERROR(VLOOKUP(B562,Count!A:J,8,FALSE),0)))</f>
        <v/>
      </c>
      <c r="L562" s="155" t="str">
        <f>IF(B562="סך הכל",Summary!$B$11,IF(F562="","",IFERROR(VLOOKUP(B562,Count!A:J,9,FALSE),0)))</f>
        <v/>
      </c>
      <c r="M562" s="157" t="str">
        <f>IF(B562="סך הכל",Summary!$B$12,IF(F562="","",IFERROR(VLOOKUP(B562,Count!A:J,10,FALSE),0)))</f>
        <v/>
      </c>
      <c r="N562" s="158" t="str">
        <f t="shared" si="17"/>
        <v/>
      </c>
      <c r="O562" s="134" t="str">
        <f>IFERROR(VLOOKUP(B562,Comments!A:B,2,FALSE),"")</f>
        <v/>
      </c>
      <c r="P562" s="134"/>
      <c r="Q562" s="134"/>
      <c r="R562" s="134"/>
      <c r="S562" s="134"/>
      <c r="T562" s="134"/>
      <c r="U562" s="134"/>
      <c r="V562" s="134"/>
      <c r="W562" s="134"/>
      <c r="X562" s="134"/>
      <c r="Y562" s="134"/>
      <c r="Z562" s="134"/>
      <c r="AA562" s="134"/>
      <c r="AB562" s="134"/>
      <c r="AC562" s="134"/>
      <c r="AD562" s="134"/>
      <c r="AE562" s="152"/>
      <c r="AF562" s="152"/>
      <c r="AG562" s="152"/>
      <c r="AH562" s="152"/>
      <c r="AI562" s="152"/>
      <c r="AJ562" s="152"/>
      <c r="AK562" s="152"/>
      <c r="AL562" s="152"/>
      <c r="AM562" s="152"/>
      <c r="AN562" s="152"/>
      <c r="AO562" s="152"/>
      <c r="AP562" s="152"/>
      <c r="AQ562" s="152"/>
      <c r="AR562" s="152"/>
      <c r="AS562" s="152"/>
      <c r="AT562" s="152"/>
      <c r="AU562" s="152"/>
      <c r="AV562" s="152"/>
      <c r="AW562" s="152"/>
      <c r="AX562" s="152"/>
      <c r="AY562" s="152"/>
      <c r="AZ562" s="152"/>
      <c r="BA562" s="152"/>
      <c r="BB562" s="152"/>
      <c r="BC562" s="152"/>
      <c r="BD562" s="152"/>
      <c r="BE562" s="152"/>
      <c r="BF562" s="152"/>
      <c r="BG562" s="152"/>
      <c r="BH562" s="152"/>
      <c r="BI562" s="152"/>
      <c r="BJ562" s="152"/>
      <c r="BK562" s="152"/>
      <c r="BL562" s="152"/>
      <c r="BM562" s="152"/>
      <c r="BN562" s="152"/>
      <c r="BO562" s="152"/>
      <c r="BP562" s="152"/>
      <c r="BQ562" s="152"/>
      <c r="BR562" s="152"/>
      <c r="BS562" s="152"/>
      <c r="BT562" s="152"/>
      <c r="BU562" s="152"/>
      <c r="BV562" s="152"/>
      <c r="BW562" s="152"/>
      <c r="BX562" s="152"/>
      <c r="BY562" s="152"/>
    </row>
    <row r="563" spans="1:77" s="38" customFormat="1" x14ac:dyDescent="0.2">
      <c r="A563" s="152"/>
      <c r="B563" s="153" t="str">
        <f>IF(AND(B561&lt;&gt;"",ISNUMBER(B561),B562=""),"סך הכל",IF(Planning!A566="","",Planning!A566))</f>
        <v/>
      </c>
      <c r="C563" s="154" t="str">
        <f>IFERROR(_xlfn.IFS(B563="סך הכל",Summary!$B$6,Planning!C566&lt;&gt;"",Planning!C566),"")</f>
        <v/>
      </c>
      <c r="D563" s="152" t="str">
        <f>IFERROR(VLOOKUP(B563,Address!B:G,5,FALSE),"")</f>
        <v/>
      </c>
      <c r="E563" s="152" t="str">
        <f>IFERROR(VLOOKUP(B563,Address!B:L,11,FALSE),"")</f>
        <v/>
      </c>
      <c r="F563" s="155" t="str">
        <f t="shared" si="16"/>
        <v/>
      </c>
      <c r="G563" s="156" t="str">
        <f>IF(B563="סך הכל",Summary!$B$7,IF(F563="","",IF(VLOOKUP(B563,WQ_UnitID!B:C,2,FALSE)=0,"",VLOOKUP(B563,WQ_UnitID!B:C,2,FALSE))))</f>
        <v/>
      </c>
      <c r="H563" s="155" t="str">
        <f>IF(B563="סך הכל",Summary!$B$8,IF(F563="","",IFERROR(VLOOKUP(B563,Planning!A:B,2,FALSE),0)))</f>
        <v/>
      </c>
      <c r="I563" s="155" t="str">
        <f>IF(B563="סך הכל",Summary!$B$9,IF(F563="","",IFERROR(VLOOKUP(B563,Count!A:B,2,FALSE),0)))</f>
        <v/>
      </c>
      <c r="J563" s="155" t="str">
        <f>IF(F563="","",(IF(ISNUMBER(MATCH(B563,ExcPermit!$H$8:$H$1000,0)),"כן","לא")))</f>
        <v/>
      </c>
      <c r="K563" s="155" t="str">
        <f>IF(B563="סך הכל",Summary!$B$10,IF(F563="","",IFERROR(VLOOKUP(B563,Count!A:J,8,FALSE),0)))</f>
        <v/>
      </c>
      <c r="L563" s="155" t="str">
        <f>IF(B563="סך הכל",Summary!$B$11,IF(F563="","",IFERROR(VLOOKUP(B563,Count!A:J,9,FALSE),0)))</f>
        <v/>
      </c>
      <c r="M563" s="157" t="str">
        <f>IF(B563="סך הכל",Summary!$B$12,IF(F563="","",IFERROR(VLOOKUP(B563,Count!A:J,10,FALSE),0)))</f>
        <v/>
      </c>
      <c r="N563" s="158" t="str">
        <f t="shared" si="17"/>
        <v/>
      </c>
      <c r="O563" s="134" t="str">
        <f>IFERROR(VLOOKUP(B563,Comments!A:B,2,FALSE),"")</f>
        <v/>
      </c>
      <c r="P563" s="134"/>
      <c r="Q563" s="134"/>
      <c r="R563" s="134"/>
      <c r="S563" s="134"/>
      <c r="T563" s="134"/>
      <c r="U563" s="134"/>
      <c r="V563" s="134"/>
      <c r="W563" s="134"/>
      <c r="X563" s="134"/>
      <c r="Y563" s="134"/>
      <c r="Z563" s="134"/>
      <c r="AA563" s="134"/>
      <c r="AB563" s="134"/>
      <c r="AC563" s="134"/>
      <c r="AD563" s="134"/>
      <c r="AE563" s="152"/>
      <c r="AF563" s="152"/>
      <c r="AG563" s="152"/>
      <c r="AH563" s="152"/>
      <c r="AI563" s="152"/>
      <c r="AJ563" s="152"/>
      <c r="AK563" s="152"/>
      <c r="AL563" s="152"/>
      <c r="AM563" s="152"/>
      <c r="AN563" s="152"/>
      <c r="AO563" s="152"/>
      <c r="AP563" s="152"/>
      <c r="AQ563" s="152"/>
      <c r="AR563" s="152"/>
      <c r="AS563" s="152"/>
      <c r="AT563" s="152"/>
      <c r="AU563" s="152"/>
      <c r="AV563" s="152"/>
      <c r="AW563" s="152"/>
      <c r="AX563" s="152"/>
      <c r="AY563" s="152"/>
      <c r="AZ563" s="152"/>
      <c r="BA563" s="152"/>
      <c r="BB563" s="152"/>
      <c r="BC563" s="152"/>
      <c r="BD563" s="152"/>
      <c r="BE563" s="152"/>
      <c r="BF563" s="152"/>
      <c r="BG563" s="152"/>
      <c r="BH563" s="152"/>
      <c r="BI563" s="152"/>
      <c r="BJ563" s="152"/>
      <c r="BK563" s="152"/>
      <c r="BL563" s="152"/>
      <c r="BM563" s="152"/>
      <c r="BN563" s="152"/>
      <c r="BO563" s="152"/>
      <c r="BP563" s="152"/>
      <c r="BQ563" s="152"/>
      <c r="BR563" s="152"/>
      <c r="BS563" s="152"/>
      <c r="BT563" s="152"/>
      <c r="BU563" s="152"/>
      <c r="BV563" s="152"/>
      <c r="BW563" s="152"/>
      <c r="BX563" s="152"/>
      <c r="BY563" s="152"/>
    </row>
    <row r="564" spans="1:77" s="38" customFormat="1" x14ac:dyDescent="0.2">
      <c r="A564" s="152"/>
      <c r="B564" s="153" t="str">
        <f>IF(AND(B562&lt;&gt;"",ISNUMBER(B562),B563=""),"סך הכל",IF(Planning!A567="","",Planning!A567))</f>
        <v/>
      </c>
      <c r="C564" s="154" t="str">
        <f>IFERROR(_xlfn.IFS(B564="סך הכל",Summary!$B$6,Planning!C567&lt;&gt;"",Planning!C567),"")</f>
        <v/>
      </c>
      <c r="D564" s="152" t="str">
        <f>IFERROR(VLOOKUP(B564,Address!B:G,5,FALSE),"")</f>
        <v/>
      </c>
      <c r="E564" s="152" t="str">
        <f>IFERROR(VLOOKUP(B564,Address!B:L,11,FALSE),"")</f>
        <v/>
      </c>
      <c r="F564" s="155" t="str">
        <f t="shared" si="16"/>
        <v/>
      </c>
      <c r="G564" s="156" t="str">
        <f>IF(B564="סך הכל",Summary!$B$7,IF(F564="","",IF(VLOOKUP(B564,WQ_UnitID!B:C,2,FALSE)=0,"",VLOOKUP(B564,WQ_UnitID!B:C,2,FALSE))))</f>
        <v/>
      </c>
      <c r="H564" s="155" t="str">
        <f>IF(B564="סך הכל",Summary!$B$8,IF(F564="","",IFERROR(VLOOKUP(B564,Planning!A:B,2,FALSE),0)))</f>
        <v/>
      </c>
      <c r="I564" s="155" t="str">
        <f>IF(B564="סך הכל",Summary!$B$9,IF(F564="","",IFERROR(VLOOKUP(B564,Count!A:B,2,FALSE),0)))</f>
        <v/>
      </c>
      <c r="J564" s="155" t="str">
        <f>IF(F564="","",(IF(ISNUMBER(MATCH(B564,ExcPermit!$H$8:$H$1000,0)),"כן","לא")))</f>
        <v/>
      </c>
      <c r="K564" s="155" t="str">
        <f>IF(B564="סך הכל",Summary!$B$10,IF(F564="","",IFERROR(VLOOKUP(B564,Count!A:J,8,FALSE),0)))</f>
        <v/>
      </c>
      <c r="L564" s="155" t="str">
        <f>IF(B564="סך הכל",Summary!$B$11,IF(F564="","",IFERROR(VLOOKUP(B564,Count!A:J,9,FALSE),0)))</f>
        <v/>
      </c>
      <c r="M564" s="157" t="str">
        <f>IF(B564="סך הכל",Summary!$B$12,IF(F564="","",IFERROR(VLOOKUP(B564,Count!A:J,10,FALSE),0)))</f>
        <v/>
      </c>
      <c r="N564" s="158" t="str">
        <f t="shared" si="17"/>
        <v/>
      </c>
      <c r="O564" s="134" t="str">
        <f>IFERROR(VLOOKUP(B564,Comments!A:B,2,FALSE),"")</f>
        <v/>
      </c>
      <c r="P564" s="134"/>
      <c r="Q564" s="134"/>
      <c r="R564" s="134"/>
      <c r="S564" s="134"/>
      <c r="T564" s="134"/>
      <c r="U564" s="134"/>
      <c r="V564" s="134"/>
      <c r="W564" s="134"/>
      <c r="X564" s="134"/>
      <c r="Y564" s="134"/>
      <c r="Z564" s="134"/>
      <c r="AA564" s="134"/>
      <c r="AB564" s="134"/>
      <c r="AC564" s="134"/>
      <c r="AD564" s="134"/>
      <c r="AE564" s="152"/>
      <c r="AF564" s="152"/>
      <c r="AG564" s="152"/>
      <c r="AH564" s="152"/>
      <c r="AI564" s="152"/>
      <c r="AJ564" s="152"/>
      <c r="AK564" s="152"/>
      <c r="AL564" s="152"/>
      <c r="AM564" s="152"/>
      <c r="AN564" s="152"/>
      <c r="AO564" s="152"/>
      <c r="AP564" s="152"/>
      <c r="AQ564" s="152"/>
      <c r="AR564" s="152"/>
      <c r="AS564" s="152"/>
      <c r="AT564" s="152"/>
      <c r="AU564" s="152"/>
      <c r="AV564" s="152"/>
      <c r="AW564" s="152"/>
      <c r="AX564" s="152"/>
      <c r="AY564" s="152"/>
      <c r="AZ564" s="152"/>
      <c r="BA564" s="152"/>
      <c r="BB564" s="152"/>
      <c r="BC564" s="152"/>
      <c r="BD564" s="152"/>
      <c r="BE564" s="152"/>
      <c r="BF564" s="152"/>
      <c r="BG564" s="152"/>
      <c r="BH564" s="152"/>
      <c r="BI564" s="152"/>
      <c r="BJ564" s="152"/>
      <c r="BK564" s="152"/>
      <c r="BL564" s="152"/>
      <c r="BM564" s="152"/>
      <c r="BN564" s="152"/>
      <c r="BO564" s="152"/>
      <c r="BP564" s="152"/>
      <c r="BQ564" s="152"/>
      <c r="BR564" s="152"/>
      <c r="BS564" s="152"/>
      <c r="BT564" s="152"/>
      <c r="BU564" s="152"/>
      <c r="BV564" s="152"/>
      <c r="BW564" s="152"/>
      <c r="BX564" s="152"/>
      <c r="BY564" s="152"/>
    </row>
    <row r="565" spans="1:77" s="38" customFormat="1" x14ac:dyDescent="0.2">
      <c r="A565" s="152"/>
      <c r="B565" s="153" t="str">
        <f>IF(AND(B563&lt;&gt;"",ISNUMBER(B563),B564=""),"סך הכל",IF(Planning!A568="","",Planning!A568))</f>
        <v/>
      </c>
      <c r="C565" s="154" t="str">
        <f>IFERROR(_xlfn.IFS(B565="סך הכל",Summary!$B$6,Planning!C568&lt;&gt;"",Planning!C568),"")</f>
        <v/>
      </c>
      <c r="D565" s="152" t="str">
        <f>IFERROR(VLOOKUP(B565,Address!B:G,5,FALSE),"")</f>
        <v/>
      </c>
      <c r="E565" s="152" t="str">
        <f>IFERROR(VLOOKUP(B565,Address!B:L,11,FALSE),"")</f>
        <v/>
      </c>
      <c r="F565" s="155" t="str">
        <f t="shared" si="16"/>
        <v/>
      </c>
      <c r="G565" s="156" t="str">
        <f>IF(B565="סך הכל",Summary!$B$7,IF(F565="","",IF(VLOOKUP(B565,WQ_UnitID!B:C,2,FALSE)=0,"",VLOOKUP(B565,WQ_UnitID!B:C,2,FALSE))))</f>
        <v/>
      </c>
      <c r="H565" s="155" t="str">
        <f>IF(B565="סך הכל",Summary!$B$8,IF(F565="","",IFERROR(VLOOKUP(B565,Planning!A:B,2,FALSE),0)))</f>
        <v/>
      </c>
      <c r="I565" s="155" t="str">
        <f>IF(B565="סך הכל",Summary!$B$9,IF(F565="","",IFERROR(VLOOKUP(B565,Count!A:B,2,FALSE),0)))</f>
        <v/>
      </c>
      <c r="J565" s="155" t="str">
        <f>IF(F565="","",(IF(ISNUMBER(MATCH(B565,ExcPermit!$H$8:$H$1000,0)),"כן","לא")))</f>
        <v/>
      </c>
      <c r="K565" s="155" t="str">
        <f>IF(B565="סך הכל",Summary!$B$10,IF(F565="","",IFERROR(VLOOKUP(B565,Count!A:J,8,FALSE),0)))</f>
        <v/>
      </c>
      <c r="L565" s="155" t="str">
        <f>IF(B565="סך הכל",Summary!$B$11,IF(F565="","",IFERROR(VLOOKUP(B565,Count!A:J,9,FALSE),0)))</f>
        <v/>
      </c>
      <c r="M565" s="157" t="str">
        <f>IF(B565="סך הכל",Summary!$B$12,IF(F565="","",IFERROR(VLOOKUP(B565,Count!A:J,10,FALSE),0)))</f>
        <v/>
      </c>
      <c r="N565" s="158" t="str">
        <f t="shared" si="17"/>
        <v/>
      </c>
      <c r="O565" s="134" t="str">
        <f>IFERROR(VLOOKUP(B565,Comments!A:B,2,FALSE),"")</f>
        <v/>
      </c>
      <c r="P565" s="134"/>
      <c r="Q565" s="134"/>
      <c r="R565" s="134"/>
      <c r="S565" s="134"/>
      <c r="T565" s="134"/>
      <c r="U565" s="134"/>
      <c r="V565" s="134"/>
      <c r="W565" s="134"/>
      <c r="X565" s="134"/>
      <c r="Y565" s="134"/>
      <c r="Z565" s="134"/>
      <c r="AA565" s="134"/>
      <c r="AB565" s="134"/>
      <c r="AC565" s="134"/>
      <c r="AD565" s="134"/>
      <c r="AE565" s="152"/>
      <c r="AF565" s="152"/>
      <c r="AG565" s="152"/>
      <c r="AH565" s="152"/>
      <c r="AI565" s="152"/>
      <c r="AJ565" s="152"/>
      <c r="AK565" s="152"/>
      <c r="AL565" s="152"/>
      <c r="AM565" s="152"/>
      <c r="AN565" s="152"/>
      <c r="AO565" s="152"/>
      <c r="AP565" s="152"/>
      <c r="AQ565" s="152"/>
      <c r="AR565" s="152"/>
      <c r="AS565" s="152"/>
      <c r="AT565" s="152"/>
      <c r="AU565" s="152"/>
      <c r="AV565" s="152"/>
      <c r="AW565" s="152"/>
      <c r="AX565" s="152"/>
      <c r="AY565" s="152"/>
      <c r="AZ565" s="152"/>
      <c r="BA565" s="152"/>
      <c r="BB565" s="152"/>
      <c r="BC565" s="152"/>
      <c r="BD565" s="152"/>
      <c r="BE565" s="152"/>
      <c r="BF565" s="152"/>
      <c r="BG565" s="152"/>
      <c r="BH565" s="152"/>
      <c r="BI565" s="152"/>
      <c r="BJ565" s="152"/>
      <c r="BK565" s="152"/>
      <c r="BL565" s="152"/>
      <c r="BM565" s="152"/>
      <c r="BN565" s="152"/>
      <c r="BO565" s="152"/>
      <c r="BP565" s="152"/>
      <c r="BQ565" s="152"/>
      <c r="BR565" s="152"/>
      <c r="BS565" s="152"/>
      <c r="BT565" s="152"/>
      <c r="BU565" s="152"/>
      <c r="BV565" s="152"/>
      <c r="BW565" s="152"/>
      <c r="BX565" s="152"/>
      <c r="BY565" s="152"/>
    </row>
    <row r="566" spans="1:77" s="38" customFormat="1" x14ac:dyDescent="0.2">
      <c r="A566" s="152"/>
      <c r="B566" s="153" t="str">
        <f>IF(AND(B564&lt;&gt;"",ISNUMBER(B564),B565=""),"סך הכל",IF(Planning!A569="","",Planning!A569))</f>
        <v/>
      </c>
      <c r="C566" s="154" t="str">
        <f>IFERROR(_xlfn.IFS(B566="סך הכל",Summary!$B$6,Planning!C569&lt;&gt;"",Planning!C569),"")</f>
        <v/>
      </c>
      <c r="D566" s="152" t="str">
        <f>IFERROR(VLOOKUP(B566,Address!B:G,5,FALSE),"")</f>
        <v/>
      </c>
      <c r="E566" s="152" t="str">
        <f>IFERROR(VLOOKUP(B566,Address!B:L,11,FALSE),"")</f>
        <v/>
      </c>
      <c r="F566" s="155" t="str">
        <f t="shared" si="16"/>
        <v/>
      </c>
      <c r="G566" s="156" t="str">
        <f>IF(B566="סך הכל",Summary!$B$7,IF(F566="","",IF(VLOOKUP(B566,WQ_UnitID!B:C,2,FALSE)=0,"",VLOOKUP(B566,WQ_UnitID!B:C,2,FALSE))))</f>
        <v/>
      </c>
      <c r="H566" s="155" t="str">
        <f>IF(B566="סך הכל",Summary!$B$8,IF(F566="","",IFERROR(VLOOKUP(B566,Planning!A:B,2,FALSE),0)))</f>
        <v/>
      </c>
      <c r="I566" s="155" t="str">
        <f>IF(B566="סך הכל",Summary!$B$9,IF(F566="","",IFERROR(VLOOKUP(B566,Count!A:B,2,FALSE),0)))</f>
        <v/>
      </c>
      <c r="J566" s="155" t="str">
        <f>IF(F566="","",(IF(ISNUMBER(MATCH(B566,ExcPermit!$H$8:$H$1000,0)),"כן","לא")))</f>
        <v/>
      </c>
      <c r="K566" s="155" t="str">
        <f>IF(B566="סך הכל",Summary!$B$10,IF(F566="","",IFERROR(VLOOKUP(B566,Count!A:J,8,FALSE),0)))</f>
        <v/>
      </c>
      <c r="L566" s="155" t="str">
        <f>IF(B566="סך הכל",Summary!$B$11,IF(F566="","",IFERROR(VLOOKUP(B566,Count!A:J,9,FALSE),0)))</f>
        <v/>
      </c>
      <c r="M566" s="157" t="str">
        <f>IF(B566="סך הכל",Summary!$B$12,IF(F566="","",IFERROR(VLOOKUP(B566,Count!A:J,10,FALSE),0)))</f>
        <v/>
      </c>
      <c r="N566" s="158" t="str">
        <f t="shared" si="17"/>
        <v/>
      </c>
      <c r="O566" s="134" t="str">
        <f>IFERROR(VLOOKUP(B566,Comments!A:B,2,FALSE),"")</f>
        <v/>
      </c>
      <c r="P566" s="134"/>
      <c r="Q566" s="134"/>
      <c r="R566" s="134"/>
      <c r="S566" s="134"/>
      <c r="T566" s="134"/>
      <c r="U566" s="134"/>
      <c r="V566" s="134"/>
      <c r="W566" s="134"/>
      <c r="X566" s="134"/>
      <c r="Y566" s="134"/>
      <c r="Z566" s="134"/>
      <c r="AA566" s="134"/>
      <c r="AB566" s="134"/>
      <c r="AC566" s="134"/>
      <c r="AD566" s="134"/>
      <c r="AE566" s="152"/>
      <c r="AF566" s="152"/>
      <c r="AG566" s="152"/>
      <c r="AH566" s="152"/>
      <c r="AI566" s="152"/>
      <c r="AJ566" s="152"/>
      <c r="AK566" s="152"/>
      <c r="AL566" s="152"/>
      <c r="AM566" s="152"/>
      <c r="AN566" s="152"/>
      <c r="AO566" s="152"/>
      <c r="AP566" s="152"/>
      <c r="AQ566" s="152"/>
      <c r="AR566" s="152"/>
      <c r="AS566" s="152"/>
      <c r="AT566" s="152"/>
      <c r="AU566" s="152"/>
      <c r="AV566" s="152"/>
      <c r="AW566" s="152"/>
      <c r="AX566" s="152"/>
      <c r="AY566" s="152"/>
      <c r="AZ566" s="152"/>
      <c r="BA566" s="152"/>
      <c r="BB566" s="152"/>
      <c r="BC566" s="152"/>
      <c r="BD566" s="152"/>
      <c r="BE566" s="152"/>
      <c r="BF566" s="152"/>
      <c r="BG566" s="152"/>
      <c r="BH566" s="152"/>
      <c r="BI566" s="152"/>
      <c r="BJ566" s="152"/>
      <c r="BK566" s="152"/>
      <c r="BL566" s="152"/>
      <c r="BM566" s="152"/>
      <c r="BN566" s="152"/>
      <c r="BO566" s="152"/>
      <c r="BP566" s="152"/>
      <c r="BQ566" s="152"/>
      <c r="BR566" s="152"/>
      <c r="BS566" s="152"/>
      <c r="BT566" s="152"/>
      <c r="BU566" s="152"/>
      <c r="BV566" s="152"/>
      <c r="BW566" s="152"/>
      <c r="BX566" s="152"/>
      <c r="BY566" s="152"/>
    </row>
    <row r="567" spans="1:77" s="38" customFormat="1" x14ac:dyDescent="0.2">
      <c r="A567" s="152"/>
      <c r="B567" s="153" t="str">
        <f>IF(AND(B565&lt;&gt;"",ISNUMBER(B565),B566=""),"סך הכל",IF(Planning!A570="","",Planning!A570))</f>
        <v/>
      </c>
      <c r="C567" s="154" t="str">
        <f>IFERROR(_xlfn.IFS(B567="סך הכל",Summary!$B$6,Planning!C570&lt;&gt;"",Planning!C570),"")</f>
        <v/>
      </c>
      <c r="D567" s="152" t="str">
        <f>IFERROR(VLOOKUP(B567,Address!B:G,5,FALSE),"")</f>
        <v/>
      </c>
      <c r="E567" s="152" t="str">
        <f>IFERROR(VLOOKUP(B567,Address!B:L,11,FALSE),"")</f>
        <v/>
      </c>
      <c r="F567" s="155" t="str">
        <f t="shared" si="16"/>
        <v/>
      </c>
      <c r="G567" s="156" t="str">
        <f>IF(B567="סך הכל",Summary!$B$7,IF(F567="","",IF(VLOOKUP(B567,WQ_UnitID!B:C,2,FALSE)=0,"",VLOOKUP(B567,WQ_UnitID!B:C,2,FALSE))))</f>
        <v/>
      </c>
      <c r="H567" s="155" t="str">
        <f>IF(B567="סך הכל",Summary!$B$8,IF(F567="","",IFERROR(VLOOKUP(B567,Planning!A:B,2,FALSE),0)))</f>
        <v/>
      </c>
      <c r="I567" s="155" t="str">
        <f>IF(B567="סך הכל",Summary!$B$9,IF(F567="","",IFERROR(VLOOKUP(B567,Count!A:B,2,FALSE),0)))</f>
        <v/>
      </c>
      <c r="J567" s="155" t="str">
        <f>IF(F567="","",(IF(ISNUMBER(MATCH(B567,ExcPermit!$H$8:$H$1000,0)),"כן","לא")))</f>
        <v/>
      </c>
      <c r="K567" s="155" t="str">
        <f>IF(B567="סך הכל",Summary!$B$10,IF(F567="","",IFERROR(VLOOKUP(B567,Count!A:J,8,FALSE),0)))</f>
        <v/>
      </c>
      <c r="L567" s="155" t="str">
        <f>IF(B567="סך הכל",Summary!$B$11,IF(F567="","",IFERROR(VLOOKUP(B567,Count!A:J,9,FALSE),0)))</f>
        <v/>
      </c>
      <c r="M567" s="157" t="str">
        <f>IF(B567="סך הכל",Summary!$B$12,IF(F567="","",IFERROR(VLOOKUP(B567,Count!A:J,10,FALSE),0)))</f>
        <v/>
      </c>
      <c r="N567" s="158" t="str">
        <f t="shared" si="17"/>
        <v/>
      </c>
      <c r="O567" s="134" t="str">
        <f>IFERROR(VLOOKUP(B567,Comments!A:B,2,FALSE),"")</f>
        <v/>
      </c>
      <c r="P567" s="134"/>
      <c r="Q567" s="134"/>
      <c r="R567" s="134"/>
      <c r="S567" s="134"/>
      <c r="T567" s="134"/>
      <c r="U567" s="134"/>
      <c r="V567" s="134"/>
      <c r="W567" s="134"/>
      <c r="X567" s="134"/>
      <c r="Y567" s="134"/>
      <c r="Z567" s="134"/>
      <c r="AA567" s="134"/>
      <c r="AB567" s="134"/>
      <c r="AC567" s="134"/>
      <c r="AD567" s="134"/>
      <c r="AE567" s="152"/>
      <c r="AF567" s="152"/>
      <c r="AG567" s="152"/>
      <c r="AH567" s="152"/>
      <c r="AI567" s="152"/>
      <c r="AJ567" s="152"/>
      <c r="AK567" s="152"/>
      <c r="AL567" s="152"/>
      <c r="AM567" s="152"/>
      <c r="AN567" s="152"/>
      <c r="AO567" s="152"/>
      <c r="AP567" s="152"/>
      <c r="AQ567" s="152"/>
      <c r="AR567" s="152"/>
      <c r="AS567" s="152"/>
      <c r="AT567" s="152"/>
      <c r="AU567" s="152"/>
      <c r="AV567" s="152"/>
      <c r="AW567" s="152"/>
      <c r="AX567" s="152"/>
      <c r="AY567" s="152"/>
      <c r="AZ567" s="152"/>
      <c r="BA567" s="152"/>
      <c r="BB567" s="152"/>
      <c r="BC567" s="152"/>
      <c r="BD567" s="152"/>
      <c r="BE567" s="152"/>
      <c r="BF567" s="152"/>
      <c r="BG567" s="152"/>
      <c r="BH567" s="152"/>
      <c r="BI567" s="152"/>
      <c r="BJ567" s="152"/>
      <c r="BK567" s="152"/>
      <c r="BL567" s="152"/>
      <c r="BM567" s="152"/>
      <c r="BN567" s="152"/>
      <c r="BO567" s="152"/>
      <c r="BP567" s="152"/>
      <c r="BQ567" s="152"/>
      <c r="BR567" s="152"/>
      <c r="BS567" s="152"/>
      <c r="BT567" s="152"/>
      <c r="BU567" s="152"/>
      <c r="BV567" s="152"/>
      <c r="BW567" s="152"/>
      <c r="BX567" s="152"/>
      <c r="BY567" s="152"/>
    </row>
    <row r="568" spans="1:77" s="38" customFormat="1" x14ac:dyDescent="0.2">
      <c r="A568" s="152"/>
      <c r="B568" s="153" t="str">
        <f>IF(AND(B566&lt;&gt;"",ISNUMBER(B566),B567=""),"סך הכל",IF(Planning!A571="","",Planning!A571))</f>
        <v/>
      </c>
      <c r="C568" s="154" t="str">
        <f>IFERROR(_xlfn.IFS(B568="סך הכל",Summary!$B$6,Planning!C571&lt;&gt;"",Planning!C571),"")</f>
        <v/>
      </c>
      <c r="D568" s="152" t="str">
        <f>IFERROR(VLOOKUP(B568,Address!B:G,5,FALSE),"")</f>
        <v/>
      </c>
      <c r="E568" s="152" t="str">
        <f>IFERROR(VLOOKUP(B568,Address!B:L,11,FALSE),"")</f>
        <v/>
      </c>
      <c r="F568" s="155" t="str">
        <f t="shared" si="16"/>
        <v/>
      </c>
      <c r="G568" s="156" t="str">
        <f>IF(B568="סך הכל",Summary!$B$7,IF(F568="","",IF(VLOOKUP(B568,WQ_UnitID!B:C,2,FALSE)=0,"",VLOOKUP(B568,WQ_UnitID!B:C,2,FALSE))))</f>
        <v/>
      </c>
      <c r="H568" s="155" t="str">
        <f>IF(B568="סך הכל",Summary!$B$8,IF(F568="","",IFERROR(VLOOKUP(B568,Planning!A:B,2,FALSE),0)))</f>
        <v/>
      </c>
      <c r="I568" s="155" t="str">
        <f>IF(B568="סך הכל",Summary!$B$9,IF(F568="","",IFERROR(VLOOKUP(B568,Count!A:B,2,FALSE),0)))</f>
        <v/>
      </c>
      <c r="J568" s="155" t="str">
        <f>IF(F568="","",(IF(ISNUMBER(MATCH(B568,ExcPermit!$H$8:$H$1000,0)),"כן","לא")))</f>
        <v/>
      </c>
      <c r="K568" s="155" t="str">
        <f>IF(B568="סך הכל",Summary!$B$10,IF(F568="","",IFERROR(VLOOKUP(B568,Count!A:J,8,FALSE),0)))</f>
        <v/>
      </c>
      <c r="L568" s="155" t="str">
        <f>IF(B568="סך הכל",Summary!$B$11,IF(F568="","",IFERROR(VLOOKUP(B568,Count!A:J,9,FALSE),0)))</f>
        <v/>
      </c>
      <c r="M568" s="157" t="str">
        <f>IF(B568="סך הכל",Summary!$B$12,IF(F568="","",IFERROR(VLOOKUP(B568,Count!A:J,10,FALSE),0)))</f>
        <v/>
      </c>
      <c r="N568" s="158" t="str">
        <f t="shared" si="17"/>
        <v/>
      </c>
      <c r="O568" s="134" t="str">
        <f>IFERROR(VLOOKUP(B568,Comments!A:B,2,FALSE),"")</f>
        <v/>
      </c>
      <c r="P568" s="134"/>
      <c r="Q568" s="134"/>
      <c r="R568" s="134"/>
      <c r="S568" s="134"/>
      <c r="T568" s="134"/>
      <c r="U568" s="134"/>
      <c r="V568" s="134"/>
      <c r="W568" s="134"/>
      <c r="X568" s="134"/>
      <c r="Y568" s="134"/>
      <c r="Z568" s="134"/>
      <c r="AA568" s="134"/>
      <c r="AB568" s="134"/>
      <c r="AC568" s="134"/>
      <c r="AD568" s="134"/>
      <c r="AE568" s="152"/>
      <c r="AF568" s="152"/>
      <c r="AG568" s="152"/>
      <c r="AH568" s="152"/>
      <c r="AI568" s="152"/>
      <c r="AJ568" s="152"/>
      <c r="AK568" s="152"/>
      <c r="AL568" s="152"/>
      <c r="AM568" s="152"/>
      <c r="AN568" s="152"/>
      <c r="AO568" s="152"/>
      <c r="AP568" s="152"/>
      <c r="AQ568" s="152"/>
      <c r="AR568" s="152"/>
      <c r="AS568" s="152"/>
      <c r="AT568" s="152"/>
      <c r="AU568" s="152"/>
      <c r="AV568" s="152"/>
      <c r="AW568" s="152"/>
      <c r="AX568" s="152"/>
      <c r="AY568" s="152"/>
      <c r="AZ568" s="152"/>
      <c r="BA568" s="152"/>
      <c r="BB568" s="152"/>
      <c r="BC568" s="152"/>
      <c r="BD568" s="152"/>
      <c r="BE568" s="152"/>
      <c r="BF568" s="152"/>
      <c r="BG568" s="152"/>
      <c r="BH568" s="152"/>
      <c r="BI568" s="152"/>
      <c r="BJ568" s="152"/>
      <c r="BK568" s="152"/>
      <c r="BL568" s="152"/>
      <c r="BM568" s="152"/>
      <c r="BN568" s="152"/>
      <c r="BO568" s="152"/>
      <c r="BP568" s="152"/>
      <c r="BQ568" s="152"/>
      <c r="BR568" s="152"/>
      <c r="BS568" s="152"/>
      <c r="BT568" s="152"/>
      <c r="BU568" s="152"/>
      <c r="BV568" s="152"/>
      <c r="BW568" s="152"/>
      <c r="BX568" s="152"/>
      <c r="BY568" s="152"/>
    </row>
    <row r="569" spans="1:77" s="38" customFormat="1" x14ac:dyDescent="0.2">
      <c r="A569" s="152"/>
      <c r="B569" s="153" t="str">
        <f>IF(AND(B567&lt;&gt;"",ISNUMBER(B567),B568=""),"סך הכל",IF(Planning!A572="","",Planning!A572))</f>
        <v/>
      </c>
      <c r="C569" s="154" t="str">
        <f>IFERROR(_xlfn.IFS(B569="סך הכל",Summary!$B$6,Planning!C572&lt;&gt;"",Planning!C572),"")</f>
        <v/>
      </c>
      <c r="D569" s="152" t="str">
        <f>IFERROR(VLOOKUP(B569,Address!B:G,5,FALSE),"")</f>
        <v/>
      </c>
      <c r="E569" s="152" t="str">
        <f>IFERROR(VLOOKUP(B569,Address!B:L,11,FALSE),"")</f>
        <v/>
      </c>
      <c r="F569" s="155" t="str">
        <f t="shared" si="16"/>
        <v/>
      </c>
      <c r="G569" s="156" t="str">
        <f>IF(B569="סך הכל",Summary!$B$7,IF(F569="","",IF(VLOOKUP(B569,WQ_UnitID!B:C,2,FALSE)=0,"",VLOOKUP(B569,WQ_UnitID!B:C,2,FALSE))))</f>
        <v/>
      </c>
      <c r="H569" s="155" t="str">
        <f>IF(B569="סך הכל",Summary!$B$8,IF(F569="","",IFERROR(VLOOKUP(B569,Planning!A:B,2,FALSE),0)))</f>
        <v/>
      </c>
      <c r="I569" s="155" t="str">
        <f>IF(B569="סך הכל",Summary!$B$9,IF(F569="","",IFERROR(VLOOKUP(B569,Count!A:B,2,FALSE),0)))</f>
        <v/>
      </c>
      <c r="J569" s="155" t="str">
        <f>IF(F569="","",(IF(ISNUMBER(MATCH(B569,ExcPermit!$H$8:$H$1000,0)),"כן","לא")))</f>
        <v/>
      </c>
      <c r="K569" s="155" t="str">
        <f>IF(B569="סך הכל",Summary!$B$10,IF(F569="","",IFERROR(VLOOKUP(B569,Count!A:J,8,FALSE),0)))</f>
        <v/>
      </c>
      <c r="L569" s="155" t="str">
        <f>IF(B569="סך הכל",Summary!$B$11,IF(F569="","",IFERROR(VLOOKUP(B569,Count!A:J,9,FALSE),0)))</f>
        <v/>
      </c>
      <c r="M569" s="157" t="str">
        <f>IF(B569="סך הכל",Summary!$B$12,IF(F569="","",IFERROR(VLOOKUP(B569,Count!A:J,10,FALSE),0)))</f>
        <v/>
      </c>
      <c r="N569" s="158" t="str">
        <f t="shared" si="17"/>
        <v/>
      </c>
      <c r="O569" s="134" t="str">
        <f>IFERROR(VLOOKUP(B569,Comments!A:B,2,FALSE),"")</f>
        <v/>
      </c>
      <c r="P569" s="134"/>
      <c r="Q569" s="134"/>
      <c r="R569" s="134"/>
      <c r="S569" s="134"/>
      <c r="T569" s="134"/>
      <c r="U569" s="134"/>
      <c r="V569" s="134"/>
      <c r="W569" s="134"/>
      <c r="X569" s="134"/>
      <c r="Y569" s="134"/>
      <c r="Z569" s="134"/>
      <c r="AA569" s="134"/>
      <c r="AB569" s="134"/>
      <c r="AC569" s="134"/>
      <c r="AD569" s="134"/>
      <c r="AE569" s="152"/>
      <c r="AF569" s="152"/>
      <c r="AG569" s="152"/>
      <c r="AH569" s="152"/>
      <c r="AI569" s="152"/>
      <c r="AJ569" s="152"/>
      <c r="AK569" s="152"/>
      <c r="AL569" s="152"/>
      <c r="AM569" s="152"/>
      <c r="AN569" s="152"/>
      <c r="AO569" s="152"/>
      <c r="AP569" s="152"/>
      <c r="AQ569" s="152"/>
      <c r="AR569" s="152"/>
      <c r="AS569" s="152"/>
      <c r="AT569" s="152"/>
      <c r="AU569" s="152"/>
      <c r="AV569" s="152"/>
      <c r="AW569" s="152"/>
      <c r="AX569" s="152"/>
      <c r="AY569" s="152"/>
      <c r="AZ569" s="152"/>
      <c r="BA569" s="152"/>
      <c r="BB569" s="152"/>
      <c r="BC569" s="152"/>
      <c r="BD569" s="152"/>
      <c r="BE569" s="152"/>
      <c r="BF569" s="152"/>
      <c r="BG569" s="152"/>
      <c r="BH569" s="152"/>
      <c r="BI569" s="152"/>
      <c r="BJ569" s="152"/>
      <c r="BK569" s="152"/>
      <c r="BL569" s="152"/>
      <c r="BM569" s="152"/>
      <c r="BN569" s="152"/>
      <c r="BO569" s="152"/>
      <c r="BP569" s="152"/>
      <c r="BQ569" s="152"/>
      <c r="BR569" s="152"/>
      <c r="BS569" s="152"/>
      <c r="BT569" s="152"/>
      <c r="BU569" s="152"/>
      <c r="BV569" s="152"/>
      <c r="BW569" s="152"/>
      <c r="BX569" s="152"/>
      <c r="BY569" s="152"/>
    </row>
    <row r="570" spans="1:77" s="38" customFormat="1" x14ac:dyDescent="0.2">
      <c r="A570" s="152"/>
      <c r="B570" s="153" t="str">
        <f>IF(AND(B568&lt;&gt;"",ISNUMBER(B568),B569=""),"סך הכל",IF(Planning!A573="","",Planning!A573))</f>
        <v/>
      </c>
      <c r="C570" s="154" t="str">
        <f>IFERROR(_xlfn.IFS(B570="סך הכל",Summary!$B$6,Planning!C573&lt;&gt;"",Planning!C573),"")</f>
        <v/>
      </c>
      <c r="D570" s="152" t="str">
        <f>IFERROR(VLOOKUP(B570,Address!B:G,5,FALSE),"")</f>
        <v/>
      </c>
      <c r="E570" s="152" t="str">
        <f>IFERROR(VLOOKUP(B570,Address!B:L,11,FALSE),"")</f>
        <v/>
      </c>
      <c r="F570" s="155" t="str">
        <f t="shared" si="16"/>
        <v/>
      </c>
      <c r="G570" s="156" t="str">
        <f>IF(B570="סך הכל",Summary!$B$7,IF(F570="","",IF(VLOOKUP(B570,WQ_UnitID!B:C,2,FALSE)=0,"",VLOOKUP(B570,WQ_UnitID!B:C,2,FALSE))))</f>
        <v/>
      </c>
      <c r="H570" s="155" t="str">
        <f>IF(B570="סך הכל",Summary!$B$8,IF(F570="","",IFERROR(VLOOKUP(B570,Planning!A:B,2,FALSE),0)))</f>
        <v/>
      </c>
      <c r="I570" s="155" t="str">
        <f>IF(B570="סך הכל",Summary!$B$9,IF(F570="","",IFERROR(VLOOKUP(B570,Count!A:B,2,FALSE),0)))</f>
        <v/>
      </c>
      <c r="J570" s="155" t="str">
        <f>IF(F570="","",(IF(ISNUMBER(MATCH(B570,ExcPermit!$H$8:$H$1000,0)),"כן","לא")))</f>
        <v/>
      </c>
      <c r="K570" s="155" t="str">
        <f>IF(B570="סך הכל",Summary!$B$10,IF(F570="","",IFERROR(VLOOKUP(B570,Count!A:J,8,FALSE),0)))</f>
        <v/>
      </c>
      <c r="L570" s="155" t="str">
        <f>IF(B570="סך הכל",Summary!$B$11,IF(F570="","",IFERROR(VLOOKUP(B570,Count!A:J,9,FALSE),0)))</f>
        <v/>
      </c>
      <c r="M570" s="157" t="str">
        <f>IF(B570="סך הכל",Summary!$B$12,IF(F570="","",IFERROR(VLOOKUP(B570,Count!A:J,10,FALSE),0)))</f>
        <v/>
      </c>
      <c r="N570" s="158" t="str">
        <f t="shared" si="17"/>
        <v/>
      </c>
      <c r="O570" s="134" t="str">
        <f>IFERROR(VLOOKUP(B570,Comments!A:B,2,FALSE),"")</f>
        <v/>
      </c>
      <c r="P570" s="134"/>
      <c r="Q570" s="134"/>
      <c r="R570" s="134"/>
      <c r="S570" s="134"/>
      <c r="T570" s="134"/>
      <c r="U570" s="134"/>
      <c r="V570" s="134"/>
      <c r="W570" s="134"/>
      <c r="X570" s="134"/>
      <c r="Y570" s="134"/>
      <c r="Z570" s="134"/>
      <c r="AA570" s="134"/>
      <c r="AB570" s="134"/>
      <c r="AC570" s="134"/>
      <c r="AD570" s="134"/>
      <c r="AE570" s="152"/>
      <c r="AF570" s="152"/>
      <c r="AG570" s="152"/>
      <c r="AH570" s="152"/>
      <c r="AI570" s="152"/>
      <c r="AJ570" s="152"/>
      <c r="AK570" s="152"/>
      <c r="AL570" s="152"/>
      <c r="AM570" s="152"/>
      <c r="AN570" s="152"/>
      <c r="AO570" s="152"/>
      <c r="AP570" s="152"/>
      <c r="AQ570" s="152"/>
      <c r="AR570" s="152"/>
      <c r="AS570" s="152"/>
      <c r="AT570" s="152"/>
      <c r="AU570" s="152"/>
      <c r="AV570" s="152"/>
      <c r="AW570" s="152"/>
      <c r="AX570" s="152"/>
      <c r="AY570" s="152"/>
      <c r="AZ570" s="152"/>
      <c r="BA570" s="152"/>
      <c r="BB570" s="152"/>
      <c r="BC570" s="152"/>
      <c r="BD570" s="152"/>
      <c r="BE570" s="152"/>
      <c r="BF570" s="152"/>
      <c r="BG570" s="152"/>
      <c r="BH570" s="152"/>
      <c r="BI570" s="152"/>
      <c r="BJ570" s="152"/>
      <c r="BK570" s="152"/>
      <c r="BL570" s="152"/>
      <c r="BM570" s="152"/>
      <c r="BN570" s="152"/>
      <c r="BO570" s="152"/>
      <c r="BP570" s="152"/>
      <c r="BQ570" s="152"/>
      <c r="BR570" s="152"/>
      <c r="BS570" s="152"/>
      <c r="BT570" s="152"/>
      <c r="BU570" s="152"/>
      <c r="BV570" s="152"/>
      <c r="BW570" s="152"/>
      <c r="BX570" s="152"/>
      <c r="BY570" s="152"/>
    </row>
    <row r="571" spans="1:77" s="38" customFormat="1" x14ac:dyDescent="0.2">
      <c r="A571" s="152"/>
      <c r="B571" s="153" t="str">
        <f>IF(AND(B569&lt;&gt;"",ISNUMBER(B569),B570=""),"סך הכל",IF(Planning!A574="","",Planning!A574))</f>
        <v/>
      </c>
      <c r="C571" s="154" t="str">
        <f>IFERROR(_xlfn.IFS(B571="סך הכל",Summary!$B$6,Planning!C574&lt;&gt;"",Planning!C574),"")</f>
        <v/>
      </c>
      <c r="D571" s="152" t="str">
        <f>IFERROR(VLOOKUP(B571,Address!B:G,5,FALSE),"")</f>
        <v/>
      </c>
      <c r="E571" s="152" t="str">
        <f>IFERROR(VLOOKUP(B571,Address!B:L,11,FALSE),"")</f>
        <v/>
      </c>
      <c r="F571" s="155" t="str">
        <f t="shared" si="16"/>
        <v/>
      </c>
      <c r="G571" s="156" t="str">
        <f>IF(B571="סך הכל",Summary!$B$7,IF(F571="","",IF(VLOOKUP(B571,WQ_UnitID!B:C,2,FALSE)=0,"",VLOOKUP(B571,WQ_UnitID!B:C,2,FALSE))))</f>
        <v/>
      </c>
      <c r="H571" s="155" t="str">
        <f>IF(B571="סך הכל",Summary!$B$8,IF(F571="","",IFERROR(VLOOKUP(B571,Planning!A:B,2,FALSE),0)))</f>
        <v/>
      </c>
      <c r="I571" s="155" t="str">
        <f>IF(B571="סך הכל",Summary!$B$9,IF(F571="","",IFERROR(VLOOKUP(B571,Count!A:B,2,FALSE),0)))</f>
        <v/>
      </c>
      <c r="J571" s="155" t="str">
        <f>IF(F571="","",(IF(ISNUMBER(MATCH(B571,ExcPermit!$H$8:$H$1000,0)),"כן","לא")))</f>
        <v/>
      </c>
      <c r="K571" s="155" t="str">
        <f>IF(B571="סך הכל",Summary!$B$10,IF(F571="","",IFERROR(VLOOKUP(B571,Count!A:J,8,FALSE),0)))</f>
        <v/>
      </c>
      <c r="L571" s="155" t="str">
        <f>IF(B571="סך הכל",Summary!$B$11,IF(F571="","",IFERROR(VLOOKUP(B571,Count!A:J,9,FALSE),0)))</f>
        <v/>
      </c>
      <c r="M571" s="157" t="str">
        <f>IF(B571="סך הכל",Summary!$B$12,IF(F571="","",IFERROR(VLOOKUP(B571,Count!A:J,10,FALSE),0)))</f>
        <v/>
      </c>
      <c r="N571" s="158" t="str">
        <f t="shared" si="17"/>
        <v/>
      </c>
      <c r="O571" s="134" t="str">
        <f>IFERROR(VLOOKUP(B571,Comments!A:B,2,FALSE),"")</f>
        <v/>
      </c>
      <c r="P571" s="134"/>
      <c r="Q571" s="134"/>
      <c r="R571" s="134"/>
      <c r="S571" s="134"/>
      <c r="T571" s="134"/>
      <c r="U571" s="134"/>
      <c r="V571" s="134"/>
      <c r="W571" s="134"/>
      <c r="X571" s="134"/>
      <c r="Y571" s="134"/>
      <c r="Z571" s="134"/>
      <c r="AA571" s="134"/>
      <c r="AB571" s="134"/>
      <c r="AC571" s="134"/>
      <c r="AD571" s="134"/>
      <c r="AE571" s="152"/>
      <c r="AF571" s="152"/>
      <c r="AG571" s="152"/>
      <c r="AH571" s="152"/>
      <c r="AI571" s="152"/>
      <c r="AJ571" s="152"/>
      <c r="AK571" s="152"/>
      <c r="AL571" s="152"/>
      <c r="AM571" s="152"/>
      <c r="AN571" s="152"/>
      <c r="AO571" s="152"/>
      <c r="AP571" s="152"/>
      <c r="AQ571" s="152"/>
      <c r="AR571" s="152"/>
      <c r="AS571" s="152"/>
      <c r="AT571" s="152"/>
      <c r="AU571" s="152"/>
      <c r="AV571" s="152"/>
      <c r="AW571" s="152"/>
      <c r="AX571" s="152"/>
      <c r="AY571" s="152"/>
      <c r="AZ571" s="152"/>
      <c r="BA571" s="152"/>
      <c r="BB571" s="152"/>
      <c r="BC571" s="152"/>
      <c r="BD571" s="152"/>
      <c r="BE571" s="152"/>
      <c r="BF571" s="152"/>
      <c r="BG571" s="152"/>
      <c r="BH571" s="152"/>
      <c r="BI571" s="152"/>
      <c r="BJ571" s="152"/>
      <c r="BK571" s="152"/>
      <c r="BL571" s="152"/>
      <c r="BM571" s="152"/>
      <c r="BN571" s="152"/>
      <c r="BO571" s="152"/>
      <c r="BP571" s="152"/>
      <c r="BQ571" s="152"/>
      <c r="BR571" s="152"/>
      <c r="BS571" s="152"/>
      <c r="BT571" s="152"/>
      <c r="BU571" s="152"/>
      <c r="BV571" s="152"/>
      <c r="BW571" s="152"/>
      <c r="BX571" s="152"/>
      <c r="BY571" s="152"/>
    </row>
    <row r="572" spans="1:77" s="38" customFormat="1" x14ac:dyDescent="0.2">
      <c r="A572" s="152"/>
      <c r="B572" s="153" t="str">
        <f>IF(AND(B570&lt;&gt;"",ISNUMBER(B570),B571=""),"סך הכל",IF(Planning!A575="","",Planning!A575))</f>
        <v/>
      </c>
      <c r="C572" s="154" t="str">
        <f>IFERROR(_xlfn.IFS(B572="סך הכל",Summary!$B$6,Planning!C575&lt;&gt;"",Planning!C575),"")</f>
        <v/>
      </c>
      <c r="D572" s="152" t="str">
        <f>IFERROR(VLOOKUP(B572,Address!B:G,5,FALSE),"")</f>
        <v/>
      </c>
      <c r="E572" s="152" t="str">
        <f>IFERROR(VLOOKUP(B572,Address!B:L,11,FALSE),"")</f>
        <v/>
      </c>
      <c r="F572" s="155" t="str">
        <f t="shared" si="16"/>
        <v/>
      </c>
      <c r="G572" s="156" t="str">
        <f>IF(B572="סך הכל",Summary!$B$7,IF(F572="","",IF(VLOOKUP(B572,WQ_UnitID!B:C,2,FALSE)=0,"",VLOOKUP(B572,WQ_UnitID!B:C,2,FALSE))))</f>
        <v/>
      </c>
      <c r="H572" s="155" t="str">
        <f>IF(B572="סך הכל",Summary!$B$8,IF(F572="","",IFERROR(VLOOKUP(B572,Planning!A:B,2,FALSE),0)))</f>
        <v/>
      </c>
      <c r="I572" s="155" t="str">
        <f>IF(B572="סך הכל",Summary!$B$9,IF(F572="","",IFERROR(VLOOKUP(B572,Count!A:B,2,FALSE),0)))</f>
        <v/>
      </c>
      <c r="J572" s="155" t="str">
        <f>IF(F572="","",(IF(ISNUMBER(MATCH(B572,ExcPermit!$H$8:$H$1000,0)),"כן","לא")))</f>
        <v/>
      </c>
      <c r="K572" s="155" t="str">
        <f>IF(B572="סך הכל",Summary!$B$10,IF(F572="","",IFERROR(VLOOKUP(B572,Count!A:J,8,FALSE),0)))</f>
        <v/>
      </c>
      <c r="L572" s="155" t="str">
        <f>IF(B572="סך הכל",Summary!$B$11,IF(F572="","",IFERROR(VLOOKUP(B572,Count!A:J,9,FALSE),0)))</f>
        <v/>
      </c>
      <c r="M572" s="157" t="str">
        <f>IF(B572="סך הכל",Summary!$B$12,IF(F572="","",IFERROR(VLOOKUP(B572,Count!A:J,10,FALSE),0)))</f>
        <v/>
      </c>
      <c r="N572" s="158" t="str">
        <f t="shared" si="17"/>
        <v/>
      </c>
      <c r="O572" s="134" t="str">
        <f>IFERROR(VLOOKUP(B572,Comments!A:B,2,FALSE),"")</f>
        <v/>
      </c>
      <c r="P572" s="134"/>
      <c r="Q572" s="134"/>
      <c r="R572" s="134"/>
      <c r="S572" s="134"/>
      <c r="T572" s="134"/>
      <c r="U572" s="134"/>
      <c r="V572" s="134"/>
      <c r="W572" s="134"/>
      <c r="X572" s="134"/>
      <c r="Y572" s="134"/>
      <c r="Z572" s="134"/>
      <c r="AA572" s="134"/>
      <c r="AB572" s="134"/>
      <c r="AC572" s="134"/>
      <c r="AD572" s="134"/>
      <c r="AE572" s="152"/>
      <c r="AF572" s="152"/>
      <c r="AG572" s="152"/>
      <c r="AH572" s="152"/>
      <c r="AI572" s="152"/>
      <c r="AJ572" s="152"/>
      <c r="AK572" s="152"/>
      <c r="AL572" s="152"/>
      <c r="AM572" s="152"/>
      <c r="AN572" s="152"/>
      <c r="AO572" s="152"/>
      <c r="AP572" s="152"/>
      <c r="AQ572" s="152"/>
      <c r="AR572" s="152"/>
      <c r="AS572" s="152"/>
      <c r="AT572" s="152"/>
      <c r="AU572" s="152"/>
      <c r="AV572" s="152"/>
      <c r="AW572" s="152"/>
      <c r="AX572" s="152"/>
      <c r="AY572" s="152"/>
      <c r="AZ572" s="152"/>
      <c r="BA572" s="152"/>
      <c r="BB572" s="152"/>
      <c r="BC572" s="152"/>
      <c r="BD572" s="152"/>
      <c r="BE572" s="152"/>
      <c r="BF572" s="152"/>
      <c r="BG572" s="152"/>
      <c r="BH572" s="152"/>
      <c r="BI572" s="152"/>
      <c r="BJ572" s="152"/>
      <c r="BK572" s="152"/>
      <c r="BL572" s="152"/>
      <c r="BM572" s="152"/>
      <c r="BN572" s="152"/>
      <c r="BO572" s="152"/>
      <c r="BP572" s="152"/>
      <c r="BQ572" s="152"/>
      <c r="BR572" s="152"/>
      <c r="BS572" s="152"/>
      <c r="BT572" s="152"/>
      <c r="BU572" s="152"/>
      <c r="BV572" s="152"/>
      <c r="BW572" s="152"/>
      <c r="BX572" s="152"/>
      <c r="BY572" s="152"/>
    </row>
    <row r="573" spans="1:77" s="38" customFormat="1" x14ac:dyDescent="0.2">
      <c r="A573" s="152"/>
      <c r="B573" s="153" t="str">
        <f>IF(AND(B571&lt;&gt;"",ISNUMBER(B571),B572=""),"סך הכל",IF(Planning!A576="","",Planning!A576))</f>
        <v/>
      </c>
      <c r="C573" s="154" t="str">
        <f>IFERROR(_xlfn.IFS(B573="סך הכל",Summary!$B$6,Planning!C576&lt;&gt;"",Planning!C576),"")</f>
        <v/>
      </c>
      <c r="D573" s="152" t="str">
        <f>IFERROR(VLOOKUP(B573,Address!B:G,5,FALSE),"")</f>
        <v/>
      </c>
      <c r="E573" s="152" t="str">
        <f>IFERROR(VLOOKUP(B573,Address!B:L,11,FALSE),"")</f>
        <v/>
      </c>
      <c r="F573" s="155" t="str">
        <f t="shared" si="16"/>
        <v/>
      </c>
      <c r="G573" s="156" t="str">
        <f>IF(B573="סך הכל",Summary!$B$7,IF(F573="","",IF(VLOOKUP(B573,WQ_UnitID!B:C,2,FALSE)=0,"",VLOOKUP(B573,WQ_UnitID!B:C,2,FALSE))))</f>
        <v/>
      </c>
      <c r="H573" s="155" t="str">
        <f>IF(B573="סך הכל",Summary!$B$8,IF(F573="","",IFERROR(VLOOKUP(B573,Planning!A:B,2,FALSE),0)))</f>
        <v/>
      </c>
      <c r="I573" s="155" t="str">
        <f>IF(B573="סך הכל",Summary!$B$9,IF(F573="","",IFERROR(VLOOKUP(B573,Count!A:B,2,FALSE),0)))</f>
        <v/>
      </c>
      <c r="J573" s="155" t="str">
        <f>IF(F573="","",(IF(ISNUMBER(MATCH(B573,ExcPermit!$H$8:$H$1000,0)),"כן","לא")))</f>
        <v/>
      </c>
      <c r="K573" s="155" t="str">
        <f>IF(B573="סך הכל",Summary!$B$10,IF(F573="","",IFERROR(VLOOKUP(B573,Count!A:J,8,FALSE),0)))</f>
        <v/>
      </c>
      <c r="L573" s="155" t="str">
        <f>IF(B573="סך הכל",Summary!$B$11,IF(F573="","",IFERROR(VLOOKUP(B573,Count!A:J,9,FALSE),0)))</f>
        <v/>
      </c>
      <c r="M573" s="157" t="str">
        <f>IF(B573="סך הכל",Summary!$B$12,IF(F573="","",IFERROR(VLOOKUP(B573,Count!A:J,10,FALSE),0)))</f>
        <v/>
      </c>
      <c r="N573" s="158" t="str">
        <f t="shared" si="17"/>
        <v/>
      </c>
      <c r="O573" s="134" t="str">
        <f>IFERROR(VLOOKUP(B573,Comments!A:B,2,FALSE),"")</f>
        <v/>
      </c>
      <c r="P573" s="134"/>
      <c r="Q573" s="134"/>
      <c r="R573" s="134"/>
      <c r="S573" s="134"/>
      <c r="T573" s="134"/>
      <c r="U573" s="134"/>
      <c r="V573" s="134"/>
      <c r="W573" s="134"/>
      <c r="X573" s="134"/>
      <c r="Y573" s="134"/>
      <c r="Z573" s="134"/>
      <c r="AA573" s="134"/>
      <c r="AB573" s="134"/>
      <c r="AC573" s="134"/>
      <c r="AD573" s="134"/>
      <c r="AE573" s="152"/>
      <c r="AF573" s="152"/>
      <c r="AG573" s="152"/>
      <c r="AH573" s="152"/>
      <c r="AI573" s="152"/>
      <c r="AJ573" s="152"/>
      <c r="AK573" s="152"/>
      <c r="AL573" s="152"/>
      <c r="AM573" s="152"/>
      <c r="AN573" s="152"/>
      <c r="AO573" s="152"/>
      <c r="AP573" s="152"/>
      <c r="AQ573" s="152"/>
      <c r="AR573" s="152"/>
      <c r="AS573" s="152"/>
      <c r="AT573" s="152"/>
      <c r="AU573" s="152"/>
      <c r="AV573" s="152"/>
      <c r="AW573" s="152"/>
      <c r="AX573" s="152"/>
      <c r="AY573" s="152"/>
      <c r="AZ573" s="152"/>
      <c r="BA573" s="152"/>
      <c r="BB573" s="152"/>
      <c r="BC573" s="152"/>
      <c r="BD573" s="152"/>
      <c r="BE573" s="152"/>
      <c r="BF573" s="152"/>
      <c r="BG573" s="152"/>
      <c r="BH573" s="152"/>
      <c r="BI573" s="152"/>
      <c r="BJ573" s="152"/>
      <c r="BK573" s="152"/>
      <c r="BL573" s="152"/>
      <c r="BM573" s="152"/>
      <c r="BN573" s="152"/>
      <c r="BO573" s="152"/>
      <c r="BP573" s="152"/>
      <c r="BQ573" s="152"/>
      <c r="BR573" s="152"/>
      <c r="BS573" s="152"/>
      <c r="BT573" s="152"/>
      <c r="BU573" s="152"/>
      <c r="BV573" s="152"/>
      <c r="BW573" s="152"/>
      <c r="BX573" s="152"/>
      <c r="BY573" s="152"/>
    </row>
    <row r="574" spans="1:77" s="38" customFormat="1" x14ac:dyDescent="0.2">
      <c r="A574" s="152"/>
      <c r="B574" s="153" t="str">
        <f>IF(AND(B572&lt;&gt;"",ISNUMBER(B572),B573=""),"סך הכל",IF(Planning!A577="","",Planning!A577))</f>
        <v/>
      </c>
      <c r="C574" s="154" t="str">
        <f>IFERROR(_xlfn.IFS(B574="סך הכל",Summary!$B$6,Planning!C577&lt;&gt;"",Planning!C577),"")</f>
        <v/>
      </c>
      <c r="D574" s="152" t="str">
        <f>IFERROR(VLOOKUP(B574,Address!B:G,5,FALSE),"")</f>
        <v/>
      </c>
      <c r="E574" s="152" t="str">
        <f>IFERROR(VLOOKUP(B574,Address!B:L,11,FALSE),"")</f>
        <v/>
      </c>
      <c r="F574" s="155" t="str">
        <f t="shared" si="16"/>
        <v/>
      </c>
      <c r="G574" s="156" t="str">
        <f>IF(B574="סך הכל",Summary!$B$7,IF(F574="","",IF(VLOOKUP(B574,WQ_UnitID!B:C,2,FALSE)=0,"",VLOOKUP(B574,WQ_UnitID!B:C,2,FALSE))))</f>
        <v/>
      </c>
      <c r="H574" s="155" t="str">
        <f>IF(B574="סך הכל",Summary!$B$8,IF(F574="","",IFERROR(VLOOKUP(B574,Planning!A:B,2,FALSE),0)))</f>
        <v/>
      </c>
      <c r="I574" s="155" t="str">
        <f>IF(B574="סך הכל",Summary!$B$9,IF(F574="","",IFERROR(VLOOKUP(B574,Count!A:B,2,FALSE),0)))</f>
        <v/>
      </c>
      <c r="J574" s="155" t="str">
        <f>IF(F574="","",(IF(ISNUMBER(MATCH(B574,ExcPermit!$H$8:$H$1000,0)),"כן","לא")))</f>
        <v/>
      </c>
      <c r="K574" s="155" t="str">
        <f>IF(B574="סך הכל",Summary!$B$10,IF(F574="","",IFERROR(VLOOKUP(B574,Count!A:J,8,FALSE),0)))</f>
        <v/>
      </c>
      <c r="L574" s="155" t="str">
        <f>IF(B574="סך הכל",Summary!$B$11,IF(F574="","",IFERROR(VLOOKUP(B574,Count!A:J,9,FALSE),0)))</f>
        <v/>
      </c>
      <c r="M574" s="157" t="str">
        <f>IF(B574="סך הכל",Summary!$B$12,IF(F574="","",IFERROR(VLOOKUP(B574,Count!A:J,10,FALSE),0)))</f>
        <v/>
      </c>
      <c r="N574" s="158" t="str">
        <f t="shared" si="17"/>
        <v/>
      </c>
      <c r="O574" s="134" t="str">
        <f>IFERROR(VLOOKUP(B574,Comments!A:B,2,FALSE),"")</f>
        <v/>
      </c>
      <c r="P574" s="134"/>
      <c r="Q574" s="134"/>
      <c r="R574" s="134"/>
      <c r="S574" s="134"/>
      <c r="T574" s="134"/>
      <c r="U574" s="134"/>
      <c r="V574" s="134"/>
      <c r="W574" s="134"/>
      <c r="X574" s="134"/>
      <c r="Y574" s="134"/>
      <c r="Z574" s="134"/>
      <c r="AA574" s="134"/>
      <c r="AB574" s="134"/>
      <c r="AC574" s="134"/>
      <c r="AD574" s="134"/>
      <c r="AE574" s="152"/>
      <c r="AF574" s="152"/>
      <c r="AG574" s="152"/>
      <c r="AH574" s="152"/>
      <c r="AI574" s="152"/>
      <c r="AJ574" s="152"/>
      <c r="AK574" s="152"/>
      <c r="AL574" s="152"/>
      <c r="AM574" s="152"/>
      <c r="AN574" s="152"/>
      <c r="AO574" s="152"/>
      <c r="AP574" s="152"/>
      <c r="AQ574" s="152"/>
      <c r="AR574" s="152"/>
      <c r="AS574" s="152"/>
      <c r="AT574" s="152"/>
      <c r="AU574" s="152"/>
      <c r="AV574" s="152"/>
      <c r="AW574" s="152"/>
      <c r="AX574" s="152"/>
      <c r="AY574" s="152"/>
      <c r="AZ574" s="152"/>
      <c r="BA574" s="152"/>
      <c r="BB574" s="152"/>
      <c r="BC574" s="152"/>
      <c r="BD574" s="152"/>
      <c r="BE574" s="152"/>
      <c r="BF574" s="152"/>
      <c r="BG574" s="152"/>
      <c r="BH574" s="152"/>
      <c r="BI574" s="152"/>
      <c r="BJ574" s="152"/>
      <c r="BK574" s="152"/>
      <c r="BL574" s="152"/>
      <c r="BM574" s="152"/>
      <c r="BN574" s="152"/>
      <c r="BO574" s="152"/>
      <c r="BP574" s="152"/>
      <c r="BQ574" s="152"/>
      <c r="BR574" s="152"/>
      <c r="BS574" s="152"/>
      <c r="BT574" s="152"/>
      <c r="BU574" s="152"/>
      <c r="BV574" s="152"/>
      <c r="BW574" s="152"/>
      <c r="BX574" s="152"/>
      <c r="BY574" s="152"/>
    </row>
    <row r="575" spans="1:77" s="38" customFormat="1" x14ac:dyDescent="0.2">
      <c r="A575" s="152"/>
      <c r="B575" s="153" t="str">
        <f>IF(AND(B573&lt;&gt;"",ISNUMBER(B573),B574=""),"סך הכל",IF(Planning!A578="","",Planning!A578))</f>
        <v/>
      </c>
      <c r="C575" s="154" t="str">
        <f>IFERROR(_xlfn.IFS(B575="סך הכל",Summary!$B$6,Planning!C578&lt;&gt;"",Planning!C578),"")</f>
        <v/>
      </c>
      <c r="D575" s="152" t="str">
        <f>IFERROR(VLOOKUP(B575,Address!B:G,5,FALSE),"")</f>
        <v/>
      </c>
      <c r="E575" s="152" t="str">
        <f>IFERROR(VLOOKUP(B575,Address!B:L,11,FALSE),"")</f>
        <v/>
      </c>
      <c r="F575" s="155" t="str">
        <f t="shared" si="16"/>
        <v/>
      </c>
      <c r="G575" s="156" t="str">
        <f>IF(B575="סך הכל",Summary!$B$7,IF(F575="","",IF(VLOOKUP(B575,WQ_UnitID!B:C,2,FALSE)=0,"",VLOOKUP(B575,WQ_UnitID!B:C,2,FALSE))))</f>
        <v/>
      </c>
      <c r="H575" s="155" t="str">
        <f>IF(B575="סך הכל",Summary!$B$8,IF(F575="","",IFERROR(VLOOKUP(B575,Planning!A:B,2,FALSE),0)))</f>
        <v/>
      </c>
      <c r="I575" s="155" t="str">
        <f>IF(B575="סך הכל",Summary!$B$9,IF(F575="","",IFERROR(VLOOKUP(B575,Count!A:B,2,FALSE),0)))</f>
        <v/>
      </c>
      <c r="J575" s="155" t="str">
        <f>IF(F575="","",(IF(ISNUMBER(MATCH(B575,ExcPermit!$H$8:$H$1000,0)),"כן","לא")))</f>
        <v/>
      </c>
      <c r="K575" s="155" t="str">
        <f>IF(B575="סך הכל",Summary!$B$10,IF(F575="","",IFERROR(VLOOKUP(B575,Count!A:J,8,FALSE),0)))</f>
        <v/>
      </c>
      <c r="L575" s="155" t="str">
        <f>IF(B575="סך הכל",Summary!$B$11,IF(F575="","",IFERROR(VLOOKUP(B575,Count!A:J,9,FALSE),0)))</f>
        <v/>
      </c>
      <c r="M575" s="157" t="str">
        <f>IF(B575="סך הכל",Summary!$B$12,IF(F575="","",IFERROR(VLOOKUP(B575,Count!A:J,10,FALSE),0)))</f>
        <v/>
      </c>
      <c r="N575" s="158" t="str">
        <f t="shared" si="17"/>
        <v/>
      </c>
      <c r="O575" s="134" t="str">
        <f>IFERROR(VLOOKUP(B575,Comments!A:B,2,FALSE),"")</f>
        <v/>
      </c>
      <c r="P575" s="134"/>
      <c r="Q575" s="134"/>
      <c r="R575" s="134"/>
      <c r="S575" s="134"/>
      <c r="T575" s="134"/>
      <c r="U575" s="134"/>
      <c r="V575" s="134"/>
      <c r="W575" s="134"/>
      <c r="X575" s="134"/>
      <c r="Y575" s="134"/>
      <c r="Z575" s="134"/>
      <c r="AA575" s="134"/>
      <c r="AB575" s="134"/>
      <c r="AC575" s="134"/>
      <c r="AD575" s="134"/>
      <c r="AE575" s="152"/>
      <c r="AF575" s="152"/>
      <c r="AG575" s="152"/>
      <c r="AH575" s="152"/>
      <c r="AI575" s="152"/>
      <c r="AJ575" s="152"/>
      <c r="AK575" s="152"/>
      <c r="AL575" s="152"/>
      <c r="AM575" s="152"/>
      <c r="AN575" s="152"/>
      <c r="AO575" s="152"/>
      <c r="AP575" s="152"/>
      <c r="AQ575" s="152"/>
      <c r="AR575" s="152"/>
      <c r="AS575" s="152"/>
      <c r="AT575" s="152"/>
      <c r="AU575" s="152"/>
      <c r="AV575" s="152"/>
      <c r="AW575" s="152"/>
      <c r="AX575" s="152"/>
      <c r="AY575" s="152"/>
      <c r="AZ575" s="152"/>
      <c r="BA575" s="152"/>
      <c r="BB575" s="152"/>
      <c r="BC575" s="152"/>
      <c r="BD575" s="152"/>
      <c r="BE575" s="152"/>
      <c r="BF575" s="152"/>
      <c r="BG575" s="152"/>
      <c r="BH575" s="152"/>
      <c r="BI575" s="152"/>
      <c r="BJ575" s="152"/>
      <c r="BK575" s="152"/>
      <c r="BL575" s="152"/>
      <c r="BM575" s="152"/>
      <c r="BN575" s="152"/>
      <c r="BO575" s="152"/>
      <c r="BP575" s="152"/>
      <c r="BQ575" s="152"/>
      <c r="BR575" s="152"/>
      <c r="BS575" s="152"/>
      <c r="BT575" s="152"/>
      <c r="BU575" s="152"/>
      <c r="BV575" s="152"/>
      <c r="BW575" s="152"/>
      <c r="BX575" s="152"/>
      <c r="BY575" s="152"/>
    </row>
    <row r="576" spans="1:77" s="38" customFormat="1" x14ac:dyDescent="0.2">
      <c r="A576" s="152"/>
      <c r="B576" s="153" t="str">
        <f>IF(AND(B574&lt;&gt;"",ISNUMBER(B574),B575=""),"סך הכל",IF(Planning!A579="","",Planning!A579))</f>
        <v/>
      </c>
      <c r="C576" s="154" t="str">
        <f>IFERROR(_xlfn.IFS(B576="סך הכל",Summary!$B$6,Planning!C579&lt;&gt;"",Planning!C579),"")</f>
        <v/>
      </c>
      <c r="D576" s="152" t="str">
        <f>IFERROR(VLOOKUP(B576,Address!B:G,5,FALSE),"")</f>
        <v/>
      </c>
      <c r="E576" s="152" t="str">
        <f>IFERROR(VLOOKUP(B576,Address!B:L,11,FALSE),"")</f>
        <v/>
      </c>
      <c r="F576" s="155" t="str">
        <f t="shared" si="16"/>
        <v/>
      </c>
      <c r="G576" s="156" t="str">
        <f>IF(B576="סך הכל",Summary!$B$7,IF(F576="","",IF(VLOOKUP(B576,WQ_UnitID!B:C,2,FALSE)=0,"",VLOOKUP(B576,WQ_UnitID!B:C,2,FALSE))))</f>
        <v/>
      </c>
      <c r="H576" s="155" t="str">
        <f>IF(B576="סך הכל",Summary!$B$8,IF(F576="","",IFERROR(VLOOKUP(B576,Planning!A:B,2,FALSE),0)))</f>
        <v/>
      </c>
      <c r="I576" s="155" t="str">
        <f>IF(B576="סך הכל",Summary!$B$9,IF(F576="","",IFERROR(VLOOKUP(B576,Count!A:B,2,FALSE),0)))</f>
        <v/>
      </c>
      <c r="J576" s="155" t="str">
        <f>IF(F576="","",(IF(ISNUMBER(MATCH(B576,ExcPermit!$H$8:$H$1000,0)),"כן","לא")))</f>
        <v/>
      </c>
      <c r="K576" s="155" t="str">
        <f>IF(B576="סך הכל",Summary!$B$10,IF(F576="","",IFERROR(VLOOKUP(B576,Count!A:J,8,FALSE),0)))</f>
        <v/>
      </c>
      <c r="L576" s="155" t="str">
        <f>IF(B576="סך הכל",Summary!$B$11,IF(F576="","",IFERROR(VLOOKUP(B576,Count!A:J,9,FALSE),0)))</f>
        <v/>
      </c>
      <c r="M576" s="157" t="str">
        <f>IF(B576="סך הכל",Summary!$B$12,IF(F576="","",IFERROR(VLOOKUP(B576,Count!A:J,10,FALSE),0)))</f>
        <v/>
      </c>
      <c r="N576" s="158" t="str">
        <f t="shared" si="17"/>
        <v/>
      </c>
      <c r="O576" s="134" t="str">
        <f>IFERROR(VLOOKUP(B576,Comments!A:B,2,FALSE),"")</f>
        <v/>
      </c>
      <c r="P576" s="134"/>
      <c r="Q576" s="134"/>
      <c r="R576" s="134"/>
      <c r="S576" s="134"/>
      <c r="T576" s="134"/>
      <c r="U576" s="134"/>
      <c r="V576" s="134"/>
      <c r="W576" s="134"/>
      <c r="X576" s="134"/>
      <c r="Y576" s="134"/>
      <c r="Z576" s="134"/>
      <c r="AA576" s="134"/>
      <c r="AB576" s="134"/>
      <c r="AC576" s="134"/>
      <c r="AD576" s="134"/>
      <c r="AE576" s="152"/>
      <c r="AF576" s="152"/>
      <c r="AG576" s="152"/>
      <c r="AH576" s="152"/>
      <c r="AI576" s="152"/>
      <c r="AJ576" s="152"/>
      <c r="AK576" s="152"/>
      <c r="AL576" s="152"/>
      <c r="AM576" s="152"/>
      <c r="AN576" s="152"/>
      <c r="AO576" s="152"/>
      <c r="AP576" s="152"/>
      <c r="AQ576" s="152"/>
      <c r="AR576" s="152"/>
      <c r="AS576" s="152"/>
      <c r="AT576" s="152"/>
      <c r="AU576" s="152"/>
      <c r="AV576" s="152"/>
      <c r="AW576" s="152"/>
      <c r="AX576" s="152"/>
      <c r="AY576" s="152"/>
      <c r="AZ576" s="152"/>
      <c r="BA576" s="152"/>
      <c r="BB576" s="152"/>
      <c r="BC576" s="152"/>
      <c r="BD576" s="152"/>
      <c r="BE576" s="152"/>
      <c r="BF576" s="152"/>
      <c r="BG576" s="152"/>
      <c r="BH576" s="152"/>
      <c r="BI576" s="152"/>
      <c r="BJ576" s="152"/>
      <c r="BK576" s="152"/>
      <c r="BL576" s="152"/>
      <c r="BM576" s="152"/>
      <c r="BN576" s="152"/>
      <c r="BO576" s="152"/>
      <c r="BP576" s="152"/>
      <c r="BQ576" s="152"/>
      <c r="BR576" s="152"/>
      <c r="BS576" s="152"/>
      <c r="BT576" s="152"/>
      <c r="BU576" s="152"/>
      <c r="BV576" s="152"/>
      <c r="BW576" s="152"/>
      <c r="BX576" s="152"/>
      <c r="BY576" s="152"/>
    </row>
    <row r="577" spans="1:77" s="38" customFormat="1" x14ac:dyDescent="0.2">
      <c r="A577" s="152"/>
      <c r="B577" s="153" t="str">
        <f>IF(AND(B575&lt;&gt;"",ISNUMBER(B575),B576=""),"סך הכל",IF(Planning!A580="","",Planning!A580))</f>
        <v/>
      </c>
      <c r="C577" s="154" t="str">
        <f>IFERROR(_xlfn.IFS(B577="סך הכל",Summary!$B$6,Planning!C580&lt;&gt;"",Planning!C580),"")</f>
        <v/>
      </c>
      <c r="D577" s="152" t="str">
        <f>IFERROR(VLOOKUP(B577,Address!B:G,5,FALSE),"")</f>
        <v/>
      </c>
      <c r="E577" s="152" t="str">
        <f>IFERROR(VLOOKUP(B577,Address!B:L,11,FALSE),"")</f>
        <v/>
      </c>
      <c r="F577" s="155" t="str">
        <f t="shared" si="16"/>
        <v/>
      </c>
      <c r="G577" s="156" t="str">
        <f>IF(B577="סך הכל",Summary!$B$7,IF(F577="","",IF(VLOOKUP(B577,WQ_UnitID!B:C,2,FALSE)=0,"",VLOOKUP(B577,WQ_UnitID!B:C,2,FALSE))))</f>
        <v/>
      </c>
      <c r="H577" s="155" t="str">
        <f>IF(B577="סך הכל",Summary!$B$8,IF(F577="","",IFERROR(VLOOKUP(B577,Planning!A:B,2,FALSE),0)))</f>
        <v/>
      </c>
      <c r="I577" s="155" t="str">
        <f>IF(B577="סך הכל",Summary!$B$9,IF(F577="","",IFERROR(VLOOKUP(B577,Count!A:B,2,FALSE),0)))</f>
        <v/>
      </c>
      <c r="J577" s="155" t="str">
        <f>IF(F577="","",(IF(ISNUMBER(MATCH(B577,ExcPermit!$H$8:$H$1000,0)),"כן","לא")))</f>
        <v/>
      </c>
      <c r="K577" s="155" t="str">
        <f>IF(B577="סך הכל",Summary!$B$10,IF(F577="","",IFERROR(VLOOKUP(B577,Count!A:J,8,FALSE),0)))</f>
        <v/>
      </c>
      <c r="L577" s="155" t="str">
        <f>IF(B577="סך הכל",Summary!$B$11,IF(F577="","",IFERROR(VLOOKUP(B577,Count!A:J,9,FALSE),0)))</f>
        <v/>
      </c>
      <c r="M577" s="157" t="str">
        <f>IF(B577="סך הכל",Summary!$B$12,IF(F577="","",IFERROR(VLOOKUP(B577,Count!A:J,10,FALSE),0)))</f>
        <v/>
      </c>
      <c r="N577" s="158" t="str">
        <f t="shared" si="17"/>
        <v/>
      </c>
      <c r="O577" s="134" t="str">
        <f>IFERROR(VLOOKUP(B577,Comments!A:B,2,FALSE),"")</f>
        <v/>
      </c>
      <c r="P577" s="134"/>
      <c r="Q577" s="134"/>
      <c r="R577" s="134"/>
      <c r="S577" s="134"/>
      <c r="T577" s="134"/>
      <c r="U577" s="134"/>
      <c r="V577" s="134"/>
      <c r="W577" s="134"/>
      <c r="X577" s="134"/>
      <c r="Y577" s="134"/>
      <c r="Z577" s="134"/>
      <c r="AA577" s="134"/>
      <c r="AB577" s="134"/>
      <c r="AC577" s="134"/>
      <c r="AD577" s="134"/>
      <c r="AE577" s="152"/>
      <c r="AF577" s="152"/>
      <c r="AG577" s="152"/>
      <c r="AH577" s="152"/>
      <c r="AI577" s="152"/>
      <c r="AJ577" s="152"/>
      <c r="AK577" s="152"/>
      <c r="AL577" s="152"/>
      <c r="AM577" s="152"/>
      <c r="AN577" s="152"/>
      <c r="AO577" s="152"/>
      <c r="AP577" s="152"/>
      <c r="AQ577" s="152"/>
      <c r="AR577" s="152"/>
      <c r="AS577" s="152"/>
      <c r="AT577" s="152"/>
      <c r="AU577" s="152"/>
      <c r="AV577" s="152"/>
      <c r="AW577" s="152"/>
      <c r="AX577" s="152"/>
      <c r="AY577" s="152"/>
      <c r="AZ577" s="152"/>
      <c r="BA577" s="152"/>
      <c r="BB577" s="152"/>
      <c r="BC577" s="152"/>
      <c r="BD577" s="152"/>
      <c r="BE577" s="152"/>
      <c r="BF577" s="152"/>
      <c r="BG577" s="152"/>
      <c r="BH577" s="152"/>
      <c r="BI577" s="152"/>
      <c r="BJ577" s="152"/>
      <c r="BK577" s="152"/>
      <c r="BL577" s="152"/>
      <c r="BM577" s="152"/>
      <c r="BN577" s="152"/>
      <c r="BO577" s="152"/>
      <c r="BP577" s="152"/>
      <c r="BQ577" s="152"/>
      <c r="BR577" s="152"/>
      <c r="BS577" s="152"/>
      <c r="BT577" s="152"/>
      <c r="BU577" s="152"/>
      <c r="BV577" s="152"/>
      <c r="BW577" s="152"/>
      <c r="BX577" s="152"/>
      <c r="BY577" s="152"/>
    </row>
    <row r="578" spans="1:77" s="38" customFormat="1" x14ac:dyDescent="0.2">
      <c r="A578" s="152"/>
      <c r="B578" s="153" t="str">
        <f>IF(AND(B576&lt;&gt;"",ISNUMBER(B576),B577=""),"סך הכל",IF(Planning!A581="","",Planning!A581))</f>
        <v/>
      </c>
      <c r="C578" s="154" t="str">
        <f>IFERROR(_xlfn.IFS(B578="סך הכל",Summary!$B$6,Planning!C581&lt;&gt;"",Planning!C581),"")</f>
        <v/>
      </c>
      <c r="D578" s="152" t="str">
        <f>IFERROR(VLOOKUP(B578,Address!B:G,5,FALSE),"")</f>
        <v/>
      </c>
      <c r="E578" s="152" t="str">
        <f>IFERROR(VLOOKUP(B578,Address!B:L,11,FALSE),"")</f>
        <v/>
      </c>
      <c r="F578" s="155" t="str">
        <f t="shared" si="16"/>
        <v/>
      </c>
      <c r="G578" s="156" t="str">
        <f>IF(B578="סך הכל",Summary!$B$7,IF(F578="","",IF(VLOOKUP(B578,WQ_UnitID!B:C,2,FALSE)=0,"",VLOOKUP(B578,WQ_UnitID!B:C,2,FALSE))))</f>
        <v/>
      </c>
      <c r="H578" s="155" t="str">
        <f>IF(B578="סך הכל",Summary!$B$8,IF(F578="","",IFERROR(VLOOKUP(B578,Planning!A:B,2,FALSE),0)))</f>
        <v/>
      </c>
      <c r="I578" s="155" t="str">
        <f>IF(B578="סך הכל",Summary!$B$9,IF(F578="","",IFERROR(VLOOKUP(B578,Count!A:B,2,FALSE),0)))</f>
        <v/>
      </c>
      <c r="J578" s="155" t="str">
        <f>IF(F578="","",(IF(ISNUMBER(MATCH(B578,ExcPermit!$H$8:$H$1000,0)),"כן","לא")))</f>
        <v/>
      </c>
      <c r="K578" s="155" t="str">
        <f>IF(B578="סך הכל",Summary!$B$10,IF(F578="","",IFERROR(VLOOKUP(B578,Count!A:J,8,FALSE),0)))</f>
        <v/>
      </c>
      <c r="L578" s="155" t="str">
        <f>IF(B578="סך הכל",Summary!$B$11,IF(F578="","",IFERROR(VLOOKUP(B578,Count!A:J,9,FALSE),0)))</f>
        <v/>
      </c>
      <c r="M578" s="157" t="str">
        <f>IF(B578="סך הכל",Summary!$B$12,IF(F578="","",IFERROR(VLOOKUP(B578,Count!A:J,10,FALSE),0)))</f>
        <v/>
      </c>
      <c r="N578" s="158" t="str">
        <f t="shared" si="17"/>
        <v/>
      </c>
      <c r="O578" s="134" t="str">
        <f>IFERROR(VLOOKUP(B578,Comments!A:B,2,FALSE),"")</f>
        <v/>
      </c>
      <c r="P578" s="134"/>
      <c r="Q578" s="134"/>
      <c r="R578" s="134"/>
      <c r="S578" s="134"/>
      <c r="T578" s="134"/>
      <c r="U578" s="134"/>
      <c r="V578" s="134"/>
      <c r="W578" s="134"/>
      <c r="X578" s="134"/>
      <c r="Y578" s="134"/>
      <c r="Z578" s="134"/>
      <c r="AA578" s="134"/>
      <c r="AB578" s="134"/>
      <c r="AC578" s="134"/>
      <c r="AD578" s="134"/>
      <c r="AE578" s="152"/>
      <c r="AF578" s="152"/>
      <c r="AG578" s="152"/>
      <c r="AH578" s="152"/>
      <c r="AI578" s="152"/>
      <c r="AJ578" s="152"/>
      <c r="AK578" s="152"/>
      <c r="AL578" s="152"/>
      <c r="AM578" s="152"/>
      <c r="AN578" s="152"/>
      <c r="AO578" s="152"/>
      <c r="AP578" s="152"/>
      <c r="AQ578" s="152"/>
      <c r="AR578" s="152"/>
      <c r="AS578" s="152"/>
      <c r="AT578" s="152"/>
      <c r="AU578" s="152"/>
      <c r="AV578" s="152"/>
      <c r="AW578" s="152"/>
      <c r="AX578" s="152"/>
      <c r="AY578" s="152"/>
      <c r="AZ578" s="152"/>
      <c r="BA578" s="152"/>
      <c r="BB578" s="152"/>
      <c r="BC578" s="152"/>
      <c r="BD578" s="152"/>
      <c r="BE578" s="152"/>
      <c r="BF578" s="152"/>
      <c r="BG578" s="152"/>
      <c r="BH578" s="152"/>
      <c r="BI578" s="152"/>
      <c r="BJ578" s="152"/>
      <c r="BK578" s="152"/>
      <c r="BL578" s="152"/>
      <c r="BM578" s="152"/>
      <c r="BN578" s="152"/>
      <c r="BO578" s="152"/>
      <c r="BP578" s="152"/>
      <c r="BQ578" s="152"/>
      <c r="BR578" s="152"/>
      <c r="BS578" s="152"/>
      <c r="BT578" s="152"/>
      <c r="BU578" s="152"/>
      <c r="BV578" s="152"/>
      <c r="BW578" s="152"/>
      <c r="BX578" s="152"/>
      <c r="BY578" s="152"/>
    </row>
    <row r="579" spans="1:77" s="38" customFormat="1" x14ac:dyDescent="0.2">
      <c r="A579" s="152"/>
      <c r="B579" s="153" t="str">
        <f>IF(AND(B577&lt;&gt;"",ISNUMBER(B577),B578=""),"סך הכל",IF(Planning!A582="","",Planning!A582))</f>
        <v/>
      </c>
      <c r="C579" s="154" t="str">
        <f>IFERROR(_xlfn.IFS(B579="סך הכל",Summary!$B$6,Planning!C582&lt;&gt;"",Planning!C582),"")</f>
        <v/>
      </c>
      <c r="D579" s="152" t="str">
        <f>IFERROR(VLOOKUP(B579,Address!B:G,5,FALSE),"")</f>
        <v/>
      </c>
      <c r="E579" s="152" t="str">
        <f>IFERROR(VLOOKUP(B579,Address!B:L,11,FALSE),"")</f>
        <v/>
      </c>
      <c r="F579" s="155" t="str">
        <f t="shared" si="16"/>
        <v/>
      </c>
      <c r="G579" s="156" t="str">
        <f>IF(B579="סך הכל",Summary!$B$7,IF(F579="","",IF(VLOOKUP(B579,WQ_UnitID!B:C,2,FALSE)=0,"",VLOOKUP(B579,WQ_UnitID!B:C,2,FALSE))))</f>
        <v/>
      </c>
      <c r="H579" s="155" t="str">
        <f>IF(B579="סך הכל",Summary!$B$8,IF(F579="","",IFERROR(VLOOKUP(B579,Planning!A:B,2,FALSE),0)))</f>
        <v/>
      </c>
      <c r="I579" s="155" t="str">
        <f>IF(B579="סך הכל",Summary!$B$9,IF(F579="","",IFERROR(VLOOKUP(B579,Count!A:B,2,FALSE),0)))</f>
        <v/>
      </c>
      <c r="J579" s="155" t="str">
        <f>IF(F579="","",(IF(ISNUMBER(MATCH(B579,ExcPermit!$H$8:$H$1000,0)),"כן","לא")))</f>
        <v/>
      </c>
      <c r="K579" s="155" t="str">
        <f>IF(B579="סך הכל",Summary!$B$10,IF(F579="","",IFERROR(VLOOKUP(B579,Count!A:J,8,FALSE),0)))</f>
        <v/>
      </c>
      <c r="L579" s="155" t="str">
        <f>IF(B579="סך הכל",Summary!$B$11,IF(F579="","",IFERROR(VLOOKUP(B579,Count!A:J,9,FALSE),0)))</f>
        <v/>
      </c>
      <c r="M579" s="157" t="str">
        <f>IF(B579="סך הכל",Summary!$B$12,IF(F579="","",IFERROR(VLOOKUP(B579,Count!A:J,10,FALSE),0)))</f>
        <v/>
      </c>
      <c r="N579" s="158" t="str">
        <f t="shared" si="17"/>
        <v/>
      </c>
      <c r="O579" s="134" t="str">
        <f>IFERROR(VLOOKUP(B579,Comments!A:B,2,FALSE),"")</f>
        <v/>
      </c>
      <c r="P579" s="134"/>
      <c r="Q579" s="134"/>
      <c r="R579" s="134"/>
      <c r="S579" s="134"/>
      <c r="T579" s="134"/>
      <c r="U579" s="134"/>
      <c r="V579" s="134"/>
      <c r="W579" s="134"/>
      <c r="X579" s="134"/>
      <c r="Y579" s="134"/>
      <c r="Z579" s="134"/>
      <c r="AA579" s="134"/>
      <c r="AB579" s="134"/>
      <c r="AC579" s="134"/>
      <c r="AD579" s="134"/>
      <c r="AE579" s="152"/>
      <c r="AF579" s="152"/>
      <c r="AG579" s="152"/>
      <c r="AH579" s="152"/>
      <c r="AI579" s="152"/>
      <c r="AJ579" s="152"/>
      <c r="AK579" s="152"/>
      <c r="AL579" s="152"/>
      <c r="AM579" s="152"/>
      <c r="AN579" s="152"/>
      <c r="AO579" s="152"/>
      <c r="AP579" s="152"/>
      <c r="AQ579" s="152"/>
      <c r="AR579" s="152"/>
      <c r="AS579" s="152"/>
      <c r="AT579" s="152"/>
      <c r="AU579" s="152"/>
      <c r="AV579" s="152"/>
      <c r="AW579" s="152"/>
      <c r="AX579" s="152"/>
      <c r="AY579" s="152"/>
      <c r="AZ579" s="152"/>
      <c r="BA579" s="152"/>
      <c r="BB579" s="152"/>
      <c r="BC579" s="152"/>
      <c r="BD579" s="152"/>
      <c r="BE579" s="152"/>
      <c r="BF579" s="152"/>
      <c r="BG579" s="152"/>
      <c r="BH579" s="152"/>
      <c r="BI579" s="152"/>
      <c r="BJ579" s="152"/>
      <c r="BK579" s="152"/>
      <c r="BL579" s="152"/>
      <c r="BM579" s="152"/>
      <c r="BN579" s="152"/>
      <c r="BO579" s="152"/>
      <c r="BP579" s="152"/>
      <c r="BQ579" s="152"/>
      <c r="BR579" s="152"/>
      <c r="BS579" s="152"/>
      <c r="BT579" s="152"/>
      <c r="BU579" s="152"/>
      <c r="BV579" s="152"/>
      <c r="BW579" s="152"/>
      <c r="BX579" s="152"/>
      <c r="BY579" s="152"/>
    </row>
    <row r="580" spans="1:77" s="38" customFormat="1" x14ac:dyDescent="0.2">
      <c r="A580" s="152"/>
      <c r="B580" s="153" t="str">
        <f>IF(AND(B578&lt;&gt;"",ISNUMBER(B578),B579=""),"סך הכל",IF(Planning!A583="","",Planning!A583))</f>
        <v/>
      </c>
      <c r="C580" s="154" t="str">
        <f>IFERROR(_xlfn.IFS(B580="סך הכל",Summary!$B$6,Planning!C583&lt;&gt;"",Planning!C583),"")</f>
        <v/>
      </c>
      <c r="D580" s="152" t="str">
        <f>IFERROR(VLOOKUP(B580,Address!B:G,5,FALSE),"")</f>
        <v/>
      </c>
      <c r="E580" s="152" t="str">
        <f>IFERROR(VLOOKUP(B580,Address!B:L,11,FALSE),"")</f>
        <v/>
      </c>
      <c r="F580" s="155" t="str">
        <f t="shared" si="16"/>
        <v/>
      </c>
      <c r="G580" s="156" t="str">
        <f>IF(B580="סך הכל",Summary!$B$7,IF(F580="","",IF(VLOOKUP(B580,WQ_UnitID!B:C,2,FALSE)=0,"",VLOOKUP(B580,WQ_UnitID!B:C,2,FALSE))))</f>
        <v/>
      </c>
      <c r="H580" s="155" t="str">
        <f>IF(B580="סך הכל",Summary!$B$8,IF(F580="","",IFERROR(VLOOKUP(B580,Planning!A:B,2,FALSE),0)))</f>
        <v/>
      </c>
      <c r="I580" s="155" t="str">
        <f>IF(B580="סך הכל",Summary!$B$9,IF(F580="","",IFERROR(VLOOKUP(B580,Count!A:B,2,FALSE),0)))</f>
        <v/>
      </c>
      <c r="J580" s="155" t="str">
        <f>IF(F580="","",(IF(ISNUMBER(MATCH(B580,ExcPermit!$H$8:$H$1000,0)),"כן","לא")))</f>
        <v/>
      </c>
      <c r="K580" s="155" t="str">
        <f>IF(B580="סך הכל",Summary!$B$10,IF(F580="","",IFERROR(VLOOKUP(B580,Count!A:J,8,FALSE),0)))</f>
        <v/>
      </c>
      <c r="L580" s="155" t="str">
        <f>IF(B580="סך הכל",Summary!$B$11,IF(F580="","",IFERROR(VLOOKUP(B580,Count!A:J,9,FALSE),0)))</f>
        <v/>
      </c>
      <c r="M580" s="157" t="str">
        <f>IF(B580="סך הכל",Summary!$B$12,IF(F580="","",IFERROR(VLOOKUP(B580,Count!A:J,10,FALSE),0)))</f>
        <v/>
      </c>
      <c r="N580" s="158" t="str">
        <f t="shared" si="17"/>
        <v/>
      </c>
      <c r="O580" s="134" t="str">
        <f>IFERROR(VLOOKUP(B580,Comments!A:B,2,FALSE),"")</f>
        <v/>
      </c>
      <c r="P580" s="134"/>
      <c r="Q580" s="134"/>
      <c r="R580" s="134"/>
      <c r="S580" s="134"/>
      <c r="T580" s="134"/>
      <c r="U580" s="134"/>
      <c r="V580" s="134"/>
      <c r="W580" s="134"/>
      <c r="X580" s="134"/>
      <c r="Y580" s="134"/>
      <c r="Z580" s="134"/>
      <c r="AA580" s="134"/>
      <c r="AB580" s="134"/>
      <c r="AC580" s="134"/>
      <c r="AD580" s="134"/>
      <c r="AE580" s="152"/>
      <c r="AF580" s="152"/>
      <c r="AG580" s="152"/>
      <c r="AH580" s="152"/>
      <c r="AI580" s="152"/>
      <c r="AJ580" s="152"/>
      <c r="AK580" s="152"/>
      <c r="AL580" s="152"/>
      <c r="AM580" s="152"/>
      <c r="AN580" s="152"/>
      <c r="AO580" s="152"/>
      <c r="AP580" s="152"/>
      <c r="AQ580" s="152"/>
      <c r="AR580" s="152"/>
      <c r="AS580" s="152"/>
      <c r="AT580" s="152"/>
      <c r="AU580" s="152"/>
      <c r="AV580" s="152"/>
      <c r="AW580" s="152"/>
      <c r="AX580" s="152"/>
      <c r="AY580" s="152"/>
      <c r="AZ580" s="152"/>
      <c r="BA580" s="152"/>
      <c r="BB580" s="152"/>
      <c r="BC580" s="152"/>
      <c r="BD580" s="152"/>
      <c r="BE580" s="152"/>
      <c r="BF580" s="152"/>
      <c r="BG580" s="152"/>
      <c r="BH580" s="152"/>
      <c r="BI580" s="152"/>
      <c r="BJ580" s="152"/>
      <c r="BK580" s="152"/>
      <c r="BL580" s="152"/>
      <c r="BM580" s="152"/>
      <c r="BN580" s="152"/>
      <c r="BO580" s="152"/>
      <c r="BP580" s="152"/>
      <c r="BQ580" s="152"/>
      <c r="BR580" s="152"/>
      <c r="BS580" s="152"/>
      <c r="BT580" s="152"/>
      <c r="BU580" s="152"/>
      <c r="BV580" s="152"/>
      <c r="BW580" s="152"/>
      <c r="BX580" s="152"/>
      <c r="BY580" s="152"/>
    </row>
    <row r="581" spans="1:77" s="38" customFormat="1" x14ac:dyDescent="0.2">
      <c r="A581" s="152"/>
      <c r="B581" s="153" t="str">
        <f>IF(AND(B579&lt;&gt;"",ISNUMBER(B579),B580=""),"סך הכל",IF(Planning!A584="","",Planning!A584))</f>
        <v/>
      </c>
      <c r="C581" s="154" t="str">
        <f>IFERROR(_xlfn.IFS(B581="סך הכל",Summary!$B$6,Planning!C584&lt;&gt;"",Planning!C584),"")</f>
        <v/>
      </c>
      <c r="D581" s="152" t="str">
        <f>IFERROR(VLOOKUP(B581,Address!B:G,5,FALSE),"")</f>
        <v/>
      </c>
      <c r="E581" s="152" t="str">
        <f>IFERROR(VLOOKUP(B581,Address!B:L,11,FALSE),"")</f>
        <v/>
      </c>
      <c r="F581" s="155" t="str">
        <f t="shared" ref="F581:F600" si="18">IF(ISNUMBER(B581),"חטף","")</f>
        <v/>
      </c>
      <c r="G581" s="156" t="str">
        <f>IF(B581="סך הכל",Summary!$B$7,IF(F581="","",IF(VLOOKUP(B581,WQ_UnitID!B:C,2,FALSE)=0,"",VLOOKUP(B581,WQ_UnitID!B:C,2,FALSE))))</f>
        <v/>
      </c>
      <c r="H581" s="155" t="str">
        <f>IF(B581="סך הכל",Summary!$B$8,IF(F581="","",IFERROR(VLOOKUP(B581,Planning!A:B,2,FALSE),0)))</f>
        <v/>
      </c>
      <c r="I581" s="155" t="str">
        <f>IF(B581="סך הכל",Summary!$B$9,IF(F581="","",IFERROR(VLOOKUP(B581,Count!A:B,2,FALSE),0)))</f>
        <v/>
      </c>
      <c r="J581" s="155" t="str">
        <f>IF(F581="","",(IF(ISNUMBER(MATCH(B581,ExcPermit!$H$8:$H$1000,0)),"כן","לא")))</f>
        <v/>
      </c>
      <c r="K581" s="155" t="str">
        <f>IF(B581="סך הכל",Summary!$B$10,IF(F581="","",IFERROR(VLOOKUP(B581,Count!A:J,8,FALSE),0)))</f>
        <v/>
      </c>
      <c r="L581" s="155" t="str">
        <f>IF(B581="סך הכל",Summary!$B$11,IF(F581="","",IFERROR(VLOOKUP(B581,Count!A:J,9,FALSE),0)))</f>
        <v/>
      </c>
      <c r="M581" s="157" t="str">
        <f>IF(B581="סך הכל",Summary!$B$12,IF(F581="","",IFERROR(VLOOKUP(B581,Count!A:J,10,FALSE),0)))</f>
        <v/>
      </c>
      <c r="N581" s="158" t="str">
        <f t="shared" ref="N581:N600" si="19">IF(O581=0,"",O581)</f>
        <v/>
      </c>
      <c r="O581" s="134" t="str">
        <f>IFERROR(VLOOKUP(B581,Comments!A:B,2,FALSE),"")</f>
        <v/>
      </c>
      <c r="P581" s="134"/>
      <c r="Q581" s="134"/>
      <c r="R581" s="134"/>
      <c r="S581" s="134"/>
      <c r="T581" s="134"/>
      <c r="U581" s="134"/>
      <c r="V581" s="134"/>
      <c r="W581" s="134"/>
      <c r="X581" s="134"/>
      <c r="Y581" s="134"/>
      <c r="Z581" s="134"/>
      <c r="AA581" s="134"/>
      <c r="AB581" s="134"/>
      <c r="AC581" s="134"/>
      <c r="AD581" s="134"/>
      <c r="AE581" s="152"/>
      <c r="AF581" s="152"/>
      <c r="AG581" s="152"/>
      <c r="AH581" s="152"/>
      <c r="AI581" s="152"/>
      <c r="AJ581" s="152"/>
      <c r="AK581" s="152"/>
      <c r="AL581" s="152"/>
      <c r="AM581" s="152"/>
      <c r="AN581" s="152"/>
      <c r="AO581" s="152"/>
      <c r="AP581" s="152"/>
      <c r="AQ581" s="152"/>
      <c r="AR581" s="152"/>
      <c r="AS581" s="152"/>
      <c r="AT581" s="152"/>
      <c r="AU581" s="152"/>
      <c r="AV581" s="152"/>
      <c r="AW581" s="152"/>
      <c r="AX581" s="152"/>
      <c r="AY581" s="152"/>
      <c r="AZ581" s="152"/>
      <c r="BA581" s="152"/>
      <c r="BB581" s="152"/>
      <c r="BC581" s="152"/>
      <c r="BD581" s="152"/>
      <c r="BE581" s="152"/>
      <c r="BF581" s="152"/>
      <c r="BG581" s="152"/>
      <c r="BH581" s="152"/>
      <c r="BI581" s="152"/>
      <c r="BJ581" s="152"/>
      <c r="BK581" s="152"/>
      <c r="BL581" s="152"/>
      <c r="BM581" s="152"/>
      <c r="BN581" s="152"/>
      <c r="BO581" s="152"/>
      <c r="BP581" s="152"/>
      <c r="BQ581" s="152"/>
      <c r="BR581" s="152"/>
      <c r="BS581" s="152"/>
      <c r="BT581" s="152"/>
      <c r="BU581" s="152"/>
      <c r="BV581" s="152"/>
      <c r="BW581" s="152"/>
      <c r="BX581" s="152"/>
      <c r="BY581" s="152"/>
    </row>
    <row r="582" spans="1:77" s="38" customFormat="1" x14ac:dyDescent="0.2">
      <c r="A582" s="152"/>
      <c r="B582" s="153" t="str">
        <f>IF(AND(B580&lt;&gt;"",ISNUMBER(B580),B581=""),"סך הכל",IF(Planning!A585="","",Planning!A585))</f>
        <v/>
      </c>
      <c r="C582" s="154" t="str">
        <f>IFERROR(_xlfn.IFS(B582="סך הכל",Summary!$B$6,Planning!C585&lt;&gt;"",Planning!C585),"")</f>
        <v/>
      </c>
      <c r="D582" s="152" t="str">
        <f>IFERROR(VLOOKUP(B582,Address!B:G,5,FALSE),"")</f>
        <v/>
      </c>
      <c r="E582" s="152" t="str">
        <f>IFERROR(VLOOKUP(B582,Address!B:L,11,FALSE),"")</f>
        <v/>
      </c>
      <c r="F582" s="155" t="str">
        <f t="shared" si="18"/>
        <v/>
      </c>
      <c r="G582" s="156" t="str">
        <f>IF(B582="סך הכל",Summary!$B$7,IF(F582="","",IF(VLOOKUP(B582,WQ_UnitID!B:C,2,FALSE)=0,"",VLOOKUP(B582,WQ_UnitID!B:C,2,FALSE))))</f>
        <v/>
      </c>
      <c r="H582" s="155" t="str">
        <f>IF(B582="סך הכל",Summary!$B$8,IF(F582="","",IFERROR(VLOOKUP(B582,Planning!A:B,2,FALSE),0)))</f>
        <v/>
      </c>
      <c r="I582" s="155" t="str">
        <f>IF(B582="סך הכל",Summary!$B$9,IF(F582="","",IFERROR(VLOOKUP(B582,Count!A:B,2,FALSE),0)))</f>
        <v/>
      </c>
      <c r="J582" s="155" t="str">
        <f>IF(F582="","",(IF(ISNUMBER(MATCH(B582,ExcPermit!$H$8:$H$1000,0)),"כן","לא")))</f>
        <v/>
      </c>
      <c r="K582" s="155" t="str">
        <f>IF(B582="סך הכל",Summary!$B$10,IF(F582="","",IFERROR(VLOOKUP(B582,Count!A:J,8,FALSE),0)))</f>
        <v/>
      </c>
      <c r="L582" s="155" t="str">
        <f>IF(B582="סך הכל",Summary!$B$11,IF(F582="","",IFERROR(VLOOKUP(B582,Count!A:J,9,FALSE),0)))</f>
        <v/>
      </c>
      <c r="M582" s="157" t="str">
        <f>IF(B582="סך הכל",Summary!$B$12,IF(F582="","",IFERROR(VLOOKUP(B582,Count!A:J,10,FALSE),0)))</f>
        <v/>
      </c>
      <c r="N582" s="158" t="str">
        <f t="shared" si="19"/>
        <v/>
      </c>
      <c r="O582" s="134" t="str">
        <f>IFERROR(VLOOKUP(B582,Comments!A:B,2,FALSE),"")</f>
        <v/>
      </c>
      <c r="P582" s="134"/>
      <c r="Q582" s="134"/>
      <c r="R582" s="134"/>
      <c r="S582" s="134"/>
      <c r="T582" s="134"/>
      <c r="U582" s="134"/>
      <c r="V582" s="134"/>
      <c r="W582" s="134"/>
      <c r="X582" s="134"/>
      <c r="Y582" s="134"/>
      <c r="Z582" s="134"/>
      <c r="AA582" s="134"/>
      <c r="AB582" s="134"/>
      <c r="AC582" s="134"/>
      <c r="AD582" s="134"/>
      <c r="AE582" s="152"/>
      <c r="AF582" s="152"/>
      <c r="AG582" s="152"/>
      <c r="AH582" s="152"/>
      <c r="AI582" s="152"/>
      <c r="AJ582" s="152"/>
      <c r="AK582" s="152"/>
      <c r="AL582" s="152"/>
      <c r="AM582" s="152"/>
      <c r="AN582" s="152"/>
      <c r="AO582" s="152"/>
      <c r="AP582" s="152"/>
      <c r="AQ582" s="152"/>
      <c r="AR582" s="152"/>
      <c r="AS582" s="152"/>
      <c r="AT582" s="152"/>
      <c r="AU582" s="152"/>
      <c r="AV582" s="152"/>
      <c r="AW582" s="152"/>
      <c r="AX582" s="152"/>
      <c r="AY582" s="152"/>
      <c r="AZ582" s="152"/>
      <c r="BA582" s="152"/>
      <c r="BB582" s="152"/>
      <c r="BC582" s="152"/>
      <c r="BD582" s="152"/>
      <c r="BE582" s="152"/>
      <c r="BF582" s="152"/>
      <c r="BG582" s="152"/>
      <c r="BH582" s="152"/>
      <c r="BI582" s="152"/>
      <c r="BJ582" s="152"/>
      <c r="BK582" s="152"/>
      <c r="BL582" s="152"/>
      <c r="BM582" s="152"/>
      <c r="BN582" s="152"/>
      <c r="BO582" s="152"/>
      <c r="BP582" s="152"/>
      <c r="BQ582" s="152"/>
      <c r="BR582" s="152"/>
      <c r="BS582" s="152"/>
      <c r="BT582" s="152"/>
      <c r="BU582" s="152"/>
      <c r="BV582" s="152"/>
      <c r="BW582" s="152"/>
      <c r="BX582" s="152"/>
      <c r="BY582" s="152"/>
    </row>
    <row r="583" spans="1:77" s="38" customFormat="1" x14ac:dyDescent="0.2">
      <c r="A583" s="152"/>
      <c r="B583" s="153" t="str">
        <f>IF(AND(B581&lt;&gt;"",ISNUMBER(B581),B582=""),"סך הכל",IF(Planning!A586="","",Planning!A586))</f>
        <v/>
      </c>
      <c r="C583" s="154" t="str">
        <f>IFERROR(_xlfn.IFS(B583="סך הכל",Summary!$B$6,Planning!C586&lt;&gt;"",Planning!C586),"")</f>
        <v/>
      </c>
      <c r="D583" s="152" t="str">
        <f>IFERROR(VLOOKUP(B583,Address!B:G,5,FALSE),"")</f>
        <v/>
      </c>
      <c r="E583" s="152" t="str">
        <f>IFERROR(VLOOKUP(B583,Address!B:L,11,FALSE),"")</f>
        <v/>
      </c>
      <c r="F583" s="155" t="str">
        <f t="shared" si="18"/>
        <v/>
      </c>
      <c r="G583" s="156" t="str">
        <f>IF(B583="סך הכל",Summary!$B$7,IF(F583="","",IF(VLOOKUP(B583,WQ_UnitID!B:C,2,FALSE)=0,"",VLOOKUP(B583,WQ_UnitID!B:C,2,FALSE))))</f>
        <v/>
      </c>
      <c r="H583" s="155" t="str">
        <f>IF(B583="סך הכל",Summary!$B$8,IF(F583="","",IFERROR(VLOOKUP(B583,Planning!A:B,2,FALSE),0)))</f>
        <v/>
      </c>
      <c r="I583" s="155" t="str">
        <f>IF(B583="סך הכל",Summary!$B$9,IF(F583="","",IFERROR(VLOOKUP(B583,Count!A:B,2,FALSE),0)))</f>
        <v/>
      </c>
      <c r="J583" s="155" t="str">
        <f>IF(F583="","",(IF(ISNUMBER(MATCH(B583,ExcPermit!$H$8:$H$1000,0)),"כן","לא")))</f>
        <v/>
      </c>
      <c r="K583" s="155" t="str">
        <f>IF(B583="סך הכל",Summary!$B$10,IF(F583="","",IFERROR(VLOOKUP(B583,Count!A:J,8,FALSE),0)))</f>
        <v/>
      </c>
      <c r="L583" s="155" t="str">
        <f>IF(B583="סך הכל",Summary!$B$11,IF(F583="","",IFERROR(VLOOKUP(B583,Count!A:J,9,FALSE),0)))</f>
        <v/>
      </c>
      <c r="M583" s="157" t="str">
        <f>IF(B583="סך הכל",Summary!$B$12,IF(F583="","",IFERROR(VLOOKUP(B583,Count!A:J,10,FALSE),0)))</f>
        <v/>
      </c>
      <c r="N583" s="158" t="str">
        <f t="shared" si="19"/>
        <v/>
      </c>
      <c r="O583" s="134" t="str">
        <f>IFERROR(VLOOKUP(B583,Comments!A:B,2,FALSE),"")</f>
        <v/>
      </c>
      <c r="P583" s="134"/>
      <c r="Q583" s="134"/>
      <c r="R583" s="134"/>
      <c r="S583" s="134"/>
      <c r="T583" s="134"/>
      <c r="U583" s="134"/>
      <c r="V583" s="134"/>
      <c r="W583" s="134"/>
      <c r="X583" s="134"/>
      <c r="Y583" s="134"/>
      <c r="Z583" s="134"/>
      <c r="AA583" s="134"/>
      <c r="AB583" s="134"/>
      <c r="AC583" s="134"/>
      <c r="AD583" s="134"/>
      <c r="AE583" s="152"/>
      <c r="AF583" s="152"/>
      <c r="AG583" s="152"/>
      <c r="AH583" s="152"/>
      <c r="AI583" s="152"/>
      <c r="AJ583" s="152"/>
      <c r="AK583" s="152"/>
      <c r="AL583" s="152"/>
      <c r="AM583" s="152"/>
      <c r="AN583" s="152"/>
      <c r="AO583" s="152"/>
      <c r="AP583" s="152"/>
      <c r="AQ583" s="152"/>
      <c r="AR583" s="152"/>
      <c r="AS583" s="152"/>
      <c r="AT583" s="152"/>
      <c r="AU583" s="152"/>
      <c r="AV583" s="152"/>
      <c r="AW583" s="152"/>
      <c r="AX583" s="152"/>
      <c r="AY583" s="152"/>
      <c r="AZ583" s="152"/>
      <c r="BA583" s="152"/>
      <c r="BB583" s="152"/>
      <c r="BC583" s="152"/>
      <c r="BD583" s="152"/>
      <c r="BE583" s="152"/>
      <c r="BF583" s="152"/>
      <c r="BG583" s="152"/>
      <c r="BH583" s="152"/>
      <c r="BI583" s="152"/>
      <c r="BJ583" s="152"/>
      <c r="BK583" s="152"/>
      <c r="BL583" s="152"/>
      <c r="BM583" s="152"/>
      <c r="BN583" s="152"/>
      <c r="BO583" s="152"/>
      <c r="BP583" s="152"/>
      <c r="BQ583" s="152"/>
      <c r="BR583" s="152"/>
      <c r="BS583" s="152"/>
      <c r="BT583" s="152"/>
      <c r="BU583" s="152"/>
      <c r="BV583" s="152"/>
      <c r="BW583" s="152"/>
      <c r="BX583" s="152"/>
      <c r="BY583" s="152"/>
    </row>
    <row r="584" spans="1:77" s="38" customFormat="1" x14ac:dyDescent="0.2">
      <c r="A584" s="152"/>
      <c r="B584" s="153" t="str">
        <f>IF(AND(B582&lt;&gt;"",ISNUMBER(B582),B583=""),"סך הכל",IF(Planning!A587="","",Planning!A587))</f>
        <v/>
      </c>
      <c r="C584" s="154" t="str">
        <f>IFERROR(_xlfn.IFS(B584="סך הכל",Summary!$B$6,Planning!C587&lt;&gt;"",Planning!C587),"")</f>
        <v/>
      </c>
      <c r="D584" s="152" t="str">
        <f>IFERROR(VLOOKUP(B584,Address!B:G,5,FALSE),"")</f>
        <v/>
      </c>
      <c r="E584" s="152" t="str">
        <f>IFERROR(VLOOKUP(B584,Address!B:L,11,FALSE),"")</f>
        <v/>
      </c>
      <c r="F584" s="155" t="str">
        <f t="shared" si="18"/>
        <v/>
      </c>
      <c r="G584" s="156" t="str">
        <f>IF(B584="סך הכל",Summary!$B$7,IF(F584="","",IF(VLOOKUP(B584,WQ_UnitID!B:C,2,FALSE)=0,"",VLOOKUP(B584,WQ_UnitID!B:C,2,FALSE))))</f>
        <v/>
      </c>
      <c r="H584" s="155" t="str">
        <f>IF(B584="סך הכל",Summary!$B$8,IF(F584="","",IFERROR(VLOOKUP(B584,Planning!A:B,2,FALSE),0)))</f>
        <v/>
      </c>
      <c r="I584" s="155" t="str">
        <f>IF(B584="סך הכל",Summary!$B$9,IF(F584="","",IFERROR(VLOOKUP(B584,Count!A:B,2,FALSE),0)))</f>
        <v/>
      </c>
      <c r="J584" s="155" t="str">
        <f>IF(F584="","",(IF(ISNUMBER(MATCH(B584,ExcPermit!$H$8:$H$1000,0)),"כן","לא")))</f>
        <v/>
      </c>
      <c r="K584" s="155" t="str">
        <f>IF(B584="סך הכל",Summary!$B$10,IF(F584="","",IFERROR(VLOOKUP(B584,Count!A:J,8,FALSE),0)))</f>
        <v/>
      </c>
      <c r="L584" s="155" t="str">
        <f>IF(B584="סך הכל",Summary!$B$11,IF(F584="","",IFERROR(VLOOKUP(B584,Count!A:J,9,FALSE),0)))</f>
        <v/>
      </c>
      <c r="M584" s="157" t="str">
        <f>IF(B584="סך הכל",Summary!$B$12,IF(F584="","",IFERROR(VLOOKUP(B584,Count!A:J,10,FALSE),0)))</f>
        <v/>
      </c>
      <c r="N584" s="158" t="str">
        <f t="shared" si="19"/>
        <v/>
      </c>
      <c r="O584" s="134" t="str">
        <f>IFERROR(VLOOKUP(B584,Comments!A:B,2,FALSE),"")</f>
        <v/>
      </c>
      <c r="P584" s="134"/>
      <c r="Q584" s="134"/>
      <c r="R584" s="134"/>
      <c r="S584" s="134"/>
      <c r="T584" s="134"/>
      <c r="U584" s="134"/>
      <c r="V584" s="134"/>
      <c r="W584" s="134"/>
      <c r="X584" s="134"/>
      <c r="Y584" s="134"/>
      <c r="Z584" s="134"/>
      <c r="AA584" s="134"/>
      <c r="AB584" s="134"/>
      <c r="AC584" s="134"/>
      <c r="AD584" s="134"/>
      <c r="AE584" s="152"/>
      <c r="AF584" s="152"/>
      <c r="AG584" s="152"/>
      <c r="AH584" s="152"/>
      <c r="AI584" s="152"/>
      <c r="AJ584" s="152"/>
      <c r="AK584" s="152"/>
      <c r="AL584" s="152"/>
      <c r="AM584" s="152"/>
      <c r="AN584" s="152"/>
      <c r="AO584" s="152"/>
      <c r="AP584" s="152"/>
      <c r="AQ584" s="152"/>
      <c r="AR584" s="152"/>
      <c r="AS584" s="152"/>
      <c r="AT584" s="152"/>
      <c r="AU584" s="152"/>
      <c r="AV584" s="152"/>
      <c r="AW584" s="152"/>
      <c r="AX584" s="152"/>
      <c r="AY584" s="152"/>
      <c r="AZ584" s="152"/>
      <c r="BA584" s="152"/>
      <c r="BB584" s="152"/>
      <c r="BC584" s="152"/>
      <c r="BD584" s="152"/>
      <c r="BE584" s="152"/>
      <c r="BF584" s="152"/>
      <c r="BG584" s="152"/>
      <c r="BH584" s="152"/>
      <c r="BI584" s="152"/>
      <c r="BJ584" s="152"/>
      <c r="BK584" s="152"/>
      <c r="BL584" s="152"/>
      <c r="BM584" s="152"/>
      <c r="BN584" s="152"/>
      <c r="BO584" s="152"/>
      <c r="BP584" s="152"/>
      <c r="BQ584" s="152"/>
      <c r="BR584" s="152"/>
      <c r="BS584" s="152"/>
      <c r="BT584" s="152"/>
      <c r="BU584" s="152"/>
      <c r="BV584" s="152"/>
      <c r="BW584" s="152"/>
      <c r="BX584" s="152"/>
      <c r="BY584" s="152"/>
    </row>
    <row r="585" spans="1:77" s="38" customFormat="1" x14ac:dyDescent="0.2">
      <c r="A585" s="152"/>
      <c r="B585" s="153" t="str">
        <f>IF(AND(B583&lt;&gt;"",ISNUMBER(B583),B584=""),"סך הכל",IF(Planning!A588="","",Planning!A588))</f>
        <v/>
      </c>
      <c r="C585" s="154" t="str">
        <f>IFERROR(_xlfn.IFS(B585="סך הכל",Summary!$B$6,Planning!C588&lt;&gt;"",Planning!C588),"")</f>
        <v/>
      </c>
      <c r="D585" s="152" t="str">
        <f>IFERROR(VLOOKUP(B585,Address!B:G,5,FALSE),"")</f>
        <v/>
      </c>
      <c r="E585" s="152" t="str">
        <f>IFERROR(VLOOKUP(B585,Address!B:L,11,FALSE),"")</f>
        <v/>
      </c>
      <c r="F585" s="155" t="str">
        <f t="shared" si="18"/>
        <v/>
      </c>
      <c r="G585" s="156" t="str">
        <f>IF(B585="סך הכל",Summary!$B$7,IF(F585="","",IF(VLOOKUP(B585,WQ_UnitID!B:C,2,FALSE)=0,"",VLOOKUP(B585,WQ_UnitID!B:C,2,FALSE))))</f>
        <v/>
      </c>
      <c r="H585" s="155" t="str">
        <f>IF(B585="סך הכל",Summary!$B$8,IF(F585="","",IFERROR(VLOOKUP(B585,Planning!A:B,2,FALSE),0)))</f>
        <v/>
      </c>
      <c r="I585" s="155" t="str">
        <f>IF(B585="סך הכל",Summary!$B$9,IF(F585="","",IFERROR(VLOOKUP(B585,Count!A:B,2,FALSE),0)))</f>
        <v/>
      </c>
      <c r="J585" s="155" t="str">
        <f>IF(F585="","",(IF(ISNUMBER(MATCH(B585,ExcPermit!$H$8:$H$1000,0)),"כן","לא")))</f>
        <v/>
      </c>
      <c r="K585" s="155" t="str">
        <f>IF(B585="סך הכל",Summary!$B$10,IF(F585="","",IFERROR(VLOOKUP(B585,Count!A:J,8,FALSE),0)))</f>
        <v/>
      </c>
      <c r="L585" s="155" t="str">
        <f>IF(B585="סך הכל",Summary!$B$11,IF(F585="","",IFERROR(VLOOKUP(B585,Count!A:J,9,FALSE),0)))</f>
        <v/>
      </c>
      <c r="M585" s="157" t="str">
        <f>IF(B585="סך הכל",Summary!$B$12,IF(F585="","",IFERROR(VLOOKUP(B585,Count!A:J,10,FALSE),0)))</f>
        <v/>
      </c>
      <c r="N585" s="158" t="str">
        <f t="shared" si="19"/>
        <v/>
      </c>
      <c r="O585" s="134" t="str">
        <f>IFERROR(VLOOKUP(B585,Comments!A:B,2,FALSE),"")</f>
        <v/>
      </c>
      <c r="P585" s="134"/>
      <c r="Q585" s="134"/>
      <c r="R585" s="134"/>
      <c r="S585" s="134"/>
      <c r="T585" s="134"/>
      <c r="U585" s="134"/>
      <c r="V585" s="134"/>
      <c r="W585" s="134"/>
      <c r="X585" s="134"/>
      <c r="Y585" s="134"/>
      <c r="Z585" s="134"/>
      <c r="AA585" s="134"/>
      <c r="AB585" s="134"/>
      <c r="AC585" s="134"/>
      <c r="AD585" s="134"/>
      <c r="AE585" s="152"/>
      <c r="AF585" s="152"/>
      <c r="AG585" s="152"/>
      <c r="AH585" s="152"/>
      <c r="AI585" s="152"/>
      <c r="AJ585" s="152"/>
      <c r="AK585" s="152"/>
      <c r="AL585" s="152"/>
      <c r="AM585" s="152"/>
      <c r="AN585" s="152"/>
      <c r="AO585" s="152"/>
      <c r="AP585" s="152"/>
      <c r="AQ585" s="152"/>
      <c r="AR585" s="152"/>
      <c r="AS585" s="152"/>
      <c r="AT585" s="152"/>
      <c r="AU585" s="152"/>
      <c r="AV585" s="152"/>
      <c r="AW585" s="152"/>
      <c r="AX585" s="152"/>
      <c r="AY585" s="152"/>
      <c r="AZ585" s="152"/>
      <c r="BA585" s="152"/>
      <c r="BB585" s="152"/>
      <c r="BC585" s="152"/>
      <c r="BD585" s="152"/>
      <c r="BE585" s="152"/>
      <c r="BF585" s="152"/>
      <c r="BG585" s="152"/>
      <c r="BH585" s="152"/>
      <c r="BI585" s="152"/>
      <c r="BJ585" s="152"/>
      <c r="BK585" s="152"/>
      <c r="BL585" s="152"/>
      <c r="BM585" s="152"/>
      <c r="BN585" s="152"/>
      <c r="BO585" s="152"/>
      <c r="BP585" s="152"/>
      <c r="BQ585" s="152"/>
      <c r="BR585" s="152"/>
      <c r="BS585" s="152"/>
      <c r="BT585" s="152"/>
      <c r="BU585" s="152"/>
      <c r="BV585" s="152"/>
      <c r="BW585" s="152"/>
      <c r="BX585" s="152"/>
      <c r="BY585" s="152"/>
    </row>
    <row r="586" spans="1:77" s="38" customFormat="1" x14ac:dyDescent="0.2">
      <c r="A586" s="152"/>
      <c r="B586" s="153" t="str">
        <f>IF(AND(B584&lt;&gt;"",ISNUMBER(B584),B585=""),"סך הכל",IF(Planning!A589="","",Planning!A589))</f>
        <v/>
      </c>
      <c r="C586" s="154" t="str">
        <f>IFERROR(_xlfn.IFS(B586="סך הכל",Summary!$B$6,Planning!C589&lt;&gt;"",Planning!C589),"")</f>
        <v/>
      </c>
      <c r="D586" s="152" t="str">
        <f>IFERROR(VLOOKUP(B586,Address!B:G,5,FALSE),"")</f>
        <v/>
      </c>
      <c r="E586" s="152" t="str">
        <f>IFERROR(VLOOKUP(B586,Address!B:L,11,FALSE),"")</f>
        <v/>
      </c>
      <c r="F586" s="155" t="str">
        <f t="shared" si="18"/>
        <v/>
      </c>
      <c r="G586" s="156" t="str">
        <f>IF(B586="סך הכל",Summary!$B$7,IF(F586="","",IF(VLOOKUP(B586,WQ_UnitID!B:C,2,FALSE)=0,"",VLOOKUP(B586,WQ_UnitID!B:C,2,FALSE))))</f>
        <v/>
      </c>
      <c r="H586" s="155" t="str">
        <f>IF(B586="סך הכל",Summary!$B$8,IF(F586="","",IFERROR(VLOOKUP(B586,Planning!A:B,2,FALSE),0)))</f>
        <v/>
      </c>
      <c r="I586" s="155" t="str">
        <f>IF(B586="סך הכל",Summary!$B$9,IF(F586="","",IFERROR(VLOOKUP(B586,Count!A:B,2,FALSE),0)))</f>
        <v/>
      </c>
      <c r="J586" s="155" t="str">
        <f>IF(F586="","",(IF(ISNUMBER(MATCH(B586,ExcPermit!$H$8:$H$1000,0)),"כן","לא")))</f>
        <v/>
      </c>
      <c r="K586" s="155" t="str">
        <f>IF(B586="סך הכל",Summary!$B$10,IF(F586="","",IFERROR(VLOOKUP(B586,Count!A:J,8,FALSE),0)))</f>
        <v/>
      </c>
      <c r="L586" s="155" t="str">
        <f>IF(B586="סך הכל",Summary!$B$11,IF(F586="","",IFERROR(VLOOKUP(B586,Count!A:J,9,FALSE),0)))</f>
        <v/>
      </c>
      <c r="M586" s="157" t="str">
        <f>IF(B586="סך הכל",Summary!$B$12,IF(F586="","",IFERROR(VLOOKUP(B586,Count!A:J,10,FALSE),0)))</f>
        <v/>
      </c>
      <c r="N586" s="158" t="str">
        <f t="shared" si="19"/>
        <v/>
      </c>
      <c r="O586" s="134" t="str">
        <f>IFERROR(VLOOKUP(B586,Comments!A:B,2,FALSE),"")</f>
        <v/>
      </c>
      <c r="P586" s="134"/>
      <c r="Q586" s="134"/>
      <c r="R586" s="134"/>
      <c r="S586" s="134"/>
      <c r="T586" s="134"/>
      <c r="U586" s="134"/>
      <c r="V586" s="134"/>
      <c r="W586" s="134"/>
      <c r="X586" s="134"/>
      <c r="Y586" s="134"/>
      <c r="Z586" s="134"/>
      <c r="AA586" s="134"/>
      <c r="AB586" s="134"/>
      <c r="AC586" s="134"/>
      <c r="AD586" s="134"/>
      <c r="AE586" s="152"/>
      <c r="AF586" s="152"/>
      <c r="AG586" s="152"/>
      <c r="AH586" s="152"/>
      <c r="AI586" s="152"/>
      <c r="AJ586" s="152"/>
      <c r="AK586" s="152"/>
      <c r="AL586" s="152"/>
      <c r="AM586" s="152"/>
      <c r="AN586" s="152"/>
      <c r="AO586" s="152"/>
      <c r="AP586" s="152"/>
      <c r="AQ586" s="152"/>
      <c r="AR586" s="152"/>
      <c r="AS586" s="152"/>
      <c r="AT586" s="152"/>
      <c r="AU586" s="152"/>
      <c r="AV586" s="152"/>
      <c r="AW586" s="152"/>
      <c r="AX586" s="152"/>
      <c r="AY586" s="152"/>
      <c r="AZ586" s="152"/>
      <c r="BA586" s="152"/>
      <c r="BB586" s="152"/>
      <c r="BC586" s="152"/>
      <c r="BD586" s="152"/>
      <c r="BE586" s="152"/>
      <c r="BF586" s="152"/>
      <c r="BG586" s="152"/>
      <c r="BH586" s="152"/>
      <c r="BI586" s="152"/>
      <c r="BJ586" s="152"/>
      <c r="BK586" s="152"/>
      <c r="BL586" s="152"/>
      <c r="BM586" s="152"/>
      <c r="BN586" s="152"/>
      <c r="BO586" s="152"/>
      <c r="BP586" s="152"/>
      <c r="BQ586" s="152"/>
      <c r="BR586" s="152"/>
      <c r="BS586" s="152"/>
      <c r="BT586" s="152"/>
      <c r="BU586" s="152"/>
      <c r="BV586" s="152"/>
      <c r="BW586" s="152"/>
      <c r="BX586" s="152"/>
      <c r="BY586" s="152"/>
    </row>
    <row r="587" spans="1:77" s="38" customFormat="1" x14ac:dyDescent="0.2">
      <c r="A587" s="152"/>
      <c r="B587" s="153" t="str">
        <f>IF(AND(B585&lt;&gt;"",ISNUMBER(B585),B586=""),"סך הכל",IF(Planning!A590="","",Planning!A590))</f>
        <v/>
      </c>
      <c r="C587" s="154" t="str">
        <f>IFERROR(_xlfn.IFS(B587="סך הכל",Summary!$B$6,Planning!C590&lt;&gt;"",Planning!C590),"")</f>
        <v/>
      </c>
      <c r="D587" s="152" t="str">
        <f>IFERROR(VLOOKUP(B587,Address!B:G,5,FALSE),"")</f>
        <v/>
      </c>
      <c r="E587" s="152" t="str">
        <f>IFERROR(VLOOKUP(B587,Address!B:L,11,FALSE),"")</f>
        <v/>
      </c>
      <c r="F587" s="155" t="str">
        <f t="shared" si="18"/>
        <v/>
      </c>
      <c r="G587" s="156" t="str">
        <f>IF(B587="סך הכל",Summary!$B$7,IF(F587="","",IF(VLOOKUP(B587,WQ_UnitID!B:C,2,FALSE)=0,"",VLOOKUP(B587,WQ_UnitID!B:C,2,FALSE))))</f>
        <v/>
      </c>
      <c r="H587" s="155" t="str">
        <f>IF(B587="סך הכל",Summary!$B$8,IF(F587="","",IFERROR(VLOOKUP(B587,Planning!A:B,2,FALSE),0)))</f>
        <v/>
      </c>
      <c r="I587" s="155" t="str">
        <f>IF(B587="סך הכל",Summary!$B$9,IF(F587="","",IFERROR(VLOOKUP(B587,Count!A:B,2,FALSE),0)))</f>
        <v/>
      </c>
      <c r="J587" s="155" t="str">
        <f>IF(F587="","",(IF(ISNUMBER(MATCH(B587,ExcPermit!$H$8:$H$1000,0)),"כן","לא")))</f>
        <v/>
      </c>
      <c r="K587" s="155" t="str">
        <f>IF(B587="סך הכל",Summary!$B$10,IF(F587="","",IFERROR(VLOOKUP(B587,Count!A:J,8,FALSE),0)))</f>
        <v/>
      </c>
      <c r="L587" s="155" t="str">
        <f>IF(B587="סך הכל",Summary!$B$11,IF(F587="","",IFERROR(VLOOKUP(B587,Count!A:J,9,FALSE),0)))</f>
        <v/>
      </c>
      <c r="M587" s="157" t="str">
        <f>IF(B587="סך הכל",Summary!$B$12,IF(F587="","",IFERROR(VLOOKUP(B587,Count!A:J,10,FALSE),0)))</f>
        <v/>
      </c>
      <c r="N587" s="158" t="str">
        <f t="shared" si="19"/>
        <v/>
      </c>
      <c r="O587" s="134" t="str">
        <f>IFERROR(VLOOKUP(B587,Comments!A:B,2,FALSE),"")</f>
        <v/>
      </c>
      <c r="P587" s="134"/>
      <c r="Q587" s="134"/>
      <c r="R587" s="134"/>
      <c r="S587" s="134"/>
      <c r="T587" s="134"/>
      <c r="U587" s="134"/>
      <c r="V587" s="134"/>
      <c r="W587" s="134"/>
      <c r="X587" s="134"/>
      <c r="Y587" s="134"/>
      <c r="Z587" s="134"/>
      <c r="AA587" s="134"/>
      <c r="AB587" s="134"/>
      <c r="AC587" s="134"/>
      <c r="AD587" s="134"/>
      <c r="AE587" s="152"/>
      <c r="AF587" s="152"/>
      <c r="AG587" s="152"/>
      <c r="AH587" s="152"/>
      <c r="AI587" s="152"/>
      <c r="AJ587" s="152"/>
      <c r="AK587" s="152"/>
      <c r="AL587" s="152"/>
      <c r="AM587" s="152"/>
      <c r="AN587" s="152"/>
      <c r="AO587" s="152"/>
      <c r="AP587" s="152"/>
      <c r="AQ587" s="152"/>
      <c r="AR587" s="152"/>
      <c r="AS587" s="152"/>
      <c r="AT587" s="152"/>
      <c r="AU587" s="152"/>
      <c r="AV587" s="152"/>
      <c r="AW587" s="152"/>
      <c r="AX587" s="152"/>
      <c r="AY587" s="152"/>
      <c r="AZ587" s="152"/>
      <c r="BA587" s="152"/>
      <c r="BB587" s="152"/>
      <c r="BC587" s="152"/>
      <c r="BD587" s="152"/>
      <c r="BE587" s="152"/>
      <c r="BF587" s="152"/>
      <c r="BG587" s="152"/>
      <c r="BH587" s="152"/>
      <c r="BI587" s="152"/>
      <c r="BJ587" s="152"/>
      <c r="BK587" s="152"/>
      <c r="BL587" s="152"/>
      <c r="BM587" s="152"/>
      <c r="BN587" s="152"/>
      <c r="BO587" s="152"/>
      <c r="BP587" s="152"/>
      <c r="BQ587" s="152"/>
      <c r="BR587" s="152"/>
      <c r="BS587" s="152"/>
      <c r="BT587" s="152"/>
      <c r="BU587" s="152"/>
      <c r="BV587" s="152"/>
      <c r="BW587" s="152"/>
      <c r="BX587" s="152"/>
      <c r="BY587" s="152"/>
    </row>
    <row r="588" spans="1:77" s="38" customFormat="1" x14ac:dyDescent="0.2">
      <c r="A588" s="152"/>
      <c r="B588" s="153" t="str">
        <f>IF(AND(B586&lt;&gt;"",ISNUMBER(B586),B587=""),"סך הכל",IF(Planning!A591="","",Planning!A591))</f>
        <v/>
      </c>
      <c r="C588" s="154" t="str">
        <f>IFERROR(_xlfn.IFS(B588="סך הכל",Summary!$B$6,Planning!C591&lt;&gt;"",Planning!C591),"")</f>
        <v/>
      </c>
      <c r="D588" s="152" t="str">
        <f>IFERROR(VLOOKUP(B588,Address!B:G,5,FALSE),"")</f>
        <v/>
      </c>
      <c r="E588" s="152" t="str">
        <f>IFERROR(VLOOKUP(B588,Address!B:L,11,FALSE),"")</f>
        <v/>
      </c>
      <c r="F588" s="155" t="str">
        <f t="shared" si="18"/>
        <v/>
      </c>
      <c r="G588" s="156" t="str">
        <f>IF(B588="סך הכל",Summary!$B$7,IF(F588="","",IF(VLOOKUP(B588,WQ_UnitID!B:C,2,FALSE)=0,"",VLOOKUP(B588,WQ_UnitID!B:C,2,FALSE))))</f>
        <v/>
      </c>
      <c r="H588" s="155" t="str">
        <f>IF(B588="סך הכל",Summary!$B$8,IF(F588="","",IFERROR(VLOOKUP(B588,Planning!A:B,2,FALSE),0)))</f>
        <v/>
      </c>
      <c r="I588" s="155" t="str">
        <f>IF(B588="סך הכל",Summary!$B$9,IF(F588="","",IFERROR(VLOOKUP(B588,Count!A:B,2,FALSE),0)))</f>
        <v/>
      </c>
      <c r="J588" s="155" t="str">
        <f>IF(F588="","",(IF(ISNUMBER(MATCH(B588,ExcPermit!$H$8:$H$1000,0)),"כן","לא")))</f>
        <v/>
      </c>
      <c r="K588" s="155" t="str">
        <f>IF(B588="סך הכל",Summary!$B$10,IF(F588="","",IFERROR(VLOOKUP(B588,Count!A:J,8,FALSE),0)))</f>
        <v/>
      </c>
      <c r="L588" s="155" t="str">
        <f>IF(B588="סך הכל",Summary!$B$11,IF(F588="","",IFERROR(VLOOKUP(B588,Count!A:J,9,FALSE),0)))</f>
        <v/>
      </c>
      <c r="M588" s="157" t="str">
        <f>IF(B588="סך הכל",Summary!$B$12,IF(F588="","",IFERROR(VLOOKUP(B588,Count!A:J,10,FALSE),0)))</f>
        <v/>
      </c>
      <c r="N588" s="158" t="str">
        <f t="shared" si="19"/>
        <v/>
      </c>
      <c r="O588" s="134" t="str">
        <f>IFERROR(VLOOKUP(B588,Comments!A:B,2,FALSE),"")</f>
        <v/>
      </c>
      <c r="P588" s="134"/>
      <c r="Q588" s="134"/>
      <c r="R588" s="134"/>
      <c r="S588" s="134"/>
      <c r="T588" s="134"/>
      <c r="U588" s="134"/>
      <c r="V588" s="134"/>
      <c r="W588" s="134"/>
      <c r="X588" s="134"/>
      <c r="Y588" s="134"/>
      <c r="Z588" s="134"/>
      <c r="AA588" s="134"/>
      <c r="AB588" s="134"/>
      <c r="AC588" s="134"/>
      <c r="AD588" s="134"/>
      <c r="AE588" s="152"/>
      <c r="AF588" s="152"/>
      <c r="AG588" s="152"/>
      <c r="AH588" s="152"/>
      <c r="AI588" s="152"/>
      <c r="AJ588" s="152"/>
      <c r="AK588" s="152"/>
      <c r="AL588" s="152"/>
      <c r="AM588" s="152"/>
      <c r="AN588" s="152"/>
      <c r="AO588" s="152"/>
      <c r="AP588" s="152"/>
      <c r="AQ588" s="152"/>
      <c r="AR588" s="152"/>
      <c r="AS588" s="152"/>
      <c r="AT588" s="152"/>
      <c r="AU588" s="152"/>
      <c r="AV588" s="152"/>
      <c r="AW588" s="152"/>
      <c r="AX588" s="152"/>
      <c r="AY588" s="152"/>
      <c r="AZ588" s="152"/>
      <c r="BA588" s="152"/>
      <c r="BB588" s="152"/>
      <c r="BC588" s="152"/>
      <c r="BD588" s="152"/>
      <c r="BE588" s="152"/>
      <c r="BF588" s="152"/>
      <c r="BG588" s="152"/>
      <c r="BH588" s="152"/>
      <c r="BI588" s="152"/>
      <c r="BJ588" s="152"/>
      <c r="BK588" s="152"/>
      <c r="BL588" s="152"/>
      <c r="BM588" s="152"/>
      <c r="BN588" s="152"/>
      <c r="BO588" s="152"/>
      <c r="BP588" s="152"/>
      <c r="BQ588" s="152"/>
      <c r="BR588" s="152"/>
      <c r="BS588" s="152"/>
      <c r="BT588" s="152"/>
      <c r="BU588" s="152"/>
      <c r="BV588" s="152"/>
      <c r="BW588" s="152"/>
      <c r="BX588" s="152"/>
      <c r="BY588" s="152"/>
    </row>
    <row r="589" spans="1:77" s="38" customFormat="1" x14ac:dyDescent="0.2">
      <c r="A589" s="152"/>
      <c r="B589" s="153" t="str">
        <f>IF(AND(B587&lt;&gt;"",ISNUMBER(B587),B588=""),"סך הכל",IF(Planning!A592="","",Planning!A592))</f>
        <v/>
      </c>
      <c r="C589" s="154" t="str">
        <f>IFERROR(_xlfn.IFS(B589="סך הכל",Summary!$B$6,Planning!C592&lt;&gt;"",Planning!C592),"")</f>
        <v/>
      </c>
      <c r="D589" s="152" t="str">
        <f>IFERROR(VLOOKUP(B589,Address!B:G,5,FALSE),"")</f>
        <v/>
      </c>
      <c r="E589" s="152" t="str">
        <f>IFERROR(VLOOKUP(B589,Address!B:L,11,FALSE),"")</f>
        <v/>
      </c>
      <c r="F589" s="155" t="str">
        <f t="shared" si="18"/>
        <v/>
      </c>
      <c r="G589" s="156" t="str">
        <f>IF(B589="סך הכל",Summary!$B$7,IF(F589="","",IF(VLOOKUP(B589,WQ_UnitID!B:C,2,FALSE)=0,"",VLOOKUP(B589,WQ_UnitID!B:C,2,FALSE))))</f>
        <v/>
      </c>
      <c r="H589" s="155" t="str">
        <f>IF(B589="סך הכל",Summary!$B$8,IF(F589="","",IFERROR(VLOOKUP(B589,Planning!A:B,2,FALSE),0)))</f>
        <v/>
      </c>
      <c r="I589" s="155" t="str">
        <f>IF(B589="סך הכל",Summary!$B$9,IF(F589="","",IFERROR(VLOOKUP(B589,Count!A:B,2,FALSE),0)))</f>
        <v/>
      </c>
      <c r="J589" s="155" t="str">
        <f>IF(F589="","",(IF(ISNUMBER(MATCH(B589,ExcPermit!$H$8:$H$1000,0)),"כן","לא")))</f>
        <v/>
      </c>
      <c r="K589" s="155" t="str">
        <f>IF(B589="סך הכל",Summary!$B$10,IF(F589="","",IFERROR(VLOOKUP(B589,Count!A:J,8,FALSE),0)))</f>
        <v/>
      </c>
      <c r="L589" s="155" t="str">
        <f>IF(B589="סך הכל",Summary!$B$11,IF(F589="","",IFERROR(VLOOKUP(B589,Count!A:J,9,FALSE),0)))</f>
        <v/>
      </c>
      <c r="M589" s="157" t="str">
        <f>IF(B589="סך הכל",Summary!$B$12,IF(F589="","",IFERROR(VLOOKUP(B589,Count!A:J,10,FALSE),0)))</f>
        <v/>
      </c>
      <c r="N589" s="158" t="str">
        <f t="shared" si="19"/>
        <v/>
      </c>
      <c r="O589" s="134" t="str">
        <f>IFERROR(VLOOKUP(B589,Comments!A:B,2,FALSE),"")</f>
        <v/>
      </c>
      <c r="P589" s="134"/>
      <c r="Q589" s="134"/>
      <c r="R589" s="134"/>
      <c r="S589" s="134"/>
      <c r="T589" s="134"/>
      <c r="U589" s="134"/>
      <c r="V589" s="134"/>
      <c r="W589" s="134"/>
      <c r="X589" s="134"/>
      <c r="Y589" s="134"/>
      <c r="Z589" s="134"/>
      <c r="AA589" s="134"/>
      <c r="AB589" s="134"/>
      <c r="AC589" s="134"/>
      <c r="AD589" s="134"/>
      <c r="AE589" s="152"/>
      <c r="AF589" s="152"/>
      <c r="AG589" s="152"/>
      <c r="AH589" s="152"/>
      <c r="AI589" s="152"/>
      <c r="AJ589" s="152"/>
      <c r="AK589" s="152"/>
      <c r="AL589" s="152"/>
      <c r="AM589" s="152"/>
      <c r="AN589" s="152"/>
      <c r="AO589" s="152"/>
      <c r="AP589" s="152"/>
      <c r="AQ589" s="152"/>
      <c r="AR589" s="152"/>
      <c r="AS589" s="152"/>
      <c r="AT589" s="152"/>
      <c r="AU589" s="152"/>
      <c r="AV589" s="152"/>
      <c r="AW589" s="152"/>
      <c r="AX589" s="152"/>
      <c r="AY589" s="152"/>
      <c r="AZ589" s="152"/>
      <c r="BA589" s="152"/>
      <c r="BB589" s="152"/>
      <c r="BC589" s="152"/>
      <c r="BD589" s="152"/>
      <c r="BE589" s="152"/>
      <c r="BF589" s="152"/>
      <c r="BG589" s="152"/>
      <c r="BH589" s="152"/>
      <c r="BI589" s="152"/>
      <c r="BJ589" s="152"/>
      <c r="BK589" s="152"/>
      <c r="BL589" s="152"/>
      <c r="BM589" s="152"/>
      <c r="BN589" s="152"/>
      <c r="BO589" s="152"/>
      <c r="BP589" s="152"/>
      <c r="BQ589" s="152"/>
      <c r="BR589" s="152"/>
      <c r="BS589" s="152"/>
      <c r="BT589" s="152"/>
      <c r="BU589" s="152"/>
      <c r="BV589" s="152"/>
      <c r="BW589" s="152"/>
      <c r="BX589" s="152"/>
      <c r="BY589" s="152"/>
    </row>
    <row r="590" spans="1:77" s="38" customFormat="1" x14ac:dyDescent="0.2">
      <c r="A590" s="152"/>
      <c r="B590" s="153" t="str">
        <f>IF(AND(B588&lt;&gt;"",ISNUMBER(B588),B589=""),"סך הכל",IF(Planning!A593="","",Planning!A593))</f>
        <v/>
      </c>
      <c r="C590" s="154" t="str">
        <f>IFERROR(_xlfn.IFS(B590="סך הכל",Summary!$B$6,Planning!C593&lt;&gt;"",Planning!C593),"")</f>
        <v/>
      </c>
      <c r="D590" s="152" t="str">
        <f>IFERROR(VLOOKUP(B590,Address!B:G,5,FALSE),"")</f>
        <v/>
      </c>
      <c r="E590" s="152" t="str">
        <f>IFERROR(VLOOKUP(B590,Address!B:L,11,FALSE),"")</f>
        <v/>
      </c>
      <c r="F590" s="155" t="str">
        <f t="shared" si="18"/>
        <v/>
      </c>
      <c r="G590" s="156" t="str">
        <f>IF(B590="סך הכל",Summary!$B$7,IF(F590="","",IF(VLOOKUP(B590,WQ_UnitID!B:C,2,FALSE)=0,"",VLOOKUP(B590,WQ_UnitID!B:C,2,FALSE))))</f>
        <v/>
      </c>
      <c r="H590" s="155" t="str">
        <f>IF(B590="סך הכל",Summary!$B$8,IF(F590="","",IFERROR(VLOOKUP(B590,Planning!A:B,2,FALSE),0)))</f>
        <v/>
      </c>
      <c r="I590" s="155" t="str">
        <f>IF(B590="סך הכל",Summary!$B$9,IF(F590="","",IFERROR(VLOOKUP(B590,Count!A:B,2,FALSE),0)))</f>
        <v/>
      </c>
      <c r="J590" s="155" t="str">
        <f>IF(F590="","",(IF(ISNUMBER(MATCH(B590,ExcPermit!$H$8:$H$1000,0)),"כן","לא")))</f>
        <v/>
      </c>
      <c r="K590" s="155" t="str">
        <f>IF(B590="סך הכל",Summary!$B$10,IF(F590="","",IFERROR(VLOOKUP(B590,Count!A:J,8,FALSE),0)))</f>
        <v/>
      </c>
      <c r="L590" s="155" t="str">
        <f>IF(B590="סך הכל",Summary!$B$11,IF(F590="","",IFERROR(VLOOKUP(B590,Count!A:J,9,FALSE),0)))</f>
        <v/>
      </c>
      <c r="M590" s="157" t="str">
        <f>IF(B590="סך הכל",Summary!$B$12,IF(F590="","",IFERROR(VLOOKUP(B590,Count!A:J,10,FALSE),0)))</f>
        <v/>
      </c>
      <c r="N590" s="158" t="str">
        <f t="shared" si="19"/>
        <v/>
      </c>
      <c r="O590" s="134" t="str">
        <f>IFERROR(VLOOKUP(B590,Comments!A:B,2,FALSE),"")</f>
        <v/>
      </c>
      <c r="P590" s="134"/>
      <c r="Q590" s="134"/>
      <c r="R590" s="134"/>
      <c r="S590" s="134"/>
      <c r="T590" s="134"/>
      <c r="U590" s="134"/>
      <c r="V590" s="134"/>
      <c r="W590" s="134"/>
      <c r="X590" s="134"/>
      <c r="Y590" s="134"/>
      <c r="Z590" s="134"/>
      <c r="AA590" s="134"/>
      <c r="AB590" s="134"/>
      <c r="AC590" s="134"/>
      <c r="AD590" s="134"/>
      <c r="AE590" s="152"/>
      <c r="AF590" s="152"/>
      <c r="AG590" s="152"/>
      <c r="AH590" s="152"/>
      <c r="AI590" s="152"/>
      <c r="AJ590" s="152"/>
      <c r="AK590" s="152"/>
      <c r="AL590" s="152"/>
      <c r="AM590" s="152"/>
      <c r="AN590" s="152"/>
      <c r="AO590" s="152"/>
      <c r="AP590" s="152"/>
      <c r="AQ590" s="152"/>
      <c r="AR590" s="152"/>
      <c r="AS590" s="152"/>
      <c r="AT590" s="152"/>
      <c r="AU590" s="152"/>
      <c r="AV590" s="152"/>
      <c r="AW590" s="152"/>
      <c r="AX590" s="152"/>
      <c r="AY590" s="152"/>
      <c r="AZ590" s="152"/>
      <c r="BA590" s="152"/>
      <c r="BB590" s="152"/>
      <c r="BC590" s="152"/>
      <c r="BD590" s="152"/>
      <c r="BE590" s="152"/>
      <c r="BF590" s="152"/>
      <c r="BG590" s="152"/>
      <c r="BH590" s="152"/>
      <c r="BI590" s="152"/>
      <c r="BJ590" s="152"/>
      <c r="BK590" s="152"/>
      <c r="BL590" s="152"/>
      <c r="BM590" s="152"/>
      <c r="BN590" s="152"/>
      <c r="BO590" s="152"/>
      <c r="BP590" s="152"/>
      <c r="BQ590" s="152"/>
      <c r="BR590" s="152"/>
      <c r="BS590" s="152"/>
      <c r="BT590" s="152"/>
      <c r="BU590" s="152"/>
      <c r="BV590" s="152"/>
      <c r="BW590" s="152"/>
      <c r="BX590" s="152"/>
      <c r="BY590" s="152"/>
    </row>
    <row r="591" spans="1:77" s="38" customFormat="1" x14ac:dyDescent="0.2">
      <c r="A591" s="152"/>
      <c r="B591" s="153" t="str">
        <f>IF(AND(B589&lt;&gt;"",ISNUMBER(B589),B590=""),"סך הכל",IF(Planning!A594="","",Planning!A594))</f>
        <v/>
      </c>
      <c r="C591" s="154" t="str">
        <f>IFERROR(_xlfn.IFS(B591="סך הכל",Summary!$B$6,Planning!C594&lt;&gt;"",Planning!C594),"")</f>
        <v/>
      </c>
      <c r="D591" s="152" t="str">
        <f>IFERROR(VLOOKUP(B591,Address!B:G,5,FALSE),"")</f>
        <v/>
      </c>
      <c r="E591" s="152" t="str">
        <f>IFERROR(VLOOKUP(B591,Address!B:L,11,FALSE),"")</f>
        <v/>
      </c>
      <c r="F591" s="155" t="str">
        <f t="shared" si="18"/>
        <v/>
      </c>
      <c r="G591" s="156" t="str">
        <f>IF(B591="סך הכל",Summary!$B$7,IF(F591="","",IF(VLOOKUP(B591,WQ_UnitID!B:C,2,FALSE)=0,"",VLOOKUP(B591,WQ_UnitID!B:C,2,FALSE))))</f>
        <v/>
      </c>
      <c r="H591" s="155" t="str">
        <f>IF(B591="סך הכל",Summary!$B$8,IF(F591="","",IFERROR(VLOOKUP(B591,Planning!A:B,2,FALSE),0)))</f>
        <v/>
      </c>
      <c r="I591" s="155" t="str">
        <f>IF(B591="סך הכל",Summary!$B$9,IF(F591="","",IFERROR(VLOOKUP(B591,Count!A:B,2,FALSE),0)))</f>
        <v/>
      </c>
      <c r="J591" s="155" t="str">
        <f>IF(F591="","",(IF(ISNUMBER(MATCH(B591,ExcPermit!$H$8:$H$1000,0)),"כן","לא")))</f>
        <v/>
      </c>
      <c r="K591" s="155" t="str">
        <f>IF(B591="סך הכל",Summary!$B$10,IF(F591="","",IFERROR(VLOOKUP(B591,Count!A:J,8,FALSE),0)))</f>
        <v/>
      </c>
      <c r="L591" s="155" t="str">
        <f>IF(B591="סך הכל",Summary!$B$11,IF(F591="","",IFERROR(VLOOKUP(B591,Count!A:J,9,FALSE),0)))</f>
        <v/>
      </c>
      <c r="M591" s="157" t="str">
        <f>IF(B591="סך הכל",Summary!$B$12,IF(F591="","",IFERROR(VLOOKUP(B591,Count!A:J,10,FALSE),0)))</f>
        <v/>
      </c>
      <c r="N591" s="158" t="str">
        <f t="shared" si="19"/>
        <v/>
      </c>
      <c r="O591" s="134" t="str">
        <f>IFERROR(VLOOKUP(B591,Comments!A:B,2,FALSE),"")</f>
        <v/>
      </c>
      <c r="P591" s="134"/>
      <c r="Q591" s="134"/>
      <c r="R591" s="134"/>
      <c r="S591" s="134"/>
      <c r="T591" s="134"/>
      <c r="U591" s="134"/>
      <c r="V591" s="134"/>
      <c r="W591" s="134"/>
      <c r="X591" s="134"/>
      <c r="Y591" s="134"/>
      <c r="Z591" s="134"/>
      <c r="AA591" s="134"/>
      <c r="AB591" s="134"/>
      <c r="AC591" s="134"/>
      <c r="AD591" s="134"/>
      <c r="AE591" s="152"/>
      <c r="AF591" s="152"/>
      <c r="AG591" s="152"/>
      <c r="AH591" s="152"/>
      <c r="AI591" s="152"/>
      <c r="AJ591" s="152"/>
      <c r="AK591" s="152"/>
      <c r="AL591" s="152"/>
      <c r="AM591" s="152"/>
      <c r="AN591" s="152"/>
      <c r="AO591" s="152"/>
      <c r="AP591" s="152"/>
      <c r="AQ591" s="152"/>
      <c r="AR591" s="152"/>
      <c r="AS591" s="152"/>
      <c r="AT591" s="152"/>
      <c r="AU591" s="152"/>
      <c r="AV591" s="152"/>
      <c r="AW591" s="152"/>
      <c r="AX591" s="152"/>
      <c r="AY591" s="152"/>
      <c r="AZ591" s="152"/>
      <c r="BA591" s="152"/>
      <c r="BB591" s="152"/>
      <c r="BC591" s="152"/>
      <c r="BD591" s="152"/>
      <c r="BE591" s="152"/>
      <c r="BF591" s="152"/>
      <c r="BG591" s="152"/>
      <c r="BH591" s="152"/>
      <c r="BI591" s="152"/>
      <c r="BJ591" s="152"/>
      <c r="BK591" s="152"/>
      <c r="BL591" s="152"/>
      <c r="BM591" s="152"/>
      <c r="BN591" s="152"/>
      <c r="BO591" s="152"/>
      <c r="BP591" s="152"/>
      <c r="BQ591" s="152"/>
      <c r="BR591" s="152"/>
      <c r="BS591" s="152"/>
      <c r="BT591" s="152"/>
      <c r="BU591" s="152"/>
      <c r="BV591" s="152"/>
      <c r="BW591" s="152"/>
      <c r="BX591" s="152"/>
      <c r="BY591" s="152"/>
    </row>
    <row r="592" spans="1:77" s="38" customFormat="1" x14ac:dyDescent="0.2">
      <c r="A592" s="152"/>
      <c r="B592" s="153" t="str">
        <f>IF(AND(B590&lt;&gt;"",ISNUMBER(B590),B591=""),"סך הכל",IF(Planning!A595="","",Planning!A595))</f>
        <v/>
      </c>
      <c r="C592" s="154" t="str">
        <f>IFERROR(_xlfn.IFS(B592="סך הכל",Summary!$B$6,Planning!C595&lt;&gt;"",Planning!C595),"")</f>
        <v/>
      </c>
      <c r="D592" s="152" t="str">
        <f>IFERROR(VLOOKUP(B592,Address!B:G,5,FALSE),"")</f>
        <v/>
      </c>
      <c r="E592" s="152" t="str">
        <f>IFERROR(VLOOKUP(B592,Address!B:L,11,FALSE),"")</f>
        <v/>
      </c>
      <c r="F592" s="155" t="str">
        <f t="shared" si="18"/>
        <v/>
      </c>
      <c r="G592" s="156" t="str">
        <f>IF(B592="סך הכל",Summary!$B$7,IF(F592="","",IF(VLOOKUP(B592,WQ_UnitID!B:C,2,FALSE)=0,"",VLOOKUP(B592,WQ_UnitID!B:C,2,FALSE))))</f>
        <v/>
      </c>
      <c r="H592" s="155" t="str">
        <f>IF(B592="סך הכל",Summary!$B$8,IF(F592="","",IFERROR(VLOOKUP(B592,Planning!A:B,2,FALSE),0)))</f>
        <v/>
      </c>
      <c r="I592" s="155" t="str">
        <f>IF(B592="סך הכל",Summary!$B$9,IF(F592="","",IFERROR(VLOOKUP(B592,Count!A:B,2,FALSE),0)))</f>
        <v/>
      </c>
      <c r="J592" s="155" t="str">
        <f>IF(F592="","",(IF(ISNUMBER(MATCH(B592,ExcPermit!$H$8:$H$1000,0)),"כן","לא")))</f>
        <v/>
      </c>
      <c r="K592" s="155" t="str">
        <f>IF(B592="סך הכל",Summary!$B$10,IF(F592="","",IFERROR(VLOOKUP(B592,Count!A:J,8,FALSE),0)))</f>
        <v/>
      </c>
      <c r="L592" s="155" t="str">
        <f>IF(B592="סך הכל",Summary!$B$11,IF(F592="","",IFERROR(VLOOKUP(B592,Count!A:J,9,FALSE),0)))</f>
        <v/>
      </c>
      <c r="M592" s="157" t="str">
        <f>IF(B592="סך הכל",Summary!$B$12,IF(F592="","",IFERROR(VLOOKUP(B592,Count!A:J,10,FALSE),0)))</f>
        <v/>
      </c>
      <c r="N592" s="158" t="str">
        <f t="shared" si="19"/>
        <v/>
      </c>
      <c r="O592" s="134" t="str">
        <f>IFERROR(VLOOKUP(B592,Comments!A:B,2,FALSE),"")</f>
        <v/>
      </c>
      <c r="P592" s="134"/>
      <c r="Q592" s="134"/>
      <c r="R592" s="134"/>
      <c r="S592" s="134"/>
      <c r="T592" s="134"/>
      <c r="U592" s="134"/>
      <c r="V592" s="134"/>
      <c r="W592" s="134"/>
      <c r="X592" s="134"/>
      <c r="Y592" s="134"/>
      <c r="Z592" s="134"/>
      <c r="AA592" s="134"/>
      <c r="AB592" s="134"/>
      <c r="AC592" s="134"/>
      <c r="AD592" s="134"/>
      <c r="AE592" s="152"/>
      <c r="AF592" s="152"/>
      <c r="AG592" s="152"/>
      <c r="AH592" s="152"/>
      <c r="AI592" s="152"/>
      <c r="AJ592" s="152"/>
      <c r="AK592" s="152"/>
      <c r="AL592" s="152"/>
      <c r="AM592" s="152"/>
      <c r="AN592" s="152"/>
      <c r="AO592" s="152"/>
      <c r="AP592" s="152"/>
      <c r="AQ592" s="152"/>
      <c r="AR592" s="152"/>
      <c r="AS592" s="152"/>
      <c r="AT592" s="152"/>
      <c r="AU592" s="152"/>
      <c r="AV592" s="152"/>
      <c r="AW592" s="152"/>
      <c r="AX592" s="152"/>
      <c r="AY592" s="152"/>
      <c r="AZ592" s="152"/>
      <c r="BA592" s="152"/>
      <c r="BB592" s="152"/>
      <c r="BC592" s="152"/>
      <c r="BD592" s="152"/>
      <c r="BE592" s="152"/>
      <c r="BF592" s="152"/>
      <c r="BG592" s="152"/>
      <c r="BH592" s="152"/>
      <c r="BI592" s="152"/>
      <c r="BJ592" s="152"/>
      <c r="BK592" s="152"/>
      <c r="BL592" s="152"/>
      <c r="BM592" s="152"/>
      <c r="BN592" s="152"/>
      <c r="BO592" s="152"/>
      <c r="BP592" s="152"/>
      <c r="BQ592" s="152"/>
      <c r="BR592" s="152"/>
      <c r="BS592" s="152"/>
      <c r="BT592" s="152"/>
      <c r="BU592" s="152"/>
      <c r="BV592" s="152"/>
      <c r="BW592" s="152"/>
      <c r="BX592" s="152"/>
      <c r="BY592" s="152"/>
    </row>
    <row r="593" spans="1:77" s="38" customFormat="1" x14ac:dyDescent="0.2">
      <c r="A593" s="152"/>
      <c r="B593" s="153" t="str">
        <f>IF(AND(B591&lt;&gt;"",ISNUMBER(B591),B592=""),"סך הכל",IF(Planning!A596="","",Planning!A596))</f>
        <v/>
      </c>
      <c r="C593" s="154" t="str">
        <f>IFERROR(_xlfn.IFS(B593="סך הכל",Summary!$B$6,Planning!C596&lt;&gt;"",Planning!C596),"")</f>
        <v/>
      </c>
      <c r="D593" s="152" t="str">
        <f>IFERROR(VLOOKUP(B593,Address!B:G,5,FALSE),"")</f>
        <v/>
      </c>
      <c r="E593" s="152" t="str">
        <f>IFERROR(VLOOKUP(B593,Address!B:L,11,FALSE),"")</f>
        <v/>
      </c>
      <c r="F593" s="155" t="str">
        <f t="shared" si="18"/>
        <v/>
      </c>
      <c r="G593" s="156" t="str">
        <f>IF(B593="סך הכל",Summary!$B$7,IF(F593="","",IF(VLOOKUP(B593,WQ_UnitID!B:C,2,FALSE)=0,"",VLOOKUP(B593,WQ_UnitID!B:C,2,FALSE))))</f>
        <v/>
      </c>
      <c r="H593" s="155" t="str">
        <f>IF(B593="סך הכל",Summary!$B$8,IF(F593="","",IFERROR(VLOOKUP(B593,Planning!A:B,2,FALSE),0)))</f>
        <v/>
      </c>
      <c r="I593" s="155" t="str">
        <f>IF(B593="סך הכל",Summary!$B$9,IF(F593="","",IFERROR(VLOOKUP(B593,Count!A:B,2,FALSE),0)))</f>
        <v/>
      </c>
      <c r="J593" s="155" t="str">
        <f>IF(F593="","",(IF(ISNUMBER(MATCH(B593,ExcPermit!$H$8:$H$1000,0)),"כן","לא")))</f>
        <v/>
      </c>
      <c r="K593" s="155" t="str">
        <f>IF(B593="סך הכל",Summary!$B$10,IF(F593="","",IFERROR(VLOOKUP(B593,Count!A:J,8,FALSE),0)))</f>
        <v/>
      </c>
      <c r="L593" s="155" t="str">
        <f>IF(B593="סך הכל",Summary!$B$11,IF(F593="","",IFERROR(VLOOKUP(B593,Count!A:J,9,FALSE),0)))</f>
        <v/>
      </c>
      <c r="M593" s="157" t="str">
        <f>IF(B593="סך הכל",Summary!$B$12,IF(F593="","",IFERROR(VLOOKUP(B593,Count!A:J,10,FALSE),0)))</f>
        <v/>
      </c>
      <c r="N593" s="158" t="str">
        <f t="shared" si="19"/>
        <v/>
      </c>
      <c r="O593" s="134" t="str">
        <f>IFERROR(VLOOKUP(B593,Comments!A:B,2,FALSE),"")</f>
        <v/>
      </c>
      <c r="P593" s="134"/>
      <c r="Q593" s="134"/>
      <c r="R593" s="134"/>
      <c r="S593" s="134"/>
      <c r="T593" s="134"/>
      <c r="U593" s="134"/>
      <c r="V593" s="134"/>
      <c r="W593" s="134"/>
      <c r="X593" s="134"/>
      <c r="Y593" s="134"/>
      <c r="Z593" s="134"/>
      <c r="AA593" s="134"/>
      <c r="AB593" s="134"/>
      <c r="AC593" s="134"/>
      <c r="AD593" s="134"/>
      <c r="AE593" s="152"/>
      <c r="AF593" s="152"/>
      <c r="AG593" s="152"/>
      <c r="AH593" s="152"/>
      <c r="AI593" s="152"/>
      <c r="AJ593" s="152"/>
      <c r="AK593" s="152"/>
      <c r="AL593" s="152"/>
      <c r="AM593" s="152"/>
      <c r="AN593" s="152"/>
      <c r="AO593" s="152"/>
      <c r="AP593" s="152"/>
      <c r="AQ593" s="152"/>
      <c r="AR593" s="152"/>
      <c r="AS593" s="152"/>
      <c r="AT593" s="152"/>
      <c r="AU593" s="152"/>
      <c r="AV593" s="152"/>
      <c r="AW593" s="152"/>
      <c r="AX593" s="152"/>
      <c r="AY593" s="152"/>
      <c r="AZ593" s="152"/>
      <c r="BA593" s="152"/>
      <c r="BB593" s="152"/>
      <c r="BC593" s="152"/>
      <c r="BD593" s="152"/>
      <c r="BE593" s="152"/>
      <c r="BF593" s="152"/>
      <c r="BG593" s="152"/>
      <c r="BH593" s="152"/>
      <c r="BI593" s="152"/>
      <c r="BJ593" s="152"/>
      <c r="BK593" s="152"/>
      <c r="BL593" s="152"/>
      <c r="BM593" s="152"/>
      <c r="BN593" s="152"/>
      <c r="BO593" s="152"/>
      <c r="BP593" s="152"/>
      <c r="BQ593" s="152"/>
      <c r="BR593" s="152"/>
      <c r="BS593" s="152"/>
      <c r="BT593" s="152"/>
      <c r="BU593" s="152"/>
      <c r="BV593" s="152"/>
      <c r="BW593" s="152"/>
      <c r="BX593" s="152"/>
      <c r="BY593" s="152"/>
    </row>
    <row r="594" spans="1:77" s="38" customFormat="1" x14ac:dyDescent="0.2">
      <c r="A594" s="152"/>
      <c r="B594" s="153" t="str">
        <f>IF(AND(B592&lt;&gt;"",ISNUMBER(B592),B593=""),"סך הכל",IF(Planning!A597="","",Planning!A597))</f>
        <v/>
      </c>
      <c r="C594" s="154" t="str">
        <f>IFERROR(_xlfn.IFS(B594="סך הכל",Summary!$B$6,Planning!C597&lt;&gt;"",Planning!C597),"")</f>
        <v/>
      </c>
      <c r="D594" s="152" t="str">
        <f>IFERROR(VLOOKUP(B594,Address!B:G,5,FALSE),"")</f>
        <v/>
      </c>
      <c r="E594" s="152" t="str">
        <f>IFERROR(VLOOKUP(B594,Address!B:L,11,FALSE),"")</f>
        <v/>
      </c>
      <c r="F594" s="155" t="str">
        <f t="shared" si="18"/>
        <v/>
      </c>
      <c r="G594" s="156" t="str">
        <f>IF(B594="סך הכל",Summary!$B$7,IF(F594="","",IF(VLOOKUP(B594,WQ_UnitID!B:C,2,FALSE)=0,"",VLOOKUP(B594,WQ_UnitID!B:C,2,FALSE))))</f>
        <v/>
      </c>
      <c r="H594" s="155" t="str">
        <f>IF(B594="סך הכל",Summary!$B$8,IF(F594="","",IFERROR(VLOOKUP(B594,Planning!A:B,2,FALSE),0)))</f>
        <v/>
      </c>
      <c r="I594" s="155" t="str">
        <f>IF(B594="סך הכל",Summary!$B$9,IF(F594="","",IFERROR(VLOOKUP(B594,Count!A:B,2,FALSE),0)))</f>
        <v/>
      </c>
      <c r="J594" s="155" t="str">
        <f>IF(F594="","",(IF(ISNUMBER(MATCH(B594,ExcPermit!$H$8:$H$1000,0)),"כן","לא")))</f>
        <v/>
      </c>
      <c r="K594" s="155" t="str">
        <f>IF(B594="סך הכל",Summary!$B$10,IF(F594="","",IFERROR(VLOOKUP(B594,Count!A:J,8,FALSE),0)))</f>
        <v/>
      </c>
      <c r="L594" s="155" t="str">
        <f>IF(B594="סך הכל",Summary!$B$11,IF(F594="","",IFERROR(VLOOKUP(B594,Count!A:J,9,FALSE),0)))</f>
        <v/>
      </c>
      <c r="M594" s="157" t="str">
        <f>IF(B594="סך הכל",Summary!$B$12,IF(F594="","",IFERROR(VLOOKUP(B594,Count!A:J,10,FALSE),0)))</f>
        <v/>
      </c>
      <c r="N594" s="158" t="str">
        <f t="shared" si="19"/>
        <v/>
      </c>
      <c r="O594" s="134" t="str">
        <f>IFERROR(VLOOKUP(B594,Comments!A:B,2,FALSE),"")</f>
        <v/>
      </c>
      <c r="P594" s="134"/>
      <c r="Q594" s="134"/>
      <c r="R594" s="134"/>
      <c r="S594" s="134"/>
      <c r="T594" s="134"/>
      <c r="U594" s="134"/>
      <c r="V594" s="134"/>
      <c r="W594" s="134"/>
      <c r="X594" s="134"/>
      <c r="Y594" s="134"/>
      <c r="Z594" s="134"/>
      <c r="AA594" s="134"/>
      <c r="AB594" s="134"/>
      <c r="AC594" s="134"/>
      <c r="AD594" s="134"/>
      <c r="AE594" s="152"/>
      <c r="AF594" s="152"/>
      <c r="AG594" s="152"/>
      <c r="AH594" s="152"/>
      <c r="AI594" s="152"/>
      <c r="AJ594" s="152"/>
      <c r="AK594" s="152"/>
      <c r="AL594" s="152"/>
      <c r="AM594" s="152"/>
      <c r="AN594" s="152"/>
      <c r="AO594" s="152"/>
      <c r="AP594" s="152"/>
      <c r="AQ594" s="152"/>
      <c r="AR594" s="152"/>
      <c r="AS594" s="152"/>
      <c r="AT594" s="152"/>
      <c r="AU594" s="152"/>
      <c r="AV594" s="152"/>
      <c r="AW594" s="152"/>
      <c r="AX594" s="152"/>
      <c r="AY594" s="152"/>
      <c r="AZ594" s="152"/>
      <c r="BA594" s="152"/>
      <c r="BB594" s="152"/>
      <c r="BC594" s="152"/>
      <c r="BD594" s="152"/>
      <c r="BE594" s="152"/>
      <c r="BF594" s="152"/>
      <c r="BG594" s="152"/>
      <c r="BH594" s="152"/>
      <c r="BI594" s="152"/>
      <c r="BJ594" s="152"/>
      <c r="BK594" s="152"/>
      <c r="BL594" s="152"/>
      <c r="BM594" s="152"/>
      <c r="BN594" s="152"/>
      <c r="BO594" s="152"/>
      <c r="BP594" s="152"/>
      <c r="BQ594" s="152"/>
      <c r="BR594" s="152"/>
      <c r="BS594" s="152"/>
      <c r="BT594" s="152"/>
      <c r="BU594" s="152"/>
      <c r="BV594" s="152"/>
      <c r="BW594" s="152"/>
      <c r="BX594" s="152"/>
      <c r="BY594" s="152"/>
    </row>
    <row r="595" spans="1:77" s="38" customFormat="1" x14ac:dyDescent="0.2">
      <c r="A595" s="152"/>
      <c r="B595" s="153" t="str">
        <f>IF(AND(B593&lt;&gt;"",ISNUMBER(B593),B594=""),"סך הכל",IF(Planning!A598="","",Planning!A598))</f>
        <v/>
      </c>
      <c r="C595" s="154" t="str">
        <f>IFERROR(_xlfn.IFS(B595="סך הכל",Summary!$B$6,Planning!C598&lt;&gt;"",Planning!C598),"")</f>
        <v/>
      </c>
      <c r="D595" s="152" t="str">
        <f>IFERROR(VLOOKUP(B595,Address!B:G,5,FALSE),"")</f>
        <v/>
      </c>
      <c r="E595" s="152" t="str">
        <f>IFERROR(VLOOKUP(B595,Address!B:L,11,FALSE),"")</f>
        <v/>
      </c>
      <c r="F595" s="155" t="str">
        <f t="shared" si="18"/>
        <v/>
      </c>
      <c r="G595" s="156" t="str">
        <f>IF(B595="סך הכל",Summary!$B$7,IF(F595="","",IF(VLOOKUP(B595,WQ_UnitID!B:C,2,FALSE)=0,"",VLOOKUP(B595,WQ_UnitID!B:C,2,FALSE))))</f>
        <v/>
      </c>
      <c r="H595" s="155" t="str">
        <f>IF(B595="סך הכל",Summary!$B$8,IF(F595="","",IFERROR(VLOOKUP(B595,Planning!A:B,2,FALSE),0)))</f>
        <v/>
      </c>
      <c r="I595" s="155" t="str">
        <f>IF(B595="סך הכל",Summary!$B$9,IF(F595="","",IFERROR(VLOOKUP(B595,Count!A:B,2,FALSE),0)))</f>
        <v/>
      </c>
      <c r="J595" s="155" t="str">
        <f>IF(F595="","",(IF(ISNUMBER(MATCH(B595,ExcPermit!$H$8:$H$1000,0)),"כן","לא")))</f>
        <v/>
      </c>
      <c r="K595" s="155" t="str">
        <f>IF(B595="סך הכל",Summary!$B$10,IF(F595="","",IFERROR(VLOOKUP(B595,Count!A:J,8,FALSE),0)))</f>
        <v/>
      </c>
      <c r="L595" s="155" t="str">
        <f>IF(B595="סך הכל",Summary!$B$11,IF(F595="","",IFERROR(VLOOKUP(B595,Count!A:J,9,FALSE),0)))</f>
        <v/>
      </c>
      <c r="M595" s="157" t="str">
        <f>IF(B595="סך הכל",Summary!$B$12,IF(F595="","",IFERROR(VLOOKUP(B595,Count!A:J,10,FALSE),0)))</f>
        <v/>
      </c>
      <c r="N595" s="158" t="str">
        <f t="shared" si="19"/>
        <v/>
      </c>
      <c r="O595" s="134" t="str">
        <f>IFERROR(VLOOKUP(B595,Comments!A:B,2,FALSE),"")</f>
        <v/>
      </c>
      <c r="P595" s="134"/>
      <c r="Q595" s="134"/>
      <c r="R595" s="134"/>
      <c r="S595" s="134"/>
      <c r="T595" s="134"/>
      <c r="U595" s="134"/>
      <c r="V595" s="134"/>
      <c r="W595" s="134"/>
      <c r="X595" s="134"/>
      <c r="Y595" s="134"/>
      <c r="Z595" s="134"/>
      <c r="AA595" s="134"/>
      <c r="AB595" s="134"/>
      <c r="AC595" s="134"/>
      <c r="AD595" s="134"/>
      <c r="AE595" s="152"/>
      <c r="AF595" s="152"/>
      <c r="AG595" s="152"/>
      <c r="AH595" s="152"/>
      <c r="AI595" s="152"/>
      <c r="AJ595" s="152"/>
      <c r="AK595" s="152"/>
      <c r="AL595" s="152"/>
      <c r="AM595" s="152"/>
      <c r="AN595" s="152"/>
      <c r="AO595" s="152"/>
      <c r="AP595" s="152"/>
      <c r="AQ595" s="152"/>
      <c r="AR595" s="152"/>
      <c r="AS595" s="152"/>
      <c r="AT595" s="152"/>
      <c r="AU595" s="152"/>
      <c r="AV595" s="152"/>
      <c r="AW595" s="152"/>
      <c r="AX595" s="152"/>
      <c r="AY595" s="152"/>
      <c r="AZ595" s="152"/>
      <c r="BA595" s="152"/>
      <c r="BB595" s="152"/>
      <c r="BC595" s="152"/>
      <c r="BD595" s="152"/>
      <c r="BE595" s="152"/>
      <c r="BF595" s="152"/>
      <c r="BG595" s="152"/>
      <c r="BH595" s="152"/>
      <c r="BI595" s="152"/>
      <c r="BJ595" s="152"/>
      <c r="BK595" s="152"/>
      <c r="BL595" s="152"/>
      <c r="BM595" s="152"/>
      <c r="BN595" s="152"/>
      <c r="BO595" s="152"/>
      <c r="BP595" s="152"/>
      <c r="BQ595" s="152"/>
      <c r="BR595" s="152"/>
      <c r="BS595" s="152"/>
      <c r="BT595" s="152"/>
      <c r="BU595" s="152"/>
      <c r="BV595" s="152"/>
      <c r="BW595" s="152"/>
      <c r="BX595" s="152"/>
      <c r="BY595" s="152"/>
    </row>
    <row r="596" spans="1:77" s="38" customFormat="1" x14ac:dyDescent="0.2">
      <c r="A596" s="152"/>
      <c r="B596" s="153" t="str">
        <f>IF(AND(B594&lt;&gt;"",ISNUMBER(B594),B595=""),"סך הכל",IF(Planning!A599="","",Planning!A599))</f>
        <v/>
      </c>
      <c r="C596" s="154" t="str">
        <f>IFERROR(_xlfn.IFS(B596="סך הכל",Summary!$B$6,Planning!C599&lt;&gt;"",Planning!C599),"")</f>
        <v/>
      </c>
      <c r="D596" s="152" t="str">
        <f>IFERROR(VLOOKUP(B596,Address!B:G,5,FALSE),"")</f>
        <v/>
      </c>
      <c r="E596" s="152" t="str">
        <f>IFERROR(VLOOKUP(B596,Address!B:L,11,FALSE),"")</f>
        <v/>
      </c>
      <c r="F596" s="155" t="str">
        <f t="shared" si="18"/>
        <v/>
      </c>
      <c r="G596" s="156" t="str">
        <f>IF(B596="סך הכל",Summary!$B$7,IF(F596="","",IF(VLOOKUP(B596,WQ_UnitID!B:C,2,FALSE)=0,"",VLOOKUP(B596,WQ_UnitID!B:C,2,FALSE))))</f>
        <v/>
      </c>
      <c r="H596" s="155" t="str">
        <f>IF(B596="סך הכל",Summary!$B$8,IF(F596="","",IFERROR(VLOOKUP(B596,Planning!A:B,2,FALSE),0)))</f>
        <v/>
      </c>
      <c r="I596" s="155" t="str">
        <f>IF(B596="סך הכל",Summary!$B$9,IF(F596="","",IFERROR(VLOOKUP(B596,Count!A:B,2,FALSE),0)))</f>
        <v/>
      </c>
      <c r="J596" s="155" t="str">
        <f>IF(F596="","",(IF(ISNUMBER(MATCH(B596,ExcPermit!$H$8:$H$1000,0)),"כן","לא")))</f>
        <v/>
      </c>
      <c r="K596" s="155" t="str">
        <f>IF(B596="סך הכל",Summary!$B$10,IF(F596="","",IFERROR(VLOOKUP(B596,Count!A:J,8,FALSE),0)))</f>
        <v/>
      </c>
      <c r="L596" s="155" t="str">
        <f>IF(B596="סך הכל",Summary!$B$11,IF(F596="","",IFERROR(VLOOKUP(B596,Count!A:J,9,FALSE),0)))</f>
        <v/>
      </c>
      <c r="M596" s="157" t="str">
        <f>IF(B596="סך הכל",Summary!$B$12,IF(F596="","",IFERROR(VLOOKUP(B596,Count!A:J,10,FALSE),0)))</f>
        <v/>
      </c>
      <c r="N596" s="158" t="str">
        <f t="shared" si="19"/>
        <v/>
      </c>
      <c r="O596" s="134" t="str">
        <f>IFERROR(VLOOKUP(B596,Comments!A:B,2,FALSE),"")</f>
        <v/>
      </c>
      <c r="P596" s="134"/>
      <c r="Q596" s="134"/>
      <c r="R596" s="134"/>
      <c r="S596" s="134"/>
      <c r="T596" s="134"/>
      <c r="U596" s="134"/>
      <c r="V596" s="134"/>
      <c r="W596" s="134"/>
      <c r="X596" s="134"/>
      <c r="Y596" s="134"/>
      <c r="Z596" s="134"/>
      <c r="AA596" s="134"/>
      <c r="AB596" s="134"/>
      <c r="AC596" s="134"/>
      <c r="AD596" s="134"/>
      <c r="AE596" s="152"/>
      <c r="AF596" s="152"/>
      <c r="AG596" s="152"/>
      <c r="AH596" s="152"/>
      <c r="AI596" s="152"/>
      <c r="AJ596" s="152"/>
      <c r="AK596" s="152"/>
      <c r="AL596" s="152"/>
      <c r="AM596" s="152"/>
      <c r="AN596" s="152"/>
      <c r="AO596" s="152"/>
      <c r="AP596" s="152"/>
      <c r="AQ596" s="152"/>
      <c r="AR596" s="152"/>
      <c r="AS596" s="152"/>
      <c r="AT596" s="152"/>
      <c r="AU596" s="152"/>
      <c r="AV596" s="152"/>
      <c r="AW596" s="152"/>
      <c r="AX596" s="152"/>
      <c r="AY596" s="152"/>
      <c r="AZ596" s="152"/>
      <c r="BA596" s="152"/>
      <c r="BB596" s="152"/>
      <c r="BC596" s="152"/>
      <c r="BD596" s="152"/>
      <c r="BE596" s="152"/>
      <c r="BF596" s="152"/>
      <c r="BG596" s="152"/>
      <c r="BH596" s="152"/>
      <c r="BI596" s="152"/>
      <c r="BJ596" s="152"/>
      <c r="BK596" s="152"/>
      <c r="BL596" s="152"/>
      <c r="BM596" s="152"/>
      <c r="BN596" s="152"/>
      <c r="BO596" s="152"/>
      <c r="BP596" s="152"/>
      <c r="BQ596" s="152"/>
      <c r="BR596" s="152"/>
      <c r="BS596" s="152"/>
      <c r="BT596" s="152"/>
      <c r="BU596" s="152"/>
      <c r="BV596" s="152"/>
      <c r="BW596" s="152"/>
      <c r="BX596" s="152"/>
      <c r="BY596" s="152"/>
    </row>
    <row r="597" spans="1:77" s="38" customFormat="1" x14ac:dyDescent="0.2">
      <c r="A597" s="152"/>
      <c r="B597" s="153" t="str">
        <f>IF(AND(B595&lt;&gt;"",ISNUMBER(B595),B596=""),"סך הכל",IF(Planning!A600="","",Planning!A600))</f>
        <v/>
      </c>
      <c r="C597" s="154" t="str">
        <f>IFERROR(_xlfn.IFS(B597="סך הכל",Summary!$B$6,Planning!C600&lt;&gt;"",Planning!C600),"")</f>
        <v/>
      </c>
      <c r="D597" s="152" t="str">
        <f>IFERROR(VLOOKUP(B597,Address!B:G,5,FALSE),"")</f>
        <v/>
      </c>
      <c r="E597" s="152" t="str">
        <f>IFERROR(VLOOKUP(B597,Address!B:L,11,FALSE),"")</f>
        <v/>
      </c>
      <c r="F597" s="155" t="str">
        <f t="shared" si="18"/>
        <v/>
      </c>
      <c r="G597" s="156" t="str">
        <f>IF(B597="סך הכל",Summary!$B$7,IF(F597="","",IF(VLOOKUP(B597,WQ_UnitID!B:C,2,FALSE)=0,"",VLOOKUP(B597,WQ_UnitID!B:C,2,FALSE))))</f>
        <v/>
      </c>
      <c r="H597" s="155" t="str">
        <f>IF(B597="סך הכל",Summary!$B$8,IF(F597="","",IFERROR(VLOOKUP(B597,Planning!A:B,2,FALSE),0)))</f>
        <v/>
      </c>
      <c r="I597" s="155" t="str">
        <f>IF(B597="סך הכל",Summary!$B$9,IF(F597="","",IFERROR(VLOOKUP(B597,Count!A:B,2,FALSE),0)))</f>
        <v/>
      </c>
      <c r="J597" s="155" t="str">
        <f>IF(F597="","",(IF(ISNUMBER(MATCH(B597,ExcPermit!$H$8:$H$1000,0)),"כן","לא")))</f>
        <v/>
      </c>
      <c r="K597" s="155" t="str">
        <f>IF(B597="סך הכל",Summary!$B$10,IF(F597="","",IFERROR(VLOOKUP(B597,Count!A:J,8,FALSE),0)))</f>
        <v/>
      </c>
      <c r="L597" s="155" t="str">
        <f>IF(B597="סך הכל",Summary!$B$11,IF(F597="","",IFERROR(VLOOKUP(B597,Count!A:J,9,FALSE),0)))</f>
        <v/>
      </c>
      <c r="M597" s="157" t="str">
        <f>IF(B597="סך הכל",Summary!$B$12,IF(F597="","",IFERROR(VLOOKUP(B597,Count!A:J,10,FALSE),0)))</f>
        <v/>
      </c>
      <c r="N597" s="158" t="str">
        <f t="shared" si="19"/>
        <v/>
      </c>
      <c r="O597" s="134" t="str">
        <f>IFERROR(VLOOKUP(B597,Comments!A:B,2,FALSE),"")</f>
        <v/>
      </c>
      <c r="P597" s="134"/>
      <c r="Q597" s="134"/>
      <c r="R597" s="134"/>
      <c r="S597" s="134"/>
      <c r="T597" s="134"/>
      <c r="U597" s="134"/>
      <c r="V597" s="134"/>
      <c r="W597" s="134"/>
      <c r="X597" s="134"/>
      <c r="Y597" s="134"/>
      <c r="Z597" s="134"/>
      <c r="AA597" s="134"/>
      <c r="AB597" s="134"/>
      <c r="AC597" s="134"/>
      <c r="AD597" s="134"/>
      <c r="AE597" s="152"/>
      <c r="AF597" s="152"/>
      <c r="AG597" s="152"/>
      <c r="AH597" s="152"/>
      <c r="AI597" s="152"/>
      <c r="AJ597" s="152"/>
      <c r="AK597" s="152"/>
      <c r="AL597" s="152"/>
      <c r="AM597" s="152"/>
      <c r="AN597" s="152"/>
      <c r="AO597" s="152"/>
      <c r="AP597" s="152"/>
      <c r="AQ597" s="152"/>
      <c r="AR597" s="152"/>
      <c r="AS597" s="152"/>
      <c r="AT597" s="152"/>
      <c r="AU597" s="152"/>
      <c r="AV597" s="152"/>
      <c r="AW597" s="152"/>
      <c r="AX597" s="152"/>
      <c r="AY597" s="152"/>
      <c r="AZ597" s="152"/>
      <c r="BA597" s="152"/>
      <c r="BB597" s="152"/>
      <c r="BC597" s="152"/>
      <c r="BD597" s="152"/>
      <c r="BE597" s="152"/>
      <c r="BF597" s="152"/>
      <c r="BG597" s="152"/>
      <c r="BH597" s="152"/>
      <c r="BI597" s="152"/>
      <c r="BJ597" s="152"/>
      <c r="BK597" s="152"/>
      <c r="BL597" s="152"/>
      <c r="BM597" s="152"/>
      <c r="BN597" s="152"/>
      <c r="BO597" s="152"/>
      <c r="BP597" s="152"/>
      <c r="BQ597" s="152"/>
      <c r="BR597" s="152"/>
      <c r="BS597" s="152"/>
      <c r="BT597" s="152"/>
      <c r="BU597" s="152"/>
      <c r="BV597" s="152"/>
      <c r="BW597" s="152"/>
      <c r="BX597" s="152"/>
      <c r="BY597" s="152"/>
    </row>
    <row r="598" spans="1:77" s="38" customFormat="1" x14ac:dyDescent="0.2">
      <c r="A598" s="152"/>
      <c r="B598" s="153" t="str">
        <f>IF(AND(B596&lt;&gt;"",ISNUMBER(B596),B597=""),"סך הכל",IF(Planning!A601="","",Planning!A601))</f>
        <v/>
      </c>
      <c r="C598" s="154" t="str">
        <f>IFERROR(_xlfn.IFS(B598="סך הכל",Summary!$B$6,Planning!C601&lt;&gt;"",Planning!C601),"")</f>
        <v/>
      </c>
      <c r="D598" s="152" t="str">
        <f>IFERROR(VLOOKUP(B598,Address!B:G,5,FALSE),"")</f>
        <v/>
      </c>
      <c r="E598" s="152" t="str">
        <f>IFERROR(VLOOKUP(B598,Address!B:L,11,FALSE),"")</f>
        <v/>
      </c>
      <c r="F598" s="155" t="str">
        <f t="shared" si="18"/>
        <v/>
      </c>
      <c r="G598" s="156" t="str">
        <f>IF(B598="סך הכל",Summary!$B$7,IF(F598="","",IF(VLOOKUP(B598,WQ_UnitID!B:C,2,FALSE)=0,"",VLOOKUP(B598,WQ_UnitID!B:C,2,FALSE))))</f>
        <v/>
      </c>
      <c r="H598" s="155" t="str">
        <f>IF(B598="סך הכל",Summary!$B$8,IF(F598="","",IFERROR(VLOOKUP(B598,Planning!A:B,2,FALSE),0)))</f>
        <v/>
      </c>
      <c r="I598" s="155" t="str">
        <f>IF(B598="סך הכל",Summary!$B$9,IF(F598="","",IFERROR(VLOOKUP(B598,Count!A:B,2,FALSE),0)))</f>
        <v/>
      </c>
      <c r="J598" s="155" t="str">
        <f>IF(F598="","",(IF(ISNUMBER(MATCH(B598,ExcPermit!$H$8:$H$1000,0)),"כן","לא")))</f>
        <v/>
      </c>
      <c r="K598" s="155" t="str">
        <f>IF(B598="סך הכל",Summary!$B$10,IF(F598="","",IFERROR(VLOOKUP(B598,Count!A:J,8,FALSE),0)))</f>
        <v/>
      </c>
      <c r="L598" s="155" t="str">
        <f>IF(B598="סך הכל",Summary!$B$11,IF(F598="","",IFERROR(VLOOKUP(B598,Count!A:J,9,FALSE),0)))</f>
        <v/>
      </c>
      <c r="M598" s="157" t="str">
        <f>IF(B598="סך הכל",Summary!$B$12,IF(F598="","",IFERROR(VLOOKUP(B598,Count!A:J,10,FALSE),0)))</f>
        <v/>
      </c>
      <c r="N598" s="158" t="str">
        <f t="shared" si="19"/>
        <v/>
      </c>
      <c r="O598" s="134" t="str">
        <f>IFERROR(VLOOKUP(B598,Comments!A:B,2,FALSE),"")</f>
        <v/>
      </c>
      <c r="P598" s="134"/>
      <c r="Q598" s="134"/>
      <c r="R598" s="134"/>
      <c r="S598" s="134"/>
      <c r="T598" s="134"/>
      <c r="U598" s="134"/>
      <c r="V598" s="134"/>
      <c r="W598" s="134"/>
      <c r="X598" s="134"/>
      <c r="Y598" s="134"/>
      <c r="Z598" s="134"/>
      <c r="AA598" s="134"/>
      <c r="AB598" s="134"/>
      <c r="AC598" s="134"/>
      <c r="AD598" s="134"/>
      <c r="AE598" s="152"/>
      <c r="AF598" s="152"/>
      <c r="AG598" s="152"/>
      <c r="AH598" s="152"/>
      <c r="AI598" s="152"/>
      <c r="AJ598" s="152"/>
      <c r="AK598" s="152"/>
      <c r="AL598" s="152"/>
      <c r="AM598" s="152"/>
      <c r="AN598" s="152"/>
      <c r="AO598" s="152"/>
      <c r="AP598" s="152"/>
      <c r="AQ598" s="152"/>
      <c r="AR598" s="152"/>
      <c r="AS598" s="152"/>
      <c r="AT598" s="152"/>
      <c r="AU598" s="152"/>
      <c r="AV598" s="152"/>
      <c r="AW598" s="152"/>
      <c r="AX598" s="152"/>
      <c r="AY598" s="152"/>
      <c r="AZ598" s="152"/>
      <c r="BA598" s="152"/>
      <c r="BB598" s="152"/>
      <c r="BC598" s="152"/>
      <c r="BD598" s="152"/>
      <c r="BE598" s="152"/>
      <c r="BF598" s="152"/>
      <c r="BG598" s="152"/>
      <c r="BH598" s="152"/>
      <c r="BI598" s="152"/>
      <c r="BJ598" s="152"/>
      <c r="BK598" s="152"/>
      <c r="BL598" s="152"/>
      <c r="BM598" s="152"/>
      <c r="BN598" s="152"/>
      <c r="BO598" s="152"/>
      <c r="BP598" s="152"/>
      <c r="BQ598" s="152"/>
      <c r="BR598" s="152"/>
      <c r="BS598" s="152"/>
      <c r="BT598" s="152"/>
      <c r="BU598" s="152"/>
      <c r="BV598" s="152"/>
      <c r="BW598" s="152"/>
      <c r="BX598" s="152"/>
      <c r="BY598" s="152"/>
    </row>
    <row r="599" spans="1:77" s="159" customFormat="1" x14ac:dyDescent="0.2">
      <c r="A599" s="1"/>
      <c r="B599" s="153" t="str">
        <f>IF(AND(B597&lt;&gt;"",ISNUMBER(B597),B598=""),"סך הכל",IF(Planning!A602="","",Planning!A602))</f>
        <v/>
      </c>
      <c r="C599" s="154" t="str">
        <f>IFERROR(_xlfn.IFS(B599="סך הכל",Summary!$B$6,Planning!C602&lt;&gt;"",Planning!C602),"")</f>
        <v/>
      </c>
      <c r="D599" s="152" t="str">
        <f>IFERROR(VLOOKUP(B599,Address!B:G,5,FALSE),"")</f>
        <v/>
      </c>
      <c r="E599" s="152" t="str">
        <f>IFERROR(VLOOKUP(B599,Address!B:L,11,FALSE),"")</f>
        <v/>
      </c>
      <c r="F599" s="155" t="str">
        <f t="shared" si="18"/>
        <v/>
      </c>
      <c r="G599" s="156" t="str">
        <f>IF(B599="סך הכל",Summary!$B$7,IF(F599="","",IF(VLOOKUP(B599,WQ_UnitID!B:C,2,FALSE)=0,"",VLOOKUP(B599,WQ_UnitID!B:C,2,FALSE))))</f>
        <v/>
      </c>
      <c r="H599" s="155" t="str">
        <f>IF(B599="סך הכל",Summary!$B$8,IF(F599="","",IFERROR(VLOOKUP(B599,Planning!A:B,2,FALSE),0)))</f>
        <v/>
      </c>
      <c r="I599" s="155" t="str">
        <f>IF(B599="סך הכל",Summary!$B$9,IF(F599="","",IFERROR(VLOOKUP(B599,Count!A:B,2,FALSE),0)))</f>
        <v/>
      </c>
      <c r="J599" s="155" t="str">
        <f>IF(F599="","",(IF(ISNUMBER(MATCH(B599,ExcPermit!$H$8:$H$1000,0)),"כן","לא")))</f>
        <v/>
      </c>
      <c r="K599" s="155" t="str">
        <f>IF(B599="סך הכל",Summary!$B$10,IF(F599="","",IFERROR(VLOOKUP(B599,Count!A:J,8,FALSE),0)))</f>
        <v/>
      </c>
      <c r="L599" s="155" t="str">
        <f>IF(B599="סך הכל",Summary!$B$11,IF(F599="","",IFERROR(VLOOKUP(B599,Count!A:J,9,FALSE),0)))</f>
        <v/>
      </c>
      <c r="M599" s="157" t="str">
        <f>IF(B599="סך הכל",Summary!$B$12,IF(F599="","",IFERROR(VLOOKUP(B599,Count!A:J,10,FALSE),0)))</f>
        <v/>
      </c>
      <c r="N599" s="158" t="str">
        <f t="shared" si="19"/>
        <v/>
      </c>
      <c r="O599" s="134" t="str">
        <f>IFERROR(VLOOKUP(B599,Comments!A:B,2,FALSE),"")</f>
        <v/>
      </c>
      <c r="P599" s="134"/>
      <c r="Q599" s="134"/>
      <c r="R599" s="134"/>
      <c r="S599" s="134"/>
      <c r="T599" s="134"/>
      <c r="U599" s="134"/>
      <c r="V599" s="134"/>
      <c r="W599" s="134"/>
      <c r="X599" s="134"/>
      <c r="Y599" s="134"/>
      <c r="Z599" s="134"/>
      <c r="AA599" s="134"/>
      <c r="AB599" s="134"/>
      <c r="AC599" s="134"/>
      <c r="AD599" s="134"/>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row>
    <row r="600" spans="1:77" s="159" customFormat="1" x14ac:dyDescent="0.2">
      <c r="A600" s="1"/>
      <c r="B600" s="153" t="str">
        <f>IF(AND(B598&lt;&gt;"",ISNUMBER(B598),B599=""),"סך הכל",IF(Planning!A603="","",Planning!A603))</f>
        <v/>
      </c>
      <c r="C600" s="154" t="str">
        <f>IFERROR(_xlfn.IFS(B600="סך הכל",Summary!$B$6,Planning!C603&lt;&gt;"",Planning!C603),"")</f>
        <v/>
      </c>
      <c r="D600" s="152" t="str">
        <f>IFERROR(VLOOKUP(B600,Address!B:G,5,FALSE),"")</f>
        <v/>
      </c>
      <c r="E600" s="152" t="str">
        <f>IFERROR(VLOOKUP(B600,Address!B:L,11,FALSE),"")</f>
        <v/>
      </c>
      <c r="F600" s="155" t="str">
        <f t="shared" si="18"/>
        <v/>
      </c>
      <c r="G600" s="156" t="str">
        <f>IF(B600="סך הכל",Summary!$B$7,IF(F600="","",IF(VLOOKUP(B600,WQ_UnitID!B:C,2,FALSE)=0,"",VLOOKUP(B600,WQ_UnitID!B:C,2,FALSE))))</f>
        <v/>
      </c>
      <c r="H600" s="155" t="str">
        <f>IF(B600="סך הכל",Summary!$B$8,IF(F600="","",IFERROR(VLOOKUP(B600,Planning!A:B,2,FALSE),0)))</f>
        <v/>
      </c>
      <c r="I600" s="155" t="str">
        <f>IF(B600="סך הכל",Summary!$B$9,IF(F600="","",IFERROR(VLOOKUP(B600,Count!A:B,2,FALSE),0)))</f>
        <v/>
      </c>
      <c r="J600" s="155" t="str">
        <f>IF(F600="","",(IF(ISNUMBER(MATCH(B600,ExcPermit!$H$8:$H$1000,0)),"כן","לא")))</f>
        <v/>
      </c>
      <c r="K600" s="155" t="str">
        <f>IF(B600="סך הכל",Summary!$B$10,IF(F600="","",IFERROR(VLOOKUP(B600,Count!A:J,8,FALSE),0)))</f>
        <v/>
      </c>
      <c r="L600" s="155" t="str">
        <f>IF(B600="סך הכל",Summary!$B$11,IF(F600="","",IFERROR(VLOOKUP(B600,Count!A:J,9,FALSE),0)))</f>
        <v/>
      </c>
      <c r="M600" s="157" t="str">
        <f>IF(B600="סך הכל",Summary!$B$12,IF(F600="","",IFERROR(VLOOKUP(B600,Count!A:J,10,FALSE),0)))</f>
        <v/>
      </c>
      <c r="N600" s="158" t="str">
        <f t="shared" si="19"/>
        <v/>
      </c>
      <c r="O600" s="134" t="str">
        <f>IFERROR(VLOOKUP(B600,Comments!A:B,2,FALSE),"")</f>
        <v/>
      </c>
      <c r="P600" s="134"/>
      <c r="Q600" s="134"/>
      <c r="R600" s="134"/>
      <c r="S600" s="134"/>
      <c r="T600" s="134"/>
      <c r="U600" s="134"/>
      <c r="V600" s="134"/>
      <c r="W600" s="134"/>
      <c r="X600" s="134"/>
      <c r="Y600" s="134"/>
      <c r="Z600" s="134"/>
      <c r="AA600" s="134"/>
      <c r="AB600" s="134"/>
      <c r="AC600" s="134"/>
      <c r="AD600" s="134"/>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row>
    <row r="601" spans="1:77" s="159" customFormat="1" x14ac:dyDescent="0.2">
      <c r="A601" s="1"/>
      <c r="B601" s="160"/>
      <c r="C601" s="161"/>
      <c r="D601" s="1"/>
      <c r="E601" s="1"/>
      <c r="F601" s="1"/>
      <c r="G601" s="162"/>
      <c r="H601" s="163"/>
      <c r="I601" s="163"/>
      <c r="J601" s="1"/>
      <c r="K601" s="1"/>
      <c r="L601" s="1"/>
      <c r="M601" s="160"/>
      <c r="N601" s="10"/>
      <c r="O601" s="134"/>
      <c r="P601" s="134"/>
      <c r="Q601" s="134"/>
      <c r="R601" s="134"/>
      <c r="S601" s="134"/>
      <c r="T601" s="134"/>
      <c r="U601" s="134"/>
      <c r="V601" s="134"/>
      <c r="W601" s="134"/>
      <c r="X601" s="134"/>
      <c r="Y601" s="134"/>
      <c r="Z601" s="134"/>
      <c r="AA601" s="134"/>
      <c r="AB601" s="134"/>
      <c r="AC601" s="134"/>
      <c r="AD601" s="134"/>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row>
    <row r="602" spans="1:77" s="159" customFormat="1" x14ac:dyDescent="0.2">
      <c r="A602" s="1"/>
      <c r="B602" s="160"/>
      <c r="C602" s="161"/>
      <c r="D602" s="1"/>
      <c r="E602" s="1"/>
      <c r="F602" s="1"/>
      <c r="G602" s="162"/>
      <c r="H602" s="163"/>
      <c r="I602" s="163"/>
      <c r="J602" s="1"/>
      <c r="K602" s="1"/>
      <c r="L602" s="1"/>
      <c r="M602" s="160"/>
      <c r="N602" s="10"/>
      <c r="O602" s="134"/>
      <c r="P602" s="134"/>
      <c r="Q602" s="134"/>
      <c r="R602" s="134"/>
      <c r="S602" s="134"/>
      <c r="T602" s="134"/>
      <c r="U602" s="134"/>
      <c r="V602" s="134"/>
      <c r="W602" s="134"/>
      <c r="X602" s="134"/>
      <c r="Y602" s="134"/>
      <c r="Z602" s="134"/>
      <c r="AA602" s="134"/>
      <c r="AB602" s="134"/>
      <c r="AC602" s="134"/>
      <c r="AD602" s="134"/>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row>
    <row r="603" spans="1:77" s="159" customFormat="1" x14ac:dyDescent="0.2">
      <c r="A603" s="1"/>
      <c r="B603" s="160"/>
      <c r="C603" s="161"/>
      <c r="D603" s="1"/>
      <c r="E603" s="1"/>
      <c r="F603" s="1"/>
      <c r="G603" s="162"/>
      <c r="H603" s="163"/>
      <c r="I603" s="163"/>
      <c r="J603" s="1"/>
      <c r="K603" s="1"/>
      <c r="L603" s="1"/>
      <c r="M603" s="160"/>
      <c r="N603" s="10"/>
      <c r="O603" s="134"/>
      <c r="P603" s="134"/>
      <c r="Q603" s="134"/>
      <c r="R603" s="134"/>
      <c r="S603" s="134"/>
      <c r="T603" s="134"/>
      <c r="U603" s="134"/>
      <c r="V603" s="134"/>
      <c r="W603" s="134"/>
      <c r="X603" s="134"/>
      <c r="Y603" s="134"/>
      <c r="Z603" s="134"/>
      <c r="AA603" s="134"/>
      <c r="AB603" s="134"/>
      <c r="AC603" s="134"/>
      <c r="AD603" s="134"/>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row>
    <row r="604" spans="1:77" s="159" customFormat="1" x14ac:dyDescent="0.2">
      <c r="A604" s="1"/>
      <c r="B604" s="160"/>
      <c r="C604" s="161"/>
      <c r="D604" s="1"/>
      <c r="E604" s="1"/>
      <c r="F604" s="1"/>
      <c r="G604" s="162"/>
      <c r="H604" s="163"/>
      <c r="I604" s="163"/>
      <c r="J604" s="1"/>
      <c r="K604" s="1"/>
      <c r="L604" s="1"/>
      <c r="M604" s="160"/>
      <c r="N604" s="10"/>
      <c r="O604" s="134"/>
      <c r="P604" s="134"/>
      <c r="Q604" s="134"/>
      <c r="R604" s="134"/>
      <c r="S604" s="134"/>
      <c r="T604" s="134"/>
      <c r="U604" s="134"/>
      <c r="V604" s="134"/>
      <c r="W604" s="134"/>
      <c r="X604" s="134"/>
      <c r="Y604" s="134"/>
      <c r="Z604" s="134"/>
      <c r="AA604" s="134"/>
      <c r="AB604" s="134"/>
      <c r="AC604" s="134"/>
      <c r="AD604" s="134"/>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row>
    <row r="605" spans="1:77" s="159" customFormat="1" x14ac:dyDescent="0.2">
      <c r="A605" s="1"/>
      <c r="B605" s="160"/>
      <c r="C605" s="161"/>
      <c r="D605" s="1"/>
      <c r="E605" s="1"/>
      <c r="F605" s="1"/>
      <c r="G605" s="162"/>
      <c r="H605" s="163"/>
      <c r="I605" s="163"/>
      <c r="J605" s="1"/>
      <c r="K605" s="1"/>
      <c r="L605" s="1"/>
      <c r="M605" s="160"/>
      <c r="N605" s="10"/>
      <c r="O605" s="134"/>
      <c r="P605" s="134"/>
      <c r="Q605" s="134"/>
      <c r="R605" s="134"/>
      <c r="S605" s="134"/>
      <c r="T605" s="134"/>
      <c r="U605" s="134"/>
      <c r="V605" s="134"/>
      <c r="W605" s="134"/>
      <c r="X605" s="134"/>
      <c r="Y605" s="134"/>
      <c r="Z605" s="134"/>
      <c r="AA605" s="134"/>
      <c r="AB605" s="134"/>
      <c r="AC605" s="134"/>
      <c r="AD605" s="134"/>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row>
    <row r="606" spans="1:77" s="159" customFormat="1" x14ac:dyDescent="0.2">
      <c r="A606" s="1"/>
      <c r="B606" s="160"/>
      <c r="C606" s="161"/>
      <c r="D606" s="1"/>
      <c r="E606" s="1"/>
      <c r="F606" s="1"/>
      <c r="G606" s="162"/>
      <c r="H606" s="163"/>
      <c r="I606" s="163"/>
      <c r="J606" s="1"/>
      <c r="K606" s="1"/>
      <c r="L606" s="1"/>
      <c r="M606" s="160"/>
      <c r="N606" s="10"/>
      <c r="O606" s="134"/>
      <c r="P606" s="134"/>
      <c r="Q606" s="134"/>
      <c r="R606" s="134"/>
      <c r="S606" s="134"/>
      <c r="T606" s="134"/>
      <c r="U606" s="134"/>
      <c r="V606" s="134"/>
      <c r="W606" s="134"/>
      <c r="X606" s="134"/>
      <c r="Y606" s="134"/>
      <c r="Z606" s="134"/>
      <c r="AA606" s="134"/>
      <c r="AB606" s="134"/>
      <c r="AC606" s="134"/>
      <c r="AD606" s="134"/>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row>
    <row r="607" spans="1:77" s="159" customFormat="1" x14ac:dyDescent="0.2">
      <c r="A607" s="1"/>
      <c r="B607" s="160"/>
      <c r="C607" s="161"/>
      <c r="D607" s="1"/>
      <c r="E607" s="1"/>
      <c r="F607" s="1"/>
      <c r="G607" s="162"/>
      <c r="H607" s="163"/>
      <c r="I607" s="163"/>
      <c r="J607" s="1"/>
      <c r="K607" s="1"/>
      <c r="L607" s="1"/>
      <c r="M607" s="160"/>
      <c r="N607" s="10"/>
      <c r="O607" s="134"/>
      <c r="P607" s="134"/>
      <c r="Q607" s="134"/>
      <c r="R607" s="134"/>
      <c r="S607" s="134"/>
      <c r="T607" s="134"/>
      <c r="U607" s="134"/>
      <c r="V607" s="134"/>
      <c r="W607" s="134"/>
      <c r="X607" s="134"/>
      <c r="Y607" s="134"/>
      <c r="Z607" s="134"/>
      <c r="AA607" s="134"/>
      <c r="AB607" s="134"/>
      <c r="AC607" s="134"/>
      <c r="AD607" s="134"/>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row>
    <row r="608" spans="1:77" s="159" customFormat="1" x14ac:dyDescent="0.2">
      <c r="A608" s="1"/>
      <c r="B608" s="160"/>
      <c r="C608" s="161"/>
      <c r="D608" s="1"/>
      <c r="E608" s="1"/>
      <c r="F608" s="1"/>
      <c r="G608" s="162"/>
      <c r="H608" s="163"/>
      <c r="I608" s="163"/>
      <c r="J608" s="1"/>
      <c r="K608" s="1"/>
      <c r="L608" s="1"/>
      <c r="M608" s="160"/>
      <c r="N608" s="10"/>
      <c r="O608" s="134"/>
      <c r="P608" s="134"/>
      <c r="Q608" s="134"/>
      <c r="R608" s="134"/>
      <c r="S608" s="134"/>
      <c r="T608" s="134"/>
      <c r="U608" s="134"/>
      <c r="V608" s="134"/>
      <c r="W608" s="134"/>
      <c r="X608" s="134"/>
      <c r="Y608" s="134"/>
      <c r="Z608" s="134"/>
      <c r="AA608" s="134"/>
      <c r="AB608" s="134"/>
      <c r="AC608" s="134"/>
      <c r="AD608" s="134"/>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row>
    <row r="609" spans="1:77" s="159" customFormat="1" x14ac:dyDescent="0.2">
      <c r="A609" s="1"/>
      <c r="B609" s="160"/>
      <c r="C609" s="161"/>
      <c r="D609" s="1"/>
      <c r="E609" s="1"/>
      <c r="F609" s="1"/>
      <c r="G609" s="162"/>
      <c r="H609" s="163"/>
      <c r="I609" s="163"/>
      <c r="J609" s="1"/>
      <c r="K609" s="1"/>
      <c r="L609" s="1"/>
      <c r="M609" s="160"/>
      <c r="N609" s="10"/>
      <c r="O609" s="134"/>
      <c r="P609" s="134"/>
      <c r="Q609" s="134"/>
      <c r="R609" s="134"/>
      <c r="S609" s="134"/>
      <c r="T609" s="134"/>
      <c r="U609" s="134"/>
      <c r="V609" s="134"/>
      <c r="W609" s="134"/>
      <c r="X609" s="134"/>
      <c r="Y609" s="134"/>
      <c r="Z609" s="134"/>
      <c r="AA609" s="134"/>
      <c r="AB609" s="134"/>
      <c r="AC609" s="134"/>
      <c r="AD609" s="134"/>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row>
    <row r="610" spans="1:77" s="159" customFormat="1" x14ac:dyDescent="0.2">
      <c r="A610" s="1"/>
      <c r="B610" s="160"/>
      <c r="C610" s="161"/>
      <c r="D610" s="1"/>
      <c r="E610" s="1"/>
      <c r="F610" s="1"/>
      <c r="G610" s="162"/>
      <c r="H610" s="163"/>
      <c r="I610" s="163"/>
      <c r="J610" s="1"/>
      <c r="K610" s="1"/>
      <c r="L610" s="1"/>
      <c r="M610" s="160"/>
      <c r="N610" s="10"/>
      <c r="O610" s="134"/>
      <c r="P610" s="134"/>
      <c r="Q610" s="134"/>
      <c r="R610" s="134"/>
      <c r="S610" s="134"/>
      <c r="T610" s="134"/>
      <c r="U610" s="134"/>
      <c r="V610" s="134"/>
      <c r="W610" s="134"/>
      <c r="X610" s="134"/>
      <c r="Y610" s="134"/>
      <c r="Z610" s="134"/>
      <c r="AA610" s="134"/>
      <c r="AB610" s="134"/>
      <c r="AC610" s="134"/>
      <c r="AD610" s="134"/>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row>
    <row r="611" spans="1:77" s="159" customFormat="1" x14ac:dyDescent="0.2">
      <c r="A611" s="1"/>
      <c r="B611" s="160"/>
      <c r="C611" s="161"/>
      <c r="D611" s="1"/>
      <c r="E611" s="1"/>
      <c r="F611" s="1"/>
      <c r="G611" s="162"/>
      <c r="H611" s="163"/>
      <c r="I611" s="163"/>
      <c r="J611" s="1"/>
      <c r="K611" s="1"/>
      <c r="L611" s="1"/>
      <c r="M611" s="160"/>
      <c r="N611" s="10"/>
      <c r="O611" s="134"/>
      <c r="P611" s="134"/>
      <c r="Q611" s="134"/>
      <c r="R611" s="134"/>
      <c r="S611" s="134"/>
      <c r="T611" s="134"/>
      <c r="U611" s="134"/>
      <c r="V611" s="134"/>
      <c r="W611" s="134"/>
      <c r="X611" s="134"/>
      <c r="Y611" s="134"/>
      <c r="Z611" s="134"/>
      <c r="AA611" s="134"/>
      <c r="AB611" s="134"/>
      <c r="AC611" s="134"/>
      <c r="AD611" s="134"/>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row>
    <row r="612" spans="1:77" s="159" customFormat="1" x14ac:dyDescent="0.2">
      <c r="A612" s="1"/>
      <c r="B612" s="160"/>
      <c r="C612" s="161"/>
      <c r="D612" s="1"/>
      <c r="E612" s="1"/>
      <c r="F612" s="1"/>
      <c r="G612" s="162"/>
      <c r="H612" s="163"/>
      <c r="I612" s="163"/>
      <c r="J612" s="1"/>
      <c r="K612" s="1"/>
      <c r="L612" s="1"/>
      <c r="M612" s="160"/>
      <c r="N612" s="10"/>
      <c r="O612" s="134"/>
      <c r="P612" s="134"/>
      <c r="Q612" s="134"/>
      <c r="R612" s="134"/>
      <c r="S612" s="134"/>
      <c r="T612" s="134"/>
      <c r="U612" s="134"/>
      <c r="V612" s="134"/>
      <c r="W612" s="134"/>
      <c r="X612" s="134"/>
      <c r="Y612" s="134"/>
      <c r="Z612" s="134"/>
      <c r="AA612" s="134"/>
      <c r="AB612" s="134"/>
      <c r="AC612" s="134"/>
      <c r="AD612" s="134"/>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row>
    <row r="613" spans="1:77" s="159" customFormat="1" x14ac:dyDescent="0.2">
      <c r="A613" s="1"/>
      <c r="B613" s="160"/>
      <c r="C613" s="161"/>
      <c r="D613" s="1"/>
      <c r="E613" s="1"/>
      <c r="F613" s="1"/>
      <c r="G613" s="162"/>
      <c r="H613" s="163"/>
      <c r="I613" s="163"/>
      <c r="J613" s="1"/>
      <c r="K613" s="1"/>
      <c r="L613" s="1"/>
      <c r="M613" s="160"/>
      <c r="N613" s="10"/>
      <c r="O613" s="134"/>
      <c r="P613" s="134"/>
      <c r="Q613" s="134"/>
      <c r="R613" s="134"/>
      <c r="S613" s="134"/>
      <c r="T613" s="134"/>
      <c r="U613" s="134"/>
      <c r="V613" s="134"/>
      <c r="W613" s="134"/>
      <c r="X613" s="134"/>
      <c r="Y613" s="134"/>
      <c r="Z613" s="134"/>
      <c r="AA613" s="134"/>
      <c r="AB613" s="134"/>
      <c r="AC613" s="134"/>
      <c r="AD613" s="134"/>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row>
    <row r="614" spans="1:77" s="159" customFormat="1" x14ac:dyDescent="0.2">
      <c r="A614" s="1"/>
      <c r="B614" s="160"/>
      <c r="C614" s="161"/>
      <c r="D614" s="1"/>
      <c r="E614" s="1"/>
      <c r="F614" s="1"/>
      <c r="G614" s="162"/>
      <c r="H614" s="163"/>
      <c r="I614" s="163"/>
      <c r="J614" s="1"/>
      <c r="K614" s="1"/>
      <c r="L614" s="1"/>
      <c r="M614" s="160"/>
      <c r="N614" s="10"/>
      <c r="O614" s="134"/>
      <c r="P614" s="134"/>
      <c r="Q614" s="134"/>
      <c r="R614" s="134"/>
      <c r="S614" s="134"/>
      <c r="T614" s="134"/>
      <c r="U614" s="134"/>
      <c r="V614" s="134"/>
      <c r="W614" s="134"/>
      <c r="X614" s="134"/>
      <c r="Y614" s="134"/>
      <c r="Z614" s="134"/>
      <c r="AA614" s="134"/>
      <c r="AB614" s="134"/>
      <c r="AC614" s="134"/>
      <c r="AD614" s="134"/>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row>
    <row r="615" spans="1:77" s="159" customFormat="1" x14ac:dyDescent="0.2">
      <c r="A615" s="1"/>
      <c r="B615" s="160"/>
      <c r="C615" s="161"/>
      <c r="D615" s="1"/>
      <c r="E615" s="1"/>
      <c r="F615" s="1"/>
      <c r="G615" s="162"/>
      <c r="H615" s="163"/>
      <c r="I615" s="163"/>
      <c r="J615" s="1"/>
      <c r="K615" s="1"/>
      <c r="L615" s="1"/>
      <c r="M615" s="160"/>
      <c r="N615" s="10"/>
      <c r="O615" s="134"/>
      <c r="P615" s="134"/>
      <c r="Q615" s="134"/>
      <c r="R615" s="134"/>
      <c r="S615" s="134"/>
      <c r="T615" s="134"/>
      <c r="U615" s="134"/>
      <c r="V615" s="134"/>
      <c r="W615" s="134"/>
      <c r="X615" s="134"/>
      <c r="Y615" s="134"/>
      <c r="Z615" s="134"/>
      <c r="AA615" s="134"/>
      <c r="AB615" s="134"/>
      <c r="AC615" s="134"/>
      <c r="AD615" s="134"/>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row>
    <row r="616" spans="1:77" s="159" customFormat="1" x14ac:dyDescent="0.2">
      <c r="A616" s="1"/>
      <c r="B616" s="160"/>
      <c r="C616" s="161"/>
      <c r="D616" s="1"/>
      <c r="E616" s="1"/>
      <c r="F616" s="1"/>
      <c r="G616" s="162"/>
      <c r="H616" s="163"/>
      <c r="I616" s="163"/>
      <c r="J616" s="1"/>
      <c r="K616" s="1"/>
      <c r="L616" s="1"/>
      <c r="M616" s="160"/>
      <c r="N616" s="10"/>
      <c r="O616" s="134"/>
      <c r="P616" s="134"/>
      <c r="Q616" s="134"/>
      <c r="R616" s="134"/>
      <c r="S616" s="134"/>
      <c r="T616" s="134"/>
      <c r="U616" s="134"/>
      <c r="V616" s="134"/>
      <c r="W616" s="134"/>
      <c r="X616" s="134"/>
      <c r="Y616" s="134"/>
      <c r="Z616" s="134"/>
      <c r="AA616" s="134"/>
      <c r="AB616" s="134"/>
      <c r="AC616" s="134"/>
      <c r="AD616" s="134"/>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row>
    <row r="617" spans="1:77" s="159" customFormat="1" x14ac:dyDescent="0.2">
      <c r="A617" s="1"/>
      <c r="B617" s="160"/>
      <c r="C617" s="161"/>
      <c r="D617" s="1"/>
      <c r="E617" s="1"/>
      <c r="F617" s="1"/>
      <c r="G617" s="162"/>
      <c r="H617" s="163"/>
      <c r="I617" s="163"/>
      <c r="J617" s="1"/>
      <c r="K617" s="1"/>
      <c r="L617" s="1"/>
      <c r="M617" s="160"/>
      <c r="N617" s="10"/>
      <c r="O617" s="134"/>
      <c r="P617" s="134"/>
      <c r="Q617" s="134"/>
      <c r="R617" s="134"/>
      <c r="S617" s="134"/>
      <c r="T617" s="134"/>
      <c r="U617" s="134"/>
      <c r="V617" s="134"/>
      <c r="W617" s="134"/>
      <c r="X617" s="134"/>
      <c r="Y617" s="134"/>
      <c r="Z617" s="134"/>
      <c r="AA617" s="134"/>
      <c r="AB617" s="134"/>
      <c r="AC617" s="134"/>
      <c r="AD617" s="134"/>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row>
    <row r="618" spans="1:77" s="159" customFormat="1" x14ac:dyDescent="0.2">
      <c r="A618" s="1"/>
      <c r="B618" s="160"/>
      <c r="C618" s="161"/>
      <c r="D618" s="1"/>
      <c r="E618" s="1"/>
      <c r="F618" s="1"/>
      <c r="G618" s="162"/>
      <c r="H618" s="163"/>
      <c r="I618" s="163"/>
      <c r="J618" s="1"/>
      <c r="K618" s="1"/>
      <c r="L618" s="1"/>
      <c r="M618" s="160"/>
      <c r="N618" s="10"/>
      <c r="O618" s="134"/>
      <c r="P618" s="134"/>
      <c r="Q618" s="134"/>
      <c r="R618" s="134"/>
      <c r="S618" s="134"/>
      <c r="T618" s="134"/>
      <c r="U618" s="134"/>
      <c r="V618" s="134"/>
      <c r="W618" s="134"/>
      <c r="X618" s="134"/>
      <c r="Y618" s="134"/>
      <c r="Z618" s="134"/>
      <c r="AA618" s="134"/>
      <c r="AB618" s="134"/>
      <c r="AC618" s="134"/>
      <c r="AD618" s="134"/>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row>
    <row r="619" spans="1:77" s="159" customFormat="1" x14ac:dyDescent="0.2">
      <c r="A619" s="1"/>
      <c r="B619" s="160"/>
      <c r="C619" s="161"/>
      <c r="D619" s="1"/>
      <c r="E619" s="1"/>
      <c r="F619" s="1"/>
      <c r="G619" s="162"/>
      <c r="H619" s="163"/>
      <c r="I619" s="163"/>
      <c r="J619" s="1"/>
      <c r="K619" s="1"/>
      <c r="L619" s="1"/>
      <c r="M619" s="160"/>
      <c r="N619" s="10"/>
      <c r="O619" s="134"/>
      <c r="P619" s="134"/>
      <c r="Q619" s="134"/>
      <c r="R619" s="134"/>
      <c r="S619" s="134"/>
      <c r="T619" s="134"/>
      <c r="U619" s="134"/>
      <c r="V619" s="134"/>
      <c r="W619" s="134"/>
      <c r="X619" s="134"/>
      <c r="Y619" s="134"/>
      <c r="Z619" s="134"/>
      <c r="AA619" s="134"/>
      <c r="AB619" s="134"/>
      <c r="AC619" s="134"/>
      <c r="AD619" s="134"/>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row>
    <row r="620" spans="1:77" s="159" customFormat="1" x14ac:dyDescent="0.2">
      <c r="A620" s="1"/>
      <c r="B620" s="160"/>
      <c r="C620" s="161"/>
      <c r="D620" s="1"/>
      <c r="E620" s="1"/>
      <c r="F620" s="1"/>
      <c r="G620" s="162"/>
      <c r="H620" s="163"/>
      <c r="I620" s="163"/>
      <c r="J620" s="1"/>
      <c r="K620" s="1"/>
      <c r="L620" s="1"/>
      <c r="M620" s="160"/>
      <c r="N620" s="10"/>
      <c r="O620" s="134"/>
      <c r="P620" s="134"/>
      <c r="Q620" s="134"/>
      <c r="R620" s="134"/>
      <c r="S620" s="134"/>
      <c r="T620" s="134"/>
      <c r="U620" s="134"/>
      <c r="V620" s="134"/>
      <c r="W620" s="134"/>
      <c r="X620" s="134"/>
      <c r="Y620" s="134"/>
      <c r="Z620" s="134"/>
      <c r="AA620" s="134"/>
      <c r="AB620" s="134"/>
      <c r="AC620" s="134"/>
      <c r="AD620" s="134"/>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row>
    <row r="621" spans="1:77" s="159" customFormat="1" x14ac:dyDescent="0.2">
      <c r="A621" s="1"/>
      <c r="B621" s="160"/>
      <c r="C621" s="161"/>
      <c r="D621" s="1"/>
      <c r="E621" s="1"/>
      <c r="F621" s="1"/>
      <c r="G621" s="162"/>
      <c r="H621" s="163"/>
      <c r="I621" s="163"/>
      <c r="J621" s="1"/>
      <c r="K621" s="1"/>
      <c r="L621" s="1"/>
      <c r="M621" s="160"/>
      <c r="N621" s="10"/>
      <c r="O621" s="134"/>
      <c r="P621" s="134"/>
      <c r="Q621" s="134"/>
      <c r="R621" s="134"/>
      <c r="S621" s="134"/>
      <c r="T621" s="134"/>
      <c r="U621" s="134"/>
      <c r="V621" s="134"/>
      <c r="W621" s="134"/>
      <c r="X621" s="134"/>
      <c r="Y621" s="134"/>
      <c r="Z621" s="134"/>
      <c r="AA621" s="134"/>
      <c r="AB621" s="134"/>
      <c r="AC621" s="134"/>
      <c r="AD621" s="134"/>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row>
    <row r="622" spans="1:77" s="159" customFormat="1" x14ac:dyDescent="0.2">
      <c r="A622" s="1"/>
      <c r="B622" s="160"/>
      <c r="C622" s="161"/>
      <c r="D622" s="1"/>
      <c r="E622" s="1"/>
      <c r="F622" s="1"/>
      <c r="G622" s="162"/>
      <c r="H622" s="163"/>
      <c r="I622" s="163"/>
      <c r="J622" s="1"/>
      <c r="K622" s="1"/>
      <c r="L622" s="1"/>
      <c r="M622" s="160"/>
      <c r="N622" s="10"/>
      <c r="O622" s="134"/>
      <c r="P622" s="134"/>
      <c r="Q622" s="134"/>
      <c r="R622" s="134"/>
      <c r="S622" s="134"/>
      <c r="T622" s="134"/>
      <c r="U622" s="134"/>
      <c r="V622" s="134"/>
      <c r="W622" s="134"/>
      <c r="X622" s="134"/>
      <c r="Y622" s="134"/>
      <c r="Z622" s="134"/>
      <c r="AA622" s="134"/>
      <c r="AB622" s="134"/>
      <c r="AC622" s="134"/>
      <c r="AD622" s="134"/>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row>
    <row r="623" spans="1:77" s="159" customFormat="1" x14ac:dyDescent="0.2">
      <c r="A623" s="1"/>
      <c r="B623" s="160"/>
      <c r="C623" s="161"/>
      <c r="D623" s="1"/>
      <c r="E623" s="1"/>
      <c r="F623" s="1"/>
      <c r="G623" s="162"/>
      <c r="H623" s="163"/>
      <c r="I623" s="163"/>
      <c r="J623" s="1"/>
      <c r="K623" s="1"/>
      <c r="L623" s="1"/>
      <c r="M623" s="160"/>
      <c r="N623" s="10"/>
      <c r="O623" s="134"/>
      <c r="P623" s="134"/>
      <c r="Q623" s="134"/>
      <c r="R623" s="134"/>
      <c r="S623" s="134"/>
      <c r="T623" s="134"/>
      <c r="U623" s="134"/>
      <c r="V623" s="134"/>
      <c r="W623" s="134"/>
      <c r="X623" s="134"/>
      <c r="Y623" s="134"/>
      <c r="Z623" s="134"/>
      <c r="AA623" s="134"/>
      <c r="AB623" s="134"/>
      <c r="AC623" s="134"/>
      <c r="AD623" s="134"/>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row>
    <row r="624" spans="1:77" s="159" customFormat="1" x14ac:dyDescent="0.2">
      <c r="A624" s="1"/>
      <c r="B624" s="160"/>
      <c r="C624" s="161"/>
      <c r="D624" s="1"/>
      <c r="E624" s="1"/>
      <c r="F624" s="1"/>
      <c r="G624" s="162"/>
      <c r="H624" s="163"/>
      <c r="I624" s="163"/>
      <c r="J624" s="1"/>
      <c r="K624" s="1"/>
      <c r="L624" s="1"/>
      <c r="M624" s="160"/>
      <c r="N624" s="10"/>
      <c r="O624" s="134"/>
      <c r="P624" s="134"/>
      <c r="Q624" s="134"/>
      <c r="R624" s="134"/>
      <c r="S624" s="134"/>
      <c r="T624" s="134"/>
      <c r="U624" s="134"/>
      <c r="V624" s="134"/>
      <c r="W624" s="134"/>
      <c r="X624" s="134"/>
      <c r="Y624" s="134"/>
      <c r="Z624" s="134"/>
      <c r="AA624" s="134"/>
      <c r="AB624" s="134"/>
      <c r="AC624" s="134"/>
      <c r="AD624" s="134"/>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row>
    <row r="625" spans="1:77" s="159" customFormat="1" x14ac:dyDescent="0.2">
      <c r="A625" s="1"/>
      <c r="B625" s="160"/>
      <c r="C625" s="161"/>
      <c r="D625" s="1"/>
      <c r="E625" s="1"/>
      <c r="F625" s="1"/>
      <c r="G625" s="162"/>
      <c r="H625" s="163"/>
      <c r="I625" s="163"/>
      <c r="J625" s="1"/>
      <c r="K625" s="1"/>
      <c r="L625" s="1"/>
      <c r="M625" s="160"/>
      <c r="N625" s="10"/>
      <c r="O625" s="134"/>
      <c r="P625" s="134"/>
      <c r="Q625" s="134"/>
      <c r="R625" s="134"/>
      <c r="S625" s="134"/>
      <c r="T625" s="134"/>
      <c r="U625" s="134"/>
      <c r="V625" s="134"/>
      <c r="W625" s="134"/>
      <c r="X625" s="134"/>
      <c r="Y625" s="134"/>
      <c r="Z625" s="134"/>
      <c r="AA625" s="134"/>
      <c r="AB625" s="134"/>
      <c r="AC625" s="134"/>
      <c r="AD625" s="134"/>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row>
    <row r="626" spans="1:77" s="159" customFormat="1" x14ac:dyDescent="0.2">
      <c r="A626" s="1"/>
      <c r="B626" s="160"/>
      <c r="C626" s="161"/>
      <c r="D626" s="1"/>
      <c r="E626" s="1"/>
      <c r="F626" s="1"/>
      <c r="G626" s="162"/>
      <c r="H626" s="163"/>
      <c r="I626" s="163"/>
      <c r="J626" s="1"/>
      <c r="K626" s="1"/>
      <c r="L626" s="1"/>
      <c r="M626" s="160"/>
      <c r="N626" s="10"/>
      <c r="O626" s="134"/>
      <c r="P626" s="134"/>
      <c r="Q626" s="134"/>
      <c r="R626" s="134"/>
      <c r="S626" s="134"/>
      <c r="T626" s="134"/>
      <c r="U626" s="134"/>
      <c r="V626" s="134"/>
      <c r="W626" s="134"/>
      <c r="X626" s="134"/>
      <c r="Y626" s="134"/>
      <c r="Z626" s="134"/>
      <c r="AA626" s="134"/>
      <c r="AB626" s="134"/>
      <c r="AC626" s="134"/>
      <c r="AD626" s="134"/>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row>
    <row r="627" spans="1:77" s="159" customFormat="1" x14ac:dyDescent="0.2">
      <c r="A627" s="1"/>
      <c r="B627" s="160"/>
      <c r="C627" s="161"/>
      <c r="D627" s="1"/>
      <c r="E627" s="1"/>
      <c r="F627" s="1"/>
      <c r="G627" s="162"/>
      <c r="H627" s="163"/>
      <c r="I627" s="163"/>
      <c r="J627" s="1"/>
      <c r="K627" s="1"/>
      <c r="L627" s="1"/>
      <c r="M627" s="160"/>
      <c r="N627" s="10"/>
      <c r="O627" s="134"/>
      <c r="P627" s="134"/>
      <c r="Q627" s="134"/>
      <c r="R627" s="134"/>
      <c r="S627" s="134"/>
      <c r="T627" s="134"/>
      <c r="U627" s="134"/>
      <c r="V627" s="134"/>
      <c r="W627" s="134"/>
      <c r="X627" s="134"/>
      <c r="Y627" s="134"/>
      <c r="Z627" s="134"/>
      <c r="AA627" s="134"/>
      <c r="AB627" s="134"/>
      <c r="AC627" s="134"/>
      <c r="AD627" s="134"/>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row>
    <row r="628" spans="1:77" s="159" customFormat="1" x14ac:dyDescent="0.2">
      <c r="A628" s="1"/>
      <c r="B628" s="160"/>
      <c r="C628" s="161"/>
      <c r="D628" s="1"/>
      <c r="E628" s="1"/>
      <c r="F628" s="1"/>
      <c r="G628" s="162"/>
      <c r="H628" s="163"/>
      <c r="I628" s="163"/>
      <c r="J628" s="1"/>
      <c r="K628" s="1"/>
      <c r="L628" s="1"/>
      <c r="M628" s="160"/>
      <c r="N628" s="10"/>
      <c r="O628" s="134"/>
      <c r="P628" s="134"/>
      <c r="Q628" s="134"/>
      <c r="R628" s="134"/>
      <c r="S628" s="134"/>
      <c r="T628" s="134"/>
      <c r="U628" s="134"/>
      <c r="V628" s="134"/>
      <c r="W628" s="134"/>
      <c r="X628" s="134"/>
      <c r="Y628" s="134"/>
      <c r="Z628" s="134"/>
      <c r="AA628" s="134"/>
      <c r="AB628" s="134"/>
      <c r="AC628" s="134"/>
      <c r="AD628" s="134"/>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row>
    <row r="629" spans="1:77" s="159" customFormat="1" x14ac:dyDescent="0.2">
      <c r="A629" s="1"/>
      <c r="B629" s="160"/>
      <c r="C629" s="161"/>
      <c r="D629" s="1"/>
      <c r="E629" s="1"/>
      <c r="F629" s="1"/>
      <c r="G629" s="162"/>
      <c r="H629" s="163"/>
      <c r="I629" s="163"/>
      <c r="J629" s="1"/>
      <c r="K629" s="1"/>
      <c r="L629" s="1"/>
      <c r="M629" s="160"/>
      <c r="N629" s="10"/>
      <c r="O629" s="134"/>
      <c r="P629" s="134"/>
      <c r="Q629" s="134"/>
      <c r="R629" s="134"/>
      <c r="S629" s="134"/>
      <c r="T629" s="134"/>
      <c r="U629" s="134"/>
      <c r="V629" s="134"/>
      <c r="W629" s="134"/>
      <c r="X629" s="134"/>
      <c r="Y629" s="134"/>
      <c r="Z629" s="134"/>
      <c r="AA629" s="134"/>
      <c r="AB629" s="134"/>
      <c r="AC629" s="134"/>
      <c r="AD629" s="134"/>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row>
    <row r="630" spans="1:77" s="159" customFormat="1" x14ac:dyDescent="0.2">
      <c r="A630" s="1"/>
      <c r="B630" s="160"/>
      <c r="C630" s="161"/>
      <c r="D630" s="1"/>
      <c r="E630" s="1"/>
      <c r="F630" s="1"/>
      <c r="G630" s="162"/>
      <c r="H630" s="163"/>
      <c r="I630" s="163"/>
      <c r="J630" s="1"/>
      <c r="K630" s="1"/>
      <c r="L630" s="1"/>
      <c r="M630" s="160"/>
      <c r="N630" s="10"/>
      <c r="O630" s="134"/>
      <c r="P630" s="134"/>
      <c r="Q630" s="134"/>
      <c r="R630" s="134"/>
      <c r="S630" s="134"/>
      <c r="T630" s="134"/>
      <c r="U630" s="134"/>
      <c r="V630" s="134"/>
      <c r="W630" s="134"/>
      <c r="X630" s="134"/>
      <c r="Y630" s="134"/>
      <c r="Z630" s="134"/>
      <c r="AA630" s="134"/>
      <c r="AB630" s="134"/>
      <c r="AC630" s="134"/>
      <c r="AD630" s="134"/>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row>
    <row r="631" spans="1:77" s="159" customFormat="1" x14ac:dyDescent="0.2">
      <c r="A631" s="1"/>
      <c r="B631" s="160"/>
      <c r="C631" s="161"/>
      <c r="D631" s="1"/>
      <c r="E631" s="1"/>
      <c r="F631" s="1"/>
      <c r="G631" s="162"/>
      <c r="H631" s="163"/>
      <c r="I631" s="163"/>
      <c r="J631" s="1"/>
      <c r="K631" s="1"/>
      <c r="L631" s="1"/>
      <c r="M631" s="160"/>
      <c r="N631" s="10"/>
      <c r="O631" s="134"/>
      <c r="P631" s="134"/>
      <c r="Q631" s="134"/>
      <c r="R631" s="134"/>
      <c r="S631" s="134"/>
      <c r="T631" s="134"/>
      <c r="U631" s="134"/>
      <c r="V631" s="134"/>
      <c r="W631" s="134"/>
      <c r="X631" s="134"/>
      <c r="Y631" s="134"/>
      <c r="Z631" s="134"/>
      <c r="AA631" s="134"/>
      <c r="AB631" s="134"/>
      <c r="AC631" s="134"/>
      <c r="AD631" s="134"/>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row>
    <row r="632" spans="1:77" s="159" customFormat="1" x14ac:dyDescent="0.2">
      <c r="A632" s="1"/>
      <c r="B632" s="160"/>
      <c r="C632" s="161"/>
      <c r="D632" s="1"/>
      <c r="E632" s="1"/>
      <c r="F632" s="1"/>
      <c r="G632" s="162"/>
      <c r="H632" s="163"/>
      <c r="I632" s="163"/>
      <c r="J632" s="1"/>
      <c r="K632" s="1"/>
      <c r="L632" s="1"/>
      <c r="M632" s="160"/>
      <c r="N632" s="10"/>
      <c r="O632" s="134"/>
      <c r="P632" s="134"/>
      <c r="Q632" s="134"/>
      <c r="R632" s="134"/>
      <c r="S632" s="134"/>
      <c r="T632" s="134"/>
      <c r="U632" s="134"/>
      <c r="V632" s="134"/>
      <c r="W632" s="134"/>
      <c r="X632" s="134"/>
      <c r="Y632" s="134"/>
      <c r="Z632" s="134"/>
      <c r="AA632" s="134"/>
      <c r="AB632" s="134"/>
      <c r="AC632" s="134"/>
      <c r="AD632" s="134"/>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row>
    <row r="633" spans="1:77" s="159" customFormat="1" x14ac:dyDescent="0.2">
      <c r="A633" s="1"/>
      <c r="B633" s="160"/>
      <c r="C633" s="161"/>
      <c r="D633" s="1"/>
      <c r="E633" s="1"/>
      <c r="F633" s="1"/>
      <c r="G633" s="162"/>
      <c r="H633" s="163"/>
      <c r="I633" s="163"/>
      <c r="J633" s="1"/>
      <c r="K633" s="1"/>
      <c r="L633" s="1"/>
      <c r="M633" s="160"/>
      <c r="N633" s="10"/>
      <c r="O633" s="134"/>
      <c r="P633" s="134"/>
      <c r="Q633" s="134"/>
      <c r="R633" s="134"/>
      <c r="S633" s="134"/>
      <c r="T633" s="134"/>
      <c r="U633" s="134"/>
      <c r="V633" s="134"/>
      <c r="W633" s="134"/>
      <c r="X633" s="134"/>
      <c r="Y633" s="134"/>
      <c r="Z633" s="134"/>
      <c r="AA633" s="134"/>
      <c r="AB633" s="134"/>
      <c r="AC633" s="134"/>
      <c r="AD633" s="134"/>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row>
    <row r="634" spans="1:77" s="159" customFormat="1" x14ac:dyDescent="0.2">
      <c r="A634" s="1"/>
      <c r="B634" s="160"/>
      <c r="C634" s="161"/>
      <c r="D634" s="1"/>
      <c r="E634" s="1"/>
      <c r="F634" s="1"/>
      <c r="G634" s="162"/>
      <c r="H634" s="163"/>
      <c r="I634" s="163"/>
      <c r="J634" s="1"/>
      <c r="K634" s="1"/>
      <c r="L634" s="1"/>
      <c r="M634" s="160"/>
      <c r="N634" s="10"/>
      <c r="O634" s="134"/>
      <c r="P634" s="134"/>
      <c r="Q634" s="134"/>
      <c r="R634" s="134"/>
      <c r="S634" s="134"/>
      <c r="T634" s="134"/>
      <c r="U634" s="134"/>
      <c r="V634" s="134"/>
      <c r="W634" s="134"/>
      <c r="X634" s="134"/>
      <c r="Y634" s="134"/>
      <c r="Z634" s="134"/>
      <c r="AA634" s="134"/>
      <c r="AB634" s="134"/>
      <c r="AC634" s="134"/>
      <c r="AD634" s="134"/>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row>
    <row r="635" spans="1:77" s="159" customFormat="1" x14ac:dyDescent="0.2">
      <c r="A635" s="1"/>
      <c r="B635" s="160"/>
      <c r="C635" s="161"/>
      <c r="D635" s="1"/>
      <c r="E635" s="1"/>
      <c r="F635" s="1"/>
      <c r="G635" s="162"/>
      <c r="H635" s="163"/>
      <c r="I635" s="163"/>
      <c r="J635" s="1"/>
      <c r="K635" s="1"/>
      <c r="L635" s="1"/>
      <c r="M635" s="160"/>
      <c r="N635" s="10"/>
      <c r="O635" s="134"/>
      <c r="P635" s="134"/>
      <c r="Q635" s="134"/>
      <c r="R635" s="134"/>
      <c r="S635" s="134"/>
      <c r="T635" s="134"/>
      <c r="U635" s="134"/>
      <c r="V635" s="134"/>
      <c r="W635" s="134"/>
      <c r="X635" s="134"/>
      <c r="Y635" s="134"/>
      <c r="Z635" s="134"/>
      <c r="AA635" s="134"/>
      <c r="AB635" s="134"/>
      <c r="AC635" s="134"/>
      <c r="AD635" s="134"/>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row>
    <row r="636" spans="1:77" s="159" customFormat="1" x14ac:dyDescent="0.2">
      <c r="A636" s="1"/>
      <c r="B636" s="160"/>
      <c r="C636" s="161"/>
      <c r="D636" s="1"/>
      <c r="E636" s="1"/>
      <c r="F636" s="1"/>
      <c r="G636" s="162"/>
      <c r="H636" s="163"/>
      <c r="I636" s="163"/>
      <c r="J636" s="1"/>
      <c r="K636" s="1"/>
      <c r="L636" s="1"/>
      <c r="M636" s="160"/>
      <c r="N636" s="10"/>
      <c r="O636" s="134"/>
      <c r="P636" s="134"/>
      <c r="Q636" s="134"/>
      <c r="R636" s="134"/>
      <c r="S636" s="134"/>
      <c r="T636" s="134"/>
      <c r="U636" s="134"/>
      <c r="V636" s="134"/>
      <c r="W636" s="134"/>
      <c r="X636" s="134"/>
      <c r="Y636" s="134"/>
      <c r="Z636" s="134"/>
      <c r="AA636" s="134"/>
      <c r="AB636" s="134"/>
      <c r="AC636" s="134"/>
      <c r="AD636" s="134"/>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row>
    <row r="637" spans="1:77" s="159" customFormat="1" x14ac:dyDescent="0.2">
      <c r="A637" s="1"/>
      <c r="B637" s="160"/>
      <c r="C637" s="161"/>
      <c r="D637" s="1"/>
      <c r="E637" s="1"/>
      <c r="F637" s="1"/>
      <c r="G637" s="162"/>
      <c r="H637" s="163"/>
      <c r="I637" s="163"/>
      <c r="J637" s="1"/>
      <c r="K637" s="1"/>
      <c r="L637" s="1"/>
      <c r="M637" s="160"/>
      <c r="N637" s="10"/>
      <c r="O637" s="134"/>
      <c r="P637" s="134"/>
      <c r="Q637" s="134"/>
      <c r="R637" s="134"/>
      <c r="S637" s="134"/>
      <c r="T637" s="134"/>
      <c r="U637" s="134"/>
      <c r="V637" s="134"/>
      <c r="W637" s="134"/>
      <c r="X637" s="134"/>
      <c r="Y637" s="134"/>
      <c r="Z637" s="134"/>
      <c r="AA637" s="134"/>
      <c r="AB637" s="134"/>
      <c r="AC637" s="134"/>
      <c r="AD637" s="134"/>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row>
    <row r="638" spans="1:77" s="159" customFormat="1" x14ac:dyDescent="0.2">
      <c r="A638" s="1"/>
      <c r="B638" s="160"/>
      <c r="C638" s="161"/>
      <c r="D638" s="1"/>
      <c r="E638" s="1"/>
      <c r="F638" s="1"/>
      <c r="G638" s="162"/>
      <c r="H638" s="163"/>
      <c r="I638" s="163"/>
      <c r="J638" s="1"/>
      <c r="K638" s="1"/>
      <c r="L638" s="1"/>
      <c r="M638" s="160"/>
      <c r="N638" s="10"/>
      <c r="O638" s="134"/>
      <c r="P638" s="134"/>
      <c r="Q638" s="134"/>
      <c r="R638" s="134"/>
      <c r="S638" s="134"/>
      <c r="T638" s="134"/>
      <c r="U638" s="134"/>
      <c r="V638" s="134"/>
      <c r="W638" s="134"/>
      <c r="X638" s="134"/>
      <c r="Y638" s="134"/>
      <c r="Z638" s="134"/>
      <c r="AA638" s="134"/>
      <c r="AB638" s="134"/>
      <c r="AC638" s="134"/>
      <c r="AD638" s="134"/>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row>
    <row r="639" spans="1:77" s="159" customFormat="1" x14ac:dyDescent="0.2">
      <c r="A639" s="1"/>
      <c r="B639" s="160"/>
      <c r="C639" s="161"/>
      <c r="D639" s="1"/>
      <c r="E639" s="1"/>
      <c r="F639" s="1"/>
      <c r="G639" s="162"/>
      <c r="H639" s="163"/>
      <c r="I639" s="163"/>
      <c r="J639" s="1"/>
      <c r="K639" s="1"/>
      <c r="L639" s="1"/>
      <c r="M639" s="160"/>
      <c r="N639" s="10"/>
      <c r="O639" s="134"/>
      <c r="P639" s="134"/>
      <c r="Q639" s="134"/>
      <c r="R639" s="134"/>
      <c r="S639" s="134"/>
      <c r="T639" s="134"/>
      <c r="U639" s="134"/>
      <c r="V639" s="134"/>
      <c r="W639" s="134"/>
      <c r="X639" s="134"/>
      <c r="Y639" s="134"/>
      <c r="Z639" s="134"/>
      <c r="AA639" s="134"/>
      <c r="AB639" s="134"/>
      <c r="AC639" s="134"/>
      <c r="AD639" s="134"/>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row>
    <row r="640" spans="1:77" s="159" customFormat="1" x14ac:dyDescent="0.2">
      <c r="A640" s="1"/>
      <c r="B640" s="160"/>
      <c r="C640" s="161"/>
      <c r="D640" s="1"/>
      <c r="E640" s="1"/>
      <c r="F640" s="1"/>
      <c r="G640" s="162"/>
      <c r="H640" s="163"/>
      <c r="I640" s="163"/>
      <c r="J640" s="1"/>
      <c r="K640" s="1"/>
      <c r="L640" s="1"/>
      <c r="M640" s="160"/>
      <c r="N640" s="10"/>
      <c r="O640" s="134"/>
      <c r="P640" s="134"/>
      <c r="Q640" s="134"/>
      <c r="R640" s="134"/>
      <c r="S640" s="134"/>
      <c r="T640" s="134"/>
      <c r="U640" s="134"/>
      <c r="V640" s="134"/>
      <c r="W640" s="134"/>
      <c r="X640" s="134"/>
      <c r="Y640" s="134"/>
      <c r="Z640" s="134"/>
      <c r="AA640" s="134"/>
      <c r="AB640" s="134"/>
      <c r="AC640" s="134"/>
      <c r="AD640" s="134"/>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row>
    <row r="641" spans="1:77" s="159" customFormat="1" x14ac:dyDescent="0.2">
      <c r="A641" s="1"/>
      <c r="B641" s="160"/>
      <c r="C641" s="161"/>
      <c r="D641" s="1"/>
      <c r="E641" s="1"/>
      <c r="F641" s="1"/>
      <c r="G641" s="162"/>
      <c r="H641" s="163"/>
      <c r="I641" s="163"/>
      <c r="J641" s="1"/>
      <c r="K641" s="1"/>
      <c r="L641" s="1"/>
      <c r="M641" s="160"/>
      <c r="N641" s="10"/>
      <c r="O641" s="134"/>
      <c r="P641" s="134"/>
      <c r="Q641" s="134"/>
      <c r="R641" s="134"/>
      <c r="S641" s="134"/>
      <c r="T641" s="134"/>
      <c r="U641" s="134"/>
      <c r="V641" s="134"/>
      <c r="W641" s="134"/>
      <c r="X641" s="134"/>
      <c r="Y641" s="134"/>
      <c r="Z641" s="134"/>
      <c r="AA641" s="134"/>
      <c r="AB641" s="134"/>
      <c r="AC641" s="134"/>
      <c r="AD641" s="134"/>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row>
    <row r="642" spans="1:77" s="159" customFormat="1" x14ac:dyDescent="0.2">
      <c r="A642" s="1"/>
      <c r="B642" s="160"/>
      <c r="C642" s="161"/>
      <c r="D642" s="1"/>
      <c r="E642" s="1"/>
      <c r="F642" s="1"/>
      <c r="G642" s="162"/>
      <c r="H642" s="163"/>
      <c r="I642" s="163"/>
      <c r="J642" s="1"/>
      <c r="K642" s="1"/>
      <c r="L642" s="1"/>
      <c r="M642" s="160"/>
      <c r="N642" s="10"/>
      <c r="O642" s="134"/>
      <c r="P642" s="134"/>
      <c r="Q642" s="134"/>
      <c r="R642" s="134"/>
      <c r="S642" s="134"/>
      <c r="T642" s="134"/>
      <c r="U642" s="134"/>
      <c r="V642" s="134"/>
      <c r="W642" s="134"/>
      <c r="X642" s="134"/>
      <c r="Y642" s="134"/>
      <c r="Z642" s="134"/>
      <c r="AA642" s="134"/>
      <c r="AB642" s="134"/>
      <c r="AC642" s="134"/>
      <c r="AD642" s="134"/>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row>
    <row r="643" spans="1:77" s="159" customFormat="1" x14ac:dyDescent="0.2">
      <c r="A643" s="1"/>
      <c r="B643" s="160"/>
      <c r="C643" s="161"/>
      <c r="D643" s="1"/>
      <c r="E643" s="1"/>
      <c r="F643" s="1"/>
      <c r="G643" s="162"/>
      <c r="H643" s="163"/>
      <c r="I643" s="163"/>
      <c r="J643" s="1"/>
      <c r="K643" s="1"/>
      <c r="L643" s="1"/>
      <c r="M643" s="160"/>
      <c r="N643" s="10"/>
      <c r="O643" s="134"/>
      <c r="P643" s="134"/>
      <c r="Q643" s="134"/>
      <c r="R643" s="134"/>
      <c r="S643" s="134"/>
      <c r="T643" s="134"/>
      <c r="U643" s="134"/>
      <c r="V643" s="134"/>
      <c r="W643" s="134"/>
      <c r="X643" s="134"/>
      <c r="Y643" s="134"/>
      <c r="Z643" s="134"/>
      <c r="AA643" s="134"/>
      <c r="AB643" s="134"/>
      <c r="AC643" s="134"/>
      <c r="AD643" s="134"/>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row>
    <row r="644" spans="1:77" s="159" customFormat="1" x14ac:dyDescent="0.2">
      <c r="A644" s="1"/>
      <c r="B644" s="160"/>
      <c r="C644" s="161"/>
      <c r="D644" s="1"/>
      <c r="E644" s="1"/>
      <c r="F644" s="1"/>
      <c r="G644" s="162"/>
      <c r="H644" s="163"/>
      <c r="I644" s="163"/>
      <c r="J644" s="1"/>
      <c r="K644" s="1"/>
      <c r="L644" s="1"/>
      <c r="M644" s="160"/>
      <c r="N644" s="10"/>
      <c r="O644" s="134"/>
      <c r="P644" s="134"/>
      <c r="Q644" s="134"/>
      <c r="R644" s="134"/>
      <c r="S644" s="134"/>
      <c r="T644" s="134"/>
      <c r="U644" s="134"/>
      <c r="V644" s="134"/>
      <c r="W644" s="134"/>
      <c r="X644" s="134"/>
      <c r="Y644" s="134"/>
      <c r="Z644" s="134"/>
      <c r="AA644" s="134"/>
      <c r="AB644" s="134"/>
      <c r="AC644" s="134"/>
      <c r="AD644" s="134"/>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row>
    <row r="645" spans="1:77" s="159" customFormat="1" x14ac:dyDescent="0.2">
      <c r="A645" s="1"/>
      <c r="B645" s="160"/>
      <c r="C645" s="161"/>
      <c r="D645" s="1"/>
      <c r="E645" s="1"/>
      <c r="F645" s="1"/>
      <c r="G645" s="162"/>
      <c r="H645" s="163"/>
      <c r="I645" s="163"/>
      <c r="J645" s="1"/>
      <c r="K645" s="1"/>
      <c r="L645" s="1"/>
      <c r="M645" s="160"/>
      <c r="N645" s="10"/>
      <c r="O645" s="134"/>
      <c r="P645" s="134"/>
      <c r="Q645" s="134"/>
      <c r="R645" s="134"/>
      <c r="S645" s="134"/>
      <c r="T645" s="134"/>
      <c r="U645" s="134"/>
      <c r="V645" s="134"/>
      <c r="W645" s="134"/>
      <c r="X645" s="134"/>
      <c r="Y645" s="134"/>
      <c r="Z645" s="134"/>
      <c r="AA645" s="134"/>
      <c r="AB645" s="134"/>
      <c r="AC645" s="134"/>
      <c r="AD645" s="134"/>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row>
    <row r="646" spans="1:77" s="159" customFormat="1" x14ac:dyDescent="0.2">
      <c r="A646" s="1"/>
      <c r="B646" s="160"/>
      <c r="C646" s="161"/>
      <c r="D646" s="1"/>
      <c r="E646" s="1"/>
      <c r="F646" s="1"/>
      <c r="G646" s="162"/>
      <c r="H646" s="163"/>
      <c r="I646" s="163"/>
      <c r="J646" s="1"/>
      <c r="K646" s="1"/>
      <c r="L646" s="1"/>
      <c r="M646" s="160"/>
      <c r="N646" s="10"/>
      <c r="O646" s="134"/>
      <c r="P646" s="134"/>
      <c r="Q646" s="134"/>
      <c r="R646" s="134"/>
      <c r="S646" s="134"/>
      <c r="T646" s="134"/>
      <c r="U646" s="134"/>
      <c r="V646" s="134"/>
      <c r="W646" s="134"/>
      <c r="X646" s="134"/>
      <c r="Y646" s="134"/>
      <c r="Z646" s="134"/>
      <c r="AA646" s="134"/>
      <c r="AB646" s="134"/>
      <c r="AC646" s="134"/>
      <c r="AD646" s="134"/>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row>
    <row r="647" spans="1:77" s="159" customFormat="1" x14ac:dyDescent="0.2">
      <c r="A647" s="1"/>
      <c r="B647" s="160"/>
      <c r="C647" s="161"/>
      <c r="D647" s="1"/>
      <c r="E647" s="1"/>
      <c r="F647" s="1"/>
      <c r="G647" s="162"/>
      <c r="H647" s="163"/>
      <c r="I647" s="163"/>
      <c r="J647" s="1"/>
      <c r="K647" s="1"/>
      <c r="L647" s="1"/>
      <c r="M647" s="160"/>
      <c r="N647" s="10"/>
      <c r="O647" s="134"/>
      <c r="P647" s="134"/>
      <c r="Q647" s="134"/>
      <c r="R647" s="134"/>
      <c r="S647" s="134"/>
      <c r="T647" s="134"/>
      <c r="U647" s="134"/>
      <c r="V647" s="134"/>
      <c r="W647" s="134"/>
      <c r="X647" s="134"/>
      <c r="Y647" s="134"/>
      <c r="Z647" s="134"/>
      <c r="AA647" s="134"/>
      <c r="AB647" s="134"/>
      <c r="AC647" s="134"/>
      <c r="AD647" s="134"/>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row>
    <row r="648" spans="1:77" s="159" customFormat="1" x14ac:dyDescent="0.2">
      <c r="A648" s="1"/>
      <c r="B648" s="160"/>
      <c r="C648" s="161"/>
      <c r="D648" s="1"/>
      <c r="E648" s="1"/>
      <c r="F648" s="1"/>
      <c r="G648" s="162"/>
      <c r="H648" s="163"/>
      <c r="I648" s="163"/>
      <c r="J648" s="1"/>
      <c r="K648" s="1"/>
      <c r="L648" s="1"/>
      <c r="M648" s="160"/>
      <c r="N648" s="10"/>
      <c r="O648" s="134"/>
      <c r="P648" s="134"/>
      <c r="Q648" s="134"/>
      <c r="R648" s="134"/>
      <c r="S648" s="134"/>
      <c r="T648" s="134"/>
      <c r="U648" s="134"/>
      <c r="V648" s="134"/>
      <c r="W648" s="134"/>
      <c r="X648" s="134"/>
      <c r="Y648" s="134"/>
      <c r="Z648" s="134"/>
      <c r="AA648" s="134"/>
      <c r="AB648" s="134"/>
      <c r="AC648" s="134"/>
      <c r="AD648" s="134"/>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row>
    <row r="649" spans="1:77" s="159" customFormat="1" x14ac:dyDescent="0.2">
      <c r="A649" s="1"/>
      <c r="B649" s="160"/>
      <c r="C649" s="161"/>
      <c r="D649" s="1"/>
      <c r="E649" s="1"/>
      <c r="F649" s="1"/>
      <c r="G649" s="162"/>
      <c r="H649" s="163"/>
      <c r="I649" s="163"/>
      <c r="J649" s="1"/>
      <c r="K649" s="1"/>
      <c r="L649" s="1"/>
      <c r="M649" s="160"/>
      <c r="N649" s="10"/>
      <c r="O649" s="134"/>
      <c r="P649" s="134"/>
      <c r="Q649" s="134"/>
      <c r="R649" s="134"/>
      <c r="S649" s="134"/>
      <c r="T649" s="134"/>
      <c r="U649" s="134"/>
      <c r="V649" s="134"/>
      <c r="W649" s="134"/>
      <c r="X649" s="134"/>
      <c r="Y649" s="134"/>
      <c r="Z649" s="134"/>
      <c r="AA649" s="134"/>
      <c r="AB649" s="134"/>
      <c r="AC649" s="134"/>
      <c r="AD649" s="134"/>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row>
    <row r="650" spans="1:77" s="159" customFormat="1" x14ac:dyDescent="0.2">
      <c r="A650" s="1"/>
      <c r="B650" s="160"/>
      <c r="C650" s="161"/>
      <c r="D650" s="1"/>
      <c r="E650" s="1"/>
      <c r="F650" s="1"/>
      <c r="G650" s="162"/>
      <c r="H650" s="163"/>
      <c r="I650" s="163"/>
      <c r="J650" s="1"/>
      <c r="K650" s="1"/>
      <c r="L650" s="1"/>
      <c r="M650" s="160"/>
      <c r="N650" s="10"/>
      <c r="O650" s="134"/>
      <c r="P650" s="134"/>
      <c r="Q650" s="134"/>
      <c r="R650" s="134"/>
      <c r="S650" s="134"/>
      <c r="T650" s="134"/>
      <c r="U650" s="134"/>
      <c r="V650" s="134"/>
      <c r="W650" s="134"/>
      <c r="X650" s="134"/>
      <c r="Y650" s="134"/>
      <c r="Z650" s="134"/>
      <c r="AA650" s="134"/>
      <c r="AB650" s="134"/>
      <c r="AC650" s="134"/>
      <c r="AD650" s="134"/>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row>
    <row r="651" spans="1:77" s="159" customFormat="1" x14ac:dyDescent="0.2">
      <c r="A651" s="1"/>
      <c r="B651" s="160"/>
      <c r="C651" s="161"/>
      <c r="D651" s="1"/>
      <c r="E651" s="1"/>
      <c r="F651" s="1"/>
      <c r="G651" s="162"/>
      <c r="H651" s="163"/>
      <c r="I651" s="163"/>
      <c r="J651" s="1"/>
      <c r="K651" s="1"/>
      <c r="L651" s="1"/>
      <c r="M651" s="160"/>
      <c r="N651" s="10"/>
      <c r="O651" s="134"/>
      <c r="P651" s="134"/>
      <c r="Q651" s="134"/>
      <c r="R651" s="134"/>
      <c r="S651" s="134"/>
      <c r="T651" s="134"/>
      <c r="U651" s="134"/>
      <c r="V651" s="134"/>
      <c r="W651" s="134"/>
      <c r="X651" s="134"/>
      <c r="Y651" s="134"/>
      <c r="Z651" s="134"/>
      <c r="AA651" s="134"/>
      <c r="AB651" s="134"/>
      <c r="AC651" s="134"/>
      <c r="AD651" s="134"/>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row>
    <row r="652" spans="1:77" s="159" customFormat="1" x14ac:dyDescent="0.2">
      <c r="A652" s="1"/>
      <c r="B652" s="160"/>
      <c r="C652" s="161"/>
      <c r="D652" s="1"/>
      <c r="E652" s="1"/>
      <c r="F652" s="1"/>
      <c r="G652" s="162"/>
      <c r="H652" s="163"/>
      <c r="I652" s="163"/>
      <c r="J652" s="1"/>
      <c r="K652" s="1"/>
      <c r="L652" s="1"/>
      <c r="M652" s="160"/>
      <c r="N652" s="10"/>
      <c r="O652" s="134"/>
      <c r="P652" s="134"/>
      <c r="Q652" s="134"/>
      <c r="R652" s="134"/>
      <c r="S652" s="134"/>
      <c r="T652" s="134"/>
      <c r="U652" s="134"/>
      <c r="V652" s="134"/>
      <c r="W652" s="134"/>
      <c r="X652" s="134"/>
      <c r="Y652" s="134"/>
      <c r="Z652" s="134"/>
      <c r="AA652" s="134"/>
      <c r="AB652" s="134"/>
      <c r="AC652" s="134"/>
      <c r="AD652" s="134"/>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row>
    <row r="653" spans="1:77" s="159" customFormat="1" x14ac:dyDescent="0.2">
      <c r="A653" s="1"/>
      <c r="B653" s="160"/>
      <c r="C653" s="161"/>
      <c r="D653" s="1"/>
      <c r="E653" s="1"/>
      <c r="F653" s="1"/>
      <c r="G653" s="162"/>
      <c r="H653" s="163"/>
      <c r="I653" s="163"/>
      <c r="J653" s="1"/>
      <c r="K653" s="1"/>
      <c r="L653" s="1"/>
      <c r="M653" s="160"/>
      <c r="N653" s="10"/>
      <c r="O653" s="134"/>
      <c r="P653" s="134"/>
      <c r="Q653" s="134"/>
      <c r="R653" s="134"/>
      <c r="S653" s="134"/>
      <c r="T653" s="134"/>
      <c r="U653" s="134"/>
      <c r="V653" s="134"/>
      <c r="W653" s="134"/>
      <c r="X653" s="134"/>
      <c r="Y653" s="134"/>
      <c r="Z653" s="134"/>
      <c r="AA653" s="134"/>
      <c r="AB653" s="134"/>
      <c r="AC653" s="134"/>
      <c r="AD653" s="134"/>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row>
    <row r="654" spans="1:77" s="159" customFormat="1" x14ac:dyDescent="0.2">
      <c r="A654" s="1"/>
      <c r="B654" s="160"/>
      <c r="C654" s="161"/>
      <c r="D654" s="1"/>
      <c r="E654" s="1"/>
      <c r="F654" s="1"/>
      <c r="G654" s="162"/>
      <c r="H654" s="163"/>
      <c r="I654" s="163"/>
      <c r="J654" s="1"/>
      <c r="K654" s="1"/>
      <c r="L654" s="1"/>
      <c r="M654" s="160"/>
      <c r="N654" s="10"/>
      <c r="O654" s="134"/>
      <c r="P654" s="134"/>
      <c r="Q654" s="134"/>
      <c r="R654" s="134"/>
      <c r="S654" s="134"/>
      <c r="T654" s="134"/>
      <c r="U654" s="134"/>
      <c r="V654" s="134"/>
      <c r="W654" s="134"/>
      <c r="X654" s="134"/>
      <c r="Y654" s="134"/>
      <c r="Z654" s="134"/>
      <c r="AA654" s="134"/>
      <c r="AB654" s="134"/>
      <c r="AC654" s="134"/>
      <c r="AD654" s="134"/>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row>
    <row r="655" spans="1:77" s="159" customFormat="1" x14ac:dyDescent="0.2">
      <c r="A655" s="1"/>
      <c r="B655" s="160"/>
      <c r="C655" s="161"/>
      <c r="D655" s="1"/>
      <c r="E655" s="1"/>
      <c r="F655" s="1"/>
      <c r="G655" s="162"/>
      <c r="H655" s="163"/>
      <c r="I655" s="163"/>
      <c r="J655" s="1"/>
      <c r="K655" s="1"/>
      <c r="L655" s="1"/>
      <c r="M655" s="160"/>
      <c r="N655" s="10"/>
      <c r="O655" s="134"/>
      <c r="P655" s="134"/>
      <c r="Q655" s="134"/>
      <c r="R655" s="134"/>
      <c r="S655" s="134"/>
      <c r="T655" s="134"/>
      <c r="U655" s="134"/>
      <c r="V655" s="134"/>
      <c r="W655" s="134"/>
      <c r="X655" s="134"/>
      <c r="Y655" s="134"/>
      <c r="Z655" s="134"/>
      <c r="AA655" s="134"/>
      <c r="AB655" s="134"/>
      <c r="AC655" s="134"/>
      <c r="AD655" s="134"/>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row>
    <row r="656" spans="1:77" s="159" customFormat="1" x14ac:dyDescent="0.2">
      <c r="A656" s="1"/>
      <c r="B656" s="160"/>
      <c r="C656" s="161"/>
      <c r="D656" s="1"/>
      <c r="E656" s="1"/>
      <c r="F656" s="1"/>
      <c r="G656" s="162"/>
      <c r="H656" s="163"/>
      <c r="I656" s="163"/>
      <c r="J656" s="1"/>
      <c r="K656" s="1"/>
      <c r="L656" s="1"/>
      <c r="M656" s="160"/>
      <c r="N656" s="10"/>
      <c r="O656" s="134"/>
      <c r="P656" s="134"/>
      <c r="Q656" s="134"/>
      <c r="R656" s="134"/>
      <c r="S656" s="134"/>
      <c r="T656" s="134"/>
      <c r="U656" s="134"/>
      <c r="V656" s="134"/>
      <c r="W656" s="134"/>
      <c r="X656" s="134"/>
      <c r="Y656" s="134"/>
      <c r="Z656" s="134"/>
      <c r="AA656" s="134"/>
      <c r="AB656" s="134"/>
      <c r="AC656" s="134"/>
      <c r="AD656" s="134"/>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row>
    <row r="657" spans="1:77" s="159" customFormat="1" x14ac:dyDescent="0.2">
      <c r="A657" s="1"/>
      <c r="B657" s="160"/>
      <c r="C657" s="161"/>
      <c r="D657" s="1"/>
      <c r="E657" s="1"/>
      <c r="F657" s="1"/>
      <c r="G657" s="162"/>
      <c r="H657" s="163"/>
      <c r="I657" s="163"/>
      <c r="J657" s="1"/>
      <c r="K657" s="1"/>
      <c r="L657" s="1"/>
      <c r="M657" s="160"/>
      <c r="N657" s="10"/>
      <c r="O657" s="134"/>
      <c r="P657" s="134"/>
      <c r="Q657" s="134"/>
      <c r="R657" s="134"/>
      <c r="S657" s="134"/>
      <c r="T657" s="134"/>
      <c r="U657" s="134"/>
      <c r="V657" s="134"/>
      <c r="W657" s="134"/>
      <c r="X657" s="134"/>
      <c r="Y657" s="134"/>
      <c r="Z657" s="134"/>
      <c r="AA657" s="134"/>
      <c r="AB657" s="134"/>
      <c r="AC657" s="134"/>
      <c r="AD657" s="134"/>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row>
    <row r="658" spans="1:77" s="159" customFormat="1" x14ac:dyDescent="0.2">
      <c r="A658" s="1"/>
      <c r="B658" s="160"/>
      <c r="C658" s="161"/>
      <c r="D658" s="1"/>
      <c r="E658" s="1"/>
      <c r="F658" s="1"/>
      <c r="G658" s="162"/>
      <c r="H658" s="163"/>
      <c r="I658" s="163"/>
      <c r="J658" s="1"/>
      <c r="K658" s="1"/>
      <c r="L658" s="1"/>
      <c r="M658" s="160"/>
      <c r="N658" s="10"/>
      <c r="O658" s="134"/>
      <c r="P658" s="134"/>
      <c r="Q658" s="134"/>
      <c r="R658" s="134"/>
      <c r="S658" s="134"/>
      <c r="T658" s="134"/>
      <c r="U658" s="134"/>
      <c r="V658" s="134"/>
      <c r="W658" s="134"/>
      <c r="X658" s="134"/>
      <c r="Y658" s="134"/>
      <c r="Z658" s="134"/>
      <c r="AA658" s="134"/>
      <c r="AB658" s="134"/>
      <c r="AC658" s="134"/>
      <c r="AD658" s="134"/>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row>
    <row r="659" spans="1:77" s="159" customFormat="1" x14ac:dyDescent="0.2">
      <c r="A659" s="1"/>
      <c r="B659" s="160"/>
      <c r="C659" s="161"/>
      <c r="D659" s="1"/>
      <c r="E659" s="1"/>
      <c r="F659" s="1"/>
      <c r="G659" s="162"/>
      <c r="H659" s="163"/>
      <c r="I659" s="163"/>
      <c r="J659" s="1"/>
      <c r="K659" s="1"/>
      <c r="L659" s="1"/>
      <c r="M659" s="160"/>
      <c r="N659" s="10"/>
      <c r="O659" s="134"/>
      <c r="P659" s="134"/>
      <c r="Q659" s="134"/>
      <c r="R659" s="134"/>
      <c r="S659" s="134"/>
      <c r="T659" s="134"/>
      <c r="U659" s="134"/>
      <c r="V659" s="134"/>
      <c r="W659" s="134"/>
      <c r="X659" s="134"/>
      <c r="Y659" s="134"/>
      <c r="Z659" s="134"/>
      <c r="AA659" s="134"/>
      <c r="AB659" s="134"/>
      <c r="AC659" s="134"/>
      <c r="AD659" s="134"/>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row>
    <row r="660" spans="1:77" s="159" customFormat="1" x14ac:dyDescent="0.2">
      <c r="A660" s="1"/>
      <c r="B660" s="160"/>
      <c r="C660" s="161"/>
      <c r="D660" s="1"/>
      <c r="E660" s="1"/>
      <c r="F660" s="1"/>
      <c r="G660" s="162"/>
      <c r="H660" s="163"/>
      <c r="I660" s="163"/>
      <c r="J660" s="1"/>
      <c r="K660" s="1"/>
      <c r="L660" s="1"/>
      <c r="M660" s="160"/>
      <c r="N660" s="10"/>
      <c r="O660" s="134"/>
      <c r="P660" s="134"/>
      <c r="Q660" s="134"/>
      <c r="R660" s="134"/>
      <c r="S660" s="134"/>
      <c r="T660" s="134"/>
      <c r="U660" s="134"/>
      <c r="V660" s="134"/>
      <c r="W660" s="134"/>
      <c r="X660" s="134"/>
      <c r="Y660" s="134"/>
      <c r="Z660" s="134"/>
      <c r="AA660" s="134"/>
      <c r="AB660" s="134"/>
      <c r="AC660" s="134"/>
      <c r="AD660" s="134"/>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row>
    <row r="661" spans="1:77" s="159" customFormat="1" x14ac:dyDescent="0.2">
      <c r="A661" s="1"/>
      <c r="B661" s="160"/>
      <c r="C661" s="161"/>
      <c r="D661" s="1"/>
      <c r="E661" s="1"/>
      <c r="F661" s="1"/>
      <c r="G661" s="162"/>
      <c r="H661" s="163"/>
      <c r="I661" s="163"/>
      <c r="J661" s="1"/>
      <c r="K661" s="1"/>
      <c r="L661" s="1"/>
      <c r="M661" s="160"/>
      <c r="N661" s="10"/>
      <c r="O661" s="134"/>
      <c r="P661" s="134"/>
      <c r="Q661" s="134"/>
      <c r="R661" s="134"/>
      <c r="S661" s="134"/>
      <c r="T661" s="134"/>
      <c r="U661" s="134"/>
      <c r="V661" s="134"/>
      <c r="W661" s="134"/>
      <c r="X661" s="134"/>
      <c r="Y661" s="134"/>
      <c r="Z661" s="134"/>
      <c r="AA661" s="134"/>
      <c r="AB661" s="134"/>
      <c r="AC661" s="134"/>
      <c r="AD661" s="134"/>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row>
    <row r="662" spans="1:77" s="159" customFormat="1" x14ac:dyDescent="0.2">
      <c r="A662" s="1"/>
      <c r="B662" s="160"/>
      <c r="C662" s="161"/>
      <c r="D662" s="1"/>
      <c r="E662" s="1"/>
      <c r="F662" s="1"/>
      <c r="G662" s="162"/>
      <c r="H662" s="163"/>
      <c r="I662" s="163"/>
      <c r="J662" s="1"/>
      <c r="K662" s="1"/>
      <c r="L662" s="1"/>
      <c r="M662" s="160"/>
      <c r="N662" s="10"/>
      <c r="O662" s="134"/>
      <c r="P662" s="134"/>
      <c r="Q662" s="134"/>
      <c r="R662" s="134"/>
      <c r="S662" s="134"/>
      <c r="T662" s="134"/>
      <c r="U662" s="134"/>
      <c r="V662" s="134"/>
      <c r="W662" s="134"/>
      <c r="X662" s="134"/>
      <c r="Y662" s="134"/>
      <c r="Z662" s="134"/>
      <c r="AA662" s="134"/>
      <c r="AB662" s="134"/>
      <c r="AC662" s="134"/>
      <c r="AD662" s="134"/>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row>
    <row r="663" spans="1:77" s="159" customFormat="1" x14ac:dyDescent="0.2">
      <c r="A663" s="1"/>
      <c r="B663" s="160"/>
      <c r="C663" s="161"/>
      <c r="D663" s="1"/>
      <c r="E663" s="1"/>
      <c r="F663" s="1"/>
      <c r="G663" s="162"/>
      <c r="H663" s="163"/>
      <c r="I663" s="163"/>
      <c r="J663" s="1"/>
      <c r="K663" s="1"/>
      <c r="L663" s="1"/>
      <c r="M663" s="160"/>
      <c r="N663" s="10"/>
      <c r="O663" s="134"/>
      <c r="P663" s="134"/>
      <c r="Q663" s="134"/>
      <c r="R663" s="134"/>
      <c r="S663" s="134"/>
      <c r="T663" s="134"/>
      <c r="U663" s="134"/>
      <c r="V663" s="134"/>
      <c r="W663" s="134"/>
      <c r="X663" s="134"/>
      <c r="Y663" s="134"/>
      <c r="Z663" s="134"/>
      <c r="AA663" s="134"/>
      <c r="AB663" s="134"/>
      <c r="AC663" s="134"/>
      <c r="AD663" s="134"/>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row>
    <row r="664" spans="1:77" s="159" customFormat="1" x14ac:dyDescent="0.2">
      <c r="A664" s="1"/>
      <c r="B664" s="160"/>
      <c r="C664" s="161"/>
      <c r="D664" s="1"/>
      <c r="E664" s="1"/>
      <c r="F664" s="1"/>
      <c r="G664" s="162"/>
      <c r="H664" s="163"/>
      <c r="I664" s="163"/>
      <c r="J664" s="1"/>
      <c r="K664" s="1"/>
      <c r="L664" s="1"/>
      <c r="M664" s="160"/>
      <c r="N664" s="10"/>
      <c r="O664" s="134"/>
      <c r="P664" s="134"/>
      <c r="Q664" s="134"/>
      <c r="R664" s="134"/>
      <c r="S664" s="134"/>
      <c r="T664" s="134"/>
      <c r="U664" s="134"/>
      <c r="V664" s="134"/>
      <c r="W664" s="134"/>
      <c r="X664" s="134"/>
      <c r="Y664" s="134"/>
      <c r="Z664" s="134"/>
      <c r="AA664" s="134"/>
      <c r="AB664" s="134"/>
      <c r="AC664" s="134"/>
      <c r="AD664" s="134"/>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row>
    <row r="665" spans="1:77" s="159" customFormat="1" x14ac:dyDescent="0.2">
      <c r="A665" s="1"/>
      <c r="B665" s="160"/>
      <c r="C665" s="161"/>
      <c r="D665" s="1"/>
      <c r="E665" s="1"/>
      <c r="F665" s="1"/>
      <c r="G665" s="162"/>
      <c r="H665" s="163"/>
      <c r="I665" s="163"/>
      <c r="J665" s="1"/>
      <c r="K665" s="1"/>
      <c r="L665" s="1"/>
      <c r="M665" s="160"/>
      <c r="N665" s="10"/>
      <c r="O665" s="134"/>
      <c r="P665" s="134"/>
      <c r="Q665" s="134"/>
      <c r="R665" s="134"/>
      <c r="S665" s="134"/>
      <c r="T665" s="134"/>
      <c r="U665" s="134"/>
      <c r="V665" s="134"/>
      <c r="W665" s="134"/>
      <c r="X665" s="134"/>
      <c r="Y665" s="134"/>
      <c r="Z665" s="134"/>
      <c r="AA665" s="134"/>
      <c r="AB665" s="134"/>
      <c r="AC665" s="134"/>
      <c r="AD665" s="134"/>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row>
    <row r="666" spans="1:77" s="159" customFormat="1" x14ac:dyDescent="0.2">
      <c r="A666" s="1"/>
      <c r="B666" s="160"/>
      <c r="C666" s="161"/>
      <c r="D666" s="1"/>
      <c r="E666" s="1"/>
      <c r="F666" s="1"/>
      <c r="G666" s="162"/>
      <c r="H666" s="163"/>
      <c r="I666" s="163"/>
      <c r="J666" s="1"/>
      <c r="K666" s="1"/>
      <c r="L666" s="1"/>
      <c r="M666" s="160"/>
      <c r="N666" s="10"/>
      <c r="O666" s="134"/>
      <c r="P666" s="134"/>
      <c r="Q666" s="134"/>
      <c r="R666" s="134"/>
      <c r="S666" s="134"/>
      <c r="T666" s="134"/>
      <c r="U666" s="134"/>
      <c r="V666" s="134"/>
      <c r="W666" s="134"/>
      <c r="X666" s="134"/>
      <c r="Y666" s="134"/>
      <c r="Z666" s="134"/>
      <c r="AA666" s="134"/>
      <c r="AB666" s="134"/>
      <c r="AC666" s="134"/>
      <c r="AD666" s="134"/>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row>
    <row r="667" spans="1:77" s="159" customFormat="1" x14ac:dyDescent="0.2">
      <c r="A667" s="1"/>
      <c r="B667" s="160"/>
      <c r="C667" s="161"/>
      <c r="D667" s="1"/>
      <c r="E667" s="1"/>
      <c r="F667" s="1"/>
      <c r="G667" s="162"/>
      <c r="H667" s="163"/>
      <c r="I667" s="163"/>
      <c r="J667" s="1"/>
      <c r="K667" s="1"/>
      <c r="L667" s="1"/>
      <c r="M667" s="160"/>
      <c r="N667" s="10"/>
      <c r="O667" s="134"/>
      <c r="P667" s="134"/>
      <c r="Q667" s="134"/>
      <c r="R667" s="134"/>
      <c r="S667" s="134"/>
      <c r="T667" s="134"/>
      <c r="U667" s="134"/>
      <c r="V667" s="134"/>
      <c r="W667" s="134"/>
      <c r="X667" s="134"/>
      <c r="Y667" s="134"/>
      <c r="Z667" s="134"/>
      <c r="AA667" s="134"/>
      <c r="AB667" s="134"/>
      <c r="AC667" s="134"/>
      <c r="AD667" s="134"/>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row>
    <row r="668" spans="1:77" s="159" customFormat="1" x14ac:dyDescent="0.2">
      <c r="A668" s="1"/>
      <c r="B668" s="160"/>
      <c r="C668" s="161"/>
      <c r="D668" s="1"/>
      <c r="E668" s="1"/>
      <c r="F668" s="1"/>
      <c r="G668" s="162"/>
      <c r="H668" s="163"/>
      <c r="I668" s="163"/>
      <c r="J668" s="1"/>
      <c r="K668" s="1"/>
      <c r="L668" s="1"/>
      <c r="M668" s="160"/>
      <c r="N668" s="10"/>
      <c r="O668" s="134"/>
      <c r="P668" s="134"/>
      <c r="Q668" s="134"/>
      <c r="R668" s="134"/>
      <c r="S668" s="134"/>
      <c r="T668" s="134"/>
      <c r="U668" s="134"/>
      <c r="V668" s="134"/>
      <c r="W668" s="134"/>
      <c r="X668" s="134"/>
      <c r="Y668" s="134"/>
      <c r="Z668" s="134"/>
      <c r="AA668" s="134"/>
      <c r="AB668" s="134"/>
      <c r="AC668" s="134"/>
      <c r="AD668" s="134"/>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row>
    <row r="669" spans="1:77" s="159" customFormat="1" x14ac:dyDescent="0.2">
      <c r="A669" s="1"/>
      <c r="B669" s="160"/>
      <c r="C669" s="161"/>
      <c r="D669" s="1"/>
      <c r="E669" s="1"/>
      <c r="F669" s="1"/>
      <c r="G669" s="162"/>
      <c r="H669" s="163"/>
      <c r="I669" s="163"/>
      <c r="J669" s="1"/>
      <c r="K669" s="1"/>
      <c r="L669" s="1"/>
      <c r="M669" s="160"/>
      <c r="N669" s="10"/>
      <c r="O669" s="134"/>
      <c r="P669" s="134"/>
      <c r="Q669" s="134"/>
      <c r="R669" s="134"/>
      <c r="S669" s="134"/>
      <c r="T669" s="134"/>
      <c r="U669" s="134"/>
      <c r="V669" s="134"/>
      <c r="W669" s="134"/>
      <c r="X669" s="134"/>
      <c r="Y669" s="134"/>
      <c r="Z669" s="134"/>
      <c r="AA669" s="134"/>
      <c r="AB669" s="134"/>
      <c r="AC669" s="134"/>
      <c r="AD669" s="134"/>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row>
    <row r="670" spans="1:77" s="159" customFormat="1" x14ac:dyDescent="0.2">
      <c r="A670" s="1"/>
      <c r="B670" s="160"/>
      <c r="C670" s="161"/>
      <c r="D670" s="1"/>
      <c r="E670" s="1"/>
      <c r="F670" s="1"/>
      <c r="G670" s="162"/>
      <c r="H670" s="163"/>
      <c r="I670" s="163"/>
      <c r="J670" s="1"/>
      <c r="K670" s="1"/>
      <c r="L670" s="1"/>
      <c r="M670" s="160"/>
      <c r="N670" s="10"/>
      <c r="O670" s="134"/>
      <c r="P670" s="134"/>
      <c r="Q670" s="134"/>
      <c r="R670" s="134"/>
      <c r="S670" s="134"/>
      <c r="T670" s="134"/>
      <c r="U670" s="134"/>
      <c r="V670" s="134"/>
      <c r="W670" s="134"/>
      <c r="X670" s="134"/>
      <c r="Y670" s="134"/>
      <c r="Z670" s="134"/>
      <c r="AA670" s="134"/>
      <c r="AB670" s="134"/>
      <c r="AC670" s="134"/>
      <c r="AD670" s="134"/>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row>
    <row r="671" spans="1:77" s="159" customFormat="1" x14ac:dyDescent="0.2">
      <c r="A671" s="1"/>
      <c r="B671" s="160"/>
      <c r="C671" s="161"/>
      <c r="D671" s="1"/>
      <c r="E671" s="1"/>
      <c r="F671" s="1"/>
      <c r="G671" s="162"/>
      <c r="H671" s="163"/>
      <c r="I671" s="163"/>
      <c r="J671" s="1"/>
      <c r="K671" s="1"/>
      <c r="L671" s="1"/>
      <c r="M671" s="160"/>
      <c r="N671" s="10"/>
      <c r="O671" s="134"/>
      <c r="P671" s="134"/>
      <c r="Q671" s="134"/>
      <c r="R671" s="134"/>
      <c r="S671" s="134"/>
      <c r="T671" s="134"/>
      <c r="U671" s="134"/>
      <c r="V671" s="134"/>
      <c r="W671" s="134"/>
      <c r="X671" s="134"/>
      <c r="Y671" s="134"/>
      <c r="Z671" s="134"/>
      <c r="AA671" s="134"/>
      <c r="AB671" s="134"/>
      <c r="AC671" s="134"/>
      <c r="AD671" s="134"/>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row>
    <row r="672" spans="1:77" s="159" customFormat="1" x14ac:dyDescent="0.2">
      <c r="A672" s="1"/>
      <c r="B672" s="160"/>
      <c r="C672" s="161"/>
      <c r="D672" s="1"/>
      <c r="E672" s="1"/>
      <c r="F672" s="1"/>
      <c r="G672" s="162"/>
      <c r="H672" s="163"/>
      <c r="I672" s="163"/>
      <c r="J672" s="1"/>
      <c r="K672" s="1"/>
      <c r="L672" s="1"/>
      <c r="M672" s="160"/>
      <c r="N672" s="10"/>
      <c r="O672" s="134"/>
      <c r="P672" s="134"/>
      <c r="Q672" s="134"/>
      <c r="R672" s="134"/>
      <c r="S672" s="134"/>
      <c r="T672" s="134"/>
      <c r="U672" s="134"/>
      <c r="V672" s="134"/>
      <c r="W672" s="134"/>
      <c r="X672" s="134"/>
      <c r="Y672" s="134"/>
      <c r="Z672" s="134"/>
      <c r="AA672" s="134"/>
      <c r="AB672" s="134"/>
      <c r="AC672" s="134"/>
      <c r="AD672" s="134"/>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row>
    <row r="673" spans="1:77" s="159" customFormat="1" x14ac:dyDescent="0.2">
      <c r="A673" s="1"/>
      <c r="B673" s="160"/>
      <c r="C673" s="161"/>
      <c r="D673" s="1"/>
      <c r="E673" s="1"/>
      <c r="F673" s="1"/>
      <c r="G673" s="162"/>
      <c r="H673" s="163"/>
      <c r="I673" s="163"/>
      <c r="J673" s="1"/>
      <c r="K673" s="1"/>
      <c r="L673" s="1"/>
      <c r="M673" s="160"/>
      <c r="N673" s="10"/>
      <c r="O673" s="134"/>
      <c r="P673" s="134"/>
      <c r="Q673" s="134"/>
      <c r="R673" s="134"/>
      <c r="S673" s="134"/>
      <c r="T673" s="134"/>
      <c r="U673" s="134"/>
      <c r="V673" s="134"/>
      <c r="W673" s="134"/>
      <c r="X673" s="134"/>
      <c r="Y673" s="134"/>
      <c r="Z673" s="134"/>
      <c r="AA673" s="134"/>
      <c r="AB673" s="134"/>
      <c r="AC673" s="134"/>
      <c r="AD673" s="134"/>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row>
    <row r="674" spans="1:77" s="159" customFormat="1" x14ac:dyDescent="0.2">
      <c r="A674" s="1"/>
      <c r="B674" s="160"/>
      <c r="C674" s="161"/>
      <c r="D674" s="1"/>
      <c r="E674" s="1"/>
      <c r="F674" s="1"/>
      <c r="G674" s="162"/>
      <c r="H674" s="163"/>
      <c r="I674" s="163"/>
      <c r="J674" s="1"/>
      <c r="K674" s="1"/>
      <c r="L674" s="1"/>
      <c r="M674" s="160"/>
      <c r="N674" s="10"/>
      <c r="O674" s="134"/>
      <c r="P674" s="134"/>
      <c r="Q674" s="134"/>
      <c r="R674" s="134"/>
      <c r="S674" s="134"/>
      <c r="T674" s="134"/>
      <c r="U674" s="134"/>
      <c r="V674" s="134"/>
      <c r="W674" s="134"/>
      <c r="X674" s="134"/>
      <c r="Y674" s="134"/>
      <c r="Z674" s="134"/>
      <c r="AA674" s="134"/>
      <c r="AB674" s="134"/>
      <c r="AC674" s="134"/>
      <c r="AD674" s="134"/>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row>
    <row r="675" spans="1:77" s="159" customFormat="1" x14ac:dyDescent="0.2">
      <c r="A675" s="1"/>
      <c r="B675" s="160"/>
      <c r="C675" s="161"/>
      <c r="D675" s="1"/>
      <c r="E675" s="1"/>
      <c r="F675" s="1"/>
      <c r="G675" s="162"/>
      <c r="H675" s="163"/>
      <c r="I675" s="163"/>
      <c r="J675" s="1"/>
      <c r="K675" s="1"/>
      <c r="L675" s="1"/>
      <c r="M675" s="160"/>
      <c r="N675" s="10"/>
      <c r="O675" s="134"/>
      <c r="P675" s="134"/>
      <c r="Q675" s="134"/>
      <c r="R675" s="134"/>
      <c r="S675" s="134"/>
      <c r="T675" s="134"/>
      <c r="U675" s="134"/>
      <c r="V675" s="134"/>
      <c r="W675" s="134"/>
      <c r="X675" s="134"/>
      <c r="Y675" s="134"/>
      <c r="Z675" s="134"/>
      <c r="AA675" s="134"/>
      <c r="AB675" s="134"/>
      <c r="AC675" s="134"/>
      <c r="AD675" s="134"/>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row>
    <row r="676" spans="1:77" s="159" customFormat="1" x14ac:dyDescent="0.2">
      <c r="A676" s="1"/>
      <c r="B676" s="160"/>
      <c r="C676" s="161"/>
      <c r="D676" s="1"/>
      <c r="E676" s="1"/>
      <c r="F676" s="1"/>
      <c r="G676" s="162"/>
      <c r="H676" s="163"/>
      <c r="I676" s="163"/>
      <c r="J676" s="1"/>
      <c r="K676" s="1"/>
      <c r="L676" s="1"/>
      <c r="M676" s="160"/>
      <c r="N676" s="10"/>
      <c r="O676" s="134"/>
      <c r="P676" s="134"/>
      <c r="Q676" s="134"/>
      <c r="R676" s="134"/>
      <c r="S676" s="134"/>
      <c r="T676" s="134"/>
      <c r="U676" s="134"/>
      <c r="V676" s="134"/>
      <c r="W676" s="134"/>
      <c r="X676" s="134"/>
      <c r="Y676" s="134"/>
      <c r="Z676" s="134"/>
      <c r="AA676" s="134"/>
      <c r="AB676" s="134"/>
      <c r="AC676" s="134"/>
      <c r="AD676" s="134"/>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row>
    <row r="677" spans="1:77" s="159" customFormat="1" x14ac:dyDescent="0.2">
      <c r="A677" s="1"/>
      <c r="B677" s="160"/>
      <c r="C677" s="161"/>
      <c r="D677" s="1"/>
      <c r="E677" s="1"/>
      <c r="F677" s="1"/>
      <c r="G677" s="162"/>
      <c r="H677" s="163"/>
      <c r="I677" s="163"/>
      <c r="J677" s="1"/>
      <c r="K677" s="1"/>
      <c r="L677" s="1"/>
      <c r="M677" s="160"/>
      <c r="N677" s="10"/>
      <c r="O677" s="134"/>
      <c r="P677" s="134"/>
      <c r="Q677" s="134"/>
      <c r="R677" s="134"/>
      <c r="S677" s="134"/>
      <c r="T677" s="134"/>
      <c r="U677" s="134"/>
      <c r="V677" s="134"/>
      <c r="W677" s="134"/>
      <c r="X677" s="134"/>
      <c r="Y677" s="134"/>
      <c r="Z677" s="134"/>
      <c r="AA677" s="134"/>
      <c r="AB677" s="134"/>
      <c r="AC677" s="134"/>
      <c r="AD677" s="134"/>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row>
    <row r="678" spans="1:77" s="159" customFormat="1" x14ac:dyDescent="0.2">
      <c r="A678" s="1"/>
      <c r="B678" s="160"/>
      <c r="C678" s="161"/>
      <c r="D678" s="1"/>
      <c r="E678" s="1"/>
      <c r="F678" s="1"/>
      <c r="G678" s="162"/>
      <c r="H678" s="163"/>
      <c r="I678" s="163"/>
      <c r="J678" s="1"/>
      <c r="K678" s="1"/>
      <c r="L678" s="1"/>
      <c r="M678" s="160"/>
      <c r="N678" s="10"/>
      <c r="O678" s="134"/>
      <c r="P678" s="134"/>
      <c r="Q678" s="134"/>
      <c r="R678" s="134"/>
      <c r="S678" s="134"/>
      <c r="T678" s="134"/>
      <c r="U678" s="134"/>
      <c r="V678" s="134"/>
      <c r="W678" s="134"/>
      <c r="X678" s="134"/>
      <c r="Y678" s="134"/>
      <c r="Z678" s="134"/>
      <c r="AA678" s="134"/>
      <c r="AB678" s="134"/>
      <c r="AC678" s="134"/>
      <c r="AD678" s="134"/>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row>
    <row r="679" spans="1:77" s="159" customFormat="1" x14ac:dyDescent="0.2">
      <c r="A679" s="1"/>
      <c r="B679" s="160"/>
      <c r="C679" s="161"/>
      <c r="D679" s="1"/>
      <c r="E679" s="1"/>
      <c r="F679" s="1"/>
      <c r="G679" s="162"/>
      <c r="H679" s="163"/>
      <c r="I679" s="163"/>
      <c r="J679" s="1"/>
      <c r="K679" s="1"/>
      <c r="L679" s="1"/>
      <c r="M679" s="160"/>
      <c r="N679" s="10"/>
      <c r="O679" s="134"/>
      <c r="P679" s="134"/>
      <c r="Q679" s="134"/>
      <c r="R679" s="134"/>
      <c r="S679" s="134"/>
      <c r="T679" s="134"/>
      <c r="U679" s="134"/>
      <c r="V679" s="134"/>
      <c r="W679" s="134"/>
      <c r="X679" s="134"/>
      <c r="Y679" s="134"/>
      <c r="Z679" s="134"/>
      <c r="AA679" s="134"/>
      <c r="AB679" s="134"/>
      <c r="AC679" s="134"/>
      <c r="AD679" s="134"/>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row>
    <row r="680" spans="1:77" s="159" customFormat="1" x14ac:dyDescent="0.2">
      <c r="A680" s="1"/>
      <c r="B680" s="160"/>
      <c r="C680" s="161"/>
      <c r="D680" s="1"/>
      <c r="E680" s="1"/>
      <c r="F680" s="1"/>
      <c r="G680" s="162"/>
      <c r="H680" s="163"/>
      <c r="I680" s="163"/>
      <c r="J680" s="1"/>
      <c r="K680" s="1"/>
      <c r="L680" s="1"/>
      <c r="M680" s="160"/>
      <c r="N680" s="10"/>
      <c r="O680" s="134"/>
      <c r="P680" s="134"/>
      <c r="Q680" s="134"/>
      <c r="R680" s="134"/>
      <c r="S680" s="134"/>
      <c r="T680" s="134"/>
      <c r="U680" s="134"/>
      <c r="V680" s="134"/>
      <c r="W680" s="134"/>
      <c r="X680" s="134"/>
      <c r="Y680" s="134"/>
      <c r="Z680" s="134"/>
      <c r="AA680" s="134"/>
      <c r="AB680" s="134"/>
      <c r="AC680" s="134"/>
      <c r="AD680" s="134"/>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row>
    <row r="681" spans="1:77" s="159" customFormat="1" x14ac:dyDescent="0.2">
      <c r="A681" s="1"/>
      <c r="B681" s="160"/>
      <c r="C681" s="161"/>
      <c r="D681" s="1"/>
      <c r="E681" s="1"/>
      <c r="F681" s="1"/>
      <c r="G681" s="162"/>
      <c r="H681" s="163"/>
      <c r="I681" s="163"/>
      <c r="J681" s="1"/>
      <c r="K681" s="1"/>
      <c r="L681" s="1"/>
      <c r="M681" s="160"/>
      <c r="N681" s="10"/>
      <c r="O681" s="134"/>
      <c r="P681" s="134"/>
      <c r="Q681" s="134"/>
      <c r="R681" s="134"/>
      <c r="S681" s="134"/>
      <c r="T681" s="134"/>
      <c r="U681" s="134"/>
      <c r="V681" s="134"/>
      <c r="W681" s="134"/>
      <c r="X681" s="134"/>
      <c r="Y681" s="134"/>
      <c r="Z681" s="134"/>
      <c r="AA681" s="134"/>
      <c r="AB681" s="134"/>
      <c r="AC681" s="134"/>
      <c r="AD681" s="134"/>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row>
    <row r="682" spans="1:77" s="159" customFormat="1" x14ac:dyDescent="0.2">
      <c r="A682" s="1"/>
      <c r="B682" s="160"/>
      <c r="C682" s="161"/>
      <c r="D682" s="1"/>
      <c r="E682" s="1"/>
      <c r="F682" s="1"/>
      <c r="G682" s="162"/>
      <c r="H682" s="163"/>
      <c r="I682" s="163"/>
      <c r="J682" s="1"/>
      <c r="K682" s="1"/>
      <c r="L682" s="1"/>
      <c r="M682" s="160"/>
      <c r="N682" s="10"/>
      <c r="O682" s="134"/>
      <c r="P682" s="134"/>
      <c r="Q682" s="134"/>
      <c r="R682" s="134"/>
      <c r="S682" s="134"/>
      <c r="T682" s="134"/>
      <c r="U682" s="134"/>
      <c r="V682" s="134"/>
      <c r="W682" s="134"/>
      <c r="X682" s="134"/>
      <c r="Y682" s="134"/>
      <c r="Z682" s="134"/>
      <c r="AA682" s="134"/>
      <c r="AB682" s="134"/>
      <c r="AC682" s="134"/>
      <c r="AD682" s="134"/>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row>
    <row r="683" spans="1:77" s="159" customFormat="1" x14ac:dyDescent="0.2">
      <c r="A683" s="1"/>
      <c r="B683" s="160"/>
      <c r="C683" s="161"/>
      <c r="D683" s="1"/>
      <c r="E683" s="1"/>
      <c r="F683" s="1"/>
      <c r="G683" s="162"/>
      <c r="H683" s="163"/>
      <c r="I683" s="163"/>
      <c r="J683" s="1"/>
      <c r="K683" s="1"/>
      <c r="L683" s="1"/>
      <c r="M683" s="160"/>
      <c r="N683" s="10"/>
      <c r="O683" s="134"/>
      <c r="P683" s="134"/>
      <c r="Q683" s="134"/>
      <c r="R683" s="134"/>
      <c r="S683" s="134"/>
      <c r="T683" s="134"/>
      <c r="U683" s="134"/>
      <c r="V683" s="134"/>
      <c r="W683" s="134"/>
      <c r="X683" s="134"/>
      <c r="Y683" s="134"/>
      <c r="Z683" s="134"/>
      <c r="AA683" s="134"/>
      <c r="AB683" s="134"/>
      <c r="AC683" s="134"/>
      <c r="AD683" s="134"/>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row>
    <row r="684" spans="1:77" s="159" customFormat="1" x14ac:dyDescent="0.2">
      <c r="A684" s="1"/>
      <c r="B684" s="160"/>
      <c r="C684" s="161"/>
      <c r="D684" s="1"/>
      <c r="E684" s="1"/>
      <c r="F684" s="1"/>
      <c r="G684" s="162"/>
      <c r="H684" s="163"/>
      <c r="I684" s="163"/>
      <c r="J684" s="1"/>
      <c r="K684" s="1"/>
      <c r="L684" s="1"/>
      <c r="M684" s="160"/>
      <c r="N684" s="10"/>
      <c r="O684" s="134"/>
      <c r="P684" s="134"/>
      <c r="Q684" s="134"/>
      <c r="R684" s="134"/>
      <c r="S684" s="134"/>
      <c r="T684" s="134"/>
      <c r="U684" s="134"/>
      <c r="V684" s="134"/>
      <c r="W684" s="134"/>
      <c r="X684" s="134"/>
      <c r="Y684" s="134"/>
      <c r="Z684" s="134"/>
      <c r="AA684" s="134"/>
      <c r="AB684" s="134"/>
      <c r="AC684" s="134"/>
      <c r="AD684" s="134"/>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row>
    <row r="685" spans="1:77" s="159" customFormat="1" x14ac:dyDescent="0.2">
      <c r="A685" s="1"/>
      <c r="B685" s="160"/>
      <c r="C685" s="161"/>
      <c r="D685" s="1"/>
      <c r="E685" s="1"/>
      <c r="F685" s="1"/>
      <c r="G685" s="162"/>
      <c r="H685" s="163"/>
      <c r="I685" s="163"/>
      <c r="J685" s="1"/>
      <c r="K685" s="1"/>
      <c r="L685" s="1"/>
      <c r="M685" s="160"/>
      <c r="N685" s="10"/>
      <c r="O685" s="134"/>
      <c r="P685" s="134"/>
      <c r="Q685" s="134"/>
      <c r="R685" s="134"/>
      <c r="S685" s="134"/>
      <c r="T685" s="134"/>
      <c r="U685" s="134"/>
      <c r="V685" s="134"/>
      <c r="W685" s="134"/>
      <c r="X685" s="134"/>
      <c r="Y685" s="134"/>
      <c r="Z685" s="134"/>
      <c r="AA685" s="134"/>
      <c r="AB685" s="134"/>
      <c r="AC685" s="134"/>
      <c r="AD685" s="134"/>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row>
    <row r="686" spans="1:77" s="159" customFormat="1" x14ac:dyDescent="0.2">
      <c r="A686" s="1"/>
      <c r="B686" s="160"/>
      <c r="C686" s="161"/>
      <c r="D686" s="1"/>
      <c r="E686" s="1"/>
      <c r="F686" s="1"/>
      <c r="G686" s="162"/>
      <c r="H686" s="163"/>
      <c r="I686" s="163"/>
      <c r="J686" s="1"/>
      <c r="K686" s="1"/>
      <c r="L686" s="1"/>
      <c r="M686" s="160"/>
      <c r="N686" s="10"/>
      <c r="O686" s="134"/>
      <c r="P686" s="134"/>
      <c r="Q686" s="134"/>
      <c r="R686" s="134"/>
      <c r="S686" s="134"/>
      <c r="T686" s="134"/>
      <c r="U686" s="134"/>
      <c r="V686" s="134"/>
      <c r="W686" s="134"/>
      <c r="X686" s="134"/>
      <c r="Y686" s="134"/>
      <c r="Z686" s="134"/>
      <c r="AA686" s="134"/>
      <c r="AB686" s="134"/>
      <c r="AC686" s="134"/>
      <c r="AD686" s="134"/>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row>
    <row r="687" spans="1:77" s="159" customFormat="1" x14ac:dyDescent="0.2">
      <c r="A687" s="1"/>
      <c r="B687" s="160"/>
      <c r="C687" s="161"/>
      <c r="D687" s="1"/>
      <c r="E687" s="1"/>
      <c r="F687" s="1"/>
      <c r="G687" s="162"/>
      <c r="H687" s="163"/>
      <c r="I687" s="163"/>
      <c r="J687" s="1"/>
      <c r="K687" s="1"/>
      <c r="L687" s="1"/>
      <c r="M687" s="160"/>
      <c r="N687" s="10"/>
      <c r="O687" s="134"/>
      <c r="P687" s="134"/>
      <c r="Q687" s="134"/>
      <c r="R687" s="134"/>
      <c r="S687" s="134"/>
      <c r="T687" s="134"/>
      <c r="U687" s="134"/>
      <c r="V687" s="134"/>
      <c r="W687" s="134"/>
      <c r="X687" s="134"/>
      <c r="Y687" s="134"/>
      <c r="Z687" s="134"/>
      <c r="AA687" s="134"/>
      <c r="AB687" s="134"/>
      <c r="AC687" s="134"/>
      <c r="AD687" s="134"/>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row>
    <row r="688" spans="1:77" s="159" customFormat="1" x14ac:dyDescent="0.2">
      <c r="A688" s="1"/>
      <c r="B688" s="160"/>
      <c r="C688" s="161"/>
      <c r="D688" s="1"/>
      <c r="E688" s="1"/>
      <c r="F688" s="1"/>
      <c r="G688" s="162"/>
      <c r="H688" s="163"/>
      <c r="I688" s="163"/>
      <c r="J688" s="1"/>
      <c r="K688" s="1"/>
      <c r="L688" s="1"/>
      <c r="M688" s="160"/>
      <c r="N688" s="10"/>
      <c r="O688" s="134"/>
      <c r="P688" s="134"/>
      <c r="Q688" s="134"/>
      <c r="R688" s="134"/>
      <c r="S688" s="134"/>
      <c r="T688" s="134"/>
      <c r="U688" s="134"/>
      <c r="V688" s="134"/>
      <c r="W688" s="134"/>
      <c r="X688" s="134"/>
      <c r="Y688" s="134"/>
      <c r="Z688" s="134"/>
      <c r="AA688" s="134"/>
      <c r="AB688" s="134"/>
      <c r="AC688" s="134"/>
      <c r="AD688" s="134"/>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row>
    <row r="689" spans="1:77" s="159" customFormat="1" x14ac:dyDescent="0.2">
      <c r="A689" s="1"/>
      <c r="B689" s="160"/>
      <c r="C689" s="161"/>
      <c r="D689" s="1"/>
      <c r="E689" s="1"/>
      <c r="F689" s="1"/>
      <c r="G689" s="162"/>
      <c r="H689" s="163"/>
      <c r="I689" s="163"/>
      <c r="J689" s="1"/>
      <c r="K689" s="1"/>
      <c r="L689" s="1"/>
      <c r="M689" s="160"/>
      <c r="N689" s="10"/>
      <c r="O689" s="134"/>
      <c r="P689" s="134"/>
      <c r="Q689" s="134"/>
      <c r="R689" s="134"/>
      <c r="S689" s="134"/>
      <c r="T689" s="134"/>
      <c r="U689" s="134"/>
      <c r="V689" s="134"/>
      <c r="W689" s="134"/>
      <c r="X689" s="134"/>
      <c r="Y689" s="134"/>
      <c r="Z689" s="134"/>
      <c r="AA689" s="134"/>
      <c r="AB689" s="134"/>
      <c r="AC689" s="134"/>
      <c r="AD689" s="134"/>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row>
    <row r="690" spans="1:77" s="159" customFormat="1" x14ac:dyDescent="0.2">
      <c r="A690" s="1"/>
      <c r="B690" s="160"/>
      <c r="C690" s="161"/>
      <c r="D690" s="1"/>
      <c r="E690" s="1"/>
      <c r="F690" s="1"/>
      <c r="G690" s="162"/>
      <c r="H690" s="163"/>
      <c r="I690" s="163"/>
      <c r="J690" s="1"/>
      <c r="K690" s="1"/>
      <c r="L690" s="1"/>
      <c r="M690" s="160"/>
      <c r="N690" s="10"/>
      <c r="O690" s="134"/>
      <c r="P690" s="134"/>
      <c r="Q690" s="134"/>
      <c r="R690" s="134"/>
      <c r="S690" s="134"/>
      <c r="T690" s="134"/>
      <c r="U690" s="134"/>
      <c r="V690" s="134"/>
      <c r="W690" s="134"/>
      <c r="X690" s="134"/>
      <c r="Y690" s="134"/>
      <c r="Z690" s="134"/>
      <c r="AA690" s="134"/>
      <c r="AB690" s="134"/>
      <c r="AC690" s="134"/>
      <c r="AD690" s="134"/>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row>
    <row r="691" spans="1:77" s="159" customFormat="1" x14ac:dyDescent="0.2">
      <c r="A691" s="1"/>
      <c r="B691" s="160"/>
      <c r="C691" s="161"/>
      <c r="D691" s="1"/>
      <c r="E691" s="1"/>
      <c r="F691" s="1"/>
      <c r="G691" s="162"/>
      <c r="H691" s="163"/>
      <c r="I691" s="163"/>
      <c r="J691" s="1"/>
      <c r="K691" s="1"/>
      <c r="L691" s="1"/>
      <c r="M691" s="160"/>
      <c r="N691" s="10"/>
      <c r="O691" s="134"/>
      <c r="P691" s="134"/>
      <c r="Q691" s="134"/>
      <c r="R691" s="134"/>
      <c r="S691" s="134"/>
      <c r="T691" s="134"/>
      <c r="U691" s="134"/>
      <c r="V691" s="134"/>
      <c r="W691" s="134"/>
      <c r="X691" s="134"/>
      <c r="Y691" s="134"/>
      <c r="Z691" s="134"/>
      <c r="AA691" s="134"/>
      <c r="AB691" s="134"/>
      <c r="AC691" s="134"/>
      <c r="AD691" s="134"/>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row>
    <row r="692" spans="1:77" s="159" customFormat="1" x14ac:dyDescent="0.2">
      <c r="A692" s="1"/>
      <c r="B692" s="160"/>
      <c r="C692" s="161"/>
      <c r="D692" s="1"/>
      <c r="E692" s="1"/>
      <c r="F692" s="1"/>
      <c r="G692" s="162"/>
      <c r="H692" s="163"/>
      <c r="I692" s="163"/>
      <c r="J692" s="1"/>
      <c r="K692" s="1"/>
      <c r="L692" s="1"/>
      <c r="M692" s="160"/>
      <c r="N692" s="10"/>
      <c r="O692" s="134"/>
      <c r="P692" s="134"/>
      <c r="Q692" s="134"/>
      <c r="R692" s="134"/>
      <c r="S692" s="134"/>
      <c r="T692" s="134"/>
      <c r="U692" s="134"/>
      <c r="V692" s="134"/>
      <c r="W692" s="134"/>
      <c r="X692" s="134"/>
      <c r="Y692" s="134"/>
      <c r="Z692" s="134"/>
      <c r="AA692" s="134"/>
      <c r="AB692" s="134"/>
      <c r="AC692" s="134"/>
      <c r="AD692" s="134"/>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row>
    <row r="693" spans="1:77" s="159" customFormat="1" x14ac:dyDescent="0.2">
      <c r="A693" s="1"/>
      <c r="B693" s="160"/>
      <c r="C693" s="161"/>
      <c r="D693" s="1"/>
      <c r="E693" s="1"/>
      <c r="F693" s="1"/>
      <c r="G693" s="162"/>
      <c r="H693" s="163"/>
      <c r="I693" s="163"/>
      <c r="J693" s="1"/>
      <c r="K693" s="1"/>
      <c r="L693" s="1"/>
      <c r="M693" s="160"/>
      <c r="N693" s="10"/>
      <c r="O693" s="134"/>
      <c r="P693" s="134"/>
      <c r="Q693" s="134"/>
      <c r="R693" s="134"/>
      <c r="S693" s="134"/>
      <c r="T693" s="134"/>
      <c r="U693" s="134"/>
      <c r="V693" s="134"/>
      <c r="W693" s="134"/>
      <c r="X693" s="134"/>
      <c r="Y693" s="134"/>
      <c r="Z693" s="134"/>
      <c r="AA693" s="134"/>
      <c r="AB693" s="134"/>
      <c r="AC693" s="134"/>
      <c r="AD693" s="134"/>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row>
    <row r="694" spans="1:77" s="159" customFormat="1" x14ac:dyDescent="0.2">
      <c r="A694" s="1"/>
      <c r="B694" s="160"/>
      <c r="C694" s="161"/>
      <c r="D694" s="1"/>
      <c r="E694" s="1"/>
      <c r="F694" s="1"/>
      <c r="G694" s="162"/>
      <c r="H694" s="163"/>
      <c r="I694" s="163"/>
      <c r="J694" s="1"/>
      <c r="K694" s="1"/>
      <c r="L694" s="1"/>
      <c r="M694" s="160"/>
      <c r="N694" s="10"/>
      <c r="O694" s="134"/>
      <c r="P694" s="134"/>
      <c r="Q694" s="134"/>
      <c r="R694" s="134"/>
      <c r="S694" s="134"/>
      <c r="T694" s="134"/>
      <c r="U694" s="134"/>
      <c r="V694" s="134"/>
      <c r="W694" s="134"/>
      <c r="X694" s="134"/>
      <c r="Y694" s="134"/>
      <c r="Z694" s="134"/>
      <c r="AA694" s="134"/>
      <c r="AB694" s="134"/>
      <c r="AC694" s="134"/>
      <c r="AD694" s="134"/>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row>
    <row r="695" spans="1:77" s="159" customFormat="1" x14ac:dyDescent="0.2">
      <c r="A695" s="1"/>
      <c r="B695" s="160"/>
      <c r="C695" s="161"/>
      <c r="D695" s="1"/>
      <c r="E695" s="1"/>
      <c r="F695" s="1"/>
      <c r="G695" s="162"/>
      <c r="H695" s="163"/>
      <c r="I695" s="163"/>
      <c r="J695" s="1"/>
      <c r="K695" s="1"/>
      <c r="L695" s="1"/>
      <c r="M695" s="160"/>
      <c r="N695" s="10"/>
      <c r="O695" s="134"/>
      <c r="P695" s="134"/>
      <c r="Q695" s="134"/>
      <c r="R695" s="134"/>
      <c r="S695" s="134"/>
      <c r="T695" s="134"/>
      <c r="U695" s="134"/>
      <c r="V695" s="134"/>
      <c r="W695" s="134"/>
      <c r="X695" s="134"/>
      <c r="Y695" s="134"/>
      <c r="Z695" s="134"/>
      <c r="AA695" s="134"/>
      <c r="AB695" s="134"/>
      <c r="AC695" s="134"/>
      <c r="AD695" s="134"/>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row>
    <row r="696" spans="1:77" s="159" customFormat="1" x14ac:dyDescent="0.2">
      <c r="A696" s="1"/>
      <c r="B696" s="160"/>
      <c r="C696" s="161"/>
      <c r="D696" s="1"/>
      <c r="E696" s="1"/>
      <c r="F696" s="1"/>
      <c r="G696" s="162"/>
      <c r="H696" s="163"/>
      <c r="I696" s="163"/>
      <c r="J696" s="1"/>
      <c r="K696" s="1"/>
      <c r="L696" s="1"/>
      <c r="M696" s="160"/>
      <c r="N696" s="10"/>
      <c r="O696" s="134"/>
      <c r="P696" s="134"/>
      <c r="Q696" s="134"/>
      <c r="R696" s="134"/>
      <c r="S696" s="134"/>
      <c r="T696" s="134"/>
      <c r="U696" s="134"/>
      <c r="V696" s="134"/>
      <c r="W696" s="134"/>
      <c r="X696" s="134"/>
      <c r="Y696" s="134"/>
      <c r="Z696" s="134"/>
      <c r="AA696" s="134"/>
      <c r="AB696" s="134"/>
      <c r="AC696" s="134"/>
      <c r="AD696" s="134"/>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row>
    <row r="697" spans="1:77" s="159" customFormat="1" x14ac:dyDescent="0.2">
      <c r="A697" s="1"/>
      <c r="B697" s="160"/>
      <c r="C697" s="161"/>
      <c r="D697" s="1"/>
      <c r="E697" s="1"/>
      <c r="F697" s="1"/>
      <c r="G697" s="162"/>
      <c r="H697" s="163"/>
      <c r="I697" s="163"/>
      <c r="J697" s="1"/>
      <c r="K697" s="1"/>
      <c r="L697" s="1"/>
      <c r="M697" s="160"/>
      <c r="N697" s="10"/>
      <c r="O697" s="134"/>
      <c r="P697" s="134"/>
      <c r="Q697" s="134"/>
      <c r="R697" s="134"/>
      <c r="S697" s="134"/>
      <c r="T697" s="134"/>
      <c r="U697" s="134"/>
      <c r="V697" s="134"/>
      <c r="W697" s="134"/>
      <c r="X697" s="134"/>
      <c r="Y697" s="134"/>
      <c r="Z697" s="134"/>
      <c r="AA697" s="134"/>
      <c r="AB697" s="134"/>
      <c r="AC697" s="134"/>
      <c r="AD697" s="134"/>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row>
    <row r="698" spans="1:77" s="159" customFormat="1" x14ac:dyDescent="0.2">
      <c r="A698" s="1"/>
      <c r="B698" s="160"/>
      <c r="C698" s="161"/>
      <c r="D698" s="1"/>
      <c r="E698" s="1"/>
      <c r="F698" s="1"/>
      <c r="G698" s="162"/>
      <c r="H698" s="163"/>
      <c r="I698" s="163"/>
      <c r="J698" s="1"/>
      <c r="K698" s="1"/>
      <c r="L698" s="1"/>
      <c r="M698" s="160"/>
      <c r="N698" s="10"/>
      <c r="O698" s="134"/>
      <c r="P698" s="134"/>
      <c r="Q698" s="134"/>
      <c r="R698" s="134"/>
      <c r="S698" s="134"/>
      <c r="T698" s="134"/>
      <c r="U698" s="134"/>
      <c r="V698" s="134"/>
      <c r="W698" s="134"/>
      <c r="X698" s="134"/>
      <c r="Y698" s="134"/>
      <c r="Z698" s="134"/>
      <c r="AA698" s="134"/>
      <c r="AB698" s="134"/>
      <c r="AC698" s="134"/>
      <c r="AD698" s="134"/>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row>
    <row r="699" spans="1:77" s="159" customFormat="1" x14ac:dyDescent="0.2">
      <c r="A699" s="1"/>
      <c r="B699" s="160"/>
      <c r="C699" s="161"/>
      <c r="D699" s="1"/>
      <c r="E699" s="1"/>
      <c r="F699" s="1"/>
      <c r="G699" s="162"/>
      <c r="H699" s="163"/>
      <c r="I699" s="163"/>
      <c r="J699" s="1"/>
      <c r="K699" s="1"/>
      <c r="L699" s="1"/>
      <c r="M699" s="160"/>
      <c r="N699" s="10"/>
      <c r="O699" s="134"/>
      <c r="P699" s="134"/>
      <c r="Q699" s="134"/>
      <c r="R699" s="134"/>
      <c r="S699" s="134"/>
      <c r="T699" s="134"/>
      <c r="U699" s="134"/>
      <c r="V699" s="134"/>
      <c r="W699" s="134"/>
      <c r="X699" s="134"/>
      <c r="Y699" s="134"/>
      <c r="Z699" s="134"/>
      <c r="AA699" s="134"/>
      <c r="AB699" s="134"/>
      <c r="AC699" s="134"/>
      <c r="AD699" s="134"/>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row>
    <row r="700" spans="1:77" s="159" customFormat="1" x14ac:dyDescent="0.2">
      <c r="A700" s="1"/>
      <c r="B700" s="160"/>
      <c r="C700" s="161"/>
      <c r="D700" s="1"/>
      <c r="E700" s="1"/>
      <c r="F700" s="1"/>
      <c r="G700" s="162"/>
      <c r="H700" s="163"/>
      <c r="I700" s="163"/>
      <c r="J700" s="1"/>
      <c r="K700" s="1"/>
      <c r="L700" s="1"/>
      <c r="M700" s="160"/>
      <c r="N700" s="10"/>
      <c r="O700" s="134"/>
      <c r="P700" s="134"/>
      <c r="Q700" s="134"/>
      <c r="R700" s="134"/>
      <c r="S700" s="134"/>
      <c r="T700" s="134"/>
      <c r="U700" s="134"/>
      <c r="V700" s="134"/>
      <c r="W700" s="134"/>
      <c r="X700" s="134"/>
      <c r="Y700" s="134"/>
      <c r="Z700" s="134"/>
      <c r="AA700" s="134"/>
      <c r="AB700" s="134"/>
      <c r="AC700" s="134"/>
      <c r="AD700" s="134"/>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row>
    <row r="701" spans="1:77" s="159" customFormat="1" x14ac:dyDescent="0.2">
      <c r="A701" s="1"/>
      <c r="B701" s="160"/>
      <c r="C701" s="161"/>
      <c r="D701" s="1"/>
      <c r="E701" s="1"/>
      <c r="F701" s="1"/>
      <c r="G701" s="162"/>
      <c r="H701" s="163"/>
      <c r="I701" s="163"/>
      <c r="J701" s="1"/>
      <c r="K701" s="1"/>
      <c r="L701" s="1"/>
      <c r="M701" s="160"/>
      <c r="N701" s="10"/>
      <c r="O701" s="134"/>
      <c r="P701" s="134"/>
      <c r="Q701" s="134"/>
      <c r="R701" s="134"/>
      <c r="S701" s="134"/>
      <c r="T701" s="134"/>
      <c r="U701" s="134"/>
      <c r="V701" s="134"/>
      <c r="W701" s="134"/>
      <c r="X701" s="134"/>
      <c r="Y701" s="134"/>
      <c r="Z701" s="134"/>
      <c r="AA701" s="134"/>
      <c r="AB701" s="134"/>
      <c r="AC701" s="134"/>
      <c r="AD701" s="134"/>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row>
    <row r="702" spans="1:77" s="159" customFormat="1" x14ac:dyDescent="0.2">
      <c r="A702" s="1"/>
      <c r="B702" s="160"/>
      <c r="C702" s="161"/>
      <c r="D702" s="1"/>
      <c r="E702" s="1"/>
      <c r="F702" s="1"/>
      <c r="G702" s="162"/>
      <c r="H702" s="163"/>
      <c r="I702" s="163"/>
      <c r="J702" s="1"/>
      <c r="K702" s="1"/>
      <c r="L702" s="1"/>
      <c r="M702" s="160"/>
      <c r="N702" s="10"/>
      <c r="O702" s="134"/>
      <c r="P702" s="134"/>
      <c r="Q702" s="134"/>
      <c r="R702" s="134"/>
      <c r="S702" s="134"/>
      <c r="T702" s="134"/>
      <c r="U702" s="134"/>
      <c r="V702" s="134"/>
      <c r="W702" s="134"/>
      <c r="X702" s="134"/>
      <c r="Y702" s="134"/>
      <c r="Z702" s="134"/>
      <c r="AA702" s="134"/>
      <c r="AB702" s="134"/>
      <c r="AC702" s="134"/>
      <c r="AD702" s="134"/>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row>
    <row r="703" spans="1:77" s="159" customFormat="1" x14ac:dyDescent="0.2">
      <c r="A703" s="1"/>
      <c r="B703" s="160"/>
      <c r="C703" s="161"/>
      <c r="D703" s="1"/>
      <c r="E703" s="1"/>
      <c r="F703" s="1"/>
      <c r="G703" s="162"/>
      <c r="H703" s="163"/>
      <c r="I703" s="163"/>
      <c r="J703" s="1"/>
      <c r="K703" s="1"/>
      <c r="L703" s="1"/>
      <c r="M703" s="160"/>
      <c r="N703" s="10"/>
      <c r="O703" s="134"/>
      <c r="P703" s="134"/>
      <c r="Q703" s="134"/>
      <c r="R703" s="134"/>
      <c r="S703" s="134"/>
      <c r="T703" s="134"/>
      <c r="U703" s="134"/>
      <c r="V703" s="134"/>
      <c r="W703" s="134"/>
      <c r="X703" s="134"/>
      <c r="Y703" s="134"/>
      <c r="Z703" s="134"/>
      <c r="AA703" s="134"/>
      <c r="AB703" s="134"/>
      <c r="AC703" s="134"/>
      <c r="AD703" s="134"/>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row>
    <row r="704" spans="1:77" s="159" customFormat="1" x14ac:dyDescent="0.2">
      <c r="A704" s="1"/>
      <c r="B704" s="160"/>
      <c r="C704" s="161"/>
      <c r="D704" s="1"/>
      <c r="E704" s="1"/>
      <c r="F704" s="1"/>
      <c r="G704" s="162"/>
      <c r="H704" s="163"/>
      <c r="I704" s="163"/>
      <c r="J704" s="1"/>
      <c r="K704" s="1"/>
      <c r="L704" s="1"/>
      <c r="M704" s="160"/>
      <c r="N704" s="10"/>
      <c r="O704" s="134"/>
      <c r="P704" s="134"/>
      <c r="Q704" s="134"/>
      <c r="R704" s="134"/>
      <c r="S704" s="134"/>
      <c r="T704" s="134"/>
      <c r="U704" s="134"/>
      <c r="V704" s="134"/>
      <c r="W704" s="134"/>
      <c r="X704" s="134"/>
      <c r="Y704" s="134"/>
      <c r="Z704" s="134"/>
      <c r="AA704" s="134"/>
      <c r="AB704" s="134"/>
      <c r="AC704" s="134"/>
      <c r="AD704" s="134"/>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row>
    <row r="705" spans="1:77" s="159" customFormat="1" x14ac:dyDescent="0.2">
      <c r="A705" s="1"/>
      <c r="B705" s="160"/>
      <c r="C705" s="161"/>
      <c r="D705" s="1"/>
      <c r="E705" s="1"/>
      <c r="F705" s="1"/>
      <c r="G705" s="162"/>
      <c r="H705" s="163"/>
      <c r="I705" s="163"/>
      <c r="J705" s="1"/>
      <c r="K705" s="1"/>
      <c r="L705" s="1"/>
      <c r="M705" s="160"/>
      <c r="N705" s="10"/>
      <c r="O705" s="134"/>
      <c r="P705" s="134"/>
      <c r="Q705" s="134"/>
      <c r="R705" s="134"/>
      <c r="S705" s="134"/>
      <c r="T705" s="134"/>
      <c r="U705" s="134"/>
      <c r="V705" s="134"/>
      <c r="W705" s="134"/>
      <c r="X705" s="134"/>
      <c r="Y705" s="134"/>
      <c r="Z705" s="134"/>
      <c r="AA705" s="134"/>
      <c r="AB705" s="134"/>
      <c r="AC705" s="134"/>
      <c r="AD705" s="134"/>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row>
    <row r="706" spans="1:77" s="159" customFormat="1" x14ac:dyDescent="0.2">
      <c r="A706" s="1"/>
      <c r="B706" s="160"/>
      <c r="C706" s="161"/>
      <c r="D706" s="1"/>
      <c r="E706" s="1"/>
      <c r="F706" s="1"/>
      <c r="G706" s="162"/>
      <c r="H706" s="163"/>
      <c r="I706" s="163"/>
      <c r="J706" s="1"/>
      <c r="K706" s="1"/>
      <c r="L706" s="1"/>
      <c r="M706" s="160"/>
      <c r="N706" s="10"/>
      <c r="O706" s="134"/>
      <c r="P706" s="134"/>
      <c r="Q706" s="134"/>
      <c r="R706" s="134"/>
      <c r="S706" s="134"/>
      <c r="T706" s="134"/>
      <c r="U706" s="134"/>
      <c r="V706" s="134"/>
      <c r="W706" s="134"/>
      <c r="X706" s="134"/>
      <c r="Y706" s="134"/>
      <c r="Z706" s="134"/>
      <c r="AA706" s="134"/>
      <c r="AB706" s="134"/>
      <c r="AC706" s="134"/>
      <c r="AD706" s="134"/>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row>
    <row r="707" spans="1:77" s="159" customFormat="1" x14ac:dyDescent="0.2">
      <c r="A707" s="1"/>
      <c r="B707" s="160"/>
      <c r="C707" s="161"/>
      <c r="D707" s="1"/>
      <c r="E707" s="1"/>
      <c r="F707" s="1"/>
      <c r="G707" s="162"/>
      <c r="H707" s="163"/>
      <c r="I707" s="163"/>
      <c r="J707" s="1"/>
      <c r="K707" s="1"/>
      <c r="L707" s="1"/>
      <c r="M707" s="160"/>
      <c r="N707" s="10"/>
      <c r="O707" s="134"/>
      <c r="P707" s="134"/>
      <c r="Q707" s="134"/>
      <c r="R707" s="134"/>
      <c r="S707" s="134"/>
      <c r="T707" s="134"/>
      <c r="U707" s="134"/>
      <c r="V707" s="134"/>
      <c r="W707" s="134"/>
      <c r="X707" s="134"/>
      <c r="Y707" s="134"/>
      <c r="Z707" s="134"/>
      <c r="AA707" s="134"/>
      <c r="AB707" s="134"/>
      <c r="AC707" s="134"/>
      <c r="AD707" s="134"/>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row>
    <row r="708" spans="1:77" s="159" customFormat="1" x14ac:dyDescent="0.2">
      <c r="A708" s="1"/>
      <c r="B708" s="160"/>
      <c r="C708" s="161"/>
      <c r="D708" s="1"/>
      <c r="E708" s="1"/>
      <c r="F708" s="1"/>
      <c r="G708" s="162"/>
      <c r="H708" s="163"/>
      <c r="I708" s="163"/>
      <c r="J708" s="1"/>
      <c r="K708" s="1"/>
      <c r="L708" s="1"/>
      <c r="M708" s="160"/>
      <c r="N708" s="10"/>
      <c r="O708" s="134"/>
      <c r="P708" s="134"/>
      <c r="Q708" s="134"/>
      <c r="R708" s="134"/>
      <c r="S708" s="134"/>
      <c r="T708" s="134"/>
      <c r="U708" s="134"/>
      <c r="V708" s="134"/>
      <c r="W708" s="134"/>
      <c r="X708" s="134"/>
      <c r="Y708" s="134"/>
      <c r="Z708" s="134"/>
      <c r="AA708" s="134"/>
      <c r="AB708" s="134"/>
      <c r="AC708" s="134"/>
      <c r="AD708" s="134"/>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row>
    <row r="709" spans="1:77" s="159" customFormat="1" x14ac:dyDescent="0.2">
      <c r="A709" s="1"/>
      <c r="B709" s="160"/>
      <c r="C709" s="161"/>
      <c r="D709" s="1"/>
      <c r="E709" s="1"/>
      <c r="F709" s="1"/>
      <c r="G709" s="162"/>
      <c r="H709" s="163"/>
      <c r="I709" s="163"/>
      <c r="J709" s="1"/>
      <c r="K709" s="1"/>
      <c r="L709" s="1"/>
      <c r="M709" s="160"/>
      <c r="N709" s="10"/>
      <c r="O709" s="134"/>
      <c r="P709" s="134"/>
      <c r="Q709" s="134"/>
      <c r="R709" s="134"/>
      <c r="S709" s="134"/>
      <c r="T709" s="134"/>
      <c r="U709" s="134"/>
      <c r="V709" s="134"/>
      <c r="W709" s="134"/>
      <c r="X709" s="134"/>
      <c r="Y709" s="134"/>
      <c r="Z709" s="134"/>
      <c r="AA709" s="134"/>
      <c r="AB709" s="134"/>
      <c r="AC709" s="134"/>
      <c r="AD709" s="134"/>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row>
    <row r="710" spans="1:77" s="159" customFormat="1" x14ac:dyDescent="0.2">
      <c r="A710" s="1"/>
      <c r="B710" s="160"/>
      <c r="C710" s="161"/>
      <c r="D710" s="1"/>
      <c r="E710" s="1"/>
      <c r="F710" s="1"/>
      <c r="G710" s="162"/>
      <c r="H710" s="163"/>
      <c r="I710" s="163"/>
      <c r="J710" s="1"/>
      <c r="K710" s="1"/>
      <c r="L710" s="1"/>
      <c r="M710" s="160"/>
      <c r="N710" s="10"/>
      <c r="O710" s="134"/>
      <c r="P710" s="134"/>
      <c r="Q710" s="134"/>
      <c r="R710" s="134"/>
      <c r="S710" s="134"/>
      <c r="T710" s="134"/>
      <c r="U710" s="134"/>
      <c r="V710" s="134"/>
      <c r="W710" s="134"/>
      <c r="X710" s="134"/>
      <c r="Y710" s="134"/>
      <c r="Z710" s="134"/>
      <c r="AA710" s="134"/>
      <c r="AB710" s="134"/>
      <c r="AC710" s="134"/>
      <c r="AD710" s="134"/>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row>
    <row r="711" spans="1:77" s="159" customFormat="1" x14ac:dyDescent="0.2">
      <c r="A711" s="1"/>
      <c r="B711" s="160"/>
      <c r="C711" s="161"/>
      <c r="D711" s="1"/>
      <c r="E711" s="1"/>
      <c r="F711" s="1"/>
      <c r="G711" s="162"/>
      <c r="H711" s="163"/>
      <c r="I711" s="163"/>
      <c r="J711" s="1"/>
      <c r="K711" s="1"/>
      <c r="L711" s="1"/>
      <c r="M711" s="160"/>
      <c r="N711" s="10"/>
      <c r="O711" s="134"/>
      <c r="P711" s="134"/>
      <c r="Q711" s="134"/>
      <c r="R711" s="134"/>
      <c r="S711" s="134"/>
      <c r="T711" s="134"/>
      <c r="U711" s="134"/>
      <c r="V711" s="134"/>
      <c r="W711" s="134"/>
      <c r="X711" s="134"/>
      <c r="Y711" s="134"/>
      <c r="Z711" s="134"/>
      <c r="AA711" s="134"/>
      <c r="AB711" s="134"/>
      <c r="AC711" s="134"/>
      <c r="AD711" s="134"/>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row>
    <row r="712" spans="1:77" s="159" customFormat="1" x14ac:dyDescent="0.2">
      <c r="A712" s="1"/>
      <c r="B712" s="160"/>
      <c r="C712" s="161"/>
      <c r="D712" s="1"/>
      <c r="E712" s="1"/>
      <c r="F712" s="1"/>
      <c r="G712" s="162"/>
      <c r="H712" s="163"/>
      <c r="I712" s="163"/>
      <c r="J712" s="1"/>
      <c r="K712" s="1"/>
      <c r="L712" s="1"/>
      <c r="M712" s="160"/>
      <c r="N712" s="10"/>
      <c r="O712" s="134"/>
      <c r="P712" s="134"/>
      <c r="Q712" s="134"/>
      <c r="R712" s="134"/>
      <c r="S712" s="134"/>
      <c r="T712" s="134"/>
      <c r="U712" s="134"/>
      <c r="V712" s="134"/>
      <c r="W712" s="134"/>
      <c r="X712" s="134"/>
      <c r="Y712" s="134"/>
      <c r="Z712" s="134"/>
      <c r="AA712" s="134"/>
      <c r="AB712" s="134"/>
      <c r="AC712" s="134"/>
      <c r="AD712" s="134"/>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row>
    <row r="713" spans="1:77" s="159" customFormat="1" x14ac:dyDescent="0.2">
      <c r="A713" s="1"/>
      <c r="B713" s="160"/>
      <c r="C713" s="161"/>
      <c r="D713" s="1"/>
      <c r="E713" s="1"/>
      <c r="F713" s="1"/>
      <c r="G713" s="162"/>
      <c r="H713" s="163"/>
      <c r="I713" s="163"/>
      <c r="J713" s="1"/>
      <c r="K713" s="1"/>
      <c r="L713" s="1"/>
      <c r="M713" s="160"/>
      <c r="N713" s="10"/>
      <c r="O713" s="134"/>
      <c r="P713" s="134"/>
      <c r="Q713" s="134"/>
      <c r="R713" s="134"/>
      <c r="S713" s="134"/>
      <c r="T713" s="134"/>
      <c r="U713" s="134"/>
      <c r="V713" s="134"/>
      <c r="W713" s="134"/>
      <c r="X713" s="134"/>
      <c r="Y713" s="134"/>
      <c r="Z713" s="134"/>
      <c r="AA713" s="134"/>
      <c r="AB713" s="134"/>
      <c r="AC713" s="134"/>
      <c r="AD713" s="134"/>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row>
    <row r="714" spans="1:77" s="159" customFormat="1" x14ac:dyDescent="0.2">
      <c r="A714" s="1"/>
      <c r="B714" s="160"/>
      <c r="C714" s="161"/>
      <c r="D714" s="1"/>
      <c r="E714" s="1"/>
      <c r="F714" s="1"/>
      <c r="G714" s="162"/>
      <c r="H714" s="163"/>
      <c r="I714" s="163"/>
      <c r="J714" s="1"/>
      <c r="K714" s="1"/>
      <c r="L714" s="1"/>
      <c r="M714" s="160"/>
      <c r="N714" s="10"/>
      <c r="O714" s="134"/>
      <c r="P714" s="134"/>
      <c r="Q714" s="134"/>
      <c r="R714" s="134"/>
      <c r="S714" s="134"/>
      <c r="T714" s="134"/>
      <c r="U714" s="134"/>
      <c r="V714" s="134"/>
      <c r="W714" s="134"/>
      <c r="X714" s="134"/>
      <c r="Y714" s="134"/>
      <c r="Z714" s="134"/>
      <c r="AA714" s="134"/>
      <c r="AB714" s="134"/>
      <c r="AC714" s="134"/>
      <c r="AD714" s="134"/>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row>
    <row r="715" spans="1:77" s="159" customFormat="1" x14ac:dyDescent="0.2">
      <c r="A715" s="1"/>
      <c r="B715" s="160"/>
      <c r="C715" s="161"/>
      <c r="D715" s="1"/>
      <c r="E715" s="1"/>
      <c r="F715" s="1"/>
      <c r="G715" s="162"/>
      <c r="H715" s="163"/>
      <c r="I715" s="163"/>
      <c r="J715" s="1"/>
      <c r="K715" s="1"/>
      <c r="L715" s="1"/>
      <c r="M715" s="160"/>
      <c r="N715" s="10"/>
      <c r="O715" s="134"/>
      <c r="P715" s="134"/>
      <c r="Q715" s="134"/>
      <c r="R715" s="134"/>
      <c r="S715" s="134"/>
      <c r="T715" s="134"/>
      <c r="U715" s="134"/>
      <c r="V715" s="134"/>
      <c r="W715" s="134"/>
      <c r="X715" s="134"/>
      <c r="Y715" s="134"/>
      <c r="Z715" s="134"/>
      <c r="AA715" s="134"/>
      <c r="AB715" s="134"/>
      <c r="AC715" s="134"/>
      <c r="AD715" s="134"/>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row>
    <row r="716" spans="1:77" s="159" customFormat="1" x14ac:dyDescent="0.2">
      <c r="A716" s="1"/>
      <c r="B716" s="160"/>
      <c r="C716" s="161"/>
      <c r="D716" s="1"/>
      <c r="E716" s="1"/>
      <c r="F716" s="1"/>
      <c r="G716" s="162"/>
      <c r="H716" s="163"/>
      <c r="I716" s="163"/>
      <c r="J716" s="1"/>
      <c r="K716" s="1"/>
      <c r="L716" s="1"/>
      <c r="M716" s="160"/>
      <c r="N716" s="10"/>
      <c r="O716" s="134"/>
      <c r="P716" s="134"/>
      <c r="Q716" s="134"/>
      <c r="R716" s="134"/>
      <c r="S716" s="134"/>
      <c r="T716" s="134"/>
      <c r="U716" s="134"/>
      <c r="V716" s="134"/>
      <c r="W716" s="134"/>
      <c r="X716" s="134"/>
      <c r="Y716" s="134"/>
      <c r="Z716" s="134"/>
      <c r="AA716" s="134"/>
      <c r="AB716" s="134"/>
      <c r="AC716" s="134"/>
      <c r="AD716" s="134"/>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row>
    <row r="717" spans="1:77" s="159" customFormat="1" x14ac:dyDescent="0.2">
      <c r="A717" s="1"/>
      <c r="B717" s="160"/>
      <c r="C717" s="161"/>
      <c r="D717" s="1"/>
      <c r="E717" s="1"/>
      <c r="F717" s="1"/>
      <c r="G717" s="162"/>
      <c r="H717" s="163"/>
      <c r="I717" s="163"/>
      <c r="J717" s="1"/>
      <c r="K717" s="1"/>
      <c r="L717" s="1"/>
      <c r="M717" s="160"/>
      <c r="N717" s="10"/>
      <c r="O717" s="134"/>
      <c r="P717" s="134"/>
      <c r="Q717" s="134"/>
      <c r="R717" s="134"/>
      <c r="S717" s="134"/>
      <c r="T717" s="134"/>
      <c r="U717" s="134"/>
      <c r="V717" s="134"/>
      <c r="W717" s="134"/>
      <c r="X717" s="134"/>
      <c r="Y717" s="134"/>
      <c r="Z717" s="134"/>
      <c r="AA717" s="134"/>
      <c r="AB717" s="134"/>
      <c r="AC717" s="134"/>
      <c r="AD717" s="134"/>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row>
    <row r="718" spans="1:77" s="159" customFormat="1" x14ac:dyDescent="0.2">
      <c r="A718" s="1"/>
      <c r="B718" s="160"/>
      <c r="C718" s="161"/>
      <c r="D718" s="1"/>
      <c r="E718" s="1"/>
      <c r="F718" s="1"/>
      <c r="G718" s="162"/>
      <c r="H718" s="163"/>
      <c r="I718" s="163"/>
      <c r="J718" s="1"/>
      <c r="K718" s="1"/>
      <c r="L718" s="1"/>
      <c r="M718" s="160"/>
      <c r="N718" s="10"/>
      <c r="O718" s="134"/>
      <c r="P718" s="134"/>
      <c r="Q718" s="134"/>
      <c r="R718" s="134"/>
      <c r="S718" s="134"/>
      <c r="T718" s="134"/>
      <c r="U718" s="134"/>
      <c r="V718" s="134"/>
      <c r="W718" s="134"/>
      <c r="X718" s="134"/>
      <c r="Y718" s="134"/>
      <c r="Z718" s="134"/>
      <c r="AA718" s="134"/>
      <c r="AB718" s="134"/>
      <c r="AC718" s="134"/>
      <c r="AD718" s="134"/>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row>
    <row r="719" spans="1:77" s="159" customFormat="1" x14ac:dyDescent="0.2">
      <c r="A719" s="1"/>
      <c r="B719" s="160"/>
      <c r="C719" s="161"/>
      <c r="D719" s="1"/>
      <c r="E719" s="1"/>
      <c r="F719" s="1"/>
      <c r="G719" s="162"/>
      <c r="H719" s="163"/>
      <c r="I719" s="163"/>
      <c r="J719" s="1"/>
      <c r="K719" s="1"/>
      <c r="L719" s="1"/>
      <c r="M719" s="160"/>
      <c r="N719" s="10"/>
      <c r="O719" s="134"/>
      <c r="P719" s="134"/>
      <c r="Q719" s="134"/>
      <c r="R719" s="134"/>
      <c r="S719" s="134"/>
      <c r="T719" s="134"/>
      <c r="U719" s="134"/>
      <c r="V719" s="134"/>
      <c r="W719" s="134"/>
      <c r="X719" s="134"/>
      <c r="Y719" s="134"/>
      <c r="Z719" s="134"/>
      <c r="AA719" s="134"/>
      <c r="AB719" s="134"/>
      <c r="AC719" s="134"/>
      <c r="AD719" s="134"/>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row>
    <row r="720" spans="1:77" s="159" customFormat="1" x14ac:dyDescent="0.2">
      <c r="A720" s="1"/>
      <c r="B720" s="160"/>
      <c r="C720" s="161"/>
      <c r="D720" s="1"/>
      <c r="E720" s="1"/>
      <c r="F720" s="1"/>
      <c r="G720" s="162"/>
      <c r="H720" s="163"/>
      <c r="I720" s="163"/>
      <c r="J720" s="1"/>
      <c r="K720" s="1"/>
      <c r="L720" s="1"/>
      <c r="M720" s="160"/>
      <c r="N720" s="10"/>
      <c r="O720" s="134"/>
      <c r="P720" s="134"/>
      <c r="Q720" s="134"/>
      <c r="R720" s="134"/>
      <c r="S720" s="134"/>
      <c r="T720" s="134"/>
      <c r="U720" s="134"/>
      <c r="V720" s="134"/>
      <c r="W720" s="134"/>
      <c r="X720" s="134"/>
      <c r="Y720" s="134"/>
      <c r="Z720" s="134"/>
      <c r="AA720" s="134"/>
      <c r="AB720" s="134"/>
      <c r="AC720" s="134"/>
      <c r="AD720" s="134"/>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row>
    <row r="721" spans="1:77" s="159" customFormat="1" x14ac:dyDescent="0.2">
      <c r="A721" s="1"/>
      <c r="B721" s="160"/>
      <c r="C721" s="161"/>
      <c r="D721" s="1"/>
      <c r="E721" s="1"/>
      <c r="F721" s="1"/>
      <c r="G721" s="162"/>
      <c r="H721" s="163"/>
      <c r="I721" s="163"/>
      <c r="J721" s="1"/>
      <c r="K721" s="1"/>
      <c r="L721" s="1"/>
      <c r="M721" s="160"/>
      <c r="N721" s="10"/>
      <c r="O721" s="134"/>
      <c r="P721" s="134"/>
      <c r="Q721" s="134"/>
      <c r="R721" s="134"/>
      <c r="S721" s="134"/>
      <c r="T721" s="134"/>
      <c r="U721" s="134"/>
      <c r="V721" s="134"/>
      <c r="W721" s="134"/>
      <c r="X721" s="134"/>
      <c r="Y721" s="134"/>
      <c r="Z721" s="134"/>
      <c r="AA721" s="134"/>
      <c r="AB721" s="134"/>
      <c r="AC721" s="134"/>
      <c r="AD721" s="134"/>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row>
    <row r="722" spans="1:77" s="159" customFormat="1" x14ac:dyDescent="0.2">
      <c r="A722" s="1"/>
      <c r="B722" s="160"/>
      <c r="C722" s="161"/>
      <c r="D722" s="1"/>
      <c r="E722" s="1"/>
      <c r="F722" s="1"/>
      <c r="G722" s="162"/>
      <c r="H722" s="163"/>
      <c r="I722" s="163"/>
      <c r="J722" s="1"/>
      <c r="K722" s="1"/>
      <c r="L722" s="1"/>
      <c r="M722" s="160"/>
      <c r="N722" s="10"/>
      <c r="O722" s="134"/>
      <c r="P722" s="134"/>
      <c r="Q722" s="134"/>
      <c r="R722" s="134"/>
      <c r="S722" s="134"/>
      <c r="T722" s="134"/>
      <c r="U722" s="134"/>
      <c r="V722" s="134"/>
      <c r="W722" s="134"/>
      <c r="X722" s="134"/>
      <c r="Y722" s="134"/>
      <c r="Z722" s="134"/>
      <c r="AA722" s="134"/>
      <c r="AB722" s="134"/>
      <c r="AC722" s="134"/>
      <c r="AD722" s="134"/>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row>
    <row r="723" spans="1:77" s="159" customFormat="1" x14ac:dyDescent="0.2">
      <c r="A723" s="1"/>
      <c r="B723" s="160"/>
      <c r="C723" s="161"/>
      <c r="D723" s="1"/>
      <c r="E723" s="1"/>
      <c r="F723" s="1"/>
      <c r="G723" s="162"/>
      <c r="H723" s="163"/>
      <c r="I723" s="163"/>
      <c r="J723" s="1"/>
      <c r="K723" s="1"/>
      <c r="L723" s="1"/>
      <c r="M723" s="160"/>
      <c r="N723" s="10"/>
      <c r="O723" s="134"/>
      <c r="P723" s="134"/>
      <c r="Q723" s="134"/>
      <c r="R723" s="134"/>
      <c r="S723" s="134"/>
      <c r="T723" s="134"/>
      <c r="U723" s="134"/>
      <c r="V723" s="134"/>
      <c r="W723" s="134"/>
      <c r="X723" s="134"/>
      <c r="Y723" s="134"/>
      <c r="Z723" s="134"/>
      <c r="AA723" s="134"/>
      <c r="AB723" s="134"/>
      <c r="AC723" s="134"/>
      <c r="AD723" s="134"/>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row>
    <row r="724" spans="1:77" s="159" customFormat="1" x14ac:dyDescent="0.2">
      <c r="A724" s="1"/>
      <c r="B724" s="160"/>
      <c r="C724" s="161"/>
      <c r="D724" s="1"/>
      <c r="E724" s="1"/>
      <c r="F724" s="1"/>
      <c r="G724" s="162"/>
      <c r="H724" s="163"/>
      <c r="I724" s="163"/>
      <c r="J724" s="1"/>
      <c r="K724" s="1"/>
      <c r="L724" s="1"/>
      <c r="M724" s="160"/>
      <c r="N724" s="10"/>
      <c r="O724" s="134"/>
      <c r="P724" s="134"/>
      <c r="Q724" s="134"/>
      <c r="R724" s="134"/>
      <c r="S724" s="134"/>
      <c r="T724" s="134"/>
      <c r="U724" s="134"/>
      <c r="V724" s="134"/>
      <c r="W724" s="134"/>
      <c r="X724" s="134"/>
      <c r="Y724" s="134"/>
      <c r="Z724" s="134"/>
      <c r="AA724" s="134"/>
      <c r="AB724" s="134"/>
      <c r="AC724" s="134"/>
      <c r="AD724" s="134"/>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row>
    <row r="725" spans="1:77" s="159" customFormat="1" x14ac:dyDescent="0.2">
      <c r="A725" s="1"/>
      <c r="B725" s="160"/>
      <c r="C725" s="161"/>
      <c r="D725" s="1"/>
      <c r="E725" s="1"/>
      <c r="F725" s="1"/>
      <c r="G725" s="162"/>
      <c r="H725" s="163"/>
      <c r="I725" s="163"/>
      <c r="J725" s="1"/>
      <c r="K725" s="1"/>
      <c r="L725" s="1"/>
      <c r="M725" s="160"/>
      <c r="N725" s="10"/>
      <c r="O725" s="134"/>
      <c r="P725" s="134"/>
      <c r="Q725" s="134"/>
      <c r="R725" s="134"/>
      <c r="S725" s="134"/>
      <c r="T725" s="134"/>
      <c r="U725" s="134"/>
      <c r="V725" s="134"/>
      <c r="W725" s="134"/>
      <c r="X725" s="134"/>
      <c r="Y725" s="134"/>
      <c r="Z725" s="134"/>
      <c r="AA725" s="134"/>
      <c r="AB725" s="134"/>
      <c r="AC725" s="134"/>
      <c r="AD725" s="134"/>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row>
    <row r="726" spans="1:77" s="159" customFormat="1" x14ac:dyDescent="0.2">
      <c r="A726" s="1"/>
      <c r="B726" s="160"/>
      <c r="C726" s="161"/>
      <c r="D726" s="1"/>
      <c r="E726" s="1"/>
      <c r="F726" s="1"/>
      <c r="G726" s="162"/>
      <c r="H726" s="163"/>
      <c r="I726" s="163"/>
      <c r="J726" s="1"/>
      <c r="K726" s="1"/>
      <c r="L726" s="1"/>
      <c r="M726" s="160"/>
      <c r="N726" s="10"/>
      <c r="O726" s="134"/>
      <c r="P726" s="134"/>
      <c r="Q726" s="134"/>
      <c r="R726" s="134"/>
      <c r="S726" s="134"/>
      <c r="T726" s="134"/>
      <c r="U726" s="134"/>
      <c r="V726" s="134"/>
      <c r="W726" s="134"/>
      <c r="X726" s="134"/>
      <c r="Y726" s="134"/>
      <c r="Z726" s="134"/>
      <c r="AA726" s="134"/>
      <c r="AB726" s="134"/>
      <c r="AC726" s="134"/>
      <c r="AD726" s="134"/>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row>
    <row r="727" spans="1:77" s="159" customFormat="1" x14ac:dyDescent="0.2">
      <c r="A727" s="1"/>
      <c r="B727" s="160"/>
      <c r="C727" s="161"/>
      <c r="D727" s="1"/>
      <c r="E727" s="1"/>
      <c r="F727" s="1"/>
      <c r="G727" s="162"/>
      <c r="H727" s="163"/>
      <c r="I727" s="163"/>
      <c r="J727" s="1"/>
      <c r="K727" s="1"/>
      <c r="L727" s="1"/>
      <c r="M727" s="160"/>
      <c r="N727" s="10"/>
      <c r="O727" s="134"/>
      <c r="P727" s="134"/>
      <c r="Q727" s="134"/>
      <c r="R727" s="134"/>
      <c r="S727" s="134"/>
      <c r="T727" s="134"/>
      <c r="U727" s="134"/>
      <c r="V727" s="134"/>
      <c r="W727" s="134"/>
      <c r="X727" s="134"/>
      <c r="Y727" s="134"/>
      <c r="Z727" s="134"/>
      <c r="AA727" s="134"/>
      <c r="AB727" s="134"/>
      <c r="AC727" s="134"/>
      <c r="AD727" s="134"/>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row>
    <row r="728" spans="1:77" s="159" customFormat="1" x14ac:dyDescent="0.2">
      <c r="A728" s="1"/>
      <c r="B728" s="160"/>
      <c r="C728" s="161"/>
      <c r="D728" s="1"/>
      <c r="E728" s="1"/>
      <c r="F728" s="1"/>
      <c r="G728" s="162"/>
      <c r="H728" s="163"/>
      <c r="I728" s="163"/>
      <c r="J728" s="1"/>
      <c r="K728" s="1"/>
      <c r="L728" s="1"/>
      <c r="M728" s="160"/>
      <c r="N728" s="10"/>
      <c r="O728" s="134"/>
      <c r="P728" s="134"/>
      <c r="Q728" s="134"/>
      <c r="R728" s="134"/>
      <c r="S728" s="134"/>
      <c r="T728" s="134"/>
      <c r="U728" s="134"/>
      <c r="V728" s="134"/>
      <c r="W728" s="134"/>
      <c r="X728" s="134"/>
      <c r="Y728" s="134"/>
      <c r="Z728" s="134"/>
      <c r="AA728" s="134"/>
      <c r="AB728" s="134"/>
      <c r="AC728" s="134"/>
      <c r="AD728" s="134"/>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row>
    <row r="729" spans="1:77" s="159" customFormat="1" x14ac:dyDescent="0.2">
      <c r="A729" s="1"/>
      <c r="B729" s="160"/>
      <c r="C729" s="161"/>
      <c r="D729" s="1"/>
      <c r="E729" s="1"/>
      <c r="F729" s="1"/>
      <c r="G729" s="162"/>
      <c r="H729" s="163"/>
      <c r="I729" s="163"/>
      <c r="J729" s="1"/>
      <c r="K729" s="1"/>
      <c r="L729" s="1"/>
      <c r="M729" s="160"/>
      <c r="N729" s="10"/>
      <c r="O729" s="134"/>
      <c r="P729" s="134"/>
      <c r="Q729" s="134"/>
      <c r="R729" s="134"/>
      <c r="S729" s="134"/>
      <c r="T729" s="134"/>
      <c r="U729" s="134"/>
      <c r="V729" s="134"/>
      <c r="W729" s="134"/>
      <c r="X729" s="134"/>
      <c r="Y729" s="134"/>
      <c r="Z729" s="134"/>
      <c r="AA729" s="134"/>
      <c r="AB729" s="134"/>
      <c r="AC729" s="134"/>
      <c r="AD729" s="134"/>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row>
    <row r="730" spans="1:77" s="159" customFormat="1" x14ac:dyDescent="0.2">
      <c r="A730" s="1"/>
      <c r="B730" s="160"/>
      <c r="C730" s="161"/>
      <c r="D730" s="1"/>
      <c r="E730" s="1"/>
      <c r="F730" s="1"/>
      <c r="G730" s="162"/>
      <c r="H730" s="163"/>
      <c r="I730" s="163"/>
      <c r="J730" s="1"/>
      <c r="K730" s="1"/>
      <c r="L730" s="1"/>
      <c r="M730" s="160"/>
      <c r="N730" s="10"/>
      <c r="O730" s="134"/>
      <c r="P730" s="134"/>
      <c r="Q730" s="134"/>
      <c r="R730" s="134"/>
      <c r="S730" s="134"/>
      <c r="T730" s="134"/>
      <c r="U730" s="134"/>
      <c r="V730" s="134"/>
      <c r="W730" s="134"/>
      <c r="X730" s="134"/>
      <c r="Y730" s="134"/>
      <c r="Z730" s="134"/>
      <c r="AA730" s="134"/>
      <c r="AB730" s="134"/>
      <c r="AC730" s="134"/>
      <c r="AD730" s="134"/>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row>
    <row r="731" spans="1:77" s="159" customFormat="1" x14ac:dyDescent="0.2">
      <c r="A731" s="1"/>
      <c r="B731" s="160"/>
      <c r="C731" s="161"/>
      <c r="D731" s="1"/>
      <c r="E731" s="1"/>
      <c r="F731" s="1"/>
      <c r="G731" s="162"/>
      <c r="H731" s="163"/>
      <c r="I731" s="163"/>
      <c r="J731" s="1"/>
      <c r="K731" s="1"/>
      <c r="L731" s="1"/>
      <c r="M731" s="160"/>
      <c r="N731" s="10"/>
      <c r="O731" s="134"/>
      <c r="P731" s="134"/>
      <c r="Q731" s="134"/>
      <c r="R731" s="134"/>
      <c r="S731" s="134"/>
      <c r="T731" s="134"/>
      <c r="U731" s="134"/>
      <c r="V731" s="134"/>
      <c r="W731" s="134"/>
      <c r="X731" s="134"/>
      <c r="Y731" s="134"/>
      <c r="Z731" s="134"/>
      <c r="AA731" s="134"/>
      <c r="AB731" s="134"/>
      <c r="AC731" s="134"/>
      <c r="AD731" s="134"/>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row>
    <row r="732" spans="1:77" s="159" customFormat="1" x14ac:dyDescent="0.2">
      <c r="A732" s="1"/>
      <c r="B732" s="160"/>
      <c r="C732" s="161"/>
      <c r="D732" s="1"/>
      <c r="E732" s="1"/>
      <c r="F732" s="1"/>
      <c r="G732" s="162"/>
      <c r="H732" s="163"/>
      <c r="I732" s="163"/>
      <c r="J732" s="1"/>
      <c r="K732" s="1"/>
      <c r="L732" s="1"/>
      <c r="M732" s="160"/>
      <c r="N732" s="10"/>
      <c r="O732" s="134"/>
      <c r="P732" s="134"/>
      <c r="Q732" s="134"/>
      <c r="R732" s="134"/>
      <c r="S732" s="134"/>
      <c r="T732" s="134"/>
      <c r="U732" s="134"/>
      <c r="V732" s="134"/>
      <c r="W732" s="134"/>
      <c r="X732" s="134"/>
      <c r="Y732" s="134"/>
      <c r="Z732" s="134"/>
      <c r="AA732" s="134"/>
      <c r="AB732" s="134"/>
      <c r="AC732" s="134"/>
      <c r="AD732" s="134"/>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row>
    <row r="733" spans="1:77" s="159" customFormat="1" x14ac:dyDescent="0.2">
      <c r="A733" s="1"/>
      <c r="B733" s="160"/>
      <c r="C733" s="161"/>
      <c r="D733" s="1"/>
      <c r="E733" s="1"/>
      <c r="F733" s="1"/>
      <c r="G733" s="162"/>
      <c r="H733" s="163"/>
      <c r="I733" s="163"/>
      <c r="J733" s="1"/>
      <c r="K733" s="1"/>
      <c r="L733" s="1"/>
      <c r="M733" s="160"/>
      <c r="N733" s="10"/>
      <c r="O733" s="134"/>
      <c r="P733" s="134"/>
      <c r="Q733" s="134"/>
      <c r="R733" s="134"/>
      <c r="S733" s="134"/>
      <c r="T733" s="134"/>
      <c r="U733" s="134"/>
      <c r="V733" s="134"/>
      <c r="W733" s="134"/>
      <c r="X733" s="134"/>
      <c r="Y733" s="134"/>
      <c r="Z733" s="134"/>
      <c r="AA733" s="134"/>
      <c r="AB733" s="134"/>
      <c r="AC733" s="134"/>
      <c r="AD733" s="134"/>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row>
    <row r="734" spans="1:77" s="159" customFormat="1" x14ac:dyDescent="0.2">
      <c r="A734" s="1"/>
      <c r="B734" s="160"/>
      <c r="C734" s="161"/>
      <c r="D734" s="1"/>
      <c r="E734" s="1"/>
      <c r="F734" s="1"/>
      <c r="G734" s="162"/>
      <c r="H734" s="163"/>
      <c r="I734" s="163"/>
      <c r="J734" s="1"/>
      <c r="K734" s="1"/>
      <c r="L734" s="1"/>
      <c r="M734" s="160"/>
      <c r="N734" s="10"/>
      <c r="O734" s="134"/>
      <c r="P734" s="134"/>
      <c r="Q734" s="134"/>
      <c r="R734" s="134"/>
      <c r="S734" s="134"/>
      <c r="T734" s="134"/>
      <c r="U734" s="134"/>
      <c r="V734" s="134"/>
      <c r="W734" s="134"/>
      <c r="X734" s="134"/>
      <c r="Y734" s="134"/>
      <c r="Z734" s="134"/>
      <c r="AA734" s="134"/>
      <c r="AB734" s="134"/>
      <c r="AC734" s="134"/>
      <c r="AD734" s="134"/>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row>
    <row r="735" spans="1:77" s="159" customFormat="1" x14ac:dyDescent="0.2">
      <c r="A735" s="1"/>
      <c r="B735" s="160"/>
      <c r="C735" s="161"/>
      <c r="D735" s="1"/>
      <c r="E735" s="1"/>
      <c r="F735" s="1"/>
      <c r="G735" s="162"/>
      <c r="H735" s="163"/>
      <c r="I735" s="163"/>
      <c r="J735" s="1"/>
      <c r="K735" s="1"/>
      <c r="L735" s="1"/>
      <c r="M735" s="160"/>
      <c r="N735" s="10"/>
      <c r="O735" s="134"/>
      <c r="P735" s="134"/>
      <c r="Q735" s="134"/>
      <c r="R735" s="134"/>
      <c r="S735" s="134"/>
      <c r="T735" s="134"/>
      <c r="U735" s="134"/>
      <c r="V735" s="134"/>
      <c r="W735" s="134"/>
      <c r="X735" s="134"/>
      <c r="Y735" s="134"/>
      <c r="Z735" s="134"/>
      <c r="AA735" s="134"/>
      <c r="AB735" s="134"/>
      <c r="AC735" s="134"/>
      <c r="AD735" s="134"/>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row>
    <row r="736" spans="1:77" s="159" customFormat="1" x14ac:dyDescent="0.2">
      <c r="A736" s="1"/>
      <c r="B736" s="160"/>
      <c r="C736" s="161"/>
      <c r="D736" s="1"/>
      <c r="E736" s="1"/>
      <c r="F736" s="1"/>
      <c r="G736" s="162"/>
      <c r="H736" s="163"/>
      <c r="I736" s="163"/>
      <c r="J736" s="1"/>
      <c r="K736" s="1"/>
      <c r="L736" s="1"/>
      <c r="M736" s="160"/>
      <c r="N736" s="10"/>
      <c r="O736" s="134"/>
      <c r="P736" s="134"/>
      <c r="Q736" s="134"/>
      <c r="R736" s="134"/>
      <c r="S736" s="134"/>
      <c r="T736" s="134"/>
      <c r="U736" s="134"/>
      <c r="V736" s="134"/>
      <c r="W736" s="134"/>
      <c r="X736" s="134"/>
      <c r="Y736" s="134"/>
      <c r="Z736" s="134"/>
      <c r="AA736" s="134"/>
      <c r="AB736" s="134"/>
      <c r="AC736" s="134"/>
      <c r="AD736" s="134"/>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row>
    <row r="737" spans="1:77" s="159" customFormat="1" x14ac:dyDescent="0.2">
      <c r="A737" s="1"/>
      <c r="B737" s="160"/>
      <c r="C737" s="161"/>
      <c r="D737" s="1"/>
      <c r="E737" s="1"/>
      <c r="F737" s="1"/>
      <c r="G737" s="162"/>
      <c r="H737" s="163"/>
      <c r="I737" s="163"/>
      <c r="J737" s="1"/>
      <c r="K737" s="1"/>
      <c r="L737" s="1"/>
      <c r="M737" s="160"/>
      <c r="N737" s="10"/>
      <c r="O737" s="134"/>
      <c r="P737" s="134"/>
      <c r="Q737" s="134"/>
      <c r="R737" s="134"/>
      <c r="S737" s="134"/>
      <c r="T737" s="134"/>
      <c r="U737" s="134"/>
      <c r="V737" s="134"/>
      <c r="W737" s="134"/>
      <c r="X737" s="134"/>
      <c r="Y737" s="134"/>
      <c r="Z737" s="134"/>
      <c r="AA737" s="134"/>
      <c r="AB737" s="134"/>
      <c r="AC737" s="134"/>
      <c r="AD737" s="134"/>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row>
    <row r="738" spans="1:77" s="159" customFormat="1" x14ac:dyDescent="0.2">
      <c r="A738" s="1"/>
      <c r="B738" s="160"/>
      <c r="C738" s="161"/>
      <c r="D738" s="1"/>
      <c r="E738" s="1"/>
      <c r="F738" s="1"/>
      <c r="G738" s="162"/>
      <c r="H738" s="163"/>
      <c r="I738" s="163"/>
      <c r="J738" s="1"/>
      <c r="K738" s="1"/>
      <c r="L738" s="1"/>
      <c r="M738" s="160"/>
      <c r="N738" s="10"/>
      <c r="O738" s="134"/>
      <c r="P738" s="134"/>
      <c r="Q738" s="134"/>
      <c r="R738" s="134"/>
      <c r="S738" s="134"/>
      <c r="T738" s="134"/>
      <c r="U738" s="134"/>
      <c r="V738" s="134"/>
      <c r="W738" s="134"/>
      <c r="X738" s="134"/>
      <c r="Y738" s="134"/>
      <c r="Z738" s="134"/>
      <c r="AA738" s="134"/>
      <c r="AB738" s="134"/>
      <c r="AC738" s="134"/>
      <c r="AD738" s="134"/>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row>
    <row r="739" spans="1:77" s="159" customFormat="1" x14ac:dyDescent="0.2">
      <c r="A739" s="1"/>
      <c r="B739" s="160"/>
      <c r="C739" s="161"/>
      <c r="D739" s="1"/>
      <c r="E739" s="1"/>
      <c r="F739" s="1"/>
      <c r="G739" s="162"/>
      <c r="H739" s="163"/>
      <c r="I739" s="163"/>
      <c r="J739" s="1"/>
      <c r="K739" s="1"/>
      <c r="L739" s="1"/>
      <c r="M739" s="160"/>
      <c r="N739" s="10"/>
      <c r="O739" s="134"/>
      <c r="P739" s="134"/>
      <c r="Q739" s="134"/>
      <c r="R739" s="134"/>
      <c r="S739" s="134"/>
      <c r="T739" s="134"/>
      <c r="U739" s="134"/>
      <c r="V739" s="134"/>
      <c r="W739" s="134"/>
      <c r="X739" s="134"/>
      <c r="Y739" s="134"/>
      <c r="Z739" s="134"/>
      <c r="AA739" s="134"/>
      <c r="AB739" s="134"/>
      <c r="AC739" s="134"/>
      <c r="AD739" s="134"/>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row>
    <row r="740" spans="1:77" s="159" customFormat="1" x14ac:dyDescent="0.2">
      <c r="A740" s="1"/>
      <c r="B740" s="160"/>
      <c r="C740" s="161"/>
      <c r="D740" s="1"/>
      <c r="E740" s="1"/>
      <c r="F740" s="1"/>
      <c r="G740" s="162"/>
      <c r="H740" s="163"/>
      <c r="I740" s="163"/>
      <c r="J740" s="1"/>
      <c r="K740" s="1"/>
      <c r="L740" s="1"/>
      <c r="M740" s="160"/>
      <c r="N740" s="10"/>
      <c r="O740" s="134"/>
      <c r="P740" s="134"/>
      <c r="Q740" s="134"/>
      <c r="R740" s="134"/>
      <c r="S740" s="134"/>
      <c r="T740" s="134"/>
      <c r="U740" s="134"/>
      <c r="V740" s="134"/>
      <c r="W740" s="134"/>
      <c r="X740" s="134"/>
      <c r="Y740" s="134"/>
      <c r="Z740" s="134"/>
      <c r="AA740" s="134"/>
      <c r="AB740" s="134"/>
      <c r="AC740" s="134"/>
      <c r="AD740" s="134"/>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row>
    <row r="741" spans="1:77" s="159" customFormat="1" x14ac:dyDescent="0.2">
      <c r="A741" s="1"/>
      <c r="B741" s="160"/>
      <c r="C741" s="161"/>
      <c r="D741" s="1"/>
      <c r="E741" s="1"/>
      <c r="F741" s="1"/>
      <c r="G741" s="162"/>
      <c r="H741" s="163"/>
      <c r="I741" s="163"/>
      <c r="J741" s="1"/>
      <c r="K741" s="1"/>
      <c r="L741" s="1"/>
      <c r="M741" s="160"/>
      <c r="N741" s="10"/>
      <c r="O741" s="134"/>
      <c r="P741" s="134"/>
      <c r="Q741" s="134"/>
      <c r="R741" s="134"/>
      <c r="S741" s="134"/>
      <c r="T741" s="134"/>
      <c r="U741" s="134"/>
      <c r="V741" s="134"/>
      <c r="W741" s="134"/>
      <c r="X741" s="134"/>
      <c r="Y741" s="134"/>
      <c r="Z741" s="134"/>
      <c r="AA741" s="134"/>
      <c r="AB741" s="134"/>
      <c r="AC741" s="134"/>
      <c r="AD741" s="134"/>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row>
    <row r="742" spans="1:77" s="159" customFormat="1" x14ac:dyDescent="0.2">
      <c r="A742" s="1"/>
      <c r="B742" s="160"/>
      <c r="C742" s="161"/>
      <c r="D742" s="1"/>
      <c r="E742" s="1"/>
      <c r="F742" s="1"/>
      <c r="G742" s="162"/>
      <c r="H742" s="163"/>
      <c r="I742" s="163"/>
      <c r="J742" s="1"/>
      <c r="K742" s="1"/>
      <c r="L742" s="1"/>
      <c r="M742" s="160"/>
      <c r="N742" s="10"/>
      <c r="O742" s="134"/>
      <c r="P742" s="134"/>
      <c r="Q742" s="134"/>
      <c r="R742" s="134"/>
      <c r="S742" s="134"/>
      <c r="T742" s="134"/>
      <c r="U742" s="134"/>
      <c r="V742" s="134"/>
      <c r="W742" s="134"/>
      <c r="X742" s="134"/>
      <c r="Y742" s="134"/>
      <c r="Z742" s="134"/>
      <c r="AA742" s="134"/>
      <c r="AB742" s="134"/>
      <c r="AC742" s="134"/>
      <c r="AD742" s="134"/>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row>
    <row r="743" spans="1:77" s="159" customFormat="1" x14ac:dyDescent="0.2">
      <c r="A743" s="1"/>
      <c r="B743" s="160"/>
      <c r="C743" s="161"/>
      <c r="D743" s="1"/>
      <c r="E743" s="1"/>
      <c r="F743" s="1"/>
      <c r="G743" s="162"/>
      <c r="H743" s="163"/>
      <c r="I743" s="163"/>
      <c r="J743" s="1"/>
      <c r="K743" s="1"/>
      <c r="L743" s="1"/>
      <c r="M743" s="160"/>
      <c r="N743" s="10"/>
      <c r="O743" s="134"/>
      <c r="P743" s="134"/>
      <c r="Q743" s="134"/>
      <c r="R743" s="134"/>
      <c r="S743" s="134"/>
      <c r="T743" s="134"/>
      <c r="U743" s="134"/>
      <c r="V743" s="134"/>
      <c r="W743" s="134"/>
      <c r="X743" s="134"/>
      <c r="Y743" s="134"/>
      <c r="Z743" s="134"/>
      <c r="AA743" s="134"/>
      <c r="AB743" s="134"/>
      <c r="AC743" s="134"/>
      <c r="AD743" s="134"/>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row>
    <row r="744" spans="1:77" s="159" customFormat="1" x14ac:dyDescent="0.2">
      <c r="A744" s="1"/>
      <c r="B744" s="160"/>
      <c r="C744" s="161"/>
      <c r="D744" s="1"/>
      <c r="E744" s="1"/>
      <c r="F744" s="1"/>
      <c r="G744" s="162"/>
      <c r="H744" s="163"/>
      <c r="I744" s="163"/>
      <c r="J744" s="1"/>
      <c r="K744" s="1"/>
      <c r="L744" s="1"/>
      <c r="M744" s="160"/>
      <c r="N744" s="10"/>
      <c r="O744" s="134"/>
      <c r="P744" s="134"/>
      <c r="Q744" s="134"/>
      <c r="R744" s="134"/>
      <c r="S744" s="134"/>
      <c r="T744" s="134"/>
      <c r="U744" s="134"/>
      <c r="V744" s="134"/>
      <c r="W744" s="134"/>
      <c r="X744" s="134"/>
      <c r="Y744" s="134"/>
      <c r="Z744" s="134"/>
      <c r="AA744" s="134"/>
      <c r="AB744" s="134"/>
      <c r="AC744" s="134"/>
      <c r="AD744" s="134"/>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row>
    <row r="745" spans="1:77" s="159" customFormat="1" x14ac:dyDescent="0.2">
      <c r="A745" s="1"/>
      <c r="B745" s="160"/>
      <c r="C745" s="161"/>
      <c r="D745" s="1"/>
      <c r="E745" s="1"/>
      <c r="F745" s="1"/>
      <c r="G745" s="162"/>
      <c r="H745" s="163"/>
      <c r="I745" s="163"/>
      <c r="J745" s="1"/>
      <c r="K745" s="1"/>
      <c r="L745" s="1"/>
      <c r="M745" s="160"/>
      <c r="N745" s="10"/>
      <c r="O745" s="134"/>
      <c r="P745" s="134"/>
      <c r="Q745" s="134"/>
      <c r="R745" s="134"/>
      <c r="S745" s="134"/>
      <c r="T745" s="134"/>
      <c r="U745" s="134"/>
      <c r="V745" s="134"/>
      <c r="W745" s="134"/>
      <c r="X745" s="134"/>
      <c r="Y745" s="134"/>
      <c r="Z745" s="134"/>
      <c r="AA745" s="134"/>
      <c r="AB745" s="134"/>
      <c r="AC745" s="134"/>
      <c r="AD745" s="134"/>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row>
    <row r="746" spans="1:77" s="159" customFormat="1" x14ac:dyDescent="0.2">
      <c r="A746" s="1"/>
      <c r="B746" s="160"/>
      <c r="C746" s="161"/>
      <c r="D746" s="1"/>
      <c r="E746" s="1"/>
      <c r="F746" s="1"/>
      <c r="G746" s="162"/>
      <c r="H746" s="163"/>
      <c r="I746" s="163"/>
      <c r="J746" s="1"/>
      <c r="K746" s="1"/>
      <c r="L746" s="1"/>
      <c r="M746" s="160"/>
      <c r="N746" s="10"/>
      <c r="O746" s="134"/>
      <c r="P746" s="134"/>
      <c r="Q746" s="134"/>
      <c r="R746" s="134"/>
      <c r="S746" s="134"/>
      <c r="T746" s="134"/>
      <c r="U746" s="134"/>
      <c r="V746" s="134"/>
      <c r="W746" s="134"/>
      <c r="X746" s="134"/>
      <c r="Y746" s="134"/>
      <c r="Z746" s="134"/>
      <c r="AA746" s="134"/>
      <c r="AB746" s="134"/>
      <c r="AC746" s="134"/>
      <c r="AD746" s="134"/>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row>
    <row r="747" spans="1:77" s="159" customFormat="1" x14ac:dyDescent="0.2">
      <c r="A747" s="1"/>
      <c r="B747" s="160"/>
      <c r="C747" s="161"/>
      <c r="D747" s="1"/>
      <c r="E747" s="1"/>
      <c r="F747" s="1"/>
      <c r="G747" s="162"/>
      <c r="H747" s="163"/>
      <c r="I747" s="163"/>
      <c r="J747" s="1"/>
      <c r="K747" s="1"/>
      <c r="L747" s="1"/>
      <c r="M747" s="160"/>
      <c r="N747" s="10"/>
      <c r="O747" s="134"/>
      <c r="P747" s="134"/>
      <c r="Q747" s="134"/>
      <c r="R747" s="134"/>
      <c r="S747" s="134"/>
      <c r="T747" s="134"/>
      <c r="U747" s="134"/>
      <c r="V747" s="134"/>
      <c r="W747" s="134"/>
      <c r="X747" s="134"/>
      <c r="Y747" s="134"/>
      <c r="Z747" s="134"/>
      <c r="AA747" s="134"/>
      <c r="AB747" s="134"/>
      <c r="AC747" s="134"/>
      <c r="AD747" s="134"/>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row>
    <row r="748" spans="1:77" s="159" customFormat="1" x14ac:dyDescent="0.2">
      <c r="A748" s="1"/>
      <c r="B748" s="160"/>
      <c r="C748" s="161"/>
      <c r="D748" s="1"/>
      <c r="E748" s="1"/>
      <c r="F748" s="1"/>
      <c r="G748" s="162"/>
      <c r="H748" s="163"/>
      <c r="I748" s="163"/>
      <c r="J748" s="1"/>
      <c r="K748" s="1"/>
      <c r="L748" s="1"/>
      <c r="M748" s="160"/>
      <c r="N748" s="10"/>
      <c r="O748" s="134"/>
      <c r="P748" s="134"/>
      <c r="Q748" s="134"/>
      <c r="R748" s="134"/>
      <c r="S748" s="134"/>
      <c r="T748" s="134"/>
      <c r="U748" s="134"/>
      <c r="V748" s="134"/>
      <c r="W748" s="134"/>
      <c r="X748" s="134"/>
      <c r="Y748" s="134"/>
      <c r="Z748" s="134"/>
      <c r="AA748" s="134"/>
      <c r="AB748" s="134"/>
      <c r="AC748" s="134"/>
      <c r="AD748" s="134"/>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row>
    <row r="749" spans="1:77" s="159" customFormat="1" x14ac:dyDescent="0.2">
      <c r="A749" s="1"/>
      <c r="B749" s="160"/>
      <c r="C749" s="161"/>
      <c r="D749" s="1"/>
      <c r="E749" s="1"/>
      <c r="F749" s="1"/>
      <c r="G749" s="162"/>
      <c r="H749" s="163"/>
      <c r="I749" s="163"/>
      <c r="J749" s="1"/>
      <c r="K749" s="1"/>
      <c r="L749" s="1"/>
      <c r="M749" s="160"/>
      <c r="N749" s="10"/>
      <c r="O749" s="134"/>
      <c r="P749" s="134"/>
      <c r="Q749" s="134"/>
      <c r="R749" s="134"/>
      <c r="S749" s="134"/>
      <c r="T749" s="134"/>
      <c r="U749" s="134"/>
      <c r="V749" s="134"/>
      <c r="W749" s="134"/>
      <c r="X749" s="134"/>
      <c r="Y749" s="134"/>
      <c r="Z749" s="134"/>
      <c r="AA749" s="134"/>
      <c r="AB749" s="134"/>
      <c r="AC749" s="134"/>
      <c r="AD749" s="134"/>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row>
    <row r="750" spans="1:77" s="159" customFormat="1" x14ac:dyDescent="0.2">
      <c r="A750" s="1"/>
      <c r="B750" s="160"/>
      <c r="C750" s="161"/>
      <c r="D750" s="1"/>
      <c r="E750" s="1"/>
      <c r="F750" s="1"/>
      <c r="G750" s="162"/>
      <c r="H750" s="163"/>
      <c r="I750" s="163"/>
      <c r="J750" s="1"/>
      <c r="K750" s="1"/>
      <c r="L750" s="1"/>
      <c r="M750" s="160"/>
      <c r="N750" s="10"/>
      <c r="O750" s="134"/>
      <c r="P750" s="134"/>
      <c r="Q750" s="134"/>
      <c r="R750" s="134"/>
      <c r="S750" s="134"/>
      <c r="T750" s="134"/>
      <c r="U750" s="134"/>
      <c r="V750" s="134"/>
      <c r="W750" s="134"/>
      <c r="X750" s="134"/>
      <c r="Y750" s="134"/>
      <c r="Z750" s="134"/>
      <c r="AA750" s="134"/>
      <c r="AB750" s="134"/>
      <c r="AC750" s="134"/>
      <c r="AD750" s="134"/>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row>
    <row r="751" spans="1:77" s="159" customFormat="1" x14ac:dyDescent="0.2">
      <c r="A751" s="1"/>
      <c r="B751" s="160"/>
      <c r="C751" s="161"/>
      <c r="D751" s="1"/>
      <c r="E751" s="1"/>
      <c r="F751" s="1"/>
      <c r="G751" s="162"/>
      <c r="H751" s="163"/>
      <c r="I751" s="163"/>
      <c r="J751" s="1"/>
      <c r="K751" s="1"/>
      <c r="L751" s="1"/>
      <c r="M751" s="160"/>
      <c r="N751" s="10"/>
      <c r="O751" s="134"/>
      <c r="P751" s="134"/>
      <c r="Q751" s="134"/>
      <c r="R751" s="134"/>
      <c r="S751" s="134"/>
      <c r="T751" s="134"/>
      <c r="U751" s="134"/>
      <c r="V751" s="134"/>
      <c r="W751" s="134"/>
      <c r="X751" s="134"/>
      <c r="Y751" s="134"/>
      <c r="Z751" s="134"/>
      <c r="AA751" s="134"/>
      <c r="AB751" s="134"/>
      <c r="AC751" s="134"/>
      <c r="AD751" s="134"/>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row>
    <row r="752" spans="1:77" s="159" customFormat="1" x14ac:dyDescent="0.2">
      <c r="A752" s="1"/>
      <c r="B752" s="160"/>
      <c r="C752" s="161"/>
      <c r="D752" s="1"/>
      <c r="E752" s="1"/>
      <c r="F752" s="1"/>
      <c r="G752" s="162"/>
      <c r="H752" s="163"/>
      <c r="I752" s="163"/>
      <c r="J752" s="1"/>
      <c r="K752" s="1"/>
      <c r="L752" s="1"/>
      <c r="M752" s="160"/>
      <c r="N752" s="10"/>
      <c r="O752" s="134"/>
      <c r="P752" s="134"/>
      <c r="Q752" s="134"/>
      <c r="R752" s="134"/>
      <c r="S752" s="134"/>
      <c r="T752" s="134"/>
      <c r="U752" s="134"/>
      <c r="V752" s="134"/>
      <c r="W752" s="134"/>
      <c r="X752" s="134"/>
      <c r="Y752" s="134"/>
      <c r="Z752" s="134"/>
      <c r="AA752" s="134"/>
      <c r="AB752" s="134"/>
      <c r="AC752" s="134"/>
      <c r="AD752" s="134"/>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row>
    <row r="753" spans="1:77" s="159" customFormat="1" x14ac:dyDescent="0.2">
      <c r="A753" s="1"/>
      <c r="B753" s="160"/>
      <c r="C753" s="161"/>
      <c r="D753" s="1"/>
      <c r="E753" s="1"/>
      <c r="F753" s="1"/>
      <c r="G753" s="162"/>
      <c r="H753" s="163"/>
      <c r="I753" s="163"/>
      <c r="J753" s="1"/>
      <c r="K753" s="1"/>
      <c r="L753" s="1"/>
      <c r="M753" s="160"/>
      <c r="N753" s="10"/>
      <c r="O753" s="134"/>
      <c r="P753" s="134"/>
      <c r="Q753" s="134"/>
      <c r="R753" s="134"/>
      <c r="S753" s="134"/>
      <c r="T753" s="134"/>
      <c r="U753" s="134"/>
      <c r="V753" s="134"/>
      <c r="W753" s="134"/>
      <c r="X753" s="134"/>
      <c r="Y753" s="134"/>
      <c r="Z753" s="134"/>
      <c r="AA753" s="134"/>
      <c r="AB753" s="134"/>
      <c r="AC753" s="134"/>
      <c r="AD753" s="134"/>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row>
    <row r="754" spans="1:77" s="159" customFormat="1" x14ac:dyDescent="0.2">
      <c r="A754" s="1"/>
      <c r="B754" s="160"/>
      <c r="C754" s="161"/>
      <c r="D754" s="1"/>
      <c r="E754" s="1"/>
      <c r="F754" s="1"/>
      <c r="G754" s="162"/>
      <c r="H754" s="163"/>
      <c r="I754" s="163"/>
      <c r="J754" s="1"/>
      <c r="K754" s="1"/>
      <c r="L754" s="1"/>
      <c r="M754" s="160"/>
      <c r="N754" s="10"/>
      <c r="O754" s="134"/>
      <c r="P754" s="134"/>
      <c r="Q754" s="134"/>
      <c r="R754" s="134"/>
      <c r="S754" s="134"/>
      <c r="T754" s="134"/>
      <c r="U754" s="134"/>
      <c r="V754" s="134"/>
      <c r="W754" s="134"/>
      <c r="X754" s="134"/>
      <c r="Y754" s="134"/>
      <c r="Z754" s="134"/>
      <c r="AA754" s="134"/>
      <c r="AB754" s="134"/>
      <c r="AC754" s="134"/>
      <c r="AD754" s="134"/>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row>
    <row r="755" spans="1:77" s="159" customFormat="1" x14ac:dyDescent="0.2">
      <c r="A755" s="1"/>
      <c r="B755" s="160"/>
      <c r="C755" s="161"/>
      <c r="D755" s="1"/>
      <c r="E755" s="1"/>
      <c r="F755" s="1"/>
      <c r="G755" s="162"/>
      <c r="H755" s="163"/>
      <c r="I755" s="163"/>
      <c r="J755" s="1"/>
      <c r="K755" s="1"/>
      <c r="L755" s="1"/>
      <c r="M755" s="160"/>
      <c r="N755" s="10"/>
      <c r="O755" s="134"/>
      <c r="P755" s="134"/>
      <c r="Q755" s="134"/>
      <c r="R755" s="134"/>
      <c r="S755" s="134"/>
      <c r="T755" s="134"/>
      <c r="U755" s="134"/>
      <c r="V755" s="134"/>
      <c r="W755" s="134"/>
      <c r="X755" s="134"/>
      <c r="Y755" s="134"/>
      <c r="Z755" s="134"/>
      <c r="AA755" s="134"/>
      <c r="AB755" s="134"/>
      <c r="AC755" s="134"/>
      <c r="AD755" s="134"/>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row>
    <row r="756" spans="1:77" s="159" customFormat="1" x14ac:dyDescent="0.2">
      <c r="A756" s="1"/>
      <c r="B756" s="160"/>
      <c r="C756" s="161"/>
      <c r="D756" s="1"/>
      <c r="E756" s="1"/>
      <c r="F756" s="1"/>
      <c r="G756" s="162"/>
      <c r="H756" s="163"/>
      <c r="I756" s="163"/>
      <c r="J756" s="1"/>
      <c r="K756" s="1"/>
      <c r="L756" s="1"/>
      <c r="M756" s="160"/>
      <c r="N756" s="10"/>
      <c r="O756" s="134"/>
      <c r="P756" s="134"/>
      <c r="Q756" s="134"/>
      <c r="R756" s="134"/>
      <c r="S756" s="134"/>
      <c r="T756" s="134"/>
      <c r="U756" s="134"/>
      <c r="V756" s="134"/>
      <c r="W756" s="134"/>
      <c r="X756" s="134"/>
      <c r="Y756" s="134"/>
      <c r="Z756" s="134"/>
      <c r="AA756" s="134"/>
      <c r="AB756" s="134"/>
      <c r="AC756" s="134"/>
      <c r="AD756" s="134"/>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row>
    <row r="757" spans="1:77" s="159" customFormat="1" x14ac:dyDescent="0.2">
      <c r="A757" s="1"/>
      <c r="B757" s="160"/>
      <c r="C757" s="161"/>
      <c r="D757" s="1"/>
      <c r="E757" s="1"/>
      <c r="F757" s="1"/>
      <c r="G757" s="162"/>
      <c r="H757" s="163"/>
      <c r="I757" s="163"/>
      <c r="J757" s="1"/>
      <c r="K757" s="1"/>
      <c r="L757" s="1"/>
      <c r="M757" s="160"/>
      <c r="N757" s="10"/>
      <c r="O757" s="134"/>
      <c r="P757" s="134"/>
      <c r="Q757" s="134"/>
      <c r="R757" s="134"/>
      <c r="S757" s="134"/>
      <c r="T757" s="134"/>
      <c r="U757" s="134"/>
      <c r="V757" s="134"/>
      <c r="W757" s="134"/>
      <c r="X757" s="134"/>
      <c r="Y757" s="134"/>
      <c r="Z757" s="134"/>
      <c r="AA757" s="134"/>
      <c r="AB757" s="134"/>
      <c r="AC757" s="134"/>
      <c r="AD757" s="134"/>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row>
    <row r="758" spans="1:77" s="159" customFormat="1" x14ac:dyDescent="0.2">
      <c r="A758" s="1"/>
      <c r="B758" s="160"/>
      <c r="C758" s="161"/>
      <c r="D758" s="1"/>
      <c r="E758" s="1"/>
      <c r="F758" s="1"/>
      <c r="G758" s="162"/>
      <c r="H758" s="163"/>
      <c r="I758" s="163"/>
      <c r="J758" s="1"/>
      <c r="K758" s="1"/>
      <c r="L758" s="1"/>
      <c r="M758" s="160"/>
      <c r="N758" s="10"/>
      <c r="O758" s="134"/>
      <c r="P758" s="134"/>
      <c r="Q758" s="134"/>
      <c r="R758" s="134"/>
      <c r="S758" s="134"/>
      <c r="T758" s="134"/>
      <c r="U758" s="134"/>
      <c r="V758" s="134"/>
      <c r="W758" s="134"/>
      <c r="X758" s="134"/>
      <c r="Y758" s="134"/>
      <c r="Z758" s="134"/>
      <c r="AA758" s="134"/>
      <c r="AB758" s="134"/>
      <c r="AC758" s="134"/>
      <c r="AD758" s="134"/>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row>
    <row r="759" spans="1:77" s="159" customFormat="1" x14ac:dyDescent="0.2">
      <c r="A759" s="1"/>
      <c r="B759" s="160"/>
      <c r="C759" s="161"/>
      <c r="D759" s="1"/>
      <c r="E759" s="1"/>
      <c r="F759" s="1"/>
      <c r="G759" s="162"/>
      <c r="H759" s="163"/>
      <c r="I759" s="163"/>
      <c r="J759" s="1"/>
      <c r="K759" s="1"/>
      <c r="L759" s="1"/>
      <c r="M759" s="160"/>
      <c r="N759" s="10"/>
      <c r="O759" s="134"/>
      <c r="P759" s="134"/>
      <c r="Q759" s="134"/>
      <c r="R759" s="134"/>
      <c r="S759" s="134"/>
      <c r="T759" s="134"/>
      <c r="U759" s="134"/>
      <c r="V759" s="134"/>
      <c r="W759" s="134"/>
      <c r="X759" s="134"/>
      <c r="Y759" s="134"/>
      <c r="Z759" s="134"/>
      <c r="AA759" s="134"/>
      <c r="AB759" s="134"/>
      <c r="AC759" s="134"/>
      <c r="AD759" s="134"/>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row>
    <row r="760" spans="1:77" s="159" customFormat="1" x14ac:dyDescent="0.2">
      <c r="A760" s="1"/>
      <c r="B760" s="160"/>
      <c r="C760" s="161"/>
      <c r="D760" s="1"/>
      <c r="E760" s="1"/>
      <c r="F760" s="1"/>
      <c r="G760" s="162"/>
      <c r="H760" s="163"/>
      <c r="I760" s="163"/>
      <c r="J760" s="1"/>
      <c r="K760" s="1"/>
      <c r="L760" s="1"/>
      <c r="M760" s="160"/>
      <c r="N760" s="10"/>
      <c r="O760" s="134"/>
      <c r="P760" s="134"/>
      <c r="Q760" s="134"/>
      <c r="R760" s="134"/>
      <c r="S760" s="134"/>
      <c r="T760" s="134"/>
      <c r="U760" s="134"/>
      <c r="V760" s="134"/>
      <c r="W760" s="134"/>
      <c r="X760" s="134"/>
      <c r="Y760" s="134"/>
      <c r="Z760" s="134"/>
      <c r="AA760" s="134"/>
      <c r="AB760" s="134"/>
      <c r="AC760" s="134"/>
      <c r="AD760" s="134"/>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row>
    <row r="761" spans="1:77" s="159" customFormat="1" x14ac:dyDescent="0.2">
      <c r="A761" s="1"/>
      <c r="B761" s="160"/>
      <c r="C761" s="161"/>
      <c r="D761" s="1"/>
      <c r="E761" s="1"/>
      <c r="F761" s="1"/>
      <c r="G761" s="162"/>
      <c r="H761" s="163"/>
      <c r="I761" s="163"/>
      <c r="J761" s="1"/>
      <c r="K761" s="1"/>
      <c r="L761" s="1"/>
      <c r="M761" s="160"/>
      <c r="N761" s="10"/>
      <c r="O761" s="134"/>
      <c r="P761" s="134"/>
      <c r="Q761" s="134"/>
      <c r="R761" s="134"/>
      <c r="S761" s="134"/>
      <c r="T761" s="134"/>
      <c r="U761" s="134"/>
      <c r="V761" s="134"/>
      <c r="W761" s="134"/>
      <c r="X761" s="134"/>
      <c r="Y761" s="134"/>
      <c r="Z761" s="134"/>
      <c r="AA761" s="134"/>
      <c r="AB761" s="134"/>
      <c r="AC761" s="134"/>
      <c r="AD761" s="134"/>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row>
    <row r="762" spans="1:77" s="159" customFormat="1" x14ac:dyDescent="0.2">
      <c r="A762" s="1"/>
      <c r="B762" s="160"/>
      <c r="C762" s="161"/>
      <c r="D762" s="1"/>
      <c r="E762" s="1"/>
      <c r="F762" s="1"/>
      <c r="G762" s="162"/>
      <c r="H762" s="163"/>
      <c r="I762" s="163"/>
      <c r="J762" s="1"/>
      <c r="K762" s="1"/>
      <c r="L762" s="1"/>
      <c r="M762" s="160"/>
      <c r="N762" s="10"/>
      <c r="O762" s="134"/>
      <c r="P762" s="134"/>
      <c r="Q762" s="134"/>
      <c r="R762" s="134"/>
      <c r="S762" s="134"/>
      <c r="T762" s="134"/>
      <c r="U762" s="134"/>
      <c r="V762" s="134"/>
      <c r="W762" s="134"/>
      <c r="X762" s="134"/>
      <c r="Y762" s="134"/>
      <c r="Z762" s="134"/>
      <c r="AA762" s="134"/>
      <c r="AB762" s="134"/>
      <c r="AC762" s="134"/>
      <c r="AD762" s="134"/>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row>
    <row r="763" spans="1:77" s="159" customFormat="1" x14ac:dyDescent="0.2">
      <c r="A763" s="1"/>
      <c r="B763" s="160"/>
      <c r="C763" s="161"/>
      <c r="D763" s="1"/>
      <c r="E763" s="1"/>
      <c r="F763" s="1"/>
      <c r="G763" s="162"/>
      <c r="H763" s="163"/>
      <c r="I763" s="163"/>
      <c r="J763" s="1"/>
      <c r="K763" s="1"/>
      <c r="L763" s="1"/>
      <c r="M763" s="160"/>
      <c r="N763" s="10"/>
      <c r="O763" s="134"/>
      <c r="P763" s="134"/>
      <c r="Q763" s="134"/>
      <c r="R763" s="134"/>
      <c r="S763" s="134"/>
      <c r="T763" s="134"/>
      <c r="U763" s="134"/>
      <c r="V763" s="134"/>
      <c r="W763" s="134"/>
      <c r="X763" s="134"/>
      <c r="Y763" s="134"/>
      <c r="Z763" s="134"/>
      <c r="AA763" s="134"/>
      <c r="AB763" s="134"/>
      <c r="AC763" s="134"/>
      <c r="AD763" s="134"/>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row>
    <row r="764" spans="1:77" s="159" customFormat="1" x14ac:dyDescent="0.2">
      <c r="A764" s="1"/>
      <c r="B764" s="160"/>
      <c r="C764" s="161"/>
      <c r="D764" s="1"/>
      <c r="E764" s="1"/>
      <c r="F764" s="1"/>
      <c r="G764" s="162"/>
      <c r="H764" s="163"/>
      <c r="I764" s="163"/>
      <c r="J764" s="1"/>
      <c r="K764" s="1"/>
      <c r="L764" s="1"/>
      <c r="M764" s="160"/>
      <c r="N764" s="10"/>
      <c r="O764" s="134"/>
      <c r="P764" s="134"/>
      <c r="Q764" s="134"/>
      <c r="R764" s="134"/>
      <c r="S764" s="134"/>
      <c r="T764" s="134"/>
      <c r="U764" s="134"/>
      <c r="V764" s="134"/>
      <c r="W764" s="134"/>
      <c r="X764" s="134"/>
      <c r="Y764" s="134"/>
      <c r="Z764" s="134"/>
      <c r="AA764" s="134"/>
      <c r="AB764" s="134"/>
      <c r="AC764" s="134"/>
      <c r="AD764" s="134"/>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row>
    <row r="765" spans="1:77" s="159" customFormat="1" x14ac:dyDescent="0.2">
      <c r="A765" s="1"/>
      <c r="B765" s="160"/>
      <c r="C765" s="161"/>
      <c r="D765" s="1"/>
      <c r="E765" s="1"/>
      <c r="F765" s="1"/>
      <c r="G765" s="162"/>
      <c r="H765" s="163"/>
      <c r="I765" s="163"/>
      <c r="J765" s="1"/>
      <c r="K765" s="1"/>
      <c r="L765" s="1"/>
      <c r="M765" s="160"/>
      <c r="N765" s="10"/>
      <c r="O765" s="134"/>
      <c r="P765" s="134"/>
      <c r="Q765" s="134"/>
      <c r="R765" s="134"/>
      <c r="S765" s="134"/>
      <c r="T765" s="134"/>
      <c r="U765" s="134"/>
      <c r="V765" s="134"/>
      <c r="W765" s="134"/>
      <c r="X765" s="134"/>
      <c r="Y765" s="134"/>
      <c r="Z765" s="134"/>
      <c r="AA765" s="134"/>
      <c r="AB765" s="134"/>
      <c r="AC765" s="134"/>
      <c r="AD765" s="134"/>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row>
    <row r="766" spans="1:77" s="159" customFormat="1" x14ac:dyDescent="0.2">
      <c r="A766" s="1"/>
      <c r="B766" s="160"/>
      <c r="C766" s="161"/>
      <c r="D766" s="1"/>
      <c r="E766" s="1"/>
      <c r="F766" s="1"/>
      <c r="G766" s="162"/>
      <c r="H766" s="163"/>
      <c r="I766" s="163"/>
      <c r="J766" s="1"/>
      <c r="K766" s="1"/>
      <c r="L766" s="1"/>
      <c r="M766" s="160"/>
      <c r="N766" s="10"/>
      <c r="O766" s="134"/>
      <c r="P766" s="134"/>
      <c r="Q766" s="134"/>
      <c r="R766" s="134"/>
      <c r="S766" s="134"/>
      <c r="T766" s="134"/>
      <c r="U766" s="134"/>
      <c r="V766" s="134"/>
      <c r="W766" s="134"/>
      <c r="X766" s="134"/>
      <c r="Y766" s="134"/>
      <c r="Z766" s="134"/>
      <c r="AA766" s="134"/>
      <c r="AB766" s="134"/>
      <c r="AC766" s="134"/>
      <c r="AD766" s="134"/>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row>
    <row r="767" spans="1:77" s="159" customFormat="1" x14ac:dyDescent="0.2">
      <c r="A767" s="1"/>
      <c r="B767" s="160"/>
      <c r="C767" s="161"/>
      <c r="D767" s="1"/>
      <c r="E767" s="1"/>
      <c r="F767" s="1"/>
      <c r="G767" s="162"/>
      <c r="H767" s="163"/>
      <c r="I767" s="163"/>
      <c r="J767" s="1"/>
      <c r="K767" s="1"/>
      <c r="L767" s="1"/>
      <c r="M767" s="160"/>
      <c r="N767" s="10"/>
      <c r="O767" s="134"/>
      <c r="P767" s="134"/>
      <c r="Q767" s="134"/>
      <c r="R767" s="134"/>
      <c r="S767" s="134"/>
      <c r="T767" s="134"/>
      <c r="U767" s="134"/>
      <c r="V767" s="134"/>
      <c r="W767" s="134"/>
      <c r="X767" s="134"/>
      <c r="Y767" s="134"/>
      <c r="Z767" s="134"/>
      <c r="AA767" s="134"/>
      <c r="AB767" s="134"/>
      <c r="AC767" s="134"/>
      <c r="AD767" s="134"/>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row>
    <row r="768" spans="1:77" s="159" customFormat="1" x14ac:dyDescent="0.2">
      <c r="A768" s="1"/>
      <c r="B768" s="160"/>
      <c r="C768" s="161"/>
      <c r="D768" s="1"/>
      <c r="E768" s="1"/>
      <c r="F768" s="1"/>
      <c r="G768" s="162"/>
      <c r="H768" s="163"/>
      <c r="I768" s="163"/>
      <c r="J768" s="1"/>
      <c r="K768" s="1"/>
      <c r="L768" s="1"/>
      <c r="M768" s="160"/>
      <c r="N768" s="10"/>
      <c r="O768" s="134"/>
      <c r="P768" s="134"/>
      <c r="Q768" s="134"/>
      <c r="R768" s="134"/>
      <c r="S768" s="134"/>
      <c r="T768" s="134"/>
      <c r="U768" s="134"/>
      <c r="V768" s="134"/>
      <c r="W768" s="134"/>
      <c r="X768" s="134"/>
      <c r="Y768" s="134"/>
      <c r="Z768" s="134"/>
      <c r="AA768" s="134"/>
      <c r="AB768" s="134"/>
      <c r="AC768" s="134"/>
      <c r="AD768" s="134"/>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row>
    <row r="769" spans="1:77" s="159" customFormat="1" x14ac:dyDescent="0.2">
      <c r="A769" s="1"/>
      <c r="B769" s="160"/>
      <c r="C769" s="161"/>
      <c r="D769" s="1"/>
      <c r="E769" s="1"/>
      <c r="F769" s="1"/>
      <c r="G769" s="162"/>
      <c r="H769" s="163"/>
      <c r="I769" s="163"/>
      <c r="J769" s="1"/>
      <c r="K769" s="1"/>
      <c r="L769" s="1"/>
      <c r="M769" s="160"/>
      <c r="N769" s="10"/>
      <c r="O769" s="134"/>
      <c r="P769" s="134"/>
      <c r="Q769" s="134"/>
      <c r="R769" s="134"/>
      <c r="S769" s="134"/>
      <c r="T769" s="134"/>
      <c r="U769" s="134"/>
      <c r="V769" s="134"/>
      <c r="W769" s="134"/>
      <c r="X769" s="134"/>
      <c r="Y769" s="134"/>
      <c r="Z769" s="134"/>
      <c r="AA769" s="134"/>
      <c r="AB769" s="134"/>
      <c r="AC769" s="134"/>
      <c r="AD769" s="134"/>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row>
    <row r="770" spans="1:77" s="159" customFormat="1" x14ac:dyDescent="0.2">
      <c r="A770" s="1"/>
      <c r="B770" s="160"/>
      <c r="C770" s="161"/>
      <c r="D770" s="1"/>
      <c r="E770" s="1"/>
      <c r="F770" s="1"/>
      <c r="G770" s="162"/>
      <c r="H770" s="163"/>
      <c r="I770" s="163"/>
      <c r="J770" s="1"/>
      <c r="K770" s="1"/>
      <c r="L770" s="1"/>
      <c r="M770" s="160"/>
      <c r="N770" s="10"/>
      <c r="O770" s="134"/>
      <c r="P770" s="134"/>
      <c r="Q770" s="134"/>
      <c r="R770" s="134"/>
      <c r="S770" s="134"/>
      <c r="T770" s="134"/>
      <c r="U770" s="134"/>
      <c r="V770" s="134"/>
      <c r="W770" s="134"/>
      <c r="X770" s="134"/>
      <c r="Y770" s="134"/>
      <c r="Z770" s="134"/>
      <c r="AA770" s="134"/>
      <c r="AB770" s="134"/>
      <c r="AC770" s="134"/>
      <c r="AD770" s="134"/>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row>
    <row r="771" spans="1:77" s="159" customFormat="1" x14ac:dyDescent="0.2">
      <c r="A771" s="1"/>
      <c r="B771" s="160"/>
      <c r="C771" s="161"/>
      <c r="D771" s="1"/>
      <c r="E771" s="1"/>
      <c r="F771" s="1"/>
      <c r="G771" s="162"/>
      <c r="H771" s="163"/>
      <c r="I771" s="163"/>
      <c r="J771" s="1"/>
      <c r="K771" s="1"/>
      <c r="L771" s="1"/>
      <c r="M771" s="160"/>
      <c r="N771" s="10"/>
      <c r="O771" s="134"/>
      <c r="P771" s="134"/>
      <c r="Q771" s="134"/>
      <c r="R771" s="134"/>
      <c r="S771" s="134"/>
      <c r="T771" s="134"/>
      <c r="U771" s="134"/>
      <c r="V771" s="134"/>
      <c r="W771" s="134"/>
      <c r="X771" s="134"/>
      <c r="Y771" s="134"/>
      <c r="Z771" s="134"/>
      <c r="AA771" s="134"/>
      <c r="AB771" s="134"/>
      <c r="AC771" s="134"/>
      <c r="AD771" s="134"/>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row>
    <row r="772" spans="1:77" s="159" customFormat="1" x14ac:dyDescent="0.2">
      <c r="A772" s="1"/>
      <c r="B772" s="160"/>
      <c r="C772" s="161"/>
      <c r="D772" s="1"/>
      <c r="E772" s="1"/>
      <c r="F772" s="1"/>
      <c r="G772" s="162"/>
      <c r="H772" s="163"/>
      <c r="I772" s="163"/>
      <c r="J772" s="1"/>
      <c r="K772" s="1"/>
      <c r="L772" s="1"/>
      <c r="M772" s="160"/>
      <c r="N772" s="10"/>
      <c r="O772" s="134"/>
      <c r="P772" s="134"/>
      <c r="Q772" s="134"/>
      <c r="R772" s="134"/>
      <c r="S772" s="134"/>
      <c r="T772" s="134"/>
      <c r="U772" s="134"/>
      <c r="V772" s="134"/>
      <c r="W772" s="134"/>
      <c r="X772" s="134"/>
      <c r="Y772" s="134"/>
      <c r="Z772" s="134"/>
      <c r="AA772" s="134"/>
      <c r="AB772" s="134"/>
      <c r="AC772" s="134"/>
      <c r="AD772" s="134"/>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row>
    <row r="773" spans="1:77" s="159" customFormat="1" x14ac:dyDescent="0.2">
      <c r="A773" s="1"/>
      <c r="B773" s="160"/>
      <c r="C773" s="161"/>
      <c r="D773" s="1"/>
      <c r="E773" s="1"/>
      <c r="F773" s="1"/>
      <c r="G773" s="162"/>
      <c r="H773" s="163"/>
      <c r="I773" s="163"/>
      <c r="J773" s="1"/>
      <c r="K773" s="1"/>
      <c r="L773" s="1"/>
      <c r="M773" s="160"/>
      <c r="N773" s="10"/>
      <c r="O773" s="134"/>
      <c r="P773" s="134"/>
      <c r="Q773" s="134"/>
      <c r="R773" s="134"/>
      <c r="S773" s="134"/>
      <c r="T773" s="134"/>
      <c r="U773" s="134"/>
      <c r="V773" s="134"/>
      <c r="W773" s="134"/>
      <c r="X773" s="134"/>
      <c r="Y773" s="134"/>
      <c r="Z773" s="134"/>
      <c r="AA773" s="134"/>
      <c r="AB773" s="134"/>
      <c r="AC773" s="134"/>
      <c r="AD773" s="134"/>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row>
    <row r="774" spans="1:77" s="159" customFormat="1" x14ac:dyDescent="0.2">
      <c r="A774" s="1"/>
      <c r="B774" s="160"/>
      <c r="C774" s="161"/>
      <c r="D774" s="1"/>
      <c r="E774" s="1"/>
      <c r="F774" s="1"/>
      <c r="G774" s="162"/>
      <c r="H774" s="163"/>
      <c r="I774" s="163"/>
      <c r="J774" s="1"/>
      <c r="K774" s="1"/>
      <c r="L774" s="1"/>
      <c r="M774" s="160"/>
      <c r="N774" s="10"/>
      <c r="O774" s="134"/>
      <c r="P774" s="134"/>
      <c r="Q774" s="134"/>
      <c r="R774" s="134"/>
      <c r="S774" s="134"/>
      <c r="T774" s="134"/>
      <c r="U774" s="134"/>
      <c r="V774" s="134"/>
      <c r="W774" s="134"/>
      <c r="X774" s="134"/>
      <c r="Y774" s="134"/>
      <c r="Z774" s="134"/>
      <c r="AA774" s="134"/>
      <c r="AB774" s="134"/>
      <c r="AC774" s="134"/>
      <c r="AD774" s="134"/>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row>
    <row r="775" spans="1:77" s="159" customFormat="1" x14ac:dyDescent="0.2">
      <c r="A775" s="1"/>
      <c r="B775" s="160"/>
      <c r="C775" s="161"/>
      <c r="D775" s="1"/>
      <c r="E775" s="1"/>
      <c r="F775" s="1"/>
      <c r="G775" s="162"/>
      <c r="H775" s="163"/>
      <c r="I775" s="163"/>
      <c r="J775" s="1"/>
      <c r="K775" s="1"/>
      <c r="L775" s="1"/>
      <c r="M775" s="160"/>
      <c r="N775" s="10"/>
      <c r="O775" s="134"/>
      <c r="P775" s="134"/>
      <c r="Q775" s="134"/>
      <c r="R775" s="134"/>
      <c r="S775" s="134"/>
      <c r="T775" s="134"/>
      <c r="U775" s="134"/>
      <c r="V775" s="134"/>
      <c r="W775" s="134"/>
      <c r="X775" s="134"/>
      <c r="Y775" s="134"/>
      <c r="Z775" s="134"/>
      <c r="AA775" s="134"/>
      <c r="AB775" s="134"/>
      <c r="AC775" s="134"/>
      <c r="AD775" s="134"/>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row>
    <row r="776" spans="1:77" s="159" customFormat="1" x14ac:dyDescent="0.2">
      <c r="A776" s="1"/>
      <c r="B776" s="160"/>
      <c r="C776" s="161"/>
      <c r="D776" s="1"/>
      <c r="E776" s="1"/>
      <c r="F776" s="1"/>
      <c r="G776" s="162"/>
      <c r="H776" s="163"/>
      <c r="I776" s="163"/>
      <c r="J776" s="1"/>
      <c r="K776" s="1"/>
      <c r="L776" s="1"/>
      <c r="M776" s="160"/>
      <c r="N776" s="10"/>
      <c r="O776" s="134"/>
      <c r="P776" s="134"/>
      <c r="Q776" s="134"/>
      <c r="R776" s="134"/>
      <c r="S776" s="134"/>
      <c r="T776" s="134"/>
      <c r="U776" s="134"/>
      <c r="V776" s="134"/>
      <c r="W776" s="134"/>
      <c r="X776" s="134"/>
      <c r="Y776" s="134"/>
      <c r="Z776" s="134"/>
      <c r="AA776" s="134"/>
      <c r="AB776" s="134"/>
      <c r="AC776" s="134"/>
      <c r="AD776" s="134"/>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row>
    <row r="777" spans="1:77" s="159" customFormat="1" x14ac:dyDescent="0.2">
      <c r="A777" s="1"/>
      <c r="B777" s="160"/>
      <c r="C777" s="161"/>
      <c r="D777" s="1"/>
      <c r="E777" s="1"/>
      <c r="F777" s="1"/>
      <c r="G777" s="162"/>
      <c r="H777" s="163"/>
      <c r="I777" s="163"/>
      <c r="J777" s="1"/>
      <c r="K777" s="1"/>
      <c r="L777" s="1"/>
      <c r="M777" s="160"/>
      <c r="N777" s="10"/>
      <c r="O777" s="134"/>
      <c r="P777" s="134"/>
      <c r="Q777" s="134"/>
      <c r="R777" s="134"/>
      <c r="S777" s="134"/>
      <c r="T777" s="134"/>
      <c r="U777" s="134"/>
      <c r="V777" s="134"/>
      <c r="W777" s="134"/>
      <c r="X777" s="134"/>
      <c r="Y777" s="134"/>
      <c r="Z777" s="134"/>
      <c r="AA777" s="134"/>
      <c r="AB777" s="134"/>
      <c r="AC777" s="134"/>
      <c r="AD777" s="134"/>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row>
    <row r="778" spans="1:77" s="159" customFormat="1" x14ac:dyDescent="0.2">
      <c r="A778" s="1"/>
      <c r="B778" s="160"/>
      <c r="C778" s="161"/>
      <c r="D778" s="1"/>
      <c r="E778" s="1"/>
      <c r="F778" s="1"/>
      <c r="G778" s="162"/>
      <c r="H778" s="163"/>
      <c r="I778" s="163"/>
      <c r="J778" s="1"/>
      <c r="K778" s="1"/>
      <c r="L778" s="1"/>
      <c r="M778" s="160"/>
      <c r="N778" s="10"/>
      <c r="O778" s="134"/>
      <c r="P778" s="134"/>
      <c r="Q778" s="134"/>
      <c r="R778" s="134"/>
      <c r="S778" s="134"/>
      <c r="T778" s="134"/>
      <c r="U778" s="134"/>
      <c r="V778" s="134"/>
      <c r="W778" s="134"/>
      <c r="X778" s="134"/>
      <c r="Y778" s="134"/>
      <c r="Z778" s="134"/>
      <c r="AA778" s="134"/>
      <c r="AB778" s="134"/>
      <c r="AC778" s="134"/>
      <c r="AD778" s="134"/>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row>
    <row r="779" spans="1:77" s="159" customFormat="1" x14ac:dyDescent="0.2">
      <c r="A779" s="1"/>
      <c r="B779" s="160"/>
      <c r="C779" s="161"/>
      <c r="D779" s="1"/>
      <c r="E779" s="1"/>
      <c r="F779" s="1"/>
      <c r="G779" s="162"/>
      <c r="H779" s="163"/>
      <c r="I779" s="163"/>
      <c r="J779" s="1"/>
      <c r="K779" s="1"/>
      <c r="L779" s="1"/>
      <c r="M779" s="160"/>
      <c r="N779" s="10"/>
      <c r="O779" s="134"/>
      <c r="P779" s="134"/>
      <c r="Q779" s="134"/>
      <c r="R779" s="134"/>
      <c r="S779" s="134"/>
      <c r="T779" s="134"/>
      <c r="U779" s="134"/>
      <c r="V779" s="134"/>
      <c r="W779" s="134"/>
      <c r="X779" s="134"/>
      <c r="Y779" s="134"/>
      <c r="Z779" s="134"/>
      <c r="AA779" s="134"/>
      <c r="AB779" s="134"/>
      <c r="AC779" s="134"/>
      <c r="AD779" s="134"/>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row>
    <row r="780" spans="1:77" s="159" customFormat="1" x14ac:dyDescent="0.2">
      <c r="A780" s="1"/>
      <c r="B780" s="160"/>
      <c r="C780" s="161"/>
      <c r="D780" s="1"/>
      <c r="E780" s="1"/>
      <c r="F780" s="1"/>
      <c r="G780" s="162"/>
      <c r="H780" s="163"/>
      <c r="I780" s="163"/>
      <c r="J780" s="1"/>
      <c r="K780" s="1"/>
      <c r="L780" s="1"/>
      <c r="M780" s="160"/>
      <c r="N780" s="10"/>
      <c r="O780" s="134"/>
      <c r="P780" s="134"/>
      <c r="Q780" s="134"/>
      <c r="R780" s="134"/>
      <c r="S780" s="134"/>
      <c r="T780" s="134"/>
      <c r="U780" s="134"/>
      <c r="V780" s="134"/>
      <c r="W780" s="134"/>
      <c r="X780" s="134"/>
      <c r="Y780" s="134"/>
      <c r="Z780" s="134"/>
      <c r="AA780" s="134"/>
      <c r="AB780" s="134"/>
      <c r="AC780" s="134"/>
      <c r="AD780" s="134"/>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row>
    <row r="781" spans="1:77" s="159" customFormat="1" x14ac:dyDescent="0.2">
      <c r="A781" s="1"/>
      <c r="B781" s="160"/>
      <c r="C781" s="161"/>
      <c r="D781" s="1"/>
      <c r="E781" s="1"/>
      <c r="F781" s="1"/>
      <c r="G781" s="162"/>
      <c r="H781" s="163"/>
      <c r="I781" s="163"/>
      <c r="J781" s="1"/>
      <c r="K781" s="1"/>
      <c r="L781" s="1"/>
      <c r="M781" s="160"/>
      <c r="N781" s="10"/>
      <c r="O781" s="134"/>
      <c r="P781" s="134"/>
      <c r="Q781" s="134"/>
      <c r="R781" s="134"/>
      <c r="S781" s="134"/>
      <c r="T781" s="134"/>
      <c r="U781" s="134"/>
      <c r="V781" s="134"/>
      <c r="W781" s="134"/>
      <c r="X781" s="134"/>
      <c r="Y781" s="134"/>
      <c r="Z781" s="134"/>
      <c r="AA781" s="134"/>
      <c r="AB781" s="134"/>
      <c r="AC781" s="134"/>
      <c r="AD781" s="134"/>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row>
    <row r="782" spans="1:77" s="159" customFormat="1" x14ac:dyDescent="0.2">
      <c r="A782" s="1"/>
      <c r="B782" s="160"/>
      <c r="C782" s="161"/>
      <c r="D782" s="1"/>
      <c r="E782" s="1"/>
      <c r="F782" s="1"/>
      <c r="G782" s="162"/>
      <c r="H782" s="163"/>
      <c r="I782" s="163"/>
      <c r="J782" s="1"/>
      <c r="K782" s="1"/>
      <c r="L782" s="1"/>
      <c r="M782" s="160"/>
      <c r="N782" s="10"/>
      <c r="O782" s="134"/>
      <c r="P782" s="134"/>
      <c r="Q782" s="134"/>
      <c r="R782" s="134"/>
      <c r="S782" s="134"/>
      <c r="T782" s="134"/>
      <c r="U782" s="134"/>
      <c r="V782" s="134"/>
      <c r="W782" s="134"/>
      <c r="X782" s="134"/>
      <c r="Y782" s="134"/>
      <c r="Z782" s="134"/>
      <c r="AA782" s="134"/>
      <c r="AB782" s="134"/>
      <c r="AC782" s="134"/>
      <c r="AD782" s="134"/>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row>
    <row r="783" spans="1:77" s="159" customFormat="1" x14ac:dyDescent="0.2">
      <c r="A783" s="1"/>
      <c r="B783" s="160"/>
      <c r="C783" s="161"/>
      <c r="D783" s="1"/>
      <c r="E783" s="1"/>
      <c r="F783" s="1"/>
      <c r="G783" s="162"/>
      <c r="H783" s="163"/>
      <c r="I783" s="163"/>
      <c r="J783" s="1"/>
      <c r="K783" s="1"/>
      <c r="L783" s="1"/>
      <c r="M783" s="160"/>
      <c r="N783" s="10"/>
      <c r="O783" s="134"/>
      <c r="P783" s="134"/>
      <c r="Q783" s="134"/>
      <c r="R783" s="134"/>
      <c r="S783" s="134"/>
      <c r="T783" s="134"/>
      <c r="U783" s="134"/>
      <c r="V783" s="134"/>
      <c r="W783" s="134"/>
      <c r="X783" s="134"/>
      <c r="Y783" s="134"/>
      <c r="Z783" s="134"/>
      <c r="AA783" s="134"/>
      <c r="AB783" s="134"/>
      <c r="AC783" s="134"/>
      <c r="AD783" s="134"/>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row>
    <row r="784" spans="1:77" s="159" customFormat="1" x14ac:dyDescent="0.2">
      <c r="A784" s="1"/>
      <c r="B784" s="160"/>
      <c r="C784" s="161"/>
      <c r="D784" s="1"/>
      <c r="E784" s="1"/>
      <c r="F784" s="1"/>
      <c r="G784" s="162"/>
      <c r="H784" s="163"/>
      <c r="I784" s="163"/>
      <c r="J784" s="1"/>
      <c r="K784" s="1"/>
      <c r="L784" s="1"/>
      <c r="M784" s="160"/>
      <c r="N784" s="10"/>
      <c r="O784" s="134"/>
      <c r="P784" s="134"/>
      <c r="Q784" s="134"/>
      <c r="R784" s="134"/>
      <c r="S784" s="134"/>
      <c r="T784" s="134"/>
      <c r="U784" s="134"/>
      <c r="V784" s="134"/>
      <c r="W784" s="134"/>
      <c r="X784" s="134"/>
      <c r="Y784" s="134"/>
      <c r="Z784" s="134"/>
      <c r="AA784" s="134"/>
      <c r="AB784" s="134"/>
      <c r="AC784" s="134"/>
      <c r="AD784" s="134"/>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row>
    <row r="785" spans="1:77" s="159" customFormat="1" x14ac:dyDescent="0.2">
      <c r="A785" s="1"/>
      <c r="B785" s="160"/>
      <c r="C785" s="161"/>
      <c r="D785" s="1"/>
      <c r="E785" s="1"/>
      <c r="F785" s="1"/>
      <c r="G785" s="162"/>
      <c r="H785" s="163"/>
      <c r="I785" s="163"/>
      <c r="J785" s="1"/>
      <c r="K785" s="1"/>
      <c r="L785" s="1"/>
      <c r="M785" s="160"/>
      <c r="N785" s="10"/>
      <c r="O785" s="134"/>
      <c r="P785" s="134"/>
      <c r="Q785" s="134"/>
      <c r="R785" s="134"/>
      <c r="S785" s="134"/>
      <c r="T785" s="134"/>
      <c r="U785" s="134"/>
      <c r="V785" s="134"/>
      <c r="W785" s="134"/>
      <c r="X785" s="134"/>
      <c r="Y785" s="134"/>
      <c r="Z785" s="134"/>
      <c r="AA785" s="134"/>
      <c r="AB785" s="134"/>
      <c r="AC785" s="134"/>
      <c r="AD785" s="134"/>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row>
    <row r="786" spans="1:77" s="159" customFormat="1" x14ac:dyDescent="0.2">
      <c r="A786" s="1"/>
      <c r="B786" s="160"/>
      <c r="C786" s="161"/>
      <c r="D786" s="1"/>
      <c r="E786" s="1"/>
      <c r="F786" s="1"/>
      <c r="G786" s="162"/>
      <c r="H786" s="163"/>
      <c r="I786" s="163"/>
      <c r="J786" s="1"/>
      <c r="K786" s="1"/>
      <c r="L786" s="1"/>
      <c r="M786" s="160"/>
      <c r="N786" s="10"/>
      <c r="O786" s="134"/>
      <c r="P786" s="134"/>
      <c r="Q786" s="134"/>
      <c r="R786" s="134"/>
      <c r="S786" s="134"/>
      <c r="T786" s="134"/>
      <c r="U786" s="134"/>
      <c r="V786" s="134"/>
      <c r="W786" s="134"/>
      <c r="X786" s="134"/>
      <c r="Y786" s="134"/>
      <c r="Z786" s="134"/>
      <c r="AA786" s="134"/>
      <c r="AB786" s="134"/>
      <c r="AC786" s="134"/>
      <c r="AD786" s="134"/>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row>
    <row r="787" spans="1:77" s="159" customFormat="1" x14ac:dyDescent="0.2">
      <c r="A787" s="1"/>
      <c r="B787" s="160"/>
      <c r="C787" s="161"/>
      <c r="D787" s="1"/>
      <c r="E787" s="1"/>
      <c r="F787" s="1"/>
      <c r="G787" s="162"/>
      <c r="H787" s="163"/>
      <c r="I787" s="163"/>
      <c r="J787" s="1"/>
      <c r="K787" s="1"/>
      <c r="L787" s="1"/>
      <c r="M787" s="160"/>
      <c r="N787" s="10"/>
      <c r="O787" s="134"/>
      <c r="P787" s="134"/>
      <c r="Q787" s="134"/>
      <c r="R787" s="134"/>
      <c r="S787" s="134"/>
      <c r="T787" s="134"/>
      <c r="U787" s="134"/>
      <c r="V787" s="134"/>
      <c r="W787" s="134"/>
      <c r="X787" s="134"/>
      <c r="Y787" s="134"/>
      <c r="Z787" s="134"/>
      <c r="AA787" s="134"/>
      <c r="AB787" s="134"/>
      <c r="AC787" s="134"/>
      <c r="AD787" s="134"/>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row>
    <row r="788" spans="1:77" s="159" customFormat="1" x14ac:dyDescent="0.2">
      <c r="A788" s="1"/>
      <c r="B788" s="160"/>
      <c r="C788" s="161"/>
      <c r="D788" s="1"/>
      <c r="E788" s="1"/>
      <c r="F788" s="1"/>
      <c r="G788" s="162"/>
      <c r="H788" s="163"/>
      <c r="I788" s="163"/>
      <c r="J788" s="1"/>
      <c r="K788" s="1"/>
      <c r="L788" s="1"/>
      <c r="M788" s="160"/>
      <c r="N788" s="10"/>
      <c r="O788" s="134"/>
      <c r="P788" s="134"/>
      <c r="Q788" s="134"/>
      <c r="R788" s="134"/>
      <c r="S788" s="134"/>
      <c r="T788" s="134"/>
      <c r="U788" s="134"/>
      <c r="V788" s="134"/>
      <c r="W788" s="134"/>
      <c r="X788" s="134"/>
      <c r="Y788" s="134"/>
      <c r="Z788" s="134"/>
      <c r="AA788" s="134"/>
      <c r="AB788" s="134"/>
      <c r="AC788" s="134"/>
      <c r="AD788" s="134"/>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row>
    <row r="789" spans="1:77" s="159" customFormat="1" x14ac:dyDescent="0.2">
      <c r="A789" s="1"/>
      <c r="B789" s="160"/>
      <c r="C789" s="161"/>
      <c r="D789" s="1"/>
      <c r="E789" s="1"/>
      <c r="F789" s="1"/>
      <c r="G789" s="162"/>
      <c r="H789" s="163"/>
      <c r="I789" s="163"/>
      <c r="J789" s="1"/>
      <c r="K789" s="1"/>
      <c r="L789" s="1"/>
      <c r="M789" s="160"/>
      <c r="N789" s="10"/>
      <c r="O789" s="134"/>
      <c r="P789" s="134"/>
      <c r="Q789" s="134"/>
      <c r="R789" s="134"/>
      <c r="S789" s="134"/>
      <c r="T789" s="134"/>
      <c r="U789" s="134"/>
      <c r="V789" s="134"/>
      <c r="W789" s="134"/>
      <c r="X789" s="134"/>
      <c r="Y789" s="134"/>
      <c r="Z789" s="134"/>
      <c r="AA789" s="134"/>
      <c r="AB789" s="134"/>
      <c r="AC789" s="134"/>
      <c r="AD789" s="134"/>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row>
    <row r="790" spans="1:77" s="159" customFormat="1" x14ac:dyDescent="0.2">
      <c r="A790" s="1"/>
      <c r="B790" s="160"/>
      <c r="C790" s="161"/>
      <c r="D790" s="1"/>
      <c r="E790" s="1"/>
      <c r="F790" s="1"/>
      <c r="G790" s="162"/>
      <c r="H790" s="163"/>
      <c r="I790" s="163"/>
      <c r="J790" s="1"/>
      <c r="K790" s="1"/>
      <c r="L790" s="1"/>
      <c r="M790" s="160"/>
      <c r="N790" s="10"/>
      <c r="O790" s="134"/>
      <c r="P790" s="134"/>
      <c r="Q790" s="134"/>
      <c r="R790" s="134"/>
      <c r="S790" s="134"/>
      <c r="T790" s="134"/>
      <c r="U790" s="134"/>
      <c r="V790" s="134"/>
      <c r="W790" s="134"/>
      <c r="X790" s="134"/>
      <c r="Y790" s="134"/>
      <c r="Z790" s="134"/>
      <c r="AA790" s="134"/>
      <c r="AB790" s="134"/>
      <c r="AC790" s="134"/>
      <c r="AD790" s="134"/>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row>
    <row r="791" spans="1:77" s="159" customFormat="1" x14ac:dyDescent="0.2">
      <c r="A791" s="1"/>
      <c r="B791" s="160"/>
      <c r="C791" s="161"/>
      <c r="D791" s="1"/>
      <c r="E791" s="1"/>
      <c r="F791" s="1"/>
      <c r="G791" s="162"/>
      <c r="H791" s="163"/>
      <c r="I791" s="163"/>
      <c r="J791" s="1"/>
      <c r="K791" s="1"/>
      <c r="L791" s="1"/>
      <c r="M791" s="160"/>
      <c r="N791" s="10"/>
      <c r="O791" s="134"/>
      <c r="P791" s="134"/>
      <c r="Q791" s="134"/>
      <c r="R791" s="134"/>
      <c r="S791" s="134"/>
      <c r="T791" s="134"/>
      <c r="U791" s="134"/>
      <c r="V791" s="134"/>
      <c r="W791" s="134"/>
      <c r="X791" s="134"/>
      <c r="Y791" s="134"/>
      <c r="Z791" s="134"/>
      <c r="AA791" s="134"/>
      <c r="AB791" s="134"/>
      <c r="AC791" s="134"/>
      <c r="AD791" s="134"/>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row>
    <row r="792" spans="1:77" s="159" customFormat="1" x14ac:dyDescent="0.2">
      <c r="A792" s="1"/>
      <c r="B792" s="160"/>
      <c r="C792" s="161"/>
      <c r="D792" s="1"/>
      <c r="E792" s="1"/>
      <c r="F792" s="1"/>
      <c r="G792" s="162"/>
      <c r="H792" s="163"/>
      <c r="I792" s="163"/>
      <c r="J792" s="1"/>
      <c r="K792" s="1"/>
      <c r="L792" s="1"/>
      <c r="M792" s="160"/>
      <c r="N792" s="10"/>
      <c r="O792" s="134"/>
      <c r="P792" s="134"/>
      <c r="Q792" s="134"/>
      <c r="R792" s="134"/>
      <c r="S792" s="134"/>
      <c r="T792" s="134"/>
      <c r="U792" s="134"/>
      <c r="V792" s="134"/>
      <c r="W792" s="134"/>
      <c r="X792" s="134"/>
      <c r="Y792" s="134"/>
      <c r="Z792" s="134"/>
      <c r="AA792" s="134"/>
      <c r="AB792" s="134"/>
      <c r="AC792" s="134"/>
      <c r="AD792" s="134"/>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row>
    <row r="793" spans="1:77" s="159" customFormat="1" x14ac:dyDescent="0.2">
      <c r="A793" s="1"/>
      <c r="B793" s="160"/>
      <c r="C793" s="161"/>
      <c r="D793" s="1"/>
      <c r="E793" s="1"/>
      <c r="F793" s="1"/>
      <c r="G793" s="162"/>
      <c r="H793" s="163"/>
      <c r="I793" s="163"/>
      <c r="J793" s="1"/>
      <c r="K793" s="1"/>
      <c r="L793" s="1"/>
      <c r="M793" s="160"/>
      <c r="N793" s="10"/>
      <c r="O793" s="134"/>
      <c r="P793" s="134"/>
      <c r="Q793" s="134"/>
      <c r="R793" s="134"/>
      <c r="S793" s="134"/>
      <c r="T793" s="134"/>
      <c r="U793" s="134"/>
      <c r="V793" s="134"/>
      <c r="W793" s="134"/>
      <c r="X793" s="134"/>
      <c r="Y793" s="134"/>
      <c r="Z793" s="134"/>
      <c r="AA793" s="134"/>
      <c r="AB793" s="134"/>
      <c r="AC793" s="134"/>
      <c r="AD793" s="134"/>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row>
    <row r="794" spans="1:77" s="159" customFormat="1" x14ac:dyDescent="0.2">
      <c r="A794" s="1"/>
      <c r="B794" s="160"/>
      <c r="C794" s="161"/>
      <c r="D794" s="1"/>
      <c r="E794" s="1"/>
      <c r="F794" s="1"/>
      <c r="G794" s="162"/>
      <c r="H794" s="163"/>
      <c r="I794" s="163"/>
      <c r="J794" s="1"/>
      <c r="K794" s="1"/>
      <c r="L794" s="1"/>
      <c r="M794" s="160"/>
      <c r="N794" s="10"/>
      <c r="O794" s="134"/>
      <c r="P794" s="134"/>
      <c r="Q794" s="134"/>
      <c r="R794" s="134"/>
      <c r="S794" s="134"/>
      <c r="T794" s="134"/>
      <c r="U794" s="134"/>
      <c r="V794" s="134"/>
      <c r="W794" s="134"/>
      <c r="X794" s="134"/>
      <c r="Y794" s="134"/>
      <c r="Z794" s="134"/>
      <c r="AA794" s="134"/>
      <c r="AB794" s="134"/>
      <c r="AC794" s="134"/>
      <c r="AD794" s="134"/>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row>
    <row r="795" spans="1:77" s="159" customFormat="1" x14ac:dyDescent="0.2">
      <c r="A795" s="1"/>
      <c r="B795" s="160"/>
      <c r="C795" s="161"/>
      <c r="D795" s="1"/>
      <c r="E795" s="1"/>
      <c r="F795" s="1"/>
      <c r="G795" s="162"/>
      <c r="H795" s="163"/>
      <c r="I795" s="163"/>
      <c r="J795" s="1"/>
      <c r="K795" s="1"/>
      <c r="L795" s="1"/>
      <c r="M795" s="160"/>
      <c r="N795" s="10"/>
      <c r="O795" s="134"/>
      <c r="P795" s="134"/>
      <c r="Q795" s="134"/>
      <c r="R795" s="134"/>
      <c r="S795" s="134"/>
      <c r="T795" s="134"/>
      <c r="U795" s="134"/>
      <c r="V795" s="134"/>
      <c r="W795" s="134"/>
      <c r="X795" s="134"/>
      <c r="Y795" s="134"/>
      <c r="Z795" s="134"/>
      <c r="AA795" s="134"/>
      <c r="AB795" s="134"/>
      <c r="AC795" s="134"/>
      <c r="AD795" s="134"/>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row>
    <row r="796" spans="1:77" s="159" customFormat="1" x14ac:dyDescent="0.2">
      <c r="A796" s="1"/>
      <c r="B796" s="160"/>
      <c r="C796" s="161"/>
      <c r="D796" s="1"/>
      <c r="E796" s="1"/>
      <c r="F796" s="1"/>
      <c r="G796" s="162"/>
      <c r="H796" s="163"/>
      <c r="I796" s="163"/>
      <c r="J796" s="1"/>
      <c r="K796" s="1"/>
      <c r="L796" s="1"/>
      <c r="M796" s="160"/>
      <c r="N796" s="10"/>
      <c r="O796" s="134"/>
      <c r="P796" s="134"/>
      <c r="Q796" s="134"/>
      <c r="R796" s="134"/>
      <c r="S796" s="134"/>
      <c r="T796" s="134"/>
      <c r="U796" s="134"/>
      <c r="V796" s="134"/>
      <c r="W796" s="134"/>
      <c r="X796" s="134"/>
      <c r="Y796" s="134"/>
      <c r="Z796" s="134"/>
      <c r="AA796" s="134"/>
      <c r="AB796" s="134"/>
      <c r="AC796" s="134"/>
      <c r="AD796" s="134"/>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row>
    <row r="797" spans="1:77" s="159" customFormat="1" x14ac:dyDescent="0.2">
      <c r="A797" s="1"/>
      <c r="B797" s="160"/>
      <c r="C797" s="161"/>
      <c r="D797" s="1"/>
      <c r="E797" s="1"/>
      <c r="F797" s="1"/>
      <c r="G797" s="162"/>
      <c r="H797" s="163"/>
      <c r="I797" s="163"/>
      <c r="J797" s="1"/>
      <c r="K797" s="1"/>
      <c r="L797" s="1"/>
      <c r="M797" s="160"/>
      <c r="N797" s="10"/>
      <c r="O797" s="134"/>
      <c r="P797" s="134"/>
      <c r="Q797" s="134"/>
      <c r="R797" s="134"/>
      <c r="S797" s="134"/>
      <c r="T797" s="134"/>
      <c r="U797" s="134"/>
      <c r="V797" s="134"/>
      <c r="W797" s="134"/>
      <c r="X797" s="134"/>
      <c r="Y797" s="134"/>
      <c r="Z797" s="134"/>
      <c r="AA797" s="134"/>
      <c r="AB797" s="134"/>
      <c r="AC797" s="134"/>
      <c r="AD797" s="134"/>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row>
    <row r="798" spans="1:77" s="159" customFormat="1" x14ac:dyDescent="0.2">
      <c r="A798" s="1"/>
      <c r="B798" s="160"/>
      <c r="C798" s="161"/>
      <c r="D798" s="1"/>
      <c r="E798" s="1"/>
      <c r="F798" s="1"/>
      <c r="G798" s="162"/>
      <c r="H798" s="163"/>
      <c r="I798" s="163"/>
      <c r="J798" s="1"/>
      <c r="K798" s="1"/>
      <c r="L798" s="1"/>
      <c r="M798" s="160"/>
      <c r="N798" s="10"/>
      <c r="O798" s="134"/>
      <c r="P798" s="134"/>
      <c r="Q798" s="134"/>
      <c r="R798" s="134"/>
      <c r="S798" s="134"/>
      <c r="T798" s="134"/>
      <c r="U798" s="134"/>
      <c r="V798" s="134"/>
      <c r="W798" s="134"/>
      <c r="X798" s="134"/>
      <c r="Y798" s="134"/>
      <c r="Z798" s="134"/>
      <c r="AA798" s="134"/>
      <c r="AB798" s="134"/>
      <c r="AC798" s="134"/>
      <c r="AD798" s="134"/>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row>
    <row r="799" spans="1:77" s="159" customFormat="1" x14ac:dyDescent="0.2">
      <c r="A799" s="1"/>
      <c r="B799" s="160"/>
      <c r="C799" s="161"/>
      <c r="D799" s="1"/>
      <c r="E799" s="1"/>
      <c r="F799" s="1"/>
      <c r="G799" s="162"/>
      <c r="H799" s="163"/>
      <c r="I799" s="163"/>
      <c r="J799" s="1"/>
      <c r="K799" s="1"/>
      <c r="L799" s="1"/>
      <c r="M799" s="160"/>
      <c r="N799" s="10"/>
      <c r="O799" s="134"/>
      <c r="P799" s="134"/>
      <c r="Q799" s="134"/>
      <c r="R799" s="134"/>
      <c r="S799" s="134"/>
      <c r="T799" s="134"/>
      <c r="U799" s="134"/>
      <c r="V799" s="134"/>
      <c r="W799" s="134"/>
      <c r="X799" s="134"/>
      <c r="Y799" s="134"/>
      <c r="Z799" s="134"/>
      <c r="AA799" s="134"/>
      <c r="AB799" s="134"/>
      <c r="AC799" s="134"/>
      <c r="AD799" s="134"/>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row>
    <row r="800" spans="1:77" s="159" customFormat="1" x14ac:dyDescent="0.2">
      <c r="A800" s="1"/>
      <c r="B800" s="160"/>
      <c r="C800" s="161"/>
      <c r="D800" s="1"/>
      <c r="E800" s="1"/>
      <c r="F800" s="1"/>
      <c r="G800" s="162"/>
      <c r="H800" s="163"/>
      <c r="I800" s="163"/>
      <c r="J800" s="1"/>
      <c r="K800" s="1"/>
      <c r="L800" s="1"/>
      <c r="M800" s="160"/>
      <c r="N800" s="10"/>
      <c r="O800" s="134"/>
      <c r="P800" s="134"/>
      <c r="Q800" s="134"/>
      <c r="R800" s="134"/>
      <c r="S800" s="134"/>
      <c r="T800" s="134"/>
      <c r="U800" s="134"/>
      <c r="V800" s="134"/>
      <c r="W800" s="134"/>
      <c r="X800" s="134"/>
      <c r="Y800" s="134"/>
      <c r="Z800" s="134"/>
      <c r="AA800" s="134"/>
      <c r="AB800" s="134"/>
      <c r="AC800" s="134"/>
      <c r="AD800" s="134"/>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row>
    <row r="801" spans="1:77" s="159" customFormat="1" x14ac:dyDescent="0.2">
      <c r="A801" s="1"/>
      <c r="B801" s="160"/>
      <c r="C801" s="161"/>
      <c r="D801" s="1"/>
      <c r="E801" s="1"/>
      <c r="F801" s="1"/>
      <c r="G801" s="162"/>
      <c r="H801" s="163"/>
      <c r="I801" s="163"/>
      <c r="J801" s="1"/>
      <c r="K801" s="1"/>
      <c r="L801" s="1"/>
      <c r="M801" s="160"/>
      <c r="N801" s="10"/>
      <c r="O801" s="134"/>
      <c r="P801" s="134"/>
      <c r="Q801" s="134"/>
      <c r="R801" s="134"/>
      <c r="S801" s="134"/>
      <c r="T801" s="134"/>
      <c r="U801" s="134"/>
      <c r="V801" s="134"/>
      <c r="W801" s="134"/>
      <c r="X801" s="134"/>
      <c r="Y801" s="134"/>
      <c r="Z801" s="134"/>
      <c r="AA801" s="134"/>
      <c r="AB801" s="134"/>
      <c r="AC801" s="134"/>
      <c r="AD801" s="134"/>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row>
    <row r="802" spans="1:77" s="159" customFormat="1" x14ac:dyDescent="0.2">
      <c r="A802" s="1"/>
      <c r="B802" s="160"/>
      <c r="C802" s="161"/>
      <c r="D802" s="1"/>
      <c r="E802" s="1"/>
      <c r="F802" s="1"/>
      <c r="G802" s="162"/>
      <c r="H802" s="163"/>
      <c r="I802" s="163"/>
      <c r="J802" s="1"/>
      <c r="K802" s="1"/>
      <c r="L802" s="1"/>
      <c r="M802" s="160"/>
      <c r="N802" s="10"/>
      <c r="O802" s="134"/>
      <c r="P802" s="134"/>
      <c r="Q802" s="134"/>
      <c r="R802" s="134"/>
      <c r="S802" s="134"/>
      <c r="T802" s="134"/>
      <c r="U802" s="134"/>
      <c r="V802" s="134"/>
      <c r="W802" s="134"/>
      <c r="X802" s="134"/>
      <c r="Y802" s="134"/>
      <c r="Z802" s="134"/>
      <c r="AA802" s="134"/>
      <c r="AB802" s="134"/>
      <c r="AC802" s="134"/>
      <c r="AD802" s="134"/>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row>
    <row r="803" spans="1:77" s="159" customFormat="1" x14ac:dyDescent="0.2">
      <c r="A803" s="1"/>
      <c r="B803" s="160"/>
      <c r="C803" s="161"/>
      <c r="D803" s="1"/>
      <c r="E803" s="1"/>
      <c r="F803" s="1"/>
      <c r="G803" s="162"/>
      <c r="H803" s="163"/>
      <c r="I803" s="163"/>
      <c r="J803" s="1"/>
      <c r="K803" s="1"/>
      <c r="L803" s="1"/>
      <c r="M803" s="160"/>
      <c r="N803" s="10"/>
      <c r="O803" s="134"/>
      <c r="P803" s="134"/>
      <c r="Q803" s="134"/>
      <c r="R803" s="134"/>
      <c r="S803" s="134"/>
      <c r="T803" s="134"/>
      <c r="U803" s="134"/>
      <c r="V803" s="134"/>
      <c r="W803" s="134"/>
      <c r="X803" s="134"/>
      <c r="Y803" s="134"/>
      <c r="Z803" s="134"/>
      <c r="AA803" s="134"/>
      <c r="AB803" s="134"/>
      <c r="AC803" s="134"/>
      <c r="AD803" s="134"/>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row>
    <row r="804" spans="1:77" s="159" customFormat="1" x14ac:dyDescent="0.2">
      <c r="A804" s="1"/>
      <c r="B804" s="160"/>
      <c r="C804" s="161"/>
      <c r="D804" s="1"/>
      <c r="E804" s="1"/>
      <c r="F804" s="1"/>
      <c r="G804" s="162"/>
      <c r="H804" s="163"/>
      <c r="I804" s="163"/>
      <c r="J804" s="1"/>
      <c r="K804" s="1"/>
      <c r="L804" s="1"/>
      <c r="M804" s="160"/>
      <c r="N804" s="10"/>
      <c r="O804" s="134"/>
      <c r="P804" s="134"/>
      <c r="Q804" s="134"/>
      <c r="R804" s="134"/>
      <c r="S804" s="134"/>
      <c r="T804" s="134"/>
      <c r="U804" s="134"/>
      <c r="V804" s="134"/>
      <c r="W804" s="134"/>
      <c r="X804" s="134"/>
      <c r="Y804" s="134"/>
      <c r="Z804" s="134"/>
      <c r="AA804" s="134"/>
      <c r="AB804" s="134"/>
      <c r="AC804" s="134"/>
      <c r="AD804" s="134"/>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row>
    <row r="805" spans="1:77" s="159" customFormat="1" x14ac:dyDescent="0.2">
      <c r="A805" s="1"/>
      <c r="B805" s="160"/>
      <c r="C805" s="161"/>
      <c r="D805" s="1"/>
      <c r="E805" s="1"/>
      <c r="F805" s="1"/>
      <c r="G805" s="162"/>
      <c r="H805" s="163"/>
      <c r="I805" s="163"/>
      <c r="J805" s="1"/>
      <c r="K805" s="1"/>
      <c r="L805" s="1"/>
      <c r="M805" s="160"/>
      <c r="N805" s="10"/>
      <c r="O805" s="134"/>
      <c r="P805" s="134"/>
      <c r="Q805" s="134"/>
      <c r="R805" s="134"/>
      <c r="S805" s="134"/>
      <c r="T805" s="134"/>
      <c r="U805" s="134"/>
      <c r="V805" s="134"/>
      <c r="W805" s="134"/>
      <c r="X805" s="134"/>
      <c r="Y805" s="134"/>
      <c r="Z805" s="134"/>
      <c r="AA805" s="134"/>
      <c r="AB805" s="134"/>
      <c r="AC805" s="134"/>
      <c r="AD805" s="134"/>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row>
    <row r="806" spans="1:77" s="159" customFormat="1" x14ac:dyDescent="0.2">
      <c r="A806" s="1"/>
      <c r="B806" s="160"/>
      <c r="C806" s="161"/>
      <c r="D806" s="1"/>
      <c r="E806" s="1"/>
      <c r="F806" s="1"/>
      <c r="G806" s="162"/>
      <c r="H806" s="163"/>
      <c r="I806" s="163"/>
      <c r="J806" s="1"/>
      <c r="K806" s="1"/>
      <c r="L806" s="1"/>
      <c r="M806" s="160"/>
      <c r="N806" s="10"/>
      <c r="O806" s="134"/>
      <c r="P806" s="134"/>
      <c r="Q806" s="134"/>
      <c r="R806" s="134"/>
      <c r="S806" s="134"/>
      <c r="T806" s="134"/>
      <c r="U806" s="134"/>
      <c r="V806" s="134"/>
      <c r="W806" s="134"/>
      <c r="X806" s="134"/>
      <c r="Y806" s="134"/>
      <c r="Z806" s="134"/>
      <c r="AA806" s="134"/>
      <c r="AB806" s="134"/>
      <c r="AC806" s="134"/>
      <c r="AD806" s="134"/>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row>
    <row r="807" spans="1:77" s="159" customFormat="1" x14ac:dyDescent="0.2">
      <c r="A807" s="1"/>
      <c r="B807" s="160"/>
      <c r="C807" s="161"/>
      <c r="D807" s="1"/>
      <c r="E807" s="1"/>
      <c r="F807" s="1"/>
      <c r="G807" s="162"/>
      <c r="H807" s="163"/>
      <c r="I807" s="163"/>
      <c r="J807" s="1"/>
      <c r="K807" s="1"/>
      <c r="L807" s="1"/>
      <c r="M807" s="160"/>
      <c r="N807" s="10"/>
      <c r="O807" s="134"/>
      <c r="P807" s="134"/>
      <c r="Q807" s="134"/>
      <c r="R807" s="134"/>
      <c r="S807" s="134"/>
      <c r="T807" s="134"/>
      <c r="U807" s="134"/>
      <c r="V807" s="134"/>
      <c r="W807" s="134"/>
      <c r="X807" s="134"/>
      <c r="Y807" s="134"/>
      <c r="Z807" s="134"/>
      <c r="AA807" s="134"/>
      <c r="AB807" s="134"/>
      <c r="AC807" s="134"/>
      <c r="AD807" s="134"/>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row>
    <row r="808" spans="1:77" s="159" customFormat="1" x14ac:dyDescent="0.2">
      <c r="A808" s="1"/>
      <c r="B808" s="160"/>
      <c r="C808" s="161"/>
      <c r="D808" s="1"/>
      <c r="E808" s="1"/>
      <c r="F808" s="1"/>
      <c r="G808" s="162"/>
      <c r="H808" s="163"/>
      <c r="I808" s="163"/>
      <c r="J808" s="1"/>
      <c r="K808" s="1"/>
      <c r="L808" s="1"/>
      <c r="M808" s="160"/>
      <c r="N808" s="10"/>
      <c r="O808" s="134"/>
      <c r="P808" s="134"/>
      <c r="Q808" s="134"/>
      <c r="R808" s="134"/>
      <c r="S808" s="134"/>
      <c r="T808" s="134"/>
      <c r="U808" s="134"/>
      <c r="V808" s="134"/>
      <c r="W808" s="134"/>
      <c r="X808" s="134"/>
      <c r="Y808" s="134"/>
      <c r="Z808" s="134"/>
      <c r="AA808" s="134"/>
      <c r="AB808" s="134"/>
      <c r="AC808" s="134"/>
      <c r="AD808" s="134"/>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row>
    <row r="809" spans="1:77" s="159" customFormat="1" x14ac:dyDescent="0.2">
      <c r="A809" s="1"/>
      <c r="B809" s="160"/>
      <c r="C809" s="161"/>
      <c r="D809" s="1"/>
      <c r="E809" s="1"/>
      <c r="F809" s="1"/>
      <c r="G809" s="162"/>
      <c r="H809" s="163"/>
      <c r="I809" s="163"/>
      <c r="J809" s="1"/>
      <c r="K809" s="1"/>
      <c r="L809" s="1"/>
      <c r="M809" s="160"/>
      <c r="N809" s="10"/>
      <c r="O809" s="134"/>
      <c r="P809" s="134"/>
      <c r="Q809" s="134"/>
      <c r="R809" s="134"/>
      <c r="S809" s="134"/>
      <c r="T809" s="134"/>
      <c r="U809" s="134"/>
      <c r="V809" s="134"/>
      <c r="W809" s="134"/>
      <c r="X809" s="134"/>
      <c r="Y809" s="134"/>
      <c r="Z809" s="134"/>
      <c r="AA809" s="134"/>
      <c r="AB809" s="134"/>
      <c r="AC809" s="134"/>
      <c r="AD809" s="134"/>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row>
    <row r="810" spans="1:77" s="159" customFormat="1" x14ac:dyDescent="0.2">
      <c r="A810" s="1"/>
      <c r="B810" s="160"/>
      <c r="C810" s="161"/>
      <c r="D810" s="1"/>
      <c r="E810" s="1"/>
      <c r="F810" s="1"/>
      <c r="G810" s="162"/>
      <c r="H810" s="163"/>
      <c r="I810" s="163"/>
      <c r="J810" s="1"/>
      <c r="K810" s="1"/>
      <c r="L810" s="1"/>
      <c r="M810" s="160"/>
      <c r="N810" s="10"/>
      <c r="O810" s="134"/>
      <c r="P810" s="134"/>
      <c r="Q810" s="134"/>
      <c r="R810" s="134"/>
      <c r="S810" s="134"/>
      <c r="T810" s="134"/>
      <c r="U810" s="134"/>
      <c r="V810" s="134"/>
      <c r="W810" s="134"/>
      <c r="X810" s="134"/>
      <c r="Y810" s="134"/>
      <c r="Z810" s="134"/>
      <c r="AA810" s="134"/>
      <c r="AB810" s="134"/>
      <c r="AC810" s="134"/>
      <c r="AD810" s="134"/>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row>
    <row r="811" spans="1:77" s="159" customFormat="1" x14ac:dyDescent="0.2">
      <c r="A811" s="1"/>
      <c r="B811" s="160"/>
      <c r="C811" s="161"/>
      <c r="D811" s="1"/>
      <c r="E811" s="1"/>
      <c r="F811" s="1"/>
      <c r="G811" s="162"/>
      <c r="H811" s="163"/>
      <c r="I811" s="163"/>
      <c r="J811" s="1"/>
      <c r="K811" s="1"/>
      <c r="L811" s="1"/>
      <c r="M811" s="160"/>
      <c r="N811" s="10"/>
      <c r="O811" s="134"/>
      <c r="P811" s="134"/>
      <c r="Q811" s="134"/>
      <c r="R811" s="134"/>
      <c r="S811" s="134"/>
      <c r="T811" s="134"/>
      <c r="U811" s="134"/>
      <c r="V811" s="134"/>
      <c r="W811" s="134"/>
      <c r="X811" s="134"/>
      <c r="Y811" s="134"/>
      <c r="Z811" s="134"/>
      <c r="AA811" s="134"/>
      <c r="AB811" s="134"/>
      <c r="AC811" s="134"/>
      <c r="AD811" s="134"/>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row>
    <row r="812" spans="1:77" s="159" customFormat="1" x14ac:dyDescent="0.2">
      <c r="A812" s="1"/>
      <c r="B812" s="160"/>
      <c r="C812" s="161"/>
      <c r="D812" s="1"/>
      <c r="E812" s="1"/>
      <c r="F812" s="1"/>
      <c r="G812" s="162"/>
      <c r="H812" s="163"/>
      <c r="I812" s="163"/>
      <c r="J812" s="1"/>
      <c r="K812" s="1"/>
      <c r="L812" s="1"/>
      <c r="M812" s="160"/>
      <c r="N812" s="10"/>
      <c r="O812" s="134"/>
      <c r="P812" s="134"/>
      <c r="Q812" s="134"/>
      <c r="R812" s="134"/>
      <c r="S812" s="134"/>
      <c r="T812" s="134"/>
      <c r="U812" s="134"/>
      <c r="V812" s="134"/>
      <c r="W812" s="134"/>
      <c r="X812" s="134"/>
      <c r="Y812" s="134"/>
      <c r="Z812" s="134"/>
      <c r="AA812" s="134"/>
      <c r="AB812" s="134"/>
      <c r="AC812" s="134"/>
      <c r="AD812" s="134"/>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row>
    <row r="813" spans="1:77" s="159" customFormat="1" x14ac:dyDescent="0.2">
      <c r="A813" s="1"/>
      <c r="B813" s="160"/>
      <c r="C813" s="161"/>
      <c r="D813" s="1"/>
      <c r="E813" s="1"/>
      <c r="F813" s="1"/>
      <c r="G813" s="162"/>
      <c r="H813" s="163"/>
      <c r="I813" s="163"/>
      <c r="J813" s="1"/>
      <c r="K813" s="1"/>
      <c r="L813" s="1"/>
      <c r="M813" s="160"/>
      <c r="N813" s="10"/>
      <c r="O813" s="134"/>
      <c r="P813" s="134"/>
      <c r="Q813" s="134"/>
      <c r="R813" s="134"/>
      <c r="S813" s="134"/>
      <c r="T813" s="134"/>
      <c r="U813" s="134"/>
      <c r="V813" s="134"/>
      <c r="W813" s="134"/>
      <c r="X813" s="134"/>
      <c r="Y813" s="134"/>
      <c r="Z813" s="134"/>
      <c r="AA813" s="134"/>
      <c r="AB813" s="134"/>
      <c r="AC813" s="134"/>
      <c r="AD813" s="134"/>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row>
    <row r="814" spans="1:77" s="159" customFormat="1" x14ac:dyDescent="0.2">
      <c r="A814" s="1"/>
      <c r="B814" s="160"/>
      <c r="C814" s="161"/>
      <c r="D814" s="1"/>
      <c r="E814" s="1"/>
      <c r="F814" s="1"/>
      <c r="G814" s="162"/>
      <c r="H814" s="163"/>
      <c r="I814" s="163"/>
      <c r="J814" s="1"/>
      <c r="K814" s="1"/>
      <c r="L814" s="1"/>
      <c r="M814" s="160"/>
      <c r="N814" s="10"/>
      <c r="O814" s="134"/>
      <c r="P814" s="134"/>
      <c r="Q814" s="134"/>
      <c r="R814" s="134"/>
      <c r="S814" s="134"/>
      <c r="T814" s="134"/>
      <c r="U814" s="134"/>
      <c r="V814" s="134"/>
      <c r="W814" s="134"/>
      <c r="X814" s="134"/>
      <c r="Y814" s="134"/>
      <c r="Z814" s="134"/>
      <c r="AA814" s="134"/>
      <c r="AB814" s="134"/>
      <c r="AC814" s="134"/>
      <c r="AD814" s="134"/>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row>
    <row r="815" spans="1:77" s="159" customFormat="1" x14ac:dyDescent="0.2">
      <c r="A815" s="1"/>
      <c r="B815" s="160"/>
      <c r="C815" s="161"/>
      <c r="D815" s="1"/>
      <c r="E815" s="1"/>
      <c r="F815" s="1"/>
      <c r="G815" s="162"/>
      <c r="H815" s="163"/>
      <c r="I815" s="163"/>
      <c r="J815" s="1"/>
      <c r="K815" s="1"/>
      <c r="L815" s="1"/>
      <c r="M815" s="160"/>
      <c r="N815" s="10"/>
      <c r="O815" s="134"/>
      <c r="P815" s="134"/>
      <c r="Q815" s="134"/>
      <c r="R815" s="134"/>
      <c r="S815" s="134"/>
      <c r="T815" s="134"/>
      <c r="U815" s="134"/>
      <c r="V815" s="134"/>
      <c r="W815" s="134"/>
      <c r="X815" s="134"/>
      <c r="Y815" s="134"/>
      <c r="Z815" s="134"/>
      <c r="AA815" s="134"/>
      <c r="AB815" s="134"/>
      <c r="AC815" s="134"/>
      <c r="AD815" s="134"/>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row>
    <row r="816" spans="1:77" s="159" customFormat="1" x14ac:dyDescent="0.2">
      <c r="A816" s="1"/>
      <c r="B816" s="160"/>
      <c r="C816" s="161"/>
      <c r="D816" s="1"/>
      <c r="E816" s="1"/>
      <c r="F816" s="1"/>
      <c r="G816" s="162"/>
      <c r="H816" s="163"/>
      <c r="I816" s="163"/>
      <c r="J816" s="1"/>
      <c r="K816" s="1"/>
      <c r="L816" s="1"/>
      <c r="M816" s="160"/>
      <c r="N816" s="10"/>
      <c r="O816" s="134"/>
      <c r="P816" s="134"/>
      <c r="Q816" s="134"/>
      <c r="R816" s="134"/>
      <c r="S816" s="134"/>
      <c r="T816" s="134"/>
      <c r="U816" s="134"/>
      <c r="V816" s="134"/>
      <c r="W816" s="134"/>
      <c r="X816" s="134"/>
      <c r="Y816" s="134"/>
      <c r="Z816" s="134"/>
      <c r="AA816" s="134"/>
      <c r="AB816" s="134"/>
      <c r="AC816" s="134"/>
      <c r="AD816" s="134"/>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row>
    <row r="817" spans="1:77" s="159" customFormat="1" x14ac:dyDescent="0.2">
      <c r="A817" s="1"/>
      <c r="B817" s="160"/>
      <c r="C817" s="161"/>
      <c r="D817" s="1"/>
      <c r="E817" s="1"/>
      <c r="F817" s="1"/>
      <c r="G817" s="162"/>
      <c r="H817" s="163"/>
      <c r="I817" s="163"/>
      <c r="J817" s="1"/>
      <c r="K817" s="1"/>
      <c r="L817" s="1"/>
      <c r="M817" s="160"/>
      <c r="N817" s="10"/>
      <c r="O817" s="134"/>
      <c r="P817" s="134"/>
      <c r="Q817" s="134"/>
      <c r="R817" s="134"/>
      <c r="S817" s="134"/>
      <c r="T817" s="134"/>
      <c r="U817" s="134"/>
      <c r="V817" s="134"/>
      <c r="W817" s="134"/>
      <c r="X817" s="134"/>
      <c r="Y817" s="134"/>
      <c r="Z817" s="134"/>
      <c r="AA817" s="134"/>
      <c r="AB817" s="134"/>
      <c r="AC817" s="134"/>
      <c r="AD817" s="134"/>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row>
    <row r="818" spans="1:77" s="159" customFormat="1" x14ac:dyDescent="0.2">
      <c r="A818" s="1"/>
      <c r="B818" s="160"/>
      <c r="C818" s="161"/>
      <c r="D818" s="1"/>
      <c r="E818" s="1"/>
      <c r="F818" s="1"/>
      <c r="G818" s="162"/>
      <c r="H818" s="163"/>
      <c r="I818" s="163"/>
      <c r="J818" s="1"/>
      <c r="K818" s="1"/>
      <c r="L818" s="1"/>
      <c r="M818" s="160"/>
      <c r="N818" s="10"/>
      <c r="O818" s="134"/>
      <c r="P818" s="134"/>
      <c r="Q818" s="134"/>
      <c r="R818" s="134"/>
      <c r="S818" s="134"/>
      <c r="T818" s="134"/>
      <c r="U818" s="134"/>
      <c r="V818" s="134"/>
      <c r="W818" s="134"/>
      <c r="X818" s="134"/>
      <c r="Y818" s="134"/>
      <c r="Z818" s="134"/>
      <c r="AA818" s="134"/>
      <c r="AB818" s="134"/>
      <c r="AC818" s="134"/>
      <c r="AD818" s="134"/>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row>
    <row r="819" spans="1:77" s="159" customFormat="1" x14ac:dyDescent="0.2">
      <c r="A819" s="1"/>
      <c r="B819" s="160"/>
      <c r="C819" s="161"/>
      <c r="D819" s="1"/>
      <c r="E819" s="1"/>
      <c r="F819" s="1"/>
      <c r="G819" s="162"/>
      <c r="H819" s="163"/>
      <c r="I819" s="163"/>
      <c r="J819" s="1"/>
      <c r="K819" s="1"/>
      <c r="L819" s="1"/>
      <c r="M819" s="160"/>
      <c r="N819" s="10"/>
      <c r="O819" s="134"/>
      <c r="P819" s="134"/>
      <c r="Q819" s="134"/>
      <c r="R819" s="134"/>
      <c r="S819" s="134"/>
      <c r="T819" s="134"/>
      <c r="U819" s="134"/>
      <c r="V819" s="134"/>
      <c r="W819" s="134"/>
      <c r="X819" s="134"/>
      <c r="Y819" s="134"/>
      <c r="Z819" s="134"/>
      <c r="AA819" s="134"/>
      <c r="AB819" s="134"/>
      <c r="AC819" s="134"/>
      <c r="AD819" s="134"/>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row>
    <row r="820" spans="1:77" s="159" customFormat="1" x14ac:dyDescent="0.2">
      <c r="A820" s="1"/>
      <c r="B820" s="160"/>
      <c r="C820" s="161"/>
      <c r="D820" s="1"/>
      <c r="E820" s="1"/>
      <c r="F820" s="1"/>
      <c r="G820" s="162"/>
      <c r="H820" s="163"/>
      <c r="I820" s="163"/>
      <c r="J820" s="1"/>
      <c r="K820" s="1"/>
      <c r="L820" s="1"/>
      <c r="M820" s="160"/>
      <c r="N820" s="10"/>
      <c r="O820" s="134"/>
      <c r="P820" s="134"/>
      <c r="Q820" s="134"/>
      <c r="R820" s="134"/>
      <c r="S820" s="134"/>
      <c r="T820" s="134"/>
      <c r="U820" s="134"/>
      <c r="V820" s="134"/>
      <c r="W820" s="134"/>
      <c r="X820" s="134"/>
      <c r="Y820" s="134"/>
      <c r="Z820" s="134"/>
      <c r="AA820" s="134"/>
      <c r="AB820" s="134"/>
      <c r="AC820" s="134"/>
      <c r="AD820" s="134"/>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row>
    <row r="821" spans="1:77" s="159" customFormat="1" x14ac:dyDescent="0.2">
      <c r="A821" s="1"/>
      <c r="B821" s="160"/>
      <c r="C821" s="161"/>
      <c r="D821" s="1"/>
      <c r="E821" s="1"/>
      <c r="F821" s="1"/>
      <c r="G821" s="162"/>
      <c r="H821" s="163"/>
      <c r="I821" s="163"/>
      <c r="J821" s="1"/>
      <c r="K821" s="1"/>
      <c r="L821" s="1"/>
      <c r="M821" s="160"/>
      <c r="N821" s="10"/>
      <c r="O821" s="134"/>
      <c r="P821" s="134"/>
      <c r="Q821" s="134"/>
      <c r="R821" s="134"/>
      <c r="S821" s="134"/>
      <c r="T821" s="134"/>
      <c r="U821" s="134"/>
      <c r="V821" s="134"/>
      <c r="W821" s="134"/>
      <c r="X821" s="134"/>
      <c r="Y821" s="134"/>
      <c r="Z821" s="134"/>
      <c r="AA821" s="134"/>
      <c r="AB821" s="134"/>
      <c r="AC821" s="134"/>
      <c r="AD821" s="134"/>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row>
    <row r="822" spans="1:77" s="159" customFormat="1" x14ac:dyDescent="0.2">
      <c r="A822" s="1"/>
      <c r="B822" s="160"/>
      <c r="C822" s="161"/>
      <c r="D822" s="1"/>
      <c r="E822" s="1"/>
      <c r="F822" s="1"/>
      <c r="G822" s="162"/>
      <c r="H822" s="163"/>
      <c r="I822" s="163"/>
      <c r="J822" s="1"/>
      <c r="K822" s="1"/>
      <c r="L822" s="1"/>
      <c r="M822" s="160"/>
      <c r="N822" s="10"/>
      <c r="O822" s="134"/>
      <c r="P822" s="134"/>
      <c r="Q822" s="134"/>
      <c r="R822" s="134"/>
      <c r="S822" s="134"/>
      <c r="T822" s="134"/>
      <c r="U822" s="134"/>
      <c r="V822" s="134"/>
      <c r="W822" s="134"/>
      <c r="X822" s="134"/>
      <c r="Y822" s="134"/>
      <c r="Z822" s="134"/>
      <c r="AA822" s="134"/>
      <c r="AB822" s="134"/>
      <c r="AC822" s="134"/>
      <c r="AD822" s="134"/>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row>
    <row r="823" spans="1:77" s="159" customFormat="1" x14ac:dyDescent="0.2">
      <c r="A823" s="1"/>
      <c r="B823" s="160"/>
      <c r="C823" s="161"/>
      <c r="D823" s="1"/>
      <c r="E823" s="1"/>
      <c r="F823" s="1"/>
      <c r="G823" s="162"/>
      <c r="H823" s="163"/>
      <c r="I823" s="163"/>
      <c r="J823" s="1"/>
      <c r="K823" s="1"/>
      <c r="L823" s="1"/>
      <c r="M823" s="160"/>
      <c r="N823" s="10"/>
      <c r="O823" s="134"/>
      <c r="P823" s="134"/>
      <c r="Q823" s="134"/>
      <c r="R823" s="134"/>
      <c r="S823" s="134"/>
      <c r="T823" s="134"/>
      <c r="U823" s="134"/>
      <c r="V823" s="134"/>
      <c r="W823" s="134"/>
      <c r="X823" s="134"/>
      <c r="Y823" s="134"/>
      <c r="Z823" s="134"/>
      <c r="AA823" s="134"/>
      <c r="AB823" s="134"/>
      <c r="AC823" s="134"/>
      <c r="AD823" s="134"/>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row>
    <row r="824" spans="1:77" s="159" customFormat="1" x14ac:dyDescent="0.2">
      <c r="A824" s="1"/>
      <c r="B824" s="160"/>
      <c r="C824" s="161"/>
      <c r="D824" s="1"/>
      <c r="E824" s="1"/>
      <c r="F824" s="1"/>
      <c r="G824" s="162"/>
      <c r="H824" s="163"/>
      <c r="I824" s="163"/>
      <c r="J824" s="1"/>
      <c r="K824" s="1"/>
      <c r="L824" s="1"/>
      <c r="M824" s="160"/>
      <c r="N824" s="10"/>
      <c r="O824" s="134"/>
      <c r="P824" s="134"/>
      <c r="Q824" s="134"/>
      <c r="R824" s="134"/>
      <c r="S824" s="134"/>
      <c r="T824" s="134"/>
      <c r="U824" s="134"/>
      <c r="V824" s="134"/>
      <c r="W824" s="134"/>
      <c r="X824" s="134"/>
      <c r="Y824" s="134"/>
      <c r="Z824" s="134"/>
      <c r="AA824" s="134"/>
      <c r="AB824" s="134"/>
      <c r="AC824" s="134"/>
      <c r="AD824" s="134"/>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row>
    <row r="825" spans="1:77" s="159" customFormat="1" x14ac:dyDescent="0.2">
      <c r="A825" s="1"/>
      <c r="B825" s="160"/>
      <c r="C825" s="161"/>
      <c r="D825" s="1"/>
      <c r="E825" s="1"/>
      <c r="F825" s="1"/>
      <c r="G825" s="162"/>
      <c r="H825" s="163"/>
      <c r="I825" s="163"/>
      <c r="J825" s="1"/>
      <c r="K825" s="1"/>
      <c r="L825" s="1"/>
      <c r="M825" s="160"/>
      <c r="N825" s="10"/>
      <c r="O825" s="134"/>
      <c r="P825" s="134"/>
      <c r="Q825" s="134"/>
      <c r="R825" s="134"/>
      <c r="S825" s="134"/>
      <c r="T825" s="134"/>
      <c r="U825" s="134"/>
      <c r="V825" s="134"/>
      <c r="W825" s="134"/>
      <c r="X825" s="134"/>
      <c r="Y825" s="134"/>
      <c r="Z825" s="134"/>
      <c r="AA825" s="134"/>
      <c r="AB825" s="134"/>
      <c r="AC825" s="134"/>
      <c r="AD825" s="134"/>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row>
    <row r="826" spans="1:77" s="159" customFormat="1" x14ac:dyDescent="0.2">
      <c r="A826" s="1"/>
      <c r="B826" s="160"/>
      <c r="C826" s="161"/>
      <c r="D826" s="1"/>
      <c r="E826" s="1"/>
      <c r="F826" s="1"/>
      <c r="G826" s="162"/>
      <c r="H826" s="163"/>
      <c r="I826" s="163"/>
      <c r="J826" s="1"/>
      <c r="K826" s="1"/>
      <c r="L826" s="1"/>
      <c r="M826" s="160"/>
      <c r="N826" s="10"/>
      <c r="O826" s="134"/>
      <c r="P826" s="134"/>
      <c r="Q826" s="134"/>
      <c r="R826" s="134"/>
      <c r="S826" s="134"/>
      <c r="T826" s="134"/>
      <c r="U826" s="134"/>
      <c r="V826" s="134"/>
      <c r="W826" s="134"/>
      <c r="X826" s="134"/>
      <c r="Y826" s="134"/>
      <c r="Z826" s="134"/>
      <c r="AA826" s="134"/>
      <c r="AB826" s="134"/>
      <c r="AC826" s="134"/>
      <c r="AD826" s="134"/>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row>
    <row r="827" spans="1:77" s="159" customFormat="1" x14ac:dyDescent="0.2">
      <c r="A827" s="1"/>
      <c r="B827" s="160"/>
      <c r="C827" s="161"/>
      <c r="D827" s="1"/>
      <c r="E827" s="1"/>
      <c r="F827" s="1"/>
      <c r="G827" s="162"/>
      <c r="H827" s="163"/>
      <c r="I827" s="163"/>
      <c r="J827" s="1"/>
      <c r="K827" s="1"/>
      <c r="L827" s="1"/>
      <c r="M827" s="160"/>
      <c r="N827" s="10"/>
      <c r="O827" s="134"/>
      <c r="P827" s="134"/>
      <c r="Q827" s="134"/>
      <c r="R827" s="134"/>
      <c r="S827" s="134"/>
      <c r="T827" s="134"/>
      <c r="U827" s="134"/>
      <c r="V827" s="134"/>
      <c r="W827" s="134"/>
      <c r="X827" s="134"/>
      <c r="Y827" s="134"/>
      <c r="Z827" s="134"/>
      <c r="AA827" s="134"/>
      <c r="AB827" s="134"/>
      <c r="AC827" s="134"/>
      <c r="AD827" s="134"/>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row>
    <row r="828" spans="1:77" s="159" customFormat="1" x14ac:dyDescent="0.2">
      <c r="A828" s="1"/>
      <c r="B828" s="160"/>
      <c r="C828" s="161"/>
      <c r="D828" s="1"/>
      <c r="E828" s="1"/>
      <c r="F828" s="1"/>
      <c r="G828" s="162"/>
      <c r="H828" s="163"/>
      <c r="I828" s="163"/>
      <c r="J828" s="1"/>
      <c r="K828" s="1"/>
      <c r="L828" s="1"/>
      <c r="M828" s="160"/>
      <c r="N828" s="10"/>
      <c r="O828" s="134"/>
      <c r="P828" s="134"/>
      <c r="Q828" s="134"/>
      <c r="R828" s="134"/>
      <c r="S828" s="134"/>
      <c r="T828" s="134"/>
      <c r="U828" s="134"/>
      <c r="V828" s="134"/>
      <c r="W828" s="134"/>
      <c r="X828" s="134"/>
      <c r="Y828" s="134"/>
      <c r="Z828" s="134"/>
      <c r="AA828" s="134"/>
      <c r="AB828" s="134"/>
      <c r="AC828" s="134"/>
      <c r="AD828" s="134"/>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row>
    <row r="829" spans="1:77" s="159" customFormat="1" x14ac:dyDescent="0.2">
      <c r="A829" s="1"/>
      <c r="B829" s="160"/>
      <c r="C829" s="161"/>
      <c r="D829" s="1"/>
      <c r="E829" s="1"/>
      <c r="F829" s="1"/>
      <c r="G829" s="162"/>
      <c r="H829" s="163"/>
      <c r="I829" s="163"/>
      <c r="J829" s="1"/>
      <c r="K829" s="1"/>
      <c r="L829" s="1"/>
      <c r="M829" s="160"/>
      <c r="N829" s="10"/>
      <c r="O829" s="134"/>
      <c r="P829" s="134"/>
      <c r="Q829" s="134"/>
      <c r="R829" s="134"/>
      <c r="S829" s="134"/>
      <c r="T829" s="134"/>
      <c r="U829" s="134"/>
      <c r="V829" s="134"/>
      <c r="W829" s="134"/>
      <c r="X829" s="134"/>
      <c r="Y829" s="134"/>
      <c r="Z829" s="134"/>
      <c r="AA829" s="134"/>
      <c r="AB829" s="134"/>
      <c r="AC829" s="134"/>
      <c r="AD829" s="134"/>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row>
    <row r="830" spans="1:77" s="159" customFormat="1" x14ac:dyDescent="0.2">
      <c r="A830" s="1"/>
      <c r="B830" s="160"/>
      <c r="C830" s="161"/>
      <c r="D830" s="1"/>
      <c r="E830" s="1"/>
      <c r="F830" s="1"/>
      <c r="G830" s="162"/>
      <c r="H830" s="163"/>
      <c r="I830" s="163"/>
      <c r="J830" s="1"/>
      <c r="K830" s="1"/>
      <c r="L830" s="1"/>
      <c r="M830" s="160"/>
      <c r="N830" s="10"/>
      <c r="O830" s="134"/>
      <c r="P830" s="134"/>
      <c r="Q830" s="134"/>
      <c r="R830" s="134"/>
      <c r="S830" s="134"/>
      <c r="T830" s="134"/>
      <c r="U830" s="134"/>
      <c r="V830" s="134"/>
      <c r="W830" s="134"/>
      <c r="X830" s="134"/>
      <c r="Y830" s="134"/>
      <c r="Z830" s="134"/>
      <c r="AA830" s="134"/>
      <c r="AB830" s="134"/>
      <c r="AC830" s="134"/>
      <c r="AD830" s="134"/>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row>
    <row r="831" spans="1:77" s="159" customFormat="1" x14ac:dyDescent="0.2">
      <c r="A831" s="1"/>
      <c r="B831" s="160"/>
      <c r="C831" s="161"/>
      <c r="D831" s="1"/>
      <c r="E831" s="1"/>
      <c r="F831" s="1"/>
      <c r="G831" s="162"/>
      <c r="H831" s="163"/>
      <c r="I831" s="163"/>
      <c r="J831" s="1"/>
      <c r="K831" s="1"/>
      <c r="L831" s="1"/>
      <c r="M831" s="160"/>
      <c r="N831" s="10"/>
      <c r="O831" s="134"/>
      <c r="P831" s="134"/>
      <c r="Q831" s="134"/>
      <c r="R831" s="134"/>
      <c r="S831" s="134"/>
      <c r="T831" s="134"/>
      <c r="U831" s="134"/>
      <c r="V831" s="134"/>
      <c r="W831" s="134"/>
      <c r="X831" s="134"/>
      <c r="Y831" s="134"/>
      <c r="Z831" s="134"/>
      <c r="AA831" s="134"/>
      <c r="AB831" s="134"/>
      <c r="AC831" s="134"/>
      <c r="AD831" s="134"/>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row>
    <row r="832" spans="1:77" s="159" customFormat="1" x14ac:dyDescent="0.2">
      <c r="A832" s="1"/>
      <c r="B832" s="160"/>
      <c r="C832" s="161"/>
      <c r="D832" s="1"/>
      <c r="E832" s="1"/>
      <c r="F832" s="1"/>
      <c r="G832" s="162"/>
      <c r="H832" s="163"/>
      <c r="I832" s="163"/>
      <c r="J832" s="1"/>
      <c r="K832" s="1"/>
      <c r="L832" s="1"/>
      <c r="M832" s="160"/>
      <c r="N832" s="10"/>
      <c r="O832" s="134"/>
      <c r="P832" s="134"/>
      <c r="Q832" s="134"/>
      <c r="R832" s="134"/>
      <c r="S832" s="134"/>
      <c r="T832" s="134"/>
      <c r="U832" s="134"/>
      <c r="V832" s="134"/>
      <c r="W832" s="134"/>
      <c r="X832" s="134"/>
      <c r="Y832" s="134"/>
      <c r="Z832" s="134"/>
      <c r="AA832" s="134"/>
      <c r="AB832" s="134"/>
      <c r="AC832" s="134"/>
      <c r="AD832" s="134"/>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row>
    <row r="833" spans="1:77" s="159" customFormat="1" x14ac:dyDescent="0.2">
      <c r="A833" s="1"/>
      <c r="B833" s="160"/>
      <c r="C833" s="161"/>
      <c r="D833" s="1"/>
      <c r="E833" s="1"/>
      <c r="F833" s="1"/>
      <c r="G833" s="162"/>
      <c r="H833" s="163"/>
      <c r="I833" s="163"/>
      <c r="J833" s="1"/>
      <c r="K833" s="1"/>
      <c r="L833" s="1"/>
      <c r="M833" s="160"/>
      <c r="N833" s="10"/>
      <c r="O833" s="134"/>
      <c r="P833" s="134"/>
      <c r="Q833" s="134"/>
      <c r="R833" s="134"/>
      <c r="S833" s="134"/>
      <c r="T833" s="134"/>
      <c r="U833" s="134"/>
      <c r="V833" s="134"/>
      <c r="W833" s="134"/>
      <c r="X833" s="134"/>
      <c r="Y833" s="134"/>
      <c r="Z833" s="134"/>
      <c r="AA833" s="134"/>
      <c r="AB833" s="134"/>
      <c r="AC833" s="134"/>
      <c r="AD833" s="134"/>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row>
    <row r="834" spans="1:77" s="159" customFormat="1" x14ac:dyDescent="0.2">
      <c r="A834" s="1"/>
      <c r="B834" s="160"/>
      <c r="C834" s="161"/>
      <c r="D834" s="1"/>
      <c r="E834" s="1"/>
      <c r="F834" s="1"/>
      <c r="G834" s="162"/>
      <c r="H834" s="163"/>
      <c r="I834" s="163"/>
      <c r="J834" s="1"/>
      <c r="K834" s="1"/>
      <c r="L834" s="1"/>
      <c r="M834" s="160"/>
      <c r="N834" s="10"/>
      <c r="O834" s="134"/>
      <c r="P834" s="134"/>
      <c r="Q834" s="134"/>
      <c r="R834" s="134"/>
      <c r="S834" s="134"/>
      <c r="T834" s="134"/>
      <c r="U834" s="134"/>
      <c r="V834" s="134"/>
      <c r="W834" s="134"/>
      <c r="X834" s="134"/>
      <c r="Y834" s="134"/>
      <c r="Z834" s="134"/>
      <c r="AA834" s="134"/>
      <c r="AB834" s="134"/>
      <c r="AC834" s="134"/>
      <c r="AD834" s="134"/>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row>
    <row r="835" spans="1:77" s="159" customFormat="1" x14ac:dyDescent="0.2">
      <c r="A835" s="1"/>
      <c r="B835" s="160"/>
      <c r="C835" s="161"/>
      <c r="D835" s="1"/>
      <c r="E835" s="1"/>
      <c r="F835" s="1"/>
      <c r="G835" s="162"/>
      <c r="H835" s="163"/>
      <c r="I835" s="163"/>
      <c r="J835" s="1"/>
      <c r="K835" s="1"/>
      <c r="L835" s="1"/>
      <c r="M835" s="160"/>
      <c r="N835" s="10"/>
      <c r="O835" s="134"/>
      <c r="P835" s="134"/>
      <c r="Q835" s="134"/>
      <c r="R835" s="134"/>
      <c r="S835" s="134"/>
      <c r="T835" s="134"/>
      <c r="U835" s="134"/>
      <c r="V835" s="134"/>
      <c r="W835" s="134"/>
      <c r="X835" s="134"/>
      <c r="Y835" s="134"/>
      <c r="Z835" s="134"/>
      <c r="AA835" s="134"/>
      <c r="AB835" s="134"/>
      <c r="AC835" s="134"/>
      <c r="AD835" s="134"/>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row>
    <row r="836" spans="1:77" s="159" customFormat="1" x14ac:dyDescent="0.2">
      <c r="A836" s="1"/>
      <c r="B836" s="160"/>
      <c r="C836" s="161"/>
      <c r="D836" s="1"/>
      <c r="E836" s="1"/>
      <c r="F836" s="1"/>
      <c r="G836" s="162"/>
      <c r="H836" s="163"/>
      <c r="I836" s="163"/>
      <c r="J836" s="1"/>
      <c r="K836" s="1"/>
      <c r="L836" s="1"/>
      <c r="M836" s="160"/>
      <c r="N836" s="10"/>
      <c r="O836" s="134"/>
      <c r="P836" s="134"/>
      <c r="Q836" s="134"/>
      <c r="R836" s="134"/>
      <c r="S836" s="134"/>
      <c r="T836" s="134"/>
      <c r="U836" s="134"/>
      <c r="V836" s="134"/>
      <c r="W836" s="134"/>
      <c r="X836" s="134"/>
      <c r="Y836" s="134"/>
      <c r="Z836" s="134"/>
      <c r="AA836" s="134"/>
      <c r="AB836" s="134"/>
      <c r="AC836" s="134"/>
      <c r="AD836" s="134"/>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row>
    <row r="837" spans="1:77" s="159" customFormat="1" x14ac:dyDescent="0.2">
      <c r="A837" s="1"/>
      <c r="B837" s="160"/>
      <c r="C837" s="161"/>
      <c r="D837" s="1"/>
      <c r="E837" s="1"/>
      <c r="F837" s="1"/>
      <c r="G837" s="162"/>
      <c r="H837" s="163"/>
      <c r="I837" s="163"/>
      <c r="J837" s="1"/>
      <c r="K837" s="1"/>
      <c r="L837" s="1"/>
      <c r="M837" s="160"/>
      <c r="N837" s="10"/>
      <c r="O837" s="134"/>
      <c r="P837" s="134"/>
      <c r="Q837" s="134"/>
      <c r="R837" s="134"/>
      <c r="S837" s="134"/>
      <c r="T837" s="134"/>
      <c r="U837" s="134"/>
      <c r="V837" s="134"/>
      <c r="W837" s="134"/>
      <c r="X837" s="134"/>
      <c r="Y837" s="134"/>
      <c r="Z837" s="134"/>
      <c r="AA837" s="134"/>
      <c r="AB837" s="134"/>
      <c r="AC837" s="134"/>
      <c r="AD837" s="134"/>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row>
    <row r="838" spans="1:77" s="159" customFormat="1" x14ac:dyDescent="0.2">
      <c r="A838" s="1"/>
      <c r="B838" s="160"/>
      <c r="C838" s="161"/>
      <c r="D838" s="1"/>
      <c r="E838" s="1"/>
      <c r="F838" s="1"/>
      <c r="G838" s="162"/>
      <c r="H838" s="163"/>
      <c r="I838" s="163"/>
      <c r="J838" s="1"/>
      <c r="K838" s="1"/>
      <c r="L838" s="1"/>
      <c r="M838" s="160"/>
      <c r="N838" s="10"/>
      <c r="O838" s="134"/>
      <c r="P838" s="134"/>
      <c r="Q838" s="134"/>
      <c r="R838" s="134"/>
      <c r="S838" s="134"/>
      <c r="T838" s="134"/>
      <c r="U838" s="134"/>
      <c r="V838" s="134"/>
      <c r="W838" s="134"/>
      <c r="X838" s="134"/>
      <c r="Y838" s="134"/>
      <c r="Z838" s="134"/>
      <c r="AA838" s="134"/>
      <c r="AB838" s="134"/>
      <c r="AC838" s="134"/>
      <c r="AD838" s="134"/>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row>
    <row r="839" spans="1:77" s="159" customFormat="1" x14ac:dyDescent="0.2">
      <c r="A839" s="1"/>
      <c r="B839" s="160"/>
      <c r="C839" s="161"/>
      <c r="D839" s="1"/>
      <c r="E839" s="1"/>
      <c r="F839" s="1"/>
      <c r="G839" s="162"/>
      <c r="H839" s="163"/>
      <c r="I839" s="163"/>
      <c r="J839" s="1"/>
      <c r="K839" s="1"/>
      <c r="L839" s="1"/>
      <c r="M839" s="160"/>
      <c r="N839" s="10"/>
      <c r="O839" s="134"/>
      <c r="P839" s="134"/>
      <c r="Q839" s="134"/>
      <c r="R839" s="134"/>
      <c r="S839" s="134"/>
      <c r="T839" s="134"/>
      <c r="U839" s="134"/>
      <c r="V839" s="134"/>
      <c r="W839" s="134"/>
      <c r="X839" s="134"/>
      <c r="Y839" s="134"/>
      <c r="Z839" s="134"/>
      <c r="AA839" s="134"/>
      <c r="AB839" s="134"/>
      <c r="AC839" s="134"/>
      <c r="AD839" s="134"/>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row>
    <row r="840" spans="1:77" s="159" customFormat="1" x14ac:dyDescent="0.2">
      <c r="A840" s="1"/>
      <c r="B840" s="160"/>
      <c r="C840" s="161"/>
      <c r="D840" s="1"/>
      <c r="E840" s="1"/>
      <c r="F840" s="1"/>
      <c r="G840" s="162"/>
      <c r="H840" s="163"/>
      <c r="I840" s="163"/>
      <c r="J840" s="1"/>
      <c r="K840" s="1"/>
      <c r="L840" s="1"/>
      <c r="M840" s="160"/>
      <c r="N840" s="10"/>
      <c r="O840" s="134"/>
      <c r="P840" s="134"/>
      <c r="Q840" s="134"/>
      <c r="R840" s="134"/>
      <c r="S840" s="134"/>
      <c r="T840" s="134"/>
      <c r="U840" s="134"/>
      <c r="V840" s="134"/>
      <c r="W840" s="134"/>
      <c r="X840" s="134"/>
      <c r="Y840" s="134"/>
      <c r="Z840" s="134"/>
      <c r="AA840" s="134"/>
      <c r="AB840" s="134"/>
      <c r="AC840" s="134"/>
      <c r="AD840" s="134"/>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row>
    <row r="841" spans="1:77" s="159" customFormat="1" x14ac:dyDescent="0.2">
      <c r="A841" s="1"/>
      <c r="B841" s="160"/>
      <c r="C841" s="161"/>
      <c r="D841" s="1"/>
      <c r="E841" s="1"/>
      <c r="F841" s="1"/>
      <c r="G841" s="162"/>
      <c r="H841" s="163"/>
      <c r="I841" s="163"/>
      <c r="J841" s="1"/>
      <c r="K841" s="1"/>
      <c r="L841" s="1"/>
      <c r="M841" s="160"/>
      <c r="N841" s="10"/>
      <c r="O841" s="134"/>
      <c r="P841" s="134"/>
      <c r="Q841" s="134"/>
      <c r="R841" s="134"/>
      <c r="S841" s="134"/>
      <c r="T841" s="134"/>
      <c r="U841" s="134"/>
      <c r="V841" s="134"/>
      <c r="W841" s="134"/>
      <c r="X841" s="134"/>
      <c r="Y841" s="134"/>
      <c r="Z841" s="134"/>
      <c r="AA841" s="134"/>
      <c r="AB841" s="134"/>
      <c r="AC841" s="134"/>
      <c r="AD841" s="134"/>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row>
    <row r="842" spans="1:77" s="159" customFormat="1" x14ac:dyDescent="0.2">
      <c r="A842" s="1"/>
      <c r="B842" s="160"/>
      <c r="C842" s="161"/>
      <c r="D842" s="1"/>
      <c r="E842" s="1"/>
      <c r="F842" s="1"/>
      <c r="G842" s="162"/>
      <c r="H842" s="163"/>
      <c r="I842" s="163"/>
      <c r="J842" s="1"/>
      <c r="K842" s="1"/>
      <c r="L842" s="1"/>
      <c r="M842" s="160"/>
      <c r="N842" s="10"/>
      <c r="O842" s="134"/>
      <c r="P842" s="134"/>
      <c r="Q842" s="134"/>
      <c r="R842" s="134"/>
      <c r="S842" s="134"/>
      <c r="T842" s="134"/>
      <c r="U842" s="134"/>
      <c r="V842" s="134"/>
      <c r="W842" s="134"/>
      <c r="X842" s="134"/>
      <c r="Y842" s="134"/>
      <c r="Z842" s="134"/>
      <c r="AA842" s="134"/>
      <c r="AB842" s="134"/>
      <c r="AC842" s="134"/>
      <c r="AD842" s="134"/>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row>
    <row r="843" spans="1:77" s="159" customFormat="1" x14ac:dyDescent="0.2">
      <c r="A843" s="1"/>
      <c r="B843" s="160"/>
      <c r="C843" s="161"/>
      <c r="D843" s="1"/>
      <c r="E843" s="1"/>
      <c r="F843" s="1"/>
      <c r="G843" s="162"/>
      <c r="H843" s="163"/>
      <c r="I843" s="163"/>
      <c r="J843" s="1"/>
      <c r="K843" s="1"/>
      <c r="L843" s="1"/>
      <c r="M843" s="160"/>
      <c r="N843" s="10"/>
      <c r="O843" s="134"/>
      <c r="P843" s="134"/>
      <c r="Q843" s="134"/>
      <c r="R843" s="134"/>
      <c r="S843" s="134"/>
      <c r="T843" s="134"/>
      <c r="U843" s="134"/>
      <c r="V843" s="134"/>
      <c r="W843" s="134"/>
      <c r="X843" s="134"/>
      <c r="Y843" s="134"/>
      <c r="Z843" s="134"/>
      <c r="AA843" s="134"/>
      <c r="AB843" s="134"/>
      <c r="AC843" s="134"/>
      <c r="AD843" s="134"/>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row>
    <row r="844" spans="1:77" s="159" customFormat="1" x14ac:dyDescent="0.2">
      <c r="A844" s="1"/>
      <c r="B844" s="160"/>
      <c r="C844" s="161"/>
      <c r="D844" s="1"/>
      <c r="E844" s="1"/>
      <c r="F844" s="1"/>
      <c r="G844" s="162"/>
      <c r="H844" s="163"/>
      <c r="I844" s="163"/>
      <c r="J844" s="1"/>
      <c r="K844" s="1"/>
      <c r="L844" s="1"/>
      <c r="M844" s="160"/>
      <c r="N844" s="10"/>
      <c r="O844" s="134"/>
      <c r="P844" s="134"/>
      <c r="Q844" s="134"/>
      <c r="R844" s="134"/>
      <c r="S844" s="134"/>
      <c r="T844" s="134"/>
      <c r="U844" s="134"/>
      <c r="V844" s="134"/>
      <c r="W844" s="134"/>
      <c r="X844" s="134"/>
      <c r="Y844" s="134"/>
      <c r="Z844" s="134"/>
      <c r="AA844" s="134"/>
      <c r="AB844" s="134"/>
      <c r="AC844" s="134"/>
      <c r="AD844" s="134"/>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row>
    <row r="845" spans="1:77" s="159" customFormat="1" x14ac:dyDescent="0.2">
      <c r="A845" s="1"/>
      <c r="B845" s="160"/>
      <c r="C845" s="161"/>
      <c r="D845" s="1"/>
      <c r="E845" s="1"/>
      <c r="F845" s="1"/>
      <c r="G845" s="162"/>
      <c r="H845" s="163"/>
      <c r="I845" s="163"/>
      <c r="J845" s="1"/>
      <c r="K845" s="1"/>
      <c r="L845" s="1"/>
      <c r="M845" s="160"/>
      <c r="N845" s="10"/>
      <c r="O845" s="134"/>
      <c r="P845" s="134"/>
      <c r="Q845" s="134"/>
      <c r="R845" s="134"/>
      <c r="S845" s="134"/>
      <c r="T845" s="134"/>
      <c r="U845" s="134"/>
      <c r="V845" s="134"/>
      <c r="W845" s="134"/>
      <c r="X845" s="134"/>
      <c r="Y845" s="134"/>
      <c r="Z845" s="134"/>
      <c r="AA845" s="134"/>
      <c r="AB845" s="134"/>
      <c r="AC845" s="134"/>
      <c r="AD845" s="134"/>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row>
    <row r="846" spans="1:77" s="159" customFormat="1" x14ac:dyDescent="0.2">
      <c r="A846" s="1"/>
      <c r="B846" s="160"/>
      <c r="C846" s="161"/>
      <c r="D846" s="1"/>
      <c r="E846" s="1"/>
      <c r="F846" s="1"/>
      <c r="G846" s="162"/>
      <c r="H846" s="163"/>
      <c r="I846" s="163"/>
      <c r="J846" s="1"/>
      <c r="K846" s="1"/>
      <c r="L846" s="1"/>
      <c r="M846" s="160"/>
      <c r="N846" s="10"/>
      <c r="O846" s="134"/>
      <c r="P846" s="134"/>
      <c r="Q846" s="134"/>
      <c r="R846" s="134"/>
      <c r="S846" s="134"/>
      <c r="T846" s="134"/>
      <c r="U846" s="134"/>
      <c r="V846" s="134"/>
      <c r="W846" s="134"/>
      <c r="X846" s="134"/>
      <c r="Y846" s="134"/>
      <c r="Z846" s="134"/>
      <c r="AA846" s="134"/>
      <c r="AB846" s="134"/>
      <c r="AC846" s="134"/>
      <c r="AD846" s="134"/>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row>
    <row r="847" spans="1:77" s="159" customFormat="1" x14ac:dyDescent="0.2">
      <c r="A847" s="1"/>
      <c r="B847" s="160"/>
      <c r="C847" s="161"/>
      <c r="D847" s="1"/>
      <c r="E847" s="1"/>
      <c r="F847" s="1"/>
      <c r="G847" s="162"/>
      <c r="H847" s="163"/>
      <c r="I847" s="163"/>
      <c r="J847" s="1"/>
      <c r="K847" s="1"/>
      <c r="L847" s="1"/>
      <c r="M847" s="160"/>
      <c r="N847" s="10"/>
      <c r="O847" s="134"/>
      <c r="P847" s="134"/>
      <c r="Q847" s="134"/>
      <c r="R847" s="134"/>
      <c r="S847" s="134"/>
      <c r="T847" s="134"/>
      <c r="U847" s="134"/>
      <c r="V847" s="134"/>
      <c r="W847" s="134"/>
      <c r="X847" s="134"/>
      <c r="Y847" s="134"/>
      <c r="Z847" s="134"/>
      <c r="AA847" s="134"/>
      <c r="AB847" s="134"/>
      <c r="AC847" s="134"/>
      <c r="AD847" s="134"/>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row>
    <row r="848" spans="1:77" s="159" customFormat="1" x14ac:dyDescent="0.2">
      <c r="A848" s="1"/>
      <c r="B848" s="160"/>
      <c r="C848" s="161"/>
      <c r="D848" s="1"/>
      <c r="E848" s="1"/>
      <c r="F848" s="1"/>
      <c r="G848" s="162"/>
      <c r="H848" s="163"/>
      <c r="I848" s="163"/>
      <c r="J848" s="1"/>
      <c r="K848" s="1"/>
      <c r="L848" s="1"/>
      <c r="M848" s="160"/>
      <c r="N848" s="10"/>
      <c r="O848" s="134"/>
      <c r="P848" s="134"/>
      <c r="Q848" s="134"/>
      <c r="R848" s="134"/>
      <c r="S848" s="134"/>
      <c r="T848" s="134"/>
      <c r="U848" s="134"/>
      <c r="V848" s="134"/>
      <c r="W848" s="134"/>
      <c r="X848" s="134"/>
      <c r="Y848" s="134"/>
      <c r="Z848" s="134"/>
      <c r="AA848" s="134"/>
      <c r="AB848" s="134"/>
      <c r="AC848" s="134"/>
      <c r="AD848" s="134"/>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row>
    <row r="849" spans="1:77" s="159" customFormat="1" x14ac:dyDescent="0.2">
      <c r="A849" s="1"/>
      <c r="B849" s="160"/>
      <c r="C849" s="161"/>
      <c r="D849" s="1"/>
      <c r="E849" s="1"/>
      <c r="F849" s="1"/>
      <c r="G849" s="162"/>
      <c r="H849" s="163"/>
      <c r="I849" s="163"/>
      <c r="J849" s="1"/>
      <c r="K849" s="1"/>
      <c r="L849" s="1"/>
      <c r="M849" s="160"/>
      <c r="N849" s="10"/>
      <c r="O849" s="134"/>
      <c r="P849" s="134"/>
      <c r="Q849" s="134"/>
      <c r="R849" s="134"/>
      <c r="S849" s="134"/>
      <c r="T849" s="134"/>
      <c r="U849" s="134"/>
      <c r="V849" s="134"/>
      <c r="W849" s="134"/>
      <c r="X849" s="134"/>
      <c r="Y849" s="134"/>
      <c r="Z849" s="134"/>
      <c r="AA849" s="134"/>
      <c r="AB849" s="134"/>
      <c r="AC849" s="134"/>
      <c r="AD849" s="134"/>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row>
    <row r="850" spans="1:77" s="159" customFormat="1" x14ac:dyDescent="0.2">
      <c r="A850" s="1"/>
      <c r="B850" s="160"/>
      <c r="C850" s="161"/>
      <c r="D850" s="1"/>
      <c r="E850" s="1"/>
      <c r="F850" s="1"/>
      <c r="G850" s="162"/>
      <c r="H850" s="163"/>
      <c r="I850" s="163"/>
      <c r="J850" s="1"/>
      <c r="K850" s="1"/>
      <c r="L850" s="1"/>
      <c r="M850" s="160"/>
      <c r="N850" s="10"/>
      <c r="O850" s="134"/>
      <c r="P850" s="134"/>
      <c r="Q850" s="134"/>
      <c r="R850" s="134"/>
      <c r="S850" s="134"/>
      <c r="T850" s="134"/>
      <c r="U850" s="134"/>
      <c r="V850" s="134"/>
      <c r="W850" s="134"/>
      <c r="X850" s="134"/>
      <c r="Y850" s="134"/>
      <c r="Z850" s="134"/>
      <c r="AA850" s="134"/>
      <c r="AB850" s="134"/>
      <c r="AC850" s="134"/>
      <c r="AD850" s="134"/>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row>
    <row r="851" spans="1:77" s="159" customFormat="1" x14ac:dyDescent="0.2">
      <c r="A851" s="1"/>
      <c r="B851" s="160"/>
      <c r="C851" s="161"/>
      <c r="D851" s="1"/>
      <c r="E851" s="1"/>
      <c r="F851" s="1"/>
      <c r="G851" s="162"/>
      <c r="H851" s="163"/>
      <c r="I851" s="163"/>
      <c r="J851" s="1"/>
      <c r="K851" s="1"/>
      <c r="L851" s="1"/>
      <c r="M851" s="160"/>
      <c r="N851" s="10"/>
      <c r="O851" s="134"/>
      <c r="P851" s="134"/>
      <c r="Q851" s="134"/>
      <c r="R851" s="134"/>
      <c r="S851" s="134"/>
      <c r="T851" s="134"/>
      <c r="U851" s="134"/>
      <c r="V851" s="134"/>
      <c r="W851" s="134"/>
      <c r="X851" s="134"/>
      <c r="Y851" s="134"/>
      <c r="Z851" s="134"/>
      <c r="AA851" s="134"/>
      <c r="AB851" s="134"/>
      <c r="AC851" s="134"/>
      <c r="AD851" s="134"/>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row>
    <row r="852" spans="1:77" s="159" customFormat="1" x14ac:dyDescent="0.2">
      <c r="A852" s="1"/>
      <c r="B852" s="160"/>
      <c r="C852" s="161"/>
      <c r="D852" s="1"/>
      <c r="E852" s="1"/>
      <c r="F852" s="1"/>
      <c r="G852" s="162"/>
      <c r="H852" s="163"/>
      <c r="I852" s="163"/>
      <c r="J852" s="1"/>
      <c r="K852" s="1"/>
      <c r="L852" s="1"/>
      <c r="M852" s="160"/>
      <c r="N852" s="10"/>
      <c r="O852" s="134"/>
      <c r="P852" s="134"/>
      <c r="Q852" s="134"/>
      <c r="R852" s="134"/>
      <c r="S852" s="134"/>
      <c r="T852" s="134"/>
      <c r="U852" s="134"/>
      <c r="V852" s="134"/>
      <c r="W852" s="134"/>
      <c r="X852" s="134"/>
      <c r="Y852" s="134"/>
      <c r="Z852" s="134"/>
      <c r="AA852" s="134"/>
      <c r="AB852" s="134"/>
      <c r="AC852" s="134"/>
      <c r="AD852" s="134"/>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row>
    <row r="853" spans="1:77" s="159" customFormat="1" x14ac:dyDescent="0.2">
      <c r="A853" s="1"/>
      <c r="B853" s="160"/>
      <c r="C853" s="161"/>
      <c r="D853" s="1"/>
      <c r="E853" s="1"/>
      <c r="F853" s="1"/>
      <c r="G853" s="162"/>
      <c r="H853" s="163"/>
      <c r="I853" s="163"/>
      <c r="J853" s="1"/>
      <c r="K853" s="1"/>
      <c r="L853" s="1"/>
      <c r="M853" s="160"/>
      <c r="N853" s="10"/>
      <c r="O853" s="134"/>
      <c r="P853" s="134"/>
      <c r="Q853" s="134"/>
      <c r="R853" s="134"/>
      <c r="S853" s="134"/>
      <c r="T853" s="134"/>
      <c r="U853" s="134"/>
      <c r="V853" s="134"/>
      <c r="W853" s="134"/>
      <c r="X853" s="134"/>
      <c r="Y853" s="134"/>
      <c r="Z853" s="134"/>
      <c r="AA853" s="134"/>
      <c r="AB853" s="134"/>
      <c r="AC853" s="134"/>
      <c r="AD853" s="134"/>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row>
    <row r="854" spans="1:77" s="159" customFormat="1" x14ac:dyDescent="0.2">
      <c r="A854" s="1"/>
      <c r="B854" s="160"/>
      <c r="C854" s="161"/>
      <c r="D854" s="1"/>
      <c r="E854" s="1"/>
      <c r="F854" s="1"/>
      <c r="G854" s="162"/>
      <c r="H854" s="163"/>
      <c r="I854" s="163"/>
      <c r="J854" s="1"/>
      <c r="K854" s="1"/>
      <c r="L854" s="1"/>
      <c r="M854" s="160"/>
      <c r="N854" s="10"/>
      <c r="O854" s="134"/>
      <c r="P854" s="134"/>
      <c r="Q854" s="134"/>
      <c r="R854" s="134"/>
      <c r="S854" s="134"/>
      <c r="T854" s="134"/>
      <c r="U854" s="134"/>
      <c r="V854" s="134"/>
      <c r="W854" s="134"/>
      <c r="X854" s="134"/>
      <c r="Y854" s="134"/>
      <c r="Z854" s="134"/>
      <c r="AA854" s="134"/>
      <c r="AB854" s="134"/>
      <c r="AC854" s="134"/>
      <c r="AD854" s="134"/>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row>
    <row r="855" spans="1:77" s="159" customFormat="1" x14ac:dyDescent="0.2">
      <c r="A855" s="1"/>
      <c r="B855" s="160"/>
      <c r="C855" s="161"/>
      <c r="D855" s="1"/>
      <c r="E855" s="1"/>
      <c r="F855" s="1"/>
      <c r="G855" s="162"/>
      <c r="H855" s="163"/>
      <c r="I855" s="163"/>
      <c r="J855" s="1"/>
      <c r="K855" s="1"/>
      <c r="L855" s="1"/>
      <c r="M855" s="160"/>
      <c r="N855" s="10"/>
      <c r="O855" s="134"/>
      <c r="P855" s="134"/>
      <c r="Q855" s="134"/>
      <c r="R855" s="134"/>
      <c r="S855" s="134"/>
      <c r="T855" s="134"/>
      <c r="U855" s="134"/>
      <c r="V855" s="134"/>
      <c r="W855" s="134"/>
      <c r="X855" s="134"/>
      <c r="Y855" s="134"/>
      <c r="Z855" s="134"/>
      <c r="AA855" s="134"/>
      <c r="AB855" s="134"/>
      <c r="AC855" s="134"/>
      <c r="AD855" s="134"/>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row>
    <row r="856" spans="1:77" s="159" customFormat="1" x14ac:dyDescent="0.2">
      <c r="A856" s="1"/>
      <c r="B856" s="160"/>
      <c r="C856" s="161"/>
      <c r="D856" s="1"/>
      <c r="E856" s="1"/>
      <c r="F856" s="1"/>
      <c r="G856" s="162"/>
      <c r="H856" s="163"/>
      <c r="I856" s="163"/>
      <c r="J856" s="1"/>
      <c r="K856" s="1"/>
      <c r="L856" s="1"/>
      <c r="M856" s="160"/>
      <c r="N856" s="10"/>
      <c r="O856" s="134"/>
      <c r="P856" s="134"/>
      <c r="Q856" s="134"/>
      <c r="R856" s="134"/>
      <c r="S856" s="134"/>
      <c r="T856" s="134"/>
      <c r="U856" s="134"/>
      <c r="V856" s="134"/>
      <c r="W856" s="134"/>
      <c r="X856" s="134"/>
      <c r="Y856" s="134"/>
      <c r="Z856" s="134"/>
      <c r="AA856" s="134"/>
      <c r="AB856" s="134"/>
      <c r="AC856" s="134"/>
      <c r="AD856" s="134"/>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row>
    <row r="857" spans="1:77" s="159" customFormat="1" x14ac:dyDescent="0.2">
      <c r="A857" s="1"/>
      <c r="B857" s="160"/>
      <c r="C857" s="161"/>
      <c r="D857" s="1"/>
      <c r="E857" s="1"/>
      <c r="F857" s="1"/>
      <c r="G857" s="162"/>
      <c r="H857" s="163"/>
      <c r="I857" s="163"/>
      <c r="J857" s="1"/>
      <c r="K857" s="1"/>
      <c r="L857" s="1"/>
      <c r="M857" s="160"/>
      <c r="N857" s="10"/>
      <c r="O857" s="134"/>
      <c r="P857" s="134"/>
      <c r="Q857" s="134"/>
      <c r="R857" s="134"/>
      <c r="S857" s="134"/>
      <c r="T857" s="134"/>
      <c r="U857" s="134"/>
      <c r="V857" s="134"/>
      <c r="W857" s="134"/>
      <c r="X857" s="134"/>
      <c r="Y857" s="134"/>
      <c r="Z857" s="134"/>
      <c r="AA857" s="134"/>
      <c r="AB857" s="134"/>
      <c r="AC857" s="134"/>
      <c r="AD857" s="134"/>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row>
    <row r="858" spans="1:77" s="159" customFormat="1" x14ac:dyDescent="0.2">
      <c r="A858" s="1"/>
      <c r="B858" s="160"/>
      <c r="C858" s="161"/>
      <c r="D858" s="1"/>
      <c r="E858" s="1"/>
      <c r="F858" s="1"/>
      <c r="G858" s="162"/>
      <c r="H858" s="163"/>
      <c r="I858" s="163"/>
      <c r="J858" s="1"/>
      <c r="K858" s="1"/>
      <c r="L858" s="1"/>
      <c r="M858" s="160"/>
      <c r="N858" s="10"/>
      <c r="O858" s="134"/>
      <c r="P858" s="134"/>
      <c r="Q858" s="134"/>
      <c r="R858" s="134"/>
      <c r="S858" s="134"/>
      <c r="T858" s="134"/>
      <c r="U858" s="134"/>
      <c r="V858" s="134"/>
      <c r="W858" s="134"/>
      <c r="X858" s="134"/>
      <c r="Y858" s="134"/>
      <c r="Z858" s="134"/>
      <c r="AA858" s="134"/>
      <c r="AB858" s="134"/>
      <c r="AC858" s="134"/>
      <c r="AD858" s="134"/>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row>
    <row r="859" spans="1:77" s="159" customFormat="1" x14ac:dyDescent="0.2">
      <c r="A859" s="1"/>
      <c r="B859" s="160"/>
      <c r="C859" s="161"/>
      <c r="D859" s="1"/>
      <c r="E859" s="1"/>
      <c r="F859" s="1"/>
      <c r="G859" s="162"/>
      <c r="H859" s="163"/>
      <c r="I859" s="163"/>
      <c r="J859" s="1"/>
      <c r="K859" s="1"/>
      <c r="L859" s="1"/>
      <c r="M859" s="160"/>
      <c r="N859" s="10"/>
      <c r="O859" s="134"/>
      <c r="P859" s="134"/>
      <c r="Q859" s="134"/>
      <c r="R859" s="134"/>
      <c r="S859" s="134"/>
      <c r="T859" s="134"/>
      <c r="U859" s="134"/>
      <c r="V859" s="134"/>
      <c r="W859" s="134"/>
      <c r="X859" s="134"/>
      <c r="Y859" s="134"/>
      <c r="Z859" s="134"/>
      <c r="AA859" s="134"/>
      <c r="AB859" s="134"/>
      <c r="AC859" s="134"/>
      <c r="AD859" s="134"/>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row>
    <row r="860" spans="1:77" s="159" customFormat="1" x14ac:dyDescent="0.2">
      <c r="A860" s="1"/>
      <c r="B860" s="160"/>
      <c r="C860" s="161"/>
      <c r="D860" s="1"/>
      <c r="E860" s="1"/>
      <c r="F860" s="1"/>
      <c r="G860" s="162"/>
      <c r="H860" s="163"/>
      <c r="I860" s="163"/>
      <c r="J860" s="1"/>
      <c r="K860" s="1"/>
      <c r="L860" s="1"/>
      <c r="M860" s="160"/>
      <c r="N860" s="10"/>
      <c r="O860" s="134"/>
      <c r="P860" s="134"/>
      <c r="Q860" s="134"/>
      <c r="R860" s="134"/>
      <c r="S860" s="134"/>
      <c r="T860" s="134"/>
      <c r="U860" s="134"/>
      <c r="V860" s="134"/>
      <c r="W860" s="134"/>
      <c r="X860" s="134"/>
      <c r="Y860" s="134"/>
      <c r="Z860" s="134"/>
      <c r="AA860" s="134"/>
      <c r="AB860" s="134"/>
      <c r="AC860" s="134"/>
      <c r="AD860" s="134"/>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row>
    <row r="861" spans="1:77" s="159" customFormat="1" x14ac:dyDescent="0.2">
      <c r="A861" s="1"/>
      <c r="B861" s="160"/>
      <c r="C861" s="161"/>
      <c r="D861" s="1"/>
      <c r="E861" s="1"/>
      <c r="F861" s="1"/>
      <c r="G861" s="162"/>
      <c r="H861" s="163"/>
      <c r="I861" s="163"/>
      <c r="J861" s="1"/>
      <c r="K861" s="1"/>
      <c r="L861" s="1"/>
      <c r="M861" s="160"/>
      <c r="N861" s="10"/>
      <c r="O861" s="134"/>
      <c r="P861" s="134"/>
      <c r="Q861" s="134"/>
      <c r="R861" s="134"/>
      <c r="S861" s="134"/>
      <c r="T861" s="134"/>
      <c r="U861" s="134"/>
      <c r="V861" s="134"/>
      <c r="W861" s="134"/>
      <c r="X861" s="134"/>
      <c r="Y861" s="134"/>
      <c r="Z861" s="134"/>
      <c r="AA861" s="134"/>
      <c r="AB861" s="134"/>
      <c r="AC861" s="134"/>
      <c r="AD861" s="134"/>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row>
    <row r="862" spans="1:77" s="159" customFormat="1" x14ac:dyDescent="0.2">
      <c r="A862" s="1"/>
      <c r="B862" s="160"/>
      <c r="C862" s="161"/>
      <c r="D862" s="1"/>
      <c r="E862" s="1"/>
      <c r="F862" s="1"/>
      <c r="G862" s="162"/>
      <c r="H862" s="163"/>
      <c r="I862" s="163"/>
      <c r="J862" s="1"/>
      <c r="K862" s="1"/>
      <c r="L862" s="1"/>
      <c r="M862" s="160"/>
      <c r="N862" s="10"/>
      <c r="O862" s="134"/>
      <c r="P862" s="134"/>
      <c r="Q862" s="134"/>
      <c r="R862" s="134"/>
      <c r="S862" s="134"/>
      <c r="T862" s="134"/>
      <c r="U862" s="134"/>
      <c r="V862" s="134"/>
      <c r="W862" s="134"/>
      <c r="X862" s="134"/>
      <c r="Y862" s="134"/>
      <c r="Z862" s="134"/>
      <c r="AA862" s="134"/>
      <c r="AB862" s="134"/>
      <c r="AC862" s="134"/>
      <c r="AD862" s="134"/>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row>
    <row r="863" spans="1:77" s="159" customFormat="1" x14ac:dyDescent="0.2">
      <c r="A863" s="1"/>
      <c r="B863" s="160"/>
      <c r="C863" s="161"/>
      <c r="D863" s="1"/>
      <c r="E863" s="1"/>
      <c r="F863" s="1"/>
      <c r="G863" s="162"/>
      <c r="H863" s="163"/>
      <c r="I863" s="163"/>
      <c r="J863" s="1"/>
      <c r="K863" s="1"/>
      <c r="L863" s="1"/>
      <c r="M863" s="160"/>
      <c r="N863" s="10"/>
      <c r="O863" s="134"/>
      <c r="P863" s="134"/>
      <c r="Q863" s="134"/>
      <c r="R863" s="134"/>
      <c r="S863" s="134"/>
      <c r="T863" s="134"/>
      <c r="U863" s="134"/>
      <c r="V863" s="134"/>
      <c r="W863" s="134"/>
      <c r="X863" s="134"/>
      <c r="Y863" s="134"/>
      <c r="Z863" s="134"/>
      <c r="AA863" s="134"/>
      <c r="AB863" s="134"/>
      <c r="AC863" s="134"/>
      <c r="AD863" s="134"/>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row>
    <row r="864" spans="1:77" s="159" customFormat="1" x14ac:dyDescent="0.2">
      <c r="A864" s="1"/>
      <c r="B864" s="160"/>
      <c r="C864" s="161"/>
      <c r="D864" s="1"/>
      <c r="E864" s="1"/>
      <c r="F864" s="1"/>
      <c r="G864" s="162"/>
      <c r="H864" s="163"/>
      <c r="I864" s="163"/>
      <c r="J864" s="1"/>
      <c r="K864" s="1"/>
      <c r="L864" s="1"/>
      <c r="M864" s="160"/>
      <c r="N864" s="10"/>
      <c r="O864" s="134"/>
      <c r="P864" s="134"/>
      <c r="Q864" s="134"/>
      <c r="R864" s="134"/>
      <c r="S864" s="134"/>
      <c r="T864" s="134"/>
      <c r="U864" s="134"/>
      <c r="V864" s="134"/>
      <c r="W864" s="134"/>
      <c r="X864" s="134"/>
      <c r="Y864" s="134"/>
      <c r="Z864" s="134"/>
      <c r="AA864" s="134"/>
      <c r="AB864" s="134"/>
      <c r="AC864" s="134"/>
      <c r="AD864" s="134"/>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row>
    <row r="865" spans="1:77" s="159" customFormat="1" x14ac:dyDescent="0.2">
      <c r="A865" s="1"/>
      <c r="B865" s="160"/>
      <c r="C865" s="161"/>
      <c r="D865" s="1"/>
      <c r="E865" s="1"/>
      <c r="F865" s="1"/>
      <c r="G865" s="162"/>
      <c r="H865" s="163"/>
      <c r="I865" s="163"/>
      <c r="J865" s="1"/>
      <c r="K865" s="1"/>
      <c r="L865" s="1"/>
      <c r="M865" s="160"/>
      <c r="N865" s="10"/>
      <c r="O865" s="134"/>
      <c r="P865" s="134"/>
      <c r="Q865" s="134"/>
      <c r="R865" s="134"/>
      <c r="S865" s="134"/>
      <c r="T865" s="134"/>
      <c r="U865" s="134"/>
      <c r="V865" s="134"/>
      <c r="W865" s="134"/>
      <c r="X865" s="134"/>
      <c r="Y865" s="134"/>
      <c r="Z865" s="134"/>
      <c r="AA865" s="134"/>
      <c r="AB865" s="134"/>
      <c r="AC865" s="134"/>
      <c r="AD865" s="134"/>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row>
    <row r="866" spans="1:77" s="159" customFormat="1" x14ac:dyDescent="0.2">
      <c r="A866" s="1"/>
      <c r="B866" s="160"/>
      <c r="C866" s="161"/>
      <c r="D866" s="1"/>
      <c r="E866" s="1"/>
      <c r="F866" s="1"/>
      <c r="G866" s="162"/>
      <c r="H866" s="163"/>
      <c r="I866" s="163"/>
      <c r="J866" s="1"/>
      <c r="K866" s="1"/>
      <c r="L866" s="1"/>
      <c r="M866" s="160"/>
      <c r="N866" s="10"/>
      <c r="O866" s="134"/>
      <c r="P866" s="134"/>
      <c r="Q866" s="134"/>
      <c r="R866" s="134"/>
      <c r="S866" s="134"/>
      <c r="T866" s="134"/>
      <c r="U866" s="134"/>
      <c r="V866" s="134"/>
      <c r="W866" s="134"/>
      <c r="X866" s="134"/>
      <c r="Y866" s="134"/>
      <c r="Z866" s="134"/>
      <c r="AA866" s="134"/>
      <c r="AB866" s="134"/>
      <c r="AC866" s="134"/>
      <c r="AD866" s="134"/>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row>
    <row r="867" spans="1:77" s="159" customFormat="1" x14ac:dyDescent="0.2">
      <c r="A867" s="1"/>
      <c r="B867" s="160"/>
      <c r="C867" s="161"/>
      <c r="D867" s="1"/>
      <c r="E867" s="1"/>
      <c r="F867" s="1"/>
      <c r="G867" s="162"/>
      <c r="H867" s="163"/>
      <c r="I867" s="163"/>
      <c r="J867" s="1"/>
      <c r="K867" s="1"/>
      <c r="L867" s="1"/>
      <c r="M867" s="160"/>
      <c r="N867" s="10"/>
      <c r="O867" s="134"/>
      <c r="P867" s="134"/>
      <c r="Q867" s="134"/>
      <c r="R867" s="134"/>
      <c r="S867" s="134"/>
      <c r="T867" s="134"/>
      <c r="U867" s="134"/>
      <c r="V867" s="134"/>
      <c r="W867" s="134"/>
      <c r="X867" s="134"/>
      <c r="Y867" s="134"/>
      <c r="Z867" s="134"/>
      <c r="AA867" s="134"/>
      <c r="AB867" s="134"/>
      <c r="AC867" s="134"/>
      <c r="AD867" s="134"/>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row>
    <row r="868" spans="1:77" s="159" customFormat="1" x14ac:dyDescent="0.2">
      <c r="A868" s="1"/>
      <c r="B868" s="160"/>
      <c r="C868" s="161"/>
      <c r="D868" s="1"/>
      <c r="E868" s="1"/>
      <c r="F868" s="1"/>
      <c r="G868" s="162"/>
      <c r="H868" s="163"/>
      <c r="I868" s="163"/>
      <c r="J868" s="1"/>
      <c r="K868" s="1"/>
      <c r="L868" s="1"/>
      <c r="M868" s="160"/>
      <c r="N868" s="10"/>
      <c r="O868" s="134"/>
      <c r="P868" s="134"/>
      <c r="Q868" s="134"/>
      <c r="R868" s="134"/>
      <c r="S868" s="134"/>
      <c r="T868" s="134"/>
      <c r="U868" s="134"/>
      <c r="V868" s="134"/>
      <c r="W868" s="134"/>
      <c r="X868" s="134"/>
      <c r="Y868" s="134"/>
      <c r="Z868" s="134"/>
      <c r="AA868" s="134"/>
      <c r="AB868" s="134"/>
      <c r="AC868" s="134"/>
      <c r="AD868" s="134"/>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row>
    <row r="869" spans="1:77" s="159" customFormat="1" x14ac:dyDescent="0.2">
      <c r="A869" s="1"/>
      <c r="B869" s="160"/>
      <c r="C869" s="161"/>
      <c r="D869" s="1"/>
      <c r="E869" s="1"/>
      <c r="F869" s="1"/>
      <c r="G869" s="162"/>
      <c r="H869" s="163"/>
      <c r="I869" s="163"/>
      <c r="J869" s="1"/>
      <c r="K869" s="1"/>
      <c r="L869" s="1"/>
      <c r="M869" s="160"/>
      <c r="N869" s="10"/>
      <c r="O869" s="134"/>
      <c r="P869" s="134"/>
      <c r="Q869" s="134"/>
      <c r="R869" s="134"/>
      <c r="S869" s="134"/>
      <c r="T869" s="134"/>
      <c r="U869" s="134"/>
      <c r="V869" s="134"/>
      <c r="W869" s="134"/>
      <c r="X869" s="134"/>
      <c r="Y869" s="134"/>
      <c r="Z869" s="134"/>
      <c r="AA869" s="134"/>
      <c r="AB869" s="134"/>
      <c r="AC869" s="134"/>
      <c r="AD869" s="134"/>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row>
    <row r="870" spans="1:77" s="159" customFormat="1" x14ac:dyDescent="0.2">
      <c r="A870" s="1"/>
      <c r="B870" s="160"/>
      <c r="C870" s="161"/>
      <c r="D870" s="1"/>
      <c r="E870" s="1"/>
      <c r="F870" s="1"/>
      <c r="G870" s="162"/>
      <c r="H870" s="163"/>
      <c r="I870" s="163"/>
      <c r="J870" s="1"/>
      <c r="K870" s="1"/>
      <c r="L870" s="1"/>
      <c r="M870" s="160"/>
      <c r="N870" s="10"/>
      <c r="O870" s="134"/>
      <c r="P870" s="134"/>
      <c r="Q870" s="134"/>
      <c r="R870" s="134"/>
      <c r="S870" s="134"/>
      <c r="T870" s="134"/>
      <c r="U870" s="134"/>
      <c r="V870" s="134"/>
      <c r="W870" s="134"/>
      <c r="X870" s="134"/>
      <c r="Y870" s="134"/>
      <c r="Z870" s="134"/>
      <c r="AA870" s="134"/>
      <c r="AB870" s="134"/>
      <c r="AC870" s="134"/>
      <c r="AD870" s="134"/>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row>
    <row r="871" spans="1:77" s="159" customFormat="1" x14ac:dyDescent="0.2">
      <c r="A871" s="1"/>
      <c r="B871" s="160"/>
      <c r="C871" s="161"/>
      <c r="D871" s="1"/>
      <c r="E871" s="1"/>
      <c r="F871" s="1"/>
      <c r="G871" s="162"/>
      <c r="H871" s="163"/>
      <c r="I871" s="163"/>
      <c r="J871" s="1"/>
      <c r="K871" s="1"/>
      <c r="L871" s="1"/>
      <c r="M871" s="160"/>
      <c r="N871" s="10"/>
      <c r="O871" s="134"/>
      <c r="P871" s="134"/>
      <c r="Q871" s="134"/>
      <c r="R871" s="134"/>
      <c r="S871" s="134"/>
      <c r="T871" s="134"/>
      <c r="U871" s="134"/>
      <c r="V871" s="134"/>
      <c r="W871" s="134"/>
      <c r="X871" s="134"/>
      <c r="Y871" s="134"/>
      <c r="Z871" s="134"/>
      <c r="AA871" s="134"/>
      <c r="AB871" s="134"/>
      <c r="AC871" s="134"/>
      <c r="AD871" s="134"/>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row>
    <row r="872" spans="1:77" s="159" customFormat="1" x14ac:dyDescent="0.2">
      <c r="A872" s="1"/>
      <c r="B872" s="160"/>
      <c r="C872" s="161"/>
      <c r="D872" s="1"/>
      <c r="E872" s="1"/>
      <c r="F872" s="1"/>
      <c r="G872" s="162"/>
      <c r="H872" s="163"/>
      <c r="I872" s="163"/>
      <c r="J872" s="1"/>
      <c r="K872" s="1"/>
      <c r="L872" s="1"/>
      <c r="M872" s="160"/>
      <c r="N872" s="10"/>
      <c r="O872" s="134"/>
      <c r="P872" s="134"/>
      <c r="Q872" s="134"/>
      <c r="R872" s="134"/>
      <c r="S872" s="134"/>
      <c r="T872" s="134"/>
      <c r="U872" s="134"/>
      <c r="V872" s="134"/>
      <c r="W872" s="134"/>
      <c r="X872" s="134"/>
      <c r="Y872" s="134"/>
      <c r="Z872" s="134"/>
      <c r="AA872" s="134"/>
      <c r="AB872" s="134"/>
      <c r="AC872" s="134"/>
      <c r="AD872" s="134"/>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row>
    <row r="873" spans="1:77" s="159" customFormat="1" x14ac:dyDescent="0.2">
      <c r="A873" s="1"/>
      <c r="B873" s="160"/>
      <c r="C873" s="161"/>
      <c r="D873" s="1"/>
      <c r="E873" s="1"/>
      <c r="F873" s="1"/>
      <c r="G873" s="162"/>
      <c r="H873" s="163"/>
      <c r="I873" s="163"/>
      <c r="J873" s="1"/>
      <c r="K873" s="1"/>
      <c r="L873" s="1"/>
      <c r="M873" s="160"/>
      <c r="N873" s="10"/>
      <c r="O873" s="134"/>
      <c r="P873" s="134"/>
      <c r="Q873" s="134"/>
      <c r="R873" s="134"/>
      <c r="S873" s="134"/>
      <c r="T873" s="134"/>
      <c r="U873" s="134"/>
      <c r="V873" s="134"/>
      <c r="W873" s="134"/>
      <c r="X873" s="134"/>
      <c r="Y873" s="134"/>
      <c r="Z873" s="134"/>
      <c r="AA873" s="134"/>
      <c r="AB873" s="134"/>
      <c r="AC873" s="134"/>
      <c r="AD873" s="134"/>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row>
    <row r="874" spans="1:77" s="159" customFormat="1" x14ac:dyDescent="0.2">
      <c r="A874" s="1"/>
      <c r="B874" s="160"/>
      <c r="C874" s="161"/>
      <c r="D874" s="1"/>
      <c r="E874" s="1"/>
      <c r="F874" s="1"/>
      <c r="G874" s="162"/>
      <c r="H874" s="163"/>
      <c r="I874" s="163"/>
      <c r="J874" s="1"/>
      <c r="K874" s="1"/>
      <c r="L874" s="1"/>
      <c r="M874" s="160"/>
      <c r="N874" s="10"/>
      <c r="O874" s="134"/>
      <c r="P874" s="134"/>
      <c r="Q874" s="134"/>
      <c r="R874" s="134"/>
      <c r="S874" s="134"/>
      <c r="T874" s="134"/>
      <c r="U874" s="134"/>
      <c r="V874" s="134"/>
      <c r="W874" s="134"/>
      <c r="X874" s="134"/>
      <c r="Y874" s="134"/>
      <c r="Z874" s="134"/>
      <c r="AA874" s="134"/>
      <c r="AB874" s="134"/>
      <c r="AC874" s="134"/>
      <c r="AD874" s="134"/>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row>
    <row r="875" spans="1:77" s="159" customFormat="1" x14ac:dyDescent="0.2">
      <c r="A875" s="1"/>
      <c r="B875" s="160"/>
      <c r="C875" s="161"/>
      <c r="D875" s="1"/>
      <c r="E875" s="1"/>
      <c r="F875" s="1"/>
      <c r="G875" s="162"/>
      <c r="H875" s="163"/>
      <c r="I875" s="163"/>
      <c r="J875" s="1"/>
      <c r="K875" s="1"/>
      <c r="L875" s="1"/>
      <c r="M875" s="160"/>
      <c r="N875" s="10"/>
      <c r="O875" s="134"/>
      <c r="P875" s="134"/>
      <c r="Q875" s="134"/>
      <c r="R875" s="134"/>
      <c r="S875" s="134"/>
      <c r="T875" s="134"/>
      <c r="U875" s="134"/>
      <c r="V875" s="134"/>
      <c r="W875" s="134"/>
      <c r="X875" s="134"/>
      <c r="Y875" s="134"/>
      <c r="Z875" s="134"/>
      <c r="AA875" s="134"/>
      <c r="AB875" s="134"/>
      <c r="AC875" s="134"/>
      <c r="AD875" s="134"/>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row>
    <row r="876" spans="1:77" s="159" customFormat="1" x14ac:dyDescent="0.2">
      <c r="A876" s="1"/>
      <c r="B876" s="160"/>
      <c r="C876" s="161"/>
      <c r="D876" s="1"/>
      <c r="E876" s="1"/>
      <c r="F876" s="1"/>
      <c r="G876" s="162"/>
      <c r="H876" s="163"/>
      <c r="I876" s="163"/>
      <c r="J876" s="1"/>
      <c r="K876" s="1"/>
      <c r="L876" s="1"/>
      <c r="M876" s="160"/>
      <c r="N876" s="10"/>
      <c r="O876" s="134"/>
      <c r="P876" s="134"/>
      <c r="Q876" s="134"/>
      <c r="R876" s="134"/>
      <c r="S876" s="134"/>
      <c r="T876" s="134"/>
      <c r="U876" s="134"/>
      <c r="V876" s="134"/>
      <c r="W876" s="134"/>
      <c r="X876" s="134"/>
      <c r="Y876" s="134"/>
      <c r="Z876" s="134"/>
      <c r="AA876" s="134"/>
      <c r="AB876" s="134"/>
      <c r="AC876" s="134"/>
      <c r="AD876" s="134"/>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row>
    <row r="877" spans="1:77" s="159" customFormat="1" x14ac:dyDescent="0.2">
      <c r="A877" s="1"/>
      <c r="B877" s="160"/>
      <c r="C877" s="161"/>
      <c r="D877" s="1"/>
      <c r="E877" s="1"/>
      <c r="F877" s="1"/>
      <c r="G877" s="162"/>
      <c r="H877" s="163"/>
      <c r="I877" s="163"/>
      <c r="J877" s="1"/>
      <c r="K877" s="1"/>
      <c r="L877" s="1"/>
      <c r="M877" s="160"/>
      <c r="N877" s="10"/>
      <c r="O877" s="134"/>
      <c r="P877" s="134"/>
      <c r="Q877" s="134"/>
      <c r="R877" s="134"/>
      <c r="S877" s="134"/>
      <c r="T877" s="134"/>
      <c r="U877" s="134"/>
      <c r="V877" s="134"/>
      <c r="W877" s="134"/>
      <c r="X877" s="134"/>
      <c r="Y877" s="134"/>
      <c r="Z877" s="134"/>
      <c r="AA877" s="134"/>
      <c r="AB877" s="134"/>
      <c r="AC877" s="134"/>
      <c r="AD877" s="134"/>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row>
    <row r="878" spans="1:77" s="159" customFormat="1" x14ac:dyDescent="0.2">
      <c r="A878" s="1"/>
      <c r="B878" s="160"/>
      <c r="C878" s="161"/>
      <c r="D878" s="1"/>
      <c r="E878" s="1"/>
      <c r="F878" s="1"/>
      <c r="G878" s="162"/>
      <c r="H878" s="163"/>
      <c r="I878" s="163"/>
      <c r="J878" s="1"/>
      <c r="K878" s="1"/>
      <c r="L878" s="1"/>
      <c r="M878" s="160"/>
      <c r="N878" s="10"/>
      <c r="O878" s="134"/>
      <c r="P878" s="134"/>
      <c r="Q878" s="134"/>
      <c r="R878" s="134"/>
      <c r="S878" s="134"/>
      <c r="T878" s="134"/>
      <c r="U878" s="134"/>
      <c r="V878" s="134"/>
      <c r="W878" s="134"/>
      <c r="X878" s="134"/>
      <c r="Y878" s="134"/>
      <c r="Z878" s="134"/>
      <c r="AA878" s="134"/>
      <c r="AB878" s="134"/>
      <c r="AC878" s="134"/>
      <c r="AD878" s="134"/>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row>
    <row r="879" spans="1:77" s="159" customFormat="1" x14ac:dyDescent="0.2">
      <c r="A879" s="1"/>
      <c r="B879" s="160"/>
      <c r="C879" s="161"/>
      <c r="D879" s="1"/>
      <c r="E879" s="1"/>
      <c r="F879" s="1"/>
      <c r="G879" s="162"/>
      <c r="H879" s="163"/>
      <c r="I879" s="163"/>
      <c r="J879" s="1"/>
      <c r="K879" s="1"/>
      <c r="L879" s="1"/>
      <c r="M879" s="160"/>
      <c r="N879" s="10"/>
      <c r="O879" s="134"/>
      <c r="P879" s="134"/>
      <c r="Q879" s="134"/>
      <c r="R879" s="134"/>
      <c r="S879" s="134"/>
      <c r="T879" s="134"/>
      <c r="U879" s="134"/>
      <c r="V879" s="134"/>
      <c r="W879" s="134"/>
      <c r="X879" s="134"/>
      <c r="Y879" s="134"/>
      <c r="Z879" s="134"/>
      <c r="AA879" s="134"/>
      <c r="AB879" s="134"/>
      <c r="AC879" s="134"/>
      <c r="AD879" s="134"/>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row>
    <row r="880" spans="1:77" s="159" customFormat="1" x14ac:dyDescent="0.2">
      <c r="A880" s="1"/>
      <c r="B880" s="160"/>
      <c r="C880" s="161"/>
      <c r="D880" s="1"/>
      <c r="E880" s="1"/>
      <c r="F880" s="1"/>
      <c r="G880" s="162"/>
      <c r="H880" s="163"/>
      <c r="I880" s="163"/>
      <c r="J880" s="1"/>
      <c r="K880" s="1"/>
      <c r="L880" s="1"/>
      <c r="M880" s="160"/>
      <c r="N880" s="10"/>
      <c r="O880" s="134"/>
      <c r="P880" s="134"/>
      <c r="Q880" s="134"/>
      <c r="R880" s="134"/>
      <c r="S880" s="134"/>
      <c r="T880" s="134"/>
      <c r="U880" s="134"/>
      <c r="V880" s="134"/>
      <c r="W880" s="134"/>
      <c r="X880" s="134"/>
      <c r="Y880" s="134"/>
      <c r="Z880" s="134"/>
      <c r="AA880" s="134"/>
      <c r="AB880" s="134"/>
      <c r="AC880" s="134"/>
      <c r="AD880" s="134"/>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row>
    <row r="881" spans="1:77" s="159" customFormat="1" x14ac:dyDescent="0.2">
      <c r="A881" s="1"/>
      <c r="B881" s="160"/>
      <c r="C881" s="161"/>
      <c r="D881" s="1"/>
      <c r="E881" s="1"/>
      <c r="F881" s="1"/>
      <c r="G881" s="162"/>
      <c r="H881" s="163"/>
      <c r="I881" s="163"/>
      <c r="J881" s="1"/>
      <c r="K881" s="1"/>
      <c r="L881" s="1"/>
      <c r="M881" s="160"/>
      <c r="N881" s="10"/>
      <c r="O881" s="134"/>
      <c r="P881" s="134"/>
      <c r="Q881" s="134"/>
      <c r="R881" s="134"/>
      <c r="S881" s="134"/>
      <c r="T881" s="134"/>
      <c r="U881" s="134"/>
      <c r="V881" s="134"/>
      <c r="W881" s="134"/>
      <c r="X881" s="134"/>
      <c r="Y881" s="134"/>
      <c r="Z881" s="134"/>
      <c r="AA881" s="134"/>
      <c r="AB881" s="134"/>
      <c r="AC881" s="134"/>
      <c r="AD881" s="134"/>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row>
    <row r="882" spans="1:77" s="159" customFormat="1" x14ac:dyDescent="0.2">
      <c r="A882" s="1"/>
      <c r="B882" s="160"/>
      <c r="C882" s="161"/>
      <c r="D882" s="1"/>
      <c r="E882" s="1"/>
      <c r="F882" s="1"/>
      <c r="G882" s="162"/>
      <c r="H882" s="163"/>
      <c r="I882" s="163"/>
      <c r="J882" s="1"/>
      <c r="K882" s="1"/>
      <c r="L882" s="1"/>
      <c r="M882" s="160"/>
      <c r="N882" s="10"/>
      <c r="O882" s="134"/>
      <c r="P882" s="134"/>
      <c r="Q882" s="134"/>
      <c r="R882" s="134"/>
      <c r="S882" s="134"/>
      <c r="T882" s="134"/>
      <c r="U882" s="134"/>
      <c r="V882" s="134"/>
      <c r="W882" s="134"/>
      <c r="X882" s="134"/>
      <c r="Y882" s="134"/>
      <c r="Z882" s="134"/>
      <c r="AA882" s="134"/>
      <c r="AB882" s="134"/>
      <c r="AC882" s="134"/>
      <c r="AD882" s="134"/>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row>
    <row r="883" spans="1:77" s="159" customFormat="1" x14ac:dyDescent="0.2">
      <c r="A883" s="1"/>
      <c r="B883" s="160"/>
      <c r="C883" s="161"/>
      <c r="D883" s="1"/>
      <c r="E883" s="1"/>
      <c r="F883" s="1"/>
      <c r="G883" s="162"/>
      <c r="H883" s="163"/>
      <c r="I883" s="163"/>
      <c r="J883" s="1"/>
      <c r="K883" s="1"/>
      <c r="L883" s="1"/>
      <c r="M883" s="160"/>
      <c r="N883" s="10"/>
      <c r="O883" s="134"/>
      <c r="P883" s="134"/>
      <c r="Q883" s="134"/>
      <c r="R883" s="134"/>
      <c r="S883" s="134"/>
      <c r="T883" s="134"/>
      <c r="U883" s="134"/>
      <c r="V883" s="134"/>
      <c r="W883" s="134"/>
      <c r="X883" s="134"/>
      <c r="Y883" s="134"/>
      <c r="Z883" s="134"/>
      <c r="AA883" s="134"/>
      <c r="AB883" s="134"/>
      <c r="AC883" s="134"/>
      <c r="AD883" s="134"/>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row>
    <row r="884" spans="1:77" s="159" customFormat="1" x14ac:dyDescent="0.2">
      <c r="A884" s="1"/>
      <c r="B884" s="160"/>
      <c r="C884" s="161"/>
      <c r="D884" s="1"/>
      <c r="E884" s="1"/>
      <c r="F884" s="1"/>
      <c r="G884" s="162"/>
      <c r="H884" s="163"/>
      <c r="I884" s="163"/>
      <c r="J884" s="1"/>
      <c r="K884" s="1"/>
      <c r="L884" s="1"/>
      <c r="M884" s="160"/>
      <c r="N884" s="10"/>
      <c r="O884" s="134"/>
      <c r="P884" s="134"/>
      <c r="Q884" s="134"/>
      <c r="R884" s="134"/>
      <c r="S884" s="134"/>
      <c r="T884" s="134"/>
      <c r="U884" s="134"/>
      <c r="V884" s="134"/>
      <c r="W884" s="134"/>
      <c r="X884" s="134"/>
      <c r="Y884" s="134"/>
      <c r="Z884" s="134"/>
      <c r="AA884" s="134"/>
      <c r="AB884" s="134"/>
      <c r="AC884" s="134"/>
      <c r="AD884" s="134"/>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row>
    <row r="885" spans="1:77" s="159" customFormat="1" x14ac:dyDescent="0.2">
      <c r="A885" s="1"/>
      <c r="B885" s="160"/>
      <c r="C885" s="161"/>
      <c r="D885" s="1"/>
      <c r="E885" s="1"/>
      <c r="F885" s="1"/>
      <c r="G885" s="162"/>
      <c r="H885" s="163"/>
      <c r="I885" s="163"/>
      <c r="J885" s="1"/>
      <c r="K885" s="1"/>
      <c r="L885" s="1"/>
      <c r="M885" s="160"/>
      <c r="N885" s="10"/>
      <c r="O885" s="134"/>
      <c r="P885" s="134"/>
      <c r="Q885" s="134"/>
      <c r="R885" s="134"/>
      <c r="S885" s="134"/>
      <c r="T885" s="134"/>
      <c r="U885" s="134"/>
      <c r="V885" s="134"/>
      <c r="W885" s="134"/>
      <c r="X885" s="134"/>
      <c r="Y885" s="134"/>
      <c r="Z885" s="134"/>
      <c r="AA885" s="134"/>
      <c r="AB885" s="134"/>
      <c r="AC885" s="134"/>
      <c r="AD885" s="134"/>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row>
    <row r="886" spans="1:77" s="159" customFormat="1" x14ac:dyDescent="0.2">
      <c r="A886" s="1"/>
      <c r="B886" s="160"/>
      <c r="C886" s="161"/>
      <c r="D886" s="1"/>
      <c r="E886" s="1"/>
      <c r="F886" s="1"/>
      <c r="G886" s="162"/>
      <c r="H886" s="163"/>
      <c r="I886" s="163"/>
      <c r="J886" s="1"/>
      <c r="K886" s="1"/>
      <c r="L886" s="1"/>
      <c r="M886" s="160"/>
      <c r="N886" s="10"/>
      <c r="O886" s="134"/>
      <c r="P886" s="134"/>
      <c r="Q886" s="134"/>
      <c r="R886" s="134"/>
      <c r="S886" s="134"/>
      <c r="T886" s="134"/>
      <c r="U886" s="134"/>
      <c r="V886" s="134"/>
      <c r="W886" s="134"/>
      <c r="X886" s="134"/>
      <c r="Y886" s="134"/>
      <c r="Z886" s="134"/>
      <c r="AA886" s="134"/>
      <c r="AB886" s="134"/>
      <c r="AC886" s="134"/>
      <c r="AD886" s="134"/>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row>
    <row r="887" spans="1:77" s="159" customFormat="1" x14ac:dyDescent="0.2">
      <c r="A887" s="1"/>
      <c r="B887" s="160"/>
      <c r="C887" s="161"/>
      <c r="D887" s="1"/>
      <c r="E887" s="1"/>
      <c r="F887" s="1"/>
      <c r="G887" s="162"/>
      <c r="H887" s="163"/>
      <c r="I887" s="163"/>
      <c r="J887" s="1"/>
      <c r="K887" s="1"/>
      <c r="L887" s="1"/>
      <c r="M887" s="160"/>
      <c r="N887" s="10"/>
      <c r="O887" s="134"/>
      <c r="P887" s="134"/>
      <c r="Q887" s="134"/>
      <c r="R887" s="134"/>
      <c r="S887" s="134"/>
      <c r="T887" s="134"/>
      <c r="U887" s="134"/>
      <c r="V887" s="134"/>
      <c r="W887" s="134"/>
      <c r="X887" s="134"/>
      <c r="Y887" s="134"/>
      <c r="Z887" s="134"/>
      <c r="AA887" s="134"/>
      <c r="AB887" s="134"/>
      <c r="AC887" s="134"/>
      <c r="AD887" s="134"/>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row>
    <row r="888" spans="1:77" s="159" customFormat="1" x14ac:dyDescent="0.2">
      <c r="A888" s="1"/>
      <c r="B888" s="160"/>
      <c r="C888" s="161"/>
      <c r="D888" s="1"/>
      <c r="E888" s="1"/>
      <c r="F888" s="1"/>
      <c r="G888" s="162"/>
      <c r="H888" s="163"/>
      <c r="I888" s="163"/>
      <c r="J888" s="1"/>
      <c r="K888" s="1"/>
      <c r="L888" s="1"/>
      <c r="M888" s="160"/>
      <c r="N888" s="10"/>
      <c r="O888" s="134"/>
      <c r="P888" s="134"/>
      <c r="Q888" s="134"/>
      <c r="R888" s="134"/>
      <c r="S888" s="134"/>
      <c r="T888" s="134"/>
      <c r="U888" s="134"/>
      <c r="V888" s="134"/>
      <c r="W888" s="134"/>
      <c r="X888" s="134"/>
      <c r="Y888" s="134"/>
      <c r="Z888" s="134"/>
      <c r="AA888" s="134"/>
      <c r="AB888" s="134"/>
      <c r="AC888" s="134"/>
      <c r="AD888" s="134"/>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row>
    <row r="889" spans="1:77" s="159" customFormat="1" x14ac:dyDescent="0.2">
      <c r="A889" s="1"/>
      <c r="B889" s="160"/>
      <c r="C889" s="161"/>
      <c r="D889" s="1"/>
      <c r="E889" s="1"/>
      <c r="F889" s="1"/>
      <c r="G889" s="162"/>
      <c r="H889" s="163"/>
      <c r="I889" s="163"/>
      <c r="J889" s="1"/>
      <c r="K889" s="1"/>
      <c r="L889" s="1"/>
      <c r="M889" s="160"/>
      <c r="N889" s="10"/>
      <c r="O889" s="134"/>
      <c r="P889" s="134"/>
      <c r="Q889" s="134"/>
      <c r="R889" s="134"/>
      <c r="S889" s="134"/>
      <c r="T889" s="134"/>
      <c r="U889" s="134"/>
      <c r="V889" s="134"/>
      <c r="W889" s="134"/>
      <c r="X889" s="134"/>
      <c r="Y889" s="134"/>
      <c r="Z889" s="134"/>
      <c r="AA889" s="134"/>
      <c r="AB889" s="134"/>
      <c r="AC889" s="134"/>
      <c r="AD889" s="134"/>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row>
    <row r="890" spans="1:77" s="159" customFormat="1" x14ac:dyDescent="0.2">
      <c r="A890" s="1"/>
      <c r="B890" s="160"/>
      <c r="C890" s="161"/>
      <c r="D890" s="1"/>
      <c r="E890" s="1"/>
      <c r="F890" s="1"/>
      <c r="G890" s="162"/>
      <c r="H890" s="163"/>
      <c r="I890" s="163"/>
      <c r="J890" s="1"/>
      <c r="K890" s="1"/>
      <c r="L890" s="1"/>
      <c r="M890" s="160"/>
      <c r="N890" s="10"/>
      <c r="O890" s="134"/>
      <c r="P890" s="134"/>
      <c r="Q890" s="134"/>
      <c r="R890" s="134"/>
      <c r="S890" s="134"/>
      <c r="T890" s="134"/>
      <c r="U890" s="134"/>
      <c r="V890" s="134"/>
      <c r="W890" s="134"/>
      <c r="X890" s="134"/>
      <c r="Y890" s="134"/>
      <c r="Z890" s="134"/>
      <c r="AA890" s="134"/>
      <c r="AB890" s="134"/>
      <c r="AC890" s="134"/>
      <c r="AD890" s="134"/>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row>
    <row r="891" spans="1:77" s="159" customFormat="1" x14ac:dyDescent="0.2">
      <c r="A891" s="1"/>
      <c r="B891" s="160"/>
      <c r="C891" s="161"/>
      <c r="D891" s="1"/>
      <c r="E891" s="1"/>
      <c r="F891" s="1"/>
      <c r="G891" s="162"/>
      <c r="H891" s="163"/>
      <c r="I891" s="163"/>
      <c r="J891" s="1"/>
      <c r="K891" s="1"/>
      <c r="L891" s="1"/>
      <c r="M891" s="160"/>
      <c r="N891" s="10"/>
      <c r="O891" s="134"/>
      <c r="P891" s="134"/>
      <c r="Q891" s="134"/>
      <c r="R891" s="134"/>
      <c r="S891" s="134"/>
      <c r="T891" s="134"/>
      <c r="U891" s="134"/>
      <c r="V891" s="134"/>
      <c r="W891" s="134"/>
      <c r="X891" s="134"/>
      <c r="Y891" s="134"/>
      <c r="Z891" s="134"/>
      <c r="AA891" s="134"/>
      <c r="AB891" s="134"/>
      <c r="AC891" s="134"/>
      <c r="AD891" s="134"/>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row>
    <row r="892" spans="1:77" s="159" customFormat="1" x14ac:dyDescent="0.2">
      <c r="A892" s="1"/>
      <c r="B892" s="160"/>
      <c r="C892" s="161"/>
      <c r="D892" s="1"/>
      <c r="E892" s="1"/>
      <c r="F892" s="1"/>
      <c r="G892" s="162"/>
      <c r="H892" s="163"/>
      <c r="I892" s="163"/>
      <c r="J892" s="1"/>
      <c r="K892" s="1"/>
      <c r="L892" s="1"/>
      <c r="M892" s="160"/>
      <c r="N892" s="10"/>
      <c r="O892" s="134"/>
      <c r="P892" s="134"/>
      <c r="Q892" s="134"/>
      <c r="R892" s="134"/>
      <c r="S892" s="134"/>
      <c r="T892" s="134"/>
      <c r="U892" s="134"/>
      <c r="V892" s="134"/>
      <c r="W892" s="134"/>
      <c r="X892" s="134"/>
      <c r="Y892" s="134"/>
      <c r="Z892" s="134"/>
      <c r="AA892" s="134"/>
      <c r="AB892" s="134"/>
      <c r="AC892" s="134"/>
      <c r="AD892" s="134"/>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row>
    <row r="893" spans="1:77" s="159" customFormat="1" x14ac:dyDescent="0.2">
      <c r="A893" s="1"/>
      <c r="B893" s="160"/>
      <c r="C893" s="161"/>
      <c r="D893" s="1"/>
      <c r="E893" s="1"/>
      <c r="F893" s="1"/>
      <c r="G893" s="162"/>
      <c r="H893" s="163"/>
      <c r="I893" s="163"/>
      <c r="J893" s="1"/>
      <c r="K893" s="1"/>
      <c r="L893" s="1"/>
      <c r="M893" s="160"/>
      <c r="N893" s="10"/>
      <c r="O893" s="134"/>
      <c r="P893" s="134"/>
      <c r="Q893" s="134"/>
      <c r="R893" s="134"/>
      <c r="S893" s="134"/>
      <c r="T893" s="134"/>
      <c r="U893" s="134"/>
      <c r="V893" s="134"/>
      <c r="W893" s="134"/>
      <c r="X893" s="134"/>
      <c r="Y893" s="134"/>
      <c r="Z893" s="134"/>
      <c r="AA893" s="134"/>
      <c r="AB893" s="134"/>
      <c r="AC893" s="134"/>
      <c r="AD893" s="134"/>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row>
    <row r="894" spans="1:77" s="159" customFormat="1" x14ac:dyDescent="0.2">
      <c r="A894" s="1"/>
      <c r="B894" s="160"/>
      <c r="C894" s="161"/>
      <c r="D894" s="1"/>
      <c r="E894" s="1"/>
      <c r="F894" s="1"/>
      <c r="G894" s="162"/>
      <c r="H894" s="163"/>
      <c r="I894" s="163"/>
      <c r="J894" s="1"/>
      <c r="K894" s="1"/>
      <c r="L894" s="1"/>
      <c r="M894" s="160"/>
      <c r="N894" s="10"/>
      <c r="O894" s="134"/>
      <c r="P894" s="134"/>
      <c r="Q894" s="134"/>
      <c r="R894" s="134"/>
      <c r="S894" s="134"/>
      <c r="T894" s="134"/>
      <c r="U894" s="134"/>
      <c r="V894" s="134"/>
      <c r="W894" s="134"/>
      <c r="X894" s="134"/>
      <c r="Y894" s="134"/>
      <c r="Z894" s="134"/>
      <c r="AA894" s="134"/>
      <c r="AB894" s="134"/>
      <c r="AC894" s="134"/>
      <c r="AD894" s="134"/>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row>
    <row r="895" spans="1:77" s="159" customFormat="1" x14ac:dyDescent="0.2">
      <c r="A895" s="1"/>
      <c r="B895" s="160"/>
      <c r="C895" s="161"/>
      <c r="D895" s="1"/>
      <c r="E895" s="1"/>
      <c r="F895" s="1"/>
      <c r="G895" s="162"/>
      <c r="H895" s="163"/>
      <c r="I895" s="163"/>
      <c r="J895" s="1"/>
      <c r="K895" s="1"/>
      <c r="L895" s="1"/>
      <c r="M895" s="160"/>
      <c r="N895" s="10"/>
      <c r="O895" s="134"/>
      <c r="P895" s="134"/>
      <c r="Q895" s="134"/>
      <c r="R895" s="134"/>
      <c r="S895" s="134"/>
      <c r="T895" s="134"/>
      <c r="U895" s="134"/>
      <c r="V895" s="134"/>
      <c r="W895" s="134"/>
      <c r="X895" s="134"/>
      <c r="Y895" s="134"/>
      <c r="Z895" s="134"/>
      <c r="AA895" s="134"/>
      <c r="AB895" s="134"/>
      <c r="AC895" s="134"/>
      <c r="AD895" s="134"/>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row>
    <row r="896" spans="1:77" s="159" customFormat="1" x14ac:dyDescent="0.2">
      <c r="A896" s="1"/>
      <c r="B896" s="160"/>
      <c r="C896" s="161"/>
      <c r="D896" s="1"/>
      <c r="E896" s="1"/>
      <c r="F896" s="1"/>
      <c r="G896" s="162"/>
      <c r="H896" s="163"/>
      <c r="I896" s="163"/>
      <c r="J896" s="1"/>
      <c r="K896" s="1"/>
      <c r="L896" s="1"/>
      <c r="M896" s="160"/>
      <c r="N896" s="10"/>
      <c r="O896" s="134"/>
      <c r="P896" s="134"/>
      <c r="Q896" s="134"/>
      <c r="R896" s="134"/>
      <c r="S896" s="134"/>
      <c r="T896" s="134"/>
      <c r="U896" s="134"/>
      <c r="V896" s="134"/>
      <c r="W896" s="134"/>
      <c r="X896" s="134"/>
      <c r="Y896" s="134"/>
      <c r="Z896" s="134"/>
      <c r="AA896" s="134"/>
      <c r="AB896" s="134"/>
      <c r="AC896" s="134"/>
      <c r="AD896" s="134"/>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row>
    <row r="897" spans="1:77" s="159" customFormat="1" x14ac:dyDescent="0.2">
      <c r="A897" s="1"/>
      <c r="B897" s="160"/>
      <c r="C897" s="161"/>
      <c r="D897" s="1"/>
      <c r="E897" s="1"/>
      <c r="F897" s="1"/>
      <c r="G897" s="162"/>
      <c r="H897" s="163"/>
      <c r="I897" s="163"/>
      <c r="J897" s="1"/>
      <c r="K897" s="1"/>
      <c r="L897" s="1"/>
      <c r="M897" s="160"/>
      <c r="N897" s="10"/>
      <c r="O897" s="134"/>
      <c r="P897" s="134"/>
      <c r="Q897" s="134"/>
      <c r="R897" s="134"/>
      <c r="S897" s="134"/>
      <c r="T897" s="134"/>
      <c r="U897" s="134"/>
      <c r="V897" s="134"/>
      <c r="W897" s="134"/>
      <c r="X897" s="134"/>
      <c r="Y897" s="134"/>
      <c r="Z897" s="134"/>
      <c r="AA897" s="134"/>
      <c r="AB897" s="134"/>
      <c r="AC897" s="134"/>
      <c r="AD897" s="134"/>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row>
    <row r="898" spans="1:77" s="159" customFormat="1" x14ac:dyDescent="0.2">
      <c r="A898" s="1"/>
      <c r="B898" s="160"/>
      <c r="C898" s="161"/>
      <c r="D898" s="1"/>
      <c r="E898" s="1"/>
      <c r="F898" s="1"/>
      <c r="G898" s="162"/>
      <c r="H898" s="163"/>
      <c r="I898" s="163"/>
      <c r="J898" s="1"/>
      <c r="K898" s="1"/>
      <c r="L898" s="1"/>
      <c r="M898" s="160"/>
      <c r="N898" s="10"/>
      <c r="O898" s="134"/>
      <c r="P898" s="134"/>
      <c r="Q898" s="134"/>
      <c r="R898" s="134"/>
      <c r="S898" s="134"/>
      <c r="T898" s="134"/>
      <c r="U898" s="134"/>
      <c r="V898" s="134"/>
      <c r="W898" s="134"/>
      <c r="X898" s="134"/>
      <c r="Y898" s="134"/>
      <c r="Z898" s="134"/>
      <c r="AA898" s="134"/>
      <c r="AB898" s="134"/>
      <c r="AC898" s="134"/>
      <c r="AD898" s="134"/>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row>
    <row r="899" spans="1:77" s="159" customFormat="1" x14ac:dyDescent="0.2">
      <c r="A899" s="1"/>
      <c r="B899" s="160"/>
      <c r="C899" s="161"/>
      <c r="D899" s="1"/>
      <c r="E899" s="1"/>
      <c r="F899" s="1"/>
      <c r="G899" s="162"/>
      <c r="H899" s="163"/>
      <c r="I899" s="163"/>
      <c r="J899" s="1"/>
      <c r="K899" s="1"/>
      <c r="L899" s="1"/>
      <c r="M899" s="160"/>
      <c r="N899" s="10"/>
      <c r="O899" s="134"/>
      <c r="P899" s="134"/>
      <c r="Q899" s="134"/>
      <c r="R899" s="134"/>
      <c r="S899" s="134"/>
      <c r="T899" s="134"/>
      <c r="U899" s="134"/>
      <c r="V899" s="134"/>
      <c r="W899" s="134"/>
      <c r="X899" s="134"/>
      <c r="Y899" s="134"/>
      <c r="Z899" s="134"/>
      <c r="AA899" s="134"/>
      <c r="AB899" s="134"/>
      <c r="AC899" s="134"/>
      <c r="AD899" s="134"/>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row>
    <row r="900" spans="1:77" s="159" customFormat="1" x14ac:dyDescent="0.2">
      <c r="A900" s="1"/>
      <c r="B900" s="160"/>
      <c r="C900" s="161"/>
      <c r="D900" s="1"/>
      <c r="E900" s="1"/>
      <c r="F900" s="1"/>
      <c r="G900" s="162"/>
      <c r="H900" s="163"/>
      <c r="I900" s="163"/>
      <c r="J900" s="1"/>
      <c r="K900" s="1"/>
      <c r="L900" s="1"/>
      <c r="M900" s="160"/>
      <c r="N900" s="10"/>
      <c r="O900" s="134"/>
      <c r="P900" s="134"/>
      <c r="Q900" s="134"/>
      <c r="R900" s="134"/>
      <c r="S900" s="134"/>
      <c r="T900" s="134"/>
      <c r="U900" s="134"/>
      <c r="V900" s="134"/>
      <c r="W900" s="134"/>
      <c r="X900" s="134"/>
      <c r="Y900" s="134"/>
      <c r="Z900" s="134"/>
      <c r="AA900" s="134"/>
      <c r="AB900" s="134"/>
      <c r="AC900" s="134"/>
      <c r="AD900" s="134"/>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row>
    <row r="901" spans="1:77" s="159" customFormat="1" x14ac:dyDescent="0.2">
      <c r="A901" s="1"/>
      <c r="B901" s="160"/>
      <c r="C901" s="161"/>
      <c r="D901" s="1"/>
      <c r="E901" s="1"/>
      <c r="F901" s="1"/>
      <c r="G901" s="162"/>
      <c r="H901" s="163"/>
      <c r="I901" s="163"/>
      <c r="J901" s="1"/>
      <c r="K901" s="1"/>
      <c r="L901" s="1"/>
      <c r="M901" s="160"/>
      <c r="N901" s="10"/>
      <c r="O901" s="134"/>
      <c r="P901" s="134"/>
      <c r="Q901" s="134"/>
      <c r="R901" s="134"/>
      <c r="S901" s="134"/>
      <c r="T901" s="134"/>
      <c r="U901" s="134"/>
      <c r="V901" s="134"/>
      <c r="W901" s="134"/>
      <c r="X901" s="134"/>
      <c r="Y901" s="134"/>
      <c r="Z901" s="134"/>
      <c r="AA901" s="134"/>
      <c r="AB901" s="134"/>
      <c r="AC901" s="134"/>
      <c r="AD901" s="134"/>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row>
    <row r="902" spans="1:77" s="159" customFormat="1" x14ac:dyDescent="0.2">
      <c r="A902" s="1"/>
      <c r="B902" s="160"/>
      <c r="C902" s="161"/>
      <c r="D902" s="1"/>
      <c r="E902" s="1"/>
      <c r="F902" s="1"/>
      <c r="G902" s="162"/>
      <c r="H902" s="163"/>
      <c r="I902" s="163"/>
      <c r="J902" s="1"/>
      <c r="K902" s="1"/>
      <c r="L902" s="1"/>
      <c r="M902" s="160"/>
      <c r="N902" s="10"/>
      <c r="O902" s="134"/>
      <c r="P902" s="134"/>
      <c r="Q902" s="134"/>
      <c r="R902" s="134"/>
      <c r="S902" s="134"/>
      <c r="T902" s="134"/>
      <c r="U902" s="134"/>
      <c r="V902" s="134"/>
      <c r="W902" s="134"/>
      <c r="X902" s="134"/>
      <c r="Y902" s="134"/>
      <c r="Z902" s="134"/>
      <c r="AA902" s="134"/>
      <c r="AB902" s="134"/>
      <c r="AC902" s="134"/>
      <c r="AD902" s="134"/>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row>
    <row r="903" spans="1:77" s="159" customFormat="1" x14ac:dyDescent="0.2">
      <c r="A903" s="1"/>
      <c r="B903" s="160"/>
      <c r="C903" s="161"/>
      <c r="D903" s="1"/>
      <c r="E903" s="1"/>
      <c r="F903" s="1"/>
      <c r="G903" s="162"/>
      <c r="H903" s="163"/>
      <c r="I903" s="163"/>
      <c r="J903" s="1"/>
      <c r="K903" s="1"/>
      <c r="L903" s="1"/>
      <c r="M903" s="160"/>
      <c r="N903" s="10"/>
      <c r="O903" s="134"/>
      <c r="P903" s="134"/>
      <c r="Q903" s="134"/>
      <c r="R903" s="134"/>
      <c r="S903" s="134"/>
      <c r="T903" s="134"/>
      <c r="U903" s="134"/>
      <c r="V903" s="134"/>
      <c r="W903" s="134"/>
      <c r="X903" s="134"/>
      <c r="Y903" s="134"/>
      <c r="Z903" s="134"/>
      <c r="AA903" s="134"/>
      <c r="AB903" s="134"/>
      <c r="AC903" s="134"/>
      <c r="AD903" s="134"/>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row>
    <row r="904" spans="1:77" s="159" customFormat="1" x14ac:dyDescent="0.2">
      <c r="A904" s="1"/>
      <c r="B904" s="160"/>
      <c r="C904" s="161"/>
      <c r="D904" s="1"/>
      <c r="E904" s="1"/>
      <c r="F904" s="1"/>
      <c r="G904" s="162"/>
      <c r="H904" s="163"/>
      <c r="I904" s="163"/>
      <c r="J904" s="1"/>
      <c r="K904" s="1"/>
      <c r="L904" s="1"/>
      <c r="M904" s="160"/>
      <c r="N904" s="10"/>
      <c r="O904" s="134"/>
      <c r="P904" s="134"/>
      <c r="Q904" s="134"/>
      <c r="R904" s="134"/>
      <c r="S904" s="134"/>
      <c r="T904" s="134"/>
      <c r="U904" s="134"/>
      <c r="V904" s="134"/>
      <c r="W904" s="134"/>
      <c r="X904" s="134"/>
      <c r="Y904" s="134"/>
      <c r="Z904" s="134"/>
      <c r="AA904" s="134"/>
      <c r="AB904" s="134"/>
      <c r="AC904" s="134"/>
      <c r="AD904" s="134"/>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row>
    <row r="905" spans="1:77" s="159" customFormat="1" x14ac:dyDescent="0.2">
      <c r="A905" s="1"/>
      <c r="B905" s="160"/>
      <c r="C905" s="161"/>
      <c r="D905" s="1"/>
      <c r="E905" s="1"/>
      <c r="F905" s="1"/>
      <c r="G905" s="162"/>
      <c r="H905" s="163"/>
      <c r="I905" s="163"/>
      <c r="J905" s="1"/>
      <c r="K905" s="1"/>
      <c r="L905" s="1"/>
      <c r="M905" s="160"/>
      <c r="N905" s="10"/>
      <c r="O905" s="134"/>
      <c r="P905" s="134"/>
      <c r="Q905" s="134"/>
      <c r="R905" s="134"/>
      <c r="S905" s="134"/>
      <c r="T905" s="134"/>
      <c r="U905" s="134"/>
      <c r="V905" s="134"/>
      <c r="W905" s="134"/>
      <c r="X905" s="134"/>
      <c r="Y905" s="134"/>
      <c r="Z905" s="134"/>
      <c r="AA905" s="134"/>
      <c r="AB905" s="134"/>
      <c r="AC905" s="134"/>
      <c r="AD905" s="134"/>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row>
    <row r="906" spans="1:77" s="159" customFormat="1" x14ac:dyDescent="0.2">
      <c r="A906" s="1"/>
      <c r="B906" s="160"/>
      <c r="C906" s="161"/>
      <c r="D906" s="1"/>
      <c r="E906" s="1"/>
      <c r="F906" s="1"/>
      <c r="G906" s="162"/>
      <c r="H906" s="163"/>
      <c r="I906" s="163"/>
      <c r="J906" s="1"/>
      <c r="K906" s="1"/>
      <c r="L906" s="1"/>
      <c r="M906" s="160"/>
      <c r="N906" s="10"/>
      <c r="O906" s="134"/>
      <c r="P906" s="134"/>
      <c r="Q906" s="134"/>
      <c r="R906" s="134"/>
      <c r="S906" s="134"/>
      <c r="T906" s="134"/>
      <c r="U906" s="134"/>
      <c r="V906" s="134"/>
      <c r="W906" s="134"/>
      <c r="X906" s="134"/>
      <c r="Y906" s="134"/>
      <c r="Z906" s="134"/>
      <c r="AA906" s="134"/>
      <c r="AB906" s="134"/>
      <c r="AC906" s="134"/>
      <c r="AD906" s="134"/>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row>
    <row r="907" spans="1:77" s="159" customFormat="1" x14ac:dyDescent="0.2">
      <c r="A907" s="1"/>
      <c r="B907" s="160"/>
      <c r="C907" s="161"/>
      <c r="D907" s="1"/>
      <c r="E907" s="1"/>
      <c r="F907" s="1"/>
      <c r="G907" s="162"/>
      <c r="H907" s="163"/>
      <c r="I907" s="163"/>
      <c r="J907" s="1"/>
      <c r="K907" s="1"/>
      <c r="L907" s="1"/>
      <c r="M907" s="160"/>
      <c r="N907" s="10"/>
      <c r="O907" s="134"/>
      <c r="P907" s="134"/>
      <c r="Q907" s="134"/>
      <c r="R907" s="134"/>
      <c r="S907" s="134"/>
      <c r="T907" s="134"/>
      <c r="U907" s="134"/>
      <c r="V907" s="134"/>
      <c r="W907" s="134"/>
      <c r="X907" s="134"/>
      <c r="Y907" s="134"/>
      <c r="Z907" s="134"/>
      <c r="AA907" s="134"/>
      <c r="AB907" s="134"/>
      <c r="AC907" s="134"/>
      <c r="AD907" s="134"/>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row>
    <row r="908" spans="1:77" s="159" customFormat="1" x14ac:dyDescent="0.2">
      <c r="A908" s="1"/>
      <c r="B908" s="160"/>
      <c r="C908" s="161"/>
      <c r="D908" s="1"/>
      <c r="E908" s="1"/>
      <c r="F908" s="1"/>
      <c r="G908" s="162"/>
      <c r="H908" s="163"/>
      <c r="I908" s="163"/>
      <c r="J908" s="1"/>
      <c r="K908" s="1"/>
      <c r="L908" s="1"/>
      <c r="M908" s="160"/>
      <c r="N908" s="10"/>
      <c r="O908" s="134"/>
      <c r="P908" s="134"/>
      <c r="Q908" s="134"/>
      <c r="R908" s="134"/>
      <c r="S908" s="134"/>
      <c r="T908" s="134"/>
      <c r="U908" s="134"/>
      <c r="V908" s="134"/>
      <c r="W908" s="134"/>
      <c r="X908" s="134"/>
      <c r="Y908" s="134"/>
      <c r="Z908" s="134"/>
      <c r="AA908" s="134"/>
      <c r="AB908" s="134"/>
      <c r="AC908" s="134"/>
      <c r="AD908" s="134"/>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row>
    <row r="909" spans="1:77" s="159" customFormat="1" x14ac:dyDescent="0.2">
      <c r="A909" s="1"/>
      <c r="B909" s="160"/>
      <c r="C909" s="161"/>
      <c r="D909" s="1"/>
      <c r="E909" s="1"/>
      <c r="F909" s="1"/>
      <c r="G909" s="162"/>
      <c r="H909" s="163"/>
      <c r="I909" s="163"/>
      <c r="J909" s="1"/>
      <c r="K909" s="1"/>
      <c r="L909" s="1"/>
      <c r="M909" s="160"/>
      <c r="N909" s="10"/>
      <c r="O909" s="134"/>
      <c r="P909" s="134"/>
      <c r="Q909" s="134"/>
      <c r="R909" s="134"/>
      <c r="S909" s="134"/>
      <c r="T909" s="134"/>
      <c r="U909" s="134"/>
      <c r="V909" s="134"/>
      <c r="W909" s="134"/>
      <c r="X909" s="134"/>
      <c r="Y909" s="134"/>
      <c r="Z909" s="134"/>
      <c r="AA909" s="134"/>
      <c r="AB909" s="134"/>
      <c r="AC909" s="134"/>
      <c r="AD909" s="134"/>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row>
    <row r="910" spans="1:77" s="159" customFormat="1" x14ac:dyDescent="0.2">
      <c r="A910" s="1"/>
      <c r="B910" s="160"/>
      <c r="C910" s="161"/>
      <c r="D910" s="1"/>
      <c r="E910" s="1"/>
      <c r="F910" s="1"/>
      <c r="G910" s="162"/>
      <c r="H910" s="163"/>
      <c r="I910" s="163"/>
      <c r="J910" s="1"/>
      <c r="K910" s="1"/>
      <c r="L910" s="1"/>
      <c r="M910" s="160"/>
      <c r="N910" s="10"/>
      <c r="O910" s="134"/>
      <c r="P910" s="134"/>
      <c r="Q910" s="134"/>
      <c r="R910" s="134"/>
      <c r="S910" s="134"/>
      <c r="T910" s="134"/>
      <c r="U910" s="134"/>
      <c r="V910" s="134"/>
      <c r="W910" s="134"/>
      <c r="X910" s="134"/>
      <c r="Y910" s="134"/>
      <c r="Z910" s="134"/>
      <c r="AA910" s="134"/>
      <c r="AB910" s="134"/>
      <c r="AC910" s="134"/>
      <c r="AD910" s="134"/>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row>
    <row r="911" spans="1:77" s="159" customFormat="1" x14ac:dyDescent="0.2">
      <c r="A911" s="1"/>
      <c r="B911" s="160"/>
      <c r="C911" s="161"/>
      <c r="D911" s="1"/>
      <c r="E911" s="1"/>
      <c r="F911" s="1"/>
      <c r="G911" s="162"/>
      <c r="H911" s="163"/>
      <c r="I911" s="163"/>
      <c r="J911" s="1"/>
      <c r="K911" s="1"/>
      <c r="L911" s="1"/>
      <c r="M911" s="160"/>
      <c r="N911" s="10"/>
      <c r="O911" s="134"/>
      <c r="P911" s="134"/>
      <c r="Q911" s="134"/>
      <c r="R911" s="134"/>
      <c r="S911" s="134"/>
      <c r="T911" s="134"/>
      <c r="U911" s="134"/>
      <c r="V911" s="134"/>
      <c r="W911" s="134"/>
      <c r="X911" s="134"/>
      <c r="Y911" s="134"/>
      <c r="Z911" s="134"/>
      <c r="AA911" s="134"/>
      <c r="AB911" s="134"/>
      <c r="AC911" s="134"/>
      <c r="AD911" s="134"/>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row>
    <row r="912" spans="1:77" s="159" customFormat="1" x14ac:dyDescent="0.2">
      <c r="A912" s="1"/>
      <c r="B912" s="160"/>
      <c r="C912" s="161"/>
      <c r="D912" s="1"/>
      <c r="E912" s="1"/>
      <c r="F912" s="1"/>
      <c r="G912" s="162"/>
      <c r="H912" s="163"/>
      <c r="I912" s="163"/>
      <c r="J912" s="1"/>
      <c r="K912" s="1"/>
      <c r="L912" s="1"/>
      <c r="M912" s="160"/>
      <c r="N912" s="10"/>
      <c r="O912" s="134"/>
      <c r="P912" s="134"/>
      <c r="Q912" s="134"/>
      <c r="R912" s="134"/>
      <c r="S912" s="134"/>
      <c r="T912" s="134"/>
      <c r="U912" s="134"/>
      <c r="V912" s="134"/>
      <c r="W912" s="134"/>
      <c r="X912" s="134"/>
      <c r="Y912" s="134"/>
      <c r="Z912" s="134"/>
      <c r="AA912" s="134"/>
      <c r="AB912" s="134"/>
      <c r="AC912" s="134"/>
      <c r="AD912" s="134"/>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row>
    <row r="913" spans="1:77" s="159" customFormat="1" x14ac:dyDescent="0.2">
      <c r="A913" s="1"/>
      <c r="B913" s="160"/>
      <c r="C913" s="161"/>
      <c r="D913" s="1"/>
      <c r="E913" s="1"/>
      <c r="F913" s="1"/>
      <c r="G913" s="162"/>
      <c r="H913" s="163"/>
      <c r="I913" s="163"/>
      <c r="J913" s="1"/>
      <c r="K913" s="1"/>
      <c r="L913" s="1"/>
      <c r="M913" s="160"/>
      <c r="N913" s="10"/>
      <c r="O913" s="134"/>
      <c r="P913" s="134"/>
      <c r="Q913" s="134"/>
      <c r="R913" s="134"/>
      <c r="S913" s="134"/>
      <c r="T913" s="134"/>
      <c r="U913" s="134"/>
      <c r="V913" s="134"/>
      <c r="W913" s="134"/>
      <c r="X913" s="134"/>
      <c r="Y913" s="134"/>
      <c r="Z913" s="134"/>
      <c r="AA913" s="134"/>
      <c r="AB913" s="134"/>
      <c r="AC913" s="134"/>
      <c r="AD913" s="134"/>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row>
    <row r="914" spans="1:77" s="159" customFormat="1" x14ac:dyDescent="0.2">
      <c r="A914" s="1"/>
      <c r="B914" s="160"/>
      <c r="C914" s="161"/>
      <c r="D914" s="1"/>
      <c r="E914" s="1"/>
      <c r="F914" s="1"/>
      <c r="G914" s="162"/>
      <c r="H914" s="163"/>
      <c r="I914" s="163"/>
      <c r="J914" s="1"/>
      <c r="K914" s="1"/>
      <c r="L914" s="1"/>
      <c r="M914" s="160"/>
      <c r="N914" s="10"/>
      <c r="O914" s="134"/>
      <c r="P914" s="134"/>
      <c r="Q914" s="134"/>
      <c r="R914" s="134"/>
      <c r="S914" s="134"/>
      <c r="T914" s="134"/>
      <c r="U914" s="134"/>
      <c r="V914" s="134"/>
      <c r="W914" s="134"/>
      <c r="X914" s="134"/>
      <c r="Y914" s="134"/>
      <c r="Z914" s="134"/>
      <c r="AA914" s="134"/>
      <c r="AB914" s="134"/>
      <c r="AC914" s="134"/>
      <c r="AD914" s="134"/>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row>
    <row r="915" spans="1:77" s="159" customFormat="1" x14ac:dyDescent="0.2">
      <c r="A915" s="1"/>
      <c r="B915" s="160"/>
      <c r="C915" s="161"/>
      <c r="D915" s="1"/>
      <c r="E915" s="1"/>
      <c r="F915" s="1"/>
      <c r="G915" s="162"/>
      <c r="H915" s="163"/>
      <c r="I915" s="163"/>
      <c r="J915" s="1"/>
      <c r="K915" s="1"/>
      <c r="L915" s="1"/>
      <c r="M915" s="160"/>
      <c r="N915" s="10"/>
      <c r="O915" s="134"/>
      <c r="P915" s="134"/>
      <c r="Q915" s="134"/>
      <c r="R915" s="134"/>
      <c r="S915" s="134"/>
      <c r="T915" s="134"/>
      <c r="U915" s="134"/>
      <c r="V915" s="134"/>
      <c r="W915" s="134"/>
      <c r="X915" s="134"/>
      <c r="Y915" s="134"/>
      <c r="Z915" s="134"/>
      <c r="AA915" s="134"/>
      <c r="AB915" s="134"/>
      <c r="AC915" s="134"/>
      <c r="AD915" s="134"/>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row>
    <row r="916" spans="1:77" s="159" customFormat="1" x14ac:dyDescent="0.2">
      <c r="A916" s="1"/>
      <c r="B916" s="160"/>
      <c r="C916" s="161"/>
      <c r="D916" s="1"/>
      <c r="E916" s="1"/>
      <c r="F916" s="1"/>
      <c r="G916" s="162"/>
      <c r="H916" s="163"/>
      <c r="I916" s="163"/>
      <c r="J916" s="1"/>
      <c r="K916" s="1"/>
      <c r="L916" s="1"/>
      <c r="M916" s="160"/>
      <c r="N916" s="10"/>
      <c r="O916" s="134"/>
      <c r="P916" s="134"/>
      <c r="Q916" s="134"/>
      <c r="R916" s="134"/>
      <c r="S916" s="134"/>
      <c r="T916" s="134"/>
      <c r="U916" s="134"/>
      <c r="V916" s="134"/>
      <c r="W916" s="134"/>
      <c r="X916" s="134"/>
      <c r="Y916" s="134"/>
      <c r="Z916" s="134"/>
      <c r="AA916" s="134"/>
      <c r="AB916" s="134"/>
      <c r="AC916" s="134"/>
      <c r="AD916" s="134"/>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row>
    <row r="917" spans="1:77" s="159" customFormat="1" x14ac:dyDescent="0.2">
      <c r="A917" s="1"/>
      <c r="B917" s="160"/>
      <c r="C917" s="161"/>
      <c r="D917" s="1"/>
      <c r="E917" s="1"/>
      <c r="F917" s="1"/>
      <c r="G917" s="162"/>
      <c r="H917" s="163"/>
      <c r="I917" s="163"/>
      <c r="J917" s="1"/>
      <c r="K917" s="1"/>
      <c r="L917" s="1"/>
      <c r="M917" s="160"/>
      <c r="N917" s="10"/>
      <c r="O917" s="134"/>
      <c r="P917" s="134"/>
      <c r="Q917" s="134"/>
      <c r="R917" s="134"/>
      <c r="S917" s="134"/>
      <c r="T917" s="134"/>
      <c r="U917" s="134"/>
      <c r="V917" s="134"/>
      <c r="W917" s="134"/>
      <c r="X917" s="134"/>
      <c r="Y917" s="134"/>
      <c r="Z917" s="134"/>
      <c r="AA917" s="134"/>
      <c r="AB917" s="134"/>
      <c r="AC917" s="134"/>
      <c r="AD917" s="134"/>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row>
    <row r="918" spans="1:77" s="159" customFormat="1" x14ac:dyDescent="0.2">
      <c r="A918" s="1"/>
      <c r="B918" s="160"/>
      <c r="C918" s="161"/>
      <c r="D918" s="1"/>
      <c r="E918" s="1"/>
      <c r="F918" s="1"/>
      <c r="G918" s="162"/>
      <c r="H918" s="163"/>
      <c r="I918" s="163"/>
      <c r="J918" s="1"/>
      <c r="K918" s="1"/>
      <c r="L918" s="1"/>
      <c r="M918" s="160"/>
      <c r="N918" s="10"/>
      <c r="O918" s="134"/>
      <c r="P918" s="134"/>
      <c r="Q918" s="134"/>
      <c r="R918" s="134"/>
      <c r="S918" s="134"/>
      <c r="T918" s="134"/>
      <c r="U918" s="134"/>
      <c r="V918" s="134"/>
      <c r="W918" s="134"/>
      <c r="X918" s="134"/>
      <c r="Y918" s="134"/>
      <c r="Z918" s="134"/>
      <c r="AA918" s="134"/>
      <c r="AB918" s="134"/>
      <c r="AC918" s="134"/>
      <c r="AD918" s="134"/>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row>
    <row r="919" spans="1:77" s="159" customFormat="1" x14ac:dyDescent="0.2">
      <c r="A919" s="1"/>
      <c r="B919" s="160"/>
      <c r="C919" s="161"/>
      <c r="D919" s="1"/>
      <c r="E919" s="1"/>
      <c r="F919" s="1"/>
      <c r="G919" s="162"/>
      <c r="H919" s="163"/>
      <c r="I919" s="163"/>
      <c r="J919" s="1"/>
      <c r="K919" s="1"/>
      <c r="L919" s="1"/>
      <c r="M919" s="160"/>
      <c r="N919" s="10"/>
      <c r="O919" s="134"/>
      <c r="P919" s="134"/>
      <c r="Q919" s="134"/>
      <c r="R919" s="134"/>
      <c r="S919" s="134"/>
      <c r="T919" s="134"/>
      <c r="U919" s="134"/>
      <c r="V919" s="134"/>
      <c r="W919" s="134"/>
      <c r="X919" s="134"/>
      <c r="Y919" s="134"/>
      <c r="Z919" s="134"/>
      <c r="AA919" s="134"/>
      <c r="AB919" s="134"/>
      <c r="AC919" s="134"/>
      <c r="AD919" s="134"/>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row>
    <row r="920" spans="1:77" s="159" customFormat="1" x14ac:dyDescent="0.2">
      <c r="A920" s="1"/>
      <c r="B920" s="160"/>
      <c r="C920" s="161"/>
      <c r="D920" s="1"/>
      <c r="E920" s="1"/>
      <c r="F920" s="1"/>
      <c r="G920" s="162"/>
      <c r="H920" s="163"/>
      <c r="I920" s="163"/>
      <c r="J920" s="1"/>
      <c r="K920" s="1"/>
      <c r="L920" s="1"/>
      <c r="M920" s="160"/>
      <c r="N920" s="10"/>
      <c r="O920" s="134"/>
      <c r="P920" s="134"/>
      <c r="Q920" s="134"/>
      <c r="R920" s="134"/>
      <c r="S920" s="134"/>
      <c r="T920" s="134"/>
      <c r="U920" s="134"/>
      <c r="V920" s="134"/>
      <c r="W920" s="134"/>
      <c r="X920" s="134"/>
      <c r="Y920" s="134"/>
      <c r="Z920" s="134"/>
      <c r="AA920" s="134"/>
      <c r="AB920" s="134"/>
      <c r="AC920" s="134"/>
      <c r="AD920" s="134"/>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row>
    <row r="921" spans="1:77" s="159" customFormat="1" x14ac:dyDescent="0.2">
      <c r="A921" s="1"/>
      <c r="B921" s="160"/>
      <c r="C921" s="161"/>
      <c r="D921" s="1"/>
      <c r="E921" s="1"/>
      <c r="F921" s="1"/>
      <c r="G921" s="162"/>
      <c r="H921" s="163"/>
      <c r="I921" s="163"/>
      <c r="J921" s="1"/>
      <c r="K921" s="1"/>
      <c r="L921" s="1"/>
      <c r="M921" s="160"/>
      <c r="N921" s="10"/>
      <c r="O921" s="134"/>
      <c r="P921" s="134"/>
      <c r="Q921" s="134"/>
      <c r="R921" s="134"/>
      <c r="S921" s="134"/>
      <c r="T921" s="134"/>
      <c r="U921" s="134"/>
      <c r="V921" s="134"/>
      <c r="W921" s="134"/>
      <c r="X921" s="134"/>
      <c r="Y921" s="134"/>
      <c r="Z921" s="134"/>
      <c r="AA921" s="134"/>
      <c r="AB921" s="134"/>
      <c r="AC921" s="134"/>
      <c r="AD921" s="134"/>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row>
    <row r="922" spans="1:77" s="159" customFormat="1" x14ac:dyDescent="0.2">
      <c r="A922" s="1"/>
      <c r="B922" s="160"/>
      <c r="C922" s="161"/>
      <c r="D922" s="1"/>
      <c r="E922" s="1"/>
      <c r="F922" s="1"/>
      <c r="G922" s="162"/>
      <c r="H922" s="163"/>
      <c r="I922" s="163"/>
      <c r="J922" s="1"/>
      <c r="K922" s="1"/>
      <c r="L922" s="1"/>
      <c r="M922" s="160"/>
      <c r="N922" s="10"/>
      <c r="O922" s="134"/>
      <c r="P922" s="134"/>
      <c r="Q922" s="134"/>
      <c r="R922" s="134"/>
      <c r="S922" s="134"/>
      <c r="T922" s="134"/>
      <c r="U922" s="134"/>
      <c r="V922" s="134"/>
      <c r="W922" s="134"/>
      <c r="X922" s="134"/>
      <c r="Y922" s="134"/>
      <c r="Z922" s="134"/>
      <c r="AA922" s="134"/>
      <c r="AB922" s="134"/>
      <c r="AC922" s="134"/>
      <c r="AD922" s="134"/>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row>
    <row r="923" spans="1:77" s="159" customFormat="1" x14ac:dyDescent="0.2">
      <c r="A923" s="1"/>
      <c r="B923" s="160"/>
      <c r="C923" s="161"/>
      <c r="D923" s="1"/>
      <c r="E923" s="1"/>
      <c r="F923" s="1"/>
      <c r="G923" s="162"/>
      <c r="H923" s="163"/>
      <c r="I923" s="163"/>
      <c r="J923" s="1"/>
      <c r="K923" s="1"/>
      <c r="L923" s="1"/>
      <c r="M923" s="160"/>
      <c r="N923" s="10"/>
      <c r="O923" s="134"/>
      <c r="P923" s="134"/>
      <c r="Q923" s="134"/>
      <c r="R923" s="134"/>
      <c r="S923" s="134"/>
      <c r="T923" s="134"/>
      <c r="U923" s="134"/>
      <c r="V923" s="134"/>
      <c r="W923" s="134"/>
      <c r="X923" s="134"/>
      <c r="Y923" s="134"/>
      <c r="Z923" s="134"/>
      <c r="AA923" s="134"/>
      <c r="AB923" s="134"/>
      <c r="AC923" s="134"/>
      <c r="AD923" s="134"/>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row>
    <row r="924" spans="1:77" s="159" customFormat="1" x14ac:dyDescent="0.2">
      <c r="A924" s="1"/>
      <c r="B924" s="160"/>
      <c r="C924" s="161"/>
      <c r="D924" s="1"/>
      <c r="E924" s="1"/>
      <c r="F924" s="1"/>
      <c r="G924" s="162"/>
      <c r="H924" s="163"/>
      <c r="I924" s="163"/>
      <c r="J924" s="1"/>
      <c r="K924" s="1"/>
      <c r="L924" s="1"/>
      <c r="M924" s="160"/>
      <c r="N924" s="10"/>
      <c r="O924" s="134"/>
      <c r="P924" s="134"/>
      <c r="Q924" s="134"/>
      <c r="R924" s="134"/>
      <c r="S924" s="134"/>
      <c r="T924" s="134"/>
      <c r="U924" s="134"/>
      <c r="V924" s="134"/>
      <c r="W924" s="134"/>
      <c r="X924" s="134"/>
      <c r="Y924" s="134"/>
      <c r="Z924" s="134"/>
      <c r="AA924" s="134"/>
      <c r="AB924" s="134"/>
      <c r="AC924" s="134"/>
      <c r="AD924" s="134"/>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row>
    <row r="925" spans="1:77" s="159" customFormat="1" x14ac:dyDescent="0.2">
      <c r="A925" s="1"/>
      <c r="B925" s="160"/>
      <c r="C925" s="161"/>
      <c r="D925" s="1"/>
      <c r="E925" s="1"/>
      <c r="F925" s="1"/>
      <c r="G925" s="162"/>
      <c r="H925" s="163"/>
      <c r="I925" s="163"/>
      <c r="J925" s="1"/>
      <c r="K925" s="1"/>
      <c r="L925" s="1"/>
      <c r="M925" s="160"/>
      <c r="N925" s="10"/>
      <c r="O925" s="134"/>
      <c r="P925" s="134"/>
      <c r="Q925" s="134"/>
      <c r="R925" s="134"/>
      <c r="S925" s="134"/>
      <c r="T925" s="134"/>
      <c r="U925" s="134"/>
      <c r="V925" s="134"/>
      <c r="W925" s="134"/>
      <c r="X925" s="134"/>
      <c r="Y925" s="134"/>
      <c r="Z925" s="134"/>
      <c r="AA925" s="134"/>
      <c r="AB925" s="134"/>
      <c r="AC925" s="134"/>
      <c r="AD925" s="134"/>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row>
    <row r="926" spans="1:77" s="159" customFormat="1" x14ac:dyDescent="0.2">
      <c r="A926" s="1"/>
      <c r="B926" s="160"/>
      <c r="C926" s="161"/>
      <c r="D926" s="1"/>
      <c r="E926" s="1"/>
      <c r="F926" s="1"/>
      <c r="G926" s="162"/>
      <c r="H926" s="163"/>
      <c r="I926" s="163"/>
      <c r="J926" s="1"/>
      <c r="K926" s="1"/>
      <c r="L926" s="1"/>
      <c r="M926" s="160"/>
      <c r="N926" s="10"/>
      <c r="O926" s="134"/>
      <c r="P926" s="134"/>
      <c r="Q926" s="134"/>
      <c r="R926" s="134"/>
      <c r="S926" s="134"/>
      <c r="T926" s="134"/>
      <c r="U926" s="134"/>
      <c r="V926" s="134"/>
      <c r="W926" s="134"/>
      <c r="X926" s="134"/>
      <c r="Y926" s="134"/>
      <c r="Z926" s="134"/>
      <c r="AA926" s="134"/>
      <c r="AB926" s="134"/>
      <c r="AC926" s="134"/>
      <c r="AD926" s="134"/>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row>
    <row r="927" spans="1:77" s="159" customFormat="1" x14ac:dyDescent="0.2">
      <c r="A927" s="1"/>
      <c r="B927" s="160"/>
      <c r="C927" s="161"/>
      <c r="D927" s="1"/>
      <c r="E927" s="1"/>
      <c r="F927" s="1"/>
      <c r="G927" s="162"/>
      <c r="H927" s="163"/>
      <c r="I927" s="163"/>
      <c r="J927" s="1"/>
      <c r="K927" s="1"/>
      <c r="L927" s="1"/>
      <c r="M927" s="160"/>
      <c r="N927" s="10"/>
      <c r="O927" s="134"/>
      <c r="P927" s="134"/>
      <c r="Q927" s="134"/>
      <c r="R927" s="134"/>
      <c r="S927" s="134"/>
      <c r="T927" s="134"/>
      <c r="U927" s="134"/>
      <c r="V927" s="134"/>
      <c r="W927" s="134"/>
      <c r="X927" s="134"/>
      <c r="Y927" s="134"/>
      <c r="Z927" s="134"/>
      <c r="AA927" s="134"/>
      <c r="AB927" s="134"/>
      <c r="AC927" s="134"/>
      <c r="AD927" s="134"/>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row>
    <row r="928" spans="1:77" s="159" customFormat="1" x14ac:dyDescent="0.2">
      <c r="A928" s="1"/>
      <c r="B928" s="160"/>
      <c r="C928" s="161"/>
      <c r="D928" s="1"/>
      <c r="E928" s="1"/>
      <c r="F928" s="1"/>
      <c r="G928" s="162"/>
      <c r="H928" s="163"/>
      <c r="I928" s="163"/>
      <c r="J928" s="1"/>
      <c r="K928" s="1"/>
      <c r="L928" s="1"/>
      <c r="M928" s="160"/>
      <c r="N928" s="10"/>
      <c r="O928" s="134"/>
      <c r="P928" s="134"/>
      <c r="Q928" s="134"/>
      <c r="R928" s="134"/>
      <c r="S928" s="134"/>
      <c r="T928" s="134"/>
      <c r="U928" s="134"/>
      <c r="V928" s="134"/>
      <c r="W928" s="134"/>
      <c r="X928" s="134"/>
      <c r="Y928" s="134"/>
      <c r="Z928" s="134"/>
      <c r="AA928" s="134"/>
      <c r="AB928" s="134"/>
      <c r="AC928" s="134"/>
      <c r="AD928" s="134"/>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row>
    <row r="929" spans="1:77" s="159" customFormat="1" x14ac:dyDescent="0.2">
      <c r="A929" s="1"/>
      <c r="B929" s="160"/>
      <c r="C929" s="161"/>
      <c r="D929" s="1"/>
      <c r="E929" s="1"/>
      <c r="F929" s="1"/>
      <c r="G929" s="162"/>
      <c r="H929" s="163"/>
      <c r="I929" s="163"/>
      <c r="J929" s="1"/>
      <c r="K929" s="1"/>
      <c r="L929" s="1"/>
      <c r="M929" s="160"/>
      <c r="N929" s="10"/>
      <c r="O929" s="134"/>
      <c r="P929" s="134"/>
      <c r="Q929" s="134"/>
      <c r="R929" s="134"/>
      <c r="S929" s="134"/>
      <c r="T929" s="134"/>
      <c r="U929" s="134"/>
      <c r="V929" s="134"/>
      <c r="W929" s="134"/>
      <c r="X929" s="134"/>
      <c r="Y929" s="134"/>
      <c r="Z929" s="134"/>
      <c r="AA929" s="134"/>
      <c r="AB929" s="134"/>
      <c r="AC929" s="134"/>
      <c r="AD929" s="134"/>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row>
    <row r="930" spans="1:77" s="159" customFormat="1" x14ac:dyDescent="0.2">
      <c r="A930" s="1"/>
      <c r="B930" s="160"/>
      <c r="C930" s="161"/>
      <c r="D930" s="1"/>
      <c r="E930" s="1"/>
      <c r="F930" s="1"/>
      <c r="G930" s="162"/>
      <c r="H930" s="163"/>
      <c r="I930" s="163"/>
      <c r="J930" s="1"/>
      <c r="K930" s="1"/>
      <c r="L930" s="1"/>
      <c r="M930" s="160"/>
      <c r="N930" s="10"/>
      <c r="O930" s="134"/>
      <c r="P930" s="134"/>
      <c r="Q930" s="134"/>
      <c r="R930" s="134"/>
      <c r="S930" s="134"/>
      <c r="T930" s="134"/>
      <c r="U930" s="134"/>
      <c r="V930" s="134"/>
      <c r="W930" s="134"/>
      <c r="X930" s="134"/>
      <c r="Y930" s="134"/>
      <c r="Z930" s="134"/>
      <c r="AA930" s="134"/>
      <c r="AB930" s="134"/>
      <c r="AC930" s="134"/>
      <c r="AD930" s="134"/>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row>
    <row r="931" spans="1:77" s="159" customFormat="1" x14ac:dyDescent="0.2">
      <c r="A931" s="1"/>
      <c r="B931" s="160"/>
      <c r="C931" s="161"/>
      <c r="D931" s="1"/>
      <c r="E931" s="1"/>
      <c r="F931" s="1"/>
      <c r="G931" s="162"/>
      <c r="H931" s="163"/>
      <c r="I931" s="163"/>
      <c r="J931" s="1"/>
      <c r="K931" s="1"/>
      <c r="L931" s="1"/>
      <c r="M931" s="160"/>
      <c r="N931" s="10"/>
      <c r="O931" s="134"/>
      <c r="P931" s="134"/>
      <c r="Q931" s="134"/>
      <c r="R931" s="134"/>
      <c r="S931" s="134"/>
      <c r="T931" s="134"/>
      <c r="U931" s="134"/>
      <c r="V931" s="134"/>
      <c r="W931" s="134"/>
      <c r="X931" s="134"/>
      <c r="Y931" s="134"/>
      <c r="Z931" s="134"/>
      <c r="AA931" s="134"/>
      <c r="AB931" s="134"/>
      <c r="AC931" s="134"/>
      <c r="AD931" s="134"/>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row>
    <row r="932" spans="1:77" s="159" customFormat="1" x14ac:dyDescent="0.2">
      <c r="A932" s="1"/>
      <c r="B932" s="160"/>
      <c r="C932" s="161"/>
      <c r="D932" s="1"/>
      <c r="E932" s="1"/>
      <c r="F932" s="1"/>
      <c r="G932" s="162"/>
      <c r="H932" s="163"/>
      <c r="I932" s="163"/>
      <c r="J932" s="1"/>
      <c r="K932" s="1"/>
      <c r="L932" s="1"/>
      <c r="M932" s="160"/>
      <c r="N932" s="10"/>
      <c r="O932" s="134"/>
      <c r="P932" s="134"/>
      <c r="Q932" s="134"/>
      <c r="R932" s="134"/>
      <c r="S932" s="134"/>
      <c r="T932" s="134"/>
      <c r="U932" s="134"/>
      <c r="V932" s="134"/>
      <c r="W932" s="134"/>
      <c r="X932" s="134"/>
      <c r="Y932" s="134"/>
      <c r="Z932" s="134"/>
      <c r="AA932" s="134"/>
      <c r="AB932" s="134"/>
      <c r="AC932" s="134"/>
      <c r="AD932" s="134"/>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row>
    <row r="933" spans="1:77" s="159" customFormat="1" x14ac:dyDescent="0.2">
      <c r="A933" s="1"/>
      <c r="B933" s="160"/>
      <c r="C933" s="161"/>
      <c r="D933" s="1"/>
      <c r="E933" s="1"/>
      <c r="F933" s="1"/>
      <c r="G933" s="162"/>
      <c r="H933" s="163"/>
      <c r="I933" s="163"/>
      <c r="J933" s="1"/>
      <c r="K933" s="1"/>
      <c r="L933" s="1"/>
      <c r="M933" s="160"/>
      <c r="N933" s="10"/>
      <c r="O933" s="134"/>
      <c r="P933" s="134"/>
      <c r="Q933" s="134"/>
      <c r="R933" s="134"/>
      <c r="S933" s="134"/>
      <c r="T933" s="134"/>
      <c r="U933" s="134"/>
      <c r="V933" s="134"/>
      <c r="W933" s="134"/>
      <c r="X933" s="134"/>
      <c r="Y933" s="134"/>
      <c r="Z933" s="134"/>
      <c r="AA933" s="134"/>
      <c r="AB933" s="134"/>
      <c r="AC933" s="134"/>
      <c r="AD933" s="134"/>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row>
    <row r="934" spans="1:77" s="159" customFormat="1" x14ac:dyDescent="0.2">
      <c r="A934" s="1"/>
      <c r="B934" s="160"/>
      <c r="C934" s="161"/>
      <c r="D934" s="1"/>
      <c r="E934" s="1"/>
      <c r="F934" s="1"/>
      <c r="G934" s="162"/>
      <c r="H934" s="163"/>
      <c r="I934" s="163"/>
      <c r="J934" s="1"/>
      <c r="K934" s="1"/>
      <c r="L934" s="1"/>
      <c r="M934" s="160"/>
      <c r="N934" s="10"/>
      <c r="O934" s="134"/>
      <c r="P934" s="134"/>
      <c r="Q934" s="134"/>
      <c r="R934" s="134"/>
      <c r="S934" s="134"/>
      <c r="T934" s="134"/>
      <c r="U934" s="134"/>
      <c r="V934" s="134"/>
      <c r="W934" s="134"/>
      <c r="X934" s="134"/>
      <c r="Y934" s="134"/>
      <c r="Z934" s="134"/>
      <c r="AA934" s="134"/>
      <c r="AB934" s="134"/>
      <c r="AC934" s="134"/>
      <c r="AD934" s="134"/>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row>
    <row r="935" spans="1:77" s="159" customFormat="1" x14ac:dyDescent="0.2">
      <c r="A935" s="1"/>
      <c r="B935" s="160"/>
      <c r="C935" s="161"/>
      <c r="D935" s="1"/>
      <c r="E935" s="1"/>
      <c r="F935" s="1"/>
      <c r="G935" s="162"/>
      <c r="H935" s="163"/>
      <c r="I935" s="163"/>
      <c r="J935" s="1"/>
      <c r="K935" s="1"/>
      <c r="L935" s="1"/>
      <c r="M935" s="160"/>
      <c r="N935" s="10"/>
      <c r="O935" s="134"/>
      <c r="P935" s="134"/>
      <c r="Q935" s="134"/>
      <c r="R935" s="134"/>
      <c r="S935" s="134"/>
      <c r="T935" s="134"/>
      <c r="U935" s="134"/>
      <c r="V935" s="134"/>
      <c r="W935" s="134"/>
      <c r="X935" s="134"/>
      <c r="Y935" s="134"/>
      <c r="Z935" s="134"/>
      <c r="AA935" s="134"/>
      <c r="AB935" s="134"/>
      <c r="AC935" s="134"/>
      <c r="AD935" s="134"/>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row>
    <row r="936" spans="1:77" s="159" customFormat="1" x14ac:dyDescent="0.2">
      <c r="A936" s="1"/>
      <c r="B936" s="160"/>
      <c r="C936" s="161"/>
      <c r="D936" s="1"/>
      <c r="E936" s="1"/>
      <c r="F936" s="1"/>
      <c r="G936" s="162"/>
      <c r="H936" s="163"/>
      <c r="I936" s="163"/>
      <c r="J936" s="1"/>
      <c r="K936" s="1"/>
      <c r="L936" s="1"/>
      <c r="M936" s="160"/>
      <c r="N936" s="10"/>
      <c r="O936" s="134"/>
      <c r="P936" s="134"/>
      <c r="Q936" s="134"/>
      <c r="R936" s="134"/>
      <c r="S936" s="134"/>
      <c r="T936" s="134"/>
      <c r="U936" s="134"/>
      <c r="V936" s="134"/>
      <c r="W936" s="134"/>
      <c r="X936" s="134"/>
      <c r="Y936" s="134"/>
      <c r="Z936" s="134"/>
      <c r="AA936" s="134"/>
      <c r="AB936" s="134"/>
      <c r="AC936" s="134"/>
      <c r="AD936" s="134"/>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row>
    <row r="937" spans="1:77" s="159" customFormat="1" x14ac:dyDescent="0.2">
      <c r="A937" s="1"/>
      <c r="B937" s="160"/>
      <c r="C937" s="161"/>
      <c r="D937" s="1"/>
      <c r="E937" s="1"/>
      <c r="F937" s="1"/>
      <c r="G937" s="162"/>
      <c r="H937" s="163"/>
      <c r="I937" s="163"/>
      <c r="J937" s="1"/>
      <c r="K937" s="1"/>
      <c r="L937" s="1"/>
      <c r="M937" s="160"/>
      <c r="N937" s="10"/>
      <c r="O937" s="134"/>
      <c r="P937" s="134"/>
      <c r="Q937" s="134"/>
      <c r="R937" s="134"/>
      <c r="S937" s="134"/>
      <c r="T937" s="134"/>
      <c r="U937" s="134"/>
      <c r="V937" s="134"/>
      <c r="W937" s="134"/>
      <c r="X937" s="134"/>
      <c r="Y937" s="134"/>
      <c r="Z937" s="134"/>
      <c r="AA937" s="134"/>
      <c r="AB937" s="134"/>
      <c r="AC937" s="134"/>
      <c r="AD937" s="134"/>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row>
    <row r="938" spans="1:77" s="159" customFormat="1" x14ac:dyDescent="0.2">
      <c r="A938" s="1"/>
      <c r="B938" s="160"/>
      <c r="C938" s="161"/>
      <c r="D938" s="1"/>
      <c r="E938" s="1"/>
      <c r="F938" s="1"/>
      <c r="G938" s="162"/>
      <c r="H938" s="163"/>
      <c r="I938" s="163"/>
      <c r="J938" s="1"/>
      <c r="K938" s="1"/>
      <c r="L938" s="1"/>
      <c r="M938" s="160"/>
      <c r="N938" s="10"/>
      <c r="O938" s="134"/>
      <c r="P938" s="134"/>
      <c r="Q938" s="134"/>
      <c r="R938" s="134"/>
      <c r="S938" s="134"/>
      <c r="T938" s="134"/>
      <c r="U938" s="134"/>
      <c r="V938" s="134"/>
      <c r="W938" s="134"/>
      <c r="X938" s="134"/>
      <c r="Y938" s="134"/>
      <c r="Z938" s="134"/>
      <c r="AA938" s="134"/>
      <c r="AB938" s="134"/>
      <c r="AC938" s="134"/>
      <c r="AD938" s="134"/>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row>
    <row r="939" spans="1:77" s="159" customFormat="1" x14ac:dyDescent="0.2">
      <c r="A939" s="1"/>
      <c r="B939" s="160"/>
      <c r="C939" s="161"/>
      <c r="D939" s="1"/>
      <c r="E939" s="1"/>
      <c r="F939" s="1"/>
      <c r="G939" s="162"/>
      <c r="H939" s="163"/>
      <c r="I939" s="163"/>
      <c r="J939" s="1"/>
      <c r="K939" s="1"/>
      <c r="L939" s="1"/>
      <c r="M939" s="160"/>
      <c r="N939" s="10"/>
      <c r="O939" s="134"/>
      <c r="P939" s="134"/>
      <c r="Q939" s="134"/>
      <c r="R939" s="134"/>
      <c r="S939" s="134"/>
      <c r="T939" s="134"/>
      <c r="U939" s="134"/>
      <c r="V939" s="134"/>
      <c r="W939" s="134"/>
      <c r="X939" s="134"/>
      <c r="Y939" s="134"/>
      <c r="Z939" s="134"/>
      <c r="AA939" s="134"/>
      <c r="AB939" s="134"/>
      <c r="AC939" s="134"/>
      <c r="AD939" s="134"/>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row>
    <row r="940" spans="1:77" s="159" customFormat="1" x14ac:dyDescent="0.2">
      <c r="A940" s="1"/>
      <c r="B940" s="160"/>
      <c r="C940" s="161"/>
      <c r="D940" s="1"/>
      <c r="E940" s="1"/>
      <c r="F940" s="1"/>
      <c r="G940" s="162"/>
      <c r="H940" s="163"/>
      <c r="I940" s="163"/>
      <c r="J940" s="1"/>
      <c r="K940" s="1"/>
      <c r="L940" s="1"/>
      <c r="M940" s="160"/>
      <c r="N940" s="10"/>
      <c r="O940" s="134"/>
      <c r="P940" s="134"/>
      <c r="Q940" s="134"/>
      <c r="R940" s="134"/>
      <c r="S940" s="134"/>
      <c r="T940" s="134"/>
      <c r="U940" s="134"/>
      <c r="V940" s="134"/>
      <c r="W940" s="134"/>
      <c r="X940" s="134"/>
      <c r="Y940" s="134"/>
      <c r="Z940" s="134"/>
      <c r="AA940" s="134"/>
      <c r="AB940" s="134"/>
      <c r="AC940" s="134"/>
      <c r="AD940" s="134"/>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row>
    <row r="941" spans="1:77" s="159" customFormat="1" x14ac:dyDescent="0.2">
      <c r="A941" s="1"/>
      <c r="B941" s="160"/>
      <c r="C941" s="161"/>
      <c r="D941" s="1"/>
      <c r="E941" s="1"/>
      <c r="F941" s="1"/>
      <c r="G941" s="162"/>
      <c r="H941" s="163"/>
      <c r="I941" s="163"/>
      <c r="J941" s="1"/>
      <c r="K941" s="1"/>
      <c r="L941" s="1"/>
      <c r="M941" s="160"/>
      <c r="N941" s="10"/>
      <c r="O941" s="134"/>
      <c r="P941" s="134"/>
      <c r="Q941" s="134"/>
      <c r="R941" s="134"/>
      <c r="S941" s="134"/>
      <c r="T941" s="134"/>
      <c r="U941" s="134"/>
      <c r="V941" s="134"/>
      <c r="W941" s="134"/>
      <c r="X941" s="134"/>
      <c r="Y941" s="134"/>
      <c r="Z941" s="134"/>
      <c r="AA941" s="134"/>
      <c r="AB941" s="134"/>
      <c r="AC941" s="134"/>
      <c r="AD941" s="134"/>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row>
    <row r="942" spans="1:77" s="159" customFormat="1" x14ac:dyDescent="0.2">
      <c r="A942" s="1"/>
      <c r="B942" s="160"/>
      <c r="C942" s="161"/>
      <c r="D942" s="1"/>
      <c r="E942" s="1"/>
      <c r="F942" s="1"/>
      <c r="G942" s="162"/>
      <c r="H942" s="163"/>
      <c r="I942" s="163"/>
      <c r="J942" s="1"/>
      <c r="K942" s="1"/>
      <c r="L942" s="1"/>
      <c r="M942" s="160"/>
      <c r="N942" s="10"/>
      <c r="O942" s="134"/>
      <c r="P942" s="134"/>
      <c r="Q942" s="134"/>
      <c r="R942" s="134"/>
      <c r="S942" s="134"/>
      <c r="T942" s="134"/>
      <c r="U942" s="134"/>
      <c r="V942" s="134"/>
      <c r="W942" s="134"/>
      <c r="X942" s="134"/>
      <c r="Y942" s="134"/>
      <c r="Z942" s="134"/>
      <c r="AA942" s="134"/>
      <c r="AB942" s="134"/>
      <c r="AC942" s="134"/>
      <c r="AD942" s="134"/>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row>
    <row r="943" spans="1:77" s="159" customFormat="1" x14ac:dyDescent="0.2">
      <c r="A943" s="1"/>
      <c r="B943" s="160"/>
      <c r="C943" s="161"/>
      <c r="D943" s="1"/>
      <c r="E943" s="1"/>
      <c r="F943" s="1"/>
      <c r="G943" s="162"/>
      <c r="H943" s="163"/>
      <c r="I943" s="163"/>
      <c r="J943" s="1"/>
      <c r="K943" s="1"/>
      <c r="L943" s="1"/>
      <c r="M943" s="160"/>
      <c r="N943" s="10"/>
      <c r="O943" s="134"/>
      <c r="P943" s="134"/>
      <c r="Q943" s="134"/>
      <c r="R943" s="134"/>
      <c r="S943" s="134"/>
      <c r="T943" s="134"/>
      <c r="U943" s="134"/>
      <c r="V943" s="134"/>
      <c r="W943" s="134"/>
      <c r="X943" s="134"/>
      <c r="Y943" s="134"/>
      <c r="Z943" s="134"/>
      <c r="AA943" s="134"/>
      <c r="AB943" s="134"/>
      <c r="AC943" s="134"/>
      <c r="AD943" s="134"/>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row>
    <row r="944" spans="1:77" s="159" customFormat="1" x14ac:dyDescent="0.2">
      <c r="A944" s="1"/>
      <c r="B944" s="160"/>
      <c r="C944" s="161"/>
      <c r="D944" s="1"/>
      <c r="E944" s="1"/>
      <c r="F944" s="1"/>
      <c r="G944" s="162"/>
      <c r="H944" s="163"/>
      <c r="I944" s="163"/>
      <c r="J944" s="1"/>
      <c r="K944" s="1"/>
      <c r="L944" s="1"/>
      <c r="M944" s="160"/>
      <c r="N944" s="10"/>
      <c r="O944" s="134"/>
      <c r="P944" s="134"/>
      <c r="Q944" s="134"/>
      <c r="R944" s="134"/>
      <c r="S944" s="134"/>
      <c r="T944" s="134"/>
      <c r="U944" s="134"/>
      <c r="V944" s="134"/>
      <c r="W944" s="134"/>
      <c r="X944" s="134"/>
      <c r="Y944" s="134"/>
      <c r="Z944" s="134"/>
      <c r="AA944" s="134"/>
      <c r="AB944" s="134"/>
      <c r="AC944" s="134"/>
      <c r="AD944" s="134"/>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row>
    <row r="945" spans="1:77" s="159" customFormat="1" x14ac:dyDescent="0.2">
      <c r="A945" s="1"/>
      <c r="B945" s="160"/>
      <c r="C945" s="161"/>
      <c r="D945" s="1"/>
      <c r="E945" s="1"/>
      <c r="F945" s="1"/>
      <c r="G945" s="162"/>
      <c r="H945" s="163"/>
      <c r="I945" s="163"/>
      <c r="J945" s="1"/>
      <c r="K945" s="1"/>
      <c r="L945" s="1"/>
      <c r="M945" s="160"/>
      <c r="N945" s="10"/>
      <c r="O945" s="134"/>
      <c r="P945" s="134"/>
      <c r="Q945" s="134"/>
      <c r="R945" s="134"/>
      <c r="S945" s="134"/>
      <c r="T945" s="134"/>
      <c r="U945" s="134"/>
      <c r="V945" s="134"/>
      <c r="W945" s="134"/>
      <c r="X945" s="134"/>
      <c r="Y945" s="134"/>
      <c r="Z945" s="134"/>
      <c r="AA945" s="134"/>
      <c r="AB945" s="134"/>
      <c r="AC945" s="134"/>
      <c r="AD945" s="134"/>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row>
    <row r="946" spans="1:77" s="159" customFormat="1" x14ac:dyDescent="0.2">
      <c r="A946" s="1"/>
      <c r="B946" s="160"/>
      <c r="C946" s="161"/>
      <c r="D946" s="1"/>
      <c r="E946" s="1"/>
      <c r="F946" s="1"/>
      <c r="G946" s="162"/>
      <c r="H946" s="163"/>
      <c r="I946" s="163"/>
      <c r="J946" s="1"/>
      <c r="K946" s="1"/>
      <c r="L946" s="1"/>
      <c r="M946" s="160"/>
      <c r="N946" s="10"/>
      <c r="O946" s="134"/>
      <c r="P946" s="134"/>
      <c r="Q946" s="134"/>
      <c r="R946" s="134"/>
      <c r="S946" s="134"/>
      <c r="T946" s="134"/>
      <c r="U946" s="134"/>
      <c r="V946" s="134"/>
      <c r="W946" s="134"/>
      <c r="X946" s="134"/>
      <c r="Y946" s="134"/>
      <c r="Z946" s="134"/>
      <c r="AA946" s="134"/>
      <c r="AB946" s="134"/>
      <c r="AC946" s="134"/>
      <c r="AD946" s="134"/>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row>
    <row r="947" spans="1:77" s="159" customFormat="1" x14ac:dyDescent="0.2">
      <c r="A947" s="1"/>
      <c r="B947" s="160"/>
      <c r="C947" s="161"/>
      <c r="D947" s="1"/>
      <c r="E947" s="1"/>
      <c r="F947" s="1"/>
      <c r="G947" s="162"/>
      <c r="H947" s="163"/>
      <c r="I947" s="163"/>
      <c r="J947" s="1"/>
      <c r="K947" s="1"/>
      <c r="L947" s="1"/>
      <c r="M947" s="160"/>
      <c r="N947" s="10"/>
      <c r="O947" s="134"/>
      <c r="P947" s="134"/>
      <c r="Q947" s="134"/>
      <c r="R947" s="134"/>
      <c r="S947" s="134"/>
      <c r="T947" s="134"/>
      <c r="U947" s="134"/>
      <c r="V947" s="134"/>
      <c r="W947" s="134"/>
      <c r="X947" s="134"/>
      <c r="Y947" s="134"/>
      <c r="Z947" s="134"/>
      <c r="AA947" s="134"/>
      <c r="AB947" s="134"/>
      <c r="AC947" s="134"/>
      <c r="AD947" s="134"/>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row>
    <row r="948" spans="1:77" s="159" customFormat="1" x14ac:dyDescent="0.2">
      <c r="A948" s="1"/>
      <c r="B948" s="160"/>
      <c r="C948" s="161"/>
      <c r="D948" s="1"/>
      <c r="E948" s="1"/>
      <c r="F948" s="1"/>
      <c r="G948" s="162"/>
      <c r="H948" s="163"/>
      <c r="I948" s="163"/>
      <c r="J948" s="1"/>
      <c r="K948" s="1"/>
      <c r="L948" s="1"/>
      <c r="M948" s="160"/>
      <c r="N948" s="10"/>
      <c r="O948" s="134"/>
      <c r="P948" s="134"/>
      <c r="Q948" s="134"/>
      <c r="R948" s="134"/>
      <c r="S948" s="134"/>
      <c r="T948" s="134"/>
      <c r="U948" s="134"/>
      <c r="V948" s="134"/>
      <c r="W948" s="134"/>
      <c r="X948" s="134"/>
      <c r="Y948" s="134"/>
      <c r="Z948" s="134"/>
      <c r="AA948" s="134"/>
      <c r="AB948" s="134"/>
      <c r="AC948" s="134"/>
      <c r="AD948" s="134"/>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row>
    <row r="949" spans="1:77" s="159" customFormat="1" x14ac:dyDescent="0.2">
      <c r="A949" s="1"/>
      <c r="B949" s="160"/>
      <c r="C949" s="161"/>
      <c r="D949" s="1"/>
      <c r="E949" s="1"/>
      <c r="F949" s="1"/>
      <c r="G949" s="162"/>
      <c r="H949" s="163"/>
      <c r="I949" s="163"/>
      <c r="J949" s="1"/>
      <c r="K949" s="1"/>
      <c r="L949" s="1"/>
      <c r="M949" s="160"/>
      <c r="N949" s="10"/>
      <c r="O949" s="134"/>
      <c r="P949" s="134"/>
      <c r="Q949" s="134"/>
      <c r="R949" s="134"/>
      <c r="S949" s="134"/>
      <c r="T949" s="134"/>
      <c r="U949" s="134"/>
      <c r="V949" s="134"/>
      <c r="W949" s="134"/>
      <c r="X949" s="134"/>
      <c r="Y949" s="134"/>
      <c r="Z949" s="134"/>
      <c r="AA949" s="134"/>
      <c r="AB949" s="134"/>
      <c r="AC949" s="134"/>
      <c r="AD949" s="134"/>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row>
    <row r="950" spans="1:77" s="159" customFormat="1" x14ac:dyDescent="0.2">
      <c r="A950" s="1"/>
      <c r="B950" s="160"/>
      <c r="C950" s="161"/>
      <c r="D950" s="1"/>
      <c r="E950" s="1"/>
      <c r="F950" s="1"/>
      <c r="G950" s="162"/>
      <c r="H950" s="163"/>
      <c r="I950" s="163"/>
      <c r="J950" s="1"/>
      <c r="K950" s="1"/>
      <c r="L950" s="1"/>
      <c r="M950" s="160"/>
      <c r="N950" s="10"/>
      <c r="O950" s="134"/>
      <c r="P950" s="134"/>
      <c r="Q950" s="134"/>
      <c r="R950" s="134"/>
      <c r="S950" s="134"/>
      <c r="T950" s="134"/>
      <c r="U950" s="134"/>
      <c r="V950" s="134"/>
      <c r="W950" s="134"/>
      <c r="X950" s="134"/>
      <c r="Y950" s="134"/>
      <c r="Z950" s="134"/>
      <c r="AA950" s="134"/>
      <c r="AB950" s="134"/>
      <c r="AC950" s="134"/>
      <c r="AD950" s="134"/>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row>
    <row r="951" spans="1:77" s="159" customFormat="1" x14ac:dyDescent="0.2">
      <c r="A951" s="1"/>
      <c r="B951" s="160"/>
      <c r="C951" s="161"/>
      <c r="D951" s="1"/>
      <c r="E951" s="1"/>
      <c r="F951" s="1"/>
      <c r="G951" s="162"/>
      <c r="H951" s="163"/>
      <c r="I951" s="163"/>
      <c r="J951" s="1"/>
      <c r="K951" s="1"/>
      <c r="L951" s="1"/>
      <c r="M951" s="160"/>
      <c r="N951" s="10"/>
      <c r="O951" s="134"/>
      <c r="P951" s="134"/>
      <c r="Q951" s="134"/>
      <c r="R951" s="134"/>
      <c r="S951" s="134"/>
      <c r="T951" s="134"/>
      <c r="U951" s="134"/>
      <c r="V951" s="134"/>
      <c r="W951" s="134"/>
      <c r="X951" s="134"/>
      <c r="Y951" s="134"/>
      <c r="Z951" s="134"/>
      <c r="AA951" s="134"/>
      <c r="AB951" s="134"/>
      <c r="AC951" s="134"/>
      <c r="AD951" s="134"/>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row>
    <row r="952" spans="1:77" s="159" customFormat="1" x14ac:dyDescent="0.2">
      <c r="A952" s="1"/>
      <c r="B952" s="160"/>
      <c r="C952" s="161"/>
      <c r="D952" s="1"/>
      <c r="E952" s="1"/>
      <c r="F952" s="1"/>
      <c r="G952" s="162"/>
      <c r="H952" s="163"/>
      <c r="I952" s="163"/>
      <c r="J952" s="1"/>
      <c r="K952" s="1"/>
      <c r="L952" s="1"/>
      <c r="M952" s="160"/>
      <c r="N952" s="10"/>
      <c r="O952" s="134"/>
      <c r="P952" s="134"/>
      <c r="Q952" s="134"/>
      <c r="R952" s="134"/>
      <c r="S952" s="134"/>
      <c r="T952" s="134"/>
      <c r="U952" s="134"/>
      <c r="V952" s="134"/>
      <c r="W952" s="134"/>
      <c r="X952" s="134"/>
      <c r="Y952" s="134"/>
      <c r="Z952" s="134"/>
      <c r="AA952" s="134"/>
      <c r="AB952" s="134"/>
      <c r="AC952" s="134"/>
      <c r="AD952" s="134"/>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row>
    <row r="953" spans="1:77" s="159" customFormat="1" x14ac:dyDescent="0.2">
      <c r="A953" s="1"/>
      <c r="B953" s="160"/>
      <c r="C953" s="161"/>
      <c r="D953" s="1"/>
      <c r="E953" s="1"/>
      <c r="F953" s="1"/>
      <c r="G953" s="162"/>
      <c r="H953" s="163"/>
      <c r="I953" s="163"/>
      <c r="J953" s="1"/>
      <c r="K953" s="1"/>
      <c r="L953" s="1"/>
      <c r="M953" s="160"/>
      <c r="N953" s="10"/>
      <c r="O953" s="134"/>
      <c r="P953" s="134"/>
      <c r="Q953" s="134"/>
      <c r="R953" s="134"/>
      <c r="S953" s="134"/>
      <c r="T953" s="134"/>
      <c r="U953" s="134"/>
      <c r="V953" s="134"/>
      <c r="W953" s="134"/>
      <c r="X953" s="134"/>
      <c r="Y953" s="134"/>
      <c r="Z953" s="134"/>
      <c r="AA953" s="134"/>
      <c r="AB953" s="134"/>
      <c r="AC953" s="134"/>
      <c r="AD953" s="134"/>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row>
    <row r="954" spans="1:77" s="159" customFormat="1" x14ac:dyDescent="0.2">
      <c r="A954" s="1"/>
      <c r="B954" s="160"/>
      <c r="C954" s="161"/>
      <c r="D954" s="1"/>
      <c r="E954" s="1"/>
      <c r="F954" s="1"/>
      <c r="G954" s="162"/>
      <c r="H954" s="163"/>
      <c r="I954" s="163"/>
      <c r="J954" s="1"/>
      <c r="K954" s="1"/>
      <c r="L954" s="1"/>
      <c r="M954" s="160"/>
      <c r="N954" s="10"/>
      <c r="O954" s="134"/>
      <c r="P954" s="134"/>
      <c r="Q954" s="134"/>
      <c r="R954" s="134"/>
      <c r="S954" s="134"/>
      <c r="T954" s="134"/>
      <c r="U954" s="134"/>
      <c r="V954" s="134"/>
      <c r="W954" s="134"/>
      <c r="X954" s="134"/>
      <c r="Y954" s="134"/>
      <c r="Z954" s="134"/>
      <c r="AA954" s="134"/>
      <c r="AB954" s="134"/>
      <c r="AC954" s="134"/>
      <c r="AD954" s="134"/>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row>
    <row r="955" spans="1:77" s="159" customFormat="1" x14ac:dyDescent="0.2">
      <c r="A955" s="1"/>
      <c r="B955" s="160"/>
      <c r="C955" s="161"/>
      <c r="D955" s="1"/>
      <c r="E955" s="1"/>
      <c r="F955" s="1"/>
      <c r="G955" s="162"/>
      <c r="H955" s="163"/>
      <c r="I955" s="163"/>
      <c r="J955" s="1"/>
      <c r="K955" s="1"/>
      <c r="L955" s="1"/>
      <c r="M955" s="160"/>
      <c r="N955" s="10"/>
      <c r="O955" s="134"/>
      <c r="P955" s="134"/>
      <c r="Q955" s="134"/>
      <c r="R955" s="134"/>
      <c r="S955" s="134"/>
      <c r="T955" s="134"/>
      <c r="U955" s="134"/>
      <c r="V955" s="134"/>
      <c r="W955" s="134"/>
      <c r="X955" s="134"/>
      <c r="Y955" s="134"/>
      <c r="Z955" s="134"/>
      <c r="AA955" s="134"/>
      <c r="AB955" s="134"/>
      <c r="AC955" s="134"/>
      <c r="AD955" s="134"/>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row>
    <row r="956" spans="1:77" s="159" customFormat="1" x14ac:dyDescent="0.2">
      <c r="A956" s="1"/>
      <c r="B956" s="160"/>
      <c r="C956" s="161"/>
      <c r="D956" s="1"/>
      <c r="E956" s="1"/>
      <c r="F956" s="1"/>
      <c r="G956" s="162"/>
      <c r="H956" s="163"/>
      <c r="I956" s="163"/>
      <c r="J956" s="1"/>
      <c r="K956" s="1"/>
      <c r="L956" s="1"/>
      <c r="M956" s="160"/>
      <c r="N956" s="10"/>
      <c r="O956" s="134"/>
      <c r="P956" s="134"/>
      <c r="Q956" s="134"/>
      <c r="R956" s="134"/>
      <c r="S956" s="134"/>
      <c r="T956" s="134"/>
      <c r="U956" s="134"/>
      <c r="V956" s="134"/>
      <c r="W956" s="134"/>
      <c r="X956" s="134"/>
      <c r="Y956" s="134"/>
      <c r="Z956" s="134"/>
      <c r="AA956" s="134"/>
      <c r="AB956" s="134"/>
      <c r="AC956" s="134"/>
      <c r="AD956" s="134"/>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row>
    <row r="957" spans="1:77" s="159" customFormat="1" x14ac:dyDescent="0.2">
      <c r="A957" s="1"/>
      <c r="B957" s="160"/>
      <c r="C957" s="161"/>
      <c r="D957" s="1"/>
      <c r="E957" s="1"/>
      <c r="F957" s="1"/>
      <c r="G957" s="162"/>
      <c r="H957" s="163"/>
      <c r="I957" s="163"/>
      <c r="J957" s="1"/>
      <c r="K957" s="1"/>
      <c r="L957" s="1"/>
      <c r="M957" s="160"/>
      <c r="N957" s="10"/>
      <c r="O957" s="134"/>
      <c r="P957" s="134"/>
      <c r="Q957" s="134"/>
      <c r="R957" s="134"/>
      <c r="S957" s="134"/>
      <c r="T957" s="134"/>
      <c r="U957" s="134"/>
      <c r="V957" s="134"/>
      <c r="W957" s="134"/>
      <c r="X957" s="134"/>
      <c r="Y957" s="134"/>
      <c r="Z957" s="134"/>
      <c r="AA957" s="134"/>
      <c r="AB957" s="134"/>
      <c r="AC957" s="134"/>
      <c r="AD957" s="134"/>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row>
    <row r="958" spans="1:77" s="159" customFormat="1" x14ac:dyDescent="0.2">
      <c r="A958" s="1"/>
      <c r="B958" s="160"/>
      <c r="C958" s="161"/>
      <c r="D958" s="1"/>
      <c r="E958" s="1"/>
      <c r="F958" s="1"/>
      <c r="G958" s="162"/>
      <c r="H958" s="163"/>
      <c r="I958" s="163"/>
      <c r="J958" s="1"/>
      <c r="K958" s="1"/>
      <c r="L958" s="1"/>
      <c r="M958" s="160"/>
      <c r="N958" s="10"/>
      <c r="O958" s="134"/>
      <c r="P958" s="134"/>
      <c r="Q958" s="134"/>
      <c r="R958" s="134"/>
      <c r="S958" s="134"/>
      <c r="T958" s="134"/>
      <c r="U958" s="134"/>
      <c r="V958" s="134"/>
      <c r="W958" s="134"/>
      <c r="X958" s="134"/>
      <c r="Y958" s="134"/>
      <c r="Z958" s="134"/>
      <c r="AA958" s="134"/>
      <c r="AB958" s="134"/>
      <c r="AC958" s="134"/>
      <c r="AD958" s="134"/>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row>
    <row r="959" spans="1:77" s="159" customFormat="1" x14ac:dyDescent="0.2">
      <c r="A959" s="1"/>
      <c r="B959" s="160"/>
      <c r="C959" s="161"/>
      <c r="D959" s="1"/>
      <c r="E959" s="1"/>
      <c r="F959" s="1"/>
      <c r="G959" s="162"/>
      <c r="H959" s="163"/>
      <c r="I959" s="163"/>
      <c r="J959" s="1"/>
      <c r="K959" s="1"/>
      <c r="L959" s="1"/>
      <c r="M959" s="160"/>
      <c r="N959" s="10"/>
      <c r="O959" s="134"/>
      <c r="P959" s="134"/>
      <c r="Q959" s="134"/>
      <c r="R959" s="134"/>
      <c r="S959" s="134"/>
      <c r="T959" s="134"/>
      <c r="U959" s="134"/>
      <c r="V959" s="134"/>
      <c r="W959" s="134"/>
      <c r="X959" s="134"/>
      <c r="Y959" s="134"/>
      <c r="Z959" s="134"/>
      <c r="AA959" s="134"/>
      <c r="AB959" s="134"/>
      <c r="AC959" s="134"/>
      <c r="AD959" s="134"/>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row>
    <row r="960" spans="1:77" s="159" customFormat="1" x14ac:dyDescent="0.2">
      <c r="A960" s="1"/>
      <c r="B960" s="160"/>
      <c r="C960" s="161"/>
      <c r="D960" s="1"/>
      <c r="E960" s="1"/>
      <c r="F960" s="1"/>
      <c r="G960" s="162"/>
      <c r="H960" s="163"/>
      <c r="I960" s="163"/>
      <c r="J960" s="1"/>
      <c r="K960" s="1"/>
      <c r="L960" s="1"/>
      <c r="M960" s="160"/>
      <c r="N960" s="10"/>
      <c r="O960" s="134"/>
      <c r="P960" s="134"/>
      <c r="Q960" s="134"/>
      <c r="R960" s="134"/>
      <c r="S960" s="134"/>
      <c r="T960" s="134"/>
      <c r="U960" s="134"/>
      <c r="V960" s="134"/>
      <c r="W960" s="134"/>
      <c r="X960" s="134"/>
      <c r="Y960" s="134"/>
      <c r="Z960" s="134"/>
      <c r="AA960" s="134"/>
      <c r="AB960" s="134"/>
      <c r="AC960" s="134"/>
      <c r="AD960" s="134"/>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row>
    <row r="961" spans="1:77" s="159" customFormat="1" x14ac:dyDescent="0.2">
      <c r="A961" s="1"/>
      <c r="B961" s="160"/>
      <c r="C961" s="161"/>
      <c r="D961" s="1"/>
      <c r="E961" s="1"/>
      <c r="F961" s="1"/>
      <c r="G961" s="162"/>
      <c r="H961" s="163"/>
      <c r="I961" s="163"/>
      <c r="J961" s="1"/>
      <c r="K961" s="1"/>
      <c r="L961" s="1"/>
      <c r="M961" s="160"/>
      <c r="N961" s="10"/>
      <c r="O961" s="134"/>
      <c r="P961" s="134"/>
      <c r="Q961" s="134"/>
      <c r="R961" s="134"/>
      <c r="S961" s="134"/>
      <c r="T961" s="134"/>
      <c r="U961" s="134"/>
      <c r="V961" s="134"/>
      <c r="W961" s="134"/>
      <c r="X961" s="134"/>
      <c r="Y961" s="134"/>
      <c r="Z961" s="134"/>
      <c r="AA961" s="134"/>
      <c r="AB961" s="134"/>
      <c r="AC961" s="134"/>
      <c r="AD961" s="134"/>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row>
    <row r="962" spans="1:77" s="159" customFormat="1" x14ac:dyDescent="0.2">
      <c r="A962" s="1"/>
      <c r="B962" s="160"/>
      <c r="C962" s="161"/>
      <c r="D962" s="1"/>
      <c r="E962" s="1"/>
      <c r="F962" s="1"/>
      <c r="G962" s="162"/>
      <c r="H962" s="163"/>
      <c r="I962" s="163"/>
      <c r="J962" s="1"/>
      <c r="K962" s="1"/>
      <c r="L962" s="1"/>
      <c r="M962" s="160"/>
      <c r="N962" s="10"/>
      <c r="O962" s="134"/>
      <c r="P962" s="134"/>
      <c r="Q962" s="134"/>
      <c r="R962" s="134"/>
      <c r="S962" s="134"/>
      <c r="T962" s="134"/>
      <c r="U962" s="134"/>
      <c r="V962" s="134"/>
      <c r="W962" s="134"/>
      <c r="X962" s="134"/>
      <c r="Y962" s="134"/>
      <c r="Z962" s="134"/>
      <c r="AA962" s="134"/>
      <c r="AB962" s="134"/>
      <c r="AC962" s="134"/>
      <c r="AD962" s="134"/>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row>
    <row r="963" spans="1:77" s="159" customFormat="1" x14ac:dyDescent="0.2">
      <c r="A963" s="1"/>
      <c r="B963" s="160"/>
      <c r="C963" s="161"/>
      <c r="D963" s="1"/>
      <c r="E963" s="1"/>
      <c r="F963" s="1"/>
      <c r="G963" s="162"/>
      <c r="H963" s="163"/>
      <c r="I963" s="163"/>
      <c r="J963" s="1"/>
      <c r="K963" s="1"/>
      <c r="L963" s="1"/>
      <c r="M963" s="160"/>
      <c r="N963" s="10"/>
      <c r="O963" s="134"/>
      <c r="P963" s="134"/>
      <c r="Q963" s="134"/>
      <c r="R963" s="134"/>
      <c r="S963" s="134"/>
      <c r="T963" s="134"/>
      <c r="U963" s="134"/>
      <c r="V963" s="134"/>
      <c r="W963" s="134"/>
      <c r="X963" s="134"/>
      <c r="Y963" s="134"/>
      <c r="Z963" s="134"/>
      <c r="AA963" s="134"/>
      <c r="AB963" s="134"/>
      <c r="AC963" s="134"/>
      <c r="AD963" s="134"/>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row>
    <row r="964" spans="1:77" s="159" customFormat="1" x14ac:dyDescent="0.2">
      <c r="A964" s="1"/>
      <c r="B964" s="160"/>
      <c r="C964" s="161"/>
      <c r="D964" s="1"/>
      <c r="E964" s="1"/>
      <c r="F964" s="1"/>
      <c r="G964" s="162"/>
      <c r="H964" s="163"/>
      <c r="I964" s="163"/>
      <c r="J964" s="1"/>
      <c r="K964" s="1"/>
      <c r="L964" s="1"/>
      <c r="M964" s="160"/>
      <c r="N964" s="10"/>
      <c r="O964" s="134"/>
      <c r="P964" s="134"/>
      <c r="Q964" s="134"/>
      <c r="R964" s="134"/>
      <c r="S964" s="134"/>
      <c r="T964" s="134"/>
      <c r="U964" s="134"/>
      <c r="V964" s="134"/>
      <c r="W964" s="134"/>
      <c r="X964" s="134"/>
      <c r="Y964" s="134"/>
      <c r="Z964" s="134"/>
      <c r="AA964" s="134"/>
      <c r="AB964" s="134"/>
      <c r="AC964" s="134"/>
      <c r="AD964" s="134"/>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row>
    <row r="965" spans="1:77" s="159" customFormat="1" x14ac:dyDescent="0.2">
      <c r="A965" s="1"/>
      <c r="B965" s="160"/>
      <c r="C965" s="161"/>
      <c r="D965" s="1"/>
      <c r="E965" s="1"/>
      <c r="F965" s="1"/>
      <c r="G965" s="162"/>
      <c r="H965" s="163"/>
      <c r="I965" s="163"/>
      <c r="J965" s="1"/>
      <c r="K965" s="1"/>
      <c r="L965" s="1"/>
      <c r="M965" s="160"/>
      <c r="N965" s="10"/>
      <c r="O965" s="134"/>
      <c r="P965" s="134"/>
      <c r="Q965" s="134"/>
      <c r="R965" s="134"/>
      <c r="S965" s="134"/>
      <c r="T965" s="134"/>
      <c r="U965" s="134"/>
      <c r="V965" s="134"/>
      <c r="W965" s="134"/>
      <c r="X965" s="134"/>
      <c r="Y965" s="134"/>
      <c r="Z965" s="134"/>
      <c r="AA965" s="134"/>
      <c r="AB965" s="134"/>
      <c r="AC965" s="134"/>
      <c r="AD965" s="134"/>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row>
    <row r="966" spans="1:77" s="159" customFormat="1" x14ac:dyDescent="0.2">
      <c r="A966" s="1"/>
      <c r="B966" s="160"/>
      <c r="C966" s="161"/>
      <c r="D966" s="1"/>
      <c r="E966" s="1"/>
      <c r="F966" s="1"/>
      <c r="G966" s="162"/>
      <c r="H966" s="163"/>
      <c r="I966" s="163"/>
      <c r="J966" s="1"/>
      <c r="K966" s="1"/>
      <c r="L966" s="1"/>
      <c r="M966" s="160"/>
      <c r="N966" s="10"/>
      <c r="O966" s="134"/>
      <c r="P966" s="134"/>
      <c r="Q966" s="134"/>
      <c r="R966" s="134"/>
      <c r="S966" s="134"/>
      <c r="T966" s="134"/>
      <c r="U966" s="134"/>
      <c r="V966" s="134"/>
      <c r="W966" s="134"/>
      <c r="X966" s="134"/>
      <c r="Y966" s="134"/>
      <c r="Z966" s="134"/>
      <c r="AA966" s="134"/>
      <c r="AB966" s="134"/>
      <c r="AC966" s="134"/>
      <c r="AD966" s="134"/>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row>
    <row r="967" spans="1:77" s="159" customFormat="1" x14ac:dyDescent="0.2">
      <c r="A967" s="1"/>
      <c r="B967" s="160"/>
      <c r="C967" s="161"/>
      <c r="D967" s="1"/>
      <c r="E967" s="1"/>
      <c r="F967" s="1"/>
      <c r="G967" s="162"/>
      <c r="H967" s="163"/>
      <c r="I967" s="163"/>
      <c r="J967" s="1"/>
      <c r="K967" s="1"/>
      <c r="L967" s="1"/>
      <c r="M967" s="160"/>
      <c r="N967" s="10"/>
      <c r="O967" s="134"/>
      <c r="P967" s="134"/>
      <c r="Q967" s="134"/>
      <c r="R967" s="134"/>
      <c r="S967" s="134"/>
      <c r="T967" s="134"/>
      <c r="U967" s="134"/>
      <c r="V967" s="134"/>
      <c r="W967" s="134"/>
      <c r="X967" s="134"/>
      <c r="Y967" s="134"/>
      <c r="Z967" s="134"/>
      <c r="AA967" s="134"/>
      <c r="AB967" s="134"/>
      <c r="AC967" s="134"/>
      <c r="AD967" s="134"/>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row>
    <row r="968" spans="1:77" s="159" customFormat="1" x14ac:dyDescent="0.2">
      <c r="A968" s="1"/>
      <c r="B968" s="160"/>
      <c r="C968" s="161"/>
      <c r="D968" s="1"/>
      <c r="E968" s="1"/>
      <c r="F968" s="1"/>
      <c r="G968" s="162"/>
      <c r="H968" s="163"/>
      <c r="I968" s="163"/>
      <c r="J968" s="1"/>
      <c r="K968" s="1"/>
      <c r="L968" s="1"/>
      <c r="M968" s="160"/>
      <c r="N968" s="10"/>
      <c r="O968" s="134"/>
      <c r="P968" s="134"/>
      <c r="Q968" s="134"/>
      <c r="R968" s="134"/>
      <c r="S968" s="134"/>
      <c r="T968" s="134"/>
      <c r="U968" s="134"/>
      <c r="V968" s="134"/>
      <c r="W968" s="134"/>
      <c r="X968" s="134"/>
      <c r="Y968" s="134"/>
      <c r="Z968" s="134"/>
      <c r="AA968" s="134"/>
      <c r="AB968" s="134"/>
      <c r="AC968" s="134"/>
      <c r="AD968" s="134"/>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row>
    <row r="969" spans="1:77" s="159" customFormat="1" x14ac:dyDescent="0.2">
      <c r="A969" s="1"/>
      <c r="B969" s="160"/>
      <c r="C969" s="161"/>
      <c r="D969" s="1"/>
      <c r="E969" s="1"/>
      <c r="F969" s="1"/>
      <c r="G969" s="162"/>
      <c r="H969" s="163"/>
      <c r="I969" s="163"/>
      <c r="J969" s="1"/>
      <c r="K969" s="1"/>
      <c r="L969" s="1"/>
      <c r="M969" s="160"/>
      <c r="N969" s="10"/>
      <c r="O969" s="134"/>
      <c r="P969" s="134"/>
      <c r="Q969" s="134"/>
      <c r="R969" s="134"/>
      <c r="S969" s="134"/>
      <c r="T969" s="134"/>
      <c r="U969" s="134"/>
      <c r="V969" s="134"/>
      <c r="W969" s="134"/>
      <c r="X969" s="134"/>
      <c r="Y969" s="134"/>
      <c r="Z969" s="134"/>
      <c r="AA969" s="134"/>
      <c r="AB969" s="134"/>
      <c r="AC969" s="134"/>
      <c r="AD969" s="134"/>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row>
    <row r="970" spans="1:77" s="159" customFormat="1" x14ac:dyDescent="0.2">
      <c r="A970" s="1"/>
      <c r="B970" s="160"/>
      <c r="C970" s="161"/>
      <c r="D970" s="1"/>
      <c r="E970" s="1"/>
      <c r="F970" s="1"/>
      <c r="G970" s="162"/>
      <c r="H970" s="163"/>
      <c r="I970" s="163"/>
      <c r="J970" s="1"/>
      <c r="K970" s="1"/>
      <c r="L970" s="1"/>
      <c r="M970" s="160"/>
      <c r="N970" s="10"/>
      <c r="O970" s="134"/>
      <c r="P970" s="134"/>
      <c r="Q970" s="134"/>
      <c r="R970" s="134"/>
      <c r="S970" s="134"/>
      <c r="T970" s="134"/>
      <c r="U970" s="134"/>
      <c r="V970" s="134"/>
      <c r="W970" s="134"/>
      <c r="X970" s="134"/>
      <c r="Y970" s="134"/>
      <c r="Z970" s="134"/>
      <c r="AA970" s="134"/>
      <c r="AB970" s="134"/>
      <c r="AC970" s="134"/>
      <c r="AD970" s="134"/>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row>
    <row r="971" spans="1:77" s="159" customFormat="1" x14ac:dyDescent="0.2">
      <c r="A971" s="1"/>
      <c r="B971" s="160"/>
      <c r="C971" s="161"/>
      <c r="D971" s="1"/>
      <c r="E971" s="1"/>
      <c r="F971" s="1"/>
      <c r="G971" s="162"/>
      <c r="H971" s="163"/>
      <c r="I971" s="163"/>
      <c r="J971" s="1"/>
      <c r="K971" s="1"/>
      <c r="L971" s="1"/>
      <c r="M971" s="160"/>
      <c r="N971" s="10"/>
      <c r="O971" s="134"/>
      <c r="P971" s="134"/>
      <c r="Q971" s="134"/>
      <c r="R971" s="134"/>
      <c r="S971" s="134"/>
      <c r="T971" s="134"/>
      <c r="U971" s="134"/>
      <c r="V971" s="134"/>
      <c r="W971" s="134"/>
      <c r="X971" s="134"/>
      <c r="Y971" s="134"/>
      <c r="Z971" s="134"/>
      <c r="AA971" s="134"/>
      <c r="AB971" s="134"/>
      <c r="AC971" s="134"/>
      <c r="AD971" s="134"/>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row>
    <row r="972" spans="1:77" s="159" customFormat="1" x14ac:dyDescent="0.2">
      <c r="A972" s="1"/>
      <c r="B972" s="160"/>
      <c r="C972" s="161"/>
      <c r="D972" s="1"/>
      <c r="E972" s="1"/>
      <c r="F972" s="1"/>
      <c r="G972" s="162"/>
      <c r="H972" s="163"/>
      <c r="I972" s="163"/>
      <c r="J972" s="1"/>
      <c r="K972" s="1"/>
      <c r="L972" s="1"/>
      <c r="M972" s="160"/>
      <c r="N972" s="10"/>
      <c r="O972" s="134"/>
      <c r="P972" s="134"/>
      <c r="Q972" s="134"/>
      <c r="R972" s="134"/>
      <c r="S972" s="134"/>
      <c r="T972" s="134"/>
      <c r="U972" s="134"/>
      <c r="V972" s="134"/>
      <c r="W972" s="134"/>
      <c r="X972" s="134"/>
      <c r="Y972" s="134"/>
      <c r="Z972" s="134"/>
      <c r="AA972" s="134"/>
      <c r="AB972" s="134"/>
      <c r="AC972" s="134"/>
      <c r="AD972" s="134"/>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row>
    <row r="973" spans="1:77" s="159" customFormat="1" x14ac:dyDescent="0.2">
      <c r="A973" s="1"/>
      <c r="B973" s="160"/>
      <c r="C973" s="161"/>
      <c r="D973" s="1"/>
      <c r="E973" s="1"/>
      <c r="F973" s="1"/>
      <c r="G973" s="162"/>
      <c r="H973" s="163"/>
      <c r="I973" s="163"/>
      <c r="J973" s="1"/>
      <c r="K973" s="1"/>
      <c r="L973" s="1"/>
      <c r="M973" s="160"/>
      <c r="N973" s="10"/>
      <c r="O973" s="134"/>
      <c r="P973" s="134"/>
      <c r="Q973" s="134"/>
      <c r="R973" s="134"/>
      <c r="S973" s="134"/>
      <c r="T973" s="134"/>
      <c r="U973" s="134"/>
      <c r="V973" s="134"/>
      <c r="W973" s="134"/>
      <c r="X973" s="134"/>
      <c r="Y973" s="134"/>
      <c r="Z973" s="134"/>
      <c r="AA973" s="134"/>
      <c r="AB973" s="134"/>
      <c r="AC973" s="134"/>
      <c r="AD973" s="134"/>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row>
    <row r="974" spans="1:77" s="159" customFormat="1" x14ac:dyDescent="0.2">
      <c r="A974" s="1"/>
      <c r="B974" s="160"/>
      <c r="C974" s="161"/>
      <c r="D974" s="1"/>
      <c r="E974" s="1"/>
      <c r="F974" s="1"/>
      <c r="G974" s="162"/>
      <c r="H974" s="163"/>
      <c r="I974" s="163"/>
      <c r="J974" s="1"/>
      <c r="K974" s="1"/>
      <c r="L974" s="1"/>
      <c r="M974" s="160"/>
      <c r="N974" s="10"/>
      <c r="O974" s="134"/>
      <c r="P974" s="134"/>
      <c r="Q974" s="134"/>
      <c r="R974" s="134"/>
      <c r="S974" s="134"/>
      <c r="T974" s="134"/>
      <c r="U974" s="134"/>
      <c r="V974" s="134"/>
      <c r="W974" s="134"/>
      <c r="X974" s="134"/>
      <c r="Y974" s="134"/>
      <c r="Z974" s="134"/>
      <c r="AA974" s="134"/>
      <c r="AB974" s="134"/>
      <c r="AC974" s="134"/>
      <c r="AD974" s="134"/>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row>
    <row r="975" spans="1:77" s="159" customFormat="1" x14ac:dyDescent="0.2">
      <c r="A975" s="1"/>
      <c r="B975" s="160"/>
      <c r="C975" s="161"/>
      <c r="D975" s="1"/>
      <c r="E975" s="1"/>
      <c r="F975" s="1"/>
      <c r="G975" s="162"/>
      <c r="H975" s="163"/>
      <c r="I975" s="163"/>
      <c r="J975" s="1"/>
      <c r="K975" s="1"/>
      <c r="L975" s="1"/>
      <c r="M975" s="160"/>
      <c r="N975" s="10"/>
      <c r="O975" s="134"/>
      <c r="P975" s="134"/>
      <c r="Q975" s="134"/>
      <c r="R975" s="134"/>
      <c r="S975" s="134"/>
      <c r="T975" s="134"/>
      <c r="U975" s="134"/>
      <c r="V975" s="134"/>
      <c r="W975" s="134"/>
      <c r="X975" s="134"/>
      <c r="Y975" s="134"/>
      <c r="Z975" s="134"/>
      <c r="AA975" s="134"/>
      <c r="AB975" s="134"/>
      <c r="AC975" s="134"/>
      <c r="AD975" s="134"/>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row>
    <row r="976" spans="1:77" s="159" customFormat="1" x14ac:dyDescent="0.2">
      <c r="A976" s="1"/>
      <c r="B976" s="160"/>
      <c r="C976" s="161"/>
      <c r="D976" s="1"/>
      <c r="E976" s="1"/>
      <c r="F976" s="1"/>
      <c r="G976" s="162"/>
      <c r="H976" s="163"/>
      <c r="I976" s="163"/>
      <c r="J976" s="1"/>
      <c r="K976" s="1"/>
      <c r="L976" s="1"/>
      <c r="M976" s="160"/>
      <c r="N976" s="10"/>
      <c r="O976" s="134"/>
      <c r="P976" s="134"/>
      <c r="Q976" s="134"/>
      <c r="R976" s="134"/>
      <c r="S976" s="134"/>
      <c r="T976" s="134"/>
      <c r="U976" s="134"/>
      <c r="V976" s="134"/>
      <c r="W976" s="134"/>
      <c r="X976" s="134"/>
      <c r="Y976" s="134"/>
      <c r="Z976" s="134"/>
      <c r="AA976" s="134"/>
      <c r="AB976" s="134"/>
      <c r="AC976" s="134"/>
      <c r="AD976" s="134"/>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row>
    <row r="977" spans="1:77" s="159" customFormat="1" x14ac:dyDescent="0.2">
      <c r="A977" s="1"/>
      <c r="B977" s="160"/>
      <c r="C977" s="161"/>
      <c r="D977" s="1"/>
      <c r="E977" s="1"/>
      <c r="F977" s="1"/>
      <c r="G977" s="162"/>
      <c r="H977" s="163"/>
      <c r="I977" s="163"/>
      <c r="J977" s="1"/>
      <c r="K977" s="1"/>
      <c r="L977" s="1"/>
      <c r="M977" s="160"/>
      <c r="N977" s="10"/>
      <c r="O977" s="134"/>
      <c r="P977" s="134"/>
      <c r="Q977" s="134"/>
      <c r="R977" s="134"/>
      <c r="S977" s="134"/>
      <c r="T977" s="134"/>
      <c r="U977" s="134"/>
      <c r="V977" s="134"/>
      <c r="W977" s="134"/>
      <c r="X977" s="134"/>
      <c r="Y977" s="134"/>
      <c r="Z977" s="134"/>
      <c r="AA977" s="134"/>
      <c r="AB977" s="134"/>
      <c r="AC977" s="134"/>
      <c r="AD977" s="134"/>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row>
    <row r="978" spans="1:77" s="159" customFormat="1" x14ac:dyDescent="0.2">
      <c r="A978" s="1"/>
      <c r="B978" s="160"/>
      <c r="C978" s="161"/>
      <c r="D978" s="1"/>
      <c r="E978" s="1"/>
      <c r="F978" s="1"/>
      <c r="G978" s="162"/>
      <c r="H978" s="163"/>
      <c r="I978" s="163"/>
      <c r="J978" s="1"/>
      <c r="K978" s="1"/>
      <c r="L978" s="1"/>
      <c r="M978" s="160"/>
      <c r="N978" s="10"/>
      <c r="O978" s="134"/>
      <c r="P978" s="134"/>
      <c r="Q978" s="134"/>
      <c r="R978" s="134"/>
      <c r="S978" s="134"/>
      <c r="T978" s="134"/>
      <c r="U978" s="134"/>
      <c r="V978" s="134"/>
      <c r="W978" s="134"/>
      <c r="X978" s="134"/>
      <c r="Y978" s="134"/>
      <c r="Z978" s="134"/>
      <c r="AA978" s="134"/>
      <c r="AB978" s="134"/>
      <c r="AC978" s="134"/>
      <c r="AD978" s="134"/>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row>
    <row r="979" spans="1:77" s="159" customFormat="1" x14ac:dyDescent="0.2">
      <c r="A979" s="1"/>
      <c r="B979" s="160"/>
      <c r="C979" s="161"/>
      <c r="D979" s="1"/>
      <c r="E979" s="1"/>
      <c r="F979" s="1"/>
      <c r="G979" s="162"/>
      <c r="H979" s="163"/>
      <c r="I979" s="163"/>
      <c r="J979" s="1"/>
      <c r="K979" s="1"/>
      <c r="L979" s="1"/>
      <c r="M979" s="160"/>
      <c r="N979" s="10"/>
      <c r="O979" s="134"/>
      <c r="P979" s="134"/>
      <c r="Q979" s="134"/>
      <c r="R979" s="134"/>
      <c r="S979" s="134"/>
      <c r="T979" s="134"/>
      <c r="U979" s="134"/>
      <c r="V979" s="134"/>
      <c r="W979" s="134"/>
      <c r="X979" s="134"/>
      <c r="Y979" s="134"/>
      <c r="Z979" s="134"/>
      <c r="AA979" s="134"/>
      <c r="AB979" s="134"/>
      <c r="AC979" s="134"/>
      <c r="AD979" s="134"/>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row>
    <row r="980" spans="1:77" s="159" customFormat="1" x14ac:dyDescent="0.2">
      <c r="A980" s="1"/>
      <c r="B980" s="160"/>
      <c r="C980" s="161"/>
      <c r="D980" s="1"/>
      <c r="E980" s="1"/>
      <c r="F980" s="1"/>
      <c r="G980" s="162"/>
      <c r="H980" s="163"/>
      <c r="I980" s="163"/>
      <c r="J980" s="1"/>
      <c r="K980" s="1"/>
      <c r="L980" s="1"/>
      <c r="M980" s="160"/>
      <c r="N980" s="10"/>
      <c r="O980" s="134"/>
      <c r="P980" s="134"/>
      <c r="Q980" s="134"/>
      <c r="R980" s="134"/>
      <c r="S980" s="134"/>
      <c r="T980" s="134"/>
      <c r="U980" s="134"/>
      <c r="V980" s="134"/>
      <c r="W980" s="134"/>
      <c r="X980" s="134"/>
      <c r="Y980" s="134"/>
      <c r="Z980" s="134"/>
      <c r="AA980" s="134"/>
      <c r="AB980" s="134"/>
      <c r="AC980" s="134"/>
      <c r="AD980" s="134"/>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row>
    <row r="981" spans="1:77" s="159" customFormat="1" x14ac:dyDescent="0.2">
      <c r="A981" s="1"/>
      <c r="B981" s="160"/>
      <c r="C981" s="161"/>
      <c r="D981" s="1"/>
      <c r="E981" s="1"/>
      <c r="F981" s="1"/>
      <c r="G981" s="162"/>
      <c r="H981" s="163"/>
      <c r="I981" s="163"/>
      <c r="J981" s="1"/>
      <c r="K981" s="1"/>
      <c r="L981" s="1"/>
      <c r="M981" s="160"/>
      <c r="N981" s="10"/>
      <c r="O981" s="134"/>
      <c r="P981" s="134"/>
      <c r="Q981" s="134"/>
      <c r="R981" s="134"/>
      <c r="S981" s="134"/>
      <c r="T981" s="134"/>
      <c r="U981" s="134"/>
      <c r="V981" s="134"/>
      <c r="W981" s="134"/>
      <c r="X981" s="134"/>
      <c r="Y981" s="134"/>
      <c r="Z981" s="134"/>
      <c r="AA981" s="134"/>
      <c r="AB981" s="134"/>
      <c r="AC981" s="134"/>
      <c r="AD981" s="134"/>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row>
    <row r="982" spans="1:77" s="159" customFormat="1" x14ac:dyDescent="0.2">
      <c r="A982" s="1"/>
      <c r="B982" s="160"/>
      <c r="C982" s="161"/>
      <c r="D982" s="1"/>
      <c r="E982" s="1"/>
      <c r="F982" s="1"/>
      <c r="G982" s="162"/>
      <c r="H982" s="163"/>
      <c r="I982" s="163"/>
      <c r="J982" s="1"/>
      <c r="K982" s="1"/>
      <c r="L982" s="1"/>
      <c r="M982" s="160"/>
      <c r="N982" s="10"/>
      <c r="O982" s="134"/>
      <c r="P982" s="134"/>
      <c r="Q982" s="134"/>
      <c r="R982" s="134"/>
      <c r="S982" s="134"/>
      <c r="T982" s="134"/>
      <c r="U982" s="134"/>
      <c r="V982" s="134"/>
      <c r="W982" s="134"/>
      <c r="X982" s="134"/>
      <c r="Y982" s="134"/>
      <c r="Z982" s="134"/>
      <c r="AA982" s="134"/>
      <c r="AB982" s="134"/>
      <c r="AC982" s="134"/>
      <c r="AD982" s="134"/>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row>
    <row r="983" spans="1:77" s="159" customFormat="1" x14ac:dyDescent="0.2">
      <c r="A983" s="1"/>
      <c r="B983" s="160"/>
      <c r="C983" s="161"/>
      <c r="D983" s="1"/>
      <c r="E983" s="1"/>
      <c r="F983" s="1"/>
      <c r="G983" s="162"/>
      <c r="H983" s="163"/>
      <c r="I983" s="163"/>
      <c r="J983" s="1"/>
      <c r="K983" s="1"/>
      <c r="L983" s="1"/>
      <c r="M983" s="160"/>
      <c r="N983" s="10"/>
      <c r="O983" s="134"/>
      <c r="P983" s="134"/>
      <c r="Q983" s="134"/>
      <c r="R983" s="134"/>
      <c r="S983" s="134"/>
      <c r="T983" s="134"/>
      <c r="U983" s="134"/>
      <c r="V983" s="134"/>
      <c r="W983" s="134"/>
      <c r="X983" s="134"/>
      <c r="Y983" s="134"/>
      <c r="Z983" s="134"/>
      <c r="AA983" s="134"/>
      <c r="AB983" s="134"/>
      <c r="AC983" s="134"/>
      <c r="AD983" s="134"/>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row>
    <row r="984" spans="1:77" s="159" customFormat="1" x14ac:dyDescent="0.2">
      <c r="A984" s="1"/>
      <c r="B984" s="160"/>
      <c r="C984" s="161"/>
      <c r="D984" s="1"/>
      <c r="E984" s="1"/>
      <c r="F984" s="1"/>
      <c r="G984" s="162"/>
      <c r="H984" s="163"/>
      <c r="I984" s="163"/>
      <c r="J984" s="1"/>
      <c r="K984" s="1"/>
      <c r="L984" s="1"/>
      <c r="M984" s="160"/>
      <c r="N984" s="10"/>
      <c r="O984" s="134"/>
      <c r="P984" s="134"/>
      <c r="Q984" s="134"/>
      <c r="R984" s="134"/>
      <c r="S984" s="134"/>
      <c r="T984" s="134"/>
      <c r="U984" s="134"/>
      <c r="V984" s="134"/>
      <c r="W984" s="134"/>
      <c r="X984" s="134"/>
      <c r="Y984" s="134"/>
      <c r="Z984" s="134"/>
      <c r="AA984" s="134"/>
      <c r="AB984" s="134"/>
      <c r="AC984" s="134"/>
      <c r="AD984" s="134"/>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row>
    <row r="985" spans="1:77" s="159" customFormat="1" x14ac:dyDescent="0.2">
      <c r="A985" s="1"/>
      <c r="B985" s="160"/>
      <c r="C985" s="161"/>
      <c r="D985" s="1"/>
      <c r="E985" s="1"/>
      <c r="F985" s="1"/>
      <c r="G985" s="162"/>
      <c r="H985" s="163"/>
      <c r="I985" s="163"/>
      <c r="J985" s="1"/>
      <c r="K985" s="1"/>
      <c r="L985" s="1"/>
      <c r="M985" s="160"/>
      <c r="N985" s="10"/>
      <c r="O985" s="134"/>
      <c r="P985" s="134"/>
      <c r="Q985" s="134"/>
      <c r="R985" s="134"/>
      <c r="S985" s="134"/>
      <c r="T985" s="134"/>
      <c r="U985" s="134"/>
      <c r="V985" s="134"/>
      <c r="W985" s="134"/>
      <c r="X985" s="134"/>
      <c r="Y985" s="134"/>
      <c r="Z985" s="134"/>
      <c r="AA985" s="134"/>
      <c r="AB985" s="134"/>
      <c r="AC985" s="134"/>
      <c r="AD985" s="134"/>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row>
    <row r="986" spans="1:77" s="159" customFormat="1" x14ac:dyDescent="0.2">
      <c r="A986" s="1"/>
      <c r="B986" s="160"/>
      <c r="C986" s="161"/>
      <c r="D986" s="1"/>
      <c r="E986" s="1"/>
      <c r="F986" s="1"/>
      <c r="G986" s="162"/>
      <c r="H986" s="163"/>
      <c r="I986" s="163"/>
      <c r="J986" s="1"/>
      <c r="K986" s="1"/>
      <c r="L986" s="1"/>
      <c r="M986" s="160"/>
      <c r="N986" s="10"/>
      <c r="O986" s="134"/>
      <c r="P986" s="134"/>
      <c r="Q986" s="134"/>
      <c r="R986" s="134"/>
      <c r="S986" s="134"/>
      <c r="T986" s="134"/>
      <c r="U986" s="134"/>
      <c r="V986" s="134"/>
      <c r="W986" s="134"/>
      <c r="X986" s="134"/>
      <c r="Y986" s="134"/>
      <c r="Z986" s="134"/>
      <c r="AA986" s="134"/>
      <c r="AB986" s="134"/>
      <c r="AC986" s="134"/>
      <c r="AD986" s="134"/>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row>
    <row r="987" spans="1:77" s="159" customFormat="1" x14ac:dyDescent="0.2">
      <c r="A987" s="1"/>
      <c r="B987" s="160"/>
      <c r="C987" s="161"/>
      <c r="D987" s="1"/>
      <c r="E987" s="1"/>
      <c r="F987" s="1"/>
      <c r="G987" s="162"/>
      <c r="H987" s="163"/>
      <c r="I987" s="163"/>
      <c r="J987" s="1"/>
      <c r="K987" s="1"/>
      <c r="L987" s="1"/>
      <c r="M987" s="160"/>
      <c r="N987" s="10"/>
      <c r="O987" s="134"/>
      <c r="P987" s="134"/>
      <c r="Q987" s="134"/>
      <c r="R987" s="134"/>
      <c r="S987" s="134"/>
      <c r="T987" s="134"/>
      <c r="U987" s="134"/>
      <c r="V987" s="134"/>
      <c r="W987" s="134"/>
      <c r="X987" s="134"/>
      <c r="Y987" s="134"/>
      <c r="Z987" s="134"/>
      <c r="AA987" s="134"/>
      <c r="AB987" s="134"/>
      <c r="AC987" s="134"/>
      <c r="AD987" s="134"/>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row>
    <row r="988" spans="1:77" s="159" customFormat="1" x14ac:dyDescent="0.2">
      <c r="A988" s="1"/>
      <c r="B988" s="160"/>
      <c r="C988" s="161"/>
      <c r="D988" s="1"/>
      <c r="E988" s="1"/>
      <c r="F988" s="1"/>
      <c r="G988" s="162"/>
      <c r="H988" s="163"/>
      <c r="I988" s="163"/>
      <c r="J988" s="1"/>
      <c r="K988" s="1"/>
      <c r="L988" s="1"/>
      <c r="M988" s="160"/>
      <c r="N988" s="10"/>
      <c r="O988" s="134"/>
      <c r="P988" s="134"/>
      <c r="Q988" s="134"/>
      <c r="R988" s="134"/>
      <c r="S988" s="134"/>
      <c r="T988" s="134"/>
      <c r="U988" s="134"/>
      <c r="V988" s="134"/>
      <c r="W988" s="134"/>
      <c r="X988" s="134"/>
      <c r="Y988" s="134"/>
      <c r="Z988" s="134"/>
      <c r="AA988" s="134"/>
      <c r="AB988" s="134"/>
      <c r="AC988" s="134"/>
      <c r="AD988" s="134"/>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row>
    <row r="989" spans="1:77" s="159" customFormat="1" x14ac:dyDescent="0.2">
      <c r="A989" s="1"/>
      <c r="B989" s="160"/>
      <c r="C989" s="161"/>
      <c r="D989" s="1"/>
      <c r="E989" s="1"/>
      <c r="F989" s="1"/>
      <c r="G989" s="162"/>
      <c r="H989" s="163"/>
      <c r="I989" s="163"/>
      <c r="J989" s="1"/>
      <c r="K989" s="1"/>
      <c r="L989" s="1"/>
      <c r="M989" s="160"/>
      <c r="N989" s="10"/>
      <c r="O989" s="134"/>
      <c r="P989" s="134"/>
      <c r="Q989" s="134"/>
      <c r="R989" s="134"/>
      <c r="S989" s="134"/>
      <c r="T989" s="134"/>
      <c r="U989" s="134"/>
      <c r="V989" s="134"/>
      <c r="W989" s="134"/>
      <c r="X989" s="134"/>
      <c r="Y989" s="134"/>
      <c r="Z989" s="134"/>
      <c r="AA989" s="134"/>
      <c r="AB989" s="134"/>
      <c r="AC989" s="134"/>
      <c r="AD989" s="134"/>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row>
    <row r="990" spans="1:77" s="159" customFormat="1" x14ac:dyDescent="0.2">
      <c r="A990" s="1"/>
      <c r="B990" s="160"/>
      <c r="C990" s="161"/>
      <c r="D990" s="1"/>
      <c r="E990" s="1"/>
      <c r="F990" s="1"/>
      <c r="G990" s="162"/>
      <c r="H990" s="163"/>
      <c r="I990" s="163"/>
      <c r="J990" s="1"/>
      <c r="K990" s="1"/>
      <c r="L990" s="1"/>
      <c r="M990" s="160"/>
      <c r="N990" s="10"/>
      <c r="O990" s="134"/>
      <c r="P990" s="134"/>
      <c r="Q990" s="134"/>
      <c r="R990" s="134"/>
      <c r="S990" s="134"/>
      <c r="T990" s="134"/>
      <c r="U990" s="134"/>
      <c r="V990" s="134"/>
      <c r="W990" s="134"/>
      <c r="X990" s="134"/>
      <c r="Y990" s="134"/>
      <c r="Z990" s="134"/>
      <c r="AA990" s="134"/>
      <c r="AB990" s="134"/>
      <c r="AC990" s="134"/>
      <c r="AD990" s="134"/>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row>
    <row r="991" spans="1:77" s="159" customFormat="1" x14ac:dyDescent="0.2">
      <c r="A991" s="1"/>
      <c r="B991" s="160"/>
      <c r="C991" s="161"/>
      <c r="D991" s="1"/>
      <c r="E991" s="1"/>
      <c r="F991" s="1"/>
      <c r="G991" s="162"/>
      <c r="H991" s="163"/>
      <c r="I991" s="163"/>
      <c r="J991" s="1"/>
      <c r="K991" s="1"/>
      <c r="L991" s="1"/>
      <c r="M991" s="160"/>
      <c r="N991" s="10"/>
      <c r="O991" s="134"/>
      <c r="P991" s="134"/>
      <c r="Q991" s="134"/>
      <c r="R991" s="134"/>
      <c r="S991" s="134"/>
      <c r="T991" s="134"/>
      <c r="U991" s="134"/>
      <c r="V991" s="134"/>
      <c r="W991" s="134"/>
      <c r="X991" s="134"/>
      <c r="Y991" s="134"/>
      <c r="Z991" s="134"/>
      <c r="AA991" s="134"/>
      <c r="AB991" s="134"/>
      <c r="AC991" s="134"/>
      <c r="AD991" s="134"/>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row>
    <row r="992" spans="1:77" s="159" customFormat="1" x14ac:dyDescent="0.2">
      <c r="A992" s="1"/>
      <c r="B992" s="160"/>
      <c r="C992" s="161"/>
      <c r="D992" s="1"/>
      <c r="E992" s="1"/>
      <c r="F992" s="1"/>
      <c r="G992" s="162"/>
      <c r="H992" s="163"/>
      <c r="I992" s="163"/>
      <c r="J992" s="1"/>
      <c r="K992" s="1"/>
      <c r="L992" s="1"/>
      <c r="M992" s="160"/>
      <c r="N992" s="10"/>
      <c r="O992" s="134"/>
      <c r="P992" s="134"/>
      <c r="Q992" s="134"/>
      <c r="R992" s="134"/>
      <c r="S992" s="134"/>
      <c r="T992" s="134"/>
      <c r="U992" s="134"/>
      <c r="V992" s="134"/>
      <c r="W992" s="134"/>
      <c r="X992" s="134"/>
      <c r="Y992" s="134"/>
      <c r="Z992" s="134"/>
      <c r="AA992" s="134"/>
      <c r="AB992" s="134"/>
      <c r="AC992" s="134"/>
      <c r="AD992" s="134"/>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row>
    <row r="993" spans="1:77" s="159" customFormat="1" x14ac:dyDescent="0.2">
      <c r="A993" s="1"/>
      <c r="B993" s="160"/>
      <c r="C993" s="161"/>
      <c r="D993" s="1"/>
      <c r="E993" s="1"/>
      <c r="F993" s="1"/>
      <c r="G993" s="162"/>
      <c r="H993" s="163"/>
      <c r="I993" s="163"/>
      <c r="J993" s="1"/>
      <c r="K993" s="1"/>
      <c r="L993" s="1"/>
      <c r="M993" s="160"/>
      <c r="N993" s="10"/>
      <c r="O993" s="134"/>
      <c r="P993" s="134"/>
      <c r="Q993" s="134"/>
      <c r="R993" s="134"/>
      <c r="S993" s="134"/>
      <c r="T993" s="134"/>
      <c r="U993" s="134"/>
      <c r="V993" s="134"/>
      <c r="W993" s="134"/>
      <c r="X993" s="134"/>
      <c r="Y993" s="134"/>
      <c r="Z993" s="134"/>
      <c r="AA993" s="134"/>
      <c r="AB993" s="134"/>
      <c r="AC993" s="134"/>
      <c r="AD993" s="134"/>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row>
    <row r="994" spans="1:77" s="159" customFormat="1" x14ac:dyDescent="0.2">
      <c r="A994" s="1"/>
      <c r="B994" s="160"/>
      <c r="C994" s="161"/>
      <c r="D994" s="1"/>
      <c r="E994" s="1"/>
      <c r="F994" s="1"/>
      <c r="G994" s="162"/>
      <c r="H994" s="163"/>
      <c r="I994" s="163"/>
      <c r="J994" s="1"/>
      <c r="K994" s="1"/>
      <c r="L994" s="1"/>
      <c r="M994" s="160"/>
      <c r="N994" s="10"/>
      <c r="O994" s="134"/>
      <c r="P994" s="134"/>
      <c r="Q994" s="134"/>
      <c r="R994" s="134"/>
      <c r="S994" s="134"/>
      <c r="T994" s="134"/>
      <c r="U994" s="134"/>
      <c r="V994" s="134"/>
      <c r="W994" s="134"/>
      <c r="X994" s="134"/>
      <c r="Y994" s="134"/>
      <c r="Z994" s="134"/>
      <c r="AA994" s="134"/>
      <c r="AB994" s="134"/>
      <c r="AC994" s="134"/>
      <c r="AD994" s="134"/>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row>
    <row r="995" spans="1:77" s="159" customFormat="1" x14ac:dyDescent="0.2">
      <c r="A995" s="1"/>
      <c r="B995" s="160"/>
      <c r="C995" s="161"/>
      <c r="D995" s="1"/>
      <c r="E995" s="1"/>
      <c r="F995" s="1"/>
      <c r="G995" s="162"/>
      <c r="H995" s="163"/>
      <c r="I995" s="163"/>
      <c r="J995" s="1"/>
      <c r="K995" s="1"/>
      <c r="L995" s="1"/>
      <c r="M995" s="160"/>
      <c r="N995" s="10"/>
      <c r="O995" s="134"/>
      <c r="P995" s="134"/>
      <c r="Q995" s="134"/>
      <c r="R995" s="134"/>
      <c r="S995" s="134"/>
      <c r="T995" s="134"/>
      <c r="U995" s="134"/>
      <c r="V995" s="134"/>
      <c r="W995" s="134"/>
      <c r="X995" s="134"/>
      <c r="Y995" s="134"/>
      <c r="Z995" s="134"/>
      <c r="AA995" s="134"/>
      <c r="AB995" s="134"/>
      <c r="AC995" s="134"/>
      <c r="AD995" s="134"/>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row>
    <row r="996" spans="1:77" s="159" customFormat="1" x14ac:dyDescent="0.2">
      <c r="A996" s="1"/>
      <c r="B996" s="160"/>
      <c r="C996" s="161"/>
      <c r="D996" s="1"/>
      <c r="E996" s="1"/>
      <c r="F996" s="1"/>
      <c r="G996" s="162"/>
      <c r="H996" s="163"/>
      <c r="I996" s="163"/>
      <c r="J996" s="1"/>
      <c r="K996" s="1"/>
      <c r="L996" s="1"/>
      <c r="M996" s="160"/>
      <c r="N996" s="10"/>
      <c r="O996" s="134"/>
      <c r="P996" s="134"/>
      <c r="Q996" s="134"/>
      <c r="R996" s="134"/>
      <c r="S996" s="134"/>
      <c r="T996" s="134"/>
      <c r="U996" s="134"/>
      <c r="V996" s="134"/>
      <c r="W996" s="134"/>
      <c r="X996" s="134"/>
      <c r="Y996" s="134"/>
      <c r="Z996" s="134"/>
      <c r="AA996" s="134"/>
      <c r="AB996" s="134"/>
      <c r="AC996" s="134"/>
      <c r="AD996" s="134"/>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row>
    <row r="997" spans="1:77" s="159" customFormat="1" x14ac:dyDescent="0.2">
      <c r="A997" s="1"/>
      <c r="B997" s="160"/>
      <c r="C997" s="161"/>
      <c r="D997" s="1"/>
      <c r="E997" s="1"/>
      <c r="F997" s="1"/>
      <c r="G997" s="162"/>
      <c r="H997" s="163"/>
      <c r="I997" s="163"/>
      <c r="J997" s="1"/>
      <c r="K997" s="1"/>
      <c r="L997" s="1"/>
      <c r="M997" s="160"/>
      <c r="N997" s="10"/>
      <c r="O997" s="134"/>
      <c r="P997" s="134"/>
      <c r="Q997" s="134"/>
      <c r="R997" s="134"/>
      <c r="S997" s="134"/>
      <c r="T997" s="134"/>
      <c r="U997" s="134"/>
      <c r="V997" s="134"/>
      <c r="W997" s="134"/>
      <c r="X997" s="134"/>
      <c r="Y997" s="134"/>
      <c r="Z997" s="134"/>
      <c r="AA997" s="134"/>
      <c r="AB997" s="134"/>
      <c r="AC997" s="134"/>
      <c r="AD997" s="134"/>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row>
    <row r="998" spans="1:77" s="159" customFormat="1" x14ac:dyDescent="0.2">
      <c r="A998" s="1"/>
      <c r="B998" s="160"/>
      <c r="C998" s="161"/>
      <c r="D998" s="1"/>
      <c r="E998" s="1"/>
      <c r="F998" s="1"/>
      <c r="G998" s="162"/>
      <c r="H998" s="163"/>
      <c r="I998" s="163"/>
      <c r="J998" s="1"/>
      <c r="K998" s="1"/>
      <c r="L998" s="1"/>
      <c r="M998" s="160"/>
      <c r="N998" s="10"/>
      <c r="O998" s="134"/>
      <c r="P998" s="134"/>
      <c r="Q998" s="134"/>
      <c r="R998" s="134"/>
      <c r="S998" s="134"/>
      <c r="T998" s="134"/>
      <c r="U998" s="134"/>
      <c r="V998" s="134"/>
      <c r="W998" s="134"/>
      <c r="X998" s="134"/>
      <c r="Y998" s="134"/>
      <c r="Z998" s="134"/>
      <c r="AA998" s="134"/>
      <c r="AB998" s="134"/>
      <c r="AC998" s="134"/>
      <c r="AD998" s="134"/>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row>
    <row r="999" spans="1:77" s="159" customFormat="1" x14ac:dyDescent="0.2">
      <c r="A999" s="1"/>
      <c r="B999" s="160"/>
      <c r="C999" s="161"/>
      <c r="D999" s="1"/>
      <c r="E999" s="1"/>
      <c r="F999" s="1"/>
      <c r="G999" s="162"/>
      <c r="H999" s="163"/>
      <c r="I999" s="163"/>
      <c r="J999" s="1"/>
      <c r="K999" s="1"/>
      <c r="L999" s="1"/>
      <c r="M999" s="160"/>
      <c r="N999" s="10"/>
      <c r="O999" s="134"/>
      <c r="P999" s="134"/>
      <c r="Q999" s="134"/>
      <c r="R999" s="134"/>
      <c r="S999" s="134"/>
      <c r="T999" s="134"/>
      <c r="U999" s="134"/>
      <c r="V999" s="134"/>
      <c r="W999" s="134"/>
      <c r="X999" s="134"/>
      <c r="Y999" s="134"/>
      <c r="Z999" s="134"/>
      <c r="AA999" s="134"/>
      <c r="AB999" s="134"/>
      <c r="AC999" s="134"/>
      <c r="AD999" s="134"/>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row>
    <row r="1000" spans="1:77" s="159" customFormat="1" x14ac:dyDescent="0.2">
      <c r="A1000" s="1"/>
      <c r="B1000" s="160"/>
      <c r="C1000" s="161"/>
      <c r="D1000" s="1"/>
      <c r="E1000" s="1"/>
      <c r="F1000" s="1"/>
      <c r="G1000" s="162"/>
      <c r="H1000" s="163"/>
      <c r="I1000" s="163"/>
      <c r="J1000" s="1"/>
      <c r="K1000" s="1"/>
      <c r="L1000" s="1"/>
      <c r="M1000" s="160"/>
      <c r="N1000" s="10"/>
      <c r="O1000" s="134"/>
      <c r="P1000" s="134"/>
      <c r="Q1000" s="134"/>
      <c r="R1000" s="134"/>
      <c r="S1000" s="134"/>
      <c r="T1000" s="134"/>
      <c r="U1000" s="134"/>
      <c r="V1000" s="134"/>
      <c r="W1000" s="134"/>
      <c r="X1000" s="134"/>
      <c r="Y1000" s="134"/>
      <c r="Z1000" s="134"/>
      <c r="AA1000" s="134"/>
      <c r="AB1000" s="134"/>
      <c r="AC1000" s="134"/>
      <c r="AD1000" s="134"/>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row>
    <row r="1001" spans="1:77" s="159" customFormat="1" x14ac:dyDescent="0.2">
      <c r="A1001" s="1"/>
      <c r="B1001" s="160"/>
      <c r="C1001" s="161"/>
      <c r="D1001" s="1"/>
      <c r="E1001" s="1"/>
      <c r="F1001" s="1"/>
      <c r="G1001" s="162"/>
      <c r="H1001" s="163"/>
      <c r="I1001" s="163"/>
      <c r="J1001" s="1"/>
      <c r="K1001" s="1"/>
      <c r="L1001" s="1"/>
      <c r="M1001" s="160"/>
      <c r="N1001" s="10"/>
      <c r="O1001" s="134"/>
      <c r="P1001" s="134"/>
      <c r="Q1001" s="134"/>
      <c r="R1001" s="134"/>
      <c r="S1001" s="134"/>
      <c r="T1001" s="134"/>
      <c r="U1001" s="134"/>
      <c r="V1001" s="134"/>
      <c r="W1001" s="134"/>
      <c r="X1001" s="134"/>
      <c r="Y1001" s="134"/>
      <c r="Z1001" s="134"/>
      <c r="AA1001" s="134"/>
      <c r="AB1001" s="134"/>
      <c r="AC1001" s="134"/>
      <c r="AD1001" s="134"/>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row>
    <row r="1002" spans="1:77" s="159" customFormat="1" x14ac:dyDescent="0.2">
      <c r="A1002" s="1"/>
      <c r="B1002" s="160"/>
      <c r="C1002" s="161"/>
      <c r="D1002" s="1"/>
      <c r="E1002" s="1"/>
      <c r="F1002" s="1"/>
      <c r="G1002" s="162"/>
      <c r="H1002" s="163"/>
      <c r="I1002" s="163"/>
      <c r="J1002" s="1"/>
      <c r="K1002" s="1"/>
      <c r="L1002" s="1"/>
      <c r="M1002" s="160"/>
      <c r="N1002" s="10"/>
      <c r="O1002" s="134"/>
      <c r="P1002" s="134"/>
      <c r="Q1002" s="134"/>
      <c r="R1002" s="134"/>
      <c r="S1002" s="134"/>
      <c r="T1002" s="134"/>
      <c r="U1002" s="134"/>
      <c r="V1002" s="134"/>
      <c r="W1002" s="134"/>
      <c r="X1002" s="134"/>
      <c r="Y1002" s="134"/>
      <c r="Z1002" s="134"/>
      <c r="AA1002" s="134"/>
      <c r="AB1002" s="134"/>
      <c r="AC1002" s="134"/>
      <c r="AD1002" s="134"/>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row>
    <row r="1003" spans="1:77" s="159" customFormat="1" x14ac:dyDescent="0.2">
      <c r="A1003" s="1"/>
      <c r="B1003" s="160"/>
      <c r="C1003" s="161"/>
      <c r="D1003" s="1"/>
      <c r="E1003" s="1"/>
      <c r="F1003" s="1"/>
      <c r="G1003" s="162"/>
      <c r="H1003" s="163"/>
      <c r="I1003" s="163"/>
      <c r="J1003" s="1"/>
      <c r="K1003" s="1"/>
      <c r="L1003" s="1"/>
      <c r="M1003" s="160"/>
      <c r="N1003" s="10"/>
      <c r="O1003" s="134"/>
      <c r="P1003" s="134"/>
      <c r="Q1003" s="134"/>
      <c r="R1003" s="134"/>
      <c r="S1003" s="134"/>
      <c r="T1003" s="134"/>
      <c r="U1003" s="134"/>
      <c r="V1003" s="134"/>
      <c r="W1003" s="134"/>
      <c r="X1003" s="134"/>
      <c r="Y1003" s="134"/>
      <c r="Z1003" s="134"/>
      <c r="AA1003" s="134"/>
      <c r="AB1003" s="134"/>
      <c r="AC1003" s="134"/>
      <c r="AD1003" s="134"/>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row>
    <row r="1004" spans="1:77" s="159" customFormat="1" x14ac:dyDescent="0.2">
      <c r="A1004" s="1"/>
      <c r="B1004" s="160"/>
      <c r="C1004" s="161"/>
      <c r="D1004" s="1"/>
      <c r="E1004" s="1"/>
      <c r="F1004" s="1"/>
      <c r="G1004" s="162"/>
      <c r="H1004" s="163"/>
      <c r="I1004" s="163"/>
      <c r="J1004" s="1"/>
      <c r="K1004" s="1"/>
      <c r="L1004" s="1"/>
      <c r="M1004" s="160"/>
      <c r="N1004" s="10"/>
      <c r="O1004" s="134"/>
      <c r="P1004" s="134"/>
      <c r="Q1004" s="134"/>
      <c r="R1004" s="134"/>
      <c r="S1004" s="134"/>
      <c r="T1004" s="134"/>
      <c r="U1004" s="134"/>
      <c r="V1004" s="134"/>
      <c r="W1004" s="134"/>
      <c r="X1004" s="134"/>
      <c r="Y1004" s="134"/>
      <c r="Z1004" s="134"/>
      <c r="AA1004" s="134"/>
      <c r="AB1004" s="134"/>
      <c r="AC1004" s="134"/>
      <c r="AD1004" s="134"/>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row>
    <row r="1005" spans="1:77" s="159" customFormat="1" x14ac:dyDescent="0.2">
      <c r="A1005" s="1"/>
      <c r="B1005" s="160"/>
      <c r="C1005" s="161"/>
      <c r="D1005" s="1"/>
      <c r="E1005" s="1"/>
      <c r="F1005" s="1"/>
      <c r="G1005" s="162"/>
      <c r="H1005" s="163"/>
      <c r="I1005" s="163"/>
      <c r="J1005" s="1"/>
      <c r="K1005" s="1"/>
      <c r="L1005" s="1"/>
      <c r="M1005" s="160"/>
      <c r="N1005" s="10"/>
      <c r="O1005" s="134"/>
      <c r="P1005" s="134"/>
      <c r="Q1005" s="134"/>
      <c r="R1005" s="134"/>
      <c r="S1005" s="134"/>
      <c r="T1005" s="134"/>
      <c r="U1005" s="134"/>
      <c r="V1005" s="134"/>
      <c r="W1005" s="134"/>
      <c r="X1005" s="134"/>
      <c r="Y1005" s="134"/>
      <c r="Z1005" s="134"/>
      <c r="AA1005" s="134"/>
      <c r="AB1005" s="134"/>
      <c r="AC1005" s="134"/>
      <c r="AD1005" s="134"/>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row>
    <row r="1006" spans="1:77" s="159" customFormat="1" x14ac:dyDescent="0.2">
      <c r="A1006" s="1"/>
      <c r="B1006" s="160"/>
      <c r="C1006" s="161"/>
      <c r="D1006" s="1"/>
      <c r="E1006" s="1"/>
      <c r="F1006" s="1"/>
      <c r="G1006" s="162"/>
      <c r="H1006" s="163"/>
      <c r="I1006" s="163"/>
      <c r="J1006" s="1"/>
      <c r="K1006" s="1"/>
      <c r="L1006" s="1"/>
      <c r="M1006" s="160"/>
      <c r="N1006" s="10"/>
      <c r="O1006" s="134"/>
      <c r="P1006" s="134"/>
      <c r="Q1006" s="134"/>
      <c r="R1006" s="134"/>
      <c r="S1006" s="134"/>
      <c r="T1006" s="134"/>
      <c r="U1006" s="134"/>
      <c r="V1006" s="134"/>
      <c r="W1006" s="134"/>
      <c r="X1006" s="134"/>
      <c r="Y1006" s="134"/>
      <c r="Z1006" s="134"/>
      <c r="AA1006" s="134"/>
      <c r="AB1006" s="134"/>
      <c r="AC1006" s="134"/>
      <c r="AD1006" s="134"/>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row>
    <row r="1007" spans="1:77" s="159" customFormat="1" x14ac:dyDescent="0.2">
      <c r="A1007" s="1"/>
      <c r="B1007" s="160"/>
      <c r="C1007" s="161"/>
      <c r="D1007" s="1"/>
      <c r="E1007" s="1"/>
      <c r="F1007" s="1"/>
      <c r="G1007" s="162"/>
      <c r="H1007" s="163"/>
      <c r="I1007" s="163"/>
      <c r="J1007" s="1"/>
      <c r="K1007" s="1"/>
      <c r="L1007" s="1"/>
      <c r="M1007" s="160"/>
      <c r="N1007" s="10"/>
      <c r="O1007" s="134"/>
      <c r="P1007" s="134"/>
      <c r="Q1007" s="134"/>
      <c r="R1007" s="134"/>
      <c r="S1007" s="134"/>
      <c r="T1007" s="134"/>
      <c r="U1007" s="134"/>
      <c r="V1007" s="134"/>
      <c r="W1007" s="134"/>
      <c r="X1007" s="134"/>
      <c r="Y1007" s="134"/>
      <c r="Z1007" s="134"/>
      <c r="AA1007" s="134"/>
      <c r="AB1007" s="134"/>
      <c r="AC1007" s="134"/>
      <c r="AD1007" s="134"/>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row>
    <row r="1008" spans="1:77" s="159" customFormat="1" x14ac:dyDescent="0.2">
      <c r="A1008" s="1"/>
      <c r="B1008" s="160"/>
      <c r="C1008" s="161"/>
      <c r="D1008" s="1"/>
      <c r="E1008" s="1"/>
      <c r="F1008" s="1"/>
      <c r="G1008" s="162"/>
      <c r="H1008" s="163"/>
      <c r="I1008" s="163"/>
      <c r="J1008" s="1"/>
      <c r="K1008" s="1"/>
      <c r="L1008" s="1"/>
      <c r="M1008" s="160"/>
      <c r="N1008" s="10"/>
      <c r="O1008" s="134"/>
      <c r="P1008" s="134"/>
      <c r="Q1008" s="134"/>
      <c r="R1008" s="134"/>
      <c r="S1008" s="134"/>
      <c r="T1008" s="134"/>
      <c r="U1008" s="134"/>
      <c r="V1008" s="134"/>
      <c r="W1008" s="134"/>
      <c r="X1008" s="134"/>
      <c r="Y1008" s="134"/>
      <c r="Z1008" s="134"/>
      <c r="AA1008" s="134"/>
      <c r="AB1008" s="134"/>
      <c r="AC1008" s="134"/>
      <c r="AD1008" s="134"/>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row>
    <row r="1009" spans="1:77" s="159" customFormat="1" x14ac:dyDescent="0.2">
      <c r="A1009" s="1"/>
      <c r="B1009" s="160"/>
      <c r="C1009" s="161"/>
      <c r="D1009" s="1"/>
      <c r="E1009" s="1"/>
      <c r="F1009" s="1"/>
      <c r="G1009" s="162"/>
      <c r="H1009" s="163"/>
      <c r="I1009" s="163"/>
      <c r="J1009" s="1"/>
      <c r="K1009" s="1"/>
      <c r="L1009" s="1"/>
      <c r="M1009" s="160"/>
      <c r="N1009" s="10"/>
      <c r="O1009" s="134"/>
      <c r="P1009" s="134"/>
      <c r="Q1009" s="134"/>
      <c r="R1009" s="134"/>
      <c r="S1009" s="134"/>
      <c r="T1009" s="134"/>
      <c r="U1009" s="134"/>
      <c r="V1009" s="134"/>
      <c r="W1009" s="134"/>
      <c r="X1009" s="134"/>
      <c r="Y1009" s="134"/>
      <c r="Z1009" s="134"/>
      <c r="AA1009" s="134"/>
      <c r="AB1009" s="134"/>
      <c r="AC1009" s="134"/>
      <c r="AD1009" s="134"/>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row>
    <row r="1010" spans="1:77" s="159" customFormat="1" x14ac:dyDescent="0.2">
      <c r="A1010" s="1"/>
      <c r="B1010" s="160"/>
      <c r="C1010" s="161"/>
      <c r="D1010" s="1"/>
      <c r="E1010" s="1"/>
      <c r="F1010" s="1"/>
      <c r="G1010" s="162"/>
      <c r="H1010" s="163"/>
      <c r="I1010" s="163"/>
      <c r="J1010" s="1"/>
      <c r="K1010" s="1"/>
      <c r="L1010" s="1"/>
      <c r="M1010" s="160"/>
      <c r="N1010" s="10"/>
      <c r="O1010" s="134"/>
      <c r="P1010" s="134"/>
      <c r="Q1010" s="134"/>
      <c r="R1010" s="134"/>
      <c r="S1010" s="134"/>
      <c r="T1010" s="134"/>
      <c r="U1010" s="134"/>
      <c r="V1010" s="134"/>
      <c r="W1010" s="134"/>
      <c r="X1010" s="134"/>
      <c r="Y1010" s="134"/>
      <c r="Z1010" s="134"/>
      <c r="AA1010" s="134"/>
      <c r="AB1010" s="134"/>
      <c r="AC1010" s="134"/>
      <c r="AD1010" s="134"/>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row>
    <row r="1011" spans="1:77" s="159" customFormat="1" x14ac:dyDescent="0.2">
      <c r="A1011" s="1"/>
      <c r="B1011" s="160"/>
      <c r="C1011" s="161"/>
      <c r="D1011" s="1"/>
      <c r="E1011" s="1"/>
      <c r="F1011" s="1"/>
      <c r="G1011" s="162"/>
      <c r="H1011" s="163"/>
      <c r="I1011" s="163"/>
      <c r="J1011" s="1"/>
      <c r="K1011" s="1"/>
      <c r="L1011" s="1"/>
      <c r="M1011" s="160"/>
      <c r="N1011" s="10"/>
      <c r="O1011" s="134"/>
      <c r="P1011" s="134"/>
      <c r="Q1011" s="134"/>
      <c r="R1011" s="134"/>
      <c r="S1011" s="134"/>
      <c r="T1011" s="134"/>
      <c r="U1011" s="134"/>
      <c r="V1011" s="134"/>
      <c r="W1011" s="134"/>
      <c r="X1011" s="134"/>
      <c r="Y1011" s="134"/>
      <c r="Z1011" s="134"/>
      <c r="AA1011" s="134"/>
      <c r="AB1011" s="134"/>
      <c r="AC1011" s="134"/>
      <c r="AD1011" s="134"/>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row>
    <row r="1012" spans="1:77" s="159" customFormat="1" x14ac:dyDescent="0.2">
      <c r="A1012" s="1"/>
      <c r="B1012" s="160"/>
      <c r="C1012" s="161"/>
      <c r="D1012" s="1"/>
      <c r="E1012" s="1"/>
      <c r="F1012" s="1"/>
      <c r="G1012" s="162"/>
      <c r="H1012" s="163"/>
      <c r="I1012" s="163"/>
      <c r="J1012" s="1"/>
      <c r="K1012" s="1"/>
      <c r="L1012" s="1"/>
      <c r="M1012" s="160"/>
      <c r="N1012" s="10"/>
      <c r="O1012" s="134"/>
      <c r="P1012" s="134"/>
      <c r="Q1012" s="134"/>
      <c r="R1012" s="134"/>
      <c r="S1012" s="134"/>
      <c r="T1012" s="134"/>
      <c r="U1012" s="134"/>
      <c r="V1012" s="134"/>
      <c r="W1012" s="134"/>
      <c r="X1012" s="134"/>
      <c r="Y1012" s="134"/>
      <c r="Z1012" s="134"/>
      <c r="AA1012" s="134"/>
      <c r="AB1012" s="134"/>
      <c r="AC1012" s="134"/>
      <c r="AD1012" s="134"/>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row>
    <row r="1013" spans="1:77" s="159" customFormat="1" x14ac:dyDescent="0.2">
      <c r="A1013" s="1"/>
      <c r="B1013" s="160"/>
      <c r="C1013" s="161"/>
      <c r="D1013" s="1"/>
      <c r="E1013" s="1"/>
      <c r="F1013" s="1"/>
      <c r="G1013" s="162"/>
      <c r="H1013" s="163"/>
      <c r="I1013" s="163"/>
      <c r="J1013" s="1"/>
      <c r="K1013" s="1"/>
      <c r="L1013" s="1"/>
      <c r="M1013" s="160"/>
      <c r="N1013" s="10"/>
      <c r="O1013" s="134"/>
      <c r="P1013" s="134"/>
      <c r="Q1013" s="134"/>
      <c r="R1013" s="134"/>
      <c r="S1013" s="134"/>
      <c r="T1013" s="134"/>
      <c r="U1013" s="134"/>
      <c r="V1013" s="134"/>
      <c r="W1013" s="134"/>
      <c r="X1013" s="134"/>
      <c r="Y1013" s="134"/>
      <c r="Z1013" s="134"/>
      <c r="AA1013" s="134"/>
      <c r="AB1013" s="134"/>
      <c r="AC1013" s="134"/>
      <c r="AD1013" s="134"/>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row>
    <row r="1014" spans="1:77" s="159" customFormat="1" x14ac:dyDescent="0.2">
      <c r="A1014" s="1"/>
      <c r="B1014" s="160"/>
      <c r="C1014" s="161"/>
      <c r="D1014" s="1"/>
      <c r="E1014" s="1"/>
      <c r="F1014" s="1"/>
      <c r="G1014" s="162"/>
      <c r="H1014" s="163"/>
      <c r="I1014" s="163"/>
      <c r="J1014" s="1"/>
      <c r="K1014" s="1"/>
      <c r="L1014" s="1"/>
      <c r="M1014" s="160"/>
      <c r="N1014" s="10"/>
      <c r="O1014" s="134"/>
      <c r="P1014" s="134"/>
      <c r="Q1014" s="134"/>
      <c r="R1014" s="134"/>
      <c r="S1014" s="134"/>
      <c r="T1014" s="134"/>
      <c r="U1014" s="134"/>
      <c r="V1014" s="134"/>
      <c r="W1014" s="134"/>
      <c r="X1014" s="134"/>
      <c r="Y1014" s="134"/>
      <c r="Z1014" s="134"/>
      <c r="AA1014" s="134"/>
      <c r="AB1014" s="134"/>
      <c r="AC1014" s="134"/>
      <c r="AD1014" s="134"/>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row>
    <row r="1015" spans="1:77" s="159" customFormat="1" x14ac:dyDescent="0.2">
      <c r="A1015" s="1"/>
      <c r="B1015" s="160"/>
      <c r="C1015" s="161"/>
      <c r="D1015" s="1"/>
      <c r="E1015" s="1"/>
      <c r="F1015" s="1"/>
      <c r="G1015" s="162"/>
      <c r="H1015" s="163"/>
      <c r="I1015" s="163"/>
      <c r="J1015" s="1"/>
      <c r="K1015" s="1"/>
      <c r="L1015" s="1"/>
      <c r="M1015" s="160"/>
      <c r="N1015" s="10"/>
      <c r="O1015" s="134"/>
      <c r="P1015" s="134"/>
      <c r="Q1015" s="134"/>
      <c r="R1015" s="134"/>
      <c r="S1015" s="134"/>
      <c r="T1015" s="134"/>
      <c r="U1015" s="134"/>
      <c r="V1015" s="134"/>
      <c r="W1015" s="134"/>
      <c r="X1015" s="134"/>
      <c r="Y1015" s="134"/>
      <c r="Z1015" s="134"/>
      <c r="AA1015" s="134"/>
      <c r="AB1015" s="134"/>
      <c r="AC1015" s="134"/>
      <c r="AD1015" s="134"/>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row>
    <row r="1016" spans="1:77" s="159" customFormat="1" x14ac:dyDescent="0.2">
      <c r="A1016" s="1"/>
      <c r="B1016" s="160"/>
      <c r="C1016" s="161"/>
      <c r="D1016" s="1"/>
      <c r="E1016" s="1"/>
      <c r="F1016" s="1"/>
      <c r="G1016" s="162"/>
      <c r="H1016" s="163"/>
      <c r="I1016" s="163"/>
      <c r="J1016" s="1"/>
      <c r="K1016" s="1"/>
      <c r="L1016" s="1"/>
      <c r="M1016" s="160"/>
      <c r="N1016" s="10"/>
      <c r="O1016" s="134"/>
      <c r="P1016" s="134"/>
      <c r="Q1016" s="134"/>
      <c r="R1016" s="134"/>
      <c r="S1016" s="134"/>
      <c r="T1016" s="134"/>
      <c r="U1016" s="134"/>
      <c r="V1016" s="134"/>
      <c r="W1016" s="134"/>
      <c r="X1016" s="134"/>
      <c r="Y1016" s="134"/>
      <c r="Z1016" s="134"/>
      <c r="AA1016" s="134"/>
      <c r="AB1016" s="134"/>
      <c r="AC1016" s="134"/>
      <c r="AD1016" s="134"/>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row>
    <row r="1017" spans="1:77" s="159" customFormat="1" x14ac:dyDescent="0.2">
      <c r="A1017" s="1"/>
      <c r="B1017" s="160"/>
      <c r="C1017" s="161"/>
      <c r="D1017" s="1"/>
      <c r="E1017" s="1"/>
      <c r="F1017" s="1"/>
      <c r="G1017" s="162"/>
      <c r="H1017" s="163"/>
      <c r="I1017" s="163"/>
      <c r="J1017" s="1"/>
      <c r="K1017" s="1"/>
      <c r="L1017" s="1"/>
      <c r="M1017" s="160"/>
      <c r="N1017" s="10"/>
      <c r="O1017" s="134"/>
      <c r="P1017" s="134"/>
      <c r="Q1017" s="134"/>
      <c r="R1017" s="134"/>
      <c r="S1017" s="134"/>
      <c r="T1017" s="134"/>
      <c r="U1017" s="134"/>
      <c r="V1017" s="134"/>
      <c r="W1017" s="134"/>
      <c r="X1017" s="134"/>
      <c r="Y1017" s="134"/>
      <c r="Z1017" s="134"/>
      <c r="AA1017" s="134"/>
      <c r="AB1017" s="134"/>
      <c r="AC1017" s="134"/>
      <c r="AD1017" s="134"/>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row>
    <row r="1018" spans="1:77" s="159" customFormat="1" x14ac:dyDescent="0.2">
      <c r="A1018" s="1"/>
      <c r="B1018" s="160"/>
      <c r="C1018" s="161"/>
      <c r="D1018" s="1"/>
      <c r="E1018" s="1"/>
      <c r="F1018" s="1"/>
      <c r="G1018" s="162"/>
      <c r="H1018" s="163"/>
      <c r="I1018" s="163"/>
      <c r="J1018" s="1"/>
      <c r="K1018" s="1"/>
      <c r="L1018" s="1"/>
      <c r="M1018" s="160"/>
      <c r="N1018" s="10"/>
      <c r="O1018" s="134"/>
      <c r="P1018" s="134"/>
      <c r="Q1018" s="134"/>
      <c r="R1018" s="134"/>
      <c r="S1018" s="134"/>
      <c r="T1018" s="134"/>
      <c r="U1018" s="134"/>
      <c r="V1018" s="134"/>
      <c r="W1018" s="134"/>
      <c r="X1018" s="134"/>
      <c r="Y1018" s="134"/>
      <c r="Z1018" s="134"/>
      <c r="AA1018" s="134"/>
      <c r="AB1018" s="134"/>
      <c r="AC1018" s="134"/>
      <c r="AD1018" s="134"/>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row>
    <row r="1019" spans="1:77" s="159" customFormat="1" x14ac:dyDescent="0.2">
      <c r="A1019" s="1"/>
      <c r="B1019" s="160"/>
      <c r="C1019" s="161"/>
      <c r="D1019" s="1"/>
      <c r="E1019" s="1"/>
      <c r="F1019" s="1"/>
      <c r="G1019" s="162"/>
      <c r="H1019" s="163"/>
      <c r="I1019" s="163"/>
      <c r="J1019" s="1"/>
      <c r="K1019" s="1"/>
      <c r="L1019" s="1"/>
      <c r="M1019" s="160"/>
      <c r="N1019" s="10"/>
      <c r="O1019" s="134"/>
      <c r="P1019" s="134"/>
      <c r="Q1019" s="134"/>
      <c r="R1019" s="134"/>
      <c r="S1019" s="134"/>
      <c r="T1019" s="134"/>
      <c r="U1019" s="134"/>
      <c r="V1019" s="134"/>
      <c r="W1019" s="134"/>
      <c r="X1019" s="134"/>
      <c r="Y1019" s="134"/>
      <c r="Z1019" s="134"/>
      <c r="AA1019" s="134"/>
      <c r="AB1019" s="134"/>
      <c r="AC1019" s="134"/>
      <c r="AD1019" s="134"/>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row>
    <row r="1020" spans="1:77" s="159" customFormat="1" x14ac:dyDescent="0.2">
      <c r="A1020" s="1"/>
      <c r="B1020" s="160"/>
      <c r="C1020" s="161"/>
      <c r="D1020" s="1"/>
      <c r="E1020" s="1"/>
      <c r="F1020" s="1"/>
      <c r="G1020" s="162"/>
      <c r="H1020" s="163"/>
      <c r="I1020" s="163"/>
      <c r="J1020" s="1"/>
      <c r="K1020" s="1"/>
      <c r="L1020" s="1"/>
      <c r="M1020" s="160"/>
      <c r="N1020" s="10"/>
      <c r="O1020" s="134"/>
      <c r="P1020" s="134"/>
      <c r="Q1020" s="134"/>
      <c r="R1020" s="134"/>
      <c r="S1020" s="134"/>
      <c r="T1020" s="134"/>
      <c r="U1020" s="134"/>
      <c r="V1020" s="134"/>
      <c r="W1020" s="134"/>
      <c r="X1020" s="134"/>
      <c r="Y1020" s="134"/>
      <c r="Z1020" s="134"/>
      <c r="AA1020" s="134"/>
      <c r="AB1020" s="134"/>
      <c r="AC1020" s="134"/>
      <c r="AD1020" s="134"/>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row>
    <row r="1021" spans="1:77" s="159" customFormat="1" x14ac:dyDescent="0.2">
      <c r="A1021" s="1"/>
      <c r="B1021" s="160"/>
      <c r="C1021" s="161"/>
      <c r="D1021" s="1"/>
      <c r="E1021" s="1"/>
      <c r="F1021" s="1"/>
      <c r="G1021" s="162"/>
      <c r="H1021" s="163"/>
      <c r="I1021" s="163"/>
      <c r="J1021" s="1"/>
      <c r="K1021" s="1"/>
      <c r="L1021" s="1"/>
      <c r="M1021" s="160"/>
      <c r="N1021" s="10"/>
      <c r="O1021" s="134"/>
      <c r="P1021" s="134"/>
      <c r="Q1021" s="134"/>
      <c r="R1021" s="134"/>
      <c r="S1021" s="134"/>
      <c r="T1021" s="134"/>
      <c r="U1021" s="134"/>
      <c r="V1021" s="134"/>
      <c r="W1021" s="134"/>
      <c r="X1021" s="134"/>
      <c r="Y1021" s="134"/>
      <c r="Z1021" s="134"/>
      <c r="AA1021" s="134"/>
      <c r="AB1021" s="134"/>
      <c r="AC1021" s="134"/>
      <c r="AD1021" s="134"/>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row>
    <row r="1022" spans="1:77" s="159" customFormat="1" x14ac:dyDescent="0.2">
      <c r="A1022" s="1"/>
      <c r="B1022" s="160"/>
      <c r="C1022" s="161"/>
      <c r="D1022" s="1"/>
      <c r="E1022" s="1"/>
      <c r="F1022" s="1"/>
      <c r="G1022" s="162"/>
      <c r="H1022" s="163"/>
      <c r="I1022" s="163"/>
      <c r="J1022" s="1"/>
      <c r="K1022" s="1"/>
      <c r="L1022" s="1"/>
      <c r="M1022" s="160"/>
      <c r="N1022" s="10"/>
      <c r="O1022" s="134"/>
      <c r="P1022" s="134"/>
      <c r="Q1022" s="134"/>
      <c r="R1022" s="134"/>
      <c r="S1022" s="134"/>
      <c r="T1022" s="134"/>
      <c r="U1022" s="134"/>
      <c r="V1022" s="134"/>
      <c r="W1022" s="134"/>
      <c r="X1022" s="134"/>
      <c r="Y1022" s="134"/>
      <c r="Z1022" s="134"/>
      <c r="AA1022" s="134"/>
      <c r="AB1022" s="134"/>
      <c r="AC1022" s="134"/>
      <c r="AD1022" s="134"/>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row>
    <row r="1023" spans="1:77" s="159" customFormat="1" x14ac:dyDescent="0.2">
      <c r="A1023" s="1"/>
      <c r="B1023" s="160"/>
      <c r="C1023" s="161"/>
      <c r="D1023" s="1"/>
      <c r="E1023" s="1"/>
      <c r="F1023" s="1"/>
      <c r="G1023" s="162"/>
      <c r="H1023" s="163"/>
      <c r="I1023" s="163"/>
      <c r="J1023" s="1"/>
      <c r="K1023" s="1"/>
      <c r="L1023" s="1"/>
      <c r="M1023" s="160"/>
      <c r="N1023" s="10"/>
      <c r="O1023" s="134"/>
      <c r="P1023" s="134"/>
      <c r="Q1023" s="134"/>
      <c r="R1023" s="134"/>
      <c r="S1023" s="134"/>
      <c r="T1023" s="134"/>
      <c r="U1023" s="134"/>
      <c r="V1023" s="134"/>
      <c r="W1023" s="134"/>
      <c r="X1023" s="134"/>
      <c r="Y1023" s="134"/>
      <c r="Z1023" s="134"/>
      <c r="AA1023" s="134"/>
      <c r="AB1023" s="134"/>
      <c r="AC1023" s="134"/>
      <c r="AD1023" s="134"/>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row>
    <row r="1024" spans="1:77" s="159" customFormat="1" x14ac:dyDescent="0.2">
      <c r="A1024" s="1"/>
      <c r="B1024" s="160"/>
      <c r="C1024" s="161"/>
      <c r="D1024" s="1"/>
      <c r="E1024" s="1"/>
      <c r="F1024" s="1"/>
      <c r="G1024" s="162"/>
      <c r="H1024" s="163"/>
      <c r="I1024" s="163"/>
      <c r="J1024" s="1"/>
      <c r="K1024" s="1"/>
      <c r="L1024" s="1"/>
      <c r="M1024" s="160"/>
      <c r="N1024" s="10"/>
      <c r="O1024" s="134"/>
      <c r="P1024" s="134"/>
      <c r="Q1024" s="134"/>
      <c r="R1024" s="134"/>
      <c r="S1024" s="134"/>
      <c r="T1024" s="134"/>
      <c r="U1024" s="134"/>
      <c r="V1024" s="134"/>
      <c r="W1024" s="134"/>
      <c r="X1024" s="134"/>
      <c r="Y1024" s="134"/>
      <c r="Z1024" s="134"/>
      <c r="AA1024" s="134"/>
      <c r="AB1024" s="134"/>
      <c r="AC1024" s="134"/>
      <c r="AD1024" s="134"/>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row>
    <row r="1025" spans="1:77" s="159" customFormat="1" x14ac:dyDescent="0.2">
      <c r="A1025" s="1"/>
      <c r="B1025" s="160"/>
      <c r="C1025" s="161"/>
      <c r="D1025" s="1"/>
      <c r="E1025" s="1"/>
      <c r="F1025" s="1"/>
      <c r="G1025" s="162"/>
      <c r="H1025" s="163"/>
      <c r="I1025" s="163"/>
      <c r="J1025" s="1"/>
      <c r="K1025" s="1"/>
      <c r="L1025" s="1"/>
      <c r="M1025" s="160"/>
      <c r="N1025" s="10"/>
      <c r="O1025" s="134"/>
      <c r="P1025" s="134"/>
      <c r="Q1025" s="134"/>
      <c r="R1025" s="134"/>
      <c r="S1025" s="134"/>
      <c r="T1025" s="134"/>
      <c r="U1025" s="134"/>
      <c r="V1025" s="134"/>
      <c r="W1025" s="134"/>
      <c r="X1025" s="134"/>
      <c r="Y1025" s="134"/>
      <c r="Z1025" s="134"/>
      <c r="AA1025" s="134"/>
      <c r="AB1025" s="134"/>
      <c r="AC1025" s="134"/>
      <c r="AD1025" s="134"/>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row>
    <row r="1026" spans="1:77" s="159" customFormat="1" x14ac:dyDescent="0.2">
      <c r="A1026" s="1"/>
      <c r="B1026" s="160"/>
      <c r="C1026" s="161"/>
      <c r="D1026" s="1"/>
      <c r="E1026" s="1"/>
      <c r="F1026" s="1"/>
      <c r="G1026" s="162"/>
      <c r="H1026" s="163"/>
      <c r="I1026" s="163"/>
      <c r="J1026" s="1"/>
      <c r="K1026" s="1"/>
      <c r="L1026" s="1"/>
      <c r="M1026" s="160"/>
      <c r="N1026" s="10"/>
      <c r="O1026" s="134"/>
      <c r="P1026" s="134"/>
      <c r="Q1026" s="134"/>
      <c r="R1026" s="134"/>
      <c r="S1026" s="134"/>
      <c r="T1026" s="134"/>
      <c r="U1026" s="134"/>
      <c r="V1026" s="134"/>
      <c r="W1026" s="134"/>
      <c r="X1026" s="134"/>
      <c r="Y1026" s="134"/>
      <c r="Z1026" s="134"/>
      <c r="AA1026" s="134"/>
      <c r="AB1026" s="134"/>
      <c r="AC1026" s="134"/>
      <c r="AD1026" s="134"/>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row>
    <row r="1027" spans="1:77" s="159" customFormat="1" x14ac:dyDescent="0.2">
      <c r="A1027" s="1"/>
      <c r="B1027" s="160"/>
      <c r="C1027" s="161"/>
      <c r="D1027" s="1"/>
      <c r="E1027" s="1"/>
      <c r="F1027" s="1"/>
      <c r="G1027" s="162"/>
      <c r="H1027" s="163"/>
      <c r="I1027" s="163"/>
      <c r="J1027" s="1"/>
      <c r="K1027" s="1"/>
      <c r="L1027" s="1"/>
      <c r="M1027" s="160"/>
      <c r="N1027" s="10"/>
      <c r="O1027" s="134"/>
      <c r="P1027" s="134"/>
      <c r="Q1027" s="134"/>
      <c r="R1027" s="134"/>
      <c r="S1027" s="134"/>
      <c r="T1027" s="134"/>
      <c r="U1027" s="134"/>
      <c r="V1027" s="134"/>
      <c r="W1027" s="134"/>
      <c r="X1027" s="134"/>
      <c r="Y1027" s="134"/>
      <c r="Z1027" s="134"/>
      <c r="AA1027" s="134"/>
      <c r="AB1027" s="134"/>
      <c r="AC1027" s="134"/>
      <c r="AD1027" s="134"/>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row>
    <row r="1028" spans="1:77" s="159" customFormat="1" x14ac:dyDescent="0.2">
      <c r="A1028" s="1"/>
      <c r="B1028" s="160"/>
      <c r="C1028" s="161"/>
      <c r="D1028" s="1"/>
      <c r="E1028" s="1"/>
      <c r="F1028" s="1"/>
      <c r="G1028" s="162"/>
      <c r="H1028" s="163"/>
      <c r="I1028" s="163"/>
      <c r="J1028" s="1"/>
      <c r="K1028" s="1"/>
      <c r="L1028" s="1"/>
      <c r="M1028" s="160"/>
      <c r="N1028" s="10"/>
      <c r="O1028" s="134"/>
      <c r="P1028" s="134"/>
      <c r="Q1028" s="134"/>
      <c r="R1028" s="134"/>
      <c r="S1028" s="134"/>
      <c r="T1028" s="134"/>
      <c r="U1028" s="134"/>
      <c r="V1028" s="134"/>
      <c r="W1028" s="134"/>
      <c r="X1028" s="134"/>
      <c r="Y1028" s="134"/>
      <c r="Z1028" s="134"/>
      <c r="AA1028" s="134"/>
      <c r="AB1028" s="134"/>
      <c r="AC1028" s="134"/>
      <c r="AD1028" s="134"/>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row>
    <row r="1029" spans="1:77" s="159" customFormat="1" x14ac:dyDescent="0.2">
      <c r="A1029" s="1"/>
      <c r="B1029" s="160"/>
      <c r="C1029" s="161"/>
      <c r="D1029" s="1"/>
      <c r="E1029" s="1"/>
      <c r="F1029" s="1"/>
      <c r="G1029" s="162"/>
      <c r="H1029" s="163"/>
      <c r="I1029" s="163"/>
      <c r="J1029" s="1"/>
      <c r="K1029" s="1"/>
      <c r="L1029" s="1"/>
      <c r="M1029" s="160"/>
      <c r="N1029" s="10"/>
      <c r="O1029" s="134"/>
      <c r="P1029" s="134"/>
      <c r="Q1029" s="134"/>
      <c r="R1029" s="134"/>
      <c r="S1029" s="134"/>
      <c r="T1029" s="134"/>
      <c r="U1029" s="134"/>
      <c r="V1029" s="134"/>
      <c r="W1029" s="134"/>
      <c r="X1029" s="134"/>
      <c r="Y1029" s="134"/>
      <c r="Z1029" s="134"/>
      <c r="AA1029" s="134"/>
      <c r="AB1029" s="134"/>
      <c r="AC1029" s="134"/>
      <c r="AD1029" s="134"/>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row>
    <row r="1030" spans="1:77" s="159" customFormat="1" x14ac:dyDescent="0.2">
      <c r="A1030" s="1"/>
      <c r="B1030" s="160"/>
      <c r="C1030" s="161"/>
      <c r="D1030" s="1"/>
      <c r="E1030" s="1"/>
      <c r="F1030" s="1"/>
      <c r="G1030" s="162"/>
      <c r="H1030" s="163"/>
      <c r="I1030" s="163"/>
      <c r="J1030" s="1"/>
      <c r="K1030" s="1"/>
      <c r="L1030" s="1"/>
      <c r="M1030" s="160"/>
      <c r="N1030" s="10"/>
      <c r="O1030" s="134"/>
      <c r="P1030" s="134"/>
      <c r="Q1030" s="134"/>
      <c r="R1030" s="134"/>
      <c r="S1030" s="134"/>
      <c r="T1030" s="134"/>
      <c r="U1030" s="134"/>
      <c r="V1030" s="134"/>
      <c r="W1030" s="134"/>
      <c r="X1030" s="134"/>
      <c r="Y1030" s="134"/>
      <c r="Z1030" s="134"/>
      <c r="AA1030" s="134"/>
      <c r="AB1030" s="134"/>
      <c r="AC1030" s="134"/>
      <c r="AD1030" s="134"/>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row>
    <row r="1031" spans="1:77" s="159" customFormat="1" x14ac:dyDescent="0.2">
      <c r="A1031" s="1"/>
      <c r="B1031" s="160"/>
      <c r="C1031" s="161"/>
      <c r="D1031" s="1"/>
      <c r="E1031" s="1"/>
      <c r="F1031" s="1"/>
      <c r="G1031" s="162"/>
      <c r="H1031" s="163"/>
      <c r="I1031" s="163"/>
      <c r="J1031" s="1"/>
      <c r="K1031" s="1"/>
      <c r="L1031" s="1"/>
      <c r="M1031" s="160"/>
      <c r="N1031" s="10"/>
      <c r="O1031" s="134"/>
      <c r="P1031" s="134"/>
      <c r="Q1031" s="134"/>
      <c r="R1031" s="134"/>
      <c r="S1031" s="134"/>
      <c r="T1031" s="134"/>
      <c r="U1031" s="134"/>
      <c r="V1031" s="134"/>
      <c r="W1031" s="134"/>
      <c r="X1031" s="134"/>
      <c r="Y1031" s="134"/>
      <c r="Z1031" s="134"/>
      <c r="AA1031" s="134"/>
      <c r="AB1031" s="134"/>
      <c r="AC1031" s="134"/>
      <c r="AD1031" s="134"/>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row>
    <row r="1032" spans="1:77" s="159" customFormat="1" x14ac:dyDescent="0.2">
      <c r="A1032" s="1"/>
      <c r="B1032" s="160"/>
      <c r="C1032" s="161"/>
      <c r="D1032" s="1"/>
      <c r="E1032" s="1"/>
      <c r="F1032" s="1"/>
      <c r="G1032" s="162"/>
      <c r="H1032" s="163"/>
      <c r="I1032" s="163"/>
      <c r="J1032" s="1"/>
      <c r="K1032" s="1"/>
      <c r="L1032" s="1"/>
      <c r="M1032" s="160"/>
      <c r="N1032" s="10"/>
      <c r="O1032" s="134"/>
      <c r="P1032" s="134"/>
      <c r="Q1032" s="134"/>
      <c r="R1032" s="134"/>
      <c r="S1032" s="134"/>
      <c r="T1032" s="134"/>
      <c r="U1032" s="134"/>
      <c r="V1032" s="134"/>
      <c r="W1032" s="134"/>
      <c r="X1032" s="134"/>
      <c r="Y1032" s="134"/>
      <c r="Z1032" s="134"/>
      <c r="AA1032" s="134"/>
      <c r="AB1032" s="134"/>
      <c r="AC1032" s="134"/>
      <c r="AD1032" s="134"/>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row>
    <row r="1033" spans="1:77" s="159" customFormat="1" x14ac:dyDescent="0.2">
      <c r="A1033" s="1"/>
      <c r="B1033" s="160"/>
      <c r="C1033" s="161"/>
      <c r="D1033" s="1"/>
      <c r="E1033" s="1"/>
      <c r="F1033" s="1"/>
      <c r="G1033" s="162"/>
      <c r="H1033" s="163"/>
      <c r="I1033" s="163"/>
      <c r="J1033" s="1"/>
      <c r="K1033" s="1"/>
      <c r="L1033" s="1"/>
      <c r="M1033" s="160"/>
      <c r="N1033" s="10"/>
      <c r="O1033" s="134"/>
      <c r="P1033" s="134"/>
      <c r="Q1033" s="134"/>
      <c r="R1033" s="134"/>
      <c r="S1033" s="134"/>
      <c r="T1033" s="134"/>
      <c r="U1033" s="134"/>
      <c r="V1033" s="134"/>
      <c r="W1033" s="134"/>
      <c r="X1033" s="134"/>
      <c r="Y1033" s="134"/>
      <c r="Z1033" s="134"/>
      <c r="AA1033" s="134"/>
      <c r="AB1033" s="134"/>
      <c r="AC1033" s="134"/>
      <c r="AD1033" s="134"/>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row>
    <row r="1034" spans="1:77" s="159" customFormat="1" x14ac:dyDescent="0.2">
      <c r="A1034" s="1"/>
      <c r="B1034" s="160"/>
      <c r="C1034" s="161"/>
      <c r="D1034" s="1"/>
      <c r="E1034" s="1"/>
      <c r="F1034" s="1"/>
      <c r="G1034" s="162"/>
      <c r="H1034" s="163"/>
      <c r="I1034" s="163"/>
      <c r="J1034" s="1"/>
      <c r="K1034" s="1"/>
      <c r="L1034" s="1"/>
      <c r="M1034" s="160"/>
      <c r="N1034" s="10"/>
      <c r="O1034" s="134"/>
      <c r="P1034" s="134"/>
      <c r="Q1034" s="134"/>
      <c r="R1034" s="134"/>
      <c r="S1034" s="134"/>
      <c r="T1034" s="134"/>
      <c r="U1034" s="134"/>
      <c r="V1034" s="134"/>
      <c r="W1034" s="134"/>
      <c r="X1034" s="134"/>
      <c r="Y1034" s="134"/>
      <c r="Z1034" s="134"/>
      <c r="AA1034" s="134"/>
      <c r="AB1034" s="134"/>
      <c r="AC1034" s="134"/>
      <c r="AD1034" s="134"/>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row>
    <row r="1035" spans="1:77" s="159" customFormat="1" x14ac:dyDescent="0.2">
      <c r="A1035" s="1"/>
      <c r="B1035" s="160"/>
      <c r="C1035" s="161"/>
      <c r="D1035" s="1"/>
      <c r="E1035" s="1"/>
      <c r="F1035" s="1"/>
      <c r="G1035" s="162"/>
      <c r="H1035" s="163"/>
      <c r="I1035" s="163"/>
      <c r="J1035" s="1"/>
      <c r="K1035" s="1"/>
      <c r="L1035" s="1"/>
      <c r="M1035" s="160"/>
      <c r="N1035" s="10"/>
      <c r="O1035" s="134"/>
      <c r="P1035" s="134"/>
      <c r="Q1035" s="134"/>
      <c r="R1035" s="134"/>
      <c r="S1035" s="134"/>
      <c r="T1035" s="134"/>
      <c r="U1035" s="134"/>
      <c r="V1035" s="134"/>
      <c r="W1035" s="134"/>
      <c r="X1035" s="134"/>
      <c r="Y1035" s="134"/>
      <c r="Z1035" s="134"/>
      <c r="AA1035" s="134"/>
      <c r="AB1035" s="134"/>
      <c r="AC1035" s="134"/>
      <c r="AD1035" s="134"/>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row>
    <row r="1036" spans="1:77" s="159" customFormat="1" x14ac:dyDescent="0.2">
      <c r="A1036" s="1"/>
      <c r="B1036" s="160"/>
      <c r="C1036" s="161"/>
      <c r="D1036" s="1"/>
      <c r="E1036" s="1"/>
      <c r="F1036" s="1"/>
      <c r="G1036" s="162"/>
      <c r="H1036" s="163"/>
      <c r="I1036" s="163"/>
      <c r="J1036" s="1"/>
      <c r="K1036" s="1"/>
      <c r="L1036" s="1"/>
      <c r="M1036" s="160"/>
      <c r="N1036" s="10"/>
      <c r="O1036" s="134"/>
      <c r="P1036" s="134"/>
      <c r="Q1036" s="134"/>
      <c r="R1036" s="134"/>
      <c r="S1036" s="134"/>
      <c r="T1036" s="134"/>
      <c r="U1036" s="134"/>
      <c r="V1036" s="134"/>
      <c r="W1036" s="134"/>
      <c r="X1036" s="134"/>
      <c r="Y1036" s="134"/>
      <c r="Z1036" s="134"/>
      <c r="AA1036" s="134"/>
      <c r="AB1036" s="134"/>
      <c r="AC1036" s="134"/>
      <c r="AD1036" s="134"/>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row>
    <row r="1037" spans="1:77" s="159" customFormat="1" x14ac:dyDescent="0.2">
      <c r="A1037" s="1"/>
      <c r="B1037" s="160"/>
      <c r="C1037" s="161"/>
      <c r="D1037" s="1"/>
      <c r="E1037" s="1"/>
      <c r="F1037" s="1"/>
      <c r="G1037" s="162"/>
      <c r="H1037" s="163"/>
      <c r="I1037" s="163"/>
      <c r="J1037" s="1"/>
      <c r="K1037" s="1"/>
      <c r="L1037" s="1"/>
      <c r="M1037" s="160"/>
      <c r="N1037" s="10"/>
      <c r="O1037" s="134"/>
      <c r="P1037" s="134"/>
      <c r="Q1037" s="134"/>
      <c r="R1037" s="134"/>
      <c r="S1037" s="134"/>
      <c r="T1037" s="134"/>
      <c r="U1037" s="134"/>
      <c r="V1037" s="134"/>
      <c r="W1037" s="134"/>
      <c r="X1037" s="134"/>
      <c r="Y1037" s="134"/>
      <c r="Z1037" s="134"/>
      <c r="AA1037" s="134"/>
      <c r="AB1037" s="134"/>
      <c r="AC1037" s="134"/>
      <c r="AD1037" s="134"/>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row>
    <row r="1038" spans="1:77" s="159" customFormat="1" x14ac:dyDescent="0.2">
      <c r="A1038" s="1"/>
      <c r="B1038" s="160"/>
      <c r="C1038" s="161"/>
      <c r="D1038" s="1"/>
      <c r="E1038" s="1"/>
      <c r="F1038" s="1"/>
      <c r="G1038" s="162"/>
      <c r="H1038" s="163"/>
      <c r="I1038" s="163"/>
      <c r="J1038" s="1"/>
      <c r="K1038" s="1"/>
      <c r="L1038" s="1"/>
      <c r="M1038" s="160"/>
      <c r="N1038" s="10"/>
      <c r="O1038" s="134"/>
      <c r="P1038" s="134"/>
      <c r="Q1038" s="134"/>
      <c r="R1038" s="134"/>
      <c r="S1038" s="134"/>
      <c r="T1038" s="134"/>
      <c r="U1038" s="134"/>
      <c r="V1038" s="134"/>
      <c r="W1038" s="134"/>
      <c r="X1038" s="134"/>
      <c r="Y1038" s="134"/>
      <c r="Z1038" s="134"/>
      <c r="AA1038" s="134"/>
      <c r="AB1038" s="134"/>
      <c r="AC1038" s="134"/>
      <c r="AD1038" s="134"/>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row>
    <row r="1039" spans="1:77" s="159" customFormat="1" x14ac:dyDescent="0.2">
      <c r="A1039" s="1"/>
      <c r="B1039" s="160"/>
      <c r="C1039" s="161"/>
      <c r="D1039" s="1"/>
      <c r="E1039" s="1"/>
      <c r="F1039" s="1"/>
      <c r="G1039" s="162"/>
      <c r="H1039" s="163"/>
      <c r="I1039" s="163"/>
      <c r="J1039" s="1"/>
      <c r="K1039" s="1"/>
      <c r="L1039" s="1"/>
      <c r="M1039" s="160"/>
      <c r="N1039" s="10"/>
      <c r="O1039" s="134"/>
      <c r="P1039" s="134"/>
      <c r="Q1039" s="134"/>
      <c r="R1039" s="134"/>
      <c r="S1039" s="134"/>
      <c r="T1039" s="134"/>
      <c r="U1039" s="134"/>
      <c r="V1039" s="134"/>
      <c r="W1039" s="134"/>
      <c r="X1039" s="134"/>
      <c r="Y1039" s="134"/>
      <c r="Z1039" s="134"/>
      <c r="AA1039" s="134"/>
      <c r="AB1039" s="134"/>
      <c r="AC1039" s="134"/>
      <c r="AD1039" s="134"/>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row>
    <row r="1040" spans="1:77" s="159" customFormat="1" x14ac:dyDescent="0.2">
      <c r="A1040" s="1"/>
      <c r="B1040" s="160"/>
      <c r="C1040" s="161"/>
      <c r="D1040" s="1"/>
      <c r="E1040" s="1"/>
      <c r="F1040" s="1"/>
      <c r="G1040" s="162"/>
      <c r="H1040" s="163"/>
      <c r="I1040" s="163"/>
      <c r="J1040" s="1"/>
      <c r="K1040" s="1"/>
      <c r="L1040" s="1"/>
      <c r="M1040" s="160"/>
      <c r="N1040" s="10"/>
      <c r="O1040" s="134"/>
      <c r="P1040" s="134"/>
      <c r="Q1040" s="134"/>
      <c r="R1040" s="134"/>
      <c r="S1040" s="134"/>
      <c r="T1040" s="134"/>
      <c r="U1040" s="134"/>
      <c r="V1040" s="134"/>
      <c r="W1040" s="134"/>
      <c r="X1040" s="134"/>
      <c r="Y1040" s="134"/>
      <c r="Z1040" s="134"/>
      <c r="AA1040" s="134"/>
      <c r="AB1040" s="134"/>
      <c r="AC1040" s="134"/>
      <c r="AD1040" s="134"/>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row>
    <row r="1041" spans="1:77" s="159" customFormat="1" x14ac:dyDescent="0.2">
      <c r="A1041" s="1"/>
      <c r="B1041" s="160"/>
      <c r="C1041" s="161"/>
      <c r="D1041" s="1"/>
      <c r="E1041" s="1"/>
      <c r="F1041" s="1"/>
      <c r="G1041" s="162"/>
      <c r="H1041" s="163"/>
      <c r="I1041" s="163"/>
      <c r="J1041" s="1"/>
      <c r="K1041" s="1"/>
      <c r="L1041" s="1"/>
      <c r="M1041" s="160"/>
      <c r="N1041" s="10"/>
      <c r="O1041" s="134"/>
      <c r="P1041" s="134"/>
      <c r="Q1041" s="134"/>
      <c r="R1041" s="134"/>
      <c r="S1041" s="134"/>
      <c r="T1041" s="134"/>
      <c r="U1041" s="134"/>
      <c r="V1041" s="134"/>
      <c r="W1041" s="134"/>
      <c r="X1041" s="134"/>
      <c r="Y1041" s="134"/>
      <c r="Z1041" s="134"/>
      <c r="AA1041" s="134"/>
      <c r="AB1041" s="134"/>
      <c r="AC1041" s="134"/>
      <c r="AD1041" s="134"/>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row>
    <row r="1042" spans="1:77" s="159" customFormat="1" x14ac:dyDescent="0.2">
      <c r="A1042" s="1"/>
      <c r="B1042" s="160"/>
      <c r="C1042" s="161"/>
      <c r="D1042" s="1"/>
      <c r="E1042" s="1"/>
      <c r="F1042" s="1"/>
      <c r="G1042" s="162"/>
      <c r="H1042" s="163"/>
      <c r="I1042" s="163"/>
      <c r="J1042" s="1"/>
      <c r="K1042" s="1"/>
      <c r="L1042" s="1"/>
      <c r="M1042" s="160"/>
      <c r="N1042" s="10"/>
      <c r="O1042" s="134"/>
      <c r="P1042" s="134"/>
      <c r="Q1042" s="134"/>
      <c r="R1042" s="134"/>
      <c r="S1042" s="134"/>
      <c r="T1042" s="134"/>
      <c r="U1042" s="134"/>
      <c r="V1042" s="134"/>
      <c r="W1042" s="134"/>
      <c r="X1042" s="134"/>
      <c r="Y1042" s="134"/>
      <c r="Z1042" s="134"/>
      <c r="AA1042" s="134"/>
      <c r="AB1042" s="134"/>
      <c r="AC1042" s="134"/>
      <c r="AD1042" s="134"/>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row>
    <row r="1043" spans="1:77" s="159" customFormat="1" x14ac:dyDescent="0.2">
      <c r="A1043" s="1"/>
      <c r="B1043" s="160"/>
      <c r="C1043" s="161"/>
      <c r="D1043" s="1"/>
      <c r="E1043" s="1"/>
      <c r="F1043" s="1"/>
      <c r="G1043" s="162"/>
      <c r="H1043" s="163"/>
      <c r="I1043" s="163"/>
      <c r="J1043" s="1"/>
      <c r="K1043" s="1"/>
      <c r="L1043" s="1"/>
      <c r="M1043" s="160"/>
      <c r="N1043" s="10"/>
      <c r="O1043" s="134"/>
      <c r="P1043" s="134"/>
      <c r="Q1043" s="134"/>
      <c r="R1043" s="134"/>
      <c r="S1043" s="134"/>
      <c r="T1043" s="134"/>
      <c r="U1043" s="134"/>
      <c r="V1043" s="134"/>
      <c r="W1043" s="134"/>
      <c r="X1043" s="134"/>
      <c r="Y1043" s="134"/>
      <c r="Z1043" s="134"/>
      <c r="AA1043" s="134"/>
      <c r="AB1043" s="134"/>
      <c r="AC1043" s="134"/>
      <c r="AD1043" s="134"/>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row>
    <row r="1044" spans="1:77" s="159" customFormat="1" x14ac:dyDescent="0.2">
      <c r="A1044" s="1"/>
      <c r="B1044" s="160"/>
      <c r="C1044" s="161"/>
      <c r="D1044" s="1"/>
      <c r="E1044" s="1"/>
      <c r="F1044" s="1"/>
      <c r="G1044" s="162"/>
      <c r="H1044" s="163"/>
      <c r="I1044" s="163"/>
      <c r="J1044" s="1"/>
      <c r="K1044" s="1"/>
      <c r="L1044" s="1"/>
      <c r="M1044" s="160"/>
      <c r="N1044" s="10"/>
      <c r="O1044" s="134"/>
      <c r="P1044" s="134"/>
      <c r="Q1044" s="134"/>
      <c r="R1044" s="134"/>
      <c r="S1044" s="134"/>
      <c r="T1044" s="134"/>
      <c r="U1044" s="134"/>
      <c r="V1044" s="134"/>
      <c r="W1044" s="134"/>
      <c r="X1044" s="134"/>
      <c r="Y1044" s="134"/>
      <c r="Z1044" s="134"/>
      <c r="AA1044" s="134"/>
      <c r="AB1044" s="134"/>
      <c r="AC1044" s="134"/>
      <c r="AD1044" s="134"/>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row>
    <row r="1045" spans="1:77" s="159" customFormat="1" x14ac:dyDescent="0.2">
      <c r="A1045" s="1"/>
      <c r="B1045" s="160"/>
      <c r="C1045" s="161"/>
      <c r="D1045" s="1"/>
      <c r="E1045" s="1"/>
      <c r="F1045" s="1"/>
      <c r="G1045" s="162"/>
      <c r="H1045" s="163"/>
      <c r="I1045" s="163"/>
      <c r="J1045" s="1"/>
      <c r="K1045" s="1"/>
      <c r="L1045" s="1"/>
      <c r="M1045" s="160"/>
      <c r="N1045" s="10"/>
      <c r="O1045" s="134"/>
      <c r="P1045" s="134"/>
      <c r="Q1045" s="134"/>
      <c r="R1045" s="134"/>
      <c r="S1045" s="134"/>
      <c r="T1045" s="134"/>
      <c r="U1045" s="134"/>
      <c r="V1045" s="134"/>
      <c r="W1045" s="134"/>
      <c r="X1045" s="134"/>
      <c r="Y1045" s="134"/>
      <c r="Z1045" s="134"/>
      <c r="AA1045" s="134"/>
      <c r="AB1045" s="134"/>
      <c r="AC1045" s="134"/>
      <c r="AD1045" s="134"/>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row>
    <row r="1046" spans="1:77" s="159" customFormat="1" x14ac:dyDescent="0.2">
      <c r="A1046" s="1"/>
      <c r="B1046" s="160"/>
      <c r="C1046" s="161"/>
      <c r="D1046" s="1"/>
      <c r="E1046" s="1"/>
      <c r="F1046" s="1"/>
      <c r="G1046" s="162"/>
      <c r="H1046" s="163"/>
      <c r="I1046" s="163"/>
      <c r="J1046" s="1"/>
      <c r="K1046" s="1"/>
      <c r="L1046" s="1"/>
      <c r="M1046" s="160"/>
      <c r="N1046" s="10"/>
      <c r="O1046" s="134"/>
      <c r="P1046" s="134"/>
      <c r="Q1046" s="134"/>
      <c r="R1046" s="134"/>
      <c r="S1046" s="134"/>
      <c r="T1046" s="134"/>
      <c r="U1046" s="134"/>
      <c r="V1046" s="134"/>
      <c r="W1046" s="134"/>
      <c r="X1046" s="134"/>
      <c r="Y1046" s="134"/>
      <c r="Z1046" s="134"/>
      <c r="AA1046" s="134"/>
      <c r="AB1046" s="134"/>
      <c r="AC1046" s="134"/>
      <c r="AD1046" s="134"/>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row>
    <row r="1047" spans="1:77" s="159" customFormat="1" x14ac:dyDescent="0.2">
      <c r="A1047" s="1"/>
      <c r="B1047" s="160"/>
      <c r="C1047" s="161"/>
      <c r="D1047" s="1"/>
      <c r="E1047" s="1"/>
      <c r="F1047" s="1"/>
      <c r="G1047" s="162"/>
      <c r="H1047" s="163"/>
      <c r="I1047" s="163"/>
      <c r="J1047" s="1"/>
      <c r="K1047" s="1"/>
      <c r="L1047" s="1"/>
      <c r="M1047" s="160"/>
      <c r="N1047" s="10"/>
      <c r="O1047" s="134"/>
      <c r="P1047" s="134"/>
      <c r="Q1047" s="134"/>
      <c r="R1047" s="134"/>
      <c r="S1047" s="134"/>
      <c r="T1047" s="134"/>
      <c r="U1047" s="134"/>
      <c r="V1047" s="134"/>
      <c r="W1047" s="134"/>
      <c r="X1047" s="134"/>
      <c r="Y1047" s="134"/>
      <c r="Z1047" s="134"/>
      <c r="AA1047" s="134"/>
      <c r="AB1047" s="134"/>
      <c r="AC1047" s="134"/>
      <c r="AD1047" s="134"/>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row>
    <row r="1048" spans="1:77" s="159" customFormat="1" x14ac:dyDescent="0.2">
      <c r="A1048" s="1"/>
      <c r="B1048" s="160"/>
      <c r="C1048" s="161"/>
      <c r="D1048" s="1"/>
      <c r="E1048" s="1"/>
      <c r="F1048" s="1"/>
      <c r="G1048" s="162"/>
      <c r="H1048" s="163"/>
      <c r="I1048" s="163"/>
      <c r="J1048" s="1"/>
      <c r="K1048" s="1"/>
      <c r="L1048" s="1"/>
      <c r="M1048" s="160"/>
      <c r="N1048" s="10"/>
      <c r="O1048" s="134"/>
      <c r="P1048" s="134"/>
      <c r="Q1048" s="134"/>
      <c r="R1048" s="134"/>
      <c r="S1048" s="134"/>
      <c r="T1048" s="134"/>
      <c r="U1048" s="134"/>
      <c r="V1048" s="134"/>
      <c r="W1048" s="134"/>
      <c r="X1048" s="134"/>
      <c r="Y1048" s="134"/>
      <c r="Z1048" s="134"/>
      <c r="AA1048" s="134"/>
      <c r="AB1048" s="134"/>
      <c r="AC1048" s="134"/>
      <c r="AD1048" s="134"/>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row>
    <row r="1049" spans="1:77" s="159" customFormat="1" x14ac:dyDescent="0.2">
      <c r="A1049" s="1"/>
      <c r="B1049" s="160"/>
      <c r="C1049" s="161"/>
      <c r="D1049" s="1"/>
      <c r="E1049" s="1"/>
      <c r="F1049" s="1"/>
      <c r="G1049" s="162"/>
      <c r="H1049" s="163"/>
      <c r="I1049" s="163"/>
      <c r="J1049" s="1"/>
      <c r="K1049" s="1"/>
      <c r="L1049" s="1"/>
      <c r="M1049" s="160"/>
      <c r="N1049" s="10"/>
      <c r="O1049" s="134"/>
      <c r="P1049" s="134"/>
      <c r="Q1049" s="134"/>
      <c r="R1049" s="134"/>
      <c r="S1049" s="134"/>
      <c r="T1049" s="134"/>
      <c r="U1049" s="134"/>
      <c r="V1049" s="134"/>
      <c r="W1049" s="134"/>
      <c r="X1049" s="134"/>
      <c r="Y1049" s="134"/>
      <c r="Z1049" s="134"/>
      <c r="AA1049" s="134"/>
      <c r="AB1049" s="134"/>
      <c r="AC1049" s="134"/>
      <c r="AD1049" s="134"/>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row>
    <row r="1050" spans="1:77" s="159" customFormat="1" x14ac:dyDescent="0.2">
      <c r="A1050" s="1"/>
      <c r="B1050" s="160"/>
      <c r="C1050" s="161"/>
      <c r="D1050" s="1"/>
      <c r="E1050" s="1"/>
      <c r="F1050" s="1"/>
      <c r="G1050" s="162"/>
      <c r="H1050" s="163"/>
      <c r="I1050" s="163"/>
      <c r="J1050" s="1"/>
      <c r="K1050" s="1"/>
      <c r="L1050" s="1"/>
      <c r="M1050" s="160"/>
      <c r="N1050" s="10"/>
      <c r="O1050" s="134"/>
      <c r="P1050" s="134"/>
      <c r="Q1050" s="134"/>
      <c r="R1050" s="134"/>
      <c r="S1050" s="134"/>
      <c r="T1050" s="134"/>
      <c r="U1050" s="134"/>
      <c r="V1050" s="134"/>
      <c r="W1050" s="134"/>
      <c r="X1050" s="134"/>
      <c r="Y1050" s="134"/>
      <c r="Z1050" s="134"/>
      <c r="AA1050" s="134"/>
      <c r="AB1050" s="134"/>
      <c r="AC1050" s="134"/>
      <c r="AD1050" s="134"/>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row>
    <row r="1051" spans="1:77" s="159" customFormat="1" x14ac:dyDescent="0.2">
      <c r="A1051" s="1"/>
      <c r="B1051" s="160"/>
      <c r="C1051" s="161"/>
      <c r="D1051" s="1"/>
      <c r="E1051" s="1"/>
      <c r="F1051" s="1"/>
      <c r="G1051" s="162"/>
      <c r="H1051" s="163"/>
      <c r="I1051" s="163"/>
      <c r="J1051" s="1"/>
      <c r="K1051" s="1"/>
      <c r="L1051" s="1"/>
      <c r="M1051" s="160"/>
      <c r="N1051" s="10"/>
      <c r="O1051" s="134"/>
      <c r="P1051" s="134"/>
      <c r="Q1051" s="134"/>
      <c r="R1051" s="134"/>
      <c r="S1051" s="134"/>
      <c r="T1051" s="134"/>
      <c r="U1051" s="134"/>
      <c r="V1051" s="134"/>
      <c r="W1051" s="134"/>
      <c r="X1051" s="134"/>
      <c r="Y1051" s="134"/>
      <c r="Z1051" s="134"/>
      <c r="AA1051" s="134"/>
      <c r="AB1051" s="134"/>
      <c r="AC1051" s="134"/>
      <c r="AD1051" s="134"/>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row>
    <row r="1052" spans="1:77" s="159" customFormat="1" x14ac:dyDescent="0.2">
      <c r="A1052" s="1"/>
      <c r="B1052" s="160"/>
      <c r="C1052" s="161"/>
      <c r="D1052" s="1"/>
      <c r="E1052" s="1"/>
      <c r="F1052" s="1"/>
      <c r="G1052" s="162"/>
      <c r="H1052" s="163"/>
      <c r="I1052" s="163"/>
      <c r="J1052" s="1"/>
      <c r="K1052" s="1"/>
      <c r="L1052" s="1"/>
      <c r="M1052" s="160"/>
      <c r="N1052" s="10"/>
      <c r="O1052" s="134"/>
      <c r="P1052" s="134"/>
      <c r="Q1052" s="134"/>
      <c r="R1052" s="134"/>
      <c r="S1052" s="134"/>
      <c r="T1052" s="134"/>
      <c r="U1052" s="134"/>
      <c r="V1052" s="134"/>
      <c r="W1052" s="134"/>
      <c r="X1052" s="134"/>
      <c r="Y1052" s="134"/>
      <c r="Z1052" s="134"/>
      <c r="AA1052" s="134"/>
      <c r="AB1052" s="134"/>
      <c r="AC1052" s="134"/>
      <c r="AD1052" s="134"/>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row>
    <row r="1053" spans="1:77" s="159" customFormat="1" x14ac:dyDescent="0.2">
      <c r="A1053" s="1"/>
      <c r="B1053" s="160"/>
      <c r="C1053" s="161"/>
      <c r="D1053" s="1"/>
      <c r="E1053" s="1"/>
      <c r="F1053" s="1"/>
      <c r="G1053" s="162"/>
      <c r="H1053" s="163"/>
      <c r="I1053" s="163"/>
      <c r="J1053" s="1"/>
      <c r="K1053" s="1"/>
      <c r="L1053" s="1"/>
      <c r="M1053" s="160"/>
      <c r="N1053" s="10"/>
      <c r="O1053" s="134"/>
      <c r="P1053" s="134"/>
      <c r="Q1053" s="134"/>
      <c r="R1053" s="134"/>
      <c r="S1053" s="134"/>
      <c r="T1053" s="134"/>
      <c r="U1053" s="134"/>
      <c r="V1053" s="134"/>
      <c r="W1053" s="134"/>
      <c r="X1053" s="134"/>
      <c r="Y1053" s="134"/>
      <c r="Z1053" s="134"/>
      <c r="AA1053" s="134"/>
      <c r="AB1053" s="134"/>
      <c r="AC1053" s="134"/>
      <c r="AD1053" s="134"/>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row>
    <row r="1054" spans="1:77" s="159" customFormat="1" x14ac:dyDescent="0.2">
      <c r="A1054" s="1"/>
      <c r="B1054" s="160"/>
      <c r="C1054" s="161"/>
      <c r="D1054" s="1"/>
      <c r="E1054" s="1"/>
      <c r="F1054" s="1"/>
      <c r="G1054" s="162"/>
      <c r="H1054" s="163"/>
      <c r="I1054" s="163"/>
      <c r="J1054" s="1"/>
      <c r="K1054" s="1"/>
      <c r="L1054" s="1"/>
      <c r="M1054" s="160"/>
      <c r="N1054" s="10"/>
      <c r="O1054" s="134"/>
      <c r="P1054" s="134"/>
      <c r="Q1054" s="134"/>
      <c r="R1054" s="134"/>
      <c r="S1054" s="134"/>
      <c r="T1054" s="134"/>
      <c r="U1054" s="134"/>
      <c r="V1054" s="134"/>
      <c r="W1054" s="134"/>
      <c r="X1054" s="134"/>
      <c r="Y1054" s="134"/>
      <c r="Z1054" s="134"/>
      <c r="AA1054" s="134"/>
      <c r="AB1054" s="134"/>
      <c r="AC1054" s="134"/>
      <c r="AD1054" s="134"/>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row>
    <row r="1055" spans="1:77" s="159" customFormat="1" x14ac:dyDescent="0.2">
      <c r="A1055" s="1"/>
      <c r="B1055" s="160"/>
      <c r="C1055" s="161"/>
      <c r="D1055" s="1"/>
      <c r="E1055" s="1"/>
      <c r="F1055" s="1"/>
      <c r="G1055" s="162"/>
      <c r="H1055" s="163"/>
      <c r="I1055" s="163"/>
      <c r="J1055" s="1"/>
      <c r="K1055" s="1"/>
      <c r="L1055" s="1"/>
      <c r="M1055" s="160"/>
      <c r="N1055" s="10"/>
      <c r="O1055" s="134"/>
      <c r="P1055" s="134"/>
      <c r="Q1055" s="134"/>
      <c r="R1055" s="134"/>
      <c r="S1055" s="134"/>
      <c r="T1055" s="134"/>
      <c r="U1055" s="134"/>
      <c r="V1055" s="134"/>
      <c r="W1055" s="134"/>
      <c r="X1055" s="134"/>
      <c r="Y1055" s="134"/>
      <c r="Z1055" s="134"/>
      <c r="AA1055" s="134"/>
      <c r="AB1055" s="134"/>
      <c r="AC1055" s="134"/>
      <c r="AD1055" s="134"/>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row>
    <row r="1056" spans="1:77" s="159" customFormat="1" x14ac:dyDescent="0.2">
      <c r="A1056" s="1"/>
      <c r="B1056" s="160"/>
      <c r="C1056" s="161"/>
      <c r="D1056" s="1"/>
      <c r="E1056" s="1"/>
      <c r="F1056" s="1"/>
      <c r="G1056" s="162"/>
      <c r="H1056" s="163"/>
      <c r="I1056" s="163"/>
      <c r="J1056" s="1"/>
      <c r="K1056" s="1"/>
      <c r="L1056" s="1"/>
      <c r="M1056" s="160"/>
      <c r="N1056" s="10"/>
      <c r="O1056" s="134"/>
      <c r="P1056" s="134"/>
      <c r="Q1056" s="134"/>
      <c r="R1056" s="134"/>
      <c r="S1056" s="134"/>
      <c r="T1056" s="134"/>
      <c r="U1056" s="134"/>
      <c r="V1056" s="134"/>
      <c r="W1056" s="134"/>
      <c r="X1056" s="134"/>
      <c r="Y1056" s="134"/>
      <c r="Z1056" s="134"/>
      <c r="AA1056" s="134"/>
      <c r="AB1056" s="134"/>
      <c r="AC1056" s="134"/>
      <c r="AD1056" s="134"/>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row>
    <row r="1057" spans="1:77" s="159" customFormat="1" x14ac:dyDescent="0.2">
      <c r="A1057" s="1"/>
      <c r="B1057" s="160"/>
      <c r="C1057" s="161"/>
      <c r="D1057" s="1"/>
      <c r="E1057" s="1"/>
      <c r="F1057" s="1"/>
      <c r="G1057" s="162"/>
      <c r="H1057" s="163"/>
      <c r="I1057" s="163"/>
      <c r="J1057" s="1"/>
      <c r="K1057" s="1"/>
      <c r="L1057" s="1"/>
      <c r="M1057" s="160"/>
      <c r="N1057" s="10"/>
      <c r="O1057" s="134"/>
      <c r="P1057" s="134"/>
      <c r="Q1057" s="134"/>
      <c r="R1057" s="134"/>
      <c r="S1057" s="134"/>
      <c r="T1057" s="134"/>
      <c r="U1057" s="134"/>
      <c r="V1057" s="134"/>
      <c r="W1057" s="134"/>
      <c r="X1057" s="134"/>
      <c r="Y1057" s="134"/>
      <c r="Z1057" s="134"/>
      <c r="AA1057" s="134"/>
      <c r="AB1057" s="134"/>
      <c r="AC1057" s="134"/>
      <c r="AD1057" s="134"/>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row>
    <row r="1058" spans="1:77" s="159" customFormat="1" x14ac:dyDescent="0.2">
      <c r="A1058" s="1"/>
      <c r="B1058" s="160"/>
      <c r="C1058" s="161"/>
      <c r="D1058" s="1"/>
      <c r="E1058" s="1"/>
      <c r="F1058" s="1"/>
      <c r="G1058" s="162"/>
      <c r="H1058" s="163"/>
      <c r="I1058" s="163"/>
      <c r="J1058" s="1"/>
      <c r="K1058" s="1"/>
      <c r="L1058" s="1"/>
      <c r="M1058" s="160"/>
      <c r="N1058" s="10"/>
      <c r="O1058" s="134"/>
      <c r="P1058" s="134"/>
      <c r="Q1058" s="134"/>
      <c r="R1058" s="134"/>
      <c r="S1058" s="134"/>
      <c r="T1058" s="134"/>
      <c r="U1058" s="134"/>
      <c r="V1058" s="134"/>
      <c r="W1058" s="134"/>
      <c r="X1058" s="134"/>
      <c r="Y1058" s="134"/>
      <c r="Z1058" s="134"/>
      <c r="AA1058" s="134"/>
      <c r="AB1058" s="134"/>
      <c r="AC1058" s="134"/>
      <c r="AD1058" s="134"/>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row>
    <row r="1059" spans="1:77" x14ac:dyDescent="0.2">
      <c r="B1059" s="160"/>
      <c r="C1059" s="161"/>
      <c r="D1059" s="1"/>
      <c r="E1059" s="1"/>
      <c r="F1059" s="1"/>
      <c r="G1059" s="162"/>
      <c r="H1059" s="163"/>
      <c r="I1059" s="163"/>
      <c r="J1059" s="1"/>
      <c r="K1059" s="1"/>
      <c r="L1059" s="1"/>
      <c r="M1059" s="160"/>
      <c r="N1059" s="10"/>
    </row>
    <row r="1060" spans="1:77" x14ac:dyDescent="0.2">
      <c r="B1060" s="160"/>
      <c r="C1060" s="161"/>
      <c r="D1060" s="1"/>
      <c r="E1060" s="1"/>
      <c r="F1060" s="1"/>
      <c r="G1060" s="162"/>
      <c r="H1060" s="163"/>
      <c r="I1060" s="163"/>
      <c r="J1060" s="1"/>
      <c r="K1060" s="1"/>
      <c r="L1060" s="1"/>
      <c r="M1060" s="160"/>
      <c r="N1060" s="10"/>
    </row>
    <row r="1061" spans="1:77" x14ac:dyDescent="0.2">
      <c r="B1061" s="160"/>
      <c r="C1061" s="161"/>
      <c r="D1061" s="1"/>
      <c r="E1061" s="1"/>
      <c r="F1061" s="1"/>
      <c r="G1061" s="162"/>
      <c r="H1061" s="163"/>
      <c r="I1061" s="163"/>
      <c r="J1061" s="1"/>
      <c r="K1061" s="1"/>
      <c r="L1061" s="1"/>
      <c r="M1061" s="160"/>
      <c r="N1061" s="10"/>
    </row>
    <row r="1062" spans="1:77" x14ac:dyDescent="0.2">
      <c r="B1062" s="160"/>
      <c r="C1062" s="161"/>
      <c r="D1062" s="1"/>
      <c r="E1062" s="1"/>
      <c r="F1062" s="1"/>
      <c r="G1062" s="162"/>
      <c r="H1062" s="163"/>
      <c r="I1062" s="163"/>
      <c r="J1062" s="1"/>
      <c r="K1062" s="1"/>
      <c r="L1062" s="1"/>
      <c r="M1062" s="160"/>
      <c r="N1062" s="10"/>
    </row>
    <row r="1063" spans="1:77" x14ac:dyDescent="0.2">
      <c r="B1063" s="160"/>
      <c r="C1063" s="161"/>
      <c r="D1063" s="1"/>
      <c r="E1063" s="1"/>
      <c r="F1063" s="1"/>
      <c r="G1063" s="162"/>
      <c r="H1063" s="163"/>
      <c r="I1063" s="163"/>
      <c r="J1063" s="1"/>
      <c r="K1063" s="1"/>
      <c r="L1063" s="1"/>
      <c r="M1063" s="160"/>
      <c r="N1063" s="10"/>
    </row>
    <row r="1064" spans="1:77" x14ac:dyDescent="0.2">
      <c r="B1064" s="160"/>
      <c r="C1064" s="161"/>
      <c r="D1064" s="1"/>
      <c r="E1064" s="1"/>
      <c r="F1064" s="1"/>
      <c r="G1064" s="162"/>
      <c r="H1064" s="163"/>
      <c r="I1064" s="163"/>
      <c r="J1064" s="1"/>
      <c r="K1064" s="1"/>
      <c r="L1064" s="1"/>
      <c r="M1064" s="160"/>
      <c r="N1064" s="10"/>
    </row>
    <row r="1065" spans="1:77" x14ac:dyDescent="0.2">
      <c r="B1065" s="160"/>
      <c r="C1065" s="161"/>
      <c r="D1065" s="1"/>
      <c r="E1065" s="1"/>
      <c r="F1065" s="1"/>
      <c r="G1065" s="162"/>
      <c r="H1065" s="163"/>
      <c r="I1065" s="163"/>
      <c r="J1065" s="1"/>
      <c r="K1065" s="1"/>
      <c r="L1065" s="1"/>
      <c r="M1065" s="160"/>
      <c r="N1065" s="10"/>
    </row>
    <row r="1066" spans="1:77" x14ac:dyDescent="0.2">
      <c r="B1066" s="160"/>
      <c r="C1066" s="161"/>
      <c r="D1066" s="1"/>
      <c r="E1066" s="1"/>
      <c r="F1066" s="1"/>
      <c r="G1066" s="162"/>
      <c r="H1066" s="163"/>
      <c r="I1066" s="163"/>
      <c r="J1066" s="1"/>
      <c r="K1066" s="1"/>
      <c r="L1066" s="1"/>
      <c r="M1066" s="160"/>
      <c r="N1066" s="10"/>
    </row>
    <row r="1067" spans="1:77" x14ac:dyDescent="0.2">
      <c r="B1067" s="160"/>
      <c r="C1067" s="161"/>
      <c r="D1067" s="1"/>
      <c r="E1067" s="1"/>
      <c r="F1067" s="1"/>
      <c r="G1067" s="162"/>
      <c r="H1067" s="163"/>
      <c r="I1067" s="163"/>
      <c r="J1067" s="1"/>
      <c r="K1067" s="1"/>
      <c r="L1067" s="1"/>
      <c r="M1067" s="160"/>
      <c r="N1067" s="10"/>
    </row>
    <row r="1068" spans="1:77" x14ac:dyDescent="0.2">
      <c r="B1068" s="160"/>
      <c r="C1068" s="161"/>
      <c r="D1068" s="1"/>
      <c r="E1068" s="1"/>
      <c r="F1068" s="1"/>
      <c r="G1068" s="162"/>
      <c r="H1068" s="163"/>
      <c r="I1068" s="163"/>
      <c r="J1068" s="1"/>
      <c r="K1068" s="1"/>
      <c r="L1068" s="1"/>
      <c r="M1068" s="160"/>
      <c r="N1068" s="10"/>
    </row>
    <row r="1069" spans="1:77" x14ac:dyDescent="0.2">
      <c r="B1069" s="160"/>
      <c r="C1069" s="161"/>
      <c r="D1069" s="1"/>
      <c r="E1069" s="1"/>
      <c r="F1069" s="1"/>
      <c r="G1069" s="162"/>
      <c r="H1069" s="163"/>
      <c r="I1069" s="163"/>
      <c r="J1069" s="1"/>
      <c r="K1069" s="1"/>
      <c r="L1069" s="1"/>
      <c r="M1069" s="160"/>
      <c r="N1069" s="10"/>
    </row>
    <row r="1070" spans="1:77" x14ac:dyDescent="0.2">
      <c r="B1070" s="160"/>
      <c r="C1070" s="161"/>
      <c r="D1070" s="1"/>
      <c r="E1070" s="1"/>
      <c r="F1070" s="1"/>
      <c r="G1070" s="162"/>
      <c r="H1070" s="163"/>
      <c r="I1070" s="163"/>
      <c r="J1070" s="1"/>
      <c r="K1070" s="1"/>
      <c r="L1070" s="1"/>
      <c r="M1070" s="160"/>
      <c r="N1070" s="10"/>
    </row>
    <row r="1071" spans="1:77" x14ac:dyDescent="0.2">
      <c r="B1071" s="160"/>
      <c r="C1071" s="161"/>
      <c r="D1071" s="1"/>
      <c r="E1071" s="1"/>
      <c r="F1071" s="1"/>
      <c r="G1071" s="162"/>
      <c r="H1071" s="163"/>
      <c r="I1071" s="163"/>
      <c r="J1071" s="1"/>
      <c r="K1071" s="1"/>
      <c r="L1071" s="1"/>
      <c r="M1071" s="160"/>
      <c r="N1071" s="10"/>
    </row>
    <row r="1072" spans="1:77" x14ac:dyDescent="0.2">
      <c r="B1072" s="160"/>
      <c r="C1072" s="164"/>
      <c r="D1072" s="1"/>
      <c r="E1072" s="1"/>
      <c r="F1072" s="1"/>
      <c r="G1072" s="162"/>
      <c r="H1072" s="163"/>
      <c r="I1072" s="163"/>
      <c r="J1072" s="1"/>
      <c r="K1072" s="1"/>
      <c r="L1072" s="1"/>
      <c r="M1072" s="160"/>
      <c r="N1072" s="10"/>
    </row>
    <row r="1073" spans="2:14" x14ac:dyDescent="0.2">
      <c r="B1073" s="160"/>
      <c r="C1073" s="164"/>
      <c r="D1073" s="1"/>
      <c r="E1073" s="1"/>
      <c r="F1073" s="1"/>
      <c r="G1073" s="162"/>
      <c r="H1073" s="163"/>
      <c r="I1073" s="163"/>
      <c r="J1073" s="1"/>
      <c r="K1073" s="1"/>
      <c r="L1073" s="1"/>
      <c r="M1073" s="160"/>
      <c r="N1073" s="10"/>
    </row>
    <row r="1074" spans="2:14" x14ac:dyDescent="0.2">
      <c r="B1074" s="160"/>
      <c r="C1074" s="164"/>
      <c r="D1074" s="1"/>
      <c r="E1074" s="1"/>
      <c r="F1074" s="1"/>
      <c r="G1074" s="162"/>
      <c r="H1074" s="163"/>
      <c r="I1074" s="163"/>
      <c r="J1074" s="1"/>
      <c r="K1074" s="1"/>
      <c r="L1074" s="1"/>
      <c r="M1074" s="160"/>
      <c r="N1074" s="10"/>
    </row>
    <row r="1075" spans="2:14" x14ac:dyDescent="0.2">
      <c r="B1075" s="160"/>
      <c r="C1075" s="164"/>
      <c r="D1075" s="1"/>
      <c r="E1075" s="1"/>
      <c r="F1075" s="1"/>
      <c r="G1075" s="162"/>
      <c r="H1075" s="163"/>
      <c r="I1075" s="163"/>
      <c r="J1075" s="1"/>
      <c r="K1075" s="1"/>
      <c r="L1075" s="1"/>
      <c r="M1075" s="160"/>
      <c r="N1075" s="10"/>
    </row>
    <row r="1076" spans="2:14" x14ac:dyDescent="0.2">
      <c r="B1076" s="160"/>
      <c r="C1076" s="164"/>
      <c r="D1076" s="1"/>
      <c r="E1076" s="1"/>
      <c r="F1076" s="1"/>
      <c r="G1076" s="162"/>
      <c r="H1076" s="163"/>
      <c r="I1076" s="163"/>
      <c r="J1076" s="1"/>
      <c r="K1076" s="1"/>
      <c r="L1076" s="1"/>
      <c r="M1076" s="160"/>
      <c r="N1076" s="10"/>
    </row>
    <row r="1077" spans="2:14" x14ac:dyDescent="0.2">
      <c r="B1077" s="160"/>
      <c r="C1077" s="164"/>
      <c r="D1077" s="1"/>
      <c r="E1077" s="1"/>
      <c r="F1077" s="1"/>
      <c r="G1077" s="162"/>
      <c r="H1077" s="163"/>
      <c r="I1077" s="163"/>
      <c r="J1077" s="1"/>
      <c r="K1077" s="1"/>
      <c r="L1077" s="1"/>
      <c r="M1077" s="160"/>
      <c r="N1077" s="10"/>
    </row>
  </sheetData>
  <autoFilter ref="B4:N598" xr:uid="{00000000-0009-0000-0000-000004000000}"/>
  <sortState xmlns:xlrd2="http://schemas.microsoft.com/office/spreadsheetml/2017/richdata2" ref="C5:N598">
    <sortCondition ref="C5:C598"/>
  </sortState>
  <mergeCells count="1">
    <mergeCell ref="D1:D2"/>
  </mergeCells>
  <conditionalFormatting sqref="B5:N1000">
    <cfRule type="expression" dxfId="7" priority="1">
      <formula>AND($B3&lt;&gt;"",ISNUMBER($B3),$B4="")</formula>
    </cfRule>
    <cfRule type="expression" dxfId="6" priority="2">
      <formula>$B5&lt;&gt;""</formula>
    </cfRule>
  </conditionalFormatting>
  <pageMargins left="0.75" right="0.75" top="1" bottom="1" header="0.5" footer="0.5"/>
  <pageSetup paperSize="9" scale="38" orientation="landscape" r:id="rId1"/>
  <headerFooter alignWithMargins="0"/>
  <rowBreaks count="1" manualBreakCount="1">
    <brk id="40" max="16383" man="1"/>
  </rowBreaks>
  <colBreaks count="1" manualBreakCount="1">
    <brk id="1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4" tint="0.39994506668294322"/>
  </sheetPr>
  <dimension ref="A1:FT1002"/>
  <sheetViews>
    <sheetView rightToLeft="1" zoomScaleNormal="100" workbookViewId="0">
      <selection activeCell="D5" sqref="D5"/>
    </sheetView>
  </sheetViews>
  <sheetFormatPr defaultRowHeight="12.75" x14ac:dyDescent="0.2"/>
  <cols>
    <col min="1" max="1" width="2.42578125" style="1" customWidth="1"/>
    <col min="2" max="2" width="12.7109375" style="129" customWidth="1"/>
    <col min="3" max="3" width="47.5703125" style="165" customWidth="1"/>
    <col min="4" max="4" width="39.28515625" customWidth="1"/>
    <col min="5" max="5" width="30.7109375" style="166" customWidth="1"/>
    <col min="6" max="6" width="10.85546875" style="167" customWidth="1"/>
    <col min="7" max="7" width="12.28515625" style="167" customWidth="1"/>
    <col min="8" max="8" width="10.7109375" style="167" customWidth="1"/>
    <col min="9" max="9" width="9.28515625" style="167" customWidth="1"/>
    <col min="10" max="10" width="8.7109375" customWidth="1"/>
    <col min="11" max="11" width="8" customWidth="1"/>
    <col min="12" max="12" width="9.5703125" customWidth="1"/>
    <col min="14" max="17" width="9.140625" style="1" customWidth="1"/>
    <col min="18" max="18" width="26.140625" style="1" customWidth="1"/>
    <col min="19" max="176" width="9.140625" style="1" customWidth="1"/>
  </cols>
  <sheetData>
    <row r="1" spans="1:176" s="1" customFormat="1" ht="33" customHeight="1" x14ac:dyDescent="0.35">
      <c r="A1" s="135"/>
      <c r="B1" s="136"/>
      <c r="C1" s="137" t="str">
        <f>'מסך פתיחה'!$C$3</f>
        <v>דוח איכות סביבה הפקה</v>
      </c>
      <c r="D1" s="258" t="s">
        <v>106</v>
      </c>
      <c r="E1" s="138" t="str">
        <f>'מסך פתיחה'!D7</f>
        <v>מ01/01/2022 00:00:00עד01/01/2023 00:00:00</v>
      </c>
      <c r="G1" s="139"/>
      <c r="I1" s="7" t="e">
        <f>#REF!</f>
        <v>#REF!</v>
      </c>
      <c r="J1" s="8"/>
      <c r="K1" s="9"/>
      <c r="N1" s="10"/>
      <c r="O1" s="11"/>
      <c r="P1" s="11"/>
      <c r="Q1" s="11"/>
    </row>
    <row r="2" spans="1:176" s="1" customFormat="1" ht="33" customHeight="1" x14ac:dyDescent="0.35">
      <c r="A2" s="135"/>
      <c r="B2" s="136"/>
      <c r="C2" s="141" t="str">
        <f>'מסך פתיחה'!$C$4</f>
        <v>רמת גן</v>
      </c>
      <c r="D2" s="258"/>
      <c r="E2" s="168"/>
      <c r="G2" s="139"/>
      <c r="I2" s="7"/>
      <c r="J2" s="8"/>
      <c r="K2" s="9"/>
      <c r="N2" s="10"/>
      <c r="O2" s="11"/>
      <c r="P2" s="11"/>
      <c r="Q2" s="11"/>
    </row>
    <row r="3" spans="1:176" s="50" customFormat="1" ht="12.75" customHeight="1" x14ac:dyDescent="0.2">
      <c r="A3" s="143"/>
      <c r="B3" s="144"/>
      <c r="C3" s="144"/>
      <c r="D3" s="144"/>
      <c r="E3" s="169"/>
      <c r="F3" s="259" t="s">
        <v>221</v>
      </c>
      <c r="G3" s="259"/>
      <c r="H3" s="259"/>
      <c r="I3" s="259"/>
      <c r="J3" s="260" t="s">
        <v>222</v>
      </c>
      <c r="K3" s="261"/>
      <c r="L3" s="261"/>
      <c r="M3" s="262"/>
      <c r="N3" s="170"/>
      <c r="O3" s="170"/>
      <c r="P3" s="170"/>
      <c r="Q3" s="170"/>
      <c r="R3" s="11"/>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0"/>
      <c r="CZ3" s="170"/>
      <c r="DA3" s="170"/>
      <c r="DB3" s="170"/>
      <c r="DC3" s="170"/>
      <c r="DD3" s="170"/>
      <c r="DE3" s="170"/>
      <c r="DF3" s="170"/>
      <c r="DG3" s="170"/>
      <c r="DH3" s="170"/>
      <c r="DI3" s="170"/>
      <c r="DJ3" s="170"/>
      <c r="DK3" s="170"/>
      <c r="DL3" s="170"/>
      <c r="DM3" s="170"/>
      <c r="DN3" s="170"/>
      <c r="DO3" s="170"/>
      <c r="DP3" s="170"/>
      <c r="DQ3" s="170"/>
      <c r="DR3" s="170"/>
      <c r="DS3" s="170"/>
      <c r="DT3" s="170"/>
      <c r="DU3" s="170"/>
      <c r="DV3" s="170"/>
      <c r="DW3" s="170"/>
      <c r="DX3" s="170"/>
      <c r="DY3" s="170"/>
      <c r="DZ3" s="170"/>
      <c r="EA3" s="170"/>
      <c r="EB3" s="170"/>
      <c r="EC3" s="170"/>
      <c r="ED3" s="170"/>
      <c r="EE3" s="170"/>
      <c r="EF3" s="170"/>
      <c r="EG3" s="170"/>
      <c r="EH3" s="170"/>
      <c r="EI3" s="170"/>
      <c r="EJ3" s="170"/>
      <c r="EK3" s="170"/>
      <c r="EL3" s="170"/>
      <c r="EM3" s="170"/>
      <c r="EN3" s="170"/>
      <c r="EO3" s="170"/>
      <c r="EP3" s="170"/>
      <c r="EQ3" s="170"/>
      <c r="ER3" s="170"/>
      <c r="ES3" s="170"/>
      <c r="ET3" s="170"/>
      <c r="EU3" s="170"/>
      <c r="EV3" s="170"/>
      <c r="EW3" s="170"/>
      <c r="EX3" s="170"/>
      <c r="EY3" s="170"/>
      <c r="EZ3" s="170"/>
      <c r="FA3" s="170"/>
      <c r="FB3" s="170"/>
      <c r="FC3" s="170"/>
      <c r="FD3" s="170"/>
      <c r="FE3" s="170"/>
      <c r="FF3" s="170"/>
      <c r="FG3" s="170"/>
      <c r="FH3" s="170"/>
      <c r="FI3" s="170"/>
      <c r="FJ3" s="170"/>
      <c r="FK3" s="170"/>
      <c r="FL3" s="170"/>
      <c r="FM3" s="170"/>
      <c r="FN3" s="170"/>
      <c r="FO3" s="170"/>
      <c r="FP3" s="170"/>
      <c r="FQ3" s="170"/>
      <c r="FR3" s="170"/>
      <c r="FS3" s="170"/>
      <c r="FT3" s="170"/>
    </row>
    <row r="4" spans="1:176" s="171" customFormat="1" ht="12.75" customHeight="1" x14ac:dyDescent="0.2">
      <c r="A4" s="143"/>
      <c r="B4" s="148" t="s">
        <v>214</v>
      </c>
      <c r="C4" s="148" t="s">
        <v>215</v>
      </c>
      <c r="D4" s="148" t="s">
        <v>223</v>
      </c>
      <c r="E4" s="148" t="s">
        <v>219</v>
      </c>
      <c r="F4" s="172" t="s">
        <v>224</v>
      </c>
      <c r="G4" s="172" t="s">
        <v>225</v>
      </c>
      <c r="H4" s="172" t="s">
        <v>226</v>
      </c>
      <c r="I4" s="172" t="s">
        <v>227</v>
      </c>
      <c r="J4" s="172" t="s">
        <v>224</v>
      </c>
      <c r="K4" s="172" t="s">
        <v>225</v>
      </c>
      <c r="L4" s="172" t="s">
        <v>228</v>
      </c>
      <c r="M4" s="172" t="s">
        <v>227</v>
      </c>
      <c r="N4" s="173"/>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row>
    <row r="5" spans="1:176" x14ac:dyDescent="0.2">
      <c r="A5" s="152"/>
      <c r="B5" s="174">
        <f>IF(ISNUMBER('דיווח דיגומים'!B5),'דיווח דיגומים'!B5,"")</f>
        <v>7437</v>
      </c>
      <c r="C5" s="175" t="str">
        <f>IF(ISNUMBER('דיווח דיגומים'!B5),'דיווח דיגומים'!C5,"")</f>
        <v>&amp;תחנת תדלוק אלון שרות - תדלוק</v>
      </c>
      <c r="D5" s="176" t="str">
        <f>IF('דיווח דיגומים'!E5="","",'דיווח דיגומים'!E5)</f>
        <v>תחנות תדלוק</v>
      </c>
      <c r="E5" s="177">
        <f>IF(B5="","",IF(VLOOKUP(B5,WQ_UnitID!B:C,2,FALSE)=0,"",VLOOKUP(B5,WQ_UnitID!B:C,2,FALSE)))</f>
        <v>2288.3333333333298</v>
      </c>
      <c r="F5" s="178">
        <f>IF(B5="","",ExcLimit!$B$8)</f>
        <v>800</v>
      </c>
      <c r="G5" s="178">
        <f>IF(B5="","",IF(D5=Index!$R$24,"",ExcLimit!$C$8))</f>
        <v>400</v>
      </c>
      <c r="H5" s="178">
        <f>IF(B5="","",ExcLimit!$D$8)</f>
        <v>50</v>
      </c>
      <c r="I5" s="178">
        <f>IF(B5="","",ExcLimit!$E$8)</f>
        <v>15</v>
      </c>
      <c r="J5" s="178">
        <f>IFERROR(VLOOKUP(B5,ExcCalc!O:S,2,FALSE),"")</f>
        <v>150</v>
      </c>
      <c r="K5" s="178" t="str">
        <f>IFERROR(VLOOKUP(B5,ExcCalc!O:S,3,FALSE),"")</f>
        <v/>
      </c>
      <c r="L5" s="178" t="str">
        <f>IFERROR(VLOOKUP(B5,ExcCalc!O:S,4,FALSE),"")</f>
        <v/>
      </c>
      <c r="M5" s="178" t="str">
        <f>IFERROR(VLOOKUP(B5,ExcCalc!O:S,5,FALSE),"")</f>
        <v/>
      </c>
      <c r="R5" s="179"/>
    </row>
    <row r="6" spans="1:176" x14ac:dyDescent="0.2">
      <c r="A6" s="152"/>
      <c r="B6" s="174">
        <f>IF(ISNUMBER('דיווח דיגומים'!B6),'דיווח דיגומים'!B6,"")</f>
        <v>7453</v>
      </c>
      <c r="C6" s="175" t="str">
        <f>IF(ISNUMBER('דיווח דיגומים'!B6),'דיווח דיגומים'!C6,"")</f>
        <v>&amp;תחנת תדלוק דלק ישראמקס - תדלוק</v>
      </c>
      <c r="D6" s="176" t="str">
        <f>IF('דיווח דיגומים'!E6="","",'דיווח דיגומים'!E6)</f>
        <v>תחנות תדלוק</v>
      </c>
      <c r="E6" s="177">
        <f>IF(B6="","",IF(VLOOKUP(B6,WQ_UnitID!B:C,2,FALSE)=0,"",VLOOKUP(B6,WQ_UnitID!B:C,2,FALSE)))</f>
        <v>2152.6572033898301</v>
      </c>
      <c r="F6" s="178">
        <f>IF(B6="","",ExcLimit!$B$8)</f>
        <v>800</v>
      </c>
      <c r="G6" s="178">
        <f>IF(B6="","",IF(D6=Index!$R$24,"",ExcLimit!$C$8))</f>
        <v>400</v>
      </c>
      <c r="H6" s="178">
        <f>IF(B6="","",ExcLimit!$D$8)</f>
        <v>50</v>
      </c>
      <c r="I6" s="178">
        <f>IF(B6="","",ExcLimit!$E$8)</f>
        <v>15</v>
      </c>
      <c r="J6" s="178">
        <f>IFERROR(VLOOKUP(B6,ExcCalc!O:S,2,FALSE),"")</f>
        <v>406</v>
      </c>
      <c r="K6" s="178" t="str">
        <f>IFERROR(VLOOKUP(B6,ExcCalc!O:S,3,FALSE),"")</f>
        <v/>
      </c>
      <c r="L6" s="178" t="str">
        <f>IFERROR(VLOOKUP(B6,ExcCalc!O:S,4,FALSE),"")</f>
        <v/>
      </c>
      <c r="M6" s="178" t="str">
        <f>IFERROR(VLOOKUP(B6,ExcCalc!O:S,5,FALSE),"")</f>
        <v/>
      </c>
      <c r="R6" s="179"/>
    </row>
    <row r="7" spans="1:176" x14ac:dyDescent="0.2">
      <c r="A7" s="152"/>
      <c r="B7" s="174">
        <f>IF(ISNUMBER('דיווח דיגומים'!B7),'דיווח דיגומים'!B7,"")</f>
        <v>7435</v>
      </c>
      <c r="C7" s="175" t="str">
        <f>IF(ISNUMBER('דיווח דיגומים'!B7),'דיווח דיגומים'!C7,"")</f>
        <v>&amp;תחנת תדלוק דלק עלית - תדלוק</v>
      </c>
      <c r="D7" s="176" t="str">
        <f>IF('דיווח דיגומים'!E7="","",'דיווח דיגומים'!E7)</f>
        <v>תחנות תדלוק</v>
      </c>
      <c r="E7" s="177">
        <f>IF(B7="","",IF(VLOOKUP(B7,WQ_UnitID!B:C,2,FALSE)=0,"",VLOOKUP(B7,WQ_UnitID!B:C,2,FALSE)))</f>
        <v>944.47554385964895</v>
      </c>
      <c r="F7" s="178">
        <f>IF(B7="","",ExcLimit!$B$8)</f>
        <v>800</v>
      </c>
      <c r="G7" s="178">
        <f>IF(B7="","",IF(D7=Index!$R$24,"",ExcLimit!$C$8))</f>
        <v>400</v>
      </c>
      <c r="H7" s="178">
        <f>IF(B7="","",ExcLimit!$D$8)</f>
        <v>50</v>
      </c>
      <c r="I7" s="178">
        <f>IF(B7="","",ExcLimit!$E$8)</f>
        <v>15</v>
      </c>
      <c r="J7" s="178">
        <f>IFERROR(VLOOKUP(B7,ExcCalc!O:S,2,FALSE),"")</f>
        <v>291</v>
      </c>
      <c r="K7" s="178" t="str">
        <f>IFERROR(VLOOKUP(B7,ExcCalc!O:S,3,FALSE),"")</f>
        <v/>
      </c>
      <c r="L7" s="178" t="str">
        <f>IFERROR(VLOOKUP(B7,ExcCalc!O:S,4,FALSE),"")</f>
        <v/>
      </c>
      <c r="M7" s="178" t="str">
        <f>IFERROR(VLOOKUP(B7,ExcCalc!O:S,5,FALSE),"")</f>
        <v/>
      </c>
    </row>
    <row r="8" spans="1:176" x14ac:dyDescent="0.2">
      <c r="A8" s="152"/>
      <c r="B8" s="174">
        <f>IF(ISNUMBER('דיווח דיגומים'!B8),'דיווח דיגומים'!B8,"")</f>
        <v>7463</v>
      </c>
      <c r="C8" s="175" t="str">
        <f>IF(ISNUMBER('דיווח דיגומים'!B8),'דיווח דיגומים'!C8,"")</f>
        <v>אומריקס-מרכז לשרותי דם מד"א</v>
      </c>
      <c r="D8" s="176" t="str">
        <f>IF('דיווח דיגומים'!E8="","",'דיווח דיגומים'!E8)</f>
        <v>מפעלי כימיה</v>
      </c>
      <c r="E8" s="177" t="str">
        <f>IF(B8="","",IF(VLOOKUP(B8,WQ_UnitID!B:C,2,FALSE)=0,"",VLOOKUP(B8,WQ_UnitID!B:C,2,FALSE)))</f>
        <v/>
      </c>
      <c r="F8" s="178">
        <f>IF(B8="","",ExcLimit!$B$8)</f>
        <v>800</v>
      </c>
      <c r="G8" s="178">
        <f>IF(B8="","",IF(D8=Index!$R$24,"",ExcLimit!$C$8))</f>
        <v>400</v>
      </c>
      <c r="H8" s="178">
        <f>IF(B8="","",ExcLimit!$D$8)</f>
        <v>50</v>
      </c>
      <c r="I8" s="178">
        <f>IF(B8="","",ExcLimit!$E$8)</f>
        <v>15</v>
      </c>
      <c r="J8" s="178">
        <f>IFERROR(VLOOKUP(B8,ExcCalc!O:S,2,FALSE),"")</f>
        <v>50</v>
      </c>
      <c r="K8" s="178">
        <f>IFERROR(VLOOKUP(B8,ExcCalc!O:S,3,FALSE),"")</f>
        <v>16</v>
      </c>
      <c r="L8" s="178" t="str">
        <f>IFERROR(VLOOKUP(B8,ExcCalc!O:S,4,FALSE),"")</f>
        <v/>
      </c>
      <c r="M8" s="178">
        <f>IFERROR(VLOOKUP(B8,ExcCalc!O:S,5,FALSE),"")</f>
        <v>0.2626</v>
      </c>
    </row>
    <row r="9" spans="1:176" x14ac:dyDescent="0.2">
      <c r="A9" s="152"/>
      <c r="B9" s="174">
        <f>IF(ISNUMBER('דיווח דיגומים'!B9),'דיווח דיגומים'!B9,"")</f>
        <v>32568</v>
      </c>
      <c r="C9" s="175" t="str">
        <f>IF(ISNUMBER('דיווח דיגומים'!B9),'דיווח דיגומים'!C9,"")</f>
        <v>אפעל מרכז כנסים ואירוח</v>
      </c>
      <c r="D9" s="176" t="str">
        <f>IF('דיווח דיגומים'!E9="","",'דיווח דיגומים'!E9)</f>
        <v>בתי מלון</v>
      </c>
      <c r="E9" s="177">
        <f>IF(B9="","",IF(VLOOKUP(B9,WQ_UnitID!B:C,2,FALSE)=0,"",VLOOKUP(B9,WQ_UnitID!B:C,2,FALSE)))</f>
        <v>16847.631578947399</v>
      </c>
      <c r="F9" s="178">
        <f>IF(B9="","",ExcLimit!$B$8)</f>
        <v>800</v>
      </c>
      <c r="G9" s="178">
        <f>IF(B9="","",IF(D9=Index!$R$24,"",ExcLimit!$C$8))</f>
        <v>400</v>
      </c>
      <c r="H9" s="178">
        <f>IF(B9="","",ExcLimit!$D$8)</f>
        <v>50</v>
      </c>
      <c r="I9" s="178">
        <f>IF(B9="","",ExcLimit!$E$8)</f>
        <v>15</v>
      </c>
      <c r="J9" s="178">
        <f>IFERROR(VLOOKUP(B9,ExcCalc!O:S,2,FALSE),"")</f>
        <v>793.66666666666663</v>
      </c>
      <c r="K9" s="178">
        <f>IFERROR(VLOOKUP(B9,ExcCalc!O:S,3,FALSE),"")</f>
        <v>88.5</v>
      </c>
      <c r="L9" s="178" t="str">
        <f>IFERROR(VLOOKUP(B9,ExcCalc!O:S,4,FALSE),"")</f>
        <v/>
      </c>
      <c r="M9" s="178" t="str">
        <f>IFERROR(VLOOKUP(B9,ExcCalc!O:S,5,FALSE),"")</f>
        <v/>
      </c>
    </row>
    <row r="10" spans="1:176" x14ac:dyDescent="0.2">
      <c r="A10" s="152"/>
      <c r="B10" s="174">
        <f>IF(ISNUMBER('דיווח דיגומים'!B10),'דיווח דיגומים'!B10,"")</f>
        <v>34502</v>
      </c>
      <c r="C10" s="175" t="str">
        <f>IF(ISNUMBER('דיווח דיגומים'!B10),'דיווח דיגומים'!C10,"")</f>
        <v>בי"ח שיבא תל השומר (מגזר בי"ח)</v>
      </c>
      <c r="D10" s="176" t="str">
        <f>IF('דיווח דיגומים'!E10="","",'דיווח דיגומים'!E10)</f>
        <v>בתי חולים</v>
      </c>
      <c r="E10" s="177">
        <f>IF(B10="","",IF(VLOOKUP(B10,WQ_UnitID!B:C,2,FALSE)=0,"",VLOOKUP(B10,WQ_UnitID!B:C,2,FALSE)))</f>
        <v>1004413.35058959</v>
      </c>
      <c r="F10" s="178">
        <f>IF(B10="","",ExcLimit!$B$8)</f>
        <v>800</v>
      </c>
      <c r="G10" s="178">
        <f>IF(B10="","",IF(D10=Index!$R$24,"",ExcLimit!$C$8))</f>
        <v>400</v>
      </c>
      <c r="H10" s="178">
        <f>IF(B10="","",ExcLimit!$D$8)</f>
        <v>50</v>
      </c>
      <c r="I10" s="178">
        <f>IF(B10="","",ExcLimit!$E$8)</f>
        <v>15</v>
      </c>
      <c r="J10" s="178">
        <f>IFERROR(VLOOKUP(B10,ExcCalc!O:S,2,FALSE),"")</f>
        <v>932</v>
      </c>
      <c r="K10" s="178">
        <f>IFERROR(VLOOKUP(B10,ExcCalc!O:S,3,FALSE),"")</f>
        <v>156</v>
      </c>
      <c r="L10" s="178" t="str">
        <f>IFERROR(VLOOKUP(B10,ExcCalc!O:S,4,FALSE),"")</f>
        <v/>
      </c>
      <c r="M10" s="178" t="str">
        <f>IFERROR(VLOOKUP(B10,ExcCalc!O:S,5,FALSE),"")</f>
        <v/>
      </c>
    </row>
    <row r="11" spans="1:176" x14ac:dyDescent="0.2">
      <c r="A11" s="152"/>
      <c r="B11" s="174">
        <f>IF(ISNUMBER('דיווח דיגומים'!B11),'דיווח דיגומים'!B11,"")</f>
        <v>33456</v>
      </c>
      <c r="C11" s="175" t="str">
        <f>IF(ISNUMBER('דיווח דיגומים'!B11),'דיווח דיגומים'!C11,"")</f>
        <v>בית אבות אניטה מילר כהן</v>
      </c>
      <c r="D11" s="176" t="str">
        <f>IF('דיווח דיגומים'!E11="","",'דיווח דיגומים'!E11)</f>
        <v>בתי מלון</v>
      </c>
      <c r="E11" s="177">
        <f>IF(B11="","",IF(VLOOKUP(B11,WQ_UnitID!B:C,2,FALSE)=0,"",VLOOKUP(B11,WQ_UnitID!B:C,2,FALSE)))</f>
        <v>11392.3274374461</v>
      </c>
      <c r="F11" s="178">
        <f>IF(B11="","",ExcLimit!$B$8)</f>
        <v>800</v>
      </c>
      <c r="G11" s="178">
        <f>IF(B11="","",IF(D11=Index!$R$24,"",ExcLimit!$C$8))</f>
        <v>400</v>
      </c>
      <c r="H11" s="178">
        <f>IF(B11="","",ExcLimit!$D$8)</f>
        <v>50</v>
      </c>
      <c r="I11" s="178">
        <f>IF(B11="","",ExcLimit!$E$8)</f>
        <v>15</v>
      </c>
      <c r="J11" s="178">
        <f>IFERROR(VLOOKUP(B11,ExcCalc!O:S,2,FALSE),"")</f>
        <v>844.66666666666663</v>
      </c>
      <c r="K11" s="178">
        <f>IFERROR(VLOOKUP(B11,ExcCalc!O:S,3,FALSE),"")</f>
        <v>136.66666666666666</v>
      </c>
      <c r="L11" s="178" t="str">
        <f>IFERROR(VLOOKUP(B11,ExcCalc!O:S,4,FALSE),"")</f>
        <v/>
      </c>
      <c r="M11" s="178" t="str">
        <f>IFERROR(VLOOKUP(B11,ExcCalc!O:S,5,FALSE),"")</f>
        <v/>
      </c>
    </row>
    <row r="12" spans="1:176" ht="12.75" customHeight="1" x14ac:dyDescent="0.2">
      <c r="A12" s="152"/>
      <c r="B12" s="174">
        <f>IF(ISNUMBER('דיווח דיגומים'!B12),'דיווח דיגומים'!B12,"")</f>
        <v>32577</v>
      </c>
      <c r="C12" s="175" t="str">
        <f>IF(ISNUMBER('דיווח דיגומים'!B12),'דיווח דיגומים'!C12,"")</f>
        <v>בית אבות משען</v>
      </c>
      <c r="D12" s="176" t="str">
        <f>IF('דיווח דיגומים'!E12="","",'דיווח דיגומים'!E12)</f>
        <v>בתי מלון</v>
      </c>
      <c r="E12" s="177">
        <f>IF(B12="","",IF(VLOOKUP(B12,WQ_UnitID!B:C,2,FALSE)=0,"",VLOOKUP(B12,WQ_UnitID!B:C,2,FALSE)))</f>
        <v>38324.337072188697</v>
      </c>
      <c r="F12" s="178">
        <f>IF(B12="","",ExcLimit!$B$8)</f>
        <v>800</v>
      </c>
      <c r="G12" s="178">
        <f>IF(B12="","",IF(D12=Index!$R$24,"",ExcLimit!$C$8))</f>
        <v>400</v>
      </c>
      <c r="H12" s="178">
        <f>IF(B12="","",ExcLimit!$D$8)</f>
        <v>50</v>
      </c>
      <c r="I12" s="178">
        <f>IF(B12="","",ExcLimit!$E$8)</f>
        <v>15</v>
      </c>
      <c r="J12" s="178">
        <f>IFERROR(VLOOKUP(B12,ExcCalc!O:S,2,FALSE),"")</f>
        <v>652.66666666666663</v>
      </c>
      <c r="K12" s="178">
        <f>IFERROR(VLOOKUP(B12,ExcCalc!O:S,3,FALSE),"")</f>
        <v>149.66666666666666</v>
      </c>
      <c r="L12" s="178" t="str">
        <f>IFERROR(VLOOKUP(B12,ExcCalc!O:S,4,FALSE),"")</f>
        <v/>
      </c>
      <c r="M12" s="178" t="str">
        <f>IFERROR(VLOOKUP(B12,ExcCalc!O:S,5,FALSE),"")</f>
        <v/>
      </c>
    </row>
    <row r="13" spans="1:176" ht="12.75" customHeight="1" x14ac:dyDescent="0.2">
      <c r="A13" s="152"/>
      <c r="B13" s="174">
        <f>IF(ISNUMBER('דיווח דיגומים'!B13),'דיווח דיגומים'!B13,"")</f>
        <v>33459</v>
      </c>
      <c r="C13" s="175" t="str">
        <f>IF(ISNUMBER('דיווח דיגומים'!B13),'דיווח דיגומים'!C13,"")</f>
        <v>בית אבות עירוני רמת גן</v>
      </c>
      <c r="D13" s="176" t="str">
        <f>IF('דיווח דיגומים'!E13="","",'דיווח דיגומים'!E13)</f>
        <v>בתי מלון</v>
      </c>
      <c r="E13" s="177">
        <f>IF(B13="","",IF(VLOOKUP(B13,WQ_UnitID!B:C,2,FALSE)=0,"",VLOOKUP(B13,WQ_UnitID!B:C,2,FALSE)))</f>
        <v>10006.5473109002</v>
      </c>
      <c r="F13" s="178">
        <f>IF(B13="","",ExcLimit!$B$8)</f>
        <v>800</v>
      </c>
      <c r="G13" s="178">
        <f>IF(B13="","",IF(D13=Index!$R$24,"",ExcLimit!$C$8))</f>
        <v>400</v>
      </c>
      <c r="H13" s="178">
        <f>IF(B13="","",ExcLimit!$D$8)</f>
        <v>50</v>
      </c>
      <c r="I13" s="178">
        <f>IF(B13="","",ExcLimit!$E$8)</f>
        <v>15</v>
      </c>
      <c r="J13" s="178">
        <f>IFERROR(VLOOKUP(B13,ExcCalc!O:S,2,FALSE),"")</f>
        <v>142.33333333333334</v>
      </c>
      <c r="K13" s="178">
        <f>IFERROR(VLOOKUP(B13,ExcCalc!O:S,3,FALSE),"")</f>
        <v>55.333333333333336</v>
      </c>
      <c r="L13" s="178" t="str">
        <f>IFERROR(VLOOKUP(B13,ExcCalc!O:S,4,FALSE),"")</f>
        <v/>
      </c>
      <c r="M13" s="178" t="str">
        <f>IFERROR(VLOOKUP(B13,ExcCalc!O:S,5,FALSE),"")</f>
        <v/>
      </c>
    </row>
    <row r="14" spans="1:176" x14ac:dyDescent="0.2">
      <c r="A14" s="152"/>
      <c r="B14" s="174">
        <f>IF(ISNUMBER('דיווח דיגומים'!B14),'דיווח דיגומים'!B14,"")</f>
        <v>33453</v>
      </c>
      <c r="C14" s="175" t="str">
        <f>IF(ISNUMBER('דיווח דיגומים'!B14),'דיווח דיגומים'!C14,"")</f>
        <v>בית אבות פנחס רוזן</v>
      </c>
      <c r="D14" s="176" t="str">
        <f>IF('דיווח דיגומים'!E14="","",'דיווח דיגומים'!E14)</f>
        <v>בתי מלון</v>
      </c>
      <c r="E14" s="177">
        <f>IF(B14="","",IF(VLOOKUP(B14,WQ_UnitID!B:C,2,FALSE)=0,"",VLOOKUP(B14,WQ_UnitID!B:C,2,FALSE)))</f>
        <v>2029.5199884958299</v>
      </c>
      <c r="F14" s="178">
        <f>IF(B14="","",ExcLimit!$B$8)</f>
        <v>800</v>
      </c>
      <c r="G14" s="178">
        <f>IF(B14="","",IF(D14=Index!$R$24,"",ExcLimit!$C$8))</f>
        <v>400</v>
      </c>
      <c r="H14" s="178">
        <f>IF(B14="","",ExcLimit!$D$8)</f>
        <v>50</v>
      </c>
      <c r="I14" s="178">
        <f>IF(B14="","",ExcLimit!$E$8)</f>
        <v>15</v>
      </c>
      <c r="J14" s="178">
        <f>IFERROR(VLOOKUP(B14,ExcCalc!O:S,2,FALSE),"")</f>
        <v>1348.3333333333333</v>
      </c>
      <c r="K14" s="178">
        <f>IFERROR(VLOOKUP(B14,ExcCalc!O:S,3,FALSE),"")</f>
        <v>194</v>
      </c>
      <c r="L14" s="178" t="str">
        <f>IFERROR(VLOOKUP(B14,ExcCalc!O:S,4,FALSE),"")</f>
        <v/>
      </c>
      <c r="M14" s="178" t="str">
        <f>IFERROR(VLOOKUP(B14,ExcCalc!O:S,5,FALSE),"")</f>
        <v/>
      </c>
    </row>
    <row r="15" spans="1:176" x14ac:dyDescent="0.2">
      <c r="A15" s="152"/>
      <c r="B15" s="174">
        <f>IF(ISNUMBER('דיווח דיגומים'!B15),'דיווח דיגומים'!B15,"")</f>
        <v>32562</v>
      </c>
      <c r="C15" s="175" t="str">
        <f>IF(ISNUMBER('דיווח דיגומים'!B15),'דיווח דיגומים'!C15,"")</f>
        <v>בית מלון אינדיגו</v>
      </c>
      <c r="D15" s="176" t="str">
        <f>IF('דיווח דיגומים'!E15="","",'דיווח דיגומים'!E15)</f>
        <v>בתי מלון</v>
      </c>
      <c r="E15" s="177">
        <f>IF(B15="","",IF(VLOOKUP(B15,WQ_UnitID!B:C,2,FALSE)=0,"",VLOOKUP(B15,WQ_UnitID!B:C,2,FALSE)))</f>
        <v>11562.613316077101</v>
      </c>
      <c r="F15" s="178">
        <f>IF(B15="","",ExcLimit!$B$8)</f>
        <v>800</v>
      </c>
      <c r="G15" s="178">
        <f>IF(B15="","",IF(D15=Index!$R$24,"",ExcLimit!$C$8))</f>
        <v>400</v>
      </c>
      <c r="H15" s="178">
        <f>IF(B15="","",ExcLimit!$D$8)</f>
        <v>50</v>
      </c>
      <c r="I15" s="178">
        <f>IF(B15="","",ExcLimit!$E$8)</f>
        <v>15</v>
      </c>
      <c r="J15" s="178">
        <f>IFERROR(VLOOKUP(B15,ExcCalc!O:S,2,FALSE),"")</f>
        <v>1108.3333333333333</v>
      </c>
      <c r="K15" s="178">
        <f>IFERROR(VLOOKUP(B15,ExcCalc!O:S,3,FALSE),"")</f>
        <v>187.66666666666666</v>
      </c>
      <c r="L15" s="178" t="str">
        <f>IFERROR(VLOOKUP(B15,ExcCalc!O:S,4,FALSE),"")</f>
        <v/>
      </c>
      <c r="M15" s="178" t="str">
        <f>IFERROR(VLOOKUP(B15,ExcCalc!O:S,5,FALSE),"")</f>
        <v/>
      </c>
    </row>
    <row r="16" spans="1:176" x14ac:dyDescent="0.2">
      <c r="A16" s="152"/>
      <c r="B16" s="174">
        <f>IF(ISNUMBER('דיווח דיגומים'!B16),'דיווח דיגומים'!B16,"")</f>
        <v>29336</v>
      </c>
      <c r="C16" s="175" t="str">
        <f>IF(ISNUMBER('דיווח דיגומים'!B16),'דיווח דיגומים'!C16,"")</f>
        <v>בניין ש.א.פ</v>
      </c>
      <c r="D16" s="176" t="str">
        <f>IF('דיווח דיגומים'!E16="","",'דיווח דיגומים'!E16)</f>
        <v>אולמות אירועים, מסעדות, קניונים</v>
      </c>
      <c r="E16" s="177">
        <f>IF(B16="","",IF(VLOOKUP(B16,WQ_UnitID!B:C,2,FALSE)=0,"",VLOOKUP(B16,WQ_UnitID!B:C,2,FALSE)))</f>
        <v>11340.629997124001</v>
      </c>
      <c r="F16" s="178">
        <f>IF(B16="","",ExcLimit!$B$8)</f>
        <v>800</v>
      </c>
      <c r="G16" s="178">
        <f>IF(B16="","",IF(D16=Index!$R$24,"",ExcLimit!$C$8))</f>
        <v>400</v>
      </c>
      <c r="H16" s="178">
        <f>IF(B16="","",ExcLimit!$D$8)</f>
        <v>50</v>
      </c>
      <c r="I16" s="178">
        <f>IF(B16="","",ExcLimit!$E$8)</f>
        <v>15</v>
      </c>
      <c r="J16" s="178">
        <f>IFERROR(VLOOKUP(B16,ExcCalc!O:S,2,FALSE),"")</f>
        <v>2315</v>
      </c>
      <c r="K16" s="178">
        <f>IFERROR(VLOOKUP(B16,ExcCalc!O:S,3,FALSE),"")</f>
        <v>818</v>
      </c>
      <c r="L16" s="178" t="str">
        <f>IFERROR(VLOOKUP(B16,ExcCalc!O:S,4,FALSE),"")</f>
        <v/>
      </c>
      <c r="M16" s="178" t="str">
        <f>IFERROR(VLOOKUP(B16,ExcCalc!O:S,5,FALSE),"")</f>
        <v/>
      </c>
    </row>
    <row r="17" spans="1:13" x14ac:dyDescent="0.2">
      <c r="A17" s="152"/>
      <c r="B17" s="174">
        <f>IF(ISNUMBER('דיווח דיגומים'!B17),'דיווח דיגומים'!B17,"")</f>
        <v>28562</v>
      </c>
      <c r="C17" s="175" t="str">
        <f>IF(ISNUMBER('דיווח דיגומים'!B17),'דיווח דיגומים'!C17,"")</f>
        <v>גן בעיר</v>
      </c>
      <c r="D17" s="176" t="str">
        <f>IF('דיווח דיגומים'!E17="","",'דיווח דיגומים'!E17)</f>
        <v>בתי מלון</v>
      </c>
      <c r="E17" s="177">
        <f>IF(B17="","",IF(VLOOKUP(B17,WQ_UnitID!B:C,2,FALSE)=0,"",VLOOKUP(B17,WQ_UnitID!B:C,2,FALSE)))</f>
        <v>26786.9180327869</v>
      </c>
      <c r="F17" s="178">
        <f>IF(B17="","",ExcLimit!$B$8)</f>
        <v>800</v>
      </c>
      <c r="G17" s="178">
        <f>IF(B17="","",IF(D17=Index!$R$24,"",ExcLimit!$C$8))</f>
        <v>400</v>
      </c>
      <c r="H17" s="178">
        <f>IF(B17="","",ExcLimit!$D$8)</f>
        <v>50</v>
      </c>
      <c r="I17" s="178">
        <f>IF(B17="","",ExcLimit!$E$8)</f>
        <v>15</v>
      </c>
      <c r="J17" s="178">
        <f>IFERROR(VLOOKUP(B17,ExcCalc!O:S,2,FALSE),"")</f>
        <v>317.66666666666669</v>
      </c>
      <c r="K17" s="178">
        <f>IFERROR(VLOOKUP(B17,ExcCalc!O:S,3,FALSE),"")</f>
        <v>149.66666666666666</v>
      </c>
      <c r="L17" s="178" t="str">
        <f>IFERROR(VLOOKUP(B17,ExcCalc!O:S,4,FALSE),"")</f>
        <v/>
      </c>
      <c r="M17" s="178" t="str">
        <f>IFERROR(VLOOKUP(B17,ExcCalc!O:S,5,FALSE),"")</f>
        <v/>
      </c>
    </row>
    <row r="18" spans="1:13" x14ac:dyDescent="0.2">
      <c r="A18" s="152"/>
      <c r="B18" s="174">
        <f>IF(ISNUMBER('דיווח דיגומים'!B18),'דיווח דיגומים'!B18,"")</f>
        <v>7466</v>
      </c>
      <c r="C18" s="175" t="str">
        <f>IF(ISNUMBER('דיווח דיגומים'!B18),'דיווח דיגומים'!C18,"")</f>
        <v>יוסקוביץ' גרופ אירועים בע''מ (הדר די מול)</v>
      </c>
      <c r="D18" s="176" t="str">
        <f>IF('דיווח דיגומים'!E18="","",'דיווח דיגומים'!E18)</f>
        <v>אולמות אירועים, מסעדות, קניונים</v>
      </c>
      <c r="E18" s="177">
        <f>IF(B18="","",IF(VLOOKUP(B18,WQ_UnitID!B:C,2,FALSE)=0,"",VLOOKUP(B18,WQ_UnitID!B:C,2,FALSE)))</f>
        <v>3805.4761904761899</v>
      </c>
      <c r="F18" s="178">
        <f>IF(B18="","",ExcLimit!$B$8)</f>
        <v>800</v>
      </c>
      <c r="G18" s="178">
        <f>IF(B18="","",IF(D18=Index!$R$24,"",ExcLimit!$C$8))</f>
        <v>400</v>
      </c>
      <c r="H18" s="178">
        <f>IF(B18="","",ExcLimit!$D$8)</f>
        <v>50</v>
      </c>
      <c r="I18" s="178">
        <f>IF(B18="","",ExcLimit!$E$8)</f>
        <v>15</v>
      </c>
      <c r="J18" s="178">
        <f>IFERROR(VLOOKUP(B18,ExcCalc!O:S,2,FALSE),"")</f>
        <v>3322.5</v>
      </c>
      <c r="K18" s="178">
        <f>IFERROR(VLOOKUP(B18,ExcCalc!O:S,3,FALSE),"")</f>
        <v>641.5</v>
      </c>
      <c r="L18" s="178" t="str">
        <f>IFERROR(VLOOKUP(B18,ExcCalc!O:S,4,FALSE),"")</f>
        <v/>
      </c>
      <c r="M18" s="178" t="str">
        <f>IFERROR(VLOOKUP(B18,ExcCalc!O:S,5,FALSE),"")</f>
        <v/>
      </c>
    </row>
    <row r="19" spans="1:13" x14ac:dyDescent="0.2">
      <c r="A19" s="152"/>
      <c r="B19" s="174">
        <f>IF(ISNUMBER('דיווח דיגומים'!B19),'דיווח דיגומים'!B19,"")</f>
        <v>7431</v>
      </c>
      <c r="C19" s="175" t="str">
        <f>IF(ISNUMBER('דיווח דיגומים'!B19),'דיווח דיגומים'!C19,"")</f>
        <v>כפר המכביה</v>
      </c>
      <c r="D19" s="176" t="str">
        <f>IF('דיווח דיגומים'!E19="","",'דיווח דיגומים'!E19)</f>
        <v>בתי מלון</v>
      </c>
      <c r="E19" s="177">
        <f>IF(B19="","",IF(VLOOKUP(B19,WQ_UnitID!B:C,2,FALSE)=0,"",VLOOKUP(B19,WQ_UnitID!B:C,2,FALSE)))</f>
        <v>6835.2788323267196</v>
      </c>
      <c r="F19" s="178">
        <f>IF(B19="","",ExcLimit!$B$8)</f>
        <v>800</v>
      </c>
      <c r="G19" s="178">
        <f>IF(B19="","",IF(D19=Index!$R$24,"",ExcLimit!$C$8))</f>
        <v>400</v>
      </c>
      <c r="H19" s="178">
        <f>IF(B19="","",ExcLimit!$D$8)</f>
        <v>50</v>
      </c>
      <c r="I19" s="178">
        <f>IF(B19="","",ExcLimit!$E$8)</f>
        <v>15</v>
      </c>
      <c r="J19" s="178">
        <f>IFERROR(VLOOKUP(B19,ExcCalc!O:S,2,FALSE),"")</f>
        <v>568.66666666666663</v>
      </c>
      <c r="K19" s="178">
        <f>IFERROR(VLOOKUP(B19,ExcCalc!O:S,3,FALSE),"")</f>
        <v>421.33333333333331</v>
      </c>
      <c r="L19" s="178" t="str">
        <f>IFERROR(VLOOKUP(B19,ExcCalc!O:S,4,FALSE),"")</f>
        <v/>
      </c>
      <c r="M19" s="178" t="str">
        <f>IFERROR(VLOOKUP(B19,ExcCalc!O:S,5,FALSE),"")</f>
        <v/>
      </c>
    </row>
    <row r="20" spans="1:13" x14ac:dyDescent="0.2">
      <c r="A20" s="152"/>
      <c r="B20" s="174">
        <f>IF(ISNUMBER('דיווח דיגומים'!B20),'דיווח דיגומים'!B20,"")</f>
        <v>7760</v>
      </c>
      <c r="C20" s="175" t="str">
        <f>IF(ISNUMBER('דיווח דיגומים'!B20),'דיווח דיגומים'!C20,"")</f>
        <v>לאונרדו (שרתון) סיטי טאוור</v>
      </c>
      <c r="D20" s="176" t="str">
        <f>IF('דיווח דיגומים'!E20="","",'דיווח דיגומים'!E20)</f>
        <v>בתי מלון</v>
      </c>
      <c r="E20" s="177">
        <f>IF(B20="","",IF(VLOOKUP(B20,WQ_UnitID!B:C,2,FALSE)=0,"",VLOOKUP(B20,WQ_UnitID!B:C,2,FALSE)))</f>
        <v>7746.0690394017802</v>
      </c>
      <c r="F20" s="178">
        <f>IF(B20="","",ExcLimit!$B$8)</f>
        <v>800</v>
      </c>
      <c r="G20" s="178">
        <f>IF(B20="","",IF(D20=Index!$R$24,"",ExcLimit!$C$8))</f>
        <v>400</v>
      </c>
      <c r="H20" s="178">
        <f>IF(B20="","",ExcLimit!$D$8)</f>
        <v>50</v>
      </c>
      <c r="I20" s="178">
        <f>IF(B20="","",ExcLimit!$E$8)</f>
        <v>15</v>
      </c>
      <c r="J20" s="178">
        <f>IFERROR(VLOOKUP(B20,ExcCalc!O:S,2,FALSE),"")</f>
        <v>667</v>
      </c>
      <c r="K20" s="178">
        <f>IFERROR(VLOOKUP(B20,ExcCalc!O:S,3,FALSE),"")</f>
        <v>186.5</v>
      </c>
      <c r="L20" s="178" t="str">
        <f>IFERROR(VLOOKUP(B20,ExcCalc!O:S,4,FALSE),"")</f>
        <v/>
      </c>
      <c r="M20" s="178" t="str">
        <f>IFERROR(VLOOKUP(B20,ExcCalc!O:S,5,FALSE),"")</f>
        <v/>
      </c>
    </row>
    <row r="21" spans="1:13" x14ac:dyDescent="0.2">
      <c r="A21" s="152"/>
      <c r="B21" s="174">
        <f>IF(ISNUMBER('דיווח דיגומים'!B21),'דיווח דיגומים'!B21,"")</f>
        <v>36793</v>
      </c>
      <c r="C21" s="175" t="str">
        <f>IF(ISNUMBER('דיווח דיגומים'!B21),'דיווח דיגומים'!C21,"")</f>
        <v>מוסך KIA מוטורס</v>
      </c>
      <c r="D21" s="176" t="str">
        <f>IF('דיווח דיגומים'!E21="","",'דיווח דיגומים'!E21)</f>
        <v>מוסכים</v>
      </c>
      <c r="E21" s="177">
        <f>IF(B21="","",IF(VLOOKUP(B21,WQ_UnitID!B:C,2,FALSE)=0,"",VLOOKUP(B21,WQ_UnitID!B:C,2,FALSE)))</f>
        <v>365</v>
      </c>
      <c r="F21" s="178">
        <f>IF(B21="","",ExcLimit!$B$8)</f>
        <v>800</v>
      </c>
      <c r="G21" s="178">
        <f>IF(B21="","",IF(D21=Index!$R$24,"",ExcLimit!$C$8))</f>
        <v>400</v>
      </c>
      <c r="H21" s="178">
        <f>IF(B21="","",ExcLimit!$D$8)</f>
        <v>50</v>
      </c>
      <c r="I21" s="178">
        <f>IF(B21="","",ExcLimit!$E$8)</f>
        <v>15</v>
      </c>
      <c r="J21" s="178" t="str">
        <f>IFERROR(VLOOKUP(B21,ExcCalc!O:S,2,FALSE),"")</f>
        <v/>
      </c>
      <c r="K21" s="178">
        <f>IFERROR(VLOOKUP(B21,ExcCalc!O:S,3,FALSE),"")</f>
        <v>63.5</v>
      </c>
      <c r="L21" s="178" t="str">
        <f>IFERROR(VLOOKUP(B21,ExcCalc!O:S,4,FALSE),"")</f>
        <v/>
      </c>
      <c r="M21" s="178" t="str">
        <f>IFERROR(VLOOKUP(B21,ExcCalc!O:S,5,FALSE),"")</f>
        <v/>
      </c>
    </row>
    <row r="22" spans="1:13" x14ac:dyDescent="0.2">
      <c r="A22" s="152"/>
      <c r="B22" s="174">
        <f>IF(ISNUMBER('דיווח דיגומים'!B22),'דיווח דיגומים'!B22,"")</f>
        <v>8185</v>
      </c>
      <c r="C22" s="175" t="str">
        <f>IF(ISNUMBER('דיווח דיגומים'!B22),'דיווח דיגומים'!C22,"")</f>
        <v>מלון רימונים טאואר(לשעבר אופטימה)</v>
      </c>
      <c r="D22" s="176" t="str">
        <f>IF('דיווח דיגומים'!E22="","",'דיווח דיגומים'!E22)</f>
        <v>בתי מלון</v>
      </c>
      <c r="E22" s="177">
        <f>IF(B22="","",IF(VLOOKUP(B22,WQ_UnitID!B:C,2,FALSE)=0,"",VLOOKUP(B22,WQ_UnitID!B:C,2,FALSE)))</f>
        <v>11619.464150129401</v>
      </c>
      <c r="F22" s="178">
        <f>IF(B22="","",ExcLimit!$B$8)</f>
        <v>800</v>
      </c>
      <c r="G22" s="178">
        <f>IF(B22="","",IF(D22=Index!$R$24,"",ExcLimit!$C$8))</f>
        <v>400</v>
      </c>
      <c r="H22" s="178">
        <f>IF(B22="","",ExcLimit!$D$8)</f>
        <v>50</v>
      </c>
      <c r="I22" s="178">
        <f>IF(B22="","",ExcLimit!$E$8)</f>
        <v>15</v>
      </c>
      <c r="J22" s="178">
        <f>IFERROR(VLOOKUP(B22,ExcCalc!O:S,2,FALSE),"")</f>
        <v>1032.3333333333333</v>
      </c>
      <c r="K22" s="178">
        <f>IFERROR(VLOOKUP(B22,ExcCalc!O:S,3,FALSE),"")</f>
        <v>254</v>
      </c>
      <c r="L22" s="178" t="str">
        <f>IFERROR(VLOOKUP(B22,ExcCalc!O:S,4,FALSE),"")</f>
        <v/>
      </c>
      <c r="M22" s="178" t="str">
        <f>IFERROR(VLOOKUP(B22,ExcCalc!O:S,5,FALSE),"")</f>
        <v/>
      </c>
    </row>
    <row r="23" spans="1:13" x14ac:dyDescent="0.2">
      <c r="A23" s="152"/>
      <c r="B23" s="174">
        <f>IF(ISNUMBER('דיווח דיגומים'!B23),'דיווח דיגומים'!B23,"")</f>
        <v>8206</v>
      </c>
      <c r="C23" s="175" t="str">
        <f>IF(ISNUMBER('דיווח דיגומים'!B23),'דיווח דיגומים'!C23,"")</f>
        <v>קניון איילון</v>
      </c>
      <c r="D23" s="176" t="str">
        <f>IF('דיווח דיגומים'!E23="","",'דיווח דיגומים'!E23)</f>
        <v>אולמות אירועים, מסעדות, קניונים</v>
      </c>
      <c r="E23" s="177">
        <f>IF(B23="","",IF(VLOOKUP(B23,WQ_UnitID!B:C,2,FALSE)=0,"",VLOOKUP(B23,WQ_UnitID!B:C,2,FALSE)))</f>
        <v>22891.624532643102</v>
      </c>
      <c r="F23" s="178">
        <f>IF(B23="","",ExcLimit!$B$8)</f>
        <v>800</v>
      </c>
      <c r="G23" s="178">
        <f>IF(B23="","",IF(D23=Index!$R$24,"",ExcLimit!$C$8))</f>
        <v>400</v>
      </c>
      <c r="H23" s="178">
        <f>IF(B23="","",ExcLimit!$D$8)</f>
        <v>50</v>
      </c>
      <c r="I23" s="178">
        <f>IF(B23="","",ExcLimit!$E$8)</f>
        <v>15</v>
      </c>
      <c r="J23" s="178">
        <f>IFERROR(VLOOKUP(B23,ExcCalc!O:S,2,FALSE),"")</f>
        <v>2051.6666666666665</v>
      </c>
      <c r="K23" s="178">
        <f>IFERROR(VLOOKUP(B23,ExcCalc!O:S,3,FALSE),"")</f>
        <v>294.33333333333331</v>
      </c>
      <c r="L23" s="178" t="str">
        <f>IFERROR(VLOOKUP(B23,ExcCalc!O:S,4,FALSE),"")</f>
        <v/>
      </c>
      <c r="M23" s="178" t="str">
        <f>IFERROR(VLOOKUP(B23,ExcCalc!O:S,5,FALSE),"")</f>
        <v/>
      </c>
    </row>
    <row r="24" spans="1:13" x14ac:dyDescent="0.2">
      <c r="A24" s="152"/>
      <c r="B24" s="174">
        <f>IF(ISNUMBER('דיווח דיגומים'!B24),'דיווח דיגומים'!B24,"")</f>
        <v>8293</v>
      </c>
      <c r="C24" s="175" t="str">
        <f>IF(ISNUMBER('דיווח דיגומים'!B24),'דיווח דיגומים'!C24,"")</f>
        <v>קניון ביאליק (מרכז אלרם )</v>
      </c>
      <c r="D24" s="176" t="str">
        <f>IF('דיווח דיגומים'!E24="","",'דיווח דיגומים'!E24)</f>
        <v>אולמות אירועים, מסעדות, קניונים</v>
      </c>
      <c r="E24" s="177">
        <f>IF(B24="","",IF(VLOOKUP(B24,WQ_UnitID!B:C,2,FALSE)=0,"",VLOOKUP(B24,WQ_UnitID!B:C,2,FALSE)))</f>
        <v>1358.6403796376201</v>
      </c>
      <c r="F24" s="178">
        <f>IF(B24="","",ExcLimit!$B$8)</f>
        <v>800</v>
      </c>
      <c r="G24" s="178">
        <f>IF(B24="","",IF(D24=Index!$R$24,"",ExcLimit!$C$8))</f>
        <v>400</v>
      </c>
      <c r="H24" s="178">
        <f>IF(B24="","",ExcLimit!$D$8)</f>
        <v>50</v>
      </c>
      <c r="I24" s="178">
        <f>IF(B24="","",ExcLimit!$E$8)</f>
        <v>15</v>
      </c>
      <c r="J24" s="178">
        <f>IFERROR(VLOOKUP(B24,ExcCalc!O:S,2,FALSE),"")</f>
        <v>911.33333333333337</v>
      </c>
      <c r="K24" s="178">
        <f>IFERROR(VLOOKUP(B24,ExcCalc!O:S,3,FALSE),"")</f>
        <v>354</v>
      </c>
      <c r="L24" s="178" t="str">
        <f>IFERROR(VLOOKUP(B24,ExcCalc!O:S,4,FALSE),"")</f>
        <v/>
      </c>
      <c r="M24" s="178" t="str">
        <f>IFERROR(VLOOKUP(B24,ExcCalc!O:S,5,FALSE),"")</f>
        <v/>
      </c>
    </row>
    <row r="25" spans="1:13" x14ac:dyDescent="0.2">
      <c r="A25" s="152"/>
      <c r="B25" s="174">
        <f>IF(ISNUMBER('דיווח דיגומים'!B25),'דיווח דיגומים'!B25,"")</f>
        <v>8205</v>
      </c>
      <c r="C25" s="175" t="str">
        <f>IF(ISNUMBER('דיווח דיגומים'!B25),'דיווח דיגומים'!C25,"")</f>
        <v>קניון מרום נוה סנטר</v>
      </c>
      <c r="D25" s="176" t="str">
        <f>IF('דיווח דיגומים'!E25="","",'דיווח דיגומים'!E25)</f>
        <v>אולמות אירועים, מסעדות, קניונים</v>
      </c>
      <c r="E25" s="177">
        <f>IF(B25="","",IF(VLOOKUP(B25,WQ_UnitID!B:C,2,FALSE)=0,"",VLOOKUP(B25,WQ_UnitID!B:C,2,FALSE)))</f>
        <v>3410.5543220339</v>
      </c>
      <c r="F25" s="178">
        <f>IF(B25="","",ExcLimit!$B$8)</f>
        <v>800</v>
      </c>
      <c r="G25" s="178">
        <f>IF(B25="","",IF(D25=Index!$R$24,"",ExcLimit!$C$8))</f>
        <v>400</v>
      </c>
      <c r="H25" s="178">
        <f>IF(B25="","",ExcLimit!$D$8)</f>
        <v>50</v>
      </c>
      <c r="I25" s="178">
        <f>IF(B25="","",ExcLimit!$E$8)</f>
        <v>15</v>
      </c>
      <c r="J25" s="178">
        <f>IFERROR(VLOOKUP(B25,ExcCalc!O:S,2,FALSE),"")</f>
        <v>3864</v>
      </c>
      <c r="K25" s="178">
        <f>IFERROR(VLOOKUP(B25,ExcCalc!O:S,3,FALSE),"")</f>
        <v>729.66666666666663</v>
      </c>
      <c r="L25" s="178" t="str">
        <f>IFERROR(VLOOKUP(B25,ExcCalc!O:S,4,FALSE),"")</f>
        <v/>
      </c>
      <c r="M25" s="178" t="str">
        <f>IFERROR(VLOOKUP(B25,ExcCalc!O:S,5,FALSE),"")</f>
        <v/>
      </c>
    </row>
    <row r="26" spans="1:13" x14ac:dyDescent="0.2">
      <c r="A26" s="152"/>
      <c r="B26" s="174">
        <f>IF(ISNUMBER('דיווח דיגומים'!B26),'דיווח דיגומים'!B26,"")</f>
        <v>7452</v>
      </c>
      <c r="C26" s="175" t="str">
        <f>IF(ISNUMBER('דיווח דיגומים'!B26),'דיווח דיגומים'!C26,"")</f>
        <v>ת. ד. סונול המכבים</v>
      </c>
      <c r="D26" s="176" t="str">
        <f>IF('דיווח דיגומים'!E26="","",'דיווח דיגומים'!E26)</f>
        <v>תחנות תדלוק</v>
      </c>
      <c r="E26" s="177">
        <f>IF(B26="","",IF(VLOOKUP(B26,WQ_UnitID!B:C,2,FALSE)=0,"",VLOOKUP(B26,WQ_UnitID!B:C,2,FALSE)))</f>
        <v>3132.3402358354901</v>
      </c>
      <c r="F26" s="178">
        <f>IF(B26="","",ExcLimit!$B$8)</f>
        <v>800</v>
      </c>
      <c r="G26" s="178">
        <f>IF(B26="","",IF(D26=Index!$R$24,"",ExcLimit!$C$8))</f>
        <v>400</v>
      </c>
      <c r="H26" s="178">
        <f>IF(B26="","",ExcLimit!$D$8)</f>
        <v>50</v>
      </c>
      <c r="I26" s="178">
        <f>IF(B26="","",ExcLimit!$E$8)</f>
        <v>15</v>
      </c>
      <c r="J26" s="178">
        <f>IFERROR(VLOOKUP(B26,ExcCalc!O:S,2,FALSE),"")</f>
        <v>139</v>
      </c>
      <c r="K26" s="178" t="str">
        <f>IFERROR(VLOOKUP(B26,ExcCalc!O:S,3,FALSE),"")</f>
        <v/>
      </c>
      <c r="L26" s="178" t="str">
        <f>IFERROR(VLOOKUP(B26,ExcCalc!O:S,4,FALSE),"")</f>
        <v/>
      </c>
      <c r="M26" s="178" t="str">
        <f>IFERROR(VLOOKUP(B26,ExcCalc!O:S,5,FALSE),"")</f>
        <v/>
      </c>
    </row>
    <row r="27" spans="1:13" ht="13.5" customHeight="1" x14ac:dyDescent="0.2">
      <c r="A27" s="152"/>
      <c r="B27" s="174">
        <f>IF(ISNUMBER('דיווח דיגומים'!B27),'דיווח דיגומים'!B27,"")</f>
        <v>7445</v>
      </c>
      <c r="C27" s="175" t="str">
        <f>IF(ISNUMBER('דיווח דיגומים'!B27),'דיווח דיגומים'!C27,"")</f>
        <v>ת. ת. פז עוז גרינוולד</v>
      </c>
      <c r="D27" s="176" t="str">
        <f>IF('דיווח דיגומים'!E27="","",'דיווח דיגומים'!E27)</f>
        <v>תחנות תדלוק</v>
      </c>
      <c r="E27" s="177">
        <f>IF(B27="","",IF(VLOOKUP(B27,WQ_UnitID!B:C,2,FALSE)=0,"",VLOOKUP(B27,WQ_UnitID!B:C,2,FALSE)))</f>
        <v>1715.1120218579199</v>
      </c>
      <c r="F27" s="178">
        <f>IF(B27="","",ExcLimit!$B$8)</f>
        <v>800</v>
      </c>
      <c r="G27" s="178">
        <f>IF(B27="","",IF(D27=Index!$R$24,"",ExcLimit!$C$8))</f>
        <v>400</v>
      </c>
      <c r="H27" s="178">
        <f>IF(B27="","",ExcLimit!$D$8)</f>
        <v>50</v>
      </c>
      <c r="I27" s="178">
        <f>IF(B27="","",ExcLimit!$E$8)</f>
        <v>15</v>
      </c>
      <c r="J27" s="178">
        <f>IFERROR(VLOOKUP(B27,ExcCalc!O:S,2,FALSE),"")</f>
        <v>443</v>
      </c>
      <c r="K27" s="178" t="str">
        <f>IFERROR(VLOOKUP(B27,ExcCalc!O:S,3,FALSE),"")</f>
        <v/>
      </c>
      <c r="L27" s="178" t="str">
        <f>IFERROR(VLOOKUP(B27,ExcCalc!O:S,4,FALSE),"")</f>
        <v/>
      </c>
      <c r="M27" s="178" t="str">
        <f>IFERROR(VLOOKUP(B27,ExcCalc!O:S,5,FALSE),"")</f>
        <v/>
      </c>
    </row>
    <row r="28" spans="1:13" x14ac:dyDescent="0.2">
      <c r="A28" s="152"/>
      <c r="B28" s="174">
        <f>IF(ISNUMBER('דיווח דיגומים'!B28),'דיווח דיגומים'!B28,"")</f>
        <v>7740</v>
      </c>
      <c r="C28" s="175" t="str">
        <f>IF(ISNUMBER('דיווח דיגומים'!B28),'דיווח דיגומים'!C28,"")</f>
        <v>ת.ת. שערי דלק רמה</v>
      </c>
      <c r="D28" s="176" t="str">
        <f>IF('דיווח דיגומים'!E28="","",'דיווח דיגומים'!E28)</f>
        <v>תחנות תדלוק</v>
      </c>
      <c r="E28" s="177">
        <f>IF(B28="","",IF(VLOOKUP(B28,WQ_UnitID!B:C,2,FALSE)=0,"",VLOOKUP(B28,WQ_UnitID!B:C,2,FALSE)))</f>
        <v>160.43330457290801</v>
      </c>
      <c r="F28" s="178">
        <f>IF(B28="","",ExcLimit!$B$8)</f>
        <v>800</v>
      </c>
      <c r="G28" s="178">
        <f>IF(B28="","",IF(D28=Index!$R$24,"",ExcLimit!$C$8))</f>
        <v>400</v>
      </c>
      <c r="H28" s="178">
        <f>IF(B28="","",ExcLimit!$D$8)</f>
        <v>50</v>
      </c>
      <c r="I28" s="178">
        <f>IF(B28="","",ExcLimit!$E$8)</f>
        <v>15</v>
      </c>
      <c r="J28" s="178">
        <f>IFERROR(VLOOKUP(B28,ExcCalc!O:S,2,FALSE),"")</f>
        <v>552</v>
      </c>
      <c r="K28" s="178" t="str">
        <f>IFERROR(VLOOKUP(B28,ExcCalc!O:S,3,FALSE),"")</f>
        <v/>
      </c>
      <c r="L28" s="178" t="str">
        <f>IFERROR(VLOOKUP(B28,ExcCalc!O:S,4,FALSE),"")</f>
        <v/>
      </c>
      <c r="M28" s="178" t="str">
        <f>IFERROR(VLOOKUP(B28,ExcCalc!O:S,5,FALSE),"")</f>
        <v/>
      </c>
    </row>
    <row r="29" spans="1:13" x14ac:dyDescent="0.2">
      <c r="A29" s="152"/>
      <c r="B29" s="174">
        <f>IF(ISNUMBER('דיווח דיגומים'!B29),'דיווח דיגומים'!B29,"")</f>
        <v>8201</v>
      </c>
      <c r="C29" s="175" t="str">
        <f>IF(ISNUMBER('דיווח דיגומים'!B29),'דיווח דיגומים'!C29,"")</f>
        <v>ת.ת.פז רמה</v>
      </c>
      <c r="D29" s="176" t="str">
        <f>IF('דיווח דיגומים'!E29="","",'דיווח דיגומים'!E29)</f>
        <v>תחנות תדלוק</v>
      </c>
      <c r="E29" s="177">
        <f>IF(B29="","",IF(VLOOKUP(B29,WQ_UnitID!B:C,2,FALSE)=0,"",VLOOKUP(B29,WQ_UnitID!B:C,2,FALSE)))</f>
        <v>127.272361230946</v>
      </c>
      <c r="F29" s="178">
        <f>IF(B29="","",ExcLimit!$B$8)</f>
        <v>800</v>
      </c>
      <c r="G29" s="178">
        <f>IF(B29="","",IF(D29=Index!$R$24,"",ExcLimit!$C$8))</f>
        <v>400</v>
      </c>
      <c r="H29" s="178">
        <f>IF(B29="","",ExcLimit!$D$8)</f>
        <v>50</v>
      </c>
      <c r="I29" s="178">
        <f>IF(B29="","",ExcLimit!$E$8)</f>
        <v>15</v>
      </c>
      <c r="J29" s="178">
        <f>IFERROR(VLOOKUP(B29,ExcCalc!O:S,2,FALSE),"")</f>
        <v>70</v>
      </c>
      <c r="K29" s="178" t="str">
        <f>IFERROR(VLOOKUP(B29,ExcCalc!O:S,3,FALSE),"")</f>
        <v/>
      </c>
      <c r="L29" s="178" t="str">
        <f>IFERROR(VLOOKUP(B29,ExcCalc!O:S,4,FALSE),"")</f>
        <v/>
      </c>
      <c r="M29" s="178" t="str">
        <f>IFERROR(VLOOKUP(B29,ExcCalc!O:S,5,FALSE),"")</f>
        <v/>
      </c>
    </row>
    <row r="30" spans="1:13" x14ac:dyDescent="0.2">
      <c r="A30" s="152"/>
      <c r="B30" s="174">
        <f>IF(ISNUMBER('דיווח דיגומים'!B30),'דיווח דיגומים'!B30,"")</f>
        <v>31656</v>
      </c>
      <c r="C30" s="175" t="str">
        <f>IF(ISNUMBER('דיווח דיגומים'!B30),'דיווח דיגומים'!C30,"")</f>
        <v>תחנת דלק סד"ש תל השומר</v>
      </c>
      <c r="D30" s="176" t="str">
        <f>IF('דיווח דיגומים'!E30="","",'דיווח דיגומים'!E30)</f>
        <v>תחנות תדלוק</v>
      </c>
      <c r="E30" s="177" t="str">
        <f>IF(B30="","",IF(VLOOKUP(B30,WQ_UnitID!B:C,2,FALSE)=0,"",VLOOKUP(B30,WQ_UnitID!B:C,2,FALSE)))</f>
        <v/>
      </c>
      <c r="F30" s="178">
        <f>IF(B30="","",ExcLimit!$B$8)</f>
        <v>800</v>
      </c>
      <c r="G30" s="178">
        <f>IF(B30="","",IF(D30=Index!$R$24,"",ExcLimit!$C$8))</f>
        <v>400</v>
      </c>
      <c r="H30" s="178">
        <f>IF(B30="","",ExcLimit!$D$8)</f>
        <v>50</v>
      </c>
      <c r="I30" s="178">
        <f>IF(B30="","",ExcLimit!$E$8)</f>
        <v>15</v>
      </c>
      <c r="J30" s="178" t="str">
        <f>IFERROR(VLOOKUP(B30,ExcCalc!O:S,2,FALSE),"")</f>
        <v/>
      </c>
      <c r="K30" s="178" t="str">
        <f>IFERROR(VLOOKUP(B30,ExcCalc!O:S,3,FALSE),"")</f>
        <v/>
      </c>
      <c r="L30" s="178" t="str">
        <f>IFERROR(VLOOKUP(B30,ExcCalc!O:S,4,FALSE),"")</f>
        <v/>
      </c>
      <c r="M30" s="178" t="str">
        <f>IFERROR(VLOOKUP(B30,ExcCalc!O:S,5,FALSE),"")</f>
        <v/>
      </c>
    </row>
    <row r="31" spans="1:13" x14ac:dyDescent="0.2">
      <c r="A31" s="152"/>
      <c r="B31" s="174" t="str">
        <f>IF(ISNUMBER('דיווח דיגומים'!B31),'דיווח דיגומים'!B31,"")</f>
        <v/>
      </c>
      <c r="C31" s="175" t="str">
        <f>IF(ISNUMBER('דיווח דיגומים'!B31),'דיווח דיגומים'!C31,"")</f>
        <v/>
      </c>
      <c r="D31" s="176" t="str">
        <f>IF('דיווח דיגומים'!E31="","",'דיווח דיגומים'!E31)</f>
        <v/>
      </c>
      <c r="E31" s="177" t="str">
        <f>IF(B31="","",IF(VLOOKUP(B31,WQ_UnitID!B:C,2,FALSE)=0,"",VLOOKUP(B31,WQ_UnitID!B:C,2,FALSE)))</f>
        <v/>
      </c>
      <c r="F31" s="178" t="str">
        <f>IF(B31="","",ExcLimit!$B$8)</f>
        <v/>
      </c>
      <c r="G31" s="178" t="str">
        <f>IF(B31="","",IF(D31=Index!$R$24,"",ExcLimit!$C$8))</f>
        <v/>
      </c>
      <c r="H31" s="178" t="str">
        <f>IF(B31="","",ExcLimit!$D$8)</f>
        <v/>
      </c>
      <c r="I31" s="178" t="str">
        <f>IF(B31="","",ExcLimit!$E$8)</f>
        <v/>
      </c>
      <c r="J31" s="178" t="str">
        <f>IFERROR(VLOOKUP(B31,ExcCalc!O:S,2,FALSE),"")</f>
        <v/>
      </c>
      <c r="K31" s="178" t="str">
        <f>IFERROR(VLOOKUP(B31,ExcCalc!O:S,3,FALSE),"")</f>
        <v/>
      </c>
      <c r="L31" s="178" t="str">
        <f>IFERROR(VLOOKUP(B31,ExcCalc!O:S,4,FALSE),"")</f>
        <v/>
      </c>
      <c r="M31" s="178" t="str">
        <f>IFERROR(VLOOKUP(B31,ExcCalc!O:S,5,FALSE),"")</f>
        <v/>
      </c>
    </row>
    <row r="32" spans="1:13" x14ac:dyDescent="0.2">
      <c r="A32" s="152"/>
      <c r="B32" s="174" t="str">
        <f>IF(ISNUMBER('דיווח דיגומים'!B32),'דיווח דיגומים'!B32,"")</f>
        <v/>
      </c>
      <c r="C32" s="175" t="str">
        <f>IF(ISNUMBER('דיווח דיגומים'!B32),'דיווח דיגומים'!C32,"")</f>
        <v/>
      </c>
      <c r="D32" s="176" t="str">
        <f>IF('דיווח דיגומים'!E32="","",'דיווח דיגומים'!E32)</f>
        <v/>
      </c>
      <c r="E32" s="177" t="str">
        <f>IF(B32="","",IF(VLOOKUP(B32,WQ_UnitID!B:C,2,FALSE)=0,"",VLOOKUP(B32,WQ_UnitID!B:C,2,FALSE)))</f>
        <v/>
      </c>
      <c r="F32" s="178" t="str">
        <f>IF(B32="","",ExcLimit!$B$8)</f>
        <v/>
      </c>
      <c r="G32" s="178" t="str">
        <f>IF(B32="","",IF(D32=Index!$R$24,"",ExcLimit!$C$8))</f>
        <v/>
      </c>
      <c r="H32" s="178" t="str">
        <f>IF(B32="","",ExcLimit!$D$8)</f>
        <v/>
      </c>
      <c r="I32" s="178" t="str">
        <f>IF(B32="","",ExcLimit!$E$8)</f>
        <v/>
      </c>
      <c r="J32" s="178" t="str">
        <f>IFERROR(VLOOKUP(B32,ExcCalc!O:S,2,FALSE),"")</f>
        <v/>
      </c>
      <c r="K32" s="178" t="str">
        <f>IFERROR(VLOOKUP(B32,ExcCalc!O:S,3,FALSE),"")</f>
        <v/>
      </c>
      <c r="L32" s="178" t="str">
        <f>IFERROR(VLOOKUP(B32,ExcCalc!O:S,4,FALSE),"")</f>
        <v/>
      </c>
      <c r="M32" s="178" t="str">
        <f>IFERROR(VLOOKUP(B32,ExcCalc!O:S,5,FALSE),"")</f>
        <v/>
      </c>
    </row>
    <row r="33" spans="1:13" x14ac:dyDescent="0.2">
      <c r="A33" s="152"/>
      <c r="B33" s="174" t="str">
        <f>IF(ISNUMBER('דיווח דיגומים'!B33),'דיווח דיגומים'!B33,"")</f>
        <v/>
      </c>
      <c r="C33" s="175" t="str">
        <f>IF(ISNUMBER('דיווח דיגומים'!B33),'דיווח דיגומים'!C33,"")</f>
        <v/>
      </c>
      <c r="D33" s="176" t="str">
        <f>IF('דיווח דיגומים'!E33="","",'דיווח דיגומים'!E33)</f>
        <v/>
      </c>
      <c r="E33" s="177" t="str">
        <f>IF(B33="","",IF(VLOOKUP(B33,WQ_UnitID!B:C,2,FALSE)=0,"",VLOOKUP(B33,WQ_UnitID!B:C,2,FALSE)))</f>
        <v/>
      </c>
      <c r="F33" s="178" t="str">
        <f>IF(B33="","",ExcLimit!$B$8)</f>
        <v/>
      </c>
      <c r="G33" s="178" t="str">
        <f>IF(B33="","",IF(D33=Index!$R$24,"",ExcLimit!$C$8))</f>
        <v/>
      </c>
      <c r="H33" s="178" t="str">
        <f>IF(B33="","",ExcLimit!$D$8)</f>
        <v/>
      </c>
      <c r="I33" s="178" t="str">
        <f>IF(B33="","",ExcLimit!$E$8)</f>
        <v/>
      </c>
      <c r="J33" s="178" t="str">
        <f>IFERROR(VLOOKUP(B33,ExcCalc!O:S,2,FALSE),"")</f>
        <v/>
      </c>
      <c r="K33" s="178" t="str">
        <f>IFERROR(VLOOKUP(B33,ExcCalc!O:S,3,FALSE),"")</f>
        <v/>
      </c>
      <c r="L33" s="178" t="str">
        <f>IFERROR(VLOOKUP(B33,ExcCalc!O:S,4,FALSE),"")</f>
        <v/>
      </c>
      <c r="M33" s="178" t="str">
        <f>IFERROR(VLOOKUP(B33,ExcCalc!O:S,5,FALSE),"")</f>
        <v/>
      </c>
    </row>
    <row r="34" spans="1:13" x14ac:dyDescent="0.2">
      <c r="A34" s="152"/>
      <c r="B34" s="174" t="str">
        <f>IF(ISNUMBER('דיווח דיגומים'!B34),'דיווח דיגומים'!B34,"")</f>
        <v/>
      </c>
      <c r="C34" s="175" t="str">
        <f>IF(ISNUMBER('דיווח דיגומים'!B34),'דיווח דיגומים'!C34,"")</f>
        <v/>
      </c>
      <c r="D34" s="176" t="str">
        <f>IF('דיווח דיגומים'!E34="","",'דיווח דיגומים'!E34)</f>
        <v/>
      </c>
      <c r="E34" s="177" t="str">
        <f>IF(B34="","",IF(VLOOKUP(B34,WQ_UnitID!B:C,2,FALSE)=0,"",VLOOKUP(B34,WQ_UnitID!B:C,2,FALSE)))</f>
        <v/>
      </c>
      <c r="F34" s="178" t="str">
        <f>IF(B34="","",ExcLimit!$B$8)</f>
        <v/>
      </c>
      <c r="G34" s="178" t="str">
        <f>IF(B34="","",IF(D34=Index!$R$24,"",ExcLimit!$C$8))</f>
        <v/>
      </c>
      <c r="H34" s="178" t="str">
        <f>IF(B34="","",ExcLimit!$D$8)</f>
        <v/>
      </c>
      <c r="I34" s="178" t="str">
        <f>IF(B34="","",ExcLimit!$E$8)</f>
        <v/>
      </c>
      <c r="J34" s="178" t="str">
        <f>IFERROR(VLOOKUP(B34,ExcCalc!O:S,2,FALSE),"")</f>
        <v/>
      </c>
      <c r="K34" s="178" t="str">
        <f>IFERROR(VLOOKUP(B34,ExcCalc!O:S,3,FALSE),"")</f>
        <v/>
      </c>
      <c r="L34" s="178" t="str">
        <f>IFERROR(VLOOKUP(B34,ExcCalc!O:S,4,FALSE),"")</f>
        <v/>
      </c>
      <c r="M34" s="178" t="str">
        <f>IFERROR(VLOOKUP(B34,ExcCalc!O:S,5,FALSE),"")</f>
        <v/>
      </c>
    </row>
    <row r="35" spans="1:13" x14ac:dyDescent="0.2">
      <c r="A35" s="152"/>
      <c r="B35" s="174" t="str">
        <f>IF(ISNUMBER('דיווח דיגומים'!B35),'דיווח דיגומים'!B35,"")</f>
        <v/>
      </c>
      <c r="C35" s="175" t="str">
        <f>IF(ISNUMBER('דיווח דיגומים'!B35),'דיווח דיגומים'!C35,"")</f>
        <v/>
      </c>
      <c r="D35" s="176" t="str">
        <f>IF('דיווח דיגומים'!E35="","",'דיווח דיגומים'!E35)</f>
        <v/>
      </c>
      <c r="E35" s="177" t="str">
        <f>IF(B35="","",IF(VLOOKUP(B35,WQ_UnitID!B:C,2,FALSE)=0,"",VLOOKUP(B35,WQ_UnitID!B:C,2,FALSE)))</f>
        <v/>
      </c>
      <c r="F35" s="178" t="str">
        <f>IF(B35="","",ExcLimit!$B$8)</f>
        <v/>
      </c>
      <c r="G35" s="178" t="str">
        <f>IF(B35="","",IF(D35=Index!$R$24,"",ExcLimit!$C$8))</f>
        <v/>
      </c>
      <c r="H35" s="178" t="str">
        <f>IF(B35="","",ExcLimit!$D$8)</f>
        <v/>
      </c>
      <c r="I35" s="178" t="str">
        <f>IF(B35="","",ExcLimit!$E$8)</f>
        <v/>
      </c>
      <c r="J35" s="178" t="str">
        <f>IFERROR(VLOOKUP(B35,ExcCalc!O:S,2,FALSE),"")</f>
        <v/>
      </c>
      <c r="K35" s="178" t="str">
        <f>IFERROR(VLOOKUP(B35,ExcCalc!O:S,3,FALSE),"")</f>
        <v/>
      </c>
      <c r="L35" s="178" t="str">
        <f>IFERROR(VLOOKUP(B35,ExcCalc!O:S,4,FALSE),"")</f>
        <v/>
      </c>
      <c r="M35" s="178" t="str">
        <f>IFERROR(VLOOKUP(B35,ExcCalc!O:S,5,FALSE),"")</f>
        <v/>
      </c>
    </row>
    <row r="36" spans="1:13" x14ac:dyDescent="0.2">
      <c r="A36" s="152"/>
      <c r="B36" s="174" t="str">
        <f>IF(ISNUMBER('דיווח דיגומים'!B36),'דיווח דיגומים'!B36,"")</f>
        <v/>
      </c>
      <c r="C36" s="175" t="str">
        <f>IF(ISNUMBER('דיווח דיגומים'!B36),'דיווח דיגומים'!C36,"")</f>
        <v/>
      </c>
      <c r="D36" s="176" t="str">
        <f>IF('דיווח דיגומים'!E36="","",'דיווח דיגומים'!E36)</f>
        <v/>
      </c>
      <c r="E36" s="177" t="str">
        <f>IF(B36="","",IF(VLOOKUP(B36,WQ_UnitID!B:C,2,FALSE)=0,"",VLOOKUP(B36,WQ_UnitID!B:C,2,FALSE)))</f>
        <v/>
      </c>
      <c r="F36" s="178" t="str">
        <f>IF(B36="","",ExcLimit!$B$8)</f>
        <v/>
      </c>
      <c r="G36" s="178" t="str">
        <f>IF(B36="","",IF(D36=Index!$R$24,"",ExcLimit!$C$8))</f>
        <v/>
      </c>
      <c r="H36" s="178" t="str">
        <f>IF(B36="","",ExcLimit!$D$8)</f>
        <v/>
      </c>
      <c r="I36" s="178" t="str">
        <f>IF(B36="","",ExcLimit!$E$8)</f>
        <v/>
      </c>
      <c r="J36" s="178" t="str">
        <f>IFERROR(VLOOKUP(B36,ExcCalc!O:S,2,FALSE),"")</f>
        <v/>
      </c>
      <c r="K36" s="178" t="str">
        <f>IFERROR(VLOOKUP(B36,ExcCalc!O:S,3,FALSE),"")</f>
        <v/>
      </c>
      <c r="L36" s="178" t="str">
        <f>IFERROR(VLOOKUP(B36,ExcCalc!O:S,4,FALSE),"")</f>
        <v/>
      </c>
      <c r="M36" s="178" t="str">
        <f>IFERROR(VLOOKUP(B36,ExcCalc!O:S,5,FALSE),"")</f>
        <v/>
      </c>
    </row>
    <row r="37" spans="1:13" x14ac:dyDescent="0.2">
      <c r="A37" s="152"/>
      <c r="B37" s="174" t="str">
        <f>IF(ISNUMBER('דיווח דיגומים'!B37),'דיווח דיגומים'!B37,"")</f>
        <v/>
      </c>
      <c r="C37" s="175" t="str">
        <f>IF(ISNUMBER('דיווח דיגומים'!B37),'דיווח דיגומים'!C37,"")</f>
        <v/>
      </c>
      <c r="D37" s="176" t="str">
        <f>IF('דיווח דיגומים'!E37="","",'דיווח דיגומים'!E37)</f>
        <v/>
      </c>
      <c r="E37" s="177" t="str">
        <f>IF(B37="","",IF(VLOOKUP(B37,WQ_UnitID!B:C,2,FALSE)=0,"",VLOOKUP(B37,WQ_UnitID!B:C,2,FALSE)))</f>
        <v/>
      </c>
      <c r="F37" s="178" t="str">
        <f>IF(B37="","",ExcLimit!$B$8)</f>
        <v/>
      </c>
      <c r="G37" s="178" t="str">
        <f>IF(B37="","",IF(D37=Index!$R$24,"",ExcLimit!$C$8))</f>
        <v/>
      </c>
      <c r="H37" s="178" t="str">
        <f>IF(B37="","",ExcLimit!$D$8)</f>
        <v/>
      </c>
      <c r="I37" s="178" t="str">
        <f>IF(B37="","",ExcLimit!$E$8)</f>
        <v/>
      </c>
      <c r="J37" s="178" t="str">
        <f>IFERROR(VLOOKUP(B37,ExcCalc!O:S,2,FALSE),"")</f>
        <v/>
      </c>
      <c r="K37" s="178" t="str">
        <f>IFERROR(VLOOKUP(B37,ExcCalc!O:S,3,FALSE),"")</f>
        <v/>
      </c>
      <c r="L37" s="178" t="str">
        <f>IFERROR(VLOOKUP(B37,ExcCalc!O:S,4,FALSE),"")</f>
        <v/>
      </c>
      <c r="M37" s="178" t="str">
        <f>IFERROR(VLOOKUP(B37,ExcCalc!O:S,5,FALSE),"")</f>
        <v/>
      </c>
    </row>
    <row r="38" spans="1:13" x14ac:dyDescent="0.2">
      <c r="A38" s="152"/>
      <c r="B38" s="174" t="str">
        <f>IF(ISNUMBER('דיווח דיגומים'!B38),'דיווח דיגומים'!B38,"")</f>
        <v/>
      </c>
      <c r="C38" s="175" t="str">
        <f>IF(ISNUMBER('דיווח דיגומים'!B38),'דיווח דיגומים'!C38,"")</f>
        <v/>
      </c>
      <c r="D38" s="176" t="str">
        <f>IF('דיווח דיגומים'!E38="","",'דיווח דיגומים'!E38)</f>
        <v/>
      </c>
      <c r="E38" s="177" t="str">
        <f>IF(B38="","",IF(VLOOKUP(B38,WQ_UnitID!B:C,2,FALSE)=0,"",VLOOKUP(B38,WQ_UnitID!B:C,2,FALSE)))</f>
        <v/>
      </c>
      <c r="F38" s="178" t="str">
        <f>IF(B38="","",ExcLimit!$B$8)</f>
        <v/>
      </c>
      <c r="G38" s="178" t="str">
        <f>IF(B38="","",IF(D38=Index!$R$24,"",ExcLimit!$C$8))</f>
        <v/>
      </c>
      <c r="H38" s="178" t="str">
        <f>IF(B38="","",ExcLimit!$D$8)</f>
        <v/>
      </c>
      <c r="I38" s="178" t="str">
        <f>IF(B38="","",ExcLimit!$E$8)</f>
        <v/>
      </c>
      <c r="J38" s="178" t="str">
        <f>IFERROR(VLOOKUP(B38,ExcCalc!O:S,2,FALSE),"")</f>
        <v/>
      </c>
      <c r="K38" s="178" t="str">
        <f>IFERROR(VLOOKUP(B38,ExcCalc!O:S,3,FALSE),"")</f>
        <v/>
      </c>
      <c r="L38" s="178" t="str">
        <f>IFERROR(VLOOKUP(B38,ExcCalc!O:S,4,FALSE),"")</f>
        <v/>
      </c>
      <c r="M38" s="178" t="str">
        <f>IFERROR(VLOOKUP(B38,ExcCalc!O:S,5,FALSE),"")</f>
        <v/>
      </c>
    </row>
    <row r="39" spans="1:13" x14ac:dyDescent="0.2">
      <c r="A39" s="152"/>
      <c r="B39" s="174" t="str">
        <f>IF(ISNUMBER('דיווח דיגומים'!B39),'דיווח דיגומים'!B39,"")</f>
        <v/>
      </c>
      <c r="C39" s="175" t="str">
        <f>IF(ISNUMBER('דיווח דיגומים'!B39),'דיווח דיגומים'!C39,"")</f>
        <v/>
      </c>
      <c r="D39" s="176" t="str">
        <f>IF('דיווח דיגומים'!E39="","",'דיווח דיגומים'!E39)</f>
        <v/>
      </c>
      <c r="E39" s="177" t="str">
        <f>IF(B39="","",IF(VLOOKUP(B39,WQ_UnitID!B:C,2,FALSE)=0,"",VLOOKUP(B39,WQ_UnitID!B:C,2,FALSE)))</f>
        <v/>
      </c>
      <c r="F39" s="178" t="str">
        <f>IF(B39="","",ExcLimit!$B$8)</f>
        <v/>
      </c>
      <c r="G39" s="178" t="str">
        <f>IF(B39="","",IF(D39=Index!$R$24,"",ExcLimit!$C$8))</f>
        <v/>
      </c>
      <c r="H39" s="178" t="str">
        <f>IF(B39="","",ExcLimit!$D$8)</f>
        <v/>
      </c>
      <c r="I39" s="178" t="str">
        <f>IF(B39="","",ExcLimit!$E$8)</f>
        <v/>
      </c>
      <c r="J39" s="178" t="str">
        <f>IFERROR(VLOOKUP(B39,ExcCalc!O:S,2,FALSE),"")</f>
        <v/>
      </c>
      <c r="K39" s="178" t="str">
        <f>IFERROR(VLOOKUP(B39,ExcCalc!O:S,3,FALSE),"")</f>
        <v/>
      </c>
      <c r="L39" s="178" t="str">
        <f>IFERROR(VLOOKUP(B39,ExcCalc!O:S,4,FALSE),"")</f>
        <v/>
      </c>
      <c r="M39" s="178" t="str">
        <f>IFERROR(VLOOKUP(B39,ExcCalc!O:S,5,FALSE),"")</f>
        <v/>
      </c>
    </row>
    <row r="40" spans="1:13" x14ac:dyDescent="0.2">
      <c r="A40" s="152"/>
      <c r="B40" s="174" t="str">
        <f>IF(ISNUMBER('דיווח דיגומים'!B40),'דיווח דיגומים'!B40,"")</f>
        <v/>
      </c>
      <c r="C40" s="175" t="str">
        <f>IF(ISNUMBER('דיווח דיגומים'!B40),'דיווח דיגומים'!C40,"")</f>
        <v/>
      </c>
      <c r="D40" s="176" t="str">
        <f>IF('דיווח דיגומים'!E40="","",'דיווח דיגומים'!E40)</f>
        <v/>
      </c>
      <c r="E40" s="177" t="str">
        <f>IF(B40="","",IF(VLOOKUP(B40,WQ_UnitID!B:C,2,FALSE)=0,"",VLOOKUP(B40,WQ_UnitID!B:C,2,FALSE)))</f>
        <v/>
      </c>
      <c r="F40" s="178" t="str">
        <f>IF(B40="","",ExcLimit!$B$8)</f>
        <v/>
      </c>
      <c r="G40" s="178" t="str">
        <f>IF(B40="","",IF(D40=Index!$R$24,"",ExcLimit!$C$8))</f>
        <v/>
      </c>
      <c r="H40" s="178" t="str">
        <f>IF(B40="","",ExcLimit!$D$8)</f>
        <v/>
      </c>
      <c r="I40" s="178" t="str">
        <f>IF(B40="","",ExcLimit!$E$8)</f>
        <v/>
      </c>
      <c r="J40" s="178" t="str">
        <f>IFERROR(VLOOKUP(B40,ExcCalc!O:S,2,FALSE),"")</f>
        <v/>
      </c>
      <c r="K40" s="178" t="str">
        <f>IFERROR(VLOOKUP(B40,ExcCalc!O:S,3,FALSE),"")</f>
        <v/>
      </c>
      <c r="L40" s="178" t="str">
        <f>IFERROR(VLOOKUP(B40,ExcCalc!O:S,4,FALSE),"")</f>
        <v/>
      </c>
      <c r="M40" s="178" t="str">
        <f>IFERROR(VLOOKUP(B40,ExcCalc!O:S,5,FALSE),"")</f>
        <v/>
      </c>
    </row>
    <row r="41" spans="1:13" x14ac:dyDescent="0.2">
      <c r="A41" s="152"/>
      <c r="B41" s="174" t="str">
        <f>IF(ISNUMBER('דיווח דיגומים'!B41),'דיווח דיגומים'!B41,"")</f>
        <v/>
      </c>
      <c r="C41" s="175" t="str">
        <f>IF(ISNUMBER('דיווח דיגומים'!B41),'דיווח דיגומים'!C41,"")</f>
        <v/>
      </c>
      <c r="D41" s="176" t="str">
        <f>IF('דיווח דיגומים'!E41="","",'דיווח דיגומים'!E41)</f>
        <v/>
      </c>
      <c r="E41" s="177" t="str">
        <f>IF(B41="","",IF(VLOOKUP(B41,WQ_UnitID!B:C,2,FALSE)=0,"",VLOOKUP(B41,WQ_UnitID!B:C,2,FALSE)))</f>
        <v/>
      </c>
      <c r="F41" s="178" t="str">
        <f>IF(B41="","",ExcLimit!$B$8)</f>
        <v/>
      </c>
      <c r="G41" s="178" t="str">
        <f>IF(B41="","",IF(D41=Index!$R$24,"",ExcLimit!$C$8))</f>
        <v/>
      </c>
      <c r="H41" s="178" t="str">
        <f>IF(B41="","",ExcLimit!$D$8)</f>
        <v/>
      </c>
      <c r="I41" s="178" t="str">
        <f>IF(B41="","",ExcLimit!$E$8)</f>
        <v/>
      </c>
      <c r="J41" s="178" t="str">
        <f>IFERROR(VLOOKUP(B41,ExcCalc!O:S,2,FALSE),"")</f>
        <v/>
      </c>
      <c r="K41" s="178" t="str">
        <f>IFERROR(VLOOKUP(B41,ExcCalc!O:S,3,FALSE),"")</f>
        <v/>
      </c>
      <c r="L41" s="178" t="str">
        <f>IFERROR(VLOOKUP(B41,ExcCalc!O:S,4,FALSE),"")</f>
        <v/>
      </c>
      <c r="M41" s="178" t="str">
        <f>IFERROR(VLOOKUP(B41,ExcCalc!O:S,5,FALSE),"")</f>
        <v/>
      </c>
    </row>
    <row r="42" spans="1:13" x14ac:dyDescent="0.2">
      <c r="A42" s="152"/>
      <c r="B42" s="174" t="str">
        <f>IF(ISNUMBER('דיווח דיגומים'!B42),'דיווח דיגומים'!B42,"")</f>
        <v/>
      </c>
      <c r="C42" s="175" t="str">
        <f>IF(ISNUMBER('דיווח דיגומים'!B42),'דיווח דיגומים'!C42,"")</f>
        <v/>
      </c>
      <c r="D42" s="176" t="str">
        <f>IF('דיווח דיגומים'!E42="","",'דיווח דיגומים'!E42)</f>
        <v/>
      </c>
      <c r="E42" s="177" t="str">
        <f>IF(B42="","",IF(VLOOKUP(B42,WQ_UnitID!B:C,2,FALSE)=0,"",VLOOKUP(B42,WQ_UnitID!B:C,2,FALSE)))</f>
        <v/>
      </c>
      <c r="F42" s="178" t="str">
        <f>IF(B42="","",ExcLimit!$B$8)</f>
        <v/>
      </c>
      <c r="G42" s="178" t="str">
        <f>IF(B42="","",IF(D42=Index!$R$24,"",ExcLimit!$C$8))</f>
        <v/>
      </c>
      <c r="H42" s="178" t="str">
        <f>IF(B42="","",ExcLimit!$D$8)</f>
        <v/>
      </c>
      <c r="I42" s="178" t="str">
        <f>IF(B42="","",ExcLimit!$E$8)</f>
        <v/>
      </c>
      <c r="J42" s="178" t="str">
        <f>IFERROR(VLOOKUP(B42,ExcCalc!O:S,2,FALSE),"")</f>
        <v/>
      </c>
      <c r="K42" s="178" t="str">
        <f>IFERROR(VLOOKUP(B42,ExcCalc!O:S,3,FALSE),"")</f>
        <v/>
      </c>
      <c r="L42" s="178" t="str">
        <f>IFERROR(VLOOKUP(B42,ExcCalc!O:S,4,FALSE),"")</f>
        <v/>
      </c>
      <c r="M42" s="178" t="str">
        <f>IFERROR(VLOOKUP(B42,ExcCalc!O:S,5,FALSE),"")</f>
        <v/>
      </c>
    </row>
    <row r="43" spans="1:13" x14ac:dyDescent="0.2">
      <c r="A43" s="152"/>
      <c r="B43" s="174" t="str">
        <f>IF(ISNUMBER('דיווח דיגומים'!B43),'דיווח דיגומים'!B43,"")</f>
        <v/>
      </c>
      <c r="C43" s="175" t="str">
        <f>IF(ISNUMBER('דיווח דיגומים'!B43),'דיווח דיגומים'!C43,"")</f>
        <v/>
      </c>
      <c r="D43" s="176" t="str">
        <f>IF('דיווח דיגומים'!E43="","",'דיווח דיגומים'!E43)</f>
        <v/>
      </c>
      <c r="E43" s="177" t="str">
        <f>IF(B43="","",IF(VLOOKUP(B43,WQ_UnitID!B:C,2,FALSE)=0,"",VLOOKUP(B43,WQ_UnitID!B:C,2,FALSE)))</f>
        <v/>
      </c>
      <c r="F43" s="178" t="str">
        <f>IF(B43="","",ExcLimit!$B$8)</f>
        <v/>
      </c>
      <c r="G43" s="178" t="str">
        <f>IF(B43="","",IF(D43=Index!$R$24,"",ExcLimit!$C$8))</f>
        <v/>
      </c>
      <c r="H43" s="178" t="str">
        <f>IF(B43="","",ExcLimit!$D$8)</f>
        <v/>
      </c>
      <c r="I43" s="178" t="str">
        <f>IF(B43="","",ExcLimit!$E$8)</f>
        <v/>
      </c>
      <c r="J43" s="178" t="str">
        <f>IFERROR(VLOOKUP(B43,ExcCalc!O:S,2,FALSE),"")</f>
        <v/>
      </c>
      <c r="K43" s="178" t="str">
        <f>IFERROR(VLOOKUP(B43,ExcCalc!O:S,3,FALSE),"")</f>
        <v/>
      </c>
      <c r="L43" s="178" t="str">
        <f>IFERROR(VLOOKUP(B43,ExcCalc!O:S,4,FALSE),"")</f>
        <v/>
      </c>
      <c r="M43" s="178" t="str">
        <f>IFERROR(VLOOKUP(B43,ExcCalc!O:S,5,FALSE),"")</f>
        <v/>
      </c>
    </row>
    <row r="44" spans="1:13" x14ac:dyDescent="0.2">
      <c r="A44" s="152"/>
      <c r="B44" s="174" t="str">
        <f>IF(ISNUMBER('דיווח דיגומים'!B44),'דיווח דיגומים'!B44,"")</f>
        <v/>
      </c>
      <c r="C44" s="175" t="str">
        <f>IF(ISNUMBER('דיווח דיגומים'!B44),'דיווח דיגומים'!C44,"")</f>
        <v/>
      </c>
      <c r="D44" s="176" t="str">
        <f>IF('דיווח דיגומים'!E44="","",'דיווח דיגומים'!E44)</f>
        <v/>
      </c>
      <c r="E44" s="177" t="str">
        <f>IF(B44="","",IF(VLOOKUP(B44,WQ_UnitID!B:C,2,FALSE)=0,"",VLOOKUP(B44,WQ_UnitID!B:C,2,FALSE)))</f>
        <v/>
      </c>
      <c r="F44" s="178" t="str">
        <f>IF(B44="","",ExcLimit!$B$8)</f>
        <v/>
      </c>
      <c r="G44" s="178" t="str">
        <f>IF(B44="","",IF(D44=Index!$R$24,"",ExcLimit!$C$8))</f>
        <v/>
      </c>
      <c r="H44" s="178" t="str">
        <f>IF(B44="","",ExcLimit!$D$8)</f>
        <v/>
      </c>
      <c r="I44" s="178" t="str">
        <f>IF(B44="","",ExcLimit!$E$8)</f>
        <v/>
      </c>
      <c r="J44" s="178" t="str">
        <f>IFERROR(VLOOKUP(B44,ExcCalc!O:S,2,FALSE),"")</f>
        <v/>
      </c>
      <c r="K44" s="178" t="str">
        <f>IFERROR(VLOOKUP(B44,ExcCalc!O:S,3,FALSE),"")</f>
        <v/>
      </c>
      <c r="L44" s="178" t="str">
        <f>IFERROR(VLOOKUP(B44,ExcCalc!O:S,4,FALSE),"")</f>
        <v/>
      </c>
      <c r="M44" s="178" t="str">
        <f>IFERROR(VLOOKUP(B44,ExcCalc!O:S,5,FALSE),"")</f>
        <v/>
      </c>
    </row>
    <row r="45" spans="1:13" x14ac:dyDescent="0.2">
      <c r="A45" s="152"/>
      <c r="B45" s="174" t="str">
        <f>IF(ISNUMBER('דיווח דיגומים'!B45),'דיווח דיגומים'!B45,"")</f>
        <v/>
      </c>
      <c r="C45" s="175" t="str">
        <f>IF(ISNUMBER('דיווח דיגומים'!B45),'דיווח דיגומים'!C45,"")</f>
        <v/>
      </c>
      <c r="D45" s="176" t="str">
        <f>IF('דיווח דיגומים'!E45="","",'דיווח דיגומים'!E45)</f>
        <v/>
      </c>
      <c r="E45" s="177" t="str">
        <f>IF(B45="","",IF(VLOOKUP(B45,WQ_UnitID!B:C,2,FALSE)=0,"",VLOOKUP(B45,WQ_UnitID!B:C,2,FALSE)))</f>
        <v/>
      </c>
      <c r="F45" s="178" t="str">
        <f>IF(B45="","",ExcLimit!$B$8)</f>
        <v/>
      </c>
      <c r="G45" s="178" t="str">
        <f>IF(B45="","",IF(D45=Index!$R$24,"",ExcLimit!$C$8))</f>
        <v/>
      </c>
      <c r="H45" s="178" t="str">
        <f>IF(B45="","",ExcLimit!$D$8)</f>
        <v/>
      </c>
      <c r="I45" s="178" t="str">
        <f>IF(B45="","",ExcLimit!$E$8)</f>
        <v/>
      </c>
      <c r="J45" s="178" t="str">
        <f>IFERROR(VLOOKUP(B45,ExcCalc!O:S,2,FALSE),"")</f>
        <v/>
      </c>
      <c r="K45" s="178" t="str">
        <f>IFERROR(VLOOKUP(B45,ExcCalc!O:S,3,FALSE),"")</f>
        <v/>
      </c>
      <c r="L45" s="178" t="str">
        <f>IFERROR(VLOOKUP(B45,ExcCalc!O:S,4,FALSE),"")</f>
        <v/>
      </c>
      <c r="M45" s="178" t="str">
        <f>IFERROR(VLOOKUP(B45,ExcCalc!O:S,5,FALSE),"")</f>
        <v/>
      </c>
    </row>
    <row r="46" spans="1:13" x14ac:dyDescent="0.2">
      <c r="A46" s="152"/>
      <c r="B46" s="174" t="str">
        <f>IF(ISNUMBER('דיווח דיגומים'!B46),'דיווח דיגומים'!B46,"")</f>
        <v/>
      </c>
      <c r="C46" s="175" t="str">
        <f>IF(ISNUMBER('דיווח דיגומים'!B46),'דיווח דיגומים'!C46,"")</f>
        <v/>
      </c>
      <c r="D46" s="176" t="str">
        <f>IF('דיווח דיגומים'!E46="","",'דיווח דיגומים'!E46)</f>
        <v/>
      </c>
      <c r="E46" s="177" t="str">
        <f>IF(B46="","",IF(VLOOKUP(B46,WQ_UnitID!B:C,2,FALSE)=0,"",VLOOKUP(B46,WQ_UnitID!B:C,2,FALSE)))</f>
        <v/>
      </c>
      <c r="F46" s="178" t="str">
        <f>IF(B46="","",ExcLimit!$B$8)</f>
        <v/>
      </c>
      <c r="G46" s="178" t="str">
        <f>IF(B46="","",IF(D46=Index!$R$24,"",ExcLimit!$C$8))</f>
        <v/>
      </c>
      <c r="H46" s="178" t="str">
        <f>IF(B46="","",ExcLimit!$D$8)</f>
        <v/>
      </c>
      <c r="I46" s="178" t="str">
        <f>IF(B46="","",ExcLimit!$E$8)</f>
        <v/>
      </c>
      <c r="J46" s="178" t="str">
        <f>IFERROR(VLOOKUP(B46,ExcCalc!O:S,2,FALSE),"")</f>
        <v/>
      </c>
      <c r="K46" s="178" t="str">
        <f>IFERROR(VLOOKUP(B46,ExcCalc!O:S,3,FALSE),"")</f>
        <v/>
      </c>
      <c r="L46" s="178" t="str">
        <f>IFERROR(VLOOKUP(B46,ExcCalc!O:S,4,FALSE),"")</f>
        <v/>
      </c>
      <c r="M46" s="178" t="str">
        <f>IFERROR(VLOOKUP(B46,ExcCalc!O:S,5,FALSE),"")</f>
        <v/>
      </c>
    </row>
    <row r="47" spans="1:13" x14ac:dyDescent="0.2">
      <c r="A47" s="152"/>
      <c r="B47" s="174" t="str">
        <f>IF(ISNUMBER('דיווח דיגומים'!B47),'דיווח דיגומים'!B47,"")</f>
        <v/>
      </c>
      <c r="C47" s="175" t="str">
        <f>IF(ISNUMBER('דיווח דיגומים'!B47),'דיווח דיגומים'!C47,"")</f>
        <v/>
      </c>
      <c r="D47" s="176" t="str">
        <f>IF('דיווח דיגומים'!E47="","",'דיווח דיגומים'!E47)</f>
        <v/>
      </c>
      <c r="E47" s="177" t="str">
        <f>IF(B47="","",IF(VLOOKUP(B47,WQ_UnitID!B:C,2,FALSE)=0,"",VLOOKUP(B47,WQ_UnitID!B:C,2,FALSE)))</f>
        <v/>
      </c>
      <c r="F47" s="178" t="str">
        <f>IF(B47="","",ExcLimit!$B$8)</f>
        <v/>
      </c>
      <c r="G47" s="178" t="str">
        <f>IF(B47="","",IF(D47=Index!$R$24,"",ExcLimit!$C$8))</f>
        <v/>
      </c>
      <c r="H47" s="178" t="str">
        <f>IF(B47="","",ExcLimit!$D$8)</f>
        <v/>
      </c>
      <c r="I47" s="178" t="str">
        <f>IF(B47="","",ExcLimit!$E$8)</f>
        <v/>
      </c>
      <c r="J47" s="178" t="str">
        <f>IFERROR(VLOOKUP(B47,ExcCalc!O:S,2,FALSE),"")</f>
        <v/>
      </c>
      <c r="K47" s="178" t="str">
        <f>IFERROR(VLOOKUP(B47,ExcCalc!O:S,3,FALSE),"")</f>
        <v/>
      </c>
      <c r="L47" s="178" t="str">
        <f>IFERROR(VLOOKUP(B47,ExcCalc!O:S,4,FALSE),"")</f>
        <v/>
      </c>
      <c r="M47" s="178" t="str">
        <f>IFERROR(VLOOKUP(B47,ExcCalc!O:S,5,FALSE),"")</f>
        <v/>
      </c>
    </row>
    <row r="48" spans="1:13" x14ac:dyDescent="0.2">
      <c r="A48" s="152"/>
      <c r="B48" s="174" t="str">
        <f>IF(ISNUMBER('דיווח דיגומים'!B48),'דיווח דיגומים'!B48,"")</f>
        <v/>
      </c>
      <c r="C48" s="175" t="str">
        <f>IF(ISNUMBER('דיווח דיגומים'!B48),'דיווח דיגומים'!C48,"")</f>
        <v/>
      </c>
      <c r="D48" s="176" t="str">
        <f>IF('דיווח דיגומים'!E48="","",'דיווח דיגומים'!E48)</f>
        <v/>
      </c>
      <c r="E48" s="177" t="str">
        <f>IF(B48="","",IF(VLOOKUP(B48,WQ_UnitID!B:C,2,FALSE)=0,"",VLOOKUP(B48,WQ_UnitID!B:C,2,FALSE)))</f>
        <v/>
      </c>
      <c r="F48" s="178" t="str">
        <f>IF(B48="","",ExcLimit!$B$8)</f>
        <v/>
      </c>
      <c r="G48" s="178" t="str">
        <f>IF(B48="","",IF(D48=Index!$R$24,"",ExcLimit!$C$8))</f>
        <v/>
      </c>
      <c r="H48" s="178" t="str">
        <f>IF(B48="","",ExcLimit!$D$8)</f>
        <v/>
      </c>
      <c r="I48" s="178" t="str">
        <f>IF(B48="","",ExcLimit!$E$8)</f>
        <v/>
      </c>
      <c r="J48" s="178" t="str">
        <f>IFERROR(VLOOKUP(B48,ExcCalc!O:S,2,FALSE),"")</f>
        <v/>
      </c>
      <c r="K48" s="178" t="str">
        <f>IFERROR(VLOOKUP(B48,ExcCalc!O:S,3,FALSE),"")</f>
        <v/>
      </c>
      <c r="L48" s="178" t="str">
        <f>IFERROR(VLOOKUP(B48,ExcCalc!O:S,4,FALSE),"")</f>
        <v/>
      </c>
      <c r="M48" s="178" t="str">
        <f>IFERROR(VLOOKUP(B48,ExcCalc!O:S,5,FALSE),"")</f>
        <v/>
      </c>
    </row>
    <row r="49" spans="1:13" x14ac:dyDescent="0.2">
      <c r="A49" s="152"/>
      <c r="B49" s="174" t="str">
        <f>IF(ISNUMBER('דיווח דיגומים'!B49),'דיווח דיגומים'!B49,"")</f>
        <v/>
      </c>
      <c r="C49" s="175" t="str">
        <f>IF(ISNUMBER('דיווח דיגומים'!B49),'דיווח דיגומים'!C49,"")</f>
        <v/>
      </c>
      <c r="D49" s="176" t="str">
        <f>IF('דיווח דיגומים'!E49="","",'דיווח דיגומים'!E49)</f>
        <v/>
      </c>
      <c r="E49" s="177" t="str">
        <f>IF(B49="","",IF(VLOOKUP(B49,WQ_UnitID!B:C,2,FALSE)=0,"",VLOOKUP(B49,WQ_UnitID!B:C,2,FALSE)))</f>
        <v/>
      </c>
      <c r="F49" s="178" t="str">
        <f>IF(B49="","",ExcLimit!$B$8)</f>
        <v/>
      </c>
      <c r="G49" s="178" t="str">
        <f>IF(B49="","",IF(D49=Index!$R$24,"",ExcLimit!$C$8))</f>
        <v/>
      </c>
      <c r="H49" s="178" t="str">
        <f>IF(B49="","",ExcLimit!$D$8)</f>
        <v/>
      </c>
      <c r="I49" s="178" t="str">
        <f>IF(B49="","",ExcLimit!$E$8)</f>
        <v/>
      </c>
      <c r="J49" s="178" t="str">
        <f>IFERROR(VLOOKUP(B49,ExcCalc!O:S,2,FALSE),"")</f>
        <v/>
      </c>
      <c r="K49" s="178" t="str">
        <f>IFERROR(VLOOKUP(B49,ExcCalc!O:S,3,FALSE),"")</f>
        <v/>
      </c>
      <c r="L49" s="178" t="str">
        <f>IFERROR(VLOOKUP(B49,ExcCalc!O:S,4,FALSE),"")</f>
        <v/>
      </c>
      <c r="M49" s="178" t="str">
        <f>IFERROR(VLOOKUP(B49,ExcCalc!O:S,5,FALSE),"")</f>
        <v/>
      </c>
    </row>
    <row r="50" spans="1:13" x14ac:dyDescent="0.2">
      <c r="A50" s="152"/>
      <c r="B50" s="174" t="str">
        <f>IF(ISNUMBER('דיווח דיגומים'!B50),'דיווח דיגומים'!B50,"")</f>
        <v/>
      </c>
      <c r="C50" s="175" t="str">
        <f>IF(ISNUMBER('דיווח דיגומים'!B50),'דיווח דיגומים'!C50,"")</f>
        <v/>
      </c>
      <c r="D50" s="176" t="str">
        <f>IF('דיווח דיגומים'!E50="","",'דיווח דיגומים'!E50)</f>
        <v/>
      </c>
      <c r="E50" s="177" t="str">
        <f>IF(B50="","",IF(VLOOKUP(B50,WQ_UnitID!B:C,2,FALSE)=0,"",VLOOKUP(B50,WQ_UnitID!B:C,2,FALSE)))</f>
        <v/>
      </c>
      <c r="F50" s="178" t="str">
        <f>IF(B50="","",ExcLimit!$B$8)</f>
        <v/>
      </c>
      <c r="G50" s="178" t="str">
        <f>IF(B50="","",IF(D50=Index!$R$24,"",ExcLimit!$C$8))</f>
        <v/>
      </c>
      <c r="H50" s="178" t="str">
        <f>IF(B50="","",ExcLimit!$D$8)</f>
        <v/>
      </c>
      <c r="I50" s="178" t="str">
        <f>IF(B50="","",ExcLimit!$E$8)</f>
        <v/>
      </c>
      <c r="J50" s="178" t="str">
        <f>IFERROR(VLOOKUP(B50,ExcCalc!O:S,2,FALSE),"")</f>
        <v/>
      </c>
      <c r="K50" s="178" t="str">
        <f>IFERROR(VLOOKUP(B50,ExcCalc!O:S,3,FALSE),"")</f>
        <v/>
      </c>
      <c r="L50" s="178" t="str">
        <f>IFERROR(VLOOKUP(B50,ExcCalc!O:S,4,FALSE),"")</f>
        <v/>
      </c>
      <c r="M50" s="178" t="str">
        <f>IFERROR(VLOOKUP(B50,ExcCalc!O:S,5,FALSE),"")</f>
        <v/>
      </c>
    </row>
    <row r="51" spans="1:13" x14ac:dyDescent="0.2">
      <c r="A51" s="152"/>
      <c r="B51" s="174" t="str">
        <f>IF(ISNUMBER('דיווח דיגומים'!B51),'דיווח דיגומים'!B51,"")</f>
        <v/>
      </c>
      <c r="C51" s="175" t="str">
        <f>IF(ISNUMBER('דיווח דיגומים'!B51),'דיווח דיגומים'!C51,"")</f>
        <v/>
      </c>
      <c r="D51" s="176" t="str">
        <f>IF('דיווח דיגומים'!E51="","",'דיווח דיגומים'!E51)</f>
        <v/>
      </c>
      <c r="E51" s="177" t="str">
        <f>IF(B51="","",IF(VLOOKUP(B51,WQ_UnitID!B:C,2,FALSE)=0,"",VLOOKUP(B51,WQ_UnitID!B:C,2,FALSE)))</f>
        <v/>
      </c>
      <c r="F51" s="178" t="str">
        <f>IF(B51="","",ExcLimit!$B$8)</f>
        <v/>
      </c>
      <c r="G51" s="178" t="str">
        <f>IF(B51="","",IF(D51=Index!$R$24,"",ExcLimit!$C$8))</f>
        <v/>
      </c>
      <c r="H51" s="178" t="str">
        <f>IF(B51="","",ExcLimit!$D$8)</f>
        <v/>
      </c>
      <c r="I51" s="178" t="str">
        <f>IF(B51="","",ExcLimit!$E$8)</f>
        <v/>
      </c>
      <c r="J51" s="178" t="str">
        <f>IFERROR(VLOOKUP(B51,ExcCalc!O:S,2,FALSE),"")</f>
        <v/>
      </c>
      <c r="K51" s="178" t="str">
        <f>IFERROR(VLOOKUP(B51,ExcCalc!O:S,3,FALSE),"")</f>
        <v/>
      </c>
      <c r="L51" s="178" t="str">
        <f>IFERROR(VLOOKUP(B51,ExcCalc!O:S,4,FALSE),"")</f>
        <v/>
      </c>
      <c r="M51" s="178" t="str">
        <f>IFERROR(VLOOKUP(B51,ExcCalc!O:S,5,FALSE),"")</f>
        <v/>
      </c>
    </row>
    <row r="52" spans="1:13" x14ac:dyDescent="0.2">
      <c r="A52" s="152"/>
      <c r="B52" s="174" t="str">
        <f>IF(ISNUMBER('דיווח דיגומים'!B52),'דיווח דיגומים'!B52,"")</f>
        <v/>
      </c>
      <c r="C52" s="175" t="str">
        <f>IF(ISNUMBER('דיווח דיגומים'!B52),'דיווח דיגומים'!C52,"")</f>
        <v/>
      </c>
      <c r="D52" s="176" t="str">
        <f>IF('דיווח דיגומים'!E52="","",'דיווח דיגומים'!E52)</f>
        <v/>
      </c>
      <c r="E52" s="177" t="str">
        <f>IF(B52="","",IF(VLOOKUP(B52,WQ_UnitID!B:C,2,FALSE)=0,"",VLOOKUP(B52,WQ_UnitID!B:C,2,FALSE)))</f>
        <v/>
      </c>
      <c r="F52" s="178" t="str">
        <f>IF(B52="","",ExcLimit!$B$8)</f>
        <v/>
      </c>
      <c r="G52" s="178" t="str">
        <f>IF(B52="","",IF(D52=Index!$R$24,"",ExcLimit!$C$8))</f>
        <v/>
      </c>
      <c r="H52" s="178" t="str">
        <f>IF(B52="","",ExcLimit!$D$8)</f>
        <v/>
      </c>
      <c r="I52" s="178" t="str">
        <f>IF(B52="","",ExcLimit!$E$8)</f>
        <v/>
      </c>
      <c r="J52" s="178" t="str">
        <f>IFERROR(VLOOKUP(B52,ExcCalc!O:S,2,FALSE),"")</f>
        <v/>
      </c>
      <c r="K52" s="178" t="str">
        <f>IFERROR(VLOOKUP(B52,ExcCalc!O:S,3,FALSE),"")</f>
        <v/>
      </c>
      <c r="L52" s="178" t="str">
        <f>IFERROR(VLOOKUP(B52,ExcCalc!O:S,4,FALSE),"")</f>
        <v/>
      </c>
      <c r="M52" s="178" t="str">
        <f>IFERROR(VLOOKUP(B52,ExcCalc!O:S,5,FALSE),"")</f>
        <v/>
      </c>
    </row>
    <row r="53" spans="1:13" x14ac:dyDescent="0.2">
      <c r="A53" s="152"/>
      <c r="B53" s="174" t="str">
        <f>IF(ISNUMBER('דיווח דיגומים'!B53),'דיווח דיגומים'!B53,"")</f>
        <v/>
      </c>
      <c r="C53" s="175" t="str">
        <f>IF(ISNUMBER('דיווח דיגומים'!B53),'דיווח דיגומים'!C53,"")</f>
        <v/>
      </c>
      <c r="D53" s="176" t="str">
        <f>IF('דיווח דיגומים'!E53="","",'דיווח דיגומים'!E53)</f>
        <v/>
      </c>
      <c r="E53" s="177" t="str">
        <f>IF(B53="","",IF(VLOOKUP(B53,WQ_UnitID!B:C,2,FALSE)=0,"",VLOOKUP(B53,WQ_UnitID!B:C,2,FALSE)))</f>
        <v/>
      </c>
      <c r="F53" s="178" t="str">
        <f>IF(B53="","",ExcLimit!$B$8)</f>
        <v/>
      </c>
      <c r="G53" s="178" t="str">
        <f>IF(B53="","",IF(D53=Index!$R$24,"",ExcLimit!$C$8))</f>
        <v/>
      </c>
      <c r="H53" s="178" t="str">
        <f>IF(B53="","",ExcLimit!$D$8)</f>
        <v/>
      </c>
      <c r="I53" s="178" t="str">
        <f>IF(B53="","",ExcLimit!$E$8)</f>
        <v/>
      </c>
      <c r="J53" s="178" t="str">
        <f>IFERROR(VLOOKUP(B53,ExcCalc!O:S,2,FALSE),"")</f>
        <v/>
      </c>
      <c r="K53" s="178" t="str">
        <f>IFERROR(VLOOKUP(B53,ExcCalc!O:S,3,FALSE),"")</f>
        <v/>
      </c>
      <c r="L53" s="178" t="str">
        <f>IFERROR(VLOOKUP(B53,ExcCalc!O:S,4,FALSE),"")</f>
        <v/>
      </c>
      <c r="M53" s="178" t="str">
        <f>IFERROR(VLOOKUP(B53,ExcCalc!O:S,5,FALSE),"")</f>
        <v/>
      </c>
    </row>
    <row r="54" spans="1:13" x14ac:dyDescent="0.2">
      <c r="A54" s="152"/>
      <c r="B54" s="174" t="str">
        <f>IF(ISNUMBER('דיווח דיגומים'!B54),'דיווח דיגומים'!B54,"")</f>
        <v/>
      </c>
      <c r="C54" s="175" t="str">
        <f>IF(ISNUMBER('דיווח דיגומים'!B54),'דיווח דיגומים'!C54,"")</f>
        <v/>
      </c>
      <c r="D54" s="176" t="str">
        <f>IF('דיווח דיגומים'!E54="","",'דיווח דיגומים'!E54)</f>
        <v/>
      </c>
      <c r="E54" s="177" t="str">
        <f>IF(B54="","",IF(VLOOKUP(B54,WQ_UnitID!B:C,2,FALSE)=0,"",VLOOKUP(B54,WQ_UnitID!B:C,2,FALSE)))</f>
        <v/>
      </c>
      <c r="F54" s="178" t="str">
        <f>IF(B54="","",ExcLimit!$B$8)</f>
        <v/>
      </c>
      <c r="G54" s="178" t="str">
        <f>IF(B54="","",IF(D54=Index!$R$24,"",ExcLimit!$C$8))</f>
        <v/>
      </c>
      <c r="H54" s="178" t="str">
        <f>IF(B54="","",ExcLimit!$D$8)</f>
        <v/>
      </c>
      <c r="I54" s="178" t="str">
        <f>IF(B54="","",ExcLimit!$E$8)</f>
        <v/>
      </c>
      <c r="J54" s="178" t="str">
        <f>IFERROR(VLOOKUP(B54,ExcCalc!O:S,2,FALSE),"")</f>
        <v/>
      </c>
      <c r="K54" s="178" t="str">
        <f>IFERROR(VLOOKUP(B54,ExcCalc!O:S,3,FALSE),"")</f>
        <v/>
      </c>
      <c r="L54" s="178" t="str">
        <f>IFERROR(VLOOKUP(B54,ExcCalc!O:S,4,FALSE),"")</f>
        <v/>
      </c>
      <c r="M54" s="178" t="str">
        <f>IFERROR(VLOOKUP(B54,ExcCalc!O:S,5,FALSE),"")</f>
        <v/>
      </c>
    </row>
    <row r="55" spans="1:13" x14ac:dyDescent="0.2">
      <c r="A55" s="152"/>
      <c r="B55" s="174" t="str">
        <f>IF(ISNUMBER('דיווח דיגומים'!B55),'דיווח דיגומים'!B55,"")</f>
        <v/>
      </c>
      <c r="C55" s="175" t="str">
        <f>IF(ISNUMBER('דיווח דיגומים'!B55),'דיווח דיגומים'!C55,"")</f>
        <v/>
      </c>
      <c r="D55" s="176" t="str">
        <f>IF('דיווח דיגומים'!E55="","",'דיווח דיגומים'!E55)</f>
        <v/>
      </c>
      <c r="E55" s="177" t="str">
        <f>IF(B55="","",IF(VLOOKUP(B55,WQ_UnitID!B:C,2,FALSE)=0,"",VLOOKUP(B55,WQ_UnitID!B:C,2,FALSE)))</f>
        <v/>
      </c>
      <c r="F55" s="178" t="str">
        <f>IF(B55="","",ExcLimit!$B$8)</f>
        <v/>
      </c>
      <c r="G55" s="178" t="str">
        <f>IF(B55="","",IF(D55=Index!$R$24,"",ExcLimit!$C$8))</f>
        <v/>
      </c>
      <c r="H55" s="178" t="str">
        <f>IF(B55="","",ExcLimit!$D$8)</f>
        <v/>
      </c>
      <c r="I55" s="178" t="str">
        <f>IF(B55="","",ExcLimit!$E$8)</f>
        <v/>
      </c>
      <c r="J55" s="178" t="str">
        <f>IFERROR(VLOOKUP(B55,ExcCalc!O:S,2,FALSE),"")</f>
        <v/>
      </c>
      <c r="K55" s="178" t="str">
        <f>IFERROR(VLOOKUP(B55,ExcCalc!O:S,3,FALSE),"")</f>
        <v/>
      </c>
      <c r="L55" s="178" t="str">
        <f>IFERROR(VLOOKUP(B55,ExcCalc!O:S,4,FALSE),"")</f>
        <v/>
      </c>
      <c r="M55" s="178" t="str">
        <f>IFERROR(VLOOKUP(B55,ExcCalc!O:S,5,FALSE),"")</f>
        <v/>
      </c>
    </row>
    <row r="56" spans="1:13" x14ac:dyDescent="0.2">
      <c r="A56" s="152"/>
      <c r="B56" s="174" t="str">
        <f>IF(ISNUMBER('דיווח דיגומים'!B56),'דיווח דיגומים'!B56,"")</f>
        <v/>
      </c>
      <c r="C56" s="175" t="str">
        <f>IF(ISNUMBER('דיווח דיגומים'!B56),'דיווח דיגומים'!C56,"")</f>
        <v/>
      </c>
      <c r="D56" s="176" t="str">
        <f>IF('דיווח דיגומים'!E56="","",'דיווח דיגומים'!E56)</f>
        <v/>
      </c>
      <c r="E56" s="177" t="str">
        <f>IF(B56="","",IF(VLOOKUP(B56,WQ_UnitID!B:C,2,FALSE)=0,"",VLOOKUP(B56,WQ_UnitID!B:C,2,FALSE)))</f>
        <v/>
      </c>
      <c r="F56" s="178" t="str">
        <f>IF(B56="","",ExcLimit!$B$8)</f>
        <v/>
      </c>
      <c r="G56" s="178" t="str">
        <f>IF(B56="","",IF(D56=Index!$R$24,"",ExcLimit!$C$8))</f>
        <v/>
      </c>
      <c r="H56" s="178" t="str">
        <f>IF(B56="","",ExcLimit!$D$8)</f>
        <v/>
      </c>
      <c r="I56" s="178" t="str">
        <f>IF(B56="","",ExcLimit!$E$8)</f>
        <v/>
      </c>
      <c r="J56" s="178" t="str">
        <f>IFERROR(VLOOKUP(B56,ExcCalc!O:S,2,FALSE),"")</f>
        <v/>
      </c>
      <c r="K56" s="178" t="str">
        <f>IFERROR(VLOOKUP(B56,ExcCalc!O:S,3,FALSE),"")</f>
        <v/>
      </c>
      <c r="L56" s="178" t="str">
        <f>IFERROR(VLOOKUP(B56,ExcCalc!O:S,4,FALSE),"")</f>
        <v/>
      </c>
      <c r="M56" s="178" t="str">
        <f>IFERROR(VLOOKUP(B56,ExcCalc!O:S,5,FALSE),"")</f>
        <v/>
      </c>
    </row>
    <row r="57" spans="1:13" x14ac:dyDescent="0.2">
      <c r="A57" s="152"/>
      <c r="B57" s="174" t="str">
        <f>IF(ISNUMBER('דיווח דיגומים'!B57),'דיווח דיגומים'!B57,"")</f>
        <v/>
      </c>
      <c r="C57" s="175" t="str">
        <f>IF(ISNUMBER('דיווח דיגומים'!B57),'דיווח דיגומים'!C57,"")</f>
        <v/>
      </c>
      <c r="D57" s="176" t="str">
        <f>IF('דיווח דיגומים'!E57="","",'דיווח דיגומים'!E57)</f>
        <v/>
      </c>
      <c r="E57" s="177" t="str">
        <f>IF(B57="","",IF(VLOOKUP(B57,WQ_UnitID!B:C,2,FALSE)=0,"",VLOOKUP(B57,WQ_UnitID!B:C,2,FALSE)))</f>
        <v/>
      </c>
      <c r="F57" s="178" t="str">
        <f>IF(B57="","",ExcLimit!$B$8)</f>
        <v/>
      </c>
      <c r="G57" s="178" t="str">
        <f>IF(B57="","",IF(D57=Index!$R$24,"",ExcLimit!$C$8))</f>
        <v/>
      </c>
      <c r="H57" s="178" t="str">
        <f>IF(B57="","",ExcLimit!$D$8)</f>
        <v/>
      </c>
      <c r="I57" s="178" t="str">
        <f>IF(B57="","",ExcLimit!$E$8)</f>
        <v/>
      </c>
      <c r="J57" s="178" t="str">
        <f>IFERROR(VLOOKUP(B57,ExcCalc!O:S,2,FALSE),"")</f>
        <v/>
      </c>
      <c r="K57" s="178" t="str">
        <f>IFERROR(VLOOKUP(B57,ExcCalc!O:S,3,FALSE),"")</f>
        <v/>
      </c>
      <c r="L57" s="178" t="str">
        <f>IFERROR(VLOOKUP(B57,ExcCalc!O:S,4,FALSE),"")</f>
        <v/>
      </c>
      <c r="M57" s="178" t="str">
        <f>IFERROR(VLOOKUP(B57,ExcCalc!O:S,5,FALSE),"")</f>
        <v/>
      </c>
    </row>
    <row r="58" spans="1:13" x14ac:dyDescent="0.2">
      <c r="A58" s="152"/>
      <c r="B58" s="174" t="str">
        <f>IF(ISNUMBER('דיווח דיגומים'!B58),'דיווח דיגומים'!B58,"")</f>
        <v/>
      </c>
      <c r="C58" s="175" t="str">
        <f>IF(ISNUMBER('דיווח דיגומים'!B58),'דיווח דיגומים'!C58,"")</f>
        <v/>
      </c>
      <c r="D58" s="176" t="str">
        <f>IF('דיווח דיגומים'!E58="","",'דיווח דיגומים'!E58)</f>
        <v/>
      </c>
      <c r="E58" s="177" t="str">
        <f>IF(B58="","",IF(VLOOKUP(B58,WQ_UnitID!B:C,2,FALSE)=0,"",VLOOKUP(B58,WQ_UnitID!B:C,2,FALSE)))</f>
        <v/>
      </c>
      <c r="F58" s="178" t="str">
        <f>IF(B58="","",ExcLimit!$B$8)</f>
        <v/>
      </c>
      <c r="G58" s="178" t="str">
        <f>IF(B58="","",IF(D58=Index!$R$24,"",ExcLimit!$C$8))</f>
        <v/>
      </c>
      <c r="H58" s="178" t="str">
        <f>IF(B58="","",ExcLimit!$D$8)</f>
        <v/>
      </c>
      <c r="I58" s="178" t="str">
        <f>IF(B58="","",ExcLimit!$E$8)</f>
        <v/>
      </c>
      <c r="J58" s="178" t="str">
        <f>IFERROR(VLOOKUP(B58,ExcCalc!O:S,2,FALSE),"")</f>
        <v/>
      </c>
      <c r="K58" s="178" t="str">
        <f>IFERROR(VLOOKUP(B58,ExcCalc!O:S,3,FALSE),"")</f>
        <v/>
      </c>
      <c r="L58" s="178" t="str">
        <f>IFERROR(VLOOKUP(B58,ExcCalc!O:S,4,FALSE),"")</f>
        <v/>
      </c>
      <c r="M58" s="178" t="str">
        <f>IFERROR(VLOOKUP(B58,ExcCalc!O:S,5,FALSE),"")</f>
        <v/>
      </c>
    </row>
    <row r="59" spans="1:13" x14ac:dyDescent="0.2">
      <c r="A59" s="152"/>
      <c r="B59" s="174" t="str">
        <f>IF(ISNUMBER('דיווח דיגומים'!B59),'דיווח דיגומים'!B59,"")</f>
        <v/>
      </c>
      <c r="C59" s="175" t="str">
        <f>IF(ISNUMBER('דיווח דיגומים'!B59),'דיווח דיגומים'!C59,"")</f>
        <v/>
      </c>
      <c r="D59" s="176" t="str">
        <f>IF('דיווח דיגומים'!E59="","",'דיווח דיגומים'!E59)</f>
        <v/>
      </c>
      <c r="E59" s="177" t="str">
        <f>IF(B59="","",IF(VLOOKUP(B59,WQ_UnitID!B:C,2,FALSE)=0,"",VLOOKUP(B59,WQ_UnitID!B:C,2,FALSE)))</f>
        <v/>
      </c>
      <c r="F59" s="178" t="str">
        <f>IF(B59="","",ExcLimit!$B$8)</f>
        <v/>
      </c>
      <c r="G59" s="178" t="str">
        <f>IF(B59="","",IF(D59=Index!$R$24,"",ExcLimit!$C$8))</f>
        <v/>
      </c>
      <c r="H59" s="178" t="str">
        <f>IF(B59="","",ExcLimit!$D$8)</f>
        <v/>
      </c>
      <c r="I59" s="178" t="str">
        <f>IF(B59="","",ExcLimit!$E$8)</f>
        <v/>
      </c>
      <c r="J59" s="178" t="str">
        <f>IFERROR(VLOOKUP(B59,ExcCalc!O:S,2,FALSE),"")</f>
        <v/>
      </c>
      <c r="K59" s="178" t="str">
        <f>IFERROR(VLOOKUP(B59,ExcCalc!O:S,3,FALSE),"")</f>
        <v/>
      </c>
      <c r="L59" s="178" t="str">
        <f>IFERROR(VLOOKUP(B59,ExcCalc!O:S,4,FALSE),"")</f>
        <v/>
      </c>
      <c r="M59" s="178" t="str">
        <f>IFERROR(VLOOKUP(B59,ExcCalc!O:S,5,FALSE),"")</f>
        <v/>
      </c>
    </row>
    <row r="60" spans="1:13" x14ac:dyDescent="0.2">
      <c r="A60" s="152"/>
      <c r="B60" s="174" t="str">
        <f>IF(ISNUMBER('דיווח דיגומים'!B60),'דיווח דיגומים'!B60,"")</f>
        <v/>
      </c>
      <c r="C60" s="175" t="str">
        <f>IF(ISNUMBER('דיווח דיגומים'!B60),'דיווח דיגומים'!C60,"")</f>
        <v/>
      </c>
      <c r="D60" s="176" t="str">
        <f>IF('דיווח דיגומים'!E60="","",'דיווח דיגומים'!E60)</f>
        <v/>
      </c>
      <c r="E60" s="177" t="str">
        <f>IF(B60="","",IF(VLOOKUP(B60,WQ_UnitID!B:C,2,FALSE)=0,"",VLOOKUP(B60,WQ_UnitID!B:C,2,FALSE)))</f>
        <v/>
      </c>
      <c r="F60" s="178" t="str">
        <f>IF(B60="","",ExcLimit!$B$8)</f>
        <v/>
      </c>
      <c r="G60" s="178" t="str">
        <f>IF(B60="","",IF(D60=Index!$R$24,"",ExcLimit!$C$8))</f>
        <v/>
      </c>
      <c r="H60" s="178" t="str">
        <f>IF(B60="","",ExcLimit!$D$8)</f>
        <v/>
      </c>
      <c r="I60" s="178" t="str">
        <f>IF(B60="","",ExcLimit!$E$8)</f>
        <v/>
      </c>
      <c r="J60" s="178" t="str">
        <f>IFERROR(VLOOKUP(B60,ExcCalc!O:S,2,FALSE),"")</f>
        <v/>
      </c>
      <c r="K60" s="178" t="str">
        <f>IFERROR(VLOOKUP(B60,ExcCalc!O:S,3,FALSE),"")</f>
        <v/>
      </c>
      <c r="L60" s="178" t="str">
        <f>IFERROR(VLOOKUP(B60,ExcCalc!O:S,4,FALSE),"")</f>
        <v/>
      </c>
      <c r="M60" s="178" t="str">
        <f>IFERROR(VLOOKUP(B60,ExcCalc!O:S,5,FALSE),"")</f>
        <v/>
      </c>
    </row>
    <row r="61" spans="1:13" x14ac:dyDescent="0.2">
      <c r="A61" s="152"/>
      <c r="B61" s="174" t="str">
        <f>IF(ISNUMBER('דיווח דיגומים'!B61),'דיווח דיגומים'!B61,"")</f>
        <v/>
      </c>
      <c r="C61" s="175" t="str">
        <f>IF(ISNUMBER('דיווח דיגומים'!B61),'דיווח דיגומים'!C61,"")</f>
        <v/>
      </c>
      <c r="D61" s="176" t="str">
        <f>IF('דיווח דיגומים'!E61="","",'דיווח דיגומים'!E61)</f>
        <v/>
      </c>
      <c r="E61" s="177" t="str">
        <f>IF(B61="","",IF(VLOOKUP(B61,WQ_UnitID!B:C,2,FALSE)=0,"",VLOOKUP(B61,WQ_UnitID!B:C,2,FALSE)))</f>
        <v/>
      </c>
      <c r="F61" s="178" t="str">
        <f>IF(B61="","",ExcLimit!$B$8)</f>
        <v/>
      </c>
      <c r="G61" s="178" t="str">
        <f>IF(B61="","",IF(D61=Index!$R$24,"",ExcLimit!$C$8))</f>
        <v/>
      </c>
      <c r="H61" s="178" t="str">
        <f>IF(B61="","",ExcLimit!$D$8)</f>
        <v/>
      </c>
      <c r="I61" s="178" t="str">
        <f>IF(B61="","",ExcLimit!$E$8)</f>
        <v/>
      </c>
      <c r="J61" s="178" t="str">
        <f>IFERROR(VLOOKUP(B61,ExcCalc!O:S,2,FALSE),"")</f>
        <v/>
      </c>
      <c r="K61" s="178" t="str">
        <f>IFERROR(VLOOKUP(B61,ExcCalc!O:S,3,FALSE),"")</f>
        <v/>
      </c>
      <c r="L61" s="178" t="str">
        <f>IFERROR(VLOOKUP(B61,ExcCalc!O:S,4,FALSE),"")</f>
        <v/>
      </c>
      <c r="M61" s="178" t="str">
        <f>IFERROR(VLOOKUP(B61,ExcCalc!O:S,5,FALSE),"")</f>
        <v/>
      </c>
    </row>
    <row r="62" spans="1:13" x14ac:dyDescent="0.2">
      <c r="A62" s="152"/>
      <c r="B62" s="174" t="str">
        <f>IF(ISNUMBER('דיווח דיגומים'!B62),'דיווח דיגומים'!B62,"")</f>
        <v/>
      </c>
      <c r="C62" s="175" t="str">
        <f>IF(ISNUMBER('דיווח דיגומים'!B62),'דיווח דיגומים'!C62,"")</f>
        <v/>
      </c>
      <c r="D62" s="176" t="str">
        <f>IF('דיווח דיגומים'!E62="","",'דיווח דיגומים'!E62)</f>
        <v/>
      </c>
      <c r="E62" s="177" t="str">
        <f>IF(B62="","",IF(VLOOKUP(B62,WQ_UnitID!B:C,2,FALSE)=0,"",VLOOKUP(B62,WQ_UnitID!B:C,2,FALSE)))</f>
        <v/>
      </c>
      <c r="F62" s="178" t="str">
        <f>IF(B62="","",ExcLimit!$B$8)</f>
        <v/>
      </c>
      <c r="G62" s="178" t="str">
        <f>IF(B62="","",IF(D62=Index!$R$24,"",ExcLimit!$C$8))</f>
        <v/>
      </c>
      <c r="H62" s="178" t="str">
        <f>IF(B62="","",ExcLimit!$D$8)</f>
        <v/>
      </c>
      <c r="I62" s="178" t="str">
        <f>IF(B62="","",ExcLimit!$E$8)</f>
        <v/>
      </c>
      <c r="J62" s="178" t="str">
        <f>IFERROR(VLOOKUP(B62,ExcCalc!O:S,2,FALSE),"")</f>
        <v/>
      </c>
      <c r="K62" s="178" t="str">
        <f>IFERROR(VLOOKUP(B62,ExcCalc!O:S,3,FALSE),"")</f>
        <v/>
      </c>
      <c r="L62" s="178" t="str">
        <f>IFERROR(VLOOKUP(B62,ExcCalc!O:S,4,FALSE),"")</f>
        <v/>
      </c>
      <c r="M62" s="178" t="str">
        <f>IFERROR(VLOOKUP(B62,ExcCalc!O:S,5,FALSE),"")</f>
        <v/>
      </c>
    </row>
    <row r="63" spans="1:13" x14ac:dyDescent="0.2">
      <c r="A63" s="152"/>
      <c r="B63" s="174" t="str">
        <f>IF(ISNUMBER('דיווח דיגומים'!B63),'דיווח דיגומים'!B63,"")</f>
        <v/>
      </c>
      <c r="C63" s="175" t="str">
        <f>IF(ISNUMBER('דיווח דיגומים'!B63),'דיווח דיגומים'!C63,"")</f>
        <v/>
      </c>
      <c r="D63" s="176" t="str">
        <f>IF('דיווח דיגומים'!E63="","",'דיווח דיגומים'!E63)</f>
        <v/>
      </c>
      <c r="E63" s="177" t="str">
        <f>IF(B63="","",IF(VLOOKUP(B63,WQ_UnitID!B:C,2,FALSE)=0,"",VLOOKUP(B63,WQ_UnitID!B:C,2,FALSE)))</f>
        <v/>
      </c>
      <c r="F63" s="178" t="str">
        <f>IF(B63="","",ExcLimit!$B$8)</f>
        <v/>
      </c>
      <c r="G63" s="178" t="str">
        <f>IF(B63="","",IF(D63=Index!$R$24,"",ExcLimit!$C$8))</f>
        <v/>
      </c>
      <c r="H63" s="178" t="str">
        <f>IF(B63="","",ExcLimit!$D$8)</f>
        <v/>
      </c>
      <c r="I63" s="178" t="str">
        <f>IF(B63="","",ExcLimit!$E$8)</f>
        <v/>
      </c>
      <c r="J63" s="178" t="str">
        <f>IFERROR(VLOOKUP(B63,ExcCalc!O:S,2,FALSE),"")</f>
        <v/>
      </c>
      <c r="K63" s="178" t="str">
        <f>IFERROR(VLOOKUP(B63,ExcCalc!O:S,3,FALSE),"")</f>
        <v/>
      </c>
      <c r="L63" s="178" t="str">
        <f>IFERROR(VLOOKUP(B63,ExcCalc!O:S,4,FALSE),"")</f>
        <v/>
      </c>
      <c r="M63" s="178" t="str">
        <f>IFERROR(VLOOKUP(B63,ExcCalc!O:S,5,FALSE),"")</f>
        <v/>
      </c>
    </row>
    <row r="64" spans="1:13" x14ac:dyDescent="0.2">
      <c r="A64" s="152"/>
      <c r="B64" s="174" t="str">
        <f>IF(ISNUMBER('דיווח דיגומים'!B64),'דיווח דיגומים'!B64,"")</f>
        <v/>
      </c>
      <c r="C64" s="175" t="str">
        <f>IF(ISNUMBER('דיווח דיגומים'!B64),'דיווח דיגומים'!C64,"")</f>
        <v/>
      </c>
      <c r="D64" s="176" t="str">
        <f>IF('דיווח דיגומים'!E64="","",'דיווח דיגומים'!E64)</f>
        <v/>
      </c>
      <c r="E64" s="177" t="str">
        <f>IF(B64="","",IF(VLOOKUP(B64,WQ_UnitID!B:C,2,FALSE)=0,"",VLOOKUP(B64,WQ_UnitID!B:C,2,FALSE)))</f>
        <v/>
      </c>
      <c r="F64" s="178" t="str">
        <f>IF(B64="","",ExcLimit!$B$8)</f>
        <v/>
      </c>
      <c r="G64" s="178" t="str">
        <f>IF(B64="","",IF(D64=Index!$R$24,"",ExcLimit!$C$8))</f>
        <v/>
      </c>
      <c r="H64" s="178" t="str">
        <f>IF(B64="","",ExcLimit!$D$8)</f>
        <v/>
      </c>
      <c r="I64" s="178" t="str">
        <f>IF(B64="","",ExcLimit!$E$8)</f>
        <v/>
      </c>
      <c r="J64" s="178" t="str">
        <f>IFERROR(VLOOKUP(B64,ExcCalc!O:S,2,FALSE),"")</f>
        <v/>
      </c>
      <c r="K64" s="178" t="str">
        <f>IFERROR(VLOOKUP(B64,ExcCalc!O:S,3,FALSE),"")</f>
        <v/>
      </c>
      <c r="L64" s="178" t="str">
        <f>IFERROR(VLOOKUP(B64,ExcCalc!O:S,4,FALSE),"")</f>
        <v/>
      </c>
      <c r="M64" s="178" t="str">
        <f>IFERROR(VLOOKUP(B64,ExcCalc!O:S,5,FALSE),"")</f>
        <v/>
      </c>
    </row>
    <row r="65" spans="1:13" x14ac:dyDescent="0.2">
      <c r="A65" s="152"/>
      <c r="B65" s="174" t="str">
        <f>IF(ISNUMBER('דיווח דיגומים'!B65),'דיווח דיגומים'!B65,"")</f>
        <v/>
      </c>
      <c r="C65" s="175" t="str">
        <f>IF(ISNUMBER('דיווח דיגומים'!B65),'דיווח דיגומים'!C65,"")</f>
        <v/>
      </c>
      <c r="D65" s="176" t="str">
        <f>IF('דיווח דיגומים'!E65="","",'דיווח דיגומים'!E65)</f>
        <v/>
      </c>
      <c r="E65" s="177" t="str">
        <f>IF(B65="","",IF(VLOOKUP(B65,WQ_UnitID!B:C,2,FALSE)=0,"",VLOOKUP(B65,WQ_UnitID!B:C,2,FALSE)))</f>
        <v/>
      </c>
      <c r="F65" s="178" t="str">
        <f>IF(B65="","",ExcLimit!$B$8)</f>
        <v/>
      </c>
      <c r="G65" s="178" t="str">
        <f>IF(B65="","",IF(D65=Index!$R$24,"",ExcLimit!$C$8))</f>
        <v/>
      </c>
      <c r="H65" s="178" t="str">
        <f>IF(B65="","",ExcLimit!$D$8)</f>
        <v/>
      </c>
      <c r="I65" s="178" t="str">
        <f>IF(B65="","",ExcLimit!$E$8)</f>
        <v/>
      </c>
      <c r="J65" s="178" t="str">
        <f>IFERROR(VLOOKUP(B65,ExcCalc!O:S,2,FALSE),"")</f>
        <v/>
      </c>
      <c r="K65" s="178" t="str">
        <f>IFERROR(VLOOKUP(B65,ExcCalc!O:S,3,FALSE),"")</f>
        <v/>
      </c>
      <c r="L65" s="178" t="str">
        <f>IFERROR(VLOOKUP(B65,ExcCalc!O:S,4,FALSE),"")</f>
        <v/>
      </c>
      <c r="M65" s="178" t="str">
        <f>IFERROR(VLOOKUP(B65,ExcCalc!O:S,5,FALSE),"")</f>
        <v/>
      </c>
    </row>
    <row r="66" spans="1:13" x14ac:dyDescent="0.2">
      <c r="A66" s="152"/>
      <c r="B66" s="174" t="str">
        <f>IF(ISNUMBER('דיווח דיגומים'!B66),'דיווח דיגומים'!B66,"")</f>
        <v/>
      </c>
      <c r="C66" s="175" t="str">
        <f>IF(ISNUMBER('דיווח דיגומים'!B66),'דיווח דיגומים'!C66,"")</f>
        <v/>
      </c>
      <c r="D66" s="176" t="str">
        <f>IF('דיווח דיגומים'!E66="","",'דיווח דיגומים'!E66)</f>
        <v/>
      </c>
      <c r="E66" s="177" t="str">
        <f>IF(B66="","",IF(VLOOKUP(B66,WQ_UnitID!B:C,2,FALSE)=0,"",VLOOKUP(B66,WQ_UnitID!B:C,2,FALSE)))</f>
        <v/>
      </c>
      <c r="F66" s="178" t="str">
        <f>IF(B66="","",ExcLimit!$B$8)</f>
        <v/>
      </c>
      <c r="G66" s="178" t="str">
        <f>IF(B66="","",IF(D66=Index!$R$24,"",ExcLimit!$C$8))</f>
        <v/>
      </c>
      <c r="H66" s="178" t="str">
        <f>IF(B66="","",ExcLimit!$D$8)</f>
        <v/>
      </c>
      <c r="I66" s="178" t="str">
        <f>IF(B66="","",ExcLimit!$E$8)</f>
        <v/>
      </c>
      <c r="J66" s="178" t="str">
        <f>IFERROR(VLOOKUP(B66,ExcCalc!O:S,2,FALSE),"")</f>
        <v/>
      </c>
      <c r="K66" s="178" t="str">
        <f>IFERROR(VLOOKUP(B66,ExcCalc!O:S,3,FALSE),"")</f>
        <v/>
      </c>
      <c r="L66" s="178" t="str">
        <f>IFERROR(VLOOKUP(B66,ExcCalc!O:S,4,FALSE),"")</f>
        <v/>
      </c>
      <c r="M66" s="178" t="str">
        <f>IFERROR(VLOOKUP(B66,ExcCalc!O:S,5,FALSE),"")</f>
        <v/>
      </c>
    </row>
    <row r="67" spans="1:13" x14ac:dyDescent="0.2">
      <c r="A67" s="152"/>
      <c r="B67" s="174" t="str">
        <f>IF(ISNUMBER('דיווח דיגומים'!B67),'דיווח דיגומים'!B67,"")</f>
        <v/>
      </c>
      <c r="C67" s="175" t="str">
        <f>IF(ISNUMBER('דיווח דיגומים'!B67),'דיווח דיגומים'!C67,"")</f>
        <v/>
      </c>
      <c r="D67" s="176" t="str">
        <f>IF('דיווח דיגומים'!E67="","",'דיווח דיגומים'!E67)</f>
        <v/>
      </c>
      <c r="E67" s="177" t="str">
        <f>IF(B67="","",IF(VLOOKUP(B67,WQ_UnitID!B:C,2,FALSE)=0,"",VLOOKUP(B67,WQ_UnitID!B:C,2,FALSE)))</f>
        <v/>
      </c>
      <c r="F67" s="178" t="str">
        <f>IF(B67="","",ExcLimit!$B$8)</f>
        <v/>
      </c>
      <c r="G67" s="178" t="str">
        <f>IF(B67="","",IF(D67=Index!$R$24,"",ExcLimit!$C$8))</f>
        <v/>
      </c>
      <c r="H67" s="178" t="str">
        <f>IF(B67="","",ExcLimit!$D$8)</f>
        <v/>
      </c>
      <c r="I67" s="178" t="str">
        <f>IF(B67="","",ExcLimit!$E$8)</f>
        <v/>
      </c>
      <c r="J67" s="178" t="str">
        <f>IFERROR(VLOOKUP(B67,ExcCalc!O:S,2,FALSE),"")</f>
        <v/>
      </c>
      <c r="K67" s="178" t="str">
        <f>IFERROR(VLOOKUP(B67,ExcCalc!O:S,3,FALSE),"")</f>
        <v/>
      </c>
      <c r="L67" s="178" t="str">
        <f>IFERROR(VLOOKUP(B67,ExcCalc!O:S,4,FALSE),"")</f>
        <v/>
      </c>
      <c r="M67" s="178" t="str">
        <f>IFERROR(VLOOKUP(B67,ExcCalc!O:S,5,FALSE),"")</f>
        <v/>
      </c>
    </row>
    <row r="68" spans="1:13" x14ac:dyDescent="0.2">
      <c r="A68" s="152"/>
      <c r="B68" s="174" t="str">
        <f>IF(ISNUMBER('דיווח דיגומים'!B68),'דיווח דיגומים'!B68,"")</f>
        <v/>
      </c>
      <c r="C68" s="175" t="str">
        <f>IF(ISNUMBER('דיווח דיגומים'!B68),'דיווח דיגומים'!C68,"")</f>
        <v/>
      </c>
      <c r="D68" s="176" t="str">
        <f>IF('דיווח דיגומים'!E68="","",'דיווח דיגומים'!E68)</f>
        <v/>
      </c>
      <c r="E68" s="177" t="str">
        <f>IF(B68="","",IF(VLOOKUP(B68,WQ_UnitID!B:C,2,FALSE)=0,"",VLOOKUP(B68,WQ_UnitID!B:C,2,FALSE)))</f>
        <v/>
      </c>
      <c r="F68" s="178" t="str">
        <f>IF(B68="","",ExcLimit!$B$8)</f>
        <v/>
      </c>
      <c r="G68" s="178" t="str">
        <f>IF(B68="","",IF(D68=Index!$R$24,"",ExcLimit!$C$8))</f>
        <v/>
      </c>
      <c r="H68" s="178" t="str">
        <f>IF(B68="","",ExcLimit!$D$8)</f>
        <v/>
      </c>
      <c r="I68" s="178" t="str">
        <f>IF(B68="","",ExcLimit!$E$8)</f>
        <v/>
      </c>
      <c r="J68" s="178" t="str">
        <f>IFERROR(VLOOKUP(B68,ExcCalc!O:S,2,FALSE),"")</f>
        <v/>
      </c>
      <c r="K68" s="178" t="str">
        <f>IFERROR(VLOOKUP(B68,ExcCalc!O:S,3,FALSE),"")</f>
        <v/>
      </c>
      <c r="L68" s="178" t="str">
        <f>IFERROR(VLOOKUP(B68,ExcCalc!O:S,4,FALSE),"")</f>
        <v/>
      </c>
      <c r="M68" s="178" t="str">
        <f>IFERROR(VLOOKUP(B68,ExcCalc!O:S,5,FALSE),"")</f>
        <v/>
      </c>
    </row>
    <row r="69" spans="1:13" x14ac:dyDescent="0.2">
      <c r="A69" s="152"/>
      <c r="B69" s="174" t="str">
        <f>IF(ISNUMBER('דיווח דיגומים'!B69),'דיווח דיגומים'!B69,"")</f>
        <v/>
      </c>
      <c r="C69" s="175" t="str">
        <f>IF(ISNUMBER('דיווח דיגומים'!B69),'דיווח דיגומים'!C69,"")</f>
        <v/>
      </c>
      <c r="D69" s="176" t="str">
        <f>IF('דיווח דיגומים'!E69="","",'דיווח דיגומים'!E69)</f>
        <v/>
      </c>
      <c r="E69" s="177" t="str">
        <f>IF(B69="","",IF(VLOOKUP(B69,WQ_UnitID!B:C,2,FALSE)=0,"",VLOOKUP(B69,WQ_UnitID!B:C,2,FALSE)))</f>
        <v/>
      </c>
      <c r="F69" s="178" t="str">
        <f>IF(B69="","",ExcLimit!$B$8)</f>
        <v/>
      </c>
      <c r="G69" s="178" t="str">
        <f>IF(B69="","",IF(D69=Index!$R$24,"",ExcLimit!$C$8))</f>
        <v/>
      </c>
      <c r="H69" s="178" t="str">
        <f>IF(B69="","",ExcLimit!$D$8)</f>
        <v/>
      </c>
      <c r="I69" s="178" t="str">
        <f>IF(B69="","",ExcLimit!$E$8)</f>
        <v/>
      </c>
      <c r="J69" s="178" t="str">
        <f>IFERROR(VLOOKUP(B69,ExcCalc!O:S,2,FALSE),"")</f>
        <v/>
      </c>
      <c r="K69" s="178" t="str">
        <f>IFERROR(VLOOKUP(B69,ExcCalc!O:S,3,FALSE),"")</f>
        <v/>
      </c>
      <c r="L69" s="178" t="str">
        <f>IFERROR(VLOOKUP(B69,ExcCalc!O:S,4,FALSE),"")</f>
        <v/>
      </c>
      <c r="M69" s="178" t="str">
        <f>IFERROR(VLOOKUP(B69,ExcCalc!O:S,5,FALSE),"")</f>
        <v/>
      </c>
    </row>
    <row r="70" spans="1:13" x14ac:dyDescent="0.2">
      <c r="A70" s="152"/>
      <c r="B70" s="174" t="str">
        <f>IF(ISNUMBER('דיווח דיגומים'!B70),'דיווח דיגומים'!B70,"")</f>
        <v/>
      </c>
      <c r="C70" s="175" t="str">
        <f>IF(ISNUMBER('דיווח דיגומים'!B70),'דיווח דיגומים'!C70,"")</f>
        <v/>
      </c>
      <c r="D70" s="176" t="str">
        <f>IF('דיווח דיגומים'!E70="","",'דיווח דיגומים'!E70)</f>
        <v/>
      </c>
      <c r="E70" s="177" t="str">
        <f>IF(B70="","",IF(VLOOKUP(B70,WQ_UnitID!B:C,2,FALSE)=0,"",VLOOKUP(B70,WQ_UnitID!B:C,2,FALSE)))</f>
        <v/>
      </c>
      <c r="F70" s="178" t="str">
        <f>IF(B70="","",ExcLimit!$B$8)</f>
        <v/>
      </c>
      <c r="G70" s="178" t="str">
        <f>IF(B70="","",IF(D70=Index!$R$24,"",ExcLimit!$C$8))</f>
        <v/>
      </c>
      <c r="H70" s="178" t="str">
        <f>IF(B70="","",ExcLimit!$D$8)</f>
        <v/>
      </c>
      <c r="I70" s="178" t="str">
        <f>IF(B70="","",ExcLimit!$E$8)</f>
        <v/>
      </c>
      <c r="J70" s="178" t="str">
        <f>IFERROR(VLOOKUP(B70,ExcCalc!O:S,2,FALSE),"")</f>
        <v/>
      </c>
      <c r="K70" s="178" t="str">
        <f>IFERROR(VLOOKUP(B70,ExcCalc!O:S,3,FALSE),"")</f>
        <v/>
      </c>
      <c r="L70" s="178" t="str">
        <f>IFERROR(VLOOKUP(B70,ExcCalc!O:S,4,FALSE),"")</f>
        <v/>
      </c>
      <c r="M70" s="178" t="str">
        <f>IFERROR(VLOOKUP(B70,ExcCalc!O:S,5,FALSE),"")</f>
        <v/>
      </c>
    </row>
    <row r="71" spans="1:13" x14ac:dyDescent="0.2">
      <c r="A71" s="152"/>
      <c r="B71" s="174" t="str">
        <f>IF(ISNUMBER('דיווח דיגומים'!B71),'דיווח דיגומים'!B71,"")</f>
        <v/>
      </c>
      <c r="C71" s="175" t="str">
        <f>IF(ISNUMBER('דיווח דיגומים'!B71),'דיווח דיגומים'!C71,"")</f>
        <v/>
      </c>
      <c r="D71" s="176" t="str">
        <f>IF('דיווח דיגומים'!E71="","",'דיווח דיגומים'!E71)</f>
        <v/>
      </c>
      <c r="E71" s="177" t="str">
        <f>IF(B71="","",IF(VLOOKUP(B71,WQ_UnitID!B:C,2,FALSE)=0,"",VLOOKUP(B71,WQ_UnitID!B:C,2,FALSE)))</f>
        <v/>
      </c>
      <c r="F71" s="178" t="str">
        <f>IF(B71="","",ExcLimit!$B$8)</f>
        <v/>
      </c>
      <c r="G71" s="178" t="str">
        <f>IF(B71="","",IF(D71=Index!$R$24,"",ExcLimit!$C$8))</f>
        <v/>
      </c>
      <c r="H71" s="178" t="str">
        <f>IF(B71="","",ExcLimit!$D$8)</f>
        <v/>
      </c>
      <c r="I71" s="178" t="str">
        <f>IF(B71="","",ExcLimit!$E$8)</f>
        <v/>
      </c>
      <c r="J71" s="178" t="str">
        <f>IFERROR(VLOOKUP(B71,ExcCalc!O:S,2,FALSE),"")</f>
        <v/>
      </c>
      <c r="K71" s="178" t="str">
        <f>IFERROR(VLOOKUP(B71,ExcCalc!O:S,3,FALSE),"")</f>
        <v/>
      </c>
      <c r="L71" s="178" t="str">
        <f>IFERROR(VLOOKUP(B71,ExcCalc!O:S,4,FALSE),"")</f>
        <v/>
      </c>
      <c r="M71" s="178" t="str">
        <f>IFERROR(VLOOKUP(B71,ExcCalc!O:S,5,FALSE),"")</f>
        <v/>
      </c>
    </row>
    <row r="72" spans="1:13" x14ac:dyDescent="0.2">
      <c r="A72" s="152"/>
      <c r="B72" s="174" t="str">
        <f>IF(ISNUMBER('דיווח דיגומים'!B72),'דיווח דיגומים'!B72,"")</f>
        <v/>
      </c>
      <c r="C72" s="175" t="str">
        <f>IF(ISNUMBER('דיווח דיגומים'!B72),'דיווח דיגומים'!C72,"")</f>
        <v/>
      </c>
      <c r="D72" s="176" t="str">
        <f>IF('דיווח דיגומים'!E72="","",'דיווח דיגומים'!E72)</f>
        <v/>
      </c>
      <c r="E72" s="177" t="str">
        <f>IF(B72="","",IF(VLOOKUP(B72,WQ_UnitID!B:C,2,FALSE)=0,"",VLOOKUP(B72,WQ_UnitID!B:C,2,FALSE)))</f>
        <v/>
      </c>
      <c r="F72" s="178" t="str">
        <f>IF(B72="","",ExcLimit!$B$8)</f>
        <v/>
      </c>
      <c r="G72" s="178" t="str">
        <f>IF(B72="","",IF(D72=Index!$R$24,"",ExcLimit!$C$8))</f>
        <v/>
      </c>
      <c r="H72" s="178" t="str">
        <f>IF(B72="","",ExcLimit!$D$8)</f>
        <v/>
      </c>
      <c r="I72" s="178" t="str">
        <f>IF(B72="","",ExcLimit!$E$8)</f>
        <v/>
      </c>
      <c r="J72" s="178" t="str">
        <f>IFERROR(VLOOKUP(B72,ExcCalc!O:S,2,FALSE),"")</f>
        <v/>
      </c>
      <c r="K72" s="178" t="str">
        <f>IFERROR(VLOOKUP(B72,ExcCalc!O:S,3,FALSE),"")</f>
        <v/>
      </c>
      <c r="L72" s="178" t="str">
        <f>IFERROR(VLOOKUP(B72,ExcCalc!O:S,4,FALSE),"")</f>
        <v/>
      </c>
      <c r="M72" s="178" t="str">
        <f>IFERROR(VLOOKUP(B72,ExcCalc!O:S,5,FALSE),"")</f>
        <v/>
      </c>
    </row>
    <row r="73" spans="1:13" x14ac:dyDescent="0.2">
      <c r="A73" s="152"/>
      <c r="B73" s="174" t="str">
        <f>IF(ISNUMBER('דיווח דיגומים'!B73),'דיווח דיגומים'!B73,"")</f>
        <v/>
      </c>
      <c r="C73" s="175" t="str">
        <f>IF(ISNUMBER('דיווח דיגומים'!B73),'דיווח דיגומים'!C73,"")</f>
        <v/>
      </c>
      <c r="D73" s="176" t="str">
        <f>IF('דיווח דיגומים'!E73="","",'דיווח דיגומים'!E73)</f>
        <v/>
      </c>
      <c r="E73" s="177" t="str">
        <f>IF(B73="","",IF(VLOOKUP(B73,WQ_UnitID!B:C,2,FALSE)=0,"",VLOOKUP(B73,WQ_UnitID!B:C,2,FALSE)))</f>
        <v/>
      </c>
      <c r="F73" s="178" t="str">
        <f>IF(B73="","",ExcLimit!$B$8)</f>
        <v/>
      </c>
      <c r="G73" s="178" t="str">
        <f>IF(B73="","",IF(D73=Index!$R$24,"",ExcLimit!$C$8))</f>
        <v/>
      </c>
      <c r="H73" s="178" t="str">
        <f>IF(B73="","",ExcLimit!$D$8)</f>
        <v/>
      </c>
      <c r="I73" s="178" t="str">
        <f>IF(B73="","",ExcLimit!$E$8)</f>
        <v/>
      </c>
      <c r="J73" s="178" t="str">
        <f>IFERROR(VLOOKUP(B73,ExcCalc!O:S,2,FALSE),"")</f>
        <v/>
      </c>
      <c r="K73" s="178" t="str">
        <f>IFERROR(VLOOKUP(B73,ExcCalc!O:S,3,FALSE),"")</f>
        <v/>
      </c>
      <c r="L73" s="178" t="str">
        <f>IFERROR(VLOOKUP(B73,ExcCalc!O:S,4,FALSE),"")</f>
        <v/>
      </c>
      <c r="M73" s="178" t="str">
        <f>IFERROR(VLOOKUP(B73,ExcCalc!O:S,5,FALSE),"")</f>
        <v/>
      </c>
    </row>
    <row r="74" spans="1:13" x14ac:dyDescent="0.2">
      <c r="A74" s="152"/>
      <c r="B74" s="174" t="str">
        <f>IF(ISNUMBER('דיווח דיגומים'!B74),'דיווח דיגומים'!B74,"")</f>
        <v/>
      </c>
      <c r="C74" s="175" t="str">
        <f>IF(ISNUMBER('דיווח דיגומים'!B74),'דיווח דיגומים'!C74,"")</f>
        <v/>
      </c>
      <c r="D74" s="176" t="str">
        <f>IF('דיווח דיגומים'!E74="","",'דיווח דיגומים'!E74)</f>
        <v/>
      </c>
      <c r="E74" s="177" t="str">
        <f>IF(B74="","",IF(VLOOKUP(B74,WQ_UnitID!B:C,2,FALSE)=0,"",VLOOKUP(B74,WQ_UnitID!B:C,2,FALSE)))</f>
        <v/>
      </c>
      <c r="F74" s="178" t="str">
        <f>IF(B74="","",ExcLimit!$B$8)</f>
        <v/>
      </c>
      <c r="G74" s="178" t="str">
        <f>IF(B74="","",IF(D74=Index!$R$24,"",ExcLimit!$C$8))</f>
        <v/>
      </c>
      <c r="H74" s="178" t="str">
        <f>IF(B74="","",ExcLimit!$D$8)</f>
        <v/>
      </c>
      <c r="I74" s="178" t="str">
        <f>IF(B74="","",ExcLimit!$E$8)</f>
        <v/>
      </c>
      <c r="J74" s="178" t="str">
        <f>IFERROR(VLOOKUP(B74,ExcCalc!O:S,2,FALSE),"")</f>
        <v/>
      </c>
      <c r="K74" s="178" t="str">
        <f>IFERROR(VLOOKUP(B74,ExcCalc!O:S,3,FALSE),"")</f>
        <v/>
      </c>
      <c r="L74" s="178" t="str">
        <f>IFERROR(VLOOKUP(B74,ExcCalc!O:S,4,FALSE),"")</f>
        <v/>
      </c>
      <c r="M74" s="178" t="str">
        <f>IFERROR(VLOOKUP(B74,ExcCalc!O:S,5,FALSE),"")</f>
        <v/>
      </c>
    </row>
    <row r="75" spans="1:13" x14ac:dyDescent="0.2">
      <c r="A75" s="152"/>
      <c r="B75" s="174" t="str">
        <f>IF(ISNUMBER('דיווח דיגומים'!B75),'דיווח דיגומים'!B75,"")</f>
        <v/>
      </c>
      <c r="C75" s="175" t="str">
        <f>IF(ISNUMBER('דיווח דיגומים'!B75),'דיווח דיגומים'!C75,"")</f>
        <v/>
      </c>
      <c r="D75" s="176" t="str">
        <f>IF('דיווח דיגומים'!E75="","",'דיווח דיגומים'!E75)</f>
        <v/>
      </c>
      <c r="E75" s="177" t="str">
        <f>IF(B75="","",IF(VLOOKUP(B75,WQ_UnitID!B:C,2,FALSE)=0,"",VLOOKUP(B75,WQ_UnitID!B:C,2,FALSE)))</f>
        <v/>
      </c>
      <c r="F75" s="178" t="str">
        <f>IF(B75="","",ExcLimit!$B$8)</f>
        <v/>
      </c>
      <c r="G75" s="178" t="str">
        <f>IF(B75="","",IF(D75=Index!$R$24,"",ExcLimit!$C$8))</f>
        <v/>
      </c>
      <c r="H75" s="178" t="str">
        <f>IF(B75="","",ExcLimit!$D$8)</f>
        <v/>
      </c>
      <c r="I75" s="178" t="str">
        <f>IF(B75="","",ExcLimit!$E$8)</f>
        <v/>
      </c>
      <c r="J75" s="178" t="str">
        <f>IFERROR(VLOOKUP(B75,ExcCalc!O:S,2,FALSE),"")</f>
        <v/>
      </c>
      <c r="K75" s="178" t="str">
        <f>IFERROR(VLOOKUP(B75,ExcCalc!O:S,3,FALSE),"")</f>
        <v/>
      </c>
      <c r="L75" s="178" t="str">
        <f>IFERROR(VLOOKUP(B75,ExcCalc!O:S,4,FALSE),"")</f>
        <v/>
      </c>
      <c r="M75" s="178" t="str">
        <f>IFERROR(VLOOKUP(B75,ExcCalc!O:S,5,FALSE),"")</f>
        <v/>
      </c>
    </row>
    <row r="76" spans="1:13" x14ac:dyDescent="0.2">
      <c r="A76" s="152"/>
      <c r="B76" s="174" t="str">
        <f>IF(ISNUMBER('דיווח דיגומים'!B76),'דיווח דיגומים'!B76,"")</f>
        <v/>
      </c>
      <c r="C76" s="175" t="str">
        <f>IF(ISNUMBER('דיווח דיגומים'!B76),'דיווח דיגומים'!C76,"")</f>
        <v/>
      </c>
      <c r="D76" s="176" t="str">
        <f>IF('דיווח דיגומים'!E76="","",'דיווח דיגומים'!E76)</f>
        <v/>
      </c>
      <c r="E76" s="177" t="str">
        <f>IF(B76="","",IF(VLOOKUP(B76,WQ_UnitID!B:C,2,FALSE)=0,"",VLOOKUP(B76,WQ_UnitID!B:C,2,FALSE)))</f>
        <v/>
      </c>
      <c r="F76" s="178" t="str">
        <f>IF(B76="","",ExcLimit!$B$8)</f>
        <v/>
      </c>
      <c r="G76" s="178" t="str">
        <f>IF(B76="","",IF(D76=Index!$R$24,"",ExcLimit!$C$8))</f>
        <v/>
      </c>
      <c r="H76" s="178" t="str">
        <f>IF(B76="","",ExcLimit!$D$8)</f>
        <v/>
      </c>
      <c r="I76" s="178" t="str">
        <f>IF(B76="","",ExcLimit!$E$8)</f>
        <v/>
      </c>
      <c r="J76" s="178" t="str">
        <f>IFERROR(VLOOKUP(B76,ExcCalc!O:S,2,FALSE),"")</f>
        <v/>
      </c>
      <c r="K76" s="178" t="str">
        <f>IFERROR(VLOOKUP(B76,ExcCalc!O:S,3,FALSE),"")</f>
        <v/>
      </c>
      <c r="L76" s="178" t="str">
        <f>IFERROR(VLOOKUP(B76,ExcCalc!O:S,4,FALSE),"")</f>
        <v/>
      </c>
      <c r="M76" s="178" t="str">
        <f>IFERROR(VLOOKUP(B76,ExcCalc!O:S,5,FALSE),"")</f>
        <v/>
      </c>
    </row>
    <row r="77" spans="1:13" x14ac:dyDescent="0.2">
      <c r="A77" s="152"/>
      <c r="B77" s="174" t="str">
        <f>IF(ISNUMBER('דיווח דיגומים'!B77),'דיווח דיגומים'!B77,"")</f>
        <v/>
      </c>
      <c r="C77" s="175" t="str">
        <f>IF(ISNUMBER('דיווח דיגומים'!B77),'דיווח דיגומים'!C77,"")</f>
        <v/>
      </c>
      <c r="D77" s="176" t="str">
        <f>IF('דיווח דיגומים'!E77="","",'דיווח דיגומים'!E77)</f>
        <v/>
      </c>
      <c r="E77" s="177" t="str">
        <f>IF(B77="","",IF(VLOOKUP(B77,WQ_UnitID!B:C,2,FALSE)=0,"",VLOOKUP(B77,WQ_UnitID!B:C,2,FALSE)))</f>
        <v/>
      </c>
      <c r="F77" s="178" t="str">
        <f>IF(B77="","",ExcLimit!$B$8)</f>
        <v/>
      </c>
      <c r="G77" s="178" t="str">
        <f>IF(B77="","",IF(D77=Index!$R$24,"",ExcLimit!$C$8))</f>
        <v/>
      </c>
      <c r="H77" s="178" t="str">
        <f>IF(B77="","",ExcLimit!$D$8)</f>
        <v/>
      </c>
      <c r="I77" s="178" t="str">
        <f>IF(B77="","",ExcLimit!$E$8)</f>
        <v/>
      </c>
      <c r="J77" s="178" t="str">
        <f>IFERROR(VLOOKUP(B77,ExcCalc!O:S,2,FALSE),"")</f>
        <v/>
      </c>
      <c r="K77" s="178" t="str">
        <f>IFERROR(VLOOKUP(B77,ExcCalc!O:S,3,FALSE),"")</f>
        <v/>
      </c>
      <c r="L77" s="178" t="str">
        <f>IFERROR(VLOOKUP(B77,ExcCalc!O:S,4,FALSE),"")</f>
        <v/>
      </c>
      <c r="M77" s="178" t="str">
        <f>IFERROR(VLOOKUP(B77,ExcCalc!O:S,5,FALSE),"")</f>
        <v/>
      </c>
    </row>
    <row r="78" spans="1:13" x14ac:dyDescent="0.2">
      <c r="A78" s="152"/>
      <c r="B78" s="174" t="str">
        <f>IF(ISNUMBER('דיווח דיגומים'!B78),'דיווח דיגומים'!B78,"")</f>
        <v/>
      </c>
      <c r="C78" s="175" t="str">
        <f>IF(ISNUMBER('דיווח דיגומים'!B78),'דיווח דיגומים'!C78,"")</f>
        <v/>
      </c>
      <c r="D78" s="176" t="str">
        <f>IF('דיווח דיגומים'!E78="","",'דיווח דיגומים'!E78)</f>
        <v/>
      </c>
      <c r="E78" s="177" t="str">
        <f>IF(B78="","",IF(VLOOKUP(B78,WQ_UnitID!B:C,2,FALSE)=0,"",VLOOKUP(B78,WQ_UnitID!B:C,2,FALSE)))</f>
        <v/>
      </c>
      <c r="F78" s="178" t="str">
        <f>IF(B78="","",ExcLimit!$B$8)</f>
        <v/>
      </c>
      <c r="G78" s="178" t="str">
        <f>IF(B78="","",IF(D78=Index!$R$24,"",ExcLimit!$C$8))</f>
        <v/>
      </c>
      <c r="H78" s="178" t="str">
        <f>IF(B78="","",ExcLimit!$D$8)</f>
        <v/>
      </c>
      <c r="I78" s="178" t="str">
        <f>IF(B78="","",ExcLimit!$E$8)</f>
        <v/>
      </c>
      <c r="J78" s="178" t="str">
        <f>IFERROR(VLOOKUP(B78,ExcCalc!O:S,2,FALSE),"")</f>
        <v/>
      </c>
      <c r="K78" s="178" t="str">
        <f>IFERROR(VLOOKUP(B78,ExcCalc!O:S,3,FALSE),"")</f>
        <v/>
      </c>
      <c r="L78" s="178" t="str">
        <f>IFERROR(VLOOKUP(B78,ExcCalc!O:S,4,FALSE),"")</f>
        <v/>
      </c>
      <c r="M78" s="178" t="str">
        <f>IFERROR(VLOOKUP(B78,ExcCalc!O:S,5,FALSE),"")</f>
        <v/>
      </c>
    </row>
    <row r="79" spans="1:13" x14ac:dyDescent="0.2">
      <c r="A79" s="152"/>
      <c r="B79" s="174" t="str">
        <f>IF(ISNUMBER('דיווח דיגומים'!B79),'דיווח דיגומים'!B79,"")</f>
        <v/>
      </c>
      <c r="C79" s="175" t="str">
        <f>IF(ISNUMBER('דיווח דיגומים'!B79),'דיווח דיגומים'!C79,"")</f>
        <v/>
      </c>
      <c r="D79" s="176" t="str">
        <f>IF('דיווח דיגומים'!E79="","",'דיווח דיגומים'!E79)</f>
        <v/>
      </c>
      <c r="E79" s="177" t="str">
        <f>IF(B79="","",IF(VLOOKUP(B79,WQ_UnitID!B:C,2,FALSE)=0,"",VLOOKUP(B79,WQ_UnitID!B:C,2,FALSE)))</f>
        <v/>
      </c>
      <c r="F79" s="178" t="str">
        <f>IF(B79="","",ExcLimit!$B$8)</f>
        <v/>
      </c>
      <c r="G79" s="178" t="str">
        <f>IF(B79="","",IF(D79=Index!$R$24,"",ExcLimit!$C$8))</f>
        <v/>
      </c>
      <c r="H79" s="178" t="str">
        <f>IF(B79="","",ExcLimit!$D$8)</f>
        <v/>
      </c>
      <c r="I79" s="178" t="str">
        <f>IF(B79="","",ExcLimit!$E$8)</f>
        <v/>
      </c>
      <c r="J79" s="178" t="str">
        <f>IFERROR(VLOOKUP(B79,ExcCalc!O:S,2,FALSE),"")</f>
        <v/>
      </c>
      <c r="K79" s="178" t="str">
        <f>IFERROR(VLOOKUP(B79,ExcCalc!O:S,3,FALSE),"")</f>
        <v/>
      </c>
      <c r="L79" s="178" t="str">
        <f>IFERROR(VLOOKUP(B79,ExcCalc!O:S,4,FALSE),"")</f>
        <v/>
      </c>
      <c r="M79" s="178" t="str">
        <f>IFERROR(VLOOKUP(B79,ExcCalc!O:S,5,FALSE),"")</f>
        <v/>
      </c>
    </row>
    <row r="80" spans="1:13" x14ac:dyDescent="0.2">
      <c r="A80" s="152"/>
      <c r="B80" s="174" t="str">
        <f>IF(ISNUMBER('דיווח דיגומים'!B80),'דיווח דיגומים'!B80,"")</f>
        <v/>
      </c>
      <c r="C80" s="175" t="str">
        <f>IF(ISNUMBER('דיווח דיגומים'!B80),'דיווח דיגומים'!C80,"")</f>
        <v/>
      </c>
      <c r="D80" s="176" t="str">
        <f>IF('דיווח דיגומים'!E80="","",'דיווח דיגומים'!E80)</f>
        <v/>
      </c>
      <c r="E80" s="177" t="str">
        <f>IF(B80="","",IF(VLOOKUP(B80,WQ_UnitID!B:C,2,FALSE)=0,"",VLOOKUP(B80,WQ_UnitID!B:C,2,FALSE)))</f>
        <v/>
      </c>
      <c r="F80" s="178" t="str">
        <f>IF(B80="","",ExcLimit!$B$8)</f>
        <v/>
      </c>
      <c r="G80" s="178" t="str">
        <f>IF(B80="","",IF(D80=Index!$R$24,"",ExcLimit!$C$8))</f>
        <v/>
      </c>
      <c r="H80" s="178" t="str">
        <f>IF(B80="","",ExcLimit!$D$8)</f>
        <v/>
      </c>
      <c r="I80" s="178" t="str">
        <f>IF(B80="","",ExcLimit!$E$8)</f>
        <v/>
      </c>
      <c r="J80" s="178" t="str">
        <f>IFERROR(VLOOKUP(B80,ExcCalc!O:S,2,FALSE),"")</f>
        <v/>
      </c>
      <c r="K80" s="178" t="str">
        <f>IFERROR(VLOOKUP(B80,ExcCalc!O:S,3,FALSE),"")</f>
        <v/>
      </c>
      <c r="L80" s="178" t="str">
        <f>IFERROR(VLOOKUP(B80,ExcCalc!O:S,4,FALSE),"")</f>
        <v/>
      </c>
      <c r="M80" s="178" t="str">
        <f>IFERROR(VLOOKUP(B80,ExcCalc!O:S,5,FALSE),"")</f>
        <v/>
      </c>
    </row>
    <row r="81" spans="1:13" x14ac:dyDescent="0.2">
      <c r="A81" s="152"/>
      <c r="B81" s="174" t="str">
        <f>IF(ISNUMBER('דיווח דיגומים'!B81),'דיווח דיגומים'!B81,"")</f>
        <v/>
      </c>
      <c r="C81" s="175" t="str">
        <f>IF(ISNUMBER('דיווח דיגומים'!B81),'דיווח דיגומים'!C81,"")</f>
        <v/>
      </c>
      <c r="D81" s="176" t="str">
        <f>IF('דיווח דיגומים'!E81="","",'דיווח דיגומים'!E81)</f>
        <v/>
      </c>
      <c r="E81" s="177" t="str">
        <f>IF(B81="","",IF(VLOOKUP(B81,WQ_UnitID!B:C,2,FALSE)=0,"",VLOOKUP(B81,WQ_UnitID!B:C,2,FALSE)))</f>
        <v/>
      </c>
      <c r="F81" s="178" t="str">
        <f>IF(B81="","",ExcLimit!$B$8)</f>
        <v/>
      </c>
      <c r="G81" s="178" t="str">
        <f>IF(B81="","",IF(D81=Index!$R$24,"",ExcLimit!$C$8))</f>
        <v/>
      </c>
      <c r="H81" s="178" t="str">
        <f>IF(B81="","",ExcLimit!$D$8)</f>
        <v/>
      </c>
      <c r="I81" s="178" t="str">
        <f>IF(B81="","",ExcLimit!$E$8)</f>
        <v/>
      </c>
      <c r="J81" s="178" t="str">
        <f>IFERROR(VLOOKUP(B81,ExcCalc!O:S,2,FALSE),"")</f>
        <v/>
      </c>
      <c r="K81" s="178" t="str">
        <f>IFERROR(VLOOKUP(B81,ExcCalc!O:S,3,FALSE),"")</f>
        <v/>
      </c>
      <c r="L81" s="178" t="str">
        <f>IFERROR(VLOOKUP(B81,ExcCalc!O:S,4,FALSE),"")</f>
        <v/>
      </c>
      <c r="M81" s="178" t="str">
        <f>IFERROR(VLOOKUP(B81,ExcCalc!O:S,5,FALSE),"")</f>
        <v/>
      </c>
    </row>
    <row r="82" spans="1:13" x14ac:dyDescent="0.2">
      <c r="A82" s="152"/>
      <c r="B82" s="174" t="str">
        <f>IF(ISNUMBER('דיווח דיגומים'!B82),'דיווח דיגומים'!B82,"")</f>
        <v/>
      </c>
      <c r="C82" s="175" t="str">
        <f>IF(ISNUMBER('דיווח דיגומים'!B82),'דיווח דיגומים'!C82,"")</f>
        <v/>
      </c>
      <c r="D82" s="176" t="str">
        <f>IF('דיווח דיגומים'!E82="","",'דיווח דיגומים'!E82)</f>
        <v/>
      </c>
      <c r="E82" s="177" t="str">
        <f>IF(B82="","",IF(VLOOKUP(B82,WQ_UnitID!B:C,2,FALSE)=0,"",VLOOKUP(B82,WQ_UnitID!B:C,2,FALSE)))</f>
        <v/>
      </c>
      <c r="F82" s="178" t="str">
        <f>IF(B82="","",ExcLimit!$B$8)</f>
        <v/>
      </c>
      <c r="G82" s="178" t="str">
        <f>IF(B82="","",IF(D82=Index!$R$24,"",ExcLimit!$C$8))</f>
        <v/>
      </c>
      <c r="H82" s="178" t="str">
        <f>IF(B82="","",ExcLimit!$D$8)</f>
        <v/>
      </c>
      <c r="I82" s="178" t="str">
        <f>IF(B82="","",ExcLimit!$E$8)</f>
        <v/>
      </c>
      <c r="J82" s="178" t="str">
        <f>IFERROR(VLOOKUP(B82,ExcCalc!O:S,2,FALSE),"")</f>
        <v/>
      </c>
      <c r="K82" s="178" t="str">
        <f>IFERROR(VLOOKUP(B82,ExcCalc!O:S,3,FALSE),"")</f>
        <v/>
      </c>
      <c r="L82" s="178" t="str">
        <f>IFERROR(VLOOKUP(B82,ExcCalc!O:S,4,FALSE),"")</f>
        <v/>
      </c>
      <c r="M82" s="178" t="str">
        <f>IFERROR(VLOOKUP(B82,ExcCalc!O:S,5,FALSE),"")</f>
        <v/>
      </c>
    </row>
    <row r="83" spans="1:13" x14ac:dyDescent="0.2">
      <c r="A83" s="152"/>
      <c r="B83" s="174" t="str">
        <f>IF(ISNUMBER('דיווח דיגומים'!B83),'דיווח דיגומים'!B83,"")</f>
        <v/>
      </c>
      <c r="C83" s="175" t="str">
        <f>IF(ISNUMBER('דיווח דיגומים'!B83),'דיווח דיגומים'!C83,"")</f>
        <v/>
      </c>
      <c r="D83" s="176" t="str">
        <f>IF('דיווח דיגומים'!E83="","",'דיווח דיגומים'!E83)</f>
        <v/>
      </c>
      <c r="E83" s="177" t="str">
        <f>IF(B83="","",IF(VLOOKUP(B83,WQ_UnitID!B:C,2,FALSE)=0,"",VLOOKUP(B83,WQ_UnitID!B:C,2,FALSE)))</f>
        <v/>
      </c>
      <c r="F83" s="178" t="str">
        <f>IF(B83="","",ExcLimit!$B$8)</f>
        <v/>
      </c>
      <c r="G83" s="178" t="str">
        <f>IF(B83="","",IF(D83=Index!$R$24,"",ExcLimit!$C$8))</f>
        <v/>
      </c>
      <c r="H83" s="178" t="str">
        <f>IF(B83="","",ExcLimit!$D$8)</f>
        <v/>
      </c>
      <c r="I83" s="178" t="str">
        <f>IF(B83="","",ExcLimit!$E$8)</f>
        <v/>
      </c>
      <c r="J83" s="178" t="str">
        <f>IFERROR(VLOOKUP(B83,ExcCalc!O:S,2,FALSE),"")</f>
        <v/>
      </c>
      <c r="K83" s="178" t="str">
        <f>IFERROR(VLOOKUP(B83,ExcCalc!O:S,3,FALSE),"")</f>
        <v/>
      </c>
      <c r="L83" s="178" t="str">
        <f>IFERROR(VLOOKUP(B83,ExcCalc!O:S,4,FALSE),"")</f>
        <v/>
      </c>
      <c r="M83" s="178" t="str">
        <f>IFERROR(VLOOKUP(B83,ExcCalc!O:S,5,FALSE),"")</f>
        <v/>
      </c>
    </row>
    <row r="84" spans="1:13" x14ac:dyDescent="0.2">
      <c r="A84" s="152"/>
      <c r="B84" s="174" t="str">
        <f>IF(ISNUMBER('דיווח דיגומים'!B84),'דיווח דיגומים'!B84,"")</f>
        <v/>
      </c>
      <c r="C84" s="175" t="str">
        <f>IF(ISNUMBER('דיווח דיגומים'!B84),'דיווח דיגומים'!C84,"")</f>
        <v/>
      </c>
      <c r="D84" s="176" t="str">
        <f>IF('דיווח דיגומים'!E84="","",'דיווח דיגומים'!E84)</f>
        <v/>
      </c>
      <c r="E84" s="177" t="str">
        <f>IF(B84="","",IF(VLOOKUP(B84,WQ_UnitID!B:C,2,FALSE)=0,"",VLOOKUP(B84,WQ_UnitID!B:C,2,FALSE)))</f>
        <v/>
      </c>
      <c r="F84" s="178" t="str">
        <f>IF(B84="","",ExcLimit!$B$8)</f>
        <v/>
      </c>
      <c r="G84" s="178" t="str">
        <f>IF(B84="","",IF(D84=Index!$R$24,"",ExcLimit!$C$8))</f>
        <v/>
      </c>
      <c r="H84" s="178" t="str">
        <f>IF(B84="","",ExcLimit!$D$8)</f>
        <v/>
      </c>
      <c r="I84" s="178" t="str">
        <f>IF(B84="","",ExcLimit!$E$8)</f>
        <v/>
      </c>
      <c r="J84" s="178" t="str">
        <f>IFERROR(VLOOKUP(B84,ExcCalc!O:S,2,FALSE),"")</f>
        <v/>
      </c>
      <c r="K84" s="178" t="str">
        <f>IFERROR(VLOOKUP(B84,ExcCalc!O:S,3,FALSE),"")</f>
        <v/>
      </c>
      <c r="L84" s="178" t="str">
        <f>IFERROR(VLOOKUP(B84,ExcCalc!O:S,4,FALSE),"")</f>
        <v/>
      </c>
      <c r="M84" s="178" t="str">
        <f>IFERROR(VLOOKUP(B84,ExcCalc!O:S,5,FALSE),"")</f>
        <v/>
      </c>
    </row>
    <row r="85" spans="1:13" x14ac:dyDescent="0.2">
      <c r="A85" s="152"/>
      <c r="B85" s="174" t="str">
        <f>IF(ISNUMBER('דיווח דיגומים'!B85),'דיווח דיגומים'!B85,"")</f>
        <v/>
      </c>
      <c r="C85" s="175" t="str">
        <f>IF(ISNUMBER('דיווח דיגומים'!B85),'דיווח דיגומים'!C85,"")</f>
        <v/>
      </c>
      <c r="D85" s="176" t="str">
        <f>IF('דיווח דיגומים'!E85="","",'דיווח דיגומים'!E85)</f>
        <v/>
      </c>
      <c r="E85" s="177" t="str">
        <f>IF(B85="","",IF(VLOOKUP(B85,WQ_UnitID!B:C,2,FALSE)=0,"",VLOOKUP(B85,WQ_UnitID!B:C,2,FALSE)))</f>
        <v/>
      </c>
      <c r="F85" s="178" t="str">
        <f>IF(B85="","",ExcLimit!$B$8)</f>
        <v/>
      </c>
      <c r="G85" s="178" t="str">
        <f>IF(B85="","",IF(D85=Index!$R$24,"",ExcLimit!$C$8))</f>
        <v/>
      </c>
      <c r="H85" s="178" t="str">
        <f>IF(B85="","",ExcLimit!$D$8)</f>
        <v/>
      </c>
      <c r="I85" s="178" t="str">
        <f>IF(B85="","",ExcLimit!$E$8)</f>
        <v/>
      </c>
      <c r="J85" s="178" t="str">
        <f>IFERROR(VLOOKUP(B85,ExcCalc!O:S,2,FALSE),"")</f>
        <v/>
      </c>
      <c r="K85" s="178" t="str">
        <f>IFERROR(VLOOKUP(B85,ExcCalc!O:S,3,FALSE),"")</f>
        <v/>
      </c>
      <c r="L85" s="178" t="str">
        <f>IFERROR(VLOOKUP(B85,ExcCalc!O:S,4,FALSE),"")</f>
        <v/>
      </c>
      <c r="M85" s="178" t="str">
        <f>IFERROR(VLOOKUP(B85,ExcCalc!O:S,5,FALSE),"")</f>
        <v/>
      </c>
    </row>
    <row r="86" spans="1:13" x14ac:dyDescent="0.2">
      <c r="A86" s="152"/>
      <c r="B86" s="174" t="str">
        <f>IF(ISNUMBER('דיווח דיגומים'!B86),'דיווח דיגומים'!B86,"")</f>
        <v/>
      </c>
      <c r="C86" s="175" t="str">
        <f>IF(ISNUMBER('דיווח דיגומים'!B86),'דיווח דיגומים'!C86,"")</f>
        <v/>
      </c>
      <c r="D86" s="176" t="str">
        <f>IF('דיווח דיגומים'!E86="","",'דיווח דיגומים'!E86)</f>
        <v/>
      </c>
      <c r="E86" s="177" t="str">
        <f>IF(B86="","",IF(VLOOKUP(B86,WQ_UnitID!B:C,2,FALSE)=0,"",VLOOKUP(B86,WQ_UnitID!B:C,2,FALSE)))</f>
        <v/>
      </c>
      <c r="F86" s="178" t="str">
        <f>IF(B86="","",ExcLimit!$B$8)</f>
        <v/>
      </c>
      <c r="G86" s="178" t="str">
        <f>IF(B86="","",IF(D86=Index!$R$24,"",ExcLimit!$C$8))</f>
        <v/>
      </c>
      <c r="H86" s="178" t="str">
        <f>IF(B86="","",ExcLimit!$D$8)</f>
        <v/>
      </c>
      <c r="I86" s="178" t="str">
        <f>IF(B86="","",ExcLimit!$E$8)</f>
        <v/>
      </c>
      <c r="J86" s="178" t="str">
        <f>IFERROR(VLOOKUP(B86,ExcCalc!O:S,2,FALSE),"")</f>
        <v/>
      </c>
      <c r="K86" s="178" t="str">
        <f>IFERROR(VLOOKUP(B86,ExcCalc!O:S,3,FALSE),"")</f>
        <v/>
      </c>
      <c r="L86" s="178" t="str">
        <f>IFERROR(VLOOKUP(B86,ExcCalc!O:S,4,FALSE),"")</f>
        <v/>
      </c>
      <c r="M86" s="178" t="str">
        <f>IFERROR(VLOOKUP(B86,ExcCalc!O:S,5,FALSE),"")</f>
        <v/>
      </c>
    </row>
    <row r="87" spans="1:13" x14ac:dyDescent="0.2">
      <c r="A87" s="152"/>
      <c r="B87" s="174" t="str">
        <f>IF(ISNUMBER('דיווח דיגומים'!B87),'דיווח דיגומים'!B87,"")</f>
        <v/>
      </c>
      <c r="C87" s="175" t="str">
        <f>IF(ISNUMBER('דיווח דיגומים'!B87),'דיווח דיגומים'!C87,"")</f>
        <v/>
      </c>
      <c r="D87" s="176" t="str">
        <f>IF('דיווח דיגומים'!E87="","",'דיווח דיגומים'!E87)</f>
        <v/>
      </c>
      <c r="E87" s="177" t="str">
        <f>IF(B87="","",IF(VLOOKUP(B87,WQ_UnitID!B:C,2,FALSE)=0,"",VLOOKUP(B87,WQ_UnitID!B:C,2,FALSE)))</f>
        <v/>
      </c>
      <c r="F87" s="178" t="str">
        <f>IF(B87="","",ExcLimit!$B$8)</f>
        <v/>
      </c>
      <c r="G87" s="178" t="str">
        <f>IF(B87="","",IF(D87=Index!$R$24,"",ExcLimit!$C$8))</f>
        <v/>
      </c>
      <c r="H87" s="178" t="str">
        <f>IF(B87="","",ExcLimit!$D$8)</f>
        <v/>
      </c>
      <c r="I87" s="178" t="str">
        <f>IF(B87="","",ExcLimit!$E$8)</f>
        <v/>
      </c>
      <c r="J87" s="178" t="str">
        <f>IFERROR(VLOOKUP(B87,ExcCalc!O:S,2,FALSE),"")</f>
        <v/>
      </c>
      <c r="K87" s="178" t="str">
        <f>IFERROR(VLOOKUP(B87,ExcCalc!O:S,3,FALSE),"")</f>
        <v/>
      </c>
      <c r="L87" s="178" t="str">
        <f>IFERROR(VLOOKUP(B87,ExcCalc!O:S,4,FALSE),"")</f>
        <v/>
      </c>
      <c r="M87" s="178" t="str">
        <f>IFERROR(VLOOKUP(B87,ExcCalc!O:S,5,FALSE),"")</f>
        <v/>
      </c>
    </row>
    <row r="88" spans="1:13" x14ac:dyDescent="0.2">
      <c r="A88" s="152"/>
      <c r="B88" s="174" t="str">
        <f>IF(ISNUMBER('דיווח דיגומים'!B88),'דיווח דיגומים'!B88,"")</f>
        <v/>
      </c>
      <c r="C88" s="175" t="str">
        <f>IF(ISNUMBER('דיווח דיגומים'!B88),'דיווח דיגומים'!C88,"")</f>
        <v/>
      </c>
      <c r="D88" s="176" t="str">
        <f>IF('דיווח דיגומים'!E88="","",'דיווח דיגומים'!E88)</f>
        <v/>
      </c>
      <c r="E88" s="177" t="str">
        <f>IF(B88="","",IF(VLOOKUP(B88,WQ_UnitID!B:C,2,FALSE)=0,"",VLOOKUP(B88,WQ_UnitID!B:C,2,FALSE)))</f>
        <v/>
      </c>
      <c r="F88" s="178" t="str">
        <f>IF(B88="","",ExcLimit!$B$8)</f>
        <v/>
      </c>
      <c r="G88" s="178" t="str">
        <f>IF(B88="","",IF(D88=Index!$R$24,"",ExcLimit!$C$8))</f>
        <v/>
      </c>
      <c r="H88" s="178" t="str">
        <f>IF(B88="","",ExcLimit!$D$8)</f>
        <v/>
      </c>
      <c r="I88" s="178" t="str">
        <f>IF(B88="","",ExcLimit!$E$8)</f>
        <v/>
      </c>
      <c r="J88" s="178" t="str">
        <f>IFERROR(VLOOKUP(B88,ExcCalc!O:S,2,FALSE),"")</f>
        <v/>
      </c>
      <c r="K88" s="178" t="str">
        <f>IFERROR(VLOOKUP(B88,ExcCalc!O:S,3,FALSE),"")</f>
        <v/>
      </c>
      <c r="L88" s="178" t="str">
        <f>IFERROR(VLOOKUP(B88,ExcCalc!O:S,4,FALSE),"")</f>
        <v/>
      </c>
      <c r="M88" s="178" t="str">
        <f>IFERROR(VLOOKUP(B88,ExcCalc!O:S,5,FALSE),"")</f>
        <v/>
      </c>
    </row>
    <row r="89" spans="1:13" x14ac:dyDescent="0.2">
      <c r="A89" s="152"/>
      <c r="B89" s="174" t="str">
        <f>IF(ISNUMBER('דיווח דיגומים'!B89),'דיווח דיגומים'!B89,"")</f>
        <v/>
      </c>
      <c r="C89" s="175" t="str">
        <f>IF(ISNUMBER('דיווח דיגומים'!B89),'דיווח דיגומים'!C89,"")</f>
        <v/>
      </c>
      <c r="D89" s="176" t="str">
        <f>IF('דיווח דיגומים'!E89="","",'דיווח דיגומים'!E89)</f>
        <v/>
      </c>
      <c r="E89" s="177" t="str">
        <f>IF(B89="","",IF(VLOOKUP(B89,WQ_UnitID!B:C,2,FALSE)=0,"",VLOOKUP(B89,WQ_UnitID!B:C,2,FALSE)))</f>
        <v/>
      </c>
      <c r="F89" s="178" t="str">
        <f>IF(B89="","",ExcLimit!$B$8)</f>
        <v/>
      </c>
      <c r="G89" s="178" t="str">
        <f>IF(B89="","",IF(D89=Index!$R$24,"",ExcLimit!$C$8))</f>
        <v/>
      </c>
      <c r="H89" s="178" t="str">
        <f>IF(B89="","",ExcLimit!$D$8)</f>
        <v/>
      </c>
      <c r="I89" s="178" t="str">
        <f>IF(B89="","",ExcLimit!$E$8)</f>
        <v/>
      </c>
      <c r="J89" s="178" t="str">
        <f>IFERROR(VLOOKUP(B89,ExcCalc!O:S,2,FALSE),"")</f>
        <v/>
      </c>
      <c r="K89" s="178" t="str">
        <f>IFERROR(VLOOKUP(B89,ExcCalc!O:S,3,FALSE),"")</f>
        <v/>
      </c>
      <c r="L89" s="178" t="str">
        <f>IFERROR(VLOOKUP(B89,ExcCalc!O:S,4,FALSE),"")</f>
        <v/>
      </c>
      <c r="M89" s="178" t="str">
        <f>IFERROR(VLOOKUP(B89,ExcCalc!O:S,5,FALSE),"")</f>
        <v/>
      </c>
    </row>
    <row r="90" spans="1:13" x14ac:dyDescent="0.2">
      <c r="A90" s="152"/>
      <c r="B90" s="174" t="str">
        <f>IF(ISNUMBER('דיווח דיגומים'!B90),'דיווח דיגומים'!B90,"")</f>
        <v/>
      </c>
      <c r="C90" s="175" t="str">
        <f>IF(ISNUMBER('דיווח דיגומים'!B90),'דיווח דיגומים'!C90,"")</f>
        <v/>
      </c>
      <c r="D90" s="176" t="str">
        <f>IF('דיווח דיגומים'!E90="","",'דיווח דיגומים'!E90)</f>
        <v/>
      </c>
      <c r="E90" s="177" t="str">
        <f>IF(B90="","",IF(VLOOKUP(B90,WQ_UnitID!B:C,2,FALSE)=0,"",VLOOKUP(B90,WQ_UnitID!B:C,2,FALSE)))</f>
        <v/>
      </c>
      <c r="F90" s="178" t="str">
        <f>IF(B90="","",ExcLimit!$B$8)</f>
        <v/>
      </c>
      <c r="G90" s="178" t="str">
        <f>IF(B90="","",IF(D90=Index!$R$24,"",ExcLimit!$C$8))</f>
        <v/>
      </c>
      <c r="H90" s="178" t="str">
        <f>IF(B90="","",ExcLimit!$D$8)</f>
        <v/>
      </c>
      <c r="I90" s="178" t="str">
        <f>IF(B90="","",ExcLimit!$E$8)</f>
        <v/>
      </c>
      <c r="J90" s="178" t="str">
        <f>IFERROR(VLOOKUP(B90,ExcCalc!O:S,2,FALSE),"")</f>
        <v/>
      </c>
      <c r="K90" s="178" t="str">
        <f>IFERROR(VLOOKUP(B90,ExcCalc!O:S,3,FALSE),"")</f>
        <v/>
      </c>
      <c r="L90" s="178" t="str">
        <f>IFERROR(VLOOKUP(B90,ExcCalc!O:S,4,FALSE),"")</f>
        <v/>
      </c>
      <c r="M90" s="178" t="str">
        <f>IFERROR(VLOOKUP(B90,ExcCalc!O:S,5,FALSE),"")</f>
        <v/>
      </c>
    </row>
    <row r="91" spans="1:13" x14ac:dyDescent="0.2">
      <c r="A91" s="152"/>
      <c r="B91" s="174" t="str">
        <f>IF(ISNUMBER('דיווח דיגומים'!B91),'דיווח דיגומים'!B91,"")</f>
        <v/>
      </c>
      <c r="C91" s="175" t="str">
        <f>IF(ISNUMBER('דיווח דיגומים'!B91),'דיווח דיגומים'!C91,"")</f>
        <v/>
      </c>
      <c r="D91" s="176" t="str">
        <f>IF('דיווח דיגומים'!E91="","",'דיווח דיגומים'!E91)</f>
        <v/>
      </c>
      <c r="E91" s="177" t="str">
        <f>IF(B91="","",IF(VLOOKUP(B91,WQ_UnitID!B:C,2,FALSE)=0,"",VLOOKUP(B91,WQ_UnitID!B:C,2,FALSE)))</f>
        <v/>
      </c>
      <c r="F91" s="178" t="str">
        <f>IF(B91="","",ExcLimit!$B$8)</f>
        <v/>
      </c>
      <c r="G91" s="178" t="str">
        <f>IF(B91="","",IF(D91=Index!$R$24,"",ExcLimit!$C$8))</f>
        <v/>
      </c>
      <c r="H91" s="178" t="str">
        <f>IF(B91="","",ExcLimit!$D$8)</f>
        <v/>
      </c>
      <c r="I91" s="178" t="str">
        <f>IF(B91="","",ExcLimit!$E$8)</f>
        <v/>
      </c>
      <c r="J91" s="178" t="str">
        <f>IFERROR(VLOOKUP(B91,ExcCalc!O:S,2,FALSE),"")</f>
        <v/>
      </c>
      <c r="K91" s="178" t="str">
        <f>IFERROR(VLOOKUP(B91,ExcCalc!O:S,3,FALSE),"")</f>
        <v/>
      </c>
      <c r="L91" s="178" t="str">
        <f>IFERROR(VLOOKUP(B91,ExcCalc!O:S,4,FALSE),"")</f>
        <v/>
      </c>
      <c r="M91" s="178" t="str">
        <f>IFERROR(VLOOKUP(B91,ExcCalc!O:S,5,FALSE),"")</f>
        <v/>
      </c>
    </row>
    <row r="92" spans="1:13" x14ac:dyDescent="0.2">
      <c r="A92" s="152"/>
      <c r="B92" s="174" t="str">
        <f>IF(ISNUMBER('דיווח דיגומים'!B92),'דיווח דיגומים'!B92,"")</f>
        <v/>
      </c>
      <c r="C92" s="175" t="str">
        <f>IF(ISNUMBER('דיווח דיגומים'!B92),'דיווח דיגומים'!C92,"")</f>
        <v/>
      </c>
      <c r="D92" s="176" t="str">
        <f>IF('דיווח דיגומים'!E92="","",'דיווח דיגומים'!E92)</f>
        <v/>
      </c>
      <c r="E92" s="177" t="str">
        <f>IF(B92="","",IF(VLOOKUP(B92,WQ_UnitID!B:C,2,FALSE)=0,"",VLOOKUP(B92,WQ_UnitID!B:C,2,FALSE)))</f>
        <v/>
      </c>
      <c r="F92" s="178" t="str">
        <f>IF(B92="","",ExcLimit!$B$8)</f>
        <v/>
      </c>
      <c r="G92" s="178" t="str">
        <f>IF(B92="","",IF(D92=Index!$R$24,"",ExcLimit!$C$8))</f>
        <v/>
      </c>
      <c r="H92" s="178" t="str">
        <f>IF(B92="","",ExcLimit!$D$8)</f>
        <v/>
      </c>
      <c r="I92" s="178" t="str">
        <f>IF(B92="","",ExcLimit!$E$8)</f>
        <v/>
      </c>
      <c r="J92" s="178" t="str">
        <f>IFERROR(VLOOKUP(B92,ExcCalc!O:S,2,FALSE),"")</f>
        <v/>
      </c>
      <c r="K92" s="178" t="str">
        <f>IFERROR(VLOOKUP(B92,ExcCalc!O:S,3,FALSE),"")</f>
        <v/>
      </c>
      <c r="L92" s="178" t="str">
        <f>IFERROR(VLOOKUP(B92,ExcCalc!O:S,4,FALSE),"")</f>
        <v/>
      </c>
      <c r="M92" s="178" t="str">
        <f>IFERROR(VLOOKUP(B92,ExcCalc!O:S,5,FALSE),"")</f>
        <v/>
      </c>
    </row>
    <row r="93" spans="1:13" x14ac:dyDescent="0.2">
      <c r="A93" s="152"/>
      <c r="B93" s="174" t="str">
        <f>IF(ISNUMBER('דיווח דיגומים'!B93),'דיווח דיגומים'!B93,"")</f>
        <v/>
      </c>
      <c r="C93" s="175" t="str">
        <f>IF(ISNUMBER('דיווח דיגומים'!B93),'דיווח דיגומים'!C93,"")</f>
        <v/>
      </c>
      <c r="D93" s="176" t="str">
        <f>IF('דיווח דיגומים'!E93="","",'דיווח דיגומים'!E93)</f>
        <v/>
      </c>
      <c r="E93" s="177" t="str">
        <f>IF(B93="","",IF(VLOOKUP(B93,WQ_UnitID!B:C,2,FALSE)=0,"",VLOOKUP(B93,WQ_UnitID!B:C,2,FALSE)))</f>
        <v/>
      </c>
      <c r="F93" s="178" t="str">
        <f>IF(B93="","",ExcLimit!$B$8)</f>
        <v/>
      </c>
      <c r="G93" s="178" t="str">
        <f>IF(B93="","",IF(D93=Index!$R$24,"",ExcLimit!$C$8))</f>
        <v/>
      </c>
      <c r="H93" s="178" t="str">
        <f>IF(B93="","",ExcLimit!$D$8)</f>
        <v/>
      </c>
      <c r="I93" s="178" t="str">
        <f>IF(B93="","",ExcLimit!$E$8)</f>
        <v/>
      </c>
      <c r="J93" s="178" t="str">
        <f>IFERROR(VLOOKUP(B93,ExcCalc!O:S,2,FALSE),"")</f>
        <v/>
      </c>
      <c r="K93" s="178" t="str">
        <f>IFERROR(VLOOKUP(B93,ExcCalc!O:S,3,FALSE),"")</f>
        <v/>
      </c>
      <c r="L93" s="178" t="str">
        <f>IFERROR(VLOOKUP(B93,ExcCalc!O:S,4,FALSE),"")</f>
        <v/>
      </c>
      <c r="M93" s="178" t="str">
        <f>IFERROR(VLOOKUP(B93,ExcCalc!O:S,5,FALSE),"")</f>
        <v/>
      </c>
    </row>
    <row r="94" spans="1:13" x14ac:dyDescent="0.2">
      <c r="A94" s="152"/>
      <c r="B94" s="174" t="str">
        <f>IF(ISNUMBER('דיווח דיגומים'!B94),'דיווח דיגומים'!B94,"")</f>
        <v/>
      </c>
      <c r="C94" s="175" t="str">
        <f>IF(ISNUMBER('דיווח דיגומים'!B94),'דיווח דיגומים'!C94,"")</f>
        <v/>
      </c>
      <c r="D94" s="176" t="str">
        <f>IF('דיווח דיגומים'!E94="","",'דיווח דיגומים'!E94)</f>
        <v/>
      </c>
      <c r="E94" s="177" t="str">
        <f>IF(B94="","",IF(VLOOKUP(B94,WQ_UnitID!B:C,2,FALSE)=0,"",VLOOKUP(B94,WQ_UnitID!B:C,2,FALSE)))</f>
        <v/>
      </c>
      <c r="F94" s="178" t="str">
        <f>IF(B94="","",ExcLimit!$B$8)</f>
        <v/>
      </c>
      <c r="G94" s="178" t="str">
        <f>IF(B94="","",IF(D94=Index!$R$24,"",ExcLimit!$C$8))</f>
        <v/>
      </c>
      <c r="H94" s="178" t="str">
        <f>IF(B94="","",ExcLimit!$D$8)</f>
        <v/>
      </c>
      <c r="I94" s="178" t="str">
        <f>IF(B94="","",ExcLimit!$E$8)</f>
        <v/>
      </c>
      <c r="J94" s="178" t="str">
        <f>IFERROR(VLOOKUP(B94,ExcCalc!O:S,2,FALSE),"")</f>
        <v/>
      </c>
      <c r="K94" s="178" t="str">
        <f>IFERROR(VLOOKUP(B94,ExcCalc!O:S,3,FALSE),"")</f>
        <v/>
      </c>
      <c r="L94" s="178" t="str">
        <f>IFERROR(VLOOKUP(B94,ExcCalc!O:S,4,FALSE),"")</f>
        <v/>
      </c>
      <c r="M94" s="178" t="str">
        <f>IFERROR(VLOOKUP(B94,ExcCalc!O:S,5,FALSE),"")</f>
        <v/>
      </c>
    </row>
    <row r="95" spans="1:13" x14ac:dyDescent="0.2">
      <c r="A95" s="152"/>
      <c r="B95" s="174" t="str">
        <f>IF(ISNUMBER('דיווח דיגומים'!B95),'דיווח דיגומים'!B95,"")</f>
        <v/>
      </c>
      <c r="C95" s="175" t="str">
        <f>IF(ISNUMBER('דיווח דיגומים'!B95),'דיווח דיגומים'!C95,"")</f>
        <v/>
      </c>
      <c r="D95" s="176" t="str">
        <f>IF('דיווח דיגומים'!E95="","",'דיווח דיגומים'!E95)</f>
        <v/>
      </c>
      <c r="E95" s="177" t="str">
        <f>IF(B95="","",IF(VLOOKUP(B95,WQ_UnitID!B:C,2,FALSE)=0,"",VLOOKUP(B95,WQ_UnitID!B:C,2,FALSE)))</f>
        <v/>
      </c>
      <c r="F95" s="178" t="str">
        <f>IF(B95="","",ExcLimit!$B$8)</f>
        <v/>
      </c>
      <c r="G95" s="178" t="str">
        <f>IF(B95="","",IF(D95=Index!$R$24,"",ExcLimit!$C$8))</f>
        <v/>
      </c>
      <c r="H95" s="178" t="str">
        <f>IF(B95="","",ExcLimit!$D$8)</f>
        <v/>
      </c>
      <c r="I95" s="178" t="str">
        <f>IF(B95="","",ExcLimit!$E$8)</f>
        <v/>
      </c>
      <c r="J95" s="178" t="str">
        <f>IFERROR(VLOOKUP(B95,ExcCalc!O:S,2,FALSE),"")</f>
        <v/>
      </c>
      <c r="K95" s="178" t="str">
        <f>IFERROR(VLOOKUP(B95,ExcCalc!O:S,3,FALSE),"")</f>
        <v/>
      </c>
      <c r="L95" s="178" t="str">
        <f>IFERROR(VLOOKUP(B95,ExcCalc!O:S,4,FALSE),"")</f>
        <v/>
      </c>
      <c r="M95" s="178" t="str">
        <f>IFERROR(VLOOKUP(B95,ExcCalc!O:S,5,FALSE),"")</f>
        <v/>
      </c>
    </row>
    <row r="96" spans="1:13" x14ac:dyDescent="0.2">
      <c r="A96" s="152"/>
      <c r="B96" s="174" t="str">
        <f>IF(ISNUMBER('דיווח דיגומים'!B96),'דיווח דיגומים'!B96,"")</f>
        <v/>
      </c>
      <c r="C96" s="175" t="str">
        <f>IF(ISNUMBER('דיווח דיגומים'!B96),'דיווח דיגומים'!C96,"")</f>
        <v/>
      </c>
      <c r="D96" s="176" t="str">
        <f>IF('דיווח דיגומים'!E96="","",'דיווח דיגומים'!E96)</f>
        <v/>
      </c>
      <c r="E96" s="177" t="str">
        <f>IF(B96="","",IF(VLOOKUP(B96,WQ_UnitID!B:C,2,FALSE)=0,"",VLOOKUP(B96,WQ_UnitID!B:C,2,FALSE)))</f>
        <v/>
      </c>
      <c r="F96" s="178" t="str">
        <f>IF(B96="","",ExcLimit!$B$8)</f>
        <v/>
      </c>
      <c r="G96" s="178" t="str">
        <f>IF(B96="","",IF(D96=Index!$R$24,"",ExcLimit!$C$8))</f>
        <v/>
      </c>
      <c r="H96" s="178" t="str">
        <f>IF(B96="","",ExcLimit!$D$8)</f>
        <v/>
      </c>
      <c r="I96" s="178" t="str">
        <f>IF(B96="","",ExcLimit!$E$8)</f>
        <v/>
      </c>
      <c r="J96" s="178" t="str">
        <f>IFERROR(VLOOKUP(B96,ExcCalc!O:S,2,FALSE),"")</f>
        <v/>
      </c>
      <c r="K96" s="178" t="str">
        <f>IFERROR(VLOOKUP(B96,ExcCalc!O:S,3,FALSE),"")</f>
        <v/>
      </c>
      <c r="L96" s="178" t="str">
        <f>IFERROR(VLOOKUP(B96,ExcCalc!O:S,4,FALSE),"")</f>
        <v/>
      </c>
      <c r="M96" s="178" t="str">
        <f>IFERROR(VLOOKUP(B96,ExcCalc!O:S,5,FALSE),"")</f>
        <v/>
      </c>
    </row>
    <row r="97" spans="1:13" x14ac:dyDescent="0.2">
      <c r="A97" s="152"/>
      <c r="B97" s="174" t="str">
        <f>IF(ISNUMBER('דיווח דיגומים'!B97),'דיווח דיגומים'!B97,"")</f>
        <v/>
      </c>
      <c r="C97" s="175" t="str">
        <f>IF(ISNUMBER('דיווח דיגומים'!B97),'דיווח דיגומים'!C97,"")</f>
        <v/>
      </c>
      <c r="D97" s="176" t="str">
        <f>IF('דיווח דיגומים'!E97="","",'דיווח דיגומים'!E97)</f>
        <v/>
      </c>
      <c r="E97" s="177" t="str">
        <f>IF(B97="","",IF(VLOOKUP(B97,WQ_UnitID!B:C,2,FALSE)=0,"",VLOOKUP(B97,WQ_UnitID!B:C,2,FALSE)))</f>
        <v/>
      </c>
      <c r="F97" s="178" t="str">
        <f>IF(B97="","",ExcLimit!$B$8)</f>
        <v/>
      </c>
      <c r="G97" s="178" t="str">
        <f>IF(B97="","",IF(D97=Index!$R$24,"",ExcLimit!$C$8))</f>
        <v/>
      </c>
      <c r="H97" s="178" t="str">
        <f>IF(B97="","",ExcLimit!$D$8)</f>
        <v/>
      </c>
      <c r="I97" s="178" t="str">
        <f>IF(B97="","",ExcLimit!$E$8)</f>
        <v/>
      </c>
      <c r="J97" s="178" t="str">
        <f>IFERROR(VLOOKUP(B97,ExcCalc!O:S,2,FALSE),"")</f>
        <v/>
      </c>
      <c r="K97" s="178" t="str">
        <f>IFERROR(VLOOKUP(B97,ExcCalc!O:S,3,FALSE),"")</f>
        <v/>
      </c>
      <c r="L97" s="178" t="str">
        <f>IFERROR(VLOOKUP(B97,ExcCalc!O:S,4,FALSE),"")</f>
        <v/>
      </c>
      <c r="M97" s="178" t="str">
        <f>IFERROR(VLOOKUP(B97,ExcCalc!O:S,5,FALSE),"")</f>
        <v/>
      </c>
    </row>
    <row r="98" spans="1:13" x14ac:dyDescent="0.2">
      <c r="A98" s="152"/>
      <c r="B98" s="174" t="str">
        <f>IF(ISNUMBER('דיווח דיגומים'!B98),'דיווח דיגומים'!B98,"")</f>
        <v/>
      </c>
      <c r="C98" s="175" t="str">
        <f>IF(ISNUMBER('דיווח דיגומים'!B98),'דיווח דיגומים'!C98,"")</f>
        <v/>
      </c>
      <c r="D98" s="176" t="str">
        <f>IF('דיווח דיגומים'!E98="","",'דיווח דיגומים'!E98)</f>
        <v/>
      </c>
      <c r="E98" s="177" t="str">
        <f>IF(B98="","",IF(VLOOKUP(B98,WQ_UnitID!B:C,2,FALSE)=0,"",VLOOKUP(B98,WQ_UnitID!B:C,2,FALSE)))</f>
        <v/>
      </c>
      <c r="F98" s="178" t="str">
        <f>IF(B98="","",ExcLimit!$B$8)</f>
        <v/>
      </c>
      <c r="G98" s="178" t="str">
        <f>IF(B98="","",IF(D98=Index!$R$24,"",ExcLimit!$C$8))</f>
        <v/>
      </c>
      <c r="H98" s="178" t="str">
        <f>IF(B98="","",ExcLimit!$D$8)</f>
        <v/>
      </c>
      <c r="I98" s="178" t="str">
        <f>IF(B98="","",ExcLimit!$E$8)</f>
        <v/>
      </c>
      <c r="J98" s="178" t="str">
        <f>IFERROR(VLOOKUP(B98,ExcCalc!O:S,2,FALSE),"")</f>
        <v/>
      </c>
      <c r="K98" s="178" t="str">
        <f>IFERROR(VLOOKUP(B98,ExcCalc!O:S,3,FALSE),"")</f>
        <v/>
      </c>
      <c r="L98" s="178" t="str">
        <f>IFERROR(VLOOKUP(B98,ExcCalc!O:S,4,FALSE),"")</f>
        <v/>
      </c>
      <c r="M98" s="178" t="str">
        <f>IFERROR(VLOOKUP(B98,ExcCalc!O:S,5,FALSE),"")</f>
        <v/>
      </c>
    </row>
    <row r="99" spans="1:13" x14ac:dyDescent="0.2">
      <c r="A99" s="152"/>
      <c r="B99" s="174" t="str">
        <f>IF(ISNUMBER('דיווח דיגומים'!B99),'דיווח דיגומים'!B99,"")</f>
        <v/>
      </c>
      <c r="C99" s="175" t="str">
        <f>IF(ISNUMBER('דיווח דיגומים'!B99),'דיווח דיגומים'!C99,"")</f>
        <v/>
      </c>
      <c r="D99" s="176" t="str">
        <f>IF('דיווח דיגומים'!E99="","",'דיווח דיגומים'!E99)</f>
        <v/>
      </c>
      <c r="E99" s="177" t="str">
        <f>IF(B99="","",IF(VLOOKUP(B99,WQ_UnitID!B:C,2,FALSE)=0,"",VLOOKUP(B99,WQ_UnitID!B:C,2,FALSE)))</f>
        <v/>
      </c>
      <c r="F99" s="178" t="str">
        <f>IF(B99="","",ExcLimit!$B$8)</f>
        <v/>
      </c>
      <c r="G99" s="178" t="str">
        <f>IF(B99="","",IF(D99=Index!$R$24,"",ExcLimit!$C$8))</f>
        <v/>
      </c>
      <c r="H99" s="178" t="str">
        <f>IF(B99="","",ExcLimit!$D$8)</f>
        <v/>
      </c>
      <c r="I99" s="178" t="str">
        <f>IF(B99="","",ExcLimit!$E$8)</f>
        <v/>
      </c>
      <c r="J99" s="178" t="str">
        <f>IFERROR(VLOOKUP(B99,ExcCalc!O:S,2,FALSE),"")</f>
        <v/>
      </c>
      <c r="K99" s="178" t="str">
        <f>IFERROR(VLOOKUP(B99,ExcCalc!O:S,3,FALSE),"")</f>
        <v/>
      </c>
      <c r="L99" s="178" t="str">
        <f>IFERROR(VLOOKUP(B99,ExcCalc!O:S,4,FALSE),"")</f>
        <v/>
      </c>
      <c r="M99" s="178" t="str">
        <f>IFERROR(VLOOKUP(B99,ExcCalc!O:S,5,FALSE),"")</f>
        <v/>
      </c>
    </row>
    <row r="100" spans="1:13" x14ac:dyDescent="0.2">
      <c r="A100" s="152"/>
      <c r="B100" s="174" t="str">
        <f>IF(ISNUMBER('דיווח דיגומים'!B100),'דיווח דיגומים'!B100,"")</f>
        <v/>
      </c>
      <c r="C100" s="175" t="str">
        <f>IF(ISNUMBER('דיווח דיגומים'!B100),'דיווח דיגומים'!C100,"")</f>
        <v/>
      </c>
      <c r="D100" s="176" t="str">
        <f>IF('דיווח דיגומים'!E100="","",'דיווח דיגומים'!E100)</f>
        <v/>
      </c>
      <c r="E100" s="177" t="str">
        <f>IF(B100="","",IF(VLOOKUP(B100,WQ_UnitID!B:C,2,FALSE)=0,"",VLOOKUP(B100,WQ_UnitID!B:C,2,FALSE)))</f>
        <v/>
      </c>
      <c r="F100" s="178" t="str">
        <f>IF(B100="","",ExcLimit!$B$8)</f>
        <v/>
      </c>
      <c r="G100" s="178" t="str">
        <f>IF(B100="","",IF(D100=Index!$R$24,"",ExcLimit!$C$8))</f>
        <v/>
      </c>
      <c r="H100" s="178" t="str">
        <f>IF(B100="","",ExcLimit!$D$8)</f>
        <v/>
      </c>
      <c r="I100" s="178" t="str">
        <f>IF(B100="","",ExcLimit!$E$8)</f>
        <v/>
      </c>
      <c r="J100" s="178" t="str">
        <f>IFERROR(VLOOKUP(B100,ExcCalc!O:S,2,FALSE),"")</f>
        <v/>
      </c>
      <c r="K100" s="178" t="str">
        <f>IFERROR(VLOOKUP(B100,ExcCalc!O:S,3,FALSE),"")</f>
        <v/>
      </c>
      <c r="L100" s="178" t="str">
        <f>IFERROR(VLOOKUP(B100,ExcCalc!O:S,4,FALSE),"")</f>
        <v/>
      </c>
      <c r="M100" s="178" t="str">
        <f>IFERROR(VLOOKUP(B100,ExcCalc!O:S,5,FALSE),"")</f>
        <v/>
      </c>
    </row>
    <row r="101" spans="1:13" x14ac:dyDescent="0.2">
      <c r="A101" s="152"/>
      <c r="B101" s="174" t="str">
        <f>IF(ISNUMBER('דיווח דיגומים'!B101),'דיווח דיגומים'!B101,"")</f>
        <v/>
      </c>
      <c r="C101" s="175" t="str">
        <f>IF(ISNUMBER('דיווח דיגומים'!B101),'דיווח דיגומים'!C101,"")</f>
        <v/>
      </c>
      <c r="D101" s="176" t="str">
        <f>IF('דיווח דיגומים'!E101="","",'דיווח דיגומים'!E101)</f>
        <v/>
      </c>
      <c r="E101" s="177" t="str">
        <f>IF(B101="","",IF(VLOOKUP(B101,WQ_UnitID!B:C,2,FALSE)=0,"",VLOOKUP(B101,WQ_UnitID!B:C,2,FALSE)))</f>
        <v/>
      </c>
      <c r="F101" s="178" t="str">
        <f>IF(B101="","",ExcLimit!$B$8)</f>
        <v/>
      </c>
      <c r="G101" s="178" t="str">
        <f>IF(B101="","",IF(D101=Index!$R$24,"",ExcLimit!$C$8))</f>
        <v/>
      </c>
      <c r="H101" s="178" t="str">
        <f>IF(B101="","",ExcLimit!$D$8)</f>
        <v/>
      </c>
      <c r="I101" s="178" t="str">
        <f>IF(B101="","",ExcLimit!$E$8)</f>
        <v/>
      </c>
      <c r="J101" s="178" t="str">
        <f>IFERROR(VLOOKUP(B101,ExcCalc!O:S,2,FALSE),"")</f>
        <v/>
      </c>
      <c r="K101" s="178" t="str">
        <f>IFERROR(VLOOKUP(B101,ExcCalc!O:S,3,FALSE),"")</f>
        <v/>
      </c>
      <c r="L101" s="178" t="str">
        <f>IFERROR(VLOOKUP(B101,ExcCalc!O:S,4,FALSE),"")</f>
        <v/>
      </c>
      <c r="M101" s="178" t="str">
        <f>IFERROR(VLOOKUP(B101,ExcCalc!O:S,5,FALSE),"")</f>
        <v/>
      </c>
    </row>
    <row r="102" spans="1:13" x14ac:dyDescent="0.2">
      <c r="A102" s="152"/>
      <c r="B102" s="174" t="str">
        <f>IF(ISNUMBER('דיווח דיגומים'!B102),'דיווח דיגומים'!B102,"")</f>
        <v/>
      </c>
      <c r="C102" s="175" t="str">
        <f>IF(ISNUMBER('דיווח דיגומים'!B102),'דיווח דיגומים'!C102,"")</f>
        <v/>
      </c>
      <c r="D102" s="176" t="str">
        <f>IF('דיווח דיגומים'!E102="","",'דיווח דיגומים'!E102)</f>
        <v/>
      </c>
      <c r="E102" s="177" t="str">
        <f>IF(B102="","",IF(VLOOKUP(B102,WQ_UnitID!B:C,2,FALSE)=0,"",VLOOKUP(B102,WQ_UnitID!B:C,2,FALSE)))</f>
        <v/>
      </c>
      <c r="F102" s="178" t="str">
        <f>IF(B102="","",ExcLimit!$B$8)</f>
        <v/>
      </c>
      <c r="G102" s="178" t="str">
        <f>IF(B102="","",IF(D102=Index!$R$24,"",ExcLimit!$C$8))</f>
        <v/>
      </c>
      <c r="H102" s="178" t="str">
        <f>IF(B102="","",ExcLimit!$D$8)</f>
        <v/>
      </c>
      <c r="I102" s="178" t="str">
        <f>IF(B102="","",ExcLimit!$E$8)</f>
        <v/>
      </c>
      <c r="J102" s="178" t="str">
        <f>IFERROR(VLOOKUP(B102,ExcCalc!O:S,2,FALSE),"")</f>
        <v/>
      </c>
      <c r="K102" s="178" t="str">
        <f>IFERROR(VLOOKUP(B102,ExcCalc!O:S,3,FALSE),"")</f>
        <v/>
      </c>
      <c r="L102" s="178" t="str">
        <f>IFERROR(VLOOKUP(B102,ExcCalc!O:S,4,FALSE),"")</f>
        <v/>
      </c>
      <c r="M102" s="178" t="str">
        <f>IFERROR(VLOOKUP(B102,ExcCalc!O:S,5,FALSE),"")</f>
        <v/>
      </c>
    </row>
    <row r="103" spans="1:13" x14ac:dyDescent="0.2">
      <c r="A103" s="152"/>
      <c r="B103" s="174" t="str">
        <f>IF(ISNUMBER('דיווח דיגומים'!B103),'דיווח דיגומים'!B103,"")</f>
        <v/>
      </c>
      <c r="C103" s="175" t="str">
        <f>IF(ISNUMBER('דיווח דיגומים'!B103),'דיווח דיגומים'!C103,"")</f>
        <v/>
      </c>
      <c r="D103" s="176" t="str">
        <f>IF('דיווח דיגומים'!E103="","",'דיווח דיגומים'!E103)</f>
        <v/>
      </c>
      <c r="E103" s="177" t="str">
        <f>IF(B103="","",IF(VLOOKUP(B103,WQ_UnitID!B:C,2,FALSE)=0,"",VLOOKUP(B103,WQ_UnitID!B:C,2,FALSE)))</f>
        <v/>
      </c>
      <c r="F103" s="178" t="str">
        <f>IF(B103="","",ExcLimit!$B$8)</f>
        <v/>
      </c>
      <c r="G103" s="178" t="str">
        <f>IF(B103="","",IF(D103=Index!$R$24,"",ExcLimit!$C$8))</f>
        <v/>
      </c>
      <c r="H103" s="178" t="str">
        <f>IF(B103="","",ExcLimit!$D$8)</f>
        <v/>
      </c>
      <c r="I103" s="178" t="str">
        <f>IF(B103="","",ExcLimit!$E$8)</f>
        <v/>
      </c>
      <c r="J103" s="178" t="str">
        <f>IFERROR(VLOOKUP(B103,ExcCalc!O:S,2,FALSE),"")</f>
        <v/>
      </c>
      <c r="K103" s="178" t="str">
        <f>IFERROR(VLOOKUP(B103,ExcCalc!O:S,3,FALSE),"")</f>
        <v/>
      </c>
      <c r="L103" s="178" t="str">
        <f>IFERROR(VLOOKUP(B103,ExcCalc!O:S,4,FALSE),"")</f>
        <v/>
      </c>
      <c r="M103" s="178" t="str">
        <f>IFERROR(VLOOKUP(B103,ExcCalc!O:S,5,FALSE),"")</f>
        <v/>
      </c>
    </row>
    <row r="104" spans="1:13" x14ac:dyDescent="0.2">
      <c r="A104" s="152"/>
      <c r="B104" s="174" t="str">
        <f>IF(ISNUMBER('דיווח דיגומים'!B104),'דיווח דיגומים'!B104,"")</f>
        <v/>
      </c>
      <c r="C104" s="175" t="str">
        <f>IF(ISNUMBER('דיווח דיגומים'!B104),'דיווח דיגומים'!C104,"")</f>
        <v/>
      </c>
      <c r="D104" s="176" t="str">
        <f>IF('דיווח דיגומים'!E104="","",'דיווח דיגומים'!E104)</f>
        <v/>
      </c>
      <c r="E104" s="177" t="str">
        <f>IF(B104="","",IF(VLOOKUP(B104,WQ_UnitID!B:C,2,FALSE)=0,"",VLOOKUP(B104,WQ_UnitID!B:C,2,FALSE)))</f>
        <v/>
      </c>
      <c r="F104" s="178" t="str">
        <f>IF(B104="","",ExcLimit!$B$8)</f>
        <v/>
      </c>
      <c r="G104" s="178" t="str">
        <f>IF(B104="","",IF(D104=Index!$R$24,"",ExcLimit!$C$8))</f>
        <v/>
      </c>
      <c r="H104" s="178" t="str">
        <f>IF(B104="","",ExcLimit!$D$8)</f>
        <v/>
      </c>
      <c r="I104" s="178" t="str">
        <f>IF(B104="","",ExcLimit!$E$8)</f>
        <v/>
      </c>
      <c r="J104" s="178" t="str">
        <f>IFERROR(VLOOKUP(B104,ExcCalc!O:S,2,FALSE),"")</f>
        <v/>
      </c>
      <c r="K104" s="178" t="str">
        <f>IFERROR(VLOOKUP(B104,ExcCalc!O:S,3,FALSE),"")</f>
        <v/>
      </c>
      <c r="L104" s="178" t="str">
        <f>IFERROR(VLOOKUP(B104,ExcCalc!O:S,4,FALSE),"")</f>
        <v/>
      </c>
      <c r="M104" s="178" t="str">
        <f>IFERROR(VLOOKUP(B104,ExcCalc!O:S,5,FALSE),"")</f>
        <v/>
      </c>
    </row>
    <row r="105" spans="1:13" x14ac:dyDescent="0.2">
      <c r="A105" s="152"/>
      <c r="B105" s="174" t="str">
        <f>IF(ISNUMBER('דיווח דיגומים'!B105),'דיווח דיגומים'!B105,"")</f>
        <v/>
      </c>
      <c r="C105" s="175" t="str">
        <f>IF(ISNUMBER('דיווח דיגומים'!B105),'דיווח דיגומים'!C105,"")</f>
        <v/>
      </c>
      <c r="D105" s="176" t="str">
        <f>IF('דיווח דיגומים'!E105="","",'דיווח דיגומים'!E105)</f>
        <v/>
      </c>
      <c r="E105" s="177" t="str">
        <f>IF(B105="","",IF(VLOOKUP(B105,WQ_UnitID!B:C,2,FALSE)=0,"",VLOOKUP(B105,WQ_UnitID!B:C,2,FALSE)))</f>
        <v/>
      </c>
      <c r="F105" s="178" t="str">
        <f>IF(B105="","",ExcLimit!$B$8)</f>
        <v/>
      </c>
      <c r="G105" s="178" t="str">
        <f>IF(B105="","",IF(D105=Index!$R$24,"",ExcLimit!$C$8))</f>
        <v/>
      </c>
      <c r="H105" s="178" t="str">
        <f>IF(B105="","",ExcLimit!$D$8)</f>
        <v/>
      </c>
      <c r="I105" s="178" t="str">
        <f>IF(B105="","",ExcLimit!$E$8)</f>
        <v/>
      </c>
      <c r="J105" s="178" t="str">
        <f>IFERROR(VLOOKUP(B105,ExcCalc!O:S,2,FALSE),"")</f>
        <v/>
      </c>
      <c r="K105" s="178" t="str">
        <f>IFERROR(VLOOKUP(B105,ExcCalc!O:S,3,FALSE),"")</f>
        <v/>
      </c>
      <c r="L105" s="178" t="str">
        <f>IFERROR(VLOOKUP(B105,ExcCalc!O:S,4,FALSE),"")</f>
        <v/>
      </c>
      <c r="M105" s="178" t="str">
        <f>IFERROR(VLOOKUP(B105,ExcCalc!O:S,5,FALSE),"")</f>
        <v/>
      </c>
    </row>
    <row r="106" spans="1:13" x14ac:dyDescent="0.2">
      <c r="A106" s="152"/>
      <c r="B106" s="174" t="str">
        <f>IF(ISNUMBER('דיווח דיגומים'!B106),'דיווח דיגומים'!B106,"")</f>
        <v/>
      </c>
      <c r="C106" s="175" t="str">
        <f>IF(ISNUMBER('דיווח דיגומים'!B106),'דיווח דיגומים'!C106,"")</f>
        <v/>
      </c>
      <c r="D106" s="176" t="str">
        <f>IF('דיווח דיגומים'!E106="","",'דיווח דיגומים'!E106)</f>
        <v/>
      </c>
      <c r="E106" s="177" t="str">
        <f>IF(B106="","",IF(VLOOKUP(B106,WQ_UnitID!B:C,2,FALSE)=0,"",VLOOKUP(B106,WQ_UnitID!B:C,2,FALSE)))</f>
        <v/>
      </c>
      <c r="F106" s="178" t="str">
        <f>IF(B106="","",ExcLimit!$B$8)</f>
        <v/>
      </c>
      <c r="G106" s="178" t="str">
        <f>IF(B106="","",IF(D106=Index!$R$24,"",ExcLimit!$C$8))</f>
        <v/>
      </c>
      <c r="H106" s="178" t="str">
        <f>IF(B106="","",ExcLimit!$D$8)</f>
        <v/>
      </c>
      <c r="I106" s="178" t="str">
        <f>IF(B106="","",ExcLimit!$E$8)</f>
        <v/>
      </c>
      <c r="J106" s="178" t="str">
        <f>IFERROR(VLOOKUP(B106,ExcCalc!O:S,2,FALSE),"")</f>
        <v/>
      </c>
      <c r="K106" s="178" t="str">
        <f>IFERROR(VLOOKUP(B106,ExcCalc!O:S,3,FALSE),"")</f>
        <v/>
      </c>
      <c r="L106" s="178" t="str">
        <f>IFERROR(VLOOKUP(B106,ExcCalc!O:S,4,FALSE),"")</f>
        <v/>
      </c>
      <c r="M106" s="178" t="str">
        <f>IFERROR(VLOOKUP(B106,ExcCalc!O:S,5,FALSE),"")</f>
        <v/>
      </c>
    </row>
    <row r="107" spans="1:13" x14ac:dyDescent="0.2">
      <c r="A107" s="152"/>
      <c r="B107" s="174" t="str">
        <f>IF(ISNUMBER('דיווח דיגומים'!B107),'דיווח דיגומים'!B107,"")</f>
        <v/>
      </c>
      <c r="C107" s="175" t="str">
        <f>IF(ISNUMBER('דיווח דיגומים'!B107),'דיווח דיגומים'!C107,"")</f>
        <v/>
      </c>
      <c r="D107" s="176" t="str">
        <f>IF('דיווח דיגומים'!E107="","",'דיווח דיגומים'!E107)</f>
        <v/>
      </c>
      <c r="E107" s="177" t="str">
        <f>IF(B107="","",IF(VLOOKUP(B107,WQ_UnitID!B:C,2,FALSE)=0,"",VLOOKUP(B107,WQ_UnitID!B:C,2,FALSE)))</f>
        <v/>
      </c>
      <c r="F107" s="178" t="str">
        <f>IF(B107="","",ExcLimit!$B$8)</f>
        <v/>
      </c>
      <c r="G107" s="178" t="str">
        <f>IF(B107="","",IF(D107=Index!$R$24,"",ExcLimit!$C$8))</f>
        <v/>
      </c>
      <c r="H107" s="178" t="str">
        <f>IF(B107="","",ExcLimit!$D$8)</f>
        <v/>
      </c>
      <c r="I107" s="178" t="str">
        <f>IF(B107="","",ExcLimit!$E$8)</f>
        <v/>
      </c>
      <c r="J107" s="178" t="str">
        <f>IFERROR(VLOOKUP(B107,ExcCalc!O:S,2,FALSE),"")</f>
        <v/>
      </c>
      <c r="K107" s="178" t="str">
        <f>IFERROR(VLOOKUP(B107,ExcCalc!O:S,3,FALSE),"")</f>
        <v/>
      </c>
      <c r="L107" s="178" t="str">
        <f>IFERROR(VLOOKUP(B107,ExcCalc!O:S,4,FALSE),"")</f>
        <v/>
      </c>
      <c r="M107" s="178" t="str">
        <f>IFERROR(VLOOKUP(B107,ExcCalc!O:S,5,FALSE),"")</f>
        <v/>
      </c>
    </row>
    <row r="108" spans="1:13" x14ac:dyDescent="0.2">
      <c r="A108" s="152"/>
      <c r="B108" s="174" t="str">
        <f>IF(ISNUMBER('דיווח דיגומים'!B108),'דיווח דיגומים'!B108,"")</f>
        <v/>
      </c>
      <c r="C108" s="175" t="str">
        <f>IF(ISNUMBER('דיווח דיגומים'!B108),'דיווח דיגומים'!C108,"")</f>
        <v/>
      </c>
      <c r="D108" s="176" t="str">
        <f>IF('דיווח דיגומים'!E108="","",'דיווח דיגומים'!E108)</f>
        <v/>
      </c>
      <c r="E108" s="177" t="str">
        <f>IF(B108="","",IF(VLOOKUP(B108,WQ_UnitID!B:C,2,FALSE)=0,"",VLOOKUP(B108,WQ_UnitID!B:C,2,FALSE)))</f>
        <v/>
      </c>
      <c r="F108" s="178" t="str">
        <f>IF(B108="","",ExcLimit!$B$8)</f>
        <v/>
      </c>
      <c r="G108" s="178" t="str">
        <f>IF(B108="","",IF(D108=Index!$R$24,"",ExcLimit!$C$8))</f>
        <v/>
      </c>
      <c r="H108" s="178" t="str">
        <f>IF(B108="","",ExcLimit!$D$8)</f>
        <v/>
      </c>
      <c r="I108" s="178" t="str">
        <f>IF(B108="","",ExcLimit!$E$8)</f>
        <v/>
      </c>
      <c r="J108" s="178" t="str">
        <f>IFERROR(VLOOKUP(B108,ExcCalc!O:S,2,FALSE),"")</f>
        <v/>
      </c>
      <c r="K108" s="178" t="str">
        <f>IFERROR(VLOOKUP(B108,ExcCalc!O:S,3,FALSE),"")</f>
        <v/>
      </c>
      <c r="L108" s="178" t="str">
        <f>IFERROR(VLOOKUP(B108,ExcCalc!O:S,4,FALSE),"")</f>
        <v/>
      </c>
      <c r="M108" s="178" t="str">
        <f>IFERROR(VLOOKUP(B108,ExcCalc!O:S,5,FALSE),"")</f>
        <v/>
      </c>
    </row>
    <row r="109" spans="1:13" x14ac:dyDescent="0.2">
      <c r="A109" s="152"/>
      <c r="B109" s="174" t="str">
        <f>IF(ISNUMBER('דיווח דיגומים'!B109),'דיווח דיגומים'!B109,"")</f>
        <v/>
      </c>
      <c r="C109" s="175" t="str">
        <f>IF(ISNUMBER('דיווח דיגומים'!B109),'דיווח דיגומים'!C109,"")</f>
        <v/>
      </c>
      <c r="D109" s="176" t="str">
        <f>IF('דיווח דיגומים'!E109="","",'דיווח דיגומים'!E109)</f>
        <v/>
      </c>
      <c r="E109" s="177" t="str">
        <f>IF(B109="","",IF(VLOOKUP(B109,WQ_UnitID!B:C,2,FALSE)=0,"",VLOOKUP(B109,WQ_UnitID!B:C,2,FALSE)))</f>
        <v/>
      </c>
      <c r="F109" s="178" t="str">
        <f>IF(B109="","",ExcLimit!$B$8)</f>
        <v/>
      </c>
      <c r="G109" s="178" t="str">
        <f>IF(B109="","",IF(D109=Index!$R$24,"",ExcLimit!$C$8))</f>
        <v/>
      </c>
      <c r="H109" s="178" t="str">
        <f>IF(B109="","",ExcLimit!$D$8)</f>
        <v/>
      </c>
      <c r="I109" s="178" t="str">
        <f>IF(B109="","",ExcLimit!$E$8)</f>
        <v/>
      </c>
      <c r="J109" s="178" t="str">
        <f>IFERROR(VLOOKUP(B109,ExcCalc!O:S,2,FALSE),"")</f>
        <v/>
      </c>
      <c r="K109" s="178" t="str">
        <f>IFERROR(VLOOKUP(B109,ExcCalc!O:S,3,FALSE),"")</f>
        <v/>
      </c>
      <c r="L109" s="178" t="str">
        <f>IFERROR(VLOOKUP(B109,ExcCalc!O:S,4,FALSE),"")</f>
        <v/>
      </c>
      <c r="M109" s="178" t="str">
        <f>IFERROR(VLOOKUP(B109,ExcCalc!O:S,5,FALSE),"")</f>
        <v/>
      </c>
    </row>
    <row r="110" spans="1:13" x14ac:dyDescent="0.2">
      <c r="A110" s="152"/>
      <c r="B110" s="174" t="str">
        <f>IF(ISNUMBER('דיווח דיגומים'!B110),'דיווח דיגומים'!B110,"")</f>
        <v/>
      </c>
      <c r="C110" s="175" t="str">
        <f>IF(ISNUMBER('דיווח דיגומים'!B110),'דיווח דיגומים'!C110,"")</f>
        <v/>
      </c>
      <c r="D110" s="176" t="str">
        <f>IF('דיווח דיגומים'!E110="","",'דיווח דיגומים'!E110)</f>
        <v/>
      </c>
      <c r="E110" s="177" t="str">
        <f>IF(B110="","",IF(VLOOKUP(B110,WQ_UnitID!B:C,2,FALSE)=0,"",VLOOKUP(B110,WQ_UnitID!B:C,2,FALSE)))</f>
        <v/>
      </c>
      <c r="F110" s="178" t="str">
        <f>IF(B110="","",ExcLimit!$B$8)</f>
        <v/>
      </c>
      <c r="G110" s="178" t="str">
        <f>IF(B110="","",IF(D110=Index!$R$24,"",ExcLimit!$C$8))</f>
        <v/>
      </c>
      <c r="H110" s="178" t="str">
        <f>IF(B110="","",ExcLimit!$D$8)</f>
        <v/>
      </c>
      <c r="I110" s="178" t="str">
        <f>IF(B110="","",ExcLimit!$E$8)</f>
        <v/>
      </c>
      <c r="J110" s="178" t="str">
        <f>IFERROR(VLOOKUP(B110,ExcCalc!O:S,2,FALSE),"")</f>
        <v/>
      </c>
      <c r="K110" s="178" t="str">
        <f>IFERROR(VLOOKUP(B110,ExcCalc!O:S,3,FALSE),"")</f>
        <v/>
      </c>
      <c r="L110" s="178" t="str">
        <f>IFERROR(VLOOKUP(B110,ExcCalc!O:S,4,FALSE),"")</f>
        <v/>
      </c>
      <c r="M110" s="178" t="str">
        <f>IFERROR(VLOOKUP(B110,ExcCalc!O:S,5,FALSE),"")</f>
        <v/>
      </c>
    </row>
    <row r="111" spans="1:13" x14ac:dyDescent="0.2">
      <c r="A111" s="152"/>
      <c r="B111" s="174" t="str">
        <f>IF(ISNUMBER('דיווח דיגומים'!B111),'דיווח דיגומים'!B111,"")</f>
        <v/>
      </c>
      <c r="C111" s="175" t="str">
        <f>IF(ISNUMBER('דיווח דיגומים'!B111),'דיווח דיגומים'!C111,"")</f>
        <v/>
      </c>
      <c r="D111" s="176" t="str">
        <f>IF('דיווח דיגומים'!E111="","",'דיווח דיגומים'!E111)</f>
        <v/>
      </c>
      <c r="E111" s="177" t="str">
        <f>IF(B111="","",IF(VLOOKUP(B111,WQ_UnitID!B:C,2,FALSE)=0,"",VLOOKUP(B111,WQ_UnitID!B:C,2,FALSE)))</f>
        <v/>
      </c>
      <c r="F111" s="178" t="str">
        <f>IF(B111="","",ExcLimit!$B$8)</f>
        <v/>
      </c>
      <c r="G111" s="178" t="str">
        <f>IF(B111="","",IF(D111=Index!$R$24,"",ExcLimit!$C$8))</f>
        <v/>
      </c>
      <c r="H111" s="178" t="str">
        <f>IF(B111="","",ExcLimit!$D$8)</f>
        <v/>
      </c>
      <c r="I111" s="178" t="str">
        <f>IF(B111="","",ExcLimit!$E$8)</f>
        <v/>
      </c>
      <c r="J111" s="178" t="str">
        <f>IFERROR(VLOOKUP(B111,ExcCalc!O:S,2,FALSE),"")</f>
        <v/>
      </c>
      <c r="K111" s="178" t="str">
        <f>IFERROR(VLOOKUP(B111,ExcCalc!O:S,3,FALSE),"")</f>
        <v/>
      </c>
      <c r="L111" s="178" t="str">
        <f>IFERROR(VLOOKUP(B111,ExcCalc!O:S,4,FALSE),"")</f>
        <v/>
      </c>
      <c r="M111" s="178" t="str">
        <f>IFERROR(VLOOKUP(B111,ExcCalc!O:S,5,FALSE),"")</f>
        <v/>
      </c>
    </row>
    <row r="112" spans="1:13" x14ac:dyDescent="0.2">
      <c r="A112" s="152"/>
      <c r="B112" s="174" t="str">
        <f>IF(ISNUMBER('דיווח דיגומים'!B112),'דיווח דיגומים'!B112,"")</f>
        <v/>
      </c>
      <c r="C112" s="175" t="str">
        <f>IF(ISNUMBER('דיווח דיגומים'!B112),'דיווח דיגומים'!C112,"")</f>
        <v/>
      </c>
      <c r="D112" s="176" t="str">
        <f>IF('דיווח דיגומים'!E112="","",'דיווח דיגומים'!E112)</f>
        <v/>
      </c>
      <c r="E112" s="177" t="str">
        <f>IF(B112="","",IF(VLOOKUP(B112,WQ_UnitID!B:C,2,FALSE)=0,"",VLOOKUP(B112,WQ_UnitID!B:C,2,FALSE)))</f>
        <v/>
      </c>
      <c r="F112" s="178" t="str">
        <f>IF(B112="","",ExcLimit!$B$8)</f>
        <v/>
      </c>
      <c r="G112" s="178" t="str">
        <f>IF(B112="","",IF(D112=Index!$R$24,"",ExcLimit!$C$8))</f>
        <v/>
      </c>
      <c r="H112" s="178" t="str">
        <f>IF(B112="","",ExcLimit!$D$8)</f>
        <v/>
      </c>
      <c r="I112" s="178" t="str">
        <f>IF(B112="","",ExcLimit!$E$8)</f>
        <v/>
      </c>
      <c r="J112" s="178" t="str">
        <f>IFERROR(VLOOKUP(B112,ExcCalc!O:S,2,FALSE),"")</f>
        <v/>
      </c>
      <c r="K112" s="178" t="str">
        <f>IFERROR(VLOOKUP(B112,ExcCalc!O:S,3,FALSE),"")</f>
        <v/>
      </c>
      <c r="L112" s="178" t="str">
        <f>IFERROR(VLOOKUP(B112,ExcCalc!O:S,4,FALSE),"")</f>
        <v/>
      </c>
      <c r="M112" s="178" t="str">
        <f>IFERROR(VLOOKUP(B112,ExcCalc!O:S,5,FALSE),"")</f>
        <v/>
      </c>
    </row>
    <row r="113" spans="1:13" x14ac:dyDescent="0.2">
      <c r="A113" s="152"/>
      <c r="B113" s="174" t="str">
        <f>IF(ISNUMBER('דיווח דיגומים'!B113),'דיווח דיגומים'!B113,"")</f>
        <v/>
      </c>
      <c r="C113" s="175" t="str">
        <f>IF(ISNUMBER('דיווח דיגומים'!B113),'דיווח דיגומים'!C113,"")</f>
        <v/>
      </c>
      <c r="D113" s="176" t="str">
        <f>IF('דיווח דיגומים'!E113="","",'דיווח דיגומים'!E113)</f>
        <v/>
      </c>
      <c r="E113" s="177" t="str">
        <f>IF(B113="","",IF(VLOOKUP(B113,WQ_UnitID!B:C,2,FALSE)=0,"",VLOOKUP(B113,WQ_UnitID!B:C,2,FALSE)))</f>
        <v/>
      </c>
      <c r="F113" s="178" t="str">
        <f>IF(B113="","",ExcLimit!$B$8)</f>
        <v/>
      </c>
      <c r="G113" s="178" t="str">
        <f>IF(B113="","",IF(D113=Index!$R$24,"",ExcLimit!$C$8))</f>
        <v/>
      </c>
      <c r="H113" s="178" t="str">
        <f>IF(B113="","",ExcLimit!$D$8)</f>
        <v/>
      </c>
      <c r="I113" s="178" t="str">
        <f>IF(B113="","",ExcLimit!$E$8)</f>
        <v/>
      </c>
      <c r="J113" s="178" t="str">
        <f>IFERROR(VLOOKUP(B113,ExcCalc!O:S,2,FALSE),"")</f>
        <v/>
      </c>
      <c r="K113" s="178" t="str">
        <f>IFERROR(VLOOKUP(B113,ExcCalc!O:S,3,FALSE),"")</f>
        <v/>
      </c>
      <c r="L113" s="178" t="str">
        <f>IFERROR(VLOOKUP(B113,ExcCalc!O:S,4,FALSE),"")</f>
        <v/>
      </c>
      <c r="M113" s="178" t="str">
        <f>IFERROR(VLOOKUP(B113,ExcCalc!O:S,5,FALSE),"")</f>
        <v/>
      </c>
    </row>
    <row r="114" spans="1:13" x14ac:dyDescent="0.2">
      <c r="A114" s="152"/>
      <c r="B114" s="174" t="str">
        <f>IF(ISNUMBER('דיווח דיגומים'!B114),'דיווח דיגומים'!B114,"")</f>
        <v/>
      </c>
      <c r="C114" s="175" t="str">
        <f>IF(ISNUMBER('דיווח דיגומים'!B114),'דיווח דיגומים'!C114,"")</f>
        <v/>
      </c>
      <c r="D114" s="176" t="str">
        <f>IF('דיווח דיגומים'!E114="","",'דיווח דיגומים'!E114)</f>
        <v/>
      </c>
      <c r="E114" s="177" t="str">
        <f>IF(B114="","",IF(VLOOKUP(B114,WQ_UnitID!B:C,2,FALSE)=0,"",VLOOKUP(B114,WQ_UnitID!B:C,2,FALSE)))</f>
        <v/>
      </c>
      <c r="F114" s="178" t="str">
        <f>IF(B114="","",ExcLimit!$B$8)</f>
        <v/>
      </c>
      <c r="G114" s="178" t="str">
        <f>IF(B114="","",IF(D114=Index!$R$24,"",ExcLimit!$C$8))</f>
        <v/>
      </c>
      <c r="H114" s="178" t="str">
        <f>IF(B114="","",ExcLimit!$D$8)</f>
        <v/>
      </c>
      <c r="I114" s="178" t="str">
        <f>IF(B114="","",ExcLimit!$E$8)</f>
        <v/>
      </c>
      <c r="J114" s="178" t="str">
        <f>IFERROR(VLOOKUP(B114,ExcCalc!O:S,2,FALSE),"")</f>
        <v/>
      </c>
      <c r="K114" s="178" t="str">
        <f>IFERROR(VLOOKUP(B114,ExcCalc!O:S,3,FALSE),"")</f>
        <v/>
      </c>
      <c r="L114" s="178" t="str">
        <f>IFERROR(VLOOKUP(B114,ExcCalc!O:S,4,FALSE),"")</f>
        <v/>
      </c>
      <c r="M114" s="178" t="str">
        <f>IFERROR(VLOOKUP(B114,ExcCalc!O:S,5,FALSE),"")</f>
        <v/>
      </c>
    </row>
    <row r="115" spans="1:13" x14ac:dyDescent="0.2">
      <c r="A115" s="152"/>
      <c r="B115" s="174" t="str">
        <f>IF(ISNUMBER('דיווח דיגומים'!B115),'דיווח דיגומים'!B115,"")</f>
        <v/>
      </c>
      <c r="C115" s="175" t="str">
        <f>IF(ISNUMBER('דיווח דיגומים'!B115),'דיווח דיגומים'!C115,"")</f>
        <v/>
      </c>
      <c r="D115" s="176" t="str">
        <f>IF('דיווח דיגומים'!E115="","",'דיווח דיגומים'!E115)</f>
        <v/>
      </c>
      <c r="E115" s="177" t="str">
        <f>IF(B115="","",IF(VLOOKUP(B115,WQ_UnitID!B:C,2,FALSE)=0,"",VLOOKUP(B115,WQ_UnitID!B:C,2,FALSE)))</f>
        <v/>
      </c>
      <c r="F115" s="178" t="str">
        <f>IF(B115="","",ExcLimit!$B$8)</f>
        <v/>
      </c>
      <c r="G115" s="178" t="str">
        <f>IF(B115="","",IF(D115=Index!$R$24,"",ExcLimit!$C$8))</f>
        <v/>
      </c>
      <c r="H115" s="178" t="str">
        <f>IF(B115="","",ExcLimit!$D$8)</f>
        <v/>
      </c>
      <c r="I115" s="178" t="str">
        <f>IF(B115="","",ExcLimit!$E$8)</f>
        <v/>
      </c>
      <c r="J115" s="178" t="str">
        <f>IFERROR(VLOOKUP(B115,ExcCalc!O:S,2,FALSE),"")</f>
        <v/>
      </c>
      <c r="K115" s="178" t="str">
        <f>IFERROR(VLOOKUP(B115,ExcCalc!O:S,3,FALSE),"")</f>
        <v/>
      </c>
      <c r="L115" s="178" t="str">
        <f>IFERROR(VLOOKUP(B115,ExcCalc!O:S,4,FALSE),"")</f>
        <v/>
      </c>
      <c r="M115" s="178" t="str">
        <f>IFERROR(VLOOKUP(B115,ExcCalc!O:S,5,FALSE),"")</f>
        <v/>
      </c>
    </row>
    <row r="116" spans="1:13" x14ac:dyDescent="0.2">
      <c r="A116" s="152"/>
      <c r="B116" s="174" t="str">
        <f>IF(ISNUMBER('דיווח דיגומים'!B116),'דיווח דיגומים'!B116,"")</f>
        <v/>
      </c>
      <c r="C116" s="175" t="str">
        <f>IF(ISNUMBER('דיווח דיגומים'!B116),'דיווח דיגומים'!C116,"")</f>
        <v/>
      </c>
      <c r="D116" s="176" t="str">
        <f>IF('דיווח דיגומים'!E116="","",'דיווח דיגומים'!E116)</f>
        <v/>
      </c>
      <c r="E116" s="177" t="str">
        <f>IF(B116="","",IF(VLOOKUP(B116,WQ_UnitID!B:C,2,FALSE)=0,"",VLOOKUP(B116,WQ_UnitID!B:C,2,FALSE)))</f>
        <v/>
      </c>
      <c r="F116" s="178" t="str">
        <f>IF(B116="","",ExcLimit!$B$8)</f>
        <v/>
      </c>
      <c r="G116" s="178" t="str">
        <f>IF(B116="","",IF(D116=Index!$R$24,"",ExcLimit!$C$8))</f>
        <v/>
      </c>
      <c r="H116" s="178" t="str">
        <f>IF(B116="","",ExcLimit!$D$8)</f>
        <v/>
      </c>
      <c r="I116" s="178" t="str">
        <f>IF(B116="","",ExcLimit!$E$8)</f>
        <v/>
      </c>
      <c r="J116" s="178" t="str">
        <f>IFERROR(VLOOKUP(B116,ExcCalc!O:S,2,FALSE),"")</f>
        <v/>
      </c>
      <c r="K116" s="178" t="str">
        <f>IFERROR(VLOOKUP(B116,ExcCalc!O:S,3,FALSE),"")</f>
        <v/>
      </c>
      <c r="L116" s="178" t="str">
        <f>IFERROR(VLOOKUP(B116,ExcCalc!O:S,4,FALSE),"")</f>
        <v/>
      </c>
      <c r="M116" s="178" t="str">
        <f>IFERROR(VLOOKUP(B116,ExcCalc!O:S,5,FALSE),"")</f>
        <v/>
      </c>
    </row>
    <row r="117" spans="1:13" x14ac:dyDescent="0.2">
      <c r="A117" s="152"/>
      <c r="B117" s="174" t="str">
        <f>IF(ISNUMBER('דיווח דיגומים'!B117),'דיווח דיגומים'!B117,"")</f>
        <v/>
      </c>
      <c r="C117" s="175" t="str">
        <f>IF(ISNUMBER('דיווח דיגומים'!B117),'דיווח דיגומים'!C117,"")</f>
        <v/>
      </c>
      <c r="D117" s="176" t="str">
        <f>IF('דיווח דיגומים'!E117="","",'דיווח דיגומים'!E117)</f>
        <v/>
      </c>
      <c r="E117" s="177" t="str">
        <f>IF(B117="","",IF(VLOOKUP(B117,WQ_UnitID!B:C,2,FALSE)=0,"",VLOOKUP(B117,WQ_UnitID!B:C,2,FALSE)))</f>
        <v/>
      </c>
      <c r="F117" s="178" t="str">
        <f>IF(B117="","",ExcLimit!$B$8)</f>
        <v/>
      </c>
      <c r="G117" s="178" t="str">
        <f>IF(B117="","",IF(D117=Index!$R$24,"",ExcLimit!$C$8))</f>
        <v/>
      </c>
      <c r="H117" s="178" t="str">
        <f>IF(B117="","",ExcLimit!$D$8)</f>
        <v/>
      </c>
      <c r="I117" s="178" t="str">
        <f>IF(B117="","",ExcLimit!$E$8)</f>
        <v/>
      </c>
      <c r="J117" s="178" t="str">
        <f>IFERROR(VLOOKUP(B117,ExcCalc!O:S,2,FALSE),"")</f>
        <v/>
      </c>
      <c r="K117" s="178" t="str">
        <f>IFERROR(VLOOKUP(B117,ExcCalc!O:S,3,FALSE),"")</f>
        <v/>
      </c>
      <c r="L117" s="178" t="str">
        <f>IFERROR(VLOOKUP(B117,ExcCalc!O:S,4,FALSE),"")</f>
        <v/>
      </c>
      <c r="M117" s="178" t="str">
        <f>IFERROR(VLOOKUP(B117,ExcCalc!O:S,5,FALSE),"")</f>
        <v/>
      </c>
    </row>
    <row r="118" spans="1:13" x14ac:dyDescent="0.2">
      <c r="A118" s="152"/>
      <c r="B118" s="174" t="str">
        <f>IF(ISNUMBER('דיווח דיגומים'!B118),'דיווח דיגומים'!B118,"")</f>
        <v/>
      </c>
      <c r="C118" s="175" t="str">
        <f>IF(ISNUMBER('דיווח דיגומים'!B118),'דיווח דיגומים'!C118,"")</f>
        <v/>
      </c>
      <c r="D118" s="176" t="str">
        <f>IF('דיווח דיגומים'!E118="","",'דיווח דיגומים'!E118)</f>
        <v/>
      </c>
      <c r="E118" s="177" t="str">
        <f>IF(B118="","",IF(VLOOKUP(B118,WQ_UnitID!B:C,2,FALSE)=0,"",VLOOKUP(B118,WQ_UnitID!B:C,2,FALSE)))</f>
        <v/>
      </c>
      <c r="F118" s="178" t="str">
        <f>IF(B118="","",ExcLimit!$B$8)</f>
        <v/>
      </c>
      <c r="G118" s="178" t="str">
        <f>IF(B118="","",IF(D118=Index!$R$24,"",ExcLimit!$C$8))</f>
        <v/>
      </c>
      <c r="H118" s="178" t="str">
        <f>IF(B118="","",ExcLimit!$D$8)</f>
        <v/>
      </c>
      <c r="I118" s="178" t="str">
        <f>IF(B118="","",ExcLimit!$E$8)</f>
        <v/>
      </c>
      <c r="J118" s="178" t="str">
        <f>IFERROR(VLOOKUP(B118,ExcCalc!O:S,2,FALSE),"")</f>
        <v/>
      </c>
      <c r="K118" s="178" t="str">
        <f>IFERROR(VLOOKUP(B118,ExcCalc!O:S,3,FALSE),"")</f>
        <v/>
      </c>
      <c r="L118" s="178" t="str">
        <f>IFERROR(VLOOKUP(B118,ExcCalc!O:S,4,FALSE),"")</f>
        <v/>
      </c>
      <c r="M118" s="178" t="str">
        <f>IFERROR(VLOOKUP(B118,ExcCalc!O:S,5,FALSE),"")</f>
        <v/>
      </c>
    </row>
    <row r="119" spans="1:13" x14ac:dyDescent="0.2">
      <c r="A119" s="152"/>
      <c r="B119" s="174" t="str">
        <f>IF(ISNUMBER('דיווח דיגומים'!B119),'דיווח דיגומים'!B119,"")</f>
        <v/>
      </c>
      <c r="C119" s="175" t="str">
        <f>IF(ISNUMBER('דיווח דיגומים'!B119),'דיווח דיגומים'!C119,"")</f>
        <v/>
      </c>
      <c r="D119" s="176" t="str">
        <f>IF('דיווח דיגומים'!E119="","",'דיווח דיגומים'!E119)</f>
        <v/>
      </c>
      <c r="E119" s="177" t="str">
        <f>IF(B119="","",IF(VLOOKUP(B119,WQ_UnitID!B:C,2,FALSE)=0,"",VLOOKUP(B119,WQ_UnitID!B:C,2,FALSE)))</f>
        <v/>
      </c>
      <c r="F119" s="178" t="str">
        <f>IF(B119="","",ExcLimit!$B$8)</f>
        <v/>
      </c>
      <c r="G119" s="178" t="str">
        <f>IF(B119="","",IF(D119=Index!$R$24,"",ExcLimit!$C$8))</f>
        <v/>
      </c>
      <c r="H119" s="178" t="str">
        <f>IF(B119="","",ExcLimit!$D$8)</f>
        <v/>
      </c>
      <c r="I119" s="178" t="str">
        <f>IF(B119="","",ExcLimit!$E$8)</f>
        <v/>
      </c>
      <c r="J119" s="178" t="str">
        <f>IFERROR(VLOOKUP(B119,ExcCalc!O:S,2,FALSE),"")</f>
        <v/>
      </c>
      <c r="K119" s="178" t="str">
        <f>IFERROR(VLOOKUP(B119,ExcCalc!O:S,3,FALSE),"")</f>
        <v/>
      </c>
      <c r="L119" s="178" t="str">
        <f>IFERROR(VLOOKUP(B119,ExcCalc!O:S,4,FALSE),"")</f>
        <v/>
      </c>
      <c r="M119" s="178" t="str">
        <f>IFERROR(VLOOKUP(B119,ExcCalc!O:S,5,FALSE),"")</f>
        <v/>
      </c>
    </row>
    <row r="120" spans="1:13" x14ac:dyDescent="0.2">
      <c r="A120" s="152"/>
      <c r="B120" s="174" t="str">
        <f>IF(ISNUMBER('דיווח דיגומים'!B120),'דיווח דיגומים'!B120,"")</f>
        <v/>
      </c>
      <c r="C120" s="175" t="str">
        <f>IF(ISNUMBER('דיווח דיגומים'!B120),'דיווח דיגומים'!C120,"")</f>
        <v/>
      </c>
      <c r="D120" s="176" t="str">
        <f>IF('דיווח דיגומים'!E120="","",'דיווח דיגומים'!E120)</f>
        <v/>
      </c>
      <c r="E120" s="177" t="str">
        <f>IF(B120="","",IF(VLOOKUP(B120,WQ_UnitID!B:C,2,FALSE)=0,"",VLOOKUP(B120,WQ_UnitID!B:C,2,FALSE)))</f>
        <v/>
      </c>
      <c r="F120" s="178" t="str">
        <f>IF(B120="","",ExcLimit!$B$8)</f>
        <v/>
      </c>
      <c r="G120" s="178" t="str">
        <f>IF(B120="","",IF(D120=Index!$R$24,"",ExcLimit!$C$8))</f>
        <v/>
      </c>
      <c r="H120" s="178" t="str">
        <f>IF(B120="","",ExcLimit!$D$8)</f>
        <v/>
      </c>
      <c r="I120" s="178" t="str">
        <f>IF(B120="","",ExcLimit!$E$8)</f>
        <v/>
      </c>
      <c r="J120" s="178" t="str">
        <f>IFERROR(VLOOKUP(B120,ExcCalc!O:S,2,FALSE),"")</f>
        <v/>
      </c>
      <c r="K120" s="178" t="str">
        <f>IFERROR(VLOOKUP(B120,ExcCalc!O:S,3,FALSE),"")</f>
        <v/>
      </c>
      <c r="L120" s="178" t="str">
        <f>IFERROR(VLOOKUP(B120,ExcCalc!O:S,4,FALSE),"")</f>
        <v/>
      </c>
      <c r="M120" s="178" t="str">
        <f>IFERROR(VLOOKUP(B120,ExcCalc!O:S,5,FALSE),"")</f>
        <v/>
      </c>
    </row>
    <row r="121" spans="1:13" x14ac:dyDescent="0.2">
      <c r="A121" s="152"/>
      <c r="B121" s="174" t="str">
        <f>IF(ISNUMBER('דיווח דיגומים'!B121),'דיווח דיגומים'!B121,"")</f>
        <v/>
      </c>
      <c r="C121" s="175" t="str">
        <f>IF(ISNUMBER('דיווח דיגומים'!B121),'דיווח דיגומים'!C121,"")</f>
        <v/>
      </c>
      <c r="D121" s="176" t="str">
        <f>IF('דיווח דיגומים'!E121="","",'דיווח דיגומים'!E121)</f>
        <v/>
      </c>
      <c r="E121" s="177" t="str">
        <f>IF(B121="","",IF(VLOOKUP(B121,WQ_UnitID!B:C,2,FALSE)=0,"",VLOOKUP(B121,WQ_UnitID!B:C,2,FALSE)))</f>
        <v/>
      </c>
      <c r="F121" s="178" t="str">
        <f>IF(B121="","",ExcLimit!$B$8)</f>
        <v/>
      </c>
      <c r="G121" s="178" t="str">
        <f>IF(B121="","",IF(D121=Index!$R$24,"",ExcLimit!$C$8))</f>
        <v/>
      </c>
      <c r="H121" s="178" t="str">
        <f>IF(B121="","",ExcLimit!$D$8)</f>
        <v/>
      </c>
      <c r="I121" s="178" t="str">
        <f>IF(B121="","",ExcLimit!$E$8)</f>
        <v/>
      </c>
      <c r="J121" s="178" t="str">
        <f>IFERROR(VLOOKUP(B121,ExcCalc!O:S,2,FALSE),"")</f>
        <v/>
      </c>
      <c r="K121" s="178" t="str">
        <f>IFERROR(VLOOKUP(B121,ExcCalc!O:S,3,FALSE),"")</f>
        <v/>
      </c>
      <c r="L121" s="178" t="str">
        <f>IFERROR(VLOOKUP(B121,ExcCalc!O:S,4,FALSE),"")</f>
        <v/>
      </c>
      <c r="M121" s="178" t="str">
        <f>IFERROR(VLOOKUP(B121,ExcCalc!O:S,5,FALSE),"")</f>
        <v/>
      </c>
    </row>
    <row r="122" spans="1:13" x14ac:dyDescent="0.2">
      <c r="A122" s="152"/>
      <c r="B122" s="174" t="str">
        <f>IF(ISNUMBER('דיווח דיגומים'!B122),'דיווח דיגומים'!B122,"")</f>
        <v/>
      </c>
      <c r="C122" s="175" t="str">
        <f>IF(ISNUMBER('דיווח דיגומים'!B122),'דיווח דיגומים'!C122,"")</f>
        <v/>
      </c>
      <c r="D122" s="176" t="str">
        <f>IF('דיווח דיגומים'!E122="","",'דיווח דיגומים'!E122)</f>
        <v/>
      </c>
      <c r="E122" s="177" t="str">
        <f>IF(B122="","",IF(VLOOKUP(B122,WQ_UnitID!B:C,2,FALSE)=0,"",VLOOKUP(B122,WQ_UnitID!B:C,2,FALSE)))</f>
        <v/>
      </c>
      <c r="F122" s="178" t="str">
        <f>IF(B122="","",ExcLimit!$B$8)</f>
        <v/>
      </c>
      <c r="G122" s="178" t="str">
        <f>IF(B122="","",IF(D122=Index!$R$24,"",ExcLimit!$C$8))</f>
        <v/>
      </c>
      <c r="H122" s="178" t="str">
        <f>IF(B122="","",ExcLimit!$D$8)</f>
        <v/>
      </c>
      <c r="I122" s="178" t="str">
        <f>IF(B122="","",ExcLimit!$E$8)</f>
        <v/>
      </c>
      <c r="J122" s="178" t="str">
        <f>IFERROR(VLOOKUP(B122,ExcCalc!O:S,2,FALSE),"")</f>
        <v/>
      </c>
      <c r="K122" s="178" t="str">
        <f>IFERROR(VLOOKUP(B122,ExcCalc!O:S,3,FALSE),"")</f>
        <v/>
      </c>
      <c r="L122" s="178" t="str">
        <f>IFERROR(VLOOKUP(B122,ExcCalc!O:S,4,FALSE),"")</f>
        <v/>
      </c>
      <c r="M122" s="178" t="str">
        <f>IFERROR(VLOOKUP(B122,ExcCalc!O:S,5,FALSE),"")</f>
        <v/>
      </c>
    </row>
    <row r="123" spans="1:13" x14ac:dyDescent="0.2">
      <c r="A123" s="152"/>
      <c r="B123" s="174" t="str">
        <f>IF(ISNUMBER('דיווח דיגומים'!B123),'דיווח דיגומים'!B123,"")</f>
        <v/>
      </c>
      <c r="C123" s="175" t="str">
        <f>IF(ISNUMBER('דיווח דיגומים'!B123),'דיווח דיגומים'!C123,"")</f>
        <v/>
      </c>
      <c r="D123" s="176" t="str">
        <f>IF('דיווח דיגומים'!E123="","",'דיווח דיגומים'!E123)</f>
        <v/>
      </c>
      <c r="E123" s="177" t="str">
        <f>IF(B123="","",IF(VLOOKUP(B123,WQ_UnitID!B:C,2,FALSE)=0,"",VLOOKUP(B123,WQ_UnitID!B:C,2,FALSE)))</f>
        <v/>
      </c>
      <c r="F123" s="178" t="str">
        <f>IF(B123="","",ExcLimit!$B$8)</f>
        <v/>
      </c>
      <c r="G123" s="178" t="str">
        <f>IF(B123="","",IF(D123=Index!$R$24,"",ExcLimit!$C$8))</f>
        <v/>
      </c>
      <c r="H123" s="178" t="str">
        <f>IF(B123="","",ExcLimit!$D$8)</f>
        <v/>
      </c>
      <c r="I123" s="178" t="str">
        <f>IF(B123="","",ExcLimit!$E$8)</f>
        <v/>
      </c>
      <c r="J123" s="178" t="str">
        <f>IFERROR(VLOOKUP(B123,ExcCalc!O:S,2,FALSE),"")</f>
        <v/>
      </c>
      <c r="K123" s="178" t="str">
        <f>IFERROR(VLOOKUP(B123,ExcCalc!O:S,3,FALSE),"")</f>
        <v/>
      </c>
      <c r="L123" s="178" t="str">
        <f>IFERROR(VLOOKUP(B123,ExcCalc!O:S,4,FALSE),"")</f>
        <v/>
      </c>
      <c r="M123" s="178" t="str">
        <f>IFERROR(VLOOKUP(B123,ExcCalc!O:S,5,FALSE),"")</f>
        <v/>
      </c>
    </row>
    <row r="124" spans="1:13" x14ac:dyDescent="0.2">
      <c r="A124" s="152"/>
      <c r="B124" s="174" t="str">
        <f>IF(ISNUMBER('דיווח דיגומים'!B124),'דיווח דיגומים'!B124,"")</f>
        <v/>
      </c>
      <c r="C124" s="175" t="str">
        <f>IF(ISNUMBER('דיווח דיגומים'!B124),'דיווח דיגומים'!C124,"")</f>
        <v/>
      </c>
      <c r="D124" s="176" t="str">
        <f>IF('דיווח דיגומים'!E124="","",'דיווח דיגומים'!E124)</f>
        <v/>
      </c>
      <c r="E124" s="177" t="str">
        <f>IF(B124="","",IF(VLOOKUP(B124,WQ_UnitID!B:C,2,FALSE)=0,"",VLOOKUP(B124,WQ_UnitID!B:C,2,FALSE)))</f>
        <v/>
      </c>
      <c r="F124" s="178" t="str">
        <f>IF(B124="","",ExcLimit!$B$8)</f>
        <v/>
      </c>
      <c r="G124" s="178" t="str">
        <f>IF(B124="","",IF(D124=Index!$R$24,"",ExcLimit!$C$8))</f>
        <v/>
      </c>
      <c r="H124" s="178" t="str">
        <f>IF(B124="","",ExcLimit!$D$8)</f>
        <v/>
      </c>
      <c r="I124" s="178" t="str">
        <f>IF(B124="","",ExcLimit!$E$8)</f>
        <v/>
      </c>
      <c r="J124" s="178" t="str">
        <f>IFERROR(VLOOKUP(B124,ExcCalc!O:S,2,FALSE),"")</f>
        <v/>
      </c>
      <c r="K124" s="178" t="str">
        <f>IFERROR(VLOOKUP(B124,ExcCalc!O:S,3,FALSE),"")</f>
        <v/>
      </c>
      <c r="L124" s="178" t="str">
        <f>IFERROR(VLOOKUP(B124,ExcCalc!O:S,4,FALSE),"")</f>
        <v/>
      </c>
      <c r="M124" s="178" t="str">
        <f>IFERROR(VLOOKUP(B124,ExcCalc!O:S,5,FALSE),"")</f>
        <v/>
      </c>
    </row>
    <row r="125" spans="1:13" x14ac:dyDescent="0.2">
      <c r="A125" s="152"/>
      <c r="B125" s="174" t="str">
        <f>IF(ISNUMBER('דיווח דיגומים'!B125),'דיווח דיגומים'!B125,"")</f>
        <v/>
      </c>
      <c r="C125" s="175" t="str">
        <f>IF(ISNUMBER('דיווח דיגומים'!B125),'דיווח דיגומים'!C125,"")</f>
        <v/>
      </c>
      <c r="D125" s="176" t="str">
        <f>IF('דיווח דיגומים'!E125="","",'דיווח דיגומים'!E125)</f>
        <v/>
      </c>
      <c r="E125" s="177" t="str">
        <f>IF(B125="","",IF(VLOOKUP(B125,WQ_UnitID!B:C,2,FALSE)=0,"",VLOOKUP(B125,WQ_UnitID!B:C,2,FALSE)))</f>
        <v/>
      </c>
      <c r="F125" s="178" t="str">
        <f>IF(B125="","",ExcLimit!$B$8)</f>
        <v/>
      </c>
      <c r="G125" s="178" t="str">
        <f>IF(B125="","",IF(D125=Index!$R$24,"",ExcLimit!$C$8))</f>
        <v/>
      </c>
      <c r="H125" s="178" t="str">
        <f>IF(B125="","",ExcLimit!$D$8)</f>
        <v/>
      </c>
      <c r="I125" s="178" t="str">
        <f>IF(B125="","",ExcLimit!$E$8)</f>
        <v/>
      </c>
      <c r="J125" s="178" t="str">
        <f>IFERROR(VLOOKUP(B125,ExcCalc!O:S,2,FALSE),"")</f>
        <v/>
      </c>
      <c r="K125" s="178" t="str">
        <f>IFERROR(VLOOKUP(B125,ExcCalc!O:S,3,FALSE),"")</f>
        <v/>
      </c>
      <c r="L125" s="178" t="str">
        <f>IFERROR(VLOOKUP(B125,ExcCalc!O:S,4,FALSE),"")</f>
        <v/>
      </c>
      <c r="M125" s="178" t="str">
        <f>IFERROR(VLOOKUP(B125,ExcCalc!O:S,5,FALSE),"")</f>
        <v/>
      </c>
    </row>
    <row r="126" spans="1:13" x14ac:dyDescent="0.2">
      <c r="A126" s="152"/>
      <c r="B126" s="174" t="str">
        <f>IF(ISNUMBER('דיווח דיגומים'!B126),'דיווח דיגומים'!B126,"")</f>
        <v/>
      </c>
      <c r="C126" s="175" t="str">
        <f>IF(ISNUMBER('דיווח דיגומים'!B126),'דיווח דיגומים'!C126,"")</f>
        <v/>
      </c>
      <c r="D126" s="176" t="str">
        <f>IF('דיווח דיגומים'!E126="","",'דיווח דיגומים'!E126)</f>
        <v/>
      </c>
      <c r="E126" s="177" t="str">
        <f>IF(B126="","",IF(VLOOKUP(B126,WQ_UnitID!B:C,2,FALSE)=0,"",VLOOKUP(B126,WQ_UnitID!B:C,2,FALSE)))</f>
        <v/>
      </c>
      <c r="F126" s="178" t="str">
        <f>IF(B126="","",ExcLimit!$B$8)</f>
        <v/>
      </c>
      <c r="G126" s="178" t="str">
        <f>IF(B126="","",IF(D126=Index!$R$24,"",ExcLimit!$C$8))</f>
        <v/>
      </c>
      <c r="H126" s="178" t="str">
        <f>IF(B126="","",ExcLimit!$D$8)</f>
        <v/>
      </c>
      <c r="I126" s="178" t="str">
        <f>IF(B126="","",ExcLimit!$E$8)</f>
        <v/>
      </c>
      <c r="J126" s="178" t="str">
        <f>IFERROR(VLOOKUP(B126,ExcCalc!O:S,2,FALSE),"")</f>
        <v/>
      </c>
      <c r="K126" s="178" t="str">
        <f>IFERROR(VLOOKUP(B126,ExcCalc!O:S,3,FALSE),"")</f>
        <v/>
      </c>
      <c r="L126" s="178" t="str">
        <f>IFERROR(VLOOKUP(B126,ExcCalc!O:S,4,FALSE),"")</f>
        <v/>
      </c>
      <c r="M126" s="178" t="str">
        <f>IFERROR(VLOOKUP(B126,ExcCalc!O:S,5,FALSE),"")</f>
        <v/>
      </c>
    </row>
    <row r="127" spans="1:13" x14ac:dyDescent="0.2">
      <c r="A127" s="152"/>
      <c r="B127" s="174" t="str">
        <f>IF(ISNUMBER('דיווח דיגומים'!B127),'דיווח דיגומים'!B127,"")</f>
        <v/>
      </c>
      <c r="C127" s="175" t="str">
        <f>IF(ISNUMBER('דיווח דיגומים'!B127),'דיווח דיגומים'!C127,"")</f>
        <v/>
      </c>
      <c r="D127" s="176" t="str">
        <f>IF('דיווח דיגומים'!E127="","",'דיווח דיגומים'!E127)</f>
        <v/>
      </c>
      <c r="E127" s="177" t="str">
        <f>IF(B127="","",IF(VLOOKUP(B127,WQ_UnitID!B:C,2,FALSE)=0,"",VLOOKUP(B127,WQ_UnitID!B:C,2,FALSE)))</f>
        <v/>
      </c>
      <c r="F127" s="178" t="str">
        <f>IF(B127="","",ExcLimit!$B$8)</f>
        <v/>
      </c>
      <c r="G127" s="178" t="str">
        <f>IF(B127="","",IF(D127=Index!$R$24,"",ExcLimit!$C$8))</f>
        <v/>
      </c>
      <c r="H127" s="178" t="str">
        <f>IF(B127="","",ExcLimit!$D$8)</f>
        <v/>
      </c>
      <c r="I127" s="178" t="str">
        <f>IF(B127="","",ExcLimit!$E$8)</f>
        <v/>
      </c>
      <c r="J127" s="178" t="str">
        <f>IFERROR(VLOOKUP(B127,ExcCalc!O:S,2,FALSE),"")</f>
        <v/>
      </c>
      <c r="K127" s="178" t="str">
        <f>IFERROR(VLOOKUP(B127,ExcCalc!O:S,3,FALSE),"")</f>
        <v/>
      </c>
      <c r="L127" s="178" t="str">
        <f>IFERROR(VLOOKUP(B127,ExcCalc!O:S,4,FALSE),"")</f>
        <v/>
      </c>
      <c r="M127" s="178" t="str">
        <f>IFERROR(VLOOKUP(B127,ExcCalc!O:S,5,FALSE),"")</f>
        <v/>
      </c>
    </row>
    <row r="128" spans="1:13" x14ac:dyDescent="0.2">
      <c r="A128" s="152"/>
      <c r="B128" s="174" t="str">
        <f>IF(ISNUMBER('דיווח דיגומים'!B128),'דיווח דיגומים'!B128,"")</f>
        <v/>
      </c>
      <c r="C128" s="175" t="str">
        <f>IF(ISNUMBER('דיווח דיגומים'!B128),'דיווח דיגומים'!C128,"")</f>
        <v/>
      </c>
      <c r="D128" s="176" t="str">
        <f>IF('דיווח דיגומים'!E128="","",'דיווח דיגומים'!E128)</f>
        <v/>
      </c>
      <c r="E128" s="177" t="str">
        <f>IF(B128="","",IF(VLOOKUP(B128,WQ_UnitID!B:C,2,FALSE)=0,"",VLOOKUP(B128,WQ_UnitID!B:C,2,FALSE)))</f>
        <v/>
      </c>
      <c r="F128" s="178" t="str">
        <f>IF(B128="","",ExcLimit!$B$8)</f>
        <v/>
      </c>
      <c r="G128" s="178" t="str">
        <f>IF(B128="","",IF(D128=Index!$R$24,"",ExcLimit!$C$8))</f>
        <v/>
      </c>
      <c r="H128" s="178" t="str">
        <f>IF(B128="","",ExcLimit!$D$8)</f>
        <v/>
      </c>
      <c r="I128" s="178" t="str">
        <f>IF(B128="","",ExcLimit!$E$8)</f>
        <v/>
      </c>
      <c r="J128" s="178" t="str">
        <f>IFERROR(VLOOKUP(B128,ExcCalc!O:S,2,FALSE),"")</f>
        <v/>
      </c>
      <c r="K128" s="178" t="str">
        <f>IFERROR(VLOOKUP(B128,ExcCalc!O:S,3,FALSE),"")</f>
        <v/>
      </c>
      <c r="L128" s="178" t="str">
        <f>IFERROR(VLOOKUP(B128,ExcCalc!O:S,4,FALSE),"")</f>
        <v/>
      </c>
      <c r="M128" s="178" t="str">
        <f>IFERROR(VLOOKUP(B128,ExcCalc!O:S,5,FALSE),"")</f>
        <v/>
      </c>
    </row>
    <row r="129" spans="1:13" x14ac:dyDescent="0.2">
      <c r="A129" s="152"/>
      <c r="B129" s="174" t="str">
        <f>IF(ISNUMBER('דיווח דיגומים'!B129),'דיווח דיגומים'!B129,"")</f>
        <v/>
      </c>
      <c r="C129" s="175" t="str">
        <f>IF(ISNUMBER('דיווח דיגומים'!B129),'דיווח דיגומים'!C129,"")</f>
        <v/>
      </c>
      <c r="D129" s="176" t="str">
        <f>IF('דיווח דיגומים'!E129="","",'דיווח דיגומים'!E129)</f>
        <v/>
      </c>
      <c r="E129" s="177" t="str">
        <f>IF(B129="","",IF(VLOOKUP(B129,WQ_UnitID!B:C,2,FALSE)=0,"",VLOOKUP(B129,WQ_UnitID!B:C,2,FALSE)))</f>
        <v/>
      </c>
      <c r="F129" s="178" t="str">
        <f>IF(B129="","",ExcLimit!$B$8)</f>
        <v/>
      </c>
      <c r="G129" s="178" t="str">
        <f>IF(B129="","",IF(D129=Index!$R$24,"",ExcLimit!$C$8))</f>
        <v/>
      </c>
      <c r="H129" s="178" t="str">
        <f>IF(B129="","",ExcLimit!$D$8)</f>
        <v/>
      </c>
      <c r="I129" s="178" t="str">
        <f>IF(B129="","",ExcLimit!$E$8)</f>
        <v/>
      </c>
      <c r="J129" s="178" t="str">
        <f>IFERROR(VLOOKUP(B129,ExcCalc!O:S,2,FALSE),"")</f>
        <v/>
      </c>
      <c r="K129" s="178" t="str">
        <f>IFERROR(VLOOKUP(B129,ExcCalc!O:S,3,FALSE),"")</f>
        <v/>
      </c>
      <c r="L129" s="178" t="str">
        <f>IFERROR(VLOOKUP(B129,ExcCalc!O:S,4,FALSE),"")</f>
        <v/>
      </c>
      <c r="M129" s="178" t="str">
        <f>IFERROR(VLOOKUP(B129,ExcCalc!O:S,5,FALSE),"")</f>
        <v/>
      </c>
    </row>
    <row r="130" spans="1:13" x14ac:dyDescent="0.2">
      <c r="A130" s="152"/>
      <c r="B130" s="174" t="str">
        <f>IF(ISNUMBER('דיווח דיגומים'!B130),'דיווח דיגומים'!B130,"")</f>
        <v/>
      </c>
      <c r="C130" s="175" t="str">
        <f>IF(ISNUMBER('דיווח דיגומים'!B130),'דיווח דיגומים'!C130,"")</f>
        <v/>
      </c>
      <c r="D130" s="176" t="str">
        <f>IF('דיווח דיגומים'!E130="","",'דיווח דיגומים'!E130)</f>
        <v/>
      </c>
      <c r="E130" s="177" t="str">
        <f>IF(B130="","",IF(VLOOKUP(B130,WQ_UnitID!B:C,2,FALSE)=0,"",VLOOKUP(B130,WQ_UnitID!B:C,2,FALSE)))</f>
        <v/>
      </c>
      <c r="F130" s="178" t="str">
        <f>IF(B130="","",ExcLimit!$B$8)</f>
        <v/>
      </c>
      <c r="G130" s="178" t="str">
        <f>IF(B130="","",IF(D130=Index!$R$24,"",ExcLimit!$C$8))</f>
        <v/>
      </c>
      <c r="H130" s="178" t="str">
        <f>IF(B130="","",ExcLimit!$D$8)</f>
        <v/>
      </c>
      <c r="I130" s="178" t="str">
        <f>IF(B130="","",ExcLimit!$E$8)</f>
        <v/>
      </c>
      <c r="J130" s="178" t="str">
        <f>IFERROR(VLOOKUP(B130,ExcCalc!O:S,2,FALSE),"")</f>
        <v/>
      </c>
      <c r="K130" s="178" t="str">
        <f>IFERROR(VLOOKUP(B130,ExcCalc!O:S,3,FALSE),"")</f>
        <v/>
      </c>
      <c r="L130" s="178" t="str">
        <f>IFERROR(VLOOKUP(B130,ExcCalc!O:S,4,FALSE),"")</f>
        <v/>
      </c>
      <c r="M130" s="178" t="str">
        <f>IFERROR(VLOOKUP(B130,ExcCalc!O:S,5,FALSE),"")</f>
        <v/>
      </c>
    </row>
    <row r="131" spans="1:13" x14ac:dyDescent="0.2">
      <c r="A131" s="152"/>
      <c r="B131" s="174" t="str">
        <f>IF(ISNUMBER('דיווח דיגומים'!B131),'דיווח דיגומים'!B131,"")</f>
        <v/>
      </c>
      <c r="C131" s="175" t="str">
        <f>IF(ISNUMBER('דיווח דיגומים'!B131),'דיווח דיגומים'!C131,"")</f>
        <v/>
      </c>
      <c r="D131" s="176" t="str">
        <f>IF('דיווח דיגומים'!E131="","",'דיווח דיגומים'!E131)</f>
        <v/>
      </c>
      <c r="E131" s="177" t="str">
        <f>IF(B131="","",IF(VLOOKUP(B131,WQ_UnitID!B:C,2,FALSE)=0,"",VLOOKUP(B131,WQ_UnitID!B:C,2,FALSE)))</f>
        <v/>
      </c>
      <c r="F131" s="178" t="str">
        <f>IF(B131="","",ExcLimit!$B$8)</f>
        <v/>
      </c>
      <c r="G131" s="178" t="str">
        <f>IF(B131="","",IF(D131=Index!$R$24,"",ExcLimit!$C$8))</f>
        <v/>
      </c>
      <c r="H131" s="178" t="str">
        <f>IF(B131="","",ExcLimit!$D$8)</f>
        <v/>
      </c>
      <c r="I131" s="178" t="str">
        <f>IF(B131="","",ExcLimit!$E$8)</f>
        <v/>
      </c>
      <c r="J131" s="178" t="str">
        <f>IFERROR(VLOOKUP(B131,ExcCalc!O:S,2,FALSE),"")</f>
        <v/>
      </c>
      <c r="K131" s="178" t="str">
        <f>IFERROR(VLOOKUP(B131,ExcCalc!O:S,3,FALSE),"")</f>
        <v/>
      </c>
      <c r="L131" s="178" t="str">
        <f>IFERROR(VLOOKUP(B131,ExcCalc!O:S,4,FALSE),"")</f>
        <v/>
      </c>
      <c r="M131" s="178" t="str">
        <f>IFERROR(VLOOKUP(B131,ExcCalc!O:S,5,FALSE),"")</f>
        <v/>
      </c>
    </row>
    <row r="132" spans="1:13" x14ac:dyDescent="0.2">
      <c r="A132" s="152"/>
      <c r="B132" s="174" t="str">
        <f>IF(ISNUMBER('דיווח דיגומים'!B132),'דיווח דיגומים'!B132,"")</f>
        <v/>
      </c>
      <c r="C132" s="175" t="str">
        <f>IF(ISNUMBER('דיווח דיגומים'!B132),'דיווח דיגומים'!C132,"")</f>
        <v/>
      </c>
      <c r="D132" s="176" t="str">
        <f>IF('דיווח דיגומים'!E132="","",'דיווח דיגומים'!E132)</f>
        <v/>
      </c>
      <c r="E132" s="177" t="str">
        <f>IF(B132="","",IF(VLOOKUP(B132,WQ_UnitID!B:C,2,FALSE)=0,"",VLOOKUP(B132,WQ_UnitID!B:C,2,FALSE)))</f>
        <v/>
      </c>
      <c r="F132" s="178" t="str">
        <f>IF(B132="","",ExcLimit!$B$8)</f>
        <v/>
      </c>
      <c r="G132" s="178" t="str">
        <f>IF(B132="","",IF(D132=Index!$R$24,"",ExcLimit!$C$8))</f>
        <v/>
      </c>
      <c r="H132" s="178" t="str">
        <f>IF(B132="","",ExcLimit!$D$8)</f>
        <v/>
      </c>
      <c r="I132" s="178" t="str">
        <f>IF(B132="","",ExcLimit!$E$8)</f>
        <v/>
      </c>
      <c r="J132" s="178" t="str">
        <f>IFERROR(VLOOKUP(B132,ExcCalc!O:S,2,FALSE),"")</f>
        <v/>
      </c>
      <c r="K132" s="178" t="str">
        <f>IFERROR(VLOOKUP(B132,ExcCalc!O:S,3,FALSE),"")</f>
        <v/>
      </c>
      <c r="L132" s="178" t="str">
        <f>IFERROR(VLOOKUP(B132,ExcCalc!O:S,4,FALSE),"")</f>
        <v/>
      </c>
      <c r="M132" s="178" t="str">
        <f>IFERROR(VLOOKUP(B132,ExcCalc!O:S,5,FALSE),"")</f>
        <v/>
      </c>
    </row>
    <row r="133" spans="1:13" x14ac:dyDescent="0.2">
      <c r="A133" s="152"/>
      <c r="B133" s="174" t="str">
        <f>IF(ISNUMBER('דיווח דיגומים'!B133),'דיווח דיגומים'!B133,"")</f>
        <v/>
      </c>
      <c r="C133" s="175" t="str">
        <f>IF(ISNUMBER('דיווח דיגומים'!B133),'דיווח דיגומים'!C133,"")</f>
        <v/>
      </c>
      <c r="D133" s="176" t="str">
        <f>IF('דיווח דיגומים'!E133="","",'דיווח דיגומים'!E133)</f>
        <v/>
      </c>
      <c r="E133" s="177" t="str">
        <f>IF(B133="","",IF(VLOOKUP(B133,WQ_UnitID!B:C,2,FALSE)=0,"",VLOOKUP(B133,WQ_UnitID!B:C,2,FALSE)))</f>
        <v/>
      </c>
      <c r="F133" s="178" t="str">
        <f>IF(B133="","",ExcLimit!$B$8)</f>
        <v/>
      </c>
      <c r="G133" s="178" t="str">
        <f>IF(B133="","",IF(D133=Index!$R$24,"",ExcLimit!$C$8))</f>
        <v/>
      </c>
      <c r="H133" s="178" t="str">
        <f>IF(B133="","",ExcLimit!$D$8)</f>
        <v/>
      </c>
      <c r="I133" s="178" t="str">
        <f>IF(B133="","",ExcLimit!$E$8)</f>
        <v/>
      </c>
      <c r="J133" s="178" t="str">
        <f>IFERROR(VLOOKUP(B133,ExcCalc!O:S,2,FALSE),"")</f>
        <v/>
      </c>
      <c r="K133" s="178" t="str">
        <f>IFERROR(VLOOKUP(B133,ExcCalc!O:S,3,FALSE),"")</f>
        <v/>
      </c>
      <c r="L133" s="178" t="str">
        <f>IFERROR(VLOOKUP(B133,ExcCalc!O:S,4,FALSE),"")</f>
        <v/>
      </c>
      <c r="M133" s="178" t="str">
        <f>IFERROR(VLOOKUP(B133,ExcCalc!O:S,5,FALSE),"")</f>
        <v/>
      </c>
    </row>
    <row r="134" spans="1:13" x14ac:dyDescent="0.2">
      <c r="A134" s="152"/>
      <c r="B134" s="174" t="str">
        <f>IF(ISNUMBER('דיווח דיגומים'!B134),'דיווח דיגומים'!B134,"")</f>
        <v/>
      </c>
      <c r="C134" s="175" t="str">
        <f>IF(ISNUMBER('דיווח דיגומים'!B134),'דיווח דיגומים'!C134,"")</f>
        <v/>
      </c>
      <c r="D134" s="176" t="str">
        <f>IF('דיווח דיגומים'!E134="","",'דיווח דיגומים'!E134)</f>
        <v/>
      </c>
      <c r="E134" s="177" t="str">
        <f>IF(B134="","",IF(VLOOKUP(B134,WQ_UnitID!B:C,2,FALSE)=0,"",VLOOKUP(B134,WQ_UnitID!B:C,2,FALSE)))</f>
        <v/>
      </c>
      <c r="F134" s="178" t="str">
        <f>IF(B134="","",ExcLimit!$B$8)</f>
        <v/>
      </c>
      <c r="G134" s="178" t="str">
        <f>IF(B134="","",IF(D134=Index!$R$24,"",ExcLimit!$C$8))</f>
        <v/>
      </c>
      <c r="H134" s="178" t="str">
        <f>IF(B134="","",ExcLimit!$D$8)</f>
        <v/>
      </c>
      <c r="I134" s="178" t="str">
        <f>IF(B134="","",ExcLimit!$E$8)</f>
        <v/>
      </c>
      <c r="J134" s="178" t="str">
        <f>IFERROR(VLOOKUP(B134,ExcCalc!O:S,2,FALSE),"")</f>
        <v/>
      </c>
      <c r="K134" s="178" t="str">
        <f>IFERROR(VLOOKUP(B134,ExcCalc!O:S,3,FALSE),"")</f>
        <v/>
      </c>
      <c r="L134" s="178" t="str">
        <f>IFERROR(VLOOKUP(B134,ExcCalc!O:S,4,FALSE),"")</f>
        <v/>
      </c>
      <c r="M134" s="178" t="str">
        <f>IFERROR(VLOOKUP(B134,ExcCalc!O:S,5,FALSE),"")</f>
        <v/>
      </c>
    </row>
    <row r="135" spans="1:13" x14ac:dyDescent="0.2">
      <c r="A135" s="152"/>
      <c r="B135" s="174" t="str">
        <f>IF(ISNUMBER('דיווח דיגומים'!B135),'דיווח דיגומים'!B135,"")</f>
        <v/>
      </c>
      <c r="C135" s="175" t="str">
        <f>IF(ISNUMBER('דיווח דיגומים'!B135),'דיווח דיגומים'!C135,"")</f>
        <v/>
      </c>
      <c r="D135" s="176" t="str">
        <f>IF('דיווח דיגומים'!E135="","",'דיווח דיגומים'!E135)</f>
        <v/>
      </c>
      <c r="E135" s="177" t="str">
        <f>IF(B135="","",IF(VLOOKUP(B135,WQ_UnitID!B:C,2,FALSE)=0,"",VLOOKUP(B135,WQ_UnitID!B:C,2,FALSE)))</f>
        <v/>
      </c>
      <c r="F135" s="178" t="str">
        <f>IF(B135="","",ExcLimit!$B$8)</f>
        <v/>
      </c>
      <c r="G135" s="178" t="str">
        <f>IF(B135="","",IF(D135=Index!$R$24,"",ExcLimit!$C$8))</f>
        <v/>
      </c>
      <c r="H135" s="178" t="str">
        <f>IF(B135="","",ExcLimit!$D$8)</f>
        <v/>
      </c>
      <c r="I135" s="178" t="str">
        <f>IF(B135="","",ExcLimit!$E$8)</f>
        <v/>
      </c>
      <c r="J135" s="178" t="str">
        <f>IFERROR(VLOOKUP(B135,ExcCalc!O:S,2,FALSE),"")</f>
        <v/>
      </c>
      <c r="K135" s="178" t="str">
        <f>IFERROR(VLOOKUP(B135,ExcCalc!O:S,3,FALSE),"")</f>
        <v/>
      </c>
      <c r="L135" s="178" t="str">
        <f>IFERROR(VLOOKUP(B135,ExcCalc!O:S,4,FALSE),"")</f>
        <v/>
      </c>
      <c r="M135" s="178" t="str">
        <f>IFERROR(VLOOKUP(B135,ExcCalc!O:S,5,FALSE),"")</f>
        <v/>
      </c>
    </row>
    <row r="136" spans="1:13" x14ac:dyDescent="0.2">
      <c r="A136" s="152"/>
      <c r="B136" s="174" t="str">
        <f>IF(ISNUMBER('דיווח דיגומים'!B136),'דיווח דיגומים'!B136,"")</f>
        <v/>
      </c>
      <c r="C136" s="175" t="str">
        <f>IF(ISNUMBER('דיווח דיגומים'!B136),'דיווח דיגומים'!C136,"")</f>
        <v/>
      </c>
      <c r="D136" s="176" t="str">
        <f>IF('דיווח דיגומים'!E136="","",'דיווח דיגומים'!E136)</f>
        <v/>
      </c>
      <c r="E136" s="177" t="str">
        <f>IF(B136="","",IF(VLOOKUP(B136,WQ_UnitID!B:C,2,FALSE)=0,"",VLOOKUP(B136,WQ_UnitID!B:C,2,FALSE)))</f>
        <v/>
      </c>
      <c r="F136" s="178" t="str">
        <f>IF(B136="","",ExcLimit!$B$8)</f>
        <v/>
      </c>
      <c r="G136" s="178" t="str">
        <f>IF(B136="","",IF(D136=Index!$R$24,"",ExcLimit!$C$8))</f>
        <v/>
      </c>
      <c r="H136" s="178" t="str">
        <f>IF(B136="","",ExcLimit!$D$8)</f>
        <v/>
      </c>
      <c r="I136" s="178" t="str">
        <f>IF(B136="","",ExcLimit!$E$8)</f>
        <v/>
      </c>
      <c r="J136" s="178" t="str">
        <f>IFERROR(VLOOKUP(B136,ExcCalc!O:S,2,FALSE),"")</f>
        <v/>
      </c>
      <c r="K136" s="178" t="str">
        <f>IFERROR(VLOOKUP(B136,ExcCalc!O:S,3,FALSE),"")</f>
        <v/>
      </c>
      <c r="L136" s="178" t="str">
        <f>IFERROR(VLOOKUP(B136,ExcCalc!O:S,4,FALSE),"")</f>
        <v/>
      </c>
      <c r="M136" s="178" t="str">
        <f>IFERROR(VLOOKUP(B136,ExcCalc!O:S,5,FALSE),"")</f>
        <v/>
      </c>
    </row>
    <row r="137" spans="1:13" x14ac:dyDescent="0.2">
      <c r="A137" s="152"/>
      <c r="B137" s="174" t="str">
        <f>IF(ISNUMBER('דיווח דיגומים'!B137),'דיווח דיגומים'!B137,"")</f>
        <v/>
      </c>
      <c r="C137" s="175" t="str">
        <f>IF(ISNUMBER('דיווח דיגומים'!B137),'דיווח דיגומים'!C137,"")</f>
        <v/>
      </c>
      <c r="D137" s="176" t="str">
        <f>IF('דיווח דיגומים'!E137="","",'דיווח דיגומים'!E137)</f>
        <v/>
      </c>
      <c r="E137" s="177" t="str">
        <f>IF(B137="","",IF(VLOOKUP(B137,WQ_UnitID!B:C,2,FALSE)=0,"",VLOOKUP(B137,WQ_UnitID!B:C,2,FALSE)))</f>
        <v/>
      </c>
      <c r="F137" s="178" t="str">
        <f>IF(B137="","",ExcLimit!$B$8)</f>
        <v/>
      </c>
      <c r="G137" s="178" t="str">
        <f>IF(B137="","",IF(D137=Index!$R$24,"",ExcLimit!$C$8))</f>
        <v/>
      </c>
      <c r="H137" s="178" t="str">
        <f>IF(B137="","",ExcLimit!$D$8)</f>
        <v/>
      </c>
      <c r="I137" s="178" t="str">
        <f>IF(B137="","",ExcLimit!$E$8)</f>
        <v/>
      </c>
      <c r="J137" s="178" t="str">
        <f>IFERROR(VLOOKUP(B137,ExcCalc!O:S,2,FALSE),"")</f>
        <v/>
      </c>
      <c r="K137" s="178" t="str">
        <f>IFERROR(VLOOKUP(B137,ExcCalc!O:S,3,FALSE),"")</f>
        <v/>
      </c>
      <c r="L137" s="178" t="str">
        <f>IFERROR(VLOOKUP(B137,ExcCalc!O:S,4,FALSE),"")</f>
        <v/>
      </c>
      <c r="M137" s="178" t="str">
        <f>IFERROR(VLOOKUP(B137,ExcCalc!O:S,5,FALSE),"")</f>
        <v/>
      </c>
    </row>
    <row r="138" spans="1:13" x14ac:dyDescent="0.2">
      <c r="A138" s="152"/>
      <c r="B138" s="174" t="str">
        <f>IF(ISNUMBER('דיווח דיגומים'!B138),'דיווח דיגומים'!B138,"")</f>
        <v/>
      </c>
      <c r="C138" s="175" t="str">
        <f>IF(ISNUMBER('דיווח דיגומים'!B138),'דיווח דיגומים'!C138,"")</f>
        <v/>
      </c>
      <c r="D138" s="176" t="str">
        <f>IF('דיווח דיגומים'!E138="","",'דיווח דיגומים'!E138)</f>
        <v/>
      </c>
      <c r="E138" s="177" t="str">
        <f>IF(B138="","",IF(VLOOKUP(B138,WQ_UnitID!B:C,2,FALSE)=0,"",VLOOKUP(B138,WQ_UnitID!B:C,2,FALSE)))</f>
        <v/>
      </c>
      <c r="F138" s="178" t="str">
        <f>IF(B138="","",ExcLimit!$B$8)</f>
        <v/>
      </c>
      <c r="G138" s="178" t="str">
        <f>IF(B138="","",IF(D138=Index!$R$24,"",ExcLimit!$C$8))</f>
        <v/>
      </c>
      <c r="H138" s="178" t="str">
        <f>IF(B138="","",ExcLimit!$D$8)</f>
        <v/>
      </c>
      <c r="I138" s="178" t="str">
        <f>IF(B138="","",ExcLimit!$E$8)</f>
        <v/>
      </c>
      <c r="J138" s="178" t="str">
        <f>IFERROR(VLOOKUP(B138,ExcCalc!O:S,2,FALSE),"")</f>
        <v/>
      </c>
      <c r="K138" s="178" t="str">
        <f>IFERROR(VLOOKUP(B138,ExcCalc!O:S,3,FALSE),"")</f>
        <v/>
      </c>
      <c r="L138" s="178" t="str">
        <f>IFERROR(VLOOKUP(B138,ExcCalc!O:S,4,FALSE),"")</f>
        <v/>
      </c>
      <c r="M138" s="178" t="str">
        <f>IFERROR(VLOOKUP(B138,ExcCalc!O:S,5,FALSE),"")</f>
        <v/>
      </c>
    </row>
    <row r="139" spans="1:13" x14ac:dyDescent="0.2">
      <c r="A139" s="152"/>
      <c r="B139" s="174" t="str">
        <f>IF(ISNUMBER('דיווח דיגומים'!B139),'דיווח דיגומים'!B139,"")</f>
        <v/>
      </c>
      <c r="C139" s="175" t="str">
        <f>IF(ISNUMBER('דיווח דיגומים'!B139),'דיווח דיגומים'!C139,"")</f>
        <v/>
      </c>
      <c r="D139" s="176" t="str">
        <f>IF('דיווח דיגומים'!E139="","",'דיווח דיגומים'!E139)</f>
        <v/>
      </c>
      <c r="E139" s="177" t="str">
        <f>IF(B139="","",IF(VLOOKUP(B139,WQ_UnitID!B:C,2,FALSE)=0,"",VLOOKUP(B139,WQ_UnitID!B:C,2,FALSE)))</f>
        <v/>
      </c>
      <c r="F139" s="178" t="str">
        <f>IF(B139="","",ExcLimit!$B$8)</f>
        <v/>
      </c>
      <c r="G139" s="178" t="str">
        <f>IF(B139="","",IF(D139=Index!$R$24,"",ExcLimit!$C$8))</f>
        <v/>
      </c>
      <c r="H139" s="178" t="str">
        <f>IF(B139="","",ExcLimit!$D$8)</f>
        <v/>
      </c>
      <c r="I139" s="178" t="str">
        <f>IF(B139="","",ExcLimit!$E$8)</f>
        <v/>
      </c>
      <c r="J139" s="178" t="str">
        <f>IFERROR(VLOOKUP(B139,ExcCalc!O:S,2,FALSE),"")</f>
        <v/>
      </c>
      <c r="K139" s="178" t="str">
        <f>IFERROR(VLOOKUP(B139,ExcCalc!O:S,3,FALSE),"")</f>
        <v/>
      </c>
      <c r="L139" s="178" t="str">
        <f>IFERROR(VLOOKUP(B139,ExcCalc!O:S,4,FALSE),"")</f>
        <v/>
      </c>
      <c r="M139" s="178" t="str">
        <f>IFERROR(VLOOKUP(B139,ExcCalc!O:S,5,FALSE),"")</f>
        <v/>
      </c>
    </row>
    <row r="140" spans="1:13" x14ac:dyDescent="0.2">
      <c r="A140" s="152"/>
      <c r="B140" s="174" t="str">
        <f>IF(ISNUMBER('דיווח דיגומים'!B140),'דיווח דיגומים'!B140,"")</f>
        <v/>
      </c>
      <c r="C140" s="175" t="str">
        <f>IF(ISNUMBER('דיווח דיגומים'!B140),'דיווח דיגומים'!C140,"")</f>
        <v/>
      </c>
      <c r="D140" s="176" t="str">
        <f>IF('דיווח דיגומים'!E140="","",'דיווח דיגומים'!E140)</f>
        <v/>
      </c>
      <c r="E140" s="177" t="str">
        <f>IF(B140="","",IF(VLOOKUP(B140,WQ_UnitID!B:C,2,FALSE)=0,"",VLOOKUP(B140,WQ_UnitID!B:C,2,FALSE)))</f>
        <v/>
      </c>
      <c r="F140" s="178" t="str">
        <f>IF(B140="","",ExcLimit!$B$8)</f>
        <v/>
      </c>
      <c r="G140" s="178" t="str">
        <f>IF(B140="","",IF(D140=Index!$R$24,"",ExcLimit!$C$8))</f>
        <v/>
      </c>
      <c r="H140" s="178" t="str">
        <f>IF(B140="","",ExcLimit!$D$8)</f>
        <v/>
      </c>
      <c r="I140" s="178" t="str">
        <f>IF(B140="","",ExcLimit!$E$8)</f>
        <v/>
      </c>
      <c r="J140" s="178" t="str">
        <f>IFERROR(VLOOKUP(B140,ExcCalc!O:S,2,FALSE),"")</f>
        <v/>
      </c>
      <c r="K140" s="178" t="str">
        <f>IFERROR(VLOOKUP(B140,ExcCalc!O:S,3,FALSE),"")</f>
        <v/>
      </c>
      <c r="L140" s="178" t="str">
        <f>IFERROR(VLOOKUP(B140,ExcCalc!O:S,4,FALSE),"")</f>
        <v/>
      </c>
      <c r="M140" s="178" t="str">
        <f>IFERROR(VLOOKUP(B140,ExcCalc!O:S,5,FALSE),"")</f>
        <v/>
      </c>
    </row>
    <row r="141" spans="1:13" x14ac:dyDescent="0.2">
      <c r="A141" s="152"/>
      <c r="B141" s="174" t="str">
        <f>IF(ISNUMBER('דיווח דיגומים'!B141),'דיווח דיגומים'!B141,"")</f>
        <v/>
      </c>
      <c r="C141" s="175" t="str">
        <f>IF(ISNUMBER('דיווח דיגומים'!B141),'דיווח דיגומים'!C141,"")</f>
        <v/>
      </c>
      <c r="D141" s="176" t="str">
        <f>IF('דיווח דיגומים'!E141="","",'דיווח דיגומים'!E141)</f>
        <v/>
      </c>
      <c r="E141" s="177" t="str">
        <f>IF(B141="","",IF(VLOOKUP(B141,WQ_UnitID!B:C,2,FALSE)=0,"",VLOOKUP(B141,WQ_UnitID!B:C,2,FALSE)))</f>
        <v/>
      </c>
      <c r="F141" s="178" t="str">
        <f>IF(B141="","",ExcLimit!$B$8)</f>
        <v/>
      </c>
      <c r="G141" s="178" t="str">
        <f>IF(B141="","",IF(D141=Index!$R$24,"",ExcLimit!$C$8))</f>
        <v/>
      </c>
      <c r="H141" s="178" t="str">
        <f>IF(B141="","",ExcLimit!$D$8)</f>
        <v/>
      </c>
      <c r="I141" s="178" t="str">
        <f>IF(B141="","",ExcLimit!$E$8)</f>
        <v/>
      </c>
      <c r="J141" s="178" t="str">
        <f>IFERROR(VLOOKUP(B141,ExcCalc!O:S,2,FALSE),"")</f>
        <v/>
      </c>
      <c r="K141" s="178" t="str">
        <f>IFERROR(VLOOKUP(B141,ExcCalc!O:S,3,FALSE),"")</f>
        <v/>
      </c>
      <c r="L141" s="178" t="str">
        <f>IFERROR(VLOOKUP(B141,ExcCalc!O:S,4,FALSE),"")</f>
        <v/>
      </c>
      <c r="M141" s="178" t="str">
        <f>IFERROR(VLOOKUP(B141,ExcCalc!O:S,5,FALSE),"")</f>
        <v/>
      </c>
    </row>
    <row r="142" spans="1:13" x14ac:dyDescent="0.2">
      <c r="A142" s="152"/>
      <c r="B142" s="174" t="str">
        <f>IF(ISNUMBER('דיווח דיגומים'!B142),'דיווח דיגומים'!B142,"")</f>
        <v/>
      </c>
      <c r="C142" s="175" t="str">
        <f>IF(ISNUMBER('דיווח דיגומים'!B142),'דיווח דיגומים'!C142,"")</f>
        <v/>
      </c>
      <c r="D142" s="176" t="str">
        <f>IF('דיווח דיגומים'!E142="","",'דיווח דיגומים'!E142)</f>
        <v/>
      </c>
      <c r="E142" s="177" t="str">
        <f>IF(B142="","",IF(VLOOKUP(B142,WQ_UnitID!B:C,2,FALSE)=0,"",VLOOKUP(B142,WQ_UnitID!B:C,2,FALSE)))</f>
        <v/>
      </c>
      <c r="F142" s="178" t="str">
        <f>IF(B142="","",ExcLimit!$B$8)</f>
        <v/>
      </c>
      <c r="G142" s="178" t="str">
        <f>IF(B142="","",IF(D142=Index!$R$24,"",ExcLimit!$C$8))</f>
        <v/>
      </c>
      <c r="H142" s="178" t="str">
        <f>IF(B142="","",ExcLimit!$D$8)</f>
        <v/>
      </c>
      <c r="I142" s="178" t="str">
        <f>IF(B142="","",ExcLimit!$E$8)</f>
        <v/>
      </c>
      <c r="J142" s="178" t="str">
        <f>IFERROR(VLOOKUP(B142,ExcCalc!O:S,2,FALSE),"")</f>
        <v/>
      </c>
      <c r="K142" s="178" t="str">
        <f>IFERROR(VLOOKUP(B142,ExcCalc!O:S,3,FALSE),"")</f>
        <v/>
      </c>
      <c r="L142" s="178" t="str">
        <f>IFERROR(VLOOKUP(B142,ExcCalc!O:S,4,FALSE),"")</f>
        <v/>
      </c>
      <c r="M142" s="178" t="str">
        <f>IFERROR(VLOOKUP(B142,ExcCalc!O:S,5,FALSE),"")</f>
        <v/>
      </c>
    </row>
    <row r="143" spans="1:13" x14ac:dyDescent="0.2">
      <c r="A143" s="152"/>
      <c r="B143" s="174" t="str">
        <f>IF(ISNUMBER('דיווח דיגומים'!B143),'דיווח דיגומים'!B143,"")</f>
        <v/>
      </c>
      <c r="C143" s="175" t="str">
        <f>IF(ISNUMBER('דיווח דיגומים'!B143),'דיווח דיגומים'!C143,"")</f>
        <v/>
      </c>
      <c r="D143" s="176" t="str">
        <f>IF('דיווח דיגומים'!E143="","",'דיווח דיגומים'!E143)</f>
        <v/>
      </c>
      <c r="E143" s="177" t="str">
        <f>IF(B143="","",IF(VLOOKUP(B143,WQ_UnitID!B:C,2,FALSE)=0,"",VLOOKUP(B143,WQ_UnitID!B:C,2,FALSE)))</f>
        <v/>
      </c>
      <c r="F143" s="178" t="str">
        <f>IF(B143="","",ExcLimit!$B$8)</f>
        <v/>
      </c>
      <c r="G143" s="178" t="str">
        <f>IF(B143="","",IF(D143=Index!$R$24,"",ExcLimit!$C$8))</f>
        <v/>
      </c>
      <c r="H143" s="178" t="str">
        <f>IF(B143="","",ExcLimit!$D$8)</f>
        <v/>
      </c>
      <c r="I143" s="178" t="str">
        <f>IF(B143="","",ExcLimit!$E$8)</f>
        <v/>
      </c>
      <c r="J143" s="178" t="str">
        <f>IFERROR(VLOOKUP(B143,ExcCalc!O:S,2,FALSE),"")</f>
        <v/>
      </c>
      <c r="K143" s="178" t="str">
        <f>IFERROR(VLOOKUP(B143,ExcCalc!O:S,3,FALSE),"")</f>
        <v/>
      </c>
      <c r="L143" s="178" t="str">
        <f>IFERROR(VLOOKUP(B143,ExcCalc!O:S,4,FALSE),"")</f>
        <v/>
      </c>
      <c r="M143" s="178" t="str">
        <f>IFERROR(VLOOKUP(B143,ExcCalc!O:S,5,FALSE),"")</f>
        <v/>
      </c>
    </row>
    <row r="144" spans="1:13" x14ac:dyDescent="0.2">
      <c r="A144" s="152"/>
      <c r="B144" s="174" t="str">
        <f>IF(ISNUMBER('דיווח דיגומים'!B144),'דיווח דיגומים'!B144,"")</f>
        <v/>
      </c>
      <c r="C144" s="175" t="str">
        <f>IF(ISNUMBER('דיווח דיגומים'!B144),'דיווח דיגומים'!C144,"")</f>
        <v/>
      </c>
      <c r="D144" s="176" t="str">
        <f>IF('דיווח דיגומים'!E144="","",'דיווח דיגומים'!E144)</f>
        <v/>
      </c>
      <c r="E144" s="177" t="str">
        <f>IF(B144="","",IF(VLOOKUP(B144,WQ_UnitID!B:C,2,FALSE)=0,"",VLOOKUP(B144,WQ_UnitID!B:C,2,FALSE)))</f>
        <v/>
      </c>
      <c r="F144" s="178" t="str">
        <f>IF(B144="","",ExcLimit!$B$8)</f>
        <v/>
      </c>
      <c r="G144" s="178" t="str">
        <f>IF(B144="","",IF(D144=Index!$R$24,"",ExcLimit!$C$8))</f>
        <v/>
      </c>
      <c r="H144" s="178" t="str">
        <f>IF(B144="","",ExcLimit!$D$8)</f>
        <v/>
      </c>
      <c r="I144" s="178" t="str">
        <f>IF(B144="","",ExcLimit!$E$8)</f>
        <v/>
      </c>
      <c r="J144" s="178" t="str">
        <f>IFERROR(VLOOKUP(B144,ExcCalc!O:S,2,FALSE),"")</f>
        <v/>
      </c>
      <c r="K144" s="178" t="str">
        <f>IFERROR(VLOOKUP(B144,ExcCalc!O:S,3,FALSE),"")</f>
        <v/>
      </c>
      <c r="L144" s="178" t="str">
        <f>IFERROR(VLOOKUP(B144,ExcCalc!O:S,4,FALSE),"")</f>
        <v/>
      </c>
      <c r="M144" s="178" t="str">
        <f>IFERROR(VLOOKUP(B144,ExcCalc!O:S,5,FALSE),"")</f>
        <v/>
      </c>
    </row>
    <row r="145" spans="1:13" x14ac:dyDescent="0.2">
      <c r="A145" s="152"/>
      <c r="B145" s="174" t="str">
        <f>IF(ISNUMBER('דיווח דיגומים'!B145),'דיווח דיגומים'!B145,"")</f>
        <v/>
      </c>
      <c r="C145" s="175" t="str">
        <f>IF(ISNUMBER('דיווח דיגומים'!B145),'דיווח דיגומים'!C145,"")</f>
        <v/>
      </c>
      <c r="D145" s="176" t="str">
        <f>IF('דיווח דיגומים'!E145="","",'דיווח דיגומים'!E145)</f>
        <v/>
      </c>
      <c r="E145" s="177" t="str">
        <f>IF(B145="","",IF(VLOOKUP(B145,WQ_UnitID!B:C,2,FALSE)=0,"",VLOOKUP(B145,WQ_UnitID!B:C,2,FALSE)))</f>
        <v/>
      </c>
      <c r="F145" s="178" t="str">
        <f>IF(B145="","",ExcLimit!$B$8)</f>
        <v/>
      </c>
      <c r="G145" s="178" t="str">
        <f>IF(B145="","",IF(D145=Index!$R$24,"",ExcLimit!$C$8))</f>
        <v/>
      </c>
      <c r="H145" s="178" t="str">
        <f>IF(B145="","",ExcLimit!$D$8)</f>
        <v/>
      </c>
      <c r="I145" s="178" t="str">
        <f>IF(B145="","",ExcLimit!$E$8)</f>
        <v/>
      </c>
      <c r="J145" s="178" t="str">
        <f>IFERROR(VLOOKUP(B145,ExcCalc!O:S,2,FALSE),"")</f>
        <v/>
      </c>
      <c r="K145" s="178" t="str">
        <f>IFERROR(VLOOKUP(B145,ExcCalc!O:S,3,FALSE),"")</f>
        <v/>
      </c>
      <c r="L145" s="178" t="str">
        <f>IFERROR(VLOOKUP(B145,ExcCalc!O:S,4,FALSE),"")</f>
        <v/>
      </c>
      <c r="M145" s="178" t="str">
        <f>IFERROR(VLOOKUP(B145,ExcCalc!O:S,5,FALSE),"")</f>
        <v/>
      </c>
    </row>
    <row r="146" spans="1:13" x14ac:dyDescent="0.2">
      <c r="A146" s="152"/>
      <c r="B146" s="174" t="str">
        <f>IF(ISNUMBER('דיווח דיגומים'!B146),'דיווח דיגומים'!B146,"")</f>
        <v/>
      </c>
      <c r="C146" s="175" t="str">
        <f>IF(ISNUMBER('דיווח דיגומים'!B146),'דיווח דיגומים'!C146,"")</f>
        <v/>
      </c>
      <c r="D146" s="176" t="str">
        <f>IF('דיווח דיגומים'!E146="","",'דיווח דיגומים'!E146)</f>
        <v/>
      </c>
      <c r="E146" s="177" t="str">
        <f>IF(B146="","",IF(VLOOKUP(B146,WQ_UnitID!B:C,2,FALSE)=0,"",VLOOKUP(B146,WQ_UnitID!B:C,2,FALSE)))</f>
        <v/>
      </c>
      <c r="F146" s="178" t="str">
        <f>IF(B146="","",ExcLimit!$B$8)</f>
        <v/>
      </c>
      <c r="G146" s="178" t="str">
        <f>IF(B146="","",IF(D146=Index!$R$24,"",ExcLimit!$C$8))</f>
        <v/>
      </c>
      <c r="H146" s="178" t="str">
        <f>IF(B146="","",ExcLimit!$D$8)</f>
        <v/>
      </c>
      <c r="I146" s="178" t="str">
        <f>IF(B146="","",ExcLimit!$E$8)</f>
        <v/>
      </c>
      <c r="J146" s="178" t="str">
        <f>IFERROR(VLOOKUP(B146,ExcCalc!O:S,2,FALSE),"")</f>
        <v/>
      </c>
      <c r="K146" s="178" t="str">
        <f>IFERROR(VLOOKUP(B146,ExcCalc!O:S,3,FALSE),"")</f>
        <v/>
      </c>
      <c r="L146" s="178" t="str">
        <f>IFERROR(VLOOKUP(B146,ExcCalc!O:S,4,FALSE),"")</f>
        <v/>
      </c>
      <c r="M146" s="178" t="str">
        <f>IFERROR(VLOOKUP(B146,ExcCalc!O:S,5,FALSE),"")</f>
        <v/>
      </c>
    </row>
    <row r="147" spans="1:13" x14ac:dyDescent="0.2">
      <c r="A147" s="152"/>
      <c r="B147" s="174" t="str">
        <f>IF(ISNUMBER('דיווח דיגומים'!B147),'דיווח דיגומים'!B147,"")</f>
        <v/>
      </c>
      <c r="C147" s="175" t="str">
        <f>IF(ISNUMBER('דיווח דיגומים'!B147),'דיווח דיגומים'!C147,"")</f>
        <v/>
      </c>
      <c r="D147" s="176" t="str">
        <f>IF('דיווח דיגומים'!E147="","",'דיווח דיגומים'!E147)</f>
        <v/>
      </c>
      <c r="E147" s="177" t="str">
        <f>IF(B147="","",IF(VLOOKUP(B147,WQ_UnitID!B:C,2,FALSE)=0,"",VLOOKUP(B147,WQ_UnitID!B:C,2,FALSE)))</f>
        <v/>
      </c>
      <c r="F147" s="178" t="str">
        <f>IF(B147="","",ExcLimit!$B$8)</f>
        <v/>
      </c>
      <c r="G147" s="178" t="str">
        <f>IF(B147="","",IF(D147=Index!$R$24,"",ExcLimit!$C$8))</f>
        <v/>
      </c>
      <c r="H147" s="178" t="str">
        <f>IF(B147="","",ExcLimit!$D$8)</f>
        <v/>
      </c>
      <c r="I147" s="178" t="str">
        <f>IF(B147="","",ExcLimit!$E$8)</f>
        <v/>
      </c>
      <c r="J147" s="178" t="str">
        <f>IFERROR(VLOOKUP(B147,ExcCalc!O:S,2,FALSE),"")</f>
        <v/>
      </c>
      <c r="K147" s="178" t="str">
        <f>IFERROR(VLOOKUP(B147,ExcCalc!O:S,3,FALSE),"")</f>
        <v/>
      </c>
      <c r="L147" s="178" t="str">
        <f>IFERROR(VLOOKUP(B147,ExcCalc!O:S,4,FALSE),"")</f>
        <v/>
      </c>
      <c r="M147" s="178" t="str">
        <f>IFERROR(VLOOKUP(B147,ExcCalc!O:S,5,FALSE),"")</f>
        <v/>
      </c>
    </row>
    <row r="148" spans="1:13" x14ac:dyDescent="0.2">
      <c r="A148" s="152"/>
      <c r="B148" s="174" t="str">
        <f>IF(ISNUMBER('דיווח דיגומים'!B148),'דיווח דיגומים'!B148,"")</f>
        <v/>
      </c>
      <c r="C148" s="175" t="str">
        <f>IF(ISNUMBER('דיווח דיגומים'!B148),'דיווח דיגומים'!C148,"")</f>
        <v/>
      </c>
      <c r="D148" s="176" t="str">
        <f>IF('דיווח דיגומים'!E148="","",'דיווח דיגומים'!E148)</f>
        <v/>
      </c>
      <c r="E148" s="177" t="str">
        <f>IF(B148="","",IF(VLOOKUP(B148,WQ_UnitID!B:C,2,FALSE)=0,"",VLOOKUP(B148,WQ_UnitID!B:C,2,FALSE)))</f>
        <v/>
      </c>
      <c r="F148" s="178" t="str">
        <f>IF(B148="","",ExcLimit!$B$8)</f>
        <v/>
      </c>
      <c r="G148" s="178" t="str">
        <f>IF(B148="","",IF(D148=Index!$R$24,"",ExcLimit!$C$8))</f>
        <v/>
      </c>
      <c r="H148" s="178" t="str">
        <f>IF(B148="","",ExcLimit!$D$8)</f>
        <v/>
      </c>
      <c r="I148" s="178" t="str">
        <f>IF(B148="","",ExcLimit!$E$8)</f>
        <v/>
      </c>
      <c r="J148" s="178" t="str">
        <f>IFERROR(VLOOKUP(B148,ExcCalc!O:S,2,FALSE),"")</f>
        <v/>
      </c>
      <c r="K148" s="178" t="str">
        <f>IFERROR(VLOOKUP(B148,ExcCalc!O:S,3,FALSE),"")</f>
        <v/>
      </c>
      <c r="L148" s="178" t="str">
        <f>IFERROR(VLOOKUP(B148,ExcCalc!O:S,4,FALSE),"")</f>
        <v/>
      </c>
      <c r="M148" s="178" t="str">
        <f>IFERROR(VLOOKUP(B148,ExcCalc!O:S,5,FALSE),"")</f>
        <v/>
      </c>
    </row>
    <row r="149" spans="1:13" x14ac:dyDescent="0.2">
      <c r="A149" s="152"/>
      <c r="B149" s="174" t="str">
        <f>IF(ISNUMBER('דיווח דיגומים'!B149),'דיווח דיגומים'!B149,"")</f>
        <v/>
      </c>
      <c r="C149" s="175" t="str">
        <f>IF(ISNUMBER('דיווח דיגומים'!B149),'דיווח דיגומים'!C149,"")</f>
        <v/>
      </c>
      <c r="D149" s="176" t="str">
        <f>IF('דיווח דיגומים'!E149="","",'דיווח דיגומים'!E149)</f>
        <v/>
      </c>
      <c r="E149" s="177" t="str">
        <f>IF(B149="","",IF(VLOOKUP(B149,WQ_UnitID!B:C,2,FALSE)=0,"",VLOOKUP(B149,WQ_UnitID!B:C,2,FALSE)))</f>
        <v/>
      </c>
      <c r="F149" s="178" t="str">
        <f>IF(B149="","",ExcLimit!$B$8)</f>
        <v/>
      </c>
      <c r="G149" s="178" t="str">
        <f>IF(B149="","",IF(D149=Index!$R$24,"",ExcLimit!$C$8))</f>
        <v/>
      </c>
      <c r="H149" s="178" t="str">
        <f>IF(B149="","",ExcLimit!$D$8)</f>
        <v/>
      </c>
      <c r="I149" s="178" t="str">
        <f>IF(B149="","",ExcLimit!$E$8)</f>
        <v/>
      </c>
      <c r="J149" s="178" t="str">
        <f>IFERROR(VLOOKUP(B149,ExcCalc!O:S,2,FALSE),"")</f>
        <v/>
      </c>
      <c r="K149" s="178" t="str">
        <f>IFERROR(VLOOKUP(B149,ExcCalc!O:S,3,FALSE),"")</f>
        <v/>
      </c>
      <c r="L149" s="178" t="str">
        <f>IFERROR(VLOOKUP(B149,ExcCalc!O:S,4,FALSE),"")</f>
        <v/>
      </c>
      <c r="M149" s="178" t="str">
        <f>IFERROR(VLOOKUP(B149,ExcCalc!O:S,5,FALSE),"")</f>
        <v/>
      </c>
    </row>
    <row r="150" spans="1:13" x14ac:dyDescent="0.2">
      <c r="A150" s="152"/>
      <c r="B150" s="174" t="str">
        <f>IF(ISNUMBER('דיווח דיגומים'!B150),'דיווח דיגומים'!B150,"")</f>
        <v/>
      </c>
      <c r="C150" s="175" t="str">
        <f>IF(ISNUMBER('דיווח דיגומים'!B150),'דיווח דיגומים'!C150,"")</f>
        <v/>
      </c>
      <c r="D150" s="176" t="str">
        <f>IF('דיווח דיגומים'!E150="","",'דיווח דיגומים'!E150)</f>
        <v/>
      </c>
      <c r="E150" s="177" t="str">
        <f>IF(B150="","",IF(VLOOKUP(B150,WQ_UnitID!B:C,2,FALSE)=0,"",VLOOKUP(B150,WQ_UnitID!B:C,2,FALSE)))</f>
        <v/>
      </c>
      <c r="F150" s="178" t="str">
        <f>IF(B150="","",ExcLimit!$B$8)</f>
        <v/>
      </c>
      <c r="G150" s="178" t="str">
        <f>IF(B150="","",IF(D150=Index!$R$24,"",ExcLimit!$C$8))</f>
        <v/>
      </c>
      <c r="H150" s="178" t="str">
        <f>IF(B150="","",ExcLimit!$D$8)</f>
        <v/>
      </c>
      <c r="I150" s="178" t="str">
        <f>IF(B150="","",ExcLimit!$E$8)</f>
        <v/>
      </c>
      <c r="J150" s="178" t="str">
        <f>IFERROR(VLOOKUP(B150,ExcCalc!O:S,2,FALSE),"")</f>
        <v/>
      </c>
      <c r="K150" s="178" t="str">
        <f>IFERROR(VLOOKUP(B150,ExcCalc!O:S,3,FALSE),"")</f>
        <v/>
      </c>
      <c r="L150" s="178" t="str">
        <f>IFERROR(VLOOKUP(B150,ExcCalc!O:S,4,FALSE),"")</f>
        <v/>
      </c>
      <c r="M150" s="178" t="str">
        <f>IFERROR(VLOOKUP(B150,ExcCalc!O:S,5,FALSE),"")</f>
        <v/>
      </c>
    </row>
    <row r="151" spans="1:13" x14ac:dyDescent="0.2">
      <c r="A151" s="152"/>
      <c r="B151" s="174" t="str">
        <f>IF(ISNUMBER('דיווח דיגומים'!B151),'דיווח דיגומים'!B151,"")</f>
        <v/>
      </c>
      <c r="C151" s="175" t="str">
        <f>IF(ISNUMBER('דיווח דיגומים'!B151),'דיווח דיגומים'!C151,"")</f>
        <v/>
      </c>
      <c r="D151" s="176" t="str">
        <f>IF('דיווח דיגומים'!E151="","",'דיווח דיגומים'!E151)</f>
        <v/>
      </c>
      <c r="E151" s="177" t="str">
        <f>IF(B151="","",IF(VLOOKUP(B151,WQ_UnitID!B:C,2,FALSE)=0,"",VLOOKUP(B151,WQ_UnitID!B:C,2,FALSE)))</f>
        <v/>
      </c>
      <c r="F151" s="178" t="str">
        <f>IF(B151="","",ExcLimit!$B$8)</f>
        <v/>
      </c>
      <c r="G151" s="178" t="str">
        <f>IF(B151="","",IF(D151=Index!$R$24,"",ExcLimit!$C$8))</f>
        <v/>
      </c>
      <c r="H151" s="178" t="str">
        <f>IF(B151="","",ExcLimit!$D$8)</f>
        <v/>
      </c>
      <c r="I151" s="178" t="str">
        <f>IF(B151="","",ExcLimit!$E$8)</f>
        <v/>
      </c>
      <c r="J151" s="178" t="str">
        <f>IFERROR(VLOOKUP(B151,ExcCalc!O:S,2,FALSE),"")</f>
        <v/>
      </c>
      <c r="K151" s="178" t="str">
        <f>IFERROR(VLOOKUP(B151,ExcCalc!O:S,3,FALSE),"")</f>
        <v/>
      </c>
      <c r="L151" s="178" t="str">
        <f>IFERROR(VLOOKUP(B151,ExcCalc!O:S,4,FALSE),"")</f>
        <v/>
      </c>
      <c r="M151" s="178" t="str">
        <f>IFERROR(VLOOKUP(B151,ExcCalc!O:S,5,FALSE),"")</f>
        <v/>
      </c>
    </row>
    <row r="152" spans="1:13" x14ac:dyDescent="0.2">
      <c r="A152" s="152"/>
      <c r="B152" s="174" t="str">
        <f>IF(ISNUMBER('דיווח דיגומים'!B152),'דיווח דיגומים'!B152,"")</f>
        <v/>
      </c>
      <c r="C152" s="175" t="str">
        <f>IF(ISNUMBER('דיווח דיגומים'!B152),'דיווח דיגומים'!C152,"")</f>
        <v/>
      </c>
      <c r="D152" s="176" t="str">
        <f>IF('דיווח דיגומים'!E152="","",'דיווח דיגומים'!E152)</f>
        <v/>
      </c>
      <c r="E152" s="177" t="str">
        <f>IF(B152="","",IF(VLOOKUP(B152,WQ_UnitID!B:C,2,FALSE)=0,"",VLOOKUP(B152,WQ_UnitID!B:C,2,FALSE)))</f>
        <v/>
      </c>
      <c r="F152" s="178" t="str">
        <f>IF(B152="","",ExcLimit!$B$8)</f>
        <v/>
      </c>
      <c r="G152" s="178" t="str">
        <f>IF(B152="","",IF(D152=Index!$R$24,"",ExcLimit!$C$8))</f>
        <v/>
      </c>
      <c r="H152" s="178" t="str">
        <f>IF(B152="","",ExcLimit!$D$8)</f>
        <v/>
      </c>
      <c r="I152" s="178" t="str">
        <f>IF(B152="","",ExcLimit!$E$8)</f>
        <v/>
      </c>
      <c r="J152" s="178" t="str">
        <f>IFERROR(VLOOKUP(B152,ExcCalc!O:S,2,FALSE),"")</f>
        <v/>
      </c>
      <c r="K152" s="178" t="str">
        <f>IFERROR(VLOOKUP(B152,ExcCalc!O:S,3,FALSE),"")</f>
        <v/>
      </c>
      <c r="L152" s="178" t="str">
        <f>IFERROR(VLOOKUP(B152,ExcCalc!O:S,4,FALSE),"")</f>
        <v/>
      </c>
      <c r="M152" s="178" t="str">
        <f>IFERROR(VLOOKUP(B152,ExcCalc!O:S,5,FALSE),"")</f>
        <v/>
      </c>
    </row>
    <row r="153" spans="1:13" x14ac:dyDescent="0.2">
      <c r="A153" s="152"/>
      <c r="B153" s="174" t="str">
        <f>IF(ISNUMBER('דיווח דיגומים'!B153),'דיווח דיגומים'!B153,"")</f>
        <v/>
      </c>
      <c r="C153" s="175" t="str">
        <f>IF(ISNUMBER('דיווח דיגומים'!B153),'דיווח דיגומים'!C153,"")</f>
        <v/>
      </c>
      <c r="D153" s="176" t="str">
        <f>IF('דיווח דיגומים'!E153="","",'דיווח דיגומים'!E153)</f>
        <v/>
      </c>
      <c r="E153" s="177" t="str">
        <f>IF(B153="","",IF(VLOOKUP(B153,WQ_UnitID!B:C,2,FALSE)=0,"",VLOOKUP(B153,WQ_UnitID!B:C,2,FALSE)))</f>
        <v/>
      </c>
      <c r="F153" s="178" t="str">
        <f>IF(B153="","",ExcLimit!$B$8)</f>
        <v/>
      </c>
      <c r="G153" s="178" t="str">
        <f>IF(B153="","",IF(D153=Index!$R$24,"",ExcLimit!$C$8))</f>
        <v/>
      </c>
      <c r="H153" s="178" t="str">
        <f>IF(B153="","",ExcLimit!$D$8)</f>
        <v/>
      </c>
      <c r="I153" s="178" t="str">
        <f>IF(B153="","",ExcLimit!$E$8)</f>
        <v/>
      </c>
      <c r="J153" s="178" t="str">
        <f>IFERROR(VLOOKUP(B153,ExcCalc!O:S,2,FALSE),"")</f>
        <v/>
      </c>
      <c r="K153" s="178" t="str">
        <f>IFERROR(VLOOKUP(B153,ExcCalc!O:S,3,FALSE),"")</f>
        <v/>
      </c>
      <c r="L153" s="178" t="str">
        <f>IFERROR(VLOOKUP(B153,ExcCalc!O:S,4,FALSE),"")</f>
        <v/>
      </c>
      <c r="M153" s="178" t="str">
        <f>IFERROR(VLOOKUP(B153,ExcCalc!O:S,5,FALSE),"")</f>
        <v/>
      </c>
    </row>
    <row r="154" spans="1:13" x14ac:dyDescent="0.2">
      <c r="A154" s="152"/>
      <c r="B154" s="174" t="str">
        <f>IF(ISNUMBER('דיווח דיגומים'!B154),'דיווח דיגומים'!B154,"")</f>
        <v/>
      </c>
      <c r="C154" s="175" t="str">
        <f>IF(ISNUMBER('דיווח דיגומים'!B154),'דיווח דיגומים'!C154,"")</f>
        <v/>
      </c>
      <c r="D154" s="176" t="str">
        <f>IF('דיווח דיגומים'!E154="","",'דיווח דיגומים'!E154)</f>
        <v/>
      </c>
      <c r="E154" s="177" t="str">
        <f>IF(B154="","",IF(VLOOKUP(B154,WQ_UnitID!B:C,2,FALSE)=0,"",VLOOKUP(B154,WQ_UnitID!B:C,2,FALSE)))</f>
        <v/>
      </c>
      <c r="F154" s="178" t="str">
        <f>IF(B154="","",ExcLimit!$B$8)</f>
        <v/>
      </c>
      <c r="G154" s="178" t="str">
        <f>IF(B154="","",IF(D154=Index!$R$24,"",ExcLimit!$C$8))</f>
        <v/>
      </c>
      <c r="H154" s="178" t="str">
        <f>IF(B154="","",ExcLimit!$D$8)</f>
        <v/>
      </c>
      <c r="I154" s="178" t="str">
        <f>IF(B154="","",ExcLimit!$E$8)</f>
        <v/>
      </c>
      <c r="J154" s="178" t="str">
        <f>IFERROR(VLOOKUP(B154,ExcCalc!O:S,2,FALSE),"")</f>
        <v/>
      </c>
      <c r="K154" s="178" t="str">
        <f>IFERROR(VLOOKUP(B154,ExcCalc!O:S,3,FALSE),"")</f>
        <v/>
      </c>
      <c r="L154" s="178" t="str">
        <f>IFERROR(VLOOKUP(B154,ExcCalc!O:S,4,FALSE),"")</f>
        <v/>
      </c>
      <c r="M154" s="178" t="str">
        <f>IFERROR(VLOOKUP(B154,ExcCalc!O:S,5,FALSE),"")</f>
        <v/>
      </c>
    </row>
    <row r="155" spans="1:13" x14ac:dyDescent="0.2">
      <c r="A155" s="152"/>
      <c r="B155" s="174" t="str">
        <f>IF(ISNUMBER('דיווח דיגומים'!B155),'דיווח דיגומים'!B155,"")</f>
        <v/>
      </c>
      <c r="C155" s="175" t="str">
        <f>IF(ISNUMBER('דיווח דיגומים'!B155),'דיווח דיגומים'!C155,"")</f>
        <v/>
      </c>
      <c r="D155" s="176" t="str">
        <f>IF('דיווח דיגומים'!E155="","",'דיווח דיגומים'!E155)</f>
        <v/>
      </c>
      <c r="E155" s="177" t="str">
        <f>IF(B155="","",IF(VLOOKUP(B155,WQ_UnitID!B:C,2,FALSE)=0,"",VLOOKUP(B155,WQ_UnitID!B:C,2,FALSE)))</f>
        <v/>
      </c>
      <c r="F155" s="178" t="str">
        <f>IF(B155="","",ExcLimit!$B$8)</f>
        <v/>
      </c>
      <c r="G155" s="178" t="str">
        <f>IF(B155="","",IF(D155=Index!$R$24,"",ExcLimit!$C$8))</f>
        <v/>
      </c>
      <c r="H155" s="178" t="str">
        <f>IF(B155="","",ExcLimit!$D$8)</f>
        <v/>
      </c>
      <c r="I155" s="178" t="str">
        <f>IF(B155="","",ExcLimit!$E$8)</f>
        <v/>
      </c>
      <c r="J155" s="178" t="str">
        <f>IFERROR(VLOOKUP(B155,ExcCalc!O:S,2,FALSE),"")</f>
        <v/>
      </c>
      <c r="K155" s="178" t="str">
        <f>IFERROR(VLOOKUP(B155,ExcCalc!O:S,3,FALSE),"")</f>
        <v/>
      </c>
      <c r="L155" s="178" t="str">
        <f>IFERROR(VLOOKUP(B155,ExcCalc!O:S,4,FALSE),"")</f>
        <v/>
      </c>
      <c r="M155" s="178" t="str">
        <f>IFERROR(VLOOKUP(B155,ExcCalc!O:S,5,FALSE),"")</f>
        <v/>
      </c>
    </row>
    <row r="156" spans="1:13" x14ac:dyDescent="0.2">
      <c r="A156" s="152"/>
      <c r="B156" s="174" t="str">
        <f>IF(ISNUMBER('דיווח דיגומים'!B156),'דיווח דיגומים'!B156,"")</f>
        <v/>
      </c>
      <c r="C156" s="175" t="str">
        <f>IF(ISNUMBER('דיווח דיגומים'!B156),'דיווח דיגומים'!C156,"")</f>
        <v/>
      </c>
      <c r="D156" s="176" t="str">
        <f>IF('דיווח דיגומים'!E156="","",'דיווח דיגומים'!E156)</f>
        <v/>
      </c>
      <c r="E156" s="177" t="str">
        <f>IF(B156="","",IF(VLOOKUP(B156,WQ_UnitID!B:C,2,FALSE)=0,"",VLOOKUP(B156,WQ_UnitID!B:C,2,FALSE)))</f>
        <v/>
      </c>
      <c r="F156" s="178" t="str">
        <f>IF(B156="","",ExcLimit!$B$8)</f>
        <v/>
      </c>
      <c r="G156" s="178" t="str">
        <f>IF(B156="","",IF(D156=Index!$R$24,"",ExcLimit!$C$8))</f>
        <v/>
      </c>
      <c r="H156" s="178" t="str">
        <f>IF(B156="","",ExcLimit!$D$8)</f>
        <v/>
      </c>
      <c r="I156" s="178" t="str">
        <f>IF(B156="","",ExcLimit!$E$8)</f>
        <v/>
      </c>
      <c r="J156" s="178" t="str">
        <f>IFERROR(VLOOKUP(B156,ExcCalc!O:S,2,FALSE),"")</f>
        <v/>
      </c>
      <c r="K156" s="178" t="str">
        <f>IFERROR(VLOOKUP(B156,ExcCalc!O:S,3,FALSE),"")</f>
        <v/>
      </c>
      <c r="L156" s="178" t="str">
        <f>IFERROR(VLOOKUP(B156,ExcCalc!O:S,4,FALSE),"")</f>
        <v/>
      </c>
      <c r="M156" s="178" t="str">
        <f>IFERROR(VLOOKUP(B156,ExcCalc!O:S,5,FALSE),"")</f>
        <v/>
      </c>
    </row>
    <row r="157" spans="1:13" x14ac:dyDescent="0.2">
      <c r="A157" s="152"/>
      <c r="B157" s="174" t="str">
        <f>IF(ISNUMBER('דיווח דיגומים'!B157),'דיווח דיגומים'!B157,"")</f>
        <v/>
      </c>
      <c r="C157" s="175" t="str">
        <f>IF(ISNUMBER('דיווח דיגומים'!B157),'דיווח דיגומים'!C157,"")</f>
        <v/>
      </c>
      <c r="D157" s="176" t="str">
        <f>IF('דיווח דיגומים'!E157="","",'דיווח דיגומים'!E157)</f>
        <v/>
      </c>
      <c r="E157" s="177" t="str">
        <f>IF(B157="","",IF(VLOOKUP(B157,WQ_UnitID!B:C,2,FALSE)=0,"",VLOOKUP(B157,WQ_UnitID!B:C,2,FALSE)))</f>
        <v/>
      </c>
      <c r="F157" s="178" t="str">
        <f>IF(B157="","",ExcLimit!$B$8)</f>
        <v/>
      </c>
      <c r="G157" s="178" t="str">
        <f>IF(B157="","",IF(D157=Index!$R$24,"",ExcLimit!$C$8))</f>
        <v/>
      </c>
      <c r="H157" s="178" t="str">
        <f>IF(B157="","",ExcLimit!$D$8)</f>
        <v/>
      </c>
      <c r="I157" s="178" t="str">
        <f>IF(B157="","",ExcLimit!$E$8)</f>
        <v/>
      </c>
      <c r="J157" s="178" t="str">
        <f>IFERROR(VLOOKUP(B157,ExcCalc!O:S,2,FALSE),"")</f>
        <v/>
      </c>
      <c r="K157" s="178" t="str">
        <f>IFERROR(VLOOKUP(B157,ExcCalc!O:S,3,FALSE),"")</f>
        <v/>
      </c>
      <c r="L157" s="178" t="str">
        <f>IFERROR(VLOOKUP(B157,ExcCalc!O:S,4,FALSE),"")</f>
        <v/>
      </c>
      <c r="M157" s="178" t="str">
        <f>IFERROR(VLOOKUP(B157,ExcCalc!O:S,5,FALSE),"")</f>
        <v/>
      </c>
    </row>
    <row r="158" spans="1:13" x14ac:dyDescent="0.2">
      <c r="A158" s="152"/>
      <c r="B158" s="174" t="str">
        <f>IF(ISNUMBER('דיווח דיגומים'!B158),'דיווח דיגומים'!B158,"")</f>
        <v/>
      </c>
      <c r="C158" s="175" t="str">
        <f>IF(ISNUMBER('דיווח דיגומים'!B158),'דיווח דיגומים'!C158,"")</f>
        <v/>
      </c>
      <c r="D158" s="176" t="str">
        <f>IF('דיווח דיגומים'!E158="","",'דיווח דיגומים'!E158)</f>
        <v/>
      </c>
      <c r="E158" s="177" t="str">
        <f>IF(B158="","",IF(VLOOKUP(B158,WQ_UnitID!B:C,2,FALSE)=0,"",VLOOKUP(B158,WQ_UnitID!B:C,2,FALSE)))</f>
        <v/>
      </c>
      <c r="F158" s="178" t="str">
        <f>IF(B158="","",ExcLimit!$B$8)</f>
        <v/>
      </c>
      <c r="G158" s="178" t="str">
        <f>IF(B158="","",IF(D158=Index!$R$24,"",ExcLimit!$C$8))</f>
        <v/>
      </c>
      <c r="H158" s="178" t="str">
        <f>IF(B158="","",ExcLimit!$D$8)</f>
        <v/>
      </c>
      <c r="I158" s="178" t="str">
        <f>IF(B158="","",ExcLimit!$E$8)</f>
        <v/>
      </c>
      <c r="J158" s="178" t="str">
        <f>IFERROR(VLOOKUP(B158,ExcCalc!O:S,2,FALSE),"")</f>
        <v/>
      </c>
      <c r="K158" s="178" t="str">
        <f>IFERROR(VLOOKUP(B158,ExcCalc!O:S,3,FALSE),"")</f>
        <v/>
      </c>
      <c r="L158" s="178" t="str">
        <f>IFERROR(VLOOKUP(B158,ExcCalc!O:S,4,FALSE),"")</f>
        <v/>
      </c>
      <c r="M158" s="178" t="str">
        <f>IFERROR(VLOOKUP(B158,ExcCalc!O:S,5,FALSE),"")</f>
        <v/>
      </c>
    </row>
    <row r="159" spans="1:13" x14ac:dyDescent="0.2">
      <c r="A159" s="152"/>
      <c r="B159" s="174" t="str">
        <f>IF(ISNUMBER('דיווח דיגומים'!B159),'דיווח דיגומים'!B159,"")</f>
        <v/>
      </c>
      <c r="C159" s="175" t="str">
        <f>IF(ISNUMBER('דיווח דיגומים'!B159),'דיווח דיגומים'!C159,"")</f>
        <v/>
      </c>
      <c r="D159" s="176" t="str">
        <f>IF('דיווח דיגומים'!E159="","",'דיווח דיגומים'!E159)</f>
        <v/>
      </c>
      <c r="E159" s="177" t="str">
        <f>IF(B159="","",IF(VLOOKUP(B159,WQ_UnitID!B:C,2,FALSE)=0,"",VLOOKUP(B159,WQ_UnitID!B:C,2,FALSE)))</f>
        <v/>
      </c>
      <c r="F159" s="178" t="str">
        <f>IF(B159="","",ExcLimit!$B$8)</f>
        <v/>
      </c>
      <c r="G159" s="178" t="str">
        <f>IF(B159="","",IF(D159=Index!$R$24,"",ExcLimit!$C$8))</f>
        <v/>
      </c>
      <c r="H159" s="178" t="str">
        <f>IF(B159="","",ExcLimit!$D$8)</f>
        <v/>
      </c>
      <c r="I159" s="178" t="str">
        <f>IF(B159="","",ExcLimit!$E$8)</f>
        <v/>
      </c>
      <c r="J159" s="178" t="str">
        <f>IFERROR(VLOOKUP(B159,ExcCalc!O:S,2,FALSE),"")</f>
        <v/>
      </c>
      <c r="K159" s="178" t="str">
        <f>IFERROR(VLOOKUP(B159,ExcCalc!O:S,3,FALSE),"")</f>
        <v/>
      </c>
      <c r="L159" s="178" t="str">
        <f>IFERROR(VLOOKUP(B159,ExcCalc!O:S,4,FALSE),"")</f>
        <v/>
      </c>
      <c r="M159" s="178" t="str">
        <f>IFERROR(VLOOKUP(B159,ExcCalc!O:S,5,FALSE),"")</f>
        <v/>
      </c>
    </row>
    <row r="160" spans="1:13" x14ac:dyDescent="0.2">
      <c r="A160" s="152"/>
      <c r="B160" s="174" t="str">
        <f>IF(ISNUMBER('דיווח דיגומים'!B160),'דיווח דיגומים'!B160,"")</f>
        <v/>
      </c>
      <c r="C160" s="175" t="str">
        <f>IF(ISNUMBER('דיווח דיגומים'!B160),'דיווח דיגומים'!C160,"")</f>
        <v/>
      </c>
      <c r="D160" s="176" t="str">
        <f>IF('דיווח דיגומים'!E160="","",'דיווח דיגומים'!E160)</f>
        <v/>
      </c>
      <c r="E160" s="177" t="str">
        <f>IF(B160="","",IF(VLOOKUP(B160,WQ_UnitID!B:C,2,FALSE)=0,"",VLOOKUP(B160,WQ_UnitID!B:C,2,FALSE)))</f>
        <v/>
      </c>
      <c r="F160" s="178" t="str">
        <f>IF(B160="","",ExcLimit!$B$8)</f>
        <v/>
      </c>
      <c r="G160" s="178" t="str">
        <f>IF(B160="","",IF(D160=Index!$R$24,"",ExcLimit!$C$8))</f>
        <v/>
      </c>
      <c r="H160" s="178" t="str">
        <f>IF(B160="","",ExcLimit!$D$8)</f>
        <v/>
      </c>
      <c r="I160" s="178" t="str">
        <f>IF(B160="","",ExcLimit!$E$8)</f>
        <v/>
      </c>
      <c r="J160" s="178" t="str">
        <f>IFERROR(VLOOKUP(B160,ExcCalc!O:S,2,FALSE),"")</f>
        <v/>
      </c>
      <c r="K160" s="178" t="str">
        <f>IFERROR(VLOOKUP(B160,ExcCalc!O:S,3,FALSE),"")</f>
        <v/>
      </c>
      <c r="L160" s="178" t="str">
        <f>IFERROR(VLOOKUP(B160,ExcCalc!O:S,4,FALSE),"")</f>
        <v/>
      </c>
      <c r="M160" s="178" t="str">
        <f>IFERROR(VLOOKUP(B160,ExcCalc!O:S,5,FALSE),"")</f>
        <v/>
      </c>
    </row>
    <row r="161" spans="1:13" x14ac:dyDescent="0.2">
      <c r="A161" s="152"/>
      <c r="B161" s="174" t="str">
        <f>IF(ISNUMBER('דיווח דיגומים'!B161),'דיווח דיגומים'!B161,"")</f>
        <v/>
      </c>
      <c r="C161" s="175" t="str">
        <f>IF(ISNUMBER('דיווח דיגומים'!B161),'דיווח דיגומים'!C161,"")</f>
        <v/>
      </c>
      <c r="D161" s="176" t="str">
        <f>IF('דיווח דיגומים'!E161="","",'דיווח דיגומים'!E161)</f>
        <v/>
      </c>
      <c r="E161" s="177" t="str">
        <f>IF(B161="","",IF(VLOOKUP(B161,WQ_UnitID!B:C,2,FALSE)=0,"",VLOOKUP(B161,WQ_UnitID!B:C,2,FALSE)))</f>
        <v/>
      </c>
      <c r="F161" s="178" t="str">
        <f>IF(B161="","",ExcLimit!$B$8)</f>
        <v/>
      </c>
      <c r="G161" s="178" t="str">
        <f>IF(B161="","",IF(D161=Index!$R$24,"",ExcLimit!$C$8))</f>
        <v/>
      </c>
      <c r="H161" s="178" t="str">
        <f>IF(B161="","",ExcLimit!$D$8)</f>
        <v/>
      </c>
      <c r="I161" s="178" t="str">
        <f>IF(B161="","",ExcLimit!$E$8)</f>
        <v/>
      </c>
      <c r="J161" s="178" t="str">
        <f>IFERROR(VLOOKUP(B161,ExcCalc!O:S,2,FALSE),"")</f>
        <v/>
      </c>
      <c r="K161" s="178" t="str">
        <f>IFERROR(VLOOKUP(B161,ExcCalc!O:S,3,FALSE),"")</f>
        <v/>
      </c>
      <c r="L161" s="178" t="str">
        <f>IFERROR(VLOOKUP(B161,ExcCalc!O:S,4,FALSE),"")</f>
        <v/>
      </c>
      <c r="M161" s="178" t="str">
        <f>IFERROR(VLOOKUP(B161,ExcCalc!O:S,5,FALSE),"")</f>
        <v/>
      </c>
    </row>
    <row r="162" spans="1:13" x14ac:dyDescent="0.2">
      <c r="A162" s="152"/>
      <c r="B162" s="174" t="str">
        <f>IF(ISNUMBER('דיווח דיגומים'!B162),'דיווח דיגומים'!B162,"")</f>
        <v/>
      </c>
      <c r="C162" s="175" t="str">
        <f>IF(ISNUMBER('דיווח דיגומים'!B162),'דיווח דיגומים'!C162,"")</f>
        <v/>
      </c>
      <c r="D162" s="176" t="str">
        <f>IF('דיווח דיגומים'!E162="","",'דיווח דיגומים'!E162)</f>
        <v/>
      </c>
      <c r="E162" s="177" t="str">
        <f>IF(B162="","",IF(VLOOKUP(B162,WQ_UnitID!B:C,2,FALSE)=0,"",VLOOKUP(B162,WQ_UnitID!B:C,2,FALSE)))</f>
        <v/>
      </c>
      <c r="F162" s="178" t="str">
        <f>IF(B162="","",ExcLimit!$B$8)</f>
        <v/>
      </c>
      <c r="G162" s="178" t="str">
        <f>IF(B162="","",IF(D162=Index!$R$24,"",ExcLimit!$C$8))</f>
        <v/>
      </c>
      <c r="H162" s="178" t="str">
        <f>IF(B162="","",ExcLimit!$D$8)</f>
        <v/>
      </c>
      <c r="I162" s="178" t="str">
        <f>IF(B162="","",ExcLimit!$E$8)</f>
        <v/>
      </c>
      <c r="J162" s="178" t="str">
        <f>IFERROR(VLOOKUP(B162,ExcCalc!O:S,2,FALSE),"")</f>
        <v/>
      </c>
      <c r="K162" s="178" t="str">
        <f>IFERROR(VLOOKUP(B162,ExcCalc!O:S,3,FALSE),"")</f>
        <v/>
      </c>
      <c r="L162" s="178" t="str">
        <f>IFERROR(VLOOKUP(B162,ExcCalc!O:S,4,FALSE),"")</f>
        <v/>
      </c>
      <c r="M162" s="178" t="str">
        <f>IFERROR(VLOOKUP(B162,ExcCalc!O:S,5,FALSE),"")</f>
        <v/>
      </c>
    </row>
    <row r="163" spans="1:13" x14ac:dyDescent="0.2">
      <c r="A163" s="152"/>
      <c r="B163" s="174" t="str">
        <f>IF(ISNUMBER('דיווח דיגומים'!B163),'דיווח דיגומים'!B163,"")</f>
        <v/>
      </c>
      <c r="C163" s="175" t="str">
        <f>IF(ISNUMBER('דיווח דיגומים'!B163),'דיווח דיגומים'!C163,"")</f>
        <v/>
      </c>
      <c r="D163" s="176" t="str">
        <f>IF('דיווח דיגומים'!E163="","",'דיווח דיגומים'!E163)</f>
        <v/>
      </c>
      <c r="E163" s="177" t="str">
        <f>IF(B163="","",IF(VLOOKUP(B163,WQ_UnitID!B:C,2,FALSE)=0,"",VLOOKUP(B163,WQ_UnitID!B:C,2,FALSE)))</f>
        <v/>
      </c>
      <c r="F163" s="178" t="str">
        <f>IF(B163="","",ExcLimit!$B$8)</f>
        <v/>
      </c>
      <c r="G163" s="178" t="str">
        <f>IF(B163="","",IF(D163=Index!$R$24,"",ExcLimit!$C$8))</f>
        <v/>
      </c>
      <c r="H163" s="178" t="str">
        <f>IF(B163="","",ExcLimit!$D$8)</f>
        <v/>
      </c>
      <c r="I163" s="178" t="str">
        <f>IF(B163="","",ExcLimit!$E$8)</f>
        <v/>
      </c>
      <c r="J163" s="178" t="str">
        <f>IFERROR(VLOOKUP(B163,ExcCalc!O:S,2,FALSE),"")</f>
        <v/>
      </c>
      <c r="K163" s="178" t="str">
        <f>IFERROR(VLOOKUP(B163,ExcCalc!O:S,3,FALSE),"")</f>
        <v/>
      </c>
      <c r="L163" s="178" t="str">
        <f>IFERROR(VLOOKUP(B163,ExcCalc!O:S,4,FALSE),"")</f>
        <v/>
      </c>
      <c r="M163" s="178" t="str">
        <f>IFERROR(VLOOKUP(B163,ExcCalc!O:S,5,FALSE),"")</f>
        <v/>
      </c>
    </row>
    <row r="164" spans="1:13" x14ac:dyDescent="0.2">
      <c r="A164" s="152"/>
      <c r="B164" s="174" t="str">
        <f>IF(ISNUMBER('דיווח דיגומים'!B164),'דיווח דיגומים'!B164,"")</f>
        <v/>
      </c>
      <c r="C164" s="175" t="str">
        <f>IF(ISNUMBER('דיווח דיגומים'!B164),'דיווח דיגומים'!C164,"")</f>
        <v/>
      </c>
      <c r="D164" s="176" t="str">
        <f>IF('דיווח דיגומים'!E164="","",'דיווח דיגומים'!E164)</f>
        <v/>
      </c>
      <c r="E164" s="177" t="str">
        <f>IF(B164="","",IF(VLOOKUP(B164,WQ_UnitID!B:C,2,FALSE)=0,"",VLOOKUP(B164,WQ_UnitID!B:C,2,FALSE)))</f>
        <v/>
      </c>
      <c r="F164" s="178" t="str">
        <f>IF(B164="","",ExcLimit!$B$8)</f>
        <v/>
      </c>
      <c r="G164" s="178" t="str">
        <f>IF(B164="","",IF(D164=Index!$R$24,"",ExcLimit!$C$8))</f>
        <v/>
      </c>
      <c r="H164" s="178" t="str">
        <f>IF(B164="","",ExcLimit!$D$8)</f>
        <v/>
      </c>
      <c r="I164" s="178" t="str">
        <f>IF(B164="","",ExcLimit!$E$8)</f>
        <v/>
      </c>
      <c r="J164" s="178" t="str">
        <f>IFERROR(VLOOKUP(B164,ExcCalc!O:S,2,FALSE),"")</f>
        <v/>
      </c>
      <c r="K164" s="178" t="str">
        <f>IFERROR(VLOOKUP(B164,ExcCalc!O:S,3,FALSE),"")</f>
        <v/>
      </c>
      <c r="L164" s="178" t="str">
        <f>IFERROR(VLOOKUP(B164,ExcCalc!O:S,4,FALSE),"")</f>
        <v/>
      </c>
      <c r="M164" s="178" t="str">
        <f>IFERROR(VLOOKUP(B164,ExcCalc!O:S,5,FALSE),"")</f>
        <v/>
      </c>
    </row>
    <row r="165" spans="1:13" x14ac:dyDescent="0.2">
      <c r="A165" s="152"/>
      <c r="B165" s="174" t="str">
        <f>IF(ISNUMBER('דיווח דיגומים'!B165),'דיווח דיגומים'!B165,"")</f>
        <v/>
      </c>
      <c r="C165" s="175" t="str">
        <f>IF(ISNUMBER('דיווח דיגומים'!B165),'דיווח דיגומים'!C165,"")</f>
        <v/>
      </c>
      <c r="D165" s="176" t="str">
        <f>IF('דיווח דיגומים'!E165="","",'דיווח דיגומים'!E165)</f>
        <v/>
      </c>
      <c r="E165" s="177" t="str">
        <f>IF(B165="","",IF(VLOOKUP(B165,WQ_UnitID!B:C,2,FALSE)=0,"",VLOOKUP(B165,WQ_UnitID!B:C,2,FALSE)))</f>
        <v/>
      </c>
      <c r="F165" s="178" t="str">
        <f>IF(B165="","",ExcLimit!$B$8)</f>
        <v/>
      </c>
      <c r="G165" s="178" t="str">
        <f>IF(B165="","",IF(D165=Index!$R$24,"",ExcLimit!$C$8))</f>
        <v/>
      </c>
      <c r="H165" s="178" t="str">
        <f>IF(B165="","",ExcLimit!$D$8)</f>
        <v/>
      </c>
      <c r="I165" s="178" t="str">
        <f>IF(B165="","",ExcLimit!$E$8)</f>
        <v/>
      </c>
      <c r="J165" s="178" t="str">
        <f>IFERROR(VLOOKUP(B165,ExcCalc!O:S,2,FALSE),"")</f>
        <v/>
      </c>
      <c r="K165" s="178" t="str">
        <f>IFERROR(VLOOKUP(B165,ExcCalc!O:S,3,FALSE),"")</f>
        <v/>
      </c>
      <c r="L165" s="178" t="str">
        <f>IFERROR(VLOOKUP(B165,ExcCalc!O:S,4,FALSE),"")</f>
        <v/>
      </c>
      <c r="M165" s="178" t="str">
        <f>IFERROR(VLOOKUP(B165,ExcCalc!O:S,5,FALSE),"")</f>
        <v/>
      </c>
    </row>
    <row r="166" spans="1:13" x14ac:dyDescent="0.2">
      <c r="A166" s="152"/>
      <c r="B166" s="174" t="str">
        <f>IF(ISNUMBER('דיווח דיגומים'!B166),'דיווח דיגומים'!B166,"")</f>
        <v/>
      </c>
      <c r="C166" s="175" t="str">
        <f>IF(ISNUMBER('דיווח דיגומים'!B166),'דיווח דיגומים'!C166,"")</f>
        <v/>
      </c>
      <c r="D166" s="176" t="str">
        <f>IF('דיווח דיגומים'!E166="","",'דיווח דיגומים'!E166)</f>
        <v/>
      </c>
      <c r="E166" s="177" t="str">
        <f>IF(B166="","",IF(VLOOKUP(B166,WQ_UnitID!B:C,2,FALSE)=0,"",VLOOKUP(B166,WQ_UnitID!B:C,2,FALSE)))</f>
        <v/>
      </c>
      <c r="F166" s="178" t="str">
        <f>IF(B166="","",ExcLimit!$B$8)</f>
        <v/>
      </c>
      <c r="G166" s="178" t="str">
        <f>IF(B166="","",IF(D166=Index!$R$24,"",ExcLimit!$C$8))</f>
        <v/>
      </c>
      <c r="H166" s="178" t="str">
        <f>IF(B166="","",ExcLimit!$D$8)</f>
        <v/>
      </c>
      <c r="I166" s="178" t="str">
        <f>IF(B166="","",ExcLimit!$E$8)</f>
        <v/>
      </c>
      <c r="J166" s="178" t="str">
        <f>IFERROR(VLOOKUP(B166,ExcCalc!O:S,2,FALSE),"")</f>
        <v/>
      </c>
      <c r="K166" s="178" t="str">
        <f>IFERROR(VLOOKUP(B166,ExcCalc!O:S,3,FALSE),"")</f>
        <v/>
      </c>
      <c r="L166" s="178" t="str">
        <f>IFERROR(VLOOKUP(B166,ExcCalc!O:S,4,FALSE),"")</f>
        <v/>
      </c>
      <c r="M166" s="178" t="str">
        <f>IFERROR(VLOOKUP(B166,ExcCalc!O:S,5,FALSE),"")</f>
        <v/>
      </c>
    </row>
    <row r="167" spans="1:13" x14ac:dyDescent="0.2">
      <c r="A167" s="152"/>
      <c r="B167" s="174" t="str">
        <f>IF(ISNUMBER('דיווח דיגומים'!B167),'דיווח דיגומים'!B167,"")</f>
        <v/>
      </c>
      <c r="C167" s="175" t="str">
        <f>IF(ISNUMBER('דיווח דיגומים'!B167),'דיווח דיגומים'!C167,"")</f>
        <v/>
      </c>
      <c r="D167" s="176" t="str">
        <f>IF('דיווח דיגומים'!E167="","",'דיווח דיגומים'!E167)</f>
        <v/>
      </c>
      <c r="E167" s="177" t="str">
        <f>IF(B167="","",IF(VLOOKUP(B167,WQ_UnitID!B:C,2,FALSE)=0,"",VLOOKUP(B167,WQ_UnitID!B:C,2,FALSE)))</f>
        <v/>
      </c>
      <c r="F167" s="178" t="str">
        <f>IF(B167="","",ExcLimit!$B$8)</f>
        <v/>
      </c>
      <c r="G167" s="178" t="str">
        <f>IF(B167="","",IF(D167=Index!$R$24,"",ExcLimit!$C$8))</f>
        <v/>
      </c>
      <c r="H167" s="178" t="str">
        <f>IF(B167="","",ExcLimit!$D$8)</f>
        <v/>
      </c>
      <c r="I167" s="178" t="str">
        <f>IF(B167="","",ExcLimit!$E$8)</f>
        <v/>
      </c>
      <c r="J167" s="178" t="str">
        <f>IFERROR(VLOOKUP(B167,ExcCalc!O:S,2,FALSE),"")</f>
        <v/>
      </c>
      <c r="K167" s="178" t="str">
        <f>IFERROR(VLOOKUP(B167,ExcCalc!O:S,3,FALSE),"")</f>
        <v/>
      </c>
      <c r="L167" s="178" t="str">
        <f>IFERROR(VLOOKUP(B167,ExcCalc!O:S,4,FALSE),"")</f>
        <v/>
      </c>
      <c r="M167" s="178" t="str">
        <f>IFERROR(VLOOKUP(B167,ExcCalc!O:S,5,FALSE),"")</f>
        <v/>
      </c>
    </row>
    <row r="168" spans="1:13" x14ac:dyDescent="0.2">
      <c r="A168" s="152"/>
      <c r="B168" s="174" t="str">
        <f>IF(ISNUMBER('דיווח דיגומים'!B168),'דיווח דיגומים'!B168,"")</f>
        <v/>
      </c>
      <c r="C168" s="175" t="str">
        <f>IF(ISNUMBER('דיווח דיגומים'!B168),'דיווח דיגומים'!C168,"")</f>
        <v/>
      </c>
      <c r="D168" s="176" t="str">
        <f>IF('דיווח דיגומים'!E168="","",'דיווח דיגומים'!E168)</f>
        <v/>
      </c>
      <c r="E168" s="177" t="str">
        <f>IF(B168="","",IF(VLOOKUP(B168,WQ_UnitID!B:C,2,FALSE)=0,"",VLOOKUP(B168,WQ_UnitID!B:C,2,FALSE)))</f>
        <v/>
      </c>
      <c r="F168" s="178" t="str">
        <f>IF(B168="","",ExcLimit!$B$8)</f>
        <v/>
      </c>
      <c r="G168" s="178" t="str">
        <f>IF(B168="","",IF(D168=Index!$R$24,"",ExcLimit!$C$8))</f>
        <v/>
      </c>
      <c r="H168" s="178" t="str">
        <f>IF(B168="","",ExcLimit!$D$8)</f>
        <v/>
      </c>
      <c r="I168" s="178" t="str">
        <f>IF(B168="","",ExcLimit!$E$8)</f>
        <v/>
      </c>
      <c r="J168" s="178" t="str">
        <f>IFERROR(VLOOKUP(B168,ExcCalc!O:S,2,FALSE),"")</f>
        <v/>
      </c>
      <c r="K168" s="178" t="str">
        <f>IFERROR(VLOOKUP(B168,ExcCalc!O:S,3,FALSE),"")</f>
        <v/>
      </c>
      <c r="L168" s="178" t="str">
        <f>IFERROR(VLOOKUP(B168,ExcCalc!O:S,4,FALSE),"")</f>
        <v/>
      </c>
      <c r="M168" s="178" t="str">
        <f>IFERROR(VLOOKUP(B168,ExcCalc!O:S,5,FALSE),"")</f>
        <v/>
      </c>
    </row>
    <row r="169" spans="1:13" x14ac:dyDescent="0.2">
      <c r="A169" s="152"/>
      <c r="B169" s="174" t="str">
        <f>IF(ISNUMBER('דיווח דיגומים'!B169),'דיווח דיגומים'!B169,"")</f>
        <v/>
      </c>
      <c r="C169" s="175" t="str">
        <f>IF(ISNUMBER('דיווח דיגומים'!B169),'דיווח דיגומים'!C169,"")</f>
        <v/>
      </c>
      <c r="D169" s="176" t="str">
        <f>IF('דיווח דיגומים'!E169="","",'דיווח דיגומים'!E169)</f>
        <v/>
      </c>
      <c r="E169" s="177" t="str">
        <f>IF(B169="","",IF(VLOOKUP(B169,WQ_UnitID!B:C,2,FALSE)=0,"",VLOOKUP(B169,WQ_UnitID!B:C,2,FALSE)))</f>
        <v/>
      </c>
      <c r="F169" s="178" t="str">
        <f>IF(B169="","",ExcLimit!$B$8)</f>
        <v/>
      </c>
      <c r="G169" s="178" t="str">
        <f>IF(B169="","",IF(D169=Index!$R$24,"",ExcLimit!$C$8))</f>
        <v/>
      </c>
      <c r="H169" s="178" t="str">
        <f>IF(B169="","",ExcLimit!$D$8)</f>
        <v/>
      </c>
      <c r="I169" s="178" t="str">
        <f>IF(B169="","",ExcLimit!$E$8)</f>
        <v/>
      </c>
      <c r="J169" s="178" t="str">
        <f>IFERROR(VLOOKUP(B169,ExcCalc!O:S,2,FALSE),"")</f>
        <v/>
      </c>
      <c r="K169" s="178" t="str">
        <f>IFERROR(VLOOKUP(B169,ExcCalc!O:S,3,FALSE),"")</f>
        <v/>
      </c>
      <c r="L169" s="178" t="str">
        <f>IFERROR(VLOOKUP(B169,ExcCalc!O:S,4,FALSE),"")</f>
        <v/>
      </c>
      <c r="M169" s="178" t="str">
        <f>IFERROR(VLOOKUP(B169,ExcCalc!O:S,5,FALSE),"")</f>
        <v/>
      </c>
    </row>
    <row r="170" spans="1:13" x14ac:dyDescent="0.2">
      <c r="A170" s="152"/>
      <c r="B170" s="174" t="str">
        <f>IF(ISNUMBER('דיווח דיגומים'!B170),'דיווח דיגומים'!B170,"")</f>
        <v/>
      </c>
      <c r="C170" s="175" t="str">
        <f>IF(ISNUMBER('דיווח דיגומים'!B170),'דיווח דיגומים'!C170,"")</f>
        <v/>
      </c>
      <c r="D170" s="176" t="str">
        <f>IF('דיווח דיגומים'!E170="","",'דיווח דיגומים'!E170)</f>
        <v/>
      </c>
      <c r="E170" s="177" t="str">
        <f>IF(B170="","",IF(VLOOKUP(B170,WQ_UnitID!B:C,2,FALSE)=0,"",VLOOKUP(B170,WQ_UnitID!B:C,2,FALSE)))</f>
        <v/>
      </c>
      <c r="F170" s="178" t="str">
        <f>IF(B170="","",ExcLimit!$B$8)</f>
        <v/>
      </c>
      <c r="G170" s="178" t="str">
        <f>IF(B170="","",IF(D170=Index!$R$24,"",ExcLimit!$C$8))</f>
        <v/>
      </c>
      <c r="H170" s="178" t="str">
        <f>IF(B170="","",ExcLimit!$D$8)</f>
        <v/>
      </c>
      <c r="I170" s="178" t="str">
        <f>IF(B170="","",ExcLimit!$E$8)</f>
        <v/>
      </c>
      <c r="J170" s="178" t="str">
        <f>IFERROR(VLOOKUP(B170,ExcCalc!O:S,2,FALSE),"")</f>
        <v/>
      </c>
      <c r="K170" s="178" t="str">
        <f>IFERROR(VLOOKUP(B170,ExcCalc!O:S,3,FALSE),"")</f>
        <v/>
      </c>
      <c r="L170" s="178" t="str">
        <f>IFERROR(VLOOKUP(B170,ExcCalc!O:S,4,FALSE),"")</f>
        <v/>
      </c>
      <c r="M170" s="178" t="str">
        <f>IFERROR(VLOOKUP(B170,ExcCalc!O:S,5,FALSE),"")</f>
        <v/>
      </c>
    </row>
    <row r="171" spans="1:13" x14ac:dyDescent="0.2">
      <c r="A171" s="152"/>
      <c r="B171" s="174" t="str">
        <f>IF(ISNUMBER('דיווח דיגומים'!B171),'דיווח דיגומים'!B171,"")</f>
        <v/>
      </c>
      <c r="C171" s="175" t="str">
        <f>IF(ISNUMBER('דיווח דיגומים'!B171),'דיווח דיגומים'!C171,"")</f>
        <v/>
      </c>
      <c r="D171" s="176" t="str">
        <f>IF('דיווח דיגומים'!E171="","",'דיווח דיגומים'!E171)</f>
        <v/>
      </c>
      <c r="E171" s="177" t="str">
        <f>IF(B171="","",IF(VLOOKUP(B171,WQ_UnitID!B:C,2,FALSE)=0,"",VLOOKUP(B171,WQ_UnitID!B:C,2,FALSE)))</f>
        <v/>
      </c>
      <c r="F171" s="178" t="str">
        <f>IF(B171="","",ExcLimit!$B$8)</f>
        <v/>
      </c>
      <c r="G171" s="178" t="str">
        <f>IF(B171="","",IF(D171=Index!$R$24,"",ExcLimit!$C$8))</f>
        <v/>
      </c>
      <c r="H171" s="178" t="str">
        <f>IF(B171="","",ExcLimit!$D$8)</f>
        <v/>
      </c>
      <c r="I171" s="178" t="str">
        <f>IF(B171="","",ExcLimit!$E$8)</f>
        <v/>
      </c>
      <c r="J171" s="178" t="str">
        <f>IFERROR(VLOOKUP(B171,ExcCalc!O:S,2,FALSE),"")</f>
        <v/>
      </c>
      <c r="K171" s="178" t="str">
        <f>IFERROR(VLOOKUP(B171,ExcCalc!O:S,3,FALSE),"")</f>
        <v/>
      </c>
      <c r="L171" s="178" t="str">
        <f>IFERROR(VLOOKUP(B171,ExcCalc!O:S,4,FALSE),"")</f>
        <v/>
      </c>
      <c r="M171" s="178" t="str">
        <f>IFERROR(VLOOKUP(B171,ExcCalc!O:S,5,FALSE),"")</f>
        <v/>
      </c>
    </row>
    <row r="172" spans="1:13" x14ac:dyDescent="0.2">
      <c r="A172" s="152"/>
      <c r="B172" s="174" t="str">
        <f>IF(ISNUMBER('דיווח דיגומים'!B172),'דיווח דיגומים'!B172,"")</f>
        <v/>
      </c>
      <c r="C172" s="175" t="str">
        <f>IF(ISNUMBER('דיווח דיגומים'!B172),'דיווח דיגומים'!C172,"")</f>
        <v/>
      </c>
      <c r="D172" s="176" t="str">
        <f>IF('דיווח דיגומים'!E172="","",'דיווח דיגומים'!E172)</f>
        <v/>
      </c>
      <c r="E172" s="177" t="str">
        <f>IF(B172="","",IF(VLOOKUP(B172,WQ_UnitID!B:C,2,FALSE)=0,"",VLOOKUP(B172,WQ_UnitID!B:C,2,FALSE)))</f>
        <v/>
      </c>
      <c r="F172" s="178" t="str">
        <f>IF(B172="","",ExcLimit!$B$8)</f>
        <v/>
      </c>
      <c r="G172" s="178" t="str">
        <f>IF(B172="","",IF(D172=Index!$R$24,"",ExcLimit!$C$8))</f>
        <v/>
      </c>
      <c r="H172" s="178" t="str">
        <f>IF(B172="","",ExcLimit!$D$8)</f>
        <v/>
      </c>
      <c r="I172" s="178" t="str">
        <f>IF(B172="","",ExcLimit!$E$8)</f>
        <v/>
      </c>
      <c r="J172" s="178" t="str">
        <f>IFERROR(VLOOKUP(B172,ExcCalc!O:S,2,FALSE),"")</f>
        <v/>
      </c>
      <c r="K172" s="178" t="str">
        <f>IFERROR(VLOOKUP(B172,ExcCalc!O:S,3,FALSE),"")</f>
        <v/>
      </c>
      <c r="L172" s="178" t="str">
        <f>IFERROR(VLOOKUP(B172,ExcCalc!O:S,4,FALSE),"")</f>
        <v/>
      </c>
      <c r="M172" s="178" t="str">
        <f>IFERROR(VLOOKUP(B172,ExcCalc!O:S,5,FALSE),"")</f>
        <v/>
      </c>
    </row>
    <row r="173" spans="1:13" x14ac:dyDescent="0.2">
      <c r="A173" s="152"/>
      <c r="B173" s="174" t="str">
        <f>IF(ISNUMBER('דיווח דיגומים'!B173),'דיווח דיגומים'!B173,"")</f>
        <v/>
      </c>
      <c r="C173" s="175" t="str">
        <f>IF(ISNUMBER('דיווח דיגומים'!B173),'דיווח דיגומים'!C173,"")</f>
        <v/>
      </c>
      <c r="D173" s="176" t="str">
        <f>IF('דיווח דיגומים'!E173="","",'דיווח דיגומים'!E173)</f>
        <v/>
      </c>
      <c r="E173" s="177" t="str">
        <f>IF(B173="","",IF(VLOOKUP(B173,WQ_UnitID!B:C,2,FALSE)=0,"",VLOOKUP(B173,WQ_UnitID!B:C,2,FALSE)))</f>
        <v/>
      </c>
      <c r="F173" s="178" t="str">
        <f>IF(B173="","",ExcLimit!$B$8)</f>
        <v/>
      </c>
      <c r="G173" s="178" t="str">
        <f>IF(B173="","",IF(D173=Index!$R$24,"",ExcLimit!$C$8))</f>
        <v/>
      </c>
      <c r="H173" s="178" t="str">
        <f>IF(B173="","",ExcLimit!$D$8)</f>
        <v/>
      </c>
      <c r="I173" s="178" t="str">
        <f>IF(B173="","",ExcLimit!$E$8)</f>
        <v/>
      </c>
      <c r="J173" s="178" t="str">
        <f>IFERROR(VLOOKUP(B173,ExcCalc!O:S,2,FALSE),"")</f>
        <v/>
      </c>
      <c r="K173" s="178" t="str">
        <f>IFERROR(VLOOKUP(B173,ExcCalc!O:S,3,FALSE),"")</f>
        <v/>
      </c>
      <c r="L173" s="178" t="str">
        <f>IFERROR(VLOOKUP(B173,ExcCalc!O:S,4,FALSE),"")</f>
        <v/>
      </c>
      <c r="M173" s="178" t="str">
        <f>IFERROR(VLOOKUP(B173,ExcCalc!O:S,5,FALSE),"")</f>
        <v/>
      </c>
    </row>
    <row r="174" spans="1:13" x14ac:dyDescent="0.2">
      <c r="A174" s="152"/>
      <c r="B174" s="174" t="str">
        <f>IF(ISNUMBER('דיווח דיגומים'!B174),'דיווח דיגומים'!B174,"")</f>
        <v/>
      </c>
      <c r="C174" s="175" t="str">
        <f>IF(ISNUMBER('דיווח דיגומים'!B174),'דיווח דיגומים'!C174,"")</f>
        <v/>
      </c>
      <c r="D174" s="176" t="str">
        <f>IF('דיווח דיגומים'!E174="","",'דיווח דיגומים'!E174)</f>
        <v/>
      </c>
      <c r="E174" s="177" t="str">
        <f>IF(B174="","",IF(VLOOKUP(B174,WQ_UnitID!B:C,2,FALSE)=0,"",VLOOKUP(B174,WQ_UnitID!B:C,2,FALSE)))</f>
        <v/>
      </c>
      <c r="F174" s="178" t="str">
        <f>IF(B174="","",ExcLimit!$B$8)</f>
        <v/>
      </c>
      <c r="G174" s="178" t="str">
        <f>IF(B174="","",IF(D174=Index!$R$24,"",ExcLimit!$C$8))</f>
        <v/>
      </c>
      <c r="H174" s="178" t="str">
        <f>IF(B174="","",ExcLimit!$D$8)</f>
        <v/>
      </c>
      <c r="I174" s="178" t="str">
        <f>IF(B174="","",ExcLimit!$E$8)</f>
        <v/>
      </c>
      <c r="J174" s="178" t="str">
        <f>IFERROR(VLOOKUP(B174,ExcCalc!O:S,2,FALSE),"")</f>
        <v/>
      </c>
      <c r="K174" s="178" t="str">
        <f>IFERROR(VLOOKUP(B174,ExcCalc!O:S,3,FALSE),"")</f>
        <v/>
      </c>
      <c r="L174" s="178" t="str">
        <f>IFERROR(VLOOKUP(B174,ExcCalc!O:S,4,FALSE),"")</f>
        <v/>
      </c>
      <c r="M174" s="178" t="str">
        <f>IFERROR(VLOOKUP(B174,ExcCalc!O:S,5,FALSE),"")</f>
        <v/>
      </c>
    </row>
    <row r="175" spans="1:13" x14ac:dyDescent="0.2">
      <c r="A175" s="152"/>
      <c r="B175" s="174" t="str">
        <f>IF(ISNUMBER('דיווח דיגומים'!B175),'דיווח דיגומים'!B175,"")</f>
        <v/>
      </c>
      <c r="C175" s="175" t="str">
        <f>IF(ISNUMBER('דיווח דיגומים'!B175),'דיווח דיגומים'!C175,"")</f>
        <v/>
      </c>
      <c r="D175" s="176" t="str">
        <f>IF('דיווח דיגומים'!E175="","",'דיווח דיגומים'!E175)</f>
        <v/>
      </c>
      <c r="E175" s="177" t="str">
        <f>IF(B175="","",IF(VLOOKUP(B175,WQ_UnitID!B:C,2,FALSE)=0,"",VLOOKUP(B175,WQ_UnitID!B:C,2,FALSE)))</f>
        <v/>
      </c>
      <c r="F175" s="178" t="str">
        <f>IF(B175="","",ExcLimit!$B$8)</f>
        <v/>
      </c>
      <c r="G175" s="178" t="str">
        <f>IF(B175="","",IF(D175=Index!$R$24,"",ExcLimit!$C$8))</f>
        <v/>
      </c>
      <c r="H175" s="178" t="str">
        <f>IF(B175="","",ExcLimit!$D$8)</f>
        <v/>
      </c>
      <c r="I175" s="178" t="str">
        <f>IF(B175="","",ExcLimit!$E$8)</f>
        <v/>
      </c>
      <c r="J175" s="178" t="str">
        <f>IFERROR(VLOOKUP(B175,ExcCalc!O:S,2,FALSE),"")</f>
        <v/>
      </c>
      <c r="K175" s="178" t="str">
        <f>IFERROR(VLOOKUP(B175,ExcCalc!O:S,3,FALSE),"")</f>
        <v/>
      </c>
      <c r="L175" s="178" t="str">
        <f>IFERROR(VLOOKUP(B175,ExcCalc!O:S,4,FALSE),"")</f>
        <v/>
      </c>
      <c r="M175" s="178" t="str">
        <f>IFERROR(VLOOKUP(B175,ExcCalc!O:S,5,FALSE),"")</f>
        <v/>
      </c>
    </row>
    <row r="176" spans="1:13" x14ac:dyDescent="0.2">
      <c r="A176" s="152"/>
      <c r="B176" s="174" t="str">
        <f>IF(ISNUMBER('דיווח דיגומים'!B176),'דיווח דיגומים'!B176,"")</f>
        <v/>
      </c>
      <c r="C176" s="175" t="str">
        <f>IF(ISNUMBER('דיווח דיגומים'!B176),'דיווח דיגומים'!C176,"")</f>
        <v/>
      </c>
      <c r="D176" s="176" t="str">
        <f>IF('דיווח דיגומים'!E176="","",'דיווח דיגומים'!E176)</f>
        <v/>
      </c>
      <c r="E176" s="177" t="str">
        <f>IF(B176="","",IF(VLOOKUP(B176,WQ_UnitID!B:C,2,FALSE)=0,"",VLOOKUP(B176,WQ_UnitID!B:C,2,FALSE)))</f>
        <v/>
      </c>
      <c r="F176" s="178" t="str">
        <f>IF(B176="","",ExcLimit!$B$8)</f>
        <v/>
      </c>
      <c r="G176" s="178" t="str">
        <f>IF(B176="","",IF(D176=Index!$R$24,"",ExcLimit!$C$8))</f>
        <v/>
      </c>
      <c r="H176" s="178" t="str">
        <f>IF(B176="","",ExcLimit!$D$8)</f>
        <v/>
      </c>
      <c r="I176" s="178" t="str">
        <f>IF(B176="","",ExcLimit!$E$8)</f>
        <v/>
      </c>
      <c r="J176" s="178" t="str">
        <f>IFERROR(VLOOKUP(B176,ExcCalc!O:S,2,FALSE),"")</f>
        <v/>
      </c>
      <c r="K176" s="178" t="str">
        <f>IFERROR(VLOOKUP(B176,ExcCalc!O:S,3,FALSE),"")</f>
        <v/>
      </c>
      <c r="L176" s="178" t="str">
        <f>IFERROR(VLOOKUP(B176,ExcCalc!O:S,4,FALSE),"")</f>
        <v/>
      </c>
      <c r="M176" s="178" t="str">
        <f>IFERROR(VLOOKUP(B176,ExcCalc!O:S,5,FALSE),"")</f>
        <v/>
      </c>
    </row>
    <row r="177" spans="1:13" x14ac:dyDescent="0.2">
      <c r="A177" s="152"/>
      <c r="B177" s="174" t="str">
        <f>IF(ISNUMBER('דיווח דיגומים'!B177),'דיווח דיגומים'!B177,"")</f>
        <v/>
      </c>
      <c r="C177" s="175" t="str">
        <f>IF(ISNUMBER('דיווח דיגומים'!B177),'דיווח דיגומים'!C177,"")</f>
        <v/>
      </c>
      <c r="D177" s="176" t="str">
        <f>IF('דיווח דיגומים'!E177="","",'דיווח דיגומים'!E177)</f>
        <v/>
      </c>
      <c r="E177" s="177" t="str">
        <f>IF(B177="","",IF(VLOOKUP(B177,WQ_UnitID!B:C,2,FALSE)=0,"",VLOOKUP(B177,WQ_UnitID!B:C,2,FALSE)))</f>
        <v/>
      </c>
      <c r="F177" s="178" t="str">
        <f>IF(B177="","",ExcLimit!$B$8)</f>
        <v/>
      </c>
      <c r="G177" s="178" t="str">
        <f>IF(B177="","",IF(D177=Index!$R$24,"",ExcLimit!$C$8))</f>
        <v/>
      </c>
      <c r="H177" s="178" t="str">
        <f>IF(B177="","",ExcLimit!$D$8)</f>
        <v/>
      </c>
      <c r="I177" s="178" t="str">
        <f>IF(B177="","",ExcLimit!$E$8)</f>
        <v/>
      </c>
      <c r="J177" s="178" t="str">
        <f>IFERROR(VLOOKUP(B177,ExcCalc!O:S,2,FALSE),"")</f>
        <v/>
      </c>
      <c r="K177" s="178" t="str">
        <f>IFERROR(VLOOKUP(B177,ExcCalc!O:S,3,FALSE),"")</f>
        <v/>
      </c>
      <c r="L177" s="178" t="str">
        <f>IFERROR(VLOOKUP(B177,ExcCalc!O:S,4,FALSE),"")</f>
        <v/>
      </c>
      <c r="M177" s="178" t="str">
        <f>IFERROR(VLOOKUP(B177,ExcCalc!O:S,5,FALSE),"")</f>
        <v/>
      </c>
    </row>
    <row r="178" spans="1:13" x14ac:dyDescent="0.2">
      <c r="A178" s="152"/>
      <c r="B178" s="174" t="str">
        <f>IF(ISNUMBER('דיווח דיגומים'!B178),'דיווח דיגומים'!B178,"")</f>
        <v/>
      </c>
      <c r="C178" s="175" t="str">
        <f>IF(ISNUMBER('דיווח דיגומים'!B178),'דיווח דיגומים'!C178,"")</f>
        <v/>
      </c>
      <c r="D178" s="176" t="str">
        <f>IF('דיווח דיגומים'!E178="","",'דיווח דיגומים'!E178)</f>
        <v/>
      </c>
      <c r="E178" s="177" t="str">
        <f>IF(B178="","",IF(VLOOKUP(B178,WQ_UnitID!B:C,2,FALSE)=0,"",VLOOKUP(B178,WQ_UnitID!B:C,2,FALSE)))</f>
        <v/>
      </c>
      <c r="F178" s="178" t="str">
        <f>IF(B178="","",ExcLimit!$B$8)</f>
        <v/>
      </c>
      <c r="G178" s="178" t="str">
        <f>IF(B178="","",IF(D178=Index!$R$24,"",ExcLimit!$C$8))</f>
        <v/>
      </c>
      <c r="H178" s="178" t="str">
        <f>IF(B178="","",ExcLimit!$D$8)</f>
        <v/>
      </c>
      <c r="I178" s="178" t="str">
        <f>IF(B178="","",ExcLimit!$E$8)</f>
        <v/>
      </c>
      <c r="J178" s="178" t="str">
        <f>IFERROR(VLOOKUP(B178,ExcCalc!O:S,2,FALSE),"")</f>
        <v/>
      </c>
      <c r="K178" s="178" t="str">
        <f>IFERROR(VLOOKUP(B178,ExcCalc!O:S,3,FALSE),"")</f>
        <v/>
      </c>
      <c r="L178" s="178" t="str">
        <f>IFERROR(VLOOKUP(B178,ExcCalc!O:S,4,FALSE),"")</f>
        <v/>
      </c>
      <c r="M178" s="178" t="str">
        <f>IFERROR(VLOOKUP(B178,ExcCalc!O:S,5,FALSE),"")</f>
        <v/>
      </c>
    </row>
    <row r="179" spans="1:13" x14ac:dyDescent="0.2">
      <c r="A179" s="152"/>
      <c r="B179" s="174" t="str">
        <f>IF(ISNUMBER('דיווח דיגומים'!B179),'דיווח דיגומים'!B179,"")</f>
        <v/>
      </c>
      <c r="C179" s="175" t="str">
        <f>IF(ISNUMBER('דיווח דיגומים'!B179),'דיווח דיגומים'!C179,"")</f>
        <v/>
      </c>
      <c r="D179" s="176" t="str">
        <f>IF('דיווח דיגומים'!E179="","",'דיווח דיגומים'!E179)</f>
        <v/>
      </c>
      <c r="E179" s="177" t="str">
        <f>IF(B179="","",IF(VLOOKUP(B179,WQ_UnitID!B:C,2,FALSE)=0,"",VLOOKUP(B179,WQ_UnitID!B:C,2,FALSE)))</f>
        <v/>
      </c>
      <c r="F179" s="178" t="str">
        <f>IF(B179="","",ExcLimit!$B$8)</f>
        <v/>
      </c>
      <c r="G179" s="178" t="str">
        <f>IF(B179="","",IF(D179=Index!$R$24,"",ExcLimit!$C$8))</f>
        <v/>
      </c>
      <c r="H179" s="178" t="str">
        <f>IF(B179="","",ExcLimit!$D$8)</f>
        <v/>
      </c>
      <c r="I179" s="178" t="str">
        <f>IF(B179="","",ExcLimit!$E$8)</f>
        <v/>
      </c>
      <c r="J179" s="178" t="str">
        <f>IFERROR(VLOOKUP(B179,ExcCalc!O:S,2,FALSE),"")</f>
        <v/>
      </c>
      <c r="K179" s="178" t="str">
        <f>IFERROR(VLOOKUP(B179,ExcCalc!O:S,3,FALSE),"")</f>
        <v/>
      </c>
      <c r="L179" s="178" t="str">
        <f>IFERROR(VLOOKUP(B179,ExcCalc!O:S,4,FALSE),"")</f>
        <v/>
      </c>
      <c r="M179" s="178" t="str">
        <f>IFERROR(VLOOKUP(B179,ExcCalc!O:S,5,FALSE),"")</f>
        <v/>
      </c>
    </row>
    <row r="180" spans="1:13" x14ac:dyDescent="0.2">
      <c r="A180" s="152"/>
      <c r="B180" s="174" t="str">
        <f>IF(ISNUMBER('דיווח דיגומים'!B180),'דיווח דיגומים'!B180,"")</f>
        <v/>
      </c>
      <c r="C180" s="175" t="str">
        <f>IF(ISNUMBER('דיווח דיגומים'!B180),'דיווח דיגומים'!C180,"")</f>
        <v/>
      </c>
      <c r="D180" s="176" t="str">
        <f>IF('דיווח דיגומים'!E180="","",'דיווח דיגומים'!E180)</f>
        <v/>
      </c>
      <c r="E180" s="177" t="str">
        <f>IF(B180="","",IF(VLOOKUP(B180,WQ_UnitID!B:C,2,FALSE)=0,"",VLOOKUP(B180,WQ_UnitID!B:C,2,FALSE)))</f>
        <v/>
      </c>
      <c r="F180" s="178" t="str">
        <f>IF(B180="","",ExcLimit!$B$8)</f>
        <v/>
      </c>
      <c r="G180" s="178" t="str">
        <f>IF(B180="","",IF(D180=Index!$R$24,"",ExcLimit!$C$8))</f>
        <v/>
      </c>
      <c r="H180" s="178" t="str">
        <f>IF(B180="","",ExcLimit!$D$8)</f>
        <v/>
      </c>
      <c r="I180" s="178" t="str">
        <f>IF(B180="","",ExcLimit!$E$8)</f>
        <v/>
      </c>
      <c r="J180" s="178" t="str">
        <f>IFERROR(VLOOKUP(B180,ExcCalc!O:S,2,FALSE),"")</f>
        <v/>
      </c>
      <c r="K180" s="178" t="str">
        <f>IFERROR(VLOOKUP(B180,ExcCalc!O:S,3,FALSE),"")</f>
        <v/>
      </c>
      <c r="L180" s="178" t="str">
        <f>IFERROR(VLOOKUP(B180,ExcCalc!O:S,4,FALSE),"")</f>
        <v/>
      </c>
      <c r="M180" s="178" t="str">
        <f>IFERROR(VLOOKUP(B180,ExcCalc!O:S,5,FALSE),"")</f>
        <v/>
      </c>
    </row>
    <row r="181" spans="1:13" x14ac:dyDescent="0.2">
      <c r="A181" s="152"/>
      <c r="B181" s="174" t="str">
        <f>IF(ISNUMBER('דיווח דיגומים'!B181),'דיווח דיגומים'!B181,"")</f>
        <v/>
      </c>
      <c r="C181" s="175" t="str">
        <f>IF(ISNUMBER('דיווח דיגומים'!B181),'דיווח דיגומים'!C181,"")</f>
        <v/>
      </c>
      <c r="D181" s="176" t="str">
        <f>IF('דיווח דיגומים'!E181="","",'דיווח דיגומים'!E181)</f>
        <v/>
      </c>
      <c r="E181" s="177" t="str">
        <f>IF(B181="","",IF(VLOOKUP(B181,WQ_UnitID!B:C,2,FALSE)=0,"",VLOOKUP(B181,WQ_UnitID!B:C,2,FALSE)))</f>
        <v/>
      </c>
      <c r="F181" s="178" t="str">
        <f>IF(B181="","",ExcLimit!$B$8)</f>
        <v/>
      </c>
      <c r="G181" s="178" t="str">
        <f>IF(B181="","",IF(D181=Index!$R$24,"",ExcLimit!$C$8))</f>
        <v/>
      </c>
      <c r="H181" s="178" t="str">
        <f>IF(B181="","",ExcLimit!$D$8)</f>
        <v/>
      </c>
      <c r="I181" s="178" t="str">
        <f>IF(B181="","",ExcLimit!$E$8)</f>
        <v/>
      </c>
      <c r="J181" s="178" t="str">
        <f>IFERROR(VLOOKUP(B181,ExcCalc!O:S,2,FALSE),"")</f>
        <v/>
      </c>
      <c r="K181" s="178" t="str">
        <f>IFERROR(VLOOKUP(B181,ExcCalc!O:S,3,FALSE),"")</f>
        <v/>
      </c>
      <c r="L181" s="178" t="str">
        <f>IFERROR(VLOOKUP(B181,ExcCalc!O:S,4,FALSE),"")</f>
        <v/>
      </c>
      <c r="M181" s="178" t="str">
        <f>IFERROR(VLOOKUP(B181,ExcCalc!O:S,5,FALSE),"")</f>
        <v/>
      </c>
    </row>
    <row r="182" spans="1:13" x14ac:dyDescent="0.2">
      <c r="A182" s="152"/>
      <c r="B182" s="174" t="str">
        <f>IF(ISNUMBER('דיווח דיגומים'!B182),'דיווח דיגומים'!B182,"")</f>
        <v/>
      </c>
      <c r="C182" s="175" t="str">
        <f>IF(ISNUMBER('דיווח דיגומים'!B182),'דיווח דיגומים'!C182,"")</f>
        <v/>
      </c>
      <c r="D182" s="176" t="str">
        <f>IF('דיווח דיגומים'!E182="","",'דיווח דיגומים'!E182)</f>
        <v/>
      </c>
      <c r="E182" s="177" t="str">
        <f>IF(B182="","",IF(VLOOKUP(B182,WQ_UnitID!B:C,2,FALSE)=0,"",VLOOKUP(B182,WQ_UnitID!B:C,2,FALSE)))</f>
        <v/>
      </c>
      <c r="F182" s="178" t="str">
        <f>IF(B182="","",ExcLimit!$B$8)</f>
        <v/>
      </c>
      <c r="G182" s="178" t="str">
        <f>IF(B182="","",IF(D182=Index!$R$24,"",ExcLimit!$C$8))</f>
        <v/>
      </c>
      <c r="H182" s="178" t="str">
        <f>IF(B182="","",ExcLimit!$D$8)</f>
        <v/>
      </c>
      <c r="I182" s="178" t="str">
        <f>IF(B182="","",ExcLimit!$E$8)</f>
        <v/>
      </c>
      <c r="J182" s="178" t="str">
        <f>IFERROR(VLOOKUP(B182,ExcCalc!O:S,2,FALSE),"")</f>
        <v/>
      </c>
      <c r="K182" s="178" t="str">
        <f>IFERROR(VLOOKUP(B182,ExcCalc!O:S,3,FALSE),"")</f>
        <v/>
      </c>
      <c r="L182" s="178" t="str">
        <f>IFERROR(VLOOKUP(B182,ExcCalc!O:S,4,FALSE),"")</f>
        <v/>
      </c>
      <c r="M182" s="178" t="str">
        <f>IFERROR(VLOOKUP(B182,ExcCalc!O:S,5,FALSE),"")</f>
        <v/>
      </c>
    </row>
    <row r="183" spans="1:13" x14ac:dyDescent="0.2">
      <c r="A183" s="152"/>
      <c r="B183" s="174" t="str">
        <f>IF(ISNUMBER('דיווח דיגומים'!B183),'דיווח דיגומים'!B183,"")</f>
        <v/>
      </c>
      <c r="C183" s="175" t="str">
        <f>IF(ISNUMBER('דיווח דיגומים'!B183),'דיווח דיגומים'!C183,"")</f>
        <v/>
      </c>
      <c r="D183" s="176" t="str">
        <f>IF('דיווח דיגומים'!E183="","",'דיווח דיגומים'!E183)</f>
        <v/>
      </c>
      <c r="E183" s="177" t="str">
        <f>IF(B183="","",IF(VLOOKUP(B183,WQ_UnitID!B:C,2,FALSE)=0,"",VLOOKUP(B183,WQ_UnitID!B:C,2,FALSE)))</f>
        <v/>
      </c>
      <c r="F183" s="178" t="str">
        <f>IF(B183="","",ExcLimit!$B$8)</f>
        <v/>
      </c>
      <c r="G183" s="178" t="str">
        <f>IF(B183="","",IF(D183=Index!$R$24,"",ExcLimit!$C$8))</f>
        <v/>
      </c>
      <c r="H183" s="178" t="str">
        <f>IF(B183="","",ExcLimit!$D$8)</f>
        <v/>
      </c>
      <c r="I183" s="178" t="str">
        <f>IF(B183="","",ExcLimit!$E$8)</f>
        <v/>
      </c>
      <c r="J183" s="178" t="str">
        <f>IFERROR(VLOOKUP(B183,ExcCalc!O:S,2,FALSE),"")</f>
        <v/>
      </c>
      <c r="K183" s="178" t="str">
        <f>IFERROR(VLOOKUP(B183,ExcCalc!O:S,3,FALSE),"")</f>
        <v/>
      </c>
      <c r="L183" s="178" t="str">
        <f>IFERROR(VLOOKUP(B183,ExcCalc!O:S,4,FALSE),"")</f>
        <v/>
      </c>
      <c r="M183" s="178" t="str">
        <f>IFERROR(VLOOKUP(B183,ExcCalc!O:S,5,FALSE),"")</f>
        <v/>
      </c>
    </row>
    <row r="184" spans="1:13" x14ac:dyDescent="0.2">
      <c r="A184" s="152"/>
      <c r="B184" s="174" t="str">
        <f>IF(ISNUMBER('דיווח דיגומים'!B184),'דיווח דיגומים'!B184,"")</f>
        <v/>
      </c>
      <c r="C184" s="175" t="str">
        <f>IF(ISNUMBER('דיווח דיגומים'!B184),'דיווח דיגומים'!C184,"")</f>
        <v/>
      </c>
      <c r="D184" s="176" t="str">
        <f>IF('דיווח דיגומים'!E184="","",'דיווח דיגומים'!E184)</f>
        <v/>
      </c>
      <c r="E184" s="177" t="str">
        <f>IF(B184="","",IF(VLOOKUP(B184,WQ_UnitID!B:C,2,FALSE)=0,"",VLOOKUP(B184,WQ_UnitID!B:C,2,FALSE)))</f>
        <v/>
      </c>
      <c r="F184" s="178" t="str">
        <f>IF(B184="","",ExcLimit!$B$8)</f>
        <v/>
      </c>
      <c r="G184" s="178" t="str">
        <f>IF(B184="","",IF(D184=Index!$R$24,"",ExcLimit!$C$8))</f>
        <v/>
      </c>
      <c r="H184" s="178" t="str">
        <f>IF(B184="","",ExcLimit!$D$8)</f>
        <v/>
      </c>
      <c r="I184" s="178" t="str">
        <f>IF(B184="","",ExcLimit!$E$8)</f>
        <v/>
      </c>
      <c r="J184" s="178" t="str">
        <f>IFERROR(VLOOKUP(B184,ExcCalc!O:S,2,FALSE),"")</f>
        <v/>
      </c>
      <c r="K184" s="178" t="str">
        <f>IFERROR(VLOOKUP(B184,ExcCalc!O:S,3,FALSE),"")</f>
        <v/>
      </c>
      <c r="L184" s="178" t="str">
        <f>IFERROR(VLOOKUP(B184,ExcCalc!O:S,4,FALSE),"")</f>
        <v/>
      </c>
      <c r="M184" s="178" t="str">
        <f>IFERROR(VLOOKUP(B184,ExcCalc!O:S,5,FALSE),"")</f>
        <v/>
      </c>
    </row>
    <row r="185" spans="1:13" x14ac:dyDescent="0.2">
      <c r="A185" s="152"/>
      <c r="B185" s="174" t="str">
        <f>IF(ISNUMBER('דיווח דיגומים'!B185),'דיווח דיגומים'!B185,"")</f>
        <v/>
      </c>
      <c r="C185" s="175" t="str">
        <f>IF(ISNUMBER('דיווח דיגומים'!B185),'דיווח דיגומים'!C185,"")</f>
        <v/>
      </c>
      <c r="D185" s="176" t="str">
        <f>IF('דיווח דיגומים'!E185="","",'דיווח דיגומים'!E185)</f>
        <v/>
      </c>
      <c r="E185" s="177" t="str">
        <f>IF(B185="","",IF(VLOOKUP(B185,WQ_UnitID!B:C,2,FALSE)=0,"",VLOOKUP(B185,WQ_UnitID!B:C,2,FALSE)))</f>
        <v/>
      </c>
      <c r="F185" s="178" t="str">
        <f>IF(B185="","",ExcLimit!$B$8)</f>
        <v/>
      </c>
      <c r="G185" s="178" t="str">
        <f>IF(B185="","",IF(D185=Index!$R$24,"",ExcLimit!$C$8))</f>
        <v/>
      </c>
      <c r="H185" s="178" t="str">
        <f>IF(B185="","",ExcLimit!$D$8)</f>
        <v/>
      </c>
      <c r="I185" s="178" t="str">
        <f>IF(B185="","",ExcLimit!$E$8)</f>
        <v/>
      </c>
      <c r="J185" s="178" t="str">
        <f>IFERROR(VLOOKUP(B185,ExcCalc!O:S,2,FALSE),"")</f>
        <v/>
      </c>
      <c r="K185" s="178" t="str">
        <f>IFERROR(VLOOKUP(B185,ExcCalc!O:S,3,FALSE),"")</f>
        <v/>
      </c>
      <c r="L185" s="178" t="str">
        <f>IFERROR(VLOOKUP(B185,ExcCalc!O:S,4,FALSE),"")</f>
        <v/>
      </c>
      <c r="M185" s="178" t="str">
        <f>IFERROR(VLOOKUP(B185,ExcCalc!O:S,5,FALSE),"")</f>
        <v/>
      </c>
    </row>
    <row r="186" spans="1:13" x14ac:dyDescent="0.2">
      <c r="A186" s="152"/>
      <c r="B186" s="174" t="str">
        <f>IF(ISNUMBER('דיווח דיגומים'!B186),'דיווח דיגומים'!B186,"")</f>
        <v/>
      </c>
      <c r="C186" s="175" t="str">
        <f>IF(ISNUMBER('דיווח דיגומים'!B186),'דיווח דיגומים'!C186,"")</f>
        <v/>
      </c>
      <c r="D186" s="176" t="str">
        <f>IF('דיווח דיגומים'!E186="","",'דיווח דיגומים'!E186)</f>
        <v/>
      </c>
      <c r="E186" s="177" t="str">
        <f>IF(B186="","",IF(VLOOKUP(B186,WQ_UnitID!B:C,2,FALSE)=0,"",VLOOKUP(B186,WQ_UnitID!B:C,2,FALSE)))</f>
        <v/>
      </c>
      <c r="F186" s="178" t="str">
        <f>IF(B186="","",ExcLimit!$B$8)</f>
        <v/>
      </c>
      <c r="G186" s="178" t="str">
        <f>IF(B186="","",IF(D186=Index!$R$24,"",ExcLimit!$C$8))</f>
        <v/>
      </c>
      <c r="H186" s="178" t="str">
        <f>IF(B186="","",ExcLimit!$D$8)</f>
        <v/>
      </c>
      <c r="I186" s="178" t="str">
        <f>IF(B186="","",ExcLimit!$E$8)</f>
        <v/>
      </c>
      <c r="J186" s="178" t="str">
        <f>IFERROR(VLOOKUP(B186,ExcCalc!O:S,2,FALSE),"")</f>
        <v/>
      </c>
      <c r="K186" s="178" t="str">
        <f>IFERROR(VLOOKUP(B186,ExcCalc!O:S,3,FALSE),"")</f>
        <v/>
      </c>
      <c r="L186" s="178" t="str">
        <f>IFERROR(VLOOKUP(B186,ExcCalc!O:S,4,FALSE),"")</f>
        <v/>
      </c>
      <c r="M186" s="178" t="str">
        <f>IFERROR(VLOOKUP(B186,ExcCalc!O:S,5,FALSE),"")</f>
        <v/>
      </c>
    </row>
    <row r="187" spans="1:13" x14ac:dyDescent="0.2">
      <c r="A187" s="152"/>
      <c r="B187" s="174" t="str">
        <f>IF(ISNUMBER('דיווח דיגומים'!B187),'דיווח דיגומים'!B187,"")</f>
        <v/>
      </c>
      <c r="C187" s="175" t="str">
        <f>IF(ISNUMBER('דיווח דיגומים'!B187),'דיווח דיגומים'!C187,"")</f>
        <v/>
      </c>
      <c r="D187" s="176" t="str">
        <f>IF('דיווח דיגומים'!E187="","",'דיווח דיגומים'!E187)</f>
        <v/>
      </c>
      <c r="E187" s="177" t="str">
        <f>IF(B187="","",IF(VLOOKUP(B187,WQ_UnitID!B:C,2,FALSE)=0,"",VLOOKUP(B187,WQ_UnitID!B:C,2,FALSE)))</f>
        <v/>
      </c>
      <c r="F187" s="178" t="str">
        <f>IF(B187="","",ExcLimit!$B$8)</f>
        <v/>
      </c>
      <c r="G187" s="178" t="str">
        <f>IF(B187="","",IF(D187=Index!$R$24,"",ExcLimit!$C$8))</f>
        <v/>
      </c>
      <c r="H187" s="178" t="str">
        <f>IF(B187="","",ExcLimit!$D$8)</f>
        <v/>
      </c>
      <c r="I187" s="178" t="str">
        <f>IF(B187="","",ExcLimit!$E$8)</f>
        <v/>
      </c>
      <c r="J187" s="178" t="str">
        <f>IFERROR(VLOOKUP(B187,ExcCalc!O:S,2,FALSE),"")</f>
        <v/>
      </c>
      <c r="K187" s="178" t="str">
        <f>IFERROR(VLOOKUP(B187,ExcCalc!O:S,3,FALSE),"")</f>
        <v/>
      </c>
      <c r="L187" s="178" t="str">
        <f>IFERROR(VLOOKUP(B187,ExcCalc!O:S,4,FALSE),"")</f>
        <v/>
      </c>
      <c r="M187" s="178" t="str">
        <f>IFERROR(VLOOKUP(B187,ExcCalc!O:S,5,FALSE),"")</f>
        <v/>
      </c>
    </row>
    <row r="188" spans="1:13" x14ac:dyDescent="0.2">
      <c r="A188" s="152"/>
      <c r="B188" s="174" t="str">
        <f>IF(ISNUMBER('דיווח דיגומים'!B188),'דיווח דיגומים'!B188,"")</f>
        <v/>
      </c>
      <c r="C188" s="175" t="str">
        <f>IF(ISNUMBER('דיווח דיגומים'!B188),'דיווח דיגומים'!C188,"")</f>
        <v/>
      </c>
      <c r="D188" s="176" t="str">
        <f>IF('דיווח דיגומים'!E188="","",'דיווח דיגומים'!E188)</f>
        <v/>
      </c>
      <c r="E188" s="177" t="str">
        <f>IF(B188="","",IF(VLOOKUP(B188,WQ_UnitID!B:C,2,FALSE)=0,"",VLOOKUP(B188,WQ_UnitID!B:C,2,FALSE)))</f>
        <v/>
      </c>
      <c r="F188" s="178" t="str">
        <f>IF(B188="","",ExcLimit!$B$8)</f>
        <v/>
      </c>
      <c r="G188" s="178" t="str">
        <f>IF(B188="","",IF(D188=Index!$R$24,"",ExcLimit!$C$8))</f>
        <v/>
      </c>
      <c r="H188" s="178" t="str">
        <f>IF(B188="","",ExcLimit!$D$8)</f>
        <v/>
      </c>
      <c r="I188" s="178" t="str">
        <f>IF(B188="","",ExcLimit!$E$8)</f>
        <v/>
      </c>
      <c r="J188" s="178" t="str">
        <f>IFERROR(VLOOKUP(B188,ExcCalc!O:S,2,FALSE),"")</f>
        <v/>
      </c>
      <c r="K188" s="178" t="str">
        <f>IFERROR(VLOOKUP(B188,ExcCalc!O:S,3,FALSE),"")</f>
        <v/>
      </c>
      <c r="L188" s="178" t="str">
        <f>IFERROR(VLOOKUP(B188,ExcCalc!O:S,4,FALSE),"")</f>
        <v/>
      </c>
      <c r="M188" s="178" t="str">
        <f>IFERROR(VLOOKUP(B188,ExcCalc!O:S,5,FALSE),"")</f>
        <v/>
      </c>
    </row>
    <row r="189" spans="1:13" x14ac:dyDescent="0.2">
      <c r="A189" s="152"/>
      <c r="B189" s="174" t="str">
        <f>IF(ISNUMBER('דיווח דיגומים'!B189),'דיווח דיגומים'!B189,"")</f>
        <v/>
      </c>
      <c r="C189" s="175" t="str">
        <f>IF(ISNUMBER('דיווח דיגומים'!B189),'דיווח דיגומים'!C189,"")</f>
        <v/>
      </c>
      <c r="D189" s="176" t="str">
        <f>IF('דיווח דיגומים'!E189="","",'דיווח דיגומים'!E189)</f>
        <v/>
      </c>
      <c r="E189" s="177" t="str">
        <f>IF(B189="","",IF(VLOOKUP(B189,WQ_UnitID!B:C,2,FALSE)=0,"",VLOOKUP(B189,WQ_UnitID!B:C,2,FALSE)))</f>
        <v/>
      </c>
      <c r="F189" s="178" t="str">
        <f>IF(B189="","",ExcLimit!$B$8)</f>
        <v/>
      </c>
      <c r="G189" s="178" t="str">
        <f>IF(B189="","",IF(D189=Index!$R$24,"",ExcLimit!$C$8))</f>
        <v/>
      </c>
      <c r="H189" s="178" t="str">
        <f>IF(B189="","",ExcLimit!$D$8)</f>
        <v/>
      </c>
      <c r="I189" s="178" t="str">
        <f>IF(B189="","",ExcLimit!$E$8)</f>
        <v/>
      </c>
      <c r="J189" s="178" t="str">
        <f>IFERROR(VLOOKUP(B189,ExcCalc!O:S,2,FALSE),"")</f>
        <v/>
      </c>
      <c r="K189" s="178" t="str">
        <f>IFERROR(VLOOKUP(B189,ExcCalc!O:S,3,FALSE),"")</f>
        <v/>
      </c>
      <c r="L189" s="178" t="str">
        <f>IFERROR(VLOOKUP(B189,ExcCalc!O:S,4,FALSE),"")</f>
        <v/>
      </c>
      <c r="M189" s="178" t="str">
        <f>IFERROR(VLOOKUP(B189,ExcCalc!O:S,5,FALSE),"")</f>
        <v/>
      </c>
    </row>
    <row r="190" spans="1:13" x14ac:dyDescent="0.2">
      <c r="A190" s="152"/>
      <c r="B190" s="174" t="str">
        <f>IF(ISNUMBER('דיווח דיגומים'!B190),'דיווח דיגומים'!B190,"")</f>
        <v/>
      </c>
      <c r="C190" s="175" t="str">
        <f>IF(ISNUMBER('דיווח דיגומים'!B190),'דיווח דיגומים'!C190,"")</f>
        <v/>
      </c>
      <c r="D190" s="176" t="str">
        <f>IF('דיווח דיגומים'!E190="","",'דיווח דיגומים'!E190)</f>
        <v/>
      </c>
      <c r="E190" s="177" t="str">
        <f>IF(B190="","",IF(VLOOKUP(B190,WQ_UnitID!B:C,2,FALSE)=0,"",VLOOKUP(B190,WQ_UnitID!B:C,2,FALSE)))</f>
        <v/>
      </c>
      <c r="F190" s="178" t="str">
        <f>IF(B190="","",ExcLimit!$B$8)</f>
        <v/>
      </c>
      <c r="G190" s="178" t="str">
        <f>IF(B190="","",IF(D190=Index!$R$24,"",ExcLimit!$C$8))</f>
        <v/>
      </c>
      <c r="H190" s="178" t="str">
        <f>IF(B190="","",ExcLimit!$D$8)</f>
        <v/>
      </c>
      <c r="I190" s="178" t="str">
        <f>IF(B190="","",ExcLimit!$E$8)</f>
        <v/>
      </c>
      <c r="J190" s="178" t="str">
        <f>IFERROR(VLOOKUP(B190,ExcCalc!O:S,2,FALSE),"")</f>
        <v/>
      </c>
      <c r="K190" s="178" t="str">
        <f>IFERROR(VLOOKUP(B190,ExcCalc!O:S,3,FALSE),"")</f>
        <v/>
      </c>
      <c r="L190" s="178" t="str">
        <f>IFERROR(VLOOKUP(B190,ExcCalc!O:S,4,FALSE),"")</f>
        <v/>
      </c>
      <c r="M190" s="178" t="str">
        <f>IFERROR(VLOOKUP(B190,ExcCalc!O:S,5,FALSE),"")</f>
        <v/>
      </c>
    </row>
    <row r="191" spans="1:13" x14ac:dyDescent="0.2">
      <c r="A191" s="152"/>
      <c r="B191" s="174" t="str">
        <f>IF(ISNUMBER('דיווח דיגומים'!B191),'דיווח דיגומים'!B191,"")</f>
        <v/>
      </c>
      <c r="C191" s="175" t="str">
        <f>IF(ISNUMBER('דיווח דיגומים'!B191),'דיווח דיגומים'!C191,"")</f>
        <v/>
      </c>
      <c r="D191" s="176" t="str">
        <f>IF('דיווח דיגומים'!E191="","",'דיווח דיגומים'!E191)</f>
        <v/>
      </c>
      <c r="E191" s="177" t="str">
        <f>IF(B191="","",IF(VLOOKUP(B191,WQ_UnitID!B:C,2,FALSE)=0,"",VLOOKUP(B191,WQ_UnitID!B:C,2,FALSE)))</f>
        <v/>
      </c>
      <c r="F191" s="178" t="str">
        <f>IF(B191="","",ExcLimit!$B$8)</f>
        <v/>
      </c>
      <c r="G191" s="178" t="str">
        <f>IF(B191="","",IF(D191=Index!$R$24,"",ExcLimit!$C$8))</f>
        <v/>
      </c>
      <c r="H191" s="178" t="str">
        <f>IF(B191="","",ExcLimit!$D$8)</f>
        <v/>
      </c>
      <c r="I191" s="178" t="str">
        <f>IF(B191="","",ExcLimit!$E$8)</f>
        <v/>
      </c>
      <c r="J191" s="178" t="str">
        <f>IFERROR(VLOOKUP(B191,ExcCalc!O:S,2,FALSE),"")</f>
        <v/>
      </c>
      <c r="K191" s="178" t="str">
        <f>IFERROR(VLOOKUP(B191,ExcCalc!O:S,3,FALSE),"")</f>
        <v/>
      </c>
      <c r="L191" s="178" t="str">
        <f>IFERROR(VLOOKUP(B191,ExcCalc!O:S,4,FALSE),"")</f>
        <v/>
      </c>
      <c r="M191" s="178" t="str">
        <f>IFERROR(VLOOKUP(B191,ExcCalc!O:S,5,FALSE),"")</f>
        <v/>
      </c>
    </row>
    <row r="192" spans="1:13" x14ac:dyDescent="0.2">
      <c r="A192" s="152"/>
      <c r="B192" s="174" t="str">
        <f>IF(ISNUMBER('דיווח דיגומים'!B192),'דיווח דיגומים'!B192,"")</f>
        <v/>
      </c>
      <c r="C192" s="175" t="str">
        <f>IF(ISNUMBER('דיווח דיגומים'!B192),'דיווח דיגומים'!C192,"")</f>
        <v/>
      </c>
      <c r="D192" s="176" t="str">
        <f>IF('דיווח דיגומים'!E192="","",'דיווח דיגומים'!E192)</f>
        <v/>
      </c>
      <c r="E192" s="177" t="str">
        <f>IF(B192="","",IF(VLOOKUP(B192,WQ_UnitID!B:C,2,FALSE)=0,"",VLOOKUP(B192,WQ_UnitID!B:C,2,FALSE)))</f>
        <v/>
      </c>
      <c r="F192" s="178" t="str">
        <f>IF(B192="","",ExcLimit!$B$8)</f>
        <v/>
      </c>
      <c r="G192" s="178" t="str">
        <f>IF(B192="","",IF(D192=Index!$R$24,"",ExcLimit!$C$8))</f>
        <v/>
      </c>
      <c r="H192" s="178" t="str">
        <f>IF(B192="","",ExcLimit!$D$8)</f>
        <v/>
      </c>
      <c r="I192" s="178" t="str">
        <f>IF(B192="","",ExcLimit!$E$8)</f>
        <v/>
      </c>
      <c r="J192" s="178" t="str">
        <f>IFERROR(VLOOKUP(B192,ExcCalc!O:S,2,FALSE),"")</f>
        <v/>
      </c>
      <c r="K192" s="178" t="str">
        <f>IFERROR(VLOOKUP(B192,ExcCalc!O:S,3,FALSE),"")</f>
        <v/>
      </c>
      <c r="L192" s="178" t="str">
        <f>IFERROR(VLOOKUP(B192,ExcCalc!O:S,4,FALSE),"")</f>
        <v/>
      </c>
      <c r="M192" s="178" t="str">
        <f>IFERROR(VLOOKUP(B192,ExcCalc!O:S,5,FALSE),"")</f>
        <v/>
      </c>
    </row>
    <row r="193" spans="1:13" x14ac:dyDescent="0.2">
      <c r="A193" s="152"/>
      <c r="B193" s="174" t="str">
        <f>IF(ISNUMBER('דיווח דיגומים'!B193),'דיווח דיגומים'!B193,"")</f>
        <v/>
      </c>
      <c r="C193" s="175" t="str">
        <f>IF(ISNUMBER('דיווח דיגומים'!B193),'דיווח דיגומים'!C193,"")</f>
        <v/>
      </c>
      <c r="D193" s="176" t="str">
        <f>IF('דיווח דיגומים'!E193="","",'דיווח דיגומים'!E193)</f>
        <v/>
      </c>
      <c r="E193" s="177" t="str">
        <f>IF(B193="","",IF(VLOOKUP(B193,WQ_UnitID!B:C,2,FALSE)=0,"",VLOOKUP(B193,WQ_UnitID!B:C,2,FALSE)))</f>
        <v/>
      </c>
      <c r="F193" s="178" t="str">
        <f>IF(B193="","",ExcLimit!$B$8)</f>
        <v/>
      </c>
      <c r="G193" s="178" t="str">
        <f>IF(B193="","",IF(D193=Index!$R$24,"",ExcLimit!$C$8))</f>
        <v/>
      </c>
      <c r="H193" s="178" t="str">
        <f>IF(B193="","",ExcLimit!$D$8)</f>
        <v/>
      </c>
      <c r="I193" s="178" t="str">
        <f>IF(B193="","",ExcLimit!$E$8)</f>
        <v/>
      </c>
      <c r="J193" s="178" t="str">
        <f>IFERROR(VLOOKUP(B193,ExcCalc!O:S,2,FALSE),"")</f>
        <v/>
      </c>
      <c r="K193" s="178" t="str">
        <f>IFERROR(VLOOKUP(B193,ExcCalc!O:S,3,FALSE),"")</f>
        <v/>
      </c>
      <c r="L193" s="178" t="str">
        <f>IFERROR(VLOOKUP(B193,ExcCalc!O:S,4,FALSE),"")</f>
        <v/>
      </c>
      <c r="M193" s="178" t="str">
        <f>IFERROR(VLOOKUP(B193,ExcCalc!O:S,5,FALSE),"")</f>
        <v/>
      </c>
    </row>
    <row r="194" spans="1:13" x14ac:dyDescent="0.2">
      <c r="A194" s="152"/>
      <c r="B194" s="174" t="str">
        <f>IF(ISNUMBER('דיווח דיגומים'!B194),'דיווח דיגומים'!B194,"")</f>
        <v/>
      </c>
      <c r="C194" s="175" t="str">
        <f>IF(ISNUMBER('דיווח דיגומים'!B194),'דיווח דיגומים'!C194,"")</f>
        <v/>
      </c>
      <c r="D194" s="176" t="str">
        <f>IF('דיווח דיגומים'!E194="","",'דיווח דיגומים'!E194)</f>
        <v/>
      </c>
      <c r="E194" s="177" t="str">
        <f>IF(B194="","",IF(VLOOKUP(B194,WQ_UnitID!B:C,2,FALSE)=0,"",VLOOKUP(B194,WQ_UnitID!B:C,2,FALSE)))</f>
        <v/>
      </c>
      <c r="F194" s="178" t="str">
        <f>IF(B194="","",ExcLimit!$B$8)</f>
        <v/>
      </c>
      <c r="G194" s="178" t="str">
        <f>IF(B194="","",IF(D194=Index!$R$24,"",ExcLimit!$C$8))</f>
        <v/>
      </c>
      <c r="H194" s="178" t="str">
        <f>IF(B194="","",ExcLimit!$D$8)</f>
        <v/>
      </c>
      <c r="I194" s="178" t="str">
        <f>IF(B194="","",ExcLimit!$E$8)</f>
        <v/>
      </c>
      <c r="J194" s="178" t="str">
        <f>IFERROR(VLOOKUP(B194,ExcCalc!O:S,2,FALSE),"")</f>
        <v/>
      </c>
      <c r="K194" s="178" t="str">
        <f>IFERROR(VLOOKUP(B194,ExcCalc!O:S,3,FALSE),"")</f>
        <v/>
      </c>
      <c r="L194" s="178" t="str">
        <f>IFERROR(VLOOKUP(B194,ExcCalc!O:S,4,FALSE),"")</f>
        <v/>
      </c>
      <c r="M194" s="178" t="str">
        <f>IFERROR(VLOOKUP(B194,ExcCalc!O:S,5,FALSE),"")</f>
        <v/>
      </c>
    </row>
    <row r="195" spans="1:13" x14ac:dyDescent="0.2">
      <c r="A195" s="152"/>
      <c r="B195" s="174" t="str">
        <f>IF(ISNUMBER('דיווח דיגומים'!B195),'דיווח דיגומים'!B195,"")</f>
        <v/>
      </c>
      <c r="C195" s="175" t="str">
        <f>IF(ISNUMBER('דיווח דיגומים'!B195),'דיווח דיגומים'!C195,"")</f>
        <v/>
      </c>
      <c r="D195" s="176" t="str">
        <f>IF('דיווח דיגומים'!E195="","",'דיווח דיגומים'!E195)</f>
        <v/>
      </c>
      <c r="E195" s="177" t="str">
        <f>IF(B195="","",IF(VLOOKUP(B195,WQ_UnitID!B:C,2,FALSE)=0,"",VLOOKUP(B195,WQ_UnitID!B:C,2,FALSE)))</f>
        <v/>
      </c>
      <c r="F195" s="178" t="str">
        <f>IF(B195="","",ExcLimit!$B$8)</f>
        <v/>
      </c>
      <c r="G195" s="178" t="str">
        <f>IF(B195="","",IF(D195=Index!$R$24,"",ExcLimit!$C$8))</f>
        <v/>
      </c>
      <c r="H195" s="178" t="str">
        <f>IF(B195="","",ExcLimit!$D$8)</f>
        <v/>
      </c>
      <c r="I195" s="178" t="str">
        <f>IF(B195="","",ExcLimit!$E$8)</f>
        <v/>
      </c>
      <c r="J195" s="178" t="str">
        <f>IFERROR(VLOOKUP(B195,ExcCalc!O:S,2,FALSE),"")</f>
        <v/>
      </c>
      <c r="K195" s="178" t="str">
        <f>IFERROR(VLOOKUP(B195,ExcCalc!O:S,3,FALSE),"")</f>
        <v/>
      </c>
      <c r="L195" s="178" t="str">
        <f>IFERROR(VLOOKUP(B195,ExcCalc!O:S,4,FALSE),"")</f>
        <v/>
      </c>
      <c r="M195" s="178" t="str">
        <f>IFERROR(VLOOKUP(B195,ExcCalc!O:S,5,FALSE),"")</f>
        <v/>
      </c>
    </row>
    <row r="196" spans="1:13" x14ac:dyDescent="0.2">
      <c r="A196" s="152"/>
      <c r="B196" s="174" t="str">
        <f>IF(ISNUMBER('דיווח דיגומים'!B196),'דיווח דיגומים'!B196,"")</f>
        <v/>
      </c>
      <c r="C196" s="175" t="str">
        <f>IF(ISNUMBER('דיווח דיגומים'!B196),'דיווח דיגומים'!C196,"")</f>
        <v/>
      </c>
      <c r="D196" s="176" t="str">
        <f>IF('דיווח דיגומים'!E196="","",'דיווח דיגומים'!E196)</f>
        <v/>
      </c>
      <c r="E196" s="177" t="str">
        <f>IF(B196="","",IF(VLOOKUP(B196,WQ_UnitID!B:C,2,FALSE)=0,"",VLOOKUP(B196,WQ_UnitID!B:C,2,FALSE)))</f>
        <v/>
      </c>
      <c r="F196" s="178" t="str">
        <f>IF(B196="","",ExcLimit!$B$8)</f>
        <v/>
      </c>
      <c r="G196" s="178" t="str">
        <f>IF(B196="","",IF(D196=Index!$R$24,"",ExcLimit!$C$8))</f>
        <v/>
      </c>
      <c r="H196" s="178" t="str">
        <f>IF(B196="","",ExcLimit!$D$8)</f>
        <v/>
      </c>
      <c r="I196" s="178" t="str">
        <f>IF(B196="","",ExcLimit!$E$8)</f>
        <v/>
      </c>
      <c r="J196" s="178" t="str">
        <f>IFERROR(VLOOKUP(B196,ExcCalc!O:S,2,FALSE),"")</f>
        <v/>
      </c>
      <c r="K196" s="178" t="str">
        <f>IFERROR(VLOOKUP(B196,ExcCalc!O:S,3,FALSE),"")</f>
        <v/>
      </c>
      <c r="L196" s="178" t="str">
        <f>IFERROR(VLOOKUP(B196,ExcCalc!O:S,4,FALSE),"")</f>
        <v/>
      </c>
      <c r="M196" s="178" t="str">
        <f>IFERROR(VLOOKUP(B196,ExcCalc!O:S,5,FALSE),"")</f>
        <v/>
      </c>
    </row>
    <row r="197" spans="1:13" x14ac:dyDescent="0.2">
      <c r="A197" s="152"/>
      <c r="B197" s="174" t="str">
        <f>IF(ISNUMBER('דיווח דיגומים'!B197),'דיווח דיגומים'!B197,"")</f>
        <v/>
      </c>
      <c r="C197" s="175" t="str">
        <f>IF(ISNUMBER('דיווח דיגומים'!B197),'דיווח דיגומים'!C197,"")</f>
        <v/>
      </c>
      <c r="D197" s="176" t="str">
        <f>IF('דיווח דיגומים'!E197="","",'דיווח דיגומים'!E197)</f>
        <v/>
      </c>
      <c r="E197" s="177" t="str">
        <f>IF(B197="","",IF(VLOOKUP(B197,WQ_UnitID!B:C,2,FALSE)=0,"",VLOOKUP(B197,WQ_UnitID!B:C,2,FALSE)))</f>
        <v/>
      </c>
      <c r="F197" s="178" t="str">
        <f>IF(B197="","",ExcLimit!$B$8)</f>
        <v/>
      </c>
      <c r="G197" s="178" t="str">
        <f>IF(B197="","",IF(D197=Index!$R$24,"",ExcLimit!$C$8))</f>
        <v/>
      </c>
      <c r="H197" s="178" t="str">
        <f>IF(B197="","",ExcLimit!$D$8)</f>
        <v/>
      </c>
      <c r="I197" s="178" t="str">
        <f>IF(B197="","",ExcLimit!$E$8)</f>
        <v/>
      </c>
      <c r="J197" s="178" t="str">
        <f>IFERROR(VLOOKUP(B197,ExcCalc!O:S,2,FALSE),"")</f>
        <v/>
      </c>
      <c r="K197" s="178" t="str">
        <f>IFERROR(VLOOKUP(B197,ExcCalc!O:S,3,FALSE),"")</f>
        <v/>
      </c>
      <c r="L197" s="178" t="str">
        <f>IFERROR(VLOOKUP(B197,ExcCalc!O:S,4,FALSE),"")</f>
        <v/>
      </c>
      <c r="M197" s="178" t="str">
        <f>IFERROR(VLOOKUP(B197,ExcCalc!O:S,5,FALSE),"")</f>
        <v/>
      </c>
    </row>
    <row r="198" spans="1:13" x14ac:dyDescent="0.2">
      <c r="A198" s="152"/>
      <c r="B198" s="174" t="str">
        <f>IF(ISNUMBER('דיווח דיגומים'!B198),'דיווח דיגומים'!B198,"")</f>
        <v/>
      </c>
      <c r="C198" s="175" t="str">
        <f>IF(ISNUMBER('דיווח דיגומים'!B198),'דיווח דיגומים'!C198,"")</f>
        <v/>
      </c>
      <c r="D198" s="176" t="str">
        <f>IF('דיווח דיגומים'!E198="","",'דיווח דיגומים'!E198)</f>
        <v/>
      </c>
      <c r="E198" s="177" t="str">
        <f>IF(B198="","",IF(VLOOKUP(B198,WQ_UnitID!B:C,2,FALSE)=0,"",VLOOKUP(B198,WQ_UnitID!B:C,2,FALSE)))</f>
        <v/>
      </c>
      <c r="F198" s="178" t="str">
        <f>IF(B198="","",ExcLimit!$B$8)</f>
        <v/>
      </c>
      <c r="G198" s="178" t="str">
        <f>IF(B198="","",IF(D198=Index!$R$24,"",ExcLimit!$C$8))</f>
        <v/>
      </c>
      <c r="H198" s="178" t="str">
        <f>IF(B198="","",ExcLimit!$D$8)</f>
        <v/>
      </c>
      <c r="I198" s="178" t="str">
        <f>IF(B198="","",ExcLimit!$E$8)</f>
        <v/>
      </c>
      <c r="J198" s="178" t="str">
        <f>IFERROR(VLOOKUP(B198,ExcCalc!O:S,2,FALSE),"")</f>
        <v/>
      </c>
      <c r="K198" s="178" t="str">
        <f>IFERROR(VLOOKUP(B198,ExcCalc!O:S,3,FALSE),"")</f>
        <v/>
      </c>
      <c r="L198" s="178" t="str">
        <f>IFERROR(VLOOKUP(B198,ExcCalc!O:S,4,FALSE),"")</f>
        <v/>
      </c>
      <c r="M198" s="178" t="str">
        <f>IFERROR(VLOOKUP(B198,ExcCalc!O:S,5,FALSE),"")</f>
        <v/>
      </c>
    </row>
    <row r="199" spans="1:13" x14ac:dyDescent="0.2">
      <c r="A199" s="152"/>
      <c r="B199" s="174" t="str">
        <f>IF(ISNUMBER('דיווח דיגומים'!B199),'דיווח דיגומים'!B199,"")</f>
        <v/>
      </c>
      <c r="C199" s="175" t="str">
        <f>IF(ISNUMBER('דיווח דיגומים'!B199),'דיווח דיגומים'!C199,"")</f>
        <v/>
      </c>
      <c r="D199" s="176" t="str">
        <f>IF('דיווח דיגומים'!E199="","",'דיווח דיגומים'!E199)</f>
        <v/>
      </c>
      <c r="E199" s="177" t="str">
        <f>IF(B199="","",IF(VLOOKUP(B199,WQ_UnitID!B:C,2,FALSE)=0,"",VLOOKUP(B199,WQ_UnitID!B:C,2,FALSE)))</f>
        <v/>
      </c>
      <c r="F199" s="178" t="str">
        <f>IF(B199="","",ExcLimit!$B$8)</f>
        <v/>
      </c>
      <c r="G199" s="178" t="str">
        <f>IF(B199="","",IF(D199=Index!$R$24,"",ExcLimit!$C$8))</f>
        <v/>
      </c>
      <c r="H199" s="178" t="str">
        <f>IF(B199="","",ExcLimit!$D$8)</f>
        <v/>
      </c>
      <c r="I199" s="178" t="str">
        <f>IF(B199="","",ExcLimit!$E$8)</f>
        <v/>
      </c>
      <c r="J199" s="178" t="str">
        <f>IFERROR(VLOOKUP(B199,ExcCalc!O:S,2,FALSE),"")</f>
        <v/>
      </c>
      <c r="K199" s="178" t="str">
        <f>IFERROR(VLOOKUP(B199,ExcCalc!O:S,3,FALSE),"")</f>
        <v/>
      </c>
      <c r="L199" s="178" t="str">
        <f>IFERROR(VLOOKUP(B199,ExcCalc!O:S,4,FALSE),"")</f>
        <v/>
      </c>
      <c r="M199" s="178" t="str">
        <f>IFERROR(VLOOKUP(B199,ExcCalc!O:S,5,FALSE),"")</f>
        <v/>
      </c>
    </row>
    <row r="200" spans="1:13" x14ac:dyDescent="0.2">
      <c r="A200" s="152"/>
      <c r="B200" s="174" t="str">
        <f>IF(ISNUMBER('דיווח דיגומים'!B200),'דיווח דיגומים'!B200,"")</f>
        <v/>
      </c>
      <c r="C200" s="175" t="str">
        <f>IF(ISNUMBER('דיווח דיגומים'!B200),'דיווח דיגומים'!C200,"")</f>
        <v/>
      </c>
      <c r="D200" s="176" t="str">
        <f>IF('דיווח דיגומים'!E200="","",'דיווח דיגומים'!E200)</f>
        <v/>
      </c>
      <c r="E200" s="177" t="str">
        <f>IF(B200="","",IF(VLOOKUP(B200,WQ_UnitID!B:C,2,FALSE)=0,"",VLOOKUP(B200,WQ_UnitID!B:C,2,FALSE)))</f>
        <v/>
      </c>
      <c r="F200" s="178" t="str">
        <f>IF(B200="","",ExcLimit!$B$8)</f>
        <v/>
      </c>
      <c r="G200" s="178" t="str">
        <f>IF(B200="","",IF(D200=Index!$R$24,"",ExcLimit!$C$8))</f>
        <v/>
      </c>
      <c r="H200" s="178" t="str">
        <f>IF(B200="","",ExcLimit!$D$8)</f>
        <v/>
      </c>
      <c r="I200" s="178" t="str">
        <f>IF(B200="","",ExcLimit!$E$8)</f>
        <v/>
      </c>
      <c r="J200" s="178" t="str">
        <f>IFERROR(VLOOKUP(B200,ExcCalc!O:S,2,FALSE),"")</f>
        <v/>
      </c>
      <c r="K200" s="178" t="str">
        <f>IFERROR(VLOOKUP(B200,ExcCalc!O:S,3,FALSE),"")</f>
        <v/>
      </c>
      <c r="L200" s="178" t="str">
        <f>IFERROR(VLOOKUP(B200,ExcCalc!O:S,4,FALSE),"")</f>
        <v/>
      </c>
      <c r="M200" s="178" t="str">
        <f>IFERROR(VLOOKUP(B200,ExcCalc!O:S,5,FALSE),"")</f>
        <v/>
      </c>
    </row>
    <row r="201" spans="1:13" x14ac:dyDescent="0.2">
      <c r="A201" s="152"/>
      <c r="B201" s="174" t="str">
        <f>IF(ISNUMBER('דיווח דיגומים'!B201),'דיווח דיגומים'!B201,"")</f>
        <v/>
      </c>
      <c r="C201" s="175" t="str">
        <f>IF(ISNUMBER('דיווח דיגומים'!B201),'דיווח דיגומים'!C201,"")</f>
        <v/>
      </c>
      <c r="D201" s="176" t="str">
        <f>IF('דיווח דיגומים'!E201="","",'דיווח דיגומים'!E201)</f>
        <v/>
      </c>
      <c r="E201" s="177" t="str">
        <f>IF(B201="","",IF(VLOOKUP(B201,WQ_UnitID!B:C,2,FALSE)=0,"",VLOOKUP(B201,WQ_UnitID!B:C,2,FALSE)))</f>
        <v/>
      </c>
      <c r="F201" s="178" t="str">
        <f>IF(B201="","",ExcLimit!$B$8)</f>
        <v/>
      </c>
      <c r="G201" s="178" t="str">
        <f>IF(B201="","",IF(D201=Index!$R$24,"",ExcLimit!$C$8))</f>
        <v/>
      </c>
      <c r="H201" s="178" t="str">
        <f>IF(B201="","",ExcLimit!$D$8)</f>
        <v/>
      </c>
      <c r="I201" s="178" t="str">
        <f>IF(B201="","",ExcLimit!$E$8)</f>
        <v/>
      </c>
      <c r="J201" s="178" t="str">
        <f>IFERROR(VLOOKUP(B201,ExcCalc!O:S,2,FALSE),"")</f>
        <v/>
      </c>
      <c r="K201" s="178" t="str">
        <f>IFERROR(VLOOKUP(B201,ExcCalc!O:S,3,FALSE),"")</f>
        <v/>
      </c>
      <c r="L201" s="178" t="str">
        <f>IFERROR(VLOOKUP(B201,ExcCalc!O:S,4,FALSE),"")</f>
        <v/>
      </c>
      <c r="M201" s="178" t="str">
        <f>IFERROR(VLOOKUP(B201,ExcCalc!O:S,5,FALSE),"")</f>
        <v/>
      </c>
    </row>
    <row r="202" spans="1:13" x14ac:dyDescent="0.2">
      <c r="A202" s="152"/>
      <c r="B202" s="174" t="str">
        <f>IF(ISNUMBER('דיווח דיגומים'!B202),'דיווח דיגומים'!B202,"")</f>
        <v/>
      </c>
      <c r="C202" s="175" t="str">
        <f>IF(ISNUMBER('דיווח דיגומים'!B202),'דיווח דיגומים'!C202,"")</f>
        <v/>
      </c>
      <c r="D202" s="176" t="str">
        <f>IF('דיווח דיגומים'!E202="","",'דיווח דיגומים'!E202)</f>
        <v/>
      </c>
      <c r="E202" s="177" t="str">
        <f>IF(B202="","",IF(VLOOKUP(B202,WQ_UnitID!B:C,2,FALSE)=0,"",VLOOKUP(B202,WQ_UnitID!B:C,2,FALSE)))</f>
        <v/>
      </c>
      <c r="F202" s="178" t="str">
        <f>IF(B202="","",ExcLimit!$B$8)</f>
        <v/>
      </c>
      <c r="G202" s="178" t="str">
        <f>IF(B202="","",IF(D202=Index!$R$24,"",ExcLimit!$C$8))</f>
        <v/>
      </c>
      <c r="H202" s="178" t="str">
        <f>IF(B202="","",ExcLimit!$D$8)</f>
        <v/>
      </c>
      <c r="I202" s="178" t="str">
        <f>IF(B202="","",ExcLimit!$E$8)</f>
        <v/>
      </c>
      <c r="J202" s="178" t="str">
        <f>IFERROR(VLOOKUP(B202,ExcCalc!O:S,2,FALSE),"")</f>
        <v/>
      </c>
      <c r="K202" s="178" t="str">
        <f>IFERROR(VLOOKUP(B202,ExcCalc!O:S,3,FALSE),"")</f>
        <v/>
      </c>
      <c r="L202" s="178" t="str">
        <f>IFERROR(VLOOKUP(B202,ExcCalc!O:S,4,FALSE),"")</f>
        <v/>
      </c>
      <c r="M202" s="178" t="str">
        <f>IFERROR(VLOOKUP(B202,ExcCalc!O:S,5,FALSE),"")</f>
        <v/>
      </c>
    </row>
    <row r="203" spans="1:13" x14ac:dyDescent="0.2">
      <c r="A203" s="152"/>
      <c r="B203" s="174" t="str">
        <f>IF(ISNUMBER('דיווח דיגומים'!B203),'דיווח דיגומים'!B203,"")</f>
        <v/>
      </c>
      <c r="C203" s="175" t="str">
        <f>IF(ISNUMBER('דיווח דיגומים'!B203),'דיווח דיגומים'!C203,"")</f>
        <v/>
      </c>
      <c r="D203" s="176" t="str">
        <f>IF('דיווח דיגומים'!E203="","",'דיווח דיגומים'!E203)</f>
        <v/>
      </c>
      <c r="E203" s="177" t="str">
        <f>IF(B203="","",IF(VLOOKUP(B203,WQ_UnitID!B:C,2,FALSE)=0,"",VLOOKUP(B203,WQ_UnitID!B:C,2,FALSE)))</f>
        <v/>
      </c>
      <c r="F203" s="178" t="str">
        <f>IF(B203="","",ExcLimit!$B$8)</f>
        <v/>
      </c>
      <c r="G203" s="178" t="str">
        <f>IF(B203="","",IF(D203=Index!$R$24,"",ExcLimit!$C$8))</f>
        <v/>
      </c>
      <c r="H203" s="178" t="str">
        <f>IF(B203="","",ExcLimit!$D$8)</f>
        <v/>
      </c>
      <c r="I203" s="178" t="str">
        <f>IF(B203="","",ExcLimit!$E$8)</f>
        <v/>
      </c>
      <c r="J203" s="178" t="str">
        <f>IFERROR(VLOOKUP(B203,ExcCalc!O:S,2,FALSE),"")</f>
        <v/>
      </c>
      <c r="K203" s="178" t="str">
        <f>IFERROR(VLOOKUP(B203,ExcCalc!O:S,3,FALSE),"")</f>
        <v/>
      </c>
      <c r="L203" s="178" t="str">
        <f>IFERROR(VLOOKUP(B203,ExcCalc!O:S,4,FALSE),"")</f>
        <v/>
      </c>
      <c r="M203" s="178" t="str">
        <f>IFERROR(VLOOKUP(B203,ExcCalc!O:S,5,FALSE),"")</f>
        <v/>
      </c>
    </row>
    <row r="204" spans="1:13" x14ac:dyDescent="0.2">
      <c r="A204" s="152"/>
      <c r="B204" s="174" t="str">
        <f>IF(ISNUMBER('דיווח דיגומים'!B204),'דיווח דיגומים'!B204,"")</f>
        <v/>
      </c>
      <c r="C204" s="175" t="str">
        <f>IF(ISNUMBER('דיווח דיגומים'!B204),'דיווח דיגומים'!C204,"")</f>
        <v/>
      </c>
      <c r="D204" s="176" t="str">
        <f>IF('דיווח דיגומים'!E204="","",'דיווח דיגומים'!E204)</f>
        <v/>
      </c>
      <c r="E204" s="177" t="str">
        <f>IF(B204="","",IF(VLOOKUP(B204,WQ_UnitID!B:C,2,FALSE)=0,"",VLOOKUP(B204,WQ_UnitID!B:C,2,FALSE)))</f>
        <v/>
      </c>
      <c r="F204" s="178" t="str">
        <f>IF(B204="","",ExcLimit!$B$8)</f>
        <v/>
      </c>
      <c r="G204" s="178" t="str">
        <f>IF(B204="","",IF(D204=Index!$R$24,"",ExcLimit!$C$8))</f>
        <v/>
      </c>
      <c r="H204" s="178" t="str">
        <f>IF(B204="","",ExcLimit!$D$8)</f>
        <v/>
      </c>
      <c r="I204" s="178" t="str">
        <f>IF(B204="","",ExcLimit!$E$8)</f>
        <v/>
      </c>
      <c r="J204" s="178" t="str">
        <f>IFERROR(VLOOKUP(B204,ExcCalc!O:S,2,FALSE),"")</f>
        <v/>
      </c>
      <c r="K204" s="178" t="str">
        <f>IFERROR(VLOOKUP(B204,ExcCalc!O:S,3,FALSE),"")</f>
        <v/>
      </c>
      <c r="L204" s="178" t="str">
        <f>IFERROR(VLOOKUP(B204,ExcCalc!O:S,4,FALSE),"")</f>
        <v/>
      </c>
      <c r="M204" s="178" t="str">
        <f>IFERROR(VLOOKUP(B204,ExcCalc!O:S,5,FALSE),"")</f>
        <v/>
      </c>
    </row>
    <row r="205" spans="1:13" x14ac:dyDescent="0.2">
      <c r="A205" s="152"/>
      <c r="B205" s="174" t="str">
        <f>IF(ISNUMBER('דיווח דיגומים'!B205),'דיווח דיגומים'!B205,"")</f>
        <v/>
      </c>
      <c r="C205" s="175" t="str">
        <f>IF(ISNUMBER('דיווח דיגומים'!B205),'דיווח דיגומים'!C205,"")</f>
        <v/>
      </c>
      <c r="D205" s="176" t="str">
        <f>IF('דיווח דיגומים'!E205="","",'דיווח דיגומים'!E205)</f>
        <v/>
      </c>
      <c r="E205" s="177" t="str">
        <f>IF(B205="","",IF(VLOOKUP(B205,WQ_UnitID!B:C,2,FALSE)=0,"",VLOOKUP(B205,WQ_UnitID!B:C,2,FALSE)))</f>
        <v/>
      </c>
      <c r="F205" s="178" t="str">
        <f>IF(B205="","",ExcLimit!$B$8)</f>
        <v/>
      </c>
      <c r="G205" s="178" t="str">
        <f>IF(B205="","",IF(D205=Index!$R$24,"",ExcLimit!$C$8))</f>
        <v/>
      </c>
      <c r="H205" s="178" t="str">
        <f>IF(B205="","",ExcLimit!$D$8)</f>
        <v/>
      </c>
      <c r="I205" s="178" t="str">
        <f>IF(B205="","",ExcLimit!$E$8)</f>
        <v/>
      </c>
      <c r="J205" s="178" t="str">
        <f>IFERROR(VLOOKUP(B205,ExcCalc!O:S,2,FALSE),"")</f>
        <v/>
      </c>
      <c r="K205" s="178" t="str">
        <f>IFERROR(VLOOKUP(B205,ExcCalc!O:S,3,FALSE),"")</f>
        <v/>
      </c>
      <c r="L205" s="178" t="str">
        <f>IFERROR(VLOOKUP(B205,ExcCalc!O:S,4,FALSE),"")</f>
        <v/>
      </c>
      <c r="M205" s="178" t="str">
        <f>IFERROR(VLOOKUP(B205,ExcCalc!O:S,5,FALSE),"")</f>
        <v/>
      </c>
    </row>
    <row r="206" spans="1:13" x14ac:dyDescent="0.2">
      <c r="A206" s="152"/>
      <c r="B206" s="174" t="str">
        <f>IF(ISNUMBER('דיווח דיגומים'!B206),'דיווח דיגומים'!B206,"")</f>
        <v/>
      </c>
      <c r="C206" s="175" t="str">
        <f>IF(ISNUMBER('דיווח דיגומים'!B206),'דיווח דיגומים'!C206,"")</f>
        <v/>
      </c>
      <c r="D206" s="176" t="str">
        <f>IF('דיווח דיגומים'!E206="","",'דיווח דיגומים'!E206)</f>
        <v/>
      </c>
      <c r="E206" s="177" t="str">
        <f>IF(B206="","",IF(VLOOKUP(B206,WQ_UnitID!B:C,2,FALSE)=0,"",VLOOKUP(B206,WQ_UnitID!B:C,2,FALSE)))</f>
        <v/>
      </c>
      <c r="F206" s="178" t="str">
        <f>IF(B206="","",ExcLimit!$B$8)</f>
        <v/>
      </c>
      <c r="G206" s="178" t="str">
        <f>IF(B206="","",IF(D206=Index!$R$24,"",ExcLimit!$C$8))</f>
        <v/>
      </c>
      <c r="H206" s="178" t="str">
        <f>IF(B206="","",ExcLimit!$D$8)</f>
        <v/>
      </c>
      <c r="I206" s="178" t="str">
        <f>IF(B206="","",ExcLimit!$E$8)</f>
        <v/>
      </c>
      <c r="J206" s="178" t="str">
        <f>IFERROR(VLOOKUP(B206,ExcCalc!O:S,2,FALSE),"")</f>
        <v/>
      </c>
      <c r="K206" s="178" t="str">
        <f>IFERROR(VLOOKUP(B206,ExcCalc!O:S,3,FALSE),"")</f>
        <v/>
      </c>
      <c r="L206" s="178" t="str">
        <f>IFERROR(VLOOKUP(B206,ExcCalc!O:S,4,FALSE),"")</f>
        <v/>
      </c>
      <c r="M206" s="178" t="str">
        <f>IFERROR(VLOOKUP(B206,ExcCalc!O:S,5,FALSE),"")</f>
        <v/>
      </c>
    </row>
    <row r="207" spans="1:13" x14ac:dyDescent="0.2">
      <c r="A207" s="152"/>
      <c r="B207" s="174" t="str">
        <f>IF(ISNUMBER('דיווח דיגומים'!B207),'דיווח דיגומים'!B207,"")</f>
        <v/>
      </c>
      <c r="C207" s="175" t="str">
        <f>IF(ISNUMBER('דיווח דיגומים'!B207),'דיווח דיגומים'!C207,"")</f>
        <v/>
      </c>
      <c r="D207" s="176" t="str">
        <f>IF('דיווח דיגומים'!E207="","",'דיווח דיגומים'!E207)</f>
        <v/>
      </c>
      <c r="E207" s="177" t="str">
        <f>IF(B207="","",IF(VLOOKUP(B207,WQ_UnitID!B:C,2,FALSE)=0,"",VLOOKUP(B207,WQ_UnitID!B:C,2,FALSE)))</f>
        <v/>
      </c>
      <c r="F207" s="178" t="str">
        <f>IF(B207="","",ExcLimit!$B$8)</f>
        <v/>
      </c>
      <c r="G207" s="178" t="str">
        <f>IF(B207="","",IF(D207=Index!$R$24,"",ExcLimit!$C$8))</f>
        <v/>
      </c>
      <c r="H207" s="178" t="str">
        <f>IF(B207="","",ExcLimit!$D$8)</f>
        <v/>
      </c>
      <c r="I207" s="178" t="str">
        <f>IF(B207="","",ExcLimit!$E$8)</f>
        <v/>
      </c>
      <c r="J207" s="178" t="str">
        <f>IFERROR(VLOOKUP(B207,ExcCalc!O:S,2,FALSE),"")</f>
        <v/>
      </c>
      <c r="K207" s="178" t="str">
        <f>IFERROR(VLOOKUP(B207,ExcCalc!O:S,3,FALSE),"")</f>
        <v/>
      </c>
      <c r="L207" s="178" t="str">
        <f>IFERROR(VLOOKUP(B207,ExcCalc!O:S,4,FALSE),"")</f>
        <v/>
      </c>
      <c r="M207" s="178" t="str">
        <f>IFERROR(VLOOKUP(B207,ExcCalc!O:S,5,FALSE),"")</f>
        <v/>
      </c>
    </row>
    <row r="208" spans="1:13" x14ac:dyDescent="0.2">
      <c r="A208" s="152"/>
      <c r="B208" s="174" t="str">
        <f>IF(ISNUMBER('דיווח דיגומים'!B208),'דיווח דיגומים'!B208,"")</f>
        <v/>
      </c>
      <c r="C208" s="175" t="str">
        <f>IF(ISNUMBER('דיווח דיגומים'!B208),'דיווח דיגומים'!C208,"")</f>
        <v/>
      </c>
      <c r="D208" s="176" t="str">
        <f>IF('דיווח דיגומים'!E208="","",'דיווח דיגומים'!E208)</f>
        <v/>
      </c>
      <c r="E208" s="177" t="str">
        <f>IF(B208="","",IF(VLOOKUP(B208,WQ_UnitID!B:C,2,FALSE)=0,"",VLOOKUP(B208,WQ_UnitID!B:C,2,FALSE)))</f>
        <v/>
      </c>
      <c r="F208" s="178" t="str">
        <f>IF(B208="","",ExcLimit!$B$8)</f>
        <v/>
      </c>
      <c r="G208" s="178" t="str">
        <f>IF(B208="","",IF(D208=Index!$R$24,"",ExcLimit!$C$8))</f>
        <v/>
      </c>
      <c r="H208" s="178" t="str">
        <f>IF(B208="","",ExcLimit!$D$8)</f>
        <v/>
      </c>
      <c r="I208" s="178" t="str">
        <f>IF(B208="","",ExcLimit!$E$8)</f>
        <v/>
      </c>
      <c r="J208" s="178" t="str">
        <f>IFERROR(VLOOKUP(B208,ExcCalc!O:S,2,FALSE),"")</f>
        <v/>
      </c>
      <c r="K208" s="178" t="str">
        <f>IFERROR(VLOOKUP(B208,ExcCalc!O:S,3,FALSE),"")</f>
        <v/>
      </c>
      <c r="L208" s="178" t="str">
        <f>IFERROR(VLOOKUP(B208,ExcCalc!O:S,4,FALSE),"")</f>
        <v/>
      </c>
      <c r="M208" s="178" t="str">
        <f>IFERROR(VLOOKUP(B208,ExcCalc!O:S,5,FALSE),"")</f>
        <v/>
      </c>
    </row>
    <row r="209" spans="1:13" x14ac:dyDescent="0.2">
      <c r="A209" s="152"/>
      <c r="B209" s="174" t="str">
        <f>IF(ISNUMBER('דיווח דיגומים'!B209),'דיווח דיגומים'!B209,"")</f>
        <v/>
      </c>
      <c r="C209" s="175" t="str">
        <f>IF(ISNUMBER('דיווח דיגומים'!B209),'דיווח דיגומים'!C209,"")</f>
        <v/>
      </c>
      <c r="D209" s="176" t="str">
        <f>IF('דיווח דיגומים'!E209="","",'דיווח דיגומים'!E209)</f>
        <v/>
      </c>
      <c r="E209" s="177" t="str">
        <f>IF(B209="","",IF(VLOOKUP(B209,WQ_UnitID!B:C,2,FALSE)=0,"",VLOOKUP(B209,WQ_UnitID!B:C,2,FALSE)))</f>
        <v/>
      </c>
      <c r="F209" s="178" t="str">
        <f>IF(B209="","",ExcLimit!$B$8)</f>
        <v/>
      </c>
      <c r="G209" s="178" t="str">
        <f>IF(B209="","",IF(D209=Index!$R$24,"",ExcLimit!$C$8))</f>
        <v/>
      </c>
      <c r="H209" s="178" t="str">
        <f>IF(B209="","",ExcLimit!$D$8)</f>
        <v/>
      </c>
      <c r="I209" s="178" t="str">
        <f>IF(B209="","",ExcLimit!$E$8)</f>
        <v/>
      </c>
      <c r="J209" s="178" t="str">
        <f>IFERROR(VLOOKUP(B209,ExcCalc!O:S,2,FALSE),"")</f>
        <v/>
      </c>
      <c r="K209" s="178" t="str">
        <f>IFERROR(VLOOKUP(B209,ExcCalc!O:S,3,FALSE),"")</f>
        <v/>
      </c>
      <c r="L209" s="178" t="str">
        <f>IFERROR(VLOOKUP(B209,ExcCalc!O:S,4,FALSE),"")</f>
        <v/>
      </c>
      <c r="M209" s="178" t="str">
        <f>IFERROR(VLOOKUP(B209,ExcCalc!O:S,5,FALSE),"")</f>
        <v/>
      </c>
    </row>
    <row r="210" spans="1:13" x14ac:dyDescent="0.2">
      <c r="A210" s="152"/>
      <c r="B210" s="174" t="str">
        <f>IF(ISNUMBER('דיווח דיגומים'!B210),'דיווח דיגומים'!B210,"")</f>
        <v/>
      </c>
      <c r="C210" s="175" t="str">
        <f>IF(ISNUMBER('דיווח דיגומים'!B210),'דיווח דיגומים'!C210,"")</f>
        <v/>
      </c>
      <c r="D210" s="176" t="str">
        <f>IF('דיווח דיגומים'!E210="","",'דיווח דיגומים'!E210)</f>
        <v/>
      </c>
      <c r="E210" s="177" t="str">
        <f>IF(B210="","",IF(VLOOKUP(B210,WQ_UnitID!B:C,2,FALSE)=0,"",VLOOKUP(B210,WQ_UnitID!B:C,2,FALSE)))</f>
        <v/>
      </c>
      <c r="F210" s="178" t="str">
        <f>IF(B210="","",ExcLimit!$B$8)</f>
        <v/>
      </c>
      <c r="G210" s="178" t="str">
        <f>IF(B210="","",IF(D210=Index!$R$24,"",ExcLimit!$C$8))</f>
        <v/>
      </c>
      <c r="H210" s="178" t="str">
        <f>IF(B210="","",ExcLimit!$D$8)</f>
        <v/>
      </c>
      <c r="I210" s="178" t="str">
        <f>IF(B210="","",ExcLimit!$E$8)</f>
        <v/>
      </c>
      <c r="J210" s="178" t="str">
        <f>IFERROR(VLOOKUP(B210,ExcCalc!O:S,2,FALSE),"")</f>
        <v/>
      </c>
      <c r="K210" s="178" t="str">
        <f>IFERROR(VLOOKUP(B210,ExcCalc!O:S,3,FALSE),"")</f>
        <v/>
      </c>
      <c r="L210" s="178" t="str">
        <f>IFERROR(VLOOKUP(B210,ExcCalc!O:S,4,FALSE),"")</f>
        <v/>
      </c>
      <c r="M210" s="178" t="str">
        <f>IFERROR(VLOOKUP(B210,ExcCalc!O:S,5,FALSE),"")</f>
        <v/>
      </c>
    </row>
    <row r="211" spans="1:13" x14ac:dyDescent="0.2">
      <c r="A211" s="152"/>
      <c r="B211" s="174" t="str">
        <f>IF(ISNUMBER('דיווח דיגומים'!B211),'דיווח דיגומים'!B211,"")</f>
        <v/>
      </c>
      <c r="C211" s="175" t="str">
        <f>IF(ISNUMBER('דיווח דיגומים'!B211),'דיווח דיגומים'!C211,"")</f>
        <v/>
      </c>
      <c r="D211" s="176" t="str">
        <f>IF('דיווח דיגומים'!E211="","",'דיווח דיגומים'!E211)</f>
        <v/>
      </c>
      <c r="E211" s="177" t="str">
        <f>IF(B211="","",IF(VLOOKUP(B211,WQ_UnitID!B:C,2,FALSE)=0,"",VLOOKUP(B211,WQ_UnitID!B:C,2,FALSE)))</f>
        <v/>
      </c>
      <c r="F211" s="178" t="str">
        <f>IF(B211="","",ExcLimit!$B$8)</f>
        <v/>
      </c>
      <c r="G211" s="178" t="str">
        <f>IF(B211="","",IF(D211=Index!$R$24,"",ExcLimit!$C$8))</f>
        <v/>
      </c>
      <c r="H211" s="178" t="str">
        <f>IF(B211="","",ExcLimit!$D$8)</f>
        <v/>
      </c>
      <c r="I211" s="178" t="str">
        <f>IF(B211="","",ExcLimit!$E$8)</f>
        <v/>
      </c>
      <c r="J211" s="178" t="str">
        <f>IFERROR(VLOOKUP(B211,ExcCalc!O:S,2,FALSE),"")</f>
        <v/>
      </c>
      <c r="K211" s="178" t="str">
        <f>IFERROR(VLOOKUP(B211,ExcCalc!O:S,3,FALSE),"")</f>
        <v/>
      </c>
      <c r="L211" s="178" t="str">
        <f>IFERROR(VLOOKUP(B211,ExcCalc!O:S,4,FALSE),"")</f>
        <v/>
      </c>
      <c r="M211" s="178" t="str">
        <f>IFERROR(VLOOKUP(B211,ExcCalc!O:S,5,FALSE),"")</f>
        <v/>
      </c>
    </row>
    <row r="212" spans="1:13" x14ac:dyDescent="0.2">
      <c r="A212" s="152"/>
      <c r="B212" s="174" t="str">
        <f>IF(ISNUMBER('דיווח דיגומים'!B212),'דיווח דיגומים'!B212,"")</f>
        <v/>
      </c>
      <c r="C212" s="175" t="str">
        <f>IF(ISNUMBER('דיווח דיגומים'!B212),'דיווח דיגומים'!C212,"")</f>
        <v/>
      </c>
      <c r="D212" s="176" t="str">
        <f>IF('דיווח דיגומים'!E212="","",'דיווח דיגומים'!E212)</f>
        <v/>
      </c>
      <c r="E212" s="177" t="str">
        <f>IF(B212="","",IF(VLOOKUP(B212,WQ_UnitID!B:C,2,FALSE)=0,"",VLOOKUP(B212,WQ_UnitID!B:C,2,FALSE)))</f>
        <v/>
      </c>
      <c r="F212" s="178" t="str">
        <f>IF(B212="","",ExcLimit!$B$8)</f>
        <v/>
      </c>
      <c r="G212" s="178" t="str">
        <f>IF(B212="","",IF(D212=Index!$R$24,"",ExcLimit!$C$8))</f>
        <v/>
      </c>
      <c r="H212" s="178" t="str">
        <f>IF(B212="","",ExcLimit!$D$8)</f>
        <v/>
      </c>
      <c r="I212" s="178" t="str">
        <f>IF(B212="","",ExcLimit!$E$8)</f>
        <v/>
      </c>
      <c r="J212" s="178" t="str">
        <f>IFERROR(VLOOKUP(B212,ExcCalc!O:S,2,FALSE),"")</f>
        <v/>
      </c>
      <c r="K212" s="178" t="str">
        <f>IFERROR(VLOOKUP(B212,ExcCalc!O:S,3,FALSE),"")</f>
        <v/>
      </c>
      <c r="L212" s="178" t="str">
        <f>IFERROR(VLOOKUP(B212,ExcCalc!O:S,4,FALSE),"")</f>
        <v/>
      </c>
      <c r="M212" s="178" t="str">
        <f>IFERROR(VLOOKUP(B212,ExcCalc!O:S,5,FALSE),"")</f>
        <v/>
      </c>
    </row>
    <row r="213" spans="1:13" x14ac:dyDescent="0.2">
      <c r="A213" s="152"/>
      <c r="B213" s="174" t="str">
        <f>IF(ISNUMBER('דיווח דיגומים'!B213),'דיווח דיגומים'!B213,"")</f>
        <v/>
      </c>
      <c r="C213" s="175" t="str">
        <f>IF(ISNUMBER('דיווח דיגומים'!B213),'דיווח דיגומים'!C213,"")</f>
        <v/>
      </c>
      <c r="D213" s="176" t="str">
        <f>IF('דיווח דיגומים'!E213="","",'דיווח דיגומים'!E213)</f>
        <v/>
      </c>
      <c r="E213" s="177" t="str">
        <f>IF(B213="","",IF(VLOOKUP(B213,WQ_UnitID!B:C,2,FALSE)=0,"",VLOOKUP(B213,WQ_UnitID!B:C,2,FALSE)))</f>
        <v/>
      </c>
      <c r="F213" s="178" t="str">
        <f>IF(B213="","",ExcLimit!$B$8)</f>
        <v/>
      </c>
      <c r="G213" s="178" t="str">
        <f>IF(B213="","",IF(D213=Index!$R$24,"",ExcLimit!$C$8))</f>
        <v/>
      </c>
      <c r="H213" s="178" t="str">
        <f>IF(B213="","",ExcLimit!$D$8)</f>
        <v/>
      </c>
      <c r="I213" s="178" t="str">
        <f>IF(B213="","",ExcLimit!$E$8)</f>
        <v/>
      </c>
      <c r="J213" s="178" t="str">
        <f>IFERROR(VLOOKUP(B213,ExcCalc!O:S,2,FALSE),"")</f>
        <v/>
      </c>
      <c r="K213" s="178" t="str">
        <f>IFERROR(VLOOKUP(B213,ExcCalc!O:S,3,FALSE),"")</f>
        <v/>
      </c>
      <c r="L213" s="178" t="str">
        <f>IFERROR(VLOOKUP(B213,ExcCalc!O:S,4,FALSE),"")</f>
        <v/>
      </c>
      <c r="M213" s="178" t="str">
        <f>IFERROR(VLOOKUP(B213,ExcCalc!O:S,5,FALSE),"")</f>
        <v/>
      </c>
    </row>
    <row r="214" spans="1:13" x14ac:dyDescent="0.2">
      <c r="A214" s="152"/>
      <c r="B214" s="174" t="str">
        <f>IF(ISNUMBER('דיווח דיגומים'!B214),'דיווח דיגומים'!B214,"")</f>
        <v/>
      </c>
      <c r="C214" s="175" t="str">
        <f>IF(ISNUMBER('דיווח דיגומים'!B214),'דיווח דיגומים'!C214,"")</f>
        <v/>
      </c>
      <c r="D214" s="176" t="str">
        <f>IF('דיווח דיגומים'!E214="","",'דיווח דיגומים'!E214)</f>
        <v/>
      </c>
      <c r="E214" s="177" t="str">
        <f>IF(B214="","",IF(VLOOKUP(B214,WQ_UnitID!B:C,2,FALSE)=0,"",VLOOKUP(B214,WQ_UnitID!B:C,2,FALSE)))</f>
        <v/>
      </c>
      <c r="F214" s="178" t="str">
        <f>IF(B214="","",ExcLimit!$B$8)</f>
        <v/>
      </c>
      <c r="G214" s="178" t="str">
        <f>IF(B214="","",IF(D214=Index!$R$24,"",ExcLimit!$C$8))</f>
        <v/>
      </c>
      <c r="H214" s="178" t="str">
        <f>IF(B214="","",ExcLimit!$D$8)</f>
        <v/>
      </c>
      <c r="I214" s="178" t="str">
        <f>IF(B214="","",ExcLimit!$E$8)</f>
        <v/>
      </c>
      <c r="J214" s="178" t="str">
        <f>IFERROR(VLOOKUP(B214,ExcCalc!O:S,2,FALSE),"")</f>
        <v/>
      </c>
      <c r="K214" s="178" t="str">
        <f>IFERROR(VLOOKUP(B214,ExcCalc!O:S,3,FALSE),"")</f>
        <v/>
      </c>
      <c r="L214" s="178" t="str">
        <f>IFERROR(VLOOKUP(B214,ExcCalc!O:S,4,FALSE),"")</f>
        <v/>
      </c>
      <c r="M214" s="178" t="str">
        <f>IFERROR(VLOOKUP(B214,ExcCalc!O:S,5,FALSE),"")</f>
        <v/>
      </c>
    </row>
    <row r="215" spans="1:13" x14ac:dyDescent="0.2">
      <c r="A215" s="152"/>
      <c r="B215" s="174" t="str">
        <f>IF(ISNUMBER('דיווח דיגומים'!B215),'דיווח דיגומים'!B215,"")</f>
        <v/>
      </c>
      <c r="C215" s="175" t="str">
        <f>IF(ISNUMBER('דיווח דיגומים'!B215),'דיווח דיגומים'!C215,"")</f>
        <v/>
      </c>
      <c r="D215" s="176" t="str">
        <f>IF('דיווח דיגומים'!E215="","",'דיווח דיגומים'!E215)</f>
        <v/>
      </c>
      <c r="E215" s="177" t="str">
        <f>IF(B215="","",IF(VLOOKUP(B215,WQ_UnitID!B:C,2,FALSE)=0,"",VLOOKUP(B215,WQ_UnitID!B:C,2,FALSE)))</f>
        <v/>
      </c>
      <c r="F215" s="178" t="str">
        <f>IF(B215="","",ExcLimit!$B$8)</f>
        <v/>
      </c>
      <c r="G215" s="178" t="str">
        <f>IF(B215="","",IF(D215=Index!$R$24,"",ExcLimit!$C$8))</f>
        <v/>
      </c>
      <c r="H215" s="178" t="str">
        <f>IF(B215="","",ExcLimit!$D$8)</f>
        <v/>
      </c>
      <c r="I215" s="178" t="str">
        <f>IF(B215="","",ExcLimit!$E$8)</f>
        <v/>
      </c>
      <c r="J215" s="178" t="str">
        <f>IFERROR(VLOOKUP(B215,ExcCalc!O:S,2,FALSE),"")</f>
        <v/>
      </c>
      <c r="K215" s="178" t="str">
        <f>IFERROR(VLOOKUP(B215,ExcCalc!O:S,3,FALSE),"")</f>
        <v/>
      </c>
      <c r="L215" s="178" t="str">
        <f>IFERROR(VLOOKUP(B215,ExcCalc!O:S,4,FALSE),"")</f>
        <v/>
      </c>
      <c r="M215" s="178" t="str">
        <f>IFERROR(VLOOKUP(B215,ExcCalc!O:S,5,FALSE),"")</f>
        <v/>
      </c>
    </row>
    <row r="216" spans="1:13" x14ac:dyDescent="0.2">
      <c r="A216" s="152"/>
      <c r="B216" s="174" t="str">
        <f>IF(ISNUMBER('דיווח דיגומים'!B216),'דיווח דיגומים'!B216,"")</f>
        <v/>
      </c>
      <c r="C216" s="175" t="str">
        <f>IF(ISNUMBER('דיווח דיגומים'!B216),'דיווח דיגומים'!C216,"")</f>
        <v/>
      </c>
      <c r="D216" s="176" t="str">
        <f>IF('דיווח דיגומים'!E216="","",'דיווח דיגומים'!E216)</f>
        <v/>
      </c>
      <c r="E216" s="177" t="str">
        <f>IF(B216="","",IF(VLOOKUP(B216,WQ_UnitID!B:C,2,FALSE)=0,"",VLOOKUP(B216,WQ_UnitID!B:C,2,FALSE)))</f>
        <v/>
      </c>
      <c r="F216" s="178" t="str">
        <f>IF(B216="","",ExcLimit!$B$8)</f>
        <v/>
      </c>
      <c r="G216" s="178" t="str">
        <f>IF(B216="","",IF(D216=Index!$R$24,"",ExcLimit!$C$8))</f>
        <v/>
      </c>
      <c r="H216" s="178" t="str">
        <f>IF(B216="","",ExcLimit!$D$8)</f>
        <v/>
      </c>
      <c r="I216" s="178" t="str">
        <f>IF(B216="","",ExcLimit!$E$8)</f>
        <v/>
      </c>
      <c r="J216" s="178" t="str">
        <f>IFERROR(VLOOKUP(B216,ExcCalc!O:S,2,FALSE),"")</f>
        <v/>
      </c>
      <c r="K216" s="178" t="str">
        <f>IFERROR(VLOOKUP(B216,ExcCalc!O:S,3,FALSE),"")</f>
        <v/>
      </c>
      <c r="L216" s="178" t="str">
        <f>IFERROR(VLOOKUP(B216,ExcCalc!O:S,4,FALSE),"")</f>
        <v/>
      </c>
      <c r="M216" s="178" t="str">
        <f>IFERROR(VLOOKUP(B216,ExcCalc!O:S,5,FALSE),"")</f>
        <v/>
      </c>
    </row>
    <row r="217" spans="1:13" x14ac:dyDescent="0.2">
      <c r="A217" s="152"/>
      <c r="B217" s="174" t="str">
        <f>IF(ISNUMBER('דיווח דיגומים'!B217),'דיווח דיגומים'!B217,"")</f>
        <v/>
      </c>
      <c r="C217" s="175" t="str">
        <f>IF(ISNUMBER('דיווח דיגומים'!B217),'דיווח דיגומים'!C217,"")</f>
        <v/>
      </c>
      <c r="D217" s="176" t="str">
        <f>IF('דיווח דיגומים'!E217="","",'דיווח דיגומים'!E217)</f>
        <v/>
      </c>
      <c r="E217" s="177" t="str">
        <f>IF(B217="","",IF(VLOOKUP(B217,WQ_UnitID!B:C,2,FALSE)=0,"",VLOOKUP(B217,WQ_UnitID!B:C,2,FALSE)))</f>
        <v/>
      </c>
      <c r="F217" s="178" t="str">
        <f>IF(B217="","",ExcLimit!$B$8)</f>
        <v/>
      </c>
      <c r="G217" s="178" t="str">
        <f>IF(B217="","",IF(D217=Index!$R$24,"",ExcLimit!$C$8))</f>
        <v/>
      </c>
      <c r="H217" s="178" t="str">
        <f>IF(B217="","",ExcLimit!$D$8)</f>
        <v/>
      </c>
      <c r="I217" s="178" t="str">
        <f>IF(B217="","",ExcLimit!$E$8)</f>
        <v/>
      </c>
      <c r="J217" s="178" t="str">
        <f>IFERROR(VLOOKUP(B217,ExcCalc!O:S,2,FALSE),"")</f>
        <v/>
      </c>
      <c r="K217" s="178" t="str">
        <f>IFERROR(VLOOKUP(B217,ExcCalc!O:S,3,FALSE),"")</f>
        <v/>
      </c>
      <c r="L217" s="178" t="str">
        <f>IFERROR(VLOOKUP(B217,ExcCalc!O:S,4,FALSE),"")</f>
        <v/>
      </c>
      <c r="M217" s="178" t="str">
        <f>IFERROR(VLOOKUP(B217,ExcCalc!O:S,5,FALSE),"")</f>
        <v/>
      </c>
    </row>
    <row r="218" spans="1:13" x14ac:dyDescent="0.2">
      <c r="A218" s="152"/>
      <c r="B218" s="174" t="str">
        <f>IF(ISNUMBER('דיווח דיגומים'!B218),'דיווח דיגומים'!B218,"")</f>
        <v/>
      </c>
      <c r="C218" s="175" t="str">
        <f>IF(ISNUMBER('דיווח דיגומים'!B218),'דיווח דיגומים'!C218,"")</f>
        <v/>
      </c>
      <c r="D218" s="176" t="str">
        <f>IF('דיווח דיגומים'!E218="","",'דיווח דיגומים'!E218)</f>
        <v/>
      </c>
      <c r="E218" s="177" t="str">
        <f>IF(B218="","",IF(VLOOKUP(B218,WQ_UnitID!B:C,2,FALSE)=0,"",VLOOKUP(B218,WQ_UnitID!B:C,2,FALSE)))</f>
        <v/>
      </c>
      <c r="F218" s="178" t="str">
        <f>IF(B218="","",ExcLimit!$B$8)</f>
        <v/>
      </c>
      <c r="G218" s="178" t="str">
        <f>IF(B218="","",IF(D218=Index!$R$24,"",ExcLimit!$C$8))</f>
        <v/>
      </c>
      <c r="H218" s="178" t="str">
        <f>IF(B218="","",ExcLimit!$D$8)</f>
        <v/>
      </c>
      <c r="I218" s="178" t="str">
        <f>IF(B218="","",ExcLimit!$E$8)</f>
        <v/>
      </c>
      <c r="J218" s="178" t="str">
        <f>IFERROR(VLOOKUP(B218,ExcCalc!O:S,2,FALSE),"")</f>
        <v/>
      </c>
      <c r="K218" s="178" t="str">
        <f>IFERROR(VLOOKUP(B218,ExcCalc!O:S,3,FALSE),"")</f>
        <v/>
      </c>
      <c r="L218" s="178" t="str">
        <f>IFERROR(VLOOKUP(B218,ExcCalc!O:S,4,FALSE),"")</f>
        <v/>
      </c>
      <c r="M218" s="178" t="str">
        <f>IFERROR(VLOOKUP(B218,ExcCalc!O:S,5,FALSE),"")</f>
        <v/>
      </c>
    </row>
    <row r="219" spans="1:13" x14ac:dyDescent="0.2">
      <c r="A219" s="152"/>
      <c r="B219" s="174" t="str">
        <f>IF(ISNUMBER('דיווח דיגומים'!B219),'דיווח דיגומים'!B219,"")</f>
        <v/>
      </c>
      <c r="C219" s="175" t="str">
        <f>IF(ISNUMBER('דיווח דיגומים'!B219),'דיווח דיגומים'!C219,"")</f>
        <v/>
      </c>
      <c r="D219" s="176" t="str">
        <f>IF('דיווח דיגומים'!E219="","",'דיווח דיגומים'!E219)</f>
        <v/>
      </c>
      <c r="E219" s="177" t="str">
        <f>IF(B219="","",IF(VLOOKUP(B219,WQ_UnitID!B:C,2,FALSE)=0,"",VLOOKUP(B219,WQ_UnitID!B:C,2,FALSE)))</f>
        <v/>
      </c>
      <c r="F219" s="178" t="str">
        <f>IF(B219="","",ExcLimit!$B$8)</f>
        <v/>
      </c>
      <c r="G219" s="178" t="str">
        <f>IF(B219="","",IF(D219=Index!$R$24,"",ExcLimit!$C$8))</f>
        <v/>
      </c>
      <c r="H219" s="178" t="str">
        <f>IF(B219="","",ExcLimit!$D$8)</f>
        <v/>
      </c>
      <c r="I219" s="178" t="str">
        <f>IF(B219="","",ExcLimit!$E$8)</f>
        <v/>
      </c>
      <c r="J219" s="178" t="str">
        <f>IFERROR(VLOOKUP(B219,ExcCalc!O:S,2,FALSE),"")</f>
        <v/>
      </c>
      <c r="K219" s="178" t="str">
        <f>IFERROR(VLOOKUP(B219,ExcCalc!O:S,3,FALSE),"")</f>
        <v/>
      </c>
      <c r="L219" s="178" t="str">
        <f>IFERROR(VLOOKUP(B219,ExcCalc!O:S,4,FALSE),"")</f>
        <v/>
      </c>
      <c r="M219" s="178" t="str">
        <f>IFERROR(VLOOKUP(B219,ExcCalc!O:S,5,FALSE),"")</f>
        <v/>
      </c>
    </row>
    <row r="220" spans="1:13" x14ac:dyDescent="0.2">
      <c r="A220" s="152"/>
      <c r="B220" s="174" t="str">
        <f>IF(ISNUMBER('דיווח דיגומים'!B220),'דיווח דיגומים'!B220,"")</f>
        <v/>
      </c>
      <c r="C220" s="175" t="str">
        <f>IF(ISNUMBER('דיווח דיגומים'!B220),'דיווח דיגומים'!C220,"")</f>
        <v/>
      </c>
      <c r="D220" s="176" t="str">
        <f>IF('דיווח דיגומים'!E220="","",'דיווח דיגומים'!E220)</f>
        <v/>
      </c>
      <c r="E220" s="177" t="str">
        <f>IF(B220="","",IF(VLOOKUP(B220,WQ_UnitID!B:C,2,FALSE)=0,"",VLOOKUP(B220,WQ_UnitID!B:C,2,FALSE)))</f>
        <v/>
      </c>
      <c r="F220" s="178" t="str">
        <f>IF(B220="","",ExcLimit!$B$8)</f>
        <v/>
      </c>
      <c r="G220" s="178" t="str">
        <f>IF(B220="","",IF(D220=Index!$R$24,"",ExcLimit!$C$8))</f>
        <v/>
      </c>
      <c r="H220" s="178" t="str">
        <f>IF(B220="","",ExcLimit!$D$8)</f>
        <v/>
      </c>
      <c r="I220" s="178" t="str">
        <f>IF(B220="","",ExcLimit!$E$8)</f>
        <v/>
      </c>
      <c r="J220" s="178" t="str">
        <f>IFERROR(VLOOKUP(B220,ExcCalc!O:S,2,FALSE),"")</f>
        <v/>
      </c>
      <c r="K220" s="178" t="str">
        <f>IFERROR(VLOOKUP(B220,ExcCalc!O:S,3,FALSE),"")</f>
        <v/>
      </c>
      <c r="L220" s="178" t="str">
        <f>IFERROR(VLOOKUP(B220,ExcCalc!O:S,4,FALSE),"")</f>
        <v/>
      </c>
      <c r="M220" s="178" t="str">
        <f>IFERROR(VLOOKUP(B220,ExcCalc!O:S,5,FALSE),"")</f>
        <v/>
      </c>
    </row>
    <row r="221" spans="1:13" x14ac:dyDescent="0.2">
      <c r="A221" s="152"/>
      <c r="B221" s="174" t="str">
        <f>IF(ISNUMBER('דיווח דיגומים'!B221),'דיווח דיגומים'!B221,"")</f>
        <v/>
      </c>
      <c r="C221" s="175" t="str">
        <f>IF(ISNUMBER('דיווח דיגומים'!B221),'דיווח דיגומים'!C221,"")</f>
        <v/>
      </c>
      <c r="D221" s="176" t="str">
        <f>IF('דיווח דיגומים'!E221="","",'דיווח דיגומים'!E221)</f>
        <v/>
      </c>
      <c r="E221" s="177" t="str">
        <f>IF(B221="","",IF(VLOOKUP(B221,WQ_UnitID!B:C,2,FALSE)=0,"",VLOOKUP(B221,WQ_UnitID!B:C,2,FALSE)))</f>
        <v/>
      </c>
      <c r="F221" s="178" t="str">
        <f>IF(B221="","",ExcLimit!$B$8)</f>
        <v/>
      </c>
      <c r="G221" s="178" t="str">
        <f>IF(B221="","",IF(D221=Index!$R$24,"",ExcLimit!$C$8))</f>
        <v/>
      </c>
      <c r="H221" s="178" t="str">
        <f>IF(B221="","",ExcLimit!$D$8)</f>
        <v/>
      </c>
      <c r="I221" s="178" t="str">
        <f>IF(B221="","",ExcLimit!$E$8)</f>
        <v/>
      </c>
      <c r="J221" s="178" t="str">
        <f>IFERROR(VLOOKUP(B221,ExcCalc!O:S,2,FALSE),"")</f>
        <v/>
      </c>
      <c r="K221" s="178" t="str">
        <f>IFERROR(VLOOKUP(B221,ExcCalc!O:S,3,FALSE),"")</f>
        <v/>
      </c>
      <c r="L221" s="178" t="str">
        <f>IFERROR(VLOOKUP(B221,ExcCalc!O:S,4,FALSE),"")</f>
        <v/>
      </c>
      <c r="M221" s="178" t="str">
        <f>IFERROR(VLOOKUP(B221,ExcCalc!O:S,5,FALSE),"")</f>
        <v/>
      </c>
    </row>
    <row r="222" spans="1:13" x14ac:dyDescent="0.2">
      <c r="A222" s="152"/>
      <c r="B222" s="174" t="str">
        <f>IF(ISNUMBER('דיווח דיגומים'!B222),'דיווח דיגומים'!B222,"")</f>
        <v/>
      </c>
      <c r="C222" s="175" t="str">
        <f>IF(ISNUMBER('דיווח דיגומים'!B222),'דיווח דיגומים'!C222,"")</f>
        <v/>
      </c>
      <c r="D222" s="176" t="str">
        <f>IF('דיווח דיגומים'!E222="","",'דיווח דיגומים'!E222)</f>
        <v/>
      </c>
      <c r="E222" s="177" t="str">
        <f>IF(B222="","",IF(VLOOKUP(B222,WQ_UnitID!B:C,2,FALSE)=0,"",VLOOKUP(B222,WQ_UnitID!B:C,2,FALSE)))</f>
        <v/>
      </c>
      <c r="F222" s="178" t="str">
        <f>IF(B222="","",ExcLimit!$B$8)</f>
        <v/>
      </c>
      <c r="G222" s="178" t="str">
        <f>IF(B222="","",IF(D222=Index!$R$24,"",ExcLimit!$C$8))</f>
        <v/>
      </c>
      <c r="H222" s="178" t="str">
        <f>IF(B222="","",ExcLimit!$D$8)</f>
        <v/>
      </c>
      <c r="I222" s="178" t="str">
        <f>IF(B222="","",ExcLimit!$E$8)</f>
        <v/>
      </c>
      <c r="J222" s="178" t="str">
        <f>IFERROR(VLOOKUP(B222,ExcCalc!O:S,2,FALSE),"")</f>
        <v/>
      </c>
      <c r="K222" s="178" t="str">
        <f>IFERROR(VLOOKUP(B222,ExcCalc!O:S,3,FALSE),"")</f>
        <v/>
      </c>
      <c r="L222" s="178" t="str">
        <f>IFERROR(VLOOKUP(B222,ExcCalc!O:S,4,FALSE),"")</f>
        <v/>
      </c>
      <c r="M222" s="178" t="str">
        <f>IFERROR(VLOOKUP(B222,ExcCalc!O:S,5,FALSE),"")</f>
        <v/>
      </c>
    </row>
    <row r="223" spans="1:13" x14ac:dyDescent="0.2">
      <c r="A223" s="152"/>
      <c r="B223" s="174" t="str">
        <f>IF(ISNUMBER('דיווח דיגומים'!B223),'דיווח דיגומים'!B223,"")</f>
        <v/>
      </c>
      <c r="C223" s="175" t="str">
        <f>IF(ISNUMBER('דיווח דיגומים'!B223),'דיווח דיגומים'!C223,"")</f>
        <v/>
      </c>
      <c r="D223" s="176" t="str">
        <f>IF('דיווח דיגומים'!E223="","",'דיווח דיגומים'!E223)</f>
        <v/>
      </c>
      <c r="E223" s="177" t="str">
        <f>IF(B223="","",IF(VLOOKUP(B223,WQ_UnitID!B:C,2,FALSE)=0,"",VLOOKUP(B223,WQ_UnitID!B:C,2,FALSE)))</f>
        <v/>
      </c>
      <c r="F223" s="178" t="str">
        <f>IF(B223="","",ExcLimit!$B$8)</f>
        <v/>
      </c>
      <c r="G223" s="178" t="str">
        <f>IF(B223="","",IF(D223=Index!$R$24,"",ExcLimit!$C$8))</f>
        <v/>
      </c>
      <c r="H223" s="178" t="str">
        <f>IF(B223="","",ExcLimit!$D$8)</f>
        <v/>
      </c>
      <c r="I223" s="178" t="str">
        <f>IF(B223="","",ExcLimit!$E$8)</f>
        <v/>
      </c>
      <c r="J223" s="178" t="str">
        <f>IFERROR(VLOOKUP(B223,ExcCalc!O:S,2,FALSE),"")</f>
        <v/>
      </c>
      <c r="K223" s="178" t="str">
        <f>IFERROR(VLOOKUP(B223,ExcCalc!O:S,3,FALSE),"")</f>
        <v/>
      </c>
      <c r="L223" s="178" t="str">
        <f>IFERROR(VLOOKUP(B223,ExcCalc!O:S,4,FALSE),"")</f>
        <v/>
      </c>
      <c r="M223" s="178" t="str">
        <f>IFERROR(VLOOKUP(B223,ExcCalc!O:S,5,FALSE),"")</f>
        <v/>
      </c>
    </row>
    <row r="224" spans="1:13" x14ac:dyDescent="0.2">
      <c r="A224" s="152"/>
      <c r="B224" s="174" t="str">
        <f>IF(ISNUMBER('דיווח דיגומים'!B224),'דיווח דיגומים'!B224,"")</f>
        <v/>
      </c>
      <c r="C224" s="175" t="str">
        <f>IF(ISNUMBER('דיווח דיגומים'!B224),'דיווח דיגומים'!C224,"")</f>
        <v/>
      </c>
      <c r="D224" s="176" t="str">
        <f>IF('דיווח דיגומים'!E224="","",'דיווח דיגומים'!E224)</f>
        <v/>
      </c>
      <c r="E224" s="177" t="str">
        <f>IF(B224="","",IF(VLOOKUP(B224,WQ_UnitID!B:C,2,FALSE)=0,"",VLOOKUP(B224,WQ_UnitID!B:C,2,FALSE)))</f>
        <v/>
      </c>
      <c r="F224" s="178" t="str">
        <f>IF(B224="","",ExcLimit!$B$8)</f>
        <v/>
      </c>
      <c r="G224" s="178" t="str">
        <f>IF(B224="","",IF(D224=Index!$R$24,"",ExcLimit!$C$8))</f>
        <v/>
      </c>
      <c r="H224" s="178" t="str">
        <f>IF(B224="","",ExcLimit!$D$8)</f>
        <v/>
      </c>
      <c r="I224" s="178" t="str">
        <f>IF(B224="","",ExcLimit!$E$8)</f>
        <v/>
      </c>
      <c r="J224" s="178" t="str">
        <f>IFERROR(VLOOKUP(B224,ExcCalc!O:S,2,FALSE),"")</f>
        <v/>
      </c>
      <c r="K224" s="178" t="str">
        <f>IFERROR(VLOOKUP(B224,ExcCalc!O:S,3,FALSE),"")</f>
        <v/>
      </c>
      <c r="L224" s="178" t="str">
        <f>IFERROR(VLOOKUP(B224,ExcCalc!O:S,4,FALSE),"")</f>
        <v/>
      </c>
      <c r="M224" s="178" t="str">
        <f>IFERROR(VLOOKUP(B224,ExcCalc!O:S,5,FALSE),"")</f>
        <v/>
      </c>
    </row>
    <row r="225" spans="1:13" x14ac:dyDescent="0.2">
      <c r="A225" s="152"/>
      <c r="B225" s="174" t="str">
        <f>IF(ISNUMBER('דיווח דיגומים'!B225),'דיווח דיגומים'!B225,"")</f>
        <v/>
      </c>
      <c r="C225" s="175" t="str">
        <f>IF(ISNUMBER('דיווח דיגומים'!B225),'דיווח דיגומים'!C225,"")</f>
        <v/>
      </c>
      <c r="D225" s="176" t="str">
        <f>IF('דיווח דיגומים'!E225="","",'דיווח דיגומים'!E225)</f>
        <v/>
      </c>
      <c r="E225" s="177" t="str">
        <f>IF(B225="","",IF(VLOOKUP(B225,WQ_UnitID!B:C,2,FALSE)=0,"",VLOOKUP(B225,WQ_UnitID!B:C,2,FALSE)))</f>
        <v/>
      </c>
      <c r="F225" s="178" t="str">
        <f>IF(B225="","",ExcLimit!$B$8)</f>
        <v/>
      </c>
      <c r="G225" s="178" t="str">
        <f>IF(B225="","",IF(D225=Index!$R$24,"",ExcLimit!$C$8))</f>
        <v/>
      </c>
      <c r="H225" s="178" t="str">
        <f>IF(B225="","",ExcLimit!$D$8)</f>
        <v/>
      </c>
      <c r="I225" s="178" t="str">
        <f>IF(B225="","",ExcLimit!$E$8)</f>
        <v/>
      </c>
      <c r="J225" s="178" t="str">
        <f>IFERROR(VLOOKUP(B225,ExcCalc!O:S,2,FALSE),"")</f>
        <v/>
      </c>
      <c r="K225" s="178" t="str">
        <f>IFERROR(VLOOKUP(B225,ExcCalc!O:S,3,FALSE),"")</f>
        <v/>
      </c>
      <c r="L225" s="178" t="str">
        <f>IFERROR(VLOOKUP(B225,ExcCalc!O:S,4,FALSE),"")</f>
        <v/>
      </c>
      <c r="M225" s="178" t="str">
        <f>IFERROR(VLOOKUP(B225,ExcCalc!O:S,5,FALSE),"")</f>
        <v/>
      </c>
    </row>
    <row r="226" spans="1:13" x14ac:dyDescent="0.2">
      <c r="A226" s="152"/>
      <c r="B226" s="174" t="str">
        <f>IF(ISNUMBER('דיווח דיגומים'!B226),'דיווח דיגומים'!B226,"")</f>
        <v/>
      </c>
      <c r="C226" s="175" t="str">
        <f>IF(ISNUMBER('דיווח דיגומים'!B226),'דיווח דיגומים'!C226,"")</f>
        <v/>
      </c>
      <c r="D226" s="176" t="str">
        <f>IF('דיווח דיגומים'!E226="","",'דיווח דיגומים'!E226)</f>
        <v/>
      </c>
      <c r="E226" s="177" t="str">
        <f>IF(B226="","",IF(VLOOKUP(B226,WQ_UnitID!B:C,2,FALSE)=0,"",VLOOKUP(B226,WQ_UnitID!B:C,2,FALSE)))</f>
        <v/>
      </c>
      <c r="F226" s="178" t="str">
        <f>IF(B226="","",ExcLimit!$B$8)</f>
        <v/>
      </c>
      <c r="G226" s="178" t="str">
        <f>IF(B226="","",IF(D226=Index!$R$24,"",ExcLimit!$C$8))</f>
        <v/>
      </c>
      <c r="H226" s="178" t="str">
        <f>IF(B226="","",ExcLimit!$D$8)</f>
        <v/>
      </c>
      <c r="I226" s="178" t="str">
        <f>IF(B226="","",ExcLimit!$E$8)</f>
        <v/>
      </c>
      <c r="J226" s="178" t="str">
        <f>IFERROR(VLOOKUP(B226,ExcCalc!O:S,2,FALSE),"")</f>
        <v/>
      </c>
      <c r="K226" s="178" t="str">
        <f>IFERROR(VLOOKUP(B226,ExcCalc!O:S,3,FALSE),"")</f>
        <v/>
      </c>
      <c r="L226" s="178" t="str">
        <f>IFERROR(VLOOKUP(B226,ExcCalc!O:S,4,FALSE),"")</f>
        <v/>
      </c>
      <c r="M226" s="178" t="str">
        <f>IFERROR(VLOOKUP(B226,ExcCalc!O:S,5,FALSE),"")</f>
        <v/>
      </c>
    </row>
    <row r="227" spans="1:13" x14ac:dyDescent="0.2">
      <c r="A227" s="152"/>
      <c r="B227" s="174" t="str">
        <f>IF(ISNUMBER('דיווח דיגומים'!B227),'דיווח דיגומים'!B227,"")</f>
        <v/>
      </c>
      <c r="C227" s="175" t="str">
        <f>IF(ISNUMBER('דיווח דיגומים'!B227),'דיווח דיגומים'!C227,"")</f>
        <v/>
      </c>
      <c r="D227" s="176" t="str">
        <f>IF('דיווח דיגומים'!E227="","",'דיווח דיגומים'!E227)</f>
        <v/>
      </c>
      <c r="E227" s="177" t="str">
        <f>IF(B227="","",IF(VLOOKUP(B227,WQ_UnitID!B:C,2,FALSE)=0,"",VLOOKUP(B227,WQ_UnitID!B:C,2,FALSE)))</f>
        <v/>
      </c>
      <c r="F227" s="178" t="str">
        <f>IF(B227="","",ExcLimit!$B$8)</f>
        <v/>
      </c>
      <c r="G227" s="178" t="str">
        <f>IF(B227="","",IF(D227=Index!$R$24,"",ExcLimit!$C$8))</f>
        <v/>
      </c>
      <c r="H227" s="178" t="str">
        <f>IF(B227="","",ExcLimit!$D$8)</f>
        <v/>
      </c>
      <c r="I227" s="178" t="str">
        <f>IF(B227="","",ExcLimit!$E$8)</f>
        <v/>
      </c>
      <c r="J227" s="178" t="str">
        <f>IFERROR(VLOOKUP(B227,ExcCalc!O:S,2,FALSE),"")</f>
        <v/>
      </c>
      <c r="K227" s="178" t="str">
        <f>IFERROR(VLOOKUP(B227,ExcCalc!O:S,3,FALSE),"")</f>
        <v/>
      </c>
      <c r="L227" s="178" t="str">
        <f>IFERROR(VLOOKUP(B227,ExcCalc!O:S,4,FALSE),"")</f>
        <v/>
      </c>
      <c r="M227" s="178" t="str">
        <f>IFERROR(VLOOKUP(B227,ExcCalc!O:S,5,FALSE),"")</f>
        <v/>
      </c>
    </row>
    <row r="228" spans="1:13" x14ac:dyDescent="0.2">
      <c r="A228" s="152"/>
      <c r="B228" s="174" t="str">
        <f>IF(ISNUMBER('דיווח דיגומים'!B228),'דיווח דיגומים'!B228,"")</f>
        <v/>
      </c>
      <c r="C228" s="175" t="str">
        <f>IF(ISNUMBER('דיווח דיגומים'!B228),'דיווח דיגומים'!C228,"")</f>
        <v/>
      </c>
      <c r="D228" s="176" t="str">
        <f>IF('דיווח דיגומים'!E228="","",'דיווח דיגומים'!E228)</f>
        <v/>
      </c>
      <c r="E228" s="177" t="str">
        <f>IF(B228="","",IF(VLOOKUP(B228,WQ_UnitID!B:C,2,FALSE)=0,"",VLOOKUP(B228,WQ_UnitID!B:C,2,FALSE)))</f>
        <v/>
      </c>
      <c r="F228" s="178" t="str">
        <f>IF(B228="","",ExcLimit!$B$8)</f>
        <v/>
      </c>
      <c r="G228" s="178" t="str">
        <f>IF(B228="","",IF(D228=Index!$R$24,"",ExcLimit!$C$8))</f>
        <v/>
      </c>
      <c r="H228" s="178" t="str">
        <f>IF(B228="","",ExcLimit!$D$8)</f>
        <v/>
      </c>
      <c r="I228" s="178" t="str">
        <f>IF(B228="","",ExcLimit!$E$8)</f>
        <v/>
      </c>
      <c r="J228" s="178" t="str">
        <f>IFERROR(VLOOKUP(B228,ExcCalc!O:S,2,FALSE),"")</f>
        <v/>
      </c>
      <c r="K228" s="178" t="str">
        <f>IFERROR(VLOOKUP(B228,ExcCalc!O:S,3,FALSE),"")</f>
        <v/>
      </c>
      <c r="L228" s="178" t="str">
        <f>IFERROR(VLOOKUP(B228,ExcCalc!O:S,4,FALSE),"")</f>
        <v/>
      </c>
      <c r="M228" s="178" t="str">
        <f>IFERROR(VLOOKUP(B228,ExcCalc!O:S,5,FALSE),"")</f>
        <v/>
      </c>
    </row>
    <row r="229" spans="1:13" x14ac:dyDescent="0.2">
      <c r="A229" s="152"/>
      <c r="B229" s="174" t="str">
        <f>IF(ISNUMBER('דיווח דיגומים'!B229),'דיווח דיגומים'!B229,"")</f>
        <v/>
      </c>
      <c r="C229" s="175" t="str">
        <f>IF(ISNUMBER('דיווח דיגומים'!B229),'דיווח דיגומים'!C229,"")</f>
        <v/>
      </c>
      <c r="D229" s="176" t="str">
        <f>IF('דיווח דיגומים'!E229="","",'דיווח דיגומים'!E229)</f>
        <v/>
      </c>
      <c r="E229" s="177" t="str">
        <f>IF(B229="","",IF(VLOOKUP(B229,WQ_UnitID!B:C,2,FALSE)=0,"",VLOOKUP(B229,WQ_UnitID!B:C,2,FALSE)))</f>
        <v/>
      </c>
      <c r="F229" s="178" t="str">
        <f>IF(B229="","",ExcLimit!$B$8)</f>
        <v/>
      </c>
      <c r="G229" s="178" t="str">
        <f>IF(B229="","",IF(D229=Index!$R$24,"",ExcLimit!$C$8))</f>
        <v/>
      </c>
      <c r="H229" s="178" t="str">
        <f>IF(B229="","",ExcLimit!$D$8)</f>
        <v/>
      </c>
      <c r="I229" s="178" t="str">
        <f>IF(B229="","",ExcLimit!$E$8)</f>
        <v/>
      </c>
      <c r="J229" s="178" t="str">
        <f>IFERROR(VLOOKUP(B229,ExcCalc!O:S,2,FALSE),"")</f>
        <v/>
      </c>
      <c r="K229" s="178" t="str">
        <f>IFERROR(VLOOKUP(B229,ExcCalc!O:S,3,FALSE),"")</f>
        <v/>
      </c>
      <c r="L229" s="178" t="str">
        <f>IFERROR(VLOOKUP(B229,ExcCalc!O:S,4,FALSE),"")</f>
        <v/>
      </c>
      <c r="M229" s="178" t="str">
        <f>IFERROR(VLOOKUP(B229,ExcCalc!O:S,5,FALSE),"")</f>
        <v/>
      </c>
    </row>
    <row r="230" spans="1:13" x14ac:dyDescent="0.2">
      <c r="A230" s="152"/>
      <c r="B230" s="174" t="str">
        <f>IF(ISNUMBER('דיווח דיגומים'!B230),'דיווח דיגומים'!B230,"")</f>
        <v/>
      </c>
      <c r="C230" s="175" t="str">
        <f>IF(ISNUMBER('דיווח דיגומים'!B230),'דיווח דיגומים'!C230,"")</f>
        <v/>
      </c>
      <c r="D230" s="176" t="str">
        <f>IF('דיווח דיגומים'!E230="","",'דיווח דיגומים'!E230)</f>
        <v/>
      </c>
      <c r="E230" s="177" t="str">
        <f>IF(B230="","",IF(VLOOKUP(B230,WQ_UnitID!B:C,2,FALSE)=0,"",VLOOKUP(B230,WQ_UnitID!B:C,2,FALSE)))</f>
        <v/>
      </c>
      <c r="F230" s="178" t="str">
        <f>IF(B230="","",ExcLimit!$B$8)</f>
        <v/>
      </c>
      <c r="G230" s="178" t="str">
        <f>IF(B230="","",IF(D230=Index!$R$24,"",ExcLimit!$C$8))</f>
        <v/>
      </c>
      <c r="H230" s="178" t="str">
        <f>IF(B230="","",ExcLimit!$D$8)</f>
        <v/>
      </c>
      <c r="I230" s="178" t="str">
        <f>IF(B230="","",ExcLimit!$E$8)</f>
        <v/>
      </c>
      <c r="J230" s="178" t="str">
        <f>IFERROR(VLOOKUP(B230,ExcCalc!O:S,2,FALSE),"")</f>
        <v/>
      </c>
      <c r="K230" s="178" t="str">
        <f>IFERROR(VLOOKUP(B230,ExcCalc!O:S,3,FALSE),"")</f>
        <v/>
      </c>
      <c r="L230" s="178" t="str">
        <f>IFERROR(VLOOKUP(B230,ExcCalc!O:S,4,FALSE),"")</f>
        <v/>
      </c>
      <c r="M230" s="178" t="str">
        <f>IFERROR(VLOOKUP(B230,ExcCalc!O:S,5,FALSE),"")</f>
        <v/>
      </c>
    </row>
    <row r="231" spans="1:13" x14ac:dyDescent="0.2">
      <c r="A231" s="152"/>
      <c r="B231" s="174" t="str">
        <f>IF(ISNUMBER('דיווח דיגומים'!B231),'דיווח דיגומים'!B231,"")</f>
        <v/>
      </c>
      <c r="C231" s="175" t="str">
        <f>IF(ISNUMBER('דיווח דיגומים'!B231),'דיווח דיגומים'!C231,"")</f>
        <v/>
      </c>
      <c r="D231" s="176" t="str">
        <f>IF('דיווח דיגומים'!E231="","",'דיווח דיגומים'!E231)</f>
        <v/>
      </c>
      <c r="E231" s="177" t="str">
        <f>IF(B231="","",IF(VLOOKUP(B231,WQ_UnitID!B:C,2,FALSE)=0,"",VLOOKUP(B231,WQ_UnitID!B:C,2,FALSE)))</f>
        <v/>
      </c>
      <c r="F231" s="178" t="str">
        <f>IF(B231="","",ExcLimit!$B$8)</f>
        <v/>
      </c>
      <c r="G231" s="178" t="str">
        <f>IF(B231="","",IF(D231=Index!$R$24,"",ExcLimit!$C$8))</f>
        <v/>
      </c>
      <c r="H231" s="178" t="str">
        <f>IF(B231="","",ExcLimit!$D$8)</f>
        <v/>
      </c>
      <c r="I231" s="178" t="str">
        <f>IF(B231="","",ExcLimit!$E$8)</f>
        <v/>
      </c>
      <c r="J231" s="178" t="str">
        <f>IFERROR(VLOOKUP(B231,ExcCalc!O:S,2,FALSE),"")</f>
        <v/>
      </c>
      <c r="K231" s="178" t="str">
        <f>IFERROR(VLOOKUP(B231,ExcCalc!O:S,3,FALSE),"")</f>
        <v/>
      </c>
      <c r="L231" s="178" t="str">
        <f>IFERROR(VLOOKUP(B231,ExcCalc!O:S,4,FALSE),"")</f>
        <v/>
      </c>
      <c r="M231" s="178" t="str">
        <f>IFERROR(VLOOKUP(B231,ExcCalc!O:S,5,FALSE),"")</f>
        <v/>
      </c>
    </row>
    <row r="232" spans="1:13" x14ac:dyDescent="0.2">
      <c r="A232" s="152"/>
      <c r="B232" s="174" t="str">
        <f>IF(ISNUMBER('דיווח דיגומים'!B232),'דיווח דיגומים'!B232,"")</f>
        <v/>
      </c>
      <c r="C232" s="175" t="str">
        <f>IF(ISNUMBER('דיווח דיגומים'!B232),'דיווח דיגומים'!C232,"")</f>
        <v/>
      </c>
      <c r="D232" s="176" t="str">
        <f>IF('דיווח דיגומים'!E232="","",'דיווח דיגומים'!E232)</f>
        <v/>
      </c>
      <c r="E232" s="177" t="str">
        <f>IF(B232="","",IF(VLOOKUP(B232,WQ_UnitID!B:C,2,FALSE)=0,"",VLOOKUP(B232,WQ_UnitID!B:C,2,FALSE)))</f>
        <v/>
      </c>
      <c r="F232" s="178" t="str">
        <f>IF(B232="","",ExcLimit!$B$8)</f>
        <v/>
      </c>
      <c r="G232" s="178" t="str">
        <f>IF(B232="","",IF(D232=Index!$R$24,"",ExcLimit!$C$8))</f>
        <v/>
      </c>
      <c r="H232" s="178" t="str">
        <f>IF(B232="","",ExcLimit!$D$8)</f>
        <v/>
      </c>
      <c r="I232" s="178" t="str">
        <f>IF(B232="","",ExcLimit!$E$8)</f>
        <v/>
      </c>
      <c r="J232" s="178" t="str">
        <f>IFERROR(VLOOKUP(B232,ExcCalc!O:S,2,FALSE),"")</f>
        <v/>
      </c>
      <c r="K232" s="178" t="str">
        <f>IFERROR(VLOOKUP(B232,ExcCalc!O:S,3,FALSE),"")</f>
        <v/>
      </c>
      <c r="L232" s="178" t="str">
        <f>IFERROR(VLOOKUP(B232,ExcCalc!O:S,4,FALSE),"")</f>
        <v/>
      </c>
      <c r="M232" s="178" t="str">
        <f>IFERROR(VLOOKUP(B232,ExcCalc!O:S,5,FALSE),"")</f>
        <v/>
      </c>
    </row>
    <row r="233" spans="1:13" x14ac:dyDescent="0.2">
      <c r="A233" s="152"/>
      <c r="B233" s="174" t="str">
        <f>IF(ISNUMBER('דיווח דיגומים'!B233),'דיווח דיגומים'!B233,"")</f>
        <v/>
      </c>
      <c r="C233" s="175" t="str">
        <f>IF(ISNUMBER('דיווח דיגומים'!B233),'דיווח דיגומים'!C233,"")</f>
        <v/>
      </c>
      <c r="D233" s="176" t="str">
        <f>IF('דיווח דיגומים'!E233="","",'דיווח דיגומים'!E233)</f>
        <v/>
      </c>
      <c r="E233" s="177" t="str">
        <f>IF(B233="","",IF(VLOOKUP(B233,WQ_UnitID!B:C,2,FALSE)=0,"",VLOOKUP(B233,WQ_UnitID!B:C,2,FALSE)))</f>
        <v/>
      </c>
      <c r="F233" s="178" t="str">
        <f>IF(B233="","",ExcLimit!$B$8)</f>
        <v/>
      </c>
      <c r="G233" s="178" t="str">
        <f>IF(B233="","",IF(D233=Index!$R$24,"",ExcLimit!$C$8))</f>
        <v/>
      </c>
      <c r="H233" s="178" t="str">
        <f>IF(B233="","",ExcLimit!$D$8)</f>
        <v/>
      </c>
      <c r="I233" s="178" t="str">
        <f>IF(B233="","",ExcLimit!$E$8)</f>
        <v/>
      </c>
      <c r="J233" s="178" t="str">
        <f>IFERROR(VLOOKUP(B233,ExcCalc!O:S,2,FALSE),"")</f>
        <v/>
      </c>
      <c r="K233" s="178" t="str">
        <f>IFERROR(VLOOKUP(B233,ExcCalc!O:S,3,FALSE),"")</f>
        <v/>
      </c>
      <c r="L233" s="178" t="str">
        <f>IFERROR(VLOOKUP(B233,ExcCalc!O:S,4,FALSE),"")</f>
        <v/>
      </c>
      <c r="M233" s="178" t="str">
        <f>IFERROR(VLOOKUP(B233,ExcCalc!O:S,5,FALSE),"")</f>
        <v/>
      </c>
    </row>
    <row r="234" spans="1:13" x14ac:dyDescent="0.2">
      <c r="A234" s="152"/>
      <c r="B234" s="174" t="str">
        <f>IF(ISNUMBER('דיווח דיגומים'!B234),'דיווח דיגומים'!B234,"")</f>
        <v/>
      </c>
      <c r="C234" s="175" t="str">
        <f>IF(ISNUMBER('דיווח דיגומים'!B234),'דיווח דיגומים'!C234,"")</f>
        <v/>
      </c>
      <c r="D234" s="176" t="str">
        <f>IF('דיווח דיגומים'!E234="","",'דיווח דיגומים'!E234)</f>
        <v/>
      </c>
      <c r="E234" s="177" t="str">
        <f>IF(B234="","",IF(VLOOKUP(B234,WQ_UnitID!B:C,2,FALSE)=0,"",VLOOKUP(B234,WQ_UnitID!B:C,2,FALSE)))</f>
        <v/>
      </c>
      <c r="F234" s="178" t="str">
        <f>IF(B234="","",ExcLimit!$B$8)</f>
        <v/>
      </c>
      <c r="G234" s="178" t="str">
        <f>IF(B234="","",IF(D234=Index!$R$24,"",ExcLimit!$C$8))</f>
        <v/>
      </c>
      <c r="H234" s="178" t="str">
        <f>IF(B234="","",ExcLimit!$D$8)</f>
        <v/>
      </c>
      <c r="I234" s="178" t="str">
        <f>IF(B234="","",ExcLimit!$E$8)</f>
        <v/>
      </c>
      <c r="J234" s="178" t="str">
        <f>IFERROR(VLOOKUP(B234,ExcCalc!O:S,2,FALSE),"")</f>
        <v/>
      </c>
      <c r="K234" s="178" t="str">
        <f>IFERROR(VLOOKUP(B234,ExcCalc!O:S,3,FALSE),"")</f>
        <v/>
      </c>
      <c r="L234" s="178" t="str">
        <f>IFERROR(VLOOKUP(B234,ExcCalc!O:S,4,FALSE),"")</f>
        <v/>
      </c>
      <c r="M234" s="178" t="str">
        <f>IFERROR(VLOOKUP(B234,ExcCalc!O:S,5,FALSE),"")</f>
        <v/>
      </c>
    </row>
    <row r="235" spans="1:13" x14ac:dyDescent="0.2">
      <c r="A235" s="152"/>
      <c r="B235" s="174" t="str">
        <f>IF(ISNUMBER('דיווח דיגומים'!B235),'דיווח דיגומים'!B235,"")</f>
        <v/>
      </c>
      <c r="C235" s="175" t="str">
        <f>IF(ISNUMBER('דיווח דיגומים'!B235),'דיווח דיגומים'!C235,"")</f>
        <v/>
      </c>
      <c r="D235" s="176" t="str">
        <f>IF('דיווח דיגומים'!E235="","",'דיווח דיגומים'!E235)</f>
        <v/>
      </c>
      <c r="E235" s="177" t="str">
        <f>IF(B235="","",IF(VLOOKUP(B235,WQ_UnitID!B:C,2,FALSE)=0,"",VLOOKUP(B235,WQ_UnitID!B:C,2,FALSE)))</f>
        <v/>
      </c>
      <c r="F235" s="178" t="str">
        <f>IF(B235="","",ExcLimit!$B$8)</f>
        <v/>
      </c>
      <c r="G235" s="178" t="str">
        <f>IF(B235="","",IF(D235=Index!$R$24,"",ExcLimit!$C$8))</f>
        <v/>
      </c>
      <c r="H235" s="178" t="str">
        <f>IF(B235="","",ExcLimit!$D$8)</f>
        <v/>
      </c>
      <c r="I235" s="178" t="str">
        <f>IF(B235="","",ExcLimit!$E$8)</f>
        <v/>
      </c>
      <c r="J235" s="178" t="str">
        <f>IFERROR(VLOOKUP(B235,ExcCalc!O:S,2,FALSE),"")</f>
        <v/>
      </c>
      <c r="K235" s="178" t="str">
        <f>IFERROR(VLOOKUP(B235,ExcCalc!O:S,3,FALSE),"")</f>
        <v/>
      </c>
      <c r="L235" s="178" t="str">
        <f>IFERROR(VLOOKUP(B235,ExcCalc!O:S,4,FALSE),"")</f>
        <v/>
      </c>
      <c r="M235" s="178" t="str">
        <f>IFERROR(VLOOKUP(B235,ExcCalc!O:S,5,FALSE),"")</f>
        <v/>
      </c>
    </row>
    <row r="236" spans="1:13" x14ac:dyDescent="0.2">
      <c r="A236" s="152"/>
      <c r="B236" s="174" t="str">
        <f>IF(ISNUMBER('דיווח דיגומים'!B236),'דיווח דיגומים'!B236,"")</f>
        <v/>
      </c>
      <c r="C236" s="175" t="str">
        <f>IF(ISNUMBER('דיווח דיגומים'!B236),'דיווח דיגומים'!C236,"")</f>
        <v/>
      </c>
      <c r="D236" s="176" t="str">
        <f>IF('דיווח דיגומים'!E236="","",'דיווח דיגומים'!E236)</f>
        <v/>
      </c>
      <c r="E236" s="177" t="str">
        <f>IF(B236="","",IF(VLOOKUP(B236,WQ_UnitID!B:C,2,FALSE)=0,"",VLOOKUP(B236,WQ_UnitID!B:C,2,FALSE)))</f>
        <v/>
      </c>
      <c r="F236" s="178" t="str">
        <f>IF(B236="","",ExcLimit!$B$8)</f>
        <v/>
      </c>
      <c r="G236" s="178" t="str">
        <f>IF(B236="","",IF(D236=Index!$R$24,"",ExcLimit!$C$8))</f>
        <v/>
      </c>
      <c r="H236" s="178" t="str">
        <f>IF(B236="","",ExcLimit!$D$8)</f>
        <v/>
      </c>
      <c r="I236" s="178" t="str">
        <f>IF(B236="","",ExcLimit!$E$8)</f>
        <v/>
      </c>
      <c r="J236" s="178" t="str">
        <f>IFERROR(VLOOKUP(B236,ExcCalc!O:S,2,FALSE),"")</f>
        <v/>
      </c>
      <c r="K236" s="178" t="str">
        <f>IFERROR(VLOOKUP(B236,ExcCalc!O:S,3,FALSE),"")</f>
        <v/>
      </c>
      <c r="L236" s="178" t="str">
        <f>IFERROR(VLOOKUP(B236,ExcCalc!O:S,4,FALSE),"")</f>
        <v/>
      </c>
      <c r="M236" s="178" t="str">
        <f>IFERROR(VLOOKUP(B236,ExcCalc!O:S,5,FALSE),"")</f>
        <v/>
      </c>
    </row>
    <row r="237" spans="1:13" x14ac:dyDescent="0.2">
      <c r="A237" s="152"/>
      <c r="B237" s="174" t="str">
        <f>IF(ISNUMBER('דיווח דיגומים'!B237),'דיווח דיגומים'!B237,"")</f>
        <v/>
      </c>
      <c r="C237" s="175" t="str">
        <f>IF(ISNUMBER('דיווח דיגומים'!B237),'דיווח דיגומים'!C237,"")</f>
        <v/>
      </c>
      <c r="D237" s="176" t="str">
        <f>IF('דיווח דיגומים'!E237="","",'דיווח דיגומים'!E237)</f>
        <v/>
      </c>
      <c r="E237" s="177" t="str">
        <f>IF(B237="","",IF(VLOOKUP(B237,WQ_UnitID!B:C,2,FALSE)=0,"",VLOOKUP(B237,WQ_UnitID!B:C,2,FALSE)))</f>
        <v/>
      </c>
      <c r="F237" s="178" t="str">
        <f>IF(B237="","",ExcLimit!$B$8)</f>
        <v/>
      </c>
      <c r="G237" s="178" t="str">
        <f>IF(B237="","",IF(D237=Index!$R$24,"",ExcLimit!$C$8))</f>
        <v/>
      </c>
      <c r="H237" s="178" t="str">
        <f>IF(B237="","",ExcLimit!$D$8)</f>
        <v/>
      </c>
      <c r="I237" s="178" t="str">
        <f>IF(B237="","",ExcLimit!$E$8)</f>
        <v/>
      </c>
      <c r="J237" s="178" t="str">
        <f>IFERROR(VLOOKUP(B237,ExcCalc!O:S,2,FALSE),"")</f>
        <v/>
      </c>
      <c r="K237" s="178" t="str">
        <f>IFERROR(VLOOKUP(B237,ExcCalc!O:S,3,FALSE),"")</f>
        <v/>
      </c>
      <c r="L237" s="178" t="str">
        <f>IFERROR(VLOOKUP(B237,ExcCalc!O:S,4,FALSE),"")</f>
        <v/>
      </c>
      <c r="M237" s="178" t="str">
        <f>IFERROR(VLOOKUP(B237,ExcCalc!O:S,5,FALSE),"")</f>
        <v/>
      </c>
    </row>
    <row r="238" spans="1:13" x14ac:dyDescent="0.2">
      <c r="A238" s="152"/>
      <c r="B238" s="174" t="str">
        <f>IF(ISNUMBER('דיווח דיגומים'!B238),'דיווח דיגומים'!B238,"")</f>
        <v/>
      </c>
      <c r="C238" s="175" t="str">
        <f>IF(ISNUMBER('דיווח דיגומים'!B238),'דיווח דיגומים'!C238,"")</f>
        <v/>
      </c>
      <c r="D238" s="176" t="str">
        <f>IF('דיווח דיגומים'!E238="","",'דיווח דיגומים'!E238)</f>
        <v/>
      </c>
      <c r="E238" s="177" t="str">
        <f>IF(B238="","",IF(VLOOKUP(B238,WQ_UnitID!B:C,2,FALSE)=0,"",VLOOKUP(B238,WQ_UnitID!B:C,2,FALSE)))</f>
        <v/>
      </c>
      <c r="F238" s="178" t="str">
        <f>IF(B238="","",ExcLimit!$B$8)</f>
        <v/>
      </c>
      <c r="G238" s="178" t="str">
        <f>IF(B238="","",IF(D238=Index!$R$24,"",ExcLimit!$C$8))</f>
        <v/>
      </c>
      <c r="H238" s="178" t="str">
        <f>IF(B238="","",ExcLimit!$D$8)</f>
        <v/>
      </c>
      <c r="I238" s="178" t="str">
        <f>IF(B238="","",ExcLimit!$E$8)</f>
        <v/>
      </c>
      <c r="J238" s="178" t="str">
        <f>IFERROR(VLOOKUP(B238,ExcCalc!O:S,2,FALSE),"")</f>
        <v/>
      </c>
      <c r="K238" s="178" t="str">
        <f>IFERROR(VLOOKUP(B238,ExcCalc!O:S,3,FALSE),"")</f>
        <v/>
      </c>
      <c r="L238" s="178" t="str">
        <f>IFERROR(VLOOKUP(B238,ExcCalc!O:S,4,FALSE),"")</f>
        <v/>
      </c>
      <c r="M238" s="178" t="str">
        <f>IFERROR(VLOOKUP(B238,ExcCalc!O:S,5,FALSE),"")</f>
        <v/>
      </c>
    </row>
    <row r="239" spans="1:13" x14ac:dyDescent="0.2">
      <c r="A239" s="152"/>
      <c r="B239" s="174" t="str">
        <f>IF(ISNUMBER('דיווח דיגומים'!B239),'דיווח דיגומים'!B239,"")</f>
        <v/>
      </c>
      <c r="C239" s="175" t="str">
        <f>IF(ISNUMBER('דיווח דיגומים'!B239),'דיווח דיגומים'!C239,"")</f>
        <v/>
      </c>
      <c r="D239" s="176" t="str">
        <f>IF('דיווח דיגומים'!E239="","",'דיווח דיגומים'!E239)</f>
        <v/>
      </c>
      <c r="E239" s="177" t="str">
        <f>IF(B239="","",IF(VLOOKUP(B239,WQ_UnitID!B:C,2,FALSE)=0,"",VLOOKUP(B239,WQ_UnitID!B:C,2,FALSE)))</f>
        <v/>
      </c>
      <c r="F239" s="178" t="str">
        <f>IF(B239="","",ExcLimit!$B$8)</f>
        <v/>
      </c>
      <c r="G239" s="178" t="str">
        <f>IF(B239="","",IF(D239=Index!$R$24,"",ExcLimit!$C$8))</f>
        <v/>
      </c>
      <c r="H239" s="178" t="str">
        <f>IF(B239="","",ExcLimit!$D$8)</f>
        <v/>
      </c>
      <c r="I239" s="178" t="str">
        <f>IF(B239="","",ExcLimit!$E$8)</f>
        <v/>
      </c>
      <c r="J239" s="178" t="str">
        <f>IFERROR(VLOOKUP(B239,ExcCalc!O:S,2,FALSE),"")</f>
        <v/>
      </c>
      <c r="K239" s="178" t="str">
        <f>IFERROR(VLOOKUP(B239,ExcCalc!O:S,3,FALSE),"")</f>
        <v/>
      </c>
      <c r="L239" s="178" t="str">
        <f>IFERROR(VLOOKUP(B239,ExcCalc!O:S,4,FALSE),"")</f>
        <v/>
      </c>
      <c r="M239" s="178" t="str">
        <f>IFERROR(VLOOKUP(B239,ExcCalc!O:S,5,FALSE),"")</f>
        <v/>
      </c>
    </row>
    <row r="240" spans="1:13" x14ac:dyDescent="0.2">
      <c r="A240" s="152"/>
      <c r="B240" s="174" t="str">
        <f>IF(ISNUMBER('דיווח דיגומים'!B240),'דיווח דיגומים'!B240,"")</f>
        <v/>
      </c>
      <c r="C240" s="175" t="str">
        <f>IF(ISNUMBER('דיווח דיגומים'!B240),'דיווח דיגומים'!C240,"")</f>
        <v/>
      </c>
      <c r="D240" s="176" t="str">
        <f>IF('דיווח דיגומים'!E240="","",'דיווח דיגומים'!E240)</f>
        <v/>
      </c>
      <c r="E240" s="177" t="str">
        <f>IF(B240="","",IF(VLOOKUP(B240,WQ_UnitID!B:C,2,FALSE)=0,"",VLOOKUP(B240,WQ_UnitID!B:C,2,FALSE)))</f>
        <v/>
      </c>
      <c r="F240" s="178" t="str">
        <f>IF(B240="","",ExcLimit!$B$8)</f>
        <v/>
      </c>
      <c r="G240" s="178" t="str">
        <f>IF(B240="","",IF(D240=Index!$R$24,"",ExcLimit!$C$8))</f>
        <v/>
      </c>
      <c r="H240" s="178" t="str">
        <f>IF(B240="","",ExcLimit!$D$8)</f>
        <v/>
      </c>
      <c r="I240" s="178" t="str">
        <f>IF(B240="","",ExcLimit!$E$8)</f>
        <v/>
      </c>
      <c r="J240" s="178" t="str">
        <f>IFERROR(VLOOKUP(B240,ExcCalc!O:S,2,FALSE),"")</f>
        <v/>
      </c>
      <c r="K240" s="178" t="str">
        <f>IFERROR(VLOOKUP(B240,ExcCalc!O:S,3,FALSE),"")</f>
        <v/>
      </c>
      <c r="L240" s="178" t="str">
        <f>IFERROR(VLOOKUP(B240,ExcCalc!O:S,4,FALSE),"")</f>
        <v/>
      </c>
      <c r="M240" s="178" t="str">
        <f>IFERROR(VLOOKUP(B240,ExcCalc!O:S,5,FALSE),"")</f>
        <v/>
      </c>
    </row>
    <row r="241" spans="1:13" x14ac:dyDescent="0.2">
      <c r="A241" s="152"/>
      <c r="B241" s="174" t="str">
        <f>IF(ISNUMBER('דיווח דיגומים'!B241),'דיווח דיגומים'!B241,"")</f>
        <v/>
      </c>
      <c r="C241" s="175" t="str">
        <f>IF(ISNUMBER('דיווח דיגומים'!B241),'דיווח דיגומים'!C241,"")</f>
        <v/>
      </c>
      <c r="D241" s="176" t="str">
        <f>IF('דיווח דיגומים'!E241="","",'דיווח דיגומים'!E241)</f>
        <v/>
      </c>
      <c r="E241" s="177" t="str">
        <f>IF(B241="","",IF(VLOOKUP(B241,WQ_UnitID!B:C,2,FALSE)=0,"",VLOOKUP(B241,WQ_UnitID!B:C,2,FALSE)))</f>
        <v/>
      </c>
      <c r="F241" s="178" t="str">
        <f>IF(B241="","",ExcLimit!$B$8)</f>
        <v/>
      </c>
      <c r="G241" s="178" t="str">
        <f>IF(B241="","",IF(D241=Index!$R$24,"",ExcLimit!$C$8))</f>
        <v/>
      </c>
      <c r="H241" s="178" t="str">
        <f>IF(B241="","",ExcLimit!$D$8)</f>
        <v/>
      </c>
      <c r="I241" s="178" t="str">
        <f>IF(B241="","",ExcLimit!$E$8)</f>
        <v/>
      </c>
      <c r="J241" s="178" t="str">
        <f>IFERROR(VLOOKUP(B241,ExcCalc!O:S,2,FALSE),"")</f>
        <v/>
      </c>
      <c r="K241" s="178" t="str">
        <f>IFERROR(VLOOKUP(B241,ExcCalc!O:S,3,FALSE),"")</f>
        <v/>
      </c>
      <c r="L241" s="178" t="str">
        <f>IFERROR(VLOOKUP(B241,ExcCalc!O:S,4,FALSE),"")</f>
        <v/>
      </c>
      <c r="M241" s="178" t="str">
        <f>IFERROR(VLOOKUP(B241,ExcCalc!O:S,5,FALSE),"")</f>
        <v/>
      </c>
    </row>
    <row r="242" spans="1:13" x14ac:dyDescent="0.2">
      <c r="A242" s="152"/>
      <c r="B242" s="174" t="str">
        <f>IF(ISNUMBER('דיווח דיגומים'!B242),'דיווח דיגומים'!B242,"")</f>
        <v/>
      </c>
      <c r="C242" s="175" t="str">
        <f>IF(ISNUMBER('דיווח דיגומים'!B242),'דיווח דיגומים'!C242,"")</f>
        <v/>
      </c>
      <c r="D242" s="176" t="str">
        <f>IF('דיווח דיגומים'!E242="","",'דיווח דיגומים'!E242)</f>
        <v/>
      </c>
      <c r="E242" s="177" t="str">
        <f>IF(B242="","",IF(VLOOKUP(B242,WQ_UnitID!B:C,2,FALSE)=0,"",VLOOKUP(B242,WQ_UnitID!B:C,2,FALSE)))</f>
        <v/>
      </c>
      <c r="F242" s="178" t="str">
        <f>IF(B242="","",ExcLimit!$B$8)</f>
        <v/>
      </c>
      <c r="G242" s="178" t="str">
        <f>IF(B242="","",IF(D242=Index!$R$24,"",ExcLimit!$C$8))</f>
        <v/>
      </c>
      <c r="H242" s="178" t="str">
        <f>IF(B242="","",ExcLimit!$D$8)</f>
        <v/>
      </c>
      <c r="I242" s="178" t="str">
        <f>IF(B242="","",ExcLimit!$E$8)</f>
        <v/>
      </c>
      <c r="J242" s="178" t="str">
        <f>IFERROR(VLOOKUP(B242,ExcCalc!O:S,2,FALSE),"")</f>
        <v/>
      </c>
      <c r="K242" s="178" t="str">
        <f>IFERROR(VLOOKUP(B242,ExcCalc!O:S,3,FALSE),"")</f>
        <v/>
      </c>
      <c r="L242" s="178" t="str">
        <f>IFERROR(VLOOKUP(B242,ExcCalc!O:S,4,FALSE),"")</f>
        <v/>
      </c>
      <c r="M242" s="178" t="str">
        <f>IFERROR(VLOOKUP(B242,ExcCalc!O:S,5,FALSE),"")</f>
        <v/>
      </c>
    </row>
    <row r="243" spans="1:13" x14ac:dyDescent="0.2">
      <c r="A243" s="152"/>
      <c r="B243" s="174" t="str">
        <f>IF(ISNUMBER('דיווח דיגומים'!B243),'דיווח דיגומים'!B243,"")</f>
        <v/>
      </c>
      <c r="C243" s="175" t="str">
        <f>IF(ISNUMBER('דיווח דיגומים'!B243),'דיווח דיגומים'!C243,"")</f>
        <v/>
      </c>
      <c r="D243" s="176" t="str">
        <f>IF('דיווח דיגומים'!E243="","",'דיווח דיגומים'!E243)</f>
        <v/>
      </c>
      <c r="E243" s="177" t="str">
        <f>IF(B243="","",IF(VLOOKUP(B243,WQ_UnitID!B:C,2,FALSE)=0,"",VLOOKUP(B243,WQ_UnitID!B:C,2,FALSE)))</f>
        <v/>
      </c>
      <c r="F243" s="178" t="str">
        <f>IF(B243="","",ExcLimit!$B$8)</f>
        <v/>
      </c>
      <c r="G243" s="178" t="str">
        <f>IF(B243="","",IF(D243=Index!$R$24,"",ExcLimit!$C$8))</f>
        <v/>
      </c>
      <c r="H243" s="178" t="str">
        <f>IF(B243="","",ExcLimit!$D$8)</f>
        <v/>
      </c>
      <c r="I243" s="178" t="str">
        <f>IF(B243="","",ExcLimit!$E$8)</f>
        <v/>
      </c>
      <c r="J243" s="178" t="str">
        <f>IFERROR(VLOOKUP(B243,ExcCalc!O:S,2,FALSE),"")</f>
        <v/>
      </c>
      <c r="K243" s="178" t="str">
        <f>IFERROR(VLOOKUP(B243,ExcCalc!O:S,3,FALSE),"")</f>
        <v/>
      </c>
      <c r="L243" s="178" t="str">
        <f>IFERROR(VLOOKUP(B243,ExcCalc!O:S,4,FALSE),"")</f>
        <v/>
      </c>
      <c r="M243" s="178" t="str">
        <f>IFERROR(VLOOKUP(B243,ExcCalc!O:S,5,FALSE),"")</f>
        <v/>
      </c>
    </row>
    <row r="244" spans="1:13" x14ac:dyDescent="0.2">
      <c r="A244" s="152"/>
      <c r="B244" s="174" t="str">
        <f>IF(ISNUMBER('דיווח דיגומים'!B244),'דיווח דיגומים'!B244,"")</f>
        <v/>
      </c>
      <c r="C244" s="175" t="str">
        <f>IF(ISNUMBER('דיווח דיגומים'!B244),'דיווח דיגומים'!C244,"")</f>
        <v/>
      </c>
      <c r="D244" s="176" t="str">
        <f>IF('דיווח דיגומים'!E244="","",'דיווח דיגומים'!E244)</f>
        <v/>
      </c>
      <c r="E244" s="177" t="str">
        <f>IF(B244="","",IF(VLOOKUP(B244,WQ_UnitID!B:C,2,FALSE)=0,"",VLOOKUP(B244,WQ_UnitID!B:C,2,FALSE)))</f>
        <v/>
      </c>
      <c r="F244" s="178" t="str">
        <f>IF(B244="","",ExcLimit!$B$8)</f>
        <v/>
      </c>
      <c r="G244" s="178" t="str">
        <f>IF(B244="","",IF(D244=Index!$R$24,"",ExcLimit!$C$8))</f>
        <v/>
      </c>
      <c r="H244" s="178" t="str">
        <f>IF(B244="","",ExcLimit!$D$8)</f>
        <v/>
      </c>
      <c r="I244" s="178" t="str">
        <f>IF(B244="","",ExcLimit!$E$8)</f>
        <v/>
      </c>
      <c r="J244" s="178" t="str">
        <f>IFERROR(VLOOKUP(B244,ExcCalc!O:S,2,FALSE),"")</f>
        <v/>
      </c>
      <c r="K244" s="178" t="str">
        <f>IFERROR(VLOOKUP(B244,ExcCalc!O:S,3,FALSE),"")</f>
        <v/>
      </c>
      <c r="L244" s="178" t="str">
        <f>IFERROR(VLOOKUP(B244,ExcCalc!O:S,4,FALSE),"")</f>
        <v/>
      </c>
      <c r="M244" s="178" t="str">
        <f>IFERROR(VLOOKUP(B244,ExcCalc!O:S,5,FALSE),"")</f>
        <v/>
      </c>
    </row>
    <row r="245" spans="1:13" x14ac:dyDescent="0.2">
      <c r="A245" s="152"/>
      <c r="B245" s="174" t="str">
        <f>IF(ISNUMBER('דיווח דיגומים'!B245),'דיווח דיגומים'!B245,"")</f>
        <v/>
      </c>
      <c r="C245" s="175" t="str">
        <f>IF(ISNUMBER('דיווח דיגומים'!B245),'דיווח דיגומים'!C245,"")</f>
        <v/>
      </c>
      <c r="D245" s="176" t="str">
        <f>IF('דיווח דיגומים'!E245="","",'דיווח דיגומים'!E245)</f>
        <v/>
      </c>
      <c r="E245" s="177" t="str">
        <f>IF(B245="","",IF(VLOOKUP(B245,WQ_UnitID!B:C,2,FALSE)=0,"",VLOOKUP(B245,WQ_UnitID!B:C,2,FALSE)))</f>
        <v/>
      </c>
      <c r="F245" s="178" t="str">
        <f>IF(B245="","",ExcLimit!$B$8)</f>
        <v/>
      </c>
      <c r="G245" s="178" t="str">
        <f>IF(B245="","",IF(D245=Index!$R$24,"",ExcLimit!$C$8))</f>
        <v/>
      </c>
      <c r="H245" s="178" t="str">
        <f>IF(B245="","",ExcLimit!$D$8)</f>
        <v/>
      </c>
      <c r="I245" s="178" t="str">
        <f>IF(B245="","",ExcLimit!$E$8)</f>
        <v/>
      </c>
      <c r="J245" s="178" t="str">
        <f>IFERROR(VLOOKUP(B245,ExcCalc!O:S,2,FALSE),"")</f>
        <v/>
      </c>
      <c r="K245" s="178" t="str">
        <f>IFERROR(VLOOKUP(B245,ExcCalc!O:S,3,FALSE),"")</f>
        <v/>
      </c>
      <c r="L245" s="178" t="str">
        <f>IFERROR(VLOOKUP(B245,ExcCalc!O:S,4,FALSE),"")</f>
        <v/>
      </c>
      <c r="M245" s="178" t="str">
        <f>IFERROR(VLOOKUP(B245,ExcCalc!O:S,5,FALSE),"")</f>
        <v/>
      </c>
    </row>
    <row r="246" spans="1:13" x14ac:dyDescent="0.2">
      <c r="A246" s="152"/>
      <c r="B246" s="174" t="str">
        <f>IF(ISNUMBER('דיווח דיגומים'!B246),'דיווח דיגומים'!B246,"")</f>
        <v/>
      </c>
      <c r="C246" s="175" t="str">
        <f>IF(ISNUMBER('דיווח דיגומים'!B246),'דיווח דיגומים'!C246,"")</f>
        <v/>
      </c>
      <c r="D246" s="176" t="str">
        <f>IF('דיווח דיגומים'!E246="","",'דיווח דיגומים'!E246)</f>
        <v/>
      </c>
      <c r="E246" s="177" t="str">
        <f>IF(B246="","",IF(VLOOKUP(B246,WQ_UnitID!B:C,2,FALSE)=0,"",VLOOKUP(B246,WQ_UnitID!B:C,2,FALSE)))</f>
        <v/>
      </c>
      <c r="F246" s="178" t="str">
        <f>IF(B246="","",ExcLimit!$B$8)</f>
        <v/>
      </c>
      <c r="G246" s="178" t="str">
        <f>IF(B246="","",IF(D246=Index!$R$24,"",ExcLimit!$C$8))</f>
        <v/>
      </c>
      <c r="H246" s="178" t="str">
        <f>IF(B246="","",ExcLimit!$D$8)</f>
        <v/>
      </c>
      <c r="I246" s="178" t="str">
        <f>IF(B246="","",ExcLimit!$E$8)</f>
        <v/>
      </c>
      <c r="J246" s="178" t="str">
        <f>IFERROR(VLOOKUP(B246,ExcCalc!O:S,2,FALSE),"")</f>
        <v/>
      </c>
      <c r="K246" s="178" t="str">
        <f>IFERROR(VLOOKUP(B246,ExcCalc!O:S,3,FALSE),"")</f>
        <v/>
      </c>
      <c r="L246" s="178" t="str">
        <f>IFERROR(VLOOKUP(B246,ExcCalc!O:S,4,FALSE),"")</f>
        <v/>
      </c>
      <c r="M246" s="178" t="str">
        <f>IFERROR(VLOOKUP(B246,ExcCalc!O:S,5,FALSE),"")</f>
        <v/>
      </c>
    </row>
    <row r="247" spans="1:13" x14ac:dyDescent="0.2">
      <c r="A247" s="152"/>
      <c r="B247" s="174" t="str">
        <f>IF(ISNUMBER('דיווח דיגומים'!B247),'דיווח דיגומים'!B247,"")</f>
        <v/>
      </c>
      <c r="C247" s="175" t="str">
        <f>IF(ISNUMBER('דיווח דיגומים'!B247),'דיווח דיגומים'!C247,"")</f>
        <v/>
      </c>
      <c r="D247" s="176" t="str">
        <f>IF('דיווח דיגומים'!E247="","",'דיווח דיגומים'!E247)</f>
        <v/>
      </c>
      <c r="E247" s="177" t="str">
        <f>IF(B247="","",IF(VLOOKUP(B247,WQ_UnitID!B:C,2,FALSE)=0,"",VLOOKUP(B247,WQ_UnitID!B:C,2,FALSE)))</f>
        <v/>
      </c>
      <c r="F247" s="178" t="str">
        <f>IF(B247="","",ExcLimit!$B$8)</f>
        <v/>
      </c>
      <c r="G247" s="178" t="str">
        <f>IF(B247="","",IF(D247=Index!$R$24,"",ExcLimit!$C$8))</f>
        <v/>
      </c>
      <c r="H247" s="178" t="str">
        <f>IF(B247="","",ExcLimit!$D$8)</f>
        <v/>
      </c>
      <c r="I247" s="178" t="str">
        <f>IF(B247="","",ExcLimit!$E$8)</f>
        <v/>
      </c>
      <c r="J247" s="178" t="str">
        <f>IFERROR(VLOOKUP(B247,ExcCalc!O:S,2,FALSE),"")</f>
        <v/>
      </c>
      <c r="K247" s="178" t="str">
        <f>IFERROR(VLOOKUP(B247,ExcCalc!O:S,3,FALSE),"")</f>
        <v/>
      </c>
      <c r="L247" s="178" t="str">
        <f>IFERROR(VLOOKUP(B247,ExcCalc!O:S,4,FALSE),"")</f>
        <v/>
      </c>
      <c r="M247" s="178" t="str">
        <f>IFERROR(VLOOKUP(B247,ExcCalc!O:S,5,FALSE),"")</f>
        <v/>
      </c>
    </row>
    <row r="248" spans="1:13" x14ac:dyDescent="0.2">
      <c r="A248" s="152"/>
      <c r="B248" s="174" t="str">
        <f>IF(ISNUMBER('דיווח דיגומים'!B248),'דיווח דיגומים'!B248,"")</f>
        <v/>
      </c>
      <c r="C248" s="175" t="str">
        <f>IF(ISNUMBER('דיווח דיגומים'!B248),'דיווח דיגומים'!C248,"")</f>
        <v/>
      </c>
      <c r="D248" s="176" t="str">
        <f>IF('דיווח דיגומים'!E248="","",'דיווח דיגומים'!E248)</f>
        <v/>
      </c>
      <c r="E248" s="177" t="str">
        <f>IF(B248="","",IF(VLOOKUP(B248,WQ_UnitID!B:C,2,FALSE)=0,"",VLOOKUP(B248,WQ_UnitID!B:C,2,FALSE)))</f>
        <v/>
      </c>
      <c r="F248" s="178" t="str">
        <f>IF(B248="","",ExcLimit!$B$8)</f>
        <v/>
      </c>
      <c r="G248" s="178" t="str">
        <f>IF(B248="","",IF(D248=Index!$R$24,"",ExcLimit!$C$8))</f>
        <v/>
      </c>
      <c r="H248" s="178" t="str">
        <f>IF(B248="","",ExcLimit!$D$8)</f>
        <v/>
      </c>
      <c r="I248" s="178" t="str">
        <f>IF(B248="","",ExcLimit!$E$8)</f>
        <v/>
      </c>
      <c r="J248" s="178" t="str">
        <f>IFERROR(VLOOKUP(B248,ExcCalc!O:S,2,FALSE),"")</f>
        <v/>
      </c>
      <c r="K248" s="178" t="str">
        <f>IFERROR(VLOOKUP(B248,ExcCalc!O:S,3,FALSE),"")</f>
        <v/>
      </c>
      <c r="L248" s="178" t="str">
        <f>IFERROR(VLOOKUP(B248,ExcCalc!O:S,4,FALSE),"")</f>
        <v/>
      </c>
      <c r="M248" s="178" t="str">
        <f>IFERROR(VLOOKUP(B248,ExcCalc!O:S,5,FALSE),"")</f>
        <v/>
      </c>
    </row>
    <row r="249" spans="1:13" x14ac:dyDescent="0.2">
      <c r="A249" s="152"/>
      <c r="B249" s="174" t="str">
        <f>IF(ISNUMBER('דיווח דיגומים'!B249),'דיווח דיגומים'!B249,"")</f>
        <v/>
      </c>
      <c r="C249" s="175" t="str">
        <f>IF(ISNUMBER('דיווח דיגומים'!B249),'דיווח דיגומים'!C249,"")</f>
        <v/>
      </c>
      <c r="D249" s="176" t="str">
        <f>IF('דיווח דיגומים'!E249="","",'דיווח דיגומים'!E249)</f>
        <v/>
      </c>
      <c r="E249" s="177" t="str">
        <f>IF(B249="","",IF(VLOOKUP(B249,WQ_UnitID!B:C,2,FALSE)=0,"",VLOOKUP(B249,WQ_UnitID!B:C,2,FALSE)))</f>
        <v/>
      </c>
      <c r="F249" s="178" t="str">
        <f>IF(B249="","",ExcLimit!$B$8)</f>
        <v/>
      </c>
      <c r="G249" s="178" t="str">
        <f>IF(B249="","",IF(D249=Index!$R$24,"",ExcLimit!$C$8))</f>
        <v/>
      </c>
      <c r="H249" s="178" t="str">
        <f>IF(B249="","",ExcLimit!$D$8)</f>
        <v/>
      </c>
      <c r="I249" s="178" t="str">
        <f>IF(B249="","",ExcLimit!$E$8)</f>
        <v/>
      </c>
      <c r="J249" s="178" t="str">
        <f>IFERROR(VLOOKUP(B249,ExcCalc!O:S,2,FALSE),"")</f>
        <v/>
      </c>
      <c r="K249" s="178" t="str">
        <f>IFERROR(VLOOKUP(B249,ExcCalc!O:S,3,FALSE),"")</f>
        <v/>
      </c>
      <c r="L249" s="178" t="str">
        <f>IFERROR(VLOOKUP(B249,ExcCalc!O:S,4,FALSE),"")</f>
        <v/>
      </c>
      <c r="M249" s="178" t="str">
        <f>IFERROR(VLOOKUP(B249,ExcCalc!O:S,5,FALSE),"")</f>
        <v/>
      </c>
    </row>
    <row r="250" spans="1:13" x14ac:dyDescent="0.2">
      <c r="A250" s="152"/>
      <c r="B250" s="174" t="str">
        <f>IF(ISNUMBER('דיווח דיגומים'!B250),'דיווח דיגומים'!B250,"")</f>
        <v/>
      </c>
      <c r="C250" s="175" t="str">
        <f>IF(ISNUMBER('דיווח דיגומים'!B250),'דיווח דיגומים'!C250,"")</f>
        <v/>
      </c>
      <c r="D250" s="176" t="str">
        <f>IF('דיווח דיגומים'!E250="","",'דיווח דיגומים'!E250)</f>
        <v/>
      </c>
      <c r="E250" s="177" t="str">
        <f>IF(B250="","",IF(VLOOKUP(B250,WQ_UnitID!B:C,2,FALSE)=0,"",VLOOKUP(B250,WQ_UnitID!B:C,2,FALSE)))</f>
        <v/>
      </c>
      <c r="F250" s="178" t="str">
        <f>IF(B250="","",ExcLimit!$B$8)</f>
        <v/>
      </c>
      <c r="G250" s="178" t="str">
        <f>IF(B250="","",IF(D250=Index!$R$24,"",ExcLimit!$C$8))</f>
        <v/>
      </c>
      <c r="H250" s="178" t="str">
        <f>IF(B250="","",ExcLimit!$D$8)</f>
        <v/>
      </c>
      <c r="I250" s="178" t="str">
        <f>IF(B250="","",ExcLimit!$E$8)</f>
        <v/>
      </c>
      <c r="J250" s="178" t="str">
        <f>IFERROR(VLOOKUP(B250,ExcCalc!O:S,2,FALSE),"")</f>
        <v/>
      </c>
      <c r="K250" s="178" t="str">
        <f>IFERROR(VLOOKUP(B250,ExcCalc!O:S,3,FALSE),"")</f>
        <v/>
      </c>
      <c r="L250" s="178" t="str">
        <f>IFERROR(VLOOKUP(B250,ExcCalc!O:S,4,FALSE),"")</f>
        <v/>
      </c>
      <c r="M250" s="178" t="str">
        <f>IFERROR(VLOOKUP(B250,ExcCalc!O:S,5,FALSE),"")</f>
        <v/>
      </c>
    </row>
    <row r="251" spans="1:13" x14ac:dyDescent="0.2">
      <c r="A251" s="152"/>
      <c r="B251" s="174" t="str">
        <f>IF(ISNUMBER('דיווח דיגומים'!B251),'דיווח דיגומים'!B251,"")</f>
        <v/>
      </c>
      <c r="C251" s="175" t="str">
        <f>IF(ISNUMBER('דיווח דיגומים'!B251),'דיווח דיגומים'!C251,"")</f>
        <v/>
      </c>
      <c r="D251" s="176" t="str">
        <f>IF('דיווח דיגומים'!E251="","",'דיווח דיגומים'!E251)</f>
        <v/>
      </c>
      <c r="E251" s="177" t="str">
        <f>IF(B251="","",IF(VLOOKUP(B251,WQ_UnitID!B:C,2,FALSE)=0,"",VLOOKUP(B251,WQ_UnitID!B:C,2,FALSE)))</f>
        <v/>
      </c>
      <c r="F251" s="178" t="str">
        <f>IF(B251="","",ExcLimit!$B$8)</f>
        <v/>
      </c>
      <c r="G251" s="178" t="str">
        <f>IF(B251="","",IF(D251=Index!$R$24,"",ExcLimit!$C$8))</f>
        <v/>
      </c>
      <c r="H251" s="178" t="str">
        <f>IF(B251="","",ExcLimit!$D$8)</f>
        <v/>
      </c>
      <c r="I251" s="178" t="str">
        <f>IF(B251="","",ExcLimit!$E$8)</f>
        <v/>
      </c>
      <c r="J251" s="178" t="str">
        <f>IFERROR(VLOOKUP(B251,ExcCalc!O:S,2,FALSE),"")</f>
        <v/>
      </c>
      <c r="K251" s="178" t="str">
        <f>IFERROR(VLOOKUP(B251,ExcCalc!O:S,3,FALSE),"")</f>
        <v/>
      </c>
      <c r="L251" s="178" t="str">
        <f>IFERROR(VLOOKUP(B251,ExcCalc!O:S,4,FALSE),"")</f>
        <v/>
      </c>
      <c r="M251" s="178" t="str">
        <f>IFERROR(VLOOKUP(B251,ExcCalc!O:S,5,FALSE),"")</f>
        <v/>
      </c>
    </row>
    <row r="252" spans="1:13" x14ac:dyDescent="0.2">
      <c r="A252" s="152"/>
      <c r="B252" s="174" t="str">
        <f>IF(ISNUMBER('דיווח דיגומים'!B252),'דיווח דיגומים'!B252,"")</f>
        <v/>
      </c>
      <c r="C252" s="175" t="str">
        <f>IF(ISNUMBER('דיווח דיגומים'!B252),'דיווח דיגומים'!C252,"")</f>
        <v/>
      </c>
      <c r="D252" s="176" t="str">
        <f>IF('דיווח דיגומים'!E252="","",'דיווח דיגומים'!E252)</f>
        <v/>
      </c>
      <c r="E252" s="177" t="str">
        <f>IF(B252="","",IF(VLOOKUP(B252,WQ_UnitID!B:C,2,FALSE)=0,"",VLOOKUP(B252,WQ_UnitID!B:C,2,FALSE)))</f>
        <v/>
      </c>
      <c r="F252" s="178" t="str">
        <f>IF(B252="","",ExcLimit!$B$8)</f>
        <v/>
      </c>
      <c r="G252" s="178" t="str">
        <f>IF(B252="","",IF(D252=Index!$R$24,"",ExcLimit!$C$8))</f>
        <v/>
      </c>
      <c r="H252" s="178" t="str">
        <f>IF(B252="","",ExcLimit!$D$8)</f>
        <v/>
      </c>
      <c r="I252" s="178" t="str">
        <f>IF(B252="","",ExcLimit!$E$8)</f>
        <v/>
      </c>
      <c r="J252" s="178" t="str">
        <f>IFERROR(VLOOKUP(B252,ExcCalc!O:S,2,FALSE),"")</f>
        <v/>
      </c>
      <c r="K252" s="178" t="str">
        <f>IFERROR(VLOOKUP(B252,ExcCalc!O:S,3,FALSE),"")</f>
        <v/>
      </c>
      <c r="L252" s="178" t="str">
        <f>IFERROR(VLOOKUP(B252,ExcCalc!O:S,4,FALSE),"")</f>
        <v/>
      </c>
      <c r="M252" s="178" t="str">
        <f>IFERROR(VLOOKUP(B252,ExcCalc!O:S,5,FALSE),"")</f>
        <v/>
      </c>
    </row>
    <row r="253" spans="1:13" x14ac:dyDescent="0.2">
      <c r="A253" s="152"/>
      <c r="B253" s="174" t="str">
        <f>IF(ISNUMBER('דיווח דיגומים'!B253),'דיווח דיגומים'!B253,"")</f>
        <v/>
      </c>
      <c r="C253" s="175" t="str">
        <f>IF(ISNUMBER('דיווח דיגומים'!B253),'דיווח דיגומים'!C253,"")</f>
        <v/>
      </c>
      <c r="D253" s="176" t="str">
        <f>IF('דיווח דיגומים'!E253="","",'דיווח דיגומים'!E253)</f>
        <v/>
      </c>
      <c r="E253" s="177" t="str">
        <f>IF(B253="","",IF(VLOOKUP(B253,WQ_UnitID!B:C,2,FALSE)=0,"",VLOOKUP(B253,WQ_UnitID!B:C,2,FALSE)))</f>
        <v/>
      </c>
      <c r="F253" s="178" t="str">
        <f>IF(B253="","",ExcLimit!$B$8)</f>
        <v/>
      </c>
      <c r="G253" s="178" t="str">
        <f>IF(B253="","",IF(D253=Index!$R$24,"",ExcLimit!$C$8))</f>
        <v/>
      </c>
      <c r="H253" s="178" t="str">
        <f>IF(B253="","",ExcLimit!$D$8)</f>
        <v/>
      </c>
      <c r="I253" s="178" t="str">
        <f>IF(B253="","",ExcLimit!$E$8)</f>
        <v/>
      </c>
      <c r="J253" s="178" t="str">
        <f>IFERROR(VLOOKUP(B253,ExcCalc!O:S,2,FALSE),"")</f>
        <v/>
      </c>
      <c r="K253" s="178" t="str">
        <f>IFERROR(VLOOKUP(B253,ExcCalc!O:S,3,FALSE),"")</f>
        <v/>
      </c>
      <c r="L253" s="178" t="str">
        <f>IFERROR(VLOOKUP(B253,ExcCalc!O:S,4,FALSE),"")</f>
        <v/>
      </c>
      <c r="M253" s="178" t="str">
        <f>IFERROR(VLOOKUP(B253,ExcCalc!O:S,5,FALSE),"")</f>
        <v/>
      </c>
    </row>
    <row r="254" spans="1:13" x14ac:dyDescent="0.2">
      <c r="A254" s="152"/>
      <c r="B254" s="174" t="str">
        <f>IF(ISNUMBER('דיווח דיגומים'!B254),'דיווח דיגומים'!B254,"")</f>
        <v/>
      </c>
      <c r="C254" s="175" t="str">
        <f>IF(ISNUMBER('דיווח דיגומים'!B254),'דיווח דיגומים'!C254,"")</f>
        <v/>
      </c>
      <c r="D254" s="176" t="str">
        <f>IF('דיווח דיגומים'!E254="","",'דיווח דיגומים'!E254)</f>
        <v/>
      </c>
      <c r="E254" s="177" t="str">
        <f>IF(B254="","",IF(VLOOKUP(B254,WQ_UnitID!B:C,2,FALSE)=0,"",VLOOKUP(B254,WQ_UnitID!B:C,2,FALSE)))</f>
        <v/>
      </c>
      <c r="F254" s="178" t="str">
        <f>IF(B254="","",ExcLimit!$B$8)</f>
        <v/>
      </c>
      <c r="G254" s="178" t="str">
        <f>IF(B254="","",IF(D254=Index!$R$24,"",ExcLimit!$C$8))</f>
        <v/>
      </c>
      <c r="H254" s="178" t="str">
        <f>IF(B254="","",ExcLimit!$D$8)</f>
        <v/>
      </c>
      <c r="I254" s="178" t="str">
        <f>IF(B254="","",ExcLimit!$E$8)</f>
        <v/>
      </c>
      <c r="J254" s="178" t="str">
        <f>IFERROR(VLOOKUP(B254,ExcCalc!O:S,2,FALSE),"")</f>
        <v/>
      </c>
      <c r="K254" s="178" t="str">
        <f>IFERROR(VLOOKUP(B254,ExcCalc!O:S,3,FALSE),"")</f>
        <v/>
      </c>
      <c r="L254" s="178" t="str">
        <f>IFERROR(VLOOKUP(B254,ExcCalc!O:S,4,FALSE),"")</f>
        <v/>
      </c>
      <c r="M254" s="178" t="str">
        <f>IFERROR(VLOOKUP(B254,ExcCalc!O:S,5,FALSE),"")</f>
        <v/>
      </c>
    </row>
    <row r="255" spans="1:13" x14ac:dyDescent="0.2">
      <c r="A255" s="152"/>
      <c r="B255" s="174" t="str">
        <f>IF(ISNUMBER('דיווח דיגומים'!B255),'דיווח דיגומים'!B255,"")</f>
        <v/>
      </c>
      <c r="C255" s="175" t="str">
        <f>IF(ISNUMBER('דיווח דיגומים'!B255),'דיווח דיגומים'!C255,"")</f>
        <v/>
      </c>
      <c r="D255" s="176" t="str">
        <f>IF('דיווח דיגומים'!E255="","",'דיווח דיגומים'!E255)</f>
        <v/>
      </c>
      <c r="E255" s="177" t="str">
        <f>IF(B255="","",IF(VLOOKUP(B255,WQ_UnitID!B:C,2,FALSE)=0,"",VLOOKUP(B255,WQ_UnitID!B:C,2,FALSE)))</f>
        <v/>
      </c>
      <c r="F255" s="178" t="str">
        <f>IF(B255="","",ExcLimit!$B$8)</f>
        <v/>
      </c>
      <c r="G255" s="178" t="str">
        <f>IF(B255="","",IF(D255=Index!$R$24,"",ExcLimit!$C$8))</f>
        <v/>
      </c>
      <c r="H255" s="178" t="str">
        <f>IF(B255="","",ExcLimit!$D$8)</f>
        <v/>
      </c>
      <c r="I255" s="178" t="str">
        <f>IF(B255="","",ExcLimit!$E$8)</f>
        <v/>
      </c>
      <c r="J255" s="178" t="str">
        <f>IFERROR(VLOOKUP(B255,ExcCalc!O:S,2,FALSE),"")</f>
        <v/>
      </c>
      <c r="K255" s="178" t="str">
        <f>IFERROR(VLOOKUP(B255,ExcCalc!O:S,3,FALSE),"")</f>
        <v/>
      </c>
      <c r="L255" s="178" t="str">
        <f>IFERROR(VLOOKUP(B255,ExcCalc!O:S,4,FALSE),"")</f>
        <v/>
      </c>
      <c r="M255" s="178" t="str">
        <f>IFERROR(VLOOKUP(B255,ExcCalc!O:S,5,FALSE),"")</f>
        <v/>
      </c>
    </row>
    <row r="256" spans="1:13" x14ac:dyDescent="0.2">
      <c r="A256" s="152"/>
      <c r="B256" s="174" t="str">
        <f>IF(ISNUMBER('דיווח דיגומים'!B256),'דיווח דיגומים'!B256,"")</f>
        <v/>
      </c>
      <c r="C256" s="175" t="str">
        <f>IF(ISNUMBER('דיווח דיגומים'!B256),'דיווח דיגומים'!C256,"")</f>
        <v/>
      </c>
      <c r="D256" s="176" t="str">
        <f>IF('דיווח דיגומים'!E256="","",'דיווח דיגומים'!E256)</f>
        <v/>
      </c>
      <c r="E256" s="177" t="str">
        <f>IF(B256="","",IF(VLOOKUP(B256,WQ_UnitID!B:C,2,FALSE)=0,"",VLOOKUP(B256,WQ_UnitID!B:C,2,FALSE)))</f>
        <v/>
      </c>
      <c r="F256" s="178" t="str">
        <f>IF(B256="","",ExcLimit!$B$8)</f>
        <v/>
      </c>
      <c r="G256" s="178" t="str">
        <f>IF(B256="","",IF(D256=Index!$R$24,"",ExcLimit!$C$8))</f>
        <v/>
      </c>
      <c r="H256" s="178" t="str">
        <f>IF(B256="","",ExcLimit!$D$8)</f>
        <v/>
      </c>
      <c r="I256" s="178" t="str">
        <f>IF(B256="","",ExcLimit!$E$8)</f>
        <v/>
      </c>
      <c r="J256" s="178" t="str">
        <f>IFERROR(VLOOKUP(B256,ExcCalc!O:S,2,FALSE),"")</f>
        <v/>
      </c>
      <c r="K256" s="178" t="str">
        <f>IFERROR(VLOOKUP(B256,ExcCalc!O:S,3,FALSE),"")</f>
        <v/>
      </c>
      <c r="L256" s="178" t="str">
        <f>IFERROR(VLOOKUP(B256,ExcCalc!O:S,4,FALSE),"")</f>
        <v/>
      </c>
      <c r="M256" s="178" t="str">
        <f>IFERROR(VLOOKUP(B256,ExcCalc!O:S,5,FALSE),"")</f>
        <v/>
      </c>
    </row>
    <row r="257" spans="1:13" x14ac:dyDescent="0.2">
      <c r="A257" s="152"/>
      <c r="B257" s="174" t="str">
        <f>IF(ISNUMBER('דיווח דיגומים'!B257),'דיווח דיגומים'!B257,"")</f>
        <v/>
      </c>
      <c r="C257" s="175" t="str">
        <f>IF(ISNUMBER('דיווח דיגומים'!B257),'דיווח דיגומים'!C257,"")</f>
        <v/>
      </c>
      <c r="D257" s="176" t="str">
        <f>IF('דיווח דיגומים'!E257="","",'דיווח דיגומים'!E257)</f>
        <v/>
      </c>
      <c r="E257" s="177" t="str">
        <f>IF(B257="","",IF(VLOOKUP(B257,WQ_UnitID!B:C,2,FALSE)=0,"",VLOOKUP(B257,WQ_UnitID!B:C,2,FALSE)))</f>
        <v/>
      </c>
      <c r="F257" s="178" t="str">
        <f>IF(B257="","",ExcLimit!$B$8)</f>
        <v/>
      </c>
      <c r="G257" s="178" t="str">
        <f>IF(B257="","",IF(D257=Index!$R$24,"",ExcLimit!$C$8))</f>
        <v/>
      </c>
      <c r="H257" s="178" t="str">
        <f>IF(B257="","",ExcLimit!$D$8)</f>
        <v/>
      </c>
      <c r="I257" s="178" t="str">
        <f>IF(B257="","",ExcLimit!$E$8)</f>
        <v/>
      </c>
      <c r="J257" s="178" t="str">
        <f>IFERROR(VLOOKUP(B257,ExcCalc!O:S,2,FALSE),"")</f>
        <v/>
      </c>
      <c r="K257" s="178" t="str">
        <f>IFERROR(VLOOKUP(B257,ExcCalc!O:S,3,FALSE),"")</f>
        <v/>
      </c>
      <c r="L257" s="178" t="str">
        <f>IFERROR(VLOOKUP(B257,ExcCalc!O:S,4,FALSE),"")</f>
        <v/>
      </c>
      <c r="M257" s="178" t="str">
        <f>IFERROR(VLOOKUP(B257,ExcCalc!O:S,5,FALSE),"")</f>
        <v/>
      </c>
    </row>
    <row r="258" spans="1:13" x14ac:dyDescent="0.2">
      <c r="A258" s="152"/>
      <c r="B258" s="174" t="str">
        <f>IF(ISNUMBER('דיווח דיגומים'!B258),'דיווח דיגומים'!B258,"")</f>
        <v/>
      </c>
      <c r="C258" s="175" t="str">
        <f>IF(ISNUMBER('דיווח דיגומים'!B258),'דיווח דיגומים'!C258,"")</f>
        <v/>
      </c>
      <c r="D258" s="176" t="str">
        <f>IF('דיווח דיגומים'!E258="","",'דיווח דיגומים'!E258)</f>
        <v/>
      </c>
      <c r="E258" s="177" t="str">
        <f>IF(B258="","",IF(VLOOKUP(B258,WQ_UnitID!B:C,2,FALSE)=0,"",VLOOKUP(B258,WQ_UnitID!B:C,2,FALSE)))</f>
        <v/>
      </c>
      <c r="F258" s="178" t="str">
        <f>IF(B258="","",ExcLimit!$B$8)</f>
        <v/>
      </c>
      <c r="G258" s="178" t="str">
        <f>IF(B258="","",IF(D258=Index!$R$24,"",ExcLimit!$C$8))</f>
        <v/>
      </c>
      <c r="H258" s="178" t="str">
        <f>IF(B258="","",ExcLimit!$D$8)</f>
        <v/>
      </c>
      <c r="I258" s="178" t="str">
        <f>IF(B258="","",ExcLimit!$E$8)</f>
        <v/>
      </c>
      <c r="J258" s="178" t="str">
        <f>IFERROR(VLOOKUP(B258,ExcCalc!O:S,2,FALSE),"")</f>
        <v/>
      </c>
      <c r="K258" s="178" t="str">
        <f>IFERROR(VLOOKUP(B258,ExcCalc!O:S,3,FALSE),"")</f>
        <v/>
      </c>
      <c r="L258" s="178" t="str">
        <f>IFERROR(VLOOKUP(B258,ExcCalc!O:S,4,FALSE),"")</f>
        <v/>
      </c>
      <c r="M258" s="178" t="str">
        <f>IFERROR(VLOOKUP(B258,ExcCalc!O:S,5,FALSE),"")</f>
        <v/>
      </c>
    </row>
    <row r="259" spans="1:13" x14ac:dyDescent="0.2">
      <c r="A259" s="152"/>
      <c r="B259" s="174" t="str">
        <f>IF(ISNUMBER('דיווח דיגומים'!B259),'דיווח דיגומים'!B259,"")</f>
        <v/>
      </c>
      <c r="C259" s="175" t="str">
        <f>IF(ISNUMBER('דיווח דיגומים'!B259),'דיווח דיגומים'!C259,"")</f>
        <v/>
      </c>
      <c r="D259" s="176" t="str">
        <f>IF('דיווח דיגומים'!E259="","",'דיווח דיגומים'!E259)</f>
        <v/>
      </c>
      <c r="E259" s="177" t="str">
        <f>IF(B259="","",IF(VLOOKUP(B259,WQ_UnitID!B:C,2,FALSE)=0,"",VLOOKUP(B259,WQ_UnitID!B:C,2,FALSE)))</f>
        <v/>
      </c>
      <c r="F259" s="178" t="str">
        <f>IF(B259="","",ExcLimit!$B$8)</f>
        <v/>
      </c>
      <c r="G259" s="178" t="str">
        <f>IF(B259="","",IF(D259=Index!$R$24,"",ExcLimit!$C$8))</f>
        <v/>
      </c>
      <c r="H259" s="178" t="str">
        <f>IF(B259="","",ExcLimit!$D$8)</f>
        <v/>
      </c>
      <c r="I259" s="178" t="str">
        <f>IF(B259="","",ExcLimit!$E$8)</f>
        <v/>
      </c>
      <c r="J259" s="178" t="str">
        <f>IFERROR(VLOOKUP(B259,ExcCalc!O:S,2,FALSE),"")</f>
        <v/>
      </c>
      <c r="K259" s="178" t="str">
        <f>IFERROR(VLOOKUP(B259,ExcCalc!O:S,3,FALSE),"")</f>
        <v/>
      </c>
      <c r="L259" s="178" t="str">
        <f>IFERROR(VLOOKUP(B259,ExcCalc!O:S,4,FALSE),"")</f>
        <v/>
      </c>
      <c r="M259" s="178" t="str">
        <f>IFERROR(VLOOKUP(B259,ExcCalc!O:S,5,FALSE),"")</f>
        <v/>
      </c>
    </row>
    <row r="260" spans="1:13" x14ac:dyDescent="0.2">
      <c r="A260" s="152"/>
      <c r="B260" s="174" t="str">
        <f>IF(ISNUMBER('דיווח דיגומים'!B260),'דיווח דיגומים'!B260,"")</f>
        <v/>
      </c>
      <c r="C260" s="175" t="str">
        <f>IF(ISNUMBER('דיווח דיגומים'!B260),'דיווח דיגומים'!C260,"")</f>
        <v/>
      </c>
      <c r="D260" s="176" t="str">
        <f>IF('דיווח דיגומים'!E260="","",'דיווח דיגומים'!E260)</f>
        <v/>
      </c>
      <c r="E260" s="177" t="str">
        <f>IF(B260="","",IF(VLOOKUP(B260,WQ_UnitID!B:C,2,FALSE)=0,"",VLOOKUP(B260,WQ_UnitID!B:C,2,FALSE)))</f>
        <v/>
      </c>
      <c r="F260" s="178" t="str">
        <f>IF(B260="","",ExcLimit!$B$8)</f>
        <v/>
      </c>
      <c r="G260" s="178" t="str">
        <f>IF(B260="","",IF(D260=Index!$R$24,"",ExcLimit!$C$8))</f>
        <v/>
      </c>
      <c r="H260" s="178" t="str">
        <f>IF(B260="","",ExcLimit!$D$8)</f>
        <v/>
      </c>
      <c r="I260" s="178" t="str">
        <f>IF(B260="","",ExcLimit!$E$8)</f>
        <v/>
      </c>
      <c r="J260" s="178" t="str">
        <f>IFERROR(VLOOKUP(B260,ExcCalc!O:S,2,FALSE),"")</f>
        <v/>
      </c>
      <c r="K260" s="178" t="str">
        <f>IFERROR(VLOOKUP(B260,ExcCalc!O:S,3,FALSE),"")</f>
        <v/>
      </c>
      <c r="L260" s="178" t="str">
        <f>IFERROR(VLOOKUP(B260,ExcCalc!O:S,4,FALSE),"")</f>
        <v/>
      </c>
      <c r="M260" s="178" t="str">
        <f>IFERROR(VLOOKUP(B260,ExcCalc!O:S,5,FALSE),"")</f>
        <v/>
      </c>
    </row>
    <row r="261" spans="1:13" x14ac:dyDescent="0.2">
      <c r="A261" s="152"/>
      <c r="B261" s="174" t="str">
        <f>IF(ISNUMBER('דיווח דיגומים'!B261),'דיווח דיגומים'!B261,"")</f>
        <v/>
      </c>
      <c r="C261" s="175" t="str">
        <f>IF(ISNUMBER('דיווח דיגומים'!B261),'דיווח דיגומים'!C261,"")</f>
        <v/>
      </c>
      <c r="D261" s="176" t="str">
        <f>IF('דיווח דיגומים'!E261="","",'דיווח דיגומים'!E261)</f>
        <v/>
      </c>
      <c r="E261" s="177" t="str">
        <f>IF(B261="","",IF(VLOOKUP(B261,WQ_UnitID!B:C,2,FALSE)=0,"",VLOOKUP(B261,WQ_UnitID!B:C,2,FALSE)))</f>
        <v/>
      </c>
      <c r="F261" s="178" t="str">
        <f>IF(B261="","",ExcLimit!$B$8)</f>
        <v/>
      </c>
      <c r="G261" s="178" t="str">
        <f>IF(B261="","",IF(D261=Index!$R$24,"",ExcLimit!$C$8))</f>
        <v/>
      </c>
      <c r="H261" s="178" t="str">
        <f>IF(B261="","",ExcLimit!$D$8)</f>
        <v/>
      </c>
      <c r="I261" s="178" t="str">
        <f>IF(B261="","",ExcLimit!$E$8)</f>
        <v/>
      </c>
      <c r="J261" s="178" t="str">
        <f>IFERROR(VLOOKUP(B261,ExcCalc!O:S,2,FALSE),"")</f>
        <v/>
      </c>
      <c r="K261" s="178" t="str">
        <f>IFERROR(VLOOKUP(B261,ExcCalc!O:S,3,FALSE),"")</f>
        <v/>
      </c>
      <c r="L261" s="178" t="str">
        <f>IFERROR(VLOOKUP(B261,ExcCalc!O:S,4,FALSE),"")</f>
        <v/>
      </c>
      <c r="M261" s="178" t="str">
        <f>IFERROR(VLOOKUP(B261,ExcCalc!O:S,5,FALSE),"")</f>
        <v/>
      </c>
    </row>
    <row r="262" spans="1:13" x14ac:dyDescent="0.2">
      <c r="A262" s="152"/>
      <c r="B262" s="174" t="str">
        <f>IF(ISNUMBER('דיווח דיגומים'!B262),'דיווח דיגומים'!B262,"")</f>
        <v/>
      </c>
      <c r="C262" s="175" t="str">
        <f>IF(ISNUMBER('דיווח דיגומים'!B262),'דיווח דיגומים'!C262,"")</f>
        <v/>
      </c>
      <c r="D262" s="176" t="str">
        <f>IF('דיווח דיגומים'!E262="","",'דיווח דיגומים'!E262)</f>
        <v/>
      </c>
      <c r="E262" s="177" t="str">
        <f>IF(B262="","",IF(VLOOKUP(B262,WQ_UnitID!B:C,2,FALSE)=0,"",VLOOKUP(B262,WQ_UnitID!B:C,2,FALSE)))</f>
        <v/>
      </c>
      <c r="F262" s="178" t="str">
        <f>IF(B262="","",ExcLimit!$B$8)</f>
        <v/>
      </c>
      <c r="G262" s="178" t="str">
        <f>IF(B262="","",IF(D262=Index!$R$24,"",ExcLimit!$C$8))</f>
        <v/>
      </c>
      <c r="H262" s="178" t="str">
        <f>IF(B262="","",ExcLimit!$D$8)</f>
        <v/>
      </c>
      <c r="I262" s="178" t="str">
        <f>IF(B262="","",ExcLimit!$E$8)</f>
        <v/>
      </c>
      <c r="J262" s="178" t="str">
        <f>IFERROR(VLOOKUP(B262,ExcCalc!O:S,2,FALSE),"")</f>
        <v/>
      </c>
      <c r="K262" s="178" t="str">
        <f>IFERROR(VLOOKUP(B262,ExcCalc!O:S,3,FALSE),"")</f>
        <v/>
      </c>
      <c r="L262" s="178" t="str">
        <f>IFERROR(VLOOKUP(B262,ExcCalc!O:S,4,FALSE),"")</f>
        <v/>
      </c>
      <c r="M262" s="178" t="str">
        <f>IFERROR(VLOOKUP(B262,ExcCalc!O:S,5,FALSE),"")</f>
        <v/>
      </c>
    </row>
    <row r="263" spans="1:13" x14ac:dyDescent="0.2">
      <c r="A263" s="152"/>
      <c r="B263" s="174" t="str">
        <f>IF(ISNUMBER('דיווח דיגומים'!B263),'דיווח דיגומים'!B263,"")</f>
        <v/>
      </c>
      <c r="C263" s="175" t="str">
        <f>IF(ISNUMBER('דיווח דיגומים'!B263),'דיווח דיגומים'!C263,"")</f>
        <v/>
      </c>
      <c r="D263" s="176" t="str">
        <f>IF('דיווח דיגומים'!E263="","",'דיווח דיגומים'!E263)</f>
        <v/>
      </c>
      <c r="E263" s="177" t="str">
        <f>IF(B263="","",IF(VLOOKUP(B263,WQ_UnitID!B:C,2,FALSE)=0,"",VLOOKUP(B263,WQ_UnitID!B:C,2,FALSE)))</f>
        <v/>
      </c>
      <c r="F263" s="178" t="str">
        <f>IF(B263="","",ExcLimit!$B$8)</f>
        <v/>
      </c>
      <c r="G263" s="178" t="str">
        <f>IF(B263="","",IF(D263=Index!$R$24,"",ExcLimit!$C$8))</f>
        <v/>
      </c>
      <c r="H263" s="178" t="str">
        <f>IF(B263="","",ExcLimit!$D$8)</f>
        <v/>
      </c>
      <c r="I263" s="178" t="str">
        <f>IF(B263="","",ExcLimit!$E$8)</f>
        <v/>
      </c>
      <c r="J263" s="178" t="str">
        <f>IFERROR(VLOOKUP(B263,ExcCalc!O:S,2,FALSE),"")</f>
        <v/>
      </c>
      <c r="K263" s="178" t="str">
        <f>IFERROR(VLOOKUP(B263,ExcCalc!O:S,3,FALSE),"")</f>
        <v/>
      </c>
      <c r="L263" s="178" t="str">
        <f>IFERROR(VLOOKUP(B263,ExcCalc!O:S,4,FALSE),"")</f>
        <v/>
      </c>
      <c r="M263" s="178" t="str">
        <f>IFERROR(VLOOKUP(B263,ExcCalc!O:S,5,FALSE),"")</f>
        <v/>
      </c>
    </row>
    <row r="264" spans="1:13" x14ac:dyDescent="0.2">
      <c r="A264" s="152"/>
      <c r="B264" s="174" t="str">
        <f>IF(ISNUMBER('דיווח דיגומים'!B264),'דיווח דיגומים'!B264,"")</f>
        <v/>
      </c>
      <c r="C264" s="175" t="str">
        <f>IF(ISNUMBER('דיווח דיגומים'!B264),'דיווח דיגומים'!C264,"")</f>
        <v/>
      </c>
      <c r="D264" s="176" t="str">
        <f>IF('דיווח דיגומים'!E264="","",'דיווח דיגומים'!E264)</f>
        <v/>
      </c>
      <c r="E264" s="177" t="str">
        <f>IF(B264="","",IF(VLOOKUP(B264,WQ_UnitID!B:C,2,FALSE)=0,"",VLOOKUP(B264,WQ_UnitID!B:C,2,FALSE)))</f>
        <v/>
      </c>
      <c r="F264" s="178" t="str">
        <f>IF(B264="","",ExcLimit!$B$8)</f>
        <v/>
      </c>
      <c r="G264" s="178" t="str">
        <f>IF(B264="","",IF(D264=Index!$R$24,"",ExcLimit!$C$8))</f>
        <v/>
      </c>
      <c r="H264" s="178" t="str">
        <f>IF(B264="","",ExcLimit!$D$8)</f>
        <v/>
      </c>
      <c r="I264" s="178" t="str">
        <f>IF(B264="","",ExcLimit!$E$8)</f>
        <v/>
      </c>
      <c r="J264" s="178" t="str">
        <f>IFERROR(VLOOKUP(B264,ExcCalc!O:S,2,FALSE),"")</f>
        <v/>
      </c>
      <c r="K264" s="178" t="str">
        <f>IFERROR(VLOOKUP(B264,ExcCalc!O:S,3,FALSE),"")</f>
        <v/>
      </c>
      <c r="L264" s="178" t="str">
        <f>IFERROR(VLOOKUP(B264,ExcCalc!O:S,4,FALSE),"")</f>
        <v/>
      </c>
      <c r="M264" s="178" t="str">
        <f>IFERROR(VLOOKUP(B264,ExcCalc!O:S,5,FALSE),"")</f>
        <v/>
      </c>
    </row>
    <row r="265" spans="1:13" x14ac:dyDescent="0.2">
      <c r="A265" s="152"/>
      <c r="B265" s="174" t="str">
        <f>IF(ISNUMBER('דיווח דיגומים'!B265),'דיווח דיגומים'!B265,"")</f>
        <v/>
      </c>
      <c r="C265" s="175" t="str">
        <f>IF(ISNUMBER('דיווח דיגומים'!B265),'דיווח דיגומים'!C265,"")</f>
        <v/>
      </c>
      <c r="D265" s="176" t="str">
        <f>IF('דיווח דיגומים'!E265="","",'דיווח דיגומים'!E265)</f>
        <v/>
      </c>
      <c r="E265" s="177" t="str">
        <f>IF(B265="","",IF(VLOOKUP(B265,WQ_UnitID!B:C,2,FALSE)=0,"",VLOOKUP(B265,WQ_UnitID!B:C,2,FALSE)))</f>
        <v/>
      </c>
      <c r="F265" s="178" t="str">
        <f>IF(B265="","",ExcLimit!$B$8)</f>
        <v/>
      </c>
      <c r="G265" s="178" t="str">
        <f>IF(B265="","",IF(D265=Index!$R$24,"",ExcLimit!$C$8))</f>
        <v/>
      </c>
      <c r="H265" s="178" t="str">
        <f>IF(B265="","",ExcLimit!$D$8)</f>
        <v/>
      </c>
      <c r="I265" s="178" t="str">
        <f>IF(B265="","",ExcLimit!$E$8)</f>
        <v/>
      </c>
      <c r="J265" s="178" t="str">
        <f>IFERROR(VLOOKUP(B265,ExcCalc!O:S,2,FALSE),"")</f>
        <v/>
      </c>
      <c r="K265" s="178" t="str">
        <f>IFERROR(VLOOKUP(B265,ExcCalc!O:S,3,FALSE),"")</f>
        <v/>
      </c>
      <c r="L265" s="178" t="str">
        <f>IFERROR(VLOOKUP(B265,ExcCalc!O:S,4,FALSE),"")</f>
        <v/>
      </c>
      <c r="M265" s="178" t="str">
        <f>IFERROR(VLOOKUP(B265,ExcCalc!O:S,5,FALSE),"")</f>
        <v/>
      </c>
    </row>
    <row r="266" spans="1:13" x14ac:dyDescent="0.2">
      <c r="A266" s="152"/>
      <c r="B266" s="174" t="str">
        <f>IF(ISNUMBER('דיווח דיגומים'!B266),'דיווח דיגומים'!B266,"")</f>
        <v/>
      </c>
      <c r="C266" s="175" t="str">
        <f>IF(ISNUMBER('דיווח דיגומים'!B266),'דיווח דיגומים'!C266,"")</f>
        <v/>
      </c>
      <c r="D266" s="176" t="str">
        <f>IF('דיווח דיגומים'!E266="","",'דיווח דיגומים'!E266)</f>
        <v/>
      </c>
      <c r="E266" s="177" t="str">
        <f>IF(B266="","",IF(VLOOKUP(B266,WQ_UnitID!B:C,2,FALSE)=0,"",VLOOKUP(B266,WQ_UnitID!B:C,2,FALSE)))</f>
        <v/>
      </c>
      <c r="F266" s="178" t="str">
        <f>IF(B266="","",ExcLimit!$B$8)</f>
        <v/>
      </c>
      <c r="G266" s="178" t="str">
        <f>IF(B266="","",IF(D266=Index!$R$24,"",ExcLimit!$C$8))</f>
        <v/>
      </c>
      <c r="H266" s="178" t="str">
        <f>IF(B266="","",ExcLimit!$D$8)</f>
        <v/>
      </c>
      <c r="I266" s="178" t="str">
        <f>IF(B266="","",ExcLimit!$E$8)</f>
        <v/>
      </c>
      <c r="J266" s="178" t="str">
        <f>IFERROR(VLOOKUP(B266,ExcCalc!O:S,2,FALSE),"")</f>
        <v/>
      </c>
      <c r="K266" s="178" t="str">
        <f>IFERROR(VLOOKUP(B266,ExcCalc!O:S,3,FALSE),"")</f>
        <v/>
      </c>
      <c r="L266" s="178" t="str">
        <f>IFERROR(VLOOKUP(B266,ExcCalc!O:S,4,FALSE),"")</f>
        <v/>
      </c>
      <c r="M266" s="178" t="str">
        <f>IFERROR(VLOOKUP(B266,ExcCalc!O:S,5,FALSE),"")</f>
        <v/>
      </c>
    </row>
    <row r="267" spans="1:13" x14ac:dyDescent="0.2">
      <c r="A267" s="152"/>
      <c r="B267" s="174" t="str">
        <f>IF(ISNUMBER('דיווח דיגומים'!B267),'דיווח דיגומים'!B267,"")</f>
        <v/>
      </c>
      <c r="C267" s="175" t="str">
        <f>IF(ISNUMBER('דיווח דיגומים'!B267),'דיווח דיגומים'!C267,"")</f>
        <v/>
      </c>
      <c r="D267" s="176" t="str">
        <f>IF('דיווח דיגומים'!E267="","",'דיווח דיגומים'!E267)</f>
        <v/>
      </c>
      <c r="E267" s="177" t="str">
        <f>IF(B267="","",IF(VLOOKUP(B267,WQ_UnitID!B:C,2,FALSE)=0,"",VLOOKUP(B267,WQ_UnitID!B:C,2,FALSE)))</f>
        <v/>
      </c>
      <c r="F267" s="178" t="str">
        <f>IF(B267="","",ExcLimit!$B$8)</f>
        <v/>
      </c>
      <c r="G267" s="178" t="str">
        <f>IF(B267="","",IF(D267=Index!$R$24,"",ExcLimit!$C$8))</f>
        <v/>
      </c>
      <c r="H267" s="178" t="str">
        <f>IF(B267="","",ExcLimit!$D$8)</f>
        <v/>
      </c>
      <c r="I267" s="178" t="str">
        <f>IF(B267="","",ExcLimit!$E$8)</f>
        <v/>
      </c>
      <c r="J267" s="178" t="str">
        <f>IFERROR(VLOOKUP(B267,ExcCalc!O:S,2,FALSE),"")</f>
        <v/>
      </c>
      <c r="K267" s="178" t="str">
        <f>IFERROR(VLOOKUP(B267,ExcCalc!O:S,3,FALSE),"")</f>
        <v/>
      </c>
      <c r="L267" s="178" t="str">
        <f>IFERROR(VLOOKUP(B267,ExcCalc!O:S,4,FALSE),"")</f>
        <v/>
      </c>
      <c r="M267" s="178" t="str">
        <f>IFERROR(VLOOKUP(B267,ExcCalc!O:S,5,FALSE),"")</f>
        <v/>
      </c>
    </row>
    <row r="268" spans="1:13" x14ac:dyDescent="0.2">
      <c r="A268" s="152"/>
      <c r="B268" s="174" t="str">
        <f>IF(ISNUMBER('דיווח דיגומים'!B268),'דיווח דיגומים'!B268,"")</f>
        <v/>
      </c>
      <c r="C268" s="175" t="str">
        <f>IF(ISNUMBER('דיווח דיגומים'!B268),'דיווח דיגומים'!C268,"")</f>
        <v/>
      </c>
      <c r="D268" s="176" t="str">
        <f>IF('דיווח דיגומים'!E268="","",'דיווח דיגומים'!E268)</f>
        <v/>
      </c>
      <c r="E268" s="177" t="str">
        <f>IF(B268="","",IF(VLOOKUP(B268,WQ_UnitID!B:C,2,FALSE)=0,"",VLOOKUP(B268,WQ_UnitID!B:C,2,FALSE)))</f>
        <v/>
      </c>
      <c r="F268" s="178" t="str">
        <f>IF(B268="","",ExcLimit!$B$8)</f>
        <v/>
      </c>
      <c r="G268" s="178" t="str">
        <f>IF(B268="","",IF(D268=Index!$R$24,"",ExcLimit!$C$8))</f>
        <v/>
      </c>
      <c r="H268" s="178" t="str">
        <f>IF(B268="","",ExcLimit!$D$8)</f>
        <v/>
      </c>
      <c r="I268" s="178" t="str">
        <f>IF(B268="","",ExcLimit!$E$8)</f>
        <v/>
      </c>
      <c r="J268" s="178" t="str">
        <f>IFERROR(VLOOKUP(B268,ExcCalc!O:S,2,FALSE),"")</f>
        <v/>
      </c>
      <c r="K268" s="178" t="str">
        <f>IFERROR(VLOOKUP(B268,ExcCalc!O:S,3,FALSE),"")</f>
        <v/>
      </c>
      <c r="L268" s="178" t="str">
        <f>IFERROR(VLOOKUP(B268,ExcCalc!O:S,4,FALSE),"")</f>
        <v/>
      </c>
      <c r="M268" s="178" t="str">
        <f>IFERROR(VLOOKUP(B268,ExcCalc!O:S,5,FALSE),"")</f>
        <v/>
      </c>
    </row>
    <row r="269" spans="1:13" x14ac:dyDescent="0.2">
      <c r="A269" s="152"/>
      <c r="B269" s="174" t="str">
        <f>IF(ISNUMBER('דיווח דיגומים'!B269),'דיווח דיגומים'!B269,"")</f>
        <v/>
      </c>
      <c r="C269" s="175" t="str">
        <f>IF(ISNUMBER('דיווח דיגומים'!B269),'דיווח דיגומים'!C269,"")</f>
        <v/>
      </c>
      <c r="D269" s="176" t="str">
        <f>IF('דיווח דיגומים'!E269="","",'דיווח דיגומים'!E269)</f>
        <v/>
      </c>
      <c r="E269" s="177" t="str">
        <f>IF(B269="","",IF(VLOOKUP(B269,WQ_UnitID!B:C,2,FALSE)=0,"",VLOOKUP(B269,WQ_UnitID!B:C,2,FALSE)))</f>
        <v/>
      </c>
      <c r="F269" s="178" t="str">
        <f>IF(B269="","",ExcLimit!$B$8)</f>
        <v/>
      </c>
      <c r="G269" s="178" t="str">
        <f>IF(B269="","",IF(D269=Index!$R$24,"",ExcLimit!$C$8))</f>
        <v/>
      </c>
      <c r="H269" s="178" t="str">
        <f>IF(B269="","",ExcLimit!$D$8)</f>
        <v/>
      </c>
      <c r="I269" s="178" t="str">
        <f>IF(B269="","",ExcLimit!$E$8)</f>
        <v/>
      </c>
      <c r="J269" s="178" t="str">
        <f>IFERROR(VLOOKUP(B269,ExcCalc!O:S,2,FALSE),"")</f>
        <v/>
      </c>
      <c r="K269" s="178" t="str">
        <f>IFERROR(VLOOKUP(B269,ExcCalc!O:S,3,FALSE),"")</f>
        <v/>
      </c>
      <c r="L269" s="178" t="str">
        <f>IFERROR(VLOOKUP(B269,ExcCalc!O:S,4,FALSE),"")</f>
        <v/>
      </c>
      <c r="M269" s="178" t="str">
        <f>IFERROR(VLOOKUP(B269,ExcCalc!O:S,5,FALSE),"")</f>
        <v/>
      </c>
    </row>
    <row r="270" spans="1:13" x14ac:dyDescent="0.2">
      <c r="A270" s="152"/>
      <c r="B270" s="174" t="str">
        <f>IF(ISNUMBER('דיווח דיגומים'!B270),'דיווח דיגומים'!B270,"")</f>
        <v/>
      </c>
      <c r="C270" s="175" t="str">
        <f>IF(ISNUMBER('דיווח דיגומים'!B270),'דיווח דיגומים'!C270,"")</f>
        <v/>
      </c>
      <c r="D270" s="176" t="str">
        <f>IF('דיווח דיגומים'!E270="","",'דיווח דיגומים'!E270)</f>
        <v/>
      </c>
      <c r="E270" s="177" t="str">
        <f>IF(B270="","",IF(VLOOKUP(B270,WQ_UnitID!B:C,2,FALSE)=0,"",VLOOKUP(B270,WQ_UnitID!B:C,2,FALSE)))</f>
        <v/>
      </c>
      <c r="F270" s="178" t="str">
        <f>IF(B270="","",ExcLimit!$B$8)</f>
        <v/>
      </c>
      <c r="G270" s="178" t="str">
        <f>IF(B270="","",IF(D270=Index!$R$24,"",ExcLimit!$C$8))</f>
        <v/>
      </c>
      <c r="H270" s="178" t="str">
        <f>IF(B270="","",ExcLimit!$D$8)</f>
        <v/>
      </c>
      <c r="I270" s="178" t="str">
        <f>IF(B270="","",ExcLimit!$E$8)</f>
        <v/>
      </c>
      <c r="J270" s="178" t="str">
        <f>IFERROR(VLOOKUP(B270,ExcCalc!O:S,2,FALSE),"")</f>
        <v/>
      </c>
      <c r="K270" s="178" t="str">
        <f>IFERROR(VLOOKUP(B270,ExcCalc!O:S,3,FALSE),"")</f>
        <v/>
      </c>
      <c r="L270" s="178" t="str">
        <f>IFERROR(VLOOKUP(B270,ExcCalc!O:S,4,FALSE),"")</f>
        <v/>
      </c>
      <c r="M270" s="178" t="str">
        <f>IFERROR(VLOOKUP(B270,ExcCalc!O:S,5,FALSE),"")</f>
        <v/>
      </c>
    </row>
    <row r="271" spans="1:13" x14ac:dyDescent="0.2">
      <c r="A271" s="152"/>
      <c r="B271" s="174" t="str">
        <f>IF(ISNUMBER('דיווח דיגומים'!B271),'דיווח דיגומים'!B271,"")</f>
        <v/>
      </c>
      <c r="C271" s="175" t="str">
        <f>IF(ISNUMBER('דיווח דיגומים'!B271),'דיווח דיגומים'!C271,"")</f>
        <v/>
      </c>
      <c r="D271" s="176" t="str">
        <f>IF('דיווח דיגומים'!E271="","",'דיווח דיגומים'!E271)</f>
        <v/>
      </c>
      <c r="E271" s="177" t="str">
        <f>IF(B271="","",IF(VLOOKUP(B271,WQ_UnitID!B:C,2,FALSE)=0,"",VLOOKUP(B271,WQ_UnitID!B:C,2,FALSE)))</f>
        <v/>
      </c>
      <c r="F271" s="178" t="str">
        <f>IF(B271="","",ExcLimit!$B$8)</f>
        <v/>
      </c>
      <c r="G271" s="178" t="str">
        <f>IF(B271="","",IF(D271=Index!$R$24,"",ExcLimit!$C$8))</f>
        <v/>
      </c>
      <c r="H271" s="178" t="str">
        <f>IF(B271="","",ExcLimit!$D$8)</f>
        <v/>
      </c>
      <c r="I271" s="178" t="str">
        <f>IF(B271="","",ExcLimit!$E$8)</f>
        <v/>
      </c>
      <c r="J271" s="178" t="str">
        <f>IFERROR(VLOOKUP(B271,ExcCalc!O:S,2,FALSE),"")</f>
        <v/>
      </c>
      <c r="K271" s="178" t="str">
        <f>IFERROR(VLOOKUP(B271,ExcCalc!O:S,3,FALSE),"")</f>
        <v/>
      </c>
      <c r="L271" s="178" t="str">
        <f>IFERROR(VLOOKUP(B271,ExcCalc!O:S,4,FALSE),"")</f>
        <v/>
      </c>
      <c r="M271" s="178" t="str">
        <f>IFERROR(VLOOKUP(B271,ExcCalc!O:S,5,FALSE),"")</f>
        <v/>
      </c>
    </row>
    <row r="272" spans="1:13" x14ac:dyDescent="0.2">
      <c r="A272" s="152"/>
      <c r="B272" s="174" t="str">
        <f>IF(ISNUMBER('דיווח דיגומים'!B272),'דיווח דיגומים'!B272,"")</f>
        <v/>
      </c>
      <c r="C272" s="175" t="str">
        <f>IF(ISNUMBER('דיווח דיגומים'!B272),'דיווח דיגומים'!C272,"")</f>
        <v/>
      </c>
      <c r="D272" s="176" t="str">
        <f>IF('דיווח דיגומים'!E272="","",'דיווח דיגומים'!E272)</f>
        <v/>
      </c>
      <c r="E272" s="177" t="str">
        <f>IF(B272="","",IF(VLOOKUP(B272,WQ_UnitID!B:C,2,FALSE)=0,"",VLOOKUP(B272,WQ_UnitID!B:C,2,FALSE)))</f>
        <v/>
      </c>
      <c r="F272" s="178" t="str">
        <f>IF(B272="","",ExcLimit!$B$8)</f>
        <v/>
      </c>
      <c r="G272" s="178" t="str">
        <f>IF(B272="","",IF(D272=Index!$R$24,"",ExcLimit!$C$8))</f>
        <v/>
      </c>
      <c r="H272" s="178" t="str">
        <f>IF(B272="","",ExcLimit!$D$8)</f>
        <v/>
      </c>
      <c r="I272" s="178" t="str">
        <f>IF(B272="","",ExcLimit!$E$8)</f>
        <v/>
      </c>
      <c r="J272" s="178" t="str">
        <f>IFERROR(VLOOKUP(B272,ExcCalc!O:S,2,FALSE),"")</f>
        <v/>
      </c>
      <c r="K272" s="178" t="str">
        <f>IFERROR(VLOOKUP(B272,ExcCalc!O:S,3,FALSE),"")</f>
        <v/>
      </c>
      <c r="L272" s="178" t="str">
        <f>IFERROR(VLOOKUP(B272,ExcCalc!O:S,4,FALSE),"")</f>
        <v/>
      </c>
      <c r="M272" s="178" t="str">
        <f>IFERROR(VLOOKUP(B272,ExcCalc!O:S,5,FALSE),"")</f>
        <v/>
      </c>
    </row>
    <row r="273" spans="1:13" x14ac:dyDescent="0.2">
      <c r="A273" s="152"/>
      <c r="B273" s="174" t="str">
        <f>IF(ISNUMBER('דיווח דיגומים'!B273),'דיווח דיגומים'!B273,"")</f>
        <v/>
      </c>
      <c r="C273" s="175" t="str">
        <f>IF(ISNUMBER('דיווח דיגומים'!B273),'דיווח דיגומים'!C273,"")</f>
        <v/>
      </c>
      <c r="D273" s="176" t="str">
        <f>IF('דיווח דיגומים'!E273="","",'דיווח דיגומים'!E273)</f>
        <v/>
      </c>
      <c r="E273" s="177" t="str">
        <f>IF(B273="","",IF(VLOOKUP(B273,WQ_UnitID!B:C,2,FALSE)=0,"",VLOOKUP(B273,WQ_UnitID!B:C,2,FALSE)))</f>
        <v/>
      </c>
      <c r="F273" s="178" t="str">
        <f>IF(B273="","",ExcLimit!$B$8)</f>
        <v/>
      </c>
      <c r="G273" s="178" t="str">
        <f>IF(B273="","",IF(D273=Index!$R$24,"",ExcLimit!$C$8))</f>
        <v/>
      </c>
      <c r="H273" s="178" t="str">
        <f>IF(B273="","",ExcLimit!$D$8)</f>
        <v/>
      </c>
      <c r="I273" s="178" t="str">
        <f>IF(B273="","",ExcLimit!$E$8)</f>
        <v/>
      </c>
      <c r="J273" s="178" t="str">
        <f>IFERROR(VLOOKUP(B273,ExcCalc!O:S,2,FALSE),"")</f>
        <v/>
      </c>
      <c r="K273" s="178" t="str">
        <f>IFERROR(VLOOKUP(B273,ExcCalc!O:S,3,FALSE),"")</f>
        <v/>
      </c>
      <c r="L273" s="178" t="str">
        <f>IFERROR(VLOOKUP(B273,ExcCalc!O:S,4,FALSE),"")</f>
        <v/>
      </c>
      <c r="M273" s="178" t="str">
        <f>IFERROR(VLOOKUP(B273,ExcCalc!O:S,5,FALSE),"")</f>
        <v/>
      </c>
    </row>
    <row r="274" spans="1:13" x14ac:dyDescent="0.2">
      <c r="A274" s="152"/>
      <c r="B274" s="174" t="str">
        <f>IF(ISNUMBER('דיווח דיגומים'!B274),'דיווח דיגומים'!B274,"")</f>
        <v/>
      </c>
      <c r="C274" s="175" t="str">
        <f>IF(ISNUMBER('דיווח דיגומים'!B274),'דיווח דיגומים'!C274,"")</f>
        <v/>
      </c>
      <c r="D274" s="176" t="str">
        <f>IF('דיווח דיגומים'!E274="","",'דיווח דיגומים'!E274)</f>
        <v/>
      </c>
      <c r="E274" s="177" t="str">
        <f>IF(B274="","",IF(VLOOKUP(B274,WQ_UnitID!B:C,2,FALSE)=0,"",VLOOKUP(B274,WQ_UnitID!B:C,2,FALSE)))</f>
        <v/>
      </c>
      <c r="F274" s="178" t="str">
        <f>IF(B274="","",ExcLimit!$B$8)</f>
        <v/>
      </c>
      <c r="G274" s="178" t="str">
        <f>IF(B274="","",IF(D274=Index!$R$24,"",ExcLimit!$C$8))</f>
        <v/>
      </c>
      <c r="H274" s="178" t="str">
        <f>IF(B274="","",ExcLimit!$D$8)</f>
        <v/>
      </c>
      <c r="I274" s="178" t="str">
        <f>IF(B274="","",ExcLimit!$E$8)</f>
        <v/>
      </c>
      <c r="J274" s="178" t="str">
        <f>IFERROR(VLOOKUP(B274,ExcCalc!O:S,2,FALSE),"")</f>
        <v/>
      </c>
      <c r="K274" s="178" t="str">
        <f>IFERROR(VLOOKUP(B274,ExcCalc!O:S,3,FALSE),"")</f>
        <v/>
      </c>
      <c r="L274" s="178" t="str">
        <f>IFERROR(VLOOKUP(B274,ExcCalc!O:S,4,FALSE),"")</f>
        <v/>
      </c>
      <c r="M274" s="178" t="str">
        <f>IFERROR(VLOOKUP(B274,ExcCalc!O:S,5,FALSE),"")</f>
        <v/>
      </c>
    </row>
    <row r="275" spans="1:13" x14ac:dyDescent="0.2">
      <c r="A275" s="152"/>
      <c r="B275" s="174" t="str">
        <f>IF(ISNUMBER('דיווח דיגומים'!B275),'דיווח דיגומים'!B275,"")</f>
        <v/>
      </c>
      <c r="C275" s="175" t="str">
        <f>IF(ISNUMBER('דיווח דיגומים'!B275),'דיווח דיגומים'!C275,"")</f>
        <v/>
      </c>
      <c r="D275" s="176" t="str">
        <f>IF('דיווח דיגומים'!E275="","",'דיווח דיגומים'!E275)</f>
        <v/>
      </c>
      <c r="E275" s="177" t="str">
        <f>IF(B275="","",IF(VLOOKUP(B275,WQ_UnitID!B:C,2,FALSE)=0,"",VLOOKUP(B275,WQ_UnitID!B:C,2,FALSE)))</f>
        <v/>
      </c>
      <c r="F275" s="178" t="str">
        <f>IF(B275="","",ExcLimit!$B$8)</f>
        <v/>
      </c>
      <c r="G275" s="178" t="str">
        <f>IF(B275="","",IF(D275=Index!$R$24,"",ExcLimit!$C$8))</f>
        <v/>
      </c>
      <c r="H275" s="178" t="str">
        <f>IF(B275="","",ExcLimit!$D$8)</f>
        <v/>
      </c>
      <c r="I275" s="178" t="str">
        <f>IF(B275="","",ExcLimit!$E$8)</f>
        <v/>
      </c>
      <c r="J275" s="178" t="str">
        <f>IFERROR(VLOOKUP(B275,ExcCalc!O:S,2,FALSE),"")</f>
        <v/>
      </c>
      <c r="K275" s="178" t="str">
        <f>IFERROR(VLOOKUP(B275,ExcCalc!O:S,3,FALSE),"")</f>
        <v/>
      </c>
      <c r="L275" s="178" t="str">
        <f>IFERROR(VLOOKUP(B275,ExcCalc!O:S,4,FALSE),"")</f>
        <v/>
      </c>
      <c r="M275" s="178" t="str">
        <f>IFERROR(VLOOKUP(B275,ExcCalc!O:S,5,FALSE),"")</f>
        <v/>
      </c>
    </row>
    <row r="276" spans="1:13" x14ac:dyDescent="0.2">
      <c r="A276" s="152"/>
      <c r="B276" s="174" t="str">
        <f>IF(ISNUMBER('דיווח דיגומים'!B276),'דיווח דיגומים'!B276,"")</f>
        <v/>
      </c>
      <c r="C276" s="175" t="str">
        <f>IF(ISNUMBER('דיווח דיגומים'!B276),'דיווח דיגומים'!C276,"")</f>
        <v/>
      </c>
      <c r="D276" s="176" t="str">
        <f>IF('דיווח דיגומים'!E276="","",'דיווח דיגומים'!E276)</f>
        <v/>
      </c>
      <c r="E276" s="177" t="str">
        <f>IF(B276="","",IF(VLOOKUP(B276,WQ_UnitID!B:C,2,FALSE)=0,"",VLOOKUP(B276,WQ_UnitID!B:C,2,FALSE)))</f>
        <v/>
      </c>
      <c r="F276" s="178" t="str">
        <f>IF(B276="","",ExcLimit!$B$8)</f>
        <v/>
      </c>
      <c r="G276" s="178" t="str">
        <f>IF(B276="","",IF(D276=Index!$R$24,"",ExcLimit!$C$8))</f>
        <v/>
      </c>
      <c r="H276" s="178" t="str">
        <f>IF(B276="","",ExcLimit!$D$8)</f>
        <v/>
      </c>
      <c r="I276" s="178" t="str">
        <f>IF(B276="","",ExcLimit!$E$8)</f>
        <v/>
      </c>
      <c r="J276" s="178" t="str">
        <f>IFERROR(VLOOKUP(B276,ExcCalc!O:S,2,FALSE),"")</f>
        <v/>
      </c>
      <c r="K276" s="178" t="str">
        <f>IFERROR(VLOOKUP(B276,ExcCalc!O:S,3,FALSE),"")</f>
        <v/>
      </c>
      <c r="L276" s="178" t="str">
        <f>IFERROR(VLOOKUP(B276,ExcCalc!O:S,4,FALSE),"")</f>
        <v/>
      </c>
      <c r="M276" s="178" t="str">
        <f>IFERROR(VLOOKUP(B276,ExcCalc!O:S,5,FALSE),"")</f>
        <v/>
      </c>
    </row>
    <row r="277" spans="1:13" x14ac:dyDescent="0.2">
      <c r="A277" s="152"/>
      <c r="B277" s="174" t="str">
        <f>IF(ISNUMBER('דיווח דיגומים'!B277),'דיווח דיגומים'!B277,"")</f>
        <v/>
      </c>
      <c r="C277" s="175" t="str">
        <f>IF(ISNUMBER('דיווח דיגומים'!B277),'דיווח דיגומים'!C277,"")</f>
        <v/>
      </c>
      <c r="D277" s="176" t="str">
        <f>IF('דיווח דיגומים'!E277="","",'דיווח דיגומים'!E277)</f>
        <v/>
      </c>
      <c r="E277" s="177" t="str">
        <f>IF(B277="","",IF(VLOOKUP(B277,WQ_UnitID!B:C,2,FALSE)=0,"",VLOOKUP(B277,WQ_UnitID!B:C,2,FALSE)))</f>
        <v/>
      </c>
      <c r="F277" s="178" t="str">
        <f>IF(B277="","",ExcLimit!$B$8)</f>
        <v/>
      </c>
      <c r="G277" s="178" t="str">
        <f>IF(B277="","",IF(D277=Index!$R$24,"",ExcLimit!$C$8))</f>
        <v/>
      </c>
      <c r="H277" s="178" t="str">
        <f>IF(B277="","",ExcLimit!$D$8)</f>
        <v/>
      </c>
      <c r="I277" s="178" t="str">
        <f>IF(B277="","",ExcLimit!$E$8)</f>
        <v/>
      </c>
      <c r="J277" s="178" t="str">
        <f>IFERROR(VLOOKUP(B277,ExcCalc!O:S,2,FALSE),"")</f>
        <v/>
      </c>
      <c r="K277" s="178" t="str">
        <f>IFERROR(VLOOKUP(B277,ExcCalc!O:S,3,FALSE),"")</f>
        <v/>
      </c>
      <c r="L277" s="178" t="str">
        <f>IFERROR(VLOOKUP(B277,ExcCalc!O:S,4,FALSE),"")</f>
        <v/>
      </c>
      <c r="M277" s="178" t="str">
        <f>IFERROR(VLOOKUP(B277,ExcCalc!O:S,5,FALSE),"")</f>
        <v/>
      </c>
    </row>
    <row r="278" spans="1:13" x14ac:dyDescent="0.2">
      <c r="A278" s="152"/>
      <c r="B278" s="174" t="str">
        <f>IF(ISNUMBER('דיווח דיגומים'!B278),'דיווח דיגומים'!B278,"")</f>
        <v/>
      </c>
      <c r="C278" s="175" t="str">
        <f>IF(ISNUMBER('דיווח דיגומים'!B278),'דיווח דיגומים'!C278,"")</f>
        <v/>
      </c>
      <c r="D278" s="176" t="str">
        <f>IF('דיווח דיגומים'!E278="","",'דיווח דיגומים'!E278)</f>
        <v/>
      </c>
      <c r="E278" s="177" t="str">
        <f>IF(B278="","",IF(VLOOKUP(B278,WQ_UnitID!B:C,2,FALSE)=0,"",VLOOKUP(B278,WQ_UnitID!B:C,2,FALSE)))</f>
        <v/>
      </c>
      <c r="F278" s="178" t="str">
        <f>IF(B278="","",ExcLimit!$B$8)</f>
        <v/>
      </c>
      <c r="G278" s="178" t="str">
        <f>IF(B278="","",IF(D278=Index!$R$24,"",ExcLimit!$C$8))</f>
        <v/>
      </c>
      <c r="H278" s="178" t="str">
        <f>IF(B278="","",ExcLimit!$D$8)</f>
        <v/>
      </c>
      <c r="I278" s="178" t="str">
        <f>IF(B278="","",ExcLimit!$E$8)</f>
        <v/>
      </c>
      <c r="J278" s="178" t="str">
        <f>IFERROR(VLOOKUP(B278,ExcCalc!O:S,2,FALSE),"")</f>
        <v/>
      </c>
      <c r="K278" s="178" t="str">
        <f>IFERROR(VLOOKUP(B278,ExcCalc!O:S,3,FALSE),"")</f>
        <v/>
      </c>
      <c r="L278" s="178" t="str">
        <f>IFERROR(VLOOKUP(B278,ExcCalc!O:S,4,FALSE),"")</f>
        <v/>
      </c>
      <c r="M278" s="178" t="str">
        <f>IFERROR(VLOOKUP(B278,ExcCalc!O:S,5,FALSE),"")</f>
        <v/>
      </c>
    </row>
    <row r="279" spans="1:13" x14ac:dyDescent="0.2">
      <c r="A279" s="152"/>
      <c r="B279" s="174" t="str">
        <f>IF(ISNUMBER('דיווח דיגומים'!B279),'דיווח דיגומים'!B279,"")</f>
        <v/>
      </c>
      <c r="C279" s="175" t="str">
        <f>IF(ISNUMBER('דיווח דיגומים'!B279),'דיווח דיגומים'!C279,"")</f>
        <v/>
      </c>
      <c r="D279" s="176" t="str">
        <f>IF('דיווח דיגומים'!E279="","",'דיווח דיגומים'!E279)</f>
        <v/>
      </c>
      <c r="E279" s="177" t="str">
        <f>IF(B279="","",IF(VLOOKUP(B279,WQ_UnitID!B:C,2,FALSE)=0,"",VLOOKUP(B279,WQ_UnitID!B:C,2,FALSE)))</f>
        <v/>
      </c>
      <c r="F279" s="178" t="str">
        <f>IF(B279="","",ExcLimit!$B$8)</f>
        <v/>
      </c>
      <c r="G279" s="178" t="str">
        <f>IF(B279="","",IF(D279=Index!$R$24,"",ExcLimit!$C$8))</f>
        <v/>
      </c>
      <c r="H279" s="178" t="str">
        <f>IF(B279="","",ExcLimit!$D$8)</f>
        <v/>
      </c>
      <c r="I279" s="178" t="str">
        <f>IF(B279="","",ExcLimit!$E$8)</f>
        <v/>
      </c>
      <c r="J279" s="178" t="str">
        <f>IFERROR(VLOOKUP(B279,ExcCalc!O:S,2,FALSE),"")</f>
        <v/>
      </c>
      <c r="K279" s="178" t="str">
        <f>IFERROR(VLOOKUP(B279,ExcCalc!O:S,3,FALSE),"")</f>
        <v/>
      </c>
      <c r="L279" s="178" t="str">
        <f>IFERROR(VLOOKUP(B279,ExcCalc!O:S,4,FALSE),"")</f>
        <v/>
      </c>
      <c r="M279" s="178" t="str">
        <f>IFERROR(VLOOKUP(B279,ExcCalc!O:S,5,FALSE),"")</f>
        <v/>
      </c>
    </row>
    <row r="280" spans="1:13" x14ac:dyDescent="0.2">
      <c r="A280" s="152"/>
      <c r="B280" s="174" t="str">
        <f>IF(ISNUMBER('דיווח דיגומים'!B280),'דיווח דיגומים'!B280,"")</f>
        <v/>
      </c>
      <c r="C280" s="175" t="str">
        <f>IF(ISNUMBER('דיווח דיגומים'!B280),'דיווח דיגומים'!C280,"")</f>
        <v/>
      </c>
      <c r="D280" s="176" t="str">
        <f>IF('דיווח דיגומים'!E280="","",'דיווח דיגומים'!E280)</f>
        <v/>
      </c>
      <c r="E280" s="177" t="str">
        <f>IF(B280="","",IF(VLOOKUP(B280,WQ_UnitID!B:C,2,FALSE)=0,"",VLOOKUP(B280,WQ_UnitID!B:C,2,FALSE)))</f>
        <v/>
      </c>
      <c r="F280" s="178" t="str">
        <f>IF(B280="","",ExcLimit!$B$8)</f>
        <v/>
      </c>
      <c r="G280" s="178" t="str">
        <f>IF(B280="","",IF(D280=Index!$R$24,"",ExcLimit!$C$8))</f>
        <v/>
      </c>
      <c r="H280" s="178" t="str">
        <f>IF(B280="","",ExcLimit!$D$8)</f>
        <v/>
      </c>
      <c r="I280" s="178" t="str">
        <f>IF(B280="","",ExcLimit!$E$8)</f>
        <v/>
      </c>
      <c r="J280" s="178" t="str">
        <f>IFERROR(VLOOKUP(B280,ExcCalc!O:S,2,FALSE),"")</f>
        <v/>
      </c>
      <c r="K280" s="178" t="str">
        <f>IFERROR(VLOOKUP(B280,ExcCalc!O:S,3,FALSE),"")</f>
        <v/>
      </c>
      <c r="L280" s="178" t="str">
        <f>IFERROR(VLOOKUP(B280,ExcCalc!O:S,4,FALSE),"")</f>
        <v/>
      </c>
      <c r="M280" s="178" t="str">
        <f>IFERROR(VLOOKUP(B280,ExcCalc!O:S,5,FALSE),"")</f>
        <v/>
      </c>
    </row>
    <row r="281" spans="1:13" x14ac:dyDescent="0.2">
      <c r="A281" s="152"/>
      <c r="B281" s="174" t="str">
        <f>IF(ISNUMBER('דיווח דיגומים'!B281),'דיווח דיגומים'!B281,"")</f>
        <v/>
      </c>
      <c r="C281" s="175" t="str">
        <f>IF(ISNUMBER('דיווח דיגומים'!B281),'דיווח דיגומים'!C281,"")</f>
        <v/>
      </c>
      <c r="D281" s="176" t="str">
        <f>IF('דיווח דיגומים'!E281="","",'דיווח דיגומים'!E281)</f>
        <v/>
      </c>
      <c r="E281" s="177" t="str">
        <f>IF(B281="","",IF(VLOOKUP(B281,WQ_UnitID!B:C,2,FALSE)=0,"",VLOOKUP(B281,WQ_UnitID!B:C,2,FALSE)))</f>
        <v/>
      </c>
      <c r="F281" s="178" t="str">
        <f>IF(B281="","",ExcLimit!$B$8)</f>
        <v/>
      </c>
      <c r="G281" s="178" t="str">
        <f>IF(B281="","",IF(D281=Index!$R$24,"",ExcLimit!$C$8))</f>
        <v/>
      </c>
      <c r="H281" s="178" t="str">
        <f>IF(B281="","",ExcLimit!$D$8)</f>
        <v/>
      </c>
      <c r="I281" s="178" t="str">
        <f>IF(B281="","",ExcLimit!$E$8)</f>
        <v/>
      </c>
      <c r="J281" s="178" t="str">
        <f>IFERROR(VLOOKUP(B281,ExcCalc!O:S,2,FALSE),"")</f>
        <v/>
      </c>
      <c r="K281" s="178" t="str">
        <f>IFERROR(VLOOKUP(B281,ExcCalc!O:S,3,FALSE),"")</f>
        <v/>
      </c>
      <c r="L281" s="178" t="str">
        <f>IFERROR(VLOOKUP(B281,ExcCalc!O:S,4,FALSE),"")</f>
        <v/>
      </c>
      <c r="M281" s="178" t="str">
        <f>IFERROR(VLOOKUP(B281,ExcCalc!O:S,5,FALSE),"")</f>
        <v/>
      </c>
    </row>
    <row r="282" spans="1:13" x14ac:dyDescent="0.2">
      <c r="A282" s="152"/>
      <c r="B282" s="174" t="str">
        <f>IF(ISNUMBER('דיווח דיגומים'!B282),'דיווח דיגומים'!B282,"")</f>
        <v/>
      </c>
      <c r="C282" s="175" t="str">
        <f>IF(ISNUMBER('דיווח דיגומים'!B282),'דיווח דיגומים'!C282,"")</f>
        <v/>
      </c>
      <c r="D282" s="176" t="str">
        <f>IF('דיווח דיגומים'!E282="","",'דיווח דיגומים'!E282)</f>
        <v/>
      </c>
      <c r="E282" s="177" t="str">
        <f>IF(B282="","",IF(VLOOKUP(B282,WQ_UnitID!B:C,2,FALSE)=0,"",VLOOKUP(B282,WQ_UnitID!B:C,2,FALSE)))</f>
        <v/>
      </c>
      <c r="F282" s="178" t="str">
        <f>IF(B282="","",ExcLimit!$B$8)</f>
        <v/>
      </c>
      <c r="G282" s="178" t="str">
        <f>IF(B282="","",IF(D282=Index!$R$24,"",ExcLimit!$C$8))</f>
        <v/>
      </c>
      <c r="H282" s="178" t="str">
        <f>IF(B282="","",ExcLimit!$D$8)</f>
        <v/>
      </c>
      <c r="I282" s="178" t="str">
        <f>IF(B282="","",ExcLimit!$E$8)</f>
        <v/>
      </c>
      <c r="J282" s="178" t="str">
        <f>IFERROR(VLOOKUP(B282,ExcCalc!O:S,2,FALSE),"")</f>
        <v/>
      </c>
      <c r="K282" s="178" t="str">
        <f>IFERROR(VLOOKUP(B282,ExcCalc!O:S,3,FALSE),"")</f>
        <v/>
      </c>
      <c r="L282" s="178" t="str">
        <f>IFERROR(VLOOKUP(B282,ExcCalc!O:S,4,FALSE),"")</f>
        <v/>
      </c>
      <c r="M282" s="178" t="str">
        <f>IFERROR(VLOOKUP(B282,ExcCalc!O:S,5,FALSE),"")</f>
        <v/>
      </c>
    </row>
    <row r="283" spans="1:13" x14ac:dyDescent="0.2">
      <c r="A283" s="152"/>
      <c r="B283" s="174" t="str">
        <f>IF(ISNUMBER('דיווח דיגומים'!B283),'דיווח דיגומים'!B283,"")</f>
        <v/>
      </c>
      <c r="C283" s="175" t="str">
        <f>IF(ISNUMBER('דיווח דיגומים'!B283),'דיווח דיגומים'!C283,"")</f>
        <v/>
      </c>
      <c r="D283" s="176" t="str">
        <f>IF('דיווח דיגומים'!E283="","",'דיווח דיגומים'!E283)</f>
        <v/>
      </c>
      <c r="E283" s="177" t="str">
        <f>IF(B283="","",IF(VLOOKUP(B283,WQ_UnitID!B:C,2,FALSE)=0,"",VLOOKUP(B283,WQ_UnitID!B:C,2,FALSE)))</f>
        <v/>
      </c>
      <c r="F283" s="178" t="str">
        <f>IF(B283="","",ExcLimit!$B$8)</f>
        <v/>
      </c>
      <c r="G283" s="178" t="str">
        <f>IF(B283="","",IF(D283=Index!$R$24,"",ExcLimit!$C$8))</f>
        <v/>
      </c>
      <c r="H283" s="178" t="str">
        <f>IF(B283="","",ExcLimit!$D$8)</f>
        <v/>
      </c>
      <c r="I283" s="178" t="str">
        <f>IF(B283="","",ExcLimit!$E$8)</f>
        <v/>
      </c>
      <c r="J283" s="178" t="str">
        <f>IFERROR(VLOOKUP(B283,ExcCalc!O:S,2,FALSE),"")</f>
        <v/>
      </c>
      <c r="K283" s="178" t="str">
        <f>IFERROR(VLOOKUP(B283,ExcCalc!O:S,3,FALSE),"")</f>
        <v/>
      </c>
      <c r="L283" s="178" t="str">
        <f>IFERROR(VLOOKUP(B283,ExcCalc!O:S,4,FALSE),"")</f>
        <v/>
      </c>
      <c r="M283" s="178" t="str">
        <f>IFERROR(VLOOKUP(B283,ExcCalc!O:S,5,FALSE),"")</f>
        <v/>
      </c>
    </row>
    <row r="284" spans="1:13" x14ac:dyDescent="0.2">
      <c r="A284" s="152"/>
      <c r="B284" s="174" t="str">
        <f>IF(ISNUMBER('דיווח דיגומים'!B284),'דיווח דיגומים'!B284,"")</f>
        <v/>
      </c>
      <c r="C284" s="175" t="str">
        <f>IF(ISNUMBER('דיווח דיגומים'!B284),'דיווח דיגומים'!C284,"")</f>
        <v/>
      </c>
      <c r="D284" s="176" t="str">
        <f>IF('דיווח דיגומים'!E284="","",'דיווח דיגומים'!E284)</f>
        <v/>
      </c>
      <c r="E284" s="177" t="str">
        <f>IF(B284="","",IF(VLOOKUP(B284,WQ_UnitID!B:C,2,FALSE)=0,"",VLOOKUP(B284,WQ_UnitID!B:C,2,FALSE)))</f>
        <v/>
      </c>
      <c r="F284" s="178" t="str">
        <f>IF(B284="","",ExcLimit!$B$8)</f>
        <v/>
      </c>
      <c r="G284" s="178" t="str">
        <f>IF(B284="","",IF(D284=Index!$R$24,"",ExcLimit!$C$8))</f>
        <v/>
      </c>
      <c r="H284" s="178" t="str">
        <f>IF(B284="","",ExcLimit!$D$8)</f>
        <v/>
      </c>
      <c r="I284" s="178" t="str">
        <f>IF(B284="","",ExcLimit!$E$8)</f>
        <v/>
      </c>
      <c r="J284" s="178" t="str">
        <f>IFERROR(VLOOKUP(B284,ExcCalc!O:S,2,FALSE),"")</f>
        <v/>
      </c>
      <c r="K284" s="178" t="str">
        <f>IFERROR(VLOOKUP(B284,ExcCalc!O:S,3,FALSE),"")</f>
        <v/>
      </c>
      <c r="L284" s="178" t="str">
        <f>IFERROR(VLOOKUP(B284,ExcCalc!O:S,4,FALSE),"")</f>
        <v/>
      </c>
      <c r="M284" s="178" t="str">
        <f>IFERROR(VLOOKUP(B284,ExcCalc!O:S,5,FALSE),"")</f>
        <v/>
      </c>
    </row>
    <row r="285" spans="1:13" x14ac:dyDescent="0.2">
      <c r="A285" s="152"/>
      <c r="B285" s="174" t="str">
        <f>IF(ISNUMBER('דיווח דיגומים'!B285),'דיווח דיגומים'!B285,"")</f>
        <v/>
      </c>
      <c r="C285" s="175" t="str">
        <f>IF(ISNUMBER('דיווח דיגומים'!B285),'דיווח דיגומים'!C285,"")</f>
        <v/>
      </c>
      <c r="D285" s="176" t="str">
        <f>IF('דיווח דיגומים'!E285="","",'דיווח דיגומים'!E285)</f>
        <v/>
      </c>
      <c r="E285" s="177" t="str">
        <f>IF(B285="","",IF(VLOOKUP(B285,WQ_UnitID!B:C,2,FALSE)=0,"",VLOOKUP(B285,WQ_UnitID!B:C,2,FALSE)))</f>
        <v/>
      </c>
      <c r="F285" s="178" t="str">
        <f>IF(B285="","",ExcLimit!$B$8)</f>
        <v/>
      </c>
      <c r="G285" s="178" t="str">
        <f>IF(B285="","",IF(D285=Index!$R$24,"",ExcLimit!$C$8))</f>
        <v/>
      </c>
      <c r="H285" s="178" t="str">
        <f>IF(B285="","",ExcLimit!$D$8)</f>
        <v/>
      </c>
      <c r="I285" s="178" t="str">
        <f>IF(B285="","",ExcLimit!$E$8)</f>
        <v/>
      </c>
      <c r="J285" s="178" t="str">
        <f>IFERROR(VLOOKUP(B285,ExcCalc!O:S,2,FALSE),"")</f>
        <v/>
      </c>
      <c r="K285" s="178" t="str">
        <f>IFERROR(VLOOKUP(B285,ExcCalc!O:S,3,FALSE),"")</f>
        <v/>
      </c>
      <c r="L285" s="178" t="str">
        <f>IFERROR(VLOOKUP(B285,ExcCalc!O:S,4,FALSE),"")</f>
        <v/>
      </c>
      <c r="M285" s="178" t="str">
        <f>IFERROR(VLOOKUP(B285,ExcCalc!O:S,5,FALSE),"")</f>
        <v/>
      </c>
    </row>
    <row r="286" spans="1:13" x14ac:dyDescent="0.2">
      <c r="A286" s="152"/>
      <c r="B286" s="174" t="str">
        <f>IF(ISNUMBER('דיווח דיגומים'!B286),'דיווח דיגומים'!B286,"")</f>
        <v/>
      </c>
      <c r="C286" s="175" t="str">
        <f>IF(ISNUMBER('דיווח דיגומים'!B286),'דיווח דיגומים'!C286,"")</f>
        <v/>
      </c>
      <c r="D286" s="176" t="str">
        <f>IF('דיווח דיגומים'!E286="","",'דיווח דיגומים'!E286)</f>
        <v/>
      </c>
      <c r="E286" s="177" t="str">
        <f>IF(B286="","",IF(VLOOKUP(B286,WQ_UnitID!B:C,2,FALSE)=0,"",VLOOKUP(B286,WQ_UnitID!B:C,2,FALSE)))</f>
        <v/>
      </c>
      <c r="F286" s="178" t="str">
        <f>IF(B286="","",ExcLimit!$B$8)</f>
        <v/>
      </c>
      <c r="G286" s="178" t="str">
        <f>IF(B286="","",IF(D286=Index!$R$24,"",ExcLimit!$C$8))</f>
        <v/>
      </c>
      <c r="H286" s="178" t="str">
        <f>IF(B286="","",ExcLimit!$D$8)</f>
        <v/>
      </c>
      <c r="I286" s="178" t="str">
        <f>IF(B286="","",ExcLimit!$E$8)</f>
        <v/>
      </c>
      <c r="J286" s="178" t="str">
        <f>IFERROR(VLOOKUP(B286,ExcCalc!O:S,2,FALSE),"")</f>
        <v/>
      </c>
      <c r="K286" s="178" t="str">
        <f>IFERROR(VLOOKUP(B286,ExcCalc!O:S,3,FALSE),"")</f>
        <v/>
      </c>
      <c r="L286" s="178" t="str">
        <f>IFERROR(VLOOKUP(B286,ExcCalc!O:S,4,FALSE),"")</f>
        <v/>
      </c>
      <c r="M286" s="178" t="str">
        <f>IFERROR(VLOOKUP(B286,ExcCalc!O:S,5,FALSE),"")</f>
        <v/>
      </c>
    </row>
    <row r="287" spans="1:13" x14ac:dyDescent="0.2">
      <c r="A287" s="152"/>
      <c r="B287" s="174" t="str">
        <f>IF(ISNUMBER('דיווח דיגומים'!B287),'דיווח דיגומים'!B287,"")</f>
        <v/>
      </c>
      <c r="C287" s="175" t="str">
        <f>IF(ISNUMBER('דיווח דיגומים'!B287),'דיווח דיגומים'!C287,"")</f>
        <v/>
      </c>
      <c r="D287" s="176" t="str">
        <f>IF('דיווח דיגומים'!E287="","",'דיווח דיגומים'!E287)</f>
        <v/>
      </c>
      <c r="E287" s="177" t="str">
        <f>IF(B287="","",IF(VLOOKUP(B287,WQ_UnitID!B:C,2,FALSE)=0,"",VLOOKUP(B287,WQ_UnitID!B:C,2,FALSE)))</f>
        <v/>
      </c>
      <c r="F287" s="178" t="str">
        <f>IF(B287="","",ExcLimit!$B$8)</f>
        <v/>
      </c>
      <c r="G287" s="178" t="str">
        <f>IF(B287="","",IF(D287=Index!$R$24,"",ExcLimit!$C$8))</f>
        <v/>
      </c>
      <c r="H287" s="178" t="str">
        <f>IF(B287="","",ExcLimit!$D$8)</f>
        <v/>
      </c>
      <c r="I287" s="178" t="str">
        <f>IF(B287="","",ExcLimit!$E$8)</f>
        <v/>
      </c>
      <c r="J287" s="178" t="str">
        <f>IFERROR(VLOOKUP(B287,ExcCalc!O:S,2,FALSE),"")</f>
        <v/>
      </c>
      <c r="K287" s="178" t="str">
        <f>IFERROR(VLOOKUP(B287,ExcCalc!O:S,3,FALSE),"")</f>
        <v/>
      </c>
      <c r="L287" s="178" t="str">
        <f>IFERROR(VLOOKUP(B287,ExcCalc!O:S,4,FALSE),"")</f>
        <v/>
      </c>
      <c r="M287" s="178" t="str">
        <f>IFERROR(VLOOKUP(B287,ExcCalc!O:S,5,FALSE),"")</f>
        <v/>
      </c>
    </row>
    <row r="288" spans="1:13" x14ac:dyDescent="0.2">
      <c r="A288" s="152"/>
      <c r="B288" s="174" t="str">
        <f>IF(ISNUMBER('דיווח דיגומים'!B288),'דיווח דיגומים'!B288,"")</f>
        <v/>
      </c>
      <c r="C288" s="175" t="str">
        <f>IF(ISNUMBER('דיווח דיגומים'!B288),'דיווח דיגומים'!C288,"")</f>
        <v/>
      </c>
      <c r="D288" s="176" t="str">
        <f>IF('דיווח דיגומים'!E288="","",'דיווח דיגומים'!E288)</f>
        <v/>
      </c>
      <c r="E288" s="177" t="str">
        <f>IF(B288="","",IF(VLOOKUP(B288,WQ_UnitID!B:C,2,FALSE)=0,"",VLOOKUP(B288,WQ_UnitID!B:C,2,FALSE)))</f>
        <v/>
      </c>
      <c r="F288" s="178" t="str">
        <f>IF(B288="","",ExcLimit!$B$8)</f>
        <v/>
      </c>
      <c r="G288" s="178" t="str">
        <f>IF(B288="","",IF(D288=Index!$R$24,"",ExcLimit!$C$8))</f>
        <v/>
      </c>
      <c r="H288" s="178" t="str">
        <f>IF(B288="","",ExcLimit!$D$8)</f>
        <v/>
      </c>
      <c r="I288" s="178" t="str">
        <f>IF(B288="","",ExcLimit!$E$8)</f>
        <v/>
      </c>
      <c r="J288" s="178" t="str">
        <f>IFERROR(VLOOKUP(B288,ExcCalc!O:S,2,FALSE),"")</f>
        <v/>
      </c>
      <c r="K288" s="178" t="str">
        <f>IFERROR(VLOOKUP(B288,ExcCalc!O:S,3,FALSE),"")</f>
        <v/>
      </c>
      <c r="L288" s="178" t="str">
        <f>IFERROR(VLOOKUP(B288,ExcCalc!O:S,4,FALSE),"")</f>
        <v/>
      </c>
      <c r="M288" s="178" t="str">
        <f>IFERROR(VLOOKUP(B288,ExcCalc!O:S,5,FALSE),"")</f>
        <v/>
      </c>
    </row>
    <row r="289" spans="1:13" x14ac:dyDescent="0.2">
      <c r="A289" s="152"/>
      <c r="B289" s="174" t="str">
        <f>IF(ISNUMBER('דיווח דיגומים'!B289),'דיווח דיגומים'!B289,"")</f>
        <v/>
      </c>
      <c r="C289" s="175" t="str">
        <f>IF(ISNUMBER('דיווח דיגומים'!B289),'דיווח דיגומים'!C289,"")</f>
        <v/>
      </c>
      <c r="D289" s="176" t="str">
        <f>IF('דיווח דיגומים'!E289="","",'דיווח דיגומים'!E289)</f>
        <v/>
      </c>
      <c r="E289" s="177" t="str">
        <f>IF(B289="","",IF(VLOOKUP(B289,WQ_UnitID!B:C,2,FALSE)=0,"",VLOOKUP(B289,WQ_UnitID!B:C,2,FALSE)))</f>
        <v/>
      </c>
      <c r="F289" s="178" t="str">
        <f>IF(B289="","",ExcLimit!$B$8)</f>
        <v/>
      </c>
      <c r="G289" s="178" t="str">
        <f>IF(B289="","",IF(D289=Index!$R$24,"",ExcLimit!$C$8))</f>
        <v/>
      </c>
      <c r="H289" s="178" t="str">
        <f>IF(B289="","",ExcLimit!$D$8)</f>
        <v/>
      </c>
      <c r="I289" s="178" t="str">
        <f>IF(B289="","",ExcLimit!$E$8)</f>
        <v/>
      </c>
      <c r="J289" s="178" t="str">
        <f>IFERROR(VLOOKUP(B289,ExcCalc!O:S,2,FALSE),"")</f>
        <v/>
      </c>
      <c r="K289" s="178" t="str">
        <f>IFERROR(VLOOKUP(B289,ExcCalc!O:S,3,FALSE),"")</f>
        <v/>
      </c>
      <c r="L289" s="178" t="str">
        <f>IFERROR(VLOOKUP(B289,ExcCalc!O:S,4,FALSE),"")</f>
        <v/>
      </c>
      <c r="M289" s="178" t="str">
        <f>IFERROR(VLOOKUP(B289,ExcCalc!O:S,5,FALSE),"")</f>
        <v/>
      </c>
    </row>
    <row r="290" spans="1:13" x14ac:dyDescent="0.2">
      <c r="A290" s="152"/>
      <c r="B290" s="174" t="str">
        <f>IF(ISNUMBER('דיווח דיגומים'!B290),'דיווח דיגומים'!B290,"")</f>
        <v/>
      </c>
      <c r="C290" s="175" t="str">
        <f>IF(ISNUMBER('דיווח דיגומים'!B290),'דיווח דיגומים'!C290,"")</f>
        <v/>
      </c>
      <c r="D290" s="176" t="str">
        <f>IF('דיווח דיגומים'!E290="","",'דיווח דיגומים'!E290)</f>
        <v/>
      </c>
      <c r="E290" s="177" t="str">
        <f>IF(B290="","",IF(VLOOKUP(B290,WQ_UnitID!B:C,2,FALSE)=0,"",VLOOKUP(B290,WQ_UnitID!B:C,2,FALSE)))</f>
        <v/>
      </c>
      <c r="F290" s="178" t="str">
        <f>IF(B290="","",ExcLimit!$B$8)</f>
        <v/>
      </c>
      <c r="G290" s="178" t="str">
        <f>IF(B290="","",IF(D290=Index!$R$24,"",ExcLimit!$C$8))</f>
        <v/>
      </c>
      <c r="H290" s="178" t="str">
        <f>IF(B290="","",ExcLimit!$D$8)</f>
        <v/>
      </c>
      <c r="I290" s="178" t="str">
        <f>IF(B290="","",ExcLimit!$E$8)</f>
        <v/>
      </c>
      <c r="J290" s="178" t="str">
        <f>IFERROR(VLOOKUP(B290,ExcCalc!O:S,2,FALSE),"")</f>
        <v/>
      </c>
      <c r="K290" s="178" t="str">
        <f>IFERROR(VLOOKUP(B290,ExcCalc!O:S,3,FALSE),"")</f>
        <v/>
      </c>
      <c r="L290" s="178" t="str">
        <f>IFERROR(VLOOKUP(B290,ExcCalc!O:S,4,FALSE),"")</f>
        <v/>
      </c>
      <c r="M290" s="178" t="str">
        <f>IFERROR(VLOOKUP(B290,ExcCalc!O:S,5,FALSE),"")</f>
        <v/>
      </c>
    </row>
    <row r="291" spans="1:13" x14ac:dyDescent="0.2">
      <c r="A291" s="152"/>
      <c r="B291" s="174" t="str">
        <f>IF(ISNUMBER('דיווח דיגומים'!B291),'דיווח דיגומים'!B291,"")</f>
        <v/>
      </c>
      <c r="C291" s="175" t="str">
        <f>IF(ISNUMBER('דיווח דיגומים'!B291),'דיווח דיגומים'!C291,"")</f>
        <v/>
      </c>
      <c r="D291" s="176" t="str">
        <f>IF('דיווח דיגומים'!E291="","",'דיווח דיגומים'!E291)</f>
        <v/>
      </c>
      <c r="E291" s="177" t="str">
        <f>IF(B291="","",IF(VLOOKUP(B291,WQ_UnitID!B:C,2,FALSE)=0,"",VLOOKUP(B291,WQ_UnitID!B:C,2,FALSE)))</f>
        <v/>
      </c>
      <c r="F291" s="178" t="str">
        <f>IF(B291="","",ExcLimit!$B$8)</f>
        <v/>
      </c>
      <c r="G291" s="178" t="str">
        <f>IF(B291="","",IF(D291=Index!$R$24,"",ExcLimit!$C$8))</f>
        <v/>
      </c>
      <c r="H291" s="178" t="str">
        <f>IF(B291="","",ExcLimit!$D$8)</f>
        <v/>
      </c>
      <c r="I291" s="178" t="str">
        <f>IF(B291="","",ExcLimit!$E$8)</f>
        <v/>
      </c>
      <c r="J291" s="178" t="str">
        <f>IFERROR(VLOOKUP(B291,ExcCalc!O:S,2,FALSE),"")</f>
        <v/>
      </c>
      <c r="K291" s="178" t="str">
        <f>IFERROR(VLOOKUP(B291,ExcCalc!O:S,3,FALSE),"")</f>
        <v/>
      </c>
      <c r="L291" s="178" t="str">
        <f>IFERROR(VLOOKUP(B291,ExcCalc!O:S,4,FALSE),"")</f>
        <v/>
      </c>
      <c r="M291" s="178" t="str">
        <f>IFERROR(VLOOKUP(B291,ExcCalc!O:S,5,FALSE),"")</f>
        <v/>
      </c>
    </row>
    <row r="292" spans="1:13" x14ac:dyDescent="0.2">
      <c r="A292" s="152"/>
      <c r="B292" s="174" t="str">
        <f>IF(ISNUMBER('דיווח דיגומים'!B292),'דיווח דיגומים'!B292,"")</f>
        <v/>
      </c>
      <c r="C292" s="175" t="str">
        <f>IF(ISNUMBER('דיווח דיגומים'!B292),'דיווח דיגומים'!C292,"")</f>
        <v/>
      </c>
      <c r="D292" s="176" t="str">
        <f>IF('דיווח דיגומים'!E292="","",'דיווח דיגומים'!E292)</f>
        <v/>
      </c>
      <c r="E292" s="177" t="str">
        <f>IF(B292="","",IF(VLOOKUP(B292,WQ_UnitID!B:C,2,FALSE)=0,"",VLOOKUP(B292,WQ_UnitID!B:C,2,FALSE)))</f>
        <v/>
      </c>
      <c r="F292" s="178" t="str">
        <f>IF(B292="","",ExcLimit!$B$8)</f>
        <v/>
      </c>
      <c r="G292" s="178" t="str">
        <f>IF(B292="","",IF(D292=Index!$R$24,"",ExcLimit!$C$8))</f>
        <v/>
      </c>
      <c r="H292" s="178" t="str">
        <f>IF(B292="","",ExcLimit!$D$8)</f>
        <v/>
      </c>
      <c r="I292" s="178" t="str">
        <f>IF(B292="","",ExcLimit!$E$8)</f>
        <v/>
      </c>
      <c r="J292" s="178" t="str">
        <f>IFERROR(VLOOKUP(B292,ExcCalc!O:S,2,FALSE),"")</f>
        <v/>
      </c>
      <c r="K292" s="178" t="str">
        <f>IFERROR(VLOOKUP(B292,ExcCalc!O:S,3,FALSE),"")</f>
        <v/>
      </c>
      <c r="L292" s="178" t="str">
        <f>IFERROR(VLOOKUP(B292,ExcCalc!O:S,4,FALSE),"")</f>
        <v/>
      </c>
      <c r="M292" s="178" t="str">
        <f>IFERROR(VLOOKUP(B292,ExcCalc!O:S,5,FALSE),"")</f>
        <v/>
      </c>
    </row>
    <row r="293" spans="1:13" x14ac:dyDescent="0.2">
      <c r="A293" s="152"/>
      <c r="B293" s="174" t="str">
        <f>IF(ISNUMBER('דיווח דיגומים'!B293),'דיווח דיגומים'!B293,"")</f>
        <v/>
      </c>
      <c r="C293" s="175" t="str">
        <f>IF(ISNUMBER('דיווח דיגומים'!B293),'דיווח דיגומים'!C293,"")</f>
        <v/>
      </c>
      <c r="D293" s="176" t="str">
        <f>IF('דיווח דיגומים'!E293="","",'דיווח דיגומים'!E293)</f>
        <v/>
      </c>
      <c r="E293" s="177" t="str">
        <f>IF(B293="","",IF(VLOOKUP(B293,WQ_UnitID!B:C,2,FALSE)=0,"",VLOOKUP(B293,WQ_UnitID!B:C,2,FALSE)))</f>
        <v/>
      </c>
      <c r="F293" s="178" t="str">
        <f>IF(B293="","",ExcLimit!$B$8)</f>
        <v/>
      </c>
      <c r="G293" s="178" t="str">
        <f>IF(B293="","",IF(D293=Index!$R$24,"",ExcLimit!$C$8))</f>
        <v/>
      </c>
      <c r="H293" s="178" t="str">
        <f>IF(B293="","",ExcLimit!$D$8)</f>
        <v/>
      </c>
      <c r="I293" s="178" t="str">
        <f>IF(B293="","",ExcLimit!$E$8)</f>
        <v/>
      </c>
      <c r="J293" s="178" t="str">
        <f>IFERROR(VLOOKUP(B293,ExcCalc!O:S,2,FALSE),"")</f>
        <v/>
      </c>
      <c r="K293" s="178" t="str">
        <f>IFERROR(VLOOKUP(B293,ExcCalc!O:S,3,FALSE),"")</f>
        <v/>
      </c>
      <c r="L293" s="178" t="str">
        <f>IFERROR(VLOOKUP(B293,ExcCalc!O:S,4,FALSE),"")</f>
        <v/>
      </c>
      <c r="M293" s="178" t="str">
        <f>IFERROR(VLOOKUP(B293,ExcCalc!O:S,5,FALSE),"")</f>
        <v/>
      </c>
    </row>
    <row r="294" spans="1:13" x14ac:dyDescent="0.2">
      <c r="A294" s="152"/>
      <c r="B294" s="174" t="str">
        <f>IF(ISNUMBER('דיווח דיגומים'!B294),'דיווח דיגומים'!B294,"")</f>
        <v/>
      </c>
      <c r="C294" s="175" t="str">
        <f>IF(ISNUMBER('דיווח דיגומים'!B294),'דיווח דיגומים'!C294,"")</f>
        <v/>
      </c>
      <c r="D294" s="176" t="str">
        <f>IF('דיווח דיגומים'!E294="","",'דיווח דיגומים'!E294)</f>
        <v/>
      </c>
      <c r="E294" s="177" t="str">
        <f>IF(B294="","",IF(VLOOKUP(B294,WQ_UnitID!B:C,2,FALSE)=0,"",VLOOKUP(B294,WQ_UnitID!B:C,2,FALSE)))</f>
        <v/>
      </c>
      <c r="F294" s="178" t="str">
        <f>IF(B294="","",ExcLimit!$B$8)</f>
        <v/>
      </c>
      <c r="G294" s="178" t="str">
        <f>IF(B294="","",IF(D294=Index!$R$24,"",ExcLimit!$C$8))</f>
        <v/>
      </c>
      <c r="H294" s="178" t="str">
        <f>IF(B294="","",ExcLimit!$D$8)</f>
        <v/>
      </c>
      <c r="I294" s="178" t="str">
        <f>IF(B294="","",ExcLimit!$E$8)</f>
        <v/>
      </c>
      <c r="J294" s="178" t="str">
        <f>IFERROR(VLOOKUP(B294,ExcCalc!O:S,2,FALSE),"")</f>
        <v/>
      </c>
      <c r="K294" s="178" t="str">
        <f>IFERROR(VLOOKUP(B294,ExcCalc!O:S,3,FALSE),"")</f>
        <v/>
      </c>
      <c r="L294" s="178" t="str">
        <f>IFERROR(VLOOKUP(B294,ExcCalc!O:S,4,FALSE),"")</f>
        <v/>
      </c>
      <c r="M294" s="178" t="str">
        <f>IFERROR(VLOOKUP(B294,ExcCalc!O:S,5,FALSE),"")</f>
        <v/>
      </c>
    </row>
    <row r="295" spans="1:13" x14ac:dyDescent="0.2">
      <c r="A295" s="152"/>
      <c r="B295" s="174" t="str">
        <f>IF(ISNUMBER('דיווח דיגומים'!B295),'דיווח דיגומים'!B295,"")</f>
        <v/>
      </c>
      <c r="C295" s="175" t="str">
        <f>IF(ISNUMBER('דיווח דיגומים'!B295),'דיווח דיגומים'!C295,"")</f>
        <v/>
      </c>
      <c r="D295" s="176" t="str">
        <f>IF('דיווח דיגומים'!E295="","",'דיווח דיגומים'!E295)</f>
        <v/>
      </c>
      <c r="E295" s="177" t="str">
        <f>IF(B295="","",IF(VLOOKUP(B295,WQ_UnitID!B:C,2,FALSE)=0,"",VLOOKUP(B295,WQ_UnitID!B:C,2,FALSE)))</f>
        <v/>
      </c>
      <c r="F295" s="178" t="str">
        <f>IF(B295="","",ExcLimit!$B$8)</f>
        <v/>
      </c>
      <c r="G295" s="178" t="str">
        <f>IF(B295="","",IF(D295=Index!$R$24,"",ExcLimit!$C$8))</f>
        <v/>
      </c>
      <c r="H295" s="178" t="str">
        <f>IF(B295="","",ExcLimit!$D$8)</f>
        <v/>
      </c>
      <c r="I295" s="178" t="str">
        <f>IF(B295="","",ExcLimit!$E$8)</f>
        <v/>
      </c>
      <c r="J295" s="178" t="str">
        <f>IFERROR(VLOOKUP(B295,ExcCalc!O:S,2,FALSE),"")</f>
        <v/>
      </c>
      <c r="K295" s="178" t="str">
        <f>IFERROR(VLOOKUP(B295,ExcCalc!O:S,3,FALSE),"")</f>
        <v/>
      </c>
      <c r="L295" s="178" t="str">
        <f>IFERROR(VLOOKUP(B295,ExcCalc!O:S,4,FALSE),"")</f>
        <v/>
      </c>
      <c r="M295" s="178" t="str">
        <f>IFERROR(VLOOKUP(B295,ExcCalc!O:S,5,FALSE),"")</f>
        <v/>
      </c>
    </row>
    <row r="296" spans="1:13" x14ac:dyDescent="0.2">
      <c r="A296" s="152"/>
      <c r="B296" s="174" t="str">
        <f>IF(ISNUMBER('דיווח דיגומים'!B296),'דיווח דיגומים'!B296,"")</f>
        <v/>
      </c>
      <c r="C296" s="175" t="str">
        <f>IF(ISNUMBER('דיווח דיגומים'!B296),'דיווח דיגומים'!C296,"")</f>
        <v/>
      </c>
      <c r="D296" s="176" t="str">
        <f>IF('דיווח דיגומים'!E296="","",'דיווח דיגומים'!E296)</f>
        <v/>
      </c>
      <c r="E296" s="177" t="str">
        <f>IF(B296="","",IF(VLOOKUP(B296,WQ_UnitID!B:C,2,FALSE)=0,"",VLOOKUP(B296,WQ_UnitID!B:C,2,FALSE)))</f>
        <v/>
      </c>
      <c r="F296" s="178" t="str">
        <f>IF(B296="","",ExcLimit!$B$8)</f>
        <v/>
      </c>
      <c r="G296" s="178" t="str">
        <f>IF(B296="","",IF(D296=Index!$R$24,"",ExcLimit!$C$8))</f>
        <v/>
      </c>
      <c r="H296" s="178" t="str">
        <f>IF(B296="","",ExcLimit!$D$8)</f>
        <v/>
      </c>
      <c r="I296" s="178" t="str">
        <f>IF(B296="","",ExcLimit!$E$8)</f>
        <v/>
      </c>
      <c r="J296" s="178" t="str">
        <f>IFERROR(VLOOKUP(B296,ExcCalc!O:S,2,FALSE),"")</f>
        <v/>
      </c>
      <c r="K296" s="178" t="str">
        <f>IFERROR(VLOOKUP(B296,ExcCalc!O:S,3,FALSE),"")</f>
        <v/>
      </c>
      <c r="L296" s="178" t="str">
        <f>IFERROR(VLOOKUP(B296,ExcCalc!O:S,4,FALSE),"")</f>
        <v/>
      </c>
      <c r="M296" s="178" t="str">
        <f>IFERROR(VLOOKUP(B296,ExcCalc!O:S,5,FALSE),"")</f>
        <v/>
      </c>
    </row>
    <row r="297" spans="1:13" x14ac:dyDescent="0.2">
      <c r="A297" s="152"/>
      <c r="B297" s="174" t="str">
        <f>IF(ISNUMBER('דיווח דיגומים'!B297),'דיווח דיגומים'!B297,"")</f>
        <v/>
      </c>
      <c r="C297" s="175" t="str">
        <f>IF(ISNUMBER('דיווח דיגומים'!B297),'דיווח דיגומים'!C297,"")</f>
        <v/>
      </c>
      <c r="D297" s="176" t="str">
        <f>IF('דיווח דיגומים'!E297="","",'דיווח דיגומים'!E297)</f>
        <v/>
      </c>
      <c r="E297" s="177" t="str">
        <f>IF(B297="","",IF(VLOOKUP(B297,WQ_UnitID!B:C,2,FALSE)=0,"",VLOOKUP(B297,WQ_UnitID!B:C,2,FALSE)))</f>
        <v/>
      </c>
      <c r="F297" s="178" t="str">
        <f>IF(B297="","",ExcLimit!$B$8)</f>
        <v/>
      </c>
      <c r="G297" s="178" t="str">
        <f>IF(B297="","",IF(D297=Index!$R$24,"",ExcLimit!$C$8))</f>
        <v/>
      </c>
      <c r="H297" s="178" t="str">
        <f>IF(B297="","",ExcLimit!$D$8)</f>
        <v/>
      </c>
      <c r="I297" s="178" t="str">
        <f>IF(B297="","",ExcLimit!$E$8)</f>
        <v/>
      </c>
      <c r="J297" s="178" t="str">
        <f>IFERROR(VLOOKUP(B297,ExcCalc!O:S,2,FALSE),"")</f>
        <v/>
      </c>
      <c r="K297" s="178" t="str">
        <f>IFERROR(VLOOKUP(B297,ExcCalc!O:S,3,FALSE),"")</f>
        <v/>
      </c>
      <c r="L297" s="178" t="str">
        <f>IFERROR(VLOOKUP(B297,ExcCalc!O:S,4,FALSE),"")</f>
        <v/>
      </c>
      <c r="M297" s="178" t="str">
        <f>IFERROR(VLOOKUP(B297,ExcCalc!O:S,5,FALSE),"")</f>
        <v/>
      </c>
    </row>
    <row r="298" spans="1:13" x14ac:dyDescent="0.2">
      <c r="A298" s="152"/>
      <c r="B298" s="174" t="str">
        <f>IF(ISNUMBER('דיווח דיגומים'!B298),'דיווח דיגומים'!B298,"")</f>
        <v/>
      </c>
      <c r="C298" s="175" t="str">
        <f>IF(ISNUMBER('דיווח דיגומים'!B298),'דיווח דיגומים'!C298,"")</f>
        <v/>
      </c>
      <c r="D298" s="176" t="str">
        <f>IF('דיווח דיגומים'!E298="","",'דיווח דיגומים'!E298)</f>
        <v/>
      </c>
      <c r="E298" s="177" t="str">
        <f>IF(B298="","",IF(VLOOKUP(B298,WQ_UnitID!B:C,2,FALSE)=0,"",VLOOKUP(B298,WQ_UnitID!B:C,2,FALSE)))</f>
        <v/>
      </c>
      <c r="F298" s="178" t="str">
        <f>IF(B298="","",ExcLimit!$B$8)</f>
        <v/>
      </c>
      <c r="G298" s="178" t="str">
        <f>IF(B298="","",IF(D298=Index!$R$24,"",ExcLimit!$C$8))</f>
        <v/>
      </c>
      <c r="H298" s="178" t="str">
        <f>IF(B298="","",ExcLimit!$D$8)</f>
        <v/>
      </c>
      <c r="I298" s="178" t="str">
        <f>IF(B298="","",ExcLimit!$E$8)</f>
        <v/>
      </c>
      <c r="J298" s="178" t="str">
        <f>IFERROR(VLOOKUP(B298,ExcCalc!O:S,2,FALSE),"")</f>
        <v/>
      </c>
      <c r="K298" s="178" t="str">
        <f>IFERROR(VLOOKUP(B298,ExcCalc!O:S,3,FALSE),"")</f>
        <v/>
      </c>
      <c r="L298" s="178" t="str">
        <f>IFERROR(VLOOKUP(B298,ExcCalc!O:S,4,FALSE),"")</f>
        <v/>
      </c>
      <c r="M298" s="178" t="str">
        <f>IFERROR(VLOOKUP(B298,ExcCalc!O:S,5,FALSE),"")</f>
        <v/>
      </c>
    </row>
    <row r="299" spans="1:13" x14ac:dyDescent="0.2">
      <c r="A299" s="152"/>
      <c r="B299" s="174" t="str">
        <f>IF(ISNUMBER('דיווח דיגומים'!B299),'דיווח דיגומים'!B299,"")</f>
        <v/>
      </c>
      <c r="C299" s="175" t="str">
        <f>IF(ISNUMBER('דיווח דיגומים'!B299),'דיווח דיגומים'!C299,"")</f>
        <v/>
      </c>
      <c r="D299" s="176" t="str">
        <f>IF('דיווח דיגומים'!E299="","",'דיווח דיגומים'!E299)</f>
        <v/>
      </c>
      <c r="E299" s="177" t="str">
        <f>IF(B299="","",IF(VLOOKUP(B299,WQ_UnitID!B:C,2,FALSE)=0,"",VLOOKUP(B299,WQ_UnitID!B:C,2,FALSE)))</f>
        <v/>
      </c>
      <c r="F299" s="178" t="str">
        <f>IF(B299="","",ExcLimit!$B$8)</f>
        <v/>
      </c>
      <c r="G299" s="178" t="str">
        <f>IF(B299="","",IF(D299=Index!$R$24,"",ExcLimit!$C$8))</f>
        <v/>
      </c>
      <c r="H299" s="178" t="str">
        <f>IF(B299="","",ExcLimit!$D$8)</f>
        <v/>
      </c>
      <c r="I299" s="178" t="str">
        <f>IF(B299="","",ExcLimit!$E$8)</f>
        <v/>
      </c>
      <c r="J299" s="178" t="str">
        <f>IFERROR(VLOOKUP(B299,ExcCalc!O:S,2,FALSE),"")</f>
        <v/>
      </c>
      <c r="K299" s="178" t="str">
        <f>IFERROR(VLOOKUP(B299,ExcCalc!O:S,3,FALSE),"")</f>
        <v/>
      </c>
      <c r="L299" s="178" t="str">
        <f>IFERROR(VLOOKUP(B299,ExcCalc!O:S,4,FALSE),"")</f>
        <v/>
      </c>
      <c r="M299" s="178" t="str">
        <f>IFERROR(VLOOKUP(B299,ExcCalc!O:S,5,FALSE),"")</f>
        <v/>
      </c>
    </row>
    <row r="300" spans="1:13" x14ac:dyDescent="0.2">
      <c r="A300" s="152"/>
      <c r="B300" s="174" t="str">
        <f>IF(ISNUMBER('דיווח דיגומים'!B300),'דיווח דיגומים'!B300,"")</f>
        <v/>
      </c>
      <c r="C300" s="175" t="str">
        <f>IF(ISNUMBER('דיווח דיגומים'!B300),'דיווח דיגומים'!C300,"")</f>
        <v/>
      </c>
      <c r="D300" s="176" t="str">
        <f>IF('דיווח דיגומים'!E300="","",'דיווח דיגומים'!E300)</f>
        <v/>
      </c>
      <c r="E300" s="177" t="str">
        <f>IF(B300="","",IF(VLOOKUP(B300,WQ_UnitID!B:C,2,FALSE)=0,"",VLOOKUP(B300,WQ_UnitID!B:C,2,FALSE)))</f>
        <v/>
      </c>
      <c r="F300" s="178" t="str">
        <f>IF(B300="","",ExcLimit!$B$8)</f>
        <v/>
      </c>
      <c r="G300" s="178" t="str">
        <f>IF(B300="","",IF(D300=Index!$R$24,"",ExcLimit!$C$8))</f>
        <v/>
      </c>
      <c r="H300" s="178" t="str">
        <f>IF(B300="","",ExcLimit!$D$8)</f>
        <v/>
      </c>
      <c r="I300" s="178" t="str">
        <f>IF(B300="","",ExcLimit!$E$8)</f>
        <v/>
      </c>
      <c r="J300" s="178" t="str">
        <f>IFERROR(VLOOKUP(B300,ExcCalc!O:S,2,FALSE),"")</f>
        <v/>
      </c>
      <c r="K300" s="178" t="str">
        <f>IFERROR(VLOOKUP(B300,ExcCalc!O:S,3,FALSE),"")</f>
        <v/>
      </c>
      <c r="L300" s="178" t="str">
        <f>IFERROR(VLOOKUP(B300,ExcCalc!O:S,4,FALSE),"")</f>
        <v/>
      </c>
      <c r="M300" s="178" t="str">
        <f>IFERROR(VLOOKUP(B300,ExcCalc!O:S,5,FALSE),"")</f>
        <v/>
      </c>
    </row>
    <row r="301" spans="1:13" x14ac:dyDescent="0.2">
      <c r="A301" s="152"/>
      <c r="B301" s="174" t="str">
        <f>IF(ISNUMBER('דיווח דיגומים'!B301),'דיווח דיגומים'!B301,"")</f>
        <v/>
      </c>
      <c r="C301" s="175" t="str">
        <f>IF(ISNUMBER('דיווח דיגומים'!B301),'דיווח דיגומים'!C301,"")</f>
        <v/>
      </c>
      <c r="D301" s="176" t="str">
        <f>IF('דיווח דיגומים'!E301="","",'דיווח דיגומים'!E301)</f>
        <v/>
      </c>
      <c r="E301" s="177" t="str">
        <f>IF(B301="","",IF(VLOOKUP(B301,WQ_UnitID!B:C,2,FALSE)=0,"",VLOOKUP(B301,WQ_UnitID!B:C,2,FALSE)))</f>
        <v/>
      </c>
      <c r="F301" s="178" t="str">
        <f>IF(B301="","",ExcLimit!$B$8)</f>
        <v/>
      </c>
      <c r="G301" s="178" t="str">
        <f>IF(B301="","",IF(D301=Index!$R$24,"",ExcLimit!$C$8))</f>
        <v/>
      </c>
      <c r="H301" s="178" t="str">
        <f>IF(B301="","",ExcLimit!$D$8)</f>
        <v/>
      </c>
      <c r="I301" s="178" t="str">
        <f>IF(B301="","",ExcLimit!$E$8)</f>
        <v/>
      </c>
      <c r="J301" s="178" t="str">
        <f>IFERROR(VLOOKUP(B301,ExcCalc!O:S,2,FALSE),"")</f>
        <v/>
      </c>
      <c r="K301" s="178" t="str">
        <f>IFERROR(VLOOKUP(B301,ExcCalc!O:S,3,FALSE),"")</f>
        <v/>
      </c>
      <c r="L301" s="178" t="str">
        <f>IFERROR(VLOOKUP(B301,ExcCalc!O:S,4,FALSE),"")</f>
        <v/>
      </c>
      <c r="M301" s="178" t="str">
        <f>IFERROR(VLOOKUP(B301,ExcCalc!O:S,5,FALSE),"")</f>
        <v/>
      </c>
    </row>
    <row r="302" spans="1:13" x14ac:dyDescent="0.2">
      <c r="A302" s="152"/>
      <c r="B302" s="174" t="str">
        <f>IF(ISNUMBER('דיווח דיגומים'!B302),'דיווח דיגומים'!B302,"")</f>
        <v/>
      </c>
      <c r="C302" s="175" t="str">
        <f>IF(ISNUMBER('דיווח דיגומים'!B302),'דיווח דיגומים'!C302,"")</f>
        <v/>
      </c>
      <c r="D302" s="176" t="str">
        <f>IF('דיווח דיגומים'!E302="","",'דיווח דיגומים'!E302)</f>
        <v/>
      </c>
      <c r="E302" s="177" t="str">
        <f>IF(B302="","",IF(VLOOKUP(B302,WQ_UnitID!B:C,2,FALSE)=0,"",VLOOKUP(B302,WQ_UnitID!B:C,2,FALSE)))</f>
        <v/>
      </c>
      <c r="F302" s="178" t="str">
        <f>IF(B302="","",ExcLimit!$B$8)</f>
        <v/>
      </c>
      <c r="G302" s="178" t="str">
        <f>IF(B302="","",IF(D302=Index!$R$24,"",ExcLimit!$C$8))</f>
        <v/>
      </c>
      <c r="H302" s="178" t="str">
        <f>IF(B302="","",ExcLimit!$D$8)</f>
        <v/>
      </c>
      <c r="I302" s="178" t="str">
        <f>IF(B302="","",ExcLimit!$E$8)</f>
        <v/>
      </c>
      <c r="J302" s="178" t="str">
        <f>IFERROR(VLOOKUP(B302,ExcCalc!O:S,2,FALSE),"")</f>
        <v/>
      </c>
      <c r="K302" s="178" t="str">
        <f>IFERROR(VLOOKUP(B302,ExcCalc!O:S,3,FALSE),"")</f>
        <v/>
      </c>
      <c r="L302" s="178" t="str">
        <f>IFERROR(VLOOKUP(B302,ExcCalc!O:S,4,FALSE),"")</f>
        <v/>
      </c>
      <c r="M302" s="178" t="str">
        <f>IFERROR(VLOOKUP(B302,ExcCalc!O:S,5,FALSE),"")</f>
        <v/>
      </c>
    </row>
    <row r="303" spans="1:13" x14ac:dyDescent="0.2">
      <c r="A303" s="152"/>
      <c r="B303" s="174" t="str">
        <f>IF(ISNUMBER('דיווח דיגומים'!B303),'דיווח דיגומים'!B303,"")</f>
        <v/>
      </c>
      <c r="C303" s="175" t="str">
        <f>IF(ISNUMBER('דיווח דיגומים'!B303),'דיווח דיגומים'!C303,"")</f>
        <v/>
      </c>
      <c r="D303" s="176" t="str">
        <f>IF('דיווח דיגומים'!E303="","",'דיווח דיגומים'!E303)</f>
        <v/>
      </c>
      <c r="E303" s="177" t="str">
        <f>IF(B303="","",IF(VLOOKUP(B303,WQ_UnitID!B:C,2,FALSE)=0,"",VLOOKUP(B303,WQ_UnitID!B:C,2,FALSE)))</f>
        <v/>
      </c>
      <c r="F303" s="178" t="str">
        <f>IF(B303="","",ExcLimit!$B$8)</f>
        <v/>
      </c>
      <c r="G303" s="178" t="str">
        <f>IF(B303="","",IF(D303=Index!$R$24,"",ExcLimit!$C$8))</f>
        <v/>
      </c>
      <c r="H303" s="178" t="str">
        <f>IF(B303="","",ExcLimit!$D$8)</f>
        <v/>
      </c>
      <c r="I303" s="178" t="str">
        <f>IF(B303="","",ExcLimit!$E$8)</f>
        <v/>
      </c>
      <c r="J303" s="178" t="str">
        <f>IFERROR(VLOOKUP(B303,ExcCalc!O:S,2,FALSE),"")</f>
        <v/>
      </c>
      <c r="K303" s="178" t="str">
        <f>IFERROR(VLOOKUP(B303,ExcCalc!O:S,3,FALSE),"")</f>
        <v/>
      </c>
      <c r="L303" s="178" t="str">
        <f>IFERROR(VLOOKUP(B303,ExcCalc!O:S,4,FALSE),"")</f>
        <v/>
      </c>
      <c r="M303" s="178" t="str">
        <f>IFERROR(VLOOKUP(B303,ExcCalc!O:S,5,FALSE),"")</f>
        <v/>
      </c>
    </row>
    <row r="304" spans="1:13" x14ac:dyDescent="0.2">
      <c r="A304" s="152"/>
      <c r="B304" s="174" t="str">
        <f>IF(ISNUMBER('דיווח דיגומים'!B304),'דיווח דיגומים'!B304,"")</f>
        <v/>
      </c>
      <c r="C304" s="175" t="str">
        <f>IF(ISNUMBER('דיווח דיגומים'!B304),'דיווח דיגומים'!C304,"")</f>
        <v/>
      </c>
      <c r="D304" s="176" t="str">
        <f>IF('דיווח דיגומים'!E304="","",'דיווח דיגומים'!E304)</f>
        <v/>
      </c>
      <c r="E304" s="177" t="str">
        <f>IF(B304="","",IF(VLOOKUP(B304,WQ_UnitID!B:C,2,FALSE)=0,"",VLOOKUP(B304,WQ_UnitID!B:C,2,FALSE)))</f>
        <v/>
      </c>
      <c r="F304" s="178" t="str">
        <f>IF(B304="","",ExcLimit!$B$8)</f>
        <v/>
      </c>
      <c r="G304" s="178" t="str">
        <f>IF(B304="","",IF(D304=Index!$R$24,"",ExcLimit!$C$8))</f>
        <v/>
      </c>
      <c r="H304" s="178" t="str">
        <f>IF(B304="","",ExcLimit!$D$8)</f>
        <v/>
      </c>
      <c r="I304" s="178" t="str">
        <f>IF(B304="","",ExcLimit!$E$8)</f>
        <v/>
      </c>
      <c r="J304" s="178" t="str">
        <f>IFERROR(VLOOKUP(B304,ExcCalc!O:S,2,FALSE),"")</f>
        <v/>
      </c>
      <c r="K304" s="178" t="str">
        <f>IFERROR(VLOOKUP(B304,ExcCalc!O:S,3,FALSE),"")</f>
        <v/>
      </c>
      <c r="L304" s="178" t="str">
        <f>IFERROR(VLOOKUP(B304,ExcCalc!O:S,4,FALSE),"")</f>
        <v/>
      </c>
      <c r="M304" s="178" t="str">
        <f>IFERROR(VLOOKUP(B304,ExcCalc!O:S,5,FALSE),"")</f>
        <v/>
      </c>
    </row>
    <row r="305" spans="1:13" x14ac:dyDescent="0.2">
      <c r="A305" s="152"/>
      <c r="B305" s="174" t="str">
        <f>IF(ISNUMBER('דיווח דיגומים'!B305),'דיווח דיגומים'!B305,"")</f>
        <v/>
      </c>
      <c r="C305" s="175" t="str">
        <f>IF(ISNUMBER('דיווח דיגומים'!B305),'דיווח דיגומים'!C305,"")</f>
        <v/>
      </c>
      <c r="D305" s="176" t="str">
        <f>IF('דיווח דיגומים'!E305="","",'דיווח דיגומים'!E305)</f>
        <v/>
      </c>
      <c r="E305" s="177" t="str">
        <f>IF(B305="","",IF(VLOOKUP(B305,WQ_UnitID!B:C,2,FALSE)=0,"",VLOOKUP(B305,WQ_UnitID!B:C,2,FALSE)))</f>
        <v/>
      </c>
      <c r="F305" s="178" t="str">
        <f>IF(B305="","",ExcLimit!$B$8)</f>
        <v/>
      </c>
      <c r="G305" s="178" t="str">
        <f>IF(B305="","",IF(D305=Index!$R$24,"",ExcLimit!$C$8))</f>
        <v/>
      </c>
      <c r="H305" s="178" t="str">
        <f>IF(B305="","",ExcLimit!$D$8)</f>
        <v/>
      </c>
      <c r="I305" s="178" t="str">
        <f>IF(B305="","",ExcLimit!$E$8)</f>
        <v/>
      </c>
      <c r="J305" s="178" t="str">
        <f>IFERROR(VLOOKUP(B305,ExcCalc!O:S,2,FALSE),"")</f>
        <v/>
      </c>
      <c r="K305" s="178" t="str">
        <f>IFERROR(VLOOKUP(B305,ExcCalc!O:S,3,FALSE),"")</f>
        <v/>
      </c>
      <c r="L305" s="178" t="str">
        <f>IFERROR(VLOOKUP(B305,ExcCalc!O:S,4,FALSE),"")</f>
        <v/>
      </c>
      <c r="M305" s="178" t="str">
        <f>IFERROR(VLOOKUP(B305,ExcCalc!O:S,5,FALSE),"")</f>
        <v/>
      </c>
    </row>
    <row r="306" spans="1:13" x14ac:dyDescent="0.2">
      <c r="A306" s="152"/>
      <c r="B306" s="174" t="str">
        <f>IF(ISNUMBER('דיווח דיגומים'!B306),'דיווח דיגומים'!B306,"")</f>
        <v/>
      </c>
      <c r="C306" s="175" t="str">
        <f>IF(ISNUMBER('דיווח דיגומים'!B306),'דיווח דיגומים'!C306,"")</f>
        <v/>
      </c>
      <c r="D306" s="176" t="str">
        <f>IF('דיווח דיגומים'!E306="","",'דיווח דיגומים'!E306)</f>
        <v/>
      </c>
      <c r="E306" s="177" t="str">
        <f>IF(B306="","",IF(VLOOKUP(B306,WQ_UnitID!B:C,2,FALSE)=0,"",VLOOKUP(B306,WQ_UnitID!B:C,2,FALSE)))</f>
        <v/>
      </c>
      <c r="F306" s="178" t="str">
        <f>IF(B306="","",ExcLimit!$B$8)</f>
        <v/>
      </c>
      <c r="G306" s="178" t="str">
        <f>IF(B306="","",IF(D306=Index!$R$24,"",ExcLimit!$C$8))</f>
        <v/>
      </c>
      <c r="H306" s="178" t="str">
        <f>IF(B306="","",ExcLimit!$D$8)</f>
        <v/>
      </c>
      <c r="I306" s="178" t="str">
        <f>IF(B306="","",ExcLimit!$E$8)</f>
        <v/>
      </c>
      <c r="J306" s="178" t="str">
        <f>IFERROR(VLOOKUP(B306,ExcCalc!O:S,2,FALSE),"")</f>
        <v/>
      </c>
      <c r="K306" s="178" t="str">
        <f>IFERROR(VLOOKUP(B306,ExcCalc!O:S,3,FALSE),"")</f>
        <v/>
      </c>
      <c r="L306" s="178" t="str">
        <f>IFERROR(VLOOKUP(B306,ExcCalc!O:S,4,FALSE),"")</f>
        <v/>
      </c>
      <c r="M306" s="178" t="str">
        <f>IFERROR(VLOOKUP(B306,ExcCalc!O:S,5,FALSE),"")</f>
        <v/>
      </c>
    </row>
    <row r="307" spans="1:13" x14ac:dyDescent="0.2">
      <c r="A307" s="152"/>
      <c r="B307" s="174" t="str">
        <f>IF(ISNUMBER('דיווח דיגומים'!B307),'דיווח דיגומים'!B307,"")</f>
        <v/>
      </c>
      <c r="C307" s="175" t="str">
        <f>IF(ISNUMBER('דיווח דיגומים'!B307),'דיווח דיגומים'!C307,"")</f>
        <v/>
      </c>
      <c r="D307" s="176" t="str">
        <f>IF('דיווח דיגומים'!E307="","",'דיווח דיגומים'!E307)</f>
        <v/>
      </c>
      <c r="E307" s="177" t="str">
        <f>IF(B307="","",IF(VLOOKUP(B307,WQ_UnitID!B:C,2,FALSE)=0,"",VLOOKUP(B307,WQ_UnitID!B:C,2,FALSE)))</f>
        <v/>
      </c>
      <c r="F307" s="178" t="str">
        <f>IF(B307="","",ExcLimit!$B$8)</f>
        <v/>
      </c>
      <c r="G307" s="178" t="str">
        <f>IF(B307="","",IF(D307=Index!$R$24,"",ExcLimit!$C$8))</f>
        <v/>
      </c>
      <c r="H307" s="178" t="str">
        <f>IF(B307="","",ExcLimit!$D$8)</f>
        <v/>
      </c>
      <c r="I307" s="178" t="str">
        <f>IF(B307="","",ExcLimit!$E$8)</f>
        <v/>
      </c>
      <c r="J307" s="178" t="str">
        <f>IFERROR(VLOOKUP(B307,ExcCalc!O:S,2,FALSE),"")</f>
        <v/>
      </c>
      <c r="K307" s="178" t="str">
        <f>IFERROR(VLOOKUP(B307,ExcCalc!O:S,3,FALSE),"")</f>
        <v/>
      </c>
      <c r="L307" s="178" t="str">
        <f>IFERROR(VLOOKUP(B307,ExcCalc!O:S,4,FALSE),"")</f>
        <v/>
      </c>
      <c r="M307" s="178" t="str">
        <f>IFERROR(VLOOKUP(B307,ExcCalc!O:S,5,FALSE),"")</f>
        <v/>
      </c>
    </row>
    <row r="308" spans="1:13" x14ac:dyDescent="0.2">
      <c r="A308" s="152"/>
      <c r="B308" s="174" t="str">
        <f>IF(ISNUMBER('דיווח דיגומים'!B308),'דיווח דיגומים'!B308,"")</f>
        <v/>
      </c>
      <c r="C308" s="175" t="str">
        <f>IF(ISNUMBER('דיווח דיגומים'!B308),'דיווח דיגומים'!C308,"")</f>
        <v/>
      </c>
      <c r="D308" s="176" t="str">
        <f>IF('דיווח דיגומים'!E308="","",'דיווח דיגומים'!E308)</f>
        <v/>
      </c>
      <c r="E308" s="177" t="str">
        <f>IF(B308="","",IF(VLOOKUP(B308,WQ_UnitID!B:C,2,FALSE)=0,"",VLOOKUP(B308,WQ_UnitID!B:C,2,FALSE)))</f>
        <v/>
      </c>
      <c r="F308" s="178" t="str">
        <f>IF(B308="","",ExcLimit!$B$8)</f>
        <v/>
      </c>
      <c r="G308" s="178" t="str">
        <f>IF(B308="","",IF(D308=Index!$R$24,"",ExcLimit!$C$8))</f>
        <v/>
      </c>
      <c r="H308" s="178" t="str">
        <f>IF(B308="","",ExcLimit!$D$8)</f>
        <v/>
      </c>
      <c r="I308" s="178" t="str">
        <f>IF(B308="","",ExcLimit!$E$8)</f>
        <v/>
      </c>
      <c r="J308" s="178" t="str">
        <f>IFERROR(VLOOKUP(B308,ExcCalc!O:S,2,FALSE),"")</f>
        <v/>
      </c>
      <c r="K308" s="178" t="str">
        <f>IFERROR(VLOOKUP(B308,ExcCalc!O:S,3,FALSE),"")</f>
        <v/>
      </c>
      <c r="L308" s="178" t="str">
        <f>IFERROR(VLOOKUP(B308,ExcCalc!O:S,4,FALSE),"")</f>
        <v/>
      </c>
      <c r="M308" s="178" t="str">
        <f>IFERROR(VLOOKUP(B308,ExcCalc!O:S,5,FALSE),"")</f>
        <v/>
      </c>
    </row>
    <row r="309" spans="1:13" x14ac:dyDescent="0.2">
      <c r="A309" s="152"/>
      <c r="B309" s="174" t="str">
        <f>IF(ISNUMBER('דיווח דיגומים'!B309),'דיווח דיגומים'!B309,"")</f>
        <v/>
      </c>
      <c r="C309" s="175" t="str">
        <f>IF(ISNUMBER('דיווח דיגומים'!B309),'דיווח דיגומים'!C309,"")</f>
        <v/>
      </c>
      <c r="D309" s="176" t="str">
        <f>IF('דיווח דיגומים'!E309="","",'דיווח דיגומים'!E309)</f>
        <v/>
      </c>
      <c r="E309" s="177" t="str">
        <f>IF(B309="","",IF(VLOOKUP(B309,WQ_UnitID!B:C,2,FALSE)=0,"",VLOOKUP(B309,WQ_UnitID!B:C,2,FALSE)))</f>
        <v/>
      </c>
      <c r="F309" s="178" t="str">
        <f>IF(B309="","",ExcLimit!$B$8)</f>
        <v/>
      </c>
      <c r="G309" s="178" t="str">
        <f>IF(B309="","",IF(D309=Index!$R$24,"",ExcLimit!$C$8))</f>
        <v/>
      </c>
      <c r="H309" s="178" t="str">
        <f>IF(B309="","",ExcLimit!$D$8)</f>
        <v/>
      </c>
      <c r="I309" s="178" t="str">
        <f>IF(B309="","",ExcLimit!$E$8)</f>
        <v/>
      </c>
      <c r="J309" s="178" t="str">
        <f>IFERROR(VLOOKUP(B309,ExcCalc!O:S,2,FALSE),"")</f>
        <v/>
      </c>
      <c r="K309" s="178" t="str">
        <f>IFERROR(VLOOKUP(B309,ExcCalc!O:S,3,FALSE),"")</f>
        <v/>
      </c>
      <c r="L309" s="178" t="str">
        <f>IFERROR(VLOOKUP(B309,ExcCalc!O:S,4,FALSE),"")</f>
        <v/>
      </c>
      <c r="M309" s="178" t="str">
        <f>IFERROR(VLOOKUP(B309,ExcCalc!O:S,5,FALSE),"")</f>
        <v/>
      </c>
    </row>
    <row r="310" spans="1:13" x14ac:dyDescent="0.2">
      <c r="A310" s="152"/>
      <c r="B310" s="174" t="str">
        <f>IF(ISNUMBER('דיווח דיגומים'!B310),'דיווח דיגומים'!B310,"")</f>
        <v/>
      </c>
      <c r="C310" s="175" t="str">
        <f>IF(ISNUMBER('דיווח דיגומים'!B310),'דיווח דיגומים'!C310,"")</f>
        <v/>
      </c>
      <c r="D310" s="176" t="str">
        <f>IF('דיווח דיגומים'!E310="","",'דיווח דיגומים'!E310)</f>
        <v/>
      </c>
      <c r="E310" s="177" t="str">
        <f>IF(B310="","",IF(VLOOKUP(B310,WQ_UnitID!B:C,2,FALSE)=0,"",VLOOKUP(B310,WQ_UnitID!B:C,2,FALSE)))</f>
        <v/>
      </c>
      <c r="F310" s="178" t="str">
        <f>IF(B310="","",ExcLimit!$B$8)</f>
        <v/>
      </c>
      <c r="G310" s="178" t="str">
        <f>IF(B310="","",IF(D310=Index!$R$24,"",ExcLimit!$C$8))</f>
        <v/>
      </c>
      <c r="H310" s="178" t="str">
        <f>IF(B310="","",ExcLimit!$D$8)</f>
        <v/>
      </c>
      <c r="I310" s="178" t="str">
        <f>IF(B310="","",ExcLimit!$E$8)</f>
        <v/>
      </c>
      <c r="J310" s="178" t="str">
        <f>IFERROR(VLOOKUP(B310,ExcCalc!O:S,2,FALSE),"")</f>
        <v/>
      </c>
      <c r="K310" s="178" t="str">
        <f>IFERROR(VLOOKUP(B310,ExcCalc!O:S,3,FALSE),"")</f>
        <v/>
      </c>
      <c r="L310" s="178" t="str">
        <f>IFERROR(VLOOKUP(B310,ExcCalc!O:S,4,FALSE),"")</f>
        <v/>
      </c>
      <c r="M310" s="178" t="str">
        <f>IFERROR(VLOOKUP(B310,ExcCalc!O:S,5,FALSE),"")</f>
        <v/>
      </c>
    </row>
    <row r="311" spans="1:13" x14ac:dyDescent="0.2">
      <c r="A311" s="152"/>
      <c r="B311" s="174" t="str">
        <f>IF(ISNUMBER('דיווח דיגומים'!B311),'דיווח דיגומים'!B311,"")</f>
        <v/>
      </c>
      <c r="C311" s="175" t="str">
        <f>IF(ISNUMBER('דיווח דיגומים'!B311),'דיווח דיגומים'!C311,"")</f>
        <v/>
      </c>
      <c r="D311" s="176" t="str">
        <f>IF('דיווח דיגומים'!E311="","",'דיווח דיגומים'!E311)</f>
        <v/>
      </c>
      <c r="E311" s="177" t="str">
        <f>IF(B311="","",IF(VLOOKUP(B311,WQ_UnitID!B:C,2,FALSE)=0,"",VLOOKUP(B311,WQ_UnitID!B:C,2,FALSE)))</f>
        <v/>
      </c>
      <c r="F311" s="178" t="str">
        <f>IF(B311="","",ExcLimit!$B$8)</f>
        <v/>
      </c>
      <c r="G311" s="178" t="str">
        <f>IF(B311="","",IF(D311=Index!$R$24,"",ExcLimit!$C$8))</f>
        <v/>
      </c>
      <c r="H311" s="178" t="str">
        <f>IF(B311="","",ExcLimit!$D$8)</f>
        <v/>
      </c>
      <c r="I311" s="178" t="str">
        <f>IF(B311="","",ExcLimit!$E$8)</f>
        <v/>
      </c>
      <c r="J311" s="178" t="str">
        <f>IFERROR(VLOOKUP(B311,ExcCalc!O:S,2,FALSE),"")</f>
        <v/>
      </c>
      <c r="K311" s="178" t="str">
        <f>IFERROR(VLOOKUP(B311,ExcCalc!O:S,3,FALSE),"")</f>
        <v/>
      </c>
      <c r="L311" s="178" t="str">
        <f>IFERROR(VLOOKUP(B311,ExcCalc!O:S,4,FALSE),"")</f>
        <v/>
      </c>
      <c r="M311" s="178" t="str">
        <f>IFERROR(VLOOKUP(B311,ExcCalc!O:S,5,FALSE),"")</f>
        <v/>
      </c>
    </row>
    <row r="312" spans="1:13" x14ac:dyDescent="0.2">
      <c r="A312" s="152"/>
      <c r="B312" s="174" t="str">
        <f>IF(ISNUMBER('דיווח דיגומים'!B312),'דיווח דיגומים'!B312,"")</f>
        <v/>
      </c>
      <c r="C312" s="175" t="str">
        <f>IF(ISNUMBER('דיווח דיגומים'!B312),'דיווח דיגומים'!C312,"")</f>
        <v/>
      </c>
      <c r="D312" s="176" t="str">
        <f>IF('דיווח דיגומים'!E312="","",'דיווח דיגומים'!E312)</f>
        <v/>
      </c>
      <c r="E312" s="177" t="str">
        <f>IF(B312="","",IF(VLOOKUP(B312,WQ_UnitID!B:C,2,FALSE)=0,"",VLOOKUP(B312,WQ_UnitID!B:C,2,FALSE)))</f>
        <v/>
      </c>
      <c r="F312" s="178" t="str">
        <f>IF(B312="","",ExcLimit!$B$8)</f>
        <v/>
      </c>
      <c r="G312" s="178" t="str">
        <f>IF(B312="","",IF(D312=Index!$R$24,"",ExcLimit!$C$8))</f>
        <v/>
      </c>
      <c r="H312" s="178" t="str">
        <f>IF(B312="","",ExcLimit!$D$8)</f>
        <v/>
      </c>
      <c r="I312" s="178" t="str">
        <f>IF(B312="","",ExcLimit!$E$8)</f>
        <v/>
      </c>
      <c r="J312" s="178" t="str">
        <f>IFERROR(VLOOKUP(B312,ExcCalc!O:S,2,FALSE),"")</f>
        <v/>
      </c>
      <c r="K312" s="178" t="str">
        <f>IFERROR(VLOOKUP(B312,ExcCalc!O:S,3,FALSE),"")</f>
        <v/>
      </c>
      <c r="L312" s="178" t="str">
        <f>IFERROR(VLOOKUP(B312,ExcCalc!O:S,4,FALSE),"")</f>
        <v/>
      </c>
      <c r="M312" s="178" t="str">
        <f>IFERROR(VLOOKUP(B312,ExcCalc!O:S,5,FALSE),"")</f>
        <v/>
      </c>
    </row>
    <row r="313" spans="1:13" x14ac:dyDescent="0.2">
      <c r="A313" s="152"/>
      <c r="B313" s="174" t="str">
        <f>IF(ISNUMBER('דיווח דיגומים'!B313),'דיווח דיגומים'!B313,"")</f>
        <v/>
      </c>
      <c r="C313" s="175" t="str">
        <f>IF(ISNUMBER('דיווח דיגומים'!B313),'דיווח דיגומים'!C313,"")</f>
        <v/>
      </c>
      <c r="D313" s="176" t="str">
        <f>IF('דיווח דיגומים'!E313="","",'דיווח דיגומים'!E313)</f>
        <v/>
      </c>
      <c r="E313" s="177" t="str">
        <f>IF(B313="","",IF(VLOOKUP(B313,WQ_UnitID!B:C,2,FALSE)=0,"",VLOOKUP(B313,WQ_UnitID!B:C,2,FALSE)))</f>
        <v/>
      </c>
      <c r="F313" s="178" t="str">
        <f>IF(B313="","",ExcLimit!$B$8)</f>
        <v/>
      </c>
      <c r="G313" s="178" t="str">
        <f>IF(B313="","",IF(D313=Index!$R$24,"",ExcLimit!$C$8))</f>
        <v/>
      </c>
      <c r="H313" s="178" t="str">
        <f>IF(B313="","",ExcLimit!$D$8)</f>
        <v/>
      </c>
      <c r="I313" s="178" t="str">
        <f>IF(B313="","",ExcLimit!$E$8)</f>
        <v/>
      </c>
      <c r="J313" s="178" t="str">
        <f>IFERROR(VLOOKUP(B313,ExcCalc!O:S,2,FALSE),"")</f>
        <v/>
      </c>
      <c r="K313" s="178" t="str">
        <f>IFERROR(VLOOKUP(B313,ExcCalc!O:S,3,FALSE),"")</f>
        <v/>
      </c>
      <c r="L313" s="178" t="str">
        <f>IFERROR(VLOOKUP(B313,ExcCalc!O:S,4,FALSE),"")</f>
        <v/>
      </c>
      <c r="M313" s="178" t="str">
        <f>IFERROR(VLOOKUP(B313,ExcCalc!O:S,5,FALSE),"")</f>
        <v/>
      </c>
    </row>
    <row r="314" spans="1:13" x14ac:dyDescent="0.2">
      <c r="A314" s="152"/>
      <c r="B314" s="174" t="str">
        <f>IF(ISNUMBER('דיווח דיגומים'!B314),'דיווח דיגומים'!B314,"")</f>
        <v/>
      </c>
      <c r="C314" s="175" t="str">
        <f>IF(ISNUMBER('דיווח דיגומים'!B314),'דיווח דיגומים'!C314,"")</f>
        <v/>
      </c>
      <c r="D314" s="176" t="str">
        <f>IF('דיווח דיגומים'!E314="","",'דיווח דיגומים'!E314)</f>
        <v/>
      </c>
      <c r="E314" s="177" t="str">
        <f>IF(B314="","",IF(VLOOKUP(B314,WQ_UnitID!B:C,2,FALSE)=0,"",VLOOKUP(B314,WQ_UnitID!B:C,2,FALSE)))</f>
        <v/>
      </c>
      <c r="F314" s="178" t="str">
        <f>IF(B314="","",ExcLimit!$B$8)</f>
        <v/>
      </c>
      <c r="G314" s="178" t="str">
        <f>IF(B314="","",IF(D314=Index!$R$24,"",ExcLimit!$C$8))</f>
        <v/>
      </c>
      <c r="H314" s="178" t="str">
        <f>IF(B314="","",ExcLimit!$D$8)</f>
        <v/>
      </c>
      <c r="I314" s="178" t="str">
        <f>IF(B314="","",ExcLimit!$E$8)</f>
        <v/>
      </c>
      <c r="J314" s="178" t="str">
        <f>IFERROR(VLOOKUP(B314,ExcCalc!O:S,2,FALSE),"")</f>
        <v/>
      </c>
      <c r="K314" s="178" t="str">
        <f>IFERROR(VLOOKUP(B314,ExcCalc!O:S,3,FALSE),"")</f>
        <v/>
      </c>
      <c r="L314" s="178" t="str">
        <f>IFERROR(VLOOKUP(B314,ExcCalc!O:S,4,FALSE),"")</f>
        <v/>
      </c>
      <c r="M314" s="178" t="str">
        <f>IFERROR(VLOOKUP(B314,ExcCalc!O:S,5,FALSE),"")</f>
        <v/>
      </c>
    </row>
    <row r="315" spans="1:13" x14ac:dyDescent="0.2">
      <c r="A315" s="152"/>
      <c r="B315" s="174" t="str">
        <f>IF(ISNUMBER('דיווח דיגומים'!B315),'דיווח דיגומים'!B315,"")</f>
        <v/>
      </c>
      <c r="C315" s="175" t="str">
        <f>IF(ISNUMBER('דיווח דיגומים'!B315),'דיווח דיגומים'!C315,"")</f>
        <v/>
      </c>
      <c r="D315" s="176" t="str">
        <f>IF('דיווח דיגומים'!E315="","",'דיווח דיגומים'!E315)</f>
        <v/>
      </c>
      <c r="E315" s="177" t="str">
        <f>IF(B315="","",IF(VLOOKUP(B315,WQ_UnitID!B:C,2,FALSE)=0,"",VLOOKUP(B315,WQ_UnitID!B:C,2,FALSE)))</f>
        <v/>
      </c>
      <c r="F315" s="178" t="str">
        <f>IF(B315="","",ExcLimit!$B$8)</f>
        <v/>
      </c>
      <c r="G315" s="178" t="str">
        <f>IF(B315="","",IF(D315=Index!$R$24,"",ExcLimit!$C$8))</f>
        <v/>
      </c>
      <c r="H315" s="178" t="str">
        <f>IF(B315="","",ExcLimit!$D$8)</f>
        <v/>
      </c>
      <c r="I315" s="178" t="str">
        <f>IF(B315="","",ExcLimit!$E$8)</f>
        <v/>
      </c>
      <c r="J315" s="178" t="str">
        <f>IFERROR(VLOOKUP(B315,ExcCalc!O:S,2,FALSE),"")</f>
        <v/>
      </c>
      <c r="K315" s="178" t="str">
        <f>IFERROR(VLOOKUP(B315,ExcCalc!O:S,3,FALSE),"")</f>
        <v/>
      </c>
      <c r="L315" s="178" t="str">
        <f>IFERROR(VLOOKUP(B315,ExcCalc!O:S,4,FALSE),"")</f>
        <v/>
      </c>
      <c r="M315" s="178" t="str">
        <f>IFERROR(VLOOKUP(B315,ExcCalc!O:S,5,FALSE),"")</f>
        <v/>
      </c>
    </row>
    <row r="316" spans="1:13" x14ac:dyDescent="0.2">
      <c r="A316" s="152"/>
      <c r="B316" s="174" t="str">
        <f>IF(ISNUMBER('דיווח דיגומים'!B316),'דיווח דיגומים'!B316,"")</f>
        <v/>
      </c>
      <c r="C316" s="175" t="str">
        <f>IF(ISNUMBER('דיווח דיגומים'!B316),'דיווח דיגומים'!C316,"")</f>
        <v/>
      </c>
      <c r="D316" s="176" t="str">
        <f>IF('דיווח דיגומים'!E316="","",'דיווח דיגומים'!E316)</f>
        <v/>
      </c>
      <c r="E316" s="177" t="str">
        <f>IF(B316="","",IF(VLOOKUP(B316,WQ_UnitID!B:C,2,FALSE)=0,"",VLOOKUP(B316,WQ_UnitID!B:C,2,FALSE)))</f>
        <v/>
      </c>
      <c r="F316" s="178" t="str">
        <f>IF(B316="","",ExcLimit!$B$8)</f>
        <v/>
      </c>
      <c r="G316" s="178" t="str">
        <f>IF(B316="","",IF(D316=Index!$R$24,"",ExcLimit!$C$8))</f>
        <v/>
      </c>
      <c r="H316" s="178" t="str">
        <f>IF(B316="","",ExcLimit!$D$8)</f>
        <v/>
      </c>
      <c r="I316" s="178" t="str">
        <f>IF(B316="","",ExcLimit!$E$8)</f>
        <v/>
      </c>
      <c r="J316" s="178" t="str">
        <f>IFERROR(VLOOKUP(B316,ExcCalc!O:S,2,FALSE),"")</f>
        <v/>
      </c>
      <c r="K316" s="178" t="str">
        <f>IFERROR(VLOOKUP(B316,ExcCalc!O:S,3,FALSE),"")</f>
        <v/>
      </c>
      <c r="L316" s="178" t="str">
        <f>IFERROR(VLOOKUP(B316,ExcCalc!O:S,4,FALSE),"")</f>
        <v/>
      </c>
      <c r="M316" s="178" t="str">
        <f>IFERROR(VLOOKUP(B316,ExcCalc!O:S,5,FALSE),"")</f>
        <v/>
      </c>
    </row>
    <row r="317" spans="1:13" x14ac:dyDescent="0.2">
      <c r="A317" s="152"/>
      <c r="B317" s="174" t="str">
        <f>IF(ISNUMBER('דיווח דיגומים'!B317),'דיווח דיגומים'!B317,"")</f>
        <v/>
      </c>
      <c r="C317" s="175" t="str">
        <f>IF(ISNUMBER('דיווח דיגומים'!B317),'דיווח דיגומים'!C317,"")</f>
        <v/>
      </c>
      <c r="D317" s="176" t="str">
        <f>IF('דיווח דיגומים'!E317="","",'דיווח דיגומים'!E317)</f>
        <v/>
      </c>
      <c r="E317" s="177" t="str">
        <f>IF(B317="","",IF(VLOOKUP(B317,WQ_UnitID!B:C,2,FALSE)=0,"",VLOOKUP(B317,WQ_UnitID!B:C,2,FALSE)))</f>
        <v/>
      </c>
      <c r="F317" s="178" t="str">
        <f>IF(B317="","",ExcLimit!$B$8)</f>
        <v/>
      </c>
      <c r="G317" s="178" t="str">
        <f>IF(B317="","",IF(D317=Index!$R$24,"",ExcLimit!$C$8))</f>
        <v/>
      </c>
      <c r="H317" s="178" t="str">
        <f>IF(B317="","",ExcLimit!$D$8)</f>
        <v/>
      </c>
      <c r="I317" s="178" t="str">
        <f>IF(B317="","",ExcLimit!$E$8)</f>
        <v/>
      </c>
      <c r="J317" s="178" t="str">
        <f>IFERROR(VLOOKUP(B317,ExcCalc!O:S,2,FALSE),"")</f>
        <v/>
      </c>
      <c r="K317" s="178" t="str">
        <f>IFERROR(VLOOKUP(B317,ExcCalc!O:S,3,FALSE),"")</f>
        <v/>
      </c>
      <c r="L317" s="178" t="str">
        <f>IFERROR(VLOOKUP(B317,ExcCalc!O:S,4,FALSE),"")</f>
        <v/>
      </c>
      <c r="M317" s="178" t="str">
        <f>IFERROR(VLOOKUP(B317,ExcCalc!O:S,5,FALSE),"")</f>
        <v/>
      </c>
    </row>
    <row r="318" spans="1:13" x14ac:dyDescent="0.2">
      <c r="A318" s="152"/>
      <c r="B318" s="174" t="str">
        <f>IF(ISNUMBER('דיווח דיגומים'!B318),'דיווח דיגומים'!B318,"")</f>
        <v/>
      </c>
      <c r="C318" s="175" t="str">
        <f>IF(ISNUMBER('דיווח דיגומים'!B318),'דיווח דיגומים'!C318,"")</f>
        <v/>
      </c>
      <c r="D318" s="176" t="str">
        <f>IF('דיווח דיגומים'!E318="","",'דיווח דיגומים'!E318)</f>
        <v/>
      </c>
      <c r="E318" s="177" t="str">
        <f>IF(B318="","",IF(VLOOKUP(B318,WQ_UnitID!B:C,2,FALSE)=0,"",VLOOKUP(B318,WQ_UnitID!B:C,2,FALSE)))</f>
        <v/>
      </c>
      <c r="F318" s="178" t="str">
        <f>IF(B318="","",ExcLimit!$B$8)</f>
        <v/>
      </c>
      <c r="G318" s="178" t="str">
        <f>IF(B318="","",IF(D318=Index!$R$24,"",ExcLimit!$C$8))</f>
        <v/>
      </c>
      <c r="H318" s="178" t="str">
        <f>IF(B318="","",ExcLimit!$D$8)</f>
        <v/>
      </c>
      <c r="I318" s="178" t="str">
        <f>IF(B318="","",ExcLimit!$E$8)</f>
        <v/>
      </c>
      <c r="J318" s="178" t="str">
        <f>IFERROR(VLOOKUP(B318,ExcCalc!O:S,2,FALSE),"")</f>
        <v/>
      </c>
      <c r="K318" s="178" t="str">
        <f>IFERROR(VLOOKUP(B318,ExcCalc!O:S,3,FALSE),"")</f>
        <v/>
      </c>
      <c r="L318" s="178" t="str">
        <f>IFERROR(VLOOKUP(B318,ExcCalc!O:S,4,FALSE),"")</f>
        <v/>
      </c>
      <c r="M318" s="178" t="str">
        <f>IFERROR(VLOOKUP(B318,ExcCalc!O:S,5,FALSE),"")</f>
        <v/>
      </c>
    </row>
    <row r="319" spans="1:13" x14ac:dyDescent="0.2">
      <c r="A319" s="152"/>
      <c r="B319" s="174" t="str">
        <f>IF(ISNUMBER('דיווח דיגומים'!B319),'דיווח דיגומים'!B319,"")</f>
        <v/>
      </c>
      <c r="C319" s="175" t="str">
        <f>IF(ISNUMBER('דיווח דיגומים'!B319),'דיווח דיגומים'!C319,"")</f>
        <v/>
      </c>
      <c r="D319" s="176" t="str">
        <f>IF('דיווח דיגומים'!E319="","",'דיווח דיגומים'!E319)</f>
        <v/>
      </c>
      <c r="E319" s="177" t="str">
        <f>IF(B319="","",IF(VLOOKUP(B319,WQ_UnitID!B:C,2,FALSE)=0,"",VLOOKUP(B319,WQ_UnitID!B:C,2,FALSE)))</f>
        <v/>
      </c>
      <c r="F319" s="178" t="str">
        <f>IF(B319="","",ExcLimit!$B$8)</f>
        <v/>
      </c>
      <c r="G319" s="178" t="str">
        <f>IF(B319="","",IF(D319=Index!$R$24,"",ExcLimit!$C$8))</f>
        <v/>
      </c>
      <c r="H319" s="178" t="str">
        <f>IF(B319="","",ExcLimit!$D$8)</f>
        <v/>
      </c>
      <c r="I319" s="178" t="str">
        <f>IF(B319="","",ExcLimit!$E$8)</f>
        <v/>
      </c>
      <c r="J319" s="178" t="str">
        <f>IFERROR(VLOOKUP(B319,ExcCalc!O:S,2,FALSE),"")</f>
        <v/>
      </c>
      <c r="K319" s="178" t="str">
        <f>IFERROR(VLOOKUP(B319,ExcCalc!O:S,3,FALSE),"")</f>
        <v/>
      </c>
      <c r="L319" s="178" t="str">
        <f>IFERROR(VLOOKUP(B319,ExcCalc!O:S,4,FALSE),"")</f>
        <v/>
      </c>
      <c r="M319" s="178" t="str">
        <f>IFERROR(VLOOKUP(B319,ExcCalc!O:S,5,FALSE),"")</f>
        <v/>
      </c>
    </row>
    <row r="320" spans="1:13" x14ac:dyDescent="0.2">
      <c r="A320" s="152"/>
      <c r="B320" s="174" t="str">
        <f>IF(ISNUMBER('דיווח דיגומים'!B320),'דיווח דיגומים'!B320,"")</f>
        <v/>
      </c>
      <c r="C320" s="175" t="str">
        <f>IF(ISNUMBER('דיווח דיגומים'!B320),'דיווח דיגומים'!C320,"")</f>
        <v/>
      </c>
      <c r="D320" s="176" t="str">
        <f>IF('דיווח דיגומים'!E320="","",'דיווח דיגומים'!E320)</f>
        <v/>
      </c>
      <c r="E320" s="177" t="str">
        <f>IF(B320="","",IF(VLOOKUP(B320,WQ_UnitID!B:C,2,FALSE)=0,"",VLOOKUP(B320,WQ_UnitID!B:C,2,FALSE)))</f>
        <v/>
      </c>
      <c r="F320" s="178" t="str">
        <f>IF(B320="","",ExcLimit!$B$8)</f>
        <v/>
      </c>
      <c r="G320" s="178" t="str">
        <f>IF(B320="","",IF(D320=Index!$R$24,"",ExcLimit!$C$8))</f>
        <v/>
      </c>
      <c r="H320" s="178" t="str">
        <f>IF(B320="","",ExcLimit!$D$8)</f>
        <v/>
      </c>
      <c r="I320" s="178" t="str">
        <f>IF(B320="","",ExcLimit!$E$8)</f>
        <v/>
      </c>
      <c r="J320" s="178" t="str">
        <f>IFERROR(VLOOKUP(B320,ExcCalc!O:S,2,FALSE),"")</f>
        <v/>
      </c>
      <c r="K320" s="178" t="str">
        <f>IFERROR(VLOOKUP(B320,ExcCalc!O:S,3,FALSE),"")</f>
        <v/>
      </c>
      <c r="L320" s="178" t="str">
        <f>IFERROR(VLOOKUP(B320,ExcCalc!O:S,4,FALSE),"")</f>
        <v/>
      </c>
      <c r="M320" s="178" t="str">
        <f>IFERROR(VLOOKUP(B320,ExcCalc!O:S,5,FALSE),"")</f>
        <v/>
      </c>
    </row>
    <row r="321" spans="1:13" x14ac:dyDescent="0.2">
      <c r="A321" s="152"/>
      <c r="B321" s="174" t="str">
        <f>IF(ISNUMBER('דיווח דיגומים'!B321),'דיווח דיגומים'!B321,"")</f>
        <v/>
      </c>
      <c r="C321" s="175" t="str">
        <f>IF(ISNUMBER('דיווח דיגומים'!B321),'דיווח דיגומים'!C321,"")</f>
        <v/>
      </c>
      <c r="D321" s="176" t="str">
        <f>IF('דיווח דיגומים'!E321="","",'דיווח דיגומים'!E321)</f>
        <v/>
      </c>
      <c r="E321" s="177" t="str">
        <f>IF(B321="","",IF(VLOOKUP(B321,WQ_UnitID!B:C,2,FALSE)=0,"",VLOOKUP(B321,WQ_UnitID!B:C,2,FALSE)))</f>
        <v/>
      </c>
      <c r="F321" s="178" t="str">
        <f>IF(B321="","",ExcLimit!$B$8)</f>
        <v/>
      </c>
      <c r="G321" s="178" t="str">
        <f>IF(B321="","",IF(D321=Index!$R$24,"",ExcLimit!$C$8))</f>
        <v/>
      </c>
      <c r="H321" s="178" t="str">
        <f>IF(B321="","",ExcLimit!$D$8)</f>
        <v/>
      </c>
      <c r="I321" s="178" t="str">
        <f>IF(B321="","",ExcLimit!$E$8)</f>
        <v/>
      </c>
      <c r="J321" s="178" t="str">
        <f>IFERROR(VLOOKUP(B321,ExcCalc!O:S,2,FALSE),"")</f>
        <v/>
      </c>
      <c r="K321" s="178" t="str">
        <f>IFERROR(VLOOKUP(B321,ExcCalc!O:S,3,FALSE),"")</f>
        <v/>
      </c>
      <c r="L321" s="178" t="str">
        <f>IFERROR(VLOOKUP(B321,ExcCalc!O:S,4,FALSE),"")</f>
        <v/>
      </c>
      <c r="M321" s="178" t="str">
        <f>IFERROR(VLOOKUP(B321,ExcCalc!O:S,5,FALSE),"")</f>
        <v/>
      </c>
    </row>
    <row r="322" spans="1:13" x14ac:dyDescent="0.2">
      <c r="A322" s="152"/>
      <c r="B322" s="174" t="str">
        <f>IF(ISNUMBER('דיווח דיגומים'!B322),'דיווח דיגומים'!B322,"")</f>
        <v/>
      </c>
      <c r="C322" s="175" t="str">
        <f>IF(ISNUMBER('דיווח דיגומים'!B322),'דיווח דיגומים'!C322,"")</f>
        <v/>
      </c>
      <c r="D322" s="176" t="str">
        <f>IF('דיווח דיגומים'!E322="","",'דיווח דיגומים'!E322)</f>
        <v/>
      </c>
      <c r="E322" s="177" t="str">
        <f>IF(B322="","",IF(VLOOKUP(B322,WQ_UnitID!B:C,2,FALSE)=0,"",VLOOKUP(B322,WQ_UnitID!B:C,2,FALSE)))</f>
        <v/>
      </c>
      <c r="F322" s="178" t="str">
        <f>IF(B322="","",ExcLimit!$B$8)</f>
        <v/>
      </c>
      <c r="G322" s="178" t="str">
        <f>IF(B322="","",IF(D322=Index!$R$24,"",ExcLimit!$C$8))</f>
        <v/>
      </c>
      <c r="H322" s="178" t="str">
        <f>IF(B322="","",ExcLimit!$D$8)</f>
        <v/>
      </c>
      <c r="I322" s="178" t="str">
        <f>IF(B322="","",ExcLimit!$E$8)</f>
        <v/>
      </c>
      <c r="J322" s="178" t="str">
        <f>IFERROR(VLOOKUP(B322,ExcCalc!O:S,2,FALSE),"")</f>
        <v/>
      </c>
      <c r="K322" s="178" t="str">
        <f>IFERROR(VLOOKUP(B322,ExcCalc!O:S,3,FALSE),"")</f>
        <v/>
      </c>
      <c r="L322" s="178" t="str">
        <f>IFERROR(VLOOKUP(B322,ExcCalc!O:S,4,FALSE),"")</f>
        <v/>
      </c>
      <c r="M322" s="178" t="str">
        <f>IFERROR(VLOOKUP(B322,ExcCalc!O:S,5,FALSE),"")</f>
        <v/>
      </c>
    </row>
    <row r="323" spans="1:13" x14ac:dyDescent="0.2">
      <c r="A323" s="152"/>
      <c r="B323" s="174" t="str">
        <f>IF(ISNUMBER('דיווח דיגומים'!B323),'דיווח דיגומים'!B323,"")</f>
        <v/>
      </c>
      <c r="C323" s="175" t="str">
        <f>IF(ISNUMBER('דיווח דיגומים'!B323),'דיווח דיגומים'!C323,"")</f>
        <v/>
      </c>
      <c r="D323" s="176" t="str">
        <f>IF('דיווח דיגומים'!E323="","",'דיווח דיגומים'!E323)</f>
        <v/>
      </c>
      <c r="E323" s="177" t="str">
        <f>IF(B323="","",IF(VLOOKUP(B323,WQ_UnitID!B:C,2,FALSE)=0,"",VLOOKUP(B323,WQ_UnitID!B:C,2,FALSE)))</f>
        <v/>
      </c>
      <c r="F323" s="178" t="str">
        <f>IF(B323="","",ExcLimit!$B$8)</f>
        <v/>
      </c>
      <c r="G323" s="178" t="str">
        <f>IF(B323="","",IF(D323=Index!$R$24,"",ExcLimit!$C$8))</f>
        <v/>
      </c>
      <c r="H323" s="178" t="str">
        <f>IF(B323="","",ExcLimit!$D$8)</f>
        <v/>
      </c>
      <c r="I323" s="178" t="str">
        <f>IF(B323="","",ExcLimit!$E$8)</f>
        <v/>
      </c>
      <c r="J323" s="178" t="str">
        <f>IFERROR(VLOOKUP(B323,ExcCalc!O:S,2,FALSE),"")</f>
        <v/>
      </c>
      <c r="K323" s="178" t="str">
        <f>IFERROR(VLOOKUP(B323,ExcCalc!O:S,3,FALSE),"")</f>
        <v/>
      </c>
      <c r="L323" s="178" t="str">
        <f>IFERROR(VLOOKUP(B323,ExcCalc!O:S,4,FALSE),"")</f>
        <v/>
      </c>
      <c r="M323" s="178" t="str">
        <f>IFERROR(VLOOKUP(B323,ExcCalc!O:S,5,FALSE),"")</f>
        <v/>
      </c>
    </row>
    <row r="324" spans="1:13" x14ac:dyDescent="0.2">
      <c r="A324" s="152"/>
      <c r="B324" s="174" t="str">
        <f>IF(ISNUMBER('דיווח דיגומים'!B324),'דיווח דיגומים'!B324,"")</f>
        <v/>
      </c>
      <c r="C324" s="175" t="str">
        <f>IF(ISNUMBER('דיווח דיגומים'!B324),'דיווח דיגומים'!C324,"")</f>
        <v/>
      </c>
      <c r="D324" s="176" t="str">
        <f>IF('דיווח דיגומים'!E324="","",'דיווח דיגומים'!E324)</f>
        <v/>
      </c>
      <c r="E324" s="177" t="str">
        <f>IF(B324="","",IF(VLOOKUP(B324,WQ_UnitID!B:C,2,FALSE)=0,"",VLOOKUP(B324,WQ_UnitID!B:C,2,FALSE)))</f>
        <v/>
      </c>
      <c r="F324" s="178" t="str">
        <f>IF(B324="","",ExcLimit!$B$8)</f>
        <v/>
      </c>
      <c r="G324" s="178" t="str">
        <f>IF(B324="","",IF(D324=Index!$R$24,"",ExcLimit!$C$8))</f>
        <v/>
      </c>
      <c r="H324" s="178" t="str">
        <f>IF(B324="","",ExcLimit!$D$8)</f>
        <v/>
      </c>
      <c r="I324" s="178" t="str">
        <f>IF(B324="","",ExcLimit!$E$8)</f>
        <v/>
      </c>
      <c r="J324" s="178" t="str">
        <f>IFERROR(VLOOKUP(B324,ExcCalc!O:S,2,FALSE),"")</f>
        <v/>
      </c>
      <c r="K324" s="178" t="str">
        <f>IFERROR(VLOOKUP(B324,ExcCalc!O:S,3,FALSE),"")</f>
        <v/>
      </c>
      <c r="L324" s="178" t="str">
        <f>IFERROR(VLOOKUP(B324,ExcCalc!O:S,4,FALSE),"")</f>
        <v/>
      </c>
      <c r="M324" s="178" t="str">
        <f>IFERROR(VLOOKUP(B324,ExcCalc!O:S,5,FALSE),"")</f>
        <v/>
      </c>
    </row>
    <row r="325" spans="1:13" x14ac:dyDescent="0.2">
      <c r="A325" s="152"/>
      <c r="B325" s="174" t="str">
        <f>IF(ISNUMBER('דיווח דיגומים'!B325),'דיווח דיגומים'!B325,"")</f>
        <v/>
      </c>
      <c r="C325" s="175" t="str">
        <f>IF(ISNUMBER('דיווח דיגומים'!B325),'דיווח דיגומים'!C325,"")</f>
        <v/>
      </c>
      <c r="D325" s="176" t="str">
        <f>IF('דיווח דיגומים'!E325="","",'דיווח דיגומים'!E325)</f>
        <v/>
      </c>
      <c r="E325" s="177" t="str">
        <f>IF(B325="","",IF(VLOOKUP(B325,WQ_UnitID!B:C,2,FALSE)=0,"",VLOOKUP(B325,WQ_UnitID!B:C,2,FALSE)))</f>
        <v/>
      </c>
      <c r="F325" s="178" t="str">
        <f>IF(B325="","",ExcLimit!$B$8)</f>
        <v/>
      </c>
      <c r="G325" s="178" t="str">
        <f>IF(B325="","",IF(D325=Index!$R$24,"",ExcLimit!$C$8))</f>
        <v/>
      </c>
      <c r="H325" s="178" t="str">
        <f>IF(B325="","",ExcLimit!$D$8)</f>
        <v/>
      </c>
      <c r="I325" s="178" t="str">
        <f>IF(B325="","",ExcLimit!$E$8)</f>
        <v/>
      </c>
      <c r="J325" s="178" t="str">
        <f>IFERROR(VLOOKUP(B325,ExcCalc!O:S,2,FALSE),"")</f>
        <v/>
      </c>
      <c r="K325" s="178" t="str">
        <f>IFERROR(VLOOKUP(B325,ExcCalc!O:S,3,FALSE),"")</f>
        <v/>
      </c>
      <c r="L325" s="178" t="str">
        <f>IFERROR(VLOOKUP(B325,ExcCalc!O:S,4,FALSE),"")</f>
        <v/>
      </c>
      <c r="M325" s="178" t="str">
        <f>IFERROR(VLOOKUP(B325,ExcCalc!O:S,5,FALSE),"")</f>
        <v/>
      </c>
    </row>
    <row r="326" spans="1:13" x14ac:dyDescent="0.2">
      <c r="A326" s="152"/>
      <c r="B326" s="174" t="str">
        <f>IF(ISNUMBER('דיווח דיגומים'!B326),'דיווח דיגומים'!B326,"")</f>
        <v/>
      </c>
      <c r="C326" s="175" t="str">
        <f>IF(ISNUMBER('דיווח דיגומים'!B326),'דיווח דיגומים'!C326,"")</f>
        <v/>
      </c>
      <c r="D326" s="176" t="str">
        <f>IF('דיווח דיגומים'!E326="","",'דיווח דיגומים'!E326)</f>
        <v/>
      </c>
      <c r="E326" s="177" t="str">
        <f>IF(B326="","",IF(VLOOKUP(B326,WQ_UnitID!B:C,2,FALSE)=0,"",VLOOKUP(B326,WQ_UnitID!B:C,2,FALSE)))</f>
        <v/>
      </c>
      <c r="F326" s="178" t="str">
        <f>IF(B326="","",ExcLimit!$B$8)</f>
        <v/>
      </c>
      <c r="G326" s="178" t="str">
        <f>IF(B326="","",IF(D326=Index!$R$24,"",ExcLimit!$C$8))</f>
        <v/>
      </c>
      <c r="H326" s="178" t="str">
        <f>IF(B326="","",ExcLimit!$D$8)</f>
        <v/>
      </c>
      <c r="I326" s="178" t="str">
        <f>IF(B326="","",ExcLimit!$E$8)</f>
        <v/>
      </c>
      <c r="J326" s="178" t="str">
        <f>IFERROR(VLOOKUP(B326,ExcCalc!O:S,2,FALSE),"")</f>
        <v/>
      </c>
      <c r="K326" s="178" t="str">
        <f>IFERROR(VLOOKUP(B326,ExcCalc!O:S,3,FALSE),"")</f>
        <v/>
      </c>
      <c r="L326" s="178" t="str">
        <f>IFERROR(VLOOKUP(B326,ExcCalc!O:S,4,FALSE),"")</f>
        <v/>
      </c>
      <c r="M326" s="178" t="str">
        <f>IFERROR(VLOOKUP(B326,ExcCalc!O:S,5,FALSE),"")</f>
        <v/>
      </c>
    </row>
    <row r="327" spans="1:13" x14ac:dyDescent="0.2">
      <c r="A327" s="152"/>
      <c r="B327" s="174" t="str">
        <f>IF(ISNUMBER('דיווח דיגומים'!B327),'דיווח דיגומים'!B327,"")</f>
        <v/>
      </c>
      <c r="C327" s="175" t="str">
        <f>IF(ISNUMBER('דיווח דיגומים'!B327),'דיווח דיגומים'!C327,"")</f>
        <v/>
      </c>
      <c r="D327" s="176" t="str">
        <f>IF('דיווח דיגומים'!E327="","",'דיווח דיגומים'!E327)</f>
        <v/>
      </c>
      <c r="E327" s="177" t="str">
        <f>IF(B327="","",IF(VLOOKUP(B327,WQ_UnitID!B:C,2,FALSE)=0,"",VLOOKUP(B327,WQ_UnitID!B:C,2,FALSE)))</f>
        <v/>
      </c>
      <c r="F327" s="178" t="str">
        <f>IF(B327="","",ExcLimit!$B$8)</f>
        <v/>
      </c>
      <c r="G327" s="178" t="str">
        <f>IF(B327="","",IF(D327=Index!$R$24,"",ExcLimit!$C$8))</f>
        <v/>
      </c>
      <c r="H327" s="178" t="str">
        <f>IF(B327="","",ExcLimit!$D$8)</f>
        <v/>
      </c>
      <c r="I327" s="178" t="str">
        <f>IF(B327="","",ExcLimit!$E$8)</f>
        <v/>
      </c>
      <c r="J327" s="178" t="str">
        <f>IFERROR(VLOOKUP(B327,ExcCalc!O:S,2,FALSE),"")</f>
        <v/>
      </c>
      <c r="K327" s="178" t="str">
        <f>IFERROR(VLOOKUP(B327,ExcCalc!O:S,3,FALSE),"")</f>
        <v/>
      </c>
      <c r="L327" s="178" t="str">
        <f>IFERROR(VLOOKUP(B327,ExcCalc!O:S,4,FALSE),"")</f>
        <v/>
      </c>
      <c r="M327" s="178" t="str">
        <f>IFERROR(VLOOKUP(B327,ExcCalc!O:S,5,FALSE),"")</f>
        <v/>
      </c>
    </row>
    <row r="328" spans="1:13" x14ac:dyDescent="0.2">
      <c r="A328" s="152"/>
      <c r="B328" s="174" t="str">
        <f>IF(ISNUMBER('דיווח דיגומים'!B328),'דיווח דיגומים'!B328,"")</f>
        <v/>
      </c>
      <c r="C328" s="175" t="str">
        <f>IF(ISNUMBER('דיווח דיגומים'!B328),'דיווח דיגומים'!C328,"")</f>
        <v/>
      </c>
      <c r="D328" s="176" t="str">
        <f>IF('דיווח דיגומים'!E328="","",'דיווח דיגומים'!E328)</f>
        <v/>
      </c>
      <c r="E328" s="177" t="str">
        <f>IF(B328="","",IF(VLOOKUP(B328,WQ_UnitID!B:C,2,FALSE)=0,"",VLOOKUP(B328,WQ_UnitID!B:C,2,FALSE)))</f>
        <v/>
      </c>
      <c r="F328" s="178" t="str">
        <f>IF(B328="","",ExcLimit!$B$8)</f>
        <v/>
      </c>
      <c r="G328" s="178" t="str">
        <f>IF(B328="","",IF(D328=Index!$R$24,"",ExcLimit!$C$8))</f>
        <v/>
      </c>
      <c r="H328" s="178" t="str">
        <f>IF(B328="","",ExcLimit!$D$8)</f>
        <v/>
      </c>
      <c r="I328" s="178" t="str">
        <f>IF(B328="","",ExcLimit!$E$8)</f>
        <v/>
      </c>
      <c r="J328" s="178" t="str">
        <f>IFERROR(VLOOKUP(B328,ExcCalc!O:S,2,FALSE),"")</f>
        <v/>
      </c>
      <c r="K328" s="178" t="str">
        <f>IFERROR(VLOOKUP(B328,ExcCalc!O:S,3,FALSE),"")</f>
        <v/>
      </c>
      <c r="L328" s="178" t="str">
        <f>IFERROR(VLOOKUP(B328,ExcCalc!O:S,4,FALSE),"")</f>
        <v/>
      </c>
      <c r="M328" s="178" t="str">
        <f>IFERROR(VLOOKUP(B328,ExcCalc!O:S,5,FALSE),"")</f>
        <v/>
      </c>
    </row>
    <row r="329" spans="1:13" x14ac:dyDescent="0.2">
      <c r="A329" s="152"/>
      <c r="B329" s="174" t="str">
        <f>IF(ISNUMBER('דיווח דיגומים'!B329),'דיווח דיגומים'!B329,"")</f>
        <v/>
      </c>
      <c r="C329" s="175" t="str">
        <f>IF(ISNUMBER('דיווח דיגומים'!B329),'דיווח דיגומים'!C329,"")</f>
        <v/>
      </c>
      <c r="D329" s="176" t="str">
        <f>IF('דיווח דיגומים'!E329="","",'דיווח דיגומים'!E329)</f>
        <v/>
      </c>
      <c r="E329" s="177" t="str">
        <f>IF(B329="","",IF(VLOOKUP(B329,WQ_UnitID!B:C,2,FALSE)=0,"",VLOOKUP(B329,WQ_UnitID!B:C,2,FALSE)))</f>
        <v/>
      </c>
      <c r="F329" s="178" t="str">
        <f>IF(B329="","",ExcLimit!$B$8)</f>
        <v/>
      </c>
      <c r="G329" s="178" t="str">
        <f>IF(B329="","",IF(D329=Index!$R$24,"",ExcLimit!$C$8))</f>
        <v/>
      </c>
      <c r="H329" s="178" t="str">
        <f>IF(B329="","",ExcLimit!$D$8)</f>
        <v/>
      </c>
      <c r="I329" s="178" t="str">
        <f>IF(B329="","",ExcLimit!$E$8)</f>
        <v/>
      </c>
      <c r="J329" s="178" t="str">
        <f>IFERROR(VLOOKUP(B329,ExcCalc!O:S,2,FALSE),"")</f>
        <v/>
      </c>
      <c r="K329" s="178" t="str">
        <f>IFERROR(VLOOKUP(B329,ExcCalc!O:S,3,FALSE),"")</f>
        <v/>
      </c>
      <c r="L329" s="178" t="str">
        <f>IFERROR(VLOOKUP(B329,ExcCalc!O:S,4,FALSE),"")</f>
        <v/>
      </c>
      <c r="M329" s="178" t="str">
        <f>IFERROR(VLOOKUP(B329,ExcCalc!O:S,5,FALSE),"")</f>
        <v/>
      </c>
    </row>
    <row r="330" spans="1:13" x14ac:dyDescent="0.2">
      <c r="A330" s="152"/>
      <c r="B330" s="174" t="str">
        <f>IF(ISNUMBER('דיווח דיגומים'!B330),'דיווח דיגומים'!B330,"")</f>
        <v/>
      </c>
      <c r="C330" s="175" t="str">
        <f>IF(ISNUMBER('דיווח דיגומים'!B330),'דיווח דיגומים'!C330,"")</f>
        <v/>
      </c>
      <c r="D330" s="176" t="str">
        <f>IF('דיווח דיגומים'!E330="","",'דיווח דיגומים'!E330)</f>
        <v/>
      </c>
      <c r="E330" s="177" t="str">
        <f>IF(B330="","",IF(VLOOKUP(B330,WQ_UnitID!B:C,2,FALSE)=0,"",VLOOKUP(B330,WQ_UnitID!B:C,2,FALSE)))</f>
        <v/>
      </c>
      <c r="F330" s="178" t="str">
        <f>IF(B330="","",ExcLimit!$B$8)</f>
        <v/>
      </c>
      <c r="G330" s="178" t="str">
        <f>IF(B330="","",IF(D330=Index!$R$24,"",ExcLimit!$C$8))</f>
        <v/>
      </c>
      <c r="H330" s="178" t="str">
        <f>IF(B330="","",ExcLimit!$D$8)</f>
        <v/>
      </c>
      <c r="I330" s="178" t="str">
        <f>IF(B330="","",ExcLimit!$E$8)</f>
        <v/>
      </c>
      <c r="J330" s="178" t="str">
        <f>IFERROR(VLOOKUP(B330,ExcCalc!O:S,2,FALSE),"")</f>
        <v/>
      </c>
      <c r="K330" s="178" t="str">
        <f>IFERROR(VLOOKUP(B330,ExcCalc!O:S,3,FALSE),"")</f>
        <v/>
      </c>
      <c r="L330" s="178" t="str">
        <f>IFERROR(VLOOKUP(B330,ExcCalc!O:S,4,FALSE),"")</f>
        <v/>
      </c>
      <c r="M330" s="178" t="str">
        <f>IFERROR(VLOOKUP(B330,ExcCalc!O:S,5,FALSE),"")</f>
        <v/>
      </c>
    </row>
    <row r="331" spans="1:13" x14ac:dyDescent="0.2">
      <c r="A331" s="152"/>
      <c r="B331" s="174" t="str">
        <f>IF(ISNUMBER('דיווח דיגומים'!B331),'דיווח דיגומים'!B331,"")</f>
        <v/>
      </c>
      <c r="C331" s="175" t="str">
        <f>IF(ISNUMBER('דיווח דיגומים'!B331),'דיווח דיגומים'!C331,"")</f>
        <v/>
      </c>
      <c r="D331" s="176" t="str">
        <f>IF('דיווח דיגומים'!E331="","",'דיווח דיגומים'!E331)</f>
        <v/>
      </c>
      <c r="E331" s="177" t="str">
        <f>IF(B331="","",IF(VLOOKUP(B331,WQ_UnitID!B:C,2,FALSE)=0,"",VLOOKUP(B331,WQ_UnitID!B:C,2,FALSE)))</f>
        <v/>
      </c>
      <c r="F331" s="178" t="str">
        <f>IF(B331="","",ExcLimit!$B$8)</f>
        <v/>
      </c>
      <c r="G331" s="178" t="str">
        <f>IF(B331="","",IF(D331=Index!$R$24,"",ExcLimit!$C$8))</f>
        <v/>
      </c>
      <c r="H331" s="178" t="str">
        <f>IF(B331="","",ExcLimit!$D$8)</f>
        <v/>
      </c>
      <c r="I331" s="178" t="str">
        <f>IF(B331="","",ExcLimit!$E$8)</f>
        <v/>
      </c>
      <c r="J331" s="178" t="str">
        <f>IFERROR(VLOOKUP(B331,ExcCalc!O:S,2,FALSE),"")</f>
        <v/>
      </c>
      <c r="K331" s="178" t="str">
        <f>IFERROR(VLOOKUP(B331,ExcCalc!O:S,3,FALSE),"")</f>
        <v/>
      </c>
      <c r="L331" s="178" t="str">
        <f>IFERROR(VLOOKUP(B331,ExcCalc!O:S,4,FALSE),"")</f>
        <v/>
      </c>
      <c r="M331" s="178" t="str">
        <f>IFERROR(VLOOKUP(B331,ExcCalc!O:S,5,FALSE),"")</f>
        <v/>
      </c>
    </row>
    <row r="332" spans="1:13" x14ac:dyDescent="0.2">
      <c r="A332" s="152"/>
      <c r="B332" s="174" t="str">
        <f>IF(ISNUMBER('דיווח דיגומים'!B332),'דיווח דיגומים'!B332,"")</f>
        <v/>
      </c>
      <c r="C332" s="175" t="str">
        <f>IF(ISNUMBER('דיווח דיגומים'!B332),'דיווח דיגומים'!C332,"")</f>
        <v/>
      </c>
      <c r="D332" s="176" t="str">
        <f>IF('דיווח דיגומים'!E332="","",'דיווח דיגומים'!E332)</f>
        <v/>
      </c>
      <c r="E332" s="177" t="str">
        <f>IF(B332="","",IF(VLOOKUP(B332,WQ_UnitID!B:C,2,FALSE)=0,"",VLOOKUP(B332,WQ_UnitID!B:C,2,FALSE)))</f>
        <v/>
      </c>
      <c r="F332" s="178" t="str">
        <f>IF(B332="","",ExcLimit!$B$8)</f>
        <v/>
      </c>
      <c r="G332" s="178" t="str">
        <f>IF(B332="","",IF(D332=Index!$R$24,"",ExcLimit!$C$8))</f>
        <v/>
      </c>
      <c r="H332" s="178" t="str">
        <f>IF(B332="","",ExcLimit!$D$8)</f>
        <v/>
      </c>
      <c r="I332" s="178" t="str">
        <f>IF(B332="","",ExcLimit!$E$8)</f>
        <v/>
      </c>
      <c r="J332" s="178" t="str">
        <f>IFERROR(VLOOKUP(B332,ExcCalc!O:S,2,FALSE),"")</f>
        <v/>
      </c>
      <c r="K332" s="178" t="str">
        <f>IFERROR(VLOOKUP(B332,ExcCalc!O:S,3,FALSE),"")</f>
        <v/>
      </c>
      <c r="L332" s="178" t="str">
        <f>IFERROR(VLOOKUP(B332,ExcCalc!O:S,4,FALSE),"")</f>
        <v/>
      </c>
      <c r="M332" s="178" t="str">
        <f>IFERROR(VLOOKUP(B332,ExcCalc!O:S,5,FALSE),"")</f>
        <v/>
      </c>
    </row>
    <row r="333" spans="1:13" x14ac:dyDescent="0.2">
      <c r="A333" s="152"/>
      <c r="B333" s="174" t="str">
        <f>IF(ISNUMBER('דיווח דיגומים'!B333),'דיווח דיגומים'!B333,"")</f>
        <v/>
      </c>
      <c r="C333" s="175" t="str">
        <f>IF(ISNUMBER('דיווח דיגומים'!B333),'דיווח דיגומים'!C333,"")</f>
        <v/>
      </c>
      <c r="D333" s="176" t="str">
        <f>IF('דיווח דיגומים'!E333="","",'דיווח דיגומים'!E333)</f>
        <v/>
      </c>
      <c r="E333" s="177" t="str">
        <f>IF(B333="","",IF(VLOOKUP(B333,WQ_UnitID!B:C,2,FALSE)=0,"",VLOOKUP(B333,WQ_UnitID!B:C,2,FALSE)))</f>
        <v/>
      </c>
      <c r="F333" s="178" t="str">
        <f>IF(B333="","",ExcLimit!$B$8)</f>
        <v/>
      </c>
      <c r="G333" s="178" t="str">
        <f>IF(B333="","",IF(D333=Index!$R$24,"",ExcLimit!$C$8))</f>
        <v/>
      </c>
      <c r="H333" s="178" t="str">
        <f>IF(B333="","",ExcLimit!$D$8)</f>
        <v/>
      </c>
      <c r="I333" s="178" t="str">
        <f>IF(B333="","",ExcLimit!$E$8)</f>
        <v/>
      </c>
      <c r="J333" s="178" t="str">
        <f>IFERROR(VLOOKUP(B333,ExcCalc!O:S,2,FALSE),"")</f>
        <v/>
      </c>
      <c r="K333" s="178" t="str">
        <f>IFERROR(VLOOKUP(B333,ExcCalc!O:S,3,FALSE),"")</f>
        <v/>
      </c>
      <c r="L333" s="178" t="str">
        <f>IFERROR(VLOOKUP(B333,ExcCalc!O:S,4,FALSE),"")</f>
        <v/>
      </c>
      <c r="M333" s="178" t="str">
        <f>IFERROR(VLOOKUP(B333,ExcCalc!O:S,5,FALSE),"")</f>
        <v/>
      </c>
    </row>
    <row r="334" spans="1:13" x14ac:dyDescent="0.2">
      <c r="A334" s="152"/>
      <c r="B334" s="174" t="str">
        <f>IF(ISNUMBER('דיווח דיגומים'!B334),'דיווח דיגומים'!B334,"")</f>
        <v/>
      </c>
      <c r="C334" s="175" t="str">
        <f>IF(ISNUMBER('דיווח דיגומים'!B334),'דיווח דיגומים'!C334,"")</f>
        <v/>
      </c>
      <c r="D334" s="176" t="str">
        <f>IF('דיווח דיגומים'!E334="","",'דיווח דיגומים'!E334)</f>
        <v/>
      </c>
      <c r="E334" s="177" t="str">
        <f>IF(B334="","",IF(VLOOKUP(B334,WQ_UnitID!B:C,2,FALSE)=0,"",VLOOKUP(B334,WQ_UnitID!B:C,2,FALSE)))</f>
        <v/>
      </c>
      <c r="F334" s="178" t="str">
        <f>IF(B334="","",ExcLimit!$B$8)</f>
        <v/>
      </c>
      <c r="G334" s="178" t="str">
        <f>IF(B334="","",IF(D334=Index!$R$24,"",ExcLimit!$C$8))</f>
        <v/>
      </c>
      <c r="H334" s="178" t="str">
        <f>IF(B334="","",ExcLimit!$D$8)</f>
        <v/>
      </c>
      <c r="I334" s="178" t="str">
        <f>IF(B334="","",ExcLimit!$E$8)</f>
        <v/>
      </c>
      <c r="J334" s="178" t="str">
        <f>IFERROR(VLOOKUP(B334,ExcCalc!O:S,2,FALSE),"")</f>
        <v/>
      </c>
      <c r="K334" s="178" t="str">
        <f>IFERROR(VLOOKUP(B334,ExcCalc!O:S,3,FALSE),"")</f>
        <v/>
      </c>
      <c r="L334" s="178" t="str">
        <f>IFERROR(VLOOKUP(B334,ExcCalc!O:S,4,FALSE),"")</f>
        <v/>
      </c>
      <c r="M334" s="178" t="str">
        <f>IFERROR(VLOOKUP(B334,ExcCalc!O:S,5,FALSE),"")</f>
        <v/>
      </c>
    </row>
    <row r="335" spans="1:13" x14ac:dyDescent="0.2">
      <c r="A335" s="152"/>
      <c r="B335" s="174" t="str">
        <f>IF(ISNUMBER('דיווח דיגומים'!B335),'דיווח דיגומים'!B335,"")</f>
        <v/>
      </c>
      <c r="C335" s="175" t="str">
        <f>IF(ISNUMBER('דיווח דיגומים'!B335),'דיווח דיגומים'!C335,"")</f>
        <v/>
      </c>
      <c r="D335" s="176" t="str">
        <f>IF('דיווח דיגומים'!E335="","",'דיווח דיגומים'!E335)</f>
        <v/>
      </c>
      <c r="E335" s="177" t="str">
        <f>IF(B335="","",IF(VLOOKUP(B335,WQ_UnitID!B:C,2,FALSE)=0,"",VLOOKUP(B335,WQ_UnitID!B:C,2,FALSE)))</f>
        <v/>
      </c>
      <c r="F335" s="178" t="str">
        <f>IF(B335="","",ExcLimit!$B$8)</f>
        <v/>
      </c>
      <c r="G335" s="178" t="str">
        <f>IF(B335="","",IF(D335=Index!$R$24,"",ExcLimit!$C$8))</f>
        <v/>
      </c>
      <c r="H335" s="178" t="str">
        <f>IF(B335="","",ExcLimit!$D$8)</f>
        <v/>
      </c>
      <c r="I335" s="178" t="str">
        <f>IF(B335="","",ExcLimit!$E$8)</f>
        <v/>
      </c>
      <c r="J335" s="178" t="str">
        <f>IFERROR(VLOOKUP(B335,ExcCalc!O:S,2,FALSE),"")</f>
        <v/>
      </c>
      <c r="K335" s="178" t="str">
        <f>IFERROR(VLOOKUP(B335,ExcCalc!O:S,3,FALSE),"")</f>
        <v/>
      </c>
      <c r="L335" s="178" t="str">
        <f>IFERROR(VLOOKUP(B335,ExcCalc!O:S,4,FALSE),"")</f>
        <v/>
      </c>
      <c r="M335" s="178" t="str">
        <f>IFERROR(VLOOKUP(B335,ExcCalc!O:S,5,FALSE),"")</f>
        <v/>
      </c>
    </row>
    <row r="336" spans="1:13" x14ac:dyDescent="0.2">
      <c r="A336" s="152"/>
      <c r="B336" s="174" t="str">
        <f>IF(ISNUMBER('דיווח דיגומים'!B336),'דיווח דיגומים'!B336,"")</f>
        <v/>
      </c>
      <c r="C336" s="175" t="str">
        <f>IF(ISNUMBER('דיווח דיגומים'!B336),'דיווח דיגומים'!C336,"")</f>
        <v/>
      </c>
      <c r="D336" s="176" t="str">
        <f>IF('דיווח דיגומים'!E336="","",'דיווח דיגומים'!E336)</f>
        <v/>
      </c>
      <c r="E336" s="177" t="str">
        <f>IF(B336="","",IF(VLOOKUP(B336,WQ_UnitID!B:C,2,FALSE)=0,"",VLOOKUP(B336,WQ_UnitID!B:C,2,FALSE)))</f>
        <v/>
      </c>
      <c r="F336" s="178" t="str">
        <f>IF(B336="","",ExcLimit!$B$8)</f>
        <v/>
      </c>
      <c r="G336" s="178" t="str">
        <f>IF(B336="","",IF(D336=Index!$R$24,"",ExcLimit!$C$8))</f>
        <v/>
      </c>
      <c r="H336" s="178" t="str">
        <f>IF(B336="","",ExcLimit!$D$8)</f>
        <v/>
      </c>
      <c r="I336" s="178" t="str">
        <f>IF(B336="","",ExcLimit!$E$8)</f>
        <v/>
      </c>
      <c r="J336" s="178" t="str">
        <f>IFERROR(VLOOKUP(B336,ExcCalc!O:S,2,FALSE),"")</f>
        <v/>
      </c>
      <c r="K336" s="178" t="str">
        <f>IFERROR(VLOOKUP(B336,ExcCalc!O:S,3,FALSE),"")</f>
        <v/>
      </c>
      <c r="L336" s="178" t="str">
        <f>IFERROR(VLOOKUP(B336,ExcCalc!O:S,4,FALSE),"")</f>
        <v/>
      </c>
      <c r="M336" s="178" t="str">
        <f>IFERROR(VLOOKUP(B336,ExcCalc!O:S,5,FALSE),"")</f>
        <v/>
      </c>
    </row>
    <row r="337" spans="1:13" x14ac:dyDescent="0.2">
      <c r="A337" s="152"/>
      <c r="B337" s="174" t="str">
        <f>IF(ISNUMBER('דיווח דיגומים'!B337),'דיווח דיגומים'!B337,"")</f>
        <v/>
      </c>
      <c r="C337" s="175" t="str">
        <f>IF(ISNUMBER('דיווח דיגומים'!B337),'דיווח דיגומים'!C337,"")</f>
        <v/>
      </c>
      <c r="D337" s="176" t="str">
        <f>IF('דיווח דיגומים'!E337="","",'דיווח דיגומים'!E337)</f>
        <v/>
      </c>
      <c r="E337" s="177" t="str">
        <f>IF(B337="","",IF(VLOOKUP(B337,WQ_UnitID!B:C,2,FALSE)=0,"",VLOOKUP(B337,WQ_UnitID!B:C,2,FALSE)))</f>
        <v/>
      </c>
      <c r="F337" s="178" t="str">
        <f>IF(B337="","",ExcLimit!$B$8)</f>
        <v/>
      </c>
      <c r="G337" s="178" t="str">
        <f>IF(B337="","",IF(D337=Index!$R$24,"",ExcLimit!$C$8))</f>
        <v/>
      </c>
      <c r="H337" s="178" t="str">
        <f>IF(B337="","",ExcLimit!$D$8)</f>
        <v/>
      </c>
      <c r="I337" s="178" t="str">
        <f>IF(B337="","",ExcLimit!$E$8)</f>
        <v/>
      </c>
      <c r="J337" s="178" t="str">
        <f>IFERROR(VLOOKUP(B337,ExcCalc!O:S,2,FALSE),"")</f>
        <v/>
      </c>
      <c r="K337" s="178" t="str">
        <f>IFERROR(VLOOKUP(B337,ExcCalc!O:S,3,FALSE),"")</f>
        <v/>
      </c>
      <c r="L337" s="178" t="str">
        <f>IFERROR(VLOOKUP(B337,ExcCalc!O:S,4,FALSE),"")</f>
        <v/>
      </c>
      <c r="M337" s="178" t="str">
        <f>IFERROR(VLOOKUP(B337,ExcCalc!O:S,5,FALSE),"")</f>
        <v/>
      </c>
    </row>
    <row r="338" spans="1:13" x14ac:dyDescent="0.2">
      <c r="A338" s="152"/>
      <c r="B338" s="174" t="str">
        <f>IF(ISNUMBER('דיווח דיגומים'!B338),'דיווח דיגומים'!B338,"")</f>
        <v/>
      </c>
      <c r="C338" s="175" t="str">
        <f>IF(ISNUMBER('דיווח דיגומים'!B338),'דיווח דיגומים'!C338,"")</f>
        <v/>
      </c>
      <c r="D338" s="176" t="str">
        <f>IF('דיווח דיגומים'!E338="","",'דיווח דיגומים'!E338)</f>
        <v/>
      </c>
      <c r="E338" s="177" t="str">
        <f>IF(B338="","",IF(VLOOKUP(B338,WQ_UnitID!B:C,2,FALSE)=0,"",VLOOKUP(B338,WQ_UnitID!B:C,2,FALSE)))</f>
        <v/>
      </c>
      <c r="F338" s="178" t="str">
        <f>IF(B338="","",ExcLimit!$B$8)</f>
        <v/>
      </c>
      <c r="G338" s="178" t="str">
        <f>IF(B338="","",IF(D338=Index!$R$24,"",ExcLimit!$C$8))</f>
        <v/>
      </c>
      <c r="H338" s="178" t="str">
        <f>IF(B338="","",ExcLimit!$D$8)</f>
        <v/>
      </c>
      <c r="I338" s="178" t="str">
        <f>IF(B338="","",ExcLimit!$E$8)</f>
        <v/>
      </c>
      <c r="J338" s="178" t="str">
        <f>IFERROR(VLOOKUP(B338,ExcCalc!O:S,2,FALSE),"")</f>
        <v/>
      </c>
      <c r="K338" s="178" t="str">
        <f>IFERROR(VLOOKUP(B338,ExcCalc!O:S,3,FALSE),"")</f>
        <v/>
      </c>
      <c r="L338" s="178" t="str">
        <f>IFERROR(VLOOKUP(B338,ExcCalc!O:S,4,FALSE),"")</f>
        <v/>
      </c>
      <c r="M338" s="178" t="str">
        <f>IFERROR(VLOOKUP(B338,ExcCalc!O:S,5,FALSE),"")</f>
        <v/>
      </c>
    </row>
    <row r="339" spans="1:13" x14ac:dyDescent="0.2">
      <c r="A339" s="152"/>
      <c r="B339" s="174" t="str">
        <f>IF(ISNUMBER('דיווח דיגומים'!B339),'דיווח דיגומים'!B339,"")</f>
        <v/>
      </c>
      <c r="C339" s="175" t="str">
        <f>IF(ISNUMBER('דיווח דיגומים'!B339),'דיווח דיגומים'!C339,"")</f>
        <v/>
      </c>
      <c r="D339" s="176" t="str">
        <f>IF('דיווח דיגומים'!E339="","",'דיווח דיגומים'!E339)</f>
        <v/>
      </c>
      <c r="E339" s="177" t="str">
        <f>IF(B339="","",IF(VLOOKUP(B339,WQ_UnitID!B:C,2,FALSE)=0,"",VLOOKUP(B339,WQ_UnitID!B:C,2,FALSE)))</f>
        <v/>
      </c>
      <c r="F339" s="178" t="str">
        <f>IF(B339="","",ExcLimit!$B$8)</f>
        <v/>
      </c>
      <c r="G339" s="178" t="str">
        <f>IF(B339="","",IF(D339=Index!$R$24,"",ExcLimit!$C$8))</f>
        <v/>
      </c>
      <c r="H339" s="178" t="str">
        <f>IF(B339="","",ExcLimit!$D$8)</f>
        <v/>
      </c>
      <c r="I339" s="178" t="str">
        <f>IF(B339="","",ExcLimit!$E$8)</f>
        <v/>
      </c>
      <c r="J339" s="178" t="str">
        <f>IFERROR(VLOOKUP(B339,ExcCalc!O:S,2,FALSE),"")</f>
        <v/>
      </c>
      <c r="K339" s="178" t="str">
        <f>IFERROR(VLOOKUP(B339,ExcCalc!O:S,3,FALSE),"")</f>
        <v/>
      </c>
      <c r="L339" s="178" t="str">
        <f>IFERROR(VLOOKUP(B339,ExcCalc!O:S,4,FALSE),"")</f>
        <v/>
      </c>
      <c r="M339" s="178" t="str">
        <f>IFERROR(VLOOKUP(B339,ExcCalc!O:S,5,FALSE),"")</f>
        <v/>
      </c>
    </row>
    <row r="340" spans="1:13" x14ac:dyDescent="0.2">
      <c r="A340" s="152"/>
      <c r="B340" s="174" t="str">
        <f>IF(ISNUMBER('דיווח דיגומים'!B340),'דיווח דיגומים'!B340,"")</f>
        <v/>
      </c>
      <c r="C340" s="175" t="str">
        <f>IF(ISNUMBER('דיווח דיגומים'!B340),'דיווח דיגומים'!C340,"")</f>
        <v/>
      </c>
      <c r="D340" s="176" t="str">
        <f>IF('דיווח דיגומים'!E340="","",'דיווח דיגומים'!E340)</f>
        <v/>
      </c>
      <c r="E340" s="177" t="str">
        <f>IF(B340="","",IF(VLOOKUP(B340,WQ_UnitID!B:C,2,FALSE)=0,"",VLOOKUP(B340,WQ_UnitID!B:C,2,FALSE)))</f>
        <v/>
      </c>
      <c r="F340" s="178" t="str">
        <f>IF(B340="","",ExcLimit!$B$8)</f>
        <v/>
      </c>
      <c r="G340" s="178" t="str">
        <f>IF(B340="","",IF(D340=Index!$R$24,"",ExcLimit!$C$8))</f>
        <v/>
      </c>
      <c r="H340" s="178" t="str">
        <f>IF(B340="","",ExcLimit!$D$8)</f>
        <v/>
      </c>
      <c r="I340" s="178" t="str">
        <f>IF(B340="","",ExcLimit!$E$8)</f>
        <v/>
      </c>
      <c r="J340" s="178" t="str">
        <f>IFERROR(VLOOKUP(B340,ExcCalc!O:S,2,FALSE),"")</f>
        <v/>
      </c>
      <c r="K340" s="178" t="str">
        <f>IFERROR(VLOOKUP(B340,ExcCalc!O:S,3,FALSE),"")</f>
        <v/>
      </c>
      <c r="L340" s="178" t="str">
        <f>IFERROR(VLOOKUP(B340,ExcCalc!O:S,4,FALSE),"")</f>
        <v/>
      </c>
      <c r="M340" s="178" t="str">
        <f>IFERROR(VLOOKUP(B340,ExcCalc!O:S,5,FALSE),"")</f>
        <v/>
      </c>
    </row>
    <row r="341" spans="1:13" x14ac:dyDescent="0.2">
      <c r="A341" s="152"/>
      <c r="B341" s="174" t="str">
        <f>IF(ISNUMBER('דיווח דיגומים'!B341),'דיווח דיגומים'!B341,"")</f>
        <v/>
      </c>
      <c r="C341" s="175" t="str">
        <f>IF(ISNUMBER('דיווח דיגומים'!B341),'דיווח דיגומים'!C341,"")</f>
        <v/>
      </c>
      <c r="D341" s="176" t="str">
        <f>IF('דיווח דיגומים'!E341="","",'דיווח דיגומים'!E341)</f>
        <v/>
      </c>
      <c r="E341" s="177" t="str">
        <f>IF(B341="","",IF(VLOOKUP(B341,WQ_UnitID!B:C,2,FALSE)=0,"",VLOOKUP(B341,WQ_UnitID!B:C,2,FALSE)))</f>
        <v/>
      </c>
      <c r="F341" s="178" t="str">
        <f>IF(B341="","",ExcLimit!$B$8)</f>
        <v/>
      </c>
      <c r="G341" s="178" t="str">
        <f>IF(B341="","",IF(D341=Index!$R$24,"",ExcLimit!$C$8))</f>
        <v/>
      </c>
      <c r="H341" s="178" t="str">
        <f>IF(B341="","",ExcLimit!$D$8)</f>
        <v/>
      </c>
      <c r="I341" s="178" t="str">
        <f>IF(B341="","",ExcLimit!$E$8)</f>
        <v/>
      </c>
      <c r="J341" s="178" t="str">
        <f>IFERROR(VLOOKUP(B341,ExcCalc!O:S,2,FALSE),"")</f>
        <v/>
      </c>
      <c r="K341" s="178" t="str">
        <f>IFERROR(VLOOKUP(B341,ExcCalc!O:S,3,FALSE),"")</f>
        <v/>
      </c>
      <c r="L341" s="178" t="str">
        <f>IFERROR(VLOOKUP(B341,ExcCalc!O:S,4,FALSE),"")</f>
        <v/>
      </c>
      <c r="M341" s="178" t="str">
        <f>IFERROR(VLOOKUP(B341,ExcCalc!O:S,5,FALSE),"")</f>
        <v/>
      </c>
    </row>
    <row r="342" spans="1:13" x14ac:dyDescent="0.2">
      <c r="A342" s="152"/>
      <c r="B342" s="174" t="str">
        <f>IF(ISNUMBER('דיווח דיגומים'!B342),'דיווח דיגומים'!B342,"")</f>
        <v/>
      </c>
      <c r="C342" s="175" t="str">
        <f>IF(ISNUMBER('דיווח דיגומים'!B342),'דיווח דיגומים'!C342,"")</f>
        <v/>
      </c>
      <c r="D342" s="176" t="str">
        <f>IF('דיווח דיגומים'!E342="","",'דיווח דיגומים'!E342)</f>
        <v/>
      </c>
      <c r="E342" s="177" t="str">
        <f>IF(B342="","",IF(VLOOKUP(B342,WQ_UnitID!B:C,2,FALSE)=0,"",VLOOKUP(B342,WQ_UnitID!B:C,2,FALSE)))</f>
        <v/>
      </c>
      <c r="F342" s="178" t="str">
        <f>IF(B342="","",ExcLimit!$B$8)</f>
        <v/>
      </c>
      <c r="G342" s="178" t="str">
        <f>IF(B342="","",IF(D342=Index!$R$24,"",ExcLimit!$C$8))</f>
        <v/>
      </c>
      <c r="H342" s="178" t="str">
        <f>IF(B342="","",ExcLimit!$D$8)</f>
        <v/>
      </c>
      <c r="I342" s="178" t="str">
        <f>IF(B342="","",ExcLimit!$E$8)</f>
        <v/>
      </c>
      <c r="J342" s="178" t="str">
        <f>IFERROR(VLOOKUP(B342,ExcCalc!O:S,2,FALSE),"")</f>
        <v/>
      </c>
      <c r="K342" s="178" t="str">
        <f>IFERROR(VLOOKUP(B342,ExcCalc!O:S,3,FALSE),"")</f>
        <v/>
      </c>
      <c r="L342" s="178" t="str">
        <f>IFERROR(VLOOKUP(B342,ExcCalc!O:S,4,FALSE),"")</f>
        <v/>
      </c>
      <c r="M342" s="178" t="str">
        <f>IFERROR(VLOOKUP(B342,ExcCalc!O:S,5,FALSE),"")</f>
        <v/>
      </c>
    </row>
    <row r="343" spans="1:13" x14ac:dyDescent="0.2">
      <c r="A343" s="152"/>
      <c r="B343" s="174" t="str">
        <f>IF(ISNUMBER('דיווח דיגומים'!B343),'דיווח דיגומים'!B343,"")</f>
        <v/>
      </c>
      <c r="C343" s="175" t="str">
        <f>IF(ISNUMBER('דיווח דיגומים'!B343),'דיווח דיגומים'!C343,"")</f>
        <v/>
      </c>
      <c r="D343" s="176" t="str">
        <f>IF('דיווח דיגומים'!E343="","",'דיווח דיגומים'!E343)</f>
        <v/>
      </c>
      <c r="E343" s="177" t="str">
        <f>IF(B343="","",IF(VLOOKUP(B343,WQ_UnitID!B:C,2,FALSE)=0,"",VLOOKUP(B343,WQ_UnitID!B:C,2,FALSE)))</f>
        <v/>
      </c>
      <c r="F343" s="178" t="str">
        <f>IF(B343="","",ExcLimit!$B$8)</f>
        <v/>
      </c>
      <c r="G343" s="178" t="str">
        <f>IF(B343="","",IF(D343=Index!$R$24,"",ExcLimit!$C$8))</f>
        <v/>
      </c>
      <c r="H343" s="178" t="str">
        <f>IF(B343="","",ExcLimit!$D$8)</f>
        <v/>
      </c>
      <c r="I343" s="178" t="str">
        <f>IF(B343="","",ExcLimit!$E$8)</f>
        <v/>
      </c>
      <c r="J343" s="178" t="str">
        <f>IFERROR(VLOOKUP(B343,ExcCalc!O:S,2,FALSE),"")</f>
        <v/>
      </c>
      <c r="K343" s="178" t="str">
        <f>IFERROR(VLOOKUP(B343,ExcCalc!O:S,3,FALSE),"")</f>
        <v/>
      </c>
      <c r="L343" s="178" t="str">
        <f>IFERROR(VLOOKUP(B343,ExcCalc!O:S,4,FALSE),"")</f>
        <v/>
      </c>
      <c r="M343" s="178" t="str">
        <f>IFERROR(VLOOKUP(B343,ExcCalc!O:S,5,FALSE),"")</f>
        <v/>
      </c>
    </row>
    <row r="344" spans="1:13" x14ac:dyDescent="0.2">
      <c r="A344" s="152"/>
      <c r="B344" s="174" t="str">
        <f>IF(ISNUMBER('דיווח דיגומים'!B344),'דיווח דיגומים'!B344,"")</f>
        <v/>
      </c>
      <c r="C344" s="175" t="str">
        <f>IF(ISNUMBER('דיווח דיגומים'!B344),'דיווח דיגומים'!C344,"")</f>
        <v/>
      </c>
      <c r="D344" s="176" t="str">
        <f>IF('דיווח דיגומים'!E344="","",'דיווח דיגומים'!E344)</f>
        <v/>
      </c>
      <c r="E344" s="177" t="str">
        <f>IF(B344="","",IF(VLOOKUP(B344,WQ_UnitID!B:C,2,FALSE)=0,"",VLOOKUP(B344,WQ_UnitID!B:C,2,FALSE)))</f>
        <v/>
      </c>
      <c r="F344" s="178" t="str">
        <f>IF(B344="","",ExcLimit!$B$8)</f>
        <v/>
      </c>
      <c r="G344" s="178" t="str">
        <f>IF(B344="","",IF(D344=Index!$R$24,"",ExcLimit!$C$8))</f>
        <v/>
      </c>
      <c r="H344" s="178" t="str">
        <f>IF(B344="","",ExcLimit!$D$8)</f>
        <v/>
      </c>
      <c r="I344" s="178" t="str">
        <f>IF(B344="","",ExcLimit!$E$8)</f>
        <v/>
      </c>
      <c r="J344" s="178" t="str">
        <f>IFERROR(VLOOKUP(B344,ExcCalc!O:S,2,FALSE),"")</f>
        <v/>
      </c>
      <c r="K344" s="178" t="str">
        <f>IFERROR(VLOOKUP(B344,ExcCalc!O:S,3,FALSE),"")</f>
        <v/>
      </c>
      <c r="L344" s="178" t="str">
        <f>IFERROR(VLOOKUP(B344,ExcCalc!O:S,4,FALSE),"")</f>
        <v/>
      </c>
      <c r="M344" s="178" t="str">
        <f>IFERROR(VLOOKUP(B344,ExcCalc!O:S,5,FALSE),"")</f>
        <v/>
      </c>
    </row>
    <row r="345" spans="1:13" x14ac:dyDescent="0.2">
      <c r="A345" s="152"/>
      <c r="B345" s="174" t="str">
        <f>IF(ISNUMBER('דיווח דיגומים'!B345),'דיווח דיגומים'!B345,"")</f>
        <v/>
      </c>
      <c r="C345" s="175" t="str">
        <f>IF(ISNUMBER('דיווח דיגומים'!B345),'דיווח דיגומים'!C345,"")</f>
        <v/>
      </c>
      <c r="D345" s="176" t="str">
        <f>IF('דיווח דיגומים'!E345="","",'דיווח דיגומים'!E345)</f>
        <v/>
      </c>
      <c r="E345" s="177" t="str">
        <f>IF(B345="","",IF(VLOOKUP(B345,WQ_UnitID!B:C,2,FALSE)=0,"",VLOOKUP(B345,WQ_UnitID!B:C,2,FALSE)))</f>
        <v/>
      </c>
      <c r="F345" s="178" t="str">
        <f>IF(B345="","",ExcLimit!$B$8)</f>
        <v/>
      </c>
      <c r="G345" s="178" t="str">
        <f>IF(B345="","",IF(D345=Index!$R$24,"",ExcLimit!$C$8))</f>
        <v/>
      </c>
      <c r="H345" s="178" t="str">
        <f>IF(B345="","",ExcLimit!$D$8)</f>
        <v/>
      </c>
      <c r="I345" s="178" t="str">
        <f>IF(B345="","",ExcLimit!$E$8)</f>
        <v/>
      </c>
      <c r="J345" s="178" t="str">
        <f>IFERROR(VLOOKUP(B345,ExcCalc!O:S,2,FALSE),"")</f>
        <v/>
      </c>
      <c r="K345" s="178" t="str">
        <f>IFERROR(VLOOKUP(B345,ExcCalc!O:S,3,FALSE),"")</f>
        <v/>
      </c>
      <c r="L345" s="178" t="str">
        <f>IFERROR(VLOOKUP(B345,ExcCalc!O:S,4,FALSE),"")</f>
        <v/>
      </c>
      <c r="M345" s="178" t="str">
        <f>IFERROR(VLOOKUP(B345,ExcCalc!O:S,5,FALSE),"")</f>
        <v/>
      </c>
    </row>
    <row r="346" spans="1:13" x14ac:dyDescent="0.2">
      <c r="A346" s="152"/>
      <c r="B346" s="174" t="str">
        <f>IF(ISNUMBER('דיווח דיגומים'!B346),'דיווח דיגומים'!B346,"")</f>
        <v/>
      </c>
      <c r="C346" s="175" t="str">
        <f>IF(ISNUMBER('דיווח דיגומים'!B346),'דיווח דיגומים'!C346,"")</f>
        <v/>
      </c>
      <c r="D346" s="176" t="str">
        <f>IF('דיווח דיגומים'!E346="","",'דיווח דיגומים'!E346)</f>
        <v/>
      </c>
      <c r="E346" s="177" t="str">
        <f>IF(B346="","",IF(VLOOKUP(B346,WQ_UnitID!B:C,2,FALSE)=0,"",VLOOKUP(B346,WQ_UnitID!B:C,2,FALSE)))</f>
        <v/>
      </c>
      <c r="F346" s="178" t="str">
        <f>IF(B346="","",ExcLimit!$B$8)</f>
        <v/>
      </c>
      <c r="G346" s="178" t="str">
        <f>IF(B346="","",IF(D346=Index!$R$24,"",ExcLimit!$C$8))</f>
        <v/>
      </c>
      <c r="H346" s="178" t="str">
        <f>IF(B346="","",ExcLimit!$D$8)</f>
        <v/>
      </c>
      <c r="I346" s="178" t="str">
        <f>IF(B346="","",ExcLimit!$E$8)</f>
        <v/>
      </c>
      <c r="J346" s="178" t="str">
        <f>IFERROR(VLOOKUP(B346,ExcCalc!O:S,2,FALSE),"")</f>
        <v/>
      </c>
      <c r="K346" s="178" t="str">
        <f>IFERROR(VLOOKUP(B346,ExcCalc!O:S,3,FALSE),"")</f>
        <v/>
      </c>
      <c r="L346" s="178" t="str">
        <f>IFERROR(VLOOKUP(B346,ExcCalc!O:S,4,FALSE),"")</f>
        <v/>
      </c>
      <c r="M346" s="178" t="str">
        <f>IFERROR(VLOOKUP(B346,ExcCalc!O:S,5,FALSE),"")</f>
        <v/>
      </c>
    </row>
    <row r="347" spans="1:13" x14ac:dyDescent="0.2">
      <c r="A347" s="152"/>
      <c r="B347" s="174" t="str">
        <f>IF(ISNUMBER('דיווח דיגומים'!B347),'דיווח דיגומים'!B347,"")</f>
        <v/>
      </c>
      <c r="C347" s="175" t="str">
        <f>IF(ISNUMBER('דיווח דיגומים'!B347),'דיווח דיגומים'!C347,"")</f>
        <v/>
      </c>
      <c r="D347" s="176" t="str">
        <f>IF('דיווח דיגומים'!E347="","",'דיווח דיגומים'!E347)</f>
        <v/>
      </c>
      <c r="E347" s="177" t="str">
        <f>IF(B347="","",IF(VLOOKUP(B347,WQ_UnitID!B:C,2,FALSE)=0,"",VLOOKUP(B347,WQ_UnitID!B:C,2,FALSE)))</f>
        <v/>
      </c>
      <c r="F347" s="178" t="str">
        <f>IF(B347="","",ExcLimit!$B$8)</f>
        <v/>
      </c>
      <c r="G347" s="178" t="str">
        <f>IF(B347="","",IF(D347=Index!$R$24,"",ExcLimit!$C$8))</f>
        <v/>
      </c>
      <c r="H347" s="178" t="str">
        <f>IF(B347="","",ExcLimit!$D$8)</f>
        <v/>
      </c>
      <c r="I347" s="178" t="str">
        <f>IF(B347="","",ExcLimit!$E$8)</f>
        <v/>
      </c>
      <c r="J347" s="178" t="str">
        <f>IFERROR(VLOOKUP(B347,ExcCalc!O:S,2,FALSE),"")</f>
        <v/>
      </c>
      <c r="K347" s="178" t="str">
        <f>IFERROR(VLOOKUP(B347,ExcCalc!O:S,3,FALSE),"")</f>
        <v/>
      </c>
      <c r="L347" s="178" t="str">
        <f>IFERROR(VLOOKUP(B347,ExcCalc!O:S,4,FALSE),"")</f>
        <v/>
      </c>
      <c r="M347" s="178" t="str">
        <f>IFERROR(VLOOKUP(B347,ExcCalc!O:S,5,FALSE),"")</f>
        <v/>
      </c>
    </row>
    <row r="348" spans="1:13" x14ac:dyDescent="0.2">
      <c r="A348" s="152"/>
      <c r="B348" s="174" t="str">
        <f>IF(ISNUMBER('דיווח דיגומים'!B348),'דיווח דיגומים'!B348,"")</f>
        <v/>
      </c>
      <c r="C348" s="175" t="str">
        <f>IF(ISNUMBER('דיווח דיגומים'!B348),'דיווח דיגומים'!C348,"")</f>
        <v/>
      </c>
      <c r="D348" s="176" t="str">
        <f>IF('דיווח דיגומים'!E348="","",'דיווח דיגומים'!E348)</f>
        <v/>
      </c>
      <c r="E348" s="177" t="str">
        <f>IF(B348="","",IF(VLOOKUP(B348,WQ_UnitID!B:C,2,FALSE)=0,"",VLOOKUP(B348,WQ_UnitID!B:C,2,FALSE)))</f>
        <v/>
      </c>
      <c r="F348" s="178" t="str">
        <f>IF(B348="","",ExcLimit!$B$8)</f>
        <v/>
      </c>
      <c r="G348" s="178" t="str">
        <f>IF(B348="","",IF(D348=Index!$R$24,"",ExcLimit!$C$8))</f>
        <v/>
      </c>
      <c r="H348" s="178" t="str">
        <f>IF(B348="","",ExcLimit!$D$8)</f>
        <v/>
      </c>
      <c r="I348" s="178" t="str">
        <f>IF(B348="","",ExcLimit!$E$8)</f>
        <v/>
      </c>
      <c r="J348" s="178" t="str">
        <f>IFERROR(VLOOKUP(B348,ExcCalc!O:S,2,FALSE),"")</f>
        <v/>
      </c>
      <c r="K348" s="178" t="str">
        <f>IFERROR(VLOOKUP(B348,ExcCalc!O:S,3,FALSE),"")</f>
        <v/>
      </c>
      <c r="L348" s="178" t="str">
        <f>IFERROR(VLOOKUP(B348,ExcCalc!O:S,4,FALSE),"")</f>
        <v/>
      </c>
      <c r="M348" s="178" t="str">
        <f>IFERROR(VLOOKUP(B348,ExcCalc!O:S,5,FALSE),"")</f>
        <v/>
      </c>
    </row>
    <row r="349" spans="1:13" x14ac:dyDescent="0.2">
      <c r="A349" s="152"/>
      <c r="B349" s="174" t="str">
        <f>IF(ISNUMBER('דיווח דיגומים'!B349),'דיווח דיגומים'!B349,"")</f>
        <v/>
      </c>
      <c r="C349" s="175" t="str">
        <f>IF(ISNUMBER('דיווח דיגומים'!B349),'דיווח דיגומים'!C349,"")</f>
        <v/>
      </c>
      <c r="D349" s="176" t="str">
        <f>IF('דיווח דיגומים'!E349="","",'דיווח דיגומים'!E349)</f>
        <v/>
      </c>
      <c r="E349" s="177" t="str">
        <f>IF(B349="","",IF(VLOOKUP(B349,WQ_UnitID!B:C,2,FALSE)=0,"",VLOOKUP(B349,WQ_UnitID!B:C,2,FALSE)))</f>
        <v/>
      </c>
      <c r="F349" s="178" t="str">
        <f>IF(B349="","",ExcLimit!$B$8)</f>
        <v/>
      </c>
      <c r="G349" s="178" t="str">
        <f>IF(B349="","",IF(D349=Index!$R$24,"",ExcLimit!$C$8))</f>
        <v/>
      </c>
      <c r="H349" s="178" t="str">
        <f>IF(B349="","",ExcLimit!$D$8)</f>
        <v/>
      </c>
      <c r="I349" s="178" t="str">
        <f>IF(B349="","",ExcLimit!$E$8)</f>
        <v/>
      </c>
      <c r="J349" s="178" t="str">
        <f>IFERROR(VLOOKUP(B349,ExcCalc!O:S,2,FALSE),"")</f>
        <v/>
      </c>
      <c r="K349" s="178" t="str">
        <f>IFERROR(VLOOKUP(B349,ExcCalc!O:S,3,FALSE),"")</f>
        <v/>
      </c>
      <c r="L349" s="178" t="str">
        <f>IFERROR(VLOOKUP(B349,ExcCalc!O:S,4,FALSE),"")</f>
        <v/>
      </c>
      <c r="M349" s="178" t="str">
        <f>IFERROR(VLOOKUP(B349,ExcCalc!O:S,5,FALSE),"")</f>
        <v/>
      </c>
    </row>
    <row r="350" spans="1:13" x14ac:dyDescent="0.2">
      <c r="A350" s="152"/>
      <c r="B350" s="174" t="str">
        <f>IF(ISNUMBER('דיווח דיגומים'!B350),'דיווח דיגומים'!B350,"")</f>
        <v/>
      </c>
      <c r="C350" s="175" t="str">
        <f>IF(ISNUMBER('דיווח דיגומים'!B350),'דיווח דיגומים'!C350,"")</f>
        <v/>
      </c>
      <c r="D350" s="176" t="str">
        <f>IF('דיווח דיגומים'!E350="","",'דיווח דיגומים'!E350)</f>
        <v/>
      </c>
      <c r="E350" s="177" t="str">
        <f>IF(B350="","",IF(VLOOKUP(B350,WQ_UnitID!B:C,2,FALSE)=0,"",VLOOKUP(B350,WQ_UnitID!B:C,2,FALSE)))</f>
        <v/>
      </c>
      <c r="F350" s="178" t="str">
        <f>IF(B350="","",ExcLimit!$B$8)</f>
        <v/>
      </c>
      <c r="G350" s="178" t="str">
        <f>IF(B350="","",IF(D350=Index!$R$24,"",ExcLimit!$C$8))</f>
        <v/>
      </c>
      <c r="H350" s="178" t="str">
        <f>IF(B350="","",ExcLimit!$D$8)</f>
        <v/>
      </c>
      <c r="I350" s="178" t="str">
        <f>IF(B350="","",ExcLimit!$E$8)</f>
        <v/>
      </c>
      <c r="J350" s="178" t="str">
        <f>IFERROR(VLOOKUP(B350,ExcCalc!O:S,2,FALSE),"")</f>
        <v/>
      </c>
      <c r="K350" s="178" t="str">
        <f>IFERROR(VLOOKUP(B350,ExcCalc!O:S,3,FALSE),"")</f>
        <v/>
      </c>
      <c r="L350" s="178" t="str">
        <f>IFERROR(VLOOKUP(B350,ExcCalc!O:S,4,FALSE),"")</f>
        <v/>
      </c>
      <c r="M350" s="178" t="str">
        <f>IFERROR(VLOOKUP(B350,ExcCalc!O:S,5,FALSE),"")</f>
        <v/>
      </c>
    </row>
    <row r="351" spans="1:13" x14ac:dyDescent="0.2">
      <c r="A351" s="152"/>
      <c r="B351" s="174" t="str">
        <f>IF(ISNUMBER('דיווח דיגומים'!B351),'דיווח דיגומים'!B351,"")</f>
        <v/>
      </c>
      <c r="C351" s="175" t="str">
        <f>IF(ISNUMBER('דיווח דיגומים'!B351),'דיווח דיגומים'!C351,"")</f>
        <v/>
      </c>
      <c r="D351" s="176" t="str">
        <f>IF('דיווח דיגומים'!E351="","",'דיווח דיגומים'!E351)</f>
        <v/>
      </c>
      <c r="E351" s="177" t="str">
        <f>IF(B351="","",IF(VLOOKUP(B351,WQ_UnitID!B:C,2,FALSE)=0,"",VLOOKUP(B351,WQ_UnitID!B:C,2,FALSE)))</f>
        <v/>
      </c>
      <c r="F351" s="178" t="str">
        <f>IF(B351="","",ExcLimit!$B$8)</f>
        <v/>
      </c>
      <c r="G351" s="178" t="str">
        <f>IF(B351="","",IF(D351=Index!$R$24,"",ExcLimit!$C$8))</f>
        <v/>
      </c>
      <c r="H351" s="178" t="str">
        <f>IF(B351="","",ExcLimit!$D$8)</f>
        <v/>
      </c>
      <c r="I351" s="178" t="str">
        <f>IF(B351="","",ExcLimit!$E$8)</f>
        <v/>
      </c>
      <c r="J351" s="178" t="str">
        <f>IFERROR(VLOOKUP(B351,ExcCalc!O:S,2,FALSE),"")</f>
        <v/>
      </c>
      <c r="K351" s="178" t="str">
        <f>IFERROR(VLOOKUP(B351,ExcCalc!O:S,3,FALSE),"")</f>
        <v/>
      </c>
      <c r="L351" s="178" t="str">
        <f>IFERROR(VLOOKUP(B351,ExcCalc!O:S,4,FALSE),"")</f>
        <v/>
      </c>
      <c r="M351" s="178" t="str">
        <f>IFERROR(VLOOKUP(B351,ExcCalc!O:S,5,FALSE),"")</f>
        <v/>
      </c>
    </row>
    <row r="352" spans="1:13" x14ac:dyDescent="0.2">
      <c r="A352" s="152"/>
      <c r="B352" s="174" t="str">
        <f>IF(ISNUMBER('דיווח דיגומים'!B352),'דיווח דיגומים'!B352,"")</f>
        <v/>
      </c>
      <c r="C352" s="175" t="str">
        <f>IF(ISNUMBER('דיווח דיגומים'!B352),'דיווח דיגומים'!C352,"")</f>
        <v/>
      </c>
      <c r="D352" s="176" t="str">
        <f>IF('דיווח דיגומים'!E352="","",'דיווח דיגומים'!E352)</f>
        <v/>
      </c>
      <c r="E352" s="177" t="str">
        <f>IF(B352="","",IF(VLOOKUP(B352,WQ_UnitID!B:C,2,FALSE)=0,"",VLOOKUP(B352,WQ_UnitID!B:C,2,FALSE)))</f>
        <v/>
      </c>
      <c r="F352" s="178" t="str">
        <f>IF(B352="","",ExcLimit!$B$8)</f>
        <v/>
      </c>
      <c r="G352" s="178" t="str">
        <f>IF(B352="","",IF(D352=Index!$R$24,"",ExcLimit!$C$8))</f>
        <v/>
      </c>
      <c r="H352" s="178" t="str">
        <f>IF(B352="","",ExcLimit!$D$8)</f>
        <v/>
      </c>
      <c r="I352" s="178" t="str">
        <f>IF(B352="","",ExcLimit!$E$8)</f>
        <v/>
      </c>
      <c r="J352" s="178" t="str">
        <f>IFERROR(VLOOKUP(B352,ExcCalc!O:S,2,FALSE),"")</f>
        <v/>
      </c>
      <c r="K352" s="178" t="str">
        <f>IFERROR(VLOOKUP(B352,ExcCalc!O:S,3,FALSE),"")</f>
        <v/>
      </c>
      <c r="L352" s="178" t="str">
        <f>IFERROR(VLOOKUP(B352,ExcCalc!O:S,4,FALSE),"")</f>
        <v/>
      </c>
      <c r="M352" s="178" t="str">
        <f>IFERROR(VLOOKUP(B352,ExcCalc!O:S,5,FALSE),"")</f>
        <v/>
      </c>
    </row>
    <row r="353" spans="1:13" x14ac:dyDescent="0.2">
      <c r="A353" s="152"/>
      <c r="B353" s="174" t="str">
        <f>IF(ISNUMBER('דיווח דיגומים'!B353),'דיווח דיגומים'!B353,"")</f>
        <v/>
      </c>
      <c r="C353" s="175" t="str">
        <f>IF(ISNUMBER('דיווח דיגומים'!B353),'דיווח דיגומים'!C353,"")</f>
        <v/>
      </c>
      <c r="D353" s="176" t="str">
        <f>IF('דיווח דיגומים'!E353="","",'דיווח דיגומים'!E353)</f>
        <v/>
      </c>
      <c r="E353" s="177" t="str">
        <f>IF(B353="","",IF(VLOOKUP(B353,WQ_UnitID!B:C,2,FALSE)=0,"",VLOOKUP(B353,WQ_UnitID!B:C,2,FALSE)))</f>
        <v/>
      </c>
      <c r="F353" s="178" t="str">
        <f>IF(B353="","",ExcLimit!$B$8)</f>
        <v/>
      </c>
      <c r="G353" s="178" t="str">
        <f>IF(B353="","",IF(D353=Index!$R$24,"",ExcLimit!$C$8))</f>
        <v/>
      </c>
      <c r="H353" s="178" t="str">
        <f>IF(B353="","",ExcLimit!$D$8)</f>
        <v/>
      </c>
      <c r="I353" s="178" t="str">
        <f>IF(B353="","",ExcLimit!$E$8)</f>
        <v/>
      </c>
      <c r="J353" s="178" t="str">
        <f>IFERROR(VLOOKUP(B353,ExcCalc!O:S,2,FALSE),"")</f>
        <v/>
      </c>
      <c r="K353" s="178" t="str">
        <f>IFERROR(VLOOKUP(B353,ExcCalc!O:S,3,FALSE),"")</f>
        <v/>
      </c>
      <c r="L353" s="178" t="str">
        <f>IFERROR(VLOOKUP(B353,ExcCalc!O:S,4,FALSE),"")</f>
        <v/>
      </c>
      <c r="M353" s="178" t="str">
        <f>IFERROR(VLOOKUP(B353,ExcCalc!O:S,5,FALSE),"")</f>
        <v/>
      </c>
    </row>
    <row r="354" spans="1:13" x14ac:dyDescent="0.2">
      <c r="A354" s="152"/>
      <c r="B354" s="174" t="str">
        <f>IF(ISNUMBER('דיווח דיגומים'!B354),'דיווח דיגומים'!B354,"")</f>
        <v/>
      </c>
      <c r="C354" s="175" t="str">
        <f>IF(ISNUMBER('דיווח דיגומים'!B354),'דיווח דיגומים'!C354,"")</f>
        <v/>
      </c>
      <c r="D354" s="176" t="str">
        <f>IF('דיווח דיגומים'!E354="","",'דיווח דיגומים'!E354)</f>
        <v/>
      </c>
      <c r="E354" s="177" t="str">
        <f>IF(B354="","",IF(VLOOKUP(B354,WQ_UnitID!B:C,2,FALSE)=0,"",VLOOKUP(B354,WQ_UnitID!B:C,2,FALSE)))</f>
        <v/>
      </c>
      <c r="F354" s="178" t="str">
        <f>IF(B354="","",ExcLimit!$B$8)</f>
        <v/>
      </c>
      <c r="G354" s="178" t="str">
        <f>IF(B354="","",IF(D354=Index!$R$24,"",ExcLimit!$C$8))</f>
        <v/>
      </c>
      <c r="H354" s="178" t="str">
        <f>IF(B354="","",ExcLimit!$D$8)</f>
        <v/>
      </c>
      <c r="I354" s="178" t="str">
        <f>IF(B354="","",ExcLimit!$E$8)</f>
        <v/>
      </c>
      <c r="J354" s="178" t="str">
        <f>IFERROR(VLOOKUP(B354,ExcCalc!O:S,2,FALSE),"")</f>
        <v/>
      </c>
      <c r="K354" s="178" t="str">
        <f>IFERROR(VLOOKUP(B354,ExcCalc!O:S,3,FALSE),"")</f>
        <v/>
      </c>
      <c r="L354" s="178" t="str">
        <f>IFERROR(VLOOKUP(B354,ExcCalc!O:S,4,FALSE),"")</f>
        <v/>
      </c>
      <c r="M354" s="178" t="str">
        <f>IFERROR(VLOOKUP(B354,ExcCalc!O:S,5,FALSE),"")</f>
        <v/>
      </c>
    </row>
    <row r="355" spans="1:13" x14ac:dyDescent="0.2">
      <c r="A355" s="152"/>
      <c r="B355" s="174" t="str">
        <f>IF(ISNUMBER('דיווח דיגומים'!B355),'דיווח דיגומים'!B355,"")</f>
        <v/>
      </c>
      <c r="C355" s="175" t="str">
        <f>IF(ISNUMBER('דיווח דיגומים'!B355),'דיווח דיגומים'!C355,"")</f>
        <v/>
      </c>
      <c r="D355" s="176" t="str">
        <f>IF('דיווח דיגומים'!E355="","",'דיווח דיגומים'!E355)</f>
        <v/>
      </c>
      <c r="E355" s="177" t="str">
        <f>IF(B355="","",IF(VLOOKUP(B355,WQ_UnitID!B:C,2,FALSE)=0,"",VLOOKUP(B355,WQ_UnitID!B:C,2,FALSE)))</f>
        <v/>
      </c>
      <c r="F355" s="178" t="str">
        <f>IF(B355="","",ExcLimit!$B$8)</f>
        <v/>
      </c>
      <c r="G355" s="178" t="str">
        <f>IF(B355="","",IF(D355=Index!$R$24,"",ExcLimit!$C$8))</f>
        <v/>
      </c>
      <c r="H355" s="178" t="str">
        <f>IF(B355="","",ExcLimit!$D$8)</f>
        <v/>
      </c>
      <c r="I355" s="178" t="str">
        <f>IF(B355="","",ExcLimit!$E$8)</f>
        <v/>
      </c>
      <c r="J355" s="178" t="str">
        <f>IFERROR(VLOOKUP(B355,ExcCalc!O:S,2,FALSE),"")</f>
        <v/>
      </c>
      <c r="K355" s="178" t="str">
        <f>IFERROR(VLOOKUP(B355,ExcCalc!O:S,3,FALSE),"")</f>
        <v/>
      </c>
      <c r="L355" s="178" t="str">
        <f>IFERROR(VLOOKUP(B355,ExcCalc!O:S,4,FALSE),"")</f>
        <v/>
      </c>
      <c r="M355" s="178" t="str">
        <f>IFERROR(VLOOKUP(B355,ExcCalc!O:S,5,FALSE),"")</f>
        <v/>
      </c>
    </row>
    <row r="356" spans="1:13" x14ac:dyDescent="0.2">
      <c r="A356" s="152"/>
      <c r="B356" s="174" t="str">
        <f>IF(ISNUMBER('דיווח דיגומים'!B356),'דיווח דיגומים'!B356,"")</f>
        <v/>
      </c>
      <c r="C356" s="175" t="str">
        <f>IF(ISNUMBER('דיווח דיגומים'!B356),'דיווח דיגומים'!C356,"")</f>
        <v/>
      </c>
      <c r="D356" s="176" t="str">
        <f>IF('דיווח דיגומים'!E356="","",'דיווח דיגומים'!E356)</f>
        <v/>
      </c>
      <c r="E356" s="177" t="str">
        <f>IF(B356="","",IF(VLOOKUP(B356,WQ_UnitID!B:C,2,FALSE)=0,"",VLOOKUP(B356,WQ_UnitID!B:C,2,FALSE)))</f>
        <v/>
      </c>
      <c r="F356" s="178" t="str">
        <f>IF(B356="","",ExcLimit!$B$8)</f>
        <v/>
      </c>
      <c r="G356" s="178" t="str">
        <f>IF(B356="","",IF(D356=Index!$R$24,"",ExcLimit!$C$8))</f>
        <v/>
      </c>
      <c r="H356" s="178" t="str">
        <f>IF(B356="","",ExcLimit!$D$8)</f>
        <v/>
      </c>
      <c r="I356" s="178" t="str">
        <f>IF(B356="","",ExcLimit!$E$8)</f>
        <v/>
      </c>
      <c r="J356" s="178" t="str">
        <f>IFERROR(VLOOKUP(B356,ExcCalc!O:S,2,FALSE),"")</f>
        <v/>
      </c>
      <c r="K356" s="178" t="str">
        <f>IFERROR(VLOOKUP(B356,ExcCalc!O:S,3,FALSE),"")</f>
        <v/>
      </c>
      <c r="L356" s="178" t="str">
        <f>IFERROR(VLOOKUP(B356,ExcCalc!O:S,4,FALSE),"")</f>
        <v/>
      </c>
      <c r="M356" s="178" t="str">
        <f>IFERROR(VLOOKUP(B356,ExcCalc!O:S,5,FALSE),"")</f>
        <v/>
      </c>
    </row>
    <row r="357" spans="1:13" x14ac:dyDescent="0.2">
      <c r="A357" s="152"/>
      <c r="B357" s="174" t="str">
        <f>IF(ISNUMBER('דיווח דיגומים'!B357),'דיווח דיגומים'!B357,"")</f>
        <v/>
      </c>
      <c r="C357" s="175" t="str">
        <f>IF(ISNUMBER('דיווח דיגומים'!B357),'דיווח דיגומים'!C357,"")</f>
        <v/>
      </c>
      <c r="D357" s="176" t="str">
        <f>IF('דיווח דיגומים'!E357="","",'דיווח דיגומים'!E357)</f>
        <v/>
      </c>
      <c r="E357" s="177" t="str">
        <f>IF(B357="","",IF(VLOOKUP(B357,WQ_UnitID!B:C,2,FALSE)=0,"",VLOOKUP(B357,WQ_UnitID!B:C,2,FALSE)))</f>
        <v/>
      </c>
      <c r="F357" s="178" t="str">
        <f>IF(B357="","",ExcLimit!$B$8)</f>
        <v/>
      </c>
      <c r="G357" s="178" t="str">
        <f>IF(B357="","",IF(D357=Index!$R$24,"",ExcLimit!$C$8))</f>
        <v/>
      </c>
      <c r="H357" s="178" t="str">
        <f>IF(B357="","",ExcLimit!$D$8)</f>
        <v/>
      </c>
      <c r="I357" s="178" t="str">
        <f>IF(B357="","",ExcLimit!$E$8)</f>
        <v/>
      </c>
      <c r="J357" s="178" t="str">
        <f>IFERROR(VLOOKUP(B357,ExcCalc!O:S,2,FALSE),"")</f>
        <v/>
      </c>
      <c r="K357" s="178" t="str">
        <f>IFERROR(VLOOKUP(B357,ExcCalc!O:S,3,FALSE),"")</f>
        <v/>
      </c>
      <c r="L357" s="178" t="str">
        <f>IFERROR(VLOOKUP(B357,ExcCalc!O:S,4,FALSE),"")</f>
        <v/>
      </c>
      <c r="M357" s="178" t="str">
        <f>IFERROR(VLOOKUP(B357,ExcCalc!O:S,5,FALSE),"")</f>
        <v/>
      </c>
    </row>
    <row r="358" spans="1:13" x14ac:dyDescent="0.2">
      <c r="A358" s="152"/>
      <c r="B358" s="174" t="str">
        <f>IF(ISNUMBER('דיווח דיגומים'!B358),'דיווח דיגומים'!B358,"")</f>
        <v/>
      </c>
      <c r="C358" s="175" t="str">
        <f>IF(ISNUMBER('דיווח דיגומים'!B358),'דיווח דיגומים'!C358,"")</f>
        <v/>
      </c>
      <c r="D358" s="176" t="str">
        <f>IF('דיווח דיגומים'!E358="","",'דיווח דיגומים'!E358)</f>
        <v/>
      </c>
      <c r="E358" s="177" t="str">
        <f>IF(B358="","",IF(VLOOKUP(B358,WQ_UnitID!B:C,2,FALSE)=0,"",VLOOKUP(B358,WQ_UnitID!B:C,2,FALSE)))</f>
        <v/>
      </c>
      <c r="F358" s="178" t="str">
        <f>IF(B358="","",ExcLimit!$B$8)</f>
        <v/>
      </c>
      <c r="G358" s="178" t="str">
        <f>IF(B358="","",IF(D358=Index!$R$24,"",ExcLimit!$C$8))</f>
        <v/>
      </c>
      <c r="H358" s="178" t="str">
        <f>IF(B358="","",ExcLimit!$D$8)</f>
        <v/>
      </c>
      <c r="I358" s="178" t="str">
        <f>IF(B358="","",ExcLimit!$E$8)</f>
        <v/>
      </c>
      <c r="J358" s="178" t="str">
        <f>IFERROR(VLOOKUP(B358,ExcCalc!O:S,2,FALSE),"")</f>
        <v/>
      </c>
      <c r="K358" s="178" t="str">
        <f>IFERROR(VLOOKUP(B358,ExcCalc!O:S,3,FALSE),"")</f>
        <v/>
      </c>
      <c r="L358" s="178" t="str">
        <f>IFERROR(VLOOKUP(B358,ExcCalc!O:S,4,FALSE),"")</f>
        <v/>
      </c>
      <c r="M358" s="178" t="str">
        <f>IFERROR(VLOOKUP(B358,ExcCalc!O:S,5,FALSE),"")</f>
        <v/>
      </c>
    </row>
    <row r="359" spans="1:13" x14ac:dyDescent="0.2">
      <c r="A359" s="152"/>
      <c r="B359" s="174" t="str">
        <f>IF(ISNUMBER('דיווח דיגומים'!B359),'דיווח דיגומים'!B359,"")</f>
        <v/>
      </c>
      <c r="C359" s="175" t="str">
        <f>IF(ISNUMBER('דיווח דיגומים'!B359),'דיווח דיגומים'!C359,"")</f>
        <v/>
      </c>
      <c r="D359" s="176" t="str">
        <f>IF('דיווח דיגומים'!E359="","",'דיווח דיגומים'!E359)</f>
        <v/>
      </c>
      <c r="E359" s="177" t="str">
        <f>IF(B359="","",IF(VLOOKUP(B359,WQ_UnitID!B:C,2,FALSE)=0,"",VLOOKUP(B359,WQ_UnitID!B:C,2,FALSE)))</f>
        <v/>
      </c>
      <c r="F359" s="178" t="str">
        <f>IF(B359="","",ExcLimit!$B$8)</f>
        <v/>
      </c>
      <c r="G359" s="178" t="str">
        <f>IF(B359="","",IF(D359=Index!$R$24,"",ExcLimit!$C$8))</f>
        <v/>
      </c>
      <c r="H359" s="178" t="str">
        <f>IF(B359="","",ExcLimit!$D$8)</f>
        <v/>
      </c>
      <c r="I359" s="178" t="str">
        <f>IF(B359="","",ExcLimit!$E$8)</f>
        <v/>
      </c>
      <c r="J359" s="178" t="str">
        <f>IFERROR(VLOOKUP(B359,ExcCalc!O:S,2,FALSE),"")</f>
        <v/>
      </c>
      <c r="K359" s="178" t="str">
        <f>IFERROR(VLOOKUP(B359,ExcCalc!O:S,3,FALSE),"")</f>
        <v/>
      </c>
      <c r="L359" s="178" t="str">
        <f>IFERROR(VLOOKUP(B359,ExcCalc!O:S,4,FALSE),"")</f>
        <v/>
      </c>
      <c r="M359" s="178" t="str">
        <f>IFERROR(VLOOKUP(B359,ExcCalc!O:S,5,FALSE),"")</f>
        <v/>
      </c>
    </row>
    <row r="360" spans="1:13" x14ac:dyDescent="0.2">
      <c r="A360" s="152"/>
      <c r="B360" s="174" t="str">
        <f>IF(ISNUMBER('דיווח דיגומים'!B360),'דיווח דיגומים'!B360,"")</f>
        <v/>
      </c>
      <c r="C360" s="175" t="str">
        <f>IF(ISNUMBER('דיווח דיגומים'!B360),'דיווח דיגומים'!C360,"")</f>
        <v/>
      </c>
      <c r="D360" s="176" t="str">
        <f>IF('דיווח דיגומים'!E360="","",'דיווח דיגומים'!E360)</f>
        <v/>
      </c>
      <c r="E360" s="177" t="str">
        <f>IF(B360="","",IF(VLOOKUP(B360,WQ_UnitID!B:C,2,FALSE)=0,"",VLOOKUP(B360,WQ_UnitID!B:C,2,FALSE)))</f>
        <v/>
      </c>
      <c r="F360" s="178" t="str">
        <f>IF(B360="","",ExcLimit!$B$8)</f>
        <v/>
      </c>
      <c r="G360" s="178" t="str">
        <f>IF(B360="","",IF(D360=Index!$R$24,"",ExcLimit!$C$8))</f>
        <v/>
      </c>
      <c r="H360" s="178" t="str">
        <f>IF(B360="","",ExcLimit!$D$8)</f>
        <v/>
      </c>
      <c r="I360" s="178" t="str">
        <f>IF(B360="","",ExcLimit!$E$8)</f>
        <v/>
      </c>
      <c r="J360" s="178" t="str">
        <f>IFERROR(VLOOKUP(B360,ExcCalc!O:S,2,FALSE),"")</f>
        <v/>
      </c>
      <c r="K360" s="178" t="str">
        <f>IFERROR(VLOOKUP(B360,ExcCalc!O:S,3,FALSE),"")</f>
        <v/>
      </c>
      <c r="L360" s="178" t="str">
        <f>IFERROR(VLOOKUP(B360,ExcCalc!O:S,4,FALSE),"")</f>
        <v/>
      </c>
      <c r="M360" s="178" t="str">
        <f>IFERROR(VLOOKUP(B360,ExcCalc!O:S,5,FALSE),"")</f>
        <v/>
      </c>
    </row>
    <row r="361" spans="1:13" x14ac:dyDescent="0.2">
      <c r="A361" s="152"/>
      <c r="B361" s="174" t="str">
        <f>IF(ISNUMBER('דיווח דיגומים'!B361),'דיווח דיגומים'!B361,"")</f>
        <v/>
      </c>
      <c r="C361" s="175" t="str">
        <f>IF(ISNUMBER('דיווח דיגומים'!B361),'דיווח דיגומים'!C361,"")</f>
        <v/>
      </c>
      <c r="D361" s="176" t="str">
        <f>IF('דיווח דיגומים'!E361="","",'דיווח דיגומים'!E361)</f>
        <v/>
      </c>
      <c r="E361" s="177" t="str">
        <f>IF(B361="","",IF(VLOOKUP(B361,WQ_UnitID!B:C,2,FALSE)=0,"",VLOOKUP(B361,WQ_UnitID!B:C,2,FALSE)))</f>
        <v/>
      </c>
      <c r="F361" s="178" t="str">
        <f>IF(B361="","",ExcLimit!$B$8)</f>
        <v/>
      </c>
      <c r="G361" s="178" t="str">
        <f>IF(B361="","",IF(D361=Index!$R$24,"",ExcLimit!$C$8))</f>
        <v/>
      </c>
      <c r="H361" s="178" t="str">
        <f>IF(B361="","",ExcLimit!$D$8)</f>
        <v/>
      </c>
      <c r="I361" s="178" t="str">
        <f>IF(B361="","",ExcLimit!$E$8)</f>
        <v/>
      </c>
      <c r="J361" s="178" t="str">
        <f>IFERROR(VLOOKUP(B361,ExcCalc!O:S,2,FALSE),"")</f>
        <v/>
      </c>
      <c r="K361" s="178" t="str">
        <f>IFERROR(VLOOKUP(B361,ExcCalc!O:S,3,FALSE),"")</f>
        <v/>
      </c>
      <c r="L361" s="178" t="str">
        <f>IFERROR(VLOOKUP(B361,ExcCalc!O:S,4,FALSE),"")</f>
        <v/>
      </c>
      <c r="M361" s="178" t="str">
        <f>IFERROR(VLOOKUP(B361,ExcCalc!O:S,5,FALSE),"")</f>
        <v/>
      </c>
    </row>
    <row r="362" spans="1:13" x14ac:dyDescent="0.2">
      <c r="A362" s="152"/>
      <c r="B362" s="174" t="str">
        <f>IF(ISNUMBER('דיווח דיגומים'!B362),'דיווח דיגומים'!B362,"")</f>
        <v/>
      </c>
      <c r="C362" s="175" t="str">
        <f>IF(ISNUMBER('דיווח דיגומים'!B362),'דיווח דיגומים'!C362,"")</f>
        <v/>
      </c>
      <c r="D362" s="176" t="str">
        <f>IF('דיווח דיגומים'!E362="","",'דיווח דיגומים'!E362)</f>
        <v/>
      </c>
      <c r="E362" s="177" t="str">
        <f>IF(B362="","",IF(VLOOKUP(B362,WQ_UnitID!B:C,2,FALSE)=0,"",VLOOKUP(B362,WQ_UnitID!B:C,2,FALSE)))</f>
        <v/>
      </c>
      <c r="F362" s="178" t="str">
        <f>IF(B362="","",ExcLimit!$B$8)</f>
        <v/>
      </c>
      <c r="G362" s="178" t="str">
        <f>IF(B362="","",IF(D362=Index!$R$24,"",ExcLimit!$C$8))</f>
        <v/>
      </c>
      <c r="H362" s="178" t="str">
        <f>IF(B362="","",ExcLimit!$D$8)</f>
        <v/>
      </c>
      <c r="I362" s="178" t="str">
        <f>IF(B362="","",ExcLimit!$E$8)</f>
        <v/>
      </c>
      <c r="J362" s="178" t="str">
        <f>IFERROR(VLOOKUP(B362,ExcCalc!O:S,2,FALSE),"")</f>
        <v/>
      </c>
      <c r="K362" s="178" t="str">
        <f>IFERROR(VLOOKUP(B362,ExcCalc!O:S,3,FALSE),"")</f>
        <v/>
      </c>
      <c r="L362" s="178" t="str">
        <f>IFERROR(VLOOKUP(B362,ExcCalc!O:S,4,FALSE),"")</f>
        <v/>
      </c>
      <c r="M362" s="178" t="str">
        <f>IFERROR(VLOOKUP(B362,ExcCalc!O:S,5,FALSE),"")</f>
        <v/>
      </c>
    </row>
    <row r="363" spans="1:13" x14ac:dyDescent="0.2">
      <c r="A363" s="152"/>
      <c r="B363" s="174" t="str">
        <f>IF(ISNUMBER('דיווח דיגומים'!B363),'דיווח דיגומים'!B363,"")</f>
        <v/>
      </c>
      <c r="C363" s="175" t="str">
        <f>IF(ISNUMBER('דיווח דיגומים'!B363),'דיווח דיגומים'!C363,"")</f>
        <v/>
      </c>
      <c r="D363" s="176" t="str">
        <f>IF('דיווח דיגומים'!E363="","",'דיווח דיגומים'!E363)</f>
        <v/>
      </c>
      <c r="E363" s="177" t="str">
        <f>IF(B363="","",IF(VLOOKUP(B363,WQ_UnitID!B:C,2,FALSE)=0,"",VLOOKUP(B363,WQ_UnitID!B:C,2,FALSE)))</f>
        <v/>
      </c>
      <c r="F363" s="178" t="str">
        <f>IF(B363="","",ExcLimit!$B$8)</f>
        <v/>
      </c>
      <c r="G363" s="178" t="str">
        <f>IF(B363="","",IF(D363=Index!$R$24,"",ExcLimit!$C$8))</f>
        <v/>
      </c>
      <c r="H363" s="178" t="str">
        <f>IF(B363="","",ExcLimit!$D$8)</f>
        <v/>
      </c>
      <c r="I363" s="178" t="str">
        <f>IF(B363="","",ExcLimit!$E$8)</f>
        <v/>
      </c>
      <c r="J363" s="178" t="str">
        <f>IFERROR(VLOOKUP(B363,ExcCalc!O:S,2,FALSE),"")</f>
        <v/>
      </c>
      <c r="K363" s="178" t="str">
        <f>IFERROR(VLOOKUP(B363,ExcCalc!O:S,3,FALSE),"")</f>
        <v/>
      </c>
      <c r="L363" s="178" t="str">
        <f>IFERROR(VLOOKUP(B363,ExcCalc!O:S,4,FALSE),"")</f>
        <v/>
      </c>
      <c r="M363" s="178" t="str">
        <f>IFERROR(VLOOKUP(B363,ExcCalc!O:S,5,FALSE),"")</f>
        <v/>
      </c>
    </row>
    <row r="364" spans="1:13" x14ac:dyDescent="0.2">
      <c r="A364" s="152"/>
      <c r="B364" s="174" t="str">
        <f>IF(ISNUMBER('דיווח דיגומים'!B364),'דיווח דיגומים'!B364,"")</f>
        <v/>
      </c>
      <c r="C364" s="175" t="str">
        <f>IF(ISNUMBER('דיווח דיגומים'!B364),'דיווח דיגומים'!C364,"")</f>
        <v/>
      </c>
      <c r="D364" s="176" t="str">
        <f>IF('דיווח דיגומים'!E364="","",'דיווח דיגומים'!E364)</f>
        <v/>
      </c>
      <c r="E364" s="177" t="str">
        <f>IF(B364="","",IF(VLOOKUP(B364,WQ_UnitID!B:C,2,FALSE)=0,"",VLOOKUP(B364,WQ_UnitID!B:C,2,FALSE)))</f>
        <v/>
      </c>
      <c r="F364" s="178" t="str">
        <f>IF(B364="","",ExcLimit!$B$8)</f>
        <v/>
      </c>
      <c r="G364" s="178" t="str">
        <f>IF(B364="","",IF(D364=Index!$R$24,"",ExcLimit!$C$8))</f>
        <v/>
      </c>
      <c r="H364" s="178" t="str">
        <f>IF(B364="","",ExcLimit!$D$8)</f>
        <v/>
      </c>
      <c r="I364" s="178" t="str">
        <f>IF(B364="","",ExcLimit!$E$8)</f>
        <v/>
      </c>
      <c r="J364" s="178" t="str">
        <f>IFERROR(VLOOKUP(B364,ExcCalc!O:S,2,FALSE),"")</f>
        <v/>
      </c>
      <c r="K364" s="178" t="str">
        <f>IFERROR(VLOOKUP(B364,ExcCalc!O:S,3,FALSE),"")</f>
        <v/>
      </c>
      <c r="L364" s="178" t="str">
        <f>IFERROR(VLOOKUP(B364,ExcCalc!O:S,4,FALSE),"")</f>
        <v/>
      </c>
      <c r="M364" s="178" t="str">
        <f>IFERROR(VLOOKUP(B364,ExcCalc!O:S,5,FALSE),"")</f>
        <v/>
      </c>
    </row>
    <row r="365" spans="1:13" x14ac:dyDescent="0.2">
      <c r="A365" s="152"/>
      <c r="B365" s="174" t="str">
        <f>IF(ISNUMBER('דיווח דיגומים'!B365),'דיווח דיגומים'!B365,"")</f>
        <v/>
      </c>
      <c r="C365" s="175" t="str">
        <f>IF(ISNUMBER('דיווח דיגומים'!B365),'דיווח דיגומים'!C365,"")</f>
        <v/>
      </c>
      <c r="D365" s="176" t="str">
        <f>IF('דיווח דיגומים'!E365="","",'דיווח דיגומים'!E365)</f>
        <v/>
      </c>
      <c r="E365" s="177" t="str">
        <f>IF(B365="","",IF(VLOOKUP(B365,WQ_UnitID!B:C,2,FALSE)=0,"",VLOOKUP(B365,WQ_UnitID!B:C,2,FALSE)))</f>
        <v/>
      </c>
      <c r="F365" s="178" t="str">
        <f>IF(B365="","",ExcLimit!$B$8)</f>
        <v/>
      </c>
      <c r="G365" s="178" t="str">
        <f>IF(B365="","",IF(D365=Index!$R$24,"",ExcLimit!$C$8))</f>
        <v/>
      </c>
      <c r="H365" s="178" t="str">
        <f>IF(B365="","",ExcLimit!$D$8)</f>
        <v/>
      </c>
      <c r="I365" s="178" t="str">
        <f>IF(B365="","",ExcLimit!$E$8)</f>
        <v/>
      </c>
      <c r="J365" s="178" t="str">
        <f>IFERROR(VLOOKUP(B365,ExcCalc!O:S,2,FALSE),"")</f>
        <v/>
      </c>
      <c r="K365" s="178" t="str">
        <f>IFERROR(VLOOKUP(B365,ExcCalc!O:S,3,FALSE),"")</f>
        <v/>
      </c>
      <c r="L365" s="178" t="str">
        <f>IFERROR(VLOOKUP(B365,ExcCalc!O:S,4,FALSE),"")</f>
        <v/>
      </c>
      <c r="M365" s="178" t="str">
        <f>IFERROR(VLOOKUP(B365,ExcCalc!O:S,5,FALSE),"")</f>
        <v/>
      </c>
    </row>
    <row r="366" spans="1:13" x14ac:dyDescent="0.2">
      <c r="A366" s="152"/>
      <c r="B366" s="174" t="str">
        <f>IF(ISNUMBER('דיווח דיגומים'!B366),'דיווח דיגומים'!B366,"")</f>
        <v/>
      </c>
      <c r="C366" s="175" t="str">
        <f>IF(ISNUMBER('דיווח דיגומים'!B366),'דיווח דיגומים'!C366,"")</f>
        <v/>
      </c>
      <c r="D366" s="176" t="str">
        <f>IF('דיווח דיגומים'!E366="","",'דיווח דיגומים'!E366)</f>
        <v/>
      </c>
      <c r="E366" s="177" t="str">
        <f>IF(B366="","",IF(VLOOKUP(B366,WQ_UnitID!B:C,2,FALSE)=0,"",VLOOKUP(B366,WQ_UnitID!B:C,2,FALSE)))</f>
        <v/>
      </c>
      <c r="F366" s="178" t="str">
        <f>IF(B366="","",ExcLimit!$B$8)</f>
        <v/>
      </c>
      <c r="G366" s="178" t="str">
        <f>IF(B366="","",IF(D366=Index!$R$24,"",ExcLimit!$C$8))</f>
        <v/>
      </c>
      <c r="H366" s="178" t="str">
        <f>IF(B366="","",ExcLimit!$D$8)</f>
        <v/>
      </c>
      <c r="I366" s="178" t="str">
        <f>IF(B366="","",ExcLimit!$E$8)</f>
        <v/>
      </c>
      <c r="J366" s="178" t="str">
        <f>IFERROR(VLOOKUP(B366,ExcCalc!O:S,2,FALSE),"")</f>
        <v/>
      </c>
      <c r="K366" s="178" t="str">
        <f>IFERROR(VLOOKUP(B366,ExcCalc!O:S,3,FALSE),"")</f>
        <v/>
      </c>
      <c r="L366" s="178" t="str">
        <f>IFERROR(VLOOKUP(B366,ExcCalc!O:S,4,FALSE),"")</f>
        <v/>
      </c>
      <c r="M366" s="178" t="str">
        <f>IFERROR(VLOOKUP(B366,ExcCalc!O:S,5,FALSE),"")</f>
        <v/>
      </c>
    </row>
    <row r="367" spans="1:13" x14ac:dyDescent="0.2">
      <c r="A367" s="152"/>
      <c r="B367" s="174" t="str">
        <f>IF(ISNUMBER('דיווח דיגומים'!B367),'דיווח דיגומים'!B367,"")</f>
        <v/>
      </c>
      <c r="C367" s="175" t="str">
        <f>IF(ISNUMBER('דיווח דיגומים'!B367),'דיווח דיגומים'!C367,"")</f>
        <v/>
      </c>
      <c r="D367" s="176" t="str">
        <f>IF('דיווח דיגומים'!E367="","",'דיווח דיגומים'!E367)</f>
        <v/>
      </c>
      <c r="E367" s="177" t="str">
        <f>IF(B367="","",IF(VLOOKUP(B367,WQ_UnitID!B:C,2,FALSE)=0,"",VLOOKUP(B367,WQ_UnitID!B:C,2,FALSE)))</f>
        <v/>
      </c>
      <c r="F367" s="178" t="str">
        <f>IF(B367="","",ExcLimit!$B$8)</f>
        <v/>
      </c>
      <c r="G367" s="178" t="str">
        <f>IF(B367="","",IF(D367=Index!$R$24,"",ExcLimit!$C$8))</f>
        <v/>
      </c>
      <c r="H367" s="178" t="str">
        <f>IF(B367="","",ExcLimit!$D$8)</f>
        <v/>
      </c>
      <c r="I367" s="178" t="str">
        <f>IF(B367="","",ExcLimit!$E$8)</f>
        <v/>
      </c>
      <c r="J367" s="178" t="str">
        <f>IFERROR(VLOOKUP(B367,ExcCalc!O:S,2,FALSE),"")</f>
        <v/>
      </c>
      <c r="K367" s="178" t="str">
        <f>IFERROR(VLOOKUP(B367,ExcCalc!O:S,3,FALSE),"")</f>
        <v/>
      </c>
      <c r="L367" s="178" t="str">
        <f>IFERROR(VLOOKUP(B367,ExcCalc!O:S,4,FALSE),"")</f>
        <v/>
      </c>
      <c r="M367" s="178" t="str">
        <f>IFERROR(VLOOKUP(B367,ExcCalc!O:S,5,FALSE),"")</f>
        <v/>
      </c>
    </row>
    <row r="368" spans="1:13" x14ac:dyDescent="0.2">
      <c r="A368" s="152"/>
      <c r="B368" s="174" t="str">
        <f>IF(ISNUMBER('דיווח דיגומים'!B368),'דיווח דיגומים'!B368,"")</f>
        <v/>
      </c>
      <c r="C368" s="175" t="str">
        <f>IF(ISNUMBER('דיווח דיגומים'!B368),'דיווח דיגומים'!C368,"")</f>
        <v/>
      </c>
      <c r="D368" s="176" t="str">
        <f>IF('דיווח דיגומים'!E368="","",'דיווח דיגומים'!E368)</f>
        <v/>
      </c>
      <c r="E368" s="177" t="str">
        <f>IF(B368="","",IF(VLOOKUP(B368,WQ_UnitID!B:C,2,FALSE)=0,"",VLOOKUP(B368,WQ_UnitID!B:C,2,FALSE)))</f>
        <v/>
      </c>
      <c r="F368" s="178" t="str">
        <f>IF(B368="","",ExcLimit!$B$8)</f>
        <v/>
      </c>
      <c r="G368" s="178" t="str">
        <f>IF(B368="","",IF(D368=Index!$R$24,"",ExcLimit!$C$8))</f>
        <v/>
      </c>
      <c r="H368" s="178" t="str">
        <f>IF(B368="","",ExcLimit!$D$8)</f>
        <v/>
      </c>
      <c r="I368" s="178" t="str">
        <f>IF(B368="","",ExcLimit!$E$8)</f>
        <v/>
      </c>
      <c r="J368" s="178" t="str">
        <f>IFERROR(VLOOKUP(B368,ExcCalc!O:S,2,FALSE),"")</f>
        <v/>
      </c>
      <c r="K368" s="178" t="str">
        <f>IFERROR(VLOOKUP(B368,ExcCalc!O:S,3,FALSE),"")</f>
        <v/>
      </c>
      <c r="L368" s="178" t="str">
        <f>IFERROR(VLOOKUP(B368,ExcCalc!O:S,4,FALSE),"")</f>
        <v/>
      </c>
      <c r="M368" s="178" t="str">
        <f>IFERROR(VLOOKUP(B368,ExcCalc!O:S,5,FALSE),"")</f>
        <v/>
      </c>
    </row>
    <row r="369" spans="1:13" x14ac:dyDescent="0.2">
      <c r="A369" s="152"/>
      <c r="B369" s="174" t="str">
        <f>IF(ISNUMBER('דיווח דיגומים'!B369),'דיווח דיגומים'!B369,"")</f>
        <v/>
      </c>
      <c r="C369" s="175" t="str">
        <f>IF(ISNUMBER('דיווח דיגומים'!B369),'דיווח דיגומים'!C369,"")</f>
        <v/>
      </c>
      <c r="D369" s="176" t="str">
        <f>IF('דיווח דיגומים'!E369="","",'דיווח דיגומים'!E369)</f>
        <v/>
      </c>
      <c r="E369" s="177" t="str">
        <f>IF(B369="","",IF(VLOOKUP(B369,WQ_UnitID!B:C,2,FALSE)=0,"",VLOOKUP(B369,WQ_UnitID!B:C,2,FALSE)))</f>
        <v/>
      </c>
      <c r="F369" s="178" t="str">
        <f>IF(B369="","",ExcLimit!$B$8)</f>
        <v/>
      </c>
      <c r="G369" s="178" t="str">
        <f>IF(B369="","",IF(D369=Index!$R$24,"",ExcLimit!$C$8))</f>
        <v/>
      </c>
      <c r="H369" s="178" t="str">
        <f>IF(B369="","",ExcLimit!$D$8)</f>
        <v/>
      </c>
      <c r="I369" s="178" t="str">
        <f>IF(B369="","",ExcLimit!$E$8)</f>
        <v/>
      </c>
      <c r="J369" s="178" t="str">
        <f>IFERROR(VLOOKUP(B369,ExcCalc!O:S,2,FALSE),"")</f>
        <v/>
      </c>
      <c r="K369" s="178" t="str">
        <f>IFERROR(VLOOKUP(B369,ExcCalc!O:S,3,FALSE),"")</f>
        <v/>
      </c>
      <c r="L369" s="178" t="str">
        <f>IFERROR(VLOOKUP(B369,ExcCalc!O:S,4,FALSE),"")</f>
        <v/>
      </c>
      <c r="M369" s="178" t="str">
        <f>IFERROR(VLOOKUP(B369,ExcCalc!O:S,5,FALSE),"")</f>
        <v/>
      </c>
    </row>
    <row r="370" spans="1:13" x14ac:dyDescent="0.2">
      <c r="A370" s="152"/>
      <c r="B370" s="174" t="str">
        <f>IF(ISNUMBER('דיווח דיגומים'!B370),'דיווח דיגומים'!B370,"")</f>
        <v/>
      </c>
      <c r="C370" s="175" t="str">
        <f>IF(ISNUMBER('דיווח דיגומים'!B370),'דיווח דיגומים'!C370,"")</f>
        <v/>
      </c>
      <c r="D370" s="176" t="str">
        <f>IF('דיווח דיגומים'!E370="","",'דיווח דיגומים'!E370)</f>
        <v/>
      </c>
      <c r="E370" s="177" t="str">
        <f>IF(B370="","",IF(VLOOKUP(B370,WQ_UnitID!B:C,2,FALSE)=0,"",VLOOKUP(B370,WQ_UnitID!B:C,2,FALSE)))</f>
        <v/>
      </c>
      <c r="F370" s="178" t="str">
        <f>IF(B370="","",ExcLimit!$B$8)</f>
        <v/>
      </c>
      <c r="G370" s="178" t="str">
        <f>IF(B370="","",IF(D370=Index!$R$24,"",ExcLimit!$C$8))</f>
        <v/>
      </c>
      <c r="H370" s="178" t="str">
        <f>IF(B370="","",ExcLimit!$D$8)</f>
        <v/>
      </c>
      <c r="I370" s="178" t="str">
        <f>IF(B370="","",ExcLimit!$E$8)</f>
        <v/>
      </c>
      <c r="J370" s="178" t="str">
        <f>IFERROR(VLOOKUP(B370,ExcCalc!O:S,2,FALSE),"")</f>
        <v/>
      </c>
      <c r="K370" s="178" t="str">
        <f>IFERROR(VLOOKUP(B370,ExcCalc!O:S,3,FALSE),"")</f>
        <v/>
      </c>
      <c r="L370" s="178" t="str">
        <f>IFERROR(VLOOKUP(B370,ExcCalc!O:S,4,FALSE),"")</f>
        <v/>
      </c>
      <c r="M370" s="178" t="str">
        <f>IFERROR(VLOOKUP(B370,ExcCalc!O:S,5,FALSE),"")</f>
        <v/>
      </c>
    </row>
    <row r="371" spans="1:13" x14ac:dyDescent="0.2">
      <c r="A371" s="152"/>
      <c r="B371" s="174" t="str">
        <f>IF(ISNUMBER('דיווח דיגומים'!B371),'דיווח דיגומים'!B371,"")</f>
        <v/>
      </c>
      <c r="C371" s="175" t="str">
        <f>IF(ISNUMBER('דיווח דיגומים'!B371),'דיווח דיגומים'!C371,"")</f>
        <v/>
      </c>
      <c r="D371" s="176" t="str">
        <f>IF('דיווח דיגומים'!E371="","",'דיווח דיגומים'!E371)</f>
        <v/>
      </c>
      <c r="E371" s="177" t="str">
        <f>IF(B371="","",IF(VLOOKUP(B371,WQ_UnitID!B:C,2,FALSE)=0,"",VLOOKUP(B371,WQ_UnitID!B:C,2,FALSE)))</f>
        <v/>
      </c>
      <c r="F371" s="178" t="str">
        <f>IF(B371="","",ExcLimit!$B$8)</f>
        <v/>
      </c>
      <c r="G371" s="178" t="str">
        <f>IF(B371="","",IF(D371=Index!$R$24,"",ExcLimit!$C$8))</f>
        <v/>
      </c>
      <c r="H371" s="178" t="str">
        <f>IF(B371="","",ExcLimit!$D$8)</f>
        <v/>
      </c>
      <c r="I371" s="178" t="str">
        <f>IF(B371="","",ExcLimit!$E$8)</f>
        <v/>
      </c>
      <c r="J371" s="178" t="str">
        <f>IFERROR(VLOOKUP(B371,ExcCalc!O:S,2,FALSE),"")</f>
        <v/>
      </c>
      <c r="K371" s="178" t="str">
        <f>IFERROR(VLOOKUP(B371,ExcCalc!O:S,3,FALSE),"")</f>
        <v/>
      </c>
      <c r="L371" s="178" t="str">
        <f>IFERROR(VLOOKUP(B371,ExcCalc!O:S,4,FALSE),"")</f>
        <v/>
      </c>
      <c r="M371" s="178" t="str">
        <f>IFERROR(VLOOKUP(B371,ExcCalc!O:S,5,FALSE),"")</f>
        <v/>
      </c>
    </row>
    <row r="372" spans="1:13" x14ac:dyDescent="0.2">
      <c r="A372" s="152"/>
      <c r="B372" s="174" t="str">
        <f>IF(ISNUMBER('דיווח דיגומים'!B372),'דיווח דיגומים'!B372,"")</f>
        <v/>
      </c>
      <c r="C372" s="175" t="str">
        <f>IF(ISNUMBER('דיווח דיגומים'!B372),'דיווח דיגומים'!C372,"")</f>
        <v/>
      </c>
      <c r="D372" s="176" t="str">
        <f>IF('דיווח דיגומים'!E372="","",'דיווח דיגומים'!E372)</f>
        <v/>
      </c>
      <c r="E372" s="177" t="str">
        <f>IF(B372="","",IF(VLOOKUP(B372,WQ_UnitID!B:C,2,FALSE)=0,"",VLOOKUP(B372,WQ_UnitID!B:C,2,FALSE)))</f>
        <v/>
      </c>
      <c r="F372" s="178" t="str">
        <f>IF(B372="","",ExcLimit!$B$8)</f>
        <v/>
      </c>
      <c r="G372" s="178" t="str">
        <f>IF(B372="","",IF(D372=Index!$R$24,"",ExcLimit!$C$8))</f>
        <v/>
      </c>
      <c r="H372" s="178" t="str">
        <f>IF(B372="","",ExcLimit!$D$8)</f>
        <v/>
      </c>
      <c r="I372" s="178" t="str">
        <f>IF(B372="","",ExcLimit!$E$8)</f>
        <v/>
      </c>
      <c r="J372" s="178" t="str">
        <f>IFERROR(VLOOKUP(B372,ExcCalc!O:S,2,FALSE),"")</f>
        <v/>
      </c>
      <c r="K372" s="178" t="str">
        <f>IFERROR(VLOOKUP(B372,ExcCalc!O:S,3,FALSE),"")</f>
        <v/>
      </c>
      <c r="L372" s="178" t="str">
        <f>IFERROR(VLOOKUP(B372,ExcCalc!O:S,4,FALSE),"")</f>
        <v/>
      </c>
      <c r="M372" s="178" t="str">
        <f>IFERROR(VLOOKUP(B372,ExcCalc!O:S,5,FALSE),"")</f>
        <v/>
      </c>
    </row>
    <row r="373" spans="1:13" x14ac:dyDescent="0.2">
      <c r="A373" s="152"/>
      <c r="B373" s="174" t="str">
        <f>IF(ISNUMBER('דיווח דיגומים'!B373),'דיווח דיגומים'!B373,"")</f>
        <v/>
      </c>
      <c r="C373" s="175" t="str">
        <f>IF(ISNUMBER('דיווח דיגומים'!B373),'דיווח דיגומים'!C373,"")</f>
        <v/>
      </c>
      <c r="D373" s="176" t="str">
        <f>IF('דיווח דיגומים'!E373="","",'דיווח דיגומים'!E373)</f>
        <v/>
      </c>
      <c r="E373" s="177" t="str">
        <f>IF(B373="","",IF(VLOOKUP(B373,WQ_UnitID!B:C,2,FALSE)=0,"",VLOOKUP(B373,WQ_UnitID!B:C,2,FALSE)))</f>
        <v/>
      </c>
      <c r="F373" s="178" t="str">
        <f>IF(B373="","",ExcLimit!$B$8)</f>
        <v/>
      </c>
      <c r="G373" s="178" t="str">
        <f>IF(B373="","",IF(D373=Index!$R$24,"",ExcLimit!$C$8))</f>
        <v/>
      </c>
      <c r="H373" s="178" t="str">
        <f>IF(B373="","",ExcLimit!$D$8)</f>
        <v/>
      </c>
      <c r="I373" s="178" t="str">
        <f>IF(B373="","",ExcLimit!$E$8)</f>
        <v/>
      </c>
      <c r="J373" s="178" t="str">
        <f>IFERROR(VLOOKUP(B373,ExcCalc!O:S,2,FALSE),"")</f>
        <v/>
      </c>
      <c r="K373" s="178" t="str">
        <f>IFERROR(VLOOKUP(B373,ExcCalc!O:S,3,FALSE),"")</f>
        <v/>
      </c>
      <c r="L373" s="178" t="str">
        <f>IFERROR(VLOOKUP(B373,ExcCalc!O:S,4,FALSE),"")</f>
        <v/>
      </c>
      <c r="M373" s="178" t="str">
        <f>IFERROR(VLOOKUP(B373,ExcCalc!O:S,5,FALSE),"")</f>
        <v/>
      </c>
    </row>
    <row r="374" spans="1:13" x14ac:dyDescent="0.2">
      <c r="A374" s="152"/>
      <c r="B374" s="174" t="str">
        <f>IF(ISNUMBER('דיווח דיגומים'!B374),'דיווח דיגומים'!B374,"")</f>
        <v/>
      </c>
      <c r="C374" s="175" t="str">
        <f>IF(ISNUMBER('דיווח דיגומים'!B374),'דיווח דיגומים'!C374,"")</f>
        <v/>
      </c>
      <c r="D374" s="176" t="str">
        <f>IF('דיווח דיגומים'!E374="","",'דיווח דיגומים'!E374)</f>
        <v/>
      </c>
      <c r="E374" s="177" t="str">
        <f>IF(B374="","",IF(VLOOKUP(B374,WQ_UnitID!B:C,2,FALSE)=0,"",VLOOKUP(B374,WQ_UnitID!B:C,2,FALSE)))</f>
        <v/>
      </c>
      <c r="F374" s="178" t="str">
        <f>IF(B374="","",ExcLimit!$B$8)</f>
        <v/>
      </c>
      <c r="G374" s="178" t="str">
        <f>IF(B374="","",IF(D374=Index!$R$24,"",ExcLimit!$C$8))</f>
        <v/>
      </c>
      <c r="H374" s="178" t="str">
        <f>IF(B374="","",ExcLimit!$D$8)</f>
        <v/>
      </c>
      <c r="I374" s="178" t="str">
        <f>IF(B374="","",ExcLimit!$E$8)</f>
        <v/>
      </c>
      <c r="J374" s="178" t="str">
        <f>IFERROR(VLOOKUP(B374,ExcCalc!O:S,2,FALSE),"")</f>
        <v/>
      </c>
      <c r="K374" s="178" t="str">
        <f>IFERROR(VLOOKUP(B374,ExcCalc!O:S,3,FALSE),"")</f>
        <v/>
      </c>
      <c r="L374" s="178" t="str">
        <f>IFERROR(VLOOKUP(B374,ExcCalc!O:S,4,FALSE),"")</f>
        <v/>
      </c>
      <c r="M374" s="178" t="str">
        <f>IFERROR(VLOOKUP(B374,ExcCalc!O:S,5,FALSE),"")</f>
        <v/>
      </c>
    </row>
    <row r="375" spans="1:13" x14ac:dyDescent="0.2">
      <c r="A375" s="152"/>
      <c r="B375" s="174" t="str">
        <f>IF(ISNUMBER('דיווח דיגומים'!B375),'דיווח דיגומים'!B375,"")</f>
        <v/>
      </c>
      <c r="C375" s="175" t="str">
        <f>IF(ISNUMBER('דיווח דיגומים'!B375),'דיווח דיגומים'!C375,"")</f>
        <v/>
      </c>
      <c r="D375" s="176" t="str">
        <f>IF('דיווח דיגומים'!E375="","",'דיווח דיגומים'!E375)</f>
        <v/>
      </c>
      <c r="E375" s="177" t="str">
        <f>IF(B375="","",IF(VLOOKUP(B375,WQ_UnitID!B:C,2,FALSE)=0,"",VLOOKUP(B375,WQ_UnitID!B:C,2,FALSE)))</f>
        <v/>
      </c>
      <c r="F375" s="178" t="str">
        <f>IF(B375="","",ExcLimit!$B$8)</f>
        <v/>
      </c>
      <c r="G375" s="178" t="str">
        <f>IF(B375="","",IF(D375=Index!$R$24,"",ExcLimit!$C$8))</f>
        <v/>
      </c>
      <c r="H375" s="178" t="str">
        <f>IF(B375="","",ExcLimit!$D$8)</f>
        <v/>
      </c>
      <c r="I375" s="178" t="str">
        <f>IF(B375="","",ExcLimit!$E$8)</f>
        <v/>
      </c>
      <c r="J375" s="178" t="str">
        <f>IFERROR(VLOOKUP(B375,ExcCalc!O:S,2,FALSE),"")</f>
        <v/>
      </c>
      <c r="K375" s="178" t="str">
        <f>IFERROR(VLOOKUP(B375,ExcCalc!O:S,3,FALSE),"")</f>
        <v/>
      </c>
      <c r="L375" s="178" t="str">
        <f>IFERROR(VLOOKUP(B375,ExcCalc!O:S,4,FALSE),"")</f>
        <v/>
      </c>
      <c r="M375" s="178" t="str">
        <f>IFERROR(VLOOKUP(B375,ExcCalc!O:S,5,FALSE),"")</f>
        <v/>
      </c>
    </row>
    <row r="376" spans="1:13" x14ac:dyDescent="0.2">
      <c r="A376" s="152"/>
      <c r="B376" s="174" t="str">
        <f>IF(ISNUMBER('דיווח דיגומים'!B376),'דיווח דיגומים'!B376,"")</f>
        <v/>
      </c>
      <c r="C376" s="175" t="str">
        <f>IF(ISNUMBER('דיווח דיגומים'!B376),'דיווח דיגומים'!C376,"")</f>
        <v/>
      </c>
      <c r="D376" s="176" t="str">
        <f>IF('דיווח דיגומים'!E376="","",'דיווח דיגומים'!E376)</f>
        <v/>
      </c>
      <c r="E376" s="177" t="str">
        <f>IF(B376="","",IF(VLOOKUP(B376,WQ_UnitID!B:C,2,FALSE)=0,"",VLOOKUP(B376,WQ_UnitID!B:C,2,FALSE)))</f>
        <v/>
      </c>
      <c r="F376" s="178" t="str">
        <f>IF(B376="","",ExcLimit!$B$8)</f>
        <v/>
      </c>
      <c r="G376" s="178" t="str">
        <f>IF(B376="","",IF(D376=Index!$R$24,"",ExcLimit!$C$8))</f>
        <v/>
      </c>
      <c r="H376" s="178" t="str">
        <f>IF(B376="","",ExcLimit!$D$8)</f>
        <v/>
      </c>
      <c r="I376" s="178" t="str">
        <f>IF(B376="","",ExcLimit!$E$8)</f>
        <v/>
      </c>
      <c r="J376" s="178" t="str">
        <f>IFERROR(VLOOKUP(B376,ExcCalc!O:S,2,FALSE),"")</f>
        <v/>
      </c>
      <c r="K376" s="178" t="str">
        <f>IFERROR(VLOOKUP(B376,ExcCalc!O:S,3,FALSE),"")</f>
        <v/>
      </c>
      <c r="L376" s="178" t="str">
        <f>IFERROR(VLOOKUP(B376,ExcCalc!O:S,4,FALSE),"")</f>
        <v/>
      </c>
      <c r="M376" s="178" t="str">
        <f>IFERROR(VLOOKUP(B376,ExcCalc!O:S,5,FALSE),"")</f>
        <v/>
      </c>
    </row>
    <row r="377" spans="1:13" x14ac:dyDescent="0.2">
      <c r="A377" s="152"/>
      <c r="B377" s="174" t="str">
        <f>IF(ISNUMBER('דיווח דיגומים'!B377),'דיווח דיגומים'!B377,"")</f>
        <v/>
      </c>
      <c r="C377" s="175" t="str">
        <f>IF(ISNUMBER('דיווח דיגומים'!B377),'דיווח דיגומים'!C377,"")</f>
        <v/>
      </c>
      <c r="D377" s="176" t="str">
        <f>IF('דיווח דיגומים'!E377="","",'דיווח דיגומים'!E377)</f>
        <v/>
      </c>
      <c r="E377" s="177" t="str">
        <f>IF(B377="","",IF(VLOOKUP(B377,WQ_UnitID!B:C,2,FALSE)=0,"",VLOOKUP(B377,WQ_UnitID!B:C,2,FALSE)))</f>
        <v/>
      </c>
      <c r="F377" s="178" t="str">
        <f>IF(B377="","",ExcLimit!$B$8)</f>
        <v/>
      </c>
      <c r="G377" s="178" t="str">
        <f>IF(B377="","",IF(D377=Index!$R$24,"",ExcLimit!$C$8))</f>
        <v/>
      </c>
      <c r="H377" s="178" t="str">
        <f>IF(B377="","",ExcLimit!$D$8)</f>
        <v/>
      </c>
      <c r="I377" s="178" t="str">
        <f>IF(B377="","",ExcLimit!$E$8)</f>
        <v/>
      </c>
      <c r="J377" s="178" t="str">
        <f>IFERROR(VLOOKUP(B377,ExcCalc!O:S,2,FALSE),"")</f>
        <v/>
      </c>
      <c r="K377" s="178" t="str">
        <f>IFERROR(VLOOKUP(B377,ExcCalc!O:S,3,FALSE),"")</f>
        <v/>
      </c>
      <c r="L377" s="178" t="str">
        <f>IFERROR(VLOOKUP(B377,ExcCalc!O:S,4,FALSE),"")</f>
        <v/>
      </c>
      <c r="M377" s="178" t="str">
        <f>IFERROR(VLOOKUP(B377,ExcCalc!O:S,5,FALSE),"")</f>
        <v/>
      </c>
    </row>
    <row r="378" spans="1:13" x14ac:dyDescent="0.2">
      <c r="A378" s="152"/>
      <c r="B378" s="174" t="str">
        <f>IF(ISNUMBER('דיווח דיגומים'!B378),'דיווח דיגומים'!B378,"")</f>
        <v/>
      </c>
      <c r="C378" s="175" t="str">
        <f>IF(ISNUMBER('דיווח דיגומים'!B378),'דיווח דיגומים'!C378,"")</f>
        <v/>
      </c>
      <c r="D378" s="176" t="str">
        <f>IF('דיווח דיגומים'!E378="","",'דיווח דיגומים'!E378)</f>
        <v/>
      </c>
      <c r="E378" s="177" t="str">
        <f>IF(B378="","",IF(VLOOKUP(B378,WQ_UnitID!B:C,2,FALSE)=0,"",VLOOKUP(B378,WQ_UnitID!B:C,2,FALSE)))</f>
        <v/>
      </c>
      <c r="F378" s="178" t="str">
        <f>IF(B378="","",ExcLimit!$B$8)</f>
        <v/>
      </c>
      <c r="G378" s="178" t="str">
        <f>IF(B378="","",IF(D378=Index!$R$24,"",ExcLimit!$C$8))</f>
        <v/>
      </c>
      <c r="H378" s="178" t="str">
        <f>IF(B378="","",ExcLimit!$D$8)</f>
        <v/>
      </c>
      <c r="I378" s="178" t="str">
        <f>IF(B378="","",ExcLimit!$E$8)</f>
        <v/>
      </c>
      <c r="J378" s="178" t="str">
        <f>IFERROR(VLOOKUP(B378,ExcCalc!O:S,2,FALSE),"")</f>
        <v/>
      </c>
      <c r="K378" s="178" t="str">
        <f>IFERROR(VLOOKUP(B378,ExcCalc!O:S,3,FALSE),"")</f>
        <v/>
      </c>
      <c r="L378" s="178" t="str">
        <f>IFERROR(VLOOKUP(B378,ExcCalc!O:S,4,FALSE),"")</f>
        <v/>
      </c>
      <c r="M378" s="178" t="str">
        <f>IFERROR(VLOOKUP(B378,ExcCalc!O:S,5,FALSE),"")</f>
        <v/>
      </c>
    </row>
    <row r="379" spans="1:13" x14ac:dyDescent="0.2">
      <c r="A379" s="152"/>
      <c r="B379" s="174" t="str">
        <f>IF(ISNUMBER('דיווח דיגומים'!B379),'דיווח דיגומים'!B379,"")</f>
        <v/>
      </c>
      <c r="C379" s="175" t="str">
        <f>IF(ISNUMBER('דיווח דיגומים'!B379),'דיווח דיגומים'!C379,"")</f>
        <v/>
      </c>
      <c r="D379" s="176" t="str">
        <f>IF('דיווח דיגומים'!E379="","",'דיווח דיגומים'!E379)</f>
        <v/>
      </c>
      <c r="E379" s="177" t="str">
        <f>IF(B379="","",IF(VLOOKUP(B379,WQ_UnitID!B:C,2,FALSE)=0,"",VLOOKUP(B379,WQ_UnitID!B:C,2,FALSE)))</f>
        <v/>
      </c>
      <c r="F379" s="178" t="str">
        <f>IF(B379="","",ExcLimit!$B$8)</f>
        <v/>
      </c>
      <c r="G379" s="178" t="str">
        <f>IF(B379="","",IF(D379=Index!$R$24,"",ExcLimit!$C$8))</f>
        <v/>
      </c>
      <c r="H379" s="178" t="str">
        <f>IF(B379="","",ExcLimit!$D$8)</f>
        <v/>
      </c>
      <c r="I379" s="178" t="str">
        <f>IF(B379="","",ExcLimit!$E$8)</f>
        <v/>
      </c>
      <c r="J379" s="178" t="str">
        <f>IFERROR(VLOOKUP(B379,ExcCalc!O:S,2,FALSE),"")</f>
        <v/>
      </c>
      <c r="K379" s="178" t="str">
        <f>IFERROR(VLOOKUP(B379,ExcCalc!O:S,3,FALSE),"")</f>
        <v/>
      </c>
      <c r="L379" s="178" t="str">
        <f>IFERROR(VLOOKUP(B379,ExcCalc!O:S,4,FALSE),"")</f>
        <v/>
      </c>
      <c r="M379" s="178" t="str">
        <f>IFERROR(VLOOKUP(B379,ExcCalc!O:S,5,FALSE),"")</f>
        <v/>
      </c>
    </row>
    <row r="380" spans="1:13" x14ac:dyDescent="0.2">
      <c r="A380" s="152"/>
      <c r="B380" s="174" t="str">
        <f>IF(ISNUMBER('דיווח דיגומים'!B380),'דיווח דיגומים'!B380,"")</f>
        <v/>
      </c>
      <c r="C380" s="175" t="str">
        <f>IF(ISNUMBER('דיווח דיגומים'!B380),'דיווח דיגומים'!C380,"")</f>
        <v/>
      </c>
      <c r="D380" s="176" t="str">
        <f>IF('דיווח דיגומים'!E380="","",'דיווח דיגומים'!E380)</f>
        <v/>
      </c>
      <c r="E380" s="177" t="str">
        <f>IF(B380="","",IF(VLOOKUP(B380,WQ_UnitID!B:C,2,FALSE)=0,"",VLOOKUP(B380,WQ_UnitID!B:C,2,FALSE)))</f>
        <v/>
      </c>
      <c r="F380" s="178" t="str">
        <f>IF(B380="","",ExcLimit!$B$8)</f>
        <v/>
      </c>
      <c r="G380" s="178" t="str">
        <f>IF(B380="","",IF(D380=Index!$R$24,"",ExcLimit!$C$8))</f>
        <v/>
      </c>
      <c r="H380" s="178" t="str">
        <f>IF(B380="","",ExcLimit!$D$8)</f>
        <v/>
      </c>
      <c r="I380" s="178" t="str">
        <f>IF(B380="","",ExcLimit!$E$8)</f>
        <v/>
      </c>
      <c r="J380" s="178" t="str">
        <f>IFERROR(VLOOKUP(B380,ExcCalc!O:S,2,FALSE),"")</f>
        <v/>
      </c>
      <c r="K380" s="178" t="str">
        <f>IFERROR(VLOOKUP(B380,ExcCalc!O:S,3,FALSE),"")</f>
        <v/>
      </c>
      <c r="L380" s="178" t="str">
        <f>IFERROR(VLOOKUP(B380,ExcCalc!O:S,4,FALSE),"")</f>
        <v/>
      </c>
      <c r="M380" s="178" t="str">
        <f>IFERROR(VLOOKUP(B380,ExcCalc!O:S,5,FALSE),"")</f>
        <v/>
      </c>
    </row>
    <row r="381" spans="1:13" x14ac:dyDescent="0.2">
      <c r="A381" s="152"/>
      <c r="B381" s="174" t="str">
        <f>IF(ISNUMBER('דיווח דיגומים'!B381),'דיווח דיגומים'!B381,"")</f>
        <v/>
      </c>
      <c r="C381" s="175" t="str">
        <f>IF(ISNUMBER('דיווח דיגומים'!B381),'דיווח דיגומים'!C381,"")</f>
        <v/>
      </c>
      <c r="D381" s="176" t="str">
        <f>IF('דיווח דיגומים'!E381="","",'דיווח דיגומים'!E381)</f>
        <v/>
      </c>
      <c r="E381" s="177" t="str">
        <f>IF(B381="","",IF(VLOOKUP(B381,WQ_UnitID!B:C,2,FALSE)=0,"",VLOOKUP(B381,WQ_UnitID!B:C,2,FALSE)))</f>
        <v/>
      </c>
      <c r="F381" s="178" t="str">
        <f>IF(B381="","",ExcLimit!$B$8)</f>
        <v/>
      </c>
      <c r="G381" s="178" t="str">
        <f>IF(B381="","",IF(D381=Index!$R$24,"",ExcLimit!$C$8))</f>
        <v/>
      </c>
      <c r="H381" s="178" t="str">
        <f>IF(B381="","",ExcLimit!$D$8)</f>
        <v/>
      </c>
      <c r="I381" s="178" t="str">
        <f>IF(B381="","",ExcLimit!$E$8)</f>
        <v/>
      </c>
      <c r="J381" s="178" t="str">
        <f>IFERROR(VLOOKUP(B381,ExcCalc!O:S,2,FALSE),"")</f>
        <v/>
      </c>
      <c r="K381" s="178" t="str">
        <f>IFERROR(VLOOKUP(B381,ExcCalc!O:S,3,FALSE),"")</f>
        <v/>
      </c>
      <c r="L381" s="178" t="str">
        <f>IFERROR(VLOOKUP(B381,ExcCalc!O:S,4,FALSE),"")</f>
        <v/>
      </c>
      <c r="M381" s="178" t="str">
        <f>IFERROR(VLOOKUP(B381,ExcCalc!O:S,5,FALSE),"")</f>
        <v/>
      </c>
    </row>
    <row r="382" spans="1:13" x14ac:dyDescent="0.2">
      <c r="A382" s="152"/>
      <c r="B382" s="174" t="str">
        <f>IF(ISNUMBER('דיווח דיגומים'!B382),'דיווח דיגומים'!B382,"")</f>
        <v/>
      </c>
      <c r="C382" s="175" t="str">
        <f>IF(ISNUMBER('דיווח דיגומים'!B382),'דיווח דיגומים'!C382,"")</f>
        <v/>
      </c>
      <c r="D382" s="176" t="str">
        <f>IF('דיווח דיגומים'!E382="","",'דיווח דיגומים'!E382)</f>
        <v/>
      </c>
      <c r="E382" s="177" t="str">
        <f>IF(B382="","",IF(VLOOKUP(B382,WQ_UnitID!B:C,2,FALSE)=0,"",VLOOKUP(B382,WQ_UnitID!B:C,2,FALSE)))</f>
        <v/>
      </c>
      <c r="F382" s="178" t="str">
        <f>IF(B382="","",ExcLimit!$B$8)</f>
        <v/>
      </c>
      <c r="G382" s="178" t="str">
        <f>IF(B382="","",IF(D382=Index!$R$24,"",ExcLimit!$C$8))</f>
        <v/>
      </c>
      <c r="H382" s="178" t="str">
        <f>IF(B382="","",ExcLimit!$D$8)</f>
        <v/>
      </c>
      <c r="I382" s="178" t="str">
        <f>IF(B382="","",ExcLimit!$E$8)</f>
        <v/>
      </c>
      <c r="J382" s="178" t="str">
        <f>IFERROR(VLOOKUP(B382,ExcCalc!O:S,2,FALSE),"")</f>
        <v/>
      </c>
      <c r="K382" s="178" t="str">
        <f>IFERROR(VLOOKUP(B382,ExcCalc!O:S,3,FALSE),"")</f>
        <v/>
      </c>
      <c r="L382" s="178" t="str">
        <f>IFERROR(VLOOKUP(B382,ExcCalc!O:S,4,FALSE),"")</f>
        <v/>
      </c>
      <c r="M382" s="178" t="str">
        <f>IFERROR(VLOOKUP(B382,ExcCalc!O:S,5,FALSE),"")</f>
        <v/>
      </c>
    </row>
    <row r="383" spans="1:13" x14ac:dyDescent="0.2">
      <c r="A383" s="152"/>
      <c r="B383" s="174" t="str">
        <f>IF(ISNUMBER('דיווח דיגומים'!B383),'דיווח דיגומים'!B383,"")</f>
        <v/>
      </c>
      <c r="C383" s="175" t="str">
        <f>IF(ISNUMBER('דיווח דיגומים'!B383),'דיווח דיגומים'!C383,"")</f>
        <v/>
      </c>
      <c r="D383" s="176" t="str">
        <f>IF('דיווח דיגומים'!E383="","",'דיווח דיגומים'!E383)</f>
        <v/>
      </c>
      <c r="E383" s="177" t="str">
        <f>IF(B383="","",IF(VLOOKUP(B383,WQ_UnitID!B:C,2,FALSE)=0,"",VLOOKUP(B383,WQ_UnitID!B:C,2,FALSE)))</f>
        <v/>
      </c>
      <c r="F383" s="178" t="str">
        <f>IF(B383="","",ExcLimit!$B$8)</f>
        <v/>
      </c>
      <c r="G383" s="178" t="str">
        <f>IF(B383="","",IF(D383=Index!$R$24,"",ExcLimit!$C$8))</f>
        <v/>
      </c>
      <c r="H383" s="178" t="str">
        <f>IF(B383="","",ExcLimit!$D$8)</f>
        <v/>
      </c>
      <c r="I383" s="178" t="str">
        <f>IF(B383="","",ExcLimit!$E$8)</f>
        <v/>
      </c>
      <c r="J383" s="178" t="str">
        <f>IFERROR(VLOOKUP(B383,ExcCalc!O:S,2,FALSE),"")</f>
        <v/>
      </c>
      <c r="K383" s="178" t="str">
        <f>IFERROR(VLOOKUP(B383,ExcCalc!O:S,3,FALSE),"")</f>
        <v/>
      </c>
      <c r="L383" s="178" t="str">
        <f>IFERROR(VLOOKUP(B383,ExcCalc!O:S,4,FALSE),"")</f>
        <v/>
      </c>
      <c r="M383" s="178" t="str">
        <f>IFERROR(VLOOKUP(B383,ExcCalc!O:S,5,FALSE),"")</f>
        <v/>
      </c>
    </row>
    <row r="384" spans="1:13" x14ac:dyDescent="0.2">
      <c r="A384" s="152"/>
      <c r="B384" s="174" t="str">
        <f>IF(ISNUMBER('דיווח דיגומים'!B384),'דיווח דיגומים'!B384,"")</f>
        <v/>
      </c>
      <c r="C384" s="175" t="str">
        <f>IF(ISNUMBER('דיווח דיגומים'!B384),'דיווח דיגומים'!C384,"")</f>
        <v/>
      </c>
      <c r="D384" s="176" t="str">
        <f>IF('דיווח דיגומים'!E384="","",'דיווח דיגומים'!E384)</f>
        <v/>
      </c>
      <c r="E384" s="177" t="str">
        <f>IF(B384="","",IF(VLOOKUP(B384,WQ_UnitID!B:C,2,FALSE)=0,"",VLOOKUP(B384,WQ_UnitID!B:C,2,FALSE)))</f>
        <v/>
      </c>
      <c r="F384" s="178" t="str">
        <f>IF(B384="","",ExcLimit!$B$8)</f>
        <v/>
      </c>
      <c r="G384" s="178" t="str">
        <f>IF(B384="","",IF(D384=Index!$R$24,"",ExcLimit!$C$8))</f>
        <v/>
      </c>
      <c r="H384" s="178" t="str">
        <f>IF(B384="","",ExcLimit!$D$8)</f>
        <v/>
      </c>
      <c r="I384" s="178" t="str">
        <f>IF(B384="","",ExcLimit!$E$8)</f>
        <v/>
      </c>
      <c r="J384" s="178" t="str">
        <f>IFERROR(VLOOKUP(B384,ExcCalc!O:S,2,FALSE),"")</f>
        <v/>
      </c>
      <c r="K384" s="178" t="str">
        <f>IFERROR(VLOOKUP(B384,ExcCalc!O:S,3,FALSE),"")</f>
        <v/>
      </c>
      <c r="L384" s="178" t="str">
        <f>IFERROR(VLOOKUP(B384,ExcCalc!O:S,4,FALSE),"")</f>
        <v/>
      </c>
      <c r="M384" s="178" t="str">
        <f>IFERROR(VLOOKUP(B384,ExcCalc!O:S,5,FALSE),"")</f>
        <v/>
      </c>
    </row>
    <row r="385" spans="1:13" x14ac:dyDescent="0.2">
      <c r="A385" s="152"/>
      <c r="B385" s="174" t="str">
        <f>IF(ISNUMBER('דיווח דיגומים'!B385),'דיווח דיגומים'!B385,"")</f>
        <v/>
      </c>
      <c r="C385" s="175" t="str">
        <f>IF(ISNUMBER('דיווח דיגומים'!B385),'דיווח דיגומים'!C385,"")</f>
        <v/>
      </c>
      <c r="D385" s="176" t="str">
        <f>IF('דיווח דיגומים'!E385="","",'דיווח דיגומים'!E385)</f>
        <v/>
      </c>
      <c r="E385" s="177" t="str">
        <f>IF(B385="","",IF(VLOOKUP(B385,WQ_UnitID!B:C,2,FALSE)=0,"",VLOOKUP(B385,WQ_UnitID!B:C,2,FALSE)))</f>
        <v/>
      </c>
      <c r="F385" s="178" t="str">
        <f>IF(B385="","",ExcLimit!$B$8)</f>
        <v/>
      </c>
      <c r="G385" s="178" t="str">
        <f>IF(B385="","",IF(D385=Index!$R$24,"",ExcLimit!$C$8))</f>
        <v/>
      </c>
      <c r="H385" s="178" t="str">
        <f>IF(B385="","",ExcLimit!$D$8)</f>
        <v/>
      </c>
      <c r="I385" s="178" t="str">
        <f>IF(B385="","",ExcLimit!$E$8)</f>
        <v/>
      </c>
      <c r="J385" s="178" t="str">
        <f>IFERROR(VLOOKUP(B385,ExcCalc!O:S,2,FALSE),"")</f>
        <v/>
      </c>
      <c r="K385" s="178" t="str">
        <f>IFERROR(VLOOKUP(B385,ExcCalc!O:S,3,FALSE),"")</f>
        <v/>
      </c>
      <c r="L385" s="178" t="str">
        <f>IFERROR(VLOOKUP(B385,ExcCalc!O:S,4,FALSE),"")</f>
        <v/>
      </c>
      <c r="M385" s="178" t="str">
        <f>IFERROR(VLOOKUP(B385,ExcCalc!O:S,5,FALSE),"")</f>
        <v/>
      </c>
    </row>
    <row r="386" spans="1:13" x14ac:dyDescent="0.2">
      <c r="A386" s="152"/>
      <c r="B386" s="174" t="str">
        <f>IF(ISNUMBER('דיווח דיגומים'!B386),'דיווח דיגומים'!B386,"")</f>
        <v/>
      </c>
      <c r="C386" s="175" t="str">
        <f>IF(ISNUMBER('דיווח דיגומים'!B386),'דיווח דיגומים'!C386,"")</f>
        <v/>
      </c>
      <c r="D386" s="176" t="str">
        <f>IF('דיווח דיגומים'!E386="","",'דיווח דיגומים'!E386)</f>
        <v/>
      </c>
      <c r="E386" s="177" t="str">
        <f>IF(B386="","",IF(VLOOKUP(B386,WQ_UnitID!B:C,2,FALSE)=0,"",VLOOKUP(B386,WQ_UnitID!B:C,2,FALSE)))</f>
        <v/>
      </c>
      <c r="F386" s="178" t="str">
        <f>IF(B386="","",ExcLimit!$B$8)</f>
        <v/>
      </c>
      <c r="G386" s="178" t="str">
        <f>IF(B386="","",IF(D386=Index!$R$24,"",ExcLimit!$C$8))</f>
        <v/>
      </c>
      <c r="H386" s="178" t="str">
        <f>IF(B386="","",ExcLimit!$D$8)</f>
        <v/>
      </c>
      <c r="I386" s="178" t="str">
        <f>IF(B386="","",ExcLimit!$E$8)</f>
        <v/>
      </c>
      <c r="J386" s="178" t="str">
        <f>IFERROR(VLOOKUP(B386,ExcCalc!O:S,2,FALSE),"")</f>
        <v/>
      </c>
      <c r="K386" s="178" t="str">
        <f>IFERROR(VLOOKUP(B386,ExcCalc!O:S,3,FALSE),"")</f>
        <v/>
      </c>
      <c r="L386" s="178" t="str">
        <f>IFERROR(VLOOKUP(B386,ExcCalc!O:S,4,FALSE),"")</f>
        <v/>
      </c>
      <c r="M386" s="178" t="str">
        <f>IFERROR(VLOOKUP(B386,ExcCalc!O:S,5,FALSE),"")</f>
        <v/>
      </c>
    </row>
    <row r="387" spans="1:13" x14ac:dyDescent="0.2">
      <c r="A387" s="152"/>
      <c r="B387" s="174" t="str">
        <f>IF(ISNUMBER('דיווח דיגומים'!B387),'דיווח דיגומים'!B387,"")</f>
        <v/>
      </c>
      <c r="C387" s="175" t="str">
        <f>IF(ISNUMBER('דיווח דיגומים'!B387),'דיווח דיגומים'!C387,"")</f>
        <v/>
      </c>
      <c r="D387" s="176" t="str">
        <f>IF('דיווח דיגומים'!E387="","",'דיווח דיגומים'!E387)</f>
        <v/>
      </c>
      <c r="E387" s="177" t="str">
        <f>IF(B387="","",IF(VLOOKUP(B387,WQ_UnitID!B:C,2,FALSE)=0,"",VLOOKUP(B387,WQ_UnitID!B:C,2,FALSE)))</f>
        <v/>
      </c>
      <c r="F387" s="178" t="str">
        <f>IF(B387="","",ExcLimit!$B$8)</f>
        <v/>
      </c>
      <c r="G387" s="178" t="str">
        <f>IF(B387="","",IF(D387=Index!$R$24,"",ExcLimit!$C$8))</f>
        <v/>
      </c>
      <c r="H387" s="178" t="str">
        <f>IF(B387="","",ExcLimit!$D$8)</f>
        <v/>
      </c>
      <c r="I387" s="178" t="str">
        <f>IF(B387="","",ExcLimit!$E$8)</f>
        <v/>
      </c>
      <c r="J387" s="178" t="str">
        <f>IFERROR(VLOOKUP(B387,ExcCalc!O:S,2,FALSE),"")</f>
        <v/>
      </c>
      <c r="K387" s="178" t="str">
        <f>IFERROR(VLOOKUP(B387,ExcCalc!O:S,3,FALSE),"")</f>
        <v/>
      </c>
      <c r="L387" s="178" t="str">
        <f>IFERROR(VLOOKUP(B387,ExcCalc!O:S,4,FALSE),"")</f>
        <v/>
      </c>
      <c r="M387" s="178" t="str">
        <f>IFERROR(VLOOKUP(B387,ExcCalc!O:S,5,FALSE),"")</f>
        <v/>
      </c>
    </row>
    <row r="388" spans="1:13" x14ac:dyDescent="0.2">
      <c r="A388" s="152"/>
      <c r="B388" s="174" t="str">
        <f>IF(ISNUMBER('דיווח דיגומים'!B388),'דיווח דיגומים'!B388,"")</f>
        <v/>
      </c>
      <c r="C388" s="175" t="str">
        <f>IF(ISNUMBER('דיווח דיגומים'!B388),'דיווח דיגומים'!C388,"")</f>
        <v/>
      </c>
      <c r="D388" s="176" t="str">
        <f>IF('דיווח דיגומים'!E388="","",'דיווח דיגומים'!E388)</f>
        <v/>
      </c>
      <c r="E388" s="177" t="str">
        <f>IF(B388="","",IF(VLOOKUP(B388,WQ_UnitID!B:C,2,FALSE)=0,"",VLOOKUP(B388,WQ_UnitID!B:C,2,FALSE)))</f>
        <v/>
      </c>
      <c r="F388" s="178" t="str">
        <f>IF(B388="","",ExcLimit!$B$8)</f>
        <v/>
      </c>
      <c r="G388" s="178" t="str">
        <f>IF(B388="","",IF(D388=Index!$R$24,"",ExcLimit!$C$8))</f>
        <v/>
      </c>
      <c r="H388" s="178" t="str">
        <f>IF(B388="","",ExcLimit!$D$8)</f>
        <v/>
      </c>
      <c r="I388" s="178" t="str">
        <f>IF(B388="","",ExcLimit!$E$8)</f>
        <v/>
      </c>
      <c r="J388" s="178" t="str">
        <f>IFERROR(VLOOKUP(B388,ExcCalc!O:S,2,FALSE),"")</f>
        <v/>
      </c>
      <c r="K388" s="178" t="str">
        <f>IFERROR(VLOOKUP(B388,ExcCalc!O:S,3,FALSE),"")</f>
        <v/>
      </c>
      <c r="L388" s="178" t="str">
        <f>IFERROR(VLOOKUP(B388,ExcCalc!O:S,4,FALSE),"")</f>
        <v/>
      </c>
      <c r="M388" s="178" t="str">
        <f>IFERROR(VLOOKUP(B388,ExcCalc!O:S,5,FALSE),"")</f>
        <v/>
      </c>
    </row>
    <row r="389" spans="1:13" x14ac:dyDescent="0.2">
      <c r="A389" s="152"/>
      <c r="B389" s="174" t="str">
        <f>IF(ISNUMBER('דיווח דיגומים'!B389),'דיווח דיגומים'!B389,"")</f>
        <v/>
      </c>
      <c r="C389" s="175" t="str">
        <f>IF(ISNUMBER('דיווח דיגומים'!B389),'דיווח דיגומים'!C389,"")</f>
        <v/>
      </c>
      <c r="D389" s="176" t="str">
        <f>IF('דיווח דיגומים'!E389="","",'דיווח דיגומים'!E389)</f>
        <v/>
      </c>
      <c r="E389" s="177" t="str">
        <f>IF(B389="","",IF(VLOOKUP(B389,WQ_UnitID!B:C,2,FALSE)=0,"",VLOOKUP(B389,WQ_UnitID!B:C,2,FALSE)))</f>
        <v/>
      </c>
      <c r="F389" s="178" t="str">
        <f>IF(B389="","",ExcLimit!$B$8)</f>
        <v/>
      </c>
      <c r="G389" s="178" t="str">
        <f>IF(B389="","",IF(D389=Index!$R$24,"",ExcLimit!$C$8))</f>
        <v/>
      </c>
      <c r="H389" s="178" t="str">
        <f>IF(B389="","",ExcLimit!$D$8)</f>
        <v/>
      </c>
      <c r="I389" s="178" t="str">
        <f>IF(B389="","",ExcLimit!$E$8)</f>
        <v/>
      </c>
      <c r="J389" s="178" t="str">
        <f>IFERROR(VLOOKUP(B389,ExcCalc!O:S,2,FALSE),"")</f>
        <v/>
      </c>
      <c r="K389" s="178" t="str">
        <f>IFERROR(VLOOKUP(B389,ExcCalc!O:S,3,FALSE),"")</f>
        <v/>
      </c>
      <c r="L389" s="178" t="str">
        <f>IFERROR(VLOOKUP(B389,ExcCalc!O:S,4,FALSE),"")</f>
        <v/>
      </c>
      <c r="M389" s="178" t="str">
        <f>IFERROR(VLOOKUP(B389,ExcCalc!O:S,5,FALSE),"")</f>
        <v/>
      </c>
    </row>
    <row r="390" spans="1:13" x14ac:dyDescent="0.2">
      <c r="A390" s="152"/>
      <c r="B390" s="174" t="str">
        <f>IF(ISNUMBER('דיווח דיגומים'!B390),'דיווח דיגומים'!B390,"")</f>
        <v/>
      </c>
      <c r="C390" s="175" t="str">
        <f>IF(ISNUMBER('דיווח דיגומים'!B390),'דיווח דיגומים'!C390,"")</f>
        <v/>
      </c>
      <c r="D390" s="176" t="str">
        <f>IF('דיווח דיגומים'!E390="","",'דיווח דיגומים'!E390)</f>
        <v/>
      </c>
      <c r="E390" s="177" t="str">
        <f>IF(B390="","",IF(VLOOKUP(B390,WQ_UnitID!B:C,2,FALSE)=0,"",VLOOKUP(B390,WQ_UnitID!B:C,2,FALSE)))</f>
        <v/>
      </c>
      <c r="F390" s="178" t="str">
        <f>IF(B390="","",ExcLimit!$B$8)</f>
        <v/>
      </c>
      <c r="G390" s="178" t="str">
        <f>IF(B390="","",IF(D390=Index!$R$24,"",ExcLimit!$C$8))</f>
        <v/>
      </c>
      <c r="H390" s="178" t="str">
        <f>IF(B390="","",ExcLimit!$D$8)</f>
        <v/>
      </c>
      <c r="I390" s="178" t="str">
        <f>IF(B390="","",ExcLimit!$E$8)</f>
        <v/>
      </c>
      <c r="J390" s="178" t="str">
        <f>IFERROR(VLOOKUP(B390,ExcCalc!O:S,2,FALSE),"")</f>
        <v/>
      </c>
      <c r="K390" s="178" t="str">
        <f>IFERROR(VLOOKUP(B390,ExcCalc!O:S,3,FALSE),"")</f>
        <v/>
      </c>
      <c r="L390" s="178" t="str">
        <f>IFERROR(VLOOKUP(B390,ExcCalc!O:S,4,FALSE),"")</f>
        <v/>
      </c>
      <c r="M390" s="178" t="str">
        <f>IFERROR(VLOOKUP(B390,ExcCalc!O:S,5,FALSE),"")</f>
        <v/>
      </c>
    </row>
    <row r="391" spans="1:13" x14ac:dyDescent="0.2">
      <c r="A391" s="152"/>
      <c r="B391" s="174" t="str">
        <f>IF(ISNUMBER('דיווח דיגומים'!B391),'דיווח דיגומים'!B391,"")</f>
        <v/>
      </c>
      <c r="C391" s="175" t="str">
        <f>IF(ISNUMBER('דיווח דיגומים'!B391),'דיווח דיגומים'!C391,"")</f>
        <v/>
      </c>
      <c r="D391" s="176" t="str">
        <f>IF('דיווח דיגומים'!E391="","",'דיווח דיגומים'!E391)</f>
        <v/>
      </c>
      <c r="E391" s="177" t="str">
        <f>IF(B391="","",IF(VLOOKUP(B391,WQ_UnitID!B:C,2,FALSE)=0,"",VLOOKUP(B391,WQ_UnitID!B:C,2,FALSE)))</f>
        <v/>
      </c>
      <c r="F391" s="178" t="str">
        <f>IF(B391="","",ExcLimit!$B$8)</f>
        <v/>
      </c>
      <c r="G391" s="178" t="str">
        <f>IF(B391="","",IF(D391=Index!$R$24,"",ExcLimit!$C$8))</f>
        <v/>
      </c>
      <c r="H391" s="178" t="str">
        <f>IF(B391="","",ExcLimit!$D$8)</f>
        <v/>
      </c>
      <c r="I391" s="178" t="str">
        <f>IF(B391="","",ExcLimit!$E$8)</f>
        <v/>
      </c>
      <c r="J391" s="178" t="str">
        <f>IFERROR(VLOOKUP(B391,ExcCalc!O:S,2,FALSE),"")</f>
        <v/>
      </c>
      <c r="K391" s="178" t="str">
        <f>IFERROR(VLOOKUP(B391,ExcCalc!O:S,3,FALSE),"")</f>
        <v/>
      </c>
      <c r="L391" s="178" t="str">
        <f>IFERROR(VLOOKUP(B391,ExcCalc!O:S,4,FALSE),"")</f>
        <v/>
      </c>
      <c r="M391" s="178" t="str">
        <f>IFERROR(VLOOKUP(B391,ExcCalc!O:S,5,FALSE),"")</f>
        <v/>
      </c>
    </row>
    <row r="392" spans="1:13" x14ac:dyDescent="0.2">
      <c r="A392" s="152"/>
      <c r="B392" s="174" t="str">
        <f>IF(ISNUMBER('דיווח דיגומים'!B392),'דיווח דיגומים'!B392,"")</f>
        <v/>
      </c>
      <c r="C392" s="175" t="str">
        <f>IF(ISNUMBER('דיווח דיגומים'!B392),'דיווח דיגומים'!C392,"")</f>
        <v/>
      </c>
      <c r="D392" s="176" t="str">
        <f>IF('דיווח דיגומים'!E392="","",'דיווח דיגומים'!E392)</f>
        <v/>
      </c>
      <c r="E392" s="177" t="str">
        <f>IF(B392="","",IF(VLOOKUP(B392,WQ_UnitID!B:C,2,FALSE)=0,"",VLOOKUP(B392,WQ_UnitID!B:C,2,FALSE)))</f>
        <v/>
      </c>
      <c r="F392" s="178" t="str">
        <f>IF(B392="","",ExcLimit!$B$8)</f>
        <v/>
      </c>
      <c r="G392" s="178" t="str">
        <f>IF(B392="","",IF(D392=Index!$R$24,"",ExcLimit!$C$8))</f>
        <v/>
      </c>
      <c r="H392" s="178" t="str">
        <f>IF(B392="","",ExcLimit!$D$8)</f>
        <v/>
      </c>
      <c r="I392" s="178" t="str">
        <f>IF(B392="","",ExcLimit!$E$8)</f>
        <v/>
      </c>
      <c r="J392" s="178" t="str">
        <f>IFERROR(VLOOKUP(B392,ExcCalc!O:S,2,FALSE),"")</f>
        <v/>
      </c>
      <c r="K392" s="178" t="str">
        <f>IFERROR(VLOOKUP(B392,ExcCalc!O:S,3,FALSE),"")</f>
        <v/>
      </c>
      <c r="L392" s="178" t="str">
        <f>IFERROR(VLOOKUP(B392,ExcCalc!O:S,4,FALSE),"")</f>
        <v/>
      </c>
      <c r="M392" s="178" t="str">
        <f>IFERROR(VLOOKUP(B392,ExcCalc!O:S,5,FALSE),"")</f>
        <v/>
      </c>
    </row>
    <row r="393" spans="1:13" x14ac:dyDescent="0.2">
      <c r="A393" s="152"/>
      <c r="B393" s="174" t="str">
        <f>IF(ISNUMBER('דיווח דיגומים'!B393),'דיווח דיגומים'!B393,"")</f>
        <v/>
      </c>
      <c r="C393" s="175" t="str">
        <f>IF(ISNUMBER('דיווח דיגומים'!B393),'דיווח דיגומים'!C393,"")</f>
        <v/>
      </c>
      <c r="D393" s="176" t="str">
        <f>IF('דיווח דיגומים'!E393="","",'דיווח דיגומים'!E393)</f>
        <v/>
      </c>
      <c r="E393" s="177" t="str">
        <f>IF(B393="","",IF(VLOOKUP(B393,WQ_UnitID!B:C,2,FALSE)=0,"",VLOOKUP(B393,WQ_UnitID!B:C,2,FALSE)))</f>
        <v/>
      </c>
      <c r="F393" s="178" t="str">
        <f>IF(B393="","",ExcLimit!$B$8)</f>
        <v/>
      </c>
      <c r="G393" s="178" t="str">
        <f>IF(B393="","",IF(D393=Index!$R$24,"",ExcLimit!$C$8))</f>
        <v/>
      </c>
      <c r="H393" s="178" t="str">
        <f>IF(B393="","",ExcLimit!$D$8)</f>
        <v/>
      </c>
      <c r="I393" s="178" t="str">
        <f>IF(B393="","",ExcLimit!$E$8)</f>
        <v/>
      </c>
      <c r="J393" s="178" t="str">
        <f>IFERROR(VLOOKUP(B393,ExcCalc!O:S,2,FALSE),"")</f>
        <v/>
      </c>
      <c r="K393" s="178" t="str">
        <f>IFERROR(VLOOKUP(B393,ExcCalc!O:S,3,FALSE),"")</f>
        <v/>
      </c>
      <c r="L393" s="178" t="str">
        <f>IFERROR(VLOOKUP(B393,ExcCalc!O:S,4,FALSE),"")</f>
        <v/>
      </c>
      <c r="M393" s="178" t="str">
        <f>IFERROR(VLOOKUP(B393,ExcCalc!O:S,5,FALSE),"")</f>
        <v/>
      </c>
    </row>
    <row r="394" spans="1:13" x14ac:dyDescent="0.2">
      <c r="A394" s="152"/>
      <c r="B394" s="174" t="str">
        <f>IF(ISNUMBER('דיווח דיגומים'!B394),'דיווח דיגומים'!B394,"")</f>
        <v/>
      </c>
      <c r="C394" s="175" t="str">
        <f>IF(ISNUMBER('דיווח דיגומים'!B394),'דיווח דיגומים'!C394,"")</f>
        <v/>
      </c>
      <c r="D394" s="176" t="str">
        <f>IF('דיווח דיגומים'!E394="","",'דיווח דיגומים'!E394)</f>
        <v/>
      </c>
      <c r="E394" s="177" t="str">
        <f>IF(B394="","",IF(VLOOKUP(B394,WQ_UnitID!B:C,2,FALSE)=0,"",VLOOKUP(B394,WQ_UnitID!B:C,2,FALSE)))</f>
        <v/>
      </c>
      <c r="F394" s="178" t="str">
        <f>IF(B394="","",ExcLimit!$B$8)</f>
        <v/>
      </c>
      <c r="G394" s="178" t="str">
        <f>IF(B394="","",IF(D394=Index!$R$24,"",ExcLimit!$C$8))</f>
        <v/>
      </c>
      <c r="H394" s="178" t="str">
        <f>IF(B394="","",ExcLimit!$D$8)</f>
        <v/>
      </c>
      <c r="I394" s="178" t="str">
        <f>IF(B394="","",ExcLimit!$E$8)</f>
        <v/>
      </c>
      <c r="J394" s="178" t="str">
        <f>IFERROR(VLOOKUP(B394,ExcCalc!O:S,2,FALSE),"")</f>
        <v/>
      </c>
      <c r="K394" s="178" t="str">
        <f>IFERROR(VLOOKUP(B394,ExcCalc!O:S,3,FALSE),"")</f>
        <v/>
      </c>
      <c r="L394" s="178" t="str">
        <f>IFERROR(VLOOKUP(B394,ExcCalc!O:S,4,FALSE),"")</f>
        <v/>
      </c>
      <c r="M394" s="178" t="str">
        <f>IFERROR(VLOOKUP(B394,ExcCalc!O:S,5,FALSE),"")</f>
        <v/>
      </c>
    </row>
    <row r="395" spans="1:13" x14ac:dyDescent="0.2">
      <c r="A395" s="152"/>
      <c r="B395" s="174" t="str">
        <f>IF(ISNUMBER('דיווח דיגומים'!B395),'דיווח דיגומים'!B395,"")</f>
        <v/>
      </c>
      <c r="C395" s="175" t="str">
        <f>IF(ISNUMBER('דיווח דיגומים'!B395),'דיווח דיגומים'!C395,"")</f>
        <v/>
      </c>
      <c r="D395" s="176" t="str">
        <f>IF('דיווח דיגומים'!E395="","",'דיווח דיגומים'!E395)</f>
        <v/>
      </c>
      <c r="E395" s="177" t="str">
        <f>IF(B395="","",IF(VLOOKUP(B395,WQ_UnitID!B:C,2,FALSE)=0,"",VLOOKUP(B395,WQ_UnitID!B:C,2,FALSE)))</f>
        <v/>
      </c>
      <c r="F395" s="178" t="str">
        <f>IF(B395="","",ExcLimit!$B$8)</f>
        <v/>
      </c>
      <c r="G395" s="178" t="str">
        <f>IF(B395="","",IF(D395=Index!$R$24,"",ExcLimit!$C$8))</f>
        <v/>
      </c>
      <c r="H395" s="178" t="str">
        <f>IF(B395="","",ExcLimit!$D$8)</f>
        <v/>
      </c>
      <c r="I395" s="178" t="str">
        <f>IF(B395="","",ExcLimit!$E$8)</f>
        <v/>
      </c>
      <c r="J395" s="178" t="str">
        <f>IFERROR(VLOOKUP(B395,ExcCalc!O:S,2,FALSE),"")</f>
        <v/>
      </c>
      <c r="K395" s="178" t="str">
        <f>IFERROR(VLOOKUP(B395,ExcCalc!O:S,3,FALSE),"")</f>
        <v/>
      </c>
      <c r="L395" s="178" t="str">
        <f>IFERROR(VLOOKUP(B395,ExcCalc!O:S,4,FALSE),"")</f>
        <v/>
      </c>
      <c r="M395" s="178" t="str">
        <f>IFERROR(VLOOKUP(B395,ExcCalc!O:S,5,FALSE),"")</f>
        <v/>
      </c>
    </row>
    <row r="396" spans="1:13" x14ac:dyDescent="0.2">
      <c r="A396" s="152"/>
      <c r="B396" s="174" t="str">
        <f>IF(ISNUMBER('דיווח דיגומים'!B396),'דיווח דיגומים'!B396,"")</f>
        <v/>
      </c>
      <c r="C396" s="175" t="str">
        <f>IF(ISNUMBER('דיווח דיגומים'!B396),'דיווח דיגומים'!C396,"")</f>
        <v/>
      </c>
      <c r="D396" s="176" t="str">
        <f>IF('דיווח דיגומים'!E396="","",'דיווח דיגומים'!E396)</f>
        <v/>
      </c>
      <c r="E396" s="177" t="str">
        <f>IF(B396="","",IF(VLOOKUP(B396,WQ_UnitID!B:C,2,FALSE)=0,"",VLOOKUP(B396,WQ_UnitID!B:C,2,FALSE)))</f>
        <v/>
      </c>
      <c r="F396" s="178" t="str">
        <f>IF(B396="","",ExcLimit!$B$8)</f>
        <v/>
      </c>
      <c r="G396" s="178" t="str">
        <f>IF(B396="","",IF(D396=Index!$R$24,"",ExcLimit!$C$8))</f>
        <v/>
      </c>
      <c r="H396" s="178" t="str">
        <f>IF(B396="","",ExcLimit!$D$8)</f>
        <v/>
      </c>
      <c r="I396" s="178" t="str">
        <f>IF(B396="","",ExcLimit!$E$8)</f>
        <v/>
      </c>
      <c r="J396" s="178" t="str">
        <f>IFERROR(VLOOKUP(B396,ExcCalc!O:S,2,FALSE),"")</f>
        <v/>
      </c>
      <c r="K396" s="178" t="str">
        <f>IFERROR(VLOOKUP(B396,ExcCalc!O:S,3,FALSE),"")</f>
        <v/>
      </c>
      <c r="L396" s="178" t="str">
        <f>IFERROR(VLOOKUP(B396,ExcCalc!O:S,4,FALSE),"")</f>
        <v/>
      </c>
      <c r="M396" s="178" t="str">
        <f>IFERROR(VLOOKUP(B396,ExcCalc!O:S,5,FALSE),"")</f>
        <v/>
      </c>
    </row>
    <row r="397" spans="1:13" x14ac:dyDescent="0.2">
      <c r="A397" s="152"/>
      <c r="B397" s="174" t="str">
        <f>IF(ISNUMBER('דיווח דיגומים'!B397),'דיווח דיגומים'!B397,"")</f>
        <v/>
      </c>
      <c r="C397" s="175" t="str">
        <f>IF(ISNUMBER('דיווח דיגומים'!B397),'דיווח דיגומים'!C397,"")</f>
        <v/>
      </c>
      <c r="D397" s="176" t="str">
        <f>IF('דיווח דיגומים'!E397="","",'דיווח דיגומים'!E397)</f>
        <v/>
      </c>
      <c r="E397" s="177" t="str">
        <f>IF(B397="","",IF(VLOOKUP(B397,WQ_UnitID!B:C,2,FALSE)=0,"",VLOOKUP(B397,WQ_UnitID!B:C,2,FALSE)))</f>
        <v/>
      </c>
      <c r="F397" s="178" t="str">
        <f>IF(B397="","",ExcLimit!$B$8)</f>
        <v/>
      </c>
      <c r="G397" s="178" t="str">
        <f>IF(B397="","",IF(D397=Index!$R$24,"",ExcLimit!$C$8))</f>
        <v/>
      </c>
      <c r="H397" s="178" t="str">
        <f>IF(B397="","",ExcLimit!$D$8)</f>
        <v/>
      </c>
      <c r="I397" s="178" t="str">
        <f>IF(B397="","",ExcLimit!$E$8)</f>
        <v/>
      </c>
      <c r="J397" s="178" t="str">
        <f>IFERROR(VLOOKUP(B397,ExcCalc!O:S,2,FALSE),"")</f>
        <v/>
      </c>
      <c r="K397" s="178" t="str">
        <f>IFERROR(VLOOKUP(B397,ExcCalc!O:S,3,FALSE),"")</f>
        <v/>
      </c>
      <c r="L397" s="178" t="str">
        <f>IFERROR(VLOOKUP(B397,ExcCalc!O:S,4,FALSE),"")</f>
        <v/>
      </c>
      <c r="M397" s="178" t="str">
        <f>IFERROR(VLOOKUP(B397,ExcCalc!O:S,5,FALSE),"")</f>
        <v/>
      </c>
    </row>
    <row r="398" spans="1:13" x14ac:dyDescent="0.2">
      <c r="A398" s="152"/>
      <c r="B398" s="174" t="str">
        <f>IF(ISNUMBER('דיווח דיגומים'!B398),'דיווח דיגומים'!B398,"")</f>
        <v/>
      </c>
      <c r="C398" s="175" t="str">
        <f>IF(ISNUMBER('דיווח דיגומים'!B398),'דיווח דיגומים'!C398,"")</f>
        <v/>
      </c>
      <c r="D398" s="176" t="str">
        <f>IF('דיווח דיגומים'!E398="","",'דיווח דיגומים'!E398)</f>
        <v/>
      </c>
      <c r="E398" s="177" t="str">
        <f>IF(B398="","",IF(VLOOKUP(B398,WQ_UnitID!B:C,2,FALSE)=0,"",VLOOKUP(B398,WQ_UnitID!B:C,2,FALSE)))</f>
        <v/>
      </c>
      <c r="F398" s="178" t="str">
        <f>IF(B398="","",ExcLimit!$B$8)</f>
        <v/>
      </c>
      <c r="G398" s="178" t="str">
        <f>IF(B398="","",IF(D398=Index!$R$24,"",ExcLimit!$C$8))</f>
        <v/>
      </c>
      <c r="H398" s="178" t="str">
        <f>IF(B398="","",ExcLimit!$D$8)</f>
        <v/>
      </c>
      <c r="I398" s="178" t="str">
        <f>IF(B398="","",ExcLimit!$E$8)</f>
        <v/>
      </c>
      <c r="J398" s="178" t="str">
        <f>IFERROR(VLOOKUP(B398,ExcCalc!O:S,2,FALSE),"")</f>
        <v/>
      </c>
      <c r="K398" s="178" t="str">
        <f>IFERROR(VLOOKUP(B398,ExcCalc!O:S,3,FALSE),"")</f>
        <v/>
      </c>
      <c r="L398" s="178" t="str">
        <f>IFERROR(VLOOKUP(B398,ExcCalc!O:S,4,FALSE),"")</f>
        <v/>
      </c>
      <c r="M398" s="178" t="str">
        <f>IFERROR(VLOOKUP(B398,ExcCalc!O:S,5,FALSE),"")</f>
        <v/>
      </c>
    </row>
    <row r="399" spans="1:13" x14ac:dyDescent="0.2">
      <c r="A399" s="152"/>
      <c r="B399" s="174" t="str">
        <f>IF(ISNUMBER('דיווח דיגומים'!B399),'דיווח דיגומים'!B399,"")</f>
        <v/>
      </c>
      <c r="C399" s="175" t="str">
        <f>IF(ISNUMBER('דיווח דיגומים'!B399),'דיווח דיגומים'!C399,"")</f>
        <v/>
      </c>
      <c r="D399" s="176" t="str">
        <f>IF('דיווח דיגומים'!E399="","",'דיווח דיגומים'!E399)</f>
        <v/>
      </c>
      <c r="E399" s="177" t="str">
        <f>IF(B399="","",IF(VLOOKUP(B399,WQ_UnitID!B:C,2,FALSE)=0,"",VLOOKUP(B399,WQ_UnitID!B:C,2,FALSE)))</f>
        <v/>
      </c>
      <c r="F399" s="178" t="str">
        <f>IF(B399="","",ExcLimit!$B$8)</f>
        <v/>
      </c>
      <c r="G399" s="178" t="str">
        <f>IF(B399="","",IF(D399=Index!$R$24,"",ExcLimit!$C$8))</f>
        <v/>
      </c>
      <c r="H399" s="178" t="str">
        <f>IF(B399="","",ExcLimit!$D$8)</f>
        <v/>
      </c>
      <c r="I399" s="178" t="str">
        <f>IF(B399="","",ExcLimit!$E$8)</f>
        <v/>
      </c>
      <c r="J399" s="178" t="str">
        <f>IFERROR(VLOOKUP(B399,ExcCalc!O:S,2,FALSE),"")</f>
        <v/>
      </c>
      <c r="K399" s="178" t="str">
        <f>IFERROR(VLOOKUP(B399,ExcCalc!O:S,3,FALSE),"")</f>
        <v/>
      </c>
      <c r="L399" s="178" t="str">
        <f>IFERROR(VLOOKUP(B399,ExcCalc!O:S,4,FALSE),"")</f>
        <v/>
      </c>
      <c r="M399" s="178" t="str">
        <f>IFERROR(VLOOKUP(B399,ExcCalc!O:S,5,FALSE),"")</f>
        <v/>
      </c>
    </row>
    <row r="400" spans="1:13" x14ac:dyDescent="0.2">
      <c r="A400" s="152"/>
      <c r="B400" s="174" t="str">
        <f>IF(ISNUMBER('דיווח דיגומים'!B400),'דיווח דיגומים'!B400,"")</f>
        <v/>
      </c>
      <c r="C400" s="175" t="str">
        <f>IF(ISNUMBER('דיווח דיגומים'!B400),'דיווח דיגומים'!C400,"")</f>
        <v/>
      </c>
      <c r="D400" s="176" t="str">
        <f>IF('דיווח דיגומים'!E400="","",'דיווח דיגומים'!E400)</f>
        <v/>
      </c>
      <c r="E400" s="177" t="str">
        <f>IF(B400="","",IF(VLOOKUP(B400,WQ_UnitID!B:C,2,FALSE)=0,"",VLOOKUP(B400,WQ_UnitID!B:C,2,FALSE)))</f>
        <v/>
      </c>
      <c r="F400" s="178" t="str">
        <f>IF(B400="","",ExcLimit!$B$8)</f>
        <v/>
      </c>
      <c r="G400" s="178" t="str">
        <f>IF(B400="","",IF(D400=Index!$R$24,"",ExcLimit!$C$8))</f>
        <v/>
      </c>
      <c r="H400" s="178" t="str">
        <f>IF(B400="","",ExcLimit!$D$8)</f>
        <v/>
      </c>
      <c r="I400" s="178" t="str">
        <f>IF(B400="","",ExcLimit!$E$8)</f>
        <v/>
      </c>
      <c r="J400" s="178" t="str">
        <f>IFERROR(VLOOKUP(B400,ExcCalc!O:S,2,FALSE),"")</f>
        <v/>
      </c>
      <c r="K400" s="178" t="str">
        <f>IFERROR(VLOOKUP(B400,ExcCalc!O:S,3,FALSE),"")</f>
        <v/>
      </c>
      <c r="L400" s="178" t="str">
        <f>IFERROR(VLOOKUP(B400,ExcCalc!O:S,4,FALSE),"")</f>
        <v/>
      </c>
      <c r="M400" s="178" t="str">
        <f>IFERROR(VLOOKUP(B400,ExcCalc!O:S,5,FALSE),"")</f>
        <v/>
      </c>
    </row>
    <row r="401" spans="1:13" x14ac:dyDescent="0.2">
      <c r="A401" s="152"/>
      <c r="B401" s="174" t="str">
        <f>IF(ISNUMBER('דיווח דיגומים'!B401),'דיווח דיגומים'!B401,"")</f>
        <v/>
      </c>
      <c r="C401" s="175" t="str">
        <f>IF(ISNUMBER('דיווח דיגומים'!B401),'דיווח דיגומים'!C401,"")</f>
        <v/>
      </c>
      <c r="D401" s="176" t="str">
        <f>IF('דיווח דיגומים'!E401="","",'דיווח דיגומים'!E401)</f>
        <v/>
      </c>
      <c r="E401" s="177" t="str">
        <f>IF(B401="","",IF(VLOOKUP(B401,WQ_UnitID!B:C,2,FALSE)=0,"",VLOOKUP(B401,WQ_UnitID!B:C,2,FALSE)))</f>
        <v/>
      </c>
      <c r="F401" s="178" t="str">
        <f>IF(B401="","",ExcLimit!$B$8)</f>
        <v/>
      </c>
      <c r="G401" s="178" t="str">
        <f>IF(B401="","",IF(D401=Index!$R$24,"",ExcLimit!$C$8))</f>
        <v/>
      </c>
      <c r="H401" s="178" t="str">
        <f>IF(B401="","",ExcLimit!$D$8)</f>
        <v/>
      </c>
      <c r="I401" s="178" t="str">
        <f>IF(B401="","",ExcLimit!$E$8)</f>
        <v/>
      </c>
      <c r="J401" s="178" t="str">
        <f>IFERROR(VLOOKUP(B401,ExcCalc!O:S,2,FALSE),"")</f>
        <v/>
      </c>
      <c r="K401" s="178" t="str">
        <f>IFERROR(VLOOKUP(B401,ExcCalc!O:S,3,FALSE),"")</f>
        <v/>
      </c>
      <c r="L401" s="178" t="str">
        <f>IFERROR(VLOOKUP(B401,ExcCalc!O:S,4,FALSE),"")</f>
        <v/>
      </c>
      <c r="M401" s="178" t="str">
        <f>IFERROR(VLOOKUP(B401,ExcCalc!O:S,5,FALSE),"")</f>
        <v/>
      </c>
    </row>
    <row r="402" spans="1:13" x14ac:dyDescent="0.2">
      <c r="A402" s="152"/>
      <c r="B402" s="174" t="str">
        <f>IF(ISNUMBER('דיווח דיגומים'!B402),'דיווח דיגומים'!B402,"")</f>
        <v/>
      </c>
      <c r="C402" s="175" t="str">
        <f>IF(ISNUMBER('דיווח דיגומים'!B402),'דיווח דיגומים'!C402,"")</f>
        <v/>
      </c>
      <c r="D402" s="176" t="str">
        <f>IF('דיווח דיגומים'!E402="","",'דיווח דיגומים'!E402)</f>
        <v/>
      </c>
      <c r="E402" s="177" t="str">
        <f>IF(B402="","",IF(VLOOKUP(B402,WQ_UnitID!B:C,2,FALSE)=0,"",VLOOKUP(B402,WQ_UnitID!B:C,2,FALSE)))</f>
        <v/>
      </c>
      <c r="F402" s="178" t="str">
        <f>IF(B402="","",ExcLimit!$B$8)</f>
        <v/>
      </c>
      <c r="G402" s="178" t="str">
        <f>IF(B402="","",IF(D402=Index!$R$24,"",ExcLimit!$C$8))</f>
        <v/>
      </c>
      <c r="H402" s="178" t="str">
        <f>IF(B402="","",ExcLimit!$D$8)</f>
        <v/>
      </c>
      <c r="I402" s="178" t="str">
        <f>IF(B402="","",ExcLimit!$E$8)</f>
        <v/>
      </c>
      <c r="J402" s="178" t="str">
        <f>IFERROR(VLOOKUP(B402,ExcCalc!O:S,2,FALSE),"")</f>
        <v/>
      </c>
      <c r="K402" s="178" t="str">
        <f>IFERROR(VLOOKUP(B402,ExcCalc!O:S,3,FALSE),"")</f>
        <v/>
      </c>
      <c r="L402" s="178" t="str">
        <f>IFERROR(VLOOKUP(B402,ExcCalc!O:S,4,FALSE),"")</f>
        <v/>
      </c>
      <c r="M402" s="178" t="str">
        <f>IFERROR(VLOOKUP(B402,ExcCalc!O:S,5,FALSE),"")</f>
        <v/>
      </c>
    </row>
    <row r="403" spans="1:13" x14ac:dyDescent="0.2">
      <c r="A403" s="152"/>
      <c r="B403" s="174" t="str">
        <f>IF(ISNUMBER('דיווח דיגומים'!B403),'דיווח דיגומים'!B403,"")</f>
        <v/>
      </c>
      <c r="C403" s="175" t="str">
        <f>IF(ISNUMBER('דיווח דיגומים'!B403),'דיווח דיגומים'!C403,"")</f>
        <v/>
      </c>
      <c r="D403" s="176" t="str">
        <f>IF('דיווח דיגומים'!E403="","",'דיווח דיגומים'!E403)</f>
        <v/>
      </c>
      <c r="E403" s="177" t="str">
        <f>IF(B403="","",IF(VLOOKUP(B403,WQ_UnitID!B:C,2,FALSE)=0,"",VLOOKUP(B403,WQ_UnitID!B:C,2,FALSE)))</f>
        <v/>
      </c>
      <c r="F403" s="178" t="str">
        <f>IF(B403="","",ExcLimit!$B$8)</f>
        <v/>
      </c>
      <c r="G403" s="178" t="str">
        <f>IF(B403="","",IF(D403=Index!$R$24,"",ExcLimit!$C$8))</f>
        <v/>
      </c>
      <c r="H403" s="178" t="str">
        <f>IF(B403="","",ExcLimit!$D$8)</f>
        <v/>
      </c>
      <c r="I403" s="178" t="str">
        <f>IF(B403="","",ExcLimit!$E$8)</f>
        <v/>
      </c>
      <c r="J403" s="178" t="str">
        <f>IFERROR(VLOOKUP(B403,ExcCalc!O:S,2,FALSE),"")</f>
        <v/>
      </c>
      <c r="K403" s="178" t="str">
        <f>IFERROR(VLOOKUP(B403,ExcCalc!O:S,3,FALSE),"")</f>
        <v/>
      </c>
      <c r="L403" s="178" t="str">
        <f>IFERROR(VLOOKUP(B403,ExcCalc!O:S,4,FALSE),"")</f>
        <v/>
      </c>
      <c r="M403" s="178" t="str">
        <f>IFERROR(VLOOKUP(B403,ExcCalc!O:S,5,FALSE),"")</f>
        <v/>
      </c>
    </row>
    <row r="404" spans="1:13" x14ac:dyDescent="0.2">
      <c r="A404" s="152"/>
      <c r="B404" s="174" t="str">
        <f>IF(ISNUMBER('דיווח דיגומים'!B404),'דיווח דיגומים'!B404,"")</f>
        <v/>
      </c>
      <c r="C404" s="175" t="str">
        <f>IF(ISNUMBER('דיווח דיגומים'!B404),'דיווח דיגומים'!C404,"")</f>
        <v/>
      </c>
      <c r="D404" s="176" t="str">
        <f>IF('דיווח דיגומים'!E404="","",'דיווח דיגומים'!E404)</f>
        <v/>
      </c>
      <c r="E404" s="177" t="str">
        <f>IF(B404="","",IF(VLOOKUP(B404,WQ_UnitID!B:C,2,FALSE)=0,"",VLOOKUP(B404,WQ_UnitID!B:C,2,FALSE)))</f>
        <v/>
      </c>
      <c r="F404" s="178" t="str">
        <f>IF(B404="","",ExcLimit!$B$8)</f>
        <v/>
      </c>
      <c r="G404" s="178" t="str">
        <f>IF(B404="","",IF(D404=Index!$R$24,"",ExcLimit!$C$8))</f>
        <v/>
      </c>
      <c r="H404" s="178" t="str">
        <f>IF(B404="","",ExcLimit!$D$8)</f>
        <v/>
      </c>
      <c r="I404" s="178" t="str">
        <f>IF(B404="","",ExcLimit!$E$8)</f>
        <v/>
      </c>
      <c r="J404" s="178" t="str">
        <f>IFERROR(VLOOKUP(B404,ExcCalc!O:S,2,FALSE),"")</f>
        <v/>
      </c>
      <c r="K404" s="178" t="str">
        <f>IFERROR(VLOOKUP(B404,ExcCalc!O:S,3,FALSE),"")</f>
        <v/>
      </c>
      <c r="L404" s="178" t="str">
        <f>IFERROR(VLOOKUP(B404,ExcCalc!O:S,4,FALSE),"")</f>
        <v/>
      </c>
      <c r="M404" s="178" t="str">
        <f>IFERROR(VLOOKUP(B404,ExcCalc!O:S,5,FALSE),"")</f>
        <v/>
      </c>
    </row>
    <row r="405" spans="1:13" x14ac:dyDescent="0.2">
      <c r="A405" s="152"/>
      <c r="B405" s="174" t="str">
        <f>IF(ISNUMBER('דיווח דיגומים'!B405),'דיווח דיגומים'!B405,"")</f>
        <v/>
      </c>
      <c r="C405" s="175" t="str">
        <f>IF(ISNUMBER('דיווח דיגומים'!B405),'דיווח דיגומים'!C405,"")</f>
        <v/>
      </c>
      <c r="D405" s="176" t="str">
        <f>IF('דיווח דיגומים'!E405="","",'דיווח דיגומים'!E405)</f>
        <v/>
      </c>
      <c r="E405" s="177" t="str">
        <f>IF(B405="","",IF(VLOOKUP(B405,WQ_UnitID!B:C,2,FALSE)=0,"",VLOOKUP(B405,WQ_UnitID!B:C,2,FALSE)))</f>
        <v/>
      </c>
      <c r="F405" s="178" t="str">
        <f>IF(B405="","",ExcLimit!$B$8)</f>
        <v/>
      </c>
      <c r="G405" s="178" t="str">
        <f>IF(B405="","",IF(D405=Index!$R$24,"",ExcLimit!$C$8))</f>
        <v/>
      </c>
      <c r="H405" s="178" t="str">
        <f>IF(B405="","",ExcLimit!$D$8)</f>
        <v/>
      </c>
      <c r="I405" s="178" t="str">
        <f>IF(B405="","",ExcLimit!$E$8)</f>
        <v/>
      </c>
      <c r="J405" s="178" t="str">
        <f>IFERROR(VLOOKUP(B405,ExcCalc!O:S,2,FALSE),"")</f>
        <v/>
      </c>
      <c r="K405" s="178" t="str">
        <f>IFERROR(VLOOKUP(B405,ExcCalc!O:S,3,FALSE),"")</f>
        <v/>
      </c>
      <c r="L405" s="178" t="str">
        <f>IFERROR(VLOOKUP(B405,ExcCalc!O:S,4,FALSE),"")</f>
        <v/>
      </c>
      <c r="M405" s="178" t="str">
        <f>IFERROR(VLOOKUP(B405,ExcCalc!O:S,5,FALSE),"")</f>
        <v/>
      </c>
    </row>
    <row r="406" spans="1:13" x14ac:dyDescent="0.2">
      <c r="A406" s="152"/>
      <c r="B406" s="174" t="str">
        <f>IF(ISNUMBER('דיווח דיגומים'!B406),'דיווח דיגומים'!B406,"")</f>
        <v/>
      </c>
      <c r="C406" s="175" t="str">
        <f>IF(ISNUMBER('דיווח דיגומים'!B406),'דיווח דיגומים'!C406,"")</f>
        <v/>
      </c>
      <c r="D406" s="176" t="str">
        <f>IF('דיווח דיגומים'!E406="","",'דיווח דיגומים'!E406)</f>
        <v/>
      </c>
      <c r="E406" s="177" t="str">
        <f>IF(B406="","",IF(VLOOKUP(B406,WQ_UnitID!B:C,2,FALSE)=0,"",VLOOKUP(B406,WQ_UnitID!B:C,2,FALSE)))</f>
        <v/>
      </c>
      <c r="F406" s="178" t="str">
        <f>IF(B406="","",ExcLimit!$B$8)</f>
        <v/>
      </c>
      <c r="G406" s="178" t="str">
        <f>IF(B406="","",IF(D406=Index!$R$24,"",ExcLimit!$C$8))</f>
        <v/>
      </c>
      <c r="H406" s="178" t="str">
        <f>IF(B406="","",ExcLimit!$D$8)</f>
        <v/>
      </c>
      <c r="I406" s="178" t="str">
        <f>IF(B406="","",ExcLimit!$E$8)</f>
        <v/>
      </c>
      <c r="J406" s="178" t="str">
        <f>IFERROR(VLOOKUP(B406,ExcCalc!O:S,2,FALSE),"")</f>
        <v/>
      </c>
      <c r="K406" s="178" t="str">
        <f>IFERROR(VLOOKUP(B406,ExcCalc!O:S,3,FALSE),"")</f>
        <v/>
      </c>
      <c r="L406" s="178" t="str">
        <f>IFERROR(VLOOKUP(B406,ExcCalc!O:S,4,FALSE),"")</f>
        <v/>
      </c>
      <c r="M406" s="178" t="str">
        <f>IFERROR(VLOOKUP(B406,ExcCalc!O:S,5,FALSE),"")</f>
        <v/>
      </c>
    </row>
    <row r="407" spans="1:13" x14ac:dyDescent="0.2">
      <c r="A407" s="152"/>
      <c r="B407" s="174" t="str">
        <f>IF(ISNUMBER('דיווח דיגומים'!B407),'דיווח דיגומים'!B407,"")</f>
        <v/>
      </c>
      <c r="C407" s="175" t="str">
        <f>IF(ISNUMBER('דיווח דיגומים'!B407),'דיווח דיגומים'!C407,"")</f>
        <v/>
      </c>
      <c r="D407" s="176" t="str">
        <f>IF('דיווח דיגומים'!E407="","",'דיווח דיגומים'!E407)</f>
        <v/>
      </c>
      <c r="E407" s="177" t="str">
        <f>IF(B407="","",IF(VLOOKUP(B407,WQ_UnitID!B:C,2,FALSE)=0,"",VLOOKUP(B407,WQ_UnitID!B:C,2,FALSE)))</f>
        <v/>
      </c>
      <c r="F407" s="178" t="str">
        <f>IF(B407="","",ExcLimit!$B$8)</f>
        <v/>
      </c>
      <c r="G407" s="178" t="str">
        <f>IF(B407="","",IF(D407=Index!$R$24,"",ExcLimit!$C$8))</f>
        <v/>
      </c>
      <c r="H407" s="178" t="str">
        <f>IF(B407="","",ExcLimit!$D$8)</f>
        <v/>
      </c>
      <c r="I407" s="178" t="str">
        <f>IF(B407="","",ExcLimit!$E$8)</f>
        <v/>
      </c>
      <c r="J407" s="178" t="str">
        <f>IFERROR(VLOOKUP(B407,ExcCalc!O:S,2,FALSE),"")</f>
        <v/>
      </c>
      <c r="K407" s="178" t="str">
        <f>IFERROR(VLOOKUP(B407,ExcCalc!O:S,3,FALSE),"")</f>
        <v/>
      </c>
      <c r="L407" s="178" t="str">
        <f>IFERROR(VLOOKUP(B407,ExcCalc!O:S,4,FALSE),"")</f>
        <v/>
      </c>
      <c r="M407" s="178" t="str">
        <f>IFERROR(VLOOKUP(B407,ExcCalc!O:S,5,FALSE),"")</f>
        <v/>
      </c>
    </row>
    <row r="408" spans="1:13" x14ac:dyDescent="0.2">
      <c r="A408" s="152"/>
      <c r="B408" s="174" t="str">
        <f>IF(ISNUMBER('דיווח דיגומים'!B408),'דיווח דיגומים'!B408,"")</f>
        <v/>
      </c>
      <c r="C408" s="175" t="str">
        <f>IF(ISNUMBER('דיווח דיגומים'!B408),'דיווח דיגומים'!C408,"")</f>
        <v/>
      </c>
      <c r="D408" s="176" t="str">
        <f>IF('דיווח דיגומים'!E408="","",'דיווח דיגומים'!E408)</f>
        <v/>
      </c>
      <c r="E408" s="177" t="str">
        <f>IF(B408="","",IF(VLOOKUP(B408,WQ_UnitID!B:C,2,FALSE)=0,"",VLOOKUP(B408,WQ_UnitID!B:C,2,FALSE)))</f>
        <v/>
      </c>
      <c r="F408" s="178" t="str">
        <f>IF(B408="","",ExcLimit!$B$8)</f>
        <v/>
      </c>
      <c r="G408" s="178" t="str">
        <f>IF(B408="","",IF(D408=Index!$R$24,"",ExcLimit!$C$8))</f>
        <v/>
      </c>
      <c r="H408" s="178" t="str">
        <f>IF(B408="","",ExcLimit!$D$8)</f>
        <v/>
      </c>
      <c r="I408" s="178" t="str">
        <f>IF(B408="","",ExcLimit!$E$8)</f>
        <v/>
      </c>
      <c r="J408" s="178" t="str">
        <f>IFERROR(VLOOKUP(B408,ExcCalc!O:S,2,FALSE),"")</f>
        <v/>
      </c>
      <c r="K408" s="178" t="str">
        <f>IFERROR(VLOOKUP(B408,ExcCalc!O:S,3,FALSE),"")</f>
        <v/>
      </c>
      <c r="L408" s="178" t="str">
        <f>IFERROR(VLOOKUP(B408,ExcCalc!O:S,4,FALSE),"")</f>
        <v/>
      </c>
      <c r="M408" s="178" t="str">
        <f>IFERROR(VLOOKUP(B408,ExcCalc!O:S,5,FALSE),"")</f>
        <v/>
      </c>
    </row>
    <row r="409" spans="1:13" x14ac:dyDescent="0.2">
      <c r="A409" s="152"/>
      <c r="B409" s="174" t="str">
        <f>IF(ISNUMBER('דיווח דיגומים'!B409),'דיווח דיגומים'!B409,"")</f>
        <v/>
      </c>
      <c r="C409" s="175" t="str">
        <f>IF(ISNUMBER('דיווח דיגומים'!B409),'דיווח דיגומים'!C409,"")</f>
        <v/>
      </c>
      <c r="D409" s="176" t="str">
        <f>IF('דיווח דיגומים'!E409="","",'דיווח דיגומים'!E409)</f>
        <v/>
      </c>
      <c r="E409" s="177" t="str">
        <f>IF(B409="","",IF(VLOOKUP(B409,WQ_UnitID!B:C,2,FALSE)=0,"",VLOOKUP(B409,WQ_UnitID!B:C,2,FALSE)))</f>
        <v/>
      </c>
      <c r="F409" s="178" t="str">
        <f>IF(B409="","",ExcLimit!$B$8)</f>
        <v/>
      </c>
      <c r="G409" s="178" t="str">
        <f>IF(B409="","",IF(D409=Index!$R$24,"",ExcLimit!$C$8))</f>
        <v/>
      </c>
      <c r="H409" s="178" t="str">
        <f>IF(B409="","",ExcLimit!$D$8)</f>
        <v/>
      </c>
      <c r="I409" s="178" t="str">
        <f>IF(B409="","",ExcLimit!$E$8)</f>
        <v/>
      </c>
      <c r="J409" s="178" t="str">
        <f>IFERROR(VLOOKUP(B409,ExcCalc!O:S,2,FALSE),"")</f>
        <v/>
      </c>
      <c r="K409" s="178" t="str">
        <f>IFERROR(VLOOKUP(B409,ExcCalc!O:S,3,FALSE),"")</f>
        <v/>
      </c>
      <c r="L409" s="178" t="str">
        <f>IFERROR(VLOOKUP(B409,ExcCalc!O:S,4,FALSE),"")</f>
        <v/>
      </c>
      <c r="M409" s="178" t="str">
        <f>IFERROR(VLOOKUP(B409,ExcCalc!O:S,5,FALSE),"")</f>
        <v/>
      </c>
    </row>
    <row r="410" spans="1:13" x14ac:dyDescent="0.2">
      <c r="A410" s="152"/>
      <c r="B410" s="174" t="str">
        <f>IF(ISNUMBER('דיווח דיגומים'!B410),'דיווח דיגומים'!B410,"")</f>
        <v/>
      </c>
      <c r="C410" s="175" t="str">
        <f>IF(ISNUMBER('דיווח דיגומים'!B410),'דיווח דיגומים'!C410,"")</f>
        <v/>
      </c>
      <c r="D410" s="176" t="str">
        <f>IF('דיווח דיגומים'!E410="","",'דיווח דיגומים'!E410)</f>
        <v/>
      </c>
      <c r="E410" s="177" t="str">
        <f>IF(B410="","",IF(VLOOKUP(B410,WQ_UnitID!B:C,2,FALSE)=0,"",VLOOKUP(B410,WQ_UnitID!B:C,2,FALSE)))</f>
        <v/>
      </c>
      <c r="F410" s="178" t="str">
        <f>IF(B410="","",ExcLimit!$B$8)</f>
        <v/>
      </c>
      <c r="G410" s="178" t="str">
        <f>IF(B410="","",IF(D410=Index!$R$24,"",ExcLimit!$C$8))</f>
        <v/>
      </c>
      <c r="H410" s="178" t="str">
        <f>IF(B410="","",ExcLimit!$D$8)</f>
        <v/>
      </c>
      <c r="I410" s="178" t="str">
        <f>IF(B410="","",ExcLimit!$E$8)</f>
        <v/>
      </c>
      <c r="J410" s="178" t="str">
        <f>IFERROR(VLOOKUP(B410,ExcCalc!O:S,2,FALSE),"")</f>
        <v/>
      </c>
      <c r="K410" s="178" t="str">
        <f>IFERROR(VLOOKUP(B410,ExcCalc!O:S,3,FALSE),"")</f>
        <v/>
      </c>
      <c r="L410" s="178" t="str">
        <f>IFERROR(VLOOKUP(B410,ExcCalc!O:S,4,FALSE),"")</f>
        <v/>
      </c>
      <c r="M410" s="178" t="str">
        <f>IFERROR(VLOOKUP(B410,ExcCalc!O:S,5,FALSE),"")</f>
        <v/>
      </c>
    </row>
    <row r="411" spans="1:13" x14ac:dyDescent="0.2">
      <c r="A411" s="152"/>
      <c r="B411" s="174" t="str">
        <f>IF(ISNUMBER('דיווח דיגומים'!B411),'דיווח דיגומים'!B411,"")</f>
        <v/>
      </c>
      <c r="C411" s="175" t="str">
        <f>IF(ISNUMBER('דיווח דיגומים'!B411),'דיווח דיגומים'!C411,"")</f>
        <v/>
      </c>
      <c r="D411" s="176" t="str">
        <f>IF('דיווח דיגומים'!E411="","",'דיווח דיגומים'!E411)</f>
        <v/>
      </c>
      <c r="E411" s="177" t="str">
        <f>IF(B411="","",IF(VLOOKUP(B411,WQ_UnitID!B:C,2,FALSE)=0,"",VLOOKUP(B411,WQ_UnitID!B:C,2,FALSE)))</f>
        <v/>
      </c>
      <c r="F411" s="178" t="str">
        <f>IF(B411="","",ExcLimit!$B$8)</f>
        <v/>
      </c>
      <c r="G411" s="178" t="str">
        <f>IF(B411="","",IF(D411=Index!$R$24,"",ExcLimit!$C$8))</f>
        <v/>
      </c>
      <c r="H411" s="178" t="str">
        <f>IF(B411="","",ExcLimit!$D$8)</f>
        <v/>
      </c>
      <c r="I411" s="178" t="str">
        <f>IF(B411="","",ExcLimit!$E$8)</f>
        <v/>
      </c>
      <c r="J411" s="178" t="str">
        <f>IFERROR(VLOOKUP(B411,ExcCalc!O:S,2,FALSE),"")</f>
        <v/>
      </c>
      <c r="K411" s="178" t="str">
        <f>IFERROR(VLOOKUP(B411,ExcCalc!O:S,3,FALSE),"")</f>
        <v/>
      </c>
      <c r="L411" s="178" t="str">
        <f>IFERROR(VLOOKUP(B411,ExcCalc!O:S,4,FALSE),"")</f>
        <v/>
      </c>
      <c r="M411" s="178" t="str">
        <f>IFERROR(VLOOKUP(B411,ExcCalc!O:S,5,FALSE),"")</f>
        <v/>
      </c>
    </row>
    <row r="412" spans="1:13" x14ac:dyDescent="0.2">
      <c r="A412" s="152"/>
      <c r="B412" s="174" t="str">
        <f>IF(ISNUMBER('דיווח דיגומים'!B412),'דיווח דיגומים'!B412,"")</f>
        <v/>
      </c>
      <c r="C412" s="175" t="str">
        <f>IF(ISNUMBER('דיווח דיגומים'!B412),'דיווח דיגומים'!C412,"")</f>
        <v/>
      </c>
      <c r="D412" s="176" t="str">
        <f>IF('דיווח דיגומים'!E412="","",'דיווח דיגומים'!E412)</f>
        <v/>
      </c>
      <c r="E412" s="177" t="str">
        <f>IF(B412="","",IF(VLOOKUP(B412,WQ_UnitID!B:C,2,FALSE)=0,"",VLOOKUP(B412,WQ_UnitID!B:C,2,FALSE)))</f>
        <v/>
      </c>
      <c r="F412" s="178" t="str">
        <f>IF(B412="","",ExcLimit!$B$8)</f>
        <v/>
      </c>
      <c r="G412" s="178" t="str">
        <f>IF(B412="","",IF(D412=Index!$R$24,"",ExcLimit!$C$8))</f>
        <v/>
      </c>
      <c r="H412" s="178" t="str">
        <f>IF(B412="","",ExcLimit!$D$8)</f>
        <v/>
      </c>
      <c r="I412" s="178" t="str">
        <f>IF(B412="","",ExcLimit!$E$8)</f>
        <v/>
      </c>
      <c r="J412" s="178" t="str">
        <f>IFERROR(VLOOKUP(B412,ExcCalc!O:S,2,FALSE),"")</f>
        <v/>
      </c>
      <c r="K412" s="178" t="str">
        <f>IFERROR(VLOOKUP(B412,ExcCalc!O:S,3,FALSE),"")</f>
        <v/>
      </c>
      <c r="L412" s="178" t="str">
        <f>IFERROR(VLOOKUP(B412,ExcCalc!O:S,4,FALSE),"")</f>
        <v/>
      </c>
      <c r="M412" s="178" t="str">
        <f>IFERROR(VLOOKUP(B412,ExcCalc!O:S,5,FALSE),"")</f>
        <v/>
      </c>
    </row>
    <row r="413" spans="1:13" x14ac:dyDescent="0.2">
      <c r="A413" s="152"/>
      <c r="B413" s="174" t="str">
        <f>IF(ISNUMBER('דיווח דיגומים'!B413),'דיווח דיגומים'!B413,"")</f>
        <v/>
      </c>
      <c r="C413" s="175" t="str">
        <f>IF(ISNUMBER('דיווח דיגומים'!B413),'דיווח דיגומים'!C413,"")</f>
        <v/>
      </c>
      <c r="D413" s="176" t="str">
        <f>IF('דיווח דיגומים'!E413="","",'דיווח דיגומים'!E413)</f>
        <v/>
      </c>
      <c r="E413" s="177" t="str">
        <f>IF(B413="","",IF(VLOOKUP(B413,WQ_UnitID!B:C,2,FALSE)=0,"",VLOOKUP(B413,WQ_UnitID!B:C,2,FALSE)))</f>
        <v/>
      </c>
      <c r="F413" s="178" t="str">
        <f>IF(B413="","",ExcLimit!$B$8)</f>
        <v/>
      </c>
      <c r="G413" s="178" t="str">
        <f>IF(B413="","",IF(D413=Index!$R$24,"",ExcLimit!$C$8))</f>
        <v/>
      </c>
      <c r="H413" s="178" t="str">
        <f>IF(B413="","",ExcLimit!$D$8)</f>
        <v/>
      </c>
      <c r="I413" s="178" t="str">
        <f>IF(B413="","",ExcLimit!$E$8)</f>
        <v/>
      </c>
      <c r="J413" s="178" t="str">
        <f>IFERROR(VLOOKUP(B413,ExcCalc!O:S,2,FALSE),"")</f>
        <v/>
      </c>
      <c r="K413" s="178" t="str">
        <f>IFERROR(VLOOKUP(B413,ExcCalc!O:S,3,FALSE),"")</f>
        <v/>
      </c>
      <c r="L413" s="178" t="str">
        <f>IFERROR(VLOOKUP(B413,ExcCalc!O:S,4,FALSE),"")</f>
        <v/>
      </c>
      <c r="M413" s="178" t="str">
        <f>IFERROR(VLOOKUP(B413,ExcCalc!O:S,5,FALSE),"")</f>
        <v/>
      </c>
    </row>
    <row r="414" spans="1:13" x14ac:dyDescent="0.2">
      <c r="A414" s="152"/>
      <c r="B414" s="174" t="str">
        <f>IF(ISNUMBER('דיווח דיגומים'!B414),'דיווח דיגומים'!B414,"")</f>
        <v/>
      </c>
      <c r="C414" s="175" t="str">
        <f>IF(ISNUMBER('דיווח דיגומים'!B414),'דיווח דיגומים'!C414,"")</f>
        <v/>
      </c>
      <c r="D414" s="176" t="str">
        <f>IF('דיווח דיגומים'!E414="","",'דיווח דיגומים'!E414)</f>
        <v/>
      </c>
      <c r="E414" s="177" t="str">
        <f>IF(B414="","",IF(VLOOKUP(B414,WQ_UnitID!B:C,2,FALSE)=0,"",VLOOKUP(B414,WQ_UnitID!B:C,2,FALSE)))</f>
        <v/>
      </c>
      <c r="F414" s="178" t="str">
        <f>IF(B414="","",ExcLimit!$B$8)</f>
        <v/>
      </c>
      <c r="G414" s="178" t="str">
        <f>IF(B414="","",IF(D414=Index!$R$24,"",ExcLimit!$C$8))</f>
        <v/>
      </c>
      <c r="H414" s="178" t="str">
        <f>IF(B414="","",ExcLimit!$D$8)</f>
        <v/>
      </c>
      <c r="I414" s="178" t="str">
        <f>IF(B414="","",ExcLimit!$E$8)</f>
        <v/>
      </c>
      <c r="J414" s="178" t="str">
        <f>IFERROR(VLOOKUP(B414,ExcCalc!O:S,2,FALSE),"")</f>
        <v/>
      </c>
      <c r="K414" s="178" t="str">
        <f>IFERROR(VLOOKUP(B414,ExcCalc!O:S,3,FALSE),"")</f>
        <v/>
      </c>
      <c r="L414" s="178" t="str">
        <f>IFERROR(VLOOKUP(B414,ExcCalc!O:S,4,FALSE),"")</f>
        <v/>
      </c>
      <c r="M414" s="178" t="str">
        <f>IFERROR(VLOOKUP(B414,ExcCalc!O:S,5,FALSE),"")</f>
        <v/>
      </c>
    </row>
    <row r="415" spans="1:13" x14ac:dyDescent="0.2">
      <c r="A415" s="152"/>
      <c r="B415" s="174" t="str">
        <f>IF(ISNUMBER('דיווח דיגומים'!B415),'דיווח דיגומים'!B415,"")</f>
        <v/>
      </c>
      <c r="C415" s="175" t="str">
        <f>IF(ISNUMBER('דיווח דיגומים'!B415),'דיווח דיגומים'!C415,"")</f>
        <v/>
      </c>
      <c r="D415" s="176" t="str">
        <f>IF('דיווח דיגומים'!E415="","",'דיווח דיגומים'!E415)</f>
        <v/>
      </c>
      <c r="E415" s="177" t="str">
        <f>IF(B415="","",IF(VLOOKUP(B415,WQ_UnitID!B:C,2,FALSE)=0,"",VLOOKUP(B415,WQ_UnitID!B:C,2,FALSE)))</f>
        <v/>
      </c>
      <c r="F415" s="178" t="str">
        <f>IF(B415="","",ExcLimit!$B$8)</f>
        <v/>
      </c>
      <c r="G415" s="178" t="str">
        <f>IF(B415="","",IF(D415=Index!$R$24,"",ExcLimit!$C$8))</f>
        <v/>
      </c>
      <c r="H415" s="178" t="str">
        <f>IF(B415="","",ExcLimit!$D$8)</f>
        <v/>
      </c>
      <c r="I415" s="178" t="str">
        <f>IF(B415="","",ExcLimit!$E$8)</f>
        <v/>
      </c>
      <c r="J415" s="178" t="str">
        <f>IFERROR(VLOOKUP(B415,ExcCalc!O:S,2,FALSE),"")</f>
        <v/>
      </c>
      <c r="K415" s="178" t="str">
        <f>IFERROR(VLOOKUP(B415,ExcCalc!O:S,3,FALSE),"")</f>
        <v/>
      </c>
      <c r="L415" s="178" t="str">
        <f>IFERROR(VLOOKUP(B415,ExcCalc!O:S,4,FALSE),"")</f>
        <v/>
      </c>
      <c r="M415" s="178" t="str">
        <f>IFERROR(VLOOKUP(B415,ExcCalc!O:S,5,FALSE),"")</f>
        <v/>
      </c>
    </row>
    <row r="416" spans="1:13" x14ac:dyDescent="0.2">
      <c r="A416" s="152"/>
      <c r="B416" s="174" t="str">
        <f>IF(ISNUMBER('דיווח דיגומים'!B416),'דיווח דיגומים'!B416,"")</f>
        <v/>
      </c>
      <c r="C416" s="175" t="str">
        <f>IF(ISNUMBER('דיווח דיגומים'!B416),'דיווח דיגומים'!C416,"")</f>
        <v/>
      </c>
      <c r="D416" s="176" t="str">
        <f>IF('דיווח דיגומים'!E416="","",'דיווח דיגומים'!E416)</f>
        <v/>
      </c>
      <c r="E416" s="177" t="str">
        <f>IF(B416="","",IF(VLOOKUP(B416,WQ_UnitID!B:C,2,FALSE)=0,"",VLOOKUP(B416,WQ_UnitID!B:C,2,FALSE)))</f>
        <v/>
      </c>
      <c r="F416" s="178" t="str">
        <f>IF(B416="","",ExcLimit!$B$8)</f>
        <v/>
      </c>
      <c r="G416" s="178" t="str">
        <f>IF(B416="","",IF(D416=Index!$R$24,"",ExcLimit!$C$8))</f>
        <v/>
      </c>
      <c r="H416" s="178" t="str">
        <f>IF(B416="","",ExcLimit!$D$8)</f>
        <v/>
      </c>
      <c r="I416" s="178" t="str">
        <f>IF(B416="","",ExcLimit!$E$8)</f>
        <v/>
      </c>
      <c r="J416" s="178" t="str">
        <f>IFERROR(VLOOKUP(B416,ExcCalc!O:S,2,FALSE),"")</f>
        <v/>
      </c>
      <c r="K416" s="178" t="str">
        <f>IFERROR(VLOOKUP(B416,ExcCalc!O:S,3,FALSE),"")</f>
        <v/>
      </c>
      <c r="L416" s="178" t="str">
        <f>IFERROR(VLOOKUP(B416,ExcCalc!O:S,4,FALSE),"")</f>
        <v/>
      </c>
      <c r="M416" s="178" t="str">
        <f>IFERROR(VLOOKUP(B416,ExcCalc!O:S,5,FALSE),"")</f>
        <v/>
      </c>
    </row>
    <row r="417" spans="1:13" x14ac:dyDescent="0.2">
      <c r="A417" s="152"/>
      <c r="B417" s="174" t="str">
        <f>IF(ISNUMBER('דיווח דיגומים'!B417),'דיווח דיגומים'!B417,"")</f>
        <v/>
      </c>
      <c r="C417" s="175" t="str">
        <f>IF(ISNUMBER('דיווח דיגומים'!B417),'דיווח דיגומים'!C417,"")</f>
        <v/>
      </c>
      <c r="D417" s="176" t="str">
        <f>IF('דיווח דיגומים'!E417="","",'דיווח דיגומים'!E417)</f>
        <v/>
      </c>
      <c r="E417" s="177" t="str">
        <f>IF(B417="","",IF(VLOOKUP(B417,WQ_UnitID!B:C,2,FALSE)=0,"",VLOOKUP(B417,WQ_UnitID!B:C,2,FALSE)))</f>
        <v/>
      </c>
      <c r="F417" s="178" t="str">
        <f>IF(B417="","",ExcLimit!$B$8)</f>
        <v/>
      </c>
      <c r="G417" s="178" t="str">
        <f>IF(B417="","",IF(D417=Index!$R$24,"",ExcLimit!$C$8))</f>
        <v/>
      </c>
      <c r="H417" s="178" t="str">
        <f>IF(B417="","",ExcLimit!$D$8)</f>
        <v/>
      </c>
      <c r="I417" s="178" t="str">
        <f>IF(B417="","",ExcLimit!$E$8)</f>
        <v/>
      </c>
      <c r="J417" s="178" t="str">
        <f>IFERROR(VLOOKUP(B417,ExcCalc!O:S,2,FALSE),"")</f>
        <v/>
      </c>
      <c r="K417" s="178" t="str">
        <f>IFERROR(VLOOKUP(B417,ExcCalc!O:S,3,FALSE),"")</f>
        <v/>
      </c>
      <c r="L417" s="178" t="str">
        <f>IFERROR(VLOOKUP(B417,ExcCalc!O:S,4,FALSE),"")</f>
        <v/>
      </c>
      <c r="M417" s="178" t="str">
        <f>IFERROR(VLOOKUP(B417,ExcCalc!O:S,5,FALSE),"")</f>
        <v/>
      </c>
    </row>
    <row r="418" spans="1:13" x14ac:dyDescent="0.2">
      <c r="A418" s="152"/>
      <c r="B418" s="174" t="str">
        <f>IF(ISNUMBER('דיווח דיגומים'!B418),'דיווח דיגומים'!B418,"")</f>
        <v/>
      </c>
      <c r="C418" s="175" t="str">
        <f>IF(ISNUMBER('דיווח דיגומים'!B418),'דיווח דיגומים'!C418,"")</f>
        <v/>
      </c>
      <c r="D418" s="176" t="str">
        <f>IF('דיווח דיגומים'!E418="","",'דיווח דיגומים'!E418)</f>
        <v/>
      </c>
      <c r="E418" s="177" t="str">
        <f>IF(B418="","",IF(VLOOKUP(B418,WQ_UnitID!B:C,2,FALSE)=0,"",VLOOKUP(B418,WQ_UnitID!B:C,2,FALSE)))</f>
        <v/>
      </c>
      <c r="F418" s="178" t="str">
        <f>IF(B418="","",ExcLimit!$B$8)</f>
        <v/>
      </c>
      <c r="G418" s="178" t="str">
        <f>IF(B418="","",IF(D418=Index!$R$24,"",ExcLimit!$C$8))</f>
        <v/>
      </c>
      <c r="H418" s="178" t="str">
        <f>IF(B418="","",ExcLimit!$D$8)</f>
        <v/>
      </c>
      <c r="I418" s="178" t="str">
        <f>IF(B418="","",ExcLimit!$E$8)</f>
        <v/>
      </c>
      <c r="J418" s="178" t="str">
        <f>IFERROR(VLOOKUP(B418,ExcCalc!O:S,2,FALSE),"")</f>
        <v/>
      </c>
      <c r="K418" s="178" t="str">
        <f>IFERROR(VLOOKUP(B418,ExcCalc!O:S,3,FALSE),"")</f>
        <v/>
      </c>
      <c r="L418" s="178" t="str">
        <f>IFERROR(VLOOKUP(B418,ExcCalc!O:S,4,FALSE),"")</f>
        <v/>
      </c>
      <c r="M418" s="178" t="str">
        <f>IFERROR(VLOOKUP(B418,ExcCalc!O:S,5,FALSE),"")</f>
        <v/>
      </c>
    </row>
    <row r="419" spans="1:13" x14ac:dyDescent="0.2">
      <c r="A419" s="152"/>
      <c r="B419" s="174" t="str">
        <f>IF(ISNUMBER('דיווח דיגומים'!B419),'דיווח דיגומים'!B419,"")</f>
        <v/>
      </c>
      <c r="C419" s="175" t="str">
        <f>IF(ISNUMBER('דיווח דיגומים'!B419),'דיווח דיגומים'!C419,"")</f>
        <v/>
      </c>
      <c r="D419" s="176" t="str">
        <f>IF('דיווח דיגומים'!E419="","",'דיווח דיגומים'!E419)</f>
        <v/>
      </c>
      <c r="E419" s="177" t="str">
        <f>IF(B419="","",IF(VLOOKUP(B419,WQ_UnitID!B:C,2,FALSE)=0,"",VLOOKUP(B419,WQ_UnitID!B:C,2,FALSE)))</f>
        <v/>
      </c>
      <c r="F419" s="178" t="str">
        <f>IF(B419="","",ExcLimit!$B$8)</f>
        <v/>
      </c>
      <c r="G419" s="178" t="str">
        <f>IF(B419="","",IF(D419=Index!$R$24,"",ExcLimit!$C$8))</f>
        <v/>
      </c>
      <c r="H419" s="178" t="str">
        <f>IF(B419="","",ExcLimit!$D$8)</f>
        <v/>
      </c>
      <c r="I419" s="178" t="str">
        <f>IF(B419="","",ExcLimit!$E$8)</f>
        <v/>
      </c>
      <c r="J419" s="178" t="str">
        <f>IFERROR(VLOOKUP(B419,ExcCalc!O:S,2,FALSE),"")</f>
        <v/>
      </c>
      <c r="K419" s="178" t="str">
        <f>IFERROR(VLOOKUP(B419,ExcCalc!O:S,3,FALSE),"")</f>
        <v/>
      </c>
      <c r="L419" s="178" t="str">
        <f>IFERROR(VLOOKUP(B419,ExcCalc!O:S,4,FALSE),"")</f>
        <v/>
      </c>
      <c r="M419" s="178" t="str">
        <f>IFERROR(VLOOKUP(B419,ExcCalc!O:S,5,FALSE),"")</f>
        <v/>
      </c>
    </row>
    <row r="420" spans="1:13" x14ac:dyDescent="0.2">
      <c r="A420" s="152"/>
      <c r="B420" s="174" t="str">
        <f>IF(ISNUMBER('דיווח דיגומים'!B420),'דיווח דיגומים'!B420,"")</f>
        <v/>
      </c>
      <c r="C420" s="175" t="str">
        <f>IF(ISNUMBER('דיווח דיגומים'!B420),'דיווח דיגומים'!C420,"")</f>
        <v/>
      </c>
      <c r="D420" s="176" t="str">
        <f>IF('דיווח דיגומים'!E420="","",'דיווח דיגומים'!E420)</f>
        <v/>
      </c>
      <c r="E420" s="177" t="str">
        <f>IF(B420="","",IF(VLOOKUP(B420,WQ_UnitID!B:C,2,FALSE)=0,"",VLOOKUP(B420,WQ_UnitID!B:C,2,FALSE)))</f>
        <v/>
      </c>
      <c r="F420" s="178" t="str">
        <f>IF(B420="","",ExcLimit!$B$8)</f>
        <v/>
      </c>
      <c r="G420" s="178" t="str">
        <f>IF(B420="","",IF(D420=Index!$R$24,"",ExcLimit!$C$8))</f>
        <v/>
      </c>
      <c r="H420" s="178" t="str">
        <f>IF(B420="","",ExcLimit!$D$8)</f>
        <v/>
      </c>
      <c r="I420" s="178" t="str">
        <f>IF(B420="","",ExcLimit!$E$8)</f>
        <v/>
      </c>
      <c r="J420" s="178" t="str">
        <f>IFERROR(VLOOKUP(B420,ExcCalc!O:S,2,FALSE),"")</f>
        <v/>
      </c>
      <c r="K420" s="178" t="str">
        <f>IFERROR(VLOOKUP(B420,ExcCalc!O:S,3,FALSE),"")</f>
        <v/>
      </c>
      <c r="L420" s="178" t="str">
        <f>IFERROR(VLOOKUP(B420,ExcCalc!O:S,4,FALSE),"")</f>
        <v/>
      </c>
      <c r="M420" s="178" t="str">
        <f>IFERROR(VLOOKUP(B420,ExcCalc!O:S,5,FALSE),"")</f>
        <v/>
      </c>
    </row>
    <row r="421" spans="1:13" x14ac:dyDescent="0.2">
      <c r="A421" s="152"/>
      <c r="B421" s="174" t="str">
        <f>IF(ISNUMBER('דיווח דיגומים'!B421),'דיווח דיגומים'!B421,"")</f>
        <v/>
      </c>
      <c r="C421" s="175" t="str">
        <f>IF(ISNUMBER('דיווח דיגומים'!B421),'דיווח דיגומים'!C421,"")</f>
        <v/>
      </c>
      <c r="D421" s="176" t="str">
        <f>IF('דיווח דיגומים'!E421="","",'דיווח דיגומים'!E421)</f>
        <v/>
      </c>
      <c r="E421" s="177" t="str">
        <f>IF(B421="","",IF(VLOOKUP(B421,WQ_UnitID!B:C,2,FALSE)=0,"",VLOOKUP(B421,WQ_UnitID!B:C,2,FALSE)))</f>
        <v/>
      </c>
      <c r="F421" s="178" t="str">
        <f>IF(B421="","",ExcLimit!$B$8)</f>
        <v/>
      </c>
      <c r="G421" s="178" t="str">
        <f>IF(B421="","",IF(D421=Index!$R$24,"",ExcLimit!$C$8))</f>
        <v/>
      </c>
      <c r="H421" s="178" t="str">
        <f>IF(B421="","",ExcLimit!$D$8)</f>
        <v/>
      </c>
      <c r="I421" s="178" t="str">
        <f>IF(B421="","",ExcLimit!$E$8)</f>
        <v/>
      </c>
      <c r="J421" s="178" t="str">
        <f>IFERROR(VLOOKUP(B421,ExcCalc!O:S,2,FALSE),"")</f>
        <v/>
      </c>
      <c r="K421" s="178" t="str">
        <f>IFERROR(VLOOKUP(B421,ExcCalc!O:S,3,FALSE),"")</f>
        <v/>
      </c>
      <c r="L421" s="178" t="str">
        <f>IFERROR(VLOOKUP(B421,ExcCalc!O:S,4,FALSE),"")</f>
        <v/>
      </c>
      <c r="M421" s="178" t="str">
        <f>IFERROR(VLOOKUP(B421,ExcCalc!O:S,5,FALSE),"")</f>
        <v/>
      </c>
    </row>
    <row r="422" spans="1:13" x14ac:dyDescent="0.2">
      <c r="A422" s="152"/>
      <c r="B422" s="174" t="str">
        <f>IF(ISNUMBER('דיווח דיגומים'!B422),'דיווח דיגומים'!B422,"")</f>
        <v/>
      </c>
      <c r="C422" s="175" t="str">
        <f>IF(ISNUMBER('דיווח דיגומים'!B422),'דיווח דיגומים'!C422,"")</f>
        <v/>
      </c>
      <c r="D422" s="176" t="str">
        <f>IF('דיווח דיגומים'!E422="","",'דיווח דיגומים'!E422)</f>
        <v/>
      </c>
      <c r="E422" s="177" t="str">
        <f>IF(B422="","",IF(VLOOKUP(B422,WQ_UnitID!B:C,2,FALSE)=0,"",VLOOKUP(B422,WQ_UnitID!B:C,2,FALSE)))</f>
        <v/>
      </c>
      <c r="F422" s="178" t="str">
        <f>IF(B422="","",ExcLimit!$B$8)</f>
        <v/>
      </c>
      <c r="G422" s="178" t="str">
        <f>IF(B422="","",IF(D422=Index!$R$24,"",ExcLimit!$C$8))</f>
        <v/>
      </c>
      <c r="H422" s="178" t="str">
        <f>IF(B422="","",ExcLimit!$D$8)</f>
        <v/>
      </c>
      <c r="I422" s="178" t="str">
        <f>IF(B422="","",ExcLimit!$E$8)</f>
        <v/>
      </c>
      <c r="J422" s="178" t="str">
        <f>IFERROR(VLOOKUP(B422,ExcCalc!O:S,2,FALSE),"")</f>
        <v/>
      </c>
      <c r="K422" s="178" t="str">
        <f>IFERROR(VLOOKUP(B422,ExcCalc!O:S,3,FALSE),"")</f>
        <v/>
      </c>
      <c r="L422" s="178" t="str">
        <f>IFERROR(VLOOKUP(B422,ExcCalc!O:S,4,FALSE),"")</f>
        <v/>
      </c>
      <c r="M422" s="178" t="str">
        <f>IFERROR(VLOOKUP(B422,ExcCalc!O:S,5,FALSE),"")</f>
        <v/>
      </c>
    </row>
    <row r="423" spans="1:13" x14ac:dyDescent="0.2">
      <c r="A423" s="152"/>
      <c r="B423" s="174" t="str">
        <f>IF(ISNUMBER('דיווח דיגומים'!B423),'דיווח דיגומים'!B423,"")</f>
        <v/>
      </c>
      <c r="C423" s="175" t="str">
        <f>IF(ISNUMBER('דיווח דיגומים'!B423),'דיווח דיגומים'!C423,"")</f>
        <v/>
      </c>
      <c r="D423" s="176" t="str">
        <f>IF('דיווח דיגומים'!E423="","",'דיווח דיגומים'!E423)</f>
        <v/>
      </c>
      <c r="E423" s="177" t="str">
        <f>IF(B423="","",IF(VLOOKUP(B423,WQ_UnitID!B:C,2,FALSE)=0,"",VLOOKUP(B423,WQ_UnitID!B:C,2,FALSE)))</f>
        <v/>
      </c>
      <c r="F423" s="178" t="str">
        <f>IF(B423="","",ExcLimit!$B$8)</f>
        <v/>
      </c>
      <c r="G423" s="178" t="str">
        <f>IF(B423="","",IF(D423=Index!$R$24,"",ExcLimit!$C$8))</f>
        <v/>
      </c>
      <c r="H423" s="178" t="str">
        <f>IF(B423="","",ExcLimit!$D$8)</f>
        <v/>
      </c>
      <c r="I423" s="178" t="str">
        <f>IF(B423="","",ExcLimit!$E$8)</f>
        <v/>
      </c>
      <c r="J423" s="178" t="str">
        <f>IFERROR(VLOOKUP(B423,ExcCalc!O:S,2,FALSE),"")</f>
        <v/>
      </c>
      <c r="K423" s="178" t="str">
        <f>IFERROR(VLOOKUP(B423,ExcCalc!O:S,3,FALSE),"")</f>
        <v/>
      </c>
      <c r="L423" s="178" t="str">
        <f>IFERROR(VLOOKUP(B423,ExcCalc!O:S,4,FALSE),"")</f>
        <v/>
      </c>
      <c r="M423" s="178" t="str">
        <f>IFERROR(VLOOKUP(B423,ExcCalc!O:S,5,FALSE),"")</f>
        <v/>
      </c>
    </row>
    <row r="424" spans="1:13" x14ac:dyDescent="0.2">
      <c r="A424" s="152"/>
      <c r="B424" s="174" t="str">
        <f>IF(ISNUMBER('דיווח דיגומים'!B424),'דיווח דיגומים'!B424,"")</f>
        <v/>
      </c>
      <c r="C424" s="175" t="str">
        <f>IF(ISNUMBER('דיווח דיגומים'!B424),'דיווח דיגומים'!C424,"")</f>
        <v/>
      </c>
      <c r="D424" s="176" t="str">
        <f>IF('דיווח דיגומים'!E424="","",'דיווח דיגומים'!E424)</f>
        <v/>
      </c>
      <c r="E424" s="177" t="str">
        <f>IF(B424="","",IF(VLOOKUP(B424,WQ_UnitID!B:C,2,FALSE)=0,"",VLOOKUP(B424,WQ_UnitID!B:C,2,FALSE)))</f>
        <v/>
      </c>
      <c r="F424" s="178" t="str">
        <f>IF(B424="","",ExcLimit!$B$8)</f>
        <v/>
      </c>
      <c r="G424" s="178" t="str">
        <f>IF(B424="","",IF(D424=Index!$R$24,"",ExcLimit!$C$8))</f>
        <v/>
      </c>
      <c r="H424" s="178" t="str">
        <f>IF(B424="","",ExcLimit!$D$8)</f>
        <v/>
      </c>
      <c r="I424" s="178" t="str">
        <f>IF(B424="","",ExcLimit!$E$8)</f>
        <v/>
      </c>
      <c r="J424" s="178" t="str">
        <f>IFERROR(VLOOKUP(B424,ExcCalc!O:S,2,FALSE),"")</f>
        <v/>
      </c>
      <c r="K424" s="178" t="str">
        <f>IFERROR(VLOOKUP(B424,ExcCalc!O:S,3,FALSE),"")</f>
        <v/>
      </c>
      <c r="L424" s="178" t="str">
        <f>IFERROR(VLOOKUP(B424,ExcCalc!O:S,4,FALSE),"")</f>
        <v/>
      </c>
      <c r="M424" s="178" t="str">
        <f>IFERROR(VLOOKUP(B424,ExcCalc!O:S,5,FALSE),"")</f>
        <v/>
      </c>
    </row>
    <row r="425" spans="1:13" x14ac:dyDescent="0.2">
      <c r="A425" s="152"/>
      <c r="B425" s="174" t="str">
        <f>IF(ISNUMBER('דיווח דיגומים'!B425),'דיווח דיגומים'!B425,"")</f>
        <v/>
      </c>
      <c r="C425" s="175" t="str">
        <f>IF(ISNUMBER('דיווח דיגומים'!B425),'דיווח דיגומים'!C425,"")</f>
        <v/>
      </c>
      <c r="D425" s="176" t="str">
        <f>IF('דיווח דיגומים'!E425="","",'דיווח דיגומים'!E425)</f>
        <v/>
      </c>
      <c r="E425" s="177" t="str">
        <f>IF(B425="","",IF(VLOOKUP(B425,WQ_UnitID!B:C,2,FALSE)=0,"",VLOOKUP(B425,WQ_UnitID!B:C,2,FALSE)))</f>
        <v/>
      </c>
      <c r="F425" s="178" t="str">
        <f>IF(B425="","",ExcLimit!$B$8)</f>
        <v/>
      </c>
      <c r="G425" s="178" t="str">
        <f>IF(B425="","",IF(D425=Index!$R$24,"",ExcLimit!$C$8))</f>
        <v/>
      </c>
      <c r="H425" s="178" t="str">
        <f>IF(B425="","",ExcLimit!$D$8)</f>
        <v/>
      </c>
      <c r="I425" s="178" t="str">
        <f>IF(B425="","",ExcLimit!$E$8)</f>
        <v/>
      </c>
      <c r="J425" s="178" t="str">
        <f>IFERROR(VLOOKUP(B425,ExcCalc!O:S,2,FALSE),"")</f>
        <v/>
      </c>
      <c r="K425" s="178" t="str">
        <f>IFERROR(VLOOKUP(B425,ExcCalc!O:S,3,FALSE),"")</f>
        <v/>
      </c>
      <c r="L425" s="178" t="str">
        <f>IFERROR(VLOOKUP(B425,ExcCalc!O:S,4,FALSE),"")</f>
        <v/>
      </c>
      <c r="M425" s="178" t="str">
        <f>IFERROR(VLOOKUP(B425,ExcCalc!O:S,5,FALSE),"")</f>
        <v/>
      </c>
    </row>
    <row r="426" spans="1:13" x14ac:dyDescent="0.2">
      <c r="A426" s="152"/>
      <c r="B426" s="174" t="str">
        <f>IF(ISNUMBER('דיווח דיגומים'!B426),'דיווח דיגומים'!B426,"")</f>
        <v/>
      </c>
      <c r="C426" s="175" t="str">
        <f>IF(ISNUMBER('דיווח דיגומים'!B426),'דיווח דיגומים'!C426,"")</f>
        <v/>
      </c>
      <c r="D426" s="176" t="str">
        <f>IF('דיווח דיגומים'!E426="","",'דיווח דיגומים'!E426)</f>
        <v/>
      </c>
      <c r="E426" s="177" t="str">
        <f>IF(B426="","",IF(VLOOKUP(B426,WQ_UnitID!B:C,2,FALSE)=0,"",VLOOKUP(B426,WQ_UnitID!B:C,2,FALSE)))</f>
        <v/>
      </c>
      <c r="F426" s="178" t="str">
        <f>IF(B426="","",ExcLimit!$B$8)</f>
        <v/>
      </c>
      <c r="G426" s="178" t="str">
        <f>IF(B426="","",IF(D426=Index!$R$24,"",ExcLimit!$C$8))</f>
        <v/>
      </c>
      <c r="H426" s="178" t="str">
        <f>IF(B426="","",ExcLimit!$D$8)</f>
        <v/>
      </c>
      <c r="I426" s="178" t="str">
        <f>IF(B426="","",ExcLimit!$E$8)</f>
        <v/>
      </c>
      <c r="J426" s="178" t="str">
        <f>IFERROR(VLOOKUP(B426,ExcCalc!O:S,2,FALSE),"")</f>
        <v/>
      </c>
      <c r="K426" s="178" t="str">
        <f>IFERROR(VLOOKUP(B426,ExcCalc!O:S,3,FALSE),"")</f>
        <v/>
      </c>
      <c r="L426" s="178" t="str">
        <f>IFERROR(VLOOKUP(B426,ExcCalc!O:S,4,FALSE),"")</f>
        <v/>
      </c>
      <c r="M426" s="178" t="str">
        <f>IFERROR(VLOOKUP(B426,ExcCalc!O:S,5,FALSE),"")</f>
        <v/>
      </c>
    </row>
    <row r="427" spans="1:13" x14ac:dyDescent="0.2">
      <c r="A427" s="152"/>
      <c r="B427" s="174" t="str">
        <f>IF(ISNUMBER('דיווח דיגומים'!B427),'דיווח דיגומים'!B427,"")</f>
        <v/>
      </c>
      <c r="C427" s="175" t="str">
        <f>IF(ISNUMBER('דיווח דיגומים'!B427),'דיווח דיגומים'!C427,"")</f>
        <v/>
      </c>
      <c r="D427" s="176" t="str">
        <f>IF('דיווח דיגומים'!E427="","",'דיווח דיגומים'!E427)</f>
        <v/>
      </c>
      <c r="E427" s="177" t="str">
        <f>IF(B427="","",IF(VLOOKUP(B427,WQ_UnitID!B:C,2,FALSE)=0,"",VLOOKUP(B427,WQ_UnitID!B:C,2,FALSE)))</f>
        <v/>
      </c>
      <c r="F427" s="178" t="str">
        <f>IF(B427="","",ExcLimit!$B$8)</f>
        <v/>
      </c>
      <c r="G427" s="178" t="str">
        <f>IF(B427="","",IF(D427=Index!$R$24,"",ExcLimit!$C$8))</f>
        <v/>
      </c>
      <c r="H427" s="178" t="str">
        <f>IF(B427="","",ExcLimit!$D$8)</f>
        <v/>
      </c>
      <c r="I427" s="178" t="str">
        <f>IF(B427="","",ExcLimit!$E$8)</f>
        <v/>
      </c>
      <c r="J427" s="178" t="str">
        <f>IFERROR(VLOOKUP(B427,ExcCalc!O:S,2,FALSE),"")</f>
        <v/>
      </c>
      <c r="K427" s="178" t="str">
        <f>IFERROR(VLOOKUP(B427,ExcCalc!O:S,3,FALSE),"")</f>
        <v/>
      </c>
      <c r="L427" s="178" t="str">
        <f>IFERROR(VLOOKUP(B427,ExcCalc!O:S,4,FALSE),"")</f>
        <v/>
      </c>
      <c r="M427" s="178" t="str">
        <f>IFERROR(VLOOKUP(B427,ExcCalc!O:S,5,FALSE),"")</f>
        <v/>
      </c>
    </row>
    <row r="428" spans="1:13" x14ac:dyDescent="0.2">
      <c r="A428" s="152"/>
      <c r="B428" s="174" t="str">
        <f>IF(ISNUMBER('דיווח דיגומים'!B428),'דיווח דיגומים'!B428,"")</f>
        <v/>
      </c>
      <c r="C428" s="175" t="str">
        <f>IF(ISNUMBER('דיווח דיגומים'!B428),'דיווח דיגומים'!C428,"")</f>
        <v/>
      </c>
      <c r="D428" s="176" t="str">
        <f>IF('דיווח דיגומים'!E428="","",'דיווח דיגומים'!E428)</f>
        <v/>
      </c>
      <c r="E428" s="177" t="str">
        <f>IF(B428="","",IF(VLOOKUP(B428,WQ_UnitID!B:C,2,FALSE)=0,"",VLOOKUP(B428,WQ_UnitID!B:C,2,FALSE)))</f>
        <v/>
      </c>
      <c r="F428" s="178" t="str">
        <f>IF(B428="","",ExcLimit!$B$8)</f>
        <v/>
      </c>
      <c r="G428" s="178" t="str">
        <f>IF(B428="","",IF(D428=Index!$R$24,"",ExcLimit!$C$8))</f>
        <v/>
      </c>
      <c r="H428" s="178" t="str">
        <f>IF(B428="","",ExcLimit!$D$8)</f>
        <v/>
      </c>
      <c r="I428" s="178" t="str">
        <f>IF(B428="","",ExcLimit!$E$8)</f>
        <v/>
      </c>
      <c r="J428" s="178" t="str">
        <f>IFERROR(VLOOKUP(B428,ExcCalc!O:S,2,FALSE),"")</f>
        <v/>
      </c>
      <c r="K428" s="178" t="str">
        <f>IFERROR(VLOOKUP(B428,ExcCalc!O:S,3,FALSE),"")</f>
        <v/>
      </c>
      <c r="L428" s="178" t="str">
        <f>IFERROR(VLOOKUP(B428,ExcCalc!O:S,4,FALSE),"")</f>
        <v/>
      </c>
      <c r="M428" s="178" t="str">
        <f>IFERROR(VLOOKUP(B428,ExcCalc!O:S,5,FALSE),"")</f>
        <v/>
      </c>
    </row>
    <row r="429" spans="1:13" x14ac:dyDescent="0.2">
      <c r="A429" s="152"/>
      <c r="B429" s="174" t="str">
        <f>IF(ISNUMBER('דיווח דיגומים'!B429),'דיווח דיגומים'!B429,"")</f>
        <v/>
      </c>
      <c r="C429" s="175" t="str">
        <f>IF(ISNUMBER('דיווח דיגומים'!B429),'דיווח דיגומים'!C429,"")</f>
        <v/>
      </c>
      <c r="D429" s="176" t="str">
        <f>IF('דיווח דיגומים'!E429="","",'דיווח דיגומים'!E429)</f>
        <v/>
      </c>
      <c r="E429" s="177" t="str">
        <f>IF(B429="","",IF(VLOOKUP(B429,WQ_UnitID!B:C,2,FALSE)=0,"",VLOOKUP(B429,WQ_UnitID!B:C,2,FALSE)))</f>
        <v/>
      </c>
      <c r="F429" s="178" t="str">
        <f>IF(B429="","",ExcLimit!$B$8)</f>
        <v/>
      </c>
      <c r="G429" s="178" t="str">
        <f>IF(B429="","",IF(D429=Index!$R$24,"",ExcLimit!$C$8))</f>
        <v/>
      </c>
      <c r="H429" s="178" t="str">
        <f>IF(B429="","",ExcLimit!$D$8)</f>
        <v/>
      </c>
      <c r="I429" s="178" t="str">
        <f>IF(B429="","",ExcLimit!$E$8)</f>
        <v/>
      </c>
      <c r="J429" s="178" t="str">
        <f>IFERROR(VLOOKUP(B429,ExcCalc!O:S,2,FALSE),"")</f>
        <v/>
      </c>
      <c r="K429" s="178" t="str">
        <f>IFERROR(VLOOKUP(B429,ExcCalc!O:S,3,FALSE),"")</f>
        <v/>
      </c>
      <c r="L429" s="178" t="str">
        <f>IFERROR(VLOOKUP(B429,ExcCalc!O:S,4,FALSE),"")</f>
        <v/>
      </c>
      <c r="M429" s="178" t="str">
        <f>IFERROR(VLOOKUP(B429,ExcCalc!O:S,5,FALSE),"")</f>
        <v/>
      </c>
    </row>
    <row r="430" spans="1:13" x14ac:dyDescent="0.2">
      <c r="A430" s="152"/>
      <c r="B430" s="174" t="str">
        <f>IF(ISNUMBER('דיווח דיגומים'!B430),'דיווח דיגומים'!B430,"")</f>
        <v/>
      </c>
      <c r="C430" s="175" t="str">
        <f>IF(ISNUMBER('דיווח דיגומים'!B430),'דיווח דיגומים'!C430,"")</f>
        <v/>
      </c>
      <c r="D430" s="176" t="str">
        <f>IF('דיווח דיגומים'!E430="","",'דיווח דיגומים'!E430)</f>
        <v/>
      </c>
      <c r="E430" s="177" t="str">
        <f>IF(B430="","",IF(VLOOKUP(B430,WQ_UnitID!B:C,2,FALSE)=0,"",VLOOKUP(B430,WQ_UnitID!B:C,2,FALSE)))</f>
        <v/>
      </c>
      <c r="F430" s="178" t="str">
        <f>IF(B430="","",ExcLimit!$B$8)</f>
        <v/>
      </c>
      <c r="G430" s="178" t="str">
        <f>IF(B430="","",IF(D430=Index!$R$24,"",ExcLimit!$C$8))</f>
        <v/>
      </c>
      <c r="H430" s="178" t="str">
        <f>IF(B430="","",ExcLimit!$D$8)</f>
        <v/>
      </c>
      <c r="I430" s="178" t="str">
        <f>IF(B430="","",ExcLimit!$E$8)</f>
        <v/>
      </c>
      <c r="J430" s="178" t="str">
        <f>IFERROR(VLOOKUP(B430,ExcCalc!O:S,2,FALSE),"")</f>
        <v/>
      </c>
      <c r="K430" s="178" t="str">
        <f>IFERROR(VLOOKUP(B430,ExcCalc!O:S,3,FALSE),"")</f>
        <v/>
      </c>
      <c r="L430" s="178" t="str">
        <f>IFERROR(VLOOKUP(B430,ExcCalc!O:S,4,FALSE),"")</f>
        <v/>
      </c>
      <c r="M430" s="178" t="str">
        <f>IFERROR(VLOOKUP(B430,ExcCalc!O:S,5,FALSE),"")</f>
        <v/>
      </c>
    </row>
    <row r="431" spans="1:13" x14ac:dyDescent="0.2">
      <c r="A431" s="152"/>
      <c r="B431" s="174" t="str">
        <f>IF(ISNUMBER('דיווח דיגומים'!B431),'דיווח דיגומים'!B431,"")</f>
        <v/>
      </c>
      <c r="C431" s="175" t="str">
        <f>IF(ISNUMBER('דיווח דיגומים'!B431),'דיווח דיגומים'!C431,"")</f>
        <v/>
      </c>
      <c r="D431" s="176" t="str">
        <f>IF('דיווח דיגומים'!E431="","",'דיווח דיגומים'!E431)</f>
        <v/>
      </c>
      <c r="E431" s="177" t="str">
        <f>IF(B431="","",IF(VLOOKUP(B431,WQ_UnitID!B:C,2,FALSE)=0,"",VLOOKUP(B431,WQ_UnitID!B:C,2,FALSE)))</f>
        <v/>
      </c>
      <c r="F431" s="178" t="str">
        <f>IF(B431="","",ExcLimit!$B$8)</f>
        <v/>
      </c>
      <c r="G431" s="178" t="str">
        <f>IF(B431="","",IF(D431=Index!$R$24,"",ExcLimit!$C$8))</f>
        <v/>
      </c>
      <c r="H431" s="178" t="str">
        <f>IF(B431="","",ExcLimit!$D$8)</f>
        <v/>
      </c>
      <c r="I431" s="178" t="str">
        <f>IF(B431="","",ExcLimit!$E$8)</f>
        <v/>
      </c>
      <c r="J431" s="178" t="str">
        <f>IFERROR(VLOOKUP(B431,ExcCalc!O:S,2,FALSE),"")</f>
        <v/>
      </c>
      <c r="K431" s="178" t="str">
        <f>IFERROR(VLOOKUP(B431,ExcCalc!O:S,3,FALSE),"")</f>
        <v/>
      </c>
      <c r="L431" s="178" t="str">
        <f>IFERROR(VLOOKUP(B431,ExcCalc!O:S,4,FALSE),"")</f>
        <v/>
      </c>
      <c r="M431" s="178" t="str">
        <f>IFERROR(VLOOKUP(B431,ExcCalc!O:S,5,FALSE),"")</f>
        <v/>
      </c>
    </row>
    <row r="432" spans="1:13" x14ac:dyDescent="0.2">
      <c r="A432" s="152"/>
      <c r="B432" s="174" t="str">
        <f>IF(ISNUMBER('דיווח דיגומים'!B432),'דיווח דיגומים'!B432,"")</f>
        <v/>
      </c>
      <c r="C432" s="175" t="str">
        <f>IF(ISNUMBER('דיווח דיגומים'!B432),'דיווח דיגומים'!C432,"")</f>
        <v/>
      </c>
      <c r="D432" s="176" t="str">
        <f>IF('דיווח דיגומים'!E432="","",'דיווח דיגומים'!E432)</f>
        <v/>
      </c>
      <c r="E432" s="177" t="str">
        <f>IF(B432="","",IF(VLOOKUP(B432,WQ_UnitID!B:C,2,FALSE)=0,"",VLOOKUP(B432,WQ_UnitID!B:C,2,FALSE)))</f>
        <v/>
      </c>
      <c r="F432" s="178" t="str">
        <f>IF(B432="","",ExcLimit!$B$8)</f>
        <v/>
      </c>
      <c r="G432" s="178" t="str">
        <f>IF(B432="","",IF(D432=Index!$R$24,"",ExcLimit!$C$8))</f>
        <v/>
      </c>
      <c r="H432" s="178" t="str">
        <f>IF(B432="","",ExcLimit!$D$8)</f>
        <v/>
      </c>
      <c r="I432" s="178" t="str">
        <f>IF(B432="","",ExcLimit!$E$8)</f>
        <v/>
      </c>
      <c r="J432" s="178" t="str">
        <f>IFERROR(VLOOKUP(B432,ExcCalc!O:S,2,FALSE),"")</f>
        <v/>
      </c>
      <c r="K432" s="178" t="str">
        <f>IFERROR(VLOOKUP(B432,ExcCalc!O:S,3,FALSE),"")</f>
        <v/>
      </c>
      <c r="L432" s="178" t="str">
        <f>IFERROR(VLOOKUP(B432,ExcCalc!O:S,4,FALSE),"")</f>
        <v/>
      </c>
      <c r="M432" s="178" t="str">
        <f>IFERROR(VLOOKUP(B432,ExcCalc!O:S,5,FALSE),"")</f>
        <v/>
      </c>
    </row>
    <row r="433" spans="1:13" x14ac:dyDescent="0.2">
      <c r="A433" s="152"/>
      <c r="B433" s="174" t="str">
        <f>IF(ISNUMBER('דיווח דיגומים'!B433),'דיווח דיגומים'!B433,"")</f>
        <v/>
      </c>
      <c r="C433" s="175" t="str">
        <f>IF(ISNUMBER('דיווח דיגומים'!B433),'דיווח דיגומים'!C433,"")</f>
        <v/>
      </c>
      <c r="D433" s="176" t="str">
        <f>IF('דיווח דיגומים'!E433="","",'דיווח דיגומים'!E433)</f>
        <v/>
      </c>
      <c r="E433" s="177" t="str">
        <f>IF(B433="","",IF(VLOOKUP(B433,WQ_UnitID!B:C,2,FALSE)=0,"",VLOOKUP(B433,WQ_UnitID!B:C,2,FALSE)))</f>
        <v/>
      </c>
      <c r="F433" s="178" t="str">
        <f>IF(B433="","",ExcLimit!$B$8)</f>
        <v/>
      </c>
      <c r="G433" s="178" t="str">
        <f>IF(B433="","",IF(D433=Index!$R$24,"",ExcLimit!$C$8))</f>
        <v/>
      </c>
      <c r="H433" s="178" t="str">
        <f>IF(B433="","",ExcLimit!$D$8)</f>
        <v/>
      </c>
      <c r="I433" s="178" t="str">
        <f>IF(B433="","",ExcLimit!$E$8)</f>
        <v/>
      </c>
      <c r="J433" s="178" t="str">
        <f>IFERROR(VLOOKUP(B433,ExcCalc!O:S,2,FALSE),"")</f>
        <v/>
      </c>
      <c r="K433" s="178" t="str">
        <f>IFERROR(VLOOKUP(B433,ExcCalc!O:S,3,FALSE),"")</f>
        <v/>
      </c>
      <c r="L433" s="178" t="str">
        <f>IFERROR(VLOOKUP(B433,ExcCalc!O:S,4,FALSE),"")</f>
        <v/>
      </c>
      <c r="M433" s="178" t="str">
        <f>IFERROR(VLOOKUP(B433,ExcCalc!O:S,5,FALSE),"")</f>
        <v/>
      </c>
    </row>
    <row r="434" spans="1:13" x14ac:dyDescent="0.2">
      <c r="A434" s="152"/>
      <c r="B434" s="174" t="str">
        <f>IF(ISNUMBER('דיווח דיגומים'!B434),'דיווח דיגומים'!B434,"")</f>
        <v/>
      </c>
      <c r="C434" s="175" t="str">
        <f>IF(ISNUMBER('דיווח דיגומים'!B434),'דיווח דיגומים'!C434,"")</f>
        <v/>
      </c>
      <c r="D434" s="176" t="str">
        <f>IF('דיווח דיגומים'!E434="","",'דיווח דיגומים'!E434)</f>
        <v/>
      </c>
      <c r="E434" s="177" t="str">
        <f>IF(B434="","",IF(VLOOKUP(B434,WQ_UnitID!B:C,2,FALSE)=0,"",VLOOKUP(B434,WQ_UnitID!B:C,2,FALSE)))</f>
        <v/>
      </c>
      <c r="F434" s="178" t="str">
        <f>IF(B434="","",ExcLimit!$B$8)</f>
        <v/>
      </c>
      <c r="G434" s="178" t="str">
        <f>IF(B434="","",IF(D434=Index!$R$24,"",ExcLimit!$C$8))</f>
        <v/>
      </c>
      <c r="H434" s="178" t="str">
        <f>IF(B434="","",ExcLimit!$D$8)</f>
        <v/>
      </c>
      <c r="I434" s="178" t="str">
        <f>IF(B434="","",ExcLimit!$E$8)</f>
        <v/>
      </c>
      <c r="J434" s="178" t="str">
        <f>IFERROR(VLOOKUP(B434,ExcCalc!O:S,2,FALSE),"")</f>
        <v/>
      </c>
      <c r="K434" s="178" t="str">
        <f>IFERROR(VLOOKUP(B434,ExcCalc!O:S,3,FALSE),"")</f>
        <v/>
      </c>
      <c r="L434" s="178" t="str">
        <f>IFERROR(VLOOKUP(B434,ExcCalc!O:S,4,FALSE),"")</f>
        <v/>
      </c>
      <c r="M434" s="178" t="str">
        <f>IFERROR(VLOOKUP(B434,ExcCalc!O:S,5,FALSE),"")</f>
        <v/>
      </c>
    </row>
    <row r="435" spans="1:13" x14ac:dyDescent="0.2">
      <c r="A435" s="152"/>
      <c r="B435" s="174" t="str">
        <f>IF(ISNUMBER('דיווח דיגומים'!B435),'דיווח דיגומים'!B435,"")</f>
        <v/>
      </c>
      <c r="C435" s="175" t="str">
        <f>IF(ISNUMBER('דיווח דיגומים'!B435),'דיווח דיגומים'!C435,"")</f>
        <v/>
      </c>
      <c r="D435" s="176" t="str">
        <f>IF('דיווח דיגומים'!E435="","",'דיווח דיגומים'!E435)</f>
        <v/>
      </c>
      <c r="E435" s="177" t="str">
        <f>IF(B435="","",IF(VLOOKUP(B435,WQ_UnitID!B:C,2,FALSE)=0,"",VLOOKUP(B435,WQ_UnitID!B:C,2,FALSE)))</f>
        <v/>
      </c>
      <c r="F435" s="178" t="str">
        <f>IF(B435="","",ExcLimit!$B$8)</f>
        <v/>
      </c>
      <c r="G435" s="178" t="str">
        <f>IF(B435="","",IF(D435=Index!$R$24,"",ExcLimit!$C$8))</f>
        <v/>
      </c>
      <c r="H435" s="178" t="str">
        <f>IF(B435="","",ExcLimit!$D$8)</f>
        <v/>
      </c>
      <c r="I435" s="178" t="str">
        <f>IF(B435="","",ExcLimit!$E$8)</f>
        <v/>
      </c>
      <c r="J435" s="178" t="str">
        <f>IFERROR(VLOOKUP(B435,ExcCalc!O:S,2,FALSE),"")</f>
        <v/>
      </c>
      <c r="K435" s="178" t="str">
        <f>IFERROR(VLOOKUP(B435,ExcCalc!O:S,3,FALSE),"")</f>
        <v/>
      </c>
      <c r="L435" s="178" t="str">
        <f>IFERROR(VLOOKUP(B435,ExcCalc!O:S,4,FALSE),"")</f>
        <v/>
      </c>
      <c r="M435" s="178" t="str">
        <f>IFERROR(VLOOKUP(B435,ExcCalc!O:S,5,FALSE),"")</f>
        <v/>
      </c>
    </row>
    <row r="436" spans="1:13" x14ac:dyDescent="0.2">
      <c r="A436" s="152"/>
      <c r="B436" s="174" t="str">
        <f>IF(ISNUMBER('דיווח דיגומים'!B436),'דיווח דיגומים'!B436,"")</f>
        <v/>
      </c>
      <c r="C436" s="175" t="str">
        <f>IF(ISNUMBER('דיווח דיגומים'!B436),'דיווח דיגומים'!C436,"")</f>
        <v/>
      </c>
      <c r="D436" s="176" t="str">
        <f>IF('דיווח דיגומים'!E436="","",'דיווח דיגומים'!E436)</f>
        <v/>
      </c>
      <c r="E436" s="177" t="str">
        <f>IF(B436="","",IF(VLOOKUP(B436,WQ_UnitID!B:C,2,FALSE)=0,"",VLOOKUP(B436,WQ_UnitID!B:C,2,FALSE)))</f>
        <v/>
      </c>
      <c r="F436" s="178" t="str">
        <f>IF(B436="","",ExcLimit!$B$8)</f>
        <v/>
      </c>
      <c r="G436" s="178" t="str">
        <f>IF(B436="","",IF(D436=Index!$R$24,"",ExcLimit!$C$8))</f>
        <v/>
      </c>
      <c r="H436" s="178" t="str">
        <f>IF(B436="","",ExcLimit!$D$8)</f>
        <v/>
      </c>
      <c r="I436" s="178" t="str">
        <f>IF(B436="","",ExcLimit!$E$8)</f>
        <v/>
      </c>
      <c r="J436" s="178" t="str">
        <f>IFERROR(VLOOKUP(B436,ExcCalc!O:S,2,FALSE),"")</f>
        <v/>
      </c>
      <c r="K436" s="178" t="str">
        <f>IFERROR(VLOOKUP(B436,ExcCalc!O:S,3,FALSE),"")</f>
        <v/>
      </c>
      <c r="L436" s="178" t="str">
        <f>IFERROR(VLOOKUP(B436,ExcCalc!O:S,4,FALSE),"")</f>
        <v/>
      </c>
      <c r="M436" s="178" t="str">
        <f>IFERROR(VLOOKUP(B436,ExcCalc!O:S,5,FALSE),"")</f>
        <v/>
      </c>
    </row>
    <row r="437" spans="1:13" x14ac:dyDescent="0.2">
      <c r="A437" s="152"/>
      <c r="B437" s="174" t="str">
        <f>IF(ISNUMBER('דיווח דיגומים'!B437),'דיווח דיגומים'!B437,"")</f>
        <v/>
      </c>
      <c r="C437" s="175" t="str">
        <f>IF(ISNUMBER('דיווח דיגומים'!B437),'דיווח דיגומים'!C437,"")</f>
        <v/>
      </c>
      <c r="D437" s="176" t="str">
        <f>IF('דיווח דיגומים'!E437="","",'דיווח דיגומים'!E437)</f>
        <v/>
      </c>
      <c r="E437" s="177" t="str">
        <f>IF(B437="","",IF(VLOOKUP(B437,WQ_UnitID!B:C,2,FALSE)=0,"",VLOOKUP(B437,WQ_UnitID!B:C,2,FALSE)))</f>
        <v/>
      </c>
      <c r="F437" s="178" t="str">
        <f>IF(B437="","",ExcLimit!$B$8)</f>
        <v/>
      </c>
      <c r="G437" s="178" t="str">
        <f>IF(B437="","",IF(D437=Index!$R$24,"",ExcLimit!$C$8))</f>
        <v/>
      </c>
      <c r="H437" s="178" t="str">
        <f>IF(B437="","",ExcLimit!$D$8)</f>
        <v/>
      </c>
      <c r="I437" s="178" t="str">
        <f>IF(B437="","",ExcLimit!$E$8)</f>
        <v/>
      </c>
      <c r="J437" s="178" t="str">
        <f>IFERROR(VLOOKUP(B437,ExcCalc!O:S,2,FALSE),"")</f>
        <v/>
      </c>
      <c r="K437" s="178" t="str">
        <f>IFERROR(VLOOKUP(B437,ExcCalc!O:S,3,FALSE),"")</f>
        <v/>
      </c>
      <c r="L437" s="178" t="str">
        <f>IFERROR(VLOOKUP(B437,ExcCalc!O:S,4,FALSE),"")</f>
        <v/>
      </c>
      <c r="M437" s="178" t="str">
        <f>IFERROR(VLOOKUP(B437,ExcCalc!O:S,5,FALSE),"")</f>
        <v/>
      </c>
    </row>
    <row r="438" spans="1:13" x14ac:dyDescent="0.2">
      <c r="A438" s="152"/>
      <c r="B438" s="174" t="str">
        <f>IF(ISNUMBER('דיווח דיגומים'!B438),'דיווח דיגומים'!B438,"")</f>
        <v/>
      </c>
      <c r="C438" s="175" t="str">
        <f>IF(ISNUMBER('דיווח דיגומים'!B438),'דיווח דיגומים'!C438,"")</f>
        <v/>
      </c>
      <c r="D438" s="176" t="str">
        <f>IF('דיווח דיגומים'!E438="","",'דיווח דיגומים'!E438)</f>
        <v/>
      </c>
      <c r="E438" s="177" t="str">
        <f>IF(B438="","",IF(VLOOKUP(B438,WQ_UnitID!B:C,2,FALSE)=0,"",VLOOKUP(B438,WQ_UnitID!B:C,2,FALSE)))</f>
        <v/>
      </c>
      <c r="F438" s="178" t="str">
        <f>IF(B438="","",ExcLimit!$B$8)</f>
        <v/>
      </c>
      <c r="G438" s="178" t="str">
        <f>IF(B438="","",IF(D438=Index!$R$24,"",ExcLimit!$C$8))</f>
        <v/>
      </c>
      <c r="H438" s="178" t="str">
        <f>IF(B438="","",ExcLimit!$D$8)</f>
        <v/>
      </c>
      <c r="I438" s="178" t="str">
        <f>IF(B438="","",ExcLimit!$E$8)</f>
        <v/>
      </c>
      <c r="J438" s="178" t="str">
        <f>IFERROR(VLOOKUP(B438,ExcCalc!O:S,2,FALSE),"")</f>
        <v/>
      </c>
      <c r="K438" s="178" t="str">
        <f>IFERROR(VLOOKUP(B438,ExcCalc!O:S,3,FALSE),"")</f>
        <v/>
      </c>
      <c r="L438" s="178" t="str">
        <f>IFERROR(VLOOKUP(B438,ExcCalc!O:S,4,FALSE),"")</f>
        <v/>
      </c>
      <c r="M438" s="178" t="str">
        <f>IFERROR(VLOOKUP(B438,ExcCalc!O:S,5,FALSE),"")</f>
        <v/>
      </c>
    </row>
    <row r="439" spans="1:13" x14ac:dyDescent="0.2">
      <c r="A439" s="152"/>
      <c r="B439" s="174" t="str">
        <f>IF(ISNUMBER('דיווח דיגומים'!B439),'דיווח דיגומים'!B439,"")</f>
        <v/>
      </c>
      <c r="C439" s="175" t="str">
        <f>IF(ISNUMBER('דיווח דיגומים'!B439),'דיווח דיגומים'!C439,"")</f>
        <v/>
      </c>
      <c r="D439" s="176" t="str">
        <f>IF('דיווח דיגומים'!E439="","",'דיווח דיגומים'!E439)</f>
        <v/>
      </c>
      <c r="E439" s="177" t="str">
        <f>IF(B439="","",IF(VLOOKUP(B439,WQ_UnitID!B:C,2,FALSE)=0,"",VLOOKUP(B439,WQ_UnitID!B:C,2,FALSE)))</f>
        <v/>
      </c>
      <c r="F439" s="178" t="str">
        <f>IF(B439="","",ExcLimit!$B$8)</f>
        <v/>
      </c>
      <c r="G439" s="178" t="str">
        <f>IF(B439="","",IF(D439=Index!$R$24,"",ExcLimit!$C$8))</f>
        <v/>
      </c>
      <c r="H439" s="178" t="str">
        <f>IF(B439="","",ExcLimit!$D$8)</f>
        <v/>
      </c>
      <c r="I439" s="178" t="str">
        <f>IF(B439="","",ExcLimit!$E$8)</f>
        <v/>
      </c>
      <c r="J439" s="178" t="str">
        <f>IFERROR(VLOOKUP(B439,ExcCalc!O:S,2,FALSE),"")</f>
        <v/>
      </c>
      <c r="K439" s="178" t="str">
        <f>IFERROR(VLOOKUP(B439,ExcCalc!O:S,3,FALSE),"")</f>
        <v/>
      </c>
      <c r="L439" s="178" t="str">
        <f>IFERROR(VLOOKUP(B439,ExcCalc!O:S,4,FALSE),"")</f>
        <v/>
      </c>
      <c r="M439" s="178" t="str">
        <f>IFERROR(VLOOKUP(B439,ExcCalc!O:S,5,FALSE),"")</f>
        <v/>
      </c>
    </row>
    <row r="440" spans="1:13" x14ac:dyDescent="0.2">
      <c r="A440" s="152"/>
      <c r="B440" s="174" t="str">
        <f>IF(ISNUMBER('דיווח דיגומים'!B440),'דיווח דיגומים'!B440,"")</f>
        <v/>
      </c>
      <c r="C440" s="175" t="str">
        <f>IF(ISNUMBER('דיווח דיגומים'!B440),'דיווח דיגומים'!C440,"")</f>
        <v/>
      </c>
      <c r="D440" s="176" t="str">
        <f>IF('דיווח דיגומים'!E440="","",'דיווח דיגומים'!E440)</f>
        <v/>
      </c>
      <c r="E440" s="177" t="str">
        <f>IF(B440="","",IF(VLOOKUP(B440,WQ_UnitID!B:C,2,FALSE)=0,"",VLOOKUP(B440,WQ_UnitID!B:C,2,FALSE)))</f>
        <v/>
      </c>
      <c r="F440" s="178" t="str">
        <f>IF(B440="","",ExcLimit!$B$8)</f>
        <v/>
      </c>
      <c r="G440" s="178" t="str">
        <f>IF(B440="","",IF(D440=Index!$R$24,"",ExcLimit!$C$8))</f>
        <v/>
      </c>
      <c r="H440" s="178" t="str">
        <f>IF(B440="","",ExcLimit!$D$8)</f>
        <v/>
      </c>
      <c r="I440" s="178" t="str">
        <f>IF(B440="","",ExcLimit!$E$8)</f>
        <v/>
      </c>
      <c r="J440" s="178" t="str">
        <f>IFERROR(VLOOKUP(B440,ExcCalc!O:S,2,FALSE),"")</f>
        <v/>
      </c>
      <c r="K440" s="178" t="str">
        <f>IFERROR(VLOOKUP(B440,ExcCalc!O:S,3,FALSE),"")</f>
        <v/>
      </c>
      <c r="L440" s="178" t="str">
        <f>IFERROR(VLOOKUP(B440,ExcCalc!O:S,4,FALSE),"")</f>
        <v/>
      </c>
      <c r="M440" s="178" t="str">
        <f>IFERROR(VLOOKUP(B440,ExcCalc!O:S,5,FALSE),"")</f>
        <v/>
      </c>
    </row>
    <row r="441" spans="1:13" x14ac:dyDescent="0.2">
      <c r="A441" s="152"/>
      <c r="B441" s="174" t="str">
        <f>IF(ISNUMBER('דיווח דיגומים'!B441),'דיווח דיגומים'!B441,"")</f>
        <v/>
      </c>
      <c r="C441" s="175" t="str">
        <f>IF(ISNUMBER('דיווח דיגומים'!B441),'דיווח דיגומים'!C441,"")</f>
        <v/>
      </c>
      <c r="D441" s="176" t="str">
        <f>IF('דיווח דיגומים'!E441="","",'דיווח דיגומים'!E441)</f>
        <v/>
      </c>
      <c r="E441" s="177" t="str">
        <f>IF(B441="","",IF(VLOOKUP(B441,WQ_UnitID!B:C,2,FALSE)=0,"",VLOOKUP(B441,WQ_UnitID!B:C,2,FALSE)))</f>
        <v/>
      </c>
      <c r="F441" s="178" t="str">
        <f>IF(B441="","",ExcLimit!$B$8)</f>
        <v/>
      </c>
      <c r="G441" s="178" t="str">
        <f>IF(B441="","",IF(D441=Index!$R$24,"",ExcLimit!$C$8))</f>
        <v/>
      </c>
      <c r="H441" s="178" t="str">
        <f>IF(B441="","",ExcLimit!$D$8)</f>
        <v/>
      </c>
      <c r="I441" s="178" t="str">
        <f>IF(B441="","",ExcLimit!$E$8)</f>
        <v/>
      </c>
      <c r="J441" s="178" t="str">
        <f>IFERROR(VLOOKUP(B441,ExcCalc!O:S,2,FALSE),"")</f>
        <v/>
      </c>
      <c r="K441" s="178" t="str">
        <f>IFERROR(VLOOKUP(B441,ExcCalc!O:S,3,FALSE),"")</f>
        <v/>
      </c>
      <c r="L441" s="178" t="str">
        <f>IFERROR(VLOOKUP(B441,ExcCalc!O:S,4,FALSE),"")</f>
        <v/>
      </c>
      <c r="M441" s="178" t="str">
        <f>IFERROR(VLOOKUP(B441,ExcCalc!O:S,5,FALSE),"")</f>
        <v/>
      </c>
    </row>
    <row r="442" spans="1:13" x14ac:dyDescent="0.2">
      <c r="A442" s="152"/>
      <c r="B442" s="174" t="str">
        <f>IF(ISNUMBER('דיווח דיגומים'!B442),'דיווח דיגומים'!B442,"")</f>
        <v/>
      </c>
      <c r="C442" s="175" t="str">
        <f>IF(ISNUMBER('דיווח דיגומים'!B442),'דיווח דיגומים'!C442,"")</f>
        <v/>
      </c>
      <c r="D442" s="176" t="str">
        <f>IF('דיווח דיגומים'!E442="","",'דיווח דיגומים'!E442)</f>
        <v/>
      </c>
      <c r="E442" s="177" t="str">
        <f>IF(B442="","",IF(VLOOKUP(B442,WQ_UnitID!B:C,2,FALSE)=0,"",VLOOKUP(B442,WQ_UnitID!B:C,2,FALSE)))</f>
        <v/>
      </c>
      <c r="F442" s="178" t="str">
        <f>IF(B442="","",ExcLimit!$B$8)</f>
        <v/>
      </c>
      <c r="G442" s="178" t="str">
        <f>IF(B442="","",IF(D442=Index!$R$24,"",ExcLimit!$C$8))</f>
        <v/>
      </c>
      <c r="H442" s="178" t="str">
        <f>IF(B442="","",ExcLimit!$D$8)</f>
        <v/>
      </c>
      <c r="I442" s="178" t="str">
        <f>IF(B442="","",ExcLimit!$E$8)</f>
        <v/>
      </c>
      <c r="J442" s="178" t="str">
        <f>IFERROR(VLOOKUP(B442,ExcCalc!O:S,2,FALSE),"")</f>
        <v/>
      </c>
      <c r="K442" s="178" t="str">
        <f>IFERROR(VLOOKUP(B442,ExcCalc!O:S,3,FALSE),"")</f>
        <v/>
      </c>
      <c r="L442" s="178" t="str">
        <f>IFERROR(VLOOKUP(B442,ExcCalc!O:S,4,FALSE),"")</f>
        <v/>
      </c>
      <c r="M442" s="178" t="str">
        <f>IFERROR(VLOOKUP(B442,ExcCalc!O:S,5,FALSE),"")</f>
        <v/>
      </c>
    </row>
    <row r="443" spans="1:13" x14ac:dyDescent="0.2">
      <c r="A443" s="152"/>
      <c r="B443" s="174" t="str">
        <f>IF(ISNUMBER('דיווח דיגומים'!B443),'דיווח דיגומים'!B443,"")</f>
        <v/>
      </c>
      <c r="C443" s="175" t="str">
        <f>IF(ISNUMBER('דיווח דיגומים'!B443),'דיווח דיגומים'!C443,"")</f>
        <v/>
      </c>
      <c r="D443" s="176" t="str">
        <f>IF('דיווח דיגומים'!E443="","",'דיווח דיגומים'!E443)</f>
        <v/>
      </c>
      <c r="E443" s="177" t="str">
        <f>IF(B443="","",IF(VLOOKUP(B443,WQ_UnitID!B:C,2,FALSE)=0,"",VLOOKUP(B443,WQ_UnitID!B:C,2,FALSE)))</f>
        <v/>
      </c>
      <c r="F443" s="178" t="str">
        <f>IF(B443="","",ExcLimit!$B$8)</f>
        <v/>
      </c>
      <c r="G443" s="178" t="str">
        <f>IF(B443="","",IF(D443=Index!$R$24,"",ExcLimit!$C$8))</f>
        <v/>
      </c>
      <c r="H443" s="178" t="str">
        <f>IF(B443="","",ExcLimit!$D$8)</f>
        <v/>
      </c>
      <c r="I443" s="178" t="str">
        <f>IF(B443="","",ExcLimit!$E$8)</f>
        <v/>
      </c>
      <c r="J443" s="178" t="str">
        <f>IFERROR(VLOOKUP(B443,ExcCalc!O:S,2,FALSE),"")</f>
        <v/>
      </c>
      <c r="K443" s="178" t="str">
        <f>IFERROR(VLOOKUP(B443,ExcCalc!O:S,3,FALSE),"")</f>
        <v/>
      </c>
      <c r="L443" s="178" t="str">
        <f>IFERROR(VLOOKUP(B443,ExcCalc!O:S,4,FALSE),"")</f>
        <v/>
      </c>
      <c r="M443" s="178" t="str">
        <f>IFERROR(VLOOKUP(B443,ExcCalc!O:S,5,FALSE),"")</f>
        <v/>
      </c>
    </row>
    <row r="444" spans="1:13" x14ac:dyDescent="0.2">
      <c r="A444" s="152"/>
      <c r="B444" s="174" t="str">
        <f>IF(ISNUMBER('דיווח דיגומים'!B444),'דיווח דיגומים'!B444,"")</f>
        <v/>
      </c>
      <c r="C444" s="175" t="str">
        <f>IF(ISNUMBER('דיווח דיגומים'!B444),'דיווח דיגומים'!C444,"")</f>
        <v/>
      </c>
      <c r="D444" s="176" t="str">
        <f>IF('דיווח דיגומים'!E444="","",'דיווח דיגומים'!E444)</f>
        <v/>
      </c>
      <c r="E444" s="177" t="str">
        <f>IF(B444="","",IF(VLOOKUP(B444,WQ_UnitID!B:C,2,FALSE)=0,"",VLOOKUP(B444,WQ_UnitID!B:C,2,FALSE)))</f>
        <v/>
      </c>
      <c r="F444" s="178" t="str">
        <f>IF(B444="","",ExcLimit!$B$8)</f>
        <v/>
      </c>
      <c r="G444" s="178" t="str">
        <f>IF(B444="","",IF(D444=Index!$R$24,"",ExcLimit!$C$8))</f>
        <v/>
      </c>
      <c r="H444" s="178" t="str">
        <f>IF(B444="","",ExcLimit!$D$8)</f>
        <v/>
      </c>
      <c r="I444" s="178" t="str">
        <f>IF(B444="","",ExcLimit!$E$8)</f>
        <v/>
      </c>
      <c r="J444" s="178" t="str">
        <f>IFERROR(VLOOKUP(B444,ExcCalc!O:S,2,FALSE),"")</f>
        <v/>
      </c>
      <c r="K444" s="178" t="str">
        <f>IFERROR(VLOOKUP(B444,ExcCalc!O:S,3,FALSE),"")</f>
        <v/>
      </c>
      <c r="L444" s="178" t="str">
        <f>IFERROR(VLOOKUP(B444,ExcCalc!O:S,4,FALSE),"")</f>
        <v/>
      </c>
      <c r="M444" s="178" t="str">
        <f>IFERROR(VLOOKUP(B444,ExcCalc!O:S,5,FALSE),"")</f>
        <v/>
      </c>
    </row>
    <row r="445" spans="1:13" x14ac:dyDescent="0.2">
      <c r="A445" s="152"/>
      <c r="B445" s="174" t="str">
        <f>IF(ISNUMBER('דיווח דיגומים'!B445),'דיווח דיגומים'!B445,"")</f>
        <v/>
      </c>
      <c r="C445" s="175" t="str">
        <f>IF(ISNUMBER('דיווח דיגומים'!B445),'דיווח דיגומים'!C445,"")</f>
        <v/>
      </c>
      <c r="D445" s="176" t="str">
        <f>IF('דיווח דיגומים'!E445="","",'דיווח דיגומים'!E445)</f>
        <v/>
      </c>
      <c r="E445" s="177" t="str">
        <f>IF(B445="","",IF(VLOOKUP(B445,WQ_UnitID!B:C,2,FALSE)=0,"",VLOOKUP(B445,WQ_UnitID!B:C,2,FALSE)))</f>
        <v/>
      </c>
      <c r="F445" s="178" t="str">
        <f>IF(B445="","",ExcLimit!$B$8)</f>
        <v/>
      </c>
      <c r="G445" s="178" t="str">
        <f>IF(B445="","",IF(D445=Index!$R$24,"",ExcLimit!$C$8))</f>
        <v/>
      </c>
      <c r="H445" s="178" t="str">
        <f>IF(B445="","",ExcLimit!$D$8)</f>
        <v/>
      </c>
      <c r="I445" s="178" t="str">
        <f>IF(B445="","",ExcLimit!$E$8)</f>
        <v/>
      </c>
      <c r="J445" s="178" t="str">
        <f>IFERROR(VLOOKUP(B445,ExcCalc!O:S,2,FALSE),"")</f>
        <v/>
      </c>
      <c r="K445" s="178" t="str">
        <f>IFERROR(VLOOKUP(B445,ExcCalc!O:S,3,FALSE),"")</f>
        <v/>
      </c>
      <c r="L445" s="178" t="str">
        <f>IFERROR(VLOOKUP(B445,ExcCalc!O:S,4,FALSE),"")</f>
        <v/>
      </c>
      <c r="M445" s="178" t="str">
        <f>IFERROR(VLOOKUP(B445,ExcCalc!O:S,5,FALSE),"")</f>
        <v/>
      </c>
    </row>
    <row r="446" spans="1:13" x14ac:dyDescent="0.2">
      <c r="A446" s="152"/>
      <c r="B446" s="174" t="str">
        <f>IF(ISNUMBER('דיווח דיגומים'!B446),'דיווח דיגומים'!B446,"")</f>
        <v/>
      </c>
      <c r="C446" s="175" t="str">
        <f>IF(ISNUMBER('דיווח דיגומים'!B446),'דיווח דיגומים'!C446,"")</f>
        <v/>
      </c>
      <c r="D446" s="176" t="str">
        <f>IF('דיווח דיגומים'!E446="","",'דיווח דיגומים'!E446)</f>
        <v/>
      </c>
      <c r="E446" s="177" t="str">
        <f>IF(B446="","",IF(VLOOKUP(B446,WQ_UnitID!B:C,2,FALSE)=0,"",VLOOKUP(B446,WQ_UnitID!B:C,2,FALSE)))</f>
        <v/>
      </c>
      <c r="F446" s="178" t="str">
        <f>IF(B446="","",ExcLimit!$B$8)</f>
        <v/>
      </c>
      <c r="G446" s="178" t="str">
        <f>IF(B446="","",IF(D446=Index!$R$24,"",ExcLimit!$C$8))</f>
        <v/>
      </c>
      <c r="H446" s="178" t="str">
        <f>IF(B446="","",ExcLimit!$D$8)</f>
        <v/>
      </c>
      <c r="I446" s="178" t="str">
        <f>IF(B446="","",ExcLimit!$E$8)</f>
        <v/>
      </c>
      <c r="J446" s="178" t="str">
        <f>IFERROR(VLOOKUP(B446,ExcCalc!O:S,2,FALSE),"")</f>
        <v/>
      </c>
      <c r="K446" s="178" t="str">
        <f>IFERROR(VLOOKUP(B446,ExcCalc!O:S,3,FALSE),"")</f>
        <v/>
      </c>
      <c r="L446" s="178" t="str">
        <f>IFERROR(VLOOKUP(B446,ExcCalc!O:S,4,FALSE),"")</f>
        <v/>
      </c>
      <c r="M446" s="178" t="str">
        <f>IFERROR(VLOOKUP(B446,ExcCalc!O:S,5,FALSE),"")</f>
        <v/>
      </c>
    </row>
    <row r="447" spans="1:13" x14ac:dyDescent="0.2">
      <c r="A447" s="152"/>
      <c r="B447" s="174" t="str">
        <f>IF(ISNUMBER('דיווח דיגומים'!B447),'דיווח דיגומים'!B447,"")</f>
        <v/>
      </c>
      <c r="C447" s="175" t="str">
        <f>IF(ISNUMBER('דיווח דיגומים'!B447),'דיווח דיגומים'!C447,"")</f>
        <v/>
      </c>
      <c r="D447" s="176" t="str">
        <f>IF('דיווח דיגומים'!E447="","",'דיווח דיגומים'!E447)</f>
        <v/>
      </c>
      <c r="E447" s="177" t="str">
        <f>IF(B447="","",IF(VLOOKUP(B447,WQ_UnitID!B:C,2,FALSE)=0,"",VLOOKUP(B447,WQ_UnitID!B:C,2,FALSE)))</f>
        <v/>
      </c>
      <c r="F447" s="178" t="str">
        <f>IF(B447="","",ExcLimit!$B$8)</f>
        <v/>
      </c>
      <c r="G447" s="178" t="str">
        <f>IF(B447="","",IF(D447=Index!$R$24,"",ExcLimit!$C$8))</f>
        <v/>
      </c>
      <c r="H447" s="178" t="str">
        <f>IF(B447="","",ExcLimit!$D$8)</f>
        <v/>
      </c>
      <c r="I447" s="178" t="str">
        <f>IF(B447="","",ExcLimit!$E$8)</f>
        <v/>
      </c>
      <c r="J447" s="178" t="str">
        <f>IFERROR(VLOOKUP(B447,ExcCalc!O:S,2,FALSE),"")</f>
        <v/>
      </c>
      <c r="K447" s="178" t="str">
        <f>IFERROR(VLOOKUP(B447,ExcCalc!O:S,3,FALSE),"")</f>
        <v/>
      </c>
      <c r="L447" s="178" t="str">
        <f>IFERROR(VLOOKUP(B447,ExcCalc!O:S,4,FALSE),"")</f>
        <v/>
      </c>
      <c r="M447" s="178" t="str">
        <f>IFERROR(VLOOKUP(B447,ExcCalc!O:S,5,FALSE),"")</f>
        <v/>
      </c>
    </row>
    <row r="448" spans="1:13" x14ac:dyDescent="0.2">
      <c r="A448" s="152"/>
      <c r="B448" s="174" t="str">
        <f>IF(ISNUMBER('דיווח דיגומים'!B448),'דיווח דיגומים'!B448,"")</f>
        <v/>
      </c>
      <c r="C448" s="175" t="str">
        <f>IF(ISNUMBER('דיווח דיגומים'!B448),'דיווח דיגומים'!C448,"")</f>
        <v/>
      </c>
      <c r="D448" s="176" t="str">
        <f>IF('דיווח דיגומים'!E448="","",'דיווח דיגומים'!E448)</f>
        <v/>
      </c>
      <c r="E448" s="177" t="str">
        <f>IF(B448="","",IF(VLOOKUP(B448,WQ_UnitID!B:C,2,FALSE)=0,"",VLOOKUP(B448,WQ_UnitID!B:C,2,FALSE)))</f>
        <v/>
      </c>
      <c r="F448" s="178" t="str">
        <f>IF(B448="","",ExcLimit!$B$8)</f>
        <v/>
      </c>
      <c r="G448" s="178" t="str">
        <f>IF(B448="","",IF(D448=Index!$R$24,"",ExcLimit!$C$8))</f>
        <v/>
      </c>
      <c r="H448" s="178" t="str">
        <f>IF(B448="","",ExcLimit!$D$8)</f>
        <v/>
      </c>
      <c r="I448" s="178" t="str">
        <f>IF(B448="","",ExcLimit!$E$8)</f>
        <v/>
      </c>
      <c r="J448" s="178" t="str">
        <f>IFERROR(VLOOKUP(B448,ExcCalc!O:S,2,FALSE),"")</f>
        <v/>
      </c>
      <c r="K448" s="178" t="str">
        <f>IFERROR(VLOOKUP(B448,ExcCalc!O:S,3,FALSE),"")</f>
        <v/>
      </c>
      <c r="L448" s="178" t="str">
        <f>IFERROR(VLOOKUP(B448,ExcCalc!O:S,4,FALSE),"")</f>
        <v/>
      </c>
      <c r="M448" s="178" t="str">
        <f>IFERROR(VLOOKUP(B448,ExcCalc!O:S,5,FALSE),"")</f>
        <v/>
      </c>
    </row>
    <row r="449" spans="1:13" x14ac:dyDescent="0.2">
      <c r="A449" s="152"/>
      <c r="B449" s="174" t="str">
        <f>IF(ISNUMBER('דיווח דיגומים'!B449),'דיווח דיגומים'!B449,"")</f>
        <v/>
      </c>
      <c r="C449" s="175" t="str">
        <f>IF(ISNUMBER('דיווח דיגומים'!B449),'דיווח דיגומים'!C449,"")</f>
        <v/>
      </c>
      <c r="D449" s="176" t="str">
        <f>IF('דיווח דיגומים'!E449="","",'דיווח דיגומים'!E449)</f>
        <v/>
      </c>
      <c r="E449" s="177" t="str">
        <f>IF(B449="","",IF(VLOOKUP(B449,WQ_UnitID!B:C,2,FALSE)=0,"",VLOOKUP(B449,WQ_UnitID!B:C,2,FALSE)))</f>
        <v/>
      </c>
      <c r="F449" s="178" t="str">
        <f>IF(B449="","",ExcLimit!$B$8)</f>
        <v/>
      </c>
      <c r="G449" s="178" t="str">
        <f>IF(B449="","",IF(D449=Index!$R$24,"",ExcLimit!$C$8))</f>
        <v/>
      </c>
      <c r="H449" s="178" t="str">
        <f>IF(B449="","",ExcLimit!$D$8)</f>
        <v/>
      </c>
      <c r="I449" s="178" t="str">
        <f>IF(B449="","",ExcLimit!$E$8)</f>
        <v/>
      </c>
      <c r="J449" s="178" t="str">
        <f>IFERROR(VLOOKUP(B449,ExcCalc!O:S,2,FALSE),"")</f>
        <v/>
      </c>
      <c r="K449" s="178" t="str">
        <f>IFERROR(VLOOKUP(B449,ExcCalc!O:S,3,FALSE),"")</f>
        <v/>
      </c>
      <c r="L449" s="178" t="str">
        <f>IFERROR(VLOOKUP(B449,ExcCalc!O:S,4,FALSE),"")</f>
        <v/>
      </c>
      <c r="M449" s="178" t="str">
        <f>IFERROR(VLOOKUP(B449,ExcCalc!O:S,5,FALSE),"")</f>
        <v/>
      </c>
    </row>
    <row r="450" spans="1:13" x14ac:dyDescent="0.2">
      <c r="A450" s="152"/>
      <c r="B450" s="174" t="str">
        <f>IF(ISNUMBER('דיווח דיגומים'!B450),'דיווח דיגומים'!B450,"")</f>
        <v/>
      </c>
      <c r="C450" s="175" t="str">
        <f>IF(ISNUMBER('דיווח דיגומים'!B450),'דיווח דיגומים'!C450,"")</f>
        <v/>
      </c>
      <c r="D450" s="176" t="str">
        <f>IF('דיווח דיגומים'!E450="","",'דיווח דיגומים'!E450)</f>
        <v/>
      </c>
      <c r="E450" s="177" t="str">
        <f>IF(B450="","",IF(VLOOKUP(B450,WQ_UnitID!B:C,2,FALSE)=0,"",VLOOKUP(B450,WQ_UnitID!B:C,2,FALSE)))</f>
        <v/>
      </c>
      <c r="F450" s="178" t="str">
        <f>IF(B450="","",ExcLimit!$B$8)</f>
        <v/>
      </c>
      <c r="G450" s="178" t="str">
        <f>IF(B450="","",IF(D450=Index!$R$24,"",ExcLimit!$C$8))</f>
        <v/>
      </c>
      <c r="H450" s="178" t="str">
        <f>IF(B450="","",ExcLimit!$D$8)</f>
        <v/>
      </c>
      <c r="I450" s="178" t="str">
        <f>IF(B450="","",ExcLimit!$E$8)</f>
        <v/>
      </c>
      <c r="J450" s="178" t="str">
        <f>IFERROR(VLOOKUP(B450,ExcCalc!O:S,2,FALSE),"")</f>
        <v/>
      </c>
      <c r="K450" s="178" t="str">
        <f>IFERROR(VLOOKUP(B450,ExcCalc!O:S,3,FALSE),"")</f>
        <v/>
      </c>
      <c r="L450" s="178" t="str">
        <f>IFERROR(VLOOKUP(B450,ExcCalc!O:S,4,FALSE),"")</f>
        <v/>
      </c>
      <c r="M450" s="178" t="str">
        <f>IFERROR(VLOOKUP(B450,ExcCalc!O:S,5,FALSE),"")</f>
        <v/>
      </c>
    </row>
    <row r="451" spans="1:13" x14ac:dyDescent="0.2">
      <c r="A451" s="152"/>
      <c r="B451" s="174" t="str">
        <f>IF(ISNUMBER('דיווח דיגומים'!B451),'דיווח דיגומים'!B451,"")</f>
        <v/>
      </c>
      <c r="C451" s="175" t="str">
        <f>IF(ISNUMBER('דיווח דיגומים'!B451),'דיווח דיגומים'!C451,"")</f>
        <v/>
      </c>
      <c r="D451" s="176" t="str">
        <f>IF('דיווח דיגומים'!E451="","",'דיווח דיגומים'!E451)</f>
        <v/>
      </c>
      <c r="E451" s="177" t="str">
        <f>IF(B451="","",IF(VLOOKUP(B451,WQ_UnitID!B:C,2,FALSE)=0,"",VLOOKUP(B451,WQ_UnitID!B:C,2,FALSE)))</f>
        <v/>
      </c>
      <c r="F451" s="178" t="str">
        <f>IF(B451="","",ExcLimit!$B$8)</f>
        <v/>
      </c>
      <c r="G451" s="178" t="str">
        <f>IF(B451="","",IF(D451=Index!$R$24,"",ExcLimit!$C$8))</f>
        <v/>
      </c>
      <c r="H451" s="178" t="str">
        <f>IF(B451="","",ExcLimit!$D$8)</f>
        <v/>
      </c>
      <c r="I451" s="178" t="str">
        <f>IF(B451="","",ExcLimit!$E$8)</f>
        <v/>
      </c>
      <c r="J451" s="178" t="str">
        <f>IFERROR(VLOOKUP(B451,ExcCalc!O:S,2,FALSE),"")</f>
        <v/>
      </c>
      <c r="K451" s="178" t="str">
        <f>IFERROR(VLOOKUP(B451,ExcCalc!O:S,3,FALSE),"")</f>
        <v/>
      </c>
      <c r="L451" s="178" t="str">
        <f>IFERROR(VLOOKUP(B451,ExcCalc!O:S,4,FALSE),"")</f>
        <v/>
      </c>
      <c r="M451" s="178" t="str">
        <f>IFERROR(VLOOKUP(B451,ExcCalc!O:S,5,FALSE),"")</f>
        <v/>
      </c>
    </row>
    <row r="452" spans="1:13" x14ac:dyDescent="0.2">
      <c r="A452" s="152"/>
      <c r="B452" s="174" t="str">
        <f>IF(ISNUMBER('דיווח דיגומים'!B452),'דיווח דיגומים'!B452,"")</f>
        <v/>
      </c>
      <c r="C452" s="175" t="str">
        <f>IF(ISNUMBER('דיווח דיגומים'!B452),'דיווח דיגומים'!C452,"")</f>
        <v/>
      </c>
      <c r="D452" s="176" t="str">
        <f>IF('דיווח דיגומים'!E452="","",'דיווח דיגומים'!E452)</f>
        <v/>
      </c>
      <c r="E452" s="177" t="str">
        <f>IF(B452="","",IF(VLOOKUP(B452,WQ_UnitID!B:C,2,FALSE)=0,"",VLOOKUP(B452,WQ_UnitID!B:C,2,FALSE)))</f>
        <v/>
      </c>
      <c r="F452" s="178" t="str">
        <f>IF(B452="","",ExcLimit!$B$8)</f>
        <v/>
      </c>
      <c r="G452" s="178" t="str">
        <f>IF(B452="","",IF(D452=Index!$R$24,"",ExcLimit!$C$8))</f>
        <v/>
      </c>
      <c r="H452" s="178" t="str">
        <f>IF(B452="","",ExcLimit!$D$8)</f>
        <v/>
      </c>
      <c r="I452" s="178" t="str">
        <f>IF(B452="","",ExcLimit!$E$8)</f>
        <v/>
      </c>
      <c r="J452" s="178" t="str">
        <f>IFERROR(VLOOKUP(B452,ExcCalc!O:S,2,FALSE),"")</f>
        <v/>
      </c>
      <c r="K452" s="178" t="str">
        <f>IFERROR(VLOOKUP(B452,ExcCalc!O:S,3,FALSE),"")</f>
        <v/>
      </c>
      <c r="L452" s="178" t="str">
        <f>IFERROR(VLOOKUP(B452,ExcCalc!O:S,4,FALSE),"")</f>
        <v/>
      </c>
      <c r="M452" s="178" t="str">
        <f>IFERROR(VLOOKUP(B452,ExcCalc!O:S,5,FALSE),"")</f>
        <v/>
      </c>
    </row>
    <row r="453" spans="1:13" x14ac:dyDescent="0.2">
      <c r="A453" s="152"/>
      <c r="B453" s="174" t="str">
        <f>IF(ISNUMBER('דיווח דיגומים'!B453),'דיווח דיגומים'!B453,"")</f>
        <v/>
      </c>
      <c r="C453" s="175" t="str">
        <f>IF(ISNUMBER('דיווח דיגומים'!B453),'דיווח דיגומים'!C453,"")</f>
        <v/>
      </c>
      <c r="D453" s="176" t="str">
        <f>IF('דיווח דיגומים'!E453="","",'דיווח דיגומים'!E453)</f>
        <v/>
      </c>
      <c r="E453" s="177" t="str">
        <f>IF(B453="","",IF(VLOOKUP(B453,WQ_UnitID!B:C,2,FALSE)=0,"",VLOOKUP(B453,WQ_UnitID!B:C,2,FALSE)))</f>
        <v/>
      </c>
      <c r="F453" s="178" t="str">
        <f>IF(B453="","",ExcLimit!$B$8)</f>
        <v/>
      </c>
      <c r="G453" s="178" t="str">
        <f>IF(B453="","",IF(D453=Index!$R$24,"",ExcLimit!$C$8))</f>
        <v/>
      </c>
      <c r="H453" s="178" t="str">
        <f>IF(B453="","",ExcLimit!$D$8)</f>
        <v/>
      </c>
      <c r="I453" s="178" t="str">
        <f>IF(B453="","",ExcLimit!$E$8)</f>
        <v/>
      </c>
      <c r="J453" s="178" t="str">
        <f>IFERROR(VLOOKUP(B453,ExcCalc!O:S,2,FALSE),"")</f>
        <v/>
      </c>
      <c r="K453" s="178" t="str">
        <f>IFERROR(VLOOKUP(B453,ExcCalc!O:S,3,FALSE),"")</f>
        <v/>
      </c>
      <c r="L453" s="178" t="str">
        <f>IFERROR(VLOOKUP(B453,ExcCalc!O:S,4,FALSE),"")</f>
        <v/>
      </c>
      <c r="M453" s="178" t="str">
        <f>IFERROR(VLOOKUP(B453,ExcCalc!O:S,5,FALSE),"")</f>
        <v/>
      </c>
    </row>
    <row r="454" spans="1:13" x14ac:dyDescent="0.2">
      <c r="A454" s="152"/>
      <c r="B454" s="174" t="str">
        <f>IF(ISNUMBER('דיווח דיגומים'!B454),'דיווח דיגומים'!B454,"")</f>
        <v/>
      </c>
      <c r="C454" s="175" t="str">
        <f>IF(ISNUMBER('דיווח דיגומים'!B454),'דיווח דיגומים'!C454,"")</f>
        <v/>
      </c>
      <c r="D454" s="176" t="str">
        <f>IF('דיווח דיגומים'!E454="","",'דיווח דיגומים'!E454)</f>
        <v/>
      </c>
      <c r="E454" s="177" t="str">
        <f>IF(B454="","",IF(VLOOKUP(B454,WQ_UnitID!B:C,2,FALSE)=0,"",VLOOKUP(B454,WQ_UnitID!B:C,2,FALSE)))</f>
        <v/>
      </c>
      <c r="F454" s="178" t="str">
        <f>IF(B454="","",ExcLimit!$B$8)</f>
        <v/>
      </c>
      <c r="G454" s="178" t="str">
        <f>IF(B454="","",IF(D454=Index!$R$24,"",ExcLimit!$C$8))</f>
        <v/>
      </c>
      <c r="H454" s="178" t="str">
        <f>IF(B454="","",ExcLimit!$D$8)</f>
        <v/>
      </c>
      <c r="I454" s="178" t="str">
        <f>IF(B454="","",ExcLimit!$E$8)</f>
        <v/>
      </c>
      <c r="J454" s="178" t="str">
        <f>IFERROR(VLOOKUP(B454,ExcCalc!O:S,2,FALSE),"")</f>
        <v/>
      </c>
      <c r="K454" s="178" t="str">
        <f>IFERROR(VLOOKUP(B454,ExcCalc!O:S,3,FALSE),"")</f>
        <v/>
      </c>
      <c r="L454" s="178" t="str">
        <f>IFERROR(VLOOKUP(B454,ExcCalc!O:S,4,FALSE),"")</f>
        <v/>
      </c>
      <c r="M454" s="178" t="str">
        <f>IFERROR(VLOOKUP(B454,ExcCalc!O:S,5,FALSE),"")</f>
        <v/>
      </c>
    </row>
    <row r="455" spans="1:13" x14ac:dyDescent="0.2">
      <c r="A455" s="152"/>
      <c r="B455" s="174" t="str">
        <f>IF(ISNUMBER('דיווח דיגומים'!B455),'דיווח דיגומים'!B455,"")</f>
        <v/>
      </c>
      <c r="C455" s="175" t="str">
        <f>IF(ISNUMBER('דיווח דיגומים'!B455),'דיווח דיגומים'!C455,"")</f>
        <v/>
      </c>
      <c r="D455" s="176" t="str">
        <f>IF('דיווח דיגומים'!E455="","",'דיווח דיגומים'!E455)</f>
        <v/>
      </c>
      <c r="E455" s="177" t="str">
        <f>IF(B455="","",IF(VLOOKUP(B455,WQ_UnitID!B:C,2,FALSE)=0,"",VLOOKUP(B455,WQ_UnitID!B:C,2,FALSE)))</f>
        <v/>
      </c>
      <c r="F455" s="178" t="str">
        <f>IF(B455="","",ExcLimit!$B$8)</f>
        <v/>
      </c>
      <c r="G455" s="178" t="str">
        <f>IF(B455="","",IF(D455=Index!$R$24,"",ExcLimit!$C$8))</f>
        <v/>
      </c>
      <c r="H455" s="178" t="str">
        <f>IF(B455="","",ExcLimit!$D$8)</f>
        <v/>
      </c>
      <c r="I455" s="178" t="str">
        <f>IF(B455="","",ExcLimit!$E$8)</f>
        <v/>
      </c>
      <c r="J455" s="178" t="str">
        <f>IFERROR(VLOOKUP(B455,ExcCalc!O:S,2,FALSE),"")</f>
        <v/>
      </c>
      <c r="K455" s="178" t="str">
        <f>IFERROR(VLOOKUP(B455,ExcCalc!O:S,3,FALSE),"")</f>
        <v/>
      </c>
      <c r="L455" s="178" t="str">
        <f>IFERROR(VLOOKUP(B455,ExcCalc!O:S,4,FALSE),"")</f>
        <v/>
      </c>
      <c r="M455" s="178" t="str">
        <f>IFERROR(VLOOKUP(B455,ExcCalc!O:S,5,FALSE),"")</f>
        <v/>
      </c>
    </row>
    <row r="456" spans="1:13" x14ac:dyDescent="0.2">
      <c r="A456" s="152"/>
      <c r="B456" s="174" t="str">
        <f>IF(ISNUMBER('דיווח דיגומים'!B456),'דיווח דיגומים'!B456,"")</f>
        <v/>
      </c>
      <c r="C456" s="175" t="str">
        <f>IF(ISNUMBER('דיווח דיגומים'!B456),'דיווח דיגומים'!C456,"")</f>
        <v/>
      </c>
      <c r="D456" s="176" t="str">
        <f>IF('דיווח דיגומים'!E456="","",'דיווח דיגומים'!E456)</f>
        <v/>
      </c>
      <c r="E456" s="177" t="str">
        <f>IF(B456="","",IF(VLOOKUP(B456,WQ_UnitID!B:C,2,FALSE)=0,"",VLOOKUP(B456,WQ_UnitID!B:C,2,FALSE)))</f>
        <v/>
      </c>
      <c r="F456" s="178" t="str">
        <f>IF(B456="","",ExcLimit!$B$8)</f>
        <v/>
      </c>
      <c r="G456" s="178" t="str">
        <f>IF(B456="","",IF(D456=Index!$R$24,"",ExcLimit!$C$8))</f>
        <v/>
      </c>
      <c r="H456" s="178" t="str">
        <f>IF(B456="","",ExcLimit!$D$8)</f>
        <v/>
      </c>
      <c r="I456" s="178" t="str">
        <f>IF(B456="","",ExcLimit!$E$8)</f>
        <v/>
      </c>
      <c r="J456" s="178" t="str">
        <f>IFERROR(VLOOKUP(B456,ExcCalc!O:S,2,FALSE),"")</f>
        <v/>
      </c>
      <c r="K456" s="178" t="str">
        <f>IFERROR(VLOOKUP(B456,ExcCalc!O:S,3,FALSE),"")</f>
        <v/>
      </c>
      <c r="L456" s="178" t="str">
        <f>IFERROR(VLOOKUP(B456,ExcCalc!O:S,4,FALSE),"")</f>
        <v/>
      </c>
      <c r="M456" s="178" t="str">
        <f>IFERROR(VLOOKUP(B456,ExcCalc!O:S,5,FALSE),"")</f>
        <v/>
      </c>
    </row>
    <row r="457" spans="1:13" x14ac:dyDescent="0.2">
      <c r="A457" s="152"/>
      <c r="B457" s="174" t="str">
        <f>IF(ISNUMBER('דיווח דיגומים'!B457),'דיווח דיגומים'!B457,"")</f>
        <v/>
      </c>
      <c r="C457" s="175" t="str">
        <f>IF(ISNUMBER('דיווח דיגומים'!B457),'דיווח דיגומים'!C457,"")</f>
        <v/>
      </c>
      <c r="D457" s="176" t="str">
        <f>IF('דיווח דיגומים'!E457="","",'דיווח דיגומים'!E457)</f>
        <v/>
      </c>
      <c r="E457" s="177" t="str">
        <f>IF(B457="","",IF(VLOOKUP(B457,WQ_UnitID!B:C,2,FALSE)=0,"",VLOOKUP(B457,WQ_UnitID!B:C,2,FALSE)))</f>
        <v/>
      </c>
      <c r="F457" s="178" t="str">
        <f>IF(B457="","",ExcLimit!$B$8)</f>
        <v/>
      </c>
      <c r="G457" s="178" t="str">
        <f>IF(B457="","",IF(D457=Index!$R$24,"",ExcLimit!$C$8))</f>
        <v/>
      </c>
      <c r="H457" s="178" t="str">
        <f>IF(B457="","",ExcLimit!$D$8)</f>
        <v/>
      </c>
      <c r="I457" s="178" t="str">
        <f>IF(B457="","",ExcLimit!$E$8)</f>
        <v/>
      </c>
      <c r="J457" s="178" t="str">
        <f>IFERROR(VLOOKUP(B457,ExcCalc!O:S,2,FALSE),"")</f>
        <v/>
      </c>
      <c r="K457" s="178" t="str">
        <f>IFERROR(VLOOKUP(B457,ExcCalc!O:S,3,FALSE),"")</f>
        <v/>
      </c>
      <c r="L457" s="178" t="str">
        <f>IFERROR(VLOOKUP(B457,ExcCalc!O:S,4,FALSE),"")</f>
        <v/>
      </c>
      <c r="M457" s="178" t="str">
        <f>IFERROR(VLOOKUP(B457,ExcCalc!O:S,5,FALSE),"")</f>
        <v/>
      </c>
    </row>
    <row r="458" spans="1:13" x14ac:dyDescent="0.2">
      <c r="A458" s="152"/>
      <c r="B458" s="174" t="str">
        <f>IF(ISNUMBER('דיווח דיגומים'!B458),'דיווח דיגומים'!B458,"")</f>
        <v/>
      </c>
      <c r="C458" s="175" t="str">
        <f>IF(ISNUMBER('דיווח דיגומים'!B458),'דיווח דיגומים'!C458,"")</f>
        <v/>
      </c>
      <c r="D458" s="176" t="str">
        <f>IF('דיווח דיגומים'!E458="","",'דיווח דיגומים'!E458)</f>
        <v/>
      </c>
      <c r="E458" s="177" t="str">
        <f>IF(B458="","",IF(VLOOKUP(B458,WQ_UnitID!B:C,2,FALSE)=0,"",VLOOKUP(B458,WQ_UnitID!B:C,2,FALSE)))</f>
        <v/>
      </c>
      <c r="F458" s="178" t="str">
        <f>IF(B458="","",ExcLimit!$B$8)</f>
        <v/>
      </c>
      <c r="G458" s="178" t="str">
        <f>IF(B458="","",IF(D458=Index!$R$24,"",ExcLimit!$C$8))</f>
        <v/>
      </c>
      <c r="H458" s="178" t="str">
        <f>IF(B458="","",ExcLimit!$D$8)</f>
        <v/>
      </c>
      <c r="I458" s="178" t="str">
        <f>IF(B458="","",ExcLimit!$E$8)</f>
        <v/>
      </c>
      <c r="J458" s="178" t="str">
        <f>IFERROR(VLOOKUP(B458,ExcCalc!O:S,2,FALSE),"")</f>
        <v/>
      </c>
      <c r="K458" s="178" t="str">
        <f>IFERROR(VLOOKUP(B458,ExcCalc!O:S,3,FALSE),"")</f>
        <v/>
      </c>
      <c r="L458" s="178" t="str">
        <f>IFERROR(VLOOKUP(B458,ExcCalc!O:S,4,FALSE),"")</f>
        <v/>
      </c>
      <c r="M458" s="178" t="str">
        <f>IFERROR(VLOOKUP(B458,ExcCalc!O:S,5,FALSE),"")</f>
        <v/>
      </c>
    </row>
    <row r="459" spans="1:13" x14ac:dyDescent="0.2">
      <c r="A459" s="152"/>
      <c r="B459" s="174" t="str">
        <f>IF(ISNUMBER('דיווח דיגומים'!B459),'דיווח דיגומים'!B459,"")</f>
        <v/>
      </c>
      <c r="C459" s="175" t="str">
        <f>IF(ISNUMBER('דיווח דיגומים'!B459),'דיווח דיגומים'!C459,"")</f>
        <v/>
      </c>
      <c r="D459" s="176" t="str">
        <f>IF('דיווח דיגומים'!E459="","",'דיווח דיגומים'!E459)</f>
        <v/>
      </c>
      <c r="E459" s="177" t="str">
        <f>IF(B459="","",IF(VLOOKUP(B459,WQ_UnitID!B:C,2,FALSE)=0,"",VLOOKUP(B459,WQ_UnitID!B:C,2,FALSE)))</f>
        <v/>
      </c>
      <c r="F459" s="178" t="str">
        <f>IF(B459="","",ExcLimit!$B$8)</f>
        <v/>
      </c>
      <c r="G459" s="178" t="str">
        <f>IF(B459="","",IF(D459=Index!$R$24,"",ExcLimit!$C$8))</f>
        <v/>
      </c>
      <c r="H459" s="178" t="str">
        <f>IF(B459="","",ExcLimit!$D$8)</f>
        <v/>
      </c>
      <c r="I459" s="178" t="str">
        <f>IF(B459="","",ExcLimit!$E$8)</f>
        <v/>
      </c>
      <c r="J459" s="178" t="str">
        <f>IFERROR(VLOOKUP(B459,ExcCalc!O:S,2,FALSE),"")</f>
        <v/>
      </c>
      <c r="K459" s="178" t="str">
        <f>IFERROR(VLOOKUP(B459,ExcCalc!O:S,3,FALSE),"")</f>
        <v/>
      </c>
      <c r="L459" s="178" t="str">
        <f>IFERROR(VLOOKUP(B459,ExcCalc!O:S,4,FALSE),"")</f>
        <v/>
      </c>
      <c r="M459" s="178" t="str">
        <f>IFERROR(VLOOKUP(B459,ExcCalc!O:S,5,FALSE),"")</f>
        <v/>
      </c>
    </row>
    <row r="460" spans="1:13" x14ac:dyDescent="0.2">
      <c r="A460" s="152"/>
      <c r="B460" s="174" t="str">
        <f>IF(ISNUMBER('דיווח דיגומים'!B460),'דיווח דיגומים'!B460,"")</f>
        <v/>
      </c>
      <c r="C460" s="175" t="str">
        <f>IF(ISNUMBER('דיווח דיגומים'!B460),'דיווח דיגומים'!C460,"")</f>
        <v/>
      </c>
      <c r="D460" s="176" t="str">
        <f>IF('דיווח דיגומים'!E460="","",'דיווח דיגומים'!E460)</f>
        <v/>
      </c>
      <c r="E460" s="177" t="str">
        <f>IF(B460="","",IF(VLOOKUP(B460,WQ_UnitID!B:C,2,FALSE)=0,"",VLOOKUP(B460,WQ_UnitID!B:C,2,FALSE)))</f>
        <v/>
      </c>
      <c r="F460" s="178" t="str">
        <f>IF(B460="","",ExcLimit!$B$8)</f>
        <v/>
      </c>
      <c r="G460" s="178" t="str">
        <f>IF(B460="","",IF(D460=Index!$R$24,"",ExcLimit!$C$8))</f>
        <v/>
      </c>
      <c r="H460" s="178" t="str">
        <f>IF(B460="","",ExcLimit!$D$8)</f>
        <v/>
      </c>
      <c r="I460" s="178" t="str">
        <f>IF(B460="","",ExcLimit!$E$8)</f>
        <v/>
      </c>
      <c r="J460" s="178" t="str">
        <f>IFERROR(VLOOKUP(B460,ExcCalc!O:S,2,FALSE),"")</f>
        <v/>
      </c>
      <c r="K460" s="178" t="str">
        <f>IFERROR(VLOOKUP(B460,ExcCalc!O:S,3,FALSE),"")</f>
        <v/>
      </c>
      <c r="L460" s="178" t="str">
        <f>IFERROR(VLOOKUP(B460,ExcCalc!O:S,4,FALSE),"")</f>
        <v/>
      </c>
      <c r="M460" s="178" t="str">
        <f>IFERROR(VLOOKUP(B460,ExcCalc!O:S,5,FALSE),"")</f>
        <v/>
      </c>
    </row>
    <row r="461" spans="1:13" x14ac:dyDescent="0.2">
      <c r="A461" s="152"/>
      <c r="B461" s="174" t="str">
        <f>IF(ISNUMBER('דיווח דיגומים'!B461),'דיווח דיגומים'!B461,"")</f>
        <v/>
      </c>
      <c r="C461" s="175" t="str">
        <f>IF(ISNUMBER('דיווח דיגומים'!B461),'דיווח דיגומים'!C461,"")</f>
        <v/>
      </c>
      <c r="D461" s="176" t="str">
        <f>IF('דיווח דיגומים'!E461="","",'דיווח דיגומים'!E461)</f>
        <v/>
      </c>
      <c r="E461" s="177" t="str">
        <f>IF(B461="","",IF(VLOOKUP(B461,WQ_UnitID!B:C,2,FALSE)=0,"",VLOOKUP(B461,WQ_UnitID!B:C,2,FALSE)))</f>
        <v/>
      </c>
      <c r="F461" s="178" t="str">
        <f>IF(B461="","",ExcLimit!$B$8)</f>
        <v/>
      </c>
      <c r="G461" s="178" t="str">
        <f>IF(B461="","",IF(D461=Index!$R$24,"",ExcLimit!$C$8))</f>
        <v/>
      </c>
      <c r="H461" s="178" t="str">
        <f>IF(B461="","",ExcLimit!$D$8)</f>
        <v/>
      </c>
      <c r="I461" s="178" t="str">
        <f>IF(B461="","",ExcLimit!$E$8)</f>
        <v/>
      </c>
      <c r="J461" s="178" t="str">
        <f>IFERROR(VLOOKUP(B461,ExcCalc!O:S,2,FALSE),"")</f>
        <v/>
      </c>
      <c r="K461" s="178" t="str">
        <f>IFERROR(VLOOKUP(B461,ExcCalc!O:S,3,FALSE),"")</f>
        <v/>
      </c>
      <c r="L461" s="178" t="str">
        <f>IFERROR(VLOOKUP(B461,ExcCalc!O:S,4,FALSE),"")</f>
        <v/>
      </c>
      <c r="M461" s="178" t="str">
        <f>IFERROR(VLOOKUP(B461,ExcCalc!O:S,5,FALSE),"")</f>
        <v/>
      </c>
    </row>
    <row r="462" spans="1:13" x14ac:dyDescent="0.2">
      <c r="A462" s="152"/>
      <c r="B462" s="174" t="str">
        <f>IF(ISNUMBER('דיווח דיגומים'!B462),'דיווח דיגומים'!B462,"")</f>
        <v/>
      </c>
      <c r="C462" s="175" t="str">
        <f>IF(ISNUMBER('דיווח דיגומים'!B462),'דיווח דיגומים'!C462,"")</f>
        <v/>
      </c>
      <c r="D462" s="176" t="str">
        <f>IF('דיווח דיגומים'!E462="","",'דיווח דיגומים'!E462)</f>
        <v/>
      </c>
      <c r="E462" s="177" t="str">
        <f>IF(B462="","",IF(VLOOKUP(B462,WQ_UnitID!B:C,2,FALSE)=0,"",VLOOKUP(B462,WQ_UnitID!B:C,2,FALSE)))</f>
        <v/>
      </c>
      <c r="F462" s="178" t="str">
        <f>IF(B462="","",ExcLimit!$B$8)</f>
        <v/>
      </c>
      <c r="G462" s="178" t="str">
        <f>IF(B462="","",IF(D462=Index!$R$24,"",ExcLimit!$C$8))</f>
        <v/>
      </c>
      <c r="H462" s="178" t="str">
        <f>IF(B462="","",ExcLimit!$D$8)</f>
        <v/>
      </c>
      <c r="I462" s="178" t="str">
        <f>IF(B462="","",ExcLimit!$E$8)</f>
        <v/>
      </c>
      <c r="J462" s="178" t="str">
        <f>IFERROR(VLOOKUP(B462,ExcCalc!O:S,2,FALSE),"")</f>
        <v/>
      </c>
      <c r="K462" s="178" t="str">
        <f>IFERROR(VLOOKUP(B462,ExcCalc!O:S,3,FALSE),"")</f>
        <v/>
      </c>
      <c r="L462" s="178" t="str">
        <f>IFERROR(VLOOKUP(B462,ExcCalc!O:S,4,FALSE),"")</f>
        <v/>
      </c>
      <c r="M462" s="178" t="str">
        <f>IFERROR(VLOOKUP(B462,ExcCalc!O:S,5,FALSE),"")</f>
        <v/>
      </c>
    </row>
    <row r="463" spans="1:13" x14ac:dyDescent="0.2">
      <c r="A463" s="152"/>
      <c r="B463" s="174" t="str">
        <f>IF(ISNUMBER('דיווח דיגומים'!B463),'דיווח דיגומים'!B463,"")</f>
        <v/>
      </c>
      <c r="C463" s="175" t="str">
        <f>IF(ISNUMBER('דיווח דיגומים'!B463),'דיווח דיגומים'!C463,"")</f>
        <v/>
      </c>
      <c r="D463" s="176" t="str">
        <f>IF('דיווח דיגומים'!E463="","",'דיווח דיגומים'!E463)</f>
        <v/>
      </c>
      <c r="E463" s="177" t="str">
        <f>IF(B463="","",IF(VLOOKUP(B463,WQ_UnitID!B:C,2,FALSE)=0,"",VLOOKUP(B463,WQ_UnitID!B:C,2,FALSE)))</f>
        <v/>
      </c>
      <c r="F463" s="178" t="str">
        <f>IF(B463="","",ExcLimit!$B$8)</f>
        <v/>
      </c>
      <c r="G463" s="178" t="str">
        <f>IF(B463="","",IF(D463=Index!$R$24,"",ExcLimit!$C$8))</f>
        <v/>
      </c>
      <c r="H463" s="178" t="str">
        <f>IF(B463="","",ExcLimit!$D$8)</f>
        <v/>
      </c>
      <c r="I463" s="178" t="str">
        <f>IF(B463="","",ExcLimit!$E$8)</f>
        <v/>
      </c>
      <c r="J463" s="178" t="str">
        <f>IFERROR(VLOOKUP(B463,ExcCalc!O:S,2,FALSE),"")</f>
        <v/>
      </c>
      <c r="K463" s="178" t="str">
        <f>IFERROR(VLOOKUP(B463,ExcCalc!O:S,3,FALSE),"")</f>
        <v/>
      </c>
      <c r="L463" s="178" t="str">
        <f>IFERROR(VLOOKUP(B463,ExcCalc!O:S,4,FALSE),"")</f>
        <v/>
      </c>
      <c r="M463" s="178" t="str">
        <f>IFERROR(VLOOKUP(B463,ExcCalc!O:S,5,FALSE),"")</f>
        <v/>
      </c>
    </row>
    <row r="464" spans="1:13" x14ac:dyDescent="0.2">
      <c r="A464" s="152"/>
      <c r="B464" s="174" t="str">
        <f>IF(ISNUMBER('דיווח דיגומים'!B464),'דיווח דיגומים'!B464,"")</f>
        <v/>
      </c>
      <c r="C464" s="175" t="str">
        <f>IF(ISNUMBER('דיווח דיגומים'!B464),'דיווח דיגומים'!C464,"")</f>
        <v/>
      </c>
      <c r="D464" s="176" t="str">
        <f>IF('דיווח דיגומים'!E464="","",'דיווח דיגומים'!E464)</f>
        <v/>
      </c>
      <c r="E464" s="177" t="str">
        <f>IF(B464="","",IF(VLOOKUP(B464,WQ_UnitID!B:C,2,FALSE)=0,"",VLOOKUP(B464,WQ_UnitID!B:C,2,FALSE)))</f>
        <v/>
      </c>
      <c r="F464" s="178" t="str">
        <f>IF(B464="","",ExcLimit!$B$8)</f>
        <v/>
      </c>
      <c r="G464" s="178" t="str">
        <f>IF(B464="","",IF(D464=Index!$R$24,"",ExcLimit!$C$8))</f>
        <v/>
      </c>
      <c r="H464" s="178" t="str">
        <f>IF(B464="","",ExcLimit!$D$8)</f>
        <v/>
      </c>
      <c r="I464" s="178" t="str">
        <f>IF(B464="","",ExcLimit!$E$8)</f>
        <v/>
      </c>
      <c r="J464" s="178" t="str">
        <f>IFERROR(VLOOKUP(B464,ExcCalc!O:S,2,FALSE),"")</f>
        <v/>
      </c>
      <c r="K464" s="178" t="str">
        <f>IFERROR(VLOOKUP(B464,ExcCalc!O:S,3,FALSE),"")</f>
        <v/>
      </c>
      <c r="L464" s="178" t="str">
        <f>IFERROR(VLOOKUP(B464,ExcCalc!O:S,4,FALSE),"")</f>
        <v/>
      </c>
      <c r="M464" s="178" t="str">
        <f>IFERROR(VLOOKUP(B464,ExcCalc!O:S,5,FALSE),"")</f>
        <v/>
      </c>
    </row>
    <row r="465" spans="1:13" x14ac:dyDescent="0.2">
      <c r="A465" s="152"/>
      <c r="B465" s="174" t="str">
        <f>IF(ISNUMBER('דיווח דיגומים'!B465),'דיווח דיגומים'!B465,"")</f>
        <v/>
      </c>
      <c r="C465" s="175" t="str">
        <f>IF(ISNUMBER('דיווח דיגומים'!B465),'דיווח דיגומים'!C465,"")</f>
        <v/>
      </c>
      <c r="D465" s="176" t="str">
        <f>IF('דיווח דיגומים'!E465="","",'דיווח דיגומים'!E465)</f>
        <v/>
      </c>
      <c r="E465" s="177" t="str">
        <f>IF(B465="","",IF(VLOOKUP(B465,WQ_UnitID!B:C,2,FALSE)=0,"",VLOOKUP(B465,WQ_UnitID!B:C,2,FALSE)))</f>
        <v/>
      </c>
      <c r="F465" s="178" t="str">
        <f>IF(B465="","",ExcLimit!$B$8)</f>
        <v/>
      </c>
      <c r="G465" s="178" t="str">
        <f>IF(B465="","",IF(D465=Index!$R$24,"",ExcLimit!$C$8))</f>
        <v/>
      </c>
      <c r="H465" s="178" t="str">
        <f>IF(B465="","",ExcLimit!$D$8)</f>
        <v/>
      </c>
      <c r="I465" s="178" t="str">
        <f>IF(B465="","",ExcLimit!$E$8)</f>
        <v/>
      </c>
      <c r="J465" s="178" t="str">
        <f>IFERROR(VLOOKUP(B465,ExcCalc!O:S,2,FALSE),"")</f>
        <v/>
      </c>
      <c r="K465" s="178" t="str">
        <f>IFERROR(VLOOKUP(B465,ExcCalc!O:S,3,FALSE),"")</f>
        <v/>
      </c>
      <c r="L465" s="178" t="str">
        <f>IFERROR(VLOOKUP(B465,ExcCalc!O:S,4,FALSE),"")</f>
        <v/>
      </c>
      <c r="M465" s="178" t="str">
        <f>IFERROR(VLOOKUP(B465,ExcCalc!O:S,5,FALSE),"")</f>
        <v/>
      </c>
    </row>
    <row r="466" spans="1:13" x14ac:dyDescent="0.2">
      <c r="A466" s="152"/>
      <c r="B466" s="174" t="str">
        <f>IF(ISNUMBER('דיווח דיגומים'!B466),'דיווח דיגומים'!B466,"")</f>
        <v/>
      </c>
      <c r="C466" s="175" t="str">
        <f>IF(ISNUMBER('דיווח דיגומים'!B466),'דיווח דיגומים'!C466,"")</f>
        <v/>
      </c>
      <c r="D466" s="176" t="str">
        <f>IF('דיווח דיגומים'!E466="","",'דיווח דיגומים'!E466)</f>
        <v/>
      </c>
      <c r="E466" s="177" t="str">
        <f>IF(B466="","",IF(VLOOKUP(B466,WQ_UnitID!B:C,2,FALSE)=0,"",VLOOKUP(B466,WQ_UnitID!B:C,2,FALSE)))</f>
        <v/>
      </c>
      <c r="F466" s="178" t="str">
        <f>IF(B466="","",ExcLimit!$B$8)</f>
        <v/>
      </c>
      <c r="G466" s="178" t="str">
        <f>IF(B466="","",IF(D466=Index!$R$24,"",ExcLimit!$C$8))</f>
        <v/>
      </c>
      <c r="H466" s="178" t="str">
        <f>IF(B466="","",ExcLimit!$D$8)</f>
        <v/>
      </c>
      <c r="I466" s="178" t="str">
        <f>IF(B466="","",ExcLimit!$E$8)</f>
        <v/>
      </c>
      <c r="J466" s="178" t="str">
        <f>IFERROR(VLOOKUP(B466,ExcCalc!O:S,2,FALSE),"")</f>
        <v/>
      </c>
      <c r="K466" s="178" t="str">
        <f>IFERROR(VLOOKUP(B466,ExcCalc!O:S,3,FALSE),"")</f>
        <v/>
      </c>
      <c r="L466" s="178" t="str">
        <f>IFERROR(VLOOKUP(B466,ExcCalc!O:S,4,FALSE),"")</f>
        <v/>
      </c>
      <c r="M466" s="178" t="str">
        <f>IFERROR(VLOOKUP(B466,ExcCalc!O:S,5,FALSE),"")</f>
        <v/>
      </c>
    </row>
    <row r="467" spans="1:13" x14ac:dyDescent="0.2">
      <c r="A467" s="152"/>
      <c r="B467" s="174" t="str">
        <f>IF(ISNUMBER('דיווח דיגומים'!B467),'דיווח דיגומים'!B467,"")</f>
        <v/>
      </c>
      <c r="C467" s="175" t="str">
        <f>IF(ISNUMBER('דיווח דיגומים'!B467),'דיווח דיגומים'!C467,"")</f>
        <v/>
      </c>
      <c r="D467" s="176" t="str">
        <f>IF('דיווח דיגומים'!E467="","",'דיווח דיגומים'!E467)</f>
        <v/>
      </c>
      <c r="E467" s="177" t="str">
        <f>IF(B467="","",IF(VLOOKUP(B467,WQ_UnitID!B:C,2,FALSE)=0,"",VLOOKUP(B467,WQ_UnitID!B:C,2,FALSE)))</f>
        <v/>
      </c>
      <c r="F467" s="178" t="str">
        <f>IF(B467="","",ExcLimit!$B$8)</f>
        <v/>
      </c>
      <c r="G467" s="178" t="str">
        <f>IF(B467="","",IF(D467=Index!$R$24,"",ExcLimit!$C$8))</f>
        <v/>
      </c>
      <c r="H467" s="178" t="str">
        <f>IF(B467="","",ExcLimit!$D$8)</f>
        <v/>
      </c>
      <c r="I467" s="178" t="str">
        <f>IF(B467="","",ExcLimit!$E$8)</f>
        <v/>
      </c>
      <c r="J467" s="178" t="str">
        <f>IFERROR(VLOOKUP(B467,ExcCalc!O:S,2,FALSE),"")</f>
        <v/>
      </c>
      <c r="K467" s="178" t="str">
        <f>IFERROR(VLOOKUP(B467,ExcCalc!O:S,3,FALSE),"")</f>
        <v/>
      </c>
      <c r="L467" s="178" t="str">
        <f>IFERROR(VLOOKUP(B467,ExcCalc!O:S,4,FALSE),"")</f>
        <v/>
      </c>
      <c r="M467" s="178" t="str">
        <f>IFERROR(VLOOKUP(B467,ExcCalc!O:S,5,FALSE),"")</f>
        <v/>
      </c>
    </row>
    <row r="468" spans="1:13" x14ac:dyDescent="0.2">
      <c r="A468" s="152"/>
      <c r="B468" s="174" t="str">
        <f>IF(ISNUMBER('דיווח דיגומים'!B468),'דיווח דיגומים'!B468,"")</f>
        <v/>
      </c>
      <c r="C468" s="175" t="str">
        <f>IF(ISNUMBER('דיווח דיגומים'!B468),'דיווח דיגומים'!C468,"")</f>
        <v/>
      </c>
      <c r="D468" s="176" t="str">
        <f>IF('דיווח דיגומים'!E468="","",'דיווח דיגומים'!E468)</f>
        <v/>
      </c>
      <c r="E468" s="177" t="str">
        <f>IF(B468="","",IF(VLOOKUP(B468,WQ_UnitID!B:C,2,FALSE)=0,"",VLOOKUP(B468,WQ_UnitID!B:C,2,FALSE)))</f>
        <v/>
      </c>
      <c r="F468" s="178" t="str">
        <f>IF(B468="","",ExcLimit!$B$8)</f>
        <v/>
      </c>
      <c r="G468" s="178" t="str">
        <f>IF(B468="","",IF(D468=Index!$R$24,"",ExcLimit!$C$8))</f>
        <v/>
      </c>
      <c r="H468" s="178" t="str">
        <f>IF(B468="","",ExcLimit!$D$8)</f>
        <v/>
      </c>
      <c r="I468" s="178" t="str">
        <f>IF(B468="","",ExcLimit!$E$8)</f>
        <v/>
      </c>
      <c r="J468" s="178" t="str">
        <f>IFERROR(VLOOKUP(B468,ExcCalc!O:S,2,FALSE),"")</f>
        <v/>
      </c>
      <c r="K468" s="178" t="str">
        <f>IFERROR(VLOOKUP(B468,ExcCalc!O:S,3,FALSE),"")</f>
        <v/>
      </c>
      <c r="L468" s="178" t="str">
        <f>IFERROR(VLOOKUP(B468,ExcCalc!O:S,4,FALSE),"")</f>
        <v/>
      </c>
      <c r="M468" s="178" t="str">
        <f>IFERROR(VLOOKUP(B468,ExcCalc!O:S,5,FALSE),"")</f>
        <v/>
      </c>
    </row>
    <row r="469" spans="1:13" x14ac:dyDescent="0.2">
      <c r="A469" s="152"/>
      <c r="B469" s="174" t="str">
        <f>IF(ISNUMBER('דיווח דיגומים'!B469),'דיווח דיגומים'!B469,"")</f>
        <v/>
      </c>
      <c r="C469" s="175" t="str">
        <f>IF(ISNUMBER('דיווח דיגומים'!B469),'דיווח דיגומים'!C469,"")</f>
        <v/>
      </c>
      <c r="D469" s="176" t="str">
        <f>IF('דיווח דיגומים'!E469="","",'דיווח דיגומים'!E469)</f>
        <v/>
      </c>
      <c r="E469" s="177" t="str">
        <f>IF(B469="","",IF(VLOOKUP(B469,WQ_UnitID!B:C,2,FALSE)=0,"",VLOOKUP(B469,WQ_UnitID!B:C,2,FALSE)))</f>
        <v/>
      </c>
      <c r="F469" s="178" t="str">
        <f>IF(B469="","",ExcLimit!$B$8)</f>
        <v/>
      </c>
      <c r="G469" s="178" t="str">
        <f>IF(B469="","",IF(D469=Index!$R$24,"",ExcLimit!$C$8))</f>
        <v/>
      </c>
      <c r="H469" s="178" t="str">
        <f>IF(B469="","",ExcLimit!$D$8)</f>
        <v/>
      </c>
      <c r="I469" s="178" t="str">
        <f>IF(B469="","",ExcLimit!$E$8)</f>
        <v/>
      </c>
      <c r="J469" s="178" t="str">
        <f>IFERROR(VLOOKUP(B469,ExcCalc!O:S,2,FALSE),"")</f>
        <v/>
      </c>
      <c r="K469" s="178" t="str">
        <f>IFERROR(VLOOKUP(B469,ExcCalc!O:S,3,FALSE),"")</f>
        <v/>
      </c>
      <c r="L469" s="178" t="str">
        <f>IFERROR(VLOOKUP(B469,ExcCalc!O:S,4,FALSE),"")</f>
        <v/>
      </c>
      <c r="M469" s="178" t="str">
        <f>IFERROR(VLOOKUP(B469,ExcCalc!O:S,5,FALSE),"")</f>
        <v/>
      </c>
    </row>
    <row r="470" spans="1:13" x14ac:dyDescent="0.2">
      <c r="A470" s="152"/>
      <c r="B470" s="174" t="str">
        <f>IF(ISNUMBER('דיווח דיגומים'!B470),'דיווח דיגומים'!B470,"")</f>
        <v/>
      </c>
      <c r="C470" s="175" t="str">
        <f>IF(ISNUMBER('דיווח דיגומים'!B470),'דיווח דיגומים'!C470,"")</f>
        <v/>
      </c>
      <c r="D470" s="176" t="str">
        <f>IF('דיווח דיגומים'!E470="","",'דיווח דיגומים'!E470)</f>
        <v/>
      </c>
      <c r="E470" s="177" t="str">
        <f>IF(B470="","",IF(VLOOKUP(B470,WQ_UnitID!B:C,2,FALSE)=0,"",VLOOKUP(B470,WQ_UnitID!B:C,2,FALSE)))</f>
        <v/>
      </c>
      <c r="F470" s="178" t="str">
        <f>IF(B470="","",ExcLimit!$B$8)</f>
        <v/>
      </c>
      <c r="G470" s="178" t="str">
        <f>IF(B470="","",IF(D470=Index!$R$24,"",ExcLimit!$C$8))</f>
        <v/>
      </c>
      <c r="H470" s="178" t="str">
        <f>IF(B470="","",ExcLimit!$D$8)</f>
        <v/>
      </c>
      <c r="I470" s="178" t="str">
        <f>IF(B470="","",ExcLimit!$E$8)</f>
        <v/>
      </c>
      <c r="J470" s="178" t="str">
        <f>IFERROR(VLOOKUP(B470,ExcCalc!O:S,2,FALSE),"")</f>
        <v/>
      </c>
      <c r="K470" s="178" t="str">
        <f>IFERROR(VLOOKUP(B470,ExcCalc!O:S,3,FALSE),"")</f>
        <v/>
      </c>
      <c r="L470" s="178" t="str">
        <f>IFERROR(VLOOKUP(B470,ExcCalc!O:S,4,FALSE),"")</f>
        <v/>
      </c>
      <c r="M470" s="178" t="str">
        <f>IFERROR(VLOOKUP(B470,ExcCalc!O:S,5,FALSE),"")</f>
        <v/>
      </c>
    </row>
    <row r="471" spans="1:13" x14ac:dyDescent="0.2">
      <c r="A471" s="152"/>
      <c r="B471" s="174" t="str">
        <f>IF(ISNUMBER('דיווח דיגומים'!B471),'דיווח דיגומים'!B471,"")</f>
        <v/>
      </c>
      <c r="C471" s="175" t="str">
        <f>IF(ISNUMBER('דיווח דיגומים'!B471),'דיווח דיגומים'!C471,"")</f>
        <v/>
      </c>
      <c r="D471" s="176" t="str">
        <f>IF('דיווח דיגומים'!E471="","",'דיווח דיגומים'!E471)</f>
        <v/>
      </c>
      <c r="E471" s="177" t="str">
        <f>IF(B471="","",IF(VLOOKUP(B471,WQ_UnitID!B:C,2,FALSE)=0,"",VLOOKUP(B471,WQ_UnitID!B:C,2,FALSE)))</f>
        <v/>
      </c>
      <c r="F471" s="178" t="str">
        <f>IF(B471="","",ExcLimit!$B$8)</f>
        <v/>
      </c>
      <c r="G471" s="178" t="str">
        <f>IF(B471="","",IF(D471=Index!$R$24,"",ExcLimit!$C$8))</f>
        <v/>
      </c>
      <c r="H471" s="178" t="str">
        <f>IF(B471="","",ExcLimit!$D$8)</f>
        <v/>
      </c>
      <c r="I471" s="178" t="str">
        <f>IF(B471="","",ExcLimit!$E$8)</f>
        <v/>
      </c>
      <c r="J471" s="178" t="str">
        <f>IFERROR(VLOOKUP(B471,ExcCalc!O:S,2,FALSE),"")</f>
        <v/>
      </c>
      <c r="K471" s="178" t="str">
        <f>IFERROR(VLOOKUP(B471,ExcCalc!O:S,3,FALSE),"")</f>
        <v/>
      </c>
      <c r="L471" s="178" t="str">
        <f>IFERROR(VLOOKUP(B471,ExcCalc!O:S,4,FALSE),"")</f>
        <v/>
      </c>
      <c r="M471" s="178" t="str">
        <f>IFERROR(VLOOKUP(B471,ExcCalc!O:S,5,FALSE),"")</f>
        <v/>
      </c>
    </row>
    <row r="472" spans="1:13" x14ac:dyDescent="0.2">
      <c r="A472" s="152"/>
      <c r="B472" s="174" t="str">
        <f>IF(ISNUMBER('דיווח דיגומים'!B472),'דיווח דיגומים'!B472,"")</f>
        <v/>
      </c>
      <c r="C472" s="175" t="str">
        <f>IF(ISNUMBER('דיווח דיגומים'!B472),'דיווח דיגומים'!C472,"")</f>
        <v/>
      </c>
      <c r="D472" s="176" t="str">
        <f>IF('דיווח דיגומים'!E472="","",'דיווח דיגומים'!E472)</f>
        <v/>
      </c>
      <c r="E472" s="177" t="str">
        <f>IF(B472="","",IF(VLOOKUP(B472,WQ_UnitID!B:C,2,FALSE)=0,"",VLOOKUP(B472,WQ_UnitID!B:C,2,FALSE)))</f>
        <v/>
      </c>
      <c r="F472" s="178" t="str">
        <f>IF(B472="","",ExcLimit!$B$8)</f>
        <v/>
      </c>
      <c r="G472" s="178" t="str">
        <f>IF(B472="","",IF(D472=Index!$R$24,"",ExcLimit!$C$8))</f>
        <v/>
      </c>
      <c r="H472" s="178" t="str">
        <f>IF(B472="","",ExcLimit!$D$8)</f>
        <v/>
      </c>
      <c r="I472" s="178" t="str">
        <f>IF(B472="","",ExcLimit!$E$8)</f>
        <v/>
      </c>
      <c r="J472" s="178" t="str">
        <f>IFERROR(VLOOKUP(B472,ExcCalc!O:S,2,FALSE),"")</f>
        <v/>
      </c>
      <c r="K472" s="178" t="str">
        <f>IFERROR(VLOOKUP(B472,ExcCalc!O:S,3,FALSE),"")</f>
        <v/>
      </c>
      <c r="L472" s="178" t="str">
        <f>IFERROR(VLOOKUP(B472,ExcCalc!O:S,4,FALSE),"")</f>
        <v/>
      </c>
      <c r="M472" s="178" t="str">
        <f>IFERROR(VLOOKUP(B472,ExcCalc!O:S,5,FALSE),"")</f>
        <v/>
      </c>
    </row>
    <row r="473" spans="1:13" x14ac:dyDescent="0.2">
      <c r="A473" s="152"/>
      <c r="B473" s="174" t="str">
        <f>IF(ISNUMBER('דיווח דיגומים'!B473),'דיווח דיגומים'!B473,"")</f>
        <v/>
      </c>
      <c r="C473" s="175" t="str">
        <f>IF(ISNUMBER('דיווח דיגומים'!B473),'דיווח דיגומים'!C473,"")</f>
        <v/>
      </c>
      <c r="D473" s="176" t="str">
        <f>IF('דיווח דיגומים'!E473="","",'דיווח דיגומים'!E473)</f>
        <v/>
      </c>
      <c r="E473" s="177" t="str">
        <f>IF(B473="","",IF(VLOOKUP(B473,WQ_UnitID!B:C,2,FALSE)=0,"",VLOOKUP(B473,WQ_UnitID!B:C,2,FALSE)))</f>
        <v/>
      </c>
      <c r="F473" s="178" t="str">
        <f>IF(B473="","",ExcLimit!$B$8)</f>
        <v/>
      </c>
      <c r="G473" s="178" t="str">
        <f>IF(B473="","",IF(D473=Index!$R$24,"",ExcLimit!$C$8))</f>
        <v/>
      </c>
      <c r="H473" s="178" t="str">
        <f>IF(B473="","",ExcLimit!$D$8)</f>
        <v/>
      </c>
      <c r="I473" s="178" t="str">
        <f>IF(B473="","",ExcLimit!$E$8)</f>
        <v/>
      </c>
      <c r="J473" s="178" t="str">
        <f>IFERROR(VLOOKUP(B473,ExcCalc!O:S,2,FALSE),"")</f>
        <v/>
      </c>
      <c r="K473" s="178" t="str">
        <f>IFERROR(VLOOKUP(B473,ExcCalc!O:S,3,FALSE),"")</f>
        <v/>
      </c>
      <c r="L473" s="178" t="str">
        <f>IFERROR(VLOOKUP(B473,ExcCalc!O:S,4,FALSE),"")</f>
        <v/>
      </c>
      <c r="M473" s="178" t="str">
        <f>IFERROR(VLOOKUP(B473,ExcCalc!O:S,5,FALSE),"")</f>
        <v/>
      </c>
    </row>
    <row r="474" spans="1:13" x14ac:dyDescent="0.2">
      <c r="A474" s="152"/>
      <c r="B474" s="174" t="str">
        <f>IF(ISNUMBER('דיווח דיגומים'!B474),'דיווח דיגומים'!B474,"")</f>
        <v/>
      </c>
      <c r="C474" s="175" t="str">
        <f>IF(ISNUMBER('דיווח דיגומים'!B474),'דיווח דיגומים'!C474,"")</f>
        <v/>
      </c>
      <c r="D474" s="176" t="str">
        <f>IF('דיווח דיגומים'!E474="","",'דיווח דיגומים'!E474)</f>
        <v/>
      </c>
      <c r="E474" s="177" t="str">
        <f>IF(B474="","",IF(VLOOKUP(B474,WQ_UnitID!B:C,2,FALSE)=0,"",VLOOKUP(B474,WQ_UnitID!B:C,2,FALSE)))</f>
        <v/>
      </c>
      <c r="F474" s="178" t="str">
        <f>IF(B474="","",ExcLimit!$B$8)</f>
        <v/>
      </c>
      <c r="G474" s="178" t="str">
        <f>IF(B474="","",IF(D474=Index!$R$24,"",ExcLimit!$C$8))</f>
        <v/>
      </c>
      <c r="H474" s="178" t="str">
        <f>IF(B474="","",ExcLimit!$D$8)</f>
        <v/>
      </c>
      <c r="I474" s="178" t="str">
        <f>IF(B474="","",ExcLimit!$E$8)</f>
        <v/>
      </c>
      <c r="J474" s="178" t="str">
        <f>IFERROR(VLOOKUP(B474,ExcCalc!O:S,2,FALSE),"")</f>
        <v/>
      </c>
      <c r="K474" s="178" t="str">
        <f>IFERROR(VLOOKUP(B474,ExcCalc!O:S,3,FALSE),"")</f>
        <v/>
      </c>
      <c r="L474" s="178" t="str">
        <f>IFERROR(VLOOKUP(B474,ExcCalc!O:S,4,FALSE),"")</f>
        <v/>
      </c>
      <c r="M474" s="178" t="str">
        <f>IFERROR(VLOOKUP(B474,ExcCalc!O:S,5,FALSE),"")</f>
        <v/>
      </c>
    </row>
    <row r="475" spans="1:13" x14ac:dyDescent="0.2">
      <c r="A475" s="152"/>
      <c r="B475" s="174" t="str">
        <f>IF(ISNUMBER('דיווח דיגומים'!B475),'דיווח דיגומים'!B475,"")</f>
        <v/>
      </c>
      <c r="C475" s="175" t="str">
        <f>IF(ISNUMBER('דיווח דיגומים'!B475),'דיווח דיגומים'!C475,"")</f>
        <v/>
      </c>
      <c r="D475" s="176" t="str">
        <f>IF('דיווח דיגומים'!E475="","",'דיווח דיגומים'!E475)</f>
        <v/>
      </c>
      <c r="E475" s="177" t="str">
        <f>IF(B475="","",IF(VLOOKUP(B475,WQ_UnitID!B:C,2,FALSE)=0,"",VLOOKUP(B475,WQ_UnitID!B:C,2,FALSE)))</f>
        <v/>
      </c>
      <c r="F475" s="178" t="str">
        <f>IF(B475="","",ExcLimit!$B$8)</f>
        <v/>
      </c>
      <c r="G475" s="178" t="str">
        <f>IF(B475="","",IF(D475=Index!$R$24,"",ExcLimit!$C$8))</f>
        <v/>
      </c>
      <c r="H475" s="178" t="str">
        <f>IF(B475="","",ExcLimit!$D$8)</f>
        <v/>
      </c>
      <c r="I475" s="178" t="str">
        <f>IF(B475="","",ExcLimit!$E$8)</f>
        <v/>
      </c>
      <c r="J475" s="178" t="str">
        <f>IFERROR(VLOOKUP(B475,ExcCalc!O:S,2,FALSE),"")</f>
        <v/>
      </c>
      <c r="K475" s="178" t="str">
        <f>IFERROR(VLOOKUP(B475,ExcCalc!O:S,3,FALSE),"")</f>
        <v/>
      </c>
      <c r="L475" s="178" t="str">
        <f>IFERROR(VLOOKUP(B475,ExcCalc!O:S,4,FALSE),"")</f>
        <v/>
      </c>
      <c r="M475" s="178" t="str">
        <f>IFERROR(VLOOKUP(B475,ExcCalc!O:S,5,FALSE),"")</f>
        <v/>
      </c>
    </row>
    <row r="476" spans="1:13" x14ac:dyDescent="0.2">
      <c r="A476" s="152"/>
      <c r="B476" s="174" t="str">
        <f>IF(ISNUMBER('דיווח דיגומים'!B476),'דיווח דיגומים'!B476,"")</f>
        <v/>
      </c>
      <c r="C476" s="175" t="str">
        <f>IF(ISNUMBER('דיווח דיגומים'!B476),'דיווח דיגומים'!C476,"")</f>
        <v/>
      </c>
      <c r="D476" s="176" t="str">
        <f>IF('דיווח דיגומים'!E476="","",'דיווח דיגומים'!E476)</f>
        <v/>
      </c>
      <c r="E476" s="177" t="str">
        <f>IF(B476="","",IF(VLOOKUP(B476,WQ_UnitID!B:C,2,FALSE)=0,"",VLOOKUP(B476,WQ_UnitID!B:C,2,FALSE)))</f>
        <v/>
      </c>
      <c r="F476" s="178" t="str">
        <f>IF(B476="","",ExcLimit!$B$8)</f>
        <v/>
      </c>
      <c r="G476" s="178" t="str">
        <f>IF(B476="","",IF(D476=Index!$R$24,"",ExcLimit!$C$8))</f>
        <v/>
      </c>
      <c r="H476" s="178" t="str">
        <f>IF(B476="","",ExcLimit!$D$8)</f>
        <v/>
      </c>
      <c r="I476" s="178" t="str">
        <f>IF(B476="","",ExcLimit!$E$8)</f>
        <v/>
      </c>
      <c r="J476" s="178" t="str">
        <f>IFERROR(VLOOKUP(B476,ExcCalc!O:S,2,FALSE),"")</f>
        <v/>
      </c>
      <c r="K476" s="178" t="str">
        <f>IFERROR(VLOOKUP(B476,ExcCalc!O:S,3,FALSE),"")</f>
        <v/>
      </c>
      <c r="L476" s="178" t="str">
        <f>IFERROR(VLOOKUP(B476,ExcCalc!O:S,4,FALSE),"")</f>
        <v/>
      </c>
      <c r="M476" s="178" t="str">
        <f>IFERROR(VLOOKUP(B476,ExcCalc!O:S,5,FALSE),"")</f>
        <v/>
      </c>
    </row>
    <row r="477" spans="1:13" x14ac:dyDescent="0.2">
      <c r="A477" s="152"/>
      <c r="B477" s="174" t="str">
        <f>IF(ISNUMBER('דיווח דיגומים'!B477),'דיווח דיגומים'!B477,"")</f>
        <v/>
      </c>
      <c r="C477" s="175" t="str">
        <f>IF(ISNUMBER('דיווח דיגומים'!B477),'דיווח דיגומים'!C477,"")</f>
        <v/>
      </c>
      <c r="D477" s="176" t="str">
        <f>IF('דיווח דיגומים'!E477="","",'דיווח דיגומים'!E477)</f>
        <v/>
      </c>
      <c r="E477" s="177" t="str">
        <f>IF(B477="","",IF(VLOOKUP(B477,WQ_UnitID!B:C,2,FALSE)=0,"",VLOOKUP(B477,WQ_UnitID!B:C,2,FALSE)))</f>
        <v/>
      </c>
      <c r="F477" s="178" t="str">
        <f>IF(B477="","",ExcLimit!$B$8)</f>
        <v/>
      </c>
      <c r="G477" s="178" t="str">
        <f>IF(B477="","",IF(D477=Index!$R$24,"",ExcLimit!$C$8))</f>
        <v/>
      </c>
      <c r="H477" s="178" t="str">
        <f>IF(B477="","",ExcLimit!$D$8)</f>
        <v/>
      </c>
      <c r="I477" s="178" t="str">
        <f>IF(B477="","",ExcLimit!$E$8)</f>
        <v/>
      </c>
      <c r="J477" s="178" t="str">
        <f>IFERROR(VLOOKUP(B477,ExcCalc!O:S,2,FALSE),"")</f>
        <v/>
      </c>
      <c r="K477" s="178" t="str">
        <f>IFERROR(VLOOKUP(B477,ExcCalc!O:S,3,FALSE),"")</f>
        <v/>
      </c>
      <c r="L477" s="178" t="str">
        <f>IFERROR(VLOOKUP(B477,ExcCalc!O:S,4,FALSE),"")</f>
        <v/>
      </c>
      <c r="M477" s="178" t="str">
        <f>IFERROR(VLOOKUP(B477,ExcCalc!O:S,5,FALSE),"")</f>
        <v/>
      </c>
    </row>
    <row r="478" spans="1:13" x14ac:dyDescent="0.2">
      <c r="A478" s="152"/>
      <c r="B478" s="174" t="str">
        <f>IF(ISNUMBER('דיווח דיגומים'!B478),'דיווח דיגומים'!B478,"")</f>
        <v/>
      </c>
      <c r="C478" s="175" t="str">
        <f>IF(ISNUMBER('דיווח דיגומים'!B478),'דיווח דיגומים'!C478,"")</f>
        <v/>
      </c>
      <c r="D478" s="176" t="str">
        <f>IF('דיווח דיגומים'!E478="","",'דיווח דיגומים'!E478)</f>
        <v/>
      </c>
      <c r="E478" s="177" t="str">
        <f>IF(B478="","",IF(VLOOKUP(B478,WQ_UnitID!B:C,2,FALSE)=0,"",VLOOKUP(B478,WQ_UnitID!B:C,2,FALSE)))</f>
        <v/>
      </c>
      <c r="F478" s="178" t="str">
        <f>IF(B478="","",ExcLimit!$B$8)</f>
        <v/>
      </c>
      <c r="G478" s="178" t="str">
        <f>IF(B478="","",IF(D478=Index!$R$24,"",ExcLimit!$C$8))</f>
        <v/>
      </c>
      <c r="H478" s="178" t="str">
        <f>IF(B478="","",ExcLimit!$D$8)</f>
        <v/>
      </c>
      <c r="I478" s="178" t="str">
        <f>IF(B478="","",ExcLimit!$E$8)</f>
        <v/>
      </c>
      <c r="J478" s="178" t="str">
        <f>IFERROR(VLOOKUP(B478,ExcCalc!O:S,2,FALSE),"")</f>
        <v/>
      </c>
      <c r="K478" s="178" t="str">
        <f>IFERROR(VLOOKUP(B478,ExcCalc!O:S,3,FALSE),"")</f>
        <v/>
      </c>
      <c r="L478" s="178" t="str">
        <f>IFERROR(VLOOKUP(B478,ExcCalc!O:S,4,FALSE),"")</f>
        <v/>
      </c>
      <c r="M478" s="178" t="str">
        <f>IFERROR(VLOOKUP(B478,ExcCalc!O:S,5,FALSE),"")</f>
        <v/>
      </c>
    </row>
    <row r="479" spans="1:13" x14ac:dyDescent="0.2">
      <c r="A479" s="152"/>
      <c r="B479" s="174" t="str">
        <f>IF(ISNUMBER('דיווח דיגומים'!B479),'דיווח דיגומים'!B479,"")</f>
        <v/>
      </c>
      <c r="C479" s="175" t="str">
        <f>IF(ISNUMBER('דיווח דיגומים'!B479),'דיווח דיגומים'!C479,"")</f>
        <v/>
      </c>
      <c r="D479" s="176" t="str">
        <f>IF('דיווח דיגומים'!E479="","",'דיווח דיגומים'!E479)</f>
        <v/>
      </c>
      <c r="E479" s="177" t="str">
        <f>IF(B479="","",IF(VLOOKUP(B479,WQ_UnitID!B:C,2,FALSE)=0,"",VLOOKUP(B479,WQ_UnitID!B:C,2,FALSE)))</f>
        <v/>
      </c>
      <c r="F479" s="178" t="str">
        <f>IF(B479="","",ExcLimit!$B$8)</f>
        <v/>
      </c>
      <c r="G479" s="178" t="str">
        <f>IF(B479="","",IF(D479=Index!$R$24,"",ExcLimit!$C$8))</f>
        <v/>
      </c>
      <c r="H479" s="178" t="str">
        <f>IF(B479="","",ExcLimit!$D$8)</f>
        <v/>
      </c>
      <c r="I479" s="178" t="str">
        <f>IF(B479="","",ExcLimit!$E$8)</f>
        <v/>
      </c>
      <c r="J479" s="178" t="str">
        <f>IFERROR(VLOOKUP(B479,ExcCalc!O:S,2,FALSE),"")</f>
        <v/>
      </c>
      <c r="K479" s="178" t="str">
        <f>IFERROR(VLOOKUP(B479,ExcCalc!O:S,3,FALSE),"")</f>
        <v/>
      </c>
      <c r="L479" s="178" t="str">
        <f>IFERROR(VLOOKUP(B479,ExcCalc!O:S,4,FALSE),"")</f>
        <v/>
      </c>
      <c r="M479" s="178" t="str">
        <f>IFERROR(VLOOKUP(B479,ExcCalc!O:S,5,FALSE),"")</f>
        <v/>
      </c>
    </row>
    <row r="480" spans="1:13" x14ac:dyDescent="0.2">
      <c r="A480" s="152"/>
      <c r="B480" s="174" t="str">
        <f>IF(ISNUMBER('דיווח דיגומים'!B480),'דיווח דיגומים'!B480,"")</f>
        <v/>
      </c>
      <c r="C480" s="175" t="str">
        <f>IF(ISNUMBER('דיווח דיגומים'!B480),'דיווח דיגומים'!C480,"")</f>
        <v/>
      </c>
      <c r="D480" s="176" t="str">
        <f>IF('דיווח דיגומים'!E480="","",'דיווח דיגומים'!E480)</f>
        <v/>
      </c>
      <c r="E480" s="177" t="str">
        <f>IF(B480="","",IF(VLOOKUP(B480,WQ_UnitID!B:C,2,FALSE)=0,"",VLOOKUP(B480,WQ_UnitID!B:C,2,FALSE)))</f>
        <v/>
      </c>
      <c r="F480" s="178" t="str">
        <f>IF(B480="","",ExcLimit!$B$8)</f>
        <v/>
      </c>
      <c r="G480" s="178" t="str">
        <f>IF(B480="","",IF(D480=Index!$R$24,"",ExcLimit!$C$8))</f>
        <v/>
      </c>
      <c r="H480" s="178" t="str">
        <f>IF(B480="","",ExcLimit!$D$8)</f>
        <v/>
      </c>
      <c r="I480" s="178" t="str">
        <f>IF(B480="","",ExcLimit!$E$8)</f>
        <v/>
      </c>
      <c r="J480" s="178" t="str">
        <f>IFERROR(VLOOKUP(B480,ExcCalc!O:S,2,FALSE),"")</f>
        <v/>
      </c>
      <c r="K480" s="178" t="str">
        <f>IFERROR(VLOOKUP(B480,ExcCalc!O:S,3,FALSE),"")</f>
        <v/>
      </c>
      <c r="L480" s="178" t="str">
        <f>IFERROR(VLOOKUP(B480,ExcCalc!O:S,4,FALSE),"")</f>
        <v/>
      </c>
      <c r="M480" s="178" t="str">
        <f>IFERROR(VLOOKUP(B480,ExcCalc!O:S,5,FALSE),"")</f>
        <v/>
      </c>
    </row>
    <row r="481" spans="1:13" x14ac:dyDescent="0.2">
      <c r="A481" s="152"/>
      <c r="B481" s="174" t="str">
        <f>IF(ISNUMBER('דיווח דיגומים'!B481),'דיווח דיגומים'!B481,"")</f>
        <v/>
      </c>
      <c r="C481" s="175" t="str">
        <f>IF(ISNUMBER('דיווח דיגומים'!B481),'דיווח דיגומים'!C481,"")</f>
        <v/>
      </c>
      <c r="D481" s="176" t="str">
        <f>IF('דיווח דיגומים'!E481="","",'דיווח דיגומים'!E481)</f>
        <v/>
      </c>
      <c r="E481" s="177" t="str">
        <f>IF(B481="","",IF(VLOOKUP(B481,WQ_UnitID!B:C,2,FALSE)=0,"",VLOOKUP(B481,WQ_UnitID!B:C,2,FALSE)))</f>
        <v/>
      </c>
      <c r="F481" s="178" t="str">
        <f>IF(B481="","",ExcLimit!$B$8)</f>
        <v/>
      </c>
      <c r="G481" s="178" t="str">
        <f>IF(B481="","",IF(D481=Index!$R$24,"",ExcLimit!$C$8))</f>
        <v/>
      </c>
      <c r="H481" s="178" t="str">
        <f>IF(B481="","",ExcLimit!$D$8)</f>
        <v/>
      </c>
      <c r="I481" s="178" t="str">
        <f>IF(B481="","",ExcLimit!$E$8)</f>
        <v/>
      </c>
      <c r="J481" s="178" t="str">
        <f>IFERROR(VLOOKUP(B481,ExcCalc!O:S,2,FALSE),"")</f>
        <v/>
      </c>
      <c r="K481" s="178" t="str">
        <f>IFERROR(VLOOKUP(B481,ExcCalc!O:S,3,FALSE),"")</f>
        <v/>
      </c>
      <c r="L481" s="178" t="str">
        <f>IFERROR(VLOOKUP(B481,ExcCalc!O:S,4,FALSE),"")</f>
        <v/>
      </c>
      <c r="M481" s="178" t="str">
        <f>IFERROR(VLOOKUP(B481,ExcCalc!O:S,5,FALSE),"")</f>
        <v/>
      </c>
    </row>
    <row r="482" spans="1:13" x14ac:dyDescent="0.2">
      <c r="A482" s="152"/>
      <c r="B482" s="174" t="str">
        <f>IF(ISNUMBER('דיווח דיגומים'!B482),'דיווח דיגומים'!B482,"")</f>
        <v/>
      </c>
      <c r="C482" s="175" t="str">
        <f>IF(ISNUMBER('דיווח דיגומים'!B482),'דיווח דיגומים'!C482,"")</f>
        <v/>
      </c>
      <c r="D482" s="176" t="str">
        <f>IF('דיווח דיגומים'!E482="","",'דיווח דיגומים'!E482)</f>
        <v/>
      </c>
      <c r="E482" s="177" t="str">
        <f>IF(B482="","",IF(VLOOKUP(B482,WQ_UnitID!B:C,2,FALSE)=0,"",VLOOKUP(B482,WQ_UnitID!B:C,2,FALSE)))</f>
        <v/>
      </c>
      <c r="F482" s="178" t="str">
        <f>IF(B482="","",ExcLimit!$B$8)</f>
        <v/>
      </c>
      <c r="G482" s="178" t="str">
        <f>IF(B482="","",IF(D482=Index!$R$24,"",ExcLimit!$C$8))</f>
        <v/>
      </c>
      <c r="H482" s="178" t="str">
        <f>IF(B482="","",ExcLimit!$D$8)</f>
        <v/>
      </c>
      <c r="I482" s="178" t="str">
        <f>IF(B482="","",ExcLimit!$E$8)</f>
        <v/>
      </c>
      <c r="J482" s="178" t="str">
        <f>IFERROR(VLOOKUP(B482,ExcCalc!O:S,2,FALSE),"")</f>
        <v/>
      </c>
      <c r="K482" s="178" t="str">
        <f>IFERROR(VLOOKUP(B482,ExcCalc!O:S,3,FALSE),"")</f>
        <v/>
      </c>
      <c r="L482" s="178" t="str">
        <f>IFERROR(VLOOKUP(B482,ExcCalc!O:S,4,FALSE),"")</f>
        <v/>
      </c>
      <c r="M482" s="178" t="str">
        <f>IFERROR(VLOOKUP(B482,ExcCalc!O:S,5,FALSE),"")</f>
        <v/>
      </c>
    </row>
    <row r="483" spans="1:13" x14ac:dyDescent="0.2">
      <c r="A483" s="152"/>
      <c r="B483" s="174" t="str">
        <f>IF(ISNUMBER('דיווח דיגומים'!B483),'דיווח דיגומים'!B483,"")</f>
        <v/>
      </c>
      <c r="C483" s="175" t="str">
        <f>IF(ISNUMBER('דיווח דיגומים'!B483),'דיווח דיגומים'!C483,"")</f>
        <v/>
      </c>
      <c r="D483" s="176" t="str">
        <f>IF('דיווח דיגומים'!E483="","",'דיווח דיגומים'!E483)</f>
        <v/>
      </c>
      <c r="E483" s="177" t="str">
        <f>IF(B483="","",IF(VLOOKUP(B483,WQ_UnitID!B:C,2,FALSE)=0,"",VLOOKUP(B483,WQ_UnitID!B:C,2,FALSE)))</f>
        <v/>
      </c>
      <c r="F483" s="178" t="str">
        <f>IF(B483="","",ExcLimit!$B$8)</f>
        <v/>
      </c>
      <c r="G483" s="178" t="str">
        <f>IF(B483="","",IF(D483=Index!$R$24,"",ExcLimit!$C$8))</f>
        <v/>
      </c>
      <c r="H483" s="178" t="str">
        <f>IF(B483="","",ExcLimit!$D$8)</f>
        <v/>
      </c>
      <c r="I483" s="178" t="str">
        <f>IF(B483="","",ExcLimit!$E$8)</f>
        <v/>
      </c>
      <c r="J483" s="178" t="str">
        <f>IFERROR(VLOOKUP(B483,ExcCalc!O:S,2,FALSE),"")</f>
        <v/>
      </c>
      <c r="K483" s="178" t="str">
        <f>IFERROR(VLOOKUP(B483,ExcCalc!O:S,3,FALSE),"")</f>
        <v/>
      </c>
      <c r="L483" s="178" t="str">
        <f>IFERROR(VLOOKUP(B483,ExcCalc!O:S,4,FALSE),"")</f>
        <v/>
      </c>
      <c r="M483" s="178" t="str">
        <f>IFERROR(VLOOKUP(B483,ExcCalc!O:S,5,FALSE),"")</f>
        <v/>
      </c>
    </row>
    <row r="484" spans="1:13" x14ac:dyDescent="0.2">
      <c r="A484" s="152"/>
      <c r="B484" s="174" t="str">
        <f>IF(ISNUMBER('דיווח דיגומים'!B484),'דיווח דיגומים'!B484,"")</f>
        <v/>
      </c>
      <c r="C484" s="175" t="str">
        <f>IF(ISNUMBER('דיווח דיגומים'!B484),'דיווח דיגומים'!C484,"")</f>
        <v/>
      </c>
      <c r="D484" s="176" t="str">
        <f>IF('דיווח דיגומים'!E484="","",'דיווח דיגומים'!E484)</f>
        <v/>
      </c>
      <c r="E484" s="177" t="str">
        <f>IF(B484="","",IF(VLOOKUP(B484,WQ_UnitID!B:C,2,FALSE)=0,"",VLOOKUP(B484,WQ_UnitID!B:C,2,FALSE)))</f>
        <v/>
      </c>
      <c r="F484" s="178" t="str">
        <f>IF(B484="","",ExcLimit!$B$8)</f>
        <v/>
      </c>
      <c r="G484" s="178" t="str">
        <f>IF(B484="","",IF(D484=Index!$R$24,"",ExcLimit!$C$8))</f>
        <v/>
      </c>
      <c r="H484" s="178" t="str">
        <f>IF(B484="","",ExcLimit!$D$8)</f>
        <v/>
      </c>
      <c r="I484" s="178" t="str">
        <f>IF(B484="","",ExcLimit!$E$8)</f>
        <v/>
      </c>
      <c r="J484" s="178" t="str">
        <f>IFERROR(VLOOKUP(B484,ExcCalc!O:S,2,FALSE),"")</f>
        <v/>
      </c>
      <c r="K484" s="178" t="str">
        <f>IFERROR(VLOOKUP(B484,ExcCalc!O:S,3,FALSE),"")</f>
        <v/>
      </c>
      <c r="L484" s="178" t="str">
        <f>IFERROR(VLOOKUP(B484,ExcCalc!O:S,4,FALSE),"")</f>
        <v/>
      </c>
      <c r="M484" s="178" t="str">
        <f>IFERROR(VLOOKUP(B484,ExcCalc!O:S,5,FALSE),"")</f>
        <v/>
      </c>
    </row>
    <row r="485" spans="1:13" x14ac:dyDescent="0.2">
      <c r="A485" s="152"/>
      <c r="B485" s="174" t="str">
        <f>IF(ISNUMBER('דיווח דיגומים'!B485),'דיווח דיגומים'!B485,"")</f>
        <v/>
      </c>
      <c r="C485" s="175" t="str">
        <f>IF(ISNUMBER('דיווח דיגומים'!B485),'דיווח דיגומים'!C485,"")</f>
        <v/>
      </c>
      <c r="D485" s="176" t="str">
        <f>IF('דיווח דיגומים'!E485="","",'דיווח דיגומים'!E485)</f>
        <v/>
      </c>
      <c r="E485" s="177" t="str">
        <f>IF(B485="","",IF(VLOOKUP(B485,WQ_UnitID!B:C,2,FALSE)=0,"",VLOOKUP(B485,WQ_UnitID!B:C,2,FALSE)))</f>
        <v/>
      </c>
      <c r="F485" s="178" t="str">
        <f>IF(B485="","",ExcLimit!$B$8)</f>
        <v/>
      </c>
      <c r="G485" s="178" t="str">
        <f>IF(B485="","",IF(D485=Index!$R$24,"",ExcLimit!$C$8))</f>
        <v/>
      </c>
      <c r="H485" s="178" t="str">
        <f>IF(B485="","",ExcLimit!$D$8)</f>
        <v/>
      </c>
      <c r="I485" s="178" t="str">
        <f>IF(B485="","",ExcLimit!$E$8)</f>
        <v/>
      </c>
      <c r="J485" s="178" t="str">
        <f>IFERROR(VLOOKUP(B485,ExcCalc!O:S,2,FALSE),"")</f>
        <v/>
      </c>
      <c r="K485" s="178" t="str">
        <f>IFERROR(VLOOKUP(B485,ExcCalc!O:S,3,FALSE),"")</f>
        <v/>
      </c>
      <c r="L485" s="178" t="str">
        <f>IFERROR(VLOOKUP(B485,ExcCalc!O:S,4,FALSE),"")</f>
        <v/>
      </c>
      <c r="M485" s="178" t="str">
        <f>IFERROR(VLOOKUP(B485,ExcCalc!O:S,5,FALSE),"")</f>
        <v/>
      </c>
    </row>
    <row r="486" spans="1:13" x14ac:dyDescent="0.2">
      <c r="A486" s="152"/>
      <c r="B486" s="174" t="str">
        <f>IF(ISNUMBER('דיווח דיגומים'!B486),'דיווח דיגומים'!B486,"")</f>
        <v/>
      </c>
      <c r="C486" s="175" t="str">
        <f>IF(ISNUMBER('דיווח דיגומים'!B486),'דיווח דיגומים'!C486,"")</f>
        <v/>
      </c>
      <c r="D486" s="176" t="str">
        <f>IF('דיווח דיגומים'!E486="","",'דיווח דיגומים'!E486)</f>
        <v/>
      </c>
      <c r="E486" s="177" t="str">
        <f>IF(B486="","",IF(VLOOKUP(B486,WQ_UnitID!B:C,2,FALSE)=0,"",VLOOKUP(B486,WQ_UnitID!B:C,2,FALSE)))</f>
        <v/>
      </c>
      <c r="F486" s="178" t="str">
        <f>IF(B486="","",ExcLimit!$B$8)</f>
        <v/>
      </c>
      <c r="G486" s="178" t="str">
        <f>IF(B486="","",IF(D486=Index!$R$24,"",ExcLimit!$C$8))</f>
        <v/>
      </c>
      <c r="H486" s="178" t="str">
        <f>IF(B486="","",ExcLimit!$D$8)</f>
        <v/>
      </c>
      <c r="I486" s="178" t="str">
        <f>IF(B486="","",ExcLimit!$E$8)</f>
        <v/>
      </c>
      <c r="J486" s="178" t="str">
        <f>IFERROR(VLOOKUP(B486,ExcCalc!O:S,2,FALSE),"")</f>
        <v/>
      </c>
      <c r="K486" s="178" t="str">
        <f>IFERROR(VLOOKUP(B486,ExcCalc!O:S,3,FALSE),"")</f>
        <v/>
      </c>
      <c r="L486" s="178" t="str">
        <f>IFERROR(VLOOKUP(B486,ExcCalc!O:S,4,FALSE),"")</f>
        <v/>
      </c>
      <c r="M486" s="178" t="str">
        <f>IFERROR(VLOOKUP(B486,ExcCalc!O:S,5,FALSE),"")</f>
        <v/>
      </c>
    </row>
    <row r="487" spans="1:13" x14ac:dyDescent="0.2">
      <c r="A487" s="152"/>
      <c r="B487" s="174" t="str">
        <f>IF(ISNUMBER('דיווח דיגומים'!B487),'דיווח דיגומים'!B487,"")</f>
        <v/>
      </c>
      <c r="C487" s="175" t="str">
        <f>IF(ISNUMBER('דיווח דיגומים'!B487),'דיווח דיגומים'!C487,"")</f>
        <v/>
      </c>
      <c r="D487" s="176" t="str">
        <f>IF('דיווח דיגומים'!E487="","",'דיווח דיגומים'!E487)</f>
        <v/>
      </c>
      <c r="E487" s="177" t="str">
        <f>IF(B487="","",IF(VLOOKUP(B487,WQ_UnitID!B:C,2,FALSE)=0,"",VLOOKUP(B487,WQ_UnitID!B:C,2,FALSE)))</f>
        <v/>
      </c>
      <c r="F487" s="178" t="str">
        <f>IF(B487="","",ExcLimit!$B$8)</f>
        <v/>
      </c>
      <c r="G487" s="178" t="str">
        <f>IF(B487="","",IF(D487=Index!$R$24,"",ExcLimit!$C$8))</f>
        <v/>
      </c>
      <c r="H487" s="178" t="str">
        <f>IF(B487="","",ExcLimit!$D$8)</f>
        <v/>
      </c>
      <c r="I487" s="178" t="str">
        <f>IF(B487="","",ExcLimit!$E$8)</f>
        <v/>
      </c>
      <c r="J487" s="178" t="str">
        <f>IFERROR(VLOOKUP(B487,ExcCalc!O:S,2,FALSE),"")</f>
        <v/>
      </c>
      <c r="K487" s="178" t="str">
        <f>IFERROR(VLOOKUP(B487,ExcCalc!O:S,3,FALSE),"")</f>
        <v/>
      </c>
      <c r="L487" s="178" t="str">
        <f>IFERROR(VLOOKUP(B487,ExcCalc!O:S,4,FALSE),"")</f>
        <v/>
      </c>
      <c r="M487" s="178" t="str">
        <f>IFERROR(VLOOKUP(B487,ExcCalc!O:S,5,FALSE),"")</f>
        <v/>
      </c>
    </row>
    <row r="488" spans="1:13" x14ac:dyDescent="0.2">
      <c r="A488" s="152"/>
      <c r="B488" s="174" t="str">
        <f>IF(ISNUMBER('דיווח דיגומים'!B488),'דיווח דיגומים'!B488,"")</f>
        <v/>
      </c>
      <c r="C488" s="175" t="str">
        <f>IF(ISNUMBER('דיווח דיגומים'!B488),'דיווח דיגומים'!C488,"")</f>
        <v/>
      </c>
      <c r="D488" s="176" t="str">
        <f>IF('דיווח דיגומים'!E488="","",'דיווח דיגומים'!E488)</f>
        <v/>
      </c>
      <c r="E488" s="177" t="str">
        <f>IF(B488="","",IF(VLOOKUP(B488,WQ_UnitID!B:C,2,FALSE)=0,"",VLOOKUP(B488,WQ_UnitID!B:C,2,FALSE)))</f>
        <v/>
      </c>
      <c r="F488" s="178" t="str">
        <f>IF(B488="","",ExcLimit!$B$8)</f>
        <v/>
      </c>
      <c r="G488" s="178" t="str">
        <f>IF(B488="","",IF(D488=Index!$R$24,"",ExcLimit!$C$8))</f>
        <v/>
      </c>
      <c r="H488" s="178" t="str">
        <f>IF(B488="","",ExcLimit!$D$8)</f>
        <v/>
      </c>
      <c r="I488" s="178" t="str">
        <f>IF(B488="","",ExcLimit!$E$8)</f>
        <v/>
      </c>
      <c r="J488" s="178" t="str">
        <f>IFERROR(VLOOKUP(B488,ExcCalc!O:S,2,FALSE),"")</f>
        <v/>
      </c>
      <c r="K488" s="178" t="str">
        <f>IFERROR(VLOOKUP(B488,ExcCalc!O:S,3,FALSE),"")</f>
        <v/>
      </c>
      <c r="L488" s="178" t="str">
        <f>IFERROR(VLOOKUP(B488,ExcCalc!O:S,4,FALSE),"")</f>
        <v/>
      </c>
      <c r="M488" s="178" t="str">
        <f>IFERROR(VLOOKUP(B488,ExcCalc!O:S,5,FALSE),"")</f>
        <v/>
      </c>
    </row>
    <row r="489" spans="1:13" x14ac:dyDescent="0.2">
      <c r="A489" s="152"/>
      <c r="B489" s="174" t="str">
        <f>IF(ISNUMBER('דיווח דיגומים'!B489),'דיווח דיגומים'!B489,"")</f>
        <v/>
      </c>
      <c r="C489" s="175" t="str">
        <f>IF(ISNUMBER('דיווח דיגומים'!B489),'דיווח דיגומים'!C489,"")</f>
        <v/>
      </c>
      <c r="D489" s="176" t="str">
        <f>IF('דיווח דיגומים'!E489="","",'דיווח דיגומים'!E489)</f>
        <v/>
      </c>
      <c r="E489" s="177" t="str">
        <f>IF(B489="","",IF(VLOOKUP(B489,WQ_UnitID!B:C,2,FALSE)=0,"",VLOOKUP(B489,WQ_UnitID!B:C,2,FALSE)))</f>
        <v/>
      </c>
      <c r="F489" s="178" t="str">
        <f>IF(B489="","",ExcLimit!$B$8)</f>
        <v/>
      </c>
      <c r="G489" s="178" t="str">
        <f>IF(B489="","",IF(D489=Index!$R$24,"",ExcLimit!$C$8))</f>
        <v/>
      </c>
      <c r="H489" s="178" t="str">
        <f>IF(B489="","",ExcLimit!$D$8)</f>
        <v/>
      </c>
      <c r="I489" s="178" t="str">
        <f>IF(B489="","",ExcLimit!$E$8)</f>
        <v/>
      </c>
      <c r="J489" s="178" t="str">
        <f>IFERROR(VLOOKUP(B489,ExcCalc!O:S,2,FALSE),"")</f>
        <v/>
      </c>
      <c r="K489" s="178" t="str">
        <f>IFERROR(VLOOKUP(B489,ExcCalc!O:S,3,FALSE),"")</f>
        <v/>
      </c>
      <c r="L489" s="178" t="str">
        <f>IFERROR(VLOOKUP(B489,ExcCalc!O:S,4,FALSE),"")</f>
        <v/>
      </c>
      <c r="M489" s="178" t="str">
        <f>IFERROR(VLOOKUP(B489,ExcCalc!O:S,5,FALSE),"")</f>
        <v/>
      </c>
    </row>
    <row r="490" spans="1:13" x14ac:dyDescent="0.2">
      <c r="A490" s="152"/>
      <c r="B490" s="174" t="str">
        <f>IF(ISNUMBER('דיווח דיגומים'!B490),'דיווח דיגומים'!B490,"")</f>
        <v/>
      </c>
      <c r="C490" s="175" t="str">
        <f>IF(ISNUMBER('דיווח דיגומים'!B490),'דיווח דיגומים'!C490,"")</f>
        <v/>
      </c>
      <c r="D490" s="176" t="str">
        <f>IF('דיווח דיגומים'!E490="","",'דיווח דיגומים'!E490)</f>
        <v/>
      </c>
      <c r="E490" s="177" t="str">
        <f>IF(B490="","",IF(VLOOKUP(B490,WQ_UnitID!B:C,2,FALSE)=0,"",VLOOKUP(B490,WQ_UnitID!B:C,2,FALSE)))</f>
        <v/>
      </c>
      <c r="F490" s="178" t="str">
        <f>IF(B490="","",ExcLimit!$B$8)</f>
        <v/>
      </c>
      <c r="G490" s="178" t="str">
        <f>IF(B490="","",IF(D490=Index!$R$24,"",ExcLimit!$C$8))</f>
        <v/>
      </c>
      <c r="H490" s="178" t="str">
        <f>IF(B490="","",ExcLimit!$D$8)</f>
        <v/>
      </c>
      <c r="I490" s="178" t="str">
        <f>IF(B490="","",ExcLimit!$E$8)</f>
        <v/>
      </c>
      <c r="J490" s="178" t="str">
        <f>IFERROR(VLOOKUP(B490,ExcCalc!O:S,2,FALSE),"")</f>
        <v/>
      </c>
      <c r="K490" s="178" t="str">
        <f>IFERROR(VLOOKUP(B490,ExcCalc!O:S,3,FALSE),"")</f>
        <v/>
      </c>
      <c r="L490" s="178" t="str">
        <f>IFERROR(VLOOKUP(B490,ExcCalc!O:S,4,FALSE),"")</f>
        <v/>
      </c>
      <c r="M490" s="178" t="str">
        <f>IFERROR(VLOOKUP(B490,ExcCalc!O:S,5,FALSE),"")</f>
        <v/>
      </c>
    </row>
    <row r="491" spans="1:13" x14ac:dyDescent="0.2">
      <c r="A491" s="152"/>
      <c r="B491" s="174" t="str">
        <f>IF(ISNUMBER('דיווח דיגומים'!B491),'דיווח דיגומים'!B491,"")</f>
        <v/>
      </c>
      <c r="C491" s="175" t="str">
        <f>IF(ISNUMBER('דיווח דיגומים'!B491),'דיווח דיגומים'!C491,"")</f>
        <v/>
      </c>
      <c r="D491" s="176" t="str">
        <f>IF('דיווח דיגומים'!E491="","",'דיווח דיגומים'!E491)</f>
        <v/>
      </c>
      <c r="E491" s="177" t="str">
        <f>IF(B491="","",IF(VLOOKUP(B491,WQ_UnitID!B:C,2,FALSE)=0,"",VLOOKUP(B491,WQ_UnitID!B:C,2,FALSE)))</f>
        <v/>
      </c>
      <c r="F491" s="178" t="str">
        <f>IF(B491="","",ExcLimit!$B$8)</f>
        <v/>
      </c>
      <c r="G491" s="178" t="str">
        <f>IF(B491="","",IF(D491=Index!$R$24,"",ExcLimit!$C$8))</f>
        <v/>
      </c>
      <c r="H491" s="178" t="str">
        <f>IF(B491="","",ExcLimit!$D$8)</f>
        <v/>
      </c>
      <c r="I491" s="178" t="str">
        <f>IF(B491="","",ExcLimit!$E$8)</f>
        <v/>
      </c>
      <c r="J491" s="178" t="str">
        <f>IFERROR(VLOOKUP(B491,ExcCalc!O:S,2,FALSE),"")</f>
        <v/>
      </c>
      <c r="K491" s="178" t="str">
        <f>IFERROR(VLOOKUP(B491,ExcCalc!O:S,3,FALSE),"")</f>
        <v/>
      </c>
      <c r="L491" s="178" t="str">
        <f>IFERROR(VLOOKUP(B491,ExcCalc!O:S,4,FALSE),"")</f>
        <v/>
      </c>
      <c r="M491" s="178" t="str">
        <f>IFERROR(VLOOKUP(B491,ExcCalc!O:S,5,FALSE),"")</f>
        <v/>
      </c>
    </row>
    <row r="492" spans="1:13" x14ac:dyDescent="0.2">
      <c r="A492" s="152"/>
      <c r="B492" s="174" t="str">
        <f>IF(ISNUMBER('דיווח דיגומים'!B492),'דיווח דיגומים'!B492,"")</f>
        <v/>
      </c>
      <c r="C492" s="175" t="str">
        <f>IF(ISNUMBER('דיווח דיגומים'!B492),'דיווח דיגומים'!C492,"")</f>
        <v/>
      </c>
      <c r="D492" s="176" t="str">
        <f>IF('דיווח דיגומים'!E492="","",'דיווח דיגומים'!E492)</f>
        <v/>
      </c>
      <c r="E492" s="177" t="str">
        <f>IF(B492="","",IF(VLOOKUP(B492,WQ_UnitID!B:C,2,FALSE)=0,"",VLOOKUP(B492,WQ_UnitID!B:C,2,FALSE)))</f>
        <v/>
      </c>
      <c r="F492" s="178" t="str">
        <f>IF(B492="","",ExcLimit!$B$8)</f>
        <v/>
      </c>
      <c r="G492" s="178" t="str">
        <f>IF(B492="","",IF(D492=Index!$R$24,"",ExcLimit!$C$8))</f>
        <v/>
      </c>
      <c r="H492" s="178" t="str">
        <f>IF(B492="","",ExcLimit!$D$8)</f>
        <v/>
      </c>
      <c r="I492" s="178" t="str">
        <f>IF(B492="","",ExcLimit!$E$8)</f>
        <v/>
      </c>
      <c r="J492" s="178" t="str">
        <f>IFERROR(VLOOKUP(B492,ExcCalc!O:S,2,FALSE),"")</f>
        <v/>
      </c>
      <c r="K492" s="178" t="str">
        <f>IFERROR(VLOOKUP(B492,ExcCalc!O:S,3,FALSE),"")</f>
        <v/>
      </c>
      <c r="L492" s="178" t="str">
        <f>IFERROR(VLOOKUP(B492,ExcCalc!O:S,4,FALSE),"")</f>
        <v/>
      </c>
      <c r="M492" s="178" t="str">
        <f>IFERROR(VLOOKUP(B492,ExcCalc!O:S,5,FALSE),"")</f>
        <v/>
      </c>
    </row>
    <row r="493" spans="1:13" x14ac:dyDescent="0.2">
      <c r="A493" s="152"/>
      <c r="B493" s="174" t="str">
        <f>IF(ISNUMBER('דיווח דיגומים'!B493),'דיווח דיגומים'!B493,"")</f>
        <v/>
      </c>
      <c r="C493" s="175" t="str">
        <f>IF(ISNUMBER('דיווח דיגומים'!B493),'דיווח דיגומים'!C493,"")</f>
        <v/>
      </c>
      <c r="D493" s="176" t="str">
        <f>IF('דיווח דיגומים'!E493="","",'דיווח דיגומים'!E493)</f>
        <v/>
      </c>
      <c r="E493" s="177" t="str">
        <f>IF(B493="","",IF(VLOOKUP(B493,WQ_UnitID!B:C,2,FALSE)=0,"",VLOOKUP(B493,WQ_UnitID!B:C,2,FALSE)))</f>
        <v/>
      </c>
      <c r="F493" s="178" t="str">
        <f>IF(B493="","",ExcLimit!$B$8)</f>
        <v/>
      </c>
      <c r="G493" s="178" t="str">
        <f>IF(B493="","",IF(D493=Index!$R$24,"",ExcLimit!$C$8))</f>
        <v/>
      </c>
      <c r="H493" s="178" t="str">
        <f>IF(B493="","",ExcLimit!$D$8)</f>
        <v/>
      </c>
      <c r="I493" s="178" t="str">
        <f>IF(B493="","",ExcLimit!$E$8)</f>
        <v/>
      </c>
      <c r="J493" s="178" t="str">
        <f>IFERROR(VLOOKUP(B493,ExcCalc!O:S,2,FALSE),"")</f>
        <v/>
      </c>
      <c r="K493" s="178" t="str">
        <f>IFERROR(VLOOKUP(B493,ExcCalc!O:S,3,FALSE),"")</f>
        <v/>
      </c>
      <c r="L493" s="178" t="str">
        <f>IFERROR(VLOOKUP(B493,ExcCalc!O:S,4,FALSE),"")</f>
        <v/>
      </c>
      <c r="M493" s="178" t="str">
        <f>IFERROR(VLOOKUP(B493,ExcCalc!O:S,5,FALSE),"")</f>
        <v/>
      </c>
    </row>
    <row r="494" spans="1:13" x14ac:dyDescent="0.2">
      <c r="A494" s="152"/>
      <c r="B494" s="174" t="str">
        <f>IF(ISNUMBER('דיווח דיגומים'!B494),'דיווח דיגומים'!B494,"")</f>
        <v/>
      </c>
      <c r="C494" s="175" t="str">
        <f>IF(ISNUMBER('דיווח דיגומים'!B494),'דיווח דיגומים'!C494,"")</f>
        <v/>
      </c>
      <c r="D494" s="176" t="str">
        <f>IF('דיווח דיגומים'!E494="","",'דיווח דיגומים'!E494)</f>
        <v/>
      </c>
      <c r="E494" s="177" t="str">
        <f>IF(B494="","",IF(VLOOKUP(B494,WQ_UnitID!B:C,2,FALSE)=0,"",VLOOKUP(B494,WQ_UnitID!B:C,2,FALSE)))</f>
        <v/>
      </c>
      <c r="F494" s="178" t="str">
        <f>IF(B494="","",ExcLimit!$B$8)</f>
        <v/>
      </c>
      <c r="G494" s="178" t="str">
        <f>IF(B494="","",IF(D494=Index!$R$24,"",ExcLimit!$C$8))</f>
        <v/>
      </c>
      <c r="H494" s="178" t="str">
        <f>IF(B494="","",ExcLimit!$D$8)</f>
        <v/>
      </c>
      <c r="I494" s="178" t="str">
        <f>IF(B494="","",ExcLimit!$E$8)</f>
        <v/>
      </c>
      <c r="J494" s="178" t="str">
        <f>IFERROR(VLOOKUP(B494,ExcCalc!O:S,2,FALSE),"")</f>
        <v/>
      </c>
      <c r="K494" s="178" t="str">
        <f>IFERROR(VLOOKUP(B494,ExcCalc!O:S,3,FALSE),"")</f>
        <v/>
      </c>
      <c r="L494" s="178" t="str">
        <f>IFERROR(VLOOKUP(B494,ExcCalc!O:S,4,FALSE),"")</f>
        <v/>
      </c>
      <c r="M494" s="178" t="str">
        <f>IFERROR(VLOOKUP(B494,ExcCalc!O:S,5,FALSE),"")</f>
        <v/>
      </c>
    </row>
    <row r="495" spans="1:13" x14ac:dyDescent="0.2">
      <c r="A495" s="152"/>
      <c r="B495" s="174" t="str">
        <f>IF(ISNUMBER('דיווח דיגומים'!B495),'דיווח דיגומים'!B495,"")</f>
        <v/>
      </c>
      <c r="C495" s="175" t="str">
        <f>IF(ISNUMBER('דיווח דיגומים'!B495),'דיווח דיגומים'!C495,"")</f>
        <v/>
      </c>
      <c r="D495" s="176" t="str">
        <f>IF('דיווח דיגומים'!E495="","",'דיווח דיגומים'!E495)</f>
        <v/>
      </c>
      <c r="E495" s="177" t="str">
        <f>IF(B495="","",IF(VLOOKUP(B495,WQ_UnitID!B:C,2,FALSE)=0,"",VLOOKUP(B495,WQ_UnitID!B:C,2,FALSE)))</f>
        <v/>
      </c>
      <c r="F495" s="178" t="str">
        <f>IF(B495="","",ExcLimit!$B$8)</f>
        <v/>
      </c>
      <c r="G495" s="178" t="str">
        <f>IF(B495="","",IF(D495=Index!$R$24,"",ExcLimit!$C$8))</f>
        <v/>
      </c>
      <c r="H495" s="178" t="str">
        <f>IF(B495="","",ExcLimit!$D$8)</f>
        <v/>
      </c>
      <c r="I495" s="178" t="str">
        <f>IF(B495="","",ExcLimit!$E$8)</f>
        <v/>
      </c>
      <c r="J495" s="178" t="str">
        <f>IFERROR(VLOOKUP(B495,ExcCalc!O:S,2,FALSE),"")</f>
        <v/>
      </c>
      <c r="K495" s="178" t="str">
        <f>IFERROR(VLOOKUP(B495,ExcCalc!O:S,3,FALSE),"")</f>
        <v/>
      </c>
      <c r="L495" s="178" t="str">
        <f>IFERROR(VLOOKUP(B495,ExcCalc!O:S,4,FALSE),"")</f>
        <v/>
      </c>
      <c r="M495" s="178" t="str">
        <f>IFERROR(VLOOKUP(B495,ExcCalc!O:S,5,FALSE),"")</f>
        <v/>
      </c>
    </row>
    <row r="496" spans="1:13" x14ac:dyDescent="0.2">
      <c r="A496" s="152"/>
      <c r="B496" s="174" t="str">
        <f>IF(ISNUMBER('דיווח דיגומים'!B496),'דיווח דיגומים'!B496,"")</f>
        <v/>
      </c>
      <c r="C496" s="175" t="str">
        <f>IF(ISNUMBER('דיווח דיגומים'!B496),'דיווח דיגומים'!C496,"")</f>
        <v/>
      </c>
      <c r="D496" s="176" t="str">
        <f>IF('דיווח דיגומים'!E496="","",'דיווח דיגומים'!E496)</f>
        <v/>
      </c>
      <c r="E496" s="177" t="str">
        <f>IF(B496="","",IF(VLOOKUP(B496,WQ_UnitID!B:C,2,FALSE)=0,"",VLOOKUP(B496,WQ_UnitID!B:C,2,FALSE)))</f>
        <v/>
      </c>
      <c r="F496" s="178" t="str">
        <f>IF(B496="","",ExcLimit!$B$8)</f>
        <v/>
      </c>
      <c r="G496" s="178" t="str">
        <f>IF(B496="","",IF(D496=Index!$R$24,"",ExcLimit!$C$8))</f>
        <v/>
      </c>
      <c r="H496" s="178" t="str">
        <f>IF(B496="","",ExcLimit!$D$8)</f>
        <v/>
      </c>
      <c r="I496" s="178" t="str">
        <f>IF(B496="","",ExcLimit!$E$8)</f>
        <v/>
      </c>
      <c r="J496" s="178" t="str">
        <f>IFERROR(VLOOKUP(B496,ExcCalc!O:S,2,FALSE),"")</f>
        <v/>
      </c>
      <c r="K496" s="178" t="str">
        <f>IFERROR(VLOOKUP(B496,ExcCalc!O:S,3,FALSE),"")</f>
        <v/>
      </c>
      <c r="L496" s="178" t="str">
        <f>IFERROR(VLOOKUP(B496,ExcCalc!O:S,4,FALSE),"")</f>
        <v/>
      </c>
      <c r="M496" s="178" t="str">
        <f>IFERROR(VLOOKUP(B496,ExcCalc!O:S,5,FALSE),"")</f>
        <v/>
      </c>
    </row>
    <row r="497" spans="1:13" x14ac:dyDescent="0.2">
      <c r="A497" s="152"/>
      <c r="B497" s="174" t="str">
        <f>IF(ISNUMBER('דיווח דיגומים'!B497),'דיווח דיגומים'!B497,"")</f>
        <v/>
      </c>
      <c r="C497" s="175" t="str">
        <f>IF(ISNUMBER('דיווח דיגומים'!B497),'דיווח דיגומים'!C497,"")</f>
        <v/>
      </c>
      <c r="D497" s="176" t="str">
        <f>IF('דיווח דיגומים'!E497="","",'דיווח דיגומים'!E497)</f>
        <v/>
      </c>
      <c r="E497" s="177" t="str">
        <f>IF(B497="","",IF(VLOOKUP(B497,WQ_UnitID!B:C,2,FALSE)=0,"",VLOOKUP(B497,WQ_UnitID!B:C,2,FALSE)))</f>
        <v/>
      </c>
      <c r="F497" s="178" t="str">
        <f>IF(B497="","",ExcLimit!$B$8)</f>
        <v/>
      </c>
      <c r="G497" s="178" t="str">
        <f>IF(B497="","",IF(D497=Index!$R$24,"",ExcLimit!$C$8))</f>
        <v/>
      </c>
      <c r="H497" s="178" t="str">
        <f>IF(B497="","",ExcLimit!$D$8)</f>
        <v/>
      </c>
      <c r="I497" s="178" t="str">
        <f>IF(B497="","",ExcLimit!$E$8)</f>
        <v/>
      </c>
      <c r="J497" s="178" t="str">
        <f>IFERROR(VLOOKUP(B497,ExcCalc!O:S,2,FALSE),"")</f>
        <v/>
      </c>
      <c r="K497" s="178" t="str">
        <f>IFERROR(VLOOKUP(B497,ExcCalc!O:S,3,FALSE),"")</f>
        <v/>
      </c>
      <c r="L497" s="178" t="str">
        <f>IFERROR(VLOOKUP(B497,ExcCalc!O:S,4,FALSE),"")</f>
        <v/>
      </c>
      <c r="M497" s="178" t="str">
        <f>IFERROR(VLOOKUP(B497,ExcCalc!O:S,5,FALSE),"")</f>
        <v/>
      </c>
    </row>
    <row r="498" spans="1:13" x14ac:dyDescent="0.2">
      <c r="A498" s="152"/>
      <c r="B498" s="174" t="str">
        <f>IF(ISNUMBER('דיווח דיגומים'!B498),'דיווח דיגומים'!B498,"")</f>
        <v/>
      </c>
      <c r="C498" s="175" t="str">
        <f>IF(ISNUMBER('דיווח דיגומים'!B498),'דיווח דיגומים'!C498,"")</f>
        <v/>
      </c>
      <c r="D498" s="176" t="str">
        <f>IF('דיווח דיגומים'!E498="","",'דיווח דיגומים'!E498)</f>
        <v/>
      </c>
      <c r="E498" s="177" t="str">
        <f>IF(B498="","",IF(VLOOKUP(B498,WQ_UnitID!B:C,2,FALSE)=0,"",VLOOKUP(B498,WQ_UnitID!B:C,2,FALSE)))</f>
        <v/>
      </c>
      <c r="F498" s="178" t="str">
        <f>IF(B498="","",ExcLimit!$B$8)</f>
        <v/>
      </c>
      <c r="G498" s="178" t="str">
        <f>IF(B498="","",IF(D498=Index!$R$24,"",ExcLimit!$C$8))</f>
        <v/>
      </c>
      <c r="H498" s="178" t="str">
        <f>IF(B498="","",ExcLimit!$D$8)</f>
        <v/>
      </c>
      <c r="I498" s="178" t="str">
        <f>IF(B498="","",ExcLimit!$E$8)</f>
        <v/>
      </c>
      <c r="J498" s="178" t="str">
        <f>IFERROR(VLOOKUP(B498,ExcCalc!O:S,2,FALSE),"")</f>
        <v/>
      </c>
      <c r="K498" s="178" t="str">
        <f>IFERROR(VLOOKUP(B498,ExcCalc!O:S,3,FALSE),"")</f>
        <v/>
      </c>
      <c r="L498" s="178" t="str">
        <f>IFERROR(VLOOKUP(B498,ExcCalc!O:S,4,FALSE),"")</f>
        <v/>
      </c>
      <c r="M498" s="178" t="str">
        <f>IFERROR(VLOOKUP(B498,ExcCalc!O:S,5,FALSE),"")</f>
        <v/>
      </c>
    </row>
    <row r="499" spans="1:13" x14ac:dyDescent="0.2">
      <c r="A499" s="152"/>
      <c r="B499" s="174" t="str">
        <f>IF(ISNUMBER('דיווח דיגומים'!B499),'דיווח דיגומים'!B499,"")</f>
        <v/>
      </c>
      <c r="C499" s="175" t="str">
        <f>IF(ISNUMBER('דיווח דיגומים'!B499),'דיווח דיגומים'!C499,"")</f>
        <v/>
      </c>
      <c r="D499" s="176" t="str">
        <f>IF('דיווח דיגומים'!E499="","",'דיווח דיגומים'!E499)</f>
        <v/>
      </c>
      <c r="E499" s="177" t="str">
        <f>IF(B499="","",IF(VLOOKUP(B499,WQ_UnitID!B:C,2,FALSE)=0,"",VLOOKUP(B499,WQ_UnitID!B:C,2,FALSE)))</f>
        <v/>
      </c>
      <c r="F499" s="178" t="str">
        <f>IF(B499="","",ExcLimit!$B$8)</f>
        <v/>
      </c>
      <c r="G499" s="178" t="str">
        <f>IF(B499="","",IF(D499=Index!$R$24,"",ExcLimit!$C$8))</f>
        <v/>
      </c>
      <c r="H499" s="178" t="str">
        <f>IF(B499="","",ExcLimit!$D$8)</f>
        <v/>
      </c>
      <c r="I499" s="178" t="str">
        <f>IF(B499="","",ExcLimit!$E$8)</f>
        <v/>
      </c>
      <c r="J499" s="178" t="str">
        <f>IFERROR(VLOOKUP(B499,ExcCalc!O:S,2,FALSE),"")</f>
        <v/>
      </c>
      <c r="K499" s="178" t="str">
        <f>IFERROR(VLOOKUP(B499,ExcCalc!O:S,3,FALSE),"")</f>
        <v/>
      </c>
      <c r="L499" s="178" t="str">
        <f>IFERROR(VLOOKUP(B499,ExcCalc!O:S,4,FALSE),"")</f>
        <v/>
      </c>
      <c r="M499" s="178" t="str">
        <f>IFERROR(VLOOKUP(B499,ExcCalc!O:S,5,FALSE),"")</f>
        <v/>
      </c>
    </row>
    <row r="500" spans="1:13" x14ac:dyDescent="0.2">
      <c r="A500" s="152"/>
      <c r="B500" s="174" t="str">
        <f>IF(ISNUMBER('דיווח דיגומים'!B500),'דיווח דיגומים'!B500,"")</f>
        <v/>
      </c>
      <c r="C500" s="175" t="str">
        <f>IF(ISNUMBER('דיווח דיגומים'!B500),'דיווח דיגומים'!C500,"")</f>
        <v/>
      </c>
      <c r="D500" s="176" t="str">
        <f>IF('דיווח דיגומים'!E500="","",'דיווח דיגומים'!E500)</f>
        <v/>
      </c>
      <c r="E500" s="177" t="str">
        <f>IF(B500="","",IF(VLOOKUP(B500,WQ_UnitID!B:C,2,FALSE)=0,"",VLOOKUP(B500,WQ_UnitID!B:C,2,FALSE)))</f>
        <v/>
      </c>
      <c r="F500" s="178" t="str">
        <f>IF(B500="","",ExcLimit!$B$8)</f>
        <v/>
      </c>
      <c r="G500" s="178" t="str">
        <f>IF(B500="","",IF(D500=Index!$R$24,"",ExcLimit!$C$8))</f>
        <v/>
      </c>
      <c r="H500" s="178" t="str">
        <f>IF(B500="","",ExcLimit!$D$8)</f>
        <v/>
      </c>
      <c r="I500" s="178" t="str">
        <f>IF(B500="","",ExcLimit!$E$8)</f>
        <v/>
      </c>
      <c r="J500" s="178" t="str">
        <f>IFERROR(VLOOKUP(B500,ExcCalc!O:S,2,FALSE),"")</f>
        <v/>
      </c>
      <c r="K500" s="178" t="str">
        <f>IFERROR(VLOOKUP(B500,ExcCalc!O:S,3,FALSE),"")</f>
        <v/>
      </c>
      <c r="L500" s="178" t="str">
        <f>IFERROR(VLOOKUP(B500,ExcCalc!O:S,4,FALSE),"")</f>
        <v/>
      </c>
      <c r="M500" s="178" t="str">
        <f>IFERROR(VLOOKUP(B500,ExcCalc!O:S,5,FALSE),"")</f>
        <v/>
      </c>
    </row>
    <row r="501" spans="1:13" x14ac:dyDescent="0.2">
      <c r="A501" s="152"/>
      <c r="B501" s="174" t="str">
        <f>IF(ISNUMBER('דיווח דיגומים'!B501),'דיווח דיגומים'!B501,"")</f>
        <v/>
      </c>
      <c r="C501" s="175" t="str">
        <f>IF(ISNUMBER('דיווח דיגומים'!B501),'דיווח דיגומים'!C501,"")</f>
        <v/>
      </c>
      <c r="D501" s="176" t="str">
        <f>IF('דיווח דיגומים'!E501="","",'דיווח דיגומים'!E501)</f>
        <v/>
      </c>
      <c r="E501" s="177" t="str">
        <f>IF(B501="","",IF(VLOOKUP(B501,WQ_UnitID!B:C,2,FALSE)=0,"",VLOOKUP(B501,WQ_UnitID!B:C,2,FALSE)))</f>
        <v/>
      </c>
      <c r="F501" s="178" t="str">
        <f>IF(B501="","",ExcLimit!$B$8)</f>
        <v/>
      </c>
      <c r="G501" s="178" t="str">
        <f>IF(B501="","",IF(D501=Index!$R$24,"",ExcLimit!$C$8))</f>
        <v/>
      </c>
      <c r="H501" s="178" t="str">
        <f>IF(B501="","",ExcLimit!$D$8)</f>
        <v/>
      </c>
      <c r="I501" s="178" t="str">
        <f>IF(B501="","",ExcLimit!$E$8)</f>
        <v/>
      </c>
      <c r="J501" s="178" t="str">
        <f>IFERROR(VLOOKUP(B501,ExcCalc!O:S,2,FALSE),"")</f>
        <v/>
      </c>
      <c r="K501" s="178" t="str">
        <f>IFERROR(VLOOKUP(B501,ExcCalc!O:S,3,FALSE),"")</f>
        <v/>
      </c>
      <c r="L501" s="178" t="str">
        <f>IFERROR(VLOOKUP(B501,ExcCalc!O:S,4,FALSE),"")</f>
        <v/>
      </c>
      <c r="M501" s="178" t="str">
        <f>IFERROR(VLOOKUP(B501,ExcCalc!O:S,5,FALSE),"")</f>
        <v/>
      </c>
    </row>
    <row r="502" spans="1:13" x14ac:dyDescent="0.2">
      <c r="A502" s="152"/>
      <c r="B502" s="174" t="str">
        <f>IF(ISNUMBER('דיווח דיגומים'!B502),'דיווח דיגומים'!B502,"")</f>
        <v/>
      </c>
      <c r="C502" s="175" t="str">
        <f>IF(ISNUMBER('דיווח דיגומים'!B502),'דיווח דיגומים'!C502,"")</f>
        <v/>
      </c>
      <c r="D502" s="176" t="str">
        <f>IF('דיווח דיגומים'!E502="","",'דיווח דיגומים'!E502)</f>
        <v/>
      </c>
      <c r="E502" s="177" t="str">
        <f>IF(B502="","",IF(VLOOKUP(B502,WQ_UnitID!B:C,2,FALSE)=0,"",VLOOKUP(B502,WQ_UnitID!B:C,2,FALSE)))</f>
        <v/>
      </c>
      <c r="F502" s="178" t="str">
        <f>IF(B502="","",ExcLimit!$B$8)</f>
        <v/>
      </c>
      <c r="G502" s="178" t="str">
        <f>IF(B502="","",IF(D502=Index!$R$24,"",ExcLimit!$C$8))</f>
        <v/>
      </c>
      <c r="H502" s="178" t="str">
        <f>IF(B502="","",ExcLimit!$D$8)</f>
        <v/>
      </c>
      <c r="I502" s="178" t="str">
        <f>IF(B502="","",ExcLimit!$E$8)</f>
        <v/>
      </c>
      <c r="J502" s="178" t="str">
        <f>IFERROR(VLOOKUP(B502,ExcCalc!O:S,2,FALSE),"")</f>
        <v/>
      </c>
      <c r="K502" s="178" t="str">
        <f>IFERROR(VLOOKUP(B502,ExcCalc!O:S,3,FALSE),"")</f>
        <v/>
      </c>
      <c r="L502" s="178" t="str">
        <f>IFERROR(VLOOKUP(B502,ExcCalc!O:S,4,FALSE),"")</f>
        <v/>
      </c>
      <c r="M502" s="178" t="str">
        <f>IFERROR(VLOOKUP(B502,ExcCalc!O:S,5,FALSE),"")</f>
        <v/>
      </c>
    </row>
    <row r="503" spans="1:13" x14ac:dyDescent="0.2">
      <c r="A503" s="152"/>
      <c r="B503" s="174" t="str">
        <f>IF(ISNUMBER('דיווח דיגומים'!B503),'דיווח דיגומים'!B503,"")</f>
        <v/>
      </c>
      <c r="C503" s="175" t="str">
        <f>IF(ISNUMBER('דיווח דיגומים'!B503),'דיווח דיגומים'!C503,"")</f>
        <v/>
      </c>
      <c r="D503" s="176" t="str">
        <f>IF('דיווח דיגומים'!E503="","",'דיווח דיגומים'!E503)</f>
        <v/>
      </c>
      <c r="E503" s="177" t="str">
        <f>IF(B503="","",IF(VLOOKUP(B503,WQ_UnitID!B:C,2,FALSE)=0,"",VLOOKUP(B503,WQ_UnitID!B:C,2,FALSE)))</f>
        <v/>
      </c>
      <c r="F503" s="178" t="str">
        <f>IF(B503="","",ExcLimit!$B$8)</f>
        <v/>
      </c>
      <c r="G503" s="178" t="str">
        <f>IF(B503="","",IF(D503=Index!$R$24,"",ExcLimit!$C$8))</f>
        <v/>
      </c>
      <c r="H503" s="178" t="str">
        <f>IF(B503="","",ExcLimit!$D$8)</f>
        <v/>
      </c>
      <c r="I503" s="178" t="str">
        <f>IF(B503="","",ExcLimit!$E$8)</f>
        <v/>
      </c>
      <c r="J503" s="178" t="str">
        <f>IFERROR(VLOOKUP(B503,ExcCalc!O:S,2,FALSE),"")</f>
        <v/>
      </c>
      <c r="K503" s="178" t="str">
        <f>IFERROR(VLOOKUP(B503,ExcCalc!O:S,3,FALSE),"")</f>
        <v/>
      </c>
      <c r="L503" s="178" t="str">
        <f>IFERROR(VLOOKUP(B503,ExcCalc!O:S,4,FALSE),"")</f>
        <v/>
      </c>
      <c r="M503" s="178" t="str">
        <f>IFERROR(VLOOKUP(B503,ExcCalc!O:S,5,FALSE),"")</f>
        <v/>
      </c>
    </row>
    <row r="504" spans="1:13" x14ac:dyDescent="0.2">
      <c r="A504" s="152"/>
      <c r="B504" s="174" t="str">
        <f>IF(ISNUMBER('דיווח דיגומים'!B504),'דיווח דיגומים'!B504,"")</f>
        <v/>
      </c>
      <c r="C504" s="175" t="str">
        <f>IF(ISNUMBER('דיווח דיגומים'!B504),'דיווח דיגומים'!C504,"")</f>
        <v/>
      </c>
      <c r="D504" s="176" t="str">
        <f>IF('דיווח דיגומים'!E504="","",'דיווח דיגומים'!E504)</f>
        <v/>
      </c>
      <c r="E504" s="177" t="str">
        <f>IF(B504="","",IF(VLOOKUP(B504,WQ_UnitID!B:C,2,FALSE)=0,"",VLOOKUP(B504,WQ_UnitID!B:C,2,FALSE)))</f>
        <v/>
      </c>
      <c r="F504" s="178" t="str">
        <f>IF(B504="","",ExcLimit!$B$8)</f>
        <v/>
      </c>
      <c r="G504" s="178" t="str">
        <f>IF(B504="","",IF(D504=Index!$R$24,"",ExcLimit!$C$8))</f>
        <v/>
      </c>
      <c r="H504" s="178" t="str">
        <f>IF(B504="","",ExcLimit!$D$8)</f>
        <v/>
      </c>
      <c r="I504" s="178" t="str">
        <f>IF(B504="","",ExcLimit!$E$8)</f>
        <v/>
      </c>
      <c r="J504" s="178" t="str">
        <f>IFERROR(VLOOKUP(B504,ExcCalc!O:S,2,FALSE),"")</f>
        <v/>
      </c>
      <c r="K504" s="178" t="str">
        <f>IFERROR(VLOOKUP(B504,ExcCalc!O:S,3,FALSE),"")</f>
        <v/>
      </c>
      <c r="L504" s="178" t="str">
        <f>IFERROR(VLOOKUP(B504,ExcCalc!O:S,4,FALSE),"")</f>
        <v/>
      </c>
      <c r="M504" s="178" t="str">
        <f>IFERROR(VLOOKUP(B504,ExcCalc!O:S,5,FALSE),"")</f>
        <v/>
      </c>
    </row>
    <row r="505" spans="1:13" x14ac:dyDescent="0.2">
      <c r="A505" s="152"/>
      <c r="B505" s="174" t="str">
        <f>IF(ISNUMBER('דיווח דיגומים'!B505),'דיווח דיגומים'!B505,"")</f>
        <v/>
      </c>
      <c r="C505" s="175" t="str">
        <f>IF(ISNUMBER('דיווח דיגומים'!B505),'דיווח דיגומים'!C505,"")</f>
        <v/>
      </c>
      <c r="D505" s="176" t="str">
        <f>IF('דיווח דיגומים'!E505="","",'דיווח דיגומים'!E505)</f>
        <v/>
      </c>
      <c r="E505" s="177" t="str">
        <f>IF(B505="","",IF(VLOOKUP(B505,WQ_UnitID!B:C,2,FALSE)=0,"",VLOOKUP(B505,WQ_UnitID!B:C,2,FALSE)))</f>
        <v/>
      </c>
      <c r="F505" s="178" t="str">
        <f>IF(B505="","",ExcLimit!$B$8)</f>
        <v/>
      </c>
      <c r="G505" s="178" t="str">
        <f>IF(B505="","",IF(D505=Index!$R$24,"",ExcLimit!$C$8))</f>
        <v/>
      </c>
      <c r="H505" s="178" t="str">
        <f>IF(B505="","",ExcLimit!$D$8)</f>
        <v/>
      </c>
      <c r="I505" s="178" t="str">
        <f>IF(B505="","",ExcLimit!$E$8)</f>
        <v/>
      </c>
      <c r="J505" s="178" t="str">
        <f>IFERROR(VLOOKUP(B505,ExcCalc!O:S,2,FALSE),"")</f>
        <v/>
      </c>
      <c r="K505" s="178" t="str">
        <f>IFERROR(VLOOKUP(B505,ExcCalc!O:S,3,FALSE),"")</f>
        <v/>
      </c>
      <c r="L505" s="178" t="str">
        <f>IFERROR(VLOOKUP(B505,ExcCalc!O:S,4,FALSE),"")</f>
        <v/>
      </c>
      <c r="M505" s="178" t="str">
        <f>IFERROR(VLOOKUP(B505,ExcCalc!O:S,5,FALSE),"")</f>
        <v/>
      </c>
    </row>
    <row r="506" spans="1:13" x14ac:dyDescent="0.2">
      <c r="A506" s="152"/>
      <c r="B506" s="174" t="str">
        <f>IF(ISNUMBER('דיווח דיגומים'!B506),'דיווח דיגומים'!B506,"")</f>
        <v/>
      </c>
      <c r="C506" s="175" t="str">
        <f>IF(ISNUMBER('דיווח דיגומים'!B506),'דיווח דיגומים'!C506,"")</f>
        <v/>
      </c>
      <c r="D506" s="176" t="str">
        <f>IF('דיווח דיגומים'!E506="","",'דיווח דיגומים'!E506)</f>
        <v/>
      </c>
      <c r="E506" s="177" t="str">
        <f>IF(B506="","",IF(VLOOKUP(B506,WQ_UnitID!B:C,2,FALSE)=0,"",VLOOKUP(B506,WQ_UnitID!B:C,2,FALSE)))</f>
        <v/>
      </c>
      <c r="F506" s="178" t="str">
        <f>IF(B506="","",ExcLimit!$B$8)</f>
        <v/>
      </c>
      <c r="G506" s="178" t="str">
        <f>IF(B506="","",IF(D506=Index!$R$24,"",ExcLimit!$C$8))</f>
        <v/>
      </c>
      <c r="H506" s="178" t="str">
        <f>IF(B506="","",ExcLimit!$D$8)</f>
        <v/>
      </c>
      <c r="I506" s="178" t="str">
        <f>IF(B506="","",ExcLimit!$E$8)</f>
        <v/>
      </c>
      <c r="J506" s="178" t="str">
        <f>IFERROR(VLOOKUP(B506,ExcCalc!O:S,2,FALSE),"")</f>
        <v/>
      </c>
      <c r="K506" s="178" t="str">
        <f>IFERROR(VLOOKUP(B506,ExcCalc!O:S,3,FALSE),"")</f>
        <v/>
      </c>
      <c r="L506" s="178" t="str">
        <f>IFERROR(VLOOKUP(B506,ExcCalc!O:S,4,FALSE),"")</f>
        <v/>
      </c>
      <c r="M506" s="178" t="str">
        <f>IFERROR(VLOOKUP(B506,ExcCalc!O:S,5,FALSE),"")</f>
        <v/>
      </c>
    </row>
    <row r="507" spans="1:13" x14ac:dyDescent="0.2">
      <c r="A507" s="152"/>
      <c r="B507" s="174" t="str">
        <f>IF(ISNUMBER('דיווח דיגומים'!B507),'דיווח דיגומים'!B507,"")</f>
        <v/>
      </c>
      <c r="C507" s="175" t="str">
        <f>IF(ISNUMBER('דיווח דיגומים'!B507),'דיווח דיגומים'!C507,"")</f>
        <v/>
      </c>
      <c r="D507" s="176" t="str">
        <f>IF('דיווח דיגומים'!E507="","",'דיווח דיגומים'!E507)</f>
        <v/>
      </c>
      <c r="E507" s="177" t="str">
        <f>IF(B507="","",IF(VLOOKUP(B507,WQ_UnitID!B:C,2,FALSE)=0,"",VLOOKUP(B507,WQ_UnitID!B:C,2,FALSE)))</f>
        <v/>
      </c>
      <c r="F507" s="178" t="str">
        <f>IF(B507="","",ExcLimit!$B$8)</f>
        <v/>
      </c>
      <c r="G507" s="178" t="str">
        <f>IF(B507="","",IF(D507=Index!$R$24,"",ExcLimit!$C$8))</f>
        <v/>
      </c>
      <c r="H507" s="178" t="str">
        <f>IF(B507="","",ExcLimit!$D$8)</f>
        <v/>
      </c>
      <c r="I507" s="178" t="str">
        <f>IF(B507="","",ExcLimit!$E$8)</f>
        <v/>
      </c>
      <c r="J507" s="178" t="str">
        <f>IFERROR(VLOOKUP(B507,ExcCalc!O:S,2,FALSE),"")</f>
        <v/>
      </c>
      <c r="K507" s="178" t="str">
        <f>IFERROR(VLOOKUP(B507,ExcCalc!O:S,3,FALSE),"")</f>
        <v/>
      </c>
      <c r="L507" s="178" t="str">
        <f>IFERROR(VLOOKUP(B507,ExcCalc!O:S,4,FALSE),"")</f>
        <v/>
      </c>
      <c r="M507" s="178" t="str">
        <f>IFERROR(VLOOKUP(B507,ExcCalc!O:S,5,FALSE),"")</f>
        <v/>
      </c>
    </row>
    <row r="508" spans="1:13" x14ac:dyDescent="0.2">
      <c r="A508" s="152"/>
      <c r="B508" s="174" t="str">
        <f>IF(ISNUMBER('דיווח דיגומים'!B508),'דיווח דיגומים'!B508,"")</f>
        <v/>
      </c>
      <c r="C508" s="175" t="str">
        <f>IF(ISNUMBER('דיווח דיגומים'!B508),'דיווח דיגומים'!C508,"")</f>
        <v/>
      </c>
      <c r="D508" s="176" t="str">
        <f>IF('דיווח דיגומים'!E508="","",'דיווח דיגומים'!E508)</f>
        <v/>
      </c>
      <c r="E508" s="177" t="str">
        <f>IF(B508="","",IF(VLOOKUP(B508,WQ_UnitID!B:C,2,FALSE)=0,"",VLOOKUP(B508,WQ_UnitID!B:C,2,FALSE)))</f>
        <v/>
      </c>
      <c r="F508" s="178" t="str">
        <f>IF(B508="","",ExcLimit!$B$8)</f>
        <v/>
      </c>
      <c r="G508" s="178" t="str">
        <f>IF(B508="","",IF(D508=Index!$R$24,"",ExcLimit!$C$8))</f>
        <v/>
      </c>
      <c r="H508" s="178" t="str">
        <f>IF(B508="","",ExcLimit!$D$8)</f>
        <v/>
      </c>
      <c r="I508" s="178" t="str">
        <f>IF(B508="","",ExcLimit!$E$8)</f>
        <v/>
      </c>
      <c r="J508" s="178" t="str">
        <f>IFERROR(VLOOKUP(B508,ExcCalc!O:S,2,FALSE),"")</f>
        <v/>
      </c>
      <c r="K508" s="178" t="str">
        <f>IFERROR(VLOOKUP(B508,ExcCalc!O:S,3,FALSE),"")</f>
        <v/>
      </c>
      <c r="L508" s="178" t="str">
        <f>IFERROR(VLOOKUP(B508,ExcCalc!O:S,4,FALSE),"")</f>
        <v/>
      </c>
      <c r="M508" s="178" t="str">
        <f>IFERROR(VLOOKUP(B508,ExcCalc!O:S,5,FALSE),"")</f>
        <v/>
      </c>
    </row>
    <row r="509" spans="1:13" x14ac:dyDescent="0.2">
      <c r="A509" s="152"/>
      <c r="B509" s="174" t="str">
        <f>IF(ISNUMBER('דיווח דיגומים'!B509),'דיווח דיגומים'!B509,"")</f>
        <v/>
      </c>
      <c r="C509" s="175" t="str">
        <f>IF(ISNUMBER('דיווח דיגומים'!B509),'דיווח דיגומים'!C509,"")</f>
        <v/>
      </c>
      <c r="D509" s="176" t="str">
        <f>IF('דיווח דיגומים'!E509="","",'דיווח דיגומים'!E509)</f>
        <v/>
      </c>
      <c r="E509" s="177" t="str">
        <f>IF(B509="","",IF(VLOOKUP(B509,WQ_UnitID!B:C,2,FALSE)=0,"",VLOOKUP(B509,WQ_UnitID!B:C,2,FALSE)))</f>
        <v/>
      </c>
      <c r="F509" s="178" t="str">
        <f>IF(B509="","",ExcLimit!$B$8)</f>
        <v/>
      </c>
      <c r="G509" s="178" t="str">
        <f>IF(B509="","",IF(D509=Index!$R$24,"",ExcLimit!$C$8))</f>
        <v/>
      </c>
      <c r="H509" s="178" t="str">
        <f>IF(B509="","",ExcLimit!$D$8)</f>
        <v/>
      </c>
      <c r="I509" s="178" t="str">
        <f>IF(B509="","",ExcLimit!$E$8)</f>
        <v/>
      </c>
      <c r="J509" s="178" t="str">
        <f>IFERROR(VLOOKUP(B509,ExcCalc!O:S,2,FALSE),"")</f>
        <v/>
      </c>
      <c r="K509" s="178" t="str">
        <f>IFERROR(VLOOKUP(B509,ExcCalc!O:S,3,FALSE),"")</f>
        <v/>
      </c>
      <c r="L509" s="178" t="str">
        <f>IFERROR(VLOOKUP(B509,ExcCalc!O:S,4,FALSE),"")</f>
        <v/>
      </c>
      <c r="M509" s="178" t="str">
        <f>IFERROR(VLOOKUP(B509,ExcCalc!O:S,5,FALSE),"")</f>
        <v/>
      </c>
    </row>
    <row r="510" spans="1:13" x14ac:dyDescent="0.2">
      <c r="A510" s="152"/>
      <c r="B510" s="174" t="str">
        <f>IF(ISNUMBER('דיווח דיגומים'!B510),'דיווח דיגומים'!B510,"")</f>
        <v/>
      </c>
      <c r="C510" s="175" t="str">
        <f>IF(ISNUMBER('דיווח דיגומים'!B510),'דיווח דיגומים'!C510,"")</f>
        <v/>
      </c>
      <c r="D510" s="176" t="str">
        <f>IF('דיווח דיגומים'!E510="","",'דיווח דיגומים'!E510)</f>
        <v/>
      </c>
      <c r="E510" s="177" t="str">
        <f>IF(B510="","",IF(VLOOKUP(B510,WQ_UnitID!B:C,2,FALSE)=0,"",VLOOKUP(B510,WQ_UnitID!B:C,2,FALSE)))</f>
        <v/>
      </c>
      <c r="F510" s="178" t="str">
        <f>IF(B510="","",ExcLimit!$B$8)</f>
        <v/>
      </c>
      <c r="G510" s="178" t="str">
        <f>IF(B510="","",IF(D510=Index!$R$24,"",ExcLimit!$C$8))</f>
        <v/>
      </c>
      <c r="H510" s="178" t="str">
        <f>IF(B510="","",ExcLimit!$D$8)</f>
        <v/>
      </c>
      <c r="I510" s="178" t="str">
        <f>IF(B510="","",ExcLimit!$E$8)</f>
        <v/>
      </c>
      <c r="J510" s="178" t="str">
        <f>IFERROR(VLOOKUP(B510,ExcCalc!O:S,2,FALSE),"")</f>
        <v/>
      </c>
      <c r="K510" s="178" t="str">
        <f>IFERROR(VLOOKUP(B510,ExcCalc!O:S,3,FALSE),"")</f>
        <v/>
      </c>
      <c r="L510" s="178" t="str">
        <f>IFERROR(VLOOKUP(B510,ExcCalc!O:S,4,FALSE),"")</f>
        <v/>
      </c>
      <c r="M510" s="178" t="str">
        <f>IFERROR(VLOOKUP(B510,ExcCalc!O:S,5,FALSE),"")</f>
        <v/>
      </c>
    </row>
    <row r="511" spans="1:13" x14ac:dyDescent="0.2">
      <c r="A511" s="152"/>
      <c r="B511" s="174" t="str">
        <f>IF(ISNUMBER('דיווח דיגומים'!B511),'דיווח דיגומים'!B511,"")</f>
        <v/>
      </c>
      <c r="C511" s="175" t="str">
        <f>IF(ISNUMBER('דיווח דיגומים'!B511),'דיווח דיגומים'!C511,"")</f>
        <v/>
      </c>
      <c r="D511" s="176" t="str">
        <f>IF('דיווח דיגומים'!E511="","",'דיווח דיגומים'!E511)</f>
        <v/>
      </c>
      <c r="E511" s="177" t="str">
        <f>IF(B511="","",IF(VLOOKUP(B511,WQ_UnitID!B:C,2,FALSE)=0,"",VLOOKUP(B511,WQ_UnitID!B:C,2,FALSE)))</f>
        <v/>
      </c>
      <c r="F511" s="178" t="str">
        <f>IF(B511="","",ExcLimit!$B$8)</f>
        <v/>
      </c>
      <c r="G511" s="178" t="str">
        <f>IF(B511="","",IF(D511=Index!$R$24,"",ExcLimit!$C$8))</f>
        <v/>
      </c>
      <c r="H511" s="178" t="str">
        <f>IF(B511="","",ExcLimit!$D$8)</f>
        <v/>
      </c>
      <c r="I511" s="178" t="str">
        <f>IF(B511="","",ExcLimit!$E$8)</f>
        <v/>
      </c>
      <c r="J511" s="178" t="str">
        <f>IFERROR(VLOOKUP(B511,ExcCalc!O:S,2,FALSE),"")</f>
        <v/>
      </c>
      <c r="K511" s="178" t="str">
        <f>IFERROR(VLOOKUP(B511,ExcCalc!O:S,3,FALSE),"")</f>
        <v/>
      </c>
      <c r="L511" s="178" t="str">
        <f>IFERROR(VLOOKUP(B511,ExcCalc!O:S,4,FALSE),"")</f>
        <v/>
      </c>
      <c r="M511" s="178" t="str">
        <f>IFERROR(VLOOKUP(B511,ExcCalc!O:S,5,FALSE),"")</f>
        <v/>
      </c>
    </row>
    <row r="512" spans="1:13" x14ac:dyDescent="0.2">
      <c r="A512" s="152"/>
      <c r="B512" s="174" t="str">
        <f>IF(ISNUMBER('דיווח דיגומים'!B512),'דיווח דיגומים'!B512,"")</f>
        <v/>
      </c>
      <c r="C512" s="175" t="str">
        <f>IF(ISNUMBER('דיווח דיגומים'!B512),'דיווח דיגומים'!C512,"")</f>
        <v/>
      </c>
      <c r="D512" s="176" t="str">
        <f>IF('דיווח דיגומים'!E512="","",'דיווח דיגומים'!E512)</f>
        <v/>
      </c>
      <c r="E512" s="177" t="str">
        <f>IF(B512="","",IF(VLOOKUP(B512,WQ_UnitID!B:C,2,FALSE)=0,"",VLOOKUP(B512,WQ_UnitID!B:C,2,FALSE)))</f>
        <v/>
      </c>
      <c r="F512" s="178" t="str">
        <f>IF(B512="","",ExcLimit!$B$8)</f>
        <v/>
      </c>
      <c r="G512" s="178" t="str">
        <f>IF(B512="","",IF(D512=Index!$R$24,"",ExcLimit!$C$8))</f>
        <v/>
      </c>
      <c r="H512" s="178" t="str">
        <f>IF(B512="","",ExcLimit!$D$8)</f>
        <v/>
      </c>
      <c r="I512" s="178" t="str">
        <f>IF(B512="","",ExcLimit!$E$8)</f>
        <v/>
      </c>
      <c r="J512" s="178" t="str">
        <f>IFERROR(VLOOKUP(B512,ExcCalc!O:S,2,FALSE),"")</f>
        <v/>
      </c>
      <c r="K512" s="178" t="str">
        <f>IFERROR(VLOOKUP(B512,ExcCalc!O:S,3,FALSE),"")</f>
        <v/>
      </c>
      <c r="L512" s="178" t="str">
        <f>IFERROR(VLOOKUP(B512,ExcCalc!O:S,4,FALSE),"")</f>
        <v/>
      </c>
      <c r="M512" s="178" t="str">
        <f>IFERROR(VLOOKUP(B512,ExcCalc!O:S,5,FALSE),"")</f>
        <v/>
      </c>
    </row>
    <row r="513" spans="1:13" x14ac:dyDescent="0.2">
      <c r="A513" s="152"/>
      <c r="B513" s="174" t="str">
        <f>IF(ISNUMBER('דיווח דיגומים'!B513),'דיווח דיגומים'!B513,"")</f>
        <v/>
      </c>
      <c r="C513" s="175" t="str">
        <f>IF(ISNUMBER('דיווח דיגומים'!B513),'דיווח דיגומים'!C513,"")</f>
        <v/>
      </c>
      <c r="D513" s="176" t="str">
        <f>IF('דיווח דיגומים'!E513="","",'דיווח דיגומים'!E513)</f>
        <v/>
      </c>
      <c r="E513" s="177" t="str">
        <f>IF(B513="","",IF(VLOOKUP(B513,WQ_UnitID!B:C,2,FALSE)=0,"",VLOOKUP(B513,WQ_UnitID!B:C,2,FALSE)))</f>
        <v/>
      </c>
      <c r="F513" s="178" t="str">
        <f>IF(B513="","",ExcLimit!$B$8)</f>
        <v/>
      </c>
      <c r="G513" s="178" t="str">
        <f>IF(B513="","",IF(D513=Index!$R$24,"",ExcLimit!$C$8))</f>
        <v/>
      </c>
      <c r="H513" s="178" t="str">
        <f>IF(B513="","",ExcLimit!$D$8)</f>
        <v/>
      </c>
      <c r="I513" s="178" t="str">
        <f>IF(B513="","",ExcLimit!$E$8)</f>
        <v/>
      </c>
      <c r="J513" s="178" t="str">
        <f>IFERROR(VLOOKUP(B513,ExcCalc!O:S,2,FALSE),"")</f>
        <v/>
      </c>
      <c r="K513" s="178" t="str">
        <f>IFERROR(VLOOKUP(B513,ExcCalc!O:S,3,FALSE),"")</f>
        <v/>
      </c>
      <c r="L513" s="178" t="str">
        <f>IFERROR(VLOOKUP(B513,ExcCalc!O:S,4,FALSE),"")</f>
        <v/>
      </c>
      <c r="M513" s="178" t="str">
        <f>IFERROR(VLOOKUP(B513,ExcCalc!O:S,5,FALSE),"")</f>
        <v/>
      </c>
    </row>
    <row r="514" spans="1:13" x14ac:dyDescent="0.2">
      <c r="A514" s="152"/>
      <c r="B514" s="174" t="str">
        <f>IF(ISNUMBER('דיווח דיגומים'!B514),'דיווח דיגומים'!B514,"")</f>
        <v/>
      </c>
      <c r="C514" s="175" t="str">
        <f>IF(ISNUMBER('דיווח דיגומים'!B514),'דיווח דיגומים'!C514,"")</f>
        <v/>
      </c>
      <c r="D514" s="176" t="str">
        <f>IF('דיווח דיגומים'!E514="","",'דיווח דיגומים'!E514)</f>
        <v/>
      </c>
      <c r="E514" s="177" t="str">
        <f>IF(B514="","",IF(VLOOKUP(B514,WQ_UnitID!B:C,2,FALSE)=0,"",VLOOKUP(B514,WQ_UnitID!B:C,2,FALSE)))</f>
        <v/>
      </c>
      <c r="F514" s="178" t="str">
        <f>IF(B514="","",ExcLimit!$B$8)</f>
        <v/>
      </c>
      <c r="G514" s="178" t="str">
        <f>IF(B514="","",IF(D514=Index!$R$24,"",ExcLimit!$C$8))</f>
        <v/>
      </c>
      <c r="H514" s="178" t="str">
        <f>IF(B514="","",ExcLimit!$D$8)</f>
        <v/>
      </c>
      <c r="I514" s="178" t="str">
        <f>IF(B514="","",ExcLimit!$E$8)</f>
        <v/>
      </c>
      <c r="J514" s="178" t="str">
        <f>IFERROR(VLOOKUP(B514,ExcCalc!O:S,2,FALSE),"")</f>
        <v/>
      </c>
      <c r="K514" s="178" t="str">
        <f>IFERROR(VLOOKUP(B514,ExcCalc!O:S,3,FALSE),"")</f>
        <v/>
      </c>
      <c r="L514" s="178" t="str">
        <f>IFERROR(VLOOKUP(B514,ExcCalc!O:S,4,FALSE),"")</f>
        <v/>
      </c>
      <c r="M514" s="178" t="str">
        <f>IFERROR(VLOOKUP(B514,ExcCalc!O:S,5,FALSE),"")</f>
        <v/>
      </c>
    </row>
    <row r="515" spans="1:13" x14ac:dyDescent="0.2">
      <c r="A515" s="152"/>
      <c r="B515" s="174" t="str">
        <f>IF(ISNUMBER('דיווח דיגומים'!B515),'דיווח דיגומים'!B515,"")</f>
        <v/>
      </c>
      <c r="C515" s="175" t="str">
        <f>IF(ISNUMBER('דיווח דיגומים'!B515),'דיווח דיגומים'!C515,"")</f>
        <v/>
      </c>
      <c r="D515" s="176" t="str">
        <f>IF('דיווח דיגומים'!E515="","",'דיווח דיגומים'!E515)</f>
        <v/>
      </c>
      <c r="E515" s="177" t="str">
        <f>IF(B515="","",IF(VLOOKUP(B515,WQ_UnitID!B:C,2,FALSE)=0,"",VLOOKUP(B515,WQ_UnitID!B:C,2,FALSE)))</f>
        <v/>
      </c>
      <c r="F515" s="178" t="str">
        <f>IF(B515="","",ExcLimit!$B$8)</f>
        <v/>
      </c>
      <c r="G515" s="178" t="str">
        <f>IF(B515="","",IF(D515=Index!$R$24,"",ExcLimit!$C$8))</f>
        <v/>
      </c>
      <c r="H515" s="178" t="str">
        <f>IF(B515="","",ExcLimit!$D$8)</f>
        <v/>
      </c>
      <c r="I515" s="178" t="str">
        <f>IF(B515="","",ExcLimit!$E$8)</f>
        <v/>
      </c>
      <c r="J515" s="178" t="str">
        <f>IFERROR(VLOOKUP(B515,ExcCalc!O:S,2,FALSE),"")</f>
        <v/>
      </c>
      <c r="K515" s="178" t="str">
        <f>IFERROR(VLOOKUP(B515,ExcCalc!O:S,3,FALSE),"")</f>
        <v/>
      </c>
      <c r="L515" s="178" t="str">
        <f>IFERROR(VLOOKUP(B515,ExcCalc!O:S,4,FALSE),"")</f>
        <v/>
      </c>
      <c r="M515" s="178" t="str">
        <f>IFERROR(VLOOKUP(B515,ExcCalc!O:S,5,FALSE),"")</f>
        <v/>
      </c>
    </row>
    <row r="516" spans="1:13" x14ac:dyDescent="0.2">
      <c r="A516" s="152"/>
      <c r="B516" s="174" t="str">
        <f>IF(ISNUMBER('דיווח דיגומים'!B516),'דיווח דיגומים'!B516,"")</f>
        <v/>
      </c>
      <c r="C516" s="175" t="str">
        <f>IF(ISNUMBER('דיווח דיגומים'!B516),'דיווח דיגומים'!C516,"")</f>
        <v/>
      </c>
      <c r="D516" s="176" t="str">
        <f>IF('דיווח דיגומים'!E516="","",'דיווח דיגומים'!E516)</f>
        <v/>
      </c>
      <c r="E516" s="177" t="str">
        <f>IF(B516="","",IF(VLOOKUP(B516,WQ_UnitID!B:C,2,FALSE)=0,"",VLOOKUP(B516,WQ_UnitID!B:C,2,FALSE)))</f>
        <v/>
      </c>
      <c r="F516" s="178" t="str">
        <f>IF(B516="","",ExcLimit!$B$8)</f>
        <v/>
      </c>
      <c r="G516" s="178" t="str">
        <f>IF(B516="","",IF(D516=Index!$R$24,"",ExcLimit!$C$8))</f>
        <v/>
      </c>
      <c r="H516" s="178" t="str">
        <f>IF(B516="","",ExcLimit!$D$8)</f>
        <v/>
      </c>
      <c r="I516" s="178" t="str">
        <f>IF(B516="","",ExcLimit!$E$8)</f>
        <v/>
      </c>
      <c r="J516" s="178" t="str">
        <f>IFERROR(VLOOKUP(B516,ExcCalc!O:S,2,FALSE),"")</f>
        <v/>
      </c>
      <c r="K516" s="178" t="str">
        <f>IFERROR(VLOOKUP(B516,ExcCalc!O:S,3,FALSE),"")</f>
        <v/>
      </c>
      <c r="L516" s="178" t="str">
        <f>IFERROR(VLOOKUP(B516,ExcCalc!O:S,4,FALSE),"")</f>
        <v/>
      </c>
      <c r="M516" s="178" t="str">
        <f>IFERROR(VLOOKUP(B516,ExcCalc!O:S,5,FALSE),"")</f>
        <v/>
      </c>
    </row>
    <row r="517" spans="1:13" x14ac:dyDescent="0.2">
      <c r="A517" s="152"/>
      <c r="B517" s="174" t="str">
        <f>IF(ISNUMBER('דיווח דיגומים'!B517),'דיווח דיגומים'!B517,"")</f>
        <v/>
      </c>
      <c r="C517" s="175" t="str">
        <f>IF(ISNUMBER('דיווח דיגומים'!B517),'דיווח דיגומים'!C517,"")</f>
        <v/>
      </c>
      <c r="D517" s="176" t="str">
        <f>IF('דיווח דיגומים'!E517="","",'דיווח דיגומים'!E517)</f>
        <v/>
      </c>
      <c r="E517" s="177" t="str">
        <f>IF(B517="","",IF(VLOOKUP(B517,WQ_UnitID!B:C,2,FALSE)=0,"",VLOOKUP(B517,WQ_UnitID!B:C,2,FALSE)))</f>
        <v/>
      </c>
      <c r="F517" s="178" t="str">
        <f>IF(B517="","",ExcLimit!$B$8)</f>
        <v/>
      </c>
      <c r="G517" s="178" t="str">
        <f>IF(B517="","",IF(D517=Index!$R$24,"",ExcLimit!$C$8))</f>
        <v/>
      </c>
      <c r="H517" s="178" t="str">
        <f>IF(B517="","",ExcLimit!$D$8)</f>
        <v/>
      </c>
      <c r="I517" s="178" t="str">
        <f>IF(B517="","",ExcLimit!$E$8)</f>
        <v/>
      </c>
      <c r="J517" s="178" t="str">
        <f>IFERROR(VLOOKUP(B517,ExcCalc!O:S,2,FALSE),"")</f>
        <v/>
      </c>
      <c r="K517" s="178" t="str">
        <f>IFERROR(VLOOKUP(B517,ExcCalc!O:S,3,FALSE),"")</f>
        <v/>
      </c>
      <c r="L517" s="178" t="str">
        <f>IFERROR(VLOOKUP(B517,ExcCalc!O:S,4,FALSE),"")</f>
        <v/>
      </c>
      <c r="M517" s="178" t="str">
        <f>IFERROR(VLOOKUP(B517,ExcCalc!O:S,5,FALSE),"")</f>
        <v/>
      </c>
    </row>
    <row r="518" spans="1:13" x14ac:dyDescent="0.2">
      <c r="A518" s="152"/>
      <c r="B518" s="174" t="str">
        <f>IF(ISNUMBER('דיווח דיגומים'!B518),'דיווח דיגומים'!B518,"")</f>
        <v/>
      </c>
      <c r="C518" s="175" t="str">
        <f>IF(ISNUMBER('דיווח דיגומים'!B518),'דיווח דיגומים'!C518,"")</f>
        <v/>
      </c>
      <c r="D518" s="176" t="str">
        <f>IF('דיווח דיגומים'!E518="","",'דיווח דיגומים'!E518)</f>
        <v/>
      </c>
      <c r="E518" s="177" t="str">
        <f>IF(B518="","",IF(VLOOKUP(B518,WQ_UnitID!B:C,2,FALSE)=0,"",VLOOKUP(B518,WQ_UnitID!B:C,2,FALSE)))</f>
        <v/>
      </c>
      <c r="F518" s="178" t="str">
        <f>IF(B518="","",ExcLimit!$B$8)</f>
        <v/>
      </c>
      <c r="G518" s="178" t="str">
        <f>IF(B518="","",IF(D518=Index!$R$24,"",ExcLimit!$C$8))</f>
        <v/>
      </c>
      <c r="H518" s="178" t="str">
        <f>IF(B518="","",ExcLimit!$D$8)</f>
        <v/>
      </c>
      <c r="I518" s="178" t="str">
        <f>IF(B518="","",ExcLimit!$E$8)</f>
        <v/>
      </c>
      <c r="J518" s="178" t="str">
        <f>IFERROR(VLOOKUP(B518,ExcCalc!O:S,2,FALSE),"")</f>
        <v/>
      </c>
      <c r="K518" s="178" t="str">
        <f>IFERROR(VLOOKUP(B518,ExcCalc!O:S,3,FALSE),"")</f>
        <v/>
      </c>
      <c r="L518" s="178" t="str">
        <f>IFERROR(VLOOKUP(B518,ExcCalc!O:S,4,FALSE),"")</f>
        <v/>
      </c>
      <c r="M518" s="178" t="str">
        <f>IFERROR(VLOOKUP(B518,ExcCalc!O:S,5,FALSE),"")</f>
        <v/>
      </c>
    </row>
    <row r="519" spans="1:13" x14ac:dyDescent="0.2">
      <c r="A519" s="152"/>
      <c r="B519" s="174" t="str">
        <f>IF(ISNUMBER('דיווח דיגומים'!B519),'דיווח דיגומים'!B519,"")</f>
        <v/>
      </c>
      <c r="C519" s="175" t="str">
        <f>IF(ISNUMBER('דיווח דיגומים'!B519),'דיווח דיגומים'!C519,"")</f>
        <v/>
      </c>
      <c r="D519" s="176" t="str">
        <f>IF('דיווח דיגומים'!E519="","",'דיווח דיגומים'!E519)</f>
        <v/>
      </c>
      <c r="E519" s="177" t="str">
        <f>IF(B519="","",IF(VLOOKUP(B519,WQ_UnitID!B:C,2,FALSE)=0,"",VLOOKUP(B519,WQ_UnitID!B:C,2,FALSE)))</f>
        <v/>
      </c>
      <c r="F519" s="178" t="str">
        <f>IF(B519="","",ExcLimit!$B$8)</f>
        <v/>
      </c>
      <c r="G519" s="178" t="str">
        <f>IF(B519="","",IF(D519=Index!$R$24,"",ExcLimit!$C$8))</f>
        <v/>
      </c>
      <c r="H519" s="178" t="str">
        <f>IF(B519="","",ExcLimit!$D$8)</f>
        <v/>
      </c>
      <c r="I519" s="178" t="str">
        <f>IF(B519="","",ExcLimit!$E$8)</f>
        <v/>
      </c>
      <c r="J519" s="178" t="str">
        <f>IFERROR(VLOOKUP(B519,ExcCalc!O:S,2,FALSE),"")</f>
        <v/>
      </c>
      <c r="K519" s="178" t="str">
        <f>IFERROR(VLOOKUP(B519,ExcCalc!O:S,3,FALSE),"")</f>
        <v/>
      </c>
      <c r="L519" s="178" t="str">
        <f>IFERROR(VLOOKUP(B519,ExcCalc!O:S,4,FALSE),"")</f>
        <v/>
      </c>
      <c r="M519" s="178" t="str">
        <f>IFERROR(VLOOKUP(B519,ExcCalc!O:S,5,FALSE),"")</f>
        <v/>
      </c>
    </row>
    <row r="520" spans="1:13" x14ac:dyDescent="0.2">
      <c r="A520" s="152"/>
      <c r="B520" s="174" t="str">
        <f>IF(ISNUMBER('דיווח דיגומים'!B520),'דיווח דיגומים'!B520,"")</f>
        <v/>
      </c>
      <c r="C520" s="175" t="str">
        <f>IF(ISNUMBER('דיווח דיגומים'!B520),'דיווח דיגומים'!C520,"")</f>
        <v/>
      </c>
      <c r="D520" s="176" t="str">
        <f>IF('דיווח דיגומים'!E520="","",'דיווח דיגומים'!E520)</f>
        <v/>
      </c>
      <c r="E520" s="177" t="str">
        <f>IF(B520="","",IF(VLOOKUP(B520,WQ_UnitID!B:C,2,FALSE)=0,"",VLOOKUP(B520,WQ_UnitID!B:C,2,FALSE)))</f>
        <v/>
      </c>
      <c r="F520" s="178" t="str">
        <f>IF(B520="","",ExcLimit!$B$8)</f>
        <v/>
      </c>
      <c r="G520" s="178" t="str">
        <f>IF(B520="","",IF(D520=Index!$R$24,"",ExcLimit!$C$8))</f>
        <v/>
      </c>
      <c r="H520" s="178" t="str">
        <f>IF(B520="","",ExcLimit!$D$8)</f>
        <v/>
      </c>
      <c r="I520" s="178" t="str">
        <f>IF(B520="","",ExcLimit!$E$8)</f>
        <v/>
      </c>
      <c r="J520" s="178" t="str">
        <f>IFERROR(VLOOKUP(B520,ExcCalc!O:S,2,FALSE),"")</f>
        <v/>
      </c>
      <c r="K520" s="178" t="str">
        <f>IFERROR(VLOOKUP(B520,ExcCalc!O:S,3,FALSE),"")</f>
        <v/>
      </c>
      <c r="L520" s="178" t="str">
        <f>IFERROR(VLOOKUP(B520,ExcCalc!O:S,4,FALSE),"")</f>
        <v/>
      </c>
      <c r="M520" s="178" t="str">
        <f>IFERROR(VLOOKUP(B520,ExcCalc!O:S,5,FALSE),"")</f>
        <v/>
      </c>
    </row>
    <row r="521" spans="1:13" x14ac:dyDescent="0.2">
      <c r="A521" s="152"/>
      <c r="B521" s="174" t="str">
        <f>IF(ISNUMBER('דיווח דיגומים'!B521),'דיווח דיגומים'!B521,"")</f>
        <v/>
      </c>
      <c r="C521" s="175" t="str">
        <f>IF(ISNUMBER('דיווח דיגומים'!B521),'דיווח דיגומים'!C521,"")</f>
        <v/>
      </c>
      <c r="D521" s="176" t="str">
        <f>IF('דיווח דיגומים'!E521="","",'דיווח דיגומים'!E521)</f>
        <v/>
      </c>
      <c r="E521" s="177" t="str">
        <f>IF(B521="","",IF(VLOOKUP(B521,WQ_UnitID!B:C,2,FALSE)=0,"",VLOOKUP(B521,WQ_UnitID!B:C,2,FALSE)))</f>
        <v/>
      </c>
      <c r="F521" s="178" t="str">
        <f>IF(B521="","",ExcLimit!$B$8)</f>
        <v/>
      </c>
      <c r="G521" s="178" t="str">
        <f>IF(B521="","",IF(D521=Index!$R$24,"",ExcLimit!$C$8))</f>
        <v/>
      </c>
      <c r="H521" s="178" t="str">
        <f>IF(B521="","",ExcLimit!$D$8)</f>
        <v/>
      </c>
      <c r="I521" s="178" t="str">
        <f>IF(B521="","",ExcLimit!$E$8)</f>
        <v/>
      </c>
      <c r="J521" s="178" t="str">
        <f>IFERROR(VLOOKUP(B521,ExcCalc!O:S,2,FALSE),"")</f>
        <v/>
      </c>
      <c r="K521" s="178" t="str">
        <f>IFERROR(VLOOKUP(B521,ExcCalc!O:S,3,FALSE),"")</f>
        <v/>
      </c>
      <c r="L521" s="178" t="str">
        <f>IFERROR(VLOOKUP(B521,ExcCalc!O:S,4,FALSE),"")</f>
        <v/>
      </c>
      <c r="M521" s="178" t="str">
        <f>IFERROR(VLOOKUP(B521,ExcCalc!O:S,5,FALSE),"")</f>
        <v/>
      </c>
    </row>
    <row r="522" spans="1:13" x14ac:dyDescent="0.2">
      <c r="A522" s="152"/>
      <c r="B522" s="174" t="str">
        <f>IF(ISNUMBER('דיווח דיגומים'!B522),'דיווח דיגומים'!B522,"")</f>
        <v/>
      </c>
      <c r="C522" s="175" t="str">
        <f>IF(ISNUMBER('דיווח דיגומים'!B522),'דיווח דיגומים'!C522,"")</f>
        <v/>
      </c>
      <c r="D522" s="176" t="str">
        <f>IF('דיווח דיגומים'!E522="","",'דיווח דיגומים'!E522)</f>
        <v/>
      </c>
      <c r="E522" s="177" t="str">
        <f>IF(B522="","",IF(VLOOKUP(B522,WQ_UnitID!B:C,2,FALSE)=0,"",VLOOKUP(B522,WQ_UnitID!B:C,2,FALSE)))</f>
        <v/>
      </c>
      <c r="F522" s="178" t="str">
        <f>IF(B522="","",ExcLimit!$B$8)</f>
        <v/>
      </c>
      <c r="G522" s="178" t="str">
        <f>IF(B522="","",IF(D522=Index!$R$24,"",ExcLimit!$C$8))</f>
        <v/>
      </c>
      <c r="H522" s="178" t="str">
        <f>IF(B522="","",ExcLimit!$D$8)</f>
        <v/>
      </c>
      <c r="I522" s="178" t="str">
        <f>IF(B522="","",ExcLimit!$E$8)</f>
        <v/>
      </c>
      <c r="J522" s="178" t="str">
        <f>IFERROR(VLOOKUP(B522,ExcCalc!O:S,2,FALSE),"")</f>
        <v/>
      </c>
      <c r="K522" s="178" t="str">
        <f>IFERROR(VLOOKUP(B522,ExcCalc!O:S,3,FALSE),"")</f>
        <v/>
      </c>
      <c r="L522" s="178" t="str">
        <f>IFERROR(VLOOKUP(B522,ExcCalc!O:S,4,FALSE),"")</f>
        <v/>
      </c>
      <c r="M522" s="178" t="str">
        <f>IFERROR(VLOOKUP(B522,ExcCalc!O:S,5,FALSE),"")</f>
        <v/>
      </c>
    </row>
    <row r="523" spans="1:13" x14ac:dyDescent="0.2">
      <c r="A523" s="152"/>
      <c r="B523" s="174" t="str">
        <f>IF(ISNUMBER('דיווח דיגומים'!B523),'דיווח דיגומים'!B523,"")</f>
        <v/>
      </c>
      <c r="C523" s="175" t="str">
        <f>IF(ISNUMBER('דיווח דיגומים'!B523),'דיווח דיגומים'!C523,"")</f>
        <v/>
      </c>
      <c r="D523" s="176" t="str">
        <f>IF('דיווח דיגומים'!E523="","",'דיווח דיגומים'!E523)</f>
        <v/>
      </c>
      <c r="E523" s="177" t="str">
        <f>IF(B523="","",IF(VLOOKUP(B523,WQ_UnitID!B:C,2,FALSE)=0,"",VLOOKUP(B523,WQ_UnitID!B:C,2,FALSE)))</f>
        <v/>
      </c>
      <c r="F523" s="178" t="str">
        <f>IF(B523="","",ExcLimit!$B$8)</f>
        <v/>
      </c>
      <c r="G523" s="178" t="str">
        <f>IF(B523="","",IF(D523=Index!$R$24,"",ExcLimit!$C$8))</f>
        <v/>
      </c>
      <c r="H523" s="178" t="str">
        <f>IF(B523="","",ExcLimit!$D$8)</f>
        <v/>
      </c>
      <c r="I523" s="178" t="str">
        <f>IF(B523="","",ExcLimit!$E$8)</f>
        <v/>
      </c>
      <c r="J523" s="178" t="str">
        <f>IFERROR(VLOOKUP(B523,ExcCalc!O:S,2,FALSE),"")</f>
        <v/>
      </c>
      <c r="K523" s="178" t="str">
        <f>IFERROR(VLOOKUP(B523,ExcCalc!O:S,3,FALSE),"")</f>
        <v/>
      </c>
      <c r="L523" s="178" t="str">
        <f>IFERROR(VLOOKUP(B523,ExcCalc!O:S,4,FALSE),"")</f>
        <v/>
      </c>
      <c r="M523" s="178" t="str">
        <f>IFERROR(VLOOKUP(B523,ExcCalc!O:S,5,FALSE),"")</f>
        <v/>
      </c>
    </row>
    <row r="524" spans="1:13" x14ac:dyDescent="0.2">
      <c r="A524" s="152"/>
      <c r="B524" s="174" t="str">
        <f>IF(ISNUMBER('דיווח דיגומים'!B524),'דיווח דיגומים'!B524,"")</f>
        <v/>
      </c>
      <c r="C524" s="175" t="str">
        <f>IF(ISNUMBER('דיווח דיגומים'!B524),'דיווח דיגומים'!C524,"")</f>
        <v/>
      </c>
      <c r="D524" s="176" t="str">
        <f>IF('דיווח דיגומים'!E524="","",'דיווח דיגומים'!E524)</f>
        <v/>
      </c>
      <c r="E524" s="177" t="str">
        <f>IF(B524="","",IF(VLOOKUP(B524,WQ_UnitID!B:C,2,FALSE)=0,"",VLOOKUP(B524,WQ_UnitID!B:C,2,FALSE)))</f>
        <v/>
      </c>
      <c r="F524" s="178" t="str">
        <f>IF(B524="","",ExcLimit!$B$8)</f>
        <v/>
      </c>
      <c r="G524" s="178" t="str">
        <f>IF(B524="","",IF(D524=Index!$R$24,"",ExcLimit!$C$8))</f>
        <v/>
      </c>
      <c r="H524" s="178" t="str">
        <f>IF(B524="","",ExcLimit!$D$8)</f>
        <v/>
      </c>
      <c r="I524" s="178" t="str">
        <f>IF(B524="","",ExcLimit!$E$8)</f>
        <v/>
      </c>
      <c r="J524" s="178" t="str">
        <f>IFERROR(VLOOKUP(B524,ExcCalc!O:S,2,FALSE),"")</f>
        <v/>
      </c>
      <c r="K524" s="178" t="str">
        <f>IFERROR(VLOOKUP(B524,ExcCalc!O:S,3,FALSE),"")</f>
        <v/>
      </c>
      <c r="L524" s="178" t="str">
        <f>IFERROR(VLOOKUP(B524,ExcCalc!O:S,4,FALSE),"")</f>
        <v/>
      </c>
      <c r="M524" s="178" t="str">
        <f>IFERROR(VLOOKUP(B524,ExcCalc!O:S,5,FALSE),"")</f>
        <v/>
      </c>
    </row>
    <row r="525" spans="1:13" x14ac:dyDescent="0.2">
      <c r="A525" s="152"/>
      <c r="B525" s="174" t="str">
        <f>IF(ISNUMBER('דיווח דיגומים'!B525),'דיווח דיגומים'!B525,"")</f>
        <v/>
      </c>
      <c r="C525" s="175" t="str">
        <f>IF(ISNUMBER('דיווח דיגומים'!B525),'דיווח דיגומים'!C525,"")</f>
        <v/>
      </c>
      <c r="D525" s="176" t="str">
        <f>IF('דיווח דיגומים'!E525="","",'דיווח דיגומים'!E525)</f>
        <v/>
      </c>
      <c r="E525" s="177" t="str">
        <f>IF(B525="","",IF(VLOOKUP(B525,WQ_UnitID!B:C,2,FALSE)=0,"",VLOOKUP(B525,WQ_UnitID!B:C,2,FALSE)))</f>
        <v/>
      </c>
      <c r="F525" s="178" t="str">
        <f>IF(B525="","",ExcLimit!$B$8)</f>
        <v/>
      </c>
      <c r="G525" s="178" t="str">
        <f>IF(B525="","",IF(D525=Index!$R$24,"",ExcLimit!$C$8))</f>
        <v/>
      </c>
      <c r="H525" s="178" t="str">
        <f>IF(B525="","",ExcLimit!$D$8)</f>
        <v/>
      </c>
      <c r="I525" s="178" t="str">
        <f>IF(B525="","",ExcLimit!$E$8)</f>
        <v/>
      </c>
      <c r="J525" s="178" t="str">
        <f>IFERROR(VLOOKUP(B525,ExcCalc!O:S,2,FALSE),"")</f>
        <v/>
      </c>
      <c r="K525" s="178" t="str">
        <f>IFERROR(VLOOKUP(B525,ExcCalc!O:S,3,FALSE),"")</f>
        <v/>
      </c>
      <c r="L525" s="178" t="str">
        <f>IFERROR(VLOOKUP(B525,ExcCalc!O:S,4,FALSE),"")</f>
        <v/>
      </c>
      <c r="M525" s="178" t="str">
        <f>IFERROR(VLOOKUP(B525,ExcCalc!O:S,5,FALSE),"")</f>
        <v/>
      </c>
    </row>
    <row r="526" spans="1:13" x14ac:dyDescent="0.2">
      <c r="A526" s="152"/>
      <c r="B526" s="174" t="str">
        <f>IF(ISNUMBER('דיווח דיגומים'!B526),'דיווח דיגומים'!B526,"")</f>
        <v/>
      </c>
      <c r="C526" s="175" t="str">
        <f>IF(ISNUMBER('דיווח דיגומים'!B526),'דיווח דיגומים'!C526,"")</f>
        <v/>
      </c>
      <c r="D526" s="176" t="str">
        <f>IF('דיווח דיגומים'!E526="","",'דיווח דיגומים'!E526)</f>
        <v/>
      </c>
      <c r="E526" s="177" t="str">
        <f>IF(B526="","",IF(VLOOKUP(B526,WQ_UnitID!B:C,2,FALSE)=0,"",VLOOKUP(B526,WQ_UnitID!B:C,2,FALSE)))</f>
        <v/>
      </c>
      <c r="F526" s="178" t="str">
        <f>IF(B526="","",ExcLimit!$B$8)</f>
        <v/>
      </c>
      <c r="G526" s="178" t="str">
        <f>IF(B526="","",IF(D526=Index!$R$24,"",ExcLimit!$C$8))</f>
        <v/>
      </c>
      <c r="H526" s="178" t="str">
        <f>IF(B526="","",ExcLimit!$D$8)</f>
        <v/>
      </c>
      <c r="I526" s="178" t="str">
        <f>IF(B526="","",ExcLimit!$E$8)</f>
        <v/>
      </c>
      <c r="J526" s="178" t="str">
        <f>IFERROR(VLOOKUP(B526,ExcCalc!O:S,2,FALSE),"")</f>
        <v/>
      </c>
      <c r="K526" s="178" t="str">
        <f>IFERROR(VLOOKUP(B526,ExcCalc!O:S,3,FALSE),"")</f>
        <v/>
      </c>
      <c r="L526" s="178" t="str">
        <f>IFERROR(VLOOKUP(B526,ExcCalc!O:S,4,FALSE),"")</f>
        <v/>
      </c>
      <c r="M526" s="178" t="str">
        <f>IFERROR(VLOOKUP(B526,ExcCalc!O:S,5,FALSE),"")</f>
        <v/>
      </c>
    </row>
    <row r="527" spans="1:13" x14ac:dyDescent="0.2">
      <c r="A527" s="152"/>
      <c r="B527" s="174" t="str">
        <f>IF(ISNUMBER('דיווח דיגומים'!B527),'דיווח דיגומים'!B527,"")</f>
        <v/>
      </c>
      <c r="C527" s="175" t="str">
        <f>IF(ISNUMBER('דיווח דיגומים'!B527),'דיווח דיגומים'!C527,"")</f>
        <v/>
      </c>
      <c r="D527" s="176" t="str">
        <f>IF('דיווח דיגומים'!E527="","",'דיווח דיגומים'!E527)</f>
        <v/>
      </c>
      <c r="E527" s="177" t="str">
        <f>IF(B527="","",IF(VLOOKUP(B527,WQ_UnitID!B:C,2,FALSE)=0,"",VLOOKUP(B527,WQ_UnitID!B:C,2,FALSE)))</f>
        <v/>
      </c>
      <c r="F527" s="178" t="str">
        <f>IF(B527="","",ExcLimit!$B$8)</f>
        <v/>
      </c>
      <c r="G527" s="178" t="str">
        <f>IF(B527="","",IF(D527=Index!$R$24,"",ExcLimit!$C$8))</f>
        <v/>
      </c>
      <c r="H527" s="178" t="str">
        <f>IF(B527="","",ExcLimit!$D$8)</f>
        <v/>
      </c>
      <c r="I527" s="178" t="str">
        <f>IF(B527="","",ExcLimit!$E$8)</f>
        <v/>
      </c>
      <c r="J527" s="178" t="str">
        <f>IFERROR(VLOOKUP(B527,ExcCalc!O:S,2,FALSE),"")</f>
        <v/>
      </c>
      <c r="K527" s="178" t="str">
        <f>IFERROR(VLOOKUP(B527,ExcCalc!O:S,3,FALSE),"")</f>
        <v/>
      </c>
      <c r="L527" s="178" t="str">
        <f>IFERROR(VLOOKUP(B527,ExcCalc!O:S,4,FALSE),"")</f>
        <v/>
      </c>
      <c r="M527" s="178" t="str">
        <f>IFERROR(VLOOKUP(B527,ExcCalc!O:S,5,FALSE),"")</f>
        <v/>
      </c>
    </row>
    <row r="528" spans="1:13" x14ac:dyDescent="0.2">
      <c r="A528" s="152"/>
      <c r="B528" s="174" t="str">
        <f>IF(ISNUMBER('דיווח דיגומים'!B528),'דיווח דיגומים'!B528,"")</f>
        <v/>
      </c>
      <c r="C528" s="175" t="str">
        <f>IF(ISNUMBER('דיווח דיגומים'!B528),'דיווח דיגומים'!C528,"")</f>
        <v/>
      </c>
      <c r="D528" s="176" t="str">
        <f>IF('דיווח דיגומים'!E528="","",'דיווח דיגומים'!E528)</f>
        <v/>
      </c>
      <c r="E528" s="177" t="str">
        <f>IF(B528="","",IF(VLOOKUP(B528,WQ_UnitID!B:C,2,FALSE)=0,"",VLOOKUP(B528,WQ_UnitID!B:C,2,FALSE)))</f>
        <v/>
      </c>
      <c r="F528" s="178" t="str">
        <f>IF(B528="","",ExcLimit!$B$8)</f>
        <v/>
      </c>
      <c r="G528" s="178" t="str">
        <f>IF(B528="","",IF(D528=Index!$R$24,"",ExcLimit!$C$8))</f>
        <v/>
      </c>
      <c r="H528" s="178" t="str">
        <f>IF(B528="","",ExcLimit!$D$8)</f>
        <v/>
      </c>
      <c r="I528" s="178" t="str">
        <f>IF(B528="","",ExcLimit!$E$8)</f>
        <v/>
      </c>
      <c r="J528" s="178" t="str">
        <f>IFERROR(VLOOKUP(B528,ExcCalc!O:S,2,FALSE),"")</f>
        <v/>
      </c>
      <c r="K528" s="178" t="str">
        <f>IFERROR(VLOOKUP(B528,ExcCalc!O:S,3,FALSE),"")</f>
        <v/>
      </c>
      <c r="L528" s="178" t="str">
        <f>IFERROR(VLOOKUP(B528,ExcCalc!O:S,4,FALSE),"")</f>
        <v/>
      </c>
      <c r="M528" s="178" t="str">
        <f>IFERROR(VLOOKUP(B528,ExcCalc!O:S,5,FALSE),"")</f>
        <v/>
      </c>
    </row>
    <row r="529" spans="1:13" x14ac:dyDescent="0.2">
      <c r="A529" s="152"/>
      <c r="B529" s="174" t="str">
        <f>IF(ISNUMBER('דיווח דיגומים'!B529),'דיווח דיגומים'!B529,"")</f>
        <v/>
      </c>
      <c r="C529" s="175" t="str">
        <f>IF(ISNUMBER('דיווח דיגומים'!B529),'דיווח דיגומים'!C529,"")</f>
        <v/>
      </c>
      <c r="D529" s="176" t="str">
        <f>IF('דיווח דיגומים'!E529="","",'דיווח דיגומים'!E529)</f>
        <v/>
      </c>
      <c r="E529" s="177" t="str">
        <f>IF(B529="","",IF(VLOOKUP(B529,WQ_UnitID!B:C,2,FALSE)=0,"",VLOOKUP(B529,WQ_UnitID!B:C,2,FALSE)))</f>
        <v/>
      </c>
      <c r="F529" s="178" t="str">
        <f>IF(B529="","",ExcLimit!$B$8)</f>
        <v/>
      </c>
      <c r="G529" s="178" t="str">
        <f>IF(B529="","",IF(D529=Index!$R$24,"",ExcLimit!$C$8))</f>
        <v/>
      </c>
      <c r="H529" s="178" t="str">
        <f>IF(B529="","",ExcLimit!$D$8)</f>
        <v/>
      </c>
      <c r="I529" s="178" t="str">
        <f>IF(B529="","",ExcLimit!$E$8)</f>
        <v/>
      </c>
      <c r="J529" s="178" t="str">
        <f>IFERROR(VLOOKUP(B529,ExcCalc!O:S,2,FALSE),"")</f>
        <v/>
      </c>
      <c r="K529" s="178" t="str">
        <f>IFERROR(VLOOKUP(B529,ExcCalc!O:S,3,FALSE),"")</f>
        <v/>
      </c>
      <c r="L529" s="178" t="str">
        <f>IFERROR(VLOOKUP(B529,ExcCalc!O:S,4,FALSE),"")</f>
        <v/>
      </c>
      <c r="M529" s="178" t="str">
        <f>IFERROR(VLOOKUP(B529,ExcCalc!O:S,5,FALSE),"")</f>
        <v/>
      </c>
    </row>
    <row r="530" spans="1:13" x14ac:dyDescent="0.2">
      <c r="A530" s="152"/>
      <c r="B530" s="174" t="str">
        <f>IF(ISNUMBER('דיווח דיגומים'!B530),'דיווח דיגומים'!B530,"")</f>
        <v/>
      </c>
      <c r="C530" s="175" t="str">
        <f>IF(ISNUMBER('דיווח דיגומים'!B530),'דיווח דיגומים'!C530,"")</f>
        <v/>
      </c>
      <c r="D530" s="176" t="str">
        <f>IF('דיווח דיגומים'!E530="","",'דיווח דיגומים'!E530)</f>
        <v/>
      </c>
      <c r="E530" s="177" t="str">
        <f>IF(B530="","",IF(VLOOKUP(B530,WQ_UnitID!B:C,2,FALSE)=0,"",VLOOKUP(B530,WQ_UnitID!B:C,2,FALSE)))</f>
        <v/>
      </c>
      <c r="F530" s="178" t="str">
        <f>IF(B530="","",ExcLimit!$B$8)</f>
        <v/>
      </c>
      <c r="G530" s="178" t="str">
        <f>IF(B530="","",IF(D530=Index!$R$24,"",ExcLimit!$C$8))</f>
        <v/>
      </c>
      <c r="H530" s="178" t="str">
        <f>IF(B530="","",ExcLimit!$D$8)</f>
        <v/>
      </c>
      <c r="I530" s="178" t="str">
        <f>IF(B530="","",ExcLimit!$E$8)</f>
        <v/>
      </c>
      <c r="J530" s="178" t="str">
        <f>IFERROR(VLOOKUP(B530,ExcCalc!O:S,2,FALSE),"")</f>
        <v/>
      </c>
      <c r="K530" s="178" t="str">
        <f>IFERROR(VLOOKUP(B530,ExcCalc!O:S,3,FALSE),"")</f>
        <v/>
      </c>
      <c r="L530" s="178" t="str">
        <f>IFERROR(VLOOKUP(B530,ExcCalc!O:S,4,FALSE),"")</f>
        <v/>
      </c>
      <c r="M530" s="178" t="str">
        <f>IFERROR(VLOOKUP(B530,ExcCalc!O:S,5,FALSE),"")</f>
        <v/>
      </c>
    </row>
    <row r="531" spans="1:13" x14ac:dyDescent="0.2">
      <c r="A531" s="152"/>
      <c r="B531" s="174" t="str">
        <f>IF(ISNUMBER('דיווח דיגומים'!B531),'דיווח דיגומים'!B531,"")</f>
        <v/>
      </c>
      <c r="C531" s="175" t="str">
        <f>IF(ISNUMBER('דיווח דיגומים'!B531),'דיווח דיגומים'!C531,"")</f>
        <v/>
      </c>
      <c r="D531" s="176" t="str">
        <f>IF('דיווח דיגומים'!E531="","",'דיווח דיגומים'!E531)</f>
        <v/>
      </c>
      <c r="E531" s="177" t="str">
        <f>IF(B531="","",IF(VLOOKUP(B531,WQ_UnitID!B:C,2,FALSE)=0,"",VLOOKUP(B531,WQ_UnitID!B:C,2,FALSE)))</f>
        <v/>
      </c>
      <c r="F531" s="178" t="str">
        <f>IF(B531="","",ExcLimit!$B$8)</f>
        <v/>
      </c>
      <c r="G531" s="178" t="str">
        <f>IF(B531="","",IF(D531=Index!$R$24,"",ExcLimit!$C$8))</f>
        <v/>
      </c>
      <c r="H531" s="178" t="str">
        <f>IF(B531="","",ExcLimit!$D$8)</f>
        <v/>
      </c>
      <c r="I531" s="178" t="str">
        <f>IF(B531="","",ExcLimit!$E$8)</f>
        <v/>
      </c>
      <c r="J531" s="178" t="str">
        <f>IFERROR(VLOOKUP(B531,ExcCalc!O:S,2,FALSE),"")</f>
        <v/>
      </c>
      <c r="K531" s="178" t="str">
        <f>IFERROR(VLOOKUP(B531,ExcCalc!O:S,3,FALSE),"")</f>
        <v/>
      </c>
      <c r="L531" s="178" t="str">
        <f>IFERROR(VLOOKUP(B531,ExcCalc!O:S,4,FALSE),"")</f>
        <v/>
      </c>
      <c r="M531" s="178" t="str">
        <f>IFERROR(VLOOKUP(B531,ExcCalc!O:S,5,FALSE),"")</f>
        <v/>
      </c>
    </row>
    <row r="532" spans="1:13" x14ac:dyDescent="0.2">
      <c r="A532" s="152"/>
      <c r="B532" s="174" t="str">
        <f>IF(ISNUMBER('דיווח דיגומים'!B532),'דיווח דיגומים'!B532,"")</f>
        <v/>
      </c>
      <c r="C532" s="175" t="str">
        <f>IF(ISNUMBER('דיווח דיגומים'!B532),'דיווח דיגומים'!C532,"")</f>
        <v/>
      </c>
      <c r="D532" s="176" t="str">
        <f>IF('דיווח דיגומים'!E532="","",'דיווח דיגומים'!E532)</f>
        <v/>
      </c>
      <c r="E532" s="177" t="str">
        <f>IF(B532="","",IF(VLOOKUP(B532,WQ_UnitID!B:C,2,FALSE)=0,"",VLOOKUP(B532,WQ_UnitID!B:C,2,FALSE)))</f>
        <v/>
      </c>
      <c r="F532" s="178" t="str">
        <f>IF(B532="","",ExcLimit!$B$8)</f>
        <v/>
      </c>
      <c r="G532" s="178" t="str">
        <f>IF(B532="","",IF(D532=Index!$R$24,"",ExcLimit!$C$8))</f>
        <v/>
      </c>
      <c r="H532" s="178" t="str">
        <f>IF(B532="","",ExcLimit!$D$8)</f>
        <v/>
      </c>
      <c r="I532" s="178" t="str">
        <f>IF(B532="","",ExcLimit!$E$8)</f>
        <v/>
      </c>
      <c r="J532" s="178" t="str">
        <f>IFERROR(VLOOKUP(B532,ExcCalc!O:S,2,FALSE),"")</f>
        <v/>
      </c>
      <c r="K532" s="178" t="str">
        <f>IFERROR(VLOOKUP(B532,ExcCalc!O:S,3,FALSE),"")</f>
        <v/>
      </c>
      <c r="L532" s="178" t="str">
        <f>IFERROR(VLOOKUP(B532,ExcCalc!O:S,4,FALSE),"")</f>
        <v/>
      </c>
      <c r="M532" s="178" t="str">
        <f>IFERROR(VLOOKUP(B532,ExcCalc!O:S,5,FALSE),"")</f>
        <v/>
      </c>
    </row>
    <row r="533" spans="1:13" x14ac:dyDescent="0.2">
      <c r="A533" s="152"/>
      <c r="B533" s="174" t="str">
        <f>IF(ISNUMBER('דיווח דיגומים'!B533),'דיווח דיגומים'!B533,"")</f>
        <v/>
      </c>
      <c r="C533" s="175" t="str">
        <f>IF(ISNUMBER('דיווח דיגומים'!B533),'דיווח דיגומים'!C533,"")</f>
        <v/>
      </c>
      <c r="D533" s="176" t="str">
        <f>IF('דיווח דיגומים'!E533="","",'דיווח דיגומים'!E533)</f>
        <v/>
      </c>
      <c r="E533" s="177" t="str">
        <f>IF(B533="","",IF(VLOOKUP(B533,WQ_UnitID!B:C,2,FALSE)=0,"",VLOOKUP(B533,WQ_UnitID!B:C,2,FALSE)))</f>
        <v/>
      </c>
      <c r="F533" s="178" t="str">
        <f>IF(B533="","",ExcLimit!$B$8)</f>
        <v/>
      </c>
      <c r="G533" s="178" t="str">
        <f>IF(B533="","",IF(D533=Index!$R$24,"",ExcLimit!$C$8))</f>
        <v/>
      </c>
      <c r="H533" s="178" t="str">
        <f>IF(B533="","",ExcLimit!$D$8)</f>
        <v/>
      </c>
      <c r="I533" s="178" t="str">
        <f>IF(B533="","",ExcLimit!$E$8)</f>
        <v/>
      </c>
      <c r="J533" s="178" t="str">
        <f>IFERROR(VLOOKUP(B533,ExcCalc!O:S,2,FALSE),"")</f>
        <v/>
      </c>
      <c r="K533" s="178" t="str">
        <f>IFERROR(VLOOKUP(B533,ExcCalc!O:S,3,FALSE),"")</f>
        <v/>
      </c>
      <c r="L533" s="178" t="str">
        <f>IFERROR(VLOOKUP(B533,ExcCalc!O:S,4,FALSE),"")</f>
        <v/>
      </c>
      <c r="M533" s="178" t="str">
        <f>IFERROR(VLOOKUP(B533,ExcCalc!O:S,5,FALSE),"")</f>
        <v/>
      </c>
    </row>
    <row r="534" spans="1:13" x14ac:dyDescent="0.2">
      <c r="A534" s="152"/>
      <c r="B534" s="174" t="str">
        <f>IF(ISNUMBER('דיווח דיגומים'!B534),'דיווח דיגומים'!B534,"")</f>
        <v/>
      </c>
      <c r="C534" s="175" t="str">
        <f>IF(ISNUMBER('דיווח דיגומים'!B534),'דיווח דיגומים'!C534,"")</f>
        <v/>
      </c>
      <c r="D534" s="176" t="str">
        <f>IF('דיווח דיגומים'!E534="","",'דיווח דיגומים'!E534)</f>
        <v/>
      </c>
      <c r="E534" s="177" t="str">
        <f>IF(B534="","",IF(VLOOKUP(B534,WQ_UnitID!B:C,2,FALSE)=0,"",VLOOKUP(B534,WQ_UnitID!B:C,2,FALSE)))</f>
        <v/>
      </c>
      <c r="F534" s="178" t="str">
        <f>IF(B534="","",ExcLimit!$B$8)</f>
        <v/>
      </c>
      <c r="G534" s="178" t="str">
        <f>IF(B534="","",IF(D534=Index!$R$24,"",ExcLimit!$C$8))</f>
        <v/>
      </c>
      <c r="H534" s="178" t="str">
        <f>IF(B534="","",ExcLimit!$D$8)</f>
        <v/>
      </c>
      <c r="I534" s="178" t="str">
        <f>IF(B534="","",ExcLimit!$E$8)</f>
        <v/>
      </c>
      <c r="J534" s="178" t="str">
        <f>IFERROR(VLOOKUP(B534,ExcCalc!O:S,2,FALSE),"")</f>
        <v/>
      </c>
      <c r="K534" s="178" t="str">
        <f>IFERROR(VLOOKUP(B534,ExcCalc!O:S,3,FALSE),"")</f>
        <v/>
      </c>
      <c r="L534" s="178" t="str">
        <f>IFERROR(VLOOKUP(B534,ExcCalc!O:S,4,FALSE),"")</f>
        <v/>
      </c>
      <c r="M534" s="178" t="str">
        <f>IFERROR(VLOOKUP(B534,ExcCalc!O:S,5,FALSE),"")</f>
        <v/>
      </c>
    </row>
    <row r="535" spans="1:13" x14ac:dyDescent="0.2">
      <c r="A535" s="152"/>
      <c r="B535" s="174" t="str">
        <f>IF(ISNUMBER('דיווח דיגומים'!B535),'דיווח דיגומים'!B535,"")</f>
        <v/>
      </c>
      <c r="C535" s="175" t="str">
        <f>IF(ISNUMBER('דיווח דיגומים'!B535),'דיווח דיגומים'!C535,"")</f>
        <v/>
      </c>
      <c r="D535" s="176" t="str">
        <f>IF('דיווח דיגומים'!E535="","",'דיווח דיגומים'!E535)</f>
        <v/>
      </c>
      <c r="E535" s="177" t="str">
        <f>IF(B535="","",IF(VLOOKUP(B535,WQ_UnitID!B:C,2,FALSE)=0,"",VLOOKUP(B535,WQ_UnitID!B:C,2,FALSE)))</f>
        <v/>
      </c>
      <c r="F535" s="178" t="str">
        <f>IF(B535="","",ExcLimit!$B$8)</f>
        <v/>
      </c>
      <c r="G535" s="178" t="str">
        <f>IF(B535="","",IF(D535=Index!$R$24,"",ExcLimit!$C$8))</f>
        <v/>
      </c>
      <c r="H535" s="178" t="str">
        <f>IF(B535="","",ExcLimit!$D$8)</f>
        <v/>
      </c>
      <c r="I535" s="178" t="str">
        <f>IF(B535="","",ExcLimit!$E$8)</f>
        <v/>
      </c>
      <c r="J535" s="178" t="str">
        <f>IFERROR(VLOOKUP(B535,ExcCalc!O:S,2,FALSE),"")</f>
        <v/>
      </c>
      <c r="K535" s="178" t="str">
        <f>IFERROR(VLOOKUP(B535,ExcCalc!O:S,3,FALSE),"")</f>
        <v/>
      </c>
      <c r="L535" s="178" t="str">
        <f>IFERROR(VLOOKUP(B535,ExcCalc!O:S,4,FALSE),"")</f>
        <v/>
      </c>
      <c r="M535" s="178" t="str">
        <f>IFERROR(VLOOKUP(B535,ExcCalc!O:S,5,FALSE),"")</f>
        <v/>
      </c>
    </row>
    <row r="536" spans="1:13" x14ac:dyDescent="0.2">
      <c r="A536" s="152"/>
      <c r="B536" s="174" t="str">
        <f>IF(ISNUMBER('דיווח דיגומים'!B536),'דיווח דיגומים'!B536,"")</f>
        <v/>
      </c>
      <c r="C536" s="175" t="str">
        <f>IF(ISNUMBER('דיווח דיגומים'!B536),'דיווח דיגומים'!C536,"")</f>
        <v/>
      </c>
      <c r="D536" s="176" t="str">
        <f>IF('דיווח דיגומים'!E536="","",'דיווח דיגומים'!E536)</f>
        <v/>
      </c>
      <c r="E536" s="177" t="str">
        <f>IF(B536="","",IF(VLOOKUP(B536,WQ_UnitID!B:C,2,FALSE)=0,"",VLOOKUP(B536,WQ_UnitID!B:C,2,FALSE)))</f>
        <v/>
      </c>
      <c r="F536" s="178" t="str">
        <f>IF(B536="","",ExcLimit!$B$8)</f>
        <v/>
      </c>
      <c r="G536" s="178" t="str">
        <f>IF(B536="","",IF(D536=Index!$R$24,"",ExcLimit!$C$8))</f>
        <v/>
      </c>
      <c r="H536" s="178" t="str">
        <f>IF(B536="","",ExcLimit!$D$8)</f>
        <v/>
      </c>
      <c r="I536" s="178" t="str">
        <f>IF(B536="","",ExcLimit!$E$8)</f>
        <v/>
      </c>
      <c r="J536" s="178" t="str">
        <f>IFERROR(VLOOKUP(B536,ExcCalc!O:S,2,FALSE),"")</f>
        <v/>
      </c>
      <c r="K536" s="178" t="str">
        <f>IFERROR(VLOOKUP(B536,ExcCalc!O:S,3,FALSE),"")</f>
        <v/>
      </c>
      <c r="L536" s="178" t="str">
        <f>IFERROR(VLOOKUP(B536,ExcCalc!O:S,4,FALSE),"")</f>
        <v/>
      </c>
      <c r="M536" s="178" t="str">
        <f>IFERROR(VLOOKUP(B536,ExcCalc!O:S,5,FALSE),"")</f>
        <v/>
      </c>
    </row>
    <row r="537" spans="1:13" x14ac:dyDescent="0.2">
      <c r="A537" s="152"/>
      <c r="B537" s="174" t="str">
        <f>IF(ISNUMBER('דיווח דיגומים'!B537),'דיווח דיגומים'!B537,"")</f>
        <v/>
      </c>
      <c r="C537" s="175" t="str">
        <f>IF(ISNUMBER('דיווח דיגומים'!B537),'דיווח דיגומים'!C537,"")</f>
        <v/>
      </c>
      <c r="D537" s="176" t="str">
        <f>IF('דיווח דיגומים'!E537="","",'דיווח דיגומים'!E537)</f>
        <v/>
      </c>
      <c r="E537" s="177" t="str">
        <f>IF(B537="","",IF(VLOOKUP(B537,WQ_UnitID!B:C,2,FALSE)=0,"",VLOOKUP(B537,WQ_UnitID!B:C,2,FALSE)))</f>
        <v/>
      </c>
      <c r="F537" s="178" t="str">
        <f>IF(B537="","",ExcLimit!$B$8)</f>
        <v/>
      </c>
      <c r="G537" s="178" t="str">
        <f>IF(B537="","",IF(D537=Index!$R$24,"",ExcLimit!$C$8))</f>
        <v/>
      </c>
      <c r="H537" s="178" t="str">
        <f>IF(B537="","",ExcLimit!$D$8)</f>
        <v/>
      </c>
      <c r="I537" s="178" t="str">
        <f>IF(B537="","",ExcLimit!$E$8)</f>
        <v/>
      </c>
      <c r="J537" s="178" t="str">
        <f>IFERROR(VLOOKUP(B537,ExcCalc!O:S,2,FALSE),"")</f>
        <v/>
      </c>
      <c r="K537" s="178" t="str">
        <f>IFERROR(VLOOKUP(B537,ExcCalc!O:S,3,FALSE),"")</f>
        <v/>
      </c>
      <c r="L537" s="178" t="str">
        <f>IFERROR(VLOOKUP(B537,ExcCalc!O:S,4,FALSE),"")</f>
        <v/>
      </c>
      <c r="M537" s="178" t="str">
        <f>IFERROR(VLOOKUP(B537,ExcCalc!O:S,5,FALSE),"")</f>
        <v/>
      </c>
    </row>
    <row r="538" spans="1:13" x14ac:dyDescent="0.2">
      <c r="A538" s="152"/>
      <c r="B538" s="174" t="str">
        <f>IF(ISNUMBER('דיווח דיגומים'!B538),'דיווח דיגומים'!B538,"")</f>
        <v/>
      </c>
      <c r="C538" s="175" t="str">
        <f>IF(ISNUMBER('דיווח דיגומים'!B538),'דיווח דיגומים'!C538,"")</f>
        <v/>
      </c>
      <c r="D538" s="176" t="str">
        <f>IF('דיווח דיגומים'!E538="","",'דיווח דיגומים'!E538)</f>
        <v/>
      </c>
      <c r="E538" s="177" t="str">
        <f>IF(B538="","",IF(VLOOKUP(B538,WQ_UnitID!B:C,2,FALSE)=0,"",VLOOKUP(B538,WQ_UnitID!B:C,2,FALSE)))</f>
        <v/>
      </c>
      <c r="F538" s="178" t="str">
        <f>IF(B538="","",ExcLimit!$B$8)</f>
        <v/>
      </c>
      <c r="G538" s="178" t="str">
        <f>IF(B538="","",IF(D538=Index!$R$24,"",ExcLimit!$C$8))</f>
        <v/>
      </c>
      <c r="H538" s="178" t="str">
        <f>IF(B538="","",ExcLimit!$D$8)</f>
        <v/>
      </c>
      <c r="I538" s="178" t="str">
        <f>IF(B538="","",ExcLimit!$E$8)</f>
        <v/>
      </c>
      <c r="J538" s="178" t="str">
        <f>IFERROR(VLOOKUP(B538,ExcCalc!O:S,2,FALSE),"")</f>
        <v/>
      </c>
      <c r="K538" s="178" t="str">
        <f>IFERROR(VLOOKUP(B538,ExcCalc!O:S,3,FALSE),"")</f>
        <v/>
      </c>
      <c r="L538" s="178" t="str">
        <f>IFERROR(VLOOKUP(B538,ExcCalc!O:S,4,FALSE),"")</f>
        <v/>
      </c>
      <c r="M538" s="178" t="str">
        <f>IFERROR(VLOOKUP(B538,ExcCalc!O:S,5,FALSE),"")</f>
        <v/>
      </c>
    </row>
    <row r="539" spans="1:13" x14ac:dyDescent="0.2">
      <c r="A539" s="152"/>
      <c r="B539" s="174" t="str">
        <f>IF(ISNUMBER('דיווח דיגומים'!B539),'דיווח דיגומים'!B539,"")</f>
        <v/>
      </c>
      <c r="C539" s="175" t="str">
        <f>IF(ISNUMBER('דיווח דיגומים'!B539),'דיווח דיגומים'!C539,"")</f>
        <v/>
      </c>
      <c r="D539" s="176" t="str">
        <f>IF('דיווח דיגומים'!E539="","",'דיווח דיגומים'!E539)</f>
        <v/>
      </c>
      <c r="E539" s="177" t="str">
        <f>IF(B539="","",IF(VLOOKUP(B539,WQ_UnitID!B:C,2,FALSE)=0,"",VLOOKUP(B539,WQ_UnitID!B:C,2,FALSE)))</f>
        <v/>
      </c>
      <c r="F539" s="178" t="str">
        <f>IF(B539="","",ExcLimit!$B$8)</f>
        <v/>
      </c>
      <c r="G539" s="178" t="str">
        <f>IF(B539="","",IF(D539=Index!$R$24,"",ExcLimit!$C$8))</f>
        <v/>
      </c>
      <c r="H539" s="178" t="str">
        <f>IF(B539="","",ExcLimit!$D$8)</f>
        <v/>
      </c>
      <c r="I539" s="178" t="str">
        <f>IF(B539="","",ExcLimit!$E$8)</f>
        <v/>
      </c>
      <c r="J539" s="178" t="str">
        <f>IFERROR(VLOOKUP(B539,ExcCalc!O:S,2,FALSE),"")</f>
        <v/>
      </c>
      <c r="K539" s="178" t="str">
        <f>IFERROR(VLOOKUP(B539,ExcCalc!O:S,3,FALSE),"")</f>
        <v/>
      </c>
      <c r="L539" s="178" t="str">
        <f>IFERROR(VLOOKUP(B539,ExcCalc!O:S,4,FALSE),"")</f>
        <v/>
      </c>
      <c r="M539" s="178" t="str">
        <f>IFERROR(VLOOKUP(B539,ExcCalc!O:S,5,FALSE),"")</f>
        <v/>
      </c>
    </row>
    <row r="540" spans="1:13" x14ac:dyDescent="0.2">
      <c r="A540" s="152"/>
      <c r="B540" s="174" t="str">
        <f>IF(ISNUMBER('דיווח דיגומים'!B540),'דיווח דיגומים'!B540,"")</f>
        <v/>
      </c>
      <c r="C540" s="175" t="str">
        <f>IF(ISNUMBER('דיווח דיגומים'!B540),'דיווח דיגומים'!C540,"")</f>
        <v/>
      </c>
      <c r="D540" s="176" t="str">
        <f>IF('דיווח דיגומים'!E540="","",'דיווח דיגומים'!E540)</f>
        <v/>
      </c>
      <c r="E540" s="177" t="str">
        <f>IF(B540="","",IF(VLOOKUP(B540,WQ_UnitID!B:C,2,FALSE)=0,"",VLOOKUP(B540,WQ_UnitID!B:C,2,FALSE)))</f>
        <v/>
      </c>
      <c r="F540" s="178" t="str">
        <f>IF(B540="","",ExcLimit!$B$8)</f>
        <v/>
      </c>
      <c r="G540" s="178" t="str">
        <f>IF(B540="","",IF(D540=Index!$R$24,"",ExcLimit!$C$8))</f>
        <v/>
      </c>
      <c r="H540" s="178" t="str">
        <f>IF(B540="","",ExcLimit!$D$8)</f>
        <v/>
      </c>
      <c r="I540" s="178" t="str">
        <f>IF(B540="","",ExcLimit!$E$8)</f>
        <v/>
      </c>
      <c r="J540" s="178" t="str">
        <f>IFERROR(VLOOKUP(B540,ExcCalc!O:S,2,FALSE),"")</f>
        <v/>
      </c>
      <c r="K540" s="178" t="str">
        <f>IFERROR(VLOOKUP(B540,ExcCalc!O:S,3,FALSE),"")</f>
        <v/>
      </c>
      <c r="L540" s="178" t="str">
        <f>IFERROR(VLOOKUP(B540,ExcCalc!O:S,4,FALSE),"")</f>
        <v/>
      </c>
      <c r="M540" s="178" t="str">
        <f>IFERROR(VLOOKUP(B540,ExcCalc!O:S,5,FALSE),"")</f>
        <v/>
      </c>
    </row>
    <row r="541" spans="1:13" x14ac:dyDescent="0.2">
      <c r="A541" s="152"/>
      <c r="B541" s="174" t="str">
        <f>IF(ISNUMBER('דיווח דיגומים'!B541),'דיווח דיגומים'!B541,"")</f>
        <v/>
      </c>
      <c r="C541" s="175" t="str">
        <f>IF(ISNUMBER('דיווח דיגומים'!B541),'דיווח דיגומים'!C541,"")</f>
        <v/>
      </c>
      <c r="D541" s="176" t="str">
        <f>IF('דיווח דיגומים'!E541="","",'דיווח דיגומים'!E541)</f>
        <v/>
      </c>
      <c r="E541" s="177" t="str">
        <f>IF(B541="","",IF(VLOOKUP(B541,WQ_UnitID!B:C,2,FALSE)=0,"",VLOOKUP(B541,WQ_UnitID!B:C,2,FALSE)))</f>
        <v/>
      </c>
      <c r="F541" s="178" t="str">
        <f>IF(B541="","",ExcLimit!$B$8)</f>
        <v/>
      </c>
      <c r="G541" s="178" t="str">
        <f>IF(B541="","",IF(D541=Index!$R$24,"",ExcLimit!$C$8))</f>
        <v/>
      </c>
      <c r="H541" s="178" t="str">
        <f>IF(B541="","",ExcLimit!$D$8)</f>
        <v/>
      </c>
      <c r="I541" s="178" t="str">
        <f>IF(B541="","",ExcLimit!$E$8)</f>
        <v/>
      </c>
      <c r="J541" s="178" t="str">
        <f>IFERROR(VLOOKUP(B541,ExcCalc!O:S,2,FALSE),"")</f>
        <v/>
      </c>
      <c r="K541" s="178" t="str">
        <f>IFERROR(VLOOKUP(B541,ExcCalc!O:S,3,FALSE),"")</f>
        <v/>
      </c>
      <c r="L541" s="178" t="str">
        <f>IFERROR(VLOOKUP(B541,ExcCalc!O:S,4,FALSE),"")</f>
        <v/>
      </c>
      <c r="M541" s="178" t="str">
        <f>IFERROR(VLOOKUP(B541,ExcCalc!O:S,5,FALSE),"")</f>
        <v/>
      </c>
    </row>
    <row r="542" spans="1:13" x14ac:dyDescent="0.2">
      <c r="A542" s="152"/>
      <c r="B542" s="174" t="str">
        <f>IF(ISNUMBER('דיווח דיגומים'!B542),'דיווח דיגומים'!B542,"")</f>
        <v/>
      </c>
      <c r="C542" s="175" t="str">
        <f>IF(ISNUMBER('דיווח דיגומים'!B542),'דיווח דיגומים'!C542,"")</f>
        <v/>
      </c>
      <c r="D542" s="176" t="str">
        <f>IF('דיווח דיגומים'!E542="","",'דיווח דיגומים'!E542)</f>
        <v/>
      </c>
      <c r="E542" s="177" t="str">
        <f>IF(B542="","",IF(VLOOKUP(B542,WQ_UnitID!B:C,2,FALSE)=0,"",VLOOKUP(B542,WQ_UnitID!B:C,2,FALSE)))</f>
        <v/>
      </c>
      <c r="F542" s="178" t="str">
        <f>IF(B542="","",ExcLimit!$B$8)</f>
        <v/>
      </c>
      <c r="G542" s="178" t="str">
        <f>IF(B542="","",IF(D542=Index!$R$24,"",ExcLimit!$C$8))</f>
        <v/>
      </c>
      <c r="H542" s="178" t="str">
        <f>IF(B542="","",ExcLimit!$D$8)</f>
        <v/>
      </c>
      <c r="I542" s="178" t="str">
        <f>IF(B542="","",ExcLimit!$E$8)</f>
        <v/>
      </c>
      <c r="J542" s="178" t="str">
        <f>IFERROR(VLOOKUP(B542,ExcCalc!O:S,2,FALSE),"")</f>
        <v/>
      </c>
      <c r="K542" s="178" t="str">
        <f>IFERROR(VLOOKUP(B542,ExcCalc!O:S,3,FALSE),"")</f>
        <v/>
      </c>
      <c r="L542" s="178" t="str">
        <f>IFERROR(VLOOKUP(B542,ExcCalc!O:S,4,FALSE),"")</f>
        <v/>
      </c>
      <c r="M542" s="178" t="str">
        <f>IFERROR(VLOOKUP(B542,ExcCalc!O:S,5,FALSE),"")</f>
        <v/>
      </c>
    </row>
    <row r="543" spans="1:13" x14ac:dyDescent="0.2">
      <c r="A543" s="152"/>
      <c r="B543" s="174" t="str">
        <f>IF(ISNUMBER('דיווח דיגומים'!B543),'דיווח דיגומים'!B543,"")</f>
        <v/>
      </c>
      <c r="C543" s="175" t="str">
        <f>IF(ISNUMBER('דיווח דיגומים'!B543),'דיווח דיגומים'!C543,"")</f>
        <v/>
      </c>
      <c r="D543" s="176" t="str">
        <f>IF('דיווח דיגומים'!E543="","",'דיווח דיגומים'!E543)</f>
        <v/>
      </c>
      <c r="E543" s="177" t="str">
        <f>IF(B543="","",IF(VLOOKUP(B543,WQ_UnitID!B:C,2,FALSE)=0,"",VLOOKUP(B543,WQ_UnitID!B:C,2,FALSE)))</f>
        <v/>
      </c>
      <c r="F543" s="178" t="str">
        <f>IF(B543="","",ExcLimit!$B$8)</f>
        <v/>
      </c>
      <c r="G543" s="178" t="str">
        <f>IF(B543="","",IF(D543=Index!$R$24,"",ExcLimit!$C$8))</f>
        <v/>
      </c>
      <c r="H543" s="178" t="str">
        <f>IF(B543="","",ExcLimit!$D$8)</f>
        <v/>
      </c>
      <c r="I543" s="178" t="str">
        <f>IF(B543="","",ExcLimit!$E$8)</f>
        <v/>
      </c>
      <c r="J543" s="178" t="str">
        <f>IFERROR(VLOOKUP(B543,ExcCalc!O:S,2,FALSE),"")</f>
        <v/>
      </c>
      <c r="K543" s="178" t="str">
        <f>IFERROR(VLOOKUP(B543,ExcCalc!O:S,3,FALSE),"")</f>
        <v/>
      </c>
      <c r="L543" s="178" t="str">
        <f>IFERROR(VLOOKUP(B543,ExcCalc!O:S,4,FALSE),"")</f>
        <v/>
      </c>
      <c r="M543" s="178" t="str">
        <f>IFERROR(VLOOKUP(B543,ExcCalc!O:S,5,FALSE),"")</f>
        <v/>
      </c>
    </row>
    <row r="544" spans="1:13" x14ac:dyDescent="0.2">
      <c r="A544" s="152"/>
      <c r="B544" s="174" t="str">
        <f>IF(ISNUMBER('דיווח דיגומים'!B544),'דיווח דיגומים'!B544,"")</f>
        <v/>
      </c>
      <c r="C544" s="175" t="str">
        <f>IF(ISNUMBER('דיווח דיגומים'!B544),'דיווח דיגומים'!C544,"")</f>
        <v/>
      </c>
      <c r="D544" s="176" t="str">
        <f>IF('דיווח דיגומים'!E544="","",'דיווח דיגומים'!E544)</f>
        <v/>
      </c>
      <c r="E544" s="177" t="str">
        <f>IF(B544="","",IF(VLOOKUP(B544,WQ_UnitID!B:C,2,FALSE)=0,"",VLOOKUP(B544,WQ_UnitID!B:C,2,FALSE)))</f>
        <v/>
      </c>
      <c r="F544" s="178" t="str">
        <f>IF(B544="","",ExcLimit!$B$8)</f>
        <v/>
      </c>
      <c r="G544" s="178" t="str">
        <f>IF(B544="","",IF(D544=Index!$R$24,"",ExcLimit!$C$8))</f>
        <v/>
      </c>
      <c r="H544" s="178" t="str">
        <f>IF(B544="","",ExcLimit!$D$8)</f>
        <v/>
      </c>
      <c r="I544" s="178" t="str">
        <f>IF(B544="","",ExcLimit!$E$8)</f>
        <v/>
      </c>
      <c r="J544" s="178" t="str">
        <f>IFERROR(VLOOKUP(B544,ExcCalc!O:S,2,FALSE),"")</f>
        <v/>
      </c>
      <c r="K544" s="178" t="str">
        <f>IFERROR(VLOOKUP(B544,ExcCalc!O:S,3,FALSE),"")</f>
        <v/>
      </c>
      <c r="L544" s="178" t="str">
        <f>IFERROR(VLOOKUP(B544,ExcCalc!O:S,4,FALSE),"")</f>
        <v/>
      </c>
      <c r="M544" s="178" t="str">
        <f>IFERROR(VLOOKUP(B544,ExcCalc!O:S,5,FALSE),"")</f>
        <v/>
      </c>
    </row>
    <row r="545" spans="1:13" x14ac:dyDescent="0.2">
      <c r="A545" s="152"/>
      <c r="B545" s="174" t="str">
        <f>IF(ISNUMBER('דיווח דיגומים'!B545),'דיווח דיגומים'!B545,"")</f>
        <v/>
      </c>
      <c r="C545" s="175" t="str">
        <f>IF(ISNUMBER('דיווח דיגומים'!B545),'דיווח דיגומים'!C545,"")</f>
        <v/>
      </c>
      <c r="D545" s="176" t="str">
        <f>IF('דיווח דיגומים'!E545="","",'דיווח דיגומים'!E545)</f>
        <v/>
      </c>
      <c r="E545" s="177" t="str">
        <f>IF(B545="","",IF(VLOOKUP(B545,WQ_UnitID!B:C,2,FALSE)=0,"",VLOOKUP(B545,WQ_UnitID!B:C,2,FALSE)))</f>
        <v/>
      </c>
      <c r="F545" s="178" t="str">
        <f>IF(B545="","",ExcLimit!$B$8)</f>
        <v/>
      </c>
      <c r="G545" s="178" t="str">
        <f>IF(B545="","",IF(D545=Index!$R$24,"",ExcLimit!$C$8))</f>
        <v/>
      </c>
      <c r="H545" s="178" t="str">
        <f>IF(B545="","",ExcLimit!$D$8)</f>
        <v/>
      </c>
      <c r="I545" s="178" t="str">
        <f>IF(B545="","",ExcLimit!$E$8)</f>
        <v/>
      </c>
      <c r="J545" s="178" t="str">
        <f>IFERROR(VLOOKUP(B545,ExcCalc!O:S,2,FALSE),"")</f>
        <v/>
      </c>
      <c r="K545" s="178" t="str">
        <f>IFERROR(VLOOKUP(B545,ExcCalc!O:S,3,FALSE),"")</f>
        <v/>
      </c>
      <c r="L545" s="178" t="str">
        <f>IFERROR(VLOOKUP(B545,ExcCalc!O:S,4,FALSE),"")</f>
        <v/>
      </c>
      <c r="M545" s="178" t="str">
        <f>IFERROR(VLOOKUP(B545,ExcCalc!O:S,5,FALSE),"")</f>
        <v/>
      </c>
    </row>
    <row r="546" spans="1:13" x14ac:dyDescent="0.2">
      <c r="A546" s="152"/>
      <c r="B546" s="174" t="str">
        <f>IF(ISNUMBER('דיווח דיגומים'!B546),'דיווח דיגומים'!B546,"")</f>
        <v/>
      </c>
      <c r="C546" s="175" t="str">
        <f>IF(ISNUMBER('דיווח דיגומים'!B546),'דיווח דיגומים'!C546,"")</f>
        <v/>
      </c>
      <c r="D546" s="176" t="str">
        <f>IF('דיווח דיגומים'!E546="","",'דיווח דיגומים'!E546)</f>
        <v/>
      </c>
      <c r="E546" s="177" t="str">
        <f>IF(B546="","",IF(VLOOKUP(B546,WQ_UnitID!B:C,2,FALSE)=0,"",VLOOKUP(B546,WQ_UnitID!B:C,2,FALSE)))</f>
        <v/>
      </c>
      <c r="F546" s="178" t="str">
        <f>IF(B546="","",ExcLimit!$B$8)</f>
        <v/>
      </c>
      <c r="G546" s="178" t="str">
        <f>IF(B546="","",IF(D546=Index!$R$24,"",ExcLimit!$C$8))</f>
        <v/>
      </c>
      <c r="H546" s="178" t="str">
        <f>IF(B546="","",ExcLimit!$D$8)</f>
        <v/>
      </c>
      <c r="I546" s="178" t="str">
        <f>IF(B546="","",ExcLimit!$E$8)</f>
        <v/>
      </c>
      <c r="J546" s="178" t="str">
        <f>IFERROR(VLOOKUP(B546,ExcCalc!O:S,2,FALSE),"")</f>
        <v/>
      </c>
      <c r="K546" s="178" t="str">
        <f>IFERROR(VLOOKUP(B546,ExcCalc!O:S,3,FALSE),"")</f>
        <v/>
      </c>
      <c r="L546" s="178" t="str">
        <f>IFERROR(VLOOKUP(B546,ExcCalc!O:S,4,FALSE),"")</f>
        <v/>
      </c>
      <c r="M546" s="178" t="str">
        <f>IFERROR(VLOOKUP(B546,ExcCalc!O:S,5,FALSE),"")</f>
        <v/>
      </c>
    </row>
    <row r="547" spans="1:13" x14ac:dyDescent="0.2">
      <c r="A547" s="152"/>
      <c r="B547" s="174" t="str">
        <f>IF(ISNUMBER('דיווח דיגומים'!B547),'דיווח דיגומים'!B547,"")</f>
        <v/>
      </c>
      <c r="C547" s="175" t="str">
        <f>IF(ISNUMBER('דיווח דיגומים'!B547),'דיווח דיגומים'!C547,"")</f>
        <v/>
      </c>
      <c r="D547" s="176" t="str">
        <f>IF('דיווח דיגומים'!E547="","",'דיווח דיגומים'!E547)</f>
        <v/>
      </c>
      <c r="E547" s="177" t="str">
        <f>IF(B547="","",IF(VLOOKUP(B547,WQ_UnitID!B:C,2,FALSE)=0,"",VLOOKUP(B547,WQ_UnitID!B:C,2,FALSE)))</f>
        <v/>
      </c>
      <c r="F547" s="178" t="str">
        <f>IF(B547="","",ExcLimit!$B$8)</f>
        <v/>
      </c>
      <c r="G547" s="178" t="str">
        <f>IF(B547="","",IF(D547=Index!$R$24,"",ExcLimit!$C$8))</f>
        <v/>
      </c>
      <c r="H547" s="178" t="str">
        <f>IF(B547="","",ExcLimit!$D$8)</f>
        <v/>
      </c>
      <c r="I547" s="178" t="str">
        <f>IF(B547="","",ExcLimit!$E$8)</f>
        <v/>
      </c>
      <c r="J547" s="178" t="str">
        <f>IFERROR(VLOOKUP(B547,ExcCalc!O:S,2,FALSE),"")</f>
        <v/>
      </c>
      <c r="K547" s="178" t="str">
        <f>IFERROR(VLOOKUP(B547,ExcCalc!O:S,3,FALSE),"")</f>
        <v/>
      </c>
      <c r="L547" s="178" t="str">
        <f>IFERROR(VLOOKUP(B547,ExcCalc!O:S,4,FALSE),"")</f>
        <v/>
      </c>
      <c r="M547" s="178" t="str">
        <f>IFERROR(VLOOKUP(B547,ExcCalc!O:S,5,FALSE),"")</f>
        <v/>
      </c>
    </row>
    <row r="548" spans="1:13" x14ac:dyDescent="0.2">
      <c r="A548" s="152"/>
      <c r="B548" s="174" t="str">
        <f>IF(ISNUMBER('דיווח דיגומים'!B548),'דיווח דיגומים'!B548,"")</f>
        <v/>
      </c>
      <c r="C548" s="175" t="str">
        <f>IF(ISNUMBER('דיווח דיגומים'!B548),'דיווח דיגומים'!C548,"")</f>
        <v/>
      </c>
      <c r="D548" s="176" t="str">
        <f>IF('דיווח דיגומים'!E548="","",'דיווח דיגומים'!E548)</f>
        <v/>
      </c>
      <c r="E548" s="177" t="str">
        <f>IF(B548="","",IF(VLOOKUP(B548,WQ_UnitID!B:C,2,FALSE)=0,"",VLOOKUP(B548,WQ_UnitID!B:C,2,FALSE)))</f>
        <v/>
      </c>
      <c r="F548" s="178" t="str">
        <f>IF(B548="","",ExcLimit!$B$8)</f>
        <v/>
      </c>
      <c r="G548" s="178" t="str">
        <f>IF(B548="","",IF(D548=Index!$R$24,"",ExcLimit!$C$8))</f>
        <v/>
      </c>
      <c r="H548" s="178" t="str">
        <f>IF(B548="","",ExcLimit!$D$8)</f>
        <v/>
      </c>
      <c r="I548" s="178" t="str">
        <f>IF(B548="","",ExcLimit!$E$8)</f>
        <v/>
      </c>
      <c r="J548" s="178" t="str">
        <f>IFERROR(VLOOKUP(B548,ExcCalc!O:S,2,FALSE),"")</f>
        <v/>
      </c>
      <c r="K548" s="178" t="str">
        <f>IFERROR(VLOOKUP(B548,ExcCalc!O:S,3,FALSE),"")</f>
        <v/>
      </c>
      <c r="L548" s="178" t="str">
        <f>IFERROR(VLOOKUP(B548,ExcCalc!O:S,4,FALSE),"")</f>
        <v/>
      </c>
      <c r="M548" s="178" t="str">
        <f>IFERROR(VLOOKUP(B548,ExcCalc!O:S,5,FALSE),"")</f>
        <v/>
      </c>
    </row>
    <row r="549" spans="1:13" x14ac:dyDescent="0.2">
      <c r="A549" s="152"/>
      <c r="B549" s="174" t="str">
        <f>IF(ISNUMBER('דיווח דיגומים'!B549),'דיווח דיגומים'!B549,"")</f>
        <v/>
      </c>
      <c r="C549" s="175" t="str">
        <f>IF(ISNUMBER('דיווח דיגומים'!B549),'דיווח דיגומים'!C549,"")</f>
        <v/>
      </c>
      <c r="D549" s="176" t="str">
        <f>IF('דיווח דיגומים'!E549="","",'דיווח דיגומים'!E549)</f>
        <v/>
      </c>
      <c r="E549" s="177" t="str">
        <f>IF(B549="","",IF(VLOOKUP(B549,WQ_UnitID!B:C,2,FALSE)=0,"",VLOOKUP(B549,WQ_UnitID!B:C,2,FALSE)))</f>
        <v/>
      </c>
      <c r="F549" s="178" t="str">
        <f>IF(B549="","",ExcLimit!$B$8)</f>
        <v/>
      </c>
      <c r="G549" s="178" t="str">
        <f>IF(B549="","",IF(D549=Index!$R$24,"",ExcLimit!$C$8))</f>
        <v/>
      </c>
      <c r="H549" s="178" t="str">
        <f>IF(B549="","",ExcLimit!$D$8)</f>
        <v/>
      </c>
      <c r="I549" s="178" t="str">
        <f>IF(B549="","",ExcLimit!$E$8)</f>
        <v/>
      </c>
      <c r="J549" s="178" t="str">
        <f>IFERROR(VLOOKUP(B549,ExcCalc!O:S,2,FALSE),"")</f>
        <v/>
      </c>
      <c r="K549" s="178" t="str">
        <f>IFERROR(VLOOKUP(B549,ExcCalc!O:S,3,FALSE),"")</f>
        <v/>
      </c>
      <c r="L549" s="178" t="str">
        <f>IFERROR(VLOOKUP(B549,ExcCalc!O:S,4,FALSE),"")</f>
        <v/>
      </c>
      <c r="M549" s="178" t="str">
        <f>IFERROR(VLOOKUP(B549,ExcCalc!O:S,5,FALSE),"")</f>
        <v/>
      </c>
    </row>
    <row r="550" spans="1:13" x14ac:dyDescent="0.2">
      <c r="A550" s="152"/>
      <c r="B550" s="174" t="str">
        <f>IF(ISNUMBER('דיווח דיגומים'!B550),'דיווח דיגומים'!B550,"")</f>
        <v/>
      </c>
      <c r="C550" s="175" t="str">
        <f>IF(ISNUMBER('דיווח דיגומים'!B550),'דיווח דיגומים'!C550,"")</f>
        <v/>
      </c>
      <c r="D550" s="176" t="str">
        <f>IF('דיווח דיגומים'!E550="","",'דיווח דיגומים'!E550)</f>
        <v/>
      </c>
      <c r="E550" s="177" t="str">
        <f>IF(B550="","",IF(VLOOKUP(B550,WQ_UnitID!B:C,2,FALSE)=0,"",VLOOKUP(B550,WQ_UnitID!B:C,2,FALSE)))</f>
        <v/>
      </c>
      <c r="F550" s="178" t="str">
        <f>IF(B550="","",ExcLimit!$B$8)</f>
        <v/>
      </c>
      <c r="G550" s="178" t="str">
        <f>IF(B550="","",IF(D550=Index!$R$24,"",ExcLimit!$C$8))</f>
        <v/>
      </c>
      <c r="H550" s="178" t="str">
        <f>IF(B550="","",ExcLimit!$D$8)</f>
        <v/>
      </c>
      <c r="I550" s="178" t="str">
        <f>IF(B550="","",ExcLimit!$E$8)</f>
        <v/>
      </c>
      <c r="J550" s="178" t="str">
        <f>IFERROR(VLOOKUP(B550,ExcCalc!O:S,2,FALSE),"")</f>
        <v/>
      </c>
      <c r="K550" s="178" t="str">
        <f>IFERROR(VLOOKUP(B550,ExcCalc!O:S,3,FALSE),"")</f>
        <v/>
      </c>
      <c r="L550" s="178" t="str">
        <f>IFERROR(VLOOKUP(B550,ExcCalc!O:S,4,FALSE),"")</f>
        <v/>
      </c>
      <c r="M550" s="178" t="str">
        <f>IFERROR(VLOOKUP(B550,ExcCalc!O:S,5,FALSE),"")</f>
        <v/>
      </c>
    </row>
    <row r="551" spans="1:13" x14ac:dyDescent="0.2">
      <c r="A551" s="152"/>
      <c r="B551" s="174" t="str">
        <f>IF(ISNUMBER('דיווח דיגומים'!B551),'דיווח דיגומים'!B551,"")</f>
        <v/>
      </c>
      <c r="C551" s="175" t="str">
        <f>IF(ISNUMBER('דיווח דיגומים'!B551),'דיווח דיגומים'!C551,"")</f>
        <v/>
      </c>
      <c r="D551" s="176" t="str">
        <f>IF('דיווח דיגומים'!E551="","",'דיווח דיגומים'!E551)</f>
        <v/>
      </c>
      <c r="E551" s="177" t="str">
        <f>IF(B551="","",IF(VLOOKUP(B551,WQ_UnitID!B:C,2,FALSE)=0,"",VLOOKUP(B551,WQ_UnitID!B:C,2,FALSE)))</f>
        <v/>
      </c>
      <c r="F551" s="178" t="str">
        <f>IF(B551="","",ExcLimit!$B$8)</f>
        <v/>
      </c>
      <c r="G551" s="178" t="str">
        <f>IF(B551="","",IF(D551=Index!$R$24,"",ExcLimit!$C$8))</f>
        <v/>
      </c>
      <c r="H551" s="178" t="str">
        <f>IF(B551="","",ExcLimit!$D$8)</f>
        <v/>
      </c>
      <c r="I551" s="178" t="str">
        <f>IF(B551="","",ExcLimit!$E$8)</f>
        <v/>
      </c>
      <c r="J551" s="178" t="str">
        <f>IFERROR(VLOOKUP(B551,ExcCalc!O:S,2,FALSE),"")</f>
        <v/>
      </c>
      <c r="K551" s="178" t="str">
        <f>IFERROR(VLOOKUP(B551,ExcCalc!O:S,3,FALSE),"")</f>
        <v/>
      </c>
      <c r="L551" s="178" t="str">
        <f>IFERROR(VLOOKUP(B551,ExcCalc!O:S,4,FALSE),"")</f>
        <v/>
      </c>
      <c r="M551" s="178" t="str">
        <f>IFERROR(VLOOKUP(B551,ExcCalc!O:S,5,FALSE),"")</f>
        <v/>
      </c>
    </row>
    <row r="552" spans="1:13" x14ac:dyDescent="0.2">
      <c r="A552" s="152"/>
      <c r="B552" s="174" t="str">
        <f>IF(ISNUMBER('דיווח דיגומים'!B552),'דיווח דיגומים'!B552,"")</f>
        <v/>
      </c>
      <c r="C552" s="175" t="str">
        <f>IF(ISNUMBER('דיווח דיגומים'!B552),'דיווח דיגומים'!C552,"")</f>
        <v/>
      </c>
      <c r="D552" s="176" t="str">
        <f>IF('דיווח דיגומים'!E552="","",'דיווח דיגומים'!E552)</f>
        <v/>
      </c>
      <c r="E552" s="177" t="str">
        <f>IF(B552="","",IF(VLOOKUP(B552,WQ_UnitID!B:C,2,FALSE)=0,"",VLOOKUP(B552,WQ_UnitID!B:C,2,FALSE)))</f>
        <v/>
      </c>
      <c r="F552" s="178" t="str">
        <f>IF(B552="","",ExcLimit!$B$8)</f>
        <v/>
      </c>
      <c r="G552" s="178" t="str">
        <f>IF(B552="","",IF(D552=Index!$R$24,"",ExcLimit!$C$8))</f>
        <v/>
      </c>
      <c r="H552" s="178" t="str">
        <f>IF(B552="","",ExcLimit!$D$8)</f>
        <v/>
      </c>
      <c r="I552" s="178" t="str">
        <f>IF(B552="","",ExcLimit!$E$8)</f>
        <v/>
      </c>
      <c r="J552" s="178" t="str">
        <f>IFERROR(VLOOKUP(B552,ExcCalc!O:S,2,FALSE),"")</f>
        <v/>
      </c>
      <c r="K552" s="178" t="str">
        <f>IFERROR(VLOOKUP(B552,ExcCalc!O:S,3,FALSE),"")</f>
        <v/>
      </c>
      <c r="L552" s="178" t="str">
        <f>IFERROR(VLOOKUP(B552,ExcCalc!O:S,4,FALSE),"")</f>
        <v/>
      </c>
      <c r="M552" s="178" t="str">
        <f>IFERROR(VLOOKUP(B552,ExcCalc!O:S,5,FALSE),"")</f>
        <v/>
      </c>
    </row>
    <row r="553" spans="1:13" x14ac:dyDescent="0.2">
      <c r="A553" s="152"/>
      <c r="B553" s="174" t="str">
        <f>IF(ISNUMBER('דיווח דיגומים'!B553),'דיווח דיגומים'!B553,"")</f>
        <v/>
      </c>
      <c r="C553" s="175" t="str">
        <f>IF(ISNUMBER('דיווח דיגומים'!B553),'דיווח דיגומים'!C553,"")</f>
        <v/>
      </c>
      <c r="D553" s="176" t="str">
        <f>IF('דיווח דיגומים'!E553="","",'דיווח דיגומים'!E553)</f>
        <v/>
      </c>
      <c r="E553" s="177" t="str">
        <f>IF(B553="","",IF(VLOOKUP(B553,WQ_UnitID!B:C,2,FALSE)=0,"",VLOOKUP(B553,WQ_UnitID!B:C,2,FALSE)))</f>
        <v/>
      </c>
      <c r="F553" s="178" t="str">
        <f>IF(B553="","",ExcLimit!$B$8)</f>
        <v/>
      </c>
      <c r="G553" s="178" t="str">
        <f>IF(B553="","",IF(D553=Index!$R$24,"",ExcLimit!$C$8))</f>
        <v/>
      </c>
      <c r="H553" s="178" t="str">
        <f>IF(B553="","",ExcLimit!$D$8)</f>
        <v/>
      </c>
      <c r="I553" s="178" t="str">
        <f>IF(B553="","",ExcLimit!$E$8)</f>
        <v/>
      </c>
      <c r="J553" s="178" t="str">
        <f>IFERROR(VLOOKUP(B553,ExcCalc!O:S,2,FALSE),"")</f>
        <v/>
      </c>
      <c r="K553" s="178" t="str">
        <f>IFERROR(VLOOKUP(B553,ExcCalc!O:S,3,FALSE),"")</f>
        <v/>
      </c>
      <c r="L553" s="178" t="str">
        <f>IFERROR(VLOOKUP(B553,ExcCalc!O:S,4,FALSE),"")</f>
        <v/>
      </c>
      <c r="M553" s="178" t="str">
        <f>IFERROR(VLOOKUP(B553,ExcCalc!O:S,5,FALSE),"")</f>
        <v/>
      </c>
    </row>
    <row r="554" spans="1:13" x14ac:dyDescent="0.2">
      <c r="A554" s="152"/>
      <c r="B554" s="174" t="str">
        <f>IF(ISNUMBER('דיווח דיגומים'!B554),'דיווח דיגומים'!B554,"")</f>
        <v/>
      </c>
      <c r="C554" s="175" t="str">
        <f>IF(ISNUMBER('דיווח דיגומים'!B554),'דיווח דיגומים'!C554,"")</f>
        <v/>
      </c>
      <c r="D554" s="176" t="str">
        <f>IF('דיווח דיגומים'!E554="","",'דיווח דיגומים'!E554)</f>
        <v/>
      </c>
      <c r="E554" s="177" t="str">
        <f>IF(B554="","",IF(VLOOKUP(B554,WQ_UnitID!B:C,2,FALSE)=0,"",VLOOKUP(B554,WQ_UnitID!B:C,2,FALSE)))</f>
        <v/>
      </c>
      <c r="F554" s="178" t="str">
        <f>IF(B554="","",ExcLimit!$B$8)</f>
        <v/>
      </c>
      <c r="G554" s="178" t="str">
        <f>IF(B554="","",IF(D554=Index!$R$24,"",ExcLimit!$C$8))</f>
        <v/>
      </c>
      <c r="H554" s="178" t="str">
        <f>IF(B554="","",ExcLimit!$D$8)</f>
        <v/>
      </c>
      <c r="I554" s="178" t="str">
        <f>IF(B554="","",ExcLimit!$E$8)</f>
        <v/>
      </c>
      <c r="J554" s="178" t="str">
        <f>IFERROR(VLOOKUP(B554,ExcCalc!O:S,2,FALSE),"")</f>
        <v/>
      </c>
      <c r="K554" s="178" t="str">
        <f>IFERROR(VLOOKUP(B554,ExcCalc!O:S,3,FALSE),"")</f>
        <v/>
      </c>
      <c r="L554" s="178" t="str">
        <f>IFERROR(VLOOKUP(B554,ExcCalc!O:S,4,FALSE),"")</f>
        <v/>
      </c>
      <c r="M554" s="178" t="str">
        <f>IFERROR(VLOOKUP(B554,ExcCalc!O:S,5,FALSE),"")</f>
        <v/>
      </c>
    </row>
    <row r="555" spans="1:13" x14ac:dyDescent="0.2">
      <c r="A555" s="152"/>
      <c r="B555" s="174" t="str">
        <f>IF(ISNUMBER('דיווח דיגומים'!B555),'דיווח דיגומים'!B555,"")</f>
        <v/>
      </c>
      <c r="C555" s="175" t="str">
        <f>IF(ISNUMBER('דיווח דיגומים'!B555),'דיווח דיגומים'!C555,"")</f>
        <v/>
      </c>
      <c r="D555" s="176" t="str">
        <f>IF('דיווח דיגומים'!E555="","",'דיווח דיגומים'!E555)</f>
        <v/>
      </c>
      <c r="E555" s="177" t="str">
        <f>IF(B555="","",IF(VLOOKUP(B555,WQ_UnitID!B:C,2,FALSE)=0,"",VLOOKUP(B555,WQ_UnitID!B:C,2,FALSE)))</f>
        <v/>
      </c>
      <c r="F555" s="178" t="str">
        <f>IF(B555="","",ExcLimit!$B$8)</f>
        <v/>
      </c>
      <c r="G555" s="178" t="str">
        <f>IF(B555="","",IF(D555=Index!$R$24,"",ExcLimit!$C$8))</f>
        <v/>
      </c>
      <c r="H555" s="178" t="str">
        <f>IF(B555="","",ExcLimit!$D$8)</f>
        <v/>
      </c>
      <c r="I555" s="178" t="str">
        <f>IF(B555="","",ExcLimit!$E$8)</f>
        <v/>
      </c>
      <c r="J555" s="178" t="str">
        <f>IFERROR(VLOOKUP(B555,ExcCalc!O:S,2,FALSE),"")</f>
        <v/>
      </c>
      <c r="K555" s="178" t="str">
        <f>IFERROR(VLOOKUP(B555,ExcCalc!O:S,3,FALSE),"")</f>
        <v/>
      </c>
      <c r="L555" s="178" t="str">
        <f>IFERROR(VLOOKUP(B555,ExcCalc!O:S,4,FALSE),"")</f>
        <v/>
      </c>
      <c r="M555" s="178" t="str">
        <f>IFERROR(VLOOKUP(B555,ExcCalc!O:S,5,FALSE),"")</f>
        <v/>
      </c>
    </row>
    <row r="556" spans="1:13" x14ac:dyDescent="0.2">
      <c r="A556" s="152"/>
      <c r="B556" s="174" t="str">
        <f>IF(ISNUMBER('דיווח דיגומים'!B556),'דיווח דיגומים'!B556,"")</f>
        <v/>
      </c>
      <c r="C556" s="175" t="str">
        <f>IF(ISNUMBER('דיווח דיגומים'!B556),'דיווח דיגומים'!C556,"")</f>
        <v/>
      </c>
      <c r="D556" s="176" t="str">
        <f>IF('דיווח דיגומים'!E556="","",'דיווח דיגומים'!E556)</f>
        <v/>
      </c>
      <c r="E556" s="177" t="str">
        <f>IF(B556="","",IF(VLOOKUP(B556,WQ_UnitID!B:C,2,FALSE)=0,"",VLOOKUP(B556,WQ_UnitID!B:C,2,FALSE)))</f>
        <v/>
      </c>
      <c r="F556" s="178" t="str">
        <f>IF(B556="","",ExcLimit!$B$8)</f>
        <v/>
      </c>
      <c r="G556" s="178" t="str">
        <f>IF(B556="","",IF(D556=Index!$R$24,"",ExcLimit!$C$8))</f>
        <v/>
      </c>
      <c r="H556" s="178" t="str">
        <f>IF(B556="","",ExcLimit!$D$8)</f>
        <v/>
      </c>
      <c r="I556" s="178" t="str">
        <f>IF(B556="","",ExcLimit!$E$8)</f>
        <v/>
      </c>
      <c r="J556" s="178" t="str">
        <f>IFERROR(VLOOKUP(B556,ExcCalc!O:S,2,FALSE),"")</f>
        <v/>
      </c>
      <c r="K556" s="178" t="str">
        <f>IFERROR(VLOOKUP(B556,ExcCalc!O:S,3,FALSE),"")</f>
        <v/>
      </c>
      <c r="L556" s="178" t="str">
        <f>IFERROR(VLOOKUP(B556,ExcCalc!O:S,4,FALSE),"")</f>
        <v/>
      </c>
      <c r="M556" s="178" t="str">
        <f>IFERROR(VLOOKUP(B556,ExcCalc!O:S,5,FALSE),"")</f>
        <v/>
      </c>
    </row>
    <row r="557" spans="1:13" x14ac:dyDescent="0.2">
      <c r="A557" s="152"/>
      <c r="B557" s="174" t="str">
        <f>IF(ISNUMBER('דיווח דיגומים'!B557),'דיווח דיגומים'!B557,"")</f>
        <v/>
      </c>
      <c r="C557" s="175" t="str">
        <f>IF(ISNUMBER('דיווח דיגומים'!B557),'דיווח דיגומים'!C557,"")</f>
        <v/>
      </c>
      <c r="D557" s="176" t="str">
        <f>IF('דיווח דיגומים'!E557="","",'דיווח דיגומים'!E557)</f>
        <v/>
      </c>
      <c r="E557" s="177" t="str">
        <f>IF(B557="","",IF(VLOOKUP(B557,WQ_UnitID!B:C,2,FALSE)=0,"",VLOOKUP(B557,WQ_UnitID!B:C,2,FALSE)))</f>
        <v/>
      </c>
      <c r="F557" s="178" t="str">
        <f>IF(B557="","",ExcLimit!$B$8)</f>
        <v/>
      </c>
      <c r="G557" s="178" t="str">
        <f>IF(B557="","",IF(D557=Index!$R$24,"",ExcLimit!$C$8))</f>
        <v/>
      </c>
      <c r="H557" s="178" t="str">
        <f>IF(B557="","",ExcLimit!$D$8)</f>
        <v/>
      </c>
      <c r="I557" s="178" t="str">
        <f>IF(B557="","",ExcLimit!$E$8)</f>
        <v/>
      </c>
      <c r="J557" s="178" t="str">
        <f>IFERROR(VLOOKUP(B557,ExcCalc!O:S,2,FALSE),"")</f>
        <v/>
      </c>
      <c r="K557" s="178" t="str">
        <f>IFERROR(VLOOKUP(B557,ExcCalc!O:S,3,FALSE),"")</f>
        <v/>
      </c>
      <c r="L557" s="178" t="str">
        <f>IFERROR(VLOOKUP(B557,ExcCalc!O:S,4,FALSE),"")</f>
        <v/>
      </c>
      <c r="M557" s="178" t="str">
        <f>IFERROR(VLOOKUP(B557,ExcCalc!O:S,5,FALSE),"")</f>
        <v/>
      </c>
    </row>
    <row r="558" spans="1:13" x14ac:dyDescent="0.2">
      <c r="A558" s="152"/>
      <c r="B558" s="174" t="str">
        <f>IF(ISNUMBER('דיווח דיגומים'!B558),'דיווח דיגומים'!B558,"")</f>
        <v/>
      </c>
      <c r="C558" s="175" t="str">
        <f>IF(ISNUMBER('דיווח דיגומים'!B558),'דיווח דיגומים'!C558,"")</f>
        <v/>
      </c>
      <c r="D558" s="176" t="str">
        <f>IF('דיווח דיגומים'!E558="","",'דיווח דיגומים'!E558)</f>
        <v/>
      </c>
      <c r="E558" s="177" t="str">
        <f>IF(B558="","",IF(VLOOKUP(B558,WQ_UnitID!B:C,2,FALSE)=0,"",VLOOKUP(B558,WQ_UnitID!B:C,2,FALSE)))</f>
        <v/>
      </c>
      <c r="F558" s="178" t="str">
        <f>IF(B558="","",ExcLimit!$B$8)</f>
        <v/>
      </c>
      <c r="G558" s="178" t="str">
        <f>IF(B558="","",IF(D558=Index!$R$24,"",ExcLimit!$C$8))</f>
        <v/>
      </c>
      <c r="H558" s="178" t="str">
        <f>IF(B558="","",ExcLimit!$D$8)</f>
        <v/>
      </c>
      <c r="I558" s="178" t="str">
        <f>IF(B558="","",ExcLimit!$E$8)</f>
        <v/>
      </c>
      <c r="J558" s="178" t="str">
        <f>IFERROR(VLOOKUP(B558,ExcCalc!O:S,2,FALSE),"")</f>
        <v/>
      </c>
      <c r="K558" s="178" t="str">
        <f>IFERROR(VLOOKUP(B558,ExcCalc!O:S,3,FALSE),"")</f>
        <v/>
      </c>
      <c r="L558" s="178" t="str">
        <f>IFERROR(VLOOKUP(B558,ExcCalc!O:S,4,FALSE),"")</f>
        <v/>
      </c>
      <c r="M558" s="178" t="str">
        <f>IFERROR(VLOOKUP(B558,ExcCalc!O:S,5,FALSE),"")</f>
        <v/>
      </c>
    </row>
    <row r="559" spans="1:13" x14ac:dyDescent="0.2">
      <c r="A559" s="152"/>
      <c r="B559" s="174" t="str">
        <f>IF(ISNUMBER('דיווח דיגומים'!B559),'דיווח דיגומים'!B559,"")</f>
        <v/>
      </c>
      <c r="C559" s="175" t="str">
        <f>IF(ISNUMBER('דיווח דיגומים'!B559),'דיווח דיגומים'!C559,"")</f>
        <v/>
      </c>
      <c r="D559" s="176" t="str">
        <f>IF('דיווח דיגומים'!E559="","",'דיווח דיגומים'!E559)</f>
        <v/>
      </c>
      <c r="E559" s="177" t="str">
        <f>IF(B559="","",IF(VLOOKUP(B559,WQ_UnitID!B:C,2,FALSE)=0,"",VLOOKUP(B559,WQ_UnitID!B:C,2,FALSE)))</f>
        <v/>
      </c>
      <c r="F559" s="178" t="str">
        <f>IF(B559="","",ExcLimit!$B$8)</f>
        <v/>
      </c>
      <c r="G559" s="178" t="str">
        <f>IF(B559="","",IF(D559=Index!$R$24,"",ExcLimit!$C$8))</f>
        <v/>
      </c>
      <c r="H559" s="178" t="str">
        <f>IF(B559="","",ExcLimit!$D$8)</f>
        <v/>
      </c>
      <c r="I559" s="178" t="str">
        <f>IF(B559="","",ExcLimit!$E$8)</f>
        <v/>
      </c>
      <c r="J559" s="178" t="str">
        <f>IFERROR(VLOOKUP(B559,ExcCalc!O:S,2,FALSE),"")</f>
        <v/>
      </c>
      <c r="K559" s="178" t="str">
        <f>IFERROR(VLOOKUP(B559,ExcCalc!O:S,3,FALSE),"")</f>
        <v/>
      </c>
      <c r="L559" s="178" t="str">
        <f>IFERROR(VLOOKUP(B559,ExcCalc!O:S,4,FALSE),"")</f>
        <v/>
      </c>
      <c r="M559" s="178" t="str">
        <f>IFERROR(VLOOKUP(B559,ExcCalc!O:S,5,FALSE),"")</f>
        <v/>
      </c>
    </row>
    <row r="560" spans="1:13" x14ac:dyDescent="0.2">
      <c r="A560" s="152"/>
      <c r="B560" s="174" t="str">
        <f>IF(ISNUMBER('דיווח דיגומים'!B560),'דיווח דיגומים'!B560,"")</f>
        <v/>
      </c>
      <c r="C560" s="175" t="str">
        <f>IF(ISNUMBER('דיווח דיגומים'!B560),'דיווח דיגומים'!C560,"")</f>
        <v/>
      </c>
      <c r="D560" s="176" t="str">
        <f>IF('דיווח דיגומים'!E560="","",'דיווח דיגומים'!E560)</f>
        <v/>
      </c>
      <c r="E560" s="177" t="str">
        <f>IF(B560="","",IF(VLOOKUP(B560,WQ_UnitID!B:C,2,FALSE)=0,"",VLOOKUP(B560,WQ_UnitID!B:C,2,FALSE)))</f>
        <v/>
      </c>
      <c r="F560" s="178" t="str">
        <f>IF(B560="","",ExcLimit!$B$8)</f>
        <v/>
      </c>
      <c r="G560" s="178" t="str">
        <f>IF(B560="","",IF(D560=Index!$R$24,"",ExcLimit!$C$8))</f>
        <v/>
      </c>
      <c r="H560" s="178" t="str">
        <f>IF(B560="","",ExcLimit!$D$8)</f>
        <v/>
      </c>
      <c r="I560" s="178" t="str">
        <f>IF(B560="","",ExcLimit!$E$8)</f>
        <v/>
      </c>
      <c r="J560" s="178" t="str">
        <f>IFERROR(VLOOKUP(B560,ExcCalc!O:S,2,FALSE),"")</f>
        <v/>
      </c>
      <c r="K560" s="178" t="str">
        <f>IFERROR(VLOOKUP(B560,ExcCalc!O:S,3,FALSE),"")</f>
        <v/>
      </c>
      <c r="L560" s="178" t="str">
        <f>IFERROR(VLOOKUP(B560,ExcCalc!O:S,4,FALSE),"")</f>
        <v/>
      </c>
      <c r="M560" s="178" t="str">
        <f>IFERROR(VLOOKUP(B560,ExcCalc!O:S,5,FALSE),"")</f>
        <v/>
      </c>
    </row>
    <row r="561" spans="1:13" x14ac:dyDescent="0.2">
      <c r="A561" s="152"/>
      <c r="B561" s="174" t="str">
        <f>IF(ISNUMBER('דיווח דיגומים'!B561),'דיווח דיגומים'!B561,"")</f>
        <v/>
      </c>
      <c r="C561" s="175" t="str">
        <f>IF(ISNUMBER('דיווח דיגומים'!B561),'דיווח דיגומים'!C561,"")</f>
        <v/>
      </c>
      <c r="D561" s="176" t="str">
        <f>IF('דיווח דיגומים'!E561="","",'דיווח דיגומים'!E561)</f>
        <v/>
      </c>
      <c r="E561" s="177" t="str">
        <f>IF(B561="","",IF(VLOOKUP(B561,WQ_UnitID!B:C,2,FALSE)=0,"",VLOOKUP(B561,WQ_UnitID!B:C,2,FALSE)))</f>
        <v/>
      </c>
      <c r="F561" s="178" t="str">
        <f>IF(B561="","",ExcLimit!$B$8)</f>
        <v/>
      </c>
      <c r="G561" s="178" t="str">
        <f>IF(B561="","",IF(D561=Index!$R$24,"",ExcLimit!$C$8))</f>
        <v/>
      </c>
      <c r="H561" s="178" t="str">
        <f>IF(B561="","",ExcLimit!$D$8)</f>
        <v/>
      </c>
      <c r="I561" s="178" t="str">
        <f>IF(B561="","",ExcLimit!$E$8)</f>
        <v/>
      </c>
      <c r="J561" s="178" t="str">
        <f>IFERROR(VLOOKUP(B561,ExcCalc!O:S,2,FALSE),"")</f>
        <v/>
      </c>
      <c r="K561" s="178" t="str">
        <f>IFERROR(VLOOKUP(B561,ExcCalc!O:S,3,FALSE),"")</f>
        <v/>
      </c>
      <c r="L561" s="178" t="str">
        <f>IFERROR(VLOOKUP(B561,ExcCalc!O:S,4,FALSE),"")</f>
        <v/>
      </c>
      <c r="M561" s="178" t="str">
        <f>IFERROR(VLOOKUP(B561,ExcCalc!O:S,5,FALSE),"")</f>
        <v/>
      </c>
    </row>
    <row r="562" spans="1:13" x14ac:dyDescent="0.2">
      <c r="A562" s="152"/>
      <c r="B562" s="174" t="str">
        <f>IF(ISNUMBER('דיווח דיגומים'!B562),'דיווח דיגומים'!B562,"")</f>
        <v/>
      </c>
      <c r="C562" s="175" t="str">
        <f>IF(ISNUMBER('דיווח דיגומים'!B562),'דיווח דיגומים'!C562,"")</f>
        <v/>
      </c>
      <c r="D562" s="176" t="str">
        <f>IF('דיווח דיגומים'!E562="","",'דיווח דיגומים'!E562)</f>
        <v/>
      </c>
      <c r="E562" s="177" t="str">
        <f>IF(B562="","",IF(VLOOKUP(B562,WQ_UnitID!B:C,2,FALSE)=0,"",VLOOKUP(B562,WQ_UnitID!B:C,2,FALSE)))</f>
        <v/>
      </c>
      <c r="F562" s="178" t="str">
        <f>IF(B562="","",ExcLimit!$B$8)</f>
        <v/>
      </c>
      <c r="G562" s="178" t="str">
        <f>IF(B562="","",IF(D562=Index!$R$24,"",ExcLimit!$C$8))</f>
        <v/>
      </c>
      <c r="H562" s="178" t="str">
        <f>IF(B562="","",ExcLimit!$D$8)</f>
        <v/>
      </c>
      <c r="I562" s="178" t="str">
        <f>IF(B562="","",ExcLimit!$E$8)</f>
        <v/>
      </c>
      <c r="J562" s="178" t="str">
        <f>IFERROR(VLOOKUP(B562,ExcCalc!O:S,2,FALSE),"")</f>
        <v/>
      </c>
      <c r="K562" s="178" t="str">
        <f>IFERROR(VLOOKUP(B562,ExcCalc!O:S,3,FALSE),"")</f>
        <v/>
      </c>
      <c r="L562" s="178" t="str">
        <f>IFERROR(VLOOKUP(B562,ExcCalc!O:S,4,FALSE),"")</f>
        <v/>
      </c>
      <c r="M562" s="178" t="str">
        <f>IFERROR(VLOOKUP(B562,ExcCalc!O:S,5,FALSE),"")</f>
        <v/>
      </c>
    </row>
    <row r="563" spans="1:13" x14ac:dyDescent="0.2">
      <c r="A563" s="152"/>
      <c r="B563" s="174" t="str">
        <f>IF(ISNUMBER('דיווח דיגומים'!B563),'דיווח דיגומים'!B563,"")</f>
        <v/>
      </c>
      <c r="C563" s="175" t="str">
        <f>IF(ISNUMBER('דיווח דיגומים'!B563),'דיווח דיגומים'!C563,"")</f>
        <v/>
      </c>
      <c r="D563" s="176" t="str">
        <f>IF('דיווח דיגומים'!E563="","",'דיווח דיגומים'!E563)</f>
        <v/>
      </c>
      <c r="E563" s="177" t="str">
        <f>IF(B563="","",IF(VLOOKUP(B563,WQ_UnitID!B:C,2,FALSE)=0,"",VLOOKUP(B563,WQ_UnitID!B:C,2,FALSE)))</f>
        <v/>
      </c>
      <c r="F563" s="178" t="str">
        <f>IF(B563="","",ExcLimit!$B$8)</f>
        <v/>
      </c>
      <c r="G563" s="178" t="str">
        <f>IF(B563="","",IF(D563=Index!$R$24,"",ExcLimit!$C$8))</f>
        <v/>
      </c>
      <c r="H563" s="178" t="str">
        <f>IF(B563="","",ExcLimit!$D$8)</f>
        <v/>
      </c>
      <c r="I563" s="178" t="str">
        <f>IF(B563="","",ExcLimit!$E$8)</f>
        <v/>
      </c>
      <c r="J563" s="178" t="str">
        <f>IFERROR(VLOOKUP(B563,ExcCalc!O:S,2,FALSE),"")</f>
        <v/>
      </c>
      <c r="K563" s="178" t="str">
        <f>IFERROR(VLOOKUP(B563,ExcCalc!O:S,3,FALSE),"")</f>
        <v/>
      </c>
      <c r="L563" s="178" t="str">
        <f>IFERROR(VLOOKUP(B563,ExcCalc!O:S,4,FALSE),"")</f>
        <v/>
      </c>
      <c r="M563" s="178" t="str">
        <f>IFERROR(VLOOKUP(B563,ExcCalc!O:S,5,FALSE),"")</f>
        <v/>
      </c>
    </row>
    <row r="564" spans="1:13" x14ac:dyDescent="0.2">
      <c r="A564" s="152"/>
      <c r="B564" s="174" t="str">
        <f>IF(ISNUMBER('דיווח דיגומים'!B564),'דיווח דיגומים'!B564,"")</f>
        <v/>
      </c>
      <c r="C564" s="175" t="str">
        <f>IF(ISNUMBER('דיווח דיגומים'!B564),'דיווח דיגומים'!C564,"")</f>
        <v/>
      </c>
      <c r="D564" s="176" t="str">
        <f>IF('דיווח דיגומים'!E564="","",'דיווח דיגומים'!E564)</f>
        <v/>
      </c>
      <c r="E564" s="177" t="str">
        <f>IF(B564="","",IF(VLOOKUP(B564,WQ_UnitID!B:C,2,FALSE)=0,"",VLOOKUP(B564,WQ_UnitID!B:C,2,FALSE)))</f>
        <v/>
      </c>
      <c r="F564" s="178" t="str">
        <f>IF(B564="","",ExcLimit!$B$8)</f>
        <v/>
      </c>
      <c r="G564" s="178" t="str">
        <f>IF(B564="","",IF(D564=Index!$R$24,"",ExcLimit!$C$8))</f>
        <v/>
      </c>
      <c r="H564" s="178" t="str">
        <f>IF(B564="","",ExcLimit!$D$8)</f>
        <v/>
      </c>
      <c r="I564" s="178" t="str">
        <f>IF(B564="","",ExcLimit!$E$8)</f>
        <v/>
      </c>
      <c r="J564" s="178" t="str">
        <f>IFERROR(VLOOKUP(B564,ExcCalc!O:S,2,FALSE),"")</f>
        <v/>
      </c>
      <c r="K564" s="178" t="str">
        <f>IFERROR(VLOOKUP(B564,ExcCalc!O:S,3,FALSE),"")</f>
        <v/>
      </c>
      <c r="L564" s="178" t="str">
        <f>IFERROR(VLOOKUP(B564,ExcCalc!O:S,4,FALSE),"")</f>
        <v/>
      </c>
      <c r="M564" s="178" t="str">
        <f>IFERROR(VLOOKUP(B564,ExcCalc!O:S,5,FALSE),"")</f>
        <v/>
      </c>
    </row>
    <row r="565" spans="1:13" x14ac:dyDescent="0.2">
      <c r="A565" s="152"/>
      <c r="B565" s="174" t="str">
        <f>IF(ISNUMBER('דיווח דיגומים'!B565),'דיווח דיגומים'!B565,"")</f>
        <v/>
      </c>
      <c r="C565" s="175" t="str">
        <f>IF(ISNUMBER('דיווח דיגומים'!B565),'דיווח דיגומים'!C565,"")</f>
        <v/>
      </c>
      <c r="D565" s="176" t="str">
        <f>IF('דיווח דיגומים'!E565="","",'דיווח דיגומים'!E565)</f>
        <v/>
      </c>
      <c r="E565" s="177" t="str">
        <f>IF(B565="","",IF(VLOOKUP(B565,WQ_UnitID!B:C,2,FALSE)=0,"",VLOOKUP(B565,WQ_UnitID!B:C,2,FALSE)))</f>
        <v/>
      </c>
      <c r="F565" s="178" t="str">
        <f>IF(B565="","",ExcLimit!$B$8)</f>
        <v/>
      </c>
      <c r="G565" s="178" t="str">
        <f>IF(B565="","",IF(D565=Index!$R$24,"",ExcLimit!$C$8))</f>
        <v/>
      </c>
      <c r="H565" s="178" t="str">
        <f>IF(B565="","",ExcLimit!$D$8)</f>
        <v/>
      </c>
      <c r="I565" s="178" t="str">
        <f>IF(B565="","",ExcLimit!$E$8)</f>
        <v/>
      </c>
      <c r="J565" s="178" t="str">
        <f>IFERROR(VLOOKUP(B565,ExcCalc!O:S,2,FALSE),"")</f>
        <v/>
      </c>
      <c r="K565" s="178" t="str">
        <f>IFERROR(VLOOKUP(B565,ExcCalc!O:S,3,FALSE),"")</f>
        <v/>
      </c>
      <c r="L565" s="178" t="str">
        <f>IFERROR(VLOOKUP(B565,ExcCalc!O:S,4,FALSE),"")</f>
        <v/>
      </c>
      <c r="M565" s="178" t="str">
        <f>IFERROR(VLOOKUP(B565,ExcCalc!O:S,5,FALSE),"")</f>
        <v/>
      </c>
    </row>
    <row r="566" spans="1:13" x14ac:dyDescent="0.2">
      <c r="A566" s="152"/>
      <c r="B566" s="174" t="str">
        <f>IF(ISNUMBER('דיווח דיגומים'!B566),'דיווח דיגומים'!B566,"")</f>
        <v/>
      </c>
      <c r="C566" s="175" t="str">
        <f>IF(ISNUMBER('דיווח דיגומים'!B566),'דיווח דיגומים'!C566,"")</f>
        <v/>
      </c>
      <c r="D566" s="176" t="str">
        <f>IF('דיווח דיגומים'!E566="","",'דיווח דיגומים'!E566)</f>
        <v/>
      </c>
      <c r="E566" s="177" t="str">
        <f>IF(B566="","",IF(VLOOKUP(B566,WQ_UnitID!B:C,2,FALSE)=0,"",VLOOKUP(B566,WQ_UnitID!B:C,2,FALSE)))</f>
        <v/>
      </c>
      <c r="F566" s="178" t="str">
        <f>IF(B566="","",ExcLimit!$B$8)</f>
        <v/>
      </c>
      <c r="G566" s="178" t="str">
        <f>IF(B566="","",IF(D566=Index!$R$24,"",ExcLimit!$C$8))</f>
        <v/>
      </c>
      <c r="H566" s="178" t="str">
        <f>IF(B566="","",ExcLimit!$D$8)</f>
        <v/>
      </c>
      <c r="I566" s="178" t="str">
        <f>IF(B566="","",ExcLimit!$E$8)</f>
        <v/>
      </c>
      <c r="J566" s="178" t="str">
        <f>IFERROR(VLOOKUP(B566,ExcCalc!O:S,2,FALSE),"")</f>
        <v/>
      </c>
      <c r="K566" s="178" t="str">
        <f>IFERROR(VLOOKUP(B566,ExcCalc!O:S,3,FALSE),"")</f>
        <v/>
      </c>
      <c r="L566" s="178" t="str">
        <f>IFERROR(VLOOKUP(B566,ExcCalc!O:S,4,FALSE),"")</f>
        <v/>
      </c>
      <c r="M566" s="178" t="str">
        <f>IFERROR(VLOOKUP(B566,ExcCalc!O:S,5,FALSE),"")</f>
        <v/>
      </c>
    </row>
    <row r="567" spans="1:13" x14ac:dyDescent="0.2">
      <c r="A567" s="152"/>
      <c r="B567" s="174" t="str">
        <f>IF(ISNUMBER('דיווח דיגומים'!B567),'דיווח דיגומים'!B567,"")</f>
        <v/>
      </c>
      <c r="C567" s="175" t="str">
        <f>IF(ISNUMBER('דיווח דיגומים'!B567),'דיווח דיגומים'!C567,"")</f>
        <v/>
      </c>
      <c r="D567" s="176" t="str">
        <f>IF('דיווח דיגומים'!E567="","",'דיווח דיגומים'!E567)</f>
        <v/>
      </c>
      <c r="E567" s="177" t="str">
        <f>IF(B567="","",IF(VLOOKUP(B567,WQ_UnitID!B:C,2,FALSE)=0,"",VLOOKUP(B567,WQ_UnitID!B:C,2,FALSE)))</f>
        <v/>
      </c>
      <c r="F567" s="178" t="str">
        <f>IF(B567="","",ExcLimit!$B$8)</f>
        <v/>
      </c>
      <c r="G567" s="178" t="str">
        <f>IF(B567="","",IF(D567=Index!$R$24,"",ExcLimit!$C$8))</f>
        <v/>
      </c>
      <c r="H567" s="178" t="str">
        <f>IF(B567="","",ExcLimit!$D$8)</f>
        <v/>
      </c>
      <c r="I567" s="178" t="str">
        <f>IF(B567="","",ExcLimit!$E$8)</f>
        <v/>
      </c>
      <c r="J567" s="178" t="str">
        <f>IFERROR(VLOOKUP(B567,ExcCalc!O:S,2,FALSE),"")</f>
        <v/>
      </c>
      <c r="K567" s="178" t="str">
        <f>IFERROR(VLOOKUP(B567,ExcCalc!O:S,3,FALSE),"")</f>
        <v/>
      </c>
      <c r="L567" s="178" t="str">
        <f>IFERROR(VLOOKUP(B567,ExcCalc!O:S,4,FALSE),"")</f>
        <v/>
      </c>
      <c r="M567" s="178" t="str">
        <f>IFERROR(VLOOKUP(B567,ExcCalc!O:S,5,FALSE),"")</f>
        <v/>
      </c>
    </row>
    <row r="568" spans="1:13" x14ac:dyDescent="0.2">
      <c r="A568" s="152"/>
      <c r="B568" s="174" t="str">
        <f>IF(ISNUMBER('דיווח דיגומים'!B568),'דיווח דיגומים'!B568,"")</f>
        <v/>
      </c>
      <c r="C568" s="175" t="str">
        <f>IF(ISNUMBER('דיווח דיגומים'!B568),'דיווח דיגומים'!C568,"")</f>
        <v/>
      </c>
      <c r="D568" s="176" t="str">
        <f>IF('דיווח דיגומים'!E568="","",'דיווח דיגומים'!E568)</f>
        <v/>
      </c>
      <c r="E568" s="177" t="str">
        <f>IF(B568="","",IF(VLOOKUP(B568,WQ_UnitID!B:C,2,FALSE)=0,"",VLOOKUP(B568,WQ_UnitID!B:C,2,FALSE)))</f>
        <v/>
      </c>
      <c r="F568" s="178" t="str">
        <f>IF(B568="","",ExcLimit!$B$8)</f>
        <v/>
      </c>
      <c r="G568" s="178" t="str">
        <f>IF(B568="","",IF(D568=Index!$R$24,"",ExcLimit!$C$8))</f>
        <v/>
      </c>
      <c r="H568" s="178" t="str">
        <f>IF(B568="","",ExcLimit!$D$8)</f>
        <v/>
      </c>
      <c r="I568" s="178" t="str">
        <f>IF(B568="","",ExcLimit!$E$8)</f>
        <v/>
      </c>
      <c r="J568" s="178" t="str">
        <f>IFERROR(VLOOKUP(B568,ExcCalc!O:S,2,FALSE),"")</f>
        <v/>
      </c>
      <c r="K568" s="178" t="str">
        <f>IFERROR(VLOOKUP(B568,ExcCalc!O:S,3,FALSE),"")</f>
        <v/>
      </c>
      <c r="L568" s="178" t="str">
        <f>IFERROR(VLOOKUP(B568,ExcCalc!O:S,4,FALSE),"")</f>
        <v/>
      </c>
      <c r="M568" s="178" t="str">
        <f>IFERROR(VLOOKUP(B568,ExcCalc!O:S,5,FALSE),"")</f>
        <v/>
      </c>
    </row>
    <row r="569" spans="1:13" x14ac:dyDescent="0.2">
      <c r="A569" s="152"/>
      <c r="B569" s="174" t="str">
        <f>IF(ISNUMBER('דיווח דיגומים'!B569),'דיווח דיגומים'!B569,"")</f>
        <v/>
      </c>
      <c r="C569" s="175" t="str">
        <f>IF(ISNUMBER('דיווח דיגומים'!B569),'דיווח דיגומים'!C569,"")</f>
        <v/>
      </c>
      <c r="D569" s="176" t="str">
        <f>IF('דיווח דיגומים'!E569="","",'דיווח דיגומים'!E569)</f>
        <v/>
      </c>
      <c r="E569" s="177" t="str">
        <f>IF(B569="","",IF(VLOOKUP(B569,WQ_UnitID!B:C,2,FALSE)=0,"",VLOOKUP(B569,WQ_UnitID!B:C,2,FALSE)))</f>
        <v/>
      </c>
      <c r="F569" s="178" t="str">
        <f>IF(B569="","",ExcLimit!$B$8)</f>
        <v/>
      </c>
      <c r="G569" s="178" t="str">
        <f>IF(B569="","",IF(D569=Index!$R$24,"",ExcLimit!$C$8))</f>
        <v/>
      </c>
      <c r="H569" s="178" t="str">
        <f>IF(B569="","",ExcLimit!$D$8)</f>
        <v/>
      </c>
      <c r="I569" s="178" t="str">
        <f>IF(B569="","",ExcLimit!$E$8)</f>
        <v/>
      </c>
      <c r="J569" s="178" t="str">
        <f>IFERROR(VLOOKUP(B569,ExcCalc!O:S,2,FALSE),"")</f>
        <v/>
      </c>
      <c r="K569" s="178" t="str">
        <f>IFERROR(VLOOKUP(B569,ExcCalc!O:S,3,FALSE),"")</f>
        <v/>
      </c>
      <c r="L569" s="178" t="str">
        <f>IFERROR(VLOOKUP(B569,ExcCalc!O:S,4,FALSE),"")</f>
        <v/>
      </c>
      <c r="M569" s="178" t="str">
        <f>IFERROR(VLOOKUP(B569,ExcCalc!O:S,5,FALSE),"")</f>
        <v/>
      </c>
    </row>
    <row r="570" spans="1:13" x14ac:dyDescent="0.2">
      <c r="A570" s="152"/>
      <c r="B570" s="174" t="str">
        <f>IF(ISNUMBER('דיווח דיגומים'!B570),'דיווח דיגומים'!B570,"")</f>
        <v/>
      </c>
      <c r="C570" s="175" t="str">
        <f>IF(ISNUMBER('דיווח דיגומים'!B570),'דיווח דיגומים'!C570,"")</f>
        <v/>
      </c>
      <c r="D570" s="176" t="str">
        <f>IF('דיווח דיגומים'!E570="","",'דיווח דיגומים'!E570)</f>
        <v/>
      </c>
      <c r="E570" s="177" t="str">
        <f>IF(B570="","",IF(VLOOKUP(B570,WQ_UnitID!B:C,2,FALSE)=0,"",VLOOKUP(B570,WQ_UnitID!B:C,2,FALSE)))</f>
        <v/>
      </c>
      <c r="F570" s="178" t="str">
        <f>IF(B570="","",ExcLimit!$B$8)</f>
        <v/>
      </c>
      <c r="G570" s="178" t="str">
        <f>IF(B570="","",IF(D570=Index!$R$24,"",ExcLimit!$C$8))</f>
        <v/>
      </c>
      <c r="H570" s="178" t="str">
        <f>IF(B570="","",ExcLimit!$D$8)</f>
        <v/>
      </c>
      <c r="I570" s="178" t="str">
        <f>IF(B570="","",ExcLimit!$E$8)</f>
        <v/>
      </c>
      <c r="J570" s="178" t="str">
        <f>IFERROR(VLOOKUP(B570,ExcCalc!O:S,2,FALSE),"")</f>
        <v/>
      </c>
      <c r="K570" s="178" t="str">
        <f>IFERROR(VLOOKUP(B570,ExcCalc!O:S,3,FALSE),"")</f>
        <v/>
      </c>
      <c r="L570" s="178" t="str">
        <f>IFERROR(VLOOKUP(B570,ExcCalc!O:S,4,FALSE),"")</f>
        <v/>
      </c>
      <c r="M570" s="178" t="str">
        <f>IFERROR(VLOOKUP(B570,ExcCalc!O:S,5,FALSE),"")</f>
        <v/>
      </c>
    </row>
    <row r="571" spans="1:13" x14ac:dyDescent="0.2">
      <c r="A571" s="152"/>
      <c r="B571" s="174" t="str">
        <f>IF(ISNUMBER('דיווח דיגומים'!B571),'דיווח דיגומים'!B571,"")</f>
        <v/>
      </c>
      <c r="C571" s="175" t="str">
        <f>IF(ISNUMBER('דיווח דיגומים'!B571),'דיווח דיגומים'!C571,"")</f>
        <v/>
      </c>
      <c r="D571" s="176" t="str">
        <f>IF('דיווח דיגומים'!E571="","",'דיווח דיגומים'!E571)</f>
        <v/>
      </c>
      <c r="E571" s="177" t="str">
        <f>IF(B571="","",IF(VLOOKUP(B571,WQ_UnitID!B:C,2,FALSE)=0,"",VLOOKUP(B571,WQ_UnitID!B:C,2,FALSE)))</f>
        <v/>
      </c>
      <c r="F571" s="178" t="str">
        <f>IF(B571="","",ExcLimit!$B$8)</f>
        <v/>
      </c>
      <c r="G571" s="178" t="str">
        <f>IF(B571="","",IF(D571=Index!$R$24,"",ExcLimit!$C$8))</f>
        <v/>
      </c>
      <c r="H571" s="178" t="str">
        <f>IF(B571="","",ExcLimit!$D$8)</f>
        <v/>
      </c>
      <c r="I571" s="178" t="str">
        <f>IF(B571="","",ExcLimit!$E$8)</f>
        <v/>
      </c>
      <c r="J571" s="178" t="str">
        <f>IFERROR(VLOOKUP(B571,ExcCalc!O:S,2,FALSE),"")</f>
        <v/>
      </c>
      <c r="K571" s="178" t="str">
        <f>IFERROR(VLOOKUP(B571,ExcCalc!O:S,3,FALSE),"")</f>
        <v/>
      </c>
      <c r="L571" s="178" t="str">
        <f>IFERROR(VLOOKUP(B571,ExcCalc!O:S,4,FALSE),"")</f>
        <v/>
      </c>
      <c r="M571" s="178" t="str">
        <f>IFERROR(VLOOKUP(B571,ExcCalc!O:S,5,FALSE),"")</f>
        <v/>
      </c>
    </row>
    <row r="572" spans="1:13" x14ac:dyDescent="0.2">
      <c r="A572" s="152"/>
      <c r="B572" s="174" t="str">
        <f>IF(ISNUMBER('דיווח דיגומים'!B572),'דיווח דיגומים'!B572,"")</f>
        <v/>
      </c>
      <c r="C572" s="175" t="str">
        <f>IF(ISNUMBER('דיווח דיגומים'!B572),'דיווח דיגומים'!C572,"")</f>
        <v/>
      </c>
      <c r="D572" s="176" t="str">
        <f>IF('דיווח דיגומים'!E572="","",'דיווח דיגומים'!E572)</f>
        <v/>
      </c>
      <c r="E572" s="177" t="str">
        <f>IF(B572="","",IF(VLOOKUP(B572,WQ_UnitID!B:C,2,FALSE)=0,"",VLOOKUP(B572,WQ_UnitID!B:C,2,FALSE)))</f>
        <v/>
      </c>
      <c r="F572" s="178" t="str">
        <f>IF(B572="","",ExcLimit!$B$8)</f>
        <v/>
      </c>
      <c r="G572" s="178" t="str">
        <f>IF(B572="","",IF(D572=Index!$R$24,"",ExcLimit!$C$8))</f>
        <v/>
      </c>
      <c r="H572" s="178" t="str">
        <f>IF(B572="","",ExcLimit!$D$8)</f>
        <v/>
      </c>
      <c r="I572" s="178" t="str">
        <f>IF(B572="","",ExcLimit!$E$8)</f>
        <v/>
      </c>
      <c r="J572" s="178" t="str">
        <f>IFERROR(VLOOKUP(B572,ExcCalc!O:S,2,FALSE),"")</f>
        <v/>
      </c>
      <c r="K572" s="178" t="str">
        <f>IFERROR(VLOOKUP(B572,ExcCalc!O:S,3,FALSE),"")</f>
        <v/>
      </c>
      <c r="L572" s="178" t="str">
        <f>IFERROR(VLOOKUP(B572,ExcCalc!O:S,4,FALSE),"")</f>
        <v/>
      </c>
      <c r="M572" s="178" t="str">
        <f>IFERROR(VLOOKUP(B572,ExcCalc!O:S,5,FALSE),"")</f>
        <v/>
      </c>
    </row>
    <row r="573" spans="1:13" x14ac:dyDescent="0.2">
      <c r="A573" s="152"/>
      <c r="B573" s="174" t="str">
        <f>IF(ISNUMBER('דיווח דיגומים'!B573),'דיווח דיגומים'!B573,"")</f>
        <v/>
      </c>
      <c r="C573" s="175" t="str">
        <f>IF(ISNUMBER('דיווח דיגומים'!B573),'דיווח דיגומים'!C573,"")</f>
        <v/>
      </c>
      <c r="D573" s="176" t="str">
        <f>IF('דיווח דיגומים'!E573="","",'דיווח דיגומים'!E573)</f>
        <v/>
      </c>
      <c r="E573" s="177" t="str">
        <f>IF(B573="","",IF(VLOOKUP(B573,WQ_UnitID!B:C,2,FALSE)=0,"",VLOOKUP(B573,WQ_UnitID!B:C,2,FALSE)))</f>
        <v/>
      </c>
      <c r="F573" s="178" t="str">
        <f>IF(B573="","",ExcLimit!$B$8)</f>
        <v/>
      </c>
      <c r="G573" s="178" t="str">
        <f>IF(B573="","",IF(D573=Index!$R$24,"",ExcLimit!$C$8))</f>
        <v/>
      </c>
      <c r="H573" s="178" t="str">
        <f>IF(B573="","",ExcLimit!$D$8)</f>
        <v/>
      </c>
      <c r="I573" s="178" t="str">
        <f>IF(B573="","",ExcLimit!$E$8)</f>
        <v/>
      </c>
      <c r="J573" s="178" t="str">
        <f>IFERROR(VLOOKUP(B573,ExcCalc!O:S,2,FALSE),"")</f>
        <v/>
      </c>
      <c r="K573" s="178" t="str">
        <f>IFERROR(VLOOKUP(B573,ExcCalc!O:S,3,FALSE),"")</f>
        <v/>
      </c>
      <c r="L573" s="178" t="str">
        <f>IFERROR(VLOOKUP(B573,ExcCalc!O:S,4,FALSE),"")</f>
        <v/>
      </c>
      <c r="M573" s="178" t="str">
        <f>IFERROR(VLOOKUP(B573,ExcCalc!O:S,5,FALSE),"")</f>
        <v/>
      </c>
    </row>
    <row r="574" spans="1:13" x14ac:dyDescent="0.2">
      <c r="A574" s="152"/>
      <c r="B574" s="174" t="str">
        <f>IF(ISNUMBER('דיווח דיגומים'!B574),'דיווח דיגומים'!B574,"")</f>
        <v/>
      </c>
      <c r="C574" s="175" t="str">
        <f>IF(ISNUMBER('דיווח דיגומים'!B574),'דיווח דיגומים'!C574,"")</f>
        <v/>
      </c>
      <c r="D574" s="176" t="str">
        <f>IF('דיווח דיגומים'!E574="","",'דיווח דיגומים'!E574)</f>
        <v/>
      </c>
      <c r="E574" s="177" t="str">
        <f>IF(B574="","",IF(VLOOKUP(B574,WQ_UnitID!B:C,2,FALSE)=0,"",VLOOKUP(B574,WQ_UnitID!B:C,2,FALSE)))</f>
        <v/>
      </c>
      <c r="F574" s="178" t="str">
        <f>IF(B574="","",ExcLimit!$B$8)</f>
        <v/>
      </c>
      <c r="G574" s="178" t="str">
        <f>IF(B574="","",IF(D574=Index!$R$24,"",ExcLimit!$C$8))</f>
        <v/>
      </c>
      <c r="H574" s="178" t="str">
        <f>IF(B574="","",ExcLimit!$D$8)</f>
        <v/>
      </c>
      <c r="I574" s="178" t="str">
        <f>IF(B574="","",ExcLimit!$E$8)</f>
        <v/>
      </c>
      <c r="J574" s="178" t="str">
        <f>IFERROR(VLOOKUP(B574,ExcCalc!O:S,2,FALSE),"")</f>
        <v/>
      </c>
      <c r="K574" s="178" t="str">
        <f>IFERROR(VLOOKUP(B574,ExcCalc!O:S,3,FALSE),"")</f>
        <v/>
      </c>
      <c r="L574" s="178" t="str">
        <f>IFERROR(VLOOKUP(B574,ExcCalc!O:S,4,FALSE),"")</f>
        <v/>
      </c>
      <c r="M574" s="178" t="str">
        <f>IFERROR(VLOOKUP(B574,ExcCalc!O:S,5,FALSE),"")</f>
        <v/>
      </c>
    </row>
    <row r="575" spans="1:13" x14ac:dyDescent="0.2">
      <c r="A575" s="152"/>
      <c r="B575" s="174" t="str">
        <f>IF(ISNUMBER('דיווח דיגומים'!B575),'דיווח דיגומים'!B575,"")</f>
        <v/>
      </c>
      <c r="C575" s="175" t="str">
        <f>IF(ISNUMBER('דיווח דיגומים'!B575),'דיווח דיגומים'!C575,"")</f>
        <v/>
      </c>
      <c r="D575" s="176" t="str">
        <f>IF('דיווח דיגומים'!E575="","",'דיווח דיגומים'!E575)</f>
        <v/>
      </c>
      <c r="E575" s="177" t="str">
        <f>IF(B575="","",IF(VLOOKUP(B575,WQ_UnitID!B:C,2,FALSE)=0,"",VLOOKUP(B575,WQ_UnitID!B:C,2,FALSE)))</f>
        <v/>
      </c>
      <c r="F575" s="178" t="str">
        <f>IF(B575="","",ExcLimit!$B$8)</f>
        <v/>
      </c>
      <c r="G575" s="178" t="str">
        <f>IF(B575="","",IF(D575=Index!$R$24,"",ExcLimit!$C$8))</f>
        <v/>
      </c>
      <c r="H575" s="178" t="str">
        <f>IF(B575="","",ExcLimit!$D$8)</f>
        <v/>
      </c>
      <c r="I575" s="178" t="str">
        <f>IF(B575="","",ExcLimit!$E$8)</f>
        <v/>
      </c>
      <c r="J575" s="178" t="str">
        <f>IFERROR(VLOOKUP(B575,ExcCalc!O:S,2,FALSE),"")</f>
        <v/>
      </c>
      <c r="K575" s="178" t="str">
        <f>IFERROR(VLOOKUP(B575,ExcCalc!O:S,3,FALSE),"")</f>
        <v/>
      </c>
      <c r="L575" s="178" t="str">
        <f>IFERROR(VLOOKUP(B575,ExcCalc!O:S,4,FALSE),"")</f>
        <v/>
      </c>
      <c r="M575" s="178" t="str">
        <f>IFERROR(VLOOKUP(B575,ExcCalc!O:S,5,FALSE),"")</f>
        <v/>
      </c>
    </row>
    <row r="576" spans="1:13" x14ac:dyDescent="0.2">
      <c r="A576" s="152"/>
      <c r="B576" s="174" t="str">
        <f>IF(ISNUMBER('דיווח דיגומים'!B576),'דיווח דיגומים'!B576,"")</f>
        <v/>
      </c>
      <c r="C576" s="175" t="str">
        <f>IF(ISNUMBER('דיווח דיגומים'!B576),'דיווח דיגומים'!C576,"")</f>
        <v/>
      </c>
      <c r="D576" s="176" t="str">
        <f>IF('דיווח דיגומים'!E576="","",'דיווח דיגומים'!E576)</f>
        <v/>
      </c>
      <c r="E576" s="177" t="str">
        <f>IF(B576="","",IF(VLOOKUP(B576,WQ_UnitID!B:C,2,FALSE)=0,"",VLOOKUP(B576,WQ_UnitID!B:C,2,FALSE)))</f>
        <v/>
      </c>
      <c r="F576" s="178" t="str">
        <f>IF(B576="","",ExcLimit!$B$8)</f>
        <v/>
      </c>
      <c r="G576" s="178" t="str">
        <f>IF(B576="","",IF(D576=Index!$R$24,"",ExcLimit!$C$8))</f>
        <v/>
      </c>
      <c r="H576" s="178" t="str">
        <f>IF(B576="","",ExcLimit!$D$8)</f>
        <v/>
      </c>
      <c r="I576" s="178" t="str">
        <f>IF(B576="","",ExcLimit!$E$8)</f>
        <v/>
      </c>
      <c r="J576" s="178" t="str">
        <f>IFERROR(VLOOKUP(B576,ExcCalc!O:S,2,FALSE),"")</f>
        <v/>
      </c>
      <c r="K576" s="178" t="str">
        <f>IFERROR(VLOOKUP(B576,ExcCalc!O:S,3,FALSE),"")</f>
        <v/>
      </c>
      <c r="L576" s="178" t="str">
        <f>IFERROR(VLOOKUP(B576,ExcCalc!O:S,4,FALSE),"")</f>
        <v/>
      </c>
      <c r="M576" s="178" t="str">
        <f>IFERROR(VLOOKUP(B576,ExcCalc!O:S,5,FALSE),"")</f>
        <v/>
      </c>
    </row>
    <row r="577" spans="1:13" x14ac:dyDescent="0.2">
      <c r="A577" s="152"/>
      <c r="B577" s="174" t="str">
        <f>IF(ISNUMBER('דיווח דיגומים'!B577),'דיווח דיגומים'!B577,"")</f>
        <v/>
      </c>
      <c r="C577" s="175" t="str">
        <f>IF(ISNUMBER('דיווח דיגומים'!B577),'דיווח דיגומים'!C577,"")</f>
        <v/>
      </c>
      <c r="D577" s="176" t="str">
        <f>IF('דיווח דיגומים'!E577="","",'דיווח דיגומים'!E577)</f>
        <v/>
      </c>
      <c r="E577" s="177" t="str">
        <f>IF(B577="","",IF(VLOOKUP(B577,WQ_UnitID!B:C,2,FALSE)=0,"",VLOOKUP(B577,WQ_UnitID!B:C,2,FALSE)))</f>
        <v/>
      </c>
      <c r="F577" s="178" t="str">
        <f>IF(B577="","",ExcLimit!$B$8)</f>
        <v/>
      </c>
      <c r="G577" s="178" t="str">
        <f>IF(B577="","",IF(D577=Index!$R$24,"",ExcLimit!$C$8))</f>
        <v/>
      </c>
      <c r="H577" s="178" t="str">
        <f>IF(B577="","",ExcLimit!$D$8)</f>
        <v/>
      </c>
      <c r="I577" s="178" t="str">
        <f>IF(B577="","",ExcLimit!$E$8)</f>
        <v/>
      </c>
      <c r="J577" s="178" t="str">
        <f>IFERROR(VLOOKUP(B577,ExcCalc!O:S,2,FALSE),"")</f>
        <v/>
      </c>
      <c r="K577" s="178" t="str">
        <f>IFERROR(VLOOKUP(B577,ExcCalc!O:S,3,FALSE),"")</f>
        <v/>
      </c>
      <c r="L577" s="178" t="str">
        <f>IFERROR(VLOOKUP(B577,ExcCalc!O:S,4,FALSE),"")</f>
        <v/>
      </c>
      <c r="M577" s="178" t="str">
        <f>IFERROR(VLOOKUP(B577,ExcCalc!O:S,5,FALSE),"")</f>
        <v/>
      </c>
    </row>
    <row r="578" spans="1:13" x14ac:dyDescent="0.2">
      <c r="A578" s="152"/>
      <c r="B578" s="174" t="str">
        <f>IF(ISNUMBER('דיווח דיגומים'!B578),'דיווח דיגומים'!B578,"")</f>
        <v/>
      </c>
      <c r="C578" s="175" t="str">
        <f>IF(ISNUMBER('דיווח דיגומים'!B578),'דיווח דיגומים'!C578,"")</f>
        <v/>
      </c>
      <c r="D578" s="176" t="str">
        <f>IF('דיווח דיגומים'!E578="","",'דיווח דיגומים'!E578)</f>
        <v/>
      </c>
      <c r="E578" s="177" t="str">
        <f>IF(B578="","",IF(VLOOKUP(B578,WQ_UnitID!B:C,2,FALSE)=0,"",VLOOKUP(B578,WQ_UnitID!B:C,2,FALSE)))</f>
        <v/>
      </c>
      <c r="F578" s="178" t="str">
        <f>IF(B578="","",ExcLimit!$B$8)</f>
        <v/>
      </c>
      <c r="G578" s="178" t="str">
        <f>IF(B578="","",IF(D578=Index!$R$24,"",ExcLimit!$C$8))</f>
        <v/>
      </c>
      <c r="H578" s="178" t="str">
        <f>IF(B578="","",ExcLimit!$D$8)</f>
        <v/>
      </c>
      <c r="I578" s="178" t="str">
        <f>IF(B578="","",ExcLimit!$E$8)</f>
        <v/>
      </c>
      <c r="J578" s="178" t="str">
        <f>IFERROR(VLOOKUP(B578,ExcCalc!O:S,2,FALSE),"")</f>
        <v/>
      </c>
      <c r="K578" s="178" t="str">
        <f>IFERROR(VLOOKUP(B578,ExcCalc!O:S,3,FALSE),"")</f>
        <v/>
      </c>
      <c r="L578" s="178" t="str">
        <f>IFERROR(VLOOKUP(B578,ExcCalc!O:S,4,FALSE),"")</f>
        <v/>
      </c>
      <c r="M578" s="178" t="str">
        <f>IFERROR(VLOOKUP(B578,ExcCalc!O:S,5,FALSE),"")</f>
        <v/>
      </c>
    </row>
    <row r="579" spans="1:13" x14ac:dyDescent="0.2">
      <c r="A579" s="152"/>
      <c r="B579" s="174" t="str">
        <f>IF(ISNUMBER('דיווח דיגומים'!B579),'דיווח דיגומים'!B579,"")</f>
        <v/>
      </c>
      <c r="C579" s="175" t="str">
        <f>IF(ISNUMBER('דיווח דיגומים'!B579),'דיווח דיגומים'!C579,"")</f>
        <v/>
      </c>
      <c r="D579" s="176" t="str">
        <f>IF('דיווח דיגומים'!E579="","",'דיווח דיגומים'!E579)</f>
        <v/>
      </c>
      <c r="E579" s="177" t="str">
        <f>IF(B579="","",IF(VLOOKUP(B579,WQ_UnitID!B:C,2,FALSE)=0,"",VLOOKUP(B579,WQ_UnitID!B:C,2,FALSE)))</f>
        <v/>
      </c>
      <c r="F579" s="178" t="str">
        <f>IF(B579="","",ExcLimit!$B$8)</f>
        <v/>
      </c>
      <c r="G579" s="178" t="str">
        <f>IF(B579="","",IF(D579=Index!$R$24,"",ExcLimit!$C$8))</f>
        <v/>
      </c>
      <c r="H579" s="178" t="str">
        <f>IF(B579="","",ExcLimit!$D$8)</f>
        <v/>
      </c>
      <c r="I579" s="178" t="str">
        <f>IF(B579="","",ExcLimit!$E$8)</f>
        <v/>
      </c>
      <c r="J579" s="178" t="str">
        <f>IFERROR(VLOOKUP(B579,ExcCalc!O:S,2,FALSE),"")</f>
        <v/>
      </c>
      <c r="K579" s="178" t="str">
        <f>IFERROR(VLOOKUP(B579,ExcCalc!O:S,3,FALSE),"")</f>
        <v/>
      </c>
      <c r="L579" s="178" t="str">
        <f>IFERROR(VLOOKUP(B579,ExcCalc!O:S,4,FALSE),"")</f>
        <v/>
      </c>
      <c r="M579" s="178" t="str">
        <f>IFERROR(VLOOKUP(B579,ExcCalc!O:S,5,FALSE),"")</f>
        <v/>
      </c>
    </row>
    <row r="580" spans="1:13" x14ac:dyDescent="0.2">
      <c r="A580" s="152"/>
      <c r="B580" s="174" t="str">
        <f>IF(ISNUMBER('דיווח דיגומים'!B580),'דיווח דיגומים'!B580,"")</f>
        <v/>
      </c>
      <c r="C580" s="175" t="str">
        <f>IF(ISNUMBER('דיווח דיגומים'!B580),'דיווח דיגומים'!C580,"")</f>
        <v/>
      </c>
      <c r="D580" s="176" t="str">
        <f>IF('דיווח דיגומים'!E580="","",'דיווח דיגומים'!E580)</f>
        <v/>
      </c>
      <c r="E580" s="177" t="str">
        <f>IF(B580="","",IF(VLOOKUP(B580,WQ_UnitID!B:C,2,FALSE)=0,"",VLOOKUP(B580,WQ_UnitID!B:C,2,FALSE)))</f>
        <v/>
      </c>
      <c r="F580" s="178" t="str">
        <f>IF(B580="","",ExcLimit!$B$8)</f>
        <v/>
      </c>
      <c r="G580" s="178" t="str">
        <f>IF(B580="","",IF(D580=Index!$R$24,"",ExcLimit!$C$8))</f>
        <v/>
      </c>
      <c r="H580" s="178" t="str">
        <f>IF(B580="","",ExcLimit!$D$8)</f>
        <v/>
      </c>
      <c r="I580" s="178" t="str">
        <f>IF(B580="","",ExcLimit!$E$8)</f>
        <v/>
      </c>
      <c r="J580" s="178" t="str">
        <f>IFERROR(VLOOKUP(B580,ExcCalc!O:S,2,FALSE),"")</f>
        <v/>
      </c>
      <c r="K580" s="178" t="str">
        <f>IFERROR(VLOOKUP(B580,ExcCalc!O:S,3,FALSE),"")</f>
        <v/>
      </c>
      <c r="L580" s="178" t="str">
        <f>IFERROR(VLOOKUP(B580,ExcCalc!O:S,4,FALSE),"")</f>
        <v/>
      </c>
      <c r="M580" s="178" t="str">
        <f>IFERROR(VLOOKUP(B580,ExcCalc!O:S,5,FALSE),"")</f>
        <v/>
      </c>
    </row>
    <row r="581" spans="1:13" x14ac:dyDescent="0.2">
      <c r="A581" s="152"/>
      <c r="B581" s="174" t="str">
        <f>IF(ISNUMBER('דיווח דיגומים'!B581),'דיווח דיגומים'!B581,"")</f>
        <v/>
      </c>
      <c r="C581" s="175" t="str">
        <f>IF(ISNUMBER('דיווח דיגומים'!B581),'דיווח דיגומים'!C581,"")</f>
        <v/>
      </c>
      <c r="D581" s="176" t="str">
        <f>IF('דיווח דיגומים'!E581="","",'דיווח דיגומים'!E581)</f>
        <v/>
      </c>
      <c r="E581" s="177" t="str">
        <f>IF(B581="","",IF(VLOOKUP(B581,WQ_UnitID!B:C,2,FALSE)=0,"",VLOOKUP(B581,WQ_UnitID!B:C,2,FALSE)))</f>
        <v/>
      </c>
      <c r="F581" s="178" t="str">
        <f>IF(B581="","",ExcLimit!$B$8)</f>
        <v/>
      </c>
      <c r="G581" s="178" t="str">
        <f>IF(B581="","",IF(D581=Index!$R$24,"",ExcLimit!$C$8))</f>
        <v/>
      </c>
      <c r="H581" s="178" t="str">
        <f>IF(B581="","",ExcLimit!$D$8)</f>
        <v/>
      </c>
      <c r="I581" s="178" t="str">
        <f>IF(B581="","",ExcLimit!$E$8)</f>
        <v/>
      </c>
      <c r="J581" s="178" t="str">
        <f>IFERROR(VLOOKUP(B581,ExcCalc!O:S,2,FALSE),"")</f>
        <v/>
      </c>
      <c r="K581" s="178" t="str">
        <f>IFERROR(VLOOKUP(B581,ExcCalc!O:S,3,FALSE),"")</f>
        <v/>
      </c>
      <c r="L581" s="178" t="str">
        <f>IFERROR(VLOOKUP(B581,ExcCalc!O:S,4,FALSE),"")</f>
        <v/>
      </c>
      <c r="M581" s="178" t="str">
        <f>IFERROR(VLOOKUP(B581,ExcCalc!O:S,5,FALSE),"")</f>
        <v/>
      </c>
    </row>
    <row r="582" spans="1:13" x14ac:dyDescent="0.2">
      <c r="A582" s="152"/>
      <c r="B582" s="174" t="str">
        <f>IF(ISNUMBER('דיווח דיגומים'!B582),'דיווח דיגומים'!B582,"")</f>
        <v/>
      </c>
      <c r="C582" s="175" t="str">
        <f>IF(ISNUMBER('דיווח דיגומים'!B582),'דיווח דיגומים'!C582,"")</f>
        <v/>
      </c>
      <c r="D582" s="176" t="str">
        <f>IF('דיווח דיגומים'!E582="","",'דיווח דיגומים'!E582)</f>
        <v/>
      </c>
      <c r="E582" s="177" t="str">
        <f>IF(B582="","",IF(VLOOKUP(B582,WQ_UnitID!B:C,2,FALSE)=0,"",VLOOKUP(B582,WQ_UnitID!B:C,2,FALSE)))</f>
        <v/>
      </c>
      <c r="F582" s="178" t="str">
        <f>IF(B582="","",ExcLimit!$B$8)</f>
        <v/>
      </c>
      <c r="G582" s="178" t="str">
        <f>IF(B582="","",IF(D582=Index!$R$24,"",ExcLimit!$C$8))</f>
        <v/>
      </c>
      <c r="H582" s="178" t="str">
        <f>IF(B582="","",ExcLimit!$D$8)</f>
        <v/>
      </c>
      <c r="I582" s="178" t="str">
        <f>IF(B582="","",ExcLimit!$E$8)</f>
        <v/>
      </c>
      <c r="J582" s="178" t="str">
        <f>IFERROR(VLOOKUP(B582,ExcCalc!O:S,2,FALSE),"")</f>
        <v/>
      </c>
      <c r="K582" s="178" t="str">
        <f>IFERROR(VLOOKUP(B582,ExcCalc!O:S,3,FALSE),"")</f>
        <v/>
      </c>
      <c r="L582" s="178" t="str">
        <f>IFERROR(VLOOKUP(B582,ExcCalc!O:S,4,FALSE),"")</f>
        <v/>
      </c>
      <c r="M582" s="178" t="str">
        <f>IFERROR(VLOOKUP(B582,ExcCalc!O:S,5,FALSE),"")</f>
        <v/>
      </c>
    </row>
    <row r="583" spans="1:13" x14ac:dyDescent="0.2">
      <c r="A583" s="152"/>
      <c r="B583" s="174" t="str">
        <f>IF(ISNUMBER('דיווח דיגומים'!B583),'דיווח דיגומים'!B583,"")</f>
        <v/>
      </c>
      <c r="C583" s="175" t="str">
        <f>IF(ISNUMBER('דיווח דיגומים'!B583),'דיווח דיגומים'!C583,"")</f>
        <v/>
      </c>
      <c r="D583" s="176" t="str">
        <f>IF('דיווח דיגומים'!E583="","",'דיווח דיגומים'!E583)</f>
        <v/>
      </c>
      <c r="E583" s="177" t="str">
        <f>IF(B583="","",IF(VLOOKUP(B583,WQ_UnitID!B:C,2,FALSE)=0,"",VLOOKUP(B583,WQ_UnitID!B:C,2,FALSE)))</f>
        <v/>
      </c>
      <c r="F583" s="178" t="str">
        <f>IF(B583="","",ExcLimit!$B$8)</f>
        <v/>
      </c>
      <c r="G583" s="178" t="str">
        <f>IF(B583="","",IF(D583=Index!$R$24,"",ExcLimit!$C$8))</f>
        <v/>
      </c>
      <c r="H583" s="178" t="str">
        <f>IF(B583="","",ExcLimit!$D$8)</f>
        <v/>
      </c>
      <c r="I583" s="178" t="str">
        <f>IF(B583="","",ExcLimit!$E$8)</f>
        <v/>
      </c>
      <c r="J583" s="178" t="str">
        <f>IFERROR(VLOOKUP(B583,ExcCalc!O:S,2,FALSE),"")</f>
        <v/>
      </c>
      <c r="K583" s="178" t="str">
        <f>IFERROR(VLOOKUP(B583,ExcCalc!O:S,3,FALSE),"")</f>
        <v/>
      </c>
      <c r="L583" s="178" t="str">
        <f>IFERROR(VLOOKUP(B583,ExcCalc!O:S,4,FALSE),"")</f>
        <v/>
      </c>
      <c r="M583" s="178" t="str">
        <f>IFERROR(VLOOKUP(B583,ExcCalc!O:S,5,FALSE),"")</f>
        <v/>
      </c>
    </row>
    <row r="584" spans="1:13" x14ac:dyDescent="0.2">
      <c r="A584" s="152"/>
      <c r="B584" s="174" t="str">
        <f>IF(ISNUMBER('דיווח דיגומים'!B584),'דיווח דיגומים'!B584,"")</f>
        <v/>
      </c>
      <c r="C584" s="175" t="str">
        <f>IF(ISNUMBER('דיווח דיגומים'!B584),'דיווח דיגומים'!C584,"")</f>
        <v/>
      </c>
      <c r="D584" s="176" t="str">
        <f>IF('דיווח דיגומים'!E584="","",'דיווח דיגומים'!E584)</f>
        <v/>
      </c>
      <c r="E584" s="177" t="str">
        <f>IF(B584="","",IF(VLOOKUP(B584,WQ_UnitID!B:C,2,FALSE)=0,"",VLOOKUP(B584,WQ_UnitID!B:C,2,FALSE)))</f>
        <v/>
      </c>
      <c r="F584" s="178" t="str">
        <f>IF(B584="","",ExcLimit!$B$8)</f>
        <v/>
      </c>
      <c r="G584" s="178" t="str">
        <f>IF(B584="","",IF(D584=Index!$R$24,"",ExcLimit!$C$8))</f>
        <v/>
      </c>
      <c r="H584" s="178" t="str">
        <f>IF(B584="","",ExcLimit!$D$8)</f>
        <v/>
      </c>
      <c r="I584" s="178" t="str">
        <f>IF(B584="","",ExcLimit!$E$8)</f>
        <v/>
      </c>
      <c r="J584" s="178" t="str">
        <f>IFERROR(VLOOKUP(B584,ExcCalc!O:S,2,FALSE),"")</f>
        <v/>
      </c>
      <c r="K584" s="178" t="str">
        <f>IFERROR(VLOOKUP(B584,ExcCalc!O:S,3,FALSE),"")</f>
        <v/>
      </c>
      <c r="L584" s="178" t="str">
        <f>IFERROR(VLOOKUP(B584,ExcCalc!O:S,4,FALSE),"")</f>
        <v/>
      </c>
      <c r="M584" s="178" t="str">
        <f>IFERROR(VLOOKUP(B584,ExcCalc!O:S,5,FALSE),"")</f>
        <v/>
      </c>
    </row>
    <row r="585" spans="1:13" x14ac:dyDescent="0.2">
      <c r="A585" s="152"/>
      <c r="B585" s="174" t="str">
        <f>IF(ISNUMBER('דיווח דיגומים'!B585),'דיווח דיגומים'!B585,"")</f>
        <v/>
      </c>
      <c r="C585" s="175" t="str">
        <f>IF(ISNUMBER('דיווח דיגומים'!B585),'דיווח דיגומים'!C585,"")</f>
        <v/>
      </c>
      <c r="D585" s="176" t="str">
        <f>IF('דיווח דיגומים'!E585="","",'דיווח דיגומים'!E585)</f>
        <v/>
      </c>
      <c r="E585" s="177" t="str">
        <f>IF(B585="","",IF(VLOOKUP(B585,WQ_UnitID!B:C,2,FALSE)=0,"",VLOOKUP(B585,WQ_UnitID!B:C,2,FALSE)))</f>
        <v/>
      </c>
      <c r="F585" s="178" t="str">
        <f>IF(B585="","",ExcLimit!$B$8)</f>
        <v/>
      </c>
      <c r="G585" s="178" t="str">
        <f>IF(B585="","",IF(D585=Index!$R$24,"",ExcLimit!$C$8))</f>
        <v/>
      </c>
      <c r="H585" s="178" t="str">
        <f>IF(B585="","",ExcLimit!$D$8)</f>
        <v/>
      </c>
      <c r="I585" s="178" t="str">
        <f>IF(B585="","",ExcLimit!$E$8)</f>
        <v/>
      </c>
      <c r="J585" s="178" t="str">
        <f>IFERROR(VLOOKUP(B585,ExcCalc!O:S,2,FALSE),"")</f>
        <v/>
      </c>
      <c r="K585" s="178" t="str">
        <f>IFERROR(VLOOKUP(B585,ExcCalc!O:S,3,FALSE),"")</f>
        <v/>
      </c>
      <c r="L585" s="178" t="str">
        <f>IFERROR(VLOOKUP(B585,ExcCalc!O:S,4,FALSE),"")</f>
        <v/>
      </c>
      <c r="M585" s="178" t="str">
        <f>IFERROR(VLOOKUP(B585,ExcCalc!O:S,5,FALSE),"")</f>
        <v/>
      </c>
    </row>
    <row r="586" spans="1:13" x14ac:dyDescent="0.2">
      <c r="A586" s="152"/>
      <c r="B586" s="174" t="str">
        <f>IF(ISNUMBER('דיווח דיגומים'!B586),'דיווח דיגומים'!B586,"")</f>
        <v/>
      </c>
      <c r="C586" s="175" t="str">
        <f>IF(ISNUMBER('דיווח דיגומים'!B586),'דיווח דיגומים'!C586,"")</f>
        <v/>
      </c>
      <c r="D586" s="176" t="str">
        <f>IF('דיווח דיגומים'!E586="","",'דיווח דיגומים'!E586)</f>
        <v/>
      </c>
      <c r="E586" s="177" t="str">
        <f>IF(B586="","",IF(VLOOKUP(B586,WQ_UnitID!B:C,2,FALSE)=0,"",VLOOKUP(B586,WQ_UnitID!B:C,2,FALSE)))</f>
        <v/>
      </c>
      <c r="F586" s="178" t="str">
        <f>IF(B586="","",ExcLimit!$B$8)</f>
        <v/>
      </c>
      <c r="G586" s="178" t="str">
        <f>IF(B586="","",IF(D586=Index!$R$24,"",ExcLimit!$C$8))</f>
        <v/>
      </c>
      <c r="H586" s="178" t="str">
        <f>IF(B586="","",ExcLimit!$D$8)</f>
        <v/>
      </c>
      <c r="I586" s="178" t="str">
        <f>IF(B586="","",ExcLimit!$E$8)</f>
        <v/>
      </c>
      <c r="J586" s="178" t="str">
        <f>IFERROR(VLOOKUP(B586,ExcCalc!O:S,2,FALSE),"")</f>
        <v/>
      </c>
      <c r="K586" s="178" t="str">
        <f>IFERROR(VLOOKUP(B586,ExcCalc!O:S,3,FALSE),"")</f>
        <v/>
      </c>
      <c r="L586" s="178" t="str">
        <f>IFERROR(VLOOKUP(B586,ExcCalc!O:S,4,FALSE),"")</f>
        <v/>
      </c>
      <c r="M586" s="178" t="str">
        <f>IFERROR(VLOOKUP(B586,ExcCalc!O:S,5,FALSE),"")</f>
        <v/>
      </c>
    </row>
    <row r="587" spans="1:13" x14ac:dyDescent="0.2">
      <c r="A587" s="152"/>
      <c r="B587" s="174" t="str">
        <f>IF(ISNUMBER('דיווח דיגומים'!B587),'דיווח דיגומים'!B587,"")</f>
        <v/>
      </c>
      <c r="C587" s="175" t="str">
        <f>IF(ISNUMBER('דיווח דיגומים'!B587),'דיווח דיגומים'!C587,"")</f>
        <v/>
      </c>
      <c r="D587" s="176" t="str">
        <f>IF('דיווח דיגומים'!E587="","",'דיווח דיגומים'!E587)</f>
        <v/>
      </c>
      <c r="E587" s="177" t="str">
        <f>IF(B587="","",IF(VLOOKUP(B587,WQ_UnitID!B:C,2,FALSE)=0,"",VLOOKUP(B587,WQ_UnitID!B:C,2,FALSE)))</f>
        <v/>
      </c>
      <c r="F587" s="178" t="str">
        <f>IF(B587="","",ExcLimit!$B$8)</f>
        <v/>
      </c>
      <c r="G587" s="178" t="str">
        <f>IF(B587="","",IF(D587=Index!$R$24,"",ExcLimit!$C$8))</f>
        <v/>
      </c>
      <c r="H587" s="178" t="str">
        <f>IF(B587="","",ExcLimit!$D$8)</f>
        <v/>
      </c>
      <c r="I587" s="178" t="str">
        <f>IF(B587="","",ExcLimit!$E$8)</f>
        <v/>
      </c>
      <c r="J587" s="178" t="str">
        <f>IFERROR(VLOOKUP(B587,ExcCalc!O:S,2,FALSE),"")</f>
        <v/>
      </c>
      <c r="K587" s="178" t="str">
        <f>IFERROR(VLOOKUP(B587,ExcCalc!O:S,3,FALSE),"")</f>
        <v/>
      </c>
      <c r="L587" s="178" t="str">
        <f>IFERROR(VLOOKUP(B587,ExcCalc!O:S,4,FALSE),"")</f>
        <v/>
      </c>
      <c r="M587" s="178" t="str">
        <f>IFERROR(VLOOKUP(B587,ExcCalc!O:S,5,FALSE),"")</f>
        <v/>
      </c>
    </row>
    <row r="588" spans="1:13" x14ac:dyDescent="0.2">
      <c r="A588" s="152"/>
      <c r="B588" s="174" t="str">
        <f>IF(ISNUMBER('דיווח דיגומים'!B588),'דיווח דיגומים'!B588,"")</f>
        <v/>
      </c>
      <c r="C588" s="175" t="str">
        <f>IF(ISNUMBER('דיווח דיגומים'!B588),'דיווח דיגומים'!C588,"")</f>
        <v/>
      </c>
      <c r="D588" s="176" t="str">
        <f>IF('דיווח דיגומים'!E588="","",'דיווח דיגומים'!E588)</f>
        <v/>
      </c>
      <c r="E588" s="177" t="str">
        <f>IF(B588="","",IF(VLOOKUP(B588,WQ_UnitID!B:C,2,FALSE)=0,"",VLOOKUP(B588,WQ_UnitID!B:C,2,FALSE)))</f>
        <v/>
      </c>
      <c r="F588" s="178" t="str">
        <f>IF(B588="","",ExcLimit!$B$8)</f>
        <v/>
      </c>
      <c r="G588" s="178" t="str">
        <f>IF(B588="","",IF(D588=Index!$R$24,"",ExcLimit!$C$8))</f>
        <v/>
      </c>
      <c r="H588" s="178" t="str">
        <f>IF(B588="","",ExcLimit!$D$8)</f>
        <v/>
      </c>
      <c r="I588" s="178" t="str">
        <f>IF(B588="","",ExcLimit!$E$8)</f>
        <v/>
      </c>
      <c r="J588" s="178" t="str">
        <f>IFERROR(VLOOKUP(B588,ExcCalc!O:S,2,FALSE),"")</f>
        <v/>
      </c>
      <c r="K588" s="178" t="str">
        <f>IFERROR(VLOOKUP(B588,ExcCalc!O:S,3,FALSE),"")</f>
        <v/>
      </c>
      <c r="L588" s="178" t="str">
        <f>IFERROR(VLOOKUP(B588,ExcCalc!O:S,4,FALSE),"")</f>
        <v/>
      </c>
      <c r="M588" s="178" t="str">
        <f>IFERROR(VLOOKUP(B588,ExcCalc!O:S,5,FALSE),"")</f>
        <v/>
      </c>
    </row>
    <row r="589" spans="1:13" x14ac:dyDescent="0.2">
      <c r="A589" s="152"/>
      <c r="B589" s="174" t="str">
        <f>IF(ISNUMBER('דיווח דיגומים'!B589),'דיווח דיגומים'!B589,"")</f>
        <v/>
      </c>
      <c r="C589" s="175" t="str">
        <f>IF(ISNUMBER('דיווח דיגומים'!B589),'דיווח דיגומים'!C589,"")</f>
        <v/>
      </c>
      <c r="D589" s="176" t="str">
        <f>IF('דיווח דיגומים'!E589="","",'דיווח דיגומים'!E589)</f>
        <v/>
      </c>
      <c r="E589" s="177" t="str">
        <f>IF(B589="","",IF(VLOOKUP(B589,WQ_UnitID!B:C,2,FALSE)=0,"",VLOOKUP(B589,WQ_UnitID!B:C,2,FALSE)))</f>
        <v/>
      </c>
      <c r="F589" s="178" t="str">
        <f>IF(B589="","",ExcLimit!$B$8)</f>
        <v/>
      </c>
      <c r="G589" s="178" t="str">
        <f>IF(B589="","",IF(D589=Index!$R$24,"",ExcLimit!$C$8))</f>
        <v/>
      </c>
      <c r="H589" s="178" t="str">
        <f>IF(B589="","",ExcLimit!$D$8)</f>
        <v/>
      </c>
      <c r="I589" s="178" t="str">
        <f>IF(B589="","",ExcLimit!$E$8)</f>
        <v/>
      </c>
      <c r="J589" s="178" t="str">
        <f>IFERROR(VLOOKUP(B589,ExcCalc!O:S,2,FALSE),"")</f>
        <v/>
      </c>
      <c r="K589" s="178" t="str">
        <f>IFERROR(VLOOKUP(B589,ExcCalc!O:S,3,FALSE),"")</f>
        <v/>
      </c>
      <c r="L589" s="178" t="str">
        <f>IFERROR(VLOOKUP(B589,ExcCalc!O:S,4,FALSE),"")</f>
        <v/>
      </c>
      <c r="M589" s="178" t="str">
        <f>IFERROR(VLOOKUP(B589,ExcCalc!O:S,5,FALSE),"")</f>
        <v/>
      </c>
    </row>
    <row r="590" spans="1:13" x14ac:dyDescent="0.2">
      <c r="A590" s="152"/>
      <c r="B590" s="174" t="str">
        <f>IF(ISNUMBER('דיווח דיגומים'!B590),'דיווח דיגומים'!B590,"")</f>
        <v/>
      </c>
      <c r="C590" s="175" t="str">
        <f>IF(ISNUMBER('דיווח דיגומים'!B590),'דיווח דיגומים'!C590,"")</f>
        <v/>
      </c>
      <c r="D590" s="176" t="str">
        <f>IF('דיווח דיגומים'!E590="","",'דיווח דיגומים'!E590)</f>
        <v/>
      </c>
      <c r="E590" s="177" t="str">
        <f>IF(B590="","",IF(VLOOKUP(B590,WQ_UnitID!B:C,2,FALSE)=0,"",VLOOKUP(B590,WQ_UnitID!B:C,2,FALSE)))</f>
        <v/>
      </c>
      <c r="F590" s="178" t="str">
        <f>IF(B590="","",ExcLimit!$B$8)</f>
        <v/>
      </c>
      <c r="G590" s="178" t="str">
        <f>IF(B590="","",IF(D590=Index!$R$24,"",ExcLimit!$C$8))</f>
        <v/>
      </c>
      <c r="H590" s="178" t="str">
        <f>IF(B590="","",ExcLimit!$D$8)</f>
        <v/>
      </c>
      <c r="I590" s="178" t="str">
        <f>IF(B590="","",ExcLimit!$E$8)</f>
        <v/>
      </c>
      <c r="J590" s="178" t="str">
        <f>IFERROR(VLOOKUP(B590,ExcCalc!O:S,2,FALSE),"")</f>
        <v/>
      </c>
      <c r="K590" s="178" t="str">
        <f>IFERROR(VLOOKUP(B590,ExcCalc!O:S,3,FALSE),"")</f>
        <v/>
      </c>
      <c r="L590" s="178" t="str">
        <f>IFERROR(VLOOKUP(B590,ExcCalc!O:S,4,FALSE),"")</f>
        <v/>
      </c>
      <c r="M590" s="178" t="str">
        <f>IFERROR(VLOOKUP(B590,ExcCalc!O:S,5,FALSE),"")</f>
        <v/>
      </c>
    </row>
    <row r="591" spans="1:13" x14ac:dyDescent="0.2">
      <c r="A591" s="152"/>
      <c r="B591" s="174" t="str">
        <f>IF(ISNUMBER('דיווח דיגומים'!B591),'דיווח דיגומים'!B591,"")</f>
        <v/>
      </c>
      <c r="C591" s="175" t="str">
        <f>IF(ISNUMBER('דיווח דיגומים'!B591),'דיווח דיגומים'!C591,"")</f>
        <v/>
      </c>
      <c r="D591" s="176" t="str">
        <f>IF('דיווח דיגומים'!E591="","",'דיווח דיגומים'!E591)</f>
        <v/>
      </c>
      <c r="E591" s="177" t="str">
        <f>IF(B591="","",IF(VLOOKUP(B591,WQ_UnitID!B:C,2,FALSE)=0,"",VLOOKUP(B591,WQ_UnitID!B:C,2,FALSE)))</f>
        <v/>
      </c>
      <c r="F591" s="178" t="str">
        <f>IF(B591="","",ExcLimit!$B$8)</f>
        <v/>
      </c>
      <c r="G591" s="178" t="str">
        <f>IF(B591="","",IF(D591=Index!$R$24,"",ExcLimit!$C$8))</f>
        <v/>
      </c>
      <c r="H591" s="178" t="str">
        <f>IF(B591="","",ExcLimit!$D$8)</f>
        <v/>
      </c>
      <c r="I591" s="178" t="str">
        <f>IF(B591="","",ExcLimit!$E$8)</f>
        <v/>
      </c>
      <c r="J591" s="178" t="str">
        <f>IFERROR(VLOOKUP(B591,ExcCalc!O:S,2,FALSE),"")</f>
        <v/>
      </c>
      <c r="K591" s="178" t="str">
        <f>IFERROR(VLOOKUP(B591,ExcCalc!O:S,3,FALSE),"")</f>
        <v/>
      </c>
      <c r="L591" s="178" t="str">
        <f>IFERROR(VLOOKUP(B591,ExcCalc!O:S,4,FALSE),"")</f>
        <v/>
      </c>
      <c r="M591" s="178" t="str">
        <f>IFERROR(VLOOKUP(B591,ExcCalc!O:S,5,FALSE),"")</f>
        <v/>
      </c>
    </row>
    <row r="592" spans="1:13" x14ac:dyDescent="0.2">
      <c r="A592" s="152"/>
      <c r="B592" s="174" t="str">
        <f>IF(ISNUMBER('דיווח דיגומים'!B592),'דיווח דיגומים'!B592,"")</f>
        <v/>
      </c>
      <c r="C592" s="175" t="str">
        <f>IF(ISNUMBER('דיווח דיגומים'!B592),'דיווח דיגומים'!C592,"")</f>
        <v/>
      </c>
      <c r="D592" s="176" t="str">
        <f>IF('דיווח דיגומים'!E592="","",'דיווח דיגומים'!E592)</f>
        <v/>
      </c>
      <c r="E592" s="177" t="str">
        <f>IF(B592="","",IF(VLOOKUP(B592,WQ_UnitID!B:C,2,FALSE)=0,"",VLOOKUP(B592,WQ_UnitID!B:C,2,FALSE)))</f>
        <v/>
      </c>
      <c r="F592" s="178" t="str">
        <f>IF(B592="","",ExcLimit!$B$8)</f>
        <v/>
      </c>
      <c r="G592" s="178" t="str">
        <f>IF(B592="","",IF(D592=Index!$R$24,"",ExcLimit!$C$8))</f>
        <v/>
      </c>
      <c r="H592" s="178" t="str">
        <f>IF(B592="","",ExcLimit!$D$8)</f>
        <v/>
      </c>
      <c r="I592" s="178" t="str">
        <f>IF(B592="","",ExcLimit!$E$8)</f>
        <v/>
      </c>
      <c r="J592" s="178" t="str">
        <f>IFERROR(VLOOKUP(B592,ExcCalc!O:S,2,FALSE),"")</f>
        <v/>
      </c>
      <c r="K592" s="178" t="str">
        <f>IFERROR(VLOOKUP(B592,ExcCalc!O:S,3,FALSE),"")</f>
        <v/>
      </c>
      <c r="L592" s="178" t="str">
        <f>IFERROR(VLOOKUP(B592,ExcCalc!O:S,4,FALSE),"")</f>
        <v/>
      </c>
      <c r="M592" s="178" t="str">
        <f>IFERROR(VLOOKUP(B592,ExcCalc!O:S,5,FALSE),"")</f>
        <v/>
      </c>
    </row>
    <row r="593" spans="1:176" x14ac:dyDescent="0.2">
      <c r="A593" s="152"/>
      <c r="B593" s="174" t="str">
        <f>IF(ISNUMBER('דיווח דיגומים'!B593),'דיווח דיגומים'!B593,"")</f>
        <v/>
      </c>
      <c r="C593" s="175" t="str">
        <f>IF(ISNUMBER('דיווח דיגומים'!B593),'דיווח דיגומים'!C593,"")</f>
        <v/>
      </c>
      <c r="D593" s="176" t="str">
        <f>IF('דיווח דיגומים'!E593="","",'דיווח דיגומים'!E593)</f>
        <v/>
      </c>
      <c r="E593" s="177" t="str">
        <f>IF(B593="","",IF(VLOOKUP(B593,WQ_UnitID!B:C,2,FALSE)=0,"",VLOOKUP(B593,WQ_UnitID!B:C,2,FALSE)))</f>
        <v/>
      </c>
      <c r="F593" s="178" t="str">
        <f>IF(B593="","",ExcLimit!$B$8)</f>
        <v/>
      </c>
      <c r="G593" s="178" t="str">
        <f>IF(B593="","",IF(D593=Index!$R$24,"",ExcLimit!$C$8))</f>
        <v/>
      </c>
      <c r="H593" s="178" t="str">
        <f>IF(B593="","",ExcLimit!$D$8)</f>
        <v/>
      </c>
      <c r="I593" s="178" t="str">
        <f>IF(B593="","",ExcLimit!$E$8)</f>
        <v/>
      </c>
      <c r="J593" s="178" t="str">
        <f>IFERROR(VLOOKUP(B593,ExcCalc!O:S,2,FALSE),"")</f>
        <v/>
      </c>
      <c r="K593" s="178" t="str">
        <f>IFERROR(VLOOKUP(B593,ExcCalc!O:S,3,FALSE),"")</f>
        <v/>
      </c>
      <c r="L593" s="178" t="str">
        <f>IFERROR(VLOOKUP(B593,ExcCalc!O:S,4,FALSE),"")</f>
        <v/>
      </c>
      <c r="M593" s="178" t="str">
        <f>IFERROR(VLOOKUP(B593,ExcCalc!O:S,5,FALSE),"")</f>
        <v/>
      </c>
    </row>
    <row r="594" spans="1:176" x14ac:dyDescent="0.2">
      <c r="A594" s="152"/>
      <c r="B594" s="174" t="str">
        <f>IF(ISNUMBER('דיווח דיגומים'!B594),'דיווח דיגומים'!B594,"")</f>
        <v/>
      </c>
      <c r="C594" s="175" t="str">
        <f>IF(ISNUMBER('דיווח דיגומים'!B594),'דיווח דיגומים'!C594,"")</f>
        <v/>
      </c>
      <c r="D594" s="176" t="str">
        <f>IF('דיווח דיגומים'!E594="","",'דיווח דיגומים'!E594)</f>
        <v/>
      </c>
      <c r="E594" s="177" t="str">
        <f>IF(B594="","",IF(VLOOKUP(B594,WQ_UnitID!B:C,2,FALSE)=0,"",VLOOKUP(B594,WQ_UnitID!B:C,2,FALSE)))</f>
        <v/>
      </c>
      <c r="F594" s="178" t="str">
        <f>IF(B594="","",ExcLimit!$B$8)</f>
        <v/>
      </c>
      <c r="G594" s="178" t="str">
        <f>IF(B594="","",IF(D594=Index!$R$24,"",ExcLimit!$C$8))</f>
        <v/>
      </c>
      <c r="H594" s="178" t="str">
        <f>IF(B594="","",ExcLimit!$D$8)</f>
        <v/>
      </c>
      <c r="I594" s="178" t="str">
        <f>IF(B594="","",ExcLimit!$E$8)</f>
        <v/>
      </c>
      <c r="J594" s="178" t="str">
        <f>IFERROR(VLOOKUP(B594,ExcCalc!O:S,2,FALSE),"")</f>
        <v/>
      </c>
      <c r="K594" s="178" t="str">
        <f>IFERROR(VLOOKUP(B594,ExcCalc!O:S,3,FALSE),"")</f>
        <v/>
      </c>
      <c r="L594" s="178" t="str">
        <f>IFERROR(VLOOKUP(B594,ExcCalc!O:S,4,FALSE),"")</f>
        <v/>
      </c>
      <c r="M594" s="178" t="str">
        <f>IFERROR(VLOOKUP(B594,ExcCalc!O:S,5,FALSE),"")</f>
        <v/>
      </c>
    </row>
    <row r="595" spans="1:176" x14ac:dyDescent="0.2">
      <c r="A595" s="152"/>
      <c r="B595" s="174" t="str">
        <f>IF(ISNUMBER('דיווח דיגומים'!B595),'דיווח דיגומים'!B595,"")</f>
        <v/>
      </c>
      <c r="C595" s="175" t="str">
        <f>IF(ISNUMBER('דיווח דיגומים'!B595),'דיווח דיגומים'!C595,"")</f>
        <v/>
      </c>
      <c r="D595" s="176" t="str">
        <f>IF('דיווח דיגומים'!E595="","",'דיווח דיגומים'!E595)</f>
        <v/>
      </c>
      <c r="E595" s="177" t="str">
        <f>IF(B595="","",IF(VLOOKUP(B595,WQ_UnitID!B:C,2,FALSE)=0,"",VLOOKUP(B595,WQ_UnitID!B:C,2,FALSE)))</f>
        <v/>
      </c>
      <c r="F595" s="178" t="str">
        <f>IF(B595="","",ExcLimit!$B$8)</f>
        <v/>
      </c>
      <c r="G595" s="178" t="str">
        <f>IF(B595="","",IF(D595=Index!$R$24,"",ExcLimit!$C$8))</f>
        <v/>
      </c>
      <c r="H595" s="178" t="str">
        <f>IF(B595="","",ExcLimit!$D$8)</f>
        <v/>
      </c>
      <c r="I595" s="178" t="str">
        <f>IF(B595="","",ExcLimit!$E$8)</f>
        <v/>
      </c>
      <c r="J595" s="178" t="str">
        <f>IFERROR(VLOOKUP(B595,ExcCalc!O:S,2,FALSE),"")</f>
        <v/>
      </c>
      <c r="K595" s="178" t="str">
        <f>IFERROR(VLOOKUP(B595,ExcCalc!O:S,3,FALSE),"")</f>
        <v/>
      </c>
      <c r="L595" s="178" t="str">
        <f>IFERROR(VLOOKUP(B595,ExcCalc!O:S,4,FALSE),"")</f>
        <v/>
      </c>
      <c r="M595" s="178" t="str">
        <f>IFERROR(VLOOKUP(B595,ExcCalc!O:S,5,FALSE),"")</f>
        <v/>
      </c>
    </row>
    <row r="596" spans="1:176" x14ac:dyDescent="0.2">
      <c r="A596" s="152"/>
      <c r="B596" s="174" t="str">
        <f>IF(ISNUMBER('דיווח דיגומים'!B596),'דיווח דיגומים'!B596,"")</f>
        <v/>
      </c>
      <c r="C596" s="175" t="str">
        <f>IF(ISNUMBER('דיווח דיגומים'!B596),'דיווח דיגומים'!C596,"")</f>
        <v/>
      </c>
      <c r="D596" s="176" t="str">
        <f>IF('דיווח דיגומים'!E596="","",'דיווח דיגומים'!E596)</f>
        <v/>
      </c>
      <c r="E596" s="177" t="str">
        <f>IF(B596="","",IF(VLOOKUP(B596,WQ_UnitID!B:C,2,FALSE)=0,"",VLOOKUP(B596,WQ_UnitID!B:C,2,FALSE)))</f>
        <v/>
      </c>
      <c r="F596" s="178" t="str">
        <f>IF(B596="","",ExcLimit!$B$8)</f>
        <v/>
      </c>
      <c r="G596" s="178" t="str">
        <f>IF(B596="","",IF(D596=Index!$R$24,"",ExcLimit!$C$8))</f>
        <v/>
      </c>
      <c r="H596" s="178" t="str">
        <f>IF(B596="","",ExcLimit!$D$8)</f>
        <v/>
      </c>
      <c r="I596" s="178" t="str">
        <f>IF(B596="","",ExcLimit!$E$8)</f>
        <v/>
      </c>
      <c r="J596" s="178" t="str">
        <f>IFERROR(VLOOKUP(B596,ExcCalc!O:S,2,FALSE),"")</f>
        <v/>
      </c>
      <c r="K596" s="178" t="str">
        <f>IFERROR(VLOOKUP(B596,ExcCalc!O:S,3,FALSE),"")</f>
        <v/>
      </c>
      <c r="L596" s="178" t="str">
        <f>IFERROR(VLOOKUP(B596,ExcCalc!O:S,4,FALSE),"")</f>
        <v/>
      </c>
      <c r="M596" s="178" t="str">
        <f>IFERROR(VLOOKUP(B596,ExcCalc!O:S,5,FALSE),"")</f>
        <v/>
      </c>
    </row>
    <row r="597" spans="1:176" x14ac:dyDescent="0.2">
      <c r="A597" s="152"/>
      <c r="B597" s="174" t="str">
        <f>IF(ISNUMBER('דיווח דיגומים'!B597),'דיווח דיגומים'!B597,"")</f>
        <v/>
      </c>
      <c r="C597" s="175" t="str">
        <f>IF(ISNUMBER('דיווח דיגומים'!B597),'דיווח דיגומים'!C597,"")</f>
        <v/>
      </c>
      <c r="D597" s="176" t="str">
        <f>IF('דיווח דיגומים'!E597="","",'דיווח דיגומים'!E597)</f>
        <v/>
      </c>
      <c r="E597" s="177" t="str">
        <f>IF(B597="","",IF(VLOOKUP(B597,WQ_UnitID!B:C,2,FALSE)=0,"",VLOOKUP(B597,WQ_UnitID!B:C,2,FALSE)))</f>
        <v/>
      </c>
      <c r="F597" s="178" t="str">
        <f>IF(B597="","",ExcLimit!$B$8)</f>
        <v/>
      </c>
      <c r="G597" s="178" t="str">
        <f>IF(B597="","",IF(D597=Index!$R$24,"",ExcLimit!$C$8))</f>
        <v/>
      </c>
      <c r="H597" s="178" t="str">
        <f>IF(B597="","",ExcLimit!$D$8)</f>
        <v/>
      </c>
      <c r="I597" s="178" t="str">
        <f>IF(B597="","",ExcLimit!$E$8)</f>
        <v/>
      </c>
      <c r="J597" s="178" t="str">
        <f>IFERROR(VLOOKUP(B597,ExcCalc!O:S,2,FALSE),"")</f>
        <v/>
      </c>
      <c r="K597" s="178" t="str">
        <f>IFERROR(VLOOKUP(B597,ExcCalc!O:S,3,FALSE),"")</f>
        <v/>
      </c>
      <c r="L597" s="178" t="str">
        <f>IFERROR(VLOOKUP(B597,ExcCalc!O:S,4,FALSE),"")</f>
        <v/>
      </c>
      <c r="M597" s="178" t="str">
        <f>IFERROR(VLOOKUP(B597,ExcCalc!O:S,5,FALSE),"")</f>
        <v/>
      </c>
    </row>
    <row r="598" spans="1:176" x14ac:dyDescent="0.2">
      <c r="A598" s="152"/>
      <c r="B598" s="174" t="str">
        <f>IF(ISNUMBER('דיווח דיגומים'!B598),'דיווח דיגומים'!B598,"")</f>
        <v/>
      </c>
      <c r="C598" s="175" t="str">
        <f>IF(ISNUMBER('דיווח דיגומים'!B598),'דיווח דיגומים'!C598,"")</f>
        <v/>
      </c>
      <c r="D598" s="176" t="str">
        <f>IF('דיווח דיגומים'!E598="","",'דיווח דיגומים'!E598)</f>
        <v/>
      </c>
      <c r="E598" s="177" t="str">
        <f>IF(B598="","",IF(VLOOKUP(B598,WQ_UnitID!B:C,2,FALSE)=0,"",VLOOKUP(B598,WQ_UnitID!B:C,2,FALSE)))</f>
        <v/>
      </c>
      <c r="F598" s="178" t="str">
        <f>IF(B598="","",ExcLimit!$B$8)</f>
        <v/>
      </c>
      <c r="G598" s="178" t="str">
        <f>IF(B598="","",IF(D598=Index!$R$24,"",ExcLimit!$C$8))</f>
        <v/>
      </c>
      <c r="H598" s="178" t="str">
        <f>IF(B598="","",ExcLimit!$D$8)</f>
        <v/>
      </c>
      <c r="I598" s="178" t="str">
        <f>IF(B598="","",ExcLimit!$E$8)</f>
        <v/>
      </c>
      <c r="J598" s="178" t="str">
        <f>IFERROR(VLOOKUP(B598,ExcCalc!O:S,2,FALSE),"")</f>
        <v/>
      </c>
      <c r="K598" s="178" t="str">
        <f>IFERROR(VLOOKUP(B598,ExcCalc!O:S,3,FALSE),"")</f>
        <v/>
      </c>
      <c r="L598" s="178" t="str">
        <f>IFERROR(VLOOKUP(B598,ExcCalc!O:S,4,FALSE),"")</f>
        <v/>
      </c>
      <c r="M598" s="178" t="str">
        <f>IFERROR(VLOOKUP(B598,ExcCalc!O:S,5,FALSE),"")</f>
        <v/>
      </c>
    </row>
    <row r="599" spans="1:176" x14ac:dyDescent="0.2">
      <c r="B599" s="174" t="str">
        <f>IF(ISNUMBER('דיווח דיגומים'!B599),'דיווח דיגומים'!B599,"")</f>
        <v/>
      </c>
      <c r="C599" s="175" t="str">
        <f>IF(ISNUMBER('דיווח דיגומים'!B599),'דיווח דיגומים'!C599,"")</f>
        <v/>
      </c>
      <c r="D599" s="176" t="str">
        <f>IF('דיווח דיגומים'!E599="","",'דיווח דיגומים'!E599)</f>
        <v/>
      </c>
      <c r="E599" s="177" t="str">
        <f>IF(B599="","",IF(VLOOKUP(B599,WQ_UnitID!B:C,2,FALSE)=0,"",VLOOKUP(B599,WQ_UnitID!B:C,2,FALSE)))</f>
        <v/>
      </c>
      <c r="F599" s="178" t="str">
        <f>IF(B599="","",ExcLimit!$B$8)</f>
        <v/>
      </c>
      <c r="G599" s="178" t="str">
        <f>IF(B599="","",IF(D599=Index!$R$24,"",ExcLimit!$C$8))</f>
        <v/>
      </c>
      <c r="H599" s="178" t="str">
        <f>IF(B599="","",ExcLimit!$D$8)</f>
        <v/>
      </c>
      <c r="I599" s="178" t="str">
        <f>IF(B599="","",ExcLimit!$E$8)</f>
        <v/>
      </c>
      <c r="J599" s="178" t="str">
        <f>IFERROR(VLOOKUP(B599,ExcCalc!O:S,2,FALSE),"")</f>
        <v/>
      </c>
      <c r="K599" s="178" t="str">
        <f>IFERROR(VLOOKUP(B599,ExcCalc!O:S,3,FALSE),"")</f>
        <v/>
      </c>
      <c r="L599" s="178" t="str">
        <f>IFERROR(VLOOKUP(B599,ExcCalc!O:S,4,FALSE),"")</f>
        <v/>
      </c>
      <c r="M599" s="178" t="str">
        <f>IFERROR(VLOOKUP(B599,ExcCalc!O:S,5,FALSE),"")</f>
        <v/>
      </c>
    </row>
    <row r="600" spans="1:176" x14ac:dyDescent="0.2">
      <c r="B600" s="174" t="str">
        <f>IF(ISNUMBER('דיווח דיגומים'!B600),'דיווח דיגומים'!B600,"")</f>
        <v/>
      </c>
      <c r="C600" s="175" t="str">
        <f>IF(ISNUMBER('דיווח דיגומים'!B600),'דיווח דיגומים'!C600,"")</f>
        <v/>
      </c>
      <c r="D600" s="176" t="str">
        <f>IF('דיווח דיגומים'!E600="","",'דיווח דיגומים'!E600)</f>
        <v/>
      </c>
      <c r="E600" s="177" t="str">
        <f>IF(B600="","",IF(VLOOKUP(B600,WQ_UnitID!B:C,2,FALSE)=0,"",VLOOKUP(B600,WQ_UnitID!B:C,2,FALSE)))</f>
        <v/>
      </c>
      <c r="F600" s="178" t="str">
        <f>IF(B600="","",ExcLimit!$B$8)</f>
        <v/>
      </c>
      <c r="G600" s="178" t="str">
        <f>IF(B600="","",IF(D600=Index!$R$24,"",ExcLimit!$C$8))</f>
        <v/>
      </c>
      <c r="H600" s="178" t="str">
        <f>IF(B600="","",ExcLimit!$D$8)</f>
        <v/>
      </c>
      <c r="I600" s="178" t="str">
        <f>IF(B600="","",ExcLimit!$E$8)</f>
        <v/>
      </c>
      <c r="J600" s="178" t="str">
        <f>IFERROR(VLOOKUP(B600,ExcCalc!O:S,2,FALSE),"")</f>
        <v/>
      </c>
      <c r="K600" s="178" t="str">
        <f>IFERROR(VLOOKUP(B600,ExcCalc!O:S,3,FALSE),"")</f>
        <v/>
      </c>
      <c r="L600" s="178" t="str">
        <f>IFERROR(VLOOKUP(B600,ExcCalc!O:S,4,FALSE),"")</f>
        <v/>
      </c>
      <c r="M600" s="178" t="str">
        <f>IFERROR(VLOOKUP(B600,ExcCalc!O:S,5,FALSE),"")</f>
        <v/>
      </c>
    </row>
    <row r="601" spans="1:176" s="159" customFormat="1" x14ac:dyDescent="0.2">
      <c r="A601" s="1"/>
      <c r="B601" s="160"/>
      <c r="C601" s="136"/>
      <c r="D601" s="1"/>
      <c r="E601" s="177"/>
      <c r="F601" s="180"/>
      <c r="G601" s="180"/>
      <c r="H601" s="180"/>
      <c r="I601" s="180"/>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row>
    <row r="602" spans="1:176" s="159" customFormat="1" x14ac:dyDescent="0.2">
      <c r="A602" s="1"/>
      <c r="B602" s="160"/>
      <c r="C602" s="136"/>
      <c r="D602" s="1"/>
      <c r="E602" s="177"/>
      <c r="F602" s="180"/>
      <c r="G602" s="180"/>
      <c r="H602" s="180"/>
      <c r="I602" s="180"/>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row>
    <row r="603" spans="1:176" s="159" customFormat="1" x14ac:dyDescent="0.2">
      <c r="A603" s="1"/>
      <c r="B603" s="160"/>
      <c r="C603" s="136"/>
      <c r="D603" s="1"/>
      <c r="E603" s="177"/>
      <c r="F603" s="180"/>
      <c r="G603" s="180"/>
      <c r="H603" s="180"/>
      <c r="I603" s="180"/>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row>
    <row r="604" spans="1:176" s="159" customFormat="1" x14ac:dyDescent="0.2">
      <c r="A604" s="1"/>
      <c r="B604" s="160"/>
      <c r="C604" s="136"/>
      <c r="D604" s="1"/>
      <c r="E604" s="177"/>
      <c r="F604" s="180"/>
      <c r="G604" s="180"/>
      <c r="H604" s="180"/>
      <c r="I604" s="180"/>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row>
    <row r="605" spans="1:176" s="159" customFormat="1" x14ac:dyDescent="0.2">
      <c r="A605" s="1"/>
      <c r="B605" s="160"/>
      <c r="C605" s="136"/>
      <c r="D605" s="1"/>
      <c r="E605" s="177"/>
      <c r="F605" s="180"/>
      <c r="G605" s="180"/>
      <c r="H605" s="180"/>
      <c r="I605" s="180"/>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row>
    <row r="606" spans="1:176" s="159" customFormat="1" x14ac:dyDescent="0.2">
      <c r="A606" s="1"/>
      <c r="B606" s="160"/>
      <c r="C606" s="136"/>
      <c r="D606" s="1"/>
      <c r="E606" s="177"/>
      <c r="F606" s="180"/>
      <c r="G606" s="180"/>
      <c r="H606" s="180"/>
      <c r="I606" s="180"/>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row>
    <row r="607" spans="1:176" s="159" customFormat="1" x14ac:dyDescent="0.2">
      <c r="A607" s="1"/>
      <c r="B607" s="160"/>
      <c r="C607" s="136"/>
      <c r="D607" s="1"/>
      <c r="E607" s="177"/>
      <c r="F607" s="180"/>
      <c r="G607" s="180"/>
      <c r="H607" s="180"/>
      <c r="I607" s="180"/>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row>
    <row r="608" spans="1:176" s="159" customFormat="1" x14ac:dyDescent="0.2">
      <c r="A608" s="1"/>
      <c r="B608" s="160"/>
      <c r="C608" s="136"/>
      <c r="D608" s="1"/>
      <c r="E608" s="177"/>
      <c r="F608" s="180"/>
      <c r="G608" s="180"/>
      <c r="H608" s="180"/>
      <c r="I608" s="180"/>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row>
    <row r="609" spans="1:176" s="159" customFormat="1" x14ac:dyDescent="0.2">
      <c r="A609" s="1"/>
      <c r="B609" s="160"/>
      <c r="C609" s="136"/>
      <c r="D609" s="1"/>
      <c r="E609" s="177"/>
      <c r="F609" s="180"/>
      <c r="G609" s="180"/>
      <c r="H609" s="180"/>
      <c r="I609" s="180"/>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row>
    <row r="610" spans="1:176" s="159" customFormat="1" x14ac:dyDescent="0.2">
      <c r="A610" s="1"/>
      <c r="B610" s="160"/>
      <c r="C610" s="136"/>
      <c r="D610" s="1"/>
      <c r="E610" s="177"/>
      <c r="F610" s="180"/>
      <c r="G610" s="180"/>
      <c r="H610" s="180"/>
      <c r="I610" s="180"/>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row>
    <row r="611" spans="1:176" s="159" customFormat="1" x14ac:dyDescent="0.2">
      <c r="A611" s="1"/>
      <c r="B611" s="160"/>
      <c r="C611" s="136"/>
      <c r="D611" s="1"/>
      <c r="E611" s="177"/>
      <c r="F611" s="180"/>
      <c r="G611" s="180"/>
      <c r="H611" s="180"/>
      <c r="I611" s="180"/>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row>
    <row r="612" spans="1:176" s="159" customFormat="1" x14ac:dyDescent="0.2">
      <c r="A612" s="1"/>
      <c r="B612" s="160"/>
      <c r="C612" s="136"/>
      <c r="D612" s="1"/>
      <c r="E612" s="177"/>
      <c r="F612" s="180"/>
      <c r="G612" s="180"/>
      <c r="H612" s="180"/>
      <c r="I612" s="180"/>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row>
    <row r="613" spans="1:176" s="159" customFormat="1" x14ac:dyDescent="0.2">
      <c r="A613" s="1"/>
      <c r="B613" s="160"/>
      <c r="C613" s="136"/>
      <c r="D613" s="1"/>
      <c r="E613" s="177"/>
      <c r="F613" s="180"/>
      <c r="G613" s="180"/>
      <c r="H613" s="180"/>
      <c r="I613" s="180"/>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row>
    <row r="614" spans="1:176" s="159" customFormat="1" x14ac:dyDescent="0.2">
      <c r="A614" s="1"/>
      <c r="B614" s="160"/>
      <c r="C614" s="136"/>
      <c r="D614" s="1"/>
      <c r="E614" s="177"/>
      <c r="F614" s="180"/>
      <c r="G614" s="180"/>
      <c r="H614" s="180"/>
      <c r="I614" s="180"/>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row>
    <row r="615" spans="1:176" s="159" customFormat="1" x14ac:dyDescent="0.2">
      <c r="A615" s="1"/>
      <c r="B615" s="160"/>
      <c r="C615" s="136"/>
      <c r="D615" s="1"/>
      <c r="E615" s="177"/>
      <c r="F615" s="180"/>
      <c r="G615" s="180"/>
      <c r="H615" s="180"/>
      <c r="I615" s="180"/>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row>
    <row r="616" spans="1:176" s="159" customFormat="1" x14ac:dyDescent="0.2">
      <c r="A616" s="1"/>
      <c r="B616" s="160"/>
      <c r="C616" s="136"/>
      <c r="D616" s="1"/>
      <c r="E616" s="177"/>
      <c r="F616" s="180"/>
      <c r="G616" s="180"/>
      <c r="H616" s="180"/>
      <c r="I616" s="180"/>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row>
    <row r="617" spans="1:176" s="159" customFormat="1" x14ac:dyDescent="0.2">
      <c r="A617" s="1"/>
      <c r="B617" s="160"/>
      <c r="C617" s="136"/>
      <c r="D617" s="1"/>
      <c r="E617" s="177"/>
      <c r="F617" s="180"/>
      <c r="G617" s="180"/>
      <c r="H617" s="180"/>
      <c r="I617" s="180"/>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row>
    <row r="618" spans="1:176" s="159" customFormat="1" x14ac:dyDescent="0.2">
      <c r="A618" s="1"/>
      <c r="B618" s="160"/>
      <c r="C618" s="136"/>
      <c r="D618" s="1"/>
      <c r="E618" s="177"/>
      <c r="F618" s="180"/>
      <c r="G618" s="180"/>
      <c r="H618" s="180"/>
      <c r="I618" s="180"/>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row>
    <row r="619" spans="1:176" s="159" customFormat="1" x14ac:dyDescent="0.2">
      <c r="A619" s="1"/>
      <c r="B619" s="160"/>
      <c r="C619" s="136"/>
      <c r="D619" s="1"/>
      <c r="E619" s="177"/>
      <c r="F619" s="180"/>
      <c r="G619" s="180"/>
      <c r="H619" s="180"/>
      <c r="I619" s="180"/>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row>
    <row r="620" spans="1:176" s="159" customFormat="1" x14ac:dyDescent="0.2">
      <c r="A620" s="1"/>
      <c r="B620" s="160"/>
      <c r="C620" s="136"/>
      <c r="D620" s="1"/>
      <c r="E620" s="177"/>
      <c r="F620" s="180"/>
      <c r="G620" s="180"/>
      <c r="H620" s="180"/>
      <c r="I620" s="180"/>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row>
    <row r="621" spans="1:176" s="159" customFormat="1" x14ac:dyDescent="0.2">
      <c r="A621" s="1"/>
      <c r="B621" s="160"/>
      <c r="C621" s="136"/>
      <c r="D621" s="1"/>
      <c r="E621" s="177"/>
      <c r="F621" s="180"/>
      <c r="G621" s="180"/>
      <c r="H621" s="180"/>
      <c r="I621" s="180"/>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row>
    <row r="622" spans="1:176" s="159" customFormat="1" x14ac:dyDescent="0.2">
      <c r="A622" s="1"/>
      <c r="B622" s="160"/>
      <c r="C622" s="136"/>
      <c r="D622" s="1"/>
      <c r="E622" s="177"/>
      <c r="F622" s="180"/>
      <c r="G622" s="180"/>
      <c r="H622" s="180"/>
      <c r="I622" s="180"/>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row>
    <row r="623" spans="1:176" s="159" customFormat="1" x14ac:dyDescent="0.2">
      <c r="A623" s="1"/>
      <c r="B623" s="160"/>
      <c r="C623" s="136"/>
      <c r="D623" s="1"/>
      <c r="E623" s="177"/>
      <c r="F623" s="180"/>
      <c r="G623" s="180"/>
      <c r="H623" s="180"/>
      <c r="I623" s="180"/>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row>
    <row r="624" spans="1:176" s="159" customFormat="1" x14ac:dyDescent="0.2">
      <c r="A624" s="1"/>
      <c r="B624" s="160"/>
      <c r="C624" s="136"/>
      <c r="D624" s="1"/>
      <c r="E624" s="177"/>
      <c r="F624" s="180"/>
      <c r="G624" s="180"/>
      <c r="H624" s="180"/>
      <c r="I624" s="180"/>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row>
    <row r="625" spans="1:176" s="159" customFormat="1" x14ac:dyDescent="0.2">
      <c r="A625" s="1"/>
      <c r="B625" s="160"/>
      <c r="C625" s="136"/>
      <c r="D625" s="1"/>
      <c r="E625" s="177"/>
      <c r="F625" s="180"/>
      <c r="G625" s="180"/>
      <c r="H625" s="180"/>
      <c r="I625" s="180"/>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row>
    <row r="626" spans="1:176" s="159" customFormat="1" x14ac:dyDescent="0.2">
      <c r="A626" s="1"/>
      <c r="B626" s="160"/>
      <c r="C626" s="136"/>
      <c r="D626" s="1"/>
      <c r="E626" s="177"/>
      <c r="F626" s="180"/>
      <c r="G626" s="180"/>
      <c r="H626" s="180"/>
      <c r="I626" s="180"/>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row>
    <row r="627" spans="1:176" s="159" customFormat="1" x14ac:dyDescent="0.2">
      <c r="A627" s="1"/>
      <c r="B627" s="160"/>
      <c r="C627" s="136"/>
      <c r="D627" s="1"/>
      <c r="E627" s="177"/>
      <c r="F627" s="180"/>
      <c r="G627" s="180"/>
      <c r="H627" s="180"/>
      <c r="I627" s="180"/>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row>
    <row r="628" spans="1:176" s="159" customFormat="1" x14ac:dyDescent="0.2">
      <c r="A628" s="1"/>
      <c r="B628" s="160"/>
      <c r="C628" s="136"/>
      <c r="D628" s="1"/>
      <c r="E628" s="177"/>
      <c r="F628" s="180"/>
      <c r="G628" s="180"/>
      <c r="H628" s="180"/>
      <c r="I628" s="180"/>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row>
    <row r="629" spans="1:176" s="159" customFormat="1" x14ac:dyDescent="0.2">
      <c r="A629" s="1"/>
      <c r="B629" s="160"/>
      <c r="C629" s="136"/>
      <c r="D629" s="1"/>
      <c r="E629" s="177"/>
      <c r="F629" s="180"/>
      <c r="G629" s="180"/>
      <c r="H629" s="180"/>
      <c r="I629" s="180"/>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row>
    <row r="630" spans="1:176" s="159" customFormat="1" x14ac:dyDescent="0.2">
      <c r="A630" s="1"/>
      <c r="B630" s="160"/>
      <c r="C630" s="136"/>
      <c r="D630" s="1"/>
      <c r="E630" s="177"/>
      <c r="F630" s="180"/>
      <c r="G630" s="180"/>
      <c r="H630" s="180"/>
      <c r="I630" s="180"/>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row>
    <row r="631" spans="1:176" s="159" customFormat="1" x14ac:dyDescent="0.2">
      <c r="A631" s="1"/>
      <c r="B631" s="160"/>
      <c r="C631" s="136"/>
      <c r="D631" s="1"/>
      <c r="E631" s="177"/>
      <c r="F631" s="180"/>
      <c r="G631" s="180"/>
      <c r="H631" s="180"/>
      <c r="I631" s="180"/>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row>
    <row r="632" spans="1:176" s="159" customFormat="1" x14ac:dyDescent="0.2">
      <c r="A632" s="1"/>
      <c r="B632" s="160"/>
      <c r="C632" s="136"/>
      <c r="D632" s="1"/>
      <c r="E632" s="177"/>
      <c r="F632" s="180"/>
      <c r="G632" s="180"/>
      <c r="H632" s="180"/>
      <c r="I632" s="180"/>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row>
    <row r="633" spans="1:176" s="159" customFormat="1" x14ac:dyDescent="0.2">
      <c r="A633" s="1"/>
      <c r="B633" s="160"/>
      <c r="C633" s="136"/>
      <c r="D633" s="1"/>
      <c r="E633" s="177"/>
      <c r="F633" s="180"/>
      <c r="G633" s="180"/>
      <c r="H633" s="180"/>
      <c r="I633" s="180"/>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row>
    <row r="634" spans="1:176" s="159" customFormat="1" x14ac:dyDescent="0.2">
      <c r="A634" s="1"/>
      <c r="B634" s="160"/>
      <c r="C634" s="136"/>
      <c r="D634" s="1"/>
      <c r="E634" s="177"/>
      <c r="F634" s="180"/>
      <c r="G634" s="180"/>
      <c r="H634" s="180"/>
      <c r="I634" s="180"/>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row>
    <row r="635" spans="1:176" s="159" customFormat="1" x14ac:dyDescent="0.2">
      <c r="A635" s="1"/>
      <c r="B635" s="160"/>
      <c r="C635" s="136"/>
      <c r="D635" s="1"/>
      <c r="E635" s="177"/>
      <c r="F635" s="180"/>
      <c r="G635" s="180"/>
      <c r="H635" s="180"/>
      <c r="I635" s="180"/>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row>
    <row r="636" spans="1:176" s="159" customFormat="1" x14ac:dyDescent="0.2">
      <c r="A636" s="1"/>
      <c r="B636" s="160"/>
      <c r="C636" s="136"/>
      <c r="D636" s="1"/>
      <c r="E636" s="177"/>
      <c r="F636" s="180"/>
      <c r="G636" s="180"/>
      <c r="H636" s="180"/>
      <c r="I636" s="180"/>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row>
    <row r="637" spans="1:176" s="159" customFormat="1" x14ac:dyDescent="0.2">
      <c r="A637" s="1"/>
      <c r="B637" s="160"/>
      <c r="C637" s="136"/>
      <c r="D637" s="1"/>
      <c r="E637" s="177"/>
      <c r="F637" s="180"/>
      <c r="G637" s="180"/>
      <c r="H637" s="180"/>
      <c r="I637" s="180"/>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row>
    <row r="638" spans="1:176" s="159" customFormat="1" x14ac:dyDescent="0.2">
      <c r="A638" s="1"/>
      <c r="B638" s="160"/>
      <c r="C638" s="136"/>
      <c r="D638" s="1"/>
      <c r="E638" s="177"/>
      <c r="F638" s="180"/>
      <c r="G638" s="180"/>
      <c r="H638" s="180"/>
      <c r="I638" s="180"/>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row>
    <row r="639" spans="1:176" s="159" customFormat="1" x14ac:dyDescent="0.2">
      <c r="A639" s="1"/>
      <c r="B639" s="160"/>
      <c r="C639" s="136"/>
      <c r="D639" s="1"/>
      <c r="E639" s="177"/>
      <c r="F639" s="180"/>
      <c r="G639" s="180"/>
      <c r="H639" s="180"/>
      <c r="I639" s="180"/>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row>
    <row r="640" spans="1:176" s="159" customFormat="1" x14ac:dyDescent="0.2">
      <c r="A640" s="1"/>
      <c r="B640" s="160"/>
      <c r="C640" s="136"/>
      <c r="D640" s="1"/>
      <c r="E640" s="177"/>
      <c r="F640" s="180"/>
      <c r="G640" s="180"/>
      <c r="H640" s="180"/>
      <c r="I640" s="180"/>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row>
    <row r="641" spans="1:176" s="159" customFormat="1" x14ac:dyDescent="0.2">
      <c r="A641" s="1"/>
      <c r="B641" s="160"/>
      <c r="C641" s="136"/>
      <c r="D641" s="1"/>
      <c r="E641" s="177"/>
      <c r="F641" s="180"/>
      <c r="G641" s="180"/>
      <c r="H641" s="180"/>
      <c r="I641" s="180"/>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row>
    <row r="642" spans="1:176" s="159" customFormat="1" x14ac:dyDescent="0.2">
      <c r="A642" s="1"/>
      <c r="B642" s="160"/>
      <c r="C642" s="136"/>
      <c r="D642" s="1"/>
      <c r="E642" s="177"/>
      <c r="F642" s="180"/>
      <c r="G642" s="180"/>
      <c r="H642" s="180"/>
      <c r="I642" s="180"/>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row>
    <row r="643" spans="1:176" s="159" customFormat="1" x14ac:dyDescent="0.2">
      <c r="A643" s="1"/>
      <c r="B643" s="160"/>
      <c r="C643" s="136"/>
      <c r="D643" s="1"/>
      <c r="E643" s="177"/>
      <c r="F643" s="180"/>
      <c r="G643" s="180"/>
      <c r="H643" s="180"/>
      <c r="I643" s="180"/>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row>
    <row r="644" spans="1:176" s="159" customFormat="1" x14ac:dyDescent="0.2">
      <c r="A644" s="1"/>
      <c r="B644" s="160"/>
      <c r="C644" s="136"/>
      <c r="D644" s="1"/>
      <c r="E644" s="177"/>
      <c r="F644" s="180"/>
      <c r="G644" s="180"/>
      <c r="H644" s="180"/>
      <c r="I644" s="180"/>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row>
    <row r="645" spans="1:176" s="159" customFormat="1" x14ac:dyDescent="0.2">
      <c r="A645" s="1"/>
      <c r="B645" s="160"/>
      <c r="C645" s="136"/>
      <c r="D645" s="1"/>
      <c r="E645" s="177"/>
      <c r="F645" s="180"/>
      <c r="G645" s="180"/>
      <c r="H645" s="180"/>
      <c r="I645" s="180"/>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row>
    <row r="646" spans="1:176" s="159" customFormat="1" x14ac:dyDescent="0.2">
      <c r="A646" s="1"/>
      <c r="B646" s="160"/>
      <c r="C646" s="136"/>
      <c r="D646" s="1"/>
      <c r="E646" s="177"/>
      <c r="F646" s="180"/>
      <c r="G646" s="180"/>
      <c r="H646" s="180"/>
      <c r="I646" s="180"/>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row>
    <row r="647" spans="1:176" s="159" customFormat="1" x14ac:dyDescent="0.2">
      <c r="A647" s="1"/>
      <c r="B647" s="160"/>
      <c r="C647" s="136"/>
      <c r="D647" s="1"/>
      <c r="E647" s="177"/>
      <c r="F647" s="180"/>
      <c r="G647" s="180"/>
      <c r="H647" s="180"/>
      <c r="I647" s="180"/>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row>
    <row r="648" spans="1:176" s="159" customFormat="1" x14ac:dyDescent="0.2">
      <c r="A648" s="1"/>
      <c r="B648" s="160"/>
      <c r="C648" s="136"/>
      <c r="D648" s="1"/>
      <c r="E648" s="177"/>
      <c r="F648" s="180"/>
      <c r="G648" s="180"/>
      <c r="H648" s="180"/>
      <c r="I648" s="180"/>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row>
    <row r="649" spans="1:176" s="159" customFormat="1" x14ac:dyDescent="0.2">
      <c r="A649" s="1"/>
      <c r="B649" s="160"/>
      <c r="C649" s="136"/>
      <c r="D649" s="1"/>
      <c r="E649" s="177"/>
      <c r="F649" s="180"/>
      <c r="G649" s="180"/>
      <c r="H649" s="180"/>
      <c r="I649" s="180"/>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row>
    <row r="650" spans="1:176" s="159" customFormat="1" x14ac:dyDescent="0.2">
      <c r="A650" s="1"/>
      <c r="B650" s="160"/>
      <c r="C650" s="136"/>
      <c r="D650" s="1"/>
      <c r="E650" s="177"/>
      <c r="F650" s="180"/>
      <c r="G650" s="180"/>
      <c r="H650" s="180"/>
      <c r="I650" s="180"/>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row>
    <row r="651" spans="1:176" s="159" customFormat="1" x14ac:dyDescent="0.2">
      <c r="A651" s="1"/>
      <c r="B651" s="160"/>
      <c r="C651" s="136"/>
      <c r="D651" s="1"/>
      <c r="E651" s="177"/>
      <c r="F651" s="180"/>
      <c r="G651" s="180"/>
      <c r="H651" s="180"/>
      <c r="I651" s="180"/>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row>
    <row r="652" spans="1:176" s="159" customFormat="1" x14ac:dyDescent="0.2">
      <c r="A652" s="1"/>
      <c r="B652" s="160"/>
      <c r="C652" s="136"/>
      <c r="D652" s="1"/>
      <c r="E652" s="177"/>
      <c r="F652" s="180"/>
      <c r="G652" s="180"/>
      <c r="H652" s="180"/>
      <c r="I652" s="180"/>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row>
    <row r="653" spans="1:176" s="159" customFormat="1" x14ac:dyDescent="0.2">
      <c r="A653" s="1"/>
      <c r="B653" s="160"/>
      <c r="C653" s="136"/>
      <c r="D653" s="1"/>
      <c r="E653" s="177"/>
      <c r="F653" s="180"/>
      <c r="G653" s="180"/>
      <c r="H653" s="180"/>
      <c r="I653" s="180"/>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row>
    <row r="654" spans="1:176" s="159" customFormat="1" x14ac:dyDescent="0.2">
      <c r="A654" s="1"/>
      <c r="B654" s="160"/>
      <c r="C654" s="136"/>
      <c r="D654" s="1"/>
      <c r="E654" s="177"/>
      <c r="F654" s="180"/>
      <c r="G654" s="180"/>
      <c r="H654" s="180"/>
      <c r="I654" s="180"/>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row>
    <row r="655" spans="1:176" s="159" customFormat="1" x14ac:dyDescent="0.2">
      <c r="A655" s="1"/>
      <c r="B655" s="160"/>
      <c r="C655" s="136"/>
      <c r="D655" s="1"/>
      <c r="E655" s="177"/>
      <c r="F655" s="180"/>
      <c r="G655" s="180"/>
      <c r="H655" s="180"/>
      <c r="I655" s="180"/>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row>
    <row r="656" spans="1:176" s="159" customFormat="1" x14ac:dyDescent="0.2">
      <c r="A656" s="1"/>
      <c r="B656" s="160"/>
      <c r="C656" s="136"/>
      <c r="D656" s="1"/>
      <c r="E656" s="177"/>
      <c r="F656" s="180"/>
      <c r="G656" s="180"/>
      <c r="H656" s="180"/>
      <c r="I656" s="180"/>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row>
    <row r="657" spans="1:176" s="159" customFormat="1" x14ac:dyDescent="0.2">
      <c r="A657" s="1"/>
      <c r="B657" s="160"/>
      <c r="C657" s="136"/>
      <c r="D657" s="1"/>
      <c r="E657" s="177"/>
      <c r="F657" s="180"/>
      <c r="G657" s="180"/>
      <c r="H657" s="180"/>
      <c r="I657" s="180"/>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row>
    <row r="658" spans="1:176" s="159" customFormat="1" x14ac:dyDescent="0.2">
      <c r="A658" s="1"/>
      <c r="B658" s="160"/>
      <c r="C658" s="136"/>
      <c r="D658" s="1"/>
      <c r="E658" s="177"/>
      <c r="F658" s="180"/>
      <c r="G658" s="180"/>
      <c r="H658" s="180"/>
      <c r="I658" s="180"/>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row>
    <row r="659" spans="1:176" s="159" customFormat="1" x14ac:dyDescent="0.2">
      <c r="A659" s="1"/>
      <c r="B659" s="160"/>
      <c r="C659" s="136"/>
      <c r="D659" s="1"/>
      <c r="E659" s="177"/>
      <c r="F659" s="180"/>
      <c r="G659" s="180"/>
      <c r="H659" s="180"/>
      <c r="I659" s="180"/>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row>
    <row r="660" spans="1:176" s="159" customFormat="1" x14ac:dyDescent="0.2">
      <c r="A660" s="1"/>
      <c r="B660" s="160"/>
      <c r="C660" s="136"/>
      <c r="D660" s="1"/>
      <c r="E660" s="177"/>
      <c r="F660" s="180"/>
      <c r="G660" s="180"/>
      <c r="H660" s="180"/>
      <c r="I660" s="180"/>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row>
    <row r="661" spans="1:176" s="159" customFormat="1" x14ac:dyDescent="0.2">
      <c r="A661" s="1"/>
      <c r="B661" s="160"/>
      <c r="C661" s="136"/>
      <c r="D661" s="1"/>
      <c r="E661" s="177"/>
      <c r="F661" s="180"/>
      <c r="G661" s="180"/>
      <c r="H661" s="180"/>
      <c r="I661" s="180"/>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row>
    <row r="662" spans="1:176" s="159" customFormat="1" x14ac:dyDescent="0.2">
      <c r="A662" s="1"/>
      <c r="B662" s="160"/>
      <c r="C662" s="136"/>
      <c r="D662" s="1"/>
      <c r="E662" s="177"/>
      <c r="F662" s="180"/>
      <c r="G662" s="180"/>
      <c r="H662" s="180"/>
      <c r="I662" s="180"/>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row>
    <row r="663" spans="1:176" s="159" customFormat="1" x14ac:dyDescent="0.2">
      <c r="A663" s="1"/>
      <c r="B663" s="160"/>
      <c r="C663" s="136"/>
      <c r="D663" s="1"/>
      <c r="E663" s="177"/>
      <c r="F663" s="180"/>
      <c r="G663" s="180"/>
      <c r="H663" s="180"/>
      <c r="I663" s="180"/>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row>
    <row r="664" spans="1:176" s="159" customFormat="1" x14ac:dyDescent="0.2">
      <c r="A664" s="1"/>
      <c r="B664" s="160"/>
      <c r="C664" s="136"/>
      <c r="D664" s="1"/>
      <c r="E664" s="177"/>
      <c r="F664" s="180"/>
      <c r="G664" s="180"/>
      <c r="H664" s="180"/>
      <c r="I664" s="180"/>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row>
    <row r="665" spans="1:176" s="159" customFormat="1" x14ac:dyDescent="0.2">
      <c r="A665" s="1"/>
      <c r="B665" s="160"/>
      <c r="C665" s="136"/>
      <c r="D665" s="1"/>
      <c r="E665" s="177"/>
      <c r="F665" s="180"/>
      <c r="G665" s="180"/>
      <c r="H665" s="180"/>
      <c r="I665" s="180"/>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row>
    <row r="666" spans="1:176" s="159" customFormat="1" x14ac:dyDescent="0.2">
      <c r="A666" s="1"/>
      <c r="B666" s="160"/>
      <c r="C666" s="136"/>
      <c r="D666" s="1"/>
      <c r="E666" s="177"/>
      <c r="F666" s="180"/>
      <c r="G666" s="180"/>
      <c r="H666" s="180"/>
      <c r="I666" s="180"/>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row>
    <row r="667" spans="1:176" s="159" customFormat="1" x14ac:dyDescent="0.2">
      <c r="A667" s="1"/>
      <c r="B667" s="160"/>
      <c r="C667" s="136"/>
      <c r="D667" s="1"/>
      <c r="E667" s="177"/>
      <c r="F667" s="180"/>
      <c r="G667" s="180"/>
      <c r="H667" s="180"/>
      <c r="I667" s="180"/>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row>
    <row r="668" spans="1:176" s="159" customFormat="1" x14ac:dyDescent="0.2">
      <c r="A668" s="1"/>
      <c r="B668" s="160"/>
      <c r="C668" s="136"/>
      <c r="D668" s="1"/>
      <c r="E668" s="177"/>
      <c r="F668" s="180"/>
      <c r="G668" s="180"/>
      <c r="H668" s="180"/>
      <c r="I668" s="180"/>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row>
    <row r="669" spans="1:176" s="159" customFormat="1" x14ac:dyDescent="0.2">
      <c r="A669" s="1"/>
      <c r="B669" s="160"/>
      <c r="C669" s="136"/>
      <c r="D669" s="1"/>
      <c r="E669" s="177"/>
      <c r="F669" s="180"/>
      <c r="G669" s="180"/>
      <c r="H669" s="180"/>
      <c r="I669" s="180"/>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row>
    <row r="670" spans="1:176" s="159" customFormat="1" x14ac:dyDescent="0.2">
      <c r="A670" s="1"/>
      <c r="B670" s="160"/>
      <c r="C670" s="136"/>
      <c r="D670" s="1"/>
      <c r="E670" s="177"/>
      <c r="F670" s="180"/>
      <c r="G670" s="180"/>
      <c r="H670" s="180"/>
      <c r="I670" s="180"/>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row>
    <row r="671" spans="1:176" s="159" customFormat="1" x14ac:dyDescent="0.2">
      <c r="A671" s="1"/>
      <c r="B671" s="160"/>
      <c r="C671" s="136"/>
      <c r="D671" s="1"/>
      <c r="E671" s="177"/>
      <c r="F671" s="180"/>
      <c r="G671" s="180"/>
      <c r="H671" s="180"/>
      <c r="I671" s="180"/>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row>
    <row r="672" spans="1:176" s="159" customFormat="1" x14ac:dyDescent="0.2">
      <c r="A672" s="1"/>
      <c r="B672" s="160"/>
      <c r="C672" s="136"/>
      <c r="D672" s="1"/>
      <c r="E672" s="177"/>
      <c r="F672" s="180"/>
      <c r="G672" s="180"/>
      <c r="H672" s="180"/>
      <c r="I672" s="180"/>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row>
    <row r="673" spans="1:176" s="159" customFormat="1" x14ac:dyDescent="0.2">
      <c r="A673" s="1"/>
      <c r="B673" s="160"/>
      <c r="C673" s="136"/>
      <c r="D673" s="1"/>
      <c r="E673" s="177"/>
      <c r="F673" s="180"/>
      <c r="G673" s="180"/>
      <c r="H673" s="180"/>
      <c r="I673" s="180"/>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row>
    <row r="674" spans="1:176" s="159" customFormat="1" x14ac:dyDescent="0.2">
      <c r="A674" s="1"/>
      <c r="B674" s="160"/>
      <c r="C674" s="136"/>
      <c r="D674" s="1"/>
      <c r="E674" s="177"/>
      <c r="F674" s="180"/>
      <c r="G674" s="180"/>
      <c r="H674" s="180"/>
      <c r="I674" s="180"/>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row>
    <row r="675" spans="1:176" s="159" customFormat="1" x14ac:dyDescent="0.2">
      <c r="A675" s="1"/>
      <c r="B675" s="160"/>
      <c r="C675" s="136"/>
      <c r="D675" s="1"/>
      <c r="E675" s="177"/>
      <c r="F675" s="180"/>
      <c r="G675" s="180"/>
      <c r="H675" s="180"/>
      <c r="I675" s="180"/>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row>
    <row r="676" spans="1:176" s="159" customFormat="1" x14ac:dyDescent="0.2">
      <c r="A676" s="1"/>
      <c r="B676" s="160"/>
      <c r="C676" s="136"/>
      <c r="D676" s="1"/>
      <c r="E676" s="177"/>
      <c r="F676" s="180"/>
      <c r="G676" s="180"/>
      <c r="H676" s="180"/>
      <c r="I676" s="180"/>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row>
    <row r="677" spans="1:176" s="159" customFormat="1" x14ac:dyDescent="0.2">
      <c r="A677" s="1"/>
      <c r="B677" s="160"/>
      <c r="C677" s="136"/>
      <c r="D677" s="1"/>
      <c r="E677" s="177"/>
      <c r="F677" s="180"/>
      <c r="G677" s="180"/>
      <c r="H677" s="180"/>
      <c r="I677" s="180"/>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row>
    <row r="678" spans="1:176" s="159" customFormat="1" x14ac:dyDescent="0.2">
      <c r="A678" s="1"/>
      <c r="B678" s="160"/>
      <c r="C678" s="136"/>
      <c r="D678" s="1"/>
      <c r="E678" s="177"/>
      <c r="F678" s="180"/>
      <c r="G678" s="180"/>
      <c r="H678" s="180"/>
      <c r="I678" s="180"/>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row>
    <row r="679" spans="1:176" s="159" customFormat="1" x14ac:dyDescent="0.2">
      <c r="A679" s="1"/>
      <c r="B679" s="160"/>
      <c r="C679" s="136"/>
      <c r="D679" s="1"/>
      <c r="E679" s="177"/>
      <c r="F679" s="180"/>
      <c r="G679" s="180"/>
      <c r="H679" s="180"/>
      <c r="I679" s="180"/>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row>
    <row r="680" spans="1:176" s="159" customFormat="1" x14ac:dyDescent="0.2">
      <c r="A680" s="1"/>
      <c r="B680" s="160"/>
      <c r="C680" s="136"/>
      <c r="D680" s="1"/>
      <c r="E680" s="177"/>
      <c r="F680" s="180"/>
      <c r="G680" s="180"/>
      <c r="H680" s="180"/>
      <c r="I680" s="180"/>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row>
    <row r="681" spans="1:176" s="159" customFormat="1" x14ac:dyDescent="0.2">
      <c r="A681" s="1"/>
      <c r="B681" s="160"/>
      <c r="C681" s="136"/>
      <c r="D681" s="1"/>
      <c r="E681" s="177"/>
      <c r="F681" s="180"/>
      <c r="G681" s="180"/>
      <c r="H681" s="180"/>
      <c r="I681" s="180"/>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row>
    <row r="682" spans="1:176" s="159" customFormat="1" x14ac:dyDescent="0.2">
      <c r="A682" s="1"/>
      <c r="B682" s="160"/>
      <c r="C682" s="136"/>
      <c r="D682" s="1"/>
      <c r="E682" s="177"/>
      <c r="F682" s="180"/>
      <c r="G682" s="180"/>
      <c r="H682" s="180"/>
      <c r="I682" s="180"/>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row>
    <row r="683" spans="1:176" s="159" customFormat="1" x14ac:dyDescent="0.2">
      <c r="A683" s="1"/>
      <c r="B683" s="160"/>
      <c r="C683" s="136"/>
      <c r="D683" s="1"/>
      <c r="E683" s="177"/>
      <c r="F683" s="180"/>
      <c r="G683" s="180"/>
      <c r="H683" s="180"/>
      <c r="I683" s="180"/>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row>
    <row r="684" spans="1:176" s="159" customFormat="1" x14ac:dyDescent="0.2">
      <c r="A684" s="1"/>
      <c r="B684" s="160"/>
      <c r="C684" s="136"/>
      <c r="D684" s="1"/>
      <c r="E684" s="177"/>
      <c r="F684" s="180"/>
      <c r="G684" s="180"/>
      <c r="H684" s="180"/>
      <c r="I684" s="180"/>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row>
    <row r="685" spans="1:176" s="159" customFormat="1" x14ac:dyDescent="0.2">
      <c r="A685" s="1"/>
      <c r="B685" s="160"/>
      <c r="C685" s="136"/>
      <c r="D685" s="1"/>
      <c r="E685" s="177"/>
      <c r="F685" s="180"/>
      <c r="G685" s="180"/>
      <c r="H685" s="180"/>
      <c r="I685" s="180"/>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row>
    <row r="686" spans="1:176" s="159" customFormat="1" x14ac:dyDescent="0.2">
      <c r="A686" s="1"/>
      <c r="B686" s="160"/>
      <c r="C686" s="136"/>
      <c r="D686" s="1"/>
      <c r="E686" s="177"/>
      <c r="F686" s="180"/>
      <c r="G686" s="180"/>
      <c r="H686" s="180"/>
      <c r="I686" s="180"/>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row>
    <row r="687" spans="1:176" s="159" customFormat="1" x14ac:dyDescent="0.2">
      <c r="A687" s="1"/>
      <c r="B687" s="160"/>
      <c r="C687" s="136"/>
      <c r="D687" s="1"/>
      <c r="E687" s="177"/>
      <c r="F687" s="180"/>
      <c r="G687" s="180"/>
      <c r="H687" s="180"/>
      <c r="I687" s="180"/>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row>
    <row r="688" spans="1:176" s="159" customFormat="1" x14ac:dyDescent="0.2">
      <c r="A688" s="1"/>
      <c r="B688" s="160"/>
      <c r="C688" s="136"/>
      <c r="D688" s="1"/>
      <c r="E688" s="177"/>
      <c r="F688" s="180"/>
      <c r="G688" s="180"/>
      <c r="H688" s="180"/>
      <c r="I688" s="180"/>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row>
    <row r="689" spans="1:176" s="159" customFormat="1" x14ac:dyDescent="0.2">
      <c r="A689" s="1"/>
      <c r="B689" s="160"/>
      <c r="C689" s="136"/>
      <c r="D689" s="1"/>
      <c r="E689" s="177"/>
      <c r="F689" s="180"/>
      <c r="G689" s="180"/>
      <c r="H689" s="180"/>
      <c r="I689" s="180"/>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row>
    <row r="690" spans="1:176" s="159" customFormat="1" x14ac:dyDescent="0.2">
      <c r="A690" s="1"/>
      <c r="B690" s="160"/>
      <c r="C690" s="136"/>
      <c r="D690" s="1"/>
      <c r="E690" s="177"/>
      <c r="F690" s="180"/>
      <c r="G690" s="180"/>
      <c r="H690" s="180"/>
      <c r="I690" s="180"/>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row>
    <row r="691" spans="1:176" s="159" customFormat="1" x14ac:dyDescent="0.2">
      <c r="A691" s="1"/>
      <c r="B691" s="160"/>
      <c r="C691" s="136"/>
      <c r="D691" s="1"/>
      <c r="E691" s="177"/>
      <c r="F691" s="180"/>
      <c r="G691" s="180"/>
      <c r="H691" s="180"/>
      <c r="I691" s="180"/>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row>
    <row r="692" spans="1:176" s="159" customFormat="1" x14ac:dyDescent="0.2">
      <c r="A692" s="1"/>
      <c r="B692" s="160"/>
      <c r="C692" s="136"/>
      <c r="D692" s="1"/>
      <c r="E692" s="177"/>
      <c r="F692" s="180"/>
      <c r="G692" s="180"/>
      <c r="H692" s="180"/>
      <c r="I692" s="180"/>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row>
    <row r="693" spans="1:176" s="159" customFormat="1" x14ac:dyDescent="0.2">
      <c r="A693" s="1"/>
      <c r="B693" s="160"/>
      <c r="C693" s="136"/>
      <c r="D693" s="1"/>
      <c r="E693" s="177"/>
      <c r="F693" s="180"/>
      <c r="G693" s="180"/>
      <c r="H693" s="180"/>
      <c r="I693" s="180"/>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row>
    <row r="694" spans="1:176" s="159" customFormat="1" x14ac:dyDescent="0.2">
      <c r="A694" s="1"/>
      <c r="B694" s="160"/>
      <c r="C694" s="136"/>
      <c r="D694" s="1"/>
      <c r="E694" s="177"/>
      <c r="F694" s="180"/>
      <c r="G694" s="180"/>
      <c r="H694" s="180"/>
      <c r="I694" s="180"/>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row>
    <row r="695" spans="1:176" s="159" customFormat="1" x14ac:dyDescent="0.2">
      <c r="A695" s="1"/>
      <c r="B695" s="160"/>
      <c r="C695" s="136"/>
      <c r="D695" s="1"/>
      <c r="E695" s="177"/>
      <c r="F695" s="180"/>
      <c r="G695" s="180"/>
      <c r="H695" s="180"/>
      <c r="I695" s="180"/>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row>
    <row r="696" spans="1:176" s="159" customFormat="1" x14ac:dyDescent="0.2">
      <c r="A696" s="1"/>
      <c r="B696" s="160"/>
      <c r="C696" s="136"/>
      <c r="D696" s="1"/>
      <c r="E696" s="177"/>
      <c r="F696" s="180"/>
      <c r="G696" s="180"/>
      <c r="H696" s="180"/>
      <c r="I696" s="180"/>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row>
    <row r="697" spans="1:176" s="159" customFormat="1" x14ac:dyDescent="0.2">
      <c r="A697" s="1"/>
      <c r="B697" s="160"/>
      <c r="C697" s="136"/>
      <c r="D697" s="1"/>
      <c r="E697" s="177"/>
      <c r="F697" s="180"/>
      <c r="G697" s="180"/>
      <c r="H697" s="180"/>
      <c r="I697" s="180"/>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row>
    <row r="698" spans="1:176" s="159" customFormat="1" x14ac:dyDescent="0.2">
      <c r="A698" s="1"/>
      <c r="B698" s="160"/>
      <c r="C698" s="136"/>
      <c r="D698" s="1"/>
      <c r="E698" s="177"/>
      <c r="F698" s="180"/>
      <c r="G698" s="180"/>
      <c r="H698" s="180"/>
      <c r="I698" s="180"/>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row>
    <row r="699" spans="1:176" s="159" customFormat="1" x14ac:dyDescent="0.2">
      <c r="A699" s="1"/>
      <c r="B699" s="160"/>
      <c r="C699" s="136"/>
      <c r="D699" s="1"/>
      <c r="E699" s="177"/>
      <c r="F699" s="180"/>
      <c r="G699" s="180"/>
      <c r="H699" s="180"/>
      <c r="I699" s="180"/>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row>
    <row r="700" spans="1:176" s="159" customFormat="1" x14ac:dyDescent="0.2">
      <c r="A700" s="1"/>
      <c r="B700" s="160"/>
      <c r="C700" s="136"/>
      <c r="D700" s="1"/>
      <c r="E700" s="177"/>
      <c r="F700" s="180"/>
      <c r="G700" s="180"/>
      <c r="H700" s="180"/>
      <c r="I700" s="180"/>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row>
    <row r="701" spans="1:176" s="159" customFormat="1" x14ac:dyDescent="0.2">
      <c r="A701" s="1"/>
      <c r="B701" s="160"/>
      <c r="C701" s="136"/>
      <c r="D701" s="1"/>
      <c r="E701" s="177"/>
      <c r="F701" s="180"/>
      <c r="G701" s="180"/>
      <c r="H701" s="180"/>
      <c r="I701" s="180"/>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row>
    <row r="702" spans="1:176" s="159" customFormat="1" x14ac:dyDescent="0.2">
      <c r="A702" s="1"/>
      <c r="B702" s="160"/>
      <c r="C702" s="136"/>
      <c r="D702" s="1"/>
      <c r="E702" s="177"/>
      <c r="F702" s="180"/>
      <c r="G702" s="180"/>
      <c r="H702" s="180"/>
      <c r="I702" s="180"/>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row>
    <row r="703" spans="1:176" s="159" customFormat="1" x14ac:dyDescent="0.2">
      <c r="A703" s="1"/>
      <c r="B703" s="160"/>
      <c r="C703" s="136"/>
      <c r="D703" s="1"/>
      <c r="E703" s="177"/>
      <c r="F703" s="180"/>
      <c r="G703" s="180"/>
      <c r="H703" s="180"/>
      <c r="I703" s="180"/>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row>
    <row r="704" spans="1:176" s="159" customFormat="1" x14ac:dyDescent="0.2">
      <c r="A704" s="1"/>
      <c r="B704" s="160"/>
      <c r="C704" s="136"/>
      <c r="D704" s="1"/>
      <c r="E704" s="177"/>
      <c r="F704" s="180"/>
      <c r="G704" s="180"/>
      <c r="H704" s="180"/>
      <c r="I704" s="180"/>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row>
    <row r="705" spans="1:176" s="159" customFormat="1" x14ac:dyDescent="0.2">
      <c r="A705" s="1"/>
      <c r="B705" s="160"/>
      <c r="C705" s="136"/>
      <c r="D705" s="1"/>
      <c r="E705" s="177"/>
      <c r="F705" s="180"/>
      <c r="G705" s="180"/>
      <c r="H705" s="180"/>
      <c r="I705" s="180"/>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row>
    <row r="706" spans="1:176" s="159" customFormat="1" x14ac:dyDescent="0.2">
      <c r="A706" s="1"/>
      <c r="B706" s="160"/>
      <c r="C706" s="136"/>
      <c r="D706" s="1"/>
      <c r="E706" s="177"/>
      <c r="F706" s="180"/>
      <c r="G706" s="180"/>
      <c r="H706" s="180"/>
      <c r="I706" s="180"/>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row>
    <row r="707" spans="1:176" s="159" customFormat="1" x14ac:dyDescent="0.2">
      <c r="A707" s="1"/>
      <c r="B707" s="160"/>
      <c r="C707" s="136"/>
      <c r="D707" s="1"/>
      <c r="E707" s="177"/>
      <c r="F707" s="180"/>
      <c r="G707" s="180"/>
      <c r="H707" s="180"/>
      <c r="I707" s="180"/>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row>
    <row r="708" spans="1:176" s="159" customFormat="1" x14ac:dyDescent="0.2">
      <c r="A708" s="1"/>
      <c r="B708" s="160"/>
      <c r="C708" s="136"/>
      <c r="D708" s="1"/>
      <c r="E708" s="177"/>
      <c r="F708" s="180"/>
      <c r="G708" s="180"/>
      <c r="H708" s="180"/>
      <c r="I708" s="180"/>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row>
    <row r="709" spans="1:176" s="159" customFormat="1" x14ac:dyDescent="0.2">
      <c r="A709" s="1"/>
      <c r="B709" s="160"/>
      <c r="C709" s="136"/>
      <c r="D709" s="1"/>
      <c r="E709" s="177"/>
      <c r="F709" s="180"/>
      <c r="G709" s="180"/>
      <c r="H709" s="180"/>
      <c r="I709" s="180"/>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row>
    <row r="710" spans="1:176" s="159" customFormat="1" x14ac:dyDescent="0.2">
      <c r="A710" s="1"/>
      <c r="B710" s="160"/>
      <c r="C710" s="136"/>
      <c r="D710" s="1"/>
      <c r="E710" s="177"/>
      <c r="F710" s="180"/>
      <c r="G710" s="180"/>
      <c r="H710" s="180"/>
      <c r="I710" s="180"/>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row>
    <row r="711" spans="1:176" s="159" customFormat="1" x14ac:dyDescent="0.2">
      <c r="A711" s="1"/>
      <c r="B711" s="160"/>
      <c r="C711" s="136"/>
      <c r="D711" s="1"/>
      <c r="E711" s="177"/>
      <c r="F711" s="180"/>
      <c r="G711" s="180"/>
      <c r="H711" s="180"/>
      <c r="I711" s="180"/>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row>
    <row r="712" spans="1:176" s="159" customFormat="1" x14ac:dyDescent="0.2">
      <c r="A712" s="1"/>
      <c r="B712" s="160"/>
      <c r="C712" s="136"/>
      <c r="D712" s="1"/>
      <c r="E712" s="177"/>
      <c r="F712" s="180"/>
      <c r="G712" s="180"/>
      <c r="H712" s="180"/>
      <c r="I712" s="180"/>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row>
    <row r="713" spans="1:176" s="159" customFormat="1" x14ac:dyDescent="0.2">
      <c r="A713" s="1"/>
      <c r="B713" s="160"/>
      <c r="C713" s="136"/>
      <c r="D713" s="1"/>
      <c r="E713" s="177"/>
      <c r="F713" s="180"/>
      <c r="G713" s="180"/>
      <c r="H713" s="180"/>
      <c r="I713" s="180"/>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row>
    <row r="714" spans="1:176" s="159" customFormat="1" x14ac:dyDescent="0.2">
      <c r="A714" s="1"/>
      <c r="B714" s="160"/>
      <c r="C714" s="136"/>
      <c r="D714" s="1"/>
      <c r="E714" s="177"/>
      <c r="F714" s="180"/>
      <c r="G714" s="180"/>
      <c r="H714" s="180"/>
      <c r="I714" s="180"/>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row>
    <row r="715" spans="1:176" s="159" customFormat="1" x14ac:dyDescent="0.2">
      <c r="A715" s="1"/>
      <c r="B715" s="160"/>
      <c r="C715" s="136"/>
      <c r="D715" s="1"/>
      <c r="E715" s="177"/>
      <c r="F715" s="180"/>
      <c r="G715" s="180"/>
      <c r="H715" s="180"/>
      <c r="I715" s="180"/>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row>
    <row r="716" spans="1:176" s="159" customFormat="1" x14ac:dyDescent="0.2">
      <c r="A716" s="1"/>
      <c r="B716" s="160"/>
      <c r="C716" s="136"/>
      <c r="D716" s="1"/>
      <c r="E716" s="177"/>
      <c r="F716" s="180"/>
      <c r="G716" s="180"/>
      <c r="H716" s="180"/>
      <c r="I716" s="180"/>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row>
    <row r="717" spans="1:176" s="159" customFormat="1" x14ac:dyDescent="0.2">
      <c r="A717" s="1"/>
      <c r="B717" s="160"/>
      <c r="C717" s="136"/>
      <c r="D717" s="1"/>
      <c r="E717" s="177"/>
      <c r="F717" s="180"/>
      <c r="G717" s="180"/>
      <c r="H717" s="180"/>
      <c r="I717" s="180"/>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row>
    <row r="718" spans="1:176" s="159" customFormat="1" x14ac:dyDescent="0.2">
      <c r="A718" s="1"/>
      <c r="B718" s="160"/>
      <c r="C718" s="136"/>
      <c r="D718" s="1"/>
      <c r="E718" s="177"/>
      <c r="F718" s="180"/>
      <c r="G718" s="180"/>
      <c r="H718" s="180"/>
      <c r="I718" s="180"/>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row>
    <row r="719" spans="1:176" s="159" customFormat="1" x14ac:dyDescent="0.2">
      <c r="A719" s="1"/>
      <c r="B719" s="160"/>
      <c r="C719" s="136"/>
      <c r="D719" s="1"/>
      <c r="E719" s="177"/>
      <c r="F719" s="180"/>
      <c r="G719" s="180"/>
      <c r="H719" s="180"/>
      <c r="I719" s="180"/>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row>
    <row r="720" spans="1:176" s="159" customFormat="1" x14ac:dyDescent="0.2">
      <c r="A720" s="1"/>
      <c r="B720" s="160"/>
      <c r="C720" s="136"/>
      <c r="D720" s="1"/>
      <c r="E720" s="177"/>
      <c r="F720" s="180"/>
      <c r="G720" s="180"/>
      <c r="H720" s="180"/>
      <c r="I720" s="180"/>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row>
    <row r="721" spans="1:176" s="159" customFormat="1" x14ac:dyDescent="0.2">
      <c r="A721" s="1"/>
      <c r="B721" s="160"/>
      <c r="C721" s="136"/>
      <c r="D721" s="1"/>
      <c r="E721" s="177"/>
      <c r="F721" s="180"/>
      <c r="G721" s="180"/>
      <c r="H721" s="180"/>
      <c r="I721" s="180"/>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row>
    <row r="722" spans="1:176" s="159" customFormat="1" x14ac:dyDescent="0.2">
      <c r="A722" s="1"/>
      <c r="B722" s="160"/>
      <c r="C722" s="136"/>
      <c r="D722" s="1"/>
      <c r="E722" s="177"/>
      <c r="F722" s="180"/>
      <c r="G722" s="180"/>
      <c r="H722" s="180"/>
      <c r="I722" s="180"/>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row>
    <row r="723" spans="1:176" s="159" customFormat="1" x14ac:dyDescent="0.2">
      <c r="A723" s="1"/>
      <c r="B723" s="160"/>
      <c r="C723" s="136"/>
      <c r="D723" s="1"/>
      <c r="E723" s="177"/>
      <c r="F723" s="180"/>
      <c r="G723" s="180"/>
      <c r="H723" s="180"/>
      <c r="I723" s="180"/>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row>
    <row r="724" spans="1:176" s="159" customFormat="1" x14ac:dyDescent="0.2">
      <c r="A724" s="1"/>
      <c r="B724" s="160"/>
      <c r="C724" s="136"/>
      <c r="D724" s="1"/>
      <c r="E724" s="177"/>
      <c r="F724" s="180"/>
      <c r="G724" s="180"/>
      <c r="H724" s="180"/>
      <c r="I724" s="180"/>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row>
    <row r="725" spans="1:176" s="159" customFormat="1" x14ac:dyDescent="0.2">
      <c r="A725" s="1"/>
      <c r="B725" s="160"/>
      <c r="C725" s="136"/>
      <c r="D725" s="1"/>
      <c r="E725" s="177"/>
      <c r="F725" s="180"/>
      <c r="G725" s="180"/>
      <c r="H725" s="180"/>
      <c r="I725" s="180"/>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row>
    <row r="726" spans="1:176" s="159" customFormat="1" x14ac:dyDescent="0.2">
      <c r="A726" s="1"/>
      <c r="B726" s="160"/>
      <c r="C726" s="136"/>
      <c r="D726" s="1"/>
      <c r="E726" s="177"/>
      <c r="F726" s="180"/>
      <c r="G726" s="180"/>
      <c r="H726" s="180"/>
      <c r="I726" s="180"/>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row>
    <row r="727" spans="1:176" s="159" customFormat="1" x14ac:dyDescent="0.2">
      <c r="A727" s="1"/>
      <c r="B727" s="160"/>
      <c r="C727" s="136"/>
      <c r="D727" s="1"/>
      <c r="E727" s="177"/>
      <c r="F727" s="180"/>
      <c r="G727" s="180"/>
      <c r="H727" s="180"/>
      <c r="I727" s="180"/>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row>
    <row r="728" spans="1:176" s="159" customFormat="1" x14ac:dyDescent="0.2">
      <c r="A728" s="1"/>
      <c r="B728" s="160"/>
      <c r="C728" s="136"/>
      <c r="D728" s="1"/>
      <c r="E728" s="177"/>
      <c r="F728" s="180"/>
      <c r="G728" s="180"/>
      <c r="H728" s="180"/>
      <c r="I728" s="180"/>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row>
    <row r="729" spans="1:176" s="159" customFormat="1" x14ac:dyDescent="0.2">
      <c r="A729" s="1"/>
      <c r="B729" s="160"/>
      <c r="C729" s="136"/>
      <c r="D729" s="1"/>
      <c r="E729" s="177"/>
      <c r="F729" s="180"/>
      <c r="G729" s="180"/>
      <c r="H729" s="180"/>
      <c r="I729" s="180"/>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row>
    <row r="730" spans="1:176" s="159" customFormat="1" x14ac:dyDescent="0.2">
      <c r="A730" s="1"/>
      <c r="B730" s="160"/>
      <c r="C730" s="136"/>
      <c r="D730" s="1"/>
      <c r="E730" s="177"/>
      <c r="F730" s="180"/>
      <c r="G730" s="180"/>
      <c r="H730" s="180"/>
      <c r="I730" s="180"/>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row>
    <row r="731" spans="1:176" s="159" customFormat="1" x14ac:dyDescent="0.2">
      <c r="A731" s="1"/>
      <c r="B731" s="160"/>
      <c r="C731" s="136"/>
      <c r="D731" s="1"/>
      <c r="E731" s="177"/>
      <c r="F731" s="180"/>
      <c r="G731" s="180"/>
      <c r="H731" s="180"/>
      <c r="I731" s="180"/>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row>
    <row r="732" spans="1:176" s="159" customFormat="1" x14ac:dyDescent="0.2">
      <c r="A732" s="1"/>
      <c r="B732" s="160"/>
      <c r="C732" s="136"/>
      <c r="D732" s="1"/>
      <c r="E732" s="177"/>
      <c r="F732" s="180"/>
      <c r="G732" s="180"/>
      <c r="H732" s="180"/>
      <c r="I732" s="180"/>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row>
    <row r="733" spans="1:176" s="159" customFormat="1" x14ac:dyDescent="0.2">
      <c r="A733" s="1"/>
      <c r="B733" s="160"/>
      <c r="C733" s="136"/>
      <c r="D733" s="1"/>
      <c r="E733" s="177"/>
      <c r="F733" s="180"/>
      <c r="G733" s="180"/>
      <c r="H733" s="180"/>
      <c r="I733" s="180"/>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row>
    <row r="734" spans="1:176" s="159" customFormat="1" x14ac:dyDescent="0.2">
      <c r="A734" s="1"/>
      <c r="B734" s="160"/>
      <c r="C734" s="136"/>
      <c r="D734" s="1"/>
      <c r="E734" s="177"/>
      <c r="F734" s="180"/>
      <c r="G734" s="180"/>
      <c r="H734" s="180"/>
      <c r="I734" s="180"/>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row>
    <row r="735" spans="1:176" s="159" customFormat="1" x14ac:dyDescent="0.2">
      <c r="A735" s="1"/>
      <c r="B735" s="160"/>
      <c r="C735" s="136"/>
      <c r="D735" s="1"/>
      <c r="E735" s="177"/>
      <c r="F735" s="180"/>
      <c r="G735" s="180"/>
      <c r="H735" s="180"/>
      <c r="I735" s="180"/>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row>
    <row r="736" spans="1:176" s="159" customFormat="1" x14ac:dyDescent="0.2">
      <c r="A736" s="1"/>
      <c r="B736" s="160"/>
      <c r="C736" s="136"/>
      <c r="D736" s="1"/>
      <c r="E736" s="177"/>
      <c r="F736" s="180"/>
      <c r="G736" s="180"/>
      <c r="H736" s="180"/>
      <c r="I736" s="180"/>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row>
    <row r="737" spans="1:176" s="159" customFormat="1" x14ac:dyDescent="0.2">
      <c r="A737" s="1"/>
      <c r="B737" s="160"/>
      <c r="C737" s="136"/>
      <c r="D737" s="1"/>
      <c r="E737" s="177"/>
      <c r="F737" s="180"/>
      <c r="G737" s="180"/>
      <c r="H737" s="180"/>
      <c r="I737" s="180"/>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row>
    <row r="738" spans="1:176" s="159" customFormat="1" x14ac:dyDescent="0.2">
      <c r="A738" s="1"/>
      <c r="B738" s="160"/>
      <c r="C738" s="136"/>
      <c r="D738" s="1"/>
      <c r="E738" s="177"/>
      <c r="F738" s="180"/>
      <c r="G738" s="180"/>
      <c r="H738" s="180"/>
      <c r="I738" s="180"/>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row>
    <row r="739" spans="1:176" s="159" customFormat="1" x14ac:dyDescent="0.2">
      <c r="A739" s="1"/>
      <c r="B739" s="160"/>
      <c r="C739" s="136"/>
      <c r="D739" s="1"/>
      <c r="E739" s="177"/>
      <c r="F739" s="180"/>
      <c r="G739" s="180"/>
      <c r="H739" s="180"/>
      <c r="I739" s="180"/>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row>
    <row r="740" spans="1:176" s="159" customFormat="1" x14ac:dyDescent="0.2">
      <c r="A740" s="1"/>
      <c r="B740" s="160"/>
      <c r="C740" s="136"/>
      <c r="D740" s="1"/>
      <c r="E740" s="177"/>
      <c r="F740" s="180"/>
      <c r="G740" s="180"/>
      <c r="H740" s="180"/>
      <c r="I740" s="180"/>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row>
    <row r="741" spans="1:176" s="159" customFormat="1" x14ac:dyDescent="0.2">
      <c r="A741" s="1"/>
      <c r="B741" s="160"/>
      <c r="C741" s="136"/>
      <c r="D741" s="1"/>
      <c r="E741" s="177"/>
      <c r="F741" s="180"/>
      <c r="G741" s="180"/>
      <c r="H741" s="180"/>
      <c r="I741" s="180"/>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row>
    <row r="742" spans="1:176" s="159" customFormat="1" x14ac:dyDescent="0.2">
      <c r="A742" s="1"/>
      <c r="B742" s="160"/>
      <c r="C742" s="136"/>
      <c r="D742" s="1"/>
      <c r="E742" s="177"/>
      <c r="F742" s="180"/>
      <c r="G742" s="180"/>
      <c r="H742" s="180"/>
      <c r="I742" s="180"/>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row>
    <row r="743" spans="1:176" s="159" customFormat="1" x14ac:dyDescent="0.2">
      <c r="A743" s="1"/>
      <c r="B743" s="160"/>
      <c r="C743" s="136"/>
      <c r="D743" s="1"/>
      <c r="E743" s="177"/>
      <c r="F743" s="180"/>
      <c r="G743" s="180"/>
      <c r="H743" s="180"/>
      <c r="I743" s="180"/>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row>
    <row r="744" spans="1:176" s="159" customFormat="1" x14ac:dyDescent="0.2">
      <c r="A744" s="1"/>
      <c r="B744" s="160"/>
      <c r="C744" s="136"/>
      <c r="D744" s="1"/>
      <c r="E744" s="177"/>
      <c r="F744" s="180"/>
      <c r="G744" s="180"/>
      <c r="H744" s="180"/>
      <c r="I744" s="180"/>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row>
    <row r="745" spans="1:176" s="159" customFormat="1" x14ac:dyDescent="0.2">
      <c r="A745" s="1"/>
      <c r="B745" s="160"/>
      <c r="C745" s="136"/>
      <c r="D745" s="1"/>
      <c r="E745" s="177"/>
      <c r="F745" s="180"/>
      <c r="G745" s="180"/>
      <c r="H745" s="180"/>
      <c r="I745" s="180"/>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row>
    <row r="746" spans="1:176" s="159" customFormat="1" x14ac:dyDescent="0.2">
      <c r="A746" s="1"/>
      <c r="B746" s="160"/>
      <c r="C746" s="136"/>
      <c r="D746" s="1"/>
      <c r="E746" s="177"/>
      <c r="F746" s="180"/>
      <c r="G746" s="180"/>
      <c r="H746" s="180"/>
      <c r="I746" s="180"/>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row>
    <row r="747" spans="1:176" s="159" customFormat="1" x14ac:dyDescent="0.2">
      <c r="A747" s="1"/>
      <c r="B747" s="160"/>
      <c r="C747" s="136"/>
      <c r="D747" s="1"/>
      <c r="E747" s="177"/>
      <c r="F747" s="180"/>
      <c r="G747" s="180"/>
      <c r="H747" s="180"/>
      <c r="I747" s="180"/>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row>
    <row r="748" spans="1:176" s="159" customFormat="1" x14ac:dyDescent="0.2">
      <c r="A748" s="1"/>
      <c r="B748" s="160"/>
      <c r="C748" s="136"/>
      <c r="D748" s="1"/>
      <c r="E748" s="177"/>
      <c r="F748" s="180"/>
      <c r="G748" s="180"/>
      <c r="H748" s="180"/>
      <c r="I748" s="180"/>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row>
    <row r="749" spans="1:176" s="159" customFormat="1" x14ac:dyDescent="0.2">
      <c r="A749" s="1"/>
      <c r="B749" s="160"/>
      <c r="C749" s="136"/>
      <c r="D749" s="1"/>
      <c r="E749" s="177"/>
      <c r="F749" s="180"/>
      <c r="G749" s="180"/>
      <c r="H749" s="180"/>
      <c r="I749" s="180"/>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row>
    <row r="750" spans="1:176" s="159" customFormat="1" x14ac:dyDescent="0.2">
      <c r="A750" s="1"/>
      <c r="B750" s="160"/>
      <c r="C750" s="136"/>
      <c r="D750" s="1"/>
      <c r="E750" s="177"/>
      <c r="F750" s="180"/>
      <c r="G750" s="180"/>
      <c r="H750" s="180"/>
      <c r="I750" s="180"/>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row>
    <row r="751" spans="1:176" s="159" customFormat="1" x14ac:dyDescent="0.2">
      <c r="A751" s="1"/>
      <c r="B751" s="160"/>
      <c r="C751" s="136"/>
      <c r="D751" s="1"/>
      <c r="E751" s="177"/>
      <c r="F751" s="180"/>
      <c r="G751" s="180"/>
      <c r="H751" s="180"/>
      <c r="I751" s="180"/>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row>
    <row r="752" spans="1:176" s="159" customFormat="1" x14ac:dyDescent="0.2">
      <c r="A752" s="1"/>
      <c r="B752" s="160"/>
      <c r="C752" s="136"/>
      <c r="D752" s="1"/>
      <c r="E752" s="177"/>
      <c r="F752" s="180"/>
      <c r="G752" s="180"/>
      <c r="H752" s="180"/>
      <c r="I752" s="180"/>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row>
    <row r="753" spans="1:176" s="159" customFormat="1" x14ac:dyDescent="0.2">
      <c r="A753" s="1"/>
      <c r="B753" s="160"/>
      <c r="C753" s="136"/>
      <c r="D753" s="1"/>
      <c r="E753" s="177"/>
      <c r="F753" s="180"/>
      <c r="G753" s="180"/>
      <c r="H753" s="180"/>
      <c r="I753" s="180"/>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row>
    <row r="754" spans="1:176" s="159" customFormat="1" x14ac:dyDescent="0.2">
      <c r="A754" s="1"/>
      <c r="B754" s="160"/>
      <c r="C754" s="136"/>
      <c r="D754" s="1"/>
      <c r="E754" s="177"/>
      <c r="F754" s="180"/>
      <c r="G754" s="180"/>
      <c r="H754" s="180"/>
      <c r="I754" s="180"/>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row>
    <row r="755" spans="1:176" s="159" customFormat="1" x14ac:dyDescent="0.2">
      <c r="A755" s="1"/>
      <c r="B755" s="160"/>
      <c r="C755" s="136"/>
      <c r="D755" s="1"/>
      <c r="E755" s="177"/>
      <c r="F755" s="180"/>
      <c r="G755" s="180"/>
      <c r="H755" s="180"/>
      <c r="I755" s="180"/>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row>
    <row r="756" spans="1:176" s="159" customFormat="1" x14ac:dyDescent="0.2">
      <c r="A756" s="1"/>
      <c r="B756" s="160"/>
      <c r="C756" s="136"/>
      <c r="D756" s="1"/>
      <c r="E756" s="177"/>
      <c r="F756" s="180"/>
      <c r="G756" s="180"/>
      <c r="H756" s="180"/>
      <c r="I756" s="180"/>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row>
    <row r="757" spans="1:176" s="159" customFormat="1" x14ac:dyDescent="0.2">
      <c r="A757" s="1"/>
      <c r="B757" s="160"/>
      <c r="C757" s="136"/>
      <c r="D757" s="1"/>
      <c r="E757" s="177"/>
      <c r="F757" s="180"/>
      <c r="G757" s="180"/>
      <c r="H757" s="180"/>
      <c r="I757" s="180"/>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row>
    <row r="758" spans="1:176" s="159" customFormat="1" x14ac:dyDescent="0.2">
      <c r="A758" s="1"/>
      <c r="B758" s="160"/>
      <c r="C758" s="136"/>
      <c r="D758" s="1"/>
      <c r="E758" s="177"/>
      <c r="F758" s="180"/>
      <c r="G758" s="180"/>
      <c r="H758" s="180"/>
      <c r="I758" s="180"/>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row>
    <row r="759" spans="1:176" s="159" customFormat="1" x14ac:dyDescent="0.2">
      <c r="A759" s="1"/>
      <c r="B759" s="160"/>
      <c r="C759" s="136"/>
      <c r="D759" s="1"/>
      <c r="E759" s="177"/>
      <c r="F759" s="180"/>
      <c r="G759" s="180"/>
      <c r="H759" s="180"/>
      <c r="I759" s="180"/>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row>
    <row r="760" spans="1:176" s="159" customFormat="1" x14ac:dyDescent="0.2">
      <c r="A760" s="1"/>
      <c r="B760" s="160"/>
      <c r="C760" s="136"/>
      <c r="D760" s="1"/>
      <c r="E760" s="177"/>
      <c r="F760" s="180"/>
      <c r="G760" s="180"/>
      <c r="H760" s="180"/>
      <c r="I760" s="180"/>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row>
    <row r="761" spans="1:176" s="159" customFormat="1" x14ac:dyDescent="0.2">
      <c r="A761" s="1"/>
      <c r="B761" s="160"/>
      <c r="C761" s="136"/>
      <c r="D761" s="1"/>
      <c r="E761" s="177"/>
      <c r="F761" s="180"/>
      <c r="G761" s="180"/>
      <c r="H761" s="180"/>
      <c r="I761" s="180"/>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row>
    <row r="762" spans="1:176" s="159" customFormat="1" x14ac:dyDescent="0.2">
      <c r="A762" s="1"/>
      <c r="B762" s="160"/>
      <c r="C762" s="136"/>
      <c r="D762" s="1"/>
      <c r="E762" s="177"/>
      <c r="F762" s="180"/>
      <c r="G762" s="180"/>
      <c r="H762" s="180"/>
      <c r="I762" s="180"/>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row>
    <row r="763" spans="1:176" s="159" customFormat="1" x14ac:dyDescent="0.2">
      <c r="A763" s="1"/>
      <c r="B763" s="160"/>
      <c r="C763" s="136"/>
      <c r="D763" s="1"/>
      <c r="E763" s="177"/>
      <c r="F763" s="180"/>
      <c r="G763" s="180"/>
      <c r="H763" s="180"/>
      <c r="I763" s="180"/>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row>
    <row r="764" spans="1:176" s="159" customFormat="1" x14ac:dyDescent="0.2">
      <c r="A764" s="1"/>
      <c r="B764" s="160"/>
      <c r="C764" s="136"/>
      <c r="D764" s="1"/>
      <c r="E764" s="177"/>
      <c r="F764" s="180"/>
      <c r="G764" s="180"/>
      <c r="H764" s="180"/>
      <c r="I764" s="180"/>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row>
    <row r="765" spans="1:176" s="159" customFormat="1" x14ac:dyDescent="0.2">
      <c r="A765" s="1"/>
      <c r="B765" s="160"/>
      <c r="C765" s="136"/>
      <c r="D765" s="1"/>
      <c r="E765" s="177"/>
      <c r="F765" s="180"/>
      <c r="G765" s="180"/>
      <c r="H765" s="180"/>
      <c r="I765" s="180"/>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row>
    <row r="766" spans="1:176" s="159" customFormat="1" x14ac:dyDescent="0.2">
      <c r="A766" s="1"/>
      <c r="B766" s="160"/>
      <c r="C766" s="136"/>
      <c r="D766" s="1"/>
      <c r="E766" s="177"/>
      <c r="F766" s="180"/>
      <c r="G766" s="180"/>
      <c r="H766" s="180"/>
      <c r="I766" s="180"/>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row>
    <row r="767" spans="1:176" s="159" customFormat="1" x14ac:dyDescent="0.2">
      <c r="A767" s="1"/>
      <c r="B767" s="160"/>
      <c r="C767" s="136"/>
      <c r="D767" s="1"/>
      <c r="E767" s="177"/>
      <c r="F767" s="180"/>
      <c r="G767" s="180"/>
      <c r="H767" s="180"/>
      <c r="I767" s="180"/>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row>
    <row r="768" spans="1:176" s="159" customFormat="1" x14ac:dyDescent="0.2">
      <c r="A768" s="1"/>
      <c r="B768" s="160"/>
      <c r="C768" s="136"/>
      <c r="D768" s="1"/>
      <c r="E768" s="177"/>
      <c r="F768" s="180"/>
      <c r="G768" s="180"/>
      <c r="H768" s="180"/>
      <c r="I768" s="180"/>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row>
    <row r="769" spans="1:176" s="159" customFormat="1" x14ac:dyDescent="0.2">
      <c r="A769" s="1"/>
      <c r="B769" s="160"/>
      <c r="C769" s="136"/>
      <c r="D769" s="1"/>
      <c r="E769" s="177"/>
      <c r="F769" s="180"/>
      <c r="G769" s="180"/>
      <c r="H769" s="180"/>
      <c r="I769" s="180"/>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row>
    <row r="770" spans="1:176" s="159" customFormat="1" x14ac:dyDescent="0.2">
      <c r="A770" s="1"/>
      <c r="B770" s="160"/>
      <c r="C770" s="136"/>
      <c r="D770" s="1"/>
      <c r="E770" s="177"/>
      <c r="F770" s="180"/>
      <c r="G770" s="180"/>
      <c r="H770" s="180"/>
      <c r="I770" s="180"/>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row>
    <row r="771" spans="1:176" s="159" customFormat="1" x14ac:dyDescent="0.2">
      <c r="A771" s="1"/>
      <c r="B771" s="160"/>
      <c r="C771" s="136"/>
      <c r="D771" s="1"/>
      <c r="E771" s="177"/>
      <c r="F771" s="180"/>
      <c r="G771" s="180"/>
      <c r="H771" s="180"/>
      <c r="I771" s="180"/>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row>
    <row r="772" spans="1:176" s="159" customFormat="1" x14ac:dyDescent="0.2">
      <c r="A772" s="1"/>
      <c r="B772" s="160"/>
      <c r="C772" s="136"/>
      <c r="D772" s="1"/>
      <c r="E772" s="177"/>
      <c r="F772" s="180"/>
      <c r="G772" s="180"/>
      <c r="H772" s="180"/>
      <c r="I772" s="180"/>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row>
    <row r="773" spans="1:176" s="159" customFormat="1" x14ac:dyDescent="0.2">
      <c r="A773" s="1"/>
      <c r="B773" s="160"/>
      <c r="C773" s="136"/>
      <c r="D773" s="1"/>
      <c r="E773" s="177"/>
      <c r="F773" s="180"/>
      <c r="G773" s="180"/>
      <c r="H773" s="180"/>
      <c r="I773" s="180"/>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row>
    <row r="774" spans="1:176" s="159" customFormat="1" x14ac:dyDescent="0.2">
      <c r="A774" s="1"/>
      <c r="B774" s="160"/>
      <c r="C774" s="136"/>
      <c r="D774" s="1"/>
      <c r="E774" s="177"/>
      <c r="F774" s="180"/>
      <c r="G774" s="180"/>
      <c r="H774" s="180"/>
      <c r="I774" s="180"/>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row>
    <row r="775" spans="1:176" s="159" customFormat="1" x14ac:dyDescent="0.2">
      <c r="A775" s="1"/>
      <c r="B775" s="160"/>
      <c r="C775" s="136"/>
      <c r="D775" s="1"/>
      <c r="E775" s="177"/>
      <c r="F775" s="180"/>
      <c r="G775" s="180"/>
      <c r="H775" s="180"/>
      <c r="I775" s="180"/>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row>
    <row r="776" spans="1:176" s="159" customFormat="1" x14ac:dyDescent="0.2">
      <c r="A776" s="1"/>
      <c r="B776" s="160"/>
      <c r="C776" s="136"/>
      <c r="D776" s="1"/>
      <c r="E776" s="177"/>
      <c r="F776" s="180"/>
      <c r="G776" s="180"/>
      <c r="H776" s="180"/>
      <c r="I776" s="180"/>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row>
    <row r="777" spans="1:176" s="159" customFormat="1" x14ac:dyDescent="0.2">
      <c r="A777" s="1"/>
      <c r="B777" s="160"/>
      <c r="C777" s="136"/>
      <c r="D777" s="1"/>
      <c r="E777" s="177"/>
      <c r="F777" s="180"/>
      <c r="G777" s="180"/>
      <c r="H777" s="180"/>
      <c r="I777" s="180"/>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row>
    <row r="778" spans="1:176" s="159" customFormat="1" x14ac:dyDescent="0.2">
      <c r="A778" s="1"/>
      <c r="B778" s="160"/>
      <c r="C778" s="136"/>
      <c r="D778" s="1"/>
      <c r="E778" s="177"/>
      <c r="F778" s="180"/>
      <c r="G778" s="180"/>
      <c r="H778" s="180"/>
      <c r="I778" s="180"/>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row>
    <row r="779" spans="1:176" s="159" customFormat="1" x14ac:dyDescent="0.2">
      <c r="A779" s="1"/>
      <c r="B779" s="160"/>
      <c r="C779" s="136"/>
      <c r="D779" s="1"/>
      <c r="E779" s="177"/>
      <c r="F779" s="180"/>
      <c r="G779" s="180"/>
      <c r="H779" s="180"/>
      <c r="I779" s="180"/>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row>
    <row r="780" spans="1:176" s="159" customFormat="1" x14ac:dyDescent="0.2">
      <c r="A780" s="1"/>
      <c r="B780" s="160"/>
      <c r="C780" s="136"/>
      <c r="D780" s="1"/>
      <c r="E780" s="177"/>
      <c r="F780" s="180"/>
      <c r="G780" s="180"/>
      <c r="H780" s="180"/>
      <c r="I780" s="180"/>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row>
    <row r="781" spans="1:176" s="159" customFormat="1" x14ac:dyDescent="0.2">
      <c r="A781" s="1"/>
      <c r="B781" s="160"/>
      <c r="C781" s="136"/>
      <c r="D781" s="1"/>
      <c r="E781" s="177"/>
      <c r="F781" s="180"/>
      <c r="G781" s="180"/>
      <c r="H781" s="180"/>
      <c r="I781" s="180"/>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row>
    <row r="782" spans="1:176" s="159" customFormat="1" x14ac:dyDescent="0.2">
      <c r="A782" s="1"/>
      <c r="B782" s="160"/>
      <c r="C782" s="136"/>
      <c r="D782" s="1"/>
      <c r="E782" s="177"/>
      <c r="F782" s="180"/>
      <c r="G782" s="180"/>
      <c r="H782" s="180"/>
      <c r="I782" s="180"/>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row>
    <row r="783" spans="1:176" s="159" customFormat="1" x14ac:dyDescent="0.2">
      <c r="A783" s="1"/>
      <c r="B783" s="160"/>
      <c r="C783" s="136"/>
      <c r="D783" s="1"/>
      <c r="E783" s="177"/>
      <c r="F783" s="180"/>
      <c r="G783" s="180"/>
      <c r="H783" s="180"/>
      <c r="I783" s="180"/>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row>
    <row r="784" spans="1:176" s="159" customFormat="1" x14ac:dyDescent="0.2">
      <c r="A784" s="1"/>
      <c r="B784" s="160"/>
      <c r="C784" s="136"/>
      <c r="D784" s="1"/>
      <c r="E784" s="177"/>
      <c r="F784" s="180"/>
      <c r="G784" s="180"/>
      <c r="H784" s="180"/>
      <c r="I784" s="180"/>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row>
    <row r="785" spans="1:176" s="159" customFormat="1" x14ac:dyDescent="0.2">
      <c r="A785" s="1"/>
      <c r="B785" s="160"/>
      <c r="C785" s="136"/>
      <c r="D785" s="1"/>
      <c r="E785" s="177"/>
      <c r="F785" s="180"/>
      <c r="G785" s="180"/>
      <c r="H785" s="180"/>
      <c r="I785" s="180"/>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row>
    <row r="786" spans="1:176" s="159" customFormat="1" x14ac:dyDescent="0.2">
      <c r="A786" s="1"/>
      <c r="B786" s="160"/>
      <c r="C786" s="136"/>
      <c r="D786" s="1"/>
      <c r="E786" s="177"/>
      <c r="F786" s="180"/>
      <c r="G786" s="180"/>
      <c r="H786" s="180"/>
      <c r="I786" s="180"/>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row>
    <row r="787" spans="1:176" s="159" customFormat="1" x14ac:dyDescent="0.2">
      <c r="A787" s="1"/>
      <c r="B787" s="160"/>
      <c r="C787" s="136"/>
      <c r="D787" s="1"/>
      <c r="E787" s="177"/>
      <c r="F787" s="180"/>
      <c r="G787" s="180"/>
      <c r="H787" s="180"/>
      <c r="I787" s="180"/>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row>
    <row r="788" spans="1:176" s="159" customFormat="1" x14ac:dyDescent="0.2">
      <c r="A788" s="1"/>
      <c r="B788" s="160"/>
      <c r="C788" s="136"/>
      <c r="D788" s="1"/>
      <c r="E788" s="177"/>
      <c r="F788" s="180"/>
      <c r="G788" s="180"/>
      <c r="H788" s="180"/>
      <c r="I788" s="180"/>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row>
    <row r="789" spans="1:176" s="159" customFormat="1" x14ac:dyDescent="0.2">
      <c r="A789" s="1"/>
      <c r="B789" s="160"/>
      <c r="C789" s="136"/>
      <c r="D789" s="1"/>
      <c r="E789" s="177"/>
      <c r="F789" s="180"/>
      <c r="G789" s="180"/>
      <c r="H789" s="180"/>
      <c r="I789" s="180"/>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row>
    <row r="790" spans="1:176" s="159" customFormat="1" x14ac:dyDescent="0.2">
      <c r="A790" s="1"/>
      <c r="B790" s="160"/>
      <c r="C790" s="136"/>
      <c r="D790" s="1"/>
      <c r="E790" s="177"/>
      <c r="F790" s="180"/>
      <c r="G790" s="180"/>
      <c r="H790" s="180"/>
      <c r="I790" s="180"/>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row>
    <row r="791" spans="1:176" s="159" customFormat="1" x14ac:dyDescent="0.2">
      <c r="A791" s="1"/>
      <c r="B791" s="160"/>
      <c r="C791" s="136"/>
      <c r="D791" s="1"/>
      <c r="E791" s="177"/>
      <c r="F791" s="180"/>
      <c r="G791" s="180"/>
      <c r="H791" s="180"/>
      <c r="I791" s="180"/>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row>
    <row r="792" spans="1:176" s="159" customFormat="1" x14ac:dyDescent="0.2">
      <c r="A792" s="1"/>
      <c r="B792" s="160"/>
      <c r="C792" s="136"/>
      <c r="D792" s="1"/>
      <c r="E792" s="177"/>
      <c r="F792" s="180"/>
      <c r="G792" s="180"/>
      <c r="H792" s="180"/>
      <c r="I792" s="180"/>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row>
    <row r="793" spans="1:176" s="159" customFormat="1" x14ac:dyDescent="0.2">
      <c r="A793" s="1"/>
      <c r="B793" s="160"/>
      <c r="C793" s="136"/>
      <c r="D793" s="1"/>
      <c r="E793" s="177"/>
      <c r="F793" s="180"/>
      <c r="G793" s="180"/>
      <c r="H793" s="180"/>
      <c r="I793" s="180"/>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row>
    <row r="794" spans="1:176" s="159" customFormat="1" x14ac:dyDescent="0.2">
      <c r="A794" s="1"/>
      <c r="B794" s="160"/>
      <c r="C794" s="136"/>
      <c r="D794" s="1"/>
      <c r="E794" s="177"/>
      <c r="F794" s="180"/>
      <c r="G794" s="180"/>
      <c r="H794" s="180"/>
      <c r="I794" s="180"/>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row>
    <row r="795" spans="1:176" s="159" customFormat="1" x14ac:dyDescent="0.2">
      <c r="A795" s="1"/>
      <c r="B795" s="160"/>
      <c r="C795" s="136"/>
      <c r="D795" s="1"/>
      <c r="E795" s="177"/>
      <c r="F795" s="180"/>
      <c r="G795" s="180"/>
      <c r="H795" s="180"/>
      <c r="I795" s="180"/>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row>
    <row r="796" spans="1:176" s="159" customFormat="1" x14ac:dyDescent="0.2">
      <c r="A796" s="1"/>
      <c r="B796" s="160"/>
      <c r="C796" s="136"/>
      <c r="D796" s="1"/>
      <c r="E796" s="177"/>
      <c r="F796" s="180"/>
      <c r="G796" s="180"/>
      <c r="H796" s="180"/>
      <c r="I796" s="180"/>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row>
    <row r="797" spans="1:176" s="159" customFormat="1" x14ac:dyDescent="0.2">
      <c r="A797" s="1"/>
      <c r="B797" s="160"/>
      <c r="C797" s="136"/>
      <c r="D797" s="1"/>
      <c r="E797" s="177"/>
      <c r="F797" s="180"/>
      <c r="G797" s="180"/>
      <c r="H797" s="180"/>
      <c r="I797" s="180"/>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row>
    <row r="798" spans="1:176" s="159" customFormat="1" x14ac:dyDescent="0.2">
      <c r="A798" s="1"/>
      <c r="B798" s="160"/>
      <c r="C798" s="136"/>
      <c r="D798" s="1"/>
      <c r="E798" s="177"/>
      <c r="F798" s="180"/>
      <c r="G798" s="180"/>
      <c r="H798" s="180"/>
      <c r="I798" s="180"/>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row>
    <row r="799" spans="1:176" s="159" customFormat="1" x14ac:dyDescent="0.2">
      <c r="A799" s="1"/>
      <c r="B799" s="160"/>
      <c r="C799" s="136"/>
      <c r="D799" s="1"/>
      <c r="E799" s="177"/>
      <c r="F799" s="180"/>
      <c r="G799" s="180"/>
      <c r="H799" s="180"/>
      <c r="I799" s="180"/>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row>
    <row r="800" spans="1:176" s="159" customFormat="1" x14ac:dyDescent="0.2">
      <c r="A800" s="1"/>
      <c r="B800" s="160"/>
      <c r="C800" s="136"/>
      <c r="D800" s="1"/>
      <c r="E800" s="177"/>
      <c r="F800" s="180"/>
      <c r="G800" s="180"/>
      <c r="H800" s="180"/>
      <c r="I800" s="180"/>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row>
    <row r="801" spans="1:176" s="159" customFormat="1" x14ac:dyDescent="0.2">
      <c r="A801" s="1"/>
      <c r="B801" s="160"/>
      <c r="C801" s="136"/>
      <c r="D801" s="1"/>
      <c r="E801" s="177"/>
      <c r="F801" s="180"/>
      <c r="G801" s="180"/>
      <c r="H801" s="180"/>
      <c r="I801" s="180"/>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row>
    <row r="802" spans="1:176" s="159" customFormat="1" x14ac:dyDescent="0.2">
      <c r="A802" s="1"/>
      <c r="B802" s="160"/>
      <c r="C802" s="136"/>
      <c r="D802" s="1"/>
      <c r="E802" s="177"/>
      <c r="F802" s="180"/>
      <c r="G802" s="180"/>
      <c r="H802" s="180"/>
      <c r="I802" s="180"/>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row>
    <row r="803" spans="1:176" s="159" customFormat="1" x14ac:dyDescent="0.2">
      <c r="A803" s="1"/>
      <c r="B803" s="160"/>
      <c r="C803" s="136"/>
      <c r="D803" s="1"/>
      <c r="E803" s="177"/>
      <c r="F803" s="180"/>
      <c r="G803" s="180"/>
      <c r="H803" s="180"/>
      <c r="I803" s="180"/>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row>
    <row r="804" spans="1:176" s="159" customFormat="1" x14ac:dyDescent="0.2">
      <c r="A804" s="1"/>
      <c r="B804" s="160"/>
      <c r="C804" s="136"/>
      <c r="D804" s="1"/>
      <c r="E804" s="177"/>
      <c r="F804" s="180"/>
      <c r="G804" s="180"/>
      <c r="H804" s="180"/>
      <c r="I804" s="180"/>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row>
    <row r="805" spans="1:176" s="159" customFormat="1" x14ac:dyDescent="0.2">
      <c r="A805" s="1"/>
      <c r="B805" s="160"/>
      <c r="C805" s="136"/>
      <c r="D805" s="1"/>
      <c r="E805" s="177"/>
      <c r="F805" s="180"/>
      <c r="G805" s="180"/>
      <c r="H805" s="180"/>
      <c r="I805" s="180"/>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row>
    <row r="806" spans="1:176" s="159" customFormat="1" x14ac:dyDescent="0.2">
      <c r="A806" s="1"/>
      <c r="B806" s="160"/>
      <c r="C806" s="136"/>
      <c r="D806" s="1"/>
      <c r="E806" s="177"/>
      <c r="F806" s="180"/>
      <c r="G806" s="180"/>
      <c r="H806" s="180"/>
      <c r="I806" s="180"/>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row>
    <row r="807" spans="1:176" s="159" customFormat="1" x14ac:dyDescent="0.2">
      <c r="A807" s="1"/>
      <c r="B807" s="160"/>
      <c r="C807" s="136"/>
      <c r="D807" s="1"/>
      <c r="E807" s="177"/>
      <c r="F807" s="180"/>
      <c r="G807" s="180"/>
      <c r="H807" s="180"/>
      <c r="I807" s="180"/>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row>
    <row r="808" spans="1:176" s="159" customFormat="1" x14ac:dyDescent="0.2">
      <c r="A808" s="1"/>
      <c r="B808" s="160"/>
      <c r="C808" s="136"/>
      <c r="D808" s="1"/>
      <c r="E808" s="177"/>
      <c r="F808" s="180"/>
      <c r="G808" s="180"/>
      <c r="H808" s="180"/>
      <c r="I808" s="180"/>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row>
    <row r="809" spans="1:176" s="159" customFormat="1" x14ac:dyDescent="0.2">
      <c r="A809" s="1"/>
      <c r="B809" s="160"/>
      <c r="C809" s="136"/>
      <c r="D809" s="1"/>
      <c r="E809" s="177"/>
      <c r="F809" s="180"/>
      <c r="G809" s="180"/>
      <c r="H809" s="180"/>
      <c r="I809" s="180"/>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row>
    <row r="810" spans="1:176" s="159" customFormat="1" x14ac:dyDescent="0.2">
      <c r="A810" s="1"/>
      <c r="B810" s="160"/>
      <c r="C810" s="136"/>
      <c r="D810" s="1"/>
      <c r="E810" s="177"/>
      <c r="F810" s="180"/>
      <c r="G810" s="180"/>
      <c r="H810" s="180"/>
      <c r="I810" s="180"/>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row>
    <row r="811" spans="1:176" s="159" customFormat="1" x14ac:dyDescent="0.2">
      <c r="A811" s="1"/>
      <c r="B811" s="160"/>
      <c r="C811" s="136"/>
      <c r="D811" s="1"/>
      <c r="E811" s="177"/>
      <c r="F811" s="180"/>
      <c r="G811" s="180"/>
      <c r="H811" s="180"/>
      <c r="I811" s="180"/>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row>
    <row r="812" spans="1:176" s="159" customFormat="1" x14ac:dyDescent="0.2">
      <c r="A812" s="1"/>
      <c r="B812" s="160"/>
      <c r="C812" s="136"/>
      <c r="D812" s="1"/>
      <c r="E812" s="177"/>
      <c r="F812" s="180"/>
      <c r="G812" s="180"/>
      <c r="H812" s="180"/>
      <c r="I812" s="180"/>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row>
    <row r="813" spans="1:176" s="159" customFormat="1" x14ac:dyDescent="0.2">
      <c r="A813" s="1"/>
      <c r="B813" s="160"/>
      <c r="C813" s="136"/>
      <c r="D813" s="1"/>
      <c r="E813" s="177"/>
      <c r="F813" s="180"/>
      <c r="G813" s="180"/>
      <c r="H813" s="180"/>
      <c r="I813" s="180"/>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row>
    <row r="814" spans="1:176" s="159" customFormat="1" x14ac:dyDescent="0.2">
      <c r="A814" s="1"/>
      <c r="B814" s="160"/>
      <c r="C814" s="136"/>
      <c r="D814" s="1"/>
      <c r="E814" s="177"/>
      <c r="F814" s="180"/>
      <c r="G814" s="180"/>
      <c r="H814" s="180"/>
      <c r="I814" s="180"/>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row>
    <row r="815" spans="1:176" s="159" customFormat="1" x14ac:dyDescent="0.2">
      <c r="A815" s="1"/>
      <c r="B815" s="160"/>
      <c r="C815" s="136"/>
      <c r="D815" s="1"/>
      <c r="E815" s="177"/>
      <c r="F815" s="180"/>
      <c r="G815" s="180"/>
      <c r="H815" s="180"/>
      <c r="I815" s="180"/>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row>
    <row r="816" spans="1:176" s="159" customFormat="1" x14ac:dyDescent="0.2">
      <c r="A816" s="1"/>
      <c r="B816" s="160"/>
      <c r="C816" s="136"/>
      <c r="D816" s="1"/>
      <c r="E816" s="177"/>
      <c r="F816" s="180"/>
      <c r="G816" s="180"/>
      <c r="H816" s="180"/>
      <c r="I816" s="180"/>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row>
    <row r="817" spans="1:176" s="159" customFormat="1" x14ac:dyDescent="0.2">
      <c r="A817" s="1"/>
      <c r="B817" s="160"/>
      <c r="C817" s="136"/>
      <c r="D817" s="1"/>
      <c r="E817" s="177"/>
      <c r="F817" s="180"/>
      <c r="G817" s="180"/>
      <c r="H817" s="180"/>
      <c r="I817" s="180"/>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row>
    <row r="818" spans="1:176" s="159" customFormat="1" x14ac:dyDescent="0.2">
      <c r="A818" s="1"/>
      <c r="B818" s="160"/>
      <c r="C818" s="136"/>
      <c r="D818" s="1"/>
      <c r="E818" s="177"/>
      <c r="F818" s="180"/>
      <c r="G818" s="180"/>
      <c r="H818" s="180"/>
      <c r="I818" s="180"/>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row>
    <row r="819" spans="1:176" s="159" customFormat="1" x14ac:dyDescent="0.2">
      <c r="A819" s="1"/>
      <c r="B819" s="160"/>
      <c r="C819" s="136"/>
      <c r="D819" s="1"/>
      <c r="E819" s="177"/>
      <c r="F819" s="180"/>
      <c r="G819" s="180"/>
      <c r="H819" s="180"/>
      <c r="I819" s="180"/>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row>
    <row r="820" spans="1:176" s="159" customFormat="1" x14ac:dyDescent="0.2">
      <c r="A820" s="1"/>
      <c r="B820" s="160"/>
      <c r="C820" s="136"/>
      <c r="D820" s="1"/>
      <c r="E820" s="177"/>
      <c r="F820" s="180"/>
      <c r="G820" s="180"/>
      <c r="H820" s="180"/>
      <c r="I820" s="180"/>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row>
    <row r="821" spans="1:176" s="159" customFormat="1" x14ac:dyDescent="0.2">
      <c r="A821" s="1"/>
      <c r="B821" s="160"/>
      <c r="C821" s="136"/>
      <c r="D821" s="1"/>
      <c r="E821" s="177"/>
      <c r="F821" s="180"/>
      <c r="G821" s="180"/>
      <c r="H821" s="180"/>
      <c r="I821" s="180"/>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row>
    <row r="822" spans="1:176" s="159" customFormat="1" x14ac:dyDescent="0.2">
      <c r="A822" s="1"/>
      <c r="B822" s="160"/>
      <c r="C822" s="136"/>
      <c r="D822" s="1"/>
      <c r="E822" s="177"/>
      <c r="F822" s="180"/>
      <c r="G822" s="180"/>
      <c r="H822" s="180"/>
      <c r="I822" s="180"/>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row>
    <row r="823" spans="1:176" s="159" customFormat="1" x14ac:dyDescent="0.2">
      <c r="A823" s="1"/>
      <c r="B823" s="160"/>
      <c r="C823" s="136"/>
      <c r="D823" s="1"/>
      <c r="E823" s="177"/>
      <c r="F823" s="180"/>
      <c r="G823" s="180"/>
      <c r="H823" s="180"/>
      <c r="I823" s="180"/>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row>
    <row r="824" spans="1:176" s="159" customFormat="1" x14ac:dyDescent="0.2">
      <c r="A824" s="1"/>
      <c r="B824" s="160"/>
      <c r="C824" s="136"/>
      <c r="D824" s="1"/>
      <c r="E824" s="177"/>
      <c r="F824" s="180"/>
      <c r="G824" s="180"/>
      <c r="H824" s="180"/>
      <c r="I824" s="180"/>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row>
    <row r="825" spans="1:176" s="159" customFormat="1" x14ac:dyDescent="0.2">
      <c r="A825" s="1"/>
      <c r="B825" s="160"/>
      <c r="C825" s="136"/>
      <c r="D825" s="1"/>
      <c r="E825" s="177"/>
      <c r="F825" s="180"/>
      <c r="G825" s="180"/>
      <c r="H825" s="180"/>
      <c r="I825" s="180"/>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row>
    <row r="826" spans="1:176" s="159" customFormat="1" x14ac:dyDescent="0.2">
      <c r="A826" s="1"/>
      <c r="B826" s="160"/>
      <c r="C826" s="136"/>
      <c r="D826" s="1"/>
      <c r="E826" s="177"/>
      <c r="F826" s="180"/>
      <c r="G826" s="180"/>
      <c r="H826" s="180"/>
      <c r="I826" s="180"/>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row>
    <row r="827" spans="1:176" s="159" customFormat="1" x14ac:dyDescent="0.2">
      <c r="A827" s="1"/>
      <c r="B827" s="160"/>
      <c r="C827" s="136"/>
      <c r="D827" s="1"/>
      <c r="E827" s="177"/>
      <c r="F827" s="180"/>
      <c r="G827" s="180"/>
      <c r="H827" s="180"/>
      <c r="I827" s="180"/>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row>
    <row r="828" spans="1:176" s="159" customFormat="1" x14ac:dyDescent="0.2">
      <c r="A828" s="1"/>
      <c r="B828" s="160"/>
      <c r="C828" s="136"/>
      <c r="D828" s="1"/>
      <c r="E828" s="177"/>
      <c r="F828" s="180"/>
      <c r="G828" s="180"/>
      <c r="H828" s="180"/>
      <c r="I828" s="180"/>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row>
    <row r="829" spans="1:176" s="159" customFormat="1" x14ac:dyDescent="0.2">
      <c r="A829" s="1"/>
      <c r="B829" s="160"/>
      <c r="C829" s="136"/>
      <c r="D829" s="1"/>
      <c r="E829" s="177"/>
      <c r="F829" s="180"/>
      <c r="G829" s="180"/>
      <c r="H829" s="180"/>
      <c r="I829" s="180"/>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row>
    <row r="830" spans="1:176" s="159" customFormat="1" x14ac:dyDescent="0.2">
      <c r="A830" s="1"/>
      <c r="B830" s="160"/>
      <c r="C830" s="136"/>
      <c r="D830" s="1"/>
      <c r="E830" s="177"/>
      <c r="F830" s="180"/>
      <c r="G830" s="180"/>
      <c r="H830" s="180"/>
      <c r="I830" s="180"/>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row>
    <row r="831" spans="1:176" s="159" customFormat="1" x14ac:dyDescent="0.2">
      <c r="A831" s="1"/>
      <c r="B831" s="160"/>
      <c r="C831" s="136"/>
      <c r="D831" s="1"/>
      <c r="E831" s="177"/>
      <c r="F831" s="180"/>
      <c r="G831" s="180"/>
      <c r="H831" s="180"/>
      <c r="I831" s="180"/>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row>
    <row r="832" spans="1:176" s="159" customFormat="1" x14ac:dyDescent="0.2">
      <c r="A832" s="1"/>
      <c r="B832" s="160"/>
      <c r="C832" s="136"/>
      <c r="D832" s="1"/>
      <c r="E832" s="177"/>
      <c r="F832" s="180"/>
      <c r="G832" s="180"/>
      <c r="H832" s="180"/>
      <c r="I832" s="180"/>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row>
    <row r="833" spans="1:176" s="159" customFormat="1" x14ac:dyDescent="0.2">
      <c r="A833" s="1"/>
      <c r="B833" s="160"/>
      <c r="C833" s="136"/>
      <c r="D833" s="1"/>
      <c r="E833" s="177"/>
      <c r="F833" s="180"/>
      <c r="G833" s="180"/>
      <c r="H833" s="180"/>
      <c r="I833" s="180"/>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row>
    <row r="834" spans="1:176" s="159" customFormat="1" x14ac:dyDescent="0.2">
      <c r="A834" s="1"/>
      <c r="B834" s="160"/>
      <c r="C834" s="136"/>
      <c r="D834" s="1"/>
      <c r="E834" s="177"/>
      <c r="F834" s="180"/>
      <c r="G834" s="180"/>
      <c r="H834" s="180"/>
      <c r="I834" s="180"/>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row>
    <row r="835" spans="1:176" s="159" customFormat="1" x14ac:dyDescent="0.2">
      <c r="A835" s="1"/>
      <c r="B835" s="160"/>
      <c r="C835" s="136"/>
      <c r="D835" s="1"/>
      <c r="E835" s="177"/>
      <c r="F835" s="180"/>
      <c r="G835" s="180"/>
      <c r="H835" s="180"/>
      <c r="I835" s="180"/>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row>
    <row r="836" spans="1:176" s="159" customFormat="1" x14ac:dyDescent="0.2">
      <c r="A836" s="1"/>
      <c r="B836" s="160"/>
      <c r="C836" s="136"/>
      <c r="D836" s="1"/>
      <c r="E836" s="177"/>
      <c r="F836" s="180"/>
      <c r="G836" s="180"/>
      <c r="H836" s="180"/>
      <c r="I836" s="180"/>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row>
    <row r="837" spans="1:176" s="159" customFormat="1" x14ac:dyDescent="0.2">
      <c r="A837" s="1"/>
      <c r="B837" s="160"/>
      <c r="C837" s="136"/>
      <c r="D837" s="1"/>
      <c r="E837" s="177"/>
      <c r="F837" s="180"/>
      <c r="G837" s="180"/>
      <c r="H837" s="180"/>
      <c r="I837" s="180"/>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row>
    <row r="838" spans="1:176" s="159" customFormat="1" x14ac:dyDescent="0.2">
      <c r="A838" s="1"/>
      <c r="B838" s="160"/>
      <c r="C838" s="136"/>
      <c r="D838" s="1"/>
      <c r="E838" s="177"/>
      <c r="F838" s="180"/>
      <c r="G838" s="180"/>
      <c r="H838" s="180"/>
      <c r="I838" s="180"/>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row>
    <row r="839" spans="1:176" s="159" customFormat="1" x14ac:dyDescent="0.2">
      <c r="A839" s="1"/>
      <c r="B839" s="160"/>
      <c r="C839" s="136"/>
      <c r="D839" s="1"/>
      <c r="E839" s="177"/>
      <c r="F839" s="180"/>
      <c r="G839" s="180"/>
      <c r="H839" s="180"/>
      <c r="I839" s="180"/>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row>
    <row r="840" spans="1:176" s="159" customFormat="1" x14ac:dyDescent="0.2">
      <c r="A840" s="1"/>
      <c r="B840" s="160"/>
      <c r="C840" s="136"/>
      <c r="D840" s="1"/>
      <c r="E840" s="177"/>
      <c r="F840" s="180"/>
      <c r="G840" s="180"/>
      <c r="H840" s="180"/>
      <c r="I840" s="180"/>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row>
    <row r="841" spans="1:176" s="159" customFormat="1" x14ac:dyDescent="0.2">
      <c r="A841" s="1"/>
      <c r="B841" s="160"/>
      <c r="C841" s="136"/>
      <c r="D841" s="1"/>
      <c r="E841" s="177"/>
      <c r="F841" s="180"/>
      <c r="G841" s="180"/>
      <c r="H841" s="180"/>
      <c r="I841" s="180"/>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row>
    <row r="842" spans="1:176" s="159" customFormat="1" x14ac:dyDescent="0.2">
      <c r="A842" s="1"/>
      <c r="B842" s="160"/>
      <c r="C842" s="136"/>
      <c r="D842" s="1"/>
      <c r="E842" s="177"/>
      <c r="F842" s="180"/>
      <c r="G842" s="180"/>
      <c r="H842" s="180"/>
      <c r="I842" s="180"/>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row>
    <row r="843" spans="1:176" s="159" customFormat="1" x14ac:dyDescent="0.2">
      <c r="A843" s="1"/>
      <c r="B843" s="160"/>
      <c r="C843" s="136"/>
      <c r="D843" s="1"/>
      <c r="E843" s="177"/>
      <c r="F843" s="180"/>
      <c r="G843" s="180"/>
      <c r="H843" s="180"/>
      <c r="I843" s="180"/>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row>
    <row r="844" spans="1:176" s="159" customFormat="1" x14ac:dyDescent="0.2">
      <c r="A844" s="1"/>
      <c r="B844" s="160"/>
      <c r="C844" s="136"/>
      <c r="D844" s="1"/>
      <c r="E844" s="177"/>
      <c r="F844" s="180"/>
      <c r="G844" s="180"/>
      <c r="H844" s="180"/>
      <c r="I844" s="180"/>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row>
    <row r="845" spans="1:176" s="159" customFormat="1" x14ac:dyDescent="0.2">
      <c r="A845" s="1"/>
      <c r="B845" s="160"/>
      <c r="C845" s="136"/>
      <c r="D845" s="1"/>
      <c r="E845" s="177"/>
      <c r="F845" s="180"/>
      <c r="G845" s="180"/>
      <c r="H845" s="180"/>
      <c r="I845" s="180"/>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row>
    <row r="846" spans="1:176" s="159" customFormat="1" x14ac:dyDescent="0.2">
      <c r="A846" s="1"/>
      <c r="B846" s="160"/>
      <c r="C846" s="136"/>
      <c r="D846" s="1"/>
      <c r="E846" s="177"/>
      <c r="F846" s="180"/>
      <c r="G846" s="180"/>
      <c r="H846" s="180"/>
      <c r="I846" s="180"/>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row>
    <row r="847" spans="1:176" s="159" customFormat="1" x14ac:dyDescent="0.2">
      <c r="A847" s="1"/>
      <c r="B847" s="160"/>
      <c r="C847" s="136"/>
      <c r="D847" s="1"/>
      <c r="E847" s="177"/>
      <c r="F847" s="180"/>
      <c r="G847" s="180"/>
      <c r="H847" s="180"/>
      <c r="I847" s="180"/>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row>
    <row r="848" spans="1:176" s="159" customFormat="1" x14ac:dyDescent="0.2">
      <c r="A848" s="1"/>
      <c r="B848" s="160"/>
      <c r="C848" s="136"/>
      <c r="D848" s="1"/>
      <c r="E848" s="177"/>
      <c r="F848" s="180"/>
      <c r="G848" s="180"/>
      <c r="H848" s="180"/>
      <c r="I848" s="180"/>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row>
    <row r="849" spans="1:176" s="159" customFormat="1" x14ac:dyDescent="0.2">
      <c r="A849" s="1"/>
      <c r="B849" s="160"/>
      <c r="C849" s="136"/>
      <c r="D849" s="1"/>
      <c r="E849" s="177"/>
      <c r="F849" s="180"/>
      <c r="G849" s="180"/>
      <c r="H849" s="180"/>
      <c r="I849" s="180"/>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row>
    <row r="850" spans="1:176" s="159" customFormat="1" x14ac:dyDescent="0.2">
      <c r="A850" s="1"/>
      <c r="B850" s="160"/>
      <c r="C850" s="136"/>
      <c r="D850" s="1"/>
      <c r="E850" s="177"/>
      <c r="F850" s="180"/>
      <c r="G850" s="180"/>
      <c r="H850" s="180"/>
      <c r="I850" s="180"/>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row>
    <row r="851" spans="1:176" s="159" customFormat="1" x14ac:dyDescent="0.2">
      <c r="A851" s="1"/>
      <c r="B851" s="160"/>
      <c r="C851" s="136"/>
      <c r="D851" s="1"/>
      <c r="E851" s="177"/>
      <c r="F851" s="180"/>
      <c r="G851" s="180"/>
      <c r="H851" s="180"/>
      <c r="I851" s="180"/>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row>
    <row r="852" spans="1:176" s="159" customFormat="1" x14ac:dyDescent="0.2">
      <c r="A852" s="1"/>
      <c r="B852" s="160"/>
      <c r="C852" s="136"/>
      <c r="D852" s="1"/>
      <c r="E852" s="177"/>
      <c r="F852" s="180"/>
      <c r="G852" s="180"/>
      <c r="H852" s="180"/>
      <c r="I852" s="180"/>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row>
    <row r="853" spans="1:176" s="159" customFormat="1" x14ac:dyDescent="0.2">
      <c r="A853" s="1"/>
      <c r="B853" s="160"/>
      <c r="C853" s="136"/>
      <c r="D853" s="1"/>
      <c r="E853" s="177"/>
      <c r="F853" s="180"/>
      <c r="G853" s="180"/>
      <c r="H853" s="180"/>
      <c r="I853" s="180"/>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row>
    <row r="854" spans="1:176" s="159" customFormat="1" x14ac:dyDescent="0.2">
      <c r="A854" s="1"/>
      <c r="B854" s="160"/>
      <c r="C854" s="136"/>
      <c r="D854" s="1"/>
      <c r="E854" s="177"/>
      <c r="F854" s="180"/>
      <c r="G854" s="180"/>
      <c r="H854" s="180"/>
      <c r="I854" s="180"/>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row>
    <row r="855" spans="1:176" s="159" customFormat="1" x14ac:dyDescent="0.2">
      <c r="A855" s="1"/>
      <c r="B855" s="160"/>
      <c r="C855" s="136"/>
      <c r="D855" s="1"/>
      <c r="E855" s="177"/>
      <c r="F855" s="180"/>
      <c r="G855" s="180"/>
      <c r="H855" s="180"/>
      <c r="I855" s="180"/>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row>
    <row r="856" spans="1:176" s="159" customFormat="1" x14ac:dyDescent="0.2">
      <c r="A856" s="1"/>
      <c r="B856" s="160"/>
      <c r="C856" s="136"/>
      <c r="D856" s="1"/>
      <c r="E856" s="177"/>
      <c r="F856" s="180"/>
      <c r="G856" s="180"/>
      <c r="H856" s="180"/>
      <c r="I856" s="180"/>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row>
    <row r="857" spans="1:176" s="159" customFormat="1" x14ac:dyDescent="0.2">
      <c r="A857" s="1"/>
      <c r="B857" s="160"/>
      <c r="C857" s="136"/>
      <c r="D857" s="1"/>
      <c r="E857" s="177"/>
      <c r="F857" s="180"/>
      <c r="G857" s="180"/>
      <c r="H857" s="180"/>
      <c r="I857" s="180"/>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row>
    <row r="858" spans="1:176" s="159" customFormat="1" x14ac:dyDescent="0.2">
      <c r="A858" s="1"/>
      <c r="B858" s="160"/>
      <c r="C858" s="136"/>
      <c r="D858" s="1"/>
      <c r="E858" s="177"/>
      <c r="F858" s="180"/>
      <c r="G858" s="180"/>
      <c r="H858" s="180"/>
      <c r="I858" s="180"/>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row>
    <row r="859" spans="1:176" s="159" customFormat="1" x14ac:dyDescent="0.2">
      <c r="A859" s="1"/>
      <c r="B859" s="160"/>
      <c r="C859" s="136"/>
      <c r="D859" s="1"/>
      <c r="E859" s="177"/>
      <c r="F859" s="180"/>
      <c r="G859" s="180"/>
      <c r="H859" s="180"/>
      <c r="I859" s="180"/>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row>
    <row r="860" spans="1:176" s="159" customFormat="1" x14ac:dyDescent="0.2">
      <c r="A860" s="1"/>
      <c r="B860" s="160"/>
      <c r="C860" s="136"/>
      <c r="D860" s="1"/>
      <c r="E860" s="177"/>
      <c r="F860" s="180"/>
      <c r="G860" s="180"/>
      <c r="H860" s="180"/>
      <c r="I860" s="180"/>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row>
    <row r="861" spans="1:176" s="159" customFormat="1" x14ac:dyDescent="0.2">
      <c r="A861" s="1"/>
      <c r="B861" s="160"/>
      <c r="C861" s="136"/>
      <c r="D861" s="1"/>
      <c r="E861" s="177"/>
      <c r="F861" s="180"/>
      <c r="G861" s="180"/>
      <c r="H861" s="180"/>
      <c r="I861" s="180"/>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row>
    <row r="862" spans="1:176" s="159" customFormat="1" x14ac:dyDescent="0.2">
      <c r="A862" s="1"/>
      <c r="B862" s="160"/>
      <c r="C862" s="136"/>
      <c r="D862" s="1"/>
      <c r="E862" s="177"/>
      <c r="F862" s="180"/>
      <c r="G862" s="180"/>
      <c r="H862" s="180"/>
      <c r="I862" s="180"/>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row>
    <row r="863" spans="1:176" s="159" customFormat="1" x14ac:dyDescent="0.2">
      <c r="A863" s="1"/>
      <c r="B863" s="160"/>
      <c r="C863" s="136"/>
      <c r="D863" s="1"/>
      <c r="E863" s="177"/>
      <c r="F863" s="180"/>
      <c r="G863" s="180"/>
      <c r="H863" s="180"/>
      <c r="I863" s="180"/>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row>
    <row r="864" spans="1:176" s="159" customFormat="1" x14ac:dyDescent="0.2">
      <c r="A864" s="1"/>
      <c r="B864" s="160"/>
      <c r="C864" s="136"/>
      <c r="D864" s="1"/>
      <c r="E864" s="177"/>
      <c r="F864" s="180"/>
      <c r="G864" s="180"/>
      <c r="H864" s="180"/>
      <c r="I864" s="180"/>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row>
    <row r="865" spans="1:176" s="159" customFormat="1" x14ac:dyDescent="0.2">
      <c r="A865" s="1"/>
      <c r="B865" s="160"/>
      <c r="C865" s="136"/>
      <c r="D865" s="1"/>
      <c r="E865" s="177"/>
      <c r="F865" s="180"/>
      <c r="G865" s="180"/>
      <c r="H865" s="180"/>
      <c r="I865" s="180"/>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row>
    <row r="866" spans="1:176" s="159" customFormat="1" x14ac:dyDescent="0.2">
      <c r="A866" s="1"/>
      <c r="B866" s="160"/>
      <c r="C866" s="136"/>
      <c r="D866" s="1"/>
      <c r="E866" s="177"/>
      <c r="F866" s="180"/>
      <c r="G866" s="180"/>
      <c r="H866" s="180"/>
      <c r="I866" s="180"/>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row>
    <row r="867" spans="1:176" s="159" customFormat="1" x14ac:dyDescent="0.2">
      <c r="A867" s="1"/>
      <c r="B867" s="160"/>
      <c r="C867" s="136"/>
      <c r="D867" s="1"/>
      <c r="E867" s="177"/>
      <c r="F867" s="180"/>
      <c r="G867" s="180"/>
      <c r="H867" s="180"/>
      <c r="I867" s="180"/>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row>
    <row r="868" spans="1:176" s="159" customFormat="1" x14ac:dyDescent="0.2">
      <c r="A868" s="1"/>
      <c r="B868" s="160"/>
      <c r="C868" s="136"/>
      <c r="D868" s="1"/>
      <c r="E868" s="177"/>
      <c r="F868" s="180"/>
      <c r="G868" s="180"/>
      <c r="H868" s="180"/>
      <c r="I868" s="180"/>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row>
    <row r="869" spans="1:176" s="159" customFormat="1" x14ac:dyDescent="0.2">
      <c r="A869" s="1"/>
      <c r="B869" s="160"/>
      <c r="C869" s="136"/>
      <c r="D869" s="1"/>
      <c r="E869" s="177"/>
      <c r="F869" s="180"/>
      <c r="G869" s="180"/>
      <c r="H869" s="180"/>
      <c r="I869" s="180"/>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row>
    <row r="870" spans="1:176" s="159" customFormat="1" x14ac:dyDescent="0.2">
      <c r="A870" s="1"/>
      <c r="B870" s="160"/>
      <c r="C870" s="136"/>
      <c r="D870" s="1"/>
      <c r="E870" s="177"/>
      <c r="F870" s="180"/>
      <c r="G870" s="180"/>
      <c r="H870" s="180"/>
      <c r="I870" s="180"/>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row>
    <row r="871" spans="1:176" s="159" customFormat="1" x14ac:dyDescent="0.2">
      <c r="A871" s="1"/>
      <c r="B871" s="160"/>
      <c r="C871" s="136"/>
      <c r="D871" s="1"/>
      <c r="E871" s="177"/>
      <c r="F871" s="180"/>
      <c r="G871" s="180"/>
      <c r="H871" s="180"/>
      <c r="I871" s="180"/>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row>
    <row r="872" spans="1:176" s="159" customFormat="1" x14ac:dyDescent="0.2">
      <c r="A872" s="1"/>
      <c r="B872" s="160"/>
      <c r="C872" s="136"/>
      <c r="D872" s="1"/>
      <c r="E872" s="177"/>
      <c r="F872" s="180"/>
      <c r="G872" s="180"/>
      <c r="H872" s="180"/>
      <c r="I872" s="180"/>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row>
    <row r="873" spans="1:176" s="159" customFormat="1" x14ac:dyDescent="0.2">
      <c r="A873" s="1"/>
      <c r="B873" s="160"/>
      <c r="C873" s="136"/>
      <c r="D873" s="1"/>
      <c r="E873" s="177"/>
      <c r="F873" s="180"/>
      <c r="G873" s="180"/>
      <c r="H873" s="180"/>
      <c r="I873" s="180"/>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row>
    <row r="874" spans="1:176" s="159" customFormat="1" x14ac:dyDescent="0.2">
      <c r="A874" s="1"/>
      <c r="B874" s="160"/>
      <c r="C874" s="136"/>
      <c r="D874" s="1"/>
      <c r="E874" s="177"/>
      <c r="F874" s="180"/>
      <c r="G874" s="180"/>
      <c r="H874" s="180"/>
      <c r="I874" s="180"/>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row>
    <row r="875" spans="1:176" s="159" customFormat="1" x14ac:dyDescent="0.2">
      <c r="A875" s="1"/>
      <c r="B875" s="160"/>
      <c r="C875" s="136"/>
      <c r="D875" s="1"/>
      <c r="E875" s="177"/>
      <c r="F875" s="180"/>
      <c r="G875" s="180"/>
      <c r="H875" s="180"/>
      <c r="I875" s="180"/>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row>
    <row r="876" spans="1:176" s="159" customFormat="1" x14ac:dyDescent="0.2">
      <c r="A876" s="1"/>
      <c r="B876" s="160"/>
      <c r="C876" s="136"/>
      <c r="D876" s="1"/>
      <c r="E876" s="177"/>
      <c r="F876" s="180"/>
      <c r="G876" s="180"/>
      <c r="H876" s="180"/>
      <c r="I876" s="180"/>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row>
    <row r="877" spans="1:176" s="159" customFormat="1" x14ac:dyDescent="0.2">
      <c r="A877" s="1"/>
      <c r="B877" s="160"/>
      <c r="C877" s="136"/>
      <c r="D877" s="1"/>
      <c r="E877" s="177"/>
      <c r="F877" s="180"/>
      <c r="G877" s="180"/>
      <c r="H877" s="180"/>
      <c r="I877" s="180"/>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row>
    <row r="878" spans="1:176" s="159" customFormat="1" x14ac:dyDescent="0.2">
      <c r="A878" s="1"/>
      <c r="B878" s="160"/>
      <c r="C878" s="136"/>
      <c r="D878" s="1"/>
      <c r="E878" s="177"/>
      <c r="F878" s="180"/>
      <c r="G878" s="180"/>
      <c r="H878" s="180"/>
      <c r="I878" s="180"/>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row>
    <row r="879" spans="1:176" s="159" customFormat="1" x14ac:dyDescent="0.2">
      <c r="A879" s="1"/>
      <c r="B879" s="160"/>
      <c r="C879" s="136"/>
      <c r="D879" s="1"/>
      <c r="E879" s="177"/>
      <c r="F879" s="180"/>
      <c r="G879" s="180"/>
      <c r="H879" s="180"/>
      <c r="I879" s="180"/>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row>
    <row r="880" spans="1:176" s="159" customFormat="1" x14ac:dyDescent="0.2">
      <c r="A880" s="1"/>
      <c r="B880" s="160"/>
      <c r="C880" s="136"/>
      <c r="D880" s="1"/>
      <c r="E880" s="177"/>
      <c r="F880" s="180"/>
      <c r="G880" s="180"/>
      <c r="H880" s="180"/>
      <c r="I880" s="180"/>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row>
    <row r="881" spans="1:176" s="159" customFormat="1" x14ac:dyDescent="0.2">
      <c r="A881" s="1"/>
      <c r="B881" s="160"/>
      <c r="C881" s="136"/>
      <c r="D881" s="1"/>
      <c r="E881" s="177"/>
      <c r="F881" s="180"/>
      <c r="G881" s="180"/>
      <c r="H881" s="180"/>
      <c r="I881" s="180"/>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row>
    <row r="882" spans="1:176" s="159" customFormat="1" x14ac:dyDescent="0.2">
      <c r="A882" s="1"/>
      <c r="B882" s="160"/>
      <c r="C882" s="136"/>
      <c r="D882" s="1"/>
      <c r="E882" s="177"/>
      <c r="F882" s="180"/>
      <c r="G882" s="180"/>
      <c r="H882" s="180"/>
      <c r="I882" s="180"/>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row>
    <row r="883" spans="1:176" s="159" customFormat="1" x14ac:dyDescent="0.2">
      <c r="A883" s="1"/>
      <c r="B883" s="160"/>
      <c r="C883" s="136"/>
      <c r="D883" s="1"/>
      <c r="E883" s="177"/>
      <c r="F883" s="180"/>
      <c r="G883" s="180"/>
      <c r="H883" s="180"/>
      <c r="I883" s="180"/>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row>
    <row r="884" spans="1:176" s="159" customFormat="1" x14ac:dyDescent="0.2">
      <c r="A884" s="1"/>
      <c r="B884" s="160"/>
      <c r="C884" s="136"/>
      <c r="D884" s="1"/>
      <c r="E884" s="177"/>
      <c r="F884" s="180"/>
      <c r="G884" s="180"/>
      <c r="H884" s="180"/>
      <c r="I884" s="180"/>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row>
    <row r="885" spans="1:176" s="159" customFormat="1" x14ac:dyDescent="0.2">
      <c r="A885" s="1"/>
      <c r="B885" s="160"/>
      <c r="C885" s="136"/>
      <c r="D885" s="1"/>
      <c r="E885" s="177"/>
      <c r="F885" s="180"/>
      <c r="G885" s="180"/>
      <c r="H885" s="180"/>
      <c r="I885" s="180"/>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row>
    <row r="886" spans="1:176" s="159" customFormat="1" x14ac:dyDescent="0.2">
      <c r="A886" s="1"/>
      <c r="B886" s="160"/>
      <c r="C886" s="136"/>
      <c r="D886" s="1"/>
      <c r="E886" s="177"/>
      <c r="F886" s="180"/>
      <c r="G886" s="180"/>
      <c r="H886" s="180"/>
      <c r="I886" s="180"/>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row>
    <row r="887" spans="1:176" s="159" customFormat="1" x14ac:dyDescent="0.2">
      <c r="A887" s="1"/>
      <c r="B887" s="160"/>
      <c r="C887" s="136"/>
      <c r="D887" s="1"/>
      <c r="E887" s="177"/>
      <c r="F887" s="180"/>
      <c r="G887" s="180"/>
      <c r="H887" s="180"/>
      <c r="I887" s="180"/>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row>
    <row r="888" spans="1:176" s="159" customFormat="1" x14ac:dyDescent="0.2">
      <c r="A888" s="1"/>
      <c r="B888" s="160"/>
      <c r="C888" s="136"/>
      <c r="D888" s="1"/>
      <c r="E888" s="177"/>
      <c r="F888" s="180"/>
      <c r="G888" s="180"/>
      <c r="H888" s="180"/>
      <c r="I888" s="180"/>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row>
    <row r="889" spans="1:176" s="159" customFormat="1" x14ac:dyDescent="0.2">
      <c r="A889" s="1"/>
      <c r="B889" s="160"/>
      <c r="C889" s="136"/>
      <c r="D889" s="1"/>
      <c r="E889" s="177"/>
      <c r="F889" s="180"/>
      <c r="G889" s="180"/>
      <c r="H889" s="180"/>
      <c r="I889" s="180"/>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row>
    <row r="890" spans="1:176" s="159" customFormat="1" x14ac:dyDescent="0.2">
      <c r="A890" s="1"/>
      <c r="B890" s="160"/>
      <c r="C890" s="136"/>
      <c r="D890" s="1"/>
      <c r="E890" s="177"/>
      <c r="F890" s="180"/>
      <c r="G890" s="180"/>
      <c r="H890" s="180"/>
      <c r="I890" s="180"/>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row>
    <row r="891" spans="1:176" s="159" customFormat="1" x14ac:dyDescent="0.2">
      <c r="A891" s="1"/>
      <c r="B891" s="160"/>
      <c r="C891" s="136"/>
      <c r="D891" s="1"/>
      <c r="E891" s="177"/>
      <c r="F891" s="180"/>
      <c r="G891" s="180"/>
      <c r="H891" s="180"/>
      <c r="I891" s="180"/>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row>
    <row r="892" spans="1:176" s="159" customFormat="1" x14ac:dyDescent="0.2">
      <c r="A892" s="1"/>
      <c r="B892" s="160"/>
      <c r="C892" s="136"/>
      <c r="D892" s="1"/>
      <c r="E892" s="177"/>
      <c r="F892" s="180"/>
      <c r="G892" s="180"/>
      <c r="H892" s="180"/>
      <c r="I892" s="180"/>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row>
    <row r="893" spans="1:176" s="159" customFormat="1" x14ac:dyDescent="0.2">
      <c r="A893" s="1"/>
      <c r="B893" s="160"/>
      <c r="C893" s="136"/>
      <c r="D893" s="1"/>
      <c r="E893" s="177"/>
      <c r="F893" s="180"/>
      <c r="G893" s="180"/>
      <c r="H893" s="180"/>
      <c r="I893" s="180"/>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row>
    <row r="894" spans="1:176" s="159" customFormat="1" x14ac:dyDescent="0.2">
      <c r="A894" s="1"/>
      <c r="B894" s="160"/>
      <c r="C894" s="136"/>
      <c r="D894" s="1"/>
      <c r="E894" s="177"/>
      <c r="F894" s="180"/>
      <c r="G894" s="180"/>
      <c r="H894" s="180"/>
      <c r="I894" s="180"/>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row>
    <row r="895" spans="1:176" s="159" customFormat="1" x14ac:dyDescent="0.2">
      <c r="A895" s="1"/>
      <c r="B895" s="160"/>
      <c r="C895" s="136"/>
      <c r="D895" s="1"/>
      <c r="E895" s="177"/>
      <c r="F895" s="180"/>
      <c r="G895" s="180"/>
      <c r="H895" s="180"/>
      <c r="I895" s="180"/>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row>
    <row r="896" spans="1:176" s="159" customFormat="1" x14ac:dyDescent="0.2">
      <c r="A896" s="1"/>
      <c r="B896" s="160"/>
      <c r="C896" s="136"/>
      <c r="D896" s="1"/>
      <c r="E896" s="177"/>
      <c r="F896" s="180"/>
      <c r="G896" s="180"/>
      <c r="H896" s="180"/>
      <c r="I896" s="180"/>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row>
    <row r="897" spans="1:176" s="159" customFormat="1" x14ac:dyDescent="0.2">
      <c r="A897" s="1"/>
      <c r="B897" s="160"/>
      <c r="C897" s="136"/>
      <c r="D897" s="1"/>
      <c r="E897" s="177"/>
      <c r="F897" s="180"/>
      <c r="G897" s="180"/>
      <c r="H897" s="180"/>
      <c r="I897" s="180"/>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row>
    <row r="898" spans="1:176" s="159" customFormat="1" x14ac:dyDescent="0.2">
      <c r="A898" s="1"/>
      <c r="B898" s="160"/>
      <c r="C898" s="136"/>
      <c r="D898" s="1"/>
      <c r="E898" s="177"/>
      <c r="F898" s="180"/>
      <c r="G898" s="180"/>
      <c r="H898" s="180"/>
      <c r="I898" s="180"/>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row>
    <row r="899" spans="1:176" s="159" customFormat="1" x14ac:dyDescent="0.2">
      <c r="A899" s="1"/>
      <c r="B899" s="160"/>
      <c r="C899" s="136"/>
      <c r="D899" s="1"/>
      <c r="E899" s="177"/>
      <c r="F899" s="180"/>
      <c r="G899" s="180"/>
      <c r="H899" s="180"/>
      <c r="I899" s="180"/>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row>
    <row r="900" spans="1:176" s="159" customFormat="1" x14ac:dyDescent="0.2">
      <c r="A900" s="1"/>
      <c r="B900" s="160"/>
      <c r="C900" s="136"/>
      <c r="D900" s="1"/>
      <c r="E900" s="177"/>
      <c r="F900" s="180"/>
      <c r="G900" s="180"/>
      <c r="H900" s="180"/>
      <c r="I900" s="180"/>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row>
    <row r="901" spans="1:176" s="159" customFormat="1" x14ac:dyDescent="0.2">
      <c r="A901" s="1"/>
      <c r="B901" s="160"/>
      <c r="C901" s="136"/>
      <c r="D901" s="1"/>
      <c r="E901" s="177"/>
      <c r="F901" s="180"/>
      <c r="G901" s="180"/>
      <c r="H901" s="180"/>
      <c r="I901" s="180"/>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row>
    <row r="902" spans="1:176" s="159" customFormat="1" x14ac:dyDescent="0.2">
      <c r="A902" s="1"/>
      <c r="B902" s="160"/>
      <c r="C902" s="136"/>
      <c r="D902" s="1"/>
      <c r="E902" s="177"/>
      <c r="F902" s="180"/>
      <c r="G902" s="180"/>
      <c r="H902" s="180"/>
      <c r="I902" s="180"/>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row>
    <row r="903" spans="1:176" s="159" customFormat="1" x14ac:dyDescent="0.2">
      <c r="A903" s="1"/>
      <c r="B903" s="160"/>
      <c r="C903" s="136"/>
      <c r="D903" s="1"/>
      <c r="E903" s="177"/>
      <c r="F903" s="180"/>
      <c r="G903" s="180"/>
      <c r="H903" s="180"/>
      <c r="I903" s="180"/>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row>
    <row r="904" spans="1:176" s="159" customFormat="1" x14ac:dyDescent="0.2">
      <c r="A904" s="1"/>
      <c r="B904" s="160"/>
      <c r="C904" s="136"/>
      <c r="D904" s="1"/>
      <c r="E904" s="177"/>
      <c r="F904" s="180"/>
      <c r="G904" s="180"/>
      <c r="H904" s="180"/>
      <c r="I904" s="180"/>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row>
    <row r="905" spans="1:176" s="159" customFormat="1" x14ac:dyDescent="0.2">
      <c r="A905" s="1"/>
      <c r="B905" s="160"/>
      <c r="C905" s="136"/>
      <c r="D905" s="1"/>
      <c r="E905" s="177"/>
      <c r="F905" s="180"/>
      <c r="G905" s="180"/>
      <c r="H905" s="180"/>
      <c r="I905" s="180"/>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row>
    <row r="906" spans="1:176" s="159" customFormat="1" x14ac:dyDescent="0.2">
      <c r="A906" s="1"/>
      <c r="B906" s="160"/>
      <c r="C906" s="136"/>
      <c r="D906" s="1"/>
      <c r="E906" s="177"/>
      <c r="F906" s="180"/>
      <c r="G906" s="180"/>
      <c r="H906" s="180"/>
      <c r="I906" s="180"/>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row>
    <row r="907" spans="1:176" s="159" customFormat="1" x14ac:dyDescent="0.2">
      <c r="A907" s="1"/>
      <c r="B907" s="160"/>
      <c r="C907" s="136"/>
      <c r="D907" s="1"/>
      <c r="E907" s="177"/>
      <c r="F907" s="180"/>
      <c r="G907" s="180"/>
      <c r="H907" s="180"/>
      <c r="I907" s="180"/>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row>
    <row r="908" spans="1:176" s="159" customFormat="1" x14ac:dyDescent="0.2">
      <c r="A908" s="1"/>
      <c r="B908" s="160"/>
      <c r="C908" s="136"/>
      <c r="D908" s="1"/>
      <c r="E908" s="177"/>
      <c r="F908" s="180"/>
      <c r="G908" s="180"/>
      <c r="H908" s="180"/>
      <c r="I908" s="180"/>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row>
    <row r="909" spans="1:176" s="159" customFormat="1" x14ac:dyDescent="0.2">
      <c r="A909" s="1"/>
      <c r="B909" s="160"/>
      <c r="C909" s="136"/>
      <c r="D909" s="1"/>
      <c r="E909" s="177"/>
      <c r="F909" s="180"/>
      <c r="G909" s="180"/>
      <c r="H909" s="180"/>
      <c r="I909" s="180"/>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row>
    <row r="910" spans="1:176" s="159" customFormat="1" x14ac:dyDescent="0.2">
      <c r="A910" s="1"/>
      <c r="B910" s="160"/>
      <c r="C910" s="136"/>
      <c r="D910" s="1"/>
      <c r="E910" s="177"/>
      <c r="F910" s="180"/>
      <c r="G910" s="180"/>
      <c r="H910" s="180"/>
      <c r="I910" s="180"/>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row>
    <row r="911" spans="1:176" s="159" customFormat="1" x14ac:dyDescent="0.2">
      <c r="A911" s="1"/>
      <c r="B911" s="160"/>
      <c r="C911" s="136"/>
      <c r="D911" s="1"/>
      <c r="E911" s="177"/>
      <c r="F911" s="180"/>
      <c r="G911" s="180"/>
      <c r="H911" s="180"/>
      <c r="I911" s="180"/>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row>
    <row r="912" spans="1:176" s="159" customFormat="1" x14ac:dyDescent="0.2">
      <c r="A912" s="1"/>
      <c r="B912" s="160"/>
      <c r="C912" s="136"/>
      <c r="D912" s="1"/>
      <c r="E912" s="177"/>
      <c r="F912" s="180"/>
      <c r="G912" s="180"/>
      <c r="H912" s="180"/>
      <c r="I912" s="180"/>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row>
    <row r="913" spans="1:176" s="159" customFormat="1" x14ac:dyDescent="0.2">
      <c r="A913" s="1"/>
      <c r="B913" s="160"/>
      <c r="C913" s="136"/>
      <c r="D913" s="1"/>
      <c r="E913" s="177"/>
      <c r="F913" s="180"/>
      <c r="G913" s="180"/>
      <c r="H913" s="180"/>
      <c r="I913" s="180"/>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row>
    <row r="914" spans="1:176" s="159" customFormat="1" x14ac:dyDescent="0.2">
      <c r="A914" s="1"/>
      <c r="B914" s="160"/>
      <c r="C914" s="136"/>
      <c r="D914" s="1"/>
      <c r="E914" s="177"/>
      <c r="F914" s="180"/>
      <c r="G914" s="180"/>
      <c r="H914" s="180"/>
      <c r="I914" s="180"/>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row>
    <row r="915" spans="1:176" s="159" customFormat="1" x14ac:dyDescent="0.2">
      <c r="A915" s="1"/>
      <c r="B915" s="160"/>
      <c r="C915" s="136"/>
      <c r="D915" s="1"/>
      <c r="E915" s="177"/>
      <c r="F915" s="180"/>
      <c r="G915" s="180"/>
      <c r="H915" s="180"/>
      <c r="I915" s="180"/>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row>
    <row r="916" spans="1:176" s="159" customFormat="1" x14ac:dyDescent="0.2">
      <c r="A916" s="1"/>
      <c r="B916" s="160"/>
      <c r="C916" s="136"/>
      <c r="D916" s="1"/>
      <c r="E916" s="177"/>
      <c r="F916" s="180"/>
      <c r="G916" s="180"/>
      <c r="H916" s="180"/>
      <c r="I916" s="180"/>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row>
    <row r="917" spans="1:176" s="159" customFormat="1" x14ac:dyDescent="0.2">
      <c r="A917" s="1"/>
      <c r="B917" s="160"/>
      <c r="C917" s="136"/>
      <c r="D917" s="1"/>
      <c r="E917" s="177"/>
      <c r="F917" s="180"/>
      <c r="G917" s="180"/>
      <c r="H917" s="180"/>
      <c r="I917" s="180"/>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row>
    <row r="918" spans="1:176" s="159" customFormat="1" x14ac:dyDescent="0.2">
      <c r="A918" s="1"/>
      <c r="B918" s="160"/>
      <c r="C918" s="136"/>
      <c r="D918" s="1"/>
      <c r="E918" s="177"/>
      <c r="F918" s="180"/>
      <c r="G918" s="180"/>
      <c r="H918" s="180"/>
      <c r="I918" s="180"/>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row>
    <row r="919" spans="1:176" s="159" customFormat="1" x14ac:dyDescent="0.2">
      <c r="A919" s="1"/>
      <c r="B919" s="160"/>
      <c r="C919" s="136"/>
      <c r="D919" s="1"/>
      <c r="E919" s="177"/>
      <c r="F919" s="180"/>
      <c r="G919" s="180"/>
      <c r="H919" s="180"/>
      <c r="I919" s="180"/>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row>
    <row r="920" spans="1:176" s="159" customFormat="1" x14ac:dyDescent="0.2">
      <c r="A920" s="1"/>
      <c r="B920" s="160"/>
      <c r="C920" s="136"/>
      <c r="D920" s="1"/>
      <c r="E920" s="177"/>
      <c r="F920" s="180"/>
      <c r="G920" s="180"/>
      <c r="H920" s="180"/>
      <c r="I920" s="180"/>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row>
    <row r="921" spans="1:176" s="159" customFormat="1" x14ac:dyDescent="0.2">
      <c r="A921" s="1"/>
      <c r="B921" s="160"/>
      <c r="C921" s="136"/>
      <c r="D921" s="1"/>
      <c r="E921" s="177"/>
      <c r="F921" s="180"/>
      <c r="G921" s="180"/>
      <c r="H921" s="180"/>
      <c r="I921" s="180"/>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row>
    <row r="922" spans="1:176" s="159" customFormat="1" x14ac:dyDescent="0.2">
      <c r="A922" s="1"/>
      <c r="B922" s="160"/>
      <c r="C922" s="136"/>
      <c r="D922" s="1"/>
      <c r="E922" s="177"/>
      <c r="F922" s="180"/>
      <c r="G922" s="180"/>
      <c r="H922" s="180"/>
      <c r="I922" s="180"/>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row>
    <row r="923" spans="1:176" s="159" customFormat="1" x14ac:dyDescent="0.2">
      <c r="A923" s="1"/>
      <c r="B923" s="160"/>
      <c r="C923" s="136"/>
      <c r="D923" s="1"/>
      <c r="E923" s="177"/>
      <c r="F923" s="180"/>
      <c r="G923" s="180"/>
      <c r="H923" s="180"/>
      <c r="I923" s="180"/>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row>
    <row r="924" spans="1:176" s="159" customFormat="1" x14ac:dyDescent="0.2">
      <c r="A924" s="1"/>
      <c r="B924" s="160"/>
      <c r="C924" s="136"/>
      <c r="D924" s="1"/>
      <c r="E924" s="177"/>
      <c r="F924" s="180"/>
      <c r="G924" s="180"/>
      <c r="H924" s="180"/>
      <c r="I924" s="180"/>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row>
    <row r="925" spans="1:176" s="159" customFormat="1" x14ac:dyDescent="0.2">
      <c r="A925" s="1"/>
      <c r="B925" s="160"/>
      <c r="C925" s="136"/>
      <c r="D925" s="1"/>
      <c r="E925" s="177"/>
      <c r="F925" s="180"/>
      <c r="G925" s="180"/>
      <c r="H925" s="180"/>
      <c r="I925" s="180"/>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row>
    <row r="926" spans="1:176" s="159" customFormat="1" x14ac:dyDescent="0.2">
      <c r="A926" s="1"/>
      <c r="B926" s="160"/>
      <c r="C926" s="136"/>
      <c r="D926" s="1"/>
      <c r="E926" s="177"/>
      <c r="F926" s="180"/>
      <c r="G926" s="180"/>
      <c r="H926" s="180"/>
      <c r="I926" s="180"/>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row>
    <row r="927" spans="1:176" s="159" customFormat="1" x14ac:dyDescent="0.2">
      <c r="A927" s="1"/>
      <c r="B927" s="160"/>
      <c r="C927" s="136"/>
      <c r="D927" s="1"/>
      <c r="E927" s="177"/>
      <c r="F927" s="180"/>
      <c r="G927" s="180"/>
      <c r="H927" s="180"/>
      <c r="I927" s="180"/>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row>
    <row r="928" spans="1:176" s="159" customFormat="1" x14ac:dyDescent="0.2">
      <c r="A928" s="1"/>
      <c r="B928" s="160"/>
      <c r="C928" s="136"/>
      <c r="D928" s="1"/>
      <c r="E928" s="177"/>
      <c r="F928" s="180"/>
      <c r="G928" s="180"/>
      <c r="H928" s="180"/>
      <c r="I928" s="180"/>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row>
    <row r="929" spans="1:176" s="159" customFormat="1" x14ac:dyDescent="0.2">
      <c r="A929" s="1"/>
      <c r="B929" s="160"/>
      <c r="C929" s="136"/>
      <c r="D929" s="1"/>
      <c r="E929" s="177"/>
      <c r="F929" s="180"/>
      <c r="G929" s="180"/>
      <c r="H929" s="180"/>
      <c r="I929" s="180"/>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row>
    <row r="930" spans="1:176" s="159" customFormat="1" x14ac:dyDescent="0.2">
      <c r="A930" s="1"/>
      <c r="B930" s="160"/>
      <c r="C930" s="136"/>
      <c r="D930" s="1"/>
      <c r="E930" s="177"/>
      <c r="F930" s="180"/>
      <c r="G930" s="180"/>
      <c r="H930" s="180"/>
      <c r="I930" s="180"/>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row>
    <row r="931" spans="1:176" s="159" customFormat="1" x14ac:dyDescent="0.2">
      <c r="A931" s="1"/>
      <c r="B931" s="160"/>
      <c r="C931" s="136"/>
      <c r="D931" s="1"/>
      <c r="E931" s="177"/>
      <c r="F931" s="180"/>
      <c r="G931" s="180"/>
      <c r="H931" s="180"/>
      <c r="I931" s="180"/>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row>
    <row r="932" spans="1:176" s="159" customFormat="1" x14ac:dyDescent="0.2">
      <c r="A932" s="1"/>
      <c r="B932" s="160"/>
      <c r="C932" s="136"/>
      <c r="D932" s="1"/>
      <c r="E932" s="177"/>
      <c r="F932" s="180"/>
      <c r="G932" s="180"/>
      <c r="H932" s="180"/>
      <c r="I932" s="180"/>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row>
    <row r="933" spans="1:176" s="159" customFormat="1" x14ac:dyDescent="0.2">
      <c r="A933" s="1"/>
      <c r="B933" s="160"/>
      <c r="C933" s="136"/>
      <c r="D933" s="1"/>
      <c r="E933" s="177"/>
      <c r="F933" s="180"/>
      <c r="G933" s="180"/>
      <c r="H933" s="180"/>
      <c r="I933" s="180"/>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row>
    <row r="934" spans="1:176" s="159" customFormat="1" x14ac:dyDescent="0.2">
      <c r="A934" s="1"/>
      <c r="B934" s="160"/>
      <c r="C934" s="136"/>
      <c r="D934" s="1"/>
      <c r="E934" s="177"/>
      <c r="F934" s="180"/>
      <c r="G934" s="180"/>
      <c r="H934" s="180"/>
      <c r="I934" s="180"/>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row>
    <row r="935" spans="1:176" s="159" customFormat="1" x14ac:dyDescent="0.2">
      <c r="A935" s="1"/>
      <c r="B935" s="160"/>
      <c r="C935" s="136"/>
      <c r="D935" s="1"/>
      <c r="E935" s="177"/>
      <c r="F935" s="180"/>
      <c r="G935" s="180"/>
      <c r="H935" s="180"/>
      <c r="I935" s="180"/>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row>
    <row r="936" spans="1:176" s="159" customFormat="1" x14ac:dyDescent="0.2">
      <c r="A936" s="1"/>
      <c r="B936" s="160"/>
      <c r="C936" s="136"/>
      <c r="D936" s="1"/>
      <c r="E936" s="177"/>
      <c r="F936" s="180"/>
      <c r="G936" s="180"/>
      <c r="H936" s="180"/>
      <c r="I936" s="180"/>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row>
    <row r="937" spans="1:176" s="159" customFormat="1" x14ac:dyDescent="0.2">
      <c r="A937" s="1"/>
      <c r="B937" s="160"/>
      <c r="C937" s="136"/>
      <c r="D937" s="1"/>
      <c r="E937" s="177"/>
      <c r="F937" s="180"/>
      <c r="G937" s="180"/>
      <c r="H937" s="180"/>
      <c r="I937" s="180"/>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row>
    <row r="938" spans="1:176" s="159" customFormat="1" x14ac:dyDescent="0.2">
      <c r="A938" s="1"/>
      <c r="B938" s="160"/>
      <c r="C938" s="136"/>
      <c r="D938" s="1"/>
      <c r="E938" s="177"/>
      <c r="F938" s="180"/>
      <c r="G938" s="180"/>
      <c r="H938" s="180"/>
      <c r="I938" s="180"/>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row>
    <row r="939" spans="1:176" s="159" customFormat="1" x14ac:dyDescent="0.2">
      <c r="A939" s="1"/>
      <c r="B939" s="160"/>
      <c r="C939" s="136"/>
      <c r="D939" s="1"/>
      <c r="E939" s="177"/>
      <c r="F939" s="180"/>
      <c r="G939" s="180"/>
      <c r="H939" s="180"/>
      <c r="I939" s="180"/>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row>
    <row r="940" spans="1:176" s="159" customFormat="1" x14ac:dyDescent="0.2">
      <c r="A940" s="1"/>
      <c r="B940" s="160"/>
      <c r="C940" s="136"/>
      <c r="D940" s="1"/>
      <c r="E940" s="177"/>
      <c r="F940" s="180"/>
      <c r="G940" s="180"/>
      <c r="H940" s="180"/>
      <c r="I940" s="180"/>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row>
    <row r="941" spans="1:176" s="159" customFormat="1" x14ac:dyDescent="0.2">
      <c r="A941" s="1"/>
      <c r="B941" s="160"/>
      <c r="C941" s="136"/>
      <c r="D941" s="1"/>
      <c r="E941" s="177"/>
      <c r="F941" s="180"/>
      <c r="G941" s="180"/>
      <c r="H941" s="180"/>
      <c r="I941" s="180"/>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row>
    <row r="942" spans="1:176" s="159" customFormat="1" x14ac:dyDescent="0.2">
      <c r="A942" s="1"/>
      <c r="B942" s="160"/>
      <c r="C942" s="136"/>
      <c r="D942" s="1"/>
      <c r="E942" s="177"/>
      <c r="F942" s="180"/>
      <c r="G942" s="180"/>
      <c r="H942" s="180"/>
      <c r="I942" s="180"/>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row>
    <row r="943" spans="1:176" s="159" customFormat="1" x14ac:dyDescent="0.2">
      <c r="A943" s="1"/>
      <c r="B943" s="160"/>
      <c r="C943" s="136"/>
      <c r="D943" s="1"/>
      <c r="E943" s="177"/>
      <c r="F943" s="180"/>
      <c r="G943" s="180"/>
      <c r="H943" s="180"/>
      <c r="I943" s="180"/>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row>
    <row r="944" spans="1:176" s="159" customFormat="1" x14ac:dyDescent="0.2">
      <c r="A944" s="1"/>
      <c r="B944" s="160"/>
      <c r="C944" s="136"/>
      <c r="D944" s="1"/>
      <c r="E944" s="177"/>
      <c r="F944" s="180"/>
      <c r="G944" s="180"/>
      <c r="H944" s="180"/>
      <c r="I944" s="180"/>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row>
    <row r="945" spans="1:176" s="159" customFormat="1" x14ac:dyDescent="0.2">
      <c r="A945" s="1"/>
      <c r="B945" s="160"/>
      <c r="C945" s="136"/>
      <c r="D945" s="1"/>
      <c r="E945" s="177"/>
      <c r="F945" s="180"/>
      <c r="G945" s="180"/>
      <c r="H945" s="180"/>
      <c r="I945" s="180"/>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row>
    <row r="946" spans="1:176" s="159" customFormat="1" x14ac:dyDescent="0.2">
      <c r="A946" s="1"/>
      <c r="B946" s="160"/>
      <c r="C946" s="136"/>
      <c r="D946" s="1"/>
      <c r="E946" s="177"/>
      <c r="F946" s="180"/>
      <c r="G946" s="180"/>
      <c r="H946" s="180"/>
      <c r="I946" s="180"/>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row>
    <row r="947" spans="1:176" s="159" customFormat="1" x14ac:dyDescent="0.2">
      <c r="A947" s="1"/>
      <c r="B947" s="160"/>
      <c r="C947" s="136"/>
      <c r="D947" s="1"/>
      <c r="E947" s="177"/>
      <c r="F947" s="180"/>
      <c r="G947" s="180"/>
      <c r="H947" s="180"/>
      <c r="I947" s="180"/>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row>
    <row r="948" spans="1:176" s="159" customFormat="1" x14ac:dyDescent="0.2">
      <c r="A948" s="1"/>
      <c r="B948" s="160"/>
      <c r="C948" s="136"/>
      <c r="D948" s="1"/>
      <c r="E948" s="177"/>
      <c r="F948" s="180"/>
      <c r="G948" s="180"/>
      <c r="H948" s="180"/>
      <c r="I948" s="180"/>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row>
    <row r="949" spans="1:176" s="159" customFormat="1" x14ac:dyDescent="0.2">
      <c r="A949" s="1"/>
      <c r="B949" s="160"/>
      <c r="C949" s="136"/>
      <c r="D949" s="1"/>
      <c r="E949" s="177"/>
      <c r="F949" s="180"/>
      <c r="G949" s="180"/>
      <c r="H949" s="180"/>
      <c r="I949" s="180"/>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row>
    <row r="950" spans="1:176" s="159" customFormat="1" x14ac:dyDescent="0.2">
      <c r="A950" s="1"/>
      <c r="B950" s="160"/>
      <c r="C950" s="136"/>
      <c r="D950" s="1"/>
      <c r="E950" s="177"/>
      <c r="F950" s="180"/>
      <c r="G950" s="180"/>
      <c r="H950" s="180"/>
      <c r="I950" s="180"/>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row>
    <row r="951" spans="1:176" s="159" customFormat="1" x14ac:dyDescent="0.2">
      <c r="A951" s="1"/>
      <c r="B951" s="160"/>
      <c r="C951" s="136"/>
      <c r="D951" s="1"/>
      <c r="E951" s="177"/>
      <c r="F951" s="180"/>
      <c r="G951" s="180"/>
      <c r="H951" s="180"/>
      <c r="I951" s="180"/>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row>
    <row r="952" spans="1:176" s="159" customFormat="1" x14ac:dyDescent="0.2">
      <c r="A952" s="1"/>
      <c r="B952" s="160"/>
      <c r="C952" s="136"/>
      <c r="D952" s="1"/>
      <c r="E952" s="177"/>
      <c r="F952" s="180"/>
      <c r="G952" s="180"/>
      <c r="H952" s="180"/>
      <c r="I952" s="180"/>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row>
    <row r="953" spans="1:176" s="159" customFormat="1" x14ac:dyDescent="0.2">
      <c r="A953" s="1"/>
      <c r="B953" s="160"/>
      <c r="C953" s="136"/>
      <c r="D953" s="1"/>
      <c r="E953" s="177"/>
      <c r="F953" s="180"/>
      <c r="G953" s="180"/>
      <c r="H953" s="180"/>
      <c r="I953" s="180"/>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row>
    <row r="954" spans="1:176" s="159" customFormat="1" x14ac:dyDescent="0.2">
      <c r="A954" s="1"/>
      <c r="B954" s="160"/>
      <c r="C954" s="136"/>
      <c r="D954" s="1"/>
      <c r="E954" s="177"/>
      <c r="F954" s="180"/>
      <c r="G954" s="180"/>
      <c r="H954" s="180"/>
      <c r="I954" s="180"/>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row>
    <row r="955" spans="1:176" s="159" customFormat="1" x14ac:dyDescent="0.2">
      <c r="A955" s="1"/>
      <c r="B955" s="160"/>
      <c r="C955" s="136"/>
      <c r="D955" s="1"/>
      <c r="E955" s="177"/>
      <c r="F955" s="180"/>
      <c r="G955" s="180"/>
      <c r="H955" s="180"/>
      <c r="I955" s="180"/>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row>
    <row r="956" spans="1:176" s="159" customFormat="1" x14ac:dyDescent="0.2">
      <c r="A956" s="1"/>
      <c r="B956" s="160"/>
      <c r="C956" s="136"/>
      <c r="D956" s="1"/>
      <c r="E956" s="177"/>
      <c r="F956" s="180"/>
      <c r="G956" s="180"/>
      <c r="H956" s="180"/>
      <c r="I956" s="180"/>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row>
    <row r="957" spans="1:176" s="159" customFormat="1" x14ac:dyDescent="0.2">
      <c r="A957" s="1"/>
      <c r="B957" s="160"/>
      <c r="C957" s="136"/>
      <c r="D957" s="1"/>
      <c r="E957" s="177"/>
      <c r="F957" s="180"/>
      <c r="G957" s="180"/>
      <c r="H957" s="180"/>
      <c r="I957" s="180"/>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row>
    <row r="958" spans="1:176" s="159" customFormat="1" x14ac:dyDescent="0.2">
      <c r="A958" s="1"/>
      <c r="B958" s="160"/>
      <c r="C958" s="136"/>
      <c r="D958" s="1"/>
      <c r="E958" s="177"/>
      <c r="F958" s="180"/>
      <c r="G958" s="180"/>
      <c r="H958" s="180"/>
      <c r="I958" s="180"/>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row>
    <row r="959" spans="1:176" s="159" customFormat="1" x14ac:dyDescent="0.2">
      <c r="A959" s="1"/>
      <c r="B959" s="160"/>
      <c r="C959" s="136"/>
      <c r="D959" s="1"/>
      <c r="E959" s="177"/>
      <c r="F959" s="180"/>
      <c r="G959" s="180"/>
      <c r="H959" s="180"/>
      <c r="I959" s="180"/>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row>
    <row r="960" spans="1:176" s="159" customFormat="1" x14ac:dyDescent="0.2">
      <c r="A960" s="1"/>
      <c r="B960" s="160"/>
      <c r="C960" s="136"/>
      <c r="D960" s="1"/>
      <c r="E960" s="177"/>
      <c r="F960" s="180"/>
      <c r="G960" s="180"/>
      <c r="H960" s="180"/>
      <c r="I960" s="180"/>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row>
    <row r="961" spans="1:176" s="159" customFormat="1" x14ac:dyDescent="0.2">
      <c r="A961" s="1"/>
      <c r="B961" s="160"/>
      <c r="C961" s="136"/>
      <c r="D961" s="1"/>
      <c r="E961" s="177"/>
      <c r="F961" s="180"/>
      <c r="G961" s="180"/>
      <c r="H961" s="180"/>
      <c r="I961" s="180"/>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row>
    <row r="962" spans="1:176" s="159" customFormat="1" x14ac:dyDescent="0.2">
      <c r="A962" s="1"/>
      <c r="B962" s="160"/>
      <c r="C962" s="136"/>
      <c r="D962" s="1"/>
      <c r="E962" s="177"/>
      <c r="F962" s="180"/>
      <c r="G962" s="180"/>
      <c r="H962" s="180"/>
      <c r="I962" s="180"/>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row>
    <row r="963" spans="1:176" s="159" customFormat="1" x14ac:dyDescent="0.2">
      <c r="A963" s="1"/>
      <c r="B963" s="160"/>
      <c r="C963" s="136"/>
      <c r="D963" s="1"/>
      <c r="E963" s="177"/>
      <c r="F963" s="180"/>
      <c r="G963" s="180"/>
      <c r="H963" s="180"/>
      <c r="I963" s="180"/>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row>
    <row r="964" spans="1:176" s="159" customFormat="1" x14ac:dyDescent="0.2">
      <c r="A964" s="1"/>
      <c r="B964" s="160"/>
      <c r="C964" s="136"/>
      <c r="D964" s="1"/>
      <c r="E964" s="177"/>
      <c r="F964" s="180"/>
      <c r="G964" s="180"/>
      <c r="H964" s="180"/>
      <c r="I964" s="180"/>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row>
    <row r="965" spans="1:176" s="159" customFormat="1" x14ac:dyDescent="0.2">
      <c r="A965" s="1"/>
      <c r="B965" s="160"/>
      <c r="C965" s="136"/>
      <c r="D965" s="1"/>
      <c r="E965" s="177"/>
      <c r="F965" s="180"/>
      <c r="G965" s="180"/>
      <c r="H965" s="180"/>
      <c r="I965" s="180"/>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row>
    <row r="966" spans="1:176" s="159" customFormat="1" x14ac:dyDescent="0.2">
      <c r="A966" s="1"/>
      <c r="B966" s="160"/>
      <c r="C966" s="136"/>
      <c r="D966" s="1"/>
      <c r="E966" s="177"/>
      <c r="F966" s="180"/>
      <c r="G966" s="180"/>
      <c r="H966" s="180"/>
      <c r="I966" s="180"/>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row>
    <row r="967" spans="1:176" s="159" customFormat="1" x14ac:dyDescent="0.2">
      <c r="A967" s="1"/>
      <c r="B967" s="160"/>
      <c r="C967" s="136"/>
      <c r="D967" s="1"/>
      <c r="E967" s="177"/>
      <c r="F967" s="180"/>
      <c r="G967" s="180"/>
      <c r="H967" s="180"/>
      <c r="I967" s="180"/>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row>
    <row r="968" spans="1:176" s="159" customFormat="1" x14ac:dyDescent="0.2">
      <c r="A968" s="1"/>
      <c r="B968" s="160"/>
      <c r="C968" s="136"/>
      <c r="D968" s="1"/>
      <c r="E968" s="177"/>
      <c r="F968" s="180"/>
      <c r="G968" s="180"/>
      <c r="H968" s="180"/>
      <c r="I968" s="180"/>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row>
    <row r="969" spans="1:176" s="159" customFormat="1" x14ac:dyDescent="0.2">
      <c r="A969" s="1"/>
      <c r="B969" s="160"/>
      <c r="C969" s="136"/>
      <c r="D969" s="1"/>
      <c r="E969" s="177"/>
      <c r="F969" s="180"/>
      <c r="G969" s="180"/>
      <c r="H969" s="180"/>
      <c r="I969" s="180"/>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row>
    <row r="970" spans="1:176" s="159" customFormat="1" x14ac:dyDescent="0.2">
      <c r="A970" s="1"/>
      <c r="B970" s="160"/>
      <c r="C970" s="136"/>
      <c r="D970" s="1"/>
      <c r="E970" s="177"/>
      <c r="F970" s="180"/>
      <c r="G970" s="180"/>
      <c r="H970" s="180"/>
      <c r="I970" s="180"/>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row>
    <row r="971" spans="1:176" s="159" customFormat="1" x14ac:dyDescent="0.2">
      <c r="A971" s="1"/>
      <c r="B971" s="160"/>
      <c r="C971" s="136"/>
      <c r="D971" s="1"/>
      <c r="E971" s="177"/>
      <c r="F971" s="180"/>
      <c r="G971" s="180"/>
      <c r="H971" s="180"/>
      <c r="I971" s="180"/>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row>
    <row r="972" spans="1:176" s="159" customFormat="1" x14ac:dyDescent="0.2">
      <c r="A972" s="1"/>
      <c r="B972" s="160"/>
      <c r="C972" s="136"/>
      <c r="D972" s="1"/>
      <c r="E972" s="177"/>
      <c r="F972" s="180"/>
      <c r="G972" s="180"/>
      <c r="H972" s="180"/>
      <c r="I972" s="180"/>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row>
    <row r="973" spans="1:176" s="159" customFormat="1" x14ac:dyDescent="0.2">
      <c r="A973" s="1"/>
      <c r="B973" s="160"/>
      <c r="C973" s="136"/>
      <c r="D973" s="1"/>
      <c r="E973" s="177"/>
      <c r="F973" s="180"/>
      <c r="G973" s="180"/>
      <c r="H973" s="180"/>
      <c r="I973" s="180"/>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row>
    <row r="974" spans="1:176" s="159" customFormat="1" x14ac:dyDescent="0.2">
      <c r="A974" s="1"/>
      <c r="B974" s="160"/>
      <c r="C974" s="136"/>
      <c r="D974" s="1"/>
      <c r="E974" s="177"/>
      <c r="F974" s="180"/>
      <c r="G974" s="180"/>
      <c r="H974" s="180"/>
      <c r="I974" s="180"/>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row>
    <row r="975" spans="1:176" s="159" customFormat="1" x14ac:dyDescent="0.2">
      <c r="A975" s="1"/>
      <c r="B975" s="160"/>
      <c r="C975" s="136"/>
      <c r="D975" s="1"/>
      <c r="E975" s="177"/>
      <c r="F975" s="180"/>
      <c r="G975" s="180"/>
      <c r="H975" s="180"/>
      <c r="I975" s="180"/>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row>
    <row r="976" spans="1:176" s="159" customFormat="1" x14ac:dyDescent="0.2">
      <c r="A976" s="1"/>
      <c r="B976" s="160"/>
      <c r="C976" s="136"/>
      <c r="D976" s="1"/>
      <c r="E976" s="177"/>
      <c r="F976" s="180"/>
      <c r="G976" s="180"/>
      <c r="H976" s="180"/>
      <c r="I976" s="180"/>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row>
    <row r="977" spans="1:176" s="159" customFormat="1" x14ac:dyDescent="0.2">
      <c r="A977" s="1"/>
      <c r="B977" s="160"/>
      <c r="C977" s="136"/>
      <c r="D977" s="1"/>
      <c r="E977" s="177"/>
      <c r="F977" s="180"/>
      <c r="G977" s="180"/>
      <c r="H977" s="180"/>
      <c r="I977" s="180"/>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row>
    <row r="978" spans="1:176" s="159" customFormat="1" x14ac:dyDescent="0.2">
      <c r="A978" s="1"/>
      <c r="B978" s="160"/>
      <c r="C978" s="136"/>
      <c r="D978" s="1"/>
      <c r="E978" s="177"/>
      <c r="F978" s="180"/>
      <c r="G978" s="180"/>
      <c r="H978" s="180"/>
      <c r="I978" s="180"/>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row>
    <row r="979" spans="1:176" s="159" customFormat="1" x14ac:dyDescent="0.2">
      <c r="A979" s="1"/>
      <c r="B979" s="160"/>
      <c r="C979" s="136"/>
      <c r="D979" s="1"/>
      <c r="E979" s="177"/>
      <c r="F979" s="180"/>
      <c r="G979" s="180"/>
      <c r="H979" s="180"/>
      <c r="I979" s="180"/>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row>
    <row r="980" spans="1:176" s="159" customFormat="1" x14ac:dyDescent="0.2">
      <c r="A980" s="1"/>
      <c r="B980" s="160"/>
      <c r="C980" s="136"/>
      <c r="D980" s="1"/>
      <c r="E980" s="177"/>
      <c r="F980" s="180"/>
      <c r="G980" s="180"/>
      <c r="H980" s="180"/>
      <c r="I980" s="180"/>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row>
    <row r="981" spans="1:176" s="159" customFormat="1" x14ac:dyDescent="0.2">
      <c r="A981" s="1"/>
      <c r="B981" s="160"/>
      <c r="C981" s="136"/>
      <c r="D981" s="1"/>
      <c r="E981" s="177"/>
      <c r="F981" s="180"/>
      <c r="G981" s="180"/>
      <c r="H981" s="180"/>
      <c r="I981" s="180"/>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row>
    <row r="982" spans="1:176" s="159" customFormat="1" x14ac:dyDescent="0.2">
      <c r="A982" s="1"/>
      <c r="B982" s="160"/>
      <c r="C982" s="136"/>
      <c r="D982" s="1"/>
      <c r="E982" s="177"/>
      <c r="F982" s="180"/>
      <c r="G982" s="180"/>
      <c r="H982" s="180"/>
      <c r="I982" s="180"/>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row>
    <row r="983" spans="1:176" s="159" customFormat="1" x14ac:dyDescent="0.2">
      <c r="A983" s="1"/>
      <c r="B983" s="160"/>
      <c r="C983" s="136"/>
      <c r="D983" s="1"/>
      <c r="E983" s="177"/>
      <c r="F983" s="180"/>
      <c r="G983" s="180"/>
      <c r="H983" s="180"/>
      <c r="I983" s="180"/>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row>
    <row r="984" spans="1:176" s="159" customFormat="1" x14ac:dyDescent="0.2">
      <c r="A984" s="1"/>
      <c r="B984" s="160"/>
      <c r="C984" s="136"/>
      <c r="D984" s="1"/>
      <c r="E984" s="177"/>
      <c r="F984" s="180"/>
      <c r="G984" s="180"/>
      <c r="H984" s="180"/>
      <c r="I984" s="180"/>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row>
    <row r="985" spans="1:176" s="159" customFormat="1" x14ac:dyDescent="0.2">
      <c r="A985" s="1"/>
      <c r="B985" s="160"/>
      <c r="C985" s="136"/>
      <c r="D985" s="1"/>
      <c r="E985" s="177"/>
      <c r="F985" s="180"/>
      <c r="G985" s="180"/>
      <c r="H985" s="180"/>
      <c r="I985" s="180"/>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row>
    <row r="986" spans="1:176" s="159" customFormat="1" x14ac:dyDescent="0.2">
      <c r="A986" s="1"/>
      <c r="B986" s="160"/>
      <c r="C986" s="136"/>
      <c r="D986" s="1"/>
      <c r="E986" s="177"/>
      <c r="F986" s="180"/>
      <c r="G986" s="180"/>
      <c r="H986" s="180"/>
      <c r="I986" s="180"/>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row>
    <row r="987" spans="1:176" s="159" customFormat="1" x14ac:dyDescent="0.2">
      <c r="A987" s="1"/>
      <c r="B987" s="160"/>
      <c r="C987" s="136"/>
      <c r="D987" s="1"/>
      <c r="E987" s="177"/>
      <c r="F987" s="180"/>
      <c r="G987" s="180"/>
      <c r="H987" s="180"/>
      <c r="I987" s="180"/>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row>
    <row r="988" spans="1:176" s="159" customFormat="1" x14ac:dyDescent="0.2">
      <c r="A988" s="1"/>
      <c r="B988" s="160"/>
      <c r="C988" s="136"/>
      <c r="D988" s="1"/>
      <c r="E988" s="177"/>
      <c r="F988" s="180"/>
      <c r="G988" s="180"/>
      <c r="H988" s="180"/>
      <c r="I988" s="180"/>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row>
    <row r="989" spans="1:176" s="159" customFormat="1" x14ac:dyDescent="0.2">
      <c r="A989" s="1"/>
      <c r="B989" s="160"/>
      <c r="C989" s="136"/>
      <c r="D989" s="1"/>
      <c r="E989" s="177"/>
      <c r="F989" s="180"/>
      <c r="G989" s="180"/>
      <c r="H989" s="180"/>
      <c r="I989" s="180"/>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row>
    <row r="990" spans="1:176" s="159" customFormat="1" x14ac:dyDescent="0.2">
      <c r="A990" s="1"/>
      <c r="B990" s="160"/>
      <c r="C990" s="136"/>
      <c r="D990" s="1"/>
      <c r="E990" s="177"/>
      <c r="F990" s="180"/>
      <c r="G990" s="180"/>
      <c r="H990" s="180"/>
      <c r="I990" s="180"/>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row>
    <row r="991" spans="1:176" s="159" customFormat="1" x14ac:dyDescent="0.2">
      <c r="A991" s="1"/>
      <c r="B991" s="160"/>
      <c r="C991" s="136"/>
      <c r="D991" s="1"/>
      <c r="E991" s="177"/>
      <c r="F991" s="180"/>
      <c r="G991" s="180"/>
      <c r="H991" s="180"/>
      <c r="I991" s="180"/>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row>
    <row r="992" spans="1:176" s="159" customFormat="1" x14ac:dyDescent="0.2">
      <c r="A992" s="1"/>
      <c r="B992" s="160"/>
      <c r="C992" s="136"/>
      <c r="D992" s="1"/>
      <c r="E992" s="177"/>
      <c r="F992" s="180"/>
      <c r="G992" s="180"/>
      <c r="H992" s="180"/>
      <c r="I992" s="180"/>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row>
    <row r="993" spans="1:176" s="159" customFormat="1" x14ac:dyDescent="0.2">
      <c r="A993" s="1"/>
      <c r="B993" s="160"/>
      <c r="C993" s="136"/>
      <c r="D993" s="1"/>
      <c r="E993" s="177"/>
      <c r="F993" s="180"/>
      <c r="G993" s="180"/>
      <c r="H993" s="180"/>
      <c r="I993" s="180"/>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row>
    <row r="994" spans="1:176" s="159" customFormat="1" x14ac:dyDescent="0.2">
      <c r="A994" s="1"/>
      <c r="B994" s="160"/>
      <c r="C994" s="136"/>
      <c r="D994" s="1"/>
      <c r="E994" s="177"/>
      <c r="F994" s="180"/>
      <c r="G994" s="180"/>
      <c r="H994" s="180"/>
      <c r="I994" s="180"/>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row>
    <row r="995" spans="1:176" s="159" customFormat="1" x14ac:dyDescent="0.2">
      <c r="A995" s="1"/>
      <c r="B995" s="160"/>
      <c r="C995" s="136"/>
      <c r="D995" s="1"/>
      <c r="E995" s="177"/>
      <c r="F995" s="180"/>
      <c r="G995" s="180"/>
      <c r="H995" s="180"/>
      <c r="I995" s="180"/>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row>
    <row r="996" spans="1:176" s="159" customFormat="1" x14ac:dyDescent="0.2">
      <c r="A996" s="1"/>
      <c r="B996" s="160"/>
      <c r="C996" s="136"/>
      <c r="D996" s="1"/>
      <c r="E996" s="177"/>
      <c r="F996" s="180"/>
      <c r="G996" s="180"/>
      <c r="H996" s="180"/>
      <c r="I996" s="180"/>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row>
    <row r="997" spans="1:176" s="159" customFormat="1" x14ac:dyDescent="0.2">
      <c r="A997" s="1"/>
      <c r="B997" s="160"/>
      <c r="C997" s="136"/>
      <c r="D997" s="1"/>
      <c r="E997" s="177"/>
      <c r="F997" s="180"/>
      <c r="G997" s="180"/>
      <c r="H997" s="180"/>
      <c r="I997" s="180"/>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row>
    <row r="998" spans="1:176" s="159" customFormat="1" x14ac:dyDescent="0.2">
      <c r="A998" s="1"/>
      <c r="B998" s="160"/>
      <c r="C998" s="136"/>
      <c r="D998" s="1"/>
      <c r="E998" s="177"/>
      <c r="F998" s="180"/>
      <c r="G998" s="180"/>
      <c r="H998" s="180"/>
      <c r="I998" s="180"/>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row>
    <row r="999" spans="1:176" s="159" customFormat="1" x14ac:dyDescent="0.2">
      <c r="A999" s="1"/>
      <c r="B999" s="160"/>
      <c r="C999" s="136"/>
      <c r="D999" s="1"/>
      <c r="E999" s="177"/>
      <c r="F999" s="180"/>
      <c r="G999" s="180"/>
      <c r="H999" s="180"/>
      <c r="I999" s="180"/>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row>
    <row r="1000" spans="1:176" s="159" customFormat="1" x14ac:dyDescent="0.2">
      <c r="A1000" s="1"/>
      <c r="B1000" s="160"/>
      <c r="C1000" s="136"/>
      <c r="D1000" s="1"/>
      <c r="E1000" s="177"/>
      <c r="F1000" s="180"/>
      <c r="G1000" s="180"/>
      <c r="H1000" s="180"/>
      <c r="I1000" s="180"/>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row>
    <row r="1001" spans="1:176" s="159" customFormat="1" x14ac:dyDescent="0.2">
      <c r="A1001" s="1"/>
      <c r="B1001" s="160"/>
      <c r="C1001" s="136"/>
      <c r="D1001" s="1"/>
      <c r="E1001" s="177"/>
      <c r="F1001" s="180"/>
      <c r="G1001" s="180"/>
      <c r="H1001" s="180"/>
      <c r="I1001" s="180"/>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row>
    <row r="1002" spans="1:176" x14ac:dyDescent="0.2">
      <c r="B1002" s="160"/>
      <c r="C1002" s="136"/>
      <c r="D1002" s="1"/>
      <c r="E1002" s="177"/>
      <c r="F1002" s="180"/>
      <c r="G1002" s="180"/>
      <c r="H1002" s="180"/>
      <c r="I1002" s="180"/>
      <c r="J1002" s="1"/>
      <c r="K1002" s="1"/>
      <c r="L1002" s="1"/>
      <c r="M1002" s="1"/>
    </row>
  </sheetData>
  <sortState xmlns:xlrd2="http://schemas.microsoft.com/office/spreadsheetml/2017/richdata2" ref="B4:M4">
    <sortCondition ref="C4"/>
  </sortState>
  <mergeCells count="3">
    <mergeCell ref="F3:I3"/>
    <mergeCell ref="J3:M3"/>
    <mergeCell ref="D1:D2"/>
  </mergeCells>
  <conditionalFormatting sqref="B5:M1000">
    <cfRule type="expression" dxfId="5" priority="1">
      <formula>$B5&lt;&gt;""</formula>
    </cfRule>
  </conditionalFormatting>
  <pageMargins left="0.75" right="0.75" top="1" bottom="1" header="0.5" footer="0.5"/>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4" tint="0.39994506668294322"/>
  </sheetPr>
  <dimension ref="A1:BX1436"/>
  <sheetViews>
    <sheetView rightToLeft="1" zoomScaleNormal="100" workbookViewId="0"/>
  </sheetViews>
  <sheetFormatPr defaultColWidth="9.140625" defaultRowHeight="12.75" x14ac:dyDescent="0.2"/>
  <cols>
    <col min="1" max="1" width="2.42578125" style="1" customWidth="1"/>
    <col min="2" max="2" width="12.7109375" style="129" customWidth="1"/>
    <col min="3" max="3" width="47.5703125" style="181" customWidth="1"/>
    <col min="4" max="4" width="36.42578125" style="181" customWidth="1"/>
    <col min="5" max="5" width="27.7109375" style="182" customWidth="1"/>
    <col min="6" max="6" width="19.42578125" style="183" customWidth="1"/>
    <col min="7" max="7" width="27" style="181" customWidth="1"/>
    <col min="8" max="8" width="23.42578125" style="184" customWidth="1"/>
    <col min="9" max="10" width="9.140625" style="1" customWidth="1"/>
    <col min="11" max="11" width="9" style="1" customWidth="1"/>
    <col min="12" max="12" width="36.42578125" style="1" customWidth="1"/>
    <col min="13" max="76" width="9.140625" style="1" customWidth="1"/>
  </cols>
  <sheetData>
    <row r="1" spans="1:76" s="1" customFormat="1" ht="33" customHeight="1" x14ac:dyDescent="0.35">
      <c r="A1" s="135"/>
      <c r="B1" s="136"/>
      <c r="C1" s="137" t="str">
        <f>'מסך פתיחה'!$C$3</f>
        <v>דוח איכות סביבה הפקה</v>
      </c>
      <c r="D1" s="258" t="s">
        <v>109</v>
      </c>
      <c r="E1" s="138" t="str">
        <f>'מסך פתיחה'!D7</f>
        <v>מ01/01/2022 00:00:00עד01/01/2023 00:00:00</v>
      </c>
      <c r="G1" s="139"/>
      <c r="I1" s="7"/>
      <c r="J1" s="8"/>
      <c r="K1" s="9"/>
      <c r="N1" s="10"/>
      <c r="O1" s="11"/>
      <c r="P1" s="11"/>
      <c r="Q1" s="11"/>
    </row>
    <row r="2" spans="1:76" s="1" customFormat="1" ht="33" customHeight="1" x14ac:dyDescent="0.35">
      <c r="A2" s="135"/>
      <c r="B2" s="136"/>
      <c r="C2" s="141" t="str">
        <f>'מסך פתיחה'!$C$4</f>
        <v>רמת גן</v>
      </c>
      <c r="D2" s="258"/>
      <c r="G2" s="139"/>
      <c r="I2" s="7"/>
      <c r="J2" s="8"/>
      <c r="K2" s="9"/>
      <c r="N2" s="10"/>
      <c r="O2" s="11"/>
      <c r="P2" s="11"/>
      <c r="Q2" s="11"/>
    </row>
    <row r="3" spans="1:76" s="185" customFormat="1" ht="12.75" customHeight="1" x14ac:dyDescent="0.2">
      <c r="A3" s="1"/>
      <c r="B3" s="144"/>
      <c r="C3" s="144"/>
      <c r="D3" s="144"/>
      <c r="E3" s="144"/>
      <c r="F3" s="144"/>
      <c r="G3" s="144"/>
      <c r="H3" s="144"/>
      <c r="I3" s="1"/>
      <c r="J3" s="9"/>
      <c r="K3" s="1"/>
      <c r="L3" s="1"/>
      <c r="M3" s="179"/>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s="186" customFormat="1" x14ac:dyDescent="0.2">
      <c r="A4" s="143"/>
      <c r="B4" s="148" t="s">
        <v>214</v>
      </c>
      <c r="C4" s="148" t="s">
        <v>215</v>
      </c>
      <c r="D4" s="148" t="s">
        <v>223</v>
      </c>
      <c r="E4" s="148" t="s">
        <v>229</v>
      </c>
      <c r="F4" s="148" t="s">
        <v>230</v>
      </c>
      <c r="G4" s="148" t="s">
        <v>231</v>
      </c>
      <c r="H4" s="148" t="s">
        <v>232</v>
      </c>
      <c r="I4" s="187"/>
      <c r="J4" s="188"/>
      <c r="K4" s="1"/>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row>
    <row r="5" spans="1:76" s="1" customFormat="1" x14ac:dyDescent="0.2">
      <c r="A5" s="143"/>
      <c r="B5" s="174">
        <f>IFERROR(IF(ForbDraft!B18&lt;&gt;"",ForbDraft!B18,""),"")</f>
        <v>7463</v>
      </c>
      <c r="C5" s="189" t="str">
        <f>IFERROR(IF(ForbDraft!C18&lt;&gt;"",ForbDraft!C18,""),"")</f>
        <v>אומריקס-מרכז לשרותי דם מד"א</v>
      </c>
      <c r="D5" s="135" t="str">
        <f>IFERROR(IF(ForbDraft!O18&lt;&gt;"",ForbDraft!O18,""),"")</f>
        <v>מפעלי כימיה</v>
      </c>
      <c r="E5" s="190" t="str">
        <f>IFERROR(IF(ForbDraft!I18&lt;&gt;"",TEXT(ForbDraft!I18,"#,##0.00"),""),"")</f>
        <v>0.00</v>
      </c>
      <c r="F5" s="191">
        <f>IFERROR(IF(ForbDraft!F18&lt;&gt;"",ForbDraft!F18,""),"")</f>
        <v>44649.585092592592</v>
      </c>
      <c r="G5" s="135" t="str">
        <f>IFERROR(IF(ForbCalc!D3&lt;&gt;"",ForbCalc!D3,""),"")</f>
        <v>כלורידים</v>
      </c>
      <c r="H5" s="192">
        <f>IFERROR(IF(ForbCalc!E3&lt;&gt;"",ForbCalc!E3,""),"")</f>
        <v>493.27679999999998</v>
      </c>
    </row>
    <row r="6" spans="1:76" s="1" customFormat="1" x14ac:dyDescent="0.2">
      <c r="A6" s="152"/>
      <c r="B6" s="174">
        <f>IFERROR(IF(ForbDraft!B19&lt;&gt;"",ForbDraft!B19,""),"")</f>
        <v>7463</v>
      </c>
      <c r="C6" s="189" t="str">
        <f>IFERROR(IF(ForbDraft!C19&lt;&gt;"",ForbDraft!C19,""),"")</f>
        <v>אומריקס-מרכז לשרותי דם מד"א</v>
      </c>
      <c r="D6" s="135" t="str">
        <f>IFERROR(IF(ForbDraft!O19&lt;&gt;"",ForbDraft!O19,""),"")</f>
        <v>מפעלי כימיה</v>
      </c>
      <c r="E6" s="190" t="str">
        <f>IFERROR(IF(ForbDraft!I19&lt;&gt;"",TEXT(ForbDraft!I19,"#,##0.00"),""),"")</f>
        <v>0.00</v>
      </c>
      <c r="F6" s="191">
        <f>IFERROR(IF(ForbDraft!F19&lt;&gt;"",ForbDraft!F19,""),"")</f>
        <v>44732.467256944445</v>
      </c>
      <c r="G6" s="135" t="str">
        <f>IFERROR(IF(ForbCalc!D4&lt;&gt;"",ForbCalc!D4,""),"")</f>
        <v>pH</v>
      </c>
      <c r="H6" s="192">
        <f>IFERROR(IF(ForbCalc!E4&lt;&gt;"",ForbCalc!E4,""),"")</f>
        <v>3.69</v>
      </c>
    </row>
    <row r="7" spans="1:76" s="1" customFormat="1" x14ac:dyDescent="0.2">
      <c r="A7" s="152"/>
      <c r="B7" s="174">
        <f>IFERROR(IF(ForbDraft!B20&lt;&gt;"",ForbDraft!B20,""),"")</f>
        <v>7463</v>
      </c>
      <c r="C7" s="189" t="str">
        <f>IFERROR(IF(ForbDraft!C20&lt;&gt;"",ForbDraft!C20,""),"")</f>
        <v>אומריקס-מרכז לשרותי דם מד"א</v>
      </c>
      <c r="D7" s="135" t="str">
        <f>IFERROR(IF(ForbDraft!O20&lt;&gt;"",ForbDraft!O20,""),"")</f>
        <v>מפעלי כימיה</v>
      </c>
      <c r="E7" s="190" t="str">
        <f>IFERROR(IF(ForbDraft!I20&lt;&gt;"",TEXT(ForbDraft!I20,"#,##0.00"),""),"")</f>
        <v>0.00</v>
      </c>
      <c r="F7" s="191">
        <f>IFERROR(IF(ForbDraft!F20&lt;&gt;"",ForbDraft!F20,""),"")</f>
        <v>44732.467256944445</v>
      </c>
      <c r="G7" s="135" t="str">
        <f>IFERROR(IF(ForbCalc!D5&lt;&gt;"",ForbCalc!D5,""),"")</f>
        <v>pH</v>
      </c>
      <c r="H7" s="192">
        <f>IFERROR(IF(ForbCalc!E5&lt;&gt;"",ForbCalc!E5,""),"")</f>
        <v>3.69</v>
      </c>
    </row>
    <row r="8" spans="1:76" s="1" customFormat="1" x14ac:dyDescent="0.2">
      <c r="A8" s="152"/>
      <c r="B8" s="174">
        <f>IFERROR(IF(ForbDraft!B21&lt;&gt;"",ForbDraft!B21,""),"")</f>
        <v>7466</v>
      </c>
      <c r="C8" s="189" t="str">
        <f>IFERROR(IF(ForbDraft!C21&lt;&gt;"",ForbDraft!C21,""),"")</f>
        <v>יוסקוביץ' גרופ אירועים בע''מ (הדר די מול)</v>
      </c>
      <c r="D8" s="135" t="str">
        <f>IFERROR(IF(ForbDraft!O21&lt;&gt;"",ForbDraft!O21,""),"")</f>
        <v>אולמות אירועים, מסעדות, קניונים</v>
      </c>
      <c r="E8" s="190" t="str">
        <f>IFERROR(IF(ForbDraft!I21&lt;&gt;"",TEXT(ForbDraft!I21,"#,##0.00"),""),"")</f>
        <v>1,058.87</v>
      </c>
      <c r="F8" s="191">
        <f>IFERROR(IF(ForbDraft!F21&lt;&gt;"",ForbDraft!F21,""),"")</f>
        <v>44655.506192129629</v>
      </c>
      <c r="G8" s="135" t="str">
        <f>IFERROR(IF(ForbCalc!D6&lt;&gt;"",ForbCalc!D6,""),"")</f>
        <v>נתרן</v>
      </c>
      <c r="H8" s="192">
        <f>IFERROR(IF(ForbCalc!E6&lt;&gt;"",ForbCalc!E6,""),"")</f>
        <v>260.99099999999999</v>
      </c>
    </row>
    <row r="9" spans="1:76" s="1" customFormat="1" x14ac:dyDescent="0.2">
      <c r="A9" s="152"/>
      <c r="B9" s="174">
        <f>IFERROR(IF(ForbDraft!B22&lt;&gt;"",ForbDraft!B22,""),"")</f>
        <v>7466</v>
      </c>
      <c r="C9" s="189" t="str">
        <f>IFERROR(IF(ForbDraft!C22&lt;&gt;"",ForbDraft!C22,""),"")</f>
        <v>יוסקוביץ' גרופ אירועים בע''מ (הדר די מול)</v>
      </c>
      <c r="D9" s="135" t="str">
        <f>IFERROR(IF(ForbDraft!O22&lt;&gt;"",ForbDraft!O22,""),"")</f>
        <v>אולמות אירועים, מסעדות, קניונים</v>
      </c>
      <c r="E9" s="190" t="str">
        <f>IFERROR(IF(ForbDraft!I22&lt;&gt;"",TEXT(ForbDraft!I22,"#,##0.00"),""),"")</f>
        <v>1,058.87</v>
      </c>
      <c r="F9" s="191">
        <f>IFERROR(IF(ForbDraft!F22&lt;&gt;"",ForbDraft!F22,""),"")</f>
        <v>44655.506192129629</v>
      </c>
      <c r="G9" s="135" t="str">
        <f>IFERROR(IF(ForbCalc!D7&lt;&gt;"",ForbCalc!D7,""),"")</f>
        <v>שמנים כלליים</v>
      </c>
      <c r="H9" s="192">
        <f>IFERROR(IF(ForbCalc!E7&lt;&gt;"",ForbCalc!E7,""),"")</f>
        <v>469.5</v>
      </c>
    </row>
    <row r="10" spans="1:76" s="1" customFormat="1" x14ac:dyDescent="0.2">
      <c r="A10" s="152"/>
      <c r="B10" s="174">
        <f>IFERROR(IF(ForbDraft!B23&lt;&gt;"",ForbDraft!B23,""),"")</f>
        <v>7466</v>
      </c>
      <c r="C10" s="189" t="str">
        <f>IFERROR(IF(ForbDraft!C23&lt;&gt;"",ForbDraft!C23,""),"")</f>
        <v>יוסקוביץ' גרופ אירועים בע''מ (הדר די מול)</v>
      </c>
      <c r="D10" s="135" t="str">
        <f>IFERROR(IF(ForbDraft!O23&lt;&gt;"",ForbDraft!O23,""),"")</f>
        <v>אולמות אירועים, מסעדות, קניונים</v>
      </c>
      <c r="E10" s="190" t="str">
        <f>IFERROR(IF(ForbDraft!I23&lt;&gt;"",TEXT(ForbDraft!I23,"#,##0.00"),""),"")</f>
        <v>726.41</v>
      </c>
      <c r="F10" s="191">
        <f>IFERROR(IF(ForbDraft!F23&lt;&gt;"",ForbDraft!F23,""),"")</f>
        <v>44728.488287037035</v>
      </c>
      <c r="G10" s="135" t="str">
        <f>IFERROR(IF(ForbCalc!D8&lt;&gt;"",ForbCalc!D8,""),"")</f>
        <v>שמנים כלליים</v>
      </c>
      <c r="H10" s="192">
        <f>IFERROR(IF(ForbCalc!E8&lt;&gt;"",ForbCalc!E8,""),"")</f>
        <v>331</v>
      </c>
    </row>
    <row r="11" spans="1:76" s="1" customFormat="1" x14ac:dyDescent="0.2">
      <c r="A11" s="152"/>
      <c r="B11" s="174">
        <f>IFERROR(IF(ForbDraft!B24&lt;&gt;"",ForbDraft!B24,""),"")</f>
        <v>8206</v>
      </c>
      <c r="C11" s="189" t="str">
        <f>IFERROR(IF(ForbDraft!C24&lt;&gt;"",ForbDraft!C24,""),"")</f>
        <v>קניון איילון</v>
      </c>
      <c r="D11" s="135" t="str">
        <f>IFERROR(IF(ForbDraft!O24&lt;&gt;"",ForbDraft!O24,""),"")</f>
        <v>אולמות אירועים, מסעדות, קניונים</v>
      </c>
      <c r="E11" s="190" t="str">
        <f>IFERROR(IF(ForbDraft!I24&lt;&gt;"",TEXT(ForbDraft!I24,"#,##0.00"),""),"")</f>
        <v>5,702.53</v>
      </c>
      <c r="F11" s="191">
        <f>IFERROR(IF(ForbDraft!F24&lt;&gt;"",ForbDraft!F24,""),"")</f>
        <v>44697.476840277777</v>
      </c>
      <c r="G11" s="135" t="str">
        <f>IFERROR(IF(ForbCalc!D9&lt;&gt;"",ForbCalc!D9,""),"")</f>
        <v>pH</v>
      </c>
      <c r="H11" s="192">
        <f>IFERROR(IF(ForbCalc!E9&lt;&gt;"",ForbCalc!E9,""),"")</f>
        <v>4.8499999999999996</v>
      </c>
    </row>
    <row r="12" spans="1:76" s="1" customFormat="1" x14ac:dyDescent="0.2">
      <c r="A12" s="152"/>
      <c r="B12" s="174">
        <f>IFERROR(IF(ForbDraft!B25&lt;&gt;"",ForbDraft!B25,""),"")</f>
        <v>8206</v>
      </c>
      <c r="C12" s="189" t="str">
        <f>IFERROR(IF(ForbDraft!C25&lt;&gt;"",ForbDraft!C25,""),"")</f>
        <v>קניון איילון</v>
      </c>
      <c r="D12" s="135" t="str">
        <f>IFERROR(IF(ForbDraft!O25&lt;&gt;"",ForbDraft!O25,""),"")</f>
        <v>אולמות אירועים, מסעדות, קניונים</v>
      </c>
      <c r="E12" s="190" t="str">
        <f>IFERROR(IF(ForbDraft!I25&lt;&gt;"",TEXT(ForbDraft!I25,"#,##0.00"),""),"")</f>
        <v>5,702.53</v>
      </c>
      <c r="F12" s="191">
        <f>IFERROR(IF(ForbDraft!F25&lt;&gt;"",ForbDraft!F25,""),"")</f>
        <v>44697.476840277777</v>
      </c>
      <c r="G12" s="135" t="str">
        <f>IFERROR(IF(ForbCalc!D10&lt;&gt;"",ForbCalc!D10,""),"")</f>
        <v>pH</v>
      </c>
      <c r="H12" s="192">
        <f>IFERROR(IF(ForbCalc!E10&lt;&gt;"",ForbCalc!E10,""),"")</f>
        <v>4.8499999999999996</v>
      </c>
    </row>
    <row r="13" spans="1:76" s="1" customFormat="1" x14ac:dyDescent="0.2">
      <c r="A13" s="152"/>
      <c r="B13" s="174">
        <f>IFERROR(IF(ForbDraft!B26&lt;&gt;"",ForbDraft!B26,""),"")</f>
        <v>29336</v>
      </c>
      <c r="C13" s="189" t="str">
        <f>IFERROR(IF(ForbDraft!C26&lt;&gt;"",ForbDraft!C26,""),"")</f>
        <v>בניין ש.א.פ</v>
      </c>
      <c r="D13" s="135" t="str">
        <f>IFERROR(IF(ForbDraft!O26&lt;&gt;"",ForbDraft!O26,""),"")</f>
        <v>אולמות אירועים, מסעדות, קניונים</v>
      </c>
      <c r="E13" s="190" t="str">
        <f>IFERROR(IF(ForbDraft!I26&lt;&gt;"",TEXT(ForbDraft!I26,"#,##0.00"),""),"")</f>
        <v>2,308.85</v>
      </c>
      <c r="F13" s="191">
        <f>IFERROR(IF(ForbDraft!F26&lt;&gt;"",ForbDraft!F26,""),"")</f>
        <v>44728.459189814814</v>
      </c>
      <c r="G13" s="135" t="str">
        <f>IFERROR(IF(ForbCalc!D11&lt;&gt;"",ForbCalc!D11,""),"")</f>
        <v>שמנים כלליים</v>
      </c>
      <c r="H13" s="192">
        <f>IFERROR(IF(ForbCalc!E11&lt;&gt;"",ForbCalc!E11,""),"")</f>
        <v>538</v>
      </c>
    </row>
    <row r="14" spans="1:76" s="1" customFormat="1" x14ac:dyDescent="0.2">
      <c r="A14" s="152"/>
      <c r="B14" s="174">
        <f>IFERROR(IF(ForbDraft!B27&lt;&gt;"",ForbDraft!B27,""),"")</f>
        <v>29336</v>
      </c>
      <c r="C14" s="189" t="str">
        <f>IFERROR(IF(ForbDraft!C27&lt;&gt;"",ForbDraft!C27,""),"")</f>
        <v>בניין ש.א.פ</v>
      </c>
      <c r="D14" s="135" t="str">
        <f>IFERROR(IF(ForbDraft!O27&lt;&gt;"",ForbDraft!O27,""),"")</f>
        <v>אולמות אירועים, מסעדות, קניונים</v>
      </c>
      <c r="E14" s="190" t="str">
        <f>IFERROR(IF(ForbDraft!I27&lt;&gt;"",TEXT(ForbDraft!I27,"#,##0.00"),""),"")</f>
        <v>2,846.53</v>
      </c>
      <c r="F14" s="191">
        <f>IFERROR(IF(ForbDraft!F27&lt;&gt;"",ForbDraft!F27,""),"")</f>
        <v>44880.439259259256</v>
      </c>
      <c r="G14" s="135" t="str">
        <f>IFERROR(IF(ForbCalc!D12&lt;&gt;"",ForbCalc!D12,""),"")</f>
        <v>שמנים כלליים</v>
      </c>
      <c r="H14" s="192">
        <f>IFERROR(IF(ForbCalc!E12&lt;&gt;"",ForbCalc!E12,""),"")</f>
        <v>304.5</v>
      </c>
    </row>
    <row r="15" spans="1:76" s="1" customFormat="1" x14ac:dyDescent="0.2">
      <c r="A15" s="152"/>
      <c r="B15" s="174">
        <f>IFERROR(IF(ForbDraft!B28&lt;&gt;"",ForbDraft!B28,""),"")</f>
        <v>29336</v>
      </c>
      <c r="C15" s="189" t="str">
        <f>IFERROR(IF(ForbDraft!C28&lt;&gt;"",ForbDraft!C28,""),"")</f>
        <v>בניין ש.א.פ</v>
      </c>
      <c r="D15" s="135" t="str">
        <f>IFERROR(IF(ForbDraft!O28&lt;&gt;"",ForbDraft!O28,""),"")</f>
        <v>אולמות אירועים, מסעדות, קניונים</v>
      </c>
      <c r="E15" s="190" t="str">
        <f>IFERROR(IF(ForbDraft!I28&lt;&gt;"",TEXT(ForbDraft!I28,"#,##0.00"),""),"")</f>
        <v>2,846.53</v>
      </c>
      <c r="F15" s="191">
        <f>IFERROR(IF(ForbDraft!F28&lt;&gt;"",ForbDraft!F28,""),"")</f>
        <v>44880.439259259256</v>
      </c>
      <c r="G15" s="135" t="str">
        <f>IFERROR(IF(ForbCalc!D13&lt;&gt;"",ForbCalc!D13,""),"")</f>
        <v>נתרן</v>
      </c>
      <c r="H15" s="192">
        <f>IFERROR(IF(ForbCalc!E13&lt;&gt;"",ForbCalc!E13,""),"")</f>
        <v>314.928</v>
      </c>
    </row>
    <row r="16" spans="1:76" s="1" customFormat="1" x14ac:dyDescent="0.2">
      <c r="A16" s="152"/>
      <c r="B16" s="174">
        <f>IFERROR(IF(ForbDraft!B29&lt;&gt;"",ForbDraft!B29,""),"")</f>
        <v>29336</v>
      </c>
      <c r="C16" s="189" t="str">
        <f>IFERROR(IF(ForbDraft!C29&lt;&gt;"",ForbDraft!C29,""),"")</f>
        <v>בניין ש.א.פ</v>
      </c>
      <c r="D16" s="135" t="str">
        <f>IFERROR(IF(ForbDraft!O29&lt;&gt;"",ForbDraft!O29,""),"")</f>
        <v>אולמות אירועים, מסעדות, קניונים</v>
      </c>
      <c r="E16" s="190" t="str">
        <f>IFERROR(IF(ForbDraft!I29&lt;&gt;"",TEXT(ForbDraft!I29,"#,##0.00"),""),"")</f>
        <v>2,846.53</v>
      </c>
      <c r="F16" s="191">
        <f>IFERROR(IF(ForbDraft!F29&lt;&gt;"",ForbDraft!F29,""),"")</f>
        <v>44880.439259259256</v>
      </c>
      <c r="G16" s="135" t="str">
        <f>IFERROR(IF(ForbCalc!D14&lt;&gt;"",ForbCalc!D14,""),"")</f>
        <v>כלורידים</v>
      </c>
      <c r="H16" s="192">
        <f>IFERROR(IF(ForbCalc!E14&lt;&gt;"",ForbCalc!E14,""),"")</f>
        <v>466.63440000000003</v>
      </c>
    </row>
    <row r="17" spans="1:8" s="1" customFormat="1" x14ac:dyDescent="0.2">
      <c r="A17" s="152"/>
      <c r="B17" s="174">
        <f>IFERROR(IF(ForbDraft!B30&lt;&gt;"",ForbDraft!B30,""),"")</f>
        <v>7760</v>
      </c>
      <c r="C17" s="189" t="str">
        <f>IFERROR(IF(ForbDraft!C30&lt;&gt;"",ForbDraft!C30,""),"")</f>
        <v>לאונרדו (שרתון) סיטי טאוור</v>
      </c>
      <c r="D17" s="135" t="str">
        <f>IFERROR(IF(ForbDraft!O30&lt;&gt;"",ForbDraft!O30,""),"")</f>
        <v>בתי מלון</v>
      </c>
      <c r="E17" s="190" t="str">
        <f>IFERROR(IF(ForbDraft!I30&lt;&gt;"",TEXT(ForbDraft!I30,"#,##0.00"),""),"")</f>
        <v>1,802.24</v>
      </c>
      <c r="F17" s="191">
        <f>IFERROR(IF(ForbDraft!F30&lt;&gt;"",ForbDraft!F30,""),"")</f>
        <v>44595.498159722221</v>
      </c>
      <c r="G17" s="135" t="str">
        <f>IFERROR(IF(ForbCalc!D15&lt;&gt;"",ForbCalc!D15,""),"")</f>
        <v>דטרגנטים</v>
      </c>
      <c r="H17" s="192">
        <f>IFERROR(IF(ForbCalc!E15&lt;&gt;"",ForbCalc!E15,""),"")</f>
        <v>66.84</v>
      </c>
    </row>
    <row r="18" spans="1:8" s="1" customFormat="1" x14ac:dyDescent="0.2">
      <c r="A18" s="152"/>
      <c r="B18" s="174">
        <f>IFERROR(IF(ForbDraft!B31&lt;&gt;"",ForbDraft!B31,""),"")</f>
        <v>8185</v>
      </c>
      <c r="C18" s="189" t="str">
        <f>IFERROR(IF(ForbDraft!C31&lt;&gt;"",ForbDraft!C31,""),"")</f>
        <v>מלון רימונים טאואר(לשעבר אופטימה)</v>
      </c>
      <c r="D18" s="135" t="str">
        <f>IFERROR(IF(ForbDraft!O31&lt;&gt;"",ForbDraft!O31,""),"")</f>
        <v>בתי מלון</v>
      </c>
      <c r="E18" s="190" t="str">
        <f>IFERROR(IF(ForbDraft!I31&lt;&gt;"",TEXT(ForbDraft!I31,"#,##0.00"),""),"")</f>
        <v>3,076.63</v>
      </c>
      <c r="F18" s="191">
        <f>IFERROR(IF(ForbDraft!F31&lt;&gt;"",ForbDraft!F31,""),"")</f>
        <v>44916.447060185186</v>
      </c>
      <c r="G18" s="135" t="str">
        <f>IFERROR(IF(ForbCalc!D16&lt;&gt;"",ForbCalc!D16,""),"")</f>
        <v>COD/BOD</v>
      </c>
      <c r="H18" s="192">
        <f>IFERROR(IF(ForbCalc!E16&lt;&gt;"",ForbCalc!E16,""),"")</f>
        <v>4.17670682730924</v>
      </c>
    </row>
    <row r="19" spans="1:8" s="1" customFormat="1" x14ac:dyDescent="0.2">
      <c r="A19" s="152"/>
      <c r="B19" s="174">
        <f>IFERROR(IF(ForbDraft!B32&lt;&gt;"",ForbDraft!B32,""),"")</f>
        <v>33453</v>
      </c>
      <c r="C19" s="189" t="str">
        <f>IFERROR(IF(ForbDraft!C32&lt;&gt;"",ForbDraft!C32,""),"")</f>
        <v>בית אבות פנחס רוזן</v>
      </c>
      <c r="D19" s="135" t="str">
        <f>IFERROR(IF(ForbDraft!O32&lt;&gt;"",ForbDraft!O32,""),"")</f>
        <v>בתי מלון</v>
      </c>
      <c r="E19" s="190" t="str">
        <f>IFERROR(IF(ForbDraft!I32&lt;&gt;"",TEXT(ForbDraft!I32,"#,##0.00"),""),"")</f>
        <v>82.11</v>
      </c>
      <c r="F19" s="191">
        <f>IFERROR(IF(ForbDraft!F32&lt;&gt;"",ForbDraft!F32,""),"")</f>
        <v>44738.47215277778</v>
      </c>
      <c r="G19" s="135" t="str">
        <f>IFERROR(IF(ForbCalc!D17&lt;&gt;"",ForbCalc!D17,""),"")</f>
        <v>דטרגנטים</v>
      </c>
      <c r="H19" s="192">
        <f>IFERROR(IF(ForbCalc!E17&lt;&gt;"",ForbCalc!E17,""),"")</f>
        <v>61.59</v>
      </c>
    </row>
    <row r="20" spans="1:8" s="1" customFormat="1" x14ac:dyDescent="0.2">
      <c r="A20" s="152"/>
      <c r="B20" s="174">
        <f>IFERROR(IF(ForbDraft!B33&lt;&gt;"",ForbDraft!B33,""),"")</f>
        <v>35886</v>
      </c>
      <c r="C20" s="189" t="str">
        <f>IFERROR(IF(ForbDraft!C33&lt;&gt;"",ForbDraft!C33,""),"")</f>
        <v>הפנסטנס</v>
      </c>
      <c r="D20" s="135" t="str">
        <f>IFERROR(IF(ForbDraft!O33&lt;&gt;"",ForbDraft!O33,""),"")</f>
        <v>מפעלי ציפוי מתכות וטיפול פני שטח</v>
      </c>
      <c r="E20" s="190" t="str">
        <f>IFERROR(IF(ForbDraft!I33&lt;&gt;"",TEXT(ForbDraft!I33,"#,##0.00"),""),"")</f>
        <v>27.46</v>
      </c>
      <c r="F20" s="191">
        <f>IFERROR(IF(ForbDraft!F33&lt;&gt;"",ForbDraft!F33,""),"")</f>
        <v>44885.469305555554</v>
      </c>
      <c r="G20" s="135" t="str">
        <f>IFERROR(IF(ForbCalc!D18&lt;&gt;"",ForbCalc!D18,""),"")</f>
        <v>TSS למפעלי ציפוי מתכות</v>
      </c>
      <c r="H20" s="192">
        <f>IFERROR(IF(ForbCalc!E18&lt;&gt;"",ForbCalc!E18,""),"")</f>
        <v>64</v>
      </c>
    </row>
    <row r="21" spans="1:8" s="1" customFormat="1" x14ac:dyDescent="0.2">
      <c r="A21" s="152"/>
      <c r="B21" s="174">
        <f>IFERROR(IF(ForbDraft!B34&lt;&gt;"",ForbDraft!B34,""),"")</f>
        <v>35886</v>
      </c>
      <c r="C21" s="189" t="str">
        <f>IFERROR(IF(ForbDraft!C34&lt;&gt;"",ForbDraft!C34,""),"")</f>
        <v>הפנסטנס</v>
      </c>
      <c r="D21" s="135" t="str">
        <f>IFERROR(IF(ForbDraft!O34&lt;&gt;"",ForbDraft!O34,""),"")</f>
        <v>מפעלי ציפוי מתכות וטיפול פני שטח</v>
      </c>
      <c r="E21" s="190" t="str">
        <f>IFERROR(IF(ForbDraft!I34&lt;&gt;"",TEXT(ForbDraft!I34,"#,##0.00"),""),"")</f>
        <v>27.46</v>
      </c>
      <c r="F21" s="191">
        <f>IFERROR(IF(ForbDraft!F34&lt;&gt;"",ForbDraft!F34,""),"")</f>
        <v>44885.469305555554</v>
      </c>
      <c r="G21" s="135" t="str">
        <f>IFERROR(IF(ForbCalc!D19&lt;&gt;"",ForbCalc!D19,""),"")</f>
        <v>כסף</v>
      </c>
      <c r="H21" s="192">
        <f>IFERROR(IF(ForbCalc!E19&lt;&gt;"",ForbCalc!E19,""),"")</f>
        <v>0.26333699999999999</v>
      </c>
    </row>
    <row r="22" spans="1:8" s="1" customFormat="1" x14ac:dyDescent="0.2">
      <c r="A22" s="152"/>
      <c r="B22" s="174" t="str">
        <f>IFERROR(IF(ForbDraft!B35&lt;&gt;"",ForbDraft!B35,""),"")</f>
        <v/>
      </c>
      <c r="C22" s="189" t="str">
        <f>IFERROR(IF(ForbDraft!C35&lt;&gt;"",ForbDraft!C35,""),"")</f>
        <v/>
      </c>
      <c r="D22" s="135" t="str">
        <f>IFERROR(IF(ForbDraft!O35&lt;&gt;"",ForbDraft!O35,""),"")</f>
        <v/>
      </c>
      <c r="E22" s="190" t="str">
        <f>IFERROR(IF(ForbDraft!I35&lt;&gt;"",TEXT(ForbDraft!I35,"#,##0.00"),""),"")</f>
        <v/>
      </c>
      <c r="F22" s="191" t="str">
        <f>IFERROR(IF(ForbDraft!F35&lt;&gt;"",ForbDraft!F35,""),"")</f>
        <v/>
      </c>
      <c r="G22" s="135" t="str">
        <f>IFERROR(IF(ForbCalc!D20&lt;&gt;"",ForbCalc!D20,""),"")</f>
        <v/>
      </c>
      <c r="H22" s="192" t="str">
        <f>IFERROR(IF(ForbCalc!E20&lt;&gt;"",ForbCalc!E20,""),"")</f>
        <v/>
      </c>
    </row>
    <row r="23" spans="1:8" s="1" customFormat="1" x14ac:dyDescent="0.2">
      <c r="A23" s="152"/>
      <c r="B23" s="174" t="str">
        <f>IFERROR(IF(ForbDraft!B36&lt;&gt;"",ForbDraft!B36,""),"")</f>
        <v/>
      </c>
      <c r="C23" s="189" t="str">
        <f>IFERROR(IF(ForbDraft!C36&lt;&gt;"",ForbDraft!C36,""),"")</f>
        <v/>
      </c>
      <c r="D23" s="135" t="str">
        <f>IFERROR(IF(ForbDraft!O36&lt;&gt;"",ForbDraft!O36,""),"")</f>
        <v/>
      </c>
      <c r="E23" s="190" t="str">
        <f>IFERROR(IF(ForbDraft!I36&lt;&gt;"",TEXT(ForbDraft!I36,"#,##0.00"),""),"")</f>
        <v/>
      </c>
      <c r="F23" s="191" t="str">
        <f>IFERROR(IF(ForbDraft!F36&lt;&gt;"",ForbDraft!F36,""),"")</f>
        <v/>
      </c>
      <c r="G23" s="135" t="str">
        <f>IFERROR(IF(ForbCalc!D21&lt;&gt;"",ForbCalc!D21,""),"")</f>
        <v/>
      </c>
      <c r="H23" s="192" t="str">
        <f>IFERROR(IF(ForbCalc!E21&lt;&gt;"",ForbCalc!E21,""),"")</f>
        <v/>
      </c>
    </row>
    <row r="24" spans="1:8" s="1" customFormat="1" x14ac:dyDescent="0.2">
      <c r="A24" s="152"/>
      <c r="B24" s="174" t="str">
        <f>IFERROR(IF(ForbDraft!B37&lt;&gt;"",ForbDraft!B37,""),"")</f>
        <v/>
      </c>
      <c r="C24" s="189" t="str">
        <f>IFERROR(IF(ForbDraft!C37&lt;&gt;"",ForbDraft!C37,""),"")</f>
        <v/>
      </c>
      <c r="D24" s="135" t="str">
        <f>IFERROR(IF(ForbDraft!O37&lt;&gt;"",ForbDraft!O37,""),"")</f>
        <v/>
      </c>
      <c r="E24" s="190" t="str">
        <f>IFERROR(IF(ForbDraft!I37&lt;&gt;"",TEXT(ForbDraft!I37,"#,##0.00"),""),"")</f>
        <v/>
      </c>
      <c r="F24" s="191" t="str">
        <f>IFERROR(IF(ForbDraft!F37&lt;&gt;"",ForbDraft!F37,""),"")</f>
        <v/>
      </c>
      <c r="G24" s="135" t="str">
        <f>IFERROR(IF(ForbCalc!D22&lt;&gt;"",ForbCalc!D22,""),"")</f>
        <v/>
      </c>
      <c r="H24" s="192" t="str">
        <f>IFERROR(IF(ForbCalc!E22&lt;&gt;"",ForbCalc!E22,""),"")</f>
        <v/>
      </c>
    </row>
    <row r="25" spans="1:8" s="1" customFormat="1" x14ac:dyDescent="0.2">
      <c r="A25" s="152"/>
      <c r="B25" s="174" t="str">
        <f>IFERROR(IF(ForbDraft!B38&lt;&gt;"",ForbDraft!B38,""),"")</f>
        <v/>
      </c>
      <c r="C25" s="189" t="str">
        <f>IFERROR(IF(ForbDraft!C38&lt;&gt;"",ForbDraft!C38,""),"")</f>
        <v/>
      </c>
      <c r="D25" s="135" t="str">
        <f>IFERROR(IF(ForbDraft!O38&lt;&gt;"",ForbDraft!O38,""),"")</f>
        <v/>
      </c>
      <c r="E25" s="190" t="str">
        <f>IFERROR(IF(ForbDraft!I38&lt;&gt;"",TEXT(ForbDraft!I38,"#,##0.00"),""),"")</f>
        <v/>
      </c>
      <c r="F25" s="191" t="str">
        <f>IFERROR(IF(ForbDraft!F38&lt;&gt;"",ForbDraft!F38,""),"")</f>
        <v/>
      </c>
      <c r="G25" s="135" t="str">
        <f>IFERROR(IF(ForbCalc!D23&lt;&gt;"",ForbCalc!D23,""),"")</f>
        <v/>
      </c>
      <c r="H25" s="192" t="str">
        <f>IFERROR(IF(ForbCalc!E23&lt;&gt;"",ForbCalc!E23,""),"")</f>
        <v/>
      </c>
    </row>
    <row r="26" spans="1:8" s="1" customFormat="1" x14ac:dyDescent="0.2">
      <c r="A26" s="152"/>
      <c r="B26" s="174" t="str">
        <f>IFERROR(IF(ForbDraft!B39&lt;&gt;"",ForbDraft!B39,""),"")</f>
        <v/>
      </c>
      <c r="C26" s="189" t="str">
        <f>IFERROR(IF(ForbDraft!C39&lt;&gt;"",ForbDraft!C39,""),"")</f>
        <v/>
      </c>
      <c r="D26" s="135" t="str">
        <f>IFERROR(IF(ForbDraft!O39&lt;&gt;"",ForbDraft!O39,""),"")</f>
        <v/>
      </c>
      <c r="E26" s="190" t="str">
        <f>IFERROR(IF(ForbDraft!I39&lt;&gt;"",TEXT(ForbDraft!I39,"#,##0.00"),""),"")</f>
        <v/>
      </c>
      <c r="F26" s="191" t="str">
        <f>IFERROR(IF(ForbDraft!F39&lt;&gt;"",ForbDraft!F39,""),"")</f>
        <v/>
      </c>
      <c r="G26" s="135" t="str">
        <f>IFERROR(IF(ForbCalc!D24&lt;&gt;"",ForbCalc!D24,""),"")</f>
        <v/>
      </c>
      <c r="H26" s="192" t="str">
        <f>IFERROR(IF(ForbCalc!E24&lt;&gt;"",ForbCalc!E24,""),"")</f>
        <v/>
      </c>
    </row>
    <row r="27" spans="1:8" s="1" customFormat="1" x14ac:dyDescent="0.2">
      <c r="A27" s="152"/>
      <c r="B27" s="174" t="str">
        <f>IFERROR(IF(ForbDraft!B40&lt;&gt;"",ForbDraft!B40,""),"")</f>
        <v/>
      </c>
      <c r="C27" s="189" t="str">
        <f>IFERROR(IF(ForbDraft!C40&lt;&gt;"",ForbDraft!C40,""),"")</f>
        <v/>
      </c>
      <c r="D27" s="135" t="str">
        <f>IFERROR(IF(ForbDraft!O40&lt;&gt;"",ForbDraft!O40,""),"")</f>
        <v/>
      </c>
      <c r="E27" s="190" t="str">
        <f>IFERROR(IF(ForbDraft!I40&lt;&gt;"",TEXT(ForbDraft!I40,"#,##0.00"),""),"")</f>
        <v/>
      </c>
      <c r="F27" s="191" t="str">
        <f>IFERROR(IF(ForbDraft!F40&lt;&gt;"",ForbDraft!F40,""),"")</f>
        <v/>
      </c>
      <c r="G27" s="135" t="str">
        <f>IFERROR(IF(ForbCalc!D25&lt;&gt;"",ForbCalc!D25,""),"")</f>
        <v/>
      </c>
      <c r="H27" s="192" t="str">
        <f>IFERROR(IF(ForbCalc!E25&lt;&gt;"",ForbCalc!E25,""),"")</f>
        <v/>
      </c>
    </row>
    <row r="28" spans="1:8" s="1" customFormat="1" x14ac:dyDescent="0.2">
      <c r="A28" s="152"/>
      <c r="B28" s="174" t="str">
        <f>IFERROR(IF(ForbDraft!B41&lt;&gt;"",ForbDraft!B41,""),"")</f>
        <v/>
      </c>
      <c r="C28" s="189" t="str">
        <f>IFERROR(IF(ForbDraft!C41&lt;&gt;"",ForbDraft!C41,""),"")</f>
        <v/>
      </c>
      <c r="D28" s="135" t="str">
        <f>IFERROR(IF(ForbDraft!O41&lt;&gt;"",ForbDraft!O41,""),"")</f>
        <v/>
      </c>
      <c r="E28" s="190" t="str">
        <f>IFERROR(IF(ForbDraft!I41&lt;&gt;"",TEXT(ForbDraft!I41,"#,##0.00"),""),"")</f>
        <v/>
      </c>
      <c r="F28" s="191" t="str">
        <f>IFERROR(IF(ForbDraft!F41&lt;&gt;"",ForbDraft!F41,""),"")</f>
        <v/>
      </c>
      <c r="G28" s="135" t="str">
        <f>IFERROR(IF(ForbCalc!D26&lt;&gt;"",ForbCalc!D26,""),"")</f>
        <v/>
      </c>
      <c r="H28" s="192" t="str">
        <f>IFERROR(IF(ForbCalc!E26&lt;&gt;"",ForbCalc!E26,""),"")</f>
        <v/>
      </c>
    </row>
    <row r="29" spans="1:8" s="1" customFormat="1" x14ac:dyDescent="0.2">
      <c r="A29" s="152"/>
      <c r="B29" s="174" t="str">
        <f>IFERROR(IF(ForbDraft!B42&lt;&gt;"",ForbDraft!B42,""),"")</f>
        <v/>
      </c>
      <c r="C29" s="189" t="str">
        <f>IFERROR(IF(ForbDraft!C42&lt;&gt;"",ForbDraft!C42,""),"")</f>
        <v/>
      </c>
      <c r="D29" s="135" t="str">
        <f>IFERROR(IF(ForbDraft!O42&lt;&gt;"",ForbDraft!O42,""),"")</f>
        <v/>
      </c>
      <c r="E29" s="190" t="str">
        <f>IFERROR(IF(ForbDraft!I42&lt;&gt;"",TEXT(ForbDraft!I42,"#,##0.00"),""),"")</f>
        <v/>
      </c>
      <c r="F29" s="191" t="str">
        <f>IFERROR(IF(ForbDraft!F42&lt;&gt;"",ForbDraft!F42,""),"")</f>
        <v/>
      </c>
      <c r="G29" s="135" t="str">
        <f>IFERROR(IF(ForbCalc!D27&lt;&gt;"",ForbCalc!D27,""),"")</f>
        <v/>
      </c>
      <c r="H29" s="192" t="str">
        <f>IFERROR(IF(ForbCalc!E27&lt;&gt;"",ForbCalc!E27,""),"")</f>
        <v/>
      </c>
    </row>
    <row r="30" spans="1:8" s="1" customFormat="1" x14ac:dyDescent="0.2">
      <c r="A30" s="152"/>
      <c r="B30" s="174" t="str">
        <f>IFERROR(IF(ForbDraft!B43&lt;&gt;"",ForbDraft!B43,""),"")</f>
        <v/>
      </c>
      <c r="C30" s="189" t="str">
        <f>IFERROR(IF(ForbDraft!C43&lt;&gt;"",ForbDraft!C43,""),"")</f>
        <v/>
      </c>
      <c r="D30" s="135" t="str">
        <f>IFERROR(IF(ForbDraft!O43&lt;&gt;"",ForbDraft!O43,""),"")</f>
        <v/>
      </c>
      <c r="E30" s="190" t="str">
        <f>IFERROR(IF(ForbDraft!I43&lt;&gt;"",TEXT(ForbDraft!I43,"#,##0.00"),""),"")</f>
        <v/>
      </c>
      <c r="F30" s="191" t="str">
        <f>IFERROR(IF(ForbDraft!F43&lt;&gt;"",ForbDraft!F43,""),"")</f>
        <v/>
      </c>
      <c r="G30" s="135" t="str">
        <f>IFERROR(IF(ForbCalc!D28&lt;&gt;"",ForbCalc!D28,""),"")</f>
        <v/>
      </c>
      <c r="H30" s="192" t="str">
        <f>IFERROR(IF(ForbCalc!E28&lt;&gt;"",ForbCalc!E28,""),"")</f>
        <v/>
      </c>
    </row>
    <row r="31" spans="1:8" s="1" customFormat="1" x14ac:dyDescent="0.2">
      <c r="A31" s="152"/>
      <c r="B31" s="174" t="str">
        <f>IFERROR(IF(ForbDraft!B44&lt;&gt;"",ForbDraft!B44,""),"")</f>
        <v/>
      </c>
      <c r="C31" s="189" t="str">
        <f>IFERROR(IF(ForbDraft!C44&lt;&gt;"",ForbDraft!C44,""),"")</f>
        <v/>
      </c>
      <c r="D31" s="135" t="str">
        <f>IFERROR(IF(ForbDraft!O44&lt;&gt;"",ForbDraft!O44,""),"")</f>
        <v/>
      </c>
      <c r="E31" s="190" t="str">
        <f>IFERROR(IF(ForbDraft!I44&lt;&gt;"",TEXT(ForbDraft!I44,"#,##0.00"),""),"")</f>
        <v/>
      </c>
      <c r="F31" s="191" t="str">
        <f>IFERROR(IF(ForbDraft!F44&lt;&gt;"",ForbDraft!F44,""),"")</f>
        <v/>
      </c>
      <c r="G31" s="135" t="str">
        <f>IFERROR(IF(ForbCalc!D29&lt;&gt;"",ForbCalc!D29,""),"")</f>
        <v/>
      </c>
      <c r="H31" s="192" t="str">
        <f>IFERROR(IF(ForbCalc!E29&lt;&gt;"",ForbCalc!E29,""),"")</f>
        <v/>
      </c>
    </row>
    <row r="32" spans="1:8" s="1" customFormat="1" x14ac:dyDescent="0.2">
      <c r="A32" s="152"/>
      <c r="B32" s="174" t="str">
        <f>IFERROR(IF(ForbDraft!B45&lt;&gt;"",ForbDraft!B45,""),"")</f>
        <v/>
      </c>
      <c r="C32" s="189" t="str">
        <f>IFERROR(IF(ForbDraft!C45&lt;&gt;"",ForbDraft!C45,""),"")</f>
        <v/>
      </c>
      <c r="D32" s="135" t="str">
        <f>IFERROR(IF(ForbDraft!O45&lt;&gt;"",ForbDraft!O45,""),"")</f>
        <v/>
      </c>
      <c r="E32" s="190" t="str">
        <f>IFERROR(IF(ForbDraft!I45&lt;&gt;"",TEXT(ForbDraft!I45,"#,##0.00"),""),"")</f>
        <v/>
      </c>
      <c r="F32" s="191" t="str">
        <f>IFERROR(IF(ForbDraft!F45&lt;&gt;"",ForbDraft!F45,""),"")</f>
        <v/>
      </c>
      <c r="G32" s="135" t="str">
        <f>IFERROR(IF(ForbCalc!D30&lt;&gt;"",ForbCalc!D30,""),"")</f>
        <v/>
      </c>
      <c r="H32" s="192" t="str">
        <f>IFERROR(IF(ForbCalc!E30&lt;&gt;"",ForbCalc!E30,""),"")</f>
        <v/>
      </c>
    </row>
    <row r="33" spans="1:8" s="1" customFormat="1" x14ac:dyDescent="0.2">
      <c r="A33" s="152"/>
      <c r="B33" s="174" t="str">
        <f>IFERROR(IF(ForbDraft!B46&lt;&gt;"",ForbDraft!B46,""),"")</f>
        <v/>
      </c>
      <c r="C33" s="189" t="str">
        <f>IFERROR(IF(ForbDraft!C46&lt;&gt;"",ForbDraft!C46,""),"")</f>
        <v/>
      </c>
      <c r="D33" s="135" t="str">
        <f>IFERROR(IF(ForbDraft!O46&lt;&gt;"",ForbDraft!O46,""),"")</f>
        <v/>
      </c>
      <c r="E33" s="190" t="str">
        <f>IFERROR(IF(ForbDraft!I46&lt;&gt;"",TEXT(ForbDraft!I46,"#,##0.00"),""),"")</f>
        <v/>
      </c>
      <c r="F33" s="191" t="str">
        <f>IFERROR(IF(ForbDraft!F46&lt;&gt;"",ForbDraft!F46,""),"")</f>
        <v/>
      </c>
      <c r="G33" s="135" t="str">
        <f>IFERROR(IF(ForbCalc!D31&lt;&gt;"",ForbCalc!D31,""),"")</f>
        <v/>
      </c>
      <c r="H33" s="192" t="str">
        <f>IFERROR(IF(ForbCalc!E31&lt;&gt;"",ForbCalc!E31,""),"")</f>
        <v/>
      </c>
    </row>
    <row r="34" spans="1:8" s="1" customFormat="1" x14ac:dyDescent="0.2">
      <c r="A34" s="152"/>
      <c r="B34" s="174" t="str">
        <f>IFERROR(IF(ForbDraft!B47&lt;&gt;"",ForbDraft!B47,""),"")</f>
        <v/>
      </c>
      <c r="C34" s="189" t="str">
        <f>IFERROR(IF(ForbDraft!C47&lt;&gt;"",ForbDraft!C47,""),"")</f>
        <v/>
      </c>
      <c r="D34" s="135" t="str">
        <f>IFERROR(IF(ForbDraft!O47&lt;&gt;"",ForbDraft!O47,""),"")</f>
        <v/>
      </c>
      <c r="E34" s="190" t="str">
        <f>IFERROR(IF(ForbDraft!I47&lt;&gt;"",TEXT(ForbDraft!I47,"#,##0.00"),""),"")</f>
        <v/>
      </c>
      <c r="F34" s="191" t="str">
        <f>IFERROR(IF(ForbDraft!F47&lt;&gt;"",ForbDraft!F47,""),"")</f>
        <v/>
      </c>
      <c r="G34" s="135" t="str">
        <f>IFERROR(IF(ForbCalc!D32&lt;&gt;"",ForbCalc!D32,""),"")</f>
        <v/>
      </c>
      <c r="H34" s="192" t="str">
        <f>IFERROR(IF(ForbCalc!E32&lt;&gt;"",ForbCalc!E32,""),"")</f>
        <v/>
      </c>
    </row>
    <row r="35" spans="1:8" s="1" customFormat="1" x14ac:dyDescent="0.2">
      <c r="A35" s="152"/>
      <c r="B35" s="174" t="str">
        <f>IFERROR(IF(ForbDraft!B48&lt;&gt;"",ForbDraft!B48,""),"")</f>
        <v/>
      </c>
      <c r="C35" s="189" t="str">
        <f>IFERROR(IF(ForbDraft!C48&lt;&gt;"",ForbDraft!C48,""),"")</f>
        <v/>
      </c>
      <c r="D35" s="135" t="str">
        <f>IFERROR(IF(ForbDraft!O48&lt;&gt;"",ForbDraft!O48,""),"")</f>
        <v/>
      </c>
      <c r="E35" s="190" t="str">
        <f>IFERROR(IF(ForbDraft!I48&lt;&gt;"",TEXT(ForbDraft!I48,"#,##0.00"),""),"")</f>
        <v/>
      </c>
      <c r="F35" s="191" t="str">
        <f>IFERROR(IF(ForbDraft!F48&lt;&gt;"",ForbDraft!F48,""),"")</f>
        <v/>
      </c>
      <c r="G35" s="135" t="str">
        <f>IFERROR(IF(ForbCalc!D33&lt;&gt;"",ForbCalc!D33,""),"")</f>
        <v/>
      </c>
      <c r="H35" s="192" t="str">
        <f>IFERROR(IF(ForbCalc!E33&lt;&gt;"",ForbCalc!E33,""),"")</f>
        <v/>
      </c>
    </row>
    <row r="36" spans="1:8" s="1" customFormat="1" x14ac:dyDescent="0.2">
      <c r="A36" s="152"/>
      <c r="B36" s="174" t="str">
        <f>IFERROR(IF(ForbDraft!B49&lt;&gt;"",ForbDraft!B49,""),"")</f>
        <v/>
      </c>
      <c r="C36" s="189" t="str">
        <f>IFERROR(IF(ForbDraft!C49&lt;&gt;"",ForbDraft!C49,""),"")</f>
        <v/>
      </c>
      <c r="D36" s="135" t="str">
        <f>IFERROR(IF(ForbDraft!O49&lt;&gt;"",ForbDraft!O49,""),"")</f>
        <v/>
      </c>
      <c r="E36" s="190" t="str">
        <f>IFERROR(IF(ForbDraft!I49&lt;&gt;"",TEXT(ForbDraft!I49,"#,##0.00"),""),"")</f>
        <v/>
      </c>
      <c r="F36" s="191" t="str">
        <f>IFERROR(IF(ForbDraft!F49&lt;&gt;"",ForbDraft!F49,""),"")</f>
        <v/>
      </c>
      <c r="G36" s="135" t="str">
        <f>IFERROR(IF(ForbCalc!D34&lt;&gt;"",ForbCalc!D34,""),"")</f>
        <v/>
      </c>
      <c r="H36" s="192" t="str">
        <f>IFERROR(IF(ForbCalc!E34&lt;&gt;"",ForbCalc!E34,""),"")</f>
        <v/>
      </c>
    </row>
    <row r="37" spans="1:8" s="1" customFormat="1" x14ac:dyDescent="0.2">
      <c r="A37" s="152"/>
      <c r="B37" s="174" t="str">
        <f>IFERROR(IF(ForbDraft!B50&lt;&gt;"",ForbDraft!B50,""),"")</f>
        <v/>
      </c>
      <c r="C37" s="189" t="str">
        <f>IFERROR(IF(ForbDraft!C50&lt;&gt;"",ForbDraft!C50,""),"")</f>
        <v/>
      </c>
      <c r="D37" s="135" t="str">
        <f>IFERROR(IF(ForbDraft!O50&lt;&gt;"",ForbDraft!O50,""),"")</f>
        <v/>
      </c>
      <c r="E37" s="190" t="str">
        <f>IFERROR(IF(ForbDraft!I50&lt;&gt;"",TEXT(ForbDraft!I50,"#,##0.00"),""),"")</f>
        <v/>
      </c>
      <c r="F37" s="191" t="str">
        <f>IFERROR(IF(ForbDraft!F50&lt;&gt;"",ForbDraft!F50,""),"")</f>
        <v/>
      </c>
      <c r="G37" s="135" t="str">
        <f>IFERROR(IF(ForbCalc!D35&lt;&gt;"",ForbCalc!D35,""),"")</f>
        <v/>
      </c>
      <c r="H37" s="192" t="str">
        <f>IFERROR(IF(ForbCalc!E35&lt;&gt;"",ForbCalc!E35,""),"")</f>
        <v/>
      </c>
    </row>
    <row r="38" spans="1:8" s="1" customFormat="1" x14ac:dyDescent="0.2">
      <c r="A38" s="152"/>
      <c r="B38" s="174" t="str">
        <f>IFERROR(IF(ForbDraft!B51&lt;&gt;"",ForbDraft!B51,""),"")</f>
        <v/>
      </c>
      <c r="C38" s="189" t="str">
        <f>IFERROR(IF(ForbDraft!C51&lt;&gt;"",ForbDraft!C51,""),"")</f>
        <v/>
      </c>
      <c r="D38" s="135" t="str">
        <f>IFERROR(IF(ForbDraft!O51&lt;&gt;"",ForbDraft!O51,""),"")</f>
        <v/>
      </c>
      <c r="E38" s="190" t="str">
        <f>IFERROR(IF(ForbDraft!I51&lt;&gt;"",TEXT(ForbDraft!I51,"#,##0.00"),""),"")</f>
        <v/>
      </c>
      <c r="F38" s="191" t="str">
        <f>IFERROR(IF(ForbDraft!F51&lt;&gt;"",ForbDraft!F51,""),"")</f>
        <v/>
      </c>
      <c r="G38" s="135" t="str">
        <f>IFERROR(IF(ForbCalc!D36&lt;&gt;"",ForbCalc!D36,""),"")</f>
        <v/>
      </c>
      <c r="H38" s="192" t="str">
        <f>IFERROR(IF(ForbCalc!E36&lt;&gt;"",ForbCalc!E36,""),"")</f>
        <v/>
      </c>
    </row>
    <row r="39" spans="1:8" s="1" customFormat="1" x14ac:dyDescent="0.2">
      <c r="A39" s="152"/>
      <c r="B39" s="174" t="str">
        <f>IFERROR(IF(ForbDraft!B52&lt;&gt;"",ForbDraft!B52,""),"")</f>
        <v/>
      </c>
      <c r="C39" s="189" t="str">
        <f>IFERROR(IF(ForbDraft!C52&lt;&gt;"",ForbDraft!C52,""),"")</f>
        <v/>
      </c>
      <c r="D39" s="135" t="str">
        <f>IFERROR(IF(ForbDraft!O52&lt;&gt;"",ForbDraft!O52,""),"")</f>
        <v/>
      </c>
      <c r="E39" s="190" t="str">
        <f>IFERROR(IF(ForbDraft!I52&lt;&gt;"",TEXT(ForbDraft!I52,"#,##0.00"),""),"")</f>
        <v/>
      </c>
      <c r="F39" s="191" t="str">
        <f>IFERROR(IF(ForbDraft!F52&lt;&gt;"",ForbDraft!F52,""),"")</f>
        <v/>
      </c>
      <c r="G39" s="135" t="str">
        <f>IFERROR(IF(ForbCalc!D37&lt;&gt;"",ForbCalc!D37,""),"")</f>
        <v/>
      </c>
      <c r="H39" s="192" t="str">
        <f>IFERROR(IF(ForbCalc!E37&lt;&gt;"",ForbCalc!E37,""),"")</f>
        <v/>
      </c>
    </row>
    <row r="40" spans="1:8" s="1" customFormat="1" x14ac:dyDescent="0.2">
      <c r="A40" s="152"/>
      <c r="B40" s="174" t="str">
        <f>IFERROR(IF(ForbDraft!B53&lt;&gt;"",ForbDraft!B53,""),"")</f>
        <v/>
      </c>
      <c r="C40" s="189" t="str">
        <f>IFERROR(IF(ForbDraft!C53&lt;&gt;"",ForbDraft!C53,""),"")</f>
        <v/>
      </c>
      <c r="D40" s="135" t="str">
        <f>IFERROR(IF(ForbDraft!O53&lt;&gt;"",ForbDraft!O53,""),"")</f>
        <v/>
      </c>
      <c r="E40" s="190" t="str">
        <f>IFERROR(IF(ForbDraft!I53&lt;&gt;"",TEXT(ForbDraft!I53,"#,##0.00"),""),"")</f>
        <v/>
      </c>
      <c r="F40" s="191" t="str">
        <f>IFERROR(IF(ForbDraft!F53&lt;&gt;"",ForbDraft!F53,""),"")</f>
        <v/>
      </c>
      <c r="G40" s="135" t="str">
        <f>IFERROR(IF(ForbCalc!D38&lt;&gt;"",ForbCalc!D38,""),"")</f>
        <v/>
      </c>
      <c r="H40" s="192" t="str">
        <f>IFERROR(IF(ForbCalc!E38&lt;&gt;"",ForbCalc!E38,""),"")</f>
        <v/>
      </c>
    </row>
    <row r="41" spans="1:8" s="1" customFormat="1" x14ac:dyDescent="0.2">
      <c r="A41" s="152"/>
      <c r="B41" s="174" t="str">
        <f>IFERROR(IF(ForbDraft!B54&lt;&gt;"",ForbDraft!B54,""),"")</f>
        <v/>
      </c>
      <c r="C41" s="189" t="str">
        <f>IFERROR(IF(ForbDraft!C54&lt;&gt;"",ForbDraft!C54,""),"")</f>
        <v/>
      </c>
      <c r="D41" s="135" t="str">
        <f>IFERROR(IF(ForbDraft!O54&lt;&gt;"",ForbDraft!O54,""),"")</f>
        <v/>
      </c>
      <c r="E41" s="190" t="str">
        <f>IFERROR(IF(ForbDraft!I54&lt;&gt;"",TEXT(ForbDraft!I54,"#,##0.00"),""),"")</f>
        <v/>
      </c>
      <c r="F41" s="191" t="str">
        <f>IFERROR(IF(ForbDraft!F54&lt;&gt;"",ForbDraft!F54,""),"")</f>
        <v/>
      </c>
      <c r="G41" s="135" t="str">
        <f>IFERROR(IF(ForbCalc!D39&lt;&gt;"",ForbCalc!D39,""),"")</f>
        <v/>
      </c>
      <c r="H41" s="192" t="str">
        <f>IFERROR(IF(ForbCalc!E39&lt;&gt;"",ForbCalc!E39,""),"")</f>
        <v/>
      </c>
    </row>
    <row r="42" spans="1:8" s="1" customFormat="1" x14ac:dyDescent="0.2">
      <c r="A42" s="152"/>
      <c r="B42" s="174" t="str">
        <f>IFERROR(IF(ForbDraft!B55&lt;&gt;"",ForbDraft!B55,""),"")</f>
        <v/>
      </c>
      <c r="C42" s="189" t="str">
        <f>IFERROR(IF(ForbDraft!C55&lt;&gt;"",ForbDraft!C55,""),"")</f>
        <v/>
      </c>
      <c r="D42" s="135" t="str">
        <f>IFERROR(IF(ForbDraft!O55&lt;&gt;"",ForbDraft!O55,""),"")</f>
        <v/>
      </c>
      <c r="E42" s="190" t="str">
        <f>IFERROR(IF(ForbDraft!I55&lt;&gt;"",TEXT(ForbDraft!I55,"#,##0.00"),""),"")</f>
        <v/>
      </c>
      <c r="F42" s="191" t="str">
        <f>IFERROR(IF(ForbDraft!F55&lt;&gt;"",ForbDraft!F55,""),"")</f>
        <v/>
      </c>
      <c r="G42" s="135" t="str">
        <f>IFERROR(IF(ForbCalc!D40&lt;&gt;"",ForbCalc!D40,""),"")</f>
        <v/>
      </c>
      <c r="H42" s="192" t="str">
        <f>IFERROR(IF(ForbCalc!E40&lt;&gt;"",ForbCalc!E40,""),"")</f>
        <v/>
      </c>
    </row>
    <row r="43" spans="1:8" s="1" customFormat="1" x14ac:dyDescent="0.2">
      <c r="A43" s="152"/>
      <c r="B43" s="174" t="str">
        <f>IFERROR(IF(ForbDraft!B56&lt;&gt;"",ForbDraft!B56,""),"")</f>
        <v/>
      </c>
      <c r="C43" s="189" t="str">
        <f>IFERROR(IF(ForbDraft!C56&lt;&gt;"",ForbDraft!C56,""),"")</f>
        <v/>
      </c>
      <c r="D43" s="135" t="str">
        <f>IFERROR(IF(ForbDraft!O56&lt;&gt;"",ForbDraft!O56,""),"")</f>
        <v/>
      </c>
      <c r="E43" s="190" t="str">
        <f>IFERROR(IF(ForbDraft!I56&lt;&gt;"",TEXT(ForbDraft!I56,"#,##0.00"),""),"")</f>
        <v/>
      </c>
      <c r="F43" s="191" t="str">
        <f>IFERROR(IF(ForbDraft!F56&lt;&gt;"",ForbDraft!F56,""),"")</f>
        <v/>
      </c>
      <c r="G43" s="135" t="str">
        <f>IFERROR(IF(ForbCalc!D41&lt;&gt;"",ForbCalc!D41,""),"")</f>
        <v/>
      </c>
      <c r="H43" s="192" t="str">
        <f>IFERROR(IF(ForbCalc!E41&lt;&gt;"",ForbCalc!E41,""),"")</f>
        <v/>
      </c>
    </row>
    <row r="44" spans="1:8" s="1" customFormat="1" x14ac:dyDescent="0.2">
      <c r="A44" s="152"/>
      <c r="B44" s="174" t="str">
        <f>IFERROR(IF(ForbDraft!B57&lt;&gt;"",ForbDraft!B57,""),"")</f>
        <v/>
      </c>
      <c r="C44" s="189" t="str">
        <f>IFERROR(IF(ForbDraft!C57&lt;&gt;"",ForbDraft!C57,""),"")</f>
        <v/>
      </c>
      <c r="D44" s="135" t="str">
        <f>IFERROR(IF(ForbDraft!O57&lt;&gt;"",ForbDraft!O57,""),"")</f>
        <v/>
      </c>
      <c r="E44" s="190" t="str">
        <f>IFERROR(IF(ForbDraft!I57&lt;&gt;"",TEXT(ForbDraft!I57,"#,##0.00"),""),"")</f>
        <v/>
      </c>
      <c r="F44" s="191" t="str">
        <f>IFERROR(IF(ForbDraft!F57&lt;&gt;"",ForbDraft!F57,""),"")</f>
        <v/>
      </c>
      <c r="G44" s="135" t="str">
        <f>IFERROR(IF(ForbCalc!D42&lt;&gt;"",ForbCalc!D42,""),"")</f>
        <v/>
      </c>
      <c r="H44" s="192" t="str">
        <f>IFERROR(IF(ForbCalc!E42&lt;&gt;"",ForbCalc!E42,""),"")</f>
        <v/>
      </c>
    </row>
    <row r="45" spans="1:8" s="1" customFormat="1" x14ac:dyDescent="0.2">
      <c r="A45" s="152"/>
      <c r="B45" s="174" t="str">
        <f>IFERROR(IF(ForbDraft!B58&lt;&gt;"",ForbDraft!B58,""),"")</f>
        <v/>
      </c>
      <c r="C45" s="189" t="str">
        <f>IFERROR(IF(ForbDraft!C58&lt;&gt;"",ForbDraft!C58,""),"")</f>
        <v/>
      </c>
      <c r="D45" s="135" t="str">
        <f>IFERROR(IF(ForbDraft!O58&lt;&gt;"",ForbDraft!O58,""),"")</f>
        <v/>
      </c>
      <c r="E45" s="190" t="str">
        <f>IFERROR(IF(ForbDraft!I58&lt;&gt;"",TEXT(ForbDraft!I58,"#,##0.00"),""),"")</f>
        <v/>
      </c>
      <c r="F45" s="191" t="str">
        <f>IFERROR(IF(ForbDraft!F58&lt;&gt;"",ForbDraft!F58,""),"")</f>
        <v/>
      </c>
      <c r="G45" s="135" t="str">
        <f>IFERROR(IF(ForbCalc!D43&lt;&gt;"",ForbCalc!D43,""),"")</f>
        <v/>
      </c>
      <c r="H45" s="192" t="str">
        <f>IFERROR(IF(ForbCalc!E43&lt;&gt;"",ForbCalc!E43,""),"")</f>
        <v/>
      </c>
    </row>
    <row r="46" spans="1:8" s="1" customFormat="1" x14ac:dyDescent="0.2">
      <c r="A46" s="152"/>
      <c r="B46" s="174" t="str">
        <f>IFERROR(IF(ForbDraft!B59&lt;&gt;"",ForbDraft!B59,""),"")</f>
        <v/>
      </c>
      <c r="C46" s="189" t="str">
        <f>IFERROR(IF(ForbDraft!C59&lt;&gt;"",ForbDraft!C59,""),"")</f>
        <v/>
      </c>
      <c r="D46" s="135" t="str">
        <f>IFERROR(IF(ForbDraft!O59&lt;&gt;"",ForbDraft!O59,""),"")</f>
        <v/>
      </c>
      <c r="E46" s="190" t="str">
        <f>IFERROR(IF(ForbDraft!I59&lt;&gt;"",TEXT(ForbDraft!I59,"#,##0.00"),""),"")</f>
        <v/>
      </c>
      <c r="F46" s="191" t="str">
        <f>IFERROR(IF(ForbDraft!F59&lt;&gt;"",ForbDraft!F59,""),"")</f>
        <v/>
      </c>
      <c r="G46" s="135" t="str">
        <f>IFERROR(IF(ForbCalc!D44&lt;&gt;"",ForbCalc!D44,""),"")</f>
        <v/>
      </c>
      <c r="H46" s="192" t="str">
        <f>IFERROR(IF(ForbCalc!E44&lt;&gt;"",ForbCalc!E44,""),"")</f>
        <v/>
      </c>
    </row>
    <row r="47" spans="1:8" s="1" customFormat="1" x14ac:dyDescent="0.2">
      <c r="A47" s="152"/>
      <c r="B47" s="174" t="str">
        <f>IFERROR(IF(ForbDraft!B60&lt;&gt;"",ForbDraft!B60,""),"")</f>
        <v/>
      </c>
      <c r="C47" s="189" t="str">
        <f>IFERROR(IF(ForbDraft!C60&lt;&gt;"",ForbDraft!C60,""),"")</f>
        <v/>
      </c>
      <c r="D47" s="135" t="str">
        <f>IFERROR(IF(ForbDraft!O60&lt;&gt;"",ForbDraft!O60,""),"")</f>
        <v/>
      </c>
      <c r="E47" s="190" t="str">
        <f>IFERROR(IF(ForbDraft!I60&lt;&gt;"",TEXT(ForbDraft!I60,"#,##0.00"),""),"")</f>
        <v/>
      </c>
      <c r="F47" s="191" t="str">
        <f>IFERROR(IF(ForbDraft!F60&lt;&gt;"",ForbDraft!F60,""),"")</f>
        <v/>
      </c>
      <c r="G47" s="135" t="str">
        <f>IFERROR(IF(ForbCalc!D45&lt;&gt;"",ForbCalc!D45,""),"")</f>
        <v/>
      </c>
      <c r="H47" s="192" t="str">
        <f>IFERROR(IF(ForbCalc!E45&lt;&gt;"",ForbCalc!E45,""),"")</f>
        <v/>
      </c>
    </row>
    <row r="48" spans="1:8" s="1" customFormat="1" x14ac:dyDescent="0.2">
      <c r="A48" s="152"/>
      <c r="B48" s="174" t="str">
        <f>IFERROR(IF(ForbDraft!B61&lt;&gt;"",ForbDraft!B61,""),"")</f>
        <v/>
      </c>
      <c r="C48" s="189" t="str">
        <f>IFERROR(IF(ForbDraft!C61&lt;&gt;"",ForbDraft!C61,""),"")</f>
        <v/>
      </c>
      <c r="D48" s="135" t="str">
        <f>IFERROR(IF(ForbDraft!O61&lt;&gt;"",ForbDraft!O61,""),"")</f>
        <v/>
      </c>
      <c r="E48" s="190" t="str">
        <f>IFERROR(IF(ForbDraft!I61&lt;&gt;"",TEXT(ForbDraft!I61,"#,##0.00"),""),"")</f>
        <v/>
      </c>
      <c r="F48" s="191" t="str">
        <f>IFERROR(IF(ForbDraft!F61&lt;&gt;"",ForbDraft!F61,""),"")</f>
        <v/>
      </c>
      <c r="G48" s="135" t="str">
        <f>IFERROR(IF(ForbCalc!D46&lt;&gt;"",ForbCalc!D46,""),"")</f>
        <v/>
      </c>
      <c r="H48" s="192" t="str">
        <f>IFERROR(IF(ForbCalc!E46&lt;&gt;"",ForbCalc!E46,""),"")</f>
        <v/>
      </c>
    </row>
    <row r="49" spans="1:12" s="1" customFormat="1" x14ac:dyDescent="0.2">
      <c r="A49" s="152"/>
      <c r="B49" s="174" t="str">
        <f>IFERROR(IF(ForbDraft!B62&lt;&gt;"",ForbDraft!B62,""),"")</f>
        <v/>
      </c>
      <c r="C49" s="189" t="str">
        <f>IFERROR(IF(ForbDraft!C62&lt;&gt;"",ForbDraft!C62,""),"")</f>
        <v/>
      </c>
      <c r="D49" s="135" t="str">
        <f>IFERROR(IF(ForbDraft!O62&lt;&gt;"",ForbDraft!O62,""),"")</f>
        <v/>
      </c>
      <c r="E49" s="190" t="str">
        <f>IFERROR(IF(ForbDraft!I62&lt;&gt;"",TEXT(ForbDraft!I62,"#,##0.00"),""),"")</f>
        <v/>
      </c>
      <c r="F49" s="191" t="str">
        <f>IFERROR(IF(ForbDraft!F62&lt;&gt;"",ForbDraft!F62,""),"")</f>
        <v/>
      </c>
      <c r="G49" s="135" t="str">
        <f>IFERROR(IF(ForbCalc!D47&lt;&gt;"",ForbCalc!D47,""),"")</f>
        <v/>
      </c>
      <c r="H49" s="192" t="str">
        <f>IFERROR(IF(ForbCalc!E47&lt;&gt;"",ForbCalc!E47,""),"")</f>
        <v/>
      </c>
    </row>
    <row r="50" spans="1:12" s="1" customFormat="1" x14ac:dyDescent="0.2">
      <c r="A50" s="152"/>
      <c r="B50" s="174" t="str">
        <f>IFERROR(IF(ForbDraft!B63&lt;&gt;"",ForbDraft!B63,""),"")</f>
        <v/>
      </c>
      <c r="C50" s="189" t="str">
        <f>IFERROR(IF(ForbDraft!C63&lt;&gt;"",ForbDraft!C63,""),"")</f>
        <v/>
      </c>
      <c r="D50" s="135" t="str">
        <f>IFERROR(IF(ForbDraft!O63&lt;&gt;"",ForbDraft!O63,""),"")</f>
        <v/>
      </c>
      <c r="E50" s="190" t="str">
        <f>IFERROR(IF(ForbDraft!I63&lt;&gt;"",TEXT(ForbDraft!I63,"#,##0.00"),""),"")</f>
        <v/>
      </c>
      <c r="F50" s="191" t="str">
        <f>IFERROR(IF(ForbDraft!F63&lt;&gt;"",ForbDraft!F63,""),"")</f>
        <v/>
      </c>
      <c r="G50" s="135" t="str">
        <f>IFERROR(IF(ForbCalc!D48&lt;&gt;"",ForbCalc!D48,""),"")</f>
        <v/>
      </c>
      <c r="H50" s="192" t="str">
        <f>IFERROR(IF(ForbCalc!E48&lt;&gt;"",ForbCalc!E48,""),"")</f>
        <v/>
      </c>
    </row>
    <row r="51" spans="1:12" s="1" customFormat="1" x14ac:dyDescent="0.2">
      <c r="A51" s="152"/>
      <c r="B51" s="174" t="str">
        <f>IFERROR(IF(ForbDraft!B64&lt;&gt;"",ForbDraft!B64,""),"")</f>
        <v/>
      </c>
      <c r="C51" s="189" t="str">
        <f>IFERROR(IF(ForbDraft!C64&lt;&gt;"",ForbDraft!C64,""),"")</f>
        <v/>
      </c>
      <c r="D51" s="135" t="str">
        <f>IFERROR(IF(ForbDraft!O64&lt;&gt;"",ForbDraft!O64,""),"")</f>
        <v/>
      </c>
      <c r="E51" s="190" t="str">
        <f>IFERROR(IF(ForbDraft!I64&lt;&gt;"",TEXT(ForbDraft!I64,"#,##0.00"),""),"")</f>
        <v/>
      </c>
      <c r="F51" s="191" t="str">
        <f>IFERROR(IF(ForbDraft!F64&lt;&gt;"",ForbDraft!F64,""),"")</f>
        <v/>
      </c>
      <c r="G51" s="135" t="str">
        <f>IFERROR(IF(ForbCalc!D49&lt;&gt;"",ForbCalc!D49,""),"")</f>
        <v/>
      </c>
      <c r="H51" s="192" t="str">
        <f>IFERROR(IF(ForbCalc!E49&lt;&gt;"",ForbCalc!E49,""),"")</f>
        <v/>
      </c>
      <c r="L51" s="152"/>
    </row>
    <row r="52" spans="1:12" s="1" customFormat="1" x14ac:dyDescent="0.2">
      <c r="A52" s="152"/>
      <c r="B52" s="174" t="str">
        <f>IFERROR(IF(ForbDraft!B65&lt;&gt;"",ForbDraft!B65,""),"")</f>
        <v/>
      </c>
      <c r="C52" s="189" t="str">
        <f>IFERROR(IF(ForbDraft!C65&lt;&gt;"",ForbDraft!C65,""),"")</f>
        <v/>
      </c>
      <c r="D52" s="135" t="str">
        <f>IFERROR(IF(ForbDraft!O65&lt;&gt;"",ForbDraft!O65,""),"")</f>
        <v/>
      </c>
      <c r="E52" s="190" t="str">
        <f>IFERROR(IF(ForbDraft!I65&lt;&gt;"",TEXT(ForbDraft!I65,"#,##0.00"),""),"")</f>
        <v/>
      </c>
      <c r="F52" s="191" t="str">
        <f>IFERROR(IF(ForbDraft!F65&lt;&gt;"",ForbDraft!F65,""),"")</f>
        <v/>
      </c>
      <c r="G52" s="135" t="str">
        <f>IFERROR(IF(ForbCalc!D50&lt;&gt;"",ForbCalc!D50,""),"")</f>
        <v/>
      </c>
      <c r="H52" s="192" t="str">
        <f>IFERROR(IF(ForbCalc!E50&lt;&gt;"",ForbCalc!E50,""),"")</f>
        <v/>
      </c>
    </row>
    <row r="53" spans="1:12" s="1" customFormat="1" x14ac:dyDescent="0.2">
      <c r="A53" s="152"/>
      <c r="B53" s="174" t="str">
        <f>IFERROR(IF(ForbDraft!B66&lt;&gt;"",ForbDraft!B66,""),"")</f>
        <v/>
      </c>
      <c r="C53" s="189" t="str">
        <f>IFERROR(IF(ForbDraft!C66&lt;&gt;"",ForbDraft!C66,""),"")</f>
        <v/>
      </c>
      <c r="D53" s="135" t="str">
        <f>IFERROR(IF(ForbDraft!O66&lt;&gt;"",ForbDraft!O66,""),"")</f>
        <v/>
      </c>
      <c r="E53" s="190" t="str">
        <f>IFERROR(IF(ForbDraft!I66&lt;&gt;"",TEXT(ForbDraft!I66,"#,##0.00"),""),"")</f>
        <v/>
      </c>
      <c r="F53" s="191" t="str">
        <f>IFERROR(IF(ForbDraft!F66&lt;&gt;"",ForbDraft!F66,""),"")</f>
        <v/>
      </c>
      <c r="G53" s="135" t="str">
        <f>IFERROR(IF(ForbCalc!D51&lt;&gt;"",ForbCalc!D51,""),"")</f>
        <v/>
      </c>
      <c r="H53" s="192" t="str">
        <f>IFERROR(IF(ForbCalc!E51&lt;&gt;"",ForbCalc!E51,""),"")</f>
        <v/>
      </c>
    </row>
    <row r="54" spans="1:12" s="1" customFormat="1" x14ac:dyDescent="0.2">
      <c r="A54" s="152"/>
      <c r="B54" s="174" t="str">
        <f>IFERROR(IF(ForbDraft!B67&lt;&gt;"",ForbDraft!B67,""),"")</f>
        <v/>
      </c>
      <c r="C54" s="189" t="str">
        <f>IFERROR(IF(ForbDraft!C67&lt;&gt;"",ForbDraft!C67,""),"")</f>
        <v/>
      </c>
      <c r="D54" s="135" t="str">
        <f>IFERROR(IF(ForbDraft!O67&lt;&gt;"",ForbDraft!O67,""),"")</f>
        <v/>
      </c>
      <c r="E54" s="190" t="str">
        <f>IFERROR(IF(ForbDraft!I67&lt;&gt;"",TEXT(ForbDraft!I67,"#,##0.00"),""),"")</f>
        <v/>
      </c>
      <c r="F54" s="191" t="str">
        <f>IFERROR(IF(ForbDraft!F67&lt;&gt;"",ForbDraft!F67,""),"")</f>
        <v/>
      </c>
      <c r="G54" s="135" t="str">
        <f>IFERROR(IF(ForbCalc!D52&lt;&gt;"",ForbCalc!D52,""),"")</f>
        <v/>
      </c>
      <c r="H54" s="192" t="str">
        <f>IFERROR(IF(ForbCalc!E52&lt;&gt;"",ForbCalc!E52,""),"")</f>
        <v/>
      </c>
    </row>
    <row r="55" spans="1:12" s="1" customFormat="1" x14ac:dyDescent="0.2">
      <c r="A55" s="152"/>
      <c r="B55" s="174" t="str">
        <f>IFERROR(IF(ForbDraft!B68&lt;&gt;"",ForbDraft!B68,""),"")</f>
        <v/>
      </c>
      <c r="C55" s="189" t="str">
        <f>IFERROR(IF(ForbDraft!C68&lt;&gt;"",ForbDraft!C68,""),"")</f>
        <v/>
      </c>
      <c r="D55" s="135" t="str">
        <f>IFERROR(IF(ForbDraft!O68&lt;&gt;"",ForbDraft!O68,""),"")</f>
        <v/>
      </c>
      <c r="E55" s="190" t="str">
        <f>IFERROR(IF(ForbDraft!I68&lt;&gt;"",TEXT(ForbDraft!I68,"#,##0.00"),""),"")</f>
        <v/>
      </c>
      <c r="F55" s="191" t="str">
        <f>IFERROR(IF(ForbDraft!F68&lt;&gt;"",ForbDraft!F68,""),"")</f>
        <v/>
      </c>
      <c r="G55" s="135" t="str">
        <f>IFERROR(IF(ForbCalc!D53&lt;&gt;"",ForbCalc!D53,""),"")</f>
        <v/>
      </c>
      <c r="H55" s="192" t="str">
        <f>IFERROR(IF(ForbCalc!E53&lt;&gt;"",ForbCalc!E53,""),"")</f>
        <v/>
      </c>
    </row>
    <row r="56" spans="1:12" s="1" customFormat="1" x14ac:dyDescent="0.2">
      <c r="A56" s="152"/>
      <c r="B56" s="174" t="str">
        <f>IFERROR(IF(ForbDraft!B69&lt;&gt;"",ForbDraft!B69,""),"")</f>
        <v/>
      </c>
      <c r="C56" s="189" t="str">
        <f>IFERROR(IF(ForbDraft!C69&lt;&gt;"",ForbDraft!C69,""),"")</f>
        <v/>
      </c>
      <c r="D56" s="135" t="str">
        <f>IFERROR(IF(ForbDraft!O69&lt;&gt;"",ForbDraft!O69,""),"")</f>
        <v/>
      </c>
      <c r="E56" s="190" t="str">
        <f>IFERROR(IF(ForbDraft!I69&lt;&gt;"",TEXT(ForbDraft!I69,"#,##0.00"),""),"")</f>
        <v/>
      </c>
      <c r="F56" s="191" t="str">
        <f>IFERROR(IF(ForbDraft!F69&lt;&gt;"",ForbDraft!F69,""),"")</f>
        <v/>
      </c>
      <c r="G56" s="135" t="str">
        <f>IFERROR(IF(ForbCalc!D54&lt;&gt;"",ForbCalc!D54,""),"")</f>
        <v/>
      </c>
      <c r="H56" s="192" t="str">
        <f>IFERROR(IF(ForbCalc!E54&lt;&gt;"",ForbCalc!E54,""),"")</f>
        <v/>
      </c>
    </row>
    <row r="57" spans="1:12" s="1" customFormat="1" x14ac:dyDescent="0.2">
      <c r="A57" s="152"/>
      <c r="B57" s="174" t="str">
        <f>IFERROR(IF(ForbDraft!B70&lt;&gt;"",ForbDraft!B70,""),"")</f>
        <v/>
      </c>
      <c r="C57" s="189" t="str">
        <f>IFERROR(IF(ForbDraft!C70&lt;&gt;"",ForbDraft!C70,""),"")</f>
        <v/>
      </c>
      <c r="D57" s="135" t="str">
        <f>IFERROR(IF(ForbDraft!O70&lt;&gt;"",ForbDraft!O70,""),"")</f>
        <v/>
      </c>
      <c r="E57" s="190" t="str">
        <f>IFERROR(IF(ForbDraft!I70&lt;&gt;"",TEXT(ForbDraft!I70,"#,##0.00"),""),"")</f>
        <v/>
      </c>
      <c r="F57" s="191" t="str">
        <f>IFERROR(IF(ForbDraft!F70&lt;&gt;"",ForbDraft!F70,""),"")</f>
        <v/>
      </c>
      <c r="G57" s="135" t="str">
        <f>IFERROR(IF(ForbCalc!D55&lt;&gt;"",ForbCalc!D55,""),"")</f>
        <v/>
      </c>
      <c r="H57" s="192" t="str">
        <f>IFERROR(IF(ForbCalc!E55&lt;&gt;"",ForbCalc!E55,""),"")</f>
        <v/>
      </c>
    </row>
    <row r="58" spans="1:12" s="1" customFormat="1" x14ac:dyDescent="0.2">
      <c r="A58" s="152"/>
      <c r="B58" s="174" t="str">
        <f>IFERROR(IF(ForbDraft!B71&lt;&gt;"",ForbDraft!B71,""),"")</f>
        <v/>
      </c>
      <c r="C58" s="189" t="str">
        <f>IFERROR(IF(ForbDraft!C71&lt;&gt;"",ForbDraft!C71,""),"")</f>
        <v/>
      </c>
      <c r="D58" s="135" t="str">
        <f>IFERROR(IF(ForbDraft!O71&lt;&gt;"",ForbDraft!O71,""),"")</f>
        <v/>
      </c>
      <c r="E58" s="190" t="str">
        <f>IFERROR(IF(ForbDraft!I71&lt;&gt;"",TEXT(ForbDraft!I71,"#,##0.00"),""),"")</f>
        <v/>
      </c>
      <c r="F58" s="191" t="str">
        <f>IFERROR(IF(ForbDraft!F71&lt;&gt;"",ForbDraft!F71,""),"")</f>
        <v/>
      </c>
      <c r="G58" s="135" t="str">
        <f>IFERROR(IF(ForbCalc!D56&lt;&gt;"",ForbCalc!D56,""),"")</f>
        <v/>
      </c>
      <c r="H58" s="192" t="str">
        <f>IFERROR(IF(ForbCalc!E56&lt;&gt;"",ForbCalc!E56,""),"")</f>
        <v/>
      </c>
    </row>
    <row r="59" spans="1:12" s="1" customFormat="1" x14ac:dyDescent="0.2">
      <c r="A59" s="152"/>
      <c r="B59" s="174" t="str">
        <f>IFERROR(IF(ForbDraft!B72&lt;&gt;"",ForbDraft!B72,""),"")</f>
        <v/>
      </c>
      <c r="C59" s="189" t="str">
        <f>IFERROR(IF(ForbDraft!C72&lt;&gt;"",ForbDraft!C72,""),"")</f>
        <v/>
      </c>
      <c r="D59" s="135" t="str">
        <f>IFERROR(IF(ForbDraft!O72&lt;&gt;"",ForbDraft!O72,""),"")</f>
        <v/>
      </c>
      <c r="E59" s="190" t="str">
        <f>IFERROR(IF(ForbDraft!I72&lt;&gt;"",TEXT(ForbDraft!I72,"#,##0.00"),""),"")</f>
        <v/>
      </c>
      <c r="F59" s="191" t="str">
        <f>IFERROR(IF(ForbDraft!F72&lt;&gt;"",ForbDraft!F72,""),"")</f>
        <v/>
      </c>
      <c r="G59" s="135" t="str">
        <f>IFERROR(IF(ForbCalc!D57&lt;&gt;"",ForbCalc!D57,""),"")</f>
        <v/>
      </c>
      <c r="H59" s="192" t="str">
        <f>IFERROR(IF(ForbCalc!E57&lt;&gt;"",ForbCalc!E57,""),"")</f>
        <v/>
      </c>
    </row>
    <row r="60" spans="1:12" s="1" customFormat="1" x14ac:dyDescent="0.2">
      <c r="A60" s="152"/>
      <c r="B60" s="174" t="str">
        <f>IFERROR(IF(ForbDraft!B73&lt;&gt;"",ForbDraft!B73,""),"")</f>
        <v/>
      </c>
      <c r="C60" s="189" t="str">
        <f>IFERROR(IF(ForbDraft!C73&lt;&gt;"",ForbDraft!C73,""),"")</f>
        <v/>
      </c>
      <c r="D60" s="135" t="str">
        <f>IFERROR(IF(ForbDraft!O73&lt;&gt;"",ForbDraft!O73,""),"")</f>
        <v/>
      </c>
      <c r="E60" s="190" t="str">
        <f>IFERROR(IF(ForbDraft!I73&lt;&gt;"",TEXT(ForbDraft!I73,"#,##0.00"),""),"")</f>
        <v/>
      </c>
      <c r="F60" s="191" t="str">
        <f>IFERROR(IF(ForbDraft!F73&lt;&gt;"",ForbDraft!F73,""),"")</f>
        <v/>
      </c>
      <c r="G60" s="135" t="str">
        <f>IFERROR(IF(ForbCalc!D58&lt;&gt;"",ForbCalc!D58,""),"")</f>
        <v/>
      </c>
      <c r="H60" s="192" t="str">
        <f>IFERROR(IF(ForbCalc!E58&lt;&gt;"",ForbCalc!E58,""),"")</f>
        <v/>
      </c>
    </row>
    <row r="61" spans="1:12" s="1" customFormat="1" x14ac:dyDescent="0.2">
      <c r="A61" s="152"/>
      <c r="B61" s="174" t="str">
        <f>IFERROR(IF(ForbDraft!B74&lt;&gt;"",ForbDraft!B74,""),"")</f>
        <v/>
      </c>
      <c r="C61" s="189" t="str">
        <f>IFERROR(IF(ForbDraft!C74&lt;&gt;"",ForbDraft!C74,""),"")</f>
        <v/>
      </c>
      <c r="D61" s="135" t="str">
        <f>IFERROR(IF(ForbDraft!O74&lt;&gt;"",ForbDraft!O74,""),"")</f>
        <v/>
      </c>
      <c r="E61" s="190" t="str">
        <f>IFERROR(IF(ForbDraft!I74&lt;&gt;"",TEXT(ForbDraft!I74,"#,##0.00"),""),"")</f>
        <v/>
      </c>
      <c r="F61" s="191" t="str">
        <f>IFERROR(IF(ForbDraft!F74&lt;&gt;"",ForbDraft!F74,""),"")</f>
        <v/>
      </c>
      <c r="G61" s="135" t="str">
        <f>IFERROR(IF(ForbCalc!D59&lt;&gt;"",ForbCalc!D59,""),"")</f>
        <v/>
      </c>
      <c r="H61" s="192" t="str">
        <f>IFERROR(IF(ForbCalc!E59&lt;&gt;"",ForbCalc!E59,""),"")</f>
        <v/>
      </c>
    </row>
    <row r="62" spans="1:12" s="1" customFormat="1" x14ac:dyDescent="0.2">
      <c r="A62" s="152"/>
      <c r="B62" s="174" t="str">
        <f>IFERROR(IF(ForbDraft!B75&lt;&gt;"",ForbDraft!B75,""),"")</f>
        <v/>
      </c>
      <c r="C62" s="189" t="str">
        <f>IFERROR(IF(ForbDraft!C75&lt;&gt;"",ForbDraft!C75,""),"")</f>
        <v/>
      </c>
      <c r="D62" s="135" t="str">
        <f>IFERROR(IF(ForbDraft!O75&lt;&gt;"",ForbDraft!O75,""),"")</f>
        <v/>
      </c>
      <c r="E62" s="190" t="str">
        <f>IFERROR(IF(ForbDraft!I75&lt;&gt;"",TEXT(ForbDraft!I75,"#,##0.00"),""),"")</f>
        <v/>
      </c>
      <c r="F62" s="191" t="str">
        <f>IFERROR(IF(ForbDraft!F75&lt;&gt;"",ForbDraft!F75,""),"")</f>
        <v/>
      </c>
      <c r="G62" s="135" t="str">
        <f>IFERROR(IF(ForbCalc!D60&lt;&gt;"",ForbCalc!D60,""),"")</f>
        <v/>
      </c>
      <c r="H62" s="192" t="str">
        <f>IFERROR(IF(ForbCalc!E60&lt;&gt;"",ForbCalc!E60,""),"")</f>
        <v/>
      </c>
    </row>
    <row r="63" spans="1:12" s="1" customFormat="1" x14ac:dyDescent="0.2">
      <c r="A63" s="152"/>
      <c r="B63" s="174" t="str">
        <f>IFERROR(IF(ForbDraft!B76&lt;&gt;"",ForbDraft!B76,""),"")</f>
        <v/>
      </c>
      <c r="C63" s="189" t="str">
        <f>IFERROR(IF(ForbDraft!C76&lt;&gt;"",ForbDraft!C76,""),"")</f>
        <v/>
      </c>
      <c r="D63" s="135" t="str">
        <f>IFERROR(IF(ForbDraft!O76&lt;&gt;"",ForbDraft!O76,""),"")</f>
        <v/>
      </c>
      <c r="E63" s="190" t="str">
        <f>IFERROR(IF(ForbDraft!I76&lt;&gt;"",TEXT(ForbDraft!I76,"#,##0.00"),""),"")</f>
        <v/>
      </c>
      <c r="F63" s="191" t="str">
        <f>IFERROR(IF(ForbDraft!F76&lt;&gt;"",ForbDraft!F76,""),"")</f>
        <v/>
      </c>
      <c r="G63" s="135" t="str">
        <f>IFERROR(IF(ForbCalc!D61&lt;&gt;"",ForbCalc!D61,""),"")</f>
        <v/>
      </c>
      <c r="H63" s="192" t="str">
        <f>IFERROR(IF(ForbCalc!E61&lt;&gt;"",ForbCalc!E61,""),"")</f>
        <v/>
      </c>
    </row>
    <row r="64" spans="1:12" s="1" customFormat="1" x14ac:dyDescent="0.2">
      <c r="A64" s="152"/>
      <c r="B64" s="174" t="str">
        <f>IFERROR(IF(ForbDraft!B77&lt;&gt;"",ForbDraft!B77,""),"")</f>
        <v/>
      </c>
      <c r="C64" s="189" t="str">
        <f>IFERROR(IF(ForbDraft!C77&lt;&gt;"",ForbDraft!C77,""),"")</f>
        <v/>
      </c>
      <c r="D64" s="135" t="str">
        <f>IFERROR(IF(ForbDraft!O77&lt;&gt;"",ForbDraft!O77,""),"")</f>
        <v/>
      </c>
      <c r="E64" s="190" t="str">
        <f>IFERROR(IF(ForbDraft!I77&lt;&gt;"",TEXT(ForbDraft!I77,"#,##0.00"),""),"")</f>
        <v/>
      </c>
      <c r="F64" s="191" t="str">
        <f>IFERROR(IF(ForbDraft!F77&lt;&gt;"",ForbDraft!F77,""),"")</f>
        <v/>
      </c>
      <c r="G64" s="135" t="str">
        <f>IFERROR(IF(ForbCalc!D62&lt;&gt;"",ForbCalc!D62,""),"")</f>
        <v/>
      </c>
      <c r="H64" s="192" t="str">
        <f>IFERROR(IF(ForbCalc!E62&lt;&gt;"",ForbCalc!E62,""),"")</f>
        <v/>
      </c>
    </row>
    <row r="65" spans="1:8" s="1" customFormat="1" x14ac:dyDescent="0.2">
      <c r="A65" s="152"/>
      <c r="B65" s="174" t="str">
        <f>IFERROR(IF(ForbDraft!B78&lt;&gt;"",ForbDraft!B78,""),"")</f>
        <v/>
      </c>
      <c r="C65" s="189" t="str">
        <f>IFERROR(IF(ForbDraft!C78&lt;&gt;"",ForbDraft!C78,""),"")</f>
        <v/>
      </c>
      <c r="D65" s="135" t="str">
        <f>IFERROR(IF(ForbDraft!O78&lt;&gt;"",ForbDraft!O78,""),"")</f>
        <v/>
      </c>
      <c r="E65" s="190" t="str">
        <f>IFERROR(IF(ForbDraft!I78&lt;&gt;"",TEXT(ForbDraft!I78,"#,##0.00"),""),"")</f>
        <v/>
      </c>
      <c r="F65" s="191" t="str">
        <f>IFERROR(IF(ForbDraft!F78&lt;&gt;"",ForbDraft!F78,""),"")</f>
        <v/>
      </c>
      <c r="G65" s="135" t="str">
        <f>IFERROR(IF(ForbCalc!D63&lt;&gt;"",ForbCalc!D63,""),"")</f>
        <v/>
      </c>
      <c r="H65" s="192" t="str">
        <f>IFERROR(IF(ForbCalc!E63&lt;&gt;"",ForbCalc!E63,""),"")</f>
        <v/>
      </c>
    </row>
    <row r="66" spans="1:8" s="1" customFormat="1" x14ac:dyDescent="0.2">
      <c r="A66" s="152"/>
      <c r="B66" s="174" t="str">
        <f>IFERROR(IF(ForbDraft!B79&lt;&gt;"",ForbDraft!B79,""),"")</f>
        <v/>
      </c>
      <c r="C66" s="189" t="str">
        <f>IFERROR(IF(ForbDraft!C79&lt;&gt;"",ForbDraft!C79,""),"")</f>
        <v/>
      </c>
      <c r="D66" s="135" t="str">
        <f>IFERROR(IF(ForbDraft!O79&lt;&gt;"",ForbDraft!O79,""),"")</f>
        <v/>
      </c>
      <c r="E66" s="190" t="str">
        <f>IFERROR(IF(ForbDraft!I79&lt;&gt;"",TEXT(ForbDraft!I79,"#,##0.00"),""),"")</f>
        <v/>
      </c>
      <c r="F66" s="191" t="str">
        <f>IFERROR(IF(ForbDraft!F79&lt;&gt;"",ForbDraft!F79,""),"")</f>
        <v/>
      </c>
      <c r="G66" s="135" t="str">
        <f>IFERROR(IF(ForbCalc!D64&lt;&gt;"",ForbCalc!D64,""),"")</f>
        <v/>
      </c>
      <c r="H66" s="192" t="str">
        <f>IFERROR(IF(ForbCalc!E64&lt;&gt;"",ForbCalc!E64,""),"")</f>
        <v/>
      </c>
    </row>
    <row r="67" spans="1:8" s="1" customFormat="1" x14ac:dyDescent="0.2">
      <c r="A67" s="152"/>
      <c r="B67" s="174" t="str">
        <f>IFERROR(IF(ForbDraft!B80&lt;&gt;"",ForbDraft!B80,""),"")</f>
        <v/>
      </c>
      <c r="C67" s="189" t="str">
        <f>IFERROR(IF(ForbDraft!C80&lt;&gt;"",ForbDraft!C80,""),"")</f>
        <v/>
      </c>
      <c r="D67" s="135" t="str">
        <f>IFERROR(IF(ForbDraft!O80&lt;&gt;"",ForbDraft!O80,""),"")</f>
        <v/>
      </c>
      <c r="E67" s="190" t="str">
        <f>IFERROR(IF(ForbDraft!I80&lt;&gt;"",TEXT(ForbDraft!I80,"#,##0.00"),""),"")</f>
        <v/>
      </c>
      <c r="F67" s="191" t="str">
        <f>IFERROR(IF(ForbDraft!F80&lt;&gt;"",ForbDraft!F80,""),"")</f>
        <v/>
      </c>
      <c r="G67" s="135" t="str">
        <f>IFERROR(IF(ForbCalc!D65&lt;&gt;"",ForbCalc!D65,""),"")</f>
        <v/>
      </c>
      <c r="H67" s="192" t="str">
        <f>IFERROR(IF(ForbCalc!E65&lt;&gt;"",ForbCalc!E65,""),"")</f>
        <v/>
      </c>
    </row>
    <row r="68" spans="1:8" s="1" customFormat="1" x14ac:dyDescent="0.2">
      <c r="A68" s="152"/>
      <c r="B68" s="174" t="str">
        <f>IFERROR(IF(ForbDraft!B81&lt;&gt;"",ForbDraft!B81,""),"")</f>
        <v/>
      </c>
      <c r="C68" s="189" t="str">
        <f>IFERROR(IF(ForbDraft!C81&lt;&gt;"",ForbDraft!C81,""),"")</f>
        <v/>
      </c>
      <c r="D68" s="135" t="str">
        <f>IFERROR(IF(ForbDraft!O81&lt;&gt;"",ForbDraft!O81,""),"")</f>
        <v/>
      </c>
      <c r="E68" s="190" t="str">
        <f>IFERROR(IF(ForbDraft!I81&lt;&gt;"",TEXT(ForbDraft!I81,"#,##0.00"),""),"")</f>
        <v/>
      </c>
      <c r="F68" s="191" t="str">
        <f>IFERROR(IF(ForbDraft!F81&lt;&gt;"",ForbDraft!F81,""),"")</f>
        <v/>
      </c>
      <c r="G68" s="135" t="str">
        <f>IFERROR(IF(ForbCalc!D66&lt;&gt;"",ForbCalc!D66,""),"")</f>
        <v/>
      </c>
      <c r="H68" s="192" t="str">
        <f>IFERROR(IF(ForbCalc!E66&lt;&gt;"",ForbCalc!E66,""),"")</f>
        <v/>
      </c>
    </row>
    <row r="69" spans="1:8" s="1" customFormat="1" x14ac:dyDescent="0.2">
      <c r="A69" s="152"/>
      <c r="B69" s="174" t="str">
        <f>IFERROR(IF(ForbDraft!B82&lt;&gt;"",ForbDraft!B82,""),"")</f>
        <v/>
      </c>
      <c r="C69" s="189" t="str">
        <f>IFERROR(IF(ForbDraft!C82&lt;&gt;"",ForbDraft!C82,""),"")</f>
        <v/>
      </c>
      <c r="D69" s="135" t="str">
        <f>IFERROR(IF(ForbDraft!O82&lt;&gt;"",ForbDraft!O82,""),"")</f>
        <v/>
      </c>
      <c r="E69" s="190" t="str">
        <f>IFERROR(IF(ForbDraft!I82&lt;&gt;"",TEXT(ForbDraft!I82,"#,##0.00"),""),"")</f>
        <v/>
      </c>
      <c r="F69" s="191" t="str">
        <f>IFERROR(IF(ForbDraft!F82&lt;&gt;"",ForbDraft!F82,""),"")</f>
        <v/>
      </c>
      <c r="G69" s="135" t="str">
        <f>IFERROR(IF(ForbCalc!D67&lt;&gt;"",ForbCalc!D67,""),"")</f>
        <v/>
      </c>
      <c r="H69" s="192" t="str">
        <f>IFERROR(IF(ForbCalc!E67&lt;&gt;"",ForbCalc!E67,""),"")</f>
        <v/>
      </c>
    </row>
    <row r="70" spans="1:8" s="1" customFormat="1" x14ac:dyDescent="0.2">
      <c r="A70" s="152"/>
      <c r="B70" s="174" t="str">
        <f>IFERROR(IF(ForbDraft!B83&lt;&gt;"",ForbDraft!B83,""),"")</f>
        <v/>
      </c>
      <c r="C70" s="189" t="str">
        <f>IFERROR(IF(ForbDraft!C83&lt;&gt;"",ForbDraft!C83,""),"")</f>
        <v/>
      </c>
      <c r="D70" s="135" t="str">
        <f>IFERROR(IF(ForbDraft!O83&lt;&gt;"",ForbDraft!O83,""),"")</f>
        <v/>
      </c>
      <c r="E70" s="190" t="str">
        <f>IFERROR(IF(ForbDraft!I83&lt;&gt;"",TEXT(ForbDraft!I83,"#,##0.00"),""),"")</f>
        <v/>
      </c>
      <c r="F70" s="191" t="str">
        <f>IFERROR(IF(ForbDraft!F83&lt;&gt;"",ForbDraft!F83,""),"")</f>
        <v/>
      </c>
      <c r="G70" s="135" t="str">
        <f>IFERROR(IF(ForbCalc!D68&lt;&gt;"",ForbCalc!D68,""),"")</f>
        <v/>
      </c>
      <c r="H70" s="192" t="str">
        <f>IFERROR(IF(ForbCalc!E68&lt;&gt;"",ForbCalc!E68,""),"")</f>
        <v/>
      </c>
    </row>
    <row r="71" spans="1:8" s="1" customFormat="1" x14ac:dyDescent="0.2">
      <c r="A71" s="152"/>
      <c r="B71" s="174" t="str">
        <f>IFERROR(IF(ForbDraft!B84&lt;&gt;"",ForbDraft!B84,""),"")</f>
        <v/>
      </c>
      <c r="C71" s="189" t="str">
        <f>IFERROR(IF(ForbDraft!C84&lt;&gt;"",ForbDraft!C84,""),"")</f>
        <v/>
      </c>
      <c r="D71" s="135" t="str">
        <f>IFERROR(IF(ForbDraft!O84&lt;&gt;"",ForbDraft!O84,""),"")</f>
        <v/>
      </c>
      <c r="E71" s="190" t="str">
        <f>IFERROR(IF(ForbDraft!I84&lt;&gt;"",TEXT(ForbDraft!I84,"#,##0.00"),""),"")</f>
        <v/>
      </c>
      <c r="F71" s="191" t="str">
        <f>IFERROR(IF(ForbDraft!F84&lt;&gt;"",ForbDraft!F84,""),"")</f>
        <v/>
      </c>
      <c r="G71" s="135" t="str">
        <f>IFERROR(IF(ForbCalc!D69&lt;&gt;"",ForbCalc!D69,""),"")</f>
        <v/>
      </c>
      <c r="H71" s="192" t="str">
        <f>IFERROR(IF(ForbCalc!E69&lt;&gt;"",ForbCalc!E69,""),"")</f>
        <v/>
      </c>
    </row>
    <row r="72" spans="1:8" s="1" customFormat="1" x14ac:dyDescent="0.2">
      <c r="A72" s="152"/>
      <c r="B72" s="174" t="str">
        <f>IFERROR(IF(ForbDraft!B85&lt;&gt;"",ForbDraft!B85,""),"")</f>
        <v/>
      </c>
      <c r="C72" s="189" t="str">
        <f>IFERROR(IF(ForbDraft!C85&lt;&gt;"",ForbDraft!C85,""),"")</f>
        <v/>
      </c>
      <c r="D72" s="135" t="str">
        <f>IFERROR(IF(ForbDraft!O85&lt;&gt;"",ForbDraft!O85,""),"")</f>
        <v/>
      </c>
      <c r="E72" s="190" t="str">
        <f>IFERROR(IF(ForbDraft!I85&lt;&gt;"",TEXT(ForbDraft!I85,"#,##0.00"),""),"")</f>
        <v/>
      </c>
      <c r="F72" s="191" t="str">
        <f>IFERROR(IF(ForbDraft!F85&lt;&gt;"",ForbDraft!F85,""),"")</f>
        <v/>
      </c>
      <c r="G72" s="135" t="str">
        <f>IFERROR(IF(ForbCalc!D70&lt;&gt;"",ForbCalc!D70,""),"")</f>
        <v/>
      </c>
      <c r="H72" s="192" t="str">
        <f>IFERROR(IF(ForbCalc!E70&lt;&gt;"",ForbCalc!E70,""),"")</f>
        <v/>
      </c>
    </row>
    <row r="73" spans="1:8" s="1" customFormat="1" x14ac:dyDescent="0.2">
      <c r="A73" s="152"/>
      <c r="B73" s="174" t="str">
        <f>IFERROR(IF(ForbDraft!B86&lt;&gt;"",ForbDraft!B86,""),"")</f>
        <v/>
      </c>
      <c r="C73" s="189" t="str">
        <f>IFERROR(IF(ForbDraft!C86&lt;&gt;"",ForbDraft!C86,""),"")</f>
        <v/>
      </c>
      <c r="D73" s="135" t="str">
        <f>IFERROR(IF(ForbDraft!O86&lt;&gt;"",ForbDraft!O86,""),"")</f>
        <v/>
      </c>
      <c r="E73" s="190" t="str">
        <f>IFERROR(IF(ForbDraft!I86&lt;&gt;"",TEXT(ForbDraft!I86,"#,##0.00"),""),"")</f>
        <v/>
      </c>
      <c r="F73" s="191" t="str">
        <f>IFERROR(IF(ForbDraft!F86&lt;&gt;"",ForbDraft!F86,""),"")</f>
        <v/>
      </c>
      <c r="G73" s="135" t="str">
        <f>IFERROR(IF(ForbCalc!D71&lt;&gt;"",ForbCalc!D71,""),"")</f>
        <v/>
      </c>
      <c r="H73" s="192" t="str">
        <f>IFERROR(IF(ForbCalc!E71&lt;&gt;"",ForbCalc!E71,""),"")</f>
        <v/>
      </c>
    </row>
    <row r="74" spans="1:8" s="1" customFormat="1" x14ac:dyDescent="0.2">
      <c r="A74" s="152"/>
      <c r="B74" s="174" t="str">
        <f>IFERROR(IF(ForbDraft!B87&lt;&gt;"",ForbDraft!B87,""),"")</f>
        <v/>
      </c>
      <c r="C74" s="189" t="str">
        <f>IFERROR(IF(ForbDraft!C87&lt;&gt;"",ForbDraft!C87,""),"")</f>
        <v/>
      </c>
      <c r="D74" s="135" t="str">
        <f>IFERROR(IF(ForbDraft!O87&lt;&gt;"",ForbDraft!O87,""),"")</f>
        <v/>
      </c>
      <c r="E74" s="190" t="str">
        <f>IFERROR(IF(ForbDraft!I87&lt;&gt;"",TEXT(ForbDraft!I87,"#,##0.00"),""),"")</f>
        <v/>
      </c>
      <c r="F74" s="191" t="str">
        <f>IFERROR(IF(ForbDraft!F87&lt;&gt;"",ForbDraft!F87,""),"")</f>
        <v/>
      </c>
      <c r="G74" s="135" t="str">
        <f>IFERROR(IF(ForbCalc!D72&lt;&gt;"",ForbCalc!D72,""),"")</f>
        <v/>
      </c>
      <c r="H74" s="192" t="str">
        <f>IFERROR(IF(ForbCalc!E72&lt;&gt;"",ForbCalc!E72,""),"")</f>
        <v/>
      </c>
    </row>
    <row r="75" spans="1:8" s="1" customFormat="1" x14ac:dyDescent="0.2">
      <c r="A75" s="152"/>
      <c r="B75" s="174" t="str">
        <f>IFERROR(IF(ForbDraft!B88&lt;&gt;"",ForbDraft!B88,""),"")</f>
        <v/>
      </c>
      <c r="C75" s="189" t="str">
        <f>IFERROR(IF(ForbDraft!C88&lt;&gt;"",ForbDraft!C88,""),"")</f>
        <v/>
      </c>
      <c r="D75" s="135" t="str">
        <f>IFERROR(IF(ForbDraft!O88&lt;&gt;"",ForbDraft!O88,""),"")</f>
        <v/>
      </c>
      <c r="E75" s="190" t="str">
        <f>IFERROR(IF(ForbDraft!I88&lt;&gt;"",TEXT(ForbDraft!I88,"#,##0.00"),""),"")</f>
        <v/>
      </c>
      <c r="F75" s="191" t="str">
        <f>IFERROR(IF(ForbDraft!F88&lt;&gt;"",ForbDraft!F88,""),"")</f>
        <v/>
      </c>
      <c r="G75" s="135" t="str">
        <f>IFERROR(IF(ForbCalc!D73&lt;&gt;"",ForbCalc!D73,""),"")</f>
        <v/>
      </c>
      <c r="H75" s="192" t="str">
        <f>IFERROR(IF(ForbCalc!E73&lt;&gt;"",ForbCalc!E73,""),"")</f>
        <v/>
      </c>
    </row>
    <row r="76" spans="1:8" s="1" customFormat="1" x14ac:dyDescent="0.2">
      <c r="A76" s="152"/>
      <c r="B76" s="174" t="str">
        <f>IFERROR(IF(ForbDraft!B89&lt;&gt;"",ForbDraft!B89,""),"")</f>
        <v/>
      </c>
      <c r="C76" s="189" t="str">
        <f>IFERROR(IF(ForbDraft!C89&lt;&gt;"",ForbDraft!C89,""),"")</f>
        <v/>
      </c>
      <c r="D76" s="135" t="str">
        <f>IFERROR(IF(ForbDraft!O89&lt;&gt;"",ForbDraft!O89,""),"")</f>
        <v/>
      </c>
      <c r="E76" s="190" t="str">
        <f>IFERROR(IF(ForbDraft!I89&lt;&gt;"",TEXT(ForbDraft!I89,"#,##0.00"),""),"")</f>
        <v/>
      </c>
      <c r="F76" s="191" t="str">
        <f>IFERROR(IF(ForbDraft!F89&lt;&gt;"",ForbDraft!F89,""),"")</f>
        <v/>
      </c>
      <c r="G76" s="135" t="str">
        <f>IFERROR(IF(ForbCalc!D74&lt;&gt;"",ForbCalc!D74,""),"")</f>
        <v/>
      </c>
      <c r="H76" s="192" t="str">
        <f>IFERROR(IF(ForbCalc!E74&lt;&gt;"",ForbCalc!E74,""),"")</f>
        <v/>
      </c>
    </row>
    <row r="77" spans="1:8" s="1" customFormat="1" x14ac:dyDescent="0.2">
      <c r="A77" s="152"/>
      <c r="B77" s="174" t="str">
        <f>IFERROR(IF(ForbDraft!B90&lt;&gt;"",ForbDraft!B90,""),"")</f>
        <v/>
      </c>
      <c r="C77" s="189" t="str">
        <f>IFERROR(IF(ForbDraft!C90&lt;&gt;"",ForbDraft!C90,""),"")</f>
        <v/>
      </c>
      <c r="D77" s="135" t="str">
        <f>IFERROR(IF(ForbDraft!O90&lt;&gt;"",ForbDraft!O90,""),"")</f>
        <v/>
      </c>
      <c r="E77" s="190" t="str">
        <f>IFERROR(IF(ForbDraft!I90&lt;&gt;"",TEXT(ForbDraft!I90,"#,##0.00"),""),"")</f>
        <v/>
      </c>
      <c r="F77" s="191" t="str">
        <f>IFERROR(IF(ForbDraft!F90&lt;&gt;"",ForbDraft!F90,""),"")</f>
        <v/>
      </c>
      <c r="G77" s="135" t="str">
        <f>IFERROR(IF(ForbCalc!D75&lt;&gt;"",ForbCalc!D75,""),"")</f>
        <v/>
      </c>
      <c r="H77" s="192" t="str">
        <f>IFERROR(IF(ForbCalc!E75&lt;&gt;"",ForbCalc!E75,""),"")</f>
        <v/>
      </c>
    </row>
    <row r="78" spans="1:8" s="1" customFormat="1" x14ac:dyDescent="0.2">
      <c r="A78" s="152"/>
      <c r="B78" s="174" t="str">
        <f>IFERROR(IF(ForbDraft!B91&lt;&gt;"",ForbDraft!B91,""),"")</f>
        <v/>
      </c>
      <c r="C78" s="189" t="str">
        <f>IFERROR(IF(ForbDraft!C91&lt;&gt;"",ForbDraft!C91,""),"")</f>
        <v/>
      </c>
      <c r="D78" s="135" t="str">
        <f>IFERROR(IF(ForbDraft!O91&lt;&gt;"",ForbDraft!O91,""),"")</f>
        <v/>
      </c>
      <c r="E78" s="190" t="str">
        <f>IFERROR(IF(ForbDraft!I91&lt;&gt;"",TEXT(ForbDraft!I91,"#,##0.00"),""),"")</f>
        <v/>
      </c>
      <c r="F78" s="191" t="str">
        <f>IFERROR(IF(ForbDraft!F91&lt;&gt;"",ForbDraft!F91,""),"")</f>
        <v/>
      </c>
      <c r="G78" s="135" t="str">
        <f>IFERROR(IF(ForbCalc!D76&lt;&gt;"",ForbCalc!D76,""),"")</f>
        <v/>
      </c>
      <c r="H78" s="192" t="str">
        <f>IFERROR(IF(ForbCalc!E76&lt;&gt;"",ForbCalc!E76,""),"")</f>
        <v/>
      </c>
    </row>
    <row r="79" spans="1:8" s="1" customFormat="1" x14ac:dyDescent="0.2">
      <c r="A79" s="152"/>
      <c r="B79" s="174" t="str">
        <f>IFERROR(IF(ForbDraft!B92&lt;&gt;"",ForbDraft!B92,""),"")</f>
        <v/>
      </c>
      <c r="C79" s="189" t="str">
        <f>IFERROR(IF(ForbDraft!C92&lt;&gt;"",ForbDraft!C92,""),"")</f>
        <v/>
      </c>
      <c r="D79" s="135" t="str">
        <f>IFERROR(IF(ForbDraft!O92&lt;&gt;"",ForbDraft!O92,""),"")</f>
        <v/>
      </c>
      <c r="E79" s="190" t="str">
        <f>IFERROR(IF(ForbDraft!I92&lt;&gt;"",TEXT(ForbDraft!I92,"#,##0.00"),""),"")</f>
        <v/>
      </c>
      <c r="F79" s="191" t="str">
        <f>IFERROR(IF(ForbDraft!F92&lt;&gt;"",ForbDraft!F92,""),"")</f>
        <v/>
      </c>
      <c r="G79" s="135" t="str">
        <f>IFERROR(IF(ForbCalc!D77&lt;&gt;"",ForbCalc!D77,""),"")</f>
        <v/>
      </c>
      <c r="H79" s="192" t="str">
        <f>IFERROR(IF(ForbCalc!E77&lt;&gt;"",ForbCalc!E77,""),"")</f>
        <v/>
      </c>
    </row>
    <row r="80" spans="1:8" s="1" customFormat="1" x14ac:dyDescent="0.2">
      <c r="A80" s="152"/>
      <c r="B80" s="174" t="str">
        <f>IFERROR(IF(ForbDraft!B93&lt;&gt;"",ForbDraft!B93,""),"")</f>
        <v/>
      </c>
      <c r="C80" s="189" t="str">
        <f>IFERROR(IF(ForbDraft!C93&lt;&gt;"",ForbDraft!C93,""),"")</f>
        <v/>
      </c>
      <c r="D80" s="135" t="str">
        <f>IFERROR(IF(ForbDraft!O93&lt;&gt;"",ForbDraft!O93,""),"")</f>
        <v/>
      </c>
      <c r="E80" s="190" t="str">
        <f>IFERROR(IF(ForbDraft!I93&lt;&gt;"",TEXT(ForbDraft!I93,"#,##0.00"),""),"")</f>
        <v/>
      </c>
      <c r="F80" s="191" t="str">
        <f>IFERROR(IF(ForbDraft!F93&lt;&gt;"",ForbDraft!F93,""),"")</f>
        <v/>
      </c>
      <c r="G80" s="135" t="str">
        <f>IFERROR(IF(ForbCalc!D78&lt;&gt;"",ForbCalc!D78,""),"")</f>
        <v/>
      </c>
      <c r="H80" s="192" t="str">
        <f>IFERROR(IF(ForbCalc!E78&lt;&gt;"",ForbCalc!E78,""),"")</f>
        <v/>
      </c>
    </row>
    <row r="81" spans="1:8" s="1" customFormat="1" x14ac:dyDescent="0.2">
      <c r="A81" s="152"/>
      <c r="B81" s="174" t="str">
        <f>IFERROR(IF(ForbDraft!B94&lt;&gt;"",ForbDraft!B94,""),"")</f>
        <v/>
      </c>
      <c r="C81" s="189" t="str">
        <f>IFERROR(IF(ForbDraft!C94&lt;&gt;"",ForbDraft!C94,""),"")</f>
        <v/>
      </c>
      <c r="D81" s="135" t="str">
        <f>IFERROR(IF(ForbDraft!O94&lt;&gt;"",ForbDraft!O94,""),"")</f>
        <v/>
      </c>
      <c r="E81" s="190" t="str">
        <f>IFERROR(IF(ForbDraft!I94&lt;&gt;"",TEXT(ForbDraft!I94,"#,##0.00"),""),"")</f>
        <v/>
      </c>
      <c r="F81" s="191" t="str">
        <f>IFERROR(IF(ForbDraft!F94&lt;&gt;"",ForbDraft!F94,""),"")</f>
        <v/>
      </c>
      <c r="G81" s="135" t="str">
        <f>IFERROR(IF(ForbCalc!D79&lt;&gt;"",ForbCalc!D79,""),"")</f>
        <v/>
      </c>
      <c r="H81" s="192" t="str">
        <f>IFERROR(IF(ForbCalc!E79&lt;&gt;"",ForbCalc!E79,""),"")</f>
        <v/>
      </c>
    </row>
    <row r="82" spans="1:8" s="1" customFormat="1" x14ac:dyDescent="0.2">
      <c r="A82" s="152"/>
      <c r="B82" s="174" t="str">
        <f>IFERROR(IF(ForbDraft!B95&lt;&gt;"",ForbDraft!B95,""),"")</f>
        <v/>
      </c>
      <c r="C82" s="189" t="str">
        <f>IFERROR(IF(ForbDraft!C95&lt;&gt;"",ForbDraft!C95,""),"")</f>
        <v/>
      </c>
      <c r="D82" s="135" t="str">
        <f>IFERROR(IF(ForbDraft!O95&lt;&gt;"",ForbDraft!O95,""),"")</f>
        <v/>
      </c>
      <c r="E82" s="190" t="str">
        <f>IFERROR(IF(ForbDraft!I95&lt;&gt;"",TEXT(ForbDraft!I95,"#,##0.00"),""),"")</f>
        <v/>
      </c>
      <c r="F82" s="191" t="str">
        <f>IFERROR(IF(ForbDraft!F95&lt;&gt;"",ForbDraft!F95,""),"")</f>
        <v/>
      </c>
      <c r="G82" s="135" t="str">
        <f>IFERROR(IF(ForbCalc!D80&lt;&gt;"",ForbCalc!D80,""),"")</f>
        <v/>
      </c>
      <c r="H82" s="192" t="str">
        <f>IFERROR(IF(ForbCalc!E80&lt;&gt;"",ForbCalc!E80,""),"")</f>
        <v/>
      </c>
    </row>
    <row r="83" spans="1:8" s="1" customFormat="1" x14ac:dyDescent="0.2">
      <c r="A83" s="152"/>
      <c r="B83" s="174" t="str">
        <f>IFERROR(IF(ForbDraft!B96&lt;&gt;"",ForbDraft!B96,""),"")</f>
        <v/>
      </c>
      <c r="C83" s="189" t="str">
        <f>IFERROR(IF(ForbDraft!C96&lt;&gt;"",ForbDraft!C96,""),"")</f>
        <v/>
      </c>
      <c r="D83" s="135" t="str">
        <f>IFERROR(IF(ForbDraft!O96&lt;&gt;"",ForbDraft!O96,""),"")</f>
        <v/>
      </c>
      <c r="E83" s="190" t="str">
        <f>IFERROR(IF(ForbDraft!I96&lt;&gt;"",TEXT(ForbDraft!I96,"#,##0.00"),""),"")</f>
        <v/>
      </c>
      <c r="F83" s="191" t="str">
        <f>IFERROR(IF(ForbDraft!F96&lt;&gt;"",ForbDraft!F96,""),"")</f>
        <v/>
      </c>
      <c r="G83" s="135" t="str">
        <f>IFERROR(IF(ForbCalc!D81&lt;&gt;"",ForbCalc!D81,""),"")</f>
        <v/>
      </c>
      <c r="H83" s="192" t="str">
        <f>IFERROR(IF(ForbCalc!E81&lt;&gt;"",ForbCalc!E81,""),"")</f>
        <v/>
      </c>
    </row>
    <row r="84" spans="1:8" s="1" customFormat="1" x14ac:dyDescent="0.2">
      <c r="A84" s="152"/>
      <c r="B84" s="174" t="str">
        <f>IFERROR(IF(ForbDraft!B97&lt;&gt;"",ForbDraft!B97,""),"")</f>
        <v/>
      </c>
      <c r="C84" s="189" t="str">
        <f>IFERROR(IF(ForbDraft!C97&lt;&gt;"",ForbDraft!C97,""),"")</f>
        <v/>
      </c>
      <c r="D84" s="135" t="str">
        <f>IFERROR(IF(ForbDraft!O97&lt;&gt;"",ForbDraft!O97,""),"")</f>
        <v/>
      </c>
      <c r="E84" s="190" t="str">
        <f>IFERROR(IF(ForbDraft!I97&lt;&gt;"",TEXT(ForbDraft!I97,"#,##0.00"),""),"")</f>
        <v/>
      </c>
      <c r="F84" s="191" t="str">
        <f>IFERROR(IF(ForbDraft!F97&lt;&gt;"",ForbDraft!F97,""),"")</f>
        <v/>
      </c>
      <c r="G84" s="135" t="str">
        <f>IFERROR(IF(ForbCalc!D82&lt;&gt;"",ForbCalc!D82,""),"")</f>
        <v/>
      </c>
      <c r="H84" s="192" t="str">
        <f>IFERROR(IF(ForbCalc!E82&lt;&gt;"",ForbCalc!E82,""),"")</f>
        <v/>
      </c>
    </row>
    <row r="85" spans="1:8" s="1" customFormat="1" x14ac:dyDescent="0.2">
      <c r="A85" s="152"/>
      <c r="B85" s="174" t="str">
        <f>IFERROR(IF(ForbDraft!B98&lt;&gt;"",ForbDraft!B98,""),"")</f>
        <v/>
      </c>
      <c r="C85" s="189" t="str">
        <f>IFERROR(IF(ForbDraft!C98&lt;&gt;"",ForbDraft!C98,""),"")</f>
        <v/>
      </c>
      <c r="D85" s="135" t="str">
        <f>IFERROR(IF(ForbDraft!O98&lt;&gt;"",ForbDraft!O98,""),"")</f>
        <v/>
      </c>
      <c r="E85" s="190" t="str">
        <f>IFERROR(IF(ForbDraft!I98&lt;&gt;"",TEXT(ForbDraft!I98,"#,##0.00"),""),"")</f>
        <v/>
      </c>
      <c r="F85" s="191" t="str">
        <f>IFERROR(IF(ForbDraft!F98&lt;&gt;"",ForbDraft!F98,""),"")</f>
        <v/>
      </c>
      <c r="G85" s="135" t="str">
        <f>IFERROR(IF(ForbCalc!D83&lt;&gt;"",ForbCalc!D83,""),"")</f>
        <v/>
      </c>
      <c r="H85" s="192" t="str">
        <f>IFERROR(IF(ForbCalc!E83&lt;&gt;"",ForbCalc!E83,""),"")</f>
        <v/>
      </c>
    </row>
    <row r="86" spans="1:8" s="1" customFormat="1" x14ac:dyDescent="0.2">
      <c r="A86" s="152"/>
      <c r="B86" s="174" t="str">
        <f>IFERROR(IF(ForbDraft!B99&lt;&gt;"",ForbDraft!B99,""),"")</f>
        <v/>
      </c>
      <c r="C86" s="189" t="str">
        <f>IFERROR(IF(ForbDraft!C99&lt;&gt;"",ForbDraft!C99,""),"")</f>
        <v/>
      </c>
      <c r="D86" s="135" t="str">
        <f>IFERROR(IF(ForbDraft!O99&lt;&gt;"",ForbDraft!O99,""),"")</f>
        <v/>
      </c>
      <c r="E86" s="190" t="str">
        <f>IFERROR(IF(ForbDraft!I99&lt;&gt;"",TEXT(ForbDraft!I99,"#,##0.00"),""),"")</f>
        <v/>
      </c>
      <c r="F86" s="191" t="str">
        <f>IFERROR(IF(ForbDraft!F99&lt;&gt;"",ForbDraft!F99,""),"")</f>
        <v/>
      </c>
      <c r="G86" s="135" t="str">
        <f>IFERROR(IF(ForbCalc!D84&lt;&gt;"",ForbCalc!D84,""),"")</f>
        <v/>
      </c>
      <c r="H86" s="192" t="str">
        <f>IFERROR(IF(ForbCalc!E84&lt;&gt;"",ForbCalc!E84,""),"")</f>
        <v/>
      </c>
    </row>
    <row r="87" spans="1:8" s="1" customFormat="1" x14ac:dyDescent="0.2">
      <c r="A87" s="152"/>
      <c r="B87" s="174" t="str">
        <f>IFERROR(IF(ForbDraft!B100&lt;&gt;"",ForbDraft!B100,""),"")</f>
        <v/>
      </c>
      <c r="C87" s="189" t="str">
        <f>IFERROR(IF(ForbDraft!C100&lt;&gt;"",ForbDraft!C100,""),"")</f>
        <v/>
      </c>
      <c r="D87" s="135" t="str">
        <f>IFERROR(IF(ForbDraft!O100&lt;&gt;"",ForbDraft!O100,""),"")</f>
        <v/>
      </c>
      <c r="E87" s="190" t="str">
        <f>IFERROR(IF(ForbDraft!I100&lt;&gt;"",TEXT(ForbDraft!I100,"#,##0.00"),""),"")</f>
        <v/>
      </c>
      <c r="F87" s="191" t="str">
        <f>IFERROR(IF(ForbDraft!F100&lt;&gt;"",ForbDraft!F100,""),"")</f>
        <v/>
      </c>
      <c r="G87" s="135" t="str">
        <f>IFERROR(IF(ForbCalc!D85&lt;&gt;"",ForbCalc!D85,""),"")</f>
        <v/>
      </c>
      <c r="H87" s="192" t="str">
        <f>IFERROR(IF(ForbCalc!E85&lt;&gt;"",ForbCalc!E85,""),"")</f>
        <v/>
      </c>
    </row>
    <row r="88" spans="1:8" s="1" customFormat="1" x14ac:dyDescent="0.2">
      <c r="A88" s="152"/>
      <c r="B88" s="174" t="str">
        <f>IFERROR(IF(ForbDraft!B101&lt;&gt;"",ForbDraft!B101,""),"")</f>
        <v/>
      </c>
      <c r="C88" s="189" t="str">
        <f>IFERROR(IF(ForbDraft!C101&lt;&gt;"",ForbDraft!C101,""),"")</f>
        <v/>
      </c>
      <c r="D88" s="135" t="str">
        <f>IFERROR(IF(ForbDraft!O101&lt;&gt;"",ForbDraft!O101,""),"")</f>
        <v/>
      </c>
      <c r="E88" s="190" t="str">
        <f>IFERROR(IF(ForbDraft!I101&lt;&gt;"",TEXT(ForbDraft!I101,"#,##0.00"),""),"")</f>
        <v/>
      </c>
      <c r="F88" s="191" t="str">
        <f>IFERROR(IF(ForbDraft!F101&lt;&gt;"",ForbDraft!F101,""),"")</f>
        <v/>
      </c>
      <c r="G88" s="135" t="str">
        <f>IFERROR(IF(ForbCalc!D86&lt;&gt;"",ForbCalc!D86,""),"")</f>
        <v/>
      </c>
      <c r="H88" s="192" t="str">
        <f>IFERROR(IF(ForbCalc!E86&lt;&gt;"",ForbCalc!E86,""),"")</f>
        <v/>
      </c>
    </row>
    <row r="89" spans="1:8" s="1" customFormat="1" x14ac:dyDescent="0.2">
      <c r="A89" s="152"/>
      <c r="B89" s="174" t="str">
        <f>IFERROR(IF(ForbDraft!B102&lt;&gt;"",ForbDraft!B102,""),"")</f>
        <v/>
      </c>
      <c r="C89" s="189" t="str">
        <f>IFERROR(IF(ForbDraft!C102&lt;&gt;"",ForbDraft!C102,""),"")</f>
        <v/>
      </c>
      <c r="D89" s="135" t="str">
        <f>IFERROR(IF(ForbDraft!O102&lt;&gt;"",ForbDraft!O102,""),"")</f>
        <v/>
      </c>
      <c r="E89" s="190" t="str">
        <f>IFERROR(IF(ForbDraft!I102&lt;&gt;"",TEXT(ForbDraft!I102,"#,##0.00"),""),"")</f>
        <v/>
      </c>
      <c r="F89" s="191" t="str">
        <f>IFERROR(IF(ForbDraft!F102&lt;&gt;"",ForbDraft!F102,""),"")</f>
        <v/>
      </c>
      <c r="G89" s="135" t="str">
        <f>IFERROR(IF(ForbCalc!D87&lt;&gt;"",ForbCalc!D87,""),"")</f>
        <v/>
      </c>
      <c r="H89" s="192" t="str">
        <f>IFERROR(IF(ForbCalc!E87&lt;&gt;"",ForbCalc!E87,""),"")</f>
        <v/>
      </c>
    </row>
    <row r="90" spans="1:8" s="1" customFormat="1" x14ac:dyDescent="0.2">
      <c r="A90" s="152"/>
      <c r="B90" s="174" t="str">
        <f>IFERROR(IF(ForbDraft!B103&lt;&gt;"",ForbDraft!B103,""),"")</f>
        <v/>
      </c>
      <c r="C90" s="189" t="str">
        <f>IFERROR(IF(ForbDraft!C103&lt;&gt;"",ForbDraft!C103,""),"")</f>
        <v/>
      </c>
      <c r="D90" s="135" t="str">
        <f>IFERROR(IF(ForbDraft!O103&lt;&gt;"",ForbDraft!O103,""),"")</f>
        <v/>
      </c>
      <c r="E90" s="190" t="str">
        <f>IFERROR(IF(ForbDraft!I103&lt;&gt;"",TEXT(ForbDraft!I103,"#,##0.00"),""),"")</f>
        <v/>
      </c>
      <c r="F90" s="191" t="str">
        <f>IFERROR(IF(ForbDraft!F103&lt;&gt;"",ForbDraft!F103,""),"")</f>
        <v/>
      </c>
      <c r="G90" s="135" t="str">
        <f>IFERROR(IF(ForbCalc!D88&lt;&gt;"",ForbCalc!D88,""),"")</f>
        <v/>
      </c>
      <c r="H90" s="192" t="str">
        <f>IFERROR(IF(ForbCalc!E88&lt;&gt;"",ForbCalc!E88,""),"")</f>
        <v/>
      </c>
    </row>
    <row r="91" spans="1:8" s="1" customFormat="1" x14ac:dyDescent="0.2">
      <c r="A91" s="152"/>
      <c r="B91" s="174" t="str">
        <f>IFERROR(IF(ForbDraft!B104&lt;&gt;"",ForbDraft!B104,""),"")</f>
        <v/>
      </c>
      <c r="C91" s="189" t="str">
        <f>IFERROR(IF(ForbDraft!C104&lt;&gt;"",ForbDraft!C104,""),"")</f>
        <v/>
      </c>
      <c r="D91" s="135" t="str">
        <f>IFERROR(IF(ForbDraft!O104&lt;&gt;"",ForbDraft!O104,""),"")</f>
        <v/>
      </c>
      <c r="E91" s="190" t="str">
        <f>IFERROR(IF(ForbDraft!I104&lt;&gt;"",TEXT(ForbDraft!I104,"#,##0.00"),""),"")</f>
        <v/>
      </c>
      <c r="F91" s="191" t="str">
        <f>IFERROR(IF(ForbDraft!F104&lt;&gt;"",ForbDraft!F104,""),"")</f>
        <v/>
      </c>
      <c r="G91" s="135" t="str">
        <f>IFERROR(IF(ForbCalc!D89&lt;&gt;"",ForbCalc!D89,""),"")</f>
        <v/>
      </c>
      <c r="H91" s="192" t="str">
        <f>IFERROR(IF(ForbCalc!E89&lt;&gt;"",ForbCalc!E89,""),"")</f>
        <v/>
      </c>
    </row>
    <row r="92" spans="1:8" s="1" customFormat="1" x14ac:dyDescent="0.2">
      <c r="A92" s="152"/>
      <c r="B92" s="174" t="str">
        <f>IFERROR(IF(ForbDraft!B105&lt;&gt;"",ForbDraft!B105,""),"")</f>
        <v/>
      </c>
      <c r="C92" s="189" t="str">
        <f>IFERROR(IF(ForbDraft!C105&lt;&gt;"",ForbDraft!C105,""),"")</f>
        <v/>
      </c>
      <c r="D92" s="135" t="str">
        <f>IFERROR(IF(ForbDraft!O105&lt;&gt;"",ForbDraft!O105,""),"")</f>
        <v/>
      </c>
      <c r="E92" s="190" t="str">
        <f>IFERROR(IF(ForbDraft!I105&lt;&gt;"",TEXT(ForbDraft!I105,"#,##0.00"),""),"")</f>
        <v/>
      </c>
      <c r="F92" s="191" t="str">
        <f>IFERROR(IF(ForbDraft!F105&lt;&gt;"",ForbDraft!F105,""),"")</f>
        <v/>
      </c>
      <c r="G92" s="135" t="str">
        <f>IFERROR(IF(ForbCalc!D90&lt;&gt;"",ForbCalc!D90,""),"")</f>
        <v/>
      </c>
      <c r="H92" s="192" t="str">
        <f>IFERROR(IF(ForbCalc!E90&lt;&gt;"",ForbCalc!E90,""),"")</f>
        <v/>
      </c>
    </row>
    <row r="93" spans="1:8" s="1" customFormat="1" x14ac:dyDescent="0.2">
      <c r="A93" s="152"/>
      <c r="B93" s="174" t="str">
        <f>IFERROR(IF(ForbDraft!B106&lt;&gt;"",ForbDraft!B106,""),"")</f>
        <v/>
      </c>
      <c r="C93" s="189" t="str">
        <f>IFERROR(IF(ForbDraft!C106&lt;&gt;"",ForbDraft!C106,""),"")</f>
        <v/>
      </c>
      <c r="D93" s="135" t="str">
        <f>IFERROR(IF(ForbDraft!O106&lt;&gt;"",ForbDraft!O106,""),"")</f>
        <v/>
      </c>
      <c r="E93" s="190" t="str">
        <f>IFERROR(IF(ForbDraft!I106&lt;&gt;"",TEXT(ForbDraft!I106,"#,##0.00"),""),"")</f>
        <v/>
      </c>
      <c r="F93" s="191" t="str">
        <f>IFERROR(IF(ForbDraft!F106&lt;&gt;"",ForbDraft!F106,""),"")</f>
        <v/>
      </c>
      <c r="G93" s="135" t="str">
        <f>IFERROR(IF(ForbCalc!D91&lt;&gt;"",ForbCalc!D91,""),"")</f>
        <v/>
      </c>
      <c r="H93" s="192" t="str">
        <f>IFERROR(IF(ForbCalc!E91&lt;&gt;"",ForbCalc!E91,""),"")</f>
        <v/>
      </c>
    </row>
    <row r="94" spans="1:8" s="1" customFormat="1" x14ac:dyDescent="0.2">
      <c r="A94" s="152"/>
      <c r="B94" s="174" t="str">
        <f>IFERROR(IF(ForbDraft!B107&lt;&gt;"",ForbDraft!B107,""),"")</f>
        <v/>
      </c>
      <c r="C94" s="189" t="str">
        <f>IFERROR(IF(ForbDraft!C107&lt;&gt;"",ForbDraft!C107,""),"")</f>
        <v/>
      </c>
      <c r="D94" s="135" t="str">
        <f>IFERROR(IF(ForbDraft!O107&lt;&gt;"",ForbDraft!O107,""),"")</f>
        <v/>
      </c>
      <c r="E94" s="190" t="str">
        <f>IFERROR(IF(ForbDraft!I107&lt;&gt;"",TEXT(ForbDraft!I107,"#,##0.00"),""),"")</f>
        <v/>
      </c>
      <c r="F94" s="191" t="str">
        <f>IFERROR(IF(ForbDraft!F107&lt;&gt;"",ForbDraft!F107,""),"")</f>
        <v/>
      </c>
      <c r="G94" s="135" t="str">
        <f>IFERROR(IF(ForbCalc!D92&lt;&gt;"",ForbCalc!D92,""),"")</f>
        <v/>
      </c>
      <c r="H94" s="192" t="str">
        <f>IFERROR(IF(ForbCalc!E92&lt;&gt;"",ForbCalc!E92,""),"")</f>
        <v/>
      </c>
    </row>
    <row r="95" spans="1:8" s="1" customFormat="1" x14ac:dyDescent="0.2">
      <c r="A95" s="152"/>
      <c r="B95" s="174" t="str">
        <f>IFERROR(IF(ForbDraft!B108&lt;&gt;"",ForbDraft!B108,""),"")</f>
        <v/>
      </c>
      <c r="C95" s="189" t="str">
        <f>IFERROR(IF(ForbDraft!C108&lt;&gt;"",ForbDraft!C108,""),"")</f>
        <v/>
      </c>
      <c r="D95" s="135" t="str">
        <f>IFERROR(IF(ForbDraft!O108&lt;&gt;"",ForbDraft!O108,""),"")</f>
        <v/>
      </c>
      <c r="E95" s="190" t="str">
        <f>IFERROR(IF(ForbDraft!I108&lt;&gt;"",TEXT(ForbDraft!I108,"#,##0.00"),""),"")</f>
        <v/>
      </c>
      <c r="F95" s="191" t="str">
        <f>IFERROR(IF(ForbDraft!F108&lt;&gt;"",ForbDraft!F108,""),"")</f>
        <v/>
      </c>
      <c r="G95" s="135" t="str">
        <f>IFERROR(IF(ForbCalc!D93&lt;&gt;"",ForbCalc!D93,""),"")</f>
        <v/>
      </c>
      <c r="H95" s="192" t="str">
        <f>IFERROR(IF(ForbCalc!E93&lt;&gt;"",ForbCalc!E93,""),"")</f>
        <v/>
      </c>
    </row>
    <row r="96" spans="1:8" s="1" customFormat="1" x14ac:dyDescent="0.2">
      <c r="A96" s="152"/>
      <c r="B96" s="174" t="str">
        <f>IFERROR(IF(ForbDraft!B109&lt;&gt;"",ForbDraft!B109,""),"")</f>
        <v/>
      </c>
      <c r="C96" s="189" t="str">
        <f>IFERROR(IF(ForbDraft!C109&lt;&gt;"",ForbDraft!C109,""),"")</f>
        <v/>
      </c>
      <c r="D96" s="135" t="str">
        <f>IFERROR(IF(ForbDraft!O109&lt;&gt;"",ForbDraft!O109,""),"")</f>
        <v/>
      </c>
      <c r="E96" s="190" t="str">
        <f>IFERROR(IF(ForbDraft!I109&lt;&gt;"",TEXT(ForbDraft!I109,"#,##0.00"),""),"")</f>
        <v/>
      </c>
      <c r="F96" s="191" t="str">
        <f>IFERROR(IF(ForbDraft!F109&lt;&gt;"",ForbDraft!F109,""),"")</f>
        <v/>
      </c>
      <c r="G96" s="135" t="str">
        <f>IFERROR(IF(ForbCalc!D94&lt;&gt;"",ForbCalc!D94,""),"")</f>
        <v/>
      </c>
      <c r="H96" s="192" t="str">
        <f>IFERROR(IF(ForbCalc!E94&lt;&gt;"",ForbCalc!E94,""),"")</f>
        <v/>
      </c>
    </row>
    <row r="97" spans="1:8" s="1" customFormat="1" x14ac:dyDescent="0.2">
      <c r="A97" s="152"/>
      <c r="B97" s="174" t="str">
        <f>IFERROR(IF(ForbDraft!B110&lt;&gt;"",ForbDraft!B110,""),"")</f>
        <v/>
      </c>
      <c r="C97" s="189" t="str">
        <f>IFERROR(IF(ForbDraft!C110&lt;&gt;"",ForbDraft!C110,""),"")</f>
        <v/>
      </c>
      <c r="D97" s="135" t="str">
        <f>IFERROR(IF(ForbDraft!O110&lt;&gt;"",ForbDraft!O110,""),"")</f>
        <v/>
      </c>
      <c r="E97" s="190" t="str">
        <f>IFERROR(IF(ForbDraft!I110&lt;&gt;"",TEXT(ForbDraft!I110,"#,##0.00"),""),"")</f>
        <v/>
      </c>
      <c r="F97" s="191" t="str">
        <f>IFERROR(IF(ForbDraft!F110&lt;&gt;"",ForbDraft!F110,""),"")</f>
        <v/>
      </c>
      <c r="G97" s="135" t="str">
        <f>IFERROR(IF(ForbCalc!D95&lt;&gt;"",ForbCalc!D95,""),"")</f>
        <v/>
      </c>
      <c r="H97" s="192" t="str">
        <f>IFERROR(IF(ForbCalc!E95&lt;&gt;"",ForbCalc!E95,""),"")</f>
        <v/>
      </c>
    </row>
    <row r="98" spans="1:8" s="1" customFormat="1" x14ac:dyDescent="0.2">
      <c r="A98" s="152"/>
      <c r="B98" s="174" t="str">
        <f>IFERROR(IF(ForbDraft!B111&lt;&gt;"",ForbDraft!B111,""),"")</f>
        <v/>
      </c>
      <c r="C98" s="189" t="str">
        <f>IFERROR(IF(ForbDraft!C111&lt;&gt;"",ForbDraft!C111,""),"")</f>
        <v/>
      </c>
      <c r="D98" s="135" t="str">
        <f>IFERROR(IF(ForbDraft!O111&lt;&gt;"",ForbDraft!O111,""),"")</f>
        <v/>
      </c>
      <c r="E98" s="190" t="str">
        <f>IFERROR(IF(ForbDraft!I111&lt;&gt;"",TEXT(ForbDraft!I111,"#,##0.00"),""),"")</f>
        <v/>
      </c>
      <c r="F98" s="191" t="str">
        <f>IFERROR(IF(ForbDraft!F111&lt;&gt;"",ForbDraft!F111,""),"")</f>
        <v/>
      </c>
      <c r="G98" s="135" t="str">
        <f>IFERROR(IF(ForbCalc!D96&lt;&gt;"",ForbCalc!D96,""),"")</f>
        <v/>
      </c>
      <c r="H98" s="192" t="str">
        <f>IFERROR(IF(ForbCalc!E96&lt;&gt;"",ForbCalc!E96,""),"")</f>
        <v/>
      </c>
    </row>
    <row r="99" spans="1:8" s="1" customFormat="1" x14ac:dyDescent="0.2">
      <c r="A99" s="152"/>
      <c r="B99" s="174" t="str">
        <f>IFERROR(IF(ForbDraft!B112&lt;&gt;"",ForbDraft!B112,""),"")</f>
        <v/>
      </c>
      <c r="C99" s="189" t="str">
        <f>IFERROR(IF(ForbDraft!C112&lt;&gt;"",ForbDraft!C112,""),"")</f>
        <v/>
      </c>
      <c r="D99" s="135" t="str">
        <f>IFERROR(IF(ForbDraft!O112&lt;&gt;"",ForbDraft!O112,""),"")</f>
        <v/>
      </c>
      <c r="E99" s="190" t="str">
        <f>IFERROR(IF(ForbDraft!I112&lt;&gt;"",TEXT(ForbDraft!I112,"#,##0.00"),""),"")</f>
        <v/>
      </c>
      <c r="F99" s="191" t="str">
        <f>IFERROR(IF(ForbDraft!F112&lt;&gt;"",ForbDraft!F112,""),"")</f>
        <v/>
      </c>
      <c r="G99" s="135" t="str">
        <f>IFERROR(IF(ForbCalc!D97&lt;&gt;"",ForbCalc!D97,""),"")</f>
        <v/>
      </c>
      <c r="H99" s="192" t="str">
        <f>IFERROR(IF(ForbCalc!E97&lt;&gt;"",ForbCalc!E97,""),"")</f>
        <v/>
      </c>
    </row>
    <row r="100" spans="1:8" s="1" customFormat="1" x14ac:dyDescent="0.2">
      <c r="A100" s="152"/>
      <c r="B100" s="174" t="str">
        <f>IFERROR(IF(ForbDraft!B113&lt;&gt;"",ForbDraft!B113,""),"")</f>
        <v/>
      </c>
      <c r="C100" s="189" t="str">
        <f>IFERROR(IF(ForbDraft!C113&lt;&gt;"",ForbDraft!C113,""),"")</f>
        <v/>
      </c>
      <c r="D100" s="135" t="str">
        <f>IFERROR(IF(ForbDraft!O113&lt;&gt;"",ForbDraft!O113,""),"")</f>
        <v/>
      </c>
      <c r="E100" s="190" t="str">
        <f>IFERROR(IF(ForbDraft!I113&lt;&gt;"",TEXT(ForbDraft!I113,"#,##0.00"),""),"")</f>
        <v/>
      </c>
      <c r="F100" s="191" t="str">
        <f>IFERROR(IF(ForbDraft!F113&lt;&gt;"",ForbDraft!F113,""),"")</f>
        <v/>
      </c>
      <c r="G100" s="135" t="str">
        <f>IFERROR(IF(ForbCalc!D98&lt;&gt;"",ForbCalc!D98,""),"")</f>
        <v/>
      </c>
      <c r="H100" s="192" t="str">
        <f>IFERROR(IF(ForbCalc!E98&lt;&gt;"",ForbCalc!E98,""),"")</f>
        <v/>
      </c>
    </row>
    <row r="101" spans="1:8" s="1" customFormat="1" x14ac:dyDescent="0.2">
      <c r="A101" s="152"/>
      <c r="B101" s="174" t="str">
        <f>IFERROR(IF(ForbDraft!B114&lt;&gt;"",ForbDraft!B114,""),"")</f>
        <v/>
      </c>
      <c r="C101" s="189" t="str">
        <f>IFERROR(IF(ForbDraft!C114&lt;&gt;"",ForbDraft!C114,""),"")</f>
        <v/>
      </c>
      <c r="D101" s="135" t="str">
        <f>IFERROR(IF(ForbDraft!O114&lt;&gt;"",ForbDraft!O114,""),"")</f>
        <v/>
      </c>
      <c r="E101" s="190" t="str">
        <f>IFERROR(IF(ForbDraft!I114&lt;&gt;"",TEXT(ForbDraft!I114,"#,##0.00"),""),"")</f>
        <v/>
      </c>
      <c r="F101" s="191" t="str">
        <f>IFERROR(IF(ForbDraft!F114&lt;&gt;"",ForbDraft!F114,""),"")</f>
        <v/>
      </c>
      <c r="G101" s="135" t="str">
        <f>IFERROR(IF(ForbCalc!D99&lt;&gt;"",ForbCalc!D99,""),"")</f>
        <v/>
      </c>
      <c r="H101" s="192" t="str">
        <f>IFERROR(IF(ForbCalc!E99&lt;&gt;"",ForbCalc!E99,""),"")</f>
        <v/>
      </c>
    </row>
    <row r="102" spans="1:8" s="1" customFormat="1" x14ac:dyDescent="0.2">
      <c r="A102" s="152"/>
      <c r="B102" s="174" t="str">
        <f>IFERROR(IF(ForbDraft!B115&lt;&gt;"",ForbDraft!B115,""),"")</f>
        <v/>
      </c>
      <c r="C102" s="189" t="str">
        <f>IFERROR(IF(ForbDraft!C115&lt;&gt;"",ForbDraft!C115,""),"")</f>
        <v/>
      </c>
      <c r="D102" s="135" t="str">
        <f>IFERROR(IF(ForbDraft!O115&lt;&gt;"",ForbDraft!O115,""),"")</f>
        <v/>
      </c>
      <c r="E102" s="190" t="str">
        <f>IFERROR(IF(ForbDraft!I115&lt;&gt;"",TEXT(ForbDraft!I115,"#,##0.00"),""),"")</f>
        <v/>
      </c>
      <c r="F102" s="191" t="str">
        <f>IFERROR(IF(ForbDraft!F115&lt;&gt;"",ForbDraft!F115,""),"")</f>
        <v/>
      </c>
      <c r="G102" s="135" t="str">
        <f>IFERROR(IF(ForbCalc!D100&lt;&gt;"",ForbCalc!D100,""),"")</f>
        <v/>
      </c>
      <c r="H102" s="192" t="str">
        <f>IFERROR(IF(ForbCalc!E100&lt;&gt;"",ForbCalc!E100,""),"")</f>
        <v/>
      </c>
    </row>
    <row r="103" spans="1:8" s="1" customFormat="1" x14ac:dyDescent="0.2">
      <c r="A103" s="152"/>
      <c r="B103" s="174" t="str">
        <f>IFERROR(IF(ForbDraft!B116&lt;&gt;"",ForbDraft!B116,""),"")</f>
        <v/>
      </c>
      <c r="C103" s="189" t="str">
        <f>IFERROR(IF(ForbDraft!C116&lt;&gt;"",ForbDraft!C116,""),"")</f>
        <v/>
      </c>
      <c r="D103" s="135" t="str">
        <f>IFERROR(IF(ForbDraft!O116&lt;&gt;"",ForbDraft!O116,""),"")</f>
        <v/>
      </c>
      <c r="E103" s="190" t="str">
        <f>IFERROR(IF(ForbDraft!I116&lt;&gt;"",TEXT(ForbDraft!I116,"#,##0.00"),""),"")</f>
        <v/>
      </c>
      <c r="F103" s="191" t="str">
        <f>IFERROR(IF(ForbDraft!F116&lt;&gt;"",ForbDraft!F116,""),"")</f>
        <v/>
      </c>
      <c r="G103" s="135" t="str">
        <f>IFERROR(IF(ForbCalc!D101&lt;&gt;"",ForbCalc!D101,""),"")</f>
        <v/>
      </c>
      <c r="H103" s="192" t="str">
        <f>IFERROR(IF(ForbCalc!E101&lt;&gt;"",ForbCalc!E101,""),"")</f>
        <v/>
      </c>
    </row>
    <row r="104" spans="1:8" s="1" customFormat="1" x14ac:dyDescent="0.2">
      <c r="A104" s="152"/>
      <c r="B104" s="174" t="str">
        <f>IFERROR(IF(ForbDraft!B117&lt;&gt;"",ForbDraft!B117,""),"")</f>
        <v/>
      </c>
      <c r="C104" s="189" t="str">
        <f>IFERROR(IF(ForbDraft!C117&lt;&gt;"",ForbDraft!C117,""),"")</f>
        <v/>
      </c>
      <c r="D104" s="135" t="str">
        <f>IFERROR(IF(ForbDraft!O117&lt;&gt;"",ForbDraft!O117,""),"")</f>
        <v/>
      </c>
      <c r="E104" s="190" t="str">
        <f>IFERROR(IF(ForbDraft!I117&lt;&gt;"",TEXT(ForbDraft!I117,"#,##0.00"),""),"")</f>
        <v/>
      </c>
      <c r="F104" s="191" t="str">
        <f>IFERROR(IF(ForbDraft!F117&lt;&gt;"",ForbDraft!F117,""),"")</f>
        <v/>
      </c>
      <c r="G104" s="135" t="str">
        <f>IFERROR(IF(ForbCalc!D102&lt;&gt;"",ForbCalc!D102,""),"")</f>
        <v/>
      </c>
      <c r="H104" s="192" t="str">
        <f>IFERROR(IF(ForbCalc!E102&lt;&gt;"",ForbCalc!E102,""),"")</f>
        <v/>
      </c>
    </row>
    <row r="105" spans="1:8" s="1" customFormat="1" x14ac:dyDescent="0.2">
      <c r="A105" s="152"/>
      <c r="B105" s="174" t="str">
        <f>IFERROR(IF(ForbDraft!B118&lt;&gt;"",ForbDraft!B118,""),"")</f>
        <v/>
      </c>
      <c r="C105" s="189" t="str">
        <f>IFERROR(IF(ForbDraft!C118&lt;&gt;"",ForbDraft!C118,""),"")</f>
        <v/>
      </c>
      <c r="D105" s="135" t="str">
        <f>IFERROR(IF(ForbDraft!O118&lt;&gt;"",ForbDraft!O118,""),"")</f>
        <v/>
      </c>
      <c r="E105" s="190" t="str">
        <f>IFERROR(IF(ForbDraft!I118&lt;&gt;"",TEXT(ForbDraft!I118,"#,##0.00"),""),"")</f>
        <v/>
      </c>
      <c r="F105" s="191" t="str">
        <f>IFERROR(IF(ForbDraft!F118&lt;&gt;"",ForbDraft!F118,""),"")</f>
        <v/>
      </c>
      <c r="G105" s="135" t="str">
        <f>IFERROR(IF(ForbCalc!D103&lt;&gt;"",ForbCalc!D103,""),"")</f>
        <v/>
      </c>
      <c r="H105" s="192" t="str">
        <f>IFERROR(IF(ForbCalc!E103&lt;&gt;"",ForbCalc!E103,""),"")</f>
        <v/>
      </c>
    </row>
    <row r="106" spans="1:8" s="1" customFormat="1" x14ac:dyDescent="0.2">
      <c r="A106" s="152"/>
      <c r="B106" s="174" t="str">
        <f>IFERROR(IF(ForbDraft!B119&lt;&gt;"",ForbDraft!B119,""),"")</f>
        <v/>
      </c>
      <c r="C106" s="189" t="str">
        <f>IFERROR(IF(ForbDraft!C119&lt;&gt;"",ForbDraft!C119,""),"")</f>
        <v/>
      </c>
      <c r="D106" s="135" t="str">
        <f>IFERROR(IF(ForbDraft!O119&lt;&gt;"",ForbDraft!O119,""),"")</f>
        <v/>
      </c>
      <c r="E106" s="190" t="str">
        <f>IFERROR(IF(ForbDraft!I119&lt;&gt;"",TEXT(ForbDraft!I119,"#,##0.00"),""),"")</f>
        <v/>
      </c>
      <c r="F106" s="191" t="str">
        <f>IFERROR(IF(ForbDraft!F119&lt;&gt;"",ForbDraft!F119,""),"")</f>
        <v/>
      </c>
      <c r="G106" s="135" t="str">
        <f>IFERROR(IF(ForbCalc!D104&lt;&gt;"",ForbCalc!D104,""),"")</f>
        <v/>
      </c>
      <c r="H106" s="192" t="str">
        <f>IFERROR(IF(ForbCalc!E104&lt;&gt;"",ForbCalc!E104,""),"")</f>
        <v/>
      </c>
    </row>
    <row r="107" spans="1:8" s="1" customFormat="1" x14ac:dyDescent="0.2">
      <c r="A107" s="152"/>
      <c r="B107" s="174" t="str">
        <f>IFERROR(IF(ForbDraft!B120&lt;&gt;"",ForbDraft!B120,""),"")</f>
        <v/>
      </c>
      <c r="C107" s="189" t="str">
        <f>IFERROR(IF(ForbDraft!C120&lt;&gt;"",ForbDraft!C120,""),"")</f>
        <v/>
      </c>
      <c r="D107" s="135" t="str">
        <f>IFERROR(IF(ForbDraft!O120&lt;&gt;"",ForbDraft!O120,""),"")</f>
        <v/>
      </c>
      <c r="E107" s="190" t="str">
        <f>IFERROR(IF(ForbDraft!I120&lt;&gt;"",TEXT(ForbDraft!I120,"#,##0.00"),""),"")</f>
        <v/>
      </c>
      <c r="F107" s="191" t="str">
        <f>IFERROR(IF(ForbDraft!F120&lt;&gt;"",ForbDraft!F120,""),"")</f>
        <v/>
      </c>
      <c r="G107" s="135" t="str">
        <f>IFERROR(IF(ForbCalc!D105&lt;&gt;"",ForbCalc!D105,""),"")</f>
        <v/>
      </c>
      <c r="H107" s="192" t="str">
        <f>IFERROR(IF(ForbCalc!E105&lt;&gt;"",ForbCalc!E105,""),"")</f>
        <v/>
      </c>
    </row>
    <row r="108" spans="1:8" s="1" customFormat="1" x14ac:dyDescent="0.2">
      <c r="A108" s="152"/>
      <c r="B108" s="174" t="str">
        <f>IFERROR(IF(ForbDraft!B121&lt;&gt;"",ForbDraft!B121,""),"")</f>
        <v/>
      </c>
      <c r="C108" s="189" t="str">
        <f>IFERROR(IF(ForbDraft!C121&lt;&gt;"",ForbDraft!C121,""),"")</f>
        <v/>
      </c>
      <c r="D108" s="135" t="str">
        <f>IFERROR(IF(ForbDraft!O121&lt;&gt;"",ForbDraft!O121,""),"")</f>
        <v/>
      </c>
      <c r="E108" s="190" t="str">
        <f>IFERROR(IF(ForbDraft!I121&lt;&gt;"",TEXT(ForbDraft!I121,"#,##0.00"),""),"")</f>
        <v/>
      </c>
      <c r="F108" s="191" t="str">
        <f>IFERROR(IF(ForbDraft!F121&lt;&gt;"",ForbDraft!F121,""),"")</f>
        <v/>
      </c>
      <c r="G108" s="135" t="str">
        <f>IFERROR(IF(ForbCalc!D106&lt;&gt;"",ForbCalc!D106,""),"")</f>
        <v/>
      </c>
      <c r="H108" s="192" t="str">
        <f>IFERROR(IF(ForbCalc!E106&lt;&gt;"",ForbCalc!E106,""),"")</f>
        <v/>
      </c>
    </row>
    <row r="109" spans="1:8" s="1" customFormat="1" x14ac:dyDescent="0.2">
      <c r="A109" s="152"/>
      <c r="B109" s="174" t="str">
        <f>IFERROR(IF(ForbDraft!B122&lt;&gt;"",ForbDraft!B122,""),"")</f>
        <v/>
      </c>
      <c r="C109" s="189" t="str">
        <f>IFERROR(IF(ForbDraft!C122&lt;&gt;"",ForbDraft!C122,""),"")</f>
        <v/>
      </c>
      <c r="D109" s="135" t="str">
        <f>IFERROR(IF(ForbDraft!O122&lt;&gt;"",ForbDraft!O122,""),"")</f>
        <v/>
      </c>
      <c r="E109" s="190" t="str">
        <f>IFERROR(IF(ForbDraft!I122&lt;&gt;"",TEXT(ForbDraft!I122,"#,##0.00"),""),"")</f>
        <v/>
      </c>
      <c r="F109" s="191" t="str">
        <f>IFERROR(IF(ForbDraft!F122&lt;&gt;"",ForbDraft!F122,""),"")</f>
        <v/>
      </c>
      <c r="G109" s="135" t="str">
        <f>IFERROR(IF(ForbCalc!D107&lt;&gt;"",ForbCalc!D107,""),"")</f>
        <v/>
      </c>
      <c r="H109" s="192" t="str">
        <f>IFERROR(IF(ForbCalc!E107&lt;&gt;"",ForbCalc!E107,""),"")</f>
        <v/>
      </c>
    </row>
    <row r="110" spans="1:8" s="1" customFormat="1" x14ac:dyDescent="0.2">
      <c r="A110" s="152"/>
      <c r="B110" s="174" t="str">
        <f>IFERROR(IF(ForbDraft!B123&lt;&gt;"",ForbDraft!B123,""),"")</f>
        <v/>
      </c>
      <c r="C110" s="189" t="str">
        <f>IFERROR(IF(ForbDraft!C123&lt;&gt;"",ForbDraft!C123,""),"")</f>
        <v/>
      </c>
      <c r="D110" s="135" t="str">
        <f>IFERROR(IF(ForbDraft!O123&lt;&gt;"",ForbDraft!O123,""),"")</f>
        <v/>
      </c>
      <c r="E110" s="190" t="str">
        <f>IFERROR(IF(ForbDraft!I123&lt;&gt;"",TEXT(ForbDraft!I123,"#,##0.00"),""),"")</f>
        <v/>
      </c>
      <c r="F110" s="191" t="str">
        <f>IFERROR(IF(ForbDraft!F123&lt;&gt;"",ForbDraft!F123,""),"")</f>
        <v/>
      </c>
      <c r="G110" s="135" t="str">
        <f>IFERROR(IF(ForbCalc!D108&lt;&gt;"",ForbCalc!D108,""),"")</f>
        <v/>
      </c>
      <c r="H110" s="192" t="str">
        <f>IFERROR(IF(ForbCalc!E108&lt;&gt;"",ForbCalc!E108,""),"")</f>
        <v/>
      </c>
    </row>
    <row r="111" spans="1:8" s="1" customFormat="1" x14ac:dyDescent="0.2">
      <c r="A111" s="152"/>
      <c r="B111" s="174" t="str">
        <f>IFERROR(IF(ForbDraft!B124&lt;&gt;"",ForbDraft!B124,""),"")</f>
        <v/>
      </c>
      <c r="C111" s="189" t="str">
        <f>IFERROR(IF(ForbDraft!C124&lt;&gt;"",ForbDraft!C124,""),"")</f>
        <v/>
      </c>
      <c r="D111" s="135" t="str">
        <f>IFERROR(IF(ForbDraft!O124&lt;&gt;"",ForbDraft!O124,""),"")</f>
        <v/>
      </c>
      <c r="E111" s="190" t="str">
        <f>IFERROR(IF(ForbDraft!I124&lt;&gt;"",TEXT(ForbDraft!I124,"#,##0.00"),""),"")</f>
        <v/>
      </c>
      <c r="F111" s="191" t="str">
        <f>IFERROR(IF(ForbDraft!F124&lt;&gt;"",ForbDraft!F124,""),"")</f>
        <v/>
      </c>
      <c r="G111" s="135" t="str">
        <f>IFERROR(IF(ForbCalc!D109&lt;&gt;"",ForbCalc!D109,""),"")</f>
        <v/>
      </c>
      <c r="H111" s="192" t="str">
        <f>IFERROR(IF(ForbCalc!E109&lt;&gt;"",ForbCalc!E109,""),"")</f>
        <v/>
      </c>
    </row>
    <row r="112" spans="1:8" s="1" customFormat="1" x14ac:dyDescent="0.2">
      <c r="A112" s="152"/>
      <c r="B112" s="174" t="str">
        <f>IFERROR(IF(ForbDraft!B125&lt;&gt;"",ForbDraft!B125,""),"")</f>
        <v/>
      </c>
      <c r="C112" s="189" t="str">
        <f>IFERROR(IF(ForbDraft!C125&lt;&gt;"",ForbDraft!C125,""),"")</f>
        <v/>
      </c>
      <c r="D112" s="135" t="str">
        <f>IFERROR(IF(ForbDraft!O125&lt;&gt;"",ForbDraft!O125,""),"")</f>
        <v/>
      </c>
      <c r="E112" s="190" t="str">
        <f>IFERROR(IF(ForbDraft!I125&lt;&gt;"",TEXT(ForbDraft!I125,"#,##0.00"),""),"")</f>
        <v/>
      </c>
      <c r="F112" s="191" t="str">
        <f>IFERROR(IF(ForbDraft!F125&lt;&gt;"",ForbDraft!F125,""),"")</f>
        <v/>
      </c>
      <c r="G112" s="135" t="str">
        <f>IFERROR(IF(ForbCalc!D110&lt;&gt;"",ForbCalc!D110,""),"")</f>
        <v/>
      </c>
      <c r="H112" s="192" t="str">
        <f>IFERROR(IF(ForbCalc!E110&lt;&gt;"",ForbCalc!E110,""),"")</f>
        <v/>
      </c>
    </row>
    <row r="113" spans="1:8" s="1" customFormat="1" x14ac:dyDescent="0.2">
      <c r="A113" s="152"/>
      <c r="B113" s="174" t="str">
        <f>IFERROR(IF(ForbDraft!B126&lt;&gt;"",ForbDraft!B126,""),"")</f>
        <v/>
      </c>
      <c r="C113" s="189" t="str">
        <f>IFERROR(IF(ForbDraft!C126&lt;&gt;"",ForbDraft!C126,""),"")</f>
        <v/>
      </c>
      <c r="D113" s="135" t="str">
        <f>IFERROR(IF(ForbDraft!O126&lt;&gt;"",ForbDraft!O126,""),"")</f>
        <v/>
      </c>
      <c r="E113" s="190" t="str">
        <f>IFERROR(IF(ForbDraft!I126&lt;&gt;"",TEXT(ForbDraft!I126,"#,##0.00"),""),"")</f>
        <v/>
      </c>
      <c r="F113" s="191" t="str">
        <f>IFERROR(IF(ForbDraft!F126&lt;&gt;"",ForbDraft!F126,""),"")</f>
        <v/>
      </c>
      <c r="G113" s="135" t="str">
        <f>IFERROR(IF(ForbCalc!D111&lt;&gt;"",ForbCalc!D111,""),"")</f>
        <v/>
      </c>
      <c r="H113" s="192" t="str">
        <f>IFERROR(IF(ForbCalc!E111&lt;&gt;"",ForbCalc!E111,""),"")</f>
        <v/>
      </c>
    </row>
    <row r="114" spans="1:8" s="1" customFormat="1" x14ac:dyDescent="0.2">
      <c r="A114" s="152"/>
      <c r="B114" s="174" t="str">
        <f>IFERROR(IF(ForbDraft!B127&lt;&gt;"",ForbDraft!B127,""),"")</f>
        <v/>
      </c>
      <c r="C114" s="189" t="str">
        <f>IFERROR(IF(ForbDraft!C127&lt;&gt;"",ForbDraft!C127,""),"")</f>
        <v/>
      </c>
      <c r="D114" s="135" t="str">
        <f>IFERROR(IF(ForbDraft!O127&lt;&gt;"",ForbDraft!O127,""),"")</f>
        <v/>
      </c>
      <c r="E114" s="190" t="str">
        <f>IFERROR(IF(ForbDraft!I127&lt;&gt;"",TEXT(ForbDraft!I127,"#,##0.00"),""),"")</f>
        <v/>
      </c>
      <c r="F114" s="191" t="str">
        <f>IFERROR(IF(ForbDraft!F127&lt;&gt;"",ForbDraft!F127,""),"")</f>
        <v/>
      </c>
      <c r="G114" s="135" t="str">
        <f>IFERROR(IF(ForbCalc!D112&lt;&gt;"",ForbCalc!D112,""),"")</f>
        <v/>
      </c>
      <c r="H114" s="192" t="str">
        <f>IFERROR(IF(ForbCalc!E112&lt;&gt;"",ForbCalc!E112,""),"")</f>
        <v/>
      </c>
    </row>
    <row r="115" spans="1:8" s="1" customFormat="1" x14ac:dyDescent="0.2">
      <c r="A115" s="152"/>
      <c r="B115" s="174" t="str">
        <f>IFERROR(IF(ForbDraft!B128&lt;&gt;"",ForbDraft!B128,""),"")</f>
        <v/>
      </c>
      <c r="C115" s="189" t="str">
        <f>IFERROR(IF(ForbDraft!C128&lt;&gt;"",ForbDraft!C128,""),"")</f>
        <v/>
      </c>
      <c r="D115" s="135" t="str">
        <f>IFERROR(IF(ForbDraft!O128&lt;&gt;"",ForbDraft!O128,""),"")</f>
        <v/>
      </c>
      <c r="E115" s="190" t="str">
        <f>IFERROR(IF(ForbDraft!I128&lt;&gt;"",TEXT(ForbDraft!I128,"#,##0.00"),""),"")</f>
        <v/>
      </c>
      <c r="F115" s="191" t="str">
        <f>IFERROR(IF(ForbDraft!F128&lt;&gt;"",ForbDraft!F128,""),"")</f>
        <v/>
      </c>
      <c r="G115" s="135" t="str">
        <f>IFERROR(IF(ForbCalc!D113&lt;&gt;"",ForbCalc!D113,""),"")</f>
        <v/>
      </c>
      <c r="H115" s="192" t="str">
        <f>IFERROR(IF(ForbCalc!E113&lt;&gt;"",ForbCalc!E113,""),"")</f>
        <v/>
      </c>
    </row>
    <row r="116" spans="1:8" s="1" customFormat="1" x14ac:dyDescent="0.2">
      <c r="A116" s="152"/>
      <c r="B116" s="174" t="str">
        <f>IFERROR(IF(ForbDraft!B129&lt;&gt;"",ForbDraft!B129,""),"")</f>
        <v/>
      </c>
      <c r="C116" s="189" t="str">
        <f>IFERROR(IF(ForbDraft!C129&lt;&gt;"",ForbDraft!C129,""),"")</f>
        <v/>
      </c>
      <c r="D116" s="135" t="str">
        <f>IFERROR(IF(ForbDraft!O129&lt;&gt;"",ForbDraft!O129,""),"")</f>
        <v/>
      </c>
      <c r="E116" s="190" t="str">
        <f>IFERROR(IF(ForbDraft!I129&lt;&gt;"",TEXT(ForbDraft!I129,"#,##0.00"),""),"")</f>
        <v/>
      </c>
      <c r="F116" s="191" t="str">
        <f>IFERROR(IF(ForbDraft!F129&lt;&gt;"",ForbDraft!F129,""),"")</f>
        <v/>
      </c>
      <c r="G116" s="135" t="str">
        <f>IFERROR(IF(ForbCalc!D114&lt;&gt;"",ForbCalc!D114,""),"")</f>
        <v/>
      </c>
      <c r="H116" s="192" t="str">
        <f>IFERROR(IF(ForbCalc!E114&lt;&gt;"",ForbCalc!E114,""),"")</f>
        <v/>
      </c>
    </row>
    <row r="117" spans="1:8" s="1" customFormat="1" x14ac:dyDescent="0.2">
      <c r="A117" s="152"/>
      <c r="B117" s="174" t="str">
        <f>IFERROR(IF(ForbDraft!B130&lt;&gt;"",ForbDraft!B130,""),"")</f>
        <v/>
      </c>
      <c r="C117" s="189" t="str">
        <f>IFERROR(IF(ForbDraft!C130&lt;&gt;"",ForbDraft!C130,""),"")</f>
        <v/>
      </c>
      <c r="D117" s="135" t="str">
        <f>IFERROR(IF(ForbDraft!O130&lt;&gt;"",ForbDraft!O130,""),"")</f>
        <v/>
      </c>
      <c r="E117" s="190" t="str">
        <f>IFERROR(IF(ForbDraft!I130&lt;&gt;"",TEXT(ForbDraft!I130,"#,##0.00"),""),"")</f>
        <v/>
      </c>
      <c r="F117" s="191" t="str">
        <f>IFERROR(IF(ForbDraft!F130&lt;&gt;"",ForbDraft!F130,""),"")</f>
        <v/>
      </c>
      <c r="G117" s="135" t="str">
        <f>IFERROR(IF(ForbCalc!D115&lt;&gt;"",ForbCalc!D115,""),"")</f>
        <v/>
      </c>
      <c r="H117" s="192" t="str">
        <f>IFERROR(IF(ForbCalc!E115&lt;&gt;"",ForbCalc!E115,""),"")</f>
        <v/>
      </c>
    </row>
    <row r="118" spans="1:8" s="1" customFormat="1" x14ac:dyDescent="0.2">
      <c r="A118" s="152"/>
      <c r="B118" s="174" t="str">
        <f>IFERROR(IF(ForbDraft!B131&lt;&gt;"",ForbDraft!B131,""),"")</f>
        <v/>
      </c>
      <c r="C118" s="189" t="str">
        <f>IFERROR(IF(ForbDraft!C131&lt;&gt;"",ForbDraft!C131,""),"")</f>
        <v/>
      </c>
      <c r="D118" s="135" t="str">
        <f>IFERROR(IF(ForbDraft!O131&lt;&gt;"",ForbDraft!O131,""),"")</f>
        <v/>
      </c>
      <c r="E118" s="190" t="str">
        <f>IFERROR(IF(ForbDraft!I131&lt;&gt;"",TEXT(ForbDraft!I131,"#,##0.00"),""),"")</f>
        <v/>
      </c>
      <c r="F118" s="191" t="str">
        <f>IFERROR(IF(ForbDraft!F131&lt;&gt;"",ForbDraft!F131,""),"")</f>
        <v/>
      </c>
      <c r="G118" s="135" t="str">
        <f>IFERROR(IF(ForbCalc!D116&lt;&gt;"",ForbCalc!D116,""),"")</f>
        <v/>
      </c>
      <c r="H118" s="192" t="str">
        <f>IFERROR(IF(ForbCalc!E116&lt;&gt;"",ForbCalc!E116,""),"")</f>
        <v/>
      </c>
    </row>
    <row r="119" spans="1:8" s="1" customFormat="1" x14ac:dyDescent="0.2">
      <c r="A119" s="152"/>
      <c r="B119" s="174" t="str">
        <f>IFERROR(IF(ForbDraft!B132&lt;&gt;"",ForbDraft!B132,""),"")</f>
        <v/>
      </c>
      <c r="C119" s="189" t="str">
        <f>IFERROR(IF(ForbDraft!C132&lt;&gt;"",ForbDraft!C132,""),"")</f>
        <v/>
      </c>
      <c r="D119" s="135" t="str">
        <f>IFERROR(IF(ForbDraft!O132&lt;&gt;"",ForbDraft!O132,""),"")</f>
        <v/>
      </c>
      <c r="E119" s="190" t="str">
        <f>IFERROR(IF(ForbDraft!I132&lt;&gt;"",TEXT(ForbDraft!I132,"#,##0.00"),""),"")</f>
        <v/>
      </c>
      <c r="F119" s="191" t="str">
        <f>IFERROR(IF(ForbDraft!F132&lt;&gt;"",ForbDraft!F132,""),"")</f>
        <v/>
      </c>
      <c r="G119" s="135" t="str">
        <f>IFERROR(IF(ForbCalc!D117&lt;&gt;"",ForbCalc!D117,""),"")</f>
        <v/>
      </c>
      <c r="H119" s="192" t="str">
        <f>IFERROR(IF(ForbCalc!E117&lt;&gt;"",ForbCalc!E117,""),"")</f>
        <v/>
      </c>
    </row>
    <row r="120" spans="1:8" s="1" customFormat="1" x14ac:dyDescent="0.2">
      <c r="A120" s="152"/>
      <c r="B120" s="174" t="str">
        <f>IFERROR(IF(ForbDraft!B133&lt;&gt;"",ForbDraft!B133,""),"")</f>
        <v/>
      </c>
      <c r="C120" s="189" t="str">
        <f>IFERROR(IF(ForbDraft!C133&lt;&gt;"",ForbDraft!C133,""),"")</f>
        <v/>
      </c>
      <c r="D120" s="135" t="str">
        <f>IFERROR(IF(ForbDraft!O133&lt;&gt;"",ForbDraft!O133,""),"")</f>
        <v/>
      </c>
      <c r="E120" s="190" t="str">
        <f>IFERROR(IF(ForbDraft!I133&lt;&gt;"",TEXT(ForbDraft!I133,"#,##0.00"),""),"")</f>
        <v/>
      </c>
      <c r="F120" s="191" t="str">
        <f>IFERROR(IF(ForbDraft!F133&lt;&gt;"",ForbDraft!F133,""),"")</f>
        <v/>
      </c>
      <c r="G120" s="135" t="str">
        <f>IFERROR(IF(ForbCalc!D118&lt;&gt;"",ForbCalc!D118,""),"")</f>
        <v/>
      </c>
      <c r="H120" s="192" t="str">
        <f>IFERROR(IF(ForbCalc!E118&lt;&gt;"",ForbCalc!E118,""),"")</f>
        <v/>
      </c>
    </row>
    <row r="121" spans="1:8" s="1" customFormat="1" x14ac:dyDescent="0.2">
      <c r="A121" s="152"/>
      <c r="B121" s="174" t="str">
        <f>IFERROR(IF(ForbDraft!B134&lt;&gt;"",ForbDraft!B134,""),"")</f>
        <v/>
      </c>
      <c r="C121" s="189" t="str">
        <f>IFERROR(IF(ForbDraft!C134&lt;&gt;"",ForbDraft!C134,""),"")</f>
        <v/>
      </c>
      <c r="D121" s="135" t="str">
        <f>IFERROR(IF(ForbDraft!O134&lt;&gt;"",ForbDraft!O134,""),"")</f>
        <v/>
      </c>
      <c r="E121" s="190" t="str">
        <f>IFERROR(IF(ForbDraft!I134&lt;&gt;"",TEXT(ForbDraft!I134,"#,##0.00"),""),"")</f>
        <v/>
      </c>
      <c r="F121" s="191" t="str">
        <f>IFERROR(IF(ForbDraft!F134&lt;&gt;"",ForbDraft!F134,""),"")</f>
        <v/>
      </c>
      <c r="G121" s="135" t="str">
        <f>IFERROR(IF(ForbCalc!D119&lt;&gt;"",ForbCalc!D119,""),"")</f>
        <v/>
      </c>
      <c r="H121" s="192" t="str">
        <f>IFERROR(IF(ForbCalc!E119&lt;&gt;"",ForbCalc!E119,""),"")</f>
        <v/>
      </c>
    </row>
    <row r="122" spans="1:8" s="1" customFormat="1" x14ac:dyDescent="0.2">
      <c r="A122" s="152"/>
      <c r="B122" s="174" t="str">
        <f>IFERROR(IF(ForbDraft!B135&lt;&gt;"",ForbDraft!B135,""),"")</f>
        <v/>
      </c>
      <c r="C122" s="189" t="str">
        <f>IFERROR(IF(ForbDraft!C135&lt;&gt;"",ForbDraft!C135,""),"")</f>
        <v/>
      </c>
      <c r="D122" s="135" t="str">
        <f>IFERROR(IF(ForbDraft!O135&lt;&gt;"",ForbDraft!O135,""),"")</f>
        <v/>
      </c>
      <c r="E122" s="190" t="str">
        <f>IFERROR(IF(ForbDraft!I135&lt;&gt;"",TEXT(ForbDraft!I135,"#,##0.00"),""),"")</f>
        <v/>
      </c>
      <c r="F122" s="191" t="str">
        <f>IFERROR(IF(ForbDraft!F135&lt;&gt;"",ForbDraft!F135,""),"")</f>
        <v/>
      </c>
      <c r="G122" s="135" t="str">
        <f>IFERROR(IF(ForbCalc!D120&lt;&gt;"",ForbCalc!D120,""),"")</f>
        <v/>
      </c>
      <c r="H122" s="192" t="str">
        <f>IFERROR(IF(ForbCalc!E120&lt;&gt;"",ForbCalc!E120,""),"")</f>
        <v/>
      </c>
    </row>
    <row r="123" spans="1:8" s="1" customFormat="1" x14ac:dyDescent="0.2">
      <c r="A123" s="152"/>
      <c r="B123" s="174" t="str">
        <f>IFERROR(IF(ForbDraft!B136&lt;&gt;"",ForbDraft!B136,""),"")</f>
        <v/>
      </c>
      <c r="C123" s="189" t="str">
        <f>IFERROR(IF(ForbDraft!C136&lt;&gt;"",ForbDraft!C136,""),"")</f>
        <v/>
      </c>
      <c r="D123" s="135" t="str">
        <f>IFERROR(IF(ForbDraft!O136&lt;&gt;"",ForbDraft!O136,""),"")</f>
        <v/>
      </c>
      <c r="E123" s="190" t="str">
        <f>IFERROR(IF(ForbDraft!I136&lt;&gt;"",TEXT(ForbDraft!I136,"#,##0.00"),""),"")</f>
        <v/>
      </c>
      <c r="F123" s="191" t="str">
        <f>IFERROR(IF(ForbDraft!F136&lt;&gt;"",ForbDraft!F136,""),"")</f>
        <v/>
      </c>
      <c r="G123" s="135" t="str">
        <f>IFERROR(IF(ForbCalc!D121&lt;&gt;"",ForbCalc!D121,""),"")</f>
        <v/>
      </c>
      <c r="H123" s="192" t="str">
        <f>IFERROR(IF(ForbCalc!E121&lt;&gt;"",ForbCalc!E121,""),"")</f>
        <v/>
      </c>
    </row>
    <row r="124" spans="1:8" s="1" customFormat="1" x14ac:dyDescent="0.2">
      <c r="A124" s="152"/>
      <c r="B124" s="174" t="str">
        <f>IFERROR(IF(ForbDraft!B137&lt;&gt;"",ForbDraft!B137,""),"")</f>
        <v/>
      </c>
      <c r="C124" s="189" t="str">
        <f>IFERROR(IF(ForbDraft!C137&lt;&gt;"",ForbDraft!C137,""),"")</f>
        <v/>
      </c>
      <c r="D124" s="135" t="str">
        <f>IFERROR(IF(ForbDraft!O137&lt;&gt;"",ForbDraft!O137,""),"")</f>
        <v/>
      </c>
      <c r="E124" s="190" t="str">
        <f>IFERROR(IF(ForbDraft!I137&lt;&gt;"",TEXT(ForbDraft!I137,"#,##0.00"),""),"")</f>
        <v/>
      </c>
      <c r="F124" s="191" t="str">
        <f>IFERROR(IF(ForbDraft!F137&lt;&gt;"",ForbDraft!F137,""),"")</f>
        <v/>
      </c>
      <c r="G124" s="135" t="str">
        <f>IFERROR(IF(ForbCalc!D122&lt;&gt;"",ForbCalc!D122,""),"")</f>
        <v/>
      </c>
      <c r="H124" s="192" t="str">
        <f>IFERROR(IF(ForbCalc!E122&lt;&gt;"",ForbCalc!E122,""),"")</f>
        <v/>
      </c>
    </row>
    <row r="125" spans="1:8" s="1" customFormat="1" x14ac:dyDescent="0.2">
      <c r="A125" s="152"/>
      <c r="B125" s="174" t="str">
        <f>IFERROR(IF(ForbDraft!B138&lt;&gt;"",ForbDraft!B138,""),"")</f>
        <v/>
      </c>
      <c r="C125" s="189" t="str">
        <f>IFERROR(IF(ForbDraft!C138&lt;&gt;"",ForbDraft!C138,""),"")</f>
        <v/>
      </c>
      <c r="D125" s="135" t="str">
        <f>IFERROR(IF(ForbDraft!O138&lt;&gt;"",ForbDraft!O138,""),"")</f>
        <v/>
      </c>
      <c r="E125" s="190" t="str">
        <f>IFERROR(IF(ForbDraft!I138&lt;&gt;"",TEXT(ForbDraft!I138,"#,##0.00"),""),"")</f>
        <v/>
      </c>
      <c r="F125" s="191" t="str">
        <f>IFERROR(IF(ForbDraft!F138&lt;&gt;"",ForbDraft!F138,""),"")</f>
        <v/>
      </c>
      <c r="G125" s="135" t="str">
        <f>IFERROR(IF(ForbCalc!D123&lt;&gt;"",ForbCalc!D123,""),"")</f>
        <v/>
      </c>
      <c r="H125" s="192" t="str">
        <f>IFERROR(IF(ForbCalc!E123&lt;&gt;"",ForbCalc!E123,""),"")</f>
        <v/>
      </c>
    </row>
    <row r="126" spans="1:8" s="1" customFormat="1" x14ac:dyDescent="0.2">
      <c r="A126" s="152"/>
      <c r="B126" s="174" t="str">
        <f>IFERROR(IF(ForbDraft!B139&lt;&gt;"",ForbDraft!B139,""),"")</f>
        <v/>
      </c>
      <c r="C126" s="189" t="str">
        <f>IFERROR(IF(ForbDraft!C139&lt;&gt;"",ForbDraft!C139,""),"")</f>
        <v/>
      </c>
      <c r="D126" s="135" t="str">
        <f>IFERROR(IF(ForbDraft!O139&lt;&gt;"",ForbDraft!O139,""),"")</f>
        <v/>
      </c>
      <c r="E126" s="190" t="str">
        <f>IFERROR(IF(ForbDraft!I139&lt;&gt;"",TEXT(ForbDraft!I139,"#,##0.00"),""),"")</f>
        <v/>
      </c>
      <c r="F126" s="191" t="str">
        <f>IFERROR(IF(ForbDraft!F139&lt;&gt;"",ForbDraft!F139,""),"")</f>
        <v/>
      </c>
      <c r="G126" s="135" t="str">
        <f>IFERROR(IF(ForbCalc!D124&lt;&gt;"",ForbCalc!D124,""),"")</f>
        <v/>
      </c>
      <c r="H126" s="192" t="str">
        <f>IFERROR(IF(ForbCalc!E124&lt;&gt;"",ForbCalc!E124,""),"")</f>
        <v/>
      </c>
    </row>
    <row r="127" spans="1:8" s="1" customFormat="1" x14ac:dyDescent="0.2">
      <c r="A127" s="152"/>
      <c r="B127" s="174" t="str">
        <f>IFERROR(IF(ForbDraft!B140&lt;&gt;"",ForbDraft!B140,""),"")</f>
        <v/>
      </c>
      <c r="C127" s="189" t="str">
        <f>IFERROR(IF(ForbDraft!C140&lt;&gt;"",ForbDraft!C140,""),"")</f>
        <v/>
      </c>
      <c r="D127" s="135" t="str">
        <f>IFERROR(IF(ForbDraft!O140&lt;&gt;"",ForbDraft!O140,""),"")</f>
        <v/>
      </c>
      <c r="E127" s="190" t="str">
        <f>IFERROR(IF(ForbDraft!I140&lt;&gt;"",TEXT(ForbDraft!I140,"#,##0.00"),""),"")</f>
        <v/>
      </c>
      <c r="F127" s="191" t="str">
        <f>IFERROR(IF(ForbDraft!F140&lt;&gt;"",ForbDraft!F140,""),"")</f>
        <v/>
      </c>
      <c r="G127" s="135" t="str">
        <f>IFERROR(IF(ForbCalc!D125&lt;&gt;"",ForbCalc!D125,""),"")</f>
        <v/>
      </c>
      <c r="H127" s="192" t="str">
        <f>IFERROR(IF(ForbCalc!E125&lt;&gt;"",ForbCalc!E125,""),"")</f>
        <v/>
      </c>
    </row>
    <row r="128" spans="1:8" s="1" customFormat="1" x14ac:dyDescent="0.2">
      <c r="A128" s="152"/>
      <c r="B128" s="174" t="str">
        <f>IFERROR(IF(ForbDraft!B141&lt;&gt;"",ForbDraft!B141,""),"")</f>
        <v/>
      </c>
      <c r="C128" s="189" t="str">
        <f>IFERROR(IF(ForbDraft!C141&lt;&gt;"",ForbDraft!C141,""),"")</f>
        <v/>
      </c>
      <c r="D128" s="135" t="str">
        <f>IFERROR(IF(ForbDraft!O141&lt;&gt;"",ForbDraft!O141,""),"")</f>
        <v/>
      </c>
      <c r="E128" s="190" t="str">
        <f>IFERROR(IF(ForbDraft!I141&lt;&gt;"",TEXT(ForbDraft!I141,"#,##0.00"),""),"")</f>
        <v/>
      </c>
      <c r="F128" s="191" t="str">
        <f>IFERROR(IF(ForbDraft!F141&lt;&gt;"",ForbDraft!F141,""),"")</f>
        <v/>
      </c>
      <c r="G128" s="135" t="str">
        <f>IFERROR(IF(ForbCalc!D126&lt;&gt;"",ForbCalc!D126,""),"")</f>
        <v/>
      </c>
      <c r="H128" s="192" t="str">
        <f>IFERROR(IF(ForbCalc!E126&lt;&gt;"",ForbCalc!E126,""),"")</f>
        <v/>
      </c>
    </row>
    <row r="129" spans="1:8" s="1" customFormat="1" x14ac:dyDescent="0.2">
      <c r="A129" s="152"/>
      <c r="B129" s="174" t="str">
        <f>IFERROR(IF(ForbDraft!B142&lt;&gt;"",ForbDraft!B142,""),"")</f>
        <v/>
      </c>
      <c r="C129" s="189" t="str">
        <f>IFERROR(IF(ForbDraft!C142&lt;&gt;"",ForbDraft!C142,""),"")</f>
        <v/>
      </c>
      <c r="D129" s="135" t="str">
        <f>IFERROR(IF(ForbDraft!O142&lt;&gt;"",ForbDraft!O142,""),"")</f>
        <v/>
      </c>
      <c r="E129" s="190" t="str">
        <f>IFERROR(IF(ForbDraft!I142&lt;&gt;"",TEXT(ForbDraft!I142,"#,##0.00"),""),"")</f>
        <v/>
      </c>
      <c r="F129" s="191" t="str">
        <f>IFERROR(IF(ForbDraft!F142&lt;&gt;"",ForbDraft!F142,""),"")</f>
        <v/>
      </c>
      <c r="G129" s="135" t="str">
        <f>IFERROR(IF(ForbCalc!D127&lt;&gt;"",ForbCalc!D127,""),"")</f>
        <v/>
      </c>
      <c r="H129" s="192" t="str">
        <f>IFERROR(IF(ForbCalc!E127&lt;&gt;"",ForbCalc!E127,""),"")</f>
        <v/>
      </c>
    </row>
    <row r="130" spans="1:8" s="1" customFormat="1" x14ac:dyDescent="0.2">
      <c r="A130" s="152"/>
      <c r="B130" s="174" t="str">
        <f>IFERROR(IF(ForbDraft!B143&lt;&gt;"",ForbDraft!B143,""),"")</f>
        <v/>
      </c>
      <c r="C130" s="189" t="str">
        <f>IFERROR(IF(ForbDraft!C143&lt;&gt;"",ForbDraft!C143,""),"")</f>
        <v/>
      </c>
      <c r="D130" s="135" t="str">
        <f>IFERROR(IF(ForbDraft!O143&lt;&gt;"",ForbDraft!O143,""),"")</f>
        <v/>
      </c>
      <c r="E130" s="190" t="str">
        <f>IFERROR(IF(ForbDraft!I143&lt;&gt;"",TEXT(ForbDraft!I143,"#,##0.00"),""),"")</f>
        <v/>
      </c>
      <c r="F130" s="191" t="str">
        <f>IFERROR(IF(ForbDraft!F143&lt;&gt;"",ForbDraft!F143,""),"")</f>
        <v/>
      </c>
      <c r="G130" s="135" t="str">
        <f>IFERROR(IF(ForbCalc!D128&lt;&gt;"",ForbCalc!D128,""),"")</f>
        <v/>
      </c>
      <c r="H130" s="192" t="str">
        <f>IFERROR(IF(ForbCalc!E128&lt;&gt;"",ForbCalc!E128,""),"")</f>
        <v/>
      </c>
    </row>
    <row r="131" spans="1:8" s="1" customFormat="1" x14ac:dyDescent="0.2">
      <c r="A131" s="152"/>
      <c r="B131" s="174" t="str">
        <f>IFERROR(IF(ForbDraft!B144&lt;&gt;"",ForbDraft!B144,""),"")</f>
        <v/>
      </c>
      <c r="C131" s="189" t="str">
        <f>IFERROR(IF(ForbDraft!C144&lt;&gt;"",ForbDraft!C144,""),"")</f>
        <v/>
      </c>
      <c r="D131" s="135" t="str">
        <f>IFERROR(IF(ForbDraft!O144&lt;&gt;"",ForbDraft!O144,""),"")</f>
        <v/>
      </c>
      <c r="E131" s="190" t="str">
        <f>IFERROR(IF(ForbDraft!I144&lt;&gt;"",TEXT(ForbDraft!I144,"#,##0.00"),""),"")</f>
        <v/>
      </c>
      <c r="F131" s="191" t="str">
        <f>IFERROR(IF(ForbDraft!F144&lt;&gt;"",ForbDraft!F144,""),"")</f>
        <v/>
      </c>
      <c r="G131" s="135" t="str">
        <f>IFERROR(IF(ForbCalc!D129&lt;&gt;"",ForbCalc!D129,""),"")</f>
        <v/>
      </c>
      <c r="H131" s="192" t="str">
        <f>IFERROR(IF(ForbCalc!E129&lt;&gt;"",ForbCalc!E129,""),"")</f>
        <v/>
      </c>
    </row>
    <row r="132" spans="1:8" s="1" customFormat="1" x14ac:dyDescent="0.2">
      <c r="A132" s="152"/>
      <c r="B132" s="174" t="str">
        <f>IFERROR(IF(ForbDraft!B145&lt;&gt;"",ForbDraft!B145,""),"")</f>
        <v/>
      </c>
      <c r="C132" s="189" t="str">
        <f>IFERROR(IF(ForbDraft!C145&lt;&gt;"",ForbDraft!C145,""),"")</f>
        <v/>
      </c>
      <c r="D132" s="135" t="str">
        <f>IFERROR(IF(ForbDraft!O145&lt;&gt;"",ForbDraft!O145,""),"")</f>
        <v/>
      </c>
      <c r="E132" s="190" t="str">
        <f>IFERROR(IF(ForbDraft!I145&lt;&gt;"",TEXT(ForbDraft!I145,"#,##0.00"),""),"")</f>
        <v/>
      </c>
      <c r="F132" s="191" t="str">
        <f>IFERROR(IF(ForbDraft!F145&lt;&gt;"",ForbDraft!F145,""),"")</f>
        <v/>
      </c>
      <c r="G132" s="135" t="str">
        <f>IFERROR(IF(ForbCalc!D130&lt;&gt;"",ForbCalc!D130,""),"")</f>
        <v/>
      </c>
      <c r="H132" s="192" t="str">
        <f>IFERROR(IF(ForbCalc!E130&lt;&gt;"",ForbCalc!E130,""),"")</f>
        <v/>
      </c>
    </row>
    <row r="133" spans="1:8" s="1" customFormat="1" x14ac:dyDescent="0.2">
      <c r="A133" s="152"/>
      <c r="B133" s="174" t="str">
        <f>IFERROR(IF(ForbDraft!B146&lt;&gt;"",ForbDraft!B146,""),"")</f>
        <v/>
      </c>
      <c r="C133" s="189" t="str">
        <f>IFERROR(IF(ForbDraft!C146&lt;&gt;"",ForbDraft!C146,""),"")</f>
        <v/>
      </c>
      <c r="D133" s="135" t="str">
        <f>IFERROR(IF(ForbDraft!O146&lt;&gt;"",ForbDraft!O146,""),"")</f>
        <v/>
      </c>
      <c r="E133" s="190" t="str">
        <f>IFERROR(IF(ForbDraft!I146&lt;&gt;"",TEXT(ForbDraft!I146,"#,##0.00"),""),"")</f>
        <v/>
      </c>
      <c r="F133" s="191" t="str">
        <f>IFERROR(IF(ForbDraft!F146&lt;&gt;"",ForbDraft!F146,""),"")</f>
        <v/>
      </c>
      <c r="G133" s="135" t="str">
        <f>IFERROR(IF(ForbCalc!D131&lt;&gt;"",ForbCalc!D131,""),"")</f>
        <v/>
      </c>
      <c r="H133" s="192" t="str">
        <f>IFERROR(IF(ForbCalc!E131&lt;&gt;"",ForbCalc!E131,""),"")</f>
        <v/>
      </c>
    </row>
    <row r="134" spans="1:8" s="1" customFormat="1" x14ac:dyDescent="0.2">
      <c r="A134" s="152"/>
      <c r="B134" s="174" t="str">
        <f>IFERROR(IF(ForbDraft!B147&lt;&gt;"",ForbDraft!B147,""),"")</f>
        <v/>
      </c>
      <c r="C134" s="189" t="str">
        <f>IFERROR(IF(ForbDraft!C147&lt;&gt;"",ForbDraft!C147,""),"")</f>
        <v/>
      </c>
      <c r="D134" s="135" t="str">
        <f>IFERROR(IF(ForbDraft!O147&lt;&gt;"",ForbDraft!O147,""),"")</f>
        <v/>
      </c>
      <c r="E134" s="190" t="str">
        <f>IFERROR(IF(ForbDraft!I147&lt;&gt;"",TEXT(ForbDraft!I147,"#,##0.00"),""),"")</f>
        <v/>
      </c>
      <c r="F134" s="191" t="str">
        <f>IFERROR(IF(ForbDraft!F147&lt;&gt;"",ForbDraft!F147,""),"")</f>
        <v/>
      </c>
      <c r="G134" s="135" t="str">
        <f>IFERROR(IF(ForbCalc!D132&lt;&gt;"",ForbCalc!D132,""),"")</f>
        <v/>
      </c>
      <c r="H134" s="192" t="str">
        <f>IFERROR(IF(ForbCalc!E132&lt;&gt;"",ForbCalc!E132,""),"")</f>
        <v/>
      </c>
    </row>
    <row r="135" spans="1:8" s="1" customFormat="1" x14ac:dyDescent="0.2">
      <c r="A135" s="152"/>
      <c r="B135" s="174" t="str">
        <f>IFERROR(IF(ForbDraft!B148&lt;&gt;"",ForbDraft!B148,""),"")</f>
        <v/>
      </c>
      <c r="C135" s="189" t="str">
        <f>IFERROR(IF(ForbDraft!C148&lt;&gt;"",ForbDraft!C148,""),"")</f>
        <v/>
      </c>
      <c r="D135" s="135" t="str">
        <f>IFERROR(IF(ForbDraft!O148&lt;&gt;"",ForbDraft!O148,""),"")</f>
        <v/>
      </c>
      <c r="E135" s="190" t="str">
        <f>IFERROR(IF(ForbDraft!I148&lt;&gt;"",TEXT(ForbDraft!I148,"#,##0.00"),""),"")</f>
        <v/>
      </c>
      <c r="F135" s="191" t="str">
        <f>IFERROR(IF(ForbDraft!F148&lt;&gt;"",ForbDraft!F148,""),"")</f>
        <v/>
      </c>
      <c r="G135" s="135" t="str">
        <f>IFERROR(IF(ForbCalc!D133&lt;&gt;"",ForbCalc!D133,""),"")</f>
        <v/>
      </c>
      <c r="H135" s="192" t="str">
        <f>IFERROR(IF(ForbCalc!E133&lt;&gt;"",ForbCalc!E133,""),"")</f>
        <v/>
      </c>
    </row>
    <row r="136" spans="1:8" s="1" customFormat="1" x14ac:dyDescent="0.2">
      <c r="A136" s="152"/>
      <c r="B136" s="174" t="str">
        <f>IFERROR(IF(ForbDraft!B149&lt;&gt;"",ForbDraft!B149,""),"")</f>
        <v/>
      </c>
      <c r="C136" s="189" t="str">
        <f>IFERROR(IF(ForbDraft!C149&lt;&gt;"",ForbDraft!C149,""),"")</f>
        <v/>
      </c>
      <c r="D136" s="135" t="str">
        <f>IFERROR(IF(ForbDraft!O149&lt;&gt;"",ForbDraft!O149,""),"")</f>
        <v/>
      </c>
      <c r="E136" s="190" t="str">
        <f>IFERROR(IF(ForbDraft!I149&lt;&gt;"",TEXT(ForbDraft!I149,"#,##0.00"),""),"")</f>
        <v/>
      </c>
      <c r="F136" s="191" t="str">
        <f>IFERROR(IF(ForbDraft!F149&lt;&gt;"",ForbDraft!F149,""),"")</f>
        <v/>
      </c>
      <c r="G136" s="135" t="str">
        <f>IFERROR(IF(ForbCalc!D134&lt;&gt;"",ForbCalc!D134,""),"")</f>
        <v/>
      </c>
      <c r="H136" s="192" t="str">
        <f>IFERROR(IF(ForbCalc!E134&lt;&gt;"",ForbCalc!E134,""),"")</f>
        <v/>
      </c>
    </row>
    <row r="137" spans="1:8" s="1" customFormat="1" x14ac:dyDescent="0.2">
      <c r="A137" s="152"/>
      <c r="B137" s="174" t="str">
        <f>IFERROR(IF(ForbDraft!B150&lt;&gt;"",ForbDraft!B150,""),"")</f>
        <v/>
      </c>
      <c r="C137" s="189" t="str">
        <f>IFERROR(IF(ForbDraft!C150&lt;&gt;"",ForbDraft!C150,""),"")</f>
        <v/>
      </c>
      <c r="D137" s="135" t="str">
        <f>IFERROR(IF(ForbDraft!O150&lt;&gt;"",ForbDraft!O150,""),"")</f>
        <v/>
      </c>
      <c r="E137" s="190" t="str">
        <f>IFERROR(IF(ForbDraft!I150&lt;&gt;"",TEXT(ForbDraft!I150,"#,##0.00"),""),"")</f>
        <v/>
      </c>
      <c r="F137" s="191" t="str">
        <f>IFERROR(IF(ForbDraft!F150&lt;&gt;"",ForbDraft!F150,""),"")</f>
        <v/>
      </c>
      <c r="G137" s="135" t="str">
        <f>IFERROR(IF(ForbCalc!D135&lt;&gt;"",ForbCalc!D135,""),"")</f>
        <v/>
      </c>
      <c r="H137" s="192" t="str">
        <f>IFERROR(IF(ForbCalc!E135&lt;&gt;"",ForbCalc!E135,""),"")</f>
        <v/>
      </c>
    </row>
    <row r="138" spans="1:8" s="1" customFormat="1" x14ac:dyDescent="0.2">
      <c r="A138" s="152"/>
      <c r="B138" s="174" t="str">
        <f>IFERROR(IF(ForbDraft!B151&lt;&gt;"",ForbDraft!B151,""),"")</f>
        <v/>
      </c>
      <c r="C138" s="189" t="str">
        <f>IFERROR(IF(ForbDraft!C151&lt;&gt;"",ForbDraft!C151,""),"")</f>
        <v/>
      </c>
      <c r="D138" s="135" t="str">
        <f>IFERROR(IF(ForbDraft!O151&lt;&gt;"",ForbDraft!O151,""),"")</f>
        <v/>
      </c>
      <c r="E138" s="190" t="str">
        <f>IFERROR(IF(ForbDraft!I151&lt;&gt;"",TEXT(ForbDraft!I151,"#,##0.00"),""),"")</f>
        <v/>
      </c>
      <c r="F138" s="191" t="str">
        <f>IFERROR(IF(ForbDraft!F151&lt;&gt;"",ForbDraft!F151,""),"")</f>
        <v/>
      </c>
      <c r="G138" s="135" t="str">
        <f>IFERROR(IF(ForbCalc!D136&lt;&gt;"",ForbCalc!D136,""),"")</f>
        <v/>
      </c>
      <c r="H138" s="192" t="str">
        <f>IFERROR(IF(ForbCalc!E136&lt;&gt;"",ForbCalc!E136,""),"")</f>
        <v/>
      </c>
    </row>
    <row r="139" spans="1:8" s="1" customFormat="1" x14ac:dyDescent="0.2">
      <c r="A139" s="152"/>
      <c r="B139" s="174" t="str">
        <f>IFERROR(IF(ForbDraft!B152&lt;&gt;"",ForbDraft!B152,""),"")</f>
        <v/>
      </c>
      <c r="C139" s="189" t="str">
        <f>IFERROR(IF(ForbDraft!C152&lt;&gt;"",ForbDraft!C152,""),"")</f>
        <v/>
      </c>
      <c r="D139" s="135" t="str">
        <f>IFERROR(IF(ForbDraft!O152&lt;&gt;"",ForbDraft!O152,""),"")</f>
        <v/>
      </c>
      <c r="E139" s="190" t="str">
        <f>IFERROR(IF(ForbDraft!I152&lt;&gt;"",TEXT(ForbDraft!I152,"#,##0.00"),""),"")</f>
        <v/>
      </c>
      <c r="F139" s="191" t="str">
        <f>IFERROR(IF(ForbDraft!F152&lt;&gt;"",ForbDraft!F152,""),"")</f>
        <v/>
      </c>
      <c r="G139" s="135" t="str">
        <f>IFERROR(IF(ForbCalc!D137&lt;&gt;"",ForbCalc!D137,""),"")</f>
        <v/>
      </c>
      <c r="H139" s="192" t="str">
        <f>IFERROR(IF(ForbCalc!E137&lt;&gt;"",ForbCalc!E137,""),"")</f>
        <v/>
      </c>
    </row>
    <row r="140" spans="1:8" s="1" customFormat="1" x14ac:dyDescent="0.2">
      <c r="A140" s="152"/>
      <c r="B140" s="174" t="str">
        <f>IFERROR(IF(ForbDraft!B153&lt;&gt;"",ForbDraft!B153,""),"")</f>
        <v/>
      </c>
      <c r="C140" s="189" t="str">
        <f>IFERROR(IF(ForbDraft!C153&lt;&gt;"",ForbDraft!C153,""),"")</f>
        <v/>
      </c>
      <c r="D140" s="135" t="str">
        <f>IFERROR(IF(ForbDraft!O153&lt;&gt;"",ForbDraft!O153,""),"")</f>
        <v/>
      </c>
      <c r="E140" s="190" t="str">
        <f>IFERROR(IF(ForbDraft!I153&lt;&gt;"",TEXT(ForbDraft!I153,"#,##0.00"),""),"")</f>
        <v/>
      </c>
      <c r="F140" s="191" t="str">
        <f>IFERROR(IF(ForbDraft!F153&lt;&gt;"",ForbDraft!F153,""),"")</f>
        <v/>
      </c>
      <c r="G140" s="135" t="str">
        <f>IFERROR(IF(ForbCalc!D138&lt;&gt;"",ForbCalc!D138,""),"")</f>
        <v/>
      </c>
      <c r="H140" s="192" t="str">
        <f>IFERROR(IF(ForbCalc!E138&lt;&gt;"",ForbCalc!E138,""),"")</f>
        <v/>
      </c>
    </row>
    <row r="141" spans="1:8" s="1" customFormat="1" x14ac:dyDescent="0.2">
      <c r="A141" s="152"/>
      <c r="B141" s="174" t="str">
        <f>IFERROR(IF(ForbDraft!B154&lt;&gt;"",ForbDraft!B154,""),"")</f>
        <v/>
      </c>
      <c r="C141" s="189" t="str">
        <f>IFERROR(IF(ForbDraft!C154&lt;&gt;"",ForbDraft!C154,""),"")</f>
        <v/>
      </c>
      <c r="D141" s="135" t="str">
        <f>IFERROR(IF(ForbDraft!O154&lt;&gt;"",ForbDraft!O154,""),"")</f>
        <v/>
      </c>
      <c r="E141" s="190" t="str">
        <f>IFERROR(IF(ForbDraft!I154&lt;&gt;"",TEXT(ForbDraft!I154,"#,##0.00"),""),"")</f>
        <v/>
      </c>
      <c r="F141" s="191" t="str">
        <f>IFERROR(IF(ForbDraft!F154&lt;&gt;"",ForbDraft!F154,""),"")</f>
        <v/>
      </c>
      <c r="G141" s="135" t="str">
        <f>IFERROR(IF(ForbCalc!D139&lt;&gt;"",ForbCalc!D139,""),"")</f>
        <v/>
      </c>
      <c r="H141" s="192" t="str">
        <f>IFERROR(IF(ForbCalc!E139&lt;&gt;"",ForbCalc!E139,""),"")</f>
        <v/>
      </c>
    </row>
    <row r="142" spans="1:8" s="1" customFormat="1" x14ac:dyDescent="0.2">
      <c r="A142" s="152"/>
      <c r="B142" s="174" t="str">
        <f>IFERROR(IF(ForbDraft!B155&lt;&gt;"",ForbDraft!B155,""),"")</f>
        <v/>
      </c>
      <c r="C142" s="189" t="str">
        <f>IFERROR(IF(ForbDraft!C155&lt;&gt;"",ForbDraft!C155,""),"")</f>
        <v/>
      </c>
      <c r="D142" s="135" t="str">
        <f>IFERROR(IF(ForbDraft!O155&lt;&gt;"",ForbDraft!O155,""),"")</f>
        <v/>
      </c>
      <c r="E142" s="190" t="str">
        <f>IFERROR(IF(ForbDraft!I155&lt;&gt;"",TEXT(ForbDraft!I155,"#,##0.00"),""),"")</f>
        <v/>
      </c>
      <c r="F142" s="191" t="str">
        <f>IFERROR(IF(ForbDraft!F155&lt;&gt;"",ForbDraft!F155,""),"")</f>
        <v/>
      </c>
      <c r="G142" s="135" t="str">
        <f>IFERROR(IF(ForbCalc!D140&lt;&gt;"",ForbCalc!D140,""),"")</f>
        <v/>
      </c>
      <c r="H142" s="192" t="str">
        <f>IFERROR(IF(ForbCalc!E140&lt;&gt;"",ForbCalc!E140,""),"")</f>
        <v/>
      </c>
    </row>
    <row r="143" spans="1:8" s="1" customFormat="1" x14ac:dyDescent="0.2">
      <c r="A143" s="152"/>
      <c r="B143" s="174" t="str">
        <f>IFERROR(IF(ForbDraft!B156&lt;&gt;"",ForbDraft!B156,""),"")</f>
        <v/>
      </c>
      <c r="C143" s="189" t="str">
        <f>IFERROR(IF(ForbDraft!C156&lt;&gt;"",ForbDraft!C156,""),"")</f>
        <v/>
      </c>
      <c r="D143" s="135" t="str">
        <f>IFERROR(IF(ForbDraft!O156&lt;&gt;"",ForbDraft!O156,""),"")</f>
        <v/>
      </c>
      <c r="E143" s="190" t="str">
        <f>IFERROR(IF(ForbDraft!I156&lt;&gt;"",TEXT(ForbDraft!I156,"#,##0.00"),""),"")</f>
        <v/>
      </c>
      <c r="F143" s="191" t="str">
        <f>IFERROR(IF(ForbDraft!F156&lt;&gt;"",ForbDraft!F156,""),"")</f>
        <v/>
      </c>
      <c r="G143" s="135" t="str">
        <f>IFERROR(IF(ForbCalc!D141&lt;&gt;"",ForbCalc!D141,""),"")</f>
        <v/>
      </c>
      <c r="H143" s="192" t="str">
        <f>IFERROR(IF(ForbCalc!E141&lt;&gt;"",ForbCalc!E141,""),"")</f>
        <v/>
      </c>
    </row>
    <row r="144" spans="1:8" s="1" customFormat="1" x14ac:dyDescent="0.2">
      <c r="A144" s="152"/>
      <c r="B144" s="174" t="str">
        <f>IFERROR(IF(ForbDraft!B157&lt;&gt;"",ForbDraft!B157,""),"")</f>
        <v/>
      </c>
      <c r="C144" s="189" t="str">
        <f>IFERROR(IF(ForbDraft!C157&lt;&gt;"",ForbDraft!C157,""),"")</f>
        <v/>
      </c>
      <c r="D144" s="135" t="str">
        <f>IFERROR(IF(ForbDraft!O157&lt;&gt;"",ForbDraft!O157,""),"")</f>
        <v/>
      </c>
      <c r="E144" s="190" t="str">
        <f>IFERROR(IF(ForbDraft!I157&lt;&gt;"",TEXT(ForbDraft!I157,"#,##0.00"),""),"")</f>
        <v/>
      </c>
      <c r="F144" s="191" t="str">
        <f>IFERROR(IF(ForbDraft!F157&lt;&gt;"",ForbDraft!F157,""),"")</f>
        <v/>
      </c>
      <c r="G144" s="135" t="str">
        <f>IFERROR(IF(ForbCalc!D142&lt;&gt;"",ForbCalc!D142,""),"")</f>
        <v/>
      </c>
      <c r="H144" s="192" t="str">
        <f>IFERROR(IF(ForbCalc!E142&lt;&gt;"",ForbCalc!E142,""),"")</f>
        <v/>
      </c>
    </row>
    <row r="145" spans="1:8" s="1" customFormat="1" x14ac:dyDescent="0.2">
      <c r="A145" s="152"/>
      <c r="B145" s="174" t="str">
        <f>IFERROR(IF(ForbDraft!B158&lt;&gt;"",ForbDraft!B158,""),"")</f>
        <v/>
      </c>
      <c r="C145" s="189" t="str">
        <f>IFERROR(IF(ForbDraft!C158&lt;&gt;"",ForbDraft!C158,""),"")</f>
        <v/>
      </c>
      <c r="D145" s="135" t="str">
        <f>IFERROR(IF(ForbDraft!O158&lt;&gt;"",ForbDraft!O158,""),"")</f>
        <v/>
      </c>
      <c r="E145" s="190" t="str">
        <f>IFERROR(IF(ForbDraft!I158&lt;&gt;"",TEXT(ForbDraft!I158,"#,##0.00"),""),"")</f>
        <v/>
      </c>
      <c r="F145" s="191" t="str">
        <f>IFERROR(IF(ForbDraft!F158&lt;&gt;"",ForbDraft!F158,""),"")</f>
        <v/>
      </c>
      <c r="G145" s="135" t="str">
        <f>IFERROR(IF(ForbCalc!D143&lt;&gt;"",ForbCalc!D143,""),"")</f>
        <v/>
      </c>
      <c r="H145" s="192" t="str">
        <f>IFERROR(IF(ForbCalc!E143&lt;&gt;"",ForbCalc!E143,""),"")</f>
        <v/>
      </c>
    </row>
    <row r="146" spans="1:8" s="1" customFormat="1" x14ac:dyDescent="0.2">
      <c r="A146" s="152"/>
      <c r="B146" s="174" t="str">
        <f>IFERROR(IF(ForbDraft!B159&lt;&gt;"",ForbDraft!B159,""),"")</f>
        <v/>
      </c>
      <c r="C146" s="189" t="str">
        <f>IFERROR(IF(ForbDraft!C159&lt;&gt;"",ForbDraft!C159,""),"")</f>
        <v/>
      </c>
      <c r="D146" s="135" t="str">
        <f>IFERROR(IF(ForbDraft!O159&lt;&gt;"",ForbDraft!O159,""),"")</f>
        <v/>
      </c>
      <c r="E146" s="190" t="str">
        <f>IFERROR(IF(ForbDraft!I159&lt;&gt;"",TEXT(ForbDraft!I159,"#,##0.00"),""),"")</f>
        <v/>
      </c>
      <c r="F146" s="191" t="str">
        <f>IFERROR(IF(ForbDraft!F159&lt;&gt;"",ForbDraft!F159,""),"")</f>
        <v/>
      </c>
      <c r="G146" s="135" t="str">
        <f>IFERROR(IF(ForbCalc!D144&lt;&gt;"",ForbCalc!D144,""),"")</f>
        <v/>
      </c>
      <c r="H146" s="192" t="str">
        <f>IFERROR(IF(ForbCalc!E144&lt;&gt;"",ForbCalc!E144,""),"")</f>
        <v/>
      </c>
    </row>
    <row r="147" spans="1:8" s="1" customFormat="1" x14ac:dyDescent="0.2">
      <c r="A147" s="152"/>
      <c r="B147" s="174" t="str">
        <f>IFERROR(IF(ForbDraft!B160&lt;&gt;"",ForbDraft!B160,""),"")</f>
        <v/>
      </c>
      <c r="C147" s="189" t="str">
        <f>IFERROR(IF(ForbDraft!C160&lt;&gt;"",ForbDraft!C160,""),"")</f>
        <v/>
      </c>
      <c r="D147" s="135" t="str">
        <f>IFERROR(IF(ForbDraft!O160&lt;&gt;"",ForbDraft!O160,""),"")</f>
        <v/>
      </c>
      <c r="E147" s="190" t="str">
        <f>IFERROR(IF(ForbDraft!I160&lt;&gt;"",TEXT(ForbDraft!I160,"#,##0.00"),""),"")</f>
        <v/>
      </c>
      <c r="F147" s="191" t="str">
        <f>IFERROR(IF(ForbDraft!F160&lt;&gt;"",ForbDraft!F160,""),"")</f>
        <v/>
      </c>
      <c r="G147" s="135" t="str">
        <f>IFERROR(IF(ForbCalc!D145&lt;&gt;"",ForbCalc!D145,""),"")</f>
        <v/>
      </c>
      <c r="H147" s="192" t="str">
        <f>IFERROR(IF(ForbCalc!E145&lt;&gt;"",ForbCalc!E145,""),"")</f>
        <v/>
      </c>
    </row>
    <row r="148" spans="1:8" s="1" customFormat="1" x14ac:dyDescent="0.2">
      <c r="A148" s="152"/>
      <c r="B148" s="174" t="str">
        <f>IFERROR(IF(ForbDraft!B161&lt;&gt;"",ForbDraft!B161,""),"")</f>
        <v/>
      </c>
      <c r="C148" s="189" t="str">
        <f>IFERROR(IF(ForbDraft!C161&lt;&gt;"",ForbDraft!C161,""),"")</f>
        <v/>
      </c>
      <c r="D148" s="135" t="str">
        <f>IFERROR(IF(ForbDraft!O161&lt;&gt;"",ForbDraft!O161,""),"")</f>
        <v/>
      </c>
      <c r="E148" s="190" t="str">
        <f>IFERROR(IF(ForbDraft!I161&lt;&gt;"",TEXT(ForbDraft!I161,"#,##0.00"),""),"")</f>
        <v/>
      </c>
      <c r="F148" s="191" t="str">
        <f>IFERROR(IF(ForbDraft!F161&lt;&gt;"",ForbDraft!F161,""),"")</f>
        <v/>
      </c>
      <c r="G148" s="135" t="str">
        <f>IFERROR(IF(ForbCalc!D146&lt;&gt;"",ForbCalc!D146,""),"")</f>
        <v/>
      </c>
      <c r="H148" s="192" t="str">
        <f>IFERROR(IF(ForbCalc!E146&lt;&gt;"",ForbCalc!E146,""),"")</f>
        <v/>
      </c>
    </row>
    <row r="149" spans="1:8" s="1" customFormat="1" x14ac:dyDescent="0.2">
      <c r="A149" s="152"/>
      <c r="B149" s="174" t="str">
        <f>IFERROR(IF(ForbDraft!B162&lt;&gt;"",ForbDraft!B162,""),"")</f>
        <v/>
      </c>
      <c r="C149" s="189" t="str">
        <f>IFERROR(IF(ForbDraft!C162&lt;&gt;"",ForbDraft!C162,""),"")</f>
        <v/>
      </c>
      <c r="D149" s="135" t="str">
        <f>IFERROR(IF(ForbDraft!O162&lt;&gt;"",ForbDraft!O162,""),"")</f>
        <v/>
      </c>
      <c r="E149" s="190" t="str">
        <f>IFERROR(IF(ForbDraft!I162&lt;&gt;"",TEXT(ForbDraft!I162,"#,##0.00"),""),"")</f>
        <v/>
      </c>
      <c r="F149" s="191" t="str">
        <f>IFERROR(IF(ForbDraft!F162&lt;&gt;"",ForbDraft!F162,""),"")</f>
        <v/>
      </c>
      <c r="G149" s="135" t="str">
        <f>IFERROR(IF(ForbCalc!D147&lt;&gt;"",ForbCalc!D147,""),"")</f>
        <v/>
      </c>
      <c r="H149" s="192" t="str">
        <f>IFERROR(IF(ForbCalc!E147&lt;&gt;"",ForbCalc!E147,""),"")</f>
        <v/>
      </c>
    </row>
    <row r="150" spans="1:8" s="1" customFormat="1" x14ac:dyDescent="0.2">
      <c r="A150" s="152"/>
      <c r="B150" s="174" t="str">
        <f>IFERROR(IF(ForbDraft!B163&lt;&gt;"",ForbDraft!B163,""),"")</f>
        <v/>
      </c>
      <c r="C150" s="189" t="str">
        <f>IFERROR(IF(ForbDraft!C163&lt;&gt;"",ForbDraft!C163,""),"")</f>
        <v/>
      </c>
      <c r="D150" s="135" t="str">
        <f>IFERROR(IF(ForbDraft!O163&lt;&gt;"",ForbDraft!O163,""),"")</f>
        <v/>
      </c>
      <c r="E150" s="190" t="str">
        <f>IFERROR(IF(ForbDraft!I163&lt;&gt;"",TEXT(ForbDraft!I163,"#,##0.00"),""),"")</f>
        <v/>
      </c>
      <c r="F150" s="191" t="str">
        <f>IFERROR(IF(ForbDraft!F163&lt;&gt;"",ForbDraft!F163,""),"")</f>
        <v/>
      </c>
      <c r="G150" s="135" t="str">
        <f>IFERROR(IF(ForbCalc!D148&lt;&gt;"",ForbCalc!D148,""),"")</f>
        <v/>
      </c>
      <c r="H150" s="192" t="str">
        <f>IFERROR(IF(ForbCalc!E148&lt;&gt;"",ForbCalc!E148,""),"")</f>
        <v/>
      </c>
    </row>
    <row r="151" spans="1:8" s="1" customFormat="1" x14ac:dyDescent="0.2">
      <c r="A151" s="152"/>
      <c r="B151" s="174" t="str">
        <f>IFERROR(IF(ForbDraft!B164&lt;&gt;"",ForbDraft!B164,""),"")</f>
        <v/>
      </c>
      <c r="C151" s="189" t="str">
        <f>IFERROR(IF(ForbDraft!C164&lt;&gt;"",ForbDraft!C164,""),"")</f>
        <v/>
      </c>
      <c r="D151" s="135" t="str">
        <f>IFERROR(IF(ForbDraft!O164&lt;&gt;"",ForbDraft!O164,""),"")</f>
        <v/>
      </c>
      <c r="E151" s="190" t="str">
        <f>IFERROR(IF(ForbDraft!I164&lt;&gt;"",TEXT(ForbDraft!I164,"#,##0.00"),""),"")</f>
        <v/>
      </c>
      <c r="F151" s="191" t="str">
        <f>IFERROR(IF(ForbDraft!F164&lt;&gt;"",ForbDraft!F164,""),"")</f>
        <v/>
      </c>
      <c r="G151" s="135" t="str">
        <f>IFERROR(IF(ForbCalc!D149&lt;&gt;"",ForbCalc!D149,""),"")</f>
        <v/>
      </c>
      <c r="H151" s="192" t="str">
        <f>IFERROR(IF(ForbCalc!E149&lt;&gt;"",ForbCalc!E149,""),"")</f>
        <v/>
      </c>
    </row>
    <row r="152" spans="1:8" s="1" customFormat="1" x14ac:dyDescent="0.2">
      <c r="A152" s="152"/>
      <c r="B152" s="174" t="str">
        <f>IFERROR(IF(ForbDraft!B165&lt;&gt;"",ForbDraft!B165,""),"")</f>
        <v/>
      </c>
      <c r="C152" s="189" t="str">
        <f>IFERROR(IF(ForbDraft!C165&lt;&gt;"",ForbDraft!C165,""),"")</f>
        <v/>
      </c>
      <c r="D152" s="135" t="str">
        <f>IFERROR(IF(ForbDraft!O165&lt;&gt;"",ForbDraft!O165,""),"")</f>
        <v/>
      </c>
      <c r="E152" s="190" t="str">
        <f>IFERROR(IF(ForbDraft!I165&lt;&gt;"",TEXT(ForbDraft!I165,"#,##0.00"),""),"")</f>
        <v/>
      </c>
      <c r="F152" s="191" t="str">
        <f>IFERROR(IF(ForbDraft!F165&lt;&gt;"",ForbDraft!F165,""),"")</f>
        <v/>
      </c>
      <c r="G152" s="135" t="str">
        <f>IFERROR(IF(ForbCalc!D150&lt;&gt;"",ForbCalc!D150,""),"")</f>
        <v/>
      </c>
      <c r="H152" s="192" t="str">
        <f>IFERROR(IF(ForbCalc!E150&lt;&gt;"",ForbCalc!E150,""),"")</f>
        <v/>
      </c>
    </row>
    <row r="153" spans="1:8" s="1" customFormat="1" x14ac:dyDescent="0.2">
      <c r="A153" s="152"/>
      <c r="B153" s="174" t="str">
        <f>IFERROR(IF(ForbDraft!B166&lt;&gt;"",ForbDraft!B166,""),"")</f>
        <v/>
      </c>
      <c r="C153" s="189" t="str">
        <f>IFERROR(IF(ForbDraft!C166&lt;&gt;"",ForbDraft!C166,""),"")</f>
        <v/>
      </c>
      <c r="D153" s="135" t="str">
        <f>IFERROR(IF(ForbDraft!O166&lt;&gt;"",ForbDraft!O166,""),"")</f>
        <v/>
      </c>
      <c r="E153" s="190" t="str">
        <f>IFERROR(IF(ForbDraft!I166&lt;&gt;"",TEXT(ForbDraft!I166,"#,##0.00"),""),"")</f>
        <v/>
      </c>
      <c r="F153" s="191" t="str">
        <f>IFERROR(IF(ForbDraft!F166&lt;&gt;"",ForbDraft!F166,""),"")</f>
        <v/>
      </c>
      <c r="G153" s="135" t="str">
        <f>IFERROR(IF(ForbCalc!D151&lt;&gt;"",ForbCalc!D151,""),"")</f>
        <v/>
      </c>
      <c r="H153" s="192" t="str">
        <f>IFERROR(IF(ForbCalc!E151&lt;&gt;"",ForbCalc!E151,""),"")</f>
        <v/>
      </c>
    </row>
    <row r="154" spans="1:8" s="1" customFormat="1" x14ac:dyDescent="0.2">
      <c r="A154" s="152"/>
      <c r="B154" s="174" t="str">
        <f>IFERROR(IF(ForbDraft!B167&lt;&gt;"",ForbDraft!B167,""),"")</f>
        <v/>
      </c>
      <c r="C154" s="189" t="str">
        <f>IFERROR(IF(ForbDraft!C167&lt;&gt;"",ForbDraft!C167,""),"")</f>
        <v/>
      </c>
      <c r="D154" s="135" t="str">
        <f>IFERROR(IF(ForbDraft!O167&lt;&gt;"",ForbDraft!O167,""),"")</f>
        <v/>
      </c>
      <c r="E154" s="190" t="str">
        <f>IFERROR(IF(ForbDraft!I167&lt;&gt;"",TEXT(ForbDraft!I167,"#,##0.00"),""),"")</f>
        <v/>
      </c>
      <c r="F154" s="191" t="str">
        <f>IFERROR(IF(ForbDraft!F167&lt;&gt;"",ForbDraft!F167,""),"")</f>
        <v/>
      </c>
      <c r="G154" s="135" t="str">
        <f>IFERROR(IF(ForbCalc!D152&lt;&gt;"",ForbCalc!D152,""),"")</f>
        <v/>
      </c>
      <c r="H154" s="192" t="str">
        <f>IFERROR(IF(ForbCalc!E152&lt;&gt;"",ForbCalc!E152,""),"")</f>
        <v/>
      </c>
    </row>
    <row r="155" spans="1:8" s="1" customFormat="1" x14ac:dyDescent="0.2">
      <c r="A155" s="152"/>
      <c r="B155" s="174" t="str">
        <f>IFERROR(IF(ForbDraft!B168&lt;&gt;"",ForbDraft!B168,""),"")</f>
        <v/>
      </c>
      <c r="C155" s="189" t="str">
        <f>IFERROR(IF(ForbDraft!C168&lt;&gt;"",ForbDraft!C168,""),"")</f>
        <v/>
      </c>
      <c r="D155" s="135" t="str">
        <f>IFERROR(IF(ForbDraft!O168&lt;&gt;"",ForbDraft!O168,""),"")</f>
        <v/>
      </c>
      <c r="E155" s="190" t="str">
        <f>IFERROR(IF(ForbDraft!I168&lt;&gt;"",TEXT(ForbDraft!I168,"#,##0.00"),""),"")</f>
        <v/>
      </c>
      <c r="F155" s="191" t="str">
        <f>IFERROR(IF(ForbDraft!F168&lt;&gt;"",ForbDraft!F168,""),"")</f>
        <v/>
      </c>
      <c r="G155" s="135" t="str">
        <f>IFERROR(IF(ForbCalc!D153&lt;&gt;"",ForbCalc!D153,""),"")</f>
        <v/>
      </c>
      <c r="H155" s="192" t="str">
        <f>IFERROR(IF(ForbCalc!E153&lt;&gt;"",ForbCalc!E153,""),"")</f>
        <v/>
      </c>
    </row>
    <row r="156" spans="1:8" s="1" customFormat="1" x14ac:dyDescent="0.2">
      <c r="A156" s="152"/>
      <c r="B156" s="174" t="str">
        <f>IFERROR(IF(ForbDraft!B169&lt;&gt;"",ForbDraft!B169,""),"")</f>
        <v/>
      </c>
      <c r="C156" s="189" t="str">
        <f>IFERROR(IF(ForbDraft!C169&lt;&gt;"",ForbDraft!C169,""),"")</f>
        <v/>
      </c>
      <c r="D156" s="135" t="str">
        <f>IFERROR(IF(ForbDraft!O169&lt;&gt;"",ForbDraft!O169,""),"")</f>
        <v/>
      </c>
      <c r="E156" s="190" t="str">
        <f>IFERROR(IF(ForbDraft!I169&lt;&gt;"",TEXT(ForbDraft!I169,"#,##0.00"),""),"")</f>
        <v/>
      </c>
      <c r="F156" s="191" t="str">
        <f>IFERROR(IF(ForbDraft!F169&lt;&gt;"",ForbDraft!F169,""),"")</f>
        <v/>
      </c>
      <c r="G156" s="135" t="str">
        <f>IFERROR(IF(ForbCalc!D154&lt;&gt;"",ForbCalc!D154,""),"")</f>
        <v/>
      </c>
      <c r="H156" s="192" t="str">
        <f>IFERROR(IF(ForbCalc!E154&lt;&gt;"",ForbCalc!E154,""),"")</f>
        <v/>
      </c>
    </row>
    <row r="157" spans="1:8" s="1" customFormat="1" x14ac:dyDescent="0.2">
      <c r="A157" s="152"/>
      <c r="B157" s="174" t="str">
        <f>IFERROR(IF(ForbDraft!B170&lt;&gt;"",ForbDraft!B170,""),"")</f>
        <v/>
      </c>
      <c r="C157" s="189" t="str">
        <f>IFERROR(IF(ForbDraft!C170&lt;&gt;"",ForbDraft!C170,""),"")</f>
        <v/>
      </c>
      <c r="D157" s="135" t="str">
        <f>IFERROR(IF(ForbDraft!O170&lt;&gt;"",ForbDraft!O170,""),"")</f>
        <v/>
      </c>
      <c r="E157" s="190" t="str">
        <f>IFERROR(IF(ForbDraft!I170&lt;&gt;"",TEXT(ForbDraft!I170,"#,##0.00"),""),"")</f>
        <v/>
      </c>
      <c r="F157" s="191" t="str">
        <f>IFERROR(IF(ForbDraft!F170&lt;&gt;"",ForbDraft!F170,""),"")</f>
        <v/>
      </c>
      <c r="G157" s="135" t="str">
        <f>IFERROR(IF(ForbCalc!D155&lt;&gt;"",ForbCalc!D155,""),"")</f>
        <v/>
      </c>
      <c r="H157" s="192" t="str">
        <f>IFERROR(IF(ForbCalc!E155&lt;&gt;"",ForbCalc!E155,""),"")</f>
        <v/>
      </c>
    </row>
    <row r="158" spans="1:8" s="1" customFormat="1" x14ac:dyDescent="0.2">
      <c r="A158" s="152"/>
      <c r="B158" s="174" t="str">
        <f>IFERROR(IF(ForbDraft!B171&lt;&gt;"",ForbDraft!B171,""),"")</f>
        <v/>
      </c>
      <c r="C158" s="189" t="str">
        <f>IFERROR(IF(ForbDraft!C171&lt;&gt;"",ForbDraft!C171,""),"")</f>
        <v/>
      </c>
      <c r="D158" s="135" t="str">
        <f>IFERROR(IF(ForbDraft!O171&lt;&gt;"",ForbDraft!O171,""),"")</f>
        <v/>
      </c>
      <c r="E158" s="190" t="str">
        <f>IFERROR(IF(ForbDraft!I171&lt;&gt;"",TEXT(ForbDraft!I171,"#,##0.00"),""),"")</f>
        <v/>
      </c>
      <c r="F158" s="191" t="str">
        <f>IFERROR(IF(ForbDraft!F171&lt;&gt;"",ForbDraft!F171,""),"")</f>
        <v/>
      </c>
      <c r="G158" s="135" t="str">
        <f>IFERROR(IF(ForbCalc!D156&lt;&gt;"",ForbCalc!D156,""),"")</f>
        <v/>
      </c>
      <c r="H158" s="192" t="str">
        <f>IFERROR(IF(ForbCalc!E156&lt;&gt;"",ForbCalc!E156,""),"")</f>
        <v/>
      </c>
    </row>
    <row r="159" spans="1:8" s="1" customFormat="1" x14ac:dyDescent="0.2">
      <c r="A159" s="152"/>
      <c r="B159" s="174" t="str">
        <f>IFERROR(IF(ForbDraft!B172&lt;&gt;"",ForbDraft!B172,""),"")</f>
        <v/>
      </c>
      <c r="C159" s="189" t="str">
        <f>IFERROR(IF(ForbDraft!C172&lt;&gt;"",ForbDraft!C172,""),"")</f>
        <v/>
      </c>
      <c r="D159" s="135" t="str">
        <f>IFERROR(IF(ForbDraft!O172&lt;&gt;"",ForbDraft!O172,""),"")</f>
        <v/>
      </c>
      <c r="E159" s="190" t="str">
        <f>IFERROR(IF(ForbDraft!I172&lt;&gt;"",TEXT(ForbDraft!I172,"#,##0.00"),""),"")</f>
        <v/>
      </c>
      <c r="F159" s="191" t="str">
        <f>IFERROR(IF(ForbDraft!F172&lt;&gt;"",ForbDraft!F172,""),"")</f>
        <v/>
      </c>
      <c r="G159" s="135" t="str">
        <f>IFERROR(IF(ForbCalc!D157&lt;&gt;"",ForbCalc!D157,""),"")</f>
        <v/>
      </c>
      <c r="H159" s="192" t="str">
        <f>IFERROR(IF(ForbCalc!E157&lt;&gt;"",ForbCalc!E157,""),"")</f>
        <v/>
      </c>
    </row>
    <row r="160" spans="1:8" s="1" customFormat="1" x14ac:dyDescent="0.2">
      <c r="A160" s="152"/>
      <c r="B160" s="174" t="str">
        <f>IFERROR(IF(ForbDraft!B173&lt;&gt;"",ForbDraft!B173,""),"")</f>
        <v/>
      </c>
      <c r="C160" s="189" t="str">
        <f>IFERROR(IF(ForbDraft!C173&lt;&gt;"",ForbDraft!C173,""),"")</f>
        <v/>
      </c>
      <c r="D160" s="135" t="str">
        <f>IFERROR(IF(ForbDraft!O173&lt;&gt;"",ForbDraft!O173,""),"")</f>
        <v/>
      </c>
      <c r="E160" s="190" t="str">
        <f>IFERROR(IF(ForbDraft!I173&lt;&gt;"",TEXT(ForbDraft!I173,"#,##0.00"),""),"")</f>
        <v/>
      </c>
      <c r="F160" s="191" t="str">
        <f>IFERROR(IF(ForbDraft!F173&lt;&gt;"",ForbDraft!F173,""),"")</f>
        <v/>
      </c>
      <c r="G160" s="135" t="str">
        <f>IFERROR(IF(ForbCalc!D158&lt;&gt;"",ForbCalc!D158,""),"")</f>
        <v/>
      </c>
      <c r="H160" s="192" t="str">
        <f>IFERROR(IF(ForbCalc!E158&lt;&gt;"",ForbCalc!E158,""),"")</f>
        <v/>
      </c>
    </row>
    <row r="161" spans="1:8" s="1" customFormat="1" x14ac:dyDescent="0.2">
      <c r="A161" s="152"/>
      <c r="B161" s="174" t="str">
        <f>IFERROR(IF(ForbDraft!B174&lt;&gt;"",ForbDraft!B174,""),"")</f>
        <v/>
      </c>
      <c r="C161" s="189" t="str">
        <f>IFERROR(IF(ForbDraft!C174&lt;&gt;"",ForbDraft!C174,""),"")</f>
        <v/>
      </c>
      <c r="D161" s="135" t="str">
        <f>IFERROR(IF(ForbDraft!O174&lt;&gt;"",ForbDraft!O174,""),"")</f>
        <v/>
      </c>
      <c r="E161" s="190" t="str">
        <f>IFERROR(IF(ForbDraft!I174&lt;&gt;"",TEXT(ForbDraft!I174,"#,##0.00"),""),"")</f>
        <v/>
      </c>
      <c r="F161" s="191" t="str">
        <f>IFERROR(IF(ForbDraft!F174&lt;&gt;"",ForbDraft!F174,""),"")</f>
        <v/>
      </c>
      <c r="G161" s="135" t="str">
        <f>IFERROR(IF(ForbCalc!D159&lt;&gt;"",ForbCalc!D159,""),"")</f>
        <v/>
      </c>
      <c r="H161" s="192" t="str">
        <f>IFERROR(IF(ForbCalc!E159&lt;&gt;"",ForbCalc!E159,""),"")</f>
        <v/>
      </c>
    </row>
    <row r="162" spans="1:8" s="1" customFormat="1" x14ac:dyDescent="0.2">
      <c r="A162" s="152"/>
      <c r="B162" s="174" t="str">
        <f>IFERROR(IF(ForbDraft!B175&lt;&gt;"",ForbDraft!B175,""),"")</f>
        <v/>
      </c>
      <c r="C162" s="189" t="str">
        <f>IFERROR(IF(ForbDraft!C175&lt;&gt;"",ForbDraft!C175,""),"")</f>
        <v/>
      </c>
      <c r="D162" s="135" t="str">
        <f>IFERROR(IF(ForbDraft!O175&lt;&gt;"",ForbDraft!O175,""),"")</f>
        <v/>
      </c>
      <c r="E162" s="190" t="str">
        <f>IFERROR(IF(ForbDraft!I175&lt;&gt;"",TEXT(ForbDraft!I175,"#,##0.00"),""),"")</f>
        <v/>
      </c>
      <c r="F162" s="191" t="str">
        <f>IFERROR(IF(ForbDraft!F175&lt;&gt;"",ForbDraft!F175,""),"")</f>
        <v/>
      </c>
      <c r="G162" s="135" t="str">
        <f>IFERROR(IF(ForbCalc!D160&lt;&gt;"",ForbCalc!D160,""),"")</f>
        <v/>
      </c>
      <c r="H162" s="192" t="str">
        <f>IFERROR(IF(ForbCalc!E160&lt;&gt;"",ForbCalc!E160,""),"")</f>
        <v/>
      </c>
    </row>
    <row r="163" spans="1:8" s="1" customFormat="1" x14ac:dyDescent="0.2">
      <c r="A163" s="152"/>
      <c r="B163" s="174" t="str">
        <f>IFERROR(IF(ForbDraft!B176&lt;&gt;"",ForbDraft!B176,""),"")</f>
        <v/>
      </c>
      <c r="C163" s="189" t="str">
        <f>IFERROR(IF(ForbDraft!C176&lt;&gt;"",ForbDraft!C176,""),"")</f>
        <v/>
      </c>
      <c r="D163" s="135" t="str">
        <f>IFERROR(IF(ForbDraft!O176&lt;&gt;"",ForbDraft!O176,""),"")</f>
        <v/>
      </c>
      <c r="E163" s="190" t="str">
        <f>IFERROR(IF(ForbDraft!I176&lt;&gt;"",TEXT(ForbDraft!I176,"#,##0.00"),""),"")</f>
        <v/>
      </c>
      <c r="F163" s="191" t="str">
        <f>IFERROR(IF(ForbDraft!F176&lt;&gt;"",ForbDraft!F176,""),"")</f>
        <v/>
      </c>
      <c r="G163" s="135" t="str">
        <f>IFERROR(IF(ForbCalc!D161&lt;&gt;"",ForbCalc!D161,""),"")</f>
        <v/>
      </c>
      <c r="H163" s="192" t="str">
        <f>IFERROR(IF(ForbCalc!E161&lt;&gt;"",ForbCalc!E161,""),"")</f>
        <v/>
      </c>
    </row>
    <row r="164" spans="1:8" s="1" customFormat="1" x14ac:dyDescent="0.2">
      <c r="A164" s="152"/>
      <c r="B164" s="174" t="str">
        <f>IFERROR(IF(ForbDraft!B177&lt;&gt;"",ForbDraft!B177,""),"")</f>
        <v/>
      </c>
      <c r="C164" s="189" t="str">
        <f>IFERROR(IF(ForbDraft!C177&lt;&gt;"",ForbDraft!C177,""),"")</f>
        <v/>
      </c>
      <c r="D164" s="135" t="str">
        <f>IFERROR(IF(ForbDraft!O177&lt;&gt;"",ForbDraft!O177,""),"")</f>
        <v/>
      </c>
      <c r="E164" s="190" t="str">
        <f>IFERROR(IF(ForbDraft!I177&lt;&gt;"",TEXT(ForbDraft!I177,"#,##0.00"),""),"")</f>
        <v/>
      </c>
      <c r="F164" s="191" t="str">
        <f>IFERROR(IF(ForbDraft!F177&lt;&gt;"",ForbDraft!F177,""),"")</f>
        <v/>
      </c>
      <c r="G164" s="135" t="str">
        <f>IFERROR(IF(ForbCalc!D162&lt;&gt;"",ForbCalc!D162,""),"")</f>
        <v/>
      </c>
      <c r="H164" s="192" t="str">
        <f>IFERROR(IF(ForbCalc!E162&lt;&gt;"",ForbCalc!E162,""),"")</f>
        <v/>
      </c>
    </row>
    <row r="165" spans="1:8" s="1" customFormat="1" x14ac:dyDescent="0.2">
      <c r="A165" s="152"/>
      <c r="B165" s="174" t="str">
        <f>IFERROR(IF(ForbDraft!B178&lt;&gt;"",ForbDraft!B178,""),"")</f>
        <v/>
      </c>
      <c r="C165" s="189" t="str">
        <f>IFERROR(IF(ForbDraft!C178&lt;&gt;"",ForbDraft!C178,""),"")</f>
        <v/>
      </c>
      <c r="D165" s="135" t="str">
        <f>IFERROR(IF(ForbDraft!O178&lt;&gt;"",ForbDraft!O178,""),"")</f>
        <v/>
      </c>
      <c r="E165" s="190" t="str">
        <f>IFERROR(IF(ForbDraft!I178&lt;&gt;"",TEXT(ForbDraft!I178,"#,##0.00"),""),"")</f>
        <v/>
      </c>
      <c r="F165" s="191" t="str">
        <f>IFERROR(IF(ForbDraft!F178&lt;&gt;"",ForbDraft!F178,""),"")</f>
        <v/>
      </c>
      <c r="G165" s="135" t="str">
        <f>IFERROR(IF(ForbCalc!D163&lt;&gt;"",ForbCalc!D163,""),"")</f>
        <v/>
      </c>
      <c r="H165" s="192" t="str">
        <f>IFERROR(IF(ForbCalc!E163&lt;&gt;"",ForbCalc!E163,""),"")</f>
        <v/>
      </c>
    </row>
    <row r="166" spans="1:8" s="1" customFormat="1" x14ac:dyDescent="0.2">
      <c r="A166" s="152"/>
      <c r="B166" s="174" t="str">
        <f>IFERROR(IF(ForbDraft!B179&lt;&gt;"",ForbDraft!B179,""),"")</f>
        <v/>
      </c>
      <c r="C166" s="189" t="str">
        <f>IFERROR(IF(ForbDraft!C179&lt;&gt;"",ForbDraft!C179,""),"")</f>
        <v/>
      </c>
      <c r="D166" s="135" t="str">
        <f>IFERROR(IF(ForbDraft!O179&lt;&gt;"",ForbDraft!O179,""),"")</f>
        <v/>
      </c>
      <c r="E166" s="190" t="str">
        <f>IFERROR(IF(ForbDraft!I179&lt;&gt;"",TEXT(ForbDraft!I179,"#,##0.00"),""),"")</f>
        <v/>
      </c>
      <c r="F166" s="191" t="str">
        <f>IFERROR(IF(ForbDraft!F179&lt;&gt;"",ForbDraft!F179,""),"")</f>
        <v/>
      </c>
      <c r="G166" s="135" t="str">
        <f>IFERROR(IF(ForbCalc!D164&lt;&gt;"",ForbCalc!D164,""),"")</f>
        <v/>
      </c>
      <c r="H166" s="192" t="str">
        <f>IFERROR(IF(ForbCalc!E164&lt;&gt;"",ForbCalc!E164,""),"")</f>
        <v/>
      </c>
    </row>
    <row r="167" spans="1:8" s="1" customFormat="1" x14ac:dyDescent="0.2">
      <c r="A167" s="152"/>
      <c r="B167" s="174" t="str">
        <f>IFERROR(IF(ForbDraft!B180&lt;&gt;"",ForbDraft!B180,""),"")</f>
        <v/>
      </c>
      <c r="C167" s="189" t="str">
        <f>IFERROR(IF(ForbDraft!C180&lt;&gt;"",ForbDraft!C180,""),"")</f>
        <v/>
      </c>
      <c r="D167" s="135" t="str">
        <f>IFERROR(IF(ForbDraft!O180&lt;&gt;"",ForbDraft!O180,""),"")</f>
        <v/>
      </c>
      <c r="E167" s="190" t="str">
        <f>IFERROR(IF(ForbDraft!I180&lt;&gt;"",TEXT(ForbDraft!I180,"#,##0.00"),""),"")</f>
        <v/>
      </c>
      <c r="F167" s="191" t="str">
        <f>IFERROR(IF(ForbDraft!F180&lt;&gt;"",ForbDraft!F180,""),"")</f>
        <v/>
      </c>
      <c r="G167" s="135" t="str">
        <f>IFERROR(IF(ForbCalc!D165&lt;&gt;"",ForbCalc!D165,""),"")</f>
        <v/>
      </c>
      <c r="H167" s="192" t="str">
        <f>IFERROR(IF(ForbCalc!E165&lt;&gt;"",ForbCalc!E165,""),"")</f>
        <v/>
      </c>
    </row>
    <row r="168" spans="1:8" s="1" customFormat="1" x14ac:dyDescent="0.2">
      <c r="A168" s="152"/>
      <c r="B168" s="174" t="str">
        <f>IFERROR(IF(ForbDraft!B181&lt;&gt;"",ForbDraft!B181,""),"")</f>
        <v/>
      </c>
      <c r="C168" s="189" t="str">
        <f>IFERROR(IF(ForbDraft!C181&lt;&gt;"",ForbDraft!C181,""),"")</f>
        <v/>
      </c>
      <c r="D168" s="135" t="str">
        <f>IFERROR(IF(ForbDraft!O181&lt;&gt;"",ForbDraft!O181,""),"")</f>
        <v/>
      </c>
      <c r="E168" s="190" t="str">
        <f>IFERROR(IF(ForbDraft!I181&lt;&gt;"",TEXT(ForbDraft!I181,"#,##0.00"),""),"")</f>
        <v/>
      </c>
      <c r="F168" s="191" t="str">
        <f>IFERROR(IF(ForbDraft!F181&lt;&gt;"",ForbDraft!F181,""),"")</f>
        <v/>
      </c>
      <c r="G168" s="135" t="str">
        <f>IFERROR(IF(ForbCalc!D166&lt;&gt;"",ForbCalc!D166,""),"")</f>
        <v/>
      </c>
      <c r="H168" s="192" t="str">
        <f>IFERROR(IF(ForbCalc!E166&lt;&gt;"",ForbCalc!E166,""),"")</f>
        <v/>
      </c>
    </row>
    <row r="169" spans="1:8" s="1" customFormat="1" x14ac:dyDescent="0.2">
      <c r="A169" s="152"/>
      <c r="B169" s="174" t="str">
        <f>IFERROR(IF(ForbDraft!B182&lt;&gt;"",ForbDraft!B182,""),"")</f>
        <v/>
      </c>
      <c r="C169" s="189" t="str">
        <f>IFERROR(IF(ForbDraft!C182&lt;&gt;"",ForbDraft!C182,""),"")</f>
        <v/>
      </c>
      <c r="D169" s="135" t="str">
        <f>IFERROR(IF(ForbDraft!O182&lt;&gt;"",ForbDraft!O182,""),"")</f>
        <v/>
      </c>
      <c r="E169" s="190" t="str">
        <f>IFERROR(IF(ForbDraft!I182&lt;&gt;"",TEXT(ForbDraft!I182,"#,##0.00"),""),"")</f>
        <v/>
      </c>
      <c r="F169" s="191" t="str">
        <f>IFERROR(IF(ForbDraft!F182&lt;&gt;"",ForbDraft!F182,""),"")</f>
        <v/>
      </c>
      <c r="G169" s="135" t="str">
        <f>IFERROR(IF(ForbCalc!D167&lt;&gt;"",ForbCalc!D167,""),"")</f>
        <v/>
      </c>
      <c r="H169" s="192" t="str">
        <f>IFERROR(IF(ForbCalc!E167&lt;&gt;"",ForbCalc!E167,""),"")</f>
        <v/>
      </c>
    </row>
    <row r="170" spans="1:8" s="1" customFormat="1" x14ac:dyDescent="0.2">
      <c r="A170" s="152"/>
      <c r="B170" s="174" t="str">
        <f>IFERROR(IF(ForbDraft!B183&lt;&gt;"",ForbDraft!B183,""),"")</f>
        <v/>
      </c>
      <c r="C170" s="189" t="str">
        <f>IFERROR(IF(ForbDraft!C183&lt;&gt;"",ForbDraft!C183,""),"")</f>
        <v/>
      </c>
      <c r="D170" s="135" t="str">
        <f>IFERROR(IF(ForbDraft!O183&lt;&gt;"",ForbDraft!O183,""),"")</f>
        <v/>
      </c>
      <c r="E170" s="190" t="str">
        <f>IFERROR(IF(ForbDraft!I183&lt;&gt;"",TEXT(ForbDraft!I183,"#,##0.00"),""),"")</f>
        <v/>
      </c>
      <c r="F170" s="191" t="str">
        <f>IFERROR(IF(ForbDraft!F183&lt;&gt;"",ForbDraft!F183,""),"")</f>
        <v/>
      </c>
      <c r="G170" s="135" t="str">
        <f>IFERROR(IF(ForbCalc!D168&lt;&gt;"",ForbCalc!D168,""),"")</f>
        <v/>
      </c>
      <c r="H170" s="192" t="str">
        <f>IFERROR(IF(ForbCalc!E168&lt;&gt;"",ForbCalc!E168,""),"")</f>
        <v/>
      </c>
    </row>
    <row r="171" spans="1:8" s="1" customFormat="1" x14ac:dyDescent="0.2">
      <c r="A171" s="152"/>
      <c r="B171" s="174" t="str">
        <f>IFERROR(IF(ForbDraft!B184&lt;&gt;"",ForbDraft!B184,""),"")</f>
        <v/>
      </c>
      <c r="C171" s="189" t="str">
        <f>IFERROR(IF(ForbDraft!C184&lt;&gt;"",ForbDraft!C184,""),"")</f>
        <v/>
      </c>
      <c r="D171" s="135" t="str">
        <f>IFERROR(IF(ForbDraft!O184&lt;&gt;"",ForbDraft!O184,""),"")</f>
        <v/>
      </c>
      <c r="E171" s="190" t="str">
        <f>IFERROR(IF(ForbDraft!I184&lt;&gt;"",TEXT(ForbDraft!I184,"#,##0.00"),""),"")</f>
        <v/>
      </c>
      <c r="F171" s="191" t="str">
        <f>IFERROR(IF(ForbDraft!F184&lt;&gt;"",ForbDraft!F184,""),"")</f>
        <v/>
      </c>
      <c r="G171" s="135" t="str">
        <f>IFERROR(IF(ForbCalc!D169&lt;&gt;"",ForbCalc!D169,""),"")</f>
        <v/>
      </c>
      <c r="H171" s="192" t="str">
        <f>IFERROR(IF(ForbCalc!E169&lt;&gt;"",ForbCalc!E169,""),"")</f>
        <v/>
      </c>
    </row>
    <row r="172" spans="1:8" s="1" customFormat="1" x14ac:dyDescent="0.2">
      <c r="A172" s="152"/>
      <c r="B172" s="174" t="str">
        <f>IFERROR(IF(ForbDraft!B185&lt;&gt;"",ForbDraft!B185,""),"")</f>
        <v/>
      </c>
      <c r="C172" s="189" t="str">
        <f>IFERROR(IF(ForbDraft!C185&lt;&gt;"",ForbDraft!C185,""),"")</f>
        <v/>
      </c>
      <c r="D172" s="135" t="str">
        <f>IFERROR(IF(ForbDraft!O185&lt;&gt;"",ForbDraft!O185,""),"")</f>
        <v/>
      </c>
      <c r="E172" s="190" t="str">
        <f>IFERROR(IF(ForbDraft!I185&lt;&gt;"",TEXT(ForbDraft!I185,"#,##0.00"),""),"")</f>
        <v/>
      </c>
      <c r="F172" s="191" t="str">
        <f>IFERROR(IF(ForbDraft!F185&lt;&gt;"",ForbDraft!F185,""),"")</f>
        <v/>
      </c>
      <c r="G172" s="135" t="str">
        <f>IFERROR(IF(ForbCalc!D170&lt;&gt;"",ForbCalc!D170,""),"")</f>
        <v/>
      </c>
      <c r="H172" s="192" t="str">
        <f>IFERROR(IF(ForbCalc!E170&lt;&gt;"",ForbCalc!E170,""),"")</f>
        <v/>
      </c>
    </row>
    <row r="173" spans="1:8" s="1" customFormat="1" x14ac:dyDescent="0.2">
      <c r="A173" s="152"/>
      <c r="B173" s="174" t="str">
        <f>IFERROR(IF(ForbDraft!B186&lt;&gt;"",ForbDraft!B186,""),"")</f>
        <v/>
      </c>
      <c r="C173" s="189" t="str">
        <f>IFERROR(IF(ForbDraft!C186&lt;&gt;"",ForbDraft!C186,""),"")</f>
        <v/>
      </c>
      <c r="D173" s="135" t="str">
        <f>IFERROR(IF(ForbDraft!O186&lt;&gt;"",ForbDraft!O186,""),"")</f>
        <v/>
      </c>
      <c r="E173" s="190" t="str">
        <f>IFERROR(IF(ForbDraft!I186&lt;&gt;"",TEXT(ForbDraft!I186,"#,##0.00"),""),"")</f>
        <v/>
      </c>
      <c r="F173" s="191" t="str">
        <f>IFERROR(IF(ForbDraft!F186&lt;&gt;"",ForbDraft!F186,""),"")</f>
        <v/>
      </c>
      <c r="G173" s="135" t="str">
        <f>IFERROR(IF(ForbCalc!D171&lt;&gt;"",ForbCalc!D171,""),"")</f>
        <v/>
      </c>
      <c r="H173" s="192" t="str">
        <f>IFERROR(IF(ForbCalc!E171&lt;&gt;"",ForbCalc!E171,""),"")</f>
        <v/>
      </c>
    </row>
    <row r="174" spans="1:8" s="1" customFormat="1" x14ac:dyDescent="0.2">
      <c r="A174" s="152"/>
      <c r="B174" s="174" t="str">
        <f>IFERROR(IF(ForbDraft!B187&lt;&gt;"",ForbDraft!B187,""),"")</f>
        <v/>
      </c>
      <c r="C174" s="189" t="str">
        <f>IFERROR(IF(ForbDraft!C187&lt;&gt;"",ForbDraft!C187,""),"")</f>
        <v/>
      </c>
      <c r="D174" s="135" t="str">
        <f>IFERROR(IF(ForbDraft!O187&lt;&gt;"",ForbDraft!O187,""),"")</f>
        <v/>
      </c>
      <c r="E174" s="190" t="str">
        <f>IFERROR(IF(ForbDraft!I187&lt;&gt;"",TEXT(ForbDraft!I187,"#,##0.00"),""),"")</f>
        <v/>
      </c>
      <c r="F174" s="191" t="str">
        <f>IFERROR(IF(ForbDraft!F187&lt;&gt;"",ForbDraft!F187,""),"")</f>
        <v/>
      </c>
      <c r="G174" s="135" t="str">
        <f>IFERROR(IF(ForbCalc!D172&lt;&gt;"",ForbCalc!D172,""),"")</f>
        <v/>
      </c>
      <c r="H174" s="192" t="str">
        <f>IFERROR(IF(ForbCalc!E172&lt;&gt;"",ForbCalc!E172,""),"")</f>
        <v/>
      </c>
    </row>
    <row r="175" spans="1:8" s="1" customFormat="1" x14ac:dyDescent="0.2">
      <c r="A175" s="152"/>
      <c r="B175" s="174" t="str">
        <f>IFERROR(IF(ForbDraft!B188&lt;&gt;"",ForbDraft!B188,""),"")</f>
        <v/>
      </c>
      <c r="C175" s="189" t="str">
        <f>IFERROR(IF(ForbDraft!C188&lt;&gt;"",ForbDraft!C188,""),"")</f>
        <v/>
      </c>
      <c r="D175" s="135" t="str">
        <f>IFERROR(IF(ForbDraft!O188&lt;&gt;"",ForbDraft!O188,""),"")</f>
        <v/>
      </c>
      <c r="E175" s="190" t="str">
        <f>IFERROR(IF(ForbDraft!I188&lt;&gt;"",TEXT(ForbDraft!I188,"#,##0.00"),""),"")</f>
        <v/>
      </c>
      <c r="F175" s="191" t="str">
        <f>IFERROR(IF(ForbDraft!F188&lt;&gt;"",ForbDraft!F188,""),"")</f>
        <v/>
      </c>
      <c r="G175" s="135" t="str">
        <f>IFERROR(IF(ForbCalc!D173&lt;&gt;"",ForbCalc!D173,""),"")</f>
        <v/>
      </c>
      <c r="H175" s="192" t="str">
        <f>IFERROR(IF(ForbCalc!E173&lt;&gt;"",ForbCalc!E173,""),"")</f>
        <v/>
      </c>
    </row>
    <row r="176" spans="1:8" s="1" customFormat="1" x14ac:dyDescent="0.2">
      <c r="A176" s="152"/>
      <c r="B176" s="174" t="str">
        <f>IFERROR(IF(ForbDraft!B189&lt;&gt;"",ForbDraft!B189,""),"")</f>
        <v/>
      </c>
      <c r="C176" s="189" t="str">
        <f>IFERROR(IF(ForbDraft!C189&lt;&gt;"",ForbDraft!C189,""),"")</f>
        <v/>
      </c>
      <c r="D176" s="135" t="str">
        <f>IFERROR(IF(ForbDraft!O189&lt;&gt;"",ForbDraft!O189,""),"")</f>
        <v/>
      </c>
      <c r="E176" s="190" t="str">
        <f>IFERROR(IF(ForbDraft!I189&lt;&gt;"",TEXT(ForbDraft!I189,"#,##0.00"),""),"")</f>
        <v/>
      </c>
      <c r="F176" s="191" t="str">
        <f>IFERROR(IF(ForbDraft!F189&lt;&gt;"",ForbDraft!F189,""),"")</f>
        <v/>
      </c>
      <c r="G176" s="135" t="str">
        <f>IFERROR(IF(ForbCalc!D174&lt;&gt;"",ForbCalc!D174,""),"")</f>
        <v/>
      </c>
      <c r="H176" s="192" t="str">
        <f>IFERROR(IF(ForbCalc!E174&lt;&gt;"",ForbCalc!E174,""),"")</f>
        <v/>
      </c>
    </row>
    <row r="177" spans="1:8" s="1" customFormat="1" x14ac:dyDescent="0.2">
      <c r="A177" s="152"/>
      <c r="B177" s="174" t="str">
        <f>IFERROR(IF(ForbDraft!B190&lt;&gt;"",ForbDraft!B190,""),"")</f>
        <v/>
      </c>
      <c r="C177" s="189" t="str">
        <f>IFERROR(IF(ForbDraft!C190&lt;&gt;"",ForbDraft!C190,""),"")</f>
        <v/>
      </c>
      <c r="D177" s="135" t="str">
        <f>IFERROR(IF(ForbDraft!O190&lt;&gt;"",ForbDraft!O190,""),"")</f>
        <v/>
      </c>
      <c r="E177" s="190" t="str">
        <f>IFERROR(IF(ForbDraft!I190&lt;&gt;"",TEXT(ForbDraft!I190,"#,##0.00"),""),"")</f>
        <v/>
      </c>
      <c r="F177" s="191" t="str">
        <f>IFERROR(IF(ForbDraft!F190&lt;&gt;"",ForbDraft!F190,""),"")</f>
        <v/>
      </c>
      <c r="G177" s="135" t="str">
        <f>IFERROR(IF(ForbCalc!D175&lt;&gt;"",ForbCalc!D175,""),"")</f>
        <v/>
      </c>
      <c r="H177" s="192" t="str">
        <f>IFERROR(IF(ForbCalc!E175&lt;&gt;"",ForbCalc!E175,""),"")</f>
        <v/>
      </c>
    </row>
    <row r="178" spans="1:8" s="1" customFormat="1" x14ac:dyDescent="0.2">
      <c r="A178" s="152"/>
      <c r="B178" s="174" t="str">
        <f>IFERROR(IF(ForbDraft!B191&lt;&gt;"",ForbDraft!B191,""),"")</f>
        <v/>
      </c>
      <c r="C178" s="189" t="str">
        <f>IFERROR(IF(ForbDraft!C191&lt;&gt;"",ForbDraft!C191,""),"")</f>
        <v/>
      </c>
      <c r="D178" s="135" t="str">
        <f>IFERROR(IF(ForbDraft!O191&lt;&gt;"",ForbDraft!O191,""),"")</f>
        <v/>
      </c>
      <c r="E178" s="190" t="str">
        <f>IFERROR(IF(ForbDraft!I191&lt;&gt;"",TEXT(ForbDraft!I191,"#,##0.00"),""),"")</f>
        <v/>
      </c>
      <c r="F178" s="191" t="str">
        <f>IFERROR(IF(ForbDraft!F191&lt;&gt;"",ForbDraft!F191,""),"")</f>
        <v/>
      </c>
      <c r="G178" s="135" t="str">
        <f>IFERROR(IF(ForbCalc!D176&lt;&gt;"",ForbCalc!D176,""),"")</f>
        <v/>
      </c>
      <c r="H178" s="192" t="str">
        <f>IFERROR(IF(ForbCalc!E176&lt;&gt;"",ForbCalc!E176,""),"")</f>
        <v/>
      </c>
    </row>
    <row r="179" spans="1:8" s="1" customFormat="1" x14ac:dyDescent="0.2">
      <c r="A179" s="152"/>
      <c r="B179" s="174" t="str">
        <f>IFERROR(IF(ForbDraft!B192&lt;&gt;"",ForbDraft!B192,""),"")</f>
        <v/>
      </c>
      <c r="C179" s="189" t="str">
        <f>IFERROR(IF(ForbDraft!C192&lt;&gt;"",ForbDraft!C192,""),"")</f>
        <v/>
      </c>
      <c r="D179" s="135" t="str">
        <f>IFERROR(IF(ForbDraft!O192&lt;&gt;"",ForbDraft!O192,""),"")</f>
        <v/>
      </c>
      <c r="E179" s="190" t="str">
        <f>IFERROR(IF(ForbDraft!I192&lt;&gt;"",TEXT(ForbDraft!I192,"#,##0.00"),""),"")</f>
        <v/>
      </c>
      <c r="F179" s="191" t="str">
        <f>IFERROR(IF(ForbDraft!F192&lt;&gt;"",ForbDraft!F192,""),"")</f>
        <v/>
      </c>
      <c r="G179" s="135" t="str">
        <f>IFERROR(IF(ForbCalc!D177&lt;&gt;"",ForbCalc!D177,""),"")</f>
        <v/>
      </c>
      <c r="H179" s="192" t="str">
        <f>IFERROR(IF(ForbCalc!E177&lt;&gt;"",ForbCalc!E177,""),"")</f>
        <v/>
      </c>
    </row>
    <row r="180" spans="1:8" s="1" customFormat="1" x14ac:dyDescent="0.2">
      <c r="A180" s="152"/>
      <c r="B180" s="174" t="str">
        <f>IFERROR(IF(ForbDraft!B193&lt;&gt;"",ForbDraft!B193,""),"")</f>
        <v/>
      </c>
      <c r="C180" s="189" t="str">
        <f>IFERROR(IF(ForbDraft!C193&lt;&gt;"",ForbDraft!C193,""),"")</f>
        <v/>
      </c>
      <c r="D180" s="135" t="str">
        <f>IFERROR(IF(ForbDraft!O193&lt;&gt;"",ForbDraft!O193,""),"")</f>
        <v/>
      </c>
      <c r="E180" s="190" t="str">
        <f>IFERROR(IF(ForbDraft!I193&lt;&gt;"",TEXT(ForbDraft!I193,"#,##0.00"),""),"")</f>
        <v/>
      </c>
      <c r="F180" s="191" t="str">
        <f>IFERROR(IF(ForbDraft!F193&lt;&gt;"",ForbDraft!F193,""),"")</f>
        <v/>
      </c>
      <c r="G180" s="135" t="str">
        <f>IFERROR(IF(ForbCalc!D178&lt;&gt;"",ForbCalc!D178,""),"")</f>
        <v/>
      </c>
      <c r="H180" s="192" t="str">
        <f>IFERROR(IF(ForbCalc!E178&lt;&gt;"",ForbCalc!E178,""),"")</f>
        <v/>
      </c>
    </row>
    <row r="181" spans="1:8" s="1" customFormat="1" x14ac:dyDescent="0.2">
      <c r="A181" s="152"/>
      <c r="B181" s="174" t="str">
        <f>IFERROR(IF(ForbDraft!B194&lt;&gt;"",ForbDraft!B194,""),"")</f>
        <v/>
      </c>
      <c r="C181" s="189" t="str">
        <f>IFERROR(IF(ForbDraft!C194&lt;&gt;"",ForbDraft!C194,""),"")</f>
        <v/>
      </c>
      <c r="D181" s="135" t="str">
        <f>IFERROR(IF(ForbDraft!O194&lt;&gt;"",ForbDraft!O194,""),"")</f>
        <v/>
      </c>
      <c r="E181" s="190" t="str">
        <f>IFERROR(IF(ForbDraft!I194&lt;&gt;"",TEXT(ForbDraft!I194,"#,##0.00"),""),"")</f>
        <v/>
      </c>
      <c r="F181" s="191" t="str">
        <f>IFERROR(IF(ForbDraft!F194&lt;&gt;"",ForbDraft!F194,""),"")</f>
        <v/>
      </c>
      <c r="G181" s="135" t="str">
        <f>IFERROR(IF(ForbCalc!D179&lt;&gt;"",ForbCalc!D179,""),"")</f>
        <v/>
      </c>
      <c r="H181" s="192" t="str">
        <f>IFERROR(IF(ForbCalc!E179&lt;&gt;"",ForbCalc!E179,""),"")</f>
        <v/>
      </c>
    </row>
    <row r="182" spans="1:8" s="1" customFormat="1" x14ac:dyDescent="0.2">
      <c r="A182" s="152"/>
      <c r="B182" s="174" t="str">
        <f>IFERROR(IF(ForbDraft!B195&lt;&gt;"",ForbDraft!B195,""),"")</f>
        <v/>
      </c>
      <c r="C182" s="189" t="str">
        <f>IFERROR(IF(ForbDraft!C195&lt;&gt;"",ForbDraft!C195,""),"")</f>
        <v/>
      </c>
      <c r="D182" s="135" t="str">
        <f>IFERROR(IF(ForbDraft!O195&lt;&gt;"",ForbDraft!O195,""),"")</f>
        <v/>
      </c>
      <c r="E182" s="190" t="str">
        <f>IFERROR(IF(ForbDraft!I195&lt;&gt;"",TEXT(ForbDraft!I195,"#,##0.00"),""),"")</f>
        <v/>
      </c>
      <c r="F182" s="191" t="str">
        <f>IFERROR(IF(ForbDraft!F195&lt;&gt;"",ForbDraft!F195,""),"")</f>
        <v/>
      </c>
      <c r="G182" s="135" t="str">
        <f>IFERROR(IF(ForbCalc!D180&lt;&gt;"",ForbCalc!D180,""),"")</f>
        <v/>
      </c>
      <c r="H182" s="192" t="str">
        <f>IFERROR(IF(ForbCalc!E180&lt;&gt;"",ForbCalc!E180,""),"")</f>
        <v/>
      </c>
    </row>
    <row r="183" spans="1:8" s="1" customFormat="1" x14ac:dyDescent="0.2">
      <c r="A183" s="152"/>
      <c r="B183" s="174" t="str">
        <f>IFERROR(IF(ForbDraft!B196&lt;&gt;"",ForbDraft!B196,""),"")</f>
        <v/>
      </c>
      <c r="C183" s="189" t="str">
        <f>IFERROR(IF(ForbDraft!C196&lt;&gt;"",ForbDraft!C196,""),"")</f>
        <v/>
      </c>
      <c r="D183" s="135" t="str">
        <f>IFERROR(IF(ForbDraft!O196&lt;&gt;"",ForbDraft!O196,""),"")</f>
        <v/>
      </c>
      <c r="E183" s="190" t="str">
        <f>IFERROR(IF(ForbDraft!I196&lt;&gt;"",TEXT(ForbDraft!I196,"#,##0.00"),""),"")</f>
        <v/>
      </c>
      <c r="F183" s="191" t="str">
        <f>IFERROR(IF(ForbDraft!F196&lt;&gt;"",ForbDraft!F196,""),"")</f>
        <v/>
      </c>
      <c r="G183" s="135" t="str">
        <f>IFERROR(IF(ForbCalc!D181&lt;&gt;"",ForbCalc!D181,""),"")</f>
        <v/>
      </c>
      <c r="H183" s="192" t="str">
        <f>IFERROR(IF(ForbCalc!E181&lt;&gt;"",ForbCalc!E181,""),"")</f>
        <v/>
      </c>
    </row>
    <row r="184" spans="1:8" s="1" customFormat="1" x14ac:dyDescent="0.2">
      <c r="A184" s="152"/>
      <c r="B184" s="174" t="str">
        <f>IFERROR(IF(ForbDraft!B197&lt;&gt;"",ForbDraft!B197,""),"")</f>
        <v/>
      </c>
      <c r="C184" s="189" t="str">
        <f>IFERROR(IF(ForbDraft!C197&lt;&gt;"",ForbDraft!C197,""),"")</f>
        <v/>
      </c>
      <c r="D184" s="135" t="str">
        <f>IFERROR(IF(ForbDraft!O197&lt;&gt;"",ForbDraft!O197,""),"")</f>
        <v/>
      </c>
      <c r="E184" s="190" t="str">
        <f>IFERROR(IF(ForbDraft!I197&lt;&gt;"",TEXT(ForbDraft!I197,"#,##0.00"),""),"")</f>
        <v/>
      </c>
      <c r="F184" s="191" t="str">
        <f>IFERROR(IF(ForbDraft!F197&lt;&gt;"",ForbDraft!F197,""),"")</f>
        <v/>
      </c>
      <c r="G184" s="135" t="str">
        <f>IFERROR(IF(ForbCalc!D182&lt;&gt;"",ForbCalc!D182,""),"")</f>
        <v/>
      </c>
      <c r="H184" s="192" t="str">
        <f>IFERROR(IF(ForbCalc!E182&lt;&gt;"",ForbCalc!E182,""),"")</f>
        <v/>
      </c>
    </row>
    <row r="185" spans="1:8" s="1" customFormat="1" x14ac:dyDescent="0.2">
      <c r="A185" s="152"/>
      <c r="B185" s="174" t="str">
        <f>IFERROR(IF(ForbDraft!B198&lt;&gt;"",ForbDraft!B198,""),"")</f>
        <v/>
      </c>
      <c r="C185" s="189" t="str">
        <f>IFERROR(IF(ForbDraft!C198&lt;&gt;"",ForbDraft!C198,""),"")</f>
        <v/>
      </c>
      <c r="D185" s="135" t="str">
        <f>IFERROR(IF(ForbDraft!O198&lt;&gt;"",ForbDraft!O198,""),"")</f>
        <v/>
      </c>
      <c r="E185" s="190" t="str">
        <f>IFERROR(IF(ForbDraft!I198&lt;&gt;"",TEXT(ForbDraft!I198,"#,##0.00"),""),"")</f>
        <v/>
      </c>
      <c r="F185" s="191" t="str">
        <f>IFERROR(IF(ForbDraft!F198&lt;&gt;"",ForbDraft!F198,""),"")</f>
        <v/>
      </c>
      <c r="G185" s="135" t="str">
        <f>IFERROR(IF(ForbCalc!D183&lt;&gt;"",ForbCalc!D183,""),"")</f>
        <v/>
      </c>
      <c r="H185" s="192" t="str">
        <f>IFERROR(IF(ForbCalc!E183&lt;&gt;"",ForbCalc!E183,""),"")</f>
        <v/>
      </c>
    </row>
    <row r="186" spans="1:8" s="1" customFormat="1" x14ac:dyDescent="0.2">
      <c r="A186" s="152"/>
      <c r="B186" s="174" t="str">
        <f>IFERROR(IF(ForbDraft!B199&lt;&gt;"",ForbDraft!B199,""),"")</f>
        <v/>
      </c>
      <c r="C186" s="189" t="str">
        <f>IFERROR(IF(ForbDraft!C199&lt;&gt;"",ForbDraft!C199,""),"")</f>
        <v/>
      </c>
      <c r="D186" s="135" t="str">
        <f>IFERROR(IF(ForbDraft!O199&lt;&gt;"",ForbDraft!O199,""),"")</f>
        <v/>
      </c>
      <c r="E186" s="190" t="str">
        <f>IFERROR(IF(ForbDraft!I199&lt;&gt;"",TEXT(ForbDraft!I199,"#,##0.00"),""),"")</f>
        <v/>
      </c>
      <c r="F186" s="191" t="str">
        <f>IFERROR(IF(ForbDraft!F199&lt;&gt;"",ForbDraft!F199,""),"")</f>
        <v/>
      </c>
      <c r="G186" s="135" t="str">
        <f>IFERROR(IF(ForbCalc!D184&lt;&gt;"",ForbCalc!D184,""),"")</f>
        <v/>
      </c>
      <c r="H186" s="192" t="str">
        <f>IFERROR(IF(ForbCalc!E184&lt;&gt;"",ForbCalc!E184,""),"")</f>
        <v/>
      </c>
    </row>
    <row r="187" spans="1:8" s="1" customFormat="1" x14ac:dyDescent="0.2">
      <c r="A187" s="152"/>
      <c r="B187" s="174" t="str">
        <f>IFERROR(IF(ForbDraft!B200&lt;&gt;"",ForbDraft!B200,""),"")</f>
        <v/>
      </c>
      <c r="C187" s="189" t="str">
        <f>IFERROR(IF(ForbDraft!C200&lt;&gt;"",ForbDraft!C200,""),"")</f>
        <v/>
      </c>
      <c r="D187" s="135" t="str">
        <f>IFERROR(IF(ForbDraft!O200&lt;&gt;"",ForbDraft!O200,""),"")</f>
        <v/>
      </c>
      <c r="E187" s="190" t="str">
        <f>IFERROR(IF(ForbDraft!I200&lt;&gt;"",TEXT(ForbDraft!I200,"#,##0.00"),""),"")</f>
        <v/>
      </c>
      <c r="F187" s="191" t="str">
        <f>IFERROR(IF(ForbDraft!F200&lt;&gt;"",ForbDraft!F200,""),"")</f>
        <v/>
      </c>
      <c r="G187" s="135" t="str">
        <f>IFERROR(IF(ForbCalc!D185&lt;&gt;"",ForbCalc!D185,""),"")</f>
        <v/>
      </c>
      <c r="H187" s="192" t="str">
        <f>IFERROR(IF(ForbCalc!E185&lt;&gt;"",ForbCalc!E185,""),"")</f>
        <v/>
      </c>
    </row>
    <row r="188" spans="1:8" s="1" customFormat="1" x14ac:dyDescent="0.2">
      <c r="A188" s="152"/>
      <c r="B188" s="174" t="str">
        <f>IFERROR(IF(ForbDraft!B201&lt;&gt;"",ForbDraft!B201,""),"")</f>
        <v/>
      </c>
      <c r="C188" s="189" t="str">
        <f>IFERROR(IF(ForbDraft!C201&lt;&gt;"",ForbDraft!C201,""),"")</f>
        <v/>
      </c>
      <c r="D188" s="135" t="str">
        <f>IFERROR(IF(ForbDraft!O201&lt;&gt;"",ForbDraft!O201,""),"")</f>
        <v/>
      </c>
      <c r="E188" s="190" t="str">
        <f>IFERROR(IF(ForbDraft!I201&lt;&gt;"",TEXT(ForbDraft!I201,"#,##0.00"),""),"")</f>
        <v/>
      </c>
      <c r="F188" s="191" t="str">
        <f>IFERROR(IF(ForbDraft!F201&lt;&gt;"",ForbDraft!F201,""),"")</f>
        <v/>
      </c>
      <c r="G188" s="135" t="str">
        <f>IFERROR(IF(ForbCalc!D186&lt;&gt;"",ForbCalc!D186,""),"")</f>
        <v/>
      </c>
      <c r="H188" s="192" t="str">
        <f>IFERROR(IF(ForbCalc!E186&lt;&gt;"",ForbCalc!E186,""),"")</f>
        <v/>
      </c>
    </row>
    <row r="189" spans="1:8" s="1" customFormat="1" x14ac:dyDescent="0.2">
      <c r="A189" s="152"/>
      <c r="B189" s="174" t="str">
        <f>IFERROR(IF(ForbDraft!B202&lt;&gt;"",ForbDraft!B202,""),"")</f>
        <v/>
      </c>
      <c r="C189" s="189" t="str">
        <f>IFERROR(IF(ForbDraft!C202&lt;&gt;"",ForbDraft!C202,""),"")</f>
        <v/>
      </c>
      <c r="D189" s="135" t="str">
        <f>IFERROR(IF(ForbDraft!O202&lt;&gt;"",ForbDraft!O202,""),"")</f>
        <v/>
      </c>
      <c r="E189" s="190" t="str">
        <f>IFERROR(IF(ForbDraft!I202&lt;&gt;"",TEXT(ForbDraft!I202,"#,##0.00"),""),"")</f>
        <v/>
      </c>
      <c r="F189" s="191" t="str">
        <f>IFERROR(IF(ForbDraft!F202&lt;&gt;"",ForbDraft!F202,""),"")</f>
        <v/>
      </c>
      <c r="G189" s="135" t="str">
        <f>IFERROR(IF(ForbCalc!D187&lt;&gt;"",ForbCalc!D187,""),"")</f>
        <v/>
      </c>
      <c r="H189" s="192" t="str">
        <f>IFERROR(IF(ForbCalc!E187&lt;&gt;"",ForbCalc!E187,""),"")</f>
        <v/>
      </c>
    </row>
    <row r="190" spans="1:8" s="1" customFormat="1" x14ac:dyDescent="0.2">
      <c r="A190" s="152"/>
      <c r="B190" s="174" t="str">
        <f>IFERROR(IF(ForbDraft!B203&lt;&gt;"",ForbDraft!B203,""),"")</f>
        <v/>
      </c>
      <c r="C190" s="189" t="str">
        <f>IFERROR(IF(ForbDraft!C203&lt;&gt;"",ForbDraft!C203,""),"")</f>
        <v/>
      </c>
      <c r="D190" s="135" t="str">
        <f>IFERROR(IF(ForbDraft!O203&lt;&gt;"",ForbDraft!O203,""),"")</f>
        <v/>
      </c>
      <c r="E190" s="190" t="str">
        <f>IFERROR(IF(ForbDraft!I203&lt;&gt;"",TEXT(ForbDraft!I203,"#,##0.00"),""),"")</f>
        <v/>
      </c>
      <c r="F190" s="191" t="str">
        <f>IFERROR(IF(ForbDraft!F203&lt;&gt;"",ForbDraft!F203,""),"")</f>
        <v/>
      </c>
      <c r="G190" s="135" t="str">
        <f>IFERROR(IF(ForbCalc!D188&lt;&gt;"",ForbCalc!D188,""),"")</f>
        <v/>
      </c>
      <c r="H190" s="192" t="str">
        <f>IFERROR(IF(ForbCalc!E188&lt;&gt;"",ForbCalc!E188,""),"")</f>
        <v/>
      </c>
    </row>
    <row r="191" spans="1:8" s="1" customFormat="1" x14ac:dyDescent="0.2">
      <c r="A191" s="152"/>
      <c r="B191" s="174" t="str">
        <f>IFERROR(IF(ForbDraft!B204&lt;&gt;"",ForbDraft!B204,""),"")</f>
        <v/>
      </c>
      <c r="C191" s="189" t="str">
        <f>IFERROR(IF(ForbDraft!C204&lt;&gt;"",ForbDraft!C204,""),"")</f>
        <v/>
      </c>
      <c r="D191" s="135" t="str">
        <f>IFERROR(IF(ForbDraft!O204&lt;&gt;"",ForbDraft!O204,""),"")</f>
        <v/>
      </c>
      <c r="E191" s="190" t="str">
        <f>IFERROR(IF(ForbDraft!I204&lt;&gt;"",TEXT(ForbDraft!I204,"#,##0.00"),""),"")</f>
        <v/>
      </c>
      <c r="F191" s="191" t="str">
        <f>IFERROR(IF(ForbDraft!F204&lt;&gt;"",ForbDraft!F204,""),"")</f>
        <v/>
      </c>
      <c r="G191" s="135" t="str">
        <f>IFERROR(IF(ForbCalc!D189&lt;&gt;"",ForbCalc!D189,""),"")</f>
        <v/>
      </c>
      <c r="H191" s="192" t="str">
        <f>IFERROR(IF(ForbCalc!E189&lt;&gt;"",ForbCalc!E189,""),"")</f>
        <v/>
      </c>
    </row>
    <row r="192" spans="1:8" s="1" customFormat="1" x14ac:dyDescent="0.2">
      <c r="A192" s="152"/>
      <c r="B192" s="174" t="str">
        <f>IFERROR(IF(ForbDraft!B205&lt;&gt;"",ForbDraft!B205,""),"")</f>
        <v/>
      </c>
      <c r="C192" s="189" t="str">
        <f>IFERROR(IF(ForbDraft!C205&lt;&gt;"",ForbDraft!C205,""),"")</f>
        <v/>
      </c>
      <c r="D192" s="135" t="str">
        <f>IFERROR(IF(ForbDraft!O205&lt;&gt;"",ForbDraft!O205,""),"")</f>
        <v/>
      </c>
      <c r="E192" s="190" t="str">
        <f>IFERROR(IF(ForbDraft!I205&lt;&gt;"",TEXT(ForbDraft!I205,"#,##0.00"),""),"")</f>
        <v/>
      </c>
      <c r="F192" s="191" t="str">
        <f>IFERROR(IF(ForbDraft!F205&lt;&gt;"",ForbDraft!F205,""),"")</f>
        <v/>
      </c>
      <c r="G192" s="135" t="str">
        <f>IFERROR(IF(ForbCalc!D190&lt;&gt;"",ForbCalc!D190,""),"")</f>
        <v/>
      </c>
      <c r="H192" s="192" t="str">
        <f>IFERROR(IF(ForbCalc!E190&lt;&gt;"",ForbCalc!E190,""),"")</f>
        <v/>
      </c>
    </row>
    <row r="193" spans="1:8" s="1" customFormat="1" x14ac:dyDescent="0.2">
      <c r="A193" s="152"/>
      <c r="B193" s="174" t="str">
        <f>IFERROR(IF(ForbDraft!B206&lt;&gt;"",ForbDraft!B206,""),"")</f>
        <v/>
      </c>
      <c r="C193" s="189" t="str">
        <f>IFERROR(IF(ForbDraft!C206&lt;&gt;"",ForbDraft!C206,""),"")</f>
        <v/>
      </c>
      <c r="D193" s="135" t="str">
        <f>IFERROR(IF(ForbDraft!O206&lt;&gt;"",ForbDraft!O206,""),"")</f>
        <v/>
      </c>
      <c r="E193" s="190" t="str">
        <f>IFERROR(IF(ForbDraft!I206&lt;&gt;"",TEXT(ForbDraft!I206,"#,##0.00"),""),"")</f>
        <v/>
      </c>
      <c r="F193" s="191" t="str">
        <f>IFERROR(IF(ForbDraft!F206&lt;&gt;"",ForbDraft!F206,""),"")</f>
        <v/>
      </c>
      <c r="G193" s="135" t="str">
        <f>IFERROR(IF(ForbCalc!D191&lt;&gt;"",ForbCalc!D191,""),"")</f>
        <v/>
      </c>
      <c r="H193" s="192" t="str">
        <f>IFERROR(IF(ForbCalc!E191&lt;&gt;"",ForbCalc!E191,""),"")</f>
        <v/>
      </c>
    </row>
    <row r="194" spans="1:8" s="1" customFormat="1" x14ac:dyDescent="0.2">
      <c r="A194" s="152"/>
      <c r="B194" s="174" t="str">
        <f>IFERROR(IF(ForbDraft!B207&lt;&gt;"",ForbDraft!B207,""),"")</f>
        <v/>
      </c>
      <c r="C194" s="189" t="str">
        <f>IFERROR(IF(ForbDraft!C207&lt;&gt;"",ForbDraft!C207,""),"")</f>
        <v/>
      </c>
      <c r="D194" s="135" t="str">
        <f>IFERROR(IF(ForbDraft!O207&lt;&gt;"",ForbDraft!O207,""),"")</f>
        <v/>
      </c>
      <c r="E194" s="190" t="str">
        <f>IFERROR(IF(ForbDraft!I207&lt;&gt;"",TEXT(ForbDraft!I207,"#,##0.00"),""),"")</f>
        <v/>
      </c>
      <c r="F194" s="191" t="str">
        <f>IFERROR(IF(ForbDraft!F207&lt;&gt;"",ForbDraft!F207,""),"")</f>
        <v/>
      </c>
      <c r="G194" s="135" t="str">
        <f>IFERROR(IF(ForbCalc!D192&lt;&gt;"",ForbCalc!D192,""),"")</f>
        <v/>
      </c>
      <c r="H194" s="192" t="str">
        <f>IFERROR(IF(ForbCalc!E192&lt;&gt;"",ForbCalc!E192,""),"")</f>
        <v/>
      </c>
    </row>
    <row r="195" spans="1:8" s="1" customFormat="1" x14ac:dyDescent="0.2">
      <c r="A195" s="152"/>
      <c r="B195" s="174" t="str">
        <f>IFERROR(IF(ForbDraft!B208&lt;&gt;"",ForbDraft!B208,""),"")</f>
        <v/>
      </c>
      <c r="C195" s="189" t="str">
        <f>IFERROR(IF(ForbDraft!C208&lt;&gt;"",ForbDraft!C208,""),"")</f>
        <v/>
      </c>
      <c r="D195" s="135" t="str">
        <f>IFERROR(IF(ForbDraft!O208&lt;&gt;"",ForbDraft!O208,""),"")</f>
        <v/>
      </c>
      <c r="E195" s="190" t="str">
        <f>IFERROR(IF(ForbDraft!I208&lt;&gt;"",TEXT(ForbDraft!I208,"#,##0.00"),""),"")</f>
        <v/>
      </c>
      <c r="F195" s="191" t="str">
        <f>IFERROR(IF(ForbDraft!F208&lt;&gt;"",ForbDraft!F208,""),"")</f>
        <v/>
      </c>
      <c r="G195" s="135" t="str">
        <f>IFERROR(IF(ForbCalc!D193&lt;&gt;"",ForbCalc!D193,""),"")</f>
        <v/>
      </c>
      <c r="H195" s="192" t="str">
        <f>IFERROR(IF(ForbCalc!E193&lt;&gt;"",ForbCalc!E193,""),"")</f>
        <v/>
      </c>
    </row>
    <row r="196" spans="1:8" s="1" customFormat="1" x14ac:dyDescent="0.2">
      <c r="A196" s="152"/>
      <c r="B196" s="174" t="str">
        <f>IFERROR(IF(ForbDraft!B209&lt;&gt;"",ForbDraft!B209,""),"")</f>
        <v/>
      </c>
      <c r="C196" s="189" t="str">
        <f>IFERROR(IF(ForbDraft!C209&lt;&gt;"",ForbDraft!C209,""),"")</f>
        <v/>
      </c>
      <c r="D196" s="135" t="str">
        <f>IFERROR(IF(ForbDraft!O209&lt;&gt;"",ForbDraft!O209,""),"")</f>
        <v/>
      </c>
      <c r="E196" s="190" t="str">
        <f>IFERROR(IF(ForbDraft!I209&lt;&gt;"",TEXT(ForbDraft!I209,"#,##0.00"),""),"")</f>
        <v/>
      </c>
      <c r="F196" s="191" t="str">
        <f>IFERROR(IF(ForbDraft!F209&lt;&gt;"",ForbDraft!F209,""),"")</f>
        <v/>
      </c>
      <c r="G196" s="135" t="str">
        <f>IFERROR(IF(ForbCalc!D194&lt;&gt;"",ForbCalc!D194,""),"")</f>
        <v/>
      </c>
      <c r="H196" s="192" t="str">
        <f>IFERROR(IF(ForbCalc!E194&lt;&gt;"",ForbCalc!E194,""),"")</f>
        <v/>
      </c>
    </row>
    <row r="197" spans="1:8" s="1" customFormat="1" x14ac:dyDescent="0.2">
      <c r="A197" s="152"/>
      <c r="B197" s="174" t="str">
        <f>IFERROR(IF(ForbDraft!B210&lt;&gt;"",ForbDraft!B210,""),"")</f>
        <v/>
      </c>
      <c r="C197" s="189" t="str">
        <f>IFERROR(IF(ForbDraft!C210&lt;&gt;"",ForbDraft!C210,""),"")</f>
        <v/>
      </c>
      <c r="D197" s="135" t="str">
        <f>IFERROR(IF(ForbDraft!O210&lt;&gt;"",ForbDraft!O210,""),"")</f>
        <v/>
      </c>
      <c r="E197" s="190" t="str">
        <f>IFERROR(IF(ForbDraft!I210&lt;&gt;"",TEXT(ForbDraft!I210,"#,##0.00"),""),"")</f>
        <v/>
      </c>
      <c r="F197" s="191" t="str">
        <f>IFERROR(IF(ForbDraft!F210&lt;&gt;"",ForbDraft!F210,""),"")</f>
        <v/>
      </c>
      <c r="G197" s="135" t="str">
        <f>IFERROR(IF(ForbCalc!D195&lt;&gt;"",ForbCalc!D195,""),"")</f>
        <v/>
      </c>
      <c r="H197" s="192" t="str">
        <f>IFERROR(IF(ForbCalc!E195&lt;&gt;"",ForbCalc!E195,""),"")</f>
        <v/>
      </c>
    </row>
    <row r="198" spans="1:8" s="1" customFormat="1" x14ac:dyDescent="0.2">
      <c r="A198" s="152"/>
      <c r="B198" s="174" t="str">
        <f>IFERROR(IF(ForbDraft!B211&lt;&gt;"",ForbDraft!B211,""),"")</f>
        <v/>
      </c>
      <c r="C198" s="189" t="str">
        <f>IFERROR(IF(ForbDraft!C211&lt;&gt;"",ForbDraft!C211,""),"")</f>
        <v/>
      </c>
      <c r="D198" s="135" t="str">
        <f>IFERROR(IF(ForbDraft!O211&lt;&gt;"",ForbDraft!O211,""),"")</f>
        <v/>
      </c>
      <c r="E198" s="190" t="str">
        <f>IFERROR(IF(ForbDraft!I211&lt;&gt;"",TEXT(ForbDraft!I211,"#,##0.00"),""),"")</f>
        <v/>
      </c>
      <c r="F198" s="191" t="str">
        <f>IFERROR(IF(ForbDraft!F211&lt;&gt;"",ForbDraft!F211,""),"")</f>
        <v/>
      </c>
      <c r="G198" s="135" t="str">
        <f>IFERROR(IF(ForbCalc!D196&lt;&gt;"",ForbCalc!D196,""),"")</f>
        <v/>
      </c>
      <c r="H198" s="192" t="str">
        <f>IFERROR(IF(ForbCalc!E196&lt;&gt;"",ForbCalc!E196,""),"")</f>
        <v/>
      </c>
    </row>
    <row r="199" spans="1:8" s="1" customFormat="1" x14ac:dyDescent="0.2">
      <c r="A199" s="152"/>
      <c r="B199" s="174" t="str">
        <f>IFERROR(IF(ForbDraft!B212&lt;&gt;"",ForbDraft!B212,""),"")</f>
        <v/>
      </c>
      <c r="C199" s="189" t="str">
        <f>IFERROR(IF(ForbDraft!C212&lt;&gt;"",ForbDraft!C212,""),"")</f>
        <v/>
      </c>
      <c r="D199" s="135" t="str">
        <f>IFERROR(IF(ForbDraft!O212&lt;&gt;"",ForbDraft!O212,""),"")</f>
        <v/>
      </c>
      <c r="E199" s="190" t="str">
        <f>IFERROR(IF(ForbDraft!I212&lt;&gt;"",TEXT(ForbDraft!I212,"#,##0.00"),""),"")</f>
        <v/>
      </c>
      <c r="F199" s="191" t="str">
        <f>IFERROR(IF(ForbDraft!F212&lt;&gt;"",ForbDraft!F212,""),"")</f>
        <v/>
      </c>
      <c r="G199" s="135" t="str">
        <f>IFERROR(IF(ForbCalc!D197&lt;&gt;"",ForbCalc!D197,""),"")</f>
        <v/>
      </c>
      <c r="H199" s="192" t="str">
        <f>IFERROR(IF(ForbCalc!E197&lt;&gt;"",ForbCalc!E197,""),"")</f>
        <v/>
      </c>
    </row>
    <row r="200" spans="1:8" s="1" customFormat="1" x14ac:dyDescent="0.2">
      <c r="A200" s="152"/>
      <c r="B200" s="174" t="str">
        <f>IFERROR(IF(ForbDraft!B213&lt;&gt;"",ForbDraft!B213,""),"")</f>
        <v/>
      </c>
      <c r="C200" s="189" t="str">
        <f>IFERROR(IF(ForbDraft!C213&lt;&gt;"",ForbDraft!C213,""),"")</f>
        <v/>
      </c>
      <c r="D200" s="135" t="str">
        <f>IFERROR(IF(ForbDraft!O213&lt;&gt;"",ForbDraft!O213,""),"")</f>
        <v/>
      </c>
      <c r="E200" s="190" t="str">
        <f>IFERROR(IF(ForbDraft!I213&lt;&gt;"",TEXT(ForbDraft!I213,"#,##0.00"),""),"")</f>
        <v/>
      </c>
      <c r="F200" s="191" t="str">
        <f>IFERROR(IF(ForbDraft!F213&lt;&gt;"",ForbDraft!F213,""),"")</f>
        <v/>
      </c>
      <c r="G200" s="135" t="str">
        <f>IFERROR(IF(ForbCalc!D198&lt;&gt;"",ForbCalc!D198,""),"")</f>
        <v/>
      </c>
      <c r="H200" s="192" t="str">
        <f>IFERROR(IF(ForbCalc!E198&lt;&gt;"",ForbCalc!E198,""),"")</f>
        <v/>
      </c>
    </row>
    <row r="201" spans="1:8" s="1" customFormat="1" x14ac:dyDescent="0.2">
      <c r="A201" s="152"/>
      <c r="B201" s="174" t="str">
        <f>IFERROR(IF(ForbDraft!B214&lt;&gt;"",ForbDraft!B214,""),"")</f>
        <v/>
      </c>
      <c r="C201" s="189" t="str">
        <f>IFERROR(IF(ForbDraft!C214&lt;&gt;"",ForbDraft!C214,""),"")</f>
        <v/>
      </c>
      <c r="D201" s="135" t="str">
        <f>IFERROR(IF(ForbDraft!O214&lt;&gt;"",ForbDraft!O214,""),"")</f>
        <v/>
      </c>
      <c r="E201" s="190" t="str">
        <f>IFERROR(IF(ForbDraft!I214&lt;&gt;"",TEXT(ForbDraft!I214,"#,##0.00"),""),"")</f>
        <v/>
      </c>
      <c r="F201" s="191" t="str">
        <f>IFERROR(IF(ForbDraft!F214&lt;&gt;"",ForbDraft!F214,""),"")</f>
        <v/>
      </c>
      <c r="G201" s="135" t="str">
        <f>IFERROR(IF(ForbCalc!D199&lt;&gt;"",ForbCalc!D199,""),"")</f>
        <v/>
      </c>
      <c r="H201" s="192" t="str">
        <f>IFERROR(IF(ForbCalc!E199&lt;&gt;"",ForbCalc!E199,""),"")</f>
        <v/>
      </c>
    </row>
    <row r="202" spans="1:8" s="1" customFormat="1" x14ac:dyDescent="0.2">
      <c r="A202" s="152"/>
      <c r="B202" s="174" t="str">
        <f>IFERROR(IF(ForbDraft!B215&lt;&gt;"",ForbDraft!B215,""),"")</f>
        <v/>
      </c>
      <c r="C202" s="189" t="str">
        <f>IFERROR(IF(ForbDraft!C215&lt;&gt;"",ForbDraft!C215,""),"")</f>
        <v/>
      </c>
      <c r="D202" s="135" t="str">
        <f>IFERROR(IF(ForbDraft!O215&lt;&gt;"",ForbDraft!O215,""),"")</f>
        <v/>
      </c>
      <c r="E202" s="190" t="str">
        <f>IFERROR(IF(ForbDraft!I215&lt;&gt;"",TEXT(ForbDraft!I215,"#,##0.00"),""),"")</f>
        <v/>
      </c>
      <c r="F202" s="191" t="str">
        <f>IFERROR(IF(ForbDraft!F215&lt;&gt;"",ForbDraft!F215,""),"")</f>
        <v/>
      </c>
      <c r="G202" s="135" t="str">
        <f>IFERROR(IF(ForbCalc!D200&lt;&gt;"",ForbCalc!D200,""),"")</f>
        <v/>
      </c>
      <c r="H202" s="192" t="str">
        <f>IFERROR(IF(ForbCalc!E200&lt;&gt;"",ForbCalc!E200,""),"")</f>
        <v/>
      </c>
    </row>
    <row r="203" spans="1:8" s="1" customFormat="1" x14ac:dyDescent="0.2">
      <c r="A203" s="152"/>
      <c r="B203" s="174" t="str">
        <f>IFERROR(IF(ForbDraft!B216&lt;&gt;"",ForbDraft!B216,""),"")</f>
        <v/>
      </c>
      <c r="C203" s="189" t="str">
        <f>IFERROR(IF(ForbDraft!C216&lt;&gt;"",ForbDraft!C216,""),"")</f>
        <v/>
      </c>
      <c r="D203" s="135" t="str">
        <f>IFERROR(IF(ForbDraft!O216&lt;&gt;"",ForbDraft!O216,""),"")</f>
        <v/>
      </c>
      <c r="E203" s="190" t="str">
        <f>IFERROR(IF(ForbDraft!I216&lt;&gt;"",TEXT(ForbDraft!I216,"#,##0.00"),""),"")</f>
        <v/>
      </c>
      <c r="F203" s="191" t="str">
        <f>IFERROR(IF(ForbDraft!F216&lt;&gt;"",ForbDraft!F216,""),"")</f>
        <v/>
      </c>
      <c r="G203" s="135" t="str">
        <f>IFERROR(IF(ForbCalc!D201&lt;&gt;"",ForbCalc!D201,""),"")</f>
        <v/>
      </c>
      <c r="H203" s="192" t="str">
        <f>IFERROR(IF(ForbCalc!E201&lt;&gt;"",ForbCalc!E201,""),"")</f>
        <v/>
      </c>
    </row>
    <row r="204" spans="1:8" s="1" customFormat="1" x14ac:dyDescent="0.2">
      <c r="A204" s="152"/>
      <c r="B204" s="174" t="str">
        <f>IFERROR(IF(ForbDraft!B217&lt;&gt;"",ForbDraft!B217,""),"")</f>
        <v/>
      </c>
      <c r="C204" s="189" t="str">
        <f>IFERROR(IF(ForbDraft!C217&lt;&gt;"",ForbDraft!C217,""),"")</f>
        <v/>
      </c>
      <c r="D204" s="135" t="str">
        <f>IFERROR(IF(ForbDraft!O217&lt;&gt;"",ForbDraft!O217,""),"")</f>
        <v/>
      </c>
      <c r="E204" s="190" t="str">
        <f>IFERROR(IF(ForbDraft!I217&lt;&gt;"",TEXT(ForbDraft!I217,"#,##0.00"),""),"")</f>
        <v/>
      </c>
      <c r="F204" s="191" t="str">
        <f>IFERROR(IF(ForbDraft!F217&lt;&gt;"",ForbDraft!F217,""),"")</f>
        <v/>
      </c>
      <c r="G204" s="135" t="str">
        <f>IFERROR(IF(ForbCalc!D202&lt;&gt;"",ForbCalc!D202,""),"")</f>
        <v/>
      </c>
      <c r="H204" s="192" t="str">
        <f>IFERROR(IF(ForbCalc!E202&lt;&gt;"",ForbCalc!E202,""),"")</f>
        <v/>
      </c>
    </row>
    <row r="205" spans="1:8" s="1" customFormat="1" x14ac:dyDescent="0.2">
      <c r="A205" s="152"/>
      <c r="B205" s="174" t="str">
        <f>IFERROR(IF(ForbDraft!B218&lt;&gt;"",ForbDraft!B218,""),"")</f>
        <v/>
      </c>
      <c r="C205" s="189" t="str">
        <f>IFERROR(IF(ForbDraft!C218&lt;&gt;"",ForbDraft!C218,""),"")</f>
        <v/>
      </c>
      <c r="D205" s="135" t="str">
        <f>IFERROR(IF(ForbDraft!O218&lt;&gt;"",ForbDraft!O218,""),"")</f>
        <v/>
      </c>
      <c r="E205" s="190" t="str">
        <f>IFERROR(IF(ForbDraft!I218&lt;&gt;"",TEXT(ForbDraft!I218,"#,##0.00"),""),"")</f>
        <v/>
      </c>
      <c r="F205" s="191" t="str">
        <f>IFERROR(IF(ForbDraft!F218&lt;&gt;"",ForbDraft!F218,""),"")</f>
        <v/>
      </c>
      <c r="G205" s="135" t="str">
        <f>IFERROR(IF(ForbCalc!D203&lt;&gt;"",ForbCalc!D203,""),"")</f>
        <v/>
      </c>
      <c r="H205" s="192" t="str">
        <f>IFERROR(IF(ForbCalc!E203&lt;&gt;"",ForbCalc!E203,""),"")</f>
        <v/>
      </c>
    </row>
    <row r="206" spans="1:8" s="1" customFormat="1" x14ac:dyDescent="0.2">
      <c r="A206" s="152"/>
      <c r="B206" s="174" t="str">
        <f>IFERROR(IF(ForbDraft!B219&lt;&gt;"",ForbDraft!B219,""),"")</f>
        <v/>
      </c>
      <c r="C206" s="189" t="str">
        <f>IFERROR(IF(ForbDraft!C219&lt;&gt;"",ForbDraft!C219,""),"")</f>
        <v/>
      </c>
      <c r="D206" s="135" t="str">
        <f>IFERROR(IF(ForbDraft!O219&lt;&gt;"",ForbDraft!O219,""),"")</f>
        <v/>
      </c>
      <c r="E206" s="190" t="str">
        <f>IFERROR(IF(ForbDraft!I219&lt;&gt;"",TEXT(ForbDraft!I219,"#,##0.00"),""),"")</f>
        <v/>
      </c>
      <c r="F206" s="191" t="str">
        <f>IFERROR(IF(ForbDraft!F219&lt;&gt;"",ForbDraft!F219,""),"")</f>
        <v/>
      </c>
      <c r="G206" s="135" t="str">
        <f>IFERROR(IF(ForbCalc!D204&lt;&gt;"",ForbCalc!D204,""),"")</f>
        <v/>
      </c>
      <c r="H206" s="192" t="str">
        <f>IFERROR(IF(ForbCalc!E204&lt;&gt;"",ForbCalc!E204,""),"")</f>
        <v/>
      </c>
    </row>
    <row r="207" spans="1:8" s="1" customFormat="1" x14ac:dyDescent="0.2">
      <c r="A207" s="152"/>
      <c r="B207" s="174" t="str">
        <f>IFERROR(IF(ForbDraft!B220&lt;&gt;"",ForbDraft!B220,""),"")</f>
        <v/>
      </c>
      <c r="C207" s="189" t="str">
        <f>IFERROR(IF(ForbDraft!C220&lt;&gt;"",ForbDraft!C220,""),"")</f>
        <v/>
      </c>
      <c r="D207" s="135" t="str">
        <f>IFERROR(IF(ForbDraft!O220&lt;&gt;"",ForbDraft!O220,""),"")</f>
        <v/>
      </c>
      <c r="E207" s="190" t="str">
        <f>IFERROR(IF(ForbDraft!I220&lt;&gt;"",TEXT(ForbDraft!I220,"#,##0.00"),""),"")</f>
        <v/>
      </c>
      <c r="F207" s="191" t="str">
        <f>IFERROR(IF(ForbDraft!F220&lt;&gt;"",ForbDraft!F220,""),"")</f>
        <v/>
      </c>
      <c r="G207" s="135" t="str">
        <f>IFERROR(IF(ForbCalc!D205&lt;&gt;"",ForbCalc!D205,""),"")</f>
        <v/>
      </c>
      <c r="H207" s="192" t="str">
        <f>IFERROR(IF(ForbCalc!E205&lt;&gt;"",ForbCalc!E205,""),"")</f>
        <v/>
      </c>
    </row>
    <row r="208" spans="1:8" s="1" customFormat="1" x14ac:dyDescent="0.2">
      <c r="A208" s="152"/>
      <c r="B208" s="174" t="str">
        <f>IFERROR(IF(ForbDraft!B221&lt;&gt;"",ForbDraft!B221,""),"")</f>
        <v/>
      </c>
      <c r="C208" s="189" t="str">
        <f>IFERROR(IF(ForbDraft!C221&lt;&gt;"",ForbDraft!C221,""),"")</f>
        <v/>
      </c>
      <c r="D208" s="135" t="str">
        <f>IFERROR(IF(ForbDraft!O221&lt;&gt;"",ForbDraft!O221,""),"")</f>
        <v/>
      </c>
      <c r="E208" s="190" t="str">
        <f>IFERROR(IF(ForbDraft!I221&lt;&gt;"",TEXT(ForbDraft!I221,"#,##0.00"),""),"")</f>
        <v/>
      </c>
      <c r="F208" s="191" t="str">
        <f>IFERROR(IF(ForbDraft!F221&lt;&gt;"",ForbDraft!F221,""),"")</f>
        <v/>
      </c>
      <c r="G208" s="135" t="str">
        <f>IFERROR(IF(ForbCalc!D206&lt;&gt;"",ForbCalc!D206,""),"")</f>
        <v/>
      </c>
      <c r="H208" s="192" t="str">
        <f>IFERROR(IF(ForbCalc!E206&lt;&gt;"",ForbCalc!E206,""),"")</f>
        <v/>
      </c>
    </row>
    <row r="209" spans="1:8" s="1" customFormat="1" x14ac:dyDescent="0.2">
      <c r="A209" s="152"/>
      <c r="B209" s="174" t="str">
        <f>IFERROR(IF(ForbDraft!B222&lt;&gt;"",ForbDraft!B222,""),"")</f>
        <v/>
      </c>
      <c r="C209" s="189" t="str">
        <f>IFERROR(IF(ForbDraft!C222&lt;&gt;"",ForbDraft!C222,""),"")</f>
        <v/>
      </c>
      <c r="D209" s="135" t="str">
        <f>IFERROR(IF(ForbDraft!O222&lt;&gt;"",ForbDraft!O222,""),"")</f>
        <v/>
      </c>
      <c r="E209" s="190" t="str">
        <f>IFERROR(IF(ForbDraft!I222&lt;&gt;"",TEXT(ForbDraft!I222,"#,##0.00"),""),"")</f>
        <v/>
      </c>
      <c r="F209" s="191" t="str">
        <f>IFERROR(IF(ForbDraft!F222&lt;&gt;"",ForbDraft!F222,""),"")</f>
        <v/>
      </c>
      <c r="G209" s="135" t="str">
        <f>IFERROR(IF(ForbCalc!D207&lt;&gt;"",ForbCalc!D207,""),"")</f>
        <v/>
      </c>
      <c r="H209" s="192" t="str">
        <f>IFERROR(IF(ForbCalc!E207&lt;&gt;"",ForbCalc!E207,""),"")</f>
        <v/>
      </c>
    </row>
    <row r="210" spans="1:8" s="1" customFormat="1" x14ac:dyDescent="0.2">
      <c r="A210" s="152"/>
      <c r="B210" s="174" t="str">
        <f>IFERROR(IF(ForbDraft!B223&lt;&gt;"",ForbDraft!B223,""),"")</f>
        <v/>
      </c>
      <c r="C210" s="189" t="str">
        <f>IFERROR(IF(ForbDraft!C223&lt;&gt;"",ForbDraft!C223,""),"")</f>
        <v/>
      </c>
      <c r="D210" s="135" t="str">
        <f>IFERROR(IF(ForbDraft!O223&lt;&gt;"",ForbDraft!O223,""),"")</f>
        <v/>
      </c>
      <c r="E210" s="190" t="str">
        <f>IFERROR(IF(ForbDraft!I223&lt;&gt;"",TEXT(ForbDraft!I223,"#,##0.00"),""),"")</f>
        <v/>
      </c>
      <c r="F210" s="191" t="str">
        <f>IFERROR(IF(ForbDraft!F223&lt;&gt;"",ForbDraft!F223,""),"")</f>
        <v/>
      </c>
      <c r="G210" s="135" t="str">
        <f>IFERROR(IF(ForbCalc!D208&lt;&gt;"",ForbCalc!D208,""),"")</f>
        <v/>
      </c>
      <c r="H210" s="192" t="str">
        <f>IFERROR(IF(ForbCalc!E208&lt;&gt;"",ForbCalc!E208,""),"")</f>
        <v/>
      </c>
    </row>
    <row r="211" spans="1:8" s="1" customFormat="1" x14ac:dyDescent="0.2">
      <c r="A211" s="152"/>
      <c r="B211" s="174" t="str">
        <f>IFERROR(IF(ForbDraft!B224&lt;&gt;"",ForbDraft!B224,""),"")</f>
        <v/>
      </c>
      <c r="C211" s="189" t="str">
        <f>IFERROR(IF(ForbDraft!C224&lt;&gt;"",ForbDraft!C224,""),"")</f>
        <v/>
      </c>
      <c r="D211" s="135" t="str">
        <f>IFERROR(IF(ForbDraft!O224&lt;&gt;"",ForbDraft!O224,""),"")</f>
        <v/>
      </c>
      <c r="E211" s="190" t="str">
        <f>IFERROR(IF(ForbDraft!I224&lt;&gt;"",TEXT(ForbDraft!I224,"#,##0.00"),""),"")</f>
        <v/>
      </c>
      <c r="F211" s="191" t="str">
        <f>IFERROR(IF(ForbDraft!F224&lt;&gt;"",ForbDraft!F224,""),"")</f>
        <v/>
      </c>
      <c r="G211" s="135" t="str">
        <f>IFERROR(IF(ForbCalc!D209&lt;&gt;"",ForbCalc!D209,""),"")</f>
        <v/>
      </c>
      <c r="H211" s="192" t="str">
        <f>IFERROR(IF(ForbCalc!E209&lt;&gt;"",ForbCalc!E209,""),"")</f>
        <v/>
      </c>
    </row>
    <row r="212" spans="1:8" s="1" customFormat="1" x14ac:dyDescent="0.2">
      <c r="A212" s="152"/>
      <c r="B212" s="174" t="str">
        <f>IFERROR(IF(ForbDraft!B225&lt;&gt;"",ForbDraft!B225,""),"")</f>
        <v/>
      </c>
      <c r="C212" s="189" t="str">
        <f>IFERROR(IF(ForbDraft!C225&lt;&gt;"",ForbDraft!C225,""),"")</f>
        <v/>
      </c>
      <c r="D212" s="135" t="str">
        <f>IFERROR(IF(ForbDraft!O225&lt;&gt;"",ForbDraft!O225,""),"")</f>
        <v/>
      </c>
      <c r="E212" s="190" t="str">
        <f>IFERROR(IF(ForbDraft!I225&lt;&gt;"",TEXT(ForbDraft!I225,"#,##0.00"),""),"")</f>
        <v/>
      </c>
      <c r="F212" s="191" t="str">
        <f>IFERROR(IF(ForbDraft!F225&lt;&gt;"",ForbDraft!F225,""),"")</f>
        <v/>
      </c>
      <c r="G212" s="135" t="str">
        <f>IFERROR(IF(ForbCalc!D210&lt;&gt;"",ForbCalc!D210,""),"")</f>
        <v/>
      </c>
      <c r="H212" s="192" t="str">
        <f>IFERROR(IF(ForbCalc!E210&lt;&gt;"",ForbCalc!E210,""),"")</f>
        <v/>
      </c>
    </row>
    <row r="213" spans="1:8" s="1" customFormat="1" x14ac:dyDescent="0.2">
      <c r="A213" s="152"/>
      <c r="B213" s="174" t="str">
        <f>IFERROR(IF(ForbDraft!B226&lt;&gt;"",ForbDraft!B226,""),"")</f>
        <v/>
      </c>
      <c r="C213" s="189" t="str">
        <f>IFERROR(IF(ForbDraft!C226&lt;&gt;"",ForbDraft!C226,""),"")</f>
        <v/>
      </c>
      <c r="D213" s="135" t="str">
        <f>IFERROR(IF(ForbDraft!O226&lt;&gt;"",ForbDraft!O226,""),"")</f>
        <v/>
      </c>
      <c r="E213" s="190" t="str">
        <f>IFERROR(IF(ForbDraft!I226&lt;&gt;"",TEXT(ForbDraft!I226,"#,##0.00"),""),"")</f>
        <v/>
      </c>
      <c r="F213" s="191" t="str">
        <f>IFERROR(IF(ForbDraft!F226&lt;&gt;"",ForbDraft!F226,""),"")</f>
        <v/>
      </c>
      <c r="G213" s="135" t="str">
        <f>IFERROR(IF(ForbCalc!D211&lt;&gt;"",ForbCalc!D211,""),"")</f>
        <v/>
      </c>
      <c r="H213" s="192" t="str">
        <f>IFERROR(IF(ForbCalc!E211&lt;&gt;"",ForbCalc!E211,""),"")</f>
        <v/>
      </c>
    </row>
    <row r="214" spans="1:8" s="1" customFormat="1" x14ac:dyDescent="0.2">
      <c r="A214" s="152"/>
      <c r="B214" s="174" t="str">
        <f>IFERROR(IF(ForbDraft!B227&lt;&gt;"",ForbDraft!B227,""),"")</f>
        <v/>
      </c>
      <c r="C214" s="189" t="str">
        <f>IFERROR(IF(ForbDraft!C227&lt;&gt;"",ForbDraft!C227,""),"")</f>
        <v/>
      </c>
      <c r="D214" s="135" t="str">
        <f>IFERROR(IF(ForbDraft!O227&lt;&gt;"",ForbDraft!O227,""),"")</f>
        <v/>
      </c>
      <c r="E214" s="190" t="str">
        <f>IFERROR(IF(ForbDraft!I227&lt;&gt;"",TEXT(ForbDraft!I227,"#,##0.00"),""),"")</f>
        <v/>
      </c>
      <c r="F214" s="191" t="str">
        <f>IFERROR(IF(ForbDraft!F227&lt;&gt;"",ForbDraft!F227,""),"")</f>
        <v/>
      </c>
      <c r="G214" s="135" t="str">
        <f>IFERROR(IF(ForbCalc!D212&lt;&gt;"",ForbCalc!D212,""),"")</f>
        <v/>
      </c>
      <c r="H214" s="192" t="str">
        <f>IFERROR(IF(ForbCalc!E212&lt;&gt;"",ForbCalc!E212,""),"")</f>
        <v/>
      </c>
    </row>
    <row r="215" spans="1:8" s="1" customFormat="1" x14ac:dyDescent="0.2">
      <c r="A215" s="152"/>
      <c r="B215" s="174" t="str">
        <f>IFERROR(IF(ForbDraft!B228&lt;&gt;"",ForbDraft!B228,""),"")</f>
        <v/>
      </c>
      <c r="C215" s="189" t="str">
        <f>IFERROR(IF(ForbDraft!C228&lt;&gt;"",ForbDraft!C228,""),"")</f>
        <v/>
      </c>
      <c r="D215" s="135" t="str">
        <f>IFERROR(IF(ForbDraft!O228&lt;&gt;"",ForbDraft!O228,""),"")</f>
        <v/>
      </c>
      <c r="E215" s="190" t="str">
        <f>IFERROR(IF(ForbDraft!I228&lt;&gt;"",TEXT(ForbDraft!I228,"#,##0.00"),""),"")</f>
        <v/>
      </c>
      <c r="F215" s="191" t="str">
        <f>IFERROR(IF(ForbDraft!F228&lt;&gt;"",ForbDraft!F228,""),"")</f>
        <v/>
      </c>
      <c r="G215" s="135" t="str">
        <f>IFERROR(IF(ForbCalc!D213&lt;&gt;"",ForbCalc!D213,""),"")</f>
        <v/>
      </c>
      <c r="H215" s="192" t="str">
        <f>IFERROR(IF(ForbCalc!E213&lt;&gt;"",ForbCalc!E213,""),"")</f>
        <v/>
      </c>
    </row>
    <row r="216" spans="1:8" s="1" customFormat="1" x14ac:dyDescent="0.2">
      <c r="A216" s="152"/>
      <c r="B216" s="174" t="str">
        <f>IFERROR(IF(ForbDraft!B229&lt;&gt;"",ForbDraft!B229,""),"")</f>
        <v/>
      </c>
      <c r="C216" s="189" t="str">
        <f>IFERROR(IF(ForbDraft!C229&lt;&gt;"",ForbDraft!C229,""),"")</f>
        <v/>
      </c>
      <c r="D216" s="135" t="str">
        <f>IFERROR(IF(ForbDraft!O229&lt;&gt;"",ForbDraft!O229,""),"")</f>
        <v/>
      </c>
      <c r="E216" s="190" t="str">
        <f>IFERROR(IF(ForbDraft!I229&lt;&gt;"",TEXT(ForbDraft!I229,"#,##0.00"),""),"")</f>
        <v/>
      </c>
      <c r="F216" s="191" t="str">
        <f>IFERROR(IF(ForbDraft!F229&lt;&gt;"",ForbDraft!F229,""),"")</f>
        <v/>
      </c>
      <c r="G216" s="135" t="str">
        <f>IFERROR(IF(ForbCalc!D214&lt;&gt;"",ForbCalc!D214,""),"")</f>
        <v/>
      </c>
      <c r="H216" s="192" t="str">
        <f>IFERROR(IF(ForbCalc!E214&lt;&gt;"",ForbCalc!E214,""),"")</f>
        <v/>
      </c>
    </row>
    <row r="217" spans="1:8" s="1" customFormat="1" x14ac:dyDescent="0.2">
      <c r="A217" s="152"/>
      <c r="B217" s="174" t="str">
        <f>IFERROR(IF(ForbDraft!B230&lt;&gt;"",ForbDraft!B230,""),"")</f>
        <v/>
      </c>
      <c r="C217" s="189" t="str">
        <f>IFERROR(IF(ForbDraft!C230&lt;&gt;"",ForbDraft!C230,""),"")</f>
        <v/>
      </c>
      <c r="D217" s="135" t="str">
        <f>IFERROR(IF(ForbDraft!O230&lt;&gt;"",ForbDraft!O230,""),"")</f>
        <v/>
      </c>
      <c r="E217" s="190" t="str">
        <f>IFERROR(IF(ForbDraft!I230&lt;&gt;"",TEXT(ForbDraft!I230,"#,##0.00"),""),"")</f>
        <v/>
      </c>
      <c r="F217" s="191" t="str">
        <f>IFERROR(IF(ForbDraft!F230&lt;&gt;"",ForbDraft!F230,""),"")</f>
        <v/>
      </c>
      <c r="G217" s="135" t="str">
        <f>IFERROR(IF(ForbCalc!D215&lt;&gt;"",ForbCalc!D215,""),"")</f>
        <v/>
      </c>
      <c r="H217" s="192" t="str">
        <f>IFERROR(IF(ForbCalc!E215&lt;&gt;"",ForbCalc!E215,""),"")</f>
        <v/>
      </c>
    </row>
    <row r="218" spans="1:8" s="1" customFormat="1" x14ac:dyDescent="0.2">
      <c r="A218" s="152"/>
      <c r="B218" s="174" t="str">
        <f>IFERROR(IF(ForbDraft!B231&lt;&gt;"",ForbDraft!B231,""),"")</f>
        <v/>
      </c>
      <c r="C218" s="189" t="str">
        <f>IFERROR(IF(ForbDraft!C231&lt;&gt;"",ForbDraft!C231,""),"")</f>
        <v/>
      </c>
      <c r="D218" s="135" t="str">
        <f>IFERROR(IF(ForbDraft!O231&lt;&gt;"",ForbDraft!O231,""),"")</f>
        <v/>
      </c>
      <c r="E218" s="190" t="str">
        <f>IFERROR(IF(ForbDraft!I231&lt;&gt;"",TEXT(ForbDraft!I231,"#,##0.00"),""),"")</f>
        <v/>
      </c>
      <c r="F218" s="191" t="str">
        <f>IFERROR(IF(ForbDraft!F231&lt;&gt;"",ForbDraft!F231,""),"")</f>
        <v/>
      </c>
      <c r="G218" s="135" t="str">
        <f>IFERROR(IF(ForbCalc!D216&lt;&gt;"",ForbCalc!D216,""),"")</f>
        <v/>
      </c>
      <c r="H218" s="192" t="str">
        <f>IFERROR(IF(ForbCalc!E216&lt;&gt;"",ForbCalc!E216,""),"")</f>
        <v/>
      </c>
    </row>
    <row r="219" spans="1:8" s="1" customFormat="1" x14ac:dyDescent="0.2">
      <c r="A219" s="152"/>
      <c r="B219" s="174" t="str">
        <f>IFERROR(IF(ForbDraft!B232&lt;&gt;"",ForbDraft!B232,""),"")</f>
        <v/>
      </c>
      <c r="C219" s="189" t="str">
        <f>IFERROR(IF(ForbDraft!C232&lt;&gt;"",ForbDraft!C232,""),"")</f>
        <v/>
      </c>
      <c r="D219" s="135" t="str">
        <f>IFERROR(IF(ForbDraft!O232&lt;&gt;"",ForbDraft!O232,""),"")</f>
        <v/>
      </c>
      <c r="E219" s="190" t="str">
        <f>IFERROR(IF(ForbDraft!I232&lt;&gt;"",TEXT(ForbDraft!I232,"#,##0.00"),""),"")</f>
        <v/>
      </c>
      <c r="F219" s="191" t="str">
        <f>IFERROR(IF(ForbDraft!F232&lt;&gt;"",ForbDraft!F232,""),"")</f>
        <v/>
      </c>
      <c r="G219" s="135" t="str">
        <f>IFERROR(IF(ForbCalc!D217&lt;&gt;"",ForbCalc!D217,""),"")</f>
        <v/>
      </c>
      <c r="H219" s="192" t="str">
        <f>IFERROR(IF(ForbCalc!E217&lt;&gt;"",ForbCalc!E217,""),"")</f>
        <v/>
      </c>
    </row>
    <row r="220" spans="1:8" s="1" customFormat="1" x14ac:dyDescent="0.2">
      <c r="A220" s="152"/>
      <c r="B220" s="174" t="str">
        <f>IFERROR(IF(ForbDraft!B233&lt;&gt;"",ForbDraft!B233,""),"")</f>
        <v/>
      </c>
      <c r="C220" s="189" t="str">
        <f>IFERROR(IF(ForbDraft!C233&lt;&gt;"",ForbDraft!C233,""),"")</f>
        <v/>
      </c>
      <c r="D220" s="135" t="str">
        <f>IFERROR(IF(ForbDraft!O233&lt;&gt;"",ForbDraft!O233,""),"")</f>
        <v/>
      </c>
      <c r="E220" s="190" t="str">
        <f>IFERROR(IF(ForbDraft!I233&lt;&gt;"",TEXT(ForbDraft!I233,"#,##0.00"),""),"")</f>
        <v/>
      </c>
      <c r="F220" s="191" t="str">
        <f>IFERROR(IF(ForbDraft!F233&lt;&gt;"",ForbDraft!F233,""),"")</f>
        <v/>
      </c>
      <c r="G220" s="135" t="str">
        <f>IFERROR(IF(ForbCalc!D218&lt;&gt;"",ForbCalc!D218,""),"")</f>
        <v/>
      </c>
      <c r="H220" s="192" t="str">
        <f>IFERROR(IF(ForbCalc!E218&lt;&gt;"",ForbCalc!E218,""),"")</f>
        <v/>
      </c>
    </row>
    <row r="221" spans="1:8" s="1" customFormat="1" x14ac:dyDescent="0.2">
      <c r="A221" s="152"/>
      <c r="B221" s="174" t="str">
        <f>IFERROR(IF(ForbDraft!B234&lt;&gt;"",ForbDraft!B234,""),"")</f>
        <v/>
      </c>
      <c r="C221" s="189" t="str">
        <f>IFERROR(IF(ForbDraft!C234&lt;&gt;"",ForbDraft!C234,""),"")</f>
        <v/>
      </c>
      <c r="D221" s="135" t="str">
        <f>IFERROR(IF(ForbDraft!O234&lt;&gt;"",ForbDraft!O234,""),"")</f>
        <v/>
      </c>
      <c r="E221" s="190" t="str">
        <f>IFERROR(IF(ForbDraft!I234&lt;&gt;"",TEXT(ForbDraft!I234,"#,##0.00"),""),"")</f>
        <v/>
      </c>
      <c r="F221" s="191" t="str">
        <f>IFERROR(IF(ForbDraft!F234&lt;&gt;"",ForbDraft!F234,""),"")</f>
        <v/>
      </c>
      <c r="G221" s="135" t="str">
        <f>IFERROR(IF(ForbCalc!D219&lt;&gt;"",ForbCalc!D219,""),"")</f>
        <v/>
      </c>
      <c r="H221" s="192" t="str">
        <f>IFERROR(IF(ForbCalc!E219&lt;&gt;"",ForbCalc!E219,""),"")</f>
        <v/>
      </c>
    </row>
    <row r="222" spans="1:8" s="1" customFormat="1" x14ac:dyDescent="0.2">
      <c r="A222" s="152"/>
      <c r="B222" s="174" t="str">
        <f>IFERROR(IF(ForbDraft!B235&lt;&gt;"",ForbDraft!B235,""),"")</f>
        <v/>
      </c>
      <c r="C222" s="189" t="str">
        <f>IFERROR(IF(ForbDraft!C235&lt;&gt;"",ForbDraft!C235,""),"")</f>
        <v/>
      </c>
      <c r="D222" s="135" t="str">
        <f>IFERROR(IF(ForbDraft!O235&lt;&gt;"",ForbDraft!O235,""),"")</f>
        <v/>
      </c>
      <c r="E222" s="190" t="str">
        <f>IFERROR(IF(ForbDraft!I235&lt;&gt;"",TEXT(ForbDraft!I235,"#,##0.00"),""),"")</f>
        <v/>
      </c>
      <c r="F222" s="191" t="str">
        <f>IFERROR(IF(ForbDraft!F235&lt;&gt;"",ForbDraft!F235,""),"")</f>
        <v/>
      </c>
      <c r="G222" s="135" t="str">
        <f>IFERROR(IF(ForbCalc!D220&lt;&gt;"",ForbCalc!D220,""),"")</f>
        <v/>
      </c>
      <c r="H222" s="192" t="str">
        <f>IFERROR(IF(ForbCalc!E220&lt;&gt;"",ForbCalc!E220,""),"")</f>
        <v/>
      </c>
    </row>
    <row r="223" spans="1:8" s="1" customFormat="1" x14ac:dyDescent="0.2">
      <c r="A223" s="152"/>
      <c r="B223" s="174" t="str">
        <f>IFERROR(IF(ForbDraft!B236&lt;&gt;"",ForbDraft!B236,""),"")</f>
        <v/>
      </c>
      <c r="C223" s="189" t="str">
        <f>IFERROR(IF(ForbDraft!C236&lt;&gt;"",ForbDraft!C236,""),"")</f>
        <v/>
      </c>
      <c r="D223" s="135" t="str">
        <f>IFERROR(IF(ForbDraft!O236&lt;&gt;"",ForbDraft!O236,""),"")</f>
        <v/>
      </c>
      <c r="E223" s="190" t="str">
        <f>IFERROR(IF(ForbDraft!I236&lt;&gt;"",TEXT(ForbDraft!I236,"#,##0.00"),""),"")</f>
        <v/>
      </c>
      <c r="F223" s="191" t="str">
        <f>IFERROR(IF(ForbDraft!F236&lt;&gt;"",ForbDraft!F236,""),"")</f>
        <v/>
      </c>
      <c r="G223" s="135" t="str">
        <f>IFERROR(IF(ForbCalc!D221&lt;&gt;"",ForbCalc!D221,""),"")</f>
        <v/>
      </c>
      <c r="H223" s="192" t="str">
        <f>IFERROR(IF(ForbCalc!E221&lt;&gt;"",ForbCalc!E221,""),"")</f>
        <v/>
      </c>
    </row>
    <row r="224" spans="1:8" s="1" customFormat="1" x14ac:dyDescent="0.2">
      <c r="A224" s="152"/>
      <c r="B224" s="174" t="str">
        <f>IFERROR(IF(ForbDraft!B237&lt;&gt;"",ForbDraft!B237,""),"")</f>
        <v/>
      </c>
      <c r="C224" s="189" t="str">
        <f>IFERROR(IF(ForbDraft!C237&lt;&gt;"",ForbDraft!C237,""),"")</f>
        <v/>
      </c>
      <c r="D224" s="135" t="str">
        <f>IFERROR(IF(ForbDraft!O237&lt;&gt;"",ForbDraft!O237,""),"")</f>
        <v/>
      </c>
      <c r="E224" s="190" t="str">
        <f>IFERROR(IF(ForbDraft!I237&lt;&gt;"",TEXT(ForbDraft!I237,"#,##0.00"),""),"")</f>
        <v/>
      </c>
      <c r="F224" s="191" t="str">
        <f>IFERROR(IF(ForbDraft!F237&lt;&gt;"",ForbDraft!F237,""),"")</f>
        <v/>
      </c>
      <c r="G224" s="135" t="str">
        <f>IFERROR(IF(ForbCalc!D222&lt;&gt;"",ForbCalc!D222,""),"")</f>
        <v/>
      </c>
      <c r="H224" s="192" t="str">
        <f>IFERROR(IF(ForbCalc!E222&lt;&gt;"",ForbCalc!E222,""),"")</f>
        <v/>
      </c>
    </row>
    <row r="225" spans="1:8" s="1" customFormat="1" x14ac:dyDescent="0.2">
      <c r="A225" s="152"/>
      <c r="B225" s="174" t="str">
        <f>IFERROR(IF(ForbDraft!B238&lt;&gt;"",ForbDraft!B238,""),"")</f>
        <v/>
      </c>
      <c r="C225" s="189" t="str">
        <f>IFERROR(IF(ForbDraft!C238&lt;&gt;"",ForbDraft!C238,""),"")</f>
        <v/>
      </c>
      <c r="D225" s="135" t="str">
        <f>IFERROR(IF(ForbDraft!O238&lt;&gt;"",ForbDraft!O238,""),"")</f>
        <v/>
      </c>
      <c r="E225" s="190" t="str">
        <f>IFERROR(IF(ForbDraft!I238&lt;&gt;"",TEXT(ForbDraft!I238,"#,##0.00"),""),"")</f>
        <v/>
      </c>
      <c r="F225" s="191" t="str">
        <f>IFERROR(IF(ForbDraft!F238&lt;&gt;"",ForbDraft!F238,""),"")</f>
        <v/>
      </c>
      <c r="G225" s="135" t="str">
        <f>IFERROR(IF(ForbCalc!D223&lt;&gt;"",ForbCalc!D223,""),"")</f>
        <v/>
      </c>
      <c r="H225" s="192" t="str">
        <f>IFERROR(IF(ForbCalc!E223&lt;&gt;"",ForbCalc!E223,""),"")</f>
        <v/>
      </c>
    </row>
    <row r="226" spans="1:8" s="1" customFormat="1" x14ac:dyDescent="0.2">
      <c r="A226" s="152"/>
      <c r="B226" s="174" t="str">
        <f>IFERROR(IF(ForbDraft!B239&lt;&gt;"",ForbDraft!B239,""),"")</f>
        <v/>
      </c>
      <c r="C226" s="189" t="str">
        <f>IFERROR(IF(ForbDraft!C239&lt;&gt;"",ForbDraft!C239,""),"")</f>
        <v/>
      </c>
      <c r="D226" s="135" t="str">
        <f>IFERROR(IF(ForbDraft!O239&lt;&gt;"",ForbDraft!O239,""),"")</f>
        <v/>
      </c>
      <c r="E226" s="190" t="str">
        <f>IFERROR(IF(ForbDraft!I239&lt;&gt;"",TEXT(ForbDraft!I239,"#,##0.00"),""),"")</f>
        <v/>
      </c>
      <c r="F226" s="191" t="str">
        <f>IFERROR(IF(ForbDraft!F239&lt;&gt;"",ForbDraft!F239,""),"")</f>
        <v/>
      </c>
      <c r="G226" s="135" t="str">
        <f>IFERROR(IF(ForbCalc!D224&lt;&gt;"",ForbCalc!D224,""),"")</f>
        <v/>
      </c>
      <c r="H226" s="192" t="str">
        <f>IFERROR(IF(ForbCalc!E224&lt;&gt;"",ForbCalc!E224,""),"")</f>
        <v/>
      </c>
    </row>
    <row r="227" spans="1:8" s="1" customFormat="1" x14ac:dyDescent="0.2">
      <c r="A227" s="152"/>
      <c r="B227" s="174" t="str">
        <f>IFERROR(IF(ForbDraft!B240&lt;&gt;"",ForbDraft!B240,""),"")</f>
        <v/>
      </c>
      <c r="C227" s="189" t="str">
        <f>IFERROR(IF(ForbDraft!C240&lt;&gt;"",ForbDraft!C240,""),"")</f>
        <v/>
      </c>
      <c r="D227" s="135" t="str">
        <f>IFERROR(IF(ForbDraft!O240&lt;&gt;"",ForbDraft!O240,""),"")</f>
        <v/>
      </c>
      <c r="E227" s="190" t="str">
        <f>IFERROR(IF(ForbDraft!I240&lt;&gt;"",TEXT(ForbDraft!I240,"#,##0.00"),""),"")</f>
        <v/>
      </c>
      <c r="F227" s="191" t="str">
        <f>IFERROR(IF(ForbDraft!F240&lt;&gt;"",ForbDraft!F240,""),"")</f>
        <v/>
      </c>
      <c r="G227" s="135" t="str">
        <f>IFERROR(IF(ForbCalc!D225&lt;&gt;"",ForbCalc!D225,""),"")</f>
        <v/>
      </c>
      <c r="H227" s="192" t="str">
        <f>IFERROR(IF(ForbCalc!E225&lt;&gt;"",ForbCalc!E225,""),"")</f>
        <v/>
      </c>
    </row>
    <row r="228" spans="1:8" s="1" customFormat="1" x14ac:dyDescent="0.2">
      <c r="A228" s="152"/>
      <c r="B228" s="174" t="str">
        <f>IFERROR(IF(ForbDraft!B241&lt;&gt;"",ForbDraft!B241,""),"")</f>
        <v/>
      </c>
      <c r="C228" s="189" t="str">
        <f>IFERROR(IF(ForbDraft!C241&lt;&gt;"",ForbDraft!C241,""),"")</f>
        <v/>
      </c>
      <c r="D228" s="135" t="str">
        <f>IFERROR(IF(ForbDraft!O241&lt;&gt;"",ForbDraft!O241,""),"")</f>
        <v/>
      </c>
      <c r="E228" s="190" t="str">
        <f>IFERROR(IF(ForbDraft!I241&lt;&gt;"",TEXT(ForbDraft!I241,"#,##0.00"),""),"")</f>
        <v/>
      </c>
      <c r="F228" s="191" t="str">
        <f>IFERROR(IF(ForbDraft!F241&lt;&gt;"",ForbDraft!F241,""),"")</f>
        <v/>
      </c>
      <c r="G228" s="135" t="str">
        <f>IFERROR(IF(ForbCalc!D226&lt;&gt;"",ForbCalc!D226,""),"")</f>
        <v/>
      </c>
      <c r="H228" s="192" t="str">
        <f>IFERROR(IF(ForbCalc!E226&lt;&gt;"",ForbCalc!E226,""),"")</f>
        <v/>
      </c>
    </row>
    <row r="229" spans="1:8" s="1" customFormat="1" x14ac:dyDescent="0.2">
      <c r="A229" s="152"/>
      <c r="B229" s="174" t="str">
        <f>IFERROR(IF(ForbDraft!B242&lt;&gt;"",ForbDraft!B242,""),"")</f>
        <v/>
      </c>
      <c r="C229" s="189" t="str">
        <f>IFERROR(IF(ForbDraft!C242&lt;&gt;"",ForbDraft!C242,""),"")</f>
        <v/>
      </c>
      <c r="D229" s="135" t="str">
        <f>IFERROR(IF(ForbDraft!O242&lt;&gt;"",ForbDraft!O242,""),"")</f>
        <v/>
      </c>
      <c r="E229" s="190" t="str">
        <f>IFERROR(IF(ForbDraft!I242&lt;&gt;"",TEXT(ForbDraft!I242,"#,##0.00"),""),"")</f>
        <v/>
      </c>
      <c r="F229" s="191" t="str">
        <f>IFERROR(IF(ForbDraft!F242&lt;&gt;"",ForbDraft!F242,""),"")</f>
        <v/>
      </c>
      <c r="G229" s="135" t="str">
        <f>IFERROR(IF(ForbCalc!D227&lt;&gt;"",ForbCalc!D227,""),"")</f>
        <v/>
      </c>
      <c r="H229" s="192" t="str">
        <f>IFERROR(IF(ForbCalc!E227&lt;&gt;"",ForbCalc!E227,""),"")</f>
        <v/>
      </c>
    </row>
    <row r="230" spans="1:8" s="1" customFormat="1" x14ac:dyDescent="0.2">
      <c r="A230" s="152"/>
      <c r="B230" s="174" t="str">
        <f>IFERROR(IF(ForbDraft!B243&lt;&gt;"",ForbDraft!B243,""),"")</f>
        <v/>
      </c>
      <c r="C230" s="189" t="str">
        <f>IFERROR(IF(ForbDraft!C243&lt;&gt;"",ForbDraft!C243,""),"")</f>
        <v/>
      </c>
      <c r="D230" s="135" t="str">
        <f>IFERROR(IF(ForbDraft!O243&lt;&gt;"",ForbDraft!O243,""),"")</f>
        <v/>
      </c>
      <c r="E230" s="190" t="str">
        <f>IFERROR(IF(ForbDraft!I243&lt;&gt;"",TEXT(ForbDraft!I243,"#,##0.00"),""),"")</f>
        <v/>
      </c>
      <c r="F230" s="191" t="str">
        <f>IFERROR(IF(ForbDraft!F243&lt;&gt;"",ForbDraft!F243,""),"")</f>
        <v/>
      </c>
      <c r="G230" s="135" t="str">
        <f>IFERROR(IF(ForbCalc!D228&lt;&gt;"",ForbCalc!D228,""),"")</f>
        <v/>
      </c>
      <c r="H230" s="192" t="str">
        <f>IFERROR(IF(ForbCalc!E228&lt;&gt;"",ForbCalc!E228,""),"")</f>
        <v/>
      </c>
    </row>
    <row r="231" spans="1:8" s="1" customFormat="1" x14ac:dyDescent="0.2">
      <c r="A231" s="152"/>
      <c r="B231" s="174" t="str">
        <f>IFERROR(IF(ForbDraft!B244&lt;&gt;"",ForbDraft!B244,""),"")</f>
        <v/>
      </c>
      <c r="C231" s="189" t="str">
        <f>IFERROR(IF(ForbDraft!C244&lt;&gt;"",ForbDraft!C244,""),"")</f>
        <v/>
      </c>
      <c r="D231" s="135" t="str">
        <f>IFERROR(IF(ForbDraft!O244&lt;&gt;"",ForbDraft!O244,""),"")</f>
        <v/>
      </c>
      <c r="E231" s="190" t="str">
        <f>IFERROR(IF(ForbDraft!I244&lt;&gt;"",TEXT(ForbDraft!I244,"#,##0.00"),""),"")</f>
        <v/>
      </c>
      <c r="F231" s="191" t="str">
        <f>IFERROR(IF(ForbDraft!F244&lt;&gt;"",ForbDraft!F244,""),"")</f>
        <v/>
      </c>
      <c r="G231" s="135" t="str">
        <f>IFERROR(IF(ForbCalc!D229&lt;&gt;"",ForbCalc!D229,""),"")</f>
        <v/>
      </c>
      <c r="H231" s="192" t="str">
        <f>IFERROR(IF(ForbCalc!E229&lt;&gt;"",ForbCalc!E229,""),"")</f>
        <v/>
      </c>
    </row>
    <row r="232" spans="1:8" s="1" customFormat="1" x14ac:dyDescent="0.2">
      <c r="A232" s="152"/>
      <c r="B232" s="174" t="str">
        <f>IFERROR(IF(ForbDraft!B245&lt;&gt;"",ForbDraft!B245,""),"")</f>
        <v/>
      </c>
      <c r="C232" s="189" t="str">
        <f>IFERROR(IF(ForbDraft!C245&lt;&gt;"",ForbDraft!C245,""),"")</f>
        <v/>
      </c>
      <c r="D232" s="135" t="str">
        <f>IFERROR(IF(ForbDraft!O245&lt;&gt;"",ForbDraft!O245,""),"")</f>
        <v/>
      </c>
      <c r="E232" s="190" t="str">
        <f>IFERROR(IF(ForbDraft!I245&lt;&gt;"",TEXT(ForbDraft!I245,"#,##0.00"),""),"")</f>
        <v/>
      </c>
      <c r="F232" s="191" t="str">
        <f>IFERROR(IF(ForbDraft!F245&lt;&gt;"",ForbDraft!F245,""),"")</f>
        <v/>
      </c>
      <c r="G232" s="135" t="str">
        <f>IFERROR(IF(ForbCalc!D230&lt;&gt;"",ForbCalc!D230,""),"")</f>
        <v/>
      </c>
      <c r="H232" s="192" t="str">
        <f>IFERROR(IF(ForbCalc!E230&lt;&gt;"",ForbCalc!E230,""),"")</f>
        <v/>
      </c>
    </row>
    <row r="233" spans="1:8" s="1" customFormat="1" x14ac:dyDescent="0.2">
      <c r="A233" s="152"/>
      <c r="B233" s="174" t="str">
        <f>IFERROR(IF(ForbDraft!B246&lt;&gt;"",ForbDraft!B246,""),"")</f>
        <v/>
      </c>
      <c r="C233" s="189" t="str">
        <f>IFERROR(IF(ForbDraft!C246&lt;&gt;"",ForbDraft!C246,""),"")</f>
        <v/>
      </c>
      <c r="D233" s="135" t="str">
        <f>IFERROR(IF(ForbDraft!O246&lt;&gt;"",ForbDraft!O246,""),"")</f>
        <v/>
      </c>
      <c r="E233" s="190" t="str">
        <f>IFERROR(IF(ForbDraft!I246&lt;&gt;"",TEXT(ForbDraft!I246,"#,##0.00"),""),"")</f>
        <v/>
      </c>
      <c r="F233" s="191" t="str">
        <f>IFERROR(IF(ForbDraft!F246&lt;&gt;"",ForbDraft!F246,""),"")</f>
        <v/>
      </c>
      <c r="G233" s="135" t="str">
        <f>IFERROR(IF(ForbCalc!D231&lt;&gt;"",ForbCalc!D231,""),"")</f>
        <v/>
      </c>
      <c r="H233" s="192" t="str">
        <f>IFERROR(IF(ForbCalc!E231&lt;&gt;"",ForbCalc!E231,""),"")</f>
        <v/>
      </c>
    </row>
    <row r="234" spans="1:8" s="1" customFormat="1" x14ac:dyDescent="0.2">
      <c r="A234" s="152"/>
      <c r="B234" s="174" t="str">
        <f>IFERROR(IF(ForbDraft!B247&lt;&gt;"",ForbDraft!B247,""),"")</f>
        <v/>
      </c>
      <c r="C234" s="189" t="str">
        <f>IFERROR(IF(ForbDraft!C247&lt;&gt;"",ForbDraft!C247,""),"")</f>
        <v/>
      </c>
      <c r="D234" s="135" t="str">
        <f>IFERROR(IF(ForbDraft!O247&lt;&gt;"",ForbDraft!O247,""),"")</f>
        <v/>
      </c>
      <c r="E234" s="190" t="str">
        <f>IFERROR(IF(ForbDraft!I247&lt;&gt;"",TEXT(ForbDraft!I247,"#,##0.00"),""),"")</f>
        <v/>
      </c>
      <c r="F234" s="191" t="str">
        <f>IFERROR(IF(ForbDraft!F247&lt;&gt;"",ForbDraft!F247,""),"")</f>
        <v/>
      </c>
      <c r="G234" s="135" t="str">
        <f>IFERROR(IF(ForbCalc!D232&lt;&gt;"",ForbCalc!D232,""),"")</f>
        <v/>
      </c>
      <c r="H234" s="192" t="str">
        <f>IFERROR(IF(ForbCalc!E232&lt;&gt;"",ForbCalc!E232,""),"")</f>
        <v/>
      </c>
    </row>
    <row r="235" spans="1:8" s="1" customFormat="1" x14ac:dyDescent="0.2">
      <c r="A235" s="152"/>
      <c r="B235" s="174" t="str">
        <f>IFERROR(IF(ForbDraft!B248&lt;&gt;"",ForbDraft!B248,""),"")</f>
        <v/>
      </c>
      <c r="C235" s="189" t="str">
        <f>IFERROR(IF(ForbDraft!C248&lt;&gt;"",ForbDraft!C248,""),"")</f>
        <v/>
      </c>
      <c r="D235" s="135" t="str">
        <f>IFERROR(IF(ForbDraft!O248&lt;&gt;"",ForbDraft!O248,""),"")</f>
        <v/>
      </c>
      <c r="E235" s="190" t="str">
        <f>IFERROR(IF(ForbDraft!I248&lt;&gt;"",TEXT(ForbDraft!I248,"#,##0.00"),""),"")</f>
        <v/>
      </c>
      <c r="F235" s="191" t="str">
        <f>IFERROR(IF(ForbDraft!F248&lt;&gt;"",ForbDraft!F248,""),"")</f>
        <v/>
      </c>
      <c r="G235" s="135" t="str">
        <f>IFERROR(IF(ForbCalc!D233&lt;&gt;"",ForbCalc!D233,""),"")</f>
        <v/>
      </c>
      <c r="H235" s="192" t="str">
        <f>IFERROR(IF(ForbCalc!E233&lt;&gt;"",ForbCalc!E233,""),"")</f>
        <v/>
      </c>
    </row>
    <row r="236" spans="1:8" s="1" customFormat="1" x14ac:dyDescent="0.2">
      <c r="A236" s="152"/>
      <c r="B236" s="174" t="str">
        <f>IFERROR(IF(ForbDraft!B249&lt;&gt;"",ForbDraft!B249,""),"")</f>
        <v/>
      </c>
      <c r="C236" s="189" t="str">
        <f>IFERROR(IF(ForbDraft!C249&lt;&gt;"",ForbDraft!C249,""),"")</f>
        <v/>
      </c>
      <c r="D236" s="135" t="str">
        <f>IFERROR(IF(ForbDraft!O249&lt;&gt;"",ForbDraft!O249,""),"")</f>
        <v/>
      </c>
      <c r="E236" s="190" t="str">
        <f>IFERROR(IF(ForbDraft!I249&lt;&gt;"",TEXT(ForbDraft!I249,"#,##0.00"),""),"")</f>
        <v/>
      </c>
      <c r="F236" s="191" t="str">
        <f>IFERROR(IF(ForbDraft!F249&lt;&gt;"",ForbDraft!F249,""),"")</f>
        <v/>
      </c>
      <c r="G236" s="135" t="str">
        <f>IFERROR(IF(ForbCalc!D234&lt;&gt;"",ForbCalc!D234,""),"")</f>
        <v/>
      </c>
      <c r="H236" s="192" t="str">
        <f>IFERROR(IF(ForbCalc!E234&lt;&gt;"",ForbCalc!E234,""),"")</f>
        <v/>
      </c>
    </row>
    <row r="237" spans="1:8" s="1" customFormat="1" x14ac:dyDescent="0.2">
      <c r="A237" s="152"/>
      <c r="B237" s="174" t="str">
        <f>IFERROR(IF(ForbDraft!B250&lt;&gt;"",ForbDraft!B250,""),"")</f>
        <v/>
      </c>
      <c r="C237" s="189" t="str">
        <f>IFERROR(IF(ForbDraft!C250&lt;&gt;"",ForbDraft!C250,""),"")</f>
        <v/>
      </c>
      <c r="D237" s="135" t="str">
        <f>IFERROR(IF(ForbDraft!O250&lt;&gt;"",ForbDraft!O250,""),"")</f>
        <v/>
      </c>
      <c r="E237" s="190" t="str">
        <f>IFERROR(IF(ForbDraft!I250&lt;&gt;"",TEXT(ForbDraft!I250,"#,##0.00"),""),"")</f>
        <v/>
      </c>
      <c r="F237" s="191" t="str">
        <f>IFERROR(IF(ForbDraft!F250&lt;&gt;"",ForbDraft!F250,""),"")</f>
        <v/>
      </c>
      <c r="G237" s="135" t="str">
        <f>IFERROR(IF(ForbCalc!D235&lt;&gt;"",ForbCalc!D235,""),"")</f>
        <v/>
      </c>
      <c r="H237" s="192" t="str">
        <f>IFERROR(IF(ForbCalc!E235&lt;&gt;"",ForbCalc!E235,""),"")</f>
        <v/>
      </c>
    </row>
    <row r="238" spans="1:8" s="1" customFormat="1" x14ac:dyDescent="0.2">
      <c r="A238" s="152"/>
      <c r="B238" s="174" t="str">
        <f>IFERROR(IF(ForbDraft!B251&lt;&gt;"",ForbDraft!B251,""),"")</f>
        <v/>
      </c>
      <c r="C238" s="189" t="str">
        <f>IFERROR(IF(ForbDraft!C251&lt;&gt;"",ForbDraft!C251,""),"")</f>
        <v/>
      </c>
      <c r="D238" s="135" t="str">
        <f>IFERROR(IF(ForbDraft!O251&lt;&gt;"",ForbDraft!O251,""),"")</f>
        <v/>
      </c>
      <c r="E238" s="190" t="str">
        <f>IFERROR(IF(ForbDraft!I251&lt;&gt;"",TEXT(ForbDraft!I251,"#,##0.00"),""),"")</f>
        <v/>
      </c>
      <c r="F238" s="191" t="str">
        <f>IFERROR(IF(ForbDraft!F251&lt;&gt;"",ForbDraft!F251,""),"")</f>
        <v/>
      </c>
      <c r="G238" s="135" t="str">
        <f>IFERROR(IF(ForbCalc!D236&lt;&gt;"",ForbCalc!D236,""),"")</f>
        <v/>
      </c>
      <c r="H238" s="192" t="str">
        <f>IFERROR(IF(ForbCalc!E236&lt;&gt;"",ForbCalc!E236,""),"")</f>
        <v/>
      </c>
    </row>
    <row r="239" spans="1:8" s="1" customFormat="1" x14ac:dyDescent="0.2">
      <c r="A239" s="152"/>
      <c r="B239" s="174" t="str">
        <f>IFERROR(IF(ForbDraft!B252&lt;&gt;"",ForbDraft!B252,""),"")</f>
        <v/>
      </c>
      <c r="C239" s="189" t="str">
        <f>IFERROR(IF(ForbDraft!C252&lt;&gt;"",ForbDraft!C252,""),"")</f>
        <v/>
      </c>
      <c r="D239" s="135" t="str">
        <f>IFERROR(IF(ForbDraft!O252&lt;&gt;"",ForbDraft!O252,""),"")</f>
        <v/>
      </c>
      <c r="E239" s="190" t="str">
        <f>IFERROR(IF(ForbDraft!I252&lt;&gt;"",TEXT(ForbDraft!I252,"#,##0.00"),""),"")</f>
        <v/>
      </c>
      <c r="F239" s="191" t="str">
        <f>IFERROR(IF(ForbDraft!F252&lt;&gt;"",ForbDraft!F252,""),"")</f>
        <v/>
      </c>
      <c r="G239" s="135" t="str">
        <f>IFERROR(IF(ForbCalc!D237&lt;&gt;"",ForbCalc!D237,""),"")</f>
        <v/>
      </c>
      <c r="H239" s="192" t="str">
        <f>IFERROR(IF(ForbCalc!E237&lt;&gt;"",ForbCalc!E237,""),"")</f>
        <v/>
      </c>
    </row>
    <row r="240" spans="1:8" s="1" customFormat="1" x14ac:dyDescent="0.2">
      <c r="A240" s="152"/>
      <c r="B240" s="174" t="str">
        <f>IFERROR(IF(ForbDraft!B253&lt;&gt;"",ForbDraft!B253,""),"")</f>
        <v/>
      </c>
      <c r="C240" s="189" t="str">
        <f>IFERROR(IF(ForbDraft!C253&lt;&gt;"",ForbDraft!C253,""),"")</f>
        <v/>
      </c>
      <c r="D240" s="135" t="str">
        <f>IFERROR(IF(ForbDraft!O253&lt;&gt;"",ForbDraft!O253,""),"")</f>
        <v/>
      </c>
      <c r="E240" s="190" t="str">
        <f>IFERROR(IF(ForbDraft!I253&lt;&gt;"",TEXT(ForbDraft!I253,"#,##0.00"),""),"")</f>
        <v/>
      </c>
      <c r="F240" s="191" t="str">
        <f>IFERROR(IF(ForbDraft!F253&lt;&gt;"",ForbDraft!F253,""),"")</f>
        <v/>
      </c>
      <c r="G240" s="135" t="str">
        <f>IFERROR(IF(ForbCalc!D238&lt;&gt;"",ForbCalc!D238,""),"")</f>
        <v/>
      </c>
      <c r="H240" s="192" t="str">
        <f>IFERROR(IF(ForbCalc!E238&lt;&gt;"",ForbCalc!E238,""),"")</f>
        <v/>
      </c>
    </row>
    <row r="241" spans="1:8" s="1" customFormat="1" x14ac:dyDescent="0.2">
      <c r="A241" s="152"/>
      <c r="B241" s="174" t="str">
        <f>IFERROR(IF(ForbDraft!B254&lt;&gt;"",ForbDraft!B254,""),"")</f>
        <v/>
      </c>
      <c r="C241" s="189" t="str">
        <f>IFERROR(IF(ForbDraft!C254&lt;&gt;"",ForbDraft!C254,""),"")</f>
        <v/>
      </c>
      <c r="D241" s="135" t="str">
        <f>IFERROR(IF(ForbDraft!O254&lt;&gt;"",ForbDraft!O254,""),"")</f>
        <v/>
      </c>
      <c r="E241" s="190" t="str">
        <f>IFERROR(IF(ForbDraft!I254&lt;&gt;"",TEXT(ForbDraft!I254,"#,##0.00"),""),"")</f>
        <v/>
      </c>
      <c r="F241" s="191" t="str">
        <f>IFERROR(IF(ForbDraft!F254&lt;&gt;"",ForbDraft!F254,""),"")</f>
        <v/>
      </c>
      <c r="G241" s="135" t="str">
        <f>IFERROR(IF(ForbCalc!D239&lt;&gt;"",ForbCalc!D239,""),"")</f>
        <v/>
      </c>
      <c r="H241" s="192" t="str">
        <f>IFERROR(IF(ForbCalc!E239&lt;&gt;"",ForbCalc!E239,""),"")</f>
        <v/>
      </c>
    </row>
    <row r="242" spans="1:8" s="1" customFormat="1" x14ac:dyDescent="0.2">
      <c r="A242" s="152"/>
      <c r="B242" s="174" t="str">
        <f>IFERROR(IF(ForbDraft!B255&lt;&gt;"",ForbDraft!B255,""),"")</f>
        <v/>
      </c>
      <c r="C242" s="189" t="str">
        <f>IFERROR(IF(ForbDraft!C255&lt;&gt;"",ForbDraft!C255,""),"")</f>
        <v/>
      </c>
      <c r="D242" s="135" t="str">
        <f>IFERROR(IF(ForbDraft!O255&lt;&gt;"",ForbDraft!O255,""),"")</f>
        <v/>
      </c>
      <c r="E242" s="190" t="str">
        <f>IFERROR(IF(ForbDraft!I255&lt;&gt;"",TEXT(ForbDraft!I255,"#,##0.00"),""),"")</f>
        <v/>
      </c>
      <c r="F242" s="191" t="str">
        <f>IFERROR(IF(ForbDraft!F255&lt;&gt;"",ForbDraft!F255,""),"")</f>
        <v/>
      </c>
      <c r="G242" s="135" t="str">
        <f>IFERROR(IF(ForbCalc!D240&lt;&gt;"",ForbCalc!D240,""),"")</f>
        <v/>
      </c>
      <c r="H242" s="192" t="str">
        <f>IFERROR(IF(ForbCalc!E240&lt;&gt;"",ForbCalc!E240,""),"")</f>
        <v/>
      </c>
    </row>
    <row r="243" spans="1:8" s="1" customFormat="1" x14ac:dyDescent="0.2">
      <c r="A243" s="152"/>
      <c r="B243" s="174" t="str">
        <f>IFERROR(IF(ForbDraft!B256&lt;&gt;"",ForbDraft!B256,""),"")</f>
        <v/>
      </c>
      <c r="C243" s="189" t="str">
        <f>IFERROR(IF(ForbDraft!C256&lt;&gt;"",ForbDraft!C256,""),"")</f>
        <v/>
      </c>
      <c r="D243" s="135" t="str">
        <f>IFERROR(IF(ForbDraft!O256&lt;&gt;"",ForbDraft!O256,""),"")</f>
        <v/>
      </c>
      <c r="E243" s="190" t="str">
        <f>IFERROR(IF(ForbDraft!I256&lt;&gt;"",TEXT(ForbDraft!I256,"#,##0.00"),""),"")</f>
        <v/>
      </c>
      <c r="F243" s="191" t="str">
        <f>IFERROR(IF(ForbDraft!F256&lt;&gt;"",ForbDraft!F256,""),"")</f>
        <v/>
      </c>
      <c r="G243" s="135" t="str">
        <f>IFERROR(IF(ForbCalc!D241&lt;&gt;"",ForbCalc!D241,""),"")</f>
        <v/>
      </c>
      <c r="H243" s="192" t="str">
        <f>IFERROR(IF(ForbCalc!E241&lt;&gt;"",ForbCalc!E241,""),"")</f>
        <v/>
      </c>
    </row>
    <row r="244" spans="1:8" s="1" customFormat="1" x14ac:dyDescent="0.2">
      <c r="A244" s="152"/>
      <c r="B244" s="174" t="str">
        <f>IFERROR(IF(ForbDraft!B257&lt;&gt;"",ForbDraft!B257,""),"")</f>
        <v/>
      </c>
      <c r="C244" s="189" t="str">
        <f>IFERROR(IF(ForbDraft!C257&lt;&gt;"",ForbDraft!C257,""),"")</f>
        <v/>
      </c>
      <c r="D244" s="135" t="str">
        <f>IFERROR(IF(ForbDraft!O257&lt;&gt;"",ForbDraft!O257,""),"")</f>
        <v/>
      </c>
      <c r="E244" s="190" t="str">
        <f>IFERROR(IF(ForbDraft!I257&lt;&gt;"",TEXT(ForbDraft!I257,"#,##0.00"),""),"")</f>
        <v/>
      </c>
      <c r="F244" s="191" t="str">
        <f>IFERROR(IF(ForbDraft!F257&lt;&gt;"",ForbDraft!F257,""),"")</f>
        <v/>
      </c>
      <c r="G244" s="135" t="str">
        <f>IFERROR(IF(ForbCalc!D242&lt;&gt;"",ForbCalc!D242,""),"")</f>
        <v/>
      </c>
      <c r="H244" s="192" t="str">
        <f>IFERROR(IF(ForbCalc!E242&lt;&gt;"",ForbCalc!E242,""),"")</f>
        <v/>
      </c>
    </row>
    <row r="245" spans="1:8" s="1" customFormat="1" x14ac:dyDescent="0.2">
      <c r="A245" s="152"/>
      <c r="B245" s="174" t="str">
        <f>IFERROR(IF(ForbDraft!B258&lt;&gt;"",ForbDraft!B258,""),"")</f>
        <v/>
      </c>
      <c r="C245" s="189" t="str">
        <f>IFERROR(IF(ForbDraft!C258&lt;&gt;"",ForbDraft!C258,""),"")</f>
        <v/>
      </c>
      <c r="D245" s="135" t="str">
        <f>IFERROR(IF(ForbDraft!O258&lt;&gt;"",ForbDraft!O258,""),"")</f>
        <v/>
      </c>
      <c r="E245" s="190" t="str">
        <f>IFERROR(IF(ForbDraft!I258&lt;&gt;"",TEXT(ForbDraft!I258,"#,##0.00"),""),"")</f>
        <v/>
      </c>
      <c r="F245" s="191" t="str">
        <f>IFERROR(IF(ForbDraft!F258&lt;&gt;"",ForbDraft!F258,""),"")</f>
        <v/>
      </c>
      <c r="G245" s="135" t="str">
        <f>IFERROR(IF(ForbCalc!D243&lt;&gt;"",ForbCalc!D243,""),"")</f>
        <v/>
      </c>
      <c r="H245" s="192" t="str">
        <f>IFERROR(IF(ForbCalc!E243&lt;&gt;"",ForbCalc!E243,""),"")</f>
        <v/>
      </c>
    </row>
    <row r="246" spans="1:8" s="1" customFormat="1" x14ac:dyDescent="0.2">
      <c r="A246" s="152"/>
      <c r="B246" s="174" t="str">
        <f>IFERROR(IF(ForbDraft!B259&lt;&gt;"",ForbDraft!B259,""),"")</f>
        <v/>
      </c>
      <c r="C246" s="189" t="str">
        <f>IFERROR(IF(ForbDraft!C259&lt;&gt;"",ForbDraft!C259,""),"")</f>
        <v/>
      </c>
      <c r="D246" s="135" t="str">
        <f>IFERROR(IF(ForbDraft!O259&lt;&gt;"",ForbDraft!O259,""),"")</f>
        <v/>
      </c>
      <c r="E246" s="190" t="str">
        <f>IFERROR(IF(ForbDraft!I259&lt;&gt;"",TEXT(ForbDraft!I259,"#,##0.00"),""),"")</f>
        <v/>
      </c>
      <c r="F246" s="191" t="str">
        <f>IFERROR(IF(ForbDraft!F259&lt;&gt;"",ForbDraft!F259,""),"")</f>
        <v/>
      </c>
      <c r="G246" s="135" t="str">
        <f>IFERROR(IF(ForbCalc!D244&lt;&gt;"",ForbCalc!D244,""),"")</f>
        <v/>
      </c>
      <c r="H246" s="192" t="str">
        <f>IFERROR(IF(ForbCalc!E244&lt;&gt;"",ForbCalc!E244,""),"")</f>
        <v/>
      </c>
    </row>
    <row r="247" spans="1:8" s="1" customFormat="1" x14ac:dyDescent="0.2">
      <c r="A247" s="152"/>
      <c r="B247" s="174" t="str">
        <f>IFERROR(IF(ForbDraft!B260&lt;&gt;"",ForbDraft!B260,""),"")</f>
        <v/>
      </c>
      <c r="C247" s="189" t="str">
        <f>IFERROR(IF(ForbDraft!C260&lt;&gt;"",ForbDraft!C260,""),"")</f>
        <v/>
      </c>
      <c r="D247" s="135" t="str">
        <f>IFERROR(IF(ForbDraft!O260&lt;&gt;"",ForbDraft!O260,""),"")</f>
        <v/>
      </c>
      <c r="E247" s="190" t="str">
        <f>IFERROR(IF(ForbDraft!I260&lt;&gt;"",TEXT(ForbDraft!I260,"#,##0.00"),""),"")</f>
        <v/>
      </c>
      <c r="F247" s="191" t="str">
        <f>IFERROR(IF(ForbDraft!F260&lt;&gt;"",ForbDraft!F260,""),"")</f>
        <v/>
      </c>
      <c r="G247" s="135" t="str">
        <f>IFERROR(IF(ForbCalc!D245&lt;&gt;"",ForbCalc!D245,""),"")</f>
        <v/>
      </c>
      <c r="H247" s="192" t="str">
        <f>IFERROR(IF(ForbCalc!E245&lt;&gt;"",ForbCalc!E245,""),"")</f>
        <v/>
      </c>
    </row>
    <row r="248" spans="1:8" s="1" customFormat="1" x14ac:dyDescent="0.2">
      <c r="A248" s="152"/>
      <c r="B248" s="174" t="str">
        <f>IFERROR(IF(ForbDraft!B261&lt;&gt;"",ForbDraft!B261,""),"")</f>
        <v/>
      </c>
      <c r="C248" s="189" t="str">
        <f>IFERROR(IF(ForbDraft!C261&lt;&gt;"",ForbDraft!C261,""),"")</f>
        <v/>
      </c>
      <c r="D248" s="135" t="str">
        <f>IFERROR(IF(ForbDraft!O261&lt;&gt;"",ForbDraft!O261,""),"")</f>
        <v/>
      </c>
      <c r="E248" s="190" t="str">
        <f>IFERROR(IF(ForbDraft!I261&lt;&gt;"",TEXT(ForbDraft!I261,"#,##0.00"),""),"")</f>
        <v/>
      </c>
      <c r="F248" s="191" t="str">
        <f>IFERROR(IF(ForbDraft!F261&lt;&gt;"",ForbDraft!F261,""),"")</f>
        <v/>
      </c>
      <c r="G248" s="135" t="str">
        <f>IFERROR(IF(ForbCalc!D246&lt;&gt;"",ForbCalc!D246,""),"")</f>
        <v/>
      </c>
      <c r="H248" s="192" t="str">
        <f>IFERROR(IF(ForbCalc!E246&lt;&gt;"",ForbCalc!E246,""),"")</f>
        <v/>
      </c>
    </row>
    <row r="249" spans="1:8" s="1" customFormat="1" x14ac:dyDescent="0.2">
      <c r="A249" s="152"/>
      <c r="B249" s="174" t="str">
        <f>IFERROR(IF(ForbDraft!B262&lt;&gt;"",ForbDraft!B262,""),"")</f>
        <v/>
      </c>
      <c r="C249" s="189" t="str">
        <f>IFERROR(IF(ForbDraft!C262&lt;&gt;"",ForbDraft!C262,""),"")</f>
        <v/>
      </c>
      <c r="D249" s="135" t="str">
        <f>IFERROR(IF(ForbDraft!O262&lt;&gt;"",ForbDraft!O262,""),"")</f>
        <v/>
      </c>
      <c r="E249" s="190" t="str">
        <f>IFERROR(IF(ForbDraft!I262&lt;&gt;"",TEXT(ForbDraft!I262,"#,##0.00"),""),"")</f>
        <v/>
      </c>
      <c r="F249" s="191" t="str">
        <f>IFERROR(IF(ForbDraft!F262&lt;&gt;"",ForbDraft!F262,""),"")</f>
        <v/>
      </c>
      <c r="G249" s="135" t="str">
        <f>IFERROR(IF(ForbCalc!D247&lt;&gt;"",ForbCalc!D247,""),"")</f>
        <v/>
      </c>
      <c r="H249" s="192" t="str">
        <f>IFERROR(IF(ForbCalc!E247&lt;&gt;"",ForbCalc!E247,""),"")</f>
        <v/>
      </c>
    </row>
    <row r="250" spans="1:8" s="1" customFormat="1" x14ac:dyDescent="0.2">
      <c r="A250" s="152"/>
      <c r="B250" s="174" t="str">
        <f>IFERROR(IF(ForbDraft!B263&lt;&gt;"",ForbDraft!B263,""),"")</f>
        <v/>
      </c>
      <c r="C250" s="189" t="str">
        <f>IFERROR(IF(ForbDraft!C263&lt;&gt;"",ForbDraft!C263,""),"")</f>
        <v/>
      </c>
      <c r="D250" s="135" t="str">
        <f>IFERROR(IF(ForbDraft!O263&lt;&gt;"",ForbDraft!O263,""),"")</f>
        <v/>
      </c>
      <c r="E250" s="190" t="str">
        <f>IFERROR(IF(ForbDraft!I263&lt;&gt;"",TEXT(ForbDraft!I263,"#,##0.00"),""),"")</f>
        <v/>
      </c>
      <c r="F250" s="191" t="str">
        <f>IFERROR(IF(ForbDraft!F263&lt;&gt;"",ForbDraft!F263,""),"")</f>
        <v/>
      </c>
      <c r="G250" s="135" t="str">
        <f>IFERROR(IF(ForbCalc!D248&lt;&gt;"",ForbCalc!D248,""),"")</f>
        <v/>
      </c>
      <c r="H250" s="192" t="str">
        <f>IFERROR(IF(ForbCalc!E248&lt;&gt;"",ForbCalc!E248,""),"")</f>
        <v/>
      </c>
    </row>
    <row r="251" spans="1:8" s="1" customFormat="1" x14ac:dyDescent="0.2">
      <c r="A251" s="152"/>
      <c r="B251" s="174" t="str">
        <f>IFERROR(IF(ForbDraft!B264&lt;&gt;"",ForbDraft!B264,""),"")</f>
        <v/>
      </c>
      <c r="C251" s="189" t="str">
        <f>IFERROR(IF(ForbDraft!C264&lt;&gt;"",ForbDraft!C264,""),"")</f>
        <v/>
      </c>
      <c r="D251" s="135" t="str">
        <f>IFERROR(IF(ForbDraft!O264&lt;&gt;"",ForbDraft!O264,""),"")</f>
        <v/>
      </c>
      <c r="E251" s="190" t="str">
        <f>IFERROR(IF(ForbDraft!I264&lt;&gt;"",TEXT(ForbDraft!I264,"#,##0.00"),""),"")</f>
        <v/>
      </c>
      <c r="F251" s="191" t="str">
        <f>IFERROR(IF(ForbDraft!F264&lt;&gt;"",ForbDraft!F264,""),"")</f>
        <v/>
      </c>
      <c r="G251" s="135" t="str">
        <f>IFERROR(IF(ForbCalc!D249&lt;&gt;"",ForbCalc!D249,""),"")</f>
        <v/>
      </c>
      <c r="H251" s="192" t="str">
        <f>IFERROR(IF(ForbCalc!E249&lt;&gt;"",ForbCalc!E249,""),"")</f>
        <v/>
      </c>
    </row>
    <row r="252" spans="1:8" s="1" customFormat="1" x14ac:dyDescent="0.2">
      <c r="A252" s="152"/>
      <c r="B252" s="174" t="str">
        <f>IFERROR(IF(ForbDraft!B265&lt;&gt;"",ForbDraft!B265,""),"")</f>
        <v/>
      </c>
      <c r="C252" s="189" t="str">
        <f>IFERROR(IF(ForbDraft!C265&lt;&gt;"",ForbDraft!C265,""),"")</f>
        <v/>
      </c>
      <c r="D252" s="135" t="str">
        <f>IFERROR(IF(ForbDraft!O265&lt;&gt;"",ForbDraft!O265,""),"")</f>
        <v/>
      </c>
      <c r="E252" s="190" t="str">
        <f>IFERROR(IF(ForbDraft!I265&lt;&gt;"",TEXT(ForbDraft!I265,"#,##0.00"),""),"")</f>
        <v/>
      </c>
      <c r="F252" s="191" t="str">
        <f>IFERROR(IF(ForbDraft!F265&lt;&gt;"",ForbDraft!F265,""),"")</f>
        <v/>
      </c>
      <c r="G252" s="135" t="str">
        <f>IFERROR(IF(ForbCalc!D250&lt;&gt;"",ForbCalc!D250,""),"")</f>
        <v/>
      </c>
      <c r="H252" s="192" t="str">
        <f>IFERROR(IF(ForbCalc!E250&lt;&gt;"",ForbCalc!E250,""),"")</f>
        <v/>
      </c>
    </row>
    <row r="253" spans="1:8" s="1" customFormat="1" x14ac:dyDescent="0.2">
      <c r="A253" s="152"/>
      <c r="B253" s="174" t="str">
        <f>IFERROR(IF(ForbDraft!B266&lt;&gt;"",ForbDraft!B266,""),"")</f>
        <v/>
      </c>
      <c r="C253" s="189" t="str">
        <f>IFERROR(IF(ForbDraft!C266&lt;&gt;"",ForbDraft!C266,""),"")</f>
        <v/>
      </c>
      <c r="D253" s="135" t="str">
        <f>IFERROR(IF(ForbDraft!O266&lt;&gt;"",ForbDraft!O266,""),"")</f>
        <v/>
      </c>
      <c r="E253" s="190" t="str">
        <f>IFERROR(IF(ForbDraft!I266&lt;&gt;"",TEXT(ForbDraft!I266,"#,##0.00"),""),"")</f>
        <v/>
      </c>
      <c r="F253" s="191" t="str">
        <f>IFERROR(IF(ForbDraft!F266&lt;&gt;"",ForbDraft!F266,""),"")</f>
        <v/>
      </c>
      <c r="G253" s="135" t="str">
        <f>IFERROR(IF(ForbCalc!D251&lt;&gt;"",ForbCalc!D251,""),"")</f>
        <v/>
      </c>
      <c r="H253" s="192" t="str">
        <f>IFERROR(IF(ForbCalc!E251&lt;&gt;"",ForbCalc!E251,""),"")</f>
        <v/>
      </c>
    </row>
    <row r="254" spans="1:8" s="1" customFormat="1" x14ac:dyDescent="0.2">
      <c r="A254" s="152"/>
      <c r="B254" s="174" t="str">
        <f>IFERROR(IF(ForbDraft!B267&lt;&gt;"",ForbDraft!B267,""),"")</f>
        <v/>
      </c>
      <c r="C254" s="189" t="str">
        <f>IFERROR(IF(ForbDraft!C267&lt;&gt;"",ForbDraft!C267,""),"")</f>
        <v/>
      </c>
      <c r="D254" s="135" t="str">
        <f>IFERROR(IF(ForbDraft!O267&lt;&gt;"",ForbDraft!O267,""),"")</f>
        <v/>
      </c>
      <c r="E254" s="190" t="str">
        <f>IFERROR(IF(ForbDraft!I267&lt;&gt;"",TEXT(ForbDraft!I267,"#,##0.00"),""),"")</f>
        <v/>
      </c>
      <c r="F254" s="191" t="str">
        <f>IFERROR(IF(ForbDraft!F267&lt;&gt;"",ForbDraft!F267,""),"")</f>
        <v/>
      </c>
      <c r="G254" s="135" t="str">
        <f>IFERROR(IF(ForbCalc!D252&lt;&gt;"",ForbCalc!D252,""),"")</f>
        <v/>
      </c>
      <c r="H254" s="192" t="str">
        <f>IFERROR(IF(ForbCalc!E252&lt;&gt;"",ForbCalc!E252,""),"")</f>
        <v/>
      </c>
    </row>
    <row r="255" spans="1:8" s="1" customFormat="1" x14ac:dyDescent="0.2">
      <c r="A255" s="152"/>
      <c r="B255" s="174" t="str">
        <f>IFERROR(IF(ForbDraft!B268&lt;&gt;"",ForbDraft!B268,""),"")</f>
        <v/>
      </c>
      <c r="C255" s="189" t="str">
        <f>IFERROR(IF(ForbDraft!C268&lt;&gt;"",ForbDraft!C268,""),"")</f>
        <v/>
      </c>
      <c r="D255" s="135" t="str">
        <f>IFERROR(IF(ForbDraft!O268&lt;&gt;"",ForbDraft!O268,""),"")</f>
        <v/>
      </c>
      <c r="E255" s="190" t="str">
        <f>IFERROR(IF(ForbDraft!I268&lt;&gt;"",TEXT(ForbDraft!I268,"#,##0.00"),""),"")</f>
        <v/>
      </c>
      <c r="F255" s="191" t="str">
        <f>IFERROR(IF(ForbDraft!F268&lt;&gt;"",ForbDraft!F268,""),"")</f>
        <v/>
      </c>
      <c r="G255" s="135" t="str">
        <f>IFERROR(IF(ForbCalc!D253&lt;&gt;"",ForbCalc!D253,""),"")</f>
        <v/>
      </c>
      <c r="H255" s="192" t="str">
        <f>IFERROR(IF(ForbCalc!E253&lt;&gt;"",ForbCalc!E253,""),"")</f>
        <v/>
      </c>
    </row>
    <row r="256" spans="1:8" s="1" customFormat="1" x14ac:dyDescent="0.2">
      <c r="A256" s="152"/>
      <c r="B256" s="174" t="str">
        <f>IFERROR(IF(ForbDraft!B269&lt;&gt;"",ForbDraft!B269,""),"")</f>
        <v/>
      </c>
      <c r="C256" s="189" t="str">
        <f>IFERROR(IF(ForbDraft!C269&lt;&gt;"",ForbDraft!C269,""),"")</f>
        <v/>
      </c>
      <c r="D256" s="135" t="str">
        <f>IFERROR(IF(ForbDraft!O269&lt;&gt;"",ForbDraft!O269,""),"")</f>
        <v/>
      </c>
      <c r="E256" s="190" t="str">
        <f>IFERROR(IF(ForbDraft!I269&lt;&gt;"",TEXT(ForbDraft!I269,"#,##0.00"),""),"")</f>
        <v/>
      </c>
      <c r="F256" s="191" t="str">
        <f>IFERROR(IF(ForbDraft!F269&lt;&gt;"",ForbDraft!F269,""),"")</f>
        <v/>
      </c>
      <c r="G256" s="135" t="str">
        <f>IFERROR(IF(ForbCalc!D254&lt;&gt;"",ForbCalc!D254,""),"")</f>
        <v/>
      </c>
      <c r="H256" s="192" t="str">
        <f>IFERROR(IF(ForbCalc!E254&lt;&gt;"",ForbCalc!E254,""),"")</f>
        <v/>
      </c>
    </row>
    <row r="257" spans="1:8" s="1" customFormat="1" x14ac:dyDescent="0.2">
      <c r="A257" s="152"/>
      <c r="B257" s="174" t="str">
        <f>IFERROR(IF(ForbDraft!B270&lt;&gt;"",ForbDraft!B270,""),"")</f>
        <v/>
      </c>
      <c r="C257" s="189" t="str">
        <f>IFERROR(IF(ForbDraft!C270&lt;&gt;"",ForbDraft!C270,""),"")</f>
        <v/>
      </c>
      <c r="D257" s="135" t="str">
        <f>IFERROR(IF(ForbDraft!O270&lt;&gt;"",ForbDraft!O270,""),"")</f>
        <v/>
      </c>
      <c r="E257" s="190" t="str">
        <f>IFERROR(IF(ForbDraft!I270&lt;&gt;"",TEXT(ForbDraft!I270,"#,##0.00"),""),"")</f>
        <v/>
      </c>
      <c r="F257" s="191" t="str">
        <f>IFERROR(IF(ForbDraft!F270&lt;&gt;"",ForbDraft!F270,""),"")</f>
        <v/>
      </c>
      <c r="G257" s="135" t="str">
        <f>IFERROR(IF(ForbCalc!D255&lt;&gt;"",ForbCalc!D255,""),"")</f>
        <v/>
      </c>
      <c r="H257" s="192" t="str">
        <f>IFERROR(IF(ForbCalc!E255&lt;&gt;"",ForbCalc!E255,""),"")</f>
        <v/>
      </c>
    </row>
    <row r="258" spans="1:8" s="1" customFormat="1" x14ac:dyDescent="0.2">
      <c r="A258" s="152"/>
      <c r="B258" s="174" t="str">
        <f>IFERROR(IF(ForbDraft!B271&lt;&gt;"",ForbDraft!B271,""),"")</f>
        <v/>
      </c>
      <c r="C258" s="189" t="str">
        <f>IFERROR(IF(ForbDraft!C271&lt;&gt;"",ForbDraft!C271,""),"")</f>
        <v/>
      </c>
      <c r="D258" s="135" t="str">
        <f>IFERROR(IF(ForbDraft!O271&lt;&gt;"",ForbDraft!O271,""),"")</f>
        <v/>
      </c>
      <c r="E258" s="190" t="str">
        <f>IFERROR(IF(ForbDraft!I271&lt;&gt;"",TEXT(ForbDraft!I271,"#,##0.00"),""),"")</f>
        <v/>
      </c>
      <c r="F258" s="191" t="str">
        <f>IFERROR(IF(ForbDraft!F271&lt;&gt;"",ForbDraft!F271,""),"")</f>
        <v/>
      </c>
      <c r="G258" s="135" t="str">
        <f>IFERROR(IF(ForbCalc!D256&lt;&gt;"",ForbCalc!D256,""),"")</f>
        <v/>
      </c>
      <c r="H258" s="192" t="str">
        <f>IFERROR(IF(ForbCalc!E256&lt;&gt;"",ForbCalc!E256,""),"")</f>
        <v/>
      </c>
    </row>
    <row r="259" spans="1:8" s="1" customFormat="1" x14ac:dyDescent="0.2">
      <c r="A259" s="152"/>
      <c r="B259" s="174" t="str">
        <f>IFERROR(IF(ForbDraft!B272&lt;&gt;"",ForbDraft!B272,""),"")</f>
        <v/>
      </c>
      <c r="C259" s="189" t="str">
        <f>IFERROR(IF(ForbDraft!C272&lt;&gt;"",ForbDraft!C272,""),"")</f>
        <v/>
      </c>
      <c r="D259" s="135" t="str">
        <f>IFERROR(IF(ForbDraft!O272&lt;&gt;"",ForbDraft!O272,""),"")</f>
        <v/>
      </c>
      <c r="E259" s="190" t="str">
        <f>IFERROR(IF(ForbDraft!I272&lt;&gt;"",TEXT(ForbDraft!I272,"#,##0.00"),""),"")</f>
        <v/>
      </c>
      <c r="F259" s="191" t="str">
        <f>IFERROR(IF(ForbDraft!F272&lt;&gt;"",ForbDraft!F272,""),"")</f>
        <v/>
      </c>
      <c r="G259" s="135" t="str">
        <f>IFERROR(IF(ForbCalc!D257&lt;&gt;"",ForbCalc!D257,""),"")</f>
        <v/>
      </c>
      <c r="H259" s="192" t="str">
        <f>IFERROR(IF(ForbCalc!E257&lt;&gt;"",ForbCalc!E257,""),"")</f>
        <v/>
      </c>
    </row>
    <row r="260" spans="1:8" s="1" customFormat="1" x14ac:dyDescent="0.2">
      <c r="A260" s="152"/>
      <c r="B260" s="174" t="str">
        <f>IFERROR(IF(ForbDraft!B273&lt;&gt;"",ForbDraft!B273,""),"")</f>
        <v/>
      </c>
      <c r="C260" s="189" t="str">
        <f>IFERROR(IF(ForbDraft!C273&lt;&gt;"",ForbDraft!C273,""),"")</f>
        <v/>
      </c>
      <c r="D260" s="135" t="str">
        <f>IFERROR(IF(ForbDraft!O273&lt;&gt;"",ForbDraft!O273,""),"")</f>
        <v/>
      </c>
      <c r="E260" s="190" t="str">
        <f>IFERROR(IF(ForbDraft!I273&lt;&gt;"",TEXT(ForbDraft!I273,"#,##0.00"),""),"")</f>
        <v/>
      </c>
      <c r="F260" s="191" t="str">
        <f>IFERROR(IF(ForbDraft!F273&lt;&gt;"",ForbDraft!F273,""),"")</f>
        <v/>
      </c>
      <c r="G260" s="135" t="str">
        <f>IFERROR(IF(ForbCalc!D258&lt;&gt;"",ForbCalc!D258,""),"")</f>
        <v/>
      </c>
      <c r="H260" s="192" t="str">
        <f>IFERROR(IF(ForbCalc!E258&lt;&gt;"",ForbCalc!E258,""),"")</f>
        <v/>
      </c>
    </row>
    <row r="261" spans="1:8" s="1" customFormat="1" x14ac:dyDescent="0.2">
      <c r="A261" s="152"/>
      <c r="B261" s="174" t="str">
        <f>IFERROR(IF(ForbDraft!B274&lt;&gt;"",ForbDraft!B274,""),"")</f>
        <v/>
      </c>
      <c r="C261" s="189" t="str">
        <f>IFERROR(IF(ForbDraft!C274&lt;&gt;"",ForbDraft!C274,""),"")</f>
        <v/>
      </c>
      <c r="D261" s="135" t="str">
        <f>IFERROR(IF(ForbDraft!O274&lt;&gt;"",ForbDraft!O274,""),"")</f>
        <v/>
      </c>
      <c r="E261" s="190" t="str">
        <f>IFERROR(IF(ForbDraft!I274&lt;&gt;"",TEXT(ForbDraft!I274,"#,##0.00"),""),"")</f>
        <v/>
      </c>
      <c r="F261" s="191" t="str">
        <f>IFERROR(IF(ForbDraft!F274&lt;&gt;"",ForbDraft!F274,""),"")</f>
        <v/>
      </c>
      <c r="G261" s="135" t="str">
        <f>IFERROR(IF(ForbCalc!D259&lt;&gt;"",ForbCalc!D259,""),"")</f>
        <v/>
      </c>
      <c r="H261" s="192" t="str">
        <f>IFERROR(IF(ForbCalc!E259&lt;&gt;"",ForbCalc!E259,""),"")</f>
        <v/>
      </c>
    </row>
    <row r="262" spans="1:8" s="1" customFormat="1" x14ac:dyDescent="0.2">
      <c r="A262" s="152"/>
      <c r="B262" s="174" t="str">
        <f>IFERROR(IF(ForbDraft!B275&lt;&gt;"",ForbDraft!B275,""),"")</f>
        <v/>
      </c>
      <c r="C262" s="189" t="str">
        <f>IFERROR(IF(ForbDraft!C275&lt;&gt;"",ForbDraft!C275,""),"")</f>
        <v/>
      </c>
      <c r="D262" s="135" t="str">
        <f>IFERROR(IF(ForbDraft!O275&lt;&gt;"",ForbDraft!O275,""),"")</f>
        <v/>
      </c>
      <c r="E262" s="190" t="str">
        <f>IFERROR(IF(ForbDraft!I275&lt;&gt;"",TEXT(ForbDraft!I275,"#,##0.00"),""),"")</f>
        <v/>
      </c>
      <c r="F262" s="191" t="str">
        <f>IFERROR(IF(ForbDraft!F275&lt;&gt;"",ForbDraft!F275,""),"")</f>
        <v/>
      </c>
      <c r="G262" s="135" t="str">
        <f>IFERROR(IF(ForbCalc!D260&lt;&gt;"",ForbCalc!D260,""),"")</f>
        <v/>
      </c>
      <c r="H262" s="192" t="str">
        <f>IFERROR(IF(ForbCalc!E260&lt;&gt;"",ForbCalc!E260,""),"")</f>
        <v/>
      </c>
    </row>
    <row r="263" spans="1:8" s="1" customFormat="1" x14ac:dyDescent="0.2">
      <c r="A263" s="152"/>
      <c r="B263" s="174" t="str">
        <f>IFERROR(IF(ForbDraft!B276&lt;&gt;"",ForbDraft!B276,""),"")</f>
        <v/>
      </c>
      <c r="C263" s="189" t="str">
        <f>IFERROR(IF(ForbDraft!C276&lt;&gt;"",ForbDraft!C276,""),"")</f>
        <v/>
      </c>
      <c r="D263" s="135" t="str">
        <f>IFERROR(IF(ForbDraft!O276&lt;&gt;"",ForbDraft!O276,""),"")</f>
        <v/>
      </c>
      <c r="E263" s="190" t="str">
        <f>IFERROR(IF(ForbDraft!I276&lt;&gt;"",TEXT(ForbDraft!I276,"#,##0.00"),""),"")</f>
        <v/>
      </c>
      <c r="F263" s="191" t="str">
        <f>IFERROR(IF(ForbDraft!F276&lt;&gt;"",ForbDraft!F276,""),"")</f>
        <v/>
      </c>
      <c r="G263" s="135" t="str">
        <f>IFERROR(IF(ForbCalc!D261&lt;&gt;"",ForbCalc!D261,""),"")</f>
        <v/>
      </c>
      <c r="H263" s="192" t="str">
        <f>IFERROR(IF(ForbCalc!E261&lt;&gt;"",ForbCalc!E261,""),"")</f>
        <v/>
      </c>
    </row>
    <row r="264" spans="1:8" s="1" customFormat="1" x14ac:dyDescent="0.2">
      <c r="A264" s="152"/>
      <c r="B264" s="174" t="str">
        <f>IFERROR(IF(ForbDraft!B277&lt;&gt;"",ForbDraft!B277,""),"")</f>
        <v/>
      </c>
      <c r="C264" s="189" t="str">
        <f>IFERROR(IF(ForbDraft!C277&lt;&gt;"",ForbDraft!C277,""),"")</f>
        <v/>
      </c>
      <c r="D264" s="135" t="str">
        <f>IFERROR(IF(ForbDraft!O277&lt;&gt;"",ForbDraft!O277,""),"")</f>
        <v/>
      </c>
      <c r="E264" s="190" t="str">
        <f>IFERROR(IF(ForbDraft!I277&lt;&gt;"",TEXT(ForbDraft!I277,"#,##0.00"),""),"")</f>
        <v/>
      </c>
      <c r="F264" s="191" t="str">
        <f>IFERROR(IF(ForbDraft!F277&lt;&gt;"",ForbDraft!F277,""),"")</f>
        <v/>
      </c>
      <c r="G264" s="135" t="str">
        <f>IFERROR(IF(ForbCalc!D262&lt;&gt;"",ForbCalc!D262,""),"")</f>
        <v/>
      </c>
      <c r="H264" s="192" t="str">
        <f>IFERROR(IF(ForbCalc!E262&lt;&gt;"",ForbCalc!E262,""),"")</f>
        <v/>
      </c>
    </row>
    <row r="265" spans="1:8" s="1" customFormat="1" x14ac:dyDescent="0.2">
      <c r="A265" s="152"/>
      <c r="B265" s="174" t="str">
        <f>IFERROR(IF(ForbDraft!B278&lt;&gt;"",ForbDraft!B278,""),"")</f>
        <v/>
      </c>
      <c r="C265" s="189" t="str">
        <f>IFERROR(IF(ForbDraft!C278&lt;&gt;"",ForbDraft!C278,""),"")</f>
        <v/>
      </c>
      <c r="D265" s="135" t="str">
        <f>IFERROR(IF(ForbDraft!O278&lt;&gt;"",ForbDraft!O278,""),"")</f>
        <v/>
      </c>
      <c r="E265" s="190" t="str">
        <f>IFERROR(IF(ForbDraft!I278&lt;&gt;"",TEXT(ForbDraft!I278,"#,##0.00"),""),"")</f>
        <v/>
      </c>
      <c r="F265" s="191" t="str">
        <f>IFERROR(IF(ForbDraft!F278&lt;&gt;"",ForbDraft!F278,""),"")</f>
        <v/>
      </c>
      <c r="G265" s="135" t="str">
        <f>IFERROR(IF(ForbCalc!D263&lt;&gt;"",ForbCalc!D263,""),"")</f>
        <v/>
      </c>
      <c r="H265" s="192" t="str">
        <f>IFERROR(IF(ForbCalc!E263&lt;&gt;"",ForbCalc!E263,""),"")</f>
        <v/>
      </c>
    </row>
    <row r="266" spans="1:8" s="1" customFormat="1" x14ac:dyDescent="0.2">
      <c r="A266" s="152"/>
      <c r="B266" s="174" t="str">
        <f>IFERROR(IF(ForbDraft!B279&lt;&gt;"",ForbDraft!B279,""),"")</f>
        <v/>
      </c>
      <c r="C266" s="189" t="str">
        <f>IFERROR(IF(ForbDraft!C279&lt;&gt;"",ForbDraft!C279,""),"")</f>
        <v/>
      </c>
      <c r="D266" s="135" t="str">
        <f>IFERROR(IF(ForbDraft!O279&lt;&gt;"",ForbDraft!O279,""),"")</f>
        <v/>
      </c>
      <c r="E266" s="190" t="str">
        <f>IFERROR(IF(ForbDraft!I279&lt;&gt;"",TEXT(ForbDraft!I279,"#,##0.00"),""),"")</f>
        <v/>
      </c>
      <c r="F266" s="191" t="str">
        <f>IFERROR(IF(ForbDraft!F279&lt;&gt;"",ForbDraft!F279,""),"")</f>
        <v/>
      </c>
      <c r="G266" s="135" t="str">
        <f>IFERROR(IF(ForbCalc!D264&lt;&gt;"",ForbCalc!D264,""),"")</f>
        <v/>
      </c>
      <c r="H266" s="192" t="str">
        <f>IFERROR(IF(ForbCalc!E264&lt;&gt;"",ForbCalc!E264,""),"")</f>
        <v/>
      </c>
    </row>
    <row r="267" spans="1:8" s="1" customFormat="1" x14ac:dyDescent="0.2">
      <c r="A267" s="152"/>
      <c r="B267" s="174" t="str">
        <f>IFERROR(IF(ForbDraft!B280&lt;&gt;"",ForbDraft!B280,""),"")</f>
        <v/>
      </c>
      <c r="C267" s="189" t="str">
        <f>IFERROR(IF(ForbDraft!C280&lt;&gt;"",ForbDraft!C280,""),"")</f>
        <v/>
      </c>
      <c r="D267" s="135" t="str">
        <f>IFERROR(IF(ForbDraft!O280&lt;&gt;"",ForbDraft!O280,""),"")</f>
        <v/>
      </c>
      <c r="E267" s="190" t="str">
        <f>IFERROR(IF(ForbDraft!I280&lt;&gt;"",TEXT(ForbDraft!I280,"#,##0.00"),""),"")</f>
        <v/>
      </c>
      <c r="F267" s="191" t="str">
        <f>IFERROR(IF(ForbDraft!F280&lt;&gt;"",ForbDraft!F280,""),"")</f>
        <v/>
      </c>
      <c r="G267" s="135" t="str">
        <f>IFERROR(IF(ForbCalc!D265&lt;&gt;"",ForbCalc!D265,""),"")</f>
        <v/>
      </c>
      <c r="H267" s="192" t="str">
        <f>IFERROR(IF(ForbCalc!E265&lt;&gt;"",ForbCalc!E265,""),"")</f>
        <v/>
      </c>
    </row>
    <row r="268" spans="1:8" s="1" customFormat="1" x14ac:dyDescent="0.2">
      <c r="A268" s="152"/>
      <c r="B268" s="174" t="str">
        <f>IFERROR(IF(ForbDraft!B281&lt;&gt;"",ForbDraft!B281,""),"")</f>
        <v/>
      </c>
      <c r="C268" s="189" t="str">
        <f>IFERROR(IF(ForbDraft!C281&lt;&gt;"",ForbDraft!C281,""),"")</f>
        <v/>
      </c>
      <c r="D268" s="135" t="str">
        <f>IFERROR(IF(ForbDraft!O281&lt;&gt;"",ForbDraft!O281,""),"")</f>
        <v/>
      </c>
      <c r="E268" s="190" t="str">
        <f>IFERROR(IF(ForbDraft!I281&lt;&gt;"",TEXT(ForbDraft!I281,"#,##0.00"),""),"")</f>
        <v/>
      </c>
      <c r="F268" s="191" t="str">
        <f>IFERROR(IF(ForbDraft!F281&lt;&gt;"",ForbDraft!F281,""),"")</f>
        <v/>
      </c>
      <c r="G268" s="135" t="str">
        <f>IFERROR(IF(ForbCalc!D266&lt;&gt;"",ForbCalc!D266,""),"")</f>
        <v/>
      </c>
      <c r="H268" s="192" t="str">
        <f>IFERROR(IF(ForbCalc!E266&lt;&gt;"",ForbCalc!E266,""),"")</f>
        <v/>
      </c>
    </row>
    <row r="269" spans="1:8" s="1" customFormat="1" x14ac:dyDescent="0.2">
      <c r="A269" s="152"/>
      <c r="B269" s="174" t="str">
        <f>IFERROR(IF(ForbDraft!B282&lt;&gt;"",ForbDraft!B282,""),"")</f>
        <v/>
      </c>
      <c r="C269" s="189" t="str">
        <f>IFERROR(IF(ForbDraft!C282&lt;&gt;"",ForbDraft!C282,""),"")</f>
        <v/>
      </c>
      <c r="D269" s="135" t="str">
        <f>IFERROR(IF(ForbDraft!O282&lt;&gt;"",ForbDraft!O282,""),"")</f>
        <v/>
      </c>
      <c r="E269" s="190" t="str">
        <f>IFERROR(IF(ForbDraft!I282&lt;&gt;"",TEXT(ForbDraft!I282,"#,##0.00"),""),"")</f>
        <v/>
      </c>
      <c r="F269" s="191" t="str">
        <f>IFERROR(IF(ForbDraft!F282&lt;&gt;"",ForbDraft!F282,""),"")</f>
        <v/>
      </c>
      <c r="G269" s="135" t="str">
        <f>IFERROR(IF(ForbCalc!D267&lt;&gt;"",ForbCalc!D267,""),"")</f>
        <v/>
      </c>
      <c r="H269" s="192" t="str">
        <f>IFERROR(IF(ForbCalc!E267&lt;&gt;"",ForbCalc!E267,""),"")</f>
        <v/>
      </c>
    </row>
    <row r="270" spans="1:8" s="1" customFormat="1" x14ac:dyDescent="0.2">
      <c r="A270" s="152"/>
      <c r="B270" s="174" t="str">
        <f>IFERROR(IF(ForbDraft!B283&lt;&gt;"",ForbDraft!B283,""),"")</f>
        <v/>
      </c>
      <c r="C270" s="189" t="str">
        <f>IFERROR(IF(ForbDraft!C283&lt;&gt;"",ForbDraft!C283,""),"")</f>
        <v/>
      </c>
      <c r="D270" s="135" t="str">
        <f>IFERROR(IF(ForbDraft!O283&lt;&gt;"",ForbDraft!O283,""),"")</f>
        <v/>
      </c>
      <c r="E270" s="190" t="str">
        <f>IFERROR(IF(ForbDraft!I283&lt;&gt;"",TEXT(ForbDraft!I283,"#,##0.00"),""),"")</f>
        <v/>
      </c>
      <c r="F270" s="191" t="str">
        <f>IFERROR(IF(ForbDraft!F283&lt;&gt;"",ForbDraft!F283,""),"")</f>
        <v/>
      </c>
      <c r="G270" s="135" t="str">
        <f>IFERROR(IF(ForbCalc!D268&lt;&gt;"",ForbCalc!D268,""),"")</f>
        <v/>
      </c>
      <c r="H270" s="192" t="str">
        <f>IFERROR(IF(ForbCalc!E268&lt;&gt;"",ForbCalc!E268,""),"")</f>
        <v/>
      </c>
    </row>
    <row r="271" spans="1:8" s="1" customFormat="1" x14ac:dyDescent="0.2">
      <c r="A271" s="152"/>
      <c r="B271" s="174" t="str">
        <f>IFERROR(IF(ForbDraft!B284&lt;&gt;"",ForbDraft!B284,""),"")</f>
        <v/>
      </c>
      <c r="C271" s="189" t="str">
        <f>IFERROR(IF(ForbDraft!C284&lt;&gt;"",ForbDraft!C284,""),"")</f>
        <v/>
      </c>
      <c r="D271" s="135" t="str">
        <f>IFERROR(IF(ForbDraft!O284&lt;&gt;"",ForbDraft!O284,""),"")</f>
        <v/>
      </c>
      <c r="E271" s="190" t="str">
        <f>IFERROR(IF(ForbDraft!I284&lt;&gt;"",TEXT(ForbDraft!I284,"#,##0.00"),""),"")</f>
        <v/>
      </c>
      <c r="F271" s="191" t="str">
        <f>IFERROR(IF(ForbDraft!F284&lt;&gt;"",ForbDraft!F284,""),"")</f>
        <v/>
      </c>
      <c r="G271" s="135" t="str">
        <f>IFERROR(IF(ForbCalc!D269&lt;&gt;"",ForbCalc!D269,""),"")</f>
        <v/>
      </c>
      <c r="H271" s="192" t="str">
        <f>IFERROR(IF(ForbCalc!E269&lt;&gt;"",ForbCalc!E269,""),"")</f>
        <v/>
      </c>
    </row>
    <row r="272" spans="1:8" s="1" customFormat="1" x14ac:dyDescent="0.2">
      <c r="A272" s="152"/>
      <c r="B272" s="174" t="str">
        <f>IFERROR(IF(ForbDraft!B285&lt;&gt;"",ForbDraft!B285,""),"")</f>
        <v/>
      </c>
      <c r="C272" s="189" t="str">
        <f>IFERROR(IF(ForbDraft!C285&lt;&gt;"",ForbDraft!C285,""),"")</f>
        <v/>
      </c>
      <c r="D272" s="135" t="str">
        <f>IFERROR(IF(ForbDraft!O285&lt;&gt;"",ForbDraft!O285,""),"")</f>
        <v/>
      </c>
      <c r="E272" s="190" t="str">
        <f>IFERROR(IF(ForbDraft!I285&lt;&gt;"",TEXT(ForbDraft!I285,"#,##0.00"),""),"")</f>
        <v/>
      </c>
      <c r="F272" s="191" t="str">
        <f>IFERROR(IF(ForbDraft!F285&lt;&gt;"",ForbDraft!F285,""),"")</f>
        <v/>
      </c>
      <c r="G272" s="135" t="str">
        <f>IFERROR(IF(ForbCalc!D270&lt;&gt;"",ForbCalc!D270,""),"")</f>
        <v/>
      </c>
      <c r="H272" s="192" t="str">
        <f>IFERROR(IF(ForbCalc!E270&lt;&gt;"",ForbCalc!E270,""),"")</f>
        <v/>
      </c>
    </row>
    <row r="273" spans="1:8" s="1" customFormat="1" x14ac:dyDescent="0.2">
      <c r="A273" s="152"/>
      <c r="B273" s="174" t="str">
        <f>IFERROR(IF(ForbDraft!B286&lt;&gt;"",ForbDraft!B286,""),"")</f>
        <v/>
      </c>
      <c r="C273" s="189" t="str">
        <f>IFERROR(IF(ForbDraft!C286&lt;&gt;"",ForbDraft!C286,""),"")</f>
        <v/>
      </c>
      <c r="D273" s="135" t="str">
        <f>IFERROR(IF(ForbDraft!O286&lt;&gt;"",ForbDraft!O286,""),"")</f>
        <v/>
      </c>
      <c r="E273" s="190" t="str">
        <f>IFERROR(IF(ForbDraft!I286&lt;&gt;"",TEXT(ForbDraft!I286,"#,##0.00"),""),"")</f>
        <v/>
      </c>
      <c r="F273" s="191" t="str">
        <f>IFERROR(IF(ForbDraft!F286&lt;&gt;"",ForbDraft!F286,""),"")</f>
        <v/>
      </c>
      <c r="G273" s="135" t="str">
        <f>IFERROR(IF(ForbCalc!D271&lt;&gt;"",ForbCalc!D271,""),"")</f>
        <v/>
      </c>
      <c r="H273" s="192" t="str">
        <f>IFERROR(IF(ForbCalc!E271&lt;&gt;"",ForbCalc!E271,""),"")</f>
        <v/>
      </c>
    </row>
    <row r="274" spans="1:8" s="1" customFormat="1" x14ac:dyDescent="0.2">
      <c r="A274" s="152"/>
      <c r="B274" s="174" t="str">
        <f>IFERROR(IF(ForbDraft!B287&lt;&gt;"",ForbDraft!B287,""),"")</f>
        <v/>
      </c>
      <c r="C274" s="189" t="str">
        <f>IFERROR(IF(ForbDraft!C287&lt;&gt;"",ForbDraft!C287,""),"")</f>
        <v/>
      </c>
      <c r="D274" s="135" t="str">
        <f>IFERROR(IF(ForbDraft!O287&lt;&gt;"",ForbDraft!O287,""),"")</f>
        <v/>
      </c>
      <c r="E274" s="190" t="str">
        <f>IFERROR(IF(ForbDraft!I287&lt;&gt;"",TEXT(ForbDraft!I287,"#,##0.00"),""),"")</f>
        <v/>
      </c>
      <c r="F274" s="191" t="str">
        <f>IFERROR(IF(ForbDraft!F287&lt;&gt;"",ForbDraft!F287,""),"")</f>
        <v/>
      </c>
      <c r="G274" s="135" t="str">
        <f>IFERROR(IF(ForbCalc!D272&lt;&gt;"",ForbCalc!D272,""),"")</f>
        <v/>
      </c>
      <c r="H274" s="192" t="str">
        <f>IFERROR(IF(ForbCalc!E272&lt;&gt;"",ForbCalc!E272,""),"")</f>
        <v/>
      </c>
    </row>
    <row r="275" spans="1:8" s="1" customFormat="1" x14ac:dyDescent="0.2">
      <c r="A275" s="152"/>
      <c r="B275" s="174" t="str">
        <f>IFERROR(IF(ForbDraft!B288&lt;&gt;"",ForbDraft!B288,""),"")</f>
        <v/>
      </c>
      <c r="C275" s="189" t="str">
        <f>IFERROR(IF(ForbDraft!C288&lt;&gt;"",ForbDraft!C288,""),"")</f>
        <v/>
      </c>
      <c r="D275" s="135" t="str">
        <f>IFERROR(IF(ForbDraft!O288&lt;&gt;"",ForbDraft!O288,""),"")</f>
        <v/>
      </c>
      <c r="E275" s="190" t="str">
        <f>IFERROR(IF(ForbDraft!I288&lt;&gt;"",TEXT(ForbDraft!I288,"#,##0.00"),""),"")</f>
        <v/>
      </c>
      <c r="F275" s="191" t="str">
        <f>IFERROR(IF(ForbDraft!F288&lt;&gt;"",ForbDraft!F288,""),"")</f>
        <v/>
      </c>
      <c r="G275" s="135" t="str">
        <f>IFERROR(IF(ForbCalc!D273&lt;&gt;"",ForbCalc!D273,""),"")</f>
        <v/>
      </c>
      <c r="H275" s="192" t="str">
        <f>IFERROR(IF(ForbCalc!E273&lt;&gt;"",ForbCalc!E273,""),"")</f>
        <v/>
      </c>
    </row>
    <row r="276" spans="1:8" s="1" customFormat="1" x14ac:dyDescent="0.2">
      <c r="A276" s="152"/>
      <c r="B276" s="174" t="str">
        <f>IFERROR(IF(ForbDraft!B289&lt;&gt;"",ForbDraft!B289,""),"")</f>
        <v/>
      </c>
      <c r="C276" s="189" t="str">
        <f>IFERROR(IF(ForbDraft!C289&lt;&gt;"",ForbDraft!C289,""),"")</f>
        <v/>
      </c>
      <c r="D276" s="135" t="str">
        <f>IFERROR(IF(ForbDraft!O289&lt;&gt;"",ForbDraft!O289,""),"")</f>
        <v/>
      </c>
      <c r="E276" s="190" t="str">
        <f>IFERROR(IF(ForbDraft!I289&lt;&gt;"",TEXT(ForbDraft!I289,"#,##0.00"),""),"")</f>
        <v/>
      </c>
      <c r="F276" s="191" t="str">
        <f>IFERROR(IF(ForbDraft!F289&lt;&gt;"",ForbDraft!F289,""),"")</f>
        <v/>
      </c>
      <c r="G276" s="135" t="str">
        <f>IFERROR(IF(ForbCalc!D274&lt;&gt;"",ForbCalc!D274,""),"")</f>
        <v/>
      </c>
      <c r="H276" s="192" t="str">
        <f>IFERROR(IF(ForbCalc!E274&lt;&gt;"",ForbCalc!E274,""),"")</f>
        <v/>
      </c>
    </row>
    <row r="277" spans="1:8" s="1" customFormat="1" x14ac:dyDescent="0.2">
      <c r="A277" s="152"/>
      <c r="B277" s="174" t="str">
        <f>IFERROR(IF(ForbDraft!B290&lt;&gt;"",ForbDraft!B290,""),"")</f>
        <v/>
      </c>
      <c r="C277" s="189" t="str">
        <f>IFERROR(IF(ForbDraft!C290&lt;&gt;"",ForbDraft!C290,""),"")</f>
        <v/>
      </c>
      <c r="D277" s="135" t="str">
        <f>IFERROR(IF(ForbDraft!O290&lt;&gt;"",ForbDraft!O290,""),"")</f>
        <v/>
      </c>
      <c r="E277" s="190" t="str">
        <f>IFERROR(IF(ForbDraft!I290&lt;&gt;"",TEXT(ForbDraft!I290,"#,##0.00"),""),"")</f>
        <v/>
      </c>
      <c r="F277" s="191" t="str">
        <f>IFERROR(IF(ForbDraft!F290&lt;&gt;"",ForbDraft!F290,""),"")</f>
        <v/>
      </c>
      <c r="G277" s="135" t="str">
        <f>IFERROR(IF(ForbCalc!D275&lt;&gt;"",ForbCalc!D275,""),"")</f>
        <v/>
      </c>
      <c r="H277" s="192" t="str">
        <f>IFERROR(IF(ForbCalc!E275&lt;&gt;"",ForbCalc!E275,""),"")</f>
        <v/>
      </c>
    </row>
    <row r="278" spans="1:8" s="1" customFormat="1" x14ac:dyDescent="0.2">
      <c r="A278" s="152"/>
      <c r="B278" s="174" t="str">
        <f>IFERROR(IF(ForbDraft!B291&lt;&gt;"",ForbDraft!B291,""),"")</f>
        <v/>
      </c>
      <c r="C278" s="189" t="str">
        <f>IFERROR(IF(ForbDraft!C291&lt;&gt;"",ForbDraft!C291,""),"")</f>
        <v/>
      </c>
      <c r="D278" s="135" t="str">
        <f>IFERROR(IF(ForbDraft!O291&lt;&gt;"",ForbDraft!O291,""),"")</f>
        <v/>
      </c>
      <c r="E278" s="190" t="str">
        <f>IFERROR(IF(ForbDraft!I291&lt;&gt;"",TEXT(ForbDraft!I291,"#,##0.00"),""),"")</f>
        <v/>
      </c>
      <c r="F278" s="191" t="str">
        <f>IFERROR(IF(ForbDraft!F291&lt;&gt;"",ForbDraft!F291,""),"")</f>
        <v/>
      </c>
      <c r="G278" s="135" t="str">
        <f>IFERROR(IF(ForbCalc!D276&lt;&gt;"",ForbCalc!D276,""),"")</f>
        <v/>
      </c>
      <c r="H278" s="192" t="str">
        <f>IFERROR(IF(ForbCalc!E276&lt;&gt;"",ForbCalc!E276,""),"")</f>
        <v/>
      </c>
    </row>
    <row r="279" spans="1:8" s="1" customFormat="1" x14ac:dyDescent="0.2">
      <c r="A279" s="152"/>
      <c r="B279" s="174" t="str">
        <f>IFERROR(IF(ForbDraft!B292&lt;&gt;"",ForbDraft!B292,""),"")</f>
        <v/>
      </c>
      <c r="C279" s="189" t="str">
        <f>IFERROR(IF(ForbDraft!C292&lt;&gt;"",ForbDraft!C292,""),"")</f>
        <v/>
      </c>
      <c r="D279" s="135" t="str">
        <f>IFERROR(IF(ForbDraft!O292&lt;&gt;"",ForbDraft!O292,""),"")</f>
        <v/>
      </c>
      <c r="E279" s="190" t="str">
        <f>IFERROR(IF(ForbDraft!I292&lt;&gt;"",TEXT(ForbDraft!I292,"#,##0.00"),""),"")</f>
        <v/>
      </c>
      <c r="F279" s="191" t="str">
        <f>IFERROR(IF(ForbDraft!F292&lt;&gt;"",ForbDraft!F292,""),"")</f>
        <v/>
      </c>
      <c r="G279" s="135" t="str">
        <f>IFERROR(IF(ForbCalc!D277&lt;&gt;"",ForbCalc!D277,""),"")</f>
        <v/>
      </c>
      <c r="H279" s="192" t="str">
        <f>IFERROR(IF(ForbCalc!E277&lt;&gt;"",ForbCalc!E277,""),"")</f>
        <v/>
      </c>
    </row>
    <row r="280" spans="1:8" s="1" customFormat="1" x14ac:dyDescent="0.2">
      <c r="A280" s="152"/>
      <c r="B280" s="174" t="str">
        <f>IFERROR(IF(ForbDraft!B293&lt;&gt;"",ForbDraft!B293,""),"")</f>
        <v/>
      </c>
      <c r="C280" s="189" t="str">
        <f>IFERROR(IF(ForbDraft!C293&lt;&gt;"",ForbDraft!C293,""),"")</f>
        <v/>
      </c>
      <c r="D280" s="135" t="str">
        <f>IFERROR(IF(ForbDraft!O293&lt;&gt;"",ForbDraft!O293,""),"")</f>
        <v/>
      </c>
      <c r="E280" s="190" t="str">
        <f>IFERROR(IF(ForbDraft!I293&lt;&gt;"",TEXT(ForbDraft!I293,"#,##0.00"),""),"")</f>
        <v/>
      </c>
      <c r="F280" s="191" t="str">
        <f>IFERROR(IF(ForbDraft!F293&lt;&gt;"",ForbDraft!F293,""),"")</f>
        <v/>
      </c>
      <c r="G280" s="135" t="str">
        <f>IFERROR(IF(ForbCalc!D278&lt;&gt;"",ForbCalc!D278,""),"")</f>
        <v/>
      </c>
      <c r="H280" s="192" t="str">
        <f>IFERROR(IF(ForbCalc!E278&lt;&gt;"",ForbCalc!E278,""),"")</f>
        <v/>
      </c>
    </row>
    <row r="281" spans="1:8" s="1" customFormat="1" x14ac:dyDescent="0.2">
      <c r="A281" s="152"/>
      <c r="B281" s="174" t="str">
        <f>IFERROR(IF(ForbDraft!B294&lt;&gt;"",ForbDraft!B294,""),"")</f>
        <v/>
      </c>
      <c r="C281" s="189" t="str">
        <f>IFERROR(IF(ForbDraft!C294&lt;&gt;"",ForbDraft!C294,""),"")</f>
        <v/>
      </c>
      <c r="D281" s="135" t="str">
        <f>IFERROR(IF(ForbDraft!O294&lt;&gt;"",ForbDraft!O294,""),"")</f>
        <v/>
      </c>
      <c r="E281" s="190" t="str">
        <f>IFERROR(IF(ForbDraft!I294&lt;&gt;"",TEXT(ForbDraft!I294,"#,##0.00"),""),"")</f>
        <v/>
      </c>
      <c r="F281" s="191" t="str">
        <f>IFERROR(IF(ForbDraft!F294&lt;&gt;"",ForbDraft!F294,""),"")</f>
        <v/>
      </c>
      <c r="G281" s="135" t="str">
        <f>IFERROR(IF(ForbCalc!D279&lt;&gt;"",ForbCalc!D279,""),"")</f>
        <v/>
      </c>
      <c r="H281" s="192" t="str">
        <f>IFERROR(IF(ForbCalc!E279&lt;&gt;"",ForbCalc!E279,""),"")</f>
        <v/>
      </c>
    </row>
    <row r="282" spans="1:8" s="1" customFormat="1" x14ac:dyDescent="0.2">
      <c r="A282" s="152"/>
      <c r="B282" s="174" t="str">
        <f>IFERROR(IF(ForbDraft!B295&lt;&gt;"",ForbDraft!B295,""),"")</f>
        <v/>
      </c>
      <c r="C282" s="189" t="str">
        <f>IFERROR(IF(ForbDraft!C295&lt;&gt;"",ForbDraft!C295,""),"")</f>
        <v/>
      </c>
      <c r="D282" s="135" t="str">
        <f>IFERROR(IF(ForbDraft!O295&lt;&gt;"",ForbDraft!O295,""),"")</f>
        <v/>
      </c>
      <c r="E282" s="190" t="str">
        <f>IFERROR(IF(ForbDraft!I295&lt;&gt;"",TEXT(ForbDraft!I295,"#,##0.00"),""),"")</f>
        <v/>
      </c>
      <c r="F282" s="191" t="str">
        <f>IFERROR(IF(ForbDraft!F295&lt;&gt;"",ForbDraft!F295,""),"")</f>
        <v/>
      </c>
      <c r="G282" s="135" t="str">
        <f>IFERROR(IF(ForbCalc!D280&lt;&gt;"",ForbCalc!D280,""),"")</f>
        <v/>
      </c>
      <c r="H282" s="192" t="str">
        <f>IFERROR(IF(ForbCalc!E280&lt;&gt;"",ForbCalc!E280,""),"")</f>
        <v/>
      </c>
    </row>
    <row r="283" spans="1:8" s="1" customFormat="1" x14ac:dyDescent="0.2">
      <c r="A283" s="152"/>
      <c r="B283" s="174" t="str">
        <f>IFERROR(IF(ForbDraft!B296&lt;&gt;"",ForbDraft!B296,""),"")</f>
        <v/>
      </c>
      <c r="C283" s="189" t="str">
        <f>IFERROR(IF(ForbDraft!C296&lt;&gt;"",ForbDraft!C296,""),"")</f>
        <v/>
      </c>
      <c r="D283" s="135" t="str">
        <f>IFERROR(IF(ForbDraft!O296&lt;&gt;"",ForbDraft!O296,""),"")</f>
        <v/>
      </c>
      <c r="E283" s="190" t="str">
        <f>IFERROR(IF(ForbDraft!I296&lt;&gt;"",TEXT(ForbDraft!I296,"#,##0.00"),""),"")</f>
        <v/>
      </c>
      <c r="F283" s="191" t="str">
        <f>IFERROR(IF(ForbDraft!F296&lt;&gt;"",ForbDraft!F296,""),"")</f>
        <v/>
      </c>
      <c r="G283" s="135" t="str">
        <f>IFERROR(IF(ForbCalc!D281&lt;&gt;"",ForbCalc!D281,""),"")</f>
        <v/>
      </c>
      <c r="H283" s="192" t="str">
        <f>IFERROR(IF(ForbCalc!E281&lt;&gt;"",ForbCalc!E281,""),"")</f>
        <v/>
      </c>
    </row>
    <row r="284" spans="1:8" s="1" customFormat="1" x14ac:dyDescent="0.2">
      <c r="A284" s="152"/>
      <c r="B284" s="174" t="str">
        <f>IFERROR(IF(ForbDraft!B297&lt;&gt;"",ForbDraft!B297,""),"")</f>
        <v/>
      </c>
      <c r="C284" s="189" t="str">
        <f>IFERROR(IF(ForbDraft!C297&lt;&gt;"",ForbDraft!C297,""),"")</f>
        <v/>
      </c>
      <c r="D284" s="135" t="str">
        <f>IFERROR(IF(ForbDraft!O297&lt;&gt;"",ForbDraft!O297,""),"")</f>
        <v/>
      </c>
      <c r="E284" s="190" t="str">
        <f>IFERROR(IF(ForbDraft!I297&lt;&gt;"",TEXT(ForbDraft!I297,"#,##0.00"),""),"")</f>
        <v/>
      </c>
      <c r="F284" s="191" t="str">
        <f>IFERROR(IF(ForbDraft!F297&lt;&gt;"",ForbDraft!F297,""),"")</f>
        <v/>
      </c>
      <c r="G284" s="135" t="str">
        <f>IFERROR(IF(ForbCalc!D282&lt;&gt;"",ForbCalc!D282,""),"")</f>
        <v/>
      </c>
      <c r="H284" s="192" t="str">
        <f>IFERROR(IF(ForbCalc!E282&lt;&gt;"",ForbCalc!E282,""),"")</f>
        <v/>
      </c>
    </row>
    <row r="285" spans="1:8" s="1" customFormat="1" x14ac:dyDescent="0.2">
      <c r="A285" s="152"/>
      <c r="B285" s="174" t="str">
        <f>IFERROR(IF(ForbDraft!B298&lt;&gt;"",ForbDraft!B298,""),"")</f>
        <v/>
      </c>
      <c r="C285" s="189" t="str">
        <f>IFERROR(IF(ForbDraft!C298&lt;&gt;"",ForbDraft!C298,""),"")</f>
        <v/>
      </c>
      <c r="D285" s="135" t="str">
        <f>IFERROR(IF(ForbDraft!O298&lt;&gt;"",ForbDraft!O298,""),"")</f>
        <v/>
      </c>
      <c r="E285" s="190" t="str">
        <f>IFERROR(IF(ForbDraft!I298&lt;&gt;"",TEXT(ForbDraft!I298,"#,##0.00"),""),"")</f>
        <v/>
      </c>
      <c r="F285" s="191" t="str">
        <f>IFERROR(IF(ForbDraft!F298&lt;&gt;"",ForbDraft!F298,""),"")</f>
        <v/>
      </c>
      <c r="G285" s="135" t="str">
        <f>IFERROR(IF(ForbCalc!D283&lt;&gt;"",ForbCalc!D283,""),"")</f>
        <v/>
      </c>
      <c r="H285" s="192" t="str">
        <f>IFERROR(IF(ForbCalc!E283&lt;&gt;"",ForbCalc!E283,""),"")</f>
        <v/>
      </c>
    </row>
    <row r="286" spans="1:8" s="1" customFormat="1" x14ac:dyDescent="0.2">
      <c r="A286" s="152"/>
      <c r="B286" s="174" t="str">
        <f>IFERROR(IF(ForbDraft!B299&lt;&gt;"",ForbDraft!B299,""),"")</f>
        <v/>
      </c>
      <c r="C286" s="189" t="str">
        <f>IFERROR(IF(ForbDraft!C299&lt;&gt;"",ForbDraft!C299,""),"")</f>
        <v/>
      </c>
      <c r="D286" s="135" t="str">
        <f>IFERROR(IF(ForbDraft!O299&lt;&gt;"",ForbDraft!O299,""),"")</f>
        <v/>
      </c>
      <c r="E286" s="190" t="str">
        <f>IFERROR(IF(ForbDraft!I299&lt;&gt;"",TEXT(ForbDraft!I299,"#,##0.00"),""),"")</f>
        <v/>
      </c>
      <c r="F286" s="191" t="str">
        <f>IFERROR(IF(ForbDraft!F299&lt;&gt;"",ForbDraft!F299,""),"")</f>
        <v/>
      </c>
      <c r="G286" s="135" t="str">
        <f>IFERROR(IF(ForbCalc!D284&lt;&gt;"",ForbCalc!D284,""),"")</f>
        <v/>
      </c>
      <c r="H286" s="192" t="str">
        <f>IFERROR(IF(ForbCalc!E284&lt;&gt;"",ForbCalc!E284,""),"")</f>
        <v/>
      </c>
    </row>
    <row r="287" spans="1:8" s="1" customFormat="1" x14ac:dyDescent="0.2">
      <c r="A287" s="152"/>
      <c r="B287" s="174" t="str">
        <f>IFERROR(IF(ForbDraft!B300&lt;&gt;"",ForbDraft!B300,""),"")</f>
        <v/>
      </c>
      <c r="C287" s="189" t="str">
        <f>IFERROR(IF(ForbDraft!C300&lt;&gt;"",ForbDraft!C300,""),"")</f>
        <v/>
      </c>
      <c r="D287" s="135" t="str">
        <f>IFERROR(IF(ForbDraft!O300&lt;&gt;"",ForbDraft!O300,""),"")</f>
        <v/>
      </c>
      <c r="E287" s="190" t="str">
        <f>IFERROR(IF(ForbDraft!I300&lt;&gt;"",TEXT(ForbDraft!I300,"#,##0.00"),""),"")</f>
        <v/>
      </c>
      <c r="F287" s="191" t="str">
        <f>IFERROR(IF(ForbDraft!F300&lt;&gt;"",ForbDraft!F300,""),"")</f>
        <v/>
      </c>
      <c r="G287" s="135" t="str">
        <f>IFERROR(IF(ForbCalc!D285&lt;&gt;"",ForbCalc!D285,""),"")</f>
        <v/>
      </c>
      <c r="H287" s="192" t="str">
        <f>IFERROR(IF(ForbCalc!E285&lt;&gt;"",ForbCalc!E285,""),"")</f>
        <v/>
      </c>
    </row>
    <row r="288" spans="1:8" s="1" customFormat="1" x14ac:dyDescent="0.2">
      <c r="A288" s="152"/>
      <c r="B288" s="174" t="str">
        <f>IFERROR(IF(ForbDraft!B301&lt;&gt;"",ForbDraft!B301,""),"")</f>
        <v/>
      </c>
      <c r="C288" s="189" t="str">
        <f>IFERROR(IF(ForbDraft!C301&lt;&gt;"",ForbDraft!C301,""),"")</f>
        <v/>
      </c>
      <c r="D288" s="135" t="str">
        <f>IFERROR(IF(ForbDraft!O301&lt;&gt;"",ForbDraft!O301,""),"")</f>
        <v/>
      </c>
      <c r="E288" s="190" t="str">
        <f>IFERROR(IF(ForbDraft!I301&lt;&gt;"",TEXT(ForbDraft!I301,"#,##0.00"),""),"")</f>
        <v/>
      </c>
      <c r="F288" s="191" t="str">
        <f>IFERROR(IF(ForbDraft!F301&lt;&gt;"",ForbDraft!F301,""),"")</f>
        <v/>
      </c>
      <c r="G288" s="135" t="str">
        <f>IFERROR(IF(ForbCalc!D286&lt;&gt;"",ForbCalc!D286,""),"")</f>
        <v/>
      </c>
      <c r="H288" s="192" t="str">
        <f>IFERROR(IF(ForbCalc!E286&lt;&gt;"",ForbCalc!E286,""),"")</f>
        <v/>
      </c>
    </row>
    <row r="289" spans="1:8" s="1" customFormat="1" x14ac:dyDescent="0.2">
      <c r="A289" s="152"/>
      <c r="B289" s="174" t="str">
        <f>IFERROR(IF(ForbDraft!B302&lt;&gt;"",ForbDraft!B302,""),"")</f>
        <v/>
      </c>
      <c r="C289" s="189" t="str">
        <f>IFERROR(IF(ForbDraft!C302&lt;&gt;"",ForbDraft!C302,""),"")</f>
        <v/>
      </c>
      <c r="D289" s="135" t="str">
        <f>IFERROR(IF(ForbDraft!O302&lt;&gt;"",ForbDraft!O302,""),"")</f>
        <v/>
      </c>
      <c r="E289" s="190" t="str">
        <f>IFERROR(IF(ForbDraft!I302&lt;&gt;"",TEXT(ForbDraft!I302,"#,##0.00"),""),"")</f>
        <v/>
      </c>
      <c r="F289" s="191" t="str">
        <f>IFERROR(IF(ForbDraft!F302&lt;&gt;"",ForbDraft!F302,""),"")</f>
        <v/>
      </c>
      <c r="G289" s="135" t="str">
        <f>IFERROR(IF(ForbCalc!D287&lt;&gt;"",ForbCalc!D287,""),"")</f>
        <v/>
      </c>
      <c r="H289" s="192" t="str">
        <f>IFERROR(IF(ForbCalc!E287&lt;&gt;"",ForbCalc!E287,""),"")</f>
        <v/>
      </c>
    </row>
    <row r="290" spans="1:8" s="1" customFormat="1" x14ac:dyDescent="0.2">
      <c r="A290" s="152"/>
      <c r="B290" s="174" t="str">
        <f>IFERROR(IF(ForbDraft!B303&lt;&gt;"",ForbDraft!B303,""),"")</f>
        <v/>
      </c>
      <c r="C290" s="189" t="str">
        <f>IFERROR(IF(ForbDraft!C303&lt;&gt;"",ForbDraft!C303,""),"")</f>
        <v/>
      </c>
      <c r="D290" s="135" t="str">
        <f>IFERROR(IF(ForbDraft!O303&lt;&gt;"",ForbDraft!O303,""),"")</f>
        <v/>
      </c>
      <c r="E290" s="190" t="str">
        <f>IFERROR(IF(ForbDraft!I303&lt;&gt;"",TEXT(ForbDraft!I303,"#,##0.00"),""),"")</f>
        <v/>
      </c>
      <c r="F290" s="191" t="str">
        <f>IFERROR(IF(ForbDraft!F303&lt;&gt;"",ForbDraft!F303,""),"")</f>
        <v/>
      </c>
      <c r="G290" s="135" t="str">
        <f>IFERROR(IF(ForbCalc!D288&lt;&gt;"",ForbCalc!D288,""),"")</f>
        <v/>
      </c>
      <c r="H290" s="192" t="str">
        <f>IFERROR(IF(ForbCalc!E288&lt;&gt;"",ForbCalc!E288,""),"")</f>
        <v/>
      </c>
    </row>
    <row r="291" spans="1:8" s="1" customFormat="1" x14ac:dyDescent="0.2">
      <c r="A291" s="152"/>
      <c r="B291" s="174" t="str">
        <f>IFERROR(IF(ForbDraft!B304&lt;&gt;"",ForbDraft!B304,""),"")</f>
        <v/>
      </c>
      <c r="C291" s="189" t="str">
        <f>IFERROR(IF(ForbDraft!C304&lt;&gt;"",ForbDraft!C304,""),"")</f>
        <v/>
      </c>
      <c r="D291" s="135" t="str">
        <f>IFERROR(IF(ForbDraft!O304&lt;&gt;"",ForbDraft!O304,""),"")</f>
        <v/>
      </c>
      <c r="E291" s="190" t="str">
        <f>IFERROR(IF(ForbDraft!I304&lt;&gt;"",TEXT(ForbDraft!I304,"#,##0.00"),""),"")</f>
        <v/>
      </c>
      <c r="F291" s="191" t="str">
        <f>IFERROR(IF(ForbDraft!F304&lt;&gt;"",ForbDraft!F304,""),"")</f>
        <v/>
      </c>
      <c r="G291" s="135" t="str">
        <f>IFERROR(IF(ForbCalc!D289&lt;&gt;"",ForbCalc!D289,""),"")</f>
        <v/>
      </c>
      <c r="H291" s="192" t="str">
        <f>IFERROR(IF(ForbCalc!E289&lt;&gt;"",ForbCalc!E289,""),"")</f>
        <v/>
      </c>
    </row>
    <row r="292" spans="1:8" s="1" customFormat="1" x14ac:dyDescent="0.2">
      <c r="A292" s="152"/>
      <c r="B292" s="174" t="str">
        <f>IFERROR(IF(ForbDraft!B305&lt;&gt;"",ForbDraft!B305,""),"")</f>
        <v/>
      </c>
      <c r="C292" s="189" t="str">
        <f>IFERROR(IF(ForbDraft!C305&lt;&gt;"",ForbDraft!C305,""),"")</f>
        <v/>
      </c>
      <c r="D292" s="135" t="str">
        <f>IFERROR(IF(ForbDraft!O305&lt;&gt;"",ForbDraft!O305,""),"")</f>
        <v/>
      </c>
      <c r="E292" s="190" t="str">
        <f>IFERROR(IF(ForbDraft!I305&lt;&gt;"",TEXT(ForbDraft!I305,"#,##0.00"),""),"")</f>
        <v/>
      </c>
      <c r="F292" s="191" t="str">
        <f>IFERROR(IF(ForbDraft!F305&lt;&gt;"",ForbDraft!F305,""),"")</f>
        <v/>
      </c>
      <c r="G292" s="135" t="str">
        <f>IFERROR(IF(ForbCalc!D290&lt;&gt;"",ForbCalc!D290,""),"")</f>
        <v/>
      </c>
      <c r="H292" s="192" t="str">
        <f>IFERROR(IF(ForbCalc!E290&lt;&gt;"",ForbCalc!E290,""),"")</f>
        <v/>
      </c>
    </row>
    <row r="293" spans="1:8" s="1" customFormat="1" x14ac:dyDescent="0.2">
      <c r="A293" s="152"/>
      <c r="B293" s="174" t="str">
        <f>IFERROR(IF(ForbDraft!B306&lt;&gt;"",ForbDraft!B306,""),"")</f>
        <v/>
      </c>
      <c r="C293" s="189" t="str">
        <f>IFERROR(IF(ForbDraft!C306&lt;&gt;"",ForbDraft!C306,""),"")</f>
        <v/>
      </c>
      <c r="D293" s="135" t="str">
        <f>IFERROR(IF(ForbDraft!O306&lt;&gt;"",ForbDraft!O306,""),"")</f>
        <v/>
      </c>
      <c r="E293" s="190" t="str">
        <f>IFERROR(IF(ForbDraft!I306&lt;&gt;"",TEXT(ForbDraft!I306,"#,##0.00"),""),"")</f>
        <v/>
      </c>
      <c r="F293" s="191" t="str">
        <f>IFERROR(IF(ForbDraft!F306&lt;&gt;"",ForbDraft!F306,""),"")</f>
        <v/>
      </c>
      <c r="G293" s="135" t="str">
        <f>IFERROR(IF(ForbCalc!D291&lt;&gt;"",ForbCalc!D291,""),"")</f>
        <v/>
      </c>
      <c r="H293" s="192" t="str">
        <f>IFERROR(IF(ForbCalc!E291&lt;&gt;"",ForbCalc!E291,""),"")</f>
        <v/>
      </c>
    </row>
    <row r="294" spans="1:8" s="1" customFormat="1" x14ac:dyDescent="0.2">
      <c r="A294" s="152"/>
      <c r="B294" s="174" t="str">
        <f>IFERROR(IF(ForbDraft!B307&lt;&gt;"",ForbDraft!B307,""),"")</f>
        <v/>
      </c>
      <c r="C294" s="189" t="str">
        <f>IFERROR(IF(ForbDraft!C307&lt;&gt;"",ForbDraft!C307,""),"")</f>
        <v/>
      </c>
      <c r="D294" s="135" t="str">
        <f>IFERROR(IF(ForbDraft!O307&lt;&gt;"",ForbDraft!O307,""),"")</f>
        <v/>
      </c>
      <c r="E294" s="190" t="str">
        <f>IFERROR(IF(ForbDraft!I307&lt;&gt;"",TEXT(ForbDraft!I307,"#,##0.00"),""),"")</f>
        <v/>
      </c>
      <c r="F294" s="191" t="str">
        <f>IFERROR(IF(ForbDraft!F307&lt;&gt;"",ForbDraft!F307,""),"")</f>
        <v/>
      </c>
      <c r="G294" s="135" t="str">
        <f>IFERROR(IF(ForbCalc!D292&lt;&gt;"",ForbCalc!D292,""),"")</f>
        <v/>
      </c>
      <c r="H294" s="192" t="str">
        <f>IFERROR(IF(ForbCalc!E292&lt;&gt;"",ForbCalc!E292,""),"")</f>
        <v/>
      </c>
    </row>
    <row r="295" spans="1:8" s="1" customFormat="1" x14ac:dyDescent="0.2">
      <c r="A295" s="152"/>
      <c r="B295" s="174" t="str">
        <f>IFERROR(IF(ForbDraft!B308&lt;&gt;"",ForbDraft!B308,""),"")</f>
        <v/>
      </c>
      <c r="C295" s="189" t="str">
        <f>IFERROR(IF(ForbDraft!C308&lt;&gt;"",ForbDraft!C308,""),"")</f>
        <v/>
      </c>
      <c r="D295" s="135" t="str">
        <f>IFERROR(IF(ForbDraft!O308&lt;&gt;"",ForbDraft!O308,""),"")</f>
        <v/>
      </c>
      <c r="E295" s="190" t="str">
        <f>IFERROR(IF(ForbDraft!I308&lt;&gt;"",TEXT(ForbDraft!I308,"#,##0.00"),""),"")</f>
        <v/>
      </c>
      <c r="F295" s="191" t="str">
        <f>IFERROR(IF(ForbDraft!F308&lt;&gt;"",ForbDraft!F308,""),"")</f>
        <v/>
      </c>
      <c r="G295" s="135" t="str">
        <f>IFERROR(IF(ForbCalc!D293&lt;&gt;"",ForbCalc!D293,""),"")</f>
        <v/>
      </c>
      <c r="H295" s="192" t="str">
        <f>IFERROR(IF(ForbCalc!E293&lt;&gt;"",ForbCalc!E293,""),"")</f>
        <v/>
      </c>
    </row>
    <row r="296" spans="1:8" s="1" customFormat="1" x14ac:dyDescent="0.2">
      <c r="A296" s="152"/>
      <c r="B296" s="174" t="str">
        <f>IFERROR(IF(ForbDraft!B309&lt;&gt;"",ForbDraft!B309,""),"")</f>
        <v/>
      </c>
      <c r="C296" s="189" t="str">
        <f>IFERROR(IF(ForbDraft!C309&lt;&gt;"",ForbDraft!C309,""),"")</f>
        <v/>
      </c>
      <c r="D296" s="135" t="str">
        <f>IFERROR(IF(ForbDraft!O309&lt;&gt;"",ForbDraft!O309,""),"")</f>
        <v/>
      </c>
      <c r="E296" s="190" t="str">
        <f>IFERROR(IF(ForbDraft!I309&lt;&gt;"",TEXT(ForbDraft!I309,"#,##0.00"),""),"")</f>
        <v/>
      </c>
      <c r="F296" s="191" t="str">
        <f>IFERROR(IF(ForbDraft!F309&lt;&gt;"",ForbDraft!F309,""),"")</f>
        <v/>
      </c>
      <c r="G296" s="135" t="str">
        <f>IFERROR(IF(ForbCalc!D294&lt;&gt;"",ForbCalc!D294,""),"")</f>
        <v/>
      </c>
      <c r="H296" s="192" t="str">
        <f>IFERROR(IF(ForbCalc!E294&lt;&gt;"",ForbCalc!E294,""),"")</f>
        <v/>
      </c>
    </row>
    <row r="297" spans="1:8" s="1" customFormat="1" x14ac:dyDescent="0.2">
      <c r="A297" s="152"/>
      <c r="B297" s="174" t="str">
        <f>IFERROR(IF(ForbDraft!B310&lt;&gt;"",ForbDraft!B310,""),"")</f>
        <v/>
      </c>
      <c r="C297" s="189" t="str">
        <f>IFERROR(IF(ForbDraft!C310&lt;&gt;"",ForbDraft!C310,""),"")</f>
        <v/>
      </c>
      <c r="D297" s="135" t="str">
        <f>IFERROR(IF(ForbDraft!O310&lt;&gt;"",ForbDraft!O310,""),"")</f>
        <v/>
      </c>
      <c r="E297" s="190" t="str">
        <f>IFERROR(IF(ForbDraft!I310&lt;&gt;"",TEXT(ForbDraft!I310,"#,##0.00"),""),"")</f>
        <v/>
      </c>
      <c r="F297" s="191" t="str">
        <f>IFERROR(IF(ForbDraft!F310&lt;&gt;"",ForbDraft!F310,""),"")</f>
        <v/>
      </c>
      <c r="G297" s="135" t="str">
        <f>IFERROR(IF(ForbCalc!D295&lt;&gt;"",ForbCalc!D295,""),"")</f>
        <v/>
      </c>
      <c r="H297" s="192" t="str">
        <f>IFERROR(IF(ForbCalc!E295&lt;&gt;"",ForbCalc!E295,""),"")</f>
        <v/>
      </c>
    </row>
    <row r="298" spans="1:8" s="1" customFormat="1" x14ac:dyDescent="0.2">
      <c r="A298" s="152"/>
      <c r="B298" s="174" t="str">
        <f>IFERROR(IF(ForbDraft!B311&lt;&gt;"",ForbDraft!B311,""),"")</f>
        <v/>
      </c>
      <c r="C298" s="189" t="str">
        <f>IFERROR(IF(ForbDraft!C311&lt;&gt;"",ForbDraft!C311,""),"")</f>
        <v/>
      </c>
      <c r="D298" s="135" t="str">
        <f>IFERROR(IF(ForbDraft!O311&lt;&gt;"",ForbDraft!O311,""),"")</f>
        <v/>
      </c>
      <c r="E298" s="190" t="str">
        <f>IFERROR(IF(ForbDraft!I311&lt;&gt;"",TEXT(ForbDraft!I311,"#,##0.00"),""),"")</f>
        <v/>
      </c>
      <c r="F298" s="191" t="str">
        <f>IFERROR(IF(ForbDraft!F311&lt;&gt;"",ForbDraft!F311,""),"")</f>
        <v/>
      </c>
      <c r="G298" s="135" t="str">
        <f>IFERROR(IF(ForbCalc!D296&lt;&gt;"",ForbCalc!D296,""),"")</f>
        <v/>
      </c>
      <c r="H298" s="192" t="str">
        <f>IFERROR(IF(ForbCalc!E296&lt;&gt;"",ForbCalc!E296,""),"")</f>
        <v/>
      </c>
    </row>
    <row r="299" spans="1:8" s="1" customFormat="1" x14ac:dyDescent="0.2">
      <c r="A299" s="152"/>
      <c r="B299" s="174" t="str">
        <f>IFERROR(IF(ForbDraft!B312&lt;&gt;"",ForbDraft!B312,""),"")</f>
        <v/>
      </c>
      <c r="C299" s="189" t="str">
        <f>IFERROR(IF(ForbDraft!C312&lt;&gt;"",ForbDraft!C312,""),"")</f>
        <v/>
      </c>
      <c r="D299" s="135" t="str">
        <f>IFERROR(IF(ForbDraft!O312&lt;&gt;"",ForbDraft!O312,""),"")</f>
        <v/>
      </c>
      <c r="E299" s="190" t="str">
        <f>IFERROR(IF(ForbDraft!I312&lt;&gt;"",TEXT(ForbDraft!I312,"#,##0.00"),""),"")</f>
        <v/>
      </c>
      <c r="F299" s="191" t="str">
        <f>IFERROR(IF(ForbDraft!F312&lt;&gt;"",ForbDraft!F312,""),"")</f>
        <v/>
      </c>
      <c r="G299" s="135" t="str">
        <f>IFERROR(IF(ForbCalc!D297&lt;&gt;"",ForbCalc!D297,""),"")</f>
        <v/>
      </c>
      <c r="H299" s="192" t="str">
        <f>IFERROR(IF(ForbCalc!E297&lt;&gt;"",ForbCalc!E297,""),"")</f>
        <v/>
      </c>
    </row>
    <row r="300" spans="1:8" s="1" customFormat="1" x14ac:dyDescent="0.2">
      <c r="A300" s="152"/>
      <c r="B300" s="174" t="str">
        <f>IFERROR(IF(ForbDraft!B313&lt;&gt;"",ForbDraft!B313,""),"")</f>
        <v/>
      </c>
      <c r="C300" s="189" t="str">
        <f>IFERROR(IF(ForbDraft!C313&lt;&gt;"",ForbDraft!C313,""),"")</f>
        <v/>
      </c>
      <c r="D300" s="135" t="str">
        <f>IFERROR(IF(ForbDraft!O313&lt;&gt;"",ForbDraft!O313,""),"")</f>
        <v/>
      </c>
      <c r="E300" s="190" t="str">
        <f>IFERROR(IF(ForbDraft!I313&lt;&gt;"",TEXT(ForbDraft!I313,"#,##0.00"),""),"")</f>
        <v/>
      </c>
      <c r="F300" s="191" t="str">
        <f>IFERROR(IF(ForbDraft!F313&lt;&gt;"",ForbDraft!F313,""),"")</f>
        <v/>
      </c>
      <c r="G300" s="135" t="str">
        <f>IFERROR(IF(ForbCalc!D298&lt;&gt;"",ForbCalc!D298,""),"")</f>
        <v/>
      </c>
      <c r="H300" s="192" t="str">
        <f>IFERROR(IF(ForbCalc!E298&lt;&gt;"",ForbCalc!E298,""),"")</f>
        <v/>
      </c>
    </row>
    <row r="301" spans="1:8" s="1" customFormat="1" x14ac:dyDescent="0.2">
      <c r="A301" s="152"/>
      <c r="B301" s="174" t="str">
        <f>IFERROR(IF(ForbDraft!B314&lt;&gt;"",ForbDraft!B314,""),"")</f>
        <v/>
      </c>
      <c r="C301" s="189" t="str">
        <f>IFERROR(IF(ForbDraft!C314&lt;&gt;"",ForbDraft!C314,""),"")</f>
        <v/>
      </c>
      <c r="D301" s="135" t="str">
        <f>IFERROR(IF(ForbDraft!O314&lt;&gt;"",ForbDraft!O314,""),"")</f>
        <v/>
      </c>
      <c r="E301" s="190" t="str">
        <f>IFERROR(IF(ForbDraft!I314&lt;&gt;"",TEXT(ForbDraft!I314,"#,##0.00"),""),"")</f>
        <v/>
      </c>
      <c r="F301" s="191" t="str">
        <f>IFERROR(IF(ForbDraft!F314&lt;&gt;"",ForbDraft!F314,""),"")</f>
        <v/>
      </c>
      <c r="G301" s="135" t="str">
        <f>IFERROR(IF(ForbCalc!D299&lt;&gt;"",ForbCalc!D299,""),"")</f>
        <v/>
      </c>
      <c r="H301" s="192" t="str">
        <f>IFERROR(IF(ForbCalc!E299&lt;&gt;"",ForbCalc!E299,""),"")</f>
        <v/>
      </c>
    </row>
    <row r="302" spans="1:8" s="1" customFormat="1" x14ac:dyDescent="0.2">
      <c r="A302" s="152"/>
      <c r="B302" s="174" t="str">
        <f>IFERROR(IF(ForbDraft!B315&lt;&gt;"",ForbDraft!B315,""),"")</f>
        <v/>
      </c>
      <c r="C302" s="189" t="str">
        <f>IFERROR(IF(ForbDraft!C315&lt;&gt;"",ForbDraft!C315,""),"")</f>
        <v/>
      </c>
      <c r="D302" s="135" t="str">
        <f>IFERROR(IF(ForbDraft!O315&lt;&gt;"",ForbDraft!O315,""),"")</f>
        <v/>
      </c>
      <c r="E302" s="190" t="str">
        <f>IFERROR(IF(ForbDraft!I315&lt;&gt;"",TEXT(ForbDraft!I315,"#,##0.00"),""),"")</f>
        <v/>
      </c>
      <c r="F302" s="191" t="str">
        <f>IFERROR(IF(ForbDraft!F315&lt;&gt;"",ForbDraft!F315,""),"")</f>
        <v/>
      </c>
      <c r="G302" s="135" t="str">
        <f>IFERROR(IF(ForbCalc!D300&lt;&gt;"",ForbCalc!D300,""),"")</f>
        <v/>
      </c>
      <c r="H302" s="192" t="str">
        <f>IFERROR(IF(ForbCalc!E300&lt;&gt;"",ForbCalc!E300,""),"")</f>
        <v/>
      </c>
    </row>
    <row r="303" spans="1:8" s="1" customFormat="1" x14ac:dyDescent="0.2">
      <c r="A303" s="152"/>
      <c r="B303" s="174" t="str">
        <f>IFERROR(IF(ForbDraft!B316&lt;&gt;"",ForbDraft!B316,""),"")</f>
        <v/>
      </c>
      <c r="C303" s="189" t="str">
        <f>IFERROR(IF(ForbDraft!C316&lt;&gt;"",ForbDraft!C316,""),"")</f>
        <v/>
      </c>
      <c r="D303" s="135" t="str">
        <f>IFERROR(IF(ForbDraft!O316&lt;&gt;"",ForbDraft!O316,""),"")</f>
        <v/>
      </c>
      <c r="E303" s="190" t="str">
        <f>IFERROR(IF(ForbDraft!I316&lt;&gt;"",TEXT(ForbDraft!I316,"#,##0.00"),""),"")</f>
        <v/>
      </c>
      <c r="F303" s="191" t="str">
        <f>IFERROR(IF(ForbDraft!F316&lt;&gt;"",ForbDraft!F316,""),"")</f>
        <v/>
      </c>
      <c r="G303" s="135" t="str">
        <f>IFERROR(IF(ForbCalc!D301&lt;&gt;"",ForbCalc!D301,""),"")</f>
        <v/>
      </c>
      <c r="H303" s="192" t="str">
        <f>IFERROR(IF(ForbCalc!E301&lt;&gt;"",ForbCalc!E301,""),"")</f>
        <v/>
      </c>
    </row>
    <row r="304" spans="1:8" s="1" customFormat="1" x14ac:dyDescent="0.2">
      <c r="A304" s="152"/>
      <c r="B304" s="174" t="str">
        <f>IFERROR(IF(ForbDraft!B317&lt;&gt;"",ForbDraft!B317,""),"")</f>
        <v/>
      </c>
      <c r="C304" s="189" t="str">
        <f>IFERROR(IF(ForbDraft!C317&lt;&gt;"",ForbDraft!C317,""),"")</f>
        <v/>
      </c>
      <c r="D304" s="135" t="str">
        <f>IFERROR(IF(ForbDraft!O317&lt;&gt;"",ForbDraft!O317,""),"")</f>
        <v/>
      </c>
      <c r="E304" s="190" t="str">
        <f>IFERROR(IF(ForbDraft!I317&lt;&gt;"",TEXT(ForbDraft!I317,"#,##0.00"),""),"")</f>
        <v/>
      </c>
      <c r="F304" s="191" t="str">
        <f>IFERROR(IF(ForbDraft!F317&lt;&gt;"",ForbDraft!F317,""),"")</f>
        <v/>
      </c>
      <c r="G304" s="135" t="str">
        <f>IFERROR(IF(ForbCalc!D302&lt;&gt;"",ForbCalc!D302,""),"")</f>
        <v/>
      </c>
      <c r="H304" s="192" t="str">
        <f>IFERROR(IF(ForbCalc!E302&lt;&gt;"",ForbCalc!E302,""),"")</f>
        <v/>
      </c>
    </row>
    <row r="305" spans="1:8" s="1" customFormat="1" x14ac:dyDescent="0.2">
      <c r="A305" s="152"/>
      <c r="B305" s="174" t="str">
        <f>IFERROR(IF(ForbDraft!B318&lt;&gt;"",ForbDraft!B318,""),"")</f>
        <v/>
      </c>
      <c r="C305" s="189" t="str">
        <f>IFERROR(IF(ForbDraft!C318&lt;&gt;"",ForbDraft!C318,""),"")</f>
        <v/>
      </c>
      <c r="D305" s="135" t="str">
        <f>IFERROR(IF(ForbDraft!O318&lt;&gt;"",ForbDraft!O318,""),"")</f>
        <v/>
      </c>
      <c r="E305" s="190" t="str">
        <f>IFERROR(IF(ForbDraft!I318&lt;&gt;"",TEXT(ForbDraft!I318,"#,##0.00"),""),"")</f>
        <v/>
      </c>
      <c r="F305" s="191" t="str">
        <f>IFERROR(IF(ForbDraft!F318&lt;&gt;"",ForbDraft!F318,""),"")</f>
        <v/>
      </c>
      <c r="G305" s="135" t="str">
        <f>IFERROR(IF(ForbCalc!D303&lt;&gt;"",ForbCalc!D303,""),"")</f>
        <v/>
      </c>
      <c r="H305" s="192" t="str">
        <f>IFERROR(IF(ForbCalc!E303&lt;&gt;"",ForbCalc!E303,""),"")</f>
        <v/>
      </c>
    </row>
    <row r="306" spans="1:8" s="1" customFormat="1" x14ac:dyDescent="0.2">
      <c r="A306" s="152"/>
      <c r="B306" s="174" t="str">
        <f>IFERROR(IF(ForbDraft!B319&lt;&gt;"",ForbDraft!B319,""),"")</f>
        <v/>
      </c>
      <c r="C306" s="189" t="str">
        <f>IFERROR(IF(ForbDraft!C319&lt;&gt;"",ForbDraft!C319,""),"")</f>
        <v/>
      </c>
      <c r="D306" s="135" t="str">
        <f>IFERROR(IF(ForbDraft!O319&lt;&gt;"",ForbDraft!O319,""),"")</f>
        <v/>
      </c>
      <c r="E306" s="190" t="str">
        <f>IFERROR(IF(ForbDraft!I319&lt;&gt;"",TEXT(ForbDraft!I319,"#,##0.00"),""),"")</f>
        <v/>
      </c>
      <c r="F306" s="191" t="str">
        <f>IFERROR(IF(ForbDraft!F319&lt;&gt;"",ForbDraft!F319,""),"")</f>
        <v/>
      </c>
      <c r="G306" s="135" t="str">
        <f>IFERROR(IF(ForbCalc!D304&lt;&gt;"",ForbCalc!D304,""),"")</f>
        <v/>
      </c>
      <c r="H306" s="192" t="str">
        <f>IFERROR(IF(ForbCalc!E304&lt;&gt;"",ForbCalc!E304,""),"")</f>
        <v/>
      </c>
    </row>
    <row r="307" spans="1:8" s="1" customFormat="1" x14ac:dyDescent="0.2">
      <c r="A307" s="152"/>
      <c r="B307" s="174" t="str">
        <f>IFERROR(IF(ForbDraft!B320&lt;&gt;"",ForbDraft!B320,""),"")</f>
        <v/>
      </c>
      <c r="C307" s="189" t="str">
        <f>IFERROR(IF(ForbDraft!C320&lt;&gt;"",ForbDraft!C320,""),"")</f>
        <v/>
      </c>
      <c r="D307" s="135" t="str">
        <f>IFERROR(IF(ForbDraft!O320&lt;&gt;"",ForbDraft!O320,""),"")</f>
        <v/>
      </c>
      <c r="E307" s="190" t="str">
        <f>IFERROR(IF(ForbDraft!I320&lt;&gt;"",TEXT(ForbDraft!I320,"#,##0.00"),""),"")</f>
        <v/>
      </c>
      <c r="F307" s="191" t="str">
        <f>IFERROR(IF(ForbDraft!F320&lt;&gt;"",ForbDraft!F320,""),"")</f>
        <v/>
      </c>
      <c r="G307" s="135" t="str">
        <f>IFERROR(IF(ForbCalc!D305&lt;&gt;"",ForbCalc!D305,""),"")</f>
        <v/>
      </c>
      <c r="H307" s="192" t="str">
        <f>IFERROR(IF(ForbCalc!E305&lt;&gt;"",ForbCalc!E305,""),"")</f>
        <v/>
      </c>
    </row>
    <row r="308" spans="1:8" s="1" customFormat="1" x14ac:dyDescent="0.2">
      <c r="A308" s="152"/>
      <c r="B308" s="174" t="str">
        <f>IFERROR(IF(ForbDraft!B321&lt;&gt;"",ForbDraft!B321,""),"")</f>
        <v/>
      </c>
      <c r="C308" s="189" t="str">
        <f>IFERROR(IF(ForbDraft!C321&lt;&gt;"",ForbDraft!C321,""),"")</f>
        <v/>
      </c>
      <c r="D308" s="135" t="str">
        <f>IFERROR(IF(ForbDraft!O321&lt;&gt;"",ForbDraft!O321,""),"")</f>
        <v/>
      </c>
      <c r="E308" s="190" t="str">
        <f>IFERROR(IF(ForbDraft!I321&lt;&gt;"",TEXT(ForbDraft!I321,"#,##0.00"),""),"")</f>
        <v/>
      </c>
      <c r="F308" s="191" t="str">
        <f>IFERROR(IF(ForbDraft!F321&lt;&gt;"",ForbDraft!F321,""),"")</f>
        <v/>
      </c>
      <c r="G308" s="135" t="str">
        <f>IFERROR(IF(ForbCalc!D306&lt;&gt;"",ForbCalc!D306,""),"")</f>
        <v/>
      </c>
      <c r="H308" s="192" t="str">
        <f>IFERROR(IF(ForbCalc!E306&lt;&gt;"",ForbCalc!E306,""),"")</f>
        <v/>
      </c>
    </row>
    <row r="309" spans="1:8" s="1" customFormat="1" x14ac:dyDescent="0.2">
      <c r="A309" s="152"/>
      <c r="B309" s="174" t="str">
        <f>IFERROR(IF(ForbDraft!B322&lt;&gt;"",ForbDraft!B322,""),"")</f>
        <v/>
      </c>
      <c r="C309" s="189" t="str">
        <f>IFERROR(IF(ForbDraft!C322&lt;&gt;"",ForbDraft!C322,""),"")</f>
        <v/>
      </c>
      <c r="D309" s="135" t="str">
        <f>IFERROR(IF(ForbDraft!O322&lt;&gt;"",ForbDraft!O322,""),"")</f>
        <v/>
      </c>
      <c r="E309" s="190" t="str">
        <f>IFERROR(IF(ForbDraft!I322&lt;&gt;"",TEXT(ForbDraft!I322,"#,##0.00"),""),"")</f>
        <v/>
      </c>
      <c r="F309" s="191" t="str">
        <f>IFERROR(IF(ForbDraft!F322&lt;&gt;"",ForbDraft!F322,""),"")</f>
        <v/>
      </c>
      <c r="G309" s="135" t="str">
        <f>IFERROR(IF(ForbCalc!D307&lt;&gt;"",ForbCalc!D307,""),"")</f>
        <v/>
      </c>
      <c r="H309" s="192" t="str">
        <f>IFERROR(IF(ForbCalc!E307&lt;&gt;"",ForbCalc!E307,""),"")</f>
        <v/>
      </c>
    </row>
    <row r="310" spans="1:8" s="1" customFormat="1" x14ac:dyDescent="0.2">
      <c r="A310" s="152"/>
      <c r="B310" s="174" t="str">
        <f>IFERROR(IF(ForbDraft!B323&lt;&gt;"",ForbDraft!B323,""),"")</f>
        <v/>
      </c>
      <c r="C310" s="189" t="str">
        <f>IFERROR(IF(ForbDraft!C323&lt;&gt;"",ForbDraft!C323,""),"")</f>
        <v/>
      </c>
      <c r="D310" s="135" t="str">
        <f>IFERROR(IF(ForbDraft!O323&lt;&gt;"",ForbDraft!O323,""),"")</f>
        <v/>
      </c>
      <c r="E310" s="190" t="str">
        <f>IFERROR(IF(ForbDraft!I323&lt;&gt;"",TEXT(ForbDraft!I323,"#,##0.00"),""),"")</f>
        <v/>
      </c>
      <c r="F310" s="191" t="str">
        <f>IFERROR(IF(ForbDraft!F323&lt;&gt;"",ForbDraft!F323,""),"")</f>
        <v/>
      </c>
      <c r="G310" s="135" t="str">
        <f>IFERROR(IF(ForbCalc!D308&lt;&gt;"",ForbCalc!D308,""),"")</f>
        <v/>
      </c>
      <c r="H310" s="192" t="str">
        <f>IFERROR(IF(ForbCalc!E308&lt;&gt;"",ForbCalc!E308,""),"")</f>
        <v/>
      </c>
    </row>
    <row r="311" spans="1:8" s="1" customFormat="1" x14ac:dyDescent="0.2">
      <c r="A311" s="152"/>
      <c r="B311" s="174" t="str">
        <f>IFERROR(IF(ForbDraft!B324&lt;&gt;"",ForbDraft!B324,""),"")</f>
        <v/>
      </c>
      <c r="C311" s="189" t="str">
        <f>IFERROR(IF(ForbDraft!C324&lt;&gt;"",ForbDraft!C324,""),"")</f>
        <v/>
      </c>
      <c r="D311" s="135" t="str">
        <f>IFERROR(IF(ForbDraft!O324&lt;&gt;"",ForbDraft!O324,""),"")</f>
        <v/>
      </c>
      <c r="E311" s="190" t="str">
        <f>IFERROR(IF(ForbDraft!I324&lt;&gt;"",TEXT(ForbDraft!I324,"#,##0.00"),""),"")</f>
        <v/>
      </c>
      <c r="F311" s="191" t="str">
        <f>IFERROR(IF(ForbDraft!F324&lt;&gt;"",ForbDraft!F324,""),"")</f>
        <v/>
      </c>
      <c r="G311" s="135" t="str">
        <f>IFERROR(IF(ForbCalc!D309&lt;&gt;"",ForbCalc!D309,""),"")</f>
        <v/>
      </c>
      <c r="H311" s="192" t="str">
        <f>IFERROR(IF(ForbCalc!E309&lt;&gt;"",ForbCalc!E309,""),"")</f>
        <v/>
      </c>
    </row>
    <row r="312" spans="1:8" s="1" customFormat="1" x14ac:dyDescent="0.2">
      <c r="A312" s="152"/>
      <c r="B312" s="174" t="str">
        <f>IFERROR(IF(ForbDraft!B325&lt;&gt;"",ForbDraft!B325,""),"")</f>
        <v/>
      </c>
      <c r="C312" s="189" t="str">
        <f>IFERROR(IF(ForbDraft!C325&lt;&gt;"",ForbDraft!C325,""),"")</f>
        <v/>
      </c>
      <c r="D312" s="135" t="str">
        <f>IFERROR(IF(ForbDraft!O325&lt;&gt;"",ForbDraft!O325,""),"")</f>
        <v/>
      </c>
      <c r="E312" s="190" t="str">
        <f>IFERROR(IF(ForbDraft!I325&lt;&gt;"",TEXT(ForbDraft!I325,"#,##0.00"),""),"")</f>
        <v/>
      </c>
      <c r="F312" s="191" t="str">
        <f>IFERROR(IF(ForbDraft!F325&lt;&gt;"",ForbDraft!F325,""),"")</f>
        <v/>
      </c>
      <c r="G312" s="135" t="str">
        <f>IFERROR(IF(ForbCalc!D310&lt;&gt;"",ForbCalc!D310,""),"")</f>
        <v/>
      </c>
      <c r="H312" s="192" t="str">
        <f>IFERROR(IF(ForbCalc!E310&lt;&gt;"",ForbCalc!E310,""),"")</f>
        <v/>
      </c>
    </row>
    <row r="313" spans="1:8" s="1" customFormat="1" x14ac:dyDescent="0.2">
      <c r="A313" s="152"/>
      <c r="B313" s="174" t="str">
        <f>IFERROR(IF(ForbDraft!B326&lt;&gt;"",ForbDraft!B326,""),"")</f>
        <v/>
      </c>
      <c r="C313" s="189" t="str">
        <f>IFERROR(IF(ForbDraft!C326&lt;&gt;"",ForbDraft!C326,""),"")</f>
        <v/>
      </c>
      <c r="D313" s="135" t="str">
        <f>IFERROR(IF(ForbDraft!O326&lt;&gt;"",ForbDraft!O326,""),"")</f>
        <v/>
      </c>
      <c r="E313" s="190" t="str">
        <f>IFERROR(IF(ForbDraft!I326&lt;&gt;"",TEXT(ForbDraft!I326,"#,##0.00"),""),"")</f>
        <v/>
      </c>
      <c r="F313" s="191" t="str">
        <f>IFERROR(IF(ForbDraft!F326&lt;&gt;"",ForbDraft!F326,""),"")</f>
        <v/>
      </c>
      <c r="G313" s="135" t="str">
        <f>IFERROR(IF(ForbCalc!D311&lt;&gt;"",ForbCalc!D311,""),"")</f>
        <v/>
      </c>
      <c r="H313" s="192" t="str">
        <f>IFERROR(IF(ForbCalc!E311&lt;&gt;"",ForbCalc!E311,""),"")</f>
        <v/>
      </c>
    </row>
    <row r="314" spans="1:8" s="1" customFormat="1" x14ac:dyDescent="0.2">
      <c r="A314" s="152"/>
      <c r="B314" s="174" t="str">
        <f>IFERROR(IF(ForbDraft!B327&lt;&gt;"",ForbDraft!B327,""),"")</f>
        <v/>
      </c>
      <c r="C314" s="189" t="str">
        <f>IFERROR(IF(ForbDraft!C327&lt;&gt;"",ForbDraft!C327,""),"")</f>
        <v/>
      </c>
      <c r="D314" s="135" t="str">
        <f>IFERROR(IF(ForbDraft!O327&lt;&gt;"",ForbDraft!O327,""),"")</f>
        <v/>
      </c>
      <c r="E314" s="190" t="str">
        <f>IFERROR(IF(ForbDraft!I327&lt;&gt;"",TEXT(ForbDraft!I327,"#,##0.00"),""),"")</f>
        <v/>
      </c>
      <c r="F314" s="191" t="str">
        <f>IFERROR(IF(ForbDraft!F327&lt;&gt;"",ForbDraft!F327,""),"")</f>
        <v/>
      </c>
      <c r="G314" s="135" t="str">
        <f>IFERROR(IF(ForbCalc!D312&lt;&gt;"",ForbCalc!D312,""),"")</f>
        <v/>
      </c>
      <c r="H314" s="192" t="str">
        <f>IFERROR(IF(ForbCalc!E312&lt;&gt;"",ForbCalc!E312,""),"")</f>
        <v/>
      </c>
    </row>
    <row r="315" spans="1:8" s="1" customFormat="1" x14ac:dyDescent="0.2">
      <c r="A315" s="152"/>
      <c r="B315" s="174" t="str">
        <f>IFERROR(IF(ForbDraft!B328&lt;&gt;"",ForbDraft!B328,""),"")</f>
        <v/>
      </c>
      <c r="C315" s="189" t="str">
        <f>IFERROR(IF(ForbDraft!C328&lt;&gt;"",ForbDraft!C328,""),"")</f>
        <v/>
      </c>
      <c r="D315" s="135" t="str">
        <f>IFERROR(IF(ForbDraft!O328&lt;&gt;"",ForbDraft!O328,""),"")</f>
        <v/>
      </c>
      <c r="E315" s="190" t="str">
        <f>IFERROR(IF(ForbDraft!I328&lt;&gt;"",TEXT(ForbDraft!I328,"#,##0.00"),""),"")</f>
        <v/>
      </c>
      <c r="F315" s="191" t="str">
        <f>IFERROR(IF(ForbDraft!F328&lt;&gt;"",ForbDraft!F328,""),"")</f>
        <v/>
      </c>
      <c r="G315" s="135" t="str">
        <f>IFERROR(IF(ForbCalc!D313&lt;&gt;"",ForbCalc!D313,""),"")</f>
        <v/>
      </c>
      <c r="H315" s="192" t="str">
        <f>IFERROR(IF(ForbCalc!E313&lt;&gt;"",ForbCalc!E313,""),"")</f>
        <v/>
      </c>
    </row>
    <row r="316" spans="1:8" s="1" customFormat="1" x14ac:dyDescent="0.2">
      <c r="A316" s="152"/>
      <c r="B316" s="174" t="str">
        <f>IFERROR(IF(ForbDraft!B329&lt;&gt;"",ForbDraft!B329,""),"")</f>
        <v/>
      </c>
      <c r="C316" s="189" t="str">
        <f>IFERROR(IF(ForbDraft!C329&lt;&gt;"",ForbDraft!C329,""),"")</f>
        <v/>
      </c>
      <c r="D316" s="135" t="str">
        <f>IFERROR(IF(ForbDraft!O329&lt;&gt;"",ForbDraft!O329,""),"")</f>
        <v/>
      </c>
      <c r="E316" s="190" t="str">
        <f>IFERROR(IF(ForbDraft!I329&lt;&gt;"",TEXT(ForbDraft!I329,"#,##0.00"),""),"")</f>
        <v/>
      </c>
      <c r="F316" s="191" t="str">
        <f>IFERROR(IF(ForbDraft!F329&lt;&gt;"",ForbDraft!F329,""),"")</f>
        <v/>
      </c>
      <c r="G316" s="135" t="str">
        <f>IFERROR(IF(ForbCalc!D314&lt;&gt;"",ForbCalc!D314,""),"")</f>
        <v/>
      </c>
      <c r="H316" s="192" t="str">
        <f>IFERROR(IF(ForbCalc!E314&lt;&gt;"",ForbCalc!E314,""),"")</f>
        <v/>
      </c>
    </row>
    <row r="317" spans="1:8" s="1" customFormat="1" x14ac:dyDescent="0.2">
      <c r="A317" s="152"/>
      <c r="B317" s="174" t="str">
        <f>IFERROR(IF(ForbDraft!B330&lt;&gt;"",ForbDraft!B330,""),"")</f>
        <v/>
      </c>
      <c r="C317" s="189" t="str">
        <f>IFERROR(IF(ForbDraft!C330&lt;&gt;"",ForbDraft!C330,""),"")</f>
        <v/>
      </c>
      <c r="D317" s="135" t="str">
        <f>IFERROR(IF(ForbDraft!O330&lt;&gt;"",ForbDraft!O330,""),"")</f>
        <v/>
      </c>
      <c r="E317" s="190" t="str">
        <f>IFERROR(IF(ForbDraft!I330&lt;&gt;"",TEXT(ForbDraft!I330,"#,##0.00"),""),"")</f>
        <v/>
      </c>
      <c r="F317" s="191" t="str">
        <f>IFERROR(IF(ForbDraft!F330&lt;&gt;"",ForbDraft!F330,""),"")</f>
        <v/>
      </c>
      <c r="G317" s="135" t="str">
        <f>IFERROR(IF(ForbCalc!D315&lt;&gt;"",ForbCalc!D315,""),"")</f>
        <v/>
      </c>
      <c r="H317" s="192" t="str">
        <f>IFERROR(IF(ForbCalc!E315&lt;&gt;"",ForbCalc!E315,""),"")</f>
        <v/>
      </c>
    </row>
    <row r="318" spans="1:8" s="1" customFormat="1" x14ac:dyDescent="0.2">
      <c r="A318" s="152"/>
      <c r="B318" s="174" t="str">
        <f>IFERROR(IF(ForbDraft!B331&lt;&gt;"",ForbDraft!B331,""),"")</f>
        <v/>
      </c>
      <c r="C318" s="189" t="str">
        <f>IFERROR(IF(ForbDraft!C331&lt;&gt;"",ForbDraft!C331,""),"")</f>
        <v/>
      </c>
      <c r="D318" s="135" t="str">
        <f>IFERROR(IF(ForbDraft!O331&lt;&gt;"",ForbDraft!O331,""),"")</f>
        <v/>
      </c>
      <c r="E318" s="190" t="str">
        <f>IFERROR(IF(ForbDraft!I331&lt;&gt;"",TEXT(ForbDraft!I331,"#,##0.00"),""),"")</f>
        <v/>
      </c>
      <c r="F318" s="191" t="str">
        <f>IFERROR(IF(ForbDraft!F331&lt;&gt;"",ForbDraft!F331,""),"")</f>
        <v/>
      </c>
      <c r="G318" s="135" t="str">
        <f>IFERROR(IF(ForbCalc!D316&lt;&gt;"",ForbCalc!D316,""),"")</f>
        <v/>
      </c>
      <c r="H318" s="192" t="str">
        <f>IFERROR(IF(ForbCalc!E316&lt;&gt;"",ForbCalc!E316,""),"")</f>
        <v/>
      </c>
    </row>
    <row r="319" spans="1:8" s="1" customFormat="1" x14ac:dyDescent="0.2">
      <c r="A319" s="152"/>
      <c r="B319" s="174" t="str">
        <f>IFERROR(IF(ForbDraft!B332&lt;&gt;"",ForbDraft!B332,""),"")</f>
        <v/>
      </c>
      <c r="C319" s="189" t="str">
        <f>IFERROR(IF(ForbDraft!C332&lt;&gt;"",ForbDraft!C332,""),"")</f>
        <v/>
      </c>
      <c r="D319" s="135" t="str">
        <f>IFERROR(IF(ForbDraft!O332&lt;&gt;"",ForbDraft!O332,""),"")</f>
        <v/>
      </c>
      <c r="E319" s="190" t="str">
        <f>IFERROR(IF(ForbDraft!I332&lt;&gt;"",TEXT(ForbDraft!I332,"#,##0.00"),""),"")</f>
        <v/>
      </c>
      <c r="F319" s="191" t="str">
        <f>IFERROR(IF(ForbDraft!F332&lt;&gt;"",ForbDraft!F332,""),"")</f>
        <v/>
      </c>
      <c r="G319" s="135" t="str">
        <f>IFERROR(IF(ForbCalc!D317&lt;&gt;"",ForbCalc!D317,""),"")</f>
        <v/>
      </c>
      <c r="H319" s="192" t="str">
        <f>IFERROR(IF(ForbCalc!E317&lt;&gt;"",ForbCalc!E317,""),"")</f>
        <v/>
      </c>
    </row>
    <row r="320" spans="1:8" s="1" customFormat="1" x14ac:dyDescent="0.2">
      <c r="A320" s="152"/>
      <c r="B320" s="174" t="str">
        <f>IFERROR(IF(ForbDraft!B333&lt;&gt;"",ForbDraft!B333,""),"")</f>
        <v/>
      </c>
      <c r="C320" s="189" t="str">
        <f>IFERROR(IF(ForbDraft!C333&lt;&gt;"",ForbDraft!C333,""),"")</f>
        <v/>
      </c>
      <c r="D320" s="135" t="str">
        <f>IFERROR(IF(ForbDraft!O333&lt;&gt;"",ForbDraft!O333,""),"")</f>
        <v/>
      </c>
      <c r="E320" s="190" t="str">
        <f>IFERROR(IF(ForbDraft!I333&lt;&gt;"",TEXT(ForbDraft!I333,"#,##0.00"),""),"")</f>
        <v/>
      </c>
      <c r="F320" s="191" t="str">
        <f>IFERROR(IF(ForbDraft!F333&lt;&gt;"",ForbDraft!F333,""),"")</f>
        <v/>
      </c>
      <c r="G320" s="135" t="str">
        <f>IFERROR(IF(ForbCalc!D318&lt;&gt;"",ForbCalc!D318,""),"")</f>
        <v/>
      </c>
      <c r="H320" s="192" t="str">
        <f>IFERROR(IF(ForbCalc!E318&lt;&gt;"",ForbCalc!E318,""),"")</f>
        <v/>
      </c>
    </row>
    <row r="321" spans="1:8" s="1" customFormat="1" x14ac:dyDescent="0.2">
      <c r="A321" s="152"/>
      <c r="B321" s="174" t="str">
        <f>IFERROR(IF(ForbDraft!B334&lt;&gt;"",ForbDraft!B334,""),"")</f>
        <v/>
      </c>
      <c r="C321" s="189" t="str">
        <f>IFERROR(IF(ForbDraft!C334&lt;&gt;"",ForbDraft!C334,""),"")</f>
        <v/>
      </c>
      <c r="D321" s="135" t="str">
        <f>IFERROR(IF(ForbDraft!O334&lt;&gt;"",ForbDraft!O334,""),"")</f>
        <v/>
      </c>
      <c r="E321" s="190" t="str">
        <f>IFERROR(IF(ForbDraft!I334&lt;&gt;"",TEXT(ForbDraft!I334,"#,##0.00"),""),"")</f>
        <v/>
      </c>
      <c r="F321" s="191" t="str">
        <f>IFERROR(IF(ForbDraft!F334&lt;&gt;"",ForbDraft!F334,""),"")</f>
        <v/>
      </c>
      <c r="G321" s="135" t="str">
        <f>IFERROR(IF(ForbCalc!D319&lt;&gt;"",ForbCalc!D319,""),"")</f>
        <v/>
      </c>
      <c r="H321" s="192" t="str">
        <f>IFERROR(IF(ForbCalc!E319&lt;&gt;"",ForbCalc!E319,""),"")</f>
        <v/>
      </c>
    </row>
    <row r="322" spans="1:8" s="1" customFormat="1" x14ac:dyDescent="0.2">
      <c r="A322" s="152"/>
      <c r="B322" s="174" t="str">
        <f>IFERROR(IF(ForbDraft!B335&lt;&gt;"",ForbDraft!B335,""),"")</f>
        <v/>
      </c>
      <c r="C322" s="189" t="str">
        <f>IFERROR(IF(ForbDraft!C335&lt;&gt;"",ForbDraft!C335,""),"")</f>
        <v/>
      </c>
      <c r="D322" s="135" t="str">
        <f>IFERROR(IF(ForbDraft!O335&lt;&gt;"",ForbDraft!O335,""),"")</f>
        <v/>
      </c>
      <c r="E322" s="190" t="str">
        <f>IFERROR(IF(ForbDraft!I335&lt;&gt;"",TEXT(ForbDraft!I335,"#,##0.00"),""),"")</f>
        <v/>
      </c>
      <c r="F322" s="191" t="str">
        <f>IFERROR(IF(ForbDraft!F335&lt;&gt;"",ForbDraft!F335,""),"")</f>
        <v/>
      </c>
      <c r="G322" s="135" t="str">
        <f>IFERROR(IF(ForbCalc!D320&lt;&gt;"",ForbCalc!D320,""),"")</f>
        <v/>
      </c>
      <c r="H322" s="192" t="str">
        <f>IFERROR(IF(ForbCalc!E320&lt;&gt;"",ForbCalc!E320,""),"")</f>
        <v/>
      </c>
    </row>
    <row r="323" spans="1:8" s="1" customFormat="1" x14ac:dyDescent="0.2">
      <c r="A323" s="152"/>
      <c r="B323" s="174" t="str">
        <f>IFERROR(IF(ForbDraft!B336&lt;&gt;"",ForbDraft!B336,""),"")</f>
        <v/>
      </c>
      <c r="C323" s="189" t="str">
        <f>IFERROR(IF(ForbDraft!C336&lt;&gt;"",ForbDraft!C336,""),"")</f>
        <v/>
      </c>
      <c r="D323" s="135" t="str">
        <f>IFERROR(IF(ForbDraft!O336&lt;&gt;"",ForbDraft!O336,""),"")</f>
        <v/>
      </c>
      <c r="E323" s="190" t="str">
        <f>IFERROR(IF(ForbDraft!I336&lt;&gt;"",TEXT(ForbDraft!I336,"#,##0.00"),""),"")</f>
        <v/>
      </c>
      <c r="F323" s="191" t="str">
        <f>IFERROR(IF(ForbDraft!F336&lt;&gt;"",ForbDraft!F336,""),"")</f>
        <v/>
      </c>
      <c r="G323" s="135" t="str">
        <f>IFERROR(IF(ForbCalc!D321&lt;&gt;"",ForbCalc!D321,""),"")</f>
        <v/>
      </c>
      <c r="H323" s="192" t="str">
        <f>IFERROR(IF(ForbCalc!E321&lt;&gt;"",ForbCalc!E321,""),"")</f>
        <v/>
      </c>
    </row>
    <row r="324" spans="1:8" s="1" customFormat="1" x14ac:dyDescent="0.2">
      <c r="A324" s="152"/>
      <c r="B324" s="174" t="str">
        <f>IFERROR(IF(ForbDraft!B337&lt;&gt;"",ForbDraft!B337,""),"")</f>
        <v/>
      </c>
      <c r="C324" s="189" t="str">
        <f>IFERROR(IF(ForbDraft!C337&lt;&gt;"",ForbDraft!C337,""),"")</f>
        <v/>
      </c>
      <c r="D324" s="135" t="str">
        <f>IFERROR(IF(ForbDraft!O337&lt;&gt;"",ForbDraft!O337,""),"")</f>
        <v/>
      </c>
      <c r="E324" s="190" t="str">
        <f>IFERROR(IF(ForbDraft!I337&lt;&gt;"",TEXT(ForbDraft!I337,"#,##0.00"),""),"")</f>
        <v/>
      </c>
      <c r="F324" s="191" t="str">
        <f>IFERROR(IF(ForbDraft!F337&lt;&gt;"",ForbDraft!F337,""),"")</f>
        <v/>
      </c>
      <c r="G324" s="135" t="str">
        <f>IFERROR(IF(ForbCalc!D322&lt;&gt;"",ForbCalc!D322,""),"")</f>
        <v/>
      </c>
      <c r="H324" s="192" t="str">
        <f>IFERROR(IF(ForbCalc!E322&lt;&gt;"",ForbCalc!E322,""),"")</f>
        <v/>
      </c>
    </row>
    <row r="325" spans="1:8" s="1" customFormat="1" x14ac:dyDescent="0.2">
      <c r="A325" s="152"/>
      <c r="B325" s="174" t="str">
        <f>IFERROR(IF(ForbDraft!B338&lt;&gt;"",ForbDraft!B338,""),"")</f>
        <v/>
      </c>
      <c r="C325" s="189" t="str">
        <f>IFERROR(IF(ForbDraft!C338&lt;&gt;"",ForbDraft!C338,""),"")</f>
        <v/>
      </c>
      <c r="D325" s="135" t="str">
        <f>IFERROR(IF(ForbDraft!O338&lt;&gt;"",ForbDraft!O338,""),"")</f>
        <v/>
      </c>
      <c r="E325" s="190" t="str">
        <f>IFERROR(IF(ForbDraft!I338&lt;&gt;"",TEXT(ForbDraft!I338,"#,##0.00"),""),"")</f>
        <v/>
      </c>
      <c r="F325" s="191" t="str">
        <f>IFERROR(IF(ForbDraft!F338&lt;&gt;"",ForbDraft!F338,""),"")</f>
        <v/>
      </c>
      <c r="G325" s="135" t="str">
        <f>IFERROR(IF(ForbCalc!D323&lt;&gt;"",ForbCalc!D323,""),"")</f>
        <v/>
      </c>
      <c r="H325" s="192" t="str">
        <f>IFERROR(IF(ForbCalc!E323&lt;&gt;"",ForbCalc!E323,""),"")</f>
        <v/>
      </c>
    </row>
    <row r="326" spans="1:8" s="1" customFormat="1" x14ac:dyDescent="0.2">
      <c r="A326" s="152"/>
      <c r="B326" s="174" t="str">
        <f>IFERROR(IF(ForbDraft!B339&lt;&gt;"",ForbDraft!B339,""),"")</f>
        <v/>
      </c>
      <c r="C326" s="189" t="str">
        <f>IFERROR(IF(ForbDraft!C339&lt;&gt;"",ForbDraft!C339,""),"")</f>
        <v/>
      </c>
      <c r="D326" s="135" t="str">
        <f>IFERROR(IF(ForbDraft!O339&lt;&gt;"",ForbDraft!O339,""),"")</f>
        <v/>
      </c>
      <c r="E326" s="190" t="str">
        <f>IFERROR(IF(ForbDraft!I339&lt;&gt;"",TEXT(ForbDraft!I339,"#,##0.00"),""),"")</f>
        <v/>
      </c>
      <c r="F326" s="191" t="str">
        <f>IFERROR(IF(ForbDraft!F339&lt;&gt;"",ForbDraft!F339,""),"")</f>
        <v/>
      </c>
      <c r="G326" s="135" t="str">
        <f>IFERROR(IF(ForbCalc!D324&lt;&gt;"",ForbCalc!D324,""),"")</f>
        <v/>
      </c>
      <c r="H326" s="192" t="str">
        <f>IFERROR(IF(ForbCalc!E324&lt;&gt;"",ForbCalc!E324,""),"")</f>
        <v/>
      </c>
    </row>
    <row r="327" spans="1:8" s="1" customFormat="1" x14ac:dyDescent="0.2">
      <c r="A327" s="152"/>
      <c r="B327" s="174" t="str">
        <f>IFERROR(IF(ForbDraft!B340&lt;&gt;"",ForbDraft!B340,""),"")</f>
        <v/>
      </c>
      <c r="C327" s="189" t="str">
        <f>IFERROR(IF(ForbDraft!C340&lt;&gt;"",ForbDraft!C340,""),"")</f>
        <v/>
      </c>
      <c r="D327" s="135" t="str">
        <f>IFERROR(IF(ForbDraft!O340&lt;&gt;"",ForbDraft!O340,""),"")</f>
        <v/>
      </c>
      <c r="E327" s="190" t="str">
        <f>IFERROR(IF(ForbDraft!I340&lt;&gt;"",TEXT(ForbDraft!I340,"#,##0.00"),""),"")</f>
        <v/>
      </c>
      <c r="F327" s="191" t="str">
        <f>IFERROR(IF(ForbDraft!F340&lt;&gt;"",ForbDraft!F340,""),"")</f>
        <v/>
      </c>
      <c r="G327" s="135" t="str">
        <f>IFERROR(IF(ForbCalc!D325&lt;&gt;"",ForbCalc!D325,""),"")</f>
        <v/>
      </c>
      <c r="H327" s="192" t="str">
        <f>IFERROR(IF(ForbCalc!E325&lt;&gt;"",ForbCalc!E325,""),"")</f>
        <v/>
      </c>
    </row>
    <row r="328" spans="1:8" s="1" customFormat="1" x14ac:dyDescent="0.2">
      <c r="A328" s="152"/>
      <c r="B328" s="174" t="str">
        <f>IFERROR(IF(ForbDraft!B341&lt;&gt;"",ForbDraft!B341,""),"")</f>
        <v/>
      </c>
      <c r="C328" s="189" t="str">
        <f>IFERROR(IF(ForbDraft!C341&lt;&gt;"",ForbDraft!C341,""),"")</f>
        <v/>
      </c>
      <c r="D328" s="135" t="str">
        <f>IFERROR(IF(ForbDraft!O341&lt;&gt;"",ForbDraft!O341,""),"")</f>
        <v/>
      </c>
      <c r="E328" s="190" t="str">
        <f>IFERROR(IF(ForbDraft!I341&lt;&gt;"",TEXT(ForbDraft!I341,"#,##0.00"),""),"")</f>
        <v/>
      </c>
      <c r="F328" s="191" t="str">
        <f>IFERROR(IF(ForbDraft!F341&lt;&gt;"",ForbDraft!F341,""),"")</f>
        <v/>
      </c>
      <c r="G328" s="135" t="str">
        <f>IFERROR(IF(ForbCalc!D326&lt;&gt;"",ForbCalc!D326,""),"")</f>
        <v/>
      </c>
      <c r="H328" s="192" t="str">
        <f>IFERROR(IF(ForbCalc!E326&lt;&gt;"",ForbCalc!E326,""),"")</f>
        <v/>
      </c>
    </row>
    <row r="329" spans="1:8" s="1" customFormat="1" x14ac:dyDescent="0.2">
      <c r="A329" s="152"/>
      <c r="B329" s="174" t="str">
        <f>IFERROR(IF(ForbDraft!B342&lt;&gt;"",ForbDraft!B342,""),"")</f>
        <v/>
      </c>
      <c r="C329" s="189" t="str">
        <f>IFERROR(IF(ForbDraft!C342&lt;&gt;"",ForbDraft!C342,""),"")</f>
        <v/>
      </c>
      <c r="D329" s="135" t="str">
        <f>IFERROR(IF(ForbDraft!O342&lt;&gt;"",ForbDraft!O342,""),"")</f>
        <v/>
      </c>
      <c r="E329" s="190" t="str">
        <f>IFERROR(IF(ForbDraft!I342&lt;&gt;"",TEXT(ForbDraft!I342,"#,##0.00"),""),"")</f>
        <v/>
      </c>
      <c r="F329" s="191" t="str">
        <f>IFERROR(IF(ForbDraft!F342&lt;&gt;"",ForbDraft!F342,""),"")</f>
        <v/>
      </c>
      <c r="G329" s="135" t="str">
        <f>IFERROR(IF(ForbCalc!D327&lt;&gt;"",ForbCalc!D327,""),"")</f>
        <v/>
      </c>
      <c r="H329" s="192" t="str">
        <f>IFERROR(IF(ForbCalc!E327&lt;&gt;"",ForbCalc!E327,""),"")</f>
        <v/>
      </c>
    </row>
    <row r="330" spans="1:8" s="1" customFormat="1" x14ac:dyDescent="0.2">
      <c r="A330" s="152"/>
      <c r="B330" s="174" t="str">
        <f>IFERROR(IF(ForbDraft!B343&lt;&gt;"",ForbDraft!B343,""),"")</f>
        <v/>
      </c>
      <c r="C330" s="189" t="str">
        <f>IFERROR(IF(ForbDraft!C343&lt;&gt;"",ForbDraft!C343,""),"")</f>
        <v/>
      </c>
      <c r="D330" s="135" t="str">
        <f>IFERROR(IF(ForbDraft!O343&lt;&gt;"",ForbDraft!O343,""),"")</f>
        <v/>
      </c>
      <c r="E330" s="190" t="str">
        <f>IFERROR(IF(ForbDraft!I343&lt;&gt;"",TEXT(ForbDraft!I343,"#,##0.00"),""),"")</f>
        <v/>
      </c>
      <c r="F330" s="191" t="str">
        <f>IFERROR(IF(ForbDraft!F343&lt;&gt;"",ForbDraft!F343,""),"")</f>
        <v/>
      </c>
      <c r="G330" s="135" t="str">
        <f>IFERROR(IF(ForbCalc!D328&lt;&gt;"",ForbCalc!D328,""),"")</f>
        <v/>
      </c>
      <c r="H330" s="192" t="str">
        <f>IFERROR(IF(ForbCalc!E328&lt;&gt;"",ForbCalc!E328,""),"")</f>
        <v/>
      </c>
    </row>
    <row r="331" spans="1:8" s="1" customFormat="1" x14ac:dyDescent="0.2">
      <c r="A331" s="152"/>
      <c r="B331" s="174" t="str">
        <f>IFERROR(IF(ForbDraft!B344&lt;&gt;"",ForbDraft!B344,""),"")</f>
        <v/>
      </c>
      <c r="C331" s="189" t="str">
        <f>IFERROR(IF(ForbDraft!C344&lt;&gt;"",ForbDraft!C344,""),"")</f>
        <v/>
      </c>
      <c r="D331" s="135" t="str">
        <f>IFERROR(IF(ForbDraft!O344&lt;&gt;"",ForbDraft!O344,""),"")</f>
        <v/>
      </c>
      <c r="E331" s="190" t="str">
        <f>IFERROR(IF(ForbDraft!I344&lt;&gt;"",TEXT(ForbDraft!I344,"#,##0.00"),""),"")</f>
        <v/>
      </c>
      <c r="F331" s="191" t="str">
        <f>IFERROR(IF(ForbDraft!F344&lt;&gt;"",ForbDraft!F344,""),"")</f>
        <v/>
      </c>
      <c r="G331" s="135" t="str">
        <f>IFERROR(IF(ForbCalc!D329&lt;&gt;"",ForbCalc!D329,""),"")</f>
        <v/>
      </c>
      <c r="H331" s="192" t="str">
        <f>IFERROR(IF(ForbCalc!E329&lt;&gt;"",ForbCalc!E329,""),"")</f>
        <v/>
      </c>
    </row>
    <row r="332" spans="1:8" s="1" customFormat="1" x14ac:dyDescent="0.2">
      <c r="A332" s="152"/>
      <c r="B332" s="174" t="str">
        <f>IFERROR(IF(ForbDraft!B345&lt;&gt;"",ForbDraft!B345,""),"")</f>
        <v/>
      </c>
      <c r="C332" s="189" t="str">
        <f>IFERROR(IF(ForbDraft!C345&lt;&gt;"",ForbDraft!C345,""),"")</f>
        <v/>
      </c>
      <c r="D332" s="135" t="str">
        <f>IFERROR(IF(ForbDraft!O345&lt;&gt;"",ForbDraft!O345,""),"")</f>
        <v/>
      </c>
      <c r="E332" s="190" t="str">
        <f>IFERROR(IF(ForbDraft!I345&lt;&gt;"",TEXT(ForbDraft!I345,"#,##0.00"),""),"")</f>
        <v/>
      </c>
      <c r="F332" s="191" t="str">
        <f>IFERROR(IF(ForbDraft!F345&lt;&gt;"",ForbDraft!F345,""),"")</f>
        <v/>
      </c>
      <c r="G332" s="135" t="str">
        <f>IFERROR(IF(ForbCalc!D330&lt;&gt;"",ForbCalc!D330,""),"")</f>
        <v/>
      </c>
      <c r="H332" s="192" t="str">
        <f>IFERROR(IF(ForbCalc!E330&lt;&gt;"",ForbCalc!E330,""),"")</f>
        <v/>
      </c>
    </row>
    <row r="333" spans="1:8" s="1" customFormat="1" x14ac:dyDescent="0.2">
      <c r="A333" s="152"/>
      <c r="B333" s="174" t="str">
        <f>IFERROR(IF(ForbDraft!B346&lt;&gt;"",ForbDraft!B346,""),"")</f>
        <v/>
      </c>
      <c r="C333" s="189" t="str">
        <f>IFERROR(IF(ForbDraft!C346&lt;&gt;"",ForbDraft!C346,""),"")</f>
        <v/>
      </c>
      <c r="D333" s="135" t="str">
        <f>IFERROR(IF(ForbDraft!O346&lt;&gt;"",ForbDraft!O346,""),"")</f>
        <v/>
      </c>
      <c r="E333" s="190" t="str">
        <f>IFERROR(IF(ForbDraft!I346&lt;&gt;"",TEXT(ForbDraft!I346,"#,##0.00"),""),"")</f>
        <v/>
      </c>
      <c r="F333" s="191" t="str">
        <f>IFERROR(IF(ForbDraft!F346&lt;&gt;"",ForbDraft!F346,""),"")</f>
        <v/>
      </c>
      <c r="G333" s="135" t="str">
        <f>IFERROR(IF(ForbCalc!D331&lt;&gt;"",ForbCalc!D331,""),"")</f>
        <v/>
      </c>
      <c r="H333" s="192" t="str">
        <f>IFERROR(IF(ForbCalc!E331&lt;&gt;"",ForbCalc!E331,""),"")</f>
        <v/>
      </c>
    </row>
    <row r="334" spans="1:8" s="1" customFormat="1" x14ac:dyDescent="0.2">
      <c r="A334" s="152"/>
      <c r="B334" s="174" t="str">
        <f>IFERROR(IF(ForbDraft!B347&lt;&gt;"",ForbDraft!B347,""),"")</f>
        <v/>
      </c>
      <c r="C334" s="189" t="str">
        <f>IFERROR(IF(ForbDraft!C347&lt;&gt;"",ForbDraft!C347,""),"")</f>
        <v/>
      </c>
      <c r="D334" s="135" t="str">
        <f>IFERROR(IF(ForbDraft!O347&lt;&gt;"",ForbDraft!O347,""),"")</f>
        <v/>
      </c>
      <c r="E334" s="190" t="str">
        <f>IFERROR(IF(ForbDraft!I347&lt;&gt;"",TEXT(ForbDraft!I347,"#,##0.00"),""),"")</f>
        <v/>
      </c>
      <c r="F334" s="191" t="str">
        <f>IFERROR(IF(ForbDraft!F347&lt;&gt;"",ForbDraft!F347,""),"")</f>
        <v/>
      </c>
      <c r="G334" s="135" t="str">
        <f>IFERROR(IF(ForbCalc!D332&lt;&gt;"",ForbCalc!D332,""),"")</f>
        <v/>
      </c>
      <c r="H334" s="192" t="str">
        <f>IFERROR(IF(ForbCalc!E332&lt;&gt;"",ForbCalc!E332,""),"")</f>
        <v/>
      </c>
    </row>
    <row r="335" spans="1:8" s="1" customFormat="1" x14ac:dyDescent="0.2">
      <c r="A335" s="152"/>
      <c r="B335" s="174" t="str">
        <f>IFERROR(IF(ForbDraft!B348&lt;&gt;"",ForbDraft!B348,""),"")</f>
        <v/>
      </c>
      <c r="C335" s="189" t="str">
        <f>IFERROR(IF(ForbDraft!C348&lt;&gt;"",ForbDraft!C348,""),"")</f>
        <v/>
      </c>
      <c r="D335" s="135" t="str">
        <f>IFERROR(IF(ForbDraft!O348&lt;&gt;"",ForbDraft!O348,""),"")</f>
        <v/>
      </c>
      <c r="E335" s="190" t="str">
        <f>IFERROR(IF(ForbDraft!I348&lt;&gt;"",TEXT(ForbDraft!I348,"#,##0.00"),""),"")</f>
        <v/>
      </c>
      <c r="F335" s="191" t="str">
        <f>IFERROR(IF(ForbDraft!F348&lt;&gt;"",ForbDraft!F348,""),"")</f>
        <v/>
      </c>
      <c r="G335" s="135" t="str">
        <f>IFERROR(IF(ForbCalc!D333&lt;&gt;"",ForbCalc!D333,""),"")</f>
        <v/>
      </c>
      <c r="H335" s="192" t="str">
        <f>IFERROR(IF(ForbCalc!E333&lt;&gt;"",ForbCalc!E333,""),"")</f>
        <v/>
      </c>
    </row>
    <row r="336" spans="1:8" s="1" customFormat="1" x14ac:dyDescent="0.2">
      <c r="A336" s="152"/>
      <c r="B336" s="174" t="str">
        <f>IFERROR(IF(ForbDraft!B349&lt;&gt;"",ForbDraft!B349,""),"")</f>
        <v/>
      </c>
      <c r="C336" s="189" t="str">
        <f>IFERROR(IF(ForbDraft!C349&lt;&gt;"",ForbDraft!C349,""),"")</f>
        <v/>
      </c>
      <c r="D336" s="135" t="str">
        <f>IFERROR(IF(ForbDraft!O349&lt;&gt;"",ForbDraft!O349,""),"")</f>
        <v/>
      </c>
      <c r="E336" s="190" t="str">
        <f>IFERROR(IF(ForbDraft!I349&lt;&gt;"",TEXT(ForbDraft!I349,"#,##0.00"),""),"")</f>
        <v/>
      </c>
      <c r="F336" s="191" t="str">
        <f>IFERROR(IF(ForbDraft!F349&lt;&gt;"",ForbDraft!F349,""),"")</f>
        <v/>
      </c>
      <c r="G336" s="135" t="str">
        <f>IFERROR(IF(ForbCalc!D334&lt;&gt;"",ForbCalc!D334,""),"")</f>
        <v/>
      </c>
      <c r="H336" s="192" t="str">
        <f>IFERROR(IF(ForbCalc!E334&lt;&gt;"",ForbCalc!E334,""),"")</f>
        <v/>
      </c>
    </row>
    <row r="337" spans="1:8" s="1" customFormat="1" x14ac:dyDescent="0.2">
      <c r="A337" s="152"/>
      <c r="B337" s="174" t="str">
        <f>IFERROR(IF(ForbDraft!B350&lt;&gt;"",ForbDraft!B350,""),"")</f>
        <v/>
      </c>
      <c r="C337" s="189" t="str">
        <f>IFERROR(IF(ForbDraft!C350&lt;&gt;"",ForbDraft!C350,""),"")</f>
        <v/>
      </c>
      <c r="D337" s="135" t="str">
        <f>IFERROR(IF(ForbDraft!O350&lt;&gt;"",ForbDraft!O350,""),"")</f>
        <v/>
      </c>
      <c r="E337" s="190" t="str">
        <f>IFERROR(IF(ForbDraft!I350&lt;&gt;"",TEXT(ForbDraft!I350,"#,##0.00"),""),"")</f>
        <v/>
      </c>
      <c r="F337" s="191" t="str">
        <f>IFERROR(IF(ForbDraft!F350&lt;&gt;"",ForbDraft!F350,""),"")</f>
        <v/>
      </c>
      <c r="G337" s="135" t="str">
        <f>IFERROR(IF(ForbCalc!D335&lt;&gt;"",ForbCalc!D335,""),"")</f>
        <v/>
      </c>
      <c r="H337" s="192" t="str">
        <f>IFERROR(IF(ForbCalc!E335&lt;&gt;"",ForbCalc!E335,""),"")</f>
        <v/>
      </c>
    </row>
    <row r="338" spans="1:8" s="1" customFormat="1" x14ac:dyDescent="0.2">
      <c r="A338" s="152"/>
      <c r="B338" s="174" t="str">
        <f>IFERROR(IF(ForbDraft!B351&lt;&gt;"",ForbDraft!B351,""),"")</f>
        <v/>
      </c>
      <c r="C338" s="189" t="str">
        <f>IFERROR(IF(ForbDraft!C351&lt;&gt;"",ForbDraft!C351,""),"")</f>
        <v/>
      </c>
      <c r="D338" s="135" t="str">
        <f>IFERROR(IF(ForbDraft!O351&lt;&gt;"",ForbDraft!O351,""),"")</f>
        <v/>
      </c>
      <c r="E338" s="190" t="str">
        <f>IFERROR(IF(ForbDraft!I351&lt;&gt;"",TEXT(ForbDraft!I351,"#,##0.00"),""),"")</f>
        <v/>
      </c>
      <c r="F338" s="191" t="str">
        <f>IFERROR(IF(ForbDraft!F351&lt;&gt;"",ForbDraft!F351,""),"")</f>
        <v/>
      </c>
      <c r="G338" s="135" t="str">
        <f>IFERROR(IF(ForbCalc!D336&lt;&gt;"",ForbCalc!D336,""),"")</f>
        <v/>
      </c>
      <c r="H338" s="192" t="str">
        <f>IFERROR(IF(ForbCalc!E336&lt;&gt;"",ForbCalc!E336,""),"")</f>
        <v/>
      </c>
    </row>
    <row r="339" spans="1:8" s="1" customFormat="1" x14ac:dyDescent="0.2">
      <c r="A339" s="152"/>
      <c r="B339" s="174" t="str">
        <f>IFERROR(IF(ForbDraft!B352&lt;&gt;"",ForbDraft!B352,""),"")</f>
        <v/>
      </c>
      <c r="C339" s="189" t="str">
        <f>IFERROR(IF(ForbDraft!C352&lt;&gt;"",ForbDraft!C352,""),"")</f>
        <v/>
      </c>
      <c r="D339" s="135" t="str">
        <f>IFERROR(IF(ForbDraft!O352&lt;&gt;"",ForbDraft!O352,""),"")</f>
        <v/>
      </c>
      <c r="E339" s="190" t="str">
        <f>IFERROR(IF(ForbDraft!I352&lt;&gt;"",TEXT(ForbDraft!I352,"#,##0.00"),""),"")</f>
        <v/>
      </c>
      <c r="F339" s="191" t="str">
        <f>IFERROR(IF(ForbDraft!F352&lt;&gt;"",ForbDraft!F352,""),"")</f>
        <v/>
      </c>
      <c r="G339" s="135" t="str">
        <f>IFERROR(IF(ForbCalc!D337&lt;&gt;"",ForbCalc!D337,""),"")</f>
        <v/>
      </c>
      <c r="H339" s="192" t="str">
        <f>IFERROR(IF(ForbCalc!E337&lt;&gt;"",ForbCalc!E337,""),"")</f>
        <v/>
      </c>
    </row>
    <row r="340" spans="1:8" s="1" customFormat="1" x14ac:dyDescent="0.2">
      <c r="A340" s="152"/>
      <c r="B340" s="174" t="str">
        <f>IFERROR(IF(ForbDraft!B353&lt;&gt;"",ForbDraft!B353,""),"")</f>
        <v/>
      </c>
      <c r="C340" s="189" t="str">
        <f>IFERROR(IF(ForbDraft!C353&lt;&gt;"",ForbDraft!C353,""),"")</f>
        <v/>
      </c>
      <c r="D340" s="135" t="str">
        <f>IFERROR(IF(ForbDraft!O353&lt;&gt;"",ForbDraft!O353,""),"")</f>
        <v/>
      </c>
      <c r="E340" s="190" t="str">
        <f>IFERROR(IF(ForbDraft!I353&lt;&gt;"",TEXT(ForbDraft!I353,"#,##0.00"),""),"")</f>
        <v/>
      </c>
      <c r="F340" s="191" t="str">
        <f>IFERROR(IF(ForbDraft!F353&lt;&gt;"",ForbDraft!F353,""),"")</f>
        <v/>
      </c>
      <c r="G340" s="135" t="str">
        <f>IFERROR(IF(ForbCalc!D338&lt;&gt;"",ForbCalc!D338,""),"")</f>
        <v/>
      </c>
      <c r="H340" s="192" t="str">
        <f>IFERROR(IF(ForbCalc!E338&lt;&gt;"",ForbCalc!E338,""),"")</f>
        <v/>
      </c>
    </row>
    <row r="341" spans="1:8" s="1" customFormat="1" x14ac:dyDescent="0.2">
      <c r="A341" s="152"/>
      <c r="B341" s="174" t="str">
        <f>IFERROR(IF(ForbDraft!B354&lt;&gt;"",ForbDraft!B354,""),"")</f>
        <v/>
      </c>
      <c r="C341" s="189" t="str">
        <f>IFERROR(IF(ForbDraft!C354&lt;&gt;"",ForbDraft!C354,""),"")</f>
        <v/>
      </c>
      <c r="D341" s="135" t="str">
        <f>IFERROR(IF(ForbDraft!O354&lt;&gt;"",ForbDraft!O354,""),"")</f>
        <v/>
      </c>
      <c r="E341" s="190" t="str">
        <f>IFERROR(IF(ForbDraft!I354&lt;&gt;"",TEXT(ForbDraft!I354,"#,##0.00"),""),"")</f>
        <v/>
      </c>
      <c r="F341" s="191" t="str">
        <f>IFERROR(IF(ForbDraft!F354&lt;&gt;"",ForbDraft!F354,""),"")</f>
        <v/>
      </c>
      <c r="G341" s="135" t="str">
        <f>IFERROR(IF(ForbCalc!D339&lt;&gt;"",ForbCalc!D339,""),"")</f>
        <v/>
      </c>
      <c r="H341" s="192" t="str">
        <f>IFERROR(IF(ForbCalc!E339&lt;&gt;"",ForbCalc!E339,""),"")</f>
        <v/>
      </c>
    </row>
    <row r="342" spans="1:8" s="1" customFormat="1" x14ac:dyDescent="0.2">
      <c r="A342" s="152"/>
      <c r="B342" s="174" t="str">
        <f>IFERROR(IF(ForbDraft!B355&lt;&gt;"",ForbDraft!B355,""),"")</f>
        <v/>
      </c>
      <c r="C342" s="189" t="str">
        <f>IFERROR(IF(ForbDraft!C355&lt;&gt;"",ForbDraft!C355,""),"")</f>
        <v/>
      </c>
      <c r="D342" s="135" t="str">
        <f>IFERROR(IF(ForbDraft!O355&lt;&gt;"",ForbDraft!O355,""),"")</f>
        <v/>
      </c>
      <c r="E342" s="190" t="str">
        <f>IFERROR(IF(ForbDraft!I355&lt;&gt;"",TEXT(ForbDraft!I355,"#,##0.00"),""),"")</f>
        <v/>
      </c>
      <c r="F342" s="191" t="str">
        <f>IFERROR(IF(ForbDraft!F355&lt;&gt;"",ForbDraft!F355,""),"")</f>
        <v/>
      </c>
      <c r="G342" s="135" t="str">
        <f>IFERROR(IF(ForbCalc!D340&lt;&gt;"",ForbCalc!D340,""),"")</f>
        <v/>
      </c>
      <c r="H342" s="192" t="str">
        <f>IFERROR(IF(ForbCalc!E340&lt;&gt;"",ForbCalc!E340,""),"")</f>
        <v/>
      </c>
    </row>
    <row r="343" spans="1:8" s="1" customFormat="1" x14ac:dyDescent="0.2">
      <c r="A343" s="152"/>
      <c r="B343" s="174" t="str">
        <f>IFERROR(IF(ForbDraft!B356&lt;&gt;"",ForbDraft!B356,""),"")</f>
        <v/>
      </c>
      <c r="C343" s="189" t="str">
        <f>IFERROR(IF(ForbDraft!C356&lt;&gt;"",ForbDraft!C356,""),"")</f>
        <v/>
      </c>
      <c r="D343" s="135" t="str">
        <f>IFERROR(IF(ForbDraft!O356&lt;&gt;"",ForbDraft!O356,""),"")</f>
        <v/>
      </c>
      <c r="E343" s="190" t="str">
        <f>IFERROR(IF(ForbDraft!I356&lt;&gt;"",TEXT(ForbDraft!I356,"#,##0.00"),""),"")</f>
        <v/>
      </c>
      <c r="F343" s="191" t="str">
        <f>IFERROR(IF(ForbDraft!F356&lt;&gt;"",ForbDraft!F356,""),"")</f>
        <v/>
      </c>
      <c r="G343" s="135" t="str">
        <f>IFERROR(IF(ForbCalc!D341&lt;&gt;"",ForbCalc!D341,""),"")</f>
        <v/>
      </c>
      <c r="H343" s="192" t="str">
        <f>IFERROR(IF(ForbCalc!E341&lt;&gt;"",ForbCalc!E341,""),"")</f>
        <v/>
      </c>
    </row>
    <row r="344" spans="1:8" s="1" customFormat="1" x14ac:dyDescent="0.2">
      <c r="A344" s="152"/>
      <c r="B344" s="174" t="str">
        <f>IFERROR(IF(ForbDraft!B357&lt;&gt;"",ForbDraft!B357,""),"")</f>
        <v/>
      </c>
      <c r="C344" s="189" t="str">
        <f>IFERROR(IF(ForbDraft!C357&lt;&gt;"",ForbDraft!C357,""),"")</f>
        <v/>
      </c>
      <c r="D344" s="135" t="str">
        <f>IFERROR(IF(ForbDraft!O357&lt;&gt;"",ForbDraft!O357,""),"")</f>
        <v/>
      </c>
      <c r="E344" s="190" t="str">
        <f>IFERROR(IF(ForbDraft!I357&lt;&gt;"",TEXT(ForbDraft!I357,"#,##0.00"),""),"")</f>
        <v/>
      </c>
      <c r="F344" s="191" t="str">
        <f>IFERROR(IF(ForbDraft!F357&lt;&gt;"",ForbDraft!F357,""),"")</f>
        <v/>
      </c>
      <c r="G344" s="135" t="str">
        <f>IFERROR(IF(ForbCalc!D342&lt;&gt;"",ForbCalc!D342,""),"")</f>
        <v/>
      </c>
      <c r="H344" s="192" t="str">
        <f>IFERROR(IF(ForbCalc!E342&lt;&gt;"",ForbCalc!E342,""),"")</f>
        <v/>
      </c>
    </row>
    <row r="345" spans="1:8" s="1" customFormat="1" x14ac:dyDescent="0.2">
      <c r="A345" s="152"/>
      <c r="B345" s="174" t="str">
        <f>IFERROR(IF(ForbDraft!B358&lt;&gt;"",ForbDraft!B358,""),"")</f>
        <v/>
      </c>
      <c r="C345" s="189" t="str">
        <f>IFERROR(IF(ForbDraft!C358&lt;&gt;"",ForbDraft!C358,""),"")</f>
        <v/>
      </c>
      <c r="D345" s="135" t="str">
        <f>IFERROR(IF(ForbDraft!O358&lt;&gt;"",ForbDraft!O358,""),"")</f>
        <v/>
      </c>
      <c r="E345" s="190" t="str">
        <f>IFERROR(IF(ForbDraft!I358&lt;&gt;"",TEXT(ForbDraft!I358,"#,##0.00"),""),"")</f>
        <v/>
      </c>
      <c r="F345" s="191" t="str">
        <f>IFERROR(IF(ForbDraft!F358&lt;&gt;"",ForbDraft!F358,""),"")</f>
        <v/>
      </c>
      <c r="G345" s="135" t="str">
        <f>IFERROR(IF(ForbCalc!D343&lt;&gt;"",ForbCalc!D343,""),"")</f>
        <v/>
      </c>
      <c r="H345" s="192" t="str">
        <f>IFERROR(IF(ForbCalc!E343&lt;&gt;"",ForbCalc!E343,""),"")</f>
        <v/>
      </c>
    </row>
    <row r="346" spans="1:8" s="1" customFormat="1" x14ac:dyDescent="0.2">
      <c r="A346" s="152"/>
      <c r="B346" s="174" t="str">
        <f>IFERROR(IF(ForbDraft!B359&lt;&gt;"",ForbDraft!B359,""),"")</f>
        <v/>
      </c>
      <c r="C346" s="189" t="str">
        <f>IFERROR(IF(ForbDraft!C359&lt;&gt;"",ForbDraft!C359,""),"")</f>
        <v/>
      </c>
      <c r="D346" s="135" t="str">
        <f>IFERROR(IF(ForbDraft!O359&lt;&gt;"",ForbDraft!O359,""),"")</f>
        <v/>
      </c>
      <c r="E346" s="190" t="str">
        <f>IFERROR(IF(ForbDraft!I359&lt;&gt;"",TEXT(ForbDraft!I359,"#,##0.00"),""),"")</f>
        <v/>
      </c>
      <c r="F346" s="191" t="str">
        <f>IFERROR(IF(ForbDraft!F359&lt;&gt;"",ForbDraft!F359,""),"")</f>
        <v/>
      </c>
      <c r="G346" s="135" t="str">
        <f>IFERROR(IF(ForbCalc!D344&lt;&gt;"",ForbCalc!D344,""),"")</f>
        <v/>
      </c>
      <c r="H346" s="192" t="str">
        <f>IFERROR(IF(ForbCalc!E344&lt;&gt;"",ForbCalc!E344,""),"")</f>
        <v/>
      </c>
    </row>
    <row r="347" spans="1:8" s="1" customFormat="1" x14ac:dyDescent="0.2">
      <c r="A347" s="152"/>
      <c r="B347" s="174" t="str">
        <f>IFERROR(IF(ForbDraft!B360&lt;&gt;"",ForbDraft!B360,""),"")</f>
        <v/>
      </c>
      <c r="C347" s="189" t="str">
        <f>IFERROR(IF(ForbDraft!C360&lt;&gt;"",ForbDraft!C360,""),"")</f>
        <v/>
      </c>
      <c r="D347" s="135" t="str">
        <f>IFERROR(IF(ForbDraft!O360&lt;&gt;"",ForbDraft!O360,""),"")</f>
        <v/>
      </c>
      <c r="E347" s="190" t="str">
        <f>IFERROR(IF(ForbDraft!I360&lt;&gt;"",TEXT(ForbDraft!I360,"#,##0.00"),""),"")</f>
        <v/>
      </c>
      <c r="F347" s="191" t="str">
        <f>IFERROR(IF(ForbDraft!F360&lt;&gt;"",ForbDraft!F360,""),"")</f>
        <v/>
      </c>
      <c r="G347" s="135" t="str">
        <f>IFERROR(IF(ForbCalc!D345&lt;&gt;"",ForbCalc!D345,""),"")</f>
        <v/>
      </c>
      <c r="H347" s="192" t="str">
        <f>IFERROR(IF(ForbCalc!E345&lt;&gt;"",ForbCalc!E345,""),"")</f>
        <v/>
      </c>
    </row>
    <row r="348" spans="1:8" s="1" customFormat="1" x14ac:dyDescent="0.2">
      <c r="A348" s="152"/>
      <c r="B348" s="174" t="str">
        <f>IFERROR(IF(ForbDraft!B361&lt;&gt;"",ForbDraft!B361,""),"")</f>
        <v/>
      </c>
      <c r="C348" s="189" t="str">
        <f>IFERROR(IF(ForbDraft!C361&lt;&gt;"",ForbDraft!C361,""),"")</f>
        <v/>
      </c>
      <c r="D348" s="135" t="str">
        <f>IFERROR(IF(ForbDraft!O361&lt;&gt;"",ForbDraft!O361,""),"")</f>
        <v/>
      </c>
      <c r="E348" s="190" t="str">
        <f>IFERROR(IF(ForbDraft!I361&lt;&gt;"",TEXT(ForbDraft!I361,"#,##0.00"),""),"")</f>
        <v/>
      </c>
      <c r="F348" s="191" t="str">
        <f>IFERROR(IF(ForbDraft!F361&lt;&gt;"",ForbDraft!F361,""),"")</f>
        <v/>
      </c>
      <c r="G348" s="135" t="str">
        <f>IFERROR(IF(ForbCalc!D346&lt;&gt;"",ForbCalc!D346,""),"")</f>
        <v/>
      </c>
      <c r="H348" s="192" t="str">
        <f>IFERROR(IF(ForbCalc!E346&lt;&gt;"",ForbCalc!E346,""),"")</f>
        <v/>
      </c>
    </row>
    <row r="349" spans="1:8" s="1" customFormat="1" x14ac:dyDescent="0.2">
      <c r="A349" s="152"/>
      <c r="B349" s="174" t="str">
        <f>IFERROR(IF(ForbDraft!B362&lt;&gt;"",ForbDraft!B362,""),"")</f>
        <v/>
      </c>
      <c r="C349" s="189" t="str">
        <f>IFERROR(IF(ForbDraft!C362&lt;&gt;"",ForbDraft!C362,""),"")</f>
        <v/>
      </c>
      <c r="D349" s="135" t="str">
        <f>IFERROR(IF(ForbDraft!O362&lt;&gt;"",ForbDraft!O362,""),"")</f>
        <v/>
      </c>
      <c r="E349" s="190" t="str">
        <f>IFERROR(IF(ForbDraft!I362&lt;&gt;"",TEXT(ForbDraft!I362,"#,##0.00"),""),"")</f>
        <v/>
      </c>
      <c r="F349" s="191" t="str">
        <f>IFERROR(IF(ForbDraft!F362&lt;&gt;"",ForbDraft!F362,""),"")</f>
        <v/>
      </c>
      <c r="G349" s="135" t="str">
        <f>IFERROR(IF(ForbCalc!D347&lt;&gt;"",ForbCalc!D347,""),"")</f>
        <v/>
      </c>
      <c r="H349" s="192" t="str">
        <f>IFERROR(IF(ForbCalc!E347&lt;&gt;"",ForbCalc!E347,""),"")</f>
        <v/>
      </c>
    </row>
    <row r="350" spans="1:8" s="1" customFormat="1" x14ac:dyDescent="0.2">
      <c r="A350" s="152"/>
      <c r="B350" s="174" t="str">
        <f>IFERROR(IF(ForbDraft!B363&lt;&gt;"",ForbDraft!B363,""),"")</f>
        <v/>
      </c>
      <c r="C350" s="189" t="str">
        <f>IFERROR(IF(ForbDraft!C363&lt;&gt;"",ForbDraft!C363,""),"")</f>
        <v/>
      </c>
      <c r="D350" s="135" t="str">
        <f>IFERROR(IF(ForbDraft!O363&lt;&gt;"",ForbDraft!O363,""),"")</f>
        <v/>
      </c>
      <c r="E350" s="190" t="str">
        <f>IFERROR(IF(ForbDraft!I363&lt;&gt;"",TEXT(ForbDraft!I363,"#,##0.00"),""),"")</f>
        <v/>
      </c>
      <c r="F350" s="191" t="str">
        <f>IFERROR(IF(ForbDraft!F363&lt;&gt;"",ForbDraft!F363,""),"")</f>
        <v/>
      </c>
      <c r="G350" s="135" t="str">
        <f>IFERROR(IF(ForbCalc!D348&lt;&gt;"",ForbCalc!D348,""),"")</f>
        <v/>
      </c>
      <c r="H350" s="192" t="str">
        <f>IFERROR(IF(ForbCalc!E348&lt;&gt;"",ForbCalc!E348,""),"")</f>
        <v/>
      </c>
    </row>
    <row r="351" spans="1:8" s="1" customFormat="1" x14ac:dyDescent="0.2">
      <c r="A351" s="152"/>
      <c r="B351" s="174" t="str">
        <f>IFERROR(IF(ForbDraft!B364&lt;&gt;"",ForbDraft!B364,""),"")</f>
        <v/>
      </c>
      <c r="C351" s="189" t="str">
        <f>IFERROR(IF(ForbDraft!C364&lt;&gt;"",ForbDraft!C364,""),"")</f>
        <v/>
      </c>
      <c r="D351" s="135" t="str">
        <f>IFERROR(IF(ForbDraft!O364&lt;&gt;"",ForbDraft!O364,""),"")</f>
        <v/>
      </c>
      <c r="E351" s="190" t="str">
        <f>IFERROR(IF(ForbDraft!I364&lt;&gt;"",TEXT(ForbDraft!I364,"#,##0.00"),""),"")</f>
        <v/>
      </c>
      <c r="F351" s="191" t="str">
        <f>IFERROR(IF(ForbDraft!F364&lt;&gt;"",ForbDraft!F364,""),"")</f>
        <v/>
      </c>
      <c r="G351" s="135" t="str">
        <f>IFERROR(IF(ForbCalc!D349&lt;&gt;"",ForbCalc!D349,""),"")</f>
        <v/>
      </c>
      <c r="H351" s="192" t="str">
        <f>IFERROR(IF(ForbCalc!E349&lt;&gt;"",ForbCalc!E349,""),"")</f>
        <v/>
      </c>
    </row>
    <row r="352" spans="1:8" s="1" customFormat="1" x14ac:dyDescent="0.2">
      <c r="A352" s="152"/>
      <c r="B352" s="174" t="str">
        <f>IFERROR(IF(ForbDraft!B365&lt;&gt;"",ForbDraft!B365,""),"")</f>
        <v/>
      </c>
      <c r="C352" s="189" t="str">
        <f>IFERROR(IF(ForbDraft!C365&lt;&gt;"",ForbDraft!C365,""),"")</f>
        <v/>
      </c>
      <c r="D352" s="135" t="str">
        <f>IFERROR(IF(ForbDraft!O365&lt;&gt;"",ForbDraft!O365,""),"")</f>
        <v/>
      </c>
      <c r="E352" s="190" t="str">
        <f>IFERROR(IF(ForbDraft!I365&lt;&gt;"",TEXT(ForbDraft!I365,"#,##0.00"),""),"")</f>
        <v/>
      </c>
      <c r="F352" s="191" t="str">
        <f>IFERROR(IF(ForbDraft!F365&lt;&gt;"",ForbDraft!F365,""),"")</f>
        <v/>
      </c>
      <c r="G352" s="135" t="str">
        <f>IFERROR(IF(ForbCalc!D350&lt;&gt;"",ForbCalc!D350,""),"")</f>
        <v/>
      </c>
      <c r="H352" s="192" t="str">
        <f>IFERROR(IF(ForbCalc!E350&lt;&gt;"",ForbCalc!E350,""),"")</f>
        <v/>
      </c>
    </row>
    <row r="353" spans="1:8" s="1" customFormat="1" x14ac:dyDescent="0.2">
      <c r="A353" s="152"/>
      <c r="B353" s="174" t="str">
        <f>IFERROR(IF(ForbDraft!B366&lt;&gt;"",ForbDraft!B366,""),"")</f>
        <v/>
      </c>
      <c r="C353" s="189" t="str">
        <f>IFERROR(IF(ForbDraft!C366&lt;&gt;"",ForbDraft!C366,""),"")</f>
        <v/>
      </c>
      <c r="D353" s="135" t="str">
        <f>IFERROR(IF(ForbDraft!O366&lt;&gt;"",ForbDraft!O366,""),"")</f>
        <v/>
      </c>
      <c r="E353" s="190" t="str">
        <f>IFERROR(IF(ForbDraft!I366&lt;&gt;"",TEXT(ForbDraft!I366,"#,##0.00"),""),"")</f>
        <v/>
      </c>
      <c r="F353" s="191" t="str">
        <f>IFERROR(IF(ForbDraft!F366&lt;&gt;"",ForbDraft!F366,""),"")</f>
        <v/>
      </c>
      <c r="G353" s="135" t="str">
        <f>IFERROR(IF(ForbCalc!D351&lt;&gt;"",ForbCalc!D351,""),"")</f>
        <v/>
      </c>
      <c r="H353" s="192" t="str">
        <f>IFERROR(IF(ForbCalc!E351&lt;&gt;"",ForbCalc!E351,""),"")</f>
        <v/>
      </c>
    </row>
    <row r="354" spans="1:8" s="1" customFormat="1" x14ac:dyDescent="0.2">
      <c r="A354" s="152"/>
      <c r="B354" s="174" t="str">
        <f>IFERROR(IF(ForbDraft!B367&lt;&gt;"",ForbDraft!B367,""),"")</f>
        <v/>
      </c>
      <c r="C354" s="189" t="str">
        <f>IFERROR(IF(ForbDraft!C367&lt;&gt;"",ForbDraft!C367,""),"")</f>
        <v/>
      </c>
      <c r="D354" s="135" t="str">
        <f>IFERROR(IF(ForbDraft!O367&lt;&gt;"",ForbDraft!O367,""),"")</f>
        <v/>
      </c>
      <c r="E354" s="190" t="str">
        <f>IFERROR(IF(ForbDraft!I367&lt;&gt;"",TEXT(ForbDraft!I367,"#,##0.00"),""),"")</f>
        <v/>
      </c>
      <c r="F354" s="191" t="str">
        <f>IFERROR(IF(ForbDraft!F367&lt;&gt;"",ForbDraft!F367,""),"")</f>
        <v/>
      </c>
      <c r="G354" s="135" t="str">
        <f>IFERROR(IF(ForbCalc!D352&lt;&gt;"",ForbCalc!D352,""),"")</f>
        <v/>
      </c>
      <c r="H354" s="192" t="str">
        <f>IFERROR(IF(ForbCalc!E352&lt;&gt;"",ForbCalc!E352,""),"")</f>
        <v/>
      </c>
    </row>
    <row r="355" spans="1:8" s="1" customFormat="1" x14ac:dyDescent="0.2">
      <c r="A355" s="152"/>
      <c r="B355" s="174" t="str">
        <f>IFERROR(IF(ForbDraft!B368&lt;&gt;"",ForbDraft!B368,""),"")</f>
        <v/>
      </c>
      <c r="C355" s="189" t="str">
        <f>IFERROR(IF(ForbDraft!C368&lt;&gt;"",ForbDraft!C368,""),"")</f>
        <v/>
      </c>
      <c r="D355" s="135" t="str">
        <f>IFERROR(IF(ForbDraft!O368&lt;&gt;"",ForbDraft!O368,""),"")</f>
        <v/>
      </c>
      <c r="E355" s="190" t="str">
        <f>IFERROR(IF(ForbDraft!I368&lt;&gt;"",TEXT(ForbDraft!I368,"#,##0.00"),""),"")</f>
        <v/>
      </c>
      <c r="F355" s="191" t="str">
        <f>IFERROR(IF(ForbDraft!F368&lt;&gt;"",ForbDraft!F368,""),"")</f>
        <v/>
      </c>
      <c r="G355" s="135" t="str">
        <f>IFERROR(IF(ForbCalc!D353&lt;&gt;"",ForbCalc!D353,""),"")</f>
        <v/>
      </c>
      <c r="H355" s="192" t="str">
        <f>IFERROR(IF(ForbCalc!E353&lt;&gt;"",ForbCalc!E353,""),"")</f>
        <v/>
      </c>
    </row>
    <row r="356" spans="1:8" s="1" customFormat="1" x14ac:dyDescent="0.2">
      <c r="A356" s="152"/>
      <c r="B356" s="174" t="str">
        <f>IFERROR(IF(ForbDraft!B369&lt;&gt;"",ForbDraft!B369,""),"")</f>
        <v/>
      </c>
      <c r="C356" s="189" t="str">
        <f>IFERROR(IF(ForbDraft!C369&lt;&gt;"",ForbDraft!C369,""),"")</f>
        <v/>
      </c>
      <c r="D356" s="135" t="str">
        <f>IFERROR(IF(ForbDraft!O369&lt;&gt;"",ForbDraft!O369,""),"")</f>
        <v/>
      </c>
      <c r="E356" s="190" t="str">
        <f>IFERROR(IF(ForbDraft!I369&lt;&gt;"",TEXT(ForbDraft!I369,"#,##0.00"),""),"")</f>
        <v/>
      </c>
      <c r="F356" s="191" t="str">
        <f>IFERROR(IF(ForbDraft!F369&lt;&gt;"",ForbDraft!F369,""),"")</f>
        <v/>
      </c>
      <c r="G356" s="135" t="str">
        <f>IFERROR(IF(ForbCalc!D354&lt;&gt;"",ForbCalc!D354,""),"")</f>
        <v/>
      </c>
      <c r="H356" s="192" t="str">
        <f>IFERROR(IF(ForbCalc!E354&lt;&gt;"",ForbCalc!E354,""),"")</f>
        <v/>
      </c>
    </row>
    <row r="357" spans="1:8" s="1" customFormat="1" x14ac:dyDescent="0.2">
      <c r="A357" s="152"/>
      <c r="B357" s="174" t="str">
        <f>IFERROR(IF(ForbDraft!B370&lt;&gt;"",ForbDraft!B370,""),"")</f>
        <v/>
      </c>
      <c r="C357" s="189" t="str">
        <f>IFERROR(IF(ForbDraft!C370&lt;&gt;"",ForbDraft!C370,""),"")</f>
        <v/>
      </c>
      <c r="D357" s="135" t="str">
        <f>IFERROR(IF(ForbDraft!O370&lt;&gt;"",ForbDraft!O370,""),"")</f>
        <v/>
      </c>
      <c r="E357" s="190" t="str">
        <f>IFERROR(IF(ForbDraft!I370&lt;&gt;"",TEXT(ForbDraft!I370,"#,##0.00"),""),"")</f>
        <v/>
      </c>
      <c r="F357" s="191" t="str">
        <f>IFERROR(IF(ForbDraft!F370&lt;&gt;"",ForbDraft!F370,""),"")</f>
        <v/>
      </c>
      <c r="G357" s="135" t="str">
        <f>IFERROR(IF(ForbCalc!D355&lt;&gt;"",ForbCalc!D355,""),"")</f>
        <v/>
      </c>
      <c r="H357" s="192" t="str">
        <f>IFERROR(IF(ForbCalc!E355&lt;&gt;"",ForbCalc!E355,""),"")</f>
        <v/>
      </c>
    </row>
    <row r="358" spans="1:8" s="1" customFormat="1" x14ac:dyDescent="0.2">
      <c r="A358" s="152"/>
      <c r="B358" s="174" t="str">
        <f>IFERROR(IF(ForbDraft!B371&lt;&gt;"",ForbDraft!B371,""),"")</f>
        <v/>
      </c>
      <c r="C358" s="189" t="str">
        <f>IFERROR(IF(ForbDraft!C371&lt;&gt;"",ForbDraft!C371,""),"")</f>
        <v/>
      </c>
      <c r="D358" s="135" t="str">
        <f>IFERROR(IF(ForbDraft!O371&lt;&gt;"",ForbDraft!O371,""),"")</f>
        <v/>
      </c>
      <c r="E358" s="190" t="str">
        <f>IFERROR(IF(ForbDraft!I371&lt;&gt;"",TEXT(ForbDraft!I371,"#,##0.00"),""),"")</f>
        <v/>
      </c>
      <c r="F358" s="191" t="str">
        <f>IFERROR(IF(ForbDraft!F371&lt;&gt;"",ForbDraft!F371,""),"")</f>
        <v/>
      </c>
      <c r="G358" s="135" t="str">
        <f>IFERROR(IF(ForbCalc!D356&lt;&gt;"",ForbCalc!D356,""),"")</f>
        <v/>
      </c>
      <c r="H358" s="192" t="str">
        <f>IFERROR(IF(ForbCalc!E356&lt;&gt;"",ForbCalc!E356,""),"")</f>
        <v/>
      </c>
    </row>
    <row r="359" spans="1:8" s="1" customFormat="1" x14ac:dyDescent="0.2">
      <c r="A359" s="152"/>
      <c r="B359" s="174" t="str">
        <f>IFERROR(IF(ForbDraft!B372&lt;&gt;"",ForbDraft!B372,""),"")</f>
        <v/>
      </c>
      <c r="C359" s="189" t="str">
        <f>IFERROR(IF(ForbDraft!C372&lt;&gt;"",ForbDraft!C372,""),"")</f>
        <v/>
      </c>
      <c r="D359" s="135" t="str">
        <f>IFERROR(IF(ForbDraft!O372&lt;&gt;"",ForbDraft!O372,""),"")</f>
        <v/>
      </c>
      <c r="E359" s="190" t="str">
        <f>IFERROR(IF(ForbDraft!I372&lt;&gt;"",TEXT(ForbDraft!I372,"#,##0.00"),""),"")</f>
        <v/>
      </c>
      <c r="F359" s="191" t="str">
        <f>IFERROR(IF(ForbDraft!F372&lt;&gt;"",ForbDraft!F372,""),"")</f>
        <v/>
      </c>
      <c r="G359" s="135" t="str">
        <f>IFERROR(IF(ForbCalc!D357&lt;&gt;"",ForbCalc!D357,""),"")</f>
        <v/>
      </c>
      <c r="H359" s="192" t="str">
        <f>IFERROR(IF(ForbCalc!E357&lt;&gt;"",ForbCalc!E357,""),"")</f>
        <v/>
      </c>
    </row>
    <row r="360" spans="1:8" s="1" customFormat="1" x14ac:dyDescent="0.2">
      <c r="A360" s="152"/>
      <c r="B360" s="174" t="str">
        <f>IFERROR(IF(ForbDraft!B373&lt;&gt;"",ForbDraft!B373,""),"")</f>
        <v/>
      </c>
      <c r="C360" s="189" t="str">
        <f>IFERROR(IF(ForbDraft!C373&lt;&gt;"",ForbDraft!C373,""),"")</f>
        <v/>
      </c>
      <c r="D360" s="135" t="str">
        <f>IFERROR(IF(ForbDraft!O373&lt;&gt;"",ForbDraft!O373,""),"")</f>
        <v/>
      </c>
      <c r="E360" s="190" t="str">
        <f>IFERROR(IF(ForbDraft!I373&lt;&gt;"",TEXT(ForbDraft!I373,"#,##0.00"),""),"")</f>
        <v/>
      </c>
      <c r="F360" s="191" t="str">
        <f>IFERROR(IF(ForbDraft!F373&lt;&gt;"",ForbDraft!F373,""),"")</f>
        <v/>
      </c>
      <c r="G360" s="135" t="str">
        <f>IFERROR(IF(ForbCalc!D358&lt;&gt;"",ForbCalc!D358,""),"")</f>
        <v/>
      </c>
      <c r="H360" s="192" t="str">
        <f>IFERROR(IF(ForbCalc!E358&lt;&gt;"",ForbCalc!E358,""),"")</f>
        <v/>
      </c>
    </row>
    <row r="361" spans="1:8" s="1" customFormat="1" x14ac:dyDescent="0.2">
      <c r="A361" s="152"/>
      <c r="B361" s="174" t="str">
        <f>IFERROR(IF(ForbDraft!B374&lt;&gt;"",ForbDraft!B374,""),"")</f>
        <v/>
      </c>
      <c r="C361" s="189" t="str">
        <f>IFERROR(IF(ForbDraft!C374&lt;&gt;"",ForbDraft!C374,""),"")</f>
        <v/>
      </c>
      <c r="D361" s="135" t="str">
        <f>IFERROR(IF(ForbDraft!O374&lt;&gt;"",ForbDraft!O374,""),"")</f>
        <v/>
      </c>
      <c r="E361" s="190" t="str">
        <f>IFERROR(IF(ForbDraft!I374&lt;&gt;"",TEXT(ForbDraft!I374,"#,##0.00"),""),"")</f>
        <v/>
      </c>
      <c r="F361" s="191" t="str">
        <f>IFERROR(IF(ForbDraft!F374&lt;&gt;"",ForbDraft!F374,""),"")</f>
        <v/>
      </c>
      <c r="G361" s="135" t="str">
        <f>IFERROR(IF(ForbCalc!D359&lt;&gt;"",ForbCalc!D359,""),"")</f>
        <v/>
      </c>
      <c r="H361" s="192" t="str">
        <f>IFERROR(IF(ForbCalc!E359&lt;&gt;"",ForbCalc!E359,""),"")</f>
        <v/>
      </c>
    </row>
    <row r="362" spans="1:8" s="1" customFormat="1" x14ac:dyDescent="0.2">
      <c r="A362" s="152"/>
      <c r="B362" s="174" t="str">
        <f>IFERROR(IF(ForbDraft!B375&lt;&gt;"",ForbDraft!B375,""),"")</f>
        <v/>
      </c>
      <c r="C362" s="189" t="str">
        <f>IFERROR(IF(ForbDraft!C375&lt;&gt;"",ForbDraft!C375,""),"")</f>
        <v/>
      </c>
      <c r="D362" s="135" t="str">
        <f>IFERROR(IF(ForbDraft!O375&lt;&gt;"",ForbDraft!O375,""),"")</f>
        <v/>
      </c>
      <c r="E362" s="190" t="str">
        <f>IFERROR(IF(ForbDraft!I375&lt;&gt;"",TEXT(ForbDraft!I375,"#,##0.00"),""),"")</f>
        <v/>
      </c>
      <c r="F362" s="191" t="str">
        <f>IFERROR(IF(ForbDraft!F375&lt;&gt;"",ForbDraft!F375,""),"")</f>
        <v/>
      </c>
      <c r="G362" s="135" t="str">
        <f>IFERROR(IF(ForbCalc!D360&lt;&gt;"",ForbCalc!D360,""),"")</f>
        <v/>
      </c>
      <c r="H362" s="192" t="str">
        <f>IFERROR(IF(ForbCalc!E360&lt;&gt;"",ForbCalc!E360,""),"")</f>
        <v/>
      </c>
    </row>
    <row r="363" spans="1:8" s="1" customFormat="1" x14ac:dyDescent="0.2">
      <c r="A363" s="152"/>
      <c r="B363" s="174" t="str">
        <f>IFERROR(IF(ForbDraft!B376&lt;&gt;"",ForbDraft!B376,""),"")</f>
        <v/>
      </c>
      <c r="C363" s="189" t="str">
        <f>IFERROR(IF(ForbDraft!C376&lt;&gt;"",ForbDraft!C376,""),"")</f>
        <v/>
      </c>
      <c r="D363" s="135" t="str">
        <f>IFERROR(IF(ForbDraft!O376&lt;&gt;"",ForbDraft!O376,""),"")</f>
        <v/>
      </c>
      <c r="E363" s="190" t="str">
        <f>IFERROR(IF(ForbDraft!I376&lt;&gt;"",TEXT(ForbDraft!I376,"#,##0.00"),""),"")</f>
        <v/>
      </c>
      <c r="F363" s="191" t="str">
        <f>IFERROR(IF(ForbDraft!F376&lt;&gt;"",ForbDraft!F376,""),"")</f>
        <v/>
      </c>
      <c r="G363" s="135" t="str">
        <f>IFERROR(IF(ForbCalc!D361&lt;&gt;"",ForbCalc!D361,""),"")</f>
        <v/>
      </c>
      <c r="H363" s="192" t="str">
        <f>IFERROR(IF(ForbCalc!E361&lt;&gt;"",ForbCalc!E361,""),"")</f>
        <v/>
      </c>
    </row>
    <row r="364" spans="1:8" s="1" customFormat="1" x14ac:dyDescent="0.2">
      <c r="A364" s="152"/>
      <c r="B364" s="174" t="str">
        <f>IFERROR(IF(ForbDraft!B377&lt;&gt;"",ForbDraft!B377,""),"")</f>
        <v/>
      </c>
      <c r="C364" s="189" t="str">
        <f>IFERROR(IF(ForbDraft!C377&lt;&gt;"",ForbDraft!C377,""),"")</f>
        <v/>
      </c>
      <c r="D364" s="135" t="str">
        <f>IFERROR(IF(ForbDraft!O377&lt;&gt;"",ForbDraft!O377,""),"")</f>
        <v/>
      </c>
      <c r="E364" s="190" t="str">
        <f>IFERROR(IF(ForbDraft!I377&lt;&gt;"",TEXT(ForbDraft!I377,"#,##0.00"),""),"")</f>
        <v/>
      </c>
      <c r="F364" s="191" t="str">
        <f>IFERROR(IF(ForbDraft!F377&lt;&gt;"",ForbDraft!F377,""),"")</f>
        <v/>
      </c>
      <c r="G364" s="135" t="str">
        <f>IFERROR(IF(ForbCalc!D362&lt;&gt;"",ForbCalc!D362,""),"")</f>
        <v/>
      </c>
      <c r="H364" s="192" t="str">
        <f>IFERROR(IF(ForbCalc!E362&lt;&gt;"",ForbCalc!E362,""),"")</f>
        <v/>
      </c>
    </row>
    <row r="365" spans="1:8" s="1" customFormat="1" x14ac:dyDescent="0.2">
      <c r="A365" s="152"/>
      <c r="B365" s="174" t="str">
        <f>IFERROR(IF(ForbDraft!B378&lt;&gt;"",ForbDraft!B378,""),"")</f>
        <v/>
      </c>
      <c r="C365" s="189" t="str">
        <f>IFERROR(IF(ForbDraft!C378&lt;&gt;"",ForbDraft!C378,""),"")</f>
        <v/>
      </c>
      <c r="D365" s="135" t="str">
        <f>IFERROR(IF(ForbDraft!O378&lt;&gt;"",ForbDraft!O378,""),"")</f>
        <v/>
      </c>
      <c r="E365" s="190" t="str">
        <f>IFERROR(IF(ForbDraft!I378&lt;&gt;"",TEXT(ForbDraft!I378,"#,##0.00"),""),"")</f>
        <v/>
      </c>
      <c r="F365" s="191" t="str">
        <f>IFERROR(IF(ForbDraft!F378&lt;&gt;"",ForbDraft!F378,""),"")</f>
        <v/>
      </c>
      <c r="G365" s="135" t="str">
        <f>IFERROR(IF(ForbCalc!D363&lt;&gt;"",ForbCalc!D363,""),"")</f>
        <v/>
      </c>
      <c r="H365" s="192" t="str">
        <f>IFERROR(IF(ForbCalc!E363&lt;&gt;"",ForbCalc!E363,""),"")</f>
        <v/>
      </c>
    </row>
    <row r="366" spans="1:8" s="1" customFormat="1" x14ac:dyDescent="0.2">
      <c r="A366" s="152"/>
      <c r="B366" s="174" t="str">
        <f>IFERROR(IF(ForbDraft!B379&lt;&gt;"",ForbDraft!B379,""),"")</f>
        <v/>
      </c>
      <c r="C366" s="189" t="str">
        <f>IFERROR(IF(ForbDraft!C379&lt;&gt;"",ForbDraft!C379,""),"")</f>
        <v/>
      </c>
      <c r="D366" s="135" t="str">
        <f>IFERROR(IF(ForbDraft!O379&lt;&gt;"",ForbDraft!O379,""),"")</f>
        <v/>
      </c>
      <c r="E366" s="190" t="str">
        <f>IFERROR(IF(ForbDraft!I379&lt;&gt;"",TEXT(ForbDraft!I379,"#,##0.00"),""),"")</f>
        <v/>
      </c>
      <c r="F366" s="191" t="str">
        <f>IFERROR(IF(ForbDraft!F379&lt;&gt;"",ForbDraft!F379,""),"")</f>
        <v/>
      </c>
      <c r="G366" s="135" t="str">
        <f>IFERROR(IF(ForbCalc!D364&lt;&gt;"",ForbCalc!D364,""),"")</f>
        <v/>
      </c>
      <c r="H366" s="192" t="str">
        <f>IFERROR(IF(ForbCalc!E364&lt;&gt;"",ForbCalc!E364,""),"")</f>
        <v/>
      </c>
    </row>
    <row r="367" spans="1:8" s="1" customFormat="1" x14ac:dyDescent="0.2">
      <c r="A367" s="152"/>
      <c r="B367" s="174" t="str">
        <f>IFERROR(IF(ForbDraft!B380&lt;&gt;"",ForbDraft!B380,""),"")</f>
        <v/>
      </c>
      <c r="C367" s="189" t="str">
        <f>IFERROR(IF(ForbDraft!C380&lt;&gt;"",ForbDraft!C380,""),"")</f>
        <v/>
      </c>
      <c r="D367" s="135" t="str">
        <f>IFERROR(IF(ForbDraft!O380&lt;&gt;"",ForbDraft!O380,""),"")</f>
        <v/>
      </c>
      <c r="E367" s="190" t="str">
        <f>IFERROR(IF(ForbDraft!I380&lt;&gt;"",TEXT(ForbDraft!I380,"#,##0.00"),""),"")</f>
        <v/>
      </c>
      <c r="F367" s="191" t="str">
        <f>IFERROR(IF(ForbDraft!F380&lt;&gt;"",ForbDraft!F380,""),"")</f>
        <v/>
      </c>
      <c r="G367" s="135" t="str">
        <f>IFERROR(IF(ForbCalc!D365&lt;&gt;"",ForbCalc!D365,""),"")</f>
        <v/>
      </c>
      <c r="H367" s="192" t="str">
        <f>IFERROR(IF(ForbCalc!E365&lt;&gt;"",ForbCalc!E365,""),"")</f>
        <v/>
      </c>
    </row>
    <row r="368" spans="1:8" s="1" customFormat="1" x14ac:dyDescent="0.2">
      <c r="A368" s="152"/>
      <c r="B368" s="174" t="str">
        <f>IFERROR(IF(ForbDraft!B381&lt;&gt;"",ForbDraft!B381,""),"")</f>
        <v/>
      </c>
      <c r="C368" s="189" t="str">
        <f>IFERROR(IF(ForbDraft!C381&lt;&gt;"",ForbDraft!C381,""),"")</f>
        <v/>
      </c>
      <c r="D368" s="135" t="str">
        <f>IFERROR(IF(ForbDraft!O381&lt;&gt;"",ForbDraft!O381,""),"")</f>
        <v/>
      </c>
      <c r="E368" s="190" t="str">
        <f>IFERROR(IF(ForbDraft!I381&lt;&gt;"",TEXT(ForbDraft!I381,"#,##0.00"),""),"")</f>
        <v/>
      </c>
      <c r="F368" s="191" t="str">
        <f>IFERROR(IF(ForbDraft!F381&lt;&gt;"",ForbDraft!F381,""),"")</f>
        <v/>
      </c>
      <c r="G368" s="135" t="str">
        <f>IFERROR(IF(ForbCalc!D366&lt;&gt;"",ForbCalc!D366,""),"")</f>
        <v/>
      </c>
      <c r="H368" s="192" t="str">
        <f>IFERROR(IF(ForbCalc!E366&lt;&gt;"",ForbCalc!E366,""),"")</f>
        <v/>
      </c>
    </row>
    <row r="369" spans="1:8" s="1" customFormat="1" x14ac:dyDescent="0.2">
      <c r="A369" s="152"/>
      <c r="B369" s="174" t="str">
        <f>IFERROR(IF(ForbDraft!B382&lt;&gt;"",ForbDraft!B382,""),"")</f>
        <v/>
      </c>
      <c r="C369" s="189" t="str">
        <f>IFERROR(IF(ForbDraft!C382&lt;&gt;"",ForbDraft!C382,""),"")</f>
        <v/>
      </c>
      <c r="D369" s="135" t="str">
        <f>IFERROR(IF(ForbDraft!O382&lt;&gt;"",ForbDraft!O382,""),"")</f>
        <v/>
      </c>
      <c r="E369" s="190" t="str">
        <f>IFERROR(IF(ForbDraft!I382&lt;&gt;"",TEXT(ForbDraft!I382,"#,##0.00"),""),"")</f>
        <v/>
      </c>
      <c r="F369" s="191" t="str">
        <f>IFERROR(IF(ForbDraft!F382&lt;&gt;"",ForbDraft!F382,""),"")</f>
        <v/>
      </c>
      <c r="G369" s="135" t="str">
        <f>IFERROR(IF(ForbCalc!D367&lt;&gt;"",ForbCalc!D367,""),"")</f>
        <v/>
      </c>
      <c r="H369" s="192" t="str">
        <f>IFERROR(IF(ForbCalc!E367&lt;&gt;"",ForbCalc!E367,""),"")</f>
        <v/>
      </c>
    </row>
    <row r="370" spans="1:8" s="1" customFormat="1" x14ac:dyDescent="0.2">
      <c r="A370" s="152"/>
      <c r="B370" s="174" t="str">
        <f>IFERROR(IF(ForbDraft!B383&lt;&gt;"",ForbDraft!B383,""),"")</f>
        <v/>
      </c>
      <c r="C370" s="189" t="str">
        <f>IFERROR(IF(ForbDraft!C383&lt;&gt;"",ForbDraft!C383,""),"")</f>
        <v/>
      </c>
      <c r="D370" s="135" t="str">
        <f>IFERROR(IF(ForbDraft!O383&lt;&gt;"",ForbDraft!O383,""),"")</f>
        <v/>
      </c>
      <c r="E370" s="190" t="str">
        <f>IFERROR(IF(ForbDraft!I383&lt;&gt;"",TEXT(ForbDraft!I383,"#,##0.00"),""),"")</f>
        <v/>
      </c>
      <c r="F370" s="191" t="str">
        <f>IFERROR(IF(ForbDraft!F383&lt;&gt;"",ForbDraft!F383,""),"")</f>
        <v/>
      </c>
      <c r="G370" s="135" t="str">
        <f>IFERROR(IF(ForbCalc!D368&lt;&gt;"",ForbCalc!D368,""),"")</f>
        <v/>
      </c>
      <c r="H370" s="192" t="str">
        <f>IFERROR(IF(ForbCalc!E368&lt;&gt;"",ForbCalc!E368,""),"")</f>
        <v/>
      </c>
    </row>
    <row r="371" spans="1:8" s="1" customFormat="1" x14ac:dyDescent="0.2">
      <c r="A371" s="152"/>
      <c r="B371" s="174" t="str">
        <f>IFERROR(IF(ForbDraft!B384&lt;&gt;"",ForbDraft!B384,""),"")</f>
        <v/>
      </c>
      <c r="C371" s="189" t="str">
        <f>IFERROR(IF(ForbDraft!C384&lt;&gt;"",ForbDraft!C384,""),"")</f>
        <v/>
      </c>
      <c r="D371" s="135" t="str">
        <f>IFERROR(IF(ForbDraft!O384&lt;&gt;"",ForbDraft!O384,""),"")</f>
        <v/>
      </c>
      <c r="E371" s="190" t="str">
        <f>IFERROR(IF(ForbDraft!I384&lt;&gt;"",TEXT(ForbDraft!I384,"#,##0.00"),""),"")</f>
        <v/>
      </c>
      <c r="F371" s="191" t="str">
        <f>IFERROR(IF(ForbDraft!F384&lt;&gt;"",ForbDraft!F384,""),"")</f>
        <v/>
      </c>
      <c r="G371" s="135" t="str">
        <f>IFERROR(IF(ForbCalc!D369&lt;&gt;"",ForbCalc!D369,""),"")</f>
        <v/>
      </c>
      <c r="H371" s="192" t="str">
        <f>IFERROR(IF(ForbCalc!E369&lt;&gt;"",ForbCalc!E369,""),"")</f>
        <v/>
      </c>
    </row>
    <row r="372" spans="1:8" s="1" customFormat="1" x14ac:dyDescent="0.2">
      <c r="A372" s="152"/>
      <c r="B372" s="174" t="str">
        <f>IFERROR(IF(ForbDraft!B385&lt;&gt;"",ForbDraft!B385,""),"")</f>
        <v/>
      </c>
      <c r="C372" s="189" t="str">
        <f>IFERROR(IF(ForbDraft!C385&lt;&gt;"",ForbDraft!C385,""),"")</f>
        <v/>
      </c>
      <c r="D372" s="135" t="str">
        <f>IFERROR(IF(ForbDraft!O385&lt;&gt;"",ForbDraft!O385,""),"")</f>
        <v/>
      </c>
      <c r="E372" s="190" t="str">
        <f>IFERROR(IF(ForbDraft!I385&lt;&gt;"",TEXT(ForbDraft!I385,"#,##0.00"),""),"")</f>
        <v/>
      </c>
      <c r="F372" s="191" t="str">
        <f>IFERROR(IF(ForbDraft!F385&lt;&gt;"",ForbDraft!F385,""),"")</f>
        <v/>
      </c>
      <c r="G372" s="135" t="str">
        <f>IFERROR(IF(ForbCalc!D370&lt;&gt;"",ForbCalc!D370,""),"")</f>
        <v/>
      </c>
      <c r="H372" s="192" t="str">
        <f>IFERROR(IF(ForbCalc!E370&lt;&gt;"",ForbCalc!E370,""),"")</f>
        <v/>
      </c>
    </row>
    <row r="373" spans="1:8" s="1" customFormat="1" x14ac:dyDescent="0.2">
      <c r="A373" s="152"/>
      <c r="B373" s="174" t="str">
        <f>IFERROR(IF(ForbDraft!B386&lt;&gt;"",ForbDraft!B386,""),"")</f>
        <v/>
      </c>
      <c r="C373" s="189" t="str">
        <f>IFERROR(IF(ForbDraft!C386&lt;&gt;"",ForbDraft!C386,""),"")</f>
        <v/>
      </c>
      <c r="D373" s="135" t="str">
        <f>IFERROR(IF(ForbDraft!O386&lt;&gt;"",ForbDraft!O386,""),"")</f>
        <v/>
      </c>
      <c r="E373" s="190" t="str">
        <f>IFERROR(IF(ForbDraft!I386&lt;&gt;"",TEXT(ForbDraft!I386,"#,##0.00"),""),"")</f>
        <v/>
      </c>
      <c r="F373" s="191" t="str">
        <f>IFERROR(IF(ForbDraft!F386&lt;&gt;"",ForbDraft!F386,""),"")</f>
        <v/>
      </c>
      <c r="G373" s="135" t="str">
        <f>IFERROR(IF(ForbCalc!D371&lt;&gt;"",ForbCalc!D371,""),"")</f>
        <v/>
      </c>
      <c r="H373" s="192" t="str">
        <f>IFERROR(IF(ForbCalc!E371&lt;&gt;"",ForbCalc!E371,""),"")</f>
        <v/>
      </c>
    </row>
    <row r="374" spans="1:8" s="1" customFormat="1" x14ac:dyDescent="0.2">
      <c r="A374" s="152"/>
      <c r="B374" s="174" t="str">
        <f>IFERROR(IF(ForbDraft!B387&lt;&gt;"",ForbDraft!B387,""),"")</f>
        <v/>
      </c>
      <c r="C374" s="189" t="str">
        <f>IFERROR(IF(ForbDraft!C387&lt;&gt;"",ForbDraft!C387,""),"")</f>
        <v/>
      </c>
      <c r="D374" s="135" t="str">
        <f>IFERROR(IF(ForbDraft!O387&lt;&gt;"",ForbDraft!O387,""),"")</f>
        <v/>
      </c>
      <c r="E374" s="190" t="str">
        <f>IFERROR(IF(ForbDraft!I387&lt;&gt;"",TEXT(ForbDraft!I387,"#,##0.00"),""),"")</f>
        <v/>
      </c>
      <c r="F374" s="191" t="str">
        <f>IFERROR(IF(ForbDraft!F387&lt;&gt;"",ForbDraft!F387,""),"")</f>
        <v/>
      </c>
      <c r="G374" s="135" t="str">
        <f>IFERROR(IF(ForbCalc!D372&lt;&gt;"",ForbCalc!D372,""),"")</f>
        <v/>
      </c>
      <c r="H374" s="192" t="str">
        <f>IFERROR(IF(ForbCalc!E372&lt;&gt;"",ForbCalc!E372,""),"")</f>
        <v/>
      </c>
    </row>
    <row r="375" spans="1:8" s="1" customFormat="1" x14ac:dyDescent="0.2">
      <c r="A375" s="152"/>
      <c r="B375" s="174" t="str">
        <f>IFERROR(IF(ForbDraft!B388&lt;&gt;"",ForbDraft!B388,""),"")</f>
        <v/>
      </c>
      <c r="C375" s="189" t="str">
        <f>IFERROR(IF(ForbDraft!C388&lt;&gt;"",ForbDraft!C388,""),"")</f>
        <v/>
      </c>
      <c r="D375" s="135" t="str">
        <f>IFERROR(IF(ForbDraft!O388&lt;&gt;"",ForbDraft!O388,""),"")</f>
        <v/>
      </c>
      <c r="E375" s="190" t="str">
        <f>IFERROR(IF(ForbDraft!I388&lt;&gt;"",TEXT(ForbDraft!I388,"#,##0.00"),""),"")</f>
        <v/>
      </c>
      <c r="F375" s="191" t="str">
        <f>IFERROR(IF(ForbDraft!F388&lt;&gt;"",ForbDraft!F388,""),"")</f>
        <v/>
      </c>
      <c r="G375" s="135" t="str">
        <f>IFERROR(IF(ForbCalc!D373&lt;&gt;"",ForbCalc!D373,""),"")</f>
        <v/>
      </c>
      <c r="H375" s="192" t="str">
        <f>IFERROR(IF(ForbCalc!E373&lt;&gt;"",ForbCalc!E373,""),"")</f>
        <v/>
      </c>
    </row>
    <row r="376" spans="1:8" s="1" customFormat="1" x14ac:dyDescent="0.2">
      <c r="A376" s="152"/>
      <c r="B376" s="174" t="str">
        <f>IFERROR(IF(ForbDraft!B389&lt;&gt;"",ForbDraft!B389,""),"")</f>
        <v/>
      </c>
      <c r="C376" s="189" t="str">
        <f>IFERROR(IF(ForbDraft!C389&lt;&gt;"",ForbDraft!C389,""),"")</f>
        <v/>
      </c>
      <c r="D376" s="135" t="str">
        <f>IFERROR(IF(ForbDraft!O389&lt;&gt;"",ForbDraft!O389,""),"")</f>
        <v/>
      </c>
      <c r="E376" s="190" t="str">
        <f>IFERROR(IF(ForbDraft!I389&lt;&gt;"",TEXT(ForbDraft!I389,"#,##0.00"),""),"")</f>
        <v/>
      </c>
      <c r="F376" s="191" t="str">
        <f>IFERROR(IF(ForbDraft!F389&lt;&gt;"",ForbDraft!F389,""),"")</f>
        <v/>
      </c>
      <c r="G376" s="135" t="str">
        <f>IFERROR(IF(ForbCalc!D374&lt;&gt;"",ForbCalc!D374,""),"")</f>
        <v/>
      </c>
      <c r="H376" s="192" t="str">
        <f>IFERROR(IF(ForbCalc!E374&lt;&gt;"",ForbCalc!E374,""),"")</f>
        <v/>
      </c>
    </row>
    <row r="377" spans="1:8" s="1" customFormat="1" x14ac:dyDescent="0.2">
      <c r="A377" s="152"/>
      <c r="B377" s="174" t="str">
        <f>IFERROR(IF(ForbDraft!B390&lt;&gt;"",ForbDraft!B390,""),"")</f>
        <v/>
      </c>
      <c r="C377" s="189" t="str">
        <f>IFERROR(IF(ForbDraft!C390&lt;&gt;"",ForbDraft!C390,""),"")</f>
        <v/>
      </c>
      <c r="D377" s="135" t="str">
        <f>IFERROR(IF(ForbDraft!O390&lt;&gt;"",ForbDraft!O390,""),"")</f>
        <v/>
      </c>
      <c r="E377" s="190" t="str">
        <f>IFERROR(IF(ForbDraft!I390&lt;&gt;"",TEXT(ForbDraft!I390,"#,##0.00"),""),"")</f>
        <v/>
      </c>
      <c r="F377" s="191" t="str">
        <f>IFERROR(IF(ForbDraft!F390&lt;&gt;"",ForbDraft!F390,""),"")</f>
        <v/>
      </c>
      <c r="G377" s="135" t="str">
        <f>IFERROR(IF(ForbCalc!D375&lt;&gt;"",ForbCalc!D375,""),"")</f>
        <v/>
      </c>
      <c r="H377" s="192" t="str">
        <f>IFERROR(IF(ForbCalc!E375&lt;&gt;"",ForbCalc!E375,""),"")</f>
        <v/>
      </c>
    </row>
    <row r="378" spans="1:8" s="1" customFormat="1" x14ac:dyDescent="0.2">
      <c r="A378" s="152"/>
      <c r="B378" s="174" t="str">
        <f>IFERROR(IF(ForbDraft!B391&lt;&gt;"",ForbDraft!B391,""),"")</f>
        <v/>
      </c>
      <c r="C378" s="189" t="str">
        <f>IFERROR(IF(ForbDraft!C391&lt;&gt;"",ForbDraft!C391,""),"")</f>
        <v/>
      </c>
      <c r="D378" s="135" t="str">
        <f>IFERROR(IF(ForbDraft!O391&lt;&gt;"",ForbDraft!O391,""),"")</f>
        <v/>
      </c>
      <c r="E378" s="190" t="str">
        <f>IFERROR(IF(ForbDraft!I391&lt;&gt;"",TEXT(ForbDraft!I391,"#,##0.00"),""),"")</f>
        <v/>
      </c>
      <c r="F378" s="191" t="str">
        <f>IFERROR(IF(ForbDraft!F391&lt;&gt;"",ForbDraft!F391,""),"")</f>
        <v/>
      </c>
      <c r="G378" s="135" t="str">
        <f>IFERROR(IF(ForbCalc!D376&lt;&gt;"",ForbCalc!D376,""),"")</f>
        <v/>
      </c>
      <c r="H378" s="192" t="str">
        <f>IFERROR(IF(ForbCalc!E376&lt;&gt;"",ForbCalc!E376,""),"")</f>
        <v/>
      </c>
    </row>
    <row r="379" spans="1:8" s="1" customFormat="1" x14ac:dyDescent="0.2">
      <c r="A379" s="152"/>
      <c r="B379" s="174" t="str">
        <f>IFERROR(IF(ForbDraft!B392&lt;&gt;"",ForbDraft!B392,""),"")</f>
        <v/>
      </c>
      <c r="C379" s="189" t="str">
        <f>IFERROR(IF(ForbDraft!C392&lt;&gt;"",ForbDraft!C392,""),"")</f>
        <v/>
      </c>
      <c r="D379" s="135" t="str">
        <f>IFERROR(IF(ForbDraft!O392&lt;&gt;"",ForbDraft!O392,""),"")</f>
        <v/>
      </c>
      <c r="E379" s="190" t="str">
        <f>IFERROR(IF(ForbDraft!I392&lt;&gt;"",TEXT(ForbDraft!I392,"#,##0.00"),""),"")</f>
        <v/>
      </c>
      <c r="F379" s="191" t="str">
        <f>IFERROR(IF(ForbDraft!F392&lt;&gt;"",ForbDraft!F392,""),"")</f>
        <v/>
      </c>
      <c r="G379" s="135" t="str">
        <f>IFERROR(IF(ForbCalc!D377&lt;&gt;"",ForbCalc!D377,""),"")</f>
        <v/>
      </c>
      <c r="H379" s="192" t="str">
        <f>IFERROR(IF(ForbCalc!E377&lt;&gt;"",ForbCalc!E377,""),"")</f>
        <v/>
      </c>
    </row>
    <row r="380" spans="1:8" s="1" customFormat="1" x14ac:dyDescent="0.2">
      <c r="A380" s="152"/>
      <c r="B380" s="174" t="str">
        <f>IFERROR(IF(ForbDraft!B393&lt;&gt;"",ForbDraft!B393,""),"")</f>
        <v/>
      </c>
      <c r="C380" s="189" t="str">
        <f>IFERROR(IF(ForbDraft!C393&lt;&gt;"",ForbDraft!C393,""),"")</f>
        <v/>
      </c>
      <c r="D380" s="135" t="str">
        <f>IFERROR(IF(ForbDraft!O393&lt;&gt;"",ForbDraft!O393,""),"")</f>
        <v/>
      </c>
      <c r="E380" s="190" t="str">
        <f>IFERROR(IF(ForbDraft!I393&lt;&gt;"",TEXT(ForbDraft!I393,"#,##0.00"),""),"")</f>
        <v/>
      </c>
      <c r="F380" s="191" t="str">
        <f>IFERROR(IF(ForbDraft!F393&lt;&gt;"",ForbDraft!F393,""),"")</f>
        <v/>
      </c>
      <c r="G380" s="135" t="str">
        <f>IFERROR(IF(ForbCalc!D378&lt;&gt;"",ForbCalc!D378,""),"")</f>
        <v/>
      </c>
      <c r="H380" s="192" t="str">
        <f>IFERROR(IF(ForbCalc!E378&lt;&gt;"",ForbCalc!E378,""),"")</f>
        <v/>
      </c>
    </row>
    <row r="381" spans="1:8" s="1" customFormat="1" x14ac:dyDescent="0.2">
      <c r="A381" s="152"/>
      <c r="B381" s="174" t="str">
        <f>IFERROR(IF(ForbDraft!B394&lt;&gt;"",ForbDraft!B394,""),"")</f>
        <v/>
      </c>
      <c r="C381" s="189" t="str">
        <f>IFERROR(IF(ForbDraft!C394&lt;&gt;"",ForbDraft!C394,""),"")</f>
        <v/>
      </c>
      <c r="D381" s="135" t="str">
        <f>IFERROR(IF(ForbDraft!O394&lt;&gt;"",ForbDraft!O394,""),"")</f>
        <v/>
      </c>
      <c r="E381" s="190" t="str">
        <f>IFERROR(IF(ForbDraft!I394&lt;&gt;"",TEXT(ForbDraft!I394,"#,##0.00"),""),"")</f>
        <v/>
      </c>
      <c r="F381" s="191" t="str">
        <f>IFERROR(IF(ForbDraft!F394&lt;&gt;"",ForbDraft!F394,""),"")</f>
        <v/>
      </c>
      <c r="G381" s="135" t="str">
        <f>IFERROR(IF(ForbCalc!D379&lt;&gt;"",ForbCalc!D379,""),"")</f>
        <v/>
      </c>
      <c r="H381" s="192" t="str">
        <f>IFERROR(IF(ForbCalc!E379&lt;&gt;"",ForbCalc!E379,""),"")</f>
        <v/>
      </c>
    </row>
    <row r="382" spans="1:8" s="1" customFormat="1" x14ac:dyDescent="0.2">
      <c r="A382" s="152"/>
      <c r="B382" s="174" t="str">
        <f>IFERROR(IF(ForbDraft!B395&lt;&gt;"",ForbDraft!B395,""),"")</f>
        <v/>
      </c>
      <c r="C382" s="189" t="str">
        <f>IFERROR(IF(ForbDraft!C395&lt;&gt;"",ForbDraft!C395,""),"")</f>
        <v/>
      </c>
      <c r="D382" s="135" t="str">
        <f>IFERROR(IF(ForbDraft!O395&lt;&gt;"",ForbDraft!O395,""),"")</f>
        <v/>
      </c>
      <c r="E382" s="190" t="str">
        <f>IFERROR(IF(ForbDraft!I395&lt;&gt;"",TEXT(ForbDraft!I395,"#,##0.00"),""),"")</f>
        <v/>
      </c>
      <c r="F382" s="191" t="str">
        <f>IFERROR(IF(ForbDraft!F395&lt;&gt;"",ForbDraft!F395,""),"")</f>
        <v/>
      </c>
      <c r="G382" s="135" t="str">
        <f>IFERROR(IF(ForbCalc!D380&lt;&gt;"",ForbCalc!D380,""),"")</f>
        <v/>
      </c>
      <c r="H382" s="192" t="str">
        <f>IFERROR(IF(ForbCalc!E380&lt;&gt;"",ForbCalc!E380,""),"")</f>
        <v/>
      </c>
    </row>
    <row r="383" spans="1:8" s="1" customFormat="1" x14ac:dyDescent="0.2">
      <c r="A383" s="152"/>
      <c r="B383" s="174" t="str">
        <f>IFERROR(IF(ForbDraft!B396&lt;&gt;"",ForbDraft!B396,""),"")</f>
        <v/>
      </c>
      <c r="C383" s="189" t="str">
        <f>IFERROR(IF(ForbDraft!C396&lt;&gt;"",ForbDraft!C396,""),"")</f>
        <v/>
      </c>
      <c r="D383" s="135" t="str">
        <f>IFERROR(IF(ForbDraft!O396&lt;&gt;"",ForbDraft!O396,""),"")</f>
        <v/>
      </c>
      <c r="E383" s="190" t="str">
        <f>IFERROR(IF(ForbDraft!I396&lt;&gt;"",TEXT(ForbDraft!I396,"#,##0.00"),""),"")</f>
        <v/>
      </c>
      <c r="F383" s="191" t="str">
        <f>IFERROR(IF(ForbDraft!F396&lt;&gt;"",ForbDraft!F396,""),"")</f>
        <v/>
      </c>
      <c r="G383" s="135" t="str">
        <f>IFERROR(IF(ForbCalc!D381&lt;&gt;"",ForbCalc!D381,""),"")</f>
        <v/>
      </c>
      <c r="H383" s="192" t="str">
        <f>IFERROR(IF(ForbCalc!E381&lt;&gt;"",ForbCalc!E381,""),"")</f>
        <v/>
      </c>
    </row>
    <row r="384" spans="1:8" s="1" customFormat="1" x14ac:dyDescent="0.2">
      <c r="A384" s="152"/>
      <c r="B384" s="174" t="str">
        <f>IFERROR(IF(ForbDraft!B397&lt;&gt;"",ForbDraft!B397,""),"")</f>
        <v/>
      </c>
      <c r="C384" s="189" t="str">
        <f>IFERROR(IF(ForbDraft!C397&lt;&gt;"",ForbDraft!C397,""),"")</f>
        <v/>
      </c>
      <c r="D384" s="135" t="str">
        <f>IFERROR(IF(ForbDraft!O397&lt;&gt;"",ForbDraft!O397,""),"")</f>
        <v/>
      </c>
      <c r="E384" s="190" t="str">
        <f>IFERROR(IF(ForbDraft!I397&lt;&gt;"",TEXT(ForbDraft!I397,"#,##0.00"),""),"")</f>
        <v/>
      </c>
      <c r="F384" s="191" t="str">
        <f>IFERROR(IF(ForbDraft!F397&lt;&gt;"",ForbDraft!F397,""),"")</f>
        <v/>
      </c>
      <c r="G384" s="135" t="str">
        <f>IFERROR(IF(ForbCalc!D382&lt;&gt;"",ForbCalc!D382,""),"")</f>
        <v/>
      </c>
      <c r="H384" s="192" t="str">
        <f>IFERROR(IF(ForbCalc!E382&lt;&gt;"",ForbCalc!E382,""),"")</f>
        <v/>
      </c>
    </row>
    <row r="385" spans="1:8" s="1" customFormat="1" x14ac:dyDescent="0.2">
      <c r="A385" s="152"/>
      <c r="B385" s="174" t="str">
        <f>IFERROR(IF(ForbDraft!B398&lt;&gt;"",ForbDraft!B398,""),"")</f>
        <v/>
      </c>
      <c r="C385" s="189" t="str">
        <f>IFERROR(IF(ForbDraft!C398&lt;&gt;"",ForbDraft!C398,""),"")</f>
        <v/>
      </c>
      <c r="D385" s="135" t="str">
        <f>IFERROR(IF(ForbDraft!O398&lt;&gt;"",ForbDraft!O398,""),"")</f>
        <v/>
      </c>
      <c r="E385" s="190" t="str">
        <f>IFERROR(IF(ForbDraft!I398&lt;&gt;"",TEXT(ForbDraft!I398,"#,##0.00"),""),"")</f>
        <v/>
      </c>
      <c r="F385" s="191" t="str">
        <f>IFERROR(IF(ForbDraft!F398&lt;&gt;"",ForbDraft!F398,""),"")</f>
        <v/>
      </c>
      <c r="G385" s="135" t="str">
        <f>IFERROR(IF(ForbCalc!D383&lt;&gt;"",ForbCalc!D383,""),"")</f>
        <v/>
      </c>
      <c r="H385" s="192" t="str">
        <f>IFERROR(IF(ForbCalc!E383&lt;&gt;"",ForbCalc!E383,""),"")</f>
        <v/>
      </c>
    </row>
    <row r="386" spans="1:8" s="1" customFormat="1" x14ac:dyDescent="0.2">
      <c r="A386" s="152"/>
      <c r="B386" s="174" t="str">
        <f>IFERROR(IF(ForbDraft!B399&lt;&gt;"",ForbDraft!B399,""),"")</f>
        <v/>
      </c>
      <c r="C386" s="189" t="str">
        <f>IFERROR(IF(ForbDraft!C399&lt;&gt;"",ForbDraft!C399,""),"")</f>
        <v/>
      </c>
      <c r="D386" s="135" t="str">
        <f>IFERROR(IF(ForbDraft!O399&lt;&gt;"",ForbDraft!O399,""),"")</f>
        <v/>
      </c>
      <c r="E386" s="190" t="str">
        <f>IFERROR(IF(ForbDraft!I399&lt;&gt;"",TEXT(ForbDraft!I399,"#,##0.00"),""),"")</f>
        <v/>
      </c>
      <c r="F386" s="191" t="str">
        <f>IFERROR(IF(ForbDraft!F399&lt;&gt;"",ForbDraft!F399,""),"")</f>
        <v/>
      </c>
      <c r="G386" s="135" t="str">
        <f>IFERROR(IF(ForbCalc!D384&lt;&gt;"",ForbCalc!D384,""),"")</f>
        <v/>
      </c>
      <c r="H386" s="192" t="str">
        <f>IFERROR(IF(ForbCalc!E384&lt;&gt;"",ForbCalc!E384,""),"")</f>
        <v/>
      </c>
    </row>
    <row r="387" spans="1:8" s="1" customFormat="1" x14ac:dyDescent="0.2">
      <c r="A387" s="152"/>
      <c r="B387" s="174" t="str">
        <f>IFERROR(IF(ForbDraft!B400&lt;&gt;"",ForbDraft!B400,""),"")</f>
        <v/>
      </c>
      <c r="C387" s="189" t="str">
        <f>IFERROR(IF(ForbDraft!C400&lt;&gt;"",ForbDraft!C400,""),"")</f>
        <v/>
      </c>
      <c r="D387" s="135" t="str">
        <f>IFERROR(IF(ForbDraft!O400&lt;&gt;"",ForbDraft!O400,""),"")</f>
        <v/>
      </c>
      <c r="E387" s="190" t="str">
        <f>IFERROR(IF(ForbDraft!I400&lt;&gt;"",TEXT(ForbDraft!I400,"#,##0.00"),""),"")</f>
        <v/>
      </c>
      <c r="F387" s="191" t="str">
        <f>IFERROR(IF(ForbDraft!F400&lt;&gt;"",ForbDraft!F400,""),"")</f>
        <v/>
      </c>
      <c r="G387" s="135" t="str">
        <f>IFERROR(IF(ForbCalc!D385&lt;&gt;"",ForbCalc!D385,""),"")</f>
        <v/>
      </c>
      <c r="H387" s="192" t="str">
        <f>IFERROR(IF(ForbCalc!E385&lt;&gt;"",ForbCalc!E385,""),"")</f>
        <v/>
      </c>
    </row>
    <row r="388" spans="1:8" s="1" customFormat="1" x14ac:dyDescent="0.2">
      <c r="A388" s="152"/>
      <c r="B388" s="174" t="str">
        <f>IFERROR(IF(ForbDraft!B401&lt;&gt;"",ForbDraft!B401,""),"")</f>
        <v/>
      </c>
      <c r="C388" s="189" t="str">
        <f>IFERROR(IF(ForbDraft!C401&lt;&gt;"",ForbDraft!C401,""),"")</f>
        <v/>
      </c>
      <c r="D388" s="135" t="str">
        <f>IFERROR(IF(ForbDraft!O401&lt;&gt;"",ForbDraft!O401,""),"")</f>
        <v/>
      </c>
      <c r="E388" s="190" t="str">
        <f>IFERROR(IF(ForbDraft!I401&lt;&gt;"",TEXT(ForbDraft!I401,"#,##0.00"),""),"")</f>
        <v/>
      </c>
      <c r="F388" s="191" t="str">
        <f>IFERROR(IF(ForbDraft!F401&lt;&gt;"",ForbDraft!F401,""),"")</f>
        <v/>
      </c>
      <c r="G388" s="135" t="str">
        <f>IFERROR(IF(ForbCalc!D386&lt;&gt;"",ForbCalc!D386,""),"")</f>
        <v/>
      </c>
      <c r="H388" s="192" t="str">
        <f>IFERROR(IF(ForbCalc!E386&lt;&gt;"",ForbCalc!E386,""),"")</f>
        <v/>
      </c>
    </row>
    <row r="389" spans="1:8" s="1" customFormat="1" x14ac:dyDescent="0.2">
      <c r="A389" s="152"/>
      <c r="B389" s="174" t="str">
        <f>IFERROR(IF(ForbDraft!B402&lt;&gt;"",ForbDraft!B402,""),"")</f>
        <v/>
      </c>
      <c r="C389" s="189" t="str">
        <f>IFERROR(IF(ForbDraft!C402&lt;&gt;"",ForbDraft!C402,""),"")</f>
        <v/>
      </c>
      <c r="D389" s="135" t="str">
        <f>IFERROR(IF(ForbDraft!O402&lt;&gt;"",ForbDraft!O402,""),"")</f>
        <v/>
      </c>
      <c r="E389" s="190" t="str">
        <f>IFERROR(IF(ForbDraft!I402&lt;&gt;"",TEXT(ForbDraft!I402,"#,##0.00"),""),"")</f>
        <v/>
      </c>
      <c r="F389" s="191" t="str">
        <f>IFERROR(IF(ForbDraft!F402&lt;&gt;"",ForbDraft!F402,""),"")</f>
        <v/>
      </c>
      <c r="G389" s="135" t="str">
        <f>IFERROR(IF(ForbCalc!D387&lt;&gt;"",ForbCalc!D387,""),"")</f>
        <v/>
      </c>
      <c r="H389" s="192" t="str">
        <f>IFERROR(IF(ForbCalc!E387&lt;&gt;"",ForbCalc!E387,""),"")</f>
        <v/>
      </c>
    </row>
    <row r="390" spans="1:8" s="1" customFormat="1" x14ac:dyDescent="0.2">
      <c r="A390" s="152"/>
      <c r="B390" s="174" t="str">
        <f>IFERROR(IF(ForbDraft!B403&lt;&gt;"",ForbDraft!B403,""),"")</f>
        <v/>
      </c>
      <c r="C390" s="189" t="str">
        <f>IFERROR(IF(ForbDraft!C403&lt;&gt;"",ForbDraft!C403,""),"")</f>
        <v/>
      </c>
      <c r="D390" s="135" t="str">
        <f>IFERROR(IF(ForbDraft!O403&lt;&gt;"",ForbDraft!O403,""),"")</f>
        <v/>
      </c>
      <c r="E390" s="190" t="str">
        <f>IFERROR(IF(ForbDraft!I403&lt;&gt;"",TEXT(ForbDraft!I403,"#,##0.00"),""),"")</f>
        <v/>
      </c>
      <c r="F390" s="191" t="str">
        <f>IFERROR(IF(ForbDraft!F403&lt;&gt;"",ForbDraft!F403,""),"")</f>
        <v/>
      </c>
      <c r="G390" s="135" t="str">
        <f>IFERROR(IF(ForbCalc!D388&lt;&gt;"",ForbCalc!D388,""),"")</f>
        <v/>
      </c>
      <c r="H390" s="192" t="str">
        <f>IFERROR(IF(ForbCalc!E388&lt;&gt;"",ForbCalc!E388,""),"")</f>
        <v/>
      </c>
    </row>
    <row r="391" spans="1:8" s="1" customFormat="1" x14ac:dyDescent="0.2">
      <c r="A391" s="152"/>
      <c r="B391" s="174" t="str">
        <f>IFERROR(IF(ForbDraft!B404&lt;&gt;"",ForbDraft!B404,""),"")</f>
        <v/>
      </c>
      <c r="C391" s="189" t="str">
        <f>IFERROR(IF(ForbDraft!C404&lt;&gt;"",ForbDraft!C404,""),"")</f>
        <v/>
      </c>
      <c r="D391" s="135" t="str">
        <f>IFERROR(IF(ForbDraft!O404&lt;&gt;"",ForbDraft!O404,""),"")</f>
        <v/>
      </c>
      <c r="E391" s="190" t="str">
        <f>IFERROR(IF(ForbDraft!I404&lt;&gt;"",TEXT(ForbDraft!I404,"#,##0.00"),""),"")</f>
        <v/>
      </c>
      <c r="F391" s="191" t="str">
        <f>IFERROR(IF(ForbDraft!F404&lt;&gt;"",ForbDraft!F404,""),"")</f>
        <v/>
      </c>
      <c r="G391" s="135" t="str">
        <f>IFERROR(IF(ForbCalc!D389&lt;&gt;"",ForbCalc!D389,""),"")</f>
        <v/>
      </c>
      <c r="H391" s="192" t="str">
        <f>IFERROR(IF(ForbCalc!E389&lt;&gt;"",ForbCalc!E389,""),"")</f>
        <v/>
      </c>
    </row>
    <row r="392" spans="1:8" s="1" customFormat="1" x14ac:dyDescent="0.2">
      <c r="A392" s="152"/>
      <c r="B392" s="174" t="str">
        <f>IFERROR(IF(ForbDraft!B405&lt;&gt;"",ForbDraft!B405,""),"")</f>
        <v/>
      </c>
      <c r="C392" s="189" t="str">
        <f>IFERROR(IF(ForbDraft!C405&lt;&gt;"",ForbDraft!C405,""),"")</f>
        <v/>
      </c>
      <c r="D392" s="135" t="str">
        <f>IFERROR(IF(ForbDraft!O405&lt;&gt;"",ForbDraft!O405,""),"")</f>
        <v/>
      </c>
      <c r="E392" s="190" t="str">
        <f>IFERROR(IF(ForbDraft!I405&lt;&gt;"",TEXT(ForbDraft!I405,"#,##0.00"),""),"")</f>
        <v/>
      </c>
      <c r="F392" s="191" t="str">
        <f>IFERROR(IF(ForbDraft!F405&lt;&gt;"",ForbDraft!F405,""),"")</f>
        <v/>
      </c>
      <c r="G392" s="135" t="str">
        <f>IFERROR(IF(ForbCalc!D390&lt;&gt;"",ForbCalc!D390,""),"")</f>
        <v/>
      </c>
      <c r="H392" s="192" t="str">
        <f>IFERROR(IF(ForbCalc!E390&lt;&gt;"",ForbCalc!E390,""),"")</f>
        <v/>
      </c>
    </row>
    <row r="393" spans="1:8" s="1" customFormat="1" x14ac:dyDescent="0.2">
      <c r="A393" s="152"/>
      <c r="B393" s="174" t="str">
        <f>IFERROR(IF(ForbDraft!B406&lt;&gt;"",ForbDraft!B406,""),"")</f>
        <v/>
      </c>
      <c r="C393" s="189" t="str">
        <f>IFERROR(IF(ForbDraft!C406&lt;&gt;"",ForbDraft!C406,""),"")</f>
        <v/>
      </c>
      <c r="D393" s="135" t="str">
        <f>IFERROR(IF(ForbDraft!O406&lt;&gt;"",ForbDraft!O406,""),"")</f>
        <v/>
      </c>
      <c r="E393" s="190" t="str">
        <f>IFERROR(IF(ForbDraft!I406&lt;&gt;"",TEXT(ForbDraft!I406,"#,##0.00"),""),"")</f>
        <v/>
      </c>
      <c r="F393" s="191" t="str">
        <f>IFERROR(IF(ForbDraft!F406&lt;&gt;"",ForbDraft!F406,""),"")</f>
        <v/>
      </c>
      <c r="G393" s="135" t="str">
        <f>IFERROR(IF(ForbCalc!D391&lt;&gt;"",ForbCalc!D391,""),"")</f>
        <v/>
      </c>
      <c r="H393" s="192" t="str">
        <f>IFERROR(IF(ForbCalc!E391&lt;&gt;"",ForbCalc!E391,""),"")</f>
        <v/>
      </c>
    </row>
    <row r="394" spans="1:8" s="1" customFormat="1" x14ac:dyDescent="0.2">
      <c r="A394" s="152"/>
      <c r="B394" s="174" t="str">
        <f>IFERROR(IF(ForbDraft!B407&lt;&gt;"",ForbDraft!B407,""),"")</f>
        <v/>
      </c>
      <c r="C394" s="189" t="str">
        <f>IFERROR(IF(ForbDraft!C407&lt;&gt;"",ForbDraft!C407,""),"")</f>
        <v/>
      </c>
      <c r="D394" s="135" t="str">
        <f>IFERROR(IF(ForbDraft!O407&lt;&gt;"",ForbDraft!O407,""),"")</f>
        <v/>
      </c>
      <c r="E394" s="190" t="str">
        <f>IFERROR(IF(ForbDraft!I407&lt;&gt;"",TEXT(ForbDraft!I407,"#,##0.00"),""),"")</f>
        <v/>
      </c>
      <c r="F394" s="191" t="str">
        <f>IFERROR(IF(ForbDraft!F407&lt;&gt;"",ForbDraft!F407,""),"")</f>
        <v/>
      </c>
      <c r="G394" s="135" t="str">
        <f>IFERROR(IF(ForbCalc!D392&lt;&gt;"",ForbCalc!D392,""),"")</f>
        <v/>
      </c>
      <c r="H394" s="192" t="str">
        <f>IFERROR(IF(ForbCalc!E392&lt;&gt;"",ForbCalc!E392,""),"")</f>
        <v/>
      </c>
    </row>
    <row r="395" spans="1:8" s="1" customFormat="1" x14ac:dyDescent="0.2">
      <c r="A395" s="152"/>
      <c r="B395" s="174" t="str">
        <f>IFERROR(IF(ForbDraft!B408&lt;&gt;"",ForbDraft!B408,""),"")</f>
        <v/>
      </c>
      <c r="C395" s="189" t="str">
        <f>IFERROR(IF(ForbDraft!C408&lt;&gt;"",ForbDraft!C408,""),"")</f>
        <v/>
      </c>
      <c r="D395" s="135" t="str">
        <f>IFERROR(IF(ForbDraft!O408&lt;&gt;"",ForbDraft!O408,""),"")</f>
        <v/>
      </c>
      <c r="E395" s="190" t="str">
        <f>IFERROR(IF(ForbDraft!I408&lt;&gt;"",TEXT(ForbDraft!I408,"#,##0.00"),""),"")</f>
        <v/>
      </c>
      <c r="F395" s="191" t="str">
        <f>IFERROR(IF(ForbDraft!F408&lt;&gt;"",ForbDraft!F408,""),"")</f>
        <v/>
      </c>
      <c r="G395" s="135" t="str">
        <f>IFERROR(IF(ForbCalc!D393&lt;&gt;"",ForbCalc!D393,""),"")</f>
        <v/>
      </c>
      <c r="H395" s="192" t="str">
        <f>IFERROR(IF(ForbCalc!E393&lt;&gt;"",ForbCalc!E393,""),"")</f>
        <v/>
      </c>
    </row>
    <row r="396" spans="1:8" s="1" customFormat="1" x14ac:dyDescent="0.2">
      <c r="A396" s="152"/>
      <c r="B396" s="174" t="str">
        <f>IFERROR(IF(ForbDraft!B409&lt;&gt;"",ForbDraft!B409,""),"")</f>
        <v/>
      </c>
      <c r="C396" s="189" t="str">
        <f>IFERROR(IF(ForbDraft!C409&lt;&gt;"",ForbDraft!C409,""),"")</f>
        <v/>
      </c>
      <c r="D396" s="135" t="str">
        <f>IFERROR(IF(ForbDraft!O409&lt;&gt;"",ForbDraft!O409,""),"")</f>
        <v/>
      </c>
      <c r="E396" s="190" t="str">
        <f>IFERROR(IF(ForbDraft!I409&lt;&gt;"",TEXT(ForbDraft!I409,"#,##0.00"),""),"")</f>
        <v/>
      </c>
      <c r="F396" s="191" t="str">
        <f>IFERROR(IF(ForbDraft!F409&lt;&gt;"",ForbDraft!F409,""),"")</f>
        <v/>
      </c>
      <c r="G396" s="135" t="str">
        <f>IFERROR(IF(ForbCalc!D394&lt;&gt;"",ForbCalc!D394,""),"")</f>
        <v/>
      </c>
      <c r="H396" s="192" t="str">
        <f>IFERROR(IF(ForbCalc!E394&lt;&gt;"",ForbCalc!E394,""),"")</f>
        <v/>
      </c>
    </row>
    <row r="397" spans="1:8" s="1" customFormat="1" x14ac:dyDescent="0.2">
      <c r="A397" s="152"/>
      <c r="B397" s="174" t="str">
        <f>IFERROR(IF(ForbDraft!B410&lt;&gt;"",ForbDraft!B410,""),"")</f>
        <v/>
      </c>
      <c r="C397" s="189" t="str">
        <f>IFERROR(IF(ForbDraft!C410&lt;&gt;"",ForbDraft!C410,""),"")</f>
        <v/>
      </c>
      <c r="D397" s="135" t="str">
        <f>IFERROR(IF(ForbDraft!O410&lt;&gt;"",ForbDraft!O410,""),"")</f>
        <v/>
      </c>
      <c r="E397" s="190" t="str">
        <f>IFERROR(IF(ForbDraft!I410&lt;&gt;"",TEXT(ForbDraft!I410,"#,##0.00"),""),"")</f>
        <v/>
      </c>
      <c r="F397" s="191" t="str">
        <f>IFERROR(IF(ForbDraft!F410&lt;&gt;"",ForbDraft!F410,""),"")</f>
        <v/>
      </c>
      <c r="G397" s="135" t="str">
        <f>IFERROR(IF(ForbCalc!D395&lt;&gt;"",ForbCalc!D395,""),"")</f>
        <v/>
      </c>
      <c r="H397" s="192" t="str">
        <f>IFERROR(IF(ForbCalc!E395&lt;&gt;"",ForbCalc!E395,""),"")</f>
        <v/>
      </c>
    </row>
    <row r="398" spans="1:8" s="1" customFormat="1" x14ac:dyDescent="0.2">
      <c r="A398" s="152"/>
      <c r="B398" s="174" t="str">
        <f>IFERROR(IF(ForbDraft!B411&lt;&gt;"",ForbDraft!B411,""),"")</f>
        <v/>
      </c>
      <c r="C398" s="189" t="str">
        <f>IFERROR(IF(ForbDraft!C411&lt;&gt;"",ForbDraft!C411,""),"")</f>
        <v/>
      </c>
      <c r="D398" s="135" t="str">
        <f>IFERROR(IF(ForbDraft!O411&lt;&gt;"",ForbDraft!O411,""),"")</f>
        <v/>
      </c>
      <c r="E398" s="190" t="str">
        <f>IFERROR(IF(ForbDraft!I411&lt;&gt;"",TEXT(ForbDraft!I411,"#,##0.00"),""),"")</f>
        <v/>
      </c>
      <c r="F398" s="191" t="str">
        <f>IFERROR(IF(ForbDraft!F411&lt;&gt;"",ForbDraft!F411,""),"")</f>
        <v/>
      </c>
      <c r="G398" s="135" t="str">
        <f>IFERROR(IF(ForbCalc!D396&lt;&gt;"",ForbCalc!D396,""),"")</f>
        <v/>
      </c>
      <c r="H398" s="192" t="str">
        <f>IFERROR(IF(ForbCalc!E396&lt;&gt;"",ForbCalc!E396,""),"")</f>
        <v/>
      </c>
    </row>
    <row r="399" spans="1:8" s="1" customFormat="1" x14ac:dyDescent="0.2">
      <c r="A399" s="152"/>
      <c r="B399" s="174" t="str">
        <f>IFERROR(IF(ForbDraft!B412&lt;&gt;"",ForbDraft!B412,""),"")</f>
        <v/>
      </c>
      <c r="C399" s="189" t="str">
        <f>IFERROR(IF(ForbDraft!C412&lt;&gt;"",ForbDraft!C412,""),"")</f>
        <v/>
      </c>
      <c r="D399" s="135" t="str">
        <f>IFERROR(IF(ForbDraft!O412&lt;&gt;"",ForbDraft!O412,""),"")</f>
        <v/>
      </c>
      <c r="E399" s="190" t="str">
        <f>IFERROR(IF(ForbDraft!I412&lt;&gt;"",TEXT(ForbDraft!I412,"#,##0.00"),""),"")</f>
        <v/>
      </c>
      <c r="F399" s="191" t="str">
        <f>IFERROR(IF(ForbDraft!F412&lt;&gt;"",ForbDraft!F412,""),"")</f>
        <v/>
      </c>
      <c r="G399" s="135" t="str">
        <f>IFERROR(IF(ForbCalc!D397&lt;&gt;"",ForbCalc!D397,""),"")</f>
        <v/>
      </c>
      <c r="H399" s="192" t="str">
        <f>IFERROR(IF(ForbCalc!E397&lt;&gt;"",ForbCalc!E397,""),"")</f>
        <v/>
      </c>
    </row>
    <row r="400" spans="1:8" s="1" customFormat="1" x14ac:dyDescent="0.2">
      <c r="A400" s="152"/>
      <c r="B400" s="174" t="str">
        <f>IFERROR(IF(ForbDraft!B413&lt;&gt;"",ForbDraft!B413,""),"")</f>
        <v/>
      </c>
      <c r="C400" s="189" t="str">
        <f>IFERROR(IF(ForbDraft!C413&lt;&gt;"",ForbDraft!C413,""),"")</f>
        <v/>
      </c>
      <c r="D400" s="135" t="str">
        <f>IFERROR(IF(ForbDraft!O413&lt;&gt;"",ForbDraft!O413,""),"")</f>
        <v/>
      </c>
      <c r="E400" s="190" t="str">
        <f>IFERROR(IF(ForbDraft!I413&lt;&gt;"",TEXT(ForbDraft!I413,"#,##0.00"),""),"")</f>
        <v/>
      </c>
      <c r="F400" s="191" t="str">
        <f>IFERROR(IF(ForbDraft!F413&lt;&gt;"",ForbDraft!F413,""),"")</f>
        <v/>
      </c>
      <c r="G400" s="135" t="str">
        <f>IFERROR(IF(ForbCalc!D398&lt;&gt;"",ForbCalc!D398,""),"")</f>
        <v/>
      </c>
      <c r="H400" s="192" t="str">
        <f>IFERROR(IF(ForbCalc!E398&lt;&gt;"",ForbCalc!E398,""),"")</f>
        <v/>
      </c>
    </row>
    <row r="401" spans="1:8" s="1" customFormat="1" x14ac:dyDescent="0.2">
      <c r="A401" s="152"/>
      <c r="B401" s="174" t="str">
        <f>IFERROR(IF(ForbDraft!B414&lt;&gt;"",ForbDraft!B414,""),"")</f>
        <v/>
      </c>
      <c r="C401" s="189" t="str">
        <f>IFERROR(IF(ForbDraft!C414&lt;&gt;"",ForbDraft!C414,""),"")</f>
        <v/>
      </c>
      <c r="D401" s="135" t="str">
        <f>IFERROR(IF(ForbDraft!O414&lt;&gt;"",ForbDraft!O414,""),"")</f>
        <v/>
      </c>
      <c r="E401" s="190" t="str">
        <f>IFERROR(IF(ForbDraft!I414&lt;&gt;"",TEXT(ForbDraft!I414,"#,##0.00"),""),"")</f>
        <v/>
      </c>
      <c r="F401" s="191" t="str">
        <f>IFERROR(IF(ForbDraft!F414&lt;&gt;"",ForbDraft!F414,""),"")</f>
        <v/>
      </c>
      <c r="G401" s="135" t="str">
        <f>IFERROR(IF(ForbCalc!D399&lt;&gt;"",ForbCalc!D399,""),"")</f>
        <v/>
      </c>
      <c r="H401" s="192" t="str">
        <f>IFERROR(IF(ForbCalc!E399&lt;&gt;"",ForbCalc!E399,""),"")</f>
        <v/>
      </c>
    </row>
    <row r="402" spans="1:8" s="1" customFormat="1" x14ac:dyDescent="0.2">
      <c r="A402" s="152"/>
      <c r="B402" s="174" t="str">
        <f>IFERROR(IF(ForbDraft!B415&lt;&gt;"",ForbDraft!B415,""),"")</f>
        <v/>
      </c>
      <c r="C402" s="189" t="str">
        <f>IFERROR(IF(ForbDraft!C415&lt;&gt;"",ForbDraft!C415,""),"")</f>
        <v/>
      </c>
      <c r="D402" s="135" t="str">
        <f>IFERROR(IF(ForbDraft!O415&lt;&gt;"",ForbDraft!O415,""),"")</f>
        <v/>
      </c>
      <c r="E402" s="190" t="str">
        <f>IFERROR(IF(ForbDraft!I415&lt;&gt;"",TEXT(ForbDraft!I415,"#,##0.00"),""),"")</f>
        <v/>
      </c>
      <c r="F402" s="191" t="str">
        <f>IFERROR(IF(ForbDraft!F415&lt;&gt;"",ForbDraft!F415,""),"")</f>
        <v/>
      </c>
      <c r="G402" s="135" t="str">
        <f>IFERROR(IF(ForbCalc!D400&lt;&gt;"",ForbCalc!D400,""),"")</f>
        <v/>
      </c>
      <c r="H402" s="192" t="str">
        <f>IFERROR(IF(ForbCalc!E400&lt;&gt;"",ForbCalc!E400,""),"")</f>
        <v/>
      </c>
    </row>
    <row r="403" spans="1:8" s="1" customFormat="1" x14ac:dyDescent="0.2">
      <c r="A403" s="152"/>
      <c r="B403" s="174" t="str">
        <f>IFERROR(IF(ForbDraft!B416&lt;&gt;"",ForbDraft!B416,""),"")</f>
        <v/>
      </c>
      <c r="C403" s="189" t="str">
        <f>IFERROR(IF(ForbDraft!C416&lt;&gt;"",ForbDraft!C416,""),"")</f>
        <v/>
      </c>
      <c r="D403" s="135" t="str">
        <f>IFERROR(IF(ForbDraft!O416&lt;&gt;"",ForbDraft!O416,""),"")</f>
        <v/>
      </c>
      <c r="E403" s="190" t="str">
        <f>IFERROR(IF(ForbDraft!I416&lt;&gt;"",TEXT(ForbDraft!I416,"#,##0.00"),""),"")</f>
        <v/>
      </c>
      <c r="F403" s="191" t="str">
        <f>IFERROR(IF(ForbDraft!F416&lt;&gt;"",ForbDraft!F416,""),"")</f>
        <v/>
      </c>
      <c r="G403" s="135" t="str">
        <f>IFERROR(IF(ForbCalc!D401&lt;&gt;"",ForbCalc!D401,""),"")</f>
        <v/>
      </c>
      <c r="H403" s="192" t="str">
        <f>IFERROR(IF(ForbCalc!E401&lt;&gt;"",ForbCalc!E401,""),"")</f>
        <v/>
      </c>
    </row>
    <row r="404" spans="1:8" s="1" customFormat="1" x14ac:dyDescent="0.2">
      <c r="A404" s="152"/>
      <c r="B404" s="174" t="str">
        <f>IFERROR(IF(ForbDraft!B417&lt;&gt;"",ForbDraft!B417,""),"")</f>
        <v/>
      </c>
      <c r="C404" s="189" t="str">
        <f>IFERROR(IF(ForbDraft!C417&lt;&gt;"",ForbDraft!C417,""),"")</f>
        <v/>
      </c>
      <c r="D404" s="135" t="str">
        <f>IFERROR(IF(ForbDraft!O417&lt;&gt;"",ForbDraft!O417,""),"")</f>
        <v/>
      </c>
      <c r="E404" s="190" t="str">
        <f>IFERROR(IF(ForbDraft!I417&lt;&gt;"",TEXT(ForbDraft!I417,"#,##0.00"),""),"")</f>
        <v/>
      </c>
      <c r="F404" s="191" t="str">
        <f>IFERROR(IF(ForbDraft!F417&lt;&gt;"",ForbDraft!F417,""),"")</f>
        <v/>
      </c>
      <c r="G404" s="135" t="str">
        <f>IFERROR(IF(ForbCalc!D402&lt;&gt;"",ForbCalc!D402,""),"")</f>
        <v/>
      </c>
      <c r="H404" s="192" t="str">
        <f>IFERROR(IF(ForbCalc!E402&lt;&gt;"",ForbCalc!E402,""),"")</f>
        <v/>
      </c>
    </row>
    <row r="405" spans="1:8" s="1" customFormat="1" x14ac:dyDescent="0.2">
      <c r="A405" s="152"/>
      <c r="B405" s="174" t="str">
        <f>IFERROR(IF(ForbDraft!B418&lt;&gt;"",ForbDraft!B418,""),"")</f>
        <v/>
      </c>
      <c r="C405" s="189" t="str">
        <f>IFERROR(IF(ForbDraft!C418&lt;&gt;"",ForbDraft!C418,""),"")</f>
        <v/>
      </c>
      <c r="D405" s="135" t="str">
        <f>IFERROR(IF(ForbDraft!O418&lt;&gt;"",ForbDraft!O418,""),"")</f>
        <v/>
      </c>
      <c r="E405" s="190" t="str">
        <f>IFERROR(IF(ForbDraft!I418&lt;&gt;"",TEXT(ForbDraft!I418,"#,##0.00"),""),"")</f>
        <v/>
      </c>
      <c r="F405" s="191" t="str">
        <f>IFERROR(IF(ForbDraft!F418&lt;&gt;"",ForbDraft!F418,""),"")</f>
        <v/>
      </c>
      <c r="G405" s="135" t="str">
        <f>IFERROR(IF(ForbCalc!D403&lt;&gt;"",ForbCalc!D403,""),"")</f>
        <v/>
      </c>
      <c r="H405" s="192" t="str">
        <f>IFERROR(IF(ForbCalc!E403&lt;&gt;"",ForbCalc!E403,""),"")</f>
        <v/>
      </c>
    </row>
    <row r="406" spans="1:8" s="1" customFormat="1" x14ac:dyDescent="0.2">
      <c r="A406" s="152"/>
      <c r="B406" s="174" t="str">
        <f>IFERROR(IF(ForbDraft!B419&lt;&gt;"",ForbDraft!B419,""),"")</f>
        <v/>
      </c>
      <c r="C406" s="189" t="str">
        <f>IFERROR(IF(ForbDraft!C419&lt;&gt;"",ForbDraft!C419,""),"")</f>
        <v/>
      </c>
      <c r="D406" s="135" t="str">
        <f>IFERROR(IF(ForbDraft!O419&lt;&gt;"",ForbDraft!O419,""),"")</f>
        <v/>
      </c>
      <c r="E406" s="190" t="str">
        <f>IFERROR(IF(ForbDraft!I419&lt;&gt;"",TEXT(ForbDraft!I419,"#,##0.00"),""),"")</f>
        <v/>
      </c>
      <c r="F406" s="191" t="str">
        <f>IFERROR(IF(ForbDraft!F419&lt;&gt;"",ForbDraft!F419,""),"")</f>
        <v/>
      </c>
      <c r="G406" s="135" t="str">
        <f>IFERROR(IF(ForbCalc!D404&lt;&gt;"",ForbCalc!D404,""),"")</f>
        <v/>
      </c>
      <c r="H406" s="192" t="str">
        <f>IFERROR(IF(ForbCalc!E404&lt;&gt;"",ForbCalc!E404,""),"")</f>
        <v/>
      </c>
    </row>
    <row r="407" spans="1:8" s="1" customFormat="1" x14ac:dyDescent="0.2">
      <c r="A407" s="152"/>
      <c r="B407" s="174" t="str">
        <f>IFERROR(IF(ForbDraft!B420&lt;&gt;"",ForbDraft!B420,""),"")</f>
        <v/>
      </c>
      <c r="C407" s="189" t="str">
        <f>IFERROR(IF(ForbDraft!C420&lt;&gt;"",ForbDraft!C420,""),"")</f>
        <v/>
      </c>
      <c r="D407" s="135" t="str">
        <f>IFERROR(IF(ForbDraft!O420&lt;&gt;"",ForbDraft!O420,""),"")</f>
        <v/>
      </c>
      <c r="E407" s="190" t="str">
        <f>IFERROR(IF(ForbDraft!I420&lt;&gt;"",TEXT(ForbDraft!I420,"#,##0.00"),""),"")</f>
        <v/>
      </c>
      <c r="F407" s="191" t="str">
        <f>IFERROR(IF(ForbDraft!F420&lt;&gt;"",ForbDraft!F420,""),"")</f>
        <v/>
      </c>
      <c r="G407" s="135" t="str">
        <f>IFERROR(IF(ForbCalc!D405&lt;&gt;"",ForbCalc!D405,""),"")</f>
        <v/>
      </c>
      <c r="H407" s="192" t="str">
        <f>IFERROR(IF(ForbCalc!E405&lt;&gt;"",ForbCalc!E405,""),"")</f>
        <v/>
      </c>
    </row>
    <row r="408" spans="1:8" s="1" customFormat="1" x14ac:dyDescent="0.2">
      <c r="A408" s="152"/>
      <c r="B408" s="174" t="str">
        <f>IFERROR(IF(ForbDraft!B421&lt;&gt;"",ForbDraft!B421,""),"")</f>
        <v/>
      </c>
      <c r="C408" s="189" t="str">
        <f>IFERROR(IF(ForbDraft!C421&lt;&gt;"",ForbDraft!C421,""),"")</f>
        <v/>
      </c>
      <c r="D408" s="135" t="str">
        <f>IFERROR(IF(ForbDraft!O421&lt;&gt;"",ForbDraft!O421,""),"")</f>
        <v/>
      </c>
      <c r="E408" s="190" t="str">
        <f>IFERROR(IF(ForbDraft!I421&lt;&gt;"",TEXT(ForbDraft!I421,"#,##0.00"),""),"")</f>
        <v/>
      </c>
      <c r="F408" s="191" t="str">
        <f>IFERROR(IF(ForbDraft!F421&lt;&gt;"",ForbDraft!F421,""),"")</f>
        <v/>
      </c>
      <c r="G408" s="135" t="str">
        <f>IFERROR(IF(ForbCalc!D406&lt;&gt;"",ForbCalc!D406,""),"")</f>
        <v/>
      </c>
      <c r="H408" s="192" t="str">
        <f>IFERROR(IF(ForbCalc!E406&lt;&gt;"",ForbCalc!E406,""),"")</f>
        <v/>
      </c>
    </row>
    <row r="409" spans="1:8" s="1" customFormat="1" x14ac:dyDescent="0.2">
      <c r="A409" s="152"/>
      <c r="B409" s="174" t="str">
        <f>IFERROR(IF(ForbDraft!B422&lt;&gt;"",ForbDraft!B422,""),"")</f>
        <v/>
      </c>
      <c r="C409" s="189" t="str">
        <f>IFERROR(IF(ForbDraft!C422&lt;&gt;"",ForbDraft!C422,""),"")</f>
        <v/>
      </c>
      <c r="D409" s="135" t="str">
        <f>IFERROR(IF(ForbDraft!O422&lt;&gt;"",ForbDraft!O422,""),"")</f>
        <v/>
      </c>
      <c r="E409" s="190" t="str">
        <f>IFERROR(IF(ForbDraft!I422&lt;&gt;"",TEXT(ForbDraft!I422,"#,##0.00"),""),"")</f>
        <v/>
      </c>
      <c r="F409" s="191" t="str">
        <f>IFERROR(IF(ForbDraft!F422&lt;&gt;"",ForbDraft!F422,""),"")</f>
        <v/>
      </c>
      <c r="G409" s="135" t="str">
        <f>IFERROR(IF(ForbCalc!D407&lt;&gt;"",ForbCalc!D407,""),"")</f>
        <v/>
      </c>
      <c r="H409" s="192" t="str">
        <f>IFERROR(IF(ForbCalc!E407&lt;&gt;"",ForbCalc!E407,""),"")</f>
        <v/>
      </c>
    </row>
    <row r="410" spans="1:8" s="1" customFormat="1" x14ac:dyDescent="0.2">
      <c r="A410" s="152"/>
      <c r="B410" s="174" t="str">
        <f>IFERROR(IF(ForbDraft!B423&lt;&gt;"",ForbDraft!B423,""),"")</f>
        <v/>
      </c>
      <c r="C410" s="189" t="str">
        <f>IFERROR(IF(ForbDraft!C423&lt;&gt;"",ForbDraft!C423,""),"")</f>
        <v/>
      </c>
      <c r="D410" s="135" t="str">
        <f>IFERROR(IF(ForbDraft!O423&lt;&gt;"",ForbDraft!O423,""),"")</f>
        <v/>
      </c>
      <c r="E410" s="190" t="str">
        <f>IFERROR(IF(ForbDraft!I423&lt;&gt;"",TEXT(ForbDraft!I423,"#,##0.00"),""),"")</f>
        <v/>
      </c>
      <c r="F410" s="191" t="str">
        <f>IFERROR(IF(ForbDraft!F423&lt;&gt;"",ForbDraft!F423,""),"")</f>
        <v/>
      </c>
      <c r="G410" s="135" t="str">
        <f>IFERROR(IF(ForbCalc!D408&lt;&gt;"",ForbCalc!D408,""),"")</f>
        <v/>
      </c>
      <c r="H410" s="192" t="str">
        <f>IFERROR(IF(ForbCalc!E408&lt;&gt;"",ForbCalc!E408,""),"")</f>
        <v/>
      </c>
    </row>
    <row r="411" spans="1:8" s="1" customFormat="1" x14ac:dyDescent="0.2">
      <c r="A411" s="152"/>
      <c r="B411" s="174" t="str">
        <f>IFERROR(IF(ForbDraft!B424&lt;&gt;"",ForbDraft!B424,""),"")</f>
        <v/>
      </c>
      <c r="C411" s="189" t="str">
        <f>IFERROR(IF(ForbDraft!C424&lt;&gt;"",ForbDraft!C424,""),"")</f>
        <v/>
      </c>
      <c r="D411" s="135" t="str">
        <f>IFERROR(IF(ForbDraft!O424&lt;&gt;"",ForbDraft!O424,""),"")</f>
        <v/>
      </c>
      <c r="E411" s="190" t="str">
        <f>IFERROR(IF(ForbDraft!I424&lt;&gt;"",TEXT(ForbDraft!I424,"#,##0.00"),""),"")</f>
        <v/>
      </c>
      <c r="F411" s="191" t="str">
        <f>IFERROR(IF(ForbDraft!F424&lt;&gt;"",ForbDraft!F424,""),"")</f>
        <v/>
      </c>
      <c r="G411" s="135" t="str">
        <f>IFERROR(IF(ForbCalc!D409&lt;&gt;"",ForbCalc!D409,""),"")</f>
        <v/>
      </c>
      <c r="H411" s="192" t="str">
        <f>IFERROR(IF(ForbCalc!E409&lt;&gt;"",ForbCalc!E409,""),"")</f>
        <v/>
      </c>
    </row>
    <row r="412" spans="1:8" s="1" customFormat="1" x14ac:dyDescent="0.2">
      <c r="A412" s="152"/>
      <c r="B412" s="174" t="str">
        <f>IFERROR(IF(ForbDraft!B425&lt;&gt;"",ForbDraft!B425,""),"")</f>
        <v/>
      </c>
      <c r="C412" s="189" t="str">
        <f>IFERROR(IF(ForbDraft!C425&lt;&gt;"",ForbDraft!C425,""),"")</f>
        <v/>
      </c>
      <c r="D412" s="135" t="str">
        <f>IFERROR(IF(ForbDraft!O425&lt;&gt;"",ForbDraft!O425,""),"")</f>
        <v/>
      </c>
      <c r="E412" s="190" t="str">
        <f>IFERROR(IF(ForbDraft!I425&lt;&gt;"",TEXT(ForbDraft!I425,"#,##0.00"),""),"")</f>
        <v/>
      </c>
      <c r="F412" s="191" t="str">
        <f>IFERROR(IF(ForbDraft!F425&lt;&gt;"",ForbDraft!F425,""),"")</f>
        <v/>
      </c>
      <c r="G412" s="135" t="str">
        <f>IFERROR(IF(ForbCalc!D410&lt;&gt;"",ForbCalc!D410,""),"")</f>
        <v/>
      </c>
      <c r="H412" s="192" t="str">
        <f>IFERROR(IF(ForbCalc!E410&lt;&gt;"",ForbCalc!E410,""),"")</f>
        <v/>
      </c>
    </row>
    <row r="413" spans="1:8" s="1" customFormat="1" x14ac:dyDescent="0.2">
      <c r="A413" s="152"/>
      <c r="B413" s="174" t="str">
        <f>IFERROR(IF(ForbDraft!B426&lt;&gt;"",ForbDraft!B426,""),"")</f>
        <v/>
      </c>
      <c r="C413" s="189" t="str">
        <f>IFERROR(IF(ForbDraft!C426&lt;&gt;"",ForbDraft!C426,""),"")</f>
        <v/>
      </c>
      <c r="D413" s="135" t="str">
        <f>IFERROR(IF(ForbDraft!O426&lt;&gt;"",ForbDraft!O426,""),"")</f>
        <v/>
      </c>
      <c r="E413" s="190" t="str">
        <f>IFERROR(IF(ForbDraft!I426&lt;&gt;"",TEXT(ForbDraft!I426,"#,##0.00"),""),"")</f>
        <v/>
      </c>
      <c r="F413" s="191" t="str">
        <f>IFERROR(IF(ForbDraft!F426&lt;&gt;"",ForbDraft!F426,""),"")</f>
        <v/>
      </c>
      <c r="G413" s="135" t="str">
        <f>IFERROR(IF(ForbCalc!D411&lt;&gt;"",ForbCalc!D411,""),"")</f>
        <v/>
      </c>
      <c r="H413" s="192" t="str">
        <f>IFERROR(IF(ForbCalc!E411&lt;&gt;"",ForbCalc!E411,""),"")</f>
        <v/>
      </c>
    </row>
    <row r="414" spans="1:8" s="1" customFormat="1" x14ac:dyDescent="0.2">
      <c r="A414" s="152"/>
      <c r="B414" s="174" t="str">
        <f>IFERROR(IF(ForbDraft!B427&lt;&gt;"",ForbDraft!B427,""),"")</f>
        <v/>
      </c>
      <c r="C414" s="189" t="str">
        <f>IFERROR(IF(ForbDraft!C427&lt;&gt;"",ForbDraft!C427,""),"")</f>
        <v/>
      </c>
      <c r="D414" s="135" t="str">
        <f>IFERROR(IF(ForbDraft!O427&lt;&gt;"",ForbDraft!O427,""),"")</f>
        <v/>
      </c>
      <c r="E414" s="190" t="str">
        <f>IFERROR(IF(ForbDraft!I427&lt;&gt;"",TEXT(ForbDraft!I427,"#,##0.00"),""),"")</f>
        <v/>
      </c>
      <c r="F414" s="191" t="str">
        <f>IFERROR(IF(ForbDraft!F427&lt;&gt;"",ForbDraft!F427,""),"")</f>
        <v/>
      </c>
      <c r="G414" s="135" t="str">
        <f>IFERROR(IF(ForbCalc!D412&lt;&gt;"",ForbCalc!D412,""),"")</f>
        <v/>
      </c>
      <c r="H414" s="192" t="str">
        <f>IFERROR(IF(ForbCalc!E412&lt;&gt;"",ForbCalc!E412,""),"")</f>
        <v/>
      </c>
    </row>
    <row r="415" spans="1:8" s="1" customFormat="1" x14ac:dyDescent="0.2">
      <c r="A415" s="152"/>
      <c r="B415" s="174" t="str">
        <f>IFERROR(IF(ForbDraft!B428&lt;&gt;"",ForbDraft!B428,""),"")</f>
        <v/>
      </c>
      <c r="C415" s="189" t="str">
        <f>IFERROR(IF(ForbDraft!C428&lt;&gt;"",ForbDraft!C428,""),"")</f>
        <v/>
      </c>
      <c r="D415" s="135" t="str">
        <f>IFERROR(IF(ForbDraft!O428&lt;&gt;"",ForbDraft!O428,""),"")</f>
        <v/>
      </c>
      <c r="E415" s="190" t="str">
        <f>IFERROR(IF(ForbDraft!I428&lt;&gt;"",TEXT(ForbDraft!I428,"#,##0.00"),""),"")</f>
        <v/>
      </c>
      <c r="F415" s="191" t="str">
        <f>IFERROR(IF(ForbDraft!F428&lt;&gt;"",ForbDraft!F428,""),"")</f>
        <v/>
      </c>
      <c r="G415" s="135" t="str">
        <f>IFERROR(IF(ForbCalc!D413&lt;&gt;"",ForbCalc!D413,""),"")</f>
        <v/>
      </c>
      <c r="H415" s="192" t="str">
        <f>IFERROR(IF(ForbCalc!E413&lt;&gt;"",ForbCalc!E413,""),"")</f>
        <v/>
      </c>
    </row>
    <row r="416" spans="1:8" s="1" customFormat="1" x14ac:dyDescent="0.2">
      <c r="A416" s="152"/>
      <c r="B416" s="174" t="str">
        <f>IFERROR(IF(ForbDraft!B429&lt;&gt;"",ForbDraft!B429,""),"")</f>
        <v/>
      </c>
      <c r="C416" s="189" t="str">
        <f>IFERROR(IF(ForbDraft!C429&lt;&gt;"",ForbDraft!C429,""),"")</f>
        <v/>
      </c>
      <c r="D416" s="135" t="str">
        <f>IFERROR(IF(ForbDraft!O429&lt;&gt;"",ForbDraft!O429,""),"")</f>
        <v/>
      </c>
      <c r="E416" s="190" t="str">
        <f>IFERROR(IF(ForbDraft!I429&lt;&gt;"",TEXT(ForbDraft!I429,"#,##0.00"),""),"")</f>
        <v/>
      </c>
      <c r="F416" s="191" t="str">
        <f>IFERROR(IF(ForbDraft!F429&lt;&gt;"",ForbDraft!F429,""),"")</f>
        <v/>
      </c>
      <c r="G416" s="135" t="str">
        <f>IFERROR(IF(ForbCalc!D414&lt;&gt;"",ForbCalc!D414,""),"")</f>
        <v/>
      </c>
      <c r="H416" s="192" t="str">
        <f>IFERROR(IF(ForbCalc!E414&lt;&gt;"",ForbCalc!E414,""),"")</f>
        <v/>
      </c>
    </row>
    <row r="417" spans="1:8" s="1" customFormat="1" x14ac:dyDescent="0.2">
      <c r="A417" s="152"/>
      <c r="B417" s="174" t="str">
        <f>IFERROR(IF(ForbDraft!B430&lt;&gt;"",ForbDraft!B430,""),"")</f>
        <v/>
      </c>
      <c r="C417" s="189" t="str">
        <f>IFERROR(IF(ForbDraft!C430&lt;&gt;"",ForbDraft!C430,""),"")</f>
        <v/>
      </c>
      <c r="D417" s="135" t="str">
        <f>IFERROR(IF(ForbDraft!O430&lt;&gt;"",ForbDraft!O430,""),"")</f>
        <v/>
      </c>
      <c r="E417" s="190" t="str">
        <f>IFERROR(IF(ForbDraft!I430&lt;&gt;"",TEXT(ForbDraft!I430,"#,##0.00"),""),"")</f>
        <v/>
      </c>
      <c r="F417" s="191" t="str">
        <f>IFERROR(IF(ForbDraft!F430&lt;&gt;"",ForbDraft!F430,""),"")</f>
        <v/>
      </c>
      <c r="G417" s="135" t="str">
        <f>IFERROR(IF(ForbCalc!D415&lt;&gt;"",ForbCalc!D415,""),"")</f>
        <v/>
      </c>
      <c r="H417" s="192" t="str">
        <f>IFERROR(IF(ForbCalc!E415&lt;&gt;"",ForbCalc!E415,""),"")</f>
        <v/>
      </c>
    </row>
    <row r="418" spans="1:8" s="1" customFormat="1" x14ac:dyDescent="0.2">
      <c r="A418" s="152"/>
      <c r="B418" s="174" t="str">
        <f>IFERROR(IF(ForbDraft!B431&lt;&gt;"",ForbDraft!B431,""),"")</f>
        <v/>
      </c>
      <c r="C418" s="189" t="str">
        <f>IFERROR(IF(ForbDraft!C431&lt;&gt;"",ForbDraft!C431,""),"")</f>
        <v/>
      </c>
      <c r="D418" s="135" t="str">
        <f>IFERROR(IF(ForbDraft!O431&lt;&gt;"",ForbDraft!O431,""),"")</f>
        <v/>
      </c>
      <c r="E418" s="190" t="str">
        <f>IFERROR(IF(ForbDraft!I431&lt;&gt;"",TEXT(ForbDraft!I431,"#,##0.00"),""),"")</f>
        <v/>
      </c>
      <c r="F418" s="191" t="str">
        <f>IFERROR(IF(ForbDraft!F431&lt;&gt;"",ForbDraft!F431,""),"")</f>
        <v/>
      </c>
      <c r="G418" s="135" t="str">
        <f>IFERROR(IF(ForbCalc!D416&lt;&gt;"",ForbCalc!D416,""),"")</f>
        <v/>
      </c>
      <c r="H418" s="192" t="str">
        <f>IFERROR(IF(ForbCalc!E416&lt;&gt;"",ForbCalc!E416,""),"")</f>
        <v/>
      </c>
    </row>
    <row r="419" spans="1:8" s="1" customFormat="1" x14ac:dyDescent="0.2">
      <c r="A419" s="152"/>
      <c r="B419" s="174" t="str">
        <f>IFERROR(IF(ForbDraft!B432&lt;&gt;"",ForbDraft!B432,""),"")</f>
        <v/>
      </c>
      <c r="C419" s="189" t="str">
        <f>IFERROR(IF(ForbDraft!C432&lt;&gt;"",ForbDraft!C432,""),"")</f>
        <v/>
      </c>
      <c r="D419" s="135" t="str">
        <f>IFERROR(IF(ForbDraft!O432&lt;&gt;"",ForbDraft!O432,""),"")</f>
        <v/>
      </c>
      <c r="E419" s="190" t="str">
        <f>IFERROR(IF(ForbDraft!I432&lt;&gt;"",TEXT(ForbDraft!I432,"#,##0.00"),""),"")</f>
        <v/>
      </c>
      <c r="F419" s="191" t="str">
        <f>IFERROR(IF(ForbDraft!F432&lt;&gt;"",ForbDraft!F432,""),"")</f>
        <v/>
      </c>
      <c r="G419" s="135" t="str">
        <f>IFERROR(IF(ForbCalc!D417&lt;&gt;"",ForbCalc!D417,""),"")</f>
        <v/>
      </c>
      <c r="H419" s="192" t="str">
        <f>IFERROR(IF(ForbCalc!E417&lt;&gt;"",ForbCalc!E417,""),"")</f>
        <v/>
      </c>
    </row>
    <row r="420" spans="1:8" s="1" customFormat="1" x14ac:dyDescent="0.2">
      <c r="A420" s="152"/>
      <c r="B420" s="174" t="str">
        <f>IFERROR(IF(ForbDraft!B433&lt;&gt;"",ForbDraft!B433,""),"")</f>
        <v/>
      </c>
      <c r="C420" s="189" t="str">
        <f>IFERROR(IF(ForbDraft!C433&lt;&gt;"",ForbDraft!C433,""),"")</f>
        <v/>
      </c>
      <c r="D420" s="135" t="str">
        <f>IFERROR(IF(ForbDraft!O433&lt;&gt;"",ForbDraft!O433,""),"")</f>
        <v/>
      </c>
      <c r="E420" s="190" t="str">
        <f>IFERROR(IF(ForbDraft!I433&lt;&gt;"",TEXT(ForbDraft!I433,"#,##0.00"),""),"")</f>
        <v/>
      </c>
      <c r="F420" s="191" t="str">
        <f>IFERROR(IF(ForbDraft!F433&lt;&gt;"",ForbDraft!F433,""),"")</f>
        <v/>
      </c>
      <c r="G420" s="135" t="str">
        <f>IFERROR(IF(ForbCalc!D418&lt;&gt;"",ForbCalc!D418,""),"")</f>
        <v/>
      </c>
      <c r="H420" s="192" t="str">
        <f>IFERROR(IF(ForbCalc!E418&lt;&gt;"",ForbCalc!E418,""),"")</f>
        <v/>
      </c>
    </row>
    <row r="421" spans="1:8" s="1" customFormat="1" x14ac:dyDescent="0.2">
      <c r="A421" s="152"/>
      <c r="B421" s="174" t="str">
        <f>IFERROR(IF(ForbDraft!B434&lt;&gt;"",ForbDraft!B434,""),"")</f>
        <v/>
      </c>
      <c r="C421" s="189" t="str">
        <f>IFERROR(IF(ForbDraft!C434&lt;&gt;"",ForbDraft!C434,""),"")</f>
        <v/>
      </c>
      <c r="D421" s="135" t="str">
        <f>IFERROR(IF(ForbDraft!O434&lt;&gt;"",ForbDraft!O434,""),"")</f>
        <v/>
      </c>
      <c r="E421" s="190" t="str">
        <f>IFERROR(IF(ForbDraft!I434&lt;&gt;"",TEXT(ForbDraft!I434,"#,##0.00"),""),"")</f>
        <v/>
      </c>
      <c r="F421" s="191" t="str">
        <f>IFERROR(IF(ForbDraft!F434&lt;&gt;"",ForbDraft!F434,""),"")</f>
        <v/>
      </c>
      <c r="G421" s="135" t="str">
        <f>IFERROR(IF(ForbCalc!D419&lt;&gt;"",ForbCalc!D419,""),"")</f>
        <v/>
      </c>
      <c r="H421" s="192" t="str">
        <f>IFERROR(IF(ForbCalc!E419&lt;&gt;"",ForbCalc!E419,""),"")</f>
        <v/>
      </c>
    </row>
    <row r="422" spans="1:8" s="1" customFormat="1" x14ac:dyDescent="0.2">
      <c r="A422" s="152"/>
      <c r="B422" s="174" t="str">
        <f>IFERROR(IF(ForbDraft!B435&lt;&gt;"",ForbDraft!B435,""),"")</f>
        <v/>
      </c>
      <c r="C422" s="189" t="str">
        <f>IFERROR(IF(ForbDraft!C435&lt;&gt;"",ForbDraft!C435,""),"")</f>
        <v/>
      </c>
      <c r="D422" s="135" t="str">
        <f>IFERROR(IF(ForbDraft!O435&lt;&gt;"",ForbDraft!O435,""),"")</f>
        <v/>
      </c>
      <c r="E422" s="190" t="str">
        <f>IFERROR(IF(ForbDraft!I435&lt;&gt;"",TEXT(ForbDraft!I435,"#,##0.00"),""),"")</f>
        <v/>
      </c>
      <c r="F422" s="191" t="str">
        <f>IFERROR(IF(ForbDraft!F435&lt;&gt;"",ForbDraft!F435,""),"")</f>
        <v/>
      </c>
      <c r="G422" s="135" t="str">
        <f>IFERROR(IF(ForbCalc!D420&lt;&gt;"",ForbCalc!D420,""),"")</f>
        <v/>
      </c>
      <c r="H422" s="192" t="str">
        <f>IFERROR(IF(ForbCalc!E420&lt;&gt;"",ForbCalc!E420,""),"")</f>
        <v/>
      </c>
    </row>
    <row r="423" spans="1:8" s="1" customFormat="1" x14ac:dyDescent="0.2">
      <c r="A423" s="152"/>
      <c r="B423" s="174" t="str">
        <f>IFERROR(IF(ForbDraft!B436&lt;&gt;"",ForbDraft!B436,""),"")</f>
        <v/>
      </c>
      <c r="C423" s="189" t="str">
        <f>IFERROR(IF(ForbDraft!C436&lt;&gt;"",ForbDraft!C436,""),"")</f>
        <v/>
      </c>
      <c r="D423" s="135" t="str">
        <f>IFERROR(IF(ForbDraft!O436&lt;&gt;"",ForbDraft!O436,""),"")</f>
        <v/>
      </c>
      <c r="E423" s="190" t="str">
        <f>IFERROR(IF(ForbDraft!I436&lt;&gt;"",TEXT(ForbDraft!I436,"#,##0.00"),""),"")</f>
        <v/>
      </c>
      <c r="F423" s="191" t="str">
        <f>IFERROR(IF(ForbDraft!F436&lt;&gt;"",ForbDraft!F436,""),"")</f>
        <v/>
      </c>
      <c r="G423" s="135" t="str">
        <f>IFERROR(IF(ForbCalc!D421&lt;&gt;"",ForbCalc!D421,""),"")</f>
        <v/>
      </c>
      <c r="H423" s="192" t="str">
        <f>IFERROR(IF(ForbCalc!E421&lt;&gt;"",ForbCalc!E421,""),"")</f>
        <v/>
      </c>
    </row>
    <row r="424" spans="1:8" s="1" customFormat="1" x14ac:dyDescent="0.2">
      <c r="A424" s="152"/>
      <c r="B424" s="174" t="str">
        <f>IFERROR(IF(ForbDraft!B437&lt;&gt;"",ForbDraft!B437,""),"")</f>
        <v/>
      </c>
      <c r="C424" s="189" t="str">
        <f>IFERROR(IF(ForbDraft!C437&lt;&gt;"",ForbDraft!C437,""),"")</f>
        <v/>
      </c>
      <c r="D424" s="135" t="str">
        <f>IFERROR(IF(ForbDraft!O437&lt;&gt;"",ForbDraft!O437,""),"")</f>
        <v/>
      </c>
      <c r="E424" s="190" t="str">
        <f>IFERROR(IF(ForbDraft!I437&lt;&gt;"",TEXT(ForbDraft!I437,"#,##0.00"),""),"")</f>
        <v/>
      </c>
      <c r="F424" s="191" t="str">
        <f>IFERROR(IF(ForbDraft!F437&lt;&gt;"",ForbDraft!F437,""),"")</f>
        <v/>
      </c>
      <c r="G424" s="135" t="str">
        <f>IFERROR(IF(ForbCalc!D422&lt;&gt;"",ForbCalc!D422,""),"")</f>
        <v/>
      </c>
      <c r="H424" s="192" t="str">
        <f>IFERROR(IF(ForbCalc!E422&lt;&gt;"",ForbCalc!E422,""),"")</f>
        <v/>
      </c>
    </row>
    <row r="425" spans="1:8" s="1" customFormat="1" x14ac:dyDescent="0.2">
      <c r="A425" s="152"/>
      <c r="B425" s="174" t="str">
        <f>IFERROR(IF(ForbDraft!B438&lt;&gt;"",ForbDraft!B438,""),"")</f>
        <v/>
      </c>
      <c r="C425" s="189" t="str">
        <f>IFERROR(IF(ForbDraft!C438&lt;&gt;"",ForbDraft!C438,""),"")</f>
        <v/>
      </c>
      <c r="D425" s="135" t="str">
        <f>IFERROR(IF(ForbDraft!O438&lt;&gt;"",ForbDraft!O438,""),"")</f>
        <v/>
      </c>
      <c r="E425" s="190" t="str">
        <f>IFERROR(IF(ForbDraft!I438&lt;&gt;"",TEXT(ForbDraft!I438,"#,##0.00"),""),"")</f>
        <v/>
      </c>
      <c r="F425" s="191" t="str">
        <f>IFERROR(IF(ForbDraft!F438&lt;&gt;"",ForbDraft!F438,""),"")</f>
        <v/>
      </c>
      <c r="G425" s="135" t="str">
        <f>IFERROR(IF(ForbCalc!D423&lt;&gt;"",ForbCalc!D423,""),"")</f>
        <v/>
      </c>
      <c r="H425" s="192" t="str">
        <f>IFERROR(IF(ForbCalc!E423&lt;&gt;"",ForbCalc!E423,""),"")</f>
        <v/>
      </c>
    </row>
    <row r="426" spans="1:8" s="1" customFormat="1" x14ac:dyDescent="0.2">
      <c r="A426" s="152"/>
      <c r="B426" s="174" t="str">
        <f>IFERROR(IF(ForbDraft!B439&lt;&gt;"",ForbDraft!B439,""),"")</f>
        <v/>
      </c>
      <c r="C426" s="189" t="str">
        <f>IFERROR(IF(ForbDraft!C439&lt;&gt;"",ForbDraft!C439,""),"")</f>
        <v/>
      </c>
      <c r="D426" s="135" t="str">
        <f>IFERROR(IF(ForbDraft!O439&lt;&gt;"",ForbDraft!O439,""),"")</f>
        <v/>
      </c>
      <c r="E426" s="190" t="str">
        <f>IFERROR(IF(ForbDraft!I439&lt;&gt;"",TEXT(ForbDraft!I439,"#,##0.00"),""),"")</f>
        <v/>
      </c>
      <c r="F426" s="191" t="str">
        <f>IFERROR(IF(ForbDraft!F439&lt;&gt;"",ForbDraft!F439,""),"")</f>
        <v/>
      </c>
      <c r="G426" s="135" t="str">
        <f>IFERROR(IF(ForbCalc!D424&lt;&gt;"",ForbCalc!D424,""),"")</f>
        <v/>
      </c>
      <c r="H426" s="192" t="str">
        <f>IFERROR(IF(ForbCalc!E424&lt;&gt;"",ForbCalc!E424,""),"")</f>
        <v/>
      </c>
    </row>
    <row r="427" spans="1:8" s="1" customFormat="1" x14ac:dyDescent="0.2">
      <c r="A427" s="152"/>
      <c r="B427" s="174" t="str">
        <f>IFERROR(IF(ForbDraft!B440&lt;&gt;"",ForbDraft!B440,""),"")</f>
        <v/>
      </c>
      <c r="C427" s="189" t="str">
        <f>IFERROR(IF(ForbDraft!C440&lt;&gt;"",ForbDraft!C440,""),"")</f>
        <v/>
      </c>
      <c r="D427" s="135" t="str">
        <f>IFERROR(IF(ForbDraft!O440&lt;&gt;"",ForbDraft!O440,""),"")</f>
        <v/>
      </c>
      <c r="E427" s="190" t="str">
        <f>IFERROR(IF(ForbDraft!I440&lt;&gt;"",TEXT(ForbDraft!I440,"#,##0.00"),""),"")</f>
        <v/>
      </c>
      <c r="F427" s="191" t="str">
        <f>IFERROR(IF(ForbDraft!F440&lt;&gt;"",ForbDraft!F440,""),"")</f>
        <v/>
      </c>
      <c r="G427" s="135" t="str">
        <f>IFERROR(IF(ForbCalc!D425&lt;&gt;"",ForbCalc!D425,""),"")</f>
        <v/>
      </c>
      <c r="H427" s="192" t="str">
        <f>IFERROR(IF(ForbCalc!E425&lt;&gt;"",ForbCalc!E425,""),"")</f>
        <v/>
      </c>
    </row>
    <row r="428" spans="1:8" s="1" customFormat="1" x14ac:dyDescent="0.2">
      <c r="A428" s="152"/>
      <c r="B428" s="174" t="str">
        <f>IFERROR(IF(ForbDraft!B441&lt;&gt;"",ForbDraft!B441,""),"")</f>
        <v/>
      </c>
      <c r="C428" s="189" t="str">
        <f>IFERROR(IF(ForbDraft!C441&lt;&gt;"",ForbDraft!C441,""),"")</f>
        <v/>
      </c>
      <c r="D428" s="135" t="str">
        <f>IFERROR(IF(ForbDraft!O441&lt;&gt;"",ForbDraft!O441,""),"")</f>
        <v/>
      </c>
      <c r="E428" s="190" t="str">
        <f>IFERROR(IF(ForbDraft!I441&lt;&gt;"",TEXT(ForbDraft!I441,"#,##0.00"),""),"")</f>
        <v/>
      </c>
      <c r="F428" s="191" t="str">
        <f>IFERROR(IF(ForbDraft!F441&lt;&gt;"",ForbDraft!F441,""),"")</f>
        <v/>
      </c>
      <c r="G428" s="135" t="str">
        <f>IFERROR(IF(ForbCalc!D426&lt;&gt;"",ForbCalc!D426,""),"")</f>
        <v/>
      </c>
      <c r="H428" s="192" t="str">
        <f>IFERROR(IF(ForbCalc!E426&lt;&gt;"",ForbCalc!E426,""),"")</f>
        <v/>
      </c>
    </row>
    <row r="429" spans="1:8" s="1" customFormat="1" x14ac:dyDescent="0.2">
      <c r="A429" s="152"/>
      <c r="B429" s="174" t="str">
        <f>IFERROR(IF(ForbDraft!B442&lt;&gt;"",ForbDraft!B442,""),"")</f>
        <v/>
      </c>
      <c r="C429" s="189" t="str">
        <f>IFERROR(IF(ForbDraft!C442&lt;&gt;"",ForbDraft!C442,""),"")</f>
        <v/>
      </c>
      <c r="D429" s="135" t="str">
        <f>IFERROR(IF(ForbDraft!O442&lt;&gt;"",ForbDraft!O442,""),"")</f>
        <v/>
      </c>
      <c r="E429" s="190" t="str">
        <f>IFERROR(IF(ForbDraft!I442&lt;&gt;"",TEXT(ForbDraft!I442,"#,##0.00"),""),"")</f>
        <v/>
      </c>
      <c r="F429" s="191" t="str">
        <f>IFERROR(IF(ForbDraft!F442&lt;&gt;"",ForbDraft!F442,""),"")</f>
        <v/>
      </c>
      <c r="G429" s="135" t="str">
        <f>IFERROR(IF(ForbCalc!D427&lt;&gt;"",ForbCalc!D427,""),"")</f>
        <v/>
      </c>
      <c r="H429" s="192" t="str">
        <f>IFERROR(IF(ForbCalc!E427&lt;&gt;"",ForbCalc!E427,""),"")</f>
        <v/>
      </c>
    </row>
    <row r="430" spans="1:8" s="1" customFormat="1" x14ac:dyDescent="0.2">
      <c r="A430" s="152"/>
      <c r="B430" s="174" t="str">
        <f>IFERROR(IF(ForbDraft!B443&lt;&gt;"",ForbDraft!B443,""),"")</f>
        <v/>
      </c>
      <c r="C430" s="189" t="str">
        <f>IFERROR(IF(ForbDraft!C443&lt;&gt;"",ForbDraft!C443,""),"")</f>
        <v/>
      </c>
      <c r="D430" s="135" t="str">
        <f>IFERROR(IF(ForbDraft!O443&lt;&gt;"",ForbDraft!O443,""),"")</f>
        <v/>
      </c>
      <c r="E430" s="190" t="str">
        <f>IFERROR(IF(ForbDraft!I443&lt;&gt;"",TEXT(ForbDraft!I443,"#,##0.00"),""),"")</f>
        <v/>
      </c>
      <c r="F430" s="191" t="str">
        <f>IFERROR(IF(ForbDraft!F443&lt;&gt;"",ForbDraft!F443,""),"")</f>
        <v/>
      </c>
      <c r="G430" s="135" t="str">
        <f>IFERROR(IF(ForbCalc!D428&lt;&gt;"",ForbCalc!D428,""),"")</f>
        <v/>
      </c>
      <c r="H430" s="192" t="str">
        <f>IFERROR(IF(ForbCalc!E428&lt;&gt;"",ForbCalc!E428,""),"")</f>
        <v/>
      </c>
    </row>
    <row r="431" spans="1:8" s="1" customFormat="1" x14ac:dyDescent="0.2">
      <c r="A431" s="152"/>
      <c r="B431" s="174" t="str">
        <f>IFERROR(IF(ForbDraft!B444&lt;&gt;"",ForbDraft!B444,""),"")</f>
        <v/>
      </c>
      <c r="C431" s="189" t="str">
        <f>IFERROR(IF(ForbDraft!C444&lt;&gt;"",ForbDraft!C444,""),"")</f>
        <v/>
      </c>
      <c r="D431" s="135" t="str">
        <f>IFERROR(IF(ForbDraft!O444&lt;&gt;"",ForbDraft!O444,""),"")</f>
        <v/>
      </c>
      <c r="E431" s="190" t="str">
        <f>IFERROR(IF(ForbDraft!I444&lt;&gt;"",TEXT(ForbDraft!I444,"#,##0.00"),""),"")</f>
        <v/>
      </c>
      <c r="F431" s="191" t="str">
        <f>IFERROR(IF(ForbDraft!F444&lt;&gt;"",ForbDraft!F444,""),"")</f>
        <v/>
      </c>
      <c r="G431" s="135" t="str">
        <f>IFERROR(IF(ForbCalc!D429&lt;&gt;"",ForbCalc!D429,""),"")</f>
        <v/>
      </c>
      <c r="H431" s="192" t="str">
        <f>IFERROR(IF(ForbCalc!E429&lt;&gt;"",ForbCalc!E429,""),"")</f>
        <v/>
      </c>
    </row>
    <row r="432" spans="1:8" s="1" customFormat="1" x14ac:dyDescent="0.2">
      <c r="A432" s="152"/>
      <c r="B432" s="174" t="str">
        <f>IFERROR(IF(ForbDraft!B445&lt;&gt;"",ForbDraft!B445,""),"")</f>
        <v/>
      </c>
      <c r="C432" s="189" t="str">
        <f>IFERROR(IF(ForbDraft!C445&lt;&gt;"",ForbDraft!C445,""),"")</f>
        <v/>
      </c>
      <c r="D432" s="135" t="str">
        <f>IFERROR(IF(ForbDraft!O445&lt;&gt;"",ForbDraft!O445,""),"")</f>
        <v/>
      </c>
      <c r="E432" s="190" t="str">
        <f>IFERROR(IF(ForbDraft!I445&lt;&gt;"",TEXT(ForbDraft!I445,"#,##0.00"),""),"")</f>
        <v/>
      </c>
      <c r="F432" s="191" t="str">
        <f>IFERROR(IF(ForbDraft!F445&lt;&gt;"",ForbDraft!F445,""),"")</f>
        <v/>
      </c>
      <c r="G432" s="135" t="str">
        <f>IFERROR(IF(ForbCalc!D430&lt;&gt;"",ForbCalc!D430,""),"")</f>
        <v/>
      </c>
      <c r="H432" s="192" t="str">
        <f>IFERROR(IF(ForbCalc!E430&lt;&gt;"",ForbCalc!E430,""),"")</f>
        <v/>
      </c>
    </row>
    <row r="433" spans="1:8" s="1" customFormat="1" x14ac:dyDescent="0.2">
      <c r="A433" s="152"/>
      <c r="B433" s="174" t="str">
        <f>IFERROR(IF(ForbDraft!B446&lt;&gt;"",ForbDraft!B446,""),"")</f>
        <v/>
      </c>
      <c r="C433" s="189" t="str">
        <f>IFERROR(IF(ForbDraft!C446&lt;&gt;"",ForbDraft!C446,""),"")</f>
        <v/>
      </c>
      <c r="D433" s="135" t="str">
        <f>IFERROR(IF(ForbDraft!O446&lt;&gt;"",ForbDraft!O446,""),"")</f>
        <v/>
      </c>
      <c r="E433" s="190" t="str">
        <f>IFERROR(IF(ForbDraft!I446&lt;&gt;"",TEXT(ForbDraft!I446,"#,##0.00"),""),"")</f>
        <v/>
      </c>
      <c r="F433" s="191" t="str">
        <f>IFERROR(IF(ForbDraft!F446&lt;&gt;"",ForbDraft!F446,""),"")</f>
        <v/>
      </c>
      <c r="G433" s="135" t="str">
        <f>IFERROR(IF(ForbCalc!D431&lt;&gt;"",ForbCalc!D431,""),"")</f>
        <v/>
      </c>
      <c r="H433" s="192" t="str">
        <f>IFERROR(IF(ForbCalc!E431&lt;&gt;"",ForbCalc!E431,""),"")</f>
        <v/>
      </c>
    </row>
    <row r="434" spans="1:8" s="1" customFormat="1" x14ac:dyDescent="0.2">
      <c r="A434" s="152"/>
      <c r="B434" s="174" t="str">
        <f>IFERROR(IF(ForbDraft!B447&lt;&gt;"",ForbDraft!B447,""),"")</f>
        <v/>
      </c>
      <c r="C434" s="189" t="str">
        <f>IFERROR(IF(ForbDraft!C447&lt;&gt;"",ForbDraft!C447,""),"")</f>
        <v/>
      </c>
      <c r="D434" s="135" t="str">
        <f>IFERROR(IF(ForbDraft!O447&lt;&gt;"",ForbDraft!O447,""),"")</f>
        <v/>
      </c>
      <c r="E434" s="190" t="str">
        <f>IFERROR(IF(ForbDraft!I447&lt;&gt;"",TEXT(ForbDraft!I447,"#,##0.00"),""),"")</f>
        <v/>
      </c>
      <c r="F434" s="191" t="str">
        <f>IFERROR(IF(ForbDraft!F447&lt;&gt;"",ForbDraft!F447,""),"")</f>
        <v/>
      </c>
      <c r="G434" s="135" t="str">
        <f>IFERROR(IF(ForbCalc!D432&lt;&gt;"",ForbCalc!D432,""),"")</f>
        <v/>
      </c>
      <c r="H434" s="192" t="str">
        <f>IFERROR(IF(ForbCalc!E432&lt;&gt;"",ForbCalc!E432,""),"")</f>
        <v/>
      </c>
    </row>
    <row r="435" spans="1:8" s="1" customFormat="1" x14ac:dyDescent="0.2">
      <c r="A435" s="152"/>
      <c r="B435" s="174" t="str">
        <f>IFERROR(IF(ForbDraft!B448&lt;&gt;"",ForbDraft!B448,""),"")</f>
        <v/>
      </c>
      <c r="C435" s="189" t="str">
        <f>IFERROR(IF(ForbDraft!C448&lt;&gt;"",ForbDraft!C448,""),"")</f>
        <v/>
      </c>
      <c r="D435" s="135" t="str">
        <f>IFERROR(IF(ForbDraft!O448&lt;&gt;"",ForbDraft!O448,""),"")</f>
        <v/>
      </c>
      <c r="E435" s="190" t="str">
        <f>IFERROR(IF(ForbDraft!I448&lt;&gt;"",TEXT(ForbDraft!I448,"#,##0.00"),""),"")</f>
        <v/>
      </c>
      <c r="F435" s="191" t="str">
        <f>IFERROR(IF(ForbDraft!F448&lt;&gt;"",ForbDraft!F448,""),"")</f>
        <v/>
      </c>
      <c r="G435" s="135" t="str">
        <f>IFERROR(IF(ForbCalc!D433&lt;&gt;"",ForbCalc!D433,""),"")</f>
        <v/>
      </c>
      <c r="H435" s="192" t="str">
        <f>IFERROR(IF(ForbCalc!E433&lt;&gt;"",ForbCalc!E433,""),"")</f>
        <v/>
      </c>
    </row>
    <row r="436" spans="1:8" s="1" customFormat="1" x14ac:dyDescent="0.2">
      <c r="A436" s="152"/>
      <c r="B436" s="174" t="str">
        <f>IFERROR(IF(ForbDraft!B449&lt;&gt;"",ForbDraft!B449,""),"")</f>
        <v/>
      </c>
      <c r="C436" s="189" t="str">
        <f>IFERROR(IF(ForbDraft!C449&lt;&gt;"",ForbDraft!C449,""),"")</f>
        <v/>
      </c>
      <c r="D436" s="135" t="str">
        <f>IFERROR(IF(ForbDraft!O449&lt;&gt;"",ForbDraft!O449,""),"")</f>
        <v/>
      </c>
      <c r="E436" s="190" t="str">
        <f>IFERROR(IF(ForbDraft!I449&lt;&gt;"",TEXT(ForbDraft!I449,"#,##0.00"),""),"")</f>
        <v/>
      </c>
      <c r="F436" s="191" t="str">
        <f>IFERROR(IF(ForbDraft!F449&lt;&gt;"",ForbDraft!F449,""),"")</f>
        <v/>
      </c>
      <c r="G436" s="135" t="str">
        <f>IFERROR(IF(ForbCalc!D434&lt;&gt;"",ForbCalc!D434,""),"")</f>
        <v/>
      </c>
      <c r="H436" s="192" t="str">
        <f>IFERROR(IF(ForbCalc!E434&lt;&gt;"",ForbCalc!E434,""),"")</f>
        <v/>
      </c>
    </row>
    <row r="437" spans="1:8" s="1" customFormat="1" x14ac:dyDescent="0.2">
      <c r="A437" s="152"/>
      <c r="B437" s="174" t="str">
        <f>IFERROR(IF(ForbDraft!B450&lt;&gt;"",ForbDraft!B450,""),"")</f>
        <v/>
      </c>
      <c r="C437" s="189" t="str">
        <f>IFERROR(IF(ForbDraft!C450&lt;&gt;"",ForbDraft!C450,""),"")</f>
        <v/>
      </c>
      <c r="D437" s="135" t="str">
        <f>IFERROR(IF(ForbDraft!O450&lt;&gt;"",ForbDraft!O450,""),"")</f>
        <v/>
      </c>
      <c r="E437" s="190" t="str">
        <f>IFERROR(IF(ForbDraft!I450&lt;&gt;"",TEXT(ForbDraft!I450,"#,##0.00"),""),"")</f>
        <v/>
      </c>
      <c r="F437" s="191" t="str">
        <f>IFERROR(IF(ForbDraft!F450&lt;&gt;"",ForbDraft!F450,""),"")</f>
        <v/>
      </c>
      <c r="G437" s="135" t="str">
        <f>IFERROR(IF(ForbCalc!D435&lt;&gt;"",ForbCalc!D435,""),"")</f>
        <v/>
      </c>
      <c r="H437" s="192" t="str">
        <f>IFERROR(IF(ForbCalc!E435&lt;&gt;"",ForbCalc!E435,""),"")</f>
        <v/>
      </c>
    </row>
    <row r="438" spans="1:8" s="1" customFormat="1" x14ac:dyDescent="0.2">
      <c r="A438" s="152"/>
      <c r="B438" s="174" t="str">
        <f>IFERROR(IF(ForbDraft!B451&lt;&gt;"",ForbDraft!B451,""),"")</f>
        <v/>
      </c>
      <c r="C438" s="189" t="str">
        <f>IFERROR(IF(ForbDraft!C451&lt;&gt;"",ForbDraft!C451,""),"")</f>
        <v/>
      </c>
      <c r="D438" s="135" t="str">
        <f>IFERROR(IF(ForbDraft!O451&lt;&gt;"",ForbDraft!O451,""),"")</f>
        <v/>
      </c>
      <c r="E438" s="190" t="str">
        <f>IFERROR(IF(ForbDraft!I451&lt;&gt;"",TEXT(ForbDraft!I451,"#,##0.00"),""),"")</f>
        <v/>
      </c>
      <c r="F438" s="191" t="str">
        <f>IFERROR(IF(ForbDraft!F451&lt;&gt;"",ForbDraft!F451,""),"")</f>
        <v/>
      </c>
      <c r="G438" s="135" t="str">
        <f>IFERROR(IF(ForbCalc!D436&lt;&gt;"",ForbCalc!D436,""),"")</f>
        <v/>
      </c>
      <c r="H438" s="192" t="str">
        <f>IFERROR(IF(ForbCalc!E436&lt;&gt;"",ForbCalc!E436,""),"")</f>
        <v/>
      </c>
    </row>
    <row r="439" spans="1:8" s="1" customFormat="1" x14ac:dyDescent="0.2">
      <c r="A439" s="152"/>
      <c r="B439" s="174" t="str">
        <f>IFERROR(IF(ForbDraft!B452&lt;&gt;"",ForbDraft!B452,""),"")</f>
        <v/>
      </c>
      <c r="C439" s="189" t="str">
        <f>IFERROR(IF(ForbDraft!C452&lt;&gt;"",ForbDraft!C452,""),"")</f>
        <v/>
      </c>
      <c r="D439" s="135" t="str">
        <f>IFERROR(IF(ForbDraft!O452&lt;&gt;"",ForbDraft!O452,""),"")</f>
        <v/>
      </c>
      <c r="E439" s="190" t="str">
        <f>IFERROR(IF(ForbDraft!I452&lt;&gt;"",TEXT(ForbDraft!I452,"#,##0.00"),""),"")</f>
        <v/>
      </c>
      <c r="F439" s="191" t="str">
        <f>IFERROR(IF(ForbDraft!F452&lt;&gt;"",ForbDraft!F452,""),"")</f>
        <v/>
      </c>
      <c r="G439" s="135" t="str">
        <f>IFERROR(IF(ForbCalc!D437&lt;&gt;"",ForbCalc!D437,""),"")</f>
        <v/>
      </c>
      <c r="H439" s="192" t="str">
        <f>IFERROR(IF(ForbCalc!E437&lt;&gt;"",ForbCalc!E437,""),"")</f>
        <v/>
      </c>
    </row>
    <row r="440" spans="1:8" s="1" customFormat="1" x14ac:dyDescent="0.2">
      <c r="A440" s="152"/>
      <c r="B440" s="174" t="str">
        <f>IFERROR(IF(ForbDraft!B453&lt;&gt;"",ForbDraft!B453,""),"")</f>
        <v/>
      </c>
      <c r="C440" s="189" t="str">
        <f>IFERROR(IF(ForbDraft!C453&lt;&gt;"",ForbDraft!C453,""),"")</f>
        <v/>
      </c>
      <c r="D440" s="135" t="str">
        <f>IFERROR(IF(ForbDraft!O453&lt;&gt;"",ForbDraft!O453,""),"")</f>
        <v/>
      </c>
      <c r="E440" s="190" t="str">
        <f>IFERROR(IF(ForbDraft!I453&lt;&gt;"",TEXT(ForbDraft!I453,"#,##0.00"),""),"")</f>
        <v/>
      </c>
      <c r="F440" s="191" t="str">
        <f>IFERROR(IF(ForbDraft!F453&lt;&gt;"",ForbDraft!F453,""),"")</f>
        <v/>
      </c>
      <c r="G440" s="135" t="str">
        <f>IFERROR(IF(ForbCalc!D438&lt;&gt;"",ForbCalc!D438,""),"")</f>
        <v/>
      </c>
      <c r="H440" s="192" t="str">
        <f>IFERROR(IF(ForbCalc!E438&lt;&gt;"",ForbCalc!E438,""),"")</f>
        <v/>
      </c>
    </row>
    <row r="441" spans="1:8" s="1" customFormat="1" x14ac:dyDescent="0.2">
      <c r="A441" s="152"/>
      <c r="B441" s="174" t="str">
        <f>IFERROR(IF(ForbDraft!B454&lt;&gt;"",ForbDraft!B454,""),"")</f>
        <v/>
      </c>
      <c r="C441" s="189" t="str">
        <f>IFERROR(IF(ForbDraft!C454&lt;&gt;"",ForbDraft!C454,""),"")</f>
        <v/>
      </c>
      <c r="D441" s="135" t="str">
        <f>IFERROR(IF(ForbDraft!O454&lt;&gt;"",ForbDraft!O454,""),"")</f>
        <v/>
      </c>
      <c r="E441" s="190" t="str">
        <f>IFERROR(IF(ForbDraft!I454&lt;&gt;"",TEXT(ForbDraft!I454,"#,##0.00"),""),"")</f>
        <v/>
      </c>
      <c r="F441" s="191" t="str">
        <f>IFERROR(IF(ForbDraft!F454&lt;&gt;"",ForbDraft!F454,""),"")</f>
        <v/>
      </c>
      <c r="G441" s="135" t="str">
        <f>IFERROR(IF(ForbCalc!D439&lt;&gt;"",ForbCalc!D439,""),"")</f>
        <v/>
      </c>
      <c r="H441" s="192" t="str">
        <f>IFERROR(IF(ForbCalc!E439&lt;&gt;"",ForbCalc!E439,""),"")</f>
        <v/>
      </c>
    </row>
    <row r="442" spans="1:8" s="1" customFormat="1" x14ac:dyDescent="0.2">
      <c r="A442" s="152"/>
      <c r="B442" s="174" t="str">
        <f>IFERROR(IF(ForbDraft!B455&lt;&gt;"",ForbDraft!B455,""),"")</f>
        <v/>
      </c>
      <c r="C442" s="189" t="str">
        <f>IFERROR(IF(ForbDraft!C455&lt;&gt;"",ForbDraft!C455,""),"")</f>
        <v/>
      </c>
      <c r="D442" s="135" t="str">
        <f>IFERROR(IF(ForbDraft!O455&lt;&gt;"",ForbDraft!O455,""),"")</f>
        <v/>
      </c>
      <c r="E442" s="190" t="str">
        <f>IFERROR(IF(ForbDraft!I455&lt;&gt;"",TEXT(ForbDraft!I455,"#,##0.00"),""),"")</f>
        <v/>
      </c>
      <c r="F442" s="191" t="str">
        <f>IFERROR(IF(ForbDraft!F455&lt;&gt;"",ForbDraft!F455,""),"")</f>
        <v/>
      </c>
      <c r="G442" s="135" t="str">
        <f>IFERROR(IF(ForbCalc!D440&lt;&gt;"",ForbCalc!D440,""),"")</f>
        <v/>
      </c>
      <c r="H442" s="192" t="str">
        <f>IFERROR(IF(ForbCalc!E440&lt;&gt;"",ForbCalc!E440,""),"")</f>
        <v/>
      </c>
    </row>
    <row r="443" spans="1:8" s="1" customFormat="1" x14ac:dyDescent="0.2">
      <c r="A443" s="152"/>
      <c r="B443" s="174" t="str">
        <f>IFERROR(IF(ForbDraft!B456&lt;&gt;"",ForbDraft!B456,""),"")</f>
        <v/>
      </c>
      <c r="C443" s="189" t="str">
        <f>IFERROR(IF(ForbDraft!C456&lt;&gt;"",ForbDraft!C456,""),"")</f>
        <v/>
      </c>
      <c r="D443" s="135" t="str">
        <f>IFERROR(IF(ForbDraft!O456&lt;&gt;"",ForbDraft!O456,""),"")</f>
        <v/>
      </c>
      <c r="E443" s="190" t="str">
        <f>IFERROR(IF(ForbDraft!I456&lt;&gt;"",TEXT(ForbDraft!I456,"#,##0.00"),""),"")</f>
        <v/>
      </c>
      <c r="F443" s="191" t="str">
        <f>IFERROR(IF(ForbDraft!F456&lt;&gt;"",ForbDraft!F456,""),"")</f>
        <v/>
      </c>
      <c r="G443" s="135" t="str">
        <f>IFERROR(IF(ForbCalc!D441&lt;&gt;"",ForbCalc!D441,""),"")</f>
        <v/>
      </c>
      <c r="H443" s="192" t="str">
        <f>IFERROR(IF(ForbCalc!E441&lt;&gt;"",ForbCalc!E441,""),"")</f>
        <v/>
      </c>
    </row>
    <row r="444" spans="1:8" s="1" customFormat="1" x14ac:dyDescent="0.2">
      <c r="A444" s="152"/>
      <c r="B444" s="174" t="str">
        <f>IFERROR(IF(ForbDraft!B457&lt;&gt;"",ForbDraft!B457,""),"")</f>
        <v/>
      </c>
      <c r="C444" s="189" t="str">
        <f>IFERROR(IF(ForbDraft!C457&lt;&gt;"",ForbDraft!C457,""),"")</f>
        <v/>
      </c>
      <c r="D444" s="135" t="str">
        <f>IFERROR(IF(ForbDraft!O457&lt;&gt;"",ForbDraft!O457,""),"")</f>
        <v/>
      </c>
      <c r="E444" s="190" t="str">
        <f>IFERROR(IF(ForbDraft!I457&lt;&gt;"",TEXT(ForbDraft!I457,"#,##0.00"),""),"")</f>
        <v/>
      </c>
      <c r="F444" s="191" t="str">
        <f>IFERROR(IF(ForbDraft!F457&lt;&gt;"",ForbDraft!F457,""),"")</f>
        <v/>
      </c>
      <c r="G444" s="135" t="str">
        <f>IFERROR(IF(ForbCalc!D442&lt;&gt;"",ForbCalc!D442,""),"")</f>
        <v/>
      </c>
      <c r="H444" s="192" t="str">
        <f>IFERROR(IF(ForbCalc!E442&lt;&gt;"",ForbCalc!E442,""),"")</f>
        <v/>
      </c>
    </row>
    <row r="445" spans="1:8" s="1" customFormat="1" x14ac:dyDescent="0.2">
      <c r="A445" s="152"/>
      <c r="B445" s="174" t="str">
        <f>IFERROR(IF(ForbDraft!B458&lt;&gt;"",ForbDraft!B458,""),"")</f>
        <v/>
      </c>
      <c r="C445" s="189" t="str">
        <f>IFERROR(IF(ForbDraft!C458&lt;&gt;"",ForbDraft!C458,""),"")</f>
        <v/>
      </c>
      <c r="D445" s="135" t="str">
        <f>IFERROR(IF(ForbDraft!O458&lt;&gt;"",ForbDraft!O458,""),"")</f>
        <v/>
      </c>
      <c r="E445" s="190" t="str">
        <f>IFERROR(IF(ForbDraft!I458&lt;&gt;"",TEXT(ForbDraft!I458,"#,##0.00"),""),"")</f>
        <v/>
      </c>
      <c r="F445" s="191" t="str">
        <f>IFERROR(IF(ForbDraft!F458&lt;&gt;"",ForbDraft!F458,""),"")</f>
        <v/>
      </c>
      <c r="G445" s="135" t="str">
        <f>IFERROR(IF(ForbCalc!D443&lt;&gt;"",ForbCalc!D443,""),"")</f>
        <v/>
      </c>
      <c r="H445" s="192" t="str">
        <f>IFERROR(IF(ForbCalc!E443&lt;&gt;"",ForbCalc!E443,""),"")</f>
        <v/>
      </c>
    </row>
    <row r="446" spans="1:8" s="1" customFormat="1" x14ac:dyDescent="0.2">
      <c r="A446" s="152"/>
      <c r="B446" s="174" t="str">
        <f>IFERROR(IF(ForbDraft!B459&lt;&gt;"",ForbDraft!B459,""),"")</f>
        <v/>
      </c>
      <c r="C446" s="189" t="str">
        <f>IFERROR(IF(ForbDraft!C459&lt;&gt;"",ForbDraft!C459,""),"")</f>
        <v/>
      </c>
      <c r="D446" s="135" t="str">
        <f>IFERROR(IF(ForbDraft!O459&lt;&gt;"",ForbDraft!O459,""),"")</f>
        <v/>
      </c>
      <c r="E446" s="190" t="str">
        <f>IFERROR(IF(ForbDraft!I459&lt;&gt;"",TEXT(ForbDraft!I459,"#,##0.00"),""),"")</f>
        <v/>
      </c>
      <c r="F446" s="191" t="str">
        <f>IFERROR(IF(ForbDraft!F459&lt;&gt;"",ForbDraft!F459,""),"")</f>
        <v/>
      </c>
      <c r="G446" s="135" t="str">
        <f>IFERROR(IF(ForbCalc!D444&lt;&gt;"",ForbCalc!D444,""),"")</f>
        <v/>
      </c>
      <c r="H446" s="192" t="str">
        <f>IFERROR(IF(ForbCalc!E444&lt;&gt;"",ForbCalc!E444,""),"")</f>
        <v/>
      </c>
    </row>
    <row r="447" spans="1:8" s="1" customFormat="1" x14ac:dyDescent="0.2">
      <c r="A447" s="152"/>
      <c r="B447" s="174" t="str">
        <f>IFERROR(IF(ForbDraft!B460&lt;&gt;"",ForbDraft!B460,""),"")</f>
        <v/>
      </c>
      <c r="C447" s="189" t="str">
        <f>IFERROR(IF(ForbDraft!C460&lt;&gt;"",ForbDraft!C460,""),"")</f>
        <v/>
      </c>
      <c r="D447" s="135" t="str">
        <f>IFERROR(IF(ForbDraft!O460&lt;&gt;"",ForbDraft!O460,""),"")</f>
        <v/>
      </c>
      <c r="E447" s="190" t="str">
        <f>IFERROR(IF(ForbDraft!I460&lt;&gt;"",TEXT(ForbDraft!I460,"#,##0.00"),""),"")</f>
        <v/>
      </c>
      <c r="F447" s="191" t="str">
        <f>IFERROR(IF(ForbDraft!F460&lt;&gt;"",ForbDraft!F460,""),"")</f>
        <v/>
      </c>
      <c r="G447" s="135" t="str">
        <f>IFERROR(IF(ForbCalc!D445&lt;&gt;"",ForbCalc!D445,""),"")</f>
        <v/>
      </c>
      <c r="H447" s="192" t="str">
        <f>IFERROR(IF(ForbCalc!E445&lt;&gt;"",ForbCalc!E445,""),"")</f>
        <v/>
      </c>
    </row>
    <row r="448" spans="1:8" s="1" customFormat="1" x14ac:dyDescent="0.2">
      <c r="A448" s="152"/>
      <c r="B448" s="174" t="str">
        <f>IFERROR(IF(ForbDraft!B461&lt;&gt;"",ForbDraft!B461,""),"")</f>
        <v/>
      </c>
      <c r="C448" s="189" t="str">
        <f>IFERROR(IF(ForbDraft!C461&lt;&gt;"",ForbDraft!C461,""),"")</f>
        <v/>
      </c>
      <c r="D448" s="135" t="str">
        <f>IFERROR(IF(ForbDraft!O461&lt;&gt;"",ForbDraft!O461,""),"")</f>
        <v/>
      </c>
      <c r="E448" s="190" t="str">
        <f>IFERROR(IF(ForbDraft!I461&lt;&gt;"",TEXT(ForbDraft!I461,"#,##0.00"),""),"")</f>
        <v/>
      </c>
      <c r="F448" s="191" t="str">
        <f>IFERROR(IF(ForbDraft!F461&lt;&gt;"",ForbDraft!F461,""),"")</f>
        <v/>
      </c>
      <c r="G448" s="135" t="str">
        <f>IFERROR(IF(ForbCalc!D446&lt;&gt;"",ForbCalc!D446,""),"")</f>
        <v/>
      </c>
      <c r="H448" s="192" t="str">
        <f>IFERROR(IF(ForbCalc!E446&lt;&gt;"",ForbCalc!E446,""),"")</f>
        <v/>
      </c>
    </row>
    <row r="449" spans="1:8" s="1" customFormat="1" x14ac:dyDescent="0.2">
      <c r="A449" s="152"/>
      <c r="B449" s="174" t="str">
        <f>IFERROR(IF(ForbDraft!B462&lt;&gt;"",ForbDraft!B462,""),"")</f>
        <v/>
      </c>
      <c r="C449" s="189" t="str">
        <f>IFERROR(IF(ForbDraft!C462&lt;&gt;"",ForbDraft!C462,""),"")</f>
        <v/>
      </c>
      <c r="D449" s="135" t="str">
        <f>IFERROR(IF(ForbDraft!O462&lt;&gt;"",ForbDraft!O462,""),"")</f>
        <v/>
      </c>
      <c r="E449" s="190" t="str">
        <f>IFERROR(IF(ForbDraft!I462&lt;&gt;"",TEXT(ForbDraft!I462,"#,##0.00"),""),"")</f>
        <v/>
      </c>
      <c r="F449" s="191" t="str">
        <f>IFERROR(IF(ForbDraft!F462&lt;&gt;"",ForbDraft!F462,""),"")</f>
        <v/>
      </c>
      <c r="G449" s="135" t="str">
        <f>IFERROR(IF(ForbCalc!D447&lt;&gt;"",ForbCalc!D447,""),"")</f>
        <v/>
      </c>
      <c r="H449" s="192" t="str">
        <f>IFERROR(IF(ForbCalc!E447&lt;&gt;"",ForbCalc!E447,""),"")</f>
        <v/>
      </c>
    </row>
    <row r="450" spans="1:8" s="1" customFormat="1" x14ac:dyDescent="0.2">
      <c r="A450" s="152"/>
      <c r="B450" s="174" t="str">
        <f>IFERROR(IF(ForbDraft!B463&lt;&gt;"",ForbDraft!B463,""),"")</f>
        <v/>
      </c>
      <c r="C450" s="189" t="str">
        <f>IFERROR(IF(ForbDraft!C463&lt;&gt;"",ForbDraft!C463,""),"")</f>
        <v/>
      </c>
      <c r="D450" s="135" t="str">
        <f>IFERROR(IF(ForbDraft!O463&lt;&gt;"",ForbDraft!O463,""),"")</f>
        <v/>
      </c>
      <c r="E450" s="190" t="str">
        <f>IFERROR(IF(ForbDraft!I463&lt;&gt;"",TEXT(ForbDraft!I463,"#,##0.00"),""),"")</f>
        <v/>
      </c>
      <c r="F450" s="191" t="str">
        <f>IFERROR(IF(ForbDraft!F463&lt;&gt;"",ForbDraft!F463,""),"")</f>
        <v/>
      </c>
      <c r="G450" s="135" t="str">
        <f>IFERROR(IF(ForbCalc!D448&lt;&gt;"",ForbCalc!D448,""),"")</f>
        <v/>
      </c>
      <c r="H450" s="192" t="str">
        <f>IFERROR(IF(ForbCalc!E448&lt;&gt;"",ForbCalc!E448,""),"")</f>
        <v/>
      </c>
    </row>
    <row r="451" spans="1:8" s="1" customFormat="1" x14ac:dyDescent="0.2">
      <c r="A451" s="152"/>
      <c r="B451" s="174" t="str">
        <f>IFERROR(IF(ForbDraft!B464&lt;&gt;"",ForbDraft!B464,""),"")</f>
        <v/>
      </c>
      <c r="C451" s="189" t="str">
        <f>IFERROR(IF(ForbDraft!C464&lt;&gt;"",ForbDraft!C464,""),"")</f>
        <v/>
      </c>
      <c r="D451" s="135" t="str">
        <f>IFERROR(IF(ForbDraft!O464&lt;&gt;"",ForbDraft!O464,""),"")</f>
        <v/>
      </c>
      <c r="E451" s="190" t="str">
        <f>IFERROR(IF(ForbDraft!I464&lt;&gt;"",TEXT(ForbDraft!I464,"#,##0.00"),""),"")</f>
        <v/>
      </c>
      <c r="F451" s="191" t="str">
        <f>IFERROR(IF(ForbDraft!F464&lt;&gt;"",ForbDraft!F464,""),"")</f>
        <v/>
      </c>
      <c r="G451" s="135" t="str">
        <f>IFERROR(IF(ForbCalc!D449&lt;&gt;"",ForbCalc!D449,""),"")</f>
        <v/>
      </c>
      <c r="H451" s="192" t="str">
        <f>IFERROR(IF(ForbCalc!E449&lt;&gt;"",ForbCalc!E449,""),"")</f>
        <v/>
      </c>
    </row>
    <row r="452" spans="1:8" s="1" customFormat="1" x14ac:dyDescent="0.2">
      <c r="A452" s="152"/>
      <c r="B452" s="174" t="str">
        <f>IFERROR(IF(ForbDraft!B465&lt;&gt;"",ForbDraft!B465,""),"")</f>
        <v/>
      </c>
      <c r="C452" s="189" t="str">
        <f>IFERROR(IF(ForbDraft!C465&lt;&gt;"",ForbDraft!C465,""),"")</f>
        <v/>
      </c>
      <c r="D452" s="135" t="str">
        <f>IFERROR(IF(ForbDraft!O465&lt;&gt;"",ForbDraft!O465,""),"")</f>
        <v/>
      </c>
      <c r="E452" s="190" t="str">
        <f>IFERROR(IF(ForbDraft!I465&lt;&gt;"",TEXT(ForbDraft!I465,"#,##0.00"),""),"")</f>
        <v/>
      </c>
      <c r="F452" s="191" t="str">
        <f>IFERROR(IF(ForbDraft!F465&lt;&gt;"",ForbDraft!F465,""),"")</f>
        <v/>
      </c>
      <c r="G452" s="135" t="str">
        <f>IFERROR(IF(ForbCalc!D450&lt;&gt;"",ForbCalc!D450,""),"")</f>
        <v/>
      </c>
      <c r="H452" s="192" t="str">
        <f>IFERROR(IF(ForbCalc!E450&lt;&gt;"",ForbCalc!E450,""),"")</f>
        <v/>
      </c>
    </row>
    <row r="453" spans="1:8" s="1" customFormat="1" x14ac:dyDescent="0.2">
      <c r="A453" s="152"/>
      <c r="B453" s="174" t="str">
        <f>IFERROR(IF(ForbDraft!B466&lt;&gt;"",ForbDraft!B466,""),"")</f>
        <v/>
      </c>
      <c r="C453" s="189" t="str">
        <f>IFERROR(IF(ForbDraft!C466&lt;&gt;"",ForbDraft!C466,""),"")</f>
        <v/>
      </c>
      <c r="D453" s="135" t="str">
        <f>IFERROR(IF(ForbDraft!O466&lt;&gt;"",ForbDraft!O466,""),"")</f>
        <v/>
      </c>
      <c r="E453" s="190" t="str">
        <f>IFERROR(IF(ForbDraft!I466&lt;&gt;"",TEXT(ForbDraft!I466,"#,##0.00"),""),"")</f>
        <v/>
      </c>
      <c r="F453" s="191" t="str">
        <f>IFERROR(IF(ForbDraft!F466&lt;&gt;"",ForbDraft!F466,""),"")</f>
        <v/>
      </c>
      <c r="G453" s="135" t="str">
        <f>IFERROR(IF(ForbCalc!D451&lt;&gt;"",ForbCalc!D451,""),"")</f>
        <v/>
      </c>
      <c r="H453" s="192" t="str">
        <f>IFERROR(IF(ForbCalc!E451&lt;&gt;"",ForbCalc!E451,""),"")</f>
        <v/>
      </c>
    </row>
    <row r="454" spans="1:8" s="1" customFormat="1" x14ac:dyDescent="0.2">
      <c r="A454" s="152"/>
      <c r="B454" s="174" t="str">
        <f>IFERROR(IF(ForbDraft!B467&lt;&gt;"",ForbDraft!B467,""),"")</f>
        <v/>
      </c>
      <c r="C454" s="189" t="str">
        <f>IFERROR(IF(ForbDraft!C467&lt;&gt;"",ForbDraft!C467,""),"")</f>
        <v/>
      </c>
      <c r="D454" s="135" t="str">
        <f>IFERROR(IF(ForbDraft!O467&lt;&gt;"",ForbDraft!O467,""),"")</f>
        <v/>
      </c>
      <c r="E454" s="190" t="str">
        <f>IFERROR(IF(ForbDraft!I467&lt;&gt;"",TEXT(ForbDraft!I467,"#,##0.00"),""),"")</f>
        <v/>
      </c>
      <c r="F454" s="191" t="str">
        <f>IFERROR(IF(ForbDraft!F467&lt;&gt;"",ForbDraft!F467,""),"")</f>
        <v/>
      </c>
      <c r="G454" s="135" t="str">
        <f>IFERROR(IF(ForbCalc!D452&lt;&gt;"",ForbCalc!D452,""),"")</f>
        <v/>
      </c>
      <c r="H454" s="192" t="str">
        <f>IFERROR(IF(ForbCalc!E452&lt;&gt;"",ForbCalc!E452,""),"")</f>
        <v/>
      </c>
    </row>
    <row r="455" spans="1:8" s="1" customFormat="1" x14ac:dyDescent="0.2">
      <c r="A455" s="152"/>
      <c r="B455" s="174" t="str">
        <f>IFERROR(IF(ForbDraft!B468&lt;&gt;"",ForbDraft!B468,""),"")</f>
        <v/>
      </c>
      <c r="C455" s="189" t="str">
        <f>IFERROR(IF(ForbDraft!C468&lt;&gt;"",ForbDraft!C468,""),"")</f>
        <v/>
      </c>
      <c r="D455" s="135" t="str">
        <f>IFERROR(IF(ForbDraft!O468&lt;&gt;"",ForbDraft!O468,""),"")</f>
        <v/>
      </c>
      <c r="E455" s="190" t="str">
        <f>IFERROR(IF(ForbDraft!I468&lt;&gt;"",TEXT(ForbDraft!I468,"#,##0.00"),""),"")</f>
        <v/>
      </c>
      <c r="F455" s="191" t="str">
        <f>IFERROR(IF(ForbDraft!F468&lt;&gt;"",ForbDraft!F468,""),"")</f>
        <v/>
      </c>
      <c r="G455" s="135" t="str">
        <f>IFERROR(IF(ForbCalc!D453&lt;&gt;"",ForbCalc!D453,""),"")</f>
        <v/>
      </c>
      <c r="H455" s="192" t="str">
        <f>IFERROR(IF(ForbCalc!E453&lt;&gt;"",ForbCalc!E453,""),"")</f>
        <v/>
      </c>
    </row>
    <row r="456" spans="1:8" s="1" customFormat="1" x14ac:dyDescent="0.2">
      <c r="A456" s="152"/>
      <c r="B456" s="174" t="str">
        <f>IFERROR(IF(ForbDraft!B469&lt;&gt;"",ForbDraft!B469,""),"")</f>
        <v/>
      </c>
      <c r="C456" s="189" t="str">
        <f>IFERROR(IF(ForbDraft!C469&lt;&gt;"",ForbDraft!C469,""),"")</f>
        <v/>
      </c>
      <c r="D456" s="135" t="str">
        <f>IFERROR(IF(ForbDraft!O469&lt;&gt;"",ForbDraft!O469,""),"")</f>
        <v/>
      </c>
      <c r="E456" s="190" t="str">
        <f>IFERROR(IF(ForbDraft!I469&lt;&gt;"",TEXT(ForbDraft!I469,"#,##0.00"),""),"")</f>
        <v/>
      </c>
      <c r="F456" s="191" t="str">
        <f>IFERROR(IF(ForbDraft!F469&lt;&gt;"",ForbDraft!F469,""),"")</f>
        <v/>
      </c>
      <c r="G456" s="135" t="str">
        <f>IFERROR(IF(ForbCalc!D454&lt;&gt;"",ForbCalc!D454,""),"")</f>
        <v/>
      </c>
      <c r="H456" s="192" t="str">
        <f>IFERROR(IF(ForbCalc!E454&lt;&gt;"",ForbCalc!E454,""),"")</f>
        <v/>
      </c>
    </row>
    <row r="457" spans="1:8" s="1" customFormat="1" x14ac:dyDescent="0.2">
      <c r="A457" s="152"/>
      <c r="B457" s="174" t="str">
        <f>IFERROR(IF(ForbDraft!B470&lt;&gt;"",ForbDraft!B470,""),"")</f>
        <v/>
      </c>
      <c r="C457" s="189" t="str">
        <f>IFERROR(IF(ForbDraft!C470&lt;&gt;"",ForbDraft!C470,""),"")</f>
        <v/>
      </c>
      <c r="D457" s="135" t="str">
        <f>IFERROR(IF(ForbDraft!O470&lt;&gt;"",ForbDraft!O470,""),"")</f>
        <v/>
      </c>
      <c r="E457" s="190" t="str">
        <f>IFERROR(IF(ForbDraft!I470&lt;&gt;"",TEXT(ForbDraft!I470,"#,##0.00"),""),"")</f>
        <v/>
      </c>
      <c r="F457" s="191" t="str">
        <f>IFERROR(IF(ForbDraft!F470&lt;&gt;"",ForbDraft!F470,""),"")</f>
        <v/>
      </c>
      <c r="G457" s="135" t="str">
        <f>IFERROR(IF(ForbCalc!D455&lt;&gt;"",ForbCalc!D455,""),"")</f>
        <v/>
      </c>
      <c r="H457" s="192" t="str">
        <f>IFERROR(IF(ForbCalc!E455&lt;&gt;"",ForbCalc!E455,""),"")</f>
        <v/>
      </c>
    </row>
    <row r="458" spans="1:8" s="1" customFormat="1" x14ac:dyDescent="0.2">
      <c r="A458" s="152"/>
      <c r="B458" s="174" t="str">
        <f>IFERROR(IF(ForbDraft!B471&lt;&gt;"",ForbDraft!B471,""),"")</f>
        <v/>
      </c>
      <c r="C458" s="189" t="str">
        <f>IFERROR(IF(ForbDraft!C471&lt;&gt;"",ForbDraft!C471,""),"")</f>
        <v/>
      </c>
      <c r="D458" s="135" t="str">
        <f>IFERROR(IF(ForbDraft!O471&lt;&gt;"",ForbDraft!O471,""),"")</f>
        <v/>
      </c>
      <c r="E458" s="190" t="str">
        <f>IFERROR(IF(ForbDraft!I471&lt;&gt;"",TEXT(ForbDraft!I471,"#,##0.00"),""),"")</f>
        <v/>
      </c>
      <c r="F458" s="191" t="str">
        <f>IFERROR(IF(ForbDraft!F471&lt;&gt;"",ForbDraft!F471,""),"")</f>
        <v/>
      </c>
      <c r="G458" s="135" t="str">
        <f>IFERROR(IF(ForbCalc!D456&lt;&gt;"",ForbCalc!D456,""),"")</f>
        <v/>
      </c>
      <c r="H458" s="192" t="str">
        <f>IFERROR(IF(ForbCalc!E456&lt;&gt;"",ForbCalc!E456,""),"")</f>
        <v/>
      </c>
    </row>
    <row r="459" spans="1:8" s="1" customFormat="1" x14ac:dyDescent="0.2">
      <c r="A459" s="152"/>
      <c r="B459" s="174" t="str">
        <f>IFERROR(IF(ForbDraft!B472&lt;&gt;"",ForbDraft!B472,""),"")</f>
        <v/>
      </c>
      <c r="C459" s="189" t="str">
        <f>IFERROR(IF(ForbDraft!C472&lt;&gt;"",ForbDraft!C472,""),"")</f>
        <v/>
      </c>
      <c r="D459" s="135" t="str">
        <f>IFERROR(IF(ForbDraft!O472&lt;&gt;"",ForbDraft!O472,""),"")</f>
        <v/>
      </c>
      <c r="E459" s="190" t="str">
        <f>IFERROR(IF(ForbDraft!I472&lt;&gt;"",TEXT(ForbDraft!I472,"#,##0.00"),""),"")</f>
        <v/>
      </c>
      <c r="F459" s="191" t="str">
        <f>IFERROR(IF(ForbDraft!F472&lt;&gt;"",ForbDraft!F472,""),"")</f>
        <v/>
      </c>
      <c r="G459" s="135" t="str">
        <f>IFERROR(IF(ForbCalc!D457&lt;&gt;"",ForbCalc!D457,""),"")</f>
        <v/>
      </c>
      <c r="H459" s="192" t="str">
        <f>IFERROR(IF(ForbCalc!E457&lt;&gt;"",ForbCalc!E457,""),"")</f>
        <v/>
      </c>
    </row>
    <row r="460" spans="1:8" s="1" customFormat="1" x14ac:dyDescent="0.2">
      <c r="A460" s="152"/>
      <c r="B460" s="174" t="str">
        <f>IFERROR(IF(ForbDraft!B473&lt;&gt;"",ForbDraft!B473,""),"")</f>
        <v/>
      </c>
      <c r="C460" s="189" t="str">
        <f>IFERROR(IF(ForbDraft!C473&lt;&gt;"",ForbDraft!C473,""),"")</f>
        <v/>
      </c>
      <c r="D460" s="135" t="str">
        <f>IFERROR(IF(ForbDraft!O473&lt;&gt;"",ForbDraft!O473,""),"")</f>
        <v/>
      </c>
      <c r="E460" s="190" t="str">
        <f>IFERROR(IF(ForbDraft!I473&lt;&gt;"",TEXT(ForbDraft!I473,"#,##0.00"),""),"")</f>
        <v/>
      </c>
      <c r="F460" s="191" t="str">
        <f>IFERROR(IF(ForbDraft!F473&lt;&gt;"",ForbDraft!F473,""),"")</f>
        <v/>
      </c>
      <c r="G460" s="135" t="str">
        <f>IFERROR(IF(ForbCalc!D458&lt;&gt;"",ForbCalc!D458,""),"")</f>
        <v/>
      </c>
      <c r="H460" s="192" t="str">
        <f>IFERROR(IF(ForbCalc!E458&lt;&gt;"",ForbCalc!E458,""),"")</f>
        <v/>
      </c>
    </row>
    <row r="461" spans="1:8" s="1" customFormat="1" x14ac:dyDescent="0.2">
      <c r="A461" s="152"/>
      <c r="B461" s="174" t="str">
        <f>IFERROR(IF(ForbDraft!B474&lt;&gt;"",ForbDraft!B474,""),"")</f>
        <v/>
      </c>
      <c r="C461" s="189" t="str">
        <f>IFERROR(IF(ForbDraft!C474&lt;&gt;"",ForbDraft!C474,""),"")</f>
        <v/>
      </c>
      <c r="D461" s="135" t="str">
        <f>IFERROR(IF(ForbDraft!O474&lt;&gt;"",ForbDraft!O474,""),"")</f>
        <v/>
      </c>
      <c r="E461" s="190" t="str">
        <f>IFERROR(IF(ForbDraft!I474&lt;&gt;"",TEXT(ForbDraft!I474,"#,##0.00"),""),"")</f>
        <v/>
      </c>
      <c r="F461" s="191" t="str">
        <f>IFERROR(IF(ForbDraft!F474&lt;&gt;"",ForbDraft!F474,""),"")</f>
        <v/>
      </c>
      <c r="G461" s="135" t="str">
        <f>IFERROR(IF(ForbCalc!D459&lt;&gt;"",ForbCalc!D459,""),"")</f>
        <v/>
      </c>
      <c r="H461" s="192" t="str">
        <f>IFERROR(IF(ForbCalc!E459&lt;&gt;"",ForbCalc!E459,""),"")</f>
        <v/>
      </c>
    </row>
    <row r="462" spans="1:8" s="1" customFormat="1" x14ac:dyDescent="0.2">
      <c r="A462" s="152"/>
      <c r="B462" s="174" t="str">
        <f>IFERROR(IF(ForbDraft!B475&lt;&gt;"",ForbDraft!B475,""),"")</f>
        <v/>
      </c>
      <c r="C462" s="189" t="str">
        <f>IFERROR(IF(ForbDraft!C475&lt;&gt;"",ForbDraft!C475,""),"")</f>
        <v/>
      </c>
      <c r="D462" s="135" t="str">
        <f>IFERROR(IF(ForbDraft!O475&lt;&gt;"",ForbDraft!O475,""),"")</f>
        <v/>
      </c>
      <c r="E462" s="190" t="str">
        <f>IFERROR(IF(ForbDraft!I475&lt;&gt;"",TEXT(ForbDraft!I475,"#,##0.00"),""),"")</f>
        <v/>
      </c>
      <c r="F462" s="191" t="str">
        <f>IFERROR(IF(ForbDraft!F475&lt;&gt;"",ForbDraft!F475,""),"")</f>
        <v/>
      </c>
      <c r="G462" s="135" t="str">
        <f>IFERROR(IF(ForbCalc!D460&lt;&gt;"",ForbCalc!D460,""),"")</f>
        <v/>
      </c>
      <c r="H462" s="192" t="str">
        <f>IFERROR(IF(ForbCalc!E460&lt;&gt;"",ForbCalc!E460,""),"")</f>
        <v/>
      </c>
    </row>
    <row r="463" spans="1:8" s="1" customFormat="1" x14ac:dyDescent="0.2">
      <c r="A463" s="152"/>
      <c r="B463" s="174" t="str">
        <f>IFERROR(IF(ForbDraft!B476&lt;&gt;"",ForbDraft!B476,""),"")</f>
        <v/>
      </c>
      <c r="C463" s="189" t="str">
        <f>IFERROR(IF(ForbDraft!C476&lt;&gt;"",ForbDraft!C476,""),"")</f>
        <v/>
      </c>
      <c r="D463" s="135" t="str">
        <f>IFERROR(IF(ForbDraft!O476&lt;&gt;"",ForbDraft!O476,""),"")</f>
        <v/>
      </c>
      <c r="E463" s="190" t="str">
        <f>IFERROR(IF(ForbDraft!I476&lt;&gt;"",TEXT(ForbDraft!I476,"#,##0.00"),""),"")</f>
        <v/>
      </c>
      <c r="F463" s="191" t="str">
        <f>IFERROR(IF(ForbDraft!F476&lt;&gt;"",ForbDraft!F476,""),"")</f>
        <v/>
      </c>
      <c r="G463" s="135" t="str">
        <f>IFERROR(IF(ForbCalc!D461&lt;&gt;"",ForbCalc!D461,""),"")</f>
        <v/>
      </c>
      <c r="H463" s="192" t="str">
        <f>IFERROR(IF(ForbCalc!E461&lt;&gt;"",ForbCalc!E461,""),"")</f>
        <v/>
      </c>
    </row>
    <row r="464" spans="1:8" s="1" customFormat="1" x14ac:dyDescent="0.2">
      <c r="A464" s="152"/>
      <c r="B464" s="174" t="str">
        <f>IFERROR(IF(ForbDraft!B477&lt;&gt;"",ForbDraft!B477,""),"")</f>
        <v/>
      </c>
      <c r="C464" s="189" t="str">
        <f>IFERROR(IF(ForbDraft!C477&lt;&gt;"",ForbDraft!C477,""),"")</f>
        <v/>
      </c>
      <c r="D464" s="135" t="str">
        <f>IFERROR(IF(ForbDraft!O477&lt;&gt;"",ForbDraft!O477,""),"")</f>
        <v/>
      </c>
      <c r="E464" s="190" t="str">
        <f>IFERROR(IF(ForbDraft!I477&lt;&gt;"",TEXT(ForbDraft!I477,"#,##0.00"),""),"")</f>
        <v/>
      </c>
      <c r="F464" s="191" t="str">
        <f>IFERROR(IF(ForbDraft!F477&lt;&gt;"",ForbDraft!F477,""),"")</f>
        <v/>
      </c>
      <c r="G464" s="135" t="str">
        <f>IFERROR(IF(ForbCalc!D462&lt;&gt;"",ForbCalc!D462,""),"")</f>
        <v/>
      </c>
      <c r="H464" s="192" t="str">
        <f>IFERROR(IF(ForbCalc!E462&lt;&gt;"",ForbCalc!E462,""),"")</f>
        <v/>
      </c>
    </row>
    <row r="465" spans="1:8" s="1" customFormat="1" x14ac:dyDescent="0.2">
      <c r="A465" s="152"/>
      <c r="B465" s="174" t="str">
        <f>IFERROR(IF(ForbDraft!B478&lt;&gt;"",ForbDraft!B478,""),"")</f>
        <v/>
      </c>
      <c r="C465" s="189" t="str">
        <f>IFERROR(IF(ForbDraft!C478&lt;&gt;"",ForbDraft!C478,""),"")</f>
        <v/>
      </c>
      <c r="D465" s="135" t="str">
        <f>IFERROR(IF(ForbDraft!O478&lt;&gt;"",ForbDraft!O478,""),"")</f>
        <v/>
      </c>
      <c r="E465" s="190" t="str">
        <f>IFERROR(IF(ForbDraft!I478&lt;&gt;"",TEXT(ForbDraft!I478,"#,##0.00"),""),"")</f>
        <v/>
      </c>
      <c r="F465" s="191" t="str">
        <f>IFERROR(IF(ForbDraft!F478&lt;&gt;"",ForbDraft!F478,""),"")</f>
        <v/>
      </c>
      <c r="G465" s="135" t="str">
        <f>IFERROR(IF(ForbCalc!D463&lt;&gt;"",ForbCalc!D463,""),"")</f>
        <v/>
      </c>
      <c r="H465" s="192" t="str">
        <f>IFERROR(IF(ForbCalc!E463&lt;&gt;"",ForbCalc!E463,""),"")</f>
        <v/>
      </c>
    </row>
    <row r="466" spans="1:8" s="1" customFormat="1" x14ac:dyDescent="0.2">
      <c r="A466" s="152"/>
      <c r="B466" s="174" t="str">
        <f>IFERROR(IF(ForbDraft!B479&lt;&gt;"",ForbDraft!B479,""),"")</f>
        <v/>
      </c>
      <c r="C466" s="189" t="str">
        <f>IFERROR(IF(ForbDraft!C479&lt;&gt;"",ForbDraft!C479,""),"")</f>
        <v/>
      </c>
      <c r="D466" s="135" t="str">
        <f>IFERROR(IF(ForbDraft!O479&lt;&gt;"",ForbDraft!O479,""),"")</f>
        <v/>
      </c>
      <c r="E466" s="190" t="str">
        <f>IFERROR(IF(ForbDraft!I479&lt;&gt;"",TEXT(ForbDraft!I479,"#,##0.00"),""),"")</f>
        <v/>
      </c>
      <c r="F466" s="191" t="str">
        <f>IFERROR(IF(ForbDraft!F479&lt;&gt;"",ForbDraft!F479,""),"")</f>
        <v/>
      </c>
      <c r="G466" s="135" t="str">
        <f>IFERROR(IF(ForbCalc!D464&lt;&gt;"",ForbCalc!D464,""),"")</f>
        <v/>
      </c>
      <c r="H466" s="192" t="str">
        <f>IFERROR(IF(ForbCalc!E464&lt;&gt;"",ForbCalc!E464,""),"")</f>
        <v/>
      </c>
    </row>
    <row r="467" spans="1:8" s="1" customFormat="1" x14ac:dyDescent="0.2">
      <c r="A467" s="152"/>
      <c r="B467" s="174" t="str">
        <f>IFERROR(IF(ForbDraft!B480&lt;&gt;"",ForbDraft!B480,""),"")</f>
        <v/>
      </c>
      <c r="C467" s="189" t="str">
        <f>IFERROR(IF(ForbDraft!C480&lt;&gt;"",ForbDraft!C480,""),"")</f>
        <v/>
      </c>
      <c r="D467" s="135" t="str">
        <f>IFERROR(IF(ForbDraft!O480&lt;&gt;"",ForbDraft!O480,""),"")</f>
        <v/>
      </c>
      <c r="E467" s="190" t="str">
        <f>IFERROR(IF(ForbDraft!I480&lt;&gt;"",TEXT(ForbDraft!I480,"#,##0.00"),""),"")</f>
        <v/>
      </c>
      <c r="F467" s="191" t="str">
        <f>IFERROR(IF(ForbDraft!F480&lt;&gt;"",ForbDraft!F480,""),"")</f>
        <v/>
      </c>
      <c r="G467" s="135" t="str">
        <f>IFERROR(IF(ForbCalc!D465&lt;&gt;"",ForbCalc!D465,""),"")</f>
        <v/>
      </c>
      <c r="H467" s="192" t="str">
        <f>IFERROR(IF(ForbCalc!E465&lt;&gt;"",ForbCalc!E465,""),"")</f>
        <v/>
      </c>
    </row>
    <row r="468" spans="1:8" s="1" customFormat="1" x14ac:dyDescent="0.2">
      <c r="A468" s="152"/>
      <c r="B468" s="174" t="str">
        <f>IFERROR(IF(ForbDraft!B481&lt;&gt;"",ForbDraft!B481,""),"")</f>
        <v/>
      </c>
      <c r="C468" s="189" t="str">
        <f>IFERROR(IF(ForbDraft!C481&lt;&gt;"",ForbDraft!C481,""),"")</f>
        <v/>
      </c>
      <c r="D468" s="135" t="str">
        <f>IFERROR(IF(ForbDraft!O481&lt;&gt;"",ForbDraft!O481,""),"")</f>
        <v/>
      </c>
      <c r="E468" s="190" t="str">
        <f>IFERROR(IF(ForbDraft!I481&lt;&gt;"",TEXT(ForbDraft!I481,"#,##0.00"),""),"")</f>
        <v/>
      </c>
      <c r="F468" s="191" t="str">
        <f>IFERROR(IF(ForbDraft!F481&lt;&gt;"",ForbDraft!F481,""),"")</f>
        <v/>
      </c>
      <c r="G468" s="135" t="str">
        <f>IFERROR(IF(ForbCalc!D466&lt;&gt;"",ForbCalc!D466,""),"")</f>
        <v/>
      </c>
      <c r="H468" s="192" t="str">
        <f>IFERROR(IF(ForbCalc!E466&lt;&gt;"",ForbCalc!E466,""),"")</f>
        <v/>
      </c>
    </row>
    <row r="469" spans="1:8" s="1" customFormat="1" x14ac:dyDescent="0.2">
      <c r="A469" s="152"/>
      <c r="B469" s="174" t="str">
        <f>IFERROR(IF(ForbDraft!B482&lt;&gt;"",ForbDraft!B482,""),"")</f>
        <v/>
      </c>
      <c r="C469" s="189" t="str">
        <f>IFERROR(IF(ForbDraft!C482&lt;&gt;"",ForbDraft!C482,""),"")</f>
        <v/>
      </c>
      <c r="D469" s="135" t="str">
        <f>IFERROR(IF(ForbDraft!O482&lt;&gt;"",ForbDraft!O482,""),"")</f>
        <v/>
      </c>
      <c r="E469" s="190" t="str">
        <f>IFERROR(IF(ForbDraft!I482&lt;&gt;"",TEXT(ForbDraft!I482,"#,##0.00"),""),"")</f>
        <v/>
      </c>
      <c r="F469" s="191" t="str">
        <f>IFERROR(IF(ForbDraft!F482&lt;&gt;"",ForbDraft!F482,""),"")</f>
        <v/>
      </c>
      <c r="G469" s="135" t="str">
        <f>IFERROR(IF(ForbCalc!D467&lt;&gt;"",ForbCalc!D467,""),"")</f>
        <v/>
      </c>
      <c r="H469" s="192" t="str">
        <f>IFERROR(IF(ForbCalc!E467&lt;&gt;"",ForbCalc!E467,""),"")</f>
        <v/>
      </c>
    </row>
    <row r="470" spans="1:8" s="1" customFormat="1" x14ac:dyDescent="0.2">
      <c r="A470" s="152"/>
      <c r="B470" s="174" t="str">
        <f>IFERROR(IF(ForbDraft!B483&lt;&gt;"",ForbDraft!B483,""),"")</f>
        <v/>
      </c>
      <c r="C470" s="189" t="str">
        <f>IFERROR(IF(ForbDraft!C483&lt;&gt;"",ForbDraft!C483,""),"")</f>
        <v/>
      </c>
      <c r="D470" s="135" t="str">
        <f>IFERROR(IF(ForbDraft!O483&lt;&gt;"",ForbDraft!O483,""),"")</f>
        <v/>
      </c>
      <c r="E470" s="190" t="str">
        <f>IFERROR(IF(ForbDraft!I483&lt;&gt;"",TEXT(ForbDraft!I483,"#,##0.00"),""),"")</f>
        <v/>
      </c>
      <c r="F470" s="191" t="str">
        <f>IFERROR(IF(ForbDraft!F483&lt;&gt;"",ForbDraft!F483,""),"")</f>
        <v/>
      </c>
      <c r="G470" s="135" t="str">
        <f>IFERROR(IF(ForbCalc!D468&lt;&gt;"",ForbCalc!D468,""),"")</f>
        <v/>
      </c>
      <c r="H470" s="192" t="str">
        <f>IFERROR(IF(ForbCalc!E468&lt;&gt;"",ForbCalc!E468,""),"")</f>
        <v/>
      </c>
    </row>
    <row r="471" spans="1:8" s="1" customFormat="1" x14ac:dyDescent="0.2">
      <c r="A471" s="152"/>
      <c r="B471" s="174" t="str">
        <f>IFERROR(IF(ForbDraft!B484&lt;&gt;"",ForbDraft!B484,""),"")</f>
        <v/>
      </c>
      <c r="C471" s="189" t="str">
        <f>IFERROR(IF(ForbDraft!C484&lt;&gt;"",ForbDraft!C484,""),"")</f>
        <v/>
      </c>
      <c r="D471" s="135" t="str">
        <f>IFERROR(IF(ForbDraft!O484&lt;&gt;"",ForbDraft!O484,""),"")</f>
        <v/>
      </c>
      <c r="E471" s="190" t="str">
        <f>IFERROR(IF(ForbDraft!I484&lt;&gt;"",TEXT(ForbDraft!I484,"#,##0.00"),""),"")</f>
        <v/>
      </c>
      <c r="F471" s="191" t="str">
        <f>IFERROR(IF(ForbDraft!F484&lt;&gt;"",ForbDraft!F484,""),"")</f>
        <v/>
      </c>
      <c r="G471" s="135" t="str">
        <f>IFERROR(IF(ForbCalc!D469&lt;&gt;"",ForbCalc!D469,""),"")</f>
        <v/>
      </c>
      <c r="H471" s="192" t="str">
        <f>IFERROR(IF(ForbCalc!E469&lt;&gt;"",ForbCalc!E469,""),"")</f>
        <v/>
      </c>
    </row>
    <row r="472" spans="1:8" s="1" customFormat="1" x14ac:dyDescent="0.2">
      <c r="A472" s="152"/>
      <c r="B472" s="174" t="str">
        <f>IFERROR(IF(ForbDraft!B485&lt;&gt;"",ForbDraft!B485,""),"")</f>
        <v/>
      </c>
      <c r="C472" s="189" t="str">
        <f>IFERROR(IF(ForbDraft!C485&lt;&gt;"",ForbDraft!C485,""),"")</f>
        <v/>
      </c>
      <c r="D472" s="135" t="str">
        <f>IFERROR(IF(ForbDraft!O485&lt;&gt;"",ForbDraft!O485,""),"")</f>
        <v/>
      </c>
      <c r="E472" s="190" t="str">
        <f>IFERROR(IF(ForbDraft!I485&lt;&gt;"",TEXT(ForbDraft!I485,"#,##0.00"),""),"")</f>
        <v/>
      </c>
      <c r="F472" s="191" t="str">
        <f>IFERROR(IF(ForbDraft!F485&lt;&gt;"",ForbDraft!F485,""),"")</f>
        <v/>
      </c>
      <c r="G472" s="135" t="str">
        <f>IFERROR(IF(ForbCalc!D470&lt;&gt;"",ForbCalc!D470,""),"")</f>
        <v/>
      </c>
      <c r="H472" s="192" t="str">
        <f>IFERROR(IF(ForbCalc!E470&lt;&gt;"",ForbCalc!E470,""),"")</f>
        <v/>
      </c>
    </row>
    <row r="473" spans="1:8" s="1" customFormat="1" x14ac:dyDescent="0.2">
      <c r="A473" s="152"/>
      <c r="B473" s="174" t="str">
        <f>IFERROR(IF(ForbDraft!B486&lt;&gt;"",ForbDraft!B486,""),"")</f>
        <v/>
      </c>
      <c r="C473" s="189" t="str">
        <f>IFERROR(IF(ForbDraft!C486&lt;&gt;"",ForbDraft!C486,""),"")</f>
        <v/>
      </c>
      <c r="D473" s="135" t="str">
        <f>IFERROR(IF(ForbDraft!O486&lt;&gt;"",ForbDraft!O486,""),"")</f>
        <v/>
      </c>
      <c r="E473" s="190" t="str">
        <f>IFERROR(IF(ForbDraft!I486&lt;&gt;"",TEXT(ForbDraft!I486,"#,##0.00"),""),"")</f>
        <v/>
      </c>
      <c r="F473" s="191" t="str">
        <f>IFERROR(IF(ForbDraft!F486&lt;&gt;"",ForbDraft!F486,""),"")</f>
        <v/>
      </c>
      <c r="G473" s="135" t="str">
        <f>IFERROR(IF(ForbCalc!D471&lt;&gt;"",ForbCalc!D471,""),"")</f>
        <v/>
      </c>
      <c r="H473" s="192" t="str">
        <f>IFERROR(IF(ForbCalc!E471&lt;&gt;"",ForbCalc!E471,""),"")</f>
        <v/>
      </c>
    </row>
    <row r="474" spans="1:8" s="1" customFormat="1" x14ac:dyDescent="0.2">
      <c r="A474" s="152"/>
      <c r="B474" s="174" t="str">
        <f>IFERROR(IF(ForbDraft!B487&lt;&gt;"",ForbDraft!B487,""),"")</f>
        <v/>
      </c>
      <c r="C474" s="189" t="str">
        <f>IFERROR(IF(ForbDraft!C487&lt;&gt;"",ForbDraft!C487,""),"")</f>
        <v/>
      </c>
      <c r="D474" s="135" t="str">
        <f>IFERROR(IF(ForbDraft!O487&lt;&gt;"",ForbDraft!O487,""),"")</f>
        <v/>
      </c>
      <c r="E474" s="190" t="str">
        <f>IFERROR(IF(ForbDraft!I487&lt;&gt;"",TEXT(ForbDraft!I487,"#,##0.00"),""),"")</f>
        <v/>
      </c>
      <c r="F474" s="191" t="str">
        <f>IFERROR(IF(ForbDraft!F487&lt;&gt;"",ForbDraft!F487,""),"")</f>
        <v/>
      </c>
      <c r="G474" s="135" t="str">
        <f>IFERROR(IF(ForbCalc!D472&lt;&gt;"",ForbCalc!D472,""),"")</f>
        <v/>
      </c>
      <c r="H474" s="192" t="str">
        <f>IFERROR(IF(ForbCalc!E472&lt;&gt;"",ForbCalc!E472,""),"")</f>
        <v/>
      </c>
    </row>
    <row r="475" spans="1:8" s="1" customFormat="1" x14ac:dyDescent="0.2">
      <c r="A475" s="152"/>
      <c r="B475" s="174" t="str">
        <f>IFERROR(IF(ForbDraft!B488&lt;&gt;"",ForbDraft!B488,""),"")</f>
        <v/>
      </c>
      <c r="C475" s="189" t="str">
        <f>IFERROR(IF(ForbDraft!C488&lt;&gt;"",ForbDraft!C488,""),"")</f>
        <v/>
      </c>
      <c r="D475" s="135" t="str">
        <f>IFERROR(IF(ForbDraft!O488&lt;&gt;"",ForbDraft!O488,""),"")</f>
        <v/>
      </c>
      <c r="E475" s="190" t="str">
        <f>IFERROR(IF(ForbDraft!I488&lt;&gt;"",TEXT(ForbDraft!I488,"#,##0.00"),""),"")</f>
        <v/>
      </c>
      <c r="F475" s="191" t="str">
        <f>IFERROR(IF(ForbDraft!F488&lt;&gt;"",ForbDraft!F488,""),"")</f>
        <v/>
      </c>
      <c r="G475" s="135" t="str">
        <f>IFERROR(IF(ForbCalc!D473&lt;&gt;"",ForbCalc!D473,""),"")</f>
        <v/>
      </c>
      <c r="H475" s="192" t="str">
        <f>IFERROR(IF(ForbCalc!E473&lt;&gt;"",ForbCalc!E473,""),"")</f>
        <v/>
      </c>
    </row>
    <row r="476" spans="1:8" s="1" customFormat="1" x14ac:dyDescent="0.2">
      <c r="A476" s="152"/>
      <c r="B476" s="174" t="str">
        <f>IFERROR(IF(ForbDraft!B489&lt;&gt;"",ForbDraft!B489,""),"")</f>
        <v/>
      </c>
      <c r="C476" s="189" t="str">
        <f>IFERROR(IF(ForbDraft!C489&lt;&gt;"",ForbDraft!C489,""),"")</f>
        <v/>
      </c>
      <c r="D476" s="135" t="str">
        <f>IFERROR(IF(ForbDraft!O489&lt;&gt;"",ForbDraft!O489,""),"")</f>
        <v/>
      </c>
      <c r="E476" s="190" t="str">
        <f>IFERROR(IF(ForbDraft!I489&lt;&gt;"",TEXT(ForbDraft!I489,"#,##0.00"),""),"")</f>
        <v/>
      </c>
      <c r="F476" s="191" t="str">
        <f>IFERROR(IF(ForbDraft!F489&lt;&gt;"",ForbDraft!F489,""),"")</f>
        <v/>
      </c>
      <c r="G476" s="135" t="str">
        <f>IFERROR(IF(ForbCalc!D474&lt;&gt;"",ForbCalc!D474,""),"")</f>
        <v/>
      </c>
      <c r="H476" s="192" t="str">
        <f>IFERROR(IF(ForbCalc!E474&lt;&gt;"",ForbCalc!E474,""),"")</f>
        <v/>
      </c>
    </row>
    <row r="477" spans="1:8" s="1" customFormat="1" x14ac:dyDescent="0.2">
      <c r="A477" s="152"/>
      <c r="B477" s="174" t="str">
        <f>IFERROR(IF(ForbDraft!B490&lt;&gt;"",ForbDraft!B490,""),"")</f>
        <v/>
      </c>
      <c r="C477" s="189" t="str">
        <f>IFERROR(IF(ForbDraft!C490&lt;&gt;"",ForbDraft!C490,""),"")</f>
        <v/>
      </c>
      <c r="D477" s="135" t="str">
        <f>IFERROR(IF(ForbDraft!O490&lt;&gt;"",ForbDraft!O490,""),"")</f>
        <v/>
      </c>
      <c r="E477" s="190" t="str">
        <f>IFERROR(IF(ForbDraft!I490&lt;&gt;"",TEXT(ForbDraft!I490,"#,##0.00"),""),"")</f>
        <v/>
      </c>
      <c r="F477" s="191" t="str">
        <f>IFERROR(IF(ForbDraft!F490&lt;&gt;"",ForbDraft!F490,""),"")</f>
        <v/>
      </c>
      <c r="G477" s="135" t="str">
        <f>IFERROR(IF(ForbCalc!D475&lt;&gt;"",ForbCalc!D475,""),"")</f>
        <v/>
      </c>
      <c r="H477" s="192" t="str">
        <f>IFERROR(IF(ForbCalc!E475&lt;&gt;"",ForbCalc!E475,""),"")</f>
        <v/>
      </c>
    </row>
    <row r="478" spans="1:8" s="1" customFormat="1" x14ac:dyDescent="0.2">
      <c r="A478" s="152"/>
      <c r="B478" s="174" t="str">
        <f>IFERROR(IF(ForbDraft!B491&lt;&gt;"",ForbDraft!B491,""),"")</f>
        <v/>
      </c>
      <c r="C478" s="189" t="str">
        <f>IFERROR(IF(ForbDraft!C491&lt;&gt;"",ForbDraft!C491,""),"")</f>
        <v/>
      </c>
      <c r="D478" s="135" t="str">
        <f>IFERROR(IF(ForbDraft!O491&lt;&gt;"",ForbDraft!O491,""),"")</f>
        <v/>
      </c>
      <c r="E478" s="190" t="str">
        <f>IFERROR(IF(ForbDraft!I491&lt;&gt;"",TEXT(ForbDraft!I491,"#,##0.00"),""),"")</f>
        <v/>
      </c>
      <c r="F478" s="191" t="str">
        <f>IFERROR(IF(ForbDraft!F491&lt;&gt;"",ForbDraft!F491,""),"")</f>
        <v/>
      </c>
      <c r="G478" s="135" t="str">
        <f>IFERROR(IF(ForbCalc!D476&lt;&gt;"",ForbCalc!D476,""),"")</f>
        <v/>
      </c>
      <c r="H478" s="192" t="str">
        <f>IFERROR(IF(ForbCalc!E476&lt;&gt;"",ForbCalc!E476,""),"")</f>
        <v/>
      </c>
    </row>
    <row r="479" spans="1:8" s="1" customFormat="1" x14ac:dyDescent="0.2">
      <c r="A479" s="152"/>
      <c r="B479" s="174" t="str">
        <f>IFERROR(IF(ForbDraft!B492&lt;&gt;"",ForbDraft!B492,""),"")</f>
        <v/>
      </c>
      <c r="C479" s="189" t="str">
        <f>IFERROR(IF(ForbDraft!C492&lt;&gt;"",ForbDraft!C492,""),"")</f>
        <v/>
      </c>
      <c r="D479" s="135" t="str">
        <f>IFERROR(IF(ForbDraft!O492&lt;&gt;"",ForbDraft!O492,""),"")</f>
        <v/>
      </c>
      <c r="E479" s="190" t="str">
        <f>IFERROR(IF(ForbDraft!I492&lt;&gt;"",TEXT(ForbDraft!I492,"#,##0.00"),""),"")</f>
        <v/>
      </c>
      <c r="F479" s="191" t="str">
        <f>IFERROR(IF(ForbDraft!F492&lt;&gt;"",ForbDraft!F492,""),"")</f>
        <v/>
      </c>
      <c r="G479" s="135" t="str">
        <f>IFERROR(IF(ForbCalc!D477&lt;&gt;"",ForbCalc!D477,""),"")</f>
        <v/>
      </c>
      <c r="H479" s="192" t="str">
        <f>IFERROR(IF(ForbCalc!E477&lt;&gt;"",ForbCalc!E477,""),"")</f>
        <v/>
      </c>
    </row>
    <row r="480" spans="1:8" s="1" customFormat="1" x14ac:dyDescent="0.2">
      <c r="A480" s="152"/>
      <c r="B480" s="174" t="str">
        <f>IFERROR(IF(ForbDraft!B493&lt;&gt;"",ForbDraft!B493,""),"")</f>
        <v/>
      </c>
      <c r="C480" s="189" t="str">
        <f>IFERROR(IF(ForbDraft!C493&lt;&gt;"",ForbDraft!C493,""),"")</f>
        <v/>
      </c>
      <c r="D480" s="135" t="str">
        <f>IFERROR(IF(ForbDraft!O493&lt;&gt;"",ForbDraft!O493,""),"")</f>
        <v/>
      </c>
      <c r="E480" s="190" t="str">
        <f>IFERROR(IF(ForbDraft!I493&lt;&gt;"",TEXT(ForbDraft!I493,"#,##0.00"),""),"")</f>
        <v/>
      </c>
      <c r="F480" s="191" t="str">
        <f>IFERROR(IF(ForbDraft!F493&lt;&gt;"",ForbDraft!F493,""),"")</f>
        <v/>
      </c>
      <c r="G480" s="135" t="str">
        <f>IFERROR(IF(ForbCalc!D478&lt;&gt;"",ForbCalc!D478,""),"")</f>
        <v/>
      </c>
      <c r="H480" s="192" t="str">
        <f>IFERROR(IF(ForbCalc!E478&lt;&gt;"",ForbCalc!E478,""),"")</f>
        <v/>
      </c>
    </row>
    <row r="481" spans="1:8" s="1" customFormat="1" x14ac:dyDescent="0.2">
      <c r="A481" s="152"/>
      <c r="B481" s="174" t="str">
        <f>IFERROR(IF(ForbDraft!B494&lt;&gt;"",ForbDraft!B494,""),"")</f>
        <v/>
      </c>
      <c r="C481" s="189" t="str">
        <f>IFERROR(IF(ForbDraft!C494&lt;&gt;"",ForbDraft!C494,""),"")</f>
        <v/>
      </c>
      <c r="D481" s="135" t="str">
        <f>IFERROR(IF(ForbDraft!O494&lt;&gt;"",ForbDraft!O494,""),"")</f>
        <v/>
      </c>
      <c r="E481" s="190" t="str">
        <f>IFERROR(IF(ForbDraft!I494&lt;&gt;"",TEXT(ForbDraft!I494,"#,##0.00"),""),"")</f>
        <v/>
      </c>
      <c r="F481" s="191" t="str">
        <f>IFERROR(IF(ForbDraft!F494&lt;&gt;"",ForbDraft!F494,""),"")</f>
        <v/>
      </c>
      <c r="G481" s="135" t="str">
        <f>IFERROR(IF(ForbCalc!D479&lt;&gt;"",ForbCalc!D479,""),"")</f>
        <v/>
      </c>
      <c r="H481" s="192" t="str">
        <f>IFERROR(IF(ForbCalc!E479&lt;&gt;"",ForbCalc!E479,""),"")</f>
        <v/>
      </c>
    </row>
    <row r="482" spans="1:8" s="1" customFormat="1" x14ac:dyDescent="0.2">
      <c r="A482" s="152"/>
      <c r="B482" s="174" t="str">
        <f>IFERROR(IF(ForbDraft!B495&lt;&gt;"",ForbDraft!B495,""),"")</f>
        <v/>
      </c>
      <c r="C482" s="189" t="str">
        <f>IFERROR(IF(ForbDraft!C495&lt;&gt;"",ForbDraft!C495,""),"")</f>
        <v/>
      </c>
      <c r="D482" s="135" t="str">
        <f>IFERROR(IF(ForbDraft!O495&lt;&gt;"",ForbDraft!O495,""),"")</f>
        <v/>
      </c>
      <c r="E482" s="190" t="str">
        <f>IFERROR(IF(ForbDraft!I495&lt;&gt;"",TEXT(ForbDraft!I495,"#,##0.00"),""),"")</f>
        <v/>
      </c>
      <c r="F482" s="191" t="str">
        <f>IFERROR(IF(ForbDraft!F495&lt;&gt;"",ForbDraft!F495,""),"")</f>
        <v/>
      </c>
      <c r="G482" s="135" t="str">
        <f>IFERROR(IF(ForbCalc!D480&lt;&gt;"",ForbCalc!D480,""),"")</f>
        <v/>
      </c>
      <c r="H482" s="192" t="str">
        <f>IFERROR(IF(ForbCalc!E480&lt;&gt;"",ForbCalc!E480,""),"")</f>
        <v/>
      </c>
    </row>
    <row r="483" spans="1:8" s="1" customFormat="1" x14ac:dyDescent="0.2">
      <c r="A483" s="152"/>
      <c r="B483" s="174" t="str">
        <f>IFERROR(IF(ForbDraft!B496&lt;&gt;"",ForbDraft!B496,""),"")</f>
        <v/>
      </c>
      <c r="C483" s="189" t="str">
        <f>IFERROR(IF(ForbDraft!C496&lt;&gt;"",ForbDraft!C496,""),"")</f>
        <v/>
      </c>
      <c r="D483" s="135" t="str">
        <f>IFERROR(IF(ForbDraft!O496&lt;&gt;"",ForbDraft!O496,""),"")</f>
        <v/>
      </c>
      <c r="E483" s="190" t="str">
        <f>IFERROR(IF(ForbDraft!I496&lt;&gt;"",TEXT(ForbDraft!I496,"#,##0.00"),""),"")</f>
        <v/>
      </c>
      <c r="F483" s="191" t="str">
        <f>IFERROR(IF(ForbDraft!F496&lt;&gt;"",ForbDraft!F496,""),"")</f>
        <v/>
      </c>
      <c r="G483" s="135" t="str">
        <f>IFERROR(IF(ForbCalc!D481&lt;&gt;"",ForbCalc!D481,""),"")</f>
        <v/>
      </c>
      <c r="H483" s="192" t="str">
        <f>IFERROR(IF(ForbCalc!E481&lt;&gt;"",ForbCalc!E481,""),"")</f>
        <v/>
      </c>
    </row>
    <row r="484" spans="1:8" s="1" customFormat="1" x14ac:dyDescent="0.2">
      <c r="A484" s="152"/>
      <c r="B484" s="174" t="str">
        <f>IFERROR(IF(ForbDraft!B497&lt;&gt;"",ForbDraft!B497,""),"")</f>
        <v/>
      </c>
      <c r="C484" s="189" t="str">
        <f>IFERROR(IF(ForbDraft!C497&lt;&gt;"",ForbDraft!C497,""),"")</f>
        <v/>
      </c>
      <c r="D484" s="135" t="str">
        <f>IFERROR(IF(ForbDraft!O497&lt;&gt;"",ForbDraft!O497,""),"")</f>
        <v/>
      </c>
      <c r="E484" s="190" t="str">
        <f>IFERROR(IF(ForbDraft!I497&lt;&gt;"",TEXT(ForbDraft!I497,"#,##0.00"),""),"")</f>
        <v/>
      </c>
      <c r="F484" s="191" t="str">
        <f>IFERROR(IF(ForbDraft!F497&lt;&gt;"",ForbDraft!F497,""),"")</f>
        <v/>
      </c>
      <c r="G484" s="135" t="str">
        <f>IFERROR(IF(ForbCalc!D482&lt;&gt;"",ForbCalc!D482,""),"")</f>
        <v/>
      </c>
      <c r="H484" s="192" t="str">
        <f>IFERROR(IF(ForbCalc!E482&lt;&gt;"",ForbCalc!E482,""),"")</f>
        <v/>
      </c>
    </row>
    <row r="485" spans="1:8" s="1" customFormat="1" x14ac:dyDescent="0.2">
      <c r="A485" s="152"/>
      <c r="B485" s="174" t="str">
        <f>IFERROR(IF(ForbDraft!B498&lt;&gt;"",ForbDraft!B498,""),"")</f>
        <v/>
      </c>
      <c r="C485" s="189" t="str">
        <f>IFERROR(IF(ForbDraft!C498&lt;&gt;"",ForbDraft!C498,""),"")</f>
        <v/>
      </c>
      <c r="D485" s="135" t="str">
        <f>IFERROR(IF(ForbDraft!O498&lt;&gt;"",ForbDraft!O498,""),"")</f>
        <v/>
      </c>
      <c r="E485" s="190" t="str">
        <f>IFERROR(IF(ForbDraft!I498&lt;&gt;"",TEXT(ForbDraft!I498,"#,##0.00"),""),"")</f>
        <v/>
      </c>
      <c r="F485" s="191" t="str">
        <f>IFERROR(IF(ForbDraft!F498&lt;&gt;"",ForbDraft!F498,""),"")</f>
        <v/>
      </c>
      <c r="G485" s="135" t="str">
        <f>IFERROR(IF(ForbCalc!D483&lt;&gt;"",ForbCalc!D483,""),"")</f>
        <v/>
      </c>
      <c r="H485" s="192" t="str">
        <f>IFERROR(IF(ForbCalc!E483&lt;&gt;"",ForbCalc!E483,""),"")</f>
        <v/>
      </c>
    </row>
    <row r="486" spans="1:8" s="1" customFormat="1" x14ac:dyDescent="0.2">
      <c r="A486" s="152"/>
      <c r="B486" s="174" t="str">
        <f>IFERROR(IF(ForbDraft!B499&lt;&gt;"",ForbDraft!B499,""),"")</f>
        <v/>
      </c>
      <c r="C486" s="189" t="str">
        <f>IFERROR(IF(ForbDraft!C499&lt;&gt;"",ForbDraft!C499,""),"")</f>
        <v/>
      </c>
      <c r="D486" s="135" t="str">
        <f>IFERROR(IF(ForbDraft!O499&lt;&gt;"",ForbDraft!O499,""),"")</f>
        <v/>
      </c>
      <c r="E486" s="190" t="str">
        <f>IFERROR(IF(ForbDraft!I499&lt;&gt;"",TEXT(ForbDraft!I499,"#,##0.00"),""),"")</f>
        <v/>
      </c>
      <c r="F486" s="191" t="str">
        <f>IFERROR(IF(ForbDraft!F499&lt;&gt;"",ForbDraft!F499,""),"")</f>
        <v/>
      </c>
      <c r="G486" s="135" t="str">
        <f>IFERROR(IF(ForbCalc!D484&lt;&gt;"",ForbCalc!D484,""),"")</f>
        <v/>
      </c>
      <c r="H486" s="192" t="str">
        <f>IFERROR(IF(ForbCalc!E484&lt;&gt;"",ForbCalc!E484,""),"")</f>
        <v/>
      </c>
    </row>
    <row r="487" spans="1:8" s="1" customFormat="1" x14ac:dyDescent="0.2">
      <c r="A487" s="152"/>
      <c r="B487" s="174" t="str">
        <f>IFERROR(IF(ForbDraft!B500&lt;&gt;"",ForbDraft!B500,""),"")</f>
        <v/>
      </c>
      <c r="C487" s="189" t="str">
        <f>IFERROR(IF(ForbDraft!C500&lt;&gt;"",ForbDraft!C500,""),"")</f>
        <v/>
      </c>
      <c r="D487" s="135" t="str">
        <f>IFERROR(IF(ForbDraft!O500&lt;&gt;"",ForbDraft!O500,""),"")</f>
        <v/>
      </c>
      <c r="E487" s="190" t="str">
        <f>IFERROR(IF(ForbDraft!I500&lt;&gt;"",TEXT(ForbDraft!I500,"#,##0.00"),""),"")</f>
        <v/>
      </c>
      <c r="F487" s="191" t="str">
        <f>IFERROR(IF(ForbDraft!F500&lt;&gt;"",ForbDraft!F500,""),"")</f>
        <v/>
      </c>
      <c r="G487" s="135" t="str">
        <f>IFERROR(IF(ForbCalc!D485&lt;&gt;"",ForbCalc!D485,""),"")</f>
        <v/>
      </c>
      <c r="H487" s="192" t="str">
        <f>IFERROR(IF(ForbCalc!E485&lt;&gt;"",ForbCalc!E485,""),"")</f>
        <v/>
      </c>
    </row>
    <row r="488" spans="1:8" s="1" customFormat="1" x14ac:dyDescent="0.2">
      <c r="A488" s="152"/>
      <c r="B488" s="174" t="str">
        <f>IFERROR(IF(ForbDraft!B501&lt;&gt;"",ForbDraft!B501,""),"")</f>
        <v/>
      </c>
      <c r="C488" s="189" t="str">
        <f>IFERROR(IF(ForbDraft!C501&lt;&gt;"",ForbDraft!C501,""),"")</f>
        <v/>
      </c>
      <c r="D488" s="135" t="str">
        <f>IFERROR(IF(ForbDraft!O501&lt;&gt;"",ForbDraft!O501,""),"")</f>
        <v/>
      </c>
      <c r="E488" s="190" t="str">
        <f>IFERROR(IF(ForbDraft!I501&lt;&gt;"",TEXT(ForbDraft!I501,"#,##0.00"),""),"")</f>
        <v/>
      </c>
      <c r="F488" s="191" t="str">
        <f>IFERROR(IF(ForbDraft!F501&lt;&gt;"",ForbDraft!F501,""),"")</f>
        <v/>
      </c>
      <c r="G488" s="135" t="str">
        <f>IFERROR(IF(ForbCalc!D486&lt;&gt;"",ForbCalc!D486,""),"")</f>
        <v/>
      </c>
      <c r="H488" s="192" t="str">
        <f>IFERROR(IF(ForbCalc!E486&lt;&gt;"",ForbCalc!E486,""),"")</f>
        <v/>
      </c>
    </row>
    <row r="489" spans="1:8" s="1" customFormat="1" x14ac:dyDescent="0.2">
      <c r="A489" s="152"/>
      <c r="B489" s="174" t="str">
        <f>IFERROR(IF(ForbDraft!B502&lt;&gt;"",ForbDraft!B502,""),"")</f>
        <v/>
      </c>
      <c r="C489" s="189" t="str">
        <f>IFERROR(IF(ForbDraft!C502&lt;&gt;"",ForbDraft!C502,""),"")</f>
        <v/>
      </c>
      <c r="D489" s="135" t="str">
        <f>IFERROR(IF(ForbDraft!O502&lt;&gt;"",ForbDraft!O502,""),"")</f>
        <v/>
      </c>
      <c r="E489" s="190" t="str">
        <f>IFERROR(IF(ForbDraft!I502&lt;&gt;"",TEXT(ForbDraft!I502,"#,##0.00"),""),"")</f>
        <v/>
      </c>
      <c r="F489" s="191" t="str">
        <f>IFERROR(IF(ForbDraft!F502&lt;&gt;"",ForbDraft!F502,""),"")</f>
        <v/>
      </c>
      <c r="G489" s="135" t="str">
        <f>IFERROR(IF(ForbCalc!D487&lt;&gt;"",ForbCalc!D487,""),"")</f>
        <v/>
      </c>
      <c r="H489" s="192" t="str">
        <f>IFERROR(IF(ForbCalc!E487&lt;&gt;"",ForbCalc!E487,""),"")</f>
        <v/>
      </c>
    </row>
    <row r="490" spans="1:8" s="1" customFormat="1" x14ac:dyDescent="0.2">
      <c r="A490" s="152"/>
      <c r="B490" s="174" t="str">
        <f>IFERROR(IF(ForbDraft!B503&lt;&gt;"",ForbDraft!B503,""),"")</f>
        <v/>
      </c>
      <c r="C490" s="189" t="str">
        <f>IFERROR(IF(ForbDraft!C503&lt;&gt;"",ForbDraft!C503,""),"")</f>
        <v/>
      </c>
      <c r="D490" s="135" t="str">
        <f>IFERROR(IF(ForbDraft!O503&lt;&gt;"",ForbDraft!O503,""),"")</f>
        <v/>
      </c>
      <c r="E490" s="190" t="str">
        <f>IFERROR(IF(ForbDraft!I503&lt;&gt;"",TEXT(ForbDraft!I503,"#,##0.00"),""),"")</f>
        <v/>
      </c>
      <c r="F490" s="191" t="str">
        <f>IFERROR(IF(ForbDraft!F503&lt;&gt;"",ForbDraft!F503,""),"")</f>
        <v/>
      </c>
      <c r="G490" s="135" t="str">
        <f>IFERROR(IF(ForbCalc!D488&lt;&gt;"",ForbCalc!D488,""),"")</f>
        <v/>
      </c>
      <c r="H490" s="192" t="str">
        <f>IFERROR(IF(ForbCalc!E488&lt;&gt;"",ForbCalc!E488,""),"")</f>
        <v/>
      </c>
    </row>
    <row r="491" spans="1:8" s="1" customFormat="1" x14ac:dyDescent="0.2">
      <c r="A491" s="152"/>
      <c r="B491" s="174" t="str">
        <f>IFERROR(IF(ForbDraft!B504&lt;&gt;"",ForbDraft!B504,""),"")</f>
        <v/>
      </c>
      <c r="C491" s="189" t="str">
        <f>IFERROR(IF(ForbDraft!C504&lt;&gt;"",ForbDraft!C504,""),"")</f>
        <v/>
      </c>
      <c r="D491" s="135" t="str">
        <f>IFERROR(IF(ForbDraft!O504&lt;&gt;"",ForbDraft!O504,""),"")</f>
        <v/>
      </c>
      <c r="E491" s="190" t="str">
        <f>IFERROR(IF(ForbDraft!I504&lt;&gt;"",TEXT(ForbDraft!I504,"#,##0.00"),""),"")</f>
        <v/>
      </c>
      <c r="F491" s="191" t="str">
        <f>IFERROR(IF(ForbDraft!F504&lt;&gt;"",ForbDraft!F504,""),"")</f>
        <v/>
      </c>
      <c r="G491" s="135" t="str">
        <f>IFERROR(IF(ForbCalc!D489&lt;&gt;"",ForbCalc!D489,""),"")</f>
        <v/>
      </c>
      <c r="H491" s="192" t="str">
        <f>IFERROR(IF(ForbCalc!E489&lt;&gt;"",ForbCalc!E489,""),"")</f>
        <v/>
      </c>
    </row>
    <row r="492" spans="1:8" s="1" customFormat="1" x14ac:dyDescent="0.2">
      <c r="A492" s="152"/>
      <c r="B492" s="174" t="str">
        <f>IFERROR(IF(ForbDraft!B505&lt;&gt;"",ForbDraft!B505,""),"")</f>
        <v/>
      </c>
      <c r="C492" s="189" t="str">
        <f>IFERROR(IF(ForbDraft!C505&lt;&gt;"",ForbDraft!C505,""),"")</f>
        <v/>
      </c>
      <c r="D492" s="135" t="str">
        <f>IFERROR(IF(ForbDraft!O505&lt;&gt;"",ForbDraft!O505,""),"")</f>
        <v/>
      </c>
      <c r="E492" s="190" t="str">
        <f>IFERROR(IF(ForbDraft!I505&lt;&gt;"",TEXT(ForbDraft!I505,"#,##0.00"),""),"")</f>
        <v/>
      </c>
      <c r="F492" s="191" t="str">
        <f>IFERROR(IF(ForbDraft!F505&lt;&gt;"",ForbDraft!F505,""),"")</f>
        <v/>
      </c>
      <c r="G492" s="135" t="str">
        <f>IFERROR(IF(ForbCalc!D490&lt;&gt;"",ForbCalc!D490,""),"")</f>
        <v/>
      </c>
      <c r="H492" s="192" t="str">
        <f>IFERROR(IF(ForbCalc!E490&lt;&gt;"",ForbCalc!E490,""),"")</f>
        <v/>
      </c>
    </row>
    <row r="493" spans="1:8" s="1" customFormat="1" x14ac:dyDescent="0.2">
      <c r="A493" s="152"/>
      <c r="B493" s="174" t="str">
        <f>IFERROR(IF(ForbDraft!B506&lt;&gt;"",ForbDraft!B506,""),"")</f>
        <v/>
      </c>
      <c r="C493" s="189" t="str">
        <f>IFERROR(IF(ForbDraft!C506&lt;&gt;"",ForbDraft!C506,""),"")</f>
        <v/>
      </c>
      <c r="D493" s="135" t="str">
        <f>IFERROR(IF(ForbDraft!O506&lt;&gt;"",ForbDraft!O506,""),"")</f>
        <v/>
      </c>
      <c r="E493" s="190" t="str">
        <f>IFERROR(IF(ForbDraft!I506&lt;&gt;"",TEXT(ForbDraft!I506,"#,##0.00"),""),"")</f>
        <v/>
      </c>
      <c r="F493" s="191" t="str">
        <f>IFERROR(IF(ForbDraft!F506&lt;&gt;"",ForbDraft!F506,""),"")</f>
        <v/>
      </c>
      <c r="G493" s="135" t="str">
        <f>IFERROR(IF(ForbCalc!D491&lt;&gt;"",ForbCalc!D491,""),"")</f>
        <v/>
      </c>
      <c r="H493" s="192" t="str">
        <f>IFERROR(IF(ForbCalc!E491&lt;&gt;"",ForbCalc!E491,""),"")</f>
        <v/>
      </c>
    </row>
    <row r="494" spans="1:8" s="1" customFormat="1" x14ac:dyDescent="0.2">
      <c r="A494" s="152"/>
      <c r="B494" s="174" t="str">
        <f>IFERROR(IF(ForbDraft!B507&lt;&gt;"",ForbDraft!B507,""),"")</f>
        <v/>
      </c>
      <c r="C494" s="189" t="str">
        <f>IFERROR(IF(ForbDraft!C507&lt;&gt;"",ForbDraft!C507,""),"")</f>
        <v/>
      </c>
      <c r="D494" s="135" t="str">
        <f>IFERROR(IF(ForbDraft!O507&lt;&gt;"",ForbDraft!O507,""),"")</f>
        <v/>
      </c>
      <c r="E494" s="190" t="str">
        <f>IFERROR(IF(ForbDraft!I507&lt;&gt;"",TEXT(ForbDraft!I507,"#,##0.00"),""),"")</f>
        <v/>
      </c>
      <c r="F494" s="191" t="str">
        <f>IFERROR(IF(ForbDraft!F507&lt;&gt;"",ForbDraft!F507,""),"")</f>
        <v/>
      </c>
      <c r="G494" s="135" t="str">
        <f>IFERROR(IF(ForbCalc!D492&lt;&gt;"",ForbCalc!D492,""),"")</f>
        <v/>
      </c>
      <c r="H494" s="192" t="str">
        <f>IFERROR(IF(ForbCalc!E492&lt;&gt;"",ForbCalc!E492,""),"")</f>
        <v/>
      </c>
    </row>
    <row r="495" spans="1:8" s="1" customFormat="1" x14ac:dyDescent="0.2">
      <c r="A495" s="152"/>
      <c r="B495" s="174" t="str">
        <f>IFERROR(IF(ForbDraft!B508&lt;&gt;"",ForbDraft!B508,""),"")</f>
        <v/>
      </c>
      <c r="C495" s="189" t="str">
        <f>IFERROR(IF(ForbDraft!C508&lt;&gt;"",ForbDraft!C508,""),"")</f>
        <v/>
      </c>
      <c r="D495" s="135" t="str">
        <f>IFERROR(IF(ForbDraft!O508&lt;&gt;"",ForbDraft!O508,""),"")</f>
        <v/>
      </c>
      <c r="E495" s="190" t="str">
        <f>IFERROR(IF(ForbDraft!I508&lt;&gt;"",TEXT(ForbDraft!I508,"#,##0.00"),""),"")</f>
        <v/>
      </c>
      <c r="F495" s="191" t="str">
        <f>IFERROR(IF(ForbDraft!F508&lt;&gt;"",ForbDraft!F508,""),"")</f>
        <v/>
      </c>
      <c r="G495" s="135" t="str">
        <f>IFERROR(IF(ForbCalc!D493&lt;&gt;"",ForbCalc!D493,""),"")</f>
        <v/>
      </c>
      <c r="H495" s="192" t="str">
        <f>IFERROR(IF(ForbCalc!E493&lt;&gt;"",ForbCalc!E493,""),"")</f>
        <v/>
      </c>
    </row>
    <row r="496" spans="1:8" s="1" customFormat="1" x14ac:dyDescent="0.2">
      <c r="A496" s="152"/>
      <c r="B496" s="174" t="str">
        <f>IFERROR(IF(ForbDraft!B509&lt;&gt;"",ForbDraft!B509,""),"")</f>
        <v/>
      </c>
      <c r="C496" s="189" t="str">
        <f>IFERROR(IF(ForbDraft!C509&lt;&gt;"",ForbDraft!C509,""),"")</f>
        <v/>
      </c>
      <c r="D496" s="135" t="str">
        <f>IFERROR(IF(ForbDraft!O509&lt;&gt;"",ForbDraft!O509,""),"")</f>
        <v/>
      </c>
      <c r="E496" s="190" t="str">
        <f>IFERROR(IF(ForbDraft!I509&lt;&gt;"",TEXT(ForbDraft!I509,"#,##0.00"),""),"")</f>
        <v/>
      </c>
      <c r="F496" s="191" t="str">
        <f>IFERROR(IF(ForbDraft!F509&lt;&gt;"",ForbDraft!F509,""),"")</f>
        <v/>
      </c>
      <c r="G496" s="135" t="str">
        <f>IFERROR(IF(ForbCalc!D494&lt;&gt;"",ForbCalc!D494,""),"")</f>
        <v/>
      </c>
      <c r="H496" s="192" t="str">
        <f>IFERROR(IF(ForbCalc!E494&lt;&gt;"",ForbCalc!E494,""),"")</f>
        <v/>
      </c>
    </row>
    <row r="497" spans="1:8" s="1" customFormat="1" x14ac:dyDescent="0.2">
      <c r="A497" s="152"/>
      <c r="B497" s="174" t="str">
        <f>IFERROR(IF(ForbDraft!B510&lt;&gt;"",ForbDraft!B510,""),"")</f>
        <v/>
      </c>
      <c r="C497" s="189" t="str">
        <f>IFERROR(IF(ForbDraft!C510&lt;&gt;"",ForbDraft!C510,""),"")</f>
        <v/>
      </c>
      <c r="D497" s="135" t="str">
        <f>IFERROR(IF(ForbDraft!O510&lt;&gt;"",ForbDraft!O510,""),"")</f>
        <v/>
      </c>
      <c r="E497" s="190" t="str">
        <f>IFERROR(IF(ForbDraft!I510&lt;&gt;"",TEXT(ForbDraft!I510,"#,##0.00"),""),"")</f>
        <v/>
      </c>
      <c r="F497" s="191" t="str">
        <f>IFERROR(IF(ForbDraft!F510&lt;&gt;"",ForbDraft!F510,""),"")</f>
        <v/>
      </c>
      <c r="G497" s="135" t="str">
        <f>IFERROR(IF(ForbCalc!D495&lt;&gt;"",ForbCalc!D495,""),"")</f>
        <v/>
      </c>
      <c r="H497" s="192" t="str">
        <f>IFERROR(IF(ForbCalc!E495&lt;&gt;"",ForbCalc!E495,""),"")</f>
        <v/>
      </c>
    </row>
    <row r="498" spans="1:8" s="1" customFormat="1" x14ac:dyDescent="0.2">
      <c r="A498" s="152"/>
      <c r="B498" s="174" t="str">
        <f>IFERROR(IF(ForbDraft!B511&lt;&gt;"",ForbDraft!B511,""),"")</f>
        <v/>
      </c>
      <c r="C498" s="189" t="str">
        <f>IFERROR(IF(ForbDraft!C511&lt;&gt;"",ForbDraft!C511,""),"")</f>
        <v/>
      </c>
      <c r="D498" s="135" t="str">
        <f>IFERROR(IF(ForbDraft!O511&lt;&gt;"",ForbDraft!O511,""),"")</f>
        <v/>
      </c>
      <c r="E498" s="190" t="str">
        <f>IFERROR(IF(ForbDraft!I511&lt;&gt;"",TEXT(ForbDraft!I511,"#,##0.00"),""),"")</f>
        <v/>
      </c>
      <c r="F498" s="191" t="str">
        <f>IFERROR(IF(ForbDraft!F511&lt;&gt;"",ForbDraft!F511,""),"")</f>
        <v/>
      </c>
      <c r="G498" s="135" t="str">
        <f>IFERROR(IF(ForbCalc!D496&lt;&gt;"",ForbCalc!D496,""),"")</f>
        <v/>
      </c>
      <c r="H498" s="192" t="str">
        <f>IFERROR(IF(ForbCalc!E496&lt;&gt;"",ForbCalc!E496,""),"")</f>
        <v/>
      </c>
    </row>
    <row r="499" spans="1:8" s="1" customFormat="1" x14ac:dyDescent="0.2">
      <c r="A499" s="152"/>
      <c r="B499" s="174" t="str">
        <f>IFERROR(IF(ForbDraft!B512&lt;&gt;"",ForbDraft!B512,""),"")</f>
        <v/>
      </c>
      <c r="C499" s="189" t="str">
        <f>IFERROR(IF(ForbDraft!C512&lt;&gt;"",ForbDraft!C512,""),"")</f>
        <v/>
      </c>
      <c r="D499" s="135" t="str">
        <f>IFERROR(IF(ForbDraft!O512&lt;&gt;"",ForbDraft!O512,""),"")</f>
        <v/>
      </c>
      <c r="E499" s="190" t="str">
        <f>IFERROR(IF(ForbDraft!I512&lt;&gt;"",TEXT(ForbDraft!I512,"#,##0.00"),""),"")</f>
        <v/>
      </c>
      <c r="F499" s="191" t="str">
        <f>IFERROR(IF(ForbDraft!F512&lt;&gt;"",ForbDraft!F512,""),"")</f>
        <v/>
      </c>
      <c r="G499" s="135" t="str">
        <f>IFERROR(IF(ForbCalc!D497&lt;&gt;"",ForbCalc!D497,""),"")</f>
        <v/>
      </c>
      <c r="H499" s="192" t="str">
        <f>IFERROR(IF(ForbCalc!E497&lt;&gt;"",ForbCalc!E497,""),"")</f>
        <v/>
      </c>
    </row>
    <row r="500" spans="1:8" s="1" customFormat="1" x14ac:dyDescent="0.2">
      <c r="A500" s="152"/>
      <c r="B500" s="174" t="str">
        <f>IFERROR(IF(ForbDraft!B513&lt;&gt;"",ForbDraft!B513,""),"")</f>
        <v/>
      </c>
      <c r="C500" s="189" t="str">
        <f>IFERROR(IF(ForbDraft!C513&lt;&gt;"",ForbDraft!C513,""),"")</f>
        <v/>
      </c>
      <c r="D500" s="135" t="str">
        <f>IFERROR(IF(ForbDraft!O513&lt;&gt;"",ForbDraft!O513,""),"")</f>
        <v/>
      </c>
      <c r="E500" s="190" t="str">
        <f>IFERROR(IF(ForbDraft!I513&lt;&gt;"",TEXT(ForbDraft!I513,"#,##0.00"),""),"")</f>
        <v/>
      </c>
      <c r="F500" s="191" t="str">
        <f>IFERROR(IF(ForbDraft!F513&lt;&gt;"",ForbDraft!F513,""),"")</f>
        <v/>
      </c>
      <c r="G500" s="135" t="str">
        <f>IFERROR(IF(ForbCalc!D498&lt;&gt;"",ForbCalc!D498,""),"")</f>
        <v/>
      </c>
      <c r="H500" s="192" t="str">
        <f>IFERROR(IF(ForbCalc!E498&lt;&gt;"",ForbCalc!E498,""),"")</f>
        <v/>
      </c>
    </row>
    <row r="501" spans="1:8" s="1" customFormat="1" x14ac:dyDescent="0.2">
      <c r="A501" s="152"/>
      <c r="B501" s="174" t="str">
        <f>IFERROR(IF(ForbDraft!B514&lt;&gt;"",ForbDraft!B514,""),"")</f>
        <v/>
      </c>
      <c r="C501" s="189" t="str">
        <f>IFERROR(IF(ForbDraft!C514&lt;&gt;"",ForbDraft!C514,""),"")</f>
        <v/>
      </c>
      <c r="D501" s="135" t="str">
        <f>IFERROR(IF(ForbDraft!O514&lt;&gt;"",ForbDraft!O514,""),"")</f>
        <v/>
      </c>
      <c r="E501" s="190" t="str">
        <f>IFERROR(IF(ForbDraft!I514&lt;&gt;"",TEXT(ForbDraft!I514,"#,##0.00"),""),"")</f>
        <v/>
      </c>
      <c r="F501" s="191" t="str">
        <f>IFERROR(IF(ForbDraft!F514&lt;&gt;"",ForbDraft!F514,""),"")</f>
        <v/>
      </c>
      <c r="G501" s="135" t="str">
        <f>IFERROR(IF(ForbCalc!D499&lt;&gt;"",ForbCalc!D499,""),"")</f>
        <v/>
      </c>
      <c r="H501" s="192" t="str">
        <f>IFERROR(IF(ForbCalc!E499&lt;&gt;"",ForbCalc!E499,""),"")</f>
        <v/>
      </c>
    </row>
    <row r="502" spans="1:8" s="1" customFormat="1" x14ac:dyDescent="0.2">
      <c r="A502" s="152"/>
      <c r="B502" s="174" t="str">
        <f>IFERROR(IF(ForbDraft!B515&lt;&gt;"",ForbDraft!B515,""),"")</f>
        <v/>
      </c>
      <c r="C502" s="189" t="str">
        <f>IFERROR(IF(ForbDraft!C515&lt;&gt;"",ForbDraft!C515,""),"")</f>
        <v/>
      </c>
      <c r="D502" s="135" t="str">
        <f>IFERROR(IF(ForbDraft!O515&lt;&gt;"",ForbDraft!O515,""),"")</f>
        <v/>
      </c>
      <c r="E502" s="190" t="str">
        <f>IFERROR(IF(ForbDraft!I515&lt;&gt;"",TEXT(ForbDraft!I515,"#,##0.00"),""),"")</f>
        <v/>
      </c>
      <c r="F502" s="191" t="str">
        <f>IFERROR(IF(ForbDraft!F515&lt;&gt;"",ForbDraft!F515,""),"")</f>
        <v/>
      </c>
      <c r="G502" s="135" t="str">
        <f>IFERROR(IF(ForbCalc!D500&lt;&gt;"",ForbCalc!D500,""),"")</f>
        <v/>
      </c>
      <c r="H502" s="192" t="str">
        <f>IFERROR(IF(ForbCalc!E500&lt;&gt;"",ForbCalc!E500,""),"")</f>
        <v/>
      </c>
    </row>
    <row r="503" spans="1:8" s="1" customFormat="1" x14ac:dyDescent="0.2">
      <c r="A503" s="152"/>
      <c r="B503" s="174" t="str">
        <f>IFERROR(IF(ForbDraft!B516&lt;&gt;"",ForbDraft!B516,""),"")</f>
        <v/>
      </c>
      <c r="C503" s="189" t="str">
        <f>IFERROR(IF(ForbDraft!C516&lt;&gt;"",ForbDraft!C516,""),"")</f>
        <v/>
      </c>
      <c r="D503" s="135" t="str">
        <f>IFERROR(IF(ForbDraft!O516&lt;&gt;"",ForbDraft!O516,""),"")</f>
        <v/>
      </c>
      <c r="E503" s="190" t="str">
        <f>IFERROR(IF(ForbDraft!I516&lt;&gt;"",TEXT(ForbDraft!I516,"#,##0.00"),""),"")</f>
        <v/>
      </c>
      <c r="F503" s="191" t="str">
        <f>IFERROR(IF(ForbDraft!F516&lt;&gt;"",ForbDraft!F516,""),"")</f>
        <v/>
      </c>
      <c r="G503" s="135" t="str">
        <f>IFERROR(IF(ForbCalc!D501&lt;&gt;"",ForbCalc!D501,""),"")</f>
        <v/>
      </c>
      <c r="H503" s="192" t="str">
        <f>IFERROR(IF(ForbCalc!E501&lt;&gt;"",ForbCalc!E501,""),"")</f>
        <v/>
      </c>
    </row>
    <row r="504" spans="1:8" s="1" customFormat="1" x14ac:dyDescent="0.2">
      <c r="A504" s="152"/>
      <c r="B504" s="174" t="str">
        <f>IFERROR(IF(ForbDraft!B517&lt;&gt;"",ForbDraft!B517,""),"")</f>
        <v/>
      </c>
      <c r="C504" s="189" t="str">
        <f>IFERROR(IF(ForbDraft!C517&lt;&gt;"",ForbDraft!C517,""),"")</f>
        <v/>
      </c>
      <c r="D504" s="135" t="str">
        <f>IFERROR(IF(ForbDraft!O517&lt;&gt;"",ForbDraft!O517,""),"")</f>
        <v/>
      </c>
      <c r="E504" s="190" t="str">
        <f>IFERROR(IF(ForbDraft!I517&lt;&gt;"",TEXT(ForbDraft!I517,"#,##0.00"),""),"")</f>
        <v/>
      </c>
      <c r="F504" s="191" t="str">
        <f>IFERROR(IF(ForbDraft!F517&lt;&gt;"",ForbDraft!F517,""),"")</f>
        <v/>
      </c>
      <c r="G504" s="135" t="str">
        <f>IFERROR(IF(ForbCalc!D502&lt;&gt;"",ForbCalc!D502,""),"")</f>
        <v/>
      </c>
      <c r="H504" s="192" t="str">
        <f>IFERROR(IF(ForbCalc!E502&lt;&gt;"",ForbCalc!E502,""),"")</f>
        <v/>
      </c>
    </row>
    <row r="505" spans="1:8" s="1" customFormat="1" x14ac:dyDescent="0.2">
      <c r="A505" s="152"/>
      <c r="B505" s="174" t="str">
        <f>IFERROR(IF(ForbDraft!B518&lt;&gt;"",ForbDraft!B518,""),"")</f>
        <v/>
      </c>
      <c r="C505" s="189" t="str">
        <f>IFERROR(IF(ForbDraft!C518&lt;&gt;"",ForbDraft!C518,""),"")</f>
        <v/>
      </c>
      <c r="D505" s="135" t="str">
        <f>IFERROR(IF(ForbDraft!O518&lt;&gt;"",ForbDraft!O518,""),"")</f>
        <v/>
      </c>
      <c r="E505" s="190" t="str">
        <f>IFERROR(IF(ForbDraft!I518&lt;&gt;"",TEXT(ForbDraft!I518,"#,##0.00"),""),"")</f>
        <v/>
      </c>
      <c r="F505" s="191" t="str">
        <f>IFERROR(IF(ForbDraft!F518&lt;&gt;"",ForbDraft!F518,""),"")</f>
        <v/>
      </c>
      <c r="G505" s="135" t="str">
        <f>IFERROR(IF(ForbCalc!D503&lt;&gt;"",ForbCalc!D503,""),"")</f>
        <v/>
      </c>
      <c r="H505" s="192" t="str">
        <f>IFERROR(IF(ForbCalc!E503&lt;&gt;"",ForbCalc!E503,""),"")</f>
        <v/>
      </c>
    </row>
    <row r="506" spans="1:8" s="1" customFormat="1" x14ac:dyDescent="0.2">
      <c r="A506" s="152"/>
      <c r="B506" s="174" t="str">
        <f>IFERROR(IF(ForbDraft!B519&lt;&gt;"",ForbDraft!B519,""),"")</f>
        <v/>
      </c>
      <c r="C506" s="189" t="str">
        <f>IFERROR(IF(ForbDraft!C519&lt;&gt;"",ForbDraft!C519,""),"")</f>
        <v/>
      </c>
      <c r="D506" s="135" t="str">
        <f>IFERROR(IF(ForbDraft!O519&lt;&gt;"",ForbDraft!O519,""),"")</f>
        <v/>
      </c>
      <c r="E506" s="190" t="str">
        <f>IFERROR(IF(ForbDraft!I519&lt;&gt;"",TEXT(ForbDraft!I519,"#,##0.00"),""),"")</f>
        <v/>
      </c>
      <c r="F506" s="191" t="str">
        <f>IFERROR(IF(ForbDraft!F519&lt;&gt;"",ForbDraft!F519,""),"")</f>
        <v/>
      </c>
      <c r="G506" s="135" t="str">
        <f>IFERROR(IF(ForbCalc!D504&lt;&gt;"",ForbCalc!D504,""),"")</f>
        <v/>
      </c>
      <c r="H506" s="192" t="str">
        <f>IFERROR(IF(ForbCalc!E504&lt;&gt;"",ForbCalc!E504,""),"")</f>
        <v/>
      </c>
    </row>
    <row r="507" spans="1:8" s="1" customFormat="1" x14ac:dyDescent="0.2">
      <c r="A507" s="152"/>
      <c r="B507" s="174" t="str">
        <f>IFERROR(IF(ForbDraft!B520&lt;&gt;"",ForbDraft!B520,""),"")</f>
        <v/>
      </c>
      <c r="C507" s="189" t="str">
        <f>IFERROR(IF(ForbDraft!C520&lt;&gt;"",ForbDraft!C520,""),"")</f>
        <v/>
      </c>
      <c r="D507" s="135" t="str">
        <f>IFERROR(IF(ForbDraft!O520&lt;&gt;"",ForbDraft!O520,""),"")</f>
        <v/>
      </c>
      <c r="E507" s="190" t="str">
        <f>IFERROR(IF(ForbDraft!I520&lt;&gt;"",TEXT(ForbDraft!I520,"#,##0.00"),""),"")</f>
        <v/>
      </c>
      <c r="F507" s="191" t="str">
        <f>IFERROR(IF(ForbDraft!F520&lt;&gt;"",ForbDraft!F520,""),"")</f>
        <v/>
      </c>
      <c r="G507" s="135" t="str">
        <f>IFERROR(IF(ForbCalc!D505&lt;&gt;"",ForbCalc!D505,""),"")</f>
        <v/>
      </c>
      <c r="H507" s="192" t="str">
        <f>IFERROR(IF(ForbCalc!E505&lt;&gt;"",ForbCalc!E505,""),"")</f>
        <v/>
      </c>
    </row>
    <row r="508" spans="1:8" s="1" customFormat="1" x14ac:dyDescent="0.2">
      <c r="A508" s="152"/>
      <c r="B508" s="174" t="str">
        <f>IFERROR(IF(ForbDraft!B521&lt;&gt;"",ForbDraft!B521,""),"")</f>
        <v/>
      </c>
      <c r="C508" s="189" t="str">
        <f>IFERROR(IF(ForbDraft!C521&lt;&gt;"",ForbDraft!C521,""),"")</f>
        <v/>
      </c>
      <c r="D508" s="135" t="str">
        <f>IFERROR(IF(ForbDraft!O521&lt;&gt;"",ForbDraft!O521,""),"")</f>
        <v/>
      </c>
      <c r="E508" s="190" t="str">
        <f>IFERROR(IF(ForbDraft!I521&lt;&gt;"",TEXT(ForbDraft!I521,"#,##0.00"),""),"")</f>
        <v/>
      </c>
      <c r="F508" s="191" t="str">
        <f>IFERROR(IF(ForbDraft!F521&lt;&gt;"",ForbDraft!F521,""),"")</f>
        <v/>
      </c>
      <c r="G508" s="135" t="str">
        <f>IFERROR(IF(ForbCalc!D506&lt;&gt;"",ForbCalc!D506,""),"")</f>
        <v/>
      </c>
      <c r="H508" s="192" t="str">
        <f>IFERROR(IF(ForbCalc!E506&lt;&gt;"",ForbCalc!E506,""),"")</f>
        <v/>
      </c>
    </row>
    <row r="509" spans="1:8" s="1" customFormat="1" x14ac:dyDescent="0.2">
      <c r="A509" s="152"/>
      <c r="B509" s="174" t="str">
        <f>IFERROR(IF(ForbDraft!B522&lt;&gt;"",ForbDraft!B522,""),"")</f>
        <v/>
      </c>
      <c r="C509" s="189" t="str">
        <f>IFERROR(IF(ForbDraft!C522&lt;&gt;"",ForbDraft!C522,""),"")</f>
        <v/>
      </c>
      <c r="D509" s="135" t="str">
        <f>IFERROR(IF(ForbDraft!O522&lt;&gt;"",ForbDraft!O522,""),"")</f>
        <v/>
      </c>
      <c r="E509" s="190" t="str">
        <f>IFERROR(IF(ForbDraft!I522&lt;&gt;"",TEXT(ForbDraft!I522,"#,##0.00"),""),"")</f>
        <v/>
      </c>
      <c r="F509" s="191" t="str">
        <f>IFERROR(IF(ForbDraft!F522&lt;&gt;"",ForbDraft!F522,""),"")</f>
        <v/>
      </c>
      <c r="G509" s="135" t="str">
        <f>IFERROR(IF(ForbCalc!D507&lt;&gt;"",ForbCalc!D507,""),"")</f>
        <v/>
      </c>
      <c r="H509" s="192" t="str">
        <f>IFERROR(IF(ForbCalc!E507&lt;&gt;"",ForbCalc!E507,""),"")</f>
        <v/>
      </c>
    </row>
    <row r="510" spans="1:8" s="1" customFormat="1" x14ac:dyDescent="0.2">
      <c r="A510" s="152"/>
      <c r="B510" s="174" t="str">
        <f>IFERROR(IF(ForbDraft!B523&lt;&gt;"",ForbDraft!B523,""),"")</f>
        <v/>
      </c>
      <c r="C510" s="189" t="str">
        <f>IFERROR(IF(ForbDraft!C523&lt;&gt;"",ForbDraft!C523,""),"")</f>
        <v/>
      </c>
      <c r="D510" s="135" t="str">
        <f>IFERROR(IF(ForbDraft!O523&lt;&gt;"",ForbDraft!O523,""),"")</f>
        <v/>
      </c>
      <c r="E510" s="190" t="str">
        <f>IFERROR(IF(ForbDraft!I523&lt;&gt;"",TEXT(ForbDraft!I523,"#,##0.00"),""),"")</f>
        <v/>
      </c>
      <c r="F510" s="191" t="str">
        <f>IFERROR(IF(ForbDraft!F523&lt;&gt;"",ForbDraft!F523,""),"")</f>
        <v/>
      </c>
      <c r="G510" s="135" t="str">
        <f>IFERROR(IF(ForbCalc!D508&lt;&gt;"",ForbCalc!D508,""),"")</f>
        <v/>
      </c>
      <c r="H510" s="192" t="str">
        <f>IFERROR(IF(ForbCalc!E508&lt;&gt;"",ForbCalc!E508,""),"")</f>
        <v/>
      </c>
    </row>
    <row r="511" spans="1:8" s="1" customFormat="1" x14ac:dyDescent="0.2">
      <c r="A511" s="152"/>
      <c r="B511" s="174" t="str">
        <f>IFERROR(IF(ForbDraft!B524&lt;&gt;"",ForbDraft!B524,""),"")</f>
        <v/>
      </c>
      <c r="C511" s="189" t="str">
        <f>IFERROR(IF(ForbDraft!C524&lt;&gt;"",ForbDraft!C524,""),"")</f>
        <v/>
      </c>
      <c r="D511" s="135" t="str">
        <f>IFERROR(IF(ForbDraft!O524&lt;&gt;"",ForbDraft!O524,""),"")</f>
        <v/>
      </c>
      <c r="E511" s="190" t="str">
        <f>IFERROR(IF(ForbDraft!I524&lt;&gt;"",TEXT(ForbDraft!I524,"#,##0.00"),""),"")</f>
        <v/>
      </c>
      <c r="F511" s="191" t="str">
        <f>IFERROR(IF(ForbDraft!F524&lt;&gt;"",ForbDraft!F524,""),"")</f>
        <v/>
      </c>
      <c r="G511" s="135" t="str">
        <f>IFERROR(IF(ForbCalc!D509&lt;&gt;"",ForbCalc!D509,""),"")</f>
        <v/>
      </c>
      <c r="H511" s="192" t="str">
        <f>IFERROR(IF(ForbCalc!E509&lt;&gt;"",ForbCalc!E509,""),"")</f>
        <v/>
      </c>
    </row>
    <row r="512" spans="1:8" s="1" customFormat="1" x14ac:dyDescent="0.2">
      <c r="A512" s="152"/>
      <c r="B512" s="174" t="str">
        <f>IFERROR(IF(ForbDraft!B525&lt;&gt;"",ForbDraft!B525,""),"")</f>
        <v/>
      </c>
      <c r="C512" s="189" t="str">
        <f>IFERROR(IF(ForbDraft!C525&lt;&gt;"",ForbDraft!C525,""),"")</f>
        <v/>
      </c>
      <c r="D512" s="135" t="str">
        <f>IFERROR(IF(ForbDraft!O525&lt;&gt;"",ForbDraft!O525,""),"")</f>
        <v/>
      </c>
      <c r="E512" s="190" t="str">
        <f>IFERROR(IF(ForbDraft!I525&lt;&gt;"",TEXT(ForbDraft!I525,"#,##0.00"),""),"")</f>
        <v/>
      </c>
      <c r="F512" s="191" t="str">
        <f>IFERROR(IF(ForbDraft!F525&lt;&gt;"",ForbDraft!F525,""),"")</f>
        <v/>
      </c>
      <c r="G512" s="135" t="str">
        <f>IFERROR(IF(ForbCalc!D510&lt;&gt;"",ForbCalc!D510,""),"")</f>
        <v/>
      </c>
      <c r="H512" s="192" t="str">
        <f>IFERROR(IF(ForbCalc!E510&lt;&gt;"",ForbCalc!E510,""),"")</f>
        <v/>
      </c>
    </row>
    <row r="513" spans="1:8" s="1" customFormat="1" x14ac:dyDescent="0.2">
      <c r="A513" s="152"/>
      <c r="B513" s="174" t="str">
        <f>IFERROR(IF(ForbDraft!B526&lt;&gt;"",ForbDraft!B526,""),"")</f>
        <v/>
      </c>
      <c r="C513" s="189" t="str">
        <f>IFERROR(IF(ForbDraft!C526&lt;&gt;"",ForbDraft!C526,""),"")</f>
        <v/>
      </c>
      <c r="D513" s="135" t="str">
        <f>IFERROR(IF(ForbDraft!O526&lt;&gt;"",ForbDraft!O526,""),"")</f>
        <v/>
      </c>
      <c r="E513" s="190" t="str">
        <f>IFERROR(IF(ForbDraft!I526&lt;&gt;"",TEXT(ForbDraft!I526,"#,##0.00"),""),"")</f>
        <v/>
      </c>
      <c r="F513" s="191" t="str">
        <f>IFERROR(IF(ForbDraft!F526&lt;&gt;"",ForbDraft!F526,""),"")</f>
        <v/>
      </c>
      <c r="G513" s="135" t="str">
        <f>IFERROR(IF(ForbCalc!D511&lt;&gt;"",ForbCalc!D511,""),"")</f>
        <v/>
      </c>
      <c r="H513" s="192" t="str">
        <f>IFERROR(IF(ForbCalc!E511&lt;&gt;"",ForbCalc!E511,""),"")</f>
        <v/>
      </c>
    </row>
    <row r="514" spans="1:8" s="1" customFormat="1" x14ac:dyDescent="0.2">
      <c r="A514" s="152"/>
      <c r="B514" s="174" t="str">
        <f>IFERROR(IF(ForbDraft!B527&lt;&gt;"",ForbDraft!B527,""),"")</f>
        <v/>
      </c>
      <c r="C514" s="189" t="str">
        <f>IFERROR(IF(ForbDraft!C527&lt;&gt;"",ForbDraft!C527,""),"")</f>
        <v/>
      </c>
      <c r="D514" s="135" t="str">
        <f>IFERROR(IF(ForbDraft!O527&lt;&gt;"",ForbDraft!O527,""),"")</f>
        <v/>
      </c>
      <c r="E514" s="190" t="str">
        <f>IFERROR(IF(ForbDraft!I527&lt;&gt;"",TEXT(ForbDraft!I527,"#,##0.00"),""),"")</f>
        <v/>
      </c>
      <c r="F514" s="191" t="str">
        <f>IFERROR(IF(ForbDraft!F527&lt;&gt;"",ForbDraft!F527,""),"")</f>
        <v/>
      </c>
      <c r="G514" s="135" t="str">
        <f>IFERROR(IF(ForbCalc!D512&lt;&gt;"",ForbCalc!D512,""),"")</f>
        <v/>
      </c>
      <c r="H514" s="192" t="str">
        <f>IFERROR(IF(ForbCalc!E512&lt;&gt;"",ForbCalc!E512,""),"")</f>
        <v/>
      </c>
    </row>
    <row r="515" spans="1:8" s="1" customFormat="1" x14ac:dyDescent="0.2">
      <c r="A515" s="152"/>
      <c r="B515" s="174" t="str">
        <f>IFERROR(IF(ForbDraft!B528&lt;&gt;"",ForbDraft!B528,""),"")</f>
        <v/>
      </c>
      <c r="C515" s="189" t="str">
        <f>IFERROR(IF(ForbDraft!C528&lt;&gt;"",ForbDraft!C528,""),"")</f>
        <v/>
      </c>
      <c r="D515" s="135" t="str">
        <f>IFERROR(IF(ForbDraft!O528&lt;&gt;"",ForbDraft!O528,""),"")</f>
        <v/>
      </c>
      <c r="E515" s="190" t="str">
        <f>IFERROR(IF(ForbDraft!I528&lt;&gt;"",TEXT(ForbDraft!I528,"#,##0.00"),""),"")</f>
        <v/>
      </c>
      <c r="F515" s="191" t="str">
        <f>IFERROR(IF(ForbDraft!F528&lt;&gt;"",ForbDraft!F528,""),"")</f>
        <v/>
      </c>
      <c r="G515" s="135" t="str">
        <f>IFERROR(IF(ForbCalc!D513&lt;&gt;"",ForbCalc!D513,""),"")</f>
        <v/>
      </c>
      <c r="H515" s="192" t="str">
        <f>IFERROR(IF(ForbCalc!E513&lt;&gt;"",ForbCalc!E513,""),"")</f>
        <v/>
      </c>
    </row>
    <row r="516" spans="1:8" s="1" customFormat="1" x14ac:dyDescent="0.2">
      <c r="A516" s="152"/>
      <c r="B516" s="174" t="str">
        <f>IFERROR(IF(ForbDraft!B529&lt;&gt;"",ForbDraft!B529,""),"")</f>
        <v/>
      </c>
      <c r="C516" s="189" t="str">
        <f>IFERROR(IF(ForbDraft!C529&lt;&gt;"",ForbDraft!C529,""),"")</f>
        <v/>
      </c>
      <c r="D516" s="135" t="str">
        <f>IFERROR(IF(ForbDraft!O529&lt;&gt;"",ForbDraft!O529,""),"")</f>
        <v/>
      </c>
      <c r="E516" s="190" t="str">
        <f>IFERROR(IF(ForbDraft!I529&lt;&gt;"",TEXT(ForbDraft!I529,"#,##0.00"),""),"")</f>
        <v/>
      </c>
      <c r="F516" s="191" t="str">
        <f>IFERROR(IF(ForbDraft!F529&lt;&gt;"",ForbDraft!F529,""),"")</f>
        <v/>
      </c>
      <c r="G516" s="135" t="str">
        <f>IFERROR(IF(ForbCalc!D514&lt;&gt;"",ForbCalc!D514,""),"")</f>
        <v/>
      </c>
      <c r="H516" s="192" t="str">
        <f>IFERROR(IF(ForbCalc!E514&lt;&gt;"",ForbCalc!E514,""),"")</f>
        <v/>
      </c>
    </row>
    <row r="517" spans="1:8" s="1" customFormat="1" x14ac:dyDescent="0.2">
      <c r="A517" s="152"/>
      <c r="B517" s="174" t="str">
        <f>IFERROR(IF(ForbDraft!B530&lt;&gt;"",ForbDraft!B530,""),"")</f>
        <v/>
      </c>
      <c r="C517" s="189" t="str">
        <f>IFERROR(IF(ForbDraft!C530&lt;&gt;"",ForbDraft!C530,""),"")</f>
        <v/>
      </c>
      <c r="D517" s="135" t="str">
        <f>IFERROR(IF(ForbDraft!O530&lt;&gt;"",ForbDraft!O530,""),"")</f>
        <v/>
      </c>
      <c r="E517" s="190" t="str">
        <f>IFERROR(IF(ForbDraft!I530&lt;&gt;"",TEXT(ForbDraft!I530,"#,##0.00"),""),"")</f>
        <v/>
      </c>
      <c r="F517" s="191" t="str">
        <f>IFERROR(IF(ForbDraft!F530&lt;&gt;"",ForbDraft!F530,""),"")</f>
        <v/>
      </c>
      <c r="G517" s="135" t="str">
        <f>IFERROR(IF(ForbCalc!D515&lt;&gt;"",ForbCalc!D515,""),"")</f>
        <v/>
      </c>
      <c r="H517" s="192" t="str">
        <f>IFERROR(IF(ForbCalc!E515&lt;&gt;"",ForbCalc!E515,""),"")</f>
        <v/>
      </c>
    </row>
    <row r="518" spans="1:8" s="1" customFormat="1" x14ac:dyDescent="0.2">
      <c r="A518" s="152"/>
      <c r="B518" s="174" t="str">
        <f>IFERROR(IF(ForbDraft!B531&lt;&gt;"",ForbDraft!B531,""),"")</f>
        <v/>
      </c>
      <c r="C518" s="189" t="str">
        <f>IFERROR(IF(ForbDraft!C531&lt;&gt;"",ForbDraft!C531,""),"")</f>
        <v/>
      </c>
      <c r="D518" s="135" t="str">
        <f>IFERROR(IF(ForbDraft!O531&lt;&gt;"",ForbDraft!O531,""),"")</f>
        <v/>
      </c>
      <c r="E518" s="190" t="str">
        <f>IFERROR(IF(ForbDraft!I531&lt;&gt;"",TEXT(ForbDraft!I531,"#,##0.00"),""),"")</f>
        <v/>
      </c>
      <c r="F518" s="191" t="str">
        <f>IFERROR(IF(ForbDraft!F531&lt;&gt;"",ForbDraft!F531,""),"")</f>
        <v/>
      </c>
      <c r="G518" s="135" t="str">
        <f>IFERROR(IF(ForbCalc!D516&lt;&gt;"",ForbCalc!D516,""),"")</f>
        <v/>
      </c>
      <c r="H518" s="192" t="str">
        <f>IFERROR(IF(ForbCalc!E516&lt;&gt;"",ForbCalc!E516,""),"")</f>
        <v/>
      </c>
    </row>
    <row r="519" spans="1:8" s="1" customFormat="1" x14ac:dyDescent="0.2">
      <c r="A519" s="152"/>
      <c r="B519" s="174" t="str">
        <f>IFERROR(IF(ForbDraft!B532&lt;&gt;"",ForbDraft!B532,""),"")</f>
        <v/>
      </c>
      <c r="C519" s="189" t="str">
        <f>IFERROR(IF(ForbDraft!C532&lt;&gt;"",ForbDraft!C532,""),"")</f>
        <v/>
      </c>
      <c r="D519" s="135" t="str">
        <f>IFERROR(IF(ForbDraft!O532&lt;&gt;"",ForbDraft!O532,""),"")</f>
        <v/>
      </c>
      <c r="E519" s="190" t="str">
        <f>IFERROR(IF(ForbDraft!I532&lt;&gt;"",TEXT(ForbDraft!I532,"#,##0.00"),""),"")</f>
        <v/>
      </c>
      <c r="F519" s="191" t="str">
        <f>IFERROR(IF(ForbDraft!F532&lt;&gt;"",ForbDraft!F532,""),"")</f>
        <v/>
      </c>
      <c r="G519" s="135" t="str">
        <f>IFERROR(IF(ForbCalc!D517&lt;&gt;"",ForbCalc!D517,""),"")</f>
        <v/>
      </c>
      <c r="H519" s="192" t="str">
        <f>IFERROR(IF(ForbCalc!E517&lt;&gt;"",ForbCalc!E517,""),"")</f>
        <v/>
      </c>
    </row>
    <row r="520" spans="1:8" s="1" customFormat="1" x14ac:dyDescent="0.2">
      <c r="A520" s="152"/>
      <c r="B520" s="174" t="str">
        <f>IFERROR(IF(ForbDraft!B533&lt;&gt;"",ForbDraft!B533,""),"")</f>
        <v/>
      </c>
      <c r="C520" s="189" t="str">
        <f>IFERROR(IF(ForbDraft!C533&lt;&gt;"",ForbDraft!C533,""),"")</f>
        <v/>
      </c>
      <c r="D520" s="135" t="str">
        <f>IFERROR(IF(ForbDraft!O533&lt;&gt;"",ForbDraft!O533,""),"")</f>
        <v/>
      </c>
      <c r="E520" s="190" t="str">
        <f>IFERROR(IF(ForbDraft!I533&lt;&gt;"",TEXT(ForbDraft!I533,"#,##0.00"),""),"")</f>
        <v/>
      </c>
      <c r="F520" s="191" t="str">
        <f>IFERROR(IF(ForbDraft!F533&lt;&gt;"",ForbDraft!F533,""),"")</f>
        <v/>
      </c>
      <c r="G520" s="135" t="str">
        <f>IFERROR(IF(ForbCalc!D518&lt;&gt;"",ForbCalc!D518,""),"")</f>
        <v/>
      </c>
      <c r="H520" s="192" t="str">
        <f>IFERROR(IF(ForbCalc!E518&lt;&gt;"",ForbCalc!E518,""),"")</f>
        <v/>
      </c>
    </row>
    <row r="521" spans="1:8" s="1" customFormat="1" x14ac:dyDescent="0.2">
      <c r="A521" s="152"/>
      <c r="B521" s="174" t="str">
        <f>IFERROR(IF(ForbDraft!B534&lt;&gt;"",ForbDraft!B534,""),"")</f>
        <v/>
      </c>
      <c r="C521" s="189" t="str">
        <f>IFERROR(IF(ForbDraft!C534&lt;&gt;"",ForbDraft!C534,""),"")</f>
        <v/>
      </c>
      <c r="D521" s="135" t="str">
        <f>IFERROR(IF(ForbDraft!O534&lt;&gt;"",ForbDraft!O534,""),"")</f>
        <v/>
      </c>
      <c r="E521" s="190" t="str">
        <f>IFERROR(IF(ForbDraft!I534&lt;&gt;"",TEXT(ForbDraft!I534,"#,##0.00"),""),"")</f>
        <v/>
      </c>
      <c r="F521" s="191" t="str">
        <f>IFERROR(IF(ForbDraft!F534&lt;&gt;"",ForbDraft!F534,""),"")</f>
        <v/>
      </c>
      <c r="G521" s="135" t="str">
        <f>IFERROR(IF(ForbCalc!D519&lt;&gt;"",ForbCalc!D519,""),"")</f>
        <v/>
      </c>
      <c r="H521" s="192" t="str">
        <f>IFERROR(IF(ForbCalc!E519&lt;&gt;"",ForbCalc!E519,""),"")</f>
        <v/>
      </c>
    </row>
    <row r="522" spans="1:8" s="1" customFormat="1" x14ac:dyDescent="0.2">
      <c r="A522" s="152"/>
      <c r="B522" s="174" t="str">
        <f>IFERROR(IF(ForbDraft!B535&lt;&gt;"",ForbDraft!B535,""),"")</f>
        <v/>
      </c>
      <c r="C522" s="189" t="str">
        <f>IFERROR(IF(ForbDraft!C535&lt;&gt;"",ForbDraft!C535,""),"")</f>
        <v/>
      </c>
      <c r="D522" s="135" t="str">
        <f>IFERROR(IF(ForbDraft!O535&lt;&gt;"",ForbDraft!O535,""),"")</f>
        <v/>
      </c>
      <c r="E522" s="190" t="str">
        <f>IFERROR(IF(ForbDraft!I535&lt;&gt;"",TEXT(ForbDraft!I535,"#,##0.00"),""),"")</f>
        <v/>
      </c>
      <c r="F522" s="191" t="str">
        <f>IFERROR(IF(ForbDraft!F535&lt;&gt;"",ForbDraft!F535,""),"")</f>
        <v/>
      </c>
      <c r="G522" s="135" t="str">
        <f>IFERROR(IF(ForbCalc!D520&lt;&gt;"",ForbCalc!D520,""),"")</f>
        <v/>
      </c>
      <c r="H522" s="192" t="str">
        <f>IFERROR(IF(ForbCalc!E520&lt;&gt;"",ForbCalc!E520,""),"")</f>
        <v/>
      </c>
    </row>
    <row r="523" spans="1:8" s="1" customFormat="1" x14ac:dyDescent="0.2">
      <c r="A523" s="152"/>
      <c r="B523" s="174" t="str">
        <f>IFERROR(IF(ForbDraft!B536&lt;&gt;"",ForbDraft!B536,""),"")</f>
        <v/>
      </c>
      <c r="C523" s="189" t="str">
        <f>IFERROR(IF(ForbDraft!C536&lt;&gt;"",ForbDraft!C536,""),"")</f>
        <v/>
      </c>
      <c r="D523" s="135" t="str">
        <f>IFERROR(IF(ForbDraft!O536&lt;&gt;"",ForbDraft!O536,""),"")</f>
        <v/>
      </c>
      <c r="E523" s="190" t="str">
        <f>IFERROR(IF(ForbDraft!I536&lt;&gt;"",TEXT(ForbDraft!I536,"#,##0.00"),""),"")</f>
        <v/>
      </c>
      <c r="F523" s="191" t="str">
        <f>IFERROR(IF(ForbDraft!F536&lt;&gt;"",ForbDraft!F536,""),"")</f>
        <v/>
      </c>
      <c r="G523" s="135" t="str">
        <f>IFERROR(IF(ForbCalc!D521&lt;&gt;"",ForbCalc!D521,""),"")</f>
        <v/>
      </c>
      <c r="H523" s="192" t="str">
        <f>IFERROR(IF(ForbCalc!E521&lt;&gt;"",ForbCalc!E521,""),"")</f>
        <v/>
      </c>
    </row>
    <row r="524" spans="1:8" s="1" customFormat="1" x14ac:dyDescent="0.2">
      <c r="A524" s="152"/>
      <c r="B524" s="174" t="str">
        <f>IFERROR(IF(ForbDraft!B537&lt;&gt;"",ForbDraft!B537,""),"")</f>
        <v/>
      </c>
      <c r="C524" s="189" t="str">
        <f>IFERROR(IF(ForbDraft!C537&lt;&gt;"",ForbDraft!C537,""),"")</f>
        <v/>
      </c>
      <c r="D524" s="135" t="str">
        <f>IFERROR(IF(ForbDraft!O537&lt;&gt;"",ForbDraft!O537,""),"")</f>
        <v/>
      </c>
      <c r="E524" s="190" t="str">
        <f>IFERROR(IF(ForbDraft!I537&lt;&gt;"",TEXT(ForbDraft!I537,"#,##0.00"),""),"")</f>
        <v/>
      </c>
      <c r="F524" s="191" t="str">
        <f>IFERROR(IF(ForbDraft!F537&lt;&gt;"",ForbDraft!F537,""),"")</f>
        <v/>
      </c>
      <c r="G524" s="135" t="str">
        <f>IFERROR(IF(ForbCalc!D522&lt;&gt;"",ForbCalc!D522,""),"")</f>
        <v/>
      </c>
      <c r="H524" s="192" t="str">
        <f>IFERROR(IF(ForbCalc!E522&lt;&gt;"",ForbCalc!E522,""),"")</f>
        <v/>
      </c>
    </row>
    <row r="525" spans="1:8" s="1" customFormat="1" x14ac:dyDescent="0.2">
      <c r="A525" s="152"/>
      <c r="B525" s="174" t="str">
        <f>IFERROR(IF(ForbDraft!B538&lt;&gt;"",ForbDraft!B538,""),"")</f>
        <v/>
      </c>
      <c r="C525" s="189" t="str">
        <f>IFERROR(IF(ForbDraft!C538&lt;&gt;"",ForbDraft!C538,""),"")</f>
        <v/>
      </c>
      <c r="D525" s="135" t="str">
        <f>IFERROR(IF(ForbDraft!O538&lt;&gt;"",ForbDraft!O538,""),"")</f>
        <v/>
      </c>
      <c r="E525" s="190" t="str">
        <f>IFERROR(IF(ForbDraft!I538&lt;&gt;"",TEXT(ForbDraft!I538,"#,##0.00"),""),"")</f>
        <v/>
      </c>
      <c r="F525" s="191" t="str">
        <f>IFERROR(IF(ForbDraft!F538&lt;&gt;"",ForbDraft!F538,""),"")</f>
        <v/>
      </c>
      <c r="G525" s="135" t="str">
        <f>IFERROR(IF(ForbCalc!D523&lt;&gt;"",ForbCalc!D523,""),"")</f>
        <v/>
      </c>
      <c r="H525" s="192" t="str">
        <f>IFERROR(IF(ForbCalc!E523&lt;&gt;"",ForbCalc!E523,""),"")</f>
        <v/>
      </c>
    </row>
    <row r="526" spans="1:8" s="1" customFormat="1" x14ac:dyDescent="0.2">
      <c r="A526" s="152"/>
      <c r="B526" s="174" t="str">
        <f>IFERROR(IF(ForbDraft!B539&lt;&gt;"",ForbDraft!B539,""),"")</f>
        <v/>
      </c>
      <c r="C526" s="189" t="str">
        <f>IFERROR(IF(ForbDraft!C539&lt;&gt;"",ForbDraft!C539,""),"")</f>
        <v/>
      </c>
      <c r="D526" s="135" t="str">
        <f>IFERROR(IF(ForbDraft!O539&lt;&gt;"",ForbDraft!O539,""),"")</f>
        <v/>
      </c>
      <c r="E526" s="190" t="str">
        <f>IFERROR(IF(ForbDraft!I539&lt;&gt;"",TEXT(ForbDraft!I539,"#,##0.00"),""),"")</f>
        <v/>
      </c>
      <c r="F526" s="191" t="str">
        <f>IFERROR(IF(ForbDraft!F539&lt;&gt;"",ForbDraft!F539,""),"")</f>
        <v/>
      </c>
      <c r="G526" s="135" t="str">
        <f>IFERROR(IF(ForbCalc!D524&lt;&gt;"",ForbCalc!D524,""),"")</f>
        <v/>
      </c>
      <c r="H526" s="192" t="str">
        <f>IFERROR(IF(ForbCalc!E524&lt;&gt;"",ForbCalc!E524,""),"")</f>
        <v/>
      </c>
    </row>
    <row r="527" spans="1:8" s="1" customFormat="1" x14ac:dyDescent="0.2">
      <c r="A527" s="152"/>
      <c r="B527" s="174" t="str">
        <f>IFERROR(IF(ForbDraft!B540&lt;&gt;"",ForbDraft!B540,""),"")</f>
        <v/>
      </c>
      <c r="C527" s="189" t="str">
        <f>IFERROR(IF(ForbDraft!C540&lt;&gt;"",ForbDraft!C540,""),"")</f>
        <v/>
      </c>
      <c r="D527" s="135" t="str">
        <f>IFERROR(IF(ForbDraft!O540&lt;&gt;"",ForbDraft!O540,""),"")</f>
        <v/>
      </c>
      <c r="E527" s="190" t="str">
        <f>IFERROR(IF(ForbDraft!I540&lt;&gt;"",TEXT(ForbDraft!I540,"#,##0.00"),""),"")</f>
        <v/>
      </c>
      <c r="F527" s="191" t="str">
        <f>IFERROR(IF(ForbDraft!F540&lt;&gt;"",ForbDraft!F540,""),"")</f>
        <v/>
      </c>
      <c r="G527" s="135" t="str">
        <f>IFERROR(IF(ForbCalc!D525&lt;&gt;"",ForbCalc!D525,""),"")</f>
        <v/>
      </c>
      <c r="H527" s="192" t="str">
        <f>IFERROR(IF(ForbCalc!E525&lt;&gt;"",ForbCalc!E525,""),"")</f>
        <v/>
      </c>
    </row>
    <row r="528" spans="1:8" s="1" customFormat="1" x14ac:dyDescent="0.2">
      <c r="A528" s="152"/>
      <c r="B528" s="174" t="str">
        <f>IFERROR(IF(ForbDraft!B541&lt;&gt;"",ForbDraft!B541,""),"")</f>
        <v/>
      </c>
      <c r="C528" s="189" t="str">
        <f>IFERROR(IF(ForbDraft!C541&lt;&gt;"",ForbDraft!C541,""),"")</f>
        <v/>
      </c>
      <c r="D528" s="135" t="str">
        <f>IFERROR(IF(ForbDraft!O541&lt;&gt;"",ForbDraft!O541,""),"")</f>
        <v/>
      </c>
      <c r="E528" s="190" t="str">
        <f>IFERROR(IF(ForbDraft!I541&lt;&gt;"",TEXT(ForbDraft!I541,"#,##0.00"),""),"")</f>
        <v/>
      </c>
      <c r="F528" s="191" t="str">
        <f>IFERROR(IF(ForbDraft!F541&lt;&gt;"",ForbDraft!F541,""),"")</f>
        <v/>
      </c>
      <c r="G528" s="135" t="str">
        <f>IFERROR(IF(ForbCalc!D526&lt;&gt;"",ForbCalc!D526,""),"")</f>
        <v/>
      </c>
      <c r="H528" s="192" t="str">
        <f>IFERROR(IF(ForbCalc!E526&lt;&gt;"",ForbCalc!E526,""),"")</f>
        <v/>
      </c>
    </row>
    <row r="529" spans="1:8" s="1" customFormat="1" x14ac:dyDescent="0.2">
      <c r="A529" s="152"/>
      <c r="B529" s="174" t="str">
        <f>IFERROR(IF(ForbDraft!B542&lt;&gt;"",ForbDraft!B542,""),"")</f>
        <v/>
      </c>
      <c r="C529" s="189" t="str">
        <f>IFERROR(IF(ForbDraft!C542&lt;&gt;"",ForbDraft!C542,""),"")</f>
        <v/>
      </c>
      <c r="D529" s="135" t="str">
        <f>IFERROR(IF(ForbDraft!O542&lt;&gt;"",ForbDraft!O542,""),"")</f>
        <v/>
      </c>
      <c r="E529" s="190" t="str">
        <f>IFERROR(IF(ForbDraft!I542&lt;&gt;"",TEXT(ForbDraft!I542,"#,##0.00"),""),"")</f>
        <v/>
      </c>
      <c r="F529" s="191" t="str">
        <f>IFERROR(IF(ForbDraft!F542&lt;&gt;"",ForbDraft!F542,""),"")</f>
        <v/>
      </c>
      <c r="G529" s="135" t="str">
        <f>IFERROR(IF(ForbCalc!D527&lt;&gt;"",ForbCalc!D527,""),"")</f>
        <v/>
      </c>
      <c r="H529" s="192" t="str">
        <f>IFERROR(IF(ForbCalc!E527&lt;&gt;"",ForbCalc!E527,""),"")</f>
        <v/>
      </c>
    </row>
    <row r="530" spans="1:8" s="1" customFormat="1" x14ac:dyDescent="0.2">
      <c r="A530" s="152"/>
      <c r="B530" s="174" t="str">
        <f>IFERROR(IF(ForbDraft!B543&lt;&gt;"",ForbDraft!B543,""),"")</f>
        <v/>
      </c>
      <c r="C530" s="189" t="str">
        <f>IFERROR(IF(ForbDraft!C543&lt;&gt;"",ForbDraft!C543,""),"")</f>
        <v/>
      </c>
      <c r="D530" s="135" t="str">
        <f>IFERROR(IF(ForbDraft!O543&lt;&gt;"",ForbDraft!O543,""),"")</f>
        <v/>
      </c>
      <c r="E530" s="190" t="str">
        <f>IFERROR(IF(ForbDraft!I543&lt;&gt;"",TEXT(ForbDraft!I543,"#,##0.00"),""),"")</f>
        <v/>
      </c>
      <c r="F530" s="191" t="str">
        <f>IFERROR(IF(ForbDraft!F543&lt;&gt;"",ForbDraft!F543,""),"")</f>
        <v/>
      </c>
      <c r="G530" s="135" t="str">
        <f>IFERROR(IF(ForbCalc!D528&lt;&gt;"",ForbCalc!D528,""),"")</f>
        <v/>
      </c>
      <c r="H530" s="192" t="str">
        <f>IFERROR(IF(ForbCalc!E528&lt;&gt;"",ForbCalc!E528,""),"")</f>
        <v/>
      </c>
    </row>
    <row r="531" spans="1:8" s="1" customFormat="1" x14ac:dyDescent="0.2">
      <c r="A531" s="152"/>
      <c r="B531" s="174" t="str">
        <f>IFERROR(IF(ForbDraft!B544&lt;&gt;"",ForbDraft!B544,""),"")</f>
        <v/>
      </c>
      <c r="C531" s="189" t="str">
        <f>IFERROR(IF(ForbDraft!C544&lt;&gt;"",ForbDraft!C544,""),"")</f>
        <v/>
      </c>
      <c r="D531" s="135" t="str">
        <f>IFERROR(IF(ForbDraft!O544&lt;&gt;"",ForbDraft!O544,""),"")</f>
        <v/>
      </c>
      <c r="E531" s="190" t="str">
        <f>IFERROR(IF(ForbDraft!I544&lt;&gt;"",TEXT(ForbDraft!I544,"#,##0.00"),""),"")</f>
        <v/>
      </c>
      <c r="F531" s="191" t="str">
        <f>IFERROR(IF(ForbDraft!F544&lt;&gt;"",ForbDraft!F544,""),"")</f>
        <v/>
      </c>
      <c r="G531" s="135" t="str">
        <f>IFERROR(IF(ForbCalc!D529&lt;&gt;"",ForbCalc!D529,""),"")</f>
        <v/>
      </c>
      <c r="H531" s="192" t="str">
        <f>IFERROR(IF(ForbCalc!E529&lt;&gt;"",ForbCalc!E529,""),"")</f>
        <v/>
      </c>
    </row>
    <row r="532" spans="1:8" s="1" customFormat="1" x14ac:dyDescent="0.2">
      <c r="A532" s="152"/>
      <c r="B532" s="174" t="str">
        <f>IFERROR(IF(ForbDraft!B545&lt;&gt;"",ForbDraft!B545,""),"")</f>
        <v/>
      </c>
      <c r="C532" s="189" t="str">
        <f>IFERROR(IF(ForbDraft!C545&lt;&gt;"",ForbDraft!C545,""),"")</f>
        <v/>
      </c>
      <c r="D532" s="135" t="str">
        <f>IFERROR(IF(ForbDraft!O545&lt;&gt;"",ForbDraft!O545,""),"")</f>
        <v/>
      </c>
      <c r="E532" s="190" t="str">
        <f>IFERROR(IF(ForbDraft!I545&lt;&gt;"",TEXT(ForbDraft!I545,"#,##0.00"),""),"")</f>
        <v/>
      </c>
      <c r="F532" s="191" t="str">
        <f>IFERROR(IF(ForbDraft!F545&lt;&gt;"",ForbDraft!F545,""),"")</f>
        <v/>
      </c>
      <c r="G532" s="135" t="str">
        <f>IFERROR(IF(ForbCalc!D530&lt;&gt;"",ForbCalc!D530,""),"")</f>
        <v/>
      </c>
      <c r="H532" s="192" t="str">
        <f>IFERROR(IF(ForbCalc!E530&lt;&gt;"",ForbCalc!E530,""),"")</f>
        <v/>
      </c>
    </row>
    <row r="533" spans="1:8" s="1" customFormat="1" x14ac:dyDescent="0.2">
      <c r="A533" s="152"/>
      <c r="B533" s="174" t="str">
        <f>IFERROR(IF(ForbDraft!B546&lt;&gt;"",ForbDraft!B546,""),"")</f>
        <v/>
      </c>
      <c r="C533" s="189" t="str">
        <f>IFERROR(IF(ForbDraft!C546&lt;&gt;"",ForbDraft!C546,""),"")</f>
        <v/>
      </c>
      <c r="D533" s="135" t="str">
        <f>IFERROR(IF(ForbDraft!O546&lt;&gt;"",ForbDraft!O546,""),"")</f>
        <v/>
      </c>
      <c r="E533" s="190" t="str">
        <f>IFERROR(IF(ForbDraft!I546&lt;&gt;"",TEXT(ForbDraft!I546,"#,##0.00"),""),"")</f>
        <v/>
      </c>
      <c r="F533" s="191" t="str">
        <f>IFERROR(IF(ForbDraft!F546&lt;&gt;"",ForbDraft!F546,""),"")</f>
        <v/>
      </c>
      <c r="G533" s="135" t="str">
        <f>IFERROR(IF(ForbCalc!D531&lt;&gt;"",ForbCalc!D531,""),"")</f>
        <v/>
      </c>
      <c r="H533" s="192" t="str">
        <f>IFERROR(IF(ForbCalc!E531&lt;&gt;"",ForbCalc!E531,""),"")</f>
        <v/>
      </c>
    </row>
    <row r="534" spans="1:8" s="1" customFormat="1" x14ac:dyDescent="0.2">
      <c r="A534" s="152"/>
      <c r="B534" s="174" t="str">
        <f>IFERROR(IF(ForbDraft!B547&lt;&gt;"",ForbDraft!B547,""),"")</f>
        <v/>
      </c>
      <c r="C534" s="189" t="str">
        <f>IFERROR(IF(ForbDraft!C547&lt;&gt;"",ForbDraft!C547,""),"")</f>
        <v/>
      </c>
      <c r="D534" s="135" t="str">
        <f>IFERROR(IF(ForbDraft!O547&lt;&gt;"",ForbDraft!O547,""),"")</f>
        <v/>
      </c>
      <c r="E534" s="190" t="str">
        <f>IFERROR(IF(ForbDraft!I547&lt;&gt;"",TEXT(ForbDraft!I547,"#,##0.00"),""),"")</f>
        <v/>
      </c>
      <c r="F534" s="191" t="str">
        <f>IFERROR(IF(ForbDraft!F547&lt;&gt;"",ForbDraft!F547,""),"")</f>
        <v/>
      </c>
      <c r="G534" s="135" t="str">
        <f>IFERROR(IF(ForbCalc!D532&lt;&gt;"",ForbCalc!D532,""),"")</f>
        <v/>
      </c>
      <c r="H534" s="192" t="str">
        <f>IFERROR(IF(ForbCalc!E532&lt;&gt;"",ForbCalc!E532,""),"")</f>
        <v/>
      </c>
    </row>
    <row r="535" spans="1:8" s="1" customFormat="1" x14ac:dyDescent="0.2">
      <c r="A535" s="152"/>
      <c r="B535" s="174" t="str">
        <f>IFERROR(IF(ForbDraft!B548&lt;&gt;"",ForbDraft!B548,""),"")</f>
        <v/>
      </c>
      <c r="C535" s="189" t="str">
        <f>IFERROR(IF(ForbDraft!C548&lt;&gt;"",ForbDraft!C548,""),"")</f>
        <v/>
      </c>
      <c r="D535" s="135" t="str">
        <f>IFERROR(IF(ForbDraft!O548&lt;&gt;"",ForbDraft!O548,""),"")</f>
        <v/>
      </c>
      <c r="E535" s="190" t="str">
        <f>IFERROR(IF(ForbDraft!I548&lt;&gt;"",TEXT(ForbDraft!I548,"#,##0.00"),""),"")</f>
        <v/>
      </c>
      <c r="F535" s="191" t="str">
        <f>IFERROR(IF(ForbDraft!F548&lt;&gt;"",ForbDraft!F548,""),"")</f>
        <v/>
      </c>
      <c r="G535" s="135" t="str">
        <f>IFERROR(IF(ForbCalc!D533&lt;&gt;"",ForbCalc!D533,""),"")</f>
        <v/>
      </c>
      <c r="H535" s="192" t="str">
        <f>IFERROR(IF(ForbCalc!E533&lt;&gt;"",ForbCalc!E533,""),"")</f>
        <v/>
      </c>
    </row>
    <row r="536" spans="1:8" s="1" customFormat="1" x14ac:dyDescent="0.2">
      <c r="A536" s="152"/>
      <c r="B536" s="174" t="str">
        <f>IFERROR(IF(ForbDraft!B549&lt;&gt;"",ForbDraft!B549,""),"")</f>
        <v/>
      </c>
      <c r="C536" s="189" t="str">
        <f>IFERROR(IF(ForbDraft!C549&lt;&gt;"",ForbDraft!C549,""),"")</f>
        <v/>
      </c>
      <c r="D536" s="135" t="str">
        <f>IFERROR(IF(ForbDraft!O549&lt;&gt;"",ForbDraft!O549,""),"")</f>
        <v/>
      </c>
      <c r="E536" s="190" t="str">
        <f>IFERROR(IF(ForbDraft!I549&lt;&gt;"",TEXT(ForbDraft!I549,"#,##0.00"),""),"")</f>
        <v/>
      </c>
      <c r="F536" s="191" t="str">
        <f>IFERROR(IF(ForbDraft!F549&lt;&gt;"",ForbDraft!F549,""),"")</f>
        <v/>
      </c>
      <c r="G536" s="135" t="str">
        <f>IFERROR(IF(ForbCalc!D534&lt;&gt;"",ForbCalc!D534,""),"")</f>
        <v/>
      </c>
      <c r="H536" s="192" t="str">
        <f>IFERROR(IF(ForbCalc!E534&lt;&gt;"",ForbCalc!E534,""),"")</f>
        <v/>
      </c>
    </row>
    <row r="537" spans="1:8" s="1" customFormat="1" x14ac:dyDescent="0.2">
      <c r="A537" s="152"/>
      <c r="B537" s="174" t="str">
        <f>IFERROR(IF(ForbDraft!B550&lt;&gt;"",ForbDraft!B550,""),"")</f>
        <v/>
      </c>
      <c r="C537" s="189" t="str">
        <f>IFERROR(IF(ForbDraft!C550&lt;&gt;"",ForbDraft!C550,""),"")</f>
        <v/>
      </c>
      <c r="D537" s="135" t="str">
        <f>IFERROR(IF(ForbDraft!O550&lt;&gt;"",ForbDraft!O550,""),"")</f>
        <v/>
      </c>
      <c r="E537" s="190" t="str">
        <f>IFERROR(IF(ForbDraft!I550&lt;&gt;"",TEXT(ForbDraft!I550,"#,##0.00"),""),"")</f>
        <v/>
      </c>
      <c r="F537" s="191" t="str">
        <f>IFERROR(IF(ForbDraft!F550&lt;&gt;"",ForbDraft!F550,""),"")</f>
        <v/>
      </c>
      <c r="G537" s="135" t="str">
        <f>IFERROR(IF(ForbCalc!D535&lt;&gt;"",ForbCalc!D535,""),"")</f>
        <v/>
      </c>
      <c r="H537" s="192" t="str">
        <f>IFERROR(IF(ForbCalc!E535&lt;&gt;"",ForbCalc!E535,""),"")</f>
        <v/>
      </c>
    </row>
    <row r="538" spans="1:8" s="1" customFormat="1" x14ac:dyDescent="0.2">
      <c r="A538" s="152"/>
      <c r="B538" s="174" t="str">
        <f>IFERROR(IF(ForbDraft!B551&lt;&gt;"",ForbDraft!B551,""),"")</f>
        <v/>
      </c>
      <c r="C538" s="189" t="str">
        <f>IFERROR(IF(ForbDraft!C551&lt;&gt;"",ForbDraft!C551,""),"")</f>
        <v/>
      </c>
      <c r="D538" s="135" t="str">
        <f>IFERROR(IF(ForbDraft!O551&lt;&gt;"",ForbDraft!O551,""),"")</f>
        <v/>
      </c>
      <c r="E538" s="190" t="str">
        <f>IFERROR(IF(ForbDraft!I551&lt;&gt;"",TEXT(ForbDraft!I551,"#,##0.00"),""),"")</f>
        <v/>
      </c>
      <c r="F538" s="191" t="str">
        <f>IFERROR(IF(ForbDraft!F551&lt;&gt;"",ForbDraft!F551,""),"")</f>
        <v/>
      </c>
      <c r="G538" s="135" t="str">
        <f>IFERROR(IF(ForbCalc!D536&lt;&gt;"",ForbCalc!D536,""),"")</f>
        <v/>
      </c>
      <c r="H538" s="192" t="str">
        <f>IFERROR(IF(ForbCalc!E536&lt;&gt;"",ForbCalc!E536,""),"")</f>
        <v/>
      </c>
    </row>
    <row r="539" spans="1:8" s="1" customFormat="1" x14ac:dyDescent="0.2">
      <c r="A539" s="152"/>
      <c r="B539" s="174" t="str">
        <f>IFERROR(IF(ForbDraft!B552&lt;&gt;"",ForbDraft!B552,""),"")</f>
        <v/>
      </c>
      <c r="C539" s="189" t="str">
        <f>IFERROR(IF(ForbDraft!C552&lt;&gt;"",ForbDraft!C552,""),"")</f>
        <v/>
      </c>
      <c r="D539" s="135" t="str">
        <f>IFERROR(IF(ForbDraft!O552&lt;&gt;"",ForbDraft!O552,""),"")</f>
        <v/>
      </c>
      <c r="E539" s="190" t="str">
        <f>IFERROR(IF(ForbDraft!I552&lt;&gt;"",TEXT(ForbDraft!I552,"#,##0.00"),""),"")</f>
        <v/>
      </c>
      <c r="F539" s="191" t="str">
        <f>IFERROR(IF(ForbDraft!F552&lt;&gt;"",ForbDraft!F552,""),"")</f>
        <v/>
      </c>
      <c r="G539" s="135" t="str">
        <f>IFERROR(IF(ForbCalc!D537&lt;&gt;"",ForbCalc!D537,""),"")</f>
        <v/>
      </c>
      <c r="H539" s="192" t="str">
        <f>IFERROR(IF(ForbCalc!E537&lt;&gt;"",ForbCalc!E537,""),"")</f>
        <v/>
      </c>
    </row>
    <row r="540" spans="1:8" s="1" customFormat="1" x14ac:dyDescent="0.2">
      <c r="A540" s="152"/>
      <c r="B540" s="174" t="str">
        <f>IFERROR(IF(ForbDraft!B553&lt;&gt;"",ForbDraft!B553,""),"")</f>
        <v/>
      </c>
      <c r="C540" s="189" t="str">
        <f>IFERROR(IF(ForbDraft!C553&lt;&gt;"",ForbDraft!C553,""),"")</f>
        <v/>
      </c>
      <c r="D540" s="135" t="str">
        <f>IFERROR(IF(ForbDraft!O553&lt;&gt;"",ForbDraft!O553,""),"")</f>
        <v/>
      </c>
      <c r="E540" s="190" t="str">
        <f>IFERROR(IF(ForbDraft!I553&lt;&gt;"",TEXT(ForbDraft!I553,"#,##0.00"),""),"")</f>
        <v/>
      </c>
      <c r="F540" s="191" t="str">
        <f>IFERROR(IF(ForbDraft!F553&lt;&gt;"",ForbDraft!F553,""),"")</f>
        <v/>
      </c>
      <c r="G540" s="135" t="str">
        <f>IFERROR(IF(ForbCalc!D538&lt;&gt;"",ForbCalc!D538,""),"")</f>
        <v/>
      </c>
      <c r="H540" s="192" t="str">
        <f>IFERROR(IF(ForbCalc!E538&lt;&gt;"",ForbCalc!E538,""),"")</f>
        <v/>
      </c>
    </row>
    <row r="541" spans="1:8" s="1" customFormat="1" x14ac:dyDescent="0.2">
      <c r="A541" s="152"/>
      <c r="B541" s="174" t="str">
        <f>IFERROR(IF(ForbDraft!B554&lt;&gt;"",ForbDraft!B554,""),"")</f>
        <v/>
      </c>
      <c r="C541" s="189" t="str">
        <f>IFERROR(IF(ForbDraft!C554&lt;&gt;"",ForbDraft!C554,""),"")</f>
        <v/>
      </c>
      <c r="D541" s="135" t="str">
        <f>IFERROR(IF(ForbDraft!O554&lt;&gt;"",ForbDraft!O554,""),"")</f>
        <v/>
      </c>
      <c r="E541" s="190" t="str">
        <f>IFERROR(IF(ForbDraft!I554&lt;&gt;"",TEXT(ForbDraft!I554,"#,##0.00"),""),"")</f>
        <v/>
      </c>
      <c r="F541" s="191" t="str">
        <f>IFERROR(IF(ForbDraft!F554&lt;&gt;"",ForbDraft!F554,""),"")</f>
        <v/>
      </c>
      <c r="G541" s="135" t="str">
        <f>IFERROR(IF(ForbCalc!D539&lt;&gt;"",ForbCalc!D539,""),"")</f>
        <v/>
      </c>
      <c r="H541" s="192" t="str">
        <f>IFERROR(IF(ForbCalc!E539&lt;&gt;"",ForbCalc!E539,""),"")</f>
        <v/>
      </c>
    </row>
    <row r="542" spans="1:8" s="1" customFormat="1" x14ac:dyDescent="0.2">
      <c r="A542" s="152"/>
      <c r="B542" s="174" t="str">
        <f>IFERROR(IF(ForbDraft!B555&lt;&gt;"",ForbDraft!B555,""),"")</f>
        <v/>
      </c>
      <c r="C542" s="189" t="str">
        <f>IFERROR(IF(ForbDraft!C555&lt;&gt;"",ForbDraft!C555,""),"")</f>
        <v/>
      </c>
      <c r="D542" s="135" t="str">
        <f>IFERROR(IF(ForbDraft!O555&lt;&gt;"",ForbDraft!O555,""),"")</f>
        <v/>
      </c>
      <c r="E542" s="190" t="str">
        <f>IFERROR(IF(ForbDraft!I555&lt;&gt;"",TEXT(ForbDraft!I555,"#,##0.00"),""),"")</f>
        <v/>
      </c>
      <c r="F542" s="191" t="str">
        <f>IFERROR(IF(ForbDraft!F555&lt;&gt;"",ForbDraft!F555,""),"")</f>
        <v/>
      </c>
      <c r="G542" s="135" t="str">
        <f>IFERROR(IF(ForbCalc!D540&lt;&gt;"",ForbCalc!D540,""),"")</f>
        <v/>
      </c>
      <c r="H542" s="192" t="str">
        <f>IFERROR(IF(ForbCalc!E540&lt;&gt;"",ForbCalc!E540,""),"")</f>
        <v/>
      </c>
    </row>
    <row r="543" spans="1:8" s="1" customFormat="1" x14ac:dyDescent="0.2">
      <c r="A543" s="152"/>
      <c r="B543" s="174" t="str">
        <f>IFERROR(IF(ForbDraft!B556&lt;&gt;"",ForbDraft!B556,""),"")</f>
        <v/>
      </c>
      <c r="C543" s="189" t="str">
        <f>IFERROR(IF(ForbDraft!C556&lt;&gt;"",ForbDraft!C556,""),"")</f>
        <v/>
      </c>
      <c r="D543" s="135" t="str">
        <f>IFERROR(IF(ForbDraft!O556&lt;&gt;"",ForbDraft!O556,""),"")</f>
        <v/>
      </c>
      <c r="E543" s="190" t="str">
        <f>IFERROR(IF(ForbDraft!I556&lt;&gt;"",TEXT(ForbDraft!I556,"#,##0.00"),""),"")</f>
        <v/>
      </c>
      <c r="F543" s="191" t="str">
        <f>IFERROR(IF(ForbDraft!F556&lt;&gt;"",ForbDraft!F556,""),"")</f>
        <v/>
      </c>
      <c r="G543" s="135" t="str">
        <f>IFERROR(IF(ForbCalc!D541&lt;&gt;"",ForbCalc!D541,""),"")</f>
        <v/>
      </c>
      <c r="H543" s="192" t="str">
        <f>IFERROR(IF(ForbCalc!E541&lt;&gt;"",ForbCalc!E541,""),"")</f>
        <v/>
      </c>
    </row>
    <row r="544" spans="1:8" s="1" customFormat="1" x14ac:dyDescent="0.2">
      <c r="A544" s="152"/>
      <c r="B544" s="174" t="str">
        <f>IFERROR(IF(ForbDraft!B557&lt;&gt;"",ForbDraft!B557,""),"")</f>
        <v/>
      </c>
      <c r="C544" s="189" t="str">
        <f>IFERROR(IF(ForbDraft!C557&lt;&gt;"",ForbDraft!C557,""),"")</f>
        <v/>
      </c>
      <c r="D544" s="135" t="str">
        <f>IFERROR(IF(ForbDraft!O557&lt;&gt;"",ForbDraft!O557,""),"")</f>
        <v/>
      </c>
      <c r="E544" s="190" t="str">
        <f>IFERROR(IF(ForbDraft!I557&lt;&gt;"",TEXT(ForbDraft!I557,"#,##0.00"),""),"")</f>
        <v/>
      </c>
      <c r="F544" s="191" t="str">
        <f>IFERROR(IF(ForbDraft!F557&lt;&gt;"",ForbDraft!F557,""),"")</f>
        <v/>
      </c>
      <c r="G544" s="135" t="str">
        <f>IFERROR(IF(ForbCalc!D542&lt;&gt;"",ForbCalc!D542,""),"")</f>
        <v/>
      </c>
      <c r="H544" s="192" t="str">
        <f>IFERROR(IF(ForbCalc!E542&lt;&gt;"",ForbCalc!E542,""),"")</f>
        <v/>
      </c>
    </row>
    <row r="545" spans="1:8" s="1" customFormat="1" x14ac:dyDescent="0.2">
      <c r="A545" s="152"/>
      <c r="B545" s="174" t="str">
        <f>IFERROR(IF(ForbDraft!B558&lt;&gt;"",ForbDraft!B558,""),"")</f>
        <v/>
      </c>
      <c r="C545" s="189" t="str">
        <f>IFERROR(IF(ForbDraft!C558&lt;&gt;"",ForbDraft!C558,""),"")</f>
        <v/>
      </c>
      <c r="D545" s="135" t="str">
        <f>IFERROR(IF(ForbDraft!O558&lt;&gt;"",ForbDraft!O558,""),"")</f>
        <v/>
      </c>
      <c r="E545" s="190" t="str">
        <f>IFERROR(IF(ForbDraft!I558&lt;&gt;"",TEXT(ForbDraft!I558,"#,##0.00"),""),"")</f>
        <v/>
      </c>
      <c r="F545" s="191" t="str">
        <f>IFERROR(IF(ForbDraft!F558&lt;&gt;"",ForbDraft!F558,""),"")</f>
        <v/>
      </c>
      <c r="G545" s="135" t="str">
        <f>IFERROR(IF(ForbCalc!D543&lt;&gt;"",ForbCalc!D543,""),"")</f>
        <v/>
      </c>
      <c r="H545" s="192" t="str">
        <f>IFERROR(IF(ForbCalc!E543&lt;&gt;"",ForbCalc!E543,""),"")</f>
        <v/>
      </c>
    </row>
    <row r="546" spans="1:8" s="1" customFormat="1" x14ac:dyDescent="0.2">
      <c r="A546" s="152"/>
      <c r="B546" s="174" t="str">
        <f>IFERROR(IF(ForbDraft!B559&lt;&gt;"",ForbDraft!B559,""),"")</f>
        <v/>
      </c>
      <c r="C546" s="189" t="str">
        <f>IFERROR(IF(ForbDraft!C559&lt;&gt;"",ForbDraft!C559,""),"")</f>
        <v/>
      </c>
      <c r="D546" s="135" t="str">
        <f>IFERROR(IF(ForbDraft!O559&lt;&gt;"",ForbDraft!O559,""),"")</f>
        <v/>
      </c>
      <c r="E546" s="190" t="str">
        <f>IFERROR(IF(ForbDraft!I559&lt;&gt;"",TEXT(ForbDraft!I559,"#,##0.00"),""),"")</f>
        <v/>
      </c>
      <c r="F546" s="191" t="str">
        <f>IFERROR(IF(ForbDraft!F559&lt;&gt;"",ForbDraft!F559,""),"")</f>
        <v/>
      </c>
      <c r="G546" s="135" t="str">
        <f>IFERROR(IF(ForbCalc!D544&lt;&gt;"",ForbCalc!D544,""),"")</f>
        <v/>
      </c>
      <c r="H546" s="192" t="str">
        <f>IFERROR(IF(ForbCalc!E544&lt;&gt;"",ForbCalc!E544,""),"")</f>
        <v/>
      </c>
    </row>
    <row r="547" spans="1:8" s="1" customFormat="1" x14ac:dyDescent="0.2">
      <c r="A547" s="152"/>
      <c r="B547" s="174" t="str">
        <f>IFERROR(IF(ForbDraft!B560&lt;&gt;"",ForbDraft!B560,""),"")</f>
        <v/>
      </c>
      <c r="C547" s="189" t="str">
        <f>IFERROR(IF(ForbDraft!C560&lt;&gt;"",ForbDraft!C560,""),"")</f>
        <v/>
      </c>
      <c r="D547" s="135" t="str">
        <f>IFERROR(IF(ForbDraft!O560&lt;&gt;"",ForbDraft!O560,""),"")</f>
        <v/>
      </c>
      <c r="E547" s="190" t="str">
        <f>IFERROR(IF(ForbDraft!I560&lt;&gt;"",TEXT(ForbDraft!I560,"#,##0.00"),""),"")</f>
        <v/>
      </c>
      <c r="F547" s="191" t="str">
        <f>IFERROR(IF(ForbDraft!F560&lt;&gt;"",ForbDraft!F560,""),"")</f>
        <v/>
      </c>
      <c r="G547" s="135" t="str">
        <f>IFERROR(IF(ForbCalc!D545&lt;&gt;"",ForbCalc!D545,""),"")</f>
        <v/>
      </c>
      <c r="H547" s="192" t="str">
        <f>IFERROR(IF(ForbCalc!E545&lt;&gt;"",ForbCalc!E545,""),"")</f>
        <v/>
      </c>
    </row>
    <row r="548" spans="1:8" s="1" customFormat="1" x14ac:dyDescent="0.2">
      <c r="A548" s="152"/>
      <c r="B548" s="174" t="str">
        <f>IFERROR(IF(ForbDraft!B561&lt;&gt;"",ForbDraft!B561,""),"")</f>
        <v/>
      </c>
      <c r="C548" s="189" t="str">
        <f>IFERROR(IF(ForbDraft!C561&lt;&gt;"",ForbDraft!C561,""),"")</f>
        <v/>
      </c>
      <c r="D548" s="135" t="str">
        <f>IFERROR(IF(ForbDraft!O561&lt;&gt;"",ForbDraft!O561,""),"")</f>
        <v/>
      </c>
      <c r="E548" s="190" t="str">
        <f>IFERROR(IF(ForbDraft!I561&lt;&gt;"",TEXT(ForbDraft!I561,"#,##0.00"),""),"")</f>
        <v/>
      </c>
      <c r="F548" s="191" t="str">
        <f>IFERROR(IF(ForbDraft!F561&lt;&gt;"",ForbDraft!F561,""),"")</f>
        <v/>
      </c>
      <c r="G548" s="135" t="str">
        <f>IFERROR(IF(ForbCalc!D546&lt;&gt;"",ForbCalc!D546,""),"")</f>
        <v/>
      </c>
      <c r="H548" s="192" t="str">
        <f>IFERROR(IF(ForbCalc!E546&lt;&gt;"",ForbCalc!E546,""),"")</f>
        <v/>
      </c>
    </row>
    <row r="549" spans="1:8" s="1" customFormat="1" x14ac:dyDescent="0.2">
      <c r="A549" s="152"/>
      <c r="B549" s="174" t="str">
        <f>IFERROR(IF(ForbDraft!B562&lt;&gt;"",ForbDraft!B562,""),"")</f>
        <v/>
      </c>
      <c r="C549" s="189" t="str">
        <f>IFERROR(IF(ForbDraft!C562&lt;&gt;"",ForbDraft!C562,""),"")</f>
        <v/>
      </c>
      <c r="D549" s="135" t="str">
        <f>IFERROR(IF(ForbDraft!O562&lt;&gt;"",ForbDraft!O562,""),"")</f>
        <v/>
      </c>
      <c r="E549" s="190" t="str">
        <f>IFERROR(IF(ForbDraft!I562&lt;&gt;"",TEXT(ForbDraft!I562,"#,##0.00"),""),"")</f>
        <v/>
      </c>
      <c r="F549" s="191" t="str">
        <f>IFERROR(IF(ForbDraft!F562&lt;&gt;"",ForbDraft!F562,""),"")</f>
        <v/>
      </c>
      <c r="G549" s="135" t="str">
        <f>IFERROR(IF(ForbCalc!D547&lt;&gt;"",ForbCalc!D547,""),"")</f>
        <v/>
      </c>
      <c r="H549" s="192" t="str">
        <f>IFERROR(IF(ForbCalc!E547&lt;&gt;"",ForbCalc!E547,""),"")</f>
        <v/>
      </c>
    </row>
    <row r="550" spans="1:8" s="1" customFormat="1" x14ac:dyDescent="0.2">
      <c r="A550" s="152"/>
      <c r="B550" s="174" t="str">
        <f>IFERROR(IF(ForbDraft!B563&lt;&gt;"",ForbDraft!B563,""),"")</f>
        <v/>
      </c>
      <c r="C550" s="189" t="str">
        <f>IFERROR(IF(ForbDraft!C563&lt;&gt;"",ForbDraft!C563,""),"")</f>
        <v/>
      </c>
      <c r="D550" s="135" t="str">
        <f>IFERROR(IF(ForbDraft!O563&lt;&gt;"",ForbDraft!O563,""),"")</f>
        <v/>
      </c>
      <c r="E550" s="190" t="str">
        <f>IFERROR(IF(ForbDraft!I563&lt;&gt;"",TEXT(ForbDraft!I563,"#,##0.00"),""),"")</f>
        <v/>
      </c>
      <c r="F550" s="191" t="str">
        <f>IFERROR(IF(ForbDraft!F563&lt;&gt;"",ForbDraft!F563,""),"")</f>
        <v/>
      </c>
      <c r="G550" s="135" t="str">
        <f>IFERROR(IF(ForbCalc!D548&lt;&gt;"",ForbCalc!D548,""),"")</f>
        <v/>
      </c>
      <c r="H550" s="192" t="str">
        <f>IFERROR(IF(ForbCalc!E548&lt;&gt;"",ForbCalc!E548,""),"")</f>
        <v/>
      </c>
    </row>
    <row r="551" spans="1:8" s="1" customFormat="1" x14ac:dyDescent="0.2">
      <c r="A551" s="152"/>
      <c r="B551" s="174" t="str">
        <f>IFERROR(IF(ForbDraft!B564&lt;&gt;"",ForbDraft!B564,""),"")</f>
        <v/>
      </c>
      <c r="C551" s="189" t="str">
        <f>IFERROR(IF(ForbDraft!C564&lt;&gt;"",ForbDraft!C564,""),"")</f>
        <v/>
      </c>
      <c r="D551" s="135" t="str">
        <f>IFERROR(IF(ForbDraft!O564&lt;&gt;"",ForbDraft!O564,""),"")</f>
        <v/>
      </c>
      <c r="E551" s="190" t="str">
        <f>IFERROR(IF(ForbDraft!I564&lt;&gt;"",TEXT(ForbDraft!I564,"#,##0.00"),""),"")</f>
        <v/>
      </c>
      <c r="F551" s="191" t="str">
        <f>IFERROR(IF(ForbDraft!F564&lt;&gt;"",ForbDraft!F564,""),"")</f>
        <v/>
      </c>
      <c r="G551" s="135" t="str">
        <f>IFERROR(IF(ForbCalc!D549&lt;&gt;"",ForbCalc!D549,""),"")</f>
        <v/>
      </c>
      <c r="H551" s="192" t="str">
        <f>IFERROR(IF(ForbCalc!E549&lt;&gt;"",ForbCalc!E549,""),"")</f>
        <v/>
      </c>
    </row>
    <row r="552" spans="1:8" s="1" customFormat="1" x14ac:dyDescent="0.2">
      <c r="A552" s="152"/>
      <c r="B552" s="174" t="str">
        <f>IFERROR(IF(ForbDraft!B565&lt;&gt;"",ForbDraft!B565,""),"")</f>
        <v/>
      </c>
      <c r="C552" s="189" t="str">
        <f>IFERROR(IF(ForbDraft!C565&lt;&gt;"",ForbDraft!C565,""),"")</f>
        <v/>
      </c>
      <c r="D552" s="135" t="str">
        <f>IFERROR(IF(ForbDraft!O565&lt;&gt;"",ForbDraft!O565,""),"")</f>
        <v/>
      </c>
      <c r="E552" s="190" t="str">
        <f>IFERROR(IF(ForbDraft!I565&lt;&gt;"",TEXT(ForbDraft!I565,"#,##0.00"),""),"")</f>
        <v/>
      </c>
      <c r="F552" s="191" t="str">
        <f>IFERROR(IF(ForbDraft!F565&lt;&gt;"",ForbDraft!F565,""),"")</f>
        <v/>
      </c>
      <c r="G552" s="135" t="str">
        <f>IFERROR(IF(ForbCalc!D550&lt;&gt;"",ForbCalc!D550,""),"")</f>
        <v/>
      </c>
      <c r="H552" s="192" t="str">
        <f>IFERROR(IF(ForbCalc!E550&lt;&gt;"",ForbCalc!E550,""),"")</f>
        <v/>
      </c>
    </row>
    <row r="553" spans="1:8" s="1" customFormat="1" x14ac:dyDescent="0.2">
      <c r="A553" s="152"/>
      <c r="B553" s="174" t="str">
        <f>IFERROR(IF(ForbDraft!B566&lt;&gt;"",ForbDraft!B566,""),"")</f>
        <v/>
      </c>
      <c r="C553" s="189" t="str">
        <f>IFERROR(IF(ForbDraft!C566&lt;&gt;"",ForbDraft!C566,""),"")</f>
        <v/>
      </c>
      <c r="D553" s="135" t="str">
        <f>IFERROR(IF(ForbDraft!O566&lt;&gt;"",ForbDraft!O566,""),"")</f>
        <v/>
      </c>
      <c r="E553" s="190" t="str">
        <f>IFERROR(IF(ForbDraft!I566&lt;&gt;"",TEXT(ForbDraft!I566,"#,##0.00"),""),"")</f>
        <v/>
      </c>
      <c r="F553" s="191" t="str">
        <f>IFERROR(IF(ForbDraft!F566&lt;&gt;"",ForbDraft!F566,""),"")</f>
        <v/>
      </c>
      <c r="G553" s="135" t="str">
        <f>IFERROR(IF(ForbCalc!D551&lt;&gt;"",ForbCalc!D551,""),"")</f>
        <v/>
      </c>
      <c r="H553" s="192" t="str">
        <f>IFERROR(IF(ForbCalc!E551&lt;&gt;"",ForbCalc!E551,""),"")</f>
        <v/>
      </c>
    </row>
    <row r="554" spans="1:8" s="1" customFormat="1" x14ac:dyDescent="0.2">
      <c r="A554" s="152"/>
      <c r="B554" s="174" t="str">
        <f>IFERROR(IF(ForbDraft!B567&lt;&gt;"",ForbDraft!B567,""),"")</f>
        <v/>
      </c>
      <c r="C554" s="189" t="str">
        <f>IFERROR(IF(ForbDraft!C567&lt;&gt;"",ForbDraft!C567,""),"")</f>
        <v/>
      </c>
      <c r="D554" s="135" t="str">
        <f>IFERROR(IF(ForbDraft!O567&lt;&gt;"",ForbDraft!O567,""),"")</f>
        <v/>
      </c>
      <c r="E554" s="190" t="str">
        <f>IFERROR(IF(ForbDraft!I567&lt;&gt;"",TEXT(ForbDraft!I567,"#,##0.00"),""),"")</f>
        <v/>
      </c>
      <c r="F554" s="191" t="str">
        <f>IFERROR(IF(ForbDraft!F567&lt;&gt;"",ForbDraft!F567,""),"")</f>
        <v/>
      </c>
      <c r="G554" s="135" t="str">
        <f>IFERROR(IF(ForbCalc!D552&lt;&gt;"",ForbCalc!D552,""),"")</f>
        <v/>
      </c>
      <c r="H554" s="192" t="str">
        <f>IFERROR(IF(ForbCalc!E552&lt;&gt;"",ForbCalc!E552,""),"")</f>
        <v/>
      </c>
    </row>
    <row r="555" spans="1:8" s="1" customFormat="1" x14ac:dyDescent="0.2">
      <c r="A555" s="152"/>
      <c r="B555" s="174" t="str">
        <f>IFERROR(IF(ForbDraft!B568&lt;&gt;"",ForbDraft!B568,""),"")</f>
        <v/>
      </c>
      <c r="C555" s="189" t="str">
        <f>IFERROR(IF(ForbDraft!C568&lt;&gt;"",ForbDraft!C568,""),"")</f>
        <v/>
      </c>
      <c r="D555" s="135" t="str">
        <f>IFERROR(IF(ForbDraft!O568&lt;&gt;"",ForbDraft!O568,""),"")</f>
        <v/>
      </c>
      <c r="E555" s="190" t="str">
        <f>IFERROR(IF(ForbDraft!I568&lt;&gt;"",TEXT(ForbDraft!I568,"#,##0.00"),""),"")</f>
        <v/>
      </c>
      <c r="F555" s="191" t="str">
        <f>IFERROR(IF(ForbDraft!F568&lt;&gt;"",ForbDraft!F568,""),"")</f>
        <v/>
      </c>
      <c r="G555" s="135" t="str">
        <f>IFERROR(IF(ForbCalc!D553&lt;&gt;"",ForbCalc!D553,""),"")</f>
        <v/>
      </c>
      <c r="H555" s="192" t="str">
        <f>IFERROR(IF(ForbCalc!E553&lt;&gt;"",ForbCalc!E553,""),"")</f>
        <v/>
      </c>
    </row>
    <row r="556" spans="1:8" s="1" customFormat="1" x14ac:dyDescent="0.2">
      <c r="A556" s="152"/>
      <c r="B556" s="174" t="str">
        <f>IFERROR(IF(ForbDraft!B569&lt;&gt;"",ForbDraft!B569,""),"")</f>
        <v/>
      </c>
      <c r="C556" s="189" t="str">
        <f>IFERROR(IF(ForbDraft!C569&lt;&gt;"",ForbDraft!C569,""),"")</f>
        <v/>
      </c>
      <c r="D556" s="135" t="str">
        <f>IFERROR(IF(ForbDraft!O569&lt;&gt;"",ForbDraft!O569,""),"")</f>
        <v/>
      </c>
      <c r="E556" s="190" t="str">
        <f>IFERROR(IF(ForbDraft!I569&lt;&gt;"",TEXT(ForbDraft!I569,"#,##0.00"),""),"")</f>
        <v/>
      </c>
      <c r="F556" s="191" t="str">
        <f>IFERROR(IF(ForbDraft!F569&lt;&gt;"",ForbDraft!F569,""),"")</f>
        <v/>
      </c>
      <c r="G556" s="135" t="str">
        <f>IFERROR(IF(ForbCalc!D554&lt;&gt;"",ForbCalc!D554,""),"")</f>
        <v/>
      </c>
      <c r="H556" s="192" t="str">
        <f>IFERROR(IF(ForbCalc!E554&lt;&gt;"",ForbCalc!E554,""),"")</f>
        <v/>
      </c>
    </row>
    <row r="557" spans="1:8" s="1" customFormat="1" x14ac:dyDescent="0.2">
      <c r="A557" s="152"/>
      <c r="B557" s="174" t="str">
        <f>IFERROR(IF(ForbDraft!B570&lt;&gt;"",ForbDraft!B570,""),"")</f>
        <v/>
      </c>
      <c r="C557" s="189" t="str">
        <f>IFERROR(IF(ForbDraft!C570&lt;&gt;"",ForbDraft!C570,""),"")</f>
        <v/>
      </c>
      <c r="D557" s="135" t="str">
        <f>IFERROR(IF(ForbDraft!O570&lt;&gt;"",ForbDraft!O570,""),"")</f>
        <v/>
      </c>
      <c r="E557" s="190" t="str">
        <f>IFERROR(IF(ForbDraft!I570&lt;&gt;"",TEXT(ForbDraft!I570,"#,##0.00"),""),"")</f>
        <v/>
      </c>
      <c r="F557" s="191" t="str">
        <f>IFERROR(IF(ForbDraft!F570&lt;&gt;"",ForbDraft!F570,""),"")</f>
        <v/>
      </c>
      <c r="G557" s="135" t="str">
        <f>IFERROR(IF(ForbCalc!D555&lt;&gt;"",ForbCalc!D555,""),"")</f>
        <v/>
      </c>
      <c r="H557" s="192" t="str">
        <f>IFERROR(IF(ForbCalc!E555&lt;&gt;"",ForbCalc!E555,""),"")</f>
        <v/>
      </c>
    </row>
    <row r="558" spans="1:8" s="1" customFormat="1" x14ac:dyDescent="0.2">
      <c r="A558" s="152"/>
      <c r="B558" s="174" t="str">
        <f>IFERROR(IF(ForbDraft!B571&lt;&gt;"",ForbDraft!B571,""),"")</f>
        <v/>
      </c>
      <c r="C558" s="189" t="str">
        <f>IFERROR(IF(ForbDraft!C571&lt;&gt;"",ForbDraft!C571,""),"")</f>
        <v/>
      </c>
      <c r="D558" s="135" t="str">
        <f>IFERROR(IF(ForbDraft!O571&lt;&gt;"",ForbDraft!O571,""),"")</f>
        <v/>
      </c>
      <c r="E558" s="190" t="str">
        <f>IFERROR(IF(ForbDraft!I571&lt;&gt;"",TEXT(ForbDraft!I571,"#,##0.00"),""),"")</f>
        <v/>
      </c>
      <c r="F558" s="191" t="str">
        <f>IFERROR(IF(ForbDraft!F571&lt;&gt;"",ForbDraft!F571,""),"")</f>
        <v/>
      </c>
      <c r="G558" s="135" t="str">
        <f>IFERROR(IF(ForbCalc!D556&lt;&gt;"",ForbCalc!D556,""),"")</f>
        <v/>
      </c>
      <c r="H558" s="192" t="str">
        <f>IFERROR(IF(ForbCalc!E556&lt;&gt;"",ForbCalc!E556,""),"")</f>
        <v/>
      </c>
    </row>
    <row r="559" spans="1:8" s="1" customFormat="1" x14ac:dyDescent="0.2">
      <c r="A559" s="152"/>
      <c r="B559" s="174" t="str">
        <f>IFERROR(IF(ForbDraft!B572&lt;&gt;"",ForbDraft!B572,""),"")</f>
        <v/>
      </c>
      <c r="C559" s="189" t="str">
        <f>IFERROR(IF(ForbDraft!C572&lt;&gt;"",ForbDraft!C572,""),"")</f>
        <v/>
      </c>
      <c r="D559" s="135" t="str">
        <f>IFERROR(IF(ForbDraft!O572&lt;&gt;"",ForbDraft!O572,""),"")</f>
        <v/>
      </c>
      <c r="E559" s="190" t="str">
        <f>IFERROR(IF(ForbDraft!I572&lt;&gt;"",TEXT(ForbDraft!I572,"#,##0.00"),""),"")</f>
        <v/>
      </c>
      <c r="F559" s="191" t="str">
        <f>IFERROR(IF(ForbDraft!F572&lt;&gt;"",ForbDraft!F572,""),"")</f>
        <v/>
      </c>
      <c r="G559" s="135" t="str">
        <f>IFERROR(IF(ForbCalc!D557&lt;&gt;"",ForbCalc!D557,""),"")</f>
        <v/>
      </c>
      <c r="H559" s="192" t="str">
        <f>IFERROR(IF(ForbCalc!E557&lt;&gt;"",ForbCalc!E557,""),"")</f>
        <v/>
      </c>
    </row>
    <row r="560" spans="1:8" s="1" customFormat="1" x14ac:dyDescent="0.2">
      <c r="A560" s="152"/>
      <c r="B560" s="174" t="str">
        <f>IFERROR(IF(ForbDraft!B573&lt;&gt;"",ForbDraft!B573,""),"")</f>
        <v/>
      </c>
      <c r="C560" s="189" t="str">
        <f>IFERROR(IF(ForbDraft!C573&lt;&gt;"",ForbDraft!C573,""),"")</f>
        <v/>
      </c>
      <c r="D560" s="135" t="str">
        <f>IFERROR(IF(ForbDraft!O573&lt;&gt;"",ForbDraft!O573,""),"")</f>
        <v/>
      </c>
      <c r="E560" s="190" t="str">
        <f>IFERROR(IF(ForbDraft!I573&lt;&gt;"",TEXT(ForbDraft!I573,"#,##0.00"),""),"")</f>
        <v/>
      </c>
      <c r="F560" s="191" t="str">
        <f>IFERROR(IF(ForbDraft!F573&lt;&gt;"",ForbDraft!F573,""),"")</f>
        <v/>
      </c>
      <c r="G560" s="135" t="str">
        <f>IFERROR(IF(ForbCalc!D558&lt;&gt;"",ForbCalc!D558,""),"")</f>
        <v/>
      </c>
      <c r="H560" s="192" t="str">
        <f>IFERROR(IF(ForbCalc!E558&lt;&gt;"",ForbCalc!E558,""),"")</f>
        <v/>
      </c>
    </row>
    <row r="561" spans="1:8" s="1" customFormat="1" x14ac:dyDescent="0.2">
      <c r="A561" s="152"/>
      <c r="B561" s="174" t="str">
        <f>IFERROR(IF(ForbDraft!B574&lt;&gt;"",ForbDraft!B574,""),"")</f>
        <v/>
      </c>
      <c r="C561" s="189" t="str">
        <f>IFERROR(IF(ForbDraft!C574&lt;&gt;"",ForbDraft!C574,""),"")</f>
        <v/>
      </c>
      <c r="D561" s="135" t="str">
        <f>IFERROR(IF(ForbDraft!O574&lt;&gt;"",ForbDraft!O574,""),"")</f>
        <v/>
      </c>
      <c r="E561" s="190" t="str">
        <f>IFERROR(IF(ForbDraft!I574&lt;&gt;"",TEXT(ForbDraft!I574,"#,##0.00"),""),"")</f>
        <v/>
      </c>
      <c r="F561" s="191" t="str">
        <f>IFERROR(IF(ForbDraft!F574&lt;&gt;"",ForbDraft!F574,""),"")</f>
        <v/>
      </c>
      <c r="G561" s="135" t="str">
        <f>IFERROR(IF(ForbCalc!D559&lt;&gt;"",ForbCalc!D559,""),"")</f>
        <v/>
      </c>
      <c r="H561" s="192" t="str">
        <f>IFERROR(IF(ForbCalc!E559&lt;&gt;"",ForbCalc!E559,""),"")</f>
        <v/>
      </c>
    </row>
    <row r="562" spans="1:8" s="1" customFormat="1" x14ac:dyDescent="0.2">
      <c r="A562" s="152"/>
      <c r="B562" s="174" t="str">
        <f>IFERROR(IF(ForbDraft!B575&lt;&gt;"",ForbDraft!B575,""),"")</f>
        <v/>
      </c>
      <c r="C562" s="189" t="str">
        <f>IFERROR(IF(ForbDraft!C575&lt;&gt;"",ForbDraft!C575,""),"")</f>
        <v/>
      </c>
      <c r="D562" s="135" t="str">
        <f>IFERROR(IF(ForbDraft!O575&lt;&gt;"",ForbDraft!O575,""),"")</f>
        <v/>
      </c>
      <c r="E562" s="190" t="str">
        <f>IFERROR(IF(ForbDraft!I575&lt;&gt;"",TEXT(ForbDraft!I575,"#,##0.00"),""),"")</f>
        <v/>
      </c>
      <c r="F562" s="191" t="str">
        <f>IFERROR(IF(ForbDraft!F575&lt;&gt;"",ForbDraft!F575,""),"")</f>
        <v/>
      </c>
      <c r="G562" s="135" t="str">
        <f>IFERROR(IF(ForbCalc!D560&lt;&gt;"",ForbCalc!D560,""),"")</f>
        <v/>
      </c>
      <c r="H562" s="192" t="str">
        <f>IFERROR(IF(ForbCalc!E560&lt;&gt;"",ForbCalc!E560,""),"")</f>
        <v/>
      </c>
    </row>
    <row r="563" spans="1:8" s="1" customFormat="1" x14ac:dyDescent="0.2">
      <c r="A563" s="152"/>
      <c r="B563" s="174" t="str">
        <f>IFERROR(IF(ForbDraft!B576&lt;&gt;"",ForbDraft!B576,""),"")</f>
        <v/>
      </c>
      <c r="C563" s="189" t="str">
        <f>IFERROR(IF(ForbDraft!C576&lt;&gt;"",ForbDraft!C576,""),"")</f>
        <v/>
      </c>
      <c r="D563" s="135" t="str">
        <f>IFERROR(IF(ForbDraft!O576&lt;&gt;"",ForbDraft!O576,""),"")</f>
        <v/>
      </c>
      <c r="E563" s="190" t="str">
        <f>IFERROR(IF(ForbDraft!I576&lt;&gt;"",TEXT(ForbDraft!I576,"#,##0.00"),""),"")</f>
        <v/>
      </c>
      <c r="F563" s="191" t="str">
        <f>IFERROR(IF(ForbDraft!F576&lt;&gt;"",ForbDraft!F576,""),"")</f>
        <v/>
      </c>
      <c r="G563" s="135" t="str">
        <f>IFERROR(IF(ForbCalc!D561&lt;&gt;"",ForbCalc!D561,""),"")</f>
        <v/>
      </c>
      <c r="H563" s="192" t="str">
        <f>IFERROR(IF(ForbCalc!E561&lt;&gt;"",ForbCalc!E561,""),"")</f>
        <v/>
      </c>
    </row>
    <row r="564" spans="1:8" s="1" customFormat="1" x14ac:dyDescent="0.2">
      <c r="A564" s="152"/>
      <c r="B564" s="174" t="str">
        <f>IFERROR(IF(ForbDraft!B577&lt;&gt;"",ForbDraft!B577,""),"")</f>
        <v/>
      </c>
      <c r="C564" s="189" t="str">
        <f>IFERROR(IF(ForbDraft!C577&lt;&gt;"",ForbDraft!C577,""),"")</f>
        <v/>
      </c>
      <c r="D564" s="135" t="str">
        <f>IFERROR(IF(ForbDraft!O577&lt;&gt;"",ForbDraft!O577,""),"")</f>
        <v/>
      </c>
      <c r="E564" s="190" t="str">
        <f>IFERROR(IF(ForbDraft!I577&lt;&gt;"",TEXT(ForbDraft!I577,"#,##0.00"),""),"")</f>
        <v/>
      </c>
      <c r="F564" s="191" t="str">
        <f>IFERROR(IF(ForbDraft!F577&lt;&gt;"",ForbDraft!F577,""),"")</f>
        <v/>
      </c>
      <c r="G564" s="135" t="str">
        <f>IFERROR(IF(ForbCalc!D562&lt;&gt;"",ForbCalc!D562,""),"")</f>
        <v/>
      </c>
      <c r="H564" s="192" t="str">
        <f>IFERROR(IF(ForbCalc!E562&lt;&gt;"",ForbCalc!E562,""),"")</f>
        <v/>
      </c>
    </row>
    <row r="565" spans="1:8" s="1" customFormat="1" x14ac:dyDescent="0.2">
      <c r="A565" s="152"/>
      <c r="B565" s="174" t="str">
        <f>IFERROR(IF(ForbDraft!B578&lt;&gt;"",ForbDraft!B578,""),"")</f>
        <v/>
      </c>
      <c r="C565" s="189" t="str">
        <f>IFERROR(IF(ForbDraft!C578&lt;&gt;"",ForbDraft!C578,""),"")</f>
        <v/>
      </c>
      <c r="D565" s="135" t="str">
        <f>IFERROR(IF(ForbDraft!O578&lt;&gt;"",ForbDraft!O578,""),"")</f>
        <v/>
      </c>
      <c r="E565" s="190" t="str">
        <f>IFERROR(IF(ForbDraft!I578&lt;&gt;"",TEXT(ForbDraft!I578,"#,##0.00"),""),"")</f>
        <v/>
      </c>
      <c r="F565" s="191" t="str">
        <f>IFERROR(IF(ForbDraft!F578&lt;&gt;"",ForbDraft!F578,""),"")</f>
        <v/>
      </c>
      <c r="G565" s="135" t="str">
        <f>IFERROR(IF(ForbCalc!D563&lt;&gt;"",ForbCalc!D563,""),"")</f>
        <v/>
      </c>
      <c r="H565" s="192" t="str">
        <f>IFERROR(IF(ForbCalc!E563&lt;&gt;"",ForbCalc!E563,""),"")</f>
        <v/>
      </c>
    </row>
    <row r="566" spans="1:8" s="1" customFormat="1" x14ac:dyDescent="0.2">
      <c r="A566" s="152"/>
      <c r="B566" s="174" t="str">
        <f>IFERROR(IF(ForbDraft!B579&lt;&gt;"",ForbDraft!B579,""),"")</f>
        <v/>
      </c>
      <c r="C566" s="189" t="str">
        <f>IFERROR(IF(ForbDraft!C579&lt;&gt;"",ForbDraft!C579,""),"")</f>
        <v/>
      </c>
      <c r="D566" s="135" t="str">
        <f>IFERROR(IF(ForbDraft!O579&lt;&gt;"",ForbDraft!O579,""),"")</f>
        <v/>
      </c>
      <c r="E566" s="190" t="str">
        <f>IFERROR(IF(ForbDraft!I579&lt;&gt;"",TEXT(ForbDraft!I579,"#,##0.00"),""),"")</f>
        <v/>
      </c>
      <c r="F566" s="191" t="str">
        <f>IFERROR(IF(ForbDraft!F579&lt;&gt;"",ForbDraft!F579,""),"")</f>
        <v/>
      </c>
      <c r="G566" s="135" t="str">
        <f>IFERROR(IF(ForbCalc!D564&lt;&gt;"",ForbCalc!D564,""),"")</f>
        <v/>
      </c>
      <c r="H566" s="192" t="str">
        <f>IFERROR(IF(ForbCalc!E564&lt;&gt;"",ForbCalc!E564,""),"")</f>
        <v/>
      </c>
    </row>
    <row r="567" spans="1:8" s="1" customFormat="1" x14ac:dyDescent="0.2">
      <c r="A567" s="152"/>
      <c r="B567" s="174" t="str">
        <f>IFERROR(IF(ForbDraft!B580&lt;&gt;"",ForbDraft!B580,""),"")</f>
        <v/>
      </c>
      <c r="C567" s="189" t="str">
        <f>IFERROR(IF(ForbDraft!C580&lt;&gt;"",ForbDraft!C580,""),"")</f>
        <v/>
      </c>
      <c r="D567" s="135" t="str">
        <f>IFERROR(IF(ForbDraft!O580&lt;&gt;"",ForbDraft!O580,""),"")</f>
        <v/>
      </c>
      <c r="E567" s="190" t="str">
        <f>IFERROR(IF(ForbDraft!I580&lt;&gt;"",TEXT(ForbDraft!I580,"#,##0.00"),""),"")</f>
        <v/>
      </c>
      <c r="F567" s="191" t="str">
        <f>IFERROR(IF(ForbDraft!F580&lt;&gt;"",ForbDraft!F580,""),"")</f>
        <v/>
      </c>
      <c r="G567" s="135" t="str">
        <f>IFERROR(IF(ForbCalc!D565&lt;&gt;"",ForbCalc!D565,""),"")</f>
        <v/>
      </c>
      <c r="H567" s="192" t="str">
        <f>IFERROR(IF(ForbCalc!E565&lt;&gt;"",ForbCalc!E565,""),"")</f>
        <v/>
      </c>
    </row>
    <row r="568" spans="1:8" s="1" customFormat="1" x14ac:dyDescent="0.2">
      <c r="A568" s="152"/>
      <c r="B568" s="174" t="str">
        <f>IFERROR(IF(ForbDraft!B581&lt;&gt;"",ForbDraft!B581,""),"")</f>
        <v/>
      </c>
      <c r="C568" s="189" t="str">
        <f>IFERROR(IF(ForbDraft!C581&lt;&gt;"",ForbDraft!C581,""),"")</f>
        <v/>
      </c>
      <c r="D568" s="135" t="str">
        <f>IFERROR(IF(ForbDraft!O581&lt;&gt;"",ForbDraft!O581,""),"")</f>
        <v/>
      </c>
      <c r="E568" s="190" t="str">
        <f>IFERROR(IF(ForbDraft!I581&lt;&gt;"",TEXT(ForbDraft!I581,"#,##0.00"),""),"")</f>
        <v/>
      </c>
      <c r="F568" s="191" t="str">
        <f>IFERROR(IF(ForbDraft!F581&lt;&gt;"",ForbDraft!F581,""),"")</f>
        <v/>
      </c>
      <c r="G568" s="135" t="str">
        <f>IFERROR(IF(ForbCalc!D566&lt;&gt;"",ForbCalc!D566,""),"")</f>
        <v/>
      </c>
      <c r="H568" s="192" t="str">
        <f>IFERROR(IF(ForbCalc!E566&lt;&gt;"",ForbCalc!E566,""),"")</f>
        <v/>
      </c>
    </row>
    <row r="569" spans="1:8" s="1" customFormat="1" x14ac:dyDescent="0.2">
      <c r="A569" s="152"/>
      <c r="B569" s="174" t="str">
        <f>IFERROR(IF(ForbDraft!B582&lt;&gt;"",ForbDraft!B582,""),"")</f>
        <v/>
      </c>
      <c r="C569" s="189" t="str">
        <f>IFERROR(IF(ForbDraft!C582&lt;&gt;"",ForbDraft!C582,""),"")</f>
        <v/>
      </c>
      <c r="D569" s="135" t="str">
        <f>IFERROR(IF(ForbDraft!O582&lt;&gt;"",ForbDraft!O582,""),"")</f>
        <v/>
      </c>
      <c r="E569" s="190" t="str">
        <f>IFERROR(IF(ForbDraft!I582&lt;&gt;"",TEXT(ForbDraft!I582,"#,##0.00"),""),"")</f>
        <v/>
      </c>
      <c r="F569" s="191" t="str">
        <f>IFERROR(IF(ForbDraft!F582&lt;&gt;"",ForbDraft!F582,""),"")</f>
        <v/>
      </c>
      <c r="G569" s="135" t="str">
        <f>IFERROR(IF(ForbCalc!D567&lt;&gt;"",ForbCalc!D567,""),"")</f>
        <v/>
      </c>
      <c r="H569" s="192" t="str">
        <f>IFERROR(IF(ForbCalc!E567&lt;&gt;"",ForbCalc!E567,""),"")</f>
        <v/>
      </c>
    </row>
    <row r="570" spans="1:8" s="1" customFormat="1" x14ac:dyDescent="0.2">
      <c r="A570" s="152"/>
      <c r="B570" s="174" t="str">
        <f>IFERROR(IF(ForbDraft!B583&lt;&gt;"",ForbDraft!B583,""),"")</f>
        <v/>
      </c>
      <c r="C570" s="189" t="str">
        <f>IFERROR(IF(ForbDraft!C583&lt;&gt;"",ForbDraft!C583,""),"")</f>
        <v/>
      </c>
      <c r="D570" s="135" t="str">
        <f>IFERROR(IF(ForbDraft!O583&lt;&gt;"",ForbDraft!O583,""),"")</f>
        <v/>
      </c>
      <c r="E570" s="190" t="str">
        <f>IFERROR(IF(ForbDraft!I583&lt;&gt;"",TEXT(ForbDraft!I583,"#,##0.00"),""),"")</f>
        <v/>
      </c>
      <c r="F570" s="191" t="str">
        <f>IFERROR(IF(ForbDraft!F583&lt;&gt;"",ForbDraft!F583,""),"")</f>
        <v/>
      </c>
      <c r="G570" s="135" t="str">
        <f>IFERROR(IF(ForbCalc!D568&lt;&gt;"",ForbCalc!D568,""),"")</f>
        <v/>
      </c>
      <c r="H570" s="192" t="str">
        <f>IFERROR(IF(ForbCalc!E568&lt;&gt;"",ForbCalc!E568,""),"")</f>
        <v/>
      </c>
    </row>
    <row r="571" spans="1:8" s="1" customFormat="1" x14ac:dyDescent="0.2">
      <c r="A571" s="152"/>
      <c r="B571" s="174" t="str">
        <f>IFERROR(IF(ForbDraft!B584&lt;&gt;"",ForbDraft!B584,""),"")</f>
        <v/>
      </c>
      <c r="C571" s="189" t="str">
        <f>IFERROR(IF(ForbDraft!C584&lt;&gt;"",ForbDraft!C584,""),"")</f>
        <v/>
      </c>
      <c r="D571" s="135" t="str">
        <f>IFERROR(IF(ForbDraft!O584&lt;&gt;"",ForbDraft!O584,""),"")</f>
        <v/>
      </c>
      <c r="E571" s="190" t="str">
        <f>IFERROR(IF(ForbDraft!I584&lt;&gt;"",TEXT(ForbDraft!I584,"#,##0.00"),""),"")</f>
        <v/>
      </c>
      <c r="F571" s="191" t="str">
        <f>IFERROR(IF(ForbDraft!F584&lt;&gt;"",ForbDraft!F584,""),"")</f>
        <v/>
      </c>
      <c r="G571" s="135" t="str">
        <f>IFERROR(IF(ForbCalc!D569&lt;&gt;"",ForbCalc!D569,""),"")</f>
        <v/>
      </c>
      <c r="H571" s="192" t="str">
        <f>IFERROR(IF(ForbCalc!E569&lt;&gt;"",ForbCalc!E569,""),"")</f>
        <v/>
      </c>
    </row>
    <row r="572" spans="1:8" s="1" customFormat="1" x14ac:dyDescent="0.2">
      <c r="A572" s="152"/>
      <c r="B572" s="174" t="str">
        <f>IFERROR(IF(ForbDraft!B585&lt;&gt;"",ForbDraft!B585,""),"")</f>
        <v/>
      </c>
      <c r="C572" s="189" t="str">
        <f>IFERROR(IF(ForbDraft!C585&lt;&gt;"",ForbDraft!C585,""),"")</f>
        <v/>
      </c>
      <c r="D572" s="135" t="str">
        <f>IFERROR(IF(ForbDraft!O585&lt;&gt;"",ForbDraft!O585,""),"")</f>
        <v/>
      </c>
      <c r="E572" s="190" t="str">
        <f>IFERROR(IF(ForbDraft!I585&lt;&gt;"",TEXT(ForbDraft!I585,"#,##0.00"),""),"")</f>
        <v/>
      </c>
      <c r="F572" s="191" t="str">
        <f>IFERROR(IF(ForbDraft!F585&lt;&gt;"",ForbDraft!F585,""),"")</f>
        <v/>
      </c>
      <c r="G572" s="135" t="str">
        <f>IFERROR(IF(ForbCalc!D570&lt;&gt;"",ForbCalc!D570,""),"")</f>
        <v/>
      </c>
      <c r="H572" s="192" t="str">
        <f>IFERROR(IF(ForbCalc!E570&lt;&gt;"",ForbCalc!E570,""),"")</f>
        <v/>
      </c>
    </row>
    <row r="573" spans="1:8" s="1" customFormat="1" x14ac:dyDescent="0.2">
      <c r="A573" s="152"/>
      <c r="B573" s="174" t="str">
        <f>IFERROR(IF(ForbDraft!B586&lt;&gt;"",ForbDraft!B586,""),"")</f>
        <v/>
      </c>
      <c r="C573" s="189" t="str">
        <f>IFERROR(IF(ForbDraft!C586&lt;&gt;"",ForbDraft!C586,""),"")</f>
        <v/>
      </c>
      <c r="D573" s="135" t="str">
        <f>IFERROR(IF(ForbDraft!O586&lt;&gt;"",ForbDraft!O586,""),"")</f>
        <v/>
      </c>
      <c r="E573" s="190" t="str">
        <f>IFERROR(IF(ForbDraft!I586&lt;&gt;"",TEXT(ForbDraft!I586,"#,##0.00"),""),"")</f>
        <v/>
      </c>
      <c r="F573" s="191" t="str">
        <f>IFERROR(IF(ForbDraft!F586&lt;&gt;"",ForbDraft!F586,""),"")</f>
        <v/>
      </c>
      <c r="G573" s="135" t="str">
        <f>IFERROR(IF(ForbCalc!D571&lt;&gt;"",ForbCalc!D571,""),"")</f>
        <v/>
      </c>
      <c r="H573" s="192" t="str">
        <f>IFERROR(IF(ForbCalc!E571&lt;&gt;"",ForbCalc!E571,""),"")</f>
        <v/>
      </c>
    </row>
    <row r="574" spans="1:8" s="1" customFormat="1" x14ac:dyDescent="0.2">
      <c r="A574" s="152"/>
      <c r="B574" s="174" t="str">
        <f>IFERROR(IF(ForbDraft!B587&lt;&gt;"",ForbDraft!B587,""),"")</f>
        <v/>
      </c>
      <c r="C574" s="189" t="str">
        <f>IFERROR(IF(ForbDraft!C587&lt;&gt;"",ForbDraft!C587,""),"")</f>
        <v/>
      </c>
      <c r="D574" s="135" t="str">
        <f>IFERROR(IF(ForbDraft!O587&lt;&gt;"",ForbDraft!O587,""),"")</f>
        <v/>
      </c>
      <c r="E574" s="190" t="str">
        <f>IFERROR(IF(ForbDraft!I587&lt;&gt;"",TEXT(ForbDraft!I587,"#,##0.00"),""),"")</f>
        <v/>
      </c>
      <c r="F574" s="191" t="str">
        <f>IFERROR(IF(ForbDraft!F587&lt;&gt;"",ForbDraft!F587,""),"")</f>
        <v/>
      </c>
      <c r="G574" s="135" t="str">
        <f>IFERROR(IF(ForbCalc!D572&lt;&gt;"",ForbCalc!D572,""),"")</f>
        <v/>
      </c>
      <c r="H574" s="192" t="str">
        <f>IFERROR(IF(ForbCalc!E572&lt;&gt;"",ForbCalc!E572,""),"")</f>
        <v/>
      </c>
    </row>
    <row r="575" spans="1:8" s="1" customFormat="1" x14ac:dyDescent="0.2">
      <c r="A575" s="152"/>
      <c r="B575" s="174" t="str">
        <f>IFERROR(IF(ForbDraft!B588&lt;&gt;"",ForbDraft!B588,""),"")</f>
        <v/>
      </c>
      <c r="C575" s="189" t="str">
        <f>IFERROR(IF(ForbDraft!C588&lt;&gt;"",ForbDraft!C588,""),"")</f>
        <v/>
      </c>
      <c r="D575" s="135" t="str">
        <f>IFERROR(IF(ForbDraft!O588&lt;&gt;"",ForbDraft!O588,""),"")</f>
        <v/>
      </c>
      <c r="E575" s="190" t="str">
        <f>IFERROR(IF(ForbDraft!I588&lt;&gt;"",TEXT(ForbDraft!I588,"#,##0.00"),""),"")</f>
        <v/>
      </c>
      <c r="F575" s="191" t="str">
        <f>IFERROR(IF(ForbDraft!F588&lt;&gt;"",ForbDraft!F588,""),"")</f>
        <v/>
      </c>
      <c r="G575" s="135" t="str">
        <f>IFERROR(IF(ForbCalc!D573&lt;&gt;"",ForbCalc!D573,""),"")</f>
        <v/>
      </c>
      <c r="H575" s="192" t="str">
        <f>IFERROR(IF(ForbCalc!E573&lt;&gt;"",ForbCalc!E573,""),"")</f>
        <v/>
      </c>
    </row>
    <row r="576" spans="1:8" s="1" customFormat="1" x14ac:dyDescent="0.2">
      <c r="A576" s="152"/>
      <c r="B576" s="174" t="str">
        <f>IFERROR(IF(ForbDraft!B589&lt;&gt;"",ForbDraft!B589,""),"")</f>
        <v/>
      </c>
      <c r="C576" s="189" t="str">
        <f>IFERROR(IF(ForbDraft!C589&lt;&gt;"",ForbDraft!C589,""),"")</f>
        <v/>
      </c>
      <c r="D576" s="135" t="str">
        <f>IFERROR(IF(ForbDraft!O589&lt;&gt;"",ForbDraft!O589,""),"")</f>
        <v/>
      </c>
      <c r="E576" s="190" t="str">
        <f>IFERROR(IF(ForbDraft!I589&lt;&gt;"",TEXT(ForbDraft!I589,"#,##0.00"),""),"")</f>
        <v/>
      </c>
      <c r="F576" s="191" t="str">
        <f>IFERROR(IF(ForbDraft!F589&lt;&gt;"",ForbDraft!F589,""),"")</f>
        <v/>
      </c>
      <c r="G576" s="135" t="str">
        <f>IFERROR(IF(ForbCalc!D574&lt;&gt;"",ForbCalc!D574,""),"")</f>
        <v/>
      </c>
      <c r="H576" s="192" t="str">
        <f>IFERROR(IF(ForbCalc!E574&lt;&gt;"",ForbCalc!E574,""),"")</f>
        <v/>
      </c>
    </row>
    <row r="577" spans="1:8" s="1" customFormat="1" x14ac:dyDescent="0.2">
      <c r="A577" s="152"/>
      <c r="B577" s="174" t="str">
        <f>IFERROR(IF(ForbDraft!B590&lt;&gt;"",ForbDraft!B590,""),"")</f>
        <v/>
      </c>
      <c r="C577" s="189" t="str">
        <f>IFERROR(IF(ForbDraft!C590&lt;&gt;"",ForbDraft!C590,""),"")</f>
        <v/>
      </c>
      <c r="D577" s="135" t="str">
        <f>IFERROR(IF(ForbDraft!O590&lt;&gt;"",ForbDraft!O590,""),"")</f>
        <v/>
      </c>
      <c r="E577" s="190" t="str">
        <f>IFERROR(IF(ForbDraft!I590&lt;&gt;"",TEXT(ForbDraft!I590,"#,##0.00"),""),"")</f>
        <v/>
      </c>
      <c r="F577" s="191" t="str">
        <f>IFERROR(IF(ForbDraft!F590&lt;&gt;"",ForbDraft!F590,""),"")</f>
        <v/>
      </c>
      <c r="G577" s="135" t="str">
        <f>IFERROR(IF(ForbCalc!D575&lt;&gt;"",ForbCalc!D575,""),"")</f>
        <v/>
      </c>
      <c r="H577" s="192" t="str">
        <f>IFERROR(IF(ForbCalc!E575&lt;&gt;"",ForbCalc!E575,""),"")</f>
        <v/>
      </c>
    </row>
    <row r="578" spans="1:8" s="1" customFormat="1" x14ac:dyDescent="0.2">
      <c r="A578" s="152"/>
      <c r="B578" s="174" t="str">
        <f>IFERROR(IF(ForbDraft!B591&lt;&gt;"",ForbDraft!B591,""),"")</f>
        <v/>
      </c>
      <c r="C578" s="189" t="str">
        <f>IFERROR(IF(ForbDraft!C591&lt;&gt;"",ForbDraft!C591,""),"")</f>
        <v/>
      </c>
      <c r="D578" s="135" t="str">
        <f>IFERROR(IF(ForbDraft!O591&lt;&gt;"",ForbDraft!O591,""),"")</f>
        <v/>
      </c>
      <c r="E578" s="190" t="str">
        <f>IFERROR(IF(ForbDraft!I591&lt;&gt;"",TEXT(ForbDraft!I591,"#,##0.00"),""),"")</f>
        <v/>
      </c>
      <c r="F578" s="191" t="str">
        <f>IFERROR(IF(ForbDraft!F591&lt;&gt;"",ForbDraft!F591,""),"")</f>
        <v/>
      </c>
      <c r="G578" s="135" t="str">
        <f>IFERROR(IF(ForbCalc!D576&lt;&gt;"",ForbCalc!D576,""),"")</f>
        <v/>
      </c>
      <c r="H578" s="192" t="str">
        <f>IFERROR(IF(ForbCalc!E576&lt;&gt;"",ForbCalc!E576,""),"")</f>
        <v/>
      </c>
    </row>
    <row r="579" spans="1:8" s="1" customFormat="1" x14ac:dyDescent="0.2">
      <c r="A579" s="152"/>
      <c r="B579" s="174" t="str">
        <f>IFERROR(IF(ForbDraft!B592&lt;&gt;"",ForbDraft!B592,""),"")</f>
        <v/>
      </c>
      <c r="C579" s="189" t="str">
        <f>IFERROR(IF(ForbDraft!C592&lt;&gt;"",ForbDraft!C592,""),"")</f>
        <v/>
      </c>
      <c r="D579" s="135" t="str">
        <f>IFERROR(IF(ForbDraft!O592&lt;&gt;"",ForbDraft!O592,""),"")</f>
        <v/>
      </c>
      <c r="E579" s="190" t="str">
        <f>IFERROR(IF(ForbDraft!I592&lt;&gt;"",TEXT(ForbDraft!I592,"#,##0.00"),""),"")</f>
        <v/>
      </c>
      <c r="F579" s="191" t="str">
        <f>IFERROR(IF(ForbDraft!F592&lt;&gt;"",ForbDraft!F592,""),"")</f>
        <v/>
      </c>
      <c r="G579" s="135" t="str">
        <f>IFERROR(IF(ForbCalc!D577&lt;&gt;"",ForbCalc!D577,""),"")</f>
        <v/>
      </c>
      <c r="H579" s="192" t="str">
        <f>IFERROR(IF(ForbCalc!E577&lt;&gt;"",ForbCalc!E577,""),"")</f>
        <v/>
      </c>
    </row>
    <row r="580" spans="1:8" s="1" customFormat="1" x14ac:dyDescent="0.2">
      <c r="A580" s="152"/>
      <c r="B580" s="174" t="str">
        <f>IFERROR(IF(ForbDraft!B593&lt;&gt;"",ForbDraft!B593,""),"")</f>
        <v/>
      </c>
      <c r="C580" s="189" t="str">
        <f>IFERROR(IF(ForbDraft!C593&lt;&gt;"",ForbDraft!C593,""),"")</f>
        <v/>
      </c>
      <c r="D580" s="135" t="str">
        <f>IFERROR(IF(ForbDraft!O593&lt;&gt;"",ForbDraft!O593,""),"")</f>
        <v/>
      </c>
      <c r="E580" s="190" t="str">
        <f>IFERROR(IF(ForbDraft!I593&lt;&gt;"",TEXT(ForbDraft!I593,"#,##0.00"),""),"")</f>
        <v/>
      </c>
      <c r="F580" s="191" t="str">
        <f>IFERROR(IF(ForbDraft!F593&lt;&gt;"",ForbDraft!F593,""),"")</f>
        <v/>
      </c>
      <c r="G580" s="135" t="str">
        <f>IFERROR(IF(ForbCalc!D578&lt;&gt;"",ForbCalc!D578,""),"")</f>
        <v/>
      </c>
      <c r="H580" s="192" t="str">
        <f>IFERROR(IF(ForbCalc!E578&lt;&gt;"",ForbCalc!E578,""),"")</f>
        <v/>
      </c>
    </row>
    <row r="581" spans="1:8" s="1" customFormat="1" x14ac:dyDescent="0.2">
      <c r="A581" s="152"/>
      <c r="B581" s="174" t="str">
        <f>IFERROR(IF(ForbDraft!B594&lt;&gt;"",ForbDraft!B594,""),"")</f>
        <v/>
      </c>
      <c r="C581" s="189" t="str">
        <f>IFERROR(IF(ForbDraft!C594&lt;&gt;"",ForbDraft!C594,""),"")</f>
        <v/>
      </c>
      <c r="D581" s="135" t="str">
        <f>IFERROR(IF(ForbDraft!O594&lt;&gt;"",ForbDraft!O594,""),"")</f>
        <v/>
      </c>
      <c r="E581" s="190" t="str">
        <f>IFERROR(IF(ForbDraft!I594&lt;&gt;"",TEXT(ForbDraft!I594,"#,##0.00"),""),"")</f>
        <v/>
      </c>
      <c r="F581" s="191" t="str">
        <f>IFERROR(IF(ForbDraft!F594&lt;&gt;"",ForbDraft!F594,""),"")</f>
        <v/>
      </c>
      <c r="G581" s="135" t="str">
        <f>IFERROR(IF(ForbCalc!D579&lt;&gt;"",ForbCalc!D579,""),"")</f>
        <v/>
      </c>
      <c r="H581" s="192" t="str">
        <f>IFERROR(IF(ForbCalc!E579&lt;&gt;"",ForbCalc!E579,""),"")</f>
        <v/>
      </c>
    </row>
    <row r="582" spans="1:8" s="1" customFormat="1" x14ac:dyDescent="0.2">
      <c r="A582" s="152"/>
      <c r="B582" s="174" t="str">
        <f>IFERROR(IF(ForbDraft!B595&lt;&gt;"",ForbDraft!B595,""),"")</f>
        <v/>
      </c>
      <c r="C582" s="189" t="str">
        <f>IFERROR(IF(ForbDraft!C595&lt;&gt;"",ForbDraft!C595,""),"")</f>
        <v/>
      </c>
      <c r="D582" s="135" t="str">
        <f>IFERROR(IF(ForbDraft!O595&lt;&gt;"",ForbDraft!O595,""),"")</f>
        <v/>
      </c>
      <c r="E582" s="190" t="str">
        <f>IFERROR(IF(ForbDraft!I595&lt;&gt;"",TEXT(ForbDraft!I595,"#,##0.00"),""),"")</f>
        <v/>
      </c>
      <c r="F582" s="191" t="str">
        <f>IFERROR(IF(ForbDraft!F595&lt;&gt;"",ForbDraft!F595,""),"")</f>
        <v/>
      </c>
      <c r="G582" s="135" t="str">
        <f>IFERROR(IF(ForbCalc!D580&lt;&gt;"",ForbCalc!D580,""),"")</f>
        <v/>
      </c>
      <c r="H582" s="192" t="str">
        <f>IFERROR(IF(ForbCalc!E580&lt;&gt;"",ForbCalc!E580,""),"")</f>
        <v/>
      </c>
    </row>
    <row r="583" spans="1:8" s="1" customFormat="1" x14ac:dyDescent="0.2">
      <c r="A583" s="152"/>
      <c r="B583" s="174" t="str">
        <f>IFERROR(IF(ForbDraft!B596&lt;&gt;"",ForbDraft!B596,""),"")</f>
        <v/>
      </c>
      <c r="C583" s="189" t="str">
        <f>IFERROR(IF(ForbDraft!C596&lt;&gt;"",ForbDraft!C596,""),"")</f>
        <v/>
      </c>
      <c r="D583" s="135" t="str">
        <f>IFERROR(IF(ForbDraft!O596&lt;&gt;"",ForbDraft!O596,""),"")</f>
        <v/>
      </c>
      <c r="E583" s="190" t="str">
        <f>IFERROR(IF(ForbDraft!I596&lt;&gt;"",TEXT(ForbDraft!I596,"#,##0.00"),""),"")</f>
        <v/>
      </c>
      <c r="F583" s="191" t="str">
        <f>IFERROR(IF(ForbDraft!F596&lt;&gt;"",ForbDraft!F596,""),"")</f>
        <v/>
      </c>
      <c r="G583" s="135" t="str">
        <f>IFERROR(IF(ForbCalc!D581&lt;&gt;"",ForbCalc!D581,""),"")</f>
        <v/>
      </c>
      <c r="H583" s="192" t="str">
        <f>IFERROR(IF(ForbCalc!E581&lt;&gt;"",ForbCalc!E581,""),"")</f>
        <v/>
      </c>
    </row>
    <row r="584" spans="1:8" s="1" customFormat="1" x14ac:dyDescent="0.2">
      <c r="A584" s="152"/>
      <c r="B584" s="174" t="str">
        <f>IFERROR(IF(ForbDraft!B597&lt;&gt;"",ForbDraft!B597,""),"")</f>
        <v/>
      </c>
      <c r="C584" s="189" t="str">
        <f>IFERROR(IF(ForbDraft!C597&lt;&gt;"",ForbDraft!C597,""),"")</f>
        <v/>
      </c>
      <c r="D584" s="135" t="str">
        <f>IFERROR(IF(ForbDraft!O597&lt;&gt;"",ForbDraft!O597,""),"")</f>
        <v/>
      </c>
      <c r="E584" s="190" t="str">
        <f>IFERROR(IF(ForbDraft!I597&lt;&gt;"",TEXT(ForbDraft!I597,"#,##0.00"),""),"")</f>
        <v/>
      </c>
      <c r="F584" s="191" t="str">
        <f>IFERROR(IF(ForbDraft!F597&lt;&gt;"",ForbDraft!F597,""),"")</f>
        <v/>
      </c>
      <c r="G584" s="135" t="str">
        <f>IFERROR(IF(ForbCalc!D582&lt;&gt;"",ForbCalc!D582,""),"")</f>
        <v/>
      </c>
      <c r="H584" s="192" t="str">
        <f>IFERROR(IF(ForbCalc!E582&lt;&gt;"",ForbCalc!E582,""),"")</f>
        <v/>
      </c>
    </row>
    <row r="585" spans="1:8" s="1" customFormat="1" x14ac:dyDescent="0.2">
      <c r="A585" s="152"/>
      <c r="B585" s="174" t="str">
        <f>IFERROR(IF(ForbDraft!B598&lt;&gt;"",ForbDraft!B598,""),"")</f>
        <v/>
      </c>
      <c r="C585" s="189" t="str">
        <f>IFERROR(IF(ForbDraft!C598&lt;&gt;"",ForbDraft!C598,""),"")</f>
        <v/>
      </c>
      <c r="D585" s="135" t="str">
        <f>IFERROR(IF(ForbDraft!O598&lt;&gt;"",ForbDraft!O598,""),"")</f>
        <v/>
      </c>
      <c r="E585" s="190" t="str">
        <f>IFERROR(IF(ForbDraft!I598&lt;&gt;"",TEXT(ForbDraft!I598,"#,##0.00"),""),"")</f>
        <v/>
      </c>
      <c r="F585" s="191" t="str">
        <f>IFERROR(IF(ForbDraft!F598&lt;&gt;"",ForbDraft!F598,""),"")</f>
        <v/>
      </c>
      <c r="G585" s="135" t="str">
        <f>IFERROR(IF(ForbCalc!D583&lt;&gt;"",ForbCalc!D583,""),"")</f>
        <v/>
      </c>
      <c r="H585" s="192" t="str">
        <f>IFERROR(IF(ForbCalc!E583&lt;&gt;"",ForbCalc!E583,""),"")</f>
        <v/>
      </c>
    </row>
    <row r="586" spans="1:8" s="1" customFormat="1" x14ac:dyDescent="0.2">
      <c r="A586" s="152"/>
      <c r="B586" s="174" t="str">
        <f>IFERROR(IF(ForbDraft!B599&lt;&gt;"",ForbDraft!B599,""),"")</f>
        <v/>
      </c>
      <c r="C586" s="189" t="str">
        <f>IFERROR(IF(ForbDraft!C599&lt;&gt;"",ForbDraft!C599,""),"")</f>
        <v/>
      </c>
      <c r="D586" s="135" t="str">
        <f>IFERROR(IF(ForbDraft!O599&lt;&gt;"",ForbDraft!O599,""),"")</f>
        <v/>
      </c>
      <c r="E586" s="190" t="str">
        <f>IFERROR(IF(ForbDraft!I599&lt;&gt;"",TEXT(ForbDraft!I599,"#,##0.00"),""),"")</f>
        <v/>
      </c>
      <c r="F586" s="191" t="str">
        <f>IFERROR(IF(ForbDraft!F599&lt;&gt;"",ForbDraft!F599,""),"")</f>
        <v/>
      </c>
      <c r="G586" s="135" t="str">
        <f>IFERROR(IF(ForbCalc!D584&lt;&gt;"",ForbCalc!D584,""),"")</f>
        <v/>
      </c>
      <c r="H586" s="192" t="str">
        <f>IFERROR(IF(ForbCalc!E584&lt;&gt;"",ForbCalc!E584,""),"")</f>
        <v/>
      </c>
    </row>
    <row r="587" spans="1:8" s="1" customFormat="1" x14ac:dyDescent="0.2">
      <c r="A587" s="152"/>
      <c r="B587" s="174" t="str">
        <f>IFERROR(IF(ForbDraft!B600&lt;&gt;"",ForbDraft!B600,""),"")</f>
        <v/>
      </c>
      <c r="C587" s="189" t="str">
        <f>IFERROR(IF(ForbDraft!C600&lt;&gt;"",ForbDraft!C600,""),"")</f>
        <v/>
      </c>
      <c r="D587" s="135" t="str">
        <f>IFERROR(IF(ForbDraft!O600&lt;&gt;"",ForbDraft!O600,""),"")</f>
        <v/>
      </c>
      <c r="E587" s="190" t="str">
        <f>IFERROR(IF(ForbDraft!I600&lt;&gt;"",TEXT(ForbDraft!I600,"#,##0.00"),""),"")</f>
        <v/>
      </c>
      <c r="F587" s="191" t="str">
        <f>IFERROR(IF(ForbDraft!F600&lt;&gt;"",ForbDraft!F600,""),"")</f>
        <v/>
      </c>
      <c r="G587" s="135" t="str">
        <f>IFERROR(IF(ForbCalc!D585&lt;&gt;"",ForbCalc!D585,""),"")</f>
        <v/>
      </c>
      <c r="H587" s="192" t="str">
        <f>IFERROR(IF(ForbCalc!E585&lt;&gt;"",ForbCalc!E585,""),"")</f>
        <v/>
      </c>
    </row>
    <row r="588" spans="1:8" s="1" customFormat="1" x14ac:dyDescent="0.2">
      <c r="A588" s="152"/>
      <c r="B588" s="174" t="str">
        <f>IFERROR(IF(ForbDraft!B601&lt;&gt;"",ForbDraft!B601,""),"")</f>
        <v/>
      </c>
      <c r="C588" s="189" t="str">
        <f>IFERROR(IF(ForbDraft!C601&lt;&gt;"",ForbDraft!C601,""),"")</f>
        <v/>
      </c>
      <c r="D588" s="135" t="str">
        <f>IFERROR(IF(ForbDraft!O601&lt;&gt;"",ForbDraft!O601,""),"")</f>
        <v/>
      </c>
      <c r="E588" s="190" t="str">
        <f>IFERROR(IF(ForbDraft!I601&lt;&gt;"",TEXT(ForbDraft!I601,"#,##0.00"),""),"")</f>
        <v/>
      </c>
      <c r="F588" s="191" t="str">
        <f>IFERROR(IF(ForbDraft!F601&lt;&gt;"",ForbDraft!F601,""),"")</f>
        <v/>
      </c>
      <c r="G588" s="135" t="str">
        <f>IFERROR(IF(ForbCalc!D586&lt;&gt;"",ForbCalc!D586,""),"")</f>
        <v/>
      </c>
      <c r="H588" s="192" t="str">
        <f>IFERROR(IF(ForbCalc!E586&lt;&gt;"",ForbCalc!E586,""),"")</f>
        <v/>
      </c>
    </row>
    <row r="589" spans="1:8" s="1" customFormat="1" x14ac:dyDescent="0.2">
      <c r="A589" s="152"/>
      <c r="B589" s="174" t="str">
        <f>IFERROR(IF(ForbDraft!B602&lt;&gt;"",ForbDraft!B602,""),"")</f>
        <v/>
      </c>
      <c r="C589" s="189" t="str">
        <f>IFERROR(IF(ForbDraft!C602&lt;&gt;"",ForbDraft!C602,""),"")</f>
        <v/>
      </c>
      <c r="D589" s="135" t="str">
        <f>IFERROR(IF(ForbDraft!O602&lt;&gt;"",ForbDraft!O602,""),"")</f>
        <v/>
      </c>
      <c r="E589" s="190" t="str">
        <f>IFERROR(IF(ForbDraft!I602&lt;&gt;"",TEXT(ForbDraft!I602,"#,##0.00"),""),"")</f>
        <v/>
      </c>
      <c r="F589" s="191" t="str">
        <f>IFERROR(IF(ForbDraft!F602&lt;&gt;"",ForbDraft!F602,""),"")</f>
        <v/>
      </c>
      <c r="G589" s="135" t="str">
        <f>IFERROR(IF(ForbCalc!D587&lt;&gt;"",ForbCalc!D587,""),"")</f>
        <v/>
      </c>
      <c r="H589" s="192" t="str">
        <f>IFERROR(IF(ForbCalc!E587&lt;&gt;"",ForbCalc!E587,""),"")</f>
        <v/>
      </c>
    </row>
    <row r="590" spans="1:8" s="1" customFormat="1" x14ac:dyDescent="0.2">
      <c r="A590" s="152"/>
      <c r="B590" s="174" t="str">
        <f>IFERROR(IF(ForbDraft!B603&lt;&gt;"",ForbDraft!B603,""),"")</f>
        <v/>
      </c>
      <c r="C590" s="189" t="str">
        <f>IFERROR(IF(ForbDraft!C603&lt;&gt;"",ForbDraft!C603,""),"")</f>
        <v/>
      </c>
      <c r="D590" s="135" t="str">
        <f>IFERROR(IF(ForbDraft!O603&lt;&gt;"",ForbDraft!O603,""),"")</f>
        <v/>
      </c>
      <c r="E590" s="190" t="str">
        <f>IFERROR(IF(ForbDraft!I603&lt;&gt;"",TEXT(ForbDraft!I603,"#,##0.00"),""),"")</f>
        <v/>
      </c>
      <c r="F590" s="191" t="str">
        <f>IFERROR(IF(ForbDraft!F603&lt;&gt;"",ForbDraft!F603,""),"")</f>
        <v/>
      </c>
      <c r="G590" s="135" t="str">
        <f>IFERROR(IF(ForbCalc!D588&lt;&gt;"",ForbCalc!D588,""),"")</f>
        <v/>
      </c>
      <c r="H590" s="192" t="str">
        <f>IFERROR(IF(ForbCalc!E588&lt;&gt;"",ForbCalc!E588,""),"")</f>
        <v/>
      </c>
    </row>
    <row r="591" spans="1:8" s="1" customFormat="1" x14ac:dyDescent="0.2">
      <c r="A591" s="152"/>
      <c r="B591" s="174" t="str">
        <f>IFERROR(IF(ForbDraft!B604&lt;&gt;"",ForbDraft!B604,""),"")</f>
        <v/>
      </c>
      <c r="C591" s="189" t="str">
        <f>IFERROR(IF(ForbDraft!C604&lt;&gt;"",ForbDraft!C604,""),"")</f>
        <v/>
      </c>
      <c r="D591" s="135" t="str">
        <f>IFERROR(IF(ForbDraft!O604&lt;&gt;"",ForbDraft!O604,""),"")</f>
        <v/>
      </c>
      <c r="E591" s="190" t="str">
        <f>IFERROR(IF(ForbDraft!I604&lt;&gt;"",TEXT(ForbDraft!I604,"#,##0.00"),""),"")</f>
        <v/>
      </c>
      <c r="F591" s="191" t="str">
        <f>IFERROR(IF(ForbDraft!F604&lt;&gt;"",ForbDraft!F604,""),"")</f>
        <v/>
      </c>
      <c r="G591" s="135" t="str">
        <f>IFERROR(IF(ForbCalc!D589&lt;&gt;"",ForbCalc!D589,""),"")</f>
        <v/>
      </c>
      <c r="H591" s="192" t="str">
        <f>IFERROR(IF(ForbCalc!E589&lt;&gt;"",ForbCalc!E589,""),"")</f>
        <v/>
      </c>
    </row>
    <row r="592" spans="1:8" s="1" customFormat="1" x14ac:dyDescent="0.2">
      <c r="A592" s="152"/>
      <c r="B592" s="174" t="str">
        <f>IFERROR(IF(ForbDraft!B605&lt;&gt;"",ForbDraft!B605,""),"")</f>
        <v/>
      </c>
      <c r="C592" s="189" t="str">
        <f>IFERROR(IF(ForbDraft!C605&lt;&gt;"",ForbDraft!C605,""),"")</f>
        <v/>
      </c>
      <c r="D592" s="135" t="str">
        <f>IFERROR(IF(ForbDraft!O605&lt;&gt;"",ForbDraft!O605,""),"")</f>
        <v/>
      </c>
      <c r="E592" s="190" t="str">
        <f>IFERROR(IF(ForbDraft!I605&lt;&gt;"",TEXT(ForbDraft!I605,"#,##0.00"),""),"")</f>
        <v/>
      </c>
      <c r="F592" s="191" t="str">
        <f>IFERROR(IF(ForbDraft!F605&lt;&gt;"",ForbDraft!F605,""),"")</f>
        <v/>
      </c>
      <c r="G592" s="135" t="str">
        <f>IFERROR(IF(ForbCalc!D590&lt;&gt;"",ForbCalc!D590,""),"")</f>
        <v/>
      </c>
      <c r="H592" s="192" t="str">
        <f>IFERROR(IF(ForbCalc!E590&lt;&gt;"",ForbCalc!E590,""),"")</f>
        <v/>
      </c>
    </row>
    <row r="593" spans="1:8" s="1" customFormat="1" x14ac:dyDescent="0.2">
      <c r="A593" s="152"/>
      <c r="B593" s="174" t="str">
        <f>IFERROR(IF(ForbDraft!B606&lt;&gt;"",ForbDraft!B606,""),"")</f>
        <v/>
      </c>
      <c r="C593" s="189" t="str">
        <f>IFERROR(IF(ForbDraft!C606&lt;&gt;"",ForbDraft!C606,""),"")</f>
        <v/>
      </c>
      <c r="D593" s="135" t="str">
        <f>IFERROR(IF(ForbDraft!O606&lt;&gt;"",ForbDraft!O606,""),"")</f>
        <v/>
      </c>
      <c r="E593" s="190" t="str">
        <f>IFERROR(IF(ForbDraft!I606&lt;&gt;"",TEXT(ForbDraft!I606,"#,##0.00"),""),"")</f>
        <v/>
      </c>
      <c r="F593" s="191" t="str">
        <f>IFERROR(IF(ForbDraft!F606&lt;&gt;"",ForbDraft!F606,""),"")</f>
        <v/>
      </c>
      <c r="G593" s="135" t="str">
        <f>IFERROR(IF(ForbCalc!D591&lt;&gt;"",ForbCalc!D591,""),"")</f>
        <v/>
      </c>
      <c r="H593" s="192" t="str">
        <f>IFERROR(IF(ForbCalc!E591&lt;&gt;"",ForbCalc!E591,""),"")</f>
        <v/>
      </c>
    </row>
    <row r="594" spans="1:8" s="1" customFormat="1" x14ac:dyDescent="0.2">
      <c r="A594" s="152"/>
      <c r="B594" s="174" t="str">
        <f>IFERROR(IF(ForbDraft!B607&lt;&gt;"",ForbDraft!B607,""),"")</f>
        <v/>
      </c>
      <c r="C594" s="189" t="str">
        <f>IFERROR(IF(ForbDraft!C607&lt;&gt;"",ForbDraft!C607,""),"")</f>
        <v/>
      </c>
      <c r="D594" s="135" t="str">
        <f>IFERROR(IF(ForbDraft!O607&lt;&gt;"",ForbDraft!O607,""),"")</f>
        <v/>
      </c>
      <c r="E594" s="190" t="str">
        <f>IFERROR(IF(ForbDraft!I607&lt;&gt;"",TEXT(ForbDraft!I607,"#,##0.00"),""),"")</f>
        <v/>
      </c>
      <c r="F594" s="191" t="str">
        <f>IFERROR(IF(ForbDraft!F607&lt;&gt;"",ForbDraft!F607,""),"")</f>
        <v/>
      </c>
      <c r="G594" s="135" t="str">
        <f>IFERROR(IF(ForbCalc!D592&lt;&gt;"",ForbCalc!D592,""),"")</f>
        <v/>
      </c>
      <c r="H594" s="192" t="str">
        <f>IFERROR(IF(ForbCalc!E592&lt;&gt;"",ForbCalc!E592,""),"")</f>
        <v/>
      </c>
    </row>
    <row r="595" spans="1:8" s="1" customFormat="1" x14ac:dyDescent="0.2">
      <c r="A595" s="152"/>
      <c r="B595" s="174" t="str">
        <f>IFERROR(IF(ForbDraft!B608&lt;&gt;"",ForbDraft!B608,""),"")</f>
        <v/>
      </c>
      <c r="C595" s="189" t="str">
        <f>IFERROR(IF(ForbDraft!C608&lt;&gt;"",ForbDraft!C608,""),"")</f>
        <v/>
      </c>
      <c r="D595" s="135" t="str">
        <f>IFERROR(IF(ForbDraft!O608&lt;&gt;"",ForbDraft!O608,""),"")</f>
        <v/>
      </c>
      <c r="E595" s="190" t="str">
        <f>IFERROR(IF(ForbDraft!I608&lt;&gt;"",TEXT(ForbDraft!I608,"#,##0.00"),""),"")</f>
        <v/>
      </c>
      <c r="F595" s="191" t="str">
        <f>IFERROR(IF(ForbDraft!F608&lt;&gt;"",ForbDraft!F608,""),"")</f>
        <v/>
      </c>
      <c r="G595" s="135" t="str">
        <f>IFERROR(IF(ForbCalc!D593&lt;&gt;"",ForbCalc!D593,""),"")</f>
        <v/>
      </c>
      <c r="H595" s="192" t="str">
        <f>IFERROR(IF(ForbCalc!E593&lt;&gt;"",ForbCalc!E593,""),"")</f>
        <v/>
      </c>
    </row>
    <row r="596" spans="1:8" s="1" customFormat="1" x14ac:dyDescent="0.2">
      <c r="A596" s="152"/>
      <c r="B596" s="174" t="str">
        <f>IFERROR(IF(ForbDraft!B609&lt;&gt;"",ForbDraft!B609,""),"")</f>
        <v/>
      </c>
      <c r="C596" s="189" t="str">
        <f>IFERROR(IF(ForbDraft!C609&lt;&gt;"",ForbDraft!C609,""),"")</f>
        <v/>
      </c>
      <c r="D596" s="135" t="str">
        <f>IFERROR(IF(ForbDraft!O609&lt;&gt;"",ForbDraft!O609,""),"")</f>
        <v/>
      </c>
      <c r="E596" s="190" t="str">
        <f>IFERROR(IF(ForbDraft!I609&lt;&gt;"",TEXT(ForbDraft!I609,"#,##0.00"),""),"")</f>
        <v/>
      </c>
      <c r="F596" s="191" t="str">
        <f>IFERROR(IF(ForbDraft!F609&lt;&gt;"",ForbDraft!F609,""),"")</f>
        <v/>
      </c>
      <c r="G596" s="135" t="str">
        <f>IFERROR(IF(ForbCalc!D594&lt;&gt;"",ForbCalc!D594,""),"")</f>
        <v/>
      </c>
      <c r="H596" s="192" t="str">
        <f>IFERROR(IF(ForbCalc!E594&lt;&gt;"",ForbCalc!E594,""),"")</f>
        <v/>
      </c>
    </row>
    <row r="597" spans="1:8" s="1" customFormat="1" x14ac:dyDescent="0.2">
      <c r="A597" s="152"/>
      <c r="B597" s="174" t="str">
        <f>IFERROR(IF(ForbDraft!B610&lt;&gt;"",ForbDraft!B610,""),"")</f>
        <v/>
      </c>
      <c r="C597" s="189" t="str">
        <f>IFERROR(IF(ForbDraft!C610&lt;&gt;"",ForbDraft!C610,""),"")</f>
        <v/>
      </c>
      <c r="D597" s="135" t="str">
        <f>IFERROR(IF(ForbDraft!O610&lt;&gt;"",ForbDraft!O610,""),"")</f>
        <v/>
      </c>
      <c r="E597" s="190" t="str">
        <f>IFERROR(IF(ForbDraft!I610&lt;&gt;"",TEXT(ForbDraft!I610,"#,##0.00"),""),"")</f>
        <v/>
      </c>
      <c r="F597" s="191" t="str">
        <f>IFERROR(IF(ForbDraft!F610&lt;&gt;"",ForbDraft!F610,""),"")</f>
        <v/>
      </c>
      <c r="G597" s="135" t="str">
        <f>IFERROR(IF(ForbCalc!D595&lt;&gt;"",ForbCalc!D595,""),"")</f>
        <v/>
      </c>
      <c r="H597" s="192" t="str">
        <f>IFERROR(IF(ForbCalc!E595&lt;&gt;"",ForbCalc!E595,""),"")</f>
        <v/>
      </c>
    </row>
    <row r="598" spans="1:8" s="1" customFormat="1" x14ac:dyDescent="0.2">
      <c r="A598" s="152"/>
      <c r="B598" s="174" t="str">
        <f>IFERROR(IF(ForbDraft!B611&lt;&gt;"",ForbDraft!B611,""),"")</f>
        <v/>
      </c>
      <c r="C598" s="189" t="str">
        <f>IFERROR(IF(ForbDraft!C611&lt;&gt;"",ForbDraft!C611,""),"")</f>
        <v/>
      </c>
      <c r="D598" s="135" t="str">
        <f>IFERROR(IF(ForbDraft!O611&lt;&gt;"",ForbDraft!O611,""),"")</f>
        <v/>
      </c>
      <c r="E598" s="190" t="str">
        <f>IFERROR(IF(ForbDraft!I611&lt;&gt;"",TEXT(ForbDraft!I611,"#,##0.00"),""),"")</f>
        <v/>
      </c>
      <c r="F598" s="191" t="str">
        <f>IFERROR(IF(ForbDraft!F611&lt;&gt;"",ForbDraft!F611,""),"")</f>
        <v/>
      </c>
      <c r="G598" s="135" t="str">
        <f>IFERROR(IF(ForbCalc!D596&lt;&gt;"",ForbCalc!D596,""),"")</f>
        <v/>
      </c>
      <c r="H598" s="192" t="str">
        <f>IFERROR(IF(ForbCalc!E596&lt;&gt;"",ForbCalc!E596,""),"")</f>
        <v/>
      </c>
    </row>
    <row r="599" spans="1:8" s="1" customFormat="1" x14ac:dyDescent="0.2">
      <c r="A599" s="152"/>
      <c r="B599" s="174" t="str">
        <f>IFERROR(IF(ForbDraft!B612&lt;&gt;"",ForbDraft!B612,""),"")</f>
        <v/>
      </c>
      <c r="C599" s="189" t="str">
        <f>IFERROR(IF(ForbDraft!C612&lt;&gt;"",ForbDraft!C612,""),"")</f>
        <v/>
      </c>
      <c r="D599" s="135" t="str">
        <f>IFERROR(IF(ForbDraft!O612&lt;&gt;"",ForbDraft!O612,""),"")</f>
        <v/>
      </c>
      <c r="E599" s="190" t="str">
        <f>IFERROR(IF(ForbDraft!I612&lt;&gt;"",TEXT(ForbDraft!I612,"#,##0.00"),""),"")</f>
        <v/>
      </c>
      <c r="F599" s="191" t="str">
        <f>IFERROR(IF(ForbDraft!F612&lt;&gt;"",ForbDraft!F612,""),"")</f>
        <v/>
      </c>
      <c r="G599" s="135" t="str">
        <f>IFERROR(IF(ForbCalc!D597&lt;&gt;"",ForbCalc!D597,""),"")</f>
        <v/>
      </c>
      <c r="H599" s="192" t="str">
        <f>IFERROR(IF(ForbCalc!E597&lt;&gt;"",ForbCalc!E597,""),"")</f>
        <v/>
      </c>
    </row>
    <row r="600" spans="1:8" s="1" customFormat="1" x14ac:dyDescent="0.2">
      <c r="B600" s="174" t="str">
        <f>IFERROR(IF(ForbDraft!B613&lt;&gt;"",ForbDraft!B613,""),"")</f>
        <v/>
      </c>
      <c r="C600" s="189" t="str">
        <f>IFERROR(IF(ForbDraft!C613&lt;&gt;"",ForbDraft!C613,""),"")</f>
        <v/>
      </c>
      <c r="D600" s="135" t="str">
        <f>IFERROR(IF(ForbDraft!O613&lt;&gt;"",ForbDraft!O613,""),"")</f>
        <v/>
      </c>
      <c r="E600" s="190" t="str">
        <f>IFERROR(IF(ForbDraft!I613&lt;&gt;"",TEXT(ForbDraft!I613,"#,##0.00"),""),"")</f>
        <v/>
      </c>
      <c r="F600" s="191" t="str">
        <f>IFERROR(IF(ForbDraft!F613&lt;&gt;"",ForbDraft!F613,""),"")</f>
        <v/>
      </c>
      <c r="G600" s="135" t="str">
        <f>IFERROR(IF(ForbCalc!D598&lt;&gt;"",ForbCalc!D598,""),"")</f>
        <v/>
      </c>
      <c r="H600" s="192" t="str">
        <f>IFERROR(IF(ForbCalc!E598&lt;&gt;"",ForbCalc!E598,""),"")</f>
        <v/>
      </c>
    </row>
    <row r="601" spans="1:8" s="1" customFormat="1" x14ac:dyDescent="0.2">
      <c r="B601" s="174" t="str">
        <f>IFERROR(IF(ForbDraft!B614&lt;&gt;"",ForbDraft!B614,""),"")</f>
        <v/>
      </c>
      <c r="C601" s="189" t="str">
        <f>IFERROR(IF(ForbDraft!C614&lt;&gt;"",ForbDraft!C614,""),"")</f>
        <v/>
      </c>
      <c r="D601" s="135" t="str">
        <f>IFERROR(IF(ForbDraft!O614&lt;&gt;"",ForbDraft!O614,""),"")</f>
        <v/>
      </c>
      <c r="E601" s="190" t="str">
        <f>IFERROR(IF(ForbDraft!I614&lt;&gt;"",TEXT(ForbDraft!I614,"#,##0.00"),""),"")</f>
        <v/>
      </c>
      <c r="F601" s="191" t="str">
        <f>IFERROR(IF(ForbDraft!F614&lt;&gt;"",ForbDraft!F614,""),"")</f>
        <v/>
      </c>
      <c r="G601" s="135" t="str">
        <f>IFERROR(IF(ForbCalc!D599&lt;&gt;"",ForbCalc!D599,""),"")</f>
        <v/>
      </c>
      <c r="H601" s="192" t="str">
        <f>IFERROR(IF(ForbCalc!E599&lt;&gt;"",ForbCalc!E599,""),"")</f>
        <v/>
      </c>
    </row>
    <row r="602" spans="1:8" s="1" customFormat="1" x14ac:dyDescent="0.2">
      <c r="B602" s="174" t="str">
        <f>IFERROR(IF(ForbDraft!B615&lt;&gt;"",ForbDraft!B615,""),"")</f>
        <v/>
      </c>
      <c r="C602" s="189" t="str">
        <f>IFERROR(IF(ForbDraft!C615&lt;&gt;"",ForbDraft!C615,""),"")</f>
        <v/>
      </c>
      <c r="D602" s="135" t="str">
        <f>IFERROR(IF(ForbDraft!O615&lt;&gt;"",ForbDraft!O615,""),"")</f>
        <v/>
      </c>
      <c r="E602" s="190" t="str">
        <f>IFERROR(IF(ForbDraft!I615&lt;&gt;"",TEXT(ForbDraft!I615,"#,##0.00"),""),"")</f>
        <v/>
      </c>
      <c r="F602" s="191" t="str">
        <f>IFERROR(IF(ForbDraft!F615&lt;&gt;"",ForbDraft!F615,""),"")</f>
        <v/>
      </c>
      <c r="G602" s="135" t="str">
        <f>IFERROR(IF(ForbCalc!D600&lt;&gt;"",ForbCalc!D600,""),"")</f>
        <v/>
      </c>
      <c r="H602" s="192" t="str">
        <f>IFERROR(IF(ForbCalc!E600&lt;&gt;"",ForbCalc!E600,""),"")</f>
        <v/>
      </c>
    </row>
    <row r="603" spans="1:8" s="1" customFormat="1" x14ac:dyDescent="0.2">
      <c r="B603" s="174" t="str">
        <f>IFERROR(IF(ForbDraft!B616&lt;&gt;"",ForbDraft!B616,""),"")</f>
        <v/>
      </c>
      <c r="C603" s="189" t="str">
        <f>IFERROR(IF(ForbDraft!C616&lt;&gt;"",ForbDraft!C616,""),"")</f>
        <v/>
      </c>
      <c r="D603" s="135" t="str">
        <f>IFERROR(IF(ForbDraft!O616&lt;&gt;"",ForbDraft!O616,""),"")</f>
        <v/>
      </c>
      <c r="E603" s="190" t="str">
        <f>IFERROR(IF(ForbDraft!I616&lt;&gt;"",TEXT(ForbDraft!I616,"#,##0.00"),""),"")</f>
        <v/>
      </c>
      <c r="F603" s="191" t="str">
        <f>IFERROR(IF(ForbDraft!F616&lt;&gt;"",ForbDraft!F616,""),"")</f>
        <v/>
      </c>
      <c r="G603" s="135" t="str">
        <f>IFERROR(IF(ForbCalc!D601&lt;&gt;"",ForbCalc!D601,""),"")</f>
        <v/>
      </c>
      <c r="H603" s="192" t="str">
        <f>IFERROR(IF(ForbCalc!E601&lt;&gt;"",ForbCalc!E601,""),"")</f>
        <v/>
      </c>
    </row>
    <row r="604" spans="1:8" s="1" customFormat="1" x14ac:dyDescent="0.2">
      <c r="B604" s="174" t="str">
        <f>IFERROR(IF(ForbDraft!B617&lt;&gt;"",ForbDraft!B617,""),"")</f>
        <v/>
      </c>
      <c r="C604" s="189" t="str">
        <f>IFERROR(IF(ForbDraft!C617&lt;&gt;"",ForbDraft!C617,""),"")</f>
        <v/>
      </c>
      <c r="D604" s="135" t="str">
        <f>IFERROR(IF(ForbDraft!O617&lt;&gt;"",ForbDraft!O617,""),"")</f>
        <v/>
      </c>
      <c r="E604" s="190" t="str">
        <f>IFERROR(IF(ForbDraft!I617&lt;&gt;"",TEXT(ForbDraft!I617,"#,##0.00"),""),"")</f>
        <v/>
      </c>
      <c r="F604" s="191" t="str">
        <f>IFERROR(IF(ForbDraft!F617&lt;&gt;"",ForbDraft!F617,""),"")</f>
        <v/>
      </c>
      <c r="G604" s="135" t="str">
        <f>IFERROR(IF(ForbCalc!D602&lt;&gt;"",ForbCalc!D602,""),"")</f>
        <v/>
      </c>
      <c r="H604" s="192" t="str">
        <f>IFERROR(IF(ForbCalc!E602&lt;&gt;"",ForbCalc!E602,""),"")</f>
        <v/>
      </c>
    </row>
    <row r="605" spans="1:8" s="1" customFormat="1" x14ac:dyDescent="0.2">
      <c r="B605" s="174" t="str">
        <f>IFERROR(IF(ForbDraft!B618&lt;&gt;"",ForbDraft!B618,""),"")</f>
        <v/>
      </c>
      <c r="C605" s="189" t="str">
        <f>IFERROR(IF(ForbDraft!C618&lt;&gt;"",ForbDraft!C618,""),"")</f>
        <v/>
      </c>
      <c r="D605" s="135" t="str">
        <f>IFERROR(IF(ForbDraft!O618&lt;&gt;"",ForbDraft!O618,""),"")</f>
        <v/>
      </c>
      <c r="E605" s="190" t="str">
        <f>IFERROR(IF(ForbDraft!I618&lt;&gt;"",TEXT(ForbDraft!I618,"#,##0.00"),""),"")</f>
        <v/>
      </c>
      <c r="F605" s="191" t="str">
        <f>IFERROR(IF(ForbDraft!F618&lt;&gt;"",ForbDraft!F618,""),"")</f>
        <v/>
      </c>
      <c r="G605" s="135" t="str">
        <f>IFERROR(IF(ForbCalc!D603&lt;&gt;"",ForbCalc!D603,""),"")</f>
        <v/>
      </c>
      <c r="H605" s="192" t="str">
        <f>IFERROR(IF(ForbCalc!E603&lt;&gt;"",ForbCalc!E603,""),"")</f>
        <v/>
      </c>
    </row>
    <row r="606" spans="1:8" s="1" customFormat="1" x14ac:dyDescent="0.2">
      <c r="B606" s="174" t="str">
        <f>IFERROR(IF(ForbDraft!B619&lt;&gt;"",ForbDraft!B619,""),"")</f>
        <v/>
      </c>
      <c r="C606" s="189" t="str">
        <f>IFERROR(IF(ForbDraft!C619&lt;&gt;"",ForbDraft!C619,""),"")</f>
        <v/>
      </c>
      <c r="D606" s="135" t="str">
        <f>IFERROR(IF(ForbDraft!O619&lt;&gt;"",ForbDraft!O619,""),"")</f>
        <v/>
      </c>
      <c r="E606" s="190" t="str">
        <f>IFERROR(IF(ForbDraft!I619&lt;&gt;"",TEXT(ForbDraft!I619,"#,##0.00"),""),"")</f>
        <v/>
      </c>
      <c r="F606" s="191" t="str">
        <f>IFERROR(IF(ForbDraft!F619&lt;&gt;"",ForbDraft!F619,""),"")</f>
        <v/>
      </c>
      <c r="G606" s="135" t="str">
        <f>IFERROR(IF(ForbCalc!D604&lt;&gt;"",ForbCalc!D604,""),"")</f>
        <v/>
      </c>
      <c r="H606" s="192" t="str">
        <f>IFERROR(IF(ForbCalc!E604&lt;&gt;"",ForbCalc!E604,""),"")</f>
        <v/>
      </c>
    </row>
    <row r="607" spans="1:8" s="1" customFormat="1" x14ac:dyDescent="0.2">
      <c r="B607" s="174" t="str">
        <f>IFERROR(IF(ForbDraft!B620&lt;&gt;"",ForbDraft!B620,""),"")</f>
        <v/>
      </c>
      <c r="C607" s="189" t="str">
        <f>IFERROR(IF(ForbDraft!C620&lt;&gt;"",ForbDraft!C620,""),"")</f>
        <v/>
      </c>
      <c r="D607" s="135" t="str">
        <f>IFERROR(IF(ForbDraft!O620&lt;&gt;"",ForbDraft!O620,""),"")</f>
        <v/>
      </c>
      <c r="E607" s="190" t="str">
        <f>IFERROR(IF(ForbDraft!I620&lt;&gt;"",TEXT(ForbDraft!I620,"#,##0.00"),""),"")</f>
        <v/>
      </c>
      <c r="F607" s="191" t="str">
        <f>IFERROR(IF(ForbDraft!F620&lt;&gt;"",ForbDraft!F620,""),"")</f>
        <v/>
      </c>
      <c r="G607" s="135" t="str">
        <f>IFERROR(IF(ForbCalc!D605&lt;&gt;"",ForbCalc!D605,""),"")</f>
        <v/>
      </c>
      <c r="H607" s="192" t="str">
        <f>IFERROR(IF(ForbCalc!E605&lt;&gt;"",ForbCalc!E605,""),"")</f>
        <v/>
      </c>
    </row>
    <row r="608" spans="1:8" s="1" customFormat="1" x14ac:dyDescent="0.2">
      <c r="B608" s="174" t="str">
        <f>IFERROR(IF(ForbDraft!B621&lt;&gt;"",ForbDraft!B621,""),"")</f>
        <v/>
      </c>
      <c r="C608" s="189" t="str">
        <f>IFERROR(IF(ForbDraft!C621&lt;&gt;"",ForbDraft!C621,""),"")</f>
        <v/>
      </c>
      <c r="D608" s="135" t="str">
        <f>IFERROR(IF(ForbDraft!O621&lt;&gt;"",ForbDraft!O621,""),"")</f>
        <v/>
      </c>
      <c r="E608" s="190" t="str">
        <f>IFERROR(IF(ForbDraft!I621&lt;&gt;"",TEXT(ForbDraft!I621,"#,##0.00"),""),"")</f>
        <v/>
      </c>
      <c r="F608" s="191" t="str">
        <f>IFERROR(IF(ForbDraft!F621&lt;&gt;"",ForbDraft!F621,""),"")</f>
        <v/>
      </c>
      <c r="G608" s="135" t="str">
        <f>IFERROR(IF(ForbCalc!D606&lt;&gt;"",ForbCalc!D606,""),"")</f>
        <v/>
      </c>
      <c r="H608" s="192" t="str">
        <f>IFERROR(IF(ForbCalc!E606&lt;&gt;"",ForbCalc!E606,""),"")</f>
        <v/>
      </c>
    </row>
    <row r="609" spans="2:8" s="1" customFormat="1" x14ac:dyDescent="0.2">
      <c r="B609" s="174" t="str">
        <f>IFERROR(IF(ForbDraft!B622&lt;&gt;"",ForbDraft!B622,""),"")</f>
        <v/>
      </c>
      <c r="C609" s="189" t="str">
        <f>IFERROR(IF(ForbDraft!C622&lt;&gt;"",ForbDraft!C622,""),"")</f>
        <v/>
      </c>
      <c r="D609" s="135" t="str">
        <f>IFERROR(IF(ForbDraft!O622&lt;&gt;"",ForbDraft!O622,""),"")</f>
        <v/>
      </c>
      <c r="E609" s="190" t="str">
        <f>IFERROR(IF(ForbDraft!I622&lt;&gt;"",TEXT(ForbDraft!I622,"#,##0.00"),""),"")</f>
        <v/>
      </c>
      <c r="F609" s="191" t="str">
        <f>IFERROR(IF(ForbDraft!F622&lt;&gt;"",ForbDraft!F622,""),"")</f>
        <v/>
      </c>
      <c r="G609" s="135" t="str">
        <f>IFERROR(IF(ForbCalc!D607&lt;&gt;"",ForbCalc!D607,""),"")</f>
        <v/>
      </c>
      <c r="H609" s="192" t="str">
        <f>IFERROR(IF(ForbCalc!E607&lt;&gt;"",ForbCalc!E607,""),"")</f>
        <v/>
      </c>
    </row>
    <row r="610" spans="2:8" s="1" customFormat="1" x14ac:dyDescent="0.2">
      <c r="B610" s="174" t="str">
        <f>IFERROR(IF(ForbDraft!B623&lt;&gt;"",ForbDraft!B623,""),"")</f>
        <v/>
      </c>
      <c r="C610" s="189" t="str">
        <f>IFERROR(IF(ForbDraft!C623&lt;&gt;"",ForbDraft!C623,""),"")</f>
        <v/>
      </c>
      <c r="D610" s="135" t="str">
        <f>IFERROR(IF(ForbDraft!O623&lt;&gt;"",ForbDraft!O623,""),"")</f>
        <v/>
      </c>
      <c r="E610" s="190" t="str">
        <f>IFERROR(IF(ForbDraft!I623&lt;&gt;"",TEXT(ForbDraft!I623,"#,##0.00"),""),"")</f>
        <v/>
      </c>
      <c r="F610" s="191" t="str">
        <f>IFERROR(IF(ForbDraft!F623&lt;&gt;"",ForbDraft!F623,""),"")</f>
        <v/>
      </c>
      <c r="G610" s="135" t="str">
        <f>IFERROR(IF(ForbCalc!D608&lt;&gt;"",ForbCalc!D608,""),"")</f>
        <v/>
      </c>
      <c r="H610" s="192" t="str">
        <f>IFERROR(IF(ForbCalc!E608&lt;&gt;"",ForbCalc!E608,""),"")</f>
        <v/>
      </c>
    </row>
    <row r="611" spans="2:8" s="1" customFormat="1" x14ac:dyDescent="0.2">
      <c r="B611" s="174" t="str">
        <f>IFERROR(IF(ForbDraft!B624&lt;&gt;"",ForbDraft!B624,""),"")</f>
        <v/>
      </c>
      <c r="C611" s="189" t="str">
        <f>IFERROR(IF(ForbDraft!C624&lt;&gt;"",ForbDraft!C624,""),"")</f>
        <v/>
      </c>
      <c r="D611" s="135" t="str">
        <f>IFERROR(IF(ForbDraft!O624&lt;&gt;"",ForbDraft!O624,""),"")</f>
        <v/>
      </c>
      <c r="E611" s="190" t="str">
        <f>IFERROR(IF(ForbDraft!I624&lt;&gt;"",TEXT(ForbDraft!I624,"#,##0.00"),""),"")</f>
        <v/>
      </c>
      <c r="F611" s="191" t="str">
        <f>IFERROR(IF(ForbDraft!F624&lt;&gt;"",ForbDraft!F624,""),"")</f>
        <v/>
      </c>
      <c r="G611" s="135" t="str">
        <f>IFERROR(IF(ForbCalc!D609&lt;&gt;"",ForbCalc!D609,""),"")</f>
        <v/>
      </c>
      <c r="H611" s="192" t="str">
        <f>IFERROR(IF(ForbCalc!E609&lt;&gt;"",ForbCalc!E609,""),"")</f>
        <v/>
      </c>
    </row>
    <row r="612" spans="2:8" s="1" customFormat="1" x14ac:dyDescent="0.2">
      <c r="B612" s="174" t="str">
        <f>IFERROR(IF(ForbDraft!B625&lt;&gt;"",ForbDraft!B625,""),"")</f>
        <v/>
      </c>
      <c r="C612" s="189" t="str">
        <f>IFERROR(IF(ForbDraft!C625&lt;&gt;"",ForbDraft!C625,""),"")</f>
        <v/>
      </c>
      <c r="D612" s="135" t="str">
        <f>IFERROR(IF(ForbDraft!O625&lt;&gt;"",ForbDraft!O625,""),"")</f>
        <v/>
      </c>
      <c r="E612" s="190" t="str">
        <f>IFERROR(IF(ForbDraft!I625&lt;&gt;"",TEXT(ForbDraft!I625,"#,##0.00"),""),"")</f>
        <v/>
      </c>
      <c r="F612" s="191" t="str">
        <f>IFERROR(IF(ForbDraft!F625&lt;&gt;"",ForbDraft!F625,""),"")</f>
        <v/>
      </c>
      <c r="G612" s="135" t="str">
        <f>IFERROR(IF(ForbCalc!D610&lt;&gt;"",ForbCalc!D610,""),"")</f>
        <v/>
      </c>
      <c r="H612" s="192" t="str">
        <f>IFERROR(IF(ForbCalc!E610&lt;&gt;"",ForbCalc!E610,""),"")</f>
        <v/>
      </c>
    </row>
    <row r="613" spans="2:8" s="1" customFormat="1" x14ac:dyDescent="0.2">
      <c r="B613" s="174" t="str">
        <f>IFERROR(IF(ForbDraft!B626&lt;&gt;"",ForbDraft!B626,""),"")</f>
        <v/>
      </c>
      <c r="C613" s="189" t="str">
        <f>IFERROR(IF(ForbDraft!C626&lt;&gt;"",ForbDraft!C626,""),"")</f>
        <v/>
      </c>
      <c r="D613" s="135" t="str">
        <f>IFERROR(IF(ForbDraft!O626&lt;&gt;"",ForbDraft!O626,""),"")</f>
        <v/>
      </c>
      <c r="E613" s="190" t="str">
        <f>IFERROR(IF(ForbDraft!I626&lt;&gt;"",TEXT(ForbDraft!I626,"#,##0.00"),""),"")</f>
        <v/>
      </c>
      <c r="F613" s="191" t="str">
        <f>IFERROR(IF(ForbDraft!F626&lt;&gt;"",ForbDraft!F626,""),"")</f>
        <v/>
      </c>
      <c r="G613" s="135" t="str">
        <f>IFERROR(IF(ForbCalc!D611&lt;&gt;"",ForbCalc!D611,""),"")</f>
        <v/>
      </c>
      <c r="H613" s="192" t="str">
        <f>IFERROR(IF(ForbCalc!E611&lt;&gt;"",ForbCalc!E611,""),"")</f>
        <v/>
      </c>
    </row>
    <row r="614" spans="2:8" s="1" customFormat="1" x14ac:dyDescent="0.2">
      <c r="B614" s="174" t="str">
        <f>IFERROR(IF(ForbDraft!B627&lt;&gt;"",ForbDraft!B627,""),"")</f>
        <v/>
      </c>
      <c r="C614" s="189" t="str">
        <f>IFERROR(IF(ForbDraft!C627&lt;&gt;"",ForbDraft!C627,""),"")</f>
        <v/>
      </c>
      <c r="D614" s="135" t="str">
        <f>IFERROR(IF(ForbDraft!O627&lt;&gt;"",ForbDraft!O627,""),"")</f>
        <v/>
      </c>
      <c r="E614" s="190" t="str">
        <f>IFERROR(IF(ForbDraft!I627&lt;&gt;"",TEXT(ForbDraft!I627,"#,##0.00"),""),"")</f>
        <v/>
      </c>
      <c r="F614" s="191" t="str">
        <f>IFERROR(IF(ForbDraft!F627&lt;&gt;"",ForbDraft!F627,""),"")</f>
        <v/>
      </c>
      <c r="G614" s="135" t="str">
        <f>IFERROR(IF(ForbCalc!D612&lt;&gt;"",ForbCalc!D612,""),"")</f>
        <v/>
      </c>
      <c r="H614" s="192" t="str">
        <f>IFERROR(IF(ForbCalc!E612&lt;&gt;"",ForbCalc!E612,""),"")</f>
        <v/>
      </c>
    </row>
    <row r="615" spans="2:8" s="1" customFormat="1" x14ac:dyDescent="0.2">
      <c r="B615" s="174" t="str">
        <f>IFERROR(IF(ForbDraft!B628&lt;&gt;"",ForbDraft!B628,""),"")</f>
        <v/>
      </c>
      <c r="C615" s="189" t="str">
        <f>IFERROR(IF(ForbDraft!C628&lt;&gt;"",ForbDraft!C628,""),"")</f>
        <v/>
      </c>
      <c r="D615" s="135" t="str">
        <f>IFERROR(IF(ForbDraft!O628&lt;&gt;"",ForbDraft!O628,""),"")</f>
        <v/>
      </c>
      <c r="E615" s="190" t="str">
        <f>IFERROR(IF(ForbDraft!I628&lt;&gt;"",TEXT(ForbDraft!I628,"#,##0.00"),""),"")</f>
        <v/>
      </c>
      <c r="F615" s="191" t="str">
        <f>IFERROR(IF(ForbDraft!F628&lt;&gt;"",ForbDraft!F628,""),"")</f>
        <v/>
      </c>
      <c r="G615" s="135" t="str">
        <f>IFERROR(IF(ForbCalc!D613&lt;&gt;"",ForbCalc!D613,""),"")</f>
        <v/>
      </c>
      <c r="H615" s="192" t="str">
        <f>IFERROR(IF(ForbCalc!E613&lt;&gt;"",ForbCalc!E613,""),"")</f>
        <v/>
      </c>
    </row>
    <row r="616" spans="2:8" s="1" customFormat="1" x14ac:dyDescent="0.2">
      <c r="B616" s="174" t="str">
        <f>IFERROR(IF(ForbDraft!B629&lt;&gt;"",ForbDraft!B629,""),"")</f>
        <v/>
      </c>
      <c r="C616" s="189" t="str">
        <f>IFERROR(IF(ForbDraft!C629&lt;&gt;"",ForbDraft!C629,""),"")</f>
        <v/>
      </c>
      <c r="D616" s="135" t="str">
        <f>IFERROR(IF(ForbDraft!O629&lt;&gt;"",ForbDraft!O629,""),"")</f>
        <v/>
      </c>
      <c r="E616" s="190" t="str">
        <f>IFERROR(IF(ForbDraft!I629&lt;&gt;"",TEXT(ForbDraft!I629,"#,##0.00"),""),"")</f>
        <v/>
      </c>
      <c r="F616" s="191" t="str">
        <f>IFERROR(IF(ForbDraft!F629&lt;&gt;"",ForbDraft!F629,""),"")</f>
        <v/>
      </c>
      <c r="G616" s="135" t="str">
        <f>IFERROR(IF(ForbCalc!D614&lt;&gt;"",ForbCalc!D614,""),"")</f>
        <v/>
      </c>
      <c r="H616" s="192" t="str">
        <f>IFERROR(IF(ForbCalc!E614&lt;&gt;"",ForbCalc!E614,""),"")</f>
        <v/>
      </c>
    </row>
    <row r="617" spans="2:8" s="1" customFormat="1" x14ac:dyDescent="0.2">
      <c r="B617" s="174" t="str">
        <f>IFERROR(IF(ForbDraft!B630&lt;&gt;"",ForbDraft!B630,""),"")</f>
        <v/>
      </c>
      <c r="C617" s="189" t="str">
        <f>IFERROR(IF(ForbDraft!C630&lt;&gt;"",ForbDraft!C630,""),"")</f>
        <v/>
      </c>
      <c r="D617" s="135" t="str">
        <f>IFERROR(IF(ForbDraft!O630&lt;&gt;"",ForbDraft!O630,""),"")</f>
        <v/>
      </c>
      <c r="E617" s="190" t="str">
        <f>IFERROR(IF(ForbDraft!I630&lt;&gt;"",TEXT(ForbDraft!I630,"#,##0.00"),""),"")</f>
        <v/>
      </c>
      <c r="F617" s="191" t="str">
        <f>IFERROR(IF(ForbDraft!F630&lt;&gt;"",ForbDraft!F630,""),"")</f>
        <v/>
      </c>
      <c r="G617" s="135" t="str">
        <f>IFERROR(IF(ForbCalc!D615&lt;&gt;"",ForbCalc!D615,""),"")</f>
        <v/>
      </c>
      <c r="H617" s="192" t="str">
        <f>IFERROR(IF(ForbCalc!E615&lt;&gt;"",ForbCalc!E615,""),"")</f>
        <v/>
      </c>
    </row>
    <row r="618" spans="2:8" s="1" customFormat="1" x14ac:dyDescent="0.2">
      <c r="B618" s="174" t="str">
        <f>IFERROR(IF(ForbDraft!B631&lt;&gt;"",ForbDraft!B631,""),"")</f>
        <v/>
      </c>
      <c r="C618" s="189" t="str">
        <f>IFERROR(IF(ForbDraft!C631&lt;&gt;"",ForbDraft!C631,""),"")</f>
        <v/>
      </c>
      <c r="D618" s="135" t="str">
        <f>IFERROR(IF(ForbDraft!O631&lt;&gt;"",ForbDraft!O631,""),"")</f>
        <v/>
      </c>
      <c r="E618" s="190" t="str">
        <f>IFERROR(IF(ForbDraft!I631&lt;&gt;"",TEXT(ForbDraft!I631,"#,##0.00"),""),"")</f>
        <v/>
      </c>
      <c r="F618" s="191" t="str">
        <f>IFERROR(IF(ForbDraft!F631&lt;&gt;"",ForbDraft!F631,""),"")</f>
        <v/>
      </c>
      <c r="G618" s="135" t="str">
        <f>IFERROR(IF(ForbCalc!D616&lt;&gt;"",ForbCalc!D616,""),"")</f>
        <v/>
      </c>
      <c r="H618" s="192" t="str">
        <f>IFERROR(IF(ForbCalc!E616&lt;&gt;"",ForbCalc!E616,""),"")</f>
        <v/>
      </c>
    </row>
    <row r="619" spans="2:8" s="1" customFormat="1" x14ac:dyDescent="0.2">
      <c r="B619" s="174" t="str">
        <f>IFERROR(IF(ForbDraft!B632&lt;&gt;"",ForbDraft!B632,""),"")</f>
        <v/>
      </c>
      <c r="C619" s="189" t="str">
        <f>IFERROR(IF(ForbDraft!C632&lt;&gt;"",ForbDraft!C632,""),"")</f>
        <v/>
      </c>
      <c r="D619" s="135" t="str">
        <f>IFERROR(IF(ForbDraft!O632&lt;&gt;"",ForbDraft!O632,""),"")</f>
        <v/>
      </c>
      <c r="E619" s="190" t="str">
        <f>IFERROR(IF(ForbDraft!I632&lt;&gt;"",TEXT(ForbDraft!I632,"#,##0.00"),""),"")</f>
        <v/>
      </c>
      <c r="F619" s="191" t="str">
        <f>IFERROR(IF(ForbDraft!F632&lt;&gt;"",ForbDraft!F632,""),"")</f>
        <v/>
      </c>
      <c r="G619" s="135" t="str">
        <f>IFERROR(IF(ForbCalc!D617&lt;&gt;"",ForbCalc!D617,""),"")</f>
        <v/>
      </c>
      <c r="H619" s="192" t="str">
        <f>IFERROR(IF(ForbCalc!E617&lt;&gt;"",ForbCalc!E617,""),"")</f>
        <v/>
      </c>
    </row>
    <row r="620" spans="2:8" s="1" customFormat="1" x14ac:dyDescent="0.2">
      <c r="B620" s="174" t="str">
        <f>IFERROR(IF(ForbDraft!B633&lt;&gt;"",ForbDraft!B633,""),"")</f>
        <v/>
      </c>
      <c r="C620" s="189" t="str">
        <f>IFERROR(IF(ForbDraft!C633&lt;&gt;"",ForbDraft!C633,""),"")</f>
        <v/>
      </c>
      <c r="D620" s="135" t="str">
        <f>IFERROR(IF(ForbDraft!O633&lt;&gt;"",ForbDraft!O633,""),"")</f>
        <v/>
      </c>
      <c r="E620" s="190" t="str">
        <f>IFERROR(IF(ForbDraft!I633&lt;&gt;"",TEXT(ForbDraft!I633,"#,##0.00"),""),"")</f>
        <v/>
      </c>
      <c r="F620" s="191" t="str">
        <f>IFERROR(IF(ForbDraft!F633&lt;&gt;"",ForbDraft!F633,""),"")</f>
        <v/>
      </c>
      <c r="G620" s="135" t="str">
        <f>IFERROR(IF(ForbCalc!D618&lt;&gt;"",ForbCalc!D618,""),"")</f>
        <v/>
      </c>
      <c r="H620" s="192" t="str">
        <f>IFERROR(IF(ForbCalc!E618&lt;&gt;"",ForbCalc!E618,""),"")</f>
        <v/>
      </c>
    </row>
    <row r="621" spans="2:8" s="1" customFormat="1" x14ac:dyDescent="0.2">
      <c r="B621" s="174" t="str">
        <f>IFERROR(IF(ForbDraft!B634&lt;&gt;"",ForbDraft!B634,""),"")</f>
        <v/>
      </c>
      <c r="C621" s="189" t="str">
        <f>IFERROR(IF(ForbDraft!C634&lt;&gt;"",ForbDraft!C634,""),"")</f>
        <v/>
      </c>
      <c r="D621" s="135" t="str">
        <f>IFERROR(IF(ForbDraft!O634&lt;&gt;"",ForbDraft!O634,""),"")</f>
        <v/>
      </c>
      <c r="E621" s="190" t="str">
        <f>IFERROR(IF(ForbDraft!I634&lt;&gt;"",TEXT(ForbDraft!I634,"#,##0.00"),""),"")</f>
        <v/>
      </c>
      <c r="F621" s="191" t="str">
        <f>IFERROR(IF(ForbDraft!F634&lt;&gt;"",ForbDraft!F634,""),"")</f>
        <v/>
      </c>
      <c r="G621" s="135" t="str">
        <f>IFERROR(IF(ForbCalc!D619&lt;&gt;"",ForbCalc!D619,""),"")</f>
        <v/>
      </c>
      <c r="H621" s="192" t="str">
        <f>IFERROR(IF(ForbCalc!E619&lt;&gt;"",ForbCalc!E619,""),"")</f>
        <v/>
      </c>
    </row>
    <row r="622" spans="2:8" s="1" customFormat="1" x14ac:dyDescent="0.2">
      <c r="B622" s="174" t="str">
        <f>IFERROR(IF(ForbDraft!B635&lt;&gt;"",ForbDraft!B635,""),"")</f>
        <v/>
      </c>
      <c r="C622" s="189" t="str">
        <f>IFERROR(IF(ForbDraft!C635&lt;&gt;"",ForbDraft!C635,""),"")</f>
        <v/>
      </c>
      <c r="D622" s="135" t="str">
        <f>IFERROR(IF(ForbDraft!O635&lt;&gt;"",ForbDraft!O635,""),"")</f>
        <v/>
      </c>
      <c r="E622" s="190" t="str">
        <f>IFERROR(IF(ForbDraft!I635&lt;&gt;"",TEXT(ForbDraft!I635,"#,##0.00"),""),"")</f>
        <v/>
      </c>
      <c r="F622" s="191" t="str">
        <f>IFERROR(IF(ForbDraft!F635&lt;&gt;"",ForbDraft!F635,""),"")</f>
        <v/>
      </c>
      <c r="G622" s="135" t="str">
        <f>IFERROR(IF(ForbCalc!D620&lt;&gt;"",ForbCalc!D620,""),"")</f>
        <v/>
      </c>
      <c r="H622" s="192" t="str">
        <f>IFERROR(IF(ForbCalc!E620&lt;&gt;"",ForbCalc!E620,""),"")</f>
        <v/>
      </c>
    </row>
    <row r="623" spans="2:8" s="1" customFormat="1" x14ac:dyDescent="0.2">
      <c r="B623" s="174" t="str">
        <f>IFERROR(IF(ForbDraft!B636&lt;&gt;"",ForbDraft!B636,""),"")</f>
        <v/>
      </c>
      <c r="C623" s="189" t="str">
        <f>IFERROR(IF(ForbDraft!C636&lt;&gt;"",ForbDraft!C636,""),"")</f>
        <v/>
      </c>
      <c r="D623" s="135" t="str">
        <f>IFERROR(IF(ForbDraft!O636&lt;&gt;"",ForbDraft!O636,""),"")</f>
        <v/>
      </c>
      <c r="E623" s="190" t="str">
        <f>IFERROR(IF(ForbDraft!I636&lt;&gt;"",TEXT(ForbDraft!I636,"#,##0.00"),""),"")</f>
        <v/>
      </c>
      <c r="F623" s="191" t="str">
        <f>IFERROR(IF(ForbDraft!F636&lt;&gt;"",ForbDraft!F636,""),"")</f>
        <v/>
      </c>
      <c r="G623" s="135" t="str">
        <f>IFERROR(IF(ForbCalc!D621&lt;&gt;"",ForbCalc!D621,""),"")</f>
        <v/>
      </c>
      <c r="H623" s="192" t="str">
        <f>IFERROR(IF(ForbCalc!E621&lt;&gt;"",ForbCalc!E621,""),"")</f>
        <v/>
      </c>
    </row>
    <row r="624" spans="2:8" s="1" customFormat="1" x14ac:dyDescent="0.2">
      <c r="B624" s="174" t="str">
        <f>IFERROR(IF(ForbDraft!B637&lt;&gt;"",ForbDraft!B637,""),"")</f>
        <v/>
      </c>
      <c r="C624" s="189" t="str">
        <f>IFERROR(IF(ForbDraft!C637&lt;&gt;"",ForbDraft!C637,""),"")</f>
        <v/>
      </c>
      <c r="D624" s="135" t="str">
        <f>IFERROR(IF(ForbDraft!O637&lt;&gt;"",ForbDraft!O637,""),"")</f>
        <v/>
      </c>
      <c r="E624" s="190" t="str">
        <f>IFERROR(IF(ForbDraft!I637&lt;&gt;"",TEXT(ForbDraft!I637,"#,##0.00"),""),"")</f>
        <v/>
      </c>
      <c r="F624" s="191" t="str">
        <f>IFERROR(IF(ForbDraft!F637&lt;&gt;"",ForbDraft!F637,""),"")</f>
        <v/>
      </c>
      <c r="G624" s="135" t="str">
        <f>IFERROR(IF(ForbCalc!D622&lt;&gt;"",ForbCalc!D622,""),"")</f>
        <v/>
      </c>
      <c r="H624" s="192" t="str">
        <f>IFERROR(IF(ForbCalc!E622&lt;&gt;"",ForbCalc!E622,""),"")</f>
        <v/>
      </c>
    </row>
    <row r="625" spans="2:8" s="1" customFormat="1" x14ac:dyDescent="0.2">
      <c r="B625" s="174" t="str">
        <f>IFERROR(IF(ForbDraft!B638&lt;&gt;"",ForbDraft!B638,""),"")</f>
        <v/>
      </c>
      <c r="C625" s="189" t="str">
        <f>IFERROR(IF(ForbDraft!C638&lt;&gt;"",ForbDraft!C638,""),"")</f>
        <v/>
      </c>
      <c r="D625" s="135" t="str">
        <f>IFERROR(IF(ForbDraft!O638&lt;&gt;"",ForbDraft!O638,""),"")</f>
        <v/>
      </c>
      <c r="E625" s="190" t="str">
        <f>IFERROR(IF(ForbDraft!I638&lt;&gt;"",TEXT(ForbDraft!I638,"#,##0.00"),""),"")</f>
        <v/>
      </c>
      <c r="F625" s="191" t="str">
        <f>IFERROR(IF(ForbDraft!F638&lt;&gt;"",ForbDraft!F638,""),"")</f>
        <v/>
      </c>
      <c r="G625" s="135" t="str">
        <f>IFERROR(IF(ForbCalc!D623&lt;&gt;"",ForbCalc!D623,""),"")</f>
        <v/>
      </c>
      <c r="H625" s="192" t="str">
        <f>IFERROR(IF(ForbCalc!E623&lt;&gt;"",ForbCalc!E623,""),"")</f>
        <v/>
      </c>
    </row>
    <row r="626" spans="2:8" s="1" customFormat="1" x14ac:dyDescent="0.2">
      <c r="B626" s="174" t="str">
        <f>IFERROR(IF(ForbDraft!B639&lt;&gt;"",ForbDraft!B639,""),"")</f>
        <v/>
      </c>
      <c r="C626" s="189" t="str">
        <f>IFERROR(IF(ForbDraft!C639&lt;&gt;"",ForbDraft!C639,""),"")</f>
        <v/>
      </c>
      <c r="D626" s="135" t="str">
        <f>IFERROR(IF(ForbDraft!O639&lt;&gt;"",ForbDraft!O639,""),"")</f>
        <v/>
      </c>
      <c r="E626" s="190" t="str">
        <f>IFERROR(IF(ForbDraft!I639&lt;&gt;"",TEXT(ForbDraft!I639,"#,##0.00"),""),"")</f>
        <v/>
      </c>
      <c r="F626" s="191" t="str">
        <f>IFERROR(IF(ForbDraft!F639&lt;&gt;"",ForbDraft!F639,""),"")</f>
        <v/>
      </c>
      <c r="G626" s="135" t="str">
        <f>IFERROR(IF(ForbCalc!D624&lt;&gt;"",ForbCalc!D624,""),"")</f>
        <v/>
      </c>
      <c r="H626" s="192" t="str">
        <f>IFERROR(IF(ForbCalc!E624&lt;&gt;"",ForbCalc!E624,""),"")</f>
        <v/>
      </c>
    </row>
    <row r="627" spans="2:8" s="1" customFormat="1" x14ac:dyDescent="0.2">
      <c r="B627" s="174" t="str">
        <f>IFERROR(IF(ForbDraft!B640&lt;&gt;"",ForbDraft!B640,""),"")</f>
        <v/>
      </c>
      <c r="C627" s="189" t="str">
        <f>IFERROR(IF(ForbDraft!C640&lt;&gt;"",ForbDraft!C640,""),"")</f>
        <v/>
      </c>
      <c r="D627" s="135" t="str">
        <f>IFERROR(IF(ForbDraft!O640&lt;&gt;"",ForbDraft!O640,""),"")</f>
        <v/>
      </c>
      <c r="E627" s="190" t="str">
        <f>IFERROR(IF(ForbDraft!I640&lt;&gt;"",TEXT(ForbDraft!I640,"#,##0.00"),""),"")</f>
        <v/>
      </c>
      <c r="F627" s="191" t="str">
        <f>IFERROR(IF(ForbDraft!F640&lt;&gt;"",ForbDraft!F640,""),"")</f>
        <v/>
      </c>
      <c r="G627" s="135" t="str">
        <f>IFERROR(IF(ForbCalc!D625&lt;&gt;"",ForbCalc!D625,""),"")</f>
        <v/>
      </c>
      <c r="H627" s="192" t="str">
        <f>IFERROR(IF(ForbCalc!E625&lt;&gt;"",ForbCalc!E625,""),"")</f>
        <v/>
      </c>
    </row>
    <row r="628" spans="2:8" s="1" customFormat="1" x14ac:dyDescent="0.2">
      <c r="B628" s="174" t="str">
        <f>IFERROR(IF(ForbDraft!B641&lt;&gt;"",ForbDraft!B641,""),"")</f>
        <v/>
      </c>
      <c r="C628" s="189" t="str">
        <f>IFERROR(IF(ForbDraft!C641&lt;&gt;"",ForbDraft!C641,""),"")</f>
        <v/>
      </c>
      <c r="D628" s="135" t="str">
        <f>IFERROR(IF(ForbDraft!O641&lt;&gt;"",ForbDraft!O641,""),"")</f>
        <v/>
      </c>
      <c r="E628" s="190" t="str">
        <f>IFERROR(IF(ForbDraft!I641&lt;&gt;"",TEXT(ForbDraft!I641,"#,##0.00"),""),"")</f>
        <v/>
      </c>
      <c r="F628" s="191" t="str">
        <f>IFERROR(IF(ForbDraft!F641&lt;&gt;"",ForbDraft!F641,""),"")</f>
        <v/>
      </c>
      <c r="G628" s="135" t="str">
        <f>IFERROR(IF(ForbCalc!D626&lt;&gt;"",ForbCalc!D626,""),"")</f>
        <v/>
      </c>
      <c r="H628" s="192" t="str">
        <f>IFERROR(IF(ForbCalc!E626&lt;&gt;"",ForbCalc!E626,""),"")</f>
        <v/>
      </c>
    </row>
    <row r="629" spans="2:8" s="1" customFormat="1" x14ac:dyDescent="0.2">
      <c r="B629" s="174" t="str">
        <f>IFERROR(IF(ForbDraft!B642&lt;&gt;"",ForbDraft!B642,""),"")</f>
        <v/>
      </c>
      <c r="C629" s="189" t="str">
        <f>IFERROR(IF(ForbDraft!C642&lt;&gt;"",ForbDraft!C642,""),"")</f>
        <v/>
      </c>
      <c r="D629" s="135" t="str">
        <f>IFERROR(IF(ForbDraft!O642&lt;&gt;"",ForbDraft!O642,""),"")</f>
        <v/>
      </c>
      <c r="E629" s="190" t="str">
        <f>IFERROR(IF(ForbDraft!I642&lt;&gt;"",TEXT(ForbDraft!I642,"#,##0.00"),""),"")</f>
        <v/>
      </c>
      <c r="F629" s="191" t="str">
        <f>IFERROR(IF(ForbDraft!F642&lt;&gt;"",ForbDraft!F642,""),"")</f>
        <v/>
      </c>
      <c r="G629" s="135" t="str">
        <f>IFERROR(IF(ForbCalc!D627&lt;&gt;"",ForbCalc!D627,""),"")</f>
        <v/>
      </c>
      <c r="H629" s="192" t="str">
        <f>IFERROR(IF(ForbCalc!E627&lt;&gt;"",ForbCalc!E627,""),"")</f>
        <v/>
      </c>
    </row>
    <row r="630" spans="2:8" s="1" customFormat="1" x14ac:dyDescent="0.2">
      <c r="B630" s="174" t="str">
        <f>IFERROR(IF(ForbDraft!B643&lt;&gt;"",ForbDraft!B643,""),"")</f>
        <v/>
      </c>
      <c r="C630" s="189" t="str">
        <f>IFERROR(IF(ForbDraft!C643&lt;&gt;"",ForbDraft!C643,""),"")</f>
        <v/>
      </c>
      <c r="D630" s="135" t="str">
        <f>IFERROR(IF(ForbDraft!O643&lt;&gt;"",ForbDraft!O643,""),"")</f>
        <v/>
      </c>
      <c r="E630" s="190" t="str">
        <f>IFERROR(IF(ForbDraft!I643&lt;&gt;"",TEXT(ForbDraft!I643,"#,##0.00"),""),"")</f>
        <v/>
      </c>
      <c r="F630" s="191" t="str">
        <f>IFERROR(IF(ForbDraft!F643&lt;&gt;"",ForbDraft!F643,""),"")</f>
        <v/>
      </c>
      <c r="G630" s="135" t="str">
        <f>IFERROR(IF(ForbCalc!D628&lt;&gt;"",ForbCalc!D628,""),"")</f>
        <v/>
      </c>
      <c r="H630" s="192" t="str">
        <f>IFERROR(IF(ForbCalc!E628&lt;&gt;"",ForbCalc!E628,""),"")</f>
        <v/>
      </c>
    </row>
    <row r="631" spans="2:8" s="1" customFormat="1" x14ac:dyDescent="0.2">
      <c r="B631" s="174" t="str">
        <f>IFERROR(IF(ForbDraft!B644&lt;&gt;"",ForbDraft!B644,""),"")</f>
        <v/>
      </c>
      <c r="C631" s="189" t="str">
        <f>IFERROR(IF(ForbDraft!C644&lt;&gt;"",ForbDraft!C644,""),"")</f>
        <v/>
      </c>
      <c r="D631" s="135" t="str">
        <f>IFERROR(IF(ForbDraft!O644&lt;&gt;"",ForbDraft!O644,""),"")</f>
        <v/>
      </c>
      <c r="E631" s="190" t="str">
        <f>IFERROR(IF(ForbDraft!I644&lt;&gt;"",TEXT(ForbDraft!I644,"#,##0.00"),""),"")</f>
        <v/>
      </c>
      <c r="F631" s="191" t="str">
        <f>IFERROR(IF(ForbDraft!F644&lt;&gt;"",ForbDraft!F644,""),"")</f>
        <v/>
      </c>
      <c r="G631" s="135" t="str">
        <f>IFERROR(IF(ForbCalc!D629&lt;&gt;"",ForbCalc!D629,""),"")</f>
        <v/>
      </c>
      <c r="H631" s="192" t="str">
        <f>IFERROR(IF(ForbCalc!E629&lt;&gt;"",ForbCalc!E629,""),"")</f>
        <v/>
      </c>
    </row>
    <row r="632" spans="2:8" s="1" customFormat="1" x14ac:dyDescent="0.2">
      <c r="B632" s="174" t="str">
        <f>IFERROR(IF(ForbDraft!B645&lt;&gt;"",ForbDraft!B645,""),"")</f>
        <v/>
      </c>
      <c r="C632" s="189" t="str">
        <f>IFERROR(IF(ForbDraft!C645&lt;&gt;"",ForbDraft!C645,""),"")</f>
        <v/>
      </c>
      <c r="D632" s="135" t="str">
        <f>IFERROR(IF(ForbDraft!O645&lt;&gt;"",ForbDraft!O645,""),"")</f>
        <v/>
      </c>
      <c r="E632" s="190" t="str">
        <f>IFERROR(IF(ForbDraft!I645&lt;&gt;"",TEXT(ForbDraft!I645,"#,##0.00"),""),"")</f>
        <v/>
      </c>
      <c r="F632" s="191" t="str">
        <f>IFERROR(IF(ForbDraft!F645&lt;&gt;"",ForbDraft!F645,""),"")</f>
        <v/>
      </c>
      <c r="G632" s="135" t="str">
        <f>IFERROR(IF(ForbCalc!D630&lt;&gt;"",ForbCalc!D630,""),"")</f>
        <v/>
      </c>
      <c r="H632" s="192" t="str">
        <f>IFERROR(IF(ForbCalc!E630&lt;&gt;"",ForbCalc!E630,""),"")</f>
        <v/>
      </c>
    </row>
    <row r="633" spans="2:8" s="1" customFormat="1" x14ac:dyDescent="0.2">
      <c r="B633" s="174" t="str">
        <f>IFERROR(IF(ForbDraft!B646&lt;&gt;"",ForbDraft!B646,""),"")</f>
        <v/>
      </c>
      <c r="C633" s="189" t="str">
        <f>IFERROR(IF(ForbDraft!C646&lt;&gt;"",ForbDraft!C646,""),"")</f>
        <v/>
      </c>
      <c r="D633" s="135" t="str">
        <f>IFERROR(IF(ForbDraft!O646&lt;&gt;"",ForbDraft!O646,""),"")</f>
        <v/>
      </c>
      <c r="E633" s="190" t="str">
        <f>IFERROR(IF(ForbDraft!I646&lt;&gt;"",TEXT(ForbDraft!I646,"#,##0.00"),""),"")</f>
        <v/>
      </c>
      <c r="F633" s="191" t="str">
        <f>IFERROR(IF(ForbDraft!F646&lt;&gt;"",ForbDraft!F646,""),"")</f>
        <v/>
      </c>
      <c r="G633" s="135" t="str">
        <f>IFERROR(IF(ForbCalc!D631&lt;&gt;"",ForbCalc!D631,""),"")</f>
        <v/>
      </c>
      <c r="H633" s="192" t="str">
        <f>IFERROR(IF(ForbCalc!E631&lt;&gt;"",ForbCalc!E631,""),"")</f>
        <v/>
      </c>
    </row>
    <row r="634" spans="2:8" s="1" customFormat="1" x14ac:dyDescent="0.2">
      <c r="B634" s="174" t="str">
        <f>IFERROR(IF(ForbDraft!B647&lt;&gt;"",ForbDraft!B647,""),"")</f>
        <v/>
      </c>
      <c r="C634" s="189" t="str">
        <f>IFERROR(IF(ForbDraft!C647&lt;&gt;"",ForbDraft!C647,""),"")</f>
        <v/>
      </c>
      <c r="D634" s="135" t="str">
        <f>IFERROR(IF(ForbDraft!O647&lt;&gt;"",ForbDraft!O647,""),"")</f>
        <v/>
      </c>
      <c r="E634" s="190" t="str">
        <f>IFERROR(IF(ForbDraft!I647&lt;&gt;"",TEXT(ForbDraft!I647,"#,##0.00"),""),"")</f>
        <v/>
      </c>
      <c r="F634" s="191" t="str">
        <f>IFERROR(IF(ForbDraft!F647&lt;&gt;"",ForbDraft!F647,""),"")</f>
        <v/>
      </c>
      <c r="G634" s="135" t="str">
        <f>IFERROR(IF(ForbCalc!D632&lt;&gt;"",ForbCalc!D632,""),"")</f>
        <v/>
      </c>
      <c r="H634" s="192" t="str">
        <f>IFERROR(IF(ForbCalc!E632&lt;&gt;"",ForbCalc!E632,""),"")</f>
        <v/>
      </c>
    </row>
    <row r="635" spans="2:8" s="1" customFormat="1" x14ac:dyDescent="0.2">
      <c r="B635" s="174" t="str">
        <f>IFERROR(IF(ForbDraft!B648&lt;&gt;"",ForbDraft!B648,""),"")</f>
        <v/>
      </c>
      <c r="C635" s="189" t="str">
        <f>IFERROR(IF(ForbDraft!C648&lt;&gt;"",ForbDraft!C648,""),"")</f>
        <v/>
      </c>
      <c r="D635" s="135" t="str">
        <f>IFERROR(IF(ForbDraft!O648&lt;&gt;"",ForbDraft!O648,""),"")</f>
        <v/>
      </c>
      <c r="E635" s="190" t="str">
        <f>IFERROR(IF(ForbDraft!I648&lt;&gt;"",TEXT(ForbDraft!I648,"#,##0.00"),""),"")</f>
        <v/>
      </c>
      <c r="F635" s="191" t="str">
        <f>IFERROR(IF(ForbDraft!F648&lt;&gt;"",ForbDraft!F648,""),"")</f>
        <v/>
      </c>
      <c r="G635" s="135" t="str">
        <f>IFERROR(IF(ForbCalc!D633&lt;&gt;"",ForbCalc!D633,""),"")</f>
        <v/>
      </c>
      <c r="H635" s="192" t="str">
        <f>IFERROR(IF(ForbCalc!E633&lt;&gt;"",ForbCalc!E633,""),"")</f>
        <v/>
      </c>
    </row>
    <row r="636" spans="2:8" s="1" customFormat="1" x14ac:dyDescent="0.2">
      <c r="B636" s="174" t="str">
        <f>IFERROR(IF(ForbDraft!B649&lt;&gt;"",ForbDraft!B649,""),"")</f>
        <v/>
      </c>
      <c r="C636" s="189" t="str">
        <f>IFERROR(IF(ForbDraft!C649&lt;&gt;"",ForbDraft!C649,""),"")</f>
        <v/>
      </c>
      <c r="D636" s="135" t="str">
        <f>IFERROR(IF(ForbDraft!O649&lt;&gt;"",ForbDraft!O649,""),"")</f>
        <v/>
      </c>
      <c r="E636" s="190" t="str">
        <f>IFERROR(IF(ForbDraft!I649&lt;&gt;"",TEXT(ForbDraft!I649,"#,##0.00"),""),"")</f>
        <v/>
      </c>
      <c r="F636" s="191" t="str">
        <f>IFERROR(IF(ForbDraft!F649&lt;&gt;"",ForbDraft!F649,""),"")</f>
        <v/>
      </c>
      <c r="G636" s="135" t="str">
        <f>IFERROR(IF(ForbCalc!D634&lt;&gt;"",ForbCalc!D634,""),"")</f>
        <v/>
      </c>
      <c r="H636" s="192" t="str">
        <f>IFERROR(IF(ForbCalc!E634&lt;&gt;"",ForbCalc!E634,""),"")</f>
        <v/>
      </c>
    </row>
    <row r="637" spans="2:8" s="1" customFormat="1" x14ac:dyDescent="0.2">
      <c r="B637" s="174" t="str">
        <f>IFERROR(IF(ForbDraft!B650&lt;&gt;"",ForbDraft!B650,""),"")</f>
        <v/>
      </c>
      <c r="C637" s="189" t="str">
        <f>IFERROR(IF(ForbDraft!C650&lt;&gt;"",ForbDraft!C650,""),"")</f>
        <v/>
      </c>
      <c r="D637" s="135" t="str">
        <f>IFERROR(IF(ForbDraft!O650&lt;&gt;"",ForbDraft!O650,""),"")</f>
        <v/>
      </c>
      <c r="E637" s="190" t="str">
        <f>IFERROR(IF(ForbDraft!I650&lt;&gt;"",TEXT(ForbDraft!I650,"#,##0.00"),""),"")</f>
        <v/>
      </c>
      <c r="F637" s="191" t="str">
        <f>IFERROR(IF(ForbDraft!F650&lt;&gt;"",ForbDraft!F650,""),"")</f>
        <v/>
      </c>
      <c r="G637" s="135" t="str">
        <f>IFERROR(IF(ForbCalc!D635&lt;&gt;"",ForbCalc!D635,""),"")</f>
        <v/>
      </c>
      <c r="H637" s="192" t="str">
        <f>IFERROR(IF(ForbCalc!E635&lt;&gt;"",ForbCalc!E635,""),"")</f>
        <v/>
      </c>
    </row>
    <row r="638" spans="2:8" s="1" customFormat="1" x14ac:dyDescent="0.2">
      <c r="B638" s="174" t="str">
        <f>IFERROR(IF(ForbDraft!B651&lt;&gt;"",ForbDraft!B651,""),"")</f>
        <v/>
      </c>
      <c r="C638" s="189" t="str">
        <f>IFERROR(IF(ForbDraft!C651&lt;&gt;"",ForbDraft!C651,""),"")</f>
        <v/>
      </c>
      <c r="D638" s="135" t="str">
        <f>IFERROR(IF(ForbDraft!O651&lt;&gt;"",ForbDraft!O651,""),"")</f>
        <v/>
      </c>
      <c r="E638" s="190" t="str">
        <f>IFERROR(IF(ForbDraft!I651&lt;&gt;"",TEXT(ForbDraft!I651,"#,##0.00"),""),"")</f>
        <v/>
      </c>
      <c r="F638" s="191" t="str">
        <f>IFERROR(IF(ForbDraft!F651&lt;&gt;"",ForbDraft!F651,""),"")</f>
        <v/>
      </c>
      <c r="G638" s="135" t="str">
        <f>IFERROR(IF(ForbCalc!D636&lt;&gt;"",ForbCalc!D636,""),"")</f>
        <v/>
      </c>
      <c r="H638" s="192" t="str">
        <f>IFERROR(IF(ForbCalc!E636&lt;&gt;"",ForbCalc!E636,""),"")</f>
        <v/>
      </c>
    </row>
    <row r="639" spans="2:8" s="1" customFormat="1" x14ac:dyDescent="0.2">
      <c r="B639" s="174" t="str">
        <f>IFERROR(IF(ForbDraft!B652&lt;&gt;"",ForbDraft!B652,""),"")</f>
        <v/>
      </c>
      <c r="C639" s="189" t="str">
        <f>IFERROR(IF(ForbDraft!C652&lt;&gt;"",ForbDraft!C652,""),"")</f>
        <v/>
      </c>
      <c r="D639" s="135" t="str">
        <f>IFERROR(IF(ForbDraft!O652&lt;&gt;"",ForbDraft!O652,""),"")</f>
        <v/>
      </c>
      <c r="E639" s="190" t="str">
        <f>IFERROR(IF(ForbDraft!I652&lt;&gt;"",TEXT(ForbDraft!I652,"#,##0.00"),""),"")</f>
        <v/>
      </c>
      <c r="F639" s="191" t="str">
        <f>IFERROR(IF(ForbDraft!F652&lt;&gt;"",ForbDraft!F652,""),"")</f>
        <v/>
      </c>
      <c r="G639" s="135" t="str">
        <f>IFERROR(IF(ForbCalc!D637&lt;&gt;"",ForbCalc!D637,""),"")</f>
        <v/>
      </c>
      <c r="H639" s="192" t="str">
        <f>IFERROR(IF(ForbCalc!E637&lt;&gt;"",ForbCalc!E637,""),"")</f>
        <v/>
      </c>
    </row>
    <row r="640" spans="2:8" s="1" customFormat="1" x14ac:dyDescent="0.2">
      <c r="B640" s="174" t="str">
        <f>IFERROR(IF(ForbDraft!B653&lt;&gt;"",ForbDraft!B653,""),"")</f>
        <v/>
      </c>
      <c r="C640" s="189" t="str">
        <f>IFERROR(IF(ForbDraft!C653&lt;&gt;"",ForbDraft!C653,""),"")</f>
        <v/>
      </c>
      <c r="D640" s="135" t="str">
        <f>IFERROR(IF(ForbDraft!O653&lt;&gt;"",ForbDraft!O653,""),"")</f>
        <v/>
      </c>
      <c r="E640" s="190" t="str">
        <f>IFERROR(IF(ForbDraft!I653&lt;&gt;"",TEXT(ForbDraft!I653,"#,##0.00"),""),"")</f>
        <v/>
      </c>
      <c r="F640" s="191" t="str">
        <f>IFERROR(IF(ForbDraft!F653&lt;&gt;"",ForbDraft!F653,""),"")</f>
        <v/>
      </c>
      <c r="G640" s="135" t="str">
        <f>IFERROR(IF(ForbCalc!D638&lt;&gt;"",ForbCalc!D638,""),"")</f>
        <v/>
      </c>
      <c r="H640" s="192" t="str">
        <f>IFERROR(IF(ForbCalc!E638&lt;&gt;"",ForbCalc!E638,""),"")</f>
        <v/>
      </c>
    </row>
    <row r="641" spans="2:8" s="1" customFormat="1" x14ac:dyDescent="0.2">
      <c r="B641" s="174" t="str">
        <f>IFERROR(IF(ForbDraft!B654&lt;&gt;"",ForbDraft!B654,""),"")</f>
        <v/>
      </c>
      <c r="C641" s="189" t="str">
        <f>IFERROR(IF(ForbDraft!C654&lt;&gt;"",ForbDraft!C654,""),"")</f>
        <v/>
      </c>
      <c r="D641" s="135" t="str">
        <f>IFERROR(IF(ForbDraft!O654&lt;&gt;"",ForbDraft!O654,""),"")</f>
        <v/>
      </c>
      <c r="E641" s="190" t="str">
        <f>IFERROR(IF(ForbDraft!I654&lt;&gt;"",TEXT(ForbDraft!I654,"#,##0.00"),""),"")</f>
        <v/>
      </c>
      <c r="F641" s="191" t="str">
        <f>IFERROR(IF(ForbDraft!F654&lt;&gt;"",ForbDraft!F654,""),"")</f>
        <v/>
      </c>
      <c r="G641" s="135" t="str">
        <f>IFERROR(IF(ForbCalc!D639&lt;&gt;"",ForbCalc!D639,""),"")</f>
        <v/>
      </c>
      <c r="H641" s="192" t="str">
        <f>IFERROR(IF(ForbCalc!E639&lt;&gt;"",ForbCalc!E639,""),"")</f>
        <v/>
      </c>
    </row>
    <row r="642" spans="2:8" s="1" customFormat="1" x14ac:dyDescent="0.2">
      <c r="B642" s="174" t="str">
        <f>IFERROR(IF(ForbDraft!B655&lt;&gt;"",ForbDraft!B655,""),"")</f>
        <v/>
      </c>
      <c r="C642" s="189" t="str">
        <f>IFERROR(IF(ForbDraft!C655&lt;&gt;"",ForbDraft!C655,""),"")</f>
        <v/>
      </c>
      <c r="D642" s="135" t="str">
        <f>IFERROR(IF(ForbDraft!O655&lt;&gt;"",ForbDraft!O655,""),"")</f>
        <v/>
      </c>
      <c r="E642" s="190" t="str">
        <f>IFERROR(IF(ForbDraft!I655&lt;&gt;"",TEXT(ForbDraft!I655,"#,##0.00"),""),"")</f>
        <v/>
      </c>
      <c r="F642" s="191" t="str">
        <f>IFERROR(IF(ForbDraft!F655&lt;&gt;"",ForbDraft!F655,""),"")</f>
        <v/>
      </c>
      <c r="G642" s="135" t="str">
        <f>IFERROR(IF(ForbCalc!D640&lt;&gt;"",ForbCalc!D640,""),"")</f>
        <v/>
      </c>
      <c r="H642" s="192" t="str">
        <f>IFERROR(IF(ForbCalc!E640&lt;&gt;"",ForbCalc!E640,""),"")</f>
        <v/>
      </c>
    </row>
    <row r="643" spans="2:8" s="1" customFormat="1" x14ac:dyDescent="0.2">
      <c r="B643" s="174" t="str">
        <f>IFERROR(IF(ForbDraft!B656&lt;&gt;"",ForbDraft!B656,""),"")</f>
        <v/>
      </c>
      <c r="C643" s="189" t="str">
        <f>IFERROR(IF(ForbDraft!C656&lt;&gt;"",ForbDraft!C656,""),"")</f>
        <v/>
      </c>
      <c r="D643" s="135" t="str">
        <f>IFERROR(IF(ForbDraft!O656&lt;&gt;"",ForbDraft!O656,""),"")</f>
        <v/>
      </c>
      <c r="E643" s="190" t="str">
        <f>IFERROR(IF(ForbDraft!I656&lt;&gt;"",TEXT(ForbDraft!I656,"#,##0.00"),""),"")</f>
        <v/>
      </c>
      <c r="F643" s="191" t="str">
        <f>IFERROR(IF(ForbDraft!F656&lt;&gt;"",ForbDraft!F656,""),"")</f>
        <v/>
      </c>
      <c r="G643" s="135" t="str">
        <f>IFERROR(IF(ForbCalc!D641&lt;&gt;"",ForbCalc!D641,""),"")</f>
        <v/>
      </c>
      <c r="H643" s="192" t="str">
        <f>IFERROR(IF(ForbCalc!E641&lt;&gt;"",ForbCalc!E641,""),"")</f>
        <v/>
      </c>
    </row>
    <row r="644" spans="2:8" s="1" customFormat="1" x14ac:dyDescent="0.2">
      <c r="B644" s="174" t="str">
        <f>IFERROR(IF(ForbDraft!B657&lt;&gt;"",ForbDraft!B657,""),"")</f>
        <v/>
      </c>
      <c r="C644" s="189" t="str">
        <f>IFERROR(IF(ForbDraft!C657&lt;&gt;"",ForbDraft!C657,""),"")</f>
        <v/>
      </c>
      <c r="D644" s="135" t="str">
        <f>IFERROR(IF(ForbDraft!O657&lt;&gt;"",ForbDraft!O657,""),"")</f>
        <v/>
      </c>
      <c r="E644" s="190" t="str">
        <f>IFERROR(IF(ForbDraft!I657&lt;&gt;"",TEXT(ForbDraft!I657,"#,##0.00"),""),"")</f>
        <v/>
      </c>
      <c r="F644" s="191" t="str">
        <f>IFERROR(IF(ForbDraft!F657&lt;&gt;"",ForbDraft!F657,""),"")</f>
        <v/>
      </c>
      <c r="G644" s="135" t="str">
        <f>IFERROR(IF(ForbCalc!D642&lt;&gt;"",ForbCalc!D642,""),"")</f>
        <v/>
      </c>
      <c r="H644" s="192" t="str">
        <f>IFERROR(IF(ForbCalc!E642&lt;&gt;"",ForbCalc!E642,""),"")</f>
        <v/>
      </c>
    </row>
    <row r="645" spans="2:8" s="1" customFormat="1" x14ac:dyDescent="0.2">
      <c r="B645" s="174" t="str">
        <f>IFERROR(IF(ForbDraft!B658&lt;&gt;"",ForbDraft!B658,""),"")</f>
        <v/>
      </c>
      <c r="C645" s="189" t="str">
        <f>IFERROR(IF(ForbDraft!C658&lt;&gt;"",ForbDraft!C658,""),"")</f>
        <v/>
      </c>
      <c r="D645" s="135" t="str">
        <f>IFERROR(IF(ForbDraft!O658&lt;&gt;"",ForbDraft!O658,""),"")</f>
        <v/>
      </c>
      <c r="E645" s="190" t="str">
        <f>IFERROR(IF(ForbDraft!I658&lt;&gt;"",TEXT(ForbDraft!I658,"#,##0.00"),""),"")</f>
        <v/>
      </c>
      <c r="F645" s="191" t="str">
        <f>IFERROR(IF(ForbDraft!F658&lt;&gt;"",ForbDraft!F658,""),"")</f>
        <v/>
      </c>
      <c r="G645" s="135" t="str">
        <f>IFERROR(IF(ForbCalc!D643&lt;&gt;"",ForbCalc!D643,""),"")</f>
        <v/>
      </c>
      <c r="H645" s="192" t="str">
        <f>IFERROR(IF(ForbCalc!E643&lt;&gt;"",ForbCalc!E643,""),"")</f>
        <v/>
      </c>
    </row>
    <row r="646" spans="2:8" s="1" customFormat="1" x14ac:dyDescent="0.2">
      <c r="B646" s="174" t="str">
        <f>IFERROR(IF(ForbDraft!B659&lt;&gt;"",ForbDraft!B659,""),"")</f>
        <v/>
      </c>
      <c r="C646" s="189" t="str">
        <f>IFERROR(IF(ForbDraft!C659&lt;&gt;"",ForbDraft!C659,""),"")</f>
        <v/>
      </c>
      <c r="D646" s="135" t="str">
        <f>IFERROR(IF(ForbDraft!O659&lt;&gt;"",ForbDraft!O659,""),"")</f>
        <v/>
      </c>
      <c r="E646" s="190" t="str">
        <f>IFERROR(IF(ForbDraft!I659&lt;&gt;"",TEXT(ForbDraft!I659,"#,##0.00"),""),"")</f>
        <v/>
      </c>
      <c r="F646" s="191" t="str">
        <f>IFERROR(IF(ForbDraft!F659&lt;&gt;"",ForbDraft!F659,""),"")</f>
        <v/>
      </c>
      <c r="G646" s="135" t="str">
        <f>IFERROR(IF(ForbCalc!D644&lt;&gt;"",ForbCalc!D644,""),"")</f>
        <v/>
      </c>
      <c r="H646" s="192" t="str">
        <f>IFERROR(IF(ForbCalc!E644&lt;&gt;"",ForbCalc!E644,""),"")</f>
        <v/>
      </c>
    </row>
    <row r="647" spans="2:8" s="1" customFormat="1" x14ac:dyDescent="0.2">
      <c r="B647" s="174" t="str">
        <f>IFERROR(IF(ForbDraft!B660&lt;&gt;"",ForbDraft!B660,""),"")</f>
        <v/>
      </c>
      <c r="C647" s="189" t="str">
        <f>IFERROR(IF(ForbDraft!C660&lt;&gt;"",ForbDraft!C660,""),"")</f>
        <v/>
      </c>
      <c r="D647" s="135" t="str">
        <f>IFERROR(IF(ForbDraft!O660&lt;&gt;"",ForbDraft!O660,""),"")</f>
        <v/>
      </c>
      <c r="E647" s="190" t="str">
        <f>IFERROR(IF(ForbDraft!I660&lt;&gt;"",TEXT(ForbDraft!I660,"#,##0.00"),""),"")</f>
        <v/>
      </c>
      <c r="F647" s="191" t="str">
        <f>IFERROR(IF(ForbDraft!F660&lt;&gt;"",ForbDraft!F660,""),"")</f>
        <v/>
      </c>
      <c r="G647" s="135" t="str">
        <f>IFERROR(IF(ForbCalc!D645&lt;&gt;"",ForbCalc!D645,""),"")</f>
        <v/>
      </c>
      <c r="H647" s="192" t="str">
        <f>IFERROR(IF(ForbCalc!E645&lt;&gt;"",ForbCalc!E645,""),"")</f>
        <v/>
      </c>
    </row>
    <row r="648" spans="2:8" s="1" customFormat="1" x14ac:dyDescent="0.2">
      <c r="B648" s="174" t="str">
        <f>IFERROR(IF(ForbDraft!B661&lt;&gt;"",ForbDraft!B661,""),"")</f>
        <v/>
      </c>
      <c r="C648" s="189" t="str">
        <f>IFERROR(IF(ForbDraft!C661&lt;&gt;"",ForbDraft!C661,""),"")</f>
        <v/>
      </c>
      <c r="D648" s="135" t="str">
        <f>IFERROR(IF(ForbDraft!O661&lt;&gt;"",ForbDraft!O661,""),"")</f>
        <v/>
      </c>
      <c r="E648" s="190" t="str">
        <f>IFERROR(IF(ForbDraft!I661&lt;&gt;"",TEXT(ForbDraft!I661,"#,##0.00"),""),"")</f>
        <v/>
      </c>
      <c r="F648" s="191" t="str">
        <f>IFERROR(IF(ForbDraft!F661&lt;&gt;"",ForbDraft!F661,""),"")</f>
        <v/>
      </c>
      <c r="G648" s="135" t="str">
        <f>IFERROR(IF(ForbCalc!D646&lt;&gt;"",ForbCalc!D646,""),"")</f>
        <v/>
      </c>
      <c r="H648" s="192" t="str">
        <f>IFERROR(IF(ForbCalc!E646&lt;&gt;"",ForbCalc!E646,""),"")</f>
        <v/>
      </c>
    </row>
    <row r="649" spans="2:8" s="1" customFormat="1" x14ac:dyDescent="0.2">
      <c r="B649" s="174" t="str">
        <f>IFERROR(IF(ForbDraft!B662&lt;&gt;"",ForbDraft!B662,""),"")</f>
        <v/>
      </c>
      <c r="C649" s="189" t="str">
        <f>IFERROR(IF(ForbDraft!C662&lt;&gt;"",ForbDraft!C662,""),"")</f>
        <v/>
      </c>
      <c r="D649" s="135" t="str">
        <f>IFERROR(IF(ForbDraft!O662&lt;&gt;"",ForbDraft!O662,""),"")</f>
        <v/>
      </c>
      <c r="E649" s="190" t="str">
        <f>IFERROR(IF(ForbDraft!I662&lt;&gt;"",TEXT(ForbDraft!I662,"#,##0.00"),""),"")</f>
        <v/>
      </c>
      <c r="F649" s="191" t="str">
        <f>IFERROR(IF(ForbDraft!F662&lt;&gt;"",ForbDraft!F662,""),"")</f>
        <v/>
      </c>
      <c r="G649" s="135" t="str">
        <f>IFERROR(IF(ForbCalc!D647&lt;&gt;"",ForbCalc!D647,""),"")</f>
        <v/>
      </c>
      <c r="H649" s="192" t="str">
        <f>IFERROR(IF(ForbCalc!E647&lt;&gt;"",ForbCalc!E647,""),"")</f>
        <v/>
      </c>
    </row>
    <row r="650" spans="2:8" s="1" customFormat="1" x14ac:dyDescent="0.2">
      <c r="B650" s="174" t="str">
        <f>IFERROR(IF(ForbDraft!B663&lt;&gt;"",ForbDraft!B663,""),"")</f>
        <v/>
      </c>
      <c r="C650" s="189" t="str">
        <f>IFERROR(IF(ForbDraft!C663&lt;&gt;"",ForbDraft!C663,""),"")</f>
        <v/>
      </c>
      <c r="D650" s="135" t="str">
        <f>IFERROR(IF(ForbDraft!O663&lt;&gt;"",ForbDraft!O663,""),"")</f>
        <v/>
      </c>
      <c r="E650" s="190" t="str">
        <f>IFERROR(IF(ForbDraft!I663&lt;&gt;"",TEXT(ForbDraft!I663,"#,##0.00"),""),"")</f>
        <v/>
      </c>
      <c r="F650" s="191" t="str">
        <f>IFERROR(IF(ForbDraft!F663&lt;&gt;"",ForbDraft!F663,""),"")</f>
        <v/>
      </c>
      <c r="G650" s="135" t="str">
        <f>IFERROR(IF(ForbCalc!D648&lt;&gt;"",ForbCalc!D648,""),"")</f>
        <v/>
      </c>
      <c r="H650" s="192" t="str">
        <f>IFERROR(IF(ForbCalc!E648&lt;&gt;"",ForbCalc!E648,""),"")</f>
        <v/>
      </c>
    </row>
    <row r="651" spans="2:8" s="1" customFormat="1" x14ac:dyDescent="0.2">
      <c r="B651" s="174" t="str">
        <f>IFERROR(IF(ForbDraft!B664&lt;&gt;"",ForbDraft!B664,""),"")</f>
        <v/>
      </c>
      <c r="C651" s="189" t="str">
        <f>IFERROR(IF(ForbDraft!C664&lt;&gt;"",ForbDraft!C664,""),"")</f>
        <v/>
      </c>
      <c r="D651" s="135" t="str">
        <f>IFERROR(IF(ForbDraft!O664&lt;&gt;"",ForbDraft!O664,""),"")</f>
        <v/>
      </c>
      <c r="E651" s="190" t="str">
        <f>IFERROR(IF(ForbDraft!I664&lt;&gt;"",TEXT(ForbDraft!I664,"#,##0.00"),""),"")</f>
        <v/>
      </c>
      <c r="F651" s="191" t="str">
        <f>IFERROR(IF(ForbDraft!F664&lt;&gt;"",ForbDraft!F664,""),"")</f>
        <v/>
      </c>
      <c r="G651" s="135" t="str">
        <f>IFERROR(IF(ForbCalc!D649&lt;&gt;"",ForbCalc!D649,""),"")</f>
        <v/>
      </c>
      <c r="H651" s="192" t="str">
        <f>IFERROR(IF(ForbCalc!E649&lt;&gt;"",ForbCalc!E649,""),"")</f>
        <v/>
      </c>
    </row>
    <row r="652" spans="2:8" s="1" customFormat="1" x14ac:dyDescent="0.2">
      <c r="B652" s="174" t="str">
        <f>IFERROR(IF(ForbDraft!B665&lt;&gt;"",ForbDraft!B665,""),"")</f>
        <v/>
      </c>
      <c r="C652" s="189" t="str">
        <f>IFERROR(IF(ForbDraft!C665&lt;&gt;"",ForbDraft!C665,""),"")</f>
        <v/>
      </c>
      <c r="D652" s="135" t="str">
        <f>IFERROR(IF(ForbDraft!O665&lt;&gt;"",ForbDraft!O665,""),"")</f>
        <v/>
      </c>
      <c r="E652" s="190" t="str">
        <f>IFERROR(IF(ForbDraft!I665&lt;&gt;"",TEXT(ForbDraft!I665,"#,##0.00"),""),"")</f>
        <v/>
      </c>
      <c r="F652" s="191" t="str">
        <f>IFERROR(IF(ForbDraft!F665&lt;&gt;"",ForbDraft!F665,""),"")</f>
        <v/>
      </c>
      <c r="G652" s="135" t="str">
        <f>IFERROR(IF(ForbCalc!D650&lt;&gt;"",ForbCalc!D650,""),"")</f>
        <v/>
      </c>
      <c r="H652" s="192" t="str">
        <f>IFERROR(IF(ForbCalc!E650&lt;&gt;"",ForbCalc!E650,""),"")</f>
        <v/>
      </c>
    </row>
    <row r="653" spans="2:8" s="1" customFormat="1" x14ac:dyDescent="0.2">
      <c r="B653" s="174" t="str">
        <f>IFERROR(IF(ForbDraft!B666&lt;&gt;"",ForbDraft!B666,""),"")</f>
        <v/>
      </c>
      <c r="C653" s="189" t="str">
        <f>IFERROR(IF(ForbDraft!C666&lt;&gt;"",ForbDraft!C666,""),"")</f>
        <v/>
      </c>
      <c r="D653" s="135" t="str">
        <f>IFERROR(IF(ForbDraft!O666&lt;&gt;"",ForbDraft!O666,""),"")</f>
        <v/>
      </c>
      <c r="E653" s="190" t="str">
        <f>IFERROR(IF(ForbDraft!I666&lt;&gt;"",TEXT(ForbDraft!I666,"#,##0.00"),""),"")</f>
        <v/>
      </c>
      <c r="F653" s="191" t="str">
        <f>IFERROR(IF(ForbDraft!F666&lt;&gt;"",ForbDraft!F666,""),"")</f>
        <v/>
      </c>
      <c r="G653" s="135" t="str">
        <f>IFERROR(IF(ForbCalc!D651&lt;&gt;"",ForbCalc!D651,""),"")</f>
        <v/>
      </c>
      <c r="H653" s="192" t="str">
        <f>IFERROR(IF(ForbCalc!E651&lt;&gt;"",ForbCalc!E651,""),"")</f>
        <v/>
      </c>
    </row>
    <row r="654" spans="2:8" s="1" customFormat="1" x14ac:dyDescent="0.2">
      <c r="B654" s="174" t="str">
        <f>IFERROR(IF(ForbDraft!B667&lt;&gt;"",ForbDraft!B667,""),"")</f>
        <v/>
      </c>
      <c r="C654" s="189" t="str">
        <f>IFERROR(IF(ForbDraft!C667&lt;&gt;"",ForbDraft!C667,""),"")</f>
        <v/>
      </c>
      <c r="D654" s="135" t="str">
        <f>IFERROR(IF(ForbDraft!O667&lt;&gt;"",ForbDraft!O667,""),"")</f>
        <v/>
      </c>
      <c r="E654" s="190" t="str">
        <f>IFERROR(IF(ForbDraft!I667&lt;&gt;"",TEXT(ForbDraft!I667,"#,##0.00"),""),"")</f>
        <v/>
      </c>
      <c r="F654" s="191" t="str">
        <f>IFERROR(IF(ForbDraft!F667&lt;&gt;"",ForbDraft!F667,""),"")</f>
        <v/>
      </c>
      <c r="G654" s="135" t="str">
        <f>IFERROR(IF(ForbCalc!D652&lt;&gt;"",ForbCalc!D652,""),"")</f>
        <v/>
      </c>
      <c r="H654" s="192" t="str">
        <f>IFERROR(IF(ForbCalc!E652&lt;&gt;"",ForbCalc!E652,""),"")</f>
        <v/>
      </c>
    </row>
    <row r="655" spans="2:8" s="1" customFormat="1" x14ac:dyDescent="0.2">
      <c r="B655" s="174" t="str">
        <f>IFERROR(IF(ForbDraft!B668&lt;&gt;"",ForbDraft!B668,""),"")</f>
        <v/>
      </c>
      <c r="C655" s="189" t="str">
        <f>IFERROR(IF(ForbDraft!C668&lt;&gt;"",ForbDraft!C668,""),"")</f>
        <v/>
      </c>
      <c r="D655" s="135" t="str">
        <f>IFERROR(IF(ForbDraft!O668&lt;&gt;"",ForbDraft!O668,""),"")</f>
        <v/>
      </c>
      <c r="E655" s="190" t="str">
        <f>IFERROR(IF(ForbDraft!I668&lt;&gt;"",TEXT(ForbDraft!I668,"#,##0.00"),""),"")</f>
        <v/>
      </c>
      <c r="F655" s="191" t="str">
        <f>IFERROR(IF(ForbDraft!F668&lt;&gt;"",ForbDraft!F668,""),"")</f>
        <v/>
      </c>
      <c r="G655" s="135" t="str">
        <f>IFERROR(IF(ForbCalc!D653&lt;&gt;"",ForbCalc!D653,""),"")</f>
        <v/>
      </c>
      <c r="H655" s="192" t="str">
        <f>IFERROR(IF(ForbCalc!E653&lt;&gt;"",ForbCalc!E653,""),"")</f>
        <v/>
      </c>
    </row>
    <row r="656" spans="2:8" s="1" customFormat="1" x14ac:dyDescent="0.2">
      <c r="B656" s="174" t="str">
        <f>IFERROR(IF(ForbDraft!B669&lt;&gt;"",ForbDraft!B669,""),"")</f>
        <v/>
      </c>
      <c r="C656" s="189" t="str">
        <f>IFERROR(IF(ForbDraft!C669&lt;&gt;"",ForbDraft!C669,""),"")</f>
        <v/>
      </c>
      <c r="D656" s="135" t="str">
        <f>IFERROR(IF(ForbDraft!O669&lt;&gt;"",ForbDraft!O669,""),"")</f>
        <v/>
      </c>
      <c r="E656" s="190" t="str">
        <f>IFERROR(IF(ForbDraft!I669&lt;&gt;"",TEXT(ForbDraft!I669,"#,##0.00"),""),"")</f>
        <v/>
      </c>
      <c r="F656" s="191" t="str">
        <f>IFERROR(IF(ForbDraft!F669&lt;&gt;"",ForbDraft!F669,""),"")</f>
        <v/>
      </c>
      <c r="G656" s="135" t="str">
        <f>IFERROR(IF(ForbCalc!D654&lt;&gt;"",ForbCalc!D654,""),"")</f>
        <v/>
      </c>
      <c r="H656" s="192" t="str">
        <f>IFERROR(IF(ForbCalc!E654&lt;&gt;"",ForbCalc!E654,""),"")</f>
        <v/>
      </c>
    </row>
    <row r="657" spans="2:8" s="1" customFormat="1" x14ac:dyDescent="0.2">
      <c r="B657" s="174" t="str">
        <f>IFERROR(IF(ForbDraft!B670&lt;&gt;"",ForbDraft!B670,""),"")</f>
        <v/>
      </c>
      <c r="C657" s="189" t="str">
        <f>IFERROR(IF(ForbDraft!C670&lt;&gt;"",ForbDraft!C670,""),"")</f>
        <v/>
      </c>
      <c r="D657" s="135" t="str">
        <f>IFERROR(IF(ForbDraft!O670&lt;&gt;"",ForbDraft!O670,""),"")</f>
        <v/>
      </c>
      <c r="E657" s="190" t="str">
        <f>IFERROR(IF(ForbDraft!I670&lt;&gt;"",TEXT(ForbDraft!I670,"#,##0.00"),""),"")</f>
        <v/>
      </c>
      <c r="F657" s="191" t="str">
        <f>IFERROR(IF(ForbDraft!F670&lt;&gt;"",ForbDraft!F670,""),"")</f>
        <v/>
      </c>
      <c r="G657" s="135" t="str">
        <f>IFERROR(IF(ForbCalc!D655&lt;&gt;"",ForbCalc!D655,""),"")</f>
        <v/>
      </c>
      <c r="H657" s="192" t="str">
        <f>IFERROR(IF(ForbCalc!E655&lt;&gt;"",ForbCalc!E655,""),"")</f>
        <v/>
      </c>
    </row>
    <row r="658" spans="2:8" s="1" customFormat="1" x14ac:dyDescent="0.2">
      <c r="B658" s="174" t="str">
        <f>IFERROR(IF(ForbDraft!B671&lt;&gt;"",ForbDraft!B671,""),"")</f>
        <v/>
      </c>
      <c r="C658" s="189" t="str">
        <f>IFERROR(IF(ForbDraft!C671&lt;&gt;"",ForbDraft!C671,""),"")</f>
        <v/>
      </c>
      <c r="D658" s="135" t="str">
        <f>IFERROR(IF(ForbDraft!O671&lt;&gt;"",ForbDraft!O671,""),"")</f>
        <v/>
      </c>
      <c r="E658" s="190" t="str">
        <f>IFERROR(IF(ForbDraft!I671&lt;&gt;"",TEXT(ForbDraft!I671,"#,##0.00"),""),"")</f>
        <v/>
      </c>
      <c r="F658" s="191" t="str">
        <f>IFERROR(IF(ForbDraft!F671&lt;&gt;"",ForbDraft!F671,""),"")</f>
        <v/>
      </c>
      <c r="G658" s="135" t="str">
        <f>IFERROR(IF(ForbCalc!D656&lt;&gt;"",ForbCalc!D656,""),"")</f>
        <v/>
      </c>
      <c r="H658" s="192" t="str">
        <f>IFERROR(IF(ForbCalc!E656&lt;&gt;"",ForbCalc!E656,""),"")</f>
        <v/>
      </c>
    </row>
    <row r="659" spans="2:8" s="1" customFormat="1" x14ac:dyDescent="0.2">
      <c r="B659" s="174" t="str">
        <f>IFERROR(IF(ForbDraft!B672&lt;&gt;"",ForbDraft!B672,""),"")</f>
        <v/>
      </c>
      <c r="C659" s="189" t="str">
        <f>IFERROR(IF(ForbDraft!C672&lt;&gt;"",ForbDraft!C672,""),"")</f>
        <v/>
      </c>
      <c r="D659" s="135" t="str">
        <f>IFERROR(IF(ForbDraft!O672&lt;&gt;"",ForbDraft!O672,""),"")</f>
        <v/>
      </c>
      <c r="E659" s="190" t="str">
        <f>IFERROR(IF(ForbDraft!I672&lt;&gt;"",TEXT(ForbDraft!I672,"#,##0.00"),""),"")</f>
        <v/>
      </c>
      <c r="F659" s="191" t="str">
        <f>IFERROR(IF(ForbDraft!F672&lt;&gt;"",ForbDraft!F672,""),"")</f>
        <v/>
      </c>
      <c r="G659" s="135" t="str">
        <f>IFERROR(IF(ForbCalc!D657&lt;&gt;"",ForbCalc!D657,""),"")</f>
        <v/>
      </c>
      <c r="H659" s="192" t="str">
        <f>IFERROR(IF(ForbCalc!E657&lt;&gt;"",ForbCalc!E657,""),"")</f>
        <v/>
      </c>
    </row>
    <row r="660" spans="2:8" s="1" customFormat="1" x14ac:dyDescent="0.2">
      <c r="B660" s="174" t="str">
        <f>IFERROR(IF(ForbDraft!B673&lt;&gt;"",ForbDraft!B673,""),"")</f>
        <v/>
      </c>
      <c r="C660" s="189" t="str">
        <f>IFERROR(IF(ForbDraft!C673&lt;&gt;"",ForbDraft!C673,""),"")</f>
        <v/>
      </c>
      <c r="D660" s="135" t="str">
        <f>IFERROR(IF(ForbDraft!O673&lt;&gt;"",ForbDraft!O673,""),"")</f>
        <v/>
      </c>
      <c r="E660" s="190" t="str">
        <f>IFERROR(IF(ForbDraft!I673&lt;&gt;"",TEXT(ForbDraft!I673,"#,##0.00"),""),"")</f>
        <v/>
      </c>
      <c r="F660" s="191" t="str">
        <f>IFERROR(IF(ForbDraft!F673&lt;&gt;"",ForbDraft!F673,""),"")</f>
        <v/>
      </c>
      <c r="G660" s="135" t="str">
        <f>IFERROR(IF(ForbCalc!D658&lt;&gt;"",ForbCalc!D658,""),"")</f>
        <v/>
      </c>
      <c r="H660" s="192" t="str">
        <f>IFERROR(IF(ForbCalc!E658&lt;&gt;"",ForbCalc!E658,""),"")</f>
        <v/>
      </c>
    </row>
    <row r="661" spans="2:8" s="1" customFormat="1" x14ac:dyDescent="0.2">
      <c r="B661" s="174" t="str">
        <f>IFERROR(IF(ForbDraft!B674&lt;&gt;"",ForbDraft!B674,""),"")</f>
        <v/>
      </c>
      <c r="C661" s="189" t="str">
        <f>IFERROR(IF(ForbDraft!C674&lt;&gt;"",ForbDraft!C674,""),"")</f>
        <v/>
      </c>
      <c r="D661" s="135" t="str">
        <f>IFERROR(IF(ForbDraft!O674&lt;&gt;"",ForbDraft!O674,""),"")</f>
        <v/>
      </c>
      <c r="E661" s="190" t="str">
        <f>IFERROR(IF(ForbDraft!I674&lt;&gt;"",TEXT(ForbDraft!I674,"#,##0.00"),""),"")</f>
        <v/>
      </c>
      <c r="F661" s="191" t="str">
        <f>IFERROR(IF(ForbDraft!F674&lt;&gt;"",ForbDraft!F674,""),"")</f>
        <v/>
      </c>
      <c r="G661" s="135" t="str">
        <f>IFERROR(IF(ForbCalc!D659&lt;&gt;"",ForbCalc!D659,""),"")</f>
        <v/>
      </c>
      <c r="H661" s="192" t="str">
        <f>IFERROR(IF(ForbCalc!E659&lt;&gt;"",ForbCalc!E659,""),"")</f>
        <v/>
      </c>
    </row>
    <row r="662" spans="2:8" s="1" customFormat="1" x14ac:dyDescent="0.2">
      <c r="B662" s="174" t="str">
        <f>IFERROR(IF(ForbDraft!B675&lt;&gt;"",ForbDraft!B675,""),"")</f>
        <v/>
      </c>
      <c r="C662" s="189" t="str">
        <f>IFERROR(IF(ForbDraft!C675&lt;&gt;"",ForbDraft!C675,""),"")</f>
        <v/>
      </c>
      <c r="D662" s="135" t="str">
        <f>IFERROR(IF(ForbDraft!O675&lt;&gt;"",ForbDraft!O675,""),"")</f>
        <v/>
      </c>
      <c r="E662" s="190" t="str">
        <f>IFERROR(IF(ForbDraft!I675&lt;&gt;"",TEXT(ForbDraft!I675,"#,##0.00"),""),"")</f>
        <v/>
      </c>
      <c r="F662" s="191" t="str">
        <f>IFERROR(IF(ForbDraft!F675&lt;&gt;"",ForbDraft!F675,""),"")</f>
        <v/>
      </c>
      <c r="G662" s="135" t="str">
        <f>IFERROR(IF(ForbCalc!D660&lt;&gt;"",ForbCalc!D660,""),"")</f>
        <v/>
      </c>
      <c r="H662" s="192" t="str">
        <f>IFERROR(IF(ForbCalc!E660&lt;&gt;"",ForbCalc!E660,""),"")</f>
        <v/>
      </c>
    </row>
    <row r="663" spans="2:8" s="1" customFormat="1" x14ac:dyDescent="0.2">
      <c r="B663" s="174" t="str">
        <f>IFERROR(IF(ForbDraft!B676&lt;&gt;"",ForbDraft!B676,""),"")</f>
        <v/>
      </c>
      <c r="C663" s="189" t="str">
        <f>IFERROR(IF(ForbDraft!C676&lt;&gt;"",ForbDraft!C676,""),"")</f>
        <v/>
      </c>
      <c r="D663" s="135" t="str">
        <f>IFERROR(IF(ForbDraft!O676&lt;&gt;"",ForbDraft!O676,""),"")</f>
        <v/>
      </c>
      <c r="E663" s="190" t="str">
        <f>IFERROR(IF(ForbDraft!I676&lt;&gt;"",TEXT(ForbDraft!I676,"#,##0.00"),""),"")</f>
        <v/>
      </c>
      <c r="F663" s="191" t="str">
        <f>IFERROR(IF(ForbDraft!F676&lt;&gt;"",ForbDraft!F676,""),"")</f>
        <v/>
      </c>
      <c r="G663" s="135" t="str">
        <f>IFERROR(IF(ForbCalc!D661&lt;&gt;"",ForbCalc!D661,""),"")</f>
        <v/>
      </c>
      <c r="H663" s="192" t="str">
        <f>IFERROR(IF(ForbCalc!E661&lt;&gt;"",ForbCalc!E661,""),"")</f>
        <v/>
      </c>
    </row>
    <row r="664" spans="2:8" s="1" customFormat="1" x14ac:dyDescent="0.2">
      <c r="B664" s="174" t="str">
        <f>IFERROR(IF(ForbDraft!B677&lt;&gt;"",ForbDraft!B677,""),"")</f>
        <v/>
      </c>
      <c r="C664" s="189" t="str">
        <f>IFERROR(IF(ForbDraft!C677&lt;&gt;"",ForbDraft!C677,""),"")</f>
        <v/>
      </c>
      <c r="D664" s="135" t="str">
        <f>IFERROR(IF(ForbDraft!O677&lt;&gt;"",ForbDraft!O677,""),"")</f>
        <v/>
      </c>
      <c r="E664" s="190" t="str">
        <f>IFERROR(IF(ForbDraft!I677&lt;&gt;"",TEXT(ForbDraft!I677,"#,##0.00"),""),"")</f>
        <v/>
      </c>
      <c r="F664" s="191" t="str">
        <f>IFERROR(IF(ForbDraft!F677&lt;&gt;"",ForbDraft!F677,""),"")</f>
        <v/>
      </c>
      <c r="G664" s="135" t="str">
        <f>IFERROR(IF(ForbCalc!D662&lt;&gt;"",ForbCalc!D662,""),"")</f>
        <v/>
      </c>
      <c r="H664" s="192" t="str">
        <f>IFERROR(IF(ForbCalc!E662&lt;&gt;"",ForbCalc!E662,""),"")</f>
        <v/>
      </c>
    </row>
    <row r="665" spans="2:8" s="1" customFormat="1" x14ac:dyDescent="0.2">
      <c r="B665" s="174" t="str">
        <f>IFERROR(IF(ForbDraft!B678&lt;&gt;"",ForbDraft!B678,""),"")</f>
        <v/>
      </c>
      <c r="C665" s="189" t="str">
        <f>IFERROR(IF(ForbDraft!C678&lt;&gt;"",ForbDraft!C678,""),"")</f>
        <v/>
      </c>
      <c r="D665" s="135" t="str">
        <f>IFERROR(IF(ForbDraft!O678&lt;&gt;"",ForbDraft!O678,""),"")</f>
        <v/>
      </c>
      <c r="E665" s="190" t="str">
        <f>IFERROR(IF(ForbDraft!I678&lt;&gt;"",TEXT(ForbDraft!I678,"#,##0.00"),""),"")</f>
        <v/>
      </c>
      <c r="F665" s="191" t="str">
        <f>IFERROR(IF(ForbDraft!F678&lt;&gt;"",ForbDraft!F678,""),"")</f>
        <v/>
      </c>
      <c r="G665" s="135" t="str">
        <f>IFERROR(IF(ForbCalc!D663&lt;&gt;"",ForbCalc!D663,""),"")</f>
        <v/>
      </c>
      <c r="H665" s="192" t="str">
        <f>IFERROR(IF(ForbCalc!E663&lt;&gt;"",ForbCalc!E663,""),"")</f>
        <v/>
      </c>
    </row>
    <row r="666" spans="2:8" s="1" customFormat="1" x14ac:dyDescent="0.2">
      <c r="B666" s="174" t="str">
        <f>IFERROR(IF(ForbDraft!B679&lt;&gt;"",ForbDraft!B679,""),"")</f>
        <v/>
      </c>
      <c r="C666" s="189" t="str">
        <f>IFERROR(IF(ForbDraft!C679&lt;&gt;"",ForbDraft!C679,""),"")</f>
        <v/>
      </c>
      <c r="D666" s="135" t="str">
        <f>IFERROR(IF(ForbDraft!O679&lt;&gt;"",ForbDraft!O679,""),"")</f>
        <v/>
      </c>
      <c r="E666" s="190" t="str">
        <f>IFERROR(IF(ForbDraft!I679&lt;&gt;"",TEXT(ForbDraft!I679,"#,##0.00"),""),"")</f>
        <v/>
      </c>
      <c r="F666" s="191" t="str">
        <f>IFERROR(IF(ForbDraft!F679&lt;&gt;"",ForbDraft!F679,""),"")</f>
        <v/>
      </c>
      <c r="G666" s="135" t="str">
        <f>IFERROR(IF(ForbCalc!D664&lt;&gt;"",ForbCalc!D664,""),"")</f>
        <v/>
      </c>
      <c r="H666" s="192" t="str">
        <f>IFERROR(IF(ForbCalc!E664&lt;&gt;"",ForbCalc!E664,""),"")</f>
        <v/>
      </c>
    </row>
    <row r="667" spans="2:8" s="1" customFormat="1" x14ac:dyDescent="0.2">
      <c r="B667" s="174" t="str">
        <f>IFERROR(IF(ForbDraft!B680&lt;&gt;"",ForbDraft!B680,""),"")</f>
        <v/>
      </c>
      <c r="C667" s="189" t="str">
        <f>IFERROR(IF(ForbDraft!C680&lt;&gt;"",ForbDraft!C680,""),"")</f>
        <v/>
      </c>
      <c r="D667" s="135" t="str">
        <f>IFERROR(IF(ForbDraft!O680&lt;&gt;"",ForbDraft!O680,""),"")</f>
        <v/>
      </c>
      <c r="E667" s="190" t="str">
        <f>IFERROR(IF(ForbDraft!I680&lt;&gt;"",TEXT(ForbDraft!I680,"#,##0.00"),""),"")</f>
        <v/>
      </c>
      <c r="F667" s="191" t="str">
        <f>IFERROR(IF(ForbDraft!F680&lt;&gt;"",ForbDraft!F680,""),"")</f>
        <v/>
      </c>
      <c r="G667" s="135" t="str">
        <f>IFERROR(IF(ForbCalc!D665&lt;&gt;"",ForbCalc!D665,""),"")</f>
        <v/>
      </c>
      <c r="H667" s="192" t="str">
        <f>IFERROR(IF(ForbCalc!E665&lt;&gt;"",ForbCalc!E665,""),"")</f>
        <v/>
      </c>
    </row>
    <row r="668" spans="2:8" s="1" customFormat="1" x14ac:dyDescent="0.2">
      <c r="B668" s="174" t="str">
        <f>IFERROR(IF(ForbDraft!B681&lt;&gt;"",ForbDraft!B681,""),"")</f>
        <v/>
      </c>
      <c r="C668" s="189" t="str">
        <f>IFERROR(IF(ForbDraft!C681&lt;&gt;"",ForbDraft!C681,""),"")</f>
        <v/>
      </c>
      <c r="D668" s="135" t="str">
        <f>IFERROR(IF(ForbDraft!O681&lt;&gt;"",ForbDraft!O681,""),"")</f>
        <v/>
      </c>
      <c r="E668" s="190" t="str">
        <f>IFERROR(IF(ForbDraft!I681&lt;&gt;"",TEXT(ForbDraft!I681,"#,##0.00"),""),"")</f>
        <v/>
      </c>
      <c r="F668" s="191" t="str">
        <f>IFERROR(IF(ForbDraft!F681&lt;&gt;"",ForbDraft!F681,""),"")</f>
        <v/>
      </c>
      <c r="G668" s="135" t="str">
        <f>IFERROR(IF(ForbCalc!D666&lt;&gt;"",ForbCalc!D666,""),"")</f>
        <v/>
      </c>
      <c r="H668" s="192" t="str">
        <f>IFERROR(IF(ForbCalc!E666&lt;&gt;"",ForbCalc!E666,""),"")</f>
        <v/>
      </c>
    </row>
    <row r="669" spans="2:8" s="1" customFormat="1" x14ac:dyDescent="0.2">
      <c r="B669" s="174" t="str">
        <f>IFERROR(IF(ForbDraft!B682&lt;&gt;"",ForbDraft!B682,""),"")</f>
        <v/>
      </c>
      <c r="C669" s="189" t="str">
        <f>IFERROR(IF(ForbDraft!C682&lt;&gt;"",ForbDraft!C682,""),"")</f>
        <v/>
      </c>
      <c r="D669" s="135" t="str">
        <f>IFERROR(IF(ForbDraft!O682&lt;&gt;"",ForbDraft!O682,""),"")</f>
        <v/>
      </c>
      <c r="E669" s="190" t="str">
        <f>IFERROR(IF(ForbDraft!I682&lt;&gt;"",TEXT(ForbDraft!I682,"#,##0.00"),""),"")</f>
        <v/>
      </c>
      <c r="F669" s="191" t="str">
        <f>IFERROR(IF(ForbDraft!F682&lt;&gt;"",ForbDraft!F682,""),"")</f>
        <v/>
      </c>
      <c r="G669" s="135" t="str">
        <f>IFERROR(IF(ForbCalc!D667&lt;&gt;"",ForbCalc!D667,""),"")</f>
        <v/>
      </c>
      <c r="H669" s="192" t="str">
        <f>IFERROR(IF(ForbCalc!E667&lt;&gt;"",ForbCalc!E667,""),"")</f>
        <v/>
      </c>
    </row>
    <row r="670" spans="2:8" s="1" customFormat="1" x14ac:dyDescent="0.2">
      <c r="B670" s="174" t="str">
        <f>IFERROR(IF(ForbDraft!B683&lt;&gt;"",ForbDraft!B683,""),"")</f>
        <v/>
      </c>
      <c r="C670" s="189" t="str">
        <f>IFERROR(IF(ForbDraft!C683&lt;&gt;"",ForbDraft!C683,""),"")</f>
        <v/>
      </c>
      <c r="D670" s="135" t="str">
        <f>IFERROR(IF(ForbDraft!O683&lt;&gt;"",ForbDraft!O683,""),"")</f>
        <v/>
      </c>
      <c r="E670" s="190" t="str">
        <f>IFERROR(IF(ForbDraft!I683&lt;&gt;"",TEXT(ForbDraft!I683,"#,##0.00"),""),"")</f>
        <v/>
      </c>
      <c r="F670" s="191" t="str">
        <f>IFERROR(IF(ForbDraft!F683&lt;&gt;"",ForbDraft!F683,""),"")</f>
        <v/>
      </c>
      <c r="G670" s="135" t="str">
        <f>IFERROR(IF(ForbCalc!D668&lt;&gt;"",ForbCalc!D668,""),"")</f>
        <v/>
      </c>
      <c r="H670" s="192" t="str">
        <f>IFERROR(IF(ForbCalc!E668&lt;&gt;"",ForbCalc!E668,""),"")</f>
        <v/>
      </c>
    </row>
    <row r="671" spans="2:8" s="1" customFormat="1" x14ac:dyDescent="0.2">
      <c r="B671" s="174" t="str">
        <f>IFERROR(IF(ForbDraft!B684&lt;&gt;"",ForbDraft!B684,""),"")</f>
        <v/>
      </c>
      <c r="C671" s="189" t="str">
        <f>IFERROR(IF(ForbDraft!C684&lt;&gt;"",ForbDraft!C684,""),"")</f>
        <v/>
      </c>
      <c r="D671" s="135" t="str">
        <f>IFERROR(IF(ForbDraft!O684&lt;&gt;"",ForbDraft!O684,""),"")</f>
        <v/>
      </c>
      <c r="E671" s="190" t="str">
        <f>IFERROR(IF(ForbDraft!I684&lt;&gt;"",TEXT(ForbDraft!I684,"#,##0.00"),""),"")</f>
        <v/>
      </c>
      <c r="F671" s="191" t="str">
        <f>IFERROR(IF(ForbDraft!F684&lt;&gt;"",ForbDraft!F684,""),"")</f>
        <v/>
      </c>
      <c r="G671" s="135" t="str">
        <f>IFERROR(IF(ForbCalc!D669&lt;&gt;"",ForbCalc!D669,""),"")</f>
        <v/>
      </c>
      <c r="H671" s="192" t="str">
        <f>IFERROR(IF(ForbCalc!E669&lt;&gt;"",ForbCalc!E669,""),"")</f>
        <v/>
      </c>
    </row>
    <row r="672" spans="2:8" s="1" customFormat="1" x14ac:dyDescent="0.2">
      <c r="B672" s="174" t="str">
        <f>IFERROR(IF(ForbDraft!B685&lt;&gt;"",ForbDraft!B685,""),"")</f>
        <v/>
      </c>
      <c r="C672" s="189" t="str">
        <f>IFERROR(IF(ForbDraft!C685&lt;&gt;"",ForbDraft!C685,""),"")</f>
        <v/>
      </c>
      <c r="D672" s="135" t="str">
        <f>IFERROR(IF(ForbDraft!O685&lt;&gt;"",ForbDraft!O685,""),"")</f>
        <v/>
      </c>
      <c r="E672" s="190" t="str">
        <f>IFERROR(IF(ForbDraft!I685&lt;&gt;"",TEXT(ForbDraft!I685,"#,##0.00"),""),"")</f>
        <v/>
      </c>
      <c r="F672" s="191" t="str">
        <f>IFERROR(IF(ForbDraft!F685&lt;&gt;"",ForbDraft!F685,""),"")</f>
        <v/>
      </c>
      <c r="G672" s="135" t="str">
        <f>IFERROR(IF(ForbCalc!D670&lt;&gt;"",ForbCalc!D670,""),"")</f>
        <v/>
      </c>
      <c r="H672" s="192" t="str">
        <f>IFERROR(IF(ForbCalc!E670&lt;&gt;"",ForbCalc!E670,""),"")</f>
        <v/>
      </c>
    </row>
    <row r="673" spans="2:8" s="1" customFormat="1" x14ac:dyDescent="0.2">
      <c r="B673" s="174" t="str">
        <f>IFERROR(IF(ForbDraft!B686&lt;&gt;"",ForbDraft!B686,""),"")</f>
        <v/>
      </c>
      <c r="C673" s="189" t="str">
        <f>IFERROR(IF(ForbDraft!C686&lt;&gt;"",ForbDraft!C686,""),"")</f>
        <v/>
      </c>
      <c r="D673" s="135" t="str">
        <f>IFERROR(IF(ForbDraft!O686&lt;&gt;"",ForbDraft!O686,""),"")</f>
        <v/>
      </c>
      <c r="E673" s="190" t="str">
        <f>IFERROR(IF(ForbDraft!I686&lt;&gt;"",TEXT(ForbDraft!I686,"#,##0.00"),""),"")</f>
        <v/>
      </c>
      <c r="F673" s="191" t="str">
        <f>IFERROR(IF(ForbDraft!F686&lt;&gt;"",ForbDraft!F686,""),"")</f>
        <v/>
      </c>
      <c r="G673" s="135" t="str">
        <f>IFERROR(IF(ForbCalc!D671&lt;&gt;"",ForbCalc!D671,""),"")</f>
        <v/>
      </c>
      <c r="H673" s="192" t="str">
        <f>IFERROR(IF(ForbCalc!E671&lt;&gt;"",ForbCalc!E671,""),"")</f>
        <v/>
      </c>
    </row>
    <row r="674" spans="2:8" s="1" customFormat="1" x14ac:dyDescent="0.2">
      <c r="B674" s="174" t="str">
        <f>IFERROR(IF(ForbDraft!B687&lt;&gt;"",ForbDraft!B687,""),"")</f>
        <v/>
      </c>
      <c r="C674" s="189" t="str">
        <f>IFERROR(IF(ForbDraft!C687&lt;&gt;"",ForbDraft!C687,""),"")</f>
        <v/>
      </c>
      <c r="D674" s="135" t="str">
        <f>IFERROR(IF(ForbDraft!O687&lt;&gt;"",ForbDraft!O687,""),"")</f>
        <v/>
      </c>
      <c r="E674" s="190" t="str">
        <f>IFERROR(IF(ForbDraft!I687&lt;&gt;"",TEXT(ForbDraft!I687,"#,##0.00"),""),"")</f>
        <v/>
      </c>
      <c r="F674" s="191" t="str">
        <f>IFERROR(IF(ForbDraft!F687&lt;&gt;"",ForbDraft!F687,""),"")</f>
        <v/>
      </c>
      <c r="G674" s="135" t="str">
        <f>IFERROR(IF(ForbCalc!D672&lt;&gt;"",ForbCalc!D672,""),"")</f>
        <v/>
      </c>
      <c r="H674" s="192" t="str">
        <f>IFERROR(IF(ForbCalc!E672&lt;&gt;"",ForbCalc!E672,""),"")</f>
        <v/>
      </c>
    </row>
    <row r="675" spans="2:8" s="1" customFormat="1" x14ac:dyDescent="0.2">
      <c r="B675" s="174" t="str">
        <f>IFERROR(IF(ForbDraft!B688&lt;&gt;"",ForbDraft!B688,""),"")</f>
        <v/>
      </c>
      <c r="C675" s="189" t="str">
        <f>IFERROR(IF(ForbDraft!C688&lt;&gt;"",ForbDraft!C688,""),"")</f>
        <v/>
      </c>
      <c r="D675" s="135" t="str">
        <f>IFERROR(IF(ForbDraft!O688&lt;&gt;"",ForbDraft!O688,""),"")</f>
        <v/>
      </c>
      <c r="E675" s="190" t="str">
        <f>IFERROR(IF(ForbDraft!I688&lt;&gt;"",TEXT(ForbDraft!I688,"#,##0.00"),""),"")</f>
        <v/>
      </c>
      <c r="F675" s="191" t="str">
        <f>IFERROR(IF(ForbDraft!F688&lt;&gt;"",ForbDraft!F688,""),"")</f>
        <v/>
      </c>
      <c r="G675" s="135" t="str">
        <f>IFERROR(IF(ForbCalc!D673&lt;&gt;"",ForbCalc!D673,""),"")</f>
        <v/>
      </c>
      <c r="H675" s="192" t="str">
        <f>IFERROR(IF(ForbCalc!E673&lt;&gt;"",ForbCalc!E673,""),"")</f>
        <v/>
      </c>
    </row>
    <row r="676" spans="2:8" s="1" customFormat="1" x14ac:dyDescent="0.2">
      <c r="B676" s="174" t="str">
        <f>IFERROR(IF(ForbDraft!B689&lt;&gt;"",ForbDraft!B689,""),"")</f>
        <v/>
      </c>
      <c r="C676" s="189" t="str">
        <f>IFERROR(IF(ForbDraft!C689&lt;&gt;"",ForbDraft!C689,""),"")</f>
        <v/>
      </c>
      <c r="D676" s="135" t="str">
        <f>IFERROR(IF(ForbDraft!O689&lt;&gt;"",ForbDraft!O689,""),"")</f>
        <v/>
      </c>
      <c r="E676" s="190" t="str">
        <f>IFERROR(IF(ForbDraft!I689&lt;&gt;"",TEXT(ForbDraft!I689,"#,##0.00"),""),"")</f>
        <v/>
      </c>
      <c r="F676" s="191" t="str">
        <f>IFERROR(IF(ForbDraft!F689&lt;&gt;"",ForbDraft!F689,""),"")</f>
        <v/>
      </c>
      <c r="G676" s="135" t="str">
        <f>IFERROR(IF(ForbCalc!D674&lt;&gt;"",ForbCalc!D674,""),"")</f>
        <v/>
      </c>
      <c r="H676" s="192" t="str">
        <f>IFERROR(IF(ForbCalc!E674&lt;&gt;"",ForbCalc!E674,""),"")</f>
        <v/>
      </c>
    </row>
    <row r="677" spans="2:8" s="1" customFormat="1" x14ac:dyDescent="0.2">
      <c r="B677" s="174" t="str">
        <f>IFERROR(IF(ForbDraft!B690&lt;&gt;"",ForbDraft!B690,""),"")</f>
        <v/>
      </c>
      <c r="C677" s="189" t="str">
        <f>IFERROR(IF(ForbDraft!C690&lt;&gt;"",ForbDraft!C690,""),"")</f>
        <v/>
      </c>
      <c r="D677" s="135" t="str">
        <f>IFERROR(IF(ForbDraft!O690&lt;&gt;"",ForbDraft!O690,""),"")</f>
        <v/>
      </c>
      <c r="E677" s="190" t="str">
        <f>IFERROR(IF(ForbDraft!I690&lt;&gt;"",TEXT(ForbDraft!I690,"#,##0.00"),""),"")</f>
        <v/>
      </c>
      <c r="F677" s="191" t="str">
        <f>IFERROR(IF(ForbDraft!F690&lt;&gt;"",ForbDraft!F690,""),"")</f>
        <v/>
      </c>
      <c r="G677" s="135" t="str">
        <f>IFERROR(IF(ForbCalc!D675&lt;&gt;"",ForbCalc!D675,""),"")</f>
        <v/>
      </c>
      <c r="H677" s="192" t="str">
        <f>IFERROR(IF(ForbCalc!E675&lt;&gt;"",ForbCalc!E675,""),"")</f>
        <v/>
      </c>
    </row>
    <row r="678" spans="2:8" s="1" customFormat="1" x14ac:dyDescent="0.2">
      <c r="B678" s="174" t="str">
        <f>IFERROR(IF(ForbDraft!B691&lt;&gt;"",ForbDraft!B691,""),"")</f>
        <v/>
      </c>
      <c r="C678" s="189" t="str">
        <f>IFERROR(IF(ForbDraft!C691&lt;&gt;"",ForbDraft!C691,""),"")</f>
        <v/>
      </c>
      <c r="D678" s="135" t="str">
        <f>IFERROR(IF(ForbDraft!O691&lt;&gt;"",ForbDraft!O691,""),"")</f>
        <v/>
      </c>
      <c r="E678" s="190" t="str">
        <f>IFERROR(IF(ForbDraft!I691&lt;&gt;"",TEXT(ForbDraft!I691,"#,##0.00"),""),"")</f>
        <v/>
      </c>
      <c r="F678" s="191" t="str">
        <f>IFERROR(IF(ForbDraft!F691&lt;&gt;"",ForbDraft!F691,""),"")</f>
        <v/>
      </c>
      <c r="G678" s="135" t="str">
        <f>IFERROR(IF(ForbCalc!D676&lt;&gt;"",ForbCalc!D676,""),"")</f>
        <v/>
      </c>
      <c r="H678" s="192" t="str">
        <f>IFERROR(IF(ForbCalc!E676&lt;&gt;"",ForbCalc!E676,""),"")</f>
        <v/>
      </c>
    </row>
    <row r="679" spans="2:8" s="1" customFormat="1" x14ac:dyDescent="0.2">
      <c r="B679" s="174" t="str">
        <f>IFERROR(IF(ForbDraft!B692&lt;&gt;"",ForbDraft!B692,""),"")</f>
        <v/>
      </c>
      <c r="C679" s="189" t="str">
        <f>IFERROR(IF(ForbDraft!C692&lt;&gt;"",ForbDraft!C692,""),"")</f>
        <v/>
      </c>
      <c r="D679" s="135" t="str">
        <f>IFERROR(IF(ForbDraft!O692&lt;&gt;"",ForbDraft!O692,""),"")</f>
        <v/>
      </c>
      <c r="E679" s="190" t="str">
        <f>IFERROR(IF(ForbDraft!I692&lt;&gt;"",TEXT(ForbDraft!I692,"#,##0.00"),""),"")</f>
        <v/>
      </c>
      <c r="F679" s="191" t="str">
        <f>IFERROR(IF(ForbDraft!F692&lt;&gt;"",ForbDraft!F692,""),"")</f>
        <v/>
      </c>
      <c r="G679" s="135" t="str">
        <f>IFERROR(IF(ForbCalc!D677&lt;&gt;"",ForbCalc!D677,""),"")</f>
        <v/>
      </c>
      <c r="H679" s="192" t="str">
        <f>IFERROR(IF(ForbCalc!E677&lt;&gt;"",ForbCalc!E677,""),"")</f>
        <v/>
      </c>
    </row>
    <row r="680" spans="2:8" s="1" customFormat="1" x14ac:dyDescent="0.2">
      <c r="B680" s="174" t="str">
        <f>IFERROR(IF(ForbDraft!B693&lt;&gt;"",ForbDraft!B693,""),"")</f>
        <v/>
      </c>
      <c r="C680" s="189" t="str">
        <f>IFERROR(IF(ForbDraft!C693&lt;&gt;"",ForbDraft!C693,""),"")</f>
        <v/>
      </c>
      <c r="D680" s="135" t="str">
        <f>IFERROR(IF(ForbDraft!O693&lt;&gt;"",ForbDraft!O693,""),"")</f>
        <v/>
      </c>
      <c r="E680" s="190" t="str">
        <f>IFERROR(IF(ForbDraft!I693&lt;&gt;"",TEXT(ForbDraft!I693,"#,##0.00"),""),"")</f>
        <v/>
      </c>
      <c r="F680" s="191" t="str">
        <f>IFERROR(IF(ForbDraft!F693&lt;&gt;"",ForbDraft!F693,""),"")</f>
        <v/>
      </c>
      <c r="G680" s="135" t="str">
        <f>IFERROR(IF(ForbCalc!D678&lt;&gt;"",ForbCalc!D678,""),"")</f>
        <v/>
      </c>
      <c r="H680" s="192" t="str">
        <f>IFERROR(IF(ForbCalc!E678&lt;&gt;"",ForbCalc!E678,""),"")</f>
        <v/>
      </c>
    </row>
    <row r="681" spans="2:8" s="1" customFormat="1" x14ac:dyDescent="0.2">
      <c r="B681" s="174" t="str">
        <f>IFERROR(IF(ForbDraft!B694&lt;&gt;"",ForbDraft!B694,""),"")</f>
        <v/>
      </c>
      <c r="C681" s="189" t="str">
        <f>IFERROR(IF(ForbDraft!C694&lt;&gt;"",ForbDraft!C694,""),"")</f>
        <v/>
      </c>
      <c r="D681" s="135" t="str">
        <f>IFERROR(IF(ForbDraft!O694&lt;&gt;"",ForbDraft!O694,""),"")</f>
        <v/>
      </c>
      <c r="E681" s="190" t="str">
        <f>IFERROR(IF(ForbDraft!I694&lt;&gt;"",TEXT(ForbDraft!I694,"#,##0.00"),""),"")</f>
        <v/>
      </c>
      <c r="F681" s="191" t="str">
        <f>IFERROR(IF(ForbDraft!F694&lt;&gt;"",ForbDraft!F694,""),"")</f>
        <v/>
      </c>
      <c r="G681" s="135" t="str">
        <f>IFERROR(IF(ForbCalc!D679&lt;&gt;"",ForbCalc!D679,""),"")</f>
        <v/>
      </c>
      <c r="H681" s="192" t="str">
        <f>IFERROR(IF(ForbCalc!E679&lt;&gt;"",ForbCalc!E679,""),"")</f>
        <v/>
      </c>
    </row>
    <row r="682" spans="2:8" s="1" customFormat="1" x14ac:dyDescent="0.2">
      <c r="B682" s="174" t="str">
        <f>IFERROR(IF(ForbDraft!B695&lt;&gt;"",ForbDraft!B695,""),"")</f>
        <v/>
      </c>
      <c r="C682" s="189" t="str">
        <f>IFERROR(IF(ForbDraft!C695&lt;&gt;"",ForbDraft!C695,""),"")</f>
        <v/>
      </c>
      <c r="D682" s="135" t="str">
        <f>IFERROR(IF(ForbDraft!O695&lt;&gt;"",ForbDraft!O695,""),"")</f>
        <v/>
      </c>
      <c r="E682" s="190" t="str">
        <f>IFERROR(IF(ForbDraft!I695&lt;&gt;"",TEXT(ForbDraft!I695,"#,##0.00"),""),"")</f>
        <v/>
      </c>
      <c r="F682" s="191" t="str">
        <f>IFERROR(IF(ForbDraft!F695&lt;&gt;"",ForbDraft!F695,""),"")</f>
        <v/>
      </c>
      <c r="G682" s="135" t="str">
        <f>IFERROR(IF(ForbCalc!D680&lt;&gt;"",ForbCalc!D680,""),"")</f>
        <v/>
      </c>
      <c r="H682" s="192" t="str">
        <f>IFERROR(IF(ForbCalc!E680&lt;&gt;"",ForbCalc!E680,""),"")</f>
        <v/>
      </c>
    </row>
    <row r="683" spans="2:8" s="1" customFormat="1" x14ac:dyDescent="0.2">
      <c r="B683" s="174" t="str">
        <f>IFERROR(IF(ForbDraft!B696&lt;&gt;"",ForbDraft!B696,""),"")</f>
        <v/>
      </c>
      <c r="C683" s="189" t="str">
        <f>IFERROR(IF(ForbDraft!C696&lt;&gt;"",ForbDraft!C696,""),"")</f>
        <v/>
      </c>
      <c r="D683" s="135" t="str">
        <f>IFERROR(IF(ForbDraft!O696&lt;&gt;"",ForbDraft!O696,""),"")</f>
        <v/>
      </c>
      <c r="E683" s="190" t="str">
        <f>IFERROR(IF(ForbDraft!I696&lt;&gt;"",TEXT(ForbDraft!I696,"#,##0.00"),""),"")</f>
        <v/>
      </c>
      <c r="F683" s="191" t="str">
        <f>IFERROR(IF(ForbDraft!F696&lt;&gt;"",ForbDraft!F696,""),"")</f>
        <v/>
      </c>
      <c r="G683" s="135" t="str">
        <f>IFERROR(IF(ForbCalc!D681&lt;&gt;"",ForbCalc!D681,""),"")</f>
        <v/>
      </c>
      <c r="H683" s="192" t="str">
        <f>IFERROR(IF(ForbCalc!E681&lt;&gt;"",ForbCalc!E681,""),"")</f>
        <v/>
      </c>
    </row>
    <row r="684" spans="2:8" s="1" customFormat="1" x14ac:dyDescent="0.2">
      <c r="B684" s="174" t="str">
        <f>IFERROR(IF(ForbDraft!B697&lt;&gt;"",ForbDraft!B697,""),"")</f>
        <v/>
      </c>
      <c r="C684" s="189" t="str">
        <f>IFERROR(IF(ForbDraft!C697&lt;&gt;"",ForbDraft!C697,""),"")</f>
        <v/>
      </c>
      <c r="D684" s="135" t="str">
        <f>IFERROR(IF(ForbDraft!O697&lt;&gt;"",ForbDraft!O697,""),"")</f>
        <v/>
      </c>
      <c r="E684" s="190" t="str">
        <f>IFERROR(IF(ForbDraft!I697&lt;&gt;"",TEXT(ForbDraft!I697,"#,##0.00"),""),"")</f>
        <v/>
      </c>
      <c r="F684" s="191" t="str">
        <f>IFERROR(IF(ForbDraft!F697&lt;&gt;"",ForbDraft!F697,""),"")</f>
        <v/>
      </c>
      <c r="G684" s="135" t="str">
        <f>IFERROR(IF(ForbCalc!D682&lt;&gt;"",ForbCalc!D682,""),"")</f>
        <v/>
      </c>
      <c r="H684" s="192" t="str">
        <f>IFERROR(IF(ForbCalc!E682&lt;&gt;"",ForbCalc!E682,""),"")</f>
        <v/>
      </c>
    </row>
    <row r="685" spans="2:8" s="1" customFormat="1" x14ac:dyDescent="0.2">
      <c r="B685" s="174" t="str">
        <f>IFERROR(IF(ForbDraft!B698&lt;&gt;"",ForbDraft!B698,""),"")</f>
        <v/>
      </c>
      <c r="C685" s="189" t="str">
        <f>IFERROR(IF(ForbDraft!C698&lt;&gt;"",ForbDraft!C698,""),"")</f>
        <v/>
      </c>
      <c r="D685" s="135" t="str">
        <f>IFERROR(IF(ForbDraft!O698&lt;&gt;"",ForbDraft!O698,""),"")</f>
        <v/>
      </c>
      <c r="E685" s="190" t="str">
        <f>IFERROR(IF(ForbDraft!I698&lt;&gt;"",TEXT(ForbDraft!I698,"#,##0.00"),""),"")</f>
        <v/>
      </c>
      <c r="F685" s="191" t="str">
        <f>IFERROR(IF(ForbDraft!F698&lt;&gt;"",ForbDraft!F698,""),"")</f>
        <v/>
      </c>
      <c r="G685" s="135" t="str">
        <f>IFERROR(IF(ForbCalc!D683&lt;&gt;"",ForbCalc!D683,""),"")</f>
        <v/>
      </c>
      <c r="H685" s="192" t="str">
        <f>IFERROR(IF(ForbCalc!E683&lt;&gt;"",ForbCalc!E683,""),"")</f>
        <v/>
      </c>
    </row>
    <row r="686" spans="2:8" s="1" customFormat="1" x14ac:dyDescent="0.2">
      <c r="B686" s="174" t="str">
        <f>IFERROR(IF(ForbDraft!B699&lt;&gt;"",ForbDraft!B699,""),"")</f>
        <v/>
      </c>
      <c r="C686" s="189" t="str">
        <f>IFERROR(IF(ForbDraft!C699&lt;&gt;"",ForbDraft!C699,""),"")</f>
        <v/>
      </c>
      <c r="D686" s="135" t="str">
        <f>IFERROR(IF(ForbDraft!O699&lt;&gt;"",ForbDraft!O699,""),"")</f>
        <v/>
      </c>
      <c r="E686" s="190" t="str">
        <f>IFERROR(IF(ForbDraft!I699&lt;&gt;"",TEXT(ForbDraft!I699,"#,##0.00"),""),"")</f>
        <v/>
      </c>
      <c r="F686" s="191" t="str">
        <f>IFERROR(IF(ForbDraft!F699&lt;&gt;"",ForbDraft!F699,""),"")</f>
        <v/>
      </c>
      <c r="G686" s="135" t="str">
        <f>IFERROR(IF(ForbCalc!D684&lt;&gt;"",ForbCalc!D684,""),"")</f>
        <v/>
      </c>
      <c r="H686" s="192" t="str">
        <f>IFERROR(IF(ForbCalc!E684&lt;&gt;"",ForbCalc!E684,""),"")</f>
        <v/>
      </c>
    </row>
    <row r="687" spans="2:8" s="1" customFormat="1" x14ac:dyDescent="0.2">
      <c r="B687" s="174" t="str">
        <f>IFERROR(IF(ForbDraft!B700&lt;&gt;"",ForbDraft!B700,""),"")</f>
        <v/>
      </c>
      <c r="C687" s="189" t="str">
        <f>IFERROR(IF(ForbDraft!C700&lt;&gt;"",ForbDraft!C700,""),"")</f>
        <v/>
      </c>
      <c r="D687" s="135" t="str">
        <f>IFERROR(IF(ForbDraft!O700&lt;&gt;"",ForbDraft!O700,""),"")</f>
        <v/>
      </c>
      <c r="E687" s="190" t="str">
        <f>IFERROR(IF(ForbDraft!I700&lt;&gt;"",TEXT(ForbDraft!I700,"#,##0.00"),""),"")</f>
        <v/>
      </c>
      <c r="F687" s="191" t="str">
        <f>IFERROR(IF(ForbDraft!F700&lt;&gt;"",ForbDraft!F700,""),"")</f>
        <v/>
      </c>
      <c r="G687" s="135" t="str">
        <f>IFERROR(IF(ForbCalc!D685&lt;&gt;"",ForbCalc!D685,""),"")</f>
        <v/>
      </c>
      <c r="H687" s="192" t="str">
        <f>IFERROR(IF(ForbCalc!E685&lt;&gt;"",ForbCalc!E685,""),"")</f>
        <v/>
      </c>
    </row>
    <row r="688" spans="2:8" s="1" customFormat="1" x14ac:dyDescent="0.2">
      <c r="B688" s="174" t="str">
        <f>IFERROR(IF(ForbDraft!B701&lt;&gt;"",ForbDraft!B701,""),"")</f>
        <v/>
      </c>
      <c r="C688" s="189" t="str">
        <f>IFERROR(IF(ForbDraft!C701&lt;&gt;"",ForbDraft!C701,""),"")</f>
        <v/>
      </c>
      <c r="D688" s="135" t="str">
        <f>IFERROR(IF(ForbDraft!O701&lt;&gt;"",ForbDraft!O701,""),"")</f>
        <v/>
      </c>
      <c r="E688" s="190" t="str">
        <f>IFERROR(IF(ForbDraft!I701&lt;&gt;"",TEXT(ForbDraft!I701,"#,##0.00"),""),"")</f>
        <v/>
      </c>
      <c r="F688" s="191" t="str">
        <f>IFERROR(IF(ForbDraft!F701&lt;&gt;"",ForbDraft!F701,""),"")</f>
        <v/>
      </c>
      <c r="G688" s="135" t="str">
        <f>IFERROR(IF(ForbCalc!D686&lt;&gt;"",ForbCalc!D686,""),"")</f>
        <v/>
      </c>
      <c r="H688" s="192" t="str">
        <f>IFERROR(IF(ForbCalc!E686&lt;&gt;"",ForbCalc!E686,""),"")</f>
        <v/>
      </c>
    </row>
    <row r="689" spans="2:8" s="1" customFormat="1" x14ac:dyDescent="0.2">
      <c r="B689" s="174" t="str">
        <f>IFERROR(IF(ForbDraft!B702&lt;&gt;"",ForbDraft!B702,""),"")</f>
        <v/>
      </c>
      <c r="C689" s="189" t="str">
        <f>IFERROR(IF(ForbDraft!C702&lt;&gt;"",ForbDraft!C702,""),"")</f>
        <v/>
      </c>
      <c r="D689" s="135" t="str">
        <f>IFERROR(IF(ForbDraft!O702&lt;&gt;"",ForbDraft!O702,""),"")</f>
        <v/>
      </c>
      <c r="E689" s="190" t="str">
        <f>IFERROR(IF(ForbDraft!I702&lt;&gt;"",TEXT(ForbDraft!I702,"#,##0.00"),""),"")</f>
        <v/>
      </c>
      <c r="F689" s="191" t="str">
        <f>IFERROR(IF(ForbDraft!F702&lt;&gt;"",ForbDraft!F702,""),"")</f>
        <v/>
      </c>
      <c r="G689" s="135" t="str">
        <f>IFERROR(IF(ForbCalc!D687&lt;&gt;"",ForbCalc!D687,""),"")</f>
        <v/>
      </c>
      <c r="H689" s="192" t="str">
        <f>IFERROR(IF(ForbCalc!E687&lt;&gt;"",ForbCalc!E687,""),"")</f>
        <v/>
      </c>
    </row>
    <row r="690" spans="2:8" s="1" customFormat="1" x14ac:dyDescent="0.2">
      <c r="B690" s="174" t="str">
        <f>IFERROR(IF(ForbDraft!B703&lt;&gt;"",ForbDraft!B703,""),"")</f>
        <v/>
      </c>
      <c r="C690" s="189" t="str">
        <f>IFERROR(IF(ForbDraft!C703&lt;&gt;"",ForbDraft!C703,""),"")</f>
        <v/>
      </c>
      <c r="D690" s="135" t="str">
        <f>IFERROR(IF(ForbDraft!O703&lt;&gt;"",ForbDraft!O703,""),"")</f>
        <v/>
      </c>
      <c r="E690" s="190" t="str">
        <f>IFERROR(IF(ForbDraft!I703&lt;&gt;"",TEXT(ForbDraft!I703,"#,##0.00"),""),"")</f>
        <v/>
      </c>
      <c r="F690" s="191" t="str">
        <f>IFERROR(IF(ForbDraft!F703&lt;&gt;"",ForbDraft!F703,""),"")</f>
        <v/>
      </c>
      <c r="G690" s="135" t="str">
        <f>IFERROR(IF(ForbCalc!D688&lt;&gt;"",ForbCalc!D688,""),"")</f>
        <v/>
      </c>
      <c r="H690" s="192" t="str">
        <f>IFERROR(IF(ForbCalc!E688&lt;&gt;"",ForbCalc!E688,""),"")</f>
        <v/>
      </c>
    </row>
    <row r="691" spans="2:8" s="1" customFormat="1" x14ac:dyDescent="0.2">
      <c r="B691" s="174" t="str">
        <f>IFERROR(IF(ForbDraft!B704&lt;&gt;"",ForbDraft!B704,""),"")</f>
        <v/>
      </c>
      <c r="C691" s="189" t="str">
        <f>IFERROR(IF(ForbDraft!C704&lt;&gt;"",ForbDraft!C704,""),"")</f>
        <v/>
      </c>
      <c r="D691" s="135" t="str">
        <f>IFERROR(IF(ForbDraft!O704&lt;&gt;"",ForbDraft!O704,""),"")</f>
        <v/>
      </c>
      <c r="E691" s="190" t="str">
        <f>IFERROR(IF(ForbDraft!I704&lt;&gt;"",TEXT(ForbDraft!I704,"#,##0.00"),""),"")</f>
        <v/>
      </c>
      <c r="F691" s="191" t="str">
        <f>IFERROR(IF(ForbDraft!F704&lt;&gt;"",ForbDraft!F704,""),"")</f>
        <v/>
      </c>
      <c r="G691" s="135" t="str">
        <f>IFERROR(IF(ForbCalc!D689&lt;&gt;"",ForbCalc!D689,""),"")</f>
        <v/>
      </c>
      <c r="H691" s="192" t="str">
        <f>IFERROR(IF(ForbCalc!E689&lt;&gt;"",ForbCalc!E689,""),"")</f>
        <v/>
      </c>
    </row>
    <row r="692" spans="2:8" s="1" customFormat="1" x14ac:dyDescent="0.2">
      <c r="B692" s="174" t="str">
        <f>IFERROR(IF(ForbDraft!B705&lt;&gt;"",ForbDraft!B705,""),"")</f>
        <v/>
      </c>
      <c r="C692" s="189" t="str">
        <f>IFERROR(IF(ForbDraft!C705&lt;&gt;"",ForbDraft!C705,""),"")</f>
        <v/>
      </c>
      <c r="D692" s="135" t="str">
        <f>IFERROR(IF(ForbDraft!O705&lt;&gt;"",ForbDraft!O705,""),"")</f>
        <v/>
      </c>
      <c r="E692" s="190" t="str">
        <f>IFERROR(IF(ForbDraft!I705&lt;&gt;"",TEXT(ForbDraft!I705,"#,##0.00"),""),"")</f>
        <v/>
      </c>
      <c r="F692" s="191" t="str">
        <f>IFERROR(IF(ForbDraft!F705&lt;&gt;"",ForbDraft!F705,""),"")</f>
        <v/>
      </c>
      <c r="G692" s="135" t="str">
        <f>IFERROR(IF(ForbCalc!D690&lt;&gt;"",ForbCalc!D690,""),"")</f>
        <v/>
      </c>
      <c r="H692" s="192" t="str">
        <f>IFERROR(IF(ForbCalc!E690&lt;&gt;"",ForbCalc!E690,""),"")</f>
        <v/>
      </c>
    </row>
    <row r="693" spans="2:8" s="1" customFormat="1" x14ac:dyDescent="0.2">
      <c r="B693" s="174" t="str">
        <f>IFERROR(IF(ForbDraft!B706&lt;&gt;"",ForbDraft!B706,""),"")</f>
        <v/>
      </c>
      <c r="C693" s="189" t="str">
        <f>IFERROR(IF(ForbDraft!C706&lt;&gt;"",ForbDraft!C706,""),"")</f>
        <v/>
      </c>
      <c r="D693" s="135" t="str">
        <f>IFERROR(IF(ForbDraft!O706&lt;&gt;"",ForbDraft!O706,""),"")</f>
        <v/>
      </c>
      <c r="E693" s="190" t="str">
        <f>IFERROR(IF(ForbDraft!I706&lt;&gt;"",TEXT(ForbDraft!I706,"#,##0.00"),""),"")</f>
        <v/>
      </c>
      <c r="F693" s="191" t="str">
        <f>IFERROR(IF(ForbDraft!F706&lt;&gt;"",ForbDraft!F706,""),"")</f>
        <v/>
      </c>
      <c r="G693" s="135" t="str">
        <f>IFERROR(IF(ForbCalc!D691&lt;&gt;"",ForbCalc!D691,""),"")</f>
        <v/>
      </c>
      <c r="H693" s="192" t="str">
        <f>IFERROR(IF(ForbCalc!E691&lt;&gt;"",ForbCalc!E691,""),"")</f>
        <v/>
      </c>
    </row>
    <row r="694" spans="2:8" s="1" customFormat="1" x14ac:dyDescent="0.2">
      <c r="B694" s="174" t="str">
        <f>IFERROR(IF(ForbDraft!B707&lt;&gt;"",ForbDraft!B707,""),"")</f>
        <v/>
      </c>
      <c r="C694" s="189" t="str">
        <f>IFERROR(IF(ForbDraft!C707&lt;&gt;"",ForbDraft!C707,""),"")</f>
        <v/>
      </c>
      <c r="D694" s="135" t="str">
        <f>IFERROR(IF(ForbDraft!O707&lt;&gt;"",ForbDraft!O707,""),"")</f>
        <v/>
      </c>
      <c r="E694" s="190" t="str">
        <f>IFERROR(IF(ForbDraft!I707&lt;&gt;"",TEXT(ForbDraft!I707,"#,##0.00"),""),"")</f>
        <v/>
      </c>
      <c r="F694" s="191" t="str">
        <f>IFERROR(IF(ForbDraft!F707&lt;&gt;"",ForbDraft!F707,""),"")</f>
        <v/>
      </c>
      <c r="G694" s="135" t="str">
        <f>IFERROR(IF(ForbCalc!D692&lt;&gt;"",ForbCalc!D692,""),"")</f>
        <v/>
      </c>
      <c r="H694" s="192" t="str">
        <f>IFERROR(IF(ForbCalc!E692&lt;&gt;"",ForbCalc!E692,""),"")</f>
        <v/>
      </c>
    </row>
    <row r="695" spans="2:8" s="1" customFormat="1" x14ac:dyDescent="0.2">
      <c r="B695" s="174" t="str">
        <f>IFERROR(IF(ForbDraft!B708&lt;&gt;"",ForbDraft!B708,""),"")</f>
        <v/>
      </c>
      <c r="C695" s="189" t="str">
        <f>IFERROR(IF(ForbDraft!C708&lt;&gt;"",ForbDraft!C708,""),"")</f>
        <v/>
      </c>
      <c r="D695" s="135" t="str">
        <f>IFERROR(IF(ForbDraft!O708&lt;&gt;"",ForbDraft!O708,""),"")</f>
        <v/>
      </c>
      <c r="E695" s="190" t="str">
        <f>IFERROR(IF(ForbDraft!I708&lt;&gt;"",TEXT(ForbDraft!I708,"#,##0.00"),""),"")</f>
        <v/>
      </c>
      <c r="F695" s="191" t="str">
        <f>IFERROR(IF(ForbDraft!F708&lt;&gt;"",ForbDraft!F708,""),"")</f>
        <v/>
      </c>
      <c r="G695" s="135" t="str">
        <f>IFERROR(IF(ForbCalc!D693&lt;&gt;"",ForbCalc!D693,""),"")</f>
        <v/>
      </c>
      <c r="H695" s="192" t="str">
        <f>IFERROR(IF(ForbCalc!E693&lt;&gt;"",ForbCalc!E693,""),"")</f>
        <v/>
      </c>
    </row>
    <row r="696" spans="2:8" s="1" customFormat="1" x14ac:dyDescent="0.2">
      <c r="B696" s="174" t="str">
        <f>IFERROR(IF(ForbDraft!B709&lt;&gt;"",ForbDraft!B709,""),"")</f>
        <v/>
      </c>
      <c r="C696" s="189" t="str">
        <f>IFERROR(IF(ForbDraft!C709&lt;&gt;"",ForbDraft!C709,""),"")</f>
        <v/>
      </c>
      <c r="D696" s="135" t="str">
        <f>IFERROR(IF(ForbDraft!O709&lt;&gt;"",ForbDraft!O709,""),"")</f>
        <v/>
      </c>
      <c r="E696" s="190" t="str">
        <f>IFERROR(IF(ForbDraft!I709&lt;&gt;"",TEXT(ForbDraft!I709,"#,##0.00"),""),"")</f>
        <v/>
      </c>
      <c r="F696" s="191" t="str">
        <f>IFERROR(IF(ForbDraft!F709&lt;&gt;"",ForbDraft!F709,""),"")</f>
        <v/>
      </c>
      <c r="G696" s="135" t="str">
        <f>IFERROR(IF(ForbCalc!D694&lt;&gt;"",ForbCalc!D694,""),"")</f>
        <v/>
      </c>
      <c r="H696" s="192" t="str">
        <f>IFERROR(IF(ForbCalc!E694&lt;&gt;"",ForbCalc!E694,""),"")</f>
        <v/>
      </c>
    </row>
    <row r="697" spans="2:8" s="1" customFormat="1" x14ac:dyDescent="0.2">
      <c r="B697" s="174" t="str">
        <f>IFERROR(IF(ForbDraft!B710&lt;&gt;"",ForbDraft!B710,""),"")</f>
        <v/>
      </c>
      <c r="C697" s="189" t="str">
        <f>IFERROR(IF(ForbDraft!C710&lt;&gt;"",ForbDraft!C710,""),"")</f>
        <v/>
      </c>
      <c r="D697" s="135" t="str">
        <f>IFERROR(IF(ForbDraft!O710&lt;&gt;"",ForbDraft!O710,""),"")</f>
        <v/>
      </c>
      <c r="E697" s="190" t="str">
        <f>IFERROR(IF(ForbDraft!I710&lt;&gt;"",TEXT(ForbDraft!I710,"#,##0.00"),""),"")</f>
        <v/>
      </c>
      <c r="F697" s="191" t="str">
        <f>IFERROR(IF(ForbDraft!F710&lt;&gt;"",ForbDraft!F710,""),"")</f>
        <v/>
      </c>
      <c r="G697" s="135" t="str">
        <f>IFERROR(IF(ForbCalc!D695&lt;&gt;"",ForbCalc!D695,""),"")</f>
        <v/>
      </c>
      <c r="H697" s="192" t="str">
        <f>IFERROR(IF(ForbCalc!E695&lt;&gt;"",ForbCalc!E695,""),"")</f>
        <v/>
      </c>
    </row>
    <row r="698" spans="2:8" s="1" customFormat="1" x14ac:dyDescent="0.2">
      <c r="B698" s="174" t="str">
        <f>IFERROR(IF(ForbDraft!B711&lt;&gt;"",ForbDraft!B711,""),"")</f>
        <v/>
      </c>
      <c r="C698" s="189" t="str">
        <f>IFERROR(IF(ForbDraft!C711&lt;&gt;"",ForbDraft!C711,""),"")</f>
        <v/>
      </c>
      <c r="D698" s="135" t="str">
        <f>IFERROR(IF(ForbDraft!O711&lt;&gt;"",ForbDraft!O711,""),"")</f>
        <v/>
      </c>
      <c r="E698" s="190" t="str">
        <f>IFERROR(IF(ForbDraft!I711&lt;&gt;"",TEXT(ForbDraft!I711,"#,##0.00"),""),"")</f>
        <v/>
      </c>
      <c r="F698" s="191" t="str">
        <f>IFERROR(IF(ForbDraft!F711&lt;&gt;"",ForbDraft!F711,""),"")</f>
        <v/>
      </c>
      <c r="G698" s="135" t="str">
        <f>IFERROR(IF(ForbCalc!D696&lt;&gt;"",ForbCalc!D696,""),"")</f>
        <v/>
      </c>
      <c r="H698" s="192" t="str">
        <f>IFERROR(IF(ForbCalc!E696&lt;&gt;"",ForbCalc!E696,""),"")</f>
        <v/>
      </c>
    </row>
    <row r="699" spans="2:8" s="1" customFormat="1" x14ac:dyDescent="0.2">
      <c r="B699" s="174" t="str">
        <f>IFERROR(IF(ForbDraft!B712&lt;&gt;"",ForbDraft!B712,""),"")</f>
        <v/>
      </c>
      <c r="C699" s="189" t="str">
        <f>IFERROR(IF(ForbDraft!C712&lt;&gt;"",ForbDraft!C712,""),"")</f>
        <v/>
      </c>
      <c r="D699" s="135" t="str">
        <f>IFERROR(IF(ForbDraft!O712&lt;&gt;"",ForbDraft!O712,""),"")</f>
        <v/>
      </c>
      <c r="E699" s="190" t="str">
        <f>IFERROR(IF(ForbDraft!I712&lt;&gt;"",TEXT(ForbDraft!I712,"#,##0.00"),""),"")</f>
        <v/>
      </c>
      <c r="F699" s="191" t="str">
        <f>IFERROR(IF(ForbDraft!F712&lt;&gt;"",ForbDraft!F712,""),"")</f>
        <v/>
      </c>
      <c r="G699" s="135" t="str">
        <f>IFERROR(IF(ForbCalc!D697&lt;&gt;"",ForbCalc!D697,""),"")</f>
        <v/>
      </c>
      <c r="H699" s="192" t="str">
        <f>IFERROR(IF(ForbCalc!E697&lt;&gt;"",ForbCalc!E697,""),"")</f>
        <v/>
      </c>
    </row>
    <row r="700" spans="2:8" s="1" customFormat="1" x14ac:dyDescent="0.2">
      <c r="B700" s="174" t="str">
        <f>IFERROR(IF(ForbDraft!B713&lt;&gt;"",ForbDraft!B713,""),"")</f>
        <v/>
      </c>
      <c r="C700" s="189" t="str">
        <f>IFERROR(IF(ForbDraft!C713&lt;&gt;"",ForbDraft!C713,""),"")</f>
        <v/>
      </c>
      <c r="D700" s="135" t="str">
        <f>IFERROR(IF(ForbDraft!O713&lt;&gt;"",ForbDraft!O713,""),"")</f>
        <v/>
      </c>
      <c r="E700" s="190" t="str">
        <f>IFERROR(IF(ForbDraft!I713&lt;&gt;"",TEXT(ForbDraft!I713,"#,##0.00"),""),"")</f>
        <v/>
      </c>
      <c r="F700" s="191" t="str">
        <f>IFERROR(IF(ForbDraft!F713&lt;&gt;"",ForbDraft!F713,""),"")</f>
        <v/>
      </c>
      <c r="G700" s="135" t="str">
        <f>IFERROR(IF(ForbCalc!D698&lt;&gt;"",ForbCalc!D698,""),"")</f>
        <v/>
      </c>
      <c r="H700" s="192" t="str">
        <f>IFERROR(IF(ForbCalc!E698&lt;&gt;"",ForbCalc!E698,""),"")</f>
        <v/>
      </c>
    </row>
    <row r="701" spans="2:8" s="1" customFormat="1" x14ac:dyDescent="0.2">
      <c r="B701" s="174" t="str">
        <f>IFERROR(IF(ForbDraft!B714&lt;&gt;"",ForbDraft!B714,""),"")</f>
        <v/>
      </c>
      <c r="C701" s="189" t="str">
        <f>IFERROR(IF(ForbDraft!C714&lt;&gt;"",ForbDraft!C714,""),"")</f>
        <v/>
      </c>
      <c r="D701" s="135" t="str">
        <f>IFERROR(IF(ForbDraft!O714&lt;&gt;"",ForbDraft!O714,""),"")</f>
        <v/>
      </c>
      <c r="E701" s="190" t="str">
        <f>IFERROR(IF(ForbDraft!I714&lt;&gt;"",TEXT(ForbDraft!I714,"#,##0.00"),""),"")</f>
        <v/>
      </c>
      <c r="F701" s="191" t="str">
        <f>IFERROR(IF(ForbDraft!F714&lt;&gt;"",ForbDraft!F714,""),"")</f>
        <v/>
      </c>
      <c r="G701" s="135" t="str">
        <f>IFERROR(IF(ForbCalc!D699&lt;&gt;"",ForbCalc!D699,""),"")</f>
        <v/>
      </c>
      <c r="H701" s="192" t="str">
        <f>IFERROR(IF(ForbCalc!E699&lt;&gt;"",ForbCalc!E699,""),"")</f>
        <v/>
      </c>
    </row>
    <row r="702" spans="2:8" s="1" customFormat="1" x14ac:dyDescent="0.2">
      <c r="B702" s="174" t="str">
        <f>IFERROR(IF(ForbDraft!B715&lt;&gt;"",ForbDraft!B715,""),"")</f>
        <v/>
      </c>
      <c r="C702" s="189" t="str">
        <f>IFERROR(IF(ForbDraft!C715&lt;&gt;"",ForbDraft!C715,""),"")</f>
        <v/>
      </c>
      <c r="D702" s="135" t="str">
        <f>IFERROR(IF(ForbDraft!O715&lt;&gt;"",ForbDraft!O715,""),"")</f>
        <v/>
      </c>
      <c r="E702" s="190" t="str">
        <f>IFERROR(IF(ForbDraft!I715&lt;&gt;"",TEXT(ForbDraft!I715,"#,##0.00"),""),"")</f>
        <v/>
      </c>
      <c r="F702" s="191" t="str">
        <f>IFERROR(IF(ForbDraft!F715&lt;&gt;"",ForbDraft!F715,""),"")</f>
        <v/>
      </c>
      <c r="G702" s="135" t="str">
        <f>IFERROR(IF(ForbCalc!D700&lt;&gt;"",ForbCalc!D700,""),"")</f>
        <v/>
      </c>
      <c r="H702" s="192" t="str">
        <f>IFERROR(IF(ForbCalc!E700&lt;&gt;"",ForbCalc!E700,""),"")</f>
        <v/>
      </c>
    </row>
    <row r="703" spans="2:8" s="1" customFormat="1" x14ac:dyDescent="0.2">
      <c r="B703" s="174" t="str">
        <f>IFERROR(IF(ForbDraft!B716&lt;&gt;"",ForbDraft!B716,""),"")</f>
        <v/>
      </c>
      <c r="C703" s="189" t="str">
        <f>IFERROR(IF(ForbDraft!C716&lt;&gt;"",ForbDraft!C716,""),"")</f>
        <v/>
      </c>
      <c r="D703" s="135" t="str">
        <f>IFERROR(IF(ForbDraft!O716&lt;&gt;"",ForbDraft!O716,""),"")</f>
        <v/>
      </c>
      <c r="E703" s="190" t="str">
        <f>IFERROR(IF(ForbDraft!I716&lt;&gt;"",TEXT(ForbDraft!I716,"#,##0.00"),""),"")</f>
        <v/>
      </c>
      <c r="F703" s="191" t="str">
        <f>IFERROR(IF(ForbDraft!F716&lt;&gt;"",ForbDraft!F716,""),"")</f>
        <v/>
      </c>
      <c r="G703" s="135" t="str">
        <f>IFERROR(IF(ForbCalc!D701&lt;&gt;"",ForbCalc!D701,""),"")</f>
        <v/>
      </c>
      <c r="H703" s="192" t="str">
        <f>IFERROR(IF(ForbCalc!E701&lt;&gt;"",ForbCalc!E701,""),"")</f>
        <v/>
      </c>
    </row>
    <row r="704" spans="2:8" s="1" customFormat="1" x14ac:dyDescent="0.2">
      <c r="B704" s="174" t="str">
        <f>IFERROR(IF(ForbDraft!B717&lt;&gt;"",ForbDraft!B717,""),"")</f>
        <v/>
      </c>
      <c r="C704" s="189" t="str">
        <f>IFERROR(IF(ForbDraft!C717&lt;&gt;"",ForbDraft!C717,""),"")</f>
        <v/>
      </c>
      <c r="D704" s="135" t="str">
        <f>IFERROR(IF(ForbDraft!O717&lt;&gt;"",ForbDraft!O717,""),"")</f>
        <v/>
      </c>
      <c r="E704" s="190" t="str">
        <f>IFERROR(IF(ForbDraft!I717&lt;&gt;"",TEXT(ForbDraft!I717,"#,##0.00"),""),"")</f>
        <v/>
      </c>
      <c r="F704" s="191" t="str">
        <f>IFERROR(IF(ForbDraft!F717&lt;&gt;"",ForbDraft!F717,""),"")</f>
        <v/>
      </c>
      <c r="G704" s="135" t="str">
        <f>IFERROR(IF(ForbCalc!D702&lt;&gt;"",ForbCalc!D702,""),"")</f>
        <v/>
      </c>
      <c r="H704" s="192" t="str">
        <f>IFERROR(IF(ForbCalc!E702&lt;&gt;"",ForbCalc!E702,""),"")</f>
        <v/>
      </c>
    </row>
    <row r="705" spans="2:8" s="1" customFormat="1" x14ac:dyDescent="0.2">
      <c r="B705" s="174" t="str">
        <f>IFERROR(IF(ForbDraft!B718&lt;&gt;"",ForbDraft!B718,""),"")</f>
        <v/>
      </c>
      <c r="C705" s="189" t="str">
        <f>IFERROR(IF(ForbDraft!C718&lt;&gt;"",ForbDraft!C718,""),"")</f>
        <v/>
      </c>
      <c r="D705" s="135" t="str">
        <f>IFERROR(IF(ForbDraft!O718&lt;&gt;"",ForbDraft!O718,""),"")</f>
        <v/>
      </c>
      <c r="E705" s="190" t="str">
        <f>IFERROR(IF(ForbDraft!I718&lt;&gt;"",TEXT(ForbDraft!I718,"#,##0.00"),""),"")</f>
        <v/>
      </c>
      <c r="F705" s="191" t="str">
        <f>IFERROR(IF(ForbDraft!F718&lt;&gt;"",ForbDraft!F718,""),"")</f>
        <v/>
      </c>
      <c r="G705" s="135" t="str">
        <f>IFERROR(IF(ForbCalc!D703&lt;&gt;"",ForbCalc!D703,""),"")</f>
        <v/>
      </c>
      <c r="H705" s="192" t="str">
        <f>IFERROR(IF(ForbCalc!E703&lt;&gt;"",ForbCalc!E703,""),"")</f>
        <v/>
      </c>
    </row>
    <row r="706" spans="2:8" s="1" customFormat="1" x14ac:dyDescent="0.2">
      <c r="B706" s="174" t="str">
        <f>IFERROR(IF(ForbDraft!B719&lt;&gt;"",ForbDraft!B719,""),"")</f>
        <v/>
      </c>
      <c r="C706" s="189" t="str">
        <f>IFERROR(IF(ForbDraft!C719&lt;&gt;"",ForbDraft!C719,""),"")</f>
        <v/>
      </c>
      <c r="D706" s="135" t="str">
        <f>IFERROR(IF(ForbDraft!O719&lt;&gt;"",ForbDraft!O719,""),"")</f>
        <v/>
      </c>
      <c r="E706" s="190" t="str">
        <f>IFERROR(IF(ForbDraft!I719&lt;&gt;"",TEXT(ForbDraft!I719,"#,##0.00"),""),"")</f>
        <v/>
      </c>
      <c r="F706" s="191" t="str">
        <f>IFERROR(IF(ForbDraft!F719&lt;&gt;"",ForbDraft!F719,""),"")</f>
        <v/>
      </c>
      <c r="G706" s="135" t="str">
        <f>IFERROR(IF(ForbCalc!D704&lt;&gt;"",ForbCalc!D704,""),"")</f>
        <v/>
      </c>
      <c r="H706" s="192" t="str">
        <f>IFERROR(IF(ForbCalc!E704&lt;&gt;"",ForbCalc!E704,""),"")</f>
        <v/>
      </c>
    </row>
    <row r="707" spans="2:8" s="1" customFormat="1" x14ac:dyDescent="0.2">
      <c r="B707" s="174" t="str">
        <f>IFERROR(IF(ForbDraft!B720&lt;&gt;"",ForbDraft!B720,""),"")</f>
        <v/>
      </c>
      <c r="C707" s="189" t="str">
        <f>IFERROR(IF(ForbDraft!C720&lt;&gt;"",ForbDraft!C720,""),"")</f>
        <v/>
      </c>
      <c r="D707" s="135" t="str">
        <f>IFERROR(IF(ForbDraft!O720&lt;&gt;"",ForbDraft!O720,""),"")</f>
        <v/>
      </c>
      <c r="E707" s="190" t="str">
        <f>IFERROR(IF(ForbDraft!I720&lt;&gt;"",TEXT(ForbDraft!I720,"#,##0.00"),""),"")</f>
        <v/>
      </c>
      <c r="F707" s="191" t="str">
        <f>IFERROR(IF(ForbDraft!F720&lt;&gt;"",ForbDraft!F720,""),"")</f>
        <v/>
      </c>
      <c r="G707" s="135" t="str">
        <f>IFERROR(IF(ForbCalc!D705&lt;&gt;"",ForbCalc!D705,""),"")</f>
        <v/>
      </c>
      <c r="H707" s="192" t="str">
        <f>IFERROR(IF(ForbCalc!E705&lt;&gt;"",ForbCalc!E705,""),"")</f>
        <v/>
      </c>
    </row>
    <row r="708" spans="2:8" s="1" customFormat="1" x14ac:dyDescent="0.2">
      <c r="B708" s="174" t="str">
        <f>IFERROR(IF(ForbDraft!B721&lt;&gt;"",ForbDraft!B721,""),"")</f>
        <v/>
      </c>
      <c r="C708" s="189" t="str">
        <f>IFERROR(IF(ForbDraft!C721&lt;&gt;"",ForbDraft!C721,""),"")</f>
        <v/>
      </c>
      <c r="D708" s="135" t="str">
        <f>IFERROR(IF(ForbDraft!O721&lt;&gt;"",ForbDraft!O721,""),"")</f>
        <v/>
      </c>
      <c r="E708" s="190" t="str">
        <f>IFERROR(IF(ForbDraft!I721&lt;&gt;"",TEXT(ForbDraft!I721,"#,##0.00"),""),"")</f>
        <v/>
      </c>
      <c r="F708" s="191" t="str">
        <f>IFERROR(IF(ForbDraft!F721&lt;&gt;"",ForbDraft!F721,""),"")</f>
        <v/>
      </c>
      <c r="G708" s="135" t="str">
        <f>IFERROR(IF(ForbCalc!D706&lt;&gt;"",ForbCalc!D706,""),"")</f>
        <v/>
      </c>
      <c r="H708" s="192" t="str">
        <f>IFERROR(IF(ForbCalc!E706&lt;&gt;"",ForbCalc!E706,""),"")</f>
        <v/>
      </c>
    </row>
    <row r="709" spans="2:8" s="1" customFormat="1" x14ac:dyDescent="0.2">
      <c r="B709" s="174" t="str">
        <f>IFERROR(IF(ForbDraft!B722&lt;&gt;"",ForbDraft!B722,""),"")</f>
        <v/>
      </c>
      <c r="C709" s="189" t="str">
        <f>IFERROR(IF(ForbDraft!C722&lt;&gt;"",ForbDraft!C722,""),"")</f>
        <v/>
      </c>
      <c r="D709" s="135" t="str">
        <f>IFERROR(IF(ForbDraft!O722&lt;&gt;"",ForbDraft!O722,""),"")</f>
        <v/>
      </c>
      <c r="E709" s="190" t="str">
        <f>IFERROR(IF(ForbDraft!I722&lt;&gt;"",TEXT(ForbDraft!I722,"#,##0.00"),""),"")</f>
        <v/>
      </c>
      <c r="F709" s="191" t="str">
        <f>IFERROR(IF(ForbDraft!F722&lt;&gt;"",ForbDraft!F722,""),"")</f>
        <v/>
      </c>
      <c r="G709" s="135" t="str">
        <f>IFERROR(IF(ForbCalc!D707&lt;&gt;"",ForbCalc!D707,""),"")</f>
        <v/>
      </c>
      <c r="H709" s="192" t="str">
        <f>IFERROR(IF(ForbCalc!E707&lt;&gt;"",ForbCalc!E707,""),"")</f>
        <v/>
      </c>
    </row>
    <row r="710" spans="2:8" s="1" customFormat="1" x14ac:dyDescent="0.2">
      <c r="B710" s="174" t="str">
        <f>IFERROR(IF(ForbDraft!B723&lt;&gt;"",ForbDraft!B723,""),"")</f>
        <v/>
      </c>
      <c r="C710" s="189" t="str">
        <f>IFERROR(IF(ForbDraft!C723&lt;&gt;"",ForbDraft!C723,""),"")</f>
        <v/>
      </c>
      <c r="D710" s="135" t="str">
        <f>IFERROR(IF(ForbDraft!O723&lt;&gt;"",ForbDraft!O723,""),"")</f>
        <v/>
      </c>
      <c r="E710" s="190" t="str">
        <f>IFERROR(IF(ForbDraft!I723&lt;&gt;"",TEXT(ForbDraft!I723,"#,##0.00"),""),"")</f>
        <v/>
      </c>
      <c r="F710" s="191" t="str">
        <f>IFERROR(IF(ForbDraft!F723&lt;&gt;"",ForbDraft!F723,""),"")</f>
        <v/>
      </c>
      <c r="G710" s="135" t="str">
        <f>IFERROR(IF(ForbCalc!D708&lt;&gt;"",ForbCalc!D708,""),"")</f>
        <v/>
      </c>
      <c r="H710" s="192" t="str">
        <f>IFERROR(IF(ForbCalc!E708&lt;&gt;"",ForbCalc!E708,""),"")</f>
        <v/>
      </c>
    </row>
    <row r="711" spans="2:8" s="1" customFormat="1" x14ac:dyDescent="0.2">
      <c r="B711" s="174" t="str">
        <f>IFERROR(IF(ForbDraft!B724&lt;&gt;"",ForbDraft!B724,""),"")</f>
        <v/>
      </c>
      <c r="C711" s="189" t="str">
        <f>IFERROR(IF(ForbDraft!C724&lt;&gt;"",ForbDraft!C724,""),"")</f>
        <v/>
      </c>
      <c r="D711" s="135" t="str">
        <f>IFERROR(IF(ForbDraft!O724&lt;&gt;"",ForbDraft!O724,""),"")</f>
        <v/>
      </c>
      <c r="E711" s="190" t="str">
        <f>IFERROR(IF(ForbDraft!I724&lt;&gt;"",TEXT(ForbDraft!I724,"#,##0.00"),""),"")</f>
        <v/>
      </c>
      <c r="F711" s="191" t="str">
        <f>IFERROR(IF(ForbDraft!F724&lt;&gt;"",ForbDraft!F724,""),"")</f>
        <v/>
      </c>
      <c r="G711" s="135" t="str">
        <f>IFERROR(IF(ForbCalc!D709&lt;&gt;"",ForbCalc!D709,""),"")</f>
        <v/>
      </c>
      <c r="H711" s="192" t="str">
        <f>IFERROR(IF(ForbCalc!E709&lt;&gt;"",ForbCalc!E709,""),"")</f>
        <v/>
      </c>
    </row>
    <row r="712" spans="2:8" s="1" customFormat="1" x14ac:dyDescent="0.2">
      <c r="B712" s="174" t="str">
        <f>IFERROR(IF(ForbDraft!B725&lt;&gt;"",ForbDraft!B725,""),"")</f>
        <v/>
      </c>
      <c r="C712" s="189" t="str">
        <f>IFERROR(IF(ForbDraft!C725&lt;&gt;"",ForbDraft!C725,""),"")</f>
        <v/>
      </c>
      <c r="D712" s="135" t="str">
        <f>IFERROR(IF(ForbDraft!O725&lt;&gt;"",ForbDraft!O725,""),"")</f>
        <v/>
      </c>
      <c r="E712" s="190" t="str">
        <f>IFERROR(IF(ForbDraft!I725&lt;&gt;"",TEXT(ForbDraft!I725,"#,##0.00"),""),"")</f>
        <v/>
      </c>
      <c r="F712" s="191" t="str">
        <f>IFERROR(IF(ForbDraft!F725&lt;&gt;"",ForbDraft!F725,""),"")</f>
        <v/>
      </c>
      <c r="G712" s="135" t="str">
        <f>IFERROR(IF(ForbCalc!D710&lt;&gt;"",ForbCalc!D710,""),"")</f>
        <v/>
      </c>
      <c r="H712" s="192" t="str">
        <f>IFERROR(IF(ForbCalc!E710&lt;&gt;"",ForbCalc!E710,""),"")</f>
        <v/>
      </c>
    </row>
    <row r="713" spans="2:8" s="1" customFormat="1" x14ac:dyDescent="0.2">
      <c r="B713" s="174" t="str">
        <f>IFERROR(IF(ForbDraft!B726&lt;&gt;"",ForbDraft!B726,""),"")</f>
        <v/>
      </c>
      <c r="C713" s="189" t="str">
        <f>IFERROR(IF(ForbDraft!C726&lt;&gt;"",ForbDraft!C726,""),"")</f>
        <v/>
      </c>
      <c r="D713" s="135" t="str">
        <f>IFERROR(IF(ForbDraft!O726&lt;&gt;"",ForbDraft!O726,""),"")</f>
        <v/>
      </c>
      <c r="E713" s="190" t="str">
        <f>IFERROR(IF(ForbDraft!I726&lt;&gt;"",TEXT(ForbDraft!I726,"#,##0.00"),""),"")</f>
        <v/>
      </c>
      <c r="F713" s="191" t="str">
        <f>IFERROR(IF(ForbDraft!F726&lt;&gt;"",ForbDraft!F726,""),"")</f>
        <v/>
      </c>
      <c r="G713" s="135" t="str">
        <f>IFERROR(IF(ForbCalc!D711&lt;&gt;"",ForbCalc!D711,""),"")</f>
        <v/>
      </c>
      <c r="H713" s="192" t="str">
        <f>IFERROR(IF(ForbCalc!E711&lt;&gt;"",ForbCalc!E711,""),"")</f>
        <v/>
      </c>
    </row>
    <row r="714" spans="2:8" s="1" customFormat="1" x14ac:dyDescent="0.2">
      <c r="B714" s="174" t="str">
        <f>IFERROR(IF(ForbDraft!B727&lt;&gt;"",ForbDraft!B727,""),"")</f>
        <v/>
      </c>
      <c r="C714" s="189" t="str">
        <f>IFERROR(IF(ForbDraft!C727&lt;&gt;"",ForbDraft!C727,""),"")</f>
        <v/>
      </c>
      <c r="D714" s="135" t="str">
        <f>IFERROR(IF(ForbDraft!O727&lt;&gt;"",ForbDraft!O727,""),"")</f>
        <v/>
      </c>
      <c r="E714" s="190" t="str">
        <f>IFERROR(IF(ForbDraft!I727&lt;&gt;"",TEXT(ForbDraft!I727,"#,##0.00"),""),"")</f>
        <v/>
      </c>
      <c r="F714" s="191" t="str">
        <f>IFERROR(IF(ForbDraft!F727&lt;&gt;"",ForbDraft!F727,""),"")</f>
        <v/>
      </c>
      <c r="G714" s="135" t="str">
        <f>IFERROR(IF(ForbCalc!D712&lt;&gt;"",ForbCalc!D712,""),"")</f>
        <v/>
      </c>
      <c r="H714" s="192" t="str">
        <f>IFERROR(IF(ForbCalc!E712&lt;&gt;"",ForbCalc!E712,""),"")</f>
        <v/>
      </c>
    </row>
    <row r="715" spans="2:8" s="1" customFormat="1" x14ac:dyDescent="0.2">
      <c r="B715" s="174" t="str">
        <f>IFERROR(IF(ForbDraft!B728&lt;&gt;"",ForbDraft!B728,""),"")</f>
        <v/>
      </c>
      <c r="C715" s="189" t="str">
        <f>IFERROR(IF(ForbDraft!C728&lt;&gt;"",ForbDraft!C728,""),"")</f>
        <v/>
      </c>
      <c r="D715" s="135" t="str">
        <f>IFERROR(IF(ForbDraft!O728&lt;&gt;"",ForbDraft!O728,""),"")</f>
        <v/>
      </c>
      <c r="E715" s="190" t="str">
        <f>IFERROR(IF(ForbDraft!I728&lt;&gt;"",TEXT(ForbDraft!I728,"#,##0.00"),""),"")</f>
        <v/>
      </c>
      <c r="F715" s="191" t="str">
        <f>IFERROR(IF(ForbDraft!F728&lt;&gt;"",ForbDraft!F728,""),"")</f>
        <v/>
      </c>
      <c r="G715" s="135" t="str">
        <f>IFERROR(IF(ForbCalc!D713&lt;&gt;"",ForbCalc!D713,""),"")</f>
        <v/>
      </c>
      <c r="H715" s="192" t="str">
        <f>IFERROR(IF(ForbCalc!E713&lt;&gt;"",ForbCalc!E713,""),"")</f>
        <v/>
      </c>
    </row>
    <row r="716" spans="2:8" s="1" customFormat="1" x14ac:dyDescent="0.2">
      <c r="B716" s="174" t="str">
        <f>IFERROR(IF(ForbDraft!B729&lt;&gt;"",ForbDraft!B729,""),"")</f>
        <v/>
      </c>
      <c r="C716" s="189" t="str">
        <f>IFERROR(IF(ForbDraft!C729&lt;&gt;"",ForbDraft!C729,""),"")</f>
        <v/>
      </c>
      <c r="D716" s="135" t="str">
        <f>IFERROR(IF(ForbDraft!O729&lt;&gt;"",ForbDraft!O729,""),"")</f>
        <v/>
      </c>
      <c r="E716" s="190" t="str">
        <f>IFERROR(IF(ForbDraft!I729&lt;&gt;"",TEXT(ForbDraft!I729,"#,##0.00"),""),"")</f>
        <v/>
      </c>
      <c r="F716" s="191" t="str">
        <f>IFERROR(IF(ForbDraft!F729&lt;&gt;"",ForbDraft!F729,""),"")</f>
        <v/>
      </c>
      <c r="G716" s="135" t="str">
        <f>IFERROR(IF(ForbCalc!D714&lt;&gt;"",ForbCalc!D714,""),"")</f>
        <v/>
      </c>
      <c r="H716" s="192" t="str">
        <f>IFERROR(IF(ForbCalc!E714&lt;&gt;"",ForbCalc!E714,""),"")</f>
        <v/>
      </c>
    </row>
    <row r="717" spans="2:8" s="1" customFormat="1" x14ac:dyDescent="0.2">
      <c r="B717" s="174" t="str">
        <f>IFERROR(IF(ForbDraft!B730&lt;&gt;"",ForbDraft!B730,""),"")</f>
        <v/>
      </c>
      <c r="C717" s="189" t="str">
        <f>IFERROR(IF(ForbDraft!C730&lt;&gt;"",ForbDraft!C730,""),"")</f>
        <v/>
      </c>
      <c r="D717" s="135" t="str">
        <f>IFERROR(IF(ForbDraft!O730&lt;&gt;"",ForbDraft!O730,""),"")</f>
        <v/>
      </c>
      <c r="E717" s="190" t="str">
        <f>IFERROR(IF(ForbDraft!I730&lt;&gt;"",TEXT(ForbDraft!I730,"#,##0.00"),""),"")</f>
        <v/>
      </c>
      <c r="F717" s="191" t="str">
        <f>IFERROR(IF(ForbDraft!F730&lt;&gt;"",ForbDraft!F730,""),"")</f>
        <v/>
      </c>
      <c r="G717" s="135" t="str">
        <f>IFERROR(IF(ForbCalc!D715&lt;&gt;"",ForbCalc!D715,""),"")</f>
        <v/>
      </c>
      <c r="H717" s="192" t="str">
        <f>IFERROR(IF(ForbCalc!E715&lt;&gt;"",ForbCalc!E715,""),"")</f>
        <v/>
      </c>
    </row>
    <row r="718" spans="2:8" s="1" customFormat="1" x14ac:dyDescent="0.2">
      <c r="B718" s="174" t="str">
        <f>IFERROR(IF(ForbDraft!B731&lt;&gt;"",ForbDraft!B731,""),"")</f>
        <v/>
      </c>
      <c r="C718" s="189" t="str">
        <f>IFERROR(IF(ForbDraft!C731&lt;&gt;"",ForbDraft!C731,""),"")</f>
        <v/>
      </c>
      <c r="D718" s="135" t="str">
        <f>IFERROR(IF(ForbDraft!O731&lt;&gt;"",ForbDraft!O731,""),"")</f>
        <v/>
      </c>
      <c r="E718" s="190" t="str">
        <f>IFERROR(IF(ForbDraft!I731&lt;&gt;"",TEXT(ForbDraft!I731,"#,##0.00"),""),"")</f>
        <v/>
      </c>
      <c r="F718" s="191" t="str">
        <f>IFERROR(IF(ForbDraft!F731&lt;&gt;"",ForbDraft!F731,""),"")</f>
        <v/>
      </c>
      <c r="G718" s="135" t="str">
        <f>IFERROR(IF(ForbCalc!D716&lt;&gt;"",ForbCalc!D716,""),"")</f>
        <v/>
      </c>
      <c r="H718" s="192" t="str">
        <f>IFERROR(IF(ForbCalc!E716&lt;&gt;"",ForbCalc!E716,""),"")</f>
        <v/>
      </c>
    </row>
    <row r="719" spans="2:8" s="1" customFormat="1" x14ac:dyDescent="0.2">
      <c r="B719" s="174" t="str">
        <f>IFERROR(IF(ForbDraft!B732&lt;&gt;"",ForbDraft!B732,""),"")</f>
        <v/>
      </c>
      <c r="C719" s="189" t="str">
        <f>IFERROR(IF(ForbDraft!C732&lt;&gt;"",ForbDraft!C732,""),"")</f>
        <v/>
      </c>
      <c r="D719" s="135" t="str">
        <f>IFERROR(IF(ForbDraft!O732&lt;&gt;"",ForbDraft!O732,""),"")</f>
        <v/>
      </c>
      <c r="E719" s="190" t="str">
        <f>IFERROR(IF(ForbDraft!I732&lt;&gt;"",TEXT(ForbDraft!I732,"#,##0.00"),""),"")</f>
        <v/>
      </c>
      <c r="F719" s="191" t="str">
        <f>IFERROR(IF(ForbDraft!F732&lt;&gt;"",ForbDraft!F732,""),"")</f>
        <v/>
      </c>
      <c r="G719" s="135" t="str">
        <f>IFERROR(IF(ForbCalc!D717&lt;&gt;"",ForbCalc!D717,""),"")</f>
        <v/>
      </c>
      <c r="H719" s="192" t="str">
        <f>IFERROR(IF(ForbCalc!E717&lt;&gt;"",ForbCalc!E717,""),"")</f>
        <v/>
      </c>
    </row>
    <row r="720" spans="2:8" s="1" customFormat="1" x14ac:dyDescent="0.2">
      <c r="B720" s="174" t="str">
        <f>IFERROR(IF(ForbDraft!B733&lt;&gt;"",ForbDraft!B733,""),"")</f>
        <v/>
      </c>
      <c r="C720" s="189" t="str">
        <f>IFERROR(IF(ForbDraft!C733&lt;&gt;"",ForbDraft!C733,""),"")</f>
        <v/>
      </c>
      <c r="D720" s="135" t="str">
        <f>IFERROR(IF(ForbDraft!O733&lt;&gt;"",ForbDraft!O733,""),"")</f>
        <v/>
      </c>
      <c r="E720" s="190" t="str">
        <f>IFERROR(IF(ForbDraft!I733&lt;&gt;"",TEXT(ForbDraft!I733,"#,##0.00"),""),"")</f>
        <v/>
      </c>
      <c r="F720" s="191" t="str">
        <f>IFERROR(IF(ForbDraft!F733&lt;&gt;"",ForbDraft!F733,""),"")</f>
        <v/>
      </c>
      <c r="G720" s="135" t="str">
        <f>IFERROR(IF(ForbCalc!D718&lt;&gt;"",ForbCalc!D718,""),"")</f>
        <v/>
      </c>
      <c r="H720" s="192" t="str">
        <f>IFERROR(IF(ForbCalc!E718&lt;&gt;"",ForbCalc!E718,""),"")</f>
        <v/>
      </c>
    </row>
    <row r="721" spans="2:8" s="1" customFormat="1" x14ac:dyDescent="0.2">
      <c r="B721" s="174" t="str">
        <f>IFERROR(IF(ForbDraft!B734&lt;&gt;"",ForbDraft!B734,""),"")</f>
        <v/>
      </c>
      <c r="C721" s="189" t="str">
        <f>IFERROR(IF(ForbDraft!C734&lt;&gt;"",ForbDraft!C734,""),"")</f>
        <v/>
      </c>
      <c r="D721" s="135" t="str">
        <f>IFERROR(IF(ForbDraft!O734&lt;&gt;"",ForbDraft!O734,""),"")</f>
        <v/>
      </c>
      <c r="E721" s="190" t="str">
        <f>IFERROR(IF(ForbDraft!I734&lt;&gt;"",TEXT(ForbDraft!I734,"#,##0.00"),""),"")</f>
        <v/>
      </c>
      <c r="F721" s="191" t="str">
        <f>IFERROR(IF(ForbDraft!F734&lt;&gt;"",ForbDraft!F734,""),"")</f>
        <v/>
      </c>
      <c r="G721" s="135" t="str">
        <f>IFERROR(IF(ForbCalc!D719&lt;&gt;"",ForbCalc!D719,""),"")</f>
        <v/>
      </c>
      <c r="H721" s="192" t="str">
        <f>IFERROR(IF(ForbCalc!E719&lt;&gt;"",ForbCalc!E719,""),"")</f>
        <v/>
      </c>
    </row>
    <row r="722" spans="2:8" s="1" customFormat="1" x14ac:dyDescent="0.2">
      <c r="B722" s="174" t="str">
        <f>IFERROR(IF(ForbDraft!B735&lt;&gt;"",ForbDraft!B735,""),"")</f>
        <v/>
      </c>
      <c r="C722" s="189" t="str">
        <f>IFERROR(IF(ForbDraft!C735&lt;&gt;"",ForbDraft!C735,""),"")</f>
        <v/>
      </c>
      <c r="D722" s="135" t="str">
        <f>IFERROR(IF(ForbDraft!O735&lt;&gt;"",ForbDraft!O735,""),"")</f>
        <v/>
      </c>
      <c r="E722" s="190" t="str">
        <f>IFERROR(IF(ForbDraft!I735&lt;&gt;"",TEXT(ForbDraft!I735,"#,##0.00"),""),"")</f>
        <v/>
      </c>
      <c r="F722" s="191" t="str">
        <f>IFERROR(IF(ForbDraft!F735&lt;&gt;"",ForbDraft!F735,""),"")</f>
        <v/>
      </c>
      <c r="G722" s="135" t="str">
        <f>IFERROR(IF(ForbCalc!D720&lt;&gt;"",ForbCalc!D720,""),"")</f>
        <v/>
      </c>
      <c r="H722" s="192" t="str">
        <f>IFERROR(IF(ForbCalc!E720&lt;&gt;"",ForbCalc!E720,""),"")</f>
        <v/>
      </c>
    </row>
    <row r="723" spans="2:8" s="1" customFormat="1" x14ac:dyDescent="0.2">
      <c r="B723" s="174" t="str">
        <f>IFERROR(IF(ForbDraft!B736&lt;&gt;"",ForbDraft!B736,""),"")</f>
        <v/>
      </c>
      <c r="C723" s="189" t="str">
        <f>IFERROR(IF(ForbDraft!C736&lt;&gt;"",ForbDraft!C736,""),"")</f>
        <v/>
      </c>
      <c r="D723" s="135" t="str">
        <f>IFERROR(IF(ForbDraft!O736&lt;&gt;"",ForbDraft!O736,""),"")</f>
        <v/>
      </c>
      <c r="E723" s="190" t="str">
        <f>IFERROR(IF(ForbDraft!I736&lt;&gt;"",TEXT(ForbDraft!I736,"#,##0.00"),""),"")</f>
        <v/>
      </c>
      <c r="F723" s="191" t="str">
        <f>IFERROR(IF(ForbDraft!F736&lt;&gt;"",ForbDraft!F736,""),"")</f>
        <v/>
      </c>
      <c r="G723" s="135" t="str">
        <f>IFERROR(IF(ForbCalc!D721&lt;&gt;"",ForbCalc!D721,""),"")</f>
        <v/>
      </c>
      <c r="H723" s="192" t="str">
        <f>IFERROR(IF(ForbCalc!E721&lt;&gt;"",ForbCalc!E721,""),"")</f>
        <v/>
      </c>
    </row>
    <row r="724" spans="2:8" s="1" customFormat="1" x14ac:dyDescent="0.2">
      <c r="B724" s="174" t="str">
        <f>IFERROR(IF(ForbDraft!B737&lt;&gt;"",ForbDraft!B737,""),"")</f>
        <v/>
      </c>
      <c r="C724" s="189" t="str">
        <f>IFERROR(IF(ForbDraft!C737&lt;&gt;"",ForbDraft!C737,""),"")</f>
        <v/>
      </c>
      <c r="D724" s="135" t="str">
        <f>IFERROR(IF(ForbDraft!O737&lt;&gt;"",ForbDraft!O737,""),"")</f>
        <v/>
      </c>
      <c r="E724" s="190" t="str">
        <f>IFERROR(IF(ForbDraft!I737&lt;&gt;"",TEXT(ForbDraft!I737,"#,##0.00"),""),"")</f>
        <v/>
      </c>
      <c r="F724" s="191" t="str">
        <f>IFERROR(IF(ForbDraft!F737&lt;&gt;"",ForbDraft!F737,""),"")</f>
        <v/>
      </c>
      <c r="G724" s="135" t="str">
        <f>IFERROR(IF(ForbCalc!D722&lt;&gt;"",ForbCalc!D722,""),"")</f>
        <v/>
      </c>
      <c r="H724" s="192" t="str">
        <f>IFERROR(IF(ForbCalc!E722&lt;&gt;"",ForbCalc!E722,""),"")</f>
        <v/>
      </c>
    </row>
    <row r="725" spans="2:8" s="1" customFormat="1" x14ac:dyDescent="0.2">
      <c r="B725" s="174" t="str">
        <f>IFERROR(IF(ForbDraft!B738&lt;&gt;"",ForbDraft!B738,""),"")</f>
        <v/>
      </c>
      <c r="C725" s="189" t="str">
        <f>IFERROR(IF(ForbDraft!C738&lt;&gt;"",ForbDraft!C738,""),"")</f>
        <v/>
      </c>
      <c r="D725" s="135" t="str">
        <f>IFERROR(IF(ForbDraft!O738&lt;&gt;"",ForbDraft!O738,""),"")</f>
        <v/>
      </c>
      <c r="E725" s="190" t="str">
        <f>IFERROR(IF(ForbDraft!I738&lt;&gt;"",TEXT(ForbDraft!I738,"#,##0.00"),""),"")</f>
        <v/>
      </c>
      <c r="F725" s="191" t="str">
        <f>IFERROR(IF(ForbDraft!F738&lt;&gt;"",ForbDraft!F738,""),"")</f>
        <v/>
      </c>
      <c r="G725" s="135" t="str">
        <f>IFERROR(IF(ForbCalc!D723&lt;&gt;"",ForbCalc!D723,""),"")</f>
        <v/>
      </c>
      <c r="H725" s="192" t="str">
        <f>IFERROR(IF(ForbCalc!E723&lt;&gt;"",ForbCalc!E723,""),"")</f>
        <v/>
      </c>
    </row>
    <row r="726" spans="2:8" s="1" customFormat="1" x14ac:dyDescent="0.2">
      <c r="B726" s="174" t="str">
        <f>IFERROR(IF(ForbDraft!B739&lt;&gt;"",ForbDraft!B739,""),"")</f>
        <v/>
      </c>
      <c r="C726" s="189" t="str">
        <f>IFERROR(IF(ForbDraft!C739&lt;&gt;"",ForbDraft!C739,""),"")</f>
        <v/>
      </c>
      <c r="D726" s="135" t="str">
        <f>IFERROR(IF(ForbDraft!O739&lt;&gt;"",ForbDraft!O739,""),"")</f>
        <v/>
      </c>
      <c r="E726" s="190" t="str">
        <f>IFERROR(IF(ForbDraft!I739&lt;&gt;"",TEXT(ForbDraft!I739,"#,##0.00"),""),"")</f>
        <v/>
      </c>
      <c r="F726" s="191" t="str">
        <f>IFERROR(IF(ForbDraft!F739&lt;&gt;"",ForbDraft!F739,""),"")</f>
        <v/>
      </c>
      <c r="G726" s="135" t="str">
        <f>IFERROR(IF(ForbCalc!D724&lt;&gt;"",ForbCalc!D724,""),"")</f>
        <v/>
      </c>
      <c r="H726" s="192" t="str">
        <f>IFERROR(IF(ForbCalc!E724&lt;&gt;"",ForbCalc!E724,""),"")</f>
        <v/>
      </c>
    </row>
    <row r="727" spans="2:8" s="1" customFormat="1" x14ac:dyDescent="0.2">
      <c r="B727" s="174" t="str">
        <f>IFERROR(IF(ForbDraft!B740&lt;&gt;"",ForbDraft!B740,""),"")</f>
        <v/>
      </c>
      <c r="C727" s="189" t="str">
        <f>IFERROR(IF(ForbDraft!C740&lt;&gt;"",ForbDraft!C740,""),"")</f>
        <v/>
      </c>
      <c r="D727" s="135" t="str">
        <f>IFERROR(IF(ForbDraft!O740&lt;&gt;"",ForbDraft!O740,""),"")</f>
        <v/>
      </c>
      <c r="E727" s="190" t="str">
        <f>IFERROR(IF(ForbDraft!I740&lt;&gt;"",TEXT(ForbDraft!I740,"#,##0.00"),""),"")</f>
        <v/>
      </c>
      <c r="F727" s="191" t="str">
        <f>IFERROR(IF(ForbDraft!F740&lt;&gt;"",ForbDraft!F740,""),"")</f>
        <v/>
      </c>
      <c r="G727" s="135" t="str">
        <f>IFERROR(IF(ForbCalc!D725&lt;&gt;"",ForbCalc!D725,""),"")</f>
        <v/>
      </c>
      <c r="H727" s="192" t="str">
        <f>IFERROR(IF(ForbCalc!E725&lt;&gt;"",ForbCalc!E725,""),"")</f>
        <v/>
      </c>
    </row>
    <row r="728" spans="2:8" s="1" customFormat="1" x14ac:dyDescent="0.2">
      <c r="B728" s="174" t="str">
        <f>IFERROR(IF(ForbDraft!B741&lt;&gt;"",ForbDraft!B741,""),"")</f>
        <v/>
      </c>
      <c r="C728" s="189" t="str">
        <f>IFERROR(IF(ForbDraft!C741&lt;&gt;"",ForbDraft!C741,""),"")</f>
        <v/>
      </c>
      <c r="D728" s="135" t="str">
        <f>IFERROR(IF(ForbDraft!O741&lt;&gt;"",ForbDraft!O741,""),"")</f>
        <v/>
      </c>
      <c r="E728" s="190" t="str">
        <f>IFERROR(IF(ForbDraft!I741&lt;&gt;"",TEXT(ForbDraft!I741,"#,##0.00"),""),"")</f>
        <v/>
      </c>
      <c r="F728" s="191" t="str">
        <f>IFERROR(IF(ForbDraft!F741&lt;&gt;"",ForbDraft!F741,""),"")</f>
        <v/>
      </c>
      <c r="G728" s="135" t="str">
        <f>IFERROR(IF(ForbCalc!D726&lt;&gt;"",ForbCalc!D726,""),"")</f>
        <v/>
      </c>
      <c r="H728" s="192" t="str">
        <f>IFERROR(IF(ForbCalc!E726&lt;&gt;"",ForbCalc!E726,""),"")</f>
        <v/>
      </c>
    </row>
    <row r="729" spans="2:8" s="1" customFormat="1" x14ac:dyDescent="0.2">
      <c r="B729" s="174" t="str">
        <f>IFERROR(IF(ForbDraft!B742&lt;&gt;"",ForbDraft!B742,""),"")</f>
        <v/>
      </c>
      <c r="C729" s="189" t="str">
        <f>IFERROR(IF(ForbDraft!C742&lt;&gt;"",ForbDraft!C742,""),"")</f>
        <v/>
      </c>
      <c r="D729" s="135" t="str">
        <f>IFERROR(IF(ForbDraft!O742&lt;&gt;"",ForbDraft!O742,""),"")</f>
        <v/>
      </c>
      <c r="E729" s="190" t="str">
        <f>IFERROR(IF(ForbDraft!I742&lt;&gt;"",TEXT(ForbDraft!I742,"#,##0.00"),""),"")</f>
        <v/>
      </c>
      <c r="F729" s="191" t="str">
        <f>IFERROR(IF(ForbDraft!F742&lt;&gt;"",ForbDraft!F742,""),"")</f>
        <v/>
      </c>
      <c r="G729" s="135" t="str">
        <f>IFERROR(IF(ForbCalc!D727&lt;&gt;"",ForbCalc!D727,""),"")</f>
        <v/>
      </c>
      <c r="H729" s="192" t="str">
        <f>IFERROR(IF(ForbCalc!E727&lt;&gt;"",ForbCalc!E727,""),"")</f>
        <v/>
      </c>
    </row>
    <row r="730" spans="2:8" s="1" customFormat="1" x14ac:dyDescent="0.2">
      <c r="B730" s="174" t="str">
        <f>IFERROR(IF(ForbDraft!B743&lt;&gt;"",ForbDraft!B743,""),"")</f>
        <v/>
      </c>
      <c r="C730" s="189" t="str">
        <f>IFERROR(IF(ForbDraft!C743&lt;&gt;"",ForbDraft!C743,""),"")</f>
        <v/>
      </c>
      <c r="D730" s="135" t="str">
        <f>IFERROR(IF(ForbDraft!O743&lt;&gt;"",ForbDraft!O743,""),"")</f>
        <v/>
      </c>
      <c r="E730" s="190" t="str">
        <f>IFERROR(IF(ForbDraft!I743&lt;&gt;"",TEXT(ForbDraft!I743,"#,##0.00"),""),"")</f>
        <v/>
      </c>
      <c r="F730" s="191" t="str">
        <f>IFERROR(IF(ForbDraft!F743&lt;&gt;"",ForbDraft!F743,""),"")</f>
        <v/>
      </c>
      <c r="G730" s="135" t="str">
        <f>IFERROR(IF(ForbCalc!D728&lt;&gt;"",ForbCalc!D728,""),"")</f>
        <v/>
      </c>
      <c r="H730" s="192" t="str">
        <f>IFERROR(IF(ForbCalc!E728&lt;&gt;"",ForbCalc!E728,""),"")</f>
        <v/>
      </c>
    </row>
    <row r="731" spans="2:8" s="1" customFormat="1" x14ac:dyDescent="0.2">
      <c r="B731" s="174" t="str">
        <f>IFERROR(IF(ForbDraft!B744&lt;&gt;"",ForbDraft!B744,""),"")</f>
        <v/>
      </c>
      <c r="C731" s="189" t="str">
        <f>IFERROR(IF(ForbDraft!C744&lt;&gt;"",ForbDraft!C744,""),"")</f>
        <v/>
      </c>
      <c r="D731" s="135" t="str">
        <f>IFERROR(IF(ForbDraft!O744&lt;&gt;"",ForbDraft!O744,""),"")</f>
        <v/>
      </c>
      <c r="E731" s="190" t="str">
        <f>IFERROR(IF(ForbDraft!I744&lt;&gt;"",TEXT(ForbDraft!I744,"#,##0.00"),""),"")</f>
        <v/>
      </c>
      <c r="F731" s="191" t="str">
        <f>IFERROR(IF(ForbDraft!F744&lt;&gt;"",ForbDraft!F744,""),"")</f>
        <v/>
      </c>
      <c r="G731" s="135" t="str">
        <f>IFERROR(IF(ForbCalc!D729&lt;&gt;"",ForbCalc!D729,""),"")</f>
        <v/>
      </c>
      <c r="H731" s="192" t="str">
        <f>IFERROR(IF(ForbCalc!E729&lt;&gt;"",ForbCalc!E729,""),"")</f>
        <v/>
      </c>
    </row>
    <row r="732" spans="2:8" s="1" customFormat="1" x14ac:dyDescent="0.2">
      <c r="B732" s="174" t="str">
        <f>IFERROR(IF(ForbDraft!B745&lt;&gt;"",ForbDraft!B745,""),"")</f>
        <v/>
      </c>
      <c r="C732" s="189" t="str">
        <f>IFERROR(IF(ForbDraft!C745&lt;&gt;"",ForbDraft!C745,""),"")</f>
        <v/>
      </c>
      <c r="D732" s="135" t="str">
        <f>IFERROR(IF(ForbDraft!O745&lt;&gt;"",ForbDraft!O745,""),"")</f>
        <v/>
      </c>
      <c r="E732" s="190" t="str">
        <f>IFERROR(IF(ForbDraft!I745&lt;&gt;"",TEXT(ForbDraft!I745,"#,##0.00"),""),"")</f>
        <v/>
      </c>
      <c r="F732" s="191" t="str">
        <f>IFERROR(IF(ForbDraft!F745&lt;&gt;"",ForbDraft!F745,""),"")</f>
        <v/>
      </c>
      <c r="G732" s="135" t="str">
        <f>IFERROR(IF(ForbCalc!D730&lt;&gt;"",ForbCalc!D730,""),"")</f>
        <v/>
      </c>
      <c r="H732" s="192" t="str">
        <f>IFERROR(IF(ForbCalc!E730&lt;&gt;"",ForbCalc!E730,""),"")</f>
        <v/>
      </c>
    </row>
    <row r="733" spans="2:8" s="1" customFormat="1" x14ac:dyDescent="0.2">
      <c r="B733" s="174" t="str">
        <f>IFERROR(IF(ForbDraft!B746&lt;&gt;"",ForbDraft!B746,""),"")</f>
        <v/>
      </c>
      <c r="C733" s="189" t="str">
        <f>IFERROR(IF(ForbDraft!C746&lt;&gt;"",ForbDraft!C746,""),"")</f>
        <v/>
      </c>
      <c r="D733" s="135" t="str">
        <f>IFERROR(IF(ForbDraft!O746&lt;&gt;"",ForbDraft!O746,""),"")</f>
        <v/>
      </c>
      <c r="E733" s="190" t="str">
        <f>IFERROR(IF(ForbDraft!I746&lt;&gt;"",TEXT(ForbDraft!I746,"#,##0.00"),""),"")</f>
        <v/>
      </c>
      <c r="F733" s="191" t="str">
        <f>IFERROR(IF(ForbDraft!F746&lt;&gt;"",ForbDraft!F746,""),"")</f>
        <v/>
      </c>
      <c r="G733" s="135" t="str">
        <f>IFERROR(IF(ForbCalc!D731&lt;&gt;"",ForbCalc!D731,""),"")</f>
        <v/>
      </c>
      <c r="H733" s="192" t="str">
        <f>IFERROR(IF(ForbCalc!E731&lt;&gt;"",ForbCalc!E731,""),"")</f>
        <v/>
      </c>
    </row>
    <row r="734" spans="2:8" s="1" customFormat="1" x14ac:dyDescent="0.2">
      <c r="B734" s="174" t="str">
        <f>IFERROR(IF(ForbDraft!B747&lt;&gt;"",ForbDraft!B747,""),"")</f>
        <v/>
      </c>
      <c r="C734" s="189" t="str">
        <f>IFERROR(IF(ForbDraft!C747&lt;&gt;"",ForbDraft!C747,""),"")</f>
        <v/>
      </c>
      <c r="D734" s="135" t="str">
        <f>IFERROR(IF(ForbDraft!O747&lt;&gt;"",ForbDraft!O747,""),"")</f>
        <v/>
      </c>
      <c r="E734" s="190" t="str">
        <f>IFERROR(IF(ForbDraft!I747&lt;&gt;"",TEXT(ForbDraft!I747,"#,##0.00"),""),"")</f>
        <v/>
      </c>
      <c r="F734" s="191" t="str">
        <f>IFERROR(IF(ForbDraft!F747&lt;&gt;"",ForbDraft!F747,""),"")</f>
        <v/>
      </c>
      <c r="G734" s="135" t="str">
        <f>IFERROR(IF(ForbCalc!D732&lt;&gt;"",ForbCalc!D732,""),"")</f>
        <v/>
      </c>
      <c r="H734" s="192" t="str">
        <f>IFERROR(IF(ForbCalc!E732&lt;&gt;"",ForbCalc!E732,""),"")</f>
        <v/>
      </c>
    </row>
    <row r="735" spans="2:8" s="1" customFormat="1" x14ac:dyDescent="0.2">
      <c r="B735" s="174" t="str">
        <f>IFERROR(IF(ForbDraft!B748&lt;&gt;"",ForbDraft!B748,""),"")</f>
        <v/>
      </c>
      <c r="C735" s="189" t="str">
        <f>IFERROR(IF(ForbDraft!C748&lt;&gt;"",ForbDraft!C748,""),"")</f>
        <v/>
      </c>
      <c r="D735" s="135" t="str">
        <f>IFERROR(IF(ForbDraft!O748&lt;&gt;"",ForbDraft!O748,""),"")</f>
        <v/>
      </c>
      <c r="E735" s="190" t="str">
        <f>IFERROR(IF(ForbDraft!I748&lt;&gt;"",TEXT(ForbDraft!I748,"#,##0.00"),""),"")</f>
        <v/>
      </c>
      <c r="F735" s="191" t="str">
        <f>IFERROR(IF(ForbDraft!F748&lt;&gt;"",ForbDraft!F748,""),"")</f>
        <v/>
      </c>
      <c r="G735" s="135" t="str">
        <f>IFERROR(IF(ForbCalc!D733&lt;&gt;"",ForbCalc!D733,""),"")</f>
        <v/>
      </c>
      <c r="H735" s="192" t="str">
        <f>IFERROR(IF(ForbCalc!E733&lt;&gt;"",ForbCalc!E733,""),"")</f>
        <v/>
      </c>
    </row>
    <row r="736" spans="2:8" s="1" customFormat="1" x14ac:dyDescent="0.2">
      <c r="B736" s="174" t="str">
        <f>IFERROR(IF(ForbDraft!B749&lt;&gt;"",ForbDraft!B749,""),"")</f>
        <v/>
      </c>
      <c r="C736" s="189" t="str">
        <f>IFERROR(IF(ForbDraft!C749&lt;&gt;"",ForbDraft!C749,""),"")</f>
        <v/>
      </c>
      <c r="D736" s="135" t="str">
        <f>IFERROR(IF(ForbDraft!O749&lt;&gt;"",ForbDraft!O749,""),"")</f>
        <v/>
      </c>
      <c r="E736" s="190" t="str">
        <f>IFERROR(IF(ForbDraft!I749&lt;&gt;"",TEXT(ForbDraft!I749,"#,##0.00"),""),"")</f>
        <v/>
      </c>
      <c r="F736" s="191" t="str">
        <f>IFERROR(IF(ForbDraft!F749&lt;&gt;"",ForbDraft!F749,""),"")</f>
        <v/>
      </c>
      <c r="G736" s="135" t="str">
        <f>IFERROR(IF(ForbCalc!D734&lt;&gt;"",ForbCalc!D734,""),"")</f>
        <v/>
      </c>
      <c r="H736" s="192" t="str">
        <f>IFERROR(IF(ForbCalc!E734&lt;&gt;"",ForbCalc!E734,""),"")</f>
        <v/>
      </c>
    </row>
    <row r="737" spans="2:8" s="1" customFormat="1" x14ac:dyDescent="0.2">
      <c r="B737" s="174" t="str">
        <f>IFERROR(IF(ForbDraft!B750&lt;&gt;"",ForbDraft!B750,""),"")</f>
        <v/>
      </c>
      <c r="C737" s="189" t="str">
        <f>IFERROR(IF(ForbDraft!C750&lt;&gt;"",ForbDraft!C750,""),"")</f>
        <v/>
      </c>
      <c r="D737" s="135" t="str">
        <f>IFERROR(IF(ForbDraft!O750&lt;&gt;"",ForbDraft!O750,""),"")</f>
        <v/>
      </c>
      <c r="E737" s="190" t="str">
        <f>IFERROR(IF(ForbDraft!I750&lt;&gt;"",TEXT(ForbDraft!I750,"#,##0.00"),""),"")</f>
        <v/>
      </c>
      <c r="F737" s="191" t="str">
        <f>IFERROR(IF(ForbDraft!F750&lt;&gt;"",ForbDraft!F750,""),"")</f>
        <v/>
      </c>
      <c r="G737" s="135" t="str">
        <f>IFERROR(IF(ForbCalc!D735&lt;&gt;"",ForbCalc!D735,""),"")</f>
        <v/>
      </c>
      <c r="H737" s="192" t="str">
        <f>IFERROR(IF(ForbCalc!E735&lt;&gt;"",ForbCalc!E735,""),"")</f>
        <v/>
      </c>
    </row>
    <row r="738" spans="2:8" s="1" customFormat="1" x14ac:dyDescent="0.2">
      <c r="B738" s="174" t="str">
        <f>IFERROR(IF(ForbDraft!B751&lt;&gt;"",ForbDraft!B751,""),"")</f>
        <v/>
      </c>
      <c r="C738" s="189" t="str">
        <f>IFERROR(IF(ForbDraft!C751&lt;&gt;"",ForbDraft!C751,""),"")</f>
        <v/>
      </c>
      <c r="D738" s="135" t="str">
        <f>IFERROR(IF(ForbDraft!O751&lt;&gt;"",ForbDraft!O751,""),"")</f>
        <v/>
      </c>
      <c r="E738" s="190" t="str">
        <f>IFERROR(IF(ForbDraft!I751&lt;&gt;"",TEXT(ForbDraft!I751,"#,##0.00"),""),"")</f>
        <v/>
      </c>
      <c r="F738" s="191" t="str">
        <f>IFERROR(IF(ForbDraft!F751&lt;&gt;"",ForbDraft!F751,""),"")</f>
        <v/>
      </c>
      <c r="G738" s="135" t="str">
        <f>IFERROR(IF(ForbCalc!D736&lt;&gt;"",ForbCalc!D736,""),"")</f>
        <v/>
      </c>
      <c r="H738" s="192" t="str">
        <f>IFERROR(IF(ForbCalc!E736&lt;&gt;"",ForbCalc!E736,""),"")</f>
        <v/>
      </c>
    </row>
    <row r="739" spans="2:8" s="1" customFormat="1" x14ac:dyDescent="0.2">
      <c r="B739" s="174" t="str">
        <f>IFERROR(IF(ForbDraft!B752&lt;&gt;"",ForbDraft!B752,""),"")</f>
        <v/>
      </c>
      <c r="C739" s="189" t="str">
        <f>IFERROR(IF(ForbDraft!C752&lt;&gt;"",ForbDraft!C752,""),"")</f>
        <v/>
      </c>
      <c r="D739" s="135" t="str">
        <f>IFERROR(IF(ForbDraft!O752&lt;&gt;"",ForbDraft!O752,""),"")</f>
        <v/>
      </c>
      <c r="E739" s="190" t="str">
        <f>IFERROR(IF(ForbDraft!I752&lt;&gt;"",TEXT(ForbDraft!I752,"#,##0.00"),""),"")</f>
        <v/>
      </c>
      <c r="F739" s="191" t="str">
        <f>IFERROR(IF(ForbDraft!F752&lt;&gt;"",ForbDraft!F752,""),"")</f>
        <v/>
      </c>
      <c r="G739" s="135" t="str">
        <f>IFERROR(IF(ForbCalc!D737&lt;&gt;"",ForbCalc!D737,""),"")</f>
        <v/>
      </c>
      <c r="H739" s="192" t="str">
        <f>IFERROR(IF(ForbCalc!E737&lt;&gt;"",ForbCalc!E737,""),"")</f>
        <v/>
      </c>
    </row>
    <row r="740" spans="2:8" s="1" customFormat="1" x14ac:dyDescent="0.2">
      <c r="B740" s="174" t="str">
        <f>IFERROR(IF(ForbDraft!B753&lt;&gt;"",ForbDraft!B753,""),"")</f>
        <v/>
      </c>
      <c r="C740" s="189" t="str">
        <f>IFERROR(IF(ForbDraft!C753&lt;&gt;"",ForbDraft!C753,""),"")</f>
        <v/>
      </c>
      <c r="D740" s="135" t="str">
        <f>IFERROR(IF(ForbDraft!O753&lt;&gt;"",ForbDraft!O753,""),"")</f>
        <v/>
      </c>
      <c r="E740" s="190" t="str">
        <f>IFERROR(IF(ForbDraft!I753&lt;&gt;"",TEXT(ForbDraft!I753,"#,##0.00"),""),"")</f>
        <v/>
      </c>
      <c r="F740" s="191" t="str">
        <f>IFERROR(IF(ForbDraft!F753&lt;&gt;"",ForbDraft!F753,""),"")</f>
        <v/>
      </c>
      <c r="G740" s="135" t="str">
        <f>IFERROR(IF(ForbCalc!D738&lt;&gt;"",ForbCalc!D738,""),"")</f>
        <v/>
      </c>
      <c r="H740" s="192" t="str">
        <f>IFERROR(IF(ForbCalc!E738&lt;&gt;"",ForbCalc!E738,""),"")</f>
        <v/>
      </c>
    </row>
    <row r="741" spans="2:8" s="1" customFormat="1" x14ac:dyDescent="0.2">
      <c r="B741" s="174" t="str">
        <f>IFERROR(IF(ForbDraft!B754&lt;&gt;"",ForbDraft!B754,""),"")</f>
        <v/>
      </c>
      <c r="C741" s="189" t="str">
        <f>IFERROR(IF(ForbDraft!C754&lt;&gt;"",ForbDraft!C754,""),"")</f>
        <v/>
      </c>
      <c r="D741" s="135" t="str">
        <f>IFERROR(IF(ForbDraft!O754&lt;&gt;"",ForbDraft!O754,""),"")</f>
        <v/>
      </c>
      <c r="E741" s="190" t="str">
        <f>IFERROR(IF(ForbDraft!I754&lt;&gt;"",TEXT(ForbDraft!I754,"#,##0.00"),""),"")</f>
        <v/>
      </c>
      <c r="F741" s="191" t="str">
        <f>IFERROR(IF(ForbDraft!F754&lt;&gt;"",ForbDraft!F754,""),"")</f>
        <v/>
      </c>
      <c r="G741" s="135" t="str">
        <f>IFERROR(IF(ForbCalc!D739&lt;&gt;"",ForbCalc!D739,""),"")</f>
        <v/>
      </c>
      <c r="H741" s="192" t="str">
        <f>IFERROR(IF(ForbCalc!E739&lt;&gt;"",ForbCalc!E739,""),"")</f>
        <v/>
      </c>
    </row>
    <row r="742" spans="2:8" s="1" customFormat="1" x14ac:dyDescent="0.2">
      <c r="B742" s="174" t="str">
        <f>IFERROR(IF(ForbDraft!B755&lt;&gt;"",ForbDraft!B755,""),"")</f>
        <v/>
      </c>
      <c r="C742" s="189" t="str">
        <f>IFERROR(IF(ForbDraft!C755&lt;&gt;"",ForbDraft!C755,""),"")</f>
        <v/>
      </c>
      <c r="D742" s="135" t="str">
        <f>IFERROR(IF(ForbDraft!O755&lt;&gt;"",ForbDraft!O755,""),"")</f>
        <v/>
      </c>
      <c r="E742" s="190" t="str">
        <f>IFERROR(IF(ForbDraft!I755&lt;&gt;"",TEXT(ForbDraft!I755,"#,##0.00"),""),"")</f>
        <v/>
      </c>
      <c r="F742" s="191" t="str">
        <f>IFERROR(IF(ForbDraft!F755&lt;&gt;"",ForbDraft!F755,""),"")</f>
        <v/>
      </c>
      <c r="G742" s="135" t="str">
        <f>IFERROR(IF(ForbCalc!D740&lt;&gt;"",ForbCalc!D740,""),"")</f>
        <v/>
      </c>
      <c r="H742" s="192" t="str">
        <f>IFERROR(IF(ForbCalc!E740&lt;&gt;"",ForbCalc!E740,""),"")</f>
        <v/>
      </c>
    </row>
    <row r="743" spans="2:8" s="1" customFormat="1" x14ac:dyDescent="0.2">
      <c r="B743" s="174" t="str">
        <f>IFERROR(IF(ForbDraft!B756&lt;&gt;"",ForbDraft!B756,""),"")</f>
        <v/>
      </c>
      <c r="C743" s="189" t="str">
        <f>IFERROR(IF(ForbDraft!C756&lt;&gt;"",ForbDraft!C756,""),"")</f>
        <v/>
      </c>
      <c r="D743" s="135" t="str">
        <f>IFERROR(IF(ForbDraft!O756&lt;&gt;"",ForbDraft!O756,""),"")</f>
        <v/>
      </c>
      <c r="E743" s="190" t="str">
        <f>IFERROR(IF(ForbDraft!I756&lt;&gt;"",TEXT(ForbDraft!I756,"#,##0.00"),""),"")</f>
        <v/>
      </c>
      <c r="F743" s="191" t="str">
        <f>IFERROR(IF(ForbDraft!F756&lt;&gt;"",ForbDraft!F756,""),"")</f>
        <v/>
      </c>
      <c r="G743" s="135" t="str">
        <f>IFERROR(IF(ForbCalc!D741&lt;&gt;"",ForbCalc!D741,""),"")</f>
        <v/>
      </c>
      <c r="H743" s="192" t="str">
        <f>IFERROR(IF(ForbCalc!E741&lt;&gt;"",ForbCalc!E741,""),"")</f>
        <v/>
      </c>
    </row>
    <row r="744" spans="2:8" s="1" customFormat="1" x14ac:dyDescent="0.2">
      <c r="B744" s="174" t="str">
        <f>IFERROR(IF(ForbDraft!B757&lt;&gt;"",ForbDraft!B757,""),"")</f>
        <v/>
      </c>
      <c r="C744" s="189" t="str">
        <f>IFERROR(IF(ForbDraft!C757&lt;&gt;"",ForbDraft!C757,""),"")</f>
        <v/>
      </c>
      <c r="D744" s="135" t="str">
        <f>IFERROR(IF(ForbDraft!O757&lt;&gt;"",ForbDraft!O757,""),"")</f>
        <v/>
      </c>
      <c r="E744" s="190" t="str">
        <f>IFERROR(IF(ForbDraft!I757&lt;&gt;"",TEXT(ForbDraft!I757,"#,##0.00"),""),"")</f>
        <v/>
      </c>
      <c r="F744" s="191" t="str">
        <f>IFERROR(IF(ForbDraft!F757&lt;&gt;"",ForbDraft!F757,""),"")</f>
        <v/>
      </c>
      <c r="G744" s="135" t="str">
        <f>IFERROR(IF(ForbCalc!D742&lt;&gt;"",ForbCalc!D742,""),"")</f>
        <v/>
      </c>
      <c r="H744" s="192" t="str">
        <f>IFERROR(IF(ForbCalc!E742&lt;&gt;"",ForbCalc!E742,""),"")</f>
        <v/>
      </c>
    </row>
    <row r="745" spans="2:8" s="1" customFormat="1" x14ac:dyDescent="0.2">
      <c r="B745" s="174" t="str">
        <f>IFERROR(IF(ForbDraft!B758&lt;&gt;"",ForbDraft!B758,""),"")</f>
        <v/>
      </c>
      <c r="C745" s="189" t="str">
        <f>IFERROR(IF(ForbDraft!C758&lt;&gt;"",ForbDraft!C758,""),"")</f>
        <v/>
      </c>
      <c r="D745" s="135" t="str">
        <f>IFERROR(IF(ForbDraft!O758&lt;&gt;"",ForbDraft!O758,""),"")</f>
        <v/>
      </c>
      <c r="E745" s="190" t="str">
        <f>IFERROR(IF(ForbDraft!I758&lt;&gt;"",TEXT(ForbDraft!I758,"#,##0.00"),""),"")</f>
        <v/>
      </c>
      <c r="F745" s="191" t="str">
        <f>IFERROR(IF(ForbDraft!F758&lt;&gt;"",ForbDraft!F758,""),"")</f>
        <v/>
      </c>
      <c r="G745" s="135" t="str">
        <f>IFERROR(IF(ForbCalc!D743&lt;&gt;"",ForbCalc!D743,""),"")</f>
        <v/>
      </c>
      <c r="H745" s="192" t="str">
        <f>IFERROR(IF(ForbCalc!E743&lt;&gt;"",ForbCalc!E743,""),"")</f>
        <v/>
      </c>
    </row>
    <row r="746" spans="2:8" s="1" customFormat="1" x14ac:dyDescent="0.2">
      <c r="B746" s="174" t="str">
        <f>IFERROR(IF(ForbDraft!B759&lt;&gt;"",ForbDraft!B759,""),"")</f>
        <v/>
      </c>
      <c r="C746" s="189" t="str">
        <f>IFERROR(IF(ForbDraft!C759&lt;&gt;"",ForbDraft!C759,""),"")</f>
        <v/>
      </c>
      <c r="D746" s="135" t="str">
        <f>IFERROR(IF(ForbDraft!O759&lt;&gt;"",ForbDraft!O759,""),"")</f>
        <v/>
      </c>
      <c r="E746" s="190" t="str">
        <f>IFERROR(IF(ForbDraft!I759&lt;&gt;"",TEXT(ForbDraft!I759,"#,##0.00"),""),"")</f>
        <v/>
      </c>
      <c r="F746" s="191" t="str">
        <f>IFERROR(IF(ForbDraft!F759&lt;&gt;"",ForbDraft!F759,""),"")</f>
        <v/>
      </c>
      <c r="G746" s="135" t="str">
        <f>IFERROR(IF(ForbCalc!D744&lt;&gt;"",ForbCalc!D744,""),"")</f>
        <v/>
      </c>
      <c r="H746" s="192" t="str">
        <f>IFERROR(IF(ForbCalc!E744&lt;&gt;"",ForbCalc!E744,""),"")</f>
        <v/>
      </c>
    </row>
    <row r="747" spans="2:8" s="1" customFormat="1" x14ac:dyDescent="0.2">
      <c r="B747" s="174" t="str">
        <f>IFERROR(IF(ForbDraft!B760&lt;&gt;"",ForbDraft!B760,""),"")</f>
        <v/>
      </c>
      <c r="C747" s="189" t="str">
        <f>IFERROR(IF(ForbDraft!C760&lt;&gt;"",ForbDraft!C760,""),"")</f>
        <v/>
      </c>
      <c r="D747" s="135" t="str">
        <f>IFERROR(IF(ForbDraft!O760&lt;&gt;"",ForbDraft!O760,""),"")</f>
        <v/>
      </c>
      <c r="E747" s="190" t="str">
        <f>IFERROR(IF(ForbDraft!I760&lt;&gt;"",TEXT(ForbDraft!I760,"#,##0.00"),""),"")</f>
        <v/>
      </c>
      <c r="F747" s="191" t="str">
        <f>IFERROR(IF(ForbDraft!F760&lt;&gt;"",ForbDraft!F760,""),"")</f>
        <v/>
      </c>
      <c r="G747" s="135" t="str">
        <f>IFERROR(IF(ForbCalc!D745&lt;&gt;"",ForbCalc!D745,""),"")</f>
        <v/>
      </c>
      <c r="H747" s="192" t="str">
        <f>IFERROR(IF(ForbCalc!E745&lt;&gt;"",ForbCalc!E745,""),"")</f>
        <v/>
      </c>
    </row>
    <row r="748" spans="2:8" s="1" customFormat="1" x14ac:dyDescent="0.2">
      <c r="B748" s="174" t="str">
        <f>IFERROR(IF(ForbDraft!B761&lt;&gt;"",ForbDraft!B761,""),"")</f>
        <v/>
      </c>
      <c r="C748" s="189" t="str">
        <f>IFERROR(IF(ForbDraft!C761&lt;&gt;"",ForbDraft!C761,""),"")</f>
        <v/>
      </c>
      <c r="D748" s="135" t="str">
        <f>IFERROR(IF(ForbDraft!O761&lt;&gt;"",ForbDraft!O761,""),"")</f>
        <v/>
      </c>
      <c r="E748" s="190" t="str">
        <f>IFERROR(IF(ForbDraft!I761&lt;&gt;"",TEXT(ForbDraft!I761,"#,##0.00"),""),"")</f>
        <v/>
      </c>
      <c r="F748" s="191" t="str">
        <f>IFERROR(IF(ForbDraft!F761&lt;&gt;"",ForbDraft!F761,""),"")</f>
        <v/>
      </c>
      <c r="G748" s="135" t="str">
        <f>IFERROR(IF(ForbCalc!D746&lt;&gt;"",ForbCalc!D746,""),"")</f>
        <v/>
      </c>
      <c r="H748" s="192" t="str">
        <f>IFERROR(IF(ForbCalc!E746&lt;&gt;"",ForbCalc!E746,""),"")</f>
        <v/>
      </c>
    </row>
    <row r="749" spans="2:8" s="1" customFormat="1" x14ac:dyDescent="0.2">
      <c r="B749" s="174" t="str">
        <f>IFERROR(IF(ForbDraft!B762&lt;&gt;"",ForbDraft!B762,""),"")</f>
        <v/>
      </c>
      <c r="C749" s="189" t="str">
        <f>IFERROR(IF(ForbDraft!C762&lt;&gt;"",ForbDraft!C762,""),"")</f>
        <v/>
      </c>
      <c r="D749" s="135" t="str">
        <f>IFERROR(IF(ForbDraft!O762&lt;&gt;"",ForbDraft!O762,""),"")</f>
        <v/>
      </c>
      <c r="E749" s="190" t="str">
        <f>IFERROR(IF(ForbDraft!I762&lt;&gt;"",TEXT(ForbDraft!I762,"#,##0.00"),""),"")</f>
        <v/>
      </c>
      <c r="F749" s="191" t="str">
        <f>IFERROR(IF(ForbDraft!F762&lt;&gt;"",ForbDraft!F762,""),"")</f>
        <v/>
      </c>
      <c r="G749" s="135" t="str">
        <f>IFERROR(IF(ForbCalc!D747&lt;&gt;"",ForbCalc!D747,""),"")</f>
        <v/>
      </c>
      <c r="H749" s="192" t="str">
        <f>IFERROR(IF(ForbCalc!E747&lt;&gt;"",ForbCalc!E747,""),"")</f>
        <v/>
      </c>
    </row>
    <row r="750" spans="2:8" s="1" customFormat="1" x14ac:dyDescent="0.2">
      <c r="B750" s="174" t="str">
        <f>IFERROR(IF(ForbDraft!B763&lt;&gt;"",ForbDraft!B763,""),"")</f>
        <v/>
      </c>
      <c r="C750" s="189" t="str">
        <f>IFERROR(IF(ForbDraft!C763&lt;&gt;"",ForbDraft!C763,""),"")</f>
        <v/>
      </c>
      <c r="D750" s="135" t="str">
        <f>IFERROR(IF(ForbDraft!O763&lt;&gt;"",ForbDraft!O763,""),"")</f>
        <v/>
      </c>
      <c r="E750" s="190" t="str">
        <f>IFERROR(IF(ForbDraft!I763&lt;&gt;"",TEXT(ForbDraft!I763,"#,##0.00"),""),"")</f>
        <v/>
      </c>
      <c r="F750" s="191" t="str">
        <f>IFERROR(IF(ForbDraft!F763&lt;&gt;"",ForbDraft!F763,""),"")</f>
        <v/>
      </c>
      <c r="G750" s="135" t="str">
        <f>IFERROR(IF(ForbCalc!D748&lt;&gt;"",ForbCalc!D748,""),"")</f>
        <v/>
      </c>
      <c r="H750" s="192" t="str">
        <f>IFERROR(IF(ForbCalc!E748&lt;&gt;"",ForbCalc!E748,""),"")</f>
        <v/>
      </c>
    </row>
    <row r="751" spans="2:8" s="1" customFormat="1" x14ac:dyDescent="0.2">
      <c r="B751" s="174" t="str">
        <f>IFERROR(IF(ForbDraft!B764&lt;&gt;"",ForbDraft!B764,""),"")</f>
        <v/>
      </c>
      <c r="C751" s="189" t="str">
        <f>IFERROR(IF(ForbDraft!C764&lt;&gt;"",ForbDraft!C764,""),"")</f>
        <v/>
      </c>
      <c r="D751" s="135" t="str">
        <f>IFERROR(IF(ForbDraft!O764&lt;&gt;"",ForbDraft!O764,""),"")</f>
        <v/>
      </c>
      <c r="E751" s="190" t="str">
        <f>IFERROR(IF(ForbDraft!I764&lt;&gt;"",TEXT(ForbDraft!I764,"#,##0.00"),""),"")</f>
        <v/>
      </c>
      <c r="F751" s="191" t="str">
        <f>IFERROR(IF(ForbDraft!F764&lt;&gt;"",ForbDraft!F764,""),"")</f>
        <v/>
      </c>
      <c r="G751" s="135" t="str">
        <f>IFERROR(IF(ForbCalc!D749&lt;&gt;"",ForbCalc!D749,""),"")</f>
        <v/>
      </c>
      <c r="H751" s="192" t="str">
        <f>IFERROR(IF(ForbCalc!E749&lt;&gt;"",ForbCalc!E749,""),"")</f>
        <v/>
      </c>
    </row>
    <row r="752" spans="2:8" s="1" customFormat="1" x14ac:dyDescent="0.2">
      <c r="B752" s="174" t="str">
        <f>IFERROR(IF(ForbDraft!B765&lt;&gt;"",ForbDraft!B765,""),"")</f>
        <v/>
      </c>
      <c r="C752" s="189" t="str">
        <f>IFERROR(IF(ForbDraft!C765&lt;&gt;"",ForbDraft!C765,""),"")</f>
        <v/>
      </c>
      <c r="D752" s="135" t="str">
        <f>IFERROR(IF(ForbDraft!O765&lt;&gt;"",ForbDraft!O765,""),"")</f>
        <v/>
      </c>
      <c r="E752" s="190" t="str">
        <f>IFERROR(IF(ForbDraft!I765&lt;&gt;"",TEXT(ForbDraft!I765,"#,##0.00"),""),"")</f>
        <v/>
      </c>
      <c r="F752" s="191" t="str">
        <f>IFERROR(IF(ForbDraft!F765&lt;&gt;"",ForbDraft!F765,""),"")</f>
        <v/>
      </c>
      <c r="G752" s="135" t="str">
        <f>IFERROR(IF(ForbCalc!D750&lt;&gt;"",ForbCalc!D750,""),"")</f>
        <v/>
      </c>
      <c r="H752" s="192" t="str">
        <f>IFERROR(IF(ForbCalc!E750&lt;&gt;"",ForbCalc!E750,""),"")</f>
        <v/>
      </c>
    </row>
    <row r="753" spans="2:8" s="1" customFormat="1" x14ac:dyDescent="0.2">
      <c r="B753" s="174" t="str">
        <f>IFERROR(IF(ForbDraft!B766&lt;&gt;"",ForbDraft!B766,""),"")</f>
        <v/>
      </c>
      <c r="C753" s="189" t="str">
        <f>IFERROR(IF(ForbDraft!C766&lt;&gt;"",ForbDraft!C766,""),"")</f>
        <v/>
      </c>
      <c r="D753" s="135" t="str">
        <f>IFERROR(IF(ForbDraft!O766&lt;&gt;"",ForbDraft!O766,""),"")</f>
        <v/>
      </c>
      <c r="E753" s="190" t="str">
        <f>IFERROR(IF(ForbDraft!I766&lt;&gt;"",TEXT(ForbDraft!I766,"#,##0.00"),""),"")</f>
        <v/>
      </c>
      <c r="F753" s="191" t="str">
        <f>IFERROR(IF(ForbDraft!F766&lt;&gt;"",ForbDraft!F766,""),"")</f>
        <v/>
      </c>
      <c r="G753" s="135" t="str">
        <f>IFERROR(IF(ForbCalc!D751&lt;&gt;"",ForbCalc!D751,""),"")</f>
        <v/>
      </c>
      <c r="H753" s="192" t="str">
        <f>IFERROR(IF(ForbCalc!E751&lt;&gt;"",ForbCalc!E751,""),"")</f>
        <v/>
      </c>
    </row>
    <row r="754" spans="2:8" s="1" customFormat="1" x14ac:dyDescent="0.2">
      <c r="B754" s="174" t="str">
        <f>IFERROR(IF(ForbDraft!B767&lt;&gt;"",ForbDraft!B767,""),"")</f>
        <v/>
      </c>
      <c r="C754" s="189" t="str">
        <f>IFERROR(IF(ForbDraft!C767&lt;&gt;"",ForbDraft!C767,""),"")</f>
        <v/>
      </c>
      <c r="D754" s="135" t="str">
        <f>IFERROR(IF(ForbDraft!O767&lt;&gt;"",ForbDraft!O767,""),"")</f>
        <v/>
      </c>
      <c r="E754" s="190" t="str">
        <f>IFERROR(IF(ForbDraft!I767&lt;&gt;"",TEXT(ForbDraft!I767,"#,##0.00"),""),"")</f>
        <v/>
      </c>
      <c r="F754" s="191" t="str">
        <f>IFERROR(IF(ForbDraft!F767&lt;&gt;"",ForbDraft!F767,""),"")</f>
        <v/>
      </c>
      <c r="G754" s="135" t="str">
        <f>IFERROR(IF(ForbCalc!D752&lt;&gt;"",ForbCalc!D752,""),"")</f>
        <v/>
      </c>
      <c r="H754" s="192" t="str">
        <f>IFERROR(IF(ForbCalc!E752&lt;&gt;"",ForbCalc!E752,""),"")</f>
        <v/>
      </c>
    </row>
    <row r="755" spans="2:8" s="1" customFormat="1" x14ac:dyDescent="0.2">
      <c r="B755" s="174" t="str">
        <f>IFERROR(IF(ForbDraft!B768&lt;&gt;"",ForbDraft!B768,""),"")</f>
        <v/>
      </c>
      <c r="C755" s="189" t="str">
        <f>IFERROR(IF(ForbDraft!C768&lt;&gt;"",ForbDraft!C768,""),"")</f>
        <v/>
      </c>
      <c r="D755" s="135" t="str">
        <f>IFERROR(IF(ForbDraft!O768&lt;&gt;"",ForbDraft!O768,""),"")</f>
        <v/>
      </c>
      <c r="E755" s="190" t="str">
        <f>IFERROR(IF(ForbDraft!I768&lt;&gt;"",TEXT(ForbDraft!I768,"#,##0.00"),""),"")</f>
        <v/>
      </c>
      <c r="F755" s="191" t="str">
        <f>IFERROR(IF(ForbDraft!F768&lt;&gt;"",ForbDraft!F768,""),"")</f>
        <v/>
      </c>
      <c r="G755" s="135" t="str">
        <f>IFERROR(IF(ForbCalc!D753&lt;&gt;"",ForbCalc!D753,""),"")</f>
        <v/>
      </c>
      <c r="H755" s="192" t="str">
        <f>IFERROR(IF(ForbCalc!E753&lt;&gt;"",ForbCalc!E753,""),"")</f>
        <v/>
      </c>
    </row>
    <row r="756" spans="2:8" s="1" customFormat="1" x14ac:dyDescent="0.2">
      <c r="B756" s="174" t="str">
        <f>IFERROR(IF(ForbDraft!B769&lt;&gt;"",ForbDraft!B769,""),"")</f>
        <v/>
      </c>
      <c r="C756" s="189" t="str">
        <f>IFERROR(IF(ForbDraft!C769&lt;&gt;"",ForbDraft!C769,""),"")</f>
        <v/>
      </c>
      <c r="D756" s="135" t="str">
        <f>IFERROR(IF(ForbDraft!O769&lt;&gt;"",ForbDraft!O769,""),"")</f>
        <v/>
      </c>
      <c r="E756" s="190" t="str">
        <f>IFERROR(IF(ForbDraft!I769&lt;&gt;"",TEXT(ForbDraft!I769,"#,##0.00"),""),"")</f>
        <v/>
      </c>
      <c r="F756" s="191" t="str">
        <f>IFERROR(IF(ForbDraft!F769&lt;&gt;"",ForbDraft!F769,""),"")</f>
        <v/>
      </c>
      <c r="G756" s="135" t="str">
        <f>IFERROR(IF(ForbCalc!D754&lt;&gt;"",ForbCalc!D754,""),"")</f>
        <v/>
      </c>
      <c r="H756" s="192" t="str">
        <f>IFERROR(IF(ForbCalc!E754&lt;&gt;"",ForbCalc!E754,""),"")</f>
        <v/>
      </c>
    </row>
    <row r="757" spans="2:8" s="1" customFormat="1" x14ac:dyDescent="0.2">
      <c r="B757" s="174" t="str">
        <f>IFERROR(IF(ForbDraft!B770&lt;&gt;"",ForbDraft!B770,""),"")</f>
        <v/>
      </c>
      <c r="C757" s="189" t="str">
        <f>IFERROR(IF(ForbDraft!C770&lt;&gt;"",ForbDraft!C770,""),"")</f>
        <v/>
      </c>
      <c r="D757" s="135" t="str">
        <f>IFERROR(IF(ForbDraft!O770&lt;&gt;"",ForbDraft!O770,""),"")</f>
        <v/>
      </c>
      <c r="E757" s="190" t="str">
        <f>IFERROR(IF(ForbDraft!I770&lt;&gt;"",TEXT(ForbDraft!I770,"#,##0.00"),""),"")</f>
        <v/>
      </c>
      <c r="F757" s="191" t="str">
        <f>IFERROR(IF(ForbDraft!F770&lt;&gt;"",ForbDraft!F770,""),"")</f>
        <v/>
      </c>
      <c r="G757" s="135" t="str">
        <f>IFERROR(IF(ForbCalc!D755&lt;&gt;"",ForbCalc!D755,""),"")</f>
        <v/>
      </c>
      <c r="H757" s="192" t="str">
        <f>IFERROR(IF(ForbCalc!E755&lt;&gt;"",ForbCalc!E755,""),"")</f>
        <v/>
      </c>
    </row>
    <row r="758" spans="2:8" s="1" customFormat="1" x14ac:dyDescent="0.2">
      <c r="B758" s="174" t="str">
        <f>IFERROR(IF(ForbDraft!B771&lt;&gt;"",ForbDraft!B771,""),"")</f>
        <v/>
      </c>
      <c r="C758" s="189" t="str">
        <f>IFERROR(IF(ForbDraft!C771&lt;&gt;"",ForbDraft!C771,""),"")</f>
        <v/>
      </c>
      <c r="D758" s="135" t="str">
        <f>IFERROR(IF(ForbDraft!O771&lt;&gt;"",ForbDraft!O771,""),"")</f>
        <v/>
      </c>
      <c r="E758" s="190" t="str">
        <f>IFERROR(IF(ForbDraft!I771&lt;&gt;"",TEXT(ForbDraft!I771,"#,##0.00"),""),"")</f>
        <v/>
      </c>
      <c r="F758" s="191" t="str">
        <f>IFERROR(IF(ForbDraft!F771&lt;&gt;"",ForbDraft!F771,""),"")</f>
        <v/>
      </c>
      <c r="G758" s="135" t="str">
        <f>IFERROR(IF(ForbCalc!D756&lt;&gt;"",ForbCalc!D756,""),"")</f>
        <v/>
      </c>
      <c r="H758" s="192" t="str">
        <f>IFERROR(IF(ForbCalc!E756&lt;&gt;"",ForbCalc!E756,""),"")</f>
        <v/>
      </c>
    </row>
    <row r="759" spans="2:8" s="1" customFormat="1" x14ac:dyDescent="0.2">
      <c r="B759" s="174" t="str">
        <f>IFERROR(IF(ForbDraft!B772&lt;&gt;"",ForbDraft!B772,""),"")</f>
        <v/>
      </c>
      <c r="C759" s="189" t="str">
        <f>IFERROR(IF(ForbDraft!C772&lt;&gt;"",ForbDraft!C772,""),"")</f>
        <v/>
      </c>
      <c r="D759" s="135" t="str">
        <f>IFERROR(IF(ForbDraft!O772&lt;&gt;"",ForbDraft!O772,""),"")</f>
        <v/>
      </c>
      <c r="E759" s="190" t="str">
        <f>IFERROR(IF(ForbDraft!I772&lt;&gt;"",TEXT(ForbDraft!I772,"#,##0.00"),""),"")</f>
        <v/>
      </c>
      <c r="F759" s="191" t="str">
        <f>IFERROR(IF(ForbDraft!F772&lt;&gt;"",ForbDraft!F772,""),"")</f>
        <v/>
      </c>
      <c r="G759" s="135" t="str">
        <f>IFERROR(IF(ForbCalc!D757&lt;&gt;"",ForbCalc!D757,""),"")</f>
        <v/>
      </c>
      <c r="H759" s="192" t="str">
        <f>IFERROR(IF(ForbCalc!E757&lt;&gt;"",ForbCalc!E757,""),"")</f>
        <v/>
      </c>
    </row>
    <row r="760" spans="2:8" s="1" customFormat="1" x14ac:dyDescent="0.2">
      <c r="B760" s="174" t="str">
        <f>IFERROR(IF(ForbDraft!B773&lt;&gt;"",ForbDraft!B773,""),"")</f>
        <v/>
      </c>
      <c r="C760" s="189" t="str">
        <f>IFERROR(IF(ForbDraft!C773&lt;&gt;"",ForbDraft!C773,""),"")</f>
        <v/>
      </c>
      <c r="D760" s="135" t="str">
        <f>IFERROR(IF(ForbDraft!O773&lt;&gt;"",ForbDraft!O773,""),"")</f>
        <v/>
      </c>
      <c r="E760" s="190" t="str">
        <f>IFERROR(IF(ForbDraft!I773&lt;&gt;"",TEXT(ForbDraft!I773,"#,##0.00"),""),"")</f>
        <v/>
      </c>
      <c r="F760" s="191" t="str">
        <f>IFERROR(IF(ForbDraft!F773&lt;&gt;"",ForbDraft!F773,""),"")</f>
        <v/>
      </c>
      <c r="G760" s="135" t="str">
        <f>IFERROR(IF(ForbCalc!D758&lt;&gt;"",ForbCalc!D758,""),"")</f>
        <v/>
      </c>
      <c r="H760" s="192" t="str">
        <f>IFERROR(IF(ForbCalc!E758&lt;&gt;"",ForbCalc!E758,""),"")</f>
        <v/>
      </c>
    </row>
    <row r="761" spans="2:8" s="1" customFormat="1" x14ac:dyDescent="0.2">
      <c r="B761" s="174" t="str">
        <f>IFERROR(IF(ForbDraft!B774&lt;&gt;"",ForbDraft!B774,""),"")</f>
        <v/>
      </c>
      <c r="C761" s="189" t="str">
        <f>IFERROR(IF(ForbDraft!C774&lt;&gt;"",ForbDraft!C774,""),"")</f>
        <v/>
      </c>
      <c r="D761" s="135" t="str">
        <f>IFERROR(IF(ForbDraft!O774&lt;&gt;"",ForbDraft!O774,""),"")</f>
        <v/>
      </c>
      <c r="E761" s="190" t="str">
        <f>IFERROR(IF(ForbDraft!I774&lt;&gt;"",TEXT(ForbDraft!I774,"#,##0.00"),""),"")</f>
        <v/>
      </c>
      <c r="F761" s="191" t="str">
        <f>IFERROR(IF(ForbDraft!F774&lt;&gt;"",ForbDraft!F774,""),"")</f>
        <v/>
      </c>
      <c r="G761" s="135" t="str">
        <f>IFERROR(IF(ForbCalc!D759&lt;&gt;"",ForbCalc!D759,""),"")</f>
        <v/>
      </c>
      <c r="H761" s="192" t="str">
        <f>IFERROR(IF(ForbCalc!E759&lt;&gt;"",ForbCalc!E759,""),"")</f>
        <v/>
      </c>
    </row>
    <row r="762" spans="2:8" s="1" customFormat="1" x14ac:dyDescent="0.2">
      <c r="B762" s="174" t="str">
        <f>IFERROR(IF(ForbDraft!B775&lt;&gt;"",ForbDraft!B775,""),"")</f>
        <v/>
      </c>
      <c r="C762" s="189" t="str">
        <f>IFERROR(IF(ForbDraft!C775&lt;&gt;"",ForbDraft!C775,""),"")</f>
        <v/>
      </c>
      <c r="D762" s="135" t="str">
        <f>IFERROR(IF(ForbDraft!O775&lt;&gt;"",ForbDraft!O775,""),"")</f>
        <v/>
      </c>
      <c r="E762" s="190" t="str">
        <f>IFERROR(IF(ForbDraft!I775&lt;&gt;"",TEXT(ForbDraft!I775,"#,##0.00"),""),"")</f>
        <v/>
      </c>
      <c r="F762" s="191" t="str">
        <f>IFERROR(IF(ForbDraft!F775&lt;&gt;"",ForbDraft!F775,""),"")</f>
        <v/>
      </c>
      <c r="G762" s="135" t="str">
        <f>IFERROR(IF(ForbCalc!D760&lt;&gt;"",ForbCalc!D760,""),"")</f>
        <v/>
      </c>
      <c r="H762" s="192" t="str">
        <f>IFERROR(IF(ForbCalc!E760&lt;&gt;"",ForbCalc!E760,""),"")</f>
        <v/>
      </c>
    </row>
    <row r="763" spans="2:8" s="1" customFormat="1" x14ac:dyDescent="0.2">
      <c r="B763" s="174" t="str">
        <f>IFERROR(IF(ForbDraft!B776&lt;&gt;"",ForbDraft!B776,""),"")</f>
        <v/>
      </c>
      <c r="C763" s="189" t="str">
        <f>IFERROR(IF(ForbDraft!C776&lt;&gt;"",ForbDraft!C776,""),"")</f>
        <v/>
      </c>
      <c r="D763" s="135" t="str">
        <f>IFERROR(IF(ForbDraft!O776&lt;&gt;"",ForbDraft!O776,""),"")</f>
        <v/>
      </c>
      <c r="E763" s="190" t="str">
        <f>IFERROR(IF(ForbDraft!I776&lt;&gt;"",TEXT(ForbDraft!I776,"#,##0.00"),""),"")</f>
        <v/>
      </c>
      <c r="F763" s="191" t="str">
        <f>IFERROR(IF(ForbDraft!F776&lt;&gt;"",ForbDraft!F776,""),"")</f>
        <v/>
      </c>
      <c r="G763" s="135" t="str">
        <f>IFERROR(IF(ForbCalc!D761&lt;&gt;"",ForbCalc!D761,""),"")</f>
        <v/>
      </c>
      <c r="H763" s="192" t="str">
        <f>IFERROR(IF(ForbCalc!E761&lt;&gt;"",ForbCalc!E761,""),"")</f>
        <v/>
      </c>
    </row>
    <row r="764" spans="2:8" s="1" customFormat="1" x14ac:dyDescent="0.2">
      <c r="B764" s="174" t="str">
        <f>IFERROR(IF(ForbDraft!B777&lt;&gt;"",ForbDraft!B777,""),"")</f>
        <v/>
      </c>
      <c r="C764" s="189" t="str">
        <f>IFERROR(IF(ForbDraft!C777&lt;&gt;"",ForbDraft!C777,""),"")</f>
        <v/>
      </c>
      <c r="D764" s="135" t="str">
        <f>IFERROR(IF(ForbDraft!O777&lt;&gt;"",ForbDraft!O777,""),"")</f>
        <v/>
      </c>
      <c r="E764" s="190" t="str">
        <f>IFERROR(IF(ForbDraft!I777&lt;&gt;"",TEXT(ForbDraft!I777,"#,##0.00"),""),"")</f>
        <v/>
      </c>
      <c r="F764" s="191" t="str">
        <f>IFERROR(IF(ForbDraft!F777&lt;&gt;"",ForbDraft!F777,""),"")</f>
        <v/>
      </c>
      <c r="G764" s="135" t="str">
        <f>IFERROR(IF(ForbCalc!D762&lt;&gt;"",ForbCalc!D762,""),"")</f>
        <v/>
      </c>
      <c r="H764" s="192" t="str">
        <f>IFERROR(IF(ForbCalc!E762&lt;&gt;"",ForbCalc!E762,""),"")</f>
        <v/>
      </c>
    </row>
    <row r="765" spans="2:8" s="1" customFormat="1" x14ac:dyDescent="0.2">
      <c r="B765" s="174" t="str">
        <f>IFERROR(IF(ForbDraft!B778&lt;&gt;"",ForbDraft!B778,""),"")</f>
        <v/>
      </c>
      <c r="C765" s="189" t="str">
        <f>IFERROR(IF(ForbDraft!C778&lt;&gt;"",ForbDraft!C778,""),"")</f>
        <v/>
      </c>
      <c r="D765" s="135" t="str">
        <f>IFERROR(IF(ForbDraft!O778&lt;&gt;"",ForbDraft!O778,""),"")</f>
        <v/>
      </c>
      <c r="E765" s="190" t="str">
        <f>IFERROR(IF(ForbDraft!I778&lt;&gt;"",TEXT(ForbDraft!I778,"#,##0.00"),""),"")</f>
        <v/>
      </c>
      <c r="F765" s="191" t="str">
        <f>IFERROR(IF(ForbDraft!F778&lt;&gt;"",ForbDraft!F778,""),"")</f>
        <v/>
      </c>
      <c r="G765" s="135" t="str">
        <f>IFERROR(IF(ForbCalc!D763&lt;&gt;"",ForbCalc!D763,""),"")</f>
        <v/>
      </c>
      <c r="H765" s="192" t="str">
        <f>IFERROR(IF(ForbCalc!E763&lt;&gt;"",ForbCalc!E763,""),"")</f>
        <v/>
      </c>
    </row>
    <row r="766" spans="2:8" s="1" customFormat="1" x14ac:dyDescent="0.2">
      <c r="B766" s="174" t="str">
        <f>IFERROR(IF(ForbDraft!B779&lt;&gt;"",ForbDraft!B779,""),"")</f>
        <v/>
      </c>
      <c r="C766" s="189" t="str">
        <f>IFERROR(IF(ForbDraft!C779&lt;&gt;"",ForbDraft!C779,""),"")</f>
        <v/>
      </c>
      <c r="D766" s="135" t="str">
        <f>IFERROR(IF(ForbDraft!O779&lt;&gt;"",ForbDraft!O779,""),"")</f>
        <v/>
      </c>
      <c r="E766" s="190" t="str">
        <f>IFERROR(IF(ForbDraft!I779&lt;&gt;"",TEXT(ForbDraft!I779,"#,##0.00"),""),"")</f>
        <v/>
      </c>
      <c r="F766" s="191" t="str">
        <f>IFERROR(IF(ForbDraft!F779&lt;&gt;"",ForbDraft!F779,""),"")</f>
        <v/>
      </c>
      <c r="G766" s="135" t="str">
        <f>IFERROR(IF(ForbCalc!D764&lt;&gt;"",ForbCalc!D764,""),"")</f>
        <v/>
      </c>
      <c r="H766" s="192" t="str">
        <f>IFERROR(IF(ForbCalc!E764&lt;&gt;"",ForbCalc!E764,""),"")</f>
        <v/>
      </c>
    </row>
    <row r="767" spans="2:8" s="1" customFormat="1" x14ac:dyDescent="0.2">
      <c r="B767" s="174" t="str">
        <f>IFERROR(IF(ForbDraft!B780&lt;&gt;"",ForbDraft!B780,""),"")</f>
        <v/>
      </c>
      <c r="C767" s="189" t="str">
        <f>IFERROR(IF(ForbDraft!C780&lt;&gt;"",ForbDraft!C780,""),"")</f>
        <v/>
      </c>
      <c r="D767" s="135" t="str">
        <f>IFERROR(IF(ForbDraft!O780&lt;&gt;"",ForbDraft!O780,""),"")</f>
        <v/>
      </c>
      <c r="E767" s="190" t="str">
        <f>IFERROR(IF(ForbDraft!I780&lt;&gt;"",TEXT(ForbDraft!I780,"#,##0.00"),""),"")</f>
        <v/>
      </c>
      <c r="F767" s="191" t="str">
        <f>IFERROR(IF(ForbDraft!F780&lt;&gt;"",ForbDraft!F780,""),"")</f>
        <v/>
      </c>
      <c r="G767" s="135" t="str">
        <f>IFERROR(IF(ForbCalc!D765&lt;&gt;"",ForbCalc!D765,""),"")</f>
        <v/>
      </c>
      <c r="H767" s="192" t="str">
        <f>IFERROR(IF(ForbCalc!E765&lt;&gt;"",ForbCalc!E765,""),"")</f>
        <v/>
      </c>
    </row>
    <row r="768" spans="2:8" s="1" customFormat="1" x14ac:dyDescent="0.2">
      <c r="B768" s="174" t="str">
        <f>IFERROR(IF(ForbDraft!B781&lt;&gt;"",ForbDraft!B781,""),"")</f>
        <v/>
      </c>
      <c r="C768" s="189" t="str">
        <f>IFERROR(IF(ForbDraft!C781&lt;&gt;"",ForbDraft!C781,""),"")</f>
        <v/>
      </c>
      <c r="D768" s="135" t="str">
        <f>IFERROR(IF(ForbDraft!O781&lt;&gt;"",ForbDraft!O781,""),"")</f>
        <v/>
      </c>
      <c r="E768" s="190" t="str">
        <f>IFERROR(IF(ForbDraft!I781&lt;&gt;"",TEXT(ForbDraft!I781,"#,##0.00"),""),"")</f>
        <v/>
      </c>
      <c r="F768" s="191" t="str">
        <f>IFERROR(IF(ForbDraft!F781&lt;&gt;"",ForbDraft!F781,""),"")</f>
        <v/>
      </c>
      <c r="G768" s="135" t="str">
        <f>IFERROR(IF(ForbCalc!D766&lt;&gt;"",ForbCalc!D766,""),"")</f>
        <v/>
      </c>
      <c r="H768" s="192" t="str">
        <f>IFERROR(IF(ForbCalc!E766&lt;&gt;"",ForbCalc!E766,""),"")</f>
        <v/>
      </c>
    </row>
    <row r="769" spans="2:8" s="1" customFormat="1" x14ac:dyDescent="0.2">
      <c r="B769" s="174" t="str">
        <f>IFERROR(IF(ForbDraft!B782&lt;&gt;"",ForbDraft!B782,""),"")</f>
        <v/>
      </c>
      <c r="C769" s="189" t="str">
        <f>IFERROR(IF(ForbDraft!C782&lt;&gt;"",ForbDraft!C782,""),"")</f>
        <v/>
      </c>
      <c r="D769" s="135" t="str">
        <f>IFERROR(IF(ForbDraft!O782&lt;&gt;"",ForbDraft!O782,""),"")</f>
        <v/>
      </c>
      <c r="E769" s="190" t="str">
        <f>IFERROR(IF(ForbDraft!I782&lt;&gt;"",TEXT(ForbDraft!I782,"#,##0.00"),""),"")</f>
        <v/>
      </c>
      <c r="F769" s="191" t="str">
        <f>IFERROR(IF(ForbDraft!F782&lt;&gt;"",ForbDraft!F782,""),"")</f>
        <v/>
      </c>
      <c r="G769" s="135" t="str">
        <f>IFERROR(IF(ForbCalc!D767&lt;&gt;"",ForbCalc!D767,""),"")</f>
        <v/>
      </c>
      <c r="H769" s="192" t="str">
        <f>IFERROR(IF(ForbCalc!E767&lt;&gt;"",ForbCalc!E767,""),"")</f>
        <v/>
      </c>
    </row>
    <row r="770" spans="2:8" s="1" customFormat="1" x14ac:dyDescent="0.2">
      <c r="B770" s="174" t="str">
        <f>IFERROR(IF(ForbDraft!B783&lt;&gt;"",ForbDraft!B783,""),"")</f>
        <v/>
      </c>
      <c r="C770" s="189" t="str">
        <f>IFERROR(IF(ForbDraft!C783&lt;&gt;"",ForbDraft!C783,""),"")</f>
        <v/>
      </c>
      <c r="D770" s="135" t="str">
        <f>IFERROR(IF(ForbDraft!O783&lt;&gt;"",ForbDraft!O783,""),"")</f>
        <v/>
      </c>
      <c r="E770" s="190" t="str">
        <f>IFERROR(IF(ForbDraft!I783&lt;&gt;"",TEXT(ForbDraft!I783,"#,##0.00"),""),"")</f>
        <v/>
      </c>
      <c r="F770" s="191" t="str">
        <f>IFERROR(IF(ForbDraft!F783&lt;&gt;"",ForbDraft!F783,""),"")</f>
        <v/>
      </c>
      <c r="G770" s="135" t="str">
        <f>IFERROR(IF(ForbCalc!D768&lt;&gt;"",ForbCalc!D768,""),"")</f>
        <v/>
      </c>
      <c r="H770" s="192" t="str">
        <f>IFERROR(IF(ForbCalc!E768&lt;&gt;"",ForbCalc!E768,""),"")</f>
        <v/>
      </c>
    </row>
    <row r="771" spans="2:8" s="1" customFormat="1" x14ac:dyDescent="0.2">
      <c r="B771" s="174" t="str">
        <f>IFERROR(IF(ForbDraft!B784&lt;&gt;"",ForbDraft!B784,""),"")</f>
        <v/>
      </c>
      <c r="C771" s="189" t="str">
        <f>IFERROR(IF(ForbDraft!C784&lt;&gt;"",ForbDraft!C784,""),"")</f>
        <v/>
      </c>
      <c r="D771" s="135" t="str">
        <f>IFERROR(IF(ForbDraft!O784&lt;&gt;"",ForbDraft!O784,""),"")</f>
        <v/>
      </c>
      <c r="E771" s="190" t="str">
        <f>IFERROR(IF(ForbDraft!I784&lt;&gt;"",TEXT(ForbDraft!I784,"#,##0.00"),""),"")</f>
        <v/>
      </c>
      <c r="F771" s="191" t="str">
        <f>IFERROR(IF(ForbDraft!F784&lt;&gt;"",ForbDraft!F784,""),"")</f>
        <v/>
      </c>
      <c r="G771" s="135" t="str">
        <f>IFERROR(IF(ForbCalc!D769&lt;&gt;"",ForbCalc!D769,""),"")</f>
        <v/>
      </c>
      <c r="H771" s="192" t="str">
        <f>IFERROR(IF(ForbCalc!E769&lt;&gt;"",ForbCalc!E769,""),"")</f>
        <v/>
      </c>
    </row>
    <row r="772" spans="2:8" s="1" customFormat="1" x14ac:dyDescent="0.2">
      <c r="B772" s="174" t="str">
        <f>IFERROR(IF(ForbDraft!B785&lt;&gt;"",ForbDraft!B785,""),"")</f>
        <v/>
      </c>
      <c r="C772" s="189" t="str">
        <f>IFERROR(IF(ForbDraft!C785&lt;&gt;"",ForbDraft!C785,""),"")</f>
        <v/>
      </c>
      <c r="D772" s="135" t="str">
        <f>IFERROR(IF(ForbDraft!O785&lt;&gt;"",ForbDraft!O785,""),"")</f>
        <v/>
      </c>
      <c r="E772" s="190" t="str">
        <f>IFERROR(IF(ForbDraft!I785&lt;&gt;"",TEXT(ForbDraft!I785,"#,##0.00"),""),"")</f>
        <v/>
      </c>
      <c r="F772" s="191" t="str">
        <f>IFERROR(IF(ForbDraft!F785&lt;&gt;"",ForbDraft!F785,""),"")</f>
        <v/>
      </c>
      <c r="G772" s="135" t="str">
        <f>IFERROR(IF(ForbCalc!D770&lt;&gt;"",ForbCalc!D770,""),"")</f>
        <v/>
      </c>
      <c r="H772" s="192" t="str">
        <f>IFERROR(IF(ForbCalc!E770&lt;&gt;"",ForbCalc!E770,""),"")</f>
        <v/>
      </c>
    </row>
    <row r="773" spans="2:8" s="1" customFormat="1" x14ac:dyDescent="0.2">
      <c r="B773" s="174" t="str">
        <f>IFERROR(IF(ForbDraft!B786&lt;&gt;"",ForbDraft!B786,""),"")</f>
        <v/>
      </c>
      <c r="C773" s="189" t="str">
        <f>IFERROR(IF(ForbDraft!C786&lt;&gt;"",ForbDraft!C786,""),"")</f>
        <v/>
      </c>
      <c r="D773" s="135" t="str">
        <f>IFERROR(IF(ForbDraft!O786&lt;&gt;"",ForbDraft!O786,""),"")</f>
        <v/>
      </c>
      <c r="E773" s="190" t="str">
        <f>IFERROR(IF(ForbDraft!I786&lt;&gt;"",TEXT(ForbDraft!I786,"#,##0.00"),""),"")</f>
        <v/>
      </c>
      <c r="F773" s="191" t="str">
        <f>IFERROR(IF(ForbDraft!F786&lt;&gt;"",ForbDraft!F786,""),"")</f>
        <v/>
      </c>
      <c r="G773" s="135" t="str">
        <f>IFERROR(IF(ForbCalc!D771&lt;&gt;"",ForbCalc!D771,""),"")</f>
        <v/>
      </c>
      <c r="H773" s="192" t="str">
        <f>IFERROR(IF(ForbCalc!E771&lt;&gt;"",ForbCalc!E771,""),"")</f>
        <v/>
      </c>
    </row>
    <row r="774" spans="2:8" s="1" customFormat="1" x14ac:dyDescent="0.2">
      <c r="B774" s="174" t="str">
        <f>IFERROR(IF(ForbDraft!B787&lt;&gt;"",ForbDraft!B787,""),"")</f>
        <v/>
      </c>
      <c r="C774" s="189" t="str">
        <f>IFERROR(IF(ForbDraft!C787&lt;&gt;"",ForbDraft!C787,""),"")</f>
        <v/>
      </c>
      <c r="D774" s="135" t="str">
        <f>IFERROR(IF(ForbDraft!O787&lt;&gt;"",ForbDraft!O787,""),"")</f>
        <v/>
      </c>
      <c r="E774" s="190" t="str">
        <f>IFERROR(IF(ForbDraft!I787&lt;&gt;"",TEXT(ForbDraft!I787,"#,##0.00"),""),"")</f>
        <v/>
      </c>
      <c r="F774" s="191" t="str">
        <f>IFERROR(IF(ForbDraft!F787&lt;&gt;"",ForbDraft!F787,""),"")</f>
        <v/>
      </c>
      <c r="G774" s="135" t="str">
        <f>IFERROR(IF(ForbCalc!D772&lt;&gt;"",ForbCalc!D772,""),"")</f>
        <v/>
      </c>
      <c r="H774" s="192" t="str">
        <f>IFERROR(IF(ForbCalc!E772&lt;&gt;"",ForbCalc!E772,""),"")</f>
        <v/>
      </c>
    </row>
    <row r="775" spans="2:8" s="1" customFormat="1" x14ac:dyDescent="0.2">
      <c r="B775" s="174" t="str">
        <f>IFERROR(IF(ForbDraft!B788&lt;&gt;"",ForbDraft!B788,""),"")</f>
        <v/>
      </c>
      <c r="C775" s="189" t="str">
        <f>IFERROR(IF(ForbDraft!C788&lt;&gt;"",ForbDraft!C788,""),"")</f>
        <v/>
      </c>
      <c r="D775" s="135" t="str">
        <f>IFERROR(IF(ForbDraft!O788&lt;&gt;"",ForbDraft!O788,""),"")</f>
        <v/>
      </c>
      <c r="E775" s="190" t="str">
        <f>IFERROR(IF(ForbDraft!I788&lt;&gt;"",TEXT(ForbDraft!I788,"#,##0.00"),""),"")</f>
        <v/>
      </c>
      <c r="F775" s="191" t="str">
        <f>IFERROR(IF(ForbDraft!F788&lt;&gt;"",ForbDraft!F788,""),"")</f>
        <v/>
      </c>
      <c r="G775" s="135" t="str">
        <f>IFERROR(IF(ForbCalc!D773&lt;&gt;"",ForbCalc!D773,""),"")</f>
        <v/>
      </c>
      <c r="H775" s="192" t="str">
        <f>IFERROR(IF(ForbCalc!E773&lt;&gt;"",ForbCalc!E773,""),"")</f>
        <v/>
      </c>
    </row>
    <row r="776" spans="2:8" s="1" customFormat="1" x14ac:dyDescent="0.2">
      <c r="B776" s="174" t="str">
        <f>IFERROR(IF(ForbDraft!B789&lt;&gt;"",ForbDraft!B789,""),"")</f>
        <v/>
      </c>
      <c r="C776" s="189" t="str">
        <f>IFERROR(IF(ForbDraft!C789&lt;&gt;"",ForbDraft!C789,""),"")</f>
        <v/>
      </c>
      <c r="D776" s="135" t="str">
        <f>IFERROR(IF(ForbDraft!O789&lt;&gt;"",ForbDraft!O789,""),"")</f>
        <v/>
      </c>
      <c r="E776" s="190" t="str">
        <f>IFERROR(IF(ForbDraft!I789&lt;&gt;"",TEXT(ForbDraft!I789,"#,##0.00"),""),"")</f>
        <v/>
      </c>
      <c r="F776" s="191" t="str">
        <f>IFERROR(IF(ForbDraft!F789&lt;&gt;"",ForbDraft!F789,""),"")</f>
        <v/>
      </c>
      <c r="G776" s="135" t="str">
        <f>IFERROR(IF(ForbCalc!D774&lt;&gt;"",ForbCalc!D774,""),"")</f>
        <v/>
      </c>
      <c r="H776" s="192" t="str">
        <f>IFERROR(IF(ForbCalc!E774&lt;&gt;"",ForbCalc!E774,""),"")</f>
        <v/>
      </c>
    </row>
    <row r="777" spans="2:8" s="1" customFormat="1" x14ac:dyDescent="0.2">
      <c r="B777" s="174" t="str">
        <f>IFERROR(IF(ForbDraft!B790&lt;&gt;"",ForbDraft!B790,""),"")</f>
        <v/>
      </c>
      <c r="C777" s="189" t="str">
        <f>IFERROR(IF(ForbDraft!C790&lt;&gt;"",ForbDraft!C790,""),"")</f>
        <v/>
      </c>
      <c r="D777" s="135" t="str">
        <f>IFERROR(IF(ForbDraft!O790&lt;&gt;"",ForbDraft!O790,""),"")</f>
        <v/>
      </c>
      <c r="E777" s="190" t="str">
        <f>IFERROR(IF(ForbDraft!I790&lt;&gt;"",TEXT(ForbDraft!I790,"#,##0.00"),""),"")</f>
        <v/>
      </c>
      <c r="F777" s="191" t="str">
        <f>IFERROR(IF(ForbDraft!F790&lt;&gt;"",ForbDraft!F790,""),"")</f>
        <v/>
      </c>
      <c r="G777" s="135" t="str">
        <f>IFERROR(IF(ForbCalc!D775&lt;&gt;"",ForbCalc!D775,""),"")</f>
        <v/>
      </c>
      <c r="H777" s="192" t="str">
        <f>IFERROR(IF(ForbCalc!E775&lt;&gt;"",ForbCalc!E775,""),"")</f>
        <v/>
      </c>
    </row>
    <row r="778" spans="2:8" s="1" customFormat="1" x14ac:dyDescent="0.2">
      <c r="B778" s="174" t="str">
        <f>IFERROR(IF(ForbDraft!B791&lt;&gt;"",ForbDraft!B791,""),"")</f>
        <v/>
      </c>
      <c r="C778" s="189" t="str">
        <f>IFERROR(IF(ForbDraft!C791&lt;&gt;"",ForbDraft!C791,""),"")</f>
        <v/>
      </c>
      <c r="D778" s="135" t="str">
        <f>IFERROR(IF(ForbDraft!O791&lt;&gt;"",ForbDraft!O791,""),"")</f>
        <v/>
      </c>
      <c r="E778" s="190" t="str">
        <f>IFERROR(IF(ForbDraft!I791&lt;&gt;"",TEXT(ForbDraft!I791,"#,##0.00"),""),"")</f>
        <v/>
      </c>
      <c r="F778" s="191" t="str">
        <f>IFERROR(IF(ForbDraft!F791&lt;&gt;"",ForbDraft!F791,""),"")</f>
        <v/>
      </c>
      <c r="G778" s="135" t="str">
        <f>IFERROR(IF(ForbCalc!D776&lt;&gt;"",ForbCalc!D776,""),"")</f>
        <v/>
      </c>
      <c r="H778" s="192" t="str">
        <f>IFERROR(IF(ForbCalc!E776&lt;&gt;"",ForbCalc!E776,""),"")</f>
        <v/>
      </c>
    </row>
    <row r="779" spans="2:8" s="1" customFormat="1" x14ac:dyDescent="0.2">
      <c r="B779" s="174" t="str">
        <f>IFERROR(IF(ForbDraft!B792&lt;&gt;"",ForbDraft!B792,""),"")</f>
        <v/>
      </c>
      <c r="C779" s="189" t="str">
        <f>IFERROR(IF(ForbDraft!C792&lt;&gt;"",ForbDraft!C792,""),"")</f>
        <v/>
      </c>
      <c r="D779" s="135" t="str">
        <f>IFERROR(IF(ForbDraft!O792&lt;&gt;"",ForbDraft!O792,""),"")</f>
        <v/>
      </c>
      <c r="E779" s="190" t="str">
        <f>IFERROR(IF(ForbDraft!I792&lt;&gt;"",TEXT(ForbDraft!I792,"#,##0.00"),""),"")</f>
        <v/>
      </c>
      <c r="F779" s="191" t="str">
        <f>IFERROR(IF(ForbDraft!F792&lt;&gt;"",ForbDraft!F792,""),"")</f>
        <v/>
      </c>
      <c r="G779" s="135" t="str">
        <f>IFERROR(IF(ForbCalc!D777&lt;&gt;"",ForbCalc!D777,""),"")</f>
        <v/>
      </c>
      <c r="H779" s="192" t="str">
        <f>IFERROR(IF(ForbCalc!E777&lt;&gt;"",ForbCalc!E777,""),"")</f>
        <v/>
      </c>
    </row>
    <row r="780" spans="2:8" s="1" customFormat="1" x14ac:dyDescent="0.2">
      <c r="B780" s="174" t="str">
        <f>IFERROR(IF(ForbDraft!B793&lt;&gt;"",ForbDraft!B793,""),"")</f>
        <v/>
      </c>
      <c r="C780" s="189" t="str">
        <f>IFERROR(IF(ForbDraft!C793&lt;&gt;"",ForbDraft!C793,""),"")</f>
        <v/>
      </c>
      <c r="D780" s="135" t="str">
        <f>IFERROR(IF(ForbDraft!O793&lt;&gt;"",ForbDraft!O793,""),"")</f>
        <v/>
      </c>
      <c r="E780" s="190" t="str">
        <f>IFERROR(IF(ForbDraft!I793&lt;&gt;"",TEXT(ForbDraft!I793,"#,##0.00"),""),"")</f>
        <v/>
      </c>
      <c r="F780" s="191" t="str">
        <f>IFERROR(IF(ForbDraft!F793&lt;&gt;"",ForbDraft!F793,""),"")</f>
        <v/>
      </c>
      <c r="G780" s="135" t="str">
        <f>IFERROR(IF(ForbCalc!D778&lt;&gt;"",ForbCalc!D778,""),"")</f>
        <v/>
      </c>
      <c r="H780" s="192" t="str">
        <f>IFERROR(IF(ForbCalc!E778&lt;&gt;"",ForbCalc!E778,""),"")</f>
        <v/>
      </c>
    </row>
    <row r="781" spans="2:8" s="1" customFormat="1" x14ac:dyDescent="0.2">
      <c r="B781" s="174" t="str">
        <f>IFERROR(IF(ForbDraft!B794&lt;&gt;"",ForbDraft!B794,""),"")</f>
        <v/>
      </c>
      <c r="C781" s="189" t="str">
        <f>IFERROR(IF(ForbDraft!C794&lt;&gt;"",ForbDraft!C794,""),"")</f>
        <v/>
      </c>
      <c r="D781" s="135" t="str">
        <f>IFERROR(IF(ForbDraft!O794&lt;&gt;"",ForbDraft!O794,""),"")</f>
        <v/>
      </c>
      <c r="E781" s="190" t="str">
        <f>IFERROR(IF(ForbDraft!I794&lt;&gt;"",TEXT(ForbDraft!I794,"#,##0.00"),""),"")</f>
        <v/>
      </c>
      <c r="F781" s="191" t="str">
        <f>IFERROR(IF(ForbDraft!F794&lt;&gt;"",ForbDraft!F794,""),"")</f>
        <v/>
      </c>
      <c r="G781" s="135" t="str">
        <f>IFERROR(IF(ForbCalc!D779&lt;&gt;"",ForbCalc!D779,""),"")</f>
        <v/>
      </c>
      <c r="H781" s="192" t="str">
        <f>IFERROR(IF(ForbCalc!E779&lt;&gt;"",ForbCalc!E779,""),"")</f>
        <v/>
      </c>
    </row>
    <row r="782" spans="2:8" s="1" customFormat="1" x14ac:dyDescent="0.2">
      <c r="B782" s="174" t="str">
        <f>IFERROR(IF(ForbDraft!B795&lt;&gt;"",ForbDraft!B795,""),"")</f>
        <v/>
      </c>
      <c r="C782" s="189" t="str">
        <f>IFERROR(IF(ForbDraft!C795&lt;&gt;"",ForbDraft!C795,""),"")</f>
        <v/>
      </c>
      <c r="D782" s="135" t="str">
        <f>IFERROR(IF(ForbDraft!O795&lt;&gt;"",ForbDraft!O795,""),"")</f>
        <v/>
      </c>
      <c r="E782" s="190" t="str">
        <f>IFERROR(IF(ForbDraft!I795&lt;&gt;"",TEXT(ForbDraft!I795,"#,##0.00"),""),"")</f>
        <v/>
      </c>
      <c r="F782" s="191" t="str">
        <f>IFERROR(IF(ForbDraft!F795&lt;&gt;"",ForbDraft!F795,""),"")</f>
        <v/>
      </c>
      <c r="G782" s="135" t="str">
        <f>IFERROR(IF(ForbCalc!D780&lt;&gt;"",ForbCalc!D780,""),"")</f>
        <v/>
      </c>
      <c r="H782" s="192" t="str">
        <f>IFERROR(IF(ForbCalc!E780&lt;&gt;"",ForbCalc!E780,""),"")</f>
        <v/>
      </c>
    </row>
    <row r="783" spans="2:8" s="1" customFormat="1" x14ac:dyDescent="0.2">
      <c r="B783" s="174" t="str">
        <f>IFERROR(IF(ForbDraft!B796&lt;&gt;"",ForbDraft!B796,""),"")</f>
        <v/>
      </c>
      <c r="C783" s="189" t="str">
        <f>IFERROR(IF(ForbDraft!C796&lt;&gt;"",ForbDraft!C796,""),"")</f>
        <v/>
      </c>
      <c r="D783" s="135" t="str">
        <f>IFERROR(IF(ForbDraft!O796&lt;&gt;"",ForbDraft!O796,""),"")</f>
        <v/>
      </c>
      <c r="E783" s="190" t="str">
        <f>IFERROR(IF(ForbDraft!I796&lt;&gt;"",TEXT(ForbDraft!I796,"#,##0.00"),""),"")</f>
        <v/>
      </c>
      <c r="F783" s="191" t="str">
        <f>IFERROR(IF(ForbDraft!F796&lt;&gt;"",ForbDraft!F796,""),"")</f>
        <v/>
      </c>
      <c r="G783" s="135" t="str">
        <f>IFERROR(IF(ForbCalc!D781&lt;&gt;"",ForbCalc!D781,""),"")</f>
        <v/>
      </c>
      <c r="H783" s="192" t="str">
        <f>IFERROR(IF(ForbCalc!E781&lt;&gt;"",ForbCalc!E781,""),"")</f>
        <v/>
      </c>
    </row>
    <row r="784" spans="2:8" s="1" customFormat="1" x14ac:dyDescent="0.2">
      <c r="B784" s="174" t="str">
        <f>IFERROR(IF(ForbDraft!B797&lt;&gt;"",ForbDraft!B797,""),"")</f>
        <v/>
      </c>
      <c r="C784" s="189" t="str">
        <f>IFERROR(IF(ForbDraft!C797&lt;&gt;"",ForbDraft!C797,""),"")</f>
        <v/>
      </c>
      <c r="D784" s="135" t="str">
        <f>IFERROR(IF(ForbDraft!O797&lt;&gt;"",ForbDraft!O797,""),"")</f>
        <v/>
      </c>
      <c r="E784" s="190" t="str">
        <f>IFERROR(IF(ForbDraft!I797&lt;&gt;"",TEXT(ForbDraft!I797,"#,##0.00"),""),"")</f>
        <v/>
      </c>
      <c r="F784" s="191" t="str">
        <f>IFERROR(IF(ForbDraft!F797&lt;&gt;"",ForbDraft!F797,""),"")</f>
        <v/>
      </c>
      <c r="G784" s="135" t="str">
        <f>IFERROR(IF(ForbCalc!D782&lt;&gt;"",ForbCalc!D782,""),"")</f>
        <v/>
      </c>
      <c r="H784" s="192" t="str">
        <f>IFERROR(IF(ForbCalc!E782&lt;&gt;"",ForbCalc!E782,""),"")</f>
        <v/>
      </c>
    </row>
    <row r="785" spans="2:8" s="1" customFormat="1" x14ac:dyDescent="0.2">
      <c r="B785" s="174" t="str">
        <f>IFERROR(IF(ForbDraft!B798&lt;&gt;"",ForbDraft!B798,""),"")</f>
        <v/>
      </c>
      <c r="C785" s="189" t="str">
        <f>IFERROR(IF(ForbDraft!C798&lt;&gt;"",ForbDraft!C798,""),"")</f>
        <v/>
      </c>
      <c r="D785" s="135" t="str">
        <f>IFERROR(IF(ForbDraft!O798&lt;&gt;"",ForbDraft!O798,""),"")</f>
        <v/>
      </c>
      <c r="E785" s="190" t="str">
        <f>IFERROR(IF(ForbDraft!I798&lt;&gt;"",TEXT(ForbDraft!I798,"#,##0.00"),""),"")</f>
        <v/>
      </c>
      <c r="F785" s="191" t="str">
        <f>IFERROR(IF(ForbDraft!F798&lt;&gt;"",ForbDraft!F798,""),"")</f>
        <v/>
      </c>
      <c r="G785" s="135" t="str">
        <f>IFERROR(IF(ForbCalc!D783&lt;&gt;"",ForbCalc!D783,""),"")</f>
        <v/>
      </c>
      <c r="H785" s="192" t="str">
        <f>IFERROR(IF(ForbCalc!E783&lt;&gt;"",ForbCalc!E783,""),"")</f>
        <v/>
      </c>
    </row>
    <row r="786" spans="2:8" s="1" customFormat="1" x14ac:dyDescent="0.2">
      <c r="B786" s="174" t="str">
        <f>IFERROR(IF(ForbDraft!B799&lt;&gt;"",ForbDraft!B799,""),"")</f>
        <v/>
      </c>
      <c r="C786" s="189" t="str">
        <f>IFERROR(IF(ForbDraft!C799&lt;&gt;"",ForbDraft!C799,""),"")</f>
        <v/>
      </c>
      <c r="D786" s="135" t="str">
        <f>IFERROR(IF(ForbDraft!O799&lt;&gt;"",ForbDraft!O799,""),"")</f>
        <v/>
      </c>
      <c r="E786" s="190" t="str">
        <f>IFERROR(IF(ForbDraft!I799&lt;&gt;"",TEXT(ForbDraft!I799,"#,##0.00"),""),"")</f>
        <v/>
      </c>
      <c r="F786" s="191" t="str">
        <f>IFERROR(IF(ForbDraft!F799&lt;&gt;"",ForbDraft!F799,""),"")</f>
        <v/>
      </c>
      <c r="G786" s="135" t="str">
        <f>IFERROR(IF(ForbCalc!D784&lt;&gt;"",ForbCalc!D784,""),"")</f>
        <v/>
      </c>
      <c r="H786" s="192" t="str">
        <f>IFERROR(IF(ForbCalc!E784&lt;&gt;"",ForbCalc!E784,""),"")</f>
        <v/>
      </c>
    </row>
    <row r="787" spans="2:8" s="1" customFormat="1" x14ac:dyDescent="0.2">
      <c r="B787" s="174" t="str">
        <f>IFERROR(IF(ForbDraft!B800&lt;&gt;"",ForbDraft!B800,""),"")</f>
        <v/>
      </c>
      <c r="C787" s="189" t="str">
        <f>IFERROR(IF(ForbDraft!C800&lt;&gt;"",ForbDraft!C800,""),"")</f>
        <v/>
      </c>
      <c r="D787" s="135" t="str">
        <f>IFERROR(IF(ForbDraft!O800&lt;&gt;"",ForbDraft!O800,""),"")</f>
        <v/>
      </c>
      <c r="E787" s="190" t="str">
        <f>IFERROR(IF(ForbDraft!I800&lt;&gt;"",TEXT(ForbDraft!I800,"#,##0.00"),""),"")</f>
        <v/>
      </c>
      <c r="F787" s="191" t="str">
        <f>IFERROR(IF(ForbDraft!F800&lt;&gt;"",ForbDraft!F800,""),"")</f>
        <v/>
      </c>
      <c r="G787" s="135" t="str">
        <f>IFERROR(IF(ForbCalc!D785&lt;&gt;"",ForbCalc!D785,""),"")</f>
        <v/>
      </c>
      <c r="H787" s="192" t="str">
        <f>IFERROR(IF(ForbCalc!E785&lt;&gt;"",ForbCalc!E785,""),"")</f>
        <v/>
      </c>
    </row>
    <row r="788" spans="2:8" s="1" customFormat="1" x14ac:dyDescent="0.2">
      <c r="B788" s="174" t="str">
        <f>IFERROR(IF(ForbDraft!B801&lt;&gt;"",ForbDraft!B801,""),"")</f>
        <v/>
      </c>
      <c r="C788" s="189" t="str">
        <f>IFERROR(IF(ForbDraft!C801&lt;&gt;"",ForbDraft!C801,""),"")</f>
        <v/>
      </c>
      <c r="D788" s="135" t="str">
        <f>IFERROR(IF(ForbDraft!O801&lt;&gt;"",ForbDraft!O801,""),"")</f>
        <v/>
      </c>
      <c r="E788" s="190" t="str">
        <f>IFERROR(IF(ForbDraft!I801&lt;&gt;"",TEXT(ForbDraft!I801,"#,##0.00"),""),"")</f>
        <v/>
      </c>
      <c r="F788" s="191" t="str">
        <f>IFERROR(IF(ForbDraft!F801&lt;&gt;"",ForbDraft!F801,""),"")</f>
        <v/>
      </c>
      <c r="G788" s="135" t="str">
        <f>IFERROR(IF(ForbCalc!D786&lt;&gt;"",ForbCalc!D786,""),"")</f>
        <v/>
      </c>
      <c r="H788" s="192" t="str">
        <f>IFERROR(IF(ForbCalc!E786&lt;&gt;"",ForbCalc!E786,""),"")</f>
        <v/>
      </c>
    </row>
    <row r="789" spans="2:8" s="1" customFormat="1" x14ac:dyDescent="0.2">
      <c r="B789" s="174" t="str">
        <f>IFERROR(IF(ForbDraft!B802&lt;&gt;"",ForbDraft!B802,""),"")</f>
        <v/>
      </c>
      <c r="C789" s="189" t="str">
        <f>IFERROR(IF(ForbDraft!C802&lt;&gt;"",ForbDraft!C802,""),"")</f>
        <v/>
      </c>
      <c r="D789" s="135" t="str">
        <f>IFERROR(IF(ForbDraft!O802&lt;&gt;"",ForbDraft!O802,""),"")</f>
        <v/>
      </c>
      <c r="E789" s="190" t="str">
        <f>IFERROR(IF(ForbDraft!I802&lt;&gt;"",TEXT(ForbDraft!I802,"#,##0.00"),""),"")</f>
        <v/>
      </c>
      <c r="F789" s="191" t="str">
        <f>IFERROR(IF(ForbDraft!F802&lt;&gt;"",ForbDraft!F802,""),"")</f>
        <v/>
      </c>
      <c r="G789" s="135" t="str">
        <f>IFERROR(IF(ForbCalc!D787&lt;&gt;"",ForbCalc!D787,""),"")</f>
        <v/>
      </c>
      <c r="H789" s="192" t="str">
        <f>IFERROR(IF(ForbCalc!E787&lt;&gt;"",ForbCalc!E787,""),"")</f>
        <v/>
      </c>
    </row>
    <row r="790" spans="2:8" s="1" customFormat="1" x14ac:dyDescent="0.2">
      <c r="B790" s="174" t="str">
        <f>IFERROR(IF(ForbDraft!B803&lt;&gt;"",ForbDraft!B803,""),"")</f>
        <v/>
      </c>
      <c r="C790" s="189" t="str">
        <f>IFERROR(IF(ForbDraft!C803&lt;&gt;"",ForbDraft!C803,""),"")</f>
        <v/>
      </c>
      <c r="D790" s="135" t="str">
        <f>IFERROR(IF(ForbDraft!O803&lt;&gt;"",ForbDraft!O803,""),"")</f>
        <v/>
      </c>
      <c r="E790" s="190" t="str">
        <f>IFERROR(IF(ForbDraft!I803&lt;&gt;"",TEXT(ForbDraft!I803,"#,##0.00"),""),"")</f>
        <v/>
      </c>
      <c r="F790" s="191" t="str">
        <f>IFERROR(IF(ForbDraft!F803&lt;&gt;"",ForbDraft!F803,""),"")</f>
        <v/>
      </c>
      <c r="G790" s="135" t="str">
        <f>IFERROR(IF(ForbCalc!D788&lt;&gt;"",ForbCalc!D788,""),"")</f>
        <v/>
      </c>
      <c r="H790" s="192" t="str">
        <f>IFERROR(IF(ForbCalc!E788&lt;&gt;"",ForbCalc!E788,""),"")</f>
        <v/>
      </c>
    </row>
    <row r="791" spans="2:8" s="1" customFormat="1" x14ac:dyDescent="0.2">
      <c r="B791" s="174" t="str">
        <f>IFERROR(IF(ForbDraft!B804&lt;&gt;"",ForbDraft!B804,""),"")</f>
        <v/>
      </c>
      <c r="C791" s="189" t="str">
        <f>IFERROR(IF(ForbDraft!C804&lt;&gt;"",ForbDraft!C804,""),"")</f>
        <v/>
      </c>
      <c r="D791" s="135" t="str">
        <f>IFERROR(IF(ForbDraft!O804&lt;&gt;"",ForbDraft!O804,""),"")</f>
        <v/>
      </c>
      <c r="E791" s="190" t="str">
        <f>IFERROR(IF(ForbDraft!I804&lt;&gt;"",TEXT(ForbDraft!I804,"#,##0.00"),""),"")</f>
        <v/>
      </c>
      <c r="F791" s="191" t="str">
        <f>IFERROR(IF(ForbDraft!F804&lt;&gt;"",ForbDraft!F804,""),"")</f>
        <v/>
      </c>
      <c r="G791" s="135" t="str">
        <f>IFERROR(IF(ForbCalc!D789&lt;&gt;"",ForbCalc!D789,""),"")</f>
        <v/>
      </c>
      <c r="H791" s="192" t="str">
        <f>IFERROR(IF(ForbCalc!E789&lt;&gt;"",ForbCalc!E789,""),"")</f>
        <v/>
      </c>
    </row>
    <row r="792" spans="2:8" s="1" customFormat="1" x14ac:dyDescent="0.2">
      <c r="B792" s="174" t="str">
        <f>IFERROR(IF(ForbDraft!B805&lt;&gt;"",ForbDraft!B805,""),"")</f>
        <v/>
      </c>
      <c r="C792" s="189" t="str">
        <f>IFERROR(IF(ForbDraft!C805&lt;&gt;"",ForbDraft!C805,""),"")</f>
        <v/>
      </c>
      <c r="D792" s="135" t="str">
        <f>IFERROR(IF(ForbDraft!O805&lt;&gt;"",ForbDraft!O805,""),"")</f>
        <v/>
      </c>
      <c r="E792" s="190" t="str">
        <f>IFERROR(IF(ForbDraft!I805&lt;&gt;"",TEXT(ForbDraft!I805,"#,##0.00"),""),"")</f>
        <v/>
      </c>
      <c r="F792" s="191" t="str">
        <f>IFERROR(IF(ForbDraft!F805&lt;&gt;"",ForbDraft!F805,""),"")</f>
        <v/>
      </c>
      <c r="G792" s="135" t="str">
        <f>IFERROR(IF(ForbCalc!D790&lt;&gt;"",ForbCalc!D790,""),"")</f>
        <v/>
      </c>
      <c r="H792" s="192" t="str">
        <f>IFERROR(IF(ForbCalc!E790&lt;&gt;"",ForbCalc!E790,""),"")</f>
        <v/>
      </c>
    </row>
    <row r="793" spans="2:8" s="1" customFormat="1" x14ac:dyDescent="0.2">
      <c r="B793" s="174" t="str">
        <f>IFERROR(IF(ForbDraft!B806&lt;&gt;"",ForbDraft!B806,""),"")</f>
        <v/>
      </c>
      <c r="C793" s="189" t="str">
        <f>IFERROR(IF(ForbDraft!C806&lt;&gt;"",ForbDraft!C806,""),"")</f>
        <v/>
      </c>
      <c r="D793" s="135" t="str">
        <f>IFERROR(IF(ForbDraft!O806&lt;&gt;"",ForbDraft!O806,""),"")</f>
        <v/>
      </c>
      <c r="E793" s="190" t="str">
        <f>IFERROR(IF(ForbDraft!I806&lt;&gt;"",TEXT(ForbDraft!I806,"#,##0.00"),""),"")</f>
        <v/>
      </c>
      <c r="F793" s="191" t="str">
        <f>IFERROR(IF(ForbDraft!F806&lt;&gt;"",ForbDraft!F806,""),"")</f>
        <v/>
      </c>
      <c r="G793" s="135" t="str">
        <f>IFERROR(IF(ForbCalc!D791&lt;&gt;"",ForbCalc!D791,""),"")</f>
        <v/>
      </c>
      <c r="H793" s="192" t="str">
        <f>IFERROR(IF(ForbCalc!E791&lt;&gt;"",ForbCalc!E791,""),"")</f>
        <v/>
      </c>
    </row>
    <row r="794" spans="2:8" s="1" customFormat="1" x14ac:dyDescent="0.2">
      <c r="B794" s="174" t="str">
        <f>IFERROR(IF(ForbDraft!B807&lt;&gt;"",ForbDraft!B807,""),"")</f>
        <v/>
      </c>
      <c r="C794" s="189" t="str">
        <f>IFERROR(IF(ForbDraft!C807&lt;&gt;"",ForbDraft!C807,""),"")</f>
        <v/>
      </c>
      <c r="D794" s="135" t="str">
        <f>IFERROR(IF(ForbDraft!O807&lt;&gt;"",ForbDraft!O807,""),"")</f>
        <v/>
      </c>
      <c r="E794" s="190" t="str">
        <f>IFERROR(IF(ForbDraft!I807&lt;&gt;"",TEXT(ForbDraft!I807,"#,##0.00"),""),"")</f>
        <v/>
      </c>
      <c r="F794" s="191" t="str">
        <f>IFERROR(IF(ForbDraft!F807&lt;&gt;"",ForbDraft!F807,""),"")</f>
        <v/>
      </c>
      <c r="G794" s="135" t="str">
        <f>IFERROR(IF(ForbCalc!D792&lt;&gt;"",ForbCalc!D792,""),"")</f>
        <v/>
      </c>
      <c r="H794" s="192" t="str">
        <f>IFERROR(IF(ForbCalc!E792&lt;&gt;"",ForbCalc!E792,""),"")</f>
        <v/>
      </c>
    </row>
    <row r="795" spans="2:8" s="1" customFormat="1" x14ac:dyDescent="0.2">
      <c r="B795" s="174" t="str">
        <f>IFERROR(IF(ForbDraft!B808&lt;&gt;"",ForbDraft!B808,""),"")</f>
        <v/>
      </c>
      <c r="C795" s="189" t="str">
        <f>IFERROR(IF(ForbDraft!C808&lt;&gt;"",ForbDraft!C808,""),"")</f>
        <v/>
      </c>
      <c r="D795" s="135" t="str">
        <f>IFERROR(IF(ForbDraft!O808&lt;&gt;"",ForbDraft!O808,""),"")</f>
        <v/>
      </c>
      <c r="E795" s="190" t="str">
        <f>IFERROR(IF(ForbDraft!I808&lt;&gt;"",TEXT(ForbDraft!I808,"#,##0.00"),""),"")</f>
        <v/>
      </c>
      <c r="F795" s="191" t="str">
        <f>IFERROR(IF(ForbDraft!F808&lt;&gt;"",ForbDraft!F808,""),"")</f>
        <v/>
      </c>
      <c r="G795" s="135" t="str">
        <f>IFERROR(IF(ForbCalc!D793&lt;&gt;"",ForbCalc!D793,""),"")</f>
        <v/>
      </c>
      <c r="H795" s="192" t="str">
        <f>IFERROR(IF(ForbCalc!E793&lt;&gt;"",ForbCalc!E793,""),"")</f>
        <v/>
      </c>
    </row>
    <row r="796" spans="2:8" s="1" customFormat="1" x14ac:dyDescent="0.2">
      <c r="B796" s="174" t="str">
        <f>IFERROR(IF(ForbDraft!B809&lt;&gt;"",ForbDraft!B809,""),"")</f>
        <v/>
      </c>
      <c r="C796" s="189" t="str">
        <f>IFERROR(IF(ForbDraft!C809&lt;&gt;"",ForbDraft!C809,""),"")</f>
        <v/>
      </c>
      <c r="D796" s="135" t="str">
        <f>IFERROR(IF(ForbDraft!O809&lt;&gt;"",ForbDraft!O809,""),"")</f>
        <v/>
      </c>
      <c r="E796" s="190" t="str">
        <f>IFERROR(IF(ForbDraft!I809&lt;&gt;"",TEXT(ForbDraft!I809,"#,##0.00"),""),"")</f>
        <v/>
      </c>
      <c r="F796" s="191" t="str">
        <f>IFERROR(IF(ForbDraft!F809&lt;&gt;"",ForbDraft!F809,""),"")</f>
        <v/>
      </c>
      <c r="G796" s="135" t="str">
        <f>IFERROR(IF(ForbCalc!D794&lt;&gt;"",ForbCalc!D794,""),"")</f>
        <v/>
      </c>
      <c r="H796" s="192" t="str">
        <f>IFERROR(IF(ForbCalc!E794&lt;&gt;"",ForbCalc!E794,""),"")</f>
        <v/>
      </c>
    </row>
    <row r="797" spans="2:8" s="1" customFormat="1" x14ac:dyDescent="0.2">
      <c r="B797" s="174" t="str">
        <f>IFERROR(IF(ForbDraft!B810&lt;&gt;"",ForbDraft!B810,""),"")</f>
        <v/>
      </c>
      <c r="C797" s="189" t="str">
        <f>IFERROR(IF(ForbDraft!C810&lt;&gt;"",ForbDraft!C810,""),"")</f>
        <v/>
      </c>
      <c r="D797" s="135" t="str">
        <f>IFERROR(IF(ForbDraft!O810&lt;&gt;"",ForbDraft!O810,""),"")</f>
        <v/>
      </c>
      <c r="E797" s="190" t="str">
        <f>IFERROR(IF(ForbDraft!I810&lt;&gt;"",TEXT(ForbDraft!I810,"#,##0.00"),""),"")</f>
        <v/>
      </c>
      <c r="F797" s="191" t="str">
        <f>IFERROR(IF(ForbDraft!F810&lt;&gt;"",ForbDraft!F810,""),"")</f>
        <v/>
      </c>
      <c r="G797" s="135" t="str">
        <f>IFERROR(IF(ForbCalc!D795&lt;&gt;"",ForbCalc!D795,""),"")</f>
        <v/>
      </c>
      <c r="H797" s="192" t="str">
        <f>IFERROR(IF(ForbCalc!E795&lt;&gt;"",ForbCalc!E795,""),"")</f>
        <v/>
      </c>
    </row>
    <row r="798" spans="2:8" s="1" customFormat="1" x14ac:dyDescent="0.2">
      <c r="B798" s="174" t="str">
        <f>IFERROR(IF(ForbDraft!B811&lt;&gt;"",ForbDraft!B811,""),"")</f>
        <v/>
      </c>
      <c r="C798" s="189" t="str">
        <f>IFERROR(IF(ForbDraft!C811&lt;&gt;"",ForbDraft!C811,""),"")</f>
        <v/>
      </c>
      <c r="D798" s="135" t="str">
        <f>IFERROR(IF(ForbDraft!O811&lt;&gt;"",ForbDraft!O811,""),"")</f>
        <v/>
      </c>
      <c r="E798" s="190" t="str">
        <f>IFERROR(IF(ForbDraft!I811&lt;&gt;"",TEXT(ForbDraft!I811,"#,##0.00"),""),"")</f>
        <v/>
      </c>
      <c r="F798" s="191" t="str">
        <f>IFERROR(IF(ForbDraft!F811&lt;&gt;"",ForbDraft!F811,""),"")</f>
        <v/>
      </c>
      <c r="G798" s="135" t="str">
        <f>IFERROR(IF(ForbCalc!D796&lt;&gt;"",ForbCalc!D796,""),"")</f>
        <v/>
      </c>
      <c r="H798" s="192" t="str">
        <f>IFERROR(IF(ForbCalc!E796&lt;&gt;"",ForbCalc!E796,""),"")</f>
        <v/>
      </c>
    </row>
    <row r="799" spans="2:8" s="1" customFormat="1" x14ac:dyDescent="0.2">
      <c r="B799" s="174" t="str">
        <f>IFERROR(IF(ForbDraft!B812&lt;&gt;"",ForbDraft!B812,""),"")</f>
        <v/>
      </c>
      <c r="C799" s="189" t="str">
        <f>IFERROR(IF(ForbDraft!C812&lt;&gt;"",ForbDraft!C812,""),"")</f>
        <v/>
      </c>
      <c r="D799" s="135" t="str">
        <f>IFERROR(IF(ForbDraft!O812&lt;&gt;"",ForbDraft!O812,""),"")</f>
        <v/>
      </c>
      <c r="E799" s="190" t="str">
        <f>IFERROR(IF(ForbDraft!I812&lt;&gt;"",TEXT(ForbDraft!I812,"#,##0.00"),""),"")</f>
        <v/>
      </c>
      <c r="F799" s="191" t="str">
        <f>IFERROR(IF(ForbDraft!F812&lt;&gt;"",ForbDraft!F812,""),"")</f>
        <v/>
      </c>
      <c r="G799" s="135" t="str">
        <f>IFERROR(IF(ForbCalc!D797&lt;&gt;"",ForbCalc!D797,""),"")</f>
        <v/>
      </c>
      <c r="H799" s="192" t="str">
        <f>IFERROR(IF(ForbCalc!E797&lt;&gt;"",ForbCalc!E797,""),"")</f>
        <v/>
      </c>
    </row>
    <row r="800" spans="2:8" s="1" customFormat="1" x14ac:dyDescent="0.2">
      <c r="B800" s="174" t="str">
        <f>IFERROR(IF(ForbDraft!B813&lt;&gt;"",ForbDraft!B813,""),"")</f>
        <v/>
      </c>
      <c r="C800" s="189" t="str">
        <f>IFERROR(IF(ForbDraft!C813&lt;&gt;"",ForbDraft!C813,""),"")</f>
        <v/>
      </c>
      <c r="D800" s="135" t="str">
        <f>IFERROR(IF(ForbDraft!O813&lt;&gt;"",ForbDraft!O813,""),"")</f>
        <v/>
      </c>
      <c r="E800" s="190" t="str">
        <f>IFERROR(IF(ForbDraft!I813&lt;&gt;"",TEXT(ForbDraft!I813,"#,##0.00"),""),"")</f>
        <v/>
      </c>
      <c r="F800" s="191" t="str">
        <f>IFERROR(IF(ForbDraft!F813&lt;&gt;"",ForbDraft!F813,""),"")</f>
        <v/>
      </c>
      <c r="G800" s="135" t="str">
        <f>IFERROR(IF(ForbCalc!D798&lt;&gt;"",ForbCalc!D798,""),"")</f>
        <v/>
      </c>
      <c r="H800" s="192" t="str">
        <f>IFERROR(IF(ForbCalc!E798&lt;&gt;"",ForbCalc!E798,""),"")</f>
        <v/>
      </c>
    </row>
    <row r="801" spans="2:8" s="1" customFormat="1" x14ac:dyDescent="0.2">
      <c r="B801" s="174" t="str">
        <f>IFERROR(IF(ForbDraft!B814&lt;&gt;"",ForbDraft!B814,""),"")</f>
        <v/>
      </c>
      <c r="C801" s="189" t="str">
        <f>IFERROR(IF(ForbDraft!C814&lt;&gt;"",ForbDraft!C814,""),"")</f>
        <v/>
      </c>
      <c r="D801" s="135" t="str">
        <f>IFERROR(IF(ForbDraft!O814&lt;&gt;"",ForbDraft!O814,""),"")</f>
        <v/>
      </c>
      <c r="E801" s="190" t="str">
        <f>IFERROR(IF(ForbDraft!I814&lt;&gt;"",TEXT(ForbDraft!I814,"#,##0.00"),""),"")</f>
        <v/>
      </c>
      <c r="F801" s="191" t="str">
        <f>IFERROR(IF(ForbDraft!F814&lt;&gt;"",ForbDraft!F814,""),"")</f>
        <v/>
      </c>
      <c r="G801" s="135" t="str">
        <f>IFERROR(IF(ForbCalc!D799&lt;&gt;"",ForbCalc!D799,""),"")</f>
        <v/>
      </c>
      <c r="H801" s="192" t="str">
        <f>IFERROR(IF(ForbCalc!E799&lt;&gt;"",ForbCalc!E799,""),"")</f>
        <v/>
      </c>
    </row>
    <row r="802" spans="2:8" s="1" customFormat="1" x14ac:dyDescent="0.2">
      <c r="B802" s="174" t="str">
        <f>IFERROR(IF(ForbDraft!B815&lt;&gt;"",ForbDraft!B815,""),"")</f>
        <v/>
      </c>
      <c r="C802" s="189" t="str">
        <f>IFERROR(IF(ForbDraft!C815&lt;&gt;"",ForbDraft!C815,""),"")</f>
        <v/>
      </c>
      <c r="D802" s="135" t="str">
        <f>IFERROR(IF(ForbDraft!O815&lt;&gt;"",ForbDraft!O815,""),"")</f>
        <v/>
      </c>
      <c r="E802" s="190" t="str">
        <f>IFERROR(IF(ForbDraft!I815&lt;&gt;"",TEXT(ForbDraft!I815,"#,##0.00"),""),"")</f>
        <v/>
      </c>
      <c r="F802" s="191" t="str">
        <f>IFERROR(IF(ForbDraft!F815&lt;&gt;"",ForbDraft!F815,""),"")</f>
        <v/>
      </c>
      <c r="G802" s="135" t="str">
        <f>IFERROR(IF(ForbCalc!D800&lt;&gt;"",ForbCalc!D800,""),"")</f>
        <v/>
      </c>
      <c r="H802" s="192" t="str">
        <f>IFERROR(IF(ForbCalc!E800&lt;&gt;"",ForbCalc!E800,""),"")</f>
        <v/>
      </c>
    </row>
    <row r="803" spans="2:8" s="1" customFormat="1" x14ac:dyDescent="0.2">
      <c r="B803" s="174" t="str">
        <f>IFERROR(IF(ForbDraft!B816&lt;&gt;"",ForbDraft!B816,""),"")</f>
        <v/>
      </c>
      <c r="C803" s="189" t="str">
        <f>IFERROR(IF(ForbDraft!C816&lt;&gt;"",ForbDraft!C816,""),"")</f>
        <v/>
      </c>
      <c r="D803" s="135" t="str">
        <f>IFERROR(IF(ForbDraft!O816&lt;&gt;"",ForbDraft!O816,""),"")</f>
        <v/>
      </c>
      <c r="E803" s="190" t="str">
        <f>IFERROR(IF(ForbDraft!I816&lt;&gt;"",TEXT(ForbDraft!I816,"#,##0.00"),""),"")</f>
        <v/>
      </c>
      <c r="F803" s="191" t="str">
        <f>IFERROR(IF(ForbDraft!F816&lt;&gt;"",ForbDraft!F816,""),"")</f>
        <v/>
      </c>
      <c r="G803" s="135" t="str">
        <f>IFERROR(IF(ForbCalc!D801&lt;&gt;"",ForbCalc!D801,""),"")</f>
        <v/>
      </c>
      <c r="H803" s="192" t="str">
        <f>IFERROR(IF(ForbCalc!E801&lt;&gt;"",ForbCalc!E801,""),"")</f>
        <v/>
      </c>
    </row>
    <row r="804" spans="2:8" s="1" customFormat="1" x14ac:dyDescent="0.2">
      <c r="B804" s="174" t="str">
        <f>IFERROR(IF(ForbDraft!B817&lt;&gt;"",ForbDraft!B817,""),"")</f>
        <v/>
      </c>
      <c r="C804" s="189" t="str">
        <f>IFERROR(IF(ForbDraft!C817&lt;&gt;"",ForbDraft!C817,""),"")</f>
        <v/>
      </c>
      <c r="D804" s="135" t="str">
        <f>IFERROR(IF(ForbDraft!O817&lt;&gt;"",ForbDraft!O817,""),"")</f>
        <v/>
      </c>
      <c r="E804" s="190" t="str">
        <f>IFERROR(IF(ForbDraft!I817&lt;&gt;"",TEXT(ForbDraft!I817,"#,##0.00"),""),"")</f>
        <v/>
      </c>
      <c r="F804" s="191" t="str">
        <f>IFERROR(IF(ForbDraft!F817&lt;&gt;"",ForbDraft!F817,""),"")</f>
        <v/>
      </c>
      <c r="G804" s="135" t="str">
        <f>IFERROR(IF(ForbCalc!D802&lt;&gt;"",ForbCalc!D802,""),"")</f>
        <v/>
      </c>
      <c r="H804" s="192" t="str">
        <f>IFERROR(IF(ForbCalc!E802&lt;&gt;"",ForbCalc!E802,""),"")</f>
        <v/>
      </c>
    </row>
    <row r="805" spans="2:8" s="1" customFormat="1" x14ac:dyDescent="0.2">
      <c r="B805" s="174" t="str">
        <f>IFERROR(IF(ForbDraft!B818&lt;&gt;"",ForbDraft!B818,""),"")</f>
        <v/>
      </c>
      <c r="C805" s="189" t="str">
        <f>IFERROR(IF(ForbDraft!C818&lt;&gt;"",ForbDraft!C818,""),"")</f>
        <v/>
      </c>
      <c r="D805" s="135" t="str">
        <f>IFERROR(IF(ForbDraft!O818&lt;&gt;"",ForbDraft!O818,""),"")</f>
        <v/>
      </c>
      <c r="E805" s="190" t="str">
        <f>IFERROR(IF(ForbDraft!I818&lt;&gt;"",TEXT(ForbDraft!I818,"#,##0.00"),""),"")</f>
        <v/>
      </c>
      <c r="F805" s="191" t="str">
        <f>IFERROR(IF(ForbDraft!F818&lt;&gt;"",ForbDraft!F818,""),"")</f>
        <v/>
      </c>
      <c r="G805" s="135" t="str">
        <f>IFERROR(IF(ForbCalc!D803&lt;&gt;"",ForbCalc!D803,""),"")</f>
        <v/>
      </c>
      <c r="H805" s="192" t="str">
        <f>IFERROR(IF(ForbCalc!E803&lt;&gt;"",ForbCalc!E803,""),"")</f>
        <v/>
      </c>
    </row>
    <row r="806" spans="2:8" s="1" customFormat="1" x14ac:dyDescent="0.2">
      <c r="B806" s="174" t="str">
        <f>IFERROR(IF(ForbDraft!B819&lt;&gt;"",ForbDraft!B819,""),"")</f>
        <v/>
      </c>
      <c r="C806" s="189" t="str">
        <f>IFERROR(IF(ForbDraft!C819&lt;&gt;"",ForbDraft!C819,""),"")</f>
        <v/>
      </c>
      <c r="D806" s="135" t="str">
        <f>IFERROR(IF(ForbDraft!O819&lt;&gt;"",ForbDraft!O819,""),"")</f>
        <v/>
      </c>
      <c r="E806" s="190" t="str">
        <f>IFERROR(IF(ForbDraft!I819&lt;&gt;"",TEXT(ForbDraft!I819,"#,##0.00"),""),"")</f>
        <v/>
      </c>
      <c r="F806" s="191" t="str">
        <f>IFERROR(IF(ForbDraft!F819&lt;&gt;"",ForbDraft!F819,""),"")</f>
        <v/>
      </c>
      <c r="G806" s="135" t="str">
        <f>IFERROR(IF(ForbCalc!D804&lt;&gt;"",ForbCalc!D804,""),"")</f>
        <v/>
      </c>
      <c r="H806" s="192" t="str">
        <f>IFERROR(IF(ForbCalc!E804&lt;&gt;"",ForbCalc!E804,""),"")</f>
        <v/>
      </c>
    </row>
    <row r="807" spans="2:8" s="1" customFormat="1" x14ac:dyDescent="0.2">
      <c r="B807" s="174" t="str">
        <f>IFERROR(IF(ForbDraft!B820&lt;&gt;"",ForbDraft!B820,""),"")</f>
        <v/>
      </c>
      <c r="C807" s="189" t="str">
        <f>IFERROR(IF(ForbDraft!C820&lt;&gt;"",ForbDraft!C820,""),"")</f>
        <v/>
      </c>
      <c r="D807" s="135" t="str">
        <f>IFERROR(IF(ForbDraft!O820&lt;&gt;"",ForbDraft!O820,""),"")</f>
        <v/>
      </c>
      <c r="E807" s="190" t="str">
        <f>IFERROR(IF(ForbDraft!I820&lt;&gt;"",TEXT(ForbDraft!I820,"#,##0.00"),""),"")</f>
        <v/>
      </c>
      <c r="F807" s="191" t="str">
        <f>IFERROR(IF(ForbDraft!F820&lt;&gt;"",ForbDraft!F820,""),"")</f>
        <v/>
      </c>
      <c r="G807" s="135" t="str">
        <f>IFERROR(IF(ForbCalc!D805&lt;&gt;"",ForbCalc!D805,""),"")</f>
        <v/>
      </c>
      <c r="H807" s="192" t="str">
        <f>IFERROR(IF(ForbCalc!E805&lt;&gt;"",ForbCalc!E805,""),"")</f>
        <v/>
      </c>
    </row>
    <row r="808" spans="2:8" s="1" customFormat="1" x14ac:dyDescent="0.2">
      <c r="B808" s="174" t="str">
        <f>IFERROR(IF(ForbDraft!B821&lt;&gt;"",ForbDraft!B821,""),"")</f>
        <v/>
      </c>
      <c r="C808" s="189" t="str">
        <f>IFERROR(IF(ForbDraft!C821&lt;&gt;"",ForbDraft!C821,""),"")</f>
        <v/>
      </c>
      <c r="D808" s="135" t="str">
        <f>IFERROR(IF(ForbDraft!O821&lt;&gt;"",ForbDraft!O821,""),"")</f>
        <v/>
      </c>
      <c r="E808" s="190" t="str">
        <f>IFERROR(IF(ForbDraft!I821&lt;&gt;"",TEXT(ForbDraft!I821,"#,##0.00"),""),"")</f>
        <v/>
      </c>
      <c r="F808" s="191" t="str">
        <f>IFERROR(IF(ForbDraft!F821&lt;&gt;"",ForbDraft!F821,""),"")</f>
        <v/>
      </c>
      <c r="G808" s="135" t="str">
        <f>IFERROR(IF(ForbCalc!D806&lt;&gt;"",ForbCalc!D806,""),"")</f>
        <v/>
      </c>
      <c r="H808" s="192" t="str">
        <f>IFERROR(IF(ForbCalc!E806&lt;&gt;"",ForbCalc!E806,""),"")</f>
        <v/>
      </c>
    </row>
    <row r="809" spans="2:8" s="1" customFormat="1" x14ac:dyDescent="0.2">
      <c r="B809" s="174" t="str">
        <f>IFERROR(IF(ForbDraft!B822&lt;&gt;"",ForbDraft!B822,""),"")</f>
        <v/>
      </c>
      <c r="C809" s="189" t="str">
        <f>IFERROR(IF(ForbDraft!C822&lt;&gt;"",ForbDraft!C822,""),"")</f>
        <v/>
      </c>
      <c r="D809" s="135" t="str">
        <f>IFERROR(IF(ForbDraft!O822&lt;&gt;"",ForbDraft!O822,""),"")</f>
        <v/>
      </c>
      <c r="E809" s="190" t="str">
        <f>IFERROR(IF(ForbDraft!I822&lt;&gt;"",TEXT(ForbDraft!I822,"#,##0.00"),""),"")</f>
        <v/>
      </c>
      <c r="F809" s="191" t="str">
        <f>IFERROR(IF(ForbDraft!F822&lt;&gt;"",ForbDraft!F822,""),"")</f>
        <v/>
      </c>
      <c r="G809" s="135" t="str">
        <f>IFERROR(IF(ForbCalc!D807&lt;&gt;"",ForbCalc!D807,""),"")</f>
        <v/>
      </c>
      <c r="H809" s="192" t="str">
        <f>IFERROR(IF(ForbCalc!E807&lt;&gt;"",ForbCalc!E807,""),"")</f>
        <v/>
      </c>
    </row>
    <row r="810" spans="2:8" s="1" customFormat="1" x14ac:dyDescent="0.2">
      <c r="B810" s="174" t="str">
        <f>IFERROR(IF(ForbDraft!B823&lt;&gt;"",ForbDraft!B823,""),"")</f>
        <v/>
      </c>
      <c r="C810" s="189" t="str">
        <f>IFERROR(IF(ForbDraft!C823&lt;&gt;"",ForbDraft!C823,""),"")</f>
        <v/>
      </c>
      <c r="D810" s="135" t="str">
        <f>IFERROR(IF(ForbDraft!O823&lt;&gt;"",ForbDraft!O823,""),"")</f>
        <v/>
      </c>
      <c r="E810" s="190" t="str">
        <f>IFERROR(IF(ForbDraft!I823&lt;&gt;"",TEXT(ForbDraft!I823,"#,##0.00"),""),"")</f>
        <v/>
      </c>
      <c r="F810" s="191" t="str">
        <f>IFERROR(IF(ForbDraft!F823&lt;&gt;"",ForbDraft!F823,""),"")</f>
        <v/>
      </c>
      <c r="G810" s="135" t="str">
        <f>IFERROR(IF(ForbCalc!D808&lt;&gt;"",ForbCalc!D808,""),"")</f>
        <v/>
      </c>
      <c r="H810" s="192" t="str">
        <f>IFERROR(IF(ForbCalc!E808&lt;&gt;"",ForbCalc!E808,""),"")</f>
        <v/>
      </c>
    </row>
    <row r="811" spans="2:8" s="1" customFormat="1" x14ac:dyDescent="0.2">
      <c r="B811" s="174" t="str">
        <f>IFERROR(IF(ForbDraft!B824&lt;&gt;"",ForbDraft!B824,""),"")</f>
        <v/>
      </c>
      <c r="C811" s="189" t="str">
        <f>IFERROR(IF(ForbDraft!C824&lt;&gt;"",ForbDraft!C824,""),"")</f>
        <v/>
      </c>
      <c r="D811" s="135" t="str">
        <f>IFERROR(IF(ForbDraft!O824&lt;&gt;"",ForbDraft!O824,""),"")</f>
        <v/>
      </c>
      <c r="E811" s="190" t="str">
        <f>IFERROR(IF(ForbDraft!I824&lt;&gt;"",TEXT(ForbDraft!I824,"#,##0.00"),""),"")</f>
        <v/>
      </c>
      <c r="F811" s="191" t="str">
        <f>IFERROR(IF(ForbDraft!F824&lt;&gt;"",ForbDraft!F824,""),"")</f>
        <v/>
      </c>
      <c r="G811" s="135" t="str">
        <f>IFERROR(IF(ForbCalc!D809&lt;&gt;"",ForbCalc!D809,""),"")</f>
        <v/>
      </c>
      <c r="H811" s="192" t="str">
        <f>IFERROR(IF(ForbCalc!E809&lt;&gt;"",ForbCalc!E809,""),"")</f>
        <v/>
      </c>
    </row>
    <row r="812" spans="2:8" s="1" customFormat="1" x14ac:dyDescent="0.2">
      <c r="B812" s="174" t="str">
        <f>IFERROR(IF(ForbDraft!B825&lt;&gt;"",ForbDraft!B825,""),"")</f>
        <v/>
      </c>
      <c r="C812" s="189" t="str">
        <f>IFERROR(IF(ForbDraft!C825&lt;&gt;"",ForbDraft!C825,""),"")</f>
        <v/>
      </c>
      <c r="D812" s="135" t="str">
        <f>IFERROR(IF(ForbDraft!O825&lt;&gt;"",ForbDraft!O825,""),"")</f>
        <v/>
      </c>
      <c r="E812" s="190" t="str">
        <f>IFERROR(IF(ForbDraft!I825&lt;&gt;"",TEXT(ForbDraft!I825,"#,##0.00"),""),"")</f>
        <v/>
      </c>
      <c r="F812" s="191" t="str">
        <f>IFERROR(IF(ForbDraft!F825&lt;&gt;"",ForbDraft!F825,""),"")</f>
        <v/>
      </c>
      <c r="G812" s="135" t="str">
        <f>IFERROR(IF(ForbCalc!D810&lt;&gt;"",ForbCalc!D810,""),"")</f>
        <v/>
      </c>
      <c r="H812" s="192" t="str">
        <f>IFERROR(IF(ForbCalc!E810&lt;&gt;"",ForbCalc!E810,""),"")</f>
        <v/>
      </c>
    </row>
    <row r="813" spans="2:8" s="1" customFormat="1" x14ac:dyDescent="0.2">
      <c r="B813" s="174" t="str">
        <f>IFERROR(IF(ForbDraft!B826&lt;&gt;"",ForbDraft!B826,""),"")</f>
        <v/>
      </c>
      <c r="C813" s="189" t="str">
        <f>IFERROR(IF(ForbDraft!C826&lt;&gt;"",ForbDraft!C826,""),"")</f>
        <v/>
      </c>
      <c r="D813" s="135" t="str">
        <f>IFERROR(IF(ForbDraft!O826&lt;&gt;"",ForbDraft!O826,""),"")</f>
        <v/>
      </c>
      <c r="E813" s="190" t="str">
        <f>IFERROR(IF(ForbDraft!I826&lt;&gt;"",TEXT(ForbDraft!I826,"#,##0.00"),""),"")</f>
        <v/>
      </c>
      <c r="F813" s="191" t="str">
        <f>IFERROR(IF(ForbDraft!F826&lt;&gt;"",ForbDraft!F826,""),"")</f>
        <v/>
      </c>
      <c r="G813" s="135" t="str">
        <f>IFERROR(IF(ForbCalc!D811&lt;&gt;"",ForbCalc!D811,""),"")</f>
        <v/>
      </c>
      <c r="H813" s="192" t="str">
        <f>IFERROR(IF(ForbCalc!E811&lt;&gt;"",ForbCalc!E811,""),"")</f>
        <v/>
      </c>
    </row>
    <row r="814" spans="2:8" s="1" customFormat="1" x14ac:dyDescent="0.2">
      <c r="B814" s="174" t="str">
        <f>IFERROR(IF(ForbDraft!B827&lt;&gt;"",ForbDraft!B827,""),"")</f>
        <v/>
      </c>
      <c r="C814" s="189" t="str">
        <f>IFERROR(IF(ForbDraft!C827&lt;&gt;"",ForbDraft!C827,""),"")</f>
        <v/>
      </c>
      <c r="D814" s="135" t="str">
        <f>IFERROR(IF(ForbDraft!O827&lt;&gt;"",ForbDraft!O827,""),"")</f>
        <v/>
      </c>
      <c r="E814" s="190" t="str">
        <f>IFERROR(IF(ForbDraft!I827&lt;&gt;"",TEXT(ForbDraft!I827,"#,##0.00"),""),"")</f>
        <v/>
      </c>
      <c r="F814" s="191" t="str">
        <f>IFERROR(IF(ForbDraft!F827&lt;&gt;"",ForbDraft!F827,""),"")</f>
        <v/>
      </c>
      <c r="G814" s="135" t="str">
        <f>IFERROR(IF(ForbCalc!D812&lt;&gt;"",ForbCalc!D812,""),"")</f>
        <v/>
      </c>
      <c r="H814" s="192" t="str">
        <f>IFERROR(IF(ForbCalc!E812&lt;&gt;"",ForbCalc!E812,""),"")</f>
        <v/>
      </c>
    </row>
    <row r="815" spans="2:8" s="1" customFormat="1" x14ac:dyDescent="0.2">
      <c r="B815" s="174" t="str">
        <f>IFERROR(IF(ForbDraft!B828&lt;&gt;"",ForbDraft!B828,""),"")</f>
        <v/>
      </c>
      <c r="C815" s="189" t="str">
        <f>IFERROR(IF(ForbDraft!C828&lt;&gt;"",ForbDraft!C828,""),"")</f>
        <v/>
      </c>
      <c r="D815" s="135" t="str">
        <f>IFERROR(IF(ForbDraft!O828&lt;&gt;"",ForbDraft!O828,""),"")</f>
        <v/>
      </c>
      <c r="E815" s="190" t="str">
        <f>IFERROR(IF(ForbDraft!I828&lt;&gt;"",TEXT(ForbDraft!I828,"#,##0.00"),""),"")</f>
        <v/>
      </c>
      <c r="F815" s="191" t="str">
        <f>IFERROR(IF(ForbDraft!F828&lt;&gt;"",ForbDraft!F828,""),"")</f>
        <v/>
      </c>
      <c r="G815" s="135" t="str">
        <f>IFERROR(IF(ForbCalc!D813&lt;&gt;"",ForbCalc!D813,""),"")</f>
        <v/>
      </c>
      <c r="H815" s="192" t="str">
        <f>IFERROR(IF(ForbCalc!E813&lt;&gt;"",ForbCalc!E813,""),"")</f>
        <v/>
      </c>
    </row>
    <row r="816" spans="2:8" s="1" customFormat="1" x14ac:dyDescent="0.2">
      <c r="B816" s="174" t="str">
        <f>IFERROR(IF(ForbDraft!B829&lt;&gt;"",ForbDraft!B829,""),"")</f>
        <v/>
      </c>
      <c r="C816" s="189" t="str">
        <f>IFERROR(IF(ForbDraft!C829&lt;&gt;"",ForbDraft!C829,""),"")</f>
        <v/>
      </c>
      <c r="D816" s="135" t="str">
        <f>IFERROR(IF(ForbDraft!O829&lt;&gt;"",ForbDraft!O829,""),"")</f>
        <v/>
      </c>
      <c r="E816" s="190" t="str">
        <f>IFERROR(IF(ForbDraft!I829&lt;&gt;"",TEXT(ForbDraft!I829,"#,##0.00"),""),"")</f>
        <v/>
      </c>
      <c r="F816" s="191" t="str">
        <f>IFERROR(IF(ForbDraft!F829&lt;&gt;"",ForbDraft!F829,""),"")</f>
        <v/>
      </c>
      <c r="G816" s="135" t="str">
        <f>IFERROR(IF(ForbCalc!D814&lt;&gt;"",ForbCalc!D814,""),"")</f>
        <v/>
      </c>
      <c r="H816" s="192" t="str">
        <f>IFERROR(IF(ForbCalc!E814&lt;&gt;"",ForbCalc!E814,""),"")</f>
        <v/>
      </c>
    </row>
    <row r="817" spans="2:8" s="1" customFormat="1" x14ac:dyDescent="0.2">
      <c r="B817" s="174" t="str">
        <f>IFERROR(IF(ForbDraft!B830&lt;&gt;"",ForbDraft!B830,""),"")</f>
        <v/>
      </c>
      <c r="C817" s="189" t="str">
        <f>IFERROR(IF(ForbDraft!C830&lt;&gt;"",ForbDraft!C830,""),"")</f>
        <v/>
      </c>
      <c r="D817" s="135" t="str">
        <f>IFERROR(IF(ForbDraft!O830&lt;&gt;"",ForbDraft!O830,""),"")</f>
        <v/>
      </c>
      <c r="E817" s="190" t="str">
        <f>IFERROR(IF(ForbDraft!I830&lt;&gt;"",TEXT(ForbDraft!I830,"#,##0.00"),""),"")</f>
        <v/>
      </c>
      <c r="F817" s="191" t="str">
        <f>IFERROR(IF(ForbDraft!F830&lt;&gt;"",ForbDraft!F830,""),"")</f>
        <v/>
      </c>
      <c r="G817" s="135" t="str">
        <f>IFERROR(IF(ForbCalc!D815&lt;&gt;"",ForbCalc!D815,""),"")</f>
        <v/>
      </c>
      <c r="H817" s="192" t="str">
        <f>IFERROR(IF(ForbCalc!E815&lt;&gt;"",ForbCalc!E815,""),"")</f>
        <v/>
      </c>
    </row>
    <row r="818" spans="2:8" s="1" customFormat="1" x14ac:dyDescent="0.2">
      <c r="B818" s="174" t="str">
        <f>IFERROR(IF(ForbDraft!B831&lt;&gt;"",ForbDraft!B831,""),"")</f>
        <v/>
      </c>
      <c r="C818" s="189" t="str">
        <f>IFERROR(IF(ForbDraft!C831&lt;&gt;"",ForbDraft!C831,""),"")</f>
        <v/>
      </c>
      <c r="D818" s="135" t="str">
        <f>IFERROR(IF(ForbDraft!O831&lt;&gt;"",ForbDraft!O831,""),"")</f>
        <v/>
      </c>
      <c r="E818" s="190" t="str">
        <f>IFERROR(IF(ForbDraft!I831&lt;&gt;"",TEXT(ForbDraft!I831,"#,##0.00"),""),"")</f>
        <v/>
      </c>
      <c r="F818" s="191" t="str">
        <f>IFERROR(IF(ForbDraft!F831&lt;&gt;"",ForbDraft!F831,""),"")</f>
        <v/>
      </c>
      <c r="G818" s="135" t="str">
        <f>IFERROR(IF(ForbCalc!D816&lt;&gt;"",ForbCalc!D816,""),"")</f>
        <v/>
      </c>
      <c r="H818" s="192" t="str">
        <f>IFERROR(IF(ForbCalc!E816&lt;&gt;"",ForbCalc!E816,""),"")</f>
        <v/>
      </c>
    </row>
    <row r="819" spans="2:8" s="1" customFormat="1" x14ac:dyDescent="0.2">
      <c r="B819" s="174" t="str">
        <f>IFERROR(IF(ForbDraft!B832&lt;&gt;"",ForbDraft!B832,""),"")</f>
        <v/>
      </c>
      <c r="C819" s="189" t="str">
        <f>IFERROR(IF(ForbDraft!C832&lt;&gt;"",ForbDraft!C832,""),"")</f>
        <v/>
      </c>
      <c r="D819" s="135" t="str">
        <f>IFERROR(IF(ForbDraft!O832&lt;&gt;"",ForbDraft!O832,""),"")</f>
        <v/>
      </c>
      <c r="E819" s="190" t="str">
        <f>IFERROR(IF(ForbDraft!I832&lt;&gt;"",TEXT(ForbDraft!I832,"#,##0.00"),""),"")</f>
        <v/>
      </c>
      <c r="F819" s="191" t="str">
        <f>IFERROR(IF(ForbDraft!F832&lt;&gt;"",ForbDraft!F832,""),"")</f>
        <v/>
      </c>
      <c r="G819" s="135" t="str">
        <f>IFERROR(IF(ForbCalc!D817&lt;&gt;"",ForbCalc!D817,""),"")</f>
        <v/>
      </c>
      <c r="H819" s="192" t="str">
        <f>IFERROR(IF(ForbCalc!E817&lt;&gt;"",ForbCalc!E817,""),"")</f>
        <v/>
      </c>
    </row>
    <row r="820" spans="2:8" s="1" customFormat="1" x14ac:dyDescent="0.2">
      <c r="B820" s="174" t="str">
        <f>IFERROR(IF(ForbDraft!B833&lt;&gt;"",ForbDraft!B833,""),"")</f>
        <v/>
      </c>
      <c r="C820" s="189" t="str">
        <f>IFERROR(IF(ForbDraft!C833&lt;&gt;"",ForbDraft!C833,""),"")</f>
        <v/>
      </c>
      <c r="D820" s="135" t="str">
        <f>IFERROR(IF(ForbDraft!O833&lt;&gt;"",ForbDraft!O833,""),"")</f>
        <v/>
      </c>
      <c r="E820" s="190" t="str">
        <f>IFERROR(IF(ForbDraft!I833&lt;&gt;"",TEXT(ForbDraft!I833,"#,##0.00"),""),"")</f>
        <v/>
      </c>
      <c r="F820" s="191" t="str">
        <f>IFERROR(IF(ForbDraft!F833&lt;&gt;"",ForbDraft!F833,""),"")</f>
        <v/>
      </c>
      <c r="G820" s="135" t="str">
        <f>IFERROR(IF(ForbCalc!D818&lt;&gt;"",ForbCalc!D818,""),"")</f>
        <v/>
      </c>
      <c r="H820" s="192" t="str">
        <f>IFERROR(IF(ForbCalc!E818&lt;&gt;"",ForbCalc!E818,""),"")</f>
        <v/>
      </c>
    </row>
    <row r="821" spans="2:8" s="1" customFormat="1" x14ac:dyDescent="0.2">
      <c r="B821" s="174" t="str">
        <f>IFERROR(IF(ForbDraft!B834&lt;&gt;"",ForbDraft!B834,""),"")</f>
        <v/>
      </c>
      <c r="C821" s="189" t="str">
        <f>IFERROR(IF(ForbDraft!C834&lt;&gt;"",ForbDraft!C834,""),"")</f>
        <v/>
      </c>
      <c r="D821" s="135" t="str">
        <f>IFERROR(IF(ForbDraft!O834&lt;&gt;"",ForbDraft!O834,""),"")</f>
        <v/>
      </c>
      <c r="E821" s="190" t="str">
        <f>IFERROR(IF(ForbDraft!I834&lt;&gt;"",TEXT(ForbDraft!I834,"#,##0.00"),""),"")</f>
        <v/>
      </c>
      <c r="F821" s="191" t="str">
        <f>IFERROR(IF(ForbDraft!F834&lt;&gt;"",ForbDraft!F834,""),"")</f>
        <v/>
      </c>
      <c r="G821" s="135" t="str">
        <f>IFERROR(IF(ForbCalc!D819&lt;&gt;"",ForbCalc!D819,""),"")</f>
        <v/>
      </c>
      <c r="H821" s="192" t="str">
        <f>IFERROR(IF(ForbCalc!E819&lt;&gt;"",ForbCalc!E819,""),"")</f>
        <v/>
      </c>
    </row>
    <row r="822" spans="2:8" s="1" customFormat="1" x14ac:dyDescent="0.2">
      <c r="B822" s="174" t="str">
        <f>IFERROR(IF(ForbDraft!B835&lt;&gt;"",ForbDraft!B835,""),"")</f>
        <v/>
      </c>
      <c r="C822" s="189" t="str">
        <f>IFERROR(IF(ForbDraft!C835&lt;&gt;"",ForbDraft!C835,""),"")</f>
        <v/>
      </c>
      <c r="D822" s="135" t="str">
        <f>IFERROR(IF(ForbDraft!O835&lt;&gt;"",ForbDraft!O835,""),"")</f>
        <v/>
      </c>
      <c r="E822" s="190" t="str">
        <f>IFERROR(IF(ForbDraft!I835&lt;&gt;"",TEXT(ForbDraft!I835,"#,##0.00"),""),"")</f>
        <v/>
      </c>
      <c r="F822" s="191" t="str">
        <f>IFERROR(IF(ForbDraft!F835&lt;&gt;"",ForbDraft!F835,""),"")</f>
        <v/>
      </c>
      <c r="G822" s="135" t="str">
        <f>IFERROR(IF(ForbCalc!D820&lt;&gt;"",ForbCalc!D820,""),"")</f>
        <v/>
      </c>
      <c r="H822" s="192" t="str">
        <f>IFERROR(IF(ForbCalc!E820&lt;&gt;"",ForbCalc!E820,""),"")</f>
        <v/>
      </c>
    </row>
    <row r="823" spans="2:8" s="1" customFormat="1" x14ac:dyDescent="0.2">
      <c r="B823" s="174" t="str">
        <f>IFERROR(IF(ForbDraft!B836&lt;&gt;"",ForbDraft!B836,""),"")</f>
        <v/>
      </c>
      <c r="C823" s="189" t="str">
        <f>IFERROR(IF(ForbDraft!C836&lt;&gt;"",ForbDraft!C836,""),"")</f>
        <v/>
      </c>
      <c r="D823" s="135" t="str">
        <f>IFERROR(IF(ForbDraft!O836&lt;&gt;"",ForbDraft!O836,""),"")</f>
        <v/>
      </c>
      <c r="E823" s="190" t="str">
        <f>IFERROR(IF(ForbDraft!I836&lt;&gt;"",TEXT(ForbDraft!I836,"#,##0.00"),""),"")</f>
        <v/>
      </c>
      <c r="F823" s="191" t="str">
        <f>IFERROR(IF(ForbDraft!F836&lt;&gt;"",ForbDraft!F836,""),"")</f>
        <v/>
      </c>
      <c r="G823" s="135" t="str">
        <f>IFERROR(IF(ForbCalc!D821&lt;&gt;"",ForbCalc!D821,""),"")</f>
        <v/>
      </c>
      <c r="H823" s="192" t="str">
        <f>IFERROR(IF(ForbCalc!E821&lt;&gt;"",ForbCalc!E821,""),"")</f>
        <v/>
      </c>
    </row>
    <row r="824" spans="2:8" s="1" customFormat="1" x14ac:dyDescent="0.2">
      <c r="B824" s="174" t="str">
        <f>IFERROR(IF(ForbDraft!B837&lt;&gt;"",ForbDraft!B837,""),"")</f>
        <v/>
      </c>
      <c r="C824" s="189" t="str">
        <f>IFERROR(IF(ForbDraft!C837&lt;&gt;"",ForbDraft!C837,""),"")</f>
        <v/>
      </c>
      <c r="D824" s="135" t="str">
        <f>IFERROR(IF(ForbDraft!O837&lt;&gt;"",ForbDraft!O837,""),"")</f>
        <v/>
      </c>
      <c r="E824" s="190" t="str">
        <f>IFERROR(IF(ForbDraft!I837&lt;&gt;"",TEXT(ForbDraft!I837,"#,##0.00"),""),"")</f>
        <v/>
      </c>
      <c r="F824" s="191" t="str">
        <f>IFERROR(IF(ForbDraft!F837&lt;&gt;"",ForbDraft!F837,""),"")</f>
        <v/>
      </c>
      <c r="G824" s="135" t="str">
        <f>IFERROR(IF(ForbCalc!D822&lt;&gt;"",ForbCalc!D822,""),"")</f>
        <v/>
      </c>
      <c r="H824" s="192" t="str">
        <f>IFERROR(IF(ForbCalc!E822&lt;&gt;"",ForbCalc!E822,""),"")</f>
        <v/>
      </c>
    </row>
    <row r="825" spans="2:8" s="1" customFormat="1" x14ac:dyDescent="0.2">
      <c r="B825" s="174" t="str">
        <f>IFERROR(IF(ForbDraft!B838&lt;&gt;"",ForbDraft!B838,""),"")</f>
        <v/>
      </c>
      <c r="C825" s="189" t="str">
        <f>IFERROR(IF(ForbDraft!C838&lt;&gt;"",ForbDraft!C838,""),"")</f>
        <v/>
      </c>
      <c r="D825" s="135" t="str">
        <f>IFERROR(IF(ForbDraft!O838&lt;&gt;"",ForbDraft!O838,""),"")</f>
        <v/>
      </c>
      <c r="E825" s="190" t="str">
        <f>IFERROR(IF(ForbDraft!I838&lt;&gt;"",TEXT(ForbDraft!I838,"#,##0.00"),""),"")</f>
        <v/>
      </c>
      <c r="F825" s="191" t="str">
        <f>IFERROR(IF(ForbDraft!F838&lt;&gt;"",ForbDraft!F838,""),"")</f>
        <v/>
      </c>
      <c r="G825" s="135" t="str">
        <f>IFERROR(IF(ForbCalc!D823&lt;&gt;"",ForbCalc!D823,""),"")</f>
        <v/>
      </c>
      <c r="H825" s="192" t="str">
        <f>IFERROR(IF(ForbCalc!E823&lt;&gt;"",ForbCalc!E823,""),"")</f>
        <v/>
      </c>
    </row>
    <row r="826" spans="2:8" s="1" customFormat="1" x14ac:dyDescent="0.2">
      <c r="B826" s="174" t="str">
        <f>IFERROR(IF(ForbDraft!B839&lt;&gt;"",ForbDraft!B839,""),"")</f>
        <v/>
      </c>
      <c r="C826" s="189" t="str">
        <f>IFERROR(IF(ForbDraft!C839&lt;&gt;"",ForbDraft!C839,""),"")</f>
        <v/>
      </c>
      <c r="D826" s="135" t="str">
        <f>IFERROR(IF(ForbDraft!O839&lt;&gt;"",ForbDraft!O839,""),"")</f>
        <v/>
      </c>
      <c r="E826" s="190" t="str">
        <f>IFERROR(IF(ForbDraft!I839&lt;&gt;"",TEXT(ForbDraft!I839,"#,##0.00"),""),"")</f>
        <v/>
      </c>
      <c r="F826" s="191" t="str">
        <f>IFERROR(IF(ForbDraft!F839&lt;&gt;"",ForbDraft!F839,""),"")</f>
        <v/>
      </c>
      <c r="G826" s="135" t="str">
        <f>IFERROR(IF(ForbCalc!D824&lt;&gt;"",ForbCalc!D824,""),"")</f>
        <v/>
      </c>
      <c r="H826" s="192" t="str">
        <f>IFERROR(IF(ForbCalc!E824&lt;&gt;"",ForbCalc!E824,""),"")</f>
        <v/>
      </c>
    </row>
    <row r="827" spans="2:8" s="1" customFormat="1" x14ac:dyDescent="0.2">
      <c r="B827" s="174" t="str">
        <f>IFERROR(IF(ForbDraft!B840&lt;&gt;"",ForbDraft!B840,""),"")</f>
        <v/>
      </c>
      <c r="C827" s="189" t="str">
        <f>IFERROR(IF(ForbDraft!C840&lt;&gt;"",ForbDraft!C840,""),"")</f>
        <v/>
      </c>
      <c r="D827" s="135" t="str">
        <f>IFERROR(IF(ForbDraft!O840&lt;&gt;"",ForbDraft!O840,""),"")</f>
        <v/>
      </c>
      <c r="E827" s="190" t="str">
        <f>IFERROR(IF(ForbDraft!I840&lt;&gt;"",TEXT(ForbDraft!I840,"#,##0.00"),""),"")</f>
        <v/>
      </c>
      <c r="F827" s="191" t="str">
        <f>IFERROR(IF(ForbDraft!F840&lt;&gt;"",ForbDraft!F840,""),"")</f>
        <v/>
      </c>
      <c r="G827" s="135" t="str">
        <f>IFERROR(IF(ForbCalc!D825&lt;&gt;"",ForbCalc!D825,""),"")</f>
        <v/>
      </c>
      <c r="H827" s="192" t="str">
        <f>IFERROR(IF(ForbCalc!E825&lt;&gt;"",ForbCalc!E825,""),"")</f>
        <v/>
      </c>
    </row>
    <row r="828" spans="2:8" s="1" customFormat="1" x14ac:dyDescent="0.2">
      <c r="B828" s="174" t="str">
        <f>IFERROR(IF(ForbDraft!B841&lt;&gt;"",ForbDraft!B841,""),"")</f>
        <v/>
      </c>
      <c r="C828" s="189" t="str">
        <f>IFERROR(IF(ForbDraft!C841&lt;&gt;"",ForbDraft!C841,""),"")</f>
        <v/>
      </c>
      <c r="D828" s="135" t="str">
        <f>IFERROR(IF(ForbDraft!O841&lt;&gt;"",ForbDraft!O841,""),"")</f>
        <v/>
      </c>
      <c r="E828" s="190" t="str">
        <f>IFERROR(IF(ForbDraft!I841&lt;&gt;"",TEXT(ForbDraft!I841,"#,##0.00"),""),"")</f>
        <v/>
      </c>
      <c r="F828" s="191" t="str">
        <f>IFERROR(IF(ForbDraft!F841&lt;&gt;"",ForbDraft!F841,""),"")</f>
        <v/>
      </c>
      <c r="G828" s="135" t="str">
        <f>IFERROR(IF(ForbCalc!D826&lt;&gt;"",ForbCalc!D826,""),"")</f>
        <v/>
      </c>
      <c r="H828" s="192" t="str">
        <f>IFERROR(IF(ForbCalc!E826&lt;&gt;"",ForbCalc!E826,""),"")</f>
        <v/>
      </c>
    </row>
    <row r="829" spans="2:8" s="1" customFormat="1" x14ac:dyDescent="0.2">
      <c r="B829" s="174" t="str">
        <f>IFERROR(IF(ForbDraft!B842&lt;&gt;"",ForbDraft!B842,""),"")</f>
        <v/>
      </c>
      <c r="C829" s="189" t="str">
        <f>IFERROR(IF(ForbDraft!C842&lt;&gt;"",ForbDraft!C842,""),"")</f>
        <v/>
      </c>
      <c r="D829" s="135" t="str">
        <f>IFERROR(IF(ForbDraft!O842&lt;&gt;"",ForbDraft!O842,""),"")</f>
        <v/>
      </c>
      <c r="E829" s="190" t="str">
        <f>IFERROR(IF(ForbDraft!I842&lt;&gt;"",TEXT(ForbDraft!I842,"#,##0.00"),""),"")</f>
        <v/>
      </c>
      <c r="F829" s="191" t="str">
        <f>IFERROR(IF(ForbDraft!F842&lt;&gt;"",ForbDraft!F842,""),"")</f>
        <v/>
      </c>
      <c r="G829" s="135" t="str">
        <f>IFERROR(IF(ForbCalc!D827&lt;&gt;"",ForbCalc!D827,""),"")</f>
        <v/>
      </c>
      <c r="H829" s="192" t="str">
        <f>IFERROR(IF(ForbCalc!E827&lt;&gt;"",ForbCalc!E827,""),"")</f>
        <v/>
      </c>
    </row>
    <row r="830" spans="2:8" s="1" customFormat="1" x14ac:dyDescent="0.2">
      <c r="B830" s="174" t="str">
        <f>IFERROR(IF(ForbDraft!B843&lt;&gt;"",ForbDraft!B843,""),"")</f>
        <v/>
      </c>
      <c r="C830" s="189" t="str">
        <f>IFERROR(IF(ForbDraft!C843&lt;&gt;"",ForbDraft!C843,""),"")</f>
        <v/>
      </c>
      <c r="D830" s="135" t="str">
        <f>IFERROR(IF(ForbDraft!O843&lt;&gt;"",ForbDraft!O843,""),"")</f>
        <v/>
      </c>
      <c r="E830" s="190" t="str">
        <f>IFERROR(IF(ForbDraft!I843&lt;&gt;"",TEXT(ForbDraft!I843,"#,##0.00"),""),"")</f>
        <v/>
      </c>
      <c r="F830" s="191" t="str">
        <f>IFERROR(IF(ForbDraft!F843&lt;&gt;"",ForbDraft!F843,""),"")</f>
        <v/>
      </c>
      <c r="G830" s="135" t="str">
        <f>IFERROR(IF(ForbCalc!D828&lt;&gt;"",ForbCalc!D828,""),"")</f>
        <v/>
      </c>
      <c r="H830" s="192" t="str">
        <f>IFERROR(IF(ForbCalc!E828&lt;&gt;"",ForbCalc!E828,""),"")</f>
        <v/>
      </c>
    </row>
    <row r="831" spans="2:8" s="1" customFormat="1" x14ac:dyDescent="0.2">
      <c r="B831" s="174" t="str">
        <f>IFERROR(IF(ForbDraft!B844&lt;&gt;"",ForbDraft!B844,""),"")</f>
        <v/>
      </c>
      <c r="C831" s="189" t="str">
        <f>IFERROR(IF(ForbDraft!C844&lt;&gt;"",ForbDraft!C844,""),"")</f>
        <v/>
      </c>
      <c r="D831" s="135" t="str">
        <f>IFERROR(IF(ForbDraft!O844&lt;&gt;"",ForbDraft!O844,""),"")</f>
        <v/>
      </c>
      <c r="E831" s="190" t="str">
        <f>IFERROR(IF(ForbDraft!I844&lt;&gt;"",TEXT(ForbDraft!I844,"#,##0.00"),""),"")</f>
        <v/>
      </c>
      <c r="F831" s="191" t="str">
        <f>IFERROR(IF(ForbDraft!F844&lt;&gt;"",ForbDraft!F844,""),"")</f>
        <v/>
      </c>
      <c r="G831" s="135" t="str">
        <f>IFERROR(IF(ForbCalc!D829&lt;&gt;"",ForbCalc!D829,""),"")</f>
        <v/>
      </c>
      <c r="H831" s="192" t="str">
        <f>IFERROR(IF(ForbCalc!E829&lt;&gt;"",ForbCalc!E829,""),"")</f>
        <v/>
      </c>
    </row>
    <row r="832" spans="2:8" s="1" customFormat="1" x14ac:dyDescent="0.2">
      <c r="B832" s="174" t="str">
        <f>IFERROR(IF(ForbDraft!B845&lt;&gt;"",ForbDraft!B845,""),"")</f>
        <v/>
      </c>
      <c r="C832" s="189" t="str">
        <f>IFERROR(IF(ForbDraft!C845&lt;&gt;"",ForbDraft!C845,""),"")</f>
        <v/>
      </c>
      <c r="D832" s="135" t="str">
        <f>IFERROR(IF(ForbDraft!O845&lt;&gt;"",ForbDraft!O845,""),"")</f>
        <v/>
      </c>
      <c r="E832" s="190" t="str">
        <f>IFERROR(IF(ForbDraft!I845&lt;&gt;"",TEXT(ForbDraft!I845,"#,##0.00"),""),"")</f>
        <v/>
      </c>
      <c r="F832" s="191" t="str">
        <f>IFERROR(IF(ForbDraft!F845&lt;&gt;"",ForbDraft!F845,""),"")</f>
        <v/>
      </c>
      <c r="G832" s="135" t="str">
        <f>IFERROR(IF(ForbCalc!D830&lt;&gt;"",ForbCalc!D830,""),"")</f>
        <v/>
      </c>
      <c r="H832" s="192" t="str">
        <f>IFERROR(IF(ForbCalc!E830&lt;&gt;"",ForbCalc!E830,""),"")</f>
        <v/>
      </c>
    </row>
    <row r="833" spans="2:8" s="1" customFormat="1" x14ac:dyDescent="0.2">
      <c r="B833" s="174" t="str">
        <f>IFERROR(IF(ForbDraft!B846&lt;&gt;"",ForbDraft!B846,""),"")</f>
        <v/>
      </c>
      <c r="C833" s="189" t="str">
        <f>IFERROR(IF(ForbDraft!C846&lt;&gt;"",ForbDraft!C846,""),"")</f>
        <v/>
      </c>
      <c r="D833" s="135" t="str">
        <f>IFERROR(IF(ForbDraft!O846&lt;&gt;"",ForbDraft!O846,""),"")</f>
        <v/>
      </c>
      <c r="E833" s="190" t="str">
        <f>IFERROR(IF(ForbDraft!I846&lt;&gt;"",TEXT(ForbDraft!I846,"#,##0.00"),""),"")</f>
        <v/>
      </c>
      <c r="F833" s="191" t="str">
        <f>IFERROR(IF(ForbDraft!F846&lt;&gt;"",ForbDraft!F846,""),"")</f>
        <v/>
      </c>
      <c r="G833" s="135" t="str">
        <f>IFERROR(IF(ForbCalc!D831&lt;&gt;"",ForbCalc!D831,""),"")</f>
        <v/>
      </c>
      <c r="H833" s="192" t="str">
        <f>IFERROR(IF(ForbCalc!E831&lt;&gt;"",ForbCalc!E831,""),"")</f>
        <v/>
      </c>
    </row>
    <row r="834" spans="2:8" s="1" customFormat="1" x14ac:dyDescent="0.2">
      <c r="B834" s="174" t="str">
        <f>IFERROR(IF(ForbDraft!B847&lt;&gt;"",ForbDraft!B847,""),"")</f>
        <v/>
      </c>
      <c r="C834" s="189" t="str">
        <f>IFERROR(IF(ForbDraft!C847&lt;&gt;"",ForbDraft!C847,""),"")</f>
        <v/>
      </c>
      <c r="D834" s="135" t="str">
        <f>IFERROR(IF(ForbDraft!O847&lt;&gt;"",ForbDraft!O847,""),"")</f>
        <v/>
      </c>
      <c r="E834" s="190" t="str">
        <f>IFERROR(IF(ForbDraft!I847&lt;&gt;"",TEXT(ForbDraft!I847,"#,##0.00"),""),"")</f>
        <v/>
      </c>
      <c r="F834" s="191" t="str">
        <f>IFERROR(IF(ForbDraft!F847&lt;&gt;"",ForbDraft!F847,""),"")</f>
        <v/>
      </c>
      <c r="G834" s="135" t="str">
        <f>IFERROR(IF(ForbCalc!D832&lt;&gt;"",ForbCalc!D832,""),"")</f>
        <v/>
      </c>
      <c r="H834" s="192" t="str">
        <f>IFERROR(IF(ForbCalc!E832&lt;&gt;"",ForbCalc!E832,""),"")</f>
        <v/>
      </c>
    </row>
    <row r="835" spans="2:8" s="1" customFormat="1" x14ac:dyDescent="0.2">
      <c r="B835" s="174" t="str">
        <f>IFERROR(IF(ForbDraft!B848&lt;&gt;"",ForbDraft!B848,""),"")</f>
        <v/>
      </c>
      <c r="C835" s="189" t="str">
        <f>IFERROR(IF(ForbDraft!C848&lt;&gt;"",ForbDraft!C848,""),"")</f>
        <v/>
      </c>
      <c r="D835" s="135" t="str">
        <f>IFERROR(IF(ForbDraft!O848&lt;&gt;"",ForbDraft!O848,""),"")</f>
        <v/>
      </c>
      <c r="E835" s="190" t="str">
        <f>IFERROR(IF(ForbDraft!I848&lt;&gt;"",TEXT(ForbDraft!I848,"#,##0.00"),""),"")</f>
        <v/>
      </c>
      <c r="F835" s="191" t="str">
        <f>IFERROR(IF(ForbDraft!F848&lt;&gt;"",ForbDraft!F848,""),"")</f>
        <v/>
      </c>
      <c r="G835" s="135" t="str">
        <f>IFERROR(IF(ForbCalc!D833&lt;&gt;"",ForbCalc!D833,""),"")</f>
        <v/>
      </c>
      <c r="H835" s="192" t="str">
        <f>IFERROR(IF(ForbCalc!E833&lt;&gt;"",ForbCalc!E833,""),"")</f>
        <v/>
      </c>
    </row>
    <row r="836" spans="2:8" s="1" customFormat="1" x14ac:dyDescent="0.2">
      <c r="B836" s="174" t="str">
        <f>IFERROR(IF(ForbDraft!B849&lt;&gt;"",ForbDraft!B849,""),"")</f>
        <v/>
      </c>
      <c r="C836" s="189" t="str">
        <f>IFERROR(IF(ForbDraft!C849&lt;&gt;"",ForbDraft!C849,""),"")</f>
        <v/>
      </c>
      <c r="D836" s="135" t="str">
        <f>IFERROR(IF(ForbDraft!O849&lt;&gt;"",ForbDraft!O849,""),"")</f>
        <v/>
      </c>
      <c r="E836" s="190" t="str">
        <f>IFERROR(IF(ForbDraft!I849&lt;&gt;"",TEXT(ForbDraft!I849,"#,##0.00"),""),"")</f>
        <v/>
      </c>
      <c r="F836" s="191" t="str">
        <f>IFERROR(IF(ForbDraft!F849&lt;&gt;"",ForbDraft!F849,""),"")</f>
        <v/>
      </c>
      <c r="G836" s="135" t="str">
        <f>IFERROR(IF(ForbCalc!D834&lt;&gt;"",ForbCalc!D834,""),"")</f>
        <v/>
      </c>
      <c r="H836" s="192" t="str">
        <f>IFERROR(IF(ForbCalc!E834&lt;&gt;"",ForbCalc!E834,""),"")</f>
        <v/>
      </c>
    </row>
    <row r="837" spans="2:8" s="1" customFormat="1" x14ac:dyDescent="0.2">
      <c r="B837" s="174" t="str">
        <f>IFERROR(IF(ForbDraft!B850&lt;&gt;"",ForbDraft!B850,""),"")</f>
        <v/>
      </c>
      <c r="C837" s="189" t="str">
        <f>IFERROR(IF(ForbDraft!C850&lt;&gt;"",ForbDraft!C850,""),"")</f>
        <v/>
      </c>
      <c r="D837" s="135" t="str">
        <f>IFERROR(IF(ForbDraft!O850&lt;&gt;"",ForbDraft!O850,""),"")</f>
        <v/>
      </c>
      <c r="E837" s="190" t="str">
        <f>IFERROR(IF(ForbDraft!I850&lt;&gt;"",TEXT(ForbDraft!I850,"#,##0.00"),""),"")</f>
        <v/>
      </c>
      <c r="F837" s="191" t="str">
        <f>IFERROR(IF(ForbDraft!F850&lt;&gt;"",ForbDraft!F850,""),"")</f>
        <v/>
      </c>
      <c r="G837" s="135" t="str">
        <f>IFERROR(IF(ForbCalc!D835&lt;&gt;"",ForbCalc!D835,""),"")</f>
        <v/>
      </c>
      <c r="H837" s="192" t="str">
        <f>IFERROR(IF(ForbCalc!E835&lt;&gt;"",ForbCalc!E835,""),"")</f>
        <v/>
      </c>
    </row>
    <row r="838" spans="2:8" s="1" customFormat="1" x14ac:dyDescent="0.2">
      <c r="B838" s="174" t="str">
        <f>IFERROR(IF(ForbDraft!B851&lt;&gt;"",ForbDraft!B851,""),"")</f>
        <v/>
      </c>
      <c r="C838" s="189" t="str">
        <f>IFERROR(IF(ForbDraft!C851&lt;&gt;"",ForbDraft!C851,""),"")</f>
        <v/>
      </c>
      <c r="D838" s="135" t="str">
        <f>IFERROR(IF(ForbDraft!O851&lt;&gt;"",ForbDraft!O851,""),"")</f>
        <v/>
      </c>
      <c r="E838" s="190" t="str">
        <f>IFERROR(IF(ForbDraft!I851&lt;&gt;"",TEXT(ForbDraft!I851,"#,##0.00"),""),"")</f>
        <v/>
      </c>
      <c r="F838" s="191" t="str">
        <f>IFERROR(IF(ForbDraft!F851&lt;&gt;"",ForbDraft!F851,""),"")</f>
        <v/>
      </c>
      <c r="G838" s="135" t="str">
        <f>IFERROR(IF(ForbCalc!D836&lt;&gt;"",ForbCalc!D836,""),"")</f>
        <v/>
      </c>
      <c r="H838" s="192" t="str">
        <f>IFERROR(IF(ForbCalc!E836&lt;&gt;"",ForbCalc!E836,""),"")</f>
        <v/>
      </c>
    </row>
    <row r="839" spans="2:8" s="1" customFormat="1" x14ac:dyDescent="0.2">
      <c r="B839" s="174" t="str">
        <f>IFERROR(IF(ForbDraft!B852&lt;&gt;"",ForbDraft!B852,""),"")</f>
        <v/>
      </c>
      <c r="C839" s="189" t="str">
        <f>IFERROR(IF(ForbDraft!C852&lt;&gt;"",ForbDraft!C852,""),"")</f>
        <v/>
      </c>
      <c r="D839" s="135" t="str">
        <f>IFERROR(IF(ForbDraft!O852&lt;&gt;"",ForbDraft!O852,""),"")</f>
        <v/>
      </c>
      <c r="E839" s="190" t="str">
        <f>IFERROR(IF(ForbDraft!I852&lt;&gt;"",TEXT(ForbDraft!I852,"#,##0.00"),""),"")</f>
        <v/>
      </c>
      <c r="F839" s="191" t="str">
        <f>IFERROR(IF(ForbDraft!F852&lt;&gt;"",ForbDraft!F852,""),"")</f>
        <v/>
      </c>
      <c r="G839" s="135" t="str">
        <f>IFERROR(IF(ForbCalc!D837&lt;&gt;"",ForbCalc!D837,""),"")</f>
        <v/>
      </c>
      <c r="H839" s="192" t="str">
        <f>IFERROR(IF(ForbCalc!E837&lt;&gt;"",ForbCalc!E837,""),"")</f>
        <v/>
      </c>
    </row>
    <row r="840" spans="2:8" s="1" customFormat="1" x14ac:dyDescent="0.2">
      <c r="B840" s="174" t="str">
        <f>IFERROR(IF(ForbDraft!B853&lt;&gt;"",ForbDraft!B853,""),"")</f>
        <v/>
      </c>
      <c r="C840" s="189" t="str">
        <f>IFERROR(IF(ForbDraft!C853&lt;&gt;"",ForbDraft!C853,""),"")</f>
        <v/>
      </c>
      <c r="D840" s="135" t="str">
        <f>IFERROR(IF(ForbDraft!O853&lt;&gt;"",ForbDraft!O853,""),"")</f>
        <v/>
      </c>
      <c r="E840" s="190" t="str">
        <f>IFERROR(IF(ForbDraft!I853&lt;&gt;"",TEXT(ForbDraft!I853,"#,##0.00"),""),"")</f>
        <v/>
      </c>
      <c r="F840" s="191" t="str">
        <f>IFERROR(IF(ForbDraft!F853&lt;&gt;"",ForbDraft!F853,""),"")</f>
        <v/>
      </c>
      <c r="G840" s="135" t="str">
        <f>IFERROR(IF(ForbCalc!D838&lt;&gt;"",ForbCalc!D838,""),"")</f>
        <v/>
      </c>
      <c r="H840" s="192" t="str">
        <f>IFERROR(IF(ForbCalc!E838&lt;&gt;"",ForbCalc!E838,""),"")</f>
        <v/>
      </c>
    </row>
    <row r="841" spans="2:8" s="1" customFormat="1" x14ac:dyDescent="0.2">
      <c r="B841" s="174" t="str">
        <f>IFERROR(IF(ForbDraft!B854&lt;&gt;"",ForbDraft!B854,""),"")</f>
        <v/>
      </c>
      <c r="C841" s="189" t="str">
        <f>IFERROR(IF(ForbDraft!C854&lt;&gt;"",ForbDraft!C854,""),"")</f>
        <v/>
      </c>
      <c r="D841" s="135" t="str">
        <f>IFERROR(IF(ForbDraft!O854&lt;&gt;"",ForbDraft!O854,""),"")</f>
        <v/>
      </c>
      <c r="E841" s="190" t="str">
        <f>IFERROR(IF(ForbDraft!I854&lt;&gt;"",TEXT(ForbDraft!I854,"#,##0.00"),""),"")</f>
        <v/>
      </c>
      <c r="F841" s="191" t="str">
        <f>IFERROR(IF(ForbDraft!F854&lt;&gt;"",ForbDraft!F854,""),"")</f>
        <v/>
      </c>
      <c r="G841" s="135" t="str">
        <f>IFERROR(IF(ForbCalc!D839&lt;&gt;"",ForbCalc!D839,""),"")</f>
        <v/>
      </c>
      <c r="H841" s="192" t="str">
        <f>IFERROR(IF(ForbCalc!E839&lt;&gt;"",ForbCalc!E839,""),"")</f>
        <v/>
      </c>
    </row>
    <row r="842" spans="2:8" s="1" customFormat="1" x14ac:dyDescent="0.2">
      <c r="B842" s="174" t="str">
        <f>IFERROR(IF(ForbDraft!B855&lt;&gt;"",ForbDraft!B855,""),"")</f>
        <v/>
      </c>
      <c r="C842" s="189" t="str">
        <f>IFERROR(IF(ForbDraft!C855&lt;&gt;"",ForbDraft!C855,""),"")</f>
        <v/>
      </c>
      <c r="D842" s="135" t="str">
        <f>IFERROR(IF(ForbDraft!O855&lt;&gt;"",ForbDraft!O855,""),"")</f>
        <v/>
      </c>
      <c r="E842" s="190" t="str">
        <f>IFERROR(IF(ForbDraft!I855&lt;&gt;"",TEXT(ForbDraft!I855,"#,##0.00"),""),"")</f>
        <v/>
      </c>
      <c r="F842" s="191" t="str">
        <f>IFERROR(IF(ForbDraft!F855&lt;&gt;"",ForbDraft!F855,""),"")</f>
        <v/>
      </c>
      <c r="G842" s="135" t="str">
        <f>IFERROR(IF(ForbCalc!D840&lt;&gt;"",ForbCalc!D840,""),"")</f>
        <v/>
      </c>
      <c r="H842" s="192" t="str">
        <f>IFERROR(IF(ForbCalc!E840&lt;&gt;"",ForbCalc!E840,""),"")</f>
        <v/>
      </c>
    </row>
    <row r="843" spans="2:8" s="1" customFormat="1" x14ac:dyDescent="0.2">
      <c r="B843" s="174" t="str">
        <f>IFERROR(IF(ForbDraft!B856&lt;&gt;"",ForbDraft!B856,""),"")</f>
        <v/>
      </c>
      <c r="C843" s="189" t="str">
        <f>IFERROR(IF(ForbDraft!C856&lt;&gt;"",ForbDraft!C856,""),"")</f>
        <v/>
      </c>
      <c r="D843" s="135" t="str">
        <f>IFERROR(IF(ForbDraft!O856&lt;&gt;"",ForbDraft!O856,""),"")</f>
        <v/>
      </c>
      <c r="E843" s="190" t="str">
        <f>IFERROR(IF(ForbDraft!I856&lt;&gt;"",TEXT(ForbDraft!I856,"#,##0.00"),""),"")</f>
        <v/>
      </c>
      <c r="F843" s="191" t="str">
        <f>IFERROR(IF(ForbDraft!F856&lt;&gt;"",ForbDraft!F856,""),"")</f>
        <v/>
      </c>
      <c r="G843" s="135" t="str">
        <f>IFERROR(IF(ForbCalc!D841&lt;&gt;"",ForbCalc!D841,""),"")</f>
        <v/>
      </c>
      <c r="H843" s="192" t="str">
        <f>IFERROR(IF(ForbCalc!E841&lt;&gt;"",ForbCalc!E841,""),"")</f>
        <v/>
      </c>
    </row>
    <row r="844" spans="2:8" s="1" customFormat="1" x14ac:dyDescent="0.2">
      <c r="B844" s="174" t="str">
        <f>IFERROR(IF(ForbDraft!B857&lt;&gt;"",ForbDraft!B857,""),"")</f>
        <v/>
      </c>
      <c r="C844" s="189" t="str">
        <f>IFERROR(IF(ForbDraft!C857&lt;&gt;"",ForbDraft!C857,""),"")</f>
        <v/>
      </c>
      <c r="D844" s="135" t="str">
        <f>IFERROR(IF(ForbDraft!O857&lt;&gt;"",ForbDraft!O857,""),"")</f>
        <v/>
      </c>
      <c r="E844" s="190" t="str">
        <f>IFERROR(IF(ForbDraft!I857&lt;&gt;"",TEXT(ForbDraft!I857,"#,##0.00"),""),"")</f>
        <v/>
      </c>
      <c r="F844" s="191" t="str">
        <f>IFERROR(IF(ForbDraft!F857&lt;&gt;"",ForbDraft!F857,""),"")</f>
        <v/>
      </c>
      <c r="G844" s="135" t="str">
        <f>IFERROR(IF(ForbCalc!D842&lt;&gt;"",ForbCalc!D842,""),"")</f>
        <v/>
      </c>
      <c r="H844" s="192" t="str">
        <f>IFERROR(IF(ForbCalc!E842&lt;&gt;"",ForbCalc!E842,""),"")</f>
        <v/>
      </c>
    </row>
    <row r="845" spans="2:8" s="1" customFormat="1" x14ac:dyDescent="0.2">
      <c r="B845" s="174" t="str">
        <f>IFERROR(IF(ForbDraft!B858&lt;&gt;"",ForbDraft!B858,""),"")</f>
        <v/>
      </c>
      <c r="C845" s="189" t="str">
        <f>IFERROR(IF(ForbDraft!C858&lt;&gt;"",ForbDraft!C858,""),"")</f>
        <v/>
      </c>
      <c r="D845" s="135" t="str">
        <f>IFERROR(IF(ForbDraft!O858&lt;&gt;"",ForbDraft!O858,""),"")</f>
        <v/>
      </c>
      <c r="E845" s="190" t="str">
        <f>IFERROR(IF(ForbDraft!I858&lt;&gt;"",TEXT(ForbDraft!I858,"#,##0.00"),""),"")</f>
        <v/>
      </c>
      <c r="F845" s="191" t="str">
        <f>IFERROR(IF(ForbDraft!F858&lt;&gt;"",ForbDraft!F858,""),"")</f>
        <v/>
      </c>
      <c r="G845" s="135" t="str">
        <f>IFERROR(IF(ForbCalc!D843&lt;&gt;"",ForbCalc!D843,""),"")</f>
        <v/>
      </c>
      <c r="H845" s="192" t="str">
        <f>IFERROR(IF(ForbCalc!E843&lt;&gt;"",ForbCalc!E843,""),"")</f>
        <v/>
      </c>
    </row>
    <row r="846" spans="2:8" s="1" customFormat="1" x14ac:dyDescent="0.2">
      <c r="B846" s="174" t="str">
        <f>IFERROR(IF(ForbDraft!B859&lt;&gt;"",ForbDraft!B859,""),"")</f>
        <v/>
      </c>
      <c r="C846" s="189" t="str">
        <f>IFERROR(IF(ForbDraft!C859&lt;&gt;"",ForbDraft!C859,""),"")</f>
        <v/>
      </c>
      <c r="D846" s="135" t="str">
        <f>IFERROR(IF(ForbDraft!O859&lt;&gt;"",ForbDraft!O859,""),"")</f>
        <v/>
      </c>
      <c r="E846" s="190" t="str">
        <f>IFERROR(IF(ForbDraft!I859&lt;&gt;"",TEXT(ForbDraft!I859,"#,##0.00"),""),"")</f>
        <v/>
      </c>
      <c r="F846" s="191" t="str">
        <f>IFERROR(IF(ForbDraft!F859&lt;&gt;"",ForbDraft!F859,""),"")</f>
        <v/>
      </c>
      <c r="G846" s="135" t="str">
        <f>IFERROR(IF(ForbCalc!D844&lt;&gt;"",ForbCalc!D844,""),"")</f>
        <v/>
      </c>
      <c r="H846" s="192" t="str">
        <f>IFERROR(IF(ForbCalc!E844&lt;&gt;"",ForbCalc!E844,""),"")</f>
        <v/>
      </c>
    </row>
    <row r="847" spans="2:8" s="1" customFormat="1" x14ac:dyDescent="0.2">
      <c r="B847" s="174" t="str">
        <f>IFERROR(IF(ForbDraft!B860&lt;&gt;"",ForbDraft!B860,""),"")</f>
        <v/>
      </c>
      <c r="C847" s="189" t="str">
        <f>IFERROR(IF(ForbDraft!C860&lt;&gt;"",ForbDraft!C860,""),"")</f>
        <v/>
      </c>
      <c r="D847" s="135" t="str">
        <f>IFERROR(IF(ForbDraft!O860&lt;&gt;"",ForbDraft!O860,""),"")</f>
        <v/>
      </c>
      <c r="E847" s="190" t="str">
        <f>IFERROR(IF(ForbDraft!I860&lt;&gt;"",TEXT(ForbDraft!I860,"#,##0.00"),""),"")</f>
        <v/>
      </c>
      <c r="F847" s="191" t="str">
        <f>IFERROR(IF(ForbDraft!F860&lt;&gt;"",ForbDraft!F860,""),"")</f>
        <v/>
      </c>
      <c r="G847" s="135" t="str">
        <f>IFERROR(IF(ForbCalc!D845&lt;&gt;"",ForbCalc!D845,""),"")</f>
        <v/>
      </c>
      <c r="H847" s="192" t="str">
        <f>IFERROR(IF(ForbCalc!E845&lt;&gt;"",ForbCalc!E845,""),"")</f>
        <v/>
      </c>
    </row>
    <row r="848" spans="2:8" s="1" customFormat="1" x14ac:dyDescent="0.2">
      <c r="B848" s="174" t="str">
        <f>IFERROR(IF(ForbDraft!B861&lt;&gt;"",ForbDraft!B861,""),"")</f>
        <v/>
      </c>
      <c r="C848" s="189" t="str">
        <f>IFERROR(IF(ForbDraft!C861&lt;&gt;"",ForbDraft!C861,""),"")</f>
        <v/>
      </c>
      <c r="D848" s="135" t="str">
        <f>IFERROR(IF(ForbDraft!O861&lt;&gt;"",ForbDraft!O861,""),"")</f>
        <v/>
      </c>
      <c r="E848" s="190" t="str">
        <f>IFERROR(IF(ForbDraft!I861&lt;&gt;"",TEXT(ForbDraft!I861,"#,##0.00"),""),"")</f>
        <v/>
      </c>
      <c r="F848" s="191" t="str">
        <f>IFERROR(IF(ForbDraft!F861&lt;&gt;"",ForbDraft!F861,""),"")</f>
        <v/>
      </c>
      <c r="G848" s="135" t="str">
        <f>IFERROR(IF(ForbCalc!D846&lt;&gt;"",ForbCalc!D846,""),"")</f>
        <v/>
      </c>
      <c r="H848" s="192" t="str">
        <f>IFERROR(IF(ForbCalc!E846&lt;&gt;"",ForbCalc!E846,""),"")</f>
        <v/>
      </c>
    </row>
    <row r="849" spans="2:8" s="1" customFormat="1" x14ac:dyDescent="0.2">
      <c r="B849" s="174" t="str">
        <f>IFERROR(IF(ForbDraft!B862&lt;&gt;"",ForbDraft!B862,""),"")</f>
        <v/>
      </c>
      <c r="C849" s="189" t="str">
        <f>IFERROR(IF(ForbDraft!C862&lt;&gt;"",ForbDraft!C862,""),"")</f>
        <v/>
      </c>
      <c r="D849" s="135" t="str">
        <f>IFERROR(IF(ForbDraft!O862&lt;&gt;"",ForbDraft!O862,""),"")</f>
        <v/>
      </c>
      <c r="E849" s="190" t="str">
        <f>IFERROR(IF(ForbDraft!I862&lt;&gt;"",TEXT(ForbDraft!I862,"#,##0.00"),""),"")</f>
        <v/>
      </c>
      <c r="F849" s="191" t="str">
        <f>IFERROR(IF(ForbDraft!F862&lt;&gt;"",ForbDraft!F862,""),"")</f>
        <v/>
      </c>
      <c r="G849" s="135" t="str">
        <f>IFERROR(IF(ForbCalc!D847&lt;&gt;"",ForbCalc!D847,""),"")</f>
        <v/>
      </c>
      <c r="H849" s="192" t="str">
        <f>IFERROR(IF(ForbCalc!E847&lt;&gt;"",ForbCalc!E847,""),"")</f>
        <v/>
      </c>
    </row>
    <row r="850" spans="2:8" s="1" customFormat="1" x14ac:dyDescent="0.2">
      <c r="B850" s="174" t="str">
        <f>IFERROR(IF(ForbDraft!B863&lt;&gt;"",ForbDraft!B863,""),"")</f>
        <v/>
      </c>
      <c r="C850" s="189" t="str">
        <f>IFERROR(IF(ForbDraft!C863&lt;&gt;"",ForbDraft!C863,""),"")</f>
        <v/>
      </c>
      <c r="D850" s="135" t="str">
        <f>IFERROR(IF(ForbDraft!O863&lt;&gt;"",ForbDraft!O863,""),"")</f>
        <v/>
      </c>
      <c r="E850" s="190" t="str">
        <f>IFERROR(IF(ForbDraft!I863&lt;&gt;"",TEXT(ForbDraft!I863,"#,##0.00"),""),"")</f>
        <v/>
      </c>
      <c r="F850" s="191" t="str">
        <f>IFERROR(IF(ForbDraft!F863&lt;&gt;"",ForbDraft!F863,""),"")</f>
        <v/>
      </c>
      <c r="G850" s="135" t="str">
        <f>IFERROR(IF(ForbCalc!D848&lt;&gt;"",ForbCalc!D848,""),"")</f>
        <v/>
      </c>
      <c r="H850" s="192" t="str">
        <f>IFERROR(IF(ForbCalc!E848&lt;&gt;"",ForbCalc!E848,""),"")</f>
        <v/>
      </c>
    </row>
    <row r="851" spans="2:8" s="1" customFormat="1" x14ac:dyDescent="0.2">
      <c r="B851" s="174" t="str">
        <f>IFERROR(IF(ForbDraft!B864&lt;&gt;"",ForbDraft!B864,""),"")</f>
        <v/>
      </c>
      <c r="C851" s="189" t="str">
        <f>IFERROR(IF(ForbDraft!C864&lt;&gt;"",ForbDraft!C864,""),"")</f>
        <v/>
      </c>
      <c r="D851" s="135" t="str">
        <f>IFERROR(IF(ForbDraft!O864&lt;&gt;"",ForbDraft!O864,""),"")</f>
        <v/>
      </c>
      <c r="E851" s="190" t="str">
        <f>IFERROR(IF(ForbDraft!I864&lt;&gt;"",TEXT(ForbDraft!I864,"#,##0.00"),""),"")</f>
        <v/>
      </c>
      <c r="F851" s="191" t="str">
        <f>IFERROR(IF(ForbDraft!F864&lt;&gt;"",ForbDraft!F864,""),"")</f>
        <v/>
      </c>
      <c r="G851" s="135" t="str">
        <f>IFERROR(IF(ForbCalc!D849&lt;&gt;"",ForbCalc!D849,""),"")</f>
        <v/>
      </c>
      <c r="H851" s="192" t="str">
        <f>IFERROR(IF(ForbCalc!E849&lt;&gt;"",ForbCalc!E849,""),"")</f>
        <v/>
      </c>
    </row>
    <row r="852" spans="2:8" s="1" customFormat="1" x14ac:dyDescent="0.2">
      <c r="B852" s="174" t="str">
        <f>IFERROR(IF(ForbDraft!B865&lt;&gt;"",ForbDraft!B865,""),"")</f>
        <v/>
      </c>
      <c r="C852" s="189" t="str">
        <f>IFERROR(IF(ForbDraft!C865&lt;&gt;"",ForbDraft!C865,""),"")</f>
        <v/>
      </c>
      <c r="D852" s="135" t="str">
        <f>IFERROR(IF(ForbDraft!O865&lt;&gt;"",ForbDraft!O865,""),"")</f>
        <v/>
      </c>
      <c r="E852" s="190" t="str">
        <f>IFERROR(IF(ForbDraft!I865&lt;&gt;"",TEXT(ForbDraft!I865,"#,##0.00"),""),"")</f>
        <v/>
      </c>
      <c r="F852" s="191" t="str">
        <f>IFERROR(IF(ForbDraft!F865&lt;&gt;"",ForbDraft!F865,""),"")</f>
        <v/>
      </c>
      <c r="G852" s="135" t="str">
        <f>IFERROR(IF(ForbCalc!D850&lt;&gt;"",ForbCalc!D850,""),"")</f>
        <v/>
      </c>
      <c r="H852" s="192" t="str">
        <f>IFERROR(IF(ForbCalc!E850&lt;&gt;"",ForbCalc!E850,""),"")</f>
        <v/>
      </c>
    </row>
    <row r="853" spans="2:8" s="1" customFormat="1" x14ac:dyDescent="0.2">
      <c r="B853" s="174" t="str">
        <f>IFERROR(IF(ForbDraft!B866&lt;&gt;"",ForbDraft!B866,""),"")</f>
        <v/>
      </c>
      <c r="C853" s="189" t="str">
        <f>IFERROR(IF(ForbDraft!C866&lt;&gt;"",ForbDraft!C866,""),"")</f>
        <v/>
      </c>
      <c r="D853" s="135" t="str">
        <f>IFERROR(IF(ForbDraft!O866&lt;&gt;"",ForbDraft!O866,""),"")</f>
        <v/>
      </c>
      <c r="E853" s="190" t="str">
        <f>IFERROR(IF(ForbDraft!I866&lt;&gt;"",TEXT(ForbDraft!I866,"#,##0.00"),""),"")</f>
        <v/>
      </c>
      <c r="F853" s="191" t="str">
        <f>IFERROR(IF(ForbDraft!F866&lt;&gt;"",ForbDraft!F866,""),"")</f>
        <v/>
      </c>
      <c r="G853" s="135" t="str">
        <f>IFERROR(IF(ForbCalc!D851&lt;&gt;"",ForbCalc!D851,""),"")</f>
        <v/>
      </c>
      <c r="H853" s="192" t="str">
        <f>IFERROR(IF(ForbCalc!E851&lt;&gt;"",ForbCalc!E851,""),"")</f>
        <v/>
      </c>
    </row>
    <row r="854" spans="2:8" s="1" customFormat="1" x14ac:dyDescent="0.2">
      <c r="B854" s="174" t="str">
        <f>IFERROR(IF(ForbDraft!B867&lt;&gt;"",ForbDraft!B867,""),"")</f>
        <v/>
      </c>
      <c r="C854" s="189" t="str">
        <f>IFERROR(IF(ForbDraft!C867&lt;&gt;"",ForbDraft!C867,""),"")</f>
        <v/>
      </c>
      <c r="D854" s="135" t="str">
        <f>IFERROR(IF(ForbDraft!O867&lt;&gt;"",ForbDraft!O867,""),"")</f>
        <v/>
      </c>
      <c r="E854" s="190" t="str">
        <f>IFERROR(IF(ForbDraft!I867&lt;&gt;"",TEXT(ForbDraft!I867,"#,##0.00"),""),"")</f>
        <v/>
      </c>
      <c r="F854" s="191" t="str">
        <f>IFERROR(IF(ForbDraft!F867&lt;&gt;"",ForbDraft!F867,""),"")</f>
        <v/>
      </c>
      <c r="G854" s="135" t="str">
        <f>IFERROR(IF(ForbCalc!D852&lt;&gt;"",ForbCalc!D852,""),"")</f>
        <v/>
      </c>
      <c r="H854" s="192" t="str">
        <f>IFERROR(IF(ForbCalc!E852&lt;&gt;"",ForbCalc!E852,""),"")</f>
        <v/>
      </c>
    </row>
    <row r="855" spans="2:8" s="1" customFormat="1" x14ac:dyDescent="0.2">
      <c r="B855" s="174" t="str">
        <f>IFERROR(IF(ForbDraft!B868&lt;&gt;"",ForbDraft!B868,""),"")</f>
        <v/>
      </c>
      <c r="C855" s="189" t="str">
        <f>IFERROR(IF(ForbDraft!C868&lt;&gt;"",ForbDraft!C868,""),"")</f>
        <v/>
      </c>
      <c r="D855" s="135" t="str">
        <f>IFERROR(IF(ForbDraft!O868&lt;&gt;"",ForbDraft!O868,""),"")</f>
        <v/>
      </c>
      <c r="E855" s="190" t="str">
        <f>IFERROR(IF(ForbDraft!I868&lt;&gt;"",TEXT(ForbDraft!I868,"#,##0.00"),""),"")</f>
        <v/>
      </c>
      <c r="F855" s="191" t="str">
        <f>IFERROR(IF(ForbDraft!F868&lt;&gt;"",ForbDraft!F868,""),"")</f>
        <v/>
      </c>
      <c r="G855" s="135" t="str">
        <f>IFERROR(IF(ForbCalc!D853&lt;&gt;"",ForbCalc!D853,""),"")</f>
        <v/>
      </c>
      <c r="H855" s="192" t="str">
        <f>IFERROR(IF(ForbCalc!E853&lt;&gt;"",ForbCalc!E853,""),"")</f>
        <v/>
      </c>
    </row>
    <row r="856" spans="2:8" s="1" customFormat="1" x14ac:dyDescent="0.2">
      <c r="B856" s="174" t="str">
        <f>IFERROR(IF(ForbDraft!B869&lt;&gt;"",ForbDraft!B869,""),"")</f>
        <v/>
      </c>
      <c r="C856" s="189" t="str">
        <f>IFERROR(IF(ForbDraft!C869&lt;&gt;"",ForbDraft!C869,""),"")</f>
        <v/>
      </c>
      <c r="D856" s="135" t="str">
        <f>IFERROR(IF(ForbDraft!O869&lt;&gt;"",ForbDraft!O869,""),"")</f>
        <v/>
      </c>
      <c r="E856" s="190" t="str">
        <f>IFERROR(IF(ForbDraft!I869&lt;&gt;"",TEXT(ForbDraft!I869,"#,##0.00"),""),"")</f>
        <v/>
      </c>
      <c r="F856" s="191" t="str">
        <f>IFERROR(IF(ForbDraft!F869&lt;&gt;"",ForbDraft!F869,""),"")</f>
        <v/>
      </c>
      <c r="G856" s="135" t="str">
        <f>IFERROR(IF(ForbCalc!D854&lt;&gt;"",ForbCalc!D854,""),"")</f>
        <v/>
      </c>
      <c r="H856" s="192" t="str">
        <f>IFERROR(IF(ForbCalc!E854&lt;&gt;"",ForbCalc!E854,""),"")</f>
        <v/>
      </c>
    </row>
    <row r="857" spans="2:8" s="1" customFormat="1" x14ac:dyDescent="0.2">
      <c r="B857" s="174" t="str">
        <f>IFERROR(IF(ForbDraft!B870&lt;&gt;"",ForbDraft!B870,""),"")</f>
        <v/>
      </c>
      <c r="C857" s="189" t="str">
        <f>IFERROR(IF(ForbDraft!C870&lt;&gt;"",ForbDraft!C870,""),"")</f>
        <v/>
      </c>
      <c r="D857" s="135" t="str">
        <f>IFERROR(IF(ForbDraft!O870&lt;&gt;"",ForbDraft!O870,""),"")</f>
        <v/>
      </c>
      <c r="E857" s="190" t="str">
        <f>IFERROR(IF(ForbDraft!I870&lt;&gt;"",TEXT(ForbDraft!I870,"#,##0.00"),""),"")</f>
        <v/>
      </c>
      <c r="F857" s="191" t="str">
        <f>IFERROR(IF(ForbDraft!F870&lt;&gt;"",ForbDraft!F870,""),"")</f>
        <v/>
      </c>
      <c r="G857" s="135" t="str">
        <f>IFERROR(IF(ForbCalc!D855&lt;&gt;"",ForbCalc!D855,""),"")</f>
        <v/>
      </c>
      <c r="H857" s="192" t="str">
        <f>IFERROR(IF(ForbCalc!E855&lt;&gt;"",ForbCalc!E855,""),"")</f>
        <v/>
      </c>
    </row>
    <row r="858" spans="2:8" s="1" customFormat="1" x14ac:dyDescent="0.2">
      <c r="B858" s="174" t="str">
        <f>IFERROR(IF(ForbDraft!B871&lt;&gt;"",ForbDraft!B871,""),"")</f>
        <v/>
      </c>
      <c r="C858" s="189" t="str">
        <f>IFERROR(IF(ForbDraft!C871&lt;&gt;"",ForbDraft!C871,""),"")</f>
        <v/>
      </c>
      <c r="D858" s="135" t="str">
        <f>IFERROR(IF(ForbDraft!O871&lt;&gt;"",ForbDraft!O871,""),"")</f>
        <v/>
      </c>
      <c r="E858" s="190" t="str">
        <f>IFERROR(IF(ForbDraft!I871&lt;&gt;"",TEXT(ForbDraft!I871,"#,##0.00"),""),"")</f>
        <v/>
      </c>
      <c r="F858" s="191" t="str">
        <f>IFERROR(IF(ForbDraft!F871&lt;&gt;"",ForbDraft!F871,""),"")</f>
        <v/>
      </c>
      <c r="G858" s="135" t="str">
        <f>IFERROR(IF(ForbCalc!D856&lt;&gt;"",ForbCalc!D856,""),"")</f>
        <v/>
      </c>
      <c r="H858" s="192" t="str">
        <f>IFERROR(IF(ForbCalc!E856&lt;&gt;"",ForbCalc!E856,""),"")</f>
        <v/>
      </c>
    </row>
    <row r="859" spans="2:8" s="1" customFormat="1" x14ac:dyDescent="0.2">
      <c r="B859" s="174" t="str">
        <f>IFERROR(IF(ForbDraft!B872&lt;&gt;"",ForbDraft!B872,""),"")</f>
        <v/>
      </c>
      <c r="C859" s="189" t="str">
        <f>IFERROR(IF(ForbDraft!C872&lt;&gt;"",ForbDraft!C872,""),"")</f>
        <v/>
      </c>
      <c r="D859" s="135" t="str">
        <f>IFERROR(IF(ForbDraft!O872&lt;&gt;"",ForbDraft!O872,""),"")</f>
        <v/>
      </c>
      <c r="E859" s="190" t="str">
        <f>IFERROR(IF(ForbDraft!I872&lt;&gt;"",TEXT(ForbDraft!I872,"#,##0.00"),""),"")</f>
        <v/>
      </c>
      <c r="F859" s="191" t="str">
        <f>IFERROR(IF(ForbDraft!F872&lt;&gt;"",ForbDraft!F872,""),"")</f>
        <v/>
      </c>
      <c r="G859" s="135" t="str">
        <f>IFERROR(IF(ForbCalc!D857&lt;&gt;"",ForbCalc!D857,""),"")</f>
        <v/>
      </c>
      <c r="H859" s="192" t="str">
        <f>IFERROR(IF(ForbCalc!E857&lt;&gt;"",ForbCalc!E857,""),"")</f>
        <v/>
      </c>
    </row>
    <row r="860" spans="2:8" s="1" customFormat="1" x14ac:dyDescent="0.2">
      <c r="B860" s="174" t="str">
        <f>IFERROR(IF(ForbDraft!B873&lt;&gt;"",ForbDraft!B873,""),"")</f>
        <v/>
      </c>
      <c r="C860" s="189" t="str">
        <f>IFERROR(IF(ForbDraft!C873&lt;&gt;"",ForbDraft!C873,""),"")</f>
        <v/>
      </c>
      <c r="D860" s="135" t="str">
        <f>IFERROR(IF(ForbDraft!O873&lt;&gt;"",ForbDraft!O873,""),"")</f>
        <v/>
      </c>
      <c r="E860" s="190" t="str">
        <f>IFERROR(IF(ForbDraft!I873&lt;&gt;"",TEXT(ForbDraft!I873,"#,##0.00"),""),"")</f>
        <v/>
      </c>
      <c r="F860" s="191" t="str">
        <f>IFERROR(IF(ForbDraft!F873&lt;&gt;"",ForbDraft!F873,""),"")</f>
        <v/>
      </c>
      <c r="G860" s="135" t="str">
        <f>IFERROR(IF(ForbCalc!D858&lt;&gt;"",ForbCalc!D858,""),"")</f>
        <v/>
      </c>
      <c r="H860" s="192" t="str">
        <f>IFERROR(IF(ForbCalc!E858&lt;&gt;"",ForbCalc!E858,""),"")</f>
        <v/>
      </c>
    </row>
    <row r="861" spans="2:8" s="1" customFormat="1" x14ac:dyDescent="0.2">
      <c r="B861" s="174" t="str">
        <f>IFERROR(IF(ForbDraft!B874&lt;&gt;"",ForbDraft!B874,""),"")</f>
        <v/>
      </c>
      <c r="C861" s="189" t="str">
        <f>IFERROR(IF(ForbDraft!C874&lt;&gt;"",ForbDraft!C874,""),"")</f>
        <v/>
      </c>
      <c r="D861" s="135" t="str">
        <f>IFERROR(IF(ForbDraft!O874&lt;&gt;"",ForbDraft!O874,""),"")</f>
        <v/>
      </c>
      <c r="E861" s="190" t="str">
        <f>IFERROR(IF(ForbDraft!I874&lt;&gt;"",TEXT(ForbDraft!I874,"#,##0.00"),""),"")</f>
        <v/>
      </c>
      <c r="F861" s="191" t="str">
        <f>IFERROR(IF(ForbDraft!F874&lt;&gt;"",ForbDraft!F874,""),"")</f>
        <v/>
      </c>
      <c r="G861" s="135" t="str">
        <f>IFERROR(IF(ForbCalc!D859&lt;&gt;"",ForbCalc!D859,""),"")</f>
        <v/>
      </c>
      <c r="H861" s="192" t="str">
        <f>IFERROR(IF(ForbCalc!E859&lt;&gt;"",ForbCalc!E859,""),"")</f>
        <v/>
      </c>
    </row>
    <row r="862" spans="2:8" s="1" customFormat="1" x14ac:dyDescent="0.2">
      <c r="B862" s="174" t="str">
        <f>IFERROR(IF(ForbDraft!B875&lt;&gt;"",ForbDraft!B875,""),"")</f>
        <v/>
      </c>
      <c r="C862" s="189" t="str">
        <f>IFERROR(IF(ForbDraft!C875&lt;&gt;"",ForbDraft!C875,""),"")</f>
        <v/>
      </c>
      <c r="D862" s="135" t="str">
        <f>IFERROR(IF(ForbDraft!O875&lt;&gt;"",ForbDraft!O875,""),"")</f>
        <v/>
      </c>
      <c r="E862" s="190" t="str">
        <f>IFERROR(IF(ForbDraft!I875&lt;&gt;"",TEXT(ForbDraft!I875,"#,##0.00"),""),"")</f>
        <v/>
      </c>
      <c r="F862" s="191" t="str">
        <f>IFERROR(IF(ForbDraft!F875&lt;&gt;"",ForbDraft!F875,""),"")</f>
        <v/>
      </c>
      <c r="G862" s="135" t="str">
        <f>IFERROR(IF(ForbCalc!D860&lt;&gt;"",ForbCalc!D860,""),"")</f>
        <v/>
      </c>
      <c r="H862" s="192" t="str">
        <f>IFERROR(IF(ForbCalc!E860&lt;&gt;"",ForbCalc!E860,""),"")</f>
        <v/>
      </c>
    </row>
    <row r="863" spans="2:8" s="1" customFormat="1" x14ac:dyDescent="0.2">
      <c r="B863" s="174" t="str">
        <f>IFERROR(IF(ForbDraft!B876&lt;&gt;"",ForbDraft!B876,""),"")</f>
        <v/>
      </c>
      <c r="C863" s="189" t="str">
        <f>IFERROR(IF(ForbDraft!C876&lt;&gt;"",ForbDraft!C876,""),"")</f>
        <v/>
      </c>
      <c r="D863" s="135" t="str">
        <f>IFERROR(IF(ForbDraft!O876&lt;&gt;"",ForbDraft!O876,""),"")</f>
        <v/>
      </c>
      <c r="E863" s="190" t="str">
        <f>IFERROR(IF(ForbDraft!I876&lt;&gt;"",TEXT(ForbDraft!I876,"#,##0.00"),""),"")</f>
        <v/>
      </c>
      <c r="F863" s="191" t="str">
        <f>IFERROR(IF(ForbDraft!F876&lt;&gt;"",ForbDraft!F876,""),"")</f>
        <v/>
      </c>
      <c r="G863" s="135" t="str">
        <f>IFERROR(IF(ForbCalc!D861&lt;&gt;"",ForbCalc!D861,""),"")</f>
        <v/>
      </c>
      <c r="H863" s="192" t="str">
        <f>IFERROR(IF(ForbCalc!E861&lt;&gt;"",ForbCalc!E861,""),"")</f>
        <v/>
      </c>
    </row>
    <row r="864" spans="2:8" s="1" customFormat="1" x14ac:dyDescent="0.2">
      <c r="B864" s="174" t="str">
        <f>IFERROR(IF(ForbDraft!B877&lt;&gt;"",ForbDraft!B877,""),"")</f>
        <v/>
      </c>
      <c r="C864" s="189" t="str">
        <f>IFERROR(IF(ForbDraft!C877&lt;&gt;"",ForbDraft!C877,""),"")</f>
        <v/>
      </c>
      <c r="D864" s="135" t="str">
        <f>IFERROR(IF(ForbDraft!O877&lt;&gt;"",ForbDraft!O877,""),"")</f>
        <v/>
      </c>
      <c r="E864" s="190" t="str">
        <f>IFERROR(IF(ForbDraft!I877&lt;&gt;"",TEXT(ForbDraft!I877,"#,##0.00"),""),"")</f>
        <v/>
      </c>
      <c r="F864" s="191" t="str">
        <f>IFERROR(IF(ForbDraft!F877&lt;&gt;"",ForbDraft!F877,""),"")</f>
        <v/>
      </c>
      <c r="G864" s="135" t="str">
        <f>IFERROR(IF(ForbCalc!D862&lt;&gt;"",ForbCalc!D862,""),"")</f>
        <v/>
      </c>
      <c r="H864" s="192" t="str">
        <f>IFERROR(IF(ForbCalc!E862&lt;&gt;"",ForbCalc!E862,""),"")</f>
        <v/>
      </c>
    </row>
    <row r="865" spans="2:8" s="1" customFormat="1" x14ac:dyDescent="0.2">
      <c r="B865" s="174" t="str">
        <f>IFERROR(IF(ForbDraft!B878&lt;&gt;"",ForbDraft!B878,""),"")</f>
        <v/>
      </c>
      <c r="C865" s="189" t="str">
        <f>IFERROR(IF(ForbDraft!C878&lt;&gt;"",ForbDraft!C878,""),"")</f>
        <v/>
      </c>
      <c r="D865" s="135" t="str">
        <f>IFERROR(IF(ForbDraft!O878&lt;&gt;"",ForbDraft!O878,""),"")</f>
        <v/>
      </c>
      <c r="E865" s="190" t="str">
        <f>IFERROR(IF(ForbDraft!I878&lt;&gt;"",TEXT(ForbDraft!I878,"#,##0.00"),""),"")</f>
        <v/>
      </c>
      <c r="F865" s="191" t="str">
        <f>IFERROR(IF(ForbDraft!F878&lt;&gt;"",ForbDraft!F878,""),"")</f>
        <v/>
      </c>
      <c r="G865" s="135" t="str">
        <f>IFERROR(IF(ForbCalc!D863&lt;&gt;"",ForbCalc!D863,""),"")</f>
        <v/>
      </c>
      <c r="H865" s="192" t="str">
        <f>IFERROR(IF(ForbCalc!E863&lt;&gt;"",ForbCalc!E863,""),"")</f>
        <v/>
      </c>
    </row>
    <row r="866" spans="2:8" s="1" customFormat="1" x14ac:dyDescent="0.2">
      <c r="B866" s="174" t="str">
        <f>IFERROR(IF(ForbDraft!B879&lt;&gt;"",ForbDraft!B879,""),"")</f>
        <v/>
      </c>
      <c r="C866" s="189" t="str">
        <f>IFERROR(IF(ForbDraft!C879&lt;&gt;"",ForbDraft!C879,""),"")</f>
        <v/>
      </c>
      <c r="D866" s="135" t="str">
        <f>IFERROR(IF(ForbDraft!O879&lt;&gt;"",ForbDraft!O879,""),"")</f>
        <v/>
      </c>
      <c r="E866" s="190" t="str">
        <f>IFERROR(IF(ForbDraft!I879&lt;&gt;"",TEXT(ForbDraft!I879,"#,##0.00"),""),"")</f>
        <v/>
      </c>
      <c r="F866" s="191" t="str">
        <f>IFERROR(IF(ForbDraft!F879&lt;&gt;"",ForbDraft!F879,""),"")</f>
        <v/>
      </c>
      <c r="G866" s="135" t="str">
        <f>IFERROR(IF(ForbCalc!D864&lt;&gt;"",ForbCalc!D864,""),"")</f>
        <v/>
      </c>
      <c r="H866" s="192" t="str">
        <f>IFERROR(IF(ForbCalc!E864&lt;&gt;"",ForbCalc!E864,""),"")</f>
        <v/>
      </c>
    </row>
    <row r="867" spans="2:8" s="1" customFormat="1" x14ac:dyDescent="0.2">
      <c r="B867" s="174" t="str">
        <f>IFERROR(IF(ForbDraft!B880&lt;&gt;"",ForbDraft!B880,""),"")</f>
        <v/>
      </c>
      <c r="C867" s="189" t="str">
        <f>IFERROR(IF(ForbDraft!C880&lt;&gt;"",ForbDraft!C880,""),"")</f>
        <v/>
      </c>
      <c r="D867" s="135" t="str">
        <f>IFERROR(IF(ForbDraft!O880&lt;&gt;"",ForbDraft!O880,""),"")</f>
        <v/>
      </c>
      <c r="E867" s="190" t="str">
        <f>IFERROR(IF(ForbDraft!I880&lt;&gt;"",TEXT(ForbDraft!I880,"#,##0.00"),""),"")</f>
        <v/>
      </c>
      <c r="F867" s="191" t="str">
        <f>IFERROR(IF(ForbDraft!F880&lt;&gt;"",ForbDraft!F880,""),"")</f>
        <v/>
      </c>
      <c r="G867" s="135" t="str">
        <f>IFERROR(IF(ForbCalc!D865&lt;&gt;"",ForbCalc!D865,""),"")</f>
        <v/>
      </c>
      <c r="H867" s="192" t="str">
        <f>IFERROR(IF(ForbCalc!E865&lt;&gt;"",ForbCalc!E865,""),"")</f>
        <v/>
      </c>
    </row>
    <row r="868" spans="2:8" s="1" customFormat="1" x14ac:dyDescent="0.2">
      <c r="B868" s="174" t="str">
        <f>IFERROR(IF(ForbDraft!B881&lt;&gt;"",ForbDraft!B881,""),"")</f>
        <v/>
      </c>
      <c r="C868" s="189" t="str">
        <f>IFERROR(IF(ForbDraft!C881&lt;&gt;"",ForbDraft!C881,""),"")</f>
        <v/>
      </c>
      <c r="D868" s="135" t="str">
        <f>IFERROR(IF(ForbDraft!O881&lt;&gt;"",ForbDraft!O881,""),"")</f>
        <v/>
      </c>
      <c r="E868" s="190" t="str">
        <f>IFERROR(IF(ForbDraft!I881&lt;&gt;"",TEXT(ForbDraft!I881,"#,##0.00"),""),"")</f>
        <v/>
      </c>
      <c r="F868" s="191" t="str">
        <f>IFERROR(IF(ForbDraft!F881&lt;&gt;"",ForbDraft!F881,""),"")</f>
        <v/>
      </c>
      <c r="G868" s="135" t="str">
        <f>IFERROR(IF(ForbCalc!D866&lt;&gt;"",ForbCalc!D866,""),"")</f>
        <v/>
      </c>
      <c r="H868" s="192" t="str">
        <f>IFERROR(IF(ForbCalc!E866&lt;&gt;"",ForbCalc!E866,""),"")</f>
        <v/>
      </c>
    </row>
    <row r="869" spans="2:8" s="1" customFormat="1" x14ac:dyDescent="0.2">
      <c r="B869" s="174" t="str">
        <f>IFERROR(IF(ForbDraft!B882&lt;&gt;"",ForbDraft!B882,""),"")</f>
        <v/>
      </c>
      <c r="C869" s="189" t="str">
        <f>IFERROR(IF(ForbDraft!C882&lt;&gt;"",ForbDraft!C882,""),"")</f>
        <v/>
      </c>
      <c r="D869" s="135" t="str">
        <f>IFERROR(IF(ForbDraft!O882&lt;&gt;"",ForbDraft!O882,""),"")</f>
        <v/>
      </c>
      <c r="E869" s="190" t="str">
        <f>IFERROR(IF(ForbDraft!I882&lt;&gt;"",TEXT(ForbDraft!I882,"#,##0.00"),""),"")</f>
        <v/>
      </c>
      <c r="F869" s="191" t="str">
        <f>IFERROR(IF(ForbDraft!F882&lt;&gt;"",ForbDraft!F882,""),"")</f>
        <v/>
      </c>
      <c r="G869" s="135" t="str">
        <f>IFERROR(IF(ForbCalc!D867&lt;&gt;"",ForbCalc!D867,""),"")</f>
        <v/>
      </c>
      <c r="H869" s="192" t="str">
        <f>IFERROR(IF(ForbCalc!E867&lt;&gt;"",ForbCalc!E867,""),"")</f>
        <v/>
      </c>
    </row>
    <row r="870" spans="2:8" s="1" customFormat="1" x14ac:dyDescent="0.2">
      <c r="B870" s="174" t="str">
        <f>IFERROR(IF(ForbDraft!B883&lt;&gt;"",ForbDraft!B883,""),"")</f>
        <v/>
      </c>
      <c r="C870" s="189" t="str">
        <f>IFERROR(IF(ForbDraft!C883&lt;&gt;"",ForbDraft!C883,""),"")</f>
        <v/>
      </c>
      <c r="D870" s="135" t="str">
        <f>IFERROR(IF(ForbDraft!O883&lt;&gt;"",ForbDraft!O883,""),"")</f>
        <v/>
      </c>
      <c r="E870" s="190" t="str">
        <f>IFERROR(IF(ForbDraft!I883&lt;&gt;"",TEXT(ForbDraft!I883,"#,##0.00"),""),"")</f>
        <v/>
      </c>
      <c r="F870" s="191" t="str">
        <f>IFERROR(IF(ForbDraft!F883&lt;&gt;"",ForbDraft!F883,""),"")</f>
        <v/>
      </c>
      <c r="G870" s="135" t="str">
        <f>IFERROR(IF(ForbCalc!D868&lt;&gt;"",ForbCalc!D868,""),"")</f>
        <v/>
      </c>
      <c r="H870" s="192" t="str">
        <f>IFERROR(IF(ForbCalc!E868&lt;&gt;"",ForbCalc!E868,""),"")</f>
        <v/>
      </c>
    </row>
    <row r="871" spans="2:8" s="1" customFormat="1" x14ac:dyDescent="0.2">
      <c r="B871" s="174" t="str">
        <f>IFERROR(IF(ForbDraft!B884&lt;&gt;"",ForbDraft!B884,""),"")</f>
        <v/>
      </c>
      <c r="C871" s="189" t="str">
        <f>IFERROR(IF(ForbDraft!C884&lt;&gt;"",ForbDraft!C884,""),"")</f>
        <v/>
      </c>
      <c r="D871" s="135" t="str">
        <f>IFERROR(IF(ForbDraft!O884&lt;&gt;"",ForbDraft!O884,""),"")</f>
        <v/>
      </c>
      <c r="E871" s="190" t="str">
        <f>IFERROR(IF(ForbDraft!I884&lt;&gt;"",TEXT(ForbDraft!I884,"#,##0.00"),""),"")</f>
        <v/>
      </c>
      <c r="F871" s="191" t="str">
        <f>IFERROR(IF(ForbDraft!F884&lt;&gt;"",ForbDraft!F884,""),"")</f>
        <v/>
      </c>
      <c r="G871" s="135" t="str">
        <f>IFERROR(IF(ForbCalc!D869&lt;&gt;"",ForbCalc!D869,""),"")</f>
        <v/>
      </c>
      <c r="H871" s="192" t="str">
        <f>IFERROR(IF(ForbCalc!E869&lt;&gt;"",ForbCalc!E869,""),"")</f>
        <v/>
      </c>
    </row>
    <row r="872" spans="2:8" s="1" customFormat="1" x14ac:dyDescent="0.2">
      <c r="B872" s="174" t="str">
        <f>IFERROR(IF(ForbDraft!B885&lt;&gt;"",ForbDraft!B885,""),"")</f>
        <v/>
      </c>
      <c r="C872" s="189" t="str">
        <f>IFERROR(IF(ForbDraft!C885&lt;&gt;"",ForbDraft!C885,""),"")</f>
        <v/>
      </c>
      <c r="D872" s="135" t="str">
        <f>IFERROR(IF(ForbDraft!O885&lt;&gt;"",ForbDraft!O885,""),"")</f>
        <v/>
      </c>
      <c r="E872" s="190" t="str">
        <f>IFERROR(IF(ForbDraft!I885&lt;&gt;"",TEXT(ForbDraft!I885,"#,##0.00"),""),"")</f>
        <v/>
      </c>
      <c r="F872" s="191" t="str">
        <f>IFERROR(IF(ForbDraft!F885&lt;&gt;"",ForbDraft!F885,""),"")</f>
        <v/>
      </c>
      <c r="G872" s="135" t="str">
        <f>IFERROR(IF(ForbCalc!D870&lt;&gt;"",ForbCalc!D870,""),"")</f>
        <v/>
      </c>
      <c r="H872" s="192" t="str">
        <f>IFERROR(IF(ForbCalc!E870&lt;&gt;"",ForbCalc!E870,""),"")</f>
        <v/>
      </c>
    </row>
    <row r="873" spans="2:8" s="1" customFormat="1" x14ac:dyDescent="0.2">
      <c r="B873" s="174" t="str">
        <f>IFERROR(IF(ForbDraft!B886&lt;&gt;"",ForbDraft!B886,""),"")</f>
        <v/>
      </c>
      <c r="C873" s="189" t="str">
        <f>IFERROR(IF(ForbDraft!C886&lt;&gt;"",ForbDraft!C886,""),"")</f>
        <v/>
      </c>
      <c r="D873" s="135" t="str">
        <f>IFERROR(IF(ForbDraft!O886&lt;&gt;"",ForbDraft!O886,""),"")</f>
        <v/>
      </c>
      <c r="E873" s="190" t="str">
        <f>IFERROR(IF(ForbDraft!I886&lt;&gt;"",TEXT(ForbDraft!I886,"#,##0.00"),""),"")</f>
        <v/>
      </c>
      <c r="F873" s="191" t="str">
        <f>IFERROR(IF(ForbDraft!F886&lt;&gt;"",ForbDraft!F886,""),"")</f>
        <v/>
      </c>
      <c r="G873" s="135" t="str">
        <f>IFERROR(IF(ForbCalc!D871&lt;&gt;"",ForbCalc!D871,""),"")</f>
        <v/>
      </c>
      <c r="H873" s="192" t="str">
        <f>IFERROR(IF(ForbCalc!E871&lt;&gt;"",ForbCalc!E871,""),"")</f>
        <v/>
      </c>
    </row>
    <row r="874" spans="2:8" s="1" customFormat="1" x14ac:dyDescent="0.2">
      <c r="B874" s="174" t="str">
        <f>IFERROR(IF(ForbDraft!B887&lt;&gt;"",ForbDraft!B887,""),"")</f>
        <v/>
      </c>
      <c r="C874" s="189" t="str">
        <f>IFERROR(IF(ForbDraft!C887&lt;&gt;"",ForbDraft!C887,""),"")</f>
        <v/>
      </c>
      <c r="D874" s="135" t="str">
        <f>IFERROR(IF(ForbDraft!O887&lt;&gt;"",ForbDraft!O887,""),"")</f>
        <v/>
      </c>
      <c r="E874" s="190" t="str">
        <f>IFERROR(IF(ForbDraft!I887&lt;&gt;"",TEXT(ForbDraft!I887,"#,##0.00"),""),"")</f>
        <v/>
      </c>
      <c r="F874" s="191" t="str">
        <f>IFERROR(IF(ForbDraft!F887&lt;&gt;"",ForbDraft!F887,""),"")</f>
        <v/>
      </c>
      <c r="G874" s="135" t="str">
        <f>IFERROR(IF(ForbCalc!D872&lt;&gt;"",ForbCalc!D872,""),"")</f>
        <v/>
      </c>
      <c r="H874" s="192" t="str">
        <f>IFERROR(IF(ForbCalc!E872&lt;&gt;"",ForbCalc!E872,""),"")</f>
        <v/>
      </c>
    </row>
    <row r="875" spans="2:8" s="1" customFormat="1" x14ac:dyDescent="0.2">
      <c r="B875" s="174" t="str">
        <f>IFERROR(IF(ForbDraft!B888&lt;&gt;"",ForbDraft!B888,""),"")</f>
        <v/>
      </c>
      <c r="C875" s="189" t="str">
        <f>IFERROR(IF(ForbDraft!C888&lt;&gt;"",ForbDraft!C888,""),"")</f>
        <v/>
      </c>
      <c r="D875" s="135" t="str">
        <f>IFERROR(IF(ForbDraft!O888&lt;&gt;"",ForbDraft!O888,""),"")</f>
        <v/>
      </c>
      <c r="E875" s="190" t="str">
        <f>IFERROR(IF(ForbDraft!I888&lt;&gt;"",TEXT(ForbDraft!I888,"#,##0.00"),""),"")</f>
        <v/>
      </c>
      <c r="F875" s="191" t="str">
        <f>IFERROR(IF(ForbDraft!F888&lt;&gt;"",ForbDraft!F888,""),"")</f>
        <v/>
      </c>
      <c r="G875" s="135" t="str">
        <f>IFERROR(IF(ForbCalc!D873&lt;&gt;"",ForbCalc!D873,""),"")</f>
        <v/>
      </c>
      <c r="H875" s="192" t="str">
        <f>IFERROR(IF(ForbCalc!E873&lt;&gt;"",ForbCalc!E873,""),"")</f>
        <v/>
      </c>
    </row>
    <row r="876" spans="2:8" s="1" customFormat="1" x14ac:dyDescent="0.2">
      <c r="B876" s="174" t="str">
        <f>IFERROR(IF(ForbDraft!B889&lt;&gt;"",ForbDraft!B889,""),"")</f>
        <v/>
      </c>
      <c r="C876" s="189" t="str">
        <f>IFERROR(IF(ForbDraft!C889&lt;&gt;"",ForbDraft!C889,""),"")</f>
        <v/>
      </c>
      <c r="D876" s="135" t="str">
        <f>IFERROR(IF(ForbDraft!O889&lt;&gt;"",ForbDraft!O889,""),"")</f>
        <v/>
      </c>
      <c r="E876" s="190" t="str">
        <f>IFERROR(IF(ForbDraft!I889&lt;&gt;"",TEXT(ForbDraft!I889,"#,##0.00"),""),"")</f>
        <v/>
      </c>
      <c r="F876" s="191" t="str">
        <f>IFERROR(IF(ForbDraft!F889&lt;&gt;"",ForbDraft!F889,""),"")</f>
        <v/>
      </c>
      <c r="G876" s="135" t="str">
        <f>IFERROR(IF(ForbCalc!D874&lt;&gt;"",ForbCalc!D874,""),"")</f>
        <v/>
      </c>
      <c r="H876" s="192" t="str">
        <f>IFERROR(IF(ForbCalc!E874&lt;&gt;"",ForbCalc!E874,""),"")</f>
        <v/>
      </c>
    </row>
    <row r="877" spans="2:8" s="1" customFormat="1" x14ac:dyDescent="0.2">
      <c r="B877" s="174" t="str">
        <f>IFERROR(IF(ForbDraft!B890&lt;&gt;"",ForbDraft!B890,""),"")</f>
        <v/>
      </c>
      <c r="C877" s="189" t="str">
        <f>IFERROR(IF(ForbDraft!C890&lt;&gt;"",ForbDraft!C890,""),"")</f>
        <v/>
      </c>
      <c r="D877" s="135" t="str">
        <f>IFERROR(IF(ForbDraft!O890&lt;&gt;"",ForbDraft!O890,""),"")</f>
        <v/>
      </c>
      <c r="E877" s="190" t="str">
        <f>IFERROR(IF(ForbDraft!I890&lt;&gt;"",TEXT(ForbDraft!I890,"#,##0.00"),""),"")</f>
        <v/>
      </c>
      <c r="F877" s="191" t="str">
        <f>IFERROR(IF(ForbDraft!F890&lt;&gt;"",ForbDraft!F890,""),"")</f>
        <v/>
      </c>
      <c r="G877" s="135" t="str">
        <f>IFERROR(IF(ForbCalc!D875&lt;&gt;"",ForbCalc!D875,""),"")</f>
        <v/>
      </c>
      <c r="H877" s="192" t="str">
        <f>IFERROR(IF(ForbCalc!E875&lt;&gt;"",ForbCalc!E875,""),"")</f>
        <v/>
      </c>
    </row>
    <row r="878" spans="2:8" s="1" customFormat="1" x14ac:dyDescent="0.2">
      <c r="B878" s="174" t="str">
        <f>IFERROR(IF(ForbDraft!B891&lt;&gt;"",ForbDraft!B891,""),"")</f>
        <v/>
      </c>
      <c r="C878" s="189" t="str">
        <f>IFERROR(IF(ForbDraft!C891&lt;&gt;"",ForbDraft!C891,""),"")</f>
        <v/>
      </c>
      <c r="D878" s="135" t="str">
        <f>IFERROR(IF(ForbDraft!O891&lt;&gt;"",ForbDraft!O891,""),"")</f>
        <v/>
      </c>
      <c r="E878" s="190" t="str">
        <f>IFERROR(IF(ForbDraft!I891&lt;&gt;"",TEXT(ForbDraft!I891,"#,##0.00"),""),"")</f>
        <v/>
      </c>
      <c r="F878" s="191" t="str">
        <f>IFERROR(IF(ForbDraft!F891&lt;&gt;"",ForbDraft!F891,""),"")</f>
        <v/>
      </c>
      <c r="G878" s="135" t="str">
        <f>IFERROR(IF(ForbCalc!D876&lt;&gt;"",ForbCalc!D876,""),"")</f>
        <v/>
      </c>
      <c r="H878" s="192" t="str">
        <f>IFERROR(IF(ForbCalc!E876&lt;&gt;"",ForbCalc!E876,""),"")</f>
        <v/>
      </c>
    </row>
    <row r="879" spans="2:8" s="1" customFormat="1" x14ac:dyDescent="0.2">
      <c r="B879" s="174" t="str">
        <f>IFERROR(IF(ForbDraft!B892&lt;&gt;"",ForbDraft!B892,""),"")</f>
        <v/>
      </c>
      <c r="C879" s="189" t="str">
        <f>IFERROR(IF(ForbDraft!C892&lt;&gt;"",ForbDraft!C892,""),"")</f>
        <v/>
      </c>
      <c r="D879" s="135" t="str">
        <f>IFERROR(IF(ForbDraft!O892&lt;&gt;"",ForbDraft!O892,""),"")</f>
        <v/>
      </c>
      <c r="E879" s="190" t="str">
        <f>IFERROR(IF(ForbDraft!I892&lt;&gt;"",TEXT(ForbDraft!I892,"#,##0.00"),""),"")</f>
        <v/>
      </c>
      <c r="F879" s="191" t="str">
        <f>IFERROR(IF(ForbDraft!F892&lt;&gt;"",ForbDraft!F892,""),"")</f>
        <v/>
      </c>
      <c r="G879" s="135" t="str">
        <f>IFERROR(IF(ForbCalc!D877&lt;&gt;"",ForbCalc!D877,""),"")</f>
        <v/>
      </c>
      <c r="H879" s="192" t="str">
        <f>IFERROR(IF(ForbCalc!E877&lt;&gt;"",ForbCalc!E877,""),"")</f>
        <v/>
      </c>
    </row>
    <row r="880" spans="2:8" s="1" customFormat="1" x14ac:dyDescent="0.2">
      <c r="B880" s="174" t="str">
        <f>IFERROR(IF(ForbDraft!B893&lt;&gt;"",ForbDraft!B893,""),"")</f>
        <v/>
      </c>
      <c r="C880" s="189" t="str">
        <f>IFERROR(IF(ForbDraft!C893&lt;&gt;"",ForbDraft!C893,""),"")</f>
        <v/>
      </c>
      <c r="D880" s="135" t="str">
        <f>IFERROR(IF(ForbDraft!O893&lt;&gt;"",ForbDraft!O893,""),"")</f>
        <v/>
      </c>
      <c r="E880" s="190" t="str">
        <f>IFERROR(IF(ForbDraft!I893&lt;&gt;"",TEXT(ForbDraft!I893,"#,##0.00"),""),"")</f>
        <v/>
      </c>
      <c r="F880" s="191" t="str">
        <f>IFERROR(IF(ForbDraft!F893&lt;&gt;"",ForbDraft!F893,""),"")</f>
        <v/>
      </c>
      <c r="G880" s="135" t="str">
        <f>IFERROR(IF(ForbCalc!D878&lt;&gt;"",ForbCalc!D878,""),"")</f>
        <v/>
      </c>
      <c r="H880" s="192" t="str">
        <f>IFERROR(IF(ForbCalc!E878&lt;&gt;"",ForbCalc!E878,""),"")</f>
        <v/>
      </c>
    </row>
    <row r="881" spans="2:8" s="1" customFormat="1" x14ac:dyDescent="0.2">
      <c r="B881" s="174" t="str">
        <f>IFERROR(IF(ForbDraft!B894&lt;&gt;"",ForbDraft!B894,""),"")</f>
        <v/>
      </c>
      <c r="C881" s="189" t="str">
        <f>IFERROR(IF(ForbDraft!C894&lt;&gt;"",ForbDraft!C894,""),"")</f>
        <v/>
      </c>
      <c r="D881" s="135" t="str">
        <f>IFERROR(IF(ForbDraft!O894&lt;&gt;"",ForbDraft!O894,""),"")</f>
        <v/>
      </c>
      <c r="E881" s="190" t="str">
        <f>IFERROR(IF(ForbDraft!I894&lt;&gt;"",TEXT(ForbDraft!I894,"#,##0.00"),""),"")</f>
        <v/>
      </c>
      <c r="F881" s="191" t="str">
        <f>IFERROR(IF(ForbDraft!F894&lt;&gt;"",ForbDraft!F894,""),"")</f>
        <v/>
      </c>
      <c r="G881" s="135" t="str">
        <f>IFERROR(IF(ForbCalc!D879&lt;&gt;"",ForbCalc!D879,""),"")</f>
        <v/>
      </c>
      <c r="H881" s="192" t="str">
        <f>IFERROR(IF(ForbCalc!E879&lt;&gt;"",ForbCalc!E879,""),"")</f>
        <v/>
      </c>
    </row>
    <row r="882" spans="2:8" s="1" customFormat="1" x14ac:dyDescent="0.2">
      <c r="B882" s="174" t="str">
        <f>IFERROR(IF(ForbDraft!B895&lt;&gt;"",ForbDraft!B895,""),"")</f>
        <v/>
      </c>
      <c r="C882" s="189" t="str">
        <f>IFERROR(IF(ForbDraft!C895&lt;&gt;"",ForbDraft!C895,""),"")</f>
        <v/>
      </c>
      <c r="D882" s="135" t="str">
        <f>IFERROR(IF(ForbDraft!O895&lt;&gt;"",ForbDraft!O895,""),"")</f>
        <v/>
      </c>
      <c r="E882" s="190" t="str">
        <f>IFERROR(IF(ForbDraft!I895&lt;&gt;"",TEXT(ForbDraft!I895,"#,##0.00"),""),"")</f>
        <v/>
      </c>
      <c r="F882" s="191" t="str">
        <f>IFERROR(IF(ForbDraft!F895&lt;&gt;"",ForbDraft!F895,""),"")</f>
        <v/>
      </c>
      <c r="G882" s="135" t="str">
        <f>IFERROR(IF(ForbCalc!D880&lt;&gt;"",ForbCalc!D880,""),"")</f>
        <v/>
      </c>
      <c r="H882" s="192" t="str">
        <f>IFERROR(IF(ForbCalc!E880&lt;&gt;"",ForbCalc!E880,""),"")</f>
        <v/>
      </c>
    </row>
    <row r="883" spans="2:8" s="1" customFormat="1" x14ac:dyDescent="0.2">
      <c r="B883" s="174" t="str">
        <f>IFERROR(IF(ForbDraft!B896&lt;&gt;"",ForbDraft!B896,""),"")</f>
        <v/>
      </c>
      <c r="C883" s="189" t="str">
        <f>IFERROR(IF(ForbDraft!C896&lt;&gt;"",ForbDraft!C896,""),"")</f>
        <v/>
      </c>
      <c r="D883" s="135" t="str">
        <f>IFERROR(IF(ForbDraft!O896&lt;&gt;"",ForbDraft!O896,""),"")</f>
        <v/>
      </c>
      <c r="E883" s="190" t="str">
        <f>IFERROR(IF(ForbDraft!I896&lt;&gt;"",TEXT(ForbDraft!I896,"#,##0.00"),""),"")</f>
        <v/>
      </c>
      <c r="F883" s="191" t="str">
        <f>IFERROR(IF(ForbDraft!F896&lt;&gt;"",ForbDraft!F896,""),"")</f>
        <v/>
      </c>
      <c r="G883" s="135" t="str">
        <f>IFERROR(IF(ForbCalc!D881&lt;&gt;"",ForbCalc!D881,""),"")</f>
        <v/>
      </c>
      <c r="H883" s="192" t="str">
        <f>IFERROR(IF(ForbCalc!E881&lt;&gt;"",ForbCalc!E881,""),"")</f>
        <v/>
      </c>
    </row>
    <row r="884" spans="2:8" s="1" customFormat="1" x14ac:dyDescent="0.2">
      <c r="B884" s="174" t="str">
        <f>IFERROR(IF(ForbDraft!B897&lt;&gt;"",ForbDraft!B897,""),"")</f>
        <v/>
      </c>
      <c r="C884" s="189" t="str">
        <f>IFERROR(IF(ForbDraft!C897&lt;&gt;"",ForbDraft!C897,""),"")</f>
        <v/>
      </c>
      <c r="D884" s="135" t="str">
        <f>IFERROR(IF(ForbDraft!O897&lt;&gt;"",ForbDraft!O897,""),"")</f>
        <v/>
      </c>
      <c r="E884" s="190" t="str">
        <f>IFERROR(IF(ForbDraft!I897&lt;&gt;"",TEXT(ForbDraft!I897,"#,##0.00"),""),"")</f>
        <v/>
      </c>
      <c r="F884" s="191" t="str">
        <f>IFERROR(IF(ForbDraft!F897&lt;&gt;"",ForbDraft!F897,""),"")</f>
        <v/>
      </c>
      <c r="G884" s="135" t="str">
        <f>IFERROR(IF(ForbCalc!D882&lt;&gt;"",ForbCalc!D882,""),"")</f>
        <v/>
      </c>
      <c r="H884" s="192" t="str">
        <f>IFERROR(IF(ForbCalc!E882&lt;&gt;"",ForbCalc!E882,""),"")</f>
        <v/>
      </c>
    </row>
    <row r="885" spans="2:8" s="1" customFormat="1" x14ac:dyDescent="0.2">
      <c r="B885" s="174" t="str">
        <f>IFERROR(IF(ForbDraft!B898&lt;&gt;"",ForbDraft!B898,""),"")</f>
        <v/>
      </c>
      <c r="C885" s="189" t="str">
        <f>IFERROR(IF(ForbDraft!C898&lt;&gt;"",ForbDraft!C898,""),"")</f>
        <v/>
      </c>
      <c r="D885" s="135" t="str">
        <f>IFERROR(IF(ForbDraft!O898&lt;&gt;"",ForbDraft!O898,""),"")</f>
        <v/>
      </c>
      <c r="E885" s="190" t="str">
        <f>IFERROR(IF(ForbDraft!I898&lt;&gt;"",TEXT(ForbDraft!I898,"#,##0.00"),""),"")</f>
        <v/>
      </c>
      <c r="F885" s="191" t="str">
        <f>IFERROR(IF(ForbDraft!F898&lt;&gt;"",ForbDraft!F898,""),"")</f>
        <v/>
      </c>
      <c r="G885" s="135" t="str">
        <f>IFERROR(IF(ForbCalc!D883&lt;&gt;"",ForbCalc!D883,""),"")</f>
        <v/>
      </c>
      <c r="H885" s="192" t="str">
        <f>IFERROR(IF(ForbCalc!E883&lt;&gt;"",ForbCalc!E883,""),"")</f>
        <v/>
      </c>
    </row>
    <row r="886" spans="2:8" s="1" customFormat="1" x14ac:dyDescent="0.2">
      <c r="B886" s="174" t="str">
        <f>IFERROR(IF(ForbDraft!B899&lt;&gt;"",ForbDraft!B899,""),"")</f>
        <v/>
      </c>
      <c r="C886" s="189" t="str">
        <f>IFERROR(IF(ForbDraft!C899&lt;&gt;"",ForbDraft!C899,""),"")</f>
        <v/>
      </c>
      <c r="D886" s="135" t="str">
        <f>IFERROR(IF(ForbDraft!O899&lt;&gt;"",ForbDraft!O899,""),"")</f>
        <v/>
      </c>
      <c r="E886" s="190" t="str">
        <f>IFERROR(IF(ForbDraft!I899&lt;&gt;"",TEXT(ForbDraft!I899,"#,##0.00"),""),"")</f>
        <v/>
      </c>
      <c r="F886" s="191" t="str">
        <f>IFERROR(IF(ForbDraft!F899&lt;&gt;"",ForbDraft!F899,""),"")</f>
        <v/>
      </c>
      <c r="G886" s="135" t="str">
        <f>IFERROR(IF(ForbCalc!D884&lt;&gt;"",ForbCalc!D884,""),"")</f>
        <v/>
      </c>
      <c r="H886" s="192" t="str">
        <f>IFERROR(IF(ForbCalc!E884&lt;&gt;"",ForbCalc!E884,""),"")</f>
        <v/>
      </c>
    </row>
    <row r="887" spans="2:8" s="1" customFormat="1" x14ac:dyDescent="0.2">
      <c r="B887" s="174" t="str">
        <f>IFERROR(IF(ForbDraft!B900&lt;&gt;"",ForbDraft!B900,""),"")</f>
        <v/>
      </c>
      <c r="C887" s="189" t="str">
        <f>IFERROR(IF(ForbDraft!C900&lt;&gt;"",ForbDraft!C900,""),"")</f>
        <v/>
      </c>
      <c r="D887" s="135" t="str">
        <f>IFERROR(IF(ForbDraft!O900&lt;&gt;"",ForbDraft!O900,""),"")</f>
        <v/>
      </c>
      <c r="E887" s="190" t="str">
        <f>IFERROR(IF(ForbDraft!I900&lt;&gt;"",TEXT(ForbDraft!I900,"#,##0.00"),""),"")</f>
        <v/>
      </c>
      <c r="F887" s="191" t="str">
        <f>IFERROR(IF(ForbDraft!F900&lt;&gt;"",ForbDraft!F900,""),"")</f>
        <v/>
      </c>
      <c r="G887" s="135" t="str">
        <f>IFERROR(IF(ForbCalc!D885&lt;&gt;"",ForbCalc!D885,""),"")</f>
        <v/>
      </c>
      <c r="H887" s="192" t="str">
        <f>IFERROR(IF(ForbCalc!E885&lt;&gt;"",ForbCalc!E885,""),"")</f>
        <v/>
      </c>
    </row>
    <row r="888" spans="2:8" s="1" customFormat="1" x14ac:dyDescent="0.2">
      <c r="B888" s="174" t="str">
        <f>IFERROR(IF(ForbDraft!B901&lt;&gt;"",ForbDraft!B901,""),"")</f>
        <v/>
      </c>
      <c r="C888" s="189" t="str">
        <f>IFERROR(IF(ForbDraft!C901&lt;&gt;"",ForbDraft!C901,""),"")</f>
        <v/>
      </c>
      <c r="D888" s="135" t="str">
        <f>IFERROR(IF(ForbDraft!O901&lt;&gt;"",ForbDraft!O901,""),"")</f>
        <v/>
      </c>
      <c r="E888" s="190" t="str">
        <f>IFERROR(IF(ForbDraft!I901&lt;&gt;"",TEXT(ForbDraft!I901,"#,##0.00"),""),"")</f>
        <v/>
      </c>
      <c r="F888" s="191" t="str">
        <f>IFERROR(IF(ForbDraft!F901&lt;&gt;"",ForbDraft!F901,""),"")</f>
        <v/>
      </c>
      <c r="G888" s="135" t="str">
        <f>IFERROR(IF(ForbCalc!D886&lt;&gt;"",ForbCalc!D886,""),"")</f>
        <v/>
      </c>
      <c r="H888" s="192" t="str">
        <f>IFERROR(IF(ForbCalc!E886&lt;&gt;"",ForbCalc!E886,""),"")</f>
        <v/>
      </c>
    </row>
    <row r="889" spans="2:8" s="1" customFormat="1" x14ac:dyDescent="0.2">
      <c r="B889" s="174" t="str">
        <f>IFERROR(IF(ForbDraft!B902&lt;&gt;"",ForbDraft!B902,""),"")</f>
        <v/>
      </c>
      <c r="C889" s="189" t="str">
        <f>IFERROR(IF(ForbDraft!C902&lt;&gt;"",ForbDraft!C902,""),"")</f>
        <v/>
      </c>
      <c r="D889" s="135" t="str">
        <f>IFERROR(IF(ForbDraft!O902&lt;&gt;"",ForbDraft!O902,""),"")</f>
        <v/>
      </c>
      <c r="E889" s="190" t="str">
        <f>IFERROR(IF(ForbDraft!I902&lt;&gt;"",TEXT(ForbDraft!I902,"#,##0.00"),""),"")</f>
        <v/>
      </c>
      <c r="F889" s="191" t="str">
        <f>IFERROR(IF(ForbDraft!F902&lt;&gt;"",ForbDraft!F902,""),"")</f>
        <v/>
      </c>
      <c r="G889" s="135" t="str">
        <f>IFERROR(IF(ForbCalc!D887&lt;&gt;"",ForbCalc!D887,""),"")</f>
        <v/>
      </c>
      <c r="H889" s="192" t="str">
        <f>IFERROR(IF(ForbCalc!E887&lt;&gt;"",ForbCalc!E887,""),"")</f>
        <v/>
      </c>
    </row>
    <row r="890" spans="2:8" s="1" customFormat="1" x14ac:dyDescent="0.2">
      <c r="B890" s="174" t="str">
        <f>IFERROR(IF(ForbDraft!B903&lt;&gt;"",ForbDraft!B903,""),"")</f>
        <v/>
      </c>
      <c r="C890" s="189" t="str">
        <f>IFERROR(IF(ForbDraft!C903&lt;&gt;"",ForbDraft!C903,""),"")</f>
        <v/>
      </c>
      <c r="D890" s="135" t="str">
        <f>IFERROR(IF(ForbDraft!O903&lt;&gt;"",ForbDraft!O903,""),"")</f>
        <v/>
      </c>
      <c r="E890" s="190" t="str">
        <f>IFERROR(IF(ForbDraft!I903&lt;&gt;"",TEXT(ForbDraft!I903,"#,##0.00"),""),"")</f>
        <v/>
      </c>
      <c r="F890" s="191" t="str">
        <f>IFERROR(IF(ForbDraft!F903&lt;&gt;"",ForbDraft!F903,""),"")</f>
        <v/>
      </c>
      <c r="G890" s="135" t="str">
        <f>IFERROR(IF(ForbCalc!D888&lt;&gt;"",ForbCalc!D888,""),"")</f>
        <v/>
      </c>
      <c r="H890" s="192" t="str">
        <f>IFERROR(IF(ForbCalc!E888&lt;&gt;"",ForbCalc!E888,""),"")</f>
        <v/>
      </c>
    </row>
    <row r="891" spans="2:8" s="1" customFormat="1" x14ac:dyDescent="0.2">
      <c r="B891" s="174" t="str">
        <f>IFERROR(IF(ForbDraft!B904&lt;&gt;"",ForbDraft!B904,""),"")</f>
        <v/>
      </c>
      <c r="C891" s="189" t="str">
        <f>IFERROR(IF(ForbDraft!C904&lt;&gt;"",ForbDraft!C904,""),"")</f>
        <v/>
      </c>
      <c r="D891" s="135" t="str">
        <f>IFERROR(IF(ForbDraft!O904&lt;&gt;"",ForbDraft!O904,""),"")</f>
        <v/>
      </c>
      <c r="E891" s="190" t="str">
        <f>IFERROR(IF(ForbDraft!I904&lt;&gt;"",TEXT(ForbDraft!I904,"#,##0.00"),""),"")</f>
        <v/>
      </c>
      <c r="F891" s="191" t="str">
        <f>IFERROR(IF(ForbDraft!F904&lt;&gt;"",ForbDraft!F904,""),"")</f>
        <v/>
      </c>
      <c r="G891" s="135" t="str">
        <f>IFERROR(IF(ForbCalc!D889&lt;&gt;"",ForbCalc!D889,""),"")</f>
        <v/>
      </c>
      <c r="H891" s="192" t="str">
        <f>IFERROR(IF(ForbCalc!E889&lt;&gt;"",ForbCalc!E889,""),"")</f>
        <v/>
      </c>
    </row>
    <row r="892" spans="2:8" s="1" customFormat="1" x14ac:dyDescent="0.2">
      <c r="B892" s="174" t="str">
        <f>IFERROR(IF(ForbDraft!B905&lt;&gt;"",ForbDraft!B905,""),"")</f>
        <v/>
      </c>
      <c r="C892" s="189" t="str">
        <f>IFERROR(IF(ForbDraft!C905&lt;&gt;"",ForbDraft!C905,""),"")</f>
        <v/>
      </c>
      <c r="D892" s="135" t="str">
        <f>IFERROR(IF(ForbDraft!O905&lt;&gt;"",ForbDraft!O905,""),"")</f>
        <v/>
      </c>
      <c r="E892" s="190" t="str">
        <f>IFERROR(IF(ForbDraft!I905&lt;&gt;"",TEXT(ForbDraft!I905,"#,##0.00"),""),"")</f>
        <v/>
      </c>
      <c r="F892" s="191" t="str">
        <f>IFERROR(IF(ForbDraft!F905&lt;&gt;"",ForbDraft!F905,""),"")</f>
        <v/>
      </c>
      <c r="G892" s="135" t="str">
        <f>IFERROR(IF(ForbCalc!D890&lt;&gt;"",ForbCalc!D890,""),"")</f>
        <v/>
      </c>
      <c r="H892" s="192" t="str">
        <f>IFERROR(IF(ForbCalc!E890&lt;&gt;"",ForbCalc!E890,""),"")</f>
        <v/>
      </c>
    </row>
    <row r="893" spans="2:8" s="1" customFormat="1" x14ac:dyDescent="0.2">
      <c r="B893" s="174" t="str">
        <f>IFERROR(IF(ForbDraft!B906&lt;&gt;"",ForbDraft!B906,""),"")</f>
        <v/>
      </c>
      <c r="C893" s="189" t="str">
        <f>IFERROR(IF(ForbDraft!C906&lt;&gt;"",ForbDraft!C906,""),"")</f>
        <v/>
      </c>
      <c r="D893" s="135" t="str">
        <f>IFERROR(IF(ForbDraft!O906&lt;&gt;"",ForbDraft!O906,""),"")</f>
        <v/>
      </c>
      <c r="E893" s="190" t="str">
        <f>IFERROR(IF(ForbDraft!I906&lt;&gt;"",TEXT(ForbDraft!I906,"#,##0.00"),""),"")</f>
        <v/>
      </c>
      <c r="F893" s="191" t="str">
        <f>IFERROR(IF(ForbDraft!F906&lt;&gt;"",ForbDraft!F906,""),"")</f>
        <v/>
      </c>
      <c r="G893" s="135" t="str">
        <f>IFERROR(IF(ForbCalc!D891&lt;&gt;"",ForbCalc!D891,""),"")</f>
        <v/>
      </c>
      <c r="H893" s="192" t="str">
        <f>IFERROR(IF(ForbCalc!E891&lt;&gt;"",ForbCalc!E891,""),"")</f>
        <v/>
      </c>
    </row>
    <row r="894" spans="2:8" s="1" customFormat="1" x14ac:dyDescent="0.2">
      <c r="B894" s="174" t="str">
        <f>IFERROR(IF(ForbDraft!B907&lt;&gt;"",ForbDraft!B907,""),"")</f>
        <v/>
      </c>
      <c r="C894" s="189" t="str">
        <f>IFERROR(IF(ForbDraft!C907&lt;&gt;"",ForbDraft!C907,""),"")</f>
        <v/>
      </c>
      <c r="D894" s="135" t="str">
        <f>IFERROR(IF(ForbDraft!O907&lt;&gt;"",ForbDraft!O907,""),"")</f>
        <v/>
      </c>
      <c r="E894" s="190" t="str">
        <f>IFERROR(IF(ForbDraft!I907&lt;&gt;"",TEXT(ForbDraft!I907,"#,##0.00"),""),"")</f>
        <v/>
      </c>
      <c r="F894" s="191" t="str">
        <f>IFERROR(IF(ForbDraft!F907&lt;&gt;"",ForbDraft!F907,""),"")</f>
        <v/>
      </c>
      <c r="G894" s="135" t="str">
        <f>IFERROR(IF(ForbCalc!D892&lt;&gt;"",ForbCalc!D892,""),"")</f>
        <v/>
      </c>
      <c r="H894" s="192" t="str">
        <f>IFERROR(IF(ForbCalc!E892&lt;&gt;"",ForbCalc!E892,""),"")</f>
        <v/>
      </c>
    </row>
    <row r="895" spans="2:8" s="1" customFormat="1" x14ac:dyDescent="0.2">
      <c r="B895" s="174" t="str">
        <f>IFERROR(IF(ForbDraft!B908&lt;&gt;"",ForbDraft!B908,""),"")</f>
        <v/>
      </c>
      <c r="C895" s="189" t="str">
        <f>IFERROR(IF(ForbDraft!C908&lt;&gt;"",ForbDraft!C908,""),"")</f>
        <v/>
      </c>
      <c r="D895" s="135" t="str">
        <f>IFERROR(IF(ForbDraft!O908&lt;&gt;"",ForbDraft!O908,""),"")</f>
        <v/>
      </c>
      <c r="E895" s="190" t="str">
        <f>IFERROR(IF(ForbDraft!I908&lt;&gt;"",TEXT(ForbDraft!I908,"#,##0.00"),""),"")</f>
        <v/>
      </c>
      <c r="F895" s="191" t="str">
        <f>IFERROR(IF(ForbDraft!F908&lt;&gt;"",ForbDraft!F908,""),"")</f>
        <v/>
      </c>
      <c r="G895" s="135" t="str">
        <f>IFERROR(IF(ForbCalc!D893&lt;&gt;"",ForbCalc!D893,""),"")</f>
        <v/>
      </c>
      <c r="H895" s="192" t="str">
        <f>IFERROR(IF(ForbCalc!E893&lt;&gt;"",ForbCalc!E893,""),"")</f>
        <v/>
      </c>
    </row>
    <row r="896" spans="2:8" s="1" customFormat="1" x14ac:dyDescent="0.2">
      <c r="B896" s="174" t="str">
        <f>IFERROR(IF(ForbDraft!B909&lt;&gt;"",ForbDraft!B909,""),"")</f>
        <v/>
      </c>
      <c r="C896" s="189" t="str">
        <f>IFERROR(IF(ForbDraft!C909&lt;&gt;"",ForbDraft!C909,""),"")</f>
        <v/>
      </c>
      <c r="D896" s="135" t="str">
        <f>IFERROR(IF(ForbDraft!O909&lt;&gt;"",ForbDraft!O909,""),"")</f>
        <v/>
      </c>
      <c r="E896" s="190" t="str">
        <f>IFERROR(IF(ForbDraft!I909&lt;&gt;"",TEXT(ForbDraft!I909,"#,##0.00"),""),"")</f>
        <v/>
      </c>
      <c r="F896" s="191" t="str">
        <f>IFERROR(IF(ForbDraft!F909&lt;&gt;"",ForbDraft!F909,""),"")</f>
        <v/>
      </c>
      <c r="G896" s="135" t="str">
        <f>IFERROR(IF(ForbCalc!D894&lt;&gt;"",ForbCalc!D894,""),"")</f>
        <v/>
      </c>
      <c r="H896" s="192" t="str">
        <f>IFERROR(IF(ForbCalc!E894&lt;&gt;"",ForbCalc!E894,""),"")</f>
        <v/>
      </c>
    </row>
    <row r="897" spans="2:8" s="1" customFormat="1" x14ac:dyDescent="0.2">
      <c r="B897" s="174" t="str">
        <f>IFERROR(IF(ForbDraft!B910&lt;&gt;"",ForbDraft!B910,""),"")</f>
        <v/>
      </c>
      <c r="C897" s="189" t="str">
        <f>IFERROR(IF(ForbDraft!C910&lt;&gt;"",ForbDraft!C910,""),"")</f>
        <v/>
      </c>
      <c r="D897" s="135" t="str">
        <f>IFERROR(IF(ForbDraft!O910&lt;&gt;"",ForbDraft!O910,""),"")</f>
        <v/>
      </c>
      <c r="E897" s="190" t="str">
        <f>IFERROR(IF(ForbDraft!I910&lt;&gt;"",TEXT(ForbDraft!I910,"#,##0.00"),""),"")</f>
        <v/>
      </c>
      <c r="F897" s="191" t="str">
        <f>IFERROR(IF(ForbDraft!F910&lt;&gt;"",ForbDraft!F910,""),"")</f>
        <v/>
      </c>
      <c r="G897" s="135" t="str">
        <f>IFERROR(IF(ForbCalc!D895&lt;&gt;"",ForbCalc!D895,""),"")</f>
        <v/>
      </c>
      <c r="H897" s="192" t="str">
        <f>IFERROR(IF(ForbCalc!E895&lt;&gt;"",ForbCalc!E895,""),"")</f>
        <v/>
      </c>
    </row>
    <row r="898" spans="2:8" s="1" customFormat="1" x14ac:dyDescent="0.2">
      <c r="B898" s="174" t="str">
        <f>IFERROR(IF(ForbDraft!B911&lt;&gt;"",ForbDraft!B911,""),"")</f>
        <v/>
      </c>
      <c r="C898" s="189" t="str">
        <f>IFERROR(IF(ForbDraft!C911&lt;&gt;"",ForbDraft!C911,""),"")</f>
        <v/>
      </c>
      <c r="D898" s="135" t="str">
        <f>IFERROR(IF(ForbDraft!O911&lt;&gt;"",ForbDraft!O911,""),"")</f>
        <v/>
      </c>
      <c r="E898" s="190" t="str">
        <f>IFERROR(IF(ForbDraft!I911&lt;&gt;"",TEXT(ForbDraft!I911,"#,##0.00"),""),"")</f>
        <v/>
      </c>
      <c r="F898" s="191" t="str">
        <f>IFERROR(IF(ForbDraft!F911&lt;&gt;"",ForbDraft!F911,""),"")</f>
        <v/>
      </c>
      <c r="G898" s="135" t="str">
        <f>IFERROR(IF(ForbCalc!D896&lt;&gt;"",ForbCalc!D896,""),"")</f>
        <v/>
      </c>
      <c r="H898" s="192" t="str">
        <f>IFERROR(IF(ForbCalc!E896&lt;&gt;"",ForbCalc!E896,""),"")</f>
        <v/>
      </c>
    </row>
    <row r="899" spans="2:8" s="1" customFormat="1" x14ac:dyDescent="0.2">
      <c r="B899" s="174" t="str">
        <f>IFERROR(IF(ForbDraft!B912&lt;&gt;"",ForbDraft!B912,""),"")</f>
        <v/>
      </c>
      <c r="C899" s="189" t="str">
        <f>IFERROR(IF(ForbDraft!C912&lt;&gt;"",ForbDraft!C912,""),"")</f>
        <v/>
      </c>
      <c r="D899" s="135" t="str">
        <f>IFERROR(IF(ForbDraft!O912&lt;&gt;"",ForbDraft!O912,""),"")</f>
        <v/>
      </c>
      <c r="E899" s="190" t="str">
        <f>IFERROR(IF(ForbDraft!I912&lt;&gt;"",TEXT(ForbDraft!I912,"#,##0.00"),""),"")</f>
        <v/>
      </c>
      <c r="F899" s="191" t="str">
        <f>IFERROR(IF(ForbDraft!F912&lt;&gt;"",ForbDraft!F912,""),"")</f>
        <v/>
      </c>
      <c r="G899" s="135" t="str">
        <f>IFERROR(IF(ForbCalc!D897&lt;&gt;"",ForbCalc!D897,""),"")</f>
        <v/>
      </c>
      <c r="H899" s="192" t="str">
        <f>IFERROR(IF(ForbCalc!E897&lt;&gt;"",ForbCalc!E897,""),"")</f>
        <v/>
      </c>
    </row>
    <row r="900" spans="2:8" s="1" customFormat="1" x14ac:dyDescent="0.2">
      <c r="B900" s="174" t="str">
        <f>IFERROR(IF(ForbDraft!B913&lt;&gt;"",ForbDraft!B913,""),"")</f>
        <v/>
      </c>
      <c r="C900" s="189" t="str">
        <f>IFERROR(IF(ForbDraft!C913&lt;&gt;"",ForbDraft!C913,""),"")</f>
        <v/>
      </c>
      <c r="D900" s="135" t="str">
        <f>IFERROR(IF(ForbDraft!O913&lt;&gt;"",ForbDraft!O913,""),"")</f>
        <v/>
      </c>
      <c r="E900" s="190" t="str">
        <f>IFERROR(IF(ForbDraft!I913&lt;&gt;"",TEXT(ForbDraft!I913,"#,##0.00"),""),"")</f>
        <v/>
      </c>
      <c r="F900" s="191" t="str">
        <f>IFERROR(IF(ForbDraft!F913&lt;&gt;"",ForbDraft!F913,""),"")</f>
        <v/>
      </c>
      <c r="G900" s="135" t="str">
        <f>IFERROR(IF(ForbCalc!D898&lt;&gt;"",ForbCalc!D898,""),"")</f>
        <v/>
      </c>
      <c r="H900" s="192" t="str">
        <f>IFERROR(IF(ForbCalc!E898&lt;&gt;"",ForbCalc!E898,""),"")</f>
        <v/>
      </c>
    </row>
    <row r="901" spans="2:8" s="1" customFormat="1" x14ac:dyDescent="0.2">
      <c r="B901" s="174" t="str">
        <f>IFERROR(IF(ForbDraft!B914&lt;&gt;"",ForbDraft!B914,""),"")</f>
        <v/>
      </c>
      <c r="C901" s="189" t="str">
        <f>IFERROR(IF(ForbDraft!C914&lt;&gt;"",ForbDraft!C914,""),"")</f>
        <v/>
      </c>
      <c r="D901" s="135" t="str">
        <f>IFERROR(IF(ForbDraft!O914&lt;&gt;"",ForbDraft!O914,""),"")</f>
        <v/>
      </c>
      <c r="E901" s="190" t="str">
        <f>IFERROR(IF(ForbDraft!I914&lt;&gt;"",TEXT(ForbDraft!I914,"#,##0.00"),""),"")</f>
        <v/>
      </c>
      <c r="F901" s="191" t="str">
        <f>IFERROR(IF(ForbDraft!F914&lt;&gt;"",ForbDraft!F914,""),"")</f>
        <v/>
      </c>
      <c r="G901" s="135" t="str">
        <f>IFERROR(IF(ForbCalc!D899&lt;&gt;"",ForbCalc!D899,""),"")</f>
        <v/>
      </c>
      <c r="H901" s="192" t="str">
        <f>IFERROR(IF(ForbCalc!E899&lt;&gt;"",ForbCalc!E899,""),"")</f>
        <v/>
      </c>
    </row>
    <row r="902" spans="2:8" s="1" customFormat="1" x14ac:dyDescent="0.2">
      <c r="B902" s="174" t="str">
        <f>IFERROR(IF(ForbDraft!B915&lt;&gt;"",ForbDraft!B915,""),"")</f>
        <v/>
      </c>
      <c r="C902" s="189" t="str">
        <f>IFERROR(IF(ForbDraft!C915&lt;&gt;"",ForbDraft!C915,""),"")</f>
        <v/>
      </c>
      <c r="D902" s="135" t="str">
        <f>IFERROR(IF(ForbDraft!O915&lt;&gt;"",ForbDraft!O915,""),"")</f>
        <v/>
      </c>
      <c r="E902" s="190" t="str">
        <f>IFERROR(IF(ForbDraft!I915&lt;&gt;"",TEXT(ForbDraft!I915,"#,##0.00"),""),"")</f>
        <v/>
      </c>
      <c r="F902" s="191" t="str">
        <f>IFERROR(IF(ForbDraft!F915&lt;&gt;"",ForbDraft!F915,""),"")</f>
        <v/>
      </c>
      <c r="G902" s="135" t="str">
        <f>IFERROR(IF(ForbCalc!D900&lt;&gt;"",ForbCalc!D900,""),"")</f>
        <v/>
      </c>
      <c r="H902" s="192" t="str">
        <f>IFERROR(IF(ForbCalc!E900&lt;&gt;"",ForbCalc!E900,""),"")</f>
        <v/>
      </c>
    </row>
    <row r="903" spans="2:8" s="1" customFormat="1" x14ac:dyDescent="0.2">
      <c r="B903" s="174" t="str">
        <f>IFERROR(IF(ForbDraft!B916&lt;&gt;"",ForbDraft!B916,""),"")</f>
        <v/>
      </c>
      <c r="C903" s="189" t="str">
        <f>IFERROR(IF(ForbDraft!C916&lt;&gt;"",ForbDraft!C916,""),"")</f>
        <v/>
      </c>
      <c r="D903" s="135" t="str">
        <f>IFERROR(IF(ForbDraft!O916&lt;&gt;"",ForbDraft!O916,""),"")</f>
        <v/>
      </c>
      <c r="E903" s="190" t="str">
        <f>IFERROR(IF(ForbDraft!I916&lt;&gt;"",TEXT(ForbDraft!I916,"#,##0.00"),""),"")</f>
        <v/>
      </c>
      <c r="F903" s="191" t="str">
        <f>IFERROR(IF(ForbDraft!F916&lt;&gt;"",ForbDraft!F916,""),"")</f>
        <v/>
      </c>
      <c r="G903" s="135" t="str">
        <f>IFERROR(IF(ForbCalc!D901&lt;&gt;"",ForbCalc!D901,""),"")</f>
        <v/>
      </c>
      <c r="H903" s="192" t="str">
        <f>IFERROR(IF(ForbCalc!E901&lt;&gt;"",ForbCalc!E901,""),"")</f>
        <v/>
      </c>
    </row>
    <row r="904" spans="2:8" s="1" customFormat="1" x14ac:dyDescent="0.2">
      <c r="B904" s="174" t="str">
        <f>IFERROR(IF(ForbDraft!B917&lt;&gt;"",ForbDraft!B917,""),"")</f>
        <v/>
      </c>
      <c r="C904" s="189" t="str">
        <f>IFERROR(IF(ForbDraft!C917&lt;&gt;"",ForbDraft!C917,""),"")</f>
        <v/>
      </c>
      <c r="D904" s="135" t="str">
        <f>IFERROR(IF(ForbDraft!O917&lt;&gt;"",ForbDraft!O917,""),"")</f>
        <v/>
      </c>
      <c r="E904" s="190" t="str">
        <f>IFERROR(IF(ForbDraft!I917&lt;&gt;"",TEXT(ForbDraft!I917,"#,##0.00"),""),"")</f>
        <v/>
      </c>
      <c r="F904" s="191" t="str">
        <f>IFERROR(IF(ForbDraft!F917&lt;&gt;"",ForbDraft!F917,""),"")</f>
        <v/>
      </c>
      <c r="G904" s="135" t="str">
        <f>IFERROR(IF(ForbCalc!D902&lt;&gt;"",ForbCalc!D902,""),"")</f>
        <v/>
      </c>
      <c r="H904" s="192" t="str">
        <f>IFERROR(IF(ForbCalc!E902&lt;&gt;"",ForbCalc!E902,""),"")</f>
        <v/>
      </c>
    </row>
    <row r="905" spans="2:8" s="1" customFormat="1" x14ac:dyDescent="0.2">
      <c r="B905" s="174" t="str">
        <f>IFERROR(IF(ForbDraft!B918&lt;&gt;"",ForbDraft!B918,""),"")</f>
        <v/>
      </c>
      <c r="C905" s="189" t="str">
        <f>IFERROR(IF(ForbDraft!C918&lt;&gt;"",ForbDraft!C918,""),"")</f>
        <v/>
      </c>
      <c r="D905" s="135" t="str">
        <f>IFERROR(IF(ForbDraft!O918&lt;&gt;"",ForbDraft!O918,""),"")</f>
        <v/>
      </c>
      <c r="E905" s="190" t="str">
        <f>IFERROR(IF(ForbDraft!I918&lt;&gt;"",TEXT(ForbDraft!I918,"#,##0.00"),""),"")</f>
        <v/>
      </c>
      <c r="F905" s="191" t="str">
        <f>IFERROR(IF(ForbDraft!F918&lt;&gt;"",ForbDraft!F918,""),"")</f>
        <v/>
      </c>
      <c r="G905" s="135" t="str">
        <f>IFERROR(IF(ForbCalc!D903&lt;&gt;"",ForbCalc!D903,""),"")</f>
        <v/>
      </c>
      <c r="H905" s="192" t="str">
        <f>IFERROR(IF(ForbCalc!E903&lt;&gt;"",ForbCalc!E903,""),"")</f>
        <v/>
      </c>
    </row>
    <row r="906" spans="2:8" s="1" customFormat="1" x14ac:dyDescent="0.2">
      <c r="B906" s="174" t="str">
        <f>IFERROR(IF(ForbDraft!B919&lt;&gt;"",ForbDraft!B919,""),"")</f>
        <v/>
      </c>
      <c r="C906" s="189" t="str">
        <f>IFERROR(IF(ForbDraft!C919&lt;&gt;"",ForbDraft!C919,""),"")</f>
        <v/>
      </c>
      <c r="D906" s="135" t="str">
        <f>IFERROR(IF(ForbDraft!O919&lt;&gt;"",ForbDraft!O919,""),"")</f>
        <v/>
      </c>
      <c r="E906" s="190" t="str">
        <f>IFERROR(IF(ForbDraft!I919&lt;&gt;"",TEXT(ForbDraft!I919,"#,##0.00"),""),"")</f>
        <v/>
      </c>
      <c r="F906" s="191" t="str">
        <f>IFERROR(IF(ForbDraft!F919&lt;&gt;"",ForbDraft!F919,""),"")</f>
        <v/>
      </c>
      <c r="G906" s="135" t="str">
        <f>IFERROR(IF(ForbCalc!D904&lt;&gt;"",ForbCalc!D904,""),"")</f>
        <v/>
      </c>
      <c r="H906" s="192" t="str">
        <f>IFERROR(IF(ForbCalc!E904&lt;&gt;"",ForbCalc!E904,""),"")</f>
        <v/>
      </c>
    </row>
    <row r="907" spans="2:8" s="1" customFormat="1" x14ac:dyDescent="0.2">
      <c r="B907" s="174" t="str">
        <f>IFERROR(IF(ForbDraft!B920&lt;&gt;"",ForbDraft!B920,""),"")</f>
        <v/>
      </c>
      <c r="C907" s="189" t="str">
        <f>IFERROR(IF(ForbDraft!C920&lt;&gt;"",ForbDraft!C920,""),"")</f>
        <v/>
      </c>
      <c r="D907" s="135" t="str">
        <f>IFERROR(IF(ForbDraft!O920&lt;&gt;"",ForbDraft!O920,""),"")</f>
        <v/>
      </c>
      <c r="E907" s="190" t="str">
        <f>IFERROR(IF(ForbDraft!I920&lt;&gt;"",TEXT(ForbDraft!I920,"#,##0.00"),""),"")</f>
        <v/>
      </c>
      <c r="F907" s="191" t="str">
        <f>IFERROR(IF(ForbDraft!F920&lt;&gt;"",ForbDraft!F920,""),"")</f>
        <v/>
      </c>
      <c r="G907" s="135" t="str">
        <f>IFERROR(IF(ForbCalc!D905&lt;&gt;"",ForbCalc!D905,""),"")</f>
        <v/>
      </c>
      <c r="H907" s="192" t="str">
        <f>IFERROR(IF(ForbCalc!E905&lt;&gt;"",ForbCalc!E905,""),"")</f>
        <v/>
      </c>
    </row>
    <row r="908" spans="2:8" s="1" customFormat="1" x14ac:dyDescent="0.2">
      <c r="B908" s="174" t="str">
        <f>IFERROR(IF(ForbDraft!B921&lt;&gt;"",ForbDraft!B921,""),"")</f>
        <v/>
      </c>
      <c r="C908" s="189" t="str">
        <f>IFERROR(IF(ForbDraft!C921&lt;&gt;"",ForbDraft!C921,""),"")</f>
        <v/>
      </c>
      <c r="D908" s="135" t="str">
        <f>IFERROR(IF(ForbDraft!O921&lt;&gt;"",ForbDraft!O921,""),"")</f>
        <v/>
      </c>
      <c r="E908" s="190" t="str">
        <f>IFERROR(IF(ForbDraft!I921&lt;&gt;"",TEXT(ForbDraft!I921,"#,##0.00"),""),"")</f>
        <v/>
      </c>
      <c r="F908" s="191" t="str">
        <f>IFERROR(IF(ForbDraft!F921&lt;&gt;"",ForbDraft!F921,""),"")</f>
        <v/>
      </c>
      <c r="G908" s="135" t="str">
        <f>IFERROR(IF(ForbCalc!D906&lt;&gt;"",ForbCalc!D906,""),"")</f>
        <v/>
      </c>
      <c r="H908" s="192" t="str">
        <f>IFERROR(IF(ForbCalc!E906&lt;&gt;"",ForbCalc!E906,""),"")</f>
        <v/>
      </c>
    </row>
    <row r="909" spans="2:8" s="1" customFormat="1" x14ac:dyDescent="0.2">
      <c r="B909" s="174" t="str">
        <f>IFERROR(IF(ForbDraft!B922&lt;&gt;"",ForbDraft!B922,""),"")</f>
        <v/>
      </c>
      <c r="C909" s="189" t="str">
        <f>IFERROR(IF(ForbDraft!C922&lt;&gt;"",ForbDraft!C922,""),"")</f>
        <v/>
      </c>
      <c r="D909" s="135" t="str">
        <f>IFERROR(IF(ForbDraft!O922&lt;&gt;"",ForbDraft!O922,""),"")</f>
        <v/>
      </c>
      <c r="E909" s="190" t="str">
        <f>IFERROR(IF(ForbDraft!I922&lt;&gt;"",TEXT(ForbDraft!I922,"#,##0.00"),""),"")</f>
        <v/>
      </c>
      <c r="F909" s="191" t="str">
        <f>IFERROR(IF(ForbDraft!F922&lt;&gt;"",ForbDraft!F922,""),"")</f>
        <v/>
      </c>
      <c r="G909" s="135" t="str">
        <f>IFERROR(IF(ForbCalc!D907&lt;&gt;"",ForbCalc!D907,""),"")</f>
        <v/>
      </c>
      <c r="H909" s="192" t="str">
        <f>IFERROR(IF(ForbCalc!E907&lt;&gt;"",ForbCalc!E907,""),"")</f>
        <v/>
      </c>
    </row>
    <row r="910" spans="2:8" s="1" customFormat="1" x14ac:dyDescent="0.2">
      <c r="B910" s="174" t="str">
        <f>IFERROR(IF(ForbDraft!B923&lt;&gt;"",ForbDraft!B923,""),"")</f>
        <v/>
      </c>
      <c r="C910" s="189" t="str">
        <f>IFERROR(IF(ForbDraft!C923&lt;&gt;"",ForbDraft!C923,""),"")</f>
        <v/>
      </c>
      <c r="D910" s="135" t="str">
        <f>IFERROR(IF(ForbDraft!O923&lt;&gt;"",ForbDraft!O923,""),"")</f>
        <v/>
      </c>
      <c r="E910" s="190" t="str">
        <f>IFERROR(IF(ForbDraft!I923&lt;&gt;"",TEXT(ForbDraft!I923,"#,##0.00"),""),"")</f>
        <v/>
      </c>
      <c r="F910" s="191" t="str">
        <f>IFERROR(IF(ForbDraft!F923&lt;&gt;"",ForbDraft!F923,""),"")</f>
        <v/>
      </c>
      <c r="G910" s="135" t="str">
        <f>IFERROR(IF(ForbCalc!D908&lt;&gt;"",ForbCalc!D908,""),"")</f>
        <v/>
      </c>
      <c r="H910" s="192" t="str">
        <f>IFERROR(IF(ForbCalc!E908&lt;&gt;"",ForbCalc!E908,""),"")</f>
        <v/>
      </c>
    </row>
    <row r="911" spans="2:8" s="1" customFormat="1" x14ac:dyDescent="0.2">
      <c r="B911" s="174" t="str">
        <f>IFERROR(IF(ForbDraft!B924&lt;&gt;"",ForbDraft!B924,""),"")</f>
        <v/>
      </c>
      <c r="C911" s="189" t="str">
        <f>IFERROR(IF(ForbDraft!C924&lt;&gt;"",ForbDraft!C924,""),"")</f>
        <v/>
      </c>
      <c r="D911" s="135" t="str">
        <f>IFERROR(IF(ForbDraft!O924&lt;&gt;"",ForbDraft!O924,""),"")</f>
        <v/>
      </c>
      <c r="E911" s="190" t="str">
        <f>IFERROR(IF(ForbDraft!I924&lt;&gt;"",TEXT(ForbDraft!I924,"#,##0.00"),""),"")</f>
        <v/>
      </c>
      <c r="F911" s="191" t="str">
        <f>IFERROR(IF(ForbDraft!F924&lt;&gt;"",ForbDraft!F924,""),"")</f>
        <v/>
      </c>
      <c r="G911" s="135" t="str">
        <f>IFERROR(IF(ForbCalc!D909&lt;&gt;"",ForbCalc!D909,""),"")</f>
        <v/>
      </c>
      <c r="H911" s="192" t="str">
        <f>IFERROR(IF(ForbCalc!E909&lt;&gt;"",ForbCalc!E909,""),"")</f>
        <v/>
      </c>
    </row>
    <row r="912" spans="2:8" s="1" customFormat="1" x14ac:dyDescent="0.2">
      <c r="B912" s="174" t="str">
        <f>IFERROR(IF(ForbDraft!B925&lt;&gt;"",ForbDraft!B925,""),"")</f>
        <v/>
      </c>
      <c r="C912" s="189" t="str">
        <f>IFERROR(IF(ForbDraft!C925&lt;&gt;"",ForbDraft!C925,""),"")</f>
        <v/>
      </c>
      <c r="D912" s="135" t="str">
        <f>IFERROR(IF(ForbDraft!O925&lt;&gt;"",ForbDraft!O925,""),"")</f>
        <v/>
      </c>
      <c r="E912" s="190" t="str">
        <f>IFERROR(IF(ForbDraft!I925&lt;&gt;"",TEXT(ForbDraft!I925,"#,##0.00"),""),"")</f>
        <v/>
      </c>
      <c r="F912" s="191" t="str">
        <f>IFERROR(IF(ForbDraft!F925&lt;&gt;"",ForbDraft!F925,""),"")</f>
        <v/>
      </c>
      <c r="G912" s="135" t="str">
        <f>IFERROR(IF(ForbCalc!D910&lt;&gt;"",ForbCalc!D910,""),"")</f>
        <v/>
      </c>
      <c r="H912" s="192" t="str">
        <f>IFERROR(IF(ForbCalc!E910&lt;&gt;"",ForbCalc!E910,""),"")</f>
        <v/>
      </c>
    </row>
    <row r="913" spans="2:8" s="1" customFormat="1" x14ac:dyDescent="0.2">
      <c r="B913" s="174" t="str">
        <f>IFERROR(IF(ForbDraft!B926&lt;&gt;"",ForbDraft!B926,""),"")</f>
        <v/>
      </c>
      <c r="C913" s="189" t="str">
        <f>IFERROR(IF(ForbDraft!C926&lt;&gt;"",ForbDraft!C926,""),"")</f>
        <v/>
      </c>
      <c r="D913" s="135" t="str">
        <f>IFERROR(IF(ForbDraft!O926&lt;&gt;"",ForbDraft!O926,""),"")</f>
        <v/>
      </c>
      <c r="E913" s="190" t="str">
        <f>IFERROR(IF(ForbDraft!I926&lt;&gt;"",TEXT(ForbDraft!I926,"#,##0.00"),""),"")</f>
        <v/>
      </c>
      <c r="F913" s="191" t="str">
        <f>IFERROR(IF(ForbDraft!F926&lt;&gt;"",ForbDraft!F926,""),"")</f>
        <v/>
      </c>
      <c r="G913" s="135" t="str">
        <f>IFERROR(IF(ForbCalc!D911&lt;&gt;"",ForbCalc!D911,""),"")</f>
        <v/>
      </c>
      <c r="H913" s="192" t="str">
        <f>IFERROR(IF(ForbCalc!E911&lt;&gt;"",ForbCalc!E911,""),"")</f>
        <v/>
      </c>
    </row>
    <row r="914" spans="2:8" s="1" customFormat="1" x14ac:dyDescent="0.2">
      <c r="B914" s="174" t="str">
        <f>IFERROR(IF(ForbDraft!B927&lt;&gt;"",ForbDraft!B927,""),"")</f>
        <v/>
      </c>
      <c r="C914" s="189" t="str">
        <f>IFERROR(IF(ForbDraft!C927&lt;&gt;"",ForbDraft!C927,""),"")</f>
        <v/>
      </c>
      <c r="D914" s="135" t="str">
        <f>IFERROR(IF(ForbDraft!O927&lt;&gt;"",ForbDraft!O927,""),"")</f>
        <v/>
      </c>
      <c r="E914" s="190" t="str">
        <f>IFERROR(IF(ForbDraft!I927&lt;&gt;"",TEXT(ForbDraft!I927,"#,##0.00"),""),"")</f>
        <v/>
      </c>
      <c r="F914" s="191" t="str">
        <f>IFERROR(IF(ForbDraft!F927&lt;&gt;"",ForbDraft!F927,""),"")</f>
        <v/>
      </c>
      <c r="G914" s="135" t="str">
        <f>IFERROR(IF(ForbCalc!D912&lt;&gt;"",ForbCalc!D912,""),"")</f>
        <v/>
      </c>
      <c r="H914" s="192" t="str">
        <f>IFERROR(IF(ForbCalc!E912&lt;&gt;"",ForbCalc!E912,""),"")</f>
        <v/>
      </c>
    </row>
    <row r="915" spans="2:8" s="1" customFormat="1" x14ac:dyDescent="0.2">
      <c r="B915" s="174" t="str">
        <f>IFERROR(IF(ForbDraft!B928&lt;&gt;"",ForbDraft!B928,""),"")</f>
        <v/>
      </c>
      <c r="C915" s="189" t="str">
        <f>IFERROR(IF(ForbDraft!C928&lt;&gt;"",ForbDraft!C928,""),"")</f>
        <v/>
      </c>
      <c r="D915" s="135" t="str">
        <f>IFERROR(IF(ForbDraft!O928&lt;&gt;"",ForbDraft!O928,""),"")</f>
        <v/>
      </c>
      <c r="E915" s="190" t="str">
        <f>IFERROR(IF(ForbDraft!I928&lt;&gt;"",TEXT(ForbDraft!I928,"#,##0.00"),""),"")</f>
        <v/>
      </c>
      <c r="F915" s="191" t="str">
        <f>IFERROR(IF(ForbDraft!F928&lt;&gt;"",ForbDraft!F928,""),"")</f>
        <v/>
      </c>
      <c r="G915" s="135" t="str">
        <f>IFERROR(IF(ForbCalc!D913&lt;&gt;"",ForbCalc!D913,""),"")</f>
        <v/>
      </c>
      <c r="H915" s="192" t="str">
        <f>IFERROR(IF(ForbCalc!E913&lt;&gt;"",ForbCalc!E913,""),"")</f>
        <v/>
      </c>
    </row>
    <row r="916" spans="2:8" s="1" customFormat="1" x14ac:dyDescent="0.2">
      <c r="B916" s="174" t="str">
        <f>IFERROR(IF(ForbDraft!B929&lt;&gt;"",ForbDraft!B929,""),"")</f>
        <v/>
      </c>
      <c r="C916" s="189" t="str">
        <f>IFERROR(IF(ForbDraft!C929&lt;&gt;"",ForbDraft!C929,""),"")</f>
        <v/>
      </c>
      <c r="D916" s="135" t="str">
        <f>IFERROR(IF(ForbDraft!O929&lt;&gt;"",ForbDraft!O929,""),"")</f>
        <v/>
      </c>
      <c r="E916" s="190" t="str">
        <f>IFERROR(IF(ForbDraft!I929&lt;&gt;"",TEXT(ForbDraft!I929,"#,##0.00"),""),"")</f>
        <v/>
      </c>
      <c r="F916" s="191" t="str">
        <f>IFERROR(IF(ForbDraft!F929&lt;&gt;"",ForbDraft!F929,""),"")</f>
        <v/>
      </c>
      <c r="G916" s="135" t="str">
        <f>IFERROR(IF(ForbCalc!D914&lt;&gt;"",ForbCalc!D914,""),"")</f>
        <v/>
      </c>
      <c r="H916" s="192" t="str">
        <f>IFERROR(IF(ForbCalc!E914&lt;&gt;"",ForbCalc!E914,""),"")</f>
        <v/>
      </c>
    </row>
    <row r="917" spans="2:8" s="1" customFormat="1" x14ac:dyDescent="0.2">
      <c r="B917" s="174" t="str">
        <f>IFERROR(IF(ForbDraft!B930&lt;&gt;"",ForbDraft!B930,""),"")</f>
        <v/>
      </c>
      <c r="C917" s="189" t="str">
        <f>IFERROR(IF(ForbDraft!C930&lt;&gt;"",ForbDraft!C930,""),"")</f>
        <v/>
      </c>
      <c r="D917" s="135" t="str">
        <f>IFERROR(IF(ForbDraft!O930&lt;&gt;"",ForbDraft!O930,""),"")</f>
        <v/>
      </c>
      <c r="E917" s="190" t="str">
        <f>IFERROR(IF(ForbDraft!I930&lt;&gt;"",TEXT(ForbDraft!I930,"#,##0.00"),""),"")</f>
        <v/>
      </c>
      <c r="F917" s="191" t="str">
        <f>IFERROR(IF(ForbDraft!F930&lt;&gt;"",ForbDraft!F930,""),"")</f>
        <v/>
      </c>
      <c r="G917" s="135" t="str">
        <f>IFERROR(IF(ForbCalc!D915&lt;&gt;"",ForbCalc!D915,""),"")</f>
        <v/>
      </c>
      <c r="H917" s="192" t="str">
        <f>IFERROR(IF(ForbCalc!E915&lt;&gt;"",ForbCalc!E915,""),"")</f>
        <v/>
      </c>
    </row>
    <row r="918" spans="2:8" s="1" customFormat="1" x14ac:dyDescent="0.2">
      <c r="B918" s="174" t="str">
        <f>IFERROR(IF(ForbDraft!B931&lt;&gt;"",ForbDraft!B931,""),"")</f>
        <v/>
      </c>
      <c r="C918" s="189" t="str">
        <f>IFERROR(IF(ForbDraft!C931&lt;&gt;"",ForbDraft!C931,""),"")</f>
        <v/>
      </c>
      <c r="D918" s="135" t="str">
        <f>IFERROR(IF(ForbDraft!O931&lt;&gt;"",ForbDraft!O931,""),"")</f>
        <v/>
      </c>
      <c r="E918" s="190" t="str">
        <f>IFERROR(IF(ForbDraft!I931&lt;&gt;"",TEXT(ForbDraft!I931,"#,##0.00"),""),"")</f>
        <v/>
      </c>
      <c r="F918" s="191" t="str">
        <f>IFERROR(IF(ForbDraft!F931&lt;&gt;"",ForbDraft!F931,""),"")</f>
        <v/>
      </c>
      <c r="G918" s="135" t="str">
        <f>IFERROR(IF(ForbCalc!D916&lt;&gt;"",ForbCalc!D916,""),"")</f>
        <v/>
      </c>
      <c r="H918" s="192" t="str">
        <f>IFERROR(IF(ForbCalc!E916&lt;&gt;"",ForbCalc!E916,""),"")</f>
        <v/>
      </c>
    </row>
    <row r="919" spans="2:8" s="1" customFormat="1" x14ac:dyDescent="0.2">
      <c r="B919" s="174" t="str">
        <f>IFERROR(IF(ForbDraft!B932&lt;&gt;"",ForbDraft!B932,""),"")</f>
        <v/>
      </c>
      <c r="C919" s="189" t="str">
        <f>IFERROR(IF(ForbDraft!C932&lt;&gt;"",ForbDraft!C932,""),"")</f>
        <v/>
      </c>
      <c r="D919" s="135" t="str">
        <f>IFERROR(IF(ForbDraft!O932&lt;&gt;"",ForbDraft!O932,""),"")</f>
        <v/>
      </c>
      <c r="E919" s="190" t="str">
        <f>IFERROR(IF(ForbDraft!I932&lt;&gt;"",TEXT(ForbDraft!I932,"#,##0.00"),""),"")</f>
        <v/>
      </c>
      <c r="F919" s="191" t="str">
        <f>IFERROR(IF(ForbDraft!F932&lt;&gt;"",ForbDraft!F932,""),"")</f>
        <v/>
      </c>
      <c r="G919" s="135" t="str">
        <f>IFERROR(IF(ForbCalc!D917&lt;&gt;"",ForbCalc!D917,""),"")</f>
        <v/>
      </c>
      <c r="H919" s="192" t="str">
        <f>IFERROR(IF(ForbCalc!E917&lt;&gt;"",ForbCalc!E917,""),"")</f>
        <v/>
      </c>
    </row>
    <row r="920" spans="2:8" s="1" customFormat="1" x14ac:dyDescent="0.2">
      <c r="B920" s="174" t="str">
        <f>IFERROR(IF(ForbDraft!B933&lt;&gt;"",ForbDraft!B933,""),"")</f>
        <v/>
      </c>
      <c r="C920" s="189" t="str">
        <f>IFERROR(IF(ForbDraft!C933&lt;&gt;"",ForbDraft!C933,""),"")</f>
        <v/>
      </c>
      <c r="D920" s="135" t="str">
        <f>IFERROR(IF(ForbDraft!O933&lt;&gt;"",ForbDraft!O933,""),"")</f>
        <v/>
      </c>
      <c r="E920" s="190" t="str">
        <f>IFERROR(IF(ForbDraft!I933&lt;&gt;"",TEXT(ForbDraft!I933,"#,##0.00"),""),"")</f>
        <v/>
      </c>
      <c r="F920" s="191" t="str">
        <f>IFERROR(IF(ForbDraft!F933&lt;&gt;"",ForbDraft!F933,""),"")</f>
        <v/>
      </c>
      <c r="G920" s="135" t="str">
        <f>IFERROR(IF(ForbCalc!D918&lt;&gt;"",ForbCalc!D918,""),"")</f>
        <v/>
      </c>
      <c r="H920" s="192" t="str">
        <f>IFERROR(IF(ForbCalc!E918&lt;&gt;"",ForbCalc!E918,""),"")</f>
        <v/>
      </c>
    </row>
    <row r="921" spans="2:8" s="1" customFormat="1" x14ac:dyDescent="0.2">
      <c r="B921" s="174" t="str">
        <f>IFERROR(IF(ForbDraft!B934&lt;&gt;"",ForbDraft!B934,""),"")</f>
        <v/>
      </c>
      <c r="C921" s="189" t="str">
        <f>IFERROR(IF(ForbDraft!C934&lt;&gt;"",ForbDraft!C934,""),"")</f>
        <v/>
      </c>
      <c r="D921" s="135" t="str">
        <f>IFERROR(IF(ForbDraft!O934&lt;&gt;"",ForbDraft!O934,""),"")</f>
        <v/>
      </c>
      <c r="E921" s="190" t="str">
        <f>IFERROR(IF(ForbDraft!I934&lt;&gt;"",TEXT(ForbDraft!I934,"#,##0.00"),""),"")</f>
        <v/>
      </c>
      <c r="F921" s="191" t="str">
        <f>IFERROR(IF(ForbDraft!F934&lt;&gt;"",ForbDraft!F934,""),"")</f>
        <v/>
      </c>
      <c r="G921" s="135" t="str">
        <f>IFERROR(IF(ForbCalc!D919&lt;&gt;"",ForbCalc!D919,""),"")</f>
        <v/>
      </c>
      <c r="H921" s="192" t="str">
        <f>IFERROR(IF(ForbCalc!E919&lt;&gt;"",ForbCalc!E919,""),"")</f>
        <v/>
      </c>
    </row>
    <row r="922" spans="2:8" s="1" customFormat="1" x14ac:dyDescent="0.2">
      <c r="B922" s="174" t="str">
        <f>IFERROR(IF(ForbDraft!B935&lt;&gt;"",ForbDraft!B935,""),"")</f>
        <v/>
      </c>
      <c r="C922" s="189" t="str">
        <f>IFERROR(IF(ForbDraft!C935&lt;&gt;"",ForbDraft!C935,""),"")</f>
        <v/>
      </c>
      <c r="D922" s="135" t="str">
        <f>IFERROR(IF(ForbDraft!O935&lt;&gt;"",ForbDraft!O935,""),"")</f>
        <v/>
      </c>
      <c r="E922" s="190" t="str">
        <f>IFERROR(IF(ForbDraft!I935&lt;&gt;"",TEXT(ForbDraft!I935,"#,##0.00"),""),"")</f>
        <v/>
      </c>
      <c r="F922" s="191" t="str">
        <f>IFERROR(IF(ForbDraft!F935&lt;&gt;"",ForbDraft!F935,""),"")</f>
        <v/>
      </c>
      <c r="G922" s="135" t="str">
        <f>IFERROR(IF(ForbCalc!D920&lt;&gt;"",ForbCalc!D920,""),"")</f>
        <v/>
      </c>
      <c r="H922" s="192" t="str">
        <f>IFERROR(IF(ForbCalc!E920&lt;&gt;"",ForbCalc!E920,""),"")</f>
        <v/>
      </c>
    </row>
    <row r="923" spans="2:8" s="1" customFormat="1" x14ac:dyDescent="0.2">
      <c r="B923" s="174" t="str">
        <f>IFERROR(IF(ForbDraft!B936&lt;&gt;"",ForbDraft!B936,""),"")</f>
        <v/>
      </c>
      <c r="C923" s="189" t="str">
        <f>IFERROR(IF(ForbDraft!C936&lt;&gt;"",ForbDraft!C936,""),"")</f>
        <v/>
      </c>
      <c r="D923" s="135" t="str">
        <f>IFERROR(IF(ForbDraft!O936&lt;&gt;"",ForbDraft!O936,""),"")</f>
        <v/>
      </c>
      <c r="E923" s="190" t="str">
        <f>IFERROR(IF(ForbDraft!I936&lt;&gt;"",TEXT(ForbDraft!I936,"#,##0.00"),""),"")</f>
        <v/>
      </c>
      <c r="F923" s="191" t="str">
        <f>IFERROR(IF(ForbDraft!F936&lt;&gt;"",ForbDraft!F936,""),"")</f>
        <v/>
      </c>
      <c r="G923" s="135" t="str">
        <f>IFERROR(IF(ForbCalc!D921&lt;&gt;"",ForbCalc!D921,""),"")</f>
        <v/>
      </c>
      <c r="H923" s="192" t="str">
        <f>IFERROR(IF(ForbCalc!E921&lt;&gt;"",ForbCalc!E921,""),"")</f>
        <v/>
      </c>
    </row>
    <row r="924" spans="2:8" s="1" customFormat="1" x14ac:dyDescent="0.2">
      <c r="B924" s="174" t="str">
        <f>IFERROR(IF(ForbDraft!B937&lt;&gt;"",ForbDraft!B937,""),"")</f>
        <v/>
      </c>
      <c r="C924" s="189" t="str">
        <f>IFERROR(IF(ForbDraft!C937&lt;&gt;"",ForbDraft!C937,""),"")</f>
        <v/>
      </c>
      <c r="D924" s="135" t="str">
        <f>IFERROR(IF(ForbDraft!O937&lt;&gt;"",ForbDraft!O937,""),"")</f>
        <v/>
      </c>
      <c r="E924" s="190" t="str">
        <f>IFERROR(IF(ForbDraft!I937&lt;&gt;"",TEXT(ForbDraft!I937,"#,##0.00"),""),"")</f>
        <v/>
      </c>
      <c r="F924" s="191" t="str">
        <f>IFERROR(IF(ForbDraft!F937&lt;&gt;"",ForbDraft!F937,""),"")</f>
        <v/>
      </c>
      <c r="G924" s="135" t="str">
        <f>IFERROR(IF(ForbCalc!D922&lt;&gt;"",ForbCalc!D922,""),"")</f>
        <v/>
      </c>
      <c r="H924" s="192" t="str">
        <f>IFERROR(IF(ForbCalc!E922&lt;&gt;"",ForbCalc!E922,""),"")</f>
        <v/>
      </c>
    </row>
    <row r="925" spans="2:8" s="1" customFormat="1" x14ac:dyDescent="0.2">
      <c r="B925" s="174" t="str">
        <f>IFERROR(IF(ForbDraft!B938&lt;&gt;"",ForbDraft!B938,""),"")</f>
        <v/>
      </c>
      <c r="C925" s="189" t="str">
        <f>IFERROR(IF(ForbDraft!C938&lt;&gt;"",ForbDraft!C938,""),"")</f>
        <v/>
      </c>
      <c r="D925" s="135" t="str">
        <f>IFERROR(IF(ForbDraft!O938&lt;&gt;"",ForbDraft!O938,""),"")</f>
        <v/>
      </c>
      <c r="E925" s="190" t="str">
        <f>IFERROR(IF(ForbDraft!I938&lt;&gt;"",TEXT(ForbDraft!I938,"#,##0.00"),""),"")</f>
        <v/>
      </c>
      <c r="F925" s="191" t="str">
        <f>IFERROR(IF(ForbDraft!F938&lt;&gt;"",ForbDraft!F938,""),"")</f>
        <v/>
      </c>
      <c r="G925" s="135" t="str">
        <f>IFERROR(IF(ForbCalc!D923&lt;&gt;"",ForbCalc!D923,""),"")</f>
        <v/>
      </c>
      <c r="H925" s="192" t="str">
        <f>IFERROR(IF(ForbCalc!E923&lt;&gt;"",ForbCalc!E923,""),"")</f>
        <v/>
      </c>
    </row>
    <row r="926" spans="2:8" s="1" customFormat="1" x14ac:dyDescent="0.2">
      <c r="B926" s="174" t="str">
        <f>IFERROR(IF(ForbDraft!B939&lt;&gt;"",ForbDraft!B939,""),"")</f>
        <v/>
      </c>
      <c r="C926" s="189" t="str">
        <f>IFERROR(IF(ForbDraft!C939&lt;&gt;"",ForbDraft!C939,""),"")</f>
        <v/>
      </c>
      <c r="D926" s="135" t="str">
        <f>IFERROR(IF(ForbDraft!O939&lt;&gt;"",ForbDraft!O939,""),"")</f>
        <v/>
      </c>
      <c r="E926" s="190" t="str">
        <f>IFERROR(IF(ForbDraft!I939&lt;&gt;"",TEXT(ForbDraft!I939,"#,##0.00"),""),"")</f>
        <v/>
      </c>
      <c r="F926" s="191" t="str">
        <f>IFERROR(IF(ForbDraft!F939&lt;&gt;"",ForbDraft!F939,""),"")</f>
        <v/>
      </c>
      <c r="G926" s="135" t="str">
        <f>IFERROR(IF(ForbCalc!D924&lt;&gt;"",ForbCalc!D924,""),"")</f>
        <v/>
      </c>
      <c r="H926" s="192" t="str">
        <f>IFERROR(IF(ForbCalc!E924&lt;&gt;"",ForbCalc!E924,""),"")</f>
        <v/>
      </c>
    </row>
    <row r="927" spans="2:8" s="1" customFormat="1" x14ac:dyDescent="0.2">
      <c r="B927" s="174" t="str">
        <f>IFERROR(IF(ForbDraft!B940&lt;&gt;"",ForbDraft!B940,""),"")</f>
        <v/>
      </c>
      <c r="C927" s="189" t="str">
        <f>IFERROR(IF(ForbDraft!C940&lt;&gt;"",ForbDraft!C940,""),"")</f>
        <v/>
      </c>
      <c r="D927" s="135" t="str">
        <f>IFERROR(IF(ForbDraft!O940&lt;&gt;"",ForbDraft!O940,""),"")</f>
        <v/>
      </c>
      <c r="E927" s="190" t="str">
        <f>IFERROR(IF(ForbDraft!I940&lt;&gt;"",TEXT(ForbDraft!I940,"#,##0.00"),""),"")</f>
        <v/>
      </c>
      <c r="F927" s="191" t="str">
        <f>IFERROR(IF(ForbDraft!F940&lt;&gt;"",ForbDraft!F940,""),"")</f>
        <v/>
      </c>
      <c r="G927" s="135" t="str">
        <f>IFERROR(IF(ForbCalc!D925&lt;&gt;"",ForbCalc!D925,""),"")</f>
        <v/>
      </c>
      <c r="H927" s="192" t="str">
        <f>IFERROR(IF(ForbCalc!E925&lt;&gt;"",ForbCalc!E925,""),"")</f>
        <v/>
      </c>
    </row>
    <row r="928" spans="2:8" s="1" customFormat="1" x14ac:dyDescent="0.2">
      <c r="B928" s="174" t="str">
        <f>IFERROR(IF(ForbDraft!B941&lt;&gt;"",ForbDraft!B941,""),"")</f>
        <v/>
      </c>
      <c r="C928" s="189" t="str">
        <f>IFERROR(IF(ForbDraft!C941&lt;&gt;"",ForbDraft!C941,""),"")</f>
        <v/>
      </c>
      <c r="D928" s="135" t="str">
        <f>IFERROR(IF(ForbDraft!O941&lt;&gt;"",ForbDraft!O941,""),"")</f>
        <v/>
      </c>
      <c r="E928" s="190" t="str">
        <f>IFERROR(IF(ForbDraft!I941&lt;&gt;"",TEXT(ForbDraft!I941,"#,##0.00"),""),"")</f>
        <v/>
      </c>
      <c r="F928" s="191" t="str">
        <f>IFERROR(IF(ForbDraft!F941&lt;&gt;"",ForbDraft!F941,""),"")</f>
        <v/>
      </c>
      <c r="G928" s="135" t="str">
        <f>IFERROR(IF(ForbCalc!D926&lt;&gt;"",ForbCalc!D926,""),"")</f>
        <v/>
      </c>
      <c r="H928" s="192" t="str">
        <f>IFERROR(IF(ForbCalc!E926&lt;&gt;"",ForbCalc!E926,""),"")</f>
        <v/>
      </c>
    </row>
    <row r="929" spans="2:8" s="1" customFormat="1" x14ac:dyDescent="0.2">
      <c r="B929" s="174" t="str">
        <f>IFERROR(IF(ForbDraft!B942&lt;&gt;"",ForbDraft!B942,""),"")</f>
        <v/>
      </c>
      <c r="C929" s="189" t="str">
        <f>IFERROR(IF(ForbDraft!C942&lt;&gt;"",ForbDraft!C942,""),"")</f>
        <v/>
      </c>
      <c r="D929" s="135" t="str">
        <f>IFERROR(IF(ForbDraft!O942&lt;&gt;"",ForbDraft!O942,""),"")</f>
        <v/>
      </c>
      <c r="E929" s="190" t="str">
        <f>IFERROR(IF(ForbDraft!I942&lt;&gt;"",TEXT(ForbDraft!I942,"#,##0.00"),""),"")</f>
        <v/>
      </c>
      <c r="F929" s="191" t="str">
        <f>IFERROR(IF(ForbDraft!F942&lt;&gt;"",ForbDraft!F942,""),"")</f>
        <v/>
      </c>
      <c r="G929" s="135" t="str">
        <f>IFERROR(IF(ForbCalc!D927&lt;&gt;"",ForbCalc!D927,""),"")</f>
        <v/>
      </c>
      <c r="H929" s="192" t="str">
        <f>IFERROR(IF(ForbCalc!E927&lt;&gt;"",ForbCalc!E927,""),"")</f>
        <v/>
      </c>
    </row>
    <row r="930" spans="2:8" s="1" customFormat="1" x14ac:dyDescent="0.2">
      <c r="B930" s="174" t="str">
        <f>IFERROR(IF(ForbDraft!B943&lt;&gt;"",ForbDraft!B943,""),"")</f>
        <v/>
      </c>
      <c r="C930" s="189" t="str">
        <f>IFERROR(IF(ForbDraft!C943&lt;&gt;"",ForbDraft!C943,""),"")</f>
        <v/>
      </c>
      <c r="D930" s="135" t="str">
        <f>IFERROR(IF(ForbDraft!O943&lt;&gt;"",ForbDraft!O943,""),"")</f>
        <v/>
      </c>
      <c r="E930" s="190" t="str">
        <f>IFERROR(IF(ForbDraft!I943&lt;&gt;"",TEXT(ForbDraft!I943,"#,##0.00"),""),"")</f>
        <v/>
      </c>
      <c r="F930" s="191" t="str">
        <f>IFERROR(IF(ForbDraft!F943&lt;&gt;"",ForbDraft!F943,""),"")</f>
        <v/>
      </c>
      <c r="G930" s="135" t="str">
        <f>IFERROR(IF(ForbCalc!D928&lt;&gt;"",ForbCalc!D928,""),"")</f>
        <v/>
      </c>
      <c r="H930" s="192" t="str">
        <f>IFERROR(IF(ForbCalc!E928&lt;&gt;"",ForbCalc!E928,""),"")</f>
        <v/>
      </c>
    </row>
    <row r="931" spans="2:8" s="1" customFormat="1" x14ac:dyDescent="0.2">
      <c r="B931" s="174" t="str">
        <f>IFERROR(IF(ForbDraft!B944&lt;&gt;"",ForbDraft!B944,""),"")</f>
        <v/>
      </c>
      <c r="C931" s="189" t="str">
        <f>IFERROR(IF(ForbDraft!C944&lt;&gt;"",ForbDraft!C944,""),"")</f>
        <v/>
      </c>
      <c r="D931" s="135" t="str">
        <f>IFERROR(IF(ForbDraft!O944&lt;&gt;"",ForbDraft!O944,""),"")</f>
        <v/>
      </c>
      <c r="E931" s="190" t="str">
        <f>IFERROR(IF(ForbDraft!I944&lt;&gt;"",TEXT(ForbDraft!I944,"#,##0.00"),""),"")</f>
        <v/>
      </c>
      <c r="F931" s="191" t="str">
        <f>IFERROR(IF(ForbDraft!F944&lt;&gt;"",ForbDraft!F944,""),"")</f>
        <v/>
      </c>
      <c r="G931" s="135" t="str">
        <f>IFERROR(IF(ForbCalc!D929&lt;&gt;"",ForbCalc!D929,""),"")</f>
        <v/>
      </c>
      <c r="H931" s="192" t="str">
        <f>IFERROR(IF(ForbCalc!E929&lt;&gt;"",ForbCalc!E929,""),"")</f>
        <v/>
      </c>
    </row>
    <row r="932" spans="2:8" s="1" customFormat="1" x14ac:dyDescent="0.2">
      <c r="B932" s="174" t="str">
        <f>IFERROR(IF(ForbDraft!B945&lt;&gt;"",ForbDraft!B945,""),"")</f>
        <v/>
      </c>
      <c r="C932" s="189" t="str">
        <f>IFERROR(IF(ForbDraft!C945&lt;&gt;"",ForbDraft!C945,""),"")</f>
        <v/>
      </c>
      <c r="D932" s="135" t="str">
        <f>IFERROR(IF(ForbDraft!O945&lt;&gt;"",ForbDraft!O945,""),"")</f>
        <v/>
      </c>
      <c r="E932" s="190" t="str">
        <f>IFERROR(IF(ForbDraft!I945&lt;&gt;"",TEXT(ForbDraft!I945,"#,##0.00"),""),"")</f>
        <v/>
      </c>
      <c r="F932" s="191" t="str">
        <f>IFERROR(IF(ForbDraft!F945&lt;&gt;"",ForbDraft!F945,""),"")</f>
        <v/>
      </c>
      <c r="G932" s="135" t="str">
        <f>IFERROR(IF(ForbCalc!D930&lt;&gt;"",ForbCalc!D930,""),"")</f>
        <v/>
      </c>
      <c r="H932" s="192" t="str">
        <f>IFERROR(IF(ForbCalc!E930&lt;&gt;"",ForbCalc!E930,""),"")</f>
        <v/>
      </c>
    </row>
    <row r="933" spans="2:8" s="1" customFormat="1" x14ac:dyDescent="0.2">
      <c r="B933" s="174" t="str">
        <f>IFERROR(IF(ForbDraft!B946&lt;&gt;"",ForbDraft!B946,""),"")</f>
        <v/>
      </c>
      <c r="C933" s="189" t="str">
        <f>IFERROR(IF(ForbDraft!C946&lt;&gt;"",ForbDraft!C946,""),"")</f>
        <v/>
      </c>
      <c r="D933" s="135" t="str">
        <f>IFERROR(IF(ForbDraft!O946&lt;&gt;"",ForbDraft!O946,""),"")</f>
        <v/>
      </c>
      <c r="E933" s="190" t="str">
        <f>IFERROR(IF(ForbDraft!I946&lt;&gt;"",TEXT(ForbDraft!I946,"#,##0.00"),""),"")</f>
        <v/>
      </c>
      <c r="F933" s="191" t="str">
        <f>IFERROR(IF(ForbDraft!F946&lt;&gt;"",ForbDraft!F946,""),"")</f>
        <v/>
      </c>
      <c r="G933" s="135" t="str">
        <f>IFERROR(IF(ForbCalc!D931&lt;&gt;"",ForbCalc!D931,""),"")</f>
        <v/>
      </c>
      <c r="H933" s="192" t="str">
        <f>IFERROR(IF(ForbCalc!E931&lt;&gt;"",ForbCalc!E931,""),"")</f>
        <v/>
      </c>
    </row>
    <row r="934" spans="2:8" s="1" customFormat="1" x14ac:dyDescent="0.2">
      <c r="B934" s="174" t="str">
        <f>IFERROR(IF(ForbDraft!B947&lt;&gt;"",ForbDraft!B947,""),"")</f>
        <v/>
      </c>
      <c r="C934" s="189" t="str">
        <f>IFERROR(IF(ForbDraft!C947&lt;&gt;"",ForbDraft!C947,""),"")</f>
        <v/>
      </c>
      <c r="D934" s="135" t="str">
        <f>IFERROR(IF(ForbDraft!O947&lt;&gt;"",ForbDraft!O947,""),"")</f>
        <v/>
      </c>
      <c r="E934" s="190" t="str">
        <f>IFERROR(IF(ForbDraft!I947&lt;&gt;"",TEXT(ForbDraft!I947,"#,##0.00"),""),"")</f>
        <v/>
      </c>
      <c r="F934" s="191" t="str">
        <f>IFERROR(IF(ForbDraft!F947&lt;&gt;"",ForbDraft!F947,""),"")</f>
        <v/>
      </c>
      <c r="G934" s="135" t="str">
        <f>IFERROR(IF(ForbCalc!D932&lt;&gt;"",ForbCalc!D932,""),"")</f>
        <v/>
      </c>
      <c r="H934" s="192" t="str">
        <f>IFERROR(IF(ForbCalc!E932&lt;&gt;"",ForbCalc!E932,""),"")</f>
        <v/>
      </c>
    </row>
    <row r="935" spans="2:8" s="1" customFormat="1" x14ac:dyDescent="0.2">
      <c r="B935" s="174" t="str">
        <f>IFERROR(IF(ForbDraft!B948&lt;&gt;"",ForbDraft!B948,""),"")</f>
        <v/>
      </c>
      <c r="C935" s="189" t="str">
        <f>IFERROR(IF(ForbDraft!C948&lt;&gt;"",ForbDraft!C948,""),"")</f>
        <v/>
      </c>
      <c r="D935" s="135" t="str">
        <f>IFERROR(IF(ForbDraft!O948&lt;&gt;"",ForbDraft!O948,""),"")</f>
        <v/>
      </c>
      <c r="E935" s="190" t="str">
        <f>IFERROR(IF(ForbDraft!I948&lt;&gt;"",TEXT(ForbDraft!I948,"#,##0.00"),""),"")</f>
        <v/>
      </c>
      <c r="F935" s="191" t="str">
        <f>IFERROR(IF(ForbDraft!F948&lt;&gt;"",ForbDraft!F948,""),"")</f>
        <v/>
      </c>
      <c r="G935" s="135" t="str">
        <f>IFERROR(IF(ForbCalc!D933&lt;&gt;"",ForbCalc!D933,""),"")</f>
        <v/>
      </c>
      <c r="H935" s="192" t="str">
        <f>IFERROR(IF(ForbCalc!E933&lt;&gt;"",ForbCalc!E933,""),"")</f>
        <v/>
      </c>
    </row>
    <row r="936" spans="2:8" s="1" customFormat="1" x14ac:dyDescent="0.2">
      <c r="B936" s="174" t="str">
        <f>IFERROR(IF(ForbDraft!B949&lt;&gt;"",ForbDraft!B949,""),"")</f>
        <v/>
      </c>
      <c r="C936" s="189" t="str">
        <f>IFERROR(IF(ForbDraft!C949&lt;&gt;"",ForbDraft!C949,""),"")</f>
        <v/>
      </c>
      <c r="D936" s="135" t="str">
        <f>IFERROR(IF(ForbDraft!O949&lt;&gt;"",ForbDraft!O949,""),"")</f>
        <v/>
      </c>
      <c r="E936" s="190" t="str">
        <f>IFERROR(IF(ForbDraft!I949&lt;&gt;"",TEXT(ForbDraft!I949,"#,##0.00"),""),"")</f>
        <v/>
      </c>
      <c r="F936" s="191" t="str">
        <f>IFERROR(IF(ForbDraft!F949&lt;&gt;"",ForbDraft!F949,""),"")</f>
        <v/>
      </c>
      <c r="G936" s="135" t="str">
        <f>IFERROR(IF(ForbCalc!D934&lt;&gt;"",ForbCalc!D934,""),"")</f>
        <v/>
      </c>
      <c r="H936" s="192" t="str">
        <f>IFERROR(IF(ForbCalc!E934&lt;&gt;"",ForbCalc!E934,""),"")</f>
        <v/>
      </c>
    </row>
    <row r="937" spans="2:8" s="1" customFormat="1" x14ac:dyDescent="0.2">
      <c r="B937" s="174" t="str">
        <f>IFERROR(IF(ForbDraft!B950&lt;&gt;"",ForbDraft!B950,""),"")</f>
        <v/>
      </c>
      <c r="C937" s="189" t="str">
        <f>IFERROR(IF(ForbDraft!C950&lt;&gt;"",ForbDraft!C950,""),"")</f>
        <v/>
      </c>
      <c r="D937" s="135" t="str">
        <f>IFERROR(IF(ForbDraft!O950&lt;&gt;"",ForbDraft!O950,""),"")</f>
        <v/>
      </c>
      <c r="E937" s="190" t="str">
        <f>IFERROR(IF(ForbDraft!I950&lt;&gt;"",TEXT(ForbDraft!I950,"#,##0.00"),""),"")</f>
        <v/>
      </c>
      <c r="F937" s="191" t="str">
        <f>IFERROR(IF(ForbDraft!F950&lt;&gt;"",ForbDraft!F950,""),"")</f>
        <v/>
      </c>
      <c r="G937" s="135" t="str">
        <f>IFERROR(IF(ForbCalc!D935&lt;&gt;"",ForbCalc!D935,""),"")</f>
        <v/>
      </c>
      <c r="H937" s="192" t="str">
        <f>IFERROR(IF(ForbCalc!E935&lt;&gt;"",ForbCalc!E935,""),"")</f>
        <v/>
      </c>
    </row>
    <row r="938" spans="2:8" s="1" customFormat="1" x14ac:dyDescent="0.2">
      <c r="B938" s="174" t="str">
        <f>IFERROR(IF(ForbDraft!B951&lt;&gt;"",ForbDraft!B951,""),"")</f>
        <v/>
      </c>
      <c r="C938" s="189" t="str">
        <f>IFERROR(IF(ForbDraft!C951&lt;&gt;"",ForbDraft!C951,""),"")</f>
        <v/>
      </c>
      <c r="D938" s="135" t="str">
        <f>IFERROR(IF(ForbDraft!O951&lt;&gt;"",ForbDraft!O951,""),"")</f>
        <v/>
      </c>
      <c r="E938" s="190" t="str">
        <f>IFERROR(IF(ForbDraft!I951&lt;&gt;"",TEXT(ForbDraft!I951,"#,##0.00"),""),"")</f>
        <v/>
      </c>
      <c r="F938" s="191" t="str">
        <f>IFERROR(IF(ForbDraft!F951&lt;&gt;"",ForbDraft!F951,""),"")</f>
        <v/>
      </c>
      <c r="G938" s="135" t="str">
        <f>IFERROR(IF(ForbCalc!D936&lt;&gt;"",ForbCalc!D936,""),"")</f>
        <v/>
      </c>
      <c r="H938" s="192" t="str">
        <f>IFERROR(IF(ForbCalc!E936&lt;&gt;"",ForbCalc!E936,""),"")</f>
        <v/>
      </c>
    </row>
    <row r="939" spans="2:8" s="1" customFormat="1" x14ac:dyDescent="0.2">
      <c r="B939" s="174" t="str">
        <f>IFERROR(IF(ForbDraft!B952&lt;&gt;"",ForbDraft!B952,""),"")</f>
        <v/>
      </c>
      <c r="C939" s="189" t="str">
        <f>IFERROR(IF(ForbDraft!C952&lt;&gt;"",ForbDraft!C952,""),"")</f>
        <v/>
      </c>
      <c r="D939" s="135" t="str">
        <f>IFERROR(IF(ForbDraft!O952&lt;&gt;"",ForbDraft!O952,""),"")</f>
        <v/>
      </c>
      <c r="E939" s="190" t="str">
        <f>IFERROR(IF(ForbDraft!I952&lt;&gt;"",TEXT(ForbDraft!I952,"#,##0.00"),""),"")</f>
        <v/>
      </c>
      <c r="F939" s="191" t="str">
        <f>IFERROR(IF(ForbDraft!F952&lt;&gt;"",ForbDraft!F952,""),"")</f>
        <v/>
      </c>
      <c r="G939" s="135" t="str">
        <f>IFERROR(IF(ForbCalc!D937&lt;&gt;"",ForbCalc!D937,""),"")</f>
        <v/>
      </c>
      <c r="H939" s="192" t="str">
        <f>IFERROR(IF(ForbCalc!E937&lt;&gt;"",ForbCalc!E937,""),"")</f>
        <v/>
      </c>
    </row>
    <row r="940" spans="2:8" s="1" customFormat="1" x14ac:dyDescent="0.2">
      <c r="B940" s="174" t="str">
        <f>IFERROR(IF(ForbDraft!B953&lt;&gt;"",ForbDraft!B953,""),"")</f>
        <v/>
      </c>
      <c r="C940" s="189" t="str">
        <f>IFERROR(IF(ForbDraft!C953&lt;&gt;"",ForbDraft!C953,""),"")</f>
        <v/>
      </c>
      <c r="D940" s="135" t="str">
        <f>IFERROR(IF(ForbDraft!O953&lt;&gt;"",ForbDraft!O953,""),"")</f>
        <v/>
      </c>
      <c r="E940" s="190" t="str">
        <f>IFERROR(IF(ForbDraft!I953&lt;&gt;"",TEXT(ForbDraft!I953,"#,##0.00"),""),"")</f>
        <v/>
      </c>
      <c r="F940" s="191" t="str">
        <f>IFERROR(IF(ForbDraft!F953&lt;&gt;"",ForbDraft!F953,""),"")</f>
        <v/>
      </c>
      <c r="G940" s="135" t="str">
        <f>IFERROR(IF(ForbCalc!D938&lt;&gt;"",ForbCalc!D938,""),"")</f>
        <v/>
      </c>
      <c r="H940" s="192" t="str">
        <f>IFERROR(IF(ForbCalc!E938&lt;&gt;"",ForbCalc!E938,""),"")</f>
        <v/>
      </c>
    </row>
    <row r="941" spans="2:8" s="1" customFormat="1" x14ac:dyDescent="0.2">
      <c r="B941" s="174" t="str">
        <f>IFERROR(IF(ForbDraft!B954&lt;&gt;"",ForbDraft!B954,""),"")</f>
        <v/>
      </c>
      <c r="C941" s="189" t="str">
        <f>IFERROR(IF(ForbDraft!C954&lt;&gt;"",ForbDraft!C954,""),"")</f>
        <v/>
      </c>
      <c r="D941" s="135" t="str">
        <f>IFERROR(IF(ForbDraft!O954&lt;&gt;"",ForbDraft!O954,""),"")</f>
        <v/>
      </c>
      <c r="E941" s="190" t="str">
        <f>IFERROR(IF(ForbDraft!I954&lt;&gt;"",TEXT(ForbDraft!I954,"#,##0.00"),""),"")</f>
        <v/>
      </c>
      <c r="F941" s="191" t="str">
        <f>IFERROR(IF(ForbDraft!F954&lt;&gt;"",ForbDraft!F954,""),"")</f>
        <v/>
      </c>
      <c r="G941" s="135" t="str">
        <f>IFERROR(IF(ForbCalc!D939&lt;&gt;"",ForbCalc!D939,""),"")</f>
        <v/>
      </c>
      <c r="H941" s="192" t="str">
        <f>IFERROR(IF(ForbCalc!E939&lt;&gt;"",ForbCalc!E939,""),"")</f>
        <v/>
      </c>
    </row>
    <row r="942" spans="2:8" s="1" customFormat="1" x14ac:dyDescent="0.2">
      <c r="B942" s="174" t="str">
        <f>IFERROR(IF(ForbDraft!B955&lt;&gt;"",ForbDraft!B955,""),"")</f>
        <v/>
      </c>
      <c r="C942" s="189" t="str">
        <f>IFERROR(IF(ForbDraft!C955&lt;&gt;"",ForbDraft!C955,""),"")</f>
        <v/>
      </c>
      <c r="D942" s="135" t="str">
        <f>IFERROR(IF(ForbDraft!O955&lt;&gt;"",ForbDraft!O955,""),"")</f>
        <v/>
      </c>
      <c r="E942" s="190" t="str">
        <f>IFERROR(IF(ForbDraft!I955&lt;&gt;"",TEXT(ForbDraft!I955,"#,##0.00"),""),"")</f>
        <v/>
      </c>
      <c r="F942" s="191" t="str">
        <f>IFERROR(IF(ForbDraft!F955&lt;&gt;"",ForbDraft!F955,""),"")</f>
        <v/>
      </c>
      <c r="G942" s="135" t="str">
        <f>IFERROR(IF(ForbCalc!D940&lt;&gt;"",ForbCalc!D940,""),"")</f>
        <v/>
      </c>
      <c r="H942" s="192" t="str">
        <f>IFERROR(IF(ForbCalc!E940&lt;&gt;"",ForbCalc!E940,""),"")</f>
        <v/>
      </c>
    </row>
    <row r="943" spans="2:8" s="1" customFormat="1" x14ac:dyDescent="0.2">
      <c r="B943" s="174" t="str">
        <f>IFERROR(IF(ForbDraft!B956&lt;&gt;"",ForbDraft!B956,""),"")</f>
        <v/>
      </c>
      <c r="C943" s="189" t="str">
        <f>IFERROR(IF(ForbDraft!C956&lt;&gt;"",ForbDraft!C956,""),"")</f>
        <v/>
      </c>
      <c r="D943" s="135" t="str">
        <f>IFERROR(IF(ForbDraft!O956&lt;&gt;"",ForbDraft!O956,""),"")</f>
        <v/>
      </c>
      <c r="E943" s="190" t="str">
        <f>IFERROR(IF(ForbDraft!I956&lt;&gt;"",TEXT(ForbDraft!I956,"#,##0.00"),""),"")</f>
        <v/>
      </c>
      <c r="F943" s="191" t="str">
        <f>IFERROR(IF(ForbDraft!F956&lt;&gt;"",ForbDraft!F956,""),"")</f>
        <v/>
      </c>
      <c r="G943" s="135" t="str">
        <f>IFERROR(IF(ForbCalc!D941&lt;&gt;"",ForbCalc!D941,""),"")</f>
        <v/>
      </c>
      <c r="H943" s="192" t="str">
        <f>IFERROR(IF(ForbCalc!E941&lt;&gt;"",ForbCalc!E941,""),"")</f>
        <v/>
      </c>
    </row>
    <row r="944" spans="2:8" s="1" customFormat="1" x14ac:dyDescent="0.2">
      <c r="B944" s="174" t="str">
        <f>IFERROR(IF(ForbDraft!B957&lt;&gt;"",ForbDraft!B957,""),"")</f>
        <v/>
      </c>
      <c r="C944" s="189" t="str">
        <f>IFERROR(IF(ForbDraft!C957&lt;&gt;"",ForbDraft!C957,""),"")</f>
        <v/>
      </c>
      <c r="D944" s="135" t="str">
        <f>IFERROR(IF(ForbDraft!O957&lt;&gt;"",ForbDraft!O957,""),"")</f>
        <v/>
      </c>
      <c r="E944" s="190" t="str">
        <f>IFERROR(IF(ForbDraft!I957&lt;&gt;"",TEXT(ForbDraft!I957,"#,##0.00"),""),"")</f>
        <v/>
      </c>
      <c r="F944" s="191" t="str">
        <f>IFERROR(IF(ForbDraft!F957&lt;&gt;"",ForbDraft!F957,""),"")</f>
        <v/>
      </c>
      <c r="G944" s="135" t="str">
        <f>IFERROR(IF(ForbCalc!D942&lt;&gt;"",ForbCalc!D942,""),"")</f>
        <v/>
      </c>
      <c r="H944" s="192" t="str">
        <f>IFERROR(IF(ForbCalc!E942&lt;&gt;"",ForbCalc!E942,""),"")</f>
        <v/>
      </c>
    </row>
    <row r="945" spans="2:8" s="1" customFormat="1" x14ac:dyDescent="0.2">
      <c r="B945" s="174" t="str">
        <f>IFERROR(IF(ForbDraft!B958&lt;&gt;"",ForbDraft!B958,""),"")</f>
        <v/>
      </c>
      <c r="C945" s="189" t="str">
        <f>IFERROR(IF(ForbDraft!C958&lt;&gt;"",ForbDraft!C958,""),"")</f>
        <v/>
      </c>
      <c r="D945" s="135" t="str">
        <f>IFERROR(IF(ForbDraft!O958&lt;&gt;"",ForbDraft!O958,""),"")</f>
        <v/>
      </c>
      <c r="E945" s="190" t="str">
        <f>IFERROR(IF(ForbDraft!I958&lt;&gt;"",TEXT(ForbDraft!I958,"#,##0.00"),""),"")</f>
        <v/>
      </c>
      <c r="F945" s="191" t="str">
        <f>IFERROR(IF(ForbDraft!F958&lt;&gt;"",ForbDraft!F958,""),"")</f>
        <v/>
      </c>
      <c r="G945" s="135" t="str">
        <f>IFERROR(IF(ForbCalc!D943&lt;&gt;"",ForbCalc!D943,""),"")</f>
        <v/>
      </c>
      <c r="H945" s="192" t="str">
        <f>IFERROR(IF(ForbCalc!E943&lt;&gt;"",ForbCalc!E943,""),"")</f>
        <v/>
      </c>
    </row>
    <row r="946" spans="2:8" s="1" customFormat="1" x14ac:dyDescent="0.2">
      <c r="B946" s="174" t="str">
        <f>IFERROR(IF(ForbDraft!B959&lt;&gt;"",ForbDraft!B959,""),"")</f>
        <v/>
      </c>
      <c r="C946" s="189" t="str">
        <f>IFERROR(IF(ForbDraft!C959&lt;&gt;"",ForbDraft!C959,""),"")</f>
        <v/>
      </c>
      <c r="D946" s="135" t="str">
        <f>IFERROR(IF(ForbDraft!O959&lt;&gt;"",ForbDraft!O959,""),"")</f>
        <v/>
      </c>
      <c r="E946" s="190" t="str">
        <f>IFERROR(IF(ForbDraft!I959&lt;&gt;"",TEXT(ForbDraft!I959,"#,##0.00"),""),"")</f>
        <v/>
      </c>
      <c r="F946" s="191" t="str">
        <f>IFERROR(IF(ForbDraft!F959&lt;&gt;"",ForbDraft!F959,""),"")</f>
        <v/>
      </c>
      <c r="G946" s="135" t="str">
        <f>IFERROR(IF(ForbCalc!D944&lt;&gt;"",ForbCalc!D944,""),"")</f>
        <v/>
      </c>
      <c r="H946" s="192" t="str">
        <f>IFERROR(IF(ForbCalc!E944&lt;&gt;"",ForbCalc!E944,""),"")</f>
        <v/>
      </c>
    </row>
    <row r="947" spans="2:8" s="1" customFormat="1" x14ac:dyDescent="0.2">
      <c r="B947" s="174" t="str">
        <f>IFERROR(IF(ForbDraft!B960&lt;&gt;"",ForbDraft!B960,""),"")</f>
        <v/>
      </c>
      <c r="C947" s="189" t="str">
        <f>IFERROR(IF(ForbDraft!C960&lt;&gt;"",ForbDraft!C960,""),"")</f>
        <v/>
      </c>
      <c r="D947" s="135" t="str">
        <f>IFERROR(IF(ForbDraft!O960&lt;&gt;"",ForbDraft!O960,""),"")</f>
        <v/>
      </c>
      <c r="E947" s="190" t="str">
        <f>IFERROR(IF(ForbDraft!I960&lt;&gt;"",TEXT(ForbDraft!I960,"#,##0.00"),""),"")</f>
        <v/>
      </c>
      <c r="F947" s="191" t="str">
        <f>IFERROR(IF(ForbDraft!F960&lt;&gt;"",ForbDraft!F960,""),"")</f>
        <v/>
      </c>
      <c r="G947" s="135" t="str">
        <f>IFERROR(IF(ForbCalc!D945&lt;&gt;"",ForbCalc!D945,""),"")</f>
        <v/>
      </c>
      <c r="H947" s="192" t="str">
        <f>IFERROR(IF(ForbCalc!E945&lt;&gt;"",ForbCalc!E945,""),"")</f>
        <v/>
      </c>
    </row>
    <row r="948" spans="2:8" s="1" customFormat="1" x14ac:dyDescent="0.2">
      <c r="B948" s="174" t="str">
        <f>IFERROR(IF(ForbDraft!B961&lt;&gt;"",ForbDraft!B961,""),"")</f>
        <v/>
      </c>
      <c r="C948" s="189" t="str">
        <f>IFERROR(IF(ForbDraft!C961&lt;&gt;"",ForbDraft!C961,""),"")</f>
        <v/>
      </c>
      <c r="D948" s="135" t="str">
        <f>IFERROR(IF(ForbDraft!O961&lt;&gt;"",ForbDraft!O961,""),"")</f>
        <v/>
      </c>
      <c r="E948" s="190" t="str">
        <f>IFERROR(IF(ForbDraft!I961&lt;&gt;"",TEXT(ForbDraft!I961,"#,##0.00"),""),"")</f>
        <v/>
      </c>
      <c r="F948" s="191" t="str">
        <f>IFERROR(IF(ForbDraft!F961&lt;&gt;"",ForbDraft!F961,""),"")</f>
        <v/>
      </c>
      <c r="G948" s="135" t="str">
        <f>IFERROR(IF(ForbCalc!D946&lt;&gt;"",ForbCalc!D946,""),"")</f>
        <v/>
      </c>
      <c r="H948" s="192" t="str">
        <f>IFERROR(IF(ForbCalc!E946&lt;&gt;"",ForbCalc!E946,""),"")</f>
        <v/>
      </c>
    </row>
    <row r="949" spans="2:8" s="1" customFormat="1" x14ac:dyDescent="0.2">
      <c r="B949" s="174" t="str">
        <f>IFERROR(IF(ForbDraft!B962&lt;&gt;"",ForbDraft!B962,""),"")</f>
        <v/>
      </c>
      <c r="C949" s="189" t="str">
        <f>IFERROR(IF(ForbDraft!C962&lt;&gt;"",ForbDraft!C962,""),"")</f>
        <v/>
      </c>
      <c r="D949" s="135" t="str">
        <f>IFERROR(IF(ForbDraft!O962&lt;&gt;"",ForbDraft!O962,""),"")</f>
        <v/>
      </c>
      <c r="E949" s="190" t="str">
        <f>IFERROR(IF(ForbDraft!I962&lt;&gt;"",TEXT(ForbDraft!I962,"#,##0.00"),""),"")</f>
        <v/>
      </c>
      <c r="F949" s="191" t="str">
        <f>IFERROR(IF(ForbDraft!F962&lt;&gt;"",ForbDraft!F962,""),"")</f>
        <v/>
      </c>
      <c r="G949" s="135" t="str">
        <f>IFERROR(IF(ForbCalc!D947&lt;&gt;"",ForbCalc!D947,""),"")</f>
        <v/>
      </c>
      <c r="H949" s="192" t="str">
        <f>IFERROR(IF(ForbCalc!E947&lt;&gt;"",ForbCalc!E947,""),"")</f>
        <v/>
      </c>
    </row>
    <row r="950" spans="2:8" s="1" customFormat="1" x14ac:dyDescent="0.2">
      <c r="B950" s="174" t="str">
        <f>IFERROR(IF(ForbDraft!B963&lt;&gt;"",ForbDraft!B963,""),"")</f>
        <v/>
      </c>
      <c r="C950" s="189" t="str">
        <f>IFERROR(IF(ForbDraft!C963&lt;&gt;"",ForbDraft!C963,""),"")</f>
        <v/>
      </c>
      <c r="D950" s="135" t="str">
        <f>IFERROR(IF(ForbDraft!O963&lt;&gt;"",ForbDraft!O963,""),"")</f>
        <v/>
      </c>
      <c r="E950" s="190" t="str">
        <f>IFERROR(IF(ForbDraft!I963&lt;&gt;"",TEXT(ForbDraft!I963,"#,##0.00"),""),"")</f>
        <v/>
      </c>
      <c r="F950" s="191" t="str">
        <f>IFERROR(IF(ForbDraft!F963&lt;&gt;"",ForbDraft!F963,""),"")</f>
        <v/>
      </c>
      <c r="G950" s="135" t="str">
        <f>IFERROR(IF(ForbCalc!D948&lt;&gt;"",ForbCalc!D948,""),"")</f>
        <v/>
      </c>
      <c r="H950" s="192" t="str">
        <f>IFERROR(IF(ForbCalc!E948&lt;&gt;"",ForbCalc!E948,""),"")</f>
        <v/>
      </c>
    </row>
    <row r="951" spans="2:8" s="1" customFormat="1" x14ac:dyDescent="0.2">
      <c r="B951" s="174" t="str">
        <f>IFERROR(IF(ForbDraft!B964&lt;&gt;"",ForbDraft!B964,""),"")</f>
        <v/>
      </c>
      <c r="C951" s="189" t="str">
        <f>IFERROR(IF(ForbDraft!C964&lt;&gt;"",ForbDraft!C964,""),"")</f>
        <v/>
      </c>
      <c r="D951" s="135" t="str">
        <f>IFERROR(IF(ForbDraft!O964&lt;&gt;"",ForbDraft!O964,""),"")</f>
        <v/>
      </c>
      <c r="E951" s="190" t="str">
        <f>IFERROR(IF(ForbDraft!I964&lt;&gt;"",TEXT(ForbDraft!I964,"#,##0.00"),""),"")</f>
        <v/>
      </c>
      <c r="F951" s="191" t="str">
        <f>IFERROR(IF(ForbDraft!F964&lt;&gt;"",ForbDraft!F964,""),"")</f>
        <v/>
      </c>
      <c r="G951" s="135" t="str">
        <f>IFERROR(IF(ForbCalc!D949&lt;&gt;"",ForbCalc!D949,""),"")</f>
        <v/>
      </c>
      <c r="H951" s="192" t="str">
        <f>IFERROR(IF(ForbCalc!E949&lt;&gt;"",ForbCalc!E949,""),"")</f>
        <v/>
      </c>
    </row>
    <row r="952" spans="2:8" s="1" customFormat="1" x14ac:dyDescent="0.2">
      <c r="B952" s="174" t="str">
        <f>IFERROR(IF(ForbDraft!B965&lt;&gt;"",ForbDraft!B965,""),"")</f>
        <v/>
      </c>
      <c r="C952" s="189" t="str">
        <f>IFERROR(IF(ForbDraft!C965&lt;&gt;"",ForbDraft!C965,""),"")</f>
        <v/>
      </c>
      <c r="D952" s="135" t="str">
        <f>IFERROR(IF(ForbDraft!O965&lt;&gt;"",ForbDraft!O965,""),"")</f>
        <v/>
      </c>
      <c r="E952" s="190" t="str">
        <f>IFERROR(IF(ForbDraft!I965&lt;&gt;"",TEXT(ForbDraft!I965,"#,##0.00"),""),"")</f>
        <v/>
      </c>
      <c r="F952" s="191" t="str">
        <f>IFERROR(IF(ForbDraft!F965&lt;&gt;"",ForbDraft!F965,""),"")</f>
        <v/>
      </c>
      <c r="G952" s="135" t="str">
        <f>IFERROR(IF(ForbCalc!D950&lt;&gt;"",ForbCalc!D950,""),"")</f>
        <v/>
      </c>
      <c r="H952" s="192" t="str">
        <f>IFERROR(IF(ForbCalc!E950&lt;&gt;"",ForbCalc!E950,""),"")</f>
        <v/>
      </c>
    </row>
    <row r="953" spans="2:8" s="1" customFormat="1" x14ac:dyDescent="0.2">
      <c r="B953" s="174" t="str">
        <f>IFERROR(IF(ForbDraft!B966&lt;&gt;"",ForbDraft!B966,""),"")</f>
        <v/>
      </c>
      <c r="C953" s="189" t="str">
        <f>IFERROR(IF(ForbDraft!C966&lt;&gt;"",ForbDraft!C966,""),"")</f>
        <v/>
      </c>
      <c r="D953" s="135" t="str">
        <f>IFERROR(IF(ForbDraft!O966&lt;&gt;"",ForbDraft!O966,""),"")</f>
        <v/>
      </c>
      <c r="E953" s="190" t="str">
        <f>IFERROR(IF(ForbDraft!I966&lt;&gt;"",TEXT(ForbDraft!I966,"#,##0.00"),""),"")</f>
        <v/>
      </c>
      <c r="F953" s="191" t="str">
        <f>IFERROR(IF(ForbDraft!F966&lt;&gt;"",ForbDraft!F966,""),"")</f>
        <v/>
      </c>
      <c r="G953" s="135" t="str">
        <f>IFERROR(IF(ForbCalc!D951&lt;&gt;"",ForbCalc!D951,""),"")</f>
        <v/>
      </c>
      <c r="H953" s="192" t="str">
        <f>IFERROR(IF(ForbCalc!E951&lt;&gt;"",ForbCalc!E951,""),"")</f>
        <v/>
      </c>
    </row>
    <row r="954" spans="2:8" s="1" customFormat="1" x14ac:dyDescent="0.2">
      <c r="B954" s="174" t="str">
        <f>IFERROR(IF(ForbDraft!B967&lt;&gt;"",ForbDraft!B967,""),"")</f>
        <v/>
      </c>
      <c r="C954" s="189" t="str">
        <f>IFERROR(IF(ForbDraft!C967&lt;&gt;"",ForbDraft!C967,""),"")</f>
        <v/>
      </c>
      <c r="D954" s="135" t="str">
        <f>IFERROR(IF(ForbDraft!O967&lt;&gt;"",ForbDraft!O967,""),"")</f>
        <v/>
      </c>
      <c r="E954" s="190" t="str">
        <f>IFERROR(IF(ForbDraft!I967&lt;&gt;"",TEXT(ForbDraft!I967,"#,##0.00"),""),"")</f>
        <v/>
      </c>
      <c r="F954" s="191" t="str">
        <f>IFERROR(IF(ForbDraft!F967&lt;&gt;"",ForbDraft!F967,""),"")</f>
        <v/>
      </c>
      <c r="G954" s="135" t="str">
        <f>IFERROR(IF(ForbCalc!D952&lt;&gt;"",ForbCalc!D952,""),"")</f>
        <v/>
      </c>
      <c r="H954" s="192" t="str">
        <f>IFERROR(IF(ForbCalc!E952&lt;&gt;"",ForbCalc!E952,""),"")</f>
        <v/>
      </c>
    </row>
    <row r="955" spans="2:8" s="1" customFormat="1" x14ac:dyDescent="0.2">
      <c r="B955" s="174" t="str">
        <f>IFERROR(IF(ForbDraft!B968&lt;&gt;"",ForbDraft!B968,""),"")</f>
        <v/>
      </c>
      <c r="C955" s="189" t="str">
        <f>IFERROR(IF(ForbDraft!C968&lt;&gt;"",ForbDraft!C968,""),"")</f>
        <v/>
      </c>
      <c r="D955" s="135" t="str">
        <f>IFERROR(IF(ForbDraft!O968&lt;&gt;"",ForbDraft!O968,""),"")</f>
        <v/>
      </c>
      <c r="E955" s="190" t="str">
        <f>IFERROR(IF(ForbDraft!I968&lt;&gt;"",TEXT(ForbDraft!I968,"#,##0.00"),""),"")</f>
        <v/>
      </c>
      <c r="F955" s="191" t="str">
        <f>IFERROR(IF(ForbDraft!F968&lt;&gt;"",ForbDraft!F968,""),"")</f>
        <v/>
      </c>
      <c r="G955" s="135" t="str">
        <f>IFERROR(IF(ForbCalc!D953&lt;&gt;"",ForbCalc!D953,""),"")</f>
        <v/>
      </c>
      <c r="H955" s="192" t="str">
        <f>IFERROR(IF(ForbCalc!E953&lt;&gt;"",ForbCalc!E953,""),"")</f>
        <v/>
      </c>
    </row>
    <row r="956" spans="2:8" s="1" customFormat="1" x14ac:dyDescent="0.2">
      <c r="B956" s="174" t="str">
        <f>IFERROR(IF(ForbDraft!B969&lt;&gt;"",ForbDraft!B969,""),"")</f>
        <v/>
      </c>
      <c r="C956" s="189" t="str">
        <f>IFERROR(IF(ForbDraft!C969&lt;&gt;"",ForbDraft!C969,""),"")</f>
        <v/>
      </c>
      <c r="D956" s="135" t="str">
        <f>IFERROR(IF(ForbDraft!O969&lt;&gt;"",ForbDraft!O969,""),"")</f>
        <v/>
      </c>
      <c r="E956" s="190" t="str">
        <f>IFERROR(IF(ForbDraft!I969&lt;&gt;"",TEXT(ForbDraft!I969,"#,##0.00"),""),"")</f>
        <v/>
      </c>
      <c r="F956" s="191" t="str">
        <f>IFERROR(IF(ForbDraft!F969&lt;&gt;"",ForbDraft!F969,""),"")</f>
        <v/>
      </c>
      <c r="G956" s="135" t="str">
        <f>IFERROR(IF(ForbCalc!D954&lt;&gt;"",ForbCalc!D954,""),"")</f>
        <v/>
      </c>
      <c r="H956" s="192" t="str">
        <f>IFERROR(IF(ForbCalc!E954&lt;&gt;"",ForbCalc!E954,""),"")</f>
        <v/>
      </c>
    </row>
    <row r="957" spans="2:8" s="1" customFormat="1" x14ac:dyDescent="0.2">
      <c r="B957" s="174" t="str">
        <f>IFERROR(IF(ForbDraft!B970&lt;&gt;"",ForbDraft!B970,""),"")</f>
        <v/>
      </c>
      <c r="C957" s="189" t="str">
        <f>IFERROR(IF(ForbDraft!C970&lt;&gt;"",ForbDraft!C970,""),"")</f>
        <v/>
      </c>
      <c r="D957" s="135" t="str">
        <f>IFERROR(IF(ForbDraft!O970&lt;&gt;"",ForbDraft!O970,""),"")</f>
        <v/>
      </c>
      <c r="E957" s="190" t="str">
        <f>IFERROR(IF(ForbDraft!I970&lt;&gt;"",TEXT(ForbDraft!I970,"#,##0.00"),""),"")</f>
        <v/>
      </c>
      <c r="F957" s="191" t="str">
        <f>IFERROR(IF(ForbDraft!F970&lt;&gt;"",ForbDraft!F970,""),"")</f>
        <v/>
      </c>
      <c r="G957" s="135" t="str">
        <f>IFERROR(IF(ForbCalc!D955&lt;&gt;"",ForbCalc!D955,""),"")</f>
        <v/>
      </c>
      <c r="H957" s="192" t="str">
        <f>IFERROR(IF(ForbCalc!E955&lt;&gt;"",ForbCalc!E955,""),"")</f>
        <v/>
      </c>
    </row>
    <row r="958" spans="2:8" s="1" customFormat="1" x14ac:dyDescent="0.2">
      <c r="B958" s="174" t="str">
        <f>IFERROR(IF(ForbDraft!B971&lt;&gt;"",ForbDraft!B971,""),"")</f>
        <v/>
      </c>
      <c r="C958" s="189" t="str">
        <f>IFERROR(IF(ForbDraft!C971&lt;&gt;"",ForbDraft!C971,""),"")</f>
        <v/>
      </c>
      <c r="D958" s="135" t="str">
        <f>IFERROR(IF(ForbDraft!O971&lt;&gt;"",ForbDraft!O971,""),"")</f>
        <v/>
      </c>
      <c r="E958" s="190" t="str">
        <f>IFERROR(IF(ForbDraft!I971&lt;&gt;"",TEXT(ForbDraft!I971,"#,##0.00"),""),"")</f>
        <v/>
      </c>
      <c r="F958" s="191" t="str">
        <f>IFERROR(IF(ForbDraft!F971&lt;&gt;"",ForbDraft!F971,""),"")</f>
        <v/>
      </c>
      <c r="G958" s="135" t="str">
        <f>IFERROR(IF(ForbCalc!D956&lt;&gt;"",ForbCalc!D956,""),"")</f>
        <v/>
      </c>
      <c r="H958" s="192" t="str">
        <f>IFERROR(IF(ForbCalc!E956&lt;&gt;"",ForbCalc!E956,""),"")</f>
        <v/>
      </c>
    </row>
    <row r="959" spans="2:8" s="1" customFormat="1" x14ac:dyDescent="0.2">
      <c r="B959" s="174" t="str">
        <f>IFERROR(IF(ForbDraft!B972&lt;&gt;"",ForbDraft!B972,""),"")</f>
        <v/>
      </c>
      <c r="C959" s="189" t="str">
        <f>IFERROR(IF(ForbDraft!C972&lt;&gt;"",ForbDraft!C972,""),"")</f>
        <v/>
      </c>
      <c r="D959" s="135" t="str">
        <f>IFERROR(IF(ForbDraft!O972&lt;&gt;"",ForbDraft!O972,""),"")</f>
        <v/>
      </c>
      <c r="E959" s="190" t="str">
        <f>IFERROR(IF(ForbDraft!I972&lt;&gt;"",TEXT(ForbDraft!I972,"#,##0.00"),""),"")</f>
        <v/>
      </c>
      <c r="F959" s="191" t="str">
        <f>IFERROR(IF(ForbDraft!F972&lt;&gt;"",ForbDraft!F972,""),"")</f>
        <v/>
      </c>
      <c r="G959" s="135" t="str">
        <f>IFERROR(IF(ForbCalc!D957&lt;&gt;"",ForbCalc!D957,""),"")</f>
        <v/>
      </c>
      <c r="H959" s="192" t="str">
        <f>IFERROR(IF(ForbCalc!E957&lt;&gt;"",ForbCalc!E957,""),"")</f>
        <v/>
      </c>
    </row>
    <row r="960" spans="2:8" s="1" customFormat="1" x14ac:dyDescent="0.2">
      <c r="B960" s="174" t="str">
        <f>IFERROR(IF(ForbDraft!B973&lt;&gt;"",ForbDraft!B973,""),"")</f>
        <v/>
      </c>
      <c r="C960" s="189" t="str">
        <f>IFERROR(IF(ForbDraft!C973&lt;&gt;"",ForbDraft!C973,""),"")</f>
        <v/>
      </c>
      <c r="D960" s="135" t="str">
        <f>IFERROR(IF(ForbDraft!O973&lt;&gt;"",ForbDraft!O973,""),"")</f>
        <v/>
      </c>
      <c r="E960" s="190" t="str">
        <f>IFERROR(IF(ForbDraft!I973&lt;&gt;"",TEXT(ForbDraft!I973,"#,##0.00"),""),"")</f>
        <v/>
      </c>
      <c r="F960" s="191" t="str">
        <f>IFERROR(IF(ForbDraft!F973&lt;&gt;"",ForbDraft!F973,""),"")</f>
        <v/>
      </c>
      <c r="G960" s="135" t="str">
        <f>IFERROR(IF(ForbCalc!D958&lt;&gt;"",ForbCalc!D958,""),"")</f>
        <v/>
      </c>
      <c r="H960" s="192" t="str">
        <f>IFERROR(IF(ForbCalc!E958&lt;&gt;"",ForbCalc!E958,""),"")</f>
        <v/>
      </c>
    </row>
    <row r="961" spans="2:8" s="1" customFormat="1" x14ac:dyDescent="0.2">
      <c r="B961" s="174" t="str">
        <f>IFERROR(IF(ForbDraft!B974&lt;&gt;"",ForbDraft!B974,""),"")</f>
        <v/>
      </c>
      <c r="C961" s="189" t="str">
        <f>IFERROR(IF(ForbDraft!C974&lt;&gt;"",ForbDraft!C974,""),"")</f>
        <v/>
      </c>
      <c r="D961" s="135" t="str">
        <f>IFERROR(IF(ForbDraft!O974&lt;&gt;"",ForbDraft!O974,""),"")</f>
        <v/>
      </c>
      <c r="E961" s="190" t="str">
        <f>IFERROR(IF(ForbDraft!I974&lt;&gt;"",TEXT(ForbDraft!I974,"#,##0.00"),""),"")</f>
        <v/>
      </c>
      <c r="F961" s="191" t="str">
        <f>IFERROR(IF(ForbDraft!F974&lt;&gt;"",ForbDraft!F974,""),"")</f>
        <v/>
      </c>
      <c r="G961" s="135" t="str">
        <f>IFERROR(IF(ForbCalc!D959&lt;&gt;"",ForbCalc!D959,""),"")</f>
        <v/>
      </c>
      <c r="H961" s="192" t="str">
        <f>IFERROR(IF(ForbCalc!E959&lt;&gt;"",ForbCalc!E959,""),"")</f>
        <v/>
      </c>
    </row>
    <row r="962" spans="2:8" s="1" customFormat="1" x14ac:dyDescent="0.2">
      <c r="B962" s="174" t="str">
        <f>IFERROR(IF(ForbDraft!B975&lt;&gt;"",ForbDraft!B975,""),"")</f>
        <v/>
      </c>
      <c r="C962" s="189" t="str">
        <f>IFERROR(IF(ForbDraft!C975&lt;&gt;"",ForbDraft!C975,""),"")</f>
        <v/>
      </c>
      <c r="D962" s="135" t="str">
        <f>IFERROR(IF(ForbDraft!O975&lt;&gt;"",ForbDraft!O975,""),"")</f>
        <v/>
      </c>
      <c r="E962" s="190" t="str">
        <f>IFERROR(IF(ForbDraft!I975&lt;&gt;"",TEXT(ForbDraft!I975,"#,##0.00"),""),"")</f>
        <v/>
      </c>
      <c r="F962" s="191" t="str">
        <f>IFERROR(IF(ForbDraft!F975&lt;&gt;"",ForbDraft!F975,""),"")</f>
        <v/>
      </c>
      <c r="G962" s="135" t="str">
        <f>IFERROR(IF(ForbCalc!D960&lt;&gt;"",ForbCalc!D960,""),"")</f>
        <v/>
      </c>
      <c r="H962" s="192" t="str">
        <f>IFERROR(IF(ForbCalc!E960&lt;&gt;"",ForbCalc!E960,""),"")</f>
        <v/>
      </c>
    </row>
    <row r="963" spans="2:8" s="1" customFormat="1" x14ac:dyDescent="0.2">
      <c r="B963" s="174" t="str">
        <f>IFERROR(IF(ForbDraft!B976&lt;&gt;"",ForbDraft!B976,""),"")</f>
        <v/>
      </c>
      <c r="C963" s="189" t="str">
        <f>IFERROR(IF(ForbDraft!C976&lt;&gt;"",ForbDraft!C976,""),"")</f>
        <v/>
      </c>
      <c r="D963" s="135" t="str">
        <f>IFERROR(IF(ForbDraft!O976&lt;&gt;"",ForbDraft!O976,""),"")</f>
        <v/>
      </c>
      <c r="E963" s="190" t="str">
        <f>IFERROR(IF(ForbDraft!I976&lt;&gt;"",TEXT(ForbDraft!I976,"#,##0.00"),""),"")</f>
        <v/>
      </c>
      <c r="F963" s="191" t="str">
        <f>IFERROR(IF(ForbDraft!F976&lt;&gt;"",ForbDraft!F976,""),"")</f>
        <v/>
      </c>
      <c r="G963" s="135" t="str">
        <f>IFERROR(IF(ForbCalc!D961&lt;&gt;"",ForbCalc!D961,""),"")</f>
        <v/>
      </c>
      <c r="H963" s="192" t="str">
        <f>IFERROR(IF(ForbCalc!E961&lt;&gt;"",ForbCalc!E961,""),"")</f>
        <v/>
      </c>
    </row>
    <row r="964" spans="2:8" s="1" customFormat="1" x14ac:dyDescent="0.2">
      <c r="B964" s="174" t="str">
        <f>IFERROR(IF(ForbDraft!B977&lt;&gt;"",ForbDraft!B977,""),"")</f>
        <v/>
      </c>
      <c r="C964" s="189" t="str">
        <f>IFERROR(IF(ForbDraft!C977&lt;&gt;"",ForbDraft!C977,""),"")</f>
        <v/>
      </c>
      <c r="D964" s="135" t="str">
        <f>IFERROR(IF(ForbDraft!O977&lt;&gt;"",ForbDraft!O977,""),"")</f>
        <v/>
      </c>
      <c r="E964" s="190" t="str">
        <f>IFERROR(IF(ForbDraft!I977&lt;&gt;"",TEXT(ForbDraft!I977,"#,##0.00"),""),"")</f>
        <v/>
      </c>
      <c r="F964" s="191" t="str">
        <f>IFERROR(IF(ForbDraft!F977&lt;&gt;"",ForbDraft!F977,""),"")</f>
        <v/>
      </c>
      <c r="G964" s="135" t="str">
        <f>IFERROR(IF(ForbCalc!D962&lt;&gt;"",ForbCalc!D962,""),"")</f>
        <v/>
      </c>
      <c r="H964" s="192" t="str">
        <f>IFERROR(IF(ForbCalc!E962&lt;&gt;"",ForbCalc!E962,""),"")</f>
        <v/>
      </c>
    </row>
    <row r="965" spans="2:8" s="1" customFormat="1" x14ac:dyDescent="0.2">
      <c r="B965" s="174" t="str">
        <f>IFERROR(IF(ForbDraft!B978&lt;&gt;"",ForbDraft!B978,""),"")</f>
        <v/>
      </c>
      <c r="C965" s="189" t="str">
        <f>IFERROR(IF(ForbDraft!C978&lt;&gt;"",ForbDraft!C978,""),"")</f>
        <v/>
      </c>
      <c r="D965" s="135" t="str">
        <f>IFERROR(IF(ForbDraft!O978&lt;&gt;"",ForbDraft!O978,""),"")</f>
        <v/>
      </c>
      <c r="E965" s="190" t="str">
        <f>IFERROR(IF(ForbDraft!I978&lt;&gt;"",TEXT(ForbDraft!I978,"#,##0.00"),""),"")</f>
        <v/>
      </c>
      <c r="F965" s="191" t="str">
        <f>IFERROR(IF(ForbDraft!F978&lt;&gt;"",ForbDraft!F978,""),"")</f>
        <v/>
      </c>
      <c r="G965" s="135" t="str">
        <f>IFERROR(IF(ForbCalc!D963&lt;&gt;"",ForbCalc!D963,""),"")</f>
        <v/>
      </c>
      <c r="H965" s="192" t="str">
        <f>IFERROR(IF(ForbCalc!E963&lt;&gt;"",ForbCalc!E963,""),"")</f>
        <v/>
      </c>
    </row>
    <row r="966" spans="2:8" s="1" customFormat="1" x14ac:dyDescent="0.2">
      <c r="B966" s="174" t="str">
        <f>IFERROR(IF(ForbDraft!B979&lt;&gt;"",ForbDraft!B979,""),"")</f>
        <v/>
      </c>
      <c r="C966" s="189" t="str">
        <f>IFERROR(IF(ForbDraft!C979&lt;&gt;"",ForbDraft!C979,""),"")</f>
        <v/>
      </c>
      <c r="D966" s="135" t="str">
        <f>IFERROR(IF(ForbDraft!O979&lt;&gt;"",ForbDraft!O979,""),"")</f>
        <v/>
      </c>
      <c r="E966" s="190" t="str">
        <f>IFERROR(IF(ForbDraft!I979&lt;&gt;"",TEXT(ForbDraft!I979,"#,##0.00"),""),"")</f>
        <v/>
      </c>
      <c r="F966" s="191" t="str">
        <f>IFERROR(IF(ForbDraft!F979&lt;&gt;"",ForbDraft!F979,""),"")</f>
        <v/>
      </c>
      <c r="G966" s="135" t="str">
        <f>IFERROR(IF(ForbCalc!D964&lt;&gt;"",ForbCalc!D964,""),"")</f>
        <v/>
      </c>
      <c r="H966" s="192" t="str">
        <f>IFERROR(IF(ForbCalc!E964&lt;&gt;"",ForbCalc!E964,""),"")</f>
        <v/>
      </c>
    </row>
    <row r="967" spans="2:8" s="1" customFormat="1" x14ac:dyDescent="0.2">
      <c r="B967" s="174" t="str">
        <f>IFERROR(IF(ForbDraft!B980&lt;&gt;"",ForbDraft!B980,""),"")</f>
        <v/>
      </c>
      <c r="C967" s="189" t="str">
        <f>IFERROR(IF(ForbDraft!C980&lt;&gt;"",ForbDraft!C980,""),"")</f>
        <v/>
      </c>
      <c r="D967" s="135" t="str">
        <f>IFERROR(IF(ForbDraft!O980&lt;&gt;"",ForbDraft!O980,""),"")</f>
        <v/>
      </c>
      <c r="E967" s="190" t="str">
        <f>IFERROR(IF(ForbDraft!I980&lt;&gt;"",TEXT(ForbDraft!I980,"#,##0.00"),""),"")</f>
        <v/>
      </c>
      <c r="F967" s="191" t="str">
        <f>IFERROR(IF(ForbDraft!F980&lt;&gt;"",ForbDraft!F980,""),"")</f>
        <v/>
      </c>
      <c r="G967" s="135" t="str">
        <f>IFERROR(IF(ForbCalc!D965&lt;&gt;"",ForbCalc!D965,""),"")</f>
        <v/>
      </c>
      <c r="H967" s="192" t="str">
        <f>IFERROR(IF(ForbCalc!E965&lt;&gt;"",ForbCalc!E965,""),"")</f>
        <v/>
      </c>
    </row>
    <row r="968" spans="2:8" s="1" customFormat="1" x14ac:dyDescent="0.2">
      <c r="B968" s="174" t="str">
        <f>IFERROR(IF(ForbDraft!B981&lt;&gt;"",ForbDraft!B981,""),"")</f>
        <v/>
      </c>
      <c r="C968" s="189" t="str">
        <f>IFERROR(IF(ForbDraft!C981&lt;&gt;"",ForbDraft!C981,""),"")</f>
        <v/>
      </c>
      <c r="D968" s="135" t="str">
        <f>IFERROR(IF(ForbDraft!O981&lt;&gt;"",ForbDraft!O981,""),"")</f>
        <v/>
      </c>
      <c r="E968" s="190" t="str">
        <f>IFERROR(IF(ForbDraft!I981&lt;&gt;"",TEXT(ForbDraft!I981,"#,##0.00"),""),"")</f>
        <v/>
      </c>
      <c r="F968" s="191" t="str">
        <f>IFERROR(IF(ForbDraft!F981&lt;&gt;"",ForbDraft!F981,""),"")</f>
        <v/>
      </c>
      <c r="G968" s="135" t="str">
        <f>IFERROR(IF(ForbCalc!D966&lt;&gt;"",ForbCalc!D966,""),"")</f>
        <v/>
      </c>
      <c r="H968" s="192" t="str">
        <f>IFERROR(IF(ForbCalc!E966&lt;&gt;"",ForbCalc!E966,""),"")</f>
        <v/>
      </c>
    </row>
    <row r="969" spans="2:8" s="1" customFormat="1" x14ac:dyDescent="0.2">
      <c r="B969" s="174" t="str">
        <f>IFERROR(IF(ForbDraft!B982&lt;&gt;"",ForbDraft!B982,""),"")</f>
        <v/>
      </c>
      <c r="C969" s="189" t="str">
        <f>IFERROR(IF(ForbDraft!C982&lt;&gt;"",ForbDraft!C982,""),"")</f>
        <v/>
      </c>
      <c r="D969" s="135" t="str">
        <f>IFERROR(IF(ForbDraft!O982&lt;&gt;"",ForbDraft!O982,""),"")</f>
        <v/>
      </c>
      <c r="E969" s="190" t="str">
        <f>IFERROR(IF(ForbDraft!I982&lt;&gt;"",TEXT(ForbDraft!I982,"#,##0.00"),""),"")</f>
        <v/>
      </c>
      <c r="F969" s="191" t="str">
        <f>IFERROR(IF(ForbDraft!F982&lt;&gt;"",ForbDraft!F982,""),"")</f>
        <v/>
      </c>
      <c r="G969" s="135" t="str">
        <f>IFERROR(IF(ForbCalc!D967&lt;&gt;"",ForbCalc!D967,""),"")</f>
        <v/>
      </c>
      <c r="H969" s="192" t="str">
        <f>IFERROR(IF(ForbCalc!E967&lt;&gt;"",ForbCalc!E967,""),"")</f>
        <v/>
      </c>
    </row>
    <row r="970" spans="2:8" s="1" customFormat="1" x14ac:dyDescent="0.2">
      <c r="B970" s="174" t="str">
        <f>IFERROR(IF(ForbDraft!B983&lt;&gt;"",ForbDraft!B983,""),"")</f>
        <v/>
      </c>
      <c r="C970" s="189" t="str">
        <f>IFERROR(IF(ForbDraft!C983&lt;&gt;"",ForbDraft!C983,""),"")</f>
        <v/>
      </c>
      <c r="D970" s="135" t="str">
        <f>IFERROR(IF(ForbDraft!O983&lt;&gt;"",ForbDraft!O983,""),"")</f>
        <v/>
      </c>
      <c r="E970" s="190" t="str">
        <f>IFERROR(IF(ForbDraft!I983&lt;&gt;"",TEXT(ForbDraft!I983,"#,##0.00"),""),"")</f>
        <v/>
      </c>
      <c r="F970" s="191" t="str">
        <f>IFERROR(IF(ForbDraft!F983&lt;&gt;"",ForbDraft!F983,""),"")</f>
        <v/>
      </c>
      <c r="G970" s="135" t="str">
        <f>IFERROR(IF(ForbCalc!D968&lt;&gt;"",ForbCalc!D968,""),"")</f>
        <v/>
      </c>
      <c r="H970" s="192" t="str">
        <f>IFERROR(IF(ForbCalc!E968&lt;&gt;"",ForbCalc!E968,""),"")</f>
        <v/>
      </c>
    </row>
    <row r="971" spans="2:8" s="1" customFormat="1" x14ac:dyDescent="0.2">
      <c r="B971" s="174" t="str">
        <f>IFERROR(IF(ForbDraft!B984&lt;&gt;"",ForbDraft!B984,""),"")</f>
        <v/>
      </c>
      <c r="C971" s="189" t="str">
        <f>IFERROR(IF(ForbDraft!C984&lt;&gt;"",ForbDraft!C984,""),"")</f>
        <v/>
      </c>
      <c r="D971" s="135" t="str">
        <f>IFERROR(IF(ForbDraft!O984&lt;&gt;"",ForbDraft!O984,""),"")</f>
        <v/>
      </c>
      <c r="E971" s="190" t="str">
        <f>IFERROR(IF(ForbDraft!I984&lt;&gt;"",TEXT(ForbDraft!I984,"#,##0.00"),""),"")</f>
        <v/>
      </c>
      <c r="F971" s="191" t="str">
        <f>IFERROR(IF(ForbDraft!F984&lt;&gt;"",ForbDraft!F984,""),"")</f>
        <v/>
      </c>
      <c r="G971" s="135" t="str">
        <f>IFERROR(IF(ForbCalc!D969&lt;&gt;"",ForbCalc!D969,""),"")</f>
        <v/>
      </c>
      <c r="H971" s="192" t="str">
        <f>IFERROR(IF(ForbCalc!E969&lt;&gt;"",ForbCalc!E969,""),"")</f>
        <v/>
      </c>
    </row>
    <row r="972" spans="2:8" s="1" customFormat="1" x14ac:dyDescent="0.2">
      <c r="B972" s="174" t="str">
        <f>IFERROR(IF(ForbDraft!B985&lt;&gt;"",ForbDraft!B985,""),"")</f>
        <v/>
      </c>
      <c r="C972" s="189" t="str">
        <f>IFERROR(IF(ForbDraft!C985&lt;&gt;"",ForbDraft!C985,""),"")</f>
        <v/>
      </c>
      <c r="D972" s="135" t="str">
        <f>IFERROR(IF(ForbDraft!O985&lt;&gt;"",ForbDraft!O985,""),"")</f>
        <v/>
      </c>
      <c r="E972" s="190" t="str">
        <f>IFERROR(IF(ForbDraft!I985&lt;&gt;"",TEXT(ForbDraft!I985,"#,##0.00"),""),"")</f>
        <v/>
      </c>
      <c r="F972" s="191" t="str">
        <f>IFERROR(IF(ForbDraft!F985&lt;&gt;"",ForbDraft!F985,""),"")</f>
        <v/>
      </c>
      <c r="G972" s="135" t="str">
        <f>IFERROR(IF(ForbCalc!D970&lt;&gt;"",ForbCalc!D970,""),"")</f>
        <v/>
      </c>
      <c r="H972" s="192" t="str">
        <f>IFERROR(IF(ForbCalc!E970&lt;&gt;"",ForbCalc!E970,""),"")</f>
        <v/>
      </c>
    </row>
    <row r="973" spans="2:8" s="1" customFormat="1" x14ac:dyDescent="0.2">
      <c r="B973" s="174" t="str">
        <f>IFERROR(IF(ForbDraft!B986&lt;&gt;"",ForbDraft!B986,""),"")</f>
        <v/>
      </c>
      <c r="C973" s="189" t="str">
        <f>IFERROR(IF(ForbDraft!C986&lt;&gt;"",ForbDraft!C986,""),"")</f>
        <v/>
      </c>
      <c r="D973" s="135" t="str">
        <f>IFERROR(IF(ForbDraft!O986&lt;&gt;"",ForbDraft!O986,""),"")</f>
        <v/>
      </c>
      <c r="E973" s="190" t="str">
        <f>IFERROR(IF(ForbDraft!I986&lt;&gt;"",TEXT(ForbDraft!I986,"#,##0.00"),""),"")</f>
        <v/>
      </c>
      <c r="F973" s="191" t="str">
        <f>IFERROR(IF(ForbDraft!F986&lt;&gt;"",ForbDraft!F986,""),"")</f>
        <v/>
      </c>
      <c r="G973" s="135" t="str">
        <f>IFERROR(IF(ForbCalc!D971&lt;&gt;"",ForbCalc!D971,""),"")</f>
        <v/>
      </c>
      <c r="H973" s="192" t="str">
        <f>IFERROR(IF(ForbCalc!E971&lt;&gt;"",ForbCalc!E971,""),"")</f>
        <v/>
      </c>
    </row>
    <row r="974" spans="2:8" s="1" customFormat="1" x14ac:dyDescent="0.2">
      <c r="B974" s="174" t="str">
        <f>IFERROR(IF(ForbDraft!B987&lt;&gt;"",ForbDraft!B987,""),"")</f>
        <v/>
      </c>
      <c r="C974" s="189" t="str">
        <f>IFERROR(IF(ForbDraft!C987&lt;&gt;"",ForbDraft!C987,""),"")</f>
        <v/>
      </c>
      <c r="D974" s="135" t="str">
        <f>IFERROR(IF(ForbDraft!O987&lt;&gt;"",ForbDraft!O987,""),"")</f>
        <v/>
      </c>
      <c r="E974" s="190" t="str">
        <f>IFERROR(IF(ForbDraft!I987&lt;&gt;"",TEXT(ForbDraft!I987,"#,##0.00"),""),"")</f>
        <v/>
      </c>
      <c r="F974" s="191" t="str">
        <f>IFERROR(IF(ForbDraft!F987&lt;&gt;"",ForbDraft!F987,""),"")</f>
        <v/>
      </c>
      <c r="G974" s="135" t="str">
        <f>IFERROR(IF(ForbCalc!D972&lt;&gt;"",ForbCalc!D972,""),"")</f>
        <v/>
      </c>
      <c r="H974" s="192" t="str">
        <f>IFERROR(IF(ForbCalc!E972&lt;&gt;"",ForbCalc!E972,""),"")</f>
        <v/>
      </c>
    </row>
    <row r="975" spans="2:8" s="1" customFormat="1" x14ac:dyDescent="0.2">
      <c r="B975" s="174" t="str">
        <f>IFERROR(IF(ForbDraft!B988&lt;&gt;"",ForbDraft!B988,""),"")</f>
        <v/>
      </c>
      <c r="C975" s="189" t="str">
        <f>IFERROR(IF(ForbDraft!C988&lt;&gt;"",ForbDraft!C988,""),"")</f>
        <v/>
      </c>
      <c r="D975" s="135" t="str">
        <f>IFERROR(IF(ForbDraft!O988&lt;&gt;"",ForbDraft!O988,""),"")</f>
        <v/>
      </c>
      <c r="E975" s="190" t="str">
        <f>IFERROR(IF(ForbDraft!I988&lt;&gt;"",TEXT(ForbDraft!I988,"#,##0.00"),""),"")</f>
        <v/>
      </c>
      <c r="F975" s="191" t="str">
        <f>IFERROR(IF(ForbDraft!F988&lt;&gt;"",ForbDraft!F988,""),"")</f>
        <v/>
      </c>
      <c r="G975" s="135" t="str">
        <f>IFERROR(IF(ForbCalc!D973&lt;&gt;"",ForbCalc!D973,""),"")</f>
        <v/>
      </c>
      <c r="H975" s="192" t="str">
        <f>IFERROR(IF(ForbCalc!E973&lt;&gt;"",ForbCalc!E973,""),"")</f>
        <v/>
      </c>
    </row>
    <row r="976" spans="2:8" s="1" customFormat="1" x14ac:dyDescent="0.2">
      <c r="B976" s="174" t="str">
        <f>IFERROR(IF(ForbDraft!B989&lt;&gt;"",ForbDraft!B989,""),"")</f>
        <v/>
      </c>
      <c r="C976" s="189" t="str">
        <f>IFERROR(IF(ForbDraft!C989&lt;&gt;"",ForbDraft!C989,""),"")</f>
        <v/>
      </c>
      <c r="D976" s="135" t="str">
        <f>IFERROR(IF(ForbDraft!O989&lt;&gt;"",ForbDraft!O989,""),"")</f>
        <v/>
      </c>
      <c r="E976" s="190" t="str">
        <f>IFERROR(IF(ForbDraft!I989&lt;&gt;"",TEXT(ForbDraft!I989,"#,##0.00"),""),"")</f>
        <v/>
      </c>
      <c r="F976" s="191" t="str">
        <f>IFERROR(IF(ForbDraft!F989&lt;&gt;"",ForbDraft!F989,""),"")</f>
        <v/>
      </c>
      <c r="G976" s="135" t="str">
        <f>IFERROR(IF(ForbCalc!D974&lt;&gt;"",ForbCalc!D974,""),"")</f>
        <v/>
      </c>
      <c r="H976" s="192" t="str">
        <f>IFERROR(IF(ForbCalc!E974&lt;&gt;"",ForbCalc!E974,""),"")</f>
        <v/>
      </c>
    </row>
    <row r="977" spans="2:8" s="1" customFormat="1" x14ac:dyDescent="0.2">
      <c r="B977" s="174" t="str">
        <f>IFERROR(IF(ForbDraft!B990&lt;&gt;"",ForbDraft!B990,""),"")</f>
        <v/>
      </c>
      <c r="C977" s="189" t="str">
        <f>IFERROR(IF(ForbDraft!C990&lt;&gt;"",ForbDraft!C990,""),"")</f>
        <v/>
      </c>
      <c r="D977" s="135" t="str">
        <f>IFERROR(IF(ForbDraft!O990&lt;&gt;"",ForbDraft!O990,""),"")</f>
        <v/>
      </c>
      <c r="E977" s="190" t="str">
        <f>IFERROR(IF(ForbDraft!I990&lt;&gt;"",TEXT(ForbDraft!I990,"#,##0.00"),""),"")</f>
        <v/>
      </c>
      <c r="F977" s="191" t="str">
        <f>IFERROR(IF(ForbDraft!F990&lt;&gt;"",ForbDraft!F990,""),"")</f>
        <v/>
      </c>
      <c r="G977" s="135" t="str">
        <f>IFERROR(IF(ForbCalc!D975&lt;&gt;"",ForbCalc!D975,""),"")</f>
        <v/>
      </c>
      <c r="H977" s="192" t="str">
        <f>IFERROR(IF(ForbCalc!E975&lt;&gt;"",ForbCalc!E975,""),"")</f>
        <v/>
      </c>
    </row>
    <row r="978" spans="2:8" s="1" customFormat="1" x14ac:dyDescent="0.2">
      <c r="B978" s="174" t="str">
        <f>IFERROR(IF(ForbDraft!B991&lt;&gt;"",ForbDraft!B991,""),"")</f>
        <v/>
      </c>
      <c r="C978" s="189" t="str">
        <f>IFERROR(IF(ForbDraft!C991&lt;&gt;"",ForbDraft!C991,""),"")</f>
        <v/>
      </c>
      <c r="D978" s="135" t="str">
        <f>IFERROR(IF(ForbDraft!O991&lt;&gt;"",ForbDraft!O991,""),"")</f>
        <v/>
      </c>
      <c r="E978" s="190" t="str">
        <f>IFERROR(IF(ForbDraft!I991&lt;&gt;"",TEXT(ForbDraft!I991,"#,##0.00"),""),"")</f>
        <v/>
      </c>
      <c r="F978" s="191" t="str">
        <f>IFERROR(IF(ForbDraft!F991&lt;&gt;"",ForbDraft!F991,""),"")</f>
        <v/>
      </c>
      <c r="G978" s="135" t="str">
        <f>IFERROR(IF(ForbCalc!D976&lt;&gt;"",ForbCalc!D976,""),"")</f>
        <v/>
      </c>
      <c r="H978" s="192" t="str">
        <f>IFERROR(IF(ForbCalc!E976&lt;&gt;"",ForbCalc!E976,""),"")</f>
        <v/>
      </c>
    </row>
    <row r="979" spans="2:8" s="1" customFormat="1" x14ac:dyDescent="0.2">
      <c r="B979" s="174" t="str">
        <f>IFERROR(IF(ForbDraft!B992&lt;&gt;"",ForbDraft!B992,""),"")</f>
        <v/>
      </c>
      <c r="C979" s="189" t="str">
        <f>IFERROR(IF(ForbDraft!C992&lt;&gt;"",ForbDraft!C992,""),"")</f>
        <v/>
      </c>
      <c r="D979" s="135" t="str">
        <f>IFERROR(IF(ForbDraft!O992&lt;&gt;"",ForbDraft!O992,""),"")</f>
        <v/>
      </c>
      <c r="E979" s="190" t="str">
        <f>IFERROR(IF(ForbDraft!I992&lt;&gt;"",TEXT(ForbDraft!I992,"#,##0.00"),""),"")</f>
        <v/>
      </c>
      <c r="F979" s="191" t="str">
        <f>IFERROR(IF(ForbDraft!F992&lt;&gt;"",ForbDraft!F992,""),"")</f>
        <v/>
      </c>
      <c r="G979" s="135" t="str">
        <f>IFERROR(IF(ForbCalc!D977&lt;&gt;"",ForbCalc!D977,""),"")</f>
        <v/>
      </c>
      <c r="H979" s="192" t="str">
        <f>IFERROR(IF(ForbCalc!E977&lt;&gt;"",ForbCalc!E977,""),"")</f>
        <v/>
      </c>
    </row>
    <row r="980" spans="2:8" s="1" customFormat="1" x14ac:dyDescent="0.2">
      <c r="B980" s="174" t="str">
        <f>IFERROR(IF(ForbDraft!B993&lt;&gt;"",ForbDraft!B993,""),"")</f>
        <v/>
      </c>
      <c r="C980" s="189" t="str">
        <f>IFERROR(IF(ForbDraft!C993&lt;&gt;"",ForbDraft!C993,""),"")</f>
        <v/>
      </c>
      <c r="D980" s="135" t="str">
        <f>IFERROR(IF(ForbDraft!O993&lt;&gt;"",ForbDraft!O993,""),"")</f>
        <v/>
      </c>
      <c r="E980" s="190" t="str">
        <f>IFERROR(IF(ForbDraft!I993&lt;&gt;"",TEXT(ForbDraft!I993,"#,##0.00"),""),"")</f>
        <v/>
      </c>
      <c r="F980" s="191" t="str">
        <f>IFERROR(IF(ForbDraft!F993&lt;&gt;"",ForbDraft!F993,""),"")</f>
        <v/>
      </c>
      <c r="G980" s="135" t="str">
        <f>IFERROR(IF(ForbCalc!D978&lt;&gt;"",ForbCalc!D978,""),"")</f>
        <v/>
      </c>
      <c r="H980" s="192" t="str">
        <f>IFERROR(IF(ForbCalc!E978&lt;&gt;"",ForbCalc!E978,""),"")</f>
        <v/>
      </c>
    </row>
    <row r="981" spans="2:8" s="1" customFormat="1" x14ac:dyDescent="0.2">
      <c r="B981" s="174" t="str">
        <f>IFERROR(IF(ForbDraft!B994&lt;&gt;"",ForbDraft!B994,""),"")</f>
        <v/>
      </c>
      <c r="C981" s="189" t="str">
        <f>IFERROR(IF(ForbDraft!C994&lt;&gt;"",ForbDraft!C994,""),"")</f>
        <v/>
      </c>
      <c r="D981" s="135" t="str">
        <f>IFERROR(IF(ForbDraft!O994&lt;&gt;"",ForbDraft!O994,""),"")</f>
        <v/>
      </c>
      <c r="E981" s="190" t="str">
        <f>IFERROR(IF(ForbDraft!I994&lt;&gt;"",TEXT(ForbDraft!I994,"#,##0.00"),""),"")</f>
        <v/>
      </c>
      <c r="F981" s="191" t="str">
        <f>IFERROR(IF(ForbDraft!F994&lt;&gt;"",ForbDraft!F994,""),"")</f>
        <v/>
      </c>
      <c r="G981" s="135" t="str">
        <f>IFERROR(IF(ForbCalc!D979&lt;&gt;"",ForbCalc!D979,""),"")</f>
        <v/>
      </c>
      <c r="H981" s="192" t="str">
        <f>IFERROR(IF(ForbCalc!E979&lt;&gt;"",ForbCalc!E979,""),"")</f>
        <v/>
      </c>
    </row>
    <row r="982" spans="2:8" s="1" customFormat="1" x14ac:dyDescent="0.2">
      <c r="B982" s="174" t="str">
        <f>IFERROR(IF(ForbDraft!B995&lt;&gt;"",ForbDraft!B995,""),"")</f>
        <v/>
      </c>
      <c r="C982" s="189" t="str">
        <f>IFERROR(IF(ForbDraft!C995&lt;&gt;"",ForbDraft!C995,""),"")</f>
        <v/>
      </c>
      <c r="D982" s="135" t="str">
        <f>IFERROR(IF(ForbDraft!O995&lt;&gt;"",ForbDraft!O995,""),"")</f>
        <v/>
      </c>
      <c r="E982" s="190" t="str">
        <f>IFERROR(IF(ForbDraft!I995&lt;&gt;"",TEXT(ForbDraft!I995,"#,##0.00"),""),"")</f>
        <v/>
      </c>
      <c r="F982" s="191" t="str">
        <f>IFERROR(IF(ForbDraft!F995&lt;&gt;"",ForbDraft!F995,""),"")</f>
        <v/>
      </c>
      <c r="G982" s="135" t="str">
        <f>IFERROR(IF(ForbCalc!D980&lt;&gt;"",ForbCalc!D980,""),"")</f>
        <v/>
      </c>
      <c r="H982" s="192" t="str">
        <f>IFERROR(IF(ForbCalc!E980&lt;&gt;"",ForbCalc!E980,""),"")</f>
        <v/>
      </c>
    </row>
    <row r="983" spans="2:8" s="1" customFormat="1" x14ac:dyDescent="0.2">
      <c r="B983" s="174" t="str">
        <f>IFERROR(IF(ForbDraft!B996&lt;&gt;"",ForbDraft!B996,""),"")</f>
        <v/>
      </c>
      <c r="C983" s="189" t="str">
        <f>IFERROR(IF(ForbDraft!C996&lt;&gt;"",ForbDraft!C996,""),"")</f>
        <v/>
      </c>
      <c r="D983" s="135" t="str">
        <f>IFERROR(IF(ForbDraft!O996&lt;&gt;"",ForbDraft!O996,""),"")</f>
        <v/>
      </c>
      <c r="E983" s="190" t="str">
        <f>IFERROR(IF(ForbDraft!I996&lt;&gt;"",TEXT(ForbDraft!I996,"#,##0.00"),""),"")</f>
        <v/>
      </c>
      <c r="F983" s="191" t="str">
        <f>IFERROR(IF(ForbDraft!F996&lt;&gt;"",ForbDraft!F996,""),"")</f>
        <v/>
      </c>
      <c r="G983" s="135" t="str">
        <f>IFERROR(IF(ForbCalc!D981&lt;&gt;"",ForbCalc!D981,""),"")</f>
        <v/>
      </c>
      <c r="H983" s="192" t="str">
        <f>IFERROR(IF(ForbCalc!E981&lt;&gt;"",ForbCalc!E981,""),"")</f>
        <v/>
      </c>
    </row>
    <row r="984" spans="2:8" s="1" customFormat="1" x14ac:dyDescent="0.2">
      <c r="B984" s="174" t="str">
        <f>IFERROR(IF(ForbDraft!B997&lt;&gt;"",ForbDraft!B997,""),"")</f>
        <v/>
      </c>
      <c r="C984" s="189" t="str">
        <f>IFERROR(IF(ForbDraft!C997&lt;&gt;"",ForbDraft!C997,""),"")</f>
        <v/>
      </c>
      <c r="D984" s="135" t="str">
        <f>IFERROR(IF(ForbDraft!O997&lt;&gt;"",ForbDraft!O997,""),"")</f>
        <v/>
      </c>
      <c r="E984" s="190" t="str">
        <f>IFERROR(IF(ForbDraft!I997&lt;&gt;"",TEXT(ForbDraft!I997,"#,##0.00"),""),"")</f>
        <v/>
      </c>
      <c r="F984" s="191" t="str">
        <f>IFERROR(IF(ForbDraft!F997&lt;&gt;"",ForbDraft!F997,""),"")</f>
        <v/>
      </c>
      <c r="G984" s="135" t="str">
        <f>IFERROR(IF(ForbCalc!D982&lt;&gt;"",ForbCalc!D982,""),"")</f>
        <v/>
      </c>
      <c r="H984" s="192" t="str">
        <f>IFERROR(IF(ForbCalc!E982&lt;&gt;"",ForbCalc!E982,""),"")</f>
        <v/>
      </c>
    </row>
    <row r="985" spans="2:8" s="1" customFormat="1" x14ac:dyDescent="0.2">
      <c r="B985" s="174" t="str">
        <f>IFERROR(IF(ForbDraft!B998&lt;&gt;"",ForbDraft!B998,""),"")</f>
        <v/>
      </c>
      <c r="C985" s="189" t="str">
        <f>IFERROR(IF(ForbDraft!C998&lt;&gt;"",ForbDraft!C998,""),"")</f>
        <v/>
      </c>
      <c r="D985" s="135" t="str">
        <f>IFERROR(IF(ForbDraft!O998&lt;&gt;"",ForbDraft!O998,""),"")</f>
        <v/>
      </c>
      <c r="E985" s="190" t="str">
        <f>IFERROR(IF(ForbDraft!I998&lt;&gt;"",TEXT(ForbDraft!I998,"#,##0.00"),""),"")</f>
        <v/>
      </c>
      <c r="F985" s="191" t="str">
        <f>IFERROR(IF(ForbDraft!F998&lt;&gt;"",ForbDraft!F998,""),"")</f>
        <v/>
      </c>
      <c r="G985" s="135" t="str">
        <f>IFERROR(IF(ForbCalc!D983&lt;&gt;"",ForbCalc!D983,""),"")</f>
        <v/>
      </c>
      <c r="H985" s="192" t="str">
        <f>IFERROR(IF(ForbCalc!E983&lt;&gt;"",ForbCalc!E983,""),"")</f>
        <v/>
      </c>
    </row>
    <row r="986" spans="2:8" s="1" customFormat="1" x14ac:dyDescent="0.2">
      <c r="B986" s="174" t="str">
        <f>IFERROR(IF(ForbDraft!B999&lt;&gt;"",ForbDraft!B999,""),"")</f>
        <v/>
      </c>
      <c r="C986" s="189" t="str">
        <f>IFERROR(IF(ForbDraft!C999&lt;&gt;"",ForbDraft!C999,""),"")</f>
        <v/>
      </c>
      <c r="D986" s="135" t="str">
        <f>IFERROR(IF(ForbDraft!O999&lt;&gt;"",ForbDraft!O999,""),"")</f>
        <v/>
      </c>
      <c r="E986" s="190" t="str">
        <f>IFERROR(IF(ForbDraft!I999&lt;&gt;"",TEXT(ForbDraft!I999,"#,##0.00"),""),"")</f>
        <v/>
      </c>
      <c r="F986" s="191" t="str">
        <f>IFERROR(IF(ForbDraft!F999&lt;&gt;"",ForbDraft!F999,""),"")</f>
        <v/>
      </c>
      <c r="G986" s="135" t="str">
        <f>IFERROR(IF(ForbCalc!D984&lt;&gt;"",ForbCalc!D984,""),"")</f>
        <v/>
      </c>
      <c r="H986" s="192" t="str">
        <f>IFERROR(IF(ForbCalc!E984&lt;&gt;"",ForbCalc!E984,""),"")</f>
        <v/>
      </c>
    </row>
    <row r="987" spans="2:8" s="1" customFormat="1" x14ac:dyDescent="0.2">
      <c r="B987" s="174" t="str">
        <f>IFERROR(IF(ForbDraft!B1000&lt;&gt;"",ForbDraft!B1000,""),"")</f>
        <v/>
      </c>
      <c r="C987" s="189" t="str">
        <f>IFERROR(IF(ForbDraft!C1000&lt;&gt;"",ForbDraft!C1000,""),"")</f>
        <v/>
      </c>
      <c r="D987" s="135" t="str">
        <f>IFERROR(IF(ForbDraft!O1000&lt;&gt;"",ForbDraft!O1000,""),"")</f>
        <v/>
      </c>
      <c r="E987" s="190" t="str">
        <f>IFERROR(IF(ForbDraft!I1000&lt;&gt;"",TEXT(ForbDraft!I1000,"#,##0.00"),""),"")</f>
        <v/>
      </c>
      <c r="F987" s="191" t="str">
        <f>IFERROR(IF(ForbDraft!F1000&lt;&gt;"",ForbDraft!F1000,""),"")</f>
        <v/>
      </c>
      <c r="G987" s="135" t="str">
        <f>IFERROR(IF(ForbCalc!D985&lt;&gt;"",ForbCalc!D985,""),"")</f>
        <v/>
      </c>
      <c r="H987" s="192" t="str">
        <f>IFERROR(IF(ForbCalc!E985&lt;&gt;"",ForbCalc!E985,""),"")</f>
        <v/>
      </c>
    </row>
    <row r="988" spans="2:8" s="1" customFormat="1" x14ac:dyDescent="0.2">
      <c r="B988" s="174" t="str">
        <f>IFERROR(IF(ForbDraft!B1001&lt;&gt;"",ForbDraft!B1001,""),"")</f>
        <v/>
      </c>
      <c r="C988" s="189" t="str">
        <f>IFERROR(IF(ForbDraft!C1001&lt;&gt;"",ForbDraft!C1001,""),"")</f>
        <v/>
      </c>
      <c r="D988" s="135" t="str">
        <f>IFERROR(IF(ForbDraft!O1001&lt;&gt;"",ForbDraft!O1001,""),"")</f>
        <v/>
      </c>
      <c r="E988" s="190" t="str">
        <f>IFERROR(IF(ForbDraft!I1001&lt;&gt;"",TEXT(ForbDraft!I1001,"#,##0.00"),""),"")</f>
        <v/>
      </c>
      <c r="F988" s="191" t="str">
        <f>IFERROR(IF(ForbDraft!F1001&lt;&gt;"",ForbDraft!F1001,""),"")</f>
        <v/>
      </c>
      <c r="G988" s="135" t="str">
        <f>IFERROR(IF(ForbCalc!D986&lt;&gt;"",ForbCalc!D986,""),"")</f>
        <v/>
      </c>
      <c r="H988" s="192" t="str">
        <f>IFERROR(IF(ForbCalc!E986&lt;&gt;"",ForbCalc!E986,""),"")</f>
        <v/>
      </c>
    </row>
    <row r="989" spans="2:8" s="1" customFormat="1" x14ac:dyDescent="0.2">
      <c r="B989" s="174" t="str">
        <f>IFERROR(IF(ForbDraft!B1002&lt;&gt;"",ForbDraft!B1002,""),"")</f>
        <v/>
      </c>
      <c r="C989" s="189" t="str">
        <f>IFERROR(IF(ForbDraft!C1002&lt;&gt;"",ForbDraft!C1002,""),"")</f>
        <v/>
      </c>
      <c r="D989" s="135" t="str">
        <f>IFERROR(IF(ForbDraft!O1002&lt;&gt;"",ForbDraft!O1002,""),"")</f>
        <v/>
      </c>
      <c r="E989" s="190" t="str">
        <f>IFERROR(IF(ForbDraft!I1002&lt;&gt;"",TEXT(ForbDraft!I1002,"#,##0.00"),""),"")</f>
        <v/>
      </c>
      <c r="F989" s="191" t="str">
        <f>IFERROR(IF(ForbDraft!F1002&lt;&gt;"",ForbDraft!F1002,""),"")</f>
        <v/>
      </c>
      <c r="G989" s="135" t="str">
        <f>IFERROR(IF(ForbCalc!D987&lt;&gt;"",ForbCalc!D987,""),"")</f>
        <v/>
      </c>
      <c r="H989" s="192" t="str">
        <f>IFERROR(IF(ForbCalc!E987&lt;&gt;"",ForbCalc!E987,""),"")</f>
        <v/>
      </c>
    </row>
    <row r="990" spans="2:8" s="1" customFormat="1" x14ac:dyDescent="0.2">
      <c r="B990" s="174" t="str">
        <f>IFERROR(IF(ForbDraft!B1003&lt;&gt;"",ForbDraft!B1003,""),"")</f>
        <v/>
      </c>
      <c r="C990" s="189" t="str">
        <f>IFERROR(IF(ForbDraft!C1003&lt;&gt;"",ForbDraft!C1003,""),"")</f>
        <v/>
      </c>
      <c r="D990" s="135" t="str">
        <f>IFERROR(IF(ForbDraft!O1003&lt;&gt;"",ForbDraft!O1003,""),"")</f>
        <v/>
      </c>
      <c r="E990" s="190" t="str">
        <f>IFERROR(IF(ForbDraft!I1003&lt;&gt;"",TEXT(ForbDraft!I1003,"#,##0.00"),""),"")</f>
        <v/>
      </c>
      <c r="F990" s="191" t="str">
        <f>IFERROR(IF(ForbDraft!F1003&lt;&gt;"",ForbDraft!F1003,""),"")</f>
        <v/>
      </c>
      <c r="G990" s="135" t="str">
        <f>IFERROR(IF(ForbCalc!D988&lt;&gt;"",ForbCalc!D988,""),"")</f>
        <v/>
      </c>
      <c r="H990" s="192" t="str">
        <f>IFERROR(IF(ForbCalc!E988&lt;&gt;"",ForbCalc!E988,""),"")</f>
        <v/>
      </c>
    </row>
    <row r="991" spans="2:8" s="1" customFormat="1" x14ac:dyDescent="0.2">
      <c r="B991" s="174" t="str">
        <f>IFERROR(IF(ForbDraft!B1004&lt;&gt;"",ForbDraft!B1004,""),"")</f>
        <v/>
      </c>
      <c r="C991" s="189" t="str">
        <f>IFERROR(IF(ForbDraft!C1004&lt;&gt;"",ForbDraft!C1004,""),"")</f>
        <v/>
      </c>
      <c r="D991" s="135" t="str">
        <f>IFERROR(IF(ForbDraft!O1004&lt;&gt;"",ForbDraft!O1004,""),"")</f>
        <v/>
      </c>
      <c r="E991" s="190" t="str">
        <f>IFERROR(IF(ForbDraft!I1004&lt;&gt;"",TEXT(ForbDraft!I1004,"#,##0.00"),""),"")</f>
        <v/>
      </c>
      <c r="F991" s="191" t="str">
        <f>IFERROR(IF(ForbDraft!F1004&lt;&gt;"",ForbDraft!F1004,""),"")</f>
        <v/>
      </c>
      <c r="G991" s="135" t="str">
        <f>IFERROR(IF(ForbCalc!D989&lt;&gt;"",ForbCalc!D989,""),"")</f>
        <v/>
      </c>
      <c r="H991" s="192" t="str">
        <f>IFERROR(IF(ForbCalc!E989&lt;&gt;"",ForbCalc!E989,""),"")</f>
        <v/>
      </c>
    </row>
    <row r="992" spans="2:8" s="1" customFormat="1" x14ac:dyDescent="0.2">
      <c r="B992" s="174" t="str">
        <f>IFERROR(IF(ForbDraft!B1005&lt;&gt;"",ForbDraft!B1005,""),"")</f>
        <v/>
      </c>
      <c r="C992" s="189" t="str">
        <f>IFERROR(IF(ForbDraft!C1005&lt;&gt;"",ForbDraft!C1005,""),"")</f>
        <v/>
      </c>
      <c r="D992" s="135" t="str">
        <f>IFERROR(IF(ForbDraft!O1005&lt;&gt;"",ForbDraft!O1005,""),"")</f>
        <v/>
      </c>
      <c r="E992" s="190" t="str">
        <f>IFERROR(IF(ForbDraft!I1005&lt;&gt;"",TEXT(ForbDraft!I1005,"#,##0.00"),""),"")</f>
        <v/>
      </c>
      <c r="F992" s="191" t="str">
        <f>IFERROR(IF(ForbDraft!F1005&lt;&gt;"",ForbDraft!F1005,""),"")</f>
        <v/>
      </c>
      <c r="G992" s="135" t="str">
        <f>IFERROR(IF(ForbCalc!D990&lt;&gt;"",ForbCalc!D990,""),"")</f>
        <v/>
      </c>
      <c r="H992" s="192" t="str">
        <f>IFERROR(IF(ForbCalc!E990&lt;&gt;"",ForbCalc!E990,""),"")</f>
        <v/>
      </c>
    </row>
    <row r="993" spans="2:8" s="1" customFormat="1" x14ac:dyDescent="0.2">
      <c r="B993" s="174" t="str">
        <f>IFERROR(IF(ForbDraft!B1006&lt;&gt;"",ForbDraft!B1006,""),"")</f>
        <v/>
      </c>
      <c r="C993" s="189" t="str">
        <f>IFERROR(IF(ForbDraft!C1006&lt;&gt;"",ForbDraft!C1006,""),"")</f>
        <v/>
      </c>
      <c r="D993" s="135" t="str">
        <f>IFERROR(IF(ForbDraft!O1006&lt;&gt;"",ForbDraft!O1006,""),"")</f>
        <v/>
      </c>
      <c r="E993" s="190" t="str">
        <f>IFERROR(IF(ForbDraft!I1006&lt;&gt;"",TEXT(ForbDraft!I1006,"#,##0.00"),""),"")</f>
        <v/>
      </c>
      <c r="F993" s="191" t="str">
        <f>IFERROR(IF(ForbDraft!F1006&lt;&gt;"",ForbDraft!F1006,""),"")</f>
        <v/>
      </c>
      <c r="G993" s="135" t="str">
        <f>IFERROR(IF(ForbCalc!D991&lt;&gt;"",ForbCalc!D991,""),"")</f>
        <v/>
      </c>
      <c r="H993" s="192" t="str">
        <f>IFERROR(IF(ForbCalc!E991&lt;&gt;"",ForbCalc!E991,""),"")</f>
        <v/>
      </c>
    </row>
    <row r="994" spans="2:8" s="1" customFormat="1" x14ac:dyDescent="0.2">
      <c r="B994" s="174" t="str">
        <f>IFERROR(IF(ForbDraft!B1007&lt;&gt;"",ForbDraft!B1007,""),"")</f>
        <v/>
      </c>
      <c r="C994" s="189" t="str">
        <f>IFERROR(IF(ForbDraft!C1007&lt;&gt;"",ForbDraft!C1007,""),"")</f>
        <v/>
      </c>
      <c r="D994" s="135" t="str">
        <f>IFERROR(IF(ForbDraft!O1007&lt;&gt;"",ForbDraft!O1007,""),"")</f>
        <v/>
      </c>
      <c r="E994" s="190" t="str">
        <f>IFERROR(IF(ForbDraft!I1007&lt;&gt;"",TEXT(ForbDraft!I1007,"#,##0.00"),""),"")</f>
        <v/>
      </c>
      <c r="F994" s="191" t="str">
        <f>IFERROR(IF(ForbDraft!F1007&lt;&gt;"",ForbDraft!F1007,""),"")</f>
        <v/>
      </c>
      <c r="G994" s="135" t="str">
        <f>IFERROR(IF(ForbCalc!D992&lt;&gt;"",ForbCalc!D992,""),"")</f>
        <v/>
      </c>
      <c r="H994" s="192" t="str">
        <f>IFERROR(IF(ForbCalc!E992&lt;&gt;"",ForbCalc!E992,""),"")</f>
        <v/>
      </c>
    </row>
    <row r="995" spans="2:8" s="1" customFormat="1" x14ac:dyDescent="0.2">
      <c r="B995" s="174" t="str">
        <f>IFERROR(IF(ForbDraft!B1008&lt;&gt;"",ForbDraft!B1008,""),"")</f>
        <v/>
      </c>
      <c r="C995" s="189" t="str">
        <f>IFERROR(IF(ForbDraft!C1008&lt;&gt;"",ForbDraft!C1008,""),"")</f>
        <v/>
      </c>
      <c r="D995" s="135" t="str">
        <f>IFERROR(IF(ForbDraft!O1008&lt;&gt;"",ForbDraft!O1008,""),"")</f>
        <v/>
      </c>
      <c r="E995" s="190" t="str">
        <f>IFERROR(IF(ForbDraft!I1008&lt;&gt;"",TEXT(ForbDraft!I1008,"#,##0.00"),""),"")</f>
        <v/>
      </c>
      <c r="F995" s="191" t="str">
        <f>IFERROR(IF(ForbDraft!F1008&lt;&gt;"",ForbDraft!F1008,""),"")</f>
        <v/>
      </c>
      <c r="G995" s="135" t="str">
        <f>IFERROR(IF(ForbCalc!D993&lt;&gt;"",ForbCalc!D993,""),"")</f>
        <v/>
      </c>
      <c r="H995" s="192" t="str">
        <f>IFERROR(IF(ForbCalc!E993&lt;&gt;"",ForbCalc!E993,""),"")</f>
        <v/>
      </c>
    </row>
    <row r="996" spans="2:8" s="1" customFormat="1" x14ac:dyDescent="0.2">
      <c r="B996" s="174" t="str">
        <f>IFERROR(IF(ForbDraft!B1009&lt;&gt;"",ForbDraft!B1009,""),"")</f>
        <v/>
      </c>
      <c r="C996" s="189" t="str">
        <f>IFERROR(IF(ForbDraft!C1009&lt;&gt;"",ForbDraft!C1009,""),"")</f>
        <v/>
      </c>
      <c r="D996" s="135" t="str">
        <f>IFERROR(IF(ForbDraft!O1009&lt;&gt;"",ForbDraft!O1009,""),"")</f>
        <v/>
      </c>
      <c r="E996" s="190" t="str">
        <f>IFERROR(IF(ForbDraft!I1009&lt;&gt;"",TEXT(ForbDraft!I1009,"#,##0.00"),""),"")</f>
        <v/>
      </c>
      <c r="F996" s="191" t="str">
        <f>IFERROR(IF(ForbDraft!F1009&lt;&gt;"",ForbDraft!F1009,""),"")</f>
        <v/>
      </c>
      <c r="G996" s="135" t="str">
        <f>IFERROR(IF(ForbCalc!D994&lt;&gt;"",ForbCalc!D994,""),"")</f>
        <v/>
      </c>
      <c r="H996" s="192" t="str">
        <f>IFERROR(IF(ForbCalc!E994&lt;&gt;"",ForbCalc!E994,""),"")</f>
        <v/>
      </c>
    </row>
    <row r="997" spans="2:8" s="1" customFormat="1" x14ac:dyDescent="0.2">
      <c r="B997" s="174" t="str">
        <f>IFERROR(IF(ForbDraft!B1010&lt;&gt;"",ForbDraft!B1010,""),"")</f>
        <v/>
      </c>
      <c r="C997" s="189" t="str">
        <f>IFERROR(IF(ForbDraft!C1010&lt;&gt;"",ForbDraft!C1010,""),"")</f>
        <v/>
      </c>
      <c r="D997" s="135" t="str">
        <f>IFERROR(IF(ForbDraft!O1010&lt;&gt;"",ForbDraft!O1010,""),"")</f>
        <v/>
      </c>
      <c r="E997" s="190" t="str">
        <f>IFERROR(IF(ForbDraft!I1010&lt;&gt;"",TEXT(ForbDraft!I1010,"#,##0.00"),""),"")</f>
        <v/>
      </c>
      <c r="F997" s="191" t="str">
        <f>IFERROR(IF(ForbDraft!F1010&lt;&gt;"",ForbDraft!F1010,""),"")</f>
        <v/>
      </c>
      <c r="G997" s="135" t="str">
        <f>IFERROR(IF(ForbCalc!D995&lt;&gt;"",ForbCalc!D995,""),"")</f>
        <v/>
      </c>
      <c r="H997" s="192" t="str">
        <f>IFERROR(IF(ForbCalc!E995&lt;&gt;"",ForbCalc!E995,""),"")</f>
        <v/>
      </c>
    </row>
    <row r="998" spans="2:8" s="1" customFormat="1" x14ac:dyDescent="0.2">
      <c r="B998" s="174" t="str">
        <f>IFERROR(IF(ForbDraft!B1011&lt;&gt;"",ForbDraft!B1011,""),"")</f>
        <v/>
      </c>
      <c r="C998" s="189" t="str">
        <f>IFERROR(IF(ForbDraft!C1011&lt;&gt;"",ForbDraft!C1011,""),"")</f>
        <v/>
      </c>
      <c r="D998" s="135" t="str">
        <f>IFERROR(IF(ForbDraft!O1011&lt;&gt;"",ForbDraft!O1011,""),"")</f>
        <v/>
      </c>
      <c r="E998" s="190" t="str">
        <f>IFERROR(IF(ForbDraft!I1011&lt;&gt;"",TEXT(ForbDraft!I1011,"#,##0.00"),""),"")</f>
        <v/>
      </c>
      <c r="F998" s="191" t="str">
        <f>IFERROR(IF(ForbDraft!F1011&lt;&gt;"",ForbDraft!F1011,""),"")</f>
        <v/>
      </c>
      <c r="G998" s="135" t="str">
        <f>IFERROR(IF(ForbCalc!D996&lt;&gt;"",ForbCalc!D996,""),"")</f>
        <v/>
      </c>
      <c r="H998" s="192" t="str">
        <f>IFERROR(IF(ForbCalc!E996&lt;&gt;"",ForbCalc!E996,""),"")</f>
        <v/>
      </c>
    </row>
    <row r="999" spans="2:8" s="1" customFormat="1" x14ac:dyDescent="0.2">
      <c r="B999" s="174" t="str">
        <f>IFERROR(IF(ForbDraft!B1012&lt;&gt;"",ForbDraft!B1012,""),"")</f>
        <v/>
      </c>
      <c r="C999" s="189" t="str">
        <f>IFERROR(IF(ForbDraft!C1012&lt;&gt;"",ForbDraft!C1012,""),"")</f>
        <v/>
      </c>
      <c r="D999" s="135" t="str">
        <f>IFERROR(IF(ForbDraft!O1012&lt;&gt;"",ForbDraft!O1012,""),"")</f>
        <v/>
      </c>
      <c r="E999" s="190" t="str">
        <f>IFERROR(IF(ForbDraft!I1012&lt;&gt;"",TEXT(ForbDraft!I1012,"#,##0.00"),""),"")</f>
        <v/>
      </c>
      <c r="F999" s="191" t="str">
        <f>IFERROR(IF(ForbDraft!F1012&lt;&gt;"",ForbDraft!F1012,""),"")</f>
        <v/>
      </c>
      <c r="G999" s="135" t="str">
        <f>IFERROR(IF(ForbCalc!D997&lt;&gt;"",ForbCalc!D997,""),"")</f>
        <v/>
      </c>
      <c r="H999" s="192" t="str">
        <f>IFERROR(IF(ForbCalc!E997&lt;&gt;"",ForbCalc!E997,""),"")</f>
        <v/>
      </c>
    </row>
    <row r="1000" spans="2:8" s="1" customFormat="1" x14ac:dyDescent="0.2">
      <c r="B1000" s="174" t="str">
        <f>IFERROR(IF(ForbDraft!B1013&lt;&gt;"",ForbDraft!B1013,""),"")</f>
        <v/>
      </c>
      <c r="C1000" s="189" t="str">
        <f>IFERROR(IF(ForbDraft!C1013&lt;&gt;"",ForbDraft!C1013,""),"")</f>
        <v/>
      </c>
      <c r="D1000" s="135" t="str">
        <f>IFERROR(IF(ForbDraft!O1013&lt;&gt;"",ForbDraft!O1013,""),"")</f>
        <v/>
      </c>
      <c r="E1000" s="190" t="str">
        <f>IFERROR(IF(ForbDraft!I1013&lt;&gt;"",TEXT(ForbDraft!I1013,"#,##0.00"),""),"")</f>
        <v/>
      </c>
      <c r="F1000" s="191" t="str">
        <f>IFERROR(IF(ForbDraft!F1013&lt;&gt;"",ForbDraft!F1013,""),"")</f>
        <v/>
      </c>
      <c r="G1000" s="135" t="str">
        <f>IFERROR(IF(ForbCalc!D998&lt;&gt;"",ForbCalc!D998,""),"")</f>
        <v/>
      </c>
      <c r="H1000" s="192" t="str">
        <f>IFERROR(IF(ForbCalc!E998&lt;&gt;"",ForbCalc!E998,""),"")</f>
        <v/>
      </c>
    </row>
    <row r="1001" spans="2:8" s="1" customFormat="1" x14ac:dyDescent="0.2">
      <c r="B1001" s="160"/>
      <c r="C1001" s="193"/>
      <c r="D1001" s="193"/>
      <c r="E1001" s="194"/>
      <c r="F1001" s="195"/>
      <c r="G1001" s="193"/>
      <c r="H1001" s="196"/>
    </row>
    <row r="1002" spans="2:8" s="1" customFormat="1" x14ac:dyDescent="0.2">
      <c r="B1002" s="160"/>
      <c r="C1002" s="193"/>
      <c r="D1002" s="193"/>
      <c r="E1002" s="194"/>
      <c r="F1002" s="195"/>
      <c r="G1002" s="193"/>
      <c r="H1002" s="196"/>
    </row>
    <row r="1003" spans="2:8" s="1" customFormat="1" x14ac:dyDescent="0.2">
      <c r="B1003" s="160"/>
      <c r="C1003" s="193"/>
      <c r="D1003" s="193"/>
      <c r="E1003" s="194"/>
      <c r="F1003" s="195"/>
      <c r="G1003" s="193"/>
      <c r="H1003" s="196"/>
    </row>
    <row r="1004" spans="2:8" s="1" customFormat="1" x14ac:dyDescent="0.2">
      <c r="B1004" s="160"/>
      <c r="C1004" s="193"/>
      <c r="D1004" s="193"/>
      <c r="E1004" s="194"/>
      <c r="F1004" s="195"/>
      <c r="G1004" s="193"/>
      <c r="H1004" s="196"/>
    </row>
    <row r="1005" spans="2:8" s="1" customFormat="1" x14ac:dyDescent="0.2">
      <c r="B1005" s="160"/>
      <c r="C1005" s="193"/>
      <c r="D1005" s="193"/>
      <c r="E1005" s="194"/>
      <c r="F1005" s="195"/>
      <c r="G1005" s="193"/>
      <c r="H1005" s="196"/>
    </row>
    <row r="1006" spans="2:8" s="1" customFormat="1" x14ac:dyDescent="0.2">
      <c r="B1006" s="160"/>
      <c r="C1006" s="193"/>
      <c r="D1006" s="193"/>
      <c r="E1006" s="194"/>
      <c r="F1006" s="195"/>
      <c r="G1006" s="193"/>
      <c r="H1006" s="196"/>
    </row>
    <row r="1007" spans="2:8" s="1" customFormat="1" x14ac:dyDescent="0.2">
      <c r="B1007" s="160"/>
      <c r="C1007" s="193"/>
      <c r="D1007" s="193"/>
      <c r="E1007" s="194"/>
      <c r="F1007" s="195"/>
      <c r="G1007" s="193"/>
      <c r="H1007" s="196"/>
    </row>
    <row r="1008" spans="2:8" s="1" customFormat="1" x14ac:dyDescent="0.2">
      <c r="B1008" s="160"/>
      <c r="C1008" s="193"/>
      <c r="D1008" s="193"/>
      <c r="E1008" s="194"/>
      <c r="F1008" s="195"/>
      <c r="G1008" s="193"/>
      <c r="H1008" s="196"/>
    </row>
    <row r="1009" spans="2:8" s="1" customFormat="1" x14ac:dyDescent="0.2">
      <c r="B1009" s="160"/>
      <c r="C1009" s="193"/>
      <c r="D1009" s="193"/>
      <c r="E1009" s="194"/>
      <c r="F1009" s="195"/>
      <c r="G1009" s="193"/>
      <c r="H1009" s="196"/>
    </row>
    <row r="1010" spans="2:8" s="1" customFormat="1" x14ac:dyDescent="0.2">
      <c r="B1010" s="160"/>
      <c r="C1010" s="193"/>
      <c r="D1010" s="193"/>
      <c r="E1010" s="194"/>
      <c r="F1010" s="195"/>
      <c r="G1010" s="193"/>
      <c r="H1010" s="196"/>
    </row>
    <row r="1011" spans="2:8" s="1" customFormat="1" x14ac:dyDescent="0.2">
      <c r="B1011" s="160"/>
      <c r="C1011" s="193"/>
      <c r="D1011" s="193"/>
      <c r="E1011" s="194"/>
      <c r="F1011" s="195"/>
      <c r="G1011" s="193"/>
      <c r="H1011" s="196"/>
    </row>
    <row r="1012" spans="2:8" s="1" customFormat="1" x14ac:dyDescent="0.2">
      <c r="B1012" s="160"/>
      <c r="C1012" s="193"/>
      <c r="D1012" s="193"/>
      <c r="E1012" s="194"/>
      <c r="F1012" s="195"/>
      <c r="G1012" s="193"/>
      <c r="H1012" s="196"/>
    </row>
    <row r="1013" spans="2:8" s="1" customFormat="1" x14ac:dyDescent="0.2">
      <c r="B1013" s="160"/>
      <c r="C1013" s="193"/>
      <c r="D1013" s="193"/>
      <c r="E1013" s="194"/>
      <c r="F1013" s="195"/>
      <c r="G1013" s="193"/>
      <c r="H1013" s="196"/>
    </row>
    <row r="1014" spans="2:8" s="1" customFormat="1" x14ac:dyDescent="0.2">
      <c r="B1014" s="160"/>
      <c r="C1014" s="193"/>
      <c r="D1014" s="193"/>
      <c r="E1014" s="194"/>
      <c r="F1014" s="195"/>
      <c r="G1014" s="193"/>
      <c r="H1014" s="196"/>
    </row>
    <row r="1015" spans="2:8" s="1" customFormat="1" x14ac:dyDescent="0.2">
      <c r="B1015" s="160"/>
      <c r="C1015" s="193"/>
      <c r="D1015" s="193"/>
      <c r="E1015" s="194"/>
      <c r="F1015" s="195"/>
      <c r="G1015" s="193"/>
      <c r="H1015" s="196"/>
    </row>
    <row r="1016" spans="2:8" s="1" customFormat="1" x14ac:dyDescent="0.2">
      <c r="B1016" s="160"/>
      <c r="C1016" s="193"/>
      <c r="D1016" s="193"/>
      <c r="E1016" s="194"/>
      <c r="F1016" s="195"/>
      <c r="G1016" s="193"/>
      <c r="H1016" s="196"/>
    </row>
    <row r="1017" spans="2:8" s="1" customFormat="1" x14ac:dyDescent="0.2">
      <c r="B1017" s="160"/>
      <c r="C1017" s="193"/>
      <c r="D1017" s="193"/>
      <c r="E1017" s="194"/>
      <c r="F1017" s="195"/>
      <c r="G1017" s="193"/>
      <c r="H1017" s="196"/>
    </row>
    <row r="1018" spans="2:8" s="1" customFormat="1" x14ac:dyDescent="0.2">
      <c r="B1018" s="160"/>
      <c r="C1018" s="193"/>
      <c r="D1018" s="193"/>
      <c r="E1018" s="194"/>
      <c r="F1018" s="195"/>
      <c r="G1018" s="193"/>
      <c r="H1018" s="196"/>
    </row>
    <row r="1019" spans="2:8" s="1" customFormat="1" x14ac:dyDescent="0.2">
      <c r="B1019" s="160"/>
      <c r="C1019" s="193"/>
      <c r="D1019" s="193"/>
      <c r="E1019" s="194"/>
      <c r="F1019" s="195"/>
      <c r="G1019" s="193"/>
      <c r="H1019" s="196"/>
    </row>
    <row r="1020" spans="2:8" s="1" customFormat="1" x14ac:dyDescent="0.2">
      <c r="B1020" s="160"/>
      <c r="C1020" s="193"/>
      <c r="D1020" s="193"/>
      <c r="E1020" s="194"/>
      <c r="F1020" s="195"/>
      <c r="G1020" s="193"/>
      <c r="H1020" s="196"/>
    </row>
    <row r="1021" spans="2:8" s="1" customFormat="1" x14ac:dyDescent="0.2">
      <c r="B1021" s="160"/>
      <c r="C1021" s="193"/>
      <c r="D1021" s="193"/>
      <c r="E1021" s="194"/>
      <c r="F1021" s="195"/>
      <c r="G1021" s="193"/>
      <c r="H1021" s="196"/>
    </row>
    <row r="1022" spans="2:8" s="1" customFormat="1" x14ac:dyDescent="0.2">
      <c r="B1022" s="160"/>
      <c r="C1022" s="193"/>
      <c r="D1022" s="193"/>
      <c r="E1022" s="194"/>
      <c r="F1022" s="195"/>
      <c r="G1022" s="193"/>
      <c r="H1022" s="196"/>
    </row>
    <row r="1023" spans="2:8" s="1" customFormat="1" x14ac:dyDescent="0.2">
      <c r="B1023" s="160"/>
      <c r="C1023" s="193"/>
      <c r="D1023" s="193"/>
      <c r="E1023" s="194"/>
      <c r="F1023" s="195"/>
      <c r="G1023" s="193"/>
      <c r="H1023" s="196"/>
    </row>
    <row r="1024" spans="2:8" s="1" customFormat="1" x14ac:dyDescent="0.2">
      <c r="B1024" s="160"/>
      <c r="C1024" s="193"/>
      <c r="D1024" s="193"/>
      <c r="E1024" s="194"/>
      <c r="F1024" s="195"/>
      <c r="G1024" s="193"/>
      <c r="H1024" s="196"/>
    </row>
    <row r="1025" spans="2:8" s="1" customFormat="1" x14ac:dyDescent="0.2">
      <c r="B1025" s="160"/>
      <c r="C1025" s="193"/>
      <c r="D1025" s="193"/>
      <c r="E1025" s="194"/>
      <c r="F1025" s="195"/>
      <c r="G1025" s="193"/>
      <c r="H1025" s="196"/>
    </row>
    <row r="1026" spans="2:8" s="1" customFormat="1" x14ac:dyDescent="0.2">
      <c r="B1026" s="160"/>
      <c r="C1026" s="193"/>
      <c r="D1026" s="193"/>
      <c r="E1026" s="194"/>
      <c r="F1026" s="195"/>
      <c r="G1026" s="193"/>
      <c r="H1026" s="196"/>
    </row>
    <row r="1027" spans="2:8" s="1" customFormat="1" x14ac:dyDescent="0.2">
      <c r="B1027" s="160"/>
      <c r="C1027" s="193"/>
      <c r="D1027" s="193"/>
      <c r="E1027" s="194"/>
      <c r="F1027" s="195"/>
      <c r="G1027" s="193"/>
      <c r="H1027" s="196"/>
    </row>
    <row r="1028" spans="2:8" s="1" customFormat="1" x14ac:dyDescent="0.2">
      <c r="B1028" s="160"/>
      <c r="C1028" s="193"/>
      <c r="D1028" s="193"/>
      <c r="E1028" s="194"/>
      <c r="F1028" s="195"/>
      <c r="G1028" s="193"/>
      <c r="H1028" s="196"/>
    </row>
    <row r="1029" spans="2:8" s="1" customFormat="1" x14ac:dyDescent="0.2">
      <c r="B1029" s="160"/>
      <c r="C1029" s="193"/>
      <c r="D1029" s="193"/>
      <c r="E1029" s="194"/>
      <c r="F1029" s="195"/>
      <c r="G1029" s="193"/>
      <c r="H1029" s="196"/>
    </row>
    <row r="1030" spans="2:8" s="1" customFormat="1" x14ac:dyDescent="0.2">
      <c r="B1030" s="160"/>
      <c r="C1030" s="193"/>
      <c r="D1030" s="193"/>
      <c r="E1030" s="194"/>
      <c r="F1030" s="195"/>
      <c r="G1030" s="193"/>
      <c r="H1030" s="196"/>
    </row>
    <row r="1031" spans="2:8" s="1" customFormat="1" x14ac:dyDescent="0.2">
      <c r="B1031" s="160"/>
      <c r="C1031" s="193"/>
      <c r="D1031" s="193"/>
      <c r="E1031" s="194"/>
      <c r="F1031" s="195"/>
      <c r="G1031" s="193"/>
      <c r="H1031" s="196"/>
    </row>
    <row r="1032" spans="2:8" s="1" customFormat="1" x14ac:dyDescent="0.2">
      <c r="B1032" s="160"/>
      <c r="C1032" s="193"/>
      <c r="D1032" s="193"/>
      <c r="E1032" s="194"/>
      <c r="F1032" s="195"/>
      <c r="G1032" s="193"/>
      <c r="H1032" s="196"/>
    </row>
    <row r="1033" spans="2:8" s="1" customFormat="1" x14ac:dyDescent="0.2">
      <c r="B1033" s="160"/>
      <c r="C1033" s="193"/>
      <c r="D1033" s="193"/>
      <c r="E1033" s="194"/>
      <c r="F1033" s="195"/>
      <c r="G1033" s="193"/>
      <c r="H1033" s="196"/>
    </row>
    <row r="1034" spans="2:8" s="1" customFormat="1" x14ac:dyDescent="0.2">
      <c r="B1034" s="160"/>
      <c r="C1034" s="193"/>
      <c r="D1034" s="193"/>
      <c r="E1034" s="194"/>
      <c r="F1034" s="195"/>
      <c r="G1034" s="193"/>
      <c r="H1034" s="196"/>
    </row>
    <row r="1035" spans="2:8" s="1" customFormat="1" x14ac:dyDescent="0.2">
      <c r="B1035" s="160"/>
      <c r="C1035" s="193"/>
      <c r="D1035" s="193"/>
      <c r="E1035" s="194"/>
      <c r="F1035" s="195"/>
      <c r="G1035" s="193"/>
      <c r="H1035" s="196"/>
    </row>
    <row r="1036" spans="2:8" s="1" customFormat="1" x14ac:dyDescent="0.2">
      <c r="B1036" s="160"/>
      <c r="C1036" s="193"/>
      <c r="D1036" s="193"/>
      <c r="E1036" s="194"/>
      <c r="F1036" s="195"/>
      <c r="G1036" s="193"/>
      <c r="H1036" s="196"/>
    </row>
    <row r="1037" spans="2:8" s="1" customFormat="1" x14ac:dyDescent="0.2">
      <c r="B1037" s="160"/>
      <c r="C1037" s="193"/>
      <c r="D1037" s="193"/>
      <c r="E1037" s="194"/>
      <c r="F1037" s="195"/>
      <c r="G1037" s="193"/>
      <c r="H1037" s="196"/>
    </row>
    <row r="1038" spans="2:8" s="1" customFormat="1" x14ac:dyDescent="0.2">
      <c r="B1038" s="160"/>
      <c r="C1038" s="193"/>
      <c r="D1038" s="193"/>
      <c r="E1038" s="194"/>
      <c r="F1038" s="195"/>
      <c r="G1038" s="193"/>
      <c r="H1038" s="196"/>
    </row>
    <row r="1039" spans="2:8" s="1" customFormat="1" x14ac:dyDescent="0.2">
      <c r="B1039" s="160"/>
      <c r="C1039" s="193"/>
      <c r="D1039" s="193"/>
      <c r="E1039" s="194"/>
      <c r="F1039" s="195"/>
      <c r="G1039" s="193"/>
      <c r="H1039" s="196"/>
    </row>
    <row r="1040" spans="2:8" s="1" customFormat="1" x14ac:dyDescent="0.2">
      <c r="B1040" s="160"/>
      <c r="C1040" s="193"/>
      <c r="D1040" s="193"/>
      <c r="E1040" s="194"/>
      <c r="F1040" s="195"/>
      <c r="G1040" s="193"/>
      <c r="H1040" s="196"/>
    </row>
    <row r="1041" spans="2:8" s="1" customFormat="1" x14ac:dyDescent="0.2">
      <c r="B1041" s="160"/>
      <c r="C1041" s="193"/>
      <c r="D1041" s="193"/>
      <c r="E1041" s="194"/>
      <c r="F1041" s="195"/>
      <c r="G1041" s="193"/>
      <c r="H1041" s="196"/>
    </row>
    <row r="1042" spans="2:8" s="1" customFormat="1" x14ac:dyDescent="0.2">
      <c r="B1042" s="160"/>
      <c r="C1042" s="193"/>
      <c r="D1042" s="193"/>
      <c r="E1042" s="194"/>
      <c r="F1042" s="195"/>
      <c r="G1042" s="193"/>
      <c r="H1042" s="196"/>
    </row>
    <row r="1043" spans="2:8" s="1" customFormat="1" x14ac:dyDescent="0.2">
      <c r="B1043" s="160"/>
      <c r="C1043" s="193"/>
      <c r="D1043" s="193"/>
      <c r="E1043" s="194"/>
      <c r="F1043" s="195"/>
      <c r="G1043" s="193"/>
      <c r="H1043" s="196"/>
    </row>
    <row r="1044" spans="2:8" s="1" customFormat="1" x14ac:dyDescent="0.2">
      <c r="B1044" s="160"/>
      <c r="C1044" s="193"/>
      <c r="D1044" s="193"/>
      <c r="E1044" s="194"/>
      <c r="F1044" s="195"/>
      <c r="G1044" s="193"/>
      <c r="H1044" s="196"/>
    </row>
    <row r="1045" spans="2:8" s="1" customFormat="1" x14ac:dyDescent="0.2">
      <c r="B1045" s="160"/>
      <c r="C1045" s="193"/>
      <c r="D1045" s="193"/>
      <c r="E1045" s="194"/>
      <c r="F1045" s="195"/>
      <c r="G1045" s="193"/>
      <c r="H1045" s="196"/>
    </row>
    <row r="1046" spans="2:8" s="1" customFormat="1" x14ac:dyDescent="0.2">
      <c r="B1046" s="160"/>
      <c r="C1046" s="193"/>
      <c r="D1046" s="193"/>
      <c r="E1046" s="194"/>
      <c r="F1046" s="195"/>
      <c r="G1046" s="193"/>
      <c r="H1046" s="196"/>
    </row>
    <row r="1047" spans="2:8" s="1" customFormat="1" x14ac:dyDescent="0.2">
      <c r="B1047" s="160"/>
      <c r="C1047" s="193"/>
      <c r="D1047" s="193"/>
      <c r="E1047" s="194"/>
      <c r="F1047" s="195"/>
      <c r="G1047" s="193"/>
      <c r="H1047" s="196"/>
    </row>
    <row r="1048" spans="2:8" s="1" customFormat="1" x14ac:dyDescent="0.2">
      <c r="B1048" s="160"/>
      <c r="C1048" s="193"/>
      <c r="D1048" s="193"/>
      <c r="E1048" s="194"/>
      <c r="F1048" s="195"/>
      <c r="G1048" s="193"/>
      <c r="H1048" s="196"/>
    </row>
    <row r="1049" spans="2:8" s="1" customFormat="1" x14ac:dyDescent="0.2">
      <c r="B1049" s="160"/>
      <c r="C1049" s="193"/>
      <c r="D1049" s="193"/>
      <c r="E1049" s="194"/>
      <c r="F1049" s="195"/>
      <c r="G1049" s="193"/>
      <c r="H1049" s="196"/>
    </row>
    <row r="1050" spans="2:8" s="1" customFormat="1" x14ac:dyDescent="0.2">
      <c r="B1050" s="160"/>
      <c r="C1050" s="193"/>
      <c r="D1050" s="193"/>
      <c r="E1050" s="194"/>
      <c r="F1050" s="195"/>
      <c r="G1050" s="193"/>
      <c r="H1050" s="196"/>
    </row>
    <row r="1051" spans="2:8" s="1" customFormat="1" x14ac:dyDescent="0.2">
      <c r="B1051" s="160"/>
      <c r="C1051" s="193"/>
      <c r="D1051" s="193"/>
      <c r="E1051" s="194"/>
      <c r="F1051" s="195"/>
      <c r="G1051" s="193"/>
      <c r="H1051" s="196"/>
    </row>
    <row r="1052" spans="2:8" s="1" customFormat="1" x14ac:dyDescent="0.2">
      <c r="B1052" s="160"/>
      <c r="C1052" s="193"/>
      <c r="D1052" s="193"/>
      <c r="E1052" s="194"/>
      <c r="F1052" s="195"/>
      <c r="G1052" s="193"/>
      <c r="H1052" s="196"/>
    </row>
    <row r="1053" spans="2:8" s="1" customFormat="1" x14ac:dyDescent="0.2">
      <c r="B1053" s="160"/>
      <c r="C1053" s="193"/>
      <c r="D1053" s="193"/>
      <c r="E1053" s="194"/>
      <c r="F1053" s="195"/>
      <c r="G1053" s="193"/>
      <c r="H1053" s="196"/>
    </row>
    <row r="1054" spans="2:8" s="1" customFormat="1" x14ac:dyDescent="0.2">
      <c r="B1054" s="160"/>
      <c r="C1054" s="193"/>
      <c r="D1054" s="193"/>
      <c r="E1054" s="194"/>
      <c r="F1054" s="195"/>
      <c r="G1054" s="193"/>
      <c r="H1054" s="196"/>
    </row>
    <row r="1055" spans="2:8" s="1" customFormat="1" x14ac:dyDescent="0.2">
      <c r="B1055" s="160"/>
      <c r="C1055" s="193"/>
      <c r="D1055" s="193"/>
      <c r="E1055" s="194"/>
      <c r="F1055" s="195"/>
      <c r="G1055" s="193"/>
      <c r="H1055" s="196"/>
    </row>
    <row r="1056" spans="2:8" s="1" customFormat="1" x14ac:dyDescent="0.2">
      <c r="B1056" s="160"/>
      <c r="C1056" s="193"/>
      <c r="D1056" s="193"/>
      <c r="E1056" s="194"/>
      <c r="F1056" s="195"/>
      <c r="G1056" s="193"/>
      <c r="H1056" s="196"/>
    </row>
    <row r="1057" spans="2:8" s="1" customFormat="1" x14ac:dyDescent="0.2">
      <c r="B1057" s="160"/>
      <c r="C1057" s="193"/>
      <c r="D1057" s="193"/>
      <c r="E1057" s="194"/>
      <c r="F1057" s="195"/>
      <c r="G1057" s="193"/>
      <c r="H1057" s="196"/>
    </row>
    <row r="1058" spans="2:8" s="1" customFormat="1" x14ac:dyDescent="0.2">
      <c r="B1058" s="160"/>
      <c r="C1058" s="193"/>
      <c r="D1058" s="193"/>
      <c r="E1058" s="194"/>
      <c r="F1058" s="195"/>
      <c r="G1058" s="193"/>
      <c r="H1058" s="196"/>
    </row>
    <row r="1059" spans="2:8" s="1" customFormat="1" x14ac:dyDescent="0.2">
      <c r="B1059" s="160"/>
      <c r="C1059" s="193"/>
      <c r="D1059" s="193"/>
      <c r="E1059" s="194"/>
      <c r="F1059" s="195"/>
      <c r="G1059" s="193"/>
      <c r="H1059" s="196"/>
    </row>
    <row r="1060" spans="2:8" s="1" customFormat="1" x14ac:dyDescent="0.2">
      <c r="B1060" s="160"/>
      <c r="C1060" s="193"/>
      <c r="D1060" s="193"/>
      <c r="E1060" s="194"/>
      <c r="F1060" s="195"/>
      <c r="G1060" s="193"/>
      <c r="H1060" s="196"/>
    </row>
    <row r="1061" spans="2:8" s="1" customFormat="1" x14ac:dyDescent="0.2">
      <c r="B1061" s="160"/>
      <c r="C1061" s="193"/>
      <c r="D1061" s="193"/>
      <c r="E1061" s="194"/>
      <c r="F1061" s="195"/>
      <c r="G1061" s="193"/>
      <c r="H1061" s="196"/>
    </row>
    <row r="1062" spans="2:8" s="1" customFormat="1" x14ac:dyDescent="0.2">
      <c r="B1062" s="160"/>
      <c r="C1062" s="193"/>
      <c r="D1062" s="193"/>
      <c r="E1062" s="194"/>
      <c r="F1062" s="195"/>
      <c r="G1062" s="193"/>
      <c r="H1062" s="196"/>
    </row>
    <row r="1063" spans="2:8" s="1" customFormat="1" x14ac:dyDescent="0.2">
      <c r="B1063" s="160"/>
      <c r="C1063" s="193"/>
      <c r="D1063" s="193"/>
      <c r="E1063" s="194"/>
      <c r="F1063" s="195"/>
      <c r="G1063" s="193"/>
      <c r="H1063" s="196"/>
    </row>
    <row r="1064" spans="2:8" s="1" customFormat="1" x14ac:dyDescent="0.2">
      <c r="B1064" s="160"/>
      <c r="C1064" s="193"/>
      <c r="D1064" s="193"/>
      <c r="E1064" s="194"/>
      <c r="F1064" s="195"/>
      <c r="G1064" s="193"/>
      <c r="H1064" s="196"/>
    </row>
    <row r="1065" spans="2:8" s="1" customFormat="1" x14ac:dyDescent="0.2">
      <c r="B1065" s="160"/>
      <c r="C1065" s="193"/>
      <c r="D1065" s="193"/>
      <c r="E1065" s="194"/>
      <c r="F1065" s="195"/>
      <c r="G1065" s="193"/>
      <c r="H1065" s="196"/>
    </row>
    <row r="1066" spans="2:8" s="1" customFormat="1" x14ac:dyDescent="0.2">
      <c r="B1066" s="160"/>
      <c r="C1066" s="193"/>
      <c r="D1066" s="193"/>
      <c r="E1066" s="194"/>
      <c r="F1066" s="195"/>
      <c r="G1066" s="193"/>
      <c r="H1066" s="196"/>
    </row>
    <row r="1067" spans="2:8" s="1" customFormat="1" x14ac:dyDescent="0.2">
      <c r="B1067" s="160"/>
      <c r="C1067" s="193"/>
      <c r="D1067" s="193"/>
      <c r="E1067" s="194"/>
      <c r="F1067" s="195"/>
      <c r="G1067" s="193"/>
      <c r="H1067" s="196"/>
    </row>
    <row r="1068" spans="2:8" s="1" customFormat="1" x14ac:dyDescent="0.2">
      <c r="B1068" s="160"/>
      <c r="C1068" s="193"/>
      <c r="D1068" s="193"/>
      <c r="E1068" s="194"/>
      <c r="F1068" s="195"/>
      <c r="G1068" s="193"/>
      <c r="H1068" s="196"/>
    </row>
    <row r="1069" spans="2:8" s="1" customFormat="1" x14ac:dyDescent="0.2">
      <c r="B1069" s="160"/>
      <c r="C1069" s="193"/>
      <c r="D1069" s="193"/>
      <c r="E1069" s="194"/>
      <c r="F1069" s="195"/>
      <c r="G1069" s="193"/>
      <c r="H1069" s="196"/>
    </row>
    <row r="1070" spans="2:8" s="1" customFormat="1" x14ac:dyDescent="0.2">
      <c r="B1070" s="160"/>
      <c r="C1070" s="193"/>
      <c r="D1070" s="193"/>
      <c r="E1070" s="194"/>
      <c r="F1070" s="195"/>
      <c r="G1070" s="193"/>
      <c r="H1070" s="196"/>
    </row>
    <row r="1071" spans="2:8" s="1" customFormat="1" x14ac:dyDescent="0.2">
      <c r="B1071" s="160"/>
      <c r="C1071" s="193"/>
      <c r="D1071" s="193"/>
      <c r="E1071" s="194"/>
      <c r="F1071" s="195"/>
      <c r="G1071" s="193"/>
      <c r="H1071" s="196"/>
    </row>
    <row r="1072" spans="2:8" s="1" customFormat="1" x14ac:dyDescent="0.2">
      <c r="B1072" s="160"/>
      <c r="C1072" s="193"/>
      <c r="D1072" s="193"/>
      <c r="E1072" s="194"/>
      <c r="F1072" s="195"/>
      <c r="G1072" s="193"/>
      <c r="H1072" s="196"/>
    </row>
    <row r="1073" spans="2:8" s="1" customFormat="1" x14ac:dyDescent="0.2">
      <c r="B1073" s="160"/>
      <c r="C1073" s="193"/>
      <c r="D1073" s="193"/>
      <c r="E1073" s="194"/>
      <c r="F1073" s="195"/>
      <c r="G1073" s="193"/>
      <c r="H1073" s="196"/>
    </row>
    <row r="1074" spans="2:8" s="1" customFormat="1" x14ac:dyDescent="0.2">
      <c r="B1074" s="160"/>
      <c r="C1074" s="193"/>
      <c r="D1074" s="193"/>
      <c r="E1074" s="194"/>
      <c r="F1074" s="195"/>
      <c r="G1074" s="193"/>
      <c r="H1074" s="196"/>
    </row>
    <row r="1075" spans="2:8" s="1" customFormat="1" x14ac:dyDescent="0.2">
      <c r="B1075" s="160"/>
      <c r="C1075" s="193"/>
      <c r="D1075" s="193"/>
      <c r="E1075" s="194"/>
      <c r="F1075" s="195"/>
      <c r="G1075" s="193"/>
      <c r="H1075" s="196"/>
    </row>
    <row r="1076" spans="2:8" s="1" customFormat="1" x14ac:dyDescent="0.2">
      <c r="B1076" s="160"/>
      <c r="C1076" s="193"/>
      <c r="D1076" s="193"/>
      <c r="E1076" s="194"/>
      <c r="F1076" s="195"/>
      <c r="G1076" s="193"/>
      <c r="H1076" s="196"/>
    </row>
    <row r="1077" spans="2:8" s="1" customFormat="1" x14ac:dyDescent="0.2">
      <c r="B1077" s="160"/>
      <c r="C1077" s="193"/>
      <c r="D1077" s="193"/>
      <c r="E1077" s="194"/>
      <c r="F1077" s="195"/>
      <c r="G1077" s="193"/>
      <c r="H1077" s="196"/>
    </row>
    <row r="1078" spans="2:8" s="1" customFormat="1" x14ac:dyDescent="0.2">
      <c r="B1078" s="160"/>
      <c r="C1078" s="193"/>
      <c r="D1078" s="193"/>
      <c r="E1078" s="194"/>
      <c r="F1078" s="195"/>
      <c r="G1078" s="193"/>
      <c r="H1078" s="196"/>
    </row>
    <row r="1079" spans="2:8" s="1" customFormat="1" x14ac:dyDescent="0.2">
      <c r="B1079" s="160"/>
      <c r="C1079" s="193"/>
      <c r="D1079" s="193"/>
      <c r="E1079" s="194"/>
      <c r="F1079" s="195"/>
      <c r="G1079" s="193"/>
      <c r="H1079" s="196"/>
    </row>
    <row r="1080" spans="2:8" s="1" customFormat="1" x14ac:dyDescent="0.2">
      <c r="B1080" s="160"/>
      <c r="C1080" s="193"/>
      <c r="D1080" s="193"/>
      <c r="E1080" s="194"/>
      <c r="F1080" s="195"/>
      <c r="G1080" s="193"/>
      <c r="H1080" s="196"/>
    </row>
    <row r="1081" spans="2:8" s="1" customFormat="1" x14ac:dyDescent="0.2">
      <c r="B1081" s="160"/>
      <c r="C1081" s="193"/>
      <c r="D1081" s="193"/>
      <c r="E1081" s="194"/>
      <c r="F1081" s="195"/>
      <c r="G1081" s="193"/>
      <c r="H1081" s="196"/>
    </row>
    <row r="1082" spans="2:8" s="1" customFormat="1" x14ac:dyDescent="0.2">
      <c r="B1082" s="160"/>
      <c r="C1082" s="193"/>
      <c r="D1082" s="193"/>
      <c r="E1082" s="194"/>
      <c r="F1082" s="195"/>
      <c r="G1082" s="193"/>
      <c r="H1082" s="196"/>
    </row>
    <row r="1083" spans="2:8" s="1" customFormat="1" x14ac:dyDescent="0.2">
      <c r="B1083" s="160"/>
      <c r="C1083" s="193"/>
      <c r="D1083" s="193"/>
      <c r="E1083" s="194"/>
      <c r="F1083" s="195"/>
      <c r="G1083" s="193"/>
      <c r="H1083" s="196"/>
    </row>
    <row r="1084" spans="2:8" s="1" customFormat="1" x14ac:dyDescent="0.2">
      <c r="B1084" s="160"/>
      <c r="C1084" s="193"/>
      <c r="D1084" s="193"/>
      <c r="E1084" s="194"/>
      <c r="F1084" s="195"/>
      <c r="G1084" s="193"/>
      <c r="H1084" s="196"/>
    </row>
    <row r="1085" spans="2:8" s="1" customFormat="1" x14ac:dyDescent="0.2">
      <c r="B1085" s="160"/>
      <c r="C1085" s="193"/>
      <c r="D1085" s="193"/>
      <c r="E1085" s="194"/>
      <c r="F1085" s="195"/>
      <c r="G1085" s="193"/>
      <c r="H1085" s="196"/>
    </row>
    <row r="1086" spans="2:8" s="1" customFormat="1" x14ac:dyDescent="0.2">
      <c r="B1086" s="160"/>
      <c r="C1086" s="193"/>
      <c r="D1086" s="193"/>
      <c r="E1086" s="194"/>
      <c r="F1086" s="195"/>
      <c r="G1086" s="193"/>
      <c r="H1086" s="196"/>
    </row>
    <row r="1087" spans="2:8" s="1" customFormat="1" x14ac:dyDescent="0.2">
      <c r="B1087" s="160"/>
      <c r="C1087" s="193"/>
      <c r="D1087" s="193"/>
      <c r="E1087" s="194"/>
      <c r="F1087" s="195"/>
      <c r="G1087" s="193"/>
      <c r="H1087" s="196"/>
    </row>
    <row r="1088" spans="2:8" s="1" customFormat="1" x14ac:dyDescent="0.2">
      <c r="B1088" s="160"/>
      <c r="C1088" s="193"/>
      <c r="D1088" s="193"/>
      <c r="E1088" s="194"/>
      <c r="F1088" s="195"/>
      <c r="G1088" s="193"/>
      <c r="H1088" s="196"/>
    </row>
    <row r="1089" spans="2:8" s="1" customFormat="1" x14ac:dyDescent="0.2">
      <c r="B1089" s="160"/>
      <c r="C1089" s="193"/>
      <c r="D1089" s="193"/>
      <c r="E1089" s="194"/>
      <c r="F1089" s="195"/>
      <c r="G1089" s="193"/>
      <c r="H1089" s="196"/>
    </row>
    <row r="1090" spans="2:8" s="1" customFormat="1" x14ac:dyDescent="0.2">
      <c r="B1090" s="160"/>
      <c r="C1090" s="193"/>
      <c r="D1090" s="193"/>
      <c r="E1090" s="194"/>
      <c r="F1090" s="195"/>
      <c r="G1090" s="193"/>
      <c r="H1090" s="196"/>
    </row>
    <row r="1091" spans="2:8" s="1" customFormat="1" x14ac:dyDescent="0.2">
      <c r="B1091" s="160"/>
      <c r="C1091" s="193"/>
      <c r="D1091" s="193"/>
      <c r="E1091" s="194"/>
      <c r="F1091" s="195"/>
      <c r="G1091" s="193"/>
      <c r="H1091" s="196"/>
    </row>
    <row r="1092" spans="2:8" s="1" customFormat="1" x14ac:dyDescent="0.2">
      <c r="B1092" s="160"/>
      <c r="C1092" s="193"/>
      <c r="D1092" s="193"/>
      <c r="E1092" s="194"/>
      <c r="F1092" s="195"/>
      <c r="G1092" s="193"/>
      <c r="H1092" s="196"/>
    </row>
    <row r="1093" spans="2:8" s="1" customFormat="1" x14ac:dyDescent="0.2">
      <c r="B1093" s="160"/>
      <c r="C1093" s="193"/>
      <c r="D1093" s="193"/>
      <c r="E1093" s="194"/>
      <c r="F1093" s="195"/>
      <c r="G1093" s="193"/>
      <c r="H1093" s="196"/>
    </row>
    <row r="1094" spans="2:8" s="1" customFormat="1" x14ac:dyDescent="0.2">
      <c r="B1094" s="160"/>
      <c r="C1094" s="193"/>
      <c r="D1094" s="193"/>
      <c r="E1094" s="194"/>
      <c r="F1094" s="195"/>
      <c r="G1094" s="193"/>
      <c r="H1094" s="196"/>
    </row>
    <row r="1095" spans="2:8" s="1" customFormat="1" x14ac:dyDescent="0.2">
      <c r="B1095" s="160"/>
      <c r="C1095" s="193"/>
      <c r="D1095" s="193"/>
      <c r="E1095" s="194"/>
      <c r="F1095" s="195"/>
      <c r="G1095" s="193"/>
      <c r="H1095" s="196"/>
    </row>
    <row r="1096" spans="2:8" s="1" customFormat="1" x14ac:dyDescent="0.2">
      <c r="B1096" s="160"/>
      <c r="C1096" s="193"/>
      <c r="D1096" s="193"/>
      <c r="E1096" s="194"/>
      <c r="F1096" s="195"/>
      <c r="G1096" s="193"/>
      <c r="H1096" s="196"/>
    </row>
    <row r="1097" spans="2:8" s="1" customFormat="1" x14ac:dyDescent="0.2">
      <c r="B1097" s="160"/>
      <c r="C1097" s="193"/>
      <c r="D1097" s="193"/>
      <c r="E1097" s="194"/>
      <c r="F1097" s="195"/>
      <c r="G1097" s="193"/>
      <c r="H1097" s="196"/>
    </row>
    <row r="1098" spans="2:8" s="1" customFormat="1" x14ac:dyDescent="0.2">
      <c r="B1098" s="160"/>
      <c r="C1098" s="193"/>
      <c r="D1098" s="193"/>
      <c r="E1098" s="194"/>
      <c r="F1098" s="195"/>
      <c r="G1098" s="193"/>
      <c r="H1098" s="196"/>
    </row>
    <row r="1099" spans="2:8" s="1" customFormat="1" x14ac:dyDescent="0.2">
      <c r="B1099" s="160"/>
      <c r="C1099" s="193"/>
      <c r="D1099" s="193"/>
      <c r="E1099" s="194"/>
      <c r="F1099" s="195"/>
      <c r="G1099" s="193"/>
      <c r="H1099" s="196"/>
    </row>
    <row r="1100" spans="2:8" s="1" customFormat="1" x14ac:dyDescent="0.2">
      <c r="B1100" s="160"/>
      <c r="C1100" s="193"/>
      <c r="D1100" s="193"/>
      <c r="E1100" s="194"/>
      <c r="F1100" s="195"/>
      <c r="G1100" s="193"/>
      <c r="H1100" s="196"/>
    </row>
    <row r="1101" spans="2:8" s="1" customFormat="1" x14ac:dyDescent="0.2">
      <c r="B1101" s="160"/>
      <c r="C1101" s="193"/>
      <c r="D1101" s="193"/>
      <c r="E1101" s="194"/>
      <c r="F1101" s="195"/>
      <c r="G1101" s="193"/>
      <c r="H1101" s="196"/>
    </row>
    <row r="1102" spans="2:8" s="1" customFormat="1" x14ac:dyDescent="0.2">
      <c r="B1102" s="160"/>
      <c r="C1102" s="193"/>
      <c r="D1102" s="193"/>
      <c r="E1102" s="194"/>
      <c r="F1102" s="195"/>
      <c r="G1102" s="193"/>
      <c r="H1102" s="196"/>
    </row>
    <row r="1103" spans="2:8" s="1" customFormat="1" x14ac:dyDescent="0.2">
      <c r="B1103" s="160"/>
      <c r="C1103" s="193"/>
      <c r="D1103" s="193"/>
      <c r="E1103" s="194"/>
      <c r="F1103" s="195"/>
      <c r="G1103" s="193"/>
      <c r="H1103" s="196"/>
    </row>
    <row r="1104" spans="2:8" s="1" customFormat="1" x14ac:dyDescent="0.2">
      <c r="B1104" s="160"/>
      <c r="C1104" s="193"/>
      <c r="D1104" s="193"/>
      <c r="E1104" s="194"/>
      <c r="F1104" s="195"/>
      <c r="G1104" s="193"/>
      <c r="H1104" s="196"/>
    </row>
    <row r="1105" spans="2:8" s="1" customFormat="1" x14ac:dyDescent="0.2">
      <c r="B1105" s="160"/>
      <c r="C1105" s="193"/>
      <c r="D1105" s="193"/>
      <c r="E1105" s="194"/>
      <c r="F1105" s="195"/>
      <c r="G1105" s="193"/>
      <c r="H1105" s="196"/>
    </row>
    <row r="1106" spans="2:8" s="1" customFormat="1" x14ac:dyDescent="0.2">
      <c r="B1106" s="160"/>
      <c r="C1106" s="193"/>
      <c r="D1106" s="193"/>
      <c r="E1106" s="194"/>
      <c r="F1106" s="195"/>
      <c r="G1106" s="193"/>
      <c r="H1106" s="196"/>
    </row>
    <row r="1107" spans="2:8" s="1" customFormat="1" x14ac:dyDescent="0.2">
      <c r="B1107" s="160"/>
      <c r="C1107" s="193"/>
      <c r="D1107" s="193"/>
      <c r="E1107" s="194"/>
      <c r="F1107" s="195"/>
      <c r="G1107" s="193"/>
      <c r="H1107" s="196"/>
    </row>
    <row r="1108" spans="2:8" s="1" customFormat="1" x14ac:dyDescent="0.2">
      <c r="B1108" s="160"/>
      <c r="C1108" s="193"/>
      <c r="D1108" s="193"/>
      <c r="E1108" s="194"/>
      <c r="F1108" s="195"/>
      <c r="G1108" s="193"/>
      <c r="H1108" s="196"/>
    </row>
    <row r="1109" spans="2:8" s="1" customFormat="1" x14ac:dyDescent="0.2">
      <c r="B1109" s="160"/>
      <c r="C1109" s="193"/>
      <c r="D1109" s="193"/>
      <c r="E1109" s="194"/>
      <c r="F1109" s="195"/>
      <c r="G1109" s="193"/>
      <c r="H1109" s="196"/>
    </row>
    <row r="1110" spans="2:8" s="1" customFormat="1" x14ac:dyDescent="0.2">
      <c r="B1110" s="160"/>
      <c r="C1110" s="193"/>
      <c r="D1110" s="193"/>
      <c r="E1110" s="194"/>
      <c r="F1110" s="195"/>
      <c r="G1110" s="193"/>
      <c r="H1110" s="196"/>
    </row>
    <row r="1111" spans="2:8" s="1" customFormat="1" x14ac:dyDescent="0.2">
      <c r="B1111" s="160"/>
      <c r="C1111" s="193"/>
      <c r="D1111" s="193"/>
      <c r="E1111" s="194"/>
      <c r="F1111" s="195"/>
      <c r="G1111" s="193"/>
      <c r="H1111" s="196"/>
    </row>
    <row r="1112" spans="2:8" s="1" customFormat="1" x14ac:dyDescent="0.2">
      <c r="B1112" s="160"/>
      <c r="C1112" s="193"/>
      <c r="D1112" s="193"/>
      <c r="E1112" s="194"/>
      <c r="F1112" s="195"/>
      <c r="G1112" s="193"/>
      <c r="H1112" s="196"/>
    </row>
    <row r="1113" spans="2:8" s="1" customFormat="1" x14ac:dyDescent="0.2">
      <c r="B1113" s="160"/>
      <c r="C1113" s="193"/>
      <c r="D1113" s="193"/>
      <c r="E1113" s="194"/>
      <c r="F1113" s="195"/>
      <c r="G1113" s="193"/>
      <c r="H1113" s="196"/>
    </row>
    <row r="1114" spans="2:8" s="1" customFormat="1" x14ac:dyDescent="0.2">
      <c r="B1114" s="160"/>
      <c r="C1114" s="193"/>
      <c r="D1114" s="193"/>
      <c r="E1114" s="194"/>
      <c r="F1114" s="195"/>
      <c r="G1114" s="193"/>
      <c r="H1114" s="196"/>
    </row>
    <row r="1115" spans="2:8" s="1" customFormat="1" x14ac:dyDescent="0.2">
      <c r="B1115" s="160"/>
      <c r="C1115" s="193"/>
      <c r="D1115" s="193"/>
      <c r="E1115" s="194"/>
      <c r="F1115" s="195"/>
      <c r="G1115" s="193"/>
      <c r="H1115" s="196"/>
    </row>
    <row r="1116" spans="2:8" s="1" customFormat="1" x14ac:dyDescent="0.2">
      <c r="B1116" s="160"/>
      <c r="C1116" s="193"/>
      <c r="D1116" s="193"/>
      <c r="E1116" s="194"/>
      <c r="F1116" s="195"/>
      <c r="G1116" s="193"/>
      <c r="H1116" s="196"/>
    </row>
    <row r="1117" spans="2:8" s="1" customFormat="1" x14ac:dyDescent="0.2">
      <c r="B1117" s="160"/>
      <c r="C1117" s="193"/>
      <c r="D1117" s="193"/>
      <c r="E1117" s="194"/>
      <c r="F1117" s="195"/>
      <c r="G1117" s="193"/>
      <c r="H1117" s="196"/>
    </row>
    <row r="1118" spans="2:8" s="1" customFormat="1" x14ac:dyDescent="0.2">
      <c r="B1118" s="160"/>
      <c r="C1118" s="193"/>
      <c r="D1118" s="193"/>
      <c r="E1118" s="194"/>
      <c r="F1118" s="195"/>
      <c r="G1118" s="193"/>
      <c r="H1118" s="196"/>
    </row>
    <row r="1119" spans="2:8" s="1" customFormat="1" x14ac:dyDescent="0.2">
      <c r="B1119" s="160"/>
      <c r="C1119" s="193"/>
      <c r="D1119" s="193"/>
      <c r="E1119" s="194"/>
      <c r="F1119" s="195"/>
      <c r="G1119" s="193"/>
      <c r="H1119" s="196"/>
    </row>
    <row r="1120" spans="2:8" s="1" customFormat="1" x14ac:dyDescent="0.2">
      <c r="B1120" s="160"/>
      <c r="C1120" s="193"/>
      <c r="D1120" s="193"/>
      <c r="E1120" s="194"/>
      <c r="F1120" s="195"/>
      <c r="G1120" s="193"/>
      <c r="H1120" s="196"/>
    </row>
    <row r="1121" spans="2:8" s="1" customFormat="1" x14ac:dyDescent="0.2">
      <c r="B1121" s="160"/>
      <c r="C1121" s="193"/>
      <c r="D1121" s="193"/>
      <c r="E1121" s="194"/>
      <c r="F1121" s="195"/>
      <c r="G1121" s="193"/>
      <c r="H1121" s="196"/>
    </row>
    <row r="1122" spans="2:8" s="1" customFormat="1" x14ac:dyDescent="0.2">
      <c r="B1122" s="160"/>
      <c r="C1122" s="193"/>
      <c r="D1122" s="193"/>
      <c r="E1122" s="194"/>
      <c r="F1122" s="195"/>
      <c r="G1122" s="193"/>
      <c r="H1122" s="196"/>
    </row>
    <row r="1123" spans="2:8" s="1" customFormat="1" x14ac:dyDescent="0.2">
      <c r="B1123" s="160"/>
      <c r="C1123" s="193"/>
      <c r="D1123" s="193"/>
      <c r="E1123" s="194"/>
      <c r="F1123" s="195"/>
      <c r="G1123" s="193"/>
      <c r="H1123" s="196"/>
    </row>
    <row r="1124" spans="2:8" s="1" customFormat="1" x14ac:dyDescent="0.2">
      <c r="B1124" s="160"/>
      <c r="C1124" s="193"/>
      <c r="D1124" s="193"/>
      <c r="E1124" s="194"/>
      <c r="F1124" s="195"/>
      <c r="G1124" s="193"/>
      <c r="H1124" s="196"/>
    </row>
    <row r="1125" spans="2:8" s="1" customFormat="1" x14ac:dyDescent="0.2">
      <c r="B1125" s="160"/>
      <c r="C1125" s="193"/>
      <c r="D1125" s="193"/>
      <c r="E1125" s="194"/>
      <c r="F1125" s="195"/>
      <c r="G1125" s="193"/>
      <c r="H1125" s="196"/>
    </row>
    <row r="1126" spans="2:8" s="1" customFormat="1" x14ac:dyDescent="0.2">
      <c r="B1126" s="160"/>
      <c r="C1126" s="193"/>
      <c r="D1126" s="193"/>
      <c r="E1126" s="194"/>
      <c r="F1126" s="195"/>
      <c r="G1126" s="193"/>
      <c r="H1126" s="196"/>
    </row>
    <row r="1127" spans="2:8" s="1" customFormat="1" x14ac:dyDescent="0.2">
      <c r="B1127" s="160"/>
      <c r="C1127" s="193"/>
      <c r="D1127" s="193"/>
      <c r="E1127" s="194"/>
      <c r="F1127" s="195"/>
      <c r="G1127" s="193"/>
      <c r="H1127" s="196"/>
    </row>
    <row r="1128" spans="2:8" s="1" customFormat="1" x14ac:dyDescent="0.2">
      <c r="B1128" s="160"/>
      <c r="C1128" s="193"/>
      <c r="D1128" s="193"/>
      <c r="E1128" s="194"/>
      <c r="F1128" s="195"/>
      <c r="G1128" s="193"/>
      <c r="H1128" s="196"/>
    </row>
    <row r="1129" spans="2:8" s="1" customFormat="1" x14ac:dyDescent="0.2">
      <c r="B1129" s="160"/>
      <c r="C1129" s="193"/>
      <c r="D1129" s="193"/>
      <c r="E1129" s="194"/>
      <c r="F1129" s="195"/>
      <c r="G1129" s="193"/>
      <c r="H1129" s="196"/>
    </row>
    <row r="1130" spans="2:8" s="1" customFormat="1" x14ac:dyDescent="0.2">
      <c r="B1130" s="160"/>
      <c r="C1130" s="193"/>
      <c r="D1130" s="193"/>
      <c r="E1130" s="194"/>
      <c r="F1130" s="195"/>
      <c r="G1130" s="193"/>
      <c r="H1130" s="196"/>
    </row>
    <row r="1131" spans="2:8" s="1" customFormat="1" x14ac:dyDescent="0.2">
      <c r="B1131" s="160"/>
      <c r="C1131" s="193"/>
      <c r="D1131" s="193"/>
      <c r="E1131" s="194"/>
      <c r="F1131" s="195"/>
      <c r="G1131" s="193"/>
      <c r="H1131" s="196"/>
    </row>
    <row r="1132" spans="2:8" s="1" customFormat="1" x14ac:dyDescent="0.2">
      <c r="B1132" s="160"/>
      <c r="C1132" s="193"/>
      <c r="D1132" s="193"/>
      <c r="E1132" s="194"/>
      <c r="F1132" s="195"/>
      <c r="G1132" s="193"/>
      <c r="H1132" s="196"/>
    </row>
    <row r="1133" spans="2:8" s="1" customFormat="1" x14ac:dyDescent="0.2">
      <c r="B1133" s="160"/>
      <c r="C1133" s="193"/>
      <c r="D1133" s="193"/>
      <c r="E1133" s="194"/>
      <c r="F1133" s="195"/>
      <c r="G1133" s="193"/>
      <c r="H1133" s="196"/>
    </row>
    <row r="1134" spans="2:8" s="1" customFormat="1" x14ac:dyDescent="0.2">
      <c r="B1134" s="160"/>
      <c r="C1134" s="193"/>
      <c r="D1134" s="193"/>
      <c r="E1134" s="194"/>
      <c r="F1134" s="195"/>
      <c r="G1134" s="193"/>
      <c r="H1134" s="196"/>
    </row>
    <row r="1135" spans="2:8" s="1" customFormat="1" x14ac:dyDescent="0.2">
      <c r="B1135" s="160"/>
      <c r="C1135" s="193"/>
      <c r="D1135" s="193"/>
      <c r="E1135" s="194"/>
      <c r="F1135" s="195"/>
      <c r="G1135" s="193"/>
      <c r="H1135" s="196"/>
    </row>
    <row r="1136" spans="2:8" s="1" customFormat="1" x14ac:dyDescent="0.2">
      <c r="B1136" s="160"/>
      <c r="C1136" s="193"/>
      <c r="D1136" s="193"/>
      <c r="E1136" s="194"/>
      <c r="F1136" s="195"/>
      <c r="G1136" s="193"/>
      <c r="H1136" s="196"/>
    </row>
    <row r="1137" spans="2:8" s="1" customFormat="1" x14ac:dyDescent="0.2">
      <c r="B1137" s="160"/>
      <c r="C1137" s="193"/>
      <c r="D1137" s="193"/>
      <c r="E1137" s="194"/>
      <c r="F1137" s="195"/>
      <c r="G1137" s="193"/>
      <c r="H1137" s="196"/>
    </row>
    <row r="1138" spans="2:8" s="1" customFormat="1" x14ac:dyDescent="0.2">
      <c r="B1138" s="160"/>
      <c r="C1138" s="193"/>
      <c r="D1138" s="193"/>
      <c r="E1138" s="194"/>
      <c r="F1138" s="195"/>
      <c r="G1138" s="193"/>
      <c r="H1138" s="196"/>
    </row>
    <row r="1139" spans="2:8" s="1" customFormat="1" x14ac:dyDescent="0.2">
      <c r="B1139" s="160"/>
      <c r="C1139" s="193"/>
      <c r="D1139" s="193"/>
      <c r="E1139" s="194"/>
      <c r="F1139" s="195"/>
      <c r="G1139" s="193"/>
      <c r="H1139" s="196"/>
    </row>
    <row r="1140" spans="2:8" s="1" customFormat="1" x14ac:dyDescent="0.2">
      <c r="B1140" s="160"/>
      <c r="C1140" s="193"/>
      <c r="D1140" s="193"/>
      <c r="E1140" s="194"/>
      <c r="F1140" s="195"/>
      <c r="G1140" s="193"/>
      <c r="H1140" s="196"/>
    </row>
    <row r="1141" spans="2:8" s="1" customFormat="1" x14ac:dyDescent="0.2">
      <c r="B1141" s="160"/>
      <c r="C1141" s="193"/>
      <c r="D1141" s="193"/>
      <c r="E1141" s="194"/>
      <c r="F1141" s="195"/>
      <c r="G1141" s="193"/>
      <c r="H1141" s="196"/>
    </row>
    <row r="1142" spans="2:8" s="1" customFormat="1" x14ac:dyDescent="0.2">
      <c r="B1142" s="160"/>
      <c r="C1142" s="193"/>
      <c r="D1142" s="193"/>
      <c r="E1142" s="194"/>
      <c r="F1142" s="195"/>
      <c r="G1142" s="193"/>
      <c r="H1142" s="196"/>
    </row>
    <row r="1143" spans="2:8" s="1" customFormat="1" x14ac:dyDescent="0.2">
      <c r="B1143" s="160"/>
      <c r="C1143" s="193"/>
      <c r="D1143" s="193"/>
      <c r="E1143" s="194"/>
      <c r="F1143" s="195"/>
      <c r="G1143" s="193"/>
      <c r="H1143" s="196"/>
    </row>
    <row r="1144" spans="2:8" s="1" customFormat="1" x14ac:dyDescent="0.2">
      <c r="B1144" s="160"/>
      <c r="C1144" s="193"/>
      <c r="D1144" s="193"/>
      <c r="E1144" s="194"/>
      <c r="F1144" s="195"/>
      <c r="G1144" s="193"/>
      <c r="H1144" s="196"/>
    </row>
    <row r="1145" spans="2:8" s="1" customFormat="1" x14ac:dyDescent="0.2">
      <c r="B1145" s="160"/>
      <c r="C1145" s="193"/>
      <c r="D1145" s="193"/>
      <c r="E1145" s="194"/>
      <c r="F1145" s="195"/>
      <c r="G1145" s="193"/>
      <c r="H1145" s="196"/>
    </row>
    <row r="1146" spans="2:8" s="1" customFormat="1" x14ac:dyDescent="0.2">
      <c r="B1146" s="160"/>
      <c r="C1146" s="193"/>
      <c r="D1146" s="193"/>
      <c r="E1146" s="194"/>
      <c r="F1146" s="195"/>
      <c r="G1146" s="193"/>
      <c r="H1146" s="196"/>
    </row>
    <row r="1147" spans="2:8" s="1" customFormat="1" x14ac:dyDescent="0.2">
      <c r="B1147" s="160"/>
      <c r="C1147" s="193"/>
      <c r="D1147" s="193"/>
      <c r="E1147" s="194"/>
      <c r="F1147" s="195"/>
      <c r="G1147" s="193"/>
      <c r="H1147" s="196"/>
    </row>
    <row r="1148" spans="2:8" s="1" customFormat="1" x14ac:dyDescent="0.2">
      <c r="B1148" s="160"/>
      <c r="C1148" s="193"/>
      <c r="D1148" s="193"/>
      <c r="E1148" s="194"/>
      <c r="F1148" s="195"/>
      <c r="G1148" s="193"/>
      <c r="H1148" s="196"/>
    </row>
    <row r="1149" spans="2:8" s="1" customFormat="1" x14ac:dyDescent="0.2">
      <c r="B1149" s="160"/>
      <c r="C1149" s="193"/>
      <c r="D1149" s="193"/>
      <c r="E1149" s="194"/>
      <c r="F1149" s="195"/>
      <c r="G1149" s="193"/>
      <c r="H1149" s="196"/>
    </row>
    <row r="1150" spans="2:8" s="1" customFormat="1" x14ac:dyDescent="0.2">
      <c r="B1150" s="160"/>
      <c r="C1150" s="193"/>
      <c r="D1150" s="193"/>
      <c r="E1150" s="194"/>
      <c r="F1150" s="195"/>
      <c r="G1150" s="193"/>
      <c r="H1150" s="196"/>
    </row>
    <row r="1151" spans="2:8" s="1" customFormat="1" x14ac:dyDescent="0.2">
      <c r="B1151" s="160"/>
      <c r="C1151" s="193"/>
      <c r="D1151" s="193"/>
      <c r="E1151" s="194"/>
      <c r="F1151" s="195"/>
      <c r="G1151" s="193"/>
      <c r="H1151" s="196"/>
    </row>
    <row r="1152" spans="2:8" s="1" customFormat="1" x14ac:dyDescent="0.2">
      <c r="B1152" s="160"/>
      <c r="C1152" s="193"/>
      <c r="D1152" s="193"/>
      <c r="E1152" s="194"/>
      <c r="F1152" s="195"/>
      <c r="G1152" s="193"/>
      <c r="H1152" s="196"/>
    </row>
    <row r="1153" spans="2:8" s="1" customFormat="1" x14ac:dyDescent="0.2">
      <c r="B1153" s="160"/>
      <c r="C1153" s="193"/>
      <c r="D1153" s="193"/>
      <c r="E1153" s="194"/>
      <c r="F1153" s="195"/>
      <c r="G1153" s="193"/>
      <c r="H1153" s="196"/>
    </row>
    <row r="1154" spans="2:8" s="1" customFormat="1" x14ac:dyDescent="0.2">
      <c r="B1154" s="160"/>
      <c r="C1154" s="193"/>
      <c r="D1154" s="193"/>
      <c r="E1154" s="194"/>
      <c r="F1154" s="195"/>
      <c r="G1154" s="193"/>
      <c r="H1154" s="196"/>
    </row>
    <row r="1155" spans="2:8" s="1" customFormat="1" x14ac:dyDescent="0.2">
      <c r="B1155" s="160"/>
      <c r="C1155" s="193"/>
      <c r="D1155" s="193"/>
      <c r="E1155" s="194"/>
      <c r="F1155" s="195"/>
      <c r="G1155" s="193"/>
      <c r="H1155" s="196"/>
    </row>
    <row r="1156" spans="2:8" s="1" customFormat="1" x14ac:dyDescent="0.2">
      <c r="B1156" s="160"/>
      <c r="C1156" s="193"/>
      <c r="D1156" s="193"/>
      <c r="E1156" s="194"/>
      <c r="F1156" s="195"/>
      <c r="G1156" s="193"/>
      <c r="H1156" s="196"/>
    </row>
    <row r="1157" spans="2:8" s="1" customFormat="1" x14ac:dyDescent="0.2">
      <c r="B1157" s="160"/>
      <c r="C1157" s="193"/>
      <c r="D1157" s="193"/>
      <c r="E1157" s="194"/>
      <c r="F1157" s="195"/>
      <c r="G1157" s="193"/>
      <c r="H1157" s="196"/>
    </row>
    <row r="1158" spans="2:8" s="1" customFormat="1" x14ac:dyDescent="0.2">
      <c r="B1158" s="160"/>
      <c r="C1158" s="193"/>
      <c r="D1158" s="193"/>
      <c r="E1158" s="194"/>
      <c r="F1158" s="195"/>
      <c r="G1158" s="193"/>
      <c r="H1158" s="196"/>
    </row>
    <row r="1159" spans="2:8" s="1" customFormat="1" x14ac:dyDescent="0.2">
      <c r="B1159" s="160"/>
      <c r="C1159" s="193"/>
      <c r="D1159" s="193"/>
      <c r="E1159" s="194"/>
      <c r="F1159" s="195"/>
      <c r="G1159" s="193"/>
      <c r="H1159" s="196"/>
    </row>
    <row r="1160" spans="2:8" s="1" customFormat="1" x14ac:dyDescent="0.2">
      <c r="B1160" s="160"/>
      <c r="C1160" s="193"/>
      <c r="D1160" s="193"/>
      <c r="E1160" s="194"/>
      <c r="F1160" s="195"/>
      <c r="G1160" s="193"/>
      <c r="H1160" s="196"/>
    </row>
    <row r="1161" spans="2:8" s="1" customFormat="1" x14ac:dyDescent="0.2">
      <c r="B1161" s="160"/>
      <c r="C1161" s="193"/>
      <c r="D1161" s="193"/>
      <c r="E1161" s="194"/>
      <c r="F1161" s="195"/>
      <c r="G1161" s="193"/>
      <c r="H1161" s="196"/>
    </row>
    <row r="1162" spans="2:8" s="1" customFormat="1" x14ac:dyDescent="0.2">
      <c r="B1162" s="160"/>
      <c r="C1162" s="193"/>
      <c r="D1162" s="193"/>
      <c r="E1162" s="194"/>
      <c r="F1162" s="195"/>
      <c r="G1162" s="193"/>
      <c r="H1162" s="196"/>
    </row>
    <row r="1163" spans="2:8" s="1" customFormat="1" x14ac:dyDescent="0.2">
      <c r="B1163" s="160"/>
      <c r="C1163" s="193"/>
      <c r="D1163" s="193"/>
      <c r="E1163" s="194"/>
      <c r="F1163" s="195"/>
      <c r="G1163" s="193"/>
      <c r="H1163" s="196"/>
    </row>
    <row r="1164" spans="2:8" s="1" customFormat="1" x14ac:dyDescent="0.2">
      <c r="B1164" s="160"/>
      <c r="C1164" s="193"/>
      <c r="D1164" s="193"/>
      <c r="E1164" s="194"/>
      <c r="F1164" s="195"/>
      <c r="G1164" s="193"/>
      <c r="H1164" s="196"/>
    </row>
    <row r="1165" spans="2:8" s="1" customFormat="1" x14ac:dyDescent="0.2">
      <c r="B1165" s="160"/>
      <c r="C1165" s="193"/>
      <c r="D1165" s="193"/>
      <c r="E1165" s="194"/>
      <c r="F1165" s="195"/>
      <c r="G1165" s="193"/>
      <c r="H1165" s="196"/>
    </row>
    <row r="1166" spans="2:8" s="1" customFormat="1" x14ac:dyDescent="0.2">
      <c r="B1166" s="160"/>
      <c r="C1166" s="193"/>
      <c r="D1166" s="193"/>
      <c r="E1166" s="194"/>
      <c r="F1166" s="195"/>
      <c r="G1166" s="193"/>
      <c r="H1166" s="196"/>
    </row>
    <row r="1167" spans="2:8" s="1" customFormat="1" x14ac:dyDescent="0.2">
      <c r="B1167" s="160"/>
      <c r="C1167" s="193"/>
      <c r="D1167" s="193"/>
      <c r="E1167" s="194"/>
      <c r="F1167" s="195"/>
      <c r="G1167" s="193"/>
      <c r="H1167" s="196"/>
    </row>
    <row r="1168" spans="2:8" s="1" customFormat="1" x14ac:dyDescent="0.2">
      <c r="B1168" s="160"/>
      <c r="C1168" s="193"/>
      <c r="D1168" s="193"/>
      <c r="E1168" s="194"/>
      <c r="F1168" s="195"/>
      <c r="G1168" s="193"/>
      <c r="H1168" s="196"/>
    </row>
    <row r="1169" spans="2:8" s="1" customFormat="1" x14ac:dyDescent="0.2">
      <c r="B1169" s="160"/>
      <c r="C1169" s="193"/>
      <c r="D1169" s="193"/>
      <c r="E1169" s="194"/>
      <c r="F1169" s="195"/>
      <c r="G1169" s="193"/>
      <c r="H1169" s="196"/>
    </row>
    <row r="1170" spans="2:8" s="1" customFormat="1" x14ac:dyDescent="0.2">
      <c r="B1170" s="160"/>
      <c r="C1170" s="193"/>
      <c r="D1170" s="193"/>
      <c r="E1170" s="194"/>
      <c r="F1170" s="195"/>
      <c r="G1170" s="193"/>
      <c r="H1170" s="196"/>
    </row>
    <row r="1171" spans="2:8" s="1" customFormat="1" x14ac:dyDescent="0.2">
      <c r="B1171" s="160"/>
      <c r="C1171" s="193"/>
      <c r="D1171" s="193"/>
      <c r="E1171" s="194"/>
      <c r="F1171" s="195"/>
      <c r="G1171" s="193"/>
      <c r="H1171" s="196"/>
    </row>
    <row r="1172" spans="2:8" s="1" customFormat="1" x14ac:dyDescent="0.2">
      <c r="B1172" s="160"/>
      <c r="C1172" s="193"/>
      <c r="D1172" s="193"/>
      <c r="E1172" s="194"/>
      <c r="F1172" s="195"/>
      <c r="G1172" s="193"/>
      <c r="H1172" s="196"/>
    </row>
    <row r="1173" spans="2:8" s="1" customFormat="1" x14ac:dyDescent="0.2">
      <c r="B1173" s="160"/>
      <c r="C1173" s="193"/>
      <c r="D1173" s="193"/>
      <c r="E1173" s="194"/>
      <c r="F1173" s="195"/>
      <c r="G1173" s="193"/>
      <c r="H1173" s="196"/>
    </row>
    <row r="1174" spans="2:8" s="1" customFormat="1" x14ac:dyDescent="0.2">
      <c r="B1174" s="160"/>
      <c r="C1174" s="193"/>
      <c r="D1174" s="193"/>
      <c r="E1174" s="194"/>
      <c r="F1174" s="195"/>
      <c r="G1174" s="193"/>
      <c r="H1174" s="196"/>
    </row>
    <row r="1175" spans="2:8" s="1" customFormat="1" x14ac:dyDescent="0.2">
      <c r="B1175" s="160"/>
      <c r="C1175" s="193"/>
      <c r="D1175" s="193"/>
      <c r="E1175" s="194"/>
      <c r="F1175" s="195"/>
      <c r="G1175" s="193"/>
      <c r="H1175" s="196"/>
    </row>
    <row r="1176" spans="2:8" s="1" customFormat="1" x14ac:dyDescent="0.2">
      <c r="B1176" s="160"/>
      <c r="C1176" s="193"/>
      <c r="D1176" s="193"/>
      <c r="E1176" s="194"/>
      <c r="F1176" s="195"/>
      <c r="G1176" s="193"/>
      <c r="H1176" s="196"/>
    </row>
    <row r="1177" spans="2:8" s="1" customFormat="1" x14ac:dyDescent="0.2">
      <c r="B1177" s="160"/>
      <c r="C1177" s="193"/>
      <c r="D1177" s="193"/>
      <c r="E1177" s="194"/>
      <c r="F1177" s="195"/>
      <c r="G1177" s="193"/>
      <c r="H1177" s="196"/>
    </row>
    <row r="1178" spans="2:8" s="1" customFormat="1" x14ac:dyDescent="0.2">
      <c r="B1178" s="160"/>
      <c r="C1178" s="193"/>
      <c r="D1178" s="193"/>
      <c r="E1178" s="194"/>
      <c r="F1178" s="195"/>
      <c r="G1178" s="193"/>
      <c r="H1178" s="196"/>
    </row>
    <row r="1179" spans="2:8" s="1" customFormat="1" x14ac:dyDescent="0.2">
      <c r="B1179" s="160"/>
      <c r="C1179" s="193"/>
      <c r="D1179" s="193"/>
      <c r="E1179" s="194"/>
      <c r="F1179" s="195"/>
      <c r="G1179" s="193"/>
      <c r="H1179" s="196"/>
    </row>
    <row r="1180" spans="2:8" s="1" customFormat="1" x14ac:dyDescent="0.2">
      <c r="B1180" s="160"/>
      <c r="C1180" s="193"/>
      <c r="D1180" s="193"/>
      <c r="E1180" s="194"/>
      <c r="F1180" s="195"/>
      <c r="G1180" s="193"/>
      <c r="H1180" s="196"/>
    </row>
    <row r="1181" spans="2:8" s="1" customFormat="1" x14ac:dyDescent="0.2">
      <c r="B1181" s="160"/>
      <c r="C1181" s="193"/>
      <c r="D1181" s="193"/>
      <c r="E1181" s="194"/>
      <c r="F1181" s="195"/>
      <c r="G1181" s="193"/>
      <c r="H1181" s="196"/>
    </row>
    <row r="1182" spans="2:8" s="1" customFormat="1" x14ac:dyDescent="0.2">
      <c r="B1182" s="160"/>
      <c r="C1182" s="193"/>
      <c r="D1182" s="193"/>
      <c r="E1182" s="194"/>
      <c r="F1182" s="195"/>
      <c r="G1182" s="193"/>
      <c r="H1182" s="196"/>
    </row>
    <row r="1183" spans="2:8" s="1" customFormat="1" x14ac:dyDescent="0.2">
      <c r="B1183" s="160"/>
      <c r="C1183" s="193"/>
      <c r="D1183" s="193"/>
      <c r="E1183" s="194"/>
      <c r="F1183" s="195"/>
      <c r="G1183" s="193"/>
      <c r="H1183" s="196"/>
    </row>
    <row r="1184" spans="2:8" s="1" customFormat="1" x14ac:dyDescent="0.2">
      <c r="B1184" s="160"/>
      <c r="C1184" s="193"/>
      <c r="D1184" s="193"/>
      <c r="E1184" s="194"/>
      <c r="F1184" s="195"/>
      <c r="G1184" s="193"/>
      <c r="H1184" s="196"/>
    </row>
    <row r="1185" spans="2:8" s="1" customFormat="1" x14ac:dyDescent="0.2">
      <c r="B1185" s="160"/>
      <c r="C1185" s="193"/>
      <c r="D1185" s="193"/>
      <c r="E1185" s="194"/>
      <c r="F1185" s="195"/>
      <c r="G1185" s="193"/>
      <c r="H1185" s="196"/>
    </row>
    <row r="1186" spans="2:8" s="1" customFormat="1" x14ac:dyDescent="0.2">
      <c r="B1186" s="160"/>
      <c r="C1186" s="193"/>
      <c r="D1186" s="193"/>
      <c r="E1186" s="194"/>
      <c r="F1186" s="195"/>
      <c r="G1186" s="193"/>
      <c r="H1186" s="196"/>
    </row>
    <row r="1187" spans="2:8" s="1" customFormat="1" x14ac:dyDescent="0.2">
      <c r="B1187" s="160"/>
      <c r="C1187" s="193"/>
      <c r="D1187" s="193"/>
      <c r="E1187" s="194"/>
      <c r="F1187" s="195"/>
      <c r="G1187" s="193"/>
      <c r="H1187" s="196"/>
    </row>
    <row r="1188" spans="2:8" s="1" customFormat="1" x14ac:dyDescent="0.2">
      <c r="B1188" s="160"/>
      <c r="C1188" s="193"/>
      <c r="D1188" s="193"/>
      <c r="E1188" s="194"/>
      <c r="F1188" s="195"/>
      <c r="G1188" s="193"/>
      <c r="H1188" s="196"/>
    </row>
    <row r="1189" spans="2:8" s="1" customFormat="1" x14ac:dyDescent="0.2">
      <c r="B1189" s="160"/>
      <c r="C1189" s="193"/>
      <c r="D1189" s="193"/>
      <c r="E1189" s="194"/>
      <c r="F1189" s="195"/>
      <c r="G1189" s="193"/>
      <c r="H1189" s="196"/>
    </row>
    <row r="1190" spans="2:8" s="1" customFormat="1" x14ac:dyDescent="0.2">
      <c r="B1190" s="160"/>
      <c r="C1190" s="193"/>
      <c r="D1190" s="193"/>
      <c r="E1190" s="194"/>
      <c r="F1190" s="195"/>
      <c r="G1190" s="193"/>
      <c r="H1190" s="196"/>
    </row>
    <row r="1191" spans="2:8" s="1" customFormat="1" x14ac:dyDescent="0.2">
      <c r="B1191" s="160"/>
      <c r="C1191" s="193"/>
      <c r="D1191" s="193"/>
      <c r="E1191" s="194"/>
      <c r="F1191" s="195"/>
      <c r="G1191" s="193"/>
      <c r="H1191" s="196"/>
    </row>
    <row r="1192" spans="2:8" s="1" customFormat="1" x14ac:dyDescent="0.2">
      <c r="B1192" s="160"/>
      <c r="C1192" s="193"/>
      <c r="D1192" s="193"/>
      <c r="E1192" s="194"/>
      <c r="F1192" s="195"/>
      <c r="G1192" s="193"/>
      <c r="H1192" s="196"/>
    </row>
    <row r="1193" spans="2:8" s="1" customFormat="1" x14ac:dyDescent="0.2">
      <c r="B1193" s="160"/>
      <c r="C1193" s="193"/>
      <c r="D1193" s="193"/>
      <c r="E1193" s="194"/>
      <c r="F1193" s="195"/>
      <c r="G1193" s="193"/>
      <c r="H1193" s="196"/>
    </row>
    <row r="1194" spans="2:8" s="1" customFormat="1" x14ac:dyDescent="0.2">
      <c r="B1194" s="160"/>
      <c r="C1194" s="193"/>
      <c r="D1194" s="193"/>
      <c r="E1194" s="194"/>
      <c r="F1194" s="195"/>
      <c r="G1194" s="193"/>
      <c r="H1194" s="196"/>
    </row>
    <row r="1195" spans="2:8" s="1" customFormat="1" x14ac:dyDescent="0.2">
      <c r="B1195" s="160"/>
      <c r="C1195" s="193"/>
      <c r="D1195" s="193"/>
      <c r="E1195" s="194"/>
      <c r="F1195" s="195"/>
      <c r="G1195" s="193"/>
      <c r="H1195" s="196"/>
    </row>
    <row r="1196" spans="2:8" s="1" customFormat="1" x14ac:dyDescent="0.2">
      <c r="B1196" s="160"/>
      <c r="C1196" s="193"/>
      <c r="D1196" s="193"/>
      <c r="E1196" s="194"/>
      <c r="F1196" s="195"/>
      <c r="G1196" s="193"/>
      <c r="H1196" s="196"/>
    </row>
    <row r="1197" spans="2:8" s="1" customFormat="1" x14ac:dyDescent="0.2">
      <c r="B1197" s="160"/>
      <c r="C1197" s="193"/>
      <c r="D1197" s="193"/>
      <c r="E1197" s="194"/>
      <c r="F1197" s="195"/>
      <c r="G1197" s="193"/>
      <c r="H1197" s="196"/>
    </row>
    <row r="1198" spans="2:8" s="1" customFormat="1" x14ac:dyDescent="0.2">
      <c r="B1198" s="160"/>
      <c r="C1198" s="193"/>
      <c r="D1198" s="193"/>
      <c r="E1198" s="194"/>
      <c r="F1198" s="195"/>
      <c r="G1198" s="193"/>
      <c r="H1198" s="196"/>
    </row>
    <row r="1199" spans="2:8" s="1" customFormat="1" x14ac:dyDescent="0.2">
      <c r="B1199" s="160"/>
      <c r="C1199" s="193"/>
      <c r="D1199" s="193"/>
      <c r="E1199" s="194"/>
      <c r="F1199" s="195"/>
      <c r="G1199" s="193"/>
      <c r="H1199" s="196"/>
    </row>
    <row r="1200" spans="2:8" s="1" customFormat="1" x14ac:dyDescent="0.2">
      <c r="B1200" s="160"/>
      <c r="C1200" s="193"/>
      <c r="D1200" s="193"/>
      <c r="E1200" s="194"/>
      <c r="F1200" s="195"/>
      <c r="G1200" s="193"/>
      <c r="H1200" s="196"/>
    </row>
    <row r="1201" spans="2:8" s="1" customFormat="1" x14ac:dyDescent="0.2">
      <c r="B1201" s="160"/>
      <c r="C1201" s="193"/>
      <c r="D1201" s="193"/>
      <c r="E1201" s="194"/>
      <c r="F1201" s="195"/>
      <c r="G1201" s="193"/>
      <c r="H1201" s="196"/>
    </row>
    <row r="1202" spans="2:8" s="1" customFormat="1" x14ac:dyDescent="0.2">
      <c r="B1202" s="160"/>
      <c r="C1202" s="193"/>
      <c r="D1202" s="193"/>
      <c r="E1202" s="194"/>
      <c r="F1202" s="195"/>
      <c r="G1202" s="193"/>
      <c r="H1202" s="196"/>
    </row>
    <row r="1203" spans="2:8" s="1" customFormat="1" x14ac:dyDescent="0.2">
      <c r="B1203" s="160"/>
      <c r="C1203" s="193"/>
      <c r="D1203" s="193"/>
      <c r="E1203" s="194"/>
      <c r="F1203" s="195"/>
      <c r="G1203" s="193"/>
      <c r="H1203" s="196"/>
    </row>
    <row r="1204" spans="2:8" s="1" customFormat="1" x14ac:dyDescent="0.2">
      <c r="B1204" s="160"/>
      <c r="C1204" s="193"/>
      <c r="D1204" s="193"/>
      <c r="E1204" s="194"/>
      <c r="F1204" s="195"/>
      <c r="G1204" s="193"/>
      <c r="H1204" s="196"/>
    </row>
    <row r="1205" spans="2:8" s="1" customFormat="1" x14ac:dyDescent="0.2">
      <c r="B1205" s="160"/>
      <c r="C1205" s="193"/>
      <c r="D1205" s="193"/>
      <c r="E1205" s="194"/>
      <c r="F1205" s="195"/>
      <c r="G1205" s="193"/>
      <c r="H1205" s="196"/>
    </row>
    <row r="1206" spans="2:8" s="1" customFormat="1" x14ac:dyDescent="0.2">
      <c r="B1206" s="160"/>
      <c r="C1206" s="193"/>
      <c r="D1206" s="193"/>
      <c r="E1206" s="194"/>
      <c r="F1206" s="195"/>
      <c r="G1206" s="193"/>
      <c r="H1206" s="196"/>
    </row>
    <row r="1207" spans="2:8" s="1" customFormat="1" x14ac:dyDescent="0.2">
      <c r="B1207" s="160"/>
      <c r="C1207" s="193"/>
      <c r="D1207" s="193"/>
      <c r="E1207" s="194"/>
      <c r="F1207" s="195"/>
      <c r="G1207" s="193"/>
      <c r="H1207" s="196"/>
    </row>
    <row r="1208" spans="2:8" s="1" customFormat="1" x14ac:dyDescent="0.2">
      <c r="B1208" s="160"/>
      <c r="C1208" s="193"/>
      <c r="D1208" s="193"/>
      <c r="E1208" s="194"/>
      <c r="F1208" s="195"/>
      <c r="G1208" s="193"/>
      <c r="H1208" s="196"/>
    </row>
    <row r="1209" spans="2:8" s="1" customFormat="1" x14ac:dyDescent="0.2">
      <c r="B1209" s="160"/>
      <c r="C1209" s="193"/>
      <c r="D1209" s="193"/>
      <c r="E1209" s="194"/>
      <c r="F1209" s="195"/>
      <c r="G1209" s="193"/>
      <c r="H1209" s="196"/>
    </row>
    <row r="1210" spans="2:8" s="1" customFormat="1" x14ac:dyDescent="0.2">
      <c r="B1210" s="160"/>
      <c r="C1210" s="193"/>
      <c r="D1210" s="193"/>
      <c r="E1210" s="194"/>
      <c r="F1210" s="195"/>
      <c r="G1210" s="193"/>
      <c r="H1210" s="196"/>
    </row>
    <row r="1211" spans="2:8" s="1" customFormat="1" x14ac:dyDescent="0.2">
      <c r="B1211" s="160"/>
      <c r="C1211" s="193"/>
      <c r="D1211" s="193"/>
      <c r="E1211" s="194"/>
      <c r="F1211" s="195"/>
      <c r="G1211" s="193"/>
      <c r="H1211" s="196"/>
    </row>
    <row r="1212" spans="2:8" s="1" customFormat="1" x14ac:dyDescent="0.2">
      <c r="B1212" s="160"/>
      <c r="C1212" s="193"/>
      <c r="D1212" s="193"/>
      <c r="E1212" s="194"/>
      <c r="F1212" s="195"/>
      <c r="G1212" s="193"/>
      <c r="H1212" s="196"/>
    </row>
    <row r="1213" spans="2:8" s="1" customFormat="1" x14ac:dyDescent="0.2">
      <c r="B1213" s="160"/>
      <c r="C1213" s="193"/>
      <c r="D1213" s="193"/>
      <c r="E1213" s="194"/>
      <c r="F1213" s="195"/>
      <c r="G1213" s="193"/>
      <c r="H1213" s="196"/>
    </row>
    <row r="1214" spans="2:8" s="1" customFormat="1" x14ac:dyDescent="0.2">
      <c r="B1214" s="160"/>
      <c r="C1214" s="193"/>
      <c r="D1214" s="193"/>
      <c r="E1214" s="194"/>
      <c r="F1214" s="195"/>
      <c r="G1214" s="193"/>
      <c r="H1214" s="196"/>
    </row>
    <row r="1215" spans="2:8" s="1" customFormat="1" x14ac:dyDescent="0.2">
      <c r="B1215" s="160"/>
      <c r="C1215" s="193"/>
      <c r="D1215" s="193"/>
      <c r="E1215" s="194"/>
      <c r="F1215" s="195"/>
      <c r="G1215" s="193"/>
      <c r="H1215" s="196"/>
    </row>
    <row r="1216" spans="2:8" s="1" customFormat="1" x14ac:dyDescent="0.2">
      <c r="B1216" s="160"/>
      <c r="C1216" s="193"/>
      <c r="D1216" s="193"/>
      <c r="E1216" s="194"/>
      <c r="F1216" s="195"/>
      <c r="G1216" s="193"/>
      <c r="H1216" s="196"/>
    </row>
    <row r="1217" spans="2:8" s="1" customFormat="1" x14ac:dyDescent="0.2">
      <c r="B1217" s="160"/>
      <c r="C1217" s="193"/>
      <c r="D1217" s="193"/>
      <c r="E1217" s="194"/>
      <c r="F1217" s="195"/>
      <c r="G1217" s="193"/>
      <c r="H1217" s="196"/>
    </row>
    <row r="1218" spans="2:8" s="1" customFormat="1" x14ac:dyDescent="0.2">
      <c r="B1218" s="160"/>
      <c r="C1218" s="193"/>
      <c r="D1218" s="193"/>
      <c r="E1218" s="194"/>
      <c r="F1218" s="195"/>
      <c r="G1218" s="193"/>
      <c r="H1218" s="196"/>
    </row>
    <row r="1219" spans="2:8" s="1" customFormat="1" x14ac:dyDescent="0.2">
      <c r="B1219" s="160"/>
      <c r="C1219" s="193"/>
      <c r="D1219" s="193"/>
      <c r="E1219" s="194"/>
      <c r="F1219" s="195"/>
      <c r="G1219" s="193"/>
      <c r="H1219" s="196"/>
    </row>
    <row r="1220" spans="2:8" s="1" customFormat="1" x14ac:dyDescent="0.2">
      <c r="B1220" s="160"/>
      <c r="C1220" s="193"/>
      <c r="D1220" s="193"/>
      <c r="E1220" s="194"/>
      <c r="F1220" s="195"/>
      <c r="G1220" s="193"/>
      <c r="H1220" s="196"/>
    </row>
    <row r="1221" spans="2:8" s="1" customFormat="1" x14ac:dyDescent="0.2">
      <c r="B1221" s="160"/>
      <c r="C1221" s="193"/>
      <c r="D1221" s="193"/>
      <c r="E1221" s="194"/>
      <c r="F1221" s="195"/>
      <c r="G1221" s="193"/>
      <c r="H1221" s="196"/>
    </row>
    <row r="1222" spans="2:8" s="1" customFormat="1" x14ac:dyDescent="0.2">
      <c r="B1222" s="160"/>
      <c r="C1222" s="193"/>
      <c r="D1222" s="193"/>
      <c r="E1222" s="194"/>
      <c r="F1222" s="195"/>
      <c r="G1222" s="193"/>
      <c r="H1222" s="196"/>
    </row>
    <row r="1223" spans="2:8" s="1" customFormat="1" x14ac:dyDescent="0.2">
      <c r="B1223" s="160"/>
      <c r="C1223" s="193"/>
      <c r="D1223" s="193"/>
      <c r="E1223" s="194"/>
      <c r="F1223" s="195"/>
      <c r="G1223" s="193"/>
      <c r="H1223" s="196"/>
    </row>
    <row r="1224" spans="2:8" s="1" customFormat="1" x14ac:dyDescent="0.2">
      <c r="B1224" s="160"/>
      <c r="C1224" s="193"/>
      <c r="D1224" s="193"/>
      <c r="E1224" s="194"/>
      <c r="F1224" s="195"/>
      <c r="G1224" s="193"/>
      <c r="H1224" s="196"/>
    </row>
    <row r="1225" spans="2:8" s="1" customFormat="1" x14ac:dyDescent="0.2">
      <c r="B1225" s="160"/>
      <c r="C1225" s="193"/>
      <c r="D1225" s="193"/>
      <c r="E1225" s="194"/>
      <c r="F1225" s="195"/>
      <c r="G1225" s="193"/>
      <c r="H1225" s="196"/>
    </row>
    <row r="1226" spans="2:8" s="1" customFormat="1" x14ac:dyDescent="0.2">
      <c r="B1226" s="160"/>
      <c r="C1226" s="193"/>
      <c r="D1226" s="193"/>
      <c r="E1226" s="194"/>
      <c r="F1226" s="195"/>
      <c r="G1226" s="193"/>
      <c r="H1226" s="196"/>
    </row>
    <row r="1227" spans="2:8" s="1" customFormat="1" x14ac:dyDescent="0.2">
      <c r="B1227" s="160"/>
      <c r="C1227" s="193"/>
      <c r="D1227" s="193"/>
      <c r="E1227" s="194"/>
      <c r="F1227" s="195"/>
      <c r="G1227" s="193"/>
      <c r="H1227" s="196"/>
    </row>
    <row r="1228" spans="2:8" s="1" customFormat="1" x14ac:dyDescent="0.2">
      <c r="B1228" s="160"/>
      <c r="C1228" s="193"/>
      <c r="D1228" s="193"/>
      <c r="E1228" s="194"/>
      <c r="F1228" s="195"/>
      <c r="G1228" s="193"/>
      <c r="H1228" s="196"/>
    </row>
    <row r="1229" spans="2:8" s="1" customFormat="1" x14ac:dyDescent="0.2">
      <c r="B1229" s="160"/>
      <c r="C1229" s="193"/>
      <c r="D1229" s="193"/>
      <c r="E1229" s="194"/>
      <c r="F1229" s="195"/>
      <c r="G1229" s="193"/>
      <c r="H1229" s="196"/>
    </row>
    <row r="1230" spans="2:8" s="1" customFormat="1" x14ac:dyDescent="0.2">
      <c r="B1230" s="160"/>
      <c r="C1230" s="193"/>
      <c r="D1230" s="193"/>
      <c r="E1230" s="194"/>
      <c r="F1230" s="195"/>
      <c r="G1230" s="193"/>
      <c r="H1230" s="196"/>
    </row>
    <row r="1231" spans="2:8" s="1" customFormat="1" x14ac:dyDescent="0.2">
      <c r="B1231" s="160"/>
      <c r="C1231" s="193"/>
      <c r="D1231" s="193"/>
      <c r="E1231" s="194"/>
      <c r="F1231" s="195"/>
      <c r="G1231" s="193"/>
      <c r="H1231" s="196"/>
    </row>
    <row r="1232" spans="2:8" s="1" customFormat="1" x14ac:dyDescent="0.2">
      <c r="B1232" s="160"/>
      <c r="C1232" s="193"/>
      <c r="D1232" s="193"/>
      <c r="E1232" s="194"/>
      <c r="F1232" s="195"/>
      <c r="G1232" s="193"/>
      <c r="H1232" s="196"/>
    </row>
    <row r="1233" spans="2:8" s="1" customFormat="1" x14ac:dyDescent="0.2">
      <c r="B1233" s="160"/>
      <c r="C1233" s="193"/>
      <c r="D1233" s="193"/>
      <c r="E1233" s="194"/>
      <c r="F1233" s="195"/>
      <c r="G1233" s="193"/>
      <c r="H1233" s="196"/>
    </row>
    <row r="1234" spans="2:8" s="1" customFormat="1" x14ac:dyDescent="0.2">
      <c r="B1234" s="160"/>
      <c r="C1234" s="193"/>
      <c r="D1234" s="193"/>
      <c r="E1234" s="194"/>
      <c r="F1234" s="195"/>
      <c r="G1234" s="193"/>
      <c r="H1234" s="196"/>
    </row>
    <row r="1235" spans="2:8" s="1" customFormat="1" x14ac:dyDescent="0.2">
      <c r="B1235" s="160"/>
      <c r="C1235" s="193"/>
      <c r="D1235" s="193"/>
      <c r="E1235" s="194"/>
      <c r="F1235" s="195"/>
      <c r="G1235" s="193"/>
      <c r="H1235" s="196"/>
    </row>
    <row r="1236" spans="2:8" s="1" customFormat="1" x14ac:dyDescent="0.2">
      <c r="B1236" s="160"/>
      <c r="C1236" s="193"/>
      <c r="D1236" s="193"/>
      <c r="E1236" s="194"/>
      <c r="F1236" s="195"/>
      <c r="G1236" s="193"/>
      <c r="H1236" s="196"/>
    </row>
    <row r="1237" spans="2:8" s="1" customFormat="1" x14ac:dyDescent="0.2">
      <c r="B1237" s="160"/>
      <c r="C1237" s="193"/>
      <c r="D1237" s="193"/>
      <c r="E1237" s="194"/>
      <c r="F1237" s="195"/>
      <c r="G1237" s="193"/>
      <c r="H1237" s="196"/>
    </row>
    <row r="1238" spans="2:8" s="1" customFormat="1" x14ac:dyDescent="0.2">
      <c r="B1238" s="160"/>
      <c r="C1238" s="193"/>
      <c r="D1238" s="193"/>
      <c r="E1238" s="194"/>
      <c r="F1238" s="195"/>
      <c r="G1238" s="193"/>
      <c r="H1238" s="196"/>
    </row>
    <row r="1239" spans="2:8" s="1" customFormat="1" x14ac:dyDescent="0.2">
      <c r="B1239" s="160"/>
      <c r="C1239" s="193"/>
      <c r="D1239" s="193"/>
      <c r="E1239" s="194"/>
      <c r="F1239" s="195"/>
      <c r="G1239" s="193"/>
      <c r="H1239" s="196"/>
    </row>
    <row r="1240" spans="2:8" s="1" customFormat="1" x14ac:dyDescent="0.2">
      <c r="B1240" s="160"/>
      <c r="C1240" s="193"/>
      <c r="D1240" s="193"/>
      <c r="E1240" s="194"/>
      <c r="F1240" s="195"/>
      <c r="G1240" s="193"/>
      <c r="H1240" s="196"/>
    </row>
    <row r="1241" spans="2:8" s="1" customFormat="1" x14ac:dyDescent="0.2">
      <c r="B1241" s="160"/>
      <c r="C1241" s="193"/>
      <c r="D1241" s="193"/>
      <c r="E1241" s="194"/>
      <c r="F1241" s="195"/>
      <c r="G1241" s="193"/>
      <c r="H1241" s="196"/>
    </row>
    <row r="1242" spans="2:8" s="1" customFormat="1" x14ac:dyDescent="0.2">
      <c r="B1242" s="160"/>
      <c r="C1242" s="193"/>
      <c r="D1242" s="193"/>
      <c r="E1242" s="194"/>
      <c r="F1242" s="195"/>
      <c r="G1242" s="193"/>
      <c r="H1242" s="196"/>
    </row>
    <row r="1243" spans="2:8" s="1" customFormat="1" x14ac:dyDescent="0.2">
      <c r="B1243" s="160"/>
      <c r="C1243" s="193"/>
      <c r="D1243" s="193"/>
      <c r="E1243" s="194"/>
      <c r="F1243" s="195"/>
      <c r="G1243" s="193"/>
      <c r="H1243" s="196"/>
    </row>
    <row r="1244" spans="2:8" s="1" customFormat="1" x14ac:dyDescent="0.2">
      <c r="B1244" s="160"/>
      <c r="C1244" s="193"/>
      <c r="D1244" s="193"/>
      <c r="E1244" s="194"/>
      <c r="F1244" s="195"/>
      <c r="G1244" s="193"/>
      <c r="H1244" s="196"/>
    </row>
    <row r="1245" spans="2:8" s="1" customFormat="1" x14ac:dyDescent="0.2">
      <c r="B1245" s="160"/>
      <c r="C1245" s="193"/>
      <c r="D1245" s="193"/>
      <c r="E1245" s="194"/>
      <c r="F1245" s="195"/>
      <c r="G1245" s="193"/>
      <c r="H1245" s="196"/>
    </row>
    <row r="1246" spans="2:8" s="1" customFormat="1" x14ac:dyDescent="0.2">
      <c r="B1246" s="160"/>
      <c r="C1246" s="193"/>
      <c r="D1246" s="193"/>
      <c r="E1246" s="194"/>
      <c r="F1246" s="195"/>
      <c r="G1246" s="193"/>
      <c r="H1246" s="196"/>
    </row>
    <row r="1247" spans="2:8" s="1" customFormat="1" x14ac:dyDescent="0.2">
      <c r="B1247" s="160"/>
      <c r="C1247" s="193"/>
      <c r="D1247" s="193"/>
      <c r="E1247" s="194"/>
      <c r="F1247" s="195"/>
      <c r="G1247" s="193"/>
      <c r="H1247" s="196"/>
    </row>
    <row r="1248" spans="2:8" s="1" customFormat="1" x14ac:dyDescent="0.2">
      <c r="B1248" s="160"/>
      <c r="C1248" s="193"/>
      <c r="D1248" s="193"/>
      <c r="E1248" s="194"/>
      <c r="F1248" s="195"/>
      <c r="G1248" s="193"/>
      <c r="H1248" s="196"/>
    </row>
    <row r="1249" spans="2:8" s="1" customFormat="1" x14ac:dyDescent="0.2">
      <c r="B1249" s="160"/>
      <c r="C1249" s="193"/>
      <c r="D1249" s="193"/>
      <c r="E1249" s="194"/>
      <c r="F1249" s="195"/>
      <c r="G1249" s="193"/>
      <c r="H1249" s="196"/>
    </row>
    <row r="1250" spans="2:8" s="1" customFormat="1" x14ac:dyDescent="0.2">
      <c r="B1250" s="160"/>
      <c r="C1250" s="193"/>
      <c r="D1250" s="193"/>
      <c r="E1250" s="194"/>
      <c r="F1250" s="195"/>
      <c r="G1250" s="193"/>
      <c r="H1250" s="196"/>
    </row>
    <row r="1251" spans="2:8" s="1" customFormat="1" x14ac:dyDescent="0.2">
      <c r="B1251" s="160"/>
      <c r="C1251" s="193"/>
      <c r="D1251" s="193"/>
      <c r="E1251" s="194"/>
      <c r="F1251" s="195"/>
      <c r="G1251" s="193"/>
      <c r="H1251" s="196"/>
    </row>
    <row r="1252" spans="2:8" s="1" customFormat="1" x14ac:dyDescent="0.2">
      <c r="B1252" s="160"/>
      <c r="C1252" s="193"/>
      <c r="D1252" s="193"/>
      <c r="E1252" s="194"/>
      <c r="F1252" s="195"/>
      <c r="G1252" s="193"/>
      <c r="H1252" s="196"/>
    </row>
    <row r="1253" spans="2:8" s="1" customFormat="1" x14ac:dyDescent="0.2">
      <c r="B1253" s="160"/>
      <c r="C1253" s="193"/>
      <c r="D1253" s="193"/>
      <c r="E1253" s="194"/>
      <c r="F1253" s="195"/>
      <c r="G1253" s="193"/>
      <c r="H1253" s="196"/>
    </row>
    <row r="1254" spans="2:8" s="1" customFormat="1" x14ac:dyDescent="0.2">
      <c r="B1254" s="160"/>
      <c r="C1254" s="193"/>
      <c r="D1254" s="193"/>
      <c r="E1254" s="194"/>
      <c r="F1254" s="195"/>
      <c r="G1254" s="193"/>
      <c r="H1254" s="196"/>
    </row>
    <row r="1255" spans="2:8" s="1" customFormat="1" x14ac:dyDescent="0.2">
      <c r="B1255" s="160"/>
      <c r="C1255" s="193"/>
      <c r="D1255" s="193"/>
      <c r="E1255" s="194"/>
      <c r="F1255" s="195"/>
      <c r="G1255" s="193"/>
      <c r="H1255" s="196"/>
    </row>
    <row r="1256" spans="2:8" s="1" customFormat="1" x14ac:dyDescent="0.2">
      <c r="B1256" s="160"/>
      <c r="C1256" s="193"/>
      <c r="D1256" s="193"/>
      <c r="E1256" s="194"/>
      <c r="F1256" s="195"/>
      <c r="G1256" s="193"/>
      <c r="H1256" s="196"/>
    </row>
    <row r="1257" spans="2:8" s="1" customFormat="1" x14ac:dyDescent="0.2">
      <c r="B1257" s="160"/>
      <c r="C1257" s="193"/>
      <c r="D1257" s="193"/>
      <c r="E1257" s="194"/>
      <c r="F1257" s="195"/>
      <c r="G1257" s="193"/>
      <c r="H1257" s="196"/>
    </row>
    <row r="1258" spans="2:8" s="1" customFormat="1" x14ac:dyDescent="0.2">
      <c r="B1258" s="160"/>
      <c r="C1258" s="193"/>
      <c r="D1258" s="193"/>
      <c r="E1258" s="194"/>
      <c r="F1258" s="195"/>
      <c r="G1258" s="193"/>
      <c r="H1258" s="196"/>
    </row>
    <row r="1259" spans="2:8" s="1" customFormat="1" x14ac:dyDescent="0.2">
      <c r="B1259" s="160"/>
      <c r="C1259" s="193"/>
      <c r="D1259" s="193"/>
      <c r="E1259" s="194"/>
      <c r="F1259" s="195"/>
      <c r="G1259" s="193"/>
      <c r="H1259" s="196"/>
    </row>
    <row r="1260" spans="2:8" s="1" customFormat="1" x14ac:dyDescent="0.2">
      <c r="B1260" s="160"/>
      <c r="C1260" s="193"/>
      <c r="D1260" s="193"/>
      <c r="E1260" s="194"/>
      <c r="F1260" s="195"/>
      <c r="G1260" s="193"/>
      <c r="H1260" s="196"/>
    </row>
    <row r="1261" spans="2:8" s="1" customFormat="1" x14ac:dyDescent="0.2">
      <c r="B1261" s="160"/>
      <c r="C1261" s="193"/>
      <c r="D1261" s="193"/>
      <c r="E1261" s="194"/>
      <c r="F1261" s="195"/>
      <c r="G1261" s="193"/>
      <c r="H1261" s="196"/>
    </row>
    <row r="1262" spans="2:8" s="1" customFormat="1" x14ac:dyDescent="0.2">
      <c r="B1262" s="160"/>
      <c r="C1262" s="193"/>
      <c r="D1262" s="193"/>
      <c r="E1262" s="194"/>
      <c r="F1262" s="195"/>
      <c r="G1262" s="193"/>
      <c r="H1262" s="196"/>
    </row>
    <row r="1263" spans="2:8" s="1" customFormat="1" x14ac:dyDescent="0.2">
      <c r="B1263" s="160"/>
      <c r="C1263" s="193"/>
      <c r="D1263" s="193"/>
      <c r="E1263" s="194"/>
      <c r="F1263" s="195"/>
      <c r="G1263" s="193"/>
      <c r="H1263" s="196"/>
    </row>
    <row r="1264" spans="2:8" s="1" customFormat="1" x14ac:dyDescent="0.2">
      <c r="B1264" s="160"/>
      <c r="C1264" s="193"/>
      <c r="D1264" s="193"/>
      <c r="E1264" s="194"/>
      <c r="F1264" s="195"/>
      <c r="G1264" s="193"/>
      <c r="H1264" s="196"/>
    </row>
    <row r="1265" spans="2:8" s="1" customFormat="1" x14ac:dyDescent="0.2">
      <c r="B1265" s="160"/>
      <c r="C1265" s="193"/>
      <c r="D1265" s="193"/>
      <c r="E1265" s="194"/>
      <c r="F1265" s="195"/>
      <c r="G1265" s="193"/>
      <c r="H1265" s="196"/>
    </row>
    <row r="1266" spans="2:8" s="1" customFormat="1" x14ac:dyDescent="0.2">
      <c r="B1266" s="160"/>
      <c r="C1266" s="193"/>
      <c r="D1266" s="193"/>
      <c r="E1266" s="194"/>
      <c r="F1266" s="195"/>
      <c r="G1266" s="193"/>
      <c r="H1266" s="196"/>
    </row>
    <row r="1267" spans="2:8" s="1" customFormat="1" x14ac:dyDescent="0.2">
      <c r="B1267" s="160"/>
      <c r="C1267" s="193"/>
      <c r="D1267" s="193"/>
      <c r="E1267" s="194"/>
      <c r="F1267" s="195"/>
      <c r="G1267" s="193"/>
      <c r="H1267" s="196"/>
    </row>
    <row r="1268" spans="2:8" s="1" customFormat="1" x14ac:dyDescent="0.2">
      <c r="B1268" s="160"/>
      <c r="C1268" s="193"/>
      <c r="D1268" s="193"/>
      <c r="E1268" s="194"/>
      <c r="F1268" s="195"/>
      <c r="G1268" s="193"/>
      <c r="H1268" s="196"/>
    </row>
    <row r="1269" spans="2:8" s="1" customFormat="1" x14ac:dyDescent="0.2">
      <c r="B1269" s="160"/>
      <c r="C1269" s="193"/>
      <c r="D1269" s="193"/>
      <c r="E1269" s="194"/>
      <c r="F1269" s="195"/>
      <c r="G1269" s="193"/>
      <c r="H1269" s="196"/>
    </row>
    <row r="1270" spans="2:8" s="1" customFormat="1" x14ac:dyDescent="0.2">
      <c r="B1270" s="160"/>
      <c r="C1270" s="193"/>
      <c r="D1270" s="193"/>
      <c r="E1270" s="194"/>
      <c r="F1270" s="195"/>
      <c r="G1270" s="193"/>
      <c r="H1270" s="196"/>
    </row>
    <row r="1271" spans="2:8" s="1" customFormat="1" x14ac:dyDescent="0.2">
      <c r="B1271" s="160"/>
      <c r="C1271" s="193"/>
      <c r="D1271" s="193"/>
      <c r="E1271" s="194"/>
      <c r="F1271" s="195"/>
      <c r="G1271" s="193"/>
      <c r="H1271" s="196"/>
    </row>
    <row r="1272" spans="2:8" s="1" customFormat="1" x14ac:dyDescent="0.2">
      <c r="B1272" s="160"/>
      <c r="C1272" s="193"/>
      <c r="D1272" s="193"/>
      <c r="E1272" s="194"/>
      <c r="F1272" s="195"/>
      <c r="G1272" s="193"/>
      <c r="H1272" s="196"/>
    </row>
    <row r="1273" spans="2:8" s="1" customFormat="1" x14ac:dyDescent="0.2">
      <c r="B1273" s="160"/>
      <c r="C1273" s="193"/>
      <c r="D1273" s="193"/>
      <c r="E1273" s="194"/>
      <c r="F1273" s="195"/>
      <c r="G1273" s="193"/>
      <c r="H1273" s="196"/>
    </row>
    <row r="1274" spans="2:8" s="1" customFormat="1" x14ac:dyDescent="0.2">
      <c r="B1274" s="160"/>
      <c r="C1274" s="193"/>
      <c r="D1274" s="193"/>
      <c r="E1274" s="194"/>
      <c r="F1274" s="195"/>
      <c r="G1274" s="193"/>
      <c r="H1274" s="196"/>
    </row>
    <row r="1275" spans="2:8" s="1" customFormat="1" x14ac:dyDescent="0.2">
      <c r="B1275" s="160"/>
      <c r="C1275" s="193"/>
      <c r="D1275" s="193"/>
      <c r="E1275" s="194"/>
      <c r="F1275" s="195"/>
      <c r="G1275" s="193"/>
      <c r="H1275" s="196"/>
    </row>
    <row r="1276" spans="2:8" s="1" customFormat="1" x14ac:dyDescent="0.2">
      <c r="B1276" s="160"/>
      <c r="C1276" s="193"/>
      <c r="D1276" s="193"/>
      <c r="E1276" s="194"/>
      <c r="F1276" s="195"/>
      <c r="G1276" s="193"/>
      <c r="H1276" s="196"/>
    </row>
    <row r="1277" spans="2:8" s="1" customFormat="1" x14ac:dyDescent="0.2">
      <c r="B1277" s="160"/>
      <c r="C1277" s="193"/>
      <c r="D1277" s="193"/>
      <c r="E1277" s="194"/>
      <c r="F1277" s="195"/>
      <c r="G1277" s="193"/>
      <c r="H1277" s="196"/>
    </row>
    <row r="1278" spans="2:8" s="1" customFormat="1" x14ac:dyDescent="0.2">
      <c r="B1278" s="160"/>
      <c r="C1278" s="193"/>
      <c r="D1278" s="193"/>
      <c r="E1278" s="194"/>
      <c r="F1278" s="195"/>
      <c r="G1278" s="193"/>
      <c r="H1278" s="196"/>
    </row>
    <row r="1279" spans="2:8" s="1" customFormat="1" x14ac:dyDescent="0.2">
      <c r="B1279" s="160"/>
      <c r="C1279" s="193"/>
      <c r="D1279" s="193"/>
      <c r="E1279" s="194"/>
      <c r="F1279" s="195"/>
      <c r="G1279" s="193"/>
      <c r="H1279" s="196"/>
    </row>
    <row r="1280" spans="2:8" s="1" customFormat="1" x14ac:dyDescent="0.2">
      <c r="B1280" s="160"/>
      <c r="C1280" s="193"/>
      <c r="D1280" s="193"/>
      <c r="E1280" s="194"/>
      <c r="F1280" s="195"/>
      <c r="G1280" s="193"/>
      <c r="H1280" s="196"/>
    </row>
    <row r="1281" spans="2:8" s="1" customFormat="1" x14ac:dyDescent="0.2">
      <c r="B1281" s="160"/>
      <c r="C1281" s="193"/>
      <c r="D1281" s="193"/>
      <c r="E1281" s="194"/>
      <c r="F1281" s="195"/>
      <c r="G1281" s="193"/>
      <c r="H1281" s="196"/>
    </row>
    <row r="1282" spans="2:8" s="1" customFormat="1" x14ac:dyDescent="0.2">
      <c r="B1282" s="160"/>
      <c r="C1282" s="193"/>
      <c r="D1282" s="193"/>
      <c r="E1282" s="194"/>
      <c r="F1282" s="195"/>
      <c r="G1282" s="193"/>
      <c r="H1282" s="196"/>
    </row>
    <row r="1283" spans="2:8" s="1" customFormat="1" x14ac:dyDescent="0.2">
      <c r="B1283" s="160"/>
      <c r="C1283" s="193"/>
      <c r="D1283" s="193"/>
      <c r="E1283" s="194"/>
      <c r="F1283" s="195"/>
      <c r="G1283" s="193"/>
      <c r="H1283" s="196"/>
    </row>
    <row r="1284" spans="2:8" s="1" customFormat="1" x14ac:dyDescent="0.2">
      <c r="B1284" s="160"/>
      <c r="C1284" s="193"/>
      <c r="D1284" s="193"/>
      <c r="E1284" s="194"/>
      <c r="F1284" s="195"/>
      <c r="G1284" s="193"/>
      <c r="H1284" s="196"/>
    </row>
    <row r="1285" spans="2:8" s="1" customFormat="1" x14ac:dyDescent="0.2">
      <c r="B1285" s="160"/>
      <c r="C1285" s="193"/>
      <c r="D1285" s="193"/>
      <c r="E1285" s="194"/>
      <c r="F1285" s="195"/>
      <c r="G1285" s="193"/>
      <c r="H1285" s="196"/>
    </row>
    <row r="1286" spans="2:8" s="1" customFormat="1" x14ac:dyDescent="0.2">
      <c r="B1286" s="160"/>
      <c r="C1286" s="193"/>
      <c r="D1286" s="193"/>
      <c r="E1286" s="194"/>
      <c r="F1286" s="195"/>
      <c r="G1286" s="193"/>
      <c r="H1286" s="196"/>
    </row>
    <row r="1287" spans="2:8" s="1" customFormat="1" x14ac:dyDescent="0.2">
      <c r="B1287" s="160"/>
      <c r="C1287" s="193"/>
      <c r="D1287" s="193"/>
      <c r="E1287" s="194"/>
      <c r="F1287" s="195"/>
      <c r="G1287" s="193"/>
      <c r="H1287" s="196"/>
    </row>
    <row r="1288" spans="2:8" s="1" customFormat="1" x14ac:dyDescent="0.2">
      <c r="B1288" s="160"/>
      <c r="C1288" s="193"/>
      <c r="D1288" s="193"/>
      <c r="E1288" s="194"/>
      <c r="F1288" s="195"/>
      <c r="G1288" s="193"/>
      <c r="H1288" s="196"/>
    </row>
    <row r="1289" spans="2:8" s="1" customFormat="1" x14ac:dyDescent="0.2">
      <c r="B1289" s="160"/>
      <c r="C1289" s="193"/>
      <c r="D1289" s="193"/>
      <c r="E1289" s="194"/>
      <c r="F1289" s="195"/>
      <c r="G1289" s="193"/>
      <c r="H1289" s="196"/>
    </row>
    <row r="1290" spans="2:8" s="1" customFormat="1" x14ac:dyDescent="0.2">
      <c r="B1290" s="160"/>
      <c r="C1290" s="193"/>
      <c r="D1290" s="193"/>
      <c r="E1290" s="194"/>
      <c r="F1290" s="195"/>
      <c r="G1290" s="193"/>
      <c r="H1290" s="196"/>
    </row>
    <row r="1291" spans="2:8" s="1" customFormat="1" x14ac:dyDescent="0.2">
      <c r="B1291" s="160"/>
      <c r="C1291" s="193"/>
      <c r="D1291" s="193"/>
      <c r="E1291" s="194"/>
      <c r="F1291" s="195"/>
      <c r="G1291" s="193"/>
      <c r="H1291" s="196"/>
    </row>
    <row r="1292" spans="2:8" s="1" customFormat="1" x14ac:dyDescent="0.2">
      <c r="B1292" s="160"/>
      <c r="C1292" s="193"/>
      <c r="D1292" s="193"/>
      <c r="E1292" s="194"/>
      <c r="F1292" s="195"/>
      <c r="G1292" s="193"/>
      <c r="H1292" s="196"/>
    </row>
    <row r="1293" spans="2:8" s="1" customFormat="1" x14ac:dyDescent="0.2">
      <c r="B1293" s="160"/>
      <c r="C1293" s="193"/>
      <c r="D1293" s="193"/>
      <c r="E1293" s="194"/>
      <c r="F1293" s="195"/>
      <c r="G1293" s="193"/>
      <c r="H1293" s="196"/>
    </row>
    <row r="1294" spans="2:8" s="1" customFormat="1" x14ac:dyDescent="0.2">
      <c r="B1294" s="160"/>
      <c r="C1294" s="193"/>
      <c r="D1294" s="193"/>
      <c r="E1294" s="194"/>
      <c r="F1294" s="195"/>
      <c r="G1294" s="193"/>
      <c r="H1294" s="196"/>
    </row>
    <row r="1295" spans="2:8" s="1" customFormat="1" x14ac:dyDescent="0.2">
      <c r="B1295" s="160"/>
      <c r="C1295" s="193"/>
      <c r="D1295" s="193"/>
      <c r="E1295" s="194"/>
      <c r="F1295" s="195"/>
      <c r="G1295" s="193"/>
      <c r="H1295" s="196"/>
    </row>
    <row r="1296" spans="2:8" s="1" customFormat="1" x14ac:dyDescent="0.2">
      <c r="B1296" s="160"/>
      <c r="C1296" s="193"/>
      <c r="D1296" s="193"/>
      <c r="E1296" s="194"/>
      <c r="F1296" s="195"/>
      <c r="G1296" s="193"/>
      <c r="H1296" s="196"/>
    </row>
    <row r="1297" spans="2:8" s="1" customFormat="1" x14ac:dyDescent="0.2">
      <c r="B1297" s="160"/>
      <c r="C1297" s="193"/>
      <c r="D1297" s="193"/>
      <c r="E1297" s="194"/>
      <c r="F1297" s="195"/>
      <c r="G1297" s="193"/>
      <c r="H1297" s="196"/>
    </row>
    <row r="1298" spans="2:8" s="1" customFormat="1" x14ac:dyDescent="0.2">
      <c r="B1298" s="160"/>
      <c r="C1298" s="193"/>
      <c r="D1298" s="193"/>
      <c r="E1298" s="194"/>
      <c r="F1298" s="195"/>
      <c r="G1298" s="193"/>
      <c r="H1298" s="196"/>
    </row>
    <row r="1299" spans="2:8" s="1" customFormat="1" x14ac:dyDescent="0.2">
      <c r="B1299" s="160"/>
      <c r="C1299" s="193"/>
      <c r="D1299" s="193"/>
      <c r="E1299" s="194"/>
      <c r="F1299" s="195"/>
      <c r="G1299" s="193"/>
      <c r="H1299" s="196"/>
    </row>
    <row r="1300" spans="2:8" s="1" customFormat="1" x14ac:dyDescent="0.2">
      <c r="B1300" s="160"/>
      <c r="C1300" s="193"/>
      <c r="D1300" s="193"/>
      <c r="E1300" s="194"/>
      <c r="F1300" s="195"/>
      <c r="G1300" s="193"/>
      <c r="H1300" s="196"/>
    </row>
    <row r="1301" spans="2:8" s="1" customFormat="1" x14ac:dyDescent="0.2">
      <c r="B1301" s="160"/>
      <c r="C1301" s="193"/>
      <c r="D1301" s="193"/>
      <c r="E1301" s="194"/>
      <c r="F1301" s="195"/>
      <c r="G1301" s="193"/>
      <c r="H1301" s="196"/>
    </row>
    <row r="1302" spans="2:8" s="1" customFormat="1" x14ac:dyDescent="0.2">
      <c r="B1302" s="160"/>
      <c r="C1302" s="193"/>
      <c r="D1302" s="193"/>
      <c r="E1302" s="194"/>
      <c r="F1302" s="195"/>
      <c r="G1302" s="193"/>
      <c r="H1302" s="196"/>
    </row>
    <row r="1303" spans="2:8" s="1" customFormat="1" x14ac:dyDescent="0.2">
      <c r="B1303" s="160"/>
      <c r="C1303" s="193"/>
      <c r="D1303" s="193"/>
      <c r="E1303" s="194"/>
      <c r="F1303" s="195"/>
      <c r="G1303" s="193"/>
      <c r="H1303" s="196"/>
    </row>
    <row r="1304" spans="2:8" s="1" customFormat="1" x14ac:dyDescent="0.2">
      <c r="B1304" s="160"/>
      <c r="C1304" s="193"/>
      <c r="D1304" s="193"/>
      <c r="E1304" s="194"/>
      <c r="F1304" s="195"/>
      <c r="G1304" s="193"/>
      <c r="H1304" s="196"/>
    </row>
    <row r="1305" spans="2:8" s="1" customFormat="1" x14ac:dyDescent="0.2">
      <c r="B1305" s="160"/>
      <c r="C1305" s="193"/>
      <c r="D1305" s="193"/>
      <c r="E1305" s="194"/>
      <c r="F1305" s="195"/>
      <c r="G1305" s="193"/>
      <c r="H1305" s="196"/>
    </row>
    <row r="1306" spans="2:8" s="1" customFormat="1" x14ac:dyDescent="0.2">
      <c r="B1306" s="160"/>
      <c r="C1306" s="193"/>
      <c r="D1306" s="193"/>
      <c r="E1306" s="194"/>
      <c r="F1306" s="195"/>
      <c r="G1306" s="193"/>
      <c r="H1306" s="196"/>
    </row>
    <row r="1307" spans="2:8" s="1" customFormat="1" x14ac:dyDescent="0.2">
      <c r="B1307" s="160"/>
      <c r="C1307" s="193"/>
      <c r="D1307" s="193"/>
      <c r="E1307" s="194"/>
      <c r="F1307" s="195"/>
      <c r="G1307" s="193"/>
      <c r="H1307" s="196"/>
    </row>
    <row r="1308" spans="2:8" s="1" customFormat="1" x14ac:dyDescent="0.2">
      <c r="B1308" s="160"/>
      <c r="C1308" s="193"/>
      <c r="D1308" s="193"/>
      <c r="E1308" s="194"/>
      <c r="F1308" s="195"/>
      <c r="G1308" s="193"/>
      <c r="H1308" s="196"/>
    </row>
    <row r="1309" spans="2:8" s="1" customFormat="1" x14ac:dyDescent="0.2">
      <c r="B1309" s="160"/>
      <c r="C1309" s="193"/>
      <c r="D1309" s="193"/>
      <c r="E1309" s="194"/>
      <c r="F1309" s="195"/>
      <c r="G1309" s="193"/>
      <c r="H1309" s="196"/>
    </row>
    <row r="1310" spans="2:8" s="1" customFormat="1" x14ac:dyDescent="0.2">
      <c r="B1310" s="160"/>
      <c r="C1310" s="193"/>
      <c r="D1310" s="193"/>
      <c r="E1310" s="194"/>
      <c r="F1310" s="195"/>
      <c r="G1310" s="193"/>
      <c r="H1310" s="196"/>
    </row>
    <row r="1311" spans="2:8" s="1" customFormat="1" x14ac:dyDescent="0.2">
      <c r="B1311" s="160"/>
      <c r="C1311" s="193"/>
      <c r="D1311" s="193"/>
      <c r="E1311" s="194"/>
      <c r="F1311" s="195"/>
      <c r="G1311" s="193"/>
      <c r="H1311" s="196"/>
    </row>
    <row r="1312" spans="2:8" s="1" customFormat="1" x14ac:dyDescent="0.2">
      <c r="B1312" s="160"/>
      <c r="C1312" s="193"/>
      <c r="D1312" s="193"/>
      <c r="E1312" s="194"/>
      <c r="F1312" s="195"/>
      <c r="G1312" s="193"/>
      <c r="H1312" s="196"/>
    </row>
    <row r="1313" spans="2:8" s="1" customFormat="1" x14ac:dyDescent="0.2">
      <c r="B1313" s="160"/>
      <c r="C1313" s="193"/>
      <c r="D1313" s="193"/>
      <c r="E1313" s="194"/>
      <c r="F1313" s="195"/>
      <c r="G1313" s="193"/>
      <c r="H1313" s="196"/>
    </row>
    <row r="1314" spans="2:8" s="1" customFormat="1" x14ac:dyDescent="0.2">
      <c r="B1314" s="160"/>
      <c r="C1314" s="193"/>
      <c r="D1314" s="193"/>
      <c r="E1314" s="194"/>
      <c r="F1314" s="195"/>
      <c r="G1314" s="193"/>
      <c r="H1314" s="196"/>
    </row>
    <row r="1315" spans="2:8" s="1" customFormat="1" x14ac:dyDescent="0.2">
      <c r="B1315" s="160"/>
      <c r="C1315" s="193"/>
      <c r="D1315" s="193"/>
      <c r="E1315" s="194"/>
      <c r="F1315" s="195"/>
      <c r="G1315" s="193"/>
      <c r="H1315" s="196"/>
    </row>
    <row r="1316" spans="2:8" s="1" customFormat="1" x14ac:dyDescent="0.2">
      <c r="B1316" s="160"/>
      <c r="C1316" s="193"/>
      <c r="D1316" s="193"/>
      <c r="E1316" s="194"/>
      <c r="F1316" s="195"/>
      <c r="G1316" s="193"/>
      <c r="H1316" s="196"/>
    </row>
    <row r="1317" spans="2:8" s="1" customFormat="1" x14ac:dyDescent="0.2">
      <c r="B1317" s="160"/>
      <c r="C1317" s="193"/>
      <c r="D1317" s="193"/>
      <c r="E1317" s="194"/>
      <c r="F1317" s="195"/>
      <c r="G1317" s="193"/>
      <c r="H1317" s="196"/>
    </row>
    <row r="1318" spans="2:8" s="1" customFormat="1" x14ac:dyDescent="0.2">
      <c r="B1318" s="160"/>
      <c r="C1318" s="193"/>
      <c r="D1318" s="193"/>
      <c r="E1318" s="194"/>
      <c r="F1318" s="195"/>
      <c r="G1318" s="193"/>
      <c r="H1318" s="196"/>
    </row>
    <row r="1319" spans="2:8" s="1" customFormat="1" x14ac:dyDescent="0.2">
      <c r="B1319" s="160"/>
      <c r="C1319" s="193"/>
      <c r="D1319" s="193"/>
      <c r="E1319" s="194"/>
      <c r="F1319" s="195"/>
      <c r="G1319" s="193"/>
      <c r="H1319" s="196"/>
    </row>
    <row r="1320" spans="2:8" s="1" customFormat="1" x14ac:dyDescent="0.2">
      <c r="B1320" s="160"/>
      <c r="C1320" s="193"/>
      <c r="D1320" s="193"/>
      <c r="E1320" s="194"/>
      <c r="F1320" s="195"/>
      <c r="G1320" s="193"/>
      <c r="H1320" s="196"/>
    </row>
    <row r="1321" spans="2:8" s="1" customFormat="1" x14ac:dyDescent="0.2">
      <c r="B1321" s="160"/>
      <c r="C1321" s="193"/>
      <c r="D1321" s="193"/>
      <c r="E1321" s="194"/>
      <c r="F1321" s="195"/>
      <c r="G1321" s="193"/>
      <c r="H1321" s="196"/>
    </row>
    <row r="1322" spans="2:8" s="1" customFormat="1" x14ac:dyDescent="0.2">
      <c r="B1322" s="160"/>
      <c r="C1322" s="193"/>
      <c r="D1322" s="193"/>
      <c r="E1322" s="194"/>
      <c r="F1322" s="195"/>
      <c r="G1322" s="193"/>
      <c r="H1322" s="196"/>
    </row>
    <row r="1323" spans="2:8" s="1" customFormat="1" x14ac:dyDescent="0.2">
      <c r="B1323" s="160"/>
      <c r="C1323" s="193"/>
      <c r="D1323" s="193"/>
      <c r="E1323" s="194"/>
      <c r="F1323" s="195"/>
      <c r="G1323" s="193"/>
      <c r="H1323" s="196"/>
    </row>
    <row r="1324" spans="2:8" s="1" customFormat="1" x14ac:dyDescent="0.2">
      <c r="B1324" s="160"/>
      <c r="C1324" s="193"/>
      <c r="D1324" s="193"/>
      <c r="E1324" s="194"/>
      <c r="F1324" s="195"/>
      <c r="G1324" s="193"/>
      <c r="H1324" s="196"/>
    </row>
    <row r="1325" spans="2:8" s="1" customFormat="1" x14ac:dyDescent="0.2">
      <c r="B1325" s="160"/>
      <c r="C1325" s="193"/>
      <c r="D1325" s="193"/>
      <c r="E1325" s="194"/>
      <c r="F1325" s="195"/>
      <c r="G1325" s="193"/>
      <c r="H1325" s="196"/>
    </row>
    <row r="1326" spans="2:8" s="1" customFormat="1" x14ac:dyDescent="0.2">
      <c r="B1326" s="160"/>
      <c r="C1326" s="193"/>
      <c r="D1326" s="193"/>
      <c r="E1326" s="194"/>
      <c r="F1326" s="195"/>
      <c r="G1326" s="193"/>
      <c r="H1326" s="196"/>
    </row>
    <row r="1327" spans="2:8" s="1" customFormat="1" x14ac:dyDescent="0.2">
      <c r="B1327" s="160"/>
      <c r="C1327" s="193"/>
      <c r="D1327" s="193"/>
      <c r="E1327" s="194"/>
      <c r="F1327" s="195"/>
      <c r="G1327" s="193"/>
      <c r="H1327" s="196"/>
    </row>
    <row r="1328" spans="2:8" s="1" customFormat="1" x14ac:dyDescent="0.2">
      <c r="B1328" s="160"/>
      <c r="C1328" s="193"/>
      <c r="D1328" s="193"/>
      <c r="E1328" s="194"/>
      <c r="F1328" s="195"/>
      <c r="G1328" s="193"/>
      <c r="H1328" s="196"/>
    </row>
    <row r="1329" spans="2:8" s="1" customFormat="1" x14ac:dyDescent="0.2">
      <c r="B1329" s="160"/>
      <c r="C1329" s="193"/>
      <c r="D1329" s="193"/>
      <c r="E1329" s="194"/>
      <c r="F1329" s="195"/>
      <c r="G1329" s="193"/>
      <c r="H1329" s="196"/>
    </row>
    <row r="1330" spans="2:8" s="1" customFormat="1" x14ac:dyDescent="0.2">
      <c r="B1330" s="160"/>
      <c r="C1330" s="193"/>
      <c r="D1330" s="193"/>
      <c r="E1330" s="194"/>
      <c r="F1330" s="195"/>
      <c r="G1330" s="193"/>
      <c r="H1330" s="196"/>
    </row>
    <row r="1331" spans="2:8" s="1" customFormat="1" x14ac:dyDescent="0.2">
      <c r="B1331" s="160"/>
      <c r="C1331" s="193"/>
      <c r="D1331" s="193"/>
      <c r="E1331" s="194"/>
      <c r="F1331" s="195"/>
      <c r="G1331" s="193"/>
      <c r="H1331" s="196"/>
    </row>
    <row r="1332" spans="2:8" s="1" customFormat="1" x14ac:dyDescent="0.2">
      <c r="B1332" s="160"/>
      <c r="C1332" s="193"/>
      <c r="D1332" s="193"/>
      <c r="E1332" s="194"/>
      <c r="F1332" s="195"/>
      <c r="G1332" s="193"/>
      <c r="H1332" s="196"/>
    </row>
    <row r="1333" spans="2:8" s="1" customFormat="1" x14ac:dyDescent="0.2">
      <c r="B1333" s="160"/>
      <c r="C1333" s="193"/>
      <c r="D1333" s="193"/>
      <c r="E1333" s="194"/>
      <c r="F1333" s="195"/>
      <c r="G1333" s="193"/>
      <c r="H1333" s="196"/>
    </row>
    <row r="1334" spans="2:8" s="1" customFormat="1" x14ac:dyDescent="0.2">
      <c r="B1334" s="160"/>
      <c r="C1334" s="193"/>
      <c r="D1334" s="193"/>
      <c r="E1334" s="194"/>
      <c r="F1334" s="195"/>
      <c r="G1334" s="193"/>
      <c r="H1334" s="196"/>
    </row>
    <row r="1335" spans="2:8" s="1" customFormat="1" x14ac:dyDescent="0.2">
      <c r="B1335" s="160"/>
      <c r="C1335" s="193"/>
      <c r="D1335" s="193"/>
      <c r="E1335" s="194"/>
      <c r="F1335" s="195"/>
      <c r="G1335" s="193"/>
      <c r="H1335" s="196"/>
    </row>
    <row r="1336" spans="2:8" s="1" customFormat="1" x14ac:dyDescent="0.2">
      <c r="B1336" s="160"/>
      <c r="C1336" s="193"/>
      <c r="D1336" s="193"/>
      <c r="E1336" s="194"/>
      <c r="F1336" s="195"/>
      <c r="G1336" s="193"/>
      <c r="H1336" s="196"/>
    </row>
    <row r="1337" spans="2:8" s="1" customFormat="1" x14ac:dyDescent="0.2">
      <c r="B1337" s="160"/>
      <c r="C1337" s="193"/>
      <c r="D1337" s="193"/>
      <c r="E1337" s="194"/>
      <c r="F1337" s="195"/>
      <c r="G1337" s="193"/>
      <c r="H1337" s="196"/>
    </row>
    <row r="1338" spans="2:8" s="1" customFormat="1" x14ac:dyDescent="0.2">
      <c r="B1338" s="160"/>
      <c r="C1338" s="193"/>
      <c r="D1338" s="193"/>
      <c r="E1338" s="194"/>
      <c r="F1338" s="195"/>
      <c r="G1338" s="193"/>
      <c r="H1338" s="196"/>
    </row>
    <row r="1339" spans="2:8" s="1" customFormat="1" x14ac:dyDescent="0.2">
      <c r="B1339" s="160"/>
      <c r="C1339" s="193"/>
      <c r="D1339" s="193"/>
      <c r="E1339" s="194"/>
      <c r="F1339" s="195"/>
      <c r="G1339" s="193"/>
      <c r="H1339" s="196"/>
    </row>
    <row r="1340" spans="2:8" s="1" customFormat="1" x14ac:dyDescent="0.2">
      <c r="B1340" s="160"/>
      <c r="C1340" s="193"/>
      <c r="D1340" s="193"/>
      <c r="E1340" s="194"/>
      <c r="F1340" s="195"/>
      <c r="G1340" s="193"/>
      <c r="H1340" s="196"/>
    </row>
    <row r="1341" spans="2:8" s="1" customFormat="1" x14ac:dyDescent="0.2">
      <c r="B1341" s="160"/>
      <c r="C1341" s="193"/>
      <c r="D1341" s="193"/>
      <c r="E1341" s="194"/>
      <c r="F1341" s="195"/>
      <c r="G1341" s="193"/>
      <c r="H1341" s="196"/>
    </row>
    <row r="1342" spans="2:8" s="1" customFormat="1" x14ac:dyDescent="0.2">
      <c r="B1342" s="160"/>
      <c r="C1342" s="193"/>
      <c r="D1342" s="193"/>
      <c r="E1342" s="194"/>
      <c r="F1342" s="195"/>
      <c r="G1342" s="193"/>
      <c r="H1342" s="196"/>
    </row>
    <row r="1343" spans="2:8" s="1" customFormat="1" x14ac:dyDescent="0.2">
      <c r="B1343" s="160"/>
      <c r="C1343" s="193"/>
      <c r="D1343" s="193"/>
      <c r="E1343" s="194"/>
      <c r="F1343" s="195"/>
      <c r="G1343" s="193"/>
      <c r="H1343" s="196"/>
    </row>
    <row r="1344" spans="2:8" s="1" customFormat="1" x14ac:dyDescent="0.2">
      <c r="B1344" s="160"/>
      <c r="C1344" s="193"/>
      <c r="D1344" s="193"/>
      <c r="E1344" s="194"/>
      <c r="F1344" s="195"/>
      <c r="G1344" s="193"/>
      <c r="H1344" s="196"/>
    </row>
    <row r="1345" spans="2:8" s="1" customFormat="1" x14ac:dyDescent="0.2">
      <c r="B1345" s="160"/>
      <c r="C1345" s="193"/>
      <c r="D1345" s="193"/>
      <c r="E1345" s="194"/>
      <c r="F1345" s="195"/>
      <c r="G1345" s="193"/>
      <c r="H1345" s="196"/>
    </row>
    <row r="1346" spans="2:8" s="1" customFormat="1" x14ac:dyDescent="0.2">
      <c r="B1346" s="160"/>
      <c r="C1346" s="193"/>
      <c r="D1346" s="193"/>
      <c r="E1346" s="194"/>
      <c r="F1346" s="195"/>
      <c r="G1346" s="193"/>
      <c r="H1346" s="196"/>
    </row>
    <row r="1347" spans="2:8" s="1" customFormat="1" x14ac:dyDescent="0.2">
      <c r="B1347" s="160"/>
      <c r="C1347" s="193"/>
      <c r="D1347" s="193"/>
      <c r="E1347" s="194"/>
      <c r="F1347" s="195"/>
      <c r="G1347" s="193"/>
      <c r="H1347" s="196"/>
    </row>
    <row r="1348" spans="2:8" s="1" customFormat="1" x14ac:dyDescent="0.2">
      <c r="B1348" s="160"/>
      <c r="C1348" s="193"/>
      <c r="D1348" s="193"/>
      <c r="E1348" s="194"/>
      <c r="F1348" s="195"/>
      <c r="G1348" s="193"/>
      <c r="H1348" s="196"/>
    </row>
    <row r="1349" spans="2:8" s="1" customFormat="1" x14ac:dyDescent="0.2">
      <c r="B1349" s="160"/>
      <c r="C1349" s="193"/>
      <c r="D1349" s="193"/>
      <c r="E1349" s="194"/>
      <c r="F1349" s="195"/>
      <c r="G1349" s="193"/>
      <c r="H1349" s="196"/>
    </row>
    <row r="1350" spans="2:8" s="1" customFormat="1" x14ac:dyDescent="0.2">
      <c r="B1350" s="160"/>
      <c r="C1350" s="193"/>
      <c r="D1350" s="193"/>
      <c r="E1350" s="194"/>
      <c r="F1350" s="195"/>
      <c r="G1350" s="193"/>
      <c r="H1350" s="196"/>
    </row>
    <row r="1351" spans="2:8" s="1" customFormat="1" x14ac:dyDescent="0.2">
      <c r="B1351" s="160"/>
      <c r="C1351" s="193"/>
      <c r="D1351" s="193"/>
      <c r="E1351" s="194"/>
      <c r="F1351" s="195"/>
      <c r="G1351" s="193"/>
      <c r="H1351" s="196"/>
    </row>
    <row r="1352" spans="2:8" s="1" customFormat="1" x14ac:dyDescent="0.2">
      <c r="B1352" s="160"/>
      <c r="C1352" s="193"/>
      <c r="D1352" s="193"/>
      <c r="E1352" s="194"/>
      <c r="F1352" s="195"/>
      <c r="G1352" s="193"/>
      <c r="H1352" s="196"/>
    </row>
    <row r="1353" spans="2:8" s="1" customFormat="1" x14ac:dyDescent="0.2">
      <c r="B1353" s="160"/>
      <c r="C1353" s="193"/>
      <c r="D1353" s="193"/>
      <c r="E1353" s="194"/>
      <c r="F1353" s="195"/>
      <c r="G1353" s="193"/>
      <c r="H1353" s="196"/>
    </row>
    <row r="1354" spans="2:8" s="1" customFormat="1" x14ac:dyDescent="0.2">
      <c r="B1354" s="160"/>
      <c r="C1354" s="193"/>
      <c r="D1354" s="193"/>
      <c r="E1354" s="194"/>
      <c r="F1354" s="195"/>
      <c r="G1354" s="193"/>
      <c r="H1354" s="196"/>
    </row>
    <row r="1355" spans="2:8" s="1" customFormat="1" x14ac:dyDescent="0.2">
      <c r="B1355" s="160"/>
      <c r="C1355" s="193"/>
      <c r="D1355" s="193"/>
      <c r="E1355" s="194"/>
      <c r="F1355" s="195"/>
      <c r="G1355" s="193"/>
      <c r="H1355" s="196"/>
    </row>
    <row r="1356" spans="2:8" s="1" customFormat="1" x14ac:dyDescent="0.2">
      <c r="B1356" s="160"/>
      <c r="C1356" s="193"/>
      <c r="D1356" s="193"/>
      <c r="E1356" s="194"/>
      <c r="F1356" s="195"/>
      <c r="G1356" s="193"/>
      <c r="H1356" s="196"/>
    </row>
    <row r="1357" spans="2:8" s="1" customFormat="1" x14ac:dyDescent="0.2">
      <c r="B1357" s="160"/>
      <c r="C1357" s="193"/>
      <c r="D1357" s="193"/>
      <c r="E1357" s="194"/>
      <c r="F1357" s="195"/>
      <c r="G1357" s="193"/>
      <c r="H1357" s="196"/>
    </row>
    <row r="1358" spans="2:8" s="1" customFormat="1" x14ac:dyDescent="0.2">
      <c r="B1358" s="160"/>
      <c r="C1358" s="193"/>
      <c r="D1358" s="193"/>
      <c r="E1358" s="194"/>
      <c r="F1358" s="195"/>
      <c r="G1358" s="193"/>
      <c r="H1358" s="196"/>
    </row>
    <row r="1359" spans="2:8" s="1" customFormat="1" x14ac:dyDescent="0.2">
      <c r="B1359" s="160"/>
      <c r="C1359" s="193"/>
      <c r="D1359" s="193"/>
      <c r="E1359" s="194"/>
      <c r="F1359" s="195"/>
      <c r="G1359" s="193"/>
      <c r="H1359" s="196"/>
    </row>
    <row r="1360" spans="2:8" s="1" customFormat="1" x14ac:dyDescent="0.2">
      <c r="B1360" s="160"/>
      <c r="C1360" s="193"/>
      <c r="D1360" s="193"/>
      <c r="E1360" s="194"/>
      <c r="F1360" s="195"/>
      <c r="G1360" s="193"/>
      <c r="H1360" s="196"/>
    </row>
    <row r="1361" spans="2:8" s="1" customFormat="1" x14ac:dyDescent="0.2">
      <c r="B1361" s="160"/>
      <c r="C1361" s="193"/>
      <c r="D1361" s="193"/>
      <c r="E1361" s="194"/>
      <c r="F1361" s="195"/>
      <c r="G1361" s="193"/>
      <c r="H1361" s="196"/>
    </row>
    <row r="1362" spans="2:8" s="1" customFormat="1" x14ac:dyDescent="0.2">
      <c r="B1362" s="160"/>
      <c r="C1362" s="193"/>
      <c r="D1362" s="193"/>
      <c r="E1362" s="194"/>
      <c r="F1362" s="195"/>
      <c r="G1362" s="193"/>
      <c r="H1362" s="196"/>
    </row>
    <row r="1363" spans="2:8" s="1" customFormat="1" x14ac:dyDescent="0.2">
      <c r="B1363" s="160"/>
      <c r="C1363" s="193"/>
      <c r="D1363" s="193"/>
      <c r="E1363" s="194"/>
      <c r="F1363" s="195"/>
      <c r="G1363" s="193"/>
      <c r="H1363" s="196"/>
    </row>
    <row r="1364" spans="2:8" s="1" customFormat="1" x14ac:dyDescent="0.2">
      <c r="B1364" s="160"/>
      <c r="C1364" s="193"/>
      <c r="D1364" s="193"/>
      <c r="E1364" s="194"/>
      <c r="F1364" s="195"/>
      <c r="G1364" s="193"/>
      <c r="H1364" s="196"/>
    </row>
    <row r="1365" spans="2:8" s="1" customFormat="1" x14ac:dyDescent="0.2">
      <c r="B1365" s="160"/>
      <c r="C1365" s="193"/>
      <c r="D1365" s="193"/>
      <c r="E1365" s="194"/>
      <c r="F1365" s="195"/>
      <c r="G1365" s="193"/>
      <c r="H1365" s="196"/>
    </row>
    <row r="1366" spans="2:8" s="1" customFormat="1" x14ac:dyDescent="0.2">
      <c r="B1366" s="160"/>
      <c r="C1366" s="193"/>
      <c r="D1366" s="193"/>
      <c r="E1366" s="194"/>
      <c r="F1366" s="195"/>
      <c r="G1366" s="193"/>
      <c r="H1366" s="196"/>
    </row>
    <row r="1367" spans="2:8" s="1" customFormat="1" x14ac:dyDescent="0.2">
      <c r="B1367" s="160"/>
      <c r="C1367" s="193"/>
      <c r="D1367" s="193"/>
      <c r="E1367" s="194"/>
      <c r="F1367" s="195"/>
      <c r="G1367" s="193"/>
      <c r="H1367" s="196"/>
    </row>
    <row r="1368" spans="2:8" s="1" customFormat="1" x14ac:dyDescent="0.2">
      <c r="B1368" s="160"/>
      <c r="C1368" s="193"/>
      <c r="D1368" s="193"/>
      <c r="E1368" s="194"/>
      <c r="F1368" s="195"/>
      <c r="G1368" s="193"/>
      <c r="H1368" s="196"/>
    </row>
    <row r="1369" spans="2:8" s="1" customFormat="1" x14ac:dyDescent="0.2">
      <c r="B1369" s="160"/>
      <c r="C1369" s="193"/>
      <c r="D1369" s="193"/>
      <c r="E1369" s="194"/>
      <c r="F1369" s="195"/>
      <c r="G1369" s="193"/>
      <c r="H1369" s="196"/>
    </row>
    <row r="1370" spans="2:8" s="1" customFormat="1" x14ac:dyDescent="0.2">
      <c r="B1370" s="160"/>
      <c r="C1370" s="193"/>
      <c r="D1370" s="193"/>
      <c r="E1370" s="194"/>
      <c r="F1370" s="195"/>
      <c r="G1370" s="193"/>
      <c r="H1370" s="196"/>
    </row>
    <row r="1371" spans="2:8" s="1" customFormat="1" x14ac:dyDescent="0.2">
      <c r="B1371" s="160"/>
      <c r="C1371" s="193"/>
      <c r="D1371" s="193"/>
      <c r="E1371" s="194"/>
      <c r="F1371" s="195"/>
      <c r="G1371" s="193"/>
      <c r="H1371" s="196"/>
    </row>
    <row r="1372" spans="2:8" s="1" customFormat="1" x14ac:dyDescent="0.2">
      <c r="B1372" s="160"/>
      <c r="C1372" s="193"/>
      <c r="D1372" s="193"/>
      <c r="E1372" s="194"/>
      <c r="F1372" s="195"/>
      <c r="G1372" s="193"/>
      <c r="H1372" s="196"/>
    </row>
    <row r="1373" spans="2:8" s="1" customFormat="1" x14ac:dyDescent="0.2">
      <c r="B1373" s="160"/>
      <c r="C1373" s="193"/>
      <c r="D1373" s="193"/>
      <c r="E1373" s="194"/>
      <c r="F1373" s="195"/>
      <c r="G1373" s="193"/>
      <c r="H1373" s="196"/>
    </row>
    <row r="1374" spans="2:8" s="1" customFormat="1" x14ac:dyDescent="0.2">
      <c r="B1374" s="160"/>
      <c r="C1374" s="193"/>
      <c r="D1374" s="193"/>
      <c r="E1374" s="194"/>
      <c r="F1374" s="195"/>
      <c r="G1374" s="193"/>
      <c r="H1374" s="196"/>
    </row>
    <row r="1375" spans="2:8" s="1" customFormat="1" x14ac:dyDescent="0.2">
      <c r="B1375" s="160"/>
      <c r="C1375" s="193"/>
      <c r="D1375" s="193"/>
      <c r="E1375" s="194"/>
      <c r="F1375" s="195"/>
      <c r="G1375" s="193"/>
      <c r="H1375" s="196"/>
    </row>
    <row r="1376" spans="2:8" s="1" customFormat="1" x14ac:dyDescent="0.2">
      <c r="B1376" s="160"/>
      <c r="C1376" s="193"/>
      <c r="D1376" s="193"/>
      <c r="E1376" s="194"/>
      <c r="F1376" s="195"/>
      <c r="G1376" s="193"/>
      <c r="H1376" s="196"/>
    </row>
    <row r="1377" spans="2:8" s="1" customFormat="1" x14ac:dyDescent="0.2">
      <c r="B1377" s="160"/>
      <c r="C1377" s="193"/>
      <c r="D1377" s="193"/>
      <c r="E1377" s="194"/>
      <c r="F1377" s="195"/>
      <c r="G1377" s="193"/>
      <c r="H1377" s="196"/>
    </row>
    <row r="1378" spans="2:8" s="1" customFormat="1" x14ac:dyDescent="0.2">
      <c r="B1378" s="160"/>
      <c r="C1378" s="193"/>
      <c r="D1378" s="193"/>
      <c r="E1378" s="194"/>
      <c r="F1378" s="195"/>
      <c r="G1378" s="193"/>
      <c r="H1378" s="196"/>
    </row>
    <row r="1379" spans="2:8" s="1" customFormat="1" x14ac:dyDescent="0.2">
      <c r="B1379" s="160"/>
      <c r="C1379" s="193"/>
      <c r="D1379" s="193"/>
      <c r="E1379" s="194"/>
      <c r="F1379" s="195"/>
      <c r="G1379" s="193"/>
      <c r="H1379" s="196"/>
    </row>
    <row r="1380" spans="2:8" s="1" customFormat="1" x14ac:dyDescent="0.2">
      <c r="B1380" s="160"/>
      <c r="C1380" s="193"/>
      <c r="D1380" s="193"/>
      <c r="E1380" s="194"/>
      <c r="F1380" s="195"/>
      <c r="G1380" s="193"/>
      <c r="H1380" s="196"/>
    </row>
    <row r="1381" spans="2:8" s="1" customFormat="1" x14ac:dyDescent="0.2">
      <c r="B1381" s="160"/>
      <c r="C1381" s="193"/>
      <c r="D1381" s="193"/>
      <c r="E1381" s="194"/>
      <c r="F1381" s="195"/>
      <c r="G1381" s="193"/>
      <c r="H1381" s="196"/>
    </row>
    <row r="1382" spans="2:8" s="1" customFormat="1" x14ac:dyDescent="0.2">
      <c r="B1382" s="160"/>
      <c r="C1382" s="193"/>
      <c r="D1382" s="193"/>
      <c r="E1382" s="194"/>
      <c r="F1382" s="195"/>
      <c r="G1382" s="193"/>
      <c r="H1382" s="196"/>
    </row>
    <row r="1383" spans="2:8" s="1" customFormat="1" x14ac:dyDescent="0.2">
      <c r="B1383" s="160"/>
      <c r="C1383" s="193"/>
      <c r="D1383" s="193"/>
      <c r="E1383" s="194"/>
      <c r="F1383" s="195"/>
      <c r="G1383" s="193"/>
      <c r="H1383" s="196"/>
    </row>
    <row r="1384" spans="2:8" s="1" customFormat="1" x14ac:dyDescent="0.2">
      <c r="B1384" s="160"/>
      <c r="C1384" s="193"/>
      <c r="D1384" s="193"/>
      <c r="E1384" s="194"/>
      <c r="F1384" s="195"/>
      <c r="G1384" s="193"/>
      <c r="H1384" s="196"/>
    </row>
    <row r="1385" spans="2:8" s="1" customFormat="1" x14ac:dyDescent="0.2">
      <c r="B1385" s="160"/>
      <c r="C1385" s="193"/>
      <c r="D1385" s="193"/>
      <c r="E1385" s="194"/>
      <c r="F1385" s="195"/>
      <c r="G1385" s="193"/>
      <c r="H1385" s="196"/>
    </row>
    <row r="1386" spans="2:8" s="1" customFormat="1" x14ac:dyDescent="0.2">
      <c r="B1386" s="160"/>
      <c r="C1386" s="193"/>
      <c r="D1386" s="193"/>
      <c r="E1386" s="194"/>
      <c r="F1386" s="195"/>
      <c r="G1386" s="193"/>
      <c r="H1386" s="196"/>
    </row>
    <row r="1387" spans="2:8" s="1" customFormat="1" x14ac:dyDescent="0.2">
      <c r="B1387" s="160"/>
      <c r="C1387" s="193"/>
      <c r="D1387" s="193"/>
      <c r="E1387" s="194"/>
      <c r="F1387" s="195"/>
      <c r="G1387" s="193"/>
      <c r="H1387" s="196"/>
    </row>
    <row r="1388" spans="2:8" s="1" customFormat="1" x14ac:dyDescent="0.2">
      <c r="B1388" s="160"/>
      <c r="C1388" s="193"/>
      <c r="D1388" s="193"/>
      <c r="E1388" s="194"/>
      <c r="F1388" s="195"/>
      <c r="G1388" s="193"/>
      <c r="H1388" s="196"/>
    </row>
    <row r="1389" spans="2:8" s="1" customFormat="1" x14ac:dyDescent="0.2">
      <c r="B1389" s="160"/>
      <c r="C1389" s="193"/>
      <c r="D1389" s="193"/>
      <c r="E1389" s="194"/>
      <c r="F1389" s="195"/>
      <c r="G1389" s="193"/>
      <c r="H1389" s="196"/>
    </row>
    <row r="1390" spans="2:8" s="1" customFormat="1" x14ac:dyDescent="0.2">
      <c r="B1390" s="160"/>
      <c r="C1390" s="193"/>
      <c r="D1390" s="193"/>
      <c r="E1390" s="194"/>
      <c r="F1390" s="195"/>
      <c r="G1390" s="193"/>
      <c r="H1390" s="196"/>
    </row>
    <row r="1391" spans="2:8" s="1" customFormat="1" x14ac:dyDescent="0.2">
      <c r="B1391" s="160"/>
      <c r="C1391" s="193"/>
      <c r="D1391" s="193"/>
      <c r="E1391" s="194"/>
      <c r="F1391" s="195"/>
      <c r="G1391" s="193"/>
      <c r="H1391" s="196"/>
    </row>
    <row r="1392" spans="2:8" s="1" customFormat="1" x14ac:dyDescent="0.2">
      <c r="B1392" s="160"/>
      <c r="C1392" s="193"/>
      <c r="D1392" s="193"/>
      <c r="E1392" s="194"/>
      <c r="F1392" s="195"/>
      <c r="G1392" s="193"/>
      <c r="H1392" s="196"/>
    </row>
    <row r="1393" spans="2:8" s="1" customFormat="1" x14ac:dyDescent="0.2">
      <c r="B1393" s="160"/>
      <c r="C1393" s="193"/>
      <c r="D1393" s="193"/>
      <c r="E1393" s="194"/>
      <c r="F1393" s="195"/>
      <c r="G1393" s="193"/>
      <c r="H1393" s="196"/>
    </row>
    <row r="1394" spans="2:8" s="1" customFormat="1" x14ac:dyDescent="0.2">
      <c r="B1394" s="160"/>
      <c r="C1394" s="193"/>
      <c r="D1394" s="193"/>
      <c r="E1394" s="194"/>
      <c r="F1394" s="195"/>
      <c r="G1394" s="193"/>
      <c r="H1394" s="196"/>
    </row>
    <row r="1395" spans="2:8" s="1" customFormat="1" x14ac:dyDescent="0.2">
      <c r="B1395" s="160"/>
      <c r="C1395" s="193"/>
      <c r="D1395" s="193"/>
      <c r="E1395" s="194"/>
      <c r="F1395" s="195"/>
      <c r="G1395" s="193"/>
      <c r="H1395" s="196"/>
    </row>
    <row r="1396" spans="2:8" s="1" customFormat="1" x14ac:dyDescent="0.2">
      <c r="B1396" s="160"/>
      <c r="C1396" s="193"/>
      <c r="D1396" s="193"/>
      <c r="E1396" s="194"/>
      <c r="F1396" s="195"/>
      <c r="G1396" s="193"/>
      <c r="H1396" s="196"/>
    </row>
    <row r="1397" spans="2:8" s="1" customFormat="1" x14ac:dyDescent="0.2">
      <c r="B1397" s="160"/>
      <c r="C1397" s="193"/>
      <c r="D1397" s="193"/>
      <c r="E1397" s="194"/>
      <c r="F1397" s="195"/>
      <c r="G1397" s="193"/>
      <c r="H1397" s="196"/>
    </row>
    <row r="1398" spans="2:8" s="1" customFormat="1" x14ac:dyDescent="0.2">
      <c r="B1398" s="160"/>
      <c r="C1398" s="193"/>
      <c r="D1398" s="193"/>
      <c r="E1398" s="194"/>
      <c r="F1398" s="195"/>
      <c r="G1398" s="193"/>
      <c r="H1398" s="196"/>
    </row>
    <row r="1399" spans="2:8" s="1" customFormat="1" x14ac:dyDescent="0.2">
      <c r="B1399" s="160"/>
      <c r="C1399" s="193"/>
      <c r="D1399" s="193"/>
      <c r="E1399" s="194"/>
      <c r="F1399" s="195"/>
      <c r="G1399" s="193"/>
      <c r="H1399" s="196"/>
    </row>
    <row r="1400" spans="2:8" s="1" customFormat="1" x14ac:dyDescent="0.2">
      <c r="B1400" s="160"/>
      <c r="C1400" s="193"/>
      <c r="D1400" s="193"/>
      <c r="E1400" s="194"/>
      <c r="F1400" s="195"/>
      <c r="G1400" s="193"/>
      <c r="H1400" s="196"/>
    </row>
    <row r="1401" spans="2:8" s="1" customFormat="1" x14ac:dyDescent="0.2">
      <c r="B1401" s="160"/>
      <c r="C1401" s="193"/>
      <c r="D1401" s="193"/>
      <c r="E1401" s="194"/>
      <c r="F1401" s="195"/>
      <c r="G1401" s="193"/>
      <c r="H1401" s="196"/>
    </row>
    <row r="1402" spans="2:8" s="1" customFormat="1" x14ac:dyDescent="0.2">
      <c r="B1402" s="160"/>
      <c r="C1402" s="193"/>
      <c r="D1402" s="193"/>
      <c r="E1402" s="194"/>
      <c r="F1402" s="195"/>
      <c r="G1402" s="193"/>
      <c r="H1402" s="196"/>
    </row>
    <row r="1403" spans="2:8" s="1" customFormat="1" x14ac:dyDescent="0.2">
      <c r="B1403" s="160"/>
      <c r="C1403" s="193"/>
      <c r="D1403" s="193"/>
      <c r="E1403" s="194"/>
      <c r="F1403" s="195"/>
      <c r="G1403" s="193"/>
      <c r="H1403" s="196"/>
    </row>
    <row r="1404" spans="2:8" s="1" customFormat="1" x14ac:dyDescent="0.2">
      <c r="B1404" s="160"/>
      <c r="C1404" s="193"/>
      <c r="D1404" s="193"/>
      <c r="E1404" s="194"/>
      <c r="F1404" s="195"/>
      <c r="G1404" s="193"/>
      <c r="H1404" s="196"/>
    </row>
    <row r="1405" spans="2:8" s="1" customFormat="1" x14ac:dyDescent="0.2">
      <c r="B1405" s="160"/>
      <c r="C1405" s="193"/>
      <c r="D1405" s="193"/>
      <c r="E1405" s="194"/>
      <c r="F1405" s="195"/>
      <c r="G1405" s="193"/>
      <c r="H1405" s="196"/>
    </row>
    <row r="1406" spans="2:8" s="1" customFormat="1" x14ac:dyDescent="0.2">
      <c r="B1406" s="160"/>
      <c r="C1406" s="193"/>
      <c r="D1406" s="193"/>
      <c r="E1406" s="194"/>
      <c r="F1406" s="195"/>
      <c r="G1406" s="193"/>
      <c r="H1406" s="196"/>
    </row>
    <row r="1407" spans="2:8" s="1" customFormat="1" x14ac:dyDescent="0.2">
      <c r="B1407" s="160"/>
      <c r="C1407" s="193"/>
      <c r="D1407" s="193"/>
      <c r="E1407" s="194"/>
      <c r="F1407" s="195"/>
      <c r="G1407" s="193"/>
      <c r="H1407" s="196"/>
    </row>
    <row r="1408" spans="2:8" s="1" customFormat="1" x14ac:dyDescent="0.2">
      <c r="B1408" s="160"/>
      <c r="C1408" s="193"/>
      <c r="D1408" s="193"/>
      <c r="E1408" s="194"/>
      <c r="F1408" s="195"/>
      <c r="G1408" s="193"/>
      <c r="H1408" s="196"/>
    </row>
    <row r="1409" spans="2:8" s="1" customFormat="1" x14ac:dyDescent="0.2">
      <c r="B1409" s="160"/>
      <c r="C1409" s="193"/>
      <c r="D1409" s="193"/>
      <c r="E1409" s="194"/>
      <c r="F1409" s="195"/>
      <c r="G1409" s="193"/>
      <c r="H1409" s="196"/>
    </row>
    <row r="1410" spans="2:8" s="1" customFormat="1" x14ac:dyDescent="0.2">
      <c r="B1410" s="160"/>
      <c r="C1410" s="193"/>
      <c r="D1410" s="193"/>
      <c r="E1410" s="194"/>
      <c r="F1410" s="195"/>
      <c r="G1410" s="193"/>
      <c r="H1410" s="196"/>
    </row>
    <row r="1411" spans="2:8" s="1" customFormat="1" x14ac:dyDescent="0.2">
      <c r="B1411" s="160"/>
      <c r="C1411" s="193"/>
      <c r="D1411" s="193"/>
      <c r="E1411" s="194"/>
      <c r="F1411" s="195"/>
      <c r="G1411" s="193"/>
      <c r="H1411" s="196"/>
    </row>
    <row r="1412" spans="2:8" s="1" customFormat="1" x14ac:dyDescent="0.2">
      <c r="B1412" s="160"/>
      <c r="C1412" s="193"/>
      <c r="D1412" s="193"/>
      <c r="E1412" s="194"/>
      <c r="F1412" s="195"/>
      <c r="G1412" s="193"/>
      <c r="H1412" s="196"/>
    </row>
    <row r="1413" spans="2:8" s="1" customFormat="1" x14ac:dyDescent="0.2">
      <c r="B1413" s="160"/>
      <c r="C1413" s="193"/>
      <c r="D1413" s="193"/>
      <c r="E1413" s="194"/>
      <c r="F1413" s="195"/>
      <c r="G1413" s="193"/>
      <c r="H1413" s="196"/>
    </row>
    <row r="1414" spans="2:8" s="1" customFormat="1" x14ac:dyDescent="0.2">
      <c r="B1414" s="160"/>
      <c r="C1414" s="193"/>
      <c r="D1414" s="193"/>
      <c r="E1414" s="194"/>
      <c r="F1414" s="195"/>
      <c r="G1414" s="193"/>
      <c r="H1414" s="196"/>
    </row>
    <row r="1415" spans="2:8" s="1" customFormat="1" x14ac:dyDescent="0.2">
      <c r="B1415" s="160"/>
      <c r="C1415" s="193"/>
      <c r="D1415" s="193"/>
      <c r="E1415" s="194"/>
      <c r="F1415" s="195"/>
      <c r="G1415" s="193"/>
      <c r="H1415" s="196"/>
    </row>
    <row r="1416" spans="2:8" s="1" customFormat="1" x14ac:dyDescent="0.2">
      <c r="B1416" s="160"/>
      <c r="C1416" s="193"/>
      <c r="D1416" s="193"/>
      <c r="E1416" s="194"/>
      <c r="F1416" s="195"/>
      <c r="G1416" s="193"/>
      <c r="H1416" s="196"/>
    </row>
    <row r="1417" spans="2:8" s="1" customFormat="1" x14ac:dyDescent="0.2">
      <c r="B1417" s="160"/>
      <c r="C1417" s="193"/>
      <c r="D1417" s="193"/>
      <c r="E1417" s="194"/>
      <c r="F1417" s="195"/>
      <c r="G1417" s="193"/>
      <c r="H1417" s="196"/>
    </row>
    <row r="1418" spans="2:8" s="1" customFormat="1" x14ac:dyDescent="0.2">
      <c r="B1418" s="160"/>
      <c r="C1418" s="193"/>
      <c r="D1418" s="193"/>
      <c r="E1418" s="194"/>
      <c r="F1418" s="195"/>
      <c r="G1418" s="193"/>
      <c r="H1418" s="196"/>
    </row>
    <row r="1419" spans="2:8" s="1" customFormat="1" x14ac:dyDescent="0.2">
      <c r="B1419" s="160"/>
      <c r="C1419" s="193"/>
      <c r="D1419" s="193"/>
      <c r="E1419" s="194"/>
      <c r="F1419" s="195"/>
      <c r="G1419" s="193"/>
      <c r="H1419" s="196"/>
    </row>
    <row r="1420" spans="2:8" s="1" customFormat="1" x14ac:dyDescent="0.2">
      <c r="B1420" s="160"/>
      <c r="C1420" s="193"/>
      <c r="D1420" s="193"/>
      <c r="E1420" s="194"/>
      <c r="F1420" s="195"/>
      <c r="G1420" s="193"/>
      <c r="H1420" s="196"/>
    </row>
    <row r="1421" spans="2:8" s="1" customFormat="1" x14ac:dyDescent="0.2">
      <c r="B1421" s="160"/>
      <c r="C1421" s="193"/>
      <c r="D1421" s="193"/>
      <c r="E1421" s="194"/>
      <c r="F1421" s="195"/>
      <c r="G1421" s="193"/>
      <c r="H1421" s="196"/>
    </row>
    <row r="1422" spans="2:8" s="1" customFormat="1" x14ac:dyDescent="0.2">
      <c r="B1422" s="160"/>
      <c r="C1422" s="193"/>
      <c r="D1422" s="193"/>
      <c r="E1422" s="194"/>
      <c r="F1422" s="195"/>
      <c r="G1422" s="193"/>
      <c r="H1422" s="196"/>
    </row>
    <row r="1423" spans="2:8" s="1" customFormat="1" x14ac:dyDescent="0.2">
      <c r="B1423" s="160"/>
      <c r="C1423" s="193"/>
      <c r="D1423" s="193"/>
      <c r="E1423" s="194"/>
      <c r="F1423" s="195"/>
      <c r="G1423" s="193"/>
      <c r="H1423" s="196"/>
    </row>
    <row r="1424" spans="2:8" s="1" customFormat="1" x14ac:dyDescent="0.2">
      <c r="B1424" s="160"/>
      <c r="C1424" s="193"/>
      <c r="D1424" s="193"/>
      <c r="E1424" s="194"/>
      <c r="F1424" s="195"/>
      <c r="G1424" s="193"/>
      <c r="H1424" s="196"/>
    </row>
    <row r="1425" spans="2:8" s="1" customFormat="1" x14ac:dyDescent="0.2">
      <c r="B1425" s="160"/>
      <c r="C1425" s="193"/>
      <c r="D1425" s="193"/>
      <c r="E1425" s="194"/>
      <c r="F1425" s="195"/>
      <c r="G1425" s="193"/>
      <c r="H1425" s="196"/>
    </row>
    <row r="1426" spans="2:8" s="1" customFormat="1" x14ac:dyDescent="0.2">
      <c r="B1426" s="160"/>
      <c r="C1426" s="193"/>
      <c r="D1426" s="193"/>
      <c r="E1426" s="194"/>
      <c r="F1426" s="195"/>
      <c r="G1426" s="193"/>
      <c r="H1426" s="196"/>
    </row>
    <row r="1427" spans="2:8" s="1" customFormat="1" x14ac:dyDescent="0.2">
      <c r="B1427" s="160"/>
      <c r="C1427" s="193"/>
      <c r="D1427" s="193"/>
      <c r="E1427" s="194"/>
      <c r="F1427" s="195"/>
      <c r="G1427" s="193"/>
      <c r="H1427" s="196"/>
    </row>
    <row r="1428" spans="2:8" s="1" customFormat="1" x14ac:dyDescent="0.2">
      <c r="B1428" s="160"/>
      <c r="C1428" s="193"/>
      <c r="D1428" s="193"/>
      <c r="E1428" s="194"/>
      <c r="F1428" s="195"/>
      <c r="G1428" s="193"/>
      <c r="H1428" s="196"/>
    </row>
    <row r="1429" spans="2:8" s="1" customFormat="1" x14ac:dyDescent="0.2">
      <c r="B1429" s="160"/>
      <c r="C1429" s="193"/>
      <c r="D1429" s="193"/>
      <c r="E1429" s="194"/>
      <c r="F1429" s="195"/>
      <c r="G1429" s="193"/>
      <c r="H1429" s="196"/>
    </row>
    <row r="1430" spans="2:8" s="1" customFormat="1" x14ac:dyDescent="0.2">
      <c r="B1430" s="160"/>
      <c r="C1430" s="193"/>
      <c r="D1430" s="193"/>
      <c r="E1430" s="194"/>
      <c r="F1430" s="195"/>
      <c r="G1430" s="193"/>
      <c r="H1430" s="196"/>
    </row>
    <row r="1431" spans="2:8" s="1" customFormat="1" x14ac:dyDescent="0.2">
      <c r="B1431" s="160"/>
      <c r="C1431" s="193"/>
      <c r="D1431" s="193"/>
      <c r="E1431" s="194"/>
      <c r="F1431" s="195"/>
      <c r="G1431" s="193"/>
      <c r="H1431" s="196"/>
    </row>
    <row r="1432" spans="2:8" s="1" customFormat="1" x14ac:dyDescent="0.2">
      <c r="B1432" s="160"/>
      <c r="C1432" s="193"/>
      <c r="D1432" s="193"/>
      <c r="E1432" s="194"/>
      <c r="F1432" s="195"/>
      <c r="G1432" s="193"/>
      <c r="H1432" s="196"/>
    </row>
    <row r="1433" spans="2:8" s="1" customFormat="1" x14ac:dyDescent="0.2">
      <c r="B1433" s="160"/>
      <c r="C1433" s="193"/>
      <c r="D1433" s="193"/>
      <c r="E1433" s="194"/>
      <c r="F1433" s="195"/>
      <c r="G1433" s="193"/>
      <c r="H1433" s="196"/>
    </row>
    <row r="1434" spans="2:8" s="1" customFormat="1" x14ac:dyDescent="0.2">
      <c r="B1434" s="160"/>
      <c r="C1434" s="193"/>
      <c r="D1434" s="193"/>
      <c r="E1434" s="194"/>
      <c r="F1434" s="195"/>
      <c r="G1434" s="193"/>
      <c r="H1434" s="196"/>
    </row>
    <row r="1435" spans="2:8" s="1" customFormat="1" x14ac:dyDescent="0.2">
      <c r="B1435" s="160"/>
      <c r="C1435" s="193"/>
      <c r="D1435" s="193"/>
      <c r="E1435" s="194"/>
      <c r="F1435" s="195"/>
      <c r="G1435" s="193"/>
      <c r="H1435" s="196"/>
    </row>
    <row r="1436" spans="2:8" s="1" customFormat="1" x14ac:dyDescent="0.2">
      <c r="B1436" s="160"/>
      <c r="C1436" s="193"/>
      <c r="D1436" s="193"/>
      <c r="E1436" s="194"/>
      <c r="F1436" s="195"/>
      <c r="G1436" s="193"/>
      <c r="H1436" s="196"/>
    </row>
  </sheetData>
  <autoFilter ref="B4:H4" xr:uid="{00000000-0009-0000-0000-000006000000}"/>
  <sortState xmlns:xlrd2="http://schemas.microsoft.com/office/spreadsheetml/2017/richdata2" ref="B5:H1000">
    <sortCondition ref="C5:C1000"/>
    <sortCondition ref="F5:F1000"/>
  </sortState>
  <mergeCells count="1">
    <mergeCell ref="D1:D2"/>
  </mergeCells>
  <conditionalFormatting sqref="B5:H1000">
    <cfRule type="expression" dxfId="4" priority="1">
      <formula>$B5&lt;&gt;""</formula>
    </cfRule>
  </conditionalFormatting>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theme="4" tint="0.39994506668294322"/>
  </sheetPr>
  <dimension ref="A1:GB1077"/>
  <sheetViews>
    <sheetView rightToLeft="1" tabSelected="1" zoomScaleNormal="100" workbookViewId="0"/>
  </sheetViews>
  <sheetFormatPr defaultRowHeight="12.75" x14ac:dyDescent="0.2"/>
  <cols>
    <col min="1" max="1" width="2.42578125" style="1" customWidth="1"/>
    <col min="2" max="2" width="12.7109375" style="129" customWidth="1"/>
    <col min="3" max="3" width="44.28515625" style="130" customWidth="1"/>
    <col min="4" max="4" width="20.85546875" style="197" customWidth="1"/>
    <col min="5" max="5" width="20.85546875" style="198" customWidth="1"/>
    <col min="6" max="6" width="20.42578125" style="165" customWidth="1"/>
    <col min="7" max="7" width="20.85546875" style="199" customWidth="1"/>
    <col min="8" max="8" width="24" style="165" customWidth="1"/>
    <col min="9" max="9" width="24.140625" style="200" customWidth="1"/>
    <col min="10" max="10" width="20.85546875" style="197" customWidth="1"/>
    <col min="11" max="11" width="39.28515625" style="1" customWidth="1"/>
    <col min="12" max="184" width="9.140625" style="1" customWidth="1"/>
  </cols>
  <sheetData>
    <row r="1" spans="1:184" s="1" customFormat="1" ht="33" customHeight="1" x14ac:dyDescent="0.35">
      <c r="A1" s="135"/>
      <c r="B1" s="136"/>
      <c r="C1" s="137" t="str">
        <f>'מסך פתיחה'!$C$3</f>
        <v>דוח איכות סביבה הפקה</v>
      </c>
      <c r="D1" s="258" t="s">
        <v>233</v>
      </c>
      <c r="E1" s="258"/>
      <c r="F1" s="138" t="str">
        <f>IF('מסך פתיחה'!D10='מסך פתיחה'!D11,'מסך פתיחה'!D10,CONCATENATE("חריגים: ",'מסך פתיחה'!D10," ; אסורים: ", 'מסך פתיחה'!D11))</f>
        <v>חריגים: מ26/06/2022 00:00:00עד21/02/2023 23:59:59 ; אסורים: מ16/06/2022 00:00:00עד21/02/2023 23:59:59</v>
      </c>
      <c r="G1" s="139"/>
      <c r="I1" s="7" t="e">
        <f>#REF!</f>
        <v>#REF!</v>
      </c>
      <c r="J1" s="8"/>
      <c r="K1" s="9"/>
      <c r="N1" s="10"/>
      <c r="O1" s="11"/>
      <c r="P1" s="11"/>
      <c r="Q1" s="11"/>
    </row>
    <row r="2" spans="1:184" s="1" customFormat="1" ht="33" customHeight="1" x14ac:dyDescent="0.35">
      <c r="A2" s="135"/>
      <c r="B2" s="136"/>
      <c r="C2" s="141" t="str">
        <f>'מסך פתיחה'!$C$4</f>
        <v>רמת גן</v>
      </c>
      <c r="D2" s="258"/>
      <c r="E2" s="258"/>
      <c r="G2" s="139"/>
      <c r="I2" s="7"/>
      <c r="J2" s="8"/>
      <c r="K2" s="9"/>
      <c r="N2" s="10"/>
      <c r="O2" s="11"/>
      <c r="P2" s="11"/>
      <c r="Q2" s="11"/>
    </row>
    <row r="3" spans="1:184" s="171" customFormat="1" ht="15.75" customHeight="1" x14ac:dyDescent="0.2">
      <c r="A3" s="1"/>
      <c r="B3" s="144"/>
      <c r="C3" s="145"/>
      <c r="D3" s="144"/>
      <c r="E3" s="263" t="s">
        <v>190</v>
      </c>
      <c r="F3" s="264"/>
      <c r="G3" s="263" t="s">
        <v>234</v>
      </c>
      <c r="H3" s="264"/>
      <c r="I3" s="144"/>
      <c r="J3" s="144"/>
      <c r="K3" s="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row>
    <row r="4" spans="1:184" s="171" customFormat="1" ht="25.5" x14ac:dyDescent="0.2">
      <c r="A4" s="143"/>
      <c r="B4" s="148" t="s">
        <v>214</v>
      </c>
      <c r="C4" s="151" t="s">
        <v>215</v>
      </c>
      <c r="D4" s="148" t="s">
        <v>208</v>
      </c>
      <c r="E4" s="148" t="s">
        <v>235</v>
      </c>
      <c r="F4" s="148" t="s">
        <v>213</v>
      </c>
      <c r="G4" s="148" t="s">
        <v>235</v>
      </c>
      <c r="H4" s="148" t="s">
        <v>213</v>
      </c>
      <c r="I4" s="148" t="s">
        <v>236</v>
      </c>
      <c r="J4" s="148" t="s">
        <v>11</v>
      </c>
      <c r="K4" s="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row>
    <row r="5" spans="1:184" s="1" customFormat="1" x14ac:dyDescent="0.2">
      <c r="A5" s="143"/>
      <c r="B5" s="174">
        <f>IF(AND(B3&lt;&gt;"",ISNUMBER(B3),B4=""),"סך הכל",IF(ISNUMBER('דיווח דיגומים'!B5),'דיווח דיגומים'!B5,""))</f>
        <v>7437</v>
      </c>
      <c r="C5" s="201" t="str">
        <f>IF(B5="סך הכל",Summary!$B$14,'דיווח דיגומים'!C5)</f>
        <v>&amp;תחנת תדלוק אלון שרות - תדלוק</v>
      </c>
      <c r="D5" s="156">
        <f>IF(B5="סך הכל",Summary!$B$15,'דיווח דיגומים'!G5)</f>
        <v>2288.3333333333298</v>
      </c>
      <c r="E5" s="156" t="str">
        <f>IF(B5="סך הכל",Summary!$B$16,IFERROR(VLOOKUP(B5,PT_Charge_Exc!A:C,2,FALSE),""))</f>
        <v/>
      </c>
      <c r="F5" s="202" t="str">
        <f>IFERROR(VLOOKUP(B5,PT_Charge_Exc!A:C,3,FALSE),"")</f>
        <v/>
      </c>
      <c r="G5" s="156" t="str">
        <f>IF(B5="סך הכל",Summary!$B$17,IFERROR(VLOOKUP(B5,PT_Charge_Forb!A:C,2,FALSE),""))</f>
        <v/>
      </c>
      <c r="H5" s="202" t="str">
        <f>IF(B5="סך הכל",Summary!$B$19,IFERROR(VLOOKUP(B5,PT_Charge_Forb!A:C,3,FALSE),""))</f>
        <v/>
      </c>
      <c r="I5" s="203" t="str">
        <f>IF(B5="סך הכל",Summary!$B$20,IF(SUM(F5,H5)=0,"",SUM(F5,H5)))</f>
        <v/>
      </c>
      <c r="J5" s="173"/>
    </row>
    <row r="6" spans="1:184" s="1" customFormat="1" x14ac:dyDescent="0.2">
      <c r="A6" s="152"/>
      <c r="B6" s="174">
        <f>IF(AND(B4&lt;&gt;"",ISNUMBER(B4),B5=""),"סך הכל",IF(ISNUMBER('דיווח דיגומים'!B6),'דיווח דיגומים'!B6,""))</f>
        <v>7453</v>
      </c>
      <c r="C6" s="201" t="str">
        <f>IF(B6="סך הכל",Summary!$B$14,'דיווח דיגומים'!C6)</f>
        <v>&amp;תחנת תדלוק דלק ישראמקס - תדלוק</v>
      </c>
      <c r="D6" s="156">
        <f>IF(B6="סך הכל",Summary!$B$15,'דיווח דיגומים'!G6)</f>
        <v>2152.6572033898301</v>
      </c>
      <c r="E6" s="156" t="str">
        <f>IF(B6="סך הכל",Summary!$B$16,IFERROR(VLOOKUP(B6,PT_Charge_Exc!A:C,2,FALSE),""))</f>
        <v/>
      </c>
      <c r="F6" s="202" t="str">
        <f>IFERROR(VLOOKUP(B6,PT_Charge_Exc!A:C,3,FALSE),"")</f>
        <v/>
      </c>
      <c r="G6" s="156" t="str">
        <f>IF(B6="סך הכל",Summary!$B$17,IFERROR(VLOOKUP(B6,PT_Charge_Forb!A:C,2,FALSE),""))</f>
        <v/>
      </c>
      <c r="H6" s="202" t="str">
        <f>IF(B6="סך הכל",Summary!$B$19,IFERROR(VLOOKUP(B6,PT_Charge_Forb!A:C,3,FALSE),""))</f>
        <v/>
      </c>
      <c r="I6" s="203" t="str">
        <f>IF(B6="סך הכל",Summary!$B$20,IF(SUM(F6,H6)=0,"",SUM(F6,H6)))</f>
        <v/>
      </c>
      <c r="J6" s="173"/>
    </row>
    <row r="7" spans="1:184" s="1" customFormat="1" x14ac:dyDescent="0.2">
      <c r="A7" s="152"/>
      <c r="B7" s="174">
        <f>IF(AND(B5&lt;&gt;"",ISNUMBER(B5),B6=""),"סך הכל",IF(ISNUMBER('דיווח דיגומים'!B7),'דיווח דיגומים'!B7,""))</f>
        <v>7435</v>
      </c>
      <c r="C7" s="201" t="str">
        <f>IF(B7="סך הכל",Summary!$B$14,'דיווח דיגומים'!C7)</f>
        <v>&amp;תחנת תדלוק דלק עלית - תדלוק</v>
      </c>
      <c r="D7" s="156">
        <f>IF(B7="סך הכל",Summary!$B$15,'דיווח דיגומים'!G7)</f>
        <v>944.47554385964895</v>
      </c>
      <c r="E7" s="156" t="str">
        <f>IF(B7="סך הכל",Summary!$B$16,IFERROR(VLOOKUP(B7,PT_Charge_Exc!A:C,2,FALSE),""))</f>
        <v/>
      </c>
      <c r="F7" s="202" t="str">
        <f>IFERROR(VLOOKUP(B7,PT_Charge_Exc!A:C,3,FALSE),"")</f>
        <v/>
      </c>
      <c r="G7" s="156" t="str">
        <f>IF(B7="סך הכל",Summary!$B$17,IFERROR(VLOOKUP(B7,PT_Charge_Forb!A:C,2,FALSE),""))</f>
        <v/>
      </c>
      <c r="H7" s="202" t="str">
        <f>IF(B7="סך הכל",Summary!$B$19,IFERROR(VLOOKUP(B7,PT_Charge_Forb!A:C,3,FALSE),""))</f>
        <v/>
      </c>
      <c r="I7" s="203" t="str">
        <f>IF(B7="סך הכל",Summary!$B$20,IF(SUM(F7,H7)=0,"",SUM(F7,H7)))</f>
        <v/>
      </c>
      <c r="J7" s="173"/>
    </row>
    <row r="8" spans="1:184" s="1" customFormat="1" x14ac:dyDescent="0.2">
      <c r="A8" s="152"/>
      <c r="B8" s="174">
        <f>IF(AND(B6&lt;&gt;"",ISNUMBER(B6),B7=""),"סך הכל",IF(ISNUMBER('דיווח דיגומים'!B8),'דיווח דיגומים'!B8,""))</f>
        <v>7463</v>
      </c>
      <c r="C8" s="201" t="str">
        <f>IF(B8="סך הכל",Summary!$B$14,'דיווח דיגומים'!C8)</f>
        <v>אומריקס-מרכז לשרותי דם מד"א</v>
      </c>
      <c r="D8" s="156" t="str">
        <f>IF(B8="סך הכל",Summary!$B$15,'דיווח דיגומים'!G8)</f>
        <v/>
      </c>
      <c r="E8" s="156" t="str">
        <f>IF(B8="סך הכל",Summary!$B$16,IFERROR(VLOOKUP(B8,PT_Charge_Exc!A:C,2,FALSE),""))</f>
        <v/>
      </c>
      <c r="F8" s="202" t="str">
        <f>IFERROR(VLOOKUP(B8,PT_Charge_Exc!A:C,3,FALSE),"")</f>
        <v/>
      </c>
      <c r="G8" s="156" t="str">
        <f>IF(B8="סך הכל",Summary!$B$17,IFERROR(VLOOKUP(B8,PT_Charge_Forb!A:C,2,FALSE),""))</f>
        <v/>
      </c>
      <c r="H8" s="202" t="str">
        <f>IF(B8="סך הכל",Summary!$B$19,IFERROR(VLOOKUP(B8,PT_Charge_Forb!A:C,3,FALSE),""))</f>
        <v/>
      </c>
      <c r="I8" s="203" t="str">
        <f>IF(B8="סך הכל",Summary!$B$20,IF(SUM(F8,H8)=0,"",SUM(F8,H8)))</f>
        <v/>
      </c>
      <c r="J8" s="173"/>
    </row>
    <row r="9" spans="1:184" s="1" customFormat="1" x14ac:dyDescent="0.2">
      <c r="A9" s="152"/>
      <c r="B9" s="174">
        <f>IF(AND(B7&lt;&gt;"",ISNUMBER(B7),B8=""),"סך הכל",IF(ISNUMBER('דיווח דיגומים'!B9),'דיווח דיגומים'!B9,""))</f>
        <v>32568</v>
      </c>
      <c r="C9" s="201" t="str">
        <f>IF(B9="סך הכל",Summary!$B$14,'דיווח דיגומים'!C9)</f>
        <v>אפעל מרכז כנסים ואירוח</v>
      </c>
      <c r="D9" s="156">
        <f>IF(B9="סך הכל",Summary!$B$15,'דיווח דיגומים'!G9)</f>
        <v>16847.631578947399</v>
      </c>
      <c r="E9" s="156" t="str">
        <f>IF(B9="סך הכל",Summary!$B$16,IFERROR(VLOOKUP(B9,PT_Charge_Exc!A:C,2,FALSE),""))</f>
        <v/>
      </c>
      <c r="F9" s="202" t="str">
        <f>IFERROR(VLOOKUP(B9,PT_Charge_Exc!A:C,3,FALSE),"")</f>
        <v/>
      </c>
      <c r="G9" s="156" t="str">
        <f>IF(B9="סך הכל",Summary!$B$17,IFERROR(VLOOKUP(B9,PT_Charge_Forb!A:C,2,FALSE),""))</f>
        <v/>
      </c>
      <c r="H9" s="202" t="str">
        <f>IF(B9="סך הכל",Summary!$B$19,IFERROR(VLOOKUP(B9,PT_Charge_Forb!A:C,3,FALSE),""))</f>
        <v/>
      </c>
      <c r="I9" s="203" t="str">
        <f>IF(B9="סך הכל",Summary!$B$20,IF(SUM(F9,H9)=0,"",SUM(F9,H9)))</f>
        <v/>
      </c>
      <c r="J9" s="173"/>
    </row>
    <row r="10" spans="1:184" s="1" customFormat="1" x14ac:dyDescent="0.2">
      <c r="A10" s="152"/>
      <c r="B10" s="174">
        <f>IF(AND(B8&lt;&gt;"",ISNUMBER(B8),B9=""),"סך הכל",IF(ISNUMBER('דיווח דיגומים'!B10),'דיווח דיגומים'!B10,""))</f>
        <v>34502</v>
      </c>
      <c r="C10" s="201" t="str">
        <f>IF(B10="סך הכל",Summary!$B$14,'דיווח דיגומים'!C10)</f>
        <v>בי"ח שיבא תל השומר (מגזר בי"ח)</v>
      </c>
      <c r="D10" s="156">
        <f>IF(B10="סך הכל",Summary!$B$15,'דיווח דיגומים'!G10)</f>
        <v>1004413.35058959</v>
      </c>
      <c r="E10" s="156">
        <f>IF(B10="סך הכל",Summary!$B$16,IFERROR(VLOOKUP(B10,PT_Charge_Exc!A:C,2,FALSE),""))</f>
        <v>189120.128</v>
      </c>
      <c r="F10" s="202">
        <f>IFERROR(VLOOKUP(B10,PT_Charge_Exc!A:C,3,FALSE),"")</f>
        <v>15501.51</v>
      </c>
      <c r="G10" s="156" t="str">
        <f>IF(B10="סך הכל",Summary!$B$17,IFERROR(VLOOKUP(B10,PT_Charge_Forb!A:C,2,FALSE),""))</f>
        <v/>
      </c>
      <c r="H10" s="202" t="str">
        <f>IF(B10="סך הכל",Summary!$B$19,IFERROR(VLOOKUP(B10,PT_Charge_Forb!A:C,3,FALSE),""))</f>
        <v/>
      </c>
      <c r="I10" s="203">
        <f>IF(B10="סך הכל",Summary!$B$20,IF(SUM(F10,H10)=0,"",SUM(F10,H10)))</f>
        <v>15501.51</v>
      </c>
      <c r="J10" s="173"/>
    </row>
    <row r="11" spans="1:184" s="1" customFormat="1" x14ac:dyDescent="0.2">
      <c r="A11" s="152"/>
      <c r="B11" s="174">
        <f>IF(AND(B9&lt;&gt;"",ISNUMBER(B9),B10=""),"סך הכל",IF(ISNUMBER('דיווח דיגומים'!B11),'דיווח דיגומים'!B11,""))</f>
        <v>33456</v>
      </c>
      <c r="C11" s="201" t="str">
        <f>IF(B11="סך הכל",Summary!$B$14,'דיווח דיגומים'!C11)</f>
        <v>בית אבות אניטה מילר כהן</v>
      </c>
      <c r="D11" s="156">
        <f>IF(B11="סך הכל",Summary!$B$15,'דיווח דיגומים'!G11)</f>
        <v>11392.3274374461</v>
      </c>
      <c r="E11" s="156" t="str">
        <f>IF(B11="סך הכל",Summary!$B$16,IFERROR(VLOOKUP(B11,PT_Charge_Exc!A:C,2,FALSE),""))</f>
        <v/>
      </c>
      <c r="F11" s="202" t="str">
        <f>IFERROR(VLOOKUP(B11,PT_Charge_Exc!A:C,3,FALSE),"")</f>
        <v/>
      </c>
      <c r="G11" s="156" t="str">
        <f>IF(B11="סך הכל",Summary!$B$17,IFERROR(VLOOKUP(B11,PT_Charge_Forb!A:C,2,FALSE),""))</f>
        <v/>
      </c>
      <c r="H11" s="202" t="str">
        <f>IF(B11="סך הכל",Summary!$B$19,IFERROR(VLOOKUP(B11,PT_Charge_Forb!A:C,3,FALSE),""))</f>
        <v/>
      </c>
      <c r="I11" s="203" t="str">
        <f>IF(B11="סך הכל",Summary!$B$20,IF(SUM(F11,H11)=0,"",SUM(F11,H11)))</f>
        <v/>
      </c>
      <c r="J11" s="173"/>
    </row>
    <row r="12" spans="1:184" s="1" customFormat="1" x14ac:dyDescent="0.2">
      <c r="A12" s="152"/>
      <c r="B12" s="174">
        <f>IF(AND(B10&lt;&gt;"",ISNUMBER(B10),B11=""),"סך הכל",IF(ISNUMBER('דיווח דיגומים'!B12),'דיווח דיגומים'!B12,""))</f>
        <v>32577</v>
      </c>
      <c r="C12" s="201" t="str">
        <f>IF(B12="סך הכל",Summary!$B$14,'דיווח דיגומים'!C12)</f>
        <v>בית אבות משען</v>
      </c>
      <c r="D12" s="156">
        <f>IF(B12="סך הכל",Summary!$B$15,'דיווח דיגומים'!G12)</f>
        <v>38324.337072188697</v>
      </c>
      <c r="E12" s="156" t="str">
        <f>IF(B12="סך הכל",Summary!$B$16,IFERROR(VLOOKUP(B12,PT_Charge_Exc!A:C,2,FALSE),""))</f>
        <v/>
      </c>
      <c r="F12" s="202" t="str">
        <f>IFERROR(VLOOKUP(B12,PT_Charge_Exc!A:C,3,FALSE),"")</f>
        <v/>
      </c>
      <c r="G12" s="156" t="str">
        <f>IF(B12="סך הכל",Summary!$B$17,IFERROR(VLOOKUP(B12,PT_Charge_Forb!A:C,2,FALSE),""))</f>
        <v/>
      </c>
      <c r="H12" s="202" t="str">
        <f>IF(B12="סך הכל",Summary!$B$19,IFERROR(VLOOKUP(B12,PT_Charge_Forb!A:C,3,FALSE),""))</f>
        <v/>
      </c>
      <c r="I12" s="203" t="str">
        <f>IF(B12="סך הכל",Summary!$B$20,IF(SUM(F12,H12)=0,"",SUM(F12,H12)))</f>
        <v/>
      </c>
      <c r="J12" s="173"/>
    </row>
    <row r="13" spans="1:184" s="1" customFormat="1" x14ac:dyDescent="0.2">
      <c r="A13" s="152"/>
      <c r="B13" s="174">
        <f>IF(AND(B11&lt;&gt;"",ISNUMBER(B11),B12=""),"סך הכל",IF(ISNUMBER('דיווח דיגומים'!B13),'דיווח דיגומים'!B13,""))</f>
        <v>33459</v>
      </c>
      <c r="C13" s="201" t="str">
        <f>IF(B13="סך הכל",Summary!$B$14,'דיווח דיגומים'!C13)</f>
        <v>בית אבות עירוני רמת גן</v>
      </c>
      <c r="D13" s="156">
        <f>IF(B13="סך הכל",Summary!$B$15,'דיווח דיגומים'!G13)</f>
        <v>10006.5473109002</v>
      </c>
      <c r="E13" s="156" t="str">
        <f>IF(B13="סך הכל",Summary!$B$16,IFERROR(VLOOKUP(B13,PT_Charge_Exc!A:C,2,FALSE),""))</f>
        <v/>
      </c>
      <c r="F13" s="202" t="str">
        <f>IFERROR(VLOOKUP(B13,PT_Charge_Exc!A:C,3,FALSE),"")</f>
        <v/>
      </c>
      <c r="G13" s="156" t="str">
        <f>IF(B13="סך הכל",Summary!$B$17,IFERROR(VLOOKUP(B13,PT_Charge_Forb!A:C,2,FALSE),""))</f>
        <v/>
      </c>
      <c r="H13" s="202" t="str">
        <f>IF(B13="סך הכל",Summary!$B$19,IFERROR(VLOOKUP(B13,PT_Charge_Forb!A:C,3,FALSE),""))</f>
        <v/>
      </c>
      <c r="I13" s="203" t="str">
        <f>IF(B13="סך הכל",Summary!$B$20,IF(SUM(F13,H13)=0,"",SUM(F13,H13)))</f>
        <v/>
      </c>
      <c r="J13" s="173"/>
    </row>
    <row r="14" spans="1:184" s="1" customFormat="1" x14ac:dyDescent="0.2">
      <c r="A14" s="152"/>
      <c r="B14" s="174">
        <f>IF(AND(B12&lt;&gt;"",ISNUMBER(B12),B13=""),"סך הכל",IF(ISNUMBER('דיווח דיגומים'!B14),'דיווח דיגומים'!B14,""))</f>
        <v>33453</v>
      </c>
      <c r="C14" s="201" t="str">
        <f>IF(B14="סך הכל",Summary!$B$14,'דיווח דיגומים'!C14)</f>
        <v>בית אבות פנחס רוזן</v>
      </c>
      <c r="D14" s="156">
        <f>IF(B14="סך הכל",Summary!$B$15,'דיווח דיגומים'!G14)</f>
        <v>2029.5199884958299</v>
      </c>
      <c r="E14" s="156">
        <f>IF(B14="סך הכל",Summary!$B$16,IFERROR(VLOOKUP(B14,PT_Charge_Exc!A:C,2,FALSE),""))</f>
        <v>57.473999999999997</v>
      </c>
      <c r="F14" s="202">
        <f>IFERROR(VLOOKUP(B14,PT_Charge_Exc!A:C,3,FALSE),"")</f>
        <v>11.21</v>
      </c>
      <c r="G14" s="156" t="str">
        <f>IF(B14="סך הכל",Summary!$B$17,IFERROR(VLOOKUP(B14,PT_Charge_Forb!A:C,2,FALSE),""))</f>
        <v/>
      </c>
      <c r="H14" s="202" t="str">
        <f>IF(B14="סך הכל",Summary!$B$19,IFERROR(VLOOKUP(B14,PT_Charge_Forb!A:C,3,FALSE),""))</f>
        <v/>
      </c>
      <c r="I14" s="203">
        <f>IF(B14="סך הכל",Summary!$B$20,IF(SUM(F14,H14)=0,"",SUM(F14,H14)))</f>
        <v>11.21</v>
      </c>
      <c r="J14" s="173"/>
    </row>
    <row r="15" spans="1:184" s="1" customFormat="1" x14ac:dyDescent="0.2">
      <c r="A15" s="152"/>
      <c r="B15" s="174">
        <f>IF(AND(B13&lt;&gt;"",ISNUMBER(B13),B14=""),"סך הכל",IF(ISNUMBER('דיווח דיגומים'!B15),'דיווח דיגומים'!B15,""))</f>
        <v>32562</v>
      </c>
      <c r="C15" s="201" t="str">
        <f>IF(B15="סך הכל",Summary!$B$14,'דיווח דיגומים'!C15)</f>
        <v>בית מלון אינדיגו</v>
      </c>
      <c r="D15" s="156">
        <f>IF(B15="סך הכל",Summary!$B$15,'דיווח דיגומים'!G15)</f>
        <v>11562.613316077101</v>
      </c>
      <c r="E15" s="156">
        <f>IF(B15="סך הכל",Summary!$B$16,IFERROR(VLOOKUP(B15,PT_Charge_Exc!A:C,2,FALSE),""))</f>
        <v>2087.511</v>
      </c>
      <c r="F15" s="202">
        <f>IFERROR(VLOOKUP(B15,PT_Charge_Exc!A:C,3,FALSE),"")</f>
        <v>480.13</v>
      </c>
      <c r="G15" s="156" t="str">
        <f>IF(B15="סך הכל",Summary!$B$17,IFERROR(VLOOKUP(B15,PT_Charge_Forb!A:C,2,FALSE),""))</f>
        <v/>
      </c>
      <c r="H15" s="202" t="str">
        <f>IF(B15="סך הכל",Summary!$B$19,IFERROR(VLOOKUP(B15,PT_Charge_Forb!A:C,3,FALSE),""))</f>
        <v/>
      </c>
      <c r="I15" s="203">
        <f>IF(B15="סך הכל",Summary!$B$20,IF(SUM(F15,H15)=0,"",SUM(F15,H15)))</f>
        <v>480.13</v>
      </c>
      <c r="J15" s="173"/>
    </row>
    <row r="16" spans="1:184" s="1" customFormat="1" x14ac:dyDescent="0.2">
      <c r="A16" s="152"/>
      <c r="B16" s="174">
        <f>IF(AND(B14&lt;&gt;"",ISNUMBER(B14),B15=""),"סך הכל",IF(ISNUMBER('דיווח דיגומים'!B16),'דיווח דיגומים'!B16,""))</f>
        <v>29336</v>
      </c>
      <c r="C16" s="201" t="str">
        <f>IF(B16="סך הכל",Summary!$B$14,'דיווח דיגומים'!C16)</f>
        <v>בניין ש.א.פ</v>
      </c>
      <c r="D16" s="156">
        <f>IF(B16="סך הכל",Summary!$B$15,'דיווח דיגומים'!G16)</f>
        <v>11340.629997124001</v>
      </c>
      <c r="E16" s="156">
        <f>IF(B16="סך הכל",Summary!$B$16,IFERROR(VLOOKUP(B16,PT_Charge_Exc!A:C,2,FALSE),""))</f>
        <v>2752.6210000000001</v>
      </c>
      <c r="F16" s="202">
        <f>IFERROR(VLOOKUP(B16,PT_Charge_Exc!A:C,3,FALSE),"")</f>
        <v>3541.7</v>
      </c>
      <c r="G16" s="156">
        <f>IF(B16="סך הכל",Summary!$B$17,IFERROR(VLOOKUP(B16,PT_Charge_Forb!A:C,2,FALSE),""))</f>
        <v>1423.2629999999999</v>
      </c>
      <c r="H16" s="202">
        <f>IF(B16="סך הכל",Summary!$B$19,IFERROR(VLOOKUP(B16,PT_Charge_Forb!A:C,3,FALSE),""))</f>
        <v>10788.33</v>
      </c>
      <c r="I16" s="203">
        <f>IF(B16="סך הכל",Summary!$B$20,IF(SUM(F16,H16)=0,"",SUM(F16,H16)))</f>
        <v>14330.029999999999</v>
      </c>
      <c r="J16" s="173"/>
    </row>
    <row r="17" spans="1:10" s="1" customFormat="1" x14ac:dyDescent="0.2">
      <c r="A17" s="152"/>
      <c r="B17" s="174">
        <f>IF(AND(B15&lt;&gt;"",ISNUMBER(B15),B16=""),"סך הכל",IF(ISNUMBER('דיווח דיגומים'!B17),'דיווח דיגומים'!B17,""))</f>
        <v>28562</v>
      </c>
      <c r="C17" s="201" t="str">
        <f>IF(B17="סך הכל",Summary!$B$14,'דיווח דיגומים'!C17)</f>
        <v>גן בעיר</v>
      </c>
      <c r="D17" s="156">
        <f>IF(B17="סך הכל",Summary!$B$15,'דיווח דיגומים'!G17)</f>
        <v>26786.9180327869</v>
      </c>
      <c r="E17" s="156" t="str">
        <f>IF(B17="סך הכל",Summary!$B$16,IFERROR(VLOOKUP(B17,PT_Charge_Exc!A:C,2,FALSE),""))</f>
        <v/>
      </c>
      <c r="F17" s="202" t="str">
        <f>IFERROR(VLOOKUP(B17,PT_Charge_Exc!A:C,3,FALSE),"")</f>
        <v/>
      </c>
      <c r="G17" s="156" t="str">
        <f>IF(B17="סך הכל",Summary!$B$17,IFERROR(VLOOKUP(B17,PT_Charge_Forb!A:C,2,FALSE),""))</f>
        <v/>
      </c>
      <c r="H17" s="202" t="str">
        <f>IF(B17="סך הכל",Summary!$B$19,IFERROR(VLOOKUP(B17,PT_Charge_Forb!A:C,3,FALSE),""))</f>
        <v/>
      </c>
      <c r="I17" s="203" t="str">
        <f>IF(B17="סך הכל",Summary!$B$20,IF(SUM(F17,H17)=0,"",SUM(F17,H17)))</f>
        <v/>
      </c>
      <c r="J17" s="173"/>
    </row>
    <row r="18" spans="1:10" s="1" customFormat="1" x14ac:dyDescent="0.2">
      <c r="A18" s="152"/>
      <c r="B18" s="174">
        <f>IF(AND(B16&lt;&gt;"",ISNUMBER(B16),B17=""),"סך הכל",IF(ISNUMBER('דיווח דיגומים'!B18),'דיווח דיגומים'!B18,""))</f>
        <v>7466</v>
      </c>
      <c r="C18" s="201" t="str">
        <f>IF(B18="סך הכל",Summary!$B$14,'דיווח דיגומים'!C18)</f>
        <v>יוסקוביץ' גרופ אירועים בע''מ (הדר די מול)</v>
      </c>
      <c r="D18" s="156">
        <f>IF(B18="סך הכל",Summary!$B$15,'דיווח דיגומים'!G18)</f>
        <v>3805.4761904761899</v>
      </c>
      <c r="E18" s="156">
        <f>IF(B18="סך הכל",Summary!$B$16,IFERROR(VLOOKUP(B18,PT_Charge_Exc!A:C,2,FALSE),""))</f>
        <v>529.43299999999999</v>
      </c>
      <c r="F18" s="202">
        <f>IFERROR(VLOOKUP(B18,PT_Charge_Exc!A:C,3,FALSE),"")</f>
        <v>1493</v>
      </c>
      <c r="G18" s="156">
        <f>IF(B18="סך הכל",Summary!$B$17,IFERROR(VLOOKUP(B18,PT_Charge_Forb!A:C,2,FALSE),""))</f>
        <v>529.43299999999999</v>
      </c>
      <c r="H18" s="202">
        <f>IF(B18="סך הכל",Summary!$B$19,IFERROR(VLOOKUP(B18,PT_Charge_Forb!A:C,3,FALSE),""))</f>
        <v>5357.86</v>
      </c>
      <c r="I18" s="203">
        <f>IF(B18="סך הכל",Summary!$B$20,IF(SUM(F18,H18)=0,"",SUM(F18,H18)))</f>
        <v>6850.86</v>
      </c>
      <c r="J18" s="173"/>
    </row>
    <row r="19" spans="1:10" s="1" customFormat="1" x14ac:dyDescent="0.2">
      <c r="A19" s="152"/>
      <c r="B19" s="174">
        <f>IF(AND(B17&lt;&gt;"",ISNUMBER(B17),B18=""),"סך הכל",IF(ISNUMBER('דיווח דיגומים'!B19),'דיווח דיגומים'!B19,""))</f>
        <v>7431</v>
      </c>
      <c r="C19" s="201" t="str">
        <f>IF(B19="סך הכל",Summary!$B$14,'דיווח דיגומים'!C19)</f>
        <v>כפר המכביה</v>
      </c>
      <c r="D19" s="156">
        <f>IF(B19="סך הכל",Summary!$B$15,'דיווח דיגומים'!G19)</f>
        <v>6835.2788323267196</v>
      </c>
      <c r="E19" s="156" t="str">
        <f>IF(B19="סך הכל",Summary!$B$16,IFERROR(VLOOKUP(B19,PT_Charge_Exc!A:C,2,FALSE),""))</f>
        <v/>
      </c>
      <c r="F19" s="202" t="str">
        <f>IFERROR(VLOOKUP(B19,PT_Charge_Exc!A:C,3,FALSE),"")</f>
        <v/>
      </c>
      <c r="G19" s="156" t="str">
        <f>IF(B19="סך הכל",Summary!$B$17,IFERROR(VLOOKUP(B19,PT_Charge_Forb!A:C,2,FALSE),""))</f>
        <v/>
      </c>
      <c r="H19" s="202" t="str">
        <f>IF(B19="סך הכל",Summary!$B$19,IFERROR(VLOOKUP(B19,PT_Charge_Forb!A:C,3,FALSE),""))</f>
        <v/>
      </c>
      <c r="I19" s="203" t="str">
        <f>IF(B19="סך הכל",Summary!$B$20,IF(SUM(F19,H19)=0,"",SUM(F19,H19)))</f>
        <v/>
      </c>
      <c r="J19" s="173"/>
    </row>
    <row r="20" spans="1:10" s="1" customFormat="1" x14ac:dyDescent="0.2">
      <c r="A20" s="152"/>
      <c r="B20" s="174">
        <f>IF(AND(B18&lt;&gt;"",ISNUMBER(B18),B19=""),"סך הכל",IF(ISNUMBER('דיווח דיגומים'!B20),'דיווח דיגומים'!B20,""))</f>
        <v>7760</v>
      </c>
      <c r="C20" s="201" t="str">
        <f>IF(B20="סך הכל",Summary!$B$14,'דיווח דיגומים'!C20)</f>
        <v>לאונרדו (שרתון) סיטי טאוור</v>
      </c>
      <c r="D20" s="156">
        <f>IF(B20="סך הכל",Summary!$B$15,'דיווח דיגומים'!G20)</f>
        <v>7746.0690394017802</v>
      </c>
      <c r="E20" s="156" t="str">
        <f>IF(B20="סך הכל",Summary!$B$16,IFERROR(VLOOKUP(B20,PT_Charge_Exc!A:C,2,FALSE),""))</f>
        <v/>
      </c>
      <c r="F20" s="202" t="str">
        <f>IFERROR(VLOOKUP(B20,PT_Charge_Exc!A:C,3,FALSE),"")</f>
        <v/>
      </c>
      <c r="G20" s="156" t="str">
        <f>IF(B20="סך הכל",Summary!$B$17,IFERROR(VLOOKUP(B20,PT_Charge_Forb!A:C,2,FALSE),""))</f>
        <v/>
      </c>
      <c r="H20" s="202" t="str">
        <f>IF(B20="סך הכל",Summary!$B$19,IFERROR(VLOOKUP(B20,PT_Charge_Forb!A:C,3,FALSE),""))</f>
        <v/>
      </c>
      <c r="I20" s="203" t="str">
        <f>IF(B20="סך הכל",Summary!$B$20,IF(SUM(F20,H20)=0,"",SUM(F20,H20)))</f>
        <v/>
      </c>
      <c r="J20" s="173"/>
    </row>
    <row r="21" spans="1:10" s="1" customFormat="1" x14ac:dyDescent="0.2">
      <c r="A21" s="152"/>
      <c r="B21" s="174">
        <f>IF(AND(B19&lt;&gt;"",ISNUMBER(B19),B20=""),"סך הכל",IF(ISNUMBER('דיווח דיגומים'!B21),'דיווח דיגומים'!B21,""))</f>
        <v>36793</v>
      </c>
      <c r="C21" s="201" t="str">
        <f>IF(B21="סך הכל",Summary!$B$14,'דיווח דיגומים'!C21)</f>
        <v>מוסך KIA מוטורס</v>
      </c>
      <c r="D21" s="156">
        <f>IF(B21="סך הכל",Summary!$B$15,'דיווח דיגומים'!G21)</f>
        <v>365</v>
      </c>
      <c r="E21" s="156" t="str">
        <f>IF(B21="סך הכל",Summary!$B$16,IFERROR(VLOOKUP(B21,PT_Charge_Exc!A:C,2,FALSE),""))</f>
        <v/>
      </c>
      <c r="F21" s="202" t="str">
        <f>IFERROR(VLOOKUP(B21,PT_Charge_Exc!A:C,3,FALSE),"")</f>
        <v/>
      </c>
      <c r="G21" s="156" t="str">
        <f>IF(B21="סך הכל",Summary!$B$17,IFERROR(VLOOKUP(B21,PT_Charge_Forb!A:C,2,FALSE),""))</f>
        <v/>
      </c>
      <c r="H21" s="202" t="str">
        <f>IF(B21="סך הכל",Summary!$B$19,IFERROR(VLOOKUP(B21,PT_Charge_Forb!A:C,3,FALSE),""))</f>
        <v/>
      </c>
      <c r="I21" s="203" t="str">
        <f>IF(B21="סך הכל",Summary!$B$20,IF(SUM(F21,H21)=0,"",SUM(F21,H21)))</f>
        <v/>
      </c>
      <c r="J21" s="173"/>
    </row>
    <row r="22" spans="1:10" s="1" customFormat="1" x14ac:dyDescent="0.2">
      <c r="A22" s="152"/>
      <c r="B22" s="174">
        <f>IF(AND(B20&lt;&gt;"",ISNUMBER(B20),B21=""),"סך הכל",IF(ISNUMBER('דיווח דיגומים'!B22),'דיווח דיגומים'!B22,""))</f>
        <v>8185</v>
      </c>
      <c r="C22" s="201" t="str">
        <f>IF(B22="סך הכל",Summary!$B$14,'דיווח דיגומים'!C22)</f>
        <v>מלון רימונים טאואר(לשעבר אופטימה)</v>
      </c>
      <c r="D22" s="156">
        <f>IF(B22="סך הכל",Summary!$B$15,'דיווח דיגומים'!G22)</f>
        <v>11619.464150129401</v>
      </c>
      <c r="E22" s="156">
        <f>IF(B22="סך הכל",Summary!$B$16,IFERROR(VLOOKUP(B22,PT_Charge_Exc!A:C,2,FALSE),""))</f>
        <v>3753.1080000000002</v>
      </c>
      <c r="F22" s="202">
        <f>IFERROR(VLOOKUP(B22,PT_Charge_Exc!A:C,3,FALSE),"")</f>
        <v>230.72</v>
      </c>
      <c r="G22" s="156">
        <f>IF(B22="סך הכל",Summary!$B$17,IFERROR(VLOOKUP(B22,PT_Charge_Forb!A:C,2,FALSE),""))</f>
        <v>1076.819</v>
      </c>
      <c r="H22" s="202">
        <f>IF(B22="סך הכל",Summary!$B$19,IFERROR(VLOOKUP(B22,PT_Charge_Forb!A:C,3,FALSE),""))</f>
        <v>2756.66</v>
      </c>
      <c r="I22" s="203">
        <f>IF(B22="סך הכל",Summary!$B$20,IF(SUM(F22,H22)=0,"",SUM(F22,H22)))</f>
        <v>2987.3799999999997</v>
      </c>
      <c r="J22" s="173"/>
    </row>
    <row r="23" spans="1:10" s="1" customFormat="1" x14ac:dyDescent="0.2">
      <c r="A23" s="152"/>
      <c r="B23" s="174">
        <f>IF(AND(B21&lt;&gt;"",ISNUMBER(B21),B22=""),"סך הכל",IF(ISNUMBER('דיווח דיגומים'!B23),'דיווח דיגומים'!B23,""))</f>
        <v>8206</v>
      </c>
      <c r="C23" s="201" t="str">
        <f>IF(B23="סך הכל",Summary!$B$14,'דיווח דיגומים'!C23)</f>
        <v>קניון איילון</v>
      </c>
      <c r="D23" s="156">
        <f>IF(B23="סך הכל",Summary!$B$15,'דיווח דיגומים'!G23)</f>
        <v>22891.624532643102</v>
      </c>
      <c r="E23" s="156">
        <f>IF(B23="סך הכל",Summary!$B$16,IFERROR(VLOOKUP(B23,PT_Charge_Exc!A:C,2,FALSE),""))</f>
        <v>2851.2629999999999</v>
      </c>
      <c r="F23" s="202">
        <f>IFERROR(VLOOKUP(B23,PT_Charge_Exc!A:C,3,FALSE),"")</f>
        <v>1810.55</v>
      </c>
      <c r="G23" s="156" t="str">
        <f>IF(B23="סך הכל",Summary!$B$17,IFERROR(VLOOKUP(B23,PT_Charge_Forb!A:C,2,FALSE),""))</f>
        <v/>
      </c>
      <c r="H23" s="202" t="str">
        <f>IF(B23="סך הכל",Summary!$B$19,IFERROR(VLOOKUP(B23,PT_Charge_Forb!A:C,3,FALSE),""))</f>
        <v/>
      </c>
      <c r="I23" s="203">
        <f>IF(B23="סך הכל",Summary!$B$20,IF(SUM(F23,H23)=0,"",SUM(F23,H23)))</f>
        <v>1810.55</v>
      </c>
      <c r="J23" s="173"/>
    </row>
    <row r="24" spans="1:10" s="1" customFormat="1" x14ac:dyDescent="0.2">
      <c r="A24" s="152"/>
      <c r="B24" s="174">
        <f>IF(AND(B22&lt;&gt;"",ISNUMBER(B22),B23=""),"סך הכל",IF(ISNUMBER('דיווח דיגומים'!B24),'דיווח דיגומים'!B24,""))</f>
        <v>8293</v>
      </c>
      <c r="C24" s="201" t="str">
        <f>IF(B24="סך הכל",Summary!$B$14,'דיווח דיגומים'!C24)</f>
        <v>קניון ביאליק (מרכז אלרם )</v>
      </c>
      <c r="D24" s="156">
        <f>IF(B24="סך הכל",Summary!$B$15,'דיווח דיגומים'!G24)</f>
        <v>1358.6403796376201</v>
      </c>
      <c r="E24" s="156">
        <f>IF(B24="סך הכל",Summary!$B$16,IFERROR(VLOOKUP(B24,PT_Charge_Exc!A:C,2,FALSE),""))</f>
        <v>199.37799999999999</v>
      </c>
      <c r="F24" s="202">
        <f>IFERROR(VLOOKUP(B24,PT_Charge_Exc!A:C,3,FALSE),"")</f>
        <v>18.940000000000001</v>
      </c>
      <c r="G24" s="156" t="str">
        <f>IF(B24="סך הכל",Summary!$B$17,IFERROR(VLOOKUP(B24,PT_Charge_Forb!A:C,2,FALSE),""))</f>
        <v/>
      </c>
      <c r="H24" s="202" t="str">
        <f>IF(B24="סך הכל",Summary!$B$19,IFERROR(VLOOKUP(B24,PT_Charge_Forb!A:C,3,FALSE),""))</f>
        <v/>
      </c>
      <c r="I24" s="203">
        <f>IF(B24="סך הכל",Summary!$B$20,IF(SUM(F24,H24)=0,"",SUM(F24,H24)))</f>
        <v>18.940000000000001</v>
      </c>
      <c r="J24" s="173"/>
    </row>
    <row r="25" spans="1:10" s="1" customFormat="1" x14ac:dyDescent="0.2">
      <c r="A25" s="152"/>
      <c r="B25" s="174">
        <f>IF(AND(B23&lt;&gt;"",ISNUMBER(B23),B24=""),"סך הכל",IF(ISNUMBER('דיווח דיגומים'!B25),'דיווח דיגומים'!B25,""))</f>
        <v>8205</v>
      </c>
      <c r="C25" s="201" t="str">
        <f>IF(B25="סך הכל",Summary!$B$14,'דיווח דיגומים'!C25)</f>
        <v>קניון מרום נוה סנטר</v>
      </c>
      <c r="D25" s="156">
        <f>IF(B25="סך הכל",Summary!$B$15,'דיווח דיגומים'!G25)</f>
        <v>3410.5543220339</v>
      </c>
      <c r="E25" s="156" t="str">
        <f>IF(B25="סך הכל",Summary!$B$16,IFERROR(VLOOKUP(B25,PT_Charge_Exc!A:C,2,FALSE),""))</f>
        <v/>
      </c>
      <c r="F25" s="202" t="str">
        <f>IFERROR(VLOOKUP(B25,PT_Charge_Exc!A:C,3,FALSE),"")</f>
        <v/>
      </c>
      <c r="G25" s="156" t="str">
        <f>IF(B25="סך הכל",Summary!$B$17,IFERROR(VLOOKUP(B25,PT_Charge_Forb!A:C,2,FALSE),""))</f>
        <v/>
      </c>
      <c r="H25" s="202" t="str">
        <f>IF(B25="סך הכל",Summary!$B$19,IFERROR(VLOOKUP(B25,PT_Charge_Forb!A:C,3,FALSE),""))</f>
        <v/>
      </c>
      <c r="I25" s="203" t="str">
        <f>IF(B25="סך הכל",Summary!$B$20,IF(SUM(F25,H25)=0,"",SUM(F25,H25)))</f>
        <v/>
      </c>
      <c r="J25" s="173"/>
    </row>
    <row r="26" spans="1:10" s="1" customFormat="1" x14ac:dyDescent="0.2">
      <c r="A26" s="152"/>
      <c r="B26" s="174">
        <f>IF(AND(B24&lt;&gt;"",ISNUMBER(B24),B25=""),"סך הכל",IF(ISNUMBER('דיווח דיגומים'!B26),'דיווח דיגומים'!B26,""))</f>
        <v>7452</v>
      </c>
      <c r="C26" s="201" t="str">
        <f>IF(B26="סך הכל",Summary!$B$14,'דיווח דיגומים'!C26)</f>
        <v>ת. ד. סונול המכבים</v>
      </c>
      <c r="D26" s="156">
        <f>IF(B26="סך הכל",Summary!$B$15,'דיווח דיגומים'!G26)</f>
        <v>3132.3402358354901</v>
      </c>
      <c r="E26" s="156" t="str">
        <f>IF(B26="סך הכל",Summary!$B$16,IFERROR(VLOOKUP(B26,PT_Charge_Exc!A:C,2,FALSE),""))</f>
        <v/>
      </c>
      <c r="F26" s="202" t="str">
        <f>IFERROR(VLOOKUP(B26,PT_Charge_Exc!A:C,3,FALSE),"")</f>
        <v/>
      </c>
      <c r="G26" s="156" t="str">
        <f>IF(B26="סך הכל",Summary!$B$17,IFERROR(VLOOKUP(B26,PT_Charge_Forb!A:C,2,FALSE),""))</f>
        <v/>
      </c>
      <c r="H26" s="202" t="str">
        <f>IF(B26="סך הכל",Summary!$B$19,IFERROR(VLOOKUP(B26,PT_Charge_Forb!A:C,3,FALSE),""))</f>
        <v/>
      </c>
      <c r="I26" s="203" t="str">
        <f>IF(B26="סך הכל",Summary!$B$20,IF(SUM(F26,H26)=0,"",SUM(F26,H26)))</f>
        <v/>
      </c>
      <c r="J26" s="173"/>
    </row>
    <row r="27" spans="1:10" s="1" customFormat="1" x14ac:dyDescent="0.2">
      <c r="A27" s="152"/>
      <c r="B27" s="174">
        <f>IF(AND(B25&lt;&gt;"",ISNUMBER(B25),B26=""),"סך הכל",IF(ISNUMBER('דיווח דיגומים'!B27),'דיווח דיגומים'!B27,""))</f>
        <v>7445</v>
      </c>
      <c r="C27" s="201" t="str">
        <f>IF(B27="סך הכל",Summary!$B$14,'דיווח דיגומים'!C27)</f>
        <v>ת. ת. פז עוז גרינוולד</v>
      </c>
      <c r="D27" s="156">
        <f>IF(B27="סך הכל",Summary!$B$15,'דיווח דיגומים'!G27)</f>
        <v>1715.1120218579199</v>
      </c>
      <c r="E27" s="156" t="str">
        <f>IF(B27="סך הכל",Summary!$B$16,IFERROR(VLOOKUP(B27,PT_Charge_Exc!A:C,2,FALSE),""))</f>
        <v/>
      </c>
      <c r="F27" s="202" t="str">
        <f>IFERROR(VLOOKUP(B27,PT_Charge_Exc!A:C,3,FALSE),"")</f>
        <v/>
      </c>
      <c r="G27" s="156" t="str">
        <f>IF(B27="סך הכל",Summary!$B$17,IFERROR(VLOOKUP(B27,PT_Charge_Forb!A:C,2,FALSE),""))</f>
        <v/>
      </c>
      <c r="H27" s="202" t="str">
        <f>IF(B27="סך הכל",Summary!$B$19,IFERROR(VLOOKUP(B27,PT_Charge_Forb!A:C,3,FALSE),""))</f>
        <v/>
      </c>
      <c r="I27" s="203" t="str">
        <f>IF(B27="סך הכל",Summary!$B$20,IF(SUM(F27,H27)=0,"",SUM(F27,H27)))</f>
        <v/>
      </c>
      <c r="J27" s="173"/>
    </row>
    <row r="28" spans="1:10" s="1" customFormat="1" x14ac:dyDescent="0.2">
      <c r="A28" s="152"/>
      <c r="B28" s="174">
        <f>IF(AND(B26&lt;&gt;"",ISNUMBER(B26),B27=""),"סך הכל",IF(ISNUMBER('דיווח דיגומים'!B28),'דיווח דיגומים'!B28,""))</f>
        <v>7740</v>
      </c>
      <c r="C28" s="201" t="str">
        <f>IF(B28="סך הכל",Summary!$B$14,'דיווח דיגומים'!C28)</f>
        <v>ת.ת. שערי דלק רמה</v>
      </c>
      <c r="D28" s="156">
        <f>IF(B28="סך הכל",Summary!$B$15,'דיווח דיגומים'!G28)</f>
        <v>160.43330457290801</v>
      </c>
      <c r="E28" s="156" t="str">
        <f>IF(B28="סך הכל",Summary!$B$16,IFERROR(VLOOKUP(B28,PT_Charge_Exc!A:C,2,FALSE),""))</f>
        <v/>
      </c>
      <c r="F28" s="202" t="str">
        <f>IFERROR(VLOOKUP(B28,PT_Charge_Exc!A:C,3,FALSE),"")</f>
        <v/>
      </c>
      <c r="G28" s="156" t="str">
        <f>IF(B28="סך הכל",Summary!$B$17,IFERROR(VLOOKUP(B28,PT_Charge_Forb!A:C,2,FALSE),""))</f>
        <v/>
      </c>
      <c r="H28" s="202" t="str">
        <f>IF(B28="סך הכל",Summary!$B$19,IFERROR(VLOOKUP(B28,PT_Charge_Forb!A:C,3,FALSE),""))</f>
        <v/>
      </c>
      <c r="I28" s="203" t="str">
        <f>IF(B28="סך הכל",Summary!$B$20,IF(SUM(F28,H28)=0,"",SUM(F28,H28)))</f>
        <v/>
      </c>
      <c r="J28" s="173"/>
    </row>
    <row r="29" spans="1:10" s="1" customFormat="1" x14ac:dyDescent="0.2">
      <c r="A29" s="152"/>
      <c r="B29" s="174">
        <f>IF(AND(B27&lt;&gt;"",ISNUMBER(B27),B28=""),"סך הכל",IF(ISNUMBER('דיווח דיגומים'!B29),'דיווח דיגומים'!B29,""))</f>
        <v>8201</v>
      </c>
      <c r="C29" s="201" t="str">
        <f>IF(B29="סך הכל",Summary!$B$14,'דיווח דיגומים'!C29)</f>
        <v>ת.ת.פז רמה</v>
      </c>
      <c r="D29" s="156">
        <f>IF(B29="סך הכל",Summary!$B$15,'דיווח דיגומים'!G29)</f>
        <v>127.272361230946</v>
      </c>
      <c r="E29" s="156" t="str">
        <f>IF(B29="סך הכל",Summary!$B$16,IFERROR(VLOOKUP(B29,PT_Charge_Exc!A:C,2,FALSE),""))</f>
        <v/>
      </c>
      <c r="F29" s="202" t="str">
        <f>IFERROR(VLOOKUP(B29,PT_Charge_Exc!A:C,3,FALSE),"")</f>
        <v/>
      </c>
      <c r="G29" s="156" t="str">
        <f>IF(B29="סך הכל",Summary!$B$17,IFERROR(VLOOKUP(B29,PT_Charge_Forb!A:C,2,FALSE),""))</f>
        <v/>
      </c>
      <c r="H29" s="202" t="str">
        <f>IF(B29="סך הכל",Summary!$B$19,IFERROR(VLOOKUP(B29,PT_Charge_Forb!A:C,3,FALSE),""))</f>
        <v/>
      </c>
      <c r="I29" s="203" t="str">
        <f>IF(B29="סך הכל",Summary!$B$20,IF(SUM(F29,H29)=0,"",SUM(F29,H29)))</f>
        <v/>
      </c>
      <c r="J29" s="173"/>
    </row>
    <row r="30" spans="1:10" s="1" customFormat="1" x14ac:dyDescent="0.2">
      <c r="A30" s="152"/>
      <c r="B30" s="174">
        <f>IF(AND(B28&lt;&gt;"",ISNUMBER(B28),B29=""),"סך הכל",IF(ISNUMBER('דיווח דיגומים'!B30),'דיווח דיגומים'!B30,""))</f>
        <v>31656</v>
      </c>
      <c r="C30" s="201" t="str">
        <f>IF(B30="סך הכל",Summary!$B$14,'דיווח דיגומים'!C30)</f>
        <v>תחנת דלק סד"ש תל השומר</v>
      </c>
      <c r="D30" s="156" t="str">
        <f>IF(B30="סך הכל",Summary!$B$15,'דיווח דיגומים'!G30)</f>
        <v/>
      </c>
      <c r="E30" s="156" t="str">
        <f>IF(B30="סך הכל",Summary!$B$16,IFERROR(VLOOKUP(B30,PT_Charge_Exc!A:C,2,FALSE),""))</f>
        <v/>
      </c>
      <c r="F30" s="202" t="str">
        <f>IFERROR(VLOOKUP(B30,PT_Charge_Exc!A:C,3,FALSE),"")</f>
        <v/>
      </c>
      <c r="G30" s="156" t="str">
        <f>IF(B30="סך הכל",Summary!$B$17,IFERROR(VLOOKUP(B30,PT_Charge_Forb!A:C,2,FALSE),""))</f>
        <v/>
      </c>
      <c r="H30" s="202" t="str">
        <f>IF(B30="סך הכל",Summary!$B$19,IFERROR(VLOOKUP(B30,PT_Charge_Forb!A:C,3,FALSE),""))</f>
        <v/>
      </c>
      <c r="I30" s="203" t="str">
        <f>IF(B30="סך הכל",Summary!$B$20,IF(SUM(F30,H30)=0,"",SUM(F30,H30)))</f>
        <v/>
      </c>
      <c r="J30" s="173"/>
    </row>
    <row r="31" spans="1:10" s="1" customFormat="1" x14ac:dyDescent="0.2">
      <c r="A31" s="152"/>
      <c r="B31" s="174" t="str">
        <f>IF(AND(B29&lt;&gt;"",ISNUMBER(B29),B30=""),"סך הכל",IF(ISNUMBER('דיווח דיגומים'!B31),'דיווח דיגומים'!B31,""))</f>
        <v/>
      </c>
      <c r="C31" s="201" t="str">
        <f>IF(B31="סך הכל",Summary!$B$14,'דיווח דיגומים'!C31)</f>
        <v/>
      </c>
      <c r="D31" s="156" t="str">
        <f>IF(B31="סך הכל",Summary!$B$15,'דיווח דיגומים'!G31)</f>
        <v/>
      </c>
      <c r="E31" s="156" t="str">
        <f>IF(B31="סך הכל",Summary!$B$16,IFERROR(VLOOKUP(B31,PT_Charge_Exc!A:C,2,FALSE),""))</f>
        <v/>
      </c>
      <c r="F31" s="202" t="str">
        <f>IFERROR(VLOOKUP(B31,PT_Charge_Exc!A:C,3,FALSE),"")</f>
        <v/>
      </c>
      <c r="G31" s="156" t="str">
        <f>IF(B31="סך הכל",Summary!$B$17,IFERROR(VLOOKUP(B31,PT_Charge_Forb!A:C,2,FALSE),""))</f>
        <v/>
      </c>
      <c r="H31" s="202" t="str">
        <f>IF(B31="סך הכל",Summary!$B$19,IFERROR(VLOOKUP(B31,PT_Charge_Forb!A:C,3,FALSE),""))</f>
        <v/>
      </c>
      <c r="I31" s="203" t="str">
        <f>IF(B31="סך הכל",Summary!$B$20,IF(SUM(F31,H31)=0,"",SUM(F31,H31)))</f>
        <v/>
      </c>
      <c r="J31" s="173"/>
    </row>
    <row r="32" spans="1:10" s="1" customFormat="1" x14ac:dyDescent="0.2">
      <c r="A32" s="152"/>
      <c r="B32" s="174" t="str">
        <f>IF(AND(B30&lt;&gt;"",ISNUMBER(B30),B31=""),"סך הכל",IF(ISNUMBER('דיווח דיגומים'!B32),'דיווח דיגומים'!B32,""))</f>
        <v>סך הכל</v>
      </c>
      <c r="C32" s="201" t="str">
        <f ca="1">IF(B32="סך הכל",Summary!$B$14,'דיווח דיגומים'!C32)</f>
        <v>חוייבו 8 מפעלים מתוך 26</v>
      </c>
      <c r="D32" s="156">
        <f ca="1">IF(B32="סך הכל",Summary!$B$15,'דיווח דיגומים'!G32)</f>
        <v>1201256.6067742847</v>
      </c>
      <c r="E32" s="156">
        <f ca="1">IF(B32="סך הכל",Summary!$B$16,IFERROR(VLOOKUP(B32,PT_Charge_Exc!A:C,2,FALSE),""))</f>
        <v>201350.916</v>
      </c>
      <c r="F32" s="202" t="str">
        <f>IFERROR(VLOOKUP(B32,PT_Charge_Exc!A:C,3,FALSE),"")</f>
        <v/>
      </c>
      <c r="G32" s="156">
        <f ca="1">IF(B32="סך הכל",Summary!$B$17,IFERROR(VLOOKUP(B32,PT_Charge_Forb!A:C,2,FALSE),""))</f>
        <v>23087.759999999998</v>
      </c>
      <c r="H32" s="202">
        <f ca="1">IF(B32="סך הכל",Summary!$B$19,IFERROR(VLOOKUP(B32,PT_Charge_Forb!A:C,3,FALSE),""))</f>
        <v>18902.849999999999</v>
      </c>
      <c r="I32" s="203">
        <f ca="1">IF(B32="סך הכל",Summary!$B$20,IF(SUM(F32,H32)=0,"",SUM(F32,H32)))</f>
        <v>41990.61</v>
      </c>
      <c r="J32" s="173"/>
    </row>
    <row r="33" spans="1:10" s="1" customFormat="1" x14ac:dyDescent="0.2">
      <c r="A33" s="152"/>
      <c r="B33" s="174" t="str">
        <f>IF(AND(B31&lt;&gt;"",ISNUMBER(B31),B32=""),"סך הכל",IF(ISNUMBER('דיווח דיגומים'!B33),'דיווח דיגומים'!B33,""))</f>
        <v/>
      </c>
      <c r="C33" s="201" t="str">
        <f>IF(B33="סך הכל",Summary!$B$14,'דיווח דיגומים'!C33)</f>
        <v/>
      </c>
      <c r="D33" s="156" t="str">
        <f>IF(B33="סך הכל",Summary!$B$15,'דיווח דיגומים'!G33)</f>
        <v/>
      </c>
      <c r="E33" s="156" t="str">
        <f>IF(B33="סך הכל",Summary!$B$16,IFERROR(VLOOKUP(B33,PT_Charge_Exc!A:C,2,FALSE),""))</f>
        <v/>
      </c>
      <c r="F33" s="202" t="str">
        <f>IFERROR(VLOOKUP(B33,PT_Charge_Exc!A:C,3,FALSE),"")</f>
        <v/>
      </c>
      <c r="G33" s="156" t="str">
        <f>IF(B33="סך הכל",Summary!$B$17,IFERROR(VLOOKUP(B33,PT_Charge_Forb!A:C,2,FALSE),""))</f>
        <v/>
      </c>
      <c r="H33" s="202" t="str">
        <f>IF(B33="סך הכל",Summary!$B$19,IFERROR(VLOOKUP(B33,PT_Charge_Forb!A:C,3,FALSE),""))</f>
        <v/>
      </c>
      <c r="I33" s="203" t="str">
        <f>IF(B33="סך הכל",Summary!$B$20,IF(SUM(F33,H33)=0,"",SUM(F33,H33)))</f>
        <v/>
      </c>
      <c r="J33" s="173"/>
    </row>
    <row r="34" spans="1:10" s="1" customFormat="1" x14ac:dyDescent="0.2">
      <c r="A34" s="152"/>
      <c r="B34" s="174" t="str">
        <f>IF(AND(B32&lt;&gt;"",ISNUMBER(B32),B33=""),"סך הכל",IF(ISNUMBER('דיווח דיגומים'!B34),'דיווח דיגומים'!B34,""))</f>
        <v/>
      </c>
      <c r="C34" s="201" t="str">
        <f>IF(B34="סך הכל",Summary!$B$14,'דיווח דיגומים'!C34)</f>
        <v/>
      </c>
      <c r="D34" s="156" t="str">
        <f>IF(B34="סך הכל",Summary!$B$15,'דיווח דיגומים'!G34)</f>
        <v/>
      </c>
      <c r="E34" s="156" t="str">
        <f>IF(B34="סך הכל",Summary!$B$16,IFERROR(VLOOKUP(B34,PT_Charge_Exc!A:C,2,FALSE),""))</f>
        <v/>
      </c>
      <c r="F34" s="202" t="str">
        <f>IFERROR(VLOOKUP(B34,PT_Charge_Exc!A:C,3,FALSE),"")</f>
        <v/>
      </c>
      <c r="G34" s="156" t="str">
        <f>IF(B34="סך הכל",Summary!$B$17,IFERROR(VLOOKUP(B34,PT_Charge_Forb!A:C,2,FALSE),""))</f>
        <v/>
      </c>
      <c r="H34" s="202" t="str">
        <f>IF(B34="סך הכל",Summary!$B$19,IFERROR(VLOOKUP(B34,PT_Charge_Forb!A:C,3,FALSE),""))</f>
        <v/>
      </c>
      <c r="I34" s="203" t="str">
        <f>IF(B34="סך הכל",Summary!$B$20,IF(SUM(F34,H34)=0,"",SUM(F34,H34)))</f>
        <v/>
      </c>
      <c r="J34" s="173"/>
    </row>
    <row r="35" spans="1:10" s="1" customFormat="1" x14ac:dyDescent="0.2">
      <c r="A35" s="152"/>
      <c r="B35" s="174" t="str">
        <f>IF(AND(B33&lt;&gt;"",ISNUMBER(B33),B34=""),"סך הכל",IF(ISNUMBER('דיווח דיגומים'!B35),'דיווח דיגומים'!B35,""))</f>
        <v/>
      </c>
      <c r="C35" s="201" t="str">
        <f>IF(B35="סך הכל",Summary!$B$14,'דיווח דיגומים'!C35)</f>
        <v/>
      </c>
      <c r="D35" s="156" t="str">
        <f>IF(B35="סך הכל",Summary!$B$15,'דיווח דיגומים'!G35)</f>
        <v/>
      </c>
      <c r="E35" s="156" t="str">
        <f>IF(B35="סך הכל",Summary!$B$16,IFERROR(VLOOKUP(B35,PT_Charge_Exc!A:C,2,FALSE),""))</f>
        <v/>
      </c>
      <c r="F35" s="202" t="str">
        <f>IFERROR(VLOOKUP(B35,PT_Charge_Exc!A:C,3,FALSE),"")</f>
        <v/>
      </c>
      <c r="G35" s="156" t="str">
        <f>IF(B35="סך הכל",Summary!$B$17,IFERROR(VLOOKUP(B35,PT_Charge_Forb!A:C,2,FALSE),""))</f>
        <v/>
      </c>
      <c r="H35" s="202" t="str">
        <f>IF(B35="סך הכל",Summary!$B$19,IFERROR(VLOOKUP(B35,PT_Charge_Forb!A:C,3,FALSE),""))</f>
        <v/>
      </c>
      <c r="I35" s="203" t="str">
        <f>IF(B35="סך הכל",Summary!$B$20,IF(SUM(F35,H35)=0,"",SUM(F35,H35)))</f>
        <v/>
      </c>
      <c r="J35" s="173"/>
    </row>
    <row r="36" spans="1:10" s="1" customFormat="1" x14ac:dyDescent="0.2">
      <c r="A36" s="152"/>
      <c r="B36" s="174" t="str">
        <f>IF(AND(B34&lt;&gt;"",ISNUMBER(B34),B35=""),"סך הכל",IF(ISNUMBER('דיווח דיגומים'!B36),'דיווח דיגומים'!B36,""))</f>
        <v/>
      </c>
      <c r="C36" s="201" t="str">
        <f>IF(B36="סך הכל",Summary!$B$14,'דיווח דיגומים'!C36)</f>
        <v/>
      </c>
      <c r="D36" s="156" t="str">
        <f>IF(B36="סך הכל",Summary!$B$15,'דיווח דיגומים'!G36)</f>
        <v/>
      </c>
      <c r="E36" s="156" t="str">
        <f>IF(B36="סך הכל",Summary!$B$16,IFERROR(VLOOKUP(B36,PT_Charge_Exc!A:C,2,FALSE),""))</f>
        <v/>
      </c>
      <c r="F36" s="202" t="str">
        <f>IFERROR(VLOOKUP(B36,PT_Charge_Exc!A:C,3,FALSE),"")</f>
        <v/>
      </c>
      <c r="G36" s="156" t="str">
        <f>IF(B36="סך הכל",Summary!$B$17,IFERROR(VLOOKUP(B36,PT_Charge_Forb!A:C,2,FALSE),""))</f>
        <v/>
      </c>
      <c r="H36" s="202" t="str">
        <f>IF(B36="סך הכל",Summary!$B$19,IFERROR(VLOOKUP(B36,PT_Charge_Forb!A:C,3,FALSE),""))</f>
        <v/>
      </c>
      <c r="I36" s="203" t="str">
        <f>IF(B36="סך הכל",Summary!$B$20,IF(SUM(F36,H36)=0,"",SUM(F36,H36)))</f>
        <v/>
      </c>
      <c r="J36" s="173"/>
    </row>
    <row r="37" spans="1:10" s="1" customFormat="1" x14ac:dyDescent="0.2">
      <c r="A37" s="152"/>
      <c r="B37" s="174" t="str">
        <f>IF(AND(B35&lt;&gt;"",ISNUMBER(B35),B36=""),"סך הכל",IF(ISNUMBER('דיווח דיגומים'!B37),'דיווח דיגומים'!B37,""))</f>
        <v/>
      </c>
      <c r="C37" s="201" t="str">
        <f>IF(B37="סך הכל",Summary!$B$14,'דיווח דיגומים'!C37)</f>
        <v/>
      </c>
      <c r="D37" s="156" t="str">
        <f>IF(B37="סך הכל",Summary!$B$15,'דיווח דיגומים'!G37)</f>
        <v/>
      </c>
      <c r="E37" s="156" t="str">
        <f>IF(B37="סך הכל",Summary!$B$16,IFERROR(VLOOKUP(B37,PT_Charge_Exc!A:C,2,FALSE),""))</f>
        <v/>
      </c>
      <c r="F37" s="202" t="str">
        <f>IFERROR(VLOOKUP(B37,PT_Charge_Exc!A:C,3,FALSE),"")</f>
        <v/>
      </c>
      <c r="G37" s="156" t="str">
        <f>IF(B37="סך הכל",Summary!$B$17,IFERROR(VLOOKUP(B37,PT_Charge_Forb!A:C,2,FALSE),""))</f>
        <v/>
      </c>
      <c r="H37" s="202" t="str">
        <f>IF(B37="סך הכל",Summary!$B$19,IFERROR(VLOOKUP(B37,PT_Charge_Forb!A:C,3,FALSE),""))</f>
        <v/>
      </c>
      <c r="I37" s="203" t="str">
        <f>IF(B37="סך הכל",Summary!$B$20,IF(SUM(F37,H37)=0,"",SUM(F37,H37)))</f>
        <v/>
      </c>
      <c r="J37" s="173"/>
    </row>
    <row r="38" spans="1:10" s="1" customFormat="1" x14ac:dyDescent="0.2">
      <c r="A38" s="152"/>
      <c r="B38" s="174" t="str">
        <f>IF(AND(B36&lt;&gt;"",ISNUMBER(B36),B37=""),"סך הכל",IF(ISNUMBER('דיווח דיגומים'!B38),'דיווח דיגומים'!B38,""))</f>
        <v/>
      </c>
      <c r="C38" s="201" t="str">
        <f>IF(B38="סך הכל",Summary!$B$14,'דיווח דיגומים'!C38)</f>
        <v/>
      </c>
      <c r="D38" s="156" t="str">
        <f>IF(B38="סך הכל",Summary!$B$15,'דיווח דיגומים'!G38)</f>
        <v/>
      </c>
      <c r="E38" s="156" t="str">
        <f>IF(B38="סך הכל",Summary!$B$16,IFERROR(VLOOKUP(B38,PT_Charge_Exc!A:C,2,FALSE),""))</f>
        <v/>
      </c>
      <c r="F38" s="202" t="str">
        <f>IFERROR(VLOOKUP(B38,PT_Charge_Exc!A:C,3,FALSE),"")</f>
        <v/>
      </c>
      <c r="G38" s="156" t="str">
        <f>IF(B38="סך הכל",Summary!$B$17,IFERROR(VLOOKUP(B38,PT_Charge_Forb!A:C,2,FALSE),""))</f>
        <v/>
      </c>
      <c r="H38" s="202" t="str">
        <f>IF(B38="סך הכל",Summary!$B$19,IFERROR(VLOOKUP(B38,PT_Charge_Forb!A:C,3,FALSE),""))</f>
        <v/>
      </c>
      <c r="I38" s="203" t="str">
        <f>IF(B38="סך הכל",Summary!$B$20,IF(SUM(F38,H38)=0,"",SUM(F38,H38)))</f>
        <v/>
      </c>
      <c r="J38" s="173"/>
    </row>
    <row r="39" spans="1:10" s="1" customFormat="1" x14ac:dyDescent="0.2">
      <c r="A39" s="152"/>
      <c r="B39" s="174" t="str">
        <f>IF(AND(B37&lt;&gt;"",ISNUMBER(B37),B38=""),"סך הכל",IF(ISNUMBER('דיווח דיגומים'!B39),'דיווח דיגומים'!B39,""))</f>
        <v/>
      </c>
      <c r="C39" s="201" t="str">
        <f>IF(B39="סך הכל",Summary!$B$14,'דיווח דיגומים'!C39)</f>
        <v/>
      </c>
      <c r="D39" s="156" t="str">
        <f>IF(B39="סך הכל",Summary!$B$15,'דיווח דיגומים'!G39)</f>
        <v/>
      </c>
      <c r="E39" s="156" t="str">
        <f>IF(B39="סך הכל",Summary!$B$16,IFERROR(VLOOKUP(B39,PT_Charge_Exc!A:C,2,FALSE),""))</f>
        <v/>
      </c>
      <c r="F39" s="202" t="str">
        <f>IFERROR(VLOOKUP(B39,PT_Charge_Exc!A:C,3,FALSE),"")</f>
        <v/>
      </c>
      <c r="G39" s="156" t="str">
        <f>IF(B39="סך הכל",Summary!$B$17,IFERROR(VLOOKUP(B39,PT_Charge_Forb!A:C,2,FALSE),""))</f>
        <v/>
      </c>
      <c r="H39" s="202" t="str">
        <f>IF(B39="סך הכל",Summary!$B$19,IFERROR(VLOOKUP(B39,PT_Charge_Forb!A:C,3,FALSE),""))</f>
        <v/>
      </c>
      <c r="I39" s="203" t="str">
        <f>IF(B39="סך הכל",Summary!$B$20,IF(SUM(F39,H39)=0,"",SUM(F39,H39)))</f>
        <v/>
      </c>
      <c r="J39" s="173"/>
    </row>
    <row r="40" spans="1:10" s="1" customFormat="1" x14ac:dyDescent="0.2">
      <c r="A40" s="152"/>
      <c r="B40" s="174" t="str">
        <f>IF(AND(B38&lt;&gt;"",ISNUMBER(B38),B39=""),"סך הכל",IF(ISNUMBER('דיווח דיגומים'!B40),'דיווח דיגומים'!B40,""))</f>
        <v/>
      </c>
      <c r="C40" s="201" t="str">
        <f>IF(B40="סך הכל",Summary!$B$14,'דיווח דיגומים'!C40)</f>
        <v/>
      </c>
      <c r="D40" s="156" t="str">
        <f>IF(B40="סך הכל",Summary!$B$15,'דיווח דיגומים'!G40)</f>
        <v/>
      </c>
      <c r="E40" s="156" t="str">
        <f>IF(B40="סך הכל",Summary!$B$16,IFERROR(VLOOKUP(B40,PT_Charge_Exc!A:C,2,FALSE),""))</f>
        <v/>
      </c>
      <c r="F40" s="202" t="str">
        <f>IFERROR(VLOOKUP(B40,PT_Charge_Exc!A:C,3,FALSE),"")</f>
        <v/>
      </c>
      <c r="G40" s="156" t="str">
        <f>IF(B40="סך הכל",Summary!$B$17,IFERROR(VLOOKUP(B40,PT_Charge_Forb!A:C,2,FALSE),""))</f>
        <v/>
      </c>
      <c r="H40" s="202" t="str">
        <f>IF(B40="סך הכל",Summary!$B$19,IFERROR(VLOOKUP(B40,PT_Charge_Forb!A:C,3,FALSE),""))</f>
        <v/>
      </c>
      <c r="I40" s="203" t="str">
        <f>IF(B40="סך הכל",Summary!$B$20,IF(SUM(F40,H40)=0,"",SUM(F40,H40)))</f>
        <v/>
      </c>
      <c r="J40" s="173"/>
    </row>
    <row r="41" spans="1:10" s="1" customFormat="1" x14ac:dyDescent="0.2">
      <c r="A41" s="152"/>
      <c r="B41" s="174" t="str">
        <f>IF(AND(B39&lt;&gt;"",ISNUMBER(B39),B40=""),"סך הכל",IF(ISNUMBER('דיווח דיגומים'!B41),'דיווח דיגומים'!B41,""))</f>
        <v/>
      </c>
      <c r="C41" s="201" t="str">
        <f>IF(B41="סך הכל",Summary!$B$14,'דיווח דיגומים'!C41)</f>
        <v/>
      </c>
      <c r="D41" s="156" t="str">
        <f>IF(B41="סך הכל",Summary!$B$15,'דיווח דיגומים'!G41)</f>
        <v/>
      </c>
      <c r="E41" s="156" t="str">
        <f>IF(B41="סך הכל",Summary!$B$16,IFERROR(VLOOKUP(B41,PT_Charge_Exc!A:C,2,FALSE),""))</f>
        <v/>
      </c>
      <c r="F41" s="202" t="str">
        <f>IFERROR(VLOOKUP(B41,PT_Charge_Exc!A:C,3,FALSE),"")</f>
        <v/>
      </c>
      <c r="G41" s="156" t="str">
        <f>IF(B41="סך הכל",Summary!$B$17,IFERROR(VLOOKUP(B41,PT_Charge_Forb!A:C,2,FALSE),""))</f>
        <v/>
      </c>
      <c r="H41" s="202" t="str">
        <f>IF(B41="סך הכל",Summary!$B$19,IFERROR(VLOOKUP(B41,PT_Charge_Forb!A:C,3,FALSE),""))</f>
        <v/>
      </c>
      <c r="I41" s="203" t="str">
        <f>IF(B41="סך הכל",Summary!$B$20,IF(SUM(F41,H41)=0,"",SUM(F41,H41)))</f>
        <v/>
      </c>
      <c r="J41" s="173"/>
    </row>
    <row r="42" spans="1:10" s="1" customFormat="1" x14ac:dyDescent="0.2">
      <c r="A42" s="152"/>
      <c r="B42" s="174" t="str">
        <f>IF(AND(B40&lt;&gt;"",ISNUMBER(B40),B41=""),"סך הכל",IF(ISNUMBER('דיווח דיגומים'!B42),'דיווח דיגומים'!B42,""))</f>
        <v/>
      </c>
      <c r="C42" s="201" t="str">
        <f>IF(B42="סך הכל",Summary!$B$14,'דיווח דיגומים'!C42)</f>
        <v/>
      </c>
      <c r="D42" s="156" t="str">
        <f>IF(B42="סך הכל",Summary!$B$15,'דיווח דיגומים'!G42)</f>
        <v/>
      </c>
      <c r="E42" s="156" t="str">
        <f>IF(B42="סך הכל",Summary!$B$16,IFERROR(VLOOKUP(B42,PT_Charge_Exc!A:C,2,FALSE),""))</f>
        <v/>
      </c>
      <c r="F42" s="202" t="str">
        <f>IFERROR(VLOOKUP(B42,PT_Charge_Exc!A:C,3,FALSE),"")</f>
        <v/>
      </c>
      <c r="G42" s="156" t="str">
        <f>IF(B42="סך הכל",Summary!$B$17,IFERROR(VLOOKUP(B42,PT_Charge_Forb!A:C,2,FALSE),""))</f>
        <v/>
      </c>
      <c r="H42" s="202" t="str">
        <f>IF(B42="סך הכל",Summary!$B$19,IFERROR(VLOOKUP(B42,PT_Charge_Forb!A:C,3,FALSE),""))</f>
        <v/>
      </c>
      <c r="I42" s="203" t="str">
        <f>IF(B42="סך הכל",Summary!$B$20,IF(SUM(F42,H42)=0,"",SUM(F42,H42)))</f>
        <v/>
      </c>
      <c r="J42" s="173"/>
    </row>
    <row r="43" spans="1:10" s="1" customFormat="1" x14ac:dyDescent="0.2">
      <c r="A43" s="152"/>
      <c r="B43" s="174" t="str">
        <f>IF(AND(B41&lt;&gt;"",ISNUMBER(B41),B42=""),"סך הכל",IF(ISNUMBER('דיווח דיגומים'!B43),'דיווח דיגומים'!B43,""))</f>
        <v/>
      </c>
      <c r="C43" s="201" t="str">
        <f>IF(B43="סך הכל",Summary!$B$14,'דיווח דיגומים'!C43)</f>
        <v/>
      </c>
      <c r="D43" s="156" t="str">
        <f>IF(B43="סך הכל",Summary!$B$15,'דיווח דיגומים'!G43)</f>
        <v/>
      </c>
      <c r="E43" s="156" t="str">
        <f>IF(B43="סך הכל",Summary!$B$16,IFERROR(VLOOKUP(B43,PT_Charge_Exc!A:C,2,FALSE),""))</f>
        <v/>
      </c>
      <c r="F43" s="202" t="str">
        <f>IFERROR(VLOOKUP(B43,PT_Charge_Exc!A:C,3,FALSE),"")</f>
        <v/>
      </c>
      <c r="G43" s="156" t="str">
        <f>IF(B43="סך הכל",Summary!$B$17,IFERROR(VLOOKUP(B43,PT_Charge_Forb!A:C,2,FALSE),""))</f>
        <v/>
      </c>
      <c r="H43" s="202" t="str">
        <f>IF(B43="סך הכל",Summary!$B$19,IFERROR(VLOOKUP(B43,PT_Charge_Forb!A:C,3,FALSE),""))</f>
        <v/>
      </c>
      <c r="I43" s="203" t="str">
        <f>IF(B43="סך הכל",Summary!$B$20,IF(SUM(F43,H43)=0,"",SUM(F43,H43)))</f>
        <v/>
      </c>
      <c r="J43" s="173"/>
    </row>
    <row r="44" spans="1:10" s="1" customFormat="1" x14ac:dyDescent="0.2">
      <c r="A44" s="152"/>
      <c r="B44" s="174" t="str">
        <f>IF(AND(B42&lt;&gt;"",ISNUMBER(B42),B43=""),"סך הכל",IF(ISNUMBER('דיווח דיגומים'!B44),'דיווח דיגומים'!B44,""))</f>
        <v/>
      </c>
      <c r="C44" s="201" t="str">
        <f>IF(B44="סך הכל",Summary!$B$14,'דיווח דיגומים'!C44)</f>
        <v/>
      </c>
      <c r="D44" s="156" t="str">
        <f>IF(B44="סך הכל",Summary!$B$15,'דיווח דיגומים'!G44)</f>
        <v/>
      </c>
      <c r="E44" s="156" t="str">
        <f>IF(B44="סך הכל",Summary!$B$16,IFERROR(VLOOKUP(B44,PT_Charge_Exc!A:C,2,FALSE),""))</f>
        <v/>
      </c>
      <c r="F44" s="202" t="str">
        <f>IFERROR(VLOOKUP(B44,PT_Charge_Exc!A:C,3,FALSE),"")</f>
        <v/>
      </c>
      <c r="G44" s="156" t="str">
        <f>IF(B44="סך הכל",Summary!$B$17,IFERROR(VLOOKUP(B44,PT_Charge_Forb!A:C,2,FALSE),""))</f>
        <v/>
      </c>
      <c r="H44" s="202" t="str">
        <f>IF(B44="סך הכל",Summary!$B$19,IFERROR(VLOOKUP(B44,PT_Charge_Forb!A:C,3,FALSE),""))</f>
        <v/>
      </c>
      <c r="I44" s="203" t="str">
        <f>IF(B44="סך הכל",Summary!$B$20,IF(SUM(F44,H44)=0,"",SUM(F44,H44)))</f>
        <v/>
      </c>
      <c r="J44" s="173"/>
    </row>
    <row r="45" spans="1:10" s="1" customFormat="1" x14ac:dyDescent="0.2">
      <c r="A45" s="152"/>
      <c r="B45" s="174" t="str">
        <f>IF(AND(B43&lt;&gt;"",ISNUMBER(B43),B44=""),"סך הכל",IF(ISNUMBER('דיווח דיגומים'!B45),'דיווח דיגומים'!B45,""))</f>
        <v/>
      </c>
      <c r="C45" s="201" t="str">
        <f>IF(B45="סך הכל",Summary!$B$14,'דיווח דיגומים'!C45)</f>
        <v/>
      </c>
      <c r="D45" s="156" t="str">
        <f>IF(B45="סך הכל",Summary!$B$15,'דיווח דיגומים'!G45)</f>
        <v/>
      </c>
      <c r="E45" s="156" t="str">
        <f>IF(B45="סך הכל",Summary!$B$16,IFERROR(VLOOKUP(B45,PT_Charge_Exc!A:C,2,FALSE),""))</f>
        <v/>
      </c>
      <c r="F45" s="202" t="str">
        <f>IFERROR(VLOOKUP(B45,PT_Charge_Exc!A:C,3,FALSE),"")</f>
        <v/>
      </c>
      <c r="G45" s="156" t="str">
        <f>IF(B45="סך הכל",Summary!$B$17,IFERROR(VLOOKUP(B45,PT_Charge_Forb!A:C,2,FALSE),""))</f>
        <v/>
      </c>
      <c r="H45" s="202" t="str">
        <f>IF(B45="סך הכל",Summary!$B$19,IFERROR(VLOOKUP(B45,PT_Charge_Forb!A:C,3,FALSE),""))</f>
        <v/>
      </c>
      <c r="I45" s="203" t="str">
        <f>IF(B45="סך הכל",Summary!$B$20,IF(SUM(F45,H45)=0,"",SUM(F45,H45)))</f>
        <v/>
      </c>
      <c r="J45" s="173"/>
    </row>
    <row r="46" spans="1:10" s="1" customFormat="1" x14ac:dyDescent="0.2">
      <c r="A46" s="152"/>
      <c r="B46" s="174" t="str">
        <f>IF(AND(B44&lt;&gt;"",ISNUMBER(B44),B45=""),"סך הכל",IF(ISNUMBER('דיווח דיגומים'!B46),'דיווח דיגומים'!B46,""))</f>
        <v/>
      </c>
      <c r="C46" s="201" t="str">
        <f>IF(B46="סך הכל",Summary!$B$14,'דיווח דיגומים'!C46)</f>
        <v/>
      </c>
      <c r="D46" s="156" t="str">
        <f>IF(B46="סך הכל",Summary!$B$15,'דיווח דיגומים'!G46)</f>
        <v/>
      </c>
      <c r="E46" s="156" t="str">
        <f>IF(B46="סך הכל",Summary!$B$16,IFERROR(VLOOKUP(B46,PT_Charge_Exc!A:C,2,FALSE),""))</f>
        <v/>
      </c>
      <c r="F46" s="202" t="str">
        <f>IFERROR(VLOOKUP(B46,PT_Charge_Exc!A:C,3,FALSE),"")</f>
        <v/>
      </c>
      <c r="G46" s="156" t="str">
        <f>IF(B46="סך הכל",Summary!$B$17,IFERROR(VLOOKUP(B46,PT_Charge_Forb!A:C,2,FALSE),""))</f>
        <v/>
      </c>
      <c r="H46" s="202" t="str">
        <f>IF(B46="סך הכל",Summary!$B$19,IFERROR(VLOOKUP(B46,PT_Charge_Forb!A:C,3,FALSE),""))</f>
        <v/>
      </c>
      <c r="I46" s="203" t="str">
        <f>IF(B46="סך הכל",Summary!$B$20,IF(SUM(F46,H46)=0,"",SUM(F46,H46)))</f>
        <v/>
      </c>
      <c r="J46" s="173"/>
    </row>
    <row r="47" spans="1:10" s="1" customFormat="1" x14ac:dyDescent="0.2">
      <c r="A47" s="152"/>
      <c r="B47" s="174" t="str">
        <f>IF(AND(B45&lt;&gt;"",ISNUMBER(B45),B46=""),"סך הכל",IF(ISNUMBER('דיווח דיגומים'!B47),'דיווח דיגומים'!B47,""))</f>
        <v/>
      </c>
      <c r="C47" s="201" t="str">
        <f>IF(B47="סך הכל",Summary!$B$14,'דיווח דיגומים'!C47)</f>
        <v/>
      </c>
      <c r="D47" s="156" t="str">
        <f>IF(B47="סך הכל",Summary!$B$15,'דיווח דיגומים'!G47)</f>
        <v/>
      </c>
      <c r="E47" s="156" t="str">
        <f>IF(B47="סך הכל",Summary!$B$16,IFERROR(VLOOKUP(B47,PT_Charge_Exc!A:C,2,FALSE),""))</f>
        <v/>
      </c>
      <c r="F47" s="202" t="str">
        <f>IFERROR(VLOOKUP(B47,PT_Charge_Exc!A:C,3,FALSE),"")</f>
        <v/>
      </c>
      <c r="G47" s="156" t="str">
        <f>IF(B47="סך הכל",Summary!$B$17,IFERROR(VLOOKUP(B47,PT_Charge_Forb!A:C,2,FALSE),""))</f>
        <v/>
      </c>
      <c r="H47" s="202" t="str">
        <f>IF(B47="סך הכל",Summary!$B$19,IFERROR(VLOOKUP(B47,PT_Charge_Forb!A:C,3,FALSE),""))</f>
        <v/>
      </c>
      <c r="I47" s="203" t="str">
        <f>IF(B47="סך הכל",Summary!$B$20,IF(SUM(F47,H47)=0,"",SUM(F47,H47)))</f>
        <v/>
      </c>
      <c r="J47" s="173"/>
    </row>
    <row r="48" spans="1:10" s="1" customFormat="1" x14ac:dyDescent="0.2">
      <c r="A48" s="152"/>
      <c r="B48" s="174" t="str">
        <f>IF(AND(B46&lt;&gt;"",ISNUMBER(B46),B47=""),"סך הכל",IF(ISNUMBER('דיווח דיגומים'!B48),'דיווח דיגומים'!B48,""))</f>
        <v/>
      </c>
      <c r="C48" s="201" t="str">
        <f>IF(B48="סך הכל",Summary!$B$14,'דיווח דיגומים'!C48)</f>
        <v/>
      </c>
      <c r="D48" s="156" t="str">
        <f>IF(B48="סך הכל",Summary!$B$15,'דיווח דיגומים'!G48)</f>
        <v/>
      </c>
      <c r="E48" s="156" t="str">
        <f>IF(B48="סך הכל",Summary!$B$16,IFERROR(VLOOKUP(B48,PT_Charge_Exc!A:C,2,FALSE),""))</f>
        <v/>
      </c>
      <c r="F48" s="202" t="str">
        <f>IFERROR(VLOOKUP(B48,PT_Charge_Exc!A:C,3,FALSE),"")</f>
        <v/>
      </c>
      <c r="G48" s="156" t="str">
        <f>IF(B48="סך הכל",Summary!$B$17,IFERROR(VLOOKUP(B48,PT_Charge_Forb!A:C,2,FALSE),""))</f>
        <v/>
      </c>
      <c r="H48" s="202" t="str">
        <f>IF(B48="סך הכל",Summary!$B$19,IFERROR(VLOOKUP(B48,PT_Charge_Forb!A:C,3,FALSE),""))</f>
        <v/>
      </c>
      <c r="I48" s="203" t="str">
        <f>IF(B48="סך הכל",Summary!$B$20,IF(SUM(F48,H48)=0,"",SUM(F48,H48)))</f>
        <v/>
      </c>
      <c r="J48" s="173"/>
    </row>
    <row r="49" spans="1:10" s="1" customFormat="1" x14ac:dyDescent="0.2">
      <c r="A49" s="152"/>
      <c r="B49" s="174" t="str">
        <f>IF(AND(B47&lt;&gt;"",ISNUMBER(B47),B48=""),"סך הכל",IF(ISNUMBER('דיווח דיגומים'!B49),'דיווח דיגומים'!B49,""))</f>
        <v/>
      </c>
      <c r="C49" s="201" t="str">
        <f>IF(B49="סך הכל",Summary!$B$14,'דיווח דיגומים'!C49)</f>
        <v/>
      </c>
      <c r="D49" s="156" t="str">
        <f>IF(B49="סך הכל",Summary!$B$15,'דיווח דיגומים'!G49)</f>
        <v/>
      </c>
      <c r="E49" s="156" t="str">
        <f>IF(B49="סך הכל",Summary!$B$16,IFERROR(VLOOKUP(B49,PT_Charge_Exc!A:C,2,FALSE),""))</f>
        <v/>
      </c>
      <c r="F49" s="202" t="str">
        <f>IFERROR(VLOOKUP(B49,PT_Charge_Exc!A:C,3,FALSE),"")</f>
        <v/>
      </c>
      <c r="G49" s="156" t="str">
        <f>IF(B49="סך הכל",Summary!$B$17,IFERROR(VLOOKUP(B49,PT_Charge_Forb!A:C,2,FALSE),""))</f>
        <v/>
      </c>
      <c r="H49" s="202" t="str">
        <f>IF(B49="סך הכל",Summary!$B$19,IFERROR(VLOOKUP(B49,PT_Charge_Forb!A:C,3,FALSE),""))</f>
        <v/>
      </c>
      <c r="I49" s="203" t="str">
        <f>IF(B49="סך הכל",Summary!$B$20,IF(SUM(F49,H49)=0,"",SUM(F49,H49)))</f>
        <v/>
      </c>
      <c r="J49" s="173"/>
    </row>
    <row r="50" spans="1:10" s="1" customFormat="1" x14ac:dyDescent="0.2">
      <c r="A50" s="152"/>
      <c r="B50" s="174" t="str">
        <f>IF(AND(B48&lt;&gt;"",ISNUMBER(B48),B49=""),"סך הכל",IF(ISNUMBER('דיווח דיגומים'!B50),'דיווח דיגומים'!B50,""))</f>
        <v/>
      </c>
      <c r="C50" s="201" t="str">
        <f>IF(B50="סך הכל",Summary!$B$14,'דיווח דיגומים'!C50)</f>
        <v/>
      </c>
      <c r="D50" s="156" t="str">
        <f>IF(B50="סך הכל",Summary!$B$15,'דיווח דיגומים'!G50)</f>
        <v/>
      </c>
      <c r="E50" s="156" t="str">
        <f>IF(B50="סך הכל",Summary!$B$16,IFERROR(VLOOKUP(B50,PT_Charge_Exc!A:C,2,FALSE),""))</f>
        <v/>
      </c>
      <c r="F50" s="202" t="str">
        <f>IFERROR(VLOOKUP(B50,PT_Charge_Exc!A:C,3,FALSE),"")</f>
        <v/>
      </c>
      <c r="G50" s="156" t="str">
        <f>IF(B50="סך הכל",Summary!$B$17,IFERROR(VLOOKUP(B50,PT_Charge_Forb!A:C,2,FALSE),""))</f>
        <v/>
      </c>
      <c r="H50" s="202" t="str">
        <f>IF(B50="סך הכל",Summary!$B$19,IFERROR(VLOOKUP(B50,PT_Charge_Forb!A:C,3,FALSE),""))</f>
        <v/>
      </c>
      <c r="I50" s="203" t="str">
        <f>IF(B50="סך הכל",Summary!$B$20,IF(SUM(F50,H50)=0,"",SUM(F50,H50)))</f>
        <v/>
      </c>
      <c r="J50" s="173"/>
    </row>
    <row r="51" spans="1:10" s="1" customFormat="1" x14ac:dyDescent="0.2">
      <c r="A51" s="152"/>
      <c r="B51" s="174" t="str">
        <f>IF(AND(B49&lt;&gt;"",ISNUMBER(B49),B50=""),"סך הכל",IF(ISNUMBER('דיווח דיגומים'!B51),'דיווח דיגומים'!B51,""))</f>
        <v/>
      </c>
      <c r="C51" s="201" t="str">
        <f>IF(B51="סך הכל",Summary!$B$14,'דיווח דיגומים'!C51)</f>
        <v/>
      </c>
      <c r="D51" s="156" t="str">
        <f>IF(B51="סך הכל",Summary!$B$15,'דיווח דיגומים'!G51)</f>
        <v/>
      </c>
      <c r="E51" s="156" t="str">
        <f>IF(B51="סך הכל",Summary!$B$16,IFERROR(VLOOKUP(B51,PT_Charge_Exc!A:C,2,FALSE),""))</f>
        <v/>
      </c>
      <c r="F51" s="202" t="str">
        <f>IFERROR(VLOOKUP(B51,PT_Charge_Exc!A:C,3,FALSE),"")</f>
        <v/>
      </c>
      <c r="G51" s="156" t="str">
        <f>IF(B51="סך הכל",Summary!$B$17,IFERROR(VLOOKUP(B51,PT_Charge_Forb!A:C,2,FALSE),""))</f>
        <v/>
      </c>
      <c r="H51" s="202" t="str">
        <f>IF(B51="סך הכל",Summary!$B$19,IFERROR(VLOOKUP(B51,PT_Charge_Forb!A:C,3,FALSE),""))</f>
        <v/>
      </c>
      <c r="I51" s="203" t="str">
        <f>IF(B51="סך הכל",Summary!$B$20,IF(SUM(F51,H51)=0,"",SUM(F51,H51)))</f>
        <v/>
      </c>
      <c r="J51" s="173"/>
    </row>
    <row r="52" spans="1:10" s="1" customFormat="1" x14ac:dyDescent="0.2">
      <c r="A52" s="152"/>
      <c r="B52" s="174" t="str">
        <f>IF(AND(B50&lt;&gt;"",ISNUMBER(B50),B51=""),"סך הכל",IF(ISNUMBER('דיווח דיגומים'!B52),'דיווח דיגומים'!B52,""))</f>
        <v/>
      </c>
      <c r="C52" s="201" t="str">
        <f>IF(B52="סך הכל",Summary!$B$14,'דיווח דיגומים'!C52)</f>
        <v/>
      </c>
      <c r="D52" s="156" t="str">
        <f>IF(B52="סך הכל",Summary!$B$15,'דיווח דיגומים'!G52)</f>
        <v/>
      </c>
      <c r="E52" s="156" t="str">
        <f>IF(B52="סך הכל",Summary!$B$16,IFERROR(VLOOKUP(B52,PT_Charge_Exc!A:C,2,FALSE),""))</f>
        <v/>
      </c>
      <c r="F52" s="202" t="str">
        <f>IFERROR(VLOOKUP(B52,PT_Charge_Exc!A:C,3,FALSE),"")</f>
        <v/>
      </c>
      <c r="G52" s="156" t="str">
        <f>IF(B52="סך הכל",Summary!$B$17,IFERROR(VLOOKUP(B52,PT_Charge_Forb!A:C,2,FALSE),""))</f>
        <v/>
      </c>
      <c r="H52" s="202" t="str">
        <f>IF(B52="סך הכל",Summary!$B$19,IFERROR(VLOOKUP(B52,PT_Charge_Forb!A:C,3,FALSE),""))</f>
        <v/>
      </c>
      <c r="I52" s="203" t="str">
        <f>IF(B52="סך הכל",Summary!$B$20,IF(SUM(F52,H52)=0,"",SUM(F52,H52)))</f>
        <v/>
      </c>
      <c r="J52" s="173"/>
    </row>
    <row r="53" spans="1:10" s="1" customFormat="1" x14ac:dyDescent="0.2">
      <c r="A53" s="152"/>
      <c r="B53" s="174" t="str">
        <f>IF(AND(B51&lt;&gt;"",ISNUMBER(B51),B52=""),"סך הכל",IF(ISNUMBER('דיווח דיגומים'!B53),'דיווח דיגומים'!B53,""))</f>
        <v/>
      </c>
      <c r="C53" s="201" t="str">
        <f>IF(B53="סך הכל",Summary!$B$14,'דיווח דיגומים'!C53)</f>
        <v/>
      </c>
      <c r="D53" s="156" t="str">
        <f>IF(B53="סך הכל",Summary!$B$15,'דיווח דיגומים'!G53)</f>
        <v/>
      </c>
      <c r="E53" s="156" t="str">
        <f>IF(B53="סך הכל",Summary!$B$16,IFERROR(VLOOKUP(B53,PT_Charge_Exc!A:C,2,FALSE),""))</f>
        <v/>
      </c>
      <c r="F53" s="202" t="str">
        <f>IFERROR(VLOOKUP(B53,PT_Charge_Exc!A:C,3,FALSE),"")</f>
        <v/>
      </c>
      <c r="G53" s="156" t="str">
        <f>IF(B53="סך הכל",Summary!$B$17,IFERROR(VLOOKUP(B53,PT_Charge_Forb!A:C,2,FALSE),""))</f>
        <v/>
      </c>
      <c r="H53" s="202" t="str">
        <f>IF(B53="סך הכל",Summary!$B$19,IFERROR(VLOOKUP(B53,PT_Charge_Forb!A:C,3,FALSE),""))</f>
        <v/>
      </c>
      <c r="I53" s="203" t="str">
        <f>IF(B53="סך הכל",Summary!$B$20,IF(SUM(F53,H53)=0,"",SUM(F53,H53)))</f>
        <v/>
      </c>
      <c r="J53" s="173"/>
    </row>
    <row r="54" spans="1:10" s="1" customFormat="1" x14ac:dyDescent="0.2">
      <c r="A54" s="152"/>
      <c r="B54" s="174" t="str">
        <f>IF(AND(B52&lt;&gt;"",ISNUMBER(B52),B53=""),"סך הכל",IF(ISNUMBER('דיווח דיגומים'!B54),'דיווח דיגומים'!B54,""))</f>
        <v/>
      </c>
      <c r="C54" s="201" t="str">
        <f>IF(B54="סך הכל",Summary!$B$14,'דיווח דיגומים'!C54)</f>
        <v/>
      </c>
      <c r="D54" s="156" t="str">
        <f>IF(B54="סך הכל",Summary!$B$15,'דיווח דיגומים'!G54)</f>
        <v/>
      </c>
      <c r="E54" s="156" t="str">
        <f>IF(B54="סך הכל",Summary!$B$16,IFERROR(VLOOKUP(B54,PT_Charge_Exc!A:C,2,FALSE),""))</f>
        <v/>
      </c>
      <c r="F54" s="202" t="str">
        <f>IFERROR(VLOOKUP(B54,PT_Charge_Exc!A:C,3,FALSE),"")</f>
        <v/>
      </c>
      <c r="G54" s="156" t="str">
        <f>IF(B54="סך הכל",Summary!$B$17,IFERROR(VLOOKUP(B54,PT_Charge_Forb!A:C,2,FALSE),""))</f>
        <v/>
      </c>
      <c r="H54" s="202" t="str">
        <f>IF(B54="סך הכל",Summary!$B$19,IFERROR(VLOOKUP(B54,PT_Charge_Forb!A:C,3,FALSE),""))</f>
        <v/>
      </c>
      <c r="I54" s="203" t="str">
        <f>IF(B54="סך הכל",Summary!$B$20,IF(SUM(F54,H54)=0,"",SUM(F54,H54)))</f>
        <v/>
      </c>
      <c r="J54" s="173"/>
    </row>
    <row r="55" spans="1:10" s="1" customFormat="1" x14ac:dyDescent="0.2">
      <c r="A55" s="152"/>
      <c r="B55" s="174" t="str">
        <f>IF(AND(B53&lt;&gt;"",ISNUMBER(B53),B54=""),"סך הכל",IF(ISNUMBER('דיווח דיגומים'!B55),'דיווח דיגומים'!B55,""))</f>
        <v/>
      </c>
      <c r="C55" s="201" t="str">
        <f>IF(B55="סך הכל",Summary!$B$14,'דיווח דיגומים'!C55)</f>
        <v/>
      </c>
      <c r="D55" s="156" t="str">
        <f>IF(B55="סך הכל",Summary!$B$15,'דיווח דיגומים'!G55)</f>
        <v/>
      </c>
      <c r="E55" s="156" t="str">
        <f>IF(B55="סך הכל",Summary!$B$16,IFERROR(VLOOKUP(B55,PT_Charge_Exc!A:C,2,FALSE),""))</f>
        <v/>
      </c>
      <c r="F55" s="202" t="str">
        <f>IFERROR(VLOOKUP(B55,PT_Charge_Exc!A:C,3,FALSE),"")</f>
        <v/>
      </c>
      <c r="G55" s="156" t="str">
        <f>IF(B55="סך הכל",Summary!$B$17,IFERROR(VLOOKUP(B55,PT_Charge_Forb!A:C,2,FALSE),""))</f>
        <v/>
      </c>
      <c r="H55" s="202" t="str">
        <f>IF(B55="סך הכל",Summary!$B$19,IFERROR(VLOOKUP(B55,PT_Charge_Forb!A:C,3,FALSE),""))</f>
        <v/>
      </c>
      <c r="I55" s="203" t="str">
        <f>IF(B55="סך הכל",Summary!$B$20,IF(SUM(F55,H55)=0,"",SUM(F55,H55)))</f>
        <v/>
      </c>
      <c r="J55" s="173"/>
    </row>
    <row r="56" spans="1:10" s="1" customFormat="1" x14ac:dyDescent="0.2">
      <c r="A56" s="152"/>
      <c r="B56" s="174" t="str">
        <f>IF(AND(B54&lt;&gt;"",ISNUMBER(B54),B55=""),"סך הכל",IF(ISNUMBER('דיווח דיגומים'!B56),'דיווח דיגומים'!B56,""))</f>
        <v/>
      </c>
      <c r="C56" s="201" t="str">
        <f>IF(B56="סך הכל",Summary!$B$14,'דיווח דיגומים'!C56)</f>
        <v/>
      </c>
      <c r="D56" s="156" t="str">
        <f>IF(B56="סך הכל",Summary!$B$15,'דיווח דיגומים'!G56)</f>
        <v/>
      </c>
      <c r="E56" s="156" t="str">
        <f>IF(B56="סך הכל",Summary!$B$16,IFERROR(VLOOKUP(B56,PT_Charge_Exc!A:C,2,FALSE),""))</f>
        <v/>
      </c>
      <c r="F56" s="202" t="str">
        <f>IFERROR(VLOOKUP(B56,PT_Charge_Exc!A:C,3,FALSE),"")</f>
        <v/>
      </c>
      <c r="G56" s="156" t="str">
        <f>IF(B56="סך הכל",Summary!$B$17,IFERROR(VLOOKUP(B56,PT_Charge_Forb!A:C,2,FALSE),""))</f>
        <v/>
      </c>
      <c r="H56" s="202" t="str">
        <f>IF(B56="סך הכל",Summary!$B$19,IFERROR(VLOOKUP(B56,PT_Charge_Forb!A:C,3,FALSE),""))</f>
        <v/>
      </c>
      <c r="I56" s="203" t="str">
        <f>IF(B56="סך הכל",Summary!$B$20,IF(SUM(F56,H56)=0,"",SUM(F56,H56)))</f>
        <v/>
      </c>
      <c r="J56" s="173"/>
    </row>
    <row r="57" spans="1:10" s="1" customFormat="1" x14ac:dyDescent="0.2">
      <c r="A57" s="152"/>
      <c r="B57" s="174" t="str">
        <f>IF(AND(B55&lt;&gt;"",ISNUMBER(B55),B56=""),"סך הכל",IF(ISNUMBER('דיווח דיגומים'!B57),'דיווח דיגומים'!B57,""))</f>
        <v/>
      </c>
      <c r="C57" s="201" t="str">
        <f>IF(B57="סך הכל",Summary!$B$14,'דיווח דיגומים'!C57)</f>
        <v/>
      </c>
      <c r="D57" s="156" t="str">
        <f>IF(B57="סך הכל",Summary!$B$15,'דיווח דיגומים'!G57)</f>
        <v/>
      </c>
      <c r="E57" s="156" t="str">
        <f>IF(B57="סך הכל",Summary!$B$16,IFERROR(VLOOKUP(B57,PT_Charge_Exc!A:C,2,FALSE),""))</f>
        <v/>
      </c>
      <c r="F57" s="202" t="str">
        <f>IFERROR(VLOOKUP(B57,PT_Charge_Exc!A:C,3,FALSE),"")</f>
        <v/>
      </c>
      <c r="G57" s="156" t="str">
        <f>IF(B57="סך הכל",Summary!$B$17,IFERROR(VLOOKUP(B57,PT_Charge_Forb!A:C,2,FALSE),""))</f>
        <v/>
      </c>
      <c r="H57" s="202" t="str">
        <f>IF(B57="סך הכל",Summary!$B$19,IFERROR(VLOOKUP(B57,PT_Charge_Forb!A:C,3,FALSE),""))</f>
        <v/>
      </c>
      <c r="I57" s="203" t="str">
        <f>IF(B57="סך הכל",Summary!$B$20,IF(SUM(F57,H57)=0,"",SUM(F57,H57)))</f>
        <v/>
      </c>
      <c r="J57" s="173"/>
    </row>
    <row r="58" spans="1:10" s="1" customFormat="1" x14ac:dyDescent="0.2">
      <c r="A58" s="152"/>
      <c r="B58" s="174" t="str">
        <f>IF(AND(B56&lt;&gt;"",ISNUMBER(B56),B57=""),"סך הכל",IF(ISNUMBER('דיווח דיגומים'!B58),'דיווח דיגומים'!B58,""))</f>
        <v/>
      </c>
      <c r="C58" s="201" t="str">
        <f>IF(B58="סך הכל",Summary!$B$14,'דיווח דיגומים'!C58)</f>
        <v/>
      </c>
      <c r="D58" s="156" t="str">
        <f>IF(B58="סך הכל",Summary!$B$15,'דיווח דיגומים'!G58)</f>
        <v/>
      </c>
      <c r="E58" s="156" t="str">
        <f>IF(B58="סך הכל",Summary!$B$16,IFERROR(VLOOKUP(B58,PT_Charge_Exc!A:C,2,FALSE),""))</f>
        <v/>
      </c>
      <c r="F58" s="202" t="str">
        <f>IFERROR(VLOOKUP(B58,PT_Charge_Exc!A:C,3,FALSE),"")</f>
        <v/>
      </c>
      <c r="G58" s="156" t="str">
        <f>IF(B58="סך הכל",Summary!$B$17,IFERROR(VLOOKUP(B58,PT_Charge_Forb!A:C,2,FALSE),""))</f>
        <v/>
      </c>
      <c r="H58" s="202" t="str">
        <f>IF(B58="סך הכל",Summary!$B$19,IFERROR(VLOOKUP(B58,PT_Charge_Forb!A:C,3,FALSE),""))</f>
        <v/>
      </c>
      <c r="I58" s="203" t="str">
        <f>IF(B58="סך הכל",Summary!$B$20,IF(SUM(F58,H58)=0,"",SUM(F58,H58)))</f>
        <v/>
      </c>
      <c r="J58" s="173"/>
    </row>
    <row r="59" spans="1:10" s="1" customFormat="1" x14ac:dyDescent="0.2">
      <c r="A59" s="152"/>
      <c r="B59" s="174" t="str">
        <f>IF(AND(B57&lt;&gt;"",ISNUMBER(B57),B58=""),"סך הכל",IF(ISNUMBER('דיווח דיגומים'!B59),'דיווח דיגומים'!B59,""))</f>
        <v/>
      </c>
      <c r="C59" s="201" t="str">
        <f>IF(B59="סך הכל",Summary!$B$14,'דיווח דיגומים'!C59)</f>
        <v/>
      </c>
      <c r="D59" s="156" t="str">
        <f>IF(B59="סך הכל",Summary!$B$15,'דיווח דיגומים'!G59)</f>
        <v/>
      </c>
      <c r="E59" s="156" t="str">
        <f>IF(B59="סך הכל",Summary!$B$16,IFERROR(VLOOKUP(B59,PT_Charge_Exc!A:C,2,FALSE),""))</f>
        <v/>
      </c>
      <c r="F59" s="202" t="str">
        <f>IFERROR(VLOOKUP(B59,PT_Charge_Exc!A:C,3,FALSE),"")</f>
        <v/>
      </c>
      <c r="G59" s="156" t="str">
        <f>IF(B59="סך הכל",Summary!$B$17,IFERROR(VLOOKUP(B59,PT_Charge_Forb!A:C,2,FALSE),""))</f>
        <v/>
      </c>
      <c r="H59" s="202" t="str">
        <f>IF(B59="סך הכל",Summary!$B$19,IFERROR(VLOOKUP(B59,PT_Charge_Forb!A:C,3,FALSE),""))</f>
        <v/>
      </c>
      <c r="I59" s="203" t="str">
        <f>IF(B59="סך הכל",Summary!$B$20,IF(SUM(F59,H59)=0,"",SUM(F59,H59)))</f>
        <v/>
      </c>
      <c r="J59" s="173"/>
    </row>
    <row r="60" spans="1:10" s="1" customFormat="1" x14ac:dyDescent="0.2">
      <c r="A60" s="152"/>
      <c r="B60" s="174" t="str">
        <f>IF(AND(B58&lt;&gt;"",ISNUMBER(B58),B59=""),"סך הכל",IF(ISNUMBER('דיווח דיגומים'!B60),'דיווח דיגומים'!B60,""))</f>
        <v/>
      </c>
      <c r="C60" s="201" t="str">
        <f>IF(B60="סך הכל",Summary!$B$14,'דיווח דיגומים'!C60)</f>
        <v/>
      </c>
      <c r="D60" s="156" t="str">
        <f>IF(B60="סך הכל",Summary!$B$15,'דיווח דיגומים'!G60)</f>
        <v/>
      </c>
      <c r="E60" s="156" t="str">
        <f>IF(B60="סך הכל",Summary!$B$16,IFERROR(VLOOKUP(B60,PT_Charge_Exc!A:C,2,FALSE),""))</f>
        <v/>
      </c>
      <c r="F60" s="202" t="str">
        <f>IFERROR(VLOOKUP(B60,PT_Charge_Exc!A:C,3,FALSE),"")</f>
        <v/>
      </c>
      <c r="G60" s="156" t="str">
        <f>IF(B60="סך הכל",Summary!$B$17,IFERROR(VLOOKUP(B60,PT_Charge_Forb!A:C,2,FALSE),""))</f>
        <v/>
      </c>
      <c r="H60" s="202" t="str">
        <f>IF(B60="סך הכל",Summary!$B$19,IFERROR(VLOOKUP(B60,PT_Charge_Forb!A:C,3,FALSE),""))</f>
        <v/>
      </c>
      <c r="I60" s="203" t="str">
        <f>IF(B60="סך הכל",Summary!$B$20,IF(SUM(F60,H60)=0,"",SUM(F60,H60)))</f>
        <v/>
      </c>
      <c r="J60" s="173"/>
    </row>
    <row r="61" spans="1:10" s="1" customFormat="1" x14ac:dyDescent="0.2">
      <c r="A61" s="152"/>
      <c r="B61" s="174" t="str">
        <f>IF(AND(B59&lt;&gt;"",ISNUMBER(B59),B60=""),"סך הכל",IF(ISNUMBER('דיווח דיגומים'!B61),'דיווח דיגומים'!B61,""))</f>
        <v/>
      </c>
      <c r="C61" s="201" t="str">
        <f>IF(B61="סך הכל",Summary!$B$14,'דיווח דיגומים'!C61)</f>
        <v/>
      </c>
      <c r="D61" s="156" t="str">
        <f>IF(B61="סך הכל",Summary!$B$15,'דיווח דיגומים'!G61)</f>
        <v/>
      </c>
      <c r="E61" s="156" t="str">
        <f>IF(B61="סך הכל",Summary!$B$16,IFERROR(VLOOKUP(B61,PT_Charge_Exc!A:C,2,FALSE),""))</f>
        <v/>
      </c>
      <c r="F61" s="202" t="str">
        <f>IFERROR(VLOOKUP(B61,PT_Charge_Exc!A:C,3,FALSE),"")</f>
        <v/>
      </c>
      <c r="G61" s="156" t="str">
        <f>IF(B61="סך הכל",Summary!$B$17,IFERROR(VLOOKUP(B61,PT_Charge_Forb!A:C,2,FALSE),""))</f>
        <v/>
      </c>
      <c r="H61" s="202" t="str">
        <f>IF(B61="סך הכל",Summary!$B$19,IFERROR(VLOOKUP(B61,PT_Charge_Forb!A:C,3,FALSE),""))</f>
        <v/>
      </c>
      <c r="I61" s="203" t="str">
        <f>IF(B61="סך הכל",Summary!$B$20,IF(SUM(F61,H61)=0,"",SUM(F61,H61)))</f>
        <v/>
      </c>
      <c r="J61" s="173"/>
    </row>
    <row r="62" spans="1:10" s="1" customFormat="1" x14ac:dyDescent="0.2">
      <c r="A62" s="152"/>
      <c r="B62" s="174" t="str">
        <f>IF(AND(B60&lt;&gt;"",ISNUMBER(B60),B61=""),"סך הכל",IF(ISNUMBER('דיווח דיגומים'!B62),'דיווח דיגומים'!B62,""))</f>
        <v/>
      </c>
      <c r="C62" s="201" t="str">
        <f>IF(B62="סך הכל",Summary!$B$14,'דיווח דיגומים'!C62)</f>
        <v/>
      </c>
      <c r="D62" s="156" t="str">
        <f>IF(B62="סך הכל",Summary!$B$15,'דיווח דיגומים'!G62)</f>
        <v/>
      </c>
      <c r="E62" s="156" t="str">
        <f>IF(B62="סך הכל",Summary!$B$16,IFERROR(VLOOKUP(B62,PT_Charge_Exc!A:C,2,FALSE),""))</f>
        <v/>
      </c>
      <c r="F62" s="202" t="str">
        <f>IFERROR(VLOOKUP(B62,PT_Charge_Exc!A:C,3,FALSE),"")</f>
        <v/>
      </c>
      <c r="G62" s="156" t="str">
        <f>IF(B62="סך הכל",Summary!$B$17,IFERROR(VLOOKUP(B62,PT_Charge_Forb!A:C,2,FALSE),""))</f>
        <v/>
      </c>
      <c r="H62" s="202" t="str">
        <f>IF(B62="סך הכל",Summary!$B$19,IFERROR(VLOOKUP(B62,PT_Charge_Forb!A:C,3,FALSE),""))</f>
        <v/>
      </c>
      <c r="I62" s="203" t="str">
        <f>IF(B62="סך הכל",Summary!$B$20,IF(SUM(F62,H62)=0,"",SUM(F62,H62)))</f>
        <v/>
      </c>
      <c r="J62" s="173"/>
    </row>
    <row r="63" spans="1:10" s="1" customFormat="1" x14ac:dyDescent="0.2">
      <c r="A63" s="152"/>
      <c r="B63" s="174" t="str">
        <f>IF(AND(B61&lt;&gt;"",ISNUMBER(B61),B62=""),"סך הכל",IF(ISNUMBER('דיווח דיגומים'!B63),'דיווח דיגומים'!B63,""))</f>
        <v/>
      </c>
      <c r="C63" s="201" t="str">
        <f>IF(B63="סך הכל",Summary!$B$14,'דיווח דיגומים'!C63)</f>
        <v/>
      </c>
      <c r="D63" s="156" t="str">
        <f>IF(B63="סך הכל",Summary!$B$15,'דיווח דיגומים'!G63)</f>
        <v/>
      </c>
      <c r="E63" s="156" t="str">
        <f>IF(B63="סך הכל",Summary!$B$16,IFERROR(VLOOKUP(B63,PT_Charge_Exc!A:C,2,FALSE),""))</f>
        <v/>
      </c>
      <c r="F63" s="202" t="str">
        <f>IFERROR(VLOOKUP(B63,PT_Charge_Exc!A:C,3,FALSE),"")</f>
        <v/>
      </c>
      <c r="G63" s="156" t="str">
        <f>IF(B63="סך הכל",Summary!$B$17,IFERROR(VLOOKUP(B63,PT_Charge_Forb!A:C,2,FALSE),""))</f>
        <v/>
      </c>
      <c r="H63" s="202" t="str">
        <f>IF(B63="סך הכל",Summary!$B$19,IFERROR(VLOOKUP(B63,PT_Charge_Forb!A:C,3,FALSE),""))</f>
        <v/>
      </c>
      <c r="I63" s="203" t="str">
        <f>IF(B63="סך הכל",Summary!$B$20,IF(SUM(F63,H63)=0,"",SUM(F63,H63)))</f>
        <v/>
      </c>
      <c r="J63" s="173"/>
    </row>
    <row r="64" spans="1:10" s="1" customFormat="1" x14ac:dyDescent="0.2">
      <c r="A64" s="152"/>
      <c r="B64" s="174" t="str">
        <f>IF(AND(B62&lt;&gt;"",ISNUMBER(B62),B63=""),"סך הכל",IF(ISNUMBER('דיווח דיגומים'!B64),'דיווח דיגומים'!B64,""))</f>
        <v/>
      </c>
      <c r="C64" s="201" t="str">
        <f>IF(B64="סך הכל",Summary!$B$14,'דיווח דיגומים'!C64)</f>
        <v/>
      </c>
      <c r="D64" s="156" t="str">
        <f>IF(B64="סך הכל",Summary!$B$15,'דיווח דיגומים'!G64)</f>
        <v/>
      </c>
      <c r="E64" s="156" t="str">
        <f>IF(B64="סך הכל",Summary!$B$16,IFERROR(VLOOKUP(B64,PT_Charge_Exc!A:C,2,FALSE),""))</f>
        <v/>
      </c>
      <c r="F64" s="202" t="str">
        <f>IFERROR(VLOOKUP(B64,PT_Charge_Exc!A:C,3,FALSE),"")</f>
        <v/>
      </c>
      <c r="G64" s="156" t="str">
        <f>IF(B64="סך הכל",Summary!$B$17,IFERROR(VLOOKUP(B64,PT_Charge_Forb!A:C,2,FALSE),""))</f>
        <v/>
      </c>
      <c r="H64" s="202" t="str">
        <f>IF(B64="סך הכל",Summary!$B$19,IFERROR(VLOOKUP(B64,PT_Charge_Forb!A:C,3,FALSE),""))</f>
        <v/>
      </c>
      <c r="I64" s="203" t="str">
        <f>IF(B64="סך הכל",Summary!$B$20,IF(SUM(F64,H64)=0,"",SUM(F64,H64)))</f>
        <v/>
      </c>
      <c r="J64" s="173"/>
    </row>
    <row r="65" spans="1:10" s="1" customFormat="1" x14ac:dyDescent="0.2">
      <c r="A65" s="152"/>
      <c r="B65" s="174" t="str">
        <f>IF(AND(B63&lt;&gt;"",ISNUMBER(B63),B64=""),"סך הכל",IF(ISNUMBER('דיווח דיגומים'!B65),'דיווח דיגומים'!B65,""))</f>
        <v/>
      </c>
      <c r="C65" s="201" t="str">
        <f>IF(B65="סך הכל",Summary!$B$14,'דיווח דיגומים'!C65)</f>
        <v/>
      </c>
      <c r="D65" s="156" t="str">
        <f>IF(B65="סך הכל",Summary!$B$15,'דיווח דיגומים'!G65)</f>
        <v/>
      </c>
      <c r="E65" s="156" t="str">
        <f>IF(B65="סך הכל",Summary!$B$16,IFERROR(VLOOKUP(B65,PT_Charge_Exc!A:C,2,FALSE),""))</f>
        <v/>
      </c>
      <c r="F65" s="202" t="str">
        <f>IFERROR(VLOOKUP(B65,PT_Charge_Exc!A:C,3,FALSE),"")</f>
        <v/>
      </c>
      <c r="G65" s="156" t="str">
        <f>IF(B65="סך הכל",Summary!$B$17,IFERROR(VLOOKUP(B65,PT_Charge_Forb!A:C,2,FALSE),""))</f>
        <v/>
      </c>
      <c r="H65" s="202" t="str">
        <f>IF(B65="סך הכל",Summary!$B$19,IFERROR(VLOOKUP(B65,PT_Charge_Forb!A:C,3,FALSE),""))</f>
        <v/>
      </c>
      <c r="I65" s="203" t="str">
        <f>IF(B65="סך הכל",Summary!$B$20,IF(SUM(F65,H65)=0,"",SUM(F65,H65)))</f>
        <v/>
      </c>
      <c r="J65" s="173"/>
    </row>
    <row r="66" spans="1:10" s="1" customFormat="1" x14ac:dyDescent="0.2">
      <c r="A66" s="152"/>
      <c r="B66" s="174" t="str">
        <f>IF(AND(B64&lt;&gt;"",ISNUMBER(B64),B65=""),"סך הכל",IF(ISNUMBER('דיווח דיגומים'!B66),'דיווח דיגומים'!B66,""))</f>
        <v/>
      </c>
      <c r="C66" s="201" t="str">
        <f>IF(B66="סך הכל",Summary!$B$14,'דיווח דיגומים'!C66)</f>
        <v/>
      </c>
      <c r="D66" s="156" t="str">
        <f>IF(B66="סך הכל",Summary!$B$15,'דיווח דיגומים'!G66)</f>
        <v/>
      </c>
      <c r="E66" s="156" t="str">
        <f>IF(B66="סך הכל",Summary!$B$16,IFERROR(VLOOKUP(B66,PT_Charge_Exc!A:C,2,FALSE),""))</f>
        <v/>
      </c>
      <c r="F66" s="202" t="str">
        <f>IFERROR(VLOOKUP(B66,PT_Charge_Exc!A:C,3,FALSE),"")</f>
        <v/>
      </c>
      <c r="G66" s="156" t="str">
        <f>IF(B66="סך הכל",Summary!$B$17,IFERROR(VLOOKUP(B66,PT_Charge_Forb!A:C,2,FALSE),""))</f>
        <v/>
      </c>
      <c r="H66" s="202" t="str">
        <f>IF(B66="סך הכל",Summary!$B$19,IFERROR(VLOOKUP(B66,PT_Charge_Forb!A:C,3,FALSE),""))</f>
        <v/>
      </c>
      <c r="I66" s="203" t="str">
        <f>IF(B66="סך הכל",Summary!$B$20,IF(SUM(F66,H66)=0,"",SUM(F66,H66)))</f>
        <v/>
      </c>
      <c r="J66" s="173"/>
    </row>
    <row r="67" spans="1:10" s="1" customFormat="1" x14ac:dyDescent="0.2">
      <c r="A67" s="152"/>
      <c r="B67" s="174" t="str">
        <f>IF(AND(B65&lt;&gt;"",ISNUMBER(B65),B66=""),"סך הכל",IF(ISNUMBER('דיווח דיגומים'!B67),'דיווח דיגומים'!B67,""))</f>
        <v/>
      </c>
      <c r="C67" s="201" t="str">
        <f>IF(B67="סך הכל",Summary!$B$14,'דיווח דיגומים'!C67)</f>
        <v/>
      </c>
      <c r="D67" s="156" t="str">
        <f>IF(B67="סך הכל",Summary!$B$15,'דיווח דיגומים'!G67)</f>
        <v/>
      </c>
      <c r="E67" s="156" t="str">
        <f>IF(B67="סך הכל",Summary!$B$16,IFERROR(VLOOKUP(B67,PT_Charge_Exc!A:C,2,FALSE),""))</f>
        <v/>
      </c>
      <c r="F67" s="202" t="str">
        <f>IFERROR(VLOOKUP(B67,PT_Charge_Exc!A:C,3,FALSE),"")</f>
        <v/>
      </c>
      <c r="G67" s="156" t="str">
        <f>IF(B67="סך הכל",Summary!$B$17,IFERROR(VLOOKUP(B67,PT_Charge_Forb!A:C,2,FALSE),""))</f>
        <v/>
      </c>
      <c r="H67" s="202" t="str">
        <f>IF(B67="סך הכל",Summary!$B$19,IFERROR(VLOOKUP(B67,PT_Charge_Forb!A:C,3,FALSE),""))</f>
        <v/>
      </c>
      <c r="I67" s="203" t="str">
        <f>IF(B67="סך הכל",Summary!$B$20,IF(SUM(F67,H67)=0,"",SUM(F67,H67)))</f>
        <v/>
      </c>
      <c r="J67" s="173"/>
    </row>
    <row r="68" spans="1:10" s="1" customFormat="1" x14ac:dyDescent="0.2">
      <c r="A68" s="152"/>
      <c r="B68" s="174" t="str">
        <f>IF(AND(B66&lt;&gt;"",ISNUMBER(B66),B67=""),"סך הכל",IF(ISNUMBER('דיווח דיגומים'!B68),'דיווח דיגומים'!B68,""))</f>
        <v/>
      </c>
      <c r="C68" s="201" t="str">
        <f>IF(B68="סך הכל",Summary!$B$14,'דיווח דיגומים'!C68)</f>
        <v/>
      </c>
      <c r="D68" s="156" t="str">
        <f>IF(B68="סך הכל",Summary!$B$15,'דיווח דיגומים'!G68)</f>
        <v/>
      </c>
      <c r="E68" s="156" t="str">
        <f>IF(B68="סך הכל",Summary!$B$16,IFERROR(VLOOKUP(B68,PT_Charge_Exc!A:C,2,FALSE),""))</f>
        <v/>
      </c>
      <c r="F68" s="202" t="str">
        <f>IFERROR(VLOOKUP(B68,PT_Charge_Exc!A:C,3,FALSE),"")</f>
        <v/>
      </c>
      <c r="G68" s="156" t="str">
        <f>IF(B68="סך הכל",Summary!$B$17,IFERROR(VLOOKUP(B68,PT_Charge_Forb!A:C,2,FALSE),""))</f>
        <v/>
      </c>
      <c r="H68" s="202" t="str">
        <f>IF(B68="סך הכל",Summary!$B$19,IFERROR(VLOOKUP(B68,PT_Charge_Forb!A:C,3,FALSE),""))</f>
        <v/>
      </c>
      <c r="I68" s="203" t="str">
        <f>IF(B68="סך הכל",Summary!$B$20,IF(SUM(F68,H68)=0,"",SUM(F68,H68)))</f>
        <v/>
      </c>
      <c r="J68" s="173"/>
    </row>
    <row r="69" spans="1:10" s="1" customFormat="1" x14ac:dyDescent="0.2">
      <c r="A69" s="152"/>
      <c r="B69" s="174" t="str">
        <f>IF(AND(B67&lt;&gt;"",ISNUMBER(B67),B68=""),"סך הכל",IF(ISNUMBER('דיווח דיגומים'!B69),'דיווח דיגומים'!B69,""))</f>
        <v/>
      </c>
      <c r="C69" s="201" t="str">
        <f>IF(B69="סך הכל",Summary!$B$14,'דיווח דיגומים'!C69)</f>
        <v/>
      </c>
      <c r="D69" s="156" t="str">
        <f>IF(B69="סך הכל",Summary!$B$15,'דיווח דיגומים'!G69)</f>
        <v/>
      </c>
      <c r="E69" s="156" t="str">
        <f>IF(B69="סך הכל",Summary!$B$16,IFERROR(VLOOKUP(B69,PT_Charge_Exc!A:C,2,FALSE),""))</f>
        <v/>
      </c>
      <c r="F69" s="202" t="str">
        <f>IFERROR(VLOOKUP(B69,PT_Charge_Exc!A:C,3,FALSE),"")</f>
        <v/>
      </c>
      <c r="G69" s="156" t="str">
        <f>IF(B69="סך הכל",Summary!$B$17,IFERROR(VLOOKUP(B69,PT_Charge_Forb!A:C,2,FALSE),""))</f>
        <v/>
      </c>
      <c r="H69" s="202" t="str">
        <f>IF(B69="סך הכל",Summary!$B$19,IFERROR(VLOOKUP(B69,PT_Charge_Forb!A:C,3,FALSE),""))</f>
        <v/>
      </c>
      <c r="I69" s="203" t="str">
        <f>IF(B69="סך הכל",Summary!$B$20,IF(SUM(F69,H69)=0,"",SUM(F69,H69)))</f>
        <v/>
      </c>
      <c r="J69" s="173"/>
    </row>
    <row r="70" spans="1:10" s="1" customFormat="1" x14ac:dyDescent="0.2">
      <c r="A70" s="152"/>
      <c r="B70" s="174" t="str">
        <f>IF(AND(B68&lt;&gt;"",ISNUMBER(B68),B69=""),"סך הכל",IF(ISNUMBER('דיווח דיגומים'!B70),'דיווח דיגומים'!B70,""))</f>
        <v/>
      </c>
      <c r="C70" s="201" t="str">
        <f>IF(B70="סך הכל",Summary!$B$14,'דיווח דיגומים'!C70)</f>
        <v/>
      </c>
      <c r="D70" s="156" t="str">
        <f>IF(B70="סך הכל",Summary!$B$15,'דיווח דיגומים'!G70)</f>
        <v/>
      </c>
      <c r="E70" s="156" t="str">
        <f>IF(B70="סך הכל",Summary!$B$16,IFERROR(VLOOKUP(B70,PT_Charge_Exc!A:C,2,FALSE),""))</f>
        <v/>
      </c>
      <c r="F70" s="202" t="str">
        <f>IFERROR(VLOOKUP(B70,PT_Charge_Exc!A:C,3,FALSE),"")</f>
        <v/>
      </c>
      <c r="G70" s="156" t="str">
        <f>IF(B70="סך הכל",Summary!$B$17,IFERROR(VLOOKUP(B70,PT_Charge_Forb!A:C,2,FALSE),""))</f>
        <v/>
      </c>
      <c r="H70" s="202" t="str">
        <f>IF(B70="סך הכל",Summary!$B$19,IFERROR(VLOOKUP(B70,PT_Charge_Forb!A:C,3,FALSE),""))</f>
        <v/>
      </c>
      <c r="I70" s="203" t="str">
        <f>IF(B70="סך הכל",Summary!$B$20,IF(SUM(F70,H70)=0,"",SUM(F70,H70)))</f>
        <v/>
      </c>
      <c r="J70" s="173"/>
    </row>
    <row r="71" spans="1:10" s="1" customFormat="1" x14ac:dyDescent="0.2">
      <c r="A71" s="152"/>
      <c r="B71" s="174" t="str">
        <f>IF(AND(B69&lt;&gt;"",ISNUMBER(B69),B70=""),"סך הכל",IF(ISNUMBER('דיווח דיגומים'!B71),'דיווח דיגומים'!B71,""))</f>
        <v/>
      </c>
      <c r="C71" s="201" t="str">
        <f>IF(B71="סך הכל",Summary!$B$14,'דיווח דיגומים'!C71)</f>
        <v/>
      </c>
      <c r="D71" s="156" t="str">
        <f>IF(B71="סך הכל",Summary!$B$15,'דיווח דיגומים'!G71)</f>
        <v/>
      </c>
      <c r="E71" s="156" t="str">
        <f>IF(B71="סך הכל",Summary!$B$16,IFERROR(VLOOKUP(B71,PT_Charge_Exc!A:C,2,FALSE),""))</f>
        <v/>
      </c>
      <c r="F71" s="202" t="str">
        <f>IFERROR(VLOOKUP(B71,PT_Charge_Exc!A:C,3,FALSE),"")</f>
        <v/>
      </c>
      <c r="G71" s="156" t="str">
        <f>IF(B71="סך הכל",Summary!$B$17,IFERROR(VLOOKUP(B71,PT_Charge_Forb!A:C,2,FALSE),""))</f>
        <v/>
      </c>
      <c r="H71" s="202" t="str">
        <f>IF(B71="סך הכל",Summary!$B$19,IFERROR(VLOOKUP(B71,PT_Charge_Forb!A:C,3,FALSE),""))</f>
        <v/>
      </c>
      <c r="I71" s="203" t="str">
        <f>IF(B71="סך הכל",Summary!$B$20,IF(SUM(F71,H71)=0,"",SUM(F71,H71)))</f>
        <v/>
      </c>
      <c r="J71" s="173"/>
    </row>
    <row r="72" spans="1:10" s="1" customFormat="1" x14ac:dyDescent="0.2">
      <c r="A72" s="152"/>
      <c r="B72" s="174" t="str">
        <f>IF(AND(B70&lt;&gt;"",ISNUMBER(B70),B71=""),"סך הכל",IF(ISNUMBER('דיווח דיגומים'!B72),'דיווח דיגומים'!B72,""))</f>
        <v/>
      </c>
      <c r="C72" s="201" t="str">
        <f>IF(B72="סך הכל",Summary!$B$14,'דיווח דיגומים'!C72)</f>
        <v/>
      </c>
      <c r="D72" s="156" t="str">
        <f>IF(B72="סך הכל",Summary!$B$15,'דיווח דיגומים'!G72)</f>
        <v/>
      </c>
      <c r="E72" s="156" t="str">
        <f>IF(B72="סך הכל",Summary!$B$16,IFERROR(VLOOKUP(B72,PT_Charge_Exc!A:C,2,FALSE),""))</f>
        <v/>
      </c>
      <c r="F72" s="202" t="str">
        <f>IFERROR(VLOOKUP(B72,PT_Charge_Exc!A:C,3,FALSE),"")</f>
        <v/>
      </c>
      <c r="G72" s="156" t="str">
        <f>IF(B72="סך הכל",Summary!$B$17,IFERROR(VLOOKUP(B72,PT_Charge_Forb!A:C,2,FALSE),""))</f>
        <v/>
      </c>
      <c r="H72" s="202" t="str">
        <f>IF(B72="סך הכל",Summary!$B$19,IFERROR(VLOOKUP(B72,PT_Charge_Forb!A:C,3,FALSE),""))</f>
        <v/>
      </c>
      <c r="I72" s="203" t="str">
        <f>IF(B72="סך הכל",Summary!$B$20,IF(SUM(F72,H72)=0,"",SUM(F72,H72)))</f>
        <v/>
      </c>
      <c r="J72" s="173"/>
    </row>
    <row r="73" spans="1:10" s="1" customFormat="1" x14ac:dyDescent="0.2">
      <c r="A73" s="152"/>
      <c r="B73" s="174" t="str">
        <f>IF(AND(B71&lt;&gt;"",ISNUMBER(B71),B72=""),"סך הכל",IF(ISNUMBER('דיווח דיגומים'!B73),'דיווח דיגומים'!B73,""))</f>
        <v/>
      </c>
      <c r="C73" s="201" t="str">
        <f>IF(B73="סך הכל",Summary!$B$14,'דיווח דיגומים'!C73)</f>
        <v/>
      </c>
      <c r="D73" s="156" t="str">
        <f>IF(B73="סך הכל",Summary!$B$15,'דיווח דיגומים'!G73)</f>
        <v/>
      </c>
      <c r="E73" s="156" t="str">
        <f>IF(B73="סך הכל",Summary!$B$16,IFERROR(VLOOKUP(B73,PT_Charge_Exc!A:C,2,FALSE),""))</f>
        <v/>
      </c>
      <c r="F73" s="202" t="str">
        <f>IFERROR(VLOOKUP(B73,PT_Charge_Exc!A:C,3,FALSE),"")</f>
        <v/>
      </c>
      <c r="G73" s="156" t="str">
        <f>IF(B73="סך הכל",Summary!$B$17,IFERROR(VLOOKUP(B73,PT_Charge_Forb!A:C,2,FALSE),""))</f>
        <v/>
      </c>
      <c r="H73" s="202" t="str">
        <f>IF(B73="סך הכל",Summary!$B$19,IFERROR(VLOOKUP(B73,PT_Charge_Forb!A:C,3,FALSE),""))</f>
        <v/>
      </c>
      <c r="I73" s="203" t="str">
        <f>IF(B73="סך הכל",Summary!$B$20,IF(SUM(F73,H73)=0,"",SUM(F73,H73)))</f>
        <v/>
      </c>
      <c r="J73" s="173"/>
    </row>
    <row r="74" spans="1:10" s="1" customFormat="1" x14ac:dyDescent="0.2">
      <c r="A74" s="152"/>
      <c r="B74" s="174" t="str">
        <f>IF(AND(B72&lt;&gt;"",ISNUMBER(B72),B73=""),"סך הכל",IF(ISNUMBER('דיווח דיגומים'!B74),'דיווח דיגומים'!B74,""))</f>
        <v/>
      </c>
      <c r="C74" s="201" t="str">
        <f>IF(B74="סך הכל",Summary!$B$14,'דיווח דיגומים'!C74)</f>
        <v/>
      </c>
      <c r="D74" s="156" t="str">
        <f>IF(B74="סך הכל",Summary!$B$15,'דיווח דיגומים'!G74)</f>
        <v/>
      </c>
      <c r="E74" s="156" t="str">
        <f>IF(B74="סך הכל",Summary!$B$16,IFERROR(VLOOKUP(B74,PT_Charge_Exc!A:C,2,FALSE),""))</f>
        <v/>
      </c>
      <c r="F74" s="202" t="str">
        <f>IFERROR(VLOOKUP(B74,PT_Charge_Exc!A:C,3,FALSE),"")</f>
        <v/>
      </c>
      <c r="G74" s="156" t="str">
        <f>IF(B74="סך הכל",Summary!$B$17,IFERROR(VLOOKUP(B74,PT_Charge_Forb!A:C,2,FALSE),""))</f>
        <v/>
      </c>
      <c r="H74" s="202" t="str">
        <f>IF(B74="סך הכל",Summary!$B$19,IFERROR(VLOOKUP(B74,PT_Charge_Forb!A:C,3,FALSE),""))</f>
        <v/>
      </c>
      <c r="I74" s="203" t="str">
        <f>IF(B74="סך הכל",Summary!$B$20,IF(SUM(F74,H74)=0,"",SUM(F74,H74)))</f>
        <v/>
      </c>
      <c r="J74" s="173"/>
    </row>
    <row r="75" spans="1:10" s="1" customFormat="1" x14ac:dyDescent="0.2">
      <c r="A75" s="152"/>
      <c r="B75" s="174" t="str">
        <f>IF(AND(B73&lt;&gt;"",ISNUMBER(B73),B74=""),"סך הכל",IF(ISNUMBER('דיווח דיגומים'!B75),'דיווח דיגומים'!B75,""))</f>
        <v/>
      </c>
      <c r="C75" s="201" t="str">
        <f>IF(B75="סך הכל",Summary!$B$14,'דיווח דיגומים'!C75)</f>
        <v/>
      </c>
      <c r="D75" s="156" t="str">
        <f>IF(B75="סך הכל",Summary!$B$15,'דיווח דיגומים'!G75)</f>
        <v/>
      </c>
      <c r="E75" s="156" t="str">
        <f>IF(B75="סך הכל",Summary!$B$16,IFERROR(VLOOKUP(B75,PT_Charge_Exc!A:C,2,FALSE),""))</f>
        <v/>
      </c>
      <c r="F75" s="202" t="str">
        <f>IFERROR(VLOOKUP(B75,PT_Charge_Exc!A:C,3,FALSE),"")</f>
        <v/>
      </c>
      <c r="G75" s="156" t="str">
        <f>IF(B75="סך הכל",Summary!$B$17,IFERROR(VLOOKUP(B75,PT_Charge_Forb!A:C,2,FALSE),""))</f>
        <v/>
      </c>
      <c r="H75" s="202" t="str">
        <f>IF(B75="סך הכל",Summary!$B$19,IFERROR(VLOOKUP(B75,PT_Charge_Forb!A:C,3,FALSE),""))</f>
        <v/>
      </c>
      <c r="I75" s="203" t="str">
        <f>IF(B75="סך הכל",Summary!$B$20,IF(SUM(F75,H75)=0,"",SUM(F75,H75)))</f>
        <v/>
      </c>
      <c r="J75" s="173"/>
    </row>
    <row r="76" spans="1:10" s="1" customFormat="1" x14ac:dyDescent="0.2">
      <c r="A76" s="152"/>
      <c r="B76" s="174" t="str">
        <f>IF(AND(B74&lt;&gt;"",ISNUMBER(B74),B75=""),"סך הכל",IF(ISNUMBER('דיווח דיגומים'!B76),'דיווח דיגומים'!B76,""))</f>
        <v/>
      </c>
      <c r="C76" s="201" t="str">
        <f>IF(B76="סך הכל",Summary!$B$14,'דיווח דיגומים'!C76)</f>
        <v/>
      </c>
      <c r="D76" s="156" t="str">
        <f>IF(B76="סך הכל",Summary!$B$15,'דיווח דיגומים'!G76)</f>
        <v/>
      </c>
      <c r="E76" s="156" t="str">
        <f>IF(B76="סך הכל",Summary!$B$16,IFERROR(VLOOKUP(B76,PT_Charge_Exc!A:C,2,FALSE),""))</f>
        <v/>
      </c>
      <c r="F76" s="202" t="str">
        <f>IFERROR(VLOOKUP(B76,PT_Charge_Exc!A:C,3,FALSE),"")</f>
        <v/>
      </c>
      <c r="G76" s="156" t="str">
        <f>IF(B76="סך הכל",Summary!$B$17,IFERROR(VLOOKUP(B76,PT_Charge_Forb!A:C,2,FALSE),""))</f>
        <v/>
      </c>
      <c r="H76" s="202" t="str">
        <f>IF(B76="סך הכל",Summary!$B$19,IFERROR(VLOOKUP(B76,PT_Charge_Forb!A:C,3,FALSE),""))</f>
        <v/>
      </c>
      <c r="I76" s="203" t="str">
        <f>IF(B76="סך הכל",Summary!$B$20,IF(SUM(F76,H76)=0,"",SUM(F76,H76)))</f>
        <v/>
      </c>
      <c r="J76" s="173"/>
    </row>
    <row r="77" spans="1:10" s="1" customFormat="1" x14ac:dyDescent="0.2">
      <c r="A77" s="152"/>
      <c r="B77" s="174" t="str">
        <f>IF(AND(B75&lt;&gt;"",ISNUMBER(B75),B76=""),"סך הכל",IF(ISNUMBER('דיווח דיגומים'!B77),'דיווח דיגומים'!B77,""))</f>
        <v/>
      </c>
      <c r="C77" s="201" t="str">
        <f>IF(B77="סך הכל",Summary!$B$14,'דיווח דיגומים'!C77)</f>
        <v/>
      </c>
      <c r="D77" s="156" t="str">
        <f>IF(B77="סך הכל",Summary!$B$15,'דיווח דיגומים'!G77)</f>
        <v/>
      </c>
      <c r="E77" s="156" t="str">
        <f>IF(B77="סך הכל",Summary!$B$16,IFERROR(VLOOKUP(B77,PT_Charge_Exc!A:C,2,FALSE),""))</f>
        <v/>
      </c>
      <c r="F77" s="202" t="str">
        <f>IFERROR(VLOOKUP(B77,PT_Charge_Exc!A:C,3,FALSE),"")</f>
        <v/>
      </c>
      <c r="G77" s="156" t="str">
        <f>IF(B77="סך הכל",Summary!$B$17,IFERROR(VLOOKUP(B77,PT_Charge_Forb!A:C,2,FALSE),""))</f>
        <v/>
      </c>
      <c r="H77" s="202" t="str">
        <f>IF(B77="סך הכל",Summary!$B$19,IFERROR(VLOOKUP(B77,PT_Charge_Forb!A:C,3,FALSE),""))</f>
        <v/>
      </c>
      <c r="I77" s="203" t="str">
        <f>IF(B77="סך הכל",Summary!$B$20,IF(SUM(F77,H77)=0,"",SUM(F77,H77)))</f>
        <v/>
      </c>
      <c r="J77" s="173"/>
    </row>
    <row r="78" spans="1:10" s="1" customFormat="1" x14ac:dyDescent="0.2">
      <c r="A78" s="152"/>
      <c r="B78" s="174" t="str">
        <f>IF(AND(B76&lt;&gt;"",ISNUMBER(B76),B77=""),"סך הכל",IF(ISNUMBER('דיווח דיגומים'!B78),'דיווח דיגומים'!B78,""))</f>
        <v/>
      </c>
      <c r="C78" s="201" t="str">
        <f>IF(B78="סך הכל",Summary!$B$14,'דיווח דיגומים'!C78)</f>
        <v/>
      </c>
      <c r="D78" s="156" t="str">
        <f>IF(B78="סך הכל",Summary!$B$15,'דיווח דיגומים'!G78)</f>
        <v/>
      </c>
      <c r="E78" s="156" t="str">
        <f>IF(B78="סך הכל",Summary!$B$16,IFERROR(VLOOKUP(B78,PT_Charge_Exc!A:C,2,FALSE),""))</f>
        <v/>
      </c>
      <c r="F78" s="202" t="str">
        <f>IFERROR(VLOOKUP(B78,PT_Charge_Exc!A:C,3,FALSE),"")</f>
        <v/>
      </c>
      <c r="G78" s="156" t="str">
        <f>IF(B78="סך הכל",Summary!$B$17,IFERROR(VLOOKUP(B78,PT_Charge_Forb!A:C,2,FALSE),""))</f>
        <v/>
      </c>
      <c r="H78" s="202" t="str">
        <f>IF(B78="סך הכל",Summary!$B$19,IFERROR(VLOOKUP(B78,PT_Charge_Forb!A:C,3,FALSE),""))</f>
        <v/>
      </c>
      <c r="I78" s="203" t="str">
        <f>IF(B78="סך הכל",Summary!$B$20,IF(SUM(F78,H78)=0,"",SUM(F78,H78)))</f>
        <v/>
      </c>
      <c r="J78" s="173"/>
    </row>
    <row r="79" spans="1:10" s="1" customFormat="1" x14ac:dyDescent="0.2">
      <c r="A79" s="152"/>
      <c r="B79" s="174" t="str">
        <f>IF(AND(B77&lt;&gt;"",ISNUMBER(B77),B78=""),"סך הכל",IF(ISNUMBER('דיווח דיגומים'!B79),'דיווח דיגומים'!B79,""))</f>
        <v/>
      </c>
      <c r="C79" s="201" t="str">
        <f>IF(B79="סך הכל",Summary!$B$14,'דיווח דיגומים'!C79)</f>
        <v/>
      </c>
      <c r="D79" s="156" t="str">
        <f>IF(B79="סך הכל",Summary!$B$15,'דיווח דיגומים'!G79)</f>
        <v/>
      </c>
      <c r="E79" s="156" t="str">
        <f>IF(B79="סך הכל",Summary!$B$16,IFERROR(VLOOKUP(B79,PT_Charge_Exc!A:C,2,FALSE),""))</f>
        <v/>
      </c>
      <c r="F79" s="202" t="str">
        <f>IFERROR(VLOOKUP(B79,PT_Charge_Exc!A:C,3,FALSE),"")</f>
        <v/>
      </c>
      <c r="G79" s="156" t="str">
        <f>IF(B79="סך הכל",Summary!$B$17,IFERROR(VLOOKUP(B79,PT_Charge_Forb!A:C,2,FALSE),""))</f>
        <v/>
      </c>
      <c r="H79" s="202" t="str">
        <f>IF(B79="סך הכל",Summary!$B$19,IFERROR(VLOOKUP(B79,PT_Charge_Forb!A:C,3,FALSE),""))</f>
        <v/>
      </c>
      <c r="I79" s="203" t="str">
        <f>IF(B79="סך הכל",Summary!$B$20,IF(SUM(F79,H79)=0,"",SUM(F79,H79)))</f>
        <v/>
      </c>
      <c r="J79" s="173"/>
    </row>
    <row r="80" spans="1:10" s="1" customFormat="1" x14ac:dyDescent="0.2">
      <c r="A80" s="152"/>
      <c r="B80" s="174" t="str">
        <f>IF(AND(B78&lt;&gt;"",ISNUMBER(B78),B79=""),"סך הכל",IF(ISNUMBER('דיווח דיגומים'!B80),'דיווח דיגומים'!B80,""))</f>
        <v/>
      </c>
      <c r="C80" s="201" t="str">
        <f>IF(B80="סך הכל",Summary!$B$14,'דיווח דיגומים'!C80)</f>
        <v/>
      </c>
      <c r="D80" s="156" t="str">
        <f>IF(B80="סך הכל",Summary!$B$15,'דיווח דיגומים'!G80)</f>
        <v/>
      </c>
      <c r="E80" s="156" t="str">
        <f>IF(B80="סך הכל",Summary!$B$16,IFERROR(VLOOKUP(B80,PT_Charge_Exc!A:C,2,FALSE),""))</f>
        <v/>
      </c>
      <c r="F80" s="202" t="str">
        <f>IFERROR(VLOOKUP(B80,PT_Charge_Exc!A:C,3,FALSE),"")</f>
        <v/>
      </c>
      <c r="G80" s="156" t="str">
        <f>IF(B80="סך הכל",Summary!$B$17,IFERROR(VLOOKUP(B80,PT_Charge_Forb!A:C,2,FALSE),""))</f>
        <v/>
      </c>
      <c r="H80" s="202" t="str">
        <f>IF(B80="סך הכל",Summary!$B$19,IFERROR(VLOOKUP(B80,PT_Charge_Forb!A:C,3,FALSE),""))</f>
        <v/>
      </c>
      <c r="I80" s="203" t="str">
        <f>IF(B80="סך הכל",Summary!$B$20,IF(SUM(F80,H80)=0,"",SUM(F80,H80)))</f>
        <v/>
      </c>
      <c r="J80" s="173"/>
    </row>
    <row r="81" spans="1:10" s="1" customFormat="1" x14ac:dyDescent="0.2">
      <c r="A81" s="152"/>
      <c r="B81" s="174" t="str">
        <f>IF(AND(B79&lt;&gt;"",ISNUMBER(B79),B80=""),"סך הכל",IF(ISNUMBER('דיווח דיגומים'!B81),'דיווח דיגומים'!B81,""))</f>
        <v/>
      </c>
      <c r="C81" s="201" t="str">
        <f>IF(B81="סך הכל",Summary!$B$14,'דיווח דיגומים'!C81)</f>
        <v/>
      </c>
      <c r="D81" s="156" t="str">
        <f>IF(B81="סך הכל",Summary!$B$15,'דיווח דיגומים'!G81)</f>
        <v/>
      </c>
      <c r="E81" s="156" t="str">
        <f>IF(B81="סך הכל",Summary!$B$16,IFERROR(VLOOKUP(B81,PT_Charge_Exc!A:C,2,FALSE),""))</f>
        <v/>
      </c>
      <c r="F81" s="202" t="str">
        <f>IFERROR(VLOOKUP(B81,PT_Charge_Exc!A:C,3,FALSE),"")</f>
        <v/>
      </c>
      <c r="G81" s="156" t="str">
        <f>IF(B81="סך הכל",Summary!$B$17,IFERROR(VLOOKUP(B81,PT_Charge_Forb!A:C,2,FALSE),""))</f>
        <v/>
      </c>
      <c r="H81" s="202" t="str">
        <f>IF(B81="סך הכל",Summary!$B$19,IFERROR(VLOOKUP(B81,PT_Charge_Forb!A:C,3,FALSE),""))</f>
        <v/>
      </c>
      <c r="I81" s="203" t="str">
        <f>IF(B81="סך הכל",Summary!$B$20,IF(SUM(F81,H81)=0,"",SUM(F81,H81)))</f>
        <v/>
      </c>
      <c r="J81" s="173"/>
    </row>
    <row r="82" spans="1:10" s="1" customFormat="1" x14ac:dyDescent="0.2">
      <c r="A82" s="152"/>
      <c r="B82" s="174" t="str">
        <f>IF(AND(B80&lt;&gt;"",ISNUMBER(B80),B81=""),"סך הכל",IF(ISNUMBER('דיווח דיגומים'!B82),'דיווח דיגומים'!B82,""))</f>
        <v/>
      </c>
      <c r="C82" s="201" t="str">
        <f>IF(B82="סך הכל",Summary!$B$14,'דיווח דיגומים'!C82)</f>
        <v/>
      </c>
      <c r="D82" s="156" t="str">
        <f>IF(B82="סך הכל",Summary!$B$15,'דיווח דיגומים'!G82)</f>
        <v/>
      </c>
      <c r="E82" s="156" t="str">
        <f>IF(B82="סך הכל",Summary!$B$16,IFERROR(VLOOKUP(B82,PT_Charge_Exc!A:C,2,FALSE),""))</f>
        <v/>
      </c>
      <c r="F82" s="202" t="str">
        <f>IFERROR(VLOOKUP(B82,PT_Charge_Exc!A:C,3,FALSE),"")</f>
        <v/>
      </c>
      <c r="G82" s="156" t="str">
        <f>IF(B82="סך הכל",Summary!$B$17,IFERROR(VLOOKUP(B82,PT_Charge_Forb!A:C,2,FALSE),""))</f>
        <v/>
      </c>
      <c r="H82" s="202" t="str">
        <f>IF(B82="סך הכל",Summary!$B$19,IFERROR(VLOOKUP(B82,PT_Charge_Forb!A:C,3,FALSE),""))</f>
        <v/>
      </c>
      <c r="I82" s="203" t="str">
        <f>IF(B82="סך הכל",Summary!$B$20,IF(SUM(F82,H82)=0,"",SUM(F82,H82)))</f>
        <v/>
      </c>
      <c r="J82" s="173"/>
    </row>
    <row r="83" spans="1:10" s="1" customFormat="1" x14ac:dyDescent="0.2">
      <c r="A83" s="152"/>
      <c r="B83" s="174" t="str">
        <f>IF(AND(B81&lt;&gt;"",ISNUMBER(B81),B82=""),"סך הכל",IF(ISNUMBER('דיווח דיגומים'!B83),'דיווח דיגומים'!B83,""))</f>
        <v/>
      </c>
      <c r="C83" s="201" t="str">
        <f>IF(B83="סך הכל",Summary!$B$14,'דיווח דיגומים'!C83)</f>
        <v/>
      </c>
      <c r="D83" s="156" t="str">
        <f>IF(B83="סך הכל",Summary!$B$15,'דיווח דיגומים'!G83)</f>
        <v/>
      </c>
      <c r="E83" s="156" t="str">
        <f>IF(B83="סך הכל",Summary!$B$16,IFERROR(VLOOKUP(B83,PT_Charge_Exc!A:C,2,FALSE),""))</f>
        <v/>
      </c>
      <c r="F83" s="202" t="str">
        <f>IFERROR(VLOOKUP(B83,PT_Charge_Exc!A:C,3,FALSE),"")</f>
        <v/>
      </c>
      <c r="G83" s="156" t="str">
        <f>IF(B83="סך הכל",Summary!$B$17,IFERROR(VLOOKUP(B83,PT_Charge_Forb!A:C,2,FALSE),""))</f>
        <v/>
      </c>
      <c r="H83" s="202" t="str">
        <f>IF(B83="סך הכל",Summary!$B$19,IFERROR(VLOOKUP(B83,PT_Charge_Forb!A:C,3,FALSE),""))</f>
        <v/>
      </c>
      <c r="I83" s="203" t="str">
        <f>IF(B83="סך הכל",Summary!$B$20,IF(SUM(F83,H83)=0,"",SUM(F83,H83)))</f>
        <v/>
      </c>
      <c r="J83" s="173"/>
    </row>
    <row r="84" spans="1:10" s="1" customFormat="1" x14ac:dyDescent="0.2">
      <c r="A84" s="152"/>
      <c r="B84" s="174" t="str">
        <f>IF(AND(B82&lt;&gt;"",ISNUMBER(B82),B83=""),"סך הכל",IF(ISNUMBER('דיווח דיגומים'!B84),'דיווח דיגומים'!B84,""))</f>
        <v/>
      </c>
      <c r="C84" s="201" t="str">
        <f>IF(B84="סך הכל",Summary!$B$14,'דיווח דיגומים'!C84)</f>
        <v/>
      </c>
      <c r="D84" s="156" t="str">
        <f>IF(B84="סך הכל",Summary!$B$15,'דיווח דיגומים'!G84)</f>
        <v/>
      </c>
      <c r="E84" s="156" t="str">
        <f>IF(B84="סך הכל",Summary!$B$16,IFERROR(VLOOKUP(B84,PT_Charge_Exc!A:C,2,FALSE),""))</f>
        <v/>
      </c>
      <c r="F84" s="202" t="str">
        <f>IFERROR(VLOOKUP(B84,PT_Charge_Exc!A:C,3,FALSE),"")</f>
        <v/>
      </c>
      <c r="G84" s="156" t="str">
        <f>IF(B84="סך הכל",Summary!$B$17,IFERROR(VLOOKUP(B84,PT_Charge_Forb!A:C,2,FALSE),""))</f>
        <v/>
      </c>
      <c r="H84" s="202" t="str">
        <f>IF(B84="סך הכל",Summary!$B$19,IFERROR(VLOOKUP(B84,PT_Charge_Forb!A:C,3,FALSE),""))</f>
        <v/>
      </c>
      <c r="I84" s="203" t="str">
        <f>IF(B84="סך הכל",Summary!$B$20,IF(SUM(F84,H84)=0,"",SUM(F84,H84)))</f>
        <v/>
      </c>
      <c r="J84" s="173"/>
    </row>
    <row r="85" spans="1:10" s="1" customFormat="1" x14ac:dyDescent="0.2">
      <c r="A85" s="152"/>
      <c r="B85" s="174" t="str">
        <f>IF(AND(B83&lt;&gt;"",ISNUMBER(B83),B84=""),"סך הכל",IF(ISNUMBER('דיווח דיגומים'!B85),'דיווח דיגומים'!B85,""))</f>
        <v/>
      </c>
      <c r="C85" s="201" t="str">
        <f>IF(B85="סך הכל",Summary!$B$14,'דיווח דיגומים'!C85)</f>
        <v/>
      </c>
      <c r="D85" s="156" t="str">
        <f>IF(B85="סך הכל",Summary!$B$15,'דיווח דיגומים'!G85)</f>
        <v/>
      </c>
      <c r="E85" s="156" t="str">
        <f>IF(B85="סך הכל",Summary!$B$16,IFERROR(VLOOKUP(B85,PT_Charge_Exc!A:C,2,FALSE),""))</f>
        <v/>
      </c>
      <c r="F85" s="202" t="str">
        <f>IFERROR(VLOOKUP(B85,PT_Charge_Exc!A:C,3,FALSE),"")</f>
        <v/>
      </c>
      <c r="G85" s="156" t="str">
        <f>IF(B85="סך הכל",Summary!$B$17,IFERROR(VLOOKUP(B85,PT_Charge_Forb!A:C,2,FALSE),""))</f>
        <v/>
      </c>
      <c r="H85" s="202" t="str">
        <f>IF(B85="סך הכל",Summary!$B$19,IFERROR(VLOOKUP(B85,PT_Charge_Forb!A:C,3,FALSE),""))</f>
        <v/>
      </c>
      <c r="I85" s="203" t="str">
        <f>IF(B85="סך הכל",Summary!$B$20,IF(SUM(F85,H85)=0,"",SUM(F85,H85)))</f>
        <v/>
      </c>
      <c r="J85" s="173"/>
    </row>
    <row r="86" spans="1:10" s="1" customFormat="1" x14ac:dyDescent="0.2">
      <c r="A86" s="152"/>
      <c r="B86" s="174" t="str">
        <f>IF(AND(B84&lt;&gt;"",ISNUMBER(B84),B85=""),"סך הכל",IF(ISNUMBER('דיווח דיגומים'!B86),'דיווח דיגומים'!B86,""))</f>
        <v/>
      </c>
      <c r="C86" s="201" t="str">
        <f>IF(B86="סך הכל",Summary!$B$14,'דיווח דיגומים'!C86)</f>
        <v/>
      </c>
      <c r="D86" s="156" t="str">
        <f>IF(B86="סך הכל",Summary!$B$15,'דיווח דיגומים'!G86)</f>
        <v/>
      </c>
      <c r="E86" s="156" t="str">
        <f>IF(B86="סך הכל",Summary!$B$16,IFERROR(VLOOKUP(B86,PT_Charge_Exc!A:C,2,FALSE),""))</f>
        <v/>
      </c>
      <c r="F86" s="202" t="str">
        <f>IFERROR(VLOOKUP(B86,PT_Charge_Exc!A:C,3,FALSE),"")</f>
        <v/>
      </c>
      <c r="G86" s="156" t="str">
        <f>IF(B86="סך הכל",Summary!$B$17,IFERROR(VLOOKUP(B86,PT_Charge_Forb!A:C,2,FALSE),""))</f>
        <v/>
      </c>
      <c r="H86" s="202" t="str">
        <f>IF(B86="סך הכל",Summary!$B$19,IFERROR(VLOOKUP(B86,PT_Charge_Forb!A:C,3,FALSE),""))</f>
        <v/>
      </c>
      <c r="I86" s="203" t="str">
        <f>IF(B86="סך הכל",Summary!$B$20,IF(SUM(F86,H86)=0,"",SUM(F86,H86)))</f>
        <v/>
      </c>
      <c r="J86" s="173"/>
    </row>
    <row r="87" spans="1:10" s="1" customFormat="1" x14ac:dyDescent="0.2">
      <c r="A87" s="152"/>
      <c r="B87" s="174" t="str">
        <f>IF(AND(B85&lt;&gt;"",ISNUMBER(B85),B86=""),"סך הכל",IF(ISNUMBER('דיווח דיגומים'!B87),'דיווח דיגומים'!B87,""))</f>
        <v/>
      </c>
      <c r="C87" s="201" t="str">
        <f>IF(B87="סך הכל",Summary!$B$14,'דיווח דיגומים'!C87)</f>
        <v/>
      </c>
      <c r="D87" s="156" t="str">
        <f>IF(B87="סך הכל",Summary!$B$15,'דיווח דיגומים'!G87)</f>
        <v/>
      </c>
      <c r="E87" s="156" t="str">
        <f>IF(B87="סך הכל",Summary!$B$16,IFERROR(VLOOKUP(B87,PT_Charge_Exc!A:C,2,FALSE),""))</f>
        <v/>
      </c>
      <c r="F87" s="202" t="str">
        <f>IFERROR(VLOOKUP(B87,PT_Charge_Exc!A:C,3,FALSE),"")</f>
        <v/>
      </c>
      <c r="G87" s="156" t="str">
        <f>IF(B87="סך הכל",Summary!$B$17,IFERROR(VLOOKUP(B87,PT_Charge_Forb!A:C,2,FALSE),""))</f>
        <v/>
      </c>
      <c r="H87" s="202" t="str">
        <f>IF(B87="סך הכל",Summary!$B$19,IFERROR(VLOOKUP(B87,PT_Charge_Forb!A:C,3,FALSE),""))</f>
        <v/>
      </c>
      <c r="I87" s="203" t="str">
        <f>IF(B87="סך הכל",Summary!$B$20,IF(SUM(F87,H87)=0,"",SUM(F87,H87)))</f>
        <v/>
      </c>
      <c r="J87" s="173"/>
    </row>
    <row r="88" spans="1:10" s="1" customFormat="1" x14ac:dyDescent="0.2">
      <c r="A88" s="152"/>
      <c r="B88" s="174" t="str">
        <f>IF(AND(B86&lt;&gt;"",ISNUMBER(B86),B87=""),"סך הכל",IF(ISNUMBER('דיווח דיגומים'!B88),'דיווח דיגומים'!B88,""))</f>
        <v/>
      </c>
      <c r="C88" s="201" t="str">
        <f>IF(B88="סך הכל",Summary!$B$14,'דיווח דיגומים'!C88)</f>
        <v/>
      </c>
      <c r="D88" s="156" t="str">
        <f>IF(B88="סך הכל",Summary!$B$15,'דיווח דיגומים'!G88)</f>
        <v/>
      </c>
      <c r="E88" s="156" t="str">
        <f>IF(B88="סך הכל",Summary!$B$16,IFERROR(VLOOKUP(B88,PT_Charge_Exc!A:C,2,FALSE),""))</f>
        <v/>
      </c>
      <c r="F88" s="202" t="str">
        <f>IFERROR(VLOOKUP(B88,PT_Charge_Exc!A:C,3,FALSE),"")</f>
        <v/>
      </c>
      <c r="G88" s="156" t="str">
        <f>IF(B88="סך הכל",Summary!$B$17,IFERROR(VLOOKUP(B88,PT_Charge_Forb!A:C,2,FALSE),""))</f>
        <v/>
      </c>
      <c r="H88" s="202" t="str">
        <f>IF(B88="סך הכל",Summary!$B$19,IFERROR(VLOOKUP(B88,PT_Charge_Forb!A:C,3,FALSE),""))</f>
        <v/>
      </c>
      <c r="I88" s="203" t="str">
        <f>IF(B88="סך הכל",Summary!$B$20,IF(SUM(F88,H88)=0,"",SUM(F88,H88)))</f>
        <v/>
      </c>
      <c r="J88" s="173"/>
    </row>
    <row r="89" spans="1:10" s="1" customFormat="1" x14ac:dyDescent="0.2">
      <c r="A89" s="152"/>
      <c r="B89" s="174" t="str">
        <f>IF(AND(B87&lt;&gt;"",ISNUMBER(B87),B88=""),"סך הכל",IF(ISNUMBER('דיווח דיגומים'!B89),'דיווח דיגומים'!B89,""))</f>
        <v/>
      </c>
      <c r="C89" s="201" t="str">
        <f>IF(B89="סך הכל",Summary!$B$14,'דיווח דיגומים'!C89)</f>
        <v/>
      </c>
      <c r="D89" s="156" t="str">
        <f>IF(B89="סך הכל",Summary!$B$15,'דיווח דיגומים'!G89)</f>
        <v/>
      </c>
      <c r="E89" s="156" t="str">
        <f>IF(B89="סך הכל",Summary!$B$16,IFERROR(VLOOKUP(B89,PT_Charge_Exc!A:C,2,FALSE),""))</f>
        <v/>
      </c>
      <c r="F89" s="202" t="str">
        <f>IFERROR(VLOOKUP(B89,PT_Charge_Exc!A:C,3,FALSE),"")</f>
        <v/>
      </c>
      <c r="G89" s="156" t="str">
        <f>IF(B89="סך הכל",Summary!$B$17,IFERROR(VLOOKUP(B89,PT_Charge_Forb!A:C,2,FALSE),""))</f>
        <v/>
      </c>
      <c r="H89" s="202" t="str">
        <f>IF(B89="סך הכל",Summary!$B$19,IFERROR(VLOOKUP(B89,PT_Charge_Forb!A:C,3,FALSE),""))</f>
        <v/>
      </c>
      <c r="I89" s="203" t="str">
        <f>IF(B89="סך הכל",Summary!$B$20,IF(SUM(F89,H89)=0,"",SUM(F89,H89)))</f>
        <v/>
      </c>
      <c r="J89" s="173"/>
    </row>
    <row r="90" spans="1:10" s="1" customFormat="1" x14ac:dyDescent="0.2">
      <c r="A90" s="152"/>
      <c r="B90" s="174" t="str">
        <f>IF(AND(B88&lt;&gt;"",ISNUMBER(B88),B89=""),"סך הכל",IF(ISNUMBER('דיווח דיגומים'!B90),'דיווח דיגומים'!B90,""))</f>
        <v/>
      </c>
      <c r="C90" s="201" t="str">
        <f>IF(B90="סך הכל",Summary!$B$14,'דיווח דיגומים'!C90)</f>
        <v/>
      </c>
      <c r="D90" s="156" t="str">
        <f>IF(B90="סך הכל",Summary!$B$15,'דיווח דיגומים'!G90)</f>
        <v/>
      </c>
      <c r="E90" s="156" t="str">
        <f>IF(B90="סך הכל",Summary!$B$16,IFERROR(VLOOKUP(B90,PT_Charge_Exc!A:C,2,FALSE),""))</f>
        <v/>
      </c>
      <c r="F90" s="202" t="str">
        <f>IFERROR(VLOOKUP(B90,PT_Charge_Exc!A:C,3,FALSE),"")</f>
        <v/>
      </c>
      <c r="G90" s="156" t="str">
        <f>IF(B90="סך הכל",Summary!$B$17,IFERROR(VLOOKUP(B90,PT_Charge_Forb!A:C,2,FALSE),""))</f>
        <v/>
      </c>
      <c r="H90" s="202" t="str">
        <f>IF(B90="סך הכל",Summary!$B$19,IFERROR(VLOOKUP(B90,PT_Charge_Forb!A:C,3,FALSE),""))</f>
        <v/>
      </c>
      <c r="I90" s="203" t="str">
        <f>IF(B90="סך הכל",Summary!$B$20,IF(SUM(F90,H90)=0,"",SUM(F90,H90)))</f>
        <v/>
      </c>
      <c r="J90" s="173"/>
    </row>
    <row r="91" spans="1:10" s="1" customFormat="1" x14ac:dyDescent="0.2">
      <c r="A91" s="152"/>
      <c r="B91" s="174" t="str">
        <f>IF(AND(B89&lt;&gt;"",ISNUMBER(B89),B90=""),"סך הכל",IF(ISNUMBER('דיווח דיגומים'!B91),'דיווח דיגומים'!B91,""))</f>
        <v/>
      </c>
      <c r="C91" s="201" t="str">
        <f>IF(B91="סך הכל",Summary!$B$14,'דיווח דיגומים'!C91)</f>
        <v/>
      </c>
      <c r="D91" s="156" t="str">
        <f>IF(B91="סך הכל",Summary!$B$15,'דיווח דיגומים'!G91)</f>
        <v/>
      </c>
      <c r="E91" s="156" t="str">
        <f>IF(B91="סך הכל",Summary!$B$16,IFERROR(VLOOKUP(B91,PT_Charge_Exc!A:C,2,FALSE),""))</f>
        <v/>
      </c>
      <c r="F91" s="202" t="str">
        <f>IFERROR(VLOOKUP(B91,PT_Charge_Exc!A:C,3,FALSE),"")</f>
        <v/>
      </c>
      <c r="G91" s="156" t="str">
        <f>IF(B91="סך הכל",Summary!$B$17,IFERROR(VLOOKUP(B91,PT_Charge_Forb!A:C,2,FALSE),""))</f>
        <v/>
      </c>
      <c r="H91" s="202" t="str">
        <f>IF(B91="סך הכל",Summary!$B$19,IFERROR(VLOOKUP(B91,PT_Charge_Forb!A:C,3,FALSE),""))</f>
        <v/>
      </c>
      <c r="I91" s="203" t="str">
        <f>IF(B91="סך הכל",Summary!$B$20,IF(SUM(F91,H91)=0,"",SUM(F91,H91)))</f>
        <v/>
      </c>
      <c r="J91" s="173"/>
    </row>
    <row r="92" spans="1:10" s="1" customFormat="1" x14ac:dyDescent="0.2">
      <c r="A92" s="152"/>
      <c r="B92" s="174" t="str">
        <f>IF(AND(B90&lt;&gt;"",ISNUMBER(B90),B91=""),"סך הכל",IF(ISNUMBER('דיווח דיגומים'!B92),'דיווח דיגומים'!B92,""))</f>
        <v/>
      </c>
      <c r="C92" s="201" t="str">
        <f>IF(B92="סך הכל",Summary!$B$14,'דיווח דיגומים'!C92)</f>
        <v/>
      </c>
      <c r="D92" s="156" t="str">
        <f>IF(B92="סך הכל",Summary!$B$15,'דיווח דיגומים'!G92)</f>
        <v/>
      </c>
      <c r="E92" s="156" t="str">
        <f>IF(B92="סך הכל",Summary!$B$16,IFERROR(VLOOKUP(B92,PT_Charge_Exc!A:C,2,FALSE),""))</f>
        <v/>
      </c>
      <c r="F92" s="202" t="str">
        <f>IFERROR(VLOOKUP(B92,PT_Charge_Exc!A:C,3,FALSE),"")</f>
        <v/>
      </c>
      <c r="G92" s="156" t="str">
        <f>IF(B92="סך הכל",Summary!$B$17,IFERROR(VLOOKUP(B92,PT_Charge_Forb!A:C,2,FALSE),""))</f>
        <v/>
      </c>
      <c r="H92" s="202" t="str">
        <f>IF(B92="סך הכל",Summary!$B$19,IFERROR(VLOOKUP(B92,PT_Charge_Forb!A:C,3,FALSE),""))</f>
        <v/>
      </c>
      <c r="I92" s="203" t="str">
        <f>IF(B92="סך הכל",Summary!$B$20,IF(SUM(F92,H92)=0,"",SUM(F92,H92)))</f>
        <v/>
      </c>
      <c r="J92" s="173"/>
    </row>
    <row r="93" spans="1:10" s="1" customFormat="1" x14ac:dyDescent="0.2">
      <c r="A93" s="152"/>
      <c r="B93" s="174" t="str">
        <f>IF(AND(B91&lt;&gt;"",ISNUMBER(B91),B92=""),"סך הכל",IF(ISNUMBER('דיווח דיגומים'!B93),'דיווח דיגומים'!B93,""))</f>
        <v/>
      </c>
      <c r="C93" s="201" t="str">
        <f>IF(B93="סך הכל",Summary!$B$14,'דיווח דיגומים'!C93)</f>
        <v/>
      </c>
      <c r="D93" s="156" t="str">
        <f>IF(B93="סך הכל",Summary!$B$15,'דיווח דיגומים'!G93)</f>
        <v/>
      </c>
      <c r="E93" s="156" t="str">
        <f>IF(B93="סך הכל",Summary!$B$16,IFERROR(VLOOKUP(B93,PT_Charge_Exc!A:C,2,FALSE),""))</f>
        <v/>
      </c>
      <c r="F93" s="202" t="str">
        <f>IFERROR(VLOOKUP(B93,PT_Charge_Exc!A:C,3,FALSE),"")</f>
        <v/>
      </c>
      <c r="G93" s="156" t="str">
        <f>IF(B93="סך הכל",Summary!$B$17,IFERROR(VLOOKUP(B93,PT_Charge_Forb!A:C,2,FALSE),""))</f>
        <v/>
      </c>
      <c r="H93" s="202" t="str">
        <f>IF(B93="סך הכל",Summary!$B$19,IFERROR(VLOOKUP(B93,PT_Charge_Forb!A:C,3,FALSE),""))</f>
        <v/>
      </c>
      <c r="I93" s="203" t="str">
        <f>IF(B93="סך הכל",Summary!$B$20,IF(SUM(F93,H93)=0,"",SUM(F93,H93)))</f>
        <v/>
      </c>
      <c r="J93" s="173"/>
    </row>
    <row r="94" spans="1:10" s="1" customFormat="1" x14ac:dyDescent="0.2">
      <c r="A94" s="152"/>
      <c r="B94" s="174" t="str">
        <f>IF(AND(B92&lt;&gt;"",ISNUMBER(B92),B93=""),"סך הכל",IF(ISNUMBER('דיווח דיגומים'!B94),'דיווח דיגומים'!B94,""))</f>
        <v/>
      </c>
      <c r="C94" s="201" t="str">
        <f>IF(B94="סך הכל",Summary!$B$14,'דיווח דיגומים'!C94)</f>
        <v/>
      </c>
      <c r="D94" s="156" t="str">
        <f>IF(B94="סך הכל",Summary!$B$15,'דיווח דיגומים'!G94)</f>
        <v/>
      </c>
      <c r="E94" s="156" t="str">
        <f>IF(B94="סך הכל",Summary!$B$16,IFERROR(VLOOKUP(B94,PT_Charge_Exc!A:C,2,FALSE),""))</f>
        <v/>
      </c>
      <c r="F94" s="202" t="str">
        <f>IFERROR(VLOOKUP(B94,PT_Charge_Exc!A:C,3,FALSE),"")</f>
        <v/>
      </c>
      <c r="G94" s="156" t="str">
        <f>IF(B94="סך הכל",Summary!$B$17,IFERROR(VLOOKUP(B94,PT_Charge_Forb!A:C,2,FALSE),""))</f>
        <v/>
      </c>
      <c r="H94" s="202" t="str">
        <f>IF(B94="סך הכל",Summary!$B$19,IFERROR(VLOOKUP(B94,PT_Charge_Forb!A:C,3,FALSE),""))</f>
        <v/>
      </c>
      <c r="I94" s="203" t="str">
        <f>IF(B94="סך הכל",Summary!$B$20,IF(SUM(F94,H94)=0,"",SUM(F94,H94)))</f>
        <v/>
      </c>
      <c r="J94" s="173"/>
    </row>
    <row r="95" spans="1:10" s="1" customFormat="1" x14ac:dyDescent="0.2">
      <c r="A95" s="152"/>
      <c r="B95" s="174" t="str">
        <f>IF(AND(B93&lt;&gt;"",ISNUMBER(B93),B94=""),"סך הכל",IF(ISNUMBER('דיווח דיגומים'!B95),'דיווח דיגומים'!B95,""))</f>
        <v/>
      </c>
      <c r="C95" s="201" t="str">
        <f>IF(B95="סך הכל",Summary!$B$14,'דיווח דיגומים'!C95)</f>
        <v/>
      </c>
      <c r="D95" s="156" t="str">
        <f>IF(B95="סך הכל",Summary!$B$15,'דיווח דיגומים'!G95)</f>
        <v/>
      </c>
      <c r="E95" s="156" t="str">
        <f>IF(B95="סך הכל",Summary!$B$16,IFERROR(VLOOKUP(B95,PT_Charge_Exc!A:C,2,FALSE),""))</f>
        <v/>
      </c>
      <c r="F95" s="202" t="str">
        <f>IFERROR(VLOOKUP(B95,PT_Charge_Exc!A:C,3,FALSE),"")</f>
        <v/>
      </c>
      <c r="G95" s="156" t="str">
        <f>IF(B95="סך הכל",Summary!$B$17,IFERROR(VLOOKUP(B95,PT_Charge_Forb!A:C,2,FALSE),""))</f>
        <v/>
      </c>
      <c r="H95" s="202" t="str">
        <f>IF(B95="סך הכל",Summary!$B$19,IFERROR(VLOOKUP(B95,PT_Charge_Forb!A:C,3,FALSE),""))</f>
        <v/>
      </c>
      <c r="I95" s="203" t="str">
        <f>IF(B95="סך הכל",Summary!$B$20,IF(SUM(F95,H95)=0,"",SUM(F95,H95)))</f>
        <v/>
      </c>
      <c r="J95" s="173"/>
    </row>
    <row r="96" spans="1:10" s="1" customFormat="1" x14ac:dyDescent="0.2">
      <c r="A96" s="152"/>
      <c r="B96" s="174" t="str">
        <f>IF(AND(B94&lt;&gt;"",ISNUMBER(B94),B95=""),"סך הכל",IF(ISNUMBER('דיווח דיגומים'!B96),'דיווח דיגומים'!B96,""))</f>
        <v/>
      </c>
      <c r="C96" s="201" t="str">
        <f>IF(B96="סך הכל",Summary!$B$14,'דיווח דיגומים'!C96)</f>
        <v/>
      </c>
      <c r="D96" s="156" t="str">
        <f>IF(B96="סך הכל",Summary!$B$15,'דיווח דיגומים'!G96)</f>
        <v/>
      </c>
      <c r="E96" s="156" t="str">
        <f>IF(B96="סך הכל",Summary!$B$16,IFERROR(VLOOKUP(B96,PT_Charge_Exc!A:C,2,FALSE),""))</f>
        <v/>
      </c>
      <c r="F96" s="202" t="str">
        <f>IFERROR(VLOOKUP(B96,PT_Charge_Exc!A:C,3,FALSE),"")</f>
        <v/>
      </c>
      <c r="G96" s="156" t="str">
        <f>IF(B96="סך הכל",Summary!$B$17,IFERROR(VLOOKUP(B96,PT_Charge_Forb!A:C,2,FALSE),""))</f>
        <v/>
      </c>
      <c r="H96" s="202" t="str">
        <f>IF(B96="סך הכל",Summary!$B$19,IFERROR(VLOOKUP(B96,PT_Charge_Forb!A:C,3,FALSE),""))</f>
        <v/>
      </c>
      <c r="I96" s="203" t="str">
        <f>IF(B96="סך הכל",Summary!$B$20,IF(SUM(F96,H96)=0,"",SUM(F96,H96)))</f>
        <v/>
      </c>
      <c r="J96" s="173"/>
    </row>
    <row r="97" spans="1:10" s="1" customFormat="1" x14ac:dyDescent="0.2">
      <c r="A97" s="152"/>
      <c r="B97" s="174" t="str">
        <f>IF(AND(B95&lt;&gt;"",ISNUMBER(B95),B96=""),"סך הכל",IF(ISNUMBER('דיווח דיגומים'!B97),'דיווח דיגומים'!B97,""))</f>
        <v/>
      </c>
      <c r="C97" s="201" t="str">
        <f>IF(B97="סך הכל",Summary!$B$14,'דיווח דיגומים'!C97)</f>
        <v/>
      </c>
      <c r="D97" s="156" t="str">
        <f>IF(B97="סך הכל",Summary!$B$15,'דיווח דיגומים'!G97)</f>
        <v/>
      </c>
      <c r="E97" s="156" t="str">
        <f>IF(B97="סך הכל",Summary!$B$16,IFERROR(VLOOKUP(B97,PT_Charge_Exc!A:C,2,FALSE),""))</f>
        <v/>
      </c>
      <c r="F97" s="202" t="str">
        <f>IFERROR(VLOOKUP(B97,PT_Charge_Exc!A:C,3,FALSE),"")</f>
        <v/>
      </c>
      <c r="G97" s="156" t="str">
        <f>IF(B97="סך הכל",Summary!$B$17,IFERROR(VLOOKUP(B97,PT_Charge_Forb!A:C,2,FALSE),""))</f>
        <v/>
      </c>
      <c r="H97" s="202" t="str">
        <f>IF(B97="סך הכל",Summary!$B$19,IFERROR(VLOOKUP(B97,PT_Charge_Forb!A:C,3,FALSE),""))</f>
        <v/>
      </c>
      <c r="I97" s="203" t="str">
        <f>IF(B97="סך הכל",Summary!$B$20,IF(SUM(F97,H97)=0,"",SUM(F97,H97)))</f>
        <v/>
      </c>
      <c r="J97" s="173"/>
    </row>
    <row r="98" spans="1:10" s="1" customFormat="1" x14ac:dyDescent="0.2">
      <c r="A98" s="152"/>
      <c r="B98" s="174" t="str">
        <f>IF(AND(B96&lt;&gt;"",ISNUMBER(B96),B97=""),"סך הכל",IF(ISNUMBER('דיווח דיגומים'!B98),'דיווח דיגומים'!B98,""))</f>
        <v/>
      </c>
      <c r="C98" s="201" t="str">
        <f>IF(B98="סך הכל",Summary!$B$14,'דיווח דיגומים'!C98)</f>
        <v/>
      </c>
      <c r="D98" s="156" t="str">
        <f>IF(B98="סך הכל",Summary!$B$15,'דיווח דיגומים'!G98)</f>
        <v/>
      </c>
      <c r="E98" s="156" t="str">
        <f>IF(B98="סך הכל",Summary!$B$16,IFERROR(VLOOKUP(B98,PT_Charge_Exc!A:C,2,FALSE),""))</f>
        <v/>
      </c>
      <c r="F98" s="202" t="str">
        <f>IFERROR(VLOOKUP(B98,PT_Charge_Exc!A:C,3,FALSE),"")</f>
        <v/>
      </c>
      <c r="G98" s="156" t="str">
        <f>IF(B98="סך הכל",Summary!$B$17,IFERROR(VLOOKUP(B98,PT_Charge_Forb!A:C,2,FALSE),""))</f>
        <v/>
      </c>
      <c r="H98" s="202" t="str">
        <f>IF(B98="סך הכל",Summary!$B$19,IFERROR(VLOOKUP(B98,PT_Charge_Forb!A:C,3,FALSE),""))</f>
        <v/>
      </c>
      <c r="I98" s="203" t="str">
        <f>IF(B98="סך הכל",Summary!$B$20,IF(SUM(F98,H98)=0,"",SUM(F98,H98)))</f>
        <v/>
      </c>
      <c r="J98" s="173"/>
    </row>
    <row r="99" spans="1:10" s="1" customFormat="1" x14ac:dyDescent="0.2">
      <c r="A99" s="152"/>
      <c r="B99" s="174" t="str">
        <f>IF(AND(B97&lt;&gt;"",ISNUMBER(B97),B98=""),"סך הכל",IF(ISNUMBER('דיווח דיגומים'!B99),'דיווח דיגומים'!B99,""))</f>
        <v/>
      </c>
      <c r="C99" s="201" t="str">
        <f>IF(B99="סך הכל",Summary!$B$14,'דיווח דיגומים'!C99)</f>
        <v/>
      </c>
      <c r="D99" s="156" t="str">
        <f>IF(B99="סך הכל",Summary!$B$15,'דיווח דיגומים'!G99)</f>
        <v/>
      </c>
      <c r="E99" s="156" t="str">
        <f>IF(B99="סך הכל",Summary!$B$16,IFERROR(VLOOKUP(B99,PT_Charge_Exc!A:C,2,FALSE),""))</f>
        <v/>
      </c>
      <c r="F99" s="202" t="str">
        <f>IFERROR(VLOOKUP(B99,PT_Charge_Exc!A:C,3,FALSE),"")</f>
        <v/>
      </c>
      <c r="G99" s="156" t="str">
        <f>IF(B99="סך הכל",Summary!$B$17,IFERROR(VLOOKUP(B99,PT_Charge_Forb!A:C,2,FALSE),""))</f>
        <v/>
      </c>
      <c r="H99" s="202" t="str">
        <f>IF(B99="סך הכל",Summary!$B$19,IFERROR(VLOOKUP(B99,PT_Charge_Forb!A:C,3,FALSE),""))</f>
        <v/>
      </c>
      <c r="I99" s="203" t="str">
        <f>IF(B99="סך הכל",Summary!$B$20,IF(SUM(F99,H99)=0,"",SUM(F99,H99)))</f>
        <v/>
      </c>
      <c r="J99" s="173"/>
    </row>
    <row r="100" spans="1:10" s="1" customFormat="1" x14ac:dyDescent="0.2">
      <c r="A100" s="152"/>
      <c r="B100" s="174" t="str">
        <f>IF(AND(B98&lt;&gt;"",ISNUMBER(B98),B99=""),"סך הכל",IF(ISNUMBER('דיווח דיגומים'!B100),'דיווח דיגומים'!B100,""))</f>
        <v/>
      </c>
      <c r="C100" s="201" t="str">
        <f>IF(B100="סך הכל",Summary!$B$14,'דיווח דיגומים'!C100)</f>
        <v/>
      </c>
      <c r="D100" s="156" t="str">
        <f>IF(B100="סך הכל",Summary!$B$15,'דיווח דיגומים'!G100)</f>
        <v/>
      </c>
      <c r="E100" s="156" t="str">
        <f>IF(B100="סך הכל",Summary!$B$16,IFERROR(VLOOKUP(B100,PT_Charge_Exc!A:C,2,FALSE),""))</f>
        <v/>
      </c>
      <c r="F100" s="202" t="str">
        <f>IFERROR(VLOOKUP(B100,PT_Charge_Exc!A:C,3,FALSE),"")</f>
        <v/>
      </c>
      <c r="G100" s="156" t="str">
        <f>IF(B100="סך הכל",Summary!$B$17,IFERROR(VLOOKUP(B100,PT_Charge_Forb!A:C,2,FALSE),""))</f>
        <v/>
      </c>
      <c r="H100" s="202" t="str">
        <f>IF(B100="סך הכל",Summary!$B$19,IFERROR(VLOOKUP(B100,PT_Charge_Forb!A:C,3,FALSE),""))</f>
        <v/>
      </c>
      <c r="I100" s="203" t="str">
        <f>IF(B100="סך הכל",Summary!$B$20,IF(SUM(F100,H100)=0,"",SUM(F100,H100)))</f>
        <v/>
      </c>
      <c r="J100" s="173"/>
    </row>
    <row r="101" spans="1:10" s="1" customFormat="1" x14ac:dyDescent="0.2">
      <c r="A101" s="152"/>
      <c r="B101" s="174" t="str">
        <f>IF(AND(B99&lt;&gt;"",ISNUMBER(B99),B100=""),"סך הכל",IF(ISNUMBER('דיווח דיגומים'!B101),'דיווח דיגומים'!B101,""))</f>
        <v/>
      </c>
      <c r="C101" s="201" t="str">
        <f>IF(B101="סך הכל",Summary!$B$14,'דיווח דיגומים'!C101)</f>
        <v/>
      </c>
      <c r="D101" s="156" t="str">
        <f>IF(B101="סך הכל",Summary!$B$15,'דיווח דיגומים'!G101)</f>
        <v/>
      </c>
      <c r="E101" s="156" t="str">
        <f>IF(B101="סך הכל",Summary!$B$16,IFERROR(VLOOKUP(B101,PT_Charge_Exc!A:C,2,FALSE),""))</f>
        <v/>
      </c>
      <c r="F101" s="202" t="str">
        <f>IFERROR(VLOOKUP(B101,PT_Charge_Exc!A:C,3,FALSE),"")</f>
        <v/>
      </c>
      <c r="G101" s="156" t="str">
        <f>IF(B101="סך הכל",Summary!$B$17,IFERROR(VLOOKUP(B101,PT_Charge_Forb!A:C,2,FALSE),""))</f>
        <v/>
      </c>
      <c r="H101" s="202" t="str">
        <f>IF(B101="סך הכל",Summary!$B$19,IFERROR(VLOOKUP(B101,PT_Charge_Forb!A:C,3,FALSE),""))</f>
        <v/>
      </c>
      <c r="I101" s="203" t="str">
        <f>IF(B101="סך הכל",Summary!$B$20,IF(SUM(F101,H101)=0,"",SUM(F101,H101)))</f>
        <v/>
      </c>
      <c r="J101" s="173"/>
    </row>
    <row r="102" spans="1:10" s="1" customFormat="1" x14ac:dyDescent="0.2">
      <c r="A102" s="152"/>
      <c r="B102" s="174" t="str">
        <f>IF(AND(B100&lt;&gt;"",ISNUMBER(B100),B101=""),"סך הכל",IF(ISNUMBER('דיווח דיגומים'!B102),'דיווח דיגומים'!B102,""))</f>
        <v/>
      </c>
      <c r="C102" s="201" t="str">
        <f>IF(B102="סך הכל",Summary!$B$14,'דיווח דיגומים'!C102)</f>
        <v/>
      </c>
      <c r="D102" s="156" t="str">
        <f>IF(B102="סך הכל",Summary!$B$15,'דיווח דיגומים'!G102)</f>
        <v/>
      </c>
      <c r="E102" s="156" t="str">
        <f>IF(B102="סך הכל",Summary!$B$16,IFERROR(VLOOKUP(B102,PT_Charge_Exc!A:C,2,FALSE),""))</f>
        <v/>
      </c>
      <c r="F102" s="202" t="str">
        <f>IFERROR(VLOOKUP(B102,PT_Charge_Exc!A:C,3,FALSE),"")</f>
        <v/>
      </c>
      <c r="G102" s="156" t="str">
        <f>IF(B102="סך הכל",Summary!$B$17,IFERROR(VLOOKUP(B102,PT_Charge_Forb!A:C,2,FALSE),""))</f>
        <v/>
      </c>
      <c r="H102" s="202" t="str">
        <f>IF(B102="סך הכל",Summary!$B$19,IFERROR(VLOOKUP(B102,PT_Charge_Forb!A:C,3,FALSE),""))</f>
        <v/>
      </c>
      <c r="I102" s="203" t="str">
        <f>IF(B102="סך הכל",Summary!$B$20,IF(SUM(F102,H102)=0,"",SUM(F102,H102)))</f>
        <v/>
      </c>
      <c r="J102" s="173"/>
    </row>
    <row r="103" spans="1:10" s="1" customFormat="1" x14ac:dyDescent="0.2">
      <c r="A103" s="152"/>
      <c r="B103" s="174" t="str">
        <f>IF(AND(B101&lt;&gt;"",ISNUMBER(B101),B102=""),"סך הכל",IF(ISNUMBER('דיווח דיגומים'!B103),'דיווח דיגומים'!B103,""))</f>
        <v/>
      </c>
      <c r="C103" s="201" t="str">
        <f>IF(B103="סך הכל",Summary!$B$14,'דיווח דיגומים'!C103)</f>
        <v/>
      </c>
      <c r="D103" s="156" t="str">
        <f>IF(B103="סך הכל",Summary!$B$15,'דיווח דיגומים'!G103)</f>
        <v/>
      </c>
      <c r="E103" s="156" t="str">
        <f>IF(B103="סך הכל",Summary!$B$16,IFERROR(VLOOKUP(B103,PT_Charge_Exc!A:C,2,FALSE),""))</f>
        <v/>
      </c>
      <c r="F103" s="202" t="str">
        <f>IFERROR(VLOOKUP(B103,PT_Charge_Exc!A:C,3,FALSE),"")</f>
        <v/>
      </c>
      <c r="G103" s="156" t="str">
        <f>IF(B103="סך הכל",Summary!$B$17,IFERROR(VLOOKUP(B103,PT_Charge_Forb!A:C,2,FALSE),""))</f>
        <v/>
      </c>
      <c r="H103" s="202" t="str">
        <f>IF(B103="סך הכל",Summary!$B$19,IFERROR(VLOOKUP(B103,PT_Charge_Forb!A:C,3,FALSE),""))</f>
        <v/>
      </c>
      <c r="I103" s="203" t="str">
        <f>IF(B103="סך הכל",Summary!$B$20,IF(SUM(F103,H103)=0,"",SUM(F103,H103)))</f>
        <v/>
      </c>
      <c r="J103" s="173"/>
    </row>
    <row r="104" spans="1:10" s="1" customFormat="1" x14ac:dyDescent="0.2">
      <c r="A104" s="152"/>
      <c r="B104" s="174" t="str">
        <f>IF(AND(B102&lt;&gt;"",ISNUMBER(B102),B103=""),"סך הכל",IF(ISNUMBER('דיווח דיגומים'!B104),'דיווח דיגומים'!B104,""))</f>
        <v/>
      </c>
      <c r="C104" s="201" t="str">
        <f>IF(B104="סך הכל",Summary!$B$14,'דיווח דיגומים'!C104)</f>
        <v/>
      </c>
      <c r="D104" s="156" t="str">
        <f>IF(B104="סך הכל",Summary!$B$15,'דיווח דיגומים'!G104)</f>
        <v/>
      </c>
      <c r="E104" s="156" t="str">
        <f>IF(B104="סך הכל",Summary!$B$16,IFERROR(VLOOKUP(B104,PT_Charge_Exc!A:C,2,FALSE),""))</f>
        <v/>
      </c>
      <c r="F104" s="202" t="str">
        <f>IFERROR(VLOOKUP(B104,PT_Charge_Exc!A:C,3,FALSE),"")</f>
        <v/>
      </c>
      <c r="G104" s="156" t="str">
        <f>IF(B104="סך הכל",Summary!$B$17,IFERROR(VLOOKUP(B104,PT_Charge_Forb!A:C,2,FALSE),""))</f>
        <v/>
      </c>
      <c r="H104" s="202" t="str">
        <f>IF(B104="סך הכל",Summary!$B$19,IFERROR(VLOOKUP(B104,PT_Charge_Forb!A:C,3,FALSE),""))</f>
        <v/>
      </c>
      <c r="I104" s="203" t="str">
        <f>IF(B104="סך הכל",Summary!$B$20,IF(SUM(F104,H104)=0,"",SUM(F104,H104)))</f>
        <v/>
      </c>
      <c r="J104" s="173"/>
    </row>
    <row r="105" spans="1:10" s="1" customFormat="1" x14ac:dyDescent="0.2">
      <c r="A105" s="152"/>
      <c r="B105" s="174" t="str">
        <f>IF(AND(B103&lt;&gt;"",ISNUMBER(B103),B104=""),"סך הכל",IF(ISNUMBER('דיווח דיגומים'!B105),'דיווח דיגומים'!B105,""))</f>
        <v/>
      </c>
      <c r="C105" s="201" t="str">
        <f>IF(B105="סך הכל",Summary!$B$14,'דיווח דיגומים'!C105)</f>
        <v/>
      </c>
      <c r="D105" s="156" t="str">
        <f>IF(B105="סך הכל",Summary!$B$15,'דיווח דיגומים'!G105)</f>
        <v/>
      </c>
      <c r="E105" s="156" t="str">
        <f>IF(B105="סך הכל",Summary!$B$16,IFERROR(VLOOKUP(B105,PT_Charge_Exc!A:C,2,FALSE),""))</f>
        <v/>
      </c>
      <c r="F105" s="202" t="str">
        <f>IFERROR(VLOOKUP(B105,PT_Charge_Exc!A:C,3,FALSE),"")</f>
        <v/>
      </c>
      <c r="G105" s="156" t="str">
        <f>IF(B105="סך הכל",Summary!$B$17,IFERROR(VLOOKUP(B105,PT_Charge_Forb!A:C,2,FALSE),""))</f>
        <v/>
      </c>
      <c r="H105" s="202" t="str">
        <f>IF(B105="סך הכל",Summary!$B$19,IFERROR(VLOOKUP(B105,PT_Charge_Forb!A:C,3,FALSE),""))</f>
        <v/>
      </c>
      <c r="I105" s="203" t="str">
        <f>IF(B105="סך הכל",Summary!$B$20,IF(SUM(F105,H105)=0,"",SUM(F105,H105)))</f>
        <v/>
      </c>
      <c r="J105" s="173"/>
    </row>
    <row r="106" spans="1:10" s="1" customFormat="1" x14ac:dyDescent="0.2">
      <c r="A106" s="152"/>
      <c r="B106" s="174" t="str">
        <f>IF(AND(B104&lt;&gt;"",ISNUMBER(B104),B105=""),"סך הכל",IF(ISNUMBER('דיווח דיגומים'!B106),'דיווח דיגומים'!B106,""))</f>
        <v/>
      </c>
      <c r="C106" s="201" t="str">
        <f>IF(B106="סך הכל",Summary!$B$14,'דיווח דיגומים'!C106)</f>
        <v/>
      </c>
      <c r="D106" s="156" t="str">
        <f>IF(B106="סך הכל",Summary!$B$15,'דיווח דיגומים'!G106)</f>
        <v/>
      </c>
      <c r="E106" s="156" t="str">
        <f>IF(B106="סך הכל",Summary!$B$16,IFERROR(VLOOKUP(B106,PT_Charge_Exc!A:C,2,FALSE),""))</f>
        <v/>
      </c>
      <c r="F106" s="202" t="str">
        <f>IFERROR(VLOOKUP(B106,PT_Charge_Exc!A:C,3,FALSE),"")</f>
        <v/>
      </c>
      <c r="G106" s="156" t="str">
        <f>IF(B106="סך הכל",Summary!$B$17,IFERROR(VLOOKUP(B106,PT_Charge_Forb!A:C,2,FALSE),""))</f>
        <v/>
      </c>
      <c r="H106" s="202" t="str">
        <f>IF(B106="סך הכל",Summary!$B$19,IFERROR(VLOOKUP(B106,PT_Charge_Forb!A:C,3,FALSE),""))</f>
        <v/>
      </c>
      <c r="I106" s="203" t="str">
        <f>IF(B106="סך הכל",Summary!$B$20,IF(SUM(F106,H106)=0,"",SUM(F106,H106)))</f>
        <v/>
      </c>
      <c r="J106" s="173"/>
    </row>
    <row r="107" spans="1:10" s="1" customFormat="1" x14ac:dyDescent="0.2">
      <c r="A107" s="152"/>
      <c r="B107" s="174" t="str">
        <f>IF(AND(B105&lt;&gt;"",ISNUMBER(B105),B106=""),"סך הכל",IF(ISNUMBER('דיווח דיגומים'!B107),'דיווח דיגומים'!B107,""))</f>
        <v/>
      </c>
      <c r="C107" s="201" t="str">
        <f>IF(B107="סך הכל",Summary!$B$14,'דיווח דיגומים'!C107)</f>
        <v/>
      </c>
      <c r="D107" s="156" t="str">
        <f>IF(B107="סך הכל",Summary!$B$15,'דיווח דיגומים'!G107)</f>
        <v/>
      </c>
      <c r="E107" s="156" t="str">
        <f>IF(B107="סך הכל",Summary!$B$16,IFERROR(VLOOKUP(B107,PT_Charge_Exc!A:C,2,FALSE),""))</f>
        <v/>
      </c>
      <c r="F107" s="202" t="str">
        <f>IFERROR(VLOOKUP(B107,PT_Charge_Exc!A:C,3,FALSE),"")</f>
        <v/>
      </c>
      <c r="G107" s="156" t="str">
        <f>IF(B107="סך הכל",Summary!$B$17,IFERROR(VLOOKUP(B107,PT_Charge_Forb!A:C,2,FALSE),""))</f>
        <v/>
      </c>
      <c r="H107" s="202" t="str">
        <f>IF(B107="סך הכל",Summary!$B$19,IFERROR(VLOOKUP(B107,PT_Charge_Forb!A:C,3,FALSE),""))</f>
        <v/>
      </c>
      <c r="I107" s="203" t="str">
        <f>IF(B107="סך הכל",Summary!$B$20,IF(SUM(F107,H107)=0,"",SUM(F107,H107)))</f>
        <v/>
      </c>
      <c r="J107" s="173"/>
    </row>
    <row r="108" spans="1:10" s="1" customFormat="1" x14ac:dyDescent="0.2">
      <c r="A108" s="152"/>
      <c r="B108" s="174" t="str">
        <f>IF(AND(B106&lt;&gt;"",ISNUMBER(B106),B107=""),"סך הכל",IF(ISNUMBER('דיווח דיגומים'!B108),'דיווח דיגומים'!B108,""))</f>
        <v/>
      </c>
      <c r="C108" s="201" t="str">
        <f>IF(B108="סך הכל",Summary!$B$14,'דיווח דיגומים'!C108)</f>
        <v/>
      </c>
      <c r="D108" s="156" t="str">
        <f>IF(B108="סך הכל",Summary!$B$15,'דיווח דיגומים'!G108)</f>
        <v/>
      </c>
      <c r="E108" s="156" t="str">
        <f>IF(B108="סך הכל",Summary!$B$16,IFERROR(VLOOKUP(B108,PT_Charge_Exc!A:C,2,FALSE),""))</f>
        <v/>
      </c>
      <c r="F108" s="202" t="str">
        <f>IFERROR(VLOOKUP(B108,PT_Charge_Exc!A:C,3,FALSE),"")</f>
        <v/>
      </c>
      <c r="G108" s="156" t="str">
        <f>IF(B108="סך הכל",Summary!$B$17,IFERROR(VLOOKUP(B108,PT_Charge_Forb!A:C,2,FALSE),""))</f>
        <v/>
      </c>
      <c r="H108" s="202" t="str">
        <f>IF(B108="סך הכל",Summary!$B$19,IFERROR(VLOOKUP(B108,PT_Charge_Forb!A:C,3,FALSE),""))</f>
        <v/>
      </c>
      <c r="I108" s="203" t="str">
        <f>IF(B108="סך הכל",Summary!$B$20,IF(SUM(F108,H108)=0,"",SUM(F108,H108)))</f>
        <v/>
      </c>
      <c r="J108" s="173"/>
    </row>
    <row r="109" spans="1:10" s="1" customFormat="1" x14ac:dyDescent="0.2">
      <c r="A109" s="152"/>
      <c r="B109" s="174" t="str">
        <f>IF(AND(B107&lt;&gt;"",ISNUMBER(B107),B108=""),"סך הכל",IF(ISNUMBER('דיווח דיגומים'!B109),'דיווח דיגומים'!B109,""))</f>
        <v/>
      </c>
      <c r="C109" s="201" t="str">
        <f>IF(B109="סך הכל",Summary!$B$14,'דיווח דיגומים'!C109)</f>
        <v/>
      </c>
      <c r="D109" s="156" t="str">
        <f>IF(B109="סך הכל",Summary!$B$15,'דיווח דיגומים'!G109)</f>
        <v/>
      </c>
      <c r="E109" s="156" t="str">
        <f>IF(B109="סך הכל",Summary!$B$16,IFERROR(VLOOKUP(B109,PT_Charge_Exc!A:C,2,FALSE),""))</f>
        <v/>
      </c>
      <c r="F109" s="202" t="str">
        <f>IFERROR(VLOOKUP(B109,PT_Charge_Exc!A:C,3,FALSE),"")</f>
        <v/>
      </c>
      <c r="G109" s="156" t="str">
        <f>IF(B109="סך הכל",Summary!$B$17,IFERROR(VLOOKUP(B109,PT_Charge_Forb!A:C,2,FALSE),""))</f>
        <v/>
      </c>
      <c r="H109" s="202" t="str">
        <f>IF(B109="סך הכל",Summary!$B$19,IFERROR(VLOOKUP(B109,PT_Charge_Forb!A:C,3,FALSE),""))</f>
        <v/>
      </c>
      <c r="I109" s="203" t="str">
        <f>IF(B109="סך הכל",Summary!$B$20,IF(SUM(F109,H109)=0,"",SUM(F109,H109)))</f>
        <v/>
      </c>
      <c r="J109" s="173"/>
    </row>
    <row r="110" spans="1:10" s="1" customFormat="1" x14ac:dyDescent="0.2">
      <c r="A110" s="152"/>
      <c r="B110" s="174" t="str">
        <f>IF(AND(B108&lt;&gt;"",ISNUMBER(B108),B109=""),"סך הכל",IF(ISNUMBER('דיווח דיגומים'!B110),'דיווח דיגומים'!B110,""))</f>
        <v/>
      </c>
      <c r="C110" s="201" t="str">
        <f>IF(B110="סך הכל",Summary!$B$14,'דיווח דיגומים'!C110)</f>
        <v/>
      </c>
      <c r="D110" s="156" t="str">
        <f>IF(B110="סך הכל",Summary!$B$15,'דיווח דיגומים'!G110)</f>
        <v/>
      </c>
      <c r="E110" s="156" t="str">
        <f>IF(B110="סך הכל",Summary!$B$16,IFERROR(VLOOKUP(B110,PT_Charge_Exc!A:C,2,FALSE),""))</f>
        <v/>
      </c>
      <c r="F110" s="202" t="str">
        <f>IFERROR(VLOOKUP(B110,PT_Charge_Exc!A:C,3,FALSE),"")</f>
        <v/>
      </c>
      <c r="G110" s="156" t="str">
        <f>IF(B110="סך הכל",Summary!$B$17,IFERROR(VLOOKUP(B110,PT_Charge_Forb!A:C,2,FALSE),""))</f>
        <v/>
      </c>
      <c r="H110" s="202" t="str">
        <f>IF(B110="סך הכל",Summary!$B$19,IFERROR(VLOOKUP(B110,PT_Charge_Forb!A:C,3,FALSE),""))</f>
        <v/>
      </c>
      <c r="I110" s="203" t="str">
        <f>IF(B110="סך הכל",Summary!$B$20,IF(SUM(F110,H110)=0,"",SUM(F110,H110)))</f>
        <v/>
      </c>
      <c r="J110" s="173"/>
    </row>
    <row r="111" spans="1:10" s="1" customFormat="1" x14ac:dyDescent="0.2">
      <c r="A111" s="152"/>
      <c r="B111" s="174" t="str">
        <f>IF(AND(B109&lt;&gt;"",ISNUMBER(B109),B110=""),"סך הכל",IF(ISNUMBER('דיווח דיגומים'!B111),'דיווח דיגומים'!B111,""))</f>
        <v/>
      </c>
      <c r="C111" s="201" t="str">
        <f>IF(B111="סך הכל",Summary!$B$14,'דיווח דיגומים'!C111)</f>
        <v/>
      </c>
      <c r="D111" s="156" t="str">
        <f>IF(B111="סך הכל",Summary!$B$15,'דיווח דיגומים'!G111)</f>
        <v/>
      </c>
      <c r="E111" s="156" t="str">
        <f>IF(B111="סך הכל",Summary!$B$16,IFERROR(VLOOKUP(B111,PT_Charge_Exc!A:C,2,FALSE),""))</f>
        <v/>
      </c>
      <c r="F111" s="202" t="str">
        <f>IFERROR(VLOOKUP(B111,PT_Charge_Exc!A:C,3,FALSE),"")</f>
        <v/>
      </c>
      <c r="G111" s="156" t="str">
        <f>IF(B111="סך הכל",Summary!$B$17,IFERROR(VLOOKUP(B111,PT_Charge_Forb!A:C,2,FALSE),""))</f>
        <v/>
      </c>
      <c r="H111" s="202" t="str">
        <f>IF(B111="סך הכל",Summary!$B$19,IFERROR(VLOOKUP(B111,PT_Charge_Forb!A:C,3,FALSE),""))</f>
        <v/>
      </c>
      <c r="I111" s="203" t="str">
        <f>IF(B111="סך הכל",Summary!$B$20,IF(SUM(F111,H111)=0,"",SUM(F111,H111)))</f>
        <v/>
      </c>
      <c r="J111" s="173"/>
    </row>
    <row r="112" spans="1:10" s="1" customFormat="1" x14ac:dyDescent="0.2">
      <c r="A112" s="152"/>
      <c r="B112" s="174" t="str">
        <f>IF(AND(B110&lt;&gt;"",ISNUMBER(B110),B111=""),"סך הכל",IF(ISNUMBER('דיווח דיגומים'!B112),'דיווח דיגומים'!B112,""))</f>
        <v/>
      </c>
      <c r="C112" s="201" t="str">
        <f>IF(B112="סך הכל",Summary!$B$14,'דיווח דיגומים'!C112)</f>
        <v/>
      </c>
      <c r="D112" s="156" t="str">
        <f>IF(B112="סך הכל",Summary!$B$15,'דיווח דיגומים'!G112)</f>
        <v/>
      </c>
      <c r="E112" s="156" t="str">
        <f>IF(B112="סך הכל",Summary!$B$16,IFERROR(VLOOKUP(B112,PT_Charge_Exc!A:C,2,FALSE),""))</f>
        <v/>
      </c>
      <c r="F112" s="202" t="str">
        <f>IFERROR(VLOOKUP(B112,PT_Charge_Exc!A:C,3,FALSE),"")</f>
        <v/>
      </c>
      <c r="G112" s="156" t="str">
        <f>IF(B112="סך הכל",Summary!$B$17,IFERROR(VLOOKUP(B112,PT_Charge_Forb!A:C,2,FALSE),""))</f>
        <v/>
      </c>
      <c r="H112" s="202" t="str">
        <f>IF(B112="סך הכל",Summary!$B$19,IFERROR(VLOOKUP(B112,PT_Charge_Forb!A:C,3,FALSE),""))</f>
        <v/>
      </c>
      <c r="I112" s="203" t="str">
        <f>IF(B112="סך הכל",Summary!$B$20,IF(SUM(F112,H112)=0,"",SUM(F112,H112)))</f>
        <v/>
      </c>
      <c r="J112" s="173"/>
    </row>
    <row r="113" spans="1:10" s="1" customFormat="1" x14ac:dyDescent="0.2">
      <c r="A113" s="152"/>
      <c r="B113" s="174" t="str">
        <f>IF(AND(B111&lt;&gt;"",ISNUMBER(B111),B112=""),"סך הכל",IF(ISNUMBER('דיווח דיגומים'!B113),'דיווח דיגומים'!B113,""))</f>
        <v/>
      </c>
      <c r="C113" s="201" t="str">
        <f>IF(B113="סך הכל",Summary!$B$14,'דיווח דיגומים'!C113)</f>
        <v/>
      </c>
      <c r="D113" s="156" t="str">
        <f>IF(B113="סך הכל",Summary!$B$15,'דיווח דיגומים'!G113)</f>
        <v/>
      </c>
      <c r="E113" s="156" t="str">
        <f>IF(B113="סך הכל",Summary!$B$16,IFERROR(VLOOKUP(B113,PT_Charge_Exc!A:C,2,FALSE),""))</f>
        <v/>
      </c>
      <c r="F113" s="202" t="str">
        <f>IFERROR(VLOOKUP(B113,PT_Charge_Exc!A:C,3,FALSE),"")</f>
        <v/>
      </c>
      <c r="G113" s="156" t="str">
        <f>IF(B113="סך הכל",Summary!$B$17,IFERROR(VLOOKUP(B113,PT_Charge_Forb!A:C,2,FALSE),""))</f>
        <v/>
      </c>
      <c r="H113" s="202" t="str">
        <f>IF(B113="סך הכל",Summary!$B$19,IFERROR(VLOOKUP(B113,PT_Charge_Forb!A:C,3,FALSE),""))</f>
        <v/>
      </c>
      <c r="I113" s="203" t="str">
        <f>IF(B113="סך הכל",Summary!$B$20,IF(SUM(F113,H113)=0,"",SUM(F113,H113)))</f>
        <v/>
      </c>
      <c r="J113" s="173"/>
    </row>
    <row r="114" spans="1:10" s="1" customFormat="1" x14ac:dyDescent="0.2">
      <c r="A114" s="152"/>
      <c r="B114" s="174" t="str">
        <f>IF(AND(B112&lt;&gt;"",ISNUMBER(B112),B113=""),"סך הכל",IF(ISNUMBER('דיווח דיגומים'!B114),'דיווח דיגומים'!B114,""))</f>
        <v/>
      </c>
      <c r="C114" s="201" t="str">
        <f>IF(B114="סך הכל",Summary!$B$14,'דיווח דיגומים'!C114)</f>
        <v/>
      </c>
      <c r="D114" s="156" t="str">
        <f>IF(B114="סך הכל",Summary!$B$15,'דיווח דיגומים'!G114)</f>
        <v/>
      </c>
      <c r="E114" s="156" t="str">
        <f>IF(B114="סך הכל",Summary!$B$16,IFERROR(VLOOKUP(B114,PT_Charge_Exc!A:C,2,FALSE),""))</f>
        <v/>
      </c>
      <c r="F114" s="202" t="str">
        <f>IFERROR(VLOOKUP(B114,PT_Charge_Exc!A:C,3,FALSE),"")</f>
        <v/>
      </c>
      <c r="G114" s="156" t="str">
        <f>IF(B114="סך הכל",Summary!$B$17,IFERROR(VLOOKUP(B114,PT_Charge_Forb!A:C,2,FALSE),""))</f>
        <v/>
      </c>
      <c r="H114" s="202" t="str">
        <f>IF(B114="סך הכל",Summary!$B$19,IFERROR(VLOOKUP(B114,PT_Charge_Forb!A:C,3,FALSE),""))</f>
        <v/>
      </c>
      <c r="I114" s="203" t="str">
        <f>IF(B114="סך הכל",Summary!$B$20,IF(SUM(F114,H114)=0,"",SUM(F114,H114)))</f>
        <v/>
      </c>
      <c r="J114" s="173"/>
    </row>
    <row r="115" spans="1:10" s="1" customFormat="1" x14ac:dyDescent="0.2">
      <c r="A115" s="152"/>
      <c r="B115" s="174" t="str">
        <f>IF(AND(B113&lt;&gt;"",ISNUMBER(B113),B114=""),"סך הכל",IF(ISNUMBER('דיווח דיגומים'!B115),'דיווח דיגומים'!B115,""))</f>
        <v/>
      </c>
      <c r="C115" s="201" t="str">
        <f>IF(B115="סך הכל",Summary!$B$14,'דיווח דיגומים'!C115)</f>
        <v/>
      </c>
      <c r="D115" s="156" t="str">
        <f>IF(B115="סך הכל",Summary!$B$15,'דיווח דיגומים'!G115)</f>
        <v/>
      </c>
      <c r="E115" s="156" t="str">
        <f>IF(B115="סך הכל",Summary!$B$16,IFERROR(VLOOKUP(B115,PT_Charge_Exc!A:C,2,FALSE),""))</f>
        <v/>
      </c>
      <c r="F115" s="202" t="str">
        <f>IFERROR(VLOOKUP(B115,PT_Charge_Exc!A:C,3,FALSE),"")</f>
        <v/>
      </c>
      <c r="G115" s="156" t="str">
        <f>IF(B115="סך הכל",Summary!$B$17,IFERROR(VLOOKUP(B115,PT_Charge_Forb!A:C,2,FALSE),""))</f>
        <v/>
      </c>
      <c r="H115" s="202" t="str">
        <f>IF(B115="סך הכל",Summary!$B$19,IFERROR(VLOOKUP(B115,PT_Charge_Forb!A:C,3,FALSE),""))</f>
        <v/>
      </c>
      <c r="I115" s="203" t="str">
        <f>IF(B115="סך הכל",Summary!$B$20,IF(SUM(F115,H115)=0,"",SUM(F115,H115)))</f>
        <v/>
      </c>
      <c r="J115" s="173"/>
    </row>
    <row r="116" spans="1:10" s="1" customFormat="1" x14ac:dyDescent="0.2">
      <c r="A116" s="152"/>
      <c r="B116" s="174" t="str">
        <f>IF(AND(B114&lt;&gt;"",ISNUMBER(B114),B115=""),"סך הכל",IF(ISNUMBER('דיווח דיגומים'!B116),'דיווח דיגומים'!B116,""))</f>
        <v/>
      </c>
      <c r="C116" s="201" t="str">
        <f>IF(B116="סך הכל",Summary!$B$14,'דיווח דיגומים'!C116)</f>
        <v/>
      </c>
      <c r="D116" s="156" t="str">
        <f>IF(B116="סך הכל",Summary!$B$15,'דיווח דיגומים'!G116)</f>
        <v/>
      </c>
      <c r="E116" s="156" t="str">
        <f>IF(B116="סך הכל",Summary!$B$16,IFERROR(VLOOKUP(B116,PT_Charge_Exc!A:C,2,FALSE),""))</f>
        <v/>
      </c>
      <c r="F116" s="202" t="str">
        <f>IFERROR(VLOOKUP(B116,PT_Charge_Exc!A:C,3,FALSE),"")</f>
        <v/>
      </c>
      <c r="G116" s="156" t="str">
        <f>IF(B116="סך הכל",Summary!$B$17,IFERROR(VLOOKUP(B116,PT_Charge_Forb!A:C,2,FALSE),""))</f>
        <v/>
      </c>
      <c r="H116" s="202" t="str">
        <f>IF(B116="סך הכל",Summary!$B$19,IFERROR(VLOOKUP(B116,PT_Charge_Forb!A:C,3,FALSE),""))</f>
        <v/>
      </c>
      <c r="I116" s="203" t="str">
        <f>IF(B116="סך הכל",Summary!$B$20,IF(SUM(F116,H116)=0,"",SUM(F116,H116)))</f>
        <v/>
      </c>
      <c r="J116" s="173"/>
    </row>
    <row r="117" spans="1:10" s="1" customFormat="1" x14ac:dyDescent="0.2">
      <c r="A117" s="152"/>
      <c r="B117" s="174" t="str">
        <f>IF(AND(B115&lt;&gt;"",ISNUMBER(B115),B116=""),"סך הכל",IF(ISNUMBER('דיווח דיגומים'!B117),'דיווח דיגומים'!B117,""))</f>
        <v/>
      </c>
      <c r="C117" s="201" t="str">
        <f>IF(B117="סך הכל",Summary!$B$14,'דיווח דיגומים'!C117)</f>
        <v/>
      </c>
      <c r="D117" s="156" t="str">
        <f>IF(B117="סך הכל",Summary!$B$15,'דיווח דיגומים'!G117)</f>
        <v/>
      </c>
      <c r="E117" s="156" t="str">
        <f>IF(B117="סך הכל",Summary!$B$16,IFERROR(VLOOKUP(B117,PT_Charge_Exc!A:C,2,FALSE),""))</f>
        <v/>
      </c>
      <c r="F117" s="202" t="str">
        <f>IFERROR(VLOOKUP(B117,PT_Charge_Exc!A:C,3,FALSE),"")</f>
        <v/>
      </c>
      <c r="G117" s="156" t="str">
        <f>IF(B117="סך הכל",Summary!$B$17,IFERROR(VLOOKUP(B117,PT_Charge_Forb!A:C,2,FALSE),""))</f>
        <v/>
      </c>
      <c r="H117" s="202" t="str">
        <f>IF(B117="סך הכל",Summary!$B$19,IFERROR(VLOOKUP(B117,PT_Charge_Forb!A:C,3,FALSE),""))</f>
        <v/>
      </c>
      <c r="I117" s="203" t="str">
        <f>IF(B117="סך הכל",Summary!$B$20,IF(SUM(F117,H117)=0,"",SUM(F117,H117)))</f>
        <v/>
      </c>
      <c r="J117" s="173"/>
    </row>
    <row r="118" spans="1:10" s="1" customFormat="1" x14ac:dyDescent="0.2">
      <c r="A118" s="152"/>
      <c r="B118" s="174" t="str">
        <f>IF(AND(B116&lt;&gt;"",ISNUMBER(B116),B117=""),"סך הכל",IF(ISNUMBER('דיווח דיגומים'!B118),'דיווח דיגומים'!B118,""))</f>
        <v/>
      </c>
      <c r="C118" s="201" t="str">
        <f>IF(B118="סך הכל",Summary!$B$14,'דיווח דיגומים'!C118)</f>
        <v/>
      </c>
      <c r="D118" s="156" t="str">
        <f>IF(B118="סך הכל",Summary!$B$15,'דיווח דיגומים'!G118)</f>
        <v/>
      </c>
      <c r="E118" s="156" t="str">
        <f>IF(B118="סך הכל",Summary!$B$16,IFERROR(VLOOKUP(B118,PT_Charge_Exc!A:C,2,FALSE),""))</f>
        <v/>
      </c>
      <c r="F118" s="202" t="str">
        <f>IFERROR(VLOOKUP(B118,PT_Charge_Exc!A:C,3,FALSE),"")</f>
        <v/>
      </c>
      <c r="G118" s="156" t="str">
        <f>IF(B118="סך הכל",Summary!$B$17,IFERROR(VLOOKUP(B118,PT_Charge_Forb!A:C,2,FALSE),""))</f>
        <v/>
      </c>
      <c r="H118" s="202" t="str">
        <f>IF(B118="סך הכל",Summary!$B$19,IFERROR(VLOOKUP(B118,PT_Charge_Forb!A:C,3,FALSE),""))</f>
        <v/>
      </c>
      <c r="I118" s="203" t="str">
        <f>IF(B118="סך הכל",Summary!$B$20,IF(SUM(F118,H118)=0,"",SUM(F118,H118)))</f>
        <v/>
      </c>
      <c r="J118" s="173"/>
    </row>
    <row r="119" spans="1:10" s="1" customFormat="1" x14ac:dyDescent="0.2">
      <c r="A119" s="152"/>
      <c r="B119" s="174" t="str">
        <f>IF(AND(B117&lt;&gt;"",ISNUMBER(B117),B118=""),"סך הכל",IF(ISNUMBER('דיווח דיגומים'!B119),'דיווח דיגומים'!B119,""))</f>
        <v/>
      </c>
      <c r="C119" s="201" t="str">
        <f>IF(B119="סך הכל",Summary!$B$14,'דיווח דיגומים'!C119)</f>
        <v/>
      </c>
      <c r="D119" s="156" t="str">
        <f>IF(B119="סך הכל",Summary!$B$15,'דיווח דיגומים'!G119)</f>
        <v/>
      </c>
      <c r="E119" s="156" t="str">
        <f>IF(B119="סך הכל",Summary!$B$16,IFERROR(VLOOKUP(B119,PT_Charge_Exc!A:C,2,FALSE),""))</f>
        <v/>
      </c>
      <c r="F119" s="202" t="str">
        <f>IFERROR(VLOOKUP(B119,PT_Charge_Exc!A:C,3,FALSE),"")</f>
        <v/>
      </c>
      <c r="G119" s="156" t="str">
        <f>IF(B119="סך הכל",Summary!$B$17,IFERROR(VLOOKUP(B119,PT_Charge_Forb!A:C,2,FALSE),""))</f>
        <v/>
      </c>
      <c r="H119" s="202" t="str">
        <f>IF(B119="סך הכל",Summary!$B$19,IFERROR(VLOOKUP(B119,PT_Charge_Forb!A:C,3,FALSE),""))</f>
        <v/>
      </c>
      <c r="I119" s="203" t="str">
        <f>IF(B119="סך הכל",Summary!$B$20,IF(SUM(F119,H119)=0,"",SUM(F119,H119)))</f>
        <v/>
      </c>
      <c r="J119" s="173"/>
    </row>
    <row r="120" spans="1:10" s="1" customFormat="1" x14ac:dyDescent="0.2">
      <c r="A120" s="152"/>
      <c r="B120" s="174" t="str">
        <f>IF(AND(B118&lt;&gt;"",ISNUMBER(B118),B119=""),"סך הכל",IF(ISNUMBER('דיווח דיגומים'!B120),'דיווח דיגומים'!B120,""))</f>
        <v/>
      </c>
      <c r="C120" s="201" t="str">
        <f>IF(B120="סך הכל",Summary!$B$14,'דיווח דיגומים'!C120)</f>
        <v/>
      </c>
      <c r="D120" s="156" t="str">
        <f>IF(B120="סך הכל",Summary!$B$15,'דיווח דיגומים'!G120)</f>
        <v/>
      </c>
      <c r="E120" s="156" t="str">
        <f>IF(B120="סך הכל",Summary!$B$16,IFERROR(VLOOKUP(B120,PT_Charge_Exc!A:C,2,FALSE),""))</f>
        <v/>
      </c>
      <c r="F120" s="202" t="str">
        <f>IFERROR(VLOOKUP(B120,PT_Charge_Exc!A:C,3,FALSE),"")</f>
        <v/>
      </c>
      <c r="G120" s="156" t="str">
        <f>IF(B120="סך הכל",Summary!$B$17,IFERROR(VLOOKUP(B120,PT_Charge_Forb!A:C,2,FALSE),""))</f>
        <v/>
      </c>
      <c r="H120" s="202" t="str">
        <f>IF(B120="סך הכל",Summary!$B$19,IFERROR(VLOOKUP(B120,PT_Charge_Forb!A:C,3,FALSE),""))</f>
        <v/>
      </c>
      <c r="I120" s="203" t="str">
        <f>IF(B120="סך הכל",Summary!$B$20,IF(SUM(F120,H120)=0,"",SUM(F120,H120)))</f>
        <v/>
      </c>
      <c r="J120" s="173"/>
    </row>
    <row r="121" spans="1:10" s="1" customFormat="1" x14ac:dyDescent="0.2">
      <c r="A121" s="152"/>
      <c r="B121" s="174" t="str">
        <f>IF(AND(B119&lt;&gt;"",ISNUMBER(B119),B120=""),"סך הכל",IF(ISNUMBER('דיווח דיגומים'!B121),'דיווח דיגומים'!B121,""))</f>
        <v/>
      </c>
      <c r="C121" s="201" t="str">
        <f>IF(B121="סך הכל",Summary!$B$14,'דיווח דיגומים'!C121)</f>
        <v/>
      </c>
      <c r="D121" s="156" t="str">
        <f>IF(B121="סך הכל",Summary!$B$15,'דיווח דיגומים'!G121)</f>
        <v/>
      </c>
      <c r="E121" s="156" t="str">
        <f>IF(B121="סך הכל",Summary!$B$16,IFERROR(VLOOKUP(B121,PT_Charge_Exc!A:C,2,FALSE),""))</f>
        <v/>
      </c>
      <c r="F121" s="202" t="str">
        <f>IFERROR(VLOOKUP(B121,PT_Charge_Exc!A:C,3,FALSE),"")</f>
        <v/>
      </c>
      <c r="G121" s="156" t="str">
        <f>IF(B121="סך הכל",Summary!$B$17,IFERROR(VLOOKUP(B121,PT_Charge_Forb!A:C,2,FALSE),""))</f>
        <v/>
      </c>
      <c r="H121" s="202" t="str">
        <f>IF(B121="סך הכל",Summary!$B$19,IFERROR(VLOOKUP(B121,PT_Charge_Forb!A:C,3,FALSE),""))</f>
        <v/>
      </c>
      <c r="I121" s="203" t="str">
        <f>IF(B121="סך הכל",Summary!$B$20,IF(SUM(F121,H121)=0,"",SUM(F121,H121)))</f>
        <v/>
      </c>
      <c r="J121" s="173"/>
    </row>
    <row r="122" spans="1:10" s="1" customFormat="1" x14ac:dyDescent="0.2">
      <c r="A122" s="152"/>
      <c r="B122" s="174" t="str">
        <f>IF(AND(B120&lt;&gt;"",ISNUMBER(B120),B121=""),"סך הכל",IF(ISNUMBER('דיווח דיגומים'!B122),'דיווח דיגומים'!B122,""))</f>
        <v/>
      </c>
      <c r="C122" s="201" t="str">
        <f>IF(B122="סך הכל",Summary!$B$14,'דיווח דיגומים'!C122)</f>
        <v/>
      </c>
      <c r="D122" s="156" t="str">
        <f>IF(B122="סך הכל",Summary!$B$15,'דיווח דיגומים'!G122)</f>
        <v/>
      </c>
      <c r="E122" s="156" t="str">
        <f>IF(B122="סך הכל",Summary!$B$16,IFERROR(VLOOKUP(B122,PT_Charge_Exc!A:C,2,FALSE),""))</f>
        <v/>
      </c>
      <c r="F122" s="202" t="str">
        <f>IFERROR(VLOOKUP(B122,PT_Charge_Exc!A:C,3,FALSE),"")</f>
        <v/>
      </c>
      <c r="G122" s="156" t="str">
        <f>IF(B122="סך הכל",Summary!$B$17,IFERROR(VLOOKUP(B122,PT_Charge_Forb!A:C,2,FALSE),""))</f>
        <v/>
      </c>
      <c r="H122" s="202" t="str">
        <f>IF(B122="סך הכל",Summary!$B$19,IFERROR(VLOOKUP(B122,PT_Charge_Forb!A:C,3,FALSE),""))</f>
        <v/>
      </c>
      <c r="I122" s="203" t="str">
        <f>IF(B122="סך הכל",Summary!$B$20,IF(SUM(F122,H122)=0,"",SUM(F122,H122)))</f>
        <v/>
      </c>
      <c r="J122" s="173"/>
    </row>
    <row r="123" spans="1:10" s="1" customFormat="1" x14ac:dyDescent="0.2">
      <c r="A123" s="152"/>
      <c r="B123" s="174" t="str">
        <f>IF(AND(B121&lt;&gt;"",ISNUMBER(B121),B122=""),"סך הכל",IF(ISNUMBER('דיווח דיגומים'!B123),'דיווח דיגומים'!B123,""))</f>
        <v/>
      </c>
      <c r="C123" s="201" t="str">
        <f>IF(B123="סך הכל",Summary!$B$14,'דיווח דיגומים'!C123)</f>
        <v/>
      </c>
      <c r="D123" s="156" t="str">
        <f>IF(B123="סך הכל",Summary!$B$15,'דיווח דיגומים'!G123)</f>
        <v/>
      </c>
      <c r="E123" s="156" t="str">
        <f>IF(B123="סך הכל",Summary!$B$16,IFERROR(VLOOKUP(B123,PT_Charge_Exc!A:C,2,FALSE),""))</f>
        <v/>
      </c>
      <c r="F123" s="202" t="str">
        <f>IFERROR(VLOOKUP(B123,PT_Charge_Exc!A:C,3,FALSE),"")</f>
        <v/>
      </c>
      <c r="G123" s="156" t="str">
        <f>IF(B123="סך הכל",Summary!$B$17,IFERROR(VLOOKUP(B123,PT_Charge_Forb!A:C,2,FALSE),""))</f>
        <v/>
      </c>
      <c r="H123" s="202" t="str">
        <f>IF(B123="סך הכל",Summary!$B$19,IFERROR(VLOOKUP(B123,PT_Charge_Forb!A:C,3,FALSE),""))</f>
        <v/>
      </c>
      <c r="I123" s="203" t="str">
        <f>IF(B123="סך הכל",Summary!$B$20,IF(SUM(F123,H123)=0,"",SUM(F123,H123)))</f>
        <v/>
      </c>
      <c r="J123" s="173"/>
    </row>
    <row r="124" spans="1:10" s="1" customFormat="1" x14ac:dyDescent="0.2">
      <c r="A124" s="152"/>
      <c r="B124" s="174" t="str">
        <f>IF(AND(B122&lt;&gt;"",ISNUMBER(B122),B123=""),"סך הכל",IF(ISNUMBER('דיווח דיגומים'!B124),'דיווח דיגומים'!B124,""))</f>
        <v/>
      </c>
      <c r="C124" s="201" t="str">
        <f>IF(B124="סך הכל",Summary!$B$14,'דיווח דיגומים'!C124)</f>
        <v/>
      </c>
      <c r="D124" s="156" t="str">
        <f>IF(B124="סך הכל",Summary!$B$15,'דיווח דיגומים'!G124)</f>
        <v/>
      </c>
      <c r="E124" s="156" t="str">
        <f>IF(B124="סך הכל",Summary!$B$16,IFERROR(VLOOKUP(B124,PT_Charge_Exc!A:C,2,FALSE),""))</f>
        <v/>
      </c>
      <c r="F124" s="202" t="str">
        <f>IFERROR(VLOOKUP(B124,PT_Charge_Exc!A:C,3,FALSE),"")</f>
        <v/>
      </c>
      <c r="G124" s="156" t="str">
        <f>IF(B124="סך הכל",Summary!$B$17,IFERROR(VLOOKUP(B124,PT_Charge_Forb!A:C,2,FALSE),""))</f>
        <v/>
      </c>
      <c r="H124" s="202" t="str">
        <f>IF(B124="סך הכל",Summary!$B$19,IFERROR(VLOOKUP(B124,PT_Charge_Forb!A:C,3,FALSE),""))</f>
        <v/>
      </c>
      <c r="I124" s="203" t="str">
        <f>IF(B124="סך הכל",Summary!$B$20,IF(SUM(F124,H124)=0,"",SUM(F124,H124)))</f>
        <v/>
      </c>
      <c r="J124" s="173"/>
    </row>
    <row r="125" spans="1:10" s="1" customFormat="1" x14ac:dyDescent="0.2">
      <c r="A125" s="152"/>
      <c r="B125" s="174" t="str">
        <f>IF(AND(B123&lt;&gt;"",ISNUMBER(B123),B124=""),"סך הכל",IF(ISNUMBER('דיווח דיגומים'!B125),'דיווח דיגומים'!B125,""))</f>
        <v/>
      </c>
      <c r="C125" s="201" t="str">
        <f>IF(B125="סך הכל",Summary!$B$14,'דיווח דיגומים'!C125)</f>
        <v/>
      </c>
      <c r="D125" s="156" t="str">
        <f>IF(B125="סך הכל",Summary!$B$15,'דיווח דיגומים'!G125)</f>
        <v/>
      </c>
      <c r="E125" s="156" t="str">
        <f>IF(B125="סך הכל",Summary!$B$16,IFERROR(VLOOKUP(B125,PT_Charge_Exc!A:C,2,FALSE),""))</f>
        <v/>
      </c>
      <c r="F125" s="202" t="str">
        <f>IFERROR(VLOOKUP(B125,PT_Charge_Exc!A:C,3,FALSE),"")</f>
        <v/>
      </c>
      <c r="G125" s="156" t="str">
        <f>IF(B125="סך הכל",Summary!$B$17,IFERROR(VLOOKUP(B125,PT_Charge_Forb!A:C,2,FALSE),""))</f>
        <v/>
      </c>
      <c r="H125" s="202" t="str">
        <f>IF(B125="סך הכל",Summary!$B$19,IFERROR(VLOOKUP(B125,PT_Charge_Forb!A:C,3,FALSE),""))</f>
        <v/>
      </c>
      <c r="I125" s="203" t="str">
        <f>IF(B125="סך הכל",Summary!$B$20,IF(SUM(F125,H125)=0,"",SUM(F125,H125)))</f>
        <v/>
      </c>
      <c r="J125" s="173"/>
    </row>
    <row r="126" spans="1:10" s="1" customFormat="1" x14ac:dyDescent="0.2">
      <c r="A126" s="152"/>
      <c r="B126" s="174" t="str">
        <f>IF(AND(B124&lt;&gt;"",ISNUMBER(B124),B125=""),"סך הכל",IF(ISNUMBER('דיווח דיגומים'!B126),'דיווח דיגומים'!B126,""))</f>
        <v/>
      </c>
      <c r="C126" s="201" t="str">
        <f>IF(B126="סך הכל",Summary!$B$14,'דיווח דיגומים'!C126)</f>
        <v/>
      </c>
      <c r="D126" s="156" t="str">
        <f>IF(B126="סך הכל",Summary!$B$15,'דיווח דיגומים'!G126)</f>
        <v/>
      </c>
      <c r="E126" s="156" t="str">
        <f>IF(B126="סך הכל",Summary!$B$16,IFERROR(VLOOKUP(B126,PT_Charge_Exc!A:C,2,FALSE),""))</f>
        <v/>
      </c>
      <c r="F126" s="202" t="str">
        <f>IFERROR(VLOOKUP(B126,PT_Charge_Exc!A:C,3,FALSE),"")</f>
        <v/>
      </c>
      <c r="G126" s="156" t="str">
        <f>IF(B126="סך הכל",Summary!$B$17,IFERROR(VLOOKUP(B126,PT_Charge_Forb!A:C,2,FALSE),""))</f>
        <v/>
      </c>
      <c r="H126" s="202" t="str">
        <f>IF(B126="סך הכל",Summary!$B$19,IFERROR(VLOOKUP(B126,PT_Charge_Forb!A:C,3,FALSE),""))</f>
        <v/>
      </c>
      <c r="I126" s="203" t="str">
        <f>IF(B126="סך הכל",Summary!$B$20,IF(SUM(F126,H126)=0,"",SUM(F126,H126)))</f>
        <v/>
      </c>
      <c r="J126" s="173"/>
    </row>
    <row r="127" spans="1:10" s="1" customFormat="1" x14ac:dyDescent="0.2">
      <c r="A127" s="152"/>
      <c r="B127" s="174" t="str">
        <f>IF(AND(B125&lt;&gt;"",ISNUMBER(B125),B126=""),"סך הכל",IF(ISNUMBER('דיווח דיגומים'!B127),'דיווח דיגומים'!B127,""))</f>
        <v/>
      </c>
      <c r="C127" s="201" t="str">
        <f>IF(B127="סך הכל",Summary!$B$14,'דיווח דיגומים'!C127)</f>
        <v/>
      </c>
      <c r="D127" s="156" t="str">
        <f>IF(B127="סך הכל",Summary!$B$15,'דיווח דיגומים'!G127)</f>
        <v/>
      </c>
      <c r="E127" s="156" t="str">
        <f>IF(B127="סך הכל",Summary!$B$16,IFERROR(VLOOKUP(B127,PT_Charge_Exc!A:C,2,FALSE),""))</f>
        <v/>
      </c>
      <c r="F127" s="202" t="str">
        <f>IFERROR(VLOOKUP(B127,PT_Charge_Exc!A:C,3,FALSE),"")</f>
        <v/>
      </c>
      <c r="G127" s="156" t="str">
        <f>IF(B127="סך הכל",Summary!$B$17,IFERROR(VLOOKUP(B127,PT_Charge_Forb!A:C,2,FALSE),""))</f>
        <v/>
      </c>
      <c r="H127" s="202" t="str">
        <f>IF(B127="סך הכל",Summary!$B$19,IFERROR(VLOOKUP(B127,PT_Charge_Forb!A:C,3,FALSE),""))</f>
        <v/>
      </c>
      <c r="I127" s="203" t="str">
        <f>IF(B127="סך הכל",Summary!$B$20,IF(SUM(F127,H127)=0,"",SUM(F127,H127)))</f>
        <v/>
      </c>
      <c r="J127" s="173"/>
    </row>
    <row r="128" spans="1:10" s="1" customFormat="1" x14ac:dyDescent="0.2">
      <c r="A128" s="152"/>
      <c r="B128" s="174" t="str">
        <f>IF(AND(B126&lt;&gt;"",ISNUMBER(B126),B127=""),"סך הכל",IF(ISNUMBER('דיווח דיגומים'!B128),'דיווח דיגומים'!B128,""))</f>
        <v/>
      </c>
      <c r="C128" s="201" t="str">
        <f>IF(B128="סך הכל",Summary!$B$14,'דיווח דיגומים'!C128)</f>
        <v/>
      </c>
      <c r="D128" s="156" t="str">
        <f>IF(B128="סך הכל",Summary!$B$15,'דיווח דיגומים'!G128)</f>
        <v/>
      </c>
      <c r="E128" s="156" t="str">
        <f>IF(B128="סך הכל",Summary!$B$16,IFERROR(VLOOKUP(B128,PT_Charge_Exc!A:C,2,FALSE),""))</f>
        <v/>
      </c>
      <c r="F128" s="202" t="str">
        <f>IFERROR(VLOOKUP(B128,PT_Charge_Exc!A:C,3,FALSE),"")</f>
        <v/>
      </c>
      <c r="G128" s="156" t="str">
        <f>IF(B128="סך הכל",Summary!$B$17,IFERROR(VLOOKUP(B128,PT_Charge_Forb!A:C,2,FALSE),""))</f>
        <v/>
      </c>
      <c r="H128" s="202" t="str">
        <f>IF(B128="סך הכל",Summary!$B$19,IFERROR(VLOOKUP(B128,PT_Charge_Forb!A:C,3,FALSE),""))</f>
        <v/>
      </c>
      <c r="I128" s="203" t="str">
        <f>IF(B128="סך הכל",Summary!$B$20,IF(SUM(F128,H128)=0,"",SUM(F128,H128)))</f>
        <v/>
      </c>
      <c r="J128" s="173"/>
    </row>
    <row r="129" spans="1:10" s="1" customFormat="1" x14ac:dyDescent="0.2">
      <c r="A129" s="152"/>
      <c r="B129" s="174" t="str">
        <f>IF(AND(B127&lt;&gt;"",ISNUMBER(B127),B128=""),"סך הכל",IF(ISNUMBER('דיווח דיגומים'!B129),'דיווח דיגומים'!B129,""))</f>
        <v/>
      </c>
      <c r="C129" s="201" t="str">
        <f>IF(B129="סך הכל",Summary!$B$14,'דיווח דיגומים'!C129)</f>
        <v/>
      </c>
      <c r="D129" s="156" t="str">
        <f>IF(B129="סך הכל",Summary!$B$15,'דיווח דיגומים'!G129)</f>
        <v/>
      </c>
      <c r="E129" s="156" t="str">
        <f>IF(B129="סך הכל",Summary!$B$16,IFERROR(VLOOKUP(B129,PT_Charge_Exc!A:C,2,FALSE),""))</f>
        <v/>
      </c>
      <c r="F129" s="202" t="str">
        <f>IFERROR(VLOOKUP(B129,PT_Charge_Exc!A:C,3,FALSE),"")</f>
        <v/>
      </c>
      <c r="G129" s="156" t="str">
        <f>IF(B129="סך הכל",Summary!$B$17,IFERROR(VLOOKUP(B129,PT_Charge_Forb!A:C,2,FALSE),""))</f>
        <v/>
      </c>
      <c r="H129" s="202" t="str">
        <f>IF(B129="סך הכל",Summary!$B$19,IFERROR(VLOOKUP(B129,PT_Charge_Forb!A:C,3,FALSE),""))</f>
        <v/>
      </c>
      <c r="I129" s="203" t="str">
        <f>IF(B129="סך הכל",Summary!$B$20,IF(SUM(F129,H129)=0,"",SUM(F129,H129)))</f>
        <v/>
      </c>
      <c r="J129" s="173"/>
    </row>
    <row r="130" spans="1:10" s="1" customFormat="1" x14ac:dyDescent="0.2">
      <c r="A130" s="152"/>
      <c r="B130" s="174" t="str">
        <f>IF(AND(B128&lt;&gt;"",ISNUMBER(B128),B129=""),"סך הכל",IF(ISNUMBER('דיווח דיגומים'!B130),'דיווח דיגומים'!B130,""))</f>
        <v/>
      </c>
      <c r="C130" s="201" t="str">
        <f>IF(B130="סך הכל",Summary!$B$14,'דיווח דיגומים'!C130)</f>
        <v/>
      </c>
      <c r="D130" s="156" t="str">
        <f>IF(B130="סך הכל",Summary!$B$15,'דיווח דיגומים'!G130)</f>
        <v/>
      </c>
      <c r="E130" s="156" t="str">
        <f>IF(B130="סך הכל",Summary!$B$16,IFERROR(VLOOKUP(B130,PT_Charge_Exc!A:C,2,FALSE),""))</f>
        <v/>
      </c>
      <c r="F130" s="202" t="str">
        <f>IFERROR(VLOOKUP(B130,PT_Charge_Exc!A:C,3,FALSE),"")</f>
        <v/>
      </c>
      <c r="G130" s="156" t="str">
        <f>IF(B130="סך הכל",Summary!$B$17,IFERROR(VLOOKUP(B130,PT_Charge_Forb!A:C,2,FALSE),""))</f>
        <v/>
      </c>
      <c r="H130" s="202" t="str">
        <f>IF(B130="סך הכל",Summary!$B$19,IFERROR(VLOOKUP(B130,PT_Charge_Forb!A:C,3,FALSE),""))</f>
        <v/>
      </c>
      <c r="I130" s="203" t="str">
        <f>IF(B130="סך הכל",Summary!$B$20,IF(SUM(F130,H130)=0,"",SUM(F130,H130)))</f>
        <v/>
      </c>
      <c r="J130" s="173"/>
    </row>
    <row r="131" spans="1:10" s="1" customFormat="1" x14ac:dyDescent="0.2">
      <c r="A131" s="152"/>
      <c r="B131" s="174" t="str">
        <f>IF(AND(B129&lt;&gt;"",ISNUMBER(B129),B130=""),"סך הכל",IF(ISNUMBER('דיווח דיגומים'!B131),'דיווח דיגומים'!B131,""))</f>
        <v/>
      </c>
      <c r="C131" s="201" t="str">
        <f>IF(B131="סך הכל",Summary!$B$14,'דיווח דיגומים'!C131)</f>
        <v/>
      </c>
      <c r="D131" s="156" t="str">
        <f>IF(B131="סך הכל",Summary!$B$15,'דיווח דיגומים'!G131)</f>
        <v/>
      </c>
      <c r="E131" s="156" t="str">
        <f>IF(B131="סך הכל",Summary!$B$16,IFERROR(VLOOKUP(B131,PT_Charge_Exc!A:C,2,FALSE),""))</f>
        <v/>
      </c>
      <c r="F131" s="202" t="str">
        <f>IFERROR(VLOOKUP(B131,PT_Charge_Exc!A:C,3,FALSE),"")</f>
        <v/>
      </c>
      <c r="G131" s="156" t="str">
        <f>IF(B131="סך הכל",Summary!$B$17,IFERROR(VLOOKUP(B131,PT_Charge_Forb!A:C,2,FALSE),""))</f>
        <v/>
      </c>
      <c r="H131" s="202" t="str">
        <f>IF(B131="סך הכל",Summary!$B$19,IFERROR(VLOOKUP(B131,PT_Charge_Forb!A:C,3,FALSE),""))</f>
        <v/>
      </c>
      <c r="I131" s="203" t="str">
        <f>IF(B131="סך הכל",Summary!$B$20,IF(SUM(F131,H131)=0,"",SUM(F131,H131)))</f>
        <v/>
      </c>
      <c r="J131" s="173"/>
    </row>
    <row r="132" spans="1:10" s="1" customFormat="1" x14ac:dyDescent="0.2">
      <c r="A132" s="152"/>
      <c r="B132" s="174" t="str">
        <f>IF(AND(B130&lt;&gt;"",ISNUMBER(B130),B131=""),"סך הכל",IF(ISNUMBER('דיווח דיגומים'!B132),'דיווח דיגומים'!B132,""))</f>
        <v/>
      </c>
      <c r="C132" s="201" t="str">
        <f>IF(B132="סך הכל",Summary!$B$14,'דיווח דיגומים'!C132)</f>
        <v/>
      </c>
      <c r="D132" s="156" t="str">
        <f>IF(B132="סך הכל",Summary!$B$15,'דיווח דיגומים'!G132)</f>
        <v/>
      </c>
      <c r="E132" s="156" t="str">
        <f>IF(B132="סך הכל",Summary!$B$16,IFERROR(VLOOKUP(B132,PT_Charge_Exc!A:C,2,FALSE),""))</f>
        <v/>
      </c>
      <c r="F132" s="202" t="str">
        <f>IFERROR(VLOOKUP(B132,PT_Charge_Exc!A:C,3,FALSE),"")</f>
        <v/>
      </c>
      <c r="G132" s="156" t="str">
        <f>IF(B132="סך הכל",Summary!$B$17,IFERROR(VLOOKUP(B132,PT_Charge_Forb!A:C,2,FALSE),""))</f>
        <v/>
      </c>
      <c r="H132" s="202" t="str">
        <f>IF(B132="סך הכל",Summary!$B$19,IFERROR(VLOOKUP(B132,PT_Charge_Forb!A:C,3,FALSE),""))</f>
        <v/>
      </c>
      <c r="I132" s="203" t="str">
        <f>IF(B132="סך הכל",Summary!$B$20,IF(SUM(F132,H132)=0,"",SUM(F132,H132)))</f>
        <v/>
      </c>
      <c r="J132" s="173"/>
    </row>
    <row r="133" spans="1:10" s="1" customFormat="1" x14ac:dyDescent="0.2">
      <c r="A133" s="152"/>
      <c r="B133" s="174" t="str">
        <f>IF(AND(B131&lt;&gt;"",ISNUMBER(B131),B132=""),"סך הכל",IF(ISNUMBER('דיווח דיגומים'!B133),'דיווח דיגומים'!B133,""))</f>
        <v/>
      </c>
      <c r="C133" s="201" t="str">
        <f>IF(B133="סך הכל",Summary!$B$14,'דיווח דיגומים'!C133)</f>
        <v/>
      </c>
      <c r="D133" s="156" t="str">
        <f>IF(B133="סך הכל",Summary!$B$15,'דיווח דיגומים'!G133)</f>
        <v/>
      </c>
      <c r="E133" s="156" t="str">
        <f>IF(B133="סך הכל",Summary!$B$16,IFERROR(VLOOKUP(B133,PT_Charge_Exc!A:C,2,FALSE),""))</f>
        <v/>
      </c>
      <c r="F133" s="202" t="str">
        <f>IFERROR(VLOOKUP(B133,PT_Charge_Exc!A:C,3,FALSE),"")</f>
        <v/>
      </c>
      <c r="G133" s="156" t="str">
        <f>IF(B133="סך הכל",Summary!$B$17,IFERROR(VLOOKUP(B133,PT_Charge_Forb!A:C,2,FALSE),""))</f>
        <v/>
      </c>
      <c r="H133" s="202" t="str">
        <f>IF(B133="סך הכל",Summary!$B$19,IFERROR(VLOOKUP(B133,PT_Charge_Forb!A:C,3,FALSE),""))</f>
        <v/>
      </c>
      <c r="I133" s="203" t="str">
        <f>IF(B133="סך הכל",Summary!$B$20,IF(SUM(F133,H133)=0,"",SUM(F133,H133)))</f>
        <v/>
      </c>
      <c r="J133" s="173"/>
    </row>
    <row r="134" spans="1:10" s="1" customFormat="1" x14ac:dyDescent="0.2">
      <c r="A134" s="152"/>
      <c r="B134" s="174" t="str">
        <f>IF(AND(B132&lt;&gt;"",ISNUMBER(B132),B133=""),"סך הכל",IF(ISNUMBER('דיווח דיגומים'!B134),'דיווח דיגומים'!B134,""))</f>
        <v/>
      </c>
      <c r="C134" s="201" t="str">
        <f>IF(B134="סך הכל",Summary!$B$14,'דיווח דיגומים'!C134)</f>
        <v/>
      </c>
      <c r="D134" s="156" t="str">
        <f>IF(B134="סך הכל",Summary!$B$15,'דיווח דיגומים'!G134)</f>
        <v/>
      </c>
      <c r="E134" s="156" t="str">
        <f>IF(B134="סך הכל",Summary!$B$16,IFERROR(VLOOKUP(B134,PT_Charge_Exc!A:C,2,FALSE),""))</f>
        <v/>
      </c>
      <c r="F134" s="202" t="str">
        <f>IFERROR(VLOOKUP(B134,PT_Charge_Exc!A:C,3,FALSE),"")</f>
        <v/>
      </c>
      <c r="G134" s="156" t="str">
        <f>IF(B134="סך הכל",Summary!$B$17,IFERROR(VLOOKUP(B134,PT_Charge_Forb!A:C,2,FALSE),""))</f>
        <v/>
      </c>
      <c r="H134" s="202" t="str">
        <f>IF(B134="סך הכל",Summary!$B$19,IFERROR(VLOOKUP(B134,PT_Charge_Forb!A:C,3,FALSE),""))</f>
        <v/>
      </c>
      <c r="I134" s="203" t="str">
        <f>IF(B134="סך הכל",Summary!$B$20,IF(SUM(F134,H134)=0,"",SUM(F134,H134)))</f>
        <v/>
      </c>
      <c r="J134" s="173"/>
    </row>
    <row r="135" spans="1:10" s="1" customFormat="1" x14ac:dyDescent="0.2">
      <c r="A135" s="152"/>
      <c r="B135" s="174" t="str">
        <f>IF(AND(B133&lt;&gt;"",ISNUMBER(B133),B134=""),"סך הכל",IF(ISNUMBER('דיווח דיגומים'!B135),'דיווח דיגומים'!B135,""))</f>
        <v/>
      </c>
      <c r="C135" s="201" t="str">
        <f>IF(B135="סך הכל",Summary!$B$14,'דיווח דיגומים'!C135)</f>
        <v/>
      </c>
      <c r="D135" s="156" t="str">
        <f>IF(B135="סך הכל",Summary!$B$15,'דיווח דיגומים'!G135)</f>
        <v/>
      </c>
      <c r="E135" s="156" t="str">
        <f>IF(B135="סך הכל",Summary!$B$16,IFERROR(VLOOKUP(B135,PT_Charge_Exc!A:C,2,FALSE),""))</f>
        <v/>
      </c>
      <c r="F135" s="202" t="str">
        <f>IFERROR(VLOOKUP(B135,PT_Charge_Exc!A:C,3,FALSE),"")</f>
        <v/>
      </c>
      <c r="G135" s="156" t="str">
        <f>IF(B135="סך הכל",Summary!$B$17,IFERROR(VLOOKUP(B135,PT_Charge_Forb!A:C,2,FALSE),""))</f>
        <v/>
      </c>
      <c r="H135" s="202" t="str">
        <f>IF(B135="סך הכל",Summary!$B$19,IFERROR(VLOOKUP(B135,PT_Charge_Forb!A:C,3,FALSE),""))</f>
        <v/>
      </c>
      <c r="I135" s="203" t="str">
        <f>IF(B135="סך הכל",Summary!$B$20,IF(SUM(F135,H135)=0,"",SUM(F135,H135)))</f>
        <v/>
      </c>
      <c r="J135" s="173"/>
    </row>
    <row r="136" spans="1:10" s="1" customFormat="1" x14ac:dyDescent="0.2">
      <c r="A136" s="152"/>
      <c r="B136" s="174" t="str">
        <f>IF(AND(B134&lt;&gt;"",ISNUMBER(B134),B135=""),"סך הכל",IF(ISNUMBER('דיווח דיגומים'!B136),'דיווח דיגומים'!B136,""))</f>
        <v/>
      </c>
      <c r="C136" s="201" t="str">
        <f>IF(B136="סך הכל",Summary!$B$14,'דיווח דיגומים'!C136)</f>
        <v/>
      </c>
      <c r="D136" s="156" t="str">
        <f>IF(B136="סך הכל",Summary!$B$15,'דיווח דיגומים'!G136)</f>
        <v/>
      </c>
      <c r="E136" s="156" t="str">
        <f>IF(B136="סך הכל",Summary!$B$16,IFERROR(VLOOKUP(B136,PT_Charge_Exc!A:C,2,FALSE),""))</f>
        <v/>
      </c>
      <c r="F136" s="202" t="str">
        <f>IFERROR(VLOOKUP(B136,PT_Charge_Exc!A:C,3,FALSE),"")</f>
        <v/>
      </c>
      <c r="G136" s="156" t="str">
        <f>IF(B136="סך הכל",Summary!$B$17,IFERROR(VLOOKUP(B136,PT_Charge_Forb!A:C,2,FALSE),""))</f>
        <v/>
      </c>
      <c r="H136" s="202" t="str">
        <f>IF(B136="סך הכל",Summary!$B$19,IFERROR(VLOOKUP(B136,PT_Charge_Forb!A:C,3,FALSE),""))</f>
        <v/>
      </c>
      <c r="I136" s="203" t="str">
        <f>IF(B136="סך הכל",Summary!$B$20,IF(SUM(F136,H136)=0,"",SUM(F136,H136)))</f>
        <v/>
      </c>
      <c r="J136" s="173"/>
    </row>
    <row r="137" spans="1:10" s="1" customFormat="1" x14ac:dyDescent="0.2">
      <c r="A137" s="152"/>
      <c r="B137" s="174" t="str">
        <f>IF(AND(B135&lt;&gt;"",ISNUMBER(B135),B136=""),"סך הכל",IF(ISNUMBER('דיווח דיגומים'!B137),'דיווח דיגומים'!B137,""))</f>
        <v/>
      </c>
      <c r="C137" s="201" t="str">
        <f>IF(B137="סך הכל",Summary!$B$14,'דיווח דיגומים'!C137)</f>
        <v/>
      </c>
      <c r="D137" s="156" t="str">
        <f>IF(B137="סך הכל",Summary!$B$15,'דיווח דיגומים'!G137)</f>
        <v/>
      </c>
      <c r="E137" s="156" t="str">
        <f>IF(B137="סך הכל",Summary!$B$16,IFERROR(VLOOKUP(B137,PT_Charge_Exc!A:C,2,FALSE),""))</f>
        <v/>
      </c>
      <c r="F137" s="202" t="str">
        <f>IFERROR(VLOOKUP(B137,PT_Charge_Exc!A:C,3,FALSE),"")</f>
        <v/>
      </c>
      <c r="G137" s="156" t="str">
        <f>IF(B137="סך הכל",Summary!$B$17,IFERROR(VLOOKUP(B137,PT_Charge_Forb!A:C,2,FALSE),""))</f>
        <v/>
      </c>
      <c r="H137" s="202" t="str">
        <f>IF(B137="סך הכל",Summary!$B$19,IFERROR(VLOOKUP(B137,PT_Charge_Forb!A:C,3,FALSE),""))</f>
        <v/>
      </c>
      <c r="I137" s="203" t="str">
        <f>IF(B137="סך הכל",Summary!$B$20,IF(SUM(F137,H137)=0,"",SUM(F137,H137)))</f>
        <v/>
      </c>
      <c r="J137" s="173"/>
    </row>
    <row r="138" spans="1:10" s="1" customFormat="1" x14ac:dyDescent="0.2">
      <c r="A138" s="152"/>
      <c r="B138" s="174" t="str">
        <f>IF(AND(B136&lt;&gt;"",ISNUMBER(B136),B137=""),"סך הכל",IF(ISNUMBER('דיווח דיגומים'!B138),'דיווח דיגומים'!B138,""))</f>
        <v/>
      </c>
      <c r="C138" s="201" t="str">
        <f>IF(B138="סך הכל",Summary!$B$14,'דיווח דיגומים'!C138)</f>
        <v/>
      </c>
      <c r="D138" s="156" t="str">
        <f>IF(B138="סך הכל",Summary!$B$15,'דיווח דיגומים'!G138)</f>
        <v/>
      </c>
      <c r="E138" s="156" t="str">
        <f>IF(B138="סך הכל",Summary!$B$16,IFERROR(VLOOKUP(B138,PT_Charge_Exc!A:C,2,FALSE),""))</f>
        <v/>
      </c>
      <c r="F138" s="202" t="str">
        <f>IFERROR(VLOOKUP(B138,PT_Charge_Exc!A:C,3,FALSE),"")</f>
        <v/>
      </c>
      <c r="G138" s="156" t="str">
        <f>IF(B138="סך הכל",Summary!$B$17,IFERROR(VLOOKUP(B138,PT_Charge_Forb!A:C,2,FALSE),""))</f>
        <v/>
      </c>
      <c r="H138" s="202" t="str">
        <f>IF(B138="סך הכל",Summary!$B$19,IFERROR(VLOOKUP(B138,PT_Charge_Forb!A:C,3,FALSE),""))</f>
        <v/>
      </c>
      <c r="I138" s="203" t="str">
        <f>IF(B138="סך הכל",Summary!$B$20,IF(SUM(F138,H138)=0,"",SUM(F138,H138)))</f>
        <v/>
      </c>
      <c r="J138" s="173"/>
    </row>
    <row r="139" spans="1:10" s="1" customFormat="1" x14ac:dyDescent="0.2">
      <c r="A139" s="152"/>
      <c r="B139" s="174" t="str">
        <f>IF(AND(B137&lt;&gt;"",ISNUMBER(B137),B138=""),"סך הכל",IF(ISNUMBER('דיווח דיגומים'!B139),'דיווח דיגומים'!B139,""))</f>
        <v/>
      </c>
      <c r="C139" s="201" t="str">
        <f>IF(B139="סך הכל",Summary!$B$14,'דיווח דיגומים'!C139)</f>
        <v/>
      </c>
      <c r="D139" s="156" t="str">
        <f>IF(B139="סך הכל",Summary!$B$15,'דיווח דיגומים'!G139)</f>
        <v/>
      </c>
      <c r="E139" s="156" t="str">
        <f>IF(B139="סך הכל",Summary!$B$16,IFERROR(VLOOKUP(B139,PT_Charge_Exc!A:C,2,FALSE),""))</f>
        <v/>
      </c>
      <c r="F139" s="202" t="str">
        <f>IFERROR(VLOOKUP(B139,PT_Charge_Exc!A:C,3,FALSE),"")</f>
        <v/>
      </c>
      <c r="G139" s="156" t="str">
        <f>IF(B139="סך הכל",Summary!$B$17,IFERROR(VLOOKUP(B139,PT_Charge_Forb!A:C,2,FALSE),""))</f>
        <v/>
      </c>
      <c r="H139" s="202" t="str">
        <f>IF(B139="סך הכל",Summary!$B$19,IFERROR(VLOOKUP(B139,PT_Charge_Forb!A:C,3,FALSE),""))</f>
        <v/>
      </c>
      <c r="I139" s="203" t="str">
        <f>IF(B139="סך הכל",Summary!$B$20,IF(SUM(F139,H139)=0,"",SUM(F139,H139)))</f>
        <v/>
      </c>
      <c r="J139" s="173"/>
    </row>
    <row r="140" spans="1:10" s="1" customFormat="1" x14ac:dyDescent="0.2">
      <c r="A140" s="152"/>
      <c r="B140" s="174" t="str">
        <f>IF(AND(B138&lt;&gt;"",ISNUMBER(B138),B139=""),"סך הכל",IF(ISNUMBER('דיווח דיגומים'!B140),'דיווח דיגומים'!B140,""))</f>
        <v/>
      </c>
      <c r="C140" s="201" t="str">
        <f>IF(B140="סך הכל",Summary!$B$14,'דיווח דיגומים'!C140)</f>
        <v/>
      </c>
      <c r="D140" s="156" t="str">
        <f>IF(B140="סך הכל",Summary!$B$15,'דיווח דיגומים'!G140)</f>
        <v/>
      </c>
      <c r="E140" s="156" t="str">
        <f>IF(B140="סך הכל",Summary!$B$16,IFERROR(VLOOKUP(B140,PT_Charge_Exc!A:C,2,FALSE),""))</f>
        <v/>
      </c>
      <c r="F140" s="202" t="str">
        <f>IFERROR(VLOOKUP(B140,PT_Charge_Exc!A:C,3,FALSE),"")</f>
        <v/>
      </c>
      <c r="G140" s="156" t="str">
        <f>IF(B140="סך הכל",Summary!$B$17,IFERROR(VLOOKUP(B140,PT_Charge_Forb!A:C,2,FALSE),""))</f>
        <v/>
      </c>
      <c r="H140" s="202" t="str">
        <f>IF(B140="סך הכל",Summary!$B$19,IFERROR(VLOOKUP(B140,PT_Charge_Forb!A:C,3,FALSE),""))</f>
        <v/>
      </c>
      <c r="I140" s="203" t="str">
        <f>IF(B140="סך הכל",Summary!$B$20,IF(SUM(F140,H140)=0,"",SUM(F140,H140)))</f>
        <v/>
      </c>
      <c r="J140" s="173"/>
    </row>
    <row r="141" spans="1:10" s="1" customFormat="1" x14ac:dyDescent="0.2">
      <c r="A141" s="152"/>
      <c r="B141" s="174" t="str">
        <f>IF(AND(B139&lt;&gt;"",ISNUMBER(B139),B140=""),"סך הכל",IF(ISNUMBER('דיווח דיגומים'!B141),'דיווח דיגומים'!B141,""))</f>
        <v/>
      </c>
      <c r="C141" s="201" t="str">
        <f>IF(B141="סך הכל",Summary!$B$14,'דיווח דיגומים'!C141)</f>
        <v/>
      </c>
      <c r="D141" s="156" t="str">
        <f>IF(B141="סך הכל",Summary!$B$15,'דיווח דיגומים'!G141)</f>
        <v/>
      </c>
      <c r="E141" s="156" t="str">
        <f>IF(B141="סך הכל",Summary!$B$16,IFERROR(VLOOKUP(B141,PT_Charge_Exc!A:C,2,FALSE),""))</f>
        <v/>
      </c>
      <c r="F141" s="202" t="str">
        <f>IFERROR(VLOOKUP(B141,PT_Charge_Exc!A:C,3,FALSE),"")</f>
        <v/>
      </c>
      <c r="G141" s="156" t="str">
        <f>IF(B141="סך הכל",Summary!$B$17,IFERROR(VLOOKUP(B141,PT_Charge_Forb!A:C,2,FALSE),""))</f>
        <v/>
      </c>
      <c r="H141" s="202" t="str">
        <f>IF(B141="סך הכל",Summary!$B$19,IFERROR(VLOOKUP(B141,PT_Charge_Forb!A:C,3,FALSE),""))</f>
        <v/>
      </c>
      <c r="I141" s="203" t="str">
        <f>IF(B141="סך הכל",Summary!$B$20,IF(SUM(F141,H141)=0,"",SUM(F141,H141)))</f>
        <v/>
      </c>
      <c r="J141" s="173"/>
    </row>
    <row r="142" spans="1:10" s="1" customFormat="1" x14ac:dyDescent="0.2">
      <c r="A142" s="152"/>
      <c r="B142" s="174" t="str">
        <f>IF(AND(B140&lt;&gt;"",ISNUMBER(B140),B141=""),"סך הכל",IF(ISNUMBER('דיווח דיגומים'!B142),'דיווח דיגומים'!B142,""))</f>
        <v/>
      </c>
      <c r="C142" s="201" t="str">
        <f>IF(B142="סך הכל",Summary!$B$14,'דיווח דיגומים'!C142)</f>
        <v/>
      </c>
      <c r="D142" s="156" t="str">
        <f>IF(B142="סך הכל",Summary!$B$15,'דיווח דיגומים'!G142)</f>
        <v/>
      </c>
      <c r="E142" s="156" t="str">
        <f>IF(B142="סך הכל",Summary!$B$16,IFERROR(VLOOKUP(B142,PT_Charge_Exc!A:C,2,FALSE),""))</f>
        <v/>
      </c>
      <c r="F142" s="202" t="str">
        <f>IFERROR(VLOOKUP(B142,PT_Charge_Exc!A:C,3,FALSE),"")</f>
        <v/>
      </c>
      <c r="G142" s="156" t="str">
        <f>IF(B142="סך הכל",Summary!$B$17,IFERROR(VLOOKUP(B142,PT_Charge_Forb!A:C,2,FALSE),""))</f>
        <v/>
      </c>
      <c r="H142" s="202" t="str">
        <f>IF(B142="סך הכל",Summary!$B$19,IFERROR(VLOOKUP(B142,PT_Charge_Forb!A:C,3,FALSE),""))</f>
        <v/>
      </c>
      <c r="I142" s="203" t="str">
        <f>IF(B142="סך הכל",Summary!$B$20,IF(SUM(F142,H142)=0,"",SUM(F142,H142)))</f>
        <v/>
      </c>
      <c r="J142" s="173"/>
    </row>
    <row r="143" spans="1:10" s="1" customFormat="1" x14ac:dyDescent="0.2">
      <c r="A143" s="152"/>
      <c r="B143" s="174" t="str">
        <f>IF(AND(B141&lt;&gt;"",ISNUMBER(B141),B142=""),"סך הכל",IF(ISNUMBER('דיווח דיגומים'!B143),'דיווח דיגומים'!B143,""))</f>
        <v/>
      </c>
      <c r="C143" s="201" t="str">
        <f>IF(B143="סך הכל",Summary!$B$14,'דיווח דיגומים'!C143)</f>
        <v/>
      </c>
      <c r="D143" s="156" t="str">
        <f>IF(B143="סך הכל",Summary!$B$15,'דיווח דיגומים'!G143)</f>
        <v/>
      </c>
      <c r="E143" s="156" t="str">
        <f>IF(B143="סך הכל",Summary!$B$16,IFERROR(VLOOKUP(B143,PT_Charge_Exc!A:C,2,FALSE),""))</f>
        <v/>
      </c>
      <c r="F143" s="202" t="str">
        <f>IFERROR(VLOOKUP(B143,PT_Charge_Exc!A:C,3,FALSE),"")</f>
        <v/>
      </c>
      <c r="G143" s="156" t="str">
        <f>IF(B143="סך הכל",Summary!$B$17,IFERROR(VLOOKUP(B143,PT_Charge_Forb!A:C,2,FALSE),""))</f>
        <v/>
      </c>
      <c r="H143" s="202" t="str">
        <f>IF(B143="סך הכל",Summary!$B$19,IFERROR(VLOOKUP(B143,PT_Charge_Forb!A:C,3,FALSE),""))</f>
        <v/>
      </c>
      <c r="I143" s="203" t="str">
        <f>IF(B143="סך הכל",Summary!$B$20,IF(SUM(F143,H143)=0,"",SUM(F143,H143)))</f>
        <v/>
      </c>
      <c r="J143" s="173"/>
    </row>
    <row r="144" spans="1:10" s="1" customFormat="1" x14ac:dyDescent="0.2">
      <c r="A144" s="152"/>
      <c r="B144" s="174" t="str">
        <f>IF(AND(B142&lt;&gt;"",ISNUMBER(B142),B143=""),"סך הכל",IF(ISNUMBER('דיווח דיגומים'!B144),'דיווח דיגומים'!B144,""))</f>
        <v/>
      </c>
      <c r="C144" s="201" t="str">
        <f>IF(B144="סך הכל",Summary!$B$14,'דיווח דיגומים'!C144)</f>
        <v/>
      </c>
      <c r="D144" s="156" t="str">
        <f>IF(B144="סך הכל",Summary!$B$15,'דיווח דיגומים'!G144)</f>
        <v/>
      </c>
      <c r="E144" s="156" t="str">
        <f>IF(B144="סך הכל",Summary!$B$16,IFERROR(VLOOKUP(B144,PT_Charge_Exc!A:C,2,FALSE),""))</f>
        <v/>
      </c>
      <c r="F144" s="202" t="str">
        <f>IFERROR(VLOOKUP(B144,PT_Charge_Exc!A:C,3,FALSE),"")</f>
        <v/>
      </c>
      <c r="G144" s="156" t="str">
        <f>IF(B144="סך הכל",Summary!$B$17,IFERROR(VLOOKUP(B144,PT_Charge_Forb!A:C,2,FALSE),""))</f>
        <v/>
      </c>
      <c r="H144" s="202" t="str">
        <f>IF(B144="סך הכל",Summary!$B$19,IFERROR(VLOOKUP(B144,PT_Charge_Forb!A:C,3,FALSE),""))</f>
        <v/>
      </c>
      <c r="I144" s="203" t="str">
        <f>IF(B144="סך הכל",Summary!$B$20,IF(SUM(F144,H144)=0,"",SUM(F144,H144)))</f>
        <v/>
      </c>
      <c r="J144" s="173"/>
    </row>
    <row r="145" spans="1:10" s="1" customFormat="1" x14ac:dyDescent="0.2">
      <c r="A145" s="152"/>
      <c r="B145" s="174" t="str">
        <f>IF(AND(B143&lt;&gt;"",ISNUMBER(B143),B144=""),"סך הכל",IF(ISNUMBER('דיווח דיגומים'!B145),'דיווח דיגומים'!B145,""))</f>
        <v/>
      </c>
      <c r="C145" s="201" t="str">
        <f>IF(B145="סך הכל",Summary!$B$14,'דיווח דיגומים'!C145)</f>
        <v/>
      </c>
      <c r="D145" s="156" t="str">
        <f>IF(B145="סך הכל",Summary!$B$15,'דיווח דיגומים'!G145)</f>
        <v/>
      </c>
      <c r="E145" s="156" t="str">
        <f>IF(B145="סך הכל",Summary!$B$16,IFERROR(VLOOKUP(B145,PT_Charge_Exc!A:C,2,FALSE),""))</f>
        <v/>
      </c>
      <c r="F145" s="202" t="str">
        <f>IFERROR(VLOOKUP(B145,PT_Charge_Exc!A:C,3,FALSE),"")</f>
        <v/>
      </c>
      <c r="G145" s="156" t="str">
        <f>IF(B145="סך הכל",Summary!$B$17,IFERROR(VLOOKUP(B145,PT_Charge_Forb!A:C,2,FALSE),""))</f>
        <v/>
      </c>
      <c r="H145" s="202" t="str">
        <f>IF(B145="סך הכל",Summary!$B$19,IFERROR(VLOOKUP(B145,PT_Charge_Forb!A:C,3,FALSE),""))</f>
        <v/>
      </c>
      <c r="I145" s="203" t="str">
        <f>IF(B145="סך הכל",Summary!$B$20,IF(SUM(F145,H145)=0,"",SUM(F145,H145)))</f>
        <v/>
      </c>
      <c r="J145" s="173"/>
    </row>
    <row r="146" spans="1:10" s="1" customFormat="1" x14ac:dyDescent="0.2">
      <c r="A146" s="152"/>
      <c r="B146" s="174" t="str">
        <f>IF(AND(B144&lt;&gt;"",ISNUMBER(B144),B145=""),"סך הכל",IF(ISNUMBER('דיווח דיגומים'!B146),'דיווח דיגומים'!B146,""))</f>
        <v/>
      </c>
      <c r="C146" s="201" t="str">
        <f>IF(B146="סך הכל",Summary!$B$14,'דיווח דיגומים'!C146)</f>
        <v/>
      </c>
      <c r="D146" s="156" t="str">
        <f>IF(B146="סך הכל",Summary!$B$15,'דיווח דיגומים'!G146)</f>
        <v/>
      </c>
      <c r="E146" s="156" t="str">
        <f>IF(B146="סך הכל",Summary!$B$16,IFERROR(VLOOKUP(B146,PT_Charge_Exc!A:C,2,FALSE),""))</f>
        <v/>
      </c>
      <c r="F146" s="202" t="str">
        <f>IFERROR(VLOOKUP(B146,PT_Charge_Exc!A:C,3,FALSE),"")</f>
        <v/>
      </c>
      <c r="G146" s="156" t="str">
        <f>IF(B146="סך הכל",Summary!$B$17,IFERROR(VLOOKUP(B146,PT_Charge_Forb!A:C,2,FALSE),""))</f>
        <v/>
      </c>
      <c r="H146" s="202" t="str">
        <f>IF(B146="סך הכל",Summary!$B$19,IFERROR(VLOOKUP(B146,PT_Charge_Forb!A:C,3,FALSE),""))</f>
        <v/>
      </c>
      <c r="I146" s="203" t="str">
        <f>IF(B146="סך הכל",Summary!$B$20,IF(SUM(F146,H146)=0,"",SUM(F146,H146)))</f>
        <v/>
      </c>
      <c r="J146" s="173"/>
    </row>
    <row r="147" spans="1:10" s="1" customFormat="1" x14ac:dyDescent="0.2">
      <c r="A147" s="152"/>
      <c r="B147" s="174" t="str">
        <f>IF(AND(B145&lt;&gt;"",ISNUMBER(B145),B146=""),"סך הכל",IF(ISNUMBER('דיווח דיגומים'!B147),'דיווח דיגומים'!B147,""))</f>
        <v/>
      </c>
      <c r="C147" s="201" t="str">
        <f>IF(B147="סך הכל",Summary!$B$14,'דיווח דיגומים'!C147)</f>
        <v/>
      </c>
      <c r="D147" s="156" t="str">
        <f>IF(B147="סך הכל",Summary!$B$15,'דיווח דיגומים'!G147)</f>
        <v/>
      </c>
      <c r="E147" s="156" t="str">
        <f>IF(B147="סך הכל",Summary!$B$16,IFERROR(VLOOKUP(B147,PT_Charge_Exc!A:C,2,FALSE),""))</f>
        <v/>
      </c>
      <c r="F147" s="202" t="str">
        <f>IFERROR(VLOOKUP(B147,PT_Charge_Exc!A:C,3,FALSE),"")</f>
        <v/>
      </c>
      <c r="G147" s="156" t="str">
        <f>IF(B147="סך הכל",Summary!$B$17,IFERROR(VLOOKUP(B147,PT_Charge_Forb!A:C,2,FALSE),""))</f>
        <v/>
      </c>
      <c r="H147" s="202" t="str">
        <f>IF(B147="סך הכל",Summary!$B$19,IFERROR(VLOOKUP(B147,PT_Charge_Forb!A:C,3,FALSE),""))</f>
        <v/>
      </c>
      <c r="I147" s="203" t="str">
        <f>IF(B147="סך הכל",Summary!$B$20,IF(SUM(F147,H147)=0,"",SUM(F147,H147)))</f>
        <v/>
      </c>
      <c r="J147" s="173"/>
    </row>
    <row r="148" spans="1:10" s="1" customFormat="1" x14ac:dyDescent="0.2">
      <c r="A148" s="152"/>
      <c r="B148" s="174" t="str">
        <f>IF(AND(B146&lt;&gt;"",ISNUMBER(B146),B147=""),"סך הכל",IF(ISNUMBER('דיווח דיגומים'!B148),'דיווח דיגומים'!B148,""))</f>
        <v/>
      </c>
      <c r="C148" s="201" t="str">
        <f>IF(B148="סך הכל",Summary!$B$14,'דיווח דיגומים'!C148)</f>
        <v/>
      </c>
      <c r="D148" s="156" t="str">
        <f>IF(B148="סך הכל",Summary!$B$15,'דיווח דיגומים'!G148)</f>
        <v/>
      </c>
      <c r="E148" s="156" t="str">
        <f>IF(B148="סך הכל",Summary!$B$16,IFERROR(VLOOKUP(B148,PT_Charge_Exc!A:C,2,FALSE),""))</f>
        <v/>
      </c>
      <c r="F148" s="202" t="str">
        <f>IFERROR(VLOOKUP(B148,PT_Charge_Exc!A:C,3,FALSE),"")</f>
        <v/>
      </c>
      <c r="G148" s="156" t="str">
        <f>IF(B148="סך הכל",Summary!$B$17,IFERROR(VLOOKUP(B148,PT_Charge_Forb!A:C,2,FALSE),""))</f>
        <v/>
      </c>
      <c r="H148" s="202" t="str">
        <f>IF(B148="סך הכל",Summary!$B$19,IFERROR(VLOOKUP(B148,PT_Charge_Forb!A:C,3,FALSE),""))</f>
        <v/>
      </c>
      <c r="I148" s="203" t="str">
        <f>IF(B148="סך הכל",Summary!$B$20,IF(SUM(F148,H148)=0,"",SUM(F148,H148)))</f>
        <v/>
      </c>
      <c r="J148" s="173"/>
    </row>
    <row r="149" spans="1:10" s="1" customFormat="1" x14ac:dyDescent="0.2">
      <c r="A149" s="152"/>
      <c r="B149" s="174" t="str">
        <f>IF(AND(B147&lt;&gt;"",ISNUMBER(B147),B148=""),"סך הכל",IF(ISNUMBER('דיווח דיגומים'!B149),'דיווח דיגומים'!B149,""))</f>
        <v/>
      </c>
      <c r="C149" s="201" t="str">
        <f>IF(B149="סך הכל",Summary!$B$14,'דיווח דיגומים'!C149)</f>
        <v/>
      </c>
      <c r="D149" s="156" t="str">
        <f>IF(B149="סך הכל",Summary!$B$15,'דיווח דיגומים'!G149)</f>
        <v/>
      </c>
      <c r="E149" s="156" t="str">
        <f>IF(B149="סך הכל",Summary!$B$16,IFERROR(VLOOKUP(B149,PT_Charge_Exc!A:C,2,FALSE),""))</f>
        <v/>
      </c>
      <c r="F149" s="202" t="str">
        <f>IFERROR(VLOOKUP(B149,PT_Charge_Exc!A:C,3,FALSE),"")</f>
        <v/>
      </c>
      <c r="G149" s="156" t="str">
        <f>IF(B149="סך הכל",Summary!$B$17,IFERROR(VLOOKUP(B149,PT_Charge_Forb!A:C,2,FALSE),""))</f>
        <v/>
      </c>
      <c r="H149" s="202" t="str">
        <f>IF(B149="סך הכל",Summary!$B$19,IFERROR(VLOOKUP(B149,PT_Charge_Forb!A:C,3,FALSE),""))</f>
        <v/>
      </c>
      <c r="I149" s="203" t="str">
        <f>IF(B149="סך הכל",Summary!$B$20,IF(SUM(F149,H149)=0,"",SUM(F149,H149)))</f>
        <v/>
      </c>
      <c r="J149" s="173"/>
    </row>
    <row r="150" spans="1:10" s="1" customFormat="1" x14ac:dyDescent="0.2">
      <c r="A150" s="152"/>
      <c r="B150" s="174" t="str">
        <f>IF(AND(B148&lt;&gt;"",ISNUMBER(B148),B149=""),"סך הכל",IF(ISNUMBER('דיווח דיגומים'!B150),'דיווח דיגומים'!B150,""))</f>
        <v/>
      </c>
      <c r="C150" s="201" t="str">
        <f>IF(B150="סך הכל",Summary!$B$14,'דיווח דיגומים'!C150)</f>
        <v/>
      </c>
      <c r="D150" s="156" t="str">
        <f>IF(B150="סך הכל",Summary!$B$15,'דיווח דיגומים'!G150)</f>
        <v/>
      </c>
      <c r="E150" s="156" t="str">
        <f>IF(B150="סך הכל",Summary!$B$16,IFERROR(VLOOKUP(B150,PT_Charge_Exc!A:C,2,FALSE),""))</f>
        <v/>
      </c>
      <c r="F150" s="202" t="str">
        <f>IFERROR(VLOOKUP(B150,PT_Charge_Exc!A:C,3,FALSE),"")</f>
        <v/>
      </c>
      <c r="G150" s="156" t="str">
        <f>IF(B150="סך הכל",Summary!$B$17,IFERROR(VLOOKUP(B150,PT_Charge_Forb!A:C,2,FALSE),""))</f>
        <v/>
      </c>
      <c r="H150" s="202" t="str">
        <f>IF(B150="סך הכל",Summary!$B$19,IFERROR(VLOOKUP(B150,PT_Charge_Forb!A:C,3,FALSE),""))</f>
        <v/>
      </c>
      <c r="I150" s="203" t="str">
        <f>IF(B150="סך הכל",Summary!$B$20,IF(SUM(F150,H150)=0,"",SUM(F150,H150)))</f>
        <v/>
      </c>
      <c r="J150" s="173"/>
    </row>
    <row r="151" spans="1:10" s="1" customFormat="1" x14ac:dyDescent="0.2">
      <c r="A151" s="152"/>
      <c r="B151" s="174" t="str">
        <f>IF(AND(B149&lt;&gt;"",ISNUMBER(B149),B150=""),"סך הכל",IF(ISNUMBER('דיווח דיגומים'!B151),'דיווח דיגומים'!B151,""))</f>
        <v/>
      </c>
      <c r="C151" s="201" t="str">
        <f>IF(B151="סך הכל",Summary!$B$14,'דיווח דיגומים'!C151)</f>
        <v/>
      </c>
      <c r="D151" s="156" t="str">
        <f>IF(B151="סך הכל",Summary!$B$15,'דיווח דיגומים'!G151)</f>
        <v/>
      </c>
      <c r="E151" s="156" t="str">
        <f>IF(B151="סך הכל",Summary!$B$16,IFERROR(VLOOKUP(B151,PT_Charge_Exc!A:C,2,FALSE),""))</f>
        <v/>
      </c>
      <c r="F151" s="202" t="str">
        <f>IFERROR(VLOOKUP(B151,PT_Charge_Exc!A:C,3,FALSE),"")</f>
        <v/>
      </c>
      <c r="G151" s="156" t="str">
        <f>IF(B151="סך הכל",Summary!$B$17,IFERROR(VLOOKUP(B151,PT_Charge_Forb!A:C,2,FALSE),""))</f>
        <v/>
      </c>
      <c r="H151" s="202" t="str">
        <f>IF(B151="סך הכל",Summary!$B$19,IFERROR(VLOOKUP(B151,PT_Charge_Forb!A:C,3,FALSE),""))</f>
        <v/>
      </c>
      <c r="I151" s="203" t="str">
        <f>IF(B151="סך הכל",Summary!$B$20,IF(SUM(F151,H151)=0,"",SUM(F151,H151)))</f>
        <v/>
      </c>
      <c r="J151" s="173"/>
    </row>
    <row r="152" spans="1:10" s="1" customFormat="1" x14ac:dyDescent="0.2">
      <c r="A152" s="152"/>
      <c r="B152" s="174" t="str">
        <f>IF(AND(B150&lt;&gt;"",ISNUMBER(B150),B151=""),"סך הכל",IF(ISNUMBER('דיווח דיגומים'!B152),'דיווח דיגומים'!B152,""))</f>
        <v/>
      </c>
      <c r="C152" s="201" t="str">
        <f>IF(B152="סך הכל",Summary!$B$14,'דיווח דיגומים'!C152)</f>
        <v/>
      </c>
      <c r="D152" s="156" t="str">
        <f>IF(B152="סך הכל",Summary!$B$15,'דיווח דיגומים'!G152)</f>
        <v/>
      </c>
      <c r="E152" s="156" t="str">
        <f>IF(B152="סך הכל",Summary!$B$16,IFERROR(VLOOKUP(B152,PT_Charge_Exc!A:C,2,FALSE),""))</f>
        <v/>
      </c>
      <c r="F152" s="202" t="str">
        <f>IFERROR(VLOOKUP(B152,PT_Charge_Exc!A:C,3,FALSE),"")</f>
        <v/>
      </c>
      <c r="G152" s="156" t="str">
        <f>IF(B152="סך הכל",Summary!$B$17,IFERROR(VLOOKUP(B152,PT_Charge_Forb!A:C,2,FALSE),""))</f>
        <v/>
      </c>
      <c r="H152" s="202" t="str">
        <f>IF(B152="סך הכל",Summary!$B$19,IFERROR(VLOOKUP(B152,PT_Charge_Forb!A:C,3,FALSE),""))</f>
        <v/>
      </c>
      <c r="I152" s="203" t="str">
        <f>IF(B152="סך הכל",Summary!$B$20,IF(SUM(F152,H152)=0,"",SUM(F152,H152)))</f>
        <v/>
      </c>
      <c r="J152" s="173"/>
    </row>
    <row r="153" spans="1:10" s="1" customFormat="1" x14ac:dyDescent="0.2">
      <c r="A153" s="152"/>
      <c r="B153" s="174" t="str">
        <f>IF(AND(B151&lt;&gt;"",ISNUMBER(B151),B152=""),"סך הכל",IF(ISNUMBER('דיווח דיגומים'!B153),'דיווח דיגומים'!B153,""))</f>
        <v/>
      </c>
      <c r="C153" s="201" t="str">
        <f>IF(B153="סך הכל",Summary!$B$14,'דיווח דיגומים'!C153)</f>
        <v/>
      </c>
      <c r="D153" s="156" t="str">
        <f>IF(B153="סך הכל",Summary!$B$15,'דיווח דיגומים'!G153)</f>
        <v/>
      </c>
      <c r="E153" s="156" t="str">
        <f>IF(B153="סך הכל",Summary!$B$16,IFERROR(VLOOKUP(B153,PT_Charge_Exc!A:C,2,FALSE),""))</f>
        <v/>
      </c>
      <c r="F153" s="202" t="str">
        <f>IFERROR(VLOOKUP(B153,PT_Charge_Exc!A:C,3,FALSE),"")</f>
        <v/>
      </c>
      <c r="G153" s="156" t="str">
        <f>IF(B153="סך הכל",Summary!$B$17,IFERROR(VLOOKUP(B153,PT_Charge_Forb!A:C,2,FALSE),""))</f>
        <v/>
      </c>
      <c r="H153" s="202" t="str">
        <f>IF(B153="סך הכל",Summary!$B$19,IFERROR(VLOOKUP(B153,PT_Charge_Forb!A:C,3,FALSE),""))</f>
        <v/>
      </c>
      <c r="I153" s="203" t="str">
        <f>IF(B153="סך הכל",Summary!$B$20,IF(SUM(F153,H153)=0,"",SUM(F153,H153)))</f>
        <v/>
      </c>
      <c r="J153" s="173"/>
    </row>
    <row r="154" spans="1:10" s="1" customFormat="1" x14ac:dyDescent="0.2">
      <c r="A154" s="152"/>
      <c r="B154" s="174" t="str">
        <f>IF(AND(B152&lt;&gt;"",ISNUMBER(B152),B153=""),"סך הכל",IF(ISNUMBER('דיווח דיגומים'!B154),'דיווח דיגומים'!B154,""))</f>
        <v/>
      </c>
      <c r="C154" s="201" t="str">
        <f>IF(B154="סך הכל",Summary!$B$14,'דיווח דיגומים'!C154)</f>
        <v/>
      </c>
      <c r="D154" s="156" t="str">
        <f>IF(B154="סך הכל",Summary!$B$15,'דיווח דיגומים'!G154)</f>
        <v/>
      </c>
      <c r="E154" s="156" t="str">
        <f>IF(B154="סך הכל",Summary!$B$16,IFERROR(VLOOKUP(B154,PT_Charge_Exc!A:C,2,FALSE),""))</f>
        <v/>
      </c>
      <c r="F154" s="202" t="str">
        <f>IFERROR(VLOOKUP(B154,PT_Charge_Exc!A:C,3,FALSE),"")</f>
        <v/>
      </c>
      <c r="G154" s="156" t="str">
        <f>IF(B154="סך הכל",Summary!$B$17,IFERROR(VLOOKUP(B154,PT_Charge_Forb!A:C,2,FALSE),""))</f>
        <v/>
      </c>
      <c r="H154" s="202" t="str">
        <f>IF(B154="סך הכל",Summary!$B$19,IFERROR(VLOOKUP(B154,PT_Charge_Forb!A:C,3,FALSE),""))</f>
        <v/>
      </c>
      <c r="I154" s="203" t="str">
        <f>IF(B154="סך הכל",Summary!$B$20,IF(SUM(F154,H154)=0,"",SUM(F154,H154)))</f>
        <v/>
      </c>
      <c r="J154" s="173"/>
    </row>
    <row r="155" spans="1:10" s="1" customFormat="1" x14ac:dyDescent="0.2">
      <c r="A155" s="152"/>
      <c r="B155" s="174" t="str">
        <f>IF(AND(B153&lt;&gt;"",ISNUMBER(B153),B154=""),"סך הכל",IF(ISNUMBER('דיווח דיגומים'!B155),'דיווח דיגומים'!B155,""))</f>
        <v/>
      </c>
      <c r="C155" s="201" t="str">
        <f>IF(B155="סך הכל",Summary!$B$14,'דיווח דיגומים'!C155)</f>
        <v/>
      </c>
      <c r="D155" s="156" t="str">
        <f>IF(B155="סך הכל",Summary!$B$15,'דיווח דיגומים'!G155)</f>
        <v/>
      </c>
      <c r="E155" s="156" t="str">
        <f>IF(B155="סך הכל",Summary!$B$16,IFERROR(VLOOKUP(B155,PT_Charge_Exc!A:C,2,FALSE),""))</f>
        <v/>
      </c>
      <c r="F155" s="202" t="str">
        <f>IFERROR(VLOOKUP(B155,PT_Charge_Exc!A:C,3,FALSE),"")</f>
        <v/>
      </c>
      <c r="G155" s="156" t="str">
        <f>IF(B155="סך הכל",Summary!$B$17,IFERROR(VLOOKUP(B155,PT_Charge_Forb!A:C,2,FALSE),""))</f>
        <v/>
      </c>
      <c r="H155" s="202" t="str">
        <f>IF(B155="סך הכל",Summary!$B$19,IFERROR(VLOOKUP(B155,PT_Charge_Forb!A:C,3,FALSE),""))</f>
        <v/>
      </c>
      <c r="I155" s="203" t="str">
        <f>IF(B155="סך הכל",Summary!$B$20,IF(SUM(F155,H155)=0,"",SUM(F155,H155)))</f>
        <v/>
      </c>
      <c r="J155" s="173"/>
    </row>
    <row r="156" spans="1:10" s="1" customFormat="1" x14ac:dyDescent="0.2">
      <c r="A156" s="152"/>
      <c r="B156" s="174" t="str">
        <f>IF(AND(B154&lt;&gt;"",ISNUMBER(B154),B155=""),"סך הכל",IF(ISNUMBER('דיווח דיגומים'!B156),'דיווח דיגומים'!B156,""))</f>
        <v/>
      </c>
      <c r="C156" s="201" t="str">
        <f>IF(B156="סך הכל",Summary!$B$14,'דיווח דיגומים'!C156)</f>
        <v/>
      </c>
      <c r="D156" s="156" t="str">
        <f>IF(B156="סך הכל",Summary!$B$15,'דיווח דיגומים'!G156)</f>
        <v/>
      </c>
      <c r="E156" s="156" t="str">
        <f>IF(B156="סך הכל",Summary!$B$16,IFERROR(VLOOKUP(B156,PT_Charge_Exc!A:C,2,FALSE),""))</f>
        <v/>
      </c>
      <c r="F156" s="202" t="str">
        <f>IFERROR(VLOOKUP(B156,PT_Charge_Exc!A:C,3,FALSE),"")</f>
        <v/>
      </c>
      <c r="G156" s="156" t="str">
        <f>IF(B156="סך הכל",Summary!$B$17,IFERROR(VLOOKUP(B156,PT_Charge_Forb!A:C,2,FALSE),""))</f>
        <v/>
      </c>
      <c r="H156" s="202" t="str">
        <f>IF(B156="סך הכל",Summary!$B$19,IFERROR(VLOOKUP(B156,PT_Charge_Forb!A:C,3,FALSE),""))</f>
        <v/>
      </c>
      <c r="I156" s="203" t="str">
        <f>IF(B156="סך הכל",Summary!$B$20,IF(SUM(F156,H156)=0,"",SUM(F156,H156)))</f>
        <v/>
      </c>
      <c r="J156" s="173"/>
    </row>
    <row r="157" spans="1:10" s="1" customFormat="1" x14ac:dyDescent="0.2">
      <c r="A157" s="152"/>
      <c r="B157" s="174" t="str">
        <f>IF(AND(B155&lt;&gt;"",ISNUMBER(B155),B156=""),"סך הכל",IF(ISNUMBER('דיווח דיגומים'!B157),'דיווח דיגומים'!B157,""))</f>
        <v/>
      </c>
      <c r="C157" s="201" t="str">
        <f>IF(B157="סך הכל",Summary!$B$14,'דיווח דיגומים'!C157)</f>
        <v/>
      </c>
      <c r="D157" s="156" t="str">
        <f>IF(B157="סך הכל",Summary!$B$15,'דיווח דיגומים'!G157)</f>
        <v/>
      </c>
      <c r="E157" s="156" t="str">
        <f>IF(B157="סך הכל",Summary!$B$16,IFERROR(VLOOKUP(B157,PT_Charge_Exc!A:C,2,FALSE),""))</f>
        <v/>
      </c>
      <c r="F157" s="202" t="str">
        <f>IFERROR(VLOOKUP(B157,PT_Charge_Exc!A:C,3,FALSE),"")</f>
        <v/>
      </c>
      <c r="G157" s="156" t="str">
        <f>IF(B157="סך הכל",Summary!$B$17,IFERROR(VLOOKUP(B157,PT_Charge_Forb!A:C,2,FALSE),""))</f>
        <v/>
      </c>
      <c r="H157" s="202" t="str">
        <f>IF(B157="סך הכל",Summary!$B$19,IFERROR(VLOOKUP(B157,PT_Charge_Forb!A:C,3,FALSE),""))</f>
        <v/>
      </c>
      <c r="I157" s="203" t="str">
        <f>IF(B157="סך הכל",Summary!$B$20,IF(SUM(F157,H157)=0,"",SUM(F157,H157)))</f>
        <v/>
      </c>
      <c r="J157" s="173"/>
    </row>
    <row r="158" spans="1:10" s="1" customFormat="1" x14ac:dyDescent="0.2">
      <c r="A158" s="152"/>
      <c r="B158" s="174" t="str">
        <f>IF(AND(B156&lt;&gt;"",ISNUMBER(B156),B157=""),"סך הכל",IF(ISNUMBER('דיווח דיגומים'!B158),'דיווח דיגומים'!B158,""))</f>
        <v/>
      </c>
      <c r="C158" s="201" t="str">
        <f>IF(B158="סך הכל",Summary!$B$14,'דיווח דיגומים'!C158)</f>
        <v/>
      </c>
      <c r="D158" s="156" t="str">
        <f>IF(B158="סך הכל",Summary!$B$15,'דיווח דיגומים'!G158)</f>
        <v/>
      </c>
      <c r="E158" s="156" t="str">
        <f>IF(B158="סך הכל",Summary!$B$16,IFERROR(VLOOKUP(B158,PT_Charge_Exc!A:C,2,FALSE),""))</f>
        <v/>
      </c>
      <c r="F158" s="202" t="str">
        <f>IFERROR(VLOOKUP(B158,PT_Charge_Exc!A:C,3,FALSE),"")</f>
        <v/>
      </c>
      <c r="G158" s="156" t="str">
        <f>IF(B158="סך הכל",Summary!$B$17,IFERROR(VLOOKUP(B158,PT_Charge_Forb!A:C,2,FALSE),""))</f>
        <v/>
      </c>
      <c r="H158" s="202" t="str">
        <f>IF(B158="סך הכל",Summary!$B$19,IFERROR(VLOOKUP(B158,PT_Charge_Forb!A:C,3,FALSE),""))</f>
        <v/>
      </c>
      <c r="I158" s="203" t="str">
        <f>IF(B158="סך הכל",Summary!$B$20,IF(SUM(F158,H158)=0,"",SUM(F158,H158)))</f>
        <v/>
      </c>
      <c r="J158" s="173"/>
    </row>
    <row r="159" spans="1:10" s="1" customFormat="1" x14ac:dyDescent="0.2">
      <c r="A159" s="152"/>
      <c r="B159" s="174" t="str">
        <f>IF(AND(B157&lt;&gt;"",ISNUMBER(B157),B158=""),"סך הכל",IF(ISNUMBER('דיווח דיגומים'!B159),'דיווח דיגומים'!B159,""))</f>
        <v/>
      </c>
      <c r="C159" s="201" t="str">
        <f>IF(B159="סך הכל",Summary!$B$14,'דיווח דיגומים'!C159)</f>
        <v/>
      </c>
      <c r="D159" s="156" t="str">
        <f>IF(B159="סך הכל",Summary!$B$15,'דיווח דיגומים'!G159)</f>
        <v/>
      </c>
      <c r="E159" s="156" t="str">
        <f>IF(B159="סך הכל",Summary!$B$16,IFERROR(VLOOKUP(B159,PT_Charge_Exc!A:C,2,FALSE),""))</f>
        <v/>
      </c>
      <c r="F159" s="202" t="str">
        <f>IFERROR(VLOOKUP(B159,PT_Charge_Exc!A:C,3,FALSE),"")</f>
        <v/>
      </c>
      <c r="G159" s="156" t="str">
        <f>IF(B159="סך הכל",Summary!$B$17,IFERROR(VLOOKUP(B159,PT_Charge_Forb!A:C,2,FALSE),""))</f>
        <v/>
      </c>
      <c r="H159" s="202" t="str">
        <f>IF(B159="סך הכל",Summary!$B$19,IFERROR(VLOOKUP(B159,PT_Charge_Forb!A:C,3,FALSE),""))</f>
        <v/>
      </c>
      <c r="I159" s="203" t="str">
        <f>IF(B159="סך הכל",Summary!$B$20,IF(SUM(F159,H159)=0,"",SUM(F159,H159)))</f>
        <v/>
      </c>
      <c r="J159" s="173"/>
    </row>
    <row r="160" spans="1:10" s="1" customFormat="1" x14ac:dyDescent="0.2">
      <c r="A160" s="152"/>
      <c r="B160" s="174" t="str">
        <f>IF(AND(B158&lt;&gt;"",ISNUMBER(B158),B159=""),"סך הכל",IF(ISNUMBER('דיווח דיגומים'!B160),'דיווח דיגומים'!B160,""))</f>
        <v/>
      </c>
      <c r="C160" s="201" t="str">
        <f>IF(B160="סך הכל",Summary!$B$14,'דיווח דיגומים'!C160)</f>
        <v/>
      </c>
      <c r="D160" s="156" t="str">
        <f>IF(B160="סך הכל",Summary!$B$15,'דיווח דיגומים'!G160)</f>
        <v/>
      </c>
      <c r="E160" s="156" t="str">
        <f>IF(B160="סך הכל",Summary!$B$16,IFERROR(VLOOKUP(B160,PT_Charge_Exc!A:C,2,FALSE),""))</f>
        <v/>
      </c>
      <c r="F160" s="202" t="str">
        <f>IFERROR(VLOOKUP(B160,PT_Charge_Exc!A:C,3,FALSE),"")</f>
        <v/>
      </c>
      <c r="G160" s="156" t="str">
        <f>IF(B160="סך הכל",Summary!$B$17,IFERROR(VLOOKUP(B160,PT_Charge_Forb!A:C,2,FALSE),""))</f>
        <v/>
      </c>
      <c r="H160" s="202" t="str">
        <f>IF(B160="סך הכל",Summary!$B$19,IFERROR(VLOOKUP(B160,PT_Charge_Forb!A:C,3,FALSE),""))</f>
        <v/>
      </c>
      <c r="I160" s="203" t="str">
        <f>IF(B160="סך הכל",Summary!$B$20,IF(SUM(F160,H160)=0,"",SUM(F160,H160)))</f>
        <v/>
      </c>
      <c r="J160" s="173"/>
    </row>
    <row r="161" spans="1:10" s="1" customFormat="1" x14ac:dyDescent="0.2">
      <c r="A161" s="152"/>
      <c r="B161" s="174" t="str">
        <f>IF(AND(B159&lt;&gt;"",ISNUMBER(B159),B160=""),"סך הכל",IF(ISNUMBER('דיווח דיגומים'!B161),'דיווח דיגומים'!B161,""))</f>
        <v/>
      </c>
      <c r="C161" s="201" t="str">
        <f>IF(B161="סך הכל",Summary!$B$14,'דיווח דיגומים'!C161)</f>
        <v/>
      </c>
      <c r="D161" s="156" t="str">
        <f>IF(B161="סך הכל",Summary!$B$15,'דיווח דיגומים'!G161)</f>
        <v/>
      </c>
      <c r="E161" s="156" t="str">
        <f>IF(B161="סך הכל",Summary!$B$16,IFERROR(VLOOKUP(B161,PT_Charge_Exc!A:C,2,FALSE),""))</f>
        <v/>
      </c>
      <c r="F161" s="202" t="str">
        <f>IFERROR(VLOOKUP(B161,PT_Charge_Exc!A:C,3,FALSE),"")</f>
        <v/>
      </c>
      <c r="G161" s="156" t="str">
        <f>IF(B161="סך הכל",Summary!$B$17,IFERROR(VLOOKUP(B161,PT_Charge_Forb!A:C,2,FALSE),""))</f>
        <v/>
      </c>
      <c r="H161" s="202" t="str">
        <f>IF(B161="סך הכל",Summary!$B$19,IFERROR(VLOOKUP(B161,PT_Charge_Forb!A:C,3,FALSE),""))</f>
        <v/>
      </c>
      <c r="I161" s="203" t="str">
        <f>IF(B161="סך הכל",Summary!$B$20,IF(SUM(F161,H161)=0,"",SUM(F161,H161)))</f>
        <v/>
      </c>
      <c r="J161" s="173"/>
    </row>
    <row r="162" spans="1:10" s="1" customFormat="1" x14ac:dyDescent="0.2">
      <c r="A162" s="152"/>
      <c r="B162" s="174" t="str">
        <f>IF(AND(B160&lt;&gt;"",ISNUMBER(B160),B161=""),"סך הכל",IF(ISNUMBER('דיווח דיגומים'!B162),'דיווח דיגומים'!B162,""))</f>
        <v/>
      </c>
      <c r="C162" s="201" t="str">
        <f>IF(B162="סך הכל",Summary!$B$14,'דיווח דיגומים'!C162)</f>
        <v/>
      </c>
      <c r="D162" s="156" t="str">
        <f>IF(B162="סך הכל",Summary!$B$15,'דיווח דיגומים'!G162)</f>
        <v/>
      </c>
      <c r="E162" s="156" t="str">
        <f>IF(B162="סך הכל",Summary!$B$16,IFERROR(VLOOKUP(B162,PT_Charge_Exc!A:C,2,FALSE),""))</f>
        <v/>
      </c>
      <c r="F162" s="202" t="str">
        <f>IFERROR(VLOOKUP(B162,PT_Charge_Exc!A:C,3,FALSE),"")</f>
        <v/>
      </c>
      <c r="G162" s="156" t="str">
        <f>IF(B162="סך הכל",Summary!$B$17,IFERROR(VLOOKUP(B162,PT_Charge_Forb!A:C,2,FALSE),""))</f>
        <v/>
      </c>
      <c r="H162" s="202" t="str">
        <f>IF(B162="סך הכל",Summary!$B$19,IFERROR(VLOOKUP(B162,PT_Charge_Forb!A:C,3,FALSE),""))</f>
        <v/>
      </c>
      <c r="I162" s="203" t="str">
        <f>IF(B162="סך הכל",Summary!$B$20,IF(SUM(F162,H162)=0,"",SUM(F162,H162)))</f>
        <v/>
      </c>
      <c r="J162" s="173"/>
    </row>
    <row r="163" spans="1:10" s="1" customFormat="1" x14ac:dyDescent="0.2">
      <c r="A163" s="152"/>
      <c r="B163" s="174" t="str">
        <f>IF(AND(B161&lt;&gt;"",ISNUMBER(B161),B162=""),"סך הכל",IF(ISNUMBER('דיווח דיגומים'!B163),'דיווח דיגומים'!B163,""))</f>
        <v/>
      </c>
      <c r="C163" s="201" t="str">
        <f>IF(B163="סך הכל",Summary!$B$14,'דיווח דיגומים'!C163)</f>
        <v/>
      </c>
      <c r="D163" s="156" t="str">
        <f>IF(B163="סך הכל",Summary!$B$15,'דיווח דיגומים'!G163)</f>
        <v/>
      </c>
      <c r="E163" s="156" t="str">
        <f>IF(B163="סך הכל",Summary!$B$16,IFERROR(VLOOKUP(B163,PT_Charge_Exc!A:C,2,FALSE),""))</f>
        <v/>
      </c>
      <c r="F163" s="202" t="str">
        <f>IFERROR(VLOOKUP(B163,PT_Charge_Exc!A:C,3,FALSE),"")</f>
        <v/>
      </c>
      <c r="G163" s="156" t="str">
        <f>IF(B163="סך הכל",Summary!$B$17,IFERROR(VLOOKUP(B163,PT_Charge_Forb!A:C,2,FALSE),""))</f>
        <v/>
      </c>
      <c r="H163" s="202" t="str">
        <f>IF(B163="סך הכל",Summary!$B$19,IFERROR(VLOOKUP(B163,PT_Charge_Forb!A:C,3,FALSE),""))</f>
        <v/>
      </c>
      <c r="I163" s="203" t="str">
        <f>IF(B163="סך הכל",Summary!$B$20,IF(SUM(F163,H163)=0,"",SUM(F163,H163)))</f>
        <v/>
      </c>
      <c r="J163" s="173"/>
    </row>
    <row r="164" spans="1:10" s="1" customFormat="1" x14ac:dyDescent="0.2">
      <c r="A164" s="152"/>
      <c r="B164" s="174" t="str">
        <f>IF(AND(B162&lt;&gt;"",ISNUMBER(B162),B163=""),"סך הכל",IF(ISNUMBER('דיווח דיגומים'!B164),'דיווח דיגומים'!B164,""))</f>
        <v/>
      </c>
      <c r="C164" s="201" t="str">
        <f>IF(B164="סך הכל",Summary!$B$14,'דיווח דיגומים'!C164)</f>
        <v/>
      </c>
      <c r="D164" s="156" t="str">
        <f>IF(B164="סך הכל",Summary!$B$15,'דיווח דיגומים'!G164)</f>
        <v/>
      </c>
      <c r="E164" s="156" t="str">
        <f>IF(B164="סך הכל",Summary!$B$16,IFERROR(VLOOKUP(B164,PT_Charge_Exc!A:C,2,FALSE),""))</f>
        <v/>
      </c>
      <c r="F164" s="202" t="str">
        <f>IFERROR(VLOOKUP(B164,PT_Charge_Exc!A:C,3,FALSE),"")</f>
        <v/>
      </c>
      <c r="G164" s="156" t="str">
        <f>IF(B164="סך הכל",Summary!$B$17,IFERROR(VLOOKUP(B164,PT_Charge_Forb!A:C,2,FALSE),""))</f>
        <v/>
      </c>
      <c r="H164" s="202" t="str">
        <f>IF(B164="סך הכל",Summary!$B$19,IFERROR(VLOOKUP(B164,PT_Charge_Forb!A:C,3,FALSE),""))</f>
        <v/>
      </c>
      <c r="I164" s="203" t="str">
        <f>IF(B164="סך הכל",Summary!$B$20,IF(SUM(F164,H164)=0,"",SUM(F164,H164)))</f>
        <v/>
      </c>
      <c r="J164" s="173"/>
    </row>
    <row r="165" spans="1:10" s="1" customFormat="1" x14ac:dyDescent="0.2">
      <c r="A165" s="152"/>
      <c r="B165" s="174" t="str">
        <f>IF(AND(B163&lt;&gt;"",ISNUMBER(B163),B164=""),"סך הכל",IF(ISNUMBER('דיווח דיגומים'!B165),'דיווח דיגומים'!B165,""))</f>
        <v/>
      </c>
      <c r="C165" s="201" t="str">
        <f>IF(B165="סך הכל",Summary!$B$14,'דיווח דיגומים'!C165)</f>
        <v/>
      </c>
      <c r="D165" s="156" t="str">
        <f>IF(B165="סך הכל",Summary!$B$15,'דיווח דיגומים'!G165)</f>
        <v/>
      </c>
      <c r="E165" s="156" t="str">
        <f>IF(B165="סך הכל",Summary!$B$16,IFERROR(VLOOKUP(B165,PT_Charge_Exc!A:C,2,FALSE),""))</f>
        <v/>
      </c>
      <c r="F165" s="202" t="str">
        <f>IFERROR(VLOOKUP(B165,PT_Charge_Exc!A:C,3,FALSE),"")</f>
        <v/>
      </c>
      <c r="G165" s="156" t="str">
        <f>IF(B165="סך הכל",Summary!$B$17,IFERROR(VLOOKUP(B165,PT_Charge_Forb!A:C,2,FALSE),""))</f>
        <v/>
      </c>
      <c r="H165" s="202" t="str">
        <f>IF(B165="סך הכל",Summary!$B$19,IFERROR(VLOOKUP(B165,PT_Charge_Forb!A:C,3,FALSE),""))</f>
        <v/>
      </c>
      <c r="I165" s="203" t="str">
        <f>IF(B165="סך הכל",Summary!$B$20,IF(SUM(F165,H165)=0,"",SUM(F165,H165)))</f>
        <v/>
      </c>
      <c r="J165" s="173"/>
    </row>
    <row r="166" spans="1:10" s="1" customFormat="1" x14ac:dyDescent="0.2">
      <c r="A166" s="152"/>
      <c r="B166" s="174" t="str">
        <f>IF(AND(B164&lt;&gt;"",ISNUMBER(B164),B165=""),"סך הכל",IF(ISNUMBER('דיווח דיגומים'!B166),'דיווח דיגומים'!B166,""))</f>
        <v/>
      </c>
      <c r="C166" s="201" t="str">
        <f>IF(B166="סך הכל",Summary!$B$14,'דיווח דיגומים'!C166)</f>
        <v/>
      </c>
      <c r="D166" s="156" t="str">
        <f>IF(B166="סך הכל",Summary!$B$15,'דיווח דיגומים'!G166)</f>
        <v/>
      </c>
      <c r="E166" s="156" t="str">
        <f>IF(B166="סך הכל",Summary!$B$16,IFERROR(VLOOKUP(B166,PT_Charge_Exc!A:C,2,FALSE),""))</f>
        <v/>
      </c>
      <c r="F166" s="202" t="str">
        <f>IFERROR(VLOOKUP(B166,PT_Charge_Exc!A:C,3,FALSE),"")</f>
        <v/>
      </c>
      <c r="G166" s="156" t="str">
        <f>IF(B166="סך הכל",Summary!$B$17,IFERROR(VLOOKUP(B166,PT_Charge_Forb!A:C,2,FALSE),""))</f>
        <v/>
      </c>
      <c r="H166" s="202" t="str">
        <f>IF(B166="סך הכל",Summary!$B$19,IFERROR(VLOOKUP(B166,PT_Charge_Forb!A:C,3,FALSE),""))</f>
        <v/>
      </c>
      <c r="I166" s="203" t="str">
        <f>IF(B166="סך הכל",Summary!$B$20,IF(SUM(F166,H166)=0,"",SUM(F166,H166)))</f>
        <v/>
      </c>
      <c r="J166" s="173"/>
    </row>
    <row r="167" spans="1:10" s="1" customFormat="1" x14ac:dyDescent="0.2">
      <c r="A167" s="152"/>
      <c r="B167" s="174" t="str">
        <f>IF(AND(B165&lt;&gt;"",ISNUMBER(B165),B166=""),"סך הכל",IF(ISNUMBER('דיווח דיגומים'!B167),'דיווח דיגומים'!B167,""))</f>
        <v/>
      </c>
      <c r="C167" s="201" t="str">
        <f>IF(B167="סך הכל",Summary!$B$14,'דיווח דיגומים'!C167)</f>
        <v/>
      </c>
      <c r="D167" s="156" t="str">
        <f>IF(B167="סך הכל",Summary!$B$15,'דיווח דיגומים'!G167)</f>
        <v/>
      </c>
      <c r="E167" s="156" t="str">
        <f>IF(B167="סך הכל",Summary!$B$16,IFERROR(VLOOKUP(B167,PT_Charge_Exc!A:C,2,FALSE),""))</f>
        <v/>
      </c>
      <c r="F167" s="202" t="str">
        <f>IFERROR(VLOOKUP(B167,PT_Charge_Exc!A:C,3,FALSE),"")</f>
        <v/>
      </c>
      <c r="G167" s="156" t="str">
        <f>IF(B167="סך הכל",Summary!$B$17,IFERROR(VLOOKUP(B167,PT_Charge_Forb!A:C,2,FALSE),""))</f>
        <v/>
      </c>
      <c r="H167" s="202" t="str">
        <f>IF(B167="סך הכל",Summary!$B$19,IFERROR(VLOOKUP(B167,PT_Charge_Forb!A:C,3,FALSE),""))</f>
        <v/>
      </c>
      <c r="I167" s="203" t="str">
        <f>IF(B167="סך הכל",Summary!$B$20,IF(SUM(F167,H167)=0,"",SUM(F167,H167)))</f>
        <v/>
      </c>
      <c r="J167" s="173"/>
    </row>
    <row r="168" spans="1:10" s="1" customFormat="1" x14ac:dyDescent="0.2">
      <c r="A168" s="152"/>
      <c r="B168" s="174" t="str">
        <f>IF(AND(B166&lt;&gt;"",ISNUMBER(B166),B167=""),"סך הכל",IF(ISNUMBER('דיווח דיגומים'!B168),'דיווח דיגומים'!B168,""))</f>
        <v/>
      </c>
      <c r="C168" s="201" t="str">
        <f>IF(B168="סך הכל",Summary!$B$14,'דיווח דיגומים'!C168)</f>
        <v/>
      </c>
      <c r="D168" s="156" t="str">
        <f>IF(B168="סך הכל",Summary!$B$15,'דיווח דיגומים'!G168)</f>
        <v/>
      </c>
      <c r="E168" s="156" t="str">
        <f>IF(B168="סך הכל",Summary!$B$16,IFERROR(VLOOKUP(B168,PT_Charge_Exc!A:C,2,FALSE),""))</f>
        <v/>
      </c>
      <c r="F168" s="202" t="str">
        <f>IFERROR(VLOOKUP(B168,PT_Charge_Exc!A:C,3,FALSE),"")</f>
        <v/>
      </c>
      <c r="G168" s="156" t="str">
        <f>IF(B168="סך הכל",Summary!$B$17,IFERROR(VLOOKUP(B168,PT_Charge_Forb!A:C,2,FALSE),""))</f>
        <v/>
      </c>
      <c r="H168" s="202" t="str">
        <f>IF(B168="סך הכל",Summary!$B$19,IFERROR(VLOOKUP(B168,PT_Charge_Forb!A:C,3,FALSE),""))</f>
        <v/>
      </c>
      <c r="I168" s="203" t="str">
        <f>IF(B168="סך הכל",Summary!$B$20,IF(SUM(F168,H168)=0,"",SUM(F168,H168)))</f>
        <v/>
      </c>
      <c r="J168" s="173"/>
    </row>
    <row r="169" spans="1:10" s="1" customFormat="1" x14ac:dyDescent="0.2">
      <c r="A169" s="152"/>
      <c r="B169" s="174" t="str">
        <f>IF(AND(B167&lt;&gt;"",ISNUMBER(B167),B168=""),"סך הכל",IF(ISNUMBER('דיווח דיגומים'!B169),'דיווח דיגומים'!B169,""))</f>
        <v/>
      </c>
      <c r="C169" s="201" t="str">
        <f>IF(B169="סך הכל",Summary!$B$14,'דיווח דיגומים'!C169)</f>
        <v/>
      </c>
      <c r="D169" s="156" t="str">
        <f>IF(B169="סך הכל",Summary!$B$15,'דיווח דיגומים'!G169)</f>
        <v/>
      </c>
      <c r="E169" s="156" t="str">
        <f>IF(B169="סך הכל",Summary!$B$16,IFERROR(VLOOKUP(B169,PT_Charge_Exc!A:C,2,FALSE),""))</f>
        <v/>
      </c>
      <c r="F169" s="202" t="str">
        <f>IFERROR(VLOOKUP(B169,PT_Charge_Exc!A:C,3,FALSE),"")</f>
        <v/>
      </c>
      <c r="G169" s="156" t="str">
        <f>IF(B169="סך הכל",Summary!$B$17,IFERROR(VLOOKUP(B169,PT_Charge_Forb!A:C,2,FALSE),""))</f>
        <v/>
      </c>
      <c r="H169" s="202" t="str">
        <f>IF(B169="סך הכל",Summary!$B$19,IFERROR(VLOOKUP(B169,PT_Charge_Forb!A:C,3,FALSE),""))</f>
        <v/>
      </c>
      <c r="I169" s="203" t="str">
        <f>IF(B169="סך הכל",Summary!$B$20,IF(SUM(F169,H169)=0,"",SUM(F169,H169)))</f>
        <v/>
      </c>
      <c r="J169" s="173"/>
    </row>
    <row r="170" spans="1:10" s="1" customFormat="1" x14ac:dyDescent="0.2">
      <c r="A170" s="152"/>
      <c r="B170" s="174" t="str">
        <f>IF(AND(B168&lt;&gt;"",ISNUMBER(B168),B169=""),"סך הכל",IF(ISNUMBER('דיווח דיגומים'!B170),'דיווח דיגומים'!B170,""))</f>
        <v/>
      </c>
      <c r="C170" s="201" t="str">
        <f>IF(B170="סך הכל",Summary!$B$14,'דיווח דיגומים'!C170)</f>
        <v/>
      </c>
      <c r="D170" s="156" t="str">
        <f>IF(B170="סך הכל",Summary!$B$15,'דיווח דיגומים'!G170)</f>
        <v/>
      </c>
      <c r="E170" s="156" t="str">
        <f>IF(B170="סך הכל",Summary!$B$16,IFERROR(VLOOKUP(B170,PT_Charge_Exc!A:C,2,FALSE),""))</f>
        <v/>
      </c>
      <c r="F170" s="202" t="str">
        <f>IFERROR(VLOOKUP(B170,PT_Charge_Exc!A:C,3,FALSE),"")</f>
        <v/>
      </c>
      <c r="G170" s="156" t="str">
        <f>IF(B170="סך הכל",Summary!$B$17,IFERROR(VLOOKUP(B170,PT_Charge_Forb!A:C,2,FALSE),""))</f>
        <v/>
      </c>
      <c r="H170" s="202" t="str">
        <f>IF(B170="סך הכל",Summary!$B$19,IFERROR(VLOOKUP(B170,PT_Charge_Forb!A:C,3,FALSE),""))</f>
        <v/>
      </c>
      <c r="I170" s="203" t="str">
        <f>IF(B170="סך הכל",Summary!$B$20,IF(SUM(F170,H170)=0,"",SUM(F170,H170)))</f>
        <v/>
      </c>
      <c r="J170" s="173"/>
    </row>
    <row r="171" spans="1:10" s="1" customFormat="1" x14ac:dyDescent="0.2">
      <c r="A171" s="152"/>
      <c r="B171" s="174" t="str">
        <f>IF(AND(B169&lt;&gt;"",ISNUMBER(B169),B170=""),"סך הכל",IF(ISNUMBER('דיווח דיגומים'!B171),'דיווח דיגומים'!B171,""))</f>
        <v/>
      </c>
      <c r="C171" s="201" t="str">
        <f>IF(B171="סך הכל",Summary!$B$14,'דיווח דיגומים'!C171)</f>
        <v/>
      </c>
      <c r="D171" s="156" t="str">
        <f>IF(B171="סך הכל",Summary!$B$15,'דיווח דיגומים'!G171)</f>
        <v/>
      </c>
      <c r="E171" s="156" t="str">
        <f>IF(B171="סך הכל",Summary!$B$16,IFERROR(VLOOKUP(B171,PT_Charge_Exc!A:C,2,FALSE),""))</f>
        <v/>
      </c>
      <c r="F171" s="202" t="str">
        <f>IFERROR(VLOOKUP(B171,PT_Charge_Exc!A:C,3,FALSE),"")</f>
        <v/>
      </c>
      <c r="G171" s="156" t="str">
        <f>IF(B171="סך הכל",Summary!$B$17,IFERROR(VLOOKUP(B171,PT_Charge_Forb!A:C,2,FALSE),""))</f>
        <v/>
      </c>
      <c r="H171" s="202" t="str">
        <f>IF(B171="סך הכל",Summary!$B$19,IFERROR(VLOOKUP(B171,PT_Charge_Forb!A:C,3,FALSE),""))</f>
        <v/>
      </c>
      <c r="I171" s="203" t="str">
        <f>IF(B171="סך הכל",Summary!$B$20,IF(SUM(F171,H171)=0,"",SUM(F171,H171)))</f>
        <v/>
      </c>
      <c r="J171" s="173"/>
    </row>
    <row r="172" spans="1:10" s="1" customFormat="1" x14ac:dyDescent="0.2">
      <c r="A172" s="152"/>
      <c r="B172" s="174" t="str">
        <f>IF(AND(B170&lt;&gt;"",ISNUMBER(B170),B171=""),"סך הכל",IF(ISNUMBER('דיווח דיגומים'!B172),'דיווח דיגומים'!B172,""))</f>
        <v/>
      </c>
      <c r="C172" s="201" t="str">
        <f>IF(B172="סך הכל",Summary!$B$14,'דיווח דיגומים'!C172)</f>
        <v/>
      </c>
      <c r="D172" s="156" t="str">
        <f>IF(B172="סך הכל",Summary!$B$15,'דיווח דיגומים'!G172)</f>
        <v/>
      </c>
      <c r="E172" s="156" t="str">
        <f>IF(B172="סך הכל",Summary!$B$16,IFERROR(VLOOKUP(B172,PT_Charge_Exc!A:C,2,FALSE),""))</f>
        <v/>
      </c>
      <c r="F172" s="202" t="str">
        <f>IFERROR(VLOOKUP(B172,PT_Charge_Exc!A:C,3,FALSE),"")</f>
        <v/>
      </c>
      <c r="G172" s="156" t="str">
        <f>IF(B172="סך הכל",Summary!$B$17,IFERROR(VLOOKUP(B172,PT_Charge_Forb!A:C,2,FALSE),""))</f>
        <v/>
      </c>
      <c r="H172" s="202" t="str">
        <f>IF(B172="סך הכל",Summary!$B$19,IFERROR(VLOOKUP(B172,PT_Charge_Forb!A:C,3,FALSE),""))</f>
        <v/>
      </c>
      <c r="I172" s="203" t="str">
        <f>IF(B172="סך הכל",Summary!$B$20,IF(SUM(F172,H172)=0,"",SUM(F172,H172)))</f>
        <v/>
      </c>
      <c r="J172" s="173"/>
    </row>
    <row r="173" spans="1:10" s="1" customFormat="1" x14ac:dyDescent="0.2">
      <c r="A173" s="152"/>
      <c r="B173" s="174" t="str">
        <f>IF(AND(B171&lt;&gt;"",ISNUMBER(B171),B172=""),"סך הכל",IF(ISNUMBER('דיווח דיגומים'!B173),'דיווח דיגומים'!B173,""))</f>
        <v/>
      </c>
      <c r="C173" s="201" t="str">
        <f>IF(B173="סך הכל",Summary!$B$14,'דיווח דיגומים'!C173)</f>
        <v/>
      </c>
      <c r="D173" s="156" t="str">
        <f>IF(B173="סך הכל",Summary!$B$15,'דיווח דיגומים'!G173)</f>
        <v/>
      </c>
      <c r="E173" s="156" t="str">
        <f>IF(B173="סך הכל",Summary!$B$16,IFERROR(VLOOKUP(B173,PT_Charge_Exc!A:C,2,FALSE),""))</f>
        <v/>
      </c>
      <c r="F173" s="202" t="str">
        <f>IFERROR(VLOOKUP(B173,PT_Charge_Exc!A:C,3,FALSE),"")</f>
        <v/>
      </c>
      <c r="G173" s="156" t="str">
        <f>IF(B173="סך הכל",Summary!$B$17,IFERROR(VLOOKUP(B173,PT_Charge_Forb!A:C,2,FALSE),""))</f>
        <v/>
      </c>
      <c r="H173" s="202" t="str">
        <f>IF(B173="סך הכל",Summary!$B$19,IFERROR(VLOOKUP(B173,PT_Charge_Forb!A:C,3,FALSE),""))</f>
        <v/>
      </c>
      <c r="I173" s="203" t="str">
        <f>IF(B173="סך הכל",Summary!$B$20,IF(SUM(F173,H173)=0,"",SUM(F173,H173)))</f>
        <v/>
      </c>
      <c r="J173" s="173"/>
    </row>
    <row r="174" spans="1:10" s="1" customFormat="1" x14ac:dyDescent="0.2">
      <c r="A174" s="152"/>
      <c r="B174" s="174" t="str">
        <f>IF(AND(B172&lt;&gt;"",ISNUMBER(B172),B173=""),"סך הכל",IF(ISNUMBER('דיווח דיגומים'!B174),'דיווח דיגומים'!B174,""))</f>
        <v/>
      </c>
      <c r="C174" s="201" t="str">
        <f>IF(B174="סך הכל",Summary!$B$14,'דיווח דיגומים'!C174)</f>
        <v/>
      </c>
      <c r="D174" s="156" t="str">
        <f>IF(B174="סך הכל",Summary!$B$15,'דיווח דיגומים'!G174)</f>
        <v/>
      </c>
      <c r="E174" s="156" t="str">
        <f>IF(B174="סך הכל",Summary!$B$16,IFERROR(VLOOKUP(B174,PT_Charge_Exc!A:C,2,FALSE),""))</f>
        <v/>
      </c>
      <c r="F174" s="202" t="str">
        <f>IFERROR(VLOOKUP(B174,PT_Charge_Exc!A:C,3,FALSE),"")</f>
        <v/>
      </c>
      <c r="G174" s="156" t="str">
        <f>IF(B174="סך הכל",Summary!$B$17,IFERROR(VLOOKUP(B174,PT_Charge_Forb!A:C,2,FALSE),""))</f>
        <v/>
      </c>
      <c r="H174" s="202" t="str">
        <f>IF(B174="סך הכל",Summary!$B$19,IFERROR(VLOOKUP(B174,PT_Charge_Forb!A:C,3,FALSE),""))</f>
        <v/>
      </c>
      <c r="I174" s="203" t="str">
        <f>IF(B174="סך הכל",Summary!$B$20,IF(SUM(F174,H174)=0,"",SUM(F174,H174)))</f>
        <v/>
      </c>
      <c r="J174" s="173"/>
    </row>
    <row r="175" spans="1:10" s="1" customFormat="1" x14ac:dyDescent="0.2">
      <c r="A175" s="152"/>
      <c r="B175" s="174" t="str">
        <f>IF(AND(B173&lt;&gt;"",ISNUMBER(B173),B174=""),"סך הכל",IF(ISNUMBER('דיווח דיגומים'!B175),'דיווח דיגומים'!B175,""))</f>
        <v/>
      </c>
      <c r="C175" s="201" t="str">
        <f>IF(B175="סך הכל",Summary!$B$14,'דיווח דיגומים'!C175)</f>
        <v/>
      </c>
      <c r="D175" s="156" t="str">
        <f>IF(B175="סך הכל",Summary!$B$15,'דיווח דיגומים'!G175)</f>
        <v/>
      </c>
      <c r="E175" s="156" t="str">
        <f>IF(B175="סך הכל",Summary!$B$16,IFERROR(VLOOKUP(B175,PT_Charge_Exc!A:C,2,FALSE),""))</f>
        <v/>
      </c>
      <c r="F175" s="202" t="str">
        <f>IFERROR(VLOOKUP(B175,PT_Charge_Exc!A:C,3,FALSE),"")</f>
        <v/>
      </c>
      <c r="G175" s="156" t="str">
        <f>IF(B175="סך הכל",Summary!$B$17,IFERROR(VLOOKUP(B175,PT_Charge_Forb!A:C,2,FALSE),""))</f>
        <v/>
      </c>
      <c r="H175" s="202" t="str">
        <f>IF(B175="סך הכל",Summary!$B$19,IFERROR(VLOOKUP(B175,PT_Charge_Forb!A:C,3,FALSE),""))</f>
        <v/>
      </c>
      <c r="I175" s="203" t="str">
        <f>IF(B175="סך הכל",Summary!$B$20,IF(SUM(F175,H175)=0,"",SUM(F175,H175)))</f>
        <v/>
      </c>
      <c r="J175" s="173"/>
    </row>
    <row r="176" spans="1:10" s="1" customFormat="1" x14ac:dyDescent="0.2">
      <c r="A176" s="152"/>
      <c r="B176" s="174" t="str">
        <f>IF(AND(B174&lt;&gt;"",ISNUMBER(B174),B175=""),"סך הכל",IF(ISNUMBER('דיווח דיגומים'!B176),'דיווח דיגומים'!B176,""))</f>
        <v/>
      </c>
      <c r="C176" s="201" t="str">
        <f>IF(B176="סך הכל",Summary!$B$14,'דיווח דיגומים'!C176)</f>
        <v/>
      </c>
      <c r="D176" s="156" t="str">
        <f>IF(B176="סך הכל",Summary!$B$15,'דיווח דיגומים'!G176)</f>
        <v/>
      </c>
      <c r="E176" s="156" t="str">
        <f>IF(B176="סך הכל",Summary!$B$16,IFERROR(VLOOKUP(B176,PT_Charge_Exc!A:C,2,FALSE),""))</f>
        <v/>
      </c>
      <c r="F176" s="202" t="str">
        <f>IFERROR(VLOOKUP(B176,PT_Charge_Exc!A:C,3,FALSE),"")</f>
        <v/>
      </c>
      <c r="G176" s="156" t="str">
        <f>IF(B176="סך הכל",Summary!$B$17,IFERROR(VLOOKUP(B176,PT_Charge_Forb!A:C,2,FALSE),""))</f>
        <v/>
      </c>
      <c r="H176" s="202" t="str">
        <f>IF(B176="סך הכל",Summary!$B$19,IFERROR(VLOOKUP(B176,PT_Charge_Forb!A:C,3,FALSE),""))</f>
        <v/>
      </c>
      <c r="I176" s="203" t="str">
        <f>IF(B176="סך הכל",Summary!$B$20,IF(SUM(F176,H176)=0,"",SUM(F176,H176)))</f>
        <v/>
      </c>
      <c r="J176" s="173"/>
    </row>
    <row r="177" spans="1:10" s="1" customFormat="1" x14ac:dyDescent="0.2">
      <c r="A177" s="152"/>
      <c r="B177" s="174" t="str">
        <f>IF(AND(B175&lt;&gt;"",ISNUMBER(B175),B176=""),"סך הכל",IF(ISNUMBER('דיווח דיגומים'!B177),'דיווח דיגומים'!B177,""))</f>
        <v/>
      </c>
      <c r="C177" s="201" t="str">
        <f>IF(B177="סך הכל",Summary!$B$14,'דיווח דיגומים'!C177)</f>
        <v/>
      </c>
      <c r="D177" s="156" t="str">
        <f>IF(B177="סך הכל",Summary!$B$15,'דיווח דיגומים'!G177)</f>
        <v/>
      </c>
      <c r="E177" s="156" t="str">
        <f>IF(B177="סך הכל",Summary!$B$16,IFERROR(VLOOKUP(B177,PT_Charge_Exc!A:C,2,FALSE),""))</f>
        <v/>
      </c>
      <c r="F177" s="202" t="str">
        <f>IFERROR(VLOOKUP(B177,PT_Charge_Exc!A:C,3,FALSE),"")</f>
        <v/>
      </c>
      <c r="G177" s="156" t="str">
        <f>IF(B177="סך הכל",Summary!$B$17,IFERROR(VLOOKUP(B177,PT_Charge_Forb!A:C,2,FALSE),""))</f>
        <v/>
      </c>
      <c r="H177" s="202" t="str">
        <f>IF(B177="סך הכל",Summary!$B$19,IFERROR(VLOOKUP(B177,PT_Charge_Forb!A:C,3,FALSE),""))</f>
        <v/>
      </c>
      <c r="I177" s="203" t="str">
        <f>IF(B177="סך הכל",Summary!$B$20,IF(SUM(F177,H177)=0,"",SUM(F177,H177)))</f>
        <v/>
      </c>
      <c r="J177" s="173"/>
    </row>
    <row r="178" spans="1:10" s="1" customFormat="1" x14ac:dyDescent="0.2">
      <c r="A178" s="152"/>
      <c r="B178" s="174" t="str">
        <f>IF(AND(B176&lt;&gt;"",ISNUMBER(B176),B177=""),"סך הכל",IF(ISNUMBER('דיווח דיגומים'!B178),'דיווח דיגומים'!B178,""))</f>
        <v/>
      </c>
      <c r="C178" s="201" t="str">
        <f>IF(B178="סך הכל",Summary!$B$14,'דיווח דיגומים'!C178)</f>
        <v/>
      </c>
      <c r="D178" s="156" t="str">
        <f>IF(B178="סך הכל",Summary!$B$15,'דיווח דיגומים'!G178)</f>
        <v/>
      </c>
      <c r="E178" s="156" t="str">
        <f>IF(B178="סך הכל",Summary!$B$16,IFERROR(VLOOKUP(B178,PT_Charge_Exc!A:C,2,FALSE),""))</f>
        <v/>
      </c>
      <c r="F178" s="202" t="str">
        <f>IFERROR(VLOOKUP(B178,PT_Charge_Exc!A:C,3,FALSE),"")</f>
        <v/>
      </c>
      <c r="G178" s="156" t="str">
        <f>IF(B178="סך הכל",Summary!$B$17,IFERROR(VLOOKUP(B178,PT_Charge_Forb!A:C,2,FALSE),""))</f>
        <v/>
      </c>
      <c r="H178" s="202" t="str">
        <f>IF(B178="סך הכל",Summary!$B$19,IFERROR(VLOOKUP(B178,PT_Charge_Forb!A:C,3,FALSE),""))</f>
        <v/>
      </c>
      <c r="I178" s="203" t="str">
        <f>IF(B178="סך הכל",Summary!$B$20,IF(SUM(F178,H178)=0,"",SUM(F178,H178)))</f>
        <v/>
      </c>
      <c r="J178" s="173"/>
    </row>
    <row r="179" spans="1:10" s="1" customFormat="1" x14ac:dyDescent="0.2">
      <c r="A179" s="152"/>
      <c r="B179" s="174" t="str">
        <f>IF(AND(B177&lt;&gt;"",ISNUMBER(B177),B178=""),"סך הכל",IF(ISNUMBER('דיווח דיגומים'!B179),'דיווח דיגומים'!B179,""))</f>
        <v/>
      </c>
      <c r="C179" s="201" t="str">
        <f>IF(B179="סך הכל",Summary!$B$14,'דיווח דיגומים'!C179)</f>
        <v/>
      </c>
      <c r="D179" s="156" t="str">
        <f>IF(B179="סך הכל",Summary!$B$15,'דיווח דיגומים'!G179)</f>
        <v/>
      </c>
      <c r="E179" s="156" t="str">
        <f>IF(B179="סך הכל",Summary!$B$16,IFERROR(VLOOKUP(B179,PT_Charge_Exc!A:C,2,FALSE),""))</f>
        <v/>
      </c>
      <c r="F179" s="202" t="str">
        <f>IFERROR(VLOOKUP(B179,PT_Charge_Exc!A:C,3,FALSE),"")</f>
        <v/>
      </c>
      <c r="G179" s="156" t="str">
        <f>IF(B179="סך הכל",Summary!$B$17,IFERROR(VLOOKUP(B179,PT_Charge_Forb!A:C,2,FALSE),""))</f>
        <v/>
      </c>
      <c r="H179" s="202" t="str">
        <f>IF(B179="סך הכל",Summary!$B$19,IFERROR(VLOOKUP(B179,PT_Charge_Forb!A:C,3,FALSE),""))</f>
        <v/>
      </c>
      <c r="I179" s="203" t="str">
        <f>IF(B179="סך הכל",Summary!$B$20,IF(SUM(F179,H179)=0,"",SUM(F179,H179)))</f>
        <v/>
      </c>
      <c r="J179" s="173"/>
    </row>
    <row r="180" spans="1:10" s="1" customFormat="1" x14ac:dyDescent="0.2">
      <c r="A180" s="152"/>
      <c r="B180" s="174" t="str">
        <f>IF(AND(B178&lt;&gt;"",ISNUMBER(B178),B179=""),"סך הכל",IF(ISNUMBER('דיווח דיגומים'!B180),'דיווח דיגומים'!B180,""))</f>
        <v/>
      </c>
      <c r="C180" s="201" t="str">
        <f>IF(B180="סך הכל",Summary!$B$14,'דיווח דיגומים'!C180)</f>
        <v/>
      </c>
      <c r="D180" s="156" t="str">
        <f>IF(B180="סך הכל",Summary!$B$15,'דיווח דיגומים'!G180)</f>
        <v/>
      </c>
      <c r="E180" s="156" t="str">
        <f>IF(B180="סך הכל",Summary!$B$16,IFERROR(VLOOKUP(B180,PT_Charge_Exc!A:C,2,FALSE),""))</f>
        <v/>
      </c>
      <c r="F180" s="202" t="str">
        <f>IFERROR(VLOOKUP(B180,PT_Charge_Exc!A:C,3,FALSE),"")</f>
        <v/>
      </c>
      <c r="G180" s="156" t="str">
        <f>IF(B180="סך הכל",Summary!$B$17,IFERROR(VLOOKUP(B180,PT_Charge_Forb!A:C,2,FALSE),""))</f>
        <v/>
      </c>
      <c r="H180" s="202" t="str">
        <f>IF(B180="סך הכל",Summary!$B$19,IFERROR(VLOOKUP(B180,PT_Charge_Forb!A:C,3,FALSE),""))</f>
        <v/>
      </c>
      <c r="I180" s="203" t="str">
        <f>IF(B180="סך הכל",Summary!$B$20,IF(SUM(F180,H180)=0,"",SUM(F180,H180)))</f>
        <v/>
      </c>
      <c r="J180" s="173"/>
    </row>
    <row r="181" spans="1:10" s="1" customFormat="1" x14ac:dyDescent="0.2">
      <c r="A181" s="152"/>
      <c r="B181" s="174" t="str">
        <f>IF(AND(B179&lt;&gt;"",ISNUMBER(B179),B180=""),"סך הכל",IF(ISNUMBER('דיווח דיגומים'!B181),'דיווח דיגומים'!B181,""))</f>
        <v/>
      </c>
      <c r="C181" s="201" t="str">
        <f>IF(B181="סך הכל",Summary!$B$14,'דיווח דיגומים'!C181)</f>
        <v/>
      </c>
      <c r="D181" s="156" t="str">
        <f>IF(B181="סך הכל",Summary!$B$15,'דיווח דיגומים'!G181)</f>
        <v/>
      </c>
      <c r="E181" s="156" t="str">
        <f>IF(B181="סך הכל",Summary!$B$16,IFERROR(VLOOKUP(B181,PT_Charge_Exc!A:C,2,FALSE),""))</f>
        <v/>
      </c>
      <c r="F181" s="202" t="str">
        <f>IFERROR(VLOOKUP(B181,PT_Charge_Exc!A:C,3,FALSE),"")</f>
        <v/>
      </c>
      <c r="G181" s="156" t="str">
        <f>IF(B181="סך הכל",Summary!$B$17,IFERROR(VLOOKUP(B181,PT_Charge_Forb!A:C,2,FALSE),""))</f>
        <v/>
      </c>
      <c r="H181" s="202" t="str">
        <f>IF(B181="סך הכל",Summary!$B$19,IFERROR(VLOOKUP(B181,PT_Charge_Forb!A:C,3,FALSE),""))</f>
        <v/>
      </c>
      <c r="I181" s="203" t="str">
        <f>IF(B181="סך הכל",Summary!$B$20,IF(SUM(F181,H181)=0,"",SUM(F181,H181)))</f>
        <v/>
      </c>
      <c r="J181" s="173"/>
    </row>
    <row r="182" spans="1:10" s="1" customFormat="1" x14ac:dyDescent="0.2">
      <c r="A182" s="152"/>
      <c r="B182" s="174" t="str">
        <f>IF(AND(B180&lt;&gt;"",ISNUMBER(B180),B181=""),"סך הכל",IF(ISNUMBER('דיווח דיגומים'!B182),'דיווח דיגומים'!B182,""))</f>
        <v/>
      </c>
      <c r="C182" s="201" t="str">
        <f>IF(B182="סך הכל",Summary!$B$14,'דיווח דיגומים'!C182)</f>
        <v/>
      </c>
      <c r="D182" s="156" t="str">
        <f>IF(B182="סך הכל",Summary!$B$15,'דיווח דיגומים'!G182)</f>
        <v/>
      </c>
      <c r="E182" s="156" t="str">
        <f>IF(B182="סך הכל",Summary!$B$16,IFERROR(VLOOKUP(B182,PT_Charge_Exc!A:C,2,FALSE),""))</f>
        <v/>
      </c>
      <c r="F182" s="202" t="str">
        <f>IFERROR(VLOOKUP(B182,PT_Charge_Exc!A:C,3,FALSE),"")</f>
        <v/>
      </c>
      <c r="G182" s="156" t="str">
        <f>IF(B182="סך הכל",Summary!$B$17,IFERROR(VLOOKUP(B182,PT_Charge_Forb!A:C,2,FALSE),""))</f>
        <v/>
      </c>
      <c r="H182" s="202" t="str">
        <f>IF(B182="סך הכל",Summary!$B$19,IFERROR(VLOOKUP(B182,PT_Charge_Forb!A:C,3,FALSE),""))</f>
        <v/>
      </c>
      <c r="I182" s="203" t="str">
        <f>IF(B182="סך הכל",Summary!$B$20,IF(SUM(F182,H182)=0,"",SUM(F182,H182)))</f>
        <v/>
      </c>
      <c r="J182" s="173"/>
    </row>
    <row r="183" spans="1:10" s="1" customFormat="1" x14ac:dyDescent="0.2">
      <c r="A183" s="152"/>
      <c r="B183" s="174" t="str">
        <f>IF(AND(B181&lt;&gt;"",ISNUMBER(B181),B182=""),"סך הכל",IF(ISNUMBER('דיווח דיגומים'!B183),'דיווח דיגומים'!B183,""))</f>
        <v/>
      </c>
      <c r="C183" s="201" t="str">
        <f>IF(B183="סך הכל",Summary!$B$14,'דיווח דיגומים'!C183)</f>
        <v/>
      </c>
      <c r="D183" s="156" t="str">
        <f>IF(B183="סך הכל",Summary!$B$15,'דיווח דיגומים'!G183)</f>
        <v/>
      </c>
      <c r="E183" s="156" t="str">
        <f>IF(B183="סך הכל",Summary!$B$16,IFERROR(VLOOKUP(B183,PT_Charge_Exc!A:C,2,FALSE),""))</f>
        <v/>
      </c>
      <c r="F183" s="202" t="str">
        <f>IFERROR(VLOOKUP(B183,PT_Charge_Exc!A:C,3,FALSE),"")</f>
        <v/>
      </c>
      <c r="G183" s="156" t="str">
        <f>IF(B183="סך הכל",Summary!$B$17,IFERROR(VLOOKUP(B183,PT_Charge_Forb!A:C,2,FALSE),""))</f>
        <v/>
      </c>
      <c r="H183" s="202" t="str">
        <f>IF(B183="סך הכל",Summary!$B$19,IFERROR(VLOOKUP(B183,PT_Charge_Forb!A:C,3,FALSE),""))</f>
        <v/>
      </c>
      <c r="I183" s="203" t="str">
        <f>IF(B183="סך הכל",Summary!$B$20,IF(SUM(F183,H183)=0,"",SUM(F183,H183)))</f>
        <v/>
      </c>
      <c r="J183" s="173"/>
    </row>
    <row r="184" spans="1:10" s="1" customFormat="1" x14ac:dyDescent="0.2">
      <c r="A184" s="152"/>
      <c r="B184" s="174" t="str">
        <f>IF(AND(B182&lt;&gt;"",ISNUMBER(B182),B183=""),"סך הכל",IF(ISNUMBER('דיווח דיגומים'!B184),'דיווח דיגומים'!B184,""))</f>
        <v/>
      </c>
      <c r="C184" s="201" t="str">
        <f>IF(B184="סך הכל",Summary!$B$14,'דיווח דיגומים'!C184)</f>
        <v/>
      </c>
      <c r="D184" s="156" t="str">
        <f>IF(B184="סך הכל",Summary!$B$15,'דיווח דיגומים'!G184)</f>
        <v/>
      </c>
      <c r="E184" s="156" t="str">
        <f>IF(B184="סך הכל",Summary!$B$16,IFERROR(VLOOKUP(B184,PT_Charge_Exc!A:C,2,FALSE),""))</f>
        <v/>
      </c>
      <c r="F184" s="202" t="str">
        <f>IFERROR(VLOOKUP(B184,PT_Charge_Exc!A:C,3,FALSE),"")</f>
        <v/>
      </c>
      <c r="G184" s="156" t="str">
        <f>IF(B184="סך הכל",Summary!$B$17,IFERROR(VLOOKUP(B184,PT_Charge_Forb!A:C,2,FALSE),""))</f>
        <v/>
      </c>
      <c r="H184" s="202" t="str">
        <f>IF(B184="סך הכל",Summary!$B$19,IFERROR(VLOOKUP(B184,PT_Charge_Forb!A:C,3,FALSE),""))</f>
        <v/>
      </c>
      <c r="I184" s="203" t="str">
        <f>IF(B184="סך הכל",Summary!$B$20,IF(SUM(F184,H184)=0,"",SUM(F184,H184)))</f>
        <v/>
      </c>
      <c r="J184" s="173"/>
    </row>
    <row r="185" spans="1:10" s="1" customFormat="1" x14ac:dyDescent="0.2">
      <c r="A185" s="152"/>
      <c r="B185" s="174" t="str">
        <f>IF(AND(B183&lt;&gt;"",ISNUMBER(B183),B184=""),"סך הכל",IF(ISNUMBER('דיווח דיגומים'!B185),'דיווח דיגומים'!B185,""))</f>
        <v/>
      </c>
      <c r="C185" s="201" t="str">
        <f>IF(B185="סך הכל",Summary!$B$14,'דיווח דיגומים'!C185)</f>
        <v/>
      </c>
      <c r="D185" s="156" t="str">
        <f>IF(B185="סך הכל",Summary!$B$15,'דיווח דיגומים'!G185)</f>
        <v/>
      </c>
      <c r="E185" s="156" t="str">
        <f>IF(B185="סך הכל",Summary!$B$16,IFERROR(VLOOKUP(B185,PT_Charge_Exc!A:C,2,FALSE),""))</f>
        <v/>
      </c>
      <c r="F185" s="202" t="str">
        <f>IFERROR(VLOOKUP(B185,PT_Charge_Exc!A:C,3,FALSE),"")</f>
        <v/>
      </c>
      <c r="G185" s="156" t="str">
        <f>IF(B185="סך הכל",Summary!$B$17,IFERROR(VLOOKUP(B185,PT_Charge_Forb!A:C,2,FALSE),""))</f>
        <v/>
      </c>
      <c r="H185" s="202" t="str">
        <f>IF(B185="סך הכל",Summary!$B$19,IFERROR(VLOOKUP(B185,PT_Charge_Forb!A:C,3,FALSE),""))</f>
        <v/>
      </c>
      <c r="I185" s="203" t="str">
        <f>IF(B185="סך הכל",Summary!$B$20,IF(SUM(F185,H185)=0,"",SUM(F185,H185)))</f>
        <v/>
      </c>
      <c r="J185" s="173"/>
    </row>
    <row r="186" spans="1:10" s="1" customFormat="1" x14ac:dyDescent="0.2">
      <c r="A186" s="152"/>
      <c r="B186" s="174" t="str">
        <f>IF(AND(B184&lt;&gt;"",ISNUMBER(B184),B185=""),"סך הכל",IF(ISNUMBER('דיווח דיגומים'!B186),'דיווח דיגומים'!B186,""))</f>
        <v/>
      </c>
      <c r="C186" s="201" t="str">
        <f>IF(B186="סך הכל",Summary!$B$14,'דיווח דיגומים'!C186)</f>
        <v/>
      </c>
      <c r="D186" s="156" t="str">
        <f>IF(B186="סך הכל",Summary!$B$15,'דיווח דיגומים'!G186)</f>
        <v/>
      </c>
      <c r="E186" s="156" t="str">
        <f>IF(B186="סך הכל",Summary!$B$16,IFERROR(VLOOKUP(B186,PT_Charge_Exc!A:C,2,FALSE),""))</f>
        <v/>
      </c>
      <c r="F186" s="202" t="str">
        <f>IFERROR(VLOOKUP(B186,PT_Charge_Exc!A:C,3,FALSE),"")</f>
        <v/>
      </c>
      <c r="G186" s="156" t="str">
        <f>IF(B186="סך הכל",Summary!$B$17,IFERROR(VLOOKUP(B186,PT_Charge_Forb!A:C,2,FALSE),""))</f>
        <v/>
      </c>
      <c r="H186" s="202" t="str">
        <f>IF(B186="סך הכל",Summary!$B$19,IFERROR(VLOOKUP(B186,PT_Charge_Forb!A:C,3,FALSE),""))</f>
        <v/>
      </c>
      <c r="I186" s="203" t="str">
        <f>IF(B186="סך הכל",Summary!$B$20,IF(SUM(F186,H186)=0,"",SUM(F186,H186)))</f>
        <v/>
      </c>
      <c r="J186" s="173"/>
    </row>
    <row r="187" spans="1:10" s="1" customFormat="1" x14ac:dyDescent="0.2">
      <c r="A187" s="152"/>
      <c r="B187" s="174" t="str">
        <f>IF(AND(B185&lt;&gt;"",ISNUMBER(B185),B186=""),"סך הכל",IF(ISNUMBER('דיווח דיגומים'!B187),'דיווח דיגומים'!B187,""))</f>
        <v/>
      </c>
      <c r="C187" s="201" t="str">
        <f>IF(B187="סך הכל",Summary!$B$14,'דיווח דיגומים'!C187)</f>
        <v/>
      </c>
      <c r="D187" s="156" t="str">
        <f>IF(B187="סך הכל",Summary!$B$15,'דיווח דיגומים'!G187)</f>
        <v/>
      </c>
      <c r="E187" s="156" t="str">
        <f>IF(B187="סך הכל",Summary!$B$16,IFERROR(VLOOKUP(B187,PT_Charge_Exc!A:C,2,FALSE),""))</f>
        <v/>
      </c>
      <c r="F187" s="202" t="str">
        <f>IFERROR(VLOOKUP(B187,PT_Charge_Exc!A:C,3,FALSE),"")</f>
        <v/>
      </c>
      <c r="G187" s="156" t="str">
        <f>IF(B187="סך הכל",Summary!$B$17,IFERROR(VLOOKUP(B187,PT_Charge_Forb!A:C,2,FALSE),""))</f>
        <v/>
      </c>
      <c r="H187" s="202" t="str">
        <f>IF(B187="סך הכל",Summary!$B$19,IFERROR(VLOOKUP(B187,PT_Charge_Forb!A:C,3,FALSE),""))</f>
        <v/>
      </c>
      <c r="I187" s="203" t="str">
        <f>IF(B187="סך הכל",Summary!$B$20,IF(SUM(F187,H187)=0,"",SUM(F187,H187)))</f>
        <v/>
      </c>
      <c r="J187" s="173"/>
    </row>
    <row r="188" spans="1:10" s="1" customFormat="1" x14ac:dyDescent="0.2">
      <c r="A188" s="152"/>
      <c r="B188" s="174" t="str">
        <f>IF(AND(B186&lt;&gt;"",ISNUMBER(B186),B187=""),"סך הכל",IF(ISNUMBER('דיווח דיגומים'!B188),'דיווח דיגומים'!B188,""))</f>
        <v/>
      </c>
      <c r="C188" s="201" t="str">
        <f>IF(B188="סך הכל",Summary!$B$14,'דיווח דיגומים'!C188)</f>
        <v/>
      </c>
      <c r="D188" s="156" t="str">
        <f>IF(B188="סך הכל",Summary!$B$15,'דיווח דיגומים'!G188)</f>
        <v/>
      </c>
      <c r="E188" s="156" t="str">
        <f>IF(B188="סך הכל",Summary!$B$16,IFERROR(VLOOKUP(B188,PT_Charge_Exc!A:C,2,FALSE),""))</f>
        <v/>
      </c>
      <c r="F188" s="202" t="str">
        <f>IFERROR(VLOOKUP(B188,PT_Charge_Exc!A:C,3,FALSE),"")</f>
        <v/>
      </c>
      <c r="G188" s="156" t="str">
        <f>IF(B188="סך הכל",Summary!$B$17,IFERROR(VLOOKUP(B188,PT_Charge_Forb!A:C,2,FALSE),""))</f>
        <v/>
      </c>
      <c r="H188" s="202" t="str">
        <f>IF(B188="סך הכל",Summary!$B$19,IFERROR(VLOOKUP(B188,PT_Charge_Forb!A:C,3,FALSE),""))</f>
        <v/>
      </c>
      <c r="I188" s="203" t="str">
        <f>IF(B188="סך הכל",Summary!$B$20,IF(SUM(F188,H188)=0,"",SUM(F188,H188)))</f>
        <v/>
      </c>
      <c r="J188" s="173"/>
    </row>
    <row r="189" spans="1:10" s="1" customFormat="1" x14ac:dyDescent="0.2">
      <c r="A189" s="152"/>
      <c r="B189" s="174" t="str">
        <f>IF(AND(B187&lt;&gt;"",ISNUMBER(B187),B188=""),"סך הכל",IF(ISNUMBER('דיווח דיגומים'!B189),'דיווח דיגומים'!B189,""))</f>
        <v/>
      </c>
      <c r="C189" s="201" t="str">
        <f>IF(B189="סך הכל",Summary!$B$14,'דיווח דיגומים'!C189)</f>
        <v/>
      </c>
      <c r="D189" s="156" t="str">
        <f>IF(B189="סך הכל",Summary!$B$15,'דיווח דיגומים'!G189)</f>
        <v/>
      </c>
      <c r="E189" s="156" t="str">
        <f>IF(B189="סך הכל",Summary!$B$16,IFERROR(VLOOKUP(B189,PT_Charge_Exc!A:C,2,FALSE),""))</f>
        <v/>
      </c>
      <c r="F189" s="202" t="str">
        <f>IFERROR(VLOOKUP(B189,PT_Charge_Exc!A:C,3,FALSE),"")</f>
        <v/>
      </c>
      <c r="G189" s="156" t="str">
        <f>IF(B189="סך הכל",Summary!$B$17,IFERROR(VLOOKUP(B189,PT_Charge_Forb!A:C,2,FALSE),""))</f>
        <v/>
      </c>
      <c r="H189" s="202" t="str">
        <f>IF(B189="סך הכל",Summary!$B$19,IFERROR(VLOOKUP(B189,PT_Charge_Forb!A:C,3,FALSE),""))</f>
        <v/>
      </c>
      <c r="I189" s="203" t="str">
        <f>IF(B189="סך הכל",Summary!$B$20,IF(SUM(F189,H189)=0,"",SUM(F189,H189)))</f>
        <v/>
      </c>
      <c r="J189" s="173"/>
    </row>
    <row r="190" spans="1:10" s="1" customFormat="1" x14ac:dyDescent="0.2">
      <c r="A190" s="152"/>
      <c r="B190" s="174" t="str">
        <f>IF(AND(B188&lt;&gt;"",ISNUMBER(B188),B189=""),"סך הכל",IF(ISNUMBER('דיווח דיגומים'!B190),'דיווח דיגומים'!B190,""))</f>
        <v/>
      </c>
      <c r="C190" s="201" t="str">
        <f>IF(B190="סך הכל",Summary!$B$14,'דיווח דיגומים'!C190)</f>
        <v/>
      </c>
      <c r="D190" s="156" t="str">
        <f>IF(B190="סך הכל",Summary!$B$15,'דיווח דיגומים'!G190)</f>
        <v/>
      </c>
      <c r="E190" s="156" t="str">
        <f>IF(B190="סך הכל",Summary!$B$16,IFERROR(VLOOKUP(B190,PT_Charge_Exc!A:C,2,FALSE),""))</f>
        <v/>
      </c>
      <c r="F190" s="202" t="str">
        <f>IFERROR(VLOOKUP(B190,PT_Charge_Exc!A:C,3,FALSE),"")</f>
        <v/>
      </c>
      <c r="G190" s="156" t="str">
        <f>IF(B190="סך הכל",Summary!$B$17,IFERROR(VLOOKUP(B190,PT_Charge_Forb!A:C,2,FALSE),""))</f>
        <v/>
      </c>
      <c r="H190" s="202" t="str">
        <f>IF(B190="סך הכל",Summary!$B$19,IFERROR(VLOOKUP(B190,PT_Charge_Forb!A:C,3,FALSE),""))</f>
        <v/>
      </c>
      <c r="I190" s="203" t="str">
        <f>IF(B190="סך הכל",Summary!$B$20,IF(SUM(F190,H190)=0,"",SUM(F190,H190)))</f>
        <v/>
      </c>
      <c r="J190" s="173"/>
    </row>
    <row r="191" spans="1:10" s="1" customFormat="1" x14ac:dyDescent="0.2">
      <c r="A191" s="152"/>
      <c r="B191" s="174" t="str">
        <f>IF(AND(B189&lt;&gt;"",ISNUMBER(B189),B190=""),"סך הכל",IF(ISNUMBER('דיווח דיגומים'!B191),'דיווח דיגומים'!B191,""))</f>
        <v/>
      </c>
      <c r="C191" s="201" t="str">
        <f>IF(B191="סך הכל",Summary!$B$14,'דיווח דיגומים'!C191)</f>
        <v/>
      </c>
      <c r="D191" s="156" t="str">
        <f>IF(B191="סך הכל",Summary!$B$15,'דיווח דיגומים'!G191)</f>
        <v/>
      </c>
      <c r="E191" s="156" t="str">
        <f>IF(B191="סך הכל",Summary!$B$16,IFERROR(VLOOKUP(B191,PT_Charge_Exc!A:C,2,FALSE),""))</f>
        <v/>
      </c>
      <c r="F191" s="202" t="str">
        <f>IFERROR(VLOOKUP(B191,PT_Charge_Exc!A:C,3,FALSE),"")</f>
        <v/>
      </c>
      <c r="G191" s="156" t="str">
        <f>IF(B191="סך הכל",Summary!$B$17,IFERROR(VLOOKUP(B191,PT_Charge_Forb!A:C,2,FALSE),""))</f>
        <v/>
      </c>
      <c r="H191" s="202" t="str">
        <f>IF(B191="סך הכל",Summary!$B$19,IFERROR(VLOOKUP(B191,PT_Charge_Forb!A:C,3,FALSE),""))</f>
        <v/>
      </c>
      <c r="I191" s="203" t="str">
        <f>IF(B191="סך הכל",Summary!$B$20,IF(SUM(F191,H191)=0,"",SUM(F191,H191)))</f>
        <v/>
      </c>
      <c r="J191" s="173"/>
    </row>
    <row r="192" spans="1:10" s="1" customFormat="1" x14ac:dyDescent="0.2">
      <c r="A192" s="152"/>
      <c r="B192" s="174" t="str">
        <f>IF(AND(B190&lt;&gt;"",ISNUMBER(B190),B191=""),"סך הכל",IF(ISNUMBER('דיווח דיגומים'!B192),'דיווח דיגומים'!B192,""))</f>
        <v/>
      </c>
      <c r="C192" s="201" t="str">
        <f>IF(B192="סך הכל",Summary!$B$14,'דיווח דיגומים'!C192)</f>
        <v/>
      </c>
      <c r="D192" s="156" t="str">
        <f>IF(B192="סך הכל",Summary!$B$15,'דיווח דיגומים'!G192)</f>
        <v/>
      </c>
      <c r="E192" s="156" t="str">
        <f>IF(B192="סך הכל",Summary!$B$16,IFERROR(VLOOKUP(B192,PT_Charge_Exc!A:C,2,FALSE),""))</f>
        <v/>
      </c>
      <c r="F192" s="202" t="str">
        <f>IFERROR(VLOOKUP(B192,PT_Charge_Exc!A:C,3,FALSE),"")</f>
        <v/>
      </c>
      <c r="G192" s="156" t="str">
        <f>IF(B192="סך הכל",Summary!$B$17,IFERROR(VLOOKUP(B192,PT_Charge_Forb!A:C,2,FALSE),""))</f>
        <v/>
      </c>
      <c r="H192" s="202" t="str">
        <f>IF(B192="סך הכל",Summary!$B$19,IFERROR(VLOOKUP(B192,PT_Charge_Forb!A:C,3,FALSE),""))</f>
        <v/>
      </c>
      <c r="I192" s="203" t="str">
        <f>IF(B192="סך הכל",Summary!$B$20,IF(SUM(F192,H192)=0,"",SUM(F192,H192)))</f>
        <v/>
      </c>
      <c r="J192" s="173"/>
    </row>
    <row r="193" spans="1:10" s="1" customFormat="1" x14ac:dyDescent="0.2">
      <c r="A193" s="152"/>
      <c r="B193" s="174" t="str">
        <f>IF(AND(B191&lt;&gt;"",ISNUMBER(B191),B192=""),"סך הכל",IF(ISNUMBER('דיווח דיגומים'!B193),'דיווח דיגומים'!B193,""))</f>
        <v/>
      </c>
      <c r="C193" s="201" t="str">
        <f>IF(B193="סך הכל",Summary!$B$14,'דיווח דיגומים'!C193)</f>
        <v/>
      </c>
      <c r="D193" s="156" t="str">
        <f>IF(B193="סך הכל",Summary!$B$15,'דיווח דיגומים'!G193)</f>
        <v/>
      </c>
      <c r="E193" s="156" t="str">
        <f>IF(B193="סך הכל",Summary!$B$16,IFERROR(VLOOKUP(B193,PT_Charge_Exc!A:C,2,FALSE),""))</f>
        <v/>
      </c>
      <c r="F193" s="202" t="str">
        <f>IFERROR(VLOOKUP(B193,PT_Charge_Exc!A:C,3,FALSE),"")</f>
        <v/>
      </c>
      <c r="G193" s="156" t="str">
        <f>IF(B193="סך הכל",Summary!$B$17,IFERROR(VLOOKUP(B193,PT_Charge_Forb!A:C,2,FALSE),""))</f>
        <v/>
      </c>
      <c r="H193" s="202" t="str">
        <f>IF(B193="סך הכל",Summary!$B$19,IFERROR(VLOOKUP(B193,PT_Charge_Forb!A:C,3,FALSE),""))</f>
        <v/>
      </c>
      <c r="I193" s="203" t="str">
        <f>IF(B193="סך הכל",Summary!$B$20,IF(SUM(F193,H193)=0,"",SUM(F193,H193)))</f>
        <v/>
      </c>
      <c r="J193" s="173"/>
    </row>
    <row r="194" spans="1:10" s="1" customFormat="1" x14ac:dyDescent="0.2">
      <c r="A194" s="152"/>
      <c r="B194" s="174" t="str">
        <f>IF(AND(B192&lt;&gt;"",ISNUMBER(B192),B193=""),"סך הכל",IF(ISNUMBER('דיווח דיגומים'!B194),'דיווח דיגומים'!B194,""))</f>
        <v/>
      </c>
      <c r="C194" s="201" t="str">
        <f>IF(B194="סך הכל",Summary!$B$14,'דיווח דיגומים'!C194)</f>
        <v/>
      </c>
      <c r="D194" s="156" t="str">
        <f>IF(B194="סך הכל",Summary!$B$15,'דיווח דיגומים'!G194)</f>
        <v/>
      </c>
      <c r="E194" s="156" t="str">
        <f>IF(B194="סך הכל",Summary!$B$16,IFERROR(VLOOKUP(B194,PT_Charge_Exc!A:C,2,FALSE),""))</f>
        <v/>
      </c>
      <c r="F194" s="202" t="str">
        <f>IFERROR(VLOOKUP(B194,PT_Charge_Exc!A:C,3,FALSE),"")</f>
        <v/>
      </c>
      <c r="G194" s="156" t="str">
        <f>IF(B194="סך הכל",Summary!$B$17,IFERROR(VLOOKUP(B194,PT_Charge_Forb!A:C,2,FALSE),""))</f>
        <v/>
      </c>
      <c r="H194" s="202" t="str">
        <f>IF(B194="סך הכל",Summary!$B$19,IFERROR(VLOOKUP(B194,PT_Charge_Forb!A:C,3,FALSE),""))</f>
        <v/>
      </c>
      <c r="I194" s="203" t="str">
        <f>IF(B194="סך הכל",Summary!$B$20,IF(SUM(F194,H194)=0,"",SUM(F194,H194)))</f>
        <v/>
      </c>
      <c r="J194" s="173"/>
    </row>
    <row r="195" spans="1:10" s="1" customFormat="1" x14ac:dyDescent="0.2">
      <c r="A195" s="152"/>
      <c r="B195" s="174" t="str">
        <f>IF(AND(B193&lt;&gt;"",ISNUMBER(B193),B194=""),"סך הכל",IF(ISNUMBER('דיווח דיגומים'!B195),'דיווח דיגומים'!B195,""))</f>
        <v/>
      </c>
      <c r="C195" s="201" t="str">
        <f>IF(B195="סך הכל",Summary!$B$14,'דיווח דיגומים'!C195)</f>
        <v/>
      </c>
      <c r="D195" s="156" t="str">
        <f>IF(B195="סך הכל",Summary!$B$15,'דיווח דיגומים'!G195)</f>
        <v/>
      </c>
      <c r="E195" s="156" t="str">
        <f>IF(B195="סך הכל",Summary!$B$16,IFERROR(VLOOKUP(B195,PT_Charge_Exc!A:C,2,FALSE),""))</f>
        <v/>
      </c>
      <c r="F195" s="202" t="str">
        <f>IFERROR(VLOOKUP(B195,PT_Charge_Exc!A:C,3,FALSE),"")</f>
        <v/>
      </c>
      <c r="G195" s="156" t="str">
        <f>IF(B195="סך הכל",Summary!$B$17,IFERROR(VLOOKUP(B195,PT_Charge_Forb!A:C,2,FALSE),""))</f>
        <v/>
      </c>
      <c r="H195" s="202" t="str">
        <f>IF(B195="סך הכל",Summary!$B$19,IFERROR(VLOOKUP(B195,PT_Charge_Forb!A:C,3,FALSE),""))</f>
        <v/>
      </c>
      <c r="I195" s="203" t="str">
        <f>IF(B195="סך הכל",Summary!$B$20,IF(SUM(F195,H195)=0,"",SUM(F195,H195)))</f>
        <v/>
      </c>
      <c r="J195" s="173"/>
    </row>
    <row r="196" spans="1:10" s="1" customFormat="1" x14ac:dyDescent="0.2">
      <c r="A196" s="152"/>
      <c r="B196" s="174" t="str">
        <f>IF(AND(B194&lt;&gt;"",ISNUMBER(B194),B195=""),"סך הכל",IF(ISNUMBER('דיווח דיגומים'!B196),'דיווח דיגומים'!B196,""))</f>
        <v/>
      </c>
      <c r="C196" s="201" t="str">
        <f>IF(B196="סך הכל",Summary!$B$14,'דיווח דיגומים'!C196)</f>
        <v/>
      </c>
      <c r="D196" s="156" t="str">
        <f>IF(B196="סך הכל",Summary!$B$15,'דיווח דיגומים'!G196)</f>
        <v/>
      </c>
      <c r="E196" s="156" t="str">
        <f>IF(B196="סך הכל",Summary!$B$16,IFERROR(VLOOKUP(B196,PT_Charge_Exc!A:C,2,FALSE),""))</f>
        <v/>
      </c>
      <c r="F196" s="202" t="str">
        <f>IFERROR(VLOOKUP(B196,PT_Charge_Exc!A:C,3,FALSE),"")</f>
        <v/>
      </c>
      <c r="G196" s="156" t="str">
        <f>IF(B196="סך הכל",Summary!$B$17,IFERROR(VLOOKUP(B196,PT_Charge_Forb!A:C,2,FALSE),""))</f>
        <v/>
      </c>
      <c r="H196" s="202" t="str">
        <f>IF(B196="סך הכל",Summary!$B$19,IFERROR(VLOOKUP(B196,PT_Charge_Forb!A:C,3,FALSE),""))</f>
        <v/>
      </c>
      <c r="I196" s="203" t="str">
        <f>IF(B196="סך הכל",Summary!$B$20,IF(SUM(F196,H196)=0,"",SUM(F196,H196)))</f>
        <v/>
      </c>
      <c r="J196" s="173"/>
    </row>
    <row r="197" spans="1:10" s="1" customFormat="1" x14ac:dyDescent="0.2">
      <c r="A197" s="152"/>
      <c r="B197" s="174" t="str">
        <f>IF(AND(B195&lt;&gt;"",ISNUMBER(B195),B196=""),"סך הכל",IF(ISNUMBER('דיווח דיגומים'!B197),'דיווח דיגומים'!B197,""))</f>
        <v/>
      </c>
      <c r="C197" s="201" t="str">
        <f>IF(B197="סך הכל",Summary!$B$14,'דיווח דיגומים'!C197)</f>
        <v/>
      </c>
      <c r="D197" s="156" t="str">
        <f>IF(B197="סך הכל",Summary!$B$15,'דיווח דיגומים'!G197)</f>
        <v/>
      </c>
      <c r="E197" s="156" t="str">
        <f>IF(B197="סך הכל",Summary!$B$16,IFERROR(VLOOKUP(B197,PT_Charge_Exc!A:C,2,FALSE),""))</f>
        <v/>
      </c>
      <c r="F197" s="202" t="str">
        <f>IFERROR(VLOOKUP(B197,PT_Charge_Exc!A:C,3,FALSE),"")</f>
        <v/>
      </c>
      <c r="G197" s="156" t="str">
        <f>IF(B197="סך הכל",Summary!$B$17,IFERROR(VLOOKUP(B197,PT_Charge_Forb!A:C,2,FALSE),""))</f>
        <v/>
      </c>
      <c r="H197" s="202" t="str">
        <f>IF(B197="סך הכל",Summary!$B$19,IFERROR(VLOOKUP(B197,PT_Charge_Forb!A:C,3,FALSE),""))</f>
        <v/>
      </c>
      <c r="I197" s="203" t="str">
        <f>IF(B197="סך הכל",Summary!$B$20,IF(SUM(F197,H197)=0,"",SUM(F197,H197)))</f>
        <v/>
      </c>
      <c r="J197" s="173"/>
    </row>
    <row r="198" spans="1:10" s="1" customFormat="1" x14ac:dyDescent="0.2">
      <c r="A198" s="152"/>
      <c r="B198" s="174" t="str">
        <f>IF(AND(B196&lt;&gt;"",ISNUMBER(B196),B197=""),"סך הכל",IF(ISNUMBER('דיווח דיגומים'!B198),'דיווח דיגומים'!B198,""))</f>
        <v/>
      </c>
      <c r="C198" s="201" t="str">
        <f>IF(B198="סך הכל",Summary!$B$14,'דיווח דיגומים'!C198)</f>
        <v/>
      </c>
      <c r="D198" s="156" t="str">
        <f>IF(B198="סך הכל",Summary!$B$15,'דיווח דיגומים'!G198)</f>
        <v/>
      </c>
      <c r="E198" s="156" t="str">
        <f>IF(B198="סך הכל",Summary!$B$16,IFERROR(VLOOKUP(B198,PT_Charge_Exc!A:C,2,FALSE),""))</f>
        <v/>
      </c>
      <c r="F198" s="202" t="str">
        <f>IFERROR(VLOOKUP(B198,PT_Charge_Exc!A:C,3,FALSE),"")</f>
        <v/>
      </c>
      <c r="G198" s="156" t="str">
        <f>IF(B198="סך הכל",Summary!$B$17,IFERROR(VLOOKUP(B198,PT_Charge_Forb!A:C,2,FALSE),""))</f>
        <v/>
      </c>
      <c r="H198" s="202" t="str">
        <f>IF(B198="סך הכל",Summary!$B$19,IFERROR(VLOOKUP(B198,PT_Charge_Forb!A:C,3,FALSE),""))</f>
        <v/>
      </c>
      <c r="I198" s="203" t="str">
        <f>IF(B198="סך הכל",Summary!$B$20,IF(SUM(F198,H198)=0,"",SUM(F198,H198)))</f>
        <v/>
      </c>
      <c r="J198" s="173"/>
    </row>
    <row r="199" spans="1:10" s="1" customFormat="1" x14ac:dyDescent="0.2">
      <c r="A199" s="152"/>
      <c r="B199" s="174" t="str">
        <f>IF(AND(B197&lt;&gt;"",ISNUMBER(B197),B198=""),"סך הכל",IF(ISNUMBER('דיווח דיגומים'!B199),'דיווח דיגומים'!B199,""))</f>
        <v/>
      </c>
      <c r="C199" s="201" t="str">
        <f>IF(B199="סך הכל",Summary!$B$14,'דיווח דיגומים'!C199)</f>
        <v/>
      </c>
      <c r="D199" s="156" t="str">
        <f>IF(B199="סך הכל",Summary!$B$15,'דיווח דיגומים'!G199)</f>
        <v/>
      </c>
      <c r="E199" s="156" t="str">
        <f>IF(B199="סך הכל",Summary!$B$16,IFERROR(VLOOKUP(B199,PT_Charge_Exc!A:C,2,FALSE),""))</f>
        <v/>
      </c>
      <c r="F199" s="202" t="str">
        <f>IFERROR(VLOOKUP(B199,PT_Charge_Exc!A:C,3,FALSE),"")</f>
        <v/>
      </c>
      <c r="G199" s="156" t="str">
        <f>IF(B199="סך הכל",Summary!$B$17,IFERROR(VLOOKUP(B199,PT_Charge_Forb!A:C,2,FALSE),""))</f>
        <v/>
      </c>
      <c r="H199" s="202" t="str">
        <f>IF(B199="סך הכל",Summary!$B$19,IFERROR(VLOOKUP(B199,PT_Charge_Forb!A:C,3,FALSE),""))</f>
        <v/>
      </c>
      <c r="I199" s="203" t="str">
        <f>IF(B199="סך הכל",Summary!$B$20,IF(SUM(F199,H199)=0,"",SUM(F199,H199)))</f>
        <v/>
      </c>
      <c r="J199" s="173"/>
    </row>
    <row r="200" spans="1:10" s="1" customFormat="1" x14ac:dyDescent="0.2">
      <c r="A200" s="152"/>
      <c r="B200" s="174" t="str">
        <f>IF(AND(B198&lt;&gt;"",ISNUMBER(B198),B199=""),"סך הכל",IF(ISNUMBER('דיווח דיגומים'!B200),'דיווח דיגומים'!B200,""))</f>
        <v/>
      </c>
      <c r="C200" s="201" t="str">
        <f>IF(B200="סך הכל",Summary!$B$14,'דיווח דיגומים'!C200)</f>
        <v/>
      </c>
      <c r="D200" s="156" t="str">
        <f>IF(B200="סך הכל",Summary!$B$15,'דיווח דיגומים'!G200)</f>
        <v/>
      </c>
      <c r="E200" s="156" t="str">
        <f>IF(B200="סך הכל",Summary!$B$16,IFERROR(VLOOKUP(B200,PT_Charge_Exc!A:C,2,FALSE),""))</f>
        <v/>
      </c>
      <c r="F200" s="202" t="str">
        <f>IFERROR(VLOOKUP(B200,PT_Charge_Exc!A:C,3,FALSE),"")</f>
        <v/>
      </c>
      <c r="G200" s="156" t="str">
        <f>IF(B200="סך הכל",Summary!$B$17,IFERROR(VLOOKUP(B200,PT_Charge_Forb!A:C,2,FALSE),""))</f>
        <v/>
      </c>
      <c r="H200" s="202" t="str">
        <f>IF(B200="סך הכל",Summary!$B$19,IFERROR(VLOOKUP(B200,PT_Charge_Forb!A:C,3,FALSE),""))</f>
        <v/>
      </c>
      <c r="I200" s="203" t="str">
        <f>IF(B200="סך הכל",Summary!$B$20,IF(SUM(F200,H200)=0,"",SUM(F200,H200)))</f>
        <v/>
      </c>
      <c r="J200" s="173"/>
    </row>
    <row r="201" spans="1:10" s="1" customFormat="1" x14ac:dyDescent="0.2">
      <c r="A201" s="152"/>
      <c r="B201" s="174" t="str">
        <f>IF(AND(B199&lt;&gt;"",ISNUMBER(B199),B200=""),"סך הכל",IF(ISNUMBER('דיווח דיגומים'!B201),'דיווח דיגומים'!B201,""))</f>
        <v/>
      </c>
      <c r="C201" s="201" t="str">
        <f>IF(B201="סך הכל",Summary!$B$14,'דיווח דיגומים'!C201)</f>
        <v/>
      </c>
      <c r="D201" s="156" t="str">
        <f>IF(B201="סך הכל",Summary!$B$15,'דיווח דיגומים'!G201)</f>
        <v/>
      </c>
      <c r="E201" s="156" t="str">
        <f>IF(B201="סך הכל",Summary!$B$16,IFERROR(VLOOKUP(B201,PT_Charge_Exc!A:C,2,FALSE),""))</f>
        <v/>
      </c>
      <c r="F201" s="202" t="str">
        <f>IFERROR(VLOOKUP(B201,PT_Charge_Exc!A:C,3,FALSE),"")</f>
        <v/>
      </c>
      <c r="G201" s="156" t="str">
        <f>IF(B201="סך הכל",Summary!$B$17,IFERROR(VLOOKUP(B201,PT_Charge_Forb!A:C,2,FALSE),""))</f>
        <v/>
      </c>
      <c r="H201" s="202" t="str">
        <f>IF(B201="סך הכל",Summary!$B$19,IFERROR(VLOOKUP(B201,PT_Charge_Forb!A:C,3,FALSE),""))</f>
        <v/>
      </c>
      <c r="I201" s="203" t="str">
        <f>IF(B201="סך הכל",Summary!$B$20,IF(SUM(F201,H201)=0,"",SUM(F201,H201)))</f>
        <v/>
      </c>
      <c r="J201" s="173"/>
    </row>
    <row r="202" spans="1:10" s="1" customFormat="1" x14ac:dyDescent="0.2">
      <c r="A202" s="152"/>
      <c r="B202" s="174" t="str">
        <f>IF(AND(B200&lt;&gt;"",ISNUMBER(B200),B201=""),"סך הכל",IF(ISNUMBER('דיווח דיגומים'!B202),'דיווח דיגומים'!B202,""))</f>
        <v/>
      </c>
      <c r="C202" s="201" t="str">
        <f>IF(B202="סך הכל",Summary!$B$14,'דיווח דיגומים'!C202)</f>
        <v/>
      </c>
      <c r="D202" s="156" t="str">
        <f>IF(B202="סך הכל",Summary!$B$15,'דיווח דיגומים'!G202)</f>
        <v/>
      </c>
      <c r="E202" s="156" t="str">
        <f>IF(B202="סך הכל",Summary!$B$16,IFERROR(VLOOKUP(B202,PT_Charge_Exc!A:C,2,FALSE),""))</f>
        <v/>
      </c>
      <c r="F202" s="202" t="str">
        <f>IFERROR(VLOOKUP(B202,PT_Charge_Exc!A:C,3,FALSE),"")</f>
        <v/>
      </c>
      <c r="G202" s="156" t="str">
        <f>IF(B202="סך הכל",Summary!$B$17,IFERROR(VLOOKUP(B202,PT_Charge_Forb!A:C,2,FALSE),""))</f>
        <v/>
      </c>
      <c r="H202" s="202" t="str">
        <f>IF(B202="סך הכל",Summary!$B$19,IFERROR(VLOOKUP(B202,PT_Charge_Forb!A:C,3,FALSE),""))</f>
        <v/>
      </c>
      <c r="I202" s="203" t="str">
        <f>IF(B202="סך הכל",Summary!$B$20,IF(SUM(F202,H202)=0,"",SUM(F202,H202)))</f>
        <v/>
      </c>
      <c r="J202" s="173"/>
    </row>
    <row r="203" spans="1:10" s="1" customFormat="1" x14ac:dyDescent="0.2">
      <c r="A203" s="152"/>
      <c r="B203" s="174" t="str">
        <f>IF(AND(B201&lt;&gt;"",ISNUMBER(B201),B202=""),"סך הכל",IF(ISNUMBER('דיווח דיגומים'!B203),'דיווח דיגומים'!B203,""))</f>
        <v/>
      </c>
      <c r="C203" s="201" t="str">
        <f>IF(B203="סך הכל",Summary!$B$14,'דיווח דיגומים'!C203)</f>
        <v/>
      </c>
      <c r="D203" s="156" t="str">
        <f>IF(B203="סך הכל",Summary!$B$15,'דיווח דיגומים'!G203)</f>
        <v/>
      </c>
      <c r="E203" s="156" t="str">
        <f>IF(B203="סך הכל",Summary!$B$16,IFERROR(VLOOKUP(B203,PT_Charge_Exc!A:C,2,FALSE),""))</f>
        <v/>
      </c>
      <c r="F203" s="202" t="str">
        <f>IFERROR(VLOOKUP(B203,PT_Charge_Exc!A:C,3,FALSE),"")</f>
        <v/>
      </c>
      <c r="G203" s="156" t="str">
        <f>IF(B203="סך הכל",Summary!$B$17,IFERROR(VLOOKUP(B203,PT_Charge_Forb!A:C,2,FALSE),""))</f>
        <v/>
      </c>
      <c r="H203" s="202" t="str">
        <f>IF(B203="סך הכל",Summary!$B$19,IFERROR(VLOOKUP(B203,PT_Charge_Forb!A:C,3,FALSE),""))</f>
        <v/>
      </c>
      <c r="I203" s="203" t="str">
        <f>IF(B203="סך הכל",Summary!$B$20,IF(SUM(F203,H203)=0,"",SUM(F203,H203)))</f>
        <v/>
      </c>
      <c r="J203" s="173"/>
    </row>
    <row r="204" spans="1:10" s="1" customFormat="1" x14ac:dyDescent="0.2">
      <c r="A204" s="152"/>
      <c r="B204" s="174" t="str">
        <f>IF(AND(B202&lt;&gt;"",ISNUMBER(B202),B203=""),"סך הכל",IF(ISNUMBER('דיווח דיגומים'!B204),'דיווח דיגומים'!B204,""))</f>
        <v/>
      </c>
      <c r="C204" s="201" t="str">
        <f>IF(B204="סך הכל",Summary!$B$14,'דיווח דיגומים'!C204)</f>
        <v/>
      </c>
      <c r="D204" s="156" t="str">
        <f>IF(B204="סך הכל",Summary!$B$15,'דיווח דיגומים'!G204)</f>
        <v/>
      </c>
      <c r="E204" s="156" t="str">
        <f>IF(B204="סך הכל",Summary!$B$16,IFERROR(VLOOKUP(B204,PT_Charge_Exc!A:C,2,FALSE),""))</f>
        <v/>
      </c>
      <c r="F204" s="202" t="str">
        <f>IFERROR(VLOOKUP(B204,PT_Charge_Exc!A:C,3,FALSE),"")</f>
        <v/>
      </c>
      <c r="G204" s="156" t="str">
        <f>IF(B204="סך הכל",Summary!$B$17,IFERROR(VLOOKUP(B204,PT_Charge_Forb!A:C,2,FALSE),""))</f>
        <v/>
      </c>
      <c r="H204" s="202" t="str">
        <f>IF(B204="סך הכל",Summary!$B$19,IFERROR(VLOOKUP(B204,PT_Charge_Forb!A:C,3,FALSE),""))</f>
        <v/>
      </c>
      <c r="I204" s="203" t="str">
        <f>IF(B204="סך הכל",Summary!$B$20,IF(SUM(F204,H204)=0,"",SUM(F204,H204)))</f>
        <v/>
      </c>
      <c r="J204" s="173"/>
    </row>
    <row r="205" spans="1:10" s="1" customFormat="1" x14ac:dyDescent="0.2">
      <c r="A205" s="152"/>
      <c r="B205" s="174" t="str">
        <f>IF(AND(B203&lt;&gt;"",ISNUMBER(B203),B204=""),"סך הכל",IF(ISNUMBER('דיווח דיגומים'!B205),'דיווח דיגומים'!B205,""))</f>
        <v/>
      </c>
      <c r="C205" s="201" t="str">
        <f>IF(B205="סך הכל",Summary!$B$14,'דיווח דיגומים'!C205)</f>
        <v/>
      </c>
      <c r="D205" s="156" t="str">
        <f>IF(B205="סך הכל",Summary!$B$15,'דיווח דיגומים'!G205)</f>
        <v/>
      </c>
      <c r="E205" s="156" t="str">
        <f>IF(B205="סך הכל",Summary!$B$16,IFERROR(VLOOKUP(B205,PT_Charge_Exc!A:C,2,FALSE),""))</f>
        <v/>
      </c>
      <c r="F205" s="202" t="str">
        <f>IFERROR(VLOOKUP(B205,PT_Charge_Exc!A:C,3,FALSE),"")</f>
        <v/>
      </c>
      <c r="G205" s="156" t="str">
        <f>IF(B205="סך הכל",Summary!$B$17,IFERROR(VLOOKUP(B205,PT_Charge_Forb!A:C,2,FALSE),""))</f>
        <v/>
      </c>
      <c r="H205" s="202" t="str">
        <f>IF(B205="סך הכל",Summary!$B$19,IFERROR(VLOOKUP(B205,PT_Charge_Forb!A:C,3,FALSE),""))</f>
        <v/>
      </c>
      <c r="I205" s="203" t="str">
        <f>IF(B205="סך הכל",Summary!$B$20,IF(SUM(F205,H205)=0,"",SUM(F205,H205)))</f>
        <v/>
      </c>
      <c r="J205" s="173"/>
    </row>
    <row r="206" spans="1:10" s="1" customFormat="1" x14ac:dyDescent="0.2">
      <c r="A206" s="152"/>
      <c r="B206" s="174" t="str">
        <f>IF(AND(B204&lt;&gt;"",ISNUMBER(B204),B205=""),"סך הכל",IF(ISNUMBER('דיווח דיגומים'!B206),'דיווח דיגומים'!B206,""))</f>
        <v/>
      </c>
      <c r="C206" s="201" t="str">
        <f>IF(B206="סך הכל",Summary!$B$14,'דיווח דיגומים'!C206)</f>
        <v/>
      </c>
      <c r="D206" s="156" t="str">
        <f>IF(B206="סך הכל",Summary!$B$15,'דיווח דיגומים'!G206)</f>
        <v/>
      </c>
      <c r="E206" s="156" t="str">
        <f>IF(B206="סך הכל",Summary!$B$16,IFERROR(VLOOKUP(B206,PT_Charge_Exc!A:C,2,FALSE),""))</f>
        <v/>
      </c>
      <c r="F206" s="202" t="str">
        <f>IFERROR(VLOOKUP(B206,PT_Charge_Exc!A:C,3,FALSE),"")</f>
        <v/>
      </c>
      <c r="G206" s="156" t="str">
        <f>IF(B206="סך הכל",Summary!$B$17,IFERROR(VLOOKUP(B206,PT_Charge_Forb!A:C,2,FALSE),""))</f>
        <v/>
      </c>
      <c r="H206" s="202" t="str">
        <f>IF(B206="סך הכל",Summary!$B$19,IFERROR(VLOOKUP(B206,PT_Charge_Forb!A:C,3,FALSE),""))</f>
        <v/>
      </c>
      <c r="I206" s="203" t="str">
        <f>IF(B206="סך הכל",Summary!$B$20,IF(SUM(F206,H206)=0,"",SUM(F206,H206)))</f>
        <v/>
      </c>
      <c r="J206" s="173"/>
    </row>
    <row r="207" spans="1:10" s="1" customFormat="1" x14ac:dyDescent="0.2">
      <c r="A207" s="152"/>
      <c r="B207" s="174" t="str">
        <f>IF(AND(B205&lt;&gt;"",ISNUMBER(B205),B206=""),"סך הכל",IF(ISNUMBER('דיווח דיגומים'!B207),'דיווח דיגומים'!B207,""))</f>
        <v/>
      </c>
      <c r="C207" s="201" t="str">
        <f>IF(B207="סך הכל",Summary!$B$14,'דיווח דיגומים'!C207)</f>
        <v/>
      </c>
      <c r="D207" s="156" t="str">
        <f>IF(B207="סך הכל",Summary!$B$15,'דיווח דיגומים'!G207)</f>
        <v/>
      </c>
      <c r="E207" s="156" t="str">
        <f>IF(B207="סך הכל",Summary!$B$16,IFERROR(VLOOKUP(B207,PT_Charge_Exc!A:C,2,FALSE),""))</f>
        <v/>
      </c>
      <c r="F207" s="202" t="str">
        <f>IFERROR(VLOOKUP(B207,PT_Charge_Exc!A:C,3,FALSE),"")</f>
        <v/>
      </c>
      <c r="G207" s="156" t="str">
        <f>IF(B207="סך הכל",Summary!$B$17,IFERROR(VLOOKUP(B207,PT_Charge_Forb!A:C,2,FALSE),""))</f>
        <v/>
      </c>
      <c r="H207" s="202" t="str">
        <f>IF(B207="סך הכל",Summary!$B$19,IFERROR(VLOOKUP(B207,PT_Charge_Forb!A:C,3,FALSE),""))</f>
        <v/>
      </c>
      <c r="I207" s="203" t="str">
        <f>IF(B207="סך הכל",Summary!$B$20,IF(SUM(F207,H207)=0,"",SUM(F207,H207)))</f>
        <v/>
      </c>
      <c r="J207" s="173"/>
    </row>
    <row r="208" spans="1:10" s="1" customFormat="1" x14ac:dyDescent="0.2">
      <c r="A208" s="152"/>
      <c r="B208" s="174" t="str">
        <f>IF(AND(B206&lt;&gt;"",ISNUMBER(B206),B207=""),"סך הכל",IF(ISNUMBER('דיווח דיגומים'!B208),'דיווח דיגומים'!B208,""))</f>
        <v/>
      </c>
      <c r="C208" s="201" t="str">
        <f>IF(B208="סך הכל",Summary!$B$14,'דיווח דיגומים'!C208)</f>
        <v/>
      </c>
      <c r="D208" s="156" t="str">
        <f>IF(B208="סך הכל",Summary!$B$15,'דיווח דיגומים'!G208)</f>
        <v/>
      </c>
      <c r="E208" s="156" t="str">
        <f>IF(B208="סך הכל",Summary!$B$16,IFERROR(VLOOKUP(B208,PT_Charge_Exc!A:C,2,FALSE),""))</f>
        <v/>
      </c>
      <c r="F208" s="202" t="str">
        <f>IFERROR(VLOOKUP(B208,PT_Charge_Exc!A:C,3,FALSE),"")</f>
        <v/>
      </c>
      <c r="G208" s="156" t="str">
        <f>IF(B208="סך הכל",Summary!$B$17,IFERROR(VLOOKUP(B208,PT_Charge_Forb!A:C,2,FALSE),""))</f>
        <v/>
      </c>
      <c r="H208" s="202" t="str">
        <f>IF(B208="סך הכל",Summary!$B$19,IFERROR(VLOOKUP(B208,PT_Charge_Forb!A:C,3,FALSE),""))</f>
        <v/>
      </c>
      <c r="I208" s="203" t="str">
        <f>IF(B208="סך הכל",Summary!$B$20,IF(SUM(F208,H208)=0,"",SUM(F208,H208)))</f>
        <v/>
      </c>
      <c r="J208" s="173"/>
    </row>
    <row r="209" spans="1:10" s="1" customFormat="1" x14ac:dyDescent="0.2">
      <c r="A209" s="152"/>
      <c r="B209" s="174" t="str">
        <f>IF(AND(B207&lt;&gt;"",ISNUMBER(B207),B208=""),"סך הכל",IF(ISNUMBER('דיווח דיגומים'!B209),'דיווח דיגומים'!B209,""))</f>
        <v/>
      </c>
      <c r="C209" s="201" t="str">
        <f>IF(B209="סך הכל",Summary!$B$14,'דיווח דיגומים'!C209)</f>
        <v/>
      </c>
      <c r="D209" s="156" t="str">
        <f>IF(B209="סך הכל",Summary!$B$15,'דיווח דיגומים'!G209)</f>
        <v/>
      </c>
      <c r="E209" s="156" t="str">
        <f>IF(B209="סך הכל",Summary!$B$16,IFERROR(VLOOKUP(B209,PT_Charge_Exc!A:C,2,FALSE),""))</f>
        <v/>
      </c>
      <c r="F209" s="202" t="str">
        <f>IFERROR(VLOOKUP(B209,PT_Charge_Exc!A:C,3,FALSE),"")</f>
        <v/>
      </c>
      <c r="G209" s="156" t="str">
        <f>IF(B209="סך הכל",Summary!$B$17,IFERROR(VLOOKUP(B209,PT_Charge_Forb!A:C,2,FALSE),""))</f>
        <v/>
      </c>
      <c r="H209" s="202" t="str">
        <f>IF(B209="סך הכל",Summary!$B$19,IFERROR(VLOOKUP(B209,PT_Charge_Forb!A:C,3,FALSE),""))</f>
        <v/>
      </c>
      <c r="I209" s="203" t="str">
        <f>IF(B209="סך הכל",Summary!$B$20,IF(SUM(F209,H209)=0,"",SUM(F209,H209)))</f>
        <v/>
      </c>
      <c r="J209" s="173"/>
    </row>
    <row r="210" spans="1:10" s="1" customFormat="1" x14ac:dyDescent="0.2">
      <c r="A210" s="152"/>
      <c r="B210" s="174" t="str">
        <f>IF(AND(B208&lt;&gt;"",ISNUMBER(B208),B209=""),"סך הכל",IF(ISNUMBER('דיווח דיגומים'!B210),'דיווח דיגומים'!B210,""))</f>
        <v/>
      </c>
      <c r="C210" s="201" t="str">
        <f>IF(B210="סך הכל",Summary!$B$14,'דיווח דיגומים'!C210)</f>
        <v/>
      </c>
      <c r="D210" s="156" t="str">
        <f>IF(B210="סך הכל",Summary!$B$15,'דיווח דיגומים'!G210)</f>
        <v/>
      </c>
      <c r="E210" s="156" t="str">
        <f>IF(B210="סך הכל",Summary!$B$16,IFERROR(VLOOKUP(B210,PT_Charge_Exc!A:C,2,FALSE),""))</f>
        <v/>
      </c>
      <c r="F210" s="202" t="str">
        <f>IFERROR(VLOOKUP(B210,PT_Charge_Exc!A:C,3,FALSE),"")</f>
        <v/>
      </c>
      <c r="G210" s="156" t="str">
        <f>IF(B210="סך הכל",Summary!$B$17,IFERROR(VLOOKUP(B210,PT_Charge_Forb!A:C,2,FALSE),""))</f>
        <v/>
      </c>
      <c r="H210" s="202" t="str">
        <f>IF(B210="סך הכל",Summary!$B$19,IFERROR(VLOOKUP(B210,PT_Charge_Forb!A:C,3,FALSE),""))</f>
        <v/>
      </c>
      <c r="I210" s="203" t="str">
        <f>IF(B210="סך הכל",Summary!$B$20,IF(SUM(F210,H210)=0,"",SUM(F210,H210)))</f>
        <v/>
      </c>
      <c r="J210" s="173"/>
    </row>
    <row r="211" spans="1:10" s="1" customFormat="1" x14ac:dyDescent="0.2">
      <c r="A211" s="152"/>
      <c r="B211" s="174" t="str">
        <f>IF(AND(B209&lt;&gt;"",ISNUMBER(B209),B210=""),"סך הכל",IF(ISNUMBER('דיווח דיגומים'!B211),'דיווח דיגומים'!B211,""))</f>
        <v/>
      </c>
      <c r="C211" s="201" t="str">
        <f>IF(B211="סך הכל",Summary!$B$14,'דיווח דיגומים'!C211)</f>
        <v/>
      </c>
      <c r="D211" s="156" t="str">
        <f>IF(B211="סך הכל",Summary!$B$15,'דיווח דיגומים'!G211)</f>
        <v/>
      </c>
      <c r="E211" s="156" t="str">
        <f>IF(B211="סך הכל",Summary!$B$16,IFERROR(VLOOKUP(B211,PT_Charge_Exc!A:C,2,FALSE),""))</f>
        <v/>
      </c>
      <c r="F211" s="202" t="str">
        <f>IFERROR(VLOOKUP(B211,PT_Charge_Exc!A:C,3,FALSE),"")</f>
        <v/>
      </c>
      <c r="G211" s="156" t="str">
        <f>IF(B211="סך הכל",Summary!$B$17,IFERROR(VLOOKUP(B211,PT_Charge_Forb!A:C,2,FALSE),""))</f>
        <v/>
      </c>
      <c r="H211" s="202" t="str">
        <f>IF(B211="סך הכל",Summary!$B$19,IFERROR(VLOOKUP(B211,PT_Charge_Forb!A:C,3,FALSE),""))</f>
        <v/>
      </c>
      <c r="I211" s="203" t="str">
        <f>IF(B211="סך הכל",Summary!$B$20,IF(SUM(F211,H211)=0,"",SUM(F211,H211)))</f>
        <v/>
      </c>
      <c r="J211" s="173"/>
    </row>
    <row r="212" spans="1:10" s="1" customFormat="1" x14ac:dyDescent="0.2">
      <c r="A212" s="152"/>
      <c r="B212" s="174" t="str">
        <f>IF(AND(B210&lt;&gt;"",ISNUMBER(B210),B211=""),"סך הכל",IF(ISNUMBER('דיווח דיגומים'!B212),'דיווח דיגומים'!B212,""))</f>
        <v/>
      </c>
      <c r="C212" s="201" t="str">
        <f>IF(B212="סך הכל",Summary!$B$14,'דיווח דיגומים'!C212)</f>
        <v/>
      </c>
      <c r="D212" s="156" t="str">
        <f>IF(B212="סך הכל",Summary!$B$15,'דיווח דיגומים'!G212)</f>
        <v/>
      </c>
      <c r="E212" s="156" t="str">
        <f>IF(B212="סך הכל",Summary!$B$16,IFERROR(VLOOKUP(B212,PT_Charge_Exc!A:C,2,FALSE),""))</f>
        <v/>
      </c>
      <c r="F212" s="202" t="str">
        <f>IFERROR(VLOOKUP(B212,PT_Charge_Exc!A:C,3,FALSE),"")</f>
        <v/>
      </c>
      <c r="G212" s="156" t="str">
        <f>IF(B212="סך הכל",Summary!$B$17,IFERROR(VLOOKUP(B212,PT_Charge_Forb!A:C,2,FALSE),""))</f>
        <v/>
      </c>
      <c r="H212" s="202" t="str">
        <f>IF(B212="סך הכל",Summary!$B$19,IFERROR(VLOOKUP(B212,PT_Charge_Forb!A:C,3,FALSE),""))</f>
        <v/>
      </c>
      <c r="I212" s="203" t="str">
        <f>IF(B212="סך הכל",Summary!$B$20,IF(SUM(F212,H212)=0,"",SUM(F212,H212)))</f>
        <v/>
      </c>
      <c r="J212" s="173"/>
    </row>
    <row r="213" spans="1:10" s="1" customFormat="1" x14ac:dyDescent="0.2">
      <c r="A213" s="152"/>
      <c r="B213" s="174" t="str">
        <f>IF(AND(B211&lt;&gt;"",ISNUMBER(B211),B212=""),"סך הכל",IF(ISNUMBER('דיווח דיגומים'!B213),'דיווח דיגומים'!B213,""))</f>
        <v/>
      </c>
      <c r="C213" s="201" t="str">
        <f>IF(B213="סך הכל",Summary!$B$14,'דיווח דיגומים'!C213)</f>
        <v/>
      </c>
      <c r="D213" s="156" t="str">
        <f>IF(B213="סך הכל",Summary!$B$15,'דיווח דיגומים'!G213)</f>
        <v/>
      </c>
      <c r="E213" s="156" t="str">
        <f>IF(B213="סך הכל",Summary!$B$16,IFERROR(VLOOKUP(B213,PT_Charge_Exc!A:C,2,FALSE),""))</f>
        <v/>
      </c>
      <c r="F213" s="202" t="str">
        <f>IFERROR(VLOOKUP(B213,PT_Charge_Exc!A:C,3,FALSE),"")</f>
        <v/>
      </c>
      <c r="G213" s="156" t="str">
        <f>IF(B213="סך הכל",Summary!$B$17,IFERROR(VLOOKUP(B213,PT_Charge_Forb!A:C,2,FALSE),""))</f>
        <v/>
      </c>
      <c r="H213" s="202" t="str">
        <f>IF(B213="סך הכל",Summary!$B$19,IFERROR(VLOOKUP(B213,PT_Charge_Forb!A:C,3,FALSE),""))</f>
        <v/>
      </c>
      <c r="I213" s="203" t="str">
        <f>IF(B213="סך הכל",Summary!$B$20,IF(SUM(F213,H213)=0,"",SUM(F213,H213)))</f>
        <v/>
      </c>
      <c r="J213" s="173"/>
    </row>
    <row r="214" spans="1:10" s="1" customFormat="1" x14ac:dyDescent="0.2">
      <c r="A214" s="152"/>
      <c r="B214" s="174" t="str">
        <f>IF(AND(B212&lt;&gt;"",ISNUMBER(B212),B213=""),"סך הכל",IF(ISNUMBER('דיווח דיגומים'!B214),'דיווח דיגומים'!B214,""))</f>
        <v/>
      </c>
      <c r="C214" s="201" t="str">
        <f>IF(B214="סך הכל",Summary!$B$14,'דיווח דיגומים'!C214)</f>
        <v/>
      </c>
      <c r="D214" s="156" t="str">
        <f>IF(B214="סך הכל",Summary!$B$15,'דיווח דיגומים'!G214)</f>
        <v/>
      </c>
      <c r="E214" s="156" t="str">
        <f>IF(B214="סך הכל",Summary!$B$16,IFERROR(VLOOKUP(B214,PT_Charge_Exc!A:C,2,FALSE),""))</f>
        <v/>
      </c>
      <c r="F214" s="202" t="str">
        <f>IFERROR(VLOOKUP(B214,PT_Charge_Exc!A:C,3,FALSE),"")</f>
        <v/>
      </c>
      <c r="G214" s="156" t="str">
        <f>IF(B214="סך הכל",Summary!$B$17,IFERROR(VLOOKUP(B214,PT_Charge_Forb!A:C,2,FALSE),""))</f>
        <v/>
      </c>
      <c r="H214" s="202" t="str">
        <f>IF(B214="סך הכל",Summary!$B$19,IFERROR(VLOOKUP(B214,PT_Charge_Forb!A:C,3,FALSE),""))</f>
        <v/>
      </c>
      <c r="I214" s="203" t="str">
        <f>IF(B214="סך הכל",Summary!$B$20,IF(SUM(F214,H214)=0,"",SUM(F214,H214)))</f>
        <v/>
      </c>
      <c r="J214" s="173"/>
    </row>
    <row r="215" spans="1:10" s="1" customFormat="1" x14ac:dyDescent="0.2">
      <c r="A215" s="152"/>
      <c r="B215" s="174" t="str">
        <f>IF(AND(B213&lt;&gt;"",ISNUMBER(B213),B214=""),"סך הכל",IF(ISNUMBER('דיווח דיגומים'!B215),'דיווח דיגומים'!B215,""))</f>
        <v/>
      </c>
      <c r="C215" s="201" t="str">
        <f>IF(B215="סך הכל",Summary!$B$14,'דיווח דיגומים'!C215)</f>
        <v/>
      </c>
      <c r="D215" s="156" t="str">
        <f>IF(B215="סך הכל",Summary!$B$15,'דיווח דיגומים'!G215)</f>
        <v/>
      </c>
      <c r="E215" s="156" t="str">
        <f>IF(B215="סך הכל",Summary!$B$16,IFERROR(VLOOKUP(B215,PT_Charge_Exc!A:C,2,FALSE),""))</f>
        <v/>
      </c>
      <c r="F215" s="202" t="str">
        <f>IFERROR(VLOOKUP(B215,PT_Charge_Exc!A:C,3,FALSE),"")</f>
        <v/>
      </c>
      <c r="G215" s="156" t="str">
        <f>IF(B215="סך הכל",Summary!$B$17,IFERROR(VLOOKUP(B215,PT_Charge_Forb!A:C,2,FALSE),""))</f>
        <v/>
      </c>
      <c r="H215" s="202" t="str">
        <f>IF(B215="סך הכל",Summary!$B$19,IFERROR(VLOOKUP(B215,PT_Charge_Forb!A:C,3,FALSE),""))</f>
        <v/>
      </c>
      <c r="I215" s="203" t="str">
        <f>IF(B215="סך הכל",Summary!$B$20,IF(SUM(F215,H215)=0,"",SUM(F215,H215)))</f>
        <v/>
      </c>
      <c r="J215" s="173"/>
    </row>
    <row r="216" spans="1:10" s="1" customFormat="1" x14ac:dyDescent="0.2">
      <c r="A216" s="152"/>
      <c r="B216" s="174" t="str">
        <f>IF(AND(B214&lt;&gt;"",ISNUMBER(B214),B215=""),"סך הכל",IF(ISNUMBER('דיווח דיגומים'!B216),'דיווח דיגומים'!B216,""))</f>
        <v/>
      </c>
      <c r="C216" s="201" t="str">
        <f>IF(B216="סך הכל",Summary!$B$14,'דיווח דיגומים'!C216)</f>
        <v/>
      </c>
      <c r="D216" s="156" t="str">
        <f>IF(B216="סך הכל",Summary!$B$15,'דיווח דיגומים'!G216)</f>
        <v/>
      </c>
      <c r="E216" s="156" t="str">
        <f>IF(B216="סך הכל",Summary!$B$16,IFERROR(VLOOKUP(B216,PT_Charge_Exc!A:C,2,FALSE),""))</f>
        <v/>
      </c>
      <c r="F216" s="202" t="str">
        <f>IFERROR(VLOOKUP(B216,PT_Charge_Exc!A:C,3,FALSE),"")</f>
        <v/>
      </c>
      <c r="G216" s="156" t="str">
        <f>IF(B216="סך הכל",Summary!$B$17,IFERROR(VLOOKUP(B216,PT_Charge_Forb!A:C,2,FALSE),""))</f>
        <v/>
      </c>
      <c r="H216" s="202" t="str">
        <f>IF(B216="סך הכל",Summary!$B$19,IFERROR(VLOOKUP(B216,PT_Charge_Forb!A:C,3,FALSE),""))</f>
        <v/>
      </c>
      <c r="I216" s="203" t="str">
        <f>IF(B216="סך הכל",Summary!$B$20,IF(SUM(F216,H216)=0,"",SUM(F216,H216)))</f>
        <v/>
      </c>
      <c r="J216" s="173"/>
    </row>
    <row r="217" spans="1:10" s="1" customFormat="1" x14ac:dyDescent="0.2">
      <c r="A217" s="152"/>
      <c r="B217" s="174" t="str">
        <f>IF(AND(B215&lt;&gt;"",ISNUMBER(B215),B216=""),"סך הכל",IF(ISNUMBER('דיווח דיגומים'!B217),'דיווח דיגומים'!B217,""))</f>
        <v/>
      </c>
      <c r="C217" s="201" t="str">
        <f>IF(B217="סך הכל",Summary!$B$14,'דיווח דיגומים'!C217)</f>
        <v/>
      </c>
      <c r="D217" s="156" t="str">
        <f>IF(B217="סך הכל",Summary!$B$15,'דיווח דיגומים'!G217)</f>
        <v/>
      </c>
      <c r="E217" s="156" t="str">
        <f>IF(B217="סך הכל",Summary!$B$16,IFERROR(VLOOKUP(B217,PT_Charge_Exc!A:C,2,FALSE),""))</f>
        <v/>
      </c>
      <c r="F217" s="202" t="str">
        <f>IFERROR(VLOOKUP(B217,PT_Charge_Exc!A:C,3,FALSE),"")</f>
        <v/>
      </c>
      <c r="G217" s="156" t="str">
        <f>IF(B217="סך הכל",Summary!$B$17,IFERROR(VLOOKUP(B217,PT_Charge_Forb!A:C,2,FALSE),""))</f>
        <v/>
      </c>
      <c r="H217" s="202" t="str">
        <f>IF(B217="סך הכל",Summary!$B$19,IFERROR(VLOOKUP(B217,PT_Charge_Forb!A:C,3,FALSE),""))</f>
        <v/>
      </c>
      <c r="I217" s="203" t="str">
        <f>IF(B217="סך הכל",Summary!$B$20,IF(SUM(F217,H217)=0,"",SUM(F217,H217)))</f>
        <v/>
      </c>
      <c r="J217" s="173"/>
    </row>
    <row r="218" spans="1:10" s="1" customFormat="1" x14ac:dyDescent="0.2">
      <c r="A218" s="152"/>
      <c r="B218" s="174" t="str">
        <f>IF(AND(B216&lt;&gt;"",ISNUMBER(B216),B217=""),"סך הכל",IF(ISNUMBER('דיווח דיגומים'!B218),'דיווח דיגומים'!B218,""))</f>
        <v/>
      </c>
      <c r="C218" s="201" t="str">
        <f>IF(B218="סך הכל",Summary!$B$14,'דיווח דיגומים'!C218)</f>
        <v/>
      </c>
      <c r="D218" s="156" t="str">
        <f>IF(B218="סך הכל",Summary!$B$15,'דיווח דיגומים'!G218)</f>
        <v/>
      </c>
      <c r="E218" s="156" t="str">
        <f>IF(B218="סך הכל",Summary!$B$16,IFERROR(VLOOKUP(B218,PT_Charge_Exc!A:C,2,FALSE),""))</f>
        <v/>
      </c>
      <c r="F218" s="202" t="str">
        <f>IFERROR(VLOOKUP(B218,PT_Charge_Exc!A:C,3,FALSE),"")</f>
        <v/>
      </c>
      <c r="G218" s="156" t="str">
        <f>IF(B218="סך הכל",Summary!$B$17,IFERROR(VLOOKUP(B218,PT_Charge_Forb!A:C,2,FALSE),""))</f>
        <v/>
      </c>
      <c r="H218" s="202" t="str">
        <f>IF(B218="סך הכל",Summary!$B$19,IFERROR(VLOOKUP(B218,PT_Charge_Forb!A:C,3,FALSE),""))</f>
        <v/>
      </c>
      <c r="I218" s="203" t="str">
        <f>IF(B218="סך הכל",Summary!$B$20,IF(SUM(F218,H218)=0,"",SUM(F218,H218)))</f>
        <v/>
      </c>
      <c r="J218" s="173"/>
    </row>
    <row r="219" spans="1:10" s="1" customFormat="1" x14ac:dyDescent="0.2">
      <c r="A219" s="152"/>
      <c r="B219" s="174" t="str">
        <f>IF(AND(B217&lt;&gt;"",ISNUMBER(B217),B218=""),"סך הכל",IF(ISNUMBER('דיווח דיגומים'!B219),'דיווח דיגומים'!B219,""))</f>
        <v/>
      </c>
      <c r="C219" s="201" t="str">
        <f>IF(B219="סך הכל",Summary!$B$14,'דיווח דיגומים'!C219)</f>
        <v/>
      </c>
      <c r="D219" s="156" t="str">
        <f>IF(B219="סך הכל",Summary!$B$15,'דיווח דיגומים'!G219)</f>
        <v/>
      </c>
      <c r="E219" s="156" t="str">
        <f>IF(B219="סך הכל",Summary!$B$16,IFERROR(VLOOKUP(B219,PT_Charge_Exc!A:C,2,FALSE),""))</f>
        <v/>
      </c>
      <c r="F219" s="202" t="str">
        <f>IFERROR(VLOOKUP(B219,PT_Charge_Exc!A:C,3,FALSE),"")</f>
        <v/>
      </c>
      <c r="G219" s="156" t="str">
        <f>IF(B219="סך הכל",Summary!$B$17,IFERROR(VLOOKUP(B219,PT_Charge_Forb!A:C,2,FALSE),""))</f>
        <v/>
      </c>
      <c r="H219" s="202" t="str">
        <f>IF(B219="סך הכל",Summary!$B$19,IFERROR(VLOOKUP(B219,PT_Charge_Forb!A:C,3,FALSE),""))</f>
        <v/>
      </c>
      <c r="I219" s="203" t="str">
        <f>IF(B219="סך הכל",Summary!$B$20,IF(SUM(F219,H219)=0,"",SUM(F219,H219)))</f>
        <v/>
      </c>
      <c r="J219" s="173"/>
    </row>
    <row r="220" spans="1:10" s="1" customFormat="1" x14ac:dyDescent="0.2">
      <c r="A220" s="152"/>
      <c r="B220" s="174" t="str">
        <f>IF(AND(B218&lt;&gt;"",ISNUMBER(B218),B219=""),"סך הכל",IF(ISNUMBER('דיווח דיגומים'!B220),'דיווח דיגומים'!B220,""))</f>
        <v/>
      </c>
      <c r="C220" s="201" t="str">
        <f>IF(B220="סך הכל",Summary!$B$14,'דיווח דיגומים'!C220)</f>
        <v/>
      </c>
      <c r="D220" s="156" t="str">
        <f>IF(B220="סך הכל",Summary!$B$15,'דיווח דיגומים'!G220)</f>
        <v/>
      </c>
      <c r="E220" s="156" t="str">
        <f>IF(B220="סך הכל",Summary!$B$16,IFERROR(VLOOKUP(B220,PT_Charge_Exc!A:C,2,FALSE),""))</f>
        <v/>
      </c>
      <c r="F220" s="202" t="str">
        <f>IFERROR(VLOOKUP(B220,PT_Charge_Exc!A:C,3,FALSE),"")</f>
        <v/>
      </c>
      <c r="G220" s="156" t="str">
        <f>IF(B220="סך הכל",Summary!$B$17,IFERROR(VLOOKUP(B220,PT_Charge_Forb!A:C,2,FALSE),""))</f>
        <v/>
      </c>
      <c r="H220" s="202" t="str">
        <f>IF(B220="סך הכל",Summary!$B$19,IFERROR(VLOOKUP(B220,PT_Charge_Forb!A:C,3,FALSE),""))</f>
        <v/>
      </c>
      <c r="I220" s="203" t="str">
        <f>IF(B220="סך הכל",Summary!$B$20,IF(SUM(F220,H220)=0,"",SUM(F220,H220)))</f>
        <v/>
      </c>
      <c r="J220" s="173"/>
    </row>
    <row r="221" spans="1:10" s="1" customFormat="1" x14ac:dyDescent="0.2">
      <c r="A221" s="152"/>
      <c r="B221" s="174" t="str">
        <f>IF(AND(B219&lt;&gt;"",ISNUMBER(B219),B220=""),"סך הכל",IF(ISNUMBER('דיווח דיגומים'!B221),'דיווח דיגומים'!B221,""))</f>
        <v/>
      </c>
      <c r="C221" s="201" t="str">
        <f>IF(B221="סך הכל",Summary!$B$14,'דיווח דיגומים'!C221)</f>
        <v/>
      </c>
      <c r="D221" s="156" t="str">
        <f>IF(B221="סך הכל",Summary!$B$15,'דיווח דיגומים'!G221)</f>
        <v/>
      </c>
      <c r="E221" s="156" t="str">
        <f>IF(B221="סך הכל",Summary!$B$16,IFERROR(VLOOKUP(B221,PT_Charge_Exc!A:C,2,FALSE),""))</f>
        <v/>
      </c>
      <c r="F221" s="202" t="str">
        <f>IFERROR(VLOOKUP(B221,PT_Charge_Exc!A:C,3,FALSE),"")</f>
        <v/>
      </c>
      <c r="G221" s="156" t="str">
        <f>IF(B221="סך הכל",Summary!$B$17,IFERROR(VLOOKUP(B221,PT_Charge_Forb!A:C,2,FALSE),""))</f>
        <v/>
      </c>
      <c r="H221" s="202" t="str">
        <f>IF(B221="סך הכל",Summary!$B$19,IFERROR(VLOOKUP(B221,PT_Charge_Forb!A:C,3,FALSE),""))</f>
        <v/>
      </c>
      <c r="I221" s="203" t="str">
        <f>IF(B221="סך הכל",Summary!$B$20,IF(SUM(F221,H221)=0,"",SUM(F221,H221)))</f>
        <v/>
      </c>
      <c r="J221" s="173"/>
    </row>
    <row r="222" spans="1:10" s="1" customFormat="1" x14ac:dyDescent="0.2">
      <c r="A222" s="152"/>
      <c r="B222" s="174" t="str">
        <f>IF(AND(B220&lt;&gt;"",ISNUMBER(B220),B221=""),"סך הכל",IF(ISNUMBER('דיווח דיגומים'!B222),'דיווח דיגומים'!B222,""))</f>
        <v/>
      </c>
      <c r="C222" s="201" t="str">
        <f>IF(B222="סך הכל",Summary!$B$14,'דיווח דיגומים'!C222)</f>
        <v/>
      </c>
      <c r="D222" s="156" t="str">
        <f>IF(B222="סך הכל",Summary!$B$15,'דיווח דיגומים'!G222)</f>
        <v/>
      </c>
      <c r="E222" s="156" t="str">
        <f>IF(B222="סך הכל",Summary!$B$16,IFERROR(VLOOKUP(B222,PT_Charge_Exc!A:C,2,FALSE),""))</f>
        <v/>
      </c>
      <c r="F222" s="202" t="str">
        <f>IFERROR(VLOOKUP(B222,PT_Charge_Exc!A:C,3,FALSE),"")</f>
        <v/>
      </c>
      <c r="G222" s="156" t="str">
        <f>IF(B222="סך הכל",Summary!$B$17,IFERROR(VLOOKUP(B222,PT_Charge_Forb!A:C,2,FALSE),""))</f>
        <v/>
      </c>
      <c r="H222" s="202" t="str">
        <f>IF(B222="סך הכל",Summary!$B$19,IFERROR(VLOOKUP(B222,PT_Charge_Forb!A:C,3,FALSE),""))</f>
        <v/>
      </c>
      <c r="I222" s="203" t="str">
        <f>IF(B222="סך הכל",Summary!$B$20,IF(SUM(F222,H222)=0,"",SUM(F222,H222)))</f>
        <v/>
      </c>
      <c r="J222" s="173"/>
    </row>
    <row r="223" spans="1:10" s="1" customFormat="1" x14ac:dyDescent="0.2">
      <c r="A223" s="152"/>
      <c r="B223" s="174" t="str">
        <f>IF(AND(B221&lt;&gt;"",ISNUMBER(B221),B222=""),"סך הכל",IF(ISNUMBER('דיווח דיגומים'!B223),'דיווח דיגומים'!B223,""))</f>
        <v/>
      </c>
      <c r="C223" s="201" t="str">
        <f>IF(B223="סך הכל",Summary!$B$14,'דיווח דיגומים'!C223)</f>
        <v/>
      </c>
      <c r="D223" s="156" t="str">
        <f>IF(B223="סך הכל",Summary!$B$15,'דיווח דיגומים'!G223)</f>
        <v/>
      </c>
      <c r="E223" s="156" t="str">
        <f>IF(B223="סך הכל",Summary!$B$16,IFERROR(VLOOKUP(B223,PT_Charge_Exc!A:C,2,FALSE),""))</f>
        <v/>
      </c>
      <c r="F223" s="202" t="str">
        <f>IFERROR(VLOOKUP(B223,PT_Charge_Exc!A:C,3,FALSE),"")</f>
        <v/>
      </c>
      <c r="G223" s="156" t="str">
        <f>IF(B223="סך הכל",Summary!$B$17,IFERROR(VLOOKUP(B223,PT_Charge_Forb!A:C,2,FALSE),""))</f>
        <v/>
      </c>
      <c r="H223" s="202" t="str">
        <f>IF(B223="סך הכל",Summary!$B$19,IFERROR(VLOOKUP(B223,PT_Charge_Forb!A:C,3,FALSE),""))</f>
        <v/>
      </c>
      <c r="I223" s="203" t="str">
        <f>IF(B223="סך הכל",Summary!$B$20,IF(SUM(F223,H223)=0,"",SUM(F223,H223)))</f>
        <v/>
      </c>
      <c r="J223" s="173"/>
    </row>
    <row r="224" spans="1:10" s="1" customFormat="1" x14ac:dyDescent="0.2">
      <c r="A224" s="152"/>
      <c r="B224" s="174" t="str">
        <f>IF(AND(B222&lt;&gt;"",ISNUMBER(B222),B223=""),"סך הכל",IF(ISNUMBER('דיווח דיגומים'!B224),'דיווח דיגומים'!B224,""))</f>
        <v/>
      </c>
      <c r="C224" s="201" t="str">
        <f>IF(B224="סך הכל",Summary!$B$14,'דיווח דיגומים'!C224)</f>
        <v/>
      </c>
      <c r="D224" s="156" t="str">
        <f>IF(B224="סך הכל",Summary!$B$15,'דיווח דיגומים'!G224)</f>
        <v/>
      </c>
      <c r="E224" s="156" t="str">
        <f>IF(B224="סך הכל",Summary!$B$16,IFERROR(VLOOKUP(B224,PT_Charge_Exc!A:C,2,FALSE),""))</f>
        <v/>
      </c>
      <c r="F224" s="202" t="str">
        <f>IFERROR(VLOOKUP(B224,PT_Charge_Exc!A:C,3,FALSE),"")</f>
        <v/>
      </c>
      <c r="G224" s="156" t="str">
        <f>IF(B224="סך הכל",Summary!$B$17,IFERROR(VLOOKUP(B224,PT_Charge_Forb!A:C,2,FALSE),""))</f>
        <v/>
      </c>
      <c r="H224" s="202" t="str">
        <f>IF(B224="סך הכל",Summary!$B$19,IFERROR(VLOOKUP(B224,PT_Charge_Forb!A:C,3,FALSE),""))</f>
        <v/>
      </c>
      <c r="I224" s="203" t="str">
        <f>IF(B224="סך הכל",Summary!$B$20,IF(SUM(F224,H224)=0,"",SUM(F224,H224)))</f>
        <v/>
      </c>
      <c r="J224" s="173"/>
    </row>
    <row r="225" spans="1:10" s="1" customFormat="1" x14ac:dyDescent="0.2">
      <c r="A225" s="152"/>
      <c r="B225" s="174" t="str">
        <f>IF(AND(B223&lt;&gt;"",ISNUMBER(B223),B224=""),"סך הכל",IF(ISNUMBER('דיווח דיגומים'!B225),'דיווח דיגומים'!B225,""))</f>
        <v/>
      </c>
      <c r="C225" s="201" t="str">
        <f>IF(B225="סך הכל",Summary!$B$14,'דיווח דיגומים'!C225)</f>
        <v/>
      </c>
      <c r="D225" s="156" t="str">
        <f>IF(B225="סך הכל",Summary!$B$15,'דיווח דיגומים'!G225)</f>
        <v/>
      </c>
      <c r="E225" s="156" t="str">
        <f>IF(B225="סך הכל",Summary!$B$16,IFERROR(VLOOKUP(B225,PT_Charge_Exc!A:C,2,FALSE),""))</f>
        <v/>
      </c>
      <c r="F225" s="202" t="str">
        <f>IFERROR(VLOOKUP(B225,PT_Charge_Exc!A:C,3,FALSE),"")</f>
        <v/>
      </c>
      <c r="G225" s="156" t="str">
        <f>IF(B225="סך הכל",Summary!$B$17,IFERROR(VLOOKUP(B225,PT_Charge_Forb!A:C,2,FALSE),""))</f>
        <v/>
      </c>
      <c r="H225" s="202" t="str">
        <f>IF(B225="סך הכל",Summary!$B$19,IFERROR(VLOOKUP(B225,PT_Charge_Forb!A:C,3,FALSE),""))</f>
        <v/>
      </c>
      <c r="I225" s="203" t="str">
        <f>IF(B225="סך הכל",Summary!$B$20,IF(SUM(F225,H225)=0,"",SUM(F225,H225)))</f>
        <v/>
      </c>
      <c r="J225" s="173"/>
    </row>
    <row r="226" spans="1:10" s="1" customFormat="1" x14ac:dyDescent="0.2">
      <c r="A226" s="152"/>
      <c r="B226" s="174" t="str">
        <f>IF(AND(B224&lt;&gt;"",ISNUMBER(B224),B225=""),"סך הכל",IF(ISNUMBER('דיווח דיגומים'!B226),'דיווח דיגומים'!B226,""))</f>
        <v/>
      </c>
      <c r="C226" s="201" t="str">
        <f>IF(B226="סך הכל",Summary!$B$14,'דיווח דיגומים'!C226)</f>
        <v/>
      </c>
      <c r="D226" s="156" t="str">
        <f>IF(B226="סך הכל",Summary!$B$15,'דיווח דיגומים'!G226)</f>
        <v/>
      </c>
      <c r="E226" s="156" t="str">
        <f>IF(B226="סך הכל",Summary!$B$16,IFERROR(VLOOKUP(B226,PT_Charge_Exc!A:C,2,FALSE),""))</f>
        <v/>
      </c>
      <c r="F226" s="202" t="str">
        <f>IFERROR(VLOOKUP(B226,PT_Charge_Exc!A:C,3,FALSE),"")</f>
        <v/>
      </c>
      <c r="G226" s="156" t="str">
        <f>IF(B226="סך הכל",Summary!$B$17,IFERROR(VLOOKUP(B226,PT_Charge_Forb!A:C,2,FALSE),""))</f>
        <v/>
      </c>
      <c r="H226" s="202" t="str">
        <f>IF(B226="סך הכל",Summary!$B$19,IFERROR(VLOOKUP(B226,PT_Charge_Forb!A:C,3,FALSE),""))</f>
        <v/>
      </c>
      <c r="I226" s="203" t="str">
        <f>IF(B226="סך הכל",Summary!$B$20,IF(SUM(F226,H226)=0,"",SUM(F226,H226)))</f>
        <v/>
      </c>
      <c r="J226" s="173"/>
    </row>
    <row r="227" spans="1:10" s="1" customFormat="1" x14ac:dyDescent="0.2">
      <c r="A227" s="152"/>
      <c r="B227" s="174" t="str">
        <f>IF(AND(B225&lt;&gt;"",ISNUMBER(B225),B226=""),"סך הכל",IF(ISNUMBER('דיווח דיגומים'!B227),'דיווח דיגומים'!B227,""))</f>
        <v/>
      </c>
      <c r="C227" s="201" t="str">
        <f>IF(B227="סך הכל",Summary!$B$14,'דיווח דיגומים'!C227)</f>
        <v/>
      </c>
      <c r="D227" s="156" t="str">
        <f>IF(B227="סך הכל",Summary!$B$15,'דיווח דיגומים'!G227)</f>
        <v/>
      </c>
      <c r="E227" s="156" t="str">
        <f>IF(B227="סך הכל",Summary!$B$16,IFERROR(VLOOKUP(B227,PT_Charge_Exc!A:C,2,FALSE),""))</f>
        <v/>
      </c>
      <c r="F227" s="202" t="str">
        <f>IFERROR(VLOOKUP(B227,PT_Charge_Exc!A:C,3,FALSE),"")</f>
        <v/>
      </c>
      <c r="G227" s="156" t="str">
        <f>IF(B227="סך הכל",Summary!$B$17,IFERROR(VLOOKUP(B227,PT_Charge_Forb!A:C,2,FALSE),""))</f>
        <v/>
      </c>
      <c r="H227" s="202" t="str">
        <f>IF(B227="סך הכל",Summary!$B$19,IFERROR(VLOOKUP(B227,PT_Charge_Forb!A:C,3,FALSE),""))</f>
        <v/>
      </c>
      <c r="I227" s="203" t="str">
        <f>IF(B227="סך הכל",Summary!$B$20,IF(SUM(F227,H227)=0,"",SUM(F227,H227)))</f>
        <v/>
      </c>
      <c r="J227" s="173"/>
    </row>
    <row r="228" spans="1:10" s="1" customFormat="1" x14ac:dyDescent="0.2">
      <c r="A228" s="152"/>
      <c r="B228" s="174" t="str">
        <f>IF(AND(B226&lt;&gt;"",ISNUMBER(B226),B227=""),"סך הכל",IF(ISNUMBER('דיווח דיגומים'!B228),'דיווח דיגומים'!B228,""))</f>
        <v/>
      </c>
      <c r="C228" s="201" t="str">
        <f>IF(B228="סך הכל",Summary!$B$14,'דיווח דיגומים'!C228)</f>
        <v/>
      </c>
      <c r="D228" s="156" t="str">
        <f>IF(B228="סך הכל",Summary!$B$15,'דיווח דיגומים'!G228)</f>
        <v/>
      </c>
      <c r="E228" s="156" t="str">
        <f>IF(B228="סך הכל",Summary!$B$16,IFERROR(VLOOKUP(B228,PT_Charge_Exc!A:C,2,FALSE),""))</f>
        <v/>
      </c>
      <c r="F228" s="202" t="str">
        <f>IFERROR(VLOOKUP(B228,PT_Charge_Exc!A:C,3,FALSE),"")</f>
        <v/>
      </c>
      <c r="G228" s="156" t="str">
        <f>IF(B228="סך הכל",Summary!$B$17,IFERROR(VLOOKUP(B228,PT_Charge_Forb!A:C,2,FALSE),""))</f>
        <v/>
      </c>
      <c r="H228" s="202" t="str">
        <f>IF(B228="סך הכל",Summary!$B$19,IFERROR(VLOOKUP(B228,PT_Charge_Forb!A:C,3,FALSE),""))</f>
        <v/>
      </c>
      <c r="I228" s="203" t="str">
        <f>IF(B228="סך הכל",Summary!$B$20,IF(SUM(F228,H228)=0,"",SUM(F228,H228)))</f>
        <v/>
      </c>
      <c r="J228" s="173"/>
    </row>
    <row r="229" spans="1:10" s="1" customFormat="1" x14ac:dyDescent="0.2">
      <c r="A229" s="152"/>
      <c r="B229" s="174" t="str">
        <f>IF(AND(B227&lt;&gt;"",ISNUMBER(B227),B228=""),"סך הכל",IF(ISNUMBER('דיווח דיגומים'!B229),'דיווח דיגומים'!B229,""))</f>
        <v/>
      </c>
      <c r="C229" s="201" t="str">
        <f>IF(B229="סך הכל",Summary!$B$14,'דיווח דיגומים'!C229)</f>
        <v/>
      </c>
      <c r="D229" s="156" t="str">
        <f>IF(B229="סך הכל",Summary!$B$15,'דיווח דיגומים'!G229)</f>
        <v/>
      </c>
      <c r="E229" s="156" t="str">
        <f>IF(B229="סך הכל",Summary!$B$16,IFERROR(VLOOKUP(B229,PT_Charge_Exc!A:C,2,FALSE),""))</f>
        <v/>
      </c>
      <c r="F229" s="202" t="str">
        <f>IFERROR(VLOOKUP(B229,PT_Charge_Exc!A:C,3,FALSE),"")</f>
        <v/>
      </c>
      <c r="G229" s="156" t="str">
        <f>IF(B229="סך הכל",Summary!$B$17,IFERROR(VLOOKUP(B229,PT_Charge_Forb!A:C,2,FALSE),""))</f>
        <v/>
      </c>
      <c r="H229" s="202" t="str">
        <f>IF(B229="סך הכל",Summary!$B$19,IFERROR(VLOOKUP(B229,PT_Charge_Forb!A:C,3,FALSE),""))</f>
        <v/>
      </c>
      <c r="I229" s="203" t="str">
        <f>IF(B229="סך הכל",Summary!$B$20,IF(SUM(F229,H229)=0,"",SUM(F229,H229)))</f>
        <v/>
      </c>
      <c r="J229" s="173"/>
    </row>
    <row r="230" spans="1:10" s="1" customFormat="1" x14ac:dyDescent="0.2">
      <c r="A230" s="152"/>
      <c r="B230" s="174" t="str">
        <f>IF(AND(B228&lt;&gt;"",ISNUMBER(B228),B229=""),"סך הכל",IF(ISNUMBER('דיווח דיגומים'!B230),'דיווח דיגומים'!B230,""))</f>
        <v/>
      </c>
      <c r="C230" s="201" t="str">
        <f>IF(B230="סך הכל",Summary!$B$14,'דיווח דיגומים'!C230)</f>
        <v/>
      </c>
      <c r="D230" s="156" t="str">
        <f>IF(B230="סך הכל",Summary!$B$15,'דיווח דיגומים'!G230)</f>
        <v/>
      </c>
      <c r="E230" s="156" t="str">
        <f>IF(B230="סך הכל",Summary!$B$16,IFERROR(VLOOKUP(B230,PT_Charge_Exc!A:C,2,FALSE),""))</f>
        <v/>
      </c>
      <c r="F230" s="202" t="str">
        <f>IFERROR(VLOOKUP(B230,PT_Charge_Exc!A:C,3,FALSE),"")</f>
        <v/>
      </c>
      <c r="G230" s="156" t="str">
        <f>IF(B230="סך הכל",Summary!$B$17,IFERROR(VLOOKUP(B230,PT_Charge_Forb!A:C,2,FALSE),""))</f>
        <v/>
      </c>
      <c r="H230" s="202" t="str">
        <f>IF(B230="סך הכל",Summary!$B$19,IFERROR(VLOOKUP(B230,PT_Charge_Forb!A:C,3,FALSE),""))</f>
        <v/>
      </c>
      <c r="I230" s="203" t="str">
        <f>IF(B230="סך הכל",Summary!$B$20,IF(SUM(F230,H230)=0,"",SUM(F230,H230)))</f>
        <v/>
      </c>
      <c r="J230" s="173"/>
    </row>
    <row r="231" spans="1:10" s="1" customFormat="1" x14ac:dyDescent="0.2">
      <c r="A231" s="152"/>
      <c r="B231" s="174" t="str">
        <f>IF(AND(B229&lt;&gt;"",ISNUMBER(B229),B230=""),"סך הכל",IF(ISNUMBER('דיווח דיגומים'!B231),'דיווח דיגומים'!B231,""))</f>
        <v/>
      </c>
      <c r="C231" s="201" t="str">
        <f>IF(B231="סך הכל",Summary!$B$14,'דיווח דיגומים'!C231)</f>
        <v/>
      </c>
      <c r="D231" s="156" t="str">
        <f>IF(B231="סך הכל",Summary!$B$15,'דיווח דיגומים'!G231)</f>
        <v/>
      </c>
      <c r="E231" s="156" t="str">
        <f>IF(B231="סך הכל",Summary!$B$16,IFERROR(VLOOKUP(B231,PT_Charge_Exc!A:C,2,FALSE),""))</f>
        <v/>
      </c>
      <c r="F231" s="202" t="str">
        <f>IFERROR(VLOOKUP(B231,PT_Charge_Exc!A:C,3,FALSE),"")</f>
        <v/>
      </c>
      <c r="G231" s="156" t="str">
        <f>IF(B231="סך הכל",Summary!$B$17,IFERROR(VLOOKUP(B231,PT_Charge_Forb!A:C,2,FALSE),""))</f>
        <v/>
      </c>
      <c r="H231" s="202" t="str">
        <f>IF(B231="סך הכל",Summary!$B$19,IFERROR(VLOOKUP(B231,PT_Charge_Forb!A:C,3,FALSE),""))</f>
        <v/>
      </c>
      <c r="I231" s="203" t="str">
        <f>IF(B231="סך הכל",Summary!$B$20,IF(SUM(F231,H231)=0,"",SUM(F231,H231)))</f>
        <v/>
      </c>
      <c r="J231" s="173"/>
    </row>
    <row r="232" spans="1:10" s="1" customFormat="1" x14ac:dyDescent="0.2">
      <c r="A232" s="152"/>
      <c r="B232" s="174" t="str">
        <f>IF(AND(B230&lt;&gt;"",ISNUMBER(B230),B231=""),"סך הכל",IF(ISNUMBER('דיווח דיגומים'!B232),'דיווח דיגומים'!B232,""))</f>
        <v/>
      </c>
      <c r="C232" s="201" t="str">
        <f>IF(B232="סך הכל",Summary!$B$14,'דיווח דיגומים'!C232)</f>
        <v/>
      </c>
      <c r="D232" s="156" t="str">
        <f>IF(B232="סך הכל",Summary!$B$15,'דיווח דיגומים'!G232)</f>
        <v/>
      </c>
      <c r="E232" s="156" t="str">
        <f>IF(B232="סך הכל",Summary!$B$16,IFERROR(VLOOKUP(B232,PT_Charge_Exc!A:C,2,FALSE),""))</f>
        <v/>
      </c>
      <c r="F232" s="202" t="str">
        <f>IFERROR(VLOOKUP(B232,PT_Charge_Exc!A:C,3,FALSE),"")</f>
        <v/>
      </c>
      <c r="G232" s="156" t="str">
        <f>IF(B232="סך הכל",Summary!$B$17,IFERROR(VLOOKUP(B232,PT_Charge_Forb!A:C,2,FALSE),""))</f>
        <v/>
      </c>
      <c r="H232" s="202" t="str">
        <f>IF(B232="סך הכל",Summary!$B$19,IFERROR(VLOOKUP(B232,PT_Charge_Forb!A:C,3,FALSE),""))</f>
        <v/>
      </c>
      <c r="I232" s="203" t="str">
        <f>IF(B232="סך הכל",Summary!$B$20,IF(SUM(F232,H232)=0,"",SUM(F232,H232)))</f>
        <v/>
      </c>
      <c r="J232" s="173"/>
    </row>
    <row r="233" spans="1:10" s="1" customFormat="1" x14ac:dyDescent="0.2">
      <c r="A233" s="152"/>
      <c r="B233" s="174" t="str">
        <f>IF(AND(B231&lt;&gt;"",ISNUMBER(B231),B232=""),"סך הכל",IF(ISNUMBER('דיווח דיגומים'!B233),'דיווח דיגומים'!B233,""))</f>
        <v/>
      </c>
      <c r="C233" s="201" t="str">
        <f>IF(B233="סך הכל",Summary!$B$14,'דיווח דיגומים'!C233)</f>
        <v/>
      </c>
      <c r="D233" s="156" t="str">
        <f>IF(B233="סך הכל",Summary!$B$15,'דיווח דיגומים'!G233)</f>
        <v/>
      </c>
      <c r="E233" s="156" t="str">
        <f>IF(B233="סך הכל",Summary!$B$16,IFERROR(VLOOKUP(B233,PT_Charge_Exc!A:C,2,FALSE),""))</f>
        <v/>
      </c>
      <c r="F233" s="202" t="str">
        <f>IFERROR(VLOOKUP(B233,PT_Charge_Exc!A:C,3,FALSE),"")</f>
        <v/>
      </c>
      <c r="G233" s="156" t="str">
        <f>IF(B233="סך הכל",Summary!$B$17,IFERROR(VLOOKUP(B233,PT_Charge_Forb!A:C,2,FALSE),""))</f>
        <v/>
      </c>
      <c r="H233" s="202" t="str">
        <f>IF(B233="סך הכל",Summary!$B$19,IFERROR(VLOOKUP(B233,PT_Charge_Forb!A:C,3,FALSE),""))</f>
        <v/>
      </c>
      <c r="I233" s="203" t="str">
        <f>IF(B233="סך הכל",Summary!$B$20,IF(SUM(F233,H233)=0,"",SUM(F233,H233)))</f>
        <v/>
      </c>
      <c r="J233" s="173"/>
    </row>
    <row r="234" spans="1:10" s="1" customFormat="1" x14ac:dyDescent="0.2">
      <c r="A234" s="152"/>
      <c r="B234" s="174" t="str">
        <f>IF(AND(B232&lt;&gt;"",ISNUMBER(B232),B233=""),"סך הכל",IF(ISNUMBER('דיווח דיגומים'!B234),'דיווח דיגומים'!B234,""))</f>
        <v/>
      </c>
      <c r="C234" s="201" t="str">
        <f>IF(B234="סך הכל",Summary!$B$14,'דיווח דיגומים'!C234)</f>
        <v/>
      </c>
      <c r="D234" s="156" t="str">
        <f>IF(B234="סך הכל",Summary!$B$15,'דיווח דיגומים'!G234)</f>
        <v/>
      </c>
      <c r="E234" s="156" t="str">
        <f>IF(B234="סך הכל",Summary!$B$16,IFERROR(VLOOKUP(B234,PT_Charge_Exc!A:C,2,FALSE),""))</f>
        <v/>
      </c>
      <c r="F234" s="202" t="str">
        <f>IFERROR(VLOOKUP(B234,PT_Charge_Exc!A:C,3,FALSE),"")</f>
        <v/>
      </c>
      <c r="G234" s="156" t="str">
        <f>IF(B234="סך הכל",Summary!$B$17,IFERROR(VLOOKUP(B234,PT_Charge_Forb!A:C,2,FALSE),""))</f>
        <v/>
      </c>
      <c r="H234" s="202" t="str">
        <f>IF(B234="סך הכל",Summary!$B$19,IFERROR(VLOOKUP(B234,PT_Charge_Forb!A:C,3,FALSE),""))</f>
        <v/>
      </c>
      <c r="I234" s="203" t="str">
        <f>IF(B234="סך הכל",Summary!$B$20,IF(SUM(F234,H234)=0,"",SUM(F234,H234)))</f>
        <v/>
      </c>
      <c r="J234" s="173"/>
    </row>
    <row r="235" spans="1:10" s="1" customFormat="1" x14ac:dyDescent="0.2">
      <c r="A235" s="152"/>
      <c r="B235" s="174" t="str">
        <f>IF(AND(B233&lt;&gt;"",ISNUMBER(B233),B234=""),"סך הכל",IF(ISNUMBER('דיווח דיגומים'!B235),'דיווח דיגומים'!B235,""))</f>
        <v/>
      </c>
      <c r="C235" s="201" t="str">
        <f>IF(B235="סך הכל",Summary!$B$14,'דיווח דיגומים'!C235)</f>
        <v/>
      </c>
      <c r="D235" s="156" t="str">
        <f>IF(B235="סך הכל",Summary!$B$15,'דיווח דיגומים'!G235)</f>
        <v/>
      </c>
      <c r="E235" s="156" t="str">
        <f>IF(B235="סך הכל",Summary!$B$16,IFERROR(VLOOKUP(B235,PT_Charge_Exc!A:C,2,FALSE),""))</f>
        <v/>
      </c>
      <c r="F235" s="202" t="str">
        <f>IFERROR(VLOOKUP(B235,PT_Charge_Exc!A:C,3,FALSE),"")</f>
        <v/>
      </c>
      <c r="G235" s="156" t="str">
        <f>IF(B235="סך הכל",Summary!$B$17,IFERROR(VLOOKUP(B235,PT_Charge_Forb!A:C,2,FALSE),""))</f>
        <v/>
      </c>
      <c r="H235" s="202" t="str">
        <f>IF(B235="סך הכל",Summary!$B$19,IFERROR(VLOOKUP(B235,PT_Charge_Forb!A:C,3,FALSE),""))</f>
        <v/>
      </c>
      <c r="I235" s="203" t="str">
        <f>IF(B235="סך הכל",Summary!$B$20,IF(SUM(F235,H235)=0,"",SUM(F235,H235)))</f>
        <v/>
      </c>
      <c r="J235" s="173"/>
    </row>
    <row r="236" spans="1:10" s="1" customFormat="1" x14ac:dyDescent="0.2">
      <c r="A236" s="152"/>
      <c r="B236" s="174" t="str">
        <f>IF(AND(B234&lt;&gt;"",ISNUMBER(B234),B235=""),"סך הכל",IF(ISNUMBER('דיווח דיגומים'!B236),'דיווח דיגומים'!B236,""))</f>
        <v/>
      </c>
      <c r="C236" s="201" t="str">
        <f>IF(B236="סך הכל",Summary!$B$14,'דיווח דיגומים'!C236)</f>
        <v/>
      </c>
      <c r="D236" s="156" t="str">
        <f>IF(B236="סך הכל",Summary!$B$15,'דיווח דיגומים'!G236)</f>
        <v/>
      </c>
      <c r="E236" s="156" t="str">
        <f>IF(B236="סך הכל",Summary!$B$16,IFERROR(VLOOKUP(B236,PT_Charge_Exc!A:C,2,FALSE),""))</f>
        <v/>
      </c>
      <c r="F236" s="202" t="str">
        <f>IFERROR(VLOOKUP(B236,PT_Charge_Exc!A:C,3,FALSE),"")</f>
        <v/>
      </c>
      <c r="G236" s="156" t="str">
        <f>IF(B236="סך הכל",Summary!$B$17,IFERROR(VLOOKUP(B236,PT_Charge_Forb!A:C,2,FALSE),""))</f>
        <v/>
      </c>
      <c r="H236" s="202" t="str">
        <f>IF(B236="סך הכל",Summary!$B$19,IFERROR(VLOOKUP(B236,PT_Charge_Forb!A:C,3,FALSE),""))</f>
        <v/>
      </c>
      <c r="I236" s="203" t="str">
        <f>IF(B236="סך הכל",Summary!$B$20,IF(SUM(F236,H236)=0,"",SUM(F236,H236)))</f>
        <v/>
      </c>
      <c r="J236" s="173"/>
    </row>
    <row r="237" spans="1:10" s="1" customFormat="1" x14ac:dyDescent="0.2">
      <c r="A237" s="152"/>
      <c r="B237" s="174" t="str">
        <f>IF(AND(B235&lt;&gt;"",ISNUMBER(B235),B236=""),"סך הכל",IF(ISNUMBER('דיווח דיגומים'!B237),'דיווח דיגומים'!B237,""))</f>
        <v/>
      </c>
      <c r="C237" s="201" t="str">
        <f>IF(B237="סך הכל",Summary!$B$14,'דיווח דיגומים'!C237)</f>
        <v/>
      </c>
      <c r="D237" s="156" t="str">
        <f>IF(B237="סך הכל",Summary!$B$15,'דיווח דיגומים'!G237)</f>
        <v/>
      </c>
      <c r="E237" s="156" t="str">
        <f>IF(B237="סך הכל",Summary!$B$16,IFERROR(VLOOKUP(B237,PT_Charge_Exc!A:C,2,FALSE),""))</f>
        <v/>
      </c>
      <c r="F237" s="202" t="str">
        <f>IFERROR(VLOOKUP(B237,PT_Charge_Exc!A:C,3,FALSE),"")</f>
        <v/>
      </c>
      <c r="G237" s="156" t="str">
        <f>IF(B237="סך הכל",Summary!$B$17,IFERROR(VLOOKUP(B237,PT_Charge_Forb!A:C,2,FALSE),""))</f>
        <v/>
      </c>
      <c r="H237" s="202" t="str">
        <f>IF(B237="סך הכל",Summary!$B$19,IFERROR(VLOOKUP(B237,PT_Charge_Forb!A:C,3,FALSE),""))</f>
        <v/>
      </c>
      <c r="I237" s="203" t="str">
        <f>IF(B237="סך הכל",Summary!$B$20,IF(SUM(F237,H237)=0,"",SUM(F237,H237)))</f>
        <v/>
      </c>
      <c r="J237" s="173"/>
    </row>
    <row r="238" spans="1:10" s="1" customFormat="1" x14ac:dyDescent="0.2">
      <c r="A238" s="152"/>
      <c r="B238" s="174" t="str">
        <f>IF(AND(B236&lt;&gt;"",ISNUMBER(B236),B237=""),"סך הכל",IF(ISNUMBER('דיווח דיגומים'!B238),'דיווח דיגומים'!B238,""))</f>
        <v/>
      </c>
      <c r="C238" s="201" t="str">
        <f>IF(B238="סך הכל",Summary!$B$14,'דיווח דיגומים'!C238)</f>
        <v/>
      </c>
      <c r="D238" s="156" t="str">
        <f>IF(B238="סך הכל",Summary!$B$15,'דיווח דיגומים'!G238)</f>
        <v/>
      </c>
      <c r="E238" s="156" t="str">
        <f>IF(B238="סך הכל",Summary!$B$16,IFERROR(VLOOKUP(B238,PT_Charge_Exc!A:C,2,FALSE),""))</f>
        <v/>
      </c>
      <c r="F238" s="202" t="str">
        <f>IFERROR(VLOOKUP(B238,PT_Charge_Exc!A:C,3,FALSE),"")</f>
        <v/>
      </c>
      <c r="G238" s="156" t="str">
        <f>IF(B238="סך הכל",Summary!$B$17,IFERROR(VLOOKUP(B238,PT_Charge_Forb!A:C,2,FALSE),""))</f>
        <v/>
      </c>
      <c r="H238" s="202" t="str">
        <f>IF(B238="סך הכל",Summary!$B$19,IFERROR(VLOOKUP(B238,PT_Charge_Forb!A:C,3,FALSE),""))</f>
        <v/>
      </c>
      <c r="I238" s="203" t="str">
        <f>IF(B238="סך הכל",Summary!$B$20,IF(SUM(F238,H238)=0,"",SUM(F238,H238)))</f>
        <v/>
      </c>
      <c r="J238" s="173"/>
    </row>
    <row r="239" spans="1:10" s="1" customFormat="1" x14ac:dyDescent="0.2">
      <c r="A239" s="152"/>
      <c r="B239" s="174" t="str">
        <f>IF(AND(B237&lt;&gt;"",ISNUMBER(B237),B238=""),"סך הכל",IF(ISNUMBER('דיווח דיגומים'!B239),'דיווח דיגומים'!B239,""))</f>
        <v/>
      </c>
      <c r="C239" s="201" t="str">
        <f>IF(B239="סך הכל",Summary!$B$14,'דיווח דיגומים'!C239)</f>
        <v/>
      </c>
      <c r="D239" s="156" t="str">
        <f>IF(B239="סך הכל",Summary!$B$15,'דיווח דיגומים'!G239)</f>
        <v/>
      </c>
      <c r="E239" s="156" t="str">
        <f>IF(B239="סך הכל",Summary!$B$16,IFERROR(VLOOKUP(B239,PT_Charge_Exc!A:C,2,FALSE),""))</f>
        <v/>
      </c>
      <c r="F239" s="202" t="str">
        <f>IFERROR(VLOOKUP(B239,PT_Charge_Exc!A:C,3,FALSE),"")</f>
        <v/>
      </c>
      <c r="G239" s="156" t="str">
        <f>IF(B239="סך הכל",Summary!$B$17,IFERROR(VLOOKUP(B239,PT_Charge_Forb!A:C,2,FALSE),""))</f>
        <v/>
      </c>
      <c r="H239" s="202" t="str">
        <f>IF(B239="סך הכל",Summary!$B$19,IFERROR(VLOOKUP(B239,PT_Charge_Forb!A:C,3,FALSE),""))</f>
        <v/>
      </c>
      <c r="I239" s="203" t="str">
        <f>IF(B239="סך הכל",Summary!$B$20,IF(SUM(F239,H239)=0,"",SUM(F239,H239)))</f>
        <v/>
      </c>
      <c r="J239" s="173"/>
    </row>
    <row r="240" spans="1:10" s="1" customFormat="1" x14ac:dyDescent="0.2">
      <c r="A240" s="152"/>
      <c r="B240" s="174" t="str">
        <f>IF(AND(B238&lt;&gt;"",ISNUMBER(B238),B239=""),"סך הכל",IF(ISNUMBER('דיווח דיגומים'!B240),'דיווח דיגומים'!B240,""))</f>
        <v/>
      </c>
      <c r="C240" s="201" t="str">
        <f>IF(B240="סך הכל",Summary!$B$14,'דיווח דיגומים'!C240)</f>
        <v/>
      </c>
      <c r="D240" s="156" t="str">
        <f>IF(B240="סך הכל",Summary!$B$15,'דיווח דיגומים'!G240)</f>
        <v/>
      </c>
      <c r="E240" s="156" t="str">
        <f>IF(B240="סך הכל",Summary!$B$16,IFERROR(VLOOKUP(B240,PT_Charge_Exc!A:C,2,FALSE),""))</f>
        <v/>
      </c>
      <c r="F240" s="202" t="str">
        <f>IFERROR(VLOOKUP(B240,PT_Charge_Exc!A:C,3,FALSE),"")</f>
        <v/>
      </c>
      <c r="G240" s="156" t="str">
        <f>IF(B240="סך הכל",Summary!$B$17,IFERROR(VLOOKUP(B240,PT_Charge_Forb!A:C,2,FALSE),""))</f>
        <v/>
      </c>
      <c r="H240" s="202" t="str">
        <f>IF(B240="סך הכל",Summary!$B$19,IFERROR(VLOOKUP(B240,PT_Charge_Forb!A:C,3,FALSE),""))</f>
        <v/>
      </c>
      <c r="I240" s="203" t="str">
        <f>IF(B240="סך הכל",Summary!$B$20,IF(SUM(F240,H240)=0,"",SUM(F240,H240)))</f>
        <v/>
      </c>
      <c r="J240" s="173"/>
    </row>
    <row r="241" spans="1:10" s="1" customFormat="1" x14ac:dyDescent="0.2">
      <c r="A241" s="152"/>
      <c r="B241" s="174" t="str">
        <f>IF(AND(B239&lt;&gt;"",ISNUMBER(B239),B240=""),"סך הכל",IF(ISNUMBER('דיווח דיגומים'!B241),'דיווח דיגומים'!B241,""))</f>
        <v/>
      </c>
      <c r="C241" s="201" t="str">
        <f>IF(B241="סך הכל",Summary!$B$14,'דיווח דיגומים'!C241)</f>
        <v/>
      </c>
      <c r="D241" s="156" t="str">
        <f>IF(B241="סך הכל",Summary!$B$15,'דיווח דיגומים'!G241)</f>
        <v/>
      </c>
      <c r="E241" s="156" t="str">
        <f>IF(B241="סך הכל",Summary!$B$16,IFERROR(VLOOKUP(B241,PT_Charge_Exc!A:C,2,FALSE),""))</f>
        <v/>
      </c>
      <c r="F241" s="202" t="str">
        <f>IFERROR(VLOOKUP(B241,PT_Charge_Exc!A:C,3,FALSE),"")</f>
        <v/>
      </c>
      <c r="G241" s="156" t="str">
        <f>IF(B241="סך הכל",Summary!$B$17,IFERROR(VLOOKUP(B241,PT_Charge_Forb!A:C,2,FALSE),""))</f>
        <v/>
      </c>
      <c r="H241" s="202" t="str">
        <f>IF(B241="סך הכל",Summary!$B$19,IFERROR(VLOOKUP(B241,PT_Charge_Forb!A:C,3,FALSE),""))</f>
        <v/>
      </c>
      <c r="I241" s="203" t="str">
        <f>IF(B241="סך הכל",Summary!$B$20,IF(SUM(F241,H241)=0,"",SUM(F241,H241)))</f>
        <v/>
      </c>
      <c r="J241" s="173"/>
    </row>
    <row r="242" spans="1:10" s="1" customFormat="1" x14ac:dyDescent="0.2">
      <c r="A242" s="152"/>
      <c r="B242" s="174" t="str">
        <f>IF(AND(B240&lt;&gt;"",ISNUMBER(B240),B241=""),"סך הכל",IF(ISNUMBER('דיווח דיגומים'!B242),'דיווח דיגומים'!B242,""))</f>
        <v/>
      </c>
      <c r="C242" s="201" t="str">
        <f>IF(B242="סך הכל",Summary!$B$14,'דיווח דיגומים'!C242)</f>
        <v/>
      </c>
      <c r="D242" s="156" t="str">
        <f>IF(B242="סך הכל",Summary!$B$15,'דיווח דיגומים'!G242)</f>
        <v/>
      </c>
      <c r="E242" s="156" t="str">
        <f>IF(B242="סך הכל",Summary!$B$16,IFERROR(VLOOKUP(B242,PT_Charge_Exc!A:C,2,FALSE),""))</f>
        <v/>
      </c>
      <c r="F242" s="202" t="str">
        <f>IFERROR(VLOOKUP(B242,PT_Charge_Exc!A:C,3,FALSE),"")</f>
        <v/>
      </c>
      <c r="G242" s="156" t="str">
        <f>IF(B242="סך הכל",Summary!$B$17,IFERROR(VLOOKUP(B242,PT_Charge_Forb!A:C,2,FALSE),""))</f>
        <v/>
      </c>
      <c r="H242" s="202" t="str">
        <f>IF(B242="סך הכל",Summary!$B$19,IFERROR(VLOOKUP(B242,PT_Charge_Forb!A:C,3,FALSE),""))</f>
        <v/>
      </c>
      <c r="I242" s="203" t="str">
        <f>IF(B242="סך הכל",Summary!$B$20,IF(SUM(F242,H242)=0,"",SUM(F242,H242)))</f>
        <v/>
      </c>
      <c r="J242" s="173"/>
    </row>
    <row r="243" spans="1:10" s="1" customFormat="1" x14ac:dyDescent="0.2">
      <c r="A243" s="152"/>
      <c r="B243" s="174" t="str">
        <f>IF(AND(B241&lt;&gt;"",ISNUMBER(B241),B242=""),"סך הכל",IF(ISNUMBER('דיווח דיגומים'!B243),'דיווח דיגומים'!B243,""))</f>
        <v/>
      </c>
      <c r="C243" s="201" t="str">
        <f>IF(B243="סך הכל",Summary!$B$14,'דיווח דיגומים'!C243)</f>
        <v/>
      </c>
      <c r="D243" s="156" t="str">
        <f>IF(B243="סך הכל",Summary!$B$15,'דיווח דיגומים'!G243)</f>
        <v/>
      </c>
      <c r="E243" s="156" t="str">
        <f>IF(B243="סך הכל",Summary!$B$16,IFERROR(VLOOKUP(B243,PT_Charge_Exc!A:C,2,FALSE),""))</f>
        <v/>
      </c>
      <c r="F243" s="202" t="str">
        <f>IFERROR(VLOOKUP(B243,PT_Charge_Exc!A:C,3,FALSE),"")</f>
        <v/>
      </c>
      <c r="G243" s="156" t="str">
        <f>IF(B243="סך הכל",Summary!$B$17,IFERROR(VLOOKUP(B243,PT_Charge_Forb!A:C,2,FALSE),""))</f>
        <v/>
      </c>
      <c r="H243" s="202" t="str">
        <f>IF(B243="סך הכל",Summary!$B$19,IFERROR(VLOOKUP(B243,PT_Charge_Forb!A:C,3,FALSE),""))</f>
        <v/>
      </c>
      <c r="I243" s="203" t="str">
        <f>IF(B243="סך הכל",Summary!$B$20,IF(SUM(F243,H243)=0,"",SUM(F243,H243)))</f>
        <v/>
      </c>
      <c r="J243" s="173"/>
    </row>
    <row r="244" spans="1:10" s="1" customFormat="1" x14ac:dyDescent="0.2">
      <c r="A244" s="152"/>
      <c r="B244" s="174" t="str">
        <f>IF(AND(B242&lt;&gt;"",ISNUMBER(B242),B243=""),"סך הכל",IF(ISNUMBER('דיווח דיגומים'!B244),'דיווח דיגומים'!B244,""))</f>
        <v/>
      </c>
      <c r="C244" s="201" t="str">
        <f>IF(B244="סך הכל",Summary!$B$14,'דיווח דיגומים'!C244)</f>
        <v/>
      </c>
      <c r="D244" s="156" t="str">
        <f>IF(B244="סך הכל",Summary!$B$15,'דיווח דיגומים'!G244)</f>
        <v/>
      </c>
      <c r="E244" s="156" t="str">
        <f>IF(B244="סך הכל",Summary!$B$16,IFERROR(VLOOKUP(B244,PT_Charge_Exc!A:C,2,FALSE),""))</f>
        <v/>
      </c>
      <c r="F244" s="202" t="str">
        <f>IFERROR(VLOOKUP(B244,PT_Charge_Exc!A:C,3,FALSE),"")</f>
        <v/>
      </c>
      <c r="G244" s="156" t="str">
        <f>IF(B244="סך הכל",Summary!$B$17,IFERROR(VLOOKUP(B244,PT_Charge_Forb!A:C,2,FALSE),""))</f>
        <v/>
      </c>
      <c r="H244" s="202" t="str">
        <f>IF(B244="סך הכל",Summary!$B$19,IFERROR(VLOOKUP(B244,PT_Charge_Forb!A:C,3,FALSE),""))</f>
        <v/>
      </c>
      <c r="I244" s="203" t="str">
        <f>IF(B244="סך הכל",Summary!$B$20,IF(SUM(F244,H244)=0,"",SUM(F244,H244)))</f>
        <v/>
      </c>
      <c r="J244" s="173"/>
    </row>
    <row r="245" spans="1:10" s="1" customFormat="1" x14ac:dyDescent="0.2">
      <c r="A245" s="152"/>
      <c r="B245" s="174" t="str">
        <f>IF(AND(B243&lt;&gt;"",ISNUMBER(B243),B244=""),"סך הכל",IF(ISNUMBER('דיווח דיגומים'!B245),'דיווח דיגומים'!B245,""))</f>
        <v/>
      </c>
      <c r="C245" s="201" t="str">
        <f>IF(B245="סך הכל",Summary!$B$14,'דיווח דיגומים'!C245)</f>
        <v/>
      </c>
      <c r="D245" s="156" t="str">
        <f>IF(B245="סך הכל",Summary!$B$15,'דיווח דיגומים'!G245)</f>
        <v/>
      </c>
      <c r="E245" s="156" t="str">
        <f>IF(B245="סך הכל",Summary!$B$16,IFERROR(VLOOKUP(B245,PT_Charge_Exc!A:C,2,FALSE),""))</f>
        <v/>
      </c>
      <c r="F245" s="202" t="str">
        <f>IFERROR(VLOOKUP(B245,PT_Charge_Exc!A:C,3,FALSE),"")</f>
        <v/>
      </c>
      <c r="G245" s="156" t="str">
        <f>IF(B245="סך הכל",Summary!$B$17,IFERROR(VLOOKUP(B245,PT_Charge_Forb!A:C,2,FALSE),""))</f>
        <v/>
      </c>
      <c r="H245" s="202" t="str">
        <f>IF(B245="סך הכל",Summary!$B$19,IFERROR(VLOOKUP(B245,PT_Charge_Forb!A:C,3,FALSE),""))</f>
        <v/>
      </c>
      <c r="I245" s="203" t="str">
        <f>IF(B245="סך הכל",Summary!$B$20,IF(SUM(F245,H245)=0,"",SUM(F245,H245)))</f>
        <v/>
      </c>
      <c r="J245" s="173"/>
    </row>
    <row r="246" spans="1:10" s="1" customFormat="1" x14ac:dyDescent="0.2">
      <c r="A246" s="152"/>
      <c r="B246" s="174" t="str">
        <f>IF(AND(B244&lt;&gt;"",ISNUMBER(B244),B245=""),"סך הכל",IF(ISNUMBER('דיווח דיגומים'!B246),'דיווח דיגומים'!B246,""))</f>
        <v/>
      </c>
      <c r="C246" s="201" t="str">
        <f>IF(B246="סך הכל",Summary!$B$14,'דיווח דיגומים'!C246)</f>
        <v/>
      </c>
      <c r="D246" s="156" t="str">
        <f>IF(B246="סך הכל",Summary!$B$15,'דיווח דיגומים'!G246)</f>
        <v/>
      </c>
      <c r="E246" s="156" t="str">
        <f>IF(B246="סך הכל",Summary!$B$16,IFERROR(VLOOKUP(B246,PT_Charge_Exc!A:C,2,FALSE),""))</f>
        <v/>
      </c>
      <c r="F246" s="202" t="str">
        <f>IFERROR(VLOOKUP(B246,PT_Charge_Exc!A:C,3,FALSE),"")</f>
        <v/>
      </c>
      <c r="G246" s="156" t="str">
        <f>IF(B246="סך הכל",Summary!$B$17,IFERROR(VLOOKUP(B246,PT_Charge_Forb!A:C,2,FALSE),""))</f>
        <v/>
      </c>
      <c r="H246" s="202" t="str">
        <f>IF(B246="סך הכל",Summary!$B$19,IFERROR(VLOOKUP(B246,PT_Charge_Forb!A:C,3,FALSE),""))</f>
        <v/>
      </c>
      <c r="I246" s="203" t="str">
        <f>IF(B246="סך הכל",Summary!$B$20,IF(SUM(F246,H246)=0,"",SUM(F246,H246)))</f>
        <v/>
      </c>
      <c r="J246" s="173"/>
    </row>
    <row r="247" spans="1:10" s="1" customFormat="1" x14ac:dyDescent="0.2">
      <c r="A247" s="152"/>
      <c r="B247" s="174" t="str">
        <f>IF(AND(B245&lt;&gt;"",ISNUMBER(B245),B246=""),"סך הכל",IF(ISNUMBER('דיווח דיגומים'!B247),'דיווח דיגומים'!B247,""))</f>
        <v/>
      </c>
      <c r="C247" s="201" t="str">
        <f>IF(B247="סך הכל",Summary!$B$14,'דיווח דיגומים'!C247)</f>
        <v/>
      </c>
      <c r="D247" s="156" t="str">
        <f>IF(B247="סך הכל",Summary!$B$15,'דיווח דיגומים'!G247)</f>
        <v/>
      </c>
      <c r="E247" s="156" t="str">
        <f>IF(B247="סך הכל",Summary!$B$16,IFERROR(VLOOKUP(B247,PT_Charge_Exc!A:C,2,FALSE),""))</f>
        <v/>
      </c>
      <c r="F247" s="202" t="str">
        <f>IFERROR(VLOOKUP(B247,PT_Charge_Exc!A:C,3,FALSE),"")</f>
        <v/>
      </c>
      <c r="G247" s="156" t="str">
        <f>IF(B247="סך הכל",Summary!$B$17,IFERROR(VLOOKUP(B247,PT_Charge_Forb!A:C,2,FALSE),""))</f>
        <v/>
      </c>
      <c r="H247" s="202" t="str">
        <f>IF(B247="סך הכל",Summary!$B$19,IFERROR(VLOOKUP(B247,PT_Charge_Forb!A:C,3,FALSE),""))</f>
        <v/>
      </c>
      <c r="I247" s="203" t="str">
        <f>IF(B247="סך הכל",Summary!$B$20,IF(SUM(F247,H247)=0,"",SUM(F247,H247)))</f>
        <v/>
      </c>
      <c r="J247" s="173"/>
    </row>
    <row r="248" spans="1:10" s="1" customFormat="1" x14ac:dyDescent="0.2">
      <c r="A248" s="152"/>
      <c r="B248" s="174" t="str">
        <f>IF(AND(B246&lt;&gt;"",ISNUMBER(B246),B247=""),"סך הכל",IF(ISNUMBER('דיווח דיגומים'!B248),'דיווח דיגומים'!B248,""))</f>
        <v/>
      </c>
      <c r="C248" s="201" t="str">
        <f>IF(B248="סך הכל",Summary!$B$14,'דיווח דיגומים'!C248)</f>
        <v/>
      </c>
      <c r="D248" s="156" t="str">
        <f>IF(B248="סך הכל",Summary!$B$15,'דיווח דיגומים'!G248)</f>
        <v/>
      </c>
      <c r="E248" s="156" t="str">
        <f>IF(B248="סך הכל",Summary!$B$16,IFERROR(VLOOKUP(B248,PT_Charge_Exc!A:C,2,FALSE),""))</f>
        <v/>
      </c>
      <c r="F248" s="202" t="str">
        <f>IFERROR(VLOOKUP(B248,PT_Charge_Exc!A:C,3,FALSE),"")</f>
        <v/>
      </c>
      <c r="G248" s="156" t="str">
        <f>IF(B248="סך הכל",Summary!$B$17,IFERROR(VLOOKUP(B248,PT_Charge_Forb!A:C,2,FALSE),""))</f>
        <v/>
      </c>
      <c r="H248" s="202" t="str">
        <f>IF(B248="סך הכל",Summary!$B$19,IFERROR(VLOOKUP(B248,PT_Charge_Forb!A:C,3,FALSE),""))</f>
        <v/>
      </c>
      <c r="I248" s="203" t="str">
        <f>IF(B248="סך הכל",Summary!$B$20,IF(SUM(F248,H248)=0,"",SUM(F248,H248)))</f>
        <v/>
      </c>
      <c r="J248" s="173"/>
    </row>
    <row r="249" spans="1:10" s="1" customFormat="1" x14ac:dyDescent="0.2">
      <c r="A249" s="152"/>
      <c r="B249" s="174" t="str">
        <f>IF(AND(B247&lt;&gt;"",ISNUMBER(B247),B248=""),"סך הכל",IF(ISNUMBER('דיווח דיגומים'!B249),'דיווח דיגומים'!B249,""))</f>
        <v/>
      </c>
      <c r="C249" s="201" t="str">
        <f>IF(B249="סך הכל",Summary!$B$14,'דיווח דיגומים'!C249)</f>
        <v/>
      </c>
      <c r="D249" s="156" t="str">
        <f>IF(B249="סך הכל",Summary!$B$15,'דיווח דיגומים'!G249)</f>
        <v/>
      </c>
      <c r="E249" s="156" t="str">
        <f>IF(B249="סך הכל",Summary!$B$16,IFERROR(VLOOKUP(B249,PT_Charge_Exc!A:C,2,FALSE),""))</f>
        <v/>
      </c>
      <c r="F249" s="202" t="str">
        <f>IFERROR(VLOOKUP(B249,PT_Charge_Exc!A:C,3,FALSE),"")</f>
        <v/>
      </c>
      <c r="G249" s="156" t="str">
        <f>IF(B249="סך הכל",Summary!$B$17,IFERROR(VLOOKUP(B249,PT_Charge_Forb!A:C,2,FALSE),""))</f>
        <v/>
      </c>
      <c r="H249" s="202" t="str">
        <f>IF(B249="סך הכל",Summary!$B$19,IFERROR(VLOOKUP(B249,PT_Charge_Forb!A:C,3,FALSE),""))</f>
        <v/>
      </c>
      <c r="I249" s="203" t="str">
        <f>IF(B249="סך הכל",Summary!$B$20,IF(SUM(F249,H249)=0,"",SUM(F249,H249)))</f>
        <v/>
      </c>
      <c r="J249" s="173"/>
    </row>
    <row r="250" spans="1:10" s="1" customFormat="1" x14ac:dyDescent="0.2">
      <c r="A250" s="152"/>
      <c r="B250" s="174" t="str">
        <f>IF(AND(B248&lt;&gt;"",ISNUMBER(B248),B249=""),"סך הכל",IF(ISNUMBER('דיווח דיגומים'!B250),'דיווח דיגומים'!B250,""))</f>
        <v/>
      </c>
      <c r="C250" s="201" t="str">
        <f>IF(B250="סך הכל",Summary!$B$14,'דיווח דיגומים'!C250)</f>
        <v/>
      </c>
      <c r="D250" s="156" t="str">
        <f>IF(B250="סך הכל",Summary!$B$15,'דיווח דיגומים'!G250)</f>
        <v/>
      </c>
      <c r="E250" s="156" t="str">
        <f>IF(B250="סך הכל",Summary!$B$16,IFERROR(VLOOKUP(B250,PT_Charge_Exc!A:C,2,FALSE),""))</f>
        <v/>
      </c>
      <c r="F250" s="202" t="str">
        <f>IFERROR(VLOOKUP(B250,PT_Charge_Exc!A:C,3,FALSE),"")</f>
        <v/>
      </c>
      <c r="G250" s="156" t="str">
        <f>IF(B250="סך הכל",Summary!$B$17,IFERROR(VLOOKUP(B250,PT_Charge_Forb!A:C,2,FALSE),""))</f>
        <v/>
      </c>
      <c r="H250" s="202" t="str">
        <f>IF(B250="סך הכל",Summary!$B$19,IFERROR(VLOOKUP(B250,PT_Charge_Forb!A:C,3,FALSE),""))</f>
        <v/>
      </c>
      <c r="I250" s="203" t="str">
        <f>IF(B250="סך הכל",Summary!$B$20,IF(SUM(F250,H250)=0,"",SUM(F250,H250)))</f>
        <v/>
      </c>
      <c r="J250" s="173"/>
    </row>
    <row r="251" spans="1:10" s="1" customFormat="1" x14ac:dyDescent="0.2">
      <c r="A251" s="152"/>
      <c r="B251" s="174" t="str">
        <f>IF(AND(B249&lt;&gt;"",ISNUMBER(B249),B250=""),"סך הכל",IF(ISNUMBER('דיווח דיגומים'!B251),'דיווח דיגומים'!B251,""))</f>
        <v/>
      </c>
      <c r="C251" s="201" t="str">
        <f>IF(B251="סך הכל",Summary!$B$14,'דיווח דיגומים'!C251)</f>
        <v/>
      </c>
      <c r="D251" s="156" t="str">
        <f>IF(B251="סך הכל",Summary!$B$15,'דיווח דיגומים'!G251)</f>
        <v/>
      </c>
      <c r="E251" s="156" t="str">
        <f>IF(B251="סך הכל",Summary!$B$16,IFERROR(VLOOKUP(B251,PT_Charge_Exc!A:C,2,FALSE),""))</f>
        <v/>
      </c>
      <c r="F251" s="202" t="str">
        <f>IFERROR(VLOOKUP(B251,PT_Charge_Exc!A:C,3,FALSE),"")</f>
        <v/>
      </c>
      <c r="G251" s="156" t="str">
        <f>IF(B251="סך הכל",Summary!$B$17,IFERROR(VLOOKUP(B251,PT_Charge_Forb!A:C,2,FALSE),""))</f>
        <v/>
      </c>
      <c r="H251" s="202" t="str">
        <f>IF(B251="סך הכל",Summary!$B$19,IFERROR(VLOOKUP(B251,PT_Charge_Forb!A:C,3,FALSE),""))</f>
        <v/>
      </c>
      <c r="I251" s="203" t="str">
        <f>IF(B251="סך הכל",Summary!$B$20,IF(SUM(F251,H251)=0,"",SUM(F251,H251)))</f>
        <v/>
      </c>
      <c r="J251" s="173"/>
    </row>
    <row r="252" spans="1:10" s="1" customFormat="1" x14ac:dyDescent="0.2">
      <c r="A252" s="152"/>
      <c r="B252" s="174" t="str">
        <f>IF(AND(B250&lt;&gt;"",ISNUMBER(B250),B251=""),"סך הכל",IF(ISNUMBER('דיווח דיגומים'!B252),'דיווח דיגומים'!B252,""))</f>
        <v/>
      </c>
      <c r="C252" s="201" t="str">
        <f>IF(B252="סך הכל",Summary!$B$14,'דיווח דיגומים'!C252)</f>
        <v/>
      </c>
      <c r="D252" s="156" t="str">
        <f>IF(B252="סך הכל",Summary!$B$15,'דיווח דיגומים'!G252)</f>
        <v/>
      </c>
      <c r="E252" s="156" t="str">
        <f>IF(B252="סך הכל",Summary!$B$16,IFERROR(VLOOKUP(B252,PT_Charge_Exc!A:C,2,FALSE),""))</f>
        <v/>
      </c>
      <c r="F252" s="202" t="str">
        <f>IFERROR(VLOOKUP(B252,PT_Charge_Exc!A:C,3,FALSE),"")</f>
        <v/>
      </c>
      <c r="G252" s="156" t="str">
        <f>IF(B252="סך הכל",Summary!$B$17,IFERROR(VLOOKUP(B252,PT_Charge_Forb!A:C,2,FALSE),""))</f>
        <v/>
      </c>
      <c r="H252" s="202" t="str">
        <f>IF(B252="סך הכל",Summary!$B$19,IFERROR(VLOOKUP(B252,PT_Charge_Forb!A:C,3,FALSE),""))</f>
        <v/>
      </c>
      <c r="I252" s="203" t="str">
        <f>IF(B252="סך הכל",Summary!$B$20,IF(SUM(F252,H252)=0,"",SUM(F252,H252)))</f>
        <v/>
      </c>
      <c r="J252" s="173"/>
    </row>
    <row r="253" spans="1:10" s="1" customFormat="1" x14ac:dyDescent="0.2">
      <c r="A253" s="152"/>
      <c r="B253" s="174" t="str">
        <f>IF(AND(B251&lt;&gt;"",ISNUMBER(B251),B252=""),"סך הכל",IF(ISNUMBER('דיווח דיגומים'!B253),'דיווח דיגומים'!B253,""))</f>
        <v/>
      </c>
      <c r="C253" s="201" t="str">
        <f>IF(B253="סך הכל",Summary!$B$14,'דיווח דיגומים'!C253)</f>
        <v/>
      </c>
      <c r="D253" s="156" t="str">
        <f>IF(B253="סך הכל",Summary!$B$15,'דיווח דיגומים'!G253)</f>
        <v/>
      </c>
      <c r="E253" s="156" t="str">
        <f>IF(B253="סך הכל",Summary!$B$16,IFERROR(VLOOKUP(B253,PT_Charge_Exc!A:C,2,FALSE),""))</f>
        <v/>
      </c>
      <c r="F253" s="202" t="str">
        <f>IFERROR(VLOOKUP(B253,PT_Charge_Exc!A:C,3,FALSE),"")</f>
        <v/>
      </c>
      <c r="G253" s="156" t="str">
        <f>IF(B253="סך הכל",Summary!$B$17,IFERROR(VLOOKUP(B253,PT_Charge_Forb!A:C,2,FALSE),""))</f>
        <v/>
      </c>
      <c r="H253" s="202" t="str">
        <f>IF(B253="סך הכל",Summary!$B$19,IFERROR(VLOOKUP(B253,PT_Charge_Forb!A:C,3,FALSE),""))</f>
        <v/>
      </c>
      <c r="I253" s="203" t="str">
        <f>IF(B253="סך הכל",Summary!$B$20,IF(SUM(F253,H253)=0,"",SUM(F253,H253)))</f>
        <v/>
      </c>
      <c r="J253" s="173"/>
    </row>
    <row r="254" spans="1:10" s="1" customFormat="1" x14ac:dyDescent="0.2">
      <c r="A254" s="152"/>
      <c r="B254" s="174" t="str">
        <f>IF(AND(B252&lt;&gt;"",ISNUMBER(B252),B253=""),"סך הכל",IF(ISNUMBER('דיווח דיגומים'!B254),'דיווח דיגומים'!B254,""))</f>
        <v/>
      </c>
      <c r="C254" s="201" t="str">
        <f>IF(B254="סך הכל",Summary!$B$14,'דיווח דיגומים'!C254)</f>
        <v/>
      </c>
      <c r="D254" s="156" t="str">
        <f>IF(B254="סך הכל",Summary!$B$15,'דיווח דיגומים'!G254)</f>
        <v/>
      </c>
      <c r="E254" s="156" t="str">
        <f>IF(B254="סך הכל",Summary!$B$16,IFERROR(VLOOKUP(B254,PT_Charge_Exc!A:C,2,FALSE),""))</f>
        <v/>
      </c>
      <c r="F254" s="202" t="str">
        <f>IFERROR(VLOOKUP(B254,PT_Charge_Exc!A:C,3,FALSE),"")</f>
        <v/>
      </c>
      <c r="G254" s="156" t="str">
        <f>IF(B254="סך הכל",Summary!$B$17,IFERROR(VLOOKUP(B254,PT_Charge_Forb!A:C,2,FALSE),""))</f>
        <v/>
      </c>
      <c r="H254" s="202" t="str">
        <f>IF(B254="סך הכל",Summary!$B$19,IFERROR(VLOOKUP(B254,PT_Charge_Forb!A:C,3,FALSE),""))</f>
        <v/>
      </c>
      <c r="I254" s="203" t="str">
        <f>IF(B254="סך הכל",Summary!$B$20,IF(SUM(F254,H254)=0,"",SUM(F254,H254)))</f>
        <v/>
      </c>
      <c r="J254" s="173"/>
    </row>
    <row r="255" spans="1:10" s="1" customFormat="1" x14ac:dyDescent="0.2">
      <c r="A255" s="152"/>
      <c r="B255" s="174" t="str">
        <f>IF(AND(B253&lt;&gt;"",ISNUMBER(B253),B254=""),"סך הכל",IF(ISNUMBER('דיווח דיגומים'!B255),'דיווח דיגומים'!B255,""))</f>
        <v/>
      </c>
      <c r="C255" s="201" t="str">
        <f>IF(B255="סך הכל",Summary!$B$14,'דיווח דיגומים'!C255)</f>
        <v/>
      </c>
      <c r="D255" s="156" t="str">
        <f>IF(B255="סך הכל",Summary!$B$15,'דיווח דיגומים'!G255)</f>
        <v/>
      </c>
      <c r="E255" s="156" t="str">
        <f>IF(B255="סך הכל",Summary!$B$16,IFERROR(VLOOKUP(B255,PT_Charge_Exc!A:C,2,FALSE),""))</f>
        <v/>
      </c>
      <c r="F255" s="202" t="str">
        <f>IFERROR(VLOOKUP(B255,PT_Charge_Exc!A:C,3,FALSE),"")</f>
        <v/>
      </c>
      <c r="G255" s="156" t="str">
        <f>IF(B255="סך הכל",Summary!$B$17,IFERROR(VLOOKUP(B255,PT_Charge_Forb!A:C,2,FALSE),""))</f>
        <v/>
      </c>
      <c r="H255" s="202" t="str">
        <f>IF(B255="סך הכל",Summary!$B$19,IFERROR(VLOOKUP(B255,PT_Charge_Forb!A:C,3,FALSE),""))</f>
        <v/>
      </c>
      <c r="I255" s="203" t="str">
        <f>IF(B255="סך הכל",Summary!$B$20,IF(SUM(F255,H255)=0,"",SUM(F255,H255)))</f>
        <v/>
      </c>
      <c r="J255" s="173"/>
    </row>
    <row r="256" spans="1:10" s="1" customFormat="1" x14ac:dyDescent="0.2">
      <c r="A256" s="152"/>
      <c r="B256" s="174" t="str">
        <f>IF(AND(B254&lt;&gt;"",ISNUMBER(B254),B255=""),"סך הכל",IF(ISNUMBER('דיווח דיגומים'!B256),'דיווח דיגומים'!B256,""))</f>
        <v/>
      </c>
      <c r="C256" s="201" t="str">
        <f>IF(B256="סך הכל",Summary!$B$14,'דיווח דיגומים'!C256)</f>
        <v/>
      </c>
      <c r="D256" s="156" t="str">
        <f>IF(B256="סך הכל",Summary!$B$15,'דיווח דיגומים'!G256)</f>
        <v/>
      </c>
      <c r="E256" s="156" t="str">
        <f>IF(B256="סך הכל",Summary!$B$16,IFERROR(VLOOKUP(B256,PT_Charge_Exc!A:C,2,FALSE),""))</f>
        <v/>
      </c>
      <c r="F256" s="202" t="str">
        <f>IFERROR(VLOOKUP(B256,PT_Charge_Exc!A:C,3,FALSE),"")</f>
        <v/>
      </c>
      <c r="G256" s="156" t="str">
        <f>IF(B256="סך הכל",Summary!$B$17,IFERROR(VLOOKUP(B256,PT_Charge_Forb!A:C,2,FALSE),""))</f>
        <v/>
      </c>
      <c r="H256" s="202" t="str">
        <f>IF(B256="סך הכל",Summary!$B$19,IFERROR(VLOOKUP(B256,PT_Charge_Forb!A:C,3,FALSE),""))</f>
        <v/>
      </c>
      <c r="I256" s="203" t="str">
        <f>IF(B256="סך הכל",Summary!$B$20,IF(SUM(F256,H256)=0,"",SUM(F256,H256)))</f>
        <v/>
      </c>
      <c r="J256" s="173"/>
    </row>
    <row r="257" spans="1:10" s="1" customFormat="1" x14ac:dyDescent="0.2">
      <c r="A257" s="152"/>
      <c r="B257" s="174" t="str">
        <f>IF(AND(B255&lt;&gt;"",ISNUMBER(B255),B256=""),"סך הכל",IF(ISNUMBER('דיווח דיגומים'!B257),'דיווח דיגומים'!B257,""))</f>
        <v/>
      </c>
      <c r="C257" s="201" t="str">
        <f>IF(B257="סך הכל",Summary!$B$14,'דיווח דיגומים'!C257)</f>
        <v/>
      </c>
      <c r="D257" s="156" t="str">
        <f>IF(B257="סך הכל",Summary!$B$15,'דיווח דיגומים'!G257)</f>
        <v/>
      </c>
      <c r="E257" s="156" t="str">
        <f>IF(B257="סך הכל",Summary!$B$16,IFERROR(VLOOKUP(B257,PT_Charge_Exc!A:C,2,FALSE),""))</f>
        <v/>
      </c>
      <c r="F257" s="202" t="str">
        <f>IFERROR(VLOOKUP(B257,PT_Charge_Exc!A:C,3,FALSE),"")</f>
        <v/>
      </c>
      <c r="G257" s="156" t="str">
        <f>IF(B257="סך הכל",Summary!$B$17,IFERROR(VLOOKUP(B257,PT_Charge_Forb!A:C,2,FALSE),""))</f>
        <v/>
      </c>
      <c r="H257" s="202" t="str">
        <f>IF(B257="סך הכל",Summary!$B$19,IFERROR(VLOOKUP(B257,PT_Charge_Forb!A:C,3,FALSE),""))</f>
        <v/>
      </c>
      <c r="I257" s="203" t="str">
        <f>IF(B257="סך הכל",Summary!$B$20,IF(SUM(F257,H257)=0,"",SUM(F257,H257)))</f>
        <v/>
      </c>
      <c r="J257" s="173"/>
    </row>
    <row r="258" spans="1:10" s="1" customFormat="1" x14ac:dyDescent="0.2">
      <c r="A258" s="152"/>
      <c r="B258" s="174" t="str">
        <f>IF(AND(B256&lt;&gt;"",ISNUMBER(B256),B257=""),"סך הכל",IF(ISNUMBER('דיווח דיגומים'!B258),'דיווח דיגומים'!B258,""))</f>
        <v/>
      </c>
      <c r="C258" s="201" t="str">
        <f>IF(B258="סך הכל",Summary!$B$14,'דיווח דיגומים'!C258)</f>
        <v/>
      </c>
      <c r="D258" s="156" t="str">
        <f>IF(B258="סך הכל",Summary!$B$15,'דיווח דיגומים'!G258)</f>
        <v/>
      </c>
      <c r="E258" s="156" t="str">
        <f>IF(B258="סך הכל",Summary!$B$16,IFERROR(VLOOKUP(B258,PT_Charge_Exc!A:C,2,FALSE),""))</f>
        <v/>
      </c>
      <c r="F258" s="202" t="str">
        <f>IFERROR(VLOOKUP(B258,PT_Charge_Exc!A:C,3,FALSE),"")</f>
        <v/>
      </c>
      <c r="G258" s="156" t="str">
        <f>IF(B258="סך הכל",Summary!$B$17,IFERROR(VLOOKUP(B258,PT_Charge_Forb!A:C,2,FALSE),""))</f>
        <v/>
      </c>
      <c r="H258" s="202" t="str">
        <f>IF(B258="סך הכל",Summary!$B$19,IFERROR(VLOOKUP(B258,PT_Charge_Forb!A:C,3,FALSE),""))</f>
        <v/>
      </c>
      <c r="I258" s="203" t="str">
        <f>IF(B258="סך הכל",Summary!$B$20,IF(SUM(F258,H258)=0,"",SUM(F258,H258)))</f>
        <v/>
      </c>
      <c r="J258" s="173"/>
    </row>
    <row r="259" spans="1:10" s="1" customFormat="1" x14ac:dyDescent="0.2">
      <c r="A259" s="152"/>
      <c r="B259" s="174" t="str">
        <f>IF(AND(B257&lt;&gt;"",ISNUMBER(B257),B258=""),"סך הכל",IF(ISNUMBER('דיווח דיגומים'!B259),'דיווח דיגומים'!B259,""))</f>
        <v/>
      </c>
      <c r="C259" s="201" t="str">
        <f>IF(B259="סך הכל",Summary!$B$14,'דיווח דיגומים'!C259)</f>
        <v/>
      </c>
      <c r="D259" s="156" t="str">
        <f>IF(B259="סך הכל",Summary!$B$15,'דיווח דיגומים'!G259)</f>
        <v/>
      </c>
      <c r="E259" s="156" t="str">
        <f>IF(B259="סך הכל",Summary!$B$16,IFERROR(VLOOKUP(B259,PT_Charge_Exc!A:C,2,FALSE),""))</f>
        <v/>
      </c>
      <c r="F259" s="202" t="str">
        <f>IFERROR(VLOOKUP(B259,PT_Charge_Exc!A:C,3,FALSE),"")</f>
        <v/>
      </c>
      <c r="G259" s="156" t="str">
        <f>IF(B259="סך הכל",Summary!$B$17,IFERROR(VLOOKUP(B259,PT_Charge_Forb!A:C,2,FALSE),""))</f>
        <v/>
      </c>
      <c r="H259" s="202" t="str">
        <f>IF(B259="סך הכל",Summary!$B$19,IFERROR(VLOOKUP(B259,PT_Charge_Forb!A:C,3,FALSE),""))</f>
        <v/>
      </c>
      <c r="I259" s="203" t="str">
        <f>IF(B259="סך הכל",Summary!$B$20,IF(SUM(F259,H259)=0,"",SUM(F259,H259)))</f>
        <v/>
      </c>
      <c r="J259" s="173"/>
    </row>
    <row r="260" spans="1:10" s="1" customFormat="1" x14ac:dyDescent="0.2">
      <c r="A260" s="152"/>
      <c r="B260" s="174" t="str">
        <f>IF(AND(B258&lt;&gt;"",ISNUMBER(B258),B259=""),"סך הכל",IF(ISNUMBER('דיווח דיגומים'!B260),'דיווח דיגומים'!B260,""))</f>
        <v/>
      </c>
      <c r="C260" s="201" t="str">
        <f>IF(B260="סך הכל",Summary!$B$14,'דיווח דיגומים'!C260)</f>
        <v/>
      </c>
      <c r="D260" s="156" t="str">
        <f>IF(B260="סך הכל",Summary!$B$15,'דיווח דיגומים'!G260)</f>
        <v/>
      </c>
      <c r="E260" s="156" t="str">
        <f>IF(B260="סך הכל",Summary!$B$16,IFERROR(VLOOKUP(B260,PT_Charge_Exc!A:C,2,FALSE),""))</f>
        <v/>
      </c>
      <c r="F260" s="202" t="str">
        <f>IFERROR(VLOOKUP(B260,PT_Charge_Exc!A:C,3,FALSE),"")</f>
        <v/>
      </c>
      <c r="G260" s="156" t="str">
        <f>IF(B260="סך הכל",Summary!$B$17,IFERROR(VLOOKUP(B260,PT_Charge_Forb!A:C,2,FALSE),""))</f>
        <v/>
      </c>
      <c r="H260" s="202" t="str">
        <f>IF(B260="סך הכל",Summary!$B$19,IFERROR(VLOOKUP(B260,PT_Charge_Forb!A:C,3,FALSE),""))</f>
        <v/>
      </c>
      <c r="I260" s="203" t="str">
        <f>IF(B260="סך הכל",Summary!$B$20,IF(SUM(F260,H260)=0,"",SUM(F260,H260)))</f>
        <v/>
      </c>
      <c r="J260" s="173"/>
    </row>
    <row r="261" spans="1:10" s="1" customFormat="1" x14ac:dyDescent="0.2">
      <c r="A261" s="152"/>
      <c r="B261" s="174" t="str">
        <f>IF(AND(B259&lt;&gt;"",ISNUMBER(B259),B260=""),"סך הכל",IF(ISNUMBER('דיווח דיגומים'!B261),'דיווח דיגומים'!B261,""))</f>
        <v/>
      </c>
      <c r="C261" s="201" t="str">
        <f>IF(B261="סך הכל",Summary!$B$14,'דיווח דיגומים'!C261)</f>
        <v/>
      </c>
      <c r="D261" s="156" t="str">
        <f>IF(B261="סך הכל",Summary!$B$15,'דיווח דיגומים'!G261)</f>
        <v/>
      </c>
      <c r="E261" s="156" t="str">
        <f>IF(B261="סך הכל",Summary!$B$16,IFERROR(VLOOKUP(B261,PT_Charge_Exc!A:C,2,FALSE),""))</f>
        <v/>
      </c>
      <c r="F261" s="202" t="str">
        <f>IFERROR(VLOOKUP(B261,PT_Charge_Exc!A:C,3,FALSE),"")</f>
        <v/>
      </c>
      <c r="G261" s="156" t="str">
        <f>IF(B261="סך הכל",Summary!$B$17,IFERROR(VLOOKUP(B261,PT_Charge_Forb!A:C,2,FALSE),""))</f>
        <v/>
      </c>
      <c r="H261" s="202" t="str">
        <f>IF(B261="סך הכל",Summary!$B$19,IFERROR(VLOOKUP(B261,PT_Charge_Forb!A:C,3,FALSE),""))</f>
        <v/>
      </c>
      <c r="I261" s="203" t="str">
        <f>IF(B261="סך הכל",Summary!$B$20,IF(SUM(F261,H261)=0,"",SUM(F261,H261)))</f>
        <v/>
      </c>
      <c r="J261" s="173"/>
    </row>
    <row r="262" spans="1:10" s="1" customFormat="1" x14ac:dyDescent="0.2">
      <c r="A262" s="152"/>
      <c r="B262" s="174" t="str">
        <f>IF(AND(B260&lt;&gt;"",ISNUMBER(B260),B261=""),"סך הכל",IF(ISNUMBER('דיווח דיגומים'!B262),'דיווח דיגומים'!B262,""))</f>
        <v/>
      </c>
      <c r="C262" s="201" t="str">
        <f>IF(B262="סך הכל",Summary!$B$14,'דיווח דיגומים'!C262)</f>
        <v/>
      </c>
      <c r="D262" s="156" t="str">
        <f>IF(B262="סך הכל",Summary!$B$15,'דיווח דיגומים'!G262)</f>
        <v/>
      </c>
      <c r="E262" s="156" t="str">
        <f>IF(B262="סך הכל",Summary!$B$16,IFERROR(VLOOKUP(B262,PT_Charge_Exc!A:C,2,FALSE),""))</f>
        <v/>
      </c>
      <c r="F262" s="202" t="str">
        <f>IFERROR(VLOOKUP(B262,PT_Charge_Exc!A:C,3,FALSE),"")</f>
        <v/>
      </c>
      <c r="G262" s="156" t="str">
        <f>IF(B262="סך הכל",Summary!$B$17,IFERROR(VLOOKUP(B262,PT_Charge_Forb!A:C,2,FALSE),""))</f>
        <v/>
      </c>
      <c r="H262" s="202" t="str">
        <f>IF(B262="סך הכל",Summary!$B$19,IFERROR(VLOOKUP(B262,PT_Charge_Forb!A:C,3,FALSE),""))</f>
        <v/>
      </c>
      <c r="I262" s="203" t="str">
        <f>IF(B262="סך הכל",Summary!$B$20,IF(SUM(F262,H262)=0,"",SUM(F262,H262)))</f>
        <v/>
      </c>
      <c r="J262" s="173"/>
    </row>
    <row r="263" spans="1:10" s="1" customFormat="1" x14ac:dyDescent="0.2">
      <c r="A263" s="152"/>
      <c r="B263" s="174" t="str">
        <f>IF(AND(B261&lt;&gt;"",ISNUMBER(B261),B262=""),"סך הכל",IF(ISNUMBER('דיווח דיגומים'!B263),'דיווח דיגומים'!B263,""))</f>
        <v/>
      </c>
      <c r="C263" s="201" t="str">
        <f>IF(B263="סך הכל",Summary!$B$14,'דיווח דיגומים'!C263)</f>
        <v/>
      </c>
      <c r="D263" s="156" t="str">
        <f>IF(B263="סך הכל",Summary!$B$15,'דיווח דיגומים'!G263)</f>
        <v/>
      </c>
      <c r="E263" s="156" t="str">
        <f>IF(B263="סך הכל",Summary!$B$16,IFERROR(VLOOKUP(B263,PT_Charge_Exc!A:C,2,FALSE),""))</f>
        <v/>
      </c>
      <c r="F263" s="202" t="str">
        <f>IFERROR(VLOOKUP(B263,PT_Charge_Exc!A:C,3,FALSE),"")</f>
        <v/>
      </c>
      <c r="G263" s="156" t="str">
        <f>IF(B263="סך הכל",Summary!$B$17,IFERROR(VLOOKUP(B263,PT_Charge_Forb!A:C,2,FALSE),""))</f>
        <v/>
      </c>
      <c r="H263" s="202" t="str">
        <f>IF(B263="סך הכל",Summary!$B$19,IFERROR(VLOOKUP(B263,PT_Charge_Forb!A:C,3,FALSE),""))</f>
        <v/>
      </c>
      <c r="I263" s="203" t="str">
        <f>IF(B263="סך הכל",Summary!$B$20,IF(SUM(F263,H263)=0,"",SUM(F263,H263)))</f>
        <v/>
      </c>
      <c r="J263" s="173"/>
    </row>
    <row r="264" spans="1:10" s="1" customFormat="1" x14ac:dyDescent="0.2">
      <c r="A264" s="152"/>
      <c r="B264" s="174" t="str">
        <f>IF(AND(B262&lt;&gt;"",ISNUMBER(B262),B263=""),"סך הכל",IF(ISNUMBER('דיווח דיגומים'!B264),'דיווח דיגומים'!B264,""))</f>
        <v/>
      </c>
      <c r="C264" s="201" t="str">
        <f>IF(B264="סך הכל",Summary!$B$14,'דיווח דיגומים'!C264)</f>
        <v/>
      </c>
      <c r="D264" s="156" t="str">
        <f>IF(B264="סך הכל",Summary!$B$15,'דיווח דיגומים'!G264)</f>
        <v/>
      </c>
      <c r="E264" s="156" t="str">
        <f>IF(B264="סך הכל",Summary!$B$16,IFERROR(VLOOKUP(B264,PT_Charge_Exc!A:C,2,FALSE),""))</f>
        <v/>
      </c>
      <c r="F264" s="202" t="str">
        <f>IFERROR(VLOOKUP(B264,PT_Charge_Exc!A:C,3,FALSE),"")</f>
        <v/>
      </c>
      <c r="G264" s="156" t="str">
        <f>IF(B264="סך הכל",Summary!$B$17,IFERROR(VLOOKUP(B264,PT_Charge_Forb!A:C,2,FALSE),""))</f>
        <v/>
      </c>
      <c r="H264" s="202" t="str">
        <f>IF(B264="סך הכל",Summary!$B$19,IFERROR(VLOOKUP(B264,PT_Charge_Forb!A:C,3,FALSE),""))</f>
        <v/>
      </c>
      <c r="I264" s="203" t="str">
        <f>IF(B264="סך הכל",Summary!$B$20,IF(SUM(F264,H264)=0,"",SUM(F264,H264)))</f>
        <v/>
      </c>
      <c r="J264" s="173"/>
    </row>
    <row r="265" spans="1:10" s="1" customFormat="1" x14ac:dyDescent="0.2">
      <c r="A265" s="152"/>
      <c r="B265" s="174" t="str">
        <f>IF(AND(B263&lt;&gt;"",ISNUMBER(B263),B264=""),"סך הכל",IF(ISNUMBER('דיווח דיגומים'!B265),'דיווח דיגומים'!B265,""))</f>
        <v/>
      </c>
      <c r="C265" s="201" t="str">
        <f>IF(B265="סך הכל",Summary!$B$14,'דיווח דיגומים'!C265)</f>
        <v/>
      </c>
      <c r="D265" s="156" t="str">
        <f>IF(B265="סך הכל",Summary!$B$15,'דיווח דיגומים'!G265)</f>
        <v/>
      </c>
      <c r="E265" s="156" t="str">
        <f>IF(B265="סך הכל",Summary!$B$16,IFERROR(VLOOKUP(B265,PT_Charge_Exc!A:C,2,FALSE),""))</f>
        <v/>
      </c>
      <c r="F265" s="202" t="str">
        <f>IFERROR(VLOOKUP(B265,PT_Charge_Exc!A:C,3,FALSE),"")</f>
        <v/>
      </c>
      <c r="G265" s="156" t="str">
        <f>IF(B265="סך הכל",Summary!$B$17,IFERROR(VLOOKUP(B265,PT_Charge_Forb!A:C,2,FALSE),""))</f>
        <v/>
      </c>
      <c r="H265" s="202" t="str">
        <f>IF(B265="סך הכל",Summary!$B$19,IFERROR(VLOOKUP(B265,PT_Charge_Forb!A:C,3,FALSE),""))</f>
        <v/>
      </c>
      <c r="I265" s="203" t="str">
        <f>IF(B265="סך הכל",Summary!$B$20,IF(SUM(F265,H265)=0,"",SUM(F265,H265)))</f>
        <v/>
      </c>
      <c r="J265" s="173"/>
    </row>
    <row r="266" spans="1:10" s="1" customFormat="1" x14ac:dyDescent="0.2">
      <c r="A266" s="152"/>
      <c r="B266" s="174" t="str">
        <f>IF(AND(B264&lt;&gt;"",ISNUMBER(B264),B265=""),"סך הכל",IF(ISNUMBER('דיווח דיגומים'!B266),'דיווח דיגומים'!B266,""))</f>
        <v/>
      </c>
      <c r="C266" s="201" t="str">
        <f>IF(B266="סך הכל",Summary!$B$14,'דיווח דיגומים'!C266)</f>
        <v/>
      </c>
      <c r="D266" s="156" t="str">
        <f>IF(B266="סך הכל",Summary!$B$15,'דיווח דיגומים'!G266)</f>
        <v/>
      </c>
      <c r="E266" s="156" t="str">
        <f>IF(B266="סך הכל",Summary!$B$16,IFERROR(VLOOKUP(B266,PT_Charge_Exc!A:C,2,FALSE),""))</f>
        <v/>
      </c>
      <c r="F266" s="202" t="str">
        <f>IFERROR(VLOOKUP(B266,PT_Charge_Exc!A:C,3,FALSE),"")</f>
        <v/>
      </c>
      <c r="G266" s="156" t="str">
        <f>IF(B266="סך הכל",Summary!$B$17,IFERROR(VLOOKUP(B266,PT_Charge_Forb!A:C,2,FALSE),""))</f>
        <v/>
      </c>
      <c r="H266" s="202" t="str">
        <f>IF(B266="סך הכל",Summary!$B$19,IFERROR(VLOOKUP(B266,PT_Charge_Forb!A:C,3,FALSE),""))</f>
        <v/>
      </c>
      <c r="I266" s="203" t="str">
        <f>IF(B266="סך הכל",Summary!$B$20,IF(SUM(F266,H266)=0,"",SUM(F266,H266)))</f>
        <v/>
      </c>
      <c r="J266" s="173"/>
    </row>
    <row r="267" spans="1:10" s="1" customFormat="1" x14ac:dyDescent="0.2">
      <c r="A267" s="152"/>
      <c r="B267" s="174" t="str">
        <f>IF(AND(B265&lt;&gt;"",ISNUMBER(B265),B266=""),"סך הכל",IF(ISNUMBER('דיווח דיגומים'!B267),'דיווח דיגומים'!B267,""))</f>
        <v/>
      </c>
      <c r="C267" s="201" t="str">
        <f>IF(B267="סך הכל",Summary!$B$14,'דיווח דיגומים'!C267)</f>
        <v/>
      </c>
      <c r="D267" s="156" t="str">
        <f>IF(B267="סך הכל",Summary!$B$15,'דיווח דיגומים'!G267)</f>
        <v/>
      </c>
      <c r="E267" s="156" t="str">
        <f>IF(B267="סך הכל",Summary!$B$16,IFERROR(VLOOKUP(B267,PT_Charge_Exc!A:C,2,FALSE),""))</f>
        <v/>
      </c>
      <c r="F267" s="202" t="str">
        <f>IFERROR(VLOOKUP(B267,PT_Charge_Exc!A:C,3,FALSE),"")</f>
        <v/>
      </c>
      <c r="G267" s="156" t="str">
        <f>IF(B267="סך הכל",Summary!$B$17,IFERROR(VLOOKUP(B267,PT_Charge_Forb!A:C,2,FALSE),""))</f>
        <v/>
      </c>
      <c r="H267" s="202" t="str">
        <f>IF(B267="סך הכל",Summary!$B$19,IFERROR(VLOOKUP(B267,PT_Charge_Forb!A:C,3,FALSE),""))</f>
        <v/>
      </c>
      <c r="I267" s="203" t="str">
        <f>IF(B267="סך הכל",Summary!$B$20,IF(SUM(F267,H267)=0,"",SUM(F267,H267)))</f>
        <v/>
      </c>
      <c r="J267" s="173"/>
    </row>
    <row r="268" spans="1:10" s="1" customFormat="1" x14ac:dyDescent="0.2">
      <c r="A268" s="152"/>
      <c r="B268" s="174" t="str">
        <f>IF(AND(B266&lt;&gt;"",ISNUMBER(B266),B267=""),"סך הכל",IF(ISNUMBER('דיווח דיגומים'!B268),'דיווח דיגומים'!B268,""))</f>
        <v/>
      </c>
      <c r="C268" s="201" t="str">
        <f>IF(B268="סך הכל",Summary!$B$14,'דיווח דיגומים'!C268)</f>
        <v/>
      </c>
      <c r="D268" s="156" t="str">
        <f>IF(B268="סך הכל",Summary!$B$15,'דיווח דיגומים'!G268)</f>
        <v/>
      </c>
      <c r="E268" s="156" t="str">
        <f>IF(B268="סך הכל",Summary!$B$16,IFERROR(VLOOKUP(B268,PT_Charge_Exc!A:C,2,FALSE),""))</f>
        <v/>
      </c>
      <c r="F268" s="202" t="str">
        <f>IFERROR(VLOOKUP(B268,PT_Charge_Exc!A:C,3,FALSE),"")</f>
        <v/>
      </c>
      <c r="G268" s="156" t="str">
        <f>IF(B268="סך הכל",Summary!$B$17,IFERROR(VLOOKUP(B268,PT_Charge_Forb!A:C,2,FALSE),""))</f>
        <v/>
      </c>
      <c r="H268" s="202" t="str">
        <f>IF(B268="סך הכל",Summary!$B$19,IFERROR(VLOOKUP(B268,PT_Charge_Forb!A:C,3,FALSE),""))</f>
        <v/>
      </c>
      <c r="I268" s="203" t="str">
        <f>IF(B268="סך הכל",Summary!$B$20,IF(SUM(F268,H268)=0,"",SUM(F268,H268)))</f>
        <v/>
      </c>
      <c r="J268" s="173"/>
    </row>
    <row r="269" spans="1:10" s="1" customFormat="1" x14ac:dyDescent="0.2">
      <c r="A269" s="152"/>
      <c r="B269" s="174" t="str">
        <f>IF(AND(B267&lt;&gt;"",ISNUMBER(B267),B268=""),"סך הכל",IF(ISNUMBER('דיווח דיגומים'!B269),'דיווח דיגומים'!B269,""))</f>
        <v/>
      </c>
      <c r="C269" s="201" t="str">
        <f>IF(B269="סך הכל",Summary!$B$14,'דיווח דיגומים'!C269)</f>
        <v/>
      </c>
      <c r="D269" s="156" t="str">
        <f>IF(B269="סך הכל",Summary!$B$15,'דיווח דיגומים'!G269)</f>
        <v/>
      </c>
      <c r="E269" s="156" t="str">
        <f>IF(B269="סך הכל",Summary!$B$16,IFERROR(VLOOKUP(B269,PT_Charge_Exc!A:C,2,FALSE),""))</f>
        <v/>
      </c>
      <c r="F269" s="202" t="str">
        <f>IFERROR(VLOOKUP(B269,PT_Charge_Exc!A:C,3,FALSE),"")</f>
        <v/>
      </c>
      <c r="G269" s="156" t="str">
        <f>IF(B269="סך הכל",Summary!$B$17,IFERROR(VLOOKUP(B269,PT_Charge_Forb!A:C,2,FALSE),""))</f>
        <v/>
      </c>
      <c r="H269" s="202" t="str">
        <f>IF(B269="סך הכל",Summary!$B$19,IFERROR(VLOOKUP(B269,PT_Charge_Forb!A:C,3,FALSE),""))</f>
        <v/>
      </c>
      <c r="I269" s="203" t="str">
        <f>IF(B269="סך הכל",Summary!$B$20,IF(SUM(F269,H269)=0,"",SUM(F269,H269)))</f>
        <v/>
      </c>
      <c r="J269" s="173"/>
    </row>
    <row r="270" spans="1:10" s="1" customFormat="1" x14ac:dyDescent="0.2">
      <c r="A270" s="152"/>
      <c r="B270" s="174" t="str">
        <f>IF(AND(B268&lt;&gt;"",ISNUMBER(B268),B269=""),"סך הכל",IF(ISNUMBER('דיווח דיגומים'!B270),'דיווח דיגומים'!B270,""))</f>
        <v/>
      </c>
      <c r="C270" s="201" t="str">
        <f>IF(B270="סך הכל",Summary!$B$14,'דיווח דיגומים'!C270)</f>
        <v/>
      </c>
      <c r="D270" s="156" t="str">
        <f>IF(B270="סך הכל",Summary!$B$15,'דיווח דיגומים'!G270)</f>
        <v/>
      </c>
      <c r="E270" s="156" t="str">
        <f>IF(B270="סך הכל",Summary!$B$16,IFERROR(VLOOKUP(B270,PT_Charge_Exc!A:C,2,FALSE),""))</f>
        <v/>
      </c>
      <c r="F270" s="202" t="str">
        <f>IFERROR(VLOOKUP(B270,PT_Charge_Exc!A:C,3,FALSE),"")</f>
        <v/>
      </c>
      <c r="G270" s="156" t="str">
        <f>IF(B270="סך הכל",Summary!$B$17,IFERROR(VLOOKUP(B270,PT_Charge_Forb!A:C,2,FALSE),""))</f>
        <v/>
      </c>
      <c r="H270" s="202" t="str">
        <f>IF(B270="סך הכל",Summary!$B$19,IFERROR(VLOOKUP(B270,PT_Charge_Forb!A:C,3,FALSE),""))</f>
        <v/>
      </c>
      <c r="I270" s="203" t="str">
        <f>IF(B270="סך הכל",Summary!$B$20,IF(SUM(F270,H270)=0,"",SUM(F270,H270)))</f>
        <v/>
      </c>
      <c r="J270" s="173"/>
    </row>
    <row r="271" spans="1:10" s="1" customFormat="1" x14ac:dyDescent="0.2">
      <c r="A271" s="152"/>
      <c r="B271" s="174" t="str">
        <f>IF(AND(B269&lt;&gt;"",ISNUMBER(B269),B270=""),"סך הכל",IF(ISNUMBER('דיווח דיגומים'!B271),'דיווח דיגומים'!B271,""))</f>
        <v/>
      </c>
      <c r="C271" s="201" t="str">
        <f>IF(B271="סך הכל",Summary!$B$14,'דיווח דיגומים'!C271)</f>
        <v/>
      </c>
      <c r="D271" s="156" t="str">
        <f>IF(B271="סך הכל",Summary!$B$15,'דיווח דיגומים'!G271)</f>
        <v/>
      </c>
      <c r="E271" s="156" t="str">
        <f>IF(B271="סך הכל",Summary!$B$16,IFERROR(VLOOKUP(B271,PT_Charge_Exc!A:C,2,FALSE),""))</f>
        <v/>
      </c>
      <c r="F271" s="202" t="str">
        <f>IFERROR(VLOOKUP(B271,PT_Charge_Exc!A:C,3,FALSE),"")</f>
        <v/>
      </c>
      <c r="G271" s="156" t="str">
        <f>IF(B271="סך הכל",Summary!$B$17,IFERROR(VLOOKUP(B271,PT_Charge_Forb!A:C,2,FALSE),""))</f>
        <v/>
      </c>
      <c r="H271" s="202" t="str">
        <f>IF(B271="סך הכל",Summary!$B$19,IFERROR(VLOOKUP(B271,PT_Charge_Forb!A:C,3,FALSE),""))</f>
        <v/>
      </c>
      <c r="I271" s="203" t="str">
        <f>IF(B271="סך הכל",Summary!$B$20,IF(SUM(F271,H271)=0,"",SUM(F271,H271)))</f>
        <v/>
      </c>
      <c r="J271" s="173"/>
    </row>
    <row r="272" spans="1:10" s="1" customFormat="1" x14ac:dyDescent="0.2">
      <c r="A272" s="152"/>
      <c r="B272" s="174" t="str">
        <f>IF(AND(B270&lt;&gt;"",ISNUMBER(B270),B271=""),"סך הכל",IF(ISNUMBER('דיווח דיגומים'!B272),'דיווח דיגומים'!B272,""))</f>
        <v/>
      </c>
      <c r="C272" s="201" t="str">
        <f>IF(B272="סך הכל",Summary!$B$14,'דיווח דיגומים'!C272)</f>
        <v/>
      </c>
      <c r="D272" s="156" t="str">
        <f>IF(B272="סך הכל",Summary!$B$15,'דיווח דיגומים'!G272)</f>
        <v/>
      </c>
      <c r="E272" s="156" t="str">
        <f>IF(B272="סך הכל",Summary!$B$16,IFERROR(VLOOKUP(B272,PT_Charge_Exc!A:C,2,FALSE),""))</f>
        <v/>
      </c>
      <c r="F272" s="202" t="str">
        <f>IFERROR(VLOOKUP(B272,PT_Charge_Exc!A:C,3,FALSE),"")</f>
        <v/>
      </c>
      <c r="G272" s="156" t="str">
        <f>IF(B272="סך הכל",Summary!$B$17,IFERROR(VLOOKUP(B272,PT_Charge_Forb!A:C,2,FALSE),""))</f>
        <v/>
      </c>
      <c r="H272" s="202" t="str">
        <f>IF(B272="סך הכל",Summary!$B$19,IFERROR(VLOOKUP(B272,PT_Charge_Forb!A:C,3,FALSE),""))</f>
        <v/>
      </c>
      <c r="I272" s="203" t="str">
        <f>IF(B272="סך הכל",Summary!$B$20,IF(SUM(F272,H272)=0,"",SUM(F272,H272)))</f>
        <v/>
      </c>
      <c r="J272" s="173"/>
    </row>
    <row r="273" spans="1:10" s="1" customFormat="1" x14ac:dyDescent="0.2">
      <c r="A273" s="152"/>
      <c r="B273" s="174" t="str">
        <f>IF(AND(B271&lt;&gt;"",ISNUMBER(B271),B272=""),"סך הכל",IF(ISNUMBER('דיווח דיגומים'!B273),'דיווח דיגומים'!B273,""))</f>
        <v/>
      </c>
      <c r="C273" s="201" t="str">
        <f>IF(B273="סך הכל",Summary!$B$14,'דיווח דיגומים'!C273)</f>
        <v/>
      </c>
      <c r="D273" s="156" t="str">
        <f>IF(B273="סך הכל",Summary!$B$15,'דיווח דיגומים'!G273)</f>
        <v/>
      </c>
      <c r="E273" s="156" t="str">
        <f>IF(B273="סך הכל",Summary!$B$16,IFERROR(VLOOKUP(B273,PT_Charge_Exc!A:C,2,FALSE),""))</f>
        <v/>
      </c>
      <c r="F273" s="202" t="str">
        <f>IFERROR(VLOOKUP(B273,PT_Charge_Exc!A:C,3,FALSE),"")</f>
        <v/>
      </c>
      <c r="G273" s="156" t="str">
        <f>IF(B273="סך הכל",Summary!$B$17,IFERROR(VLOOKUP(B273,PT_Charge_Forb!A:C,2,FALSE),""))</f>
        <v/>
      </c>
      <c r="H273" s="202" t="str">
        <f>IF(B273="סך הכל",Summary!$B$19,IFERROR(VLOOKUP(B273,PT_Charge_Forb!A:C,3,FALSE),""))</f>
        <v/>
      </c>
      <c r="I273" s="203" t="str">
        <f>IF(B273="סך הכל",Summary!$B$20,IF(SUM(F273,H273)=0,"",SUM(F273,H273)))</f>
        <v/>
      </c>
      <c r="J273" s="173"/>
    </row>
    <row r="274" spans="1:10" s="1" customFormat="1" x14ac:dyDescent="0.2">
      <c r="A274" s="152"/>
      <c r="B274" s="174" t="str">
        <f>IF(AND(B272&lt;&gt;"",ISNUMBER(B272),B273=""),"סך הכל",IF(ISNUMBER('דיווח דיגומים'!B274),'דיווח דיגומים'!B274,""))</f>
        <v/>
      </c>
      <c r="C274" s="201" t="str">
        <f>IF(B274="סך הכל",Summary!$B$14,'דיווח דיגומים'!C274)</f>
        <v/>
      </c>
      <c r="D274" s="156" t="str">
        <f>IF(B274="סך הכל",Summary!$B$15,'דיווח דיגומים'!G274)</f>
        <v/>
      </c>
      <c r="E274" s="156" t="str">
        <f>IF(B274="סך הכל",Summary!$B$16,IFERROR(VLOOKUP(B274,PT_Charge_Exc!A:C,2,FALSE),""))</f>
        <v/>
      </c>
      <c r="F274" s="202" t="str">
        <f>IFERROR(VLOOKUP(B274,PT_Charge_Exc!A:C,3,FALSE),"")</f>
        <v/>
      </c>
      <c r="G274" s="156" t="str">
        <f>IF(B274="סך הכל",Summary!$B$17,IFERROR(VLOOKUP(B274,PT_Charge_Forb!A:C,2,FALSE),""))</f>
        <v/>
      </c>
      <c r="H274" s="202" t="str">
        <f>IF(B274="סך הכל",Summary!$B$19,IFERROR(VLOOKUP(B274,PT_Charge_Forb!A:C,3,FALSE),""))</f>
        <v/>
      </c>
      <c r="I274" s="203" t="str">
        <f>IF(B274="סך הכל",Summary!$B$20,IF(SUM(F274,H274)=0,"",SUM(F274,H274)))</f>
        <v/>
      </c>
      <c r="J274" s="173"/>
    </row>
    <row r="275" spans="1:10" s="1" customFormat="1" x14ac:dyDescent="0.2">
      <c r="A275" s="152"/>
      <c r="B275" s="174" t="str">
        <f>IF(AND(B273&lt;&gt;"",ISNUMBER(B273),B274=""),"סך הכל",IF(ISNUMBER('דיווח דיגומים'!B275),'דיווח דיגומים'!B275,""))</f>
        <v/>
      </c>
      <c r="C275" s="201" t="str">
        <f>IF(B275="סך הכל",Summary!$B$14,'דיווח דיגומים'!C275)</f>
        <v/>
      </c>
      <c r="D275" s="156" t="str">
        <f>IF(B275="סך הכל",Summary!$B$15,'דיווח דיגומים'!G275)</f>
        <v/>
      </c>
      <c r="E275" s="156" t="str">
        <f>IF(B275="סך הכל",Summary!$B$16,IFERROR(VLOOKUP(B275,PT_Charge_Exc!A:C,2,FALSE),""))</f>
        <v/>
      </c>
      <c r="F275" s="202" t="str">
        <f>IFERROR(VLOOKUP(B275,PT_Charge_Exc!A:C,3,FALSE),"")</f>
        <v/>
      </c>
      <c r="G275" s="156" t="str">
        <f>IF(B275="סך הכל",Summary!$B$17,IFERROR(VLOOKUP(B275,PT_Charge_Forb!A:C,2,FALSE),""))</f>
        <v/>
      </c>
      <c r="H275" s="202" t="str">
        <f>IF(B275="סך הכל",Summary!$B$19,IFERROR(VLOOKUP(B275,PT_Charge_Forb!A:C,3,FALSE),""))</f>
        <v/>
      </c>
      <c r="I275" s="203" t="str">
        <f>IF(B275="סך הכל",Summary!$B$20,IF(SUM(F275,H275)=0,"",SUM(F275,H275)))</f>
        <v/>
      </c>
      <c r="J275" s="173"/>
    </row>
    <row r="276" spans="1:10" s="1" customFormat="1" x14ac:dyDescent="0.2">
      <c r="A276" s="152"/>
      <c r="B276" s="174" t="str">
        <f>IF(AND(B274&lt;&gt;"",ISNUMBER(B274),B275=""),"סך הכל",IF(ISNUMBER('דיווח דיגומים'!B276),'דיווח דיגומים'!B276,""))</f>
        <v/>
      </c>
      <c r="C276" s="201" t="str">
        <f>IF(B276="סך הכל",Summary!$B$14,'דיווח דיגומים'!C276)</f>
        <v/>
      </c>
      <c r="D276" s="156" t="str">
        <f>IF(B276="סך הכל",Summary!$B$15,'דיווח דיגומים'!G276)</f>
        <v/>
      </c>
      <c r="E276" s="156" t="str">
        <f>IF(B276="סך הכל",Summary!$B$16,IFERROR(VLOOKUP(B276,PT_Charge_Exc!A:C,2,FALSE),""))</f>
        <v/>
      </c>
      <c r="F276" s="202" t="str">
        <f>IFERROR(VLOOKUP(B276,PT_Charge_Exc!A:C,3,FALSE),"")</f>
        <v/>
      </c>
      <c r="G276" s="156" t="str">
        <f>IF(B276="סך הכל",Summary!$B$17,IFERROR(VLOOKUP(B276,PT_Charge_Forb!A:C,2,FALSE),""))</f>
        <v/>
      </c>
      <c r="H276" s="202" t="str">
        <f>IF(B276="סך הכל",Summary!$B$19,IFERROR(VLOOKUP(B276,PT_Charge_Forb!A:C,3,FALSE),""))</f>
        <v/>
      </c>
      <c r="I276" s="203" t="str">
        <f>IF(B276="סך הכל",Summary!$B$20,IF(SUM(F276,H276)=0,"",SUM(F276,H276)))</f>
        <v/>
      </c>
      <c r="J276" s="173"/>
    </row>
    <row r="277" spans="1:10" s="1" customFormat="1" x14ac:dyDescent="0.2">
      <c r="A277" s="152"/>
      <c r="B277" s="174" t="str">
        <f>IF(AND(B275&lt;&gt;"",ISNUMBER(B275),B276=""),"סך הכל",IF(ISNUMBER('דיווח דיגומים'!B277),'דיווח דיגומים'!B277,""))</f>
        <v/>
      </c>
      <c r="C277" s="201" t="str">
        <f>IF(B277="סך הכל",Summary!$B$14,'דיווח דיגומים'!C277)</f>
        <v/>
      </c>
      <c r="D277" s="156" t="str">
        <f>IF(B277="סך הכל",Summary!$B$15,'דיווח דיגומים'!G277)</f>
        <v/>
      </c>
      <c r="E277" s="156" t="str">
        <f>IF(B277="סך הכל",Summary!$B$16,IFERROR(VLOOKUP(B277,PT_Charge_Exc!A:C,2,FALSE),""))</f>
        <v/>
      </c>
      <c r="F277" s="202" t="str">
        <f>IFERROR(VLOOKUP(B277,PT_Charge_Exc!A:C,3,FALSE),"")</f>
        <v/>
      </c>
      <c r="G277" s="156" t="str">
        <f>IF(B277="סך הכל",Summary!$B$17,IFERROR(VLOOKUP(B277,PT_Charge_Forb!A:C,2,FALSE),""))</f>
        <v/>
      </c>
      <c r="H277" s="202" t="str">
        <f>IF(B277="סך הכל",Summary!$B$19,IFERROR(VLOOKUP(B277,PT_Charge_Forb!A:C,3,FALSE),""))</f>
        <v/>
      </c>
      <c r="I277" s="203" t="str">
        <f>IF(B277="סך הכל",Summary!$B$20,IF(SUM(F277,H277)=0,"",SUM(F277,H277)))</f>
        <v/>
      </c>
      <c r="J277" s="173"/>
    </row>
    <row r="278" spans="1:10" s="1" customFormat="1" x14ac:dyDescent="0.2">
      <c r="A278" s="152"/>
      <c r="B278" s="174" t="str">
        <f>IF(AND(B276&lt;&gt;"",ISNUMBER(B276),B277=""),"סך הכל",IF(ISNUMBER('דיווח דיגומים'!B278),'דיווח דיגומים'!B278,""))</f>
        <v/>
      </c>
      <c r="C278" s="201" t="str">
        <f>IF(B278="סך הכל",Summary!$B$14,'דיווח דיגומים'!C278)</f>
        <v/>
      </c>
      <c r="D278" s="156" t="str">
        <f>IF(B278="סך הכל",Summary!$B$15,'דיווח דיגומים'!G278)</f>
        <v/>
      </c>
      <c r="E278" s="156" t="str">
        <f>IF(B278="סך הכל",Summary!$B$16,IFERROR(VLOOKUP(B278,PT_Charge_Exc!A:C,2,FALSE),""))</f>
        <v/>
      </c>
      <c r="F278" s="202" t="str">
        <f>IFERROR(VLOOKUP(B278,PT_Charge_Exc!A:C,3,FALSE),"")</f>
        <v/>
      </c>
      <c r="G278" s="156" t="str">
        <f>IF(B278="סך הכל",Summary!$B$17,IFERROR(VLOOKUP(B278,PT_Charge_Forb!A:C,2,FALSE),""))</f>
        <v/>
      </c>
      <c r="H278" s="202" t="str">
        <f>IF(B278="סך הכל",Summary!$B$19,IFERROR(VLOOKUP(B278,PT_Charge_Forb!A:C,3,FALSE),""))</f>
        <v/>
      </c>
      <c r="I278" s="203" t="str">
        <f>IF(B278="סך הכל",Summary!$B$20,IF(SUM(F278,H278)=0,"",SUM(F278,H278)))</f>
        <v/>
      </c>
      <c r="J278" s="173"/>
    </row>
    <row r="279" spans="1:10" s="1" customFormat="1" x14ac:dyDescent="0.2">
      <c r="A279" s="152"/>
      <c r="B279" s="174" t="str">
        <f>IF(AND(B277&lt;&gt;"",ISNUMBER(B277),B278=""),"סך הכל",IF(ISNUMBER('דיווח דיגומים'!B279),'דיווח דיגומים'!B279,""))</f>
        <v/>
      </c>
      <c r="C279" s="201" t="str">
        <f>IF(B279="סך הכל",Summary!$B$14,'דיווח דיגומים'!C279)</f>
        <v/>
      </c>
      <c r="D279" s="156" t="str">
        <f>IF(B279="סך הכל",Summary!$B$15,'דיווח דיגומים'!G279)</f>
        <v/>
      </c>
      <c r="E279" s="156" t="str">
        <f>IF(B279="סך הכל",Summary!$B$16,IFERROR(VLOOKUP(B279,PT_Charge_Exc!A:C,2,FALSE),""))</f>
        <v/>
      </c>
      <c r="F279" s="202" t="str">
        <f>IFERROR(VLOOKUP(B279,PT_Charge_Exc!A:C,3,FALSE),"")</f>
        <v/>
      </c>
      <c r="G279" s="156" t="str">
        <f>IF(B279="סך הכל",Summary!$B$17,IFERROR(VLOOKUP(B279,PT_Charge_Forb!A:C,2,FALSE),""))</f>
        <v/>
      </c>
      <c r="H279" s="202" t="str">
        <f>IF(B279="סך הכל",Summary!$B$19,IFERROR(VLOOKUP(B279,PT_Charge_Forb!A:C,3,FALSE),""))</f>
        <v/>
      </c>
      <c r="I279" s="203" t="str">
        <f>IF(B279="סך הכל",Summary!$B$20,IF(SUM(F279,H279)=0,"",SUM(F279,H279)))</f>
        <v/>
      </c>
      <c r="J279" s="173"/>
    </row>
    <row r="280" spans="1:10" s="1" customFormat="1" x14ac:dyDescent="0.2">
      <c r="A280" s="152"/>
      <c r="B280" s="174" t="str">
        <f>IF(AND(B278&lt;&gt;"",ISNUMBER(B278),B279=""),"סך הכל",IF(ISNUMBER('דיווח דיגומים'!B280),'דיווח דיגומים'!B280,""))</f>
        <v/>
      </c>
      <c r="C280" s="201" t="str">
        <f>IF(B280="סך הכל",Summary!$B$14,'דיווח דיגומים'!C280)</f>
        <v/>
      </c>
      <c r="D280" s="156" t="str">
        <f>IF(B280="סך הכל",Summary!$B$15,'דיווח דיגומים'!G280)</f>
        <v/>
      </c>
      <c r="E280" s="156" t="str">
        <f>IF(B280="סך הכל",Summary!$B$16,IFERROR(VLOOKUP(B280,PT_Charge_Exc!A:C,2,FALSE),""))</f>
        <v/>
      </c>
      <c r="F280" s="202" t="str">
        <f>IFERROR(VLOOKUP(B280,PT_Charge_Exc!A:C,3,FALSE),"")</f>
        <v/>
      </c>
      <c r="G280" s="156" t="str">
        <f>IF(B280="סך הכל",Summary!$B$17,IFERROR(VLOOKUP(B280,PT_Charge_Forb!A:C,2,FALSE),""))</f>
        <v/>
      </c>
      <c r="H280" s="202" t="str">
        <f>IF(B280="סך הכל",Summary!$B$19,IFERROR(VLOOKUP(B280,PT_Charge_Forb!A:C,3,FALSE),""))</f>
        <v/>
      </c>
      <c r="I280" s="203" t="str">
        <f>IF(B280="סך הכל",Summary!$B$20,IF(SUM(F280,H280)=0,"",SUM(F280,H280)))</f>
        <v/>
      </c>
      <c r="J280" s="173"/>
    </row>
    <row r="281" spans="1:10" s="1" customFormat="1" x14ac:dyDescent="0.2">
      <c r="A281" s="152"/>
      <c r="B281" s="174" t="str">
        <f>IF(AND(B279&lt;&gt;"",ISNUMBER(B279),B280=""),"סך הכל",IF(ISNUMBER('דיווח דיגומים'!B281),'דיווח דיגומים'!B281,""))</f>
        <v/>
      </c>
      <c r="C281" s="201" t="str">
        <f>IF(B281="סך הכל",Summary!$B$14,'דיווח דיגומים'!C281)</f>
        <v/>
      </c>
      <c r="D281" s="156" t="str">
        <f>IF(B281="סך הכל",Summary!$B$15,'דיווח דיגומים'!G281)</f>
        <v/>
      </c>
      <c r="E281" s="156" t="str">
        <f>IF(B281="סך הכל",Summary!$B$16,IFERROR(VLOOKUP(B281,PT_Charge_Exc!A:C,2,FALSE),""))</f>
        <v/>
      </c>
      <c r="F281" s="202" t="str">
        <f>IFERROR(VLOOKUP(B281,PT_Charge_Exc!A:C,3,FALSE),"")</f>
        <v/>
      </c>
      <c r="G281" s="156" t="str">
        <f>IF(B281="סך הכל",Summary!$B$17,IFERROR(VLOOKUP(B281,PT_Charge_Forb!A:C,2,FALSE),""))</f>
        <v/>
      </c>
      <c r="H281" s="202" t="str">
        <f>IF(B281="סך הכל",Summary!$B$19,IFERROR(VLOOKUP(B281,PT_Charge_Forb!A:C,3,FALSE),""))</f>
        <v/>
      </c>
      <c r="I281" s="203" t="str">
        <f>IF(B281="סך הכל",Summary!$B$20,IF(SUM(F281,H281)=0,"",SUM(F281,H281)))</f>
        <v/>
      </c>
      <c r="J281" s="173"/>
    </row>
    <row r="282" spans="1:10" s="1" customFormat="1" x14ac:dyDescent="0.2">
      <c r="A282" s="152"/>
      <c r="B282" s="174" t="str">
        <f>IF(AND(B280&lt;&gt;"",ISNUMBER(B280),B281=""),"סך הכל",IF(ISNUMBER('דיווח דיגומים'!B282),'דיווח דיגומים'!B282,""))</f>
        <v/>
      </c>
      <c r="C282" s="201" t="str">
        <f>IF(B282="סך הכל",Summary!$B$14,'דיווח דיגומים'!C282)</f>
        <v/>
      </c>
      <c r="D282" s="156" t="str">
        <f>IF(B282="סך הכל",Summary!$B$15,'דיווח דיגומים'!G282)</f>
        <v/>
      </c>
      <c r="E282" s="156" t="str">
        <f>IF(B282="סך הכל",Summary!$B$16,IFERROR(VLOOKUP(B282,PT_Charge_Exc!A:C,2,FALSE),""))</f>
        <v/>
      </c>
      <c r="F282" s="202" t="str">
        <f>IFERROR(VLOOKUP(B282,PT_Charge_Exc!A:C,3,FALSE),"")</f>
        <v/>
      </c>
      <c r="G282" s="156" t="str">
        <f>IF(B282="סך הכל",Summary!$B$17,IFERROR(VLOOKUP(B282,PT_Charge_Forb!A:C,2,FALSE),""))</f>
        <v/>
      </c>
      <c r="H282" s="202" t="str">
        <f>IF(B282="סך הכל",Summary!$B$19,IFERROR(VLOOKUP(B282,PT_Charge_Forb!A:C,3,FALSE),""))</f>
        <v/>
      </c>
      <c r="I282" s="203" t="str">
        <f>IF(B282="סך הכל",Summary!$B$20,IF(SUM(F282,H282)=0,"",SUM(F282,H282)))</f>
        <v/>
      </c>
      <c r="J282" s="173"/>
    </row>
    <row r="283" spans="1:10" s="1" customFormat="1" x14ac:dyDescent="0.2">
      <c r="A283" s="152"/>
      <c r="B283" s="174" t="str">
        <f>IF(AND(B281&lt;&gt;"",ISNUMBER(B281),B282=""),"סך הכל",IF(ISNUMBER('דיווח דיגומים'!B283),'דיווח דיגומים'!B283,""))</f>
        <v/>
      </c>
      <c r="C283" s="201" t="str">
        <f>IF(B283="סך הכל",Summary!$B$14,'דיווח דיגומים'!C283)</f>
        <v/>
      </c>
      <c r="D283" s="156" t="str">
        <f>IF(B283="סך הכל",Summary!$B$15,'דיווח דיגומים'!G283)</f>
        <v/>
      </c>
      <c r="E283" s="156" t="str">
        <f>IF(B283="סך הכל",Summary!$B$16,IFERROR(VLOOKUP(B283,PT_Charge_Exc!A:C,2,FALSE),""))</f>
        <v/>
      </c>
      <c r="F283" s="202" t="str">
        <f>IFERROR(VLOOKUP(B283,PT_Charge_Exc!A:C,3,FALSE),"")</f>
        <v/>
      </c>
      <c r="G283" s="156" t="str">
        <f>IF(B283="סך הכל",Summary!$B$17,IFERROR(VLOOKUP(B283,PT_Charge_Forb!A:C,2,FALSE),""))</f>
        <v/>
      </c>
      <c r="H283" s="202" t="str">
        <f>IF(B283="סך הכל",Summary!$B$19,IFERROR(VLOOKUP(B283,PT_Charge_Forb!A:C,3,FALSE),""))</f>
        <v/>
      </c>
      <c r="I283" s="203" t="str">
        <f>IF(B283="סך הכל",Summary!$B$20,IF(SUM(F283,H283)=0,"",SUM(F283,H283)))</f>
        <v/>
      </c>
      <c r="J283" s="173"/>
    </row>
    <row r="284" spans="1:10" s="1" customFormat="1" x14ac:dyDescent="0.2">
      <c r="A284" s="152"/>
      <c r="B284" s="174" t="str">
        <f>IF(AND(B282&lt;&gt;"",ISNUMBER(B282),B283=""),"סך הכל",IF(ISNUMBER('דיווח דיגומים'!B284),'דיווח דיגומים'!B284,""))</f>
        <v/>
      </c>
      <c r="C284" s="201" t="str">
        <f>IF(B284="סך הכל",Summary!$B$14,'דיווח דיגומים'!C284)</f>
        <v/>
      </c>
      <c r="D284" s="156" t="str">
        <f>IF(B284="סך הכל",Summary!$B$15,'דיווח דיגומים'!G284)</f>
        <v/>
      </c>
      <c r="E284" s="156" t="str">
        <f>IF(B284="סך הכל",Summary!$B$16,IFERROR(VLOOKUP(B284,PT_Charge_Exc!A:C,2,FALSE),""))</f>
        <v/>
      </c>
      <c r="F284" s="202" t="str">
        <f>IFERROR(VLOOKUP(B284,PT_Charge_Exc!A:C,3,FALSE),"")</f>
        <v/>
      </c>
      <c r="G284" s="156" t="str">
        <f>IF(B284="סך הכל",Summary!$B$17,IFERROR(VLOOKUP(B284,PT_Charge_Forb!A:C,2,FALSE),""))</f>
        <v/>
      </c>
      <c r="H284" s="202" t="str">
        <f>IF(B284="סך הכל",Summary!$B$19,IFERROR(VLOOKUP(B284,PT_Charge_Forb!A:C,3,FALSE),""))</f>
        <v/>
      </c>
      <c r="I284" s="203" t="str">
        <f>IF(B284="סך הכל",Summary!$B$20,IF(SUM(F284,H284)=0,"",SUM(F284,H284)))</f>
        <v/>
      </c>
      <c r="J284" s="173"/>
    </row>
    <row r="285" spans="1:10" s="1" customFormat="1" x14ac:dyDescent="0.2">
      <c r="A285" s="152"/>
      <c r="B285" s="174" t="str">
        <f>IF(AND(B283&lt;&gt;"",ISNUMBER(B283),B284=""),"סך הכל",IF(ISNUMBER('דיווח דיגומים'!B285),'דיווח דיגומים'!B285,""))</f>
        <v/>
      </c>
      <c r="C285" s="201" t="str">
        <f>IF(B285="סך הכל",Summary!$B$14,'דיווח דיגומים'!C285)</f>
        <v/>
      </c>
      <c r="D285" s="156" t="str">
        <f>IF(B285="סך הכל",Summary!$B$15,'דיווח דיגומים'!G285)</f>
        <v/>
      </c>
      <c r="E285" s="156" t="str">
        <f>IF(B285="סך הכל",Summary!$B$16,IFERROR(VLOOKUP(B285,PT_Charge_Exc!A:C,2,FALSE),""))</f>
        <v/>
      </c>
      <c r="F285" s="202" t="str">
        <f>IFERROR(VLOOKUP(B285,PT_Charge_Exc!A:C,3,FALSE),"")</f>
        <v/>
      </c>
      <c r="G285" s="156" t="str">
        <f>IF(B285="סך הכל",Summary!$B$17,IFERROR(VLOOKUP(B285,PT_Charge_Forb!A:C,2,FALSE),""))</f>
        <v/>
      </c>
      <c r="H285" s="202" t="str">
        <f>IF(B285="סך הכל",Summary!$B$19,IFERROR(VLOOKUP(B285,PT_Charge_Forb!A:C,3,FALSE),""))</f>
        <v/>
      </c>
      <c r="I285" s="203" t="str">
        <f>IF(B285="סך הכל",Summary!$B$20,IF(SUM(F285,H285)=0,"",SUM(F285,H285)))</f>
        <v/>
      </c>
      <c r="J285" s="173"/>
    </row>
    <row r="286" spans="1:10" s="1" customFormat="1" x14ac:dyDescent="0.2">
      <c r="A286" s="152"/>
      <c r="B286" s="174" t="str">
        <f>IF(AND(B284&lt;&gt;"",ISNUMBER(B284),B285=""),"סך הכל",IF(ISNUMBER('דיווח דיגומים'!B286),'דיווח דיגומים'!B286,""))</f>
        <v/>
      </c>
      <c r="C286" s="201" t="str">
        <f>IF(B286="סך הכל",Summary!$B$14,'דיווח דיגומים'!C286)</f>
        <v/>
      </c>
      <c r="D286" s="156" t="str">
        <f>IF(B286="סך הכל",Summary!$B$15,'דיווח דיגומים'!G286)</f>
        <v/>
      </c>
      <c r="E286" s="156" t="str">
        <f>IF(B286="סך הכל",Summary!$B$16,IFERROR(VLOOKUP(B286,PT_Charge_Exc!A:C,2,FALSE),""))</f>
        <v/>
      </c>
      <c r="F286" s="202" t="str">
        <f>IFERROR(VLOOKUP(B286,PT_Charge_Exc!A:C,3,FALSE),"")</f>
        <v/>
      </c>
      <c r="G286" s="156" t="str">
        <f>IF(B286="סך הכל",Summary!$B$17,IFERROR(VLOOKUP(B286,PT_Charge_Forb!A:C,2,FALSE),""))</f>
        <v/>
      </c>
      <c r="H286" s="202" t="str">
        <f>IF(B286="סך הכל",Summary!$B$19,IFERROR(VLOOKUP(B286,PT_Charge_Forb!A:C,3,FALSE),""))</f>
        <v/>
      </c>
      <c r="I286" s="203" t="str">
        <f>IF(B286="סך הכל",Summary!$B$20,IF(SUM(F286,H286)=0,"",SUM(F286,H286)))</f>
        <v/>
      </c>
      <c r="J286" s="173"/>
    </row>
    <row r="287" spans="1:10" s="1" customFormat="1" x14ac:dyDescent="0.2">
      <c r="A287" s="152"/>
      <c r="B287" s="174" t="str">
        <f>IF(AND(B285&lt;&gt;"",ISNUMBER(B285),B286=""),"סך הכל",IF(ISNUMBER('דיווח דיגומים'!B287),'דיווח דיגומים'!B287,""))</f>
        <v/>
      </c>
      <c r="C287" s="201" t="str">
        <f>IF(B287="סך הכל",Summary!$B$14,'דיווח דיגומים'!C287)</f>
        <v/>
      </c>
      <c r="D287" s="156" t="str">
        <f>IF(B287="סך הכל",Summary!$B$15,'דיווח דיגומים'!G287)</f>
        <v/>
      </c>
      <c r="E287" s="156" t="str">
        <f>IF(B287="סך הכל",Summary!$B$16,IFERROR(VLOOKUP(B287,PT_Charge_Exc!A:C,2,FALSE),""))</f>
        <v/>
      </c>
      <c r="F287" s="202" t="str">
        <f>IFERROR(VLOOKUP(B287,PT_Charge_Exc!A:C,3,FALSE),"")</f>
        <v/>
      </c>
      <c r="G287" s="156" t="str">
        <f>IF(B287="סך הכל",Summary!$B$17,IFERROR(VLOOKUP(B287,PT_Charge_Forb!A:C,2,FALSE),""))</f>
        <v/>
      </c>
      <c r="H287" s="202" t="str">
        <f>IF(B287="סך הכל",Summary!$B$19,IFERROR(VLOOKUP(B287,PT_Charge_Forb!A:C,3,FALSE),""))</f>
        <v/>
      </c>
      <c r="I287" s="203" t="str">
        <f>IF(B287="סך הכל",Summary!$B$20,IF(SUM(F287,H287)=0,"",SUM(F287,H287)))</f>
        <v/>
      </c>
      <c r="J287" s="173"/>
    </row>
    <row r="288" spans="1:10" s="1" customFormat="1" x14ac:dyDescent="0.2">
      <c r="A288" s="152"/>
      <c r="B288" s="174" t="str">
        <f>IF(AND(B286&lt;&gt;"",ISNUMBER(B286),B287=""),"סך הכל",IF(ISNUMBER('דיווח דיגומים'!B288),'דיווח דיגומים'!B288,""))</f>
        <v/>
      </c>
      <c r="C288" s="201" t="str">
        <f>IF(B288="סך הכל",Summary!$B$14,'דיווח דיגומים'!C288)</f>
        <v/>
      </c>
      <c r="D288" s="156" t="str">
        <f>IF(B288="סך הכל",Summary!$B$15,'דיווח דיגומים'!G288)</f>
        <v/>
      </c>
      <c r="E288" s="156" t="str">
        <f>IF(B288="סך הכל",Summary!$B$16,IFERROR(VLOOKUP(B288,PT_Charge_Exc!A:C,2,FALSE),""))</f>
        <v/>
      </c>
      <c r="F288" s="202" t="str">
        <f>IFERROR(VLOOKUP(B288,PT_Charge_Exc!A:C,3,FALSE),"")</f>
        <v/>
      </c>
      <c r="G288" s="156" t="str">
        <f>IF(B288="סך הכל",Summary!$B$17,IFERROR(VLOOKUP(B288,PT_Charge_Forb!A:C,2,FALSE),""))</f>
        <v/>
      </c>
      <c r="H288" s="202" t="str">
        <f>IF(B288="סך הכל",Summary!$B$19,IFERROR(VLOOKUP(B288,PT_Charge_Forb!A:C,3,FALSE),""))</f>
        <v/>
      </c>
      <c r="I288" s="203" t="str">
        <f>IF(B288="סך הכל",Summary!$B$20,IF(SUM(F288,H288)=0,"",SUM(F288,H288)))</f>
        <v/>
      </c>
      <c r="J288" s="173"/>
    </row>
    <row r="289" spans="1:10" s="1" customFormat="1" x14ac:dyDescent="0.2">
      <c r="A289" s="152"/>
      <c r="B289" s="174" t="str">
        <f>IF(AND(B287&lt;&gt;"",ISNUMBER(B287),B288=""),"סך הכל",IF(ISNUMBER('דיווח דיגומים'!B289),'דיווח דיגומים'!B289,""))</f>
        <v/>
      </c>
      <c r="C289" s="201" t="str">
        <f>IF(B289="סך הכל",Summary!$B$14,'דיווח דיגומים'!C289)</f>
        <v/>
      </c>
      <c r="D289" s="156" t="str">
        <f>IF(B289="סך הכל",Summary!$B$15,'דיווח דיגומים'!G289)</f>
        <v/>
      </c>
      <c r="E289" s="156" t="str">
        <f>IF(B289="סך הכל",Summary!$B$16,IFERROR(VLOOKUP(B289,PT_Charge_Exc!A:C,2,FALSE),""))</f>
        <v/>
      </c>
      <c r="F289" s="202" t="str">
        <f>IFERROR(VLOOKUP(B289,PT_Charge_Exc!A:C,3,FALSE),"")</f>
        <v/>
      </c>
      <c r="G289" s="156" t="str">
        <f>IF(B289="סך הכל",Summary!$B$17,IFERROR(VLOOKUP(B289,PT_Charge_Forb!A:C,2,FALSE),""))</f>
        <v/>
      </c>
      <c r="H289" s="202" t="str">
        <f>IF(B289="סך הכל",Summary!$B$19,IFERROR(VLOOKUP(B289,PT_Charge_Forb!A:C,3,FALSE),""))</f>
        <v/>
      </c>
      <c r="I289" s="203" t="str">
        <f>IF(B289="סך הכל",Summary!$B$20,IF(SUM(F289,H289)=0,"",SUM(F289,H289)))</f>
        <v/>
      </c>
      <c r="J289" s="173"/>
    </row>
    <row r="290" spans="1:10" s="1" customFormat="1" x14ac:dyDescent="0.2">
      <c r="A290" s="152"/>
      <c r="B290" s="174" t="str">
        <f>IF(AND(B288&lt;&gt;"",ISNUMBER(B288),B289=""),"סך הכל",IF(ISNUMBER('דיווח דיגומים'!B290),'דיווח דיגומים'!B290,""))</f>
        <v/>
      </c>
      <c r="C290" s="201" t="str">
        <f>IF(B290="סך הכל",Summary!$B$14,'דיווח דיגומים'!C290)</f>
        <v/>
      </c>
      <c r="D290" s="156" t="str">
        <f>IF(B290="סך הכל",Summary!$B$15,'דיווח דיגומים'!G290)</f>
        <v/>
      </c>
      <c r="E290" s="156" t="str">
        <f>IF(B290="סך הכל",Summary!$B$16,IFERROR(VLOOKUP(B290,PT_Charge_Exc!A:C,2,FALSE),""))</f>
        <v/>
      </c>
      <c r="F290" s="202" t="str">
        <f>IFERROR(VLOOKUP(B290,PT_Charge_Exc!A:C,3,FALSE),"")</f>
        <v/>
      </c>
      <c r="G290" s="156" t="str">
        <f>IF(B290="סך הכל",Summary!$B$17,IFERROR(VLOOKUP(B290,PT_Charge_Forb!A:C,2,FALSE),""))</f>
        <v/>
      </c>
      <c r="H290" s="202" t="str">
        <f>IF(B290="סך הכל",Summary!$B$19,IFERROR(VLOOKUP(B290,PT_Charge_Forb!A:C,3,FALSE),""))</f>
        <v/>
      </c>
      <c r="I290" s="203" t="str">
        <f>IF(B290="סך הכל",Summary!$B$20,IF(SUM(F290,H290)=0,"",SUM(F290,H290)))</f>
        <v/>
      </c>
      <c r="J290" s="173"/>
    </row>
    <row r="291" spans="1:10" s="1" customFormat="1" x14ac:dyDescent="0.2">
      <c r="A291" s="152"/>
      <c r="B291" s="174" t="str">
        <f>IF(AND(B289&lt;&gt;"",ISNUMBER(B289),B290=""),"סך הכל",IF(ISNUMBER('דיווח דיגומים'!B291),'דיווח דיגומים'!B291,""))</f>
        <v/>
      </c>
      <c r="C291" s="201" t="str">
        <f>IF(B291="סך הכל",Summary!$B$14,'דיווח דיגומים'!C291)</f>
        <v/>
      </c>
      <c r="D291" s="156" t="str">
        <f>IF(B291="סך הכל",Summary!$B$15,'דיווח דיגומים'!G291)</f>
        <v/>
      </c>
      <c r="E291" s="156" t="str">
        <f>IF(B291="סך הכל",Summary!$B$16,IFERROR(VLOOKUP(B291,PT_Charge_Exc!A:C,2,FALSE),""))</f>
        <v/>
      </c>
      <c r="F291" s="202" t="str">
        <f>IFERROR(VLOOKUP(B291,PT_Charge_Exc!A:C,3,FALSE),"")</f>
        <v/>
      </c>
      <c r="G291" s="156" t="str">
        <f>IF(B291="סך הכל",Summary!$B$17,IFERROR(VLOOKUP(B291,PT_Charge_Forb!A:C,2,FALSE),""))</f>
        <v/>
      </c>
      <c r="H291" s="202" t="str">
        <f>IF(B291="סך הכל",Summary!$B$19,IFERROR(VLOOKUP(B291,PT_Charge_Forb!A:C,3,FALSE),""))</f>
        <v/>
      </c>
      <c r="I291" s="203" t="str">
        <f>IF(B291="סך הכל",Summary!$B$20,IF(SUM(F291,H291)=0,"",SUM(F291,H291)))</f>
        <v/>
      </c>
      <c r="J291" s="173"/>
    </row>
    <row r="292" spans="1:10" s="1" customFormat="1" x14ac:dyDescent="0.2">
      <c r="A292" s="152"/>
      <c r="B292" s="174" t="str">
        <f>IF(AND(B290&lt;&gt;"",ISNUMBER(B290),B291=""),"סך הכל",IF(ISNUMBER('דיווח דיגומים'!B292),'דיווח דיגומים'!B292,""))</f>
        <v/>
      </c>
      <c r="C292" s="201" t="str">
        <f>IF(B292="סך הכל",Summary!$B$14,'דיווח דיגומים'!C292)</f>
        <v/>
      </c>
      <c r="D292" s="156" t="str">
        <f>IF(B292="סך הכל",Summary!$B$15,'דיווח דיגומים'!G292)</f>
        <v/>
      </c>
      <c r="E292" s="156" t="str">
        <f>IF(B292="סך הכל",Summary!$B$16,IFERROR(VLOOKUP(B292,PT_Charge_Exc!A:C,2,FALSE),""))</f>
        <v/>
      </c>
      <c r="F292" s="202" t="str">
        <f>IFERROR(VLOOKUP(B292,PT_Charge_Exc!A:C,3,FALSE),"")</f>
        <v/>
      </c>
      <c r="G292" s="156" t="str">
        <f>IF(B292="סך הכל",Summary!$B$17,IFERROR(VLOOKUP(B292,PT_Charge_Forb!A:C,2,FALSE),""))</f>
        <v/>
      </c>
      <c r="H292" s="202" t="str">
        <f>IF(B292="סך הכל",Summary!$B$19,IFERROR(VLOOKUP(B292,PT_Charge_Forb!A:C,3,FALSE),""))</f>
        <v/>
      </c>
      <c r="I292" s="203" t="str">
        <f>IF(B292="סך הכל",Summary!$B$20,IF(SUM(F292,H292)=0,"",SUM(F292,H292)))</f>
        <v/>
      </c>
      <c r="J292" s="173"/>
    </row>
    <row r="293" spans="1:10" s="1" customFormat="1" x14ac:dyDescent="0.2">
      <c r="A293" s="152"/>
      <c r="B293" s="174" t="str">
        <f>IF(AND(B291&lt;&gt;"",ISNUMBER(B291),B292=""),"סך הכל",IF(ISNUMBER('דיווח דיגומים'!B293),'דיווח דיגומים'!B293,""))</f>
        <v/>
      </c>
      <c r="C293" s="201" t="str">
        <f>IF(B293="סך הכל",Summary!$B$14,'דיווח דיגומים'!C293)</f>
        <v/>
      </c>
      <c r="D293" s="156" t="str">
        <f>IF(B293="סך הכל",Summary!$B$15,'דיווח דיגומים'!G293)</f>
        <v/>
      </c>
      <c r="E293" s="156" t="str">
        <f>IF(B293="סך הכל",Summary!$B$16,IFERROR(VLOOKUP(B293,PT_Charge_Exc!A:C,2,FALSE),""))</f>
        <v/>
      </c>
      <c r="F293" s="202" t="str">
        <f>IFERROR(VLOOKUP(B293,PT_Charge_Exc!A:C,3,FALSE),"")</f>
        <v/>
      </c>
      <c r="G293" s="156" t="str">
        <f>IF(B293="סך הכל",Summary!$B$17,IFERROR(VLOOKUP(B293,PT_Charge_Forb!A:C,2,FALSE),""))</f>
        <v/>
      </c>
      <c r="H293" s="202" t="str">
        <f>IF(B293="סך הכל",Summary!$B$19,IFERROR(VLOOKUP(B293,PT_Charge_Forb!A:C,3,FALSE),""))</f>
        <v/>
      </c>
      <c r="I293" s="203" t="str">
        <f>IF(B293="סך הכל",Summary!$B$20,IF(SUM(F293,H293)=0,"",SUM(F293,H293)))</f>
        <v/>
      </c>
      <c r="J293" s="173"/>
    </row>
    <row r="294" spans="1:10" s="1" customFormat="1" x14ac:dyDescent="0.2">
      <c r="A294" s="152"/>
      <c r="B294" s="174" t="str">
        <f>IF(AND(B292&lt;&gt;"",ISNUMBER(B292),B293=""),"סך הכל",IF(ISNUMBER('דיווח דיגומים'!B294),'דיווח דיגומים'!B294,""))</f>
        <v/>
      </c>
      <c r="C294" s="201" t="str">
        <f>IF(B294="סך הכל",Summary!$B$14,'דיווח דיגומים'!C294)</f>
        <v/>
      </c>
      <c r="D294" s="156" t="str">
        <f>IF(B294="סך הכל",Summary!$B$15,'דיווח דיגומים'!G294)</f>
        <v/>
      </c>
      <c r="E294" s="156" t="str">
        <f>IF(B294="סך הכל",Summary!$B$16,IFERROR(VLOOKUP(B294,PT_Charge_Exc!A:C,2,FALSE),""))</f>
        <v/>
      </c>
      <c r="F294" s="202" t="str">
        <f>IFERROR(VLOOKUP(B294,PT_Charge_Exc!A:C,3,FALSE),"")</f>
        <v/>
      </c>
      <c r="G294" s="156" t="str">
        <f>IF(B294="סך הכל",Summary!$B$17,IFERROR(VLOOKUP(B294,PT_Charge_Forb!A:C,2,FALSE),""))</f>
        <v/>
      </c>
      <c r="H294" s="202" t="str">
        <f>IF(B294="סך הכל",Summary!$B$19,IFERROR(VLOOKUP(B294,PT_Charge_Forb!A:C,3,FALSE),""))</f>
        <v/>
      </c>
      <c r="I294" s="203" t="str">
        <f>IF(B294="סך הכל",Summary!$B$20,IF(SUM(F294,H294)=0,"",SUM(F294,H294)))</f>
        <v/>
      </c>
      <c r="J294" s="173"/>
    </row>
    <row r="295" spans="1:10" s="1" customFormat="1" x14ac:dyDescent="0.2">
      <c r="A295" s="152"/>
      <c r="B295" s="174" t="str">
        <f>IF(AND(B293&lt;&gt;"",ISNUMBER(B293),B294=""),"סך הכל",IF(ISNUMBER('דיווח דיגומים'!B295),'דיווח דיגומים'!B295,""))</f>
        <v/>
      </c>
      <c r="C295" s="201" t="str">
        <f>IF(B295="סך הכל",Summary!$B$14,'דיווח דיגומים'!C295)</f>
        <v/>
      </c>
      <c r="D295" s="156" t="str">
        <f>IF(B295="סך הכל",Summary!$B$15,'דיווח דיגומים'!G295)</f>
        <v/>
      </c>
      <c r="E295" s="156" t="str">
        <f>IF(B295="סך הכל",Summary!$B$16,IFERROR(VLOOKUP(B295,PT_Charge_Exc!A:C,2,FALSE),""))</f>
        <v/>
      </c>
      <c r="F295" s="202" t="str">
        <f>IFERROR(VLOOKUP(B295,PT_Charge_Exc!A:C,3,FALSE),"")</f>
        <v/>
      </c>
      <c r="G295" s="156" t="str">
        <f>IF(B295="סך הכל",Summary!$B$17,IFERROR(VLOOKUP(B295,PT_Charge_Forb!A:C,2,FALSE),""))</f>
        <v/>
      </c>
      <c r="H295" s="202" t="str">
        <f>IF(B295="סך הכל",Summary!$B$19,IFERROR(VLOOKUP(B295,PT_Charge_Forb!A:C,3,FALSE),""))</f>
        <v/>
      </c>
      <c r="I295" s="203" t="str">
        <f>IF(B295="סך הכל",Summary!$B$20,IF(SUM(F295,H295)=0,"",SUM(F295,H295)))</f>
        <v/>
      </c>
      <c r="J295" s="173"/>
    </row>
    <row r="296" spans="1:10" s="1" customFormat="1" x14ac:dyDescent="0.2">
      <c r="A296" s="152"/>
      <c r="B296" s="174" t="str">
        <f>IF(AND(B294&lt;&gt;"",ISNUMBER(B294),B295=""),"סך הכל",IF(ISNUMBER('דיווח דיגומים'!B296),'דיווח דיגומים'!B296,""))</f>
        <v/>
      </c>
      <c r="C296" s="201" t="str">
        <f>IF(B296="סך הכל",Summary!$B$14,'דיווח דיגומים'!C296)</f>
        <v/>
      </c>
      <c r="D296" s="156" t="str">
        <f>IF(B296="סך הכל",Summary!$B$15,'דיווח דיגומים'!G296)</f>
        <v/>
      </c>
      <c r="E296" s="156" t="str">
        <f>IF(B296="סך הכל",Summary!$B$16,IFERROR(VLOOKUP(B296,PT_Charge_Exc!A:C,2,FALSE),""))</f>
        <v/>
      </c>
      <c r="F296" s="202" t="str">
        <f>IFERROR(VLOOKUP(B296,PT_Charge_Exc!A:C,3,FALSE),"")</f>
        <v/>
      </c>
      <c r="G296" s="156" t="str">
        <f>IF(B296="סך הכל",Summary!$B$17,IFERROR(VLOOKUP(B296,PT_Charge_Forb!A:C,2,FALSE),""))</f>
        <v/>
      </c>
      <c r="H296" s="202" t="str">
        <f>IF(B296="סך הכל",Summary!$B$19,IFERROR(VLOOKUP(B296,PT_Charge_Forb!A:C,3,FALSE),""))</f>
        <v/>
      </c>
      <c r="I296" s="203" t="str">
        <f>IF(B296="סך הכל",Summary!$B$20,IF(SUM(F296,H296)=0,"",SUM(F296,H296)))</f>
        <v/>
      </c>
      <c r="J296" s="173"/>
    </row>
    <row r="297" spans="1:10" s="1" customFormat="1" x14ac:dyDescent="0.2">
      <c r="A297" s="152"/>
      <c r="B297" s="174" t="str">
        <f>IF(AND(B295&lt;&gt;"",ISNUMBER(B295),B296=""),"סך הכל",IF(ISNUMBER('דיווח דיגומים'!B297),'דיווח דיגומים'!B297,""))</f>
        <v/>
      </c>
      <c r="C297" s="201" t="str">
        <f>IF(B297="סך הכל",Summary!$B$14,'דיווח דיגומים'!C297)</f>
        <v/>
      </c>
      <c r="D297" s="156" t="str">
        <f>IF(B297="סך הכל",Summary!$B$15,'דיווח דיגומים'!G297)</f>
        <v/>
      </c>
      <c r="E297" s="156" t="str">
        <f>IF(B297="סך הכל",Summary!$B$16,IFERROR(VLOOKUP(B297,PT_Charge_Exc!A:C,2,FALSE),""))</f>
        <v/>
      </c>
      <c r="F297" s="202" t="str">
        <f>IFERROR(VLOOKUP(B297,PT_Charge_Exc!A:C,3,FALSE),"")</f>
        <v/>
      </c>
      <c r="G297" s="156" t="str">
        <f>IF(B297="סך הכל",Summary!$B$17,IFERROR(VLOOKUP(B297,PT_Charge_Forb!A:C,2,FALSE),""))</f>
        <v/>
      </c>
      <c r="H297" s="202" t="str">
        <f>IF(B297="סך הכל",Summary!$B$19,IFERROR(VLOOKUP(B297,PT_Charge_Forb!A:C,3,FALSE),""))</f>
        <v/>
      </c>
      <c r="I297" s="203" t="str">
        <f>IF(B297="סך הכל",Summary!$B$20,IF(SUM(F297,H297)=0,"",SUM(F297,H297)))</f>
        <v/>
      </c>
      <c r="J297" s="173"/>
    </row>
    <row r="298" spans="1:10" s="1" customFormat="1" x14ac:dyDescent="0.2">
      <c r="A298" s="152"/>
      <c r="B298" s="174" t="str">
        <f>IF(AND(B296&lt;&gt;"",ISNUMBER(B296),B297=""),"סך הכל",IF(ISNUMBER('דיווח דיגומים'!B298),'דיווח דיגומים'!B298,""))</f>
        <v/>
      </c>
      <c r="C298" s="201" t="str">
        <f>IF(B298="סך הכל",Summary!$B$14,'דיווח דיגומים'!C298)</f>
        <v/>
      </c>
      <c r="D298" s="156" t="str">
        <f>IF(B298="סך הכל",Summary!$B$15,'דיווח דיגומים'!G298)</f>
        <v/>
      </c>
      <c r="E298" s="156" t="str">
        <f>IF(B298="סך הכל",Summary!$B$16,IFERROR(VLOOKUP(B298,PT_Charge_Exc!A:C,2,FALSE),""))</f>
        <v/>
      </c>
      <c r="F298" s="202" t="str">
        <f>IFERROR(VLOOKUP(B298,PT_Charge_Exc!A:C,3,FALSE),"")</f>
        <v/>
      </c>
      <c r="G298" s="156" t="str">
        <f>IF(B298="סך הכל",Summary!$B$17,IFERROR(VLOOKUP(B298,PT_Charge_Forb!A:C,2,FALSE),""))</f>
        <v/>
      </c>
      <c r="H298" s="202" t="str">
        <f>IF(B298="סך הכל",Summary!$B$19,IFERROR(VLOOKUP(B298,PT_Charge_Forb!A:C,3,FALSE),""))</f>
        <v/>
      </c>
      <c r="I298" s="203" t="str">
        <f>IF(B298="סך הכל",Summary!$B$20,IF(SUM(F298,H298)=0,"",SUM(F298,H298)))</f>
        <v/>
      </c>
      <c r="J298" s="173"/>
    </row>
    <row r="299" spans="1:10" s="1" customFormat="1" x14ac:dyDescent="0.2">
      <c r="A299" s="152"/>
      <c r="B299" s="174" t="str">
        <f>IF(AND(B297&lt;&gt;"",ISNUMBER(B297),B298=""),"סך הכל",IF(ISNUMBER('דיווח דיגומים'!B299),'דיווח דיגומים'!B299,""))</f>
        <v/>
      </c>
      <c r="C299" s="201" t="str">
        <f>IF(B299="סך הכל",Summary!$B$14,'דיווח דיגומים'!C299)</f>
        <v/>
      </c>
      <c r="D299" s="156" t="str">
        <f>IF(B299="סך הכל",Summary!$B$15,'דיווח דיגומים'!G299)</f>
        <v/>
      </c>
      <c r="E299" s="156" t="str">
        <f>IF(B299="סך הכל",Summary!$B$16,IFERROR(VLOOKUP(B299,PT_Charge_Exc!A:C,2,FALSE),""))</f>
        <v/>
      </c>
      <c r="F299" s="202" t="str">
        <f>IFERROR(VLOOKUP(B299,PT_Charge_Exc!A:C,3,FALSE),"")</f>
        <v/>
      </c>
      <c r="G299" s="156" t="str">
        <f>IF(B299="סך הכל",Summary!$B$17,IFERROR(VLOOKUP(B299,PT_Charge_Forb!A:C,2,FALSE),""))</f>
        <v/>
      </c>
      <c r="H299" s="202" t="str">
        <f>IF(B299="סך הכל",Summary!$B$19,IFERROR(VLOOKUP(B299,PT_Charge_Forb!A:C,3,FALSE),""))</f>
        <v/>
      </c>
      <c r="I299" s="203" t="str">
        <f>IF(B299="סך הכל",Summary!$B$20,IF(SUM(F299,H299)=0,"",SUM(F299,H299)))</f>
        <v/>
      </c>
      <c r="J299" s="173"/>
    </row>
    <row r="300" spans="1:10" s="1" customFormat="1" x14ac:dyDescent="0.2">
      <c r="A300" s="152"/>
      <c r="B300" s="174" t="str">
        <f>IF(AND(B298&lt;&gt;"",ISNUMBER(B298),B299=""),"סך הכל",IF(ISNUMBER('דיווח דיגומים'!B300),'דיווח דיגומים'!B300,""))</f>
        <v/>
      </c>
      <c r="C300" s="201" t="str">
        <f>IF(B300="סך הכל",Summary!$B$14,'דיווח דיגומים'!C300)</f>
        <v/>
      </c>
      <c r="D300" s="156" t="str">
        <f>IF(B300="סך הכל",Summary!$B$15,'דיווח דיגומים'!G300)</f>
        <v/>
      </c>
      <c r="E300" s="156" t="str">
        <f>IF(B300="סך הכל",Summary!$B$16,IFERROR(VLOOKUP(B300,PT_Charge_Exc!A:C,2,FALSE),""))</f>
        <v/>
      </c>
      <c r="F300" s="202" t="str">
        <f>IFERROR(VLOOKUP(B300,PT_Charge_Exc!A:C,3,FALSE),"")</f>
        <v/>
      </c>
      <c r="G300" s="156" t="str">
        <f>IF(B300="סך הכל",Summary!$B$17,IFERROR(VLOOKUP(B300,PT_Charge_Forb!A:C,2,FALSE),""))</f>
        <v/>
      </c>
      <c r="H300" s="202" t="str">
        <f>IF(B300="סך הכל",Summary!$B$19,IFERROR(VLOOKUP(B300,PT_Charge_Forb!A:C,3,FALSE),""))</f>
        <v/>
      </c>
      <c r="I300" s="203" t="str">
        <f>IF(B300="סך הכל",Summary!$B$20,IF(SUM(F300,H300)=0,"",SUM(F300,H300)))</f>
        <v/>
      </c>
      <c r="J300" s="173"/>
    </row>
    <row r="301" spans="1:10" s="1" customFormat="1" x14ac:dyDescent="0.2">
      <c r="A301" s="152"/>
      <c r="B301" s="174" t="str">
        <f>IF(AND(B299&lt;&gt;"",ISNUMBER(B299),B300=""),"סך הכל",IF(ISNUMBER('דיווח דיגומים'!B301),'דיווח דיגומים'!B301,""))</f>
        <v/>
      </c>
      <c r="C301" s="201" t="str">
        <f>IF(B301="סך הכל",Summary!$B$14,'דיווח דיגומים'!C301)</f>
        <v/>
      </c>
      <c r="D301" s="156" t="str">
        <f>IF(B301="סך הכל",Summary!$B$15,'דיווח דיגומים'!G301)</f>
        <v/>
      </c>
      <c r="E301" s="156" t="str">
        <f>IF(B301="סך הכל",Summary!$B$16,IFERROR(VLOOKUP(B301,PT_Charge_Exc!A:C,2,FALSE),""))</f>
        <v/>
      </c>
      <c r="F301" s="202" t="str">
        <f>IFERROR(VLOOKUP(B301,PT_Charge_Exc!A:C,3,FALSE),"")</f>
        <v/>
      </c>
      <c r="G301" s="156" t="str">
        <f>IF(B301="סך הכל",Summary!$B$17,IFERROR(VLOOKUP(B301,PT_Charge_Forb!A:C,2,FALSE),""))</f>
        <v/>
      </c>
      <c r="H301" s="202" t="str">
        <f>IF(B301="סך הכל",Summary!$B$19,IFERROR(VLOOKUP(B301,PT_Charge_Forb!A:C,3,FALSE),""))</f>
        <v/>
      </c>
      <c r="I301" s="203" t="str">
        <f>IF(B301="סך הכל",Summary!$B$20,IF(SUM(F301,H301)=0,"",SUM(F301,H301)))</f>
        <v/>
      </c>
      <c r="J301" s="173"/>
    </row>
    <row r="302" spans="1:10" s="1" customFormat="1" x14ac:dyDescent="0.2">
      <c r="A302" s="152"/>
      <c r="B302" s="174" t="str">
        <f>IF(AND(B300&lt;&gt;"",ISNUMBER(B300),B301=""),"סך הכל",IF(ISNUMBER('דיווח דיגומים'!B302),'דיווח דיגומים'!B302,""))</f>
        <v/>
      </c>
      <c r="C302" s="201" t="str">
        <f>IF(B302="סך הכל",Summary!$B$14,'דיווח דיגומים'!C302)</f>
        <v/>
      </c>
      <c r="D302" s="156" t="str">
        <f>IF(B302="סך הכל",Summary!$B$15,'דיווח דיגומים'!G302)</f>
        <v/>
      </c>
      <c r="E302" s="156" t="str">
        <f>IF(B302="סך הכל",Summary!$B$16,IFERROR(VLOOKUP(B302,PT_Charge_Exc!A:C,2,FALSE),""))</f>
        <v/>
      </c>
      <c r="F302" s="202" t="str">
        <f>IFERROR(VLOOKUP(B302,PT_Charge_Exc!A:C,3,FALSE),"")</f>
        <v/>
      </c>
      <c r="G302" s="156" t="str">
        <f>IF(B302="סך הכל",Summary!$B$17,IFERROR(VLOOKUP(B302,PT_Charge_Forb!A:C,2,FALSE),""))</f>
        <v/>
      </c>
      <c r="H302" s="202" t="str">
        <f>IF(B302="סך הכל",Summary!$B$19,IFERROR(VLOOKUP(B302,PT_Charge_Forb!A:C,3,FALSE),""))</f>
        <v/>
      </c>
      <c r="I302" s="203" t="str">
        <f>IF(B302="סך הכל",Summary!$B$20,IF(SUM(F302,H302)=0,"",SUM(F302,H302)))</f>
        <v/>
      </c>
      <c r="J302" s="173"/>
    </row>
    <row r="303" spans="1:10" s="1" customFormat="1" x14ac:dyDescent="0.2">
      <c r="A303" s="152"/>
      <c r="B303" s="174" t="str">
        <f>IF(AND(B301&lt;&gt;"",ISNUMBER(B301),B302=""),"סך הכל",IF(ISNUMBER('דיווח דיגומים'!B303),'דיווח דיגומים'!B303,""))</f>
        <v/>
      </c>
      <c r="C303" s="201" t="str">
        <f>IF(B303="סך הכל",Summary!$B$14,'דיווח דיגומים'!C303)</f>
        <v/>
      </c>
      <c r="D303" s="156" t="str">
        <f>IF(B303="סך הכל",Summary!$B$15,'דיווח דיגומים'!G303)</f>
        <v/>
      </c>
      <c r="E303" s="156" t="str">
        <f>IF(B303="סך הכל",Summary!$B$16,IFERROR(VLOOKUP(B303,PT_Charge_Exc!A:C,2,FALSE),""))</f>
        <v/>
      </c>
      <c r="F303" s="202" t="str">
        <f>IFERROR(VLOOKUP(B303,PT_Charge_Exc!A:C,3,FALSE),"")</f>
        <v/>
      </c>
      <c r="G303" s="156" t="str">
        <f>IF(B303="סך הכל",Summary!$B$17,IFERROR(VLOOKUP(B303,PT_Charge_Forb!A:C,2,FALSE),""))</f>
        <v/>
      </c>
      <c r="H303" s="202" t="str">
        <f>IF(B303="סך הכל",Summary!$B$19,IFERROR(VLOOKUP(B303,PT_Charge_Forb!A:C,3,FALSE),""))</f>
        <v/>
      </c>
      <c r="I303" s="203" t="str">
        <f>IF(B303="סך הכל",Summary!$B$20,IF(SUM(F303,H303)=0,"",SUM(F303,H303)))</f>
        <v/>
      </c>
      <c r="J303" s="173"/>
    </row>
    <row r="304" spans="1:10" s="1" customFormat="1" x14ac:dyDescent="0.2">
      <c r="A304" s="152"/>
      <c r="B304" s="174" t="str">
        <f>IF(AND(B302&lt;&gt;"",ISNUMBER(B302),B303=""),"סך הכל",IF(ISNUMBER('דיווח דיגומים'!B304),'דיווח דיגומים'!B304,""))</f>
        <v/>
      </c>
      <c r="C304" s="201" t="str">
        <f>IF(B304="סך הכל",Summary!$B$14,'דיווח דיגומים'!C304)</f>
        <v/>
      </c>
      <c r="D304" s="156" t="str">
        <f>IF(B304="סך הכל",Summary!$B$15,'דיווח דיגומים'!G304)</f>
        <v/>
      </c>
      <c r="E304" s="156" t="str">
        <f>IF(B304="סך הכל",Summary!$B$16,IFERROR(VLOOKUP(B304,PT_Charge_Exc!A:C,2,FALSE),""))</f>
        <v/>
      </c>
      <c r="F304" s="202" t="str">
        <f>IFERROR(VLOOKUP(B304,PT_Charge_Exc!A:C,3,FALSE),"")</f>
        <v/>
      </c>
      <c r="G304" s="156" t="str">
        <f>IF(B304="סך הכל",Summary!$B$17,IFERROR(VLOOKUP(B304,PT_Charge_Forb!A:C,2,FALSE),""))</f>
        <v/>
      </c>
      <c r="H304" s="202" t="str">
        <f>IF(B304="סך הכל",Summary!$B$19,IFERROR(VLOOKUP(B304,PT_Charge_Forb!A:C,3,FALSE),""))</f>
        <v/>
      </c>
      <c r="I304" s="203" t="str">
        <f>IF(B304="סך הכל",Summary!$B$20,IF(SUM(F304,H304)=0,"",SUM(F304,H304)))</f>
        <v/>
      </c>
      <c r="J304" s="173"/>
    </row>
    <row r="305" spans="1:10" s="1" customFormat="1" x14ac:dyDescent="0.2">
      <c r="A305" s="152"/>
      <c r="B305" s="174" t="str">
        <f>IF(AND(B303&lt;&gt;"",ISNUMBER(B303),B304=""),"סך הכל",IF(ISNUMBER('דיווח דיגומים'!B305),'דיווח דיגומים'!B305,""))</f>
        <v/>
      </c>
      <c r="C305" s="201" t="str">
        <f>IF(B305="סך הכל",Summary!$B$14,'דיווח דיגומים'!C305)</f>
        <v/>
      </c>
      <c r="D305" s="156" t="str">
        <f>IF(B305="סך הכל",Summary!$B$15,'דיווח דיגומים'!G305)</f>
        <v/>
      </c>
      <c r="E305" s="156" t="str">
        <f>IF(B305="סך הכל",Summary!$B$16,IFERROR(VLOOKUP(B305,PT_Charge_Exc!A:C,2,FALSE),""))</f>
        <v/>
      </c>
      <c r="F305" s="202" t="str">
        <f>IFERROR(VLOOKUP(B305,PT_Charge_Exc!A:C,3,FALSE),"")</f>
        <v/>
      </c>
      <c r="G305" s="156" t="str">
        <f>IF(B305="סך הכל",Summary!$B$17,IFERROR(VLOOKUP(B305,PT_Charge_Forb!A:C,2,FALSE),""))</f>
        <v/>
      </c>
      <c r="H305" s="202" t="str">
        <f>IF(B305="סך הכל",Summary!$B$19,IFERROR(VLOOKUP(B305,PT_Charge_Forb!A:C,3,FALSE),""))</f>
        <v/>
      </c>
      <c r="I305" s="203" t="str">
        <f>IF(B305="סך הכל",Summary!$B$20,IF(SUM(F305,H305)=0,"",SUM(F305,H305)))</f>
        <v/>
      </c>
      <c r="J305" s="173"/>
    </row>
    <row r="306" spans="1:10" s="1" customFormat="1" x14ac:dyDescent="0.2">
      <c r="A306" s="152"/>
      <c r="B306" s="174" t="str">
        <f>IF(AND(B304&lt;&gt;"",ISNUMBER(B304),B305=""),"סך הכל",IF(ISNUMBER('דיווח דיגומים'!B306),'דיווח דיגומים'!B306,""))</f>
        <v/>
      </c>
      <c r="C306" s="201" t="str">
        <f>IF(B306="סך הכל",Summary!$B$14,'דיווח דיגומים'!C306)</f>
        <v/>
      </c>
      <c r="D306" s="156" t="str">
        <f>IF(B306="סך הכל",Summary!$B$15,'דיווח דיגומים'!G306)</f>
        <v/>
      </c>
      <c r="E306" s="156" t="str">
        <f>IF(B306="סך הכל",Summary!$B$16,IFERROR(VLOOKUP(B306,PT_Charge_Exc!A:C,2,FALSE),""))</f>
        <v/>
      </c>
      <c r="F306" s="202" t="str">
        <f>IFERROR(VLOOKUP(B306,PT_Charge_Exc!A:C,3,FALSE),"")</f>
        <v/>
      </c>
      <c r="G306" s="156" t="str">
        <f>IF(B306="סך הכל",Summary!$B$17,IFERROR(VLOOKUP(B306,PT_Charge_Forb!A:C,2,FALSE),""))</f>
        <v/>
      </c>
      <c r="H306" s="202" t="str">
        <f>IF(B306="סך הכל",Summary!$B$19,IFERROR(VLOOKUP(B306,PT_Charge_Forb!A:C,3,FALSE),""))</f>
        <v/>
      </c>
      <c r="I306" s="203" t="str">
        <f>IF(B306="סך הכל",Summary!$B$20,IF(SUM(F306,H306)=0,"",SUM(F306,H306)))</f>
        <v/>
      </c>
      <c r="J306" s="173"/>
    </row>
    <row r="307" spans="1:10" s="1" customFormat="1" x14ac:dyDescent="0.2">
      <c r="A307" s="152"/>
      <c r="B307" s="174" t="str">
        <f>IF(AND(B305&lt;&gt;"",ISNUMBER(B305),B306=""),"סך הכל",IF(ISNUMBER('דיווח דיגומים'!B307),'דיווח דיגומים'!B307,""))</f>
        <v/>
      </c>
      <c r="C307" s="201" t="str">
        <f>IF(B307="סך הכל",Summary!$B$14,'דיווח דיגומים'!C307)</f>
        <v/>
      </c>
      <c r="D307" s="156" t="str">
        <f>IF(B307="סך הכל",Summary!$B$15,'דיווח דיגומים'!G307)</f>
        <v/>
      </c>
      <c r="E307" s="156" t="str">
        <f>IF(B307="סך הכל",Summary!$B$16,IFERROR(VLOOKUP(B307,PT_Charge_Exc!A:C,2,FALSE),""))</f>
        <v/>
      </c>
      <c r="F307" s="202" t="str">
        <f>IFERROR(VLOOKUP(B307,PT_Charge_Exc!A:C,3,FALSE),"")</f>
        <v/>
      </c>
      <c r="G307" s="156" t="str">
        <f>IF(B307="סך הכל",Summary!$B$17,IFERROR(VLOOKUP(B307,PT_Charge_Forb!A:C,2,FALSE),""))</f>
        <v/>
      </c>
      <c r="H307" s="202" t="str">
        <f>IF(B307="סך הכל",Summary!$B$19,IFERROR(VLOOKUP(B307,PT_Charge_Forb!A:C,3,FALSE),""))</f>
        <v/>
      </c>
      <c r="I307" s="203" t="str">
        <f>IF(B307="סך הכל",Summary!$B$20,IF(SUM(F307,H307)=0,"",SUM(F307,H307)))</f>
        <v/>
      </c>
      <c r="J307" s="173"/>
    </row>
    <row r="308" spans="1:10" s="1" customFormat="1" x14ac:dyDescent="0.2">
      <c r="A308" s="152"/>
      <c r="B308" s="174" t="str">
        <f>IF(AND(B306&lt;&gt;"",ISNUMBER(B306),B307=""),"סך הכל",IF(ISNUMBER('דיווח דיגומים'!B308),'דיווח דיגומים'!B308,""))</f>
        <v/>
      </c>
      <c r="C308" s="201" t="str">
        <f>IF(B308="סך הכל",Summary!$B$14,'דיווח דיגומים'!C308)</f>
        <v/>
      </c>
      <c r="D308" s="156" t="str">
        <f>IF(B308="סך הכל",Summary!$B$15,'דיווח דיגומים'!G308)</f>
        <v/>
      </c>
      <c r="E308" s="156" t="str">
        <f>IF(B308="סך הכל",Summary!$B$16,IFERROR(VLOOKUP(B308,PT_Charge_Exc!A:C,2,FALSE),""))</f>
        <v/>
      </c>
      <c r="F308" s="202" t="str">
        <f>IFERROR(VLOOKUP(B308,PT_Charge_Exc!A:C,3,FALSE),"")</f>
        <v/>
      </c>
      <c r="G308" s="156" t="str">
        <f>IF(B308="סך הכל",Summary!$B$17,IFERROR(VLOOKUP(B308,PT_Charge_Forb!A:C,2,FALSE),""))</f>
        <v/>
      </c>
      <c r="H308" s="202" t="str">
        <f>IF(B308="סך הכל",Summary!$B$19,IFERROR(VLOOKUP(B308,PT_Charge_Forb!A:C,3,FALSE),""))</f>
        <v/>
      </c>
      <c r="I308" s="203" t="str">
        <f>IF(B308="סך הכל",Summary!$B$20,IF(SUM(F308,H308)=0,"",SUM(F308,H308)))</f>
        <v/>
      </c>
      <c r="J308" s="173"/>
    </row>
    <row r="309" spans="1:10" s="1" customFormat="1" x14ac:dyDescent="0.2">
      <c r="A309" s="152"/>
      <c r="B309" s="174" t="str">
        <f>IF(AND(B307&lt;&gt;"",ISNUMBER(B307),B308=""),"סך הכל",IF(ISNUMBER('דיווח דיגומים'!B309),'דיווח דיגומים'!B309,""))</f>
        <v/>
      </c>
      <c r="C309" s="201" t="str">
        <f>IF(B309="סך הכל",Summary!$B$14,'דיווח דיגומים'!C309)</f>
        <v/>
      </c>
      <c r="D309" s="156" t="str">
        <f>IF(B309="סך הכל",Summary!$B$15,'דיווח דיגומים'!G309)</f>
        <v/>
      </c>
      <c r="E309" s="156" t="str">
        <f>IF(B309="סך הכל",Summary!$B$16,IFERROR(VLOOKUP(B309,PT_Charge_Exc!A:C,2,FALSE),""))</f>
        <v/>
      </c>
      <c r="F309" s="202" t="str">
        <f>IFERROR(VLOOKUP(B309,PT_Charge_Exc!A:C,3,FALSE),"")</f>
        <v/>
      </c>
      <c r="G309" s="156" t="str">
        <f>IF(B309="סך הכל",Summary!$B$17,IFERROR(VLOOKUP(B309,PT_Charge_Forb!A:C,2,FALSE),""))</f>
        <v/>
      </c>
      <c r="H309" s="202" t="str">
        <f>IF(B309="סך הכל",Summary!$B$19,IFERROR(VLOOKUP(B309,PT_Charge_Forb!A:C,3,FALSE),""))</f>
        <v/>
      </c>
      <c r="I309" s="203" t="str">
        <f>IF(B309="סך הכל",Summary!$B$20,IF(SUM(F309,H309)=0,"",SUM(F309,H309)))</f>
        <v/>
      </c>
      <c r="J309" s="173"/>
    </row>
    <row r="310" spans="1:10" s="1" customFormat="1" x14ac:dyDescent="0.2">
      <c r="A310" s="152"/>
      <c r="B310" s="174" t="str">
        <f>IF(AND(B308&lt;&gt;"",ISNUMBER(B308),B309=""),"סך הכל",IF(ISNUMBER('דיווח דיגומים'!B310),'דיווח דיגומים'!B310,""))</f>
        <v/>
      </c>
      <c r="C310" s="201" t="str">
        <f>IF(B310="סך הכל",Summary!$B$14,'דיווח דיגומים'!C310)</f>
        <v/>
      </c>
      <c r="D310" s="156" t="str">
        <f>IF(B310="סך הכל",Summary!$B$15,'דיווח דיגומים'!G310)</f>
        <v/>
      </c>
      <c r="E310" s="156" t="str">
        <f>IF(B310="סך הכל",Summary!$B$16,IFERROR(VLOOKUP(B310,PT_Charge_Exc!A:C,2,FALSE),""))</f>
        <v/>
      </c>
      <c r="F310" s="202" t="str">
        <f>IFERROR(VLOOKUP(B310,PT_Charge_Exc!A:C,3,FALSE),"")</f>
        <v/>
      </c>
      <c r="G310" s="156" t="str">
        <f>IF(B310="סך הכל",Summary!$B$17,IFERROR(VLOOKUP(B310,PT_Charge_Forb!A:C,2,FALSE),""))</f>
        <v/>
      </c>
      <c r="H310" s="202" t="str">
        <f>IF(B310="סך הכל",Summary!$B$19,IFERROR(VLOOKUP(B310,PT_Charge_Forb!A:C,3,FALSE),""))</f>
        <v/>
      </c>
      <c r="I310" s="203" t="str">
        <f>IF(B310="סך הכל",Summary!$B$20,IF(SUM(F310,H310)=0,"",SUM(F310,H310)))</f>
        <v/>
      </c>
      <c r="J310" s="173"/>
    </row>
    <row r="311" spans="1:10" s="1" customFormat="1" x14ac:dyDescent="0.2">
      <c r="A311" s="152"/>
      <c r="B311" s="174" t="str">
        <f>IF(AND(B309&lt;&gt;"",ISNUMBER(B309),B310=""),"סך הכל",IF(ISNUMBER('דיווח דיגומים'!B311),'דיווח דיגומים'!B311,""))</f>
        <v/>
      </c>
      <c r="C311" s="201" t="str">
        <f>IF(B311="סך הכל",Summary!$B$14,'דיווח דיגומים'!C311)</f>
        <v/>
      </c>
      <c r="D311" s="156" t="str">
        <f>IF(B311="סך הכל",Summary!$B$15,'דיווח דיגומים'!G311)</f>
        <v/>
      </c>
      <c r="E311" s="156" t="str">
        <f>IF(B311="סך הכל",Summary!$B$16,IFERROR(VLOOKUP(B311,PT_Charge_Exc!A:C,2,FALSE),""))</f>
        <v/>
      </c>
      <c r="F311" s="202" t="str">
        <f>IFERROR(VLOOKUP(B311,PT_Charge_Exc!A:C,3,FALSE),"")</f>
        <v/>
      </c>
      <c r="G311" s="156" t="str">
        <f>IF(B311="סך הכל",Summary!$B$17,IFERROR(VLOOKUP(B311,PT_Charge_Forb!A:C,2,FALSE),""))</f>
        <v/>
      </c>
      <c r="H311" s="202" t="str">
        <f>IF(B311="סך הכל",Summary!$B$19,IFERROR(VLOOKUP(B311,PT_Charge_Forb!A:C,3,FALSE),""))</f>
        <v/>
      </c>
      <c r="I311" s="203" t="str">
        <f>IF(B311="סך הכל",Summary!$B$20,IF(SUM(F311,H311)=0,"",SUM(F311,H311)))</f>
        <v/>
      </c>
      <c r="J311" s="173"/>
    </row>
    <row r="312" spans="1:10" s="1" customFormat="1" x14ac:dyDescent="0.2">
      <c r="A312" s="152"/>
      <c r="B312" s="174" t="str">
        <f>IF(AND(B310&lt;&gt;"",ISNUMBER(B310),B311=""),"סך הכל",IF(ISNUMBER('דיווח דיגומים'!B312),'דיווח דיגומים'!B312,""))</f>
        <v/>
      </c>
      <c r="C312" s="201" t="str">
        <f>IF(B312="סך הכל",Summary!$B$14,'דיווח דיגומים'!C312)</f>
        <v/>
      </c>
      <c r="D312" s="156" t="str">
        <f>IF(B312="סך הכל",Summary!$B$15,'דיווח דיגומים'!G312)</f>
        <v/>
      </c>
      <c r="E312" s="156" t="str">
        <f>IF(B312="סך הכל",Summary!$B$16,IFERROR(VLOOKUP(B312,PT_Charge_Exc!A:C,2,FALSE),""))</f>
        <v/>
      </c>
      <c r="F312" s="202" t="str">
        <f>IFERROR(VLOOKUP(B312,PT_Charge_Exc!A:C,3,FALSE),"")</f>
        <v/>
      </c>
      <c r="G312" s="156" t="str">
        <f>IF(B312="סך הכל",Summary!$B$17,IFERROR(VLOOKUP(B312,PT_Charge_Forb!A:C,2,FALSE),""))</f>
        <v/>
      </c>
      <c r="H312" s="202" t="str">
        <f>IF(B312="סך הכל",Summary!$B$19,IFERROR(VLOOKUP(B312,PT_Charge_Forb!A:C,3,FALSE),""))</f>
        <v/>
      </c>
      <c r="I312" s="203" t="str">
        <f>IF(B312="סך הכל",Summary!$B$20,IF(SUM(F312,H312)=0,"",SUM(F312,H312)))</f>
        <v/>
      </c>
      <c r="J312" s="173"/>
    </row>
    <row r="313" spans="1:10" s="1" customFormat="1" x14ac:dyDescent="0.2">
      <c r="A313" s="152"/>
      <c r="B313" s="174" t="str">
        <f>IF(AND(B311&lt;&gt;"",ISNUMBER(B311),B312=""),"סך הכל",IF(ISNUMBER('דיווח דיגומים'!B313),'דיווח דיגומים'!B313,""))</f>
        <v/>
      </c>
      <c r="C313" s="201" t="str">
        <f>IF(B313="סך הכל",Summary!$B$14,'דיווח דיגומים'!C313)</f>
        <v/>
      </c>
      <c r="D313" s="156" t="str">
        <f>IF(B313="סך הכל",Summary!$B$15,'דיווח דיגומים'!G313)</f>
        <v/>
      </c>
      <c r="E313" s="156" t="str">
        <f>IF(B313="סך הכל",Summary!$B$16,IFERROR(VLOOKUP(B313,PT_Charge_Exc!A:C,2,FALSE),""))</f>
        <v/>
      </c>
      <c r="F313" s="202" t="str">
        <f>IFERROR(VLOOKUP(B313,PT_Charge_Exc!A:C,3,FALSE),"")</f>
        <v/>
      </c>
      <c r="G313" s="156" t="str">
        <f>IF(B313="סך הכל",Summary!$B$17,IFERROR(VLOOKUP(B313,PT_Charge_Forb!A:C,2,FALSE),""))</f>
        <v/>
      </c>
      <c r="H313" s="202" t="str">
        <f>IF(B313="סך הכל",Summary!$B$19,IFERROR(VLOOKUP(B313,PT_Charge_Forb!A:C,3,FALSE),""))</f>
        <v/>
      </c>
      <c r="I313" s="203" t="str">
        <f>IF(B313="סך הכל",Summary!$B$20,IF(SUM(F313,H313)=0,"",SUM(F313,H313)))</f>
        <v/>
      </c>
      <c r="J313" s="173"/>
    </row>
    <row r="314" spans="1:10" s="1" customFormat="1" x14ac:dyDescent="0.2">
      <c r="A314" s="152"/>
      <c r="B314" s="174" t="str">
        <f>IF(AND(B312&lt;&gt;"",ISNUMBER(B312),B313=""),"סך הכל",IF(ISNUMBER('דיווח דיגומים'!B314),'דיווח דיגומים'!B314,""))</f>
        <v/>
      </c>
      <c r="C314" s="201" t="str">
        <f>IF(B314="סך הכל",Summary!$B$14,'דיווח דיגומים'!C314)</f>
        <v/>
      </c>
      <c r="D314" s="156" t="str">
        <f>IF(B314="סך הכל",Summary!$B$15,'דיווח דיגומים'!G314)</f>
        <v/>
      </c>
      <c r="E314" s="156" t="str">
        <f>IF(B314="סך הכל",Summary!$B$16,IFERROR(VLOOKUP(B314,PT_Charge_Exc!A:C,2,FALSE),""))</f>
        <v/>
      </c>
      <c r="F314" s="202" t="str">
        <f>IFERROR(VLOOKUP(B314,PT_Charge_Exc!A:C,3,FALSE),"")</f>
        <v/>
      </c>
      <c r="G314" s="156" t="str">
        <f>IF(B314="סך הכל",Summary!$B$17,IFERROR(VLOOKUP(B314,PT_Charge_Forb!A:C,2,FALSE),""))</f>
        <v/>
      </c>
      <c r="H314" s="202" t="str">
        <f>IF(B314="סך הכל",Summary!$B$19,IFERROR(VLOOKUP(B314,PT_Charge_Forb!A:C,3,FALSE),""))</f>
        <v/>
      </c>
      <c r="I314" s="203" t="str">
        <f>IF(B314="סך הכל",Summary!$B$20,IF(SUM(F314,H314)=0,"",SUM(F314,H314)))</f>
        <v/>
      </c>
      <c r="J314" s="173"/>
    </row>
    <row r="315" spans="1:10" s="1" customFormat="1" x14ac:dyDescent="0.2">
      <c r="A315" s="152"/>
      <c r="B315" s="174" t="str">
        <f>IF(AND(B313&lt;&gt;"",ISNUMBER(B313),B314=""),"סך הכל",IF(ISNUMBER('דיווח דיגומים'!B315),'דיווח דיגומים'!B315,""))</f>
        <v/>
      </c>
      <c r="C315" s="201" t="str">
        <f>IF(B315="סך הכל",Summary!$B$14,'דיווח דיגומים'!C315)</f>
        <v/>
      </c>
      <c r="D315" s="156" t="str">
        <f>IF(B315="סך הכל",Summary!$B$15,'דיווח דיגומים'!G315)</f>
        <v/>
      </c>
      <c r="E315" s="156" t="str">
        <f>IF(B315="סך הכל",Summary!$B$16,IFERROR(VLOOKUP(B315,PT_Charge_Exc!A:C,2,FALSE),""))</f>
        <v/>
      </c>
      <c r="F315" s="202" t="str">
        <f>IFERROR(VLOOKUP(B315,PT_Charge_Exc!A:C,3,FALSE),"")</f>
        <v/>
      </c>
      <c r="G315" s="156" t="str">
        <f>IF(B315="סך הכל",Summary!$B$17,IFERROR(VLOOKUP(B315,PT_Charge_Forb!A:C,2,FALSE),""))</f>
        <v/>
      </c>
      <c r="H315" s="202" t="str">
        <f>IF(B315="סך הכל",Summary!$B$19,IFERROR(VLOOKUP(B315,PT_Charge_Forb!A:C,3,FALSE),""))</f>
        <v/>
      </c>
      <c r="I315" s="203" t="str">
        <f>IF(B315="סך הכל",Summary!$B$20,IF(SUM(F315,H315)=0,"",SUM(F315,H315)))</f>
        <v/>
      </c>
      <c r="J315" s="173"/>
    </row>
    <row r="316" spans="1:10" s="1" customFormat="1" x14ac:dyDescent="0.2">
      <c r="A316" s="152"/>
      <c r="B316" s="174" t="str">
        <f>IF(AND(B314&lt;&gt;"",ISNUMBER(B314),B315=""),"סך הכל",IF(ISNUMBER('דיווח דיגומים'!B316),'דיווח דיגומים'!B316,""))</f>
        <v/>
      </c>
      <c r="C316" s="201" t="str">
        <f>IF(B316="סך הכל",Summary!$B$14,'דיווח דיגומים'!C316)</f>
        <v/>
      </c>
      <c r="D316" s="156" t="str">
        <f>IF(B316="סך הכל",Summary!$B$15,'דיווח דיגומים'!G316)</f>
        <v/>
      </c>
      <c r="E316" s="156" t="str">
        <f>IF(B316="סך הכל",Summary!$B$16,IFERROR(VLOOKUP(B316,PT_Charge_Exc!A:C,2,FALSE),""))</f>
        <v/>
      </c>
      <c r="F316" s="202" t="str">
        <f>IFERROR(VLOOKUP(B316,PT_Charge_Exc!A:C,3,FALSE),"")</f>
        <v/>
      </c>
      <c r="G316" s="156" t="str">
        <f>IF(B316="סך הכל",Summary!$B$17,IFERROR(VLOOKUP(B316,PT_Charge_Forb!A:C,2,FALSE),""))</f>
        <v/>
      </c>
      <c r="H316" s="202" t="str">
        <f>IF(B316="סך הכל",Summary!$B$19,IFERROR(VLOOKUP(B316,PT_Charge_Forb!A:C,3,FALSE),""))</f>
        <v/>
      </c>
      <c r="I316" s="203" t="str">
        <f>IF(B316="סך הכל",Summary!$B$20,IF(SUM(F316,H316)=0,"",SUM(F316,H316)))</f>
        <v/>
      </c>
      <c r="J316" s="173"/>
    </row>
    <row r="317" spans="1:10" s="1" customFormat="1" x14ac:dyDescent="0.2">
      <c r="A317" s="152"/>
      <c r="B317" s="174" t="str">
        <f>IF(AND(B315&lt;&gt;"",ISNUMBER(B315),B316=""),"סך הכל",IF(ISNUMBER('דיווח דיגומים'!B317),'דיווח דיגומים'!B317,""))</f>
        <v/>
      </c>
      <c r="C317" s="201" t="str">
        <f>IF(B317="סך הכל",Summary!$B$14,'דיווח דיגומים'!C317)</f>
        <v/>
      </c>
      <c r="D317" s="156" t="str">
        <f>IF(B317="סך הכל",Summary!$B$15,'דיווח דיגומים'!G317)</f>
        <v/>
      </c>
      <c r="E317" s="156" t="str">
        <f>IF(B317="סך הכל",Summary!$B$16,IFERROR(VLOOKUP(B317,PT_Charge_Exc!A:C,2,FALSE),""))</f>
        <v/>
      </c>
      <c r="F317" s="202" t="str">
        <f>IFERROR(VLOOKUP(B317,PT_Charge_Exc!A:C,3,FALSE),"")</f>
        <v/>
      </c>
      <c r="G317" s="156" t="str">
        <f>IF(B317="סך הכל",Summary!$B$17,IFERROR(VLOOKUP(B317,PT_Charge_Forb!A:C,2,FALSE),""))</f>
        <v/>
      </c>
      <c r="H317" s="202" t="str">
        <f>IF(B317="סך הכל",Summary!$B$19,IFERROR(VLOOKUP(B317,PT_Charge_Forb!A:C,3,FALSE),""))</f>
        <v/>
      </c>
      <c r="I317" s="203" t="str">
        <f>IF(B317="סך הכל",Summary!$B$20,IF(SUM(F317,H317)=0,"",SUM(F317,H317)))</f>
        <v/>
      </c>
      <c r="J317" s="173"/>
    </row>
    <row r="318" spans="1:10" s="1" customFormat="1" x14ac:dyDescent="0.2">
      <c r="A318" s="152"/>
      <c r="B318" s="174" t="str">
        <f>IF(AND(B316&lt;&gt;"",ISNUMBER(B316),B317=""),"סך הכל",IF(ISNUMBER('דיווח דיגומים'!B318),'דיווח דיגומים'!B318,""))</f>
        <v/>
      </c>
      <c r="C318" s="201" t="str">
        <f>IF(B318="סך הכל",Summary!$B$14,'דיווח דיגומים'!C318)</f>
        <v/>
      </c>
      <c r="D318" s="156" t="str">
        <f>IF(B318="סך הכל",Summary!$B$15,'דיווח דיגומים'!G318)</f>
        <v/>
      </c>
      <c r="E318" s="156" t="str">
        <f>IF(B318="סך הכל",Summary!$B$16,IFERROR(VLOOKUP(B318,PT_Charge_Exc!A:C,2,FALSE),""))</f>
        <v/>
      </c>
      <c r="F318" s="202" t="str">
        <f>IFERROR(VLOOKUP(B318,PT_Charge_Exc!A:C,3,FALSE),"")</f>
        <v/>
      </c>
      <c r="G318" s="156" t="str">
        <f>IF(B318="סך הכל",Summary!$B$17,IFERROR(VLOOKUP(B318,PT_Charge_Forb!A:C,2,FALSE),""))</f>
        <v/>
      </c>
      <c r="H318" s="202" t="str">
        <f>IF(B318="סך הכל",Summary!$B$19,IFERROR(VLOOKUP(B318,PT_Charge_Forb!A:C,3,FALSE),""))</f>
        <v/>
      </c>
      <c r="I318" s="203" t="str">
        <f>IF(B318="סך הכל",Summary!$B$20,IF(SUM(F318,H318)=0,"",SUM(F318,H318)))</f>
        <v/>
      </c>
      <c r="J318" s="173"/>
    </row>
    <row r="319" spans="1:10" s="1" customFormat="1" x14ac:dyDescent="0.2">
      <c r="A319" s="152"/>
      <c r="B319" s="174" t="str">
        <f>IF(AND(B317&lt;&gt;"",ISNUMBER(B317),B318=""),"סך הכל",IF(ISNUMBER('דיווח דיגומים'!B319),'דיווח דיגומים'!B319,""))</f>
        <v/>
      </c>
      <c r="C319" s="201" t="str">
        <f>IF(B319="סך הכל",Summary!$B$14,'דיווח דיגומים'!C319)</f>
        <v/>
      </c>
      <c r="D319" s="156" t="str">
        <f>IF(B319="סך הכל",Summary!$B$15,'דיווח דיגומים'!G319)</f>
        <v/>
      </c>
      <c r="E319" s="156" t="str">
        <f>IF(B319="סך הכל",Summary!$B$16,IFERROR(VLOOKUP(B319,PT_Charge_Exc!A:C,2,FALSE),""))</f>
        <v/>
      </c>
      <c r="F319" s="202" t="str">
        <f>IFERROR(VLOOKUP(B319,PT_Charge_Exc!A:C,3,FALSE),"")</f>
        <v/>
      </c>
      <c r="G319" s="156" t="str">
        <f>IF(B319="סך הכל",Summary!$B$17,IFERROR(VLOOKUP(B319,PT_Charge_Forb!A:C,2,FALSE),""))</f>
        <v/>
      </c>
      <c r="H319" s="202" t="str">
        <f>IF(B319="סך הכל",Summary!$B$19,IFERROR(VLOOKUP(B319,PT_Charge_Forb!A:C,3,FALSE),""))</f>
        <v/>
      </c>
      <c r="I319" s="203" t="str">
        <f>IF(B319="סך הכל",Summary!$B$20,IF(SUM(F319,H319)=0,"",SUM(F319,H319)))</f>
        <v/>
      </c>
      <c r="J319" s="173"/>
    </row>
    <row r="320" spans="1:10" s="1" customFormat="1" x14ac:dyDescent="0.2">
      <c r="A320" s="152"/>
      <c r="B320" s="174" t="str">
        <f>IF(AND(B318&lt;&gt;"",ISNUMBER(B318),B319=""),"סך הכל",IF(ISNUMBER('דיווח דיגומים'!B320),'דיווח דיגומים'!B320,""))</f>
        <v/>
      </c>
      <c r="C320" s="201" t="str">
        <f>IF(B320="סך הכל",Summary!$B$14,'דיווח דיגומים'!C320)</f>
        <v/>
      </c>
      <c r="D320" s="156" t="str">
        <f>IF(B320="סך הכל",Summary!$B$15,'דיווח דיגומים'!G320)</f>
        <v/>
      </c>
      <c r="E320" s="156" t="str">
        <f>IF(B320="סך הכל",Summary!$B$16,IFERROR(VLOOKUP(B320,PT_Charge_Exc!A:C,2,FALSE),""))</f>
        <v/>
      </c>
      <c r="F320" s="202" t="str">
        <f>IFERROR(VLOOKUP(B320,PT_Charge_Exc!A:C,3,FALSE),"")</f>
        <v/>
      </c>
      <c r="G320" s="156" t="str">
        <f>IF(B320="סך הכל",Summary!$B$17,IFERROR(VLOOKUP(B320,PT_Charge_Forb!A:C,2,FALSE),""))</f>
        <v/>
      </c>
      <c r="H320" s="202" t="str">
        <f>IF(B320="סך הכל",Summary!$B$19,IFERROR(VLOOKUP(B320,PT_Charge_Forb!A:C,3,FALSE),""))</f>
        <v/>
      </c>
      <c r="I320" s="203" t="str">
        <f>IF(B320="סך הכל",Summary!$B$20,IF(SUM(F320,H320)=0,"",SUM(F320,H320)))</f>
        <v/>
      </c>
      <c r="J320" s="173"/>
    </row>
    <row r="321" spans="1:10" s="1" customFormat="1" x14ac:dyDescent="0.2">
      <c r="A321" s="152"/>
      <c r="B321" s="174" t="str">
        <f>IF(AND(B319&lt;&gt;"",ISNUMBER(B319),B320=""),"סך הכל",IF(ISNUMBER('דיווח דיגומים'!B321),'דיווח דיגומים'!B321,""))</f>
        <v/>
      </c>
      <c r="C321" s="201" t="str">
        <f>IF(B321="סך הכל",Summary!$B$14,'דיווח דיגומים'!C321)</f>
        <v/>
      </c>
      <c r="D321" s="156" t="str">
        <f>IF(B321="סך הכל",Summary!$B$15,'דיווח דיגומים'!G321)</f>
        <v/>
      </c>
      <c r="E321" s="156" t="str">
        <f>IF(B321="סך הכל",Summary!$B$16,IFERROR(VLOOKUP(B321,PT_Charge_Exc!A:C,2,FALSE),""))</f>
        <v/>
      </c>
      <c r="F321" s="202" t="str">
        <f>IFERROR(VLOOKUP(B321,PT_Charge_Exc!A:C,3,FALSE),"")</f>
        <v/>
      </c>
      <c r="G321" s="156" t="str">
        <f>IF(B321="סך הכל",Summary!$B$17,IFERROR(VLOOKUP(B321,PT_Charge_Forb!A:C,2,FALSE),""))</f>
        <v/>
      </c>
      <c r="H321" s="202" t="str">
        <f>IF(B321="סך הכל",Summary!$B$19,IFERROR(VLOOKUP(B321,PT_Charge_Forb!A:C,3,FALSE),""))</f>
        <v/>
      </c>
      <c r="I321" s="203" t="str">
        <f>IF(B321="סך הכל",Summary!$B$20,IF(SUM(F321,H321)=0,"",SUM(F321,H321)))</f>
        <v/>
      </c>
      <c r="J321" s="173"/>
    </row>
    <row r="322" spans="1:10" s="1" customFormat="1" x14ac:dyDescent="0.2">
      <c r="A322" s="152"/>
      <c r="B322" s="174" t="str">
        <f>IF(AND(B320&lt;&gt;"",ISNUMBER(B320),B321=""),"סך הכל",IF(ISNUMBER('דיווח דיגומים'!B322),'דיווח דיגומים'!B322,""))</f>
        <v/>
      </c>
      <c r="C322" s="201" t="str">
        <f>IF(B322="סך הכל",Summary!$B$14,'דיווח דיגומים'!C322)</f>
        <v/>
      </c>
      <c r="D322" s="156" t="str">
        <f>IF(B322="סך הכל",Summary!$B$15,'דיווח דיגומים'!G322)</f>
        <v/>
      </c>
      <c r="E322" s="156" t="str">
        <f>IF(B322="סך הכל",Summary!$B$16,IFERROR(VLOOKUP(B322,PT_Charge_Exc!A:C,2,FALSE),""))</f>
        <v/>
      </c>
      <c r="F322" s="202" t="str">
        <f>IFERROR(VLOOKUP(B322,PT_Charge_Exc!A:C,3,FALSE),"")</f>
        <v/>
      </c>
      <c r="G322" s="156" t="str">
        <f>IF(B322="סך הכל",Summary!$B$17,IFERROR(VLOOKUP(B322,PT_Charge_Forb!A:C,2,FALSE),""))</f>
        <v/>
      </c>
      <c r="H322" s="202" t="str">
        <f>IF(B322="סך הכל",Summary!$B$19,IFERROR(VLOOKUP(B322,PT_Charge_Forb!A:C,3,FALSE),""))</f>
        <v/>
      </c>
      <c r="I322" s="203" t="str">
        <f>IF(B322="סך הכל",Summary!$B$20,IF(SUM(F322,H322)=0,"",SUM(F322,H322)))</f>
        <v/>
      </c>
      <c r="J322" s="173"/>
    </row>
    <row r="323" spans="1:10" s="1" customFormat="1" x14ac:dyDescent="0.2">
      <c r="A323" s="152"/>
      <c r="B323" s="174" t="str">
        <f>IF(AND(B321&lt;&gt;"",ISNUMBER(B321),B322=""),"סך הכל",IF(ISNUMBER('דיווח דיגומים'!B323),'דיווח דיגומים'!B323,""))</f>
        <v/>
      </c>
      <c r="C323" s="201" t="str">
        <f>IF(B323="סך הכל",Summary!$B$14,'דיווח דיגומים'!C323)</f>
        <v/>
      </c>
      <c r="D323" s="156" t="str">
        <f>IF(B323="סך הכל",Summary!$B$15,'דיווח דיגומים'!G323)</f>
        <v/>
      </c>
      <c r="E323" s="156" t="str">
        <f>IF(B323="סך הכל",Summary!$B$16,IFERROR(VLOOKUP(B323,PT_Charge_Exc!A:C,2,FALSE),""))</f>
        <v/>
      </c>
      <c r="F323" s="202" t="str">
        <f>IFERROR(VLOOKUP(B323,PT_Charge_Exc!A:C,3,FALSE),"")</f>
        <v/>
      </c>
      <c r="G323" s="156" t="str">
        <f>IF(B323="סך הכל",Summary!$B$17,IFERROR(VLOOKUP(B323,PT_Charge_Forb!A:C,2,FALSE),""))</f>
        <v/>
      </c>
      <c r="H323" s="202" t="str">
        <f>IF(B323="סך הכל",Summary!$B$19,IFERROR(VLOOKUP(B323,PT_Charge_Forb!A:C,3,FALSE),""))</f>
        <v/>
      </c>
      <c r="I323" s="203" t="str">
        <f>IF(B323="סך הכל",Summary!$B$20,IF(SUM(F323,H323)=0,"",SUM(F323,H323)))</f>
        <v/>
      </c>
      <c r="J323" s="173"/>
    </row>
    <row r="324" spans="1:10" s="1" customFormat="1" x14ac:dyDescent="0.2">
      <c r="A324" s="152"/>
      <c r="B324" s="174" t="str">
        <f>IF(AND(B322&lt;&gt;"",ISNUMBER(B322),B323=""),"סך הכל",IF(ISNUMBER('דיווח דיגומים'!B324),'דיווח דיגומים'!B324,""))</f>
        <v/>
      </c>
      <c r="C324" s="201" t="str">
        <f>IF(B324="סך הכל",Summary!$B$14,'דיווח דיגומים'!C324)</f>
        <v/>
      </c>
      <c r="D324" s="156" t="str">
        <f>IF(B324="סך הכל",Summary!$B$15,'דיווח דיגומים'!G324)</f>
        <v/>
      </c>
      <c r="E324" s="156" t="str">
        <f>IF(B324="סך הכל",Summary!$B$16,IFERROR(VLOOKUP(B324,PT_Charge_Exc!A:C,2,FALSE),""))</f>
        <v/>
      </c>
      <c r="F324" s="202" t="str">
        <f>IFERROR(VLOOKUP(B324,PT_Charge_Exc!A:C,3,FALSE),"")</f>
        <v/>
      </c>
      <c r="G324" s="156" t="str">
        <f>IF(B324="סך הכל",Summary!$B$17,IFERROR(VLOOKUP(B324,PT_Charge_Forb!A:C,2,FALSE),""))</f>
        <v/>
      </c>
      <c r="H324" s="202" t="str">
        <f>IF(B324="סך הכל",Summary!$B$19,IFERROR(VLOOKUP(B324,PT_Charge_Forb!A:C,3,FALSE),""))</f>
        <v/>
      </c>
      <c r="I324" s="203" t="str">
        <f>IF(B324="סך הכל",Summary!$B$20,IF(SUM(F324,H324)=0,"",SUM(F324,H324)))</f>
        <v/>
      </c>
      <c r="J324" s="173"/>
    </row>
    <row r="325" spans="1:10" s="1" customFormat="1" x14ac:dyDescent="0.2">
      <c r="A325" s="152"/>
      <c r="B325" s="174" t="str">
        <f>IF(AND(B323&lt;&gt;"",ISNUMBER(B323),B324=""),"סך הכל",IF(ISNUMBER('דיווח דיגומים'!B325),'דיווח דיגומים'!B325,""))</f>
        <v/>
      </c>
      <c r="C325" s="201" t="str">
        <f>IF(B325="סך הכל",Summary!$B$14,'דיווח דיגומים'!C325)</f>
        <v/>
      </c>
      <c r="D325" s="156" t="str">
        <f>IF(B325="סך הכל",Summary!$B$15,'דיווח דיגומים'!G325)</f>
        <v/>
      </c>
      <c r="E325" s="156" t="str">
        <f>IF(B325="סך הכל",Summary!$B$16,IFERROR(VLOOKUP(B325,PT_Charge_Exc!A:C,2,FALSE),""))</f>
        <v/>
      </c>
      <c r="F325" s="202" t="str">
        <f>IFERROR(VLOOKUP(B325,PT_Charge_Exc!A:C,3,FALSE),"")</f>
        <v/>
      </c>
      <c r="G325" s="156" t="str">
        <f>IF(B325="סך הכל",Summary!$B$17,IFERROR(VLOOKUP(B325,PT_Charge_Forb!A:C,2,FALSE),""))</f>
        <v/>
      </c>
      <c r="H325" s="202" t="str">
        <f>IF(B325="סך הכל",Summary!$B$19,IFERROR(VLOOKUP(B325,PT_Charge_Forb!A:C,3,FALSE),""))</f>
        <v/>
      </c>
      <c r="I325" s="203" t="str">
        <f>IF(B325="סך הכל",Summary!$B$20,IF(SUM(F325,H325)=0,"",SUM(F325,H325)))</f>
        <v/>
      </c>
      <c r="J325" s="173"/>
    </row>
    <row r="326" spans="1:10" s="1" customFormat="1" x14ac:dyDescent="0.2">
      <c r="A326" s="152"/>
      <c r="B326" s="174" t="str">
        <f>IF(AND(B324&lt;&gt;"",ISNUMBER(B324),B325=""),"סך הכל",IF(ISNUMBER('דיווח דיגומים'!B326),'דיווח דיגומים'!B326,""))</f>
        <v/>
      </c>
      <c r="C326" s="201" t="str">
        <f>IF(B326="סך הכל",Summary!$B$14,'דיווח דיגומים'!C326)</f>
        <v/>
      </c>
      <c r="D326" s="156" t="str">
        <f>IF(B326="סך הכל",Summary!$B$15,'דיווח דיגומים'!G326)</f>
        <v/>
      </c>
      <c r="E326" s="156" t="str">
        <f>IF(B326="סך הכל",Summary!$B$16,IFERROR(VLOOKUP(B326,PT_Charge_Exc!A:C,2,FALSE),""))</f>
        <v/>
      </c>
      <c r="F326" s="202" t="str">
        <f>IFERROR(VLOOKUP(B326,PT_Charge_Exc!A:C,3,FALSE),"")</f>
        <v/>
      </c>
      <c r="G326" s="156" t="str">
        <f>IF(B326="סך הכל",Summary!$B$17,IFERROR(VLOOKUP(B326,PT_Charge_Forb!A:C,2,FALSE),""))</f>
        <v/>
      </c>
      <c r="H326" s="202" t="str">
        <f>IF(B326="סך הכל",Summary!$B$19,IFERROR(VLOOKUP(B326,PT_Charge_Forb!A:C,3,FALSE),""))</f>
        <v/>
      </c>
      <c r="I326" s="203" t="str">
        <f>IF(B326="סך הכל",Summary!$B$20,IF(SUM(F326,H326)=0,"",SUM(F326,H326)))</f>
        <v/>
      </c>
      <c r="J326" s="173"/>
    </row>
    <row r="327" spans="1:10" s="1" customFormat="1" x14ac:dyDescent="0.2">
      <c r="A327" s="152"/>
      <c r="B327" s="174" t="str">
        <f>IF(AND(B325&lt;&gt;"",ISNUMBER(B325),B326=""),"סך הכל",IF(ISNUMBER('דיווח דיגומים'!B327),'דיווח דיגומים'!B327,""))</f>
        <v/>
      </c>
      <c r="C327" s="201" t="str">
        <f>IF(B327="סך הכל",Summary!$B$14,'דיווח דיגומים'!C327)</f>
        <v/>
      </c>
      <c r="D327" s="156" t="str">
        <f>IF(B327="סך הכל",Summary!$B$15,'דיווח דיגומים'!G327)</f>
        <v/>
      </c>
      <c r="E327" s="156" t="str">
        <f>IF(B327="סך הכל",Summary!$B$16,IFERROR(VLOOKUP(B327,PT_Charge_Exc!A:C,2,FALSE),""))</f>
        <v/>
      </c>
      <c r="F327" s="202" t="str">
        <f>IFERROR(VLOOKUP(B327,PT_Charge_Exc!A:C,3,FALSE),"")</f>
        <v/>
      </c>
      <c r="G327" s="156" t="str">
        <f>IF(B327="סך הכל",Summary!$B$17,IFERROR(VLOOKUP(B327,PT_Charge_Forb!A:C,2,FALSE),""))</f>
        <v/>
      </c>
      <c r="H327" s="202" t="str">
        <f>IF(B327="סך הכל",Summary!$B$19,IFERROR(VLOOKUP(B327,PT_Charge_Forb!A:C,3,FALSE),""))</f>
        <v/>
      </c>
      <c r="I327" s="203" t="str">
        <f>IF(B327="סך הכל",Summary!$B$20,IF(SUM(F327,H327)=0,"",SUM(F327,H327)))</f>
        <v/>
      </c>
      <c r="J327" s="173"/>
    </row>
    <row r="328" spans="1:10" s="1" customFormat="1" x14ac:dyDescent="0.2">
      <c r="A328" s="152"/>
      <c r="B328" s="174" t="str">
        <f>IF(AND(B326&lt;&gt;"",ISNUMBER(B326),B327=""),"סך הכל",IF(ISNUMBER('דיווח דיגומים'!B328),'דיווח דיגומים'!B328,""))</f>
        <v/>
      </c>
      <c r="C328" s="201" t="str">
        <f>IF(B328="סך הכל",Summary!$B$14,'דיווח דיגומים'!C328)</f>
        <v/>
      </c>
      <c r="D328" s="156" t="str">
        <f>IF(B328="סך הכל",Summary!$B$15,'דיווח דיגומים'!G328)</f>
        <v/>
      </c>
      <c r="E328" s="156" t="str">
        <f>IF(B328="סך הכל",Summary!$B$16,IFERROR(VLOOKUP(B328,PT_Charge_Exc!A:C,2,FALSE),""))</f>
        <v/>
      </c>
      <c r="F328" s="202" t="str">
        <f>IFERROR(VLOOKUP(B328,PT_Charge_Exc!A:C,3,FALSE),"")</f>
        <v/>
      </c>
      <c r="G328" s="156" t="str">
        <f>IF(B328="סך הכל",Summary!$B$17,IFERROR(VLOOKUP(B328,PT_Charge_Forb!A:C,2,FALSE),""))</f>
        <v/>
      </c>
      <c r="H328" s="202" t="str">
        <f>IF(B328="סך הכל",Summary!$B$19,IFERROR(VLOOKUP(B328,PT_Charge_Forb!A:C,3,FALSE),""))</f>
        <v/>
      </c>
      <c r="I328" s="203" t="str">
        <f>IF(B328="סך הכל",Summary!$B$20,IF(SUM(F328,H328)=0,"",SUM(F328,H328)))</f>
        <v/>
      </c>
      <c r="J328" s="173"/>
    </row>
    <row r="329" spans="1:10" s="1" customFormat="1" x14ac:dyDescent="0.2">
      <c r="A329" s="152"/>
      <c r="B329" s="174" t="str">
        <f>IF(AND(B327&lt;&gt;"",ISNUMBER(B327),B328=""),"סך הכל",IF(ISNUMBER('דיווח דיגומים'!B329),'דיווח דיגומים'!B329,""))</f>
        <v/>
      </c>
      <c r="C329" s="201" t="str">
        <f>IF(B329="סך הכל",Summary!$B$14,'דיווח דיגומים'!C329)</f>
        <v/>
      </c>
      <c r="D329" s="156" t="str">
        <f>IF(B329="סך הכל",Summary!$B$15,'דיווח דיגומים'!G329)</f>
        <v/>
      </c>
      <c r="E329" s="156" t="str">
        <f>IF(B329="סך הכל",Summary!$B$16,IFERROR(VLOOKUP(B329,PT_Charge_Exc!A:C,2,FALSE),""))</f>
        <v/>
      </c>
      <c r="F329" s="202" t="str">
        <f>IFERROR(VLOOKUP(B329,PT_Charge_Exc!A:C,3,FALSE),"")</f>
        <v/>
      </c>
      <c r="G329" s="156" t="str">
        <f>IF(B329="סך הכל",Summary!$B$17,IFERROR(VLOOKUP(B329,PT_Charge_Forb!A:C,2,FALSE),""))</f>
        <v/>
      </c>
      <c r="H329" s="202" t="str">
        <f>IF(B329="סך הכל",Summary!$B$19,IFERROR(VLOOKUP(B329,PT_Charge_Forb!A:C,3,FALSE),""))</f>
        <v/>
      </c>
      <c r="I329" s="203" t="str">
        <f>IF(B329="סך הכל",Summary!$B$20,IF(SUM(F329,H329)=0,"",SUM(F329,H329)))</f>
        <v/>
      </c>
      <c r="J329" s="173"/>
    </row>
    <row r="330" spans="1:10" s="1" customFormat="1" x14ac:dyDescent="0.2">
      <c r="A330" s="152"/>
      <c r="B330" s="174" t="str">
        <f>IF(AND(B328&lt;&gt;"",ISNUMBER(B328),B329=""),"סך הכל",IF(ISNUMBER('דיווח דיגומים'!B330),'דיווח דיגומים'!B330,""))</f>
        <v/>
      </c>
      <c r="C330" s="201" t="str">
        <f>IF(B330="סך הכל",Summary!$B$14,'דיווח דיגומים'!C330)</f>
        <v/>
      </c>
      <c r="D330" s="156" t="str">
        <f>IF(B330="סך הכל",Summary!$B$15,'דיווח דיגומים'!G330)</f>
        <v/>
      </c>
      <c r="E330" s="156" t="str">
        <f>IF(B330="סך הכל",Summary!$B$16,IFERROR(VLOOKUP(B330,PT_Charge_Exc!A:C,2,FALSE),""))</f>
        <v/>
      </c>
      <c r="F330" s="202" t="str">
        <f>IFERROR(VLOOKUP(B330,PT_Charge_Exc!A:C,3,FALSE),"")</f>
        <v/>
      </c>
      <c r="G330" s="156" t="str">
        <f>IF(B330="סך הכל",Summary!$B$17,IFERROR(VLOOKUP(B330,PT_Charge_Forb!A:C,2,FALSE),""))</f>
        <v/>
      </c>
      <c r="H330" s="202" t="str">
        <f>IF(B330="סך הכל",Summary!$B$19,IFERROR(VLOOKUP(B330,PT_Charge_Forb!A:C,3,FALSE),""))</f>
        <v/>
      </c>
      <c r="I330" s="203" t="str">
        <f>IF(B330="סך הכל",Summary!$B$20,IF(SUM(F330,H330)=0,"",SUM(F330,H330)))</f>
        <v/>
      </c>
      <c r="J330" s="173"/>
    </row>
    <row r="331" spans="1:10" s="1" customFormat="1" x14ac:dyDescent="0.2">
      <c r="A331" s="152"/>
      <c r="B331" s="174" t="str">
        <f>IF(AND(B329&lt;&gt;"",ISNUMBER(B329),B330=""),"סך הכל",IF(ISNUMBER('דיווח דיגומים'!B331),'דיווח דיגומים'!B331,""))</f>
        <v/>
      </c>
      <c r="C331" s="201" t="str">
        <f>IF(B331="סך הכל",Summary!$B$14,'דיווח דיגומים'!C331)</f>
        <v/>
      </c>
      <c r="D331" s="156" t="str">
        <f>IF(B331="סך הכל",Summary!$B$15,'דיווח דיגומים'!G331)</f>
        <v/>
      </c>
      <c r="E331" s="156" t="str">
        <f>IF(B331="סך הכל",Summary!$B$16,IFERROR(VLOOKUP(B331,PT_Charge_Exc!A:C,2,FALSE),""))</f>
        <v/>
      </c>
      <c r="F331" s="202" t="str">
        <f>IFERROR(VLOOKUP(B331,PT_Charge_Exc!A:C,3,FALSE),"")</f>
        <v/>
      </c>
      <c r="G331" s="156" t="str">
        <f>IF(B331="סך הכל",Summary!$B$17,IFERROR(VLOOKUP(B331,PT_Charge_Forb!A:C,2,FALSE),""))</f>
        <v/>
      </c>
      <c r="H331" s="202" t="str">
        <f>IF(B331="סך הכל",Summary!$B$19,IFERROR(VLOOKUP(B331,PT_Charge_Forb!A:C,3,FALSE),""))</f>
        <v/>
      </c>
      <c r="I331" s="203" t="str">
        <f>IF(B331="סך הכל",Summary!$B$20,IF(SUM(F331,H331)=0,"",SUM(F331,H331)))</f>
        <v/>
      </c>
      <c r="J331" s="173"/>
    </row>
    <row r="332" spans="1:10" s="1" customFormat="1" x14ac:dyDescent="0.2">
      <c r="A332" s="152"/>
      <c r="B332" s="174" t="str">
        <f>IF(AND(B330&lt;&gt;"",ISNUMBER(B330),B331=""),"סך הכל",IF(ISNUMBER('דיווח דיגומים'!B332),'דיווח דיגומים'!B332,""))</f>
        <v/>
      </c>
      <c r="C332" s="201" t="str">
        <f>IF(B332="סך הכל",Summary!$B$14,'דיווח דיגומים'!C332)</f>
        <v/>
      </c>
      <c r="D332" s="156" t="str">
        <f>IF(B332="סך הכל",Summary!$B$15,'דיווח דיגומים'!G332)</f>
        <v/>
      </c>
      <c r="E332" s="156" t="str">
        <f>IF(B332="סך הכל",Summary!$B$16,IFERROR(VLOOKUP(B332,PT_Charge_Exc!A:C,2,FALSE),""))</f>
        <v/>
      </c>
      <c r="F332" s="202" t="str">
        <f>IFERROR(VLOOKUP(B332,PT_Charge_Exc!A:C,3,FALSE),"")</f>
        <v/>
      </c>
      <c r="G332" s="156" t="str">
        <f>IF(B332="סך הכל",Summary!$B$17,IFERROR(VLOOKUP(B332,PT_Charge_Forb!A:C,2,FALSE),""))</f>
        <v/>
      </c>
      <c r="H332" s="202" t="str">
        <f>IF(B332="סך הכל",Summary!$B$19,IFERROR(VLOOKUP(B332,PT_Charge_Forb!A:C,3,FALSE),""))</f>
        <v/>
      </c>
      <c r="I332" s="203" t="str">
        <f>IF(B332="סך הכל",Summary!$B$20,IF(SUM(F332,H332)=0,"",SUM(F332,H332)))</f>
        <v/>
      </c>
      <c r="J332" s="173"/>
    </row>
    <row r="333" spans="1:10" s="1" customFormat="1" x14ac:dyDescent="0.2">
      <c r="A333" s="152"/>
      <c r="B333" s="174" t="str">
        <f>IF(AND(B331&lt;&gt;"",ISNUMBER(B331),B332=""),"סך הכל",IF(ISNUMBER('דיווח דיגומים'!B333),'דיווח דיגומים'!B333,""))</f>
        <v/>
      </c>
      <c r="C333" s="201" t="str">
        <f>IF(B333="סך הכל",Summary!$B$14,'דיווח דיגומים'!C333)</f>
        <v/>
      </c>
      <c r="D333" s="156" t="str">
        <f>IF(B333="סך הכל",Summary!$B$15,'דיווח דיגומים'!G333)</f>
        <v/>
      </c>
      <c r="E333" s="156" t="str">
        <f>IF(B333="סך הכל",Summary!$B$16,IFERROR(VLOOKUP(B333,PT_Charge_Exc!A:C,2,FALSE),""))</f>
        <v/>
      </c>
      <c r="F333" s="202" t="str">
        <f>IFERROR(VLOOKUP(B333,PT_Charge_Exc!A:C,3,FALSE),"")</f>
        <v/>
      </c>
      <c r="G333" s="156" t="str">
        <f>IF(B333="סך הכל",Summary!$B$17,IFERROR(VLOOKUP(B333,PT_Charge_Forb!A:C,2,FALSE),""))</f>
        <v/>
      </c>
      <c r="H333" s="202" t="str">
        <f>IF(B333="סך הכל",Summary!$B$19,IFERROR(VLOOKUP(B333,PT_Charge_Forb!A:C,3,FALSE),""))</f>
        <v/>
      </c>
      <c r="I333" s="203" t="str">
        <f>IF(B333="סך הכל",Summary!$B$20,IF(SUM(F333,H333)=0,"",SUM(F333,H333)))</f>
        <v/>
      </c>
      <c r="J333" s="173"/>
    </row>
    <row r="334" spans="1:10" s="1" customFormat="1" x14ac:dyDescent="0.2">
      <c r="A334" s="152"/>
      <c r="B334" s="174" t="str">
        <f>IF(AND(B332&lt;&gt;"",ISNUMBER(B332),B333=""),"סך הכל",IF(ISNUMBER('דיווח דיגומים'!B334),'דיווח דיגומים'!B334,""))</f>
        <v/>
      </c>
      <c r="C334" s="201" t="str">
        <f>IF(B334="סך הכל",Summary!$B$14,'דיווח דיגומים'!C334)</f>
        <v/>
      </c>
      <c r="D334" s="156" t="str">
        <f>IF(B334="סך הכל",Summary!$B$15,'דיווח דיגומים'!G334)</f>
        <v/>
      </c>
      <c r="E334" s="156" t="str">
        <f>IF(B334="סך הכל",Summary!$B$16,IFERROR(VLOOKUP(B334,PT_Charge_Exc!A:C,2,FALSE),""))</f>
        <v/>
      </c>
      <c r="F334" s="202" t="str">
        <f>IFERROR(VLOOKUP(B334,PT_Charge_Exc!A:C,3,FALSE),"")</f>
        <v/>
      </c>
      <c r="G334" s="156" t="str">
        <f>IF(B334="סך הכל",Summary!$B$17,IFERROR(VLOOKUP(B334,PT_Charge_Forb!A:C,2,FALSE),""))</f>
        <v/>
      </c>
      <c r="H334" s="202" t="str">
        <f>IF(B334="סך הכל",Summary!$B$19,IFERROR(VLOOKUP(B334,PT_Charge_Forb!A:C,3,FALSE),""))</f>
        <v/>
      </c>
      <c r="I334" s="203" t="str">
        <f>IF(B334="סך הכל",Summary!$B$20,IF(SUM(F334,H334)=0,"",SUM(F334,H334)))</f>
        <v/>
      </c>
      <c r="J334" s="173"/>
    </row>
    <row r="335" spans="1:10" s="1" customFormat="1" x14ac:dyDescent="0.2">
      <c r="A335" s="152"/>
      <c r="B335" s="174" t="str">
        <f>IF(AND(B333&lt;&gt;"",ISNUMBER(B333),B334=""),"סך הכל",IF(ISNUMBER('דיווח דיגומים'!B335),'דיווח דיגומים'!B335,""))</f>
        <v/>
      </c>
      <c r="C335" s="201" t="str">
        <f>IF(B335="סך הכל",Summary!$B$14,'דיווח דיגומים'!C335)</f>
        <v/>
      </c>
      <c r="D335" s="156" t="str">
        <f>IF(B335="סך הכל",Summary!$B$15,'דיווח דיגומים'!G335)</f>
        <v/>
      </c>
      <c r="E335" s="156" t="str">
        <f>IF(B335="סך הכל",Summary!$B$16,IFERROR(VLOOKUP(B335,PT_Charge_Exc!A:C,2,FALSE),""))</f>
        <v/>
      </c>
      <c r="F335" s="202" t="str">
        <f>IFERROR(VLOOKUP(B335,PT_Charge_Exc!A:C,3,FALSE),"")</f>
        <v/>
      </c>
      <c r="G335" s="156" t="str">
        <f>IF(B335="סך הכל",Summary!$B$17,IFERROR(VLOOKUP(B335,PT_Charge_Forb!A:C,2,FALSE),""))</f>
        <v/>
      </c>
      <c r="H335" s="202" t="str">
        <f>IF(B335="סך הכל",Summary!$B$19,IFERROR(VLOOKUP(B335,PT_Charge_Forb!A:C,3,FALSE),""))</f>
        <v/>
      </c>
      <c r="I335" s="203" t="str">
        <f>IF(B335="סך הכל",Summary!$B$20,IF(SUM(F335,H335)=0,"",SUM(F335,H335)))</f>
        <v/>
      </c>
      <c r="J335" s="173"/>
    </row>
    <row r="336" spans="1:10" s="1" customFormat="1" x14ac:dyDescent="0.2">
      <c r="A336" s="152"/>
      <c r="B336" s="174" t="str">
        <f>IF(AND(B334&lt;&gt;"",ISNUMBER(B334),B335=""),"סך הכל",IF(ISNUMBER('דיווח דיגומים'!B336),'דיווח דיגומים'!B336,""))</f>
        <v/>
      </c>
      <c r="C336" s="201" t="str">
        <f>IF(B336="סך הכל",Summary!$B$14,'דיווח דיגומים'!C336)</f>
        <v/>
      </c>
      <c r="D336" s="156" t="str">
        <f>IF(B336="סך הכל",Summary!$B$15,'דיווח דיגומים'!G336)</f>
        <v/>
      </c>
      <c r="E336" s="156" t="str">
        <f>IF(B336="סך הכל",Summary!$B$16,IFERROR(VLOOKUP(B336,PT_Charge_Exc!A:C,2,FALSE),""))</f>
        <v/>
      </c>
      <c r="F336" s="202" t="str">
        <f>IFERROR(VLOOKUP(B336,PT_Charge_Exc!A:C,3,FALSE),"")</f>
        <v/>
      </c>
      <c r="G336" s="156" t="str">
        <f>IF(B336="סך הכל",Summary!$B$17,IFERROR(VLOOKUP(B336,PT_Charge_Forb!A:C,2,FALSE),""))</f>
        <v/>
      </c>
      <c r="H336" s="202" t="str">
        <f>IF(B336="סך הכל",Summary!$B$19,IFERROR(VLOOKUP(B336,PT_Charge_Forb!A:C,3,FALSE),""))</f>
        <v/>
      </c>
      <c r="I336" s="203" t="str">
        <f>IF(B336="סך הכל",Summary!$B$20,IF(SUM(F336,H336)=0,"",SUM(F336,H336)))</f>
        <v/>
      </c>
      <c r="J336" s="173"/>
    </row>
    <row r="337" spans="1:10" s="1" customFormat="1" x14ac:dyDescent="0.2">
      <c r="A337" s="152"/>
      <c r="B337" s="174" t="str">
        <f>IF(AND(B335&lt;&gt;"",ISNUMBER(B335),B336=""),"סך הכל",IF(ISNUMBER('דיווח דיגומים'!B337),'דיווח דיגומים'!B337,""))</f>
        <v/>
      </c>
      <c r="C337" s="201" t="str">
        <f>IF(B337="סך הכל",Summary!$B$14,'דיווח דיגומים'!C337)</f>
        <v/>
      </c>
      <c r="D337" s="156" t="str">
        <f>IF(B337="סך הכל",Summary!$B$15,'דיווח דיגומים'!G337)</f>
        <v/>
      </c>
      <c r="E337" s="156" t="str">
        <f>IF(B337="סך הכל",Summary!$B$16,IFERROR(VLOOKUP(B337,PT_Charge_Exc!A:C,2,FALSE),""))</f>
        <v/>
      </c>
      <c r="F337" s="202" t="str">
        <f>IFERROR(VLOOKUP(B337,PT_Charge_Exc!A:C,3,FALSE),"")</f>
        <v/>
      </c>
      <c r="G337" s="156" t="str">
        <f>IF(B337="סך הכל",Summary!$B$17,IFERROR(VLOOKUP(B337,PT_Charge_Forb!A:C,2,FALSE),""))</f>
        <v/>
      </c>
      <c r="H337" s="202" t="str">
        <f>IF(B337="סך הכל",Summary!$B$19,IFERROR(VLOOKUP(B337,PT_Charge_Forb!A:C,3,FALSE),""))</f>
        <v/>
      </c>
      <c r="I337" s="203" t="str">
        <f>IF(B337="סך הכל",Summary!$B$20,IF(SUM(F337,H337)=0,"",SUM(F337,H337)))</f>
        <v/>
      </c>
      <c r="J337" s="173"/>
    </row>
    <row r="338" spans="1:10" s="1" customFormat="1" x14ac:dyDescent="0.2">
      <c r="A338" s="152"/>
      <c r="B338" s="174" t="str">
        <f>IF(AND(B336&lt;&gt;"",ISNUMBER(B336),B337=""),"סך הכל",IF(ISNUMBER('דיווח דיגומים'!B338),'דיווח דיגומים'!B338,""))</f>
        <v/>
      </c>
      <c r="C338" s="201" t="str">
        <f>IF(B338="סך הכל",Summary!$B$14,'דיווח דיגומים'!C338)</f>
        <v/>
      </c>
      <c r="D338" s="156" t="str">
        <f>IF(B338="סך הכל",Summary!$B$15,'דיווח דיגומים'!G338)</f>
        <v/>
      </c>
      <c r="E338" s="156" t="str">
        <f>IF(B338="סך הכל",Summary!$B$16,IFERROR(VLOOKUP(B338,PT_Charge_Exc!A:C,2,FALSE),""))</f>
        <v/>
      </c>
      <c r="F338" s="202" t="str">
        <f>IFERROR(VLOOKUP(B338,PT_Charge_Exc!A:C,3,FALSE),"")</f>
        <v/>
      </c>
      <c r="G338" s="156" t="str">
        <f>IF(B338="סך הכל",Summary!$B$17,IFERROR(VLOOKUP(B338,PT_Charge_Forb!A:C,2,FALSE),""))</f>
        <v/>
      </c>
      <c r="H338" s="202" t="str">
        <f>IF(B338="סך הכל",Summary!$B$19,IFERROR(VLOOKUP(B338,PT_Charge_Forb!A:C,3,FALSE),""))</f>
        <v/>
      </c>
      <c r="I338" s="203" t="str">
        <f>IF(B338="סך הכל",Summary!$B$20,IF(SUM(F338,H338)=0,"",SUM(F338,H338)))</f>
        <v/>
      </c>
      <c r="J338" s="173"/>
    </row>
    <row r="339" spans="1:10" s="1" customFormat="1" x14ac:dyDescent="0.2">
      <c r="A339" s="152"/>
      <c r="B339" s="174" t="str">
        <f>IF(AND(B337&lt;&gt;"",ISNUMBER(B337),B338=""),"סך הכל",IF(ISNUMBER('דיווח דיגומים'!B339),'דיווח דיגומים'!B339,""))</f>
        <v/>
      </c>
      <c r="C339" s="201" t="str">
        <f>IF(B339="סך הכל",Summary!$B$14,'דיווח דיגומים'!C339)</f>
        <v/>
      </c>
      <c r="D339" s="156" t="str">
        <f>IF(B339="סך הכל",Summary!$B$15,'דיווח דיגומים'!G339)</f>
        <v/>
      </c>
      <c r="E339" s="156" t="str">
        <f>IF(B339="סך הכל",Summary!$B$16,IFERROR(VLOOKUP(B339,PT_Charge_Exc!A:C,2,FALSE),""))</f>
        <v/>
      </c>
      <c r="F339" s="202" t="str">
        <f>IFERROR(VLOOKUP(B339,PT_Charge_Exc!A:C,3,FALSE),"")</f>
        <v/>
      </c>
      <c r="G339" s="156" t="str">
        <f>IF(B339="סך הכל",Summary!$B$17,IFERROR(VLOOKUP(B339,PT_Charge_Forb!A:C,2,FALSE),""))</f>
        <v/>
      </c>
      <c r="H339" s="202" t="str">
        <f>IF(B339="סך הכל",Summary!$B$19,IFERROR(VLOOKUP(B339,PT_Charge_Forb!A:C,3,FALSE),""))</f>
        <v/>
      </c>
      <c r="I339" s="203" t="str">
        <f>IF(B339="סך הכל",Summary!$B$20,IF(SUM(F339,H339)=0,"",SUM(F339,H339)))</f>
        <v/>
      </c>
      <c r="J339" s="173"/>
    </row>
    <row r="340" spans="1:10" s="1" customFormat="1" x14ac:dyDescent="0.2">
      <c r="A340" s="152"/>
      <c r="B340" s="174" t="str">
        <f>IF(AND(B338&lt;&gt;"",ISNUMBER(B338),B339=""),"סך הכל",IF(ISNUMBER('דיווח דיגומים'!B340),'דיווח דיגומים'!B340,""))</f>
        <v/>
      </c>
      <c r="C340" s="201" t="str">
        <f>IF(B340="סך הכל",Summary!$B$14,'דיווח דיגומים'!C340)</f>
        <v/>
      </c>
      <c r="D340" s="156" t="str">
        <f>IF(B340="סך הכל",Summary!$B$15,'דיווח דיגומים'!G340)</f>
        <v/>
      </c>
      <c r="E340" s="156" t="str">
        <f>IF(B340="סך הכל",Summary!$B$16,IFERROR(VLOOKUP(B340,PT_Charge_Exc!A:C,2,FALSE),""))</f>
        <v/>
      </c>
      <c r="F340" s="202" t="str">
        <f>IFERROR(VLOOKUP(B340,PT_Charge_Exc!A:C,3,FALSE),"")</f>
        <v/>
      </c>
      <c r="G340" s="156" t="str">
        <f>IF(B340="סך הכל",Summary!$B$17,IFERROR(VLOOKUP(B340,PT_Charge_Forb!A:C,2,FALSE),""))</f>
        <v/>
      </c>
      <c r="H340" s="202" t="str">
        <f>IF(B340="סך הכל",Summary!$B$19,IFERROR(VLOOKUP(B340,PT_Charge_Forb!A:C,3,FALSE),""))</f>
        <v/>
      </c>
      <c r="I340" s="203" t="str">
        <f>IF(B340="סך הכל",Summary!$B$20,IF(SUM(F340,H340)=0,"",SUM(F340,H340)))</f>
        <v/>
      </c>
      <c r="J340" s="173"/>
    </row>
    <row r="341" spans="1:10" s="1" customFormat="1" x14ac:dyDescent="0.2">
      <c r="A341" s="152"/>
      <c r="B341" s="174" t="str">
        <f>IF(AND(B339&lt;&gt;"",ISNUMBER(B339),B340=""),"סך הכל",IF(ISNUMBER('דיווח דיגומים'!B341),'דיווח דיגומים'!B341,""))</f>
        <v/>
      </c>
      <c r="C341" s="201" t="str">
        <f>IF(B341="סך הכל",Summary!$B$14,'דיווח דיגומים'!C341)</f>
        <v/>
      </c>
      <c r="D341" s="156" t="str">
        <f>IF(B341="סך הכל",Summary!$B$15,'דיווח דיגומים'!G341)</f>
        <v/>
      </c>
      <c r="E341" s="156" t="str">
        <f>IF(B341="סך הכל",Summary!$B$16,IFERROR(VLOOKUP(B341,PT_Charge_Exc!A:C,2,FALSE),""))</f>
        <v/>
      </c>
      <c r="F341" s="202" t="str">
        <f>IFERROR(VLOOKUP(B341,PT_Charge_Exc!A:C,3,FALSE),"")</f>
        <v/>
      </c>
      <c r="G341" s="156" t="str">
        <f>IF(B341="סך הכל",Summary!$B$17,IFERROR(VLOOKUP(B341,PT_Charge_Forb!A:C,2,FALSE),""))</f>
        <v/>
      </c>
      <c r="H341" s="202" t="str">
        <f>IF(B341="סך הכל",Summary!$B$19,IFERROR(VLOOKUP(B341,PT_Charge_Forb!A:C,3,FALSE),""))</f>
        <v/>
      </c>
      <c r="I341" s="203" t="str">
        <f>IF(B341="סך הכל",Summary!$B$20,IF(SUM(F341,H341)=0,"",SUM(F341,H341)))</f>
        <v/>
      </c>
      <c r="J341" s="173"/>
    </row>
    <row r="342" spans="1:10" s="1" customFormat="1" x14ac:dyDescent="0.2">
      <c r="A342" s="152"/>
      <c r="B342" s="174" t="str">
        <f>IF(AND(B340&lt;&gt;"",ISNUMBER(B340),B341=""),"סך הכל",IF(ISNUMBER('דיווח דיגומים'!B342),'דיווח דיגומים'!B342,""))</f>
        <v/>
      </c>
      <c r="C342" s="201" t="str">
        <f>IF(B342="סך הכל",Summary!$B$14,'דיווח דיגומים'!C342)</f>
        <v/>
      </c>
      <c r="D342" s="156" t="str">
        <f>IF(B342="סך הכל",Summary!$B$15,'דיווח דיגומים'!G342)</f>
        <v/>
      </c>
      <c r="E342" s="156" t="str">
        <f>IF(B342="סך הכל",Summary!$B$16,IFERROR(VLOOKUP(B342,PT_Charge_Exc!A:C,2,FALSE),""))</f>
        <v/>
      </c>
      <c r="F342" s="202" t="str">
        <f>IFERROR(VLOOKUP(B342,PT_Charge_Exc!A:C,3,FALSE),"")</f>
        <v/>
      </c>
      <c r="G342" s="156" t="str">
        <f>IF(B342="סך הכל",Summary!$B$17,IFERROR(VLOOKUP(B342,PT_Charge_Forb!A:C,2,FALSE),""))</f>
        <v/>
      </c>
      <c r="H342" s="202" t="str">
        <f>IF(B342="סך הכל",Summary!$B$19,IFERROR(VLOOKUP(B342,PT_Charge_Forb!A:C,3,FALSE),""))</f>
        <v/>
      </c>
      <c r="I342" s="203" t="str">
        <f>IF(B342="סך הכל",Summary!$B$20,IF(SUM(F342,H342)=0,"",SUM(F342,H342)))</f>
        <v/>
      </c>
      <c r="J342" s="173"/>
    </row>
    <row r="343" spans="1:10" s="1" customFormat="1" x14ac:dyDescent="0.2">
      <c r="A343" s="152"/>
      <c r="B343" s="174" t="str">
        <f>IF(AND(B341&lt;&gt;"",ISNUMBER(B341),B342=""),"סך הכל",IF(ISNUMBER('דיווח דיגומים'!B343),'דיווח דיגומים'!B343,""))</f>
        <v/>
      </c>
      <c r="C343" s="201" t="str">
        <f>IF(B343="סך הכל",Summary!$B$14,'דיווח דיגומים'!C343)</f>
        <v/>
      </c>
      <c r="D343" s="156" t="str">
        <f>IF(B343="סך הכל",Summary!$B$15,'דיווח דיגומים'!G343)</f>
        <v/>
      </c>
      <c r="E343" s="156" t="str">
        <f>IF(B343="סך הכל",Summary!$B$16,IFERROR(VLOOKUP(B343,PT_Charge_Exc!A:C,2,FALSE),""))</f>
        <v/>
      </c>
      <c r="F343" s="202" t="str">
        <f>IFERROR(VLOOKUP(B343,PT_Charge_Exc!A:C,3,FALSE),"")</f>
        <v/>
      </c>
      <c r="G343" s="156" t="str">
        <f>IF(B343="סך הכל",Summary!$B$17,IFERROR(VLOOKUP(B343,PT_Charge_Forb!A:C,2,FALSE),""))</f>
        <v/>
      </c>
      <c r="H343" s="202" t="str">
        <f>IF(B343="סך הכל",Summary!$B$19,IFERROR(VLOOKUP(B343,PT_Charge_Forb!A:C,3,FALSE),""))</f>
        <v/>
      </c>
      <c r="I343" s="203" t="str">
        <f>IF(B343="סך הכל",Summary!$B$20,IF(SUM(F343,H343)=0,"",SUM(F343,H343)))</f>
        <v/>
      </c>
      <c r="J343" s="173"/>
    </row>
    <row r="344" spans="1:10" s="1" customFormat="1" x14ac:dyDescent="0.2">
      <c r="A344" s="152"/>
      <c r="B344" s="174" t="str">
        <f>IF(AND(B342&lt;&gt;"",ISNUMBER(B342),B343=""),"סך הכל",IF(ISNUMBER('דיווח דיגומים'!B344),'דיווח דיגומים'!B344,""))</f>
        <v/>
      </c>
      <c r="C344" s="201" t="str">
        <f>IF(B344="סך הכל",Summary!$B$14,'דיווח דיגומים'!C344)</f>
        <v/>
      </c>
      <c r="D344" s="156" t="str">
        <f>IF(B344="סך הכל",Summary!$B$15,'דיווח דיגומים'!G344)</f>
        <v/>
      </c>
      <c r="E344" s="156" t="str">
        <f>IF(B344="סך הכל",Summary!$B$16,IFERROR(VLOOKUP(B344,PT_Charge_Exc!A:C,2,FALSE),""))</f>
        <v/>
      </c>
      <c r="F344" s="202" t="str">
        <f>IFERROR(VLOOKUP(B344,PT_Charge_Exc!A:C,3,FALSE),"")</f>
        <v/>
      </c>
      <c r="G344" s="156" t="str">
        <f>IF(B344="סך הכל",Summary!$B$17,IFERROR(VLOOKUP(B344,PT_Charge_Forb!A:C,2,FALSE),""))</f>
        <v/>
      </c>
      <c r="H344" s="202" t="str">
        <f>IF(B344="סך הכל",Summary!$B$19,IFERROR(VLOOKUP(B344,PT_Charge_Forb!A:C,3,FALSE),""))</f>
        <v/>
      </c>
      <c r="I344" s="203" t="str">
        <f>IF(B344="סך הכל",Summary!$B$20,IF(SUM(F344,H344)=0,"",SUM(F344,H344)))</f>
        <v/>
      </c>
      <c r="J344" s="173"/>
    </row>
    <row r="345" spans="1:10" s="1" customFormat="1" x14ac:dyDescent="0.2">
      <c r="A345" s="152"/>
      <c r="B345" s="174" t="str">
        <f>IF(AND(B343&lt;&gt;"",ISNUMBER(B343),B344=""),"סך הכל",IF(ISNUMBER('דיווח דיגומים'!B345),'דיווח דיגומים'!B345,""))</f>
        <v/>
      </c>
      <c r="C345" s="201" t="str">
        <f>IF(B345="סך הכל",Summary!$B$14,'דיווח דיגומים'!C345)</f>
        <v/>
      </c>
      <c r="D345" s="156" t="str">
        <f>IF(B345="סך הכל",Summary!$B$15,'דיווח דיגומים'!G345)</f>
        <v/>
      </c>
      <c r="E345" s="156" t="str">
        <f>IF(B345="סך הכל",Summary!$B$16,IFERROR(VLOOKUP(B345,PT_Charge_Exc!A:C,2,FALSE),""))</f>
        <v/>
      </c>
      <c r="F345" s="202" t="str">
        <f>IFERROR(VLOOKUP(B345,PT_Charge_Exc!A:C,3,FALSE),"")</f>
        <v/>
      </c>
      <c r="G345" s="156" t="str">
        <f>IF(B345="סך הכל",Summary!$B$17,IFERROR(VLOOKUP(B345,PT_Charge_Forb!A:C,2,FALSE),""))</f>
        <v/>
      </c>
      <c r="H345" s="202" t="str">
        <f>IF(B345="סך הכל",Summary!$B$19,IFERROR(VLOOKUP(B345,PT_Charge_Forb!A:C,3,FALSE),""))</f>
        <v/>
      </c>
      <c r="I345" s="203" t="str">
        <f>IF(B345="סך הכל",Summary!$B$20,IF(SUM(F345,H345)=0,"",SUM(F345,H345)))</f>
        <v/>
      </c>
      <c r="J345" s="173"/>
    </row>
    <row r="346" spans="1:10" s="1" customFormat="1" x14ac:dyDescent="0.2">
      <c r="A346" s="152"/>
      <c r="B346" s="174" t="str">
        <f>IF(AND(B344&lt;&gt;"",ISNUMBER(B344),B345=""),"סך הכל",IF(ISNUMBER('דיווח דיגומים'!B346),'דיווח דיגומים'!B346,""))</f>
        <v/>
      </c>
      <c r="C346" s="201" t="str">
        <f>IF(B346="סך הכל",Summary!$B$14,'דיווח דיגומים'!C346)</f>
        <v/>
      </c>
      <c r="D346" s="156" t="str">
        <f>IF(B346="סך הכל",Summary!$B$15,'דיווח דיגומים'!G346)</f>
        <v/>
      </c>
      <c r="E346" s="156" t="str">
        <f>IF(B346="סך הכל",Summary!$B$16,IFERROR(VLOOKUP(B346,PT_Charge_Exc!A:C,2,FALSE),""))</f>
        <v/>
      </c>
      <c r="F346" s="202" t="str">
        <f>IFERROR(VLOOKUP(B346,PT_Charge_Exc!A:C,3,FALSE),"")</f>
        <v/>
      </c>
      <c r="G346" s="156" t="str">
        <f>IF(B346="סך הכל",Summary!$B$17,IFERROR(VLOOKUP(B346,PT_Charge_Forb!A:C,2,FALSE),""))</f>
        <v/>
      </c>
      <c r="H346" s="202" t="str">
        <f>IF(B346="סך הכל",Summary!$B$19,IFERROR(VLOOKUP(B346,PT_Charge_Forb!A:C,3,FALSE),""))</f>
        <v/>
      </c>
      <c r="I346" s="203" t="str">
        <f>IF(B346="סך הכל",Summary!$B$20,IF(SUM(F346,H346)=0,"",SUM(F346,H346)))</f>
        <v/>
      </c>
      <c r="J346" s="173"/>
    </row>
    <row r="347" spans="1:10" s="1" customFormat="1" x14ac:dyDescent="0.2">
      <c r="A347" s="152"/>
      <c r="B347" s="174" t="str">
        <f>IF(AND(B345&lt;&gt;"",ISNUMBER(B345),B346=""),"סך הכל",IF(ISNUMBER('דיווח דיגומים'!B347),'דיווח דיגומים'!B347,""))</f>
        <v/>
      </c>
      <c r="C347" s="201" t="str">
        <f>IF(B347="סך הכל",Summary!$B$14,'דיווח דיגומים'!C347)</f>
        <v/>
      </c>
      <c r="D347" s="156" t="str">
        <f>IF(B347="סך הכל",Summary!$B$15,'דיווח דיגומים'!G347)</f>
        <v/>
      </c>
      <c r="E347" s="156" t="str">
        <f>IF(B347="סך הכל",Summary!$B$16,IFERROR(VLOOKUP(B347,PT_Charge_Exc!A:C,2,FALSE),""))</f>
        <v/>
      </c>
      <c r="F347" s="202" t="str">
        <f>IFERROR(VLOOKUP(B347,PT_Charge_Exc!A:C,3,FALSE),"")</f>
        <v/>
      </c>
      <c r="G347" s="156" t="str">
        <f>IF(B347="סך הכל",Summary!$B$17,IFERROR(VLOOKUP(B347,PT_Charge_Forb!A:C,2,FALSE),""))</f>
        <v/>
      </c>
      <c r="H347" s="202" t="str">
        <f>IF(B347="סך הכל",Summary!$B$19,IFERROR(VLOOKUP(B347,PT_Charge_Forb!A:C,3,FALSE),""))</f>
        <v/>
      </c>
      <c r="I347" s="203" t="str">
        <f>IF(B347="סך הכל",Summary!$B$20,IF(SUM(F347,H347)=0,"",SUM(F347,H347)))</f>
        <v/>
      </c>
      <c r="J347" s="173"/>
    </row>
    <row r="348" spans="1:10" s="1" customFormat="1" x14ac:dyDescent="0.2">
      <c r="A348" s="152"/>
      <c r="B348" s="174" t="str">
        <f>IF(AND(B346&lt;&gt;"",ISNUMBER(B346),B347=""),"סך הכל",IF(ISNUMBER('דיווח דיגומים'!B348),'דיווח דיגומים'!B348,""))</f>
        <v/>
      </c>
      <c r="C348" s="201" t="str">
        <f>IF(B348="סך הכל",Summary!$B$14,'דיווח דיגומים'!C348)</f>
        <v/>
      </c>
      <c r="D348" s="156" t="str">
        <f>IF(B348="סך הכל",Summary!$B$15,'דיווח דיגומים'!G348)</f>
        <v/>
      </c>
      <c r="E348" s="156" t="str">
        <f>IF(B348="סך הכל",Summary!$B$16,IFERROR(VLOOKUP(B348,PT_Charge_Exc!A:C,2,FALSE),""))</f>
        <v/>
      </c>
      <c r="F348" s="202" t="str">
        <f>IFERROR(VLOOKUP(B348,PT_Charge_Exc!A:C,3,FALSE),"")</f>
        <v/>
      </c>
      <c r="G348" s="156" t="str">
        <f>IF(B348="סך הכל",Summary!$B$17,IFERROR(VLOOKUP(B348,PT_Charge_Forb!A:C,2,FALSE),""))</f>
        <v/>
      </c>
      <c r="H348" s="202" t="str">
        <f>IF(B348="סך הכל",Summary!$B$19,IFERROR(VLOOKUP(B348,PT_Charge_Forb!A:C,3,FALSE),""))</f>
        <v/>
      </c>
      <c r="I348" s="203" t="str">
        <f>IF(B348="סך הכל",Summary!$B$20,IF(SUM(F348,H348)=0,"",SUM(F348,H348)))</f>
        <v/>
      </c>
      <c r="J348" s="173"/>
    </row>
    <row r="349" spans="1:10" s="1" customFormat="1" x14ac:dyDescent="0.2">
      <c r="A349" s="152"/>
      <c r="B349" s="174" t="str">
        <f>IF(AND(B347&lt;&gt;"",ISNUMBER(B347),B348=""),"סך הכל",IF(ISNUMBER('דיווח דיגומים'!B349),'דיווח דיגומים'!B349,""))</f>
        <v/>
      </c>
      <c r="C349" s="201" t="str">
        <f>IF(B349="סך הכל",Summary!$B$14,'דיווח דיגומים'!C349)</f>
        <v/>
      </c>
      <c r="D349" s="156" t="str">
        <f>IF(B349="סך הכל",Summary!$B$15,'דיווח דיגומים'!G349)</f>
        <v/>
      </c>
      <c r="E349" s="156" t="str">
        <f>IF(B349="סך הכל",Summary!$B$16,IFERROR(VLOOKUP(B349,PT_Charge_Exc!A:C,2,FALSE),""))</f>
        <v/>
      </c>
      <c r="F349" s="202" t="str">
        <f>IFERROR(VLOOKUP(B349,PT_Charge_Exc!A:C,3,FALSE),"")</f>
        <v/>
      </c>
      <c r="G349" s="156" t="str">
        <f>IF(B349="סך הכל",Summary!$B$17,IFERROR(VLOOKUP(B349,PT_Charge_Forb!A:C,2,FALSE),""))</f>
        <v/>
      </c>
      <c r="H349" s="202" t="str">
        <f>IF(B349="סך הכל",Summary!$B$19,IFERROR(VLOOKUP(B349,PT_Charge_Forb!A:C,3,FALSE),""))</f>
        <v/>
      </c>
      <c r="I349" s="203" t="str">
        <f>IF(B349="סך הכל",Summary!$B$20,IF(SUM(F349,H349)=0,"",SUM(F349,H349)))</f>
        <v/>
      </c>
      <c r="J349" s="173"/>
    </row>
    <row r="350" spans="1:10" s="1" customFormat="1" x14ac:dyDescent="0.2">
      <c r="A350" s="152"/>
      <c r="B350" s="174" t="str">
        <f>IF(AND(B348&lt;&gt;"",ISNUMBER(B348),B349=""),"סך הכל",IF(ISNUMBER('דיווח דיגומים'!B350),'דיווח דיגומים'!B350,""))</f>
        <v/>
      </c>
      <c r="C350" s="201" t="str">
        <f>IF(B350="סך הכל",Summary!$B$14,'דיווח דיגומים'!C350)</f>
        <v/>
      </c>
      <c r="D350" s="156" t="str">
        <f>IF(B350="סך הכל",Summary!$B$15,'דיווח דיגומים'!G350)</f>
        <v/>
      </c>
      <c r="E350" s="156" t="str">
        <f>IF(B350="סך הכל",Summary!$B$16,IFERROR(VLOOKUP(B350,PT_Charge_Exc!A:C,2,FALSE),""))</f>
        <v/>
      </c>
      <c r="F350" s="202" t="str">
        <f>IFERROR(VLOOKUP(B350,PT_Charge_Exc!A:C,3,FALSE),"")</f>
        <v/>
      </c>
      <c r="G350" s="156" t="str">
        <f>IF(B350="סך הכל",Summary!$B$17,IFERROR(VLOOKUP(B350,PT_Charge_Forb!A:C,2,FALSE),""))</f>
        <v/>
      </c>
      <c r="H350" s="202" t="str">
        <f>IF(B350="סך הכל",Summary!$B$19,IFERROR(VLOOKUP(B350,PT_Charge_Forb!A:C,3,FALSE),""))</f>
        <v/>
      </c>
      <c r="I350" s="203" t="str">
        <f>IF(B350="סך הכל",Summary!$B$20,IF(SUM(F350,H350)=0,"",SUM(F350,H350)))</f>
        <v/>
      </c>
      <c r="J350" s="173"/>
    </row>
    <row r="351" spans="1:10" s="1" customFormat="1" x14ac:dyDescent="0.2">
      <c r="A351" s="152"/>
      <c r="B351" s="174" t="str">
        <f>IF(AND(B349&lt;&gt;"",ISNUMBER(B349),B350=""),"סך הכל",IF(ISNUMBER('דיווח דיגומים'!B351),'דיווח דיגומים'!B351,""))</f>
        <v/>
      </c>
      <c r="C351" s="201" t="str">
        <f>IF(B351="סך הכל",Summary!$B$14,'דיווח דיגומים'!C351)</f>
        <v/>
      </c>
      <c r="D351" s="156" t="str">
        <f>IF(B351="סך הכל",Summary!$B$15,'דיווח דיגומים'!G351)</f>
        <v/>
      </c>
      <c r="E351" s="156" t="str">
        <f>IF(B351="סך הכל",Summary!$B$16,IFERROR(VLOOKUP(B351,PT_Charge_Exc!A:C,2,FALSE),""))</f>
        <v/>
      </c>
      <c r="F351" s="202" t="str">
        <f>IFERROR(VLOOKUP(B351,PT_Charge_Exc!A:C,3,FALSE),"")</f>
        <v/>
      </c>
      <c r="G351" s="156" t="str">
        <f>IF(B351="סך הכל",Summary!$B$17,IFERROR(VLOOKUP(B351,PT_Charge_Forb!A:C,2,FALSE),""))</f>
        <v/>
      </c>
      <c r="H351" s="202" t="str">
        <f>IF(B351="סך הכל",Summary!$B$19,IFERROR(VLOOKUP(B351,PT_Charge_Forb!A:C,3,FALSE),""))</f>
        <v/>
      </c>
      <c r="I351" s="203" t="str">
        <f>IF(B351="סך הכל",Summary!$B$20,IF(SUM(F351,H351)=0,"",SUM(F351,H351)))</f>
        <v/>
      </c>
      <c r="J351" s="173"/>
    </row>
    <row r="352" spans="1:10" s="1" customFormat="1" x14ac:dyDescent="0.2">
      <c r="A352" s="152"/>
      <c r="B352" s="174" t="str">
        <f>IF(AND(B350&lt;&gt;"",ISNUMBER(B350),B351=""),"סך הכל",IF(ISNUMBER('דיווח דיגומים'!B352),'דיווח דיגומים'!B352,""))</f>
        <v/>
      </c>
      <c r="C352" s="201" t="str">
        <f>IF(B352="סך הכל",Summary!$B$14,'דיווח דיגומים'!C352)</f>
        <v/>
      </c>
      <c r="D352" s="156" t="str">
        <f>IF(B352="סך הכל",Summary!$B$15,'דיווח דיגומים'!G352)</f>
        <v/>
      </c>
      <c r="E352" s="156" t="str">
        <f>IF(B352="סך הכל",Summary!$B$16,IFERROR(VLOOKUP(B352,PT_Charge_Exc!A:C,2,FALSE),""))</f>
        <v/>
      </c>
      <c r="F352" s="202" t="str">
        <f>IFERROR(VLOOKUP(B352,PT_Charge_Exc!A:C,3,FALSE),"")</f>
        <v/>
      </c>
      <c r="G352" s="156" t="str">
        <f>IF(B352="סך הכל",Summary!$B$17,IFERROR(VLOOKUP(B352,PT_Charge_Forb!A:C,2,FALSE),""))</f>
        <v/>
      </c>
      <c r="H352" s="202" t="str">
        <f>IF(B352="סך הכל",Summary!$B$19,IFERROR(VLOOKUP(B352,PT_Charge_Forb!A:C,3,FALSE),""))</f>
        <v/>
      </c>
      <c r="I352" s="203" t="str">
        <f>IF(B352="סך הכל",Summary!$B$20,IF(SUM(F352,H352)=0,"",SUM(F352,H352)))</f>
        <v/>
      </c>
      <c r="J352" s="173"/>
    </row>
    <row r="353" spans="1:10" s="1" customFormat="1" x14ac:dyDescent="0.2">
      <c r="A353" s="152"/>
      <c r="B353" s="174" t="str">
        <f>IF(AND(B351&lt;&gt;"",ISNUMBER(B351),B352=""),"סך הכל",IF(ISNUMBER('דיווח דיגומים'!B353),'דיווח דיגומים'!B353,""))</f>
        <v/>
      </c>
      <c r="C353" s="201" t="str">
        <f>IF(B353="סך הכל",Summary!$B$14,'דיווח דיגומים'!C353)</f>
        <v/>
      </c>
      <c r="D353" s="156" t="str">
        <f>IF(B353="סך הכל",Summary!$B$15,'דיווח דיגומים'!G353)</f>
        <v/>
      </c>
      <c r="E353" s="156" t="str">
        <f>IF(B353="סך הכל",Summary!$B$16,IFERROR(VLOOKUP(B353,PT_Charge_Exc!A:C,2,FALSE),""))</f>
        <v/>
      </c>
      <c r="F353" s="202" t="str">
        <f>IFERROR(VLOOKUP(B353,PT_Charge_Exc!A:C,3,FALSE),"")</f>
        <v/>
      </c>
      <c r="G353" s="156" t="str">
        <f>IF(B353="סך הכל",Summary!$B$17,IFERROR(VLOOKUP(B353,PT_Charge_Forb!A:C,2,FALSE),""))</f>
        <v/>
      </c>
      <c r="H353" s="202" t="str">
        <f>IF(B353="סך הכל",Summary!$B$19,IFERROR(VLOOKUP(B353,PT_Charge_Forb!A:C,3,FALSE),""))</f>
        <v/>
      </c>
      <c r="I353" s="203" t="str">
        <f>IF(B353="סך הכל",Summary!$B$20,IF(SUM(F353,H353)=0,"",SUM(F353,H353)))</f>
        <v/>
      </c>
      <c r="J353" s="173"/>
    </row>
    <row r="354" spans="1:10" s="1" customFormat="1" x14ac:dyDescent="0.2">
      <c r="A354" s="152"/>
      <c r="B354" s="174" t="str">
        <f>IF(AND(B352&lt;&gt;"",ISNUMBER(B352),B353=""),"סך הכל",IF(ISNUMBER('דיווח דיגומים'!B354),'דיווח דיגומים'!B354,""))</f>
        <v/>
      </c>
      <c r="C354" s="201" t="str">
        <f>IF(B354="סך הכל",Summary!$B$14,'דיווח דיגומים'!C354)</f>
        <v/>
      </c>
      <c r="D354" s="156" t="str">
        <f>IF(B354="סך הכל",Summary!$B$15,'דיווח דיגומים'!G354)</f>
        <v/>
      </c>
      <c r="E354" s="156" t="str">
        <f>IF(B354="סך הכל",Summary!$B$16,IFERROR(VLOOKUP(B354,PT_Charge_Exc!A:C,2,FALSE),""))</f>
        <v/>
      </c>
      <c r="F354" s="202" t="str">
        <f>IFERROR(VLOOKUP(B354,PT_Charge_Exc!A:C,3,FALSE),"")</f>
        <v/>
      </c>
      <c r="G354" s="156" t="str">
        <f>IF(B354="סך הכל",Summary!$B$17,IFERROR(VLOOKUP(B354,PT_Charge_Forb!A:C,2,FALSE),""))</f>
        <v/>
      </c>
      <c r="H354" s="202" t="str">
        <f>IF(B354="סך הכל",Summary!$B$19,IFERROR(VLOOKUP(B354,PT_Charge_Forb!A:C,3,FALSE),""))</f>
        <v/>
      </c>
      <c r="I354" s="203" t="str">
        <f>IF(B354="סך הכל",Summary!$B$20,IF(SUM(F354,H354)=0,"",SUM(F354,H354)))</f>
        <v/>
      </c>
      <c r="J354" s="173"/>
    </row>
    <row r="355" spans="1:10" s="1" customFormat="1" x14ac:dyDescent="0.2">
      <c r="A355" s="152"/>
      <c r="B355" s="174" t="str">
        <f>IF(AND(B353&lt;&gt;"",ISNUMBER(B353),B354=""),"סך הכל",IF(ISNUMBER('דיווח דיגומים'!B355),'דיווח דיגומים'!B355,""))</f>
        <v/>
      </c>
      <c r="C355" s="201" t="str">
        <f>IF(B355="סך הכל",Summary!$B$14,'דיווח דיגומים'!C355)</f>
        <v/>
      </c>
      <c r="D355" s="156" t="str">
        <f>IF(B355="סך הכל",Summary!$B$15,'דיווח דיגומים'!G355)</f>
        <v/>
      </c>
      <c r="E355" s="156" t="str">
        <f>IF(B355="סך הכל",Summary!$B$16,IFERROR(VLOOKUP(B355,PT_Charge_Exc!A:C,2,FALSE),""))</f>
        <v/>
      </c>
      <c r="F355" s="202" t="str">
        <f>IFERROR(VLOOKUP(B355,PT_Charge_Exc!A:C,3,FALSE),"")</f>
        <v/>
      </c>
      <c r="G355" s="156" t="str">
        <f>IF(B355="סך הכל",Summary!$B$17,IFERROR(VLOOKUP(B355,PT_Charge_Forb!A:C,2,FALSE),""))</f>
        <v/>
      </c>
      <c r="H355" s="202" t="str">
        <f>IF(B355="סך הכל",Summary!$B$19,IFERROR(VLOOKUP(B355,PT_Charge_Forb!A:C,3,FALSE),""))</f>
        <v/>
      </c>
      <c r="I355" s="203" t="str">
        <f>IF(B355="סך הכל",Summary!$B$20,IF(SUM(F355,H355)=0,"",SUM(F355,H355)))</f>
        <v/>
      </c>
      <c r="J355" s="173"/>
    </row>
    <row r="356" spans="1:10" s="1" customFormat="1" x14ac:dyDescent="0.2">
      <c r="A356" s="152"/>
      <c r="B356" s="174" t="str">
        <f>IF(AND(B354&lt;&gt;"",ISNUMBER(B354),B355=""),"סך הכל",IF(ISNUMBER('דיווח דיגומים'!B356),'דיווח דיגומים'!B356,""))</f>
        <v/>
      </c>
      <c r="C356" s="201" t="str">
        <f>IF(B356="סך הכל",Summary!$B$14,'דיווח דיגומים'!C356)</f>
        <v/>
      </c>
      <c r="D356" s="156" t="str">
        <f>IF(B356="סך הכל",Summary!$B$15,'דיווח דיגומים'!G356)</f>
        <v/>
      </c>
      <c r="E356" s="156" t="str">
        <f>IF(B356="סך הכל",Summary!$B$16,IFERROR(VLOOKUP(B356,PT_Charge_Exc!A:C,2,FALSE),""))</f>
        <v/>
      </c>
      <c r="F356" s="202" t="str">
        <f>IFERROR(VLOOKUP(B356,PT_Charge_Exc!A:C,3,FALSE),"")</f>
        <v/>
      </c>
      <c r="G356" s="156" t="str">
        <f>IF(B356="סך הכל",Summary!$B$17,IFERROR(VLOOKUP(B356,PT_Charge_Forb!A:C,2,FALSE),""))</f>
        <v/>
      </c>
      <c r="H356" s="202" t="str">
        <f>IF(B356="סך הכל",Summary!$B$19,IFERROR(VLOOKUP(B356,PT_Charge_Forb!A:C,3,FALSE),""))</f>
        <v/>
      </c>
      <c r="I356" s="203" t="str">
        <f>IF(B356="סך הכל",Summary!$B$20,IF(SUM(F356,H356)=0,"",SUM(F356,H356)))</f>
        <v/>
      </c>
      <c r="J356" s="173"/>
    </row>
    <row r="357" spans="1:10" s="1" customFormat="1" x14ac:dyDescent="0.2">
      <c r="A357" s="152"/>
      <c r="B357" s="174" t="str">
        <f>IF(AND(B355&lt;&gt;"",ISNUMBER(B355),B356=""),"סך הכל",IF(ISNUMBER('דיווח דיגומים'!B357),'דיווח דיגומים'!B357,""))</f>
        <v/>
      </c>
      <c r="C357" s="201" t="str">
        <f>IF(B357="סך הכל",Summary!$B$14,'דיווח דיגומים'!C357)</f>
        <v/>
      </c>
      <c r="D357" s="156" t="str">
        <f>IF(B357="סך הכל",Summary!$B$15,'דיווח דיגומים'!G357)</f>
        <v/>
      </c>
      <c r="E357" s="156" t="str">
        <f>IF(B357="סך הכל",Summary!$B$16,IFERROR(VLOOKUP(B357,PT_Charge_Exc!A:C,2,FALSE),""))</f>
        <v/>
      </c>
      <c r="F357" s="202" t="str">
        <f>IFERROR(VLOOKUP(B357,PT_Charge_Exc!A:C,3,FALSE),"")</f>
        <v/>
      </c>
      <c r="G357" s="156" t="str">
        <f>IF(B357="סך הכל",Summary!$B$17,IFERROR(VLOOKUP(B357,PT_Charge_Forb!A:C,2,FALSE),""))</f>
        <v/>
      </c>
      <c r="H357" s="202" t="str">
        <f>IF(B357="סך הכל",Summary!$B$19,IFERROR(VLOOKUP(B357,PT_Charge_Forb!A:C,3,FALSE),""))</f>
        <v/>
      </c>
      <c r="I357" s="203" t="str">
        <f>IF(B357="סך הכל",Summary!$B$20,IF(SUM(F357,H357)=0,"",SUM(F357,H357)))</f>
        <v/>
      </c>
      <c r="J357" s="173"/>
    </row>
    <row r="358" spans="1:10" s="1" customFormat="1" x14ac:dyDescent="0.2">
      <c r="A358" s="152"/>
      <c r="B358" s="174" t="str">
        <f>IF(AND(B356&lt;&gt;"",ISNUMBER(B356),B357=""),"סך הכל",IF(ISNUMBER('דיווח דיגומים'!B358),'דיווח דיגומים'!B358,""))</f>
        <v/>
      </c>
      <c r="C358" s="201" t="str">
        <f>IF(B358="סך הכל",Summary!$B$14,'דיווח דיגומים'!C358)</f>
        <v/>
      </c>
      <c r="D358" s="156" t="str">
        <f>IF(B358="סך הכל",Summary!$B$15,'דיווח דיגומים'!G358)</f>
        <v/>
      </c>
      <c r="E358" s="156" t="str">
        <f>IF(B358="סך הכל",Summary!$B$16,IFERROR(VLOOKUP(B358,PT_Charge_Exc!A:C,2,FALSE),""))</f>
        <v/>
      </c>
      <c r="F358" s="202" t="str">
        <f>IFERROR(VLOOKUP(B358,PT_Charge_Exc!A:C,3,FALSE),"")</f>
        <v/>
      </c>
      <c r="G358" s="156" t="str">
        <f>IF(B358="סך הכל",Summary!$B$17,IFERROR(VLOOKUP(B358,PT_Charge_Forb!A:C,2,FALSE),""))</f>
        <v/>
      </c>
      <c r="H358" s="202" t="str">
        <f>IF(B358="סך הכל",Summary!$B$19,IFERROR(VLOOKUP(B358,PT_Charge_Forb!A:C,3,FALSE),""))</f>
        <v/>
      </c>
      <c r="I358" s="203" t="str">
        <f>IF(B358="סך הכל",Summary!$B$20,IF(SUM(F358,H358)=0,"",SUM(F358,H358)))</f>
        <v/>
      </c>
      <c r="J358" s="173"/>
    </row>
    <row r="359" spans="1:10" s="1" customFormat="1" x14ac:dyDescent="0.2">
      <c r="A359" s="152"/>
      <c r="B359" s="174" t="str">
        <f>IF(AND(B357&lt;&gt;"",ISNUMBER(B357),B358=""),"סך הכל",IF(ISNUMBER('דיווח דיגומים'!B359),'דיווח דיגומים'!B359,""))</f>
        <v/>
      </c>
      <c r="C359" s="201" t="str">
        <f>IF(B359="סך הכל",Summary!$B$14,'דיווח דיגומים'!C359)</f>
        <v/>
      </c>
      <c r="D359" s="156" t="str">
        <f>IF(B359="סך הכל",Summary!$B$15,'דיווח דיגומים'!G359)</f>
        <v/>
      </c>
      <c r="E359" s="156" t="str">
        <f>IF(B359="סך הכל",Summary!$B$16,IFERROR(VLOOKUP(B359,PT_Charge_Exc!A:C,2,FALSE),""))</f>
        <v/>
      </c>
      <c r="F359" s="202" t="str">
        <f>IFERROR(VLOOKUP(B359,PT_Charge_Exc!A:C,3,FALSE),"")</f>
        <v/>
      </c>
      <c r="G359" s="156" t="str">
        <f>IF(B359="סך הכל",Summary!$B$17,IFERROR(VLOOKUP(B359,PT_Charge_Forb!A:C,2,FALSE),""))</f>
        <v/>
      </c>
      <c r="H359" s="202" t="str">
        <f>IF(B359="סך הכל",Summary!$B$19,IFERROR(VLOOKUP(B359,PT_Charge_Forb!A:C,3,FALSE),""))</f>
        <v/>
      </c>
      <c r="I359" s="203" t="str">
        <f>IF(B359="סך הכל",Summary!$B$20,IF(SUM(F359,H359)=0,"",SUM(F359,H359)))</f>
        <v/>
      </c>
      <c r="J359" s="173"/>
    </row>
    <row r="360" spans="1:10" s="1" customFormat="1" x14ac:dyDescent="0.2">
      <c r="A360" s="152"/>
      <c r="B360" s="174" t="str">
        <f>IF(AND(B358&lt;&gt;"",ISNUMBER(B358),B359=""),"סך הכל",IF(ISNUMBER('דיווח דיגומים'!B360),'דיווח דיגומים'!B360,""))</f>
        <v/>
      </c>
      <c r="C360" s="201" t="str">
        <f>IF(B360="סך הכל",Summary!$B$14,'דיווח דיגומים'!C360)</f>
        <v/>
      </c>
      <c r="D360" s="156" t="str">
        <f>IF(B360="סך הכל",Summary!$B$15,'דיווח דיגומים'!G360)</f>
        <v/>
      </c>
      <c r="E360" s="156" t="str">
        <f>IF(B360="סך הכל",Summary!$B$16,IFERROR(VLOOKUP(B360,PT_Charge_Exc!A:C,2,FALSE),""))</f>
        <v/>
      </c>
      <c r="F360" s="202" t="str">
        <f>IFERROR(VLOOKUP(B360,PT_Charge_Exc!A:C,3,FALSE),"")</f>
        <v/>
      </c>
      <c r="G360" s="156" t="str">
        <f>IF(B360="סך הכל",Summary!$B$17,IFERROR(VLOOKUP(B360,PT_Charge_Forb!A:C,2,FALSE),""))</f>
        <v/>
      </c>
      <c r="H360" s="202" t="str">
        <f>IF(B360="סך הכל",Summary!$B$19,IFERROR(VLOOKUP(B360,PT_Charge_Forb!A:C,3,FALSE),""))</f>
        <v/>
      </c>
      <c r="I360" s="203" t="str">
        <f>IF(B360="סך הכל",Summary!$B$20,IF(SUM(F360,H360)=0,"",SUM(F360,H360)))</f>
        <v/>
      </c>
      <c r="J360" s="173"/>
    </row>
    <row r="361" spans="1:10" s="1" customFormat="1" x14ac:dyDescent="0.2">
      <c r="A361" s="152"/>
      <c r="B361" s="174" t="str">
        <f>IF(AND(B359&lt;&gt;"",ISNUMBER(B359),B360=""),"סך הכל",IF(ISNUMBER('דיווח דיגומים'!B361),'דיווח דיגומים'!B361,""))</f>
        <v/>
      </c>
      <c r="C361" s="201" t="str">
        <f>IF(B361="סך הכל",Summary!$B$14,'דיווח דיגומים'!C361)</f>
        <v/>
      </c>
      <c r="D361" s="156" t="str">
        <f>IF(B361="סך הכל",Summary!$B$15,'דיווח דיגומים'!G361)</f>
        <v/>
      </c>
      <c r="E361" s="156" t="str">
        <f>IF(B361="סך הכל",Summary!$B$16,IFERROR(VLOOKUP(B361,PT_Charge_Exc!A:C,2,FALSE),""))</f>
        <v/>
      </c>
      <c r="F361" s="202" t="str">
        <f>IFERROR(VLOOKUP(B361,PT_Charge_Exc!A:C,3,FALSE),"")</f>
        <v/>
      </c>
      <c r="G361" s="156" t="str">
        <f>IF(B361="סך הכל",Summary!$B$17,IFERROR(VLOOKUP(B361,PT_Charge_Forb!A:C,2,FALSE),""))</f>
        <v/>
      </c>
      <c r="H361" s="202" t="str">
        <f>IF(B361="סך הכל",Summary!$B$19,IFERROR(VLOOKUP(B361,PT_Charge_Forb!A:C,3,FALSE),""))</f>
        <v/>
      </c>
      <c r="I361" s="203" t="str">
        <f>IF(B361="סך הכל",Summary!$B$20,IF(SUM(F361,H361)=0,"",SUM(F361,H361)))</f>
        <v/>
      </c>
      <c r="J361" s="173"/>
    </row>
    <row r="362" spans="1:10" s="1" customFormat="1" x14ac:dyDescent="0.2">
      <c r="A362" s="152"/>
      <c r="B362" s="174" t="str">
        <f>IF(AND(B360&lt;&gt;"",ISNUMBER(B360),B361=""),"סך הכל",IF(ISNUMBER('דיווח דיגומים'!B362),'דיווח דיגומים'!B362,""))</f>
        <v/>
      </c>
      <c r="C362" s="201" t="str">
        <f>IF(B362="סך הכל",Summary!$B$14,'דיווח דיגומים'!C362)</f>
        <v/>
      </c>
      <c r="D362" s="156" t="str">
        <f>IF(B362="סך הכל",Summary!$B$15,'דיווח דיגומים'!G362)</f>
        <v/>
      </c>
      <c r="E362" s="156" t="str">
        <f>IF(B362="סך הכל",Summary!$B$16,IFERROR(VLOOKUP(B362,PT_Charge_Exc!A:C,2,FALSE),""))</f>
        <v/>
      </c>
      <c r="F362" s="202" t="str">
        <f>IFERROR(VLOOKUP(B362,PT_Charge_Exc!A:C,3,FALSE),"")</f>
        <v/>
      </c>
      <c r="G362" s="156" t="str">
        <f>IF(B362="סך הכל",Summary!$B$17,IFERROR(VLOOKUP(B362,PT_Charge_Forb!A:C,2,FALSE),""))</f>
        <v/>
      </c>
      <c r="H362" s="202" t="str">
        <f>IF(B362="סך הכל",Summary!$B$19,IFERROR(VLOOKUP(B362,PT_Charge_Forb!A:C,3,FALSE),""))</f>
        <v/>
      </c>
      <c r="I362" s="203" t="str">
        <f>IF(B362="סך הכל",Summary!$B$20,IF(SUM(F362,H362)=0,"",SUM(F362,H362)))</f>
        <v/>
      </c>
      <c r="J362" s="173"/>
    </row>
    <row r="363" spans="1:10" s="1" customFormat="1" x14ac:dyDescent="0.2">
      <c r="A363" s="152"/>
      <c r="B363" s="174" t="str">
        <f>IF(AND(B361&lt;&gt;"",ISNUMBER(B361),B362=""),"סך הכל",IF(ISNUMBER('דיווח דיגומים'!B363),'דיווח דיגומים'!B363,""))</f>
        <v/>
      </c>
      <c r="C363" s="201" t="str">
        <f>IF(B363="סך הכל",Summary!$B$14,'דיווח דיגומים'!C363)</f>
        <v/>
      </c>
      <c r="D363" s="156" t="str">
        <f>IF(B363="סך הכל",Summary!$B$15,'דיווח דיגומים'!G363)</f>
        <v/>
      </c>
      <c r="E363" s="156" t="str">
        <f>IF(B363="סך הכל",Summary!$B$16,IFERROR(VLOOKUP(B363,PT_Charge_Exc!A:C,2,FALSE),""))</f>
        <v/>
      </c>
      <c r="F363" s="202" t="str">
        <f>IFERROR(VLOOKUP(B363,PT_Charge_Exc!A:C,3,FALSE),"")</f>
        <v/>
      </c>
      <c r="G363" s="156" t="str">
        <f>IF(B363="סך הכל",Summary!$B$17,IFERROR(VLOOKUP(B363,PT_Charge_Forb!A:C,2,FALSE),""))</f>
        <v/>
      </c>
      <c r="H363" s="202" t="str">
        <f>IF(B363="סך הכל",Summary!$B$19,IFERROR(VLOOKUP(B363,PT_Charge_Forb!A:C,3,FALSE),""))</f>
        <v/>
      </c>
      <c r="I363" s="203" t="str">
        <f>IF(B363="סך הכל",Summary!$B$20,IF(SUM(F363,H363)=0,"",SUM(F363,H363)))</f>
        <v/>
      </c>
      <c r="J363" s="173"/>
    </row>
    <row r="364" spans="1:10" s="1" customFormat="1" x14ac:dyDescent="0.2">
      <c r="A364" s="152"/>
      <c r="B364" s="174" t="str">
        <f>IF(AND(B362&lt;&gt;"",ISNUMBER(B362),B363=""),"סך הכל",IF(ISNUMBER('דיווח דיגומים'!B364),'דיווח דיגומים'!B364,""))</f>
        <v/>
      </c>
      <c r="C364" s="201" t="str">
        <f>IF(B364="סך הכל",Summary!$B$14,'דיווח דיגומים'!C364)</f>
        <v/>
      </c>
      <c r="D364" s="156" t="str">
        <f>IF(B364="סך הכל",Summary!$B$15,'דיווח דיגומים'!G364)</f>
        <v/>
      </c>
      <c r="E364" s="156" t="str">
        <f>IF(B364="סך הכל",Summary!$B$16,IFERROR(VLOOKUP(B364,PT_Charge_Exc!A:C,2,FALSE),""))</f>
        <v/>
      </c>
      <c r="F364" s="202" t="str">
        <f>IFERROR(VLOOKUP(B364,PT_Charge_Exc!A:C,3,FALSE),"")</f>
        <v/>
      </c>
      <c r="G364" s="156" t="str">
        <f>IF(B364="סך הכל",Summary!$B$17,IFERROR(VLOOKUP(B364,PT_Charge_Forb!A:C,2,FALSE),""))</f>
        <v/>
      </c>
      <c r="H364" s="202" t="str">
        <f>IF(B364="סך הכל",Summary!$B$19,IFERROR(VLOOKUP(B364,PT_Charge_Forb!A:C,3,FALSE),""))</f>
        <v/>
      </c>
      <c r="I364" s="203" t="str">
        <f>IF(B364="סך הכל",Summary!$B$20,IF(SUM(F364,H364)=0,"",SUM(F364,H364)))</f>
        <v/>
      </c>
      <c r="J364" s="173"/>
    </row>
    <row r="365" spans="1:10" s="1" customFormat="1" x14ac:dyDescent="0.2">
      <c r="A365" s="152"/>
      <c r="B365" s="174" t="str">
        <f>IF(AND(B363&lt;&gt;"",ISNUMBER(B363),B364=""),"סך הכל",IF(ISNUMBER('דיווח דיגומים'!B365),'דיווח דיגומים'!B365,""))</f>
        <v/>
      </c>
      <c r="C365" s="201" t="str">
        <f>IF(B365="סך הכל",Summary!$B$14,'דיווח דיגומים'!C365)</f>
        <v/>
      </c>
      <c r="D365" s="156" t="str">
        <f>IF(B365="סך הכל",Summary!$B$15,'דיווח דיגומים'!G365)</f>
        <v/>
      </c>
      <c r="E365" s="156" t="str">
        <f>IF(B365="סך הכל",Summary!$B$16,IFERROR(VLOOKUP(B365,PT_Charge_Exc!A:C,2,FALSE),""))</f>
        <v/>
      </c>
      <c r="F365" s="202" t="str">
        <f>IFERROR(VLOOKUP(B365,PT_Charge_Exc!A:C,3,FALSE),"")</f>
        <v/>
      </c>
      <c r="G365" s="156" t="str">
        <f>IF(B365="סך הכל",Summary!$B$17,IFERROR(VLOOKUP(B365,PT_Charge_Forb!A:C,2,FALSE),""))</f>
        <v/>
      </c>
      <c r="H365" s="202" t="str">
        <f>IF(B365="סך הכל",Summary!$B$19,IFERROR(VLOOKUP(B365,PT_Charge_Forb!A:C,3,FALSE),""))</f>
        <v/>
      </c>
      <c r="I365" s="203" t="str">
        <f>IF(B365="סך הכל",Summary!$B$20,IF(SUM(F365,H365)=0,"",SUM(F365,H365)))</f>
        <v/>
      </c>
      <c r="J365" s="173"/>
    </row>
    <row r="366" spans="1:10" s="1" customFormat="1" x14ac:dyDescent="0.2">
      <c r="A366" s="152"/>
      <c r="B366" s="174" t="str">
        <f>IF(AND(B364&lt;&gt;"",ISNUMBER(B364),B365=""),"סך הכל",IF(ISNUMBER('דיווח דיגומים'!B366),'דיווח דיגומים'!B366,""))</f>
        <v/>
      </c>
      <c r="C366" s="201" t="str">
        <f>IF(B366="סך הכל",Summary!$B$14,'דיווח דיגומים'!C366)</f>
        <v/>
      </c>
      <c r="D366" s="156" t="str">
        <f>IF(B366="סך הכל",Summary!$B$15,'דיווח דיגומים'!G366)</f>
        <v/>
      </c>
      <c r="E366" s="156" t="str">
        <f>IF(B366="סך הכל",Summary!$B$16,IFERROR(VLOOKUP(B366,PT_Charge_Exc!A:C,2,FALSE),""))</f>
        <v/>
      </c>
      <c r="F366" s="202" t="str">
        <f>IFERROR(VLOOKUP(B366,PT_Charge_Exc!A:C,3,FALSE),"")</f>
        <v/>
      </c>
      <c r="G366" s="156" t="str">
        <f>IF(B366="סך הכל",Summary!$B$17,IFERROR(VLOOKUP(B366,PT_Charge_Forb!A:C,2,FALSE),""))</f>
        <v/>
      </c>
      <c r="H366" s="202" t="str">
        <f>IF(B366="סך הכל",Summary!$B$19,IFERROR(VLOOKUP(B366,PT_Charge_Forb!A:C,3,FALSE),""))</f>
        <v/>
      </c>
      <c r="I366" s="203" t="str">
        <f>IF(B366="סך הכל",Summary!$B$20,IF(SUM(F366,H366)=0,"",SUM(F366,H366)))</f>
        <v/>
      </c>
      <c r="J366" s="173"/>
    </row>
    <row r="367" spans="1:10" s="1" customFormat="1" x14ac:dyDescent="0.2">
      <c r="A367" s="152"/>
      <c r="B367" s="174" t="str">
        <f>IF(AND(B365&lt;&gt;"",ISNUMBER(B365),B366=""),"סך הכל",IF(ISNUMBER('דיווח דיגומים'!B367),'דיווח דיגומים'!B367,""))</f>
        <v/>
      </c>
      <c r="C367" s="201" t="str">
        <f>IF(B367="סך הכל",Summary!$B$14,'דיווח דיגומים'!C367)</f>
        <v/>
      </c>
      <c r="D367" s="156" t="str">
        <f>IF(B367="סך הכל",Summary!$B$15,'דיווח דיגומים'!G367)</f>
        <v/>
      </c>
      <c r="E367" s="156" t="str">
        <f>IF(B367="סך הכל",Summary!$B$16,IFERROR(VLOOKUP(B367,PT_Charge_Exc!A:C,2,FALSE),""))</f>
        <v/>
      </c>
      <c r="F367" s="202" t="str">
        <f>IFERROR(VLOOKUP(B367,PT_Charge_Exc!A:C,3,FALSE),"")</f>
        <v/>
      </c>
      <c r="G367" s="156" t="str">
        <f>IF(B367="סך הכל",Summary!$B$17,IFERROR(VLOOKUP(B367,PT_Charge_Forb!A:C,2,FALSE),""))</f>
        <v/>
      </c>
      <c r="H367" s="202" t="str">
        <f>IF(B367="סך הכל",Summary!$B$19,IFERROR(VLOOKUP(B367,PT_Charge_Forb!A:C,3,FALSE),""))</f>
        <v/>
      </c>
      <c r="I367" s="203" t="str">
        <f>IF(B367="סך הכל",Summary!$B$20,IF(SUM(F367,H367)=0,"",SUM(F367,H367)))</f>
        <v/>
      </c>
      <c r="J367" s="173"/>
    </row>
    <row r="368" spans="1:10" s="1" customFormat="1" x14ac:dyDescent="0.2">
      <c r="A368" s="152"/>
      <c r="B368" s="174" t="str">
        <f>IF(AND(B366&lt;&gt;"",ISNUMBER(B366),B367=""),"סך הכל",IF(ISNUMBER('דיווח דיגומים'!B368),'דיווח דיגומים'!B368,""))</f>
        <v/>
      </c>
      <c r="C368" s="201" t="str">
        <f>IF(B368="סך הכל",Summary!$B$14,'דיווח דיגומים'!C368)</f>
        <v/>
      </c>
      <c r="D368" s="156" t="str">
        <f>IF(B368="סך הכל",Summary!$B$15,'דיווח דיגומים'!G368)</f>
        <v/>
      </c>
      <c r="E368" s="156" t="str">
        <f>IF(B368="סך הכל",Summary!$B$16,IFERROR(VLOOKUP(B368,PT_Charge_Exc!A:C,2,FALSE),""))</f>
        <v/>
      </c>
      <c r="F368" s="202" t="str">
        <f>IFERROR(VLOOKUP(B368,PT_Charge_Exc!A:C,3,FALSE),"")</f>
        <v/>
      </c>
      <c r="G368" s="156" t="str">
        <f>IF(B368="סך הכל",Summary!$B$17,IFERROR(VLOOKUP(B368,PT_Charge_Forb!A:C,2,FALSE),""))</f>
        <v/>
      </c>
      <c r="H368" s="202" t="str">
        <f>IF(B368="סך הכל",Summary!$B$19,IFERROR(VLOOKUP(B368,PT_Charge_Forb!A:C,3,FALSE),""))</f>
        <v/>
      </c>
      <c r="I368" s="203" t="str">
        <f>IF(B368="סך הכל",Summary!$B$20,IF(SUM(F368,H368)=0,"",SUM(F368,H368)))</f>
        <v/>
      </c>
      <c r="J368" s="173"/>
    </row>
    <row r="369" spans="1:10" s="1" customFormat="1" x14ac:dyDescent="0.2">
      <c r="A369" s="152"/>
      <c r="B369" s="174" t="str">
        <f>IF(AND(B367&lt;&gt;"",ISNUMBER(B367),B368=""),"סך הכל",IF(ISNUMBER('דיווח דיגומים'!B369),'דיווח דיגומים'!B369,""))</f>
        <v/>
      </c>
      <c r="C369" s="201" t="str">
        <f>IF(B369="סך הכל",Summary!$B$14,'דיווח דיגומים'!C369)</f>
        <v/>
      </c>
      <c r="D369" s="156" t="str">
        <f>IF(B369="סך הכל",Summary!$B$15,'דיווח דיגומים'!G369)</f>
        <v/>
      </c>
      <c r="E369" s="156" t="str">
        <f>IF(B369="סך הכל",Summary!$B$16,IFERROR(VLOOKUP(B369,PT_Charge_Exc!A:C,2,FALSE),""))</f>
        <v/>
      </c>
      <c r="F369" s="202" t="str">
        <f>IFERROR(VLOOKUP(B369,PT_Charge_Exc!A:C,3,FALSE),"")</f>
        <v/>
      </c>
      <c r="G369" s="156" t="str">
        <f>IF(B369="סך הכל",Summary!$B$17,IFERROR(VLOOKUP(B369,PT_Charge_Forb!A:C,2,FALSE),""))</f>
        <v/>
      </c>
      <c r="H369" s="202" t="str">
        <f>IF(B369="סך הכל",Summary!$B$19,IFERROR(VLOOKUP(B369,PT_Charge_Forb!A:C,3,FALSE),""))</f>
        <v/>
      </c>
      <c r="I369" s="203" t="str">
        <f>IF(B369="סך הכל",Summary!$B$20,IF(SUM(F369,H369)=0,"",SUM(F369,H369)))</f>
        <v/>
      </c>
      <c r="J369" s="173"/>
    </row>
    <row r="370" spans="1:10" s="1" customFormat="1" x14ac:dyDescent="0.2">
      <c r="A370" s="152"/>
      <c r="B370" s="174" t="str">
        <f>IF(AND(B368&lt;&gt;"",ISNUMBER(B368),B369=""),"סך הכל",IF(ISNUMBER('דיווח דיגומים'!B370),'דיווח דיגומים'!B370,""))</f>
        <v/>
      </c>
      <c r="C370" s="201" t="str">
        <f>IF(B370="סך הכל",Summary!$B$14,'דיווח דיגומים'!C370)</f>
        <v/>
      </c>
      <c r="D370" s="156" t="str">
        <f>IF(B370="סך הכל",Summary!$B$15,'דיווח דיגומים'!G370)</f>
        <v/>
      </c>
      <c r="E370" s="156" t="str">
        <f>IF(B370="סך הכל",Summary!$B$16,IFERROR(VLOOKUP(B370,PT_Charge_Exc!A:C,2,FALSE),""))</f>
        <v/>
      </c>
      <c r="F370" s="202" t="str">
        <f>IFERROR(VLOOKUP(B370,PT_Charge_Exc!A:C,3,FALSE),"")</f>
        <v/>
      </c>
      <c r="G370" s="156" t="str">
        <f>IF(B370="סך הכל",Summary!$B$17,IFERROR(VLOOKUP(B370,PT_Charge_Forb!A:C,2,FALSE),""))</f>
        <v/>
      </c>
      <c r="H370" s="202" t="str">
        <f>IF(B370="סך הכל",Summary!$B$19,IFERROR(VLOOKUP(B370,PT_Charge_Forb!A:C,3,FALSE),""))</f>
        <v/>
      </c>
      <c r="I370" s="203" t="str">
        <f>IF(B370="סך הכל",Summary!$B$20,IF(SUM(F370,H370)=0,"",SUM(F370,H370)))</f>
        <v/>
      </c>
      <c r="J370" s="173"/>
    </row>
    <row r="371" spans="1:10" s="1" customFormat="1" x14ac:dyDescent="0.2">
      <c r="A371" s="152"/>
      <c r="B371" s="174" t="str">
        <f>IF(AND(B369&lt;&gt;"",ISNUMBER(B369),B370=""),"סך הכל",IF(ISNUMBER('דיווח דיגומים'!B371),'דיווח דיגומים'!B371,""))</f>
        <v/>
      </c>
      <c r="C371" s="201" t="str">
        <f>IF(B371="סך הכל",Summary!$B$14,'דיווח דיגומים'!C371)</f>
        <v/>
      </c>
      <c r="D371" s="156" t="str">
        <f>IF(B371="סך הכל",Summary!$B$15,'דיווח דיגומים'!G371)</f>
        <v/>
      </c>
      <c r="E371" s="156" t="str">
        <f>IF(B371="סך הכל",Summary!$B$16,IFERROR(VLOOKUP(B371,PT_Charge_Exc!A:C,2,FALSE),""))</f>
        <v/>
      </c>
      <c r="F371" s="202" t="str">
        <f>IFERROR(VLOOKUP(B371,PT_Charge_Exc!A:C,3,FALSE),"")</f>
        <v/>
      </c>
      <c r="G371" s="156" t="str">
        <f>IF(B371="סך הכל",Summary!$B$17,IFERROR(VLOOKUP(B371,PT_Charge_Forb!A:C,2,FALSE),""))</f>
        <v/>
      </c>
      <c r="H371" s="202" t="str">
        <f>IF(B371="סך הכל",Summary!$B$19,IFERROR(VLOOKUP(B371,PT_Charge_Forb!A:C,3,FALSE),""))</f>
        <v/>
      </c>
      <c r="I371" s="203" t="str">
        <f>IF(B371="סך הכל",Summary!$B$20,IF(SUM(F371,H371)=0,"",SUM(F371,H371)))</f>
        <v/>
      </c>
      <c r="J371" s="173"/>
    </row>
    <row r="372" spans="1:10" s="1" customFormat="1" x14ac:dyDescent="0.2">
      <c r="A372" s="152"/>
      <c r="B372" s="174" t="str">
        <f>IF(AND(B370&lt;&gt;"",ISNUMBER(B370),B371=""),"סך הכל",IF(ISNUMBER('דיווח דיגומים'!B372),'דיווח דיגומים'!B372,""))</f>
        <v/>
      </c>
      <c r="C372" s="201" t="str">
        <f>IF(B372="סך הכל",Summary!$B$14,'דיווח דיגומים'!C372)</f>
        <v/>
      </c>
      <c r="D372" s="156" t="str">
        <f>IF(B372="סך הכל",Summary!$B$15,'דיווח דיגומים'!G372)</f>
        <v/>
      </c>
      <c r="E372" s="156" t="str">
        <f>IF(B372="סך הכל",Summary!$B$16,IFERROR(VLOOKUP(B372,PT_Charge_Exc!A:C,2,FALSE),""))</f>
        <v/>
      </c>
      <c r="F372" s="202" t="str">
        <f>IFERROR(VLOOKUP(B372,PT_Charge_Exc!A:C,3,FALSE),"")</f>
        <v/>
      </c>
      <c r="G372" s="156" t="str">
        <f>IF(B372="סך הכל",Summary!$B$17,IFERROR(VLOOKUP(B372,PT_Charge_Forb!A:C,2,FALSE),""))</f>
        <v/>
      </c>
      <c r="H372" s="202" t="str">
        <f>IF(B372="סך הכל",Summary!$B$19,IFERROR(VLOOKUP(B372,PT_Charge_Forb!A:C,3,FALSE),""))</f>
        <v/>
      </c>
      <c r="I372" s="203" t="str">
        <f>IF(B372="סך הכל",Summary!$B$20,IF(SUM(F372,H372)=0,"",SUM(F372,H372)))</f>
        <v/>
      </c>
      <c r="J372" s="173"/>
    </row>
    <row r="373" spans="1:10" s="1" customFormat="1" x14ac:dyDescent="0.2">
      <c r="A373" s="152"/>
      <c r="B373" s="174" t="str">
        <f>IF(AND(B371&lt;&gt;"",ISNUMBER(B371),B372=""),"סך הכל",IF(ISNUMBER('דיווח דיגומים'!B373),'דיווח דיגומים'!B373,""))</f>
        <v/>
      </c>
      <c r="C373" s="201" t="str">
        <f>IF(B373="סך הכל",Summary!$B$14,'דיווח דיגומים'!C373)</f>
        <v/>
      </c>
      <c r="D373" s="156" t="str">
        <f>IF(B373="סך הכל",Summary!$B$15,'דיווח דיגומים'!G373)</f>
        <v/>
      </c>
      <c r="E373" s="156" t="str">
        <f>IF(B373="סך הכל",Summary!$B$16,IFERROR(VLOOKUP(B373,PT_Charge_Exc!A:C,2,FALSE),""))</f>
        <v/>
      </c>
      <c r="F373" s="202" t="str">
        <f>IFERROR(VLOOKUP(B373,PT_Charge_Exc!A:C,3,FALSE),"")</f>
        <v/>
      </c>
      <c r="G373" s="156" t="str">
        <f>IF(B373="סך הכל",Summary!$B$17,IFERROR(VLOOKUP(B373,PT_Charge_Forb!A:C,2,FALSE),""))</f>
        <v/>
      </c>
      <c r="H373" s="202" t="str">
        <f>IF(B373="סך הכל",Summary!$B$19,IFERROR(VLOOKUP(B373,PT_Charge_Forb!A:C,3,FALSE),""))</f>
        <v/>
      </c>
      <c r="I373" s="203" t="str">
        <f>IF(B373="סך הכל",Summary!$B$20,IF(SUM(F373,H373)=0,"",SUM(F373,H373)))</f>
        <v/>
      </c>
      <c r="J373" s="173"/>
    </row>
    <row r="374" spans="1:10" s="1" customFormat="1" x14ac:dyDescent="0.2">
      <c r="A374" s="152"/>
      <c r="B374" s="174" t="str">
        <f>IF(AND(B372&lt;&gt;"",ISNUMBER(B372),B373=""),"סך הכל",IF(ISNUMBER('דיווח דיגומים'!B374),'דיווח דיגומים'!B374,""))</f>
        <v/>
      </c>
      <c r="C374" s="201" t="str">
        <f>IF(B374="סך הכל",Summary!$B$14,'דיווח דיגומים'!C374)</f>
        <v/>
      </c>
      <c r="D374" s="156" t="str">
        <f>IF(B374="סך הכל",Summary!$B$15,'דיווח דיגומים'!G374)</f>
        <v/>
      </c>
      <c r="E374" s="156" t="str">
        <f>IF(B374="סך הכל",Summary!$B$16,IFERROR(VLOOKUP(B374,PT_Charge_Exc!A:C,2,FALSE),""))</f>
        <v/>
      </c>
      <c r="F374" s="202" t="str">
        <f>IFERROR(VLOOKUP(B374,PT_Charge_Exc!A:C,3,FALSE),"")</f>
        <v/>
      </c>
      <c r="G374" s="156" t="str">
        <f>IF(B374="סך הכל",Summary!$B$17,IFERROR(VLOOKUP(B374,PT_Charge_Forb!A:C,2,FALSE),""))</f>
        <v/>
      </c>
      <c r="H374" s="202" t="str">
        <f>IF(B374="סך הכל",Summary!$B$19,IFERROR(VLOOKUP(B374,PT_Charge_Forb!A:C,3,FALSE),""))</f>
        <v/>
      </c>
      <c r="I374" s="203" t="str">
        <f>IF(B374="סך הכל",Summary!$B$20,IF(SUM(F374,H374)=0,"",SUM(F374,H374)))</f>
        <v/>
      </c>
      <c r="J374" s="173"/>
    </row>
    <row r="375" spans="1:10" s="1" customFormat="1" x14ac:dyDescent="0.2">
      <c r="A375" s="152"/>
      <c r="B375" s="174" t="str">
        <f>IF(AND(B373&lt;&gt;"",ISNUMBER(B373),B374=""),"סך הכל",IF(ISNUMBER('דיווח דיגומים'!B375),'דיווח דיגומים'!B375,""))</f>
        <v/>
      </c>
      <c r="C375" s="201" t="str">
        <f>IF(B375="סך הכל",Summary!$B$14,'דיווח דיגומים'!C375)</f>
        <v/>
      </c>
      <c r="D375" s="156" t="str">
        <f>IF(B375="סך הכל",Summary!$B$15,'דיווח דיגומים'!G375)</f>
        <v/>
      </c>
      <c r="E375" s="156" t="str">
        <f>IF(B375="סך הכל",Summary!$B$16,IFERROR(VLOOKUP(B375,PT_Charge_Exc!A:C,2,FALSE),""))</f>
        <v/>
      </c>
      <c r="F375" s="202" t="str">
        <f>IFERROR(VLOOKUP(B375,PT_Charge_Exc!A:C,3,FALSE),"")</f>
        <v/>
      </c>
      <c r="G375" s="156" t="str">
        <f>IF(B375="סך הכל",Summary!$B$17,IFERROR(VLOOKUP(B375,PT_Charge_Forb!A:C,2,FALSE),""))</f>
        <v/>
      </c>
      <c r="H375" s="202" t="str">
        <f>IF(B375="סך הכל",Summary!$B$19,IFERROR(VLOOKUP(B375,PT_Charge_Forb!A:C,3,FALSE),""))</f>
        <v/>
      </c>
      <c r="I375" s="203" t="str">
        <f>IF(B375="סך הכל",Summary!$B$20,IF(SUM(F375,H375)=0,"",SUM(F375,H375)))</f>
        <v/>
      </c>
      <c r="J375" s="173"/>
    </row>
    <row r="376" spans="1:10" s="1" customFormat="1" x14ac:dyDescent="0.2">
      <c r="A376" s="152"/>
      <c r="B376" s="174" t="str">
        <f>IF(AND(B374&lt;&gt;"",ISNUMBER(B374),B375=""),"סך הכל",IF(ISNUMBER('דיווח דיגומים'!B376),'דיווח דיגומים'!B376,""))</f>
        <v/>
      </c>
      <c r="C376" s="201" t="str">
        <f>IF(B376="סך הכל",Summary!$B$14,'דיווח דיגומים'!C376)</f>
        <v/>
      </c>
      <c r="D376" s="156" t="str">
        <f>IF(B376="סך הכל",Summary!$B$15,'דיווח דיגומים'!G376)</f>
        <v/>
      </c>
      <c r="E376" s="156" t="str">
        <f>IF(B376="סך הכל",Summary!$B$16,IFERROR(VLOOKUP(B376,PT_Charge_Exc!A:C,2,FALSE),""))</f>
        <v/>
      </c>
      <c r="F376" s="202" t="str">
        <f>IFERROR(VLOOKUP(B376,PT_Charge_Exc!A:C,3,FALSE),"")</f>
        <v/>
      </c>
      <c r="G376" s="156" t="str">
        <f>IF(B376="סך הכל",Summary!$B$17,IFERROR(VLOOKUP(B376,PT_Charge_Forb!A:C,2,FALSE),""))</f>
        <v/>
      </c>
      <c r="H376" s="202" t="str">
        <f>IF(B376="סך הכל",Summary!$B$19,IFERROR(VLOOKUP(B376,PT_Charge_Forb!A:C,3,FALSE),""))</f>
        <v/>
      </c>
      <c r="I376" s="203" t="str">
        <f>IF(B376="סך הכל",Summary!$B$20,IF(SUM(F376,H376)=0,"",SUM(F376,H376)))</f>
        <v/>
      </c>
      <c r="J376" s="173"/>
    </row>
    <row r="377" spans="1:10" s="1" customFormat="1" x14ac:dyDescent="0.2">
      <c r="A377" s="152"/>
      <c r="B377" s="174" t="str">
        <f>IF(AND(B375&lt;&gt;"",ISNUMBER(B375),B376=""),"סך הכל",IF(ISNUMBER('דיווח דיגומים'!B377),'דיווח דיגומים'!B377,""))</f>
        <v/>
      </c>
      <c r="C377" s="201" t="str">
        <f>IF(B377="סך הכל",Summary!$B$14,'דיווח דיגומים'!C377)</f>
        <v/>
      </c>
      <c r="D377" s="156" t="str">
        <f>IF(B377="סך הכל",Summary!$B$15,'דיווח דיגומים'!G377)</f>
        <v/>
      </c>
      <c r="E377" s="156" t="str">
        <f>IF(B377="סך הכל",Summary!$B$16,IFERROR(VLOOKUP(B377,PT_Charge_Exc!A:C,2,FALSE),""))</f>
        <v/>
      </c>
      <c r="F377" s="202" t="str">
        <f>IFERROR(VLOOKUP(B377,PT_Charge_Exc!A:C,3,FALSE),"")</f>
        <v/>
      </c>
      <c r="G377" s="156" t="str">
        <f>IF(B377="סך הכל",Summary!$B$17,IFERROR(VLOOKUP(B377,PT_Charge_Forb!A:C,2,FALSE),""))</f>
        <v/>
      </c>
      <c r="H377" s="202" t="str">
        <f>IF(B377="סך הכל",Summary!$B$19,IFERROR(VLOOKUP(B377,PT_Charge_Forb!A:C,3,FALSE),""))</f>
        <v/>
      </c>
      <c r="I377" s="203" t="str">
        <f>IF(B377="סך הכל",Summary!$B$20,IF(SUM(F377,H377)=0,"",SUM(F377,H377)))</f>
        <v/>
      </c>
      <c r="J377" s="173"/>
    </row>
    <row r="378" spans="1:10" s="1" customFormat="1" x14ac:dyDescent="0.2">
      <c r="A378" s="152"/>
      <c r="B378" s="174" t="str">
        <f>IF(AND(B376&lt;&gt;"",ISNUMBER(B376),B377=""),"סך הכל",IF(ISNUMBER('דיווח דיגומים'!B378),'דיווח דיגומים'!B378,""))</f>
        <v/>
      </c>
      <c r="C378" s="201" t="str">
        <f>IF(B378="סך הכל",Summary!$B$14,'דיווח דיגומים'!C378)</f>
        <v/>
      </c>
      <c r="D378" s="156" t="str">
        <f>IF(B378="סך הכל",Summary!$B$15,'דיווח דיגומים'!G378)</f>
        <v/>
      </c>
      <c r="E378" s="156" t="str">
        <f>IF(B378="סך הכל",Summary!$B$16,IFERROR(VLOOKUP(B378,PT_Charge_Exc!A:C,2,FALSE),""))</f>
        <v/>
      </c>
      <c r="F378" s="202" t="str">
        <f>IFERROR(VLOOKUP(B378,PT_Charge_Exc!A:C,3,FALSE),"")</f>
        <v/>
      </c>
      <c r="G378" s="156" t="str">
        <f>IF(B378="סך הכל",Summary!$B$17,IFERROR(VLOOKUP(B378,PT_Charge_Forb!A:C,2,FALSE),""))</f>
        <v/>
      </c>
      <c r="H378" s="202" t="str">
        <f>IF(B378="סך הכל",Summary!$B$19,IFERROR(VLOOKUP(B378,PT_Charge_Forb!A:C,3,FALSE),""))</f>
        <v/>
      </c>
      <c r="I378" s="203" t="str">
        <f>IF(B378="סך הכל",Summary!$B$20,IF(SUM(F378,H378)=0,"",SUM(F378,H378)))</f>
        <v/>
      </c>
      <c r="J378" s="173"/>
    </row>
    <row r="379" spans="1:10" s="1" customFormat="1" x14ac:dyDescent="0.2">
      <c r="A379" s="152"/>
      <c r="B379" s="174" t="str">
        <f>IF(AND(B377&lt;&gt;"",ISNUMBER(B377),B378=""),"סך הכל",IF(ISNUMBER('דיווח דיגומים'!B379),'דיווח דיגומים'!B379,""))</f>
        <v/>
      </c>
      <c r="C379" s="201" t="str">
        <f>IF(B379="סך הכל",Summary!$B$14,'דיווח דיגומים'!C379)</f>
        <v/>
      </c>
      <c r="D379" s="156" t="str">
        <f>IF(B379="סך הכל",Summary!$B$15,'דיווח דיגומים'!G379)</f>
        <v/>
      </c>
      <c r="E379" s="156" t="str">
        <f>IF(B379="סך הכל",Summary!$B$16,IFERROR(VLOOKUP(B379,PT_Charge_Exc!A:C,2,FALSE),""))</f>
        <v/>
      </c>
      <c r="F379" s="202" t="str">
        <f>IFERROR(VLOOKUP(B379,PT_Charge_Exc!A:C,3,FALSE),"")</f>
        <v/>
      </c>
      <c r="G379" s="156" t="str">
        <f>IF(B379="סך הכל",Summary!$B$17,IFERROR(VLOOKUP(B379,PT_Charge_Forb!A:C,2,FALSE),""))</f>
        <v/>
      </c>
      <c r="H379" s="202" t="str">
        <f>IF(B379="סך הכל",Summary!$B$19,IFERROR(VLOOKUP(B379,PT_Charge_Forb!A:C,3,FALSE),""))</f>
        <v/>
      </c>
      <c r="I379" s="203" t="str">
        <f>IF(B379="סך הכל",Summary!$B$20,IF(SUM(F379,H379)=0,"",SUM(F379,H379)))</f>
        <v/>
      </c>
      <c r="J379" s="173"/>
    </row>
    <row r="380" spans="1:10" s="1" customFormat="1" x14ac:dyDescent="0.2">
      <c r="A380" s="152"/>
      <c r="B380" s="174" t="str">
        <f>IF(AND(B378&lt;&gt;"",ISNUMBER(B378),B379=""),"סך הכל",IF(ISNUMBER('דיווח דיגומים'!B380),'דיווח דיגומים'!B380,""))</f>
        <v/>
      </c>
      <c r="C380" s="201" t="str">
        <f>IF(B380="סך הכל",Summary!$B$14,'דיווח דיגומים'!C380)</f>
        <v/>
      </c>
      <c r="D380" s="156" t="str">
        <f>IF(B380="סך הכל",Summary!$B$15,'דיווח דיגומים'!G380)</f>
        <v/>
      </c>
      <c r="E380" s="156" t="str">
        <f>IF(B380="סך הכל",Summary!$B$16,IFERROR(VLOOKUP(B380,PT_Charge_Exc!A:C,2,FALSE),""))</f>
        <v/>
      </c>
      <c r="F380" s="202" t="str">
        <f>IFERROR(VLOOKUP(B380,PT_Charge_Exc!A:C,3,FALSE),"")</f>
        <v/>
      </c>
      <c r="G380" s="156" t="str">
        <f>IF(B380="סך הכל",Summary!$B$17,IFERROR(VLOOKUP(B380,PT_Charge_Forb!A:C,2,FALSE),""))</f>
        <v/>
      </c>
      <c r="H380" s="202" t="str">
        <f>IF(B380="סך הכל",Summary!$B$19,IFERROR(VLOOKUP(B380,PT_Charge_Forb!A:C,3,FALSE),""))</f>
        <v/>
      </c>
      <c r="I380" s="203" t="str">
        <f>IF(B380="סך הכל",Summary!$B$20,IF(SUM(F380,H380)=0,"",SUM(F380,H380)))</f>
        <v/>
      </c>
      <c r="J380" s="173"/>
    </row>
    <row r="381" spans="1:10" s="1" customFormat="1" x14ac:dyDescent="0.2">
      <c r="A381" s="152"/>
      <c r="B381" s="174" t="str">
        <f>IF(AND(B379&lt;&gt;"",ISNUMBER(B379),B380=""),"סך הכל",IF(ISNUMBER('דיווח דיגומים'!B381),'דיווח דיגומים'!B381,""))</f>
        <v/>
      </c>
      <c r="C381" s="201" t="str">
        <f>IF(B381="סך הכל",Summary!$B$14,'דיווח דיגומים'!C381)</f>
        <v/>
      </c>
      <c r="D381" s="156" t="str">
        <f>IF(B381="סך הכל",Summary!$B$15,'דיווח דיגומים'!G381)</f>
        <v/>
      </c>
      <c r="E381" s="156" t="str">
        <f>IF(B381="סך הכל",Summary!$B$16,IFERROR(VLOOKUP(B381,PT_Charge_Exc!A:C,2,FALSE),""))</f>
        <v/>
      </c>
      <c r="F381" s="202" t="str">
        <f>IFERROR(VLOOKUP(B381,PT_Charge_Exc!A:C,3,FALSE),"")</f>
        <v/>
      </c>
      <c r="G381" s="156" t="str">
        <f>IF(B381="סך הכל",Summary!$B$17,IFERROR(VLOOKUP(B381,PT_Charge_Forb!A:C,2,FALSE),""))</f>
        <v/>
      </c>
      <c r="H381" s="202" t="str">
        <f>IF(B381="סך הכל",Summary!$B$19,IFERROR(VLOOKUP(B381,PT_Charge_Forb!A:C,3,FALSE),""))</f>
        <v/>
      </c>
      <c r="I381" s="203" t="str">
        <f>IF(B381="סך הכל",Summary!$B$20,IF(SUM(F381,H381)=0,"",SUM(F381,H381)))</f>
        <v/>
      </c>
      <c r="J381" s="173"/>
    </row>
    <row r="382" spans="1:10" s="1" customFormat="1" x14ac:dyDescent="0.2">
      <c r="A382" s="152"/>
      <c r="B382" s="174" t="str">
        <f>IF(AND(B380&lt;&gt;"",ISNUMBER(B380),B381=""),"סך הכל",IF(ISNUMBER('דיווח דיגומים'!B382),'דיווח דיגומים'!B382,""))</f>
        <v/>
      </c>
      <c r="C382" s="201" t="str">
        <f>IF(B382="סך הכל",Summary!$B$14,'דיווח דיגומים'!C382)</f>
        <v/>
      </c>
      <c r="D382" s="156" t="str">
        <f>IF(B382="סך הכל",Summary!$B$15,'דיווח דיגומים'!G382)</f>
        <v/>
      </c>
      <c r="E382" s="156" t="str">
        <f>IF(B382="סך הכל",Summary!$B$16,IFERROR(VLOOKUP(B382,PT_Charge_Exc!A:C,2,FALSE),""))</f>
        <v/>
      </c>
      <c r="F382" s="202" t="str">
        <f>IFERROR(VLOOKUP(B382,PT_Charge_Exc!A:C,3,FALSE),"")</f>
        <v/>
      </c>
      <c r="G382" s="156" t="str">
        <f>IF(B382="סך הכל",Summary!$B$17,IFERROR(VLOOKUP(B382,PT_Charge_Forb!A:C,2,FALSE),""))</f>
        <v/>
      </c>
      <c r="H382" s="202" t="str">
        <f>IF(B382="סך הכל",Summary!$B$19,IFERROR(VLOOKUP(B382,PT_Charge_Forb!A:C,3,FALSE),""))</f>
        <v/>
      </c>
      <c r="I382" s="203" t="str">
        <f>IF(B382="סך הכל",Summary!$B$20,IF(SUM(F382,H382)=0,"",SUM(F382,H382)))</f>
        <v/>
      </c>
      <c r="J382" s="173"/>
    </row>
    <row r="383" spans="1:10" s="1" customFormat="1" x14ac:dyDescent="0.2">
      <c r="A383" s="152"/>
      <c r="B383" s="174" t="str">
        <f>IF(AND(B381&lt;&gt;"",ISNUMBER(B381),B382=""),"סך הכל",IF(ISNUMBER('דיווח דיגומים'!B383),'דיווח דיגומים'!B383,""))</f>
        <v/>
      </c>
      <c r="C383" s="201" t="str">
        <f>IF(B383="סך הכל",Summary!$B$14,'דיווח דיגומים'!C383)</f>
        <v/>
      </c>
      <c r="D383" s="156" t="str">
        <f>IF(B383="סך הכל",Summary!$B$15,'דיווח דיגומים'!G383)</f>
        <v/>
      </c>
      <c r="E383" s="156" t="str">
        <f>IF(B383="סך הכל",Summary!$B$16,IFERROR(VLOOKUP(B383,PT_Charge_Exc!A:C,2,FALSE),""))</f>
        <v/>
      </c>
      <c r="F383" s="202" t="str">
        <f>IFERROR(VLOOKUP(B383,PT_Charge_Exc!A:C,3,FALSE),"")</f>
        <v/>
      </c>
      <c r="G383" s="156" t="str">
        <f>IF(B383="סך הכל",Summary!$B$17,IFERROR(VLOOKUP(B383,PT_Charge_Forb!A:C,2,FALSE),""))</f>
        <v/>
      </c>
      <c r="H383" s="202" t="str">
        <f>IF(B383="סך הכל",Summary!$B$19,IFERROR(VLOOKUP(B383,PT_Charge_Forb!A:C,3,FALSE),""))</f>
        <v/>
      </c>
      <c r="I383" s="203" t="str">
        <f>IF(B383="סך הכל",Summary!$B$20,IF(SUM(F383,H383)=0,"",SUM(F383,H383)))</f>
        <v/>
      </c>
      <c r="J383" s="173"/>
    </row>
    <row r="384" spans="1:10" s="1" customFormat="1" x14ac:dyDescent="0.2">
      <c r="A384" s="152"/>
      <c r="B384" s="174" t="str">
        <f>IF(AND(B382&lt;&gt;"",ISNUMBER(B382),B383=""),"סך הכל",IF(ISNUMBER('דיווח דיגומים'!B384),'דיווח דיגומים'!B384,""))</f>
        <v/>
      </c>
      <c r="C384" s="201" t="str">
        <f>IF(B384="סך הכל",Summary!$B$14,'דיווח דיגומים'!C384)</f>
        <v/>
      </c>
      <c r="D384" s="156" t="str">
        <f>IF(B384="סך הכל",Summary!$B$15,'דיווח דיגומים'!G384)</f>
        <v/>
      </c>
      <c r="E384" s="156" t="str">
        <f>IF(B384="סך הכל",Summary!$B$16,IFERROR(VLOOKUP(B384,PT_Charge_Exc!A:C,2,FALSE),""))</f>
        <v/>
      </c>
      <c r="F384" s="202" t="str">
        <f>IFERROR(VLOOKUP(B384,PT_Charge_Exc!A:C,3,FALSE),"")</f>
        <v/>
      </c>
      <c r="G384" s="156" t="str">
        <f>IF(B384="סך הכל",Summary!$B$17,IFERROR(VLOOKUP(B384,PT_Charge_Forb!A:C,2,FALSE),""))</f>
        <v/>
      </c>
      <c r="H384" s="202" t="str">
        <f>IF(B384="סך הכל",Summary!$B$19,IFERROR(VLOOKUP(B384,PT_Charge_Forb!A:C,3,FALSE),""))</f>
        <v/>
      </c>
      <c r="I384" s="203" t="str">
        <f>IF(B384="סך הכל",Summary!$B$20,IF(SUM(F384,H384)=0,"",SUM(F384,H384)))</f>
        <v/>
      </c>
      <c r="J384" s="173"/>
    </row>
    <row r="385" spans="1:10" s="1" customFormat="1" x14ac:dyDescent="0.2">
      <c r="A385" s="152"/>
      <c r="B385" s="174" t="str">
        <f>IF(AND(B383&lt;&gt;"",ISNUMBER(B383),B384=""),"סך הכל",IF(ISNUMBER('דיווח דיגומים'!B385),'דיווח דיגומים'!B385,""))</f>
        <v/>
      </c>
      <c r="C385" s="201" t="str">
        <f>IF(B385="סך הכל",Summary!$B$14,'דיווח דיגומים'!C385)</f>
        <v/>
      </c>
      <c r="D385" s="156" t="str">
        <f>IF(B385="סך הכל",Summary!$B$15,'דיווח דיגומים'!G385)</f>
        <v/>
      </c>
      <c r="E385" s="156" t="str">
        <f>IF(B385="סך הכל",Summary!$B$16,IFERROR(VLOOKUP(B385,PT_Charge_Exc!A:C,2,FALSE),""))</f>
        <v/>
      </c>
      <c r="F385" s="202" t="str">
        <f>IFERROR(VLOOKUP(B385,PT_Charge_Exc!A:C,3,FALSE),"")</f>
        <v/>
      </c>
      <c r="G385" s="156" t="str">
        <f>IF(B385="סך הכל",Summary!$B$17,IFERROR(VLOOKUP(B385,PT_Charge_Forb!A:C,2,FALSE),""))</f>
        <v/>
      </c>
      <c r="H385" s="202" t="str">
        <f>IF(B385="סך הכל",Summary!$B$19,IFERROR(VLOOKUP(B385,PT_Charge_Forb!A:C,3,FALSE),""))</f>
        <v/>
      </c>
      <c r="I385" s="203" t="str">
        <f>IF(B385="סך הכל",Summary!$B$20,IF(SUM(F385,H385)=0,"",SUM(F385,H385)))</f>
        <v/>
      </c>
      <c r="J385" s="173"/>
    </row>
    <row r="386" spans="1:10" s="1" customFormat="1" x14ac:dyDescent="0.2">
      <c r="A386" s="152"/>
      <c r="B386" s="174" t="str">
        <f>IF(AND(B384&lt;&gt;"",ISNUMBER(B384),B385=""),"סך הכל",IF(ISNUMBER('דיווח דיגומים'!B386),'דיווח דיגומים'!B386,""))</f>
        <v/>
      </c>
      <c r="C386" s="201" t="str">
        <f>IF(B386="סך הכל",Summary!$B$14,'דיווח דיגומים'!C386)</f>
        <v/>
      </c>
      <c r="D386" s="156" t="str">
        <f>IF(B386="סך הכל",Summary!$B$15,'דיווח דיגומים'!G386)</f>
        <v/>
      </c>
      <c r="E386" s="156" t="str">
        <f>IF(B386="סך הכל",Summary!$B$16,IFERROR(VLOOKUP(B386,PT_Charge_Exc!A:C,2,FALSE),""))</f>
        <v/>
      </c>
      <c r="F386" s="202" t="str">
        <f>IFERROR(VLOOKUP(B386,PT_Charge_Exc!A:C,3,FALSE),"")</f>
        <v/>
      </c>
      <c r="G386" s="156" t="str">
        <f>IF(B386="סך הכל",Summary!$B$17,IFERROR(VLOOKUP(B386,PT_Charge_Forb!A:C,2,FALSE),""))</f>
        <v/>
      </c>
      <c r="H386" s="202" t="str">
        <f>IF(B386="סך הכל",Summary!$B$19,IFERROR(VLOOKUP(B386,PT_Charge_Forb!A:C,3,FALSE),""))</f>
        <v/>
      </c>
      <c r="I386" s="203" t="str">
        <f>IF(B386="סך הכל",Summary!$B$20,IF(SUM(F386,H386)=0,"",SUM(F386,H386)))</f>
        <v/>
      </c>
      <c r="J386" s="173"/>
    </row>
    <row r="387" spans="1:10" s="1" customFormat="1" x14ac:dyDescent="0.2">
      <c r="A387" s="152"/>
      <c r="B387" s="174" t="str">
        <f>IF(AND(B385&lt;&gt;"",ISNUMBER(B385),B386=""),"סך הכל",IF(ISNUMBER('דיווח דיגומים'!B387),'דיווח דיגומים'!B387,""))</f>
        <v/>
      </c>
      <c r="C387" s="201" t="str">
        <f>IF(B387="סך הכל",Summary!$B$14,'דיווח דיגומים'!C387)</f>
        <v/>
      </c>
      <c r="D387" s="156" t="str">
        <f>IF(B387="סך הכל",Summary!$B$15,'דיווח דיגומים'!G387)</f>
        <v/>
      </c>
      <c r="E387" s="156" t="str">
        <f>IF(B387="סך הכל",Summary!$B$16,IFERROR(VLOOKUP(B387,PT_Charge_Exc!A:C,2,FALSE),""))</f>
        <v/>
      </c>
      <c r="F387" s="202" t="str">
        <f>IFERROR(VLOOKUP(B387,PT_Charge_Exc!A:C,3,FALSE),"")</f>
        <v/>
      </c>
      <c r="G387" s="156" t="str">
        <f>IF(B387="סך הכל",Summary!$B$17,IFERROR(VLOOKUP(B387,PT_Charge_Forb!A:C,2,FALSE),""))</f>
        <v/>
      </c>
      <c r="H387" s="202" t="str">
        <f>IF(B387="סך הכל",Summary!$B$19,IFERROR(VLOOKUP(B387,PT_Charge_Forb!A:C,3,FALSE),""))</f>
        <v/>
      </c>
      <c r="I387" s="203" t="str">
        <f>IF(B387="סך הכל",Summary!$B$20,IF(SUM(F387,H387)=0,"",SUM(F387,H387)))</f>
        <v/>
      </c>
      <c r="J387" s="173"/>
    </row>
    <row r="388" spans="1:10" s="1" customFormat="1" x14ac:dyDescent="0.2">
      <c r="A388" s="152"/>
      <c r="B388" s="174" t="str">
        <f>IF(AND(B386&lt;&gt;"",ISNUMBER(B386),B387=""),"סך הכל",IF(ISNUMBER('דיווח דיגומים'!B388),'דיווח דיגומים'!B388,""))</f>
        <v/>
      </c>
      <c r="C388" s="201" t="str">
        <f>IF(B388="סך הכל",Summary!$B$14,'דיווח דיגומים'!C388)</f>
        <v/>
      </c>
      <c r="D388" s="156" t="str">
        <f>IF(B388="סך הכל",Summary!$B$15,'דיווח דיגומים'!G388)</f>
        <v/>
      </c>
      <c r="E388" s="156" t="str">
        <f>IF(B388="סך הכל",Summary!$B$16,IFERROR(VLOOKUP(B388,PT_Charge_Exc!A:C,2,FALSE),""))</f>
        <v/>
      </c>
      <c r="F388" s="202" t="str">
        <f>IFERROR(VLOOKUP(B388,PT_Charge_Exc!A:C,3,FALSE),"")</f>
        <v/>
      </c>
      <c r="G388" s="156" t="str">
        <f>IF(B388="סך הכל",Summary!$B$17,IFERROR(VLOOKUP(B388,PT_Charge_Forb!A:C,2,FALSE),""))</f>
        <v/>
      </c>
      <c r="H388" s="202" t="str">
        <f>IF(B388="סך הכל",Summary!$B$19,IFERROR(VLOOKUP(B388,PT_Charge_Forb!A:C,3,FALSE),""))</f>
        <v/>
      </c>
      <c r="I388" s="203" t="str">
        <f>IF(B388="סך הכל",Summary!$B$20,IF(SUM(F388,H388)=0,"",SUM(F388,H388)))</f>
        <v/>
      </c>
      <c r="J388" s="173"/>
    </row>
    <row r="389" spans="1:10" s="1" customFormat="1" x14ac:dyDescent="0.2">
      <c r="A389" s="152"/>
      <c r="B389" s="174" t="str">
        <f>IF(AND(B387&lt;&gt;"",ISNUMBER(B387),B388=""),"סך הכל",IF(ISNUMBER('דיווח דיגומים'!B389),'דיווח דיגומים'!B389,""))</f>
        <v/>
      </c>
      <c r="C389" s="201" t="str">
        <f>IF(B389="סך הכל",Summary!$B$14,'דיווח דיגומים'!C389)</f>
        <v/>
      </c>
      <c r="D389" s="156" t="str">
        <f>IF(B389="סך הכל",Summary!$B$15,'דיווח דיגומים'!G389)</f>
        <v/>
      </c>
      <c r="E389" s="156" t="str">
        <f>IF(B389="סך הכל",Summary!$B$16,IFERROR(VLOOKUP(B389,PT_Charge_Exc!A:C,2,FALSE),""))</f>
        <v/>
      </c>
      <c r="F389" s="202" t="str">
        <f>IFERROR(VLOOKUP(B389,PT_Charge_Exc!A:C,3,FALSE),"")</f>
        <v/>
      </c>
      <c r="G389" s="156" t="str">
        <f>IF(B389="סך הכל",Summary!$B$17,IFERROR(VLOOKUP(B389,PT_Charge_Forb!A:C,2,FALSE),""))</f>
        <v/>
      </c>
      <c r="H389" s="202" t="str">
        <f>IF(B389="סך הכל",Summary!$B$19,IFERROR(VLOOKUP(B389,PT_Charge_Forb!A:C,3,FALSE),""))</f>
        <v/>
      </c>
      <c r="I389" s="203" t="str">
        <f>IF(B389="סך הכל",Summary!$B$20,IF(SUM(F389,H389)=0,"",SUM(F389,H389)))</f>
        <v/>
      </c>
      <c r="J389" s="173"/>
    </row>
    <row r="390" spans="1:10" s="1" customFormat="1" x14ac:dyDescent="0.2">
      <c r="A390" s="152"/>
      <c r="B390" s="174" t="str">
        <f>IF(AND(B388&lt;&gt;"",ISNUMBER(B388),B389=""),"סך הכל",IF(ISNUMBER('דיווח דיגומים'!B390),'דיווח דיגומים'!B390,""))</f>
        <v/>
      </c>
      <c r="C390" s="201" t="str">
        <f>IF(B390="סך הכל",Summary!$B$14,'דיווח דיגומים'!C390)</f>
        <v/>
      </c>
      <c r="D390" s="156" t="str">
        <f>IF(B390="סך הכל",Summary!$B$15,'דיווח דיגומים'!G390)</f>
        <v/>
      </c>
      <c r="E390" s="156" t="str">
        <f>IF(B390="סך הכל",Summary!$B$16,IFERROR(VLOOKUP(B390,PT_Charge_Exc!A:C,2,FALSE),""))</f>
        <v/>
      </c>
      <c r="F390" s="202" t="str">
        <f>IFERROR(VLOOKUP(B390,PT_Charge_Exc!A:C,3,FALSE),"")</f>
        <v/>
      </c>
      <c r="G390" s="156" t="str">
        <f>IF(B390="סך הכל",Summary!$B$17,IFERROR(VLOOKUP(B390,PT_Charge_Forb!A:C,2,FALSE),""))</f>
        <v/>
      </c>
      <c r="H390" s="202" t="str">
        <f>IF(B390="סך הכל",Summary!$B$19,IFERROR(VLOOKUP(B390,PT_Charge_Forb!A:C,3,FALSE),""))</f>
        <v/>
      </c>
      <c r="I390" s="203" t="str">
        <f>IF(B390="סך הכל",Summary!$B$20,IF(SUM(F390,H390)=0,"",SUM(F390,H390)))</f>
        <v/>
      </c>
      <c r="J390" s="173"/>
    </row>
    <row r="391" spans="1:10" s="1" customFormat="1" x14ac:dyDescent="0.2">
      <c r="A391" s="152"/>
      <c r="B391" s="174" t="str">
        <f>IF(AND(B389&lt;&gt;"",ISNUMBER(B389),B390=""),"סך הכל",IF(ISNUMBER('דיווח דיגומים'!B391),'דיווח דיגומים'!B391,""))</f>
        <v/>
      </c>
      <c r="C391" s="201" t="str">
        <f>IF(B391="סך הכל",Summary!$B$14,'דיווח דיגומים'!C391)</f>
        <v/>
      </c>
      <c r="D391" s="156" t="str">
        <f>IF(B391="סך הכל",Summary!$B$15,'דיווח דיגומים'!G391)</f>
        <v/>
      </c>
      <c r="E391" s="156" t="str">
        <f>IF(B391="סך הכל",Summary!$B$16,IFERROR(VLOOKUP(B391,PT_Charge_Exc!A:C,2,FALSE),""))</f>
        <v/>
      </c>
      <c r="F391" s="202" t="str">
        <f>IFERROR(VLOOKUP(B391,PT_Charge_Exc!A:C,3,FALSE),"")</f>
        <v/>
      </c>
      <c r="G391" s="156" t="str">
        <f>IF(B391="סך הכל",Summary!$B$17,IFERROR(VLOOKUP(B391,PT_Charge_Forb!A:C,2,FALSE),""))</f>
        <v/>
      </c>
      <c r="H391" s="202" t="str">
        <f>IF(B391="סך הכל",Summary!$B$19,IFERROR(VLOOKUP(B391,PT_Charge_Forb!A:C,3,FALSE),""))</f>
        <v/>
      </c>
      <c r="I391" s="203" t="str">
        <f>IF(B391="סך הכל",Summary!$B$20,IF(SUM(F391,H391)=0,"",SUM(F391,H391)))</f>
        <v/>
      </c>
      <c r="J391" s="173"/>
    </row>
    <row r="392" spans="1:10" s="1" customFormat="1" x14ac:dyDescent="0.2">
      <c r="A392" s="152"/>
      <c r="B392" s="174" t="str">
        <f>IF(AND(B390&lt;&gt;"",ISNUMBER(B390),B391=""),"סך הכל",IF(ISNUMBER('דיווח דיגומים'!B392),'דיווח דיגומים'!B392,""))</f>
        <v/>
      </c>
      <c r="C392" s="201" t="str">
        <f>IF(B392="סך הכל",Summary!$B$14,'דיווח דיגומים'!C392)</f>
        <v/>
      </c>
      <c r="D392" s="156" t="str">
        <f>IF(B392="סך הכל",Summary!$B$15,'דיווח דיגומים'!G392)</f>
        <v/>
      </c>
      <c r="E392" s="156" t="str">
        <f>IF(B392="סך הכל",Summary!$B$16,IFERROR(VLOOKUP(B392,PT_Charge_Exc!A:C,2,FALSE),""))</f>
        <v/>
      </c>
      <c r="F392" s="202" t="str">
        <f>IFERROR(VLOOKUP(B392,PT_Charge_Exc!A:C,3,FALSE),"")</f>
        <v/>
      </c>
      <c r="G392" s="156" t="str">
        <f>IF(B392="סך הכל",Summary!$B$17,IFERROR(VLOOKUP(B392,PT_Charge_Forb!A:C,2,FALSE),""))</f>
        <v/>
      </c>
      <c r="H392" s="202" t="str">
        <f>IF(B392="סך הכל",Summary!$B$19,IFERROR(VLOOKUP(B392,PT_Charge_Forb!A:C,3,FALSE),""))</f>
        <v/>
      </c>
      <c r="I392" s="203" t="str">
        <f>IF(B392="סך הכל",Summary!$B$20,IF(SUM(F392,H392)=0,"",SUM(F392,H392)))</f>
        <v/>
      </c>
      <c r="J392" s="173"/>
    </row>
    <row r="393" spans="1:10" s="1" customFormat="1" x14ac:dyDescent="0.2">
      <c r="A393" s="152"/>
      <c r="B393" s="174" t="str">
        <f>IF(AND(B391&lt;&gt;"",ISNUMBER(B391),B392=""),"סך הכל",IF(ISNUMBER('דיווח דיגומים'!B393),'דיווח דיגומים'!B393,""))</f>
        <v/>
      </c>
      <c r="C393" s="201" t="str">
        <f>IF(B393="סך הכל",Summary!$B$14,'דיווח דיגומים'!C393)</f>
        <v/>
      </c>
      <c r="D393" s="156" t="str">
        <f>IF(B393="סך הכל",Summary!$B$15,'דיווח דיגומים'!G393)</f>
        <v/>
      </c>
      <c r="E393" s="156" t="str">
        <f>IF(B393="סך הכל",Summary!$B$16,IFERROR(VLOOKUP(B393,PT_Charge_Exc!A:C,2,FALSE),""))</f>
        <v/>
      </c>
      <c r="F393" s="202" t="str">
        <f>IFERROR(VLOOKUP(B393,PT_Charge_Exc!A:C,3,FALSE),"")</f>
        <v/>
      </c>
      <c r="G393" s="156" t="str">
        <f>IF(B393="סך הכל",Summary!$B$17,IFERROR(VLOOKUP(B393,PT_Charge_Forb!A:C,2,FALSE),""))</f>
        <v/>
      </c>
      <c r="H393" s="202" t="str">
        <f>IF(B393="סך הכל",Summary!$B$19,IFERROR(VLOOKUP(B393,PT_Charge_Forb!A:C,3,FALSE),""))</f>
        <v/>
      </c>
      <c r="I393" s="203" t="str">
        <f>IF(B393="סך הכל",Summary!$B$20,IF(SUM(F393,H393)=0,"",SUM(F393,H393)))</f>
        <v/>
      </c>
      <c r="J393" s="173"/>
    </row>
    <row r="394" spans="1:10" s="1" customFormat="1" x14ac:dyDescent="0.2">
      <c r="A394" s="152"/>
      <c r="B394" s="174" t="str">
        <f>IF(AND(B392&lt;&gt;"",ISNUMBER(B392),B393=""),"סך הכל",IF(ISNUMBER('דיווח דיגומים'!B394),'דיווח דיגומים'!B394,""))</f>
        <v/>
      </c>
      <c r="C394" s="201" t="str">
        <f>IF(B394="סך הכל",Summary!$B$14,'דיווח דיגומים'!C394)</f>
        <v/>
      </c>
      <c r="D394" s="156" t="str">
        <f>IF(B394="סך הכל",Summary!$B$15,'דיווח דיגומים'!G394)</f>
        <v/>
      </c>
      <c r="E394" s="156" t="str">
        <f>IF(B394="סך הכל",Summary!$B$16,IFERROR(VLOOKUP(B394,PT_Charge_Exc!A:C,2,FALSE),""))</f>
        <v/>
      </c>
      <c r="F394" s="202" t="str">
        <f>IFERROR(VLOOKUP(B394,PT_Charge_Exc!A:C,3,FALSE),"")</f>
        <v/>
      </c>
      <c r="G394" s="156" t="str">
        <f>IF(B394="סך הכל",Summary!$B$17,IFERROR(VLOOKUP(B394,PT_Charge_Forb!A:C,2,FALSE),""))</f>
        <v/>
      </c>
      <c r="H394" s="202" t="str">
        <f>IF(B394="סך הכל",Summary!$B$19,IFERROR(VLOOKUP(B394,PT_Charge_Forb!A:C,3,FALSE),""))</f>
        <v/>
      </c>
      <c r="I394" s="203" t="str">
        <f>IF(B394="סך הכל",Summary!$B$20,IF(SUM(F394,H394)=0,"",SUM(F394,H394)))</f>
        <v/>
      </c>
      <c r="J394" s="173"/>
    </row>
    <row r="395" spans="1:10" s="1" customFormat="1" x14ac:dyDescent="0.2">
      <c r="A395" s="152"/>
      <c r="B395" s="174" t="str">
        <f>IF(AND(B393&lt;&gt;"",ISNUMBER(B393),B394=""),"סך הכל",IF(ISNUMBER('דיווח דיגומים'!B395),'דיווח דיגומים'!B395,""))</f>
        <v/>
      </c>
      <c r="C395" s="201" t="str">
        <f>IF(B395="סך הכל",Summary!$B$14,'דיווח דיגומים'!C395)</f>
        <v/>
      </c>
      <c r="D395" s="156" t="str">
        <f>IF(B395="סך הכל",Summary!$B$15,'דיווח דיגומים'!G395)</f>
        <v/>
      </c>
      <c r="E395" s="156" t="str">
        <f>IF(B395="סך הכל",Summary!$B$16,IFERROR(VLOOKUP(B395,PT_Charge_Exc!A:C,2,FALSE),""))</f>
        <v/>
      </c>
      <c r="F395" s="202" t="str">
        <f>IFERROR(VLOOKUP(B395,PT_Charge_Exc!A:C,3,FALSE),"")</f>
        <v/>
      </c>
      <c r="G395" s="156" t="str">
        <f>IF(B395="סך הכל",Summary!$B$17,IFERROR(VLOOKUP(B395,PT_Charge_Forb!A:C,2,FALSE),""))</f>
        <v/>
      </c>
      <c r="H395" s="202" t="str">
        <f>IF(B395="סך הכל",Summary!$B$19,IFERROR(VLOOKUP(B395,PT_Charge_Forb!A:C,3,FALSE),""))</f>
        <v/>
      </c>
      <c r="I395" s="203" t="str">
        <f>IF(B395="סך הכל",Summary!$B$20,IF(SUM(F395,H395)=0,"",SUM(F395,H395)))</f>
        <v/>
      </c>
      <c r="J395" s="173"/>
    </row>
    <row r="396" spans="1:10" s="1" customFormat="1" x14ac:dyDescent="0.2">
      <c r="A396" s="152"/>
      <c r="B396" s="174" t="str">
        <f>IF(AND(B394&lt;&gt;"",ISNUMBER(B394),B395=""),"סך הכל",IF(ISNUMBER('דיווח דיגומים'!B396),'דיווח דיגומים'!B396,""))</f>
        <v/>
      </c>
      <c r="C396" s="201" t="str">
        <f>IF(B396="סך הכל",Summary!$B$14,'דיווח דיגומים'!C396)</f>
        <v/>
      </c>
      <c r="D396" s="156" t="str">
        <f>IF(B396="סך הכל",Summary!$B$15,'דיווח דיגומים'!G396)</f>
        <v/>
      </c>
      <c r="E396" s="156" t="str">
        <f>IF(B396="סך הכל",Summary!$B$16,IFERROR(VLOOKUP(B396,PT_Charge_Exc!A:C,2,FALSE),""))</f>
        <v/>
      </c>
      <c r="F396" s="202" t="str">
        <f>IFERROR(VLOOKUP(B396,PT_Charge_Exc!A:C,3,FALSE),"")</f>
        <v/>
      </c>
      <c r="G396" s="156" t="str">
        <f>IF(B396="סך הכל",Summary!$B$17,IFERROR(VLOOKUP(B396,PT_Charge_Forb!A:C,2,FALSE),""))</f>
        <v/>
      </c>
      <c r="H396" s="202" t="str">
        <f>IF(B396="סך הכל",Summary!$B$19,IFERROR(VLOOKUP(B396,PT_Charge_Forb!A:C,3,FALSE),""))</f>
        <v/>
      </c>
      <c r="I396" s="203" t="str">
        <f>IF(B396="סך הכל",Summary!$B$20,IF(SUM(F396,H396)=0,"",SUM(F396,H396)))</f>
        <v/>
      </c>
      <c r="J396" s="173"/>
    </row>
    <row r="397" spans="1:10" s="1" customFormat="1" x14ac:dyDescent="0.2">
      <c r="A397" s="152"/>
      <c r="B397" s="174" t="str">
        <f>IF(AND(B395&lt;&gt;"",ISNUMBER(B395),B396=""),"סך הכל",IF(ISNUMBER('דיווח דיגומים'!B397),'דיווח דיגומים'!B397,""))</f>
        <v/>
      </c>
      <c r="C397" s="201" t="str">
        <f>IF(B397="סך הכל",Summary!$B$14,'דיווח דיגומים'!C397)</f>
        <v/>
      </c>
      <c r="D397" s="156" t="str">
        <f>IF(B397="סך הכל",Summary!$B$15,'דיווח דיגומים'!G397)</f>
        <v/>
      </c>
      <c r="E397" s="156" t="str">
        <f>IF(B397="סך הכל",Summary!$B$16,IFERROR(VLOOKUP(B397,PT_Charge_Exc!A:C,2,FALSE),""))</f>
        <v/>
      </c>
      <c r="F397" s="202" t="str">
        <f>IFERROR(VLOOKUP(B397,PT_Charge_Exc!A:C,3,FALSE),"")</f>
        <v/>
      </c>
      <c r="G397" s="156" t="str">
        <f>IF(B397="סך הכל",Summary!$B$17,IFERROR(VLOOKUP(B397,PT_Charge_Forb!A:C,2,FALSE),""))</f>
        <v/>
      </c>
      <c r="H397" s="202" t="str">
        <f>IF(B397="סך הכל",Summary!$B$19,IFERROR(VLOOKUP(B397,PT_Charge_Forb!A:C,3,FALSE),""))</f>
        <v/>
      </c>
      <c r="I397" s="203" t="str">
        <f>IF(B397="סך הכל",Summary!$B$20,IF(SUM(F397,H397)=0,"",SUM(F397,H397)))</f>
        <v/>
      </c>
      <c r="J397" s="173"/>
    </row>
    <row r="398" spans="1:10" s="1" customFormat="1" x14ac:dyDescent="0.2">
      <c r="A398" s="152"/>
      <c r="B398" s="174" t="str">
        <f>IF(AND(B396&lt;&gt;"",ISNUMBER(B396),B397=""),"סך הכל",IF(ISNUMBER('דיווח דיגומים'!B398),'דיווח דיגומים'!B398,""))</f>
        <v/>
      </c>
      <c r="C398" s="201" t="str">
        <f>IF(B398="סך הכל",Summary!$B$14,'דיווח דיגומים'!C398)</f>
        <v/>
      </c>
      <c r="D398" s="156" t="str">
        <f>IF(B398="סך הכל",Summary!$B$15,'דיווח דיגומים'!G398)</f>
        <v/>
      </c>
      <c r="E398" s="156" t="str">
        <f>IF(B398="סך הכל",Summary!$B$16,IFERROR(VLOOKUP(B398,PT_Charge_Exc!A:C,2,FALSE),""))</f>
        <v/>
      </c>
      <c r="F398" s="202" t="str">
        <f>IFERROR(VLOOKUP(B398,PT_Charge_Exc!A:C,3,FALSE),"")</f>
        <v/>
      </c>
      <c r="G398" s="156" t="str">
        <f>IF(B398="סך הכל",Summary!$B$17,IFERROR(VLOOKUP(B398,PT_Charge_Forb!A:C,2,FALSE),""))</f>
        <v/>
      </c>
      <c r="H398" s="202" t="str">
        <f>IF(B398="סך הכל",Summary!$B$19,IFERROR(VLOOKUP(B398,PT_Charge_Forb!A:C,3,FALSE),""))</f>
        <v/>
      </c>
      <c r="I398" s="203" t="str">
        <f>IF(B398="סך הכל",Summary!$B$20,IF(SUM(F398,H398)=0,"",SUM(F398,H398)))</f>
        <v/>
      </c>
      <c r="J398" s="173"/>
    </row>
    <row r="399" spans="1:10" s="1" customFormat="1" x14ac:dyDescent="0.2">
      <c r="A399" s="152"/>
      <c r="B399" s="174" t="str">
        <f>IF(AND(B397&lt;&gt;"",ISNUMBER(B397),B398=""),"סך הכל",IF(ISNUMBER('דיווח דיגומים'!B399),'דיווח דיגומים'!B399,""))</f>
        <v/>
      </c>
      <c r="C399" s="201" t="str">
        <f>IF(B399="סך הכל",Summary!$B$14,'דיווח דיגומים'!C399)</f>
        <v/>
      </c>
      <c r="D399" s="156" t="str">
        <f>IF(B399="סך הכל",Summary!$B$15,'דיווח דיגומים'!G399)</f>
        <v/>
      </c>
      <c r="E399" s="156" t="str">
        <f>IF(B399="סך הכל",Summary!$B$16,IFERROR(VLOOKUP(B399,PT_Charge_Exc!A:C,2,FALSE),""))</f>
        <v/>
      </c>
      <c r="F399" s="202" t="str">
        <f>IFERROR(VLOOKUP(B399,PT_Charge_Exc!A:C,3,FALSE),"")</f>
        <v/>
      </c>
      <c r="G399" s="156" t="str">
        <f>IF(B399="סך הכל",Summary!$B$17,IFERROR(VLOOKUP(B399,PT_Charge_Forb!A:C,2,FALSE),""))</f>
        <v/>
      </c>
      <c r="H399" s="202" t="str">
        <f>IF(B399="סך הכל",Summary!$B$19,IFERROR(VLOOKUP(B399,PT_Charge_Forb!A:C,3,FALSE),""))</f>
        <v/>
      </c>
      <c r="I399" s="203" t="str">
        <f>IF(B399="סך הכל",Summary!$B$20,IF(SUM(F399,H399)=0,"",SUM(F399,H399)))</f>
        <v/>
      </c>
      <c r="J399" s="173"/>
    </row>
    <row r="400" spans="1:10" s="1" customFormat="1" x14ac:dyDescent="0.2">
      <c r="A400" s="152"/>
      <c r="B400" s="174" t="str">
        <f>IF(AND(B398&lt;&gt;"",ISNUMBER(B398),B399=""),"סך הכל",IF(ISNUMBER('דיווח דיגומים'!B400),'דיווח דיגומים'!B400,""))</f>
        <v/>
      </c>
      <c r="C400" s="201" t="str">
        <f>IF(B400="סך הכל",Summary!$B$14,'דיווח דיגומים'!C400)</f>
        <v/>
      </c>
      <c r="D400" s="156" t="str">
        <f>IF(B400="סך הכל",Summary!$B$15,'דיווח דיגומים'!G400)</f>
        <v/>
      </c>
      <c r="E400" s="156" t="str">
        <f>IF(B400="סך הכל",Summary!$B$16,IFERROR(VLOOKUP(B400,PT_Charge_Exc!A:C,2,FALSE),""))</f>
        <v/>
      </c>
      <c r="F400" s="202" t="str">
        <f>IFERROR(VLOOKUP(B400,PT_Charge_Exc!A:C,3,FALSE),"")</f>
        <v/>
      </c>
      <c r="G400" s="156" t="str">
        <f>IF(B400="סך הכל",Summary!$B$17,IFERROR(VLOOKUP(B400,PT_Charge_Forb!A:C,2,FALSE),""))</f>
        <v/>
      </c>
      <c r="H400" s="202" t="str">
        <f>IF(B400="סך הכל",Summary!$B$19,IFERROR(VLOOKUP(B400,PT_Charge_Forb!A:C,3,FALSE),""))</f>
        <v/>
      </c>
      <c r="I400" s="203" t="str">
        <f>IF(B400="סך הכל",Summary!$B$20,IF(SUM(F400,H400)=0,"",SUM(F400,H400)))</f>
        <v/>
      </c>
      <c r="J400" s="173"/>
    </row>
    <row r="401" spans="1:10" s="1" customFormat="1" x14ac:dyDescent="0.2">
      <c r="A401" s="152"/>
      <c r="B401" s="174" t="str">
        <f>IF(AND(B399&lt;&gt;"",ISNUMBER(B399),B400=""),"סך הכל",IF(ISNUMBER('דיווח דיגומים'!B401),'דיווח דיגומים'!B401,""))</f>
        <v/>
      </c>
      <c r="C401" s="201" t="str">
        <f>IF(B401="סך הכל",Summary!$B$14,'דיווח דיגומים'!C401)</f>
        <v/>
      </c>
      <c r="D401" s="156" t="str">
        <f>IF(B401="סך הכל",Summary!$B$15,'דיווח דיגומים'!G401)</f>
        <v/>
      </c>
      <c r="E401" s="156" t="str">
        <f>IF(B401="סך הכל",Summary!$B$16,IFERROR(VLOOKUP(B401,PT_Charge_Exc!A:C,2,FALSE),""))</f>
        <v/>
      </c>
      <c r="F401" s="202" t="str">
        <f>IFERROR(VLOOKUP(B401,PT_Charge_Exc!A:C,3,FALSE),"")</f>
        <v/>
      </c>
      <c r="G401" s="156" t="str">
        <f>IF(B401="סך הכל",Summary!$B$17,IFERROR(VLOOKUP(B401,PT_Charge_Forb!A:C,2,FALSE),""))</f>
        <v/>
      </c>
      <c r="H401" s="202" t="str">
        <f>IF(B401="סך הכל",Summary!$B$19,IFERROR(VLOOKUP(B401,PT_Charge_Forb!A:C,3,FALSE),""))</f>
        <v/>
      </c>
      <c r="I401" s="203" t="str">
        <f>IF(B401="סך הכל",Summary!$B$20,IF(SUM(F401,H401)=0,"",SUM(F401,H401)))</f>
        <v/>
      </c>
      <c r="J401" s="173"/>
    </row>
    <row r="402" spans="1:10" s="1" customFormat="1" x14ac:dyDescent="0.2">
      <c r="A402" s="152"/>
      <c r="B402" s="174" t="str">
        <f>IF(AND(B400&lt;&gt;"",ISNUMBER(B400),B401=""),"סך הכל",IF(ISNUMBER('דיווח דיגומים'!B402),'דיווח דיגומים'!B402,""))</f>
        <v/>
      </c>
      <c r="C402" s="201" t="str">
        <f>IF(B402="סך הכל",Summary!$B$14,'דיווח דיגומים'!C402)</f>
        <v/>
      </c>
      <c r="D402" s="156" t="str">
        <f>IF(B402="סך הכל",Summary!$B$15,'דיווח דיגומים'!G402)</f>
        <v/>
      </c>
      <c r="E402" s="156" t="str">
        <f>IF(B402="סך הכל",Summary!$B$16,IFERROR(VLOOKUP(B402,PT_Charge_Exc!A:C,2,FALSE),""))</f>
        <v/>
      </c>
      <c r="F402" s="202" t="str">
        <f>IFERROR(VLOOKUP(B402,PT_Charge_Exc!A:C,3,FALSE),"")</f>
        <v/>
      </c>
      <c r="G402" s="156" t="str">
        <f>IF(B402="סך הכל",Summary!$B$17,IFERROR(VLOOKUP(B402,PT_Charge_Forb!A:C,2,FALSE),""))</f>
        <v/>
      </c>
      <c r="H402" s="202" t="str">
        <f>IF(B402="סך הכל",Summary!$B$19,IFERROR(VLOOKUP(B402,PT_Charge_Forb!A:C,3,FALSE),""))</f>
        <v/>
      </c>
      <c r="I402" s="203" t="str">
        <f>IF(B402="סך הכל",Summary!$B$20,IF(SUM(F402,H402)=0,"",SUM(F402,H402)))</f>
        <v/>
      </c>
      <c r="J402" s="173"/>
    </row>
    <row r="403" spans="1:10" s="1" customFormat="1" x14ac:dyDescent="0.2">
      <c r="A403" s="152"/>
      <c r="B403" s="174" t="str">
        <f>IF(AND(B401&lt;&gt;"",ISNUMBER(B401),B402=""),"סך הכל",IF(ISNUMBER('דיווח דיגומים'!B403),'דיווח דיגומים'!B403,""))</f>
        <v/>
      </c>
      <c r="C403" s="201" t="str">
        <f>IF(B403="סך הכל",Summary!$B$14,'דיווח דיגומים'!C403)</f>
        <v/>
      </c>
      <c r="D403" s="156" t="str">
        <f>IF(B403="סך הכל",Summary!$B$15,'דיווח דיגומים'!G403)</f>
        <v/>
      </c>
      <c r="E403" s="156" t="str">
        <f>IF(B403="סך הכל",Summary!$B$16,IFERROR(VLOOKUP(B403,PT_Charge_Exc!A:C,2,FALSE),""))</f>
        <v/>
      </c>
      <c r="F403" s="202" t="str">
        <f>IFERROR(VLOOKUP(B403,PT_Charge_Exc!A:C,3,FALSE),"")</f>
        <v/>
      </c>
      <c r="G403" s="156" t="str">
        <f>IF(B403="סך הכל",Summary!$B$17,IFERROR(VLOOKUP(B403,PT_Charge_Forb!A:C,2,FALSE),""))</f>
        <v/>
      </c>
      <c r="H403" s="202" t="str">
        <f>IF(B403="סך הכל",Summary!$B$19,IFERROR(VLOOKUP(B403,PT_Charge_Forb!A:C,3,FALSE),""))</f>
        <v/>
      </c>
      <c r="I403" s="203" t="str">
        <f>IF(B403="סך הכל",Summary!$B$20,IF(SUM(F403,H403)=0,"",SUM(F403,H403)))</f>
        <v/>
      </c>
      <c r="J403" s="173"/>
    </row>
    <row r="404" spans="1:10" s="1" customFormat="1" x14ac:dyDescent="0.2">
      <c r="A404" s="152"/>
      <c r="B404" s="174" t="str">
        <f>IF(AND(B402&lt;&gt;"",ISNUMBER(B402),B403=""),"סך הכל",IF(ISNUMBER('דיווח דיגומים'!B404),'דיווח דיגומים'!B404,""))</f>
        <v/>
      </c>
      <c r="C404" s="201" t="str">
        <f>IF(B404="סך הכל",Summary!$B$14,'דיווח דיגומים'!C404)</f>
        <v/>
      </c>
      <c r="D404" s="156" t="str">
        <f>IF(B404="סך הכל",Summary!$B$15,'דיווח דיגומים'!G404)</f>
        <v/>
      </c>
      <c r="E404" s="156" t="str">
        <f>IF(B404="סך הכל",Summary!$B$16,IFERROR(VLOOKUP(B404,PT_Charge_Exc!A:C,2,FALSE),""))</f>
        <v/>
      </c>
      <c r="F404" s="202" t="str">
        <f>IFERROR(VLOOKUP(B404,PT_Charge_Exc!A:C,3,FALSE),"")</f>
        <v/>
      </c>
      <c r="G404" s="156" t="str">
        <f>IF(B404="סך הכל",Summary!$B$17,IFERROR(VLOOKUP(B404,PT_Charge_Forb!A:C,2,FALSE),""))</f>
        <v/>
      </c>
      <c r="H404" s="202" t="str">
        <f>IF(B404="סך הכל",Summary!$B$19,IFERROR(VLOOKUP(B404,PT_Charge_Forb!A:C,3,FALSE),""))</f>
        <v/>
      </c>
      <c r="I404" s="203" t="str">
        <f>IF(B404="סך הכל",Summary!$B$20,IF(SUM(F404,H404)=0,"",SUM(F404,H404)))</f>
        <v/>
      </c>
      <c r="J404" s="173"/>
    </row>
    <row r="405" spans="1:10" s="1" customFormat="1" x14ac:dyDescent="0.2">
      <c r="A405" s="152"/>
      <c r="B405" s="174" t="str">
        <f>IF(AND(B403&lt;&gt;"",ISNUMBER(B403),B404=""),"סך הכל",IF(ISNUMBER('דיווח דיגומים'!B405),'דיווח דיגומים'!B405,""))</f>
        <v/>
      </c>
      <c r="C405" s="201" t="str">
        <f>IF(B405="סך הכל",Summary!$B$14,'דיווח דיגומים'!C405)</f>
        <v/>
      </c>
      <c r="D405" s="156" t="str">
        <f>IF(B405="סך הכל",Summary!$B$15,'דיווח דיגומים'!G405)</f>
        <v/>
      </c>
      <c r="E405" s="156" t="str">
        <f>IF(B405="סך הכל",Summary!$B$16,IFERROR(VLOOKUP(B405,PT_Charge_Exc!A:C,2,FALSE),""))</f>
        <v/>
      </c>
      <c r="F405" s="202" t="str">
        <f>IFERROR(VLOOKUP(B405,PT_Charge_Exc!A:C,3,FALSE),"")</f>
        <v/>
      </c>
      <c r="G405" s="156" t="str">
        <f>IF(B405="סך הכל",Summary!$B$17,IFERROR(VLOOKUP(B405,PT_Charge_Forb!A:C,2,FALSE),""))</f>
        <v/>
      </c>
      <c r="H405" s="202" t="str">
        <f>IF(B405="סך הכל",Summary!$B$19,IFERROR(VLOOKUP(B405,PT_Charge_Forb!A:C,3,FALSE),""))</f>
        <v/>
      </c>
      <c r="I405" s="203" t="str">
        <f>IF(B405="סך הכל",Summary!$B$20,IF(SUM(F405,H405)=0,"",SUM(F405,H405)))</f>
        <v/>
      </c>
      <c r="J405" s="173"/>
    </row>
    <row r="406" spans="1:10" s="1" customFormat="1" x14ac:dyDescent="0.2">
      <c r="A406" s="152"/>
      <c r="B406" s="174" t="str">
        <f>IF(AND(B404&lt;&gt;"",ISNUMBER(B404),B405=""),"סך הכל",IF(ISNUMBER('דיווח דיגומים'!B406),'דיווח דיגומים'!B406,""))</f>
        <v/>
      </c>
      <c r="C406" s="201" t="str">
        <f>IF(B406="סך הכל",Summary!$B$14,'דיווח דיגומים'!C406)</f>
        <v/>
      </c>
      <c r="D406" s="156" t="str">
        <f>IF(B406="סך הכל",Summary!$B$15,'דיווח דיגומים'!G406)</f>
        <v/>
      </c>
      <c r="E406" s="156" t="str">
        <f>IF(B406="סך הכל",Summary!$B$16,IFERROR(VLOOKUP(B406,PT_Charge_Exc!A:C,2,FALSE),""))</f>
        <v/>
      </c>
      <c r="F406" s="202" t="str">
        <f>IFERROR(VLOOKUP(B406,PT_Charge_Exc!A:C,3,FALSE),"")</f>
        <v/>
      </c>
      <c r="G406" s="156" t="str">
        <f>IF(B406="סך הכל",Summary!$B$17,IFERROR(VLOOKUP(B406,PT_Charge_Forb!A:C,2,FALSE),""))</f>
        <v/>
      </c>
      <c r="H406" s="202" t="str">
        <f>IF(B406="סך הכל",Summary!$B$19,IFERROR(VLOOKUP(B406,PT_Charge_Forb!A:C,3,FALSE),""))</f>
        <v/>
      </c>
      <c r="I406" s="203" t="str">
        <f>IF(B406="סך הכל",Summary!$B$20,IF(SUM(F406,H406)=0,"",SUM(F406,H406)))</f>
        <v/>
      </c>
      <c r="J406" s="173"/>
    </row>
    <row r="407" spans="1:10" s="1" customFormat="1" x14ac:dyDescent="0.2">
      <c r="A407" s="152"/>
      <c r="B407" s="174" t="str">
        <f>IF(AND(B405&lt;&gt;"",ISNUMBER(B405),B406=""),"סך הכל",IF(ISNUMBER('דיווח דיגומים'!B407),'דיווח דיגומים'!B407,""))</f>
        <v/>
      </c>
      <c r="C407" s="201" t="str">
        <f>IF(B407="סך הכל",Summary!$B$14,'דיווח דיגומים'!C407)</f>
        <v/>
      </c>
      <c r="D407" s="156" t="str">
        <f>IF(B407="סך הכל",Summary!$B$15,'דיווח דיגומים'!G407)</f>
        <v/>
      </c>
      <c r="E407" s="156" t="str">
        <f>IF(B407="סך הכל",Summary!$B$16,IFERROR(VLOOKUP(B407,PT_Charge_Exc!A:C,2,FALSE),""))</f>
        <v/>
      </c>
      <c r="F407" s="202" t="str">
        <f>IFERROR(VLOOKUP(B407,PT_Charge_Exc!A:C,3,FALSE),"")</f>
        <v/>
      </c>
      <c r="G407" s="156" t="str">
        <f>IF(B407="סך הכל",Summary!$B$17,IFERROR(VLOOKUP(B407,PT_Charge_Forb!A:C,2,FALSE),""))</f>
        <v/>
      </c>
      <c r="H407" s="202" t="str">
        <f>IF(B407="סך הכל",Summary!$B$19,IFERROR(VLOOKUP(B407,PT_Charge_Forb!A:C,3,FALSE),""))</f>
        <v/>
      </c>
      <c r="I407" s="203" t="str">
        <f>IF(B407="סך הכל",Summary!$B$20,IF(SUM(F407,H407)=0,"",SUM(F407,H407)))</f>
        <v/>
      </c>
      <c r="J407" s="173"/>
    </row>
    <row r="408" spans="1:10" s="1" customFormat="1" x14ac:dyDescent="0.2">
      <c r="A408" s="152"/>
      <c r="B408" s="174" t="str">
        <f>IF(AND(B406&lt;&gt;"",ISNUMBER(B406),B407=""),"סך הכל",IF(ISNUMBER('דיווח דיגומים'!B408),'דיווח דיגומים'!B408,""))</f>
        <v/>
      </c>
      <c r="C408" s="201" t="str">
        <f>IF(B408="סך הכל",Summary!$B$14,'דיווח דיגומים'!C408)</f>
        <v/>
      </c>
      <c r="D408" s="156" t="str">
        <f>IF(B408="סך הכל",Summary!$B$15,'דיווח דיגומים'!G408)</f>
        <v/>
      </c>
      <c r="E408" s="156" t="str">
        <f>IF(B408="סך הכל",Summary!$B$16,IFERROR(VLOOKUP(B408,PT_Charge_Exc!A:C,2,FALSE),""))</f>
        <v/>
      </c>
      <c r="F408" s="202" t="str">
        <f>IFERROR(VLOOKUP(B408,PT_Charge_Exc!A:C,3,FALSE),"")</f>
        <v/>
      </c>
      <c r="G408" s="156" t="str">
        <f>IF(B408="סך הכל",Summary!$B$17,IFERROR(VLOOKUP(B408,PT_Charge_Forb!A:C,2,FALSE),""))</f>
        <v/>
      </c>
      <c r="H408" s="202" t="str">
        <f>IF(B408="סך הכל",Summary!$B$19,IFERROR(VLOOKUP(B408,PT_Charge_Forb!A:C,3,FALSE),""))</f>
        <v/>
      </c>
      <c r="I408" s="203" t="str">
        <f>IF(B408="סך הכל",Summary!$B$20,IF(SUM(F408,H408)=0,"",SUM(F408,H408)))</f>
        <v/>
      </c>
      <c r="J408" s="173"/>
    </row>
    <row r="409" spans="1:10" s="1" customFormat="1" x14ac:dyDescent="0.2">
      <c r="A409" s="152"/>
      <c r="B409" s="174" t="str">
        <f>IF(AND(B407&lt;&gt;"",ISNUMBER(B407),B408=""),"סך הכל",IF(ISNUMBER('דיווח דיגומים'!B409),'דיווח דיגומים'!B409,""))</f>
        <v/>
      </c>
      <c r="C409" s="201" t="str">
        <f>IF(B409="סך הכל",Summary!$B$14,'דיווח דיגומים'!C409)</f>
        <v/>
      </c>
      <c r="D409" s="156" t="str">
        <f>IF(B409="סך הכל",Summary!$B$15,'דיווח דיגומים'!G409)</f>
        <v/>
      </c>
      <c r="E409" s="156" t="str">
        <f>IF(B409="סך הכל",Summary!$B$16,IFERROR(VLOOKUP(B409,PT_Charge_Exc!A:C,2,FALSE),""))</f>
        <v/>
      </c>
      <c r="F409" s="202" t="str">
        <f>IFERROR(VLOOKUP(B409,PT_Charge_Exc!A:C,3,FALSE),"")</f>
        <v/>
      </c>
      <c r="G409" s="156" t="str">
        <f>IF(B409="סך הכל",Summary!$B$17,IFERROR(VLOOKUP(B409,PT_Charge_Forb!A:C,2,FALSE),""))</f>
        <v/>
      </c>
      <c r="H409" s="202" t="str">
        <f>IF(B409="סך הכל",Summary!$B$19,IFERROR(VLOOKUP(B409,PT_Charge_Forb!A:C,3,FALSE),""))</f>
        <v/>
      </c>
      <c r="I409" s="203" t="str">
        <f>IF(B409="סך הכל",Summary!$B$20,IF(SUM(F409,H409)=0,"",SUM(F409,H409)))</f>
        <v/>
      </c>
      <c r="J409" s="173"/>
    </row>
    <row r="410" spans="1:10" s="1" customFormat="1" x14ac:dyDescent="0.2">
      <c r="A410" s="152"/>
      <c r="B410" s="174" t="str">
        <f>IF(AND(B408&lt;&gt;"",ISNUMBER(B408),B409=""),"סך הכל",IF(ISNUMBER('דיווח דיגומים'!B410),'דיווח דיגומים'!B410,""))</f>
        <v/>
      </c>
      <c r="C410" s="201" t="str">
        <f>IF(B410="סך הכל",Summary!$B$14,'דיווח דיגומים'!C410)</f>
        <v/>
      </c>
      <c r="D410" s="156" t="str">
        <f>IF(B410="סך הכל",Summary!$B$15,'דיווח דיגומים'!G410)</f>
        <v/>
      </c>
      <c r="E410" s="156" t="str">
        <f>IF(B410="סך הכל",Summary!$B$16,IFERROR(VLOOKUP(B410,PT_Charge_Exc!A:C,2,FALSE),""))</f>
        <v/>
      </c>
      <c r="F410" s="202" t="str">
        <f>IFERROR(VLOOKUP(B410,PT_Charge_Exc!A:C,3,FALSE),"")</f>
        <v/>
      </c>
      <c r="G410" s="156" t="str">
        <f>IF(B410="סך הכל",Summary!$B$17,IFERROR(VLOOKUP(B410,PT_Charge_Forb!A:C,2,FALSE),""))</f>
        <v/>
      </c>
      <c r="H410" s="202" t="str">
        <f>IF(B410="סך הכל",Summary!$B$19,IFERROR(VLOOKUP(B410,PT_Charge_Forb!A:C,3,FALSE),""))</f>
        <v/>
      </c>
      <c r="I410" s="203" t="str">
        <f>IF(B410="סך הכל",Summary!$B$20,IF(SUM(F410,H410)=0,"",SUM(F410,H410)))</f>
        <v/>
      </c>
      <c r="J410" s="173"/>
    </row>
    <row r="411" spans="1:10" s="1" customFormat="1" x14ac:dyDescent="0.2">
      <c r="A411" s="152"/>
      <c r="B411" s="174" t="str">
        <f>IF(AND(B409&lt;&gt;"",ISNUMBER(B409),B410=""),"סך הכל",IF(ISNUMBER('דיווח דיגומים'!B411),'דיווח דיגומים'!B411,""))</f>
        <v/>
      </c>
      <c r="C411" s="201" t="str">
        <f>IF(B411="סך הכל",Summary!$B$14,'דיווח דיגומים'!C411)</f>
        <v/>
      </c>
      <c r="D411" s="156" t="str">
        <f>IF(B411="סך הכל",Summary!$B$15,'דיווח דיגומים'!G411)</f>
        <v/>
      </c>
      <c r="E411" s="156" t="str">
        <f>IF(B411="סך הכל",Summary!$B$16,IFERROR(VLOOKUP(B411,PT_Charge_Exc!A:C,2,FALSE),""))</f>
        <v/>
      </c>
      <c r="F411" s="202" t="str">
        <f>IFERROR(VLOOKUP(B411,PT_Charge_Exc!A:C,3,FALSE),"")</f>
        <v/>
      </c>
      <c r="G411" s="156" t="str">
        <f>IF(B411="סך הכל",Summary!$B$17,IFERROR(VLOOKUP(B411,PT_Charge_Forb!A:C,2,FALSE),""))</f>
        <v/>
      </c>
      <c r="H411" s="202" t="str">
        <f>IF(B411="סך הכל",Summary!$B$19,IFERROR(VLOOKUP(B411,PT_Charge_Forb!A:C,3,FALSE),""))</f>
        <v/>
      </c>
      <c r="I411" s="203" t="str">
        <f>IF(B411="סך הכל",Summary!$B$20,IF(SUM(F411,H411)=0,"",SUM(F411,H411)))</f>
        <v/>
      </c>
      <c r="J411" s="173"/>
    </row>
    <row r="412" spans="1:10" s="1" customFormat="1" x14ac:dyDescent="0.2">
      <c r="A412" s="152"/>
      <c r="B412" s="174" t="str">
        <f>IF(AND(B410&lt;&gt;"",ISNUMBER(B410),B411=""),"סך הכל",IF(ISNUMBER('דיווח דיגומים'!B412),'דיווח דיגומים'!B412,""))</f>
        <v/>
      </c>
      <c r="C412" s="201" t="str">
        <f>IF(B412="סך הכל",Summary!$B$14,'דיווח דיגומים'!C412)</f>
        <v/>
      </c>
      <c r="D412" s="156" t="str">
        <f>IF(B412="סך הכל",Summary!$B$15,'דיווח דיגומים'!G412)</f>
        <v/>
      </c>
      <c r="E412" s="156" t="str">
        <f>IF(B412="סך הכל",Summary!$B$16,IFERROR(VLOOKUP(B412,PT_Charge_Exc!A:C,2,FALSE),""))</f>
        <v/>
      </c>
      <c r="F412" s="202" t="str">
        <f>IFERROR(VLOOKUP(B412,PT_Charge_Exc!A:C,3,FALSE),"")</f>
        <v/>
      </c>
      <c r="G412" s="156" t="str">
        <f>IF(B412="סך הכל",Summary!$B$17,IFERROR(VLOOKUP(B412,PT_Charge_Forb!A:C,2,FALSE),""))</f>
        <v/>
      </c>
      <c r="H412" s="202" t="str">
        <f>IF(B412="סך הכל",Summary!$B$19,IFERROR(VLOOKUP(B412,PT_Charge_Forb!A:C,3,FALSE),""))</f>
        <v/>
      </c>
      <c r="I412" s="203" t="str">
        <f>IF(B412="סך הכל",Summary!$B$20,IF(SUM(F412,H412)=0,"",SUM(F412,H412)))</f>
        <v/>
      </c>
      <c r="J412" s="173"/>
    </row>
    <row r="413" spans="1:10" s="1" customFormat="1" x14ac:dyDescent="0.2">
      <c r="A413" s="152"/>
      <c r="B413" s="174" t="str">
        <f>IF(AND(B411&lt;&gt;"",ISNUMBER(B411),B412=""),"סך הכל",IF(ISNUMBER('דיווח דיגומים'!B413),'דיווח דיגומים'!B413,""))</f>
        <v/>
      </c>
      <c r="C413" s="201" t="str">
        <f>IF(B413="סך הכל",Summary!$B$14,'דיווח דיגומים'!C413)</f>
        <v/>
      </c>
      <c r="D413" s="156" t="str">
        <f>IF(B413="סך הכל",Summary!$B$15,'דיווח דיגומים'!G413)</f>
        <v/>
      </c>
      <c r="E413" s="156" t="str">
        <f>IF(B413="סך הכל",Summary!$B$16,IFERROR(VLOOKUP(B413,PT_Charge_Exc!A:C,2,FALSE),""))</f>
        <v/>
      </c>
      <c r="F413" s="202" t="str">
        <f>IFERROR(VLOOKUP(B413,PT_Charge_Exc!A:C,3,FALSE),"")</f>
        <v/>
      </c>
      <c r="G413" s="156" t="str">
        <f>IF(B413="סך הכל",Summary!$B$17,IFERROR(VLOOKUP(B413,PT_Charge_Forb!A:C,2,FALSE),""))</f>
        <v/>
      </c>
      <c r="H413" s="202" t="str">
        <f>IF(B413="סך הכל",Summary!$B$19,IFERROR(VLOOKUP(B413,PT_Charge_Forb!A:C,3,FALSE),""))</f>
        <v/>
      </c>
      <c r="I413" s="203" t="str">
        <f>IF(B413="סך הכל",Summary!$B$20,IF(SUM(F413,H413)=0,"",SUM(F413,H413)))</f>
        <v/>
      </c>
      <c r="J413" s="173"/>
    </row>
    <row r="414" spans="1:10" s="1" customFormat="1" x14ac:dyDescent="0.2">
      <c r="A414" s="152"/>
      <c r="B414" s="174" t="str">
        <f>IF(AND(B412&lt;&gt;"",ISNUMBER(B412),B413=""),"סך הכל",IF(ISNUMBER('דיווח דיגומים'!B414),'דיווח דיגומים'!B414,""))</f>
        <v/>
      </c>
      <c r="C414" s="201" t="str">
        <f>IF(B414="סך הכל",Summary!$B$14,'דיווח דיגומים'!C414)</f>
        <v/>
      </c>
      <c r="D414" s="156" t="str">
        <f>IF(B414="סך הכל",Summary!$B$15,'דיווח דיגומים'!G414)</f>
        <v/>
      </c>
      <c r="E414" s="156" t="str">
        <f>IF(B414="סך הכל",Summary!$B$16,IFERROR(VLOOKUP(B414,PT_Charge_Exc!A:C,2,FALSE),""))</f>
        <v/>
      </c>
      <c r="F414" s="202" t="str">
        <f>IFERROR(VLOOKUP(B414,PT_Charge_Exc!A:C,3,FALSE),"")</f>
        <v/>
      </c>
      <c r="G414" s="156" t="str">
        <f>IF(B414="סך הכל",Summary!$B$17,IFERROR(VLOOKUP(B414,PT_Charge_Forb!A:C,2,FALSE),""))</f>
        <v/>
      </c>
      <c r="H414" s="202" t="str">
        <f>IF(B414="סך הכל",Summary!$B$19,IFERROR(VLOOKUP(B414,PT_Charge_Forb!A:C,3,FALSE),""))</f>
        <v/>
      </c>
      <c r="I414" s="203" t="str">
        <f>IF(B414="סך הכל",Summary!$B$20,IF(SUM(F414,H414)=0,"",SUM(F414,H414)))</f>
        <v/>
      </c>
      <c r="J414" s="173"/>
    </row>
    <row r="415" spans="1:10" s="1" customFormat="1" x14ac:dyDescent="0.2">
      <c r="A415" s="152"/>
      <c r="B415" s="174" t="str">
        <f>IF(AND(B413&lt;&gt;"",ISNUMBER(B413),B414=""),"סך הכל",IF(ISNUMBER('דיווח דיגומים'!B415),'דיווח דיגומים'!B415,""))</f>
        <v/>
      </c>
      <c r="C415" s="201" t="str">
        <f>IF(B415="סך הכל",Summary!$B$14,'דיווח דיגומים'!C415)</f>
        <v/>
      </c>
      <c r="D415" s="156" t="str">
        <f>IF(B415="סך הכל",Summary!$B$15,'דיווח דיגומים'!G415)</f>
        <v/>
      </c>
      <c r="E415" s="156" t="str">
        <f>IF(B415="סך הכל",Summary!$B$16,IFERROR(VLOOKUP(B415,PT_Charge_Exc!A:C,2,FALSE),""))</f>
        <v/>
      </c>
      <c r="F415" s="202" t="str">
        <f>IFERROR(VLOOKUP(B415,PT_Charge_Exc!A:C,3,FALSE),"")</f>
        <v/>
      </c>
      <c r="G415" s="156" t="str">
        <f>IF(B415="סך הכל",Summary!$B$17,IFERROR(VLOOKUP(B415,PT_Charge_Forb!A:C,2,FALSE),""))</f>
        <v/>
      </c>
      <c r="H415" s="202" t="str">
        <f>IF(B415="סך הכל",Summary!$B$19,IFERROR(VLOOKUP(B415,PT_Charge_Forb!A:C,3,FALSE),""))</f>
        <v/>
      </c>
      <c r="I415" s="203" t="str">
        <f>IF(B415="סך הכל",Summary!$B$20,IF(SUM(F415,H415)=0,"",SUM(F415,H415)))</f>
        <v/>
      </c>
      <c r="J415" s="173"/>
    </row>
    <row r="416" spans="1:10" s="1" customFormat="1" x14ac:dyDescent="0.2">
      <c r="A416" s="152"/>
      <c r="B416" s="174" t="str">
        <f>IF(AND(B414&lt;&gt;"",ISNUMBER(B414),B415=""),"סך הכל",IF(ISNUMBER('דיווח דיגומים'!B416),'דיווח דיגומים'!B416,""))</f>
        <v/>
      </c>
      <c r="C416" s="201" t="str">
        <f>IF(B416="סך הכל",Summary!$B$14,'דיווח דיגומים'!C416)</f>
        <v/>
      </c>
      <c r="D416" s="156" t="str">
        <f>IF(B416="סך הכל",Summary!$B$15,'דיווח דיגומים'!G416)</f>
        <v/>
      </c>
      <c r="E416" s="156" t="str">
        <f>IF(B416="סך הכל",Summary!$B$16,IFERROR(VLOOKUP(B416,PT_Charge_Exc!A:C,2,FALSE),""))</f>
        <v/>
      </c>
      <c r="F416" s="202" t="str">
        <f>IFERROR(VLOOKUP(B416,PT_Charge_Exc!A:C,3,FALSE),"")</f>
        <v/>
      </c>
      <c r="G416" s="156" t="str">
        <f>IF(B416="סך הכל",Summary!$B$17,IFERROR(VLOOKUP(B416,PT_Charge_Forb!A:C,2,FALSE),""))</f>
        <v/>
      </c>
      <c r="H416" s="202" t="str">
        <f>IF(B416="סך הכל",Summary!$B$19,IFERROR(VLOOKUP(B416,PT_Charge_Forb!A:C,3,FALSE),""))</f>
        <v/>
      </c>
      <c r="I416" s="203" t="str">
        <f>IF(B416="סך הכל",Summary!$B$20,IF(SUM(F416,H416)=0,"",SUM(F416,H416)))</f>
        <v/>
      </c>
      <c r="J416" s="173"/>
    </row>
    <row r="417" spans="1:10" s="1" customFormat="1" x14ac:dyDescent="0.2">
      <c r="A417" s="152"/>
      <c r="B417" s="174" t="str">
        <f>IF(AND(B415&lt;&gt;"",ISNUMBER(B415),B416=""),"סך הכל",IF(ISNUMBER('דיווח דיגומים'!B417),'דיווח דיגומים'!B417,""))</f>
        <v/>
      </c>
      <c r="C417" s="201" t="str">
        <f>IF(B417="סך הכל",Summary!$B$14,'דיווח דיגומים'!C417)</f>
        <v/>
      </c>
      <c r="D417" s="156" t="str">
        <f>IF(B417="סך הכל",Summary!$B$15,'דיווח דיגומים'!G417)</f>
        <v/>
      </c>
      <c r="E417" s="156" t="str">
        <f>IF(B417="סך הכל",Summary!$B$16,IFERROR(VLOOKUP(B417,PT_Charge_Exc!A:C,2,FALSE),""))</f>
        <v/>
      </c>
      <c r="F417" s="202" t="str">
        <f>IFERROR(VLOOKUP(B417,PT_Charge_Exc!A:C,3,FALSE),"")</f>
        <v/>
      </c>
      <c r="G417" s="156" t="str">
        <f>IF(B417="סך הכל",Summary!$B$17,IFERROR(VLOOKUP(B417,PT_Charge_Forb!A:C,2,FALSE),""))</f>
        <v/>
      </c>
      <c r="H417" s="202" t="str">
        <f>IF(B417="סך הכל",Summary!$B$19,IFERROR(VLOOKUP(B417,PT_Charge_Forb!A:C,3,FALSE),""))</f>
        <v/>
      </c>
      <c r="I417" s="203" t="str">
        <f>IF(B417="סך הכל",Summary!$B$20,IF(SUM(F417,H417)=0,"",SUM(F417,H417)))</f>
        <v/>
      </c>
      <c r="J417" s="173"/>
    </row>
    <row r="418" spans="1:10" s="1" customFormat="1" x14ac:dyDescent="0.2">
      <c r="A418" s="152"/>
      <c r="B418" s="174" t="str">
        <f>IF(AND(B416&lt;&gt;"",ISNUMBER(B416),B417=""),"סך הכל",IF(ISNUMBER('דיווח דיגומים'!B418),'דיווח דיגומים'!B418,""))</f>
        <v/>
      </c>
      <c r="C418" s="201" t="str">
        <f>IF(B418="סך הכל",Summary!$B$14,'דיווח דיגומים'!C418)</f>
        <v/>
      </c>
      <c r="D418" s="156" t="str">
        <f>IF(B418="סך הכל",Summary!$B$15,'דיווח דיגומים'!G418)</f>
        <v/>
      </c>
      <c r="E418" s="156" t="str">
        <f>IF(B418="סך הכל",Summary!$B$16,IFERROR(VLOOKUP(B418,PT_Charge_Exc!A:C,2,FALSE),""))</f>
        <v/>
      </c>
      <c r="F418" s="202" t="str">
        <f>IFERROR(VLOOKUP(B418,PT_Charge_Exc!A:C,3,FALSE),"")</f>
        <v/>
      </c>
      <c r="G418" s="156" t="str">
        <f>IF(B418="סך הכל",Summary!$B$17,IFERROR(VLOOKUP(B418,PT_Charge_Forb!A:C,2,FALSE),""))</f>
        <v/>
      </c>
      <c r="H418" s="202" t="str">
        <f>IF(B418="סך הכל",Summary!$B$19,IFERROR(VLOOKUP(B418,PT_Charge_Forb!A:C,3,FALSE),""))</f>
        <v/>
      </c>
      <c r="I418" s="203" t="str">
        <f>IF(B418="סך הכל",Summary!$B$20,IF(SUM(F418,H418)=0,"",SUM(F418,H418)))</f>
        <v/>
      </c>
      <c r="J418" s="173"/>
    </row>
    <row r="419" spans="1:10" s="1" customFormat="1" x14ac:dyDescent="0.2">
      <c r="A419" s="152"/>
      <c r="B419" s="174" t="str">
        <f>IF(AND(B417&lt;&gt;"",ISNUMBER(B417),B418=""),"סך הכל",IF(ISNUMBER('דיווח דיגומים'!B419),'דיווח דיגומים'!B419,""))</f>
        <v/>
      </c>
      <c r="C419" s="201" t="str">
        <f>IF(B419="סך הכל",Summary!$B$14,'דיווח דיגומים'!C419)</f>
        <v/>
      </c>
      <c r="D419" s="156" t="str">
        <f>IF(B419="סך הכל",Summary!$B$15,'דיווח דיגומים'!G419)</f>
        <v/>
      </c>
      <c r="E419" s="156" t="str">
        <f>IF(B419="סך הכל",Summary!$B$16,IFERROR(VLOOKUP(B419,PT_Charge_Exc!A:C,2,FALSE),""))</f>
        <v/>
      </c>
      <c r="F419" s="202" t="str">
        <f>IFERROR(VLOOKUP(B419,PT_Charge_Exc!A:C,3,FALSE),"")</f>
        <v/>
      </c>
      <c r="G419" s="156" t="str">
        <f>IF(B419="סך הכל",Summary!$B$17,IFERROR(VLOOKUP(B419,PT_Charge_Forb!A:C,2,FALSE),""))</f>
        <v/>
      </c>
      <c r="H419" s="202" t="str">
        <f>IF(B419="סך הכל",Summary!$B$19,IFERROR(VLOOKUP(B419,PT_Charge_Forb!A:C,3,FALSE),""))</f>
        <v/>
      </c>
      <c r="I419" s="203" t="str">
        <f>IF(B419="סך הכל",Summary!$B$20,IF(SUM(F419,H419)=0,"",SUM(F419,H419)))</f>
        <v/>
      </c>
      <c r="J419" s="173"/>
    </row>
    <row r="420" spans="1:10" s="1" customFormat="1" x14ac:dyDescent="0.2">
      <c r="A420" s="152"/>
      <c r="B420" s="174" t="str">
        <f>IF(AND(B418&lt;&gt;"",ISNUMBER(B418),B419=""),"סך הכל",IF(ISNUMBER('דיווח דיגומים'!B420),'דיווח דיגומים'!B420,""))</f>
        <v/>
      </c>
      <c r="C420" s="201" t="str">
        <f>IF(B420="סך הכל",Summary!$B$14,'דיווח דיגומים'!C420)</f>
        <v/>
      </c>
      <c r="D420" s="156" t="str">
        <f>IF(B420="סך הכל",Summary!$B$15,'דיווח דיגומים'!G420)</f>
        <v/>
      </c>
      <c r="E420" s="156" t="str">
        <f>IF(B420="סך הכל",Summary!$B$16,IFERROR(VLOOKUP(B420,PT_Charge_Exc!A:C,2,FALSE),""))</f>
        <v/>
      </c>
      <c r="F420" s="202" t="str">
        <f>IFERROR(VLOOKUP(B420,PT_Charge_Exc!A:C,3,FALSE),"")</f>
        <v/>
      </c>
      <c r="G420" s="156" t="str">
        <f>IF(B420="סך הכל",Summary!$B$17,IFERROR(VLOOKUP(B420,PT_Charge_Forb!A:C,2,FALSE),""))</f>
        <v/>
      </c>
      <c r="H420" s="202" t="str">
        <f>IF(B420="סך הכל",Summary!$B$19,IFERROR(VLOOKUP(B420,PT_Charge_Forb!A:C,3,FALSE),""))</f>
        <v/>
      </c>
      <c r="I420" s="203" t="str">
        <f>IF(B420="סך הכל",Summary!$B$20,IF(SUM(F420,H420)=0,"",SUM(F420,H420)))</f>
        <v/>
      </c>
      <c r="J420" s="173"/>
    </row>
    <row r="421" spans="1:10" s="1" customFormat="1" x14ac:dyDescent="0.2">
      <c r="A421" s="152"/>
      <c r="B421" s="174" t="str">
        <f>IF(AND(B419&lt;&gt;"",ISNUMBER(B419),B420=""),"סך הכל",IF(ISNUMBER('דיווח דיגומים'!B421),'דיווח דיגומים'!B421,""))</f>
        <v/>
      </c>
      <c r="C421" s="201" t="str">
        <f>IF(B421="סך הכל",Summary!$B$14,'דיווח דיגומים'!C421)</f>
        <v/>
      </c>
      <c r="D421" s="156" t="str">
        <f>IF(B421="סך הכל",Summary!$B$15,'דיווח דיגומים'!G421)</f>
        <v/>
      </c>
      <c r="E421" s="156" t="str">
        <f>IF(B421="סך הכל",Summary!$B$16,IFERROR(VLOOKUP(B421,PT_Charge_Exc!A:C,2,FALSE),""))</f>
        <v/>
      </c>
      <c r="F421" s="202" t="str">
        <f>IFERROR(VLOOKUP(B421,PT_Charge_Exc!A:C,3,FALSE),"")</f>
        <v/>
      </c>
      <c r="G421" s="156" t="str">
        <f>IF(B421="סך הכל",Summary!$B$17,IFERROR(VLOOKUP(B421,PT_Charge_Forb!A:C,2,FALSE),""))</f>
        <v/>
      </c>
      <c r="H421" s="202" t="str">
        <f>IF(B421="סך הכל",Summary!$B$19,IFERROR(VLOOKUP(B421,PT_Charge_Forb!A:C,3,FALSE),""))</f>
        <v/>
      </c>
      <c r="I421" s="203" t="str">
        <f>IF(B421="סך הכל",Summary!$B$20,IF(SUM(F421,H421)=0,"",SUM(F421,H421)))</f>
        <v/>
      </c>
      <c r="J421" s="173"/>
    </row>
    <row r="422" spans="1:10" s="1" customFormat="1" x14ac:dyDescent="0.2">
      <c r="A422" s="152"/>
      <c r="B422" s="174" t="str">
        <f>IF(AND(B420&lt;&gt;"",ISNUMBER(B420),B421=""),"סך הכל",IF(ISNUMBER('דיווח דיגומים'!B422),'דיווח דיגומים'!B422,""))</f>
        <v/>
      </c>
      <c r="C422" s="201" t="str">
        <f>IF(B422="סך הכל",Summary!$B$14,'דיווח דיגומים'!C422)</f>
        <v/>
      </c>
      <c r="D422" s="156" t="str">
        <f>IF(B422="סך הכל",Summary!$B$15,'דיווח דיגומים'!G422)</f>
        <v/>
      </c>
      <c r="E422" s="156" t="str">
        <f>IF(B422="סך הכל",Summary!$B$16,IFERROR(VLOOKUP(B422,PT_Charge_Exc!A:C,2,FALSE),""))</f>
        <v/>
      </c>
      <c r="F422" s="202" t="str">
        <f>IFERROR(VLOOKUP(B422,PT_Charge_Exc!A:C,3,FALSE),"")</f>
        <v/>
      </c>
      <c r="G422" s="156" t="str">
        <f>IF(B422="סך הכל",Summary!$B$17,IFERROR(VLOOKUP(B422,PT_Charge_Forb!A:C,2,FALSE),""))</f>
        <v/>
      </c>
      <c r="H422" s="202" t="str">
        <f>IF(B422="סך הכל",Summary!$B$19,IFERROR(VLOOKUP(B422,PT_Charge_Forb!A:C,3,FALSE),""))</f>
        <v/>
      </c>
      <c r="I422" s="203" t="str">
        <f>IF(B422="סך הכל",Summary!$B$20,IF(SUM(F422,H422)=0,"",SUM(F422,H422)))</f>
        <v/>
      </c>
      <c r="J422" s="173"/>
    </row>
    <row r="423" spans="1:10" s="1" customFormat="1" x14ac:dyDescent="0.2">
      <c r="A423" s="152"/>
      <c r="B423" s="174" t="str">
        <f>IF(AND(B421&lt;&gt;"",ISNUMBER(B421),B422=""),"סך הכל",IF(ISNUMBER('דיווח דיגומים'!B423),'דיווח דיגומים'!B423,""))</f>
        <v/>
      </c>
      <c r="C423" s="201" t="str">
        <f>IF(B423="סך הכל",Summary!$B$14,'דיווח דיגומים'!C423)</f>
        <v/>
      </c>
      <c r="D423" s="156" t="str">
        <f>IF(B423="סך הכל",Summary!$B$15,'דיווח דיגומים'!G423)</f>
        <v/>
      </c>
      <c r="E423" s="156" t="str">
        <f>IF(B423="סך הכל",Summary!$B$16,IFERROR(VLOOKUP(B423,PT_Charge_Exc!A:C,2,FALSE),""))</f>
        <v/>
      </c>
      <c r="F423" s="202" t="str">
        <f>IFERROR(VLOOKUP(B423,PT_Charge_Exc!A:C,3,FALSE),"")</f>
        <v/>
      </c>
      <c r="G423" s="156" t="str">
        <f>IF(B423="סך הכל",Summary!$B$17,IFERROR(VLOOKUP(B423,PT_Charge_Forb!A:C,2,FALSE),""))</f>
        <v/>
      </c>
      <c r="H423" s="202" t="str">
        <f>IF(B423="סך הכל",Summary!$B$19,IFERROR(VLOOKUP(B423,PT_Charge_Forb!A:C,3,FALSE),""))</f>
        <v/>
      </c>
      <c r="I423" s="203" t="str">
        <f>IF(B423="סך הכל",Summary!$B$20,IF(SUM(F423,H423)=0,"",SUM(F423,H423)))</f>
        <v/>
      </c>
      <c r="J423" s="173"/>
    </row>
    <row r="424" spans="1:10" s="1" customFormat="1" x14ac:dyDescent="0.2">
      <c r="A424" s="152"/>
      <c r="B424" s="174" t="str">
        <f>IF(AND(B422&lt;&gt;"",ISNUMBER(B422),B423=""),"סך הכל",IF(ISNUMBER('דיווח דיגומים'!B424),'דיווח דיגומים'!B424,""))</f>
        <v/>
      </c>
      <c r="C424" s="201" t="str">
        <f>IF(B424="סך הכל",Summary!$B$14,'דיווח דיגומים'!C424)</f>
        <v/>
      </c>
      <c r="D424" s="156" t="str">
        <f>IF(B424="סך הכל",Summary!$B$15,'דיווח דיגומים'!G424)</f>
        <v/>
      </c>
      <c r="E424" s="156" t="str">
        <f>IF(B424="סך הכל",Summary!$B$16,IFERROR(VLOOKUP(B424,PT_Charge_Exc!A:C,2,FALSE),""))</f>
        <v/>
      </c>
      <c r="F424" s="202" t="str">
        <f>IFERROR(VLOOKUP(B424,PT_Charge_Exc!A:C,3,FALSE),"")</f>
        <v/>
      </c>
      <c r="G424" s="156" t="str">
        <f>IF(B424="סך הכל",Summary!$B$17,IFERROR(VLOOKUP(B424,PT_Charge_Forb!A:C,2,FALSE),""))</f>
        <v/>
      </c>
      <c r="H424" s="202" t="str">
        <f>IF(B424="סך הכל",Summary!$B$19,IFERROR(VLOOKUP(B424,PT_Charge_Forb!A:C,3,FALSE),""))</f>
        <v/>
      </c>
      <c r="I424" s="203" t="str">
        <f>IF(B424="סך הכל",Summary!$B$20,IF(SUM(F424,H424)=0,"",SUM(F424,H424)))</f>
        <v/>
      </c>
      <c r="J424" s="173"/>
    </row>
    <row r="425" spans="1:10" s="1" customFormat="1" x14ac:dyDescent="0.2">
      <c r="A425" s="152"/>
      <c r="B425" s="174" t="str">
        <f>IF(AND(B423&lt;&gt;"",ISNUMBER(B423),B424=""),"סך הכל",IF(ISNUMBER('דיווח דיגומים'!B425),'דיווח דיגומים'!B425,""))</f>
        <v/>
      </c>
      <c r="C425" s="201" t="str">
        <f>IF(B425="סך הכל",Summary!$B$14,'דיווח דיגומים'!C425)</f>
        <v/>
      </c>
      <c r="D425" s="156" t="str">
        <f>IF(B425="סך הכל",Summary!$B$15,'דיווח דיגומים'!G425)</f>
        <v/>
      </c>
      <c r="E425" s="156" t="str">
        <f>IF(B425="סך הכל",Summary!$B$16,IFERROR(VLOOKUP(B425,PT_Charge_Exc!A:C,2,FALSE),""))</f>
        <v/>
      </c>
      <c r="F425" s="202" t="str">
        <f>IFERROR(VLOOKUP(B425,PT_Charge_Exc!A:C,3,FALSE),"")</f>
        <v/>
      </c>
      <c r="G425" s="156" t="str">
        <f>IF(B425="סך הכל",Summary!$B$17,IFERROR(VLOOKUP(B425,PT_Charge_Forb!A:C,2,FALSE),""))</f>
        <v/>
      </c>
      <c r="H425" s="202" t="str">
        <f>IF(B425="סך הכל",Summary!$B$19,IFERROR(VLOOKUP(B425,PT_Charge_Forb!A:C,3,FALSE),""))</f>
        <v/>
      </c>
      <c r="I425" s="203" t="str">
        <f>IF(B425="סך הכל",Summary!$B$20,IF(SUM(F425,H425)=0,"",SUM(F425,H425)))</f>
        <v/>
      </c>
      <c r="J425" s="173"/>
    </row>
    <row r="426" spans="1:10" s="1" customFormat="1" x14ac:dyDescent="0.2">
      <c r="A426" s="152"/>
      <c r="B426" s="174" t="str">
        <f>IF(AND(B424&lt;&gt;"",ISNUMBER(B424),B425=""),"סך הכל",IF(ISNUMBER('דיווח דיגומים'!B426),'דיווח דיגומים'!B426,""))</f>
        <v/>
      </c>
      <c r="C426" s="201" t="str">
        <f>IF(B426="סך הכל",Summary!$B$14,'דיווח דיגומים'!C426)</f>
        <v/>
      </c>
      <c r="D426" s="156" t="str">
        <f>IF(B426="סך הכל",Summary!$B$15,'דיווח דיגומים'!G426)</f>
        <v/>
      </c>
      <c r="E426" s="156" t="str">
        <f>IF(B426="סך הכל",Summary!$B$16,IFERROR(VLOOKUP(B426,PT_Charge_Exc!A:C,2,FALSE),""))</f>
        <v/>
      </c>
      <c r="F426" s="202" t="str">
        <f>IFERROR(VLOOKUP(B426,PT_Charge_Exc!A:C,3,FALSE),"")</f>
        <v/>
      </c>
      <c r="G426" s="156" t="str">
        <f>IF(B426="סך הכל",Summary!$B$17,IFERROR(VLOOKUP(B426,PT_Charge_Forb!A:C,2,FALSE),""))</f>
        <v/>
      </c>
      <c r="H426" s="202" t="str">
        <f>IF(B426="סך הכל",Summary!$B$19,IFERROR(VLOOKUP(B426,PT_Charge_Forb!A:C,3,FALSE),""))</f>
        <v/>
      </c>
      <c r="I426" s="203" t="str">
        <f>IF(B426="סך הכל",Summary!$B$20,IF(SUM(F426,H426)=0,"",SUM(F426,H426)))</f>
        <v/>
      </c>
      <c r="J426" s="173"/>
    </row>
    <row r="427" spans="1:10" s="1" customFormat="1" x14ac:dyDescent="0.2">
      <c r="A427" s="152"/>
      <c r="B427" s="174" t="str">
        <f>IF(AND(B425&lt;&gt;"",ISNUMBER(B425),B426=""),"סך הכל",IF(ISNUMBER('דיווח דיגומים'!B427),'דיווח דיגומים'!B427,""))</f>
        <v/>
      </c>
      <c r="C427" s="201" t="str">
        <f>IF(B427="סך הכל",Summary!$B$14,'דיווח דיגומים'!C427)</f>
        <v/>
      </c>
      <c r="D427" s="156" t="str">
        <f>IF(B427="סך הכל",Summary!$B$15,'דיווח דיגומים'!G427)</f>
        <v/>
      </c>
      <c r="E427" s="156" t="str">
        <f>IF(B427="סך הכל",Summary!$B$16,IFERROR(VLOOKUP(B427,PT_Charge_Exc!A:C,2,FALSE),""))</f>
        <v/>
      </c>
      <c r="F427" s="202" t="str">
        <f>IFERROR(VLOOKUP(B427,PT_Charge_Exc!A:C,3,FALSE),"")</f>
        <v/>
      </c>
      <c r="G427" s="156" t="str">
        <f>IF(B427="סך הכל",Summary!$B$17,IFERROR(VLOOKUP(B427,PT_Charge_Forb!A:C,2,FALSE),""))</f>
        <v/>
      </c>
      <c r="H427" s="202" t="str">
        <f>IF(B427="סך הכל",Summary!$B$19,IFERROR(VLOOKUP(B427,PT_Charge_Forb!A:C,3,FALSE),""))</f>
        <v/>
      </c>
      <c r="I427" s="203" t="str">
        <f>IF(B427="סך הכל",Summary!$B$20,IF(SUM(F427,H427)=0,"",SUM(F427,H427)))</f>
        <v/>
      </c>
      <c r="J427" s="173"/>
    </row>
    <row r="428" spans="1:10" s="1" customFormat="1" x14ac:dyDescent="0.2">
      <c r="A428" s="152"/>
      <c r="B428" s="174" t="str">
        <f>IF(AND(B426&lt;&gt;"",ISNUMBER(B426),B427=""),"סך הכל",IF(ISNUMBER('דיווח דיגומים'!B428),'דיווח דיגומים'!B428,""))</f>
        <v/>
      </c>
      <c r="C428" s="201" t="str">
        <f>IF(B428="סך הכל",Summary!$B$14,'דיווח דיגומים'!C428)</f>
        <v/>
      </c>
      <c r="D428" s="156" t="str">
        <f>IF(B428="סך הכל",Summary!$B$15,'דיווח דיגומים'!G428)</f>
        <v/>
      </c>
      <c r="E428" s="156" t="str">
        <f>IF(B428="סך הכל",Summary!$B$16,IFERROR(VLOOKUP(B428,PT_Charge_Exc!A:C,2,FALSE),""))</f>
        <v/>
      </c>
      <c r="F428" s="202" t="str">
        <f>IFERROR(VLOOKUP(B428,PT_Charge_Exc!A:C,3,FALSE),"")</f>
        <v/>
      </c>
      <c r="G428" s="156" t="str">
        <f>IF(B428="סך הכל",Summary!$B$17,IFERROR(VLOOKUP(B428,PT_Charge_Forb!A:C,2,FALSE),""))</f>
        <v/>
      </c>
      <c r="H428" s="202" t="str">
        <f>IF(B428="סך הכל",Summary!$B$19,IFERROR(VLOOKUP(B428,PT_Charge_Forb!A:C,3,FALSE),""))</f>
        <v/>
      </c>
      <c r="I428" s="203" t="str">
        <f>IF(B428="סך הכל",Summary!$B$20,IF(SUM(F428,H428)=0,"",SUM(F428,H428)))</f>
        <v/>
      </c>
      <c r="J428" s="173"/>
    </row>
    <row r="429" spans="1:10" s="1" customFormat="1" x14ac:dyDescent="0.2">
      <c r="A429" s="152"/>
      <c r="B429" s="174" t="str">
        <f>IF(AND(B427&lt;&gt;"",ISNUMBER(B427),B428=""),"סך הכל",IF(ISNUMBER('דיווח דיגומים'!B429),'דיווח דיגומים'!B429,""))</f>
        <v/>
      </c>
      <c r="C429" s="201" t="str">
        <f>IF(B429="סך הכל",Summary!$B$14,'דיווח דיגומים'!C429)</f>
        <v/>
      </c>
      <c r="D429" s="156" t="str">
        <f>IF(B429="סך הכל",Summary!$B$15,'דיווח דיגומים'!G429)</f>
        <v/>
      </c>
      <c r="E429" s="156" t="str">
        <f>IF(B429="סך הכל",Summary!$B$16,IFERROR(VLOOKUP(B429,PT_Charge_Exc!A:C,2,FALSE),""))</f>
        <v/>
      </c>
      <c r="F429" s="202" t="str">
        <f>IFERROR(VLOOKUP(B429,PT_Charge_Exc!A:C,3,FALSE),"")</f>
        <v/>
      </c>
      <c r="G429" s="156" t="str">
        <f>IF(B429="סך הכל",Summary!$B$17,IFERROR(VLOOKUP(B429,PT_Charge_Forb!A:C,2,FALSE),""))</f>
        <v/>
      </c>
      <c r="H429" s="202" t="str">
        <f>IF(B429="סך הכל",Summary!$B$19,IFERROR(VLOOKUP(B429,PT_Charge_Forb!A:C,3,FALSE),""))</f>
        <v/>
      </c>
      <c r="I429" s="203" t="str">
        <f>IF(B429="סך הכל",Summary!$B$20,IF(SUM(F429,H429)=0,"",SUM(F429,H429)))</f>
        <v/>
      </c>
      <c r="J429" s="173"/>
    </row>
    <row r="430" spans="1:10" s="1" customFormat="1" x14ac:dyDescent="0.2">
      <c r="A430" s="152"/>
      <c r="B430" s="174" t="str">
        <f>IF(AND(B428&lt;&gt;"",ISNUMBER(B428),B429=""),"סך הכל",IF(ISNUMBER('דיווח דיגומים'!B430),'דיווח דיגומים'!B430,""))</f>
        <v/>
      </c>
      <c r="C430" s="201" t="str">
        <f>IF(B430="סך הכל",Summary!$B$14,'דיווח דיגומים'!C430)</f>
        <v/>
      </c>
      <c r="D430" s="156" t="str">
        <f>IF(B430="סך הכל",Summary!$B$15,'דיווח דיגומים'!G430)</f>
        <v/>
      </c>
      <c r="E430" s="156" t="str">
        <f>IF(B430="סך הכל",Summary!$B$16,IFERROR(VLOOKUP(B430,PT_Charge_Exc!A:C,2,FALSE),""))</f>
        <v/>
      </c>
      <c r="F430" s="202" t="str">
        <f>IFERROR(VLOOKUP(B430,PT_Charge_Exc!A:C,3,FALSE),"")</f>
        <v/>
      </c>
      <c r="G430" s="156" t="str">
        <f>IF(B430="סך הכל",Summary!$B$17,IFERROR(VLOOKUP(B430,PT_Charge_Forb!A:C,2,FALSE),""))</f>
        <v/>
      </c>
      <c r="H430" s="202" t="str">
        <f>IF(B430="סך הכל",Summary!$B$19,IFERROR(VLOOKUP(B430,PT_Charge_Forb!A:C,3,FALSE),""))</f>
        <v/>
      </c>
      <c r="I430" s="203" t="str">
        <f>IF(B430="סך הכל",Summary!$B$20,IF(SUM(F430,H430)=0,"",SUM(F430,H430)))</f>
        <v/>
      </c>
      <c r="J430" s="173"/>
    </row>
    <row r="431" spans="1:10" s="1" customFormat="1" x14ac:dyDescent="0.2">
      <c r="A431" s="152"/>
      <c r="B431" s="174" t="str">
        <f>IF(AND(B429&lt;&gt;"",ISNUMBER(B429),B430=""),"סך הכל",IF(ISNUMBER('דיווח דיגומים'!B431),'דיווח דיגומים'!B431,""))</f>
        <v/>
      </c>
      <c r="C431" s="201" t="str">
        <f>IF(B431="סך הכל",Summary!$B$14,'דיווח דיגומים'!C431)</f>
        <v/>
      </c>
      <c r="D431" s="156" t="str">
        <f>IF(B431="סך הכל",Summary!$B$15,'דיווח דיגומים'!G431)</f>
        <v/>
      </c>
      <c r="E431" s="156" t="str">
        <f>IF(B431="סך הכל",Summary!$B$16,IFERROR(VLOOKUP(B431,PT_Charge_Exc!A:C,2,FALSE),""))</f>
        <v/>
      </c>
      <c r="F431" s="202" t="str">
        <f>IFERROR(VLOOKUP(B431,PT_Charge_Exc!A:C,3,FALSE),"")</f>
        <v/>
      </c>
      <c r="G431" s="156" t="str">
        <f>IF(B431="סך הכל",Summary!$B$17,IFERROR(VLOOKUP(B431,PT_Charge_Forb!A:C,2,FALSE),""))</f>
        <v/>
      </c>
      <c r="H431" s="202" t="str">
        <f>IF(B431="סך הכל",Summary!$B$19,IFERROR(VLOOKUP(B431,PT_Charge_Forb!A:C,3,FALSE),""))</f>
        <v/>
      </c>
      <c r="I431" s="203" t="str">
        <f>IF(B431="סך הכל",Summary!$B$20,IF(SUM(F431,H431)=0,"",SUM(F431,H431)))</f>
        <v/>
      </c>
      <c r="J431" s="173"/>
    </row>
    <row r="432" spans="1:10" s="1" customFormat="1" x14ac:dyDescent="0.2">
      <c r="A432" s="152"/>
      <c r="B432" s="174" t="str">
        <f>IF(AND(B430&lt;&gt;"",ISNUMBER(B430),B431=""),"סך הכל",IF(ISNUMBER('דיווח דיגומים'!B432),'דיווח דיגומים'!B432,""))</f>
        <v/>
      </c>
      <c r="C432" s="201" t="str">
        <f>IF(B432="סך הכל",Summary!$B$14,'דיווח דיגומים'!C432)</f>
        <v/>
      </c>
      <c r="D432" s="156" t="str">
        <f>IF(B432="סך הכל",Summary!$B$15,'דיווח דיגומים'!G432)</f>
        <v/>
      </c>
      <c r="E432" s="156" t="str">
        <f>IF(B432="סך הכל",Summary!$B$16,IFERROR(VLOOKUP(B432,PT_Charge_Exc!A:C,2,FALSE),""))</f>
        <v/>
      </c>
      <c r="F432" s="202" t="str">
        <f>IFERROR(VLOOKUP(B432,PT_Charge_Exc!A:C,3,FALSE),"")</f>
        <v/>
      </c>
      <c r="G432" s="156" t="str">
        <f>IF(B432="סך הכל",Summary!$B$17,IFERROR(VLOOKUP(B432,PT_Charge_Forb!A:C,2,FALSE),""))</f>
        <v/>
      </c>
      <c r="H432" s="202" t="str">
        <f>IF(B432="סך הכל",Summary!$B$19,IFERROR(VLOOKUP(B432,PT_Charge_Forb!A:C,3,FALSE),""))</f>
        <v/>
      </c>
      <c r="I432" s="203" t="str">
        <f>IF(B432="סך הכל",Summary!$B$20,IF(SUM(F432,H432)=0,"",SUM(F432,H432)))</f>
        <v/>
      </c>
      <c r="J432" s="173"/>
    </row>
    <row r="433" spans="1:10" s="1" customFormat="1" x14ac:dyDescent="0.2">
      <c r="A433" s="152"/>
      <c r="B433" s="174" t="str">
        <f>IF(AND(B431&lt;&gt;"",ISNUMBER(B431),B432=""),"סך הכל",IF(ISNUMBER('דיווח דיגומים'!B433),'דיווח דיגומים'!B433,""))</f>
        <v/>
      </c>
      <c r="C433" s="201" t="str">
        <f>IF(B433="סך הכל",Summary!$B$14,'דיווח דיגומים'!C433)</f>
        <v/>
      </c>
      <c r="D433" s="156" t="str">
        <f>IF(B433="סך הכל",Summary!$B$15,'דיווח דיגומים'!G433)</f>
        <v/>
      </c>
      <c r="E433" s="156" t="str">
        <f>IF(B433="סך הכל",Summary!$B$16,IFERROR(VLOOKUP(B433,PT_Charge_Exc!A:C,2,FALSE),""))</f>
        <v/>
      </c>
      <c r="F433" s="202" t="str">
        <f>IFERROR(VLOOKUP(B433,PT_Charge_Exc!A:C,3,FALSE),"")</f>
        <v/>
      </c>
      <c r="G433" s="156" t="str">
        <f>IF(B433="סך הכל",Summary!$B$17,IFERROR(VLOOKUP(B433,PT_Charge_Forb!A:C,2,FALSE),""))</f>
        <v/>
      </c>
      <c r="H433" s="202" t="str">
        <f>IF(B433="סך הכל",Summary!$B$19,IFERROR(VLOOKUP(B433,PT_Charge_Forb!A:C,3,FALSE),""))</f>
        <v/>
      </c>
      <c r="I433" s="203" t="str">
        <f>IF(B433="סך הכל",Summary!$B$20,IF(SUM(F433,H433)=0,"",SUM(F433,H433)))</f>
        <v/>
      </c>
      <c r="J433" s="173"/>
    </row>
    <row r="434" spans="1:10" s="1" customFormat="1" x14ac:dyDescent="0.2">
      <c r="A434" s="152"/>
      <c r="B434" s="174" t="str">
        <f>IF(AND(B432&lt;&gt;"",ISNUMBER(B432),B433=""),"סך הכל",IF(ISNUMBER('דיווח דיגומים'!B434),'דיווח דיגומים'!B434,""))</f>
        <v/>
      </c>
      <c r="C434" s="201" t="str">
        <f>IF(B434="סך הכל",Summary!$B$14,'דיווח דיגומים'!C434)</f>
        <v/>
      </c>
      <c r="D434" s="156" t="str">
        <f>IF(B434="סך הכל",Summary!$B$15,'דיווח דיגומים'!G434)</f>
        <v/>
      </c>
      <c r="E434" s="156" t="str">
        <f>IF(B434="סך הכל",Summary!$B$16,IFERROR(VLOOKUP(B434,PT_Charge_Exc!A:C,2,FALSE),""))</f>
        <v/>
      </c>
      <c r="F434" s="202" t="str">
        <f>IFERROR(VLOOKUP(B434,PT_Charge_Exc!A:C,3,FALSE),"")</f>
        <v/>
      </c>
      <c r="G434" s="156" t="str">
        <f>IF(B434="סך הכל",Summary!$B$17,IFERROR(VLOOKUP(B434,PT_Charge_Forb!A:C,2,FALSE),""))</f>
        <v/>
      </c>
      <c r="H434" s="202" t="str">
        <f>IF(B434="סך הכל",Summary!$B$19,IFERROR(VLOOKUP(B434,PT_Charge_Forb!A:C,3,FALSE),""))</f>
        <v/>
      </c>
      <c r="I434" s="203" t="str">
        <f>IF(B434="סך הכל",Summary!$B$20,IF(SUM(F434,H434)=0,"",SUM(F434,H434)))</f>
        <v/>
      </c>
      <c r="J434" s="173"/>
    </row>
    <row r="435" spans="1:10" s="1" customFormat="1" x14ac:dyDescent="0.2">
      <c r="A435" s="152"/>
      <c r="B435" s="174" t="str">
        <f>IF(AND(B433&lt;&gt;"",ISNUMBER(B433),B434=""),"סך הכל",IF(ISNUMBER('דיווח דיגומים'!B435),'דיווח דיגומים'!B435,""))</f>
        <v/>
      </c>
      <c r="C435" s="201" t="str">
        <f>IF(B435="סך הכל",Summary!$B$14,'דיווח דיגומים'!C435)</f>
        <v/>
      </c>
      <c r="D435" s="156" t="str">
        <f>IF(B435="סך הכל",Summary!$B$15,'דיווח דיגומים'!G435)</f>
        <v/>
      </c>
      <c r="E435" s="156" t="str">
        <f>IF(B435="סך הכל",Summary!$B$16,IFERROR(VLOOKUP(B435,PT_Charge_Exc!A:C,2,FALSE),""))</f>
        <v/>
      </c>
      <c r="F435" s="202" t="str">
        <f>IFERROR(VLOOKUP(B435,PT_Charge_Exc!A:C,3,FALSE),"")</f>
        <v/>
      </c>
      <c r="G435" s="156" t="str">
        <f>IF(B435="סך הכל",Summary!$B$17,IFERROR(VLOOKUP(B435,PT_Charge_Forb!A:C,2,FALSE),""))</f>
        <v/>
      </c>
      <c r="H435" s="202" t="str">
        <f>IF(B435="סך הכל",Summary!$B$19,IFERROR(VLOOKUP(B435,PT_Charge_Forb!A:C,3,FALSE),""))</f>
        <v/>
      </c>
      <c r="I435" s="203" t="str">
        <f>IF(B435="סך הכל",Summary!$B$20,IF(SUM(F435,H435)=0,"",SUM(F435,H435)))</f>
        <v/>
      </c>
      <c r="J435" s="173"/>
    </row>
    <row r="436" spans="1:10" s="1" customFormat="1" x14ac:dyDescent="0.2">
      <c r="A436" s="152"/>
      <c r="B436" s="174" t="str">
        <f>IF(AND(B434&lt;&gt;"",ISNUMBER(B434),B435=""),"סך הכל",IF(ISNUMBER('דיווח דיגומים'!B436),'דיווח דיגומים'!B436,""))</f>
        <v/>
      </c>
      <c r="C436" s="201" t="str">
        <f>IF(B436="סך הכל",Summary!$B$14,'דיווח דיגומים'!C436)</f>
        <v/>
      </c>
      <c r="D436" s="156" t="str">
        <f>IF(B436="סך הכל",Summary!$B$15,'דיווח דיגומים'!G436)</f>
        <v/>
      </c>
      <c r="E436" s="156" t="str">
        <f>IF(B436="סך הכל",Summary!$B$16,IFERROR(VLOOKUP(B436,PT_Charge_Exc!A:C,2,FALSE),""))</f>
        <v/>
      </c>
      <c r="F436" s="202" t="str">
        <f>IFERROR(VLOOKUP(B436,PT_Charge_Exc!A:C,3,FALSE),"")</f>
        <v/>
      </c>
      <c r="G436" s="156" t="str">
        <f>IF(B436="סך הכל",Summary!$B$17,IFERROR(VLOOKUP(B436,PT_Charge_Forb!A:C,2,FALSE),""))</f>
        <v/>
      </c>
      <c r="H436" s="202" t="str">
        <f>IF(B436="סך הכל",Summary!$B$19,IFERROR(VLOOKUP(B436,PT_Charge_Forb!A:C,3,FALSE),""))</f>
        <v/>
      </c>
      <c r="I436" s="203" t="str">
        <f>IF(B436="סך הכל",Summary!$B$20,IF(SUM(F436,H436)=0,"",SUM(F436,H436)))</f>
        <v/>
      </c>
      <c r="J436" s="173"/>
    </row>
    <row r="437" spans="1:10" s="1" customFormat="1" x14ac:dyDescent="0.2">
      <c r="A437" s="152"/>
      <c r="B437" s="174" t="str">
        <f>IF(AND(B435&lt;&gt;"",ISNUMBER(B435),B436=""),"סך הכל",IF(ISNUMBER('דיווח דיגומים'!B437),'דיווח דיגומים'!B437,""))</f>
        <v/>
      </c>
      <c r="C437" s="201" t="str">
        <f>IF(B437="סך הכל",Summary!$B$14,'דיווח דיגומים'!C437)</f>
        <v/>
      </c>
      <c r="D437" s="156" t="str">
        <f>IF(B437="סך הכל",Summary!$B$15,'דיווח דיגומים'!G437)</f>
        <v/>
      </c>
      <c r="E437" s="156" t="str">
        <f>IF(B437="סך הכל",Summary!$B$16,IFERROR(VLOOKUP(B437,PT_Charge_Exc!A:C,2,FALSE),""))</f>
        <v/>
      </c>
      <c r="F437" s="202" t="str">
        <f>IFERROR(VLOOKUP(B437,PT_Charge_Exc!A:C,3,FALSE),"")</f>
        <v/>
      </c>
      <c r="G437" s="156" t="str">
        <f>IF(B437="סך הכל",Summary!$B$17,IFERROR(VLOOKUP(B437,PT_Charge_Forb!A:C,2,FALSE),""))</f>
        <v/>
      </c>
      <c r="H437" s="202" t="str">
        <f>IF(B437="סך הכל",Summary!$B$19,IFERROR(VLOOKUP(B437,PT_Charge_Forb!A:C,3,FALSE),""))</f>
        <v/>
      </c>
      <c r="I437" s="203" t="str">
        <f>IF(B437="סך הכל",Summary!$B$20,IF(SUM(F437,H437)=0,"",SUM(F437,H437)))</f>
        <v/>
      </c>
      <c r="J437" s="173"/>
    </row>
    <row r="438" spans="1:10" s="1" customFormat="1" x14ac:dyDescent="0.2">
      <c r="A438" s="152"/>
      <c r="B438" s="174" t="str">
        <f>IF(AND(B436&lt;&gt;"",ISNUMBER(B436),B437=""),"סך הכל",IF(ISNUMBER('דיווח דיגומים'!B438),'דיווח דיגומים'!B438,""))</f>
        <v/>
      </c>
      <c r="C438" s="201" t="str">
        <f>IF(B438="סך הכל",Summary!$B$14,'דיווח דיגומים'!C438)</f>
        <v/>
      </c>
      <c r="D438" s="156" t="str">
        <f>IF(B438="סך הכל",Summary!$B$15,'דיווח דיגומים'!G438)</f>
        <v/>
      </c>
      <c r="E438" s="156" t="str">
        <f>IF(B438="סך הכל",Summary!$B$16,IFERROR(VLOOKUP(B438,PT_Charge_Exc!A:C,2,FALSE),""))</f>
        <v/>
      </c>
      <c r="F438" s="202" t="str">
        <f>IFERROR(VLOOKUP(B438,PT_Charge_Exc!A:C,3,FALSE),"")</f>
        <v/>
      </c>
      <c r="G438" s="156" t="str">
        <f>IF(B438="סך הכל",Summary!$B$17,IFERROR(VLOOKUP(B438,PT_Charge_Forb!A:C,2,FALSE),""))</f>
        <v/>
      </c>
      <c r="H438" s="202" t="str">
        <f>IF(B438="סך הכל",Summary!$B$19,IFERROR(VLOOKUP(B438,PT_Charge_Forb!A:C,3,FALSE),""))</f>
        <v/>
      </c>
      <c r="I438" s="203" t="str">
        <f>IF(B438="סך הכל",Summary!$B$20,IF(SUM(F438,H438)=0,"",SUM(F438,H438)))</f>
        <v/>
      </c>
      <c r="J438" s="173"/>
    </row>
    <row r="439" spans="1:10" s="1" customFormat="1" x14ac:dyDescent="0.2">
      <c r="A439" s="152"/>
      <c r="B439" s="174" t="str">
        <f>IF(AND(B437&lt;&gt;"",ISNUMBER(B437),B438=""),"סך הכל",IF(ISNUMBER('דיווח דיגומים'!B439),'דיווח דיגומים'!B439,""))</f>
        <v/>
      </c>
      <c r="C439" s="201" t="str">
        <f>IF(B439="סך הכל",Summary!$B$14,'דיווח דיגומים'!C439)</f>
        <v/>
      </c>
      <c r="D439" s="156" t="str">
        <f>IF(B439="סך הכל",Summary!$B$15,'דיווח דיגומים'!G439)</f>
        <v/>
      </c>
      <c r="E439" s="156" t="str">
        <f>IF(B439="סך הכל",Summary!$B$16,IFERROR(VLOOKUP(B439,PT_Charge_Exc!A:C,2,FALSE),""))</f>
        <v/>
      </c>
      <c r="F439" s="202" t="str">
        <f>IFERROR(VLOOKUP(B439,PT_Charge_Exc!A:C,3,FALSE),"")</f>
        <v/>
      </c>
      <c r="G439" s="156" t="str">
        <f>IF(B439="סך הכל",Summary!$B$17,IFERROR(VLOOKUP(B439,PT_Charge_Forb!A:C,2,FALSE),""))</f>
        <v/>
      </c>
      <c r="H439" s="202" t="str">
        <f>IF(B439="סך הכל",Summary!$B$19,IFERROR(VLOOKUP(B439,PT_Charge_Forb!A:C,3,FALSE),""))</f>
        <v/>
      </c>
      <c r="I439" s="203" t="str">
        <f>IF(B439="סך הכל",Summary!$B$20,IF(SUM(F439,H439)=0,"",SUM(F439,H439)))</f>
        <v/>
      </c>
      <c r="J439" s="173"/>
    </row>
    <row r="440" spans="1:10" s="1" customFormat="1" x14ac:dyDescent="0.2">
      <c r="A440" s="152"/>
      <c r="B440" s="174" t="str">
        <f>IF(AND(B438&lt;&gt;"",ISNUMBER(B438),B439=""),"סך הכל",IF(ISNUMBER('דיווח דיגומים'!B440),'דיווח דיגומים'!B440,""))</f>
        <v/>
      </c>
      <c r="C440" s="201" t="str">
        <f>IF(B440="סך הכל",Summary!$B$14,'דיווח דיגומים'!C440)</f>
        <v/>
      </c>
      <c r="D440" s="156" t="str">
        <f>IF(B440="סך הכל",Summary!$B$15,'דיווח דיגומים'!G440)</f>
        <v/>
      </c>
      <c r="E440" s="156" t="str">
        <f>IF(B440="סך הכל",Summary!$B$16,IFERROR(VLOOKUP(B440,PT_Charge_Exc!A:C,2,FALSE),""))</f>
        <v/>
      </c>
      <c r="F440" s="202" t="str">
        <f>IFERROR(VLOOKUP(B440,PT_Charge_Exc!A:C,3,FALSE),"")</f>
        <v/>
      </c>
      <c r="G440" s="156" t="str">
        <f>IF(B440="סך הכל",Summary!$B$17,IFERROR(VLOOKUP(B440,PT_Charge_Forb!A:C,2,FALSE),""))</f>
        <v/>
      </c>
      <c r="H440" s="202" t="str">
        <f>IF(B440="סך הכל",Summary!$B$19,IFERROR(VLOOKUP(B440,PT_Charge_Forb!A:C,3,FALSE),""))</f>
        <v/>
      </c>
      <c r="I440" s="203" t="str">
        <f>IF(B440="סך הכל",Summary!$B$20,IF(SUM(F440,H440)=0,"",SUM(F440,H440)))</f>
        <v/>
      </c>
      <c r="J440" s="173"/>
    </row>
    <row r="441" spans="1:10" s="1" customFormat="1" x14ac:dyDescent="0.2">
      <c r="A441" s="152"/>
      <c r="B441" s="174" t="str">
        <f>IF(AND(B439&lt;&gt;"",ISNUMBER(B439),B440=""),"סך הכל",IF(ISNUMBER('דיווח דיגומים'!B441),'דיווח דיגומים'!B441,""))</f>
        <v/>
      </c>
      <c r="C441" s="201" t="str">
        <f>IF(B441="סך הכל",Summary!$B$14,'דיווח דיגומים'!C441)</f>
        <v/>
      </c>
      <c r="D441" s="156" t="str">
        <f>IF(B441="סך הכל",Summary!$B$15,'דיווח דיגומים'!G441)</f>
        <v/>
      </c>
      <c r="E441" s="156" t="str">
        <f>IF(B441="סך הכל",Summary!$B$16,IFERROR(VLOOKUP(B441,PT_Charge_Exc!A:C,2,FALSE),""))</f>
        <v/>
      </c>
      <c r="F441" s="202" t="str">
        <f>IFERROR(VLOOKUP(B441,PT_Charge_Exc!A:C,3,FALSE),"")</f>
        <v/>
      </c>
      <c r="G441" s="156" t="str">
        <f>IF(B441="סך הכל",Summary!$B$17,IFERROR(VLOOKUP(B441,PT_Charge_Forb!A:C,2,FALSE),""))</f>
        <v/>
      </c>
      <c r="H441" s="202" t="str">
        <f>IF(B441="סך הכל",Summary!$B$19,IFERROR(VLOOKUP(B441,PT_Charge_Forb!A:C,3,FALSE),""))</f>
        <v/>
      </c>
      <c r="I441" s="203" t="str">
        <f>IF(B441="סך הכל",Summary!$B$20,IF(SUM(F441,H441)=0,"",SUM(F441,H441)))</f>
        <v/>
      </c>
      <c r="J441" s="173"/>
    </row>
    <row r="442" spans="1:10" s="1" customFormat="1" x14ac:dyDescent="0.2">
      <c r="A442" s="152"/>
      <c r="B442" s="174" t="str">
        <f>IF(AND(B440&lt;&gt;"",ISNUMBER(B440),B441=""),"סך הכל",IF(ISNUMBER('דיווח דיגומים'!B442),'דיווח דיגומים'!B442,""))</f>
        <v/>
      </c>
      <c r="C442" s="201" t="str">
        <f>IF(B442="סך הכל",Summary!$B$14,'דיווח דיגומים'!C442)</f>
        <v/>
      </c>
      <c r="D442" s="156" t="str">
        <f>IF(B442="סך הכל",Summary!$B$15,'דיווח דיגומים'!G442)</f>
        <v/>
      </c>
      <c r="E442" s="156" t="str">
        <f>IF(B442="סך הכל",Summary!$B$16,IFERROR(VLOOKUP(B442,PT_Charge_Exc!A:C,2,FALSE),""))</f>
        <v/>
      </c>
      <c r="F442" s="202" t="str">
        <f>IFERROR(VLOOKUP(B442,PT_Charge_Exc!A:C,3,FALSE),"")</f>
        <v/>
      </c>
      <c r="G442" s="156" t="str">
        <f>IF(B442="סך הכל",Summary!$B$17,IFERROR(VLOOKUP(B442,PT_Charge_Forb!A:C,2,FALSE),""))</f>
        <v/>
      </c>
      <c r="H442" s="202" t="str">
        <f>IF(B442="סך הכל",Summary!$B$19,IFERROR(VLOOKUP(B442,PT_Charge_Forb!A:C,3,FALSE),""))</f>
        <v/>
      </c>
      <c r="I442" s="203" t="str">
        <f>IF(B442="סך הכל",Summary!$B$20,IF(SUM(F442,H442)=0,"",SUM(F442,H442)))</f>
        <v/>
      </c>
      <c r="J442" s="173"/>
    </row>
    <row r="443" spans="1:10" s="1" customFormat="1" x14ac:dyDescent="0.2">
      <c r="A443" s="152"/>
      <c r="B443" s="174" t="str">
        <f>IF(AND(B441&lt;&gt;"",ISNUMBER(B441),B442=""),"סך הכל",IF(ISNUMBER('דיווח דיגומים'!B443),'דיווח דיגומים'!B443,""))</f>
        <v/>
      </c>
      <c r="C443" s="201" t="str">
        <f>IF(B443="סך הכל",Summary!$B$14,'דיווח דיגומים'!C443)</f>
        <v/>
      </c>
      <c r="D443" s="156" t="str">
        <f>IF(B443="סך הכל",Summary!$B$15,'דיווח דיגומים'!G443)</f>
        <v/>
      </c>
      <c r="E443" s="156" t="str">
        <f>IF(B443="סך הכל",Summary!$B$16,IFERROR(VLOOKUP(B443,PT_Charge_Exc!A:C,2,FALSE),""))</f>
        <v/>
      </c>
      <c r="F443" s="202" t="str">
        <f>IFERROR(VLOOKUP(B443,PT_Charge_Exc!A:C,3,FALSE),"")</f>
        <v/>
      </c>
      <c r="G443" s="156" t="str">
        <f>IF(B443="סך הכל",Summary!$B$17,IFERROR(VLOOKUP(B443,PT_Charge_Forb!A:C,2,FALSE),""))</f>
        <v/>
      </c>
      <c r="H443" s="202" t="str">
        <f>IF(B443="סך הכל",Summary!$B$19,IFERROR(VLOOKUP(B443,PT_Charge_Forb!A:C,3,FALSE),""))</f>
        <v/>
      </c>
      <c r="I443" s="203" t="str">
        <f>IF(B443="סך הכל",Summary!$B$20,IF(SUM(F443,H443)=0,"",SUM(F443,H443)))</f>
        <v/>
      </c>
      <c r="J443" s="173"/>
    </row>
    <row r="444" spans="1:10" s="1" customFormat="1" x14ac:dyDescent="0.2">
      <c r="A444" s="152"/>
      <c r="B444" s="174" t="str">
        <f>IF(AND(B442&lt;&gt;"",ISNUMBER(B442),B443=""),"סך הכל",IF(ISNUMBER('דיווח דיגומים'!B444),'דיווח דיגומים'!B444,""))</f>
        <v/>
      </c>
      <c r="C444" s="201" t="str">
        <f>IF(B444="סך הכל",Summary!$B$14,'דיווח דיגומים'!C444)</f>
        <v/>
      </c>
      <c r="D444" s="156" t="str">
        <f>IF(B444="סך הכל",Summary!$B$15,'דיווח דיגומים'!G444)</f>
        <v/>
      </c>
      <c r="E444" s="156" t="str">
        <f>IF(B444="סך הכל",Summary!$B$16,IFERROR(VLOOKUP(B444,PT_Charge_Exc!A:C,2,FALSE),""))</f>
        <v/>
      </c>
      <c r="F444" s="202" t="str">
        <f>IFERROR(VLOOKUP(B444,PT_Charge_Exc!A:C,3,FALSE),"")</f>
        <v/>
      </c>
      <c r="G444" s="156" t="str">
        <f>IF(B444="סך הכל",Summary!$B$17,IFERROR(VLOOKUP(B444,PT_Charge_Forb!A:C,2,FALSE),""))</f>
        <v/>
      </c>
      <c r="H444" s="202" t="str">
        <f>IF(B444="סך הכל",Summary!$B$19,IFERROR(VLOOKUP(B444,PT_Charge_Forb!A:C,3,FALSE),""))</f>
        <v/>
      </c>
      <c r="I444" s="203" t="str">
        <f>IF(B444="סך הכל",Summary!$B$20,IF(SUM(F444,H444)=0,"",SUM(F444,H444)))</f>
        <v/>
      </c>
      <c r="J444" s="173"/>
    </row>
    <row r="445" spans="1:10" s="1" customFormat="1" x14ac:dyDescent="0.2">
      <c r="A445" s="152"/>
      <c r="B445" s="174" t="str">
        <f>IF(AND(B443&lt;&gt;"",ISNUMBER(B443),B444=""),"סך הכל",IF(ISNUMBER('דיווח דיגומים'!B445),'דיווח דיגומים'!B445,""))</f>
        <v/>
      </c>
      <c r="C445" s="201" t="str">
        <f>IF(B445="סך הכל",Summary!$B$14,'דיווח דיגומים'!C445)</f>
        <v/>
      </c>
      <c r="D445" s="156" t="str">
        <f>IF(B445="סך הכל",Summary!$B$15,'דיווח דיגומים'!G445)</f>
        <v/>
      </c>
      <c r="E445" s="156" t="str">
        <f>IF(B445="סך הכל",Summary!$B$16,IFERROR(VLOOKUP(B445,PT_Charge_Exc!A:C,2,FALSE),""))</f>
        <v/>
      </c>
      <c r="F445" s="202" t="str">
        <f>IFERROR(VLOOKUP(B445,PT_Charge_Exc!A:C,3,FALSE),"")</f>
        <v/>
      </c>
      <c r="G445" s="156" t="str">
        <f>IF(B445="סך הכל",Summary!$B$17,IFERROR(VLOOKUP(B445,PT_Charge_Forb!A:C,2,FALSE),""))</f>
        <v/>
      </c>
      <c r="H445" s="202" t="str">
        <f>IF(B445="סך הכל",Summary!$B$19,IFERROR(VLOOKUP(B445,PT_Charge_Forb!A:C,3,FALSE),""))</f>
        <v/>
      </c>
      <c r="I445" s="203" t="str">
        <f>IF(B445="סך הכל",Summary!$B$20,IF(SUM(F445,H445)=0,"",SUM(F445,H445)))</f>
        <v/>
      </c>
      <c r="J445" s="173"/>
    </row>
    <row r="446" spans="1:10" s="1" customFormat="1" x14ac:dyDescent="0.2">
      <c r="A446" s="152"/>
      <c r="B446" s="174" t="str">
        <f>IF(AND(B444&lt;&gt;"",ISNUMBER(B444),B445=""),"סך הכל",IF(ISNUMBER('דיווח דיגומים'!B446),'דיווח דיגומים'!B446,""))</f>
        <v/>
      </c>
      <c r="C446" s="201" t="str">
        <f>IF(B446="סך הכל",Summary!$B$14,'דיווח דיגומים'!C446)</f>
        <v/>
      </c>
      <c r="D446" s="156" t="str">
        <f>IF(B446="סך הכל",Summary!$B$15,'דיווח דיגומים'!G446)</f>
        <v/>
      </c>
      <c r="E446" s="156" t="str">
        <f>IF(B446="סך הכל",Summary!$B$16,IFERROR(VLOOKUP(B446,PT_Charge_Exc!A:C,2,FALSE),""))</f>
        <v/>
      </c>
      <c r="F446" s="202" t="str">
        <f>IFERROR(VLOOKUP(B446,PT_Charge_Exc!A:C,3,FALSE),"")</f>
        <v/>
      </c>
      <c r="G446" s="156" t="str">
        <f>IF(B446="סך הכל",Summary!$B$17,IFERROR(VLOOKUP(B446,PT_Charge_Forb!A:C,2,FALSE),""))</f>
        <v/>
      </c>
      <c r="H446" s="202" t="str">
        <f>IF(B446="סך הכל",Summary!$B$19,IFERROR(VLOOKUP(B446,PT_Charge_Forb!A:C,3,FALSE),""))</f>
        <v/>
      </c>
      <c r="I446" s="203" t="str">
        <f>IF(B446="סך הכל",Summary!$B$20,IF(SUM(F446,H446)=0,"",SUM(F446,H446)))</f>
        <v/>
      </c>
      <c r="J446" s="173"/>
    </row>
    <row r="447" spans="1:10" s="1" customFormat="1" x14ac:dyDescent="0.2">
      <c r="A447" s="152"/>
      <c r="B447" s="174" t="str">
        <f>IF(AND(B445&lt;&gt;"",ISNUMBER(B445),B446=""),"סך הכל",IF(ISNUMBER('דיווח דיגומים'!B447),'דיווח דיגומים'!B447,""))</f>
        <v/>
      </c>
      <c r="C447" s="201" t="str">
        <f>IF(B447="סך הכל",Summary!$B$14,'דיווח דיגומים'!C447)</f>
        <v/>
      </c>
      <c r="D447" s="156" t="str">
        <f>IF(B447="סך הכל",Summary!$B$15,'דיווח דיגומים'!G447)</f>
        <v/>
      </c>
      <c r="E447" s="156" t="str">
        <f>IF(B447="סך הכל",Summary!$B$16,IFERROR(VLOOKUP(B447,PT_Charge_Exc!A:C,2,FALSE),""))</f>
        <v/>
      </c>
      <c r="F447" s="202" t="str">
        <f>IFERROR(VLOOKUP(B447,PT_Charge_Exc!A:C,3,FALSE),"")</f>
        <v/>
      </c>
      <c r="G447" s="156" t="str">
        <f>IF(B447="סך הכל",Summary!$B$17,IFERROR(VLOOKUP(B447,PT_Charge_Forb!A:C,2,FALSE),""))</f>
        <v/>
      </c>
      <c r="H447" s="202" t="str">
        <f>IF(B447="סך הכל",Summary!$B$19,IFERROR(VLOOKUP(B447,PT_Charge_Forb!A:C,3,FALSE),""))</f>
        <v/>
      </c>
      <c r="I447" s="203" t="str">
        <f>IF(B447="סך הכל",Summary!$B$20,IF(SUM(F447,H447)=0,"",SUM(F447,H447)))</f>
        <v/>
      </c>
      <c r="J447" s="173"/>
    </row>
    <row r="448" spans="1:10" s="1" customFormat="1" x14ac:dyDescent="0.2">
      <c r="A448" s="152"/>
      <c r="B448" s="174" t="str">
        <f>IF(AND(B446&lt;&gt;"",ISNUMBER(B446),B447=""),"סך הכל",IF(ISNUMBER('דיווח דיגומים'!B448),'דיווח דיגומים'!B448,""))</f>
        <v/>
      </c>
      <c r="C448" s="201" t="str">
        <f>IF(B448="סך הכל",Summary!$B$14,'דיווח דיגומים'!C448)</f>
        <v/>
      </c>
      <c r="D448" s="156" t="str">
        <f>IF(B448="סך הכל",Summary!$B$15,'דיווח דיגומים'!G448)</f>
        <v/>
      </c>
      <c r="E448" s="156" t="str">
        <f>IF(B448="סך הכל",Summary!$B$16,IFERROR(VLOOKUP(B448,PT_Charge_Exc!A:C,2,FALSE),""))</f>
        <v/>
      </c>
      <c r="F448" s="202" t="str">
        <f>IFERROR(VLOOKUP(B448,PT_Charge_Exc!A:C,3,FALSE),"")</f>
        <v/>
      </c>
      <c r="G448" s="156" t="str">
        <f>IF(B448="סך הכל",Summary!$B$17,IFERROR(VLOOKUP(B448,PT_Charge_Forb!A:C,2,FALSE),""))</f>
        <v/>
      </c>
      <c r="H448" s="202" t="str">
        <f>IF(B448="סך הכל",Summary!$B$19,IFERROR(VLOOKUP(B448,PT_Charge_Forb!A:C,3,FALSE),""))</f>
        <v/>
      </c>
      <c r="I448" s="203" t="str">
        <f>IF(B448="סך הכל",Summary!$B$20,IF(SUM(F448,H448)=0,"",SUM(F448,H448)))</f>
        <v/>
      </c>
      <c r="J448" s="173"/>
    </row>
    <row r="449" spans="1:10" s="1" customFormat="1" x14ac:dyDescent="0.2">
      <c r="A449" s="152"/>
      <c r="B449" s="174" t="str">
        <f>IF(AND(B447&lt;&gt;"",ISNUMBER(B447),B448=""),"סך הכל",IF(ISNUMBER('דיווח דיגומים'!B449),'דיווח דיגומים'!B449,""))</f>
        <v/>
      </c>
      <c r="C449" s="201" t="str">
        <f>IF(B449="סך הכל",Summary!$B$14,'דיווח דיגומים'!C449)</f>
        <v/>
      </c>
      <c r="D449" s="156" t="str">
        <f>IF(B449="סך הכל",Summary!$B$15,'דיווח דיגומים'!G449)</f>
        <v/>
      </c>
      <c r="E449" s="156" t="str">
        <f>IF(B449="סך הכל",Summary!$B$16,IFERROR(VLOOKUP(B449,PT_Charge_Exc!A:C,2,FALSE),""))</f>
        <v/>
      </c>
      <c r="F449" s="202" t="str">
        <f>IFERROR(VLOOKUP(B449,PT_Charge_Exc!A:C,3,FALSE),"")</f>
        <v/>
      </c>
      <c r="G449" s="156" t="str">
        <f>IF(B449="סך הכל",Summary!$B$17,IFERROR(VLOOKUP(B449,PT_Charge_Forb!A:C,2,FALSE),""))</f>
        <v/>
      </c>
      <c r="H449" s="202" t="str">
        <f>IF(B449="סך הכל",Summary!$B$19,IFERROR(VLOOKUP(B449,PT_Charge_Forb!A:C,3,FALSE),""))</f>
        <v/>
      </c>
      <c r="I449" s="203" t="str">
        <f>IF(B449="סך הכל",Summary!$B$20,IF(SUM(F449,H449)=0,"",SUM(F449,H449)))</f>
        <v/>
      </c>
      <c r="J449" s="173"/>
    </row>
    <row r="450" spans="1:10" s="1" customFormat="1" x14ac:dyDescent="0.2">
      <c r="A450" s="152"/>
      <c r="B450" s="174" t="str">
        <f>IF(AND(B448&lt;&gt;"",ISNUMBER(B448),B449=""),"סך הכל",IF(ISNUMBER('דיווח דיגומים'!B450),'דיווח דיגומים'!B450,""))</f>
        <v/>
      </c>
      <c r="C450" s="201" t="str">
        <f>IF(B450="סך הכל",Summary!$B$14,'דיווח דיגומים'!C450)</f>
        <v/>
      </c>
      <c r="D450" s="156" t="str">
        <f>IF(B450="סך הכל",Summary!$B$15,'דיווח דיגומים'!G450)</f>
        <v/>
      </c>
      <c r="E450" s="156" t="str">
        <f>IF(B450="סך הכל",Summary!$B$16,IFERROR(VLOOKUP(B450,PT_Charge_Exc!A:C,2,FALSE),""))</f>
        <v/>
      </c>
      <c r="F450" s="202" t="str">
        <f>IFERROR(VLOOKUP(B450,PT_Charge_Exc!A:C,3,FALSE),"")</f>
        <v/>
      </c>
      <c r="G450" s="156" t="str">
        <f>IF(B450="סך הכל",Summary!$B$17,IFERROR(VLOOKUP(B450,PT_Charge_Forb!A:C,2,FALSE),""))</f>
        <v/>
      </c>
      <c r="H450" s="202" t="str">
        <f>IF(B450="סך הכל",Summary!$B$19,IFERROR(VLOOKUP(B450,PT_Charge_Forb!A:C,3,FALSE),""))</f>
        <v/>
      </c>
      <c r="I450" s="203" t="str">
        <f>IF(B450="סך הכל",Summary!$B$20,IF(SUM(F450,H450)=0,"",SUM(F450,H450)))</f>
        <v/>
      </c>
      <c r="J450" s="173"/>
    </row>
    <row r="451" spans="1:10" s="1" customFormat="1" x14ac:dyDescent="0.2">
      <c r="A451" s="152"/>
      <c r="B451" s="174" t="str">
        <f>IF(AND(B449&lt;&gt;"",ISNUMBER(B449),B450=""),"סך הכל",IF(ISNUMBER('דיווח דיגומים'!B451),'דיווח דיגומים'!B451,""))</f>
        <v/>
      </c>
      <c r="C451" s="201" t="str">
        <f>IF(B451="סך הכל",Summary!$B$14,'דיווח דיגומים'!C451)</f>
        <v/>
      </c>
      <c r="D451" s="156" t="str">
        <f>IF(B451="סך הכל",Summary!$B$15,'דיווח דיגומים'!G451)</f>
        <v/>
      </c>
      <c r="E451" s="156" t="str">
        <f>IF(B451="סך הכל",Summary!$B$16,IFERROR(VLOOKUP(B451,PT_Charge_Exc!A:C,2,FALSE),""))</f>
        <v/>
      </c>
      <c r="F451" s="202" t="str">
        <f>IFERROR(VLOOKUP(B451,PT_Charge_Exc!A:C,3,FALSE),"")</f>
        <v/>
      </c>
      <c r="G451" s="156" t="str">
        <f>IF(B451="סך הכל",Summary!$B$17,IFERROR(VLOOKUP(B451,PT_Charge_Forb!A:C,2,FALSE),""))</f>
        <v/>
      </c>
      <c r="H451" s="202" t="str">
        <f>IF(B451="סך הכל",Summary!$B$19,IFERROR(VLOOKUP(B451,PT_Charge_Forb!A:C,3,FALSE),""))</f>
        <v/>
      </c>
      <c r="I451" s="203" t="str">
        <f>IF(B451="סך הכל",Summary!$B$20,IF(SUM(F451,H451)=0,"",SUM(F451,H451)))</f>
        <v/>
      </c>
      <c r="J451" s="173"/>
    </row>
    <row r="452" spans="1:10" s="1" customFormat="1" x14ac:dyDescent="0.2">
      <c r="A452" s="152"/>
      <c r="B452" s="174" t="str">
        <f>IF(AND(B450&lt;&gt;"",ISNUMBER(B450),B451=""),"סך הכל",IF(ISNUMBER('דיווח דיגומים'!B452),'דיווח דיגומים'!B452,""))</f>
        <v/>
      </c>
      <c r="C452" s="201" t="str">
        <f>IF(B452="סך הכל",Summary!$B$14,'דיווח דיגומים'!C452)</f>
        <v/>
      </c>
      <c r="D452" s="156" t="str">
        <f>IF(B452="סך הכל",Summary!$B$15,'דיווח דיגומים'!G452)</f>
        <v/>
      </c>
      <c r="E452" s="156" t="str">
        <f>IF(B452="סך הכל",Summary!$B$16,IFERROR(VLOOKUP(B452,PT_Charge_Exc!A:C,2,FALSE),""))</f>
        <v/>
      </c>
      <c r="F452" s="202" t="str">
        <f>IFERROR(VLOOKUP(B452,PT_Charge_Exc!A:C,3,FALSE),"")</f>
        <v/>
      </c>
      <c r="G452" s="156" t="str">
        <f>IF(B452="סך הכל",Summary!$B$17,IFERROR(VLOOKUP(B452,PT_Charge_Forb!A:C,2,FALSE),""))</f>
        <v/>
      </c>
      <c r="H452" s="202" t="str">
        <f>IF(B452="סך הכל",Summary!$B$19,IFERROR(VLOOKUP(B452,PT_Charge_Forb!A:C,3,FALSE),""))</f>
        <v/>
      </c>
      <c r="I452" s="203" t="str">
        <f>IF(B452="סך הכל",Summary!$B$20,IF(SUM(F452,H452)=0,"",SUM(F452,H452)))</f>
        <v/>
      </c>
      <c r="J452" s="173"/>
    </row>
    <row r="453" spans="1:10" s="1" customFormat="1" x14ac:dyDescent="0.2">
      <c r="A453" s="152"/>
      <c r="B453" s="174" t="str">
        <f>IF(AND(B451&lt;&gt;"",ISNUMBER(B451),B452=""),"סך הכל",IF(ISNUMBER('דיווח דיגומים'!B453),'דיווח דיגומים'!B453,""))</f>
        <v/>
      </c>
      <c r="C453" s="201" t="str">
        <f>IF(B453="סך הכל",Summary!$B$14,'דיווח דיגומים'!C453)</f>
        <v/>
      </c>
      <c r="D453" s="156" t="str">
        <f>IF(B453="סך הכל",Summary!$B$15,'דיווח דיגומים'!G453)</f>
        <v/>
      </c>
      <c r="E453" s="156" t="str">
        <f>IF(B453="סך הכל",Summary!$B$16,IFERROR(VLOOKUP(B453,PT_Charge_Exc!A:C,2,FALSE),""))</f>
        <v/>
      </c>
      <c r="F453" s="202" t="str">
        <f>IFERROR(VLOOKUP(B453,PT_Charge_Exc!A:C,3,FALSE),"")</f>
        <v/>
      </c>
      <c r="G453" s="156" t="str">
        <f>IF(B453="סך הכל",Summary!$B$17,IFERROR(VLOOKUP(B453,PT_Charge_Forb!A:C,2,FALSE),""))</f>
        <v/>
      </c>
      <c r="H453" s="202" t="str">
        <f>IF(B453="סך הכל",Summary!$B$19,IFERROR(VLOOKUP(B453,PT_Charge_Forb!A:C,3,FALSE),""))</f>
        <v/>
      </c>
      <c r="I453" s="203" t="str">
        <f>IF(B453="סך הכל",Summary!$B$20,IF(SUM(F453,H453)=0,"",SUM(F453,H453)))</f>
        <v/>
      </c>
      <c r="J453" s="173"/>
    </row>
    <row r="454" spans="1:10" s="1" customFormat="1" x14ac:dyDescent="0.2">
      <c r="A454" s="152"/>
      <c r="B454" s="174" t="str">
        <f>IF(AND(B452&lt;&gt;"",ISNUMBER(B452),B453=""),"סך הכל",IF(ISNUMBER('דיווח דיגומים'!B454),'דיווח דיגומים'!B454,""))</f>
        <v/>
      </c>
      <c r="C454" s="201" t="str">
        <f>IF(B454="סך הכל",Summary!$B$14,'דיווח דיגומים'!C454)</f>
        <v/>
      </c>
      <c r="D454" s="156" t="str">
        <f>IF(B454="סך הכל",Summary!$B$15,'דיווח דיגומים'!G454)</f>
        <v/>
      </c>
      <c r="E454" s="156" t="str">
        <f>IF(B454="סך הכל",Summary!$B$16,IFERROR(VLOOKUP(B454,PT_Charge_Exc!A:C,2,FALSE),""))</f>
        <v/>
      </c>
      <c r="F454" s="202" t="str">
        <f>IFERROR(VLOOKUP(B454,PT_Charge_Exc!A:C,3,FALSE),"")</f>
        <v/>
      </c>
      <c r="G454" s="156" t="str">
        <f>IF(B454="סך הכל",Summary!$B$17,IFERROR(VLOOKUP(B454,PT_Charge_Forb!A:C,2,FALSE),""))</f>
        <v/>
      </c>
      <c r="H454" s="202" t="str">
        <f>IF(B454="סך הכל",Summary!$B$19,IFERROR(VLOOKUP(B454,PT_Charge_Forb!A:C,3,FALSE),""))</f>
        <v/>
      </c>
      <c r="I454" s="203" t="str">
        <f>IF(B454="סך הכל",Summary!$B$20,IF(SUM(F454,H454)=0,"",SUM(F454,H454)))</f>
        <v/>
      </c>
      <c r="J454" s="173"/>
    </row>
    <row r="455" spans="1:10" s="1" customFormat="1" x14ac:dyDescent="0.2">
      <c r="A455" s="152"/>
      <c r="B455" s="174" t="str">
        <f>IF(AND(B453&lt;&gt;"",ISNUMBER(B453),B454=""),"סך הכל",IF(ISNUMBER('דיווח דיגומים'!B455),'דיווח דיגומים'!B455,""))</f>
        <v/>
      </c>
      <c r="C455" s="201" t="str">
        <f>IF(B455="סך הכל",Summary!$B$14,'דיווח דיגומים'!C455)</f>
        <v/>
      </c>
      <c r="D455" s="156" t="str">
        <f>IF(B455="סך הכל",Summary!$B$15,'דיווח דיגומים'!G455)</f>
        <v/>
      </c>
      <c r="E455" s="156" t="str">
        <f>IF(B455="סך הכל",Summary!$B$16,IFERROR(VLOOKUP(B455,PT_Charge_Exc!A:C,2,FALSE),""))</f>
        <v/>
      </c>
      <c r="F455" s="202" t="str">
        <f>IFERROR(VLOOKUP(B455,PT_Charge_Exc!A:C,3,FALSE),"")</f>
        <v/>
      </c>
      <c r="G455" s="156" t="str">
        <f>IF(B455="סך הכל",Summary!$B$17,IFERROR(VLOOKUP(B455,PT_Charge_Forb!A:C,2,FALSE),""))</f>
        <v/>
      </c>
      <c r="H455" s="202" t="str">
        <f>IF(B455="סך הכל",Summary!$B$19,IFERROR(VLOOKUP(B455,PT_Charge_Forb!A:C,3,FALSE),""))</f>
        <v/>
      </c>
      <c r="I455" s="203" t="str">
        <f>IF(B455="סך הכל",Summary!$B$20,IF(SUM(F455,H455)=0,"",SUM(F455,H455)))</f>
        <v/>
      </c>
      <c r="J455" s="173"/>
    </row>
    <row r="456" spans="1:10" s="1" customFormat="1" x14ac:dyDescent="0.2">
      <c r="A456" s="152"/>
      <c r="B456" s="174" t="str">
        <f>IF(AND(B454&lt;&gt;"",ISNUMBER(B454),B455=""),"סך הכל",IF(ISNUMBER('דיווח דיגומים'!B456),'דיווח דיגומים'!B456,""))</f>
        <v/>
      </c>
      <c r="C456" s="201" t="str">
        <f>IF(B456="סך הכל",Summary!$B$14,'דיווח דיגומים'!C456)</f>
        <v/>
      </c>
      <c r="D456" s="156" t="str">
        <f>IF(B456="סך הכל",Summary!$B$15,'דיווח דיגומים'!G456)</f>
        <v/>
      </c>
      <c r="E456" s="156" t="str">
        <f>IF(B456="סך הכל",Summary!$B$16,IFERROR(VLOOKUP(B456,PT_Charge_Exc!A:C,2,FALSE),""))</f>
        <v/>
      </c>
      <c r="F456" s="202" t="str">
        <f>IFERROR(VLOOKUP(B456,PT_Charge_Exc!A:C,3,FALSE),"")</f>
        <v/>
      </c>
      <c r="G456" s="156" t="str">
        <f>IF(B456="סך הכל",Summary!$B$17,IFERROR(VLOOKUP(B456,PT_Charge_Forb!A:C,2,FALSE),""))</f>
        <v/>
      </c>
      <c r="H456" s="202" t="str">
        <f>IF(B456="סך הכל",Summary!$B$19,IFERROR(VLOOKUP(B456,PT_Charge_Forb!A:C,3,FALSE),""))</f>
        <v/>
      </c>
      <c r="I456" s="203" t="str">
        <f>IF(B456="סך הכל",Summary!$B$20,IF(SUM(F456,H456)=0,"",SUM(F456,H456)))</f>
        <v/>
      </c>
      <c r="J456" s="173"/>
    </row>
    <row r="457" spans="1:10" s="1" customFormat="1" x14ac:dyDescent="0.2">
      <c r="A457" s="152"/>
      <c r="B457" s="174" t="str">
        <f>IF(AND(B455&lt;&gt;"",ISNUMBER(B455),B456=""),"סך הכל",IF(ISNUMBER('דיווח דיגומים'!B457),'דיווח דיגומים'!B457,""))</f>
        <v/>
      </c>
      <c r="C457" s="201" t="str">
        <f>IF(B457="סך הכל",Summary!$B$14,'דיווח דיגומים'!C457)</f>
        <v/>
      </c>
      <c r="D457" s="156" t="str">
        <f>IF(B457="סך הכל",Summary!$B$15,'דיווח דיגומים'!G457)</f>
        <v/>
      </c>
      <c r="E457" s="156" t="str">
        <f>IF(B457="סך הכל",Summary!$B$16,IFERROR(VLOOKUP(B457,PT_Charge_Exc!A:C,2,FALSE),""))</f>
        <v/>
      </c>
      <c r="F457" s="202" t="str">
        <f>IFERROR(VLOOKUP(B457,PT_Charge_Exc!A:C,3,FALSE),"")</f>
        <v/>
      </c>
      <c r="G457" s="156" t="str">
        <f>IF(B457="סך הכל",Summary!$B$17,IFERROR(VLOOKUP(B457,PT_Charge_Forb!A:C,2,FALSE),""))</f>
        <v/>
      </c>
      <c r="H457" s="202" t="str">
        <f>IF(B457="סך הכל",Summary!$B$19,IFERROR(VLOOKUP(B457,PT_Charge_Forb!A:C,3,FALSE),""))</f>
        <v/>
      </c>
      <c r="I457" s="203" t="str">
        <f>IF(B457="סך הכל",Summary!$B$20,IF(SUM(F457,H457)=0,"",SUM(F457,H457)))</f>
        <v/>
      </c>
      <c r="J457" s="173"/>
    </row>
    <row r="458" spans="1:10" s="1" customFormat="1" x14ac:dyDescent="0.2">
      <c r="A458" s="152"/>
      <c r="B458" s="174" t="str">
        <f>IF(AND(B456&lt;&gt;"",ISNUMBER(B456),B457=""),"סך הכל",IF(ISNUMBER('דיווח דיגומים'!B458),'דיווח דיגומים'!B458,""))</f>
        <v/>
      </c>
      <c r="C458" s="201" t="str">
        <f>IF(B458="סך הכל",Summary!$B$14,'דיווח דיגומים'!C458)</f>
        <v/>
      </c>
      <c r="D458" s="156" t="str">
        <f>IF(B458="סך הכל",Summary!$B$15,'דיווח דיגומים'!G458)</f>
        <v/>
      </c>
      <c r="E458" s="156" t="str">
        <f>IF(B458="סך הכל",Summary!$B$16,IFERROR(VLOOKUP(B458,PT_Charge_Exc!A:C,2,FALSE),""))</f>
        <v/>
      </c>
      <c r="F458" s="202" t="str">
        <f>IFERROR(VLOOKUP(B458,PT_Charge_Exc!A:C,3,FALSE),"")</f>
        <v/>
      </c>
      <c r="G458" s="156" t="str">
        <f>IF(B458="סך הכל",Summary!$B$17,IFERROR(VLOOKUP(B458,PT_Charge_Forb!A:C,2,FALSE),""))</f>
        <v/>
      </c>
      <c r="H458" s="202" t="str">
        <f>IF(B458="סך הכל",Summary!$B$19,IFERROR(VLOOKUP(B458,PT_Charge_Forb!A:C,3,FALSE),""))</f>
        <v/>
      </c>
      <c r="I458" s="203" t="str">
        <f>IF(B458="סך הכל",Summary!$B$20,IF(SUM(F458,H458)=0,"",SUM(F458,H458)))</f>
        <v/>
      </c>
      <c r="J458" s="173"/>
    </row>
    <row r="459" spans="1:10" s="1" customFormat="1" x14ac:dyDescent="0.2">
      <c r="A459" s="152"/>
      <c r="B459" s="174" t="str">
        <f>IF(AND(B457&lt;&gt;"",ISNUMBER(B457),B458=""),"סך הכל",IF(ISNUMBER('דיווח דיגומים'!B459),'דיווח דיגומים'!B459,""))</f>
        <v/>
      </c>
      <c r="C459" s="201" t="str">
        <f>IF(B459="סך הכל",Summary!$B$14,'דיווח דיגומים'!C459)</f>
        <v/>
      </c>
      <c r="D459" s="156" t="str">
        <f>IF(B459="סך הכל",Summary!$B$15,'דיווח דיגומים'!G459)</f>
        <v/>
      </c>
      <c r="E459" s="156" t="str">
        <f>IF(B459="סך הכל",Summary!$B$16,IFERROR(VLOOKUP(B459,PT_Charge_Exc!A:C,2,FALSE),""))</f>
        <v/>
      </c>
      <c r="F459" s="202" t="str">
        <f>IFERROR(VLOOKUP(B459,PT_Charge_Exc!A:C,3,FALSE),"")</f>
        <v/>
      </c>
      <c r="G459" s="156" t="str">
        <f>IF(B459="סך הכל",Summary!$B$17,IFERROR(VLOOKUP(B459,PT_Charge_Forb!A:C,2,FALSE),""))</f>
        <v/>
      </c>
      <c r="H459" s="202" t="str">
        <f>IF(B459="סך הכל",Summary!$B$19,IFERROR(VLOOKUP(B459,PT_Charge_Forb!A:C,3,FALSE),""))</f>
        <v/>
      </c>
      <c r="I459" s="203" t="str">
        <f>IF(B459="סך הכל",Summary!$B$20,IF(SUM(F459,H459)=0,"",SUM(F459,H459)))</f>
        <v/>
      </c>
      <c r="J459" s="173"/>
    </row>
    <row r="460" spans="1:10" s="1" customFormat="1" x14ac:dyDescent="0.2">
      <c r="A460" s="152"/>
      <c r="B460" s="174" t="str">
        <f>IF(AND(B458&lt;&gt;"",ISNUMBER(B458),B459=""),"סך הכל",IF(ISNUMBER('דיווח דיגומים'!B460),'דיווח דיגומים'!B460,""))</f>
        <v/>
      </c>
      <c r="C460" s="201" t="str">
        <f>IF(B460="סך הכל",Summary!$B$14,'דיווח דיגומים'!C460)</f>
        <v/>
      </c>
      <c r="D460" s="156" t="str">
        <f>IF(B460="סך הכל",Summary!$B$15,'דיווח דיגומים'!G460)</f>
        <v/>
      </c>
      <c r="E460" s="156" t="str">
        <f>IF(B460="סך הכל",Summary!$B$16,IFERROR(VLOOKUP(B460,PT_Charge_Exc!A:C,2,FALSE),""))</f>
        <v/>
      </c>
      <c r="F460" s="202" t="str">
        <f>IFERROR(VLOOKUP(B460,PT_Charge_Exc!A:C,3,FALSE),"")</f>
        <v/>
      </c>
      <c r="G460" s="156" t="str">
        <f>IF(B460="סך הכל",Summary!$B$17,IFERROR(VLOOKUP(B460,PT_Charge_Forb!A:C,2,FALSE),""))</f>
        <v/>
      </c>
      <c r="H460" s="202" t="str">
        <f>IF(B460="סך הכל",Summary!$B$19,IFERROR(VLOOKUP(B460,PT_Charge_Forb!A:C,3,FALSE),""))</f>
        <v/>
      </c>
      <c r="I460" s="203" t="str">
        <f>IF(B460="סך הכל",Summary!$B$20,IF(SUM(F460,H460)=0,"",SUM(F460,H460)))</f>
        <v/>
      </c>
      <c r="J460" s="173"/>
    </row>
    <row r="461" spans="1:10" s="1" customFormat="1" x14ac:dyDescent="0.2">
      <c r="A461" s="152"/>
      <c r="B461" s="174" t="str">
        <f>IF(AND(B459&lt;&gt;"",ISNUMBER(B459),B460=""),"סך הכל",IF(ISNUMBER('דיווח דיגומים'!B461),'דיווח דיגומים'!B461,""))</f>
        <v/>
      </c>
      <c r="C461" s="201" t="str">
        <f>IF(B461="סך הכל",Summary!$B$14,'דיווח דיגומים'!C461)</f>
        <v/>
      </c>
      <c r="D461" s="156" t="str">
        <f>IF(B461="סך הכל",Summary!$B$15,'דיווח דיגומים'!G461)</f>
        <v/>
      </c>
      <c r="E461" s="156" t="str">
        <f>IF(B461="סך הכל",Summary!$B$16,IFERROR(VLOOKUP(B461,PT_Charge_Exc!A:C,2,FALSE),""))</f>
        <v/>
      </c>
      <c r="F461" s="202" t="str">
        <f>IFERROR(VLOOKUP(B461,PT_Charge_Exc!A:C,3,FALSE),"")</f>
        <v/>
      </c>
      <c r="G461" s="156" t="str">
        <f>IF(B461="סך הכל",Summary!$B$17,IFERROR(VLOOKUP(B461,PT_Charge_Forb!A:C,2,FALSE),""))</f>
        <v/>
      </c>
      <c r="H461" s="202" t="str">
        <f>IF(B461="סך הכל",Summary!$B$19,IFERROR(VLOOKUP(B461,PT_Charge_Forb!A:C,3,FALSE),""))</f>
        <v/>
      </c>
      <c r="I461" s="203" t="str">
        <f>IF(B461="סך הכל",Summary!$B$20,IF(SUM(F461,H461)=0,"",SUM(F461,H461)))</f>
        <v/>
      </c>
      <c r="J461" s="173"/>
    </row>
    <row r="462" spans="1:10" s="1" customFormat="1" x14ac:dyDescent="0.2">
      <c r="A462" s="152"/>
      <c r="B462" s="174" t="str">
        <f>IF(AND(B460&lt;&gt;"",ISNUMBER(B460),B461=""),"סך הכל",IF(ISNUMBER('דיווח דיגומים'!B462),'דיווח דיגומים'!B462,""))</f>
        <v/>
      </c>
      <c r="C462" s="201" t="str">
        <f>IF(B462="סך הכל",Summary!$B$14,'דיווח דיגומים'!C462)</f>
        <v/>
      </c>
      <c r="D462" s="156" t="str">
        <f>IF(B462="סך הכל",Summary!$B$15,'דיווח דיגומים'!G462)</f>
        <v/>
      </c>
      <c r="E462" s="156" t="str">
        <f>IF(B462="סך הכל",Summary!$B$16,IFERROR(VLOOKUP(B462,PT_Charge_Exc!A:C,2,FALSE),""))</f>
        <v/>
      </c>
      <c r="F462" s="202" t="str">
        <f>IFERROR(VLOOKUP(B462,PT_Charge_Exc!A:C,3,FALSE),"")</f>
        <v/>
      </c>
      <c r="G462" s="156" t="str">
        <f>IF(B462="סך הכל",Summary!$B$17,IFERROR(VLOOKUP(B462,PT_Charge_Forb!A:C,2,FALSE),""))</f>
        <v/>
      </c>
      <c r="H462" s="202" t="str">
        <f>IF(B462="סך הכל",Summary!$B$19,IFERROR(VLOOKUP(B462,PT_Charge_Forb!A:C,3,FALSE),""))</f>
        <v/>
      </c>
      <c r="I462" s="203" t="str">
        <f>IF(B462="סך הכל",Summary!$B$20,IF(SUM(F462,H462)=0,"",SUM(F462,H462)))</f>
        <v/>
      </c>
      <c r="J462" s="173"/>
    </row>
    <row r="463" spans="1:10" s="1" customFormat="1" x14ac:dyDescent="0.2">
      <c r="A463" s="152"/>
      <c r="B463" s="174" t="str">
        <f>IF(AND(B461&lt;&gt;"",ISNUMBER(B461),B462=""),"סך הכל",IF(ISNUMBER('דיווח דיגומים'!B463),'דיווח דיגומים'!B463,""))</f>
        <v/>
      </c>
      <c r="C463" s="201" t="str">
        <f>IF(B463="סך הכל",Summary!$B$14,'דיווח דיגומים'!C463)</f>
        <v/>
      </c>
      <c r="D463" s="156" t="str">
        <f>IF(B463="סך הכל",Summary!$B$15,'דיווח דיגומים'!G463)</f>
        <v/>
      </c>
      <c r="E463" s="156" t="str">
        <f>IF(B463="סך הכל",Summary!$B$16,IFERROR(VLOOKUP(B463,PT_Charge_Exc!A:C,2,FALSE),""))</f>
        <v/>
      </c>
      <c r="F463" s="202" t="str">
        <f>IFERROR(VLOOKUP(B463,PT_Charge_Exc!A:C,3,FALSE),"")</f>
        <v/>
      </c>
      <c r="G463" s="156" t="str">
        <f>IF(B463="סך הכל",Summary!$B$17,IFERROR(VLOOKUP(B463,PT_Charge_Forb!A:C,2,FALSE),""))</f>
        <v/>
      </c>
      <c r="H463" s="202" t="str">
        <f>IF(B463="סך הכל",Summary!$B$19,IFERROR(VLOOKUP(B463,PT_Charge_Forb!A:C,3,FALSE),""))</f>
        <v/>
      </c>
      <c r="I463" s="203" t="str">
        <f>IF(B463="סך הכל",Summary!$B$20,IF(SUM(F463,H463)=0,"",SUM(F463,H463)))</f>
        <v/>
      </c>
      <c r="J463" s="173"/>
    </row>
    <row r="464" spans="1:10" s="1" customFormat="1" x14ac:dyDescent="0.2">
      <c r="A464" s="152"/>
      <c r="B464" s="174" t="str">
        <f>IF(AND(B462&lt;&gt;"",ISNUMBER(B462),B463=""),"סך הכל",IF(ISNUMBER('דיווח דיגומים'!B464),'דיווח דיגומים'!B464,""))</f>
        <v/>
      </c>
      <c r="C464" s="201" t="str">
        <f>IF(B464="סך הכל",Summary!$B$14,'דיווח דיגומים'!C464)</f>
        <v/>
      </c>
      <c r="D464" s="156" t="str">
        <f>IF(B464="סך הכל",Summary!$B$15,'דיווח דיגומים'!G464)</f>
        <v/>
      </c>
      <c r="E464" s="156" t="str">
        <f>IF(B464="סך הכל",Summary!$B$16,IFERROR(VLOOKUP(B464,PT_Charge_Exc!A:C,2,FALSE),""))</f>
        <v/>
      </c>
      <c r="F464" s="202" t="str">
        <f>IFERROR(VLOOKUP(B464,PT_Charge_Exc!A:C,3,FALSE),"")</f>
        <v/>
      </c>
      <c r="G464" s="156" t="str">
        <f>IF(B464="סך הכל",Summary!$B$17,IFERROR(VLOOKUP(B464,PT_Charge_Forb!A:C,2,FALSE),""))</f>
        <v/>
      </c>
      <c r="H464" s="202" t="str">
        <f>IF(B464="סך הכל",Summary!$B$19,IFERROR(VLOOKUP(B464,PT_Charge_Forb!A:C,3,FALSE),""))</f>
        <v/>
      </c>
      <c r="I464" s="203" t="str">
        <f>IF(B464="סך הכל",Summary!$B$20,IF(SUM(F464,H464)=0,"",SUM(F464,H464)))</f>
        <v/>
      </c>
      <c r="J464" s="173"/>
    </row>
    <row r="465" spans="1:10" s="1" customFormat="1" x14ac:dyDescent="0.2">
      <c r="A465" s="152"/>
      <c r="B465" s="174" t="str">
        <f>IF(AND(B463&lt;&gt;"",ISNUMBER(B463),B464=""),"סך הכל",IF(ISNUMBER('דיווח דיגומים'!B465),'דיווח דיגומים'!B465,""))</f>
        <v/>
      </c>
      <c r="C465" s="201" t="str">
        <f>IF(B465="סך הכל",Summary!$B$14,'דיווח דיגומים'!C465)</f>
        <v/>
      </c>
      <c r="D465" s="156" t="str">
        <f>IF(B465="סך הכל",Summary!$B$15,'דיווח דיגומים'!G465)</f>
        <v/>
      </c>
      <c r="E465" s="156" t="str">
        <f>IF(B465="סך הכל",Summary!$B$16,IFERROR(VLOOKUP(B465,PT_Charge_Exc!A:C,2,FALSE),""))</f>
        <v/>
      </c>
      <c r="F465" s="202" t="str">
        <f>IFERROR(VLOOKUP(B465,PT_Charge_Exc!A:C,3,FALSE),"")</f>
        <v/>
      </c>
      <c r="G465" s="156" t="str">
        <f>IF(B465="סך הכל",Summary!$B$17,IFERROR(VLOOKUP(B465,PT_Charge_Forb!A:C,2,FALSE),""))</f>
        <v/>
      </c>
      <c r="H465" s="202" t="str">
        <f>IF(B465="סך הכל",Summary!$B$19,IFERROR(VLOOKUP(B465,PT_Charge_Forb!A:C,3,FALSE),""))</f>
        <v/>
      </c>
      <c r="I465" s="203" t="str">
        <f>IF(B465="סך הכל",Summary!$B$20,IF(SUM(F465,H465)=0,"",SUM(F465,H465)))</f>
        <v/>
      </c>
      <c r="J465" s="173"/>
    </row>
    <row r="466" spans="1:10" s="1" customFormat="1" x14ac:dyDescent="0.2">
      <c r="A466" s="152"/>
      <c r="B466" s="174" t="str">
        <f>IF(AND(B464&lt;&gt;"",ISNUMBER(B464),B465=""),"סך הכל",IF(ISNUMBER('דיווח דיגומים'!B466),'דיווח דיגומים'!B466,""))</f>
        <v/>
      </c>
      <c r="C466" s="201" t="str">
        <f>IF(B466="סך הכל",Summary!$B$14,'דיווח דיגומים'!C466)</f>
        <v/>
      </c>
      <c r="D466" s="156" t="str">
        <f>IF(B466="סך הכל",Summary!$B$15,'דיווח דיגומים'!G466)</f>
        <v/>
      </c>
      <c r="E466" s="156" t="str">
        <f>IF(B466="סך הכל",Summary!$B$16,IFERROR(VLOOKUP(B466,PT_Charge_Exc!A:C,2,FALSE),""))</f>
        <v/>
      </c>
      <c r="F466" s="202" t="str">
        <f>IFERROR(VLOOKUP(B466,PT_Charge_Exc!A:C,3,FALSE),"")</f>
        <v/>
      </c>
      <c r="G466" s="156" t="str">
        <f>IF(B466="סך הכל",Summary!$B$17,IFERROR(VLOOKUP(B466,PT_Charge_Forb!A:C,2,FALSE),""))</f>
        <v/>
      </c>
      <c r="H466" s="202" t="str">
        <f>IF(B466="סך הכל",Summary!$B$19,IFERROR(VLOOKUP(B466,PT_Charge_Forb!A:C,3,FALSE),""))</f>
        <v/>
      </c>
      <c r="I466" s="203" t="str">
        <f>IF(B466="סך הכל",Summary!$B$20,IF(SUM(F466,H466)=0,"",SUM(F466,H466)))</f>
        <v/>
      </c>
      <c r="J466" s="173"/>
    </row>
    <row r="467" spans="1:10" s="1" customFormat="1" x14ac:dyDescent="0.2">
      <c r="A467" s="152"/>
      <c r="B467" s="174" t="str">
        <f>IF(AND(B465&lt;&gt;"",ISNUMBER(B465),B466=""),"סך הכל",IF(ISNUMBER('דיווח דיגומים'!B467),'דיווח דיגומים'!B467,""))</f>
        <v/>
      </c>
      <c r="C467" s="201" t="str">
        <f>IF(B467="סך הכל",Summary!$B$14,'דיווח דיגומים'!C467)</f>
        <v/>
      </c>
      <c r="D467" s="156" t="str">
        <f>IF(B467="סך הכל",Summary!$B$15,'דיווח דיגומים'!G467)</f>
        <v/>
      </c>
      <c r="E467" s="156" t="str">
        <f>IF(B467="סך הכל",Summary!$B$16,IFERROR(VLOOKUP(B467,PT_Charge_Exc!A:C,2,FALSE),""))</f>
        <v/>
      </c>
      <c r="F467" s="202" t="str">
        <f>IFERROR(VLOOKUP(B467,PT_Charge_Exc!A:C,3,FALSE),"")</f>
        <v/>
      </c>
      <c r="G467" s="156" t="str">
        <f>IF(B467="סך הכל",Summary!$B$17,IFERROR(VLOOKUP(B467,PT_Charge_Forb!A:C,2,FALSE),""))</f>
        <v/>
      </c>
      <c r="H467" s="202" t="str">
        <f>IF(B467="סך הכל",Summary!$B$19,IFERROR(VLOOKUP(B467,PT_Charge_Forb!A:C,3,FALSE),""))</f>
        <v/>
      </c>
      <c r="I467" s="203" t="str">
        <f>IF(B467="סך הכל",Summary!$B$20,IF(SUM(F467,H467)=0,"",SUM(F467,H467)))</f>
        <v/>
      </c>
      <c r="J467" s="173"/>
    </row>
    <row r="468" spans="1:10" s="1" customFormat="1" x14ac:dyDescent="0.2">
      <c r="A468" s="152"/>
      <c r="B468" s="174" t="str">
        <f>IF(AND(B466&lt;&gt;"",ISNUMBER(B466),B467=""),"סך הכל",IF(ISNUMBER('דיווח דיגומים'!B468),'דיווח דיגומים'!B468,""))</f>
        <v/>
      </c>
      <c r="C468" s="201" t="str">
        <f>IF(B468="סך הכל",Summary!$B$14,'דיווח דיגומים'!C468)</f>
        <v/>
      </c>
      <c r="D468" s="156" t="str">
        <f>IF(B468="סך הכל",Summary!$B$15,'דיווח דיגומים'!G468)</f>
        <v/>
      </c>
      <c r="E468" s="156" t="str">
        <f>IF(B468="סך הכל",Summary!$B$16,IFERROR(VLOOKUP(B468,PT_Charge_Exc!A:C,2,FALSE),""))</f>
        <v/>
      </c>
      <c r="F468" s="202" t="str">
        <f>IFERROR(VLOOKUP(B468,PT_Charge_Exc!A:C,3,FALSE),"")</f>
        <v/>
      </c>
      <c r="G468" s="156" t="str">
        <f>IF(B468="סך הכל",Summary!$B$17,IFERROR(VLOOKUP(B468,PT_Charge_Forb!A:C,2,FALSE),""))</f>
        <v/>
      </c>
      <c r="H468" s="202" t="str">
        <f>IF(B468="סך הכל",Summary!$B$19,IFERROR(VLOOKUP(B468,PT_Charge_Forb!A:C,3,FALSE),""))</f>
        <v/>
      </c>
      <c r="I468" s="203" t="str">
        <f>IF(B468="סך הכל",Summary!$B$20,IF(SUM(F468,H468)=0,"",SUM(F468,H468)))</f>
        <v/>
      </c>
      <c r="J468" s="173"/>
    </row>
    <row r="469" spans="1:10" s="1" customFormat="1" x14ac:dyDescent="0.2">
      <c r="A469" s="152"/>
      <c r="B469" s="174" t="str">
        <f>IF(AND(B467&lt;&gt;"",ISNUMBER(B467),B468=""),"סך הכל",IF(ISNUMBER('דיווח דיגומים'!B469),'דיווח דיגומים'!B469,""))</f>
        <v/>
      </c>
      <c r="C469" s="201" t="str">
        <f>IF(B469="סך הכל",Summary!$B$14,'דיווח דיגומים'!C469)</f>
        <v/>
      </c>
      <c r="D469" s="156" t="str">
        <f>IF(B469="סך הכל",Summary!$B$15,'דיווח דיגומים'!G469)</f>
        <v/>
      </c>
      <c r="E469" s="156" t="str">
        <f>IF(B469="סך הכל",Summary!$B$16,IFERROR(VLOOKUP(B469,PT_Charge_Exc!A:C,2,FALSE),""))</f>
        <v/>
      </c>
      <c r="F469" s="202" t="str">
        <f>IFERROR(VLOOKUP(B469,PT_Charge_Exc!A:C,3,FALSE),"")</f>
        <v/>
      </c>
      <c r="G469" s="156" t="str">
        <f>IF(B469="סך הכל",Summary!$B$17,IFERROR(VLOOKUP(B469,PT_Charge_Forb!A:C,2,FALSE),""))</f>
        <v/>
      </c>
      <c r="H469" s="202" t="str">
        <f>IF(B469="סך הכל",Summary!$B$19,IFERROR(VLOOKUP(B469,PT_Charge_Forb!A:C,3,FALSE),""))</f>
        <v/>
      </c>
      <c r="I469" s="203" t="str">
        <f>IF(B469="סך הכל",Summary!$B$20,IF(SUM(F469,H469)=0,"",SUM(F469,H469)))</f>
        <v/>
      </c>
      <c r="J469" s="173"/>
    </row>
    <row r="470" spans="1:10" s="1" customFormat="1" x14ac:dyDescent="0.2">
      <c r="A470" s="152"/>
      <c r="B470" s="174" t="str">
        <f>IF(AND(B468&lt;&gt;"",ISNUMBER(B468),B469=""),"סך הכל",IF(ISNUMBER('דיווח דיגומים'!B470),'דיווח דיגומים'!B470,""))</f>
        <v/>
      </c>
      <c r="C470" s="201" t="str">
        <f>IF(B470="סך הכל",Summary!$B$14,'דיווח דיגומים'!C470)</f>
        <v/>
      </c>
      <c r="D470" s="156" t="str">
        <f>IF(B470="סך הכל",Summary!$B$15,'דיווח דיגומים'!G470)</f>
        <v/>
      </c>
      <c r="E470" s="156" t="str">
        <f>IF(B470="סך הכל",Summary!$B$16,IFERROR(VLOOKUP(B470,PT_Charge_Exc!A:C,2,FALSE),""))</f>
        <v/>
      </c>
      <c r="F470" s="202" t="str">
        <f>IFERROR(VLOOKUP(B470,PT_Charge_Exc!A:C,3,FALSE),"")</f>
        <v/>
      </c>
      <c r="G470" s="156" t="str">
        <f>IF(B470="סך הכל",Summary!$B$17,IFERROR(VLOOKUP(B470,PT_Charge_Forb!A:C,2,FALSE),""))</f>
        <v/>
      </c>
      <c r="H470" s="202" t="str">
        <f>IF(B470="סך הכל",Summary!$B$19,IFERROR(VLOOKUP(B470,PT_Charge_Forb!A:C,3,FALSE),""))</f>
        <v/>
      </c>
      <c r="I470" s="203" t="str">
        <f>IF(B470="סך הכל",Summary!$B$20,IF(SUM(F470,H470)=0,"",SUM(F470,H470)))</f>
        <v/>
      </c>
      <c r="J470" s="173"/>
    </row>
    <row r="471" spans="1:10" s="1" customFormat="1" x14ac:dyDescent="0.2">
      <c r="A471" s="152"/>
      <c r="B471" s="174" t="str">
        <f>IF(AND(B469&lt;&gt;"",ISNUMBER(B469),B470=""),"סך הכל",IF(ISNUMBER('דיווח דיגומים'!B471),'דיווח דיגומים'!B471,""))</f>
        <v/>
      </c>
      <c r="C471" s="201" t="str">
        <f>IF(B471="סך הכל",Summary!$B$14,'דיווח דיגומים'!C471)</f>
        <v/>
      </c>
      <c r="D471" s="156" t="str">
        <f>IF(B471="סך הכל",Summary!$B$15,'דיווח דיגומים'!G471)</f>
        <v/>
      </c>
      <c r="E471" s="156" t="str">
        <f>IF(B471="סך הכל",Summary!$B$16,IFERROR(VLOOKUP(B471,PT_Charge_Exc!A:C,2,FALSE),""))</f>
        <v/>
      </c>
      <c r="F471" s="202" t="str">
        <f>IFERROR(VLOOKUP(B471,PT_Charge_Exc!A:C,3,FALSE),"")</f>
        <v/>
      </c>
      <c r="G471" s="156" t="str">
        <f>IF(B471="סך הכל",Summary!$B$17,IFERROR(VLOOKUP(B471,PT_Charge_Forb!A:C,2,FALSE),""))</f>
        <v/>
      </c>
      <c r="H471" s="202" t="str">
        <f>IF(B471="סך הכל",Summary!$B$19,IFERROR(VLOOKUP(B471,PT_Charge_Forb!A:C,3,FALSE),""))</f>
        <v/>
      </c>
      <c r="I471" s="203" t="str">
        <f>IF(B471="סך הכל",Summary!$B$20,IF(SUM(F471,H471)=0,"",SUM(F471,H471)))</f>
        <v/>
      </c>
      <c r="J471" s="173"/>
    </row>
    <row r="472" spans="1:10" s="1" customFormat="1" x14ac:dyDescent="0.2">
      <c r="A472" s="152"/>
      <c r="B472" s="174" t="str">
        <f>IF(AND(B470&lt;&gt;"",ISNUMBER(B470),B471=""),"סך הכל",IF(ISNUMBER('דיווח דיגומים'!B472),'דיווח דיגומים'!B472,""))</f>
        <v/>
      </c>
      <c r="C472" s="201" t="str">
        <f>IF(B472="סך הכל",Summary!$B$14,'דיווח דיגומים'!C472)</f>
        <v/>
      </c>
      <c r="D472" s="156" t="str">
        <f>IF(B472="סך הכל",Summary!$B$15,'דיווח דיגומים'!G472)</f>
        <v/>
      </c>
      <c r="E472" s="156" t="str">
        <f>IF(B472="סך הכל",Summary!$B$16,IFERROR(VLOOKUP(B472,PT_Charge_Exc!A:C,2,FALSE),""))</f>
        <v/>
      </c>
      <c r="F472" s="202" t="str">
        <f>IFERROR(VLOOKUP(B472,PT_Charge_Exc!A:C,3,FALSE),"")</f>
        <v/>
      </c>
      <c r="G472" s="156" t="str">
        <f>IF(B472="סך הכל",Summary!$B$17,IFERROR(VLOOKUP(B472,PT_Charge_Forb!A:C,2,FALSE),""))</f>
        <v/>
      </c>
      <c r="H472" s="202" t="str">
        <f>IF(B472="סך הכל",Summary!$B$19,IFERROR(VLOOKUP(B472,PT_Charge_Forb!A:C,3,FALSE),""))</f>
        <v/>
      </c>
      <c r="I472" s="203" t="str">
        <f>IF(B472="סך הכל",Summary!$B$20,IF(SUM(F472,H472)=0,"",SUM(F472,H472)))</f>
        <v/>
      </c>
      <c r="J472" s="173"/>
    </row>
    <row r="473" spans="1:10" s="1" customFormat="1" x14ac:dyDescent="0.2">
      <c r="A473" s="152"/>
      <c r="B473" s="174" t="str">
        <f>IF(AND(B471&lt;&gt;"",ISNUMBER(B471),B472=""),"סך הכל",IF(ISNUMBER('דיווח דיגומים'!B473),'דיווח דיגומים'!B473,""))</f>
        <v/>
      </c>
      <c r="C473" s="201" t="str">
        <f>IF(B473="סך הכל",Summary!$B$14,'דיווח דיגומים'!C473)</f>
        <v/>
      </c>
      <c r="D473" s="156" t="str">
        <f>IF(B473="סך הכל",Summary!$B$15,'דיווח דיגומים'!G473)</f>
        <v/>
      </c>
      <c r="E473" s="156" t="str">
        <f>IF(B473="סך הכל",Summary!$B$16,IFERROR(VLOOKUP(B473,PT_Charge_Exc!A:C,2,FALSE),""))</f>
        <v/>
      </c>
      <c r="F473" s="202" t="str">
        <f>IFERROR(VLOOKUP(B473,PT_Charge_Exc!A:C,3,FALSE),"")</f>
        <v/>
      </c>
      <c r="G473" s="156" t="str">
        <f>IF(B473="סך הכל",Summary!$B$17,IFERROR(VLOOKUP(B473,PT_Charge_Forb!A:C,2,FALSE),""))</f>
        <v/>
      </c>
      <c r="H473" s="202" t="str">
        <f>IF(B473="סך הכל",Summary!$B$19,IFERROR(VLOOKUP(B473,PT_Charge_Forb!A:C,3,FALSE),""))</f>
        <v/>
      </c>
      <c r="I473" s="203" t="str">
        <f>IF(B473="סך הכל",Summary!$B$20,IF(SUM(F473,H473)=0,"",SUM(F473,H473)))</f>
        <v/>
      </c>
      <c r="J473" s="173"/>
    </row>
    <row r="474" spans="1:10" s="1" customFormat="1" x14ac:dyDescent="0.2">
      <c r="A474" s="152"/>
      <c r="B474" s="174" t="str">
        <f>IF(AND(B472&lt;&gt;"",ISNUMBER(B472),B473=""),"סך הכל",IF(ISNUMBER('דיווח דיגומים'!B474),'דיווח דיגומים'!B474,""))</f>
        <v/>
      </c>
      <c r="C474" s="201" t="str">
        <f>IF(B474="סך הכל",Summary!$B$14,'דיווח דיגומים'!C474)</f>
        <v/>
      </c>
      <c r="D474" s="156" t="str">
        <f>IF(B474="סך הכל",Summary!$B$15,'דיווח דיגומים'!G474)</f>
        <v/>
      </c>
      <c r="E474" s="156" t="str">
        <f>IF(B474="סך הכל",Summary!$B$16,IFERROR(VLOOKUP(B474,PT_Charge_Exc!A:C,2,FALSE),""))</f>
        <v/>
      </c>
      <c r="F474" s="202" t="str">
        <f>IFERROR(VLOOKUP(B474,PT_Charge_Exc!A:C,3,FALSE),"")</f>
        <v/>
      </c>
      <c r="G474" s="156" t="str">
        <f>IF(B474="סך הכל",Summary!$B$17,IFERROR(VLOOKUP(B474,PT_Charge_Forb!A:C,2,FALSE),""))</f>
        <v/>
      </c>
      <c r="H474" s="202" t="str">
        <f>IF(B474="סך הכל",Summary!$B$19,IFERROR(VLOOKUP(B474,PT_Charge_Forb!A:C,3,FALSE),""))</f>
        <v/>
      </c>
      <c r="I474" s="203" t="str">
        <f>IF(B474="סך הכל",Summary!$B$20,IF(SUM(F474,H474)=0,"",SUM(F474,H474)))</f>
        <v/>
      </c>
      <c r="J474" s="173"/>
    </row>
    <row r="475" spans="1:10" s="1" customFormat="1" x14ac:dyDescent="0.2">
      <c r="A475" s="152"/>
      <c r="B475" s="174" t="str">
        <f>IF(AND(B473&lt;&gt;"",ISNUMBER(B473),B474=""),"סך הכל",IF(ISNUMBER('דיווח דיגומים'!B475),'דיווח דיגומים'!B475,""))</f>
        <v/>
      </c>
      <c r="C475" s="201" t="str">
        <f>IF(B475="סך הכל",Summary!$B$14,'דיווח דיגומים'!C475)</f>
        <v/>
      </c>
      <c r="D475" s="156" t="str">
        <f>IF(B475="סך הכל",Summary!$B$15,'דיווח דיגומים'!G475)</f>
        <v/>
      </c>
      <c r="E475" s="156" t="str">
        <f>IF(B475="סך הכל",Summary!$B$16,IFERROR(VLOOKUP(B475,PT_Charge_Exc!A:C,2,FALSE),""))</f>
        <v/>
      </c>
      <c r="F475" s="202" t="str">
        <f>IFERROR(VLOOKUP(B475,PT_Charge_Exc!A:C,3,FALSE),"")</f>
        <v/>
      </c>
      <c r="G475" s="156" t="str">
        <f>IF(B475="סך הכל",Summary!$B$17,IFERROR(VLOOKUP(B475,PT_Charge_Forb!A:C,2,FALSE),""))</f>
        <v/>
      </c>
      <c r="H475" s="202" t="str">
        <f>IF(B475="סך הכל",Summary!$B$19,IFERROR(VLOOKUP(B475,PT_Charge_Forb!A:C,3,FALSE),""))</f>
        <v/>
      </c>
      <c r="I475" s="203" t="str">
        <f>IF(B475="סך הכל",Summary!$B$20,IF(SUM(F475,H475)=0,"",SUM(F475,H475)))</f>
        <v/>
      </c>
      <c r="J475" s="173"/>
    </row>
    <row r="476" spans="1:10" s="1" customFormat="1" x14ac:dyDescent="0.2">
      <c r="A476" s="152"/>
      <c r="B476" s="174" t="str">
        <f>IF(AND(B474&lt;&gt;"",ISNUMBER(B474),B475=""),"סך הכל",IF(ISNUMBER('דיווח דיגומים'!B476),'דיווח דיגומים'!B476,""))</f>
        <v/>
      </c>
      <c r="C476" s="201" t="str">
        <f>IF(B476="סך הכל",Summary!$B$14,'דיווח דיגומים'!C476)</f>
        <v/>
      </c>
      <c r="D476" s="156" t="str">
        <f>IF(B476="סך הכל",Summary!$B$15,'דיווח דיגומים'!G476)</f>
        <v/>
      </c>
      <c r="E476" s="156" t="str">
        <f>IF(B476="סך הכל",Summary!$B$16,IFERROR(VLOOKUP(B476,PT_Charge_Exc!A:C,2,FALSE),""))</f>
        <v/>
      </c>
      <c r="F476" s="202" t="str">
        <f>IFERROR(VLOOKUP(B476,PT_Charge_Exc!A:C,3,FALSE),"")</f>
        <v/>
      </c>
      <c r="G476" s="156" t="str">
        <f>IF(B476="סך הכל",Summary!$B$17,IFERROR(VLOOKUP(B476,PT_Charge_Forb!A:C,2,FALSE),""))</f>
        <v/>
      </c>
      <c r="H476" s="202" t="str">
        <f>IF(B476="סך הכל",Summary!$B$19,IFERROR(VLOOKUP(B476,PT_Charge_Forb!A:C,3,FALSE),""))</f>
        <v/>
      </c>
      <c r="I476" s="203" t="str">
        <f>IF(B476="סך הכל",Summary!$B$20,IF(SUM(F476,H476)=0,"",SUM(F476,H476)))</f>
        <v/>
      </c>
      <c r="J476" s="173"/>
    </row>
    <row r="477" spans="1:10" s="1" customFormat="1" x14ac:dyDescent="0.2">
      <c r="A477" s="152"/>
      <c r="B477" s="174" t="str">
        <f>IF(AND(B475&lt;&gt;"",ISNUMBER(B475),B476=""),"סך הכל",IF(ISNUMBER('דיווח דיגומים'!B477),'דיווח דיגומים'!B477,""))</f>
        <v/>
      </c>
      <c r="C477" s="201" t="str">
        <f>IF(B477="סך הכל",Summary!$B$14,'דיווח דיגומים'!C477)</f>
        <v/>
      </c>
      <c r="D477" s="156" t="str">
        <f>IF(B477="סך הכל",Summary!$B$15,'דיווח דיגומים'!G477)</f>
        <v/>
      </c>
      <c r="E477" s="156" t="str">
        <f>IF(B477="סך הכל",Summary!$B$16,IFERROR(VLOOKUP(B477,PT_Charge_Exc!A:C,2,FALSE),""))</f>
        <v/>
      </c>
      <c r="F477" s="202" t="str">
        <f>IFERROR(VLOOKUP(B477,PT_Charge_Exc!A:C,3,FALSE),"")</f>
        <v/>
      </c>
      <c r="G477" s="156" t="str">
        <f>IF(B477="סך הכל",Summary!$B$17,IFERROR(VLOOKUP(B477,PT_Charge_Forb!A:C,2,FALSE),""))</f>
        <v/>
      </c>
      <c r="H477" s="202" t="str">
        <f>IF(B477="סך הכל",Summary!$B$19,IFERROR(VLOOKUP(B477,PT_Charge_Forb!A:C,3,FALSE),""))</f>
        <v/>
      </c>
      <c r="I477" s="203" t="str">
        <f>IF(B477="סך הכל",Summary!$B$20,IF(SUM(F477,H477)=0,"",SUM(F477,H477)))</f>
        <v/>
      </c>
      <c r="J477" s="173"/>
    </row>
    <row r="478" spans="1:10" s="1" customFormat="1" x14ac:dyDescent="0.2">
      <c r="A478" s="152"/>
      <c r="B478" s="174" t="str">
        <f>IF(AND(B476&lt;&gt;"",ISNUMBER(B476),B477=""),"סך הכל",IF(ISNUMBER('דיווח דיגומים'!B478),'דיווח דיגומים'!B478,""))</f>
        <v/>
      </c>
      <c r="C478" s="201" t="str">
        <f>IF(B478="סך הכל",Summary!$B$14,'דיווח דיגומים'!C478)</f>
        <v/>
      </c>
      <c r="D478" s="156" t="str">
        <f>IF(B478="סך הכל",Summary!$B$15,'דיווח דיגומים'!G478)</f>
        <v/>
      </c>
      <c r="E478" s="156" t="str">
        <f>IF(B478="סך הכל",Summary!$B$16,IFERROR(VLOOKUP(B478,PT_Charge_Exc!A:C,2,FALSE),""))</f>
        <v/>
      </c>
      <c r="F478" s="202" t="str">
        <f>IFERROR(VLOOKUP(B478,PT_Charge_Exc!A:C,3,FALSE),"")</f>
        <v/>
      </c>
      <c r="G478" s="156" t="str">
        <f>IF(B478="סך הכל",Summary!$B$17,IFERROR(VLOOKUP(B478,PT_Charge_Forb!A:C,2,FALSE),""))</f>
        <v/>
      </c>
      <c r="H478" s="202" t="str">
        <f>IF(B478="סך הכל",Summary!$B$19,IFERROR(VLOOKUP(B478,PT_Charge_Forb!A:C,3,FALSE),""))</f>
        <v/>
      </c>
      <c r="I478" s="203" t="str">
        <f>IF(B478="סך הכל",Summary!$B$20,IF(SUM(F478,H478)=0,"",SUM(F478,H478)))</f>
        <v/>
      </c>
      <c r="J478" s="173"/>
    </row>
    <row r="479" spans="1:10" s="1" customFormat="1" x14ac:dyDescent="0.2">
      <c r="A479" s="152"/>
      <c r="B479" s="174" t="str">
        <f>IF(AND(B477&lt;&gt;"",ISNUMBER(B477),B478=""),"סך הכל",IF(ISNUMBER('דיווח דיגומים'!B479),'דיווח דיגומים'!B479,""))</f>
        <v/>
      </c>
      <c r="C479" s="201" t="str">
        <f>IF(B479="סך הכל",Summary!$B$14,'דיווח דיגומים'!C479)</f>
        <v/>
      </c>
      <c r="D479" s="156" t="str">
        <f>IF(B479="סך הכל",Summary!$B$15,'דיווח דיגומים'!G479)</f>
        <v/>
      </c>
      <c r="E479" s="156" t="str">
        <f>IF(B479="סך הכל",Summary!$B$16,IFERROR(VLOOKUP(B479,PT_Charge_Exc!A:C,2,FALSE),""))</f>
        <v/>
      </c>
      <c r="F479" s="202" t="str">
        <f>IFERROR(VLOOKUP(B479,PT_Charge_Exc!A:C,3,FALSE),"")</f>
        <v/>
      </c>
      <c r="G479" s="156" t="str">
        <f>IF(B479="סך הכל",Summary!$B$17,IFERROR(VLOOKUP(B479,PT_Charge_Forb!A:C,2,FALSE),""))</f>
        <v/>
      </c>
      <c r="H479" s="202" t="str">
        <f>IF(B479="סך הכל",Summary!$B$19,IFERROR(VLOOKUP(B479,PT_Charge_Forb!A:C,3,FALSE),""))</f>
        <v/>
      </c>
      <c r="I479" s="203" t="str">
        <f>IF(B479="סך הכל",Summary!$B$20,IF(SUM(F479,H479)=0,"",SUM(F479,H479)))</f>
        <v/>
      </c>
      <c r="J479" s="173"/>
    </row>
    <row r="480" spans="1:10" s="1" customFormat="1" x14ac:dyDescent="0.2">
      <c r="A480" s="152"/>
      <c r="B480" s="174" t="str">
        <f>IF(AND(B478&lt;&gt;"",ISNUMBER(B478),B479=""),"סך הכל",IF(ISNUMBER('דיווח דיגומים'!B480),'דיווח דיגומים'!B480,""))</f>
        <v/>
      </c>
      <c r="C480" s="201" t="str">
        <f>IF(B480="סך הכל",Summary!$B$14,'דיווח דיגומים'!C480)</f>
        <v/>
      </c>
      <c r="D480" s="156" t="str">
        <f>IF(B480="סך הכל",Summary!$B$15,'דיווח דיגומים'!G480)</f>
        <v/>
      </c>
      <c r="E480" s="156" t="str">
        <f>IF(B480="סך הכל",Summary!$B$16,IFERROR(VLOOKUP(B480,PT_Charge_Exc!A:C,2,FALSE),""))</f>
        <v/>
      </c>
      <c r="F480" s="202" t="str">
        <f>IFERROR(VLOOKUP(B480,PT_Charge_Exc!A:C,3,FALSE),"")</f>
        <v/>
      </c>
      <c r="G480" s="156" t="str">
        <f>IF(B480="סך הכל",Summary!$B$17,IFERROR(VLOOKUP(B480,PT_Charge_Forb!A:C,2,FALSE),""))</f>
        <v/>
      </c>
      <c r="H480" s="202" t="str">
        <f>IF(B480="סך הכל",Summary!$B$19,IFERROR(VLOOKUP(B480,PT_Charge_Forb!A:C,3,FALSE),""))</f>
        <v/>
      </c>
      <c r="I480" s="203" t="str">
        <f>IF(B480="סך הכל",Summary!$B$20,IF(SUM(F480,H480)=0,"",SUM(F480,H480)))</f>
        <v/>
      </c>
      <c r="J480" s="173"/>
    </row>
    <row r="481" spans="1:10" s="1" customFormat="1" x14ac:dyDescent="0.2">
      <c r="A481" s="152"/>
      <c r="B481" s="174" t="str">
        <f>IF(AND(B479&lt;&gt;"",ISNUMBER(B479),B480=""),"סך הכל",IF(ISNUMBER('דיווח דיגומים'!B481),'דיווח דיגומים'!B481,""))</f>
        <v/>
      </c>
      <c r="C481" s="201" t="str">
        <f>IF(B481="סך הכל",Summary!$B$14,'דיווח דיגומים'!C481)</f>
        <v/>
      </c>
      <c r="D481" s="156" t="str">
        <f>IF(B481="סך הכל",Summary!$B$15,'דיווח דיגומים'!G481)</f>
        <v/>
      </c>
      <c r="E481" s="156" t="str">
        <f>IF(B481="סך הכל",Summary!$B$16,IFERROR(VLOOKUP(B481,PT_Charge_Exc!A:C,2,FALSE),""))</f>
        <v/>
      </c>
      <c r="F481" s="202" t="str">
        <f>IFERROR(VLOOKUP(B481,PT_Charge_Exc!A:C,3,FALSE),"")</f>
        <v/>
      </c>
      <c r="G481" s="156" t="str">
        <f>IF(B481="סך הכל",Summary!$B$17,IFERROR(VLOOKUP(B481,PT_Charge_Forb!A:C,2,FALSE),""))</f>
        <v/>
      </c>
      <c r="H481" s="202" t="str">
        <f>IF(B481="סך הכל",Summary!$B$19,IFERROR(VLOOKUP(B481,PT_Charge_Forb!A:C,3,FALSE),""))</f>
        <v/>
      </c>
      <c r="I481" s="203" t="str">
        <f>IF(B481="סך הכל",Summary!$B$20,IF(SUM(F481,H481)=0,"",SUM(F481,H481)))</f>
        <v/>
      </c>
      <c r="J481" s="173"/>
    </row>
    <row r="482" spans="1:10" s="1" customFormat="1" x14ac:dyDescent="0.2">
      <c r="A482" s="152"/>
      <c r="B482" s="174" t="str">
        <f>IF(AND(B480&lt;&gt;"",ISNUMBER(B480),B481=""),"סך הכל",IF(ISNUMBER('דיווח דיגומים'!B482),'דיווח דיגומים'!B482,""))</f>
        <v/>
      </c>
      <c r="C482" s="201" t="str">
        <f>IF(B482="סך הכל",Summary!$B$14,'דיווח דיגומים'!C482)</f>
        <v/>
      </c>
      <c r="D482" s="156" t="str">
        <f>IF(B482="סך הכל",Summary!$B$15,'דיווח דיגומים'!G482)</f>
        <v/>
      </c>
      <c r="E482" s="156" t="str">
        <f>IF(B482="סך הכל",Summary!$B$16,IFERROR(VLOOKUP(B482,PT_Charge_Exc!A:C,2,FALSE),""))</f>
        <v/>
      </c>
      <c r="F482" s="202" t="str">
        <f>IFERROR(VLOOKUP(B482,PT_Charge_Exc!A:C,3,FALSE),"")</f>
        <v/>
      </c>
      <c r="G482" s="156" t="str">
        <f>IF(B482="סך הכל",Summary!$B$17,IFERROR(VLOOKUP(B482,PT_Charge_Forb!A:C,2,FALSE),""))</f>
        <v/>
      </c>
      <c r="H482" s="202" t="str">
        <f>IF(B482="סך הכל",Summary!$B$19,IFERROR(VLOOKUP(B482,PT_Charge_Forb!A:C,3,FALSE),""))</f>
        <v/>
      </c>
      <c r="I482" s="203" t="str">
        <f>IF(B482="סך הכל",Summary!$B$20,IF(SUM(F482,H482)=0,"",SUM(F482,H482)))</f>
        <v/>
      </c>
      <c r="J482" s="173"/>
    </row>
    <row r="483" spans="1:10" s="1" customFormat="1" x14ac:dyDescent="0.2">
      <c r="A483" s="152"/>
      <c r="B483" s="174" t="str">
        <f>IF(AND(B481&lt;&gt;"",ISNUMBER(B481),B482=""),"סך הכל",IF(ISNUMBER('דיווח דיגומים'!B483),'דיווח דיגומים'!B483,""))</f>
        <v/>
      </c>
      <c r="C483" s="201" t="str">
        <f>IF(B483="סך הכל",Summary!$B$14,'דיווח דיגומים'!C483)</f>
        <v/>
      </c>
      <c r="D483" s="156" t="str">
        <f>IF(B483="סך הכל",Summary!$B$15,'דיווח דיגומים'!G483)</f>
        <v/>
      </c>
      <c r="E483" s="156" t="str">
        <f>IF(B483="סך הכל",Summary!$B$16,IFERROR(VLOOKUP(B483,PT_Charge_Exc!A:C,2,FALSE),""))</f>
        <v/>
      </c>
      <c r="F483" s="202" t="str">
        <f>IFERROR(VLOOKUP(B483,PT_Charge_Exc!A:C,3,FALSE),"")</f>
        <v/>
      </c>
      <c r="G483" s="156" t="str">
        <f>IF(B483="סך הכל",Summary!$B$17,IFERROR(VLOOKUP(B483,PT_Charge_Forb!A:C,2,FALSE),""))</f>
        <v/>
      </c>
      <c r="H483" s="202" t="str">
        <f>IF(B483="סך הכל",Summary!$B$19,IFERROR(VLOOKUP(B483,PT_Charge_Forb!A:C,3,FALSE),""))</f>
        <v/>
      </c>
      <c r="I483" s="203" t="str">
        <f>IF(B483="סך הכל",Summary!$B$20,IF(SUM(F483,H483)=0,"",SUM(F483,H483)))</f>
        <v/>
      </c>
      <c r="J483" s="173"/>
    </row>
    <row r="484" spans="1:10" s="1" customFormat="1" x14ac:dyDescent="0.2">
      <c r="A484" s="152"/>
      <c r="B484" s="174" t="str">
        <f>IF(AND(B482&lt;&gt;"",ISNUMBER(B482),B483=""),"סך הכל",IF(ISNUMBER('דיווח דיגומים'!B484),'דיווח דיגומים'!B484,""))</f>
        <v/>
      </c>
      <c r="C484" s="201" t="str">
        <f>IF(B484="סך הכל",Summary!$B$14,'דיווח דיגומים'!C484)</f>
        <v/>
      </c>
      <c r="D484" s="156" t="str">
        <f>IF(B484="סך הכל",Summary!$B$15,'דיווח דיגומים'!G484)</f>
        <v/>
      </c>
      <c r="E484" s="156" t="str">
        <f>IF(B484="סך הכל",Summary!$B$16,IFERROR(VLOOKUP(B484,PT_Charge_Exc!A:C,2,FALSE),""))</f>
        <v/>
      </c>
      <c r="F484" s="202" t="str">
        <f>IFERROR(VLOOKUP(B484,PT_Charge_Exc!A:C,3,FALSE),"")</f>
        <v/>
      </c>
      <c r="G484" s="156" t="str">
        <f>IF(B484="סך הכל",Summary!$B$17,IFERROR(VLOOKUP(B484,PT_Charge_Forb!A:C,2,FALSE),""))</f>
        <v/>
      </c>
      <c r="H484" s="202" t="str">
        <f>IF(B484="סך הכל",Summary!$B$19,IFERROR(VLOOKUP(B484,PT_Charge_Forb!A:C,3,FALSE),""))</f>
        <v/>
      </c>
      <c r="I484" s="203" t="str">
        <f>IF(B484="סך הכל",Summary!$B$20,IF(SUM(F484,H484)=0,"",SUM(F484,H484)))</f>
        <v/>
      </c>
      <c r="J484" s="173"/>
    </row>
    <row r="485" spans="1:10" s="1" customFormat="1" x14ac:dyDescent="0.2">
      <c r="A485" s="152"/>
      <c r="B485" s="174" t="str">
        <f>IF(AND(B483&lt;&gt;"",ISNUMBER(B483),B484=""),"סך הכל",IF(ISNUMBER('דיווח דיגומים'!B485),'דיווח דיגומים'!B485,""))</f>
        <v/>
      </c>
      <c r="C485" s="201" t="str">
        <f>IF(B485="סך הכל",Summary!$B$14,'דיווח דיגומים'!C485)</f>
        <v/>
      </c>
      <c r="D485" s="156" t="str">
        <f>IF(B485="סך הכל",Summary!$B$15,'דיווח דיגומים'!G485)</f>
        <v/>
      </c>
      <c r="E485" s="156" t="str">
        <f>IF(B485="סך הכל",Summary!$B$16,IFERROR(VLOOKUP(B485,PT_Charge_Exc!A:C,2,FALSE),""))</f>
        <v/>
      </c>
      <c r="F485" s="202" t="str">
        <f>IFERROR(VLOOKUP(B485,PT_Charge_Exc!A:C,3,FALSE),"")</f>
        <v/>
      </c>
      <c r="G485" s="156" t="str">
        <f>IF(B485="סך הכל",Summary!$B$17,IFERROR(VLOOKUP(B485,PT_Charge_Forb!A:C,2,FALSE),""))</f>
        <v/>
      </c>
      <c r="H485" s="202" t="str">
        <f>IF(B485="סך הכל",Summary!$B$19,IFERROR(VLOOKUP(B485,PT_Charge_Forb!A:C,3,FALSE),""))</f>
        <v/>
      </c>
      <c r="I485" s="203" t="str">
        <f>IF(B485="סך הכל",Summary!$B$20,IF(SUM(F485,H485)=0,"",SUM(F485,H485)))</f>
        <v/>
      </c>
      <c r="J485" s="173"/>
    </row>
    <row r="486" spans="1:10" s="1" customFormat="1" x14ac:dyDescent="0.2">
      <c r="A486" s="152"/>
      <c r="B486" s="174" t="str">
        <f>IF(AND(B484&lt;&gt;"",ISNUMBER(B484),B485=""),"סך הכל",IF(ISNUMBER('דיווח דיגומים'!B486),'דיווח דיגומים'!B486,""))</f>
        <v/>
      </c>
      <c r="C486" s="201" t="str">
        <f>IF(B486="סך הכל",Summary!$B$14,'דיווח דיגומים'!C486)</f>
        <v/>
      </c>
      <c r="D486" s="156" t="str">
        <f>IF(B486="סך הכל",Summary!$B$15,'דיווח דיגומים'!G486)</f>
        <v/>
      </c>
      <c r="E486" s="156" t="str">
        <f>IF(B486="סך הכל",Summary!$B$16,IFERROR(VLOOKUP(B486,PT_Charge_Exc!A:C,2,FALSE),""))</f>
        <v/>
      </c>
      <c r="F486" s="202" t="str">
        <f>IFERROR(VLOOKUP(B486,PT_Charge_Exc!A:C,3,FALSE),"")</f>
        <v/>
      </c>
      <c r="G486" s="156" t="str">
        <f>IF(B486="סך הכל",Summary!$B$17,IFERROR(VLOOKUP(B486,PT_Charge_Forb!A:C,2,FALSE),""))</f>
        <v/>
      </c>
      <c r="H486" s="202" t="str">
        <f>IF(B486="סך הכל",Summary!$B$19,IFERROR(VLOOKUP(B486,PT_Charge_Forb!A:C,3,FALSE),""))</f>
        <v/>
      </c>
      <c r="I486" s="203" t="str">
        <f>IF(B486="סך הכל",Summary!$B$20,IF(SUM(F486,H486)=0,"",SUM(F486,H486)))</f>
        <v/>
      </c>
      <c r="J486" s="173"/>
    </row>
    <row r="487" spans="1:10" s="1" customFormat="1" x14ac:dyDescent="0.2">
      <c r="A487" s="152"/>
      <c r="B487" s="174" t="str">
        <f>IF(AND(B485&lt;&gt;"",ISNUMBER(B485),B486=""),"סך הכל",IF(ISNUMBER('דיווח דיגומים'!B487),'דיווח דיגומים'!B487,""))</f>
        <v/>
      </c>
      <c r="C487" s="201" t="str">
        <f>IF(B487="סך הכל",Summary!$B$14,'דיווח דיגומים'!C487)</f>
        <v/>
      </c>
      <c r="D487" s="156" t="str">
        <f>IF(B487="סך הכל",Summary!$B$15,'דיווח דיגומים'!G487)</f>
        <v/>
      </c>
      <c r="E487" s="156" t="str">
        <f>IF(B487="סך הכל",Summary!$B$16,IFERROR(VLOOKUP(B487,PT_Charge_Exc!A:C,2,FALSE),""))</f>
        <v/>
      </c>
      <c r="F487" s="202" t="str">
        <f>IFERROR(VLOOKUP(B487,PT_Charge_Exc!A:C,3,FALSE),"")</f>
        <v/>
      </c>
      <c r="G487" s="156" t="str">
        <f>IF(B487="סך הכל",Summary!$B$17,IFERROR(VLOOKUP(B487,PT_Charge_Forb!A:C,2,FALSE),""))</f>
        <v/>
      </c>
      <c r="H487" s="202" t="str">
        <f>IF(B487="סך הכל",Summary!$B$19,IFERROR(VLOOKUP(B487,PT_Charge_Forb!A:C,3,FALSE),""))</f>
        <v/>
      </c>
      <c r="I487" s="203" t="str">
        <f>IF(B487="סך הכל",Summary!$B$20,IF(SUM(F487,H487)=0,"",SUM(F487,H487)))</f>
        <v/>
      </c>
      <c r="J487" s="173"/>
    </row>
    <row r="488" spans="1:10" s="1" customFormat="1" x14ac:dyDescent="0.2">
      <c r="A488" s="152"/>
      <c r="B488" s="174" t="str">
        <f>IF(AND(B486&lt;&gt;"",ISNUMBER(B486),B487=""),"סך הכל",IF(ISNUMBER('דיווח דיגומים'!B488),'דיווח דיגומים'!B488,""))</f>
        <v/>
      </c>
      <c r="C488" s="201" t="str">
        <f>IF(B488="סך הכל",Summary!$B$14,'דיווח דיגומים'!C488)</f>
        <v/>
      </c>
      <c r="D488" s="156" t="str">
        <f>IF(B488="סך הכל",Summary!$B$15,'דיווח דיגומים'!G488)</f>
        <v/>
      </c>
      <c r="E488" s="156" t="str">
        <f>IF(B488="סך הכל",Summary!$B$16,IFERROR(VLOOKUP(B488,PT_Charge_Exc!A:C,2,FALSE),""))</f>
        <v/>
      </c>
      <c r="F488" s="202" t="str">
        <f>IFERROR(VLOOKUP(B488,PT_Charge_Exc!A:C,3,FALSE),"")</f>
        <v/>
      </c>
      <c r="G488" s="156" t="str">
        <f>IF(B488="סך הכל",Summary!$B$17,IFERROR(VLOOKUP(B488,PT_Charge_Forb!A:C,2,FALSE),""))</f>
        <v/>
      </c>
      <c r="H488" s="202" t="str">
        <f>IF(B488="סך הכל",Summary!$B$19,IFERROR(VLOOKUP(B488,PT_Charge_Forb!A:C,3,FALSE),""))</f>
        <v/>
      </c>
      <c r="I488" s="203" t="str">
        <f>IF(B488="סך הכל",Summary!$B$20,IF(SUM(F488,H488)=0,"",SUM(F488,H488)))</f>
        <v/>
      </c>
      <c r="J488" s="173"/>
    </row>
    <row r="489" spans="1:10" s="1" customFormat="1" x14ac:dyDescent="0.2">
      <c r="A489" s="152"/>
      <c r="B489" s="174" t="str">
        <f>IF(AND(B487&lt;&gt;"",ISNUMBER(B487),B488=""),"סך הכל",IF(ISNUMBER('דיווח דיגומים'!B489),'דיווח דיגומים'!B489,""))</f>
        <v/>
      </c>
      <c r="C489" s="201" t="str">
        <f>IF(B489="סך הכל",Summary!$B$14,'דיווח דיגומים'!C489)</f>
        <v/>
      </c>
      <c r="D489" s="156" t="str">
        <f>IF(B489="סך הכל",Summary!$B$15,'דיווח דיגומים'!G489)</f>
        <v/>
      </c>
      <c r="E489" s="156" t="str">
        <f>IF(B489="סך הכל",Summary!$B$16,IFERROR(VLOOKUP(B489,PT_Charge_Exc!A:C,2,FALSE),""))</f>
        <v/>
      </c>
      <c r="F489" s="202" t="str">
        <f>IFERROR(VLOOKUP(B489,PT_Charge_Exc!A:C,3,FALSE),"")</f>
        <v/>
      </c>
      <c r="G489" s="156" t="str">
        <f>IF(B489="סך הכל",Summary!$B$17,IFERROR(VLOOKUP(B489,PT_Charge_Forb!A:C,2,FALSE),""))</f>
        <v/>
      </c>
      <c r="H489" s="202" t="str">
        <f>IF(B489="סך הכל",Summary!$B$19,IFERROR(VLOOKUP(B489,PT_Charge_Forb!A:C,3,FALSE),""))</f>
        <v/>
      </c>
      <c r="I489" s="203" t="str">
        <f>IF(B489="סך הכל",Summary!$B$20,IF(SUM(F489,H489)=0,"",SUM(F489,H489)))</f>
        <v/>
      </c>
      <c r="J489" s="173"/>
    </row>
    <row r="490" spans="1:10" s="1" customFormat="1" x14ac:dyDescent="0.2">
      <c r="A490" s="152"/>
      <c r="B490" s="174" t="str">
        <f>IF(AND(B488&lt;&gt;"",ISNUMBER(B488),B489=""),"סך הכל",IF(ISNUMBER('דיווח דיגומים'!B490),'דיווח דיגומים'!B490,""))</f>
        <v/>
      </c>
      <c r="C490" s="201" t="str">
        <f>IF(B490="סך הכל",Summary!$B$14,'דיווח דיגומים'!C490)</f>
        <v/>
      </c>
      <c r="D490" s="156" t="str">
        <f>IF(B490="סך הכל",Summary!$B$15,'דיווח דיגומים'!G490)</f>
        <v/>
      </c>
      <c r="E490" s="156" t="str">
        <f>IF(B490="סך הכל",Summary!$B$16,IFERROR(VLOOKUP(B490,PT_Charge_Exc!A:C,2,FALSE),""))</f>
        <v/>
      </c>
      <c r="F490" s="202" t="str">
        <f>IFERROR(VLOOKUP(B490,PT_Charge_Exc!A:C,3,FALSE),"")</f>
        <v/>
      </c>
      <c r="G490" s="156" t="str">
        <f>IF(B490="סך הכל",Summary!$B$17,IFERROR(VLOOKUP(B490,PT_Charge_Forb!A:C,2,FALSE),""))</f>
        <v/>
      </c>
      <c r="H490" s="202" t="str">
        <f>IF(B490="סך הכל",Summary!$B$19,IFERROR(VLOOKUP(B490,PT_Charge_Forb!A:C,3,FALSE),""))</f>
        <v/>
      </c>
      <c r="I490" s="203" t="str">
        <f>IF(B490="סך הכל",Summary!$B$20,IF(SUM(F490,H490)=0,"",SUM(F490,H490)))</f>
        <v/>
      </c>
      <c r="J490" s="173"/>
    </row>
    <row r="491" spans="1:10" s="1" customFormat="1" x14ac:dyDescent="0.2">
      <c r="A491" s="152"/>
      <c r="B491" s="174" t="str">
        <f>IF(AND(B489&lt;&gt;"",ISNUMBER(B489),B490=""),"סך הכל",IF(ISNUMBER('דיווח דיגומים'!B491),'דיווח דיגומים'!B491,""))</f>
        <v/>
      </c>
      <c r="C491" s="201" t="str">
        <f>IF(B491="סך הכל",Summary!$B$14,'דיווח דיגומים'!C491)</f>
        <v/>
      </c>
      <c r="D491" s="156" t="str">
        <f>IF(B491="סך הכל",Summary!$B$15,'דיווח דיגומים'!G491)</f>
        <v/>
      </c>
      <c r="E491" s="156" t="str">
        <f>IF(B491="סך הכל",Summary!$B$16,IFERROR(VLOOKUP(B491,PT_Charge_Exc!A:C,2,FALSE),""))</f>
        <v/>
      </c>
      <c r="F491" s="202" t="str">
        <f>IFERROR(VLOOKUP(B491,PT_Charge_Exc!A:C,3,FALSE),"")</f>
        <v/>
      </c>
      <c r="G491" s="156" t="str">
        <f>IF(B491="סך הכל",Summary!$B$17,IFERROR(VLOOKUP(B491,PT_Charge_Forb!A:C,2,FALSE),""))</f>
        <v/>
      </c>
      <c r="H491" s="202" t="str">
        <f>IF(B491="סך הכל",Summary!$B$19,IFERROR(VLOOKUP(B491,PT_Charge_Forb!A:C,3,FALSE),""))</f>
        <v/>
      </c>
      <c r="I491" s="203" t="str">
        <f>IF(B491="סך הכל",Summary!$B$20,IF(SUM(F491,H491)=0,"",SUM(F491,H491)))</f>
        <v/>
      </c>
      <c r="J491" s="173"/>
    </row>
    <row r="492" spans="1:10" s="1" customFormat="1" x14ac:dyDescent="0.2">
      <c r="A492" s="152"/>
      <c r="B492" s="174" t="str">
        <f>IF(AND(B490&lt;&gt;"",ISNUMBER(B490),B491=""),"סך הכל",IF(ISNUMBER('דיווח דיגומים'!B492),'דיווח דיגומים'!B492,""))</f>
        <v/>
      </c>
      <c r="C492" s="201" t="str">
        <f>IF(B492="סך הכל",Summary!$B$14,'דיווח דיגומים'!C492)</f>
        <v/>
      </c>
      <c r="D492" s="156" t="str">
        <f>IF(B492="סך הכל",Summary!$B$15,'דיווח דיגומים'!G492)</f>
        <v/>
      </c>
      <c r="E492" s="156" t="str">
        <f>IF(B492="סך הכל",Summary!$B$16,IFERROR(VLOOKUP(B492,PT_Charge_Exc!A:C,2,FALSE),""))</f>
        <v/>
      </c>
      <c r="F492" s="202" t="str">
        <f>IFERROR(VLOOKUP(B492,PT_Charge_Exc!A:C,3,FALSE),"")</f>
        <v/>
      </c>
      <c r="G492" s="156" t="str">
        <f>IF(B492="סך הכל",Summary!$B$17,IFERROR(VLOOKUP(B492,PT_Charge_Forb!A:C,2,FALSE),""))</f>
        <v/>
      </c>
      <c r="H492" s="202" t="str">
        <f>IF(B492="סך הכל",Summary!$B$19,IFERROR(VLOOKUP(B492,PT_Charge_Forb!A:C,3,FALSE),""))</f>
        <v/>
      </c>
      <c r="I492" s="203" t="str">
        <f>IF(B492="סך הכל",Summary!$B$20,IF(SUM(F492,H492)=0,"",SUM(F492,H492)))</f>
        <v/>
      </c>
      <c r="J492" s="173"/>
    </row>
    <row r="493" spans="1:10" s="1" customFormat="1" x14ac:dyDescent="0.2">
      <c r="A493" s="152"/>
      <c r="B493" s="174" t="str">
        <f>IF(AND(B491&lt;&gt;"",ISNUMBER(B491),B492=""),"סך הכל",IF(ISNUMBER('דיווח דיגומים'!B493),'דיווח דיגומים'!B493,""))</f>
        <v/>
      </c>
      <c r="C493" s="201" t="str">
        <f>IF(B493="סך הכל",Summary!$B$14,'דיווח דיגומים'!C493)</f>
        <v/>
      </c>
      <c r="D493" s="156" t="str">
        <f>IF(B493="סך הכל",Summary!$B$15,'דיווח דיגומים'!G493)</f>
        <v/>
      </c>
      <c r="E493" s="156" t="str">
        <f>IF(B493="סך הכל",Summary!$B$16,IFERROR(VLOOKUP(B493,PT_Charge_Exc!A:C,2,FALSE),""))</f>
        <v/>
      </c>
      <c r="F493" s="202" t="str">
        <f>IFERROR(VLOOKUP(B493,PT_Charge_Exc!A:C,3,FALSE),"")</f>
        <v/>
      </c>
      <c r="G493" s="156" t="str">
        <f>IF(B493="סך הכל",Summary!$B$17,IFERROR(VLOOKUP(B493,PT_Charge_Forb!A:C,2,FALSE),""))</f>
        <v/>
      </c>
      <c r="H493" s="202" t="str">
        <f>IF(B493="סך הכל",Summary!$B$19,IFERROR(VLOOKUP(B493,PT_Charge_Forb!A:C,3,FALSE),""))</f>
        <v/>
      </c>
      <c r="I493" s="203" t="str">
        <f>IF(B493="סך הכל",Summary!$B$20,IF(SUM(F493,H493)=0,"",SUM(F493,H493)))</f>
        <v/>
      </c>
      <c r="J493" s="173"/>
    </row>
    <row r="494" spans="1:10" s="1" customFormat="1" x14ac:dyDescent="0.2">
      <c r="A494" s="152"/>
      <c r="B494" s="174" t="str">
        <f>IF(AND(B492&lt;&gt;"",ISNUMBER(B492),B493=""),"סך הכל",IF(ISNUMBER('דיווח דיגומים'!B494),'דיווח דיגומים'!B494,""))</f>
        <v/>
      </c>
      <c r="C494" s="201" t="str">
        <f>IF(B494="סך הכל",Summary!$B$14,'דיווח דיגומים'!C494)</f>
        <v/>
      </c>
      <c r="D494" s="156" t="str">
        <f>IF(B494="סך הכל",Summary!$B$15,'דיווח דיגומים'!G494)</f>
        <v/>
      </c>
      <c r="E494" s="156" t="str">
        <f>IF(B494="סך הכל",Summary!$B$16,IFERROR(VLOOKUP(B494,PT_Charge_Exc!A:C,2,FALSE),""))</f>
        <v/>
      </c>
      <c r="F494" s="202" t="str">
        <f>IFERROR(VLOOKUP(B494,PT_Charge_Exc!A:C,3,FALSE),"")</f>
        <v/>
      </c>
      <c r="G494" s="156" t="str">
        <f>IF(B494="סך הכל",Summary!$B$17,IFERROR(VLOOKUP(B494,PT_Charge_Forb!A:C,2,FALSE),""))</f>
        <v/>
      </c>
      <c r="H494" s="202" t="str">
        <f>IF(B494="סך הכל",Summary!$B$19,IFERROR(VLOOKUP(B494,PT_Charge_Forb!A:C,3,FALSE),""))</f>
        <v/>
      </c>
      <c r="I494" s="203" t="str">
        <f>IF(B494="סך הכל",Summary!$B$20,IF(SUM(F494,H494)=0,"",SUM(F494,H494)))</f>
        <v/>
      </c>
      <c r="J494" s="173"/>
    </row>
    <row r="495" spans="1:10" s="1" customFormat="1" x14ac:dyDescent="0.2">
      <c r="A495" s="152"/>
      <c r="B495" s="174" t="str">
        <f>IF(AND(B493&lt;&gt;"",ISNUMBER(B493),B494=""),"סך הכל",IF(ISNUMBER('דיווח דיגומים'!B495),'דיווח דיגומים'!B495,""))</f>
        <v/>
      </c>
      <c r="C495" s="201" t="str">
        <f>IF(B495="סך הכל",Summary!$B$14,'דיווח דיגומים'!C495)</f>
        <v/>
      </c>
      <c r="D495" s="156" t="str">
        <f>IF(B495="סך הכל",Summary!$B$15,'דיווח דיגומים'!G495)</f>
        <v/>
      </c>
      <c r="E495" s="156" t="str">
        <f>IF(B495="סך הכל",Summary!$B$16,IFERROR(VLOOKUP(B495,PT_Charge_Exc!A:C,2,FALSE),""))</f>
        <v/>
      </c>
      <c r="F495" s="202" t="str">
        <f>IFERROR(VLOOKUP(B495,PT_Charge_Exc!A:C,3,FALSE),"")</f>
        <v/>
      </c>
      <c r="G495" s="156" t="str">
        <f>IF(B495="סך הכל",Summary!$B$17,IFERROR(VLOOKUP(B495,PT_Charge_Forb!A:C,2,FALSE),""))</f>
        <v/>
      </c>
      <c r="H495" s="202" t="str">
        <f>IF(B495="סך הכל",Summary!$B$19,IFERROR(VLOOKUP(B495,PT_Charge_Forb!A:C,3,FALSE),""))</f>
        <v/>
      </c>
      <c r="I495" s="203" t="str">
        <f>IF(B495="סך הכל",Summary!$B$20,IF(SUM(F495,H495)=0,"",SUM(F495,H495)))</f>
        <v/>
      </c>
      <c r="J495" s="173"/>
    </row>
    <row r="496" spans="1:10" s="1" customFormat="1" x14ac:dyDescent="0.2">
      <c r="A496" s="152"/>
      <c r="B496" s="174" t="str">
        <f>IF(AND(B494&lt;&gt;"",ISNUMBER(B494),B495=""),"סך הכל",IF(ISNUMBER('דיווח דיגומים'!B496),'דיווח דיגומים'!B496,""))</f>
        <v/>
      </c>
      <c r="C496" s="201" t="str">
        <f>IF(B496="סך הכל",Summary!$B$14,'דיווח דיגומים'!C496)</f>
        <v/>
      </c>
      <c r="D496" s="156" t="str">
        <f>IF(B496="סך הכל",Summary!$B$15,'דיווח דיגומים'!G496)</f>
        <v/>
      </c>
      <c r="E496" s="156" t="str">
        <f>IF(B496="סך הכל",Summary!$B$16,IFERROR(VLOOKUP(B496,PT_Charge_Exc!A:C,2,FALSE),""))</f>
        <v/>
      </c>
      <c r="F496" s="202" t="str">
        <f>IFERROR(VLOOKUP(B496,PT_Charge_Exc!A:C,3,FALSE),"")</f>
        <v/>
      </c>
      <c r="G496" s="156" t="str">
        <f>IF(B496="סך הכל",Summary!$B$17,IFERROR(VLOOKUP(B496,PT_Charge_Forb!A:C,2,FALSE),""))</f>
        <v/>
      </c>
      <c r="H496" s="202" t="str">
        <f>IF(B496="סך הכל",Summary!$B$19,IFERROR(VLOOKUP(B496,PT_Charge_Forb!A:C,3,FALSE),""))</f>
        <v/>
      </c>
      <c r="I496" s="203" t="str">
        <f>IF(B496="סך הכל",Summary!$B$20,IF(SUM(F496,H496)=0,"",SUM(F496,H496)))</f>
        <v/>
      </c>
      <c r="J496" s="173"/>
    </row>
    <row r="497" spans="1:10" s="1" customFormat="1" x14ac:dyDescent="0.2">
      <c r="A497" s="152"/>
      <c r="B497" s="174" t="str">
        <f>IF(AND(B495&lt;&gt;"",ISNUMBER(B495),B496=""),"סך הכל",IF(ISNUMBER('דיווח דיגומים'!B497),'דיווח דיגומים'!B497,""))</f>
        <v/>
      </c>
      <c r="C497" s="201" t="str">
        <f>IF(B497="סך הכל",Summary!$B$14,'דיווח דיגומים'!C497)</f>
        <v/>
      </c>
      <c r="D497" s="156" t="str">
        <f>IF(B497="סך הכל",Summary!$B$15,'דיווח דיגומים'!G497)</f>
        <v/>
      </c>
      <c r="E497" s="156" t="str">
        <f>IF(B497="סך הכל",Summary!$B$16,IFERROR(VLOOKUP(B497,PT_Charge_Exc!A:C,2,FALSE),""))</f>
        <v/>
      </c>
      <c r="F497" s="202" t="str">
        <f>IFERROR(VLOOKUP(B497,PT_Charge_Exc!A:C,3,FALSE),"")</f>
        <v/>
      </c>
      <c r="G497" s="156" t="str">
        <f>IF(B497="סך הכל",Summary!$B$17,IFERROR(VLOOKUP(B497,PT_Charge_Forb!A:C,2,FALSE),""))</f>
        <v/>
      </c>
      <c r="H497" s="202" t="str">
        <f>IF(B497="סך הכל",Summary!$B$19,IFERROR(VLOOKUP(B497,PT_Charge_Forb!A:C,3,FALSE),""))</f>
        <v/>
      </c>
      <c r="I497" s="203" t="str">
        <f>IF(B497="סך הכל",Summary!$B$20,IF(SUM(F497,H497)=0,"",SUM(F497,H497)))</f>
        <v/>
      </c>
      <c r="J497" s="173"/>
    </row>
    <row r="498" spans="1:10" s="1" customFormat="1" x14ac:dyDescent="0.2">
      <c r="A498" s="152"/>
      <c r="B498" s="174" t="str">
        <f>IF(AND(B496&lt;&gt;"",ISNUMBER(B496),B497=""),"סך הכל",IF(ISNUMBER('דיווח דיגומים'!B498),'דיווח דיגומים'!B498,""))</f>
        <v/>
      </c>
      <c r="C498" s="201" t="str">
        <f>IF(B498="סך הכל",Summary!$B$14,'דיווח דיגומים'!C498)</f>
        <v/>
      </c>
      <c r="D498" s="156" t="str">
        <f>IF(B498="סך הכל",Summary!$B$15,'דיווח דיגומים'!G498)</f>
        <v/>
      </c>
      <c r="E498" s="156" t="str">
        <f>IF(B498="סך הכל",Summary!$B$16,IFERROR(VLOOKUP(B498,PT_Charge_Exc!A:C,2,FALSE),""))</f>
        <v/>
      </c>
      <c r="F498" s="202" t="str">
        <f>IFERROR(VLOOKUP(B498,PT_Charge_Exc!A:C,3,FALSE),"")</f>
        <v/>
      </c>
      <c r="G498" s="156" t="str">
        <f>IF(B498="סך הכל",Summary!$B$17,IFERROR(VLOOKUP(B498,PT_Charge_Forb!A:C,2,FALSE),""))</f>
        <v/>
      </c>
      <c r="H498" s="202" t="str">
        <f>IF(B498="סך הכל",Summary!$B$19,IFERROR(VLOOKUP(B498,PT_Charge_Forb!A:C,3,FALSE),""))</f>
        <v/>
      </c>
      <c r="I498" s="203" t="str">
        <f>IF(B498="סך הכל",Summary!$B$20,IF(SUM(F498,H498)=0,"",SUM(F498,H498)))</f>
        <v/>
      </c>
      <c r="J498" s="173"/>
    </row>
    <row r="499" spans="1:10" s="1" customFormat="1" x14ac:dyDescent="0.2">
      <c r="A499" s="152"/>
      <c r="B499" s="174" t="str">
        <f>IF(AND(B497&lt;&gt;"",ISNUMBER(B497),B498=""),"סך הכל",IF(ISNUMBER('דיווח דיגומים'!B499),'דיווח דיגומים'!B499,""))</f>
        <v/>
      </c>
      <c r="C499" s="201" t="str">
        <f>IF(B499="סך הכל",Summary!$B$14,'דיווח דיגומים'!C499)</f>
        <v/>
      </c>
      <c r="D499" s="156" t="str">
        <f>IF(B499="סך הכל",Summary!$B$15,'דיווח דיגומים'!G499)</f>
        <v/>
      </c>
      <c r="E499" s="156" t="str">
        <f>IF(B499="סך הכל",Summary!$B$16,IFERROR(VLOOKUP(B499,PT_Charge_Exc!A:C,2,FALSE),""))</f>
        <v/>
      </c>
      <c r="F499" s="202" t="str">
        <f>IFERROR(VLOOKUP(B499,PT_Charge_Exc!A:C,3,FALSE),"")</f>
        <v/>
      </c>
      <c r="G499" s="156" t="str">
        <f>IF(B499="סך הכל",Summary!$B$17,IFERROR(VLOOKUP(B499,PT_Charge_Forb!A:C,2,FALSE),""))</f>
        <v/>
      </c>
      <c r="H499" s="202" t="str">
        <f>IF(B499="סך הכל",Summary!$B$19,IFERROR(VLOOKUP(B499,PT_Charge_Forb!A:C,3,FALSE),""))</f>
        <v/>
      </c>
      <c r="I499" s="203" t="str">
        <f>IF(B499="סך הכל",Summary!$B$20,IF(SUM(F499,H499)=0,"",SUM(F499,H499)))</f>
        <v/>
      </c>
      <c r="J499" s="173"/>
    </row>
    <row r="500" spans="1:10" s="1" customFormat="1" x14ac:dyDescent="0.2">
      <c r="A500" s="152"/>
      <c r="B500" s="174" t="str">
        <f>IF(AND(B498&lt;&gt;"",ISNUMBER(B498),B499=""),"סך הכל",IF(ISNUMBER('דיווח דיגומים'!B500),'דיווח דיגומים'!B500,""))</f>
        <v/>
      </c>
      <c r="C500" s="201" t="str">
        <f>IF(B500="סך הכל",Summary!$B$14,'דיווח דיגומים'!C500)</f>
        <v/>
      </c>
      <c r="D500" s="156" t="str">
        <f>IF(B500="סך הכל",Summary!$B$15,'דיווח דיגומים'!G500)</f>
        <v/>
      </c>
      <c r="E500" s="156" t="str">
        <f>IF(B500="סך הכל",Summary!$B$16,IFERROR(VLOOKUP(B500,PT_Charge_Exc!A:C,2,FALSE),""))</f>
        <v/>
      </c>
      <c r="F500" s="202" t="str">
        <f>IFERROR(VLOOKUP(B500,PT_Charge_Exc!A:C,3,FALSE),"")</f>
        <v/>
      </c>
      <c r="G500" s="156" t="str">
        <f>IF(B500="סך הכל",Summary!$B$17,IFERROR(VLOOKUP(B500,PT_Charge_Forb!A:C,2,FALSE),""))</f>
        <v/>
      </c>
      <c r="H500" s="202" t="str">
        <f>IF(B500="סך הכל",Summary!$B$19,IFERROR(VLOOKUP(B500,PT_Charge_Forb!A:C,3,FALSE),""))</f>
        <v/>
      </c>
      <c r="I500" s="203" t="str">
        <f>IF(B500="סך הכל",Summary!$B$20,IF(SUM(F500,H500)=0,"",SUM(F500,H500)))</f>
        <v/>
      </c>
      <c r="J500" s="173"/>
    </row>
    <row r="501" spans="1:10" s="1" customFormat="1" x14ac:dyDescent="0.2">
      <c r="A501" s="152"/>
      <c r="B501" s="174" t="str">
        <f>IF(AND(B499&lt;&gt;"",ISNUMBER(B499),B500=""),"סך הכל",IF(ISNUMBER('דיווח דיגומים'!B501),'דיווח דיגומים'!B501,""))</f>
        <v/>
      </c>
      <c r="C501" s="201" t="str">
        <f>IF(B501="סך הכל",Summary!$B$14,'דיווח דיגומים'!C501)</f>
        <v/>
      </c>
      <c r="D501" s="156" t="str">
        <f>IF(B501="סך הכל",Summary!$B$15,'דיווח דיגומים'!G501)</f>
        <v/>
      </c>
      <c r="E501" s="156" t="str">
        <f>IF(B501="סך הכל",Summary!$B$16,IFERROR(VLOOKUP(B501,PT_Charge_Exc!A:C,2,FALSE),""))</f>
        <v/>
      </c>
      <c r="F501" s="202" t="str">
        <f>IFERROR(VLOOKUP(B501,PT_Charge_Exc!A:C,3,FALSE),"")</f>
        <v/>
      </c>
      <c r="G501" s="156" t="str">
        <f>IF(B501="סך הכל",Summary!$B$17,IFERROR(VLOOKUP(B501,PT_Charge_Forb!A:C,2,FALSE),""))</f>
        <v/>
      </c>
      <c r="H501" s="202" t="str">
        <f>IF(B501="סך הכל",Summary!$B$19,IFERROR(VLOOKUP(B501,PT_Charge_Forb!A:C,3,FALSE),""))</f>
        <v/>
      </c>
      <c r="I501" s="203" t="str">
        <f>IF(B501="סך הכל",Summary!$B$20,IF(SUM(F501,H501)=0,"",SUM(F501,H501)))</f>
        <v/>
      </c>
      <c r="J501" s="173"/>
    </row>
    <row r="502" spans="1:10" s="1" customFormat="1" x14ac:dyDescent="0.2">
      <c r="A502" s="152"/>
      <c r="B502" s="174" t="str">
        <f>IF(AND(B500&lt;&gt;"",ISNUMBER(B500),B501=""),"סך הכל",IF(ISNUMBER('דיווח דיגומים'!B502),'דיווח דיגומים'!B502,""))</f>
        <v/>
      </c>
      <c r="C502" s="201" t="str">
        <f>IF(B502="סך הכל",Summary!$B$14,'דיווח דיגומים'!C502)</f>
        <v/>
      </c>
      <c r="D502" s="156" t="str">
        <f>IF(B502="סך הכל",Summary!$B$15,'דיווח דיגומים'!G502)</f>
        <v/>
      </c>
      <c r="E502" s="156" t="str">
        <f>IF(B502="סך הכל",Summary!$B$16,IFERROR(VLOOKUP(B502,PT_Charge_Exc!A:C,2,FALSE),""))</f>
        <v/>
      </c>
      <c r="F502" s="202" t="str">
        <f>IFERROR(VLOOKUP(B502,PT_Charge_Exc!A:C,3,FALSE),"")</f>
        <v/>
      </c>
      <c r="G502" s="156" t="str">
        <f>IF(B502="סך הכל",Summary!$B$17,IFERROR(VLOOKUP(B502,PT_Charge_Forb!A:C,2,FALSE),""))</f>
        <v/>
      </c>
      <c r="H502" s="202" t="str">
        <f>IF(B502="סך הכל",Summary!$B$19,IFERROR(VLOOKUP(B502,PT_Charge_Forb!A:C,3,FALSE),""))</f>
        <v/>
      </c>
      <c r="I502" s="203" t="str">
        <f>IF(B502="סך הכל",Summary!$B$20,IF(SUM(F502,H502)=0,"",SUM(F502,H502)))</f>
        <v/>
      </c>
      <c r="J502" s="173"/>
    </row>
    <row r="503" spans="1:10" s="1" customFormat="1" x14ac:dyDescent="0.2">
      <c r="A503" s="152"/>
      <c r="B503" s="174" t="str">
        <f>IF(AND(B501&lt;&gt;"",ISNUMBER(B501),B502=""),"סך הכל",IF(ISNUMBER('דיווח דיגומים'!B503),'דיווח דיגומים'!B503,""))</f>
        <v/>
      </c>
      <c r="C503" s="201" t="str">
        <f>IF(B503="סך הכל",Summary!$B$14,'דיווח דיגומים'!C503)</f>
        <v/>
      </c>
      <c r="D503" s="156" t="str">
        <f>IF(B503="סך הכל",Summary!$B$15,'דיווח דיגומים'!G503)</f>
        <v/>
      </c>
      <c r="E503" s="156" t="str">
        <f>IF(B503="סך הכל",Summary!$B$16,IFERROR(VLOOKUP(B503,PT_Charge_Exc!A:C,2,FALSE),""))</f>
        <v/>
      </c>
      <c r="F503" s="202" t="str">
        <f>IFERROR(VLOOKUP(B503,PT_Charge_Exc!A:C,3,FALSE),"")</f>
        <v/>
      </c>
      <c r="G503" s="156" t="str">
        <f>IF(B503="סך הכל",Summary!$B$17,IFERROR(VLOOKUP(B503,PT_Charge_Forb!A:C,2,FALSE),""))</f>
        <v/>
      </c>
      <c r="H503" s="202" t="str">
        <f>IF(B503="סך הכל",Summary!$B$19,IFERROR(VLOOKUP(B503,PT_Charge_Forb!A:C,3,FALSE),""))</f>
        <v/>
      </c>
      <c r="I503" s="203" t="str">
        <f>IF(B503="סך הכל",Summary!$B$20,IF(SUM(F503,H503)=0,"",SUM(F503,H503)))</f>
        <v/>
      </c>
      <c r="J503" s="173"/>
    </row>
    <row r="504" spans="1:10" s="1" customFormat="1" x14ac:dyDescent="0.2">
      <c r="A504" s="152"/>
      <c r="B504" s="174" t="str">
        <f>IF(AND(B502&lt;&gt;"",ISNUMBER(B502),B503=""),"סך הכל",IF(ISNUMBER('דיווח דיגומים'!B504),'דיווח דיגומים'!B504,""))</f>
        <v/>
      </c>
      <c r="C504" s="201" t="str">
        <f>IF(B504="סך הכל",Summary!$B$14,'דיווח דיגומים'!C504)</f>
        <v/>
      </c>
      <c r="D504" s="156" t="str">
        <f>IF(B504="סך הכל",Summary!$B$15,'דיווח דיגומים'!G504)</f>
        <v/>
      </c>
      <c r="E504" s="156" t="str">
        <f>IF(B504="סך הכל",Summary!$B$16,IFERROR(VLOOKUP(B504,PT_Charge_Exc!A:C,2,FALSE),""))</f>
        <v/>
      </c>
      <c r="F504" s="202" t="str">
        <f>IFERROR(VLOOKUP(B504,PT_Charge_Exc!A:C,3,FALSE),"")</f>
        <v/>
      </c>
      <c r="G504" s="156" t="str">
        <f>IF(B504="סך הכל",Summary!$B$17,IFERROR(VLOOKUP(B504,PT_Charge_Forb!A:C,2,FALSE),""))</f>
        <v/>
      </c>
      <c r="H504" s="202" t="str">
        <f>IF(B504="סך הכל",Summary!$B$19,IFERROR(VLOOKUP(B504,PT_Charge_Forb!A:C,3,FALSE),""))</f>
        <v/>
      </c>
      <c r="I504" s="203" t="str">
        <f>IF(B504="סך הכל",Summary!$B$20,IF(SUM(F504,H504)=0,"",SUM(F504,H504)))</f>
        <v/>
      </c>
      <c r="J504" s="173"/>
    </row>
    <row r="505" spans="1:10" s="1" customFormat="1" x14ac:dyDescent="0.2">
      <c r="A505" s="152"/>
      <c r="B505" s="174" t="str">
        <f>IF(AND(B503&lt;&gt;"",ISNUMBER(B503),B504=""),"סך הכל",IF(ISNUMBER('דיווח דיגומים'!B505),'דיווח דיגומים'!B505,""))</f>
        <v/>
      </c>
      <c r="C505" s="201" t="str">
        <f>IF(B505="סך הכל",Summary!$B$14,'דיווח דיגומים'!C505)</f>
        <v/>
      </c>
      <c r="D505" s="156" t="str">
        <f>IF(B505="סך הכל",Summary!$B$15,'דיווח דיגומים'!G505)</f>
        <v/>
      </c>
      <c r="E505" s="156" t="str">
        <f>IF(B505="סך הכל",Summary!$B$16,IFERROR(VLOOKUP(B505,PT_Charge_Exc!A:C,2,FALSE),""))</f>
        <v/>
      </c>
      <c r="F505" s="202" t="str">
        <f>IFERROR(VLOOKUP(B505,PT_Charge_Exc!A:C,3,FALSE),"")</f>
        <v/>
      </c>
      <c r="G505" s="156" t="str">
        <f>IF(B505="סך הכל",Summary!$B$17,IFERROR(VLOOKUP(B505,PT_Charge_Forb!A:C,2,FALSE),""))</f>
        <v/>
      </c>
      <c r="H505" s="202" t="str">
        <f>IF(B505="סך הכל",Summary!$B$19,IFERROR(VLOOKUP(B505,PT_Charge_Forb!A:C,3,FALSE),""))</f>
        <v/>
      </c>
      <c r="I505" s="203" t="str">
        <f>IF(B505="סך הכל",Summary!$B$20,IF(SUM(F505,H505)=0,"",SUM(F505,H505)))</f>
        <v/>
      </c>
      <c r="J505" s="173"/>
    </row>
    <row r="506" spans="1:10" s="1" customFormat="1" x14ac:dyDescent="0.2">
      <c r="A506" s="152"/>
      <c r="B506" s="174" t="str">
        <f>IF(AND(B504&lt;&gt;"",ISNUMBER(B504),B505=""),"סך הכל",IF(ISNUMBER('דיווח דיגומים'!B506),'דיווח דיגומים'!B506,""))</f>
        <v/>
      </c>
      <c r="C506" s="201" t="str">
        <f>IF(B506="סך הכל",Summary!$B$14,'דיווח דיגומים'!C506)</f>
        <v/>
      </c>
      <c r="D506" s="156" t="str">
        <f>IF(B506="סך הכל",Summary!$B$15,'דיווח דיגומים'!G506)</f>
        <v/>
      </c>
      <c r="E506" s="156" t="str">
        <f>IF(B506="סך הכל",Summary!$B$16,IFERROR(VLOOKUP(B506,PT_Charge_Exc!A:C,2,FALSE),""))</f>
        <v/>
      </c>
      <c r="F506" s="202" t="str">
        <f>IFERROR(VLOOKUP(B506,PT_Charge_Exc!A:C,3,FALSE),"")</f>
        <v/>
      </c>
      <c r="G506" s="156" t="str">
        <f>IF(B506="סך הכל",Summary!$B$17,IFERROR(VLOOKUP(B506,PT_Charge_Forb!A:C,2,FALSE),""))</f>
        <v/>
      </c>
      <c r="H506" s="202" t="str">
        <f>IF(B506="סך הכל",Summary!$B$19,IFERROR(VLOOKUP(B506,PT_Charge_Forb!A:C,3,FALSE),""))</f>
        <v/>
      </c>
      <c r="I506" s="203" t="str">
        <f>IF(B506="סך הכל",Summary!$B$20,IF(SUM(F506,H506)=0,"",SUM(F506,H506)))</f>
        <v/>
      </c>
      <c r="J506" s="173"/>
    </row>
    <row r="507" spans="1:10" s="1" customFormat="1" x14ac:dyDescent="0.2">
      <c r="A507" s="152"/>
      <c r="B507" s="174" t="str">
        <f>IF(AND(B505&lt;&gt;"",ISNUMBER(B505),B506=""),"סך הכל",IF(ISNUMBER('דיווח דיגומים'!B507),'דיווח דיגומים'!B507,""))</f>
        <v/>
      </c>
      <c r="C507" s="201" t="str">
        <f>IF(B507="סך הכל",Summary!$B$14,'דיווח דיגומים'!C507)</f>
        <v/>
      </c>
      <c r="D507" s="156" t="str">
        <f>IF(B507="סך הכל",Summary!$B$15,'דיווח דיגומים'!G507)</f>
        <v/>
      </c>
      <c r="E507" s="156" t="str">
        <f>IF(B507="סך הכל",Summary!$B$16,IFERROR(VLOOKUP(B507,PT_Charge_Exc!A:C,2,FALSE),""))</f>
        <v/>
      </c>
      <c r="F507" s="202" t="str">
        <f>IFERROR(VLOOKUP(B507,PT_Charge_Exc!A:C,3,FALSE),"")</f>
        <v/>
      </c>
      <c r="G507" s="156" t="str">
        <f>IF(B507="סך הכל",Summary!$B$17,IFERROR(VLOOKUP(B507,PT_Charge_Forb!A:C,2,FALSE),""))</f>
        <v/>
      </c>
      <c r="H507" s="202" t="str">
        <f>IF(B507="סך הכל",Summary!$B$19,IFERROR(VLOOKUP(B507,PT_Charge_Forb!A:C,3,FALSE),""))</f>
        <v/>
      </c>
      <c r="I507" s="203" t="str">
        <f>IF(B507="סך הכל",Summary!$B$20,IF(SUM(F507,H507)=0,"",SUM(F507,H507)))</f>
        <v/>
      </c>
      <c r="J507" s="173"/>
    </row>
    <row r="508" spans="1:10" s="1" customFormat="1" x14ac:dyDescent="0.2">
      <c r="A508" s="152"/>
      <c r="B508" s="174" t="str">
        <f>IF(AND(B506&lt;&gt;"",ISNUMBER(B506),B507=""),"סך הכל",IF(ISNUMBER('דיווח דיגומים'!B508),'דיווח דיגומים'!B508,""))</f>
        <v/>
      </c>
      <c r="C508" s="201" t="str">
        <f>IF(B508="סך הכל",Summary!$B$14,'דיווח דיגומים'!C508)</f>
        <v/>
      </c>
      <c r="D508" s="156" t="str">
        <f>IF(B508="סך הכל",Summary!$B$15,'דיווח דיגומים'!G508)</f>
        <v/>
      </c>
      <c r="E508" s="156" t="str">
        <f>IF(B508="סך הכל",Summary!$B$16,IFERROR(VLOOKUP(B508,PT_Charge_Exc!A:C,2,FALSE),""))</f>
        <v/>
      </c>
      <c r="F508" s="202" t="str">
        <f>IFERROR(VLOOKUP(B508,PT_Charge_Exc!A:C,3,FALSE),"")</f>
        <v/>
      </c>
      <c r="G508" s="156" t="str">
        <f>IF(B508="סך הכל",Summary!$B$17,IFERROR(VLOOKUP(B508,PT_Charge_Forb!A:C,2,FALSE),""))</f>
        <v/>
      </c>
      <c r="H508" s="202" t="str">
        <f>IF(B508="סך הכל",Summary!$B$19,IFERROR(VLOOKUP(B508,PT_Charge_Forb!A:C,3,FALSE),""))</f>
        <v/>
      </c>
      <c r="I508" s="203" t="str">
        <f>IF(B508="סך הכל",Summary!$B$20,IF(SUM(F508,H508)=0,"",SUM(F508,H508)))</f>
        <v/>
      </c>
      <c r="J508" s="173"/>
    </row>
    <row r="509" spans="1:10" s="1" customFormat="1" x14ac:dyDescent="0.2">
      <c r="A509" s="152"/>
      <c r="B509" s="174" t="str">
        <f>IF(AND(B507&lt;&gt;"",ISNUMBER(B507),B508=""),"סך הכל",IF(ISNUMBER('דיווח דיגומים'!B509),'דיווח דיגומים'!B509,""))</f>
        <v/>
      </c>
      <c r="C509" s="201" t="str">
        <f>IF(B509="סך הכל",Summary!$B$14,'דיווח דיגומים'!C509)</f>
        <v/>
      </c>
      <c r="D509" s="156" t="str">
        <f>IF(B509="סך הכל",Summary!$B$15,'דיווח דיגומים'!G509)</f>
        <v/>
      </c>
      <c r="E509" s="156" t="str">
        <f>IF(B509="סך הכל",Summary!$B$16,IFERROR(VLOOKUP(B509,PT_Charge_Exc!A:C,2,FALSE),""))</f>
        <v/>
      </c>
      <c r="F509" s="202" t="str">
        <f>IFERROR(VLOOKUP(B509,PT_Charge_Exc!A:C,3,FALSE),"")</f>
        <v/>
      </c>
      <c r="G509" s="156" t="str">
        <f>IF(B509="סך הכל",Summary!$B$17,IFERROR(VLOOKUP(B509,PT_Charge_Forb!A:C,2,FALSE),""))</f>
        <v/>
      </c>
      <c r="H509" s="202" t="str">
        <f>IF(B509="סך הכל",Summary!$B$19,IFERROR(VLOOKUP(B509,PT_Charge_Forb!A:C,3,FALSE),""))</f>
        <v/>
      </c>
      <c r="I509" s="203" t="str">
        <f>IF(B509="סך הכל",Summary!$B$20,IF(SUM(F509,H509)=0,"",SUM(F509,H509)))</f>
        <v/>
      </c>
      <c r="J509" s="173"/>
    </row>
    <row r="510" spans="1:10" s="1" customFormat="1" x14ac:dyDescent="0.2">
      <c r="A510" s="152"/>
      <c r="B510" s="174" t="str">
        <f>IF(AND(B508&lt;&gt;"",ISNUMBER(B508),B509=""),"סך הכל",IF(ISNUMBER('דיווח דיגומים'!B510),'דיווח דיגומים'!B510,""))</f>
        <v/>
      </c>
      <c r="C510" s="201" t="str">
        <f>IF(B510="סך הכל",Summary!$B$14,'דיווח דיגומים'!C510)</f>
        <v/>
      </c>
      <c r="D510" s="156" t="str">
        <f>IF(B510="סך הכל",Summary!$B$15,'דיווח דיגומים'!G510)</f>
        <v/>
      </c>
      <c r="E510" s="156" t="str">
        <f>IF(B510="סך הכל",Summary!$B$16,IFERROR(VLOOKUP(B510,PT_Charge_Exc!A:C,2,FALSE),""))</f>
        <v/>
      </c>
      <c r="F510" s="202" t="str">
        <f>IFERROR(VLOOKUP(B510,PT_Charge_Exc!A:C,3,FALSE),"")</f>
        <v/>
      </c>
      <c r="G510" s="156" t="str">
        <f>IF(B510="סך הכל",Summary!$B$17,IFERROR(VLOOKUP(B510,PT_Charge_Forb!A:C,2,FALSE),""))</f>
        <v/>
      </c>
      <c r="H510" s="202" t="str">
        <f>IF(B510="סך הכל",Summary!$B$19,IFERROR(VLOOKUP(B510,PT_Charge_Forb!A:C,3,FALSE),""))</f>
        <v/>
      </c>
      <c r="I510" s="203" t="str">
        <f>IF(B510="סך הכל",Summary!$B$20,IF(SUM(F510,H510)=0,"",SUM(F510,H510)))</f>
        <v/>
      </c>
      <c r="J510" s="173"/>
    </row>
    <row r="511" spans="1:10" s="1" customFormat="1" x14ac:dyDescent="0.2">
      <c r="A511" s="152"/>
      <c r="B511" s="174" t="str">
        <f>IF(AND(B509&lt;&gt;"",ISNUMBER(B509),B510=""),"סך הכל",IF(ISNUMBER('דיווח דיגומים'!B511),'דיווח דיגומים'!B511,""))</f>
        <v/>
      </c>
      <c r="C511" s="201" t="str">
        <f>IF(B511="סך הכל",Summary!$B$14,'דיווח דיגומים'!C511)</f>
        <v/>
      </c>
      <c r="D511" s="156" t="str">
        <f>IF(B511="סך הכל",Summary!$B$15,'דיווח דיגומים'!G511)</f>
        <v/>
      </c>
      <c r="E511" s="156" t="str">
        <f>IF(B511="סך הכל",Summary!$B$16,IFERROR(VLOOKUP(B511,PT_Charge_Exc!A:C,2,FALSE),""))</f>
        <v/>
      </c>
      <c r="F511" s="202" t="str">
        <f>IFERROR(VLOOKUP(B511,PT_Charge_Exc!A:C,3,FALSE),"")</f>
        <v/>
      </c>
      <c r="G511" s="156" t="str">
        <f>IF(B511="סך הכל",Summary!$B$17,IFERROR(VLOOKUP(B511,PT_Charge_Forb!A:C,2,FALSE),""))</f>
        <v/>
      </c>
      <c r="H511" s="202" t="str">
        <f>IF(B511="סך הכל",Summary!$B$19,IFERROR(VLOOKUP(B511,PT_Charge_Forb!A:C,3,FALSE),""))</f>
        <v/>
      </c>
      <c r="I511" s="203" t="str">
        <f>IF(B511="סך הכל",Summary!$B$20,IF(SUM(F511,H511)=0,"",SUM(F511,H511)))</f>
        <v/>
      </c>
      <c r="J511" s="173"/>
    </row>
    <row r="512" spans="1:10" s="1" customFormat="1" x14ac:dyDescent="0.2">
      <c r="A512" s="152"/>
      <c r="B512" s="174" t="str">
        <f>IF(AND(B510&lt;&gt;"",ISNUMBER(B510),B511=""),"סך הכל",IF(ISNUMBER('דיווח דיגומים'!B512),'דיווח דיגומים'!B512,""))</f>
        <v/>
      </c>
      <c r="C512" s="201" t="str">
        <f>IF(B512="סך הכל",Summary!$B$14,'דיווח דיגומים'!C512)</f>
        <v/>
      </c>
      <c r="D512" s="156" t="str">
        <f>IF(B512="סך הכל",Summary!$B$15,'דיווח דיגומים'!G512)</f>
        <v/>
      </c>
      <c r="E512" s="156" t="str">
        <f>IF(B512="סך הכל",Summary!$B$16,IFERROR(VLOOKUP(B512,PT_Charge_Exc!A:C,2,FALSE),""))</f>
        <v/>
      </c>
      <c r="F512" s="202" t="str">
        <f>IFERROR(VLOOKUP(B512,PT_Charge_Exc!A:C,3,FALSE),"")</f>
        <v/>
      </c>
      <c r="G512" s="156" t="str">
        <f>IF(B512="סך הכל",Summary!$B$17,IFERROR(VLOOKUP(B512,PT_Charge_Forb!A:C,2,FALSE),""))</f>
        <v/>
      </c>
      <c r="H512" s="202" t="str">
        <f>IF(B512="סך הכל",Summary!$B$19,IFERROR(VLOOKUP(B512,PT_Charge_Forb!A:C,3,FALSE),""))</f>
        <v/>
      </c>
      <c r="I512" s="203" t="str">
        <f>IF(B512="סך הכל",Summary!$B$20,IF(SUM(F512,H512)=0,"",SUM(F512,H512)))</f>
        <v/>
      </c>
      <c r="J512" s="173"/>
    </row>
    <row r="513" spans="1:10" s="1" customFormat="1" x14ac:dyDescent="0.2">
      <c r="A513" s="152"/>
      <c r="B513" s="174" t="str">
        <f>IF(AND(B511&lt;&gt;"",ISNUMBER(B511),B512=""),"סך הכל",IF(ISNUMBER('דיווח דיגומים'!B513),'דיווח דיגומים'!B513,""))</f>
        <v/>
      </c>
      <c r="C513" s="201" t="str">
        <f>IF(B513="סך הכל",Summary!$B$14,'דיווח דיגומים'!C513)</f>
        <v/>
      </c>
      <c r="D513" s="156" t="str">
        <f>IF(B513="סך הכל",Summary!$B$15,'דיווח דיגומים'!G513)</f>
        <v/>
      </c>
      <c r="E513" s="156" t="str">
        <f>IF(B513="סך הכל",Summary!$B$16,IFERROR(VLOOKUP(B513,PT_Charge_Exc!A:C,2,FALSE),""))</f>
        <v/>
      </c>
      <c r="F513" s="202" t="str">
        <f>IFERROR(VLOOKUP(B513,PT_Charge_Exc!A:C,3,FALSE),"")</f>
        <v/>
      </c>
      <c r="G513" s="156" t="str">
        <f>IF(B513="סך הכל",Summary!$B$17,IFERROR(VLOOKUP(B513,PT_Charge_Forb!A:C,2,FALSE),""))</f>
        <v/>
      </c>
      <c r="H513" s="202" t="str">
        <f>IF(B513="סך הכל",Summary!$B$19,IFERROR(VLOOKUP(B513,PT_Charge_Forb!A:C,3,FALSE),""))</f>
        <v/>
      </c>
      <c r="I513" s="203" t="str">
        <f>IF(B513="סך הכל",Summary!$B$20,IF(SUM(F513,H513)=0,"",SUM(F513,H513)))</f>
        <v/>
      </c>
      <c r="J513" s="173"/>
    </row>
    <row r="514" spans="1:10" s="1" customFormat="1" x14ac:dyDescent="0.2">
      <c r="A514" s="152"/>
      <c r="B514" s="174" t="str">
        <f>IF(AND(B512&lt;&gt;"",ISNUMBER(B512),B513=""),"סך הכל",IF(ISNUMBER('דיווח דיגומים'!B514),'דיווח דיגומים'!B514,""))</f>
        <v/>
      </c>
      <c r="C514" s="201" t="str">
        <f>IF(B514="סך הכל",Summary!$B$14,'דיווח דיגומים'!C514)</f>
        <v/>
      </c>
      <c r="D514" s="156" t="str">
        <f>IF(B514="סך הכל",Summary!$B$15,'דיווח דיגומים'!G514)</f>
        <v/>
      </c>
      <c r="E514" s="156" t="str">
        <f>IF(B514="סך הכל",Summary!$B$16,IFERROR(VLOOKUP(B514,PT_Charge_Exc!A:C,2,FALSE),""))</f>
        <v/>
      </c>
      <c r="F514" s="202" t="str">
        <f>IFERROR(VLOOKUP(B514,PT_Charge_Exc!A:C,3,FALSE),"")</f>
        <v/>
      </c>
      <c r="G514" s="156" t="str">
        <f>IF(B514="סך הכל",Summary!$B$17,IFERROR(VLOOKUP(B514,PT_Charge_Forb!A:C,2,FALSE),""))</f>
        <v/>
      </c>
      <c r="H514" s="202" t="str">
        <f>IF(B514="סך הכל",Summary!$B$19,IFERROR(VLOOKUP(B514,PT_Charge_Forb!A:C,3,FALSE),""))</f>
        <v/>
      </c>
      <c r="I514" s="203" t="str">
        <f>IF(B514="סך הכל",Summary!$B$20,IF(SUM(F514,H514)=0,"",SUM(F514,H514)))</f>
        <v/>
      </c>
      <c r="J514" s="173"/>
    </row>
    <row r="515" spans="1:10" s="1" customFormat="1" x14ac:dyDescent="0.2">
      <c r="A515" s="152"/>
      <c r="B515" s="174" t="str">
        <f>IF(AND(B513&lt;&gt;"",ISNUMBER(B513),B514=""),"סך הכל",IF(ISNUMBER('דיווח דיגומים'!B515),'דיווח דיגומים'!B515,""))</f>
        <v/>
      </c>
      <c r="C515" s="201" t="str">
        <f>IF(B515="סך הכל",Summary!$B$14,'דיווח דיגומים'!C515)</f>
        <v/>
      </c>
      <c r="D515" s="156" t="str">
        <f>IF(B515="סך הכל",Summary!$B$15,'דיווח דיגומים'!G515)</f>
        <v/>
      </c>
      <c r="E515" s="156" t="str">
        <f>IF(B515="סך הכל",Summary!$B$16,IFERROR(VLOOKUP(B515,PT_Charge_Exc!A:C,2,FALSE),""))</f>
        <v/>
      </c>
      <c r="F515" s="202" t="str">
        <f>IFERROR(VLOOKUP(B515,PT_Charge_Exc!A:C,3,FALSE),"")</f>
        <v/>
      </c>
      <c r="G515" s="156" t="str">
        <f>IF(B515="סך הכל",Summary!$B$17,IFERROR(VLOOKUP(B515,PT_Charge_Forb!A:C,2,FALSE),""))</f>
        <v/>
      </c>
      <c r="H515" s="202" t="str">
        <f>IF(B515="סך הכל",Summary!$B$19,IFERROR(VLOOKUP(B515,PT_Charge_Forb!A:C,3,FALSE),""))</f>
        <v/>
      </c>
      <c r="I515" s="203" t="str">
        <f>IF(B515="סך הכל",Summary!$B$20,IF(SUM(F515,H515)=0,"",SUM(F515,H515)))</f>
        <v/>
      </c>
      <c r="J515" s="173"/>
    </row>
    <row r="516" spans="1:10" s="1" customFormat="1" x14ac:dyDescent="0.2">
      <c r="A516" s="152"/>
      <c r="B516" s="174" t="str">
        <f>IF(AND(B514&lt;&gt;"",ISNUMBER(B514),B515=""),"סך הכל",IF(ISNUMBER('דיווח דיגומים'!B516),'דיווח דיגומים'!B516,""))</f>
        <v/>
      </c>
      <c r="C516" s="201" t="str">
        <f>IF(B516="סך הכל",Summary!$B$14,'דיווח דיגומים'!C516)</f>
        <v/>
      </c>
      <c r="D516" s="156" t="str">
        <f>IF(B516="סך הכל",Summary!$B$15,'דיווח דיגומים'!G516)</f>
        <v/>
      </c>
      <c r="E516" s="156" t="str">
        <f>IF(B516="סך הכל",Summary!$B$16,IFERROR(VLOOKUP(B516,PT_Charge_Exc!A:C,2,FALSE),""))</f>
        <v/>
      </c>
      <c r="F516" s="202" t="str">
        <f>IFERROR(VLOOKUP(B516,PT_Charge_Exc!A:C,3,FALSE),"")</f>
        <v/>
      </c>
      <c r="G516" s="156" t="str">
        <f>IF(B516="סך הכל",Summary!$B$17,IFERROR(VLOOKUP(B516,PT_Charge_Forb!A:C,2,FALSE),""))</f>
        <v/>
      </c>
      <c r="H516" s="202" t="str">
        <f>IF(B516="סך הכל",Summary!$B$19,IFERROR(VLOOKUP(B516,PT_Charge_Forb!A:C,3,FALSE),""))</f>
        <v/>
      </c>
      <c r="I516" s="203" t="str">
        <f>IF(B516="סך הכל",Summary!$B$20,IF(SUM(F516,H516)=0,"",SUM(F516,H516)))</f>
        <v/>
      </c>
      <c r="J516" s="173"/>
    </row>
    <row r="517" spans="1:10" s="1" customFormat="1" x14ac:dyDescent="0.2">
      <c r="A517" s="152"/>
      <c r="B517" s="174" t="str">
        <f>IF(AND(B515&lt;&gt;"",ISNUMBER(B515),B516=""),"סך הכל",IF(ISNUMBER('דיווח דיגומים'!B517),'דיווח דיגומים'!B517,""))</f>
        <v/>
      </c>
      <c r="C517" s="201" t="str">
        <f>IF(B517="סך הכל",Summary!$B$14,'דיווח דיגומים'!C517)</f>
        <v/>
      </c>
      <c r="D517" s="156" t="str">
        <f>IF(B517="סך הכל",Summary!$B$15,'דיווח דיגומים'!G517)</f>
        <v/>
      </c>
      <c r="E517" s="156" t="str">
        <f>IF(B517="סך הכל",Summary!$B$16,IFERROR(VLOOKUP(B517,PT_Charge_Exc!A:C,2,FALSE),""))</f>
        <v/>
      </c>
      <c r="F517" s="202" t="str">
        <f>IFERROR(VLOOKUP(B517,PT_Charge_Exc!A:C,3,FALSE),"")</f>
        <v/>
      </c>
      <c r="G517" s="156" t="str">
        <f>IF(B517="סך הכל",Summary!$B$17,IFERROR(VLOOKUP(B517,PT_Charge_Forb!A:C,2,FALSE),""))</f>
        <v/>
      </c>
      <c r="H517" s="202" t="str">
        <f>IF(B517="סך הכל",Summary!$B$19,IFERROR(VLOOKUP(B517,PT_Charge_Forb!A:C,3,FALSE),""))</f>
        <v/>
      </c>
      <c r="I517" s="203" t="str">
        <f>IF(B517="סך הכל",Summary!$B$20,IF(SUM(F517,H517)=0,"",SUM(F517,H517)))</f>
        <v/>
      </c>
      <c r="J517" s="173"/>
    </row>
    <row r="518" spans="1:10" s="1" customFormat="1" x14ac:dyDescent="0.2">
      <c r="A518" s="152"/>
      <c r="B518" s="174" t="str">
        <f>IF(AND(B516&lt;&gt;"",ISNUMBER(B516),B517=""),"סך הכל",IF(ISNUMBER('דיווח דיגומים'!B518),'דיווח דיגומים'!B518,""))</f>
        <v/>
      </c>
      <c r="C518" s="201" t="str">
        <f>IF(B518="סך הכל",Summary!$B$14,'דיווח דיגומים'!C518)</f>
        <v/>
      </c>
      <c r="D518" s="156" t="str">
        <f>IF(B518="סך הכל",Summary!$B$15,'דיווח דיגומים'!G518)</f>
        <v/>
      </c>
      <c r="E518" s="156" t="str">
        <f>IF(B518="סך הכל",Summary!$B$16,IFERROR(VLOOKUP(B518,PT_Charge_Exc!A:C,2,FALSE),""))</f>
        <v/>
      </c>
      <c r="F518" s="202" t="str">
        <f>IFERROR(VLOOKUP(B518,PT_Charge_Exc!A:C,3,FALSE),"")</f>
        <v/>
      </c>
      <c r="G518" s="156" t="str">
        <f>IF(B518="סך הכל",Summary!$B$17,IFERROR(VLOOKUP(B518,PT_Charge_Forb!A:C,2,FALSE),""))</f>
        <v/>
      </c>
      <c r="H518" s="202" t="str">
        <f>IF(B518="סך הכל",Summary!$B$19,IFERROR(VLOOKUP(B518,PT_Charge_Forb!A:C,3,FALSE),""))</f>
        <v/>
      </c>
      <c r="I518" s="203" t="str">
        <f>IF(B518="סך הכל",Summary!$B$20,IF(SUM(F518,H518)=0,"",SUM(F518,H518)))</f>
        <v/>
      </c>
      <c r="J518" s="173"/>
    </row>
    <row r="519" spans="1:10" s="1" customFormat="1" x14ac:dyDescent="0.2">
      <c r="A519" s="152"/>
      <c r="B519" s="174" t="str">
        <f>IF(AND(B517&lt;&gt;"",ISNUMBER(B517),B518=""),"סך הכל",IF(ISNUMBER('דיווח דיגומים'!B519),'דיווח דיגומים'!B519,""))</f>
        <v/>
      </c>
      <c r="C519" s="201" t="str">
        <f>IF(B519="סך הכל",Summary!$B$14,'דיווח דיגומים'!C519)</f>
        <v/>
      </c>
      <c r="D519" s="156" t="str">
        <f>IF(B519="סך הכל",Summary!$B$15,'דיווח דיגומים'!G519)</f>
        <v/>
      </c>
      <c r="E519" s="156" t="str">
        <f>IF(B519="סך הכל",Summary!$B$16,IFERROR(VLOOKUP(B519,PT_Charge_Exc!A:C,2,FALSE),""))</f>
        <v/>
      </c>
      <c r="F519" s="202" t="str">
        <f>IFERROR(VLOOKUP(B519,PT_Charge_Exc!A:C,3,FALSE),"")</f>
        <v/>
      </c>
      <c r="G519" s="156" t="str">
        <f>IF(B519="סך הכל",Summary!$B$17,IFERROR(VLOOKUP(B519,PT_Charge_Forb!A:C,2,FALSE),""))</f>
        <v/>
      </c>
      <c r="H519" s="202" t="str">
        <f>IF(B519="סך הכל",Summary!$B$19,IFERROR(VLOOKUP(B519,PT_Charge_Forb!A:C,3,FALSE),""))</f>
        <v/>
      </c>
      <c r="I519" s="203" t="str">
        <f>IF(B519="סך הכל",Summary!$B$20,IF(SUM(F519,H519)=0,"",SUM(F519,H519)))</f>
        <v/>
      </c>
      <c r="J519" s="173"/>
    </row>
    <row r="520" spans="1:10" s="1" customFormat="1" x14ac:dyDescent="0.2">
      <c r="A520" s="152"/>
      <c r="B520" s="174" t="str">
        <f>IF(AND(B518&lt;&gt;"",ISNUMBER(B518),B519=""),"סך הכל",IF(ISNUMBER('דיווח דיגומים'!B520),'דיווח דיגומים'!B520,""))</f>
        <v/>
      </c>
      <c r="C520" s="201" t="str">
        <f>IF(B520="סך הכל",Summary!$B$14,'דיווח דיגומים'!C520)</f>
        <v/>
      </c>
      <c r="D520" s="156" t="str">
        <f>IF(B520="סך הכל",Summary!$B$15,'דיווח דיגומים'!G520)</f>
        <v/>
      </c>
      <c r="E520" s="156" t="str">
        <f>IF(B520="סך הכל",Summary!$B$16,IFERROR(VLOOKUP(B520,PT_Charge_Exc!A:C,2,FALSE),""))</f>
        <v/>
      </c>
      <c r="F520" s="202" t="str">
        <f>IFERROR(VLOOKUP(B520,PT_Charge_Exc!A:C,3,FALSE),"")</f>
        <v/>
      </c>
      <c r="G520" s="156" t="str">
        <f>IF(B520="סך הכל",Summary!$B$17,IFERROR(VLOOKUP(B520,PT_Charge_Forb!A:C,2,FALSE),""))</f>
        <v/>
      </c>
      <c r="H520" s="202" t="str">
        <f>IF(B520="סך הכל",Summary!$B$19,IFERROR(VLOOKUP(B520,PT_Charge_Forb!A:C,3,FALSE),""))</f>
        <v/>
      </c>
      <c r="I520" s="203" t="str">
        <f>IF(B520="סך הכל",Summary!$B$20,IF(SUM(F520,H520)=0,"",SUM(F520,H520)))</f>
        <v/>
      </c>
      <c r="J520" s="173"/>
    </row>
    <row r="521" spans="1:10" s="1" customFormat="1" x14ac:dyDescent="0.2">
      <c r="A521" s="152"/>
      <c r="B521" s="174" t="str">
        <f>IF(AND(B519&lt;&gt;"",ISNUMBER(B519),B520=""),"סך הכל",IF(ISNUMBER('דיווח דיגומים'!B521),'דיווח דיגומים'!B521,""))</f>
        <v/>
      </c>
      <c r="C521" s="201" t="str">
        <f>IF(B521="סך הכל",Summary!$B$14,'דיווח דיגומים'!C521)</f>
        <v/>
      </c>
      <c r="D521" s="156" t="str">
        <f>IF(B521="סך הכל",Summary!$B$15,'דיווח דיגומים'!G521)</f>
        <v/>
      </c>
      <c r="E521" s="156" t="str">
        <f>IF(B521="סך הכל",Summary!$B$16,IFERROR(VLOOKUP(B521,PT_Charge_Exc!A:C,2,FALSE),""))</f>
        <v/>
      </c>
      <c r="F521" s="202" t="str">
        <f>IFERROR(VLOOKUP(B521,PT_Charge_Exc!A:C,3,FALSE),"")</f>
        <v/>
      </c>
      <c r="G521" s="156" t="str">
        <f>IF(B521="סך הכל",Summary!$B$17,IFERROR(VLOOKUP(B521,PT_Charge_Forb!A:C,2,FALSE),""))</f>
        <v/>
      </c>
      <c r="H521" s="202" t="str">
        <f>IF(B521="סך הכל",Summary!$B$19,IFERROR(VLOOKUP(B521,PT_Charge_Forb!A:C,3,FALSE),""))</f>
        <v/>
      </c>
      <c r="I521" s="203" t="str">
        <f>IF(B521="סך הכל",Summary!$B$20,IF(SUM(F521,H521)=0,"",SUM(F521,H521)))</f>
        <v/>
      </c>
      <c r="J521" s="173"/>
    </row>
    <row r="522" spans="1:10" s="1" customFormat="1" x14ac:dyDescent="0.2">
      <c r="A522" s="152"/>
      <c r="B522" s="174" t="str">
        <f>IF(AND(B520&lt;&gt;"",ISNUMBER(B520),B521=""),"סך הכל",IF(ISNUMBER('דיווח דיגומים'!B522),'דיווח דיגומים'!B522,""))</f>
        <v/>
      </c>
      <c r="C522" s="201" t="str">
        <f>IF(B522="סך הכל",Summary!$B$14,'דיווח דיגומים'!C522)</f>
        <v/>
      </c>
      <c r="D522" s="156" t="str">
        <f>IF(B522="סך הכל",Summary!$B$15,'דיווח דיגומים'!G522)</f>
        <v/>
      </c>
      <c r="E522" s="156" t="str">
        <f>IF(B522="סך הכל",Summary!$B$16,IFERROR(VLOOKUP(B522,PT_Charge_Exc!A:C,2,FALSE),""))</f>
        <v/>
      </c>
      <c r="F522" s="202" t="str">
        <f>IFERROR(VLOOKUP(B522,PT_Charge_Exc!A:C,3,FALSE),"")</f>
        <v/>
      </c>
      <c r="G522" s="156" t="str">
        <f>IF(B522="סך הכל",Summary!$B$17,IFERROR(VLOOKUP(B522,PT_Charge_Forb!A:C,2,FALSE),""))</f>
        <v/>
      </c>
      <c r="H522" s="202" t="str">
        <f>IF(B522="סך הכל",Summary!$B$19,IFERROR(VLOOKUP(B522,PT_Charge_Forb!A:C,3,FALSE),""))</f>
        <v/>
      </c>
      <c r="I522" s="203" t="str">
        <f>IF(B522="סך הכל",Summary!$B$20,IF(SUM(F522,H522)=0,"",SUM(F522,H522)))</f>
        <v/>
      </c>
      <c r="J522" s="173"/>
    </row>
    <row r="523" spans="1:10" s="1" customFormat="1" x14ac:dyDescent="0.2">
      <c r="A523" s="152"/>
      <c r="B523" s="174" t="str">
        <f>IF(AND(B521&lt;&gt;"",ISNUMBER(B521),B522=""),"סך הכל",IF(ISNUMBER('דיווח דיגומים'!B523),'דיווח דיגומים'!B523,""))</f>
        <v/>
      </c>
      <c r="C523" s="201" t="str">
        <f>IF(B523="סך הכל",Summary!$B$14,'דיווח דיגומים'!C523)</f>
        <v/>
      </c>
      <c r="D523" s="156" t="str">
        <f>IF(B523="סך הכל",Summary!$B$15,'דיווח דיגומים'!G523)</f>
        <v/>
      </c>
      <c r="E523" s="156" t="str">
        <f>IF(B523="סך הכל",Summary!$B$16,IFERROR(VLOOKUP(B523,PT_Charge_Exc!A:C,2,FALSE),""))</f>
        <v/>
      </c>
      <c r="F523" s="202" t="str">
        <f>IFERROR(VLOOKUP(B523,PT_Charge_Exc!A:C,3,FALSE),"")</f>
        <v/>
      </c>
      <c r="G523" s="156" t="str">
        <f>IF(B523="סך הכל",Summary!$B$17,IFERROR(VLOOKUP(B523,PT_Charge_Forb!A:C,2,FALSE),""))</f>
        <v/>
      </c>
      <c r="H523" s="202" t="str">
        <f>IF(B523="סך הכל",Summary!$B$19,IFERROR(VLOOKUP(B523,PT_Charge_Forb!A:C,3,FALSE),""))</f>
        <v/>
      </c>
      <c r="I523" s="203" t="str">
        <f>IF(B523="סך הכל",Summary!$B$20,IF(SUM(F523,H523)=0,"",SUM(F523,H523)))</f>
        <v/>
      </c>
      <c r="J523" s="173"/>
    </row>
    <row r="524" spans="1:10" s="1" customFormat="1" x14ac:dyDescent="0.2">
      <c r="A524" s="152"/>
      <c r="B524" s="174" t="str">
        <f>IF(AND(B522&lt;&gt;"",ISNUMBER(B522),B523=""),"סך הכל",IF(ISNUMBER('דיווח דיגומים'!B524),'דיווח דיגומים'!B524,""))</f>
        <v/>
      </c>
      <c r="C524" s="201" t="str">
        <f>IF(B524="סך הכל",Summary!$B$14,'דיווח דיגומים'!C524)</f>
        <v/>
      </c>
      <c r="D524" s="156" t="str">
        <f>IF(B524="סך הכל",Summary!$B$15,'דיווח דיגומים'!G524)</f>
        <v/>
      </c>
      <c r="E524" s="156" t="str">
        <f>IF(B524="סך הכל",Summary!$B$16,IFERROR(VLOOKUP(B524,PT_Charge_Exc!A:C,2,FALSE),""))</f>
        <v/>
      </c>
      <c r="F524" s="202" t="str">
        <f>IFERROR(VLOOKUP(B524,PT_Charge_Exc!A:C,3,FALSE),"")</f>
        <v/>
      </c>
      <c r="G524" s="156" t="str">
        <f>IF(B524="סך הכל",Summary!$B$17,IFERROR(VLOOKUP(B524,PT_Charge_Forb!A:C,2,FALSE),""))</f>
        <v/>
      </c>
      <c r="H524" s="202" t="str">
        <f>IF(B524="סך הכל",Summary!$B$19,IFERROR(VLOOKUP(B524,PT_Charge_Forb!A:C,3,FALSE),""))</f>
        <v/>
      </c>
      <c r="I524" s="203" t="str">
        <f>IF(B524="סך הכל",Summary!$B$20,IF(SUM(F524,H524)=0,"",SUM(F524,H524)))</f>
        <v/>
      </c>
      <c r="J524" s="173"/>
    </row>
    <row r="525" spans="1:10" s="1" customFormat="1" x14ac:dyDescent="0.2">
      <c r="A525" s="152"/>
      <c r="B525" s="174" t="str">
        <f>IF(AND(B523&lt;&gt;"",ISNUMBER(B523),B524=""),"סך הכל",IF(ISNUMBER('דיווח דיגומים'!B525),'דיווח דיגומים'!B525,""))</f>
        <v/>
      </c>
      <c r="C525" s="201" t="str">
        <f>IF(B525="סך הכל",Summary!$B$14,'דיווח דיגומים'!C525)</f>
        <v/>
      </c>
      <c r="D525" s="156" t="str">
        <f>IF(B525="סך הכל",Summary!$B$15,'דיווח דיגומים'!G525)</f>
        <v/>
      </c>
      <c r="E525" s="156" t="str">
        <f>IF(B525="סך הכל",Summary!$B$16,IFERROR(VLOOKUP(B525,PT_Charge_Exc!A:C,2,FALSE),""))</f>
        <v/>
      </c>
      <c r="F525" s="202" t="str">
        <f>IFERROR(VLOOKUP(B525,PT_Charge_Exc!A:C,3,FALSE),"")</f>
        <v/>
      </c>
      <c r="G525" s="156" t="str">
        <f>IF(B525="סך הכל",Summary!$B$17,IFERROR(VLOOKUP(B525,PT_Charge_Forb!A:C,2,FALSE),""))</f>
        <v/>
      </c>
      <c r="H525" s="202" t="str">
        <f>IF(B525="סך הכל",Summary!$B$19,IFERROR(VLOOKUP(B525,PT_Charge_Forb!A:C,3,FALSE),""))</f>
        <v/>
      </c>
      <c r="I525" s="203" t="str">
        <f>IF(B525="סך הכל",Summary!$B$20,IF(SUM(F525,H525)=0,"",SUM(F525,H525)))</f>
        <v/>
      </c>
      <c r="J525" s="173"/>
    </row>
    <row r="526" spans="1:10" s="1" customFormat="1" x14ac:dyDescent="0.2">
      <c r="A526" s="152"/>
      <c r="B526" s="174" t="str">
        <f>IF(AND(B524&lt;&gt;"",ISNUMBER(B524),B525=""),"סך הכל",IF(ISNUMBER('דיווח דיגומים'!B526),'דיווח דיגומים'!B526,""))</f>
        <v/>
      </c>
      <c r="C526" s="201" t="str">
        <f>IF(B526="סך הכל",Summary!$B$14,'דיווח דיגומים'!C526)</f>
        <v/>
      </c>
      <c r="D526" s="156" t="str">
        <f>IF(B526="סך הכל",Summary!$B$15,'דיווח דיגומים'!G526)</f>
        <v/>
      </c>
      <c r="E526" s="156" t="str">
        <f>IF(B526="סך הכל",Summary!$B$16,IFERROR(VLOOKUP(B526,PT_Charge_Exc!A:C,2,FALSE),""))</f>
        <v/>
      </c>
      <c r="F526" s="202" t="str">
        <f>IFERROR(VLOOKUP(B526,PT_Charge_Exc!A:C,3,FALSE),"")</f>
        <v/>
      </c>
      <c r="G526" s="156" t="str">
        <f>IF(B526="סך הכל",Summary!$B$17,IFERROR(VLOOKUP(B526,PT_Charge_Forb!A:C,2,FALSE),""))</f>
        <v/>
      </c>
      <c r="H526" s="202" t="str">
        <f>IF(B526="סך הכל",Summary!$B$19,IFERROR(VLOOKUP(B526,PT_Charge_Forb!A:C,3,FALSE),""))</f>
        <v/>
      </c>
      <c r="I526" s="203" t="str">
        <f>IF(B526="סך הכל",Summary!$B$20,IF(SUM(F526,H526)=0,"",SUM(F526,H526)))</f>
        <v/>
      </c>
      <c r="J526" s="173"/>
    </row>
    <row r="527" spans="1:10" s="1" customFormat="1" x14ac:dyDescent="0.2">
      <c r="A527" s="152"/>
      <c r="B527" s="174" t="str">
        <f>IF(AND(B525&lt;&gt;"",ISNUMBER(B525),B526=""),"סך הכל",IF(ISNUMBER('דיווח דיגומים'!B527),'דיווח דיגומים'!B527,""))</f>
        <v/>
      </c>
      <c r="C527" s="201" t="str">
        <f>IF(B527="סך הכל",Summary!$B$14,'דיווח דיגומים'!C527)</f>
        <v/>
      </c>
      <c r="D527" s="156" t="str">
        <f>IF(B527="סך הכל",Summary!$B$15,'דיווח דיגומים'!G527)</f>
        <v/>
      </c>
      <c r="E527" s="156" t="str">
        <f>IF(B527="סך הכל",Summary!$B$16,IFERROR(VLOOKUP(B527,PT_Charge_Exc!A:C,2,FALSE),""))</f>
        <v/>
      </c>
      <c r="F527" s="202" t="str">
        <f>IFERROR(VLOOKUP(B527,PT_Charge_Exc!A:C,3,FALSE),"")</f>
        <v/>
      </c>
      <c r="G527" s="156" t="str">
        <f>IF(B527="סך הכל",Summary!$B$17,IFERROR(VLOOKUP(B527,PT_Charge_Forb!A:C,2,FALSE),""))</f>
        <v/>
      </c>
      <c r="H527" s="202" t="str">
        <f>IF(B527="סך הכל",Summary!$B$19,IFERROR(VLOOKUP(B527,PT_Charge_Forb!A:C,3,FALSE),""))</f>
        <v/>
      </c>
      <c r="I527" s="203" t="str">
        <f>IF(B527="סך הכל",Summary!$B$20,IF(SUM(F527,H527)=0,"",SUM(F527,H527)))</f>
        <v/>
      </c>
      <c r="J527" s="173"/>
    </row>
    <row r="528" spans="1:10" s="1" customFormat="1" x14ac:dyDescent="0.2">
      <c r="A528" s="152"/>
      <c r="B528" s="174" t="str">
        <f>IF(AND(B526&lt;&gt;"",ISNUMBER(B526),B527=""),"סך הכל",IF(ISNUMBER('דיווח דיגומים'!B528),'דיווח דיגומים'!B528,""))</f>
        <v/>
      </c>
      <c r="C528" s="201" t="str">
        <f>IF(B528="סך הכל",Summary!$B$14,'דיווח דיגומים'!C528)</f>
        <v/>
      </c>
      <c r="D528" s="156" t="str">
        <f>IF(B528="סך הכל",Summary!$B$15,'דיווח דיגומים'!G528)</f>
        <v/>
      </c>
      <c r="E528" s="156" t="str">
        <f>IF(B528="סך הכל",Summary!$B$16,IFERROR(VLOOKUP(B528,PT_Charge_Exc!A:C,2,FALSE),""))</f>
        <v/>
      </c>
      <c r="F528" s="202" t="str">
        <f>IFERROR(VLOOKUP(B528,PT_Charge_Exc!A:C,3,FALSE),"")</f>
        <v/>
      </c>
      <c r="G528" s="156" t="str">
        <f>IF(B528="סך הכל",Summary!$B$17,IFERROR(VLOOKUP(B528,PT_Charge_Forb!A:C,2,FALSE),""))</f>
        <v/>
      </c>
      <c r="H528" s="202" t="str">
        <f>IF(B528="סך הכל",Summary!$B$19,IFERROR(VLOOKUP(B528,PT_Charge_Forb!A:C,3,FALSE),""))</f>
        <v/>
      </c>
      <c r="I528" s="203" t="str">
        <f>IF(B528="סך הכל",Summary!$B$20,IF(SUM(F528,H528)=0,"",SUM(F528,H528)))</f>
        <v/>
      </c>
      <c r="J528" s="173"/>
    </row>
    <row r="529" spans="1:10" s="1" customFormat="1" x14ac:dyDescent="0.2">
      <c r="A529" s="152"/>
      <c r="B529" s="174" t="str">
        <f>IF(AND(B527&lt;&gt;"",ISNUMBER(B527),B528=""),"סך הכל",IF(ISNUMBER('דיווח דיגומים'!B529),'דיווח דיגומים'!B529,""))</f>
        <v/>
      </c>
      <c r="C529" s="201" t="str">
        <f>IF(B529="סך הכל",Summary!$B$14,'דיווח דיגומים'!C529)</f>
        <v/>
      </c>
      <c r="D529" s="156" t="str">
        <f>IF(B529="סך הכל",Summary!$B$15,'דיווח דיגומים'!G529)</f>
        <v/>
      </c>
      <c r="E529" s="156" t="str">
        <f>IF(B529="סך הכל",Summary!$B$16,IFERROR(VLOOKUP(B529,PT_Charge_Exc!A:C,2,FALSE),""))</f>
        <v/>
      </c>
      <c r="F529" s="202" t="str">
        <f>IFERROR(VLOOKUP(B529,PT_Charge_Exc!A:C,3,FALSE),"")</f>
        <v/>
      </c>
      <c r="G529" s="156" t="str">
        <f>IF(B529="סך הכל",Summary!$B$17,IFERROR(VLOOKUP(B529,PT_Charge_Forb!A:C,2,FALSE),""))</f>
        <v/>
      </c>
      <c r="H529" s="202" t="str">
        <f>IF(B529="סך הכל",Summary!$B$19,IFERROR(VLOOKUP(B529,PT_Charge_Forb!A:C,3,FALSE),""))</f>
        <v/>
      </c>
      <c r="I529" s="203" t="str">
        <f>IF(B529="סך הכל",Summary!$B$20,IF(SUM(F529,H529)=0,"",SUM(F529,H529)))</f>
        <v/>
      </c>
      <c r="J529" s="173"/>
    </row>
    <row r="530" spans="1:10" s="1" customFormat="1" x14ac:dyDescent="0.2">
      <c r="A530" s="152"/>
      <c r="B530" s="174" t="str">
        <f>IF(AND(B528&lt;&gt;"",ISNUMBER(B528),B529=""),"סך הכל",IF(ISNUMBER('דיווח דיגומים'!B530),'דיווח דיגומים'!B530,""))</f>
        <v/>
      </c>
      <c r="C530" s="201" t="str">
        <f>IF(B530="סך הכל",Summary!$B$14,'דיווח דיגומים'!C530)</f>
        <v/>
      </c>
      <c r="D530" s="156" t="str">
        <f>IF(B530="סך הכל",Summary!$B$15,'דיווח דיגומים'!G530)</f>
        <v/>
      </c>
      <c r="E530" s="156" t="str">
        <f>IF(B530="סך הכל",Summary!$B$16,IFERROR(VLOOKUP(B530,PT_Charge_Exc!A:C,2,FALSE),""))</f>
        <v/>
      </c>
      <c r="F530" s="202" t="str">
        <f>IFERROR(VLOOKUP(B530,PT_Charge_Exc!A:C,3,FALSE),"")</f>
        <v/>
      </c>
      <c r="G530" s="156" t="str">
        <f>IF(B530="סך הכל",Summary!$B$17,IFERROR(VLOOKUP(B530,PT_Charge_Forb!A:C,2,FALSE),""))</f>
        <v/>
      </c>
      <c r="H530" s="202" t="str">
        <f>IF(B530="סך הכל",Summary!$B$19,IFERROR(VLOOKUP(B530,PT_Charge_Forb!A:C,3,FALSE),""))</f>
        <v/>
      </c>
      <c r="I530" s="203" t="str">
        <f>IF(B530="סך הכל",Summary!$B$20,IF(SUM(F530,H530)=0,"",SUM(F530,H530)))</f>
        <v/>
      </c>
      <c r="J530" s="173"/>
    </row>
    <row r="531" spans="1:10" s="1" customFormat="1" x14ac:dyDescent="0.2">
      <c r="A531" s="152"/>
      <c r="B531" s="174" t="str">
        <f>IF(AND(B529&lt;&gt;"",ISNUMBER(B529),B530=""),"סך הכל",IF(ISNUMBER('דיווח דיגומים'!B531),'דיווח דיגומים'!B531,""))</f>
        <v/>
      </c>
      <c r="C531" s="201" t="str">
        <f>IF(B531="סך הכל",Summary!$B$14,'דיווח דיגומים'!C531)</f>
        <v/>
      </c>
      <c r="D531" s="156" t="str">
        <f>IF(B531="סך הכל",Summary!$B$15,'דיווח דיגומים'!G531)</f>
        <v/>
      </c>
      <c r="E531" s="156" t="str">
        <f>IF(B531="סך הכל",Summary!$B$16,IFERROR(VLOOKUP(B531,PT_Charge_Exc!A:C,2,FALSE),""))</f>
        <v/>
      </c>
      <c r="F531" s="202" t="str">
        <f>IFERROR(VLOOKUP(B531,PT_Charge_Exc!A:C,3,FALSE),"")</f>
        <v/>
      </c>
      <c r="G531" s="156" t="str">
        <f>IF(B531="סך הכל",Summary!$B$17,IFERROR(VLOOKUP(B531,PT_Charge_Forb!A:C,2,FALSE),""))</f>
        <v/>
      </c>
      <c r="H531" s="202" t="str">
        <f>IF(B531="סך הכל",Summary!$B$19,IFERROR(VLOOKUP(B531,PT_Charge_Forb!A:C,3,FALSE),""))</f>
        <v/>
      </c>
      <c r="I531" s="203" t="str">
        <f>IF(B531="סך הכל",Summary!$B$20,IF(SUM(F531,H531)=0,"",SUM(F531,H531)))</f>
        <v/>
      </c>
      <c r="J531" s="173"/>
    </row>
    <row r="532" spans="1:10" s="1" customFormat="1" x14ac:dyDescent="0.2">
      <c r="A532" s="152"/>
      <c r="B532" s="174" t="str">
        <f>IF(AND(B530&lt;&gt;"",ISNUMBER(B530),B531=""),"סך הכל",IF(ISNUMBER('דיווח דיגומים'!B532),'דיווח דיגומים'!B532,""))</f>
        <v/>
      </c>
      <c r="C532" s="201" t="str">
        <f>IF(B532="סך הכל",Summary!$B$14,'דיווח דיגומים'!C532)</f>
        <v/>
      </c>
      <c r="D532" s="156" t="str">
        <f>IF(B532="סך הכל",Summary!$B$15,'דיווח דיגומים'!G532)</f>
        <v/>
      </c>
      <c r="E532" s="156" t="str">
        <f>IF(B532="סך הכל",Summary!$B$16,IFERROR(VLOOKUP(B532,PT_Charge_Exc!A:C,2,FALSE),""))</f>
        <v/>
      </c>
      <c r="F532" s="202" t="str">
        <f>IFERROR(VLOOKUP(B532,PT_Charge_Exc!A:C,3,FALSE),"")</f>
        <v/>
      </c>
      <c r="G532" s="156" t="str">
        <f>IF(B532="סך הכל",Summary!$B$17,IFERROR(VLOOKUP(B532,PT_Charge_Forb!A:C,2,FALSE),""))</f>
        <v/>
      </c>
      <c r="H532" s="202" t="str">
        <f>IF(B532="סך הכל",Summary!$B$19,IFERROR(VLOOKUP(B532,PT_Charge_Forb!A:C,3,FALSE),""))</f>
        <v/>
      </c>
      <c r="I532" s="203" t="str">
        <f>IF(B532="סך הכל",Summary!$B$20,IF(SUM(F532,H532)=0,"",SUM(F532,H532)))</f>
        <v/>
      </c>
      <c r="J532" s="173"/>
    </row>
    <row r="533" spans="1:10" s="1" customFormat="1" x14ac:dyDescent="0.2">
      <c r="A533" s="152"/>
      <c r="B533" s="174" t="str">
        <f>IF(AND(B531&lt;&gt;"",ISNUMBER(B531),B532=""),"סך הכל",IF(ISNUMBER('דיווח דיגומים'!B533),'דיווח דיגומים'!B533,""))</f>
        <v/>
      </c>
      <c r="C533" s="201" t="str">
        <f>IF(B533="סך הכל",Summary!$B$14,'דיווח דיגומים'!C533)</f>
        <v/>
      </c>
      <c r="D533" s="156" t="str">
        <f>IF(B533="סך הכל",Summary!$B$15,'דיווח דיגומים'!G533)</f>
        <v/>
      </c>
      <c r="E533" s="156" t="str">
        <f>IF(B533="סך הכל",Summary!$B$16,IFERROR(VLOOKUP(B533,PT_Charge_Exc!A:C,2,FALSE),""))</f>
        <v/>
      </c>
      <c r="F533" s="202" t="str">
        <f>IFERROR(VLOOKUP(B533,PT_Charge_Exc!A:C,3,FALSE),"")</f>
        <v/>
      </c>
      <c r="G533" s="156" t="str">
        <f>IF(B533="סך הכל",Summary!$B$17,IFERROR(VLOOKUP(B533,PT_Charge_Forb!A:C,2,FALSE),""))</f>
        <v/>
      </c>
      <c r="H533" s="202" t="str">
        <f>IF(B533="סך הכל",Summary!$B$19,IFERROR(VLOOKUP(B533,PT_Charge_Forb!A:C,3,FALSE),""))</f>
        <v/>
      </c>
      <c r="I533" s="203" t="str">
        <f>IF(B533="סך הכל",Summary!$B$20,IF(SUM(F533,H533)=0,"",SUM(F533,H533)))</f>
        <v/>
      </c>
      <c r="J533" s="173"/>
    </row>
    <row r="534" spans="1:10" s="1" customFormat="1" x14ac:dyDescent="0.2">
      <c r="A534" s="152"/>
      <c r="B534" s="174" t="str">
        <f>IF(AND(B532&lt;&gt;"",ISNUMBER(B532),B533=""),"סך הכל",IF(ISNUMBER('דיווח דיגומים'!B534),'דיווח דיגומים'!B534,""))</f>
        <v/>
      </c>
      <c r="C534" s="201" t="str">
        <f>IF(B534="סך הכל",Summary!$B$14,'דיווח דיגומים'!C534)</f>
        <v/>
      </c>
      <c r="D534" s="156" t="str">
        <f>IF(B534="סך הכל",Summary!$B$15,'דיווח דיגומים'!G534)</f>
        <v/>
      </c>
      <c r="E534" s="156" t="str">
        <f>IF(B534="סך הכל",Summary!$B$16,IFERROR(VLOOKUP(B534,PT_Charge_Exc!A:C,2,FALSE),""))</f>
        <v/>
      </c>
      <c r="F534" s="202" t="str">
        <f>IFERROR(VLOOKUP(B534,PT_Charge_Exc!A:C,3,FALSE),"")</f>
        <v/>
      </c>
      <c r="G534" s="156" t="str">
        <f>IF(B534="סך הכל",Summary!$B$17,IFERROR(VLOOKUP(B534,PT_Charge_Forb!A:C,2,FALSE),""))</f>
        <v/>
      </c>
      <c r="H534" s="202" t="str">
        <f>IF(B534="סך הכל",Summary!$B$19,IFERROR(VLOOKUP(B534,PT_Charge_Forb!A:C,3,FALSE),""))</f>
        <v/>
      </c>
      <c r="I534" s="203" t="str">
        <f>IF(B534="סך הכל",Summary!$B$20,IF(SUM(F534,H534)=0,"",SUM(F534,H534)))</f>
        <v/>
      </c>
      <c r="J534" s="173"/>
    </row>
    <row r="535" spans="1:10" s="1" customFormat="1" x14ac:dyDescent="0.2">
      <c r="A535" s="152"/>
      <c r="B535" s="174" t="str">
        <f>IF(AND(B533&lt;&gt;"",ISNUMBER(B533),B534=""),"סך הכל",IF(ISNUMBER('דיווח דיגומים'!B535),'דיווח דיגומים'!B535,""))</f>
        <v/>
      </c>
      <c r="C535" s="201" t="str">
        <f>IF(B535="סך הכל",Summary!$B$14,'דיווח דיגומים'!C535)</f>
        <v/>
      </c>
      <c r="D535" s="156" t="str">
        <f>IF(B535="סך הכל",Summary!$B$15,'דיווח דיגומים'!G535)</f>
        <v/>
      </c>
      <c r="E535" s="156" t="str">
        <f>IF(B535="סך הכל",Summary!$B$16,IFERROR(VLOOKUP(B535,PT_Charge_Exc!A:C,2,FALSE),""))</f>
        <v/>
      </c>
      <c r="F535" s="202" t="str">
        <f>IFERROR(VLOOKUP(B535,PT_Charge_Exc!A:C,3,FALSE),"")</f>
        <v/>
      </c>
      <c r="G535" s="156" t="str">
        <f>IF(B535="סך הכל",Summary!$B$17,IFERROR(VLOOKUP(B535,PT_Charge_Forb!A:C,2,FALSE),""))</f>
        <v/>
      </c>
      <c r="H535" s="202" t="str">
        <f>IF(B535="סך הכל",Summary!$B$19,IFERROR(VLOOKUP(B535,PT_Charge_Forb!A:C,3,FALSE),""))</f>
        <v/>
      </c>
      <c r="I535" s="203" t="str">
        <f>IF(B535="סך הכל",Summary!$B$20,IF(SUM(F535,H535)=0,"",SUM(F535,H535)))</f>
        <v/>
      </c>
      <c r="J535" s="173"/>
    </row>
    <row r="536" spans="1:10" s="1" customFormat="1" x14ac:dyDescent="0.2">
      <c r="A536" s="152"/>
      <c r="B536" s="174" t="str">
        <f>IF(AND(B534&lt;&gt;"",ISNUMBER(B534),B535=""),"סך הכל",IF(ISNUMBER('דיווח דיגומים'!B536),'דיווח דיגומים'!B536,""))</f>
        <v/>
      </c>
      <c r="C536" s="201" t="str">
        <f>IF(B536="סך הכל",Summary!$B$14,'דיווח דיגומים'!C536)</f>
        <v/>
      </c>
      <c r="D536" s="156" t="str">
        <f>IF(B536="סך הכל",Summary!$B$15,'דיווח דיגומים'!G536)</f>
        <v/>
      </c>
      <c r="E536" s="156" t="str">
        <f>IF(B536="סך הכל",Summary!$B$16,IFERROR(VLOOKUP(B536,PT_Charge_Exc!A:C,2,FALSE),""))</f>
        <v/>
      </c>
      <c r="F536" s="202" t="str">
        <f>IFERROR(VLOOKUP(B536,PT_Charge_Exc!A:C,3,FALSE),"")</f>
        <v/>
      </c>
      <c r="G536" s="156" t="str">
        <f>IF(B536="סך הכל",Summary!$B$17,IFERROR(VLOOKUP(B536,PT_Charge_Forb!A:C,2,FALSE),""))</f>
        <v/>
      </c>
      <c r="H536" s="202" t="str">
        <f>IF(B536="סך הכל",Summary!$B$19,IFERROR(VLOOKUP(B536,PT_Charge_Forb!A:C,3,FALSE),""))</f>
        <v/>
      </c>
      <c r="I536" s="203" t="str">
        <f>IF(B536="סך הכל",Summary!$B$20,IF(SUM(F536,H536)=0,"",SUM(F536,H536)))</f>
        <v/>
      </c>
      <c r="J536" s="173"/>
    </row>
    <row r="537" spans="1:10" s="1" customFormat="1" x14ac:dyDescent="0.2">
      <c r="A537" s="152"/>
      <c r="B537" s="174" t="str">
        <f>IF(AND(B535&lt;&gt;"",ISNUMBER(B535),B536=""),"סך הכל",IF(ISNUMBER('דיווח דיגומים'!B537),'דיווח דיגומים'!B537,""))</f>
        <v/>
      </c>
      <c r="C537" s="201" t="str">
        <f>IF(B537="סך הכל",Summary!$B$14,'דיווח דיגומים'!C537)</f>
        <v/>
      </c>
      <c r="D537" s="156" t="str">
        <f>IF(B537="סך הכל",Summary!$B$15,'דיווח דיגומים'!G537)</f>
        <v/>
      </c>
      <c r="E537" s="156" t="str">
        <f>IF(B537="סך הכל",Summary!$B$16,IFERROR(VLOOKUP(B537,PT_Charge_Exc!A:C,2,FALSE),""))</f>
        <v/>
      </c>
      <c r="F537" s="202" t="str">
        <f>IFERROR(VLOOKUP(B537,PT_Charge_Exc!A:C,3,FALSE),"")</f>
        <v/>
      </c>
      <c r="G537" s="156" t="str">
        <f>IF(B537="סך הכל",Summary!$B$17,IFERROR(VLOOKUP(B537,PT_Charge_Forb!A:C,2,FALSE),""))</f>
        <v/>
      </c>
      <c r="H537" s="202" t="str">
        <f>IF(B537="סך הכל",Summary!$B$19,IFERROR(VLOOKUP(B537,PT_Charge_Forb!A:C,3,FALSE),""))</f>
        <v/>
      </c>
      <c r="I537" s="203" t="str">
        <f>IF(B537="סך הכל",Summary!$B$20,IF(SUM(F537,H537)=0,"",SUM(F537,H537)))</f>
        <v/>
      </c>
      <c r="J537" s="173"/>
    </row>
    <row r="538" spans="1:10" s="1" customFormat="1" x14ac:dyDescent="0.2">
      <c r="A538" s="152"/>
      <c r="B538" s="174" t="str">
        <f>IF(AND(B536&lt;&gt;"",ISNUMBER(B536),B537=""),"סך הכל",IF(ISNUMBER('דיווח דיגומים'!B538),'דיווח דיגומים'!B538,""))</f>
        <v/>
      </c>
      <c r="C538" s="201" t="str">
        <f>IF(B538="סך הכל",Summary!$B$14,'דיווח דיגומים'!C538)</f>
        <v/>
      </c>
      <c r="D538" s="156" t="str">
        <f>IF(B538="סך הכל",Summary!$B$15,'דיווח דיגומים'!G538)</f>
        <v/>
      </c>
      <c r="E538" s="156" t="str">
        <f>IF(B538="סך הכל",Summary!$B$16,IFERROR(VLOOKUP(B538,PT_Charge_Exc!A:C,2,FALSE),""))</f>
        <v/>
      </c>
      <c r="F538" s="202" t="str">
        <f>IFERROR(VLOOKUP(B538,PT_Charge_Exc!A:C,3,FALSE),"")</f>
        <v/>
      </c>
      <c r="G538" s="156" t="str">
        <f>IF(B538="סך הכל",Summary!$B$17,IFERROR(VLOOKUP(B538,PT_Charge_Forb!A:C,2,FALSE),""))</f>
        <v/>
      </c>
      <c r="H538" s="202" t="str">
        <f>IF(B538="סך הכל",Summary!$B$19,IFERROR(VLOOKUP(B538,PT_Charge_Forb!A:C,3,FALSE),""))</f>
        <v/>
      </c>
      <c r="I538" s="203" t="str">
        <f>IF(B538="סך הכל",Summary!$B$20,IF(SUM(F538,H538)=0,"",SUM(F538,H538)))</f>
        <v/>
      </c>
      <c r="J538" s="173"/>
    </row>
    <row r="539" spans="1:10" s="1" customFormat="1" x14ac:dyDescent="0.2">
      <c r="A539" s="152"/>
      <c r="B539" s="174" t="str">
        <f>IF(AND(B537&lt;&gt;"",ISNUMBER(B537),B538=""),"סך הכל",IF(ISNUMBER('דיווח דיגומים'!B539),'דיווח דיגומים'!B539,""))</f>
        <v/>
      </c>
      <c r="C539" s="201" t="str">
        <f>IF(B539="סך הכל",Summary!$B$14,'דיווח דיגומים'!C539)</f>
        <v/>
      </c>
      <c r="D539" s="156" t="str">
        <f>IF(B539="סך הכל",Summary!$B$15,'דיווח דיגומים'!G539)</f>
        <v/>
      </c>
      <c r="E539" s="156" t="str">
        <f>IF(B539="סך הכל",Summary!$B$16,IFERROR(VLOOKUP(B539,PT_Charge_Exc!A:C,2,FALSE),""))</f>
        <v/>
      </c>
      <c r="F539" s="202" t="str">
        <f>IFERROR(VLOOKUP(B539,PT_Charge_Exc!A:C,3,FALSE),"")</f>
        <v/>
      </c>
      <c r="G539" s="156" t="str">
        <f>IF(B539="סך הכל",Summary!$B$17,IFERROR(VLOOKUP(B539,PT_Charge_Forb!A:C,2,FALSE),""))</f>
        <v/>
      </c>
      <c r="H539" s="202" t="str">
        <f>IF(B539="סך הכל",Summary!$B$19,IFERROR(VLOOKUP(B539,PT_Charge_Forb!A:C,3,FALSE),""))</f>
        <v/>
      </c>
      <c r="I539" s="203" t="str">
        <f>IF(B539="סך הכל",Summary!$B$20,IF(SUM(F539,H539)=0,"",SUM(F539,H539)))</f>
        <v/>
      </c>
      <c r="J539" s="173"/>
    </row>
    <row r="540" spans="1:10" s="1" customFormat="1" x14ac:dyDescent="0.2">
      <c r="A540" s="152"/>
      <c r="B540" s="174" t="str">
        <f>IF(AND(B538&lt;&gt;"",ISNUMBER(B538),B539=""),"סך הכל",IF(ISNUMBER('דיווח דיגומים'!B540),'דיווח דיגומים'!B540,""))</f>
        <v/>
      </c>
      <c r="C540" s="201" t="str">
        <f>IF(B540="סך הכל",Summary!$B$14,'דיווח דיגומים'!C540)</f>
        <v/>
      </c>
      <c r="D540" s="156" t="str">
        <f>IF(B540="סך הכל",Summary!$B$15,'דיווח דיגומים'!G540)</f>
        <v/>
      </c>
      <c r="E540" s="156" t="str">
        <f>IF(B540="סך הכל",Summary!$B$16,IFERROR(VLOOKUP(B540,PT_Charge_Exc!A:C,2,FALSE),""))</f>
        <v/>
      </c>
      <c r="F540" s="202" t="str">
        <f>IFERROR(VLOOKUP(B540,PT_Charge_Exc!A:C,3,FALSE),"")</f>
        <v/>
      </c>
      <c r="G540" s="156" t="str">
        <f>IF(B540="סך הכל",Summary!$B$17,IFERROR(VLOOKUP(B540,PT_Charge_Forb!A:C,2,FALSE),""))</f>
        <v/>
      </c>
      <c r="H540" s="202" t="str">
        <f>IF(B540="סך הכל",Summary!$B$19,IFERROR(VLOOKUP(B540,PT_Charge_Forb!A:C,3,FALSE),""))</f>
        <v/>
      </c>
      <c r="I540" s="203" t="str">
        <f>IF(B540="סך הכל",Summary!$B$20,IF(SUM(F540,H540)=0,"",SUM(F540,H540)))</f>
        <v/>
      </c>
      <c r="J540" s="173"/>
    </row>
    <row r="541" spans="1:10" s="1" customFormat="1" x14ac:dyDescent="0.2">
      <c r="A541" s="152"/>
      <c r="B541" s="174" t="str">
        <f>IF(AND(B539&lt;&gt;"",ISNUMBER(B539),B540=""),"סך הכל",IF(ISNUMBER('דיווח דיגומים'!B541),'דיווח דיגומים'!B541,""))</f>
        <v/>
      </c>
      <c r="C541" s="201" t="str">
        <f>IF(B541="סך הכל",Summary!$B$14,'דיווח דיגומים'!C541)</f>
        <v/>
      </c>
      <c r="D541" s="156" t="str">
        <f>IF(B541="סך הכל",Summary!$B$15,'דיווח דיגומים'!G541)</f>
        <v/>
      </c>
      <c r="E541" s="156" t="str">
        <f>IF(B541="סך הכל",Summary!$B$16,IFERROR(VLOOKUP(B541,PT_Charge_Exc!A:C,2,FALSE),""))</f>
        <v/>
      </c>
      <c r="F541" s="202" t="str">
        <f>IFERROR(VLOOKUP(B541,PT_Charge_Exc!A:C,3,FALSE),"")</f>
        <v/>
      </c>
      <c r="G541" s="156" t="str">
        <f>IF(B541="סך הכל",Summary!$B$17,IFERROR(VLOOKUP(B541,PT_Charge_Forb!A:C,2,FALSE),""))</f>
        <v/>
      </c>
      <c r="H541" s="202" t="str">
        <f>IF(B541="סך הכל",Summary!$B$19,IFERROR(VLOOKUP(B541,PT_Charge_Forb!A:C,3,FALSE),""))</f>
        <v/>
      </c>
      <c r="I541" s="203" t="str">
        <f>IF(B541="סך הכל",Summary!$B$20,IF(SUM(F541,H541)=0,"",SUM(F541,H541)))</f>
        <v/>
      </c>
      <c r="J541" s="173"/>
    </row>
    <row r="542" spans="1:10" s="1" customFormat="1" x14ac:dyDescent="0.2">
      <c r="A542" s="152"/>
      <c r="B542" s="174" t="str">
        <f>IF(AND(B540&lt;&gt;"",ISNUMBER(B540),B541=""),"סך הכל",IF(ISNUMBER('דיווח דיגומים'!B542),'דיווח דיגומים'!B542,""))</f>
        <v/>
      </c>
      <c r="C542" s="201" t="str">
        <f>IF(B542="סך הכל",Summary!$B$14,'דיווח דיגומים'!C542)</f>
        <v/>
      </c>
      <c r="D542" s="156" t="str">
        <f>IF(B542="סך הכל",Summary!$B$15,'דיווח דיגומים'!G542)</f>
        <v/>
      </c>
      <c r="E542" s="156" t="str">
        <f>IF(B542="סך הכל",Summary!$B$16,IFERROR(VLOOKUP(B542,PT_Charge_Exc!A:C,2,FALSE),""))</f>
        <v/>
      </c>
      <c r="F542" s="202" t="str">
        <f>IFERROR(VLOOKUP(B542,PT_Charge_Exc!A:C,3,FALSE),"")</f>
        <v/>
      </c>
      <c r="G542" s="156" t="str">
        <f>IF(B542="סך הכל",Summary!$B$17,IFERROR(VLOOKUP(B542,PT_Charge_Forb!A:C,2,FALSE),""))</f>
        <v/>
      </c>
      <c r="H542" s="202" t="str">
        <f>IF(B542="סך הכל",Summary!$B$19,IFERROR(VLOOKUP(B542,PT_Charge_Forb!A:C,3,FALSE),""))</f>
        <v/>
      </c>
      <c r="I542" s="203" t="str">
        <f>IF(B542="סך הכל",Summary!$B$20,IF(SUM(F542,H542)=0,"",SUM(F542,H542)))</f>
        <v/>
      </c>
      <c r="J542" s="173"/>
    </row>
    <row r="543" spans="1:10" s="1" customFormat="1" x14ac:dyDescent="0.2">
      <c r="A543" s="152"/>
      <c r="B543" s="174" t="str">
        <f>IF(AND(B541&lt;&gt;"",ISNUMBER(B541),B542=""),"סך הכל",IF(ISNUMBER('דיווח דיגומים'!B543),'דיווח דיגומים'!B543,""))</f>
        <v/>
      </c>
      <c r="C543" s="201" t="str">
        <f>IF(B543="סך הכל",Summary!$B$14,'דיווח דיגומים'!C543)</f>
        <v/>
      </c>
      <c r="D543" s="156" t="str">
        <f>IF(B543="סך הכל",Summary!$B$15,'דיווח דיגומים'!G543)</f>
        <v/>
      </c>
      <c r="E543" s="156" t="str">
        <f>IF(B543="סך הכל",Summary!$B$16,IFERROR(VLOOKUP(B543,PT_Charge_Exc!A:C,2,FALSE),""))</f>
        <v/>
      </c>
      <c r="F543" s="202" t="str">
        <f>IFERROR(VLOOKUP(B543,PT_Charge_Exc!A:C,3,FALSE),"")</f>
        <v/>
      </c>
      <c r="G543" s="156" t="str">
        <f>IF(B543="סך הכל",Summary!$B$17,IFERROR(VLOOKUP(B543,PT_Charge_Forb!A:C,2,FALSE),""))</f>
        <v/>
      </c>
      <c r="H543" s="202" t="str">
        <f>IF(B543="סך הכל",Summary!$B$19,IFERROR(VLOOKUP(B543,PT_Charge_Forb!A:C,3,FALSE),""))</f>
        <v/>
      </c>
      <c r="I543" s="203" t="str">
        <f>IF(B543="סך הכל",Summary!$B$20,IF(SUM(F543,H543)=0,"",SUM(F543,H543)))</f>
        <v/>
      </c>
      <c r="J543" s="173"/>
    </row>
    <row r="544" spans="1:10" s="1" customFormat="1" x14ac:dyDescent="0.2">
      <c r="A544" s="152"/>
      <c r="B544" s="174" t="str">
        <f>IF(AND(B542&lt;&gt;"",ISNUMBER(B542),B543=""),"סך הכל",IF(ISNUMBER('דיווח דיגומים'!B544),'דיווח דיגומים'!B544,""))</f>
        <v/>
      </c>
      <c r="C544" s="201" t="str">
        <f>IF(B544="סך הכל",Summary!$B$14,'דיווח דיגומים'!C544)</f>
        <v/>
      </c>
      <c r="D544" s="156" t="str">
        <f>IF(B544="סך הכל",Summary!$B$15,'דיווח דיגומים'!G544)</f>
        <v/>
      </c>
      <c r="E544" s="156" t="str">
        <f>IF(B544="סך הכל",Summary!$B$16,IFERROR(VLOOKUP(B544,PT_Charge_Exc!A:C,2,FALSE),""))</f>
        <v/>
      </c>
      <c r="F544" s="202" t="str">
        <f>IFERROR(VLOOKUP(B544,PT_Charge_Exc!A:C,3,FALSE),"")</f>
        <v/>
      </c>
      <c r="G544" s="156" t="str">
        <f>IF(B544="סך הכל",Summary!$B$17,IFERROR(VLOOKUP(B544,PT_Charge_Forb!A:C,2,FALSE),""))</f>
        <v/>
      </c>
      <c r="H544" s="202" t="str">
        <f>IF(B544="סך הכל",Summary!$B$19,IFERROR(VLOOKUP(B544,PT_Charge_Forb!A:C,3,FALSE),""))</f>
        <v/>
      </c>
      <c r="I544" s="203" t="str">
        <f>IF(B544="סך הכל",Summary!$B$20,IF(SUM(F544,H544)=0,"",SUM(F544,H544)))</f>
        <v/>
      </c>
      <c r="J544" s="173"/>
    </row>
    <row r="545" spans="1:10" s="1" customFormat="1" x14ac:dyDescent="0.2">
      <c r="A545" s="152"/>
      <c r="B545" s="174" t="str">
        <f>IF(AND(B543&lt;&gt;"",ISNUMBER(B543),B544=""),"סך הכל",IF(ISNUMBER('דיווח דיגומים'!B545),'דיווח דיגומים'!B545,""))</f>
        <v/>
      </c>
      <c r="C545" s="201" t="str">
        <f>IF(B545="סך הכל",Summary!$B$14,'דיווח דיגומים'!C545)</f>
        <v/>
      </c>
      <c r="D545" s="156" t="str">
        <f>IF(B545="סך הכל",Summary!$B$15,'דיווח דיגומים'!G545)</f>
        <v/>
      </c>
      <c r="E545" s="156" t="str">
        <f>IF(B545="סך הכל",Summary!$B$16,IFERROR(VLOOKUP(B545,PT_Charge_Exc!A:C,2,FALSE),""))</f>
        <v/>
      </c>
      <c r="F545" s="202" t="str">
        <f>IFERROR(VLOOKUP(B545,PT_Charge_Exc!A:C,3,FALSE),"")</f>
        <v/>
      </c>
      <c r="G545" s="156" t="str">
        <f>IF(B545="סך הכל",Summary!$B$17,IFERROR(VLOOKUP(B545,PT_Charge_Forb!A:C,2,FALSE),""))</f>
        <v/>
      </c>
      <c r="H545" s="202" t="str">
        <f>IF(B545="סך הכל",Summary!$B$19,IFERROR(VLOOKUP(B545,PT_Charge_Forb!A:C,3,FALSE),""))</f>
        <v/>
      </c>
      <c r="I545" s="203" t="str">
        <f>IF(B545="סך הכל",Summary!$B$20,IF(SUM(F545,H545)=0,"",SUM(F545,H545)))</f>
        <v/>
      </c>
      <c r="J545" s="173"/>
    </row>
    <row r="546" spans="1:10" s="1" customFormat="1" x14ac:dyDescent="0.2">
      <c r="A546" s="152"/>
      <c r="B546" s="174" t="str">
        <f>IF(AND(B544&lt;&gt;"",ISNUMBER(B544),B545=""),"סך הכל",IF(ISNUMBER('דיווח דיגומים'!B546),'דיווח דיגומים'!B546,""))</f>
        <v/>
      </c>
      <c r="C546" s="201" t="str">
        <f>IF(B546="סך הכל",Summary!$B$14,'דיווח דיגומים'!C546)</f>
        <v/>
      </c>
      <c r="D546" s="156" t="str">
        <f>IF(B546="סך הכל",Summary!$B$15,'דיווח דיגומים'!G546)</f>
        <v/>
      </c>
      <c r="E546" s="156" t="str">
        <f>IF(B546="סך הכל",Summary!$B$16,IFERROR(VLOOKUP(B546,PT_Charge_Exc!A:C,2,FALSE),""))</f>
        <v/>
      </c>
      <c r="F546" s="202" t="str">
        <f>IFERROR(VLOOKUP(B546,PT_Charge_Exc!A:C,3,FALSE),"")</f>
        <v/>
      </c>
      <c r="G546" s="156" t="str">
        <f>IF(B546="סך הכל",Summary!$B$17,IFERROR(VLOOKUP(B546,PT_Charge_Forb!A:C,2,FALSE),""))</f>
        <v/>
      </c>
      <c r="H546" s="202" t="str">
        <f>IF(B546="סך הכל",Summary!$B$19,IFERROR(VLOOKUP(B546,PT_Charge_Forb!A:C,3,FALSE),""))</f>
        <v/>
      </c>
      <c r="I546" s="203" t="str">
        <f>IF(B546="סך הכל",Summary!$B$20,IF(SUM(F546,H546)=0,"",SUM(F546,H546)))</f>
        <v/>
      </c>
      <c r="J546" s="173"/>
    </row>
    <row r="547" spans="1:10" s="1" customFormat="1" x14ac:dyDescent="0.2">
      <c r="A547" s="152"/>
      <c r="B547" s="174" t="str">
        <f>IF(AND(B545&lt;&gt;"",ISNUMBER(B545),B546=""),"סך הכל",IF(ISNUMBER('דיווח דיגומים'!B547),'דיווח דיגומים'!B547,""))</f>
        <v/>
      </c>
      <c r="C547" s="201" t="str">
        <f>IF(B547="סך הכל",Summary!$B$14,'דיווח דיגומים'!C547)</f>
        <v/>
      </c>
      <c r="D547" s="156" t="str">
        <f>IF(B547="סך הכל",Summary!$B$15,'דיווח דיגומים'!G547)</f>
        <v/>
      </c>
      <c r="E547" s="156" t="str">
        <f>IF(B547="סך הכל",Summary!$B$16,IFERROR(VLOOKUP(B547,PT_Charge_Exc!A:C,2,FALSE),""))</f>
        <v/>
      </c>
      <c r="F547" s="202" t="str">
        <f>IFERROR(VLOOKUP(B547,PT_Charge_Exc!A:C,3,FALSE),"")</f>
        <v/>
      </c>
      <c r="G547" s="156" t="str">
        <f>IF(B547="סך הכל",Summary!$B$17,IFERROR(VLOOKUP(B547,PT_Charge_Forb!A:C,2,FALSE),""))</f>
        <v/>
      </c>
      <c r="H547" s="202" t="str">
        <f>IF(B547="סך הכל",Summary!$B$19,IFERROR(VLOOKUP(B547,PT_Charge_Forb!A:C,3,FALSE),""))</f>
        <v/>
      </c>
      <c r="I547" s="203" t="str">
        <f>IF(B547="סך הכל",Summary!$B$20,IF(SUM(F547,H547)=0,"",SUM(F547,H547)))</f>
        <v/>
      </c>
      <c r="J547" s="173"/>
    </row>
    <row r="548" spans="1:10" s="1" customFormat="1" x14ac:dyDescent="0.2">
      <c r="A548" s="152"/>
      <c r="B548" s="174" t="str">
        <f>IF(AND(B546&lt;&gt;"",ISNUMBER(B546),B547=""),"סך הכל",IF(ISNUMBER('דיווח דיגומים'!B548),'דיווח דיגומים'!B548,""))</f>
        <v/>
      </c>
      <c r="C548" s="201" t="str">
        <f>IF(B548="סך הכל",Summary!$B$14,'דיווח דיגומים'!C548)</f>
        <v/>
      </c>
      <c r="D548" s="156" t="str">
        <f>IF(B548="סך הכל",Summary!$B$15,'דיווח דיגומים'!G548)</f>
        <v/>
      </c>
      <c r="E548" s="156" t="str">
        <f>IF(B548="סך הכל",Summary!$B$16,IFERROR(VLOOKUP(B548,PT_Charge_Exc!A:C,2,FALSE),""))</f>
        <v/>
      </c>
      <c r="F548" s="202" t="str">
        <f>IFERROR(VLOOKUP(B548,PT_Charge_Exc!A:C,3,FALSE),"")</f>
        <v/>
      </c>
      <c r="G548" s="156" t="str">
        <f>IF(B548="סך הכל",Summary!$B$17,IFERROR(VLOOKUP(B548,PT_Charge_Forb!A:C,2,FALSE),""))</f>
        <v/>
      </c>
      <c r="H548" s="202" t="str">
        <f>IF(B548="סך הכל",Summary!$B$19,IFERROR(VLOOKUP(B548,PT_Charge_Forb!A:C,3,FALSE),""))</f>
        <v/>
      </c>
      <c r="I548" s="203" t="str">
        <f>IF(B548="סך הכל",Summary!$B$20,IF(SUM(F548,H548)=0,"",SUM(F548,H548)))</f>
        <v/>
      </c>
      <c r="J548" s="173"/>
    </row>
    <row r="549" spans="1:10" s="1" customFormat="1" x14ac:dyDescent="0.2">
      <c r="A549" s="152"/>
      <c r="B549" s="174" t="str">
        <f>IF(AND(B547&lt;&gt;"",ISNUMBER(B547),B548=""),"סך הכל",IF(ISNUMBER('דיווח דיגומים'!B549),'דיווח דיגומים'!B549,""))</f>
        <v/>
      </c>
      <c r="C549" s="201" t="str">
        <f>IF(B549="סך הכל",Summary!$B$14,'דיווח דיגומים'!C549)</f>
        <v/>
      </c>
      <c r="D549" s="156" t="str">
        <f>IF(B549="סך הכל",Summary!$B$15,'דיווח דיגומים'!G549)</f>
        <v/>
      </c>
      <c r="E549" s="156" t="str">
        <f>IF(B549="סך הכל",Summary!$B$16,IFERROR(VLOOKUP(B549,PT_Charge_Exc!A:C,2,FALSE),""))</f>
        <v/>
      </c>
      <c r="F549" s="202" t="str">
        <f>IFERROR(VLOOKUP(B549,PT_Charge_Exc!A:C,3,FALSE),"")</f>
        <v/>
      </c>
      <c r="G549" s="156" t="str">
        <f>IF(B549="סך הכל",Summary!$B$17,IFERROR(VLOOKUP(B549,PT_Charge_Forb!A:C,2,FALSE),""))</f>
        <v/>
      </c>
      <c r="H549" s="202" t="str">
        <f>IF(B549="סך הכל",Summary!$B$19,IFERROR(VLOOKUP(B549,PT_Charge_Forb!A:C,3,FALSE),""))</f>
        <v/>
      </c>
      <c r="I549" s="203" t="str">
        <f>IF(B549="סך הכל",Summary!$B$20,IF(SUM(F549,H549)=0,"",SUM(F549,H549)))</f>
        <v/>
      </c>
      <c r="J549" s="173"/>
    </row>
    <row r="550" spans="1:10" s="1" customFormat="1" x14ac:dyDescent="0.2">
      <c r="A550" s="152"/>
      <c r="B550" s="174" t="str">
        <f>IF(AND(B548&lt;&gt;"",ISNUMBER(B548),B549=""),"סך הכל",IF(ISNUMBER('דיווח דיגומים'!B550),'דיווח דיגומים'!B550,""))</f>
        <v/>
      </c>
      <c r="C550" s="201" t="str">
        <f>IF(B550="סך הכל",Summary!$B$14,'דיווח דיגומים'!C550)</f>
        <v/>
      </c>
      <c r="D550" s="156" t="str">
        <f>IF(B550="סך הכל",Summary!$B$15,'דיווח דיגומים'!G550)</f>
        <v/>
      </c>
      <c r="E550" s="156" t="str">
        <f>IF(B550="סך הכל",Summary!$B$16,IFERROR(VLOOKUP(B550,PT_Charge_Exc!A:C,2,FALSE),""))</f>
        <v/>
      </c>
      <c r="F550" s="202" t="str">
        <f>IFERROR(VLOOKUP(B550,PT_Charge_Exc!A:C,3,FALSE),"")</f>
        <v/>
      </c>
      <c r="G550" s="156" t="str">
        <f>IF(B550="סך הכל",Summary!$B$17,IFERROR(VLOOKUP(B550,PT_Charge_Forb!A:C,2,FALSE),""))</f>
        <v/>
      </c>
      <c r="H550" s="202" t="str">
        <f>IF(B550="סך הכל",Summary!$B$19,IFERROR(VLOOKUP(B550,PT_Charge_Forb!A:C,3,FALSE),""))</f>
        <v/>
      </c>
      <c r="I550" s="203" t="str">
        <f>IF(B550="סך הכל",Summary!$B$20,IF(SUM(F550,H550)=0,"",SUM(F550,H550)))</f>
        <v/>
      </c>
      <c r="J550" s="173"/>
    </row>
    <row r="551" spans="1:10" s="1" customFormat="1" x14ac:dyDescent="0.2">
      <c r="A551" s="152"/>
      <c r="B551" s="174" t="str">
        <f>IF(AND(B549&lt;&gt;"",ISNUMBER(B549),B550=""),"סך הכל",IF(ISNUMBER('דיווח דיגומים'!B551),'דיווח דיגומים'!B551,""))</f>
        <v/>
      </c>
      <c r="C551" s="201" t="str">
        <f>IF(B551="סך הכל",Summary!$B$14,'דיווח דיגומים'!C551)</f>
        <v/>
      </c>
      <c r="D551" s="156" t="str">
        <f>IF(B551="סך הכל",Summary!$B$15,'דיווח דיגומים'!G551)</f>
        <v/>
      </c>
      <c r="E551" s="156" t="str">
        <f>IF(B551="סך הכל",Summary!$B$16,IFERROR(VLOOKUP(B551,PT_Charge_Exc!A:C,2,FALSE),""))</f>
        <v/>
      </c>
      <c r="F551" s="202" t="str">
        <f>IFERROR(VLOOKUP(B551,PT_Charge_Exc!A:C,3,FALSE),"")</f>
        <v/>
      </c>
      <c r="G551" s="156" t="str">
        <f>IF(B551="סך הכל",Summary!$B$17,IFERROR(VLOOKUP(B551,PT_Charge_Forb!A:C,2,FALSE),""))</f>
        <v/>
      </c>
      <c r="H551" s="202" t="str">
        <f>IF(B551="סך הכל",Summary!$B$19,IFERROR(VLOOKUP(B551,PT_Charge_Forb!A:C,3,FALSE),""))</f>
        <v/>
      </c>
      <c r="I551" s="203" t="str">
        <f>IF(B551="סך הכל",Summary!$B$20,IF(SUM(F551,H551)=0,"",SUM(F551,H551)))</f>
        <v/>
      </c>
      <c r="J551" s="173"/>
    </row>
    <row r="552" spans="1:10" s="1" customFormat="1" x14ac:dyDescent="0.2">
      <c r="A552" s="152"/>
      <c r="B552" s="174" t="str">
        <f>IF(AND(B550&lt;&gt;"",ISNUMBER(B550),B551=""),"סך הכל",IF(ISNUMBER('דיווח דיגומים'!B552),'דיווח דיגומים'!B552,""))</f>
        <v/>
      </c>
      <c r="C552" s="201" t="str">
        <f>IF(B552="סך הכל",Summary!$B$14,'דיווח דיגומים'!C552)</f>
        <v/>
      </c>
      <c r="D552" s="156" t="str">
        <f>IF(B552="סך הכל",Summary!$B$15,'דיווח דיגומים'!G552)</f>
        <v/>
      </c>
      <c r="E552" s="156" t="str">
        <f>IF(B552="סך הכל",Summary!$B$16,IFERROR(VLOOKUP(B552,PT_Charge_Exc!A:C,2,FALSE),""))</f>
        <v/>
      </c>
      <c r="F552" s="202" t="str">
        <f>IFERROR(VLOOKUP(B552,PT_Charge_Exc!A:C,3,FALSE),"")</f>
        <v/>
      </c>
      <c r="G552" s="156" t="str">
        <f>IF(B552="סך הכל",Summary!$B$17,IFERROR(VLOOKUP(B552,PT_Charge_Forb!A:C,2,FALSE),""))</f>
        <v/>
      </c>
      <c r="H552" s="202" t="str">
        <f>IF(B552="סך הכל",Summary!$B$19,IFERROR(VLOOKUP(B552,PT_Charge_Forb!A:C,3,FALSE),""))</f>
        <v/>
      </c>
      <c r="I552" s="203" t="str">
        <f>IF(B552="סך הכל",Summary!$B$20,IF(SUM(F552,H552)=0,"",SUM(F552,H552)))</f>
        <v/>
      </c>
      <c r="J552" s="173"/>
    </row>
    <row r="553" spans="1:10" s="1" customFormat="1" x14ac:dyDescent="0.2">
      <c r="A553" s="152"/>
      <c r="B553" s="174" t="str">
        <f>IF(AND(B551&lt;&gt;"",ISNUMBER(B551),B552=""),"סך הכל",IF(ISNUMBER('דיווח דיגומים'!B553),'דיווח דיגומים'!B553,""))</f>
        <v/>
      </c>
      <c r="C553" s="201" t="str">
        <f>IF(B553="סך הכל",Summary!$B$14,'דיווח דיגומים'!C553)</f>
        <v/>
      </c>
      <c r="D553" s="156" t="str">
        <f>IF(B553="סך הכל",Summary!$B$15,'דיווח דיגומים'!G553)</f>
        <v/>
      </c>
      <c r="E553" s="156" t="str">
        <f>IF(B553="סך הכל",Summary!$B$16,IFERROR(VLOOKUP(B553,PT_Charge_Exc!A:C,2,FALSE),""))</f>
        <v/>
      </c>
      <c r="F553" s="202" t="str">
        <f>IFERROR(VLOOKUP(B553,PT_Charge_Exc!A:C,3,FALSE),"")</f>
        <v/>
      </c>
      <c r="G553" s="156" t="str">
        <f>IF(B553="סך הכל",Summary!$B$17,IFERROR(VLOOKUP(B553,PT_Charge_Forb!A:C,2,FALSE),""))</f>
        <v/>
      </c>
      <c r="H553" s="202" t="str">
        <f>IF(B553="סך הכל",Summary!$B$19,IFERROR(VLOOKUP(B553,PT_Charge_Forb!A:C,3,FALSE),""))</f>
        <v/>
      </c>
      <c r="I553" s="203" t="str">
        <f>IF(B553="סך הכל",Summary!$B$20,IF(SUM(F553,H553)=0,"",SUM(F553,H553)))</f>
        <v/>
      </c>
      <c r="J553" s="173"/>
    </row>
    <row r="554" spans="1:10" s="1" customFormat="1" x14ac:dyDescent="0.2">
      <c r="A554" s="152"/>
      <c r="B554" s="174" t="str">
        <f>IF(AND(B552&lt;&gt;"",ISNUMBER(B552),B553=""),"סך הכל",IF(ISNUMBER('דיווח דיגומים'!B554),'דיווח דיגומים'!B554,""))</f>
        <v/>
      </c>
      <c r="C554" s="201" t="str">
        <f>IF(B554="סך הכל",Summary!$B$14,'דיווח דיגומים'!C554)</f>
        <v/>
      </c>
      <c r="D554" s="156" t="str">
        <f>IF(B554="סך הכל",Summary!$B$15,'דיווח דיגומים'!G554)</f>
        <v/>
      </c>
      <c r="E554" s="156" t="str">
        <f>IF(B554="סך הכל",Summary!$B$16,IFERROR(VLOOKUP(B554,PT_Charge_Exc!A:C,2,FALSE),""))</f>
        <v/>
      </c>
      <c r="F554" s="202" t="str">
        <f>IFERROR(VLOOKUP(B554,PT_Charge_Exc!A:C,3,FALSE),"")</f>
        <v/>
      </c>
      <c r="G554" s="156" t="str">
        <f>IF(B554="סך הכל",Summary!$B$17,IFERROR(VLOOKUP(B554,PT_Charge_Forb!A:C,2,FALSE),""))</f>
        <v/>
      </c>
      <c r="H554" s="202" t="str">
        <f>IF(B554="סך הכל",Summary!$B$19,IFERROR(VLOOKUP(B554,PT_Charge_Forb!A:C,3,FALSE),""))</f>
        <v/>
      </c>
      <c r="I554" s="203" t="str">
        <f>IF(B554="סך הכל",Summary!$B$20,IF(SUM(F554,H554)=0,"",SUM(F554,H554)))</f>
        <v/>
      </c>
      <c r="J554" s="173"/>
    </row>
    <row r="555" spans="1:10" s="1" customFormat="1" x14ac:dyDescent="0.2">
      <c r="A555" s="152"/>
      <c r="B555" s="174" t="str">
        <f>IF(AND(B553&lt;&gt;"",ISNUMBER(B553),B554=""),"סך הכל",IF(ISNUMBER('דיווח דיגומים'!B555),'דיווח דיגומים'!B555,""))</f>
        <v/>
      </c>
      <c r="C555" s="201" t="str">
        <f>IF(B555="סך הכל",Summary!$B$14,'דיווח דיגומים'!C555)</f>
        <v/>
      </c>
      <c r="D555" s="156" t="str">
        <f>IF(B555="סך הכל",Summary!$B$15,'דיווח דיגומים'!G555)</f>
        <v/>
      </c>
      <c r="E555" s="156" t="str">
        <f>IF(B555="סך הכל",Summary!$B$16,IFERROR(VLOOKUP(B555,PT_Charge_Exc!A:C,2,FALSE),""))</f>
        <v/>
      </c>
      <c r="F555" s="202" t="str">
        <f>IFERROR(VLOOKUP(B555,PT_Charge_Exc!A:C,3,FALSE),"")</f>
        <v/>
      </c>
      <c r="G555" s="156" t="str">
        <f>IF(B555="סך הכל",Summary!$B$17,IFERROR(VLOOKUP(B555,PT_Charge_Forb!A:C,2,FALSE),""))</f>
        <v/>
      </c>
      <c r="H555" s="202" t="str">
        <f>IF(B555="סך הכל",Summary!$B$19,IFERROR(VLOOKUP(B555,PT_Charge_Forb!A:C,3,FALSE),""))</f>
        <v/>
      </c>
      <c r="I555" s="203" t="str">
        <f>IF(B555="סך הכל",Summary!$B$20,IF(SUM(F555,H555)=0,"",SUM(F555,H555)))</f>
        <v/>
      </c>
      <c r="J555" s="173"/>
    </row>
    <row r="556" spans="1:10" s="1" customFormat="1" x14ac:dyDescent="0.2">
      <c r="A556" s="152"/>
      <c r="B556" s="174" t="str">
        <f>IF(AND(B554&lt;&gt;"",ISNUMBER(B554),B555=""),"סך הכל",IF(ISNUMBER('דיווח דיגומים'!B556),'דיווח דיגומים'!B556,""))</f>
        <v/>
      </c>
      <c r="C556" s="201" t="str">
        <f>IF(B556="סך הכל",Summary!$B$14,'דיווח דיגומים'!C556)</f>
        <v/>
      </c>
      <c r="D556" s="156" t="str">
        <f>IF(B556="סך הכל",Summary!$B$15,'דיווח דיגומים'!G556)</f>
        <v/>
      </c>
      <c r="E556" s="156" t="str">
        <f>IF(B556="סך הכל",Summary!$B$16,IFERROR(VLOOKUP(B556,PT_Charge_Exc!A:C,2,FALSE),""))</f>
        <v/>
      </c>
      <c r="F556" s="202" t="str">
        <f>IFERROR(VLOOKUP(B556,PT_Charge_Exc!A:C,3,FALSE),"")</f>
        <v/>
      </c>
      <c r="G556" s="156" t="str">
        <f>IF(B556="סך הכל",Summary!$B$17,IFERROR(VLOOKUP(B556,PT_Charge_Forb!A:C,2,FALSE),""))</f>
        <v/>
      </c>
      <c r="H556" s="202" t="str">
        <f>IF(B556="סך הכל",Summary!$B$19,IFERROR(VLOOKUP(B556,PT_Charge_Forb!A:C,3,FALSE),""))</f>
        <v/>
      </c>
      <c r="I556" s="203" t="str">
        <f>IF(B556="סך הכל",Summary!$B$20,IF(SUM(F556,H556)=0,"",SUM(F556,H556)))</f>
        <v/>
      </c>
      <c r="J556" s="173"/>
    </row>
    <row r="557" spans="1:10" s="1" customFormat="1" x14ac:dyDescent="0.2">
      <c r="A557" s="152"/>
      <c r="B557" s="174" t="str">
        <f>IF(AND(B555&lt;&gt;"",ISNUMBER(B555),B556=""),"סך הכל",IF(ISNUMBER('דיווח דיגומים'!B557),'דיווח דיגומים'!B557,""))</f>
        <v/>
      </c>
      <c r="C557" s="201" t="str">
        <f>IF(B557="סך הכל",Summary!$B$14,'דיווח דיגומים'!C557)</f>
        <v/>
      </c>
      <c r="D557" s="156" t="str">
        <f>IF(B557="סך הכל",Summary!$B$15,'דיווח דיגומים'!G557)</f>
        <v/>
      </c>
      <c r="E557" s="156" t="str">
        <f>IF(B557="סך הכל",Summary!$B$16,IFERROR(VLOOKUP(B557,PT_Charge_Exc!A:C,2,FALSE),""))</f>
        <v/>
      </c>
      <c r="F557" s="202" t="str">
        <f>IFERROR(VLOOKUP(B557,PT_Charge_Exc!A:C,3,FALSE),"")</f>
        <v/>
      </c>
      <c r="G557" s="156" t="str">
        <f>IF(B557="סך הכל",Summary!$B$17,IFERROR(VLOOKUP(B557,PT_Charge_Forb!A:C,2,FALSE),""))</f>
        <v/>
      </c>
      <c r="H557" s="202" t="str">
        <f>IF(B557="סך הכל",Summary!$B$19,IFERROR(VLOOKUP(B557,PT_Charge_Forb!A:C,3,FALSE),""))</f>
        <v/>
      </c>
      <c r="I557" s="203" t="str">
        <f>IF(B557="סך הכל",Summary!$B$20,IF(SUM(F557,H557)=0,"",SUM(F557,H557)))</f>
        <v/>
      </c>
      <c r="J557" s="173"/>
    </row>
    <row r="558" spans="1:10" s="1" customFormat="1" x14ac:dyDescent="0.2">
      <c r="A558" s="152"/>
      <c r="B558" s="174" t="str">
        <f>IF(AND(B556&lt;&gt;"",ISNUMBER(B556),B557=""),"סך הכל",IF(ISNUMBER('דיווח דיגומים'!B558),'דיווח דיגומים'!B558,""))</f>
        <v/>
      </c>
      <c r="C558" s="201" t="str">
        <f>IF(B558="סך הכל",Summary!$B$14,'דיווח דיגומים'!C558)</f>
        <v/>
      </c>
      <c r="D558" s="156" t="str">
        <f>IF(B558="סך הכל",Summary!$B$15,'דיווח דיגומים'!G558)</f>
        <v/>
      </c>
      <c r="E558" s="156" t="str">
        <f>IF(B558="סך הכל",Summary!$B$16,IFERROR(VLOOKUP(B558,PT_Charge_Exc!A:C,2,FALSE),""))</f>
        <v/>
      </c>
      <c r="F558" s="202" t="str">
        <f>IFERROR(VLOOKUP(B558,PT_Charge_Exc!A:C,3,FALSE),"")</f>
        <v/>
      </c>
      <c r="G558" s="156" t="str">
        <f>IF(B558="סך הכל",Summary!$B$17,IFERROR(VLOOKUP(B558,PT_Charge_Forb!A:C,2,FALSE),""))</f>
        <v/>
      </c>
      <c r="H558" s="202" t="str">
        <f>IF(B558="סך הכל",Summary!$B$19,IFERROR(VLOOKUP(B558,PT_Charge_Forb!A:C,3,FALSE),""))</f>
        <v/>
      </c>
      <c r="I558" s="203" t="str">
        <f>IF(B558="סך הכל",Summary!$B$20,IF(SUM(F558,H558)=0,"",SUM(F558,H558)))</f>
        <v/>
      </c>
      <c r="J558" s="173"/>
    </row>
    <row r="559" spans="1:10" s="1" customFormat="1" x14ac:dyDescent="0.2">
      <c r="A559" s="152"/>
      <c r="B559" s="174" t="str">
        <f>IF(AND(B557&lt;&gt;"",ISNUMBER(B557),B558=""),"סך הכל",IF(ISNUMBER('דיווח דיגומים'!B559),'דיווח דיגומים'!B559,""))</f>
        <v/>
      </c>
      <c r="C559" s="201" t="str">
        <f>IF(B559="סך הכל",Summary!$B$14,'דיווח דיגומים'!C559)</f>
        <v/>
      </c>
      <c r="D559" s="156" t="str">
        <f>IF(B559="סך הכל",Summary!$B$15,'דיווח דיגומים'!G559)</f>
        <v/>
      </c>
      <c r="E559" s="156" t="str">
        <f>IF(B559="סך הכל",Summary!$B$16,IFERROR(VLOOKUP(B559,PT_Charge_Exc!A:C,2,FALSE),""))</f>
        <v/>
      </c>
      <c r="F559" s="202" t="str">
        <f>IFERROR(VLOOKUP(B559,PT_Charge_Exc!A:C,3,FALSE),"")</f>
        <v/>
      </c>
      <c r="G559" s="156" t="str">
        <f>IF(B559="סך הכל",Summary!$B$17,IFERROR(VLOOKUP(B559,PT_Charge_Forb!A:C,2,FALSE),""))</f>
        <v/>
      </c>
      <c r="H559" s="202" t="str">
        <f>IF(B559="סך הכל",Summary!$B$19,IFERROR(VLOOKUP(B559,PT_Charge_Forb!A:C,3,FALSE),""))</f>
        <v/>
      </c>
      <c r="I559" s="203" t="str">
        <f>IF(B559="סך הכל",Summary!$B$20,IF(SUM(F559,H559)=0,"",SUM(F559,H559)))</f>
        <v/>
      </c>
      <c r="J559" s="173"/>
    </row>
    <row r="560" spans="1:10" s="1" customFormat="1" x14ac:dyDescent="0.2">
      <c r="A560" s="152"/>
      <c r="B560" s="174" t="str">
        <f>IF(AND(B558&lt;&gt;"",ISNUMBER(B558),B559=""),"סך הכל",IF(ISNUMBER('דיווח דיגומים'!B560),'דיווח דיגומים'!B560,""))</f>
        <v/>
      </c>
      <c r="C560" s="201" t="str">
        <f>IF(B560="סך הכל",Summary!$B$14,'דיווח דיגומים'!C560)</f>
        <v/>
      </c>
      <c r="D560" s="156" t="str">
        <f>IF(B560="סך הכל",Summary!$B$15,'דיווח דיגומים'!G560)</f>
        <v/>
      </c>
      <c r="E560" s="156" t="str">
        <f>IF(B560="סך הכל",Summary!$B$16,IFERROR(VLOOKUP(B560,PT_Charge_Exc!A:C,2,FALSE),""))</f>
        <v/>
      </c>
      <c r="F560" s="202" t="str">
        <f>IFERROR(VLOOKUP(B560,PT_Charge_Exc!A:C,3,FALSE),"")</f>
        <v/>
      </c>
      <c r="G560" s="156" t="str">
        <f>IF(B560="סך הכל",Summary!$B$17,IFERROR(VLOOKUP(B560,PT_Charge_Forb!A:C,2,FALSE),""))</f>
        <v/>
      </c>
      <c r="H560" s="202" t="str">
        <f>IF(B560="סך הכל",Summary!$B$19,IFERROR(VLOOKUP(B560,PT_Charge_Forb!A:C,3,FALSE),""))</f>
        <v/>
      </c>
      <c r="I560" s="203" t="str">
        <f>IF(B560="סך הכל",Summary!$B$20,IF(SUM(F560,H560)=0,"",SUM(F560,H560)))</f>
        <v/>
      </c>
      <c r="J560" s="173"/>
    </row>
    <row r="561" spans="1:10" s="1" customFormat="1" x14ac:dyDescent="0.2">
      <c r="A561" s="152"/>
      <c r="B561" s="174" t="str">
        <f>IF(AND(B559&lt;&gt;"",ISNUMBER(B559),B560=""),"סך הכל",IF(ISNUMBER('דיווח דיגומים'!B561),'דיווח דיגומים'!B561,""))</f>
        <v/>
      </c>
      <c r="C561" s="201" t="str">
        <f>IF(B561="סך הכל",Summary!$B$14,'דיווח דיגומים'!C561)</f>
        <v/>
      </c>
      <c r="D561" s="156" t="str">
        <f>IF(B561="סך הכל",Summary!$B$15,'דיווח דיגומים'!G561)</f>
        <v/>
      </c>
      <c r="E561" s="156" t="str">
        <f>IF(B561="סך הכל",Summary!$B$16,IFERROR(VLOOKUP(B561,PT_Charge_Exc!A:C,2,FALSE),""))</f>
        <v/>
      </c>
      <c r="F561" s="202" t="str">
        <f>IFERROR(VLOOKUP(B561,PT_Charge_Exc!A:C,3,FALSE),"")</f>
        <v/>
      </c>
      <c r="G561" s="156" t="str">
        <f>IF(B561="סך הכל",Summary!$B$17,IFERROR(VLOOKUP(B561,PT_Charge_Forb!A:C,2,FALSE),""))</f>
        <v/>
      </c>
      <c r="H561" s="202" t="str">
        <f>IF(B561="סך הכל",Summary!$B$19,IFERROR(VLOOKUP(B561,PT_Charge_Forb!A:C,3,FALSE),""))</f>
        <v/>
      </c>
      <c r="I561" s="203" t="str">
        <f>IF(B561="סך הכל",Summary!$B$20,IF(SUM(F561,H561)=0,"",SUM(F561,H561)))</f>
        <v/>
      </c>
      <c r="J561" s="173"/>
    </row>
    <row r="562" spans="1:10" s="1" customFormat="1" x14ac:dyDescent="0.2">
      <c r="A562" s="152"/>
      <c r="B562" s="174" t="str">
        <f>IF(AND(B560&lt;&gt;"",ISNUMBER(B560),B561=""),"סך הכל",IF(ISNUMBER('דיווח דיגומים'!B562),'דיווח דיגומים'!B562,""))</f>
        <v/>
      </c>
      <c r="C562" s="201" t="str">
        <f>IF(B562="סך הכל",Summary!$B$14,'דיווח דיגומים'!C562)</f>
        <v/>
      </c>
      <c r="D562" s="156" t="str">
        <f>IF(B562="סך הכל",Summary!$B$15,'דיווח דיגומים'!G562)</f>
        <v/>
      </c>
      <c r="E562" s="156" t="str">
        <f>IF(B562="סך הכל",Summary!$B$16,IFERROR(VLOOKUP(B562,PT_Charge_Exc!A:C,2,FALSE),""))</f>
        <v/>
      </c>
      <c r="F562" s="202" t="str">
        <f>IFERROR(VLOOKUP(B562,PT_Charge_Exc!A:C,3,FALSE),"")</f>
        <v/>
      </c>
      <c r="G562" s="156" t="str">
        <f>IF(B562="סך הכל",Summary!$B$17,IFERROR(VLOOKUP(B562,PT_Charge_Forb!A:C,2,FALSE),""))</f>
        <v/>
      </c>
      <c r="H562" s="202" t="str">
        <f>IF(B562="סך הכל",Summary!$B$19,IFERROR(VLOOKUP(B562,PT_Charge_Forb!A:C,3,FALSE),""))</f>
        <v/>
      </c>
      <c r="I562" s="203" t="str">
        <f>IF(B562="סך הכל",Summary!$B$20,IF(SUM(F562,H562)=0,"",SUM(F562,H562)))</f>
        <v/>
      </c>
      <c r="J562" s="173"/>
    </row>
    <row r="563" spans="1:10" s="1" customFormat="1" x14ac:dyDescent="0.2">
      <c r="A563" s="152"/>
      <c r="B563" s="174" t="str">
        <f>IF(AND(B561&lt;&gt;"",ISNUMBER(B561),B562=""),"סך הכל",IF(ISNUMBER('דיווח דיגומים'!B563),'דיווח דיגומים'!B563,""))</f>
        <v/>
      </c>
      <c r="C563" s="201" t="str">
        <f>IF(B563="סך הכל",Summary!$B$14,'דיווח דיגומים'!C563)</f>
        <v/>
      </c>
      <c r="D563" s="156" t="str">
        <f>IF(B563="סך הכל",Summary!$B$15,'דיווח דיגומים'!G563)</f>
        <v/>
      </c>
      <c r="E563" s="156" t="str">
        <f>IF(B563="סך הכל",Summary!$B$16,IFERROR(VLOOKUP(B563,PT_Charge_Exc!A:C,2,FALSE),""))</f>
        <v/>
      </c>
      <c r="F563" s="202" t="str">
        <f>IFERROR(VLOOKUP(B563,PT_Charge_Exc!A:C,3,FALSE),"")</f>
        <v/>
      </c>
      <c r="G563" s="156" t="str">
        <f>IF(B563="סך הכל",Summary!$B$17,IFERROR(VLOOKUP(B563,PT_Charge_Forb!A:C,2,FALSE),""))</f>
        <v/>
      </c>
      <c r="H563" s="202" t="str">
        <f>IF(B563="סך הכל",Summary!$B$19,IFERROR(VLOOKUP(B563,PT_Charge_Forb!A:C,3,FALSE),""))</f>
        <v/>
      </c>
      <c r="I563" s="203" t="str">
        <f>IF(B563="סך הכל",Summary!$B$20,IF(SUM(F563,H563)=0,"",SUM(F563,H563)))</f>
        <v/>
      </c>
      <c r="J563" s="173"/>
    </row>
    <row r="564" spans="1:10" s="1" customFormat="1" x14ac:dyDescent="0.2">
      <c r="A564" s="152"/>
      <c r="B564" s="174" t="str">
        <f>IF(AND(B562&lt;&gt;"",ISNUMBER(B562),B563=""),"סך הכל",IF(ISNUMBER('דיווח דיגומים'!B564),'דיווח דיגומים'!B564,""))</f>
        <v/>
      </c>
      <c r="C564" s="201" t="str">
        <f>IF(B564="סך הכל",Summary!$B$14,'דיווח דיגומים'!C564)</f>
        <v/>
      </c>
      <c r="D564" s="156" t="str">
        <f>IF(B564="סך הכל",Summary!$B$15,'דיווח דיגומים'!G564)</f>
        <v/>
      </c>
      <c r="E564" s="156" t="str">
        <f>IF(B564="סך הכל",Summary!$B$16,IFERROR(VLOOKUP(B564,PT_Charge_Exc!A:C,2,FALSE),""))</f>
        <v/>
      </c>
      <c r="F564" s="202" t="str">
        <f>IFERROR(VLOOKUP(B564,PT_Charge_Exc!A:C,3,FALSE),"")</f>
        <v/>
      </c>
      <c r="G564" s="156" t="str">
        <f>IF(B564="סך הכל",Summary!$B$17,IFERROR(VLOOKUP(B564,PT_Charge_Forb!A:C,2,FALSE),""))</f>
        <v/>
      </c>
      <c r="H564" s="202" t="str">
        <f>IF(B564="סך הכל",Summary!$B$19,IFERROR(VLOOKUP(B564,PT_Charge_Forb!A:C,3,FALSE),""))</f>
        <v/>
      </c>
      <c r="I564" s="203" t="str">
        <f>IF(B564="סך הכל",Summary!$B$20,IF(SUM(F564,H564)=0,"",SUM(F564,H564)))</f>
        <v/>
      </c>
      <c r="J564" s="173"/>
    </row>
    <row r="565" spans="1:10" s="1" customFormat="1" x14ac:dyDescent="0.2">
      <c r="A565" s="152"/>
      <c r="B565" s="174" t="str">
        <f>IF(AND(B563&lt;&gt;"",ISNUMBER(B563),B564=""),"סך הכל",IF(ISNUMBER('דיווח דיגומים'!B565),'דיווח דיגומים'!B565,""))</f>
        <v/>
      </c>
      <c r="C565" s="201" t="str">
        <f>IF(B565="סך הכל",Summary!$B$14,'דיווח דיגומים'!C565)</f>
        <v/>
      </c>
      <c r="D565" s="156" t="str">
        <f>IF(B565="סך הכל",Summary!$B$15,'דיווח דיגומים'!G565)</f>
        <v/>
      </c>
      <c r="E565" s="156" t="str">
        <f>IF(B565="סך הכל",Summary!$B$16,IFERROR(VLOOKUP(B565,PT_Charge_Exc!A:C,2,FALSE),""))</f>
        <v/>
      </c>
      <c r="F565" s="202" t="str">
        <f>IFERROR(VLOOKUP(B565,PT_Charge_Exc!A:C,3,FALSE),"")</f>
        <v/>
      </c>
      <c r="G565" s="156" t="str">
        <f>IF(B565="סך הכל",Summary!$B$17,IFERROR(VLOOKUP(B565,PT_Charge_Forb!A:C,2,FALSE),""))</f>
        <v/>
      </c>
      <c r="H565" s="202" t="str">
        <f>IF(B565="סך הכל",Summary!$B$19,IFERROR(VLOOKUP(B565,PT_Charge_Forb!A:C,3,FALSE),""))</f>
        <v/>
      </c>
      <c r="I565" s="203" t="str">
        <f>IF(B565="סך הכל",Summary!$B$20,IF(SUM(F565,H565)=0,"",SUM(F565,H565)))</f>
        <v/>
      </c>
      <c r="J565" s="173"/>
    </row>
    <row r="566" spans="1:10" s="1" customFormat="1" x14ac:dyDescent="0.2">
      <c r="A566" s="152"/>
      <c r="B566" s="174" t="str">
        <f>IF(AND(B564&lt;&gt;"",ISNUMBER(B564),B565=""),"סך הכל",IF(ISNUMBER('דיווח דיגומים'!B566),'דיווח דיגומים'!B566,""))</f>
        <v/>
      </c>
      <c r="C566" s="201" t="str">
        <f>IF(B566="סך הכל",Summary!$B$14,'דיווח דיגומים'!C566)</f>
        <v/>
      </c>
      <c r="D566" s="156" t="str">
        <f>IF(B566="סך הכל",Summary!$B$15,'דיווח דיגומים'!G566)</f>
        <v/>
      </c>
      <c r="E566" s="156" t="str">
        <f>IF(B566="סך הכל",Summary!$B$16,IFERROR(VLOOKUP(B566,PT_Charge_Exc!A:C,2,FALSE),""))</f>
        <v/>
      </c>
      <c r="F566" s="202" t="str">
        <f>IFERROR(VLOOKUP(B566,PT_Charge_Exc!A:C,3,FALSE),"")</f>
        <v/>
      </c>
      <c r="G566" s="156" t="str">
        <f>IF(B566="סך הכל",Summary!$B$17,IFERROR(VLOOKUP(B566,PT_Charge_Forb!A:C,2,FALSE),""))</f>
        <v/>
      </c>
      <c r="H566" s="202" t="str">
        <f>IF(B566="סך הכל",Summary!$B$19,IFERROR(VLOOKUP(B566,PT_Charge_Forb!A:C,3,FALSE),""))</f>
        <v/>
      </c>
      <c r="I566" s="203" t="str">
        <f>IF(B566="סך הכל",Summary!$B$20,IF(SUM(F566,H566)=0,"",SUM(F566,H566)))</f>
        <v/>
      </c>
      <c r="J566" s="173"/>
    </row>
    <row r="567" spans="1:10" s="1" customFormat="1" x14ac:dyDescent="0.2">
      <c r="A567" s="152"/>
      <c r="B567" s="174" t="str">
        <f>IF(AND(B565&lt;&gt;"",ISNUMBER(B565),B566=""),"סך הכל",IF(ISNUMBER('דיווח דיגומים'!B567),'דיווח דיגומים'!B567,""))</f>
        <v/>
      </c>
      <c r="C567" s="201" t="str">
        <f>IF(B567="סך הכל",Summary!$B$14,'דיווח דיגומים'!C567)</f>
        <v/>
      </c>
      <c r="D567" s="156" t="str">
        <f>IF(B567="סך הכל",Summary!$B$15,'דיווח דיגומים'!G567)</f>
        <v/>
      </c>
      <c r="E567" s="156" t="str">
        <f>IF(B567="סך הכל",Summary!$B$16,IFERROR(VLOOKUP(B567,PT_Charge_Exc!A:C,2,FALSE),""))</f>
        <v/>
      </c>
      <c r="F567" s="202" t="str">
        <f>IFERROR(VLOOKUP(B567,PT_Charge_Exc!A:C,3,FALSE),"")</f>
        <v/>
      </c>
      <c r="G567" s="156" t="str">
        <f>IF(B567="סך הכל",Summary!$B$17,IFERROR(VLOOKUP(B567,PT_Charge_Forb!A:C,2,FALSE),""))</f>
        <v/>
      </c>
      <c r="H567" s="202" t="str">
        <f>IF(B567="סך הכל",Summary!$B$19,IFERROR(VLOOKUP(B567,PT_Charge_Forb!A:C,3,FALSE),""))</f>
        <v/>
      </c>
      <c r="I567" s="203" t="str">
        <f>IF(B567="סך הכל",Summary!$B$20,IF(SUM(F567,H567)=0,"",SUM(F567,H567)))</f>
        <v/>
      </c>
      <c r="J567" s="173"/>
    </row>
    <row r="568" spans="1:10" s="1" customFormat="1" x14ac:dyDescent="0.2">
      <c r="A568" s="152"/>
      <c r="B568" s="174" t="str">
        <f>IF(AND(B566&lt;&gt;"",ISNUMBER(B566),B567=""),"סך הכל",IF(ISNUMBER('דיווח דיגומים'!B568),'דיווח דיגומים'!B568,""))</f>
        <v/>
      </c>
      <c r="C568" s="201" t="str">
        <f>IF(B568="סך הכל",Summary!$B$14,'דיווח דיגומים'!C568)</f>
        <v/>
      </c>
      <c r="D568" s="156" t="str">
        <f>IF(B568="סך הכל",Summary!$B$15,'דיווח דיגומים'!G568)</f>
        <v/>
      </c>
      <c r="E568" s="156" t="str">
        <f>IF(B568="סך הכל",Summary!$B$16,IFERROR(VLOOKUP(B568,PT_Charge_Exc!A:C,2,FALSE),""))</f>
        <v/>
      </c>
      <c r="F568" s="202" t="str">
        <f>IFERROR(VLOOKUP(B568,PT_Charge_Exc!A:C,3,FALSE),"")</f>
        <v/>
      </c>
      <c r="G568" s="156" t="str">
        <f>IF(B568="סך הכל",Summary!$B$17,IFERROR(VLOOKUP(B568,PT_Charge_Forb!A:C,2,FALSE),""))</f>
        <v/>
      </c>
      <c r="H568" s="202" t="str">
        <f>IF(B568="סך הכל",Summary!$B$19,IFERROR(VLOOKUP(B568,PT_Charge_Forb!A:C,3,FALSE),""))</f>
        <v/>
      </c>
      <c r="I568" s="203" t="str">
        <f>IF(B568="סך הכל",Summary!$B$20,IF(SUM(F568,H568)=0,"",SUM(F568,H568)))</f>
        <v/>
      </c>
      <c r="J568" s="173"/>
    </row>
    <row r="569" spans="1:10" s="1" customFormat="1" x14ac:dyDescent="0.2">
      <c r="A569" s="152"/>
      <c r="B569" s="174" t="str">
        <f>IF(AND(B567&lt;&gt;"",ISNUMBER(B567),B568=""),"סך הכל",IF(ISNUMBER('דיווח דיגומים'!B569),'דיווח דיגומים'!B569,""))</f>
        <v/>
      </c>
      <c r="C569" s="201" t="str">
        <f>IF(B569="סך הכל",Summary!$B$14,'דיווח דיגומים'!C569)</f>
        <v/>
      </c>
      <c r="D569" s="156" t="str">
        <f>IF(B569="סך הכל",Summary!$B$15,'דיווח דיגומים'!G569)</f>
        <v/>
      </c>
      <c r="E569" s="156" t="str">
        <f>IF(B569="סך הכל",Summary!$B$16,IFERROR(VLOOKUP(B569,PT_Charge_Exc!A:C,2,FALSE),""))</f>
        <v/>
      </c>
      <c r="F569" s="202" t="str">
        <f>IFERROR(VLOOKUP(B569,PT_Charge_Exc!A:C,3,FALSE),"")</f>
        <v/>
      </c>
      <c r="G569" s="156" t="str">
        <f>IF(B569="סך הכל",Summary!$B$17,IFERROR(VLOOKUP(B569,PT_Charge_Forb!A:C,2,FALSE),""))</f>
        <v/>
      </c>
      <c r="H569" s="202" t="str">
        <f>IF(B569="סך הכל",Summary!$B$19,IFERROR(VLOOKUP(B569,PT_Charge_Forb!A:C,3,FALSE),""))</f>
        <v/>
      </c>
      <c r="I569" s="203" t="str">
        <f>IF(B569="סך הכל",Summary!$B$20,IF(SUM(F569,H569)=0,"",SUM(F569,H569)))</f>
        <v/>
      </c>
      <c r="J569" s="173"/>
    </row>
    <row r="570" spans="1:10" s="1" customFormat="1" x14ac:dyDescent="0.2">
      <c r="A570" s="152"/>
      <c r="B570" s="174" t="str">
        <f>IF(AND(B568&lt;&gt;"",ISNUMBER(B568),B569=""),"סך הכל",IF(ISNUMBER('דיווח דיגומים'!B570),'דיווח דיגומים'!B570,""))</f>
        <v/>
      </c>
      <c r="C570" s="201" t="str">
        <f>IF(B570="סך הכל",Summary!$B$14,'דיווח דיגומים'!C570)</f>
        <v/>
      </c>
      <c r="D570" s="156" t="str">
        <f>IF(B570="סך הכל",Summary!$B$15,'דיווח דיגומים'!G570)</f>
        <v/>
      </c>
      <c r="E570" s="156" t="str">
        <f>IF(B570="סך הכל",Summary!$B$16,IFERROR(VLOOKUP(B570,PT_Charge_Exc!A:C,2,FALSE),""))</f>
        <v/>
      </c>
      <c r="F570" s="202" t="str">
        <f>IFERROR(VLOOKUP(B570,PT_Charge_Exc!A:C,3,FALSE),"")</f>
        <v/>
      </c>
      <c r="G570" s="156" t="str">
        <f>IF(B570="סך הכל",Summary!$B$17,IFERROR(VLOOKUP(B570,PT_Charge_Forb!A:C,2,FALSE),""))</f>
        <v/>
      </c>
      <c r="H570" s="202" t="str">
        <f>IF(B570="סך הכל",Summary!$B$19,IFERROR(VLOOKUP(B570,PT_Charge_Forb!A:C,3,FALSE),""))</f>
        <v/>
      </c>
      <c r="I570" s="203" t="str">
        <f>IF(B570="סך הכל",Summary!$B$20,IF(SUM(F570,H570)=0,"",SUM(F570,H570)))</f>
        <v/>
      </c>
      <c r="J570" s="173"/>
    </row>
    <row r="571" spans="1:10" s="1" customFormat="1" x14ac:dyDescent="0.2">
      <c r="A571" s="152"/>
      <c r="B571" s="174" t="str">
        <f>IF(AND(B569&lt;&gt;"",ISNUMBER(B569),B570=""),"סך הכל",IF(ISNUMBER('דיווח דיגומים'!B571),'דיווח דיגומים'!B571,""))</f>
        <v/>
      </c>
      <c r="C571" s="201" t="str">
        <f>IF(B571="סך הכל",Summary!$B$14,'דיווח דיגומים'!C571)</f>
        <v/>
      </c>
      <c r="D571" s="156" t="str">
        <f>IF(B571="סך הכל",Summary!$B$15,'דיווח דיגומים'!G571)</f>
        <v/>
      </c>
      <c r="E571" s="156" t="str">
        <f>IF(B571="סך הכל",Summary!$B$16,IFERROR(VLOOKUP(B571,PT_Charge_Exc!A:C,2,FALSE),""))</f>
        <v/>
      </c>
      <c r="F571" s="202" t="str">
        <f>IFERROR(VLOOKUP(B571,PT_Charge_Exc!A:C,3,FALSE),"")</f>
        <v/>
      </c>
      <c r="G571" s="156" t="str">
        <f>IF(B571="סך הכל",Summary!$B$17,IFERROR(VLOOKUP(B571,PT_Charge_Forb!A:C,2,FALSE),""))</f>
        <v/>
      </c>
      <c r="H571" s="202" t="str">
        <f>IF(B571="סך הכל",Summary!$B$19,IFERROR(VLOOKUP(B571,PT_Charge_Forb!A:C,3,FALSE),""))</f>
        <v/>
      </c>
      <c r="I571" s="203" t="str">
        <f>IF(B571="סך הכל",Summary!$B$20,IF(SUM(F571,H571)=0,"",SUM(F571,H571)))</f>
        <v/>
      </c>
      <c r="J571" s="173"/>
    </row>
    <row r="572" spans="1:10" s="1" customFormat="1" x14ac:dyDescent="0.2">
      <c r="A572" s="152"/>
      <c r="B572" s="174" t="str">
        <f>IF(AND(B570&lt;&gt;"",ISNUMBER(B570),B571=""),"סך הכל",IF(ISNUMBER('דיווח דיגומים'!B572),'דיווח דיגומים'!B572,""))</f>
        <v/>
      </c>
      <c r="C572" s="201" t="str">
        <f>IF(B572="סך הכל",Summary!$B$14,'דיווח דיגומים'!C572)</f>
        <v/>
      </c>
      <c r="D572" s="156" t="str">
        <f>IF(B572="סך הכל",Summary!$B$15,'דיווח דיגומים'!G572)</f>
        <v/>
      </c>
      <c r="E572" s="156" t="str">
        <f>IF(B572="סך הכל",Summary!$B$16,IFERROR(VLOOKUP(B572,PT_Charge_Exc!A:C,2,FALSE),""))</f>
        <v/>
      </c>
      <c r="F572" s="202" t="str">
        <f>IFERROR(VLOOKUP(B572,PT_Charge_Exc!A:C,3,FALSE),"")</f>
        <v/>
      </c>
      <c r="G572" s="156" t="str">
        <f>IF(B572="סך הכל",Summary!$B$17,IFERROR(VLOOKUP(B572,PT_Charge_Forb!A:C,2,FALSE),""))</f>
        <v/>
      </c>
      <c r="H572" s="202" t="str">
        <f>IF(B572="סך הכל",Summary!$B$19,IFERROR(VLOOKUP(B572,PT_Charge_Forb!A:C,3,FALSE),""))</f>
        <v/>
      </c>
      <c r="I572" s="203" t="str">
        <f>IF(B572="סך הכל",Summary!$B$20,IF(SUM(F572,H572)=0,"",SUM(F572,H572)))</f>
        <v/>
      </c>
      <c r="J572" s="173"/>
    </row>
    <row r="573" spans="1:10" s="1" customFormat="1" x14ac:dyDescent="0.2">
      <c r="A573" s="152"/>
      <c r="B573" s="174" t="str">
        <f>IF(AND(B571&lt;&gt;"",ISNUMBER(B571),B572=""),"סך הכל",IF(ISNUMBER('דיווח דיגומים'!B573),'דיווח דיגומים'!B573,""))</f>
        <v/>
      </c>
      <c r="C573" s="201" t="str">
        <f>IF(B573="סך הכל",Summary!$B$14,'דיווח דיגומים'!C573)</f>
        <v/>
      </c>
      <c r="D573" s="156" t="str">
        <f>IF(B573="סך הכל",Summary!$B$15,'דיווח דיגומים'!G573)</f>
        <v/>
      </c>
      <c r="E573" s="156" t="str">
        <f>IF(B573="סך הכל",Summary!$B$16,IFERROR(VLOOKUP(B573,PT_Charge_Exc!A:C,2,FALSE),""))</f>
        <v/>
      </c>
      <c r="F573" s="202" t="str">
        <f>IFERROR(VLOOKUP(B573,PT_Charge_Exc!A:C,3,FALSE),"")</f>
        <v/>
      </c>
      <c r="G573" s="156" t="str">
        <f>IF(B573="סך הכל",Summary!$B$17,IFERROR(VLOOKUP(B573,PT_Charge_Forb!A:C,2,FALSE),""))</f>
        <v/>
      </c>
      <c r="H573" s="202" t="str">
        <f>IF(B573="סך הכל",Summary!$B$19,IFERROR(VLOOKUP(B573,PT_Charge_Forb!A:C,3,FALSE),""))</f>
        <v/>
      </c>
      <c r="I573" s="203" t="str">
        <f>IF(B573="סך הכל",Summary!$B$20,IF(SUM(F573,H573)=0,"",SUM(F573,H573)))</f>
        <v/>
      </c>
      <c r="J573" s="173"/>
    </row>
    <row r="574" spans="1:10" s="1" customFormat="1" x14ac:dyDescent="0.2">
      <c r="A574" s="152"/>
      <c r="B574" s="174" t="str">
        <f>IF(AND(B572&lt;&gt;"",ISNUMBER(B572),B573=""),"סך הכל",IF(ISNUMBER('דיווח דיגומים'!B574),'דיווח דיגומים'!B574,""))</f>
        <v/>
      </c>
      <c r="C574" s="201" t="str">
        <f>IF(B574="סך הכל",Summary!$B$14,'דיווח דיגומים'!C574)</f>
        <v/>
      </c>
      <c r="D574" s="156" t="str">
        <f>IF(B574="סך הכל",Summary!$B$15,'דיווח דיגומים'!G574)</f>
        <v/>
      </c>
      <c r="E574" s="156" t="str">
        <f>IF(B574="סך הכל",Summary!$B$16,IFERROR(VLOOKUP(B574,PT_Charge_Exc!A:C,2,FALSE),""))</f>
        <v/>
      </c>
      <c r="F574" s="202" t="str">
        <f>IFERROR(VLOOKUP(B574,PT_Charge_Exc!A:C,3,FALSE),"")</f>
        <v/>
      </c>
      <c r="G574" s="156" t="str">
        <f>IF(B574="סך הכל",Summary!$B$17,IFERROR(VLOOKUP(B574,PT_Charge_Forb!A:C,2,FALSE),""))</f>
        <v/>
      </c>
      <c r="H574" s="202" t="str">
        <f>IF(B574="סך הכל",Summary!$B$19,IFERROR(VLOOKUP(B574,PT_Charge_Forb!A:C,3,FALSE),""))</f>
        <v/>
      </c>
      <c r="I574" s="203" t="str">
        <f>IF(B574="סך הכל",Summary!$B$20,IF(SUM(F574,H574)=0,"",SUM(F574,H574)))</f>
        <v/>
      </c>
      <c r="J574" s="173"/>
    </row>
    <row r="575" spans="1:10" s="1" customFormat="1" x14ac:dyDescent="0.2">
      <c r="A575" s="152"/>
      <c r="B575" s="174" t="str">
        <f>IF(AND(B573&lt;&gt;"",ISNUMBER(B573),B574=""),"סך הכל",IF(ISNUMBER('דיווח דיגומים'!B575),'דיווח דיגומים'!B575,""))</f>
        <v/>
      </c>
      <c r="C575" s="201" t="str">
        <f>IF(B575="סך הכל",Summary!$B$14,'דיווח דיגומים'!C575)</f>
        <v/>
      </c>
      <c r="D575" s="156" t="str">
        <f>IF(B575="סך הכל",Summary!$B$15,'דיווח דיגומים'!G575)</f>
        <v/>
      </c>
      <c r="E575" s="156" t="str">
        <f>IF(B575="סך הכל",Summary!$B$16,IFERROR(VLOOKUP(B575,PT_Charge_Exc!A:C,2,FALSE),""))</f>
        <v/>
      </c>
      <c r="F575" s="202" t="str">
        <f>IFERROR(VLOOKUP(B575,PT_Charge_Exc!A:C,3,FALSE),"")</f>
        <v/>
      </c>
      <c r="G575" s="156" t="str">
        <f>IF(B575="סך הכל",Summary!$B$17,IFERROR(VLOOKUP(B575,PT_Charge_Forb!A:C,2,FALSE),""))</f>
        <v/>
      </c>
      <c r="H575" s="202" t="str">
        <f>IF(B575="סך הכל",Summary!$B$19,IFERROR(VLOOKUP(B575,PT_Charge_Forb!A:C,3,FALSE),""))</f>
        <v/>
      </c>
      <c r="I575" s="203" t="str">
        <f>IF(B575="סך הכל",Summary!$B$20,IF(SUM(F575,H575)=0,"",SUM(F575,H575)))</f>
        <v/>
      </c>
      <c r="J575" s="173"/>
    </row>
    <row r="576" spans="1:10" s="1" customFormat="1" x14ac:dyDescent="0.2">
      <c r="A576" s="152"/>
      <c r="B576" s="174" t="str">
        <f>IF(AND(B574&lt;&gt;"",ISNUMBER(B574),B575=""),"סך הכל",IF(ISNUMBER('דיווח דיגומים'!B576),'דיווח דיגומים'!B576,""))</f>
        <v/>
      </c>
      <c r="C576" s="201" t="str">
        <f>IF(B576="סך הכל",Summary!$B$14,'דיווח דיגומים'!C576)</f>
        <v/>
      </c>
      <c r="D576" s="156" t="str">
        <f>IF(B576="סך הכל",Summary!$B$15,'דיווח דיגומים'!G576)</f>
        <v/>
      </c>
      <c r="E576" s="156" t="str">
        <f>IF(B576="סך הכל",Summary!$B$16,IFERROR(VLOOKUP(B576,PT_Charge_Exc!A:C,2,FALSE),""))</f>
        <v/>
      </c>
      <c r="F576" s="202" t="str">
        <f>IFERROR(VLOOKUP(B576,PT_Charge_Exc!A:C,3,FALSE),"")</f>
        <v/>
      </c>
      <c r="G576" s="156" t="str">
        <f>IF(B576="סך הכל",Summary!$B$17,IFERROR(VLOOKUP(B576,PT_Charge_Forb!A:C,2,FALSE),""))</f>
        <v/>
      </c>
      <c r="H576" s="202" t="str">
        <f>IF(B576="סך הכל",Summary!$B$19,IFERROR(VLOOKUP(B576,PT_Charge_Forb!A:C,3,FALSE),""))</f>
        <v/>
      </c>
      <c r="I576" s="203" t="str">
        <f>IF(B576="סך הכל",Summary!$B$20,IF(SUM(F576,H576)=0,"",SUM(F576,H576)))</f>
        <v/>
      </c>
      <c r="J576" s="173"/>
    </row>
    <row r="577" spans="1:10" s="1" customFormat="1" x14ac:dyDescent="0.2">
      <c r="A577" s="152"/>
      <c r="B577" s="174" t="str">
        <f>IF(AND(B575&lt;&gt;"",ISNUMBER(B575),B576=""),"סך הכל",IF(ISNUMBER('דיווח דיגומים'!B577),'דיווח דיגומים'!B577,""))</f>
        <v/>
      </c>
      <c r="C577" s="201" t="str">
        <f>IF(B577="סך הכל",Summary!$B$14,'דיווח דיגומים'!C577)</f>
        <v/>
      </c>
      <c r="D577" s="156" t="str">
        <f>IF(B577="סך הכל",Summary!$B$15,'דיווח דיגומים'!G577)</f>
        <v/>
      </c>
      <c r="E577" s="156" t="str">
        <f>IF(B577="סך הכל",Summary!$B$16,IFERROR(VLOOKUP(B577,PT_Charge_Exc!A:C,2,FALSE),""))</f>
        <v/>
      </c>
      <c r="F577" s="202" t="str">
        <f>IFERROR(VLOOKUP(B577,PT_Charge_Exc!A:C,3,FALSE),"")</f>
        <v/>
      </c>
      <c r="G577" s="156" t="str">
        <f>IF(B577="סך הכל",Summary!$B$17,IFERROR(VLOOKUP(B577,PT_Charge_Forb!A:C,2,FALSE),""))</f>
        <v/>
      </c>
      <c r="H577" s="202" t="str">
        <f>IF(B577="סך הכל",Summary!$B$19,IFERROR(VLOOKUP(B577,PT_Charge_Forb!A:C,3,FALSE),""))</f>
        <v/>
      </c>
      <c r="I577" s="203" t="str">
        <f>IF(B577="סך הכל",Summary!$B$20,IF(SUM(F577,H577)=0,"",SUM(F577,H577)))</f>
        <v/>
      </c>
      <c r="J577" s="173"/>
    </row>
    <row r="578" spans="1:10" s="1" customFormat="1" x14ac:dyDescent="0.2">
      <c r="A578" s="152"/>
      <c r="B578" s="174" t="str">
        <f>IF(AND(B576&lt;&gt;"",ISNUMBER(B576),B577=""),"סך הכל",IF(ISNUMBER('דיווח דיגומים'!B578),'דיווח דיגומים'!B578,""))</f>
        <v/>
      </c>
      <c r="C578" s="201" t="str">
        <f>IF(B578="סך הכל",Summary!$B$14,'דיווח דיגומים'!C578)</f>
        <v/>
      </c>
      <c r="D578" s="156" t="str">
        <f>IF(B578="סך הכל",Summary!$B$15,'דיווח דיגומים'!G578)</f>
        <v/>
      </c>
      <c r="E578" s="156" t="str">
        <f>IF(B578="סך הכל",Summary!$B$16,IFERROR(VLOOKUP(B578,PT_Charge_Exc!A:C,2,FALSE),""))</f>
        <v/>
      </c>
      <c r="F578" s="202" t="str">
        <f>IFERROR(VLOOKUP(B578,PT_Charge_Exc!A:C,3,FALSE),"")</f>
        <v/>
      </c>
      <c r="G578" s="156" t="str">
        <f>IF(B578="סך הכל",Summary!$B$17,IFERROR(VLOOKUP(B578,PT_Charge_Forb!A:C,2,FALSE),""))</f>
        <v/>
      </c>
      <c r="H578" s="202" t="str">
        <f>IF(B578="סך הכל",Summary!$B$19,IFERROR(VLOOKUP(B578,PT_Charge_Forb!A:C,3,FALSE),""))</f>
        <v/>
      </c>
      <c r="I578" s="203" t="str">
        <f>IF(B578="סך הכל",Summary!$B$20,IF(SUM(F578,H578)=0,"",SUM(F578,H578)))</f>
        <v/>
      </c>
      <c r="J578" s="173"/>
    </row>
    <row r="579" spans="1:10" s="1" customFormat="1" x14ac:dyDescent="0.2">
      <c r="A579" s="152"/>
      <c r="B579" s="174" t="str">
        <f>IF(AND(B577&lt;&gt;"",ISNUMBER(B577),B578=""),"סך הכל",IF(ISNUMBER('דיווח דיגומים'!B579),'דיווח דיגומים'!B579,""))</f>
        <v/>
      </c>
      <c r="C579" s="201" t="str">
        <f>IF(B579="סך הכל",Summary!$B$14,'דיווח דיגומים'!C579)</f>
        <v/>
      </c>
      <c r="D579" s="156" t="str">
        <f>IF(B579="סך הכל",Summary!$B$15,'דיווח דיגומים'!G579)</f>
        <v/>
      </c>
      <c r="E579" s="156" t="str">
        <f>IF(B579="סך הכל",Summary!$B$16,IFERROR(VLOOKUP(B579,PT_Charge_Exc!A:C,2,FALSE),""))</f>
        <v/>
      </c>
      <c r="F579" s="202" t="str">
        <f>IFERROR(VLOOKUP(B579,PT_Charge_Exc!A:C,3,FALSE),"")</f>
        <v/>
      </c>
      <c r="G579" s="156" t="str">
        <f>IF(B579="סך הכל",Summary!$B$17,IFERROR(VLOOKUP(B579,PT_Charge_Forb!A:C,2,FALSE),""))</f>
        <v/>
      </c>
      <c r="H579" s="202" t="str">
        <f>IF(B579="סך הכל",Summary!$B$19,IFERROR(VLOOKUP(B579,PT_Charge_Forb!A:C,3,FALSE),""))</f>
        <v/>
      </c>
      <c r="I579" s="203" t="str">
        <f>IF(B579="סך הכל",Summary!$B$20,IF(SUM(F579,H579)=0,"",SUM(F579,H579)))</f>
        <v/>
      </c>
      <c r="J579" s="173"/>
    </row>
    <row r="580" spans="1:10" s="1" customFormat="1" x14ac:dyDescent="0.2">
      <c r="A580" s="152"/>
      <c r="B580" s="174" t="str">
        <f>IF(AND(B578&lt;&gt;"",ISNUMBER(B578),B579=""),"סך הכל",IF(ISNUMBER('דיווח דיגומים'!B580),'דיווח דיגומים'!B580,""))</f>
        <v/>
      </c>
      <c r="C580" s="201" t="str">
        <f>IF(B580="סך הכל",Summary!$B$14,'דיווח דיגומים'!C580)</f>
        <v/>
      </c>
      <c r="D580" s="156" t="str">
        <f>IF(B580="סך הכל",Summary!$B$15,'דיווח דיגומים'!G580)</f>
        <v/>
      </c>
      <c r="E580" s="156" t="str">
        <f>IF(B580="סך הכל",Summary!$B$16,IFERROR(VLOOKUP(B580,PT_Charge_Exc!A:C,2,FALSE),""))</f>
        <v/>
      </c>
      <c r="F580" s="202" t="str">
        <f>IFERROR(VLOOKUP(B580,PT_Charge_Exc!A:C,3,FALSE),"")</f>
        <v/>
      </c>
      <c r="G580" s="156" t="str">
        <f>IF(B580="סך הכל",Summary!$B$17,IFERROR(VLOOKUP(B580,PT_Charge_Forb!A:C,2,FALSE),""))</f>
        <v/>
      </c>
      <c r="H580" s="202" t="str">
        <f>IF(B580="סך הכל",Summary!$B$19,IFERROR(VLOOKUP(B580,PT_Charge_Forb!A:C,3,FALSE),""))</f>
        <v/>
      </c>
      <c r="I580" s="203" t="str">
        <f>IF(B580="סך הכל",Summary!$B$20,IF(SUM(F580,H580)=0,"",SUM(F580,H580)))</f>
        <v/>
      </c>
      <c r="J580" s="173"/>
    </row>
    <row r="581" spans="1:10" s="1" customFormat="1" x14ac:dyDescent="0.2">
      <c r="A581" s="152"/>
      <c r="B581" s="174" t="str">
        <f>IF(AND(B579&lt;&gt;"",ISNUMBER(B579),B580=""),"סך הכל",IF(ISNUMBER('דיווח דיגומים'!B581),'דיווח דיגומים'!B581,""))</f>
        <v/>
      </c>
      <c r="C581" s="201" t="str">
        <f>IF(B581="סך הכל",Summary!$B$14,'דיווח דיגומים'!C581)</f>
        <v/>
      </c>
      <c r="D581" s="156" t="str">
        <f>IF(B581="סך הכל",Summary!$B$15,'דיווח דיגומים'!G581)</f>
        <v/>
      </c>
      <c r="E581" s="156" t="str">
        <f>IF(B581="סך הכל",Summary!$B$16,IFERROR(VLOOKUP(B581,PT_Charge_Exc!A:C,2,FALSE),""))</f>
        <v/>
      </c>
      <c r="F581" s="202" t="str">
        <f>IFERROR(VLOOKUP(B581,PT_Charge_Exc!A:C,3,FALSE),"")</f>
        <v/>
      </c>
      <c r="G581" s="156" t="str">
        <f>IF(B581="סך הכל",Summary!$B$17,IFERROR(VLOOKUP(B581,PT_Charge_Forb!A:C,2,FALSE),""))</f>
        <v/>
      </c>
      <c r="H581" s="202" t="str">
        <f>IF(B581="סך הכל",Summary!$B$19,IFERROR(VLOOKUP(B581,PT_Charge_Forb!A:C,3,FALSE),""))</f>
        <v/>
      </c>
      <c r="I581" s="203" t="str">
        <f>IF(B581="סך הכל",Summary!$B$20,IF(SUM(F581,H581)=0,"",SUM(F581,H581)))</f>
        <v/>
      </c>
      <c r="J581" s="173"/>
    </row>
    <row r="582" spans="1:10" s="1" customFormat="1" x14ac:dyDescent="0.2">
      <c r="A582" s="152"/>
      <c r="B582" s="174" t="str">
        <f>IF(AND(B580&lt;&gt;"",ISNUMBER(B580),B581=""),"סך הכל",IF(ISNUMBER('דיווח דיגומים'!B582),'דיווח דיגומים'!B582,""))</f>
        <v/>
      </c>
      <c r="C582" s="201" t="str">
        <f>IF(B582="סך הכל",Summary!$B$14,'דיווח דיגומים'!C582)</f>
        <v/>
      </c>
      <c r="D582" s="156" t="str">
        <f>IF(B582="סך הכל",Summary!$B$15,'דיווח דיגומים'!G582)</f>
        <v/>
      </c>
      <c r="E582" s="156" t="str">
        <f>IF(B582="סך הכל",Summary!$B$16,IFERROR(VLOOKUP(B582,PT_Charge_Exc!A:C,2,FALSE),""))</f>
        <v/>
      </c>
      <c r="F582" s="202" t="str">
        <f>IFERROR(VLOOKUP(B582,PT_Charge_Exc!A:C,3,FALSE),"")</f>
        <v/>
      </c>
      <c r="G582" s="156" t="str">
        <f>IF(B582="סך הכל",Summary!$B$17,IFERROR(VLOOKUP(B582,PT_Charge_Forb!A:C,2,FALSE),""))</f>
        <v/>
      </c>
      <c r="H582" s="202" t="str">
        <f>IF(B582="סך הכל",Summary!$B$19,IFERROR(VLOOKUP(B582,PT_Charge_Forb!A:C,3,FALSE),""))</f>
        <v/>
      </c>
      <c r="I582" s="203" t="str">
        <f>IF(B582="סך הכל",Summary!$B$20,IF(SUM(F582,H582)=0,"",SUM(F582,H582)))</f>
        <v/>
      </c>
      <c r="J582" s="173"/>
    </row>
    <row r="583" spans="1:10" s="1" customFormat="1" x14ac:dyDescent="0.2">
      <c r="A583" s="152"/>
      <c r="B583" s="174" t="str">
        <f>IF(AND(B581&lt;&gt;"",ISNUMBER(B581),B582=""),"סך הכל",IF(ISNUMBER('דיווח דיגומים'!B583),'דיווח דיגומים'!B583,""))</f>
        <v/>
      </c>
      <c r="C583" s="201" t="str">
        <f>IF(B583="סך הכל",Summary!$B$14,'דיווח דיגומים'!C583)</f>
        <v/>
      </c>
      <c r="D583" s="156" t="str">
        <f>IF(B583="סך הכל",Summary!$B$15,'דיווח דיגומים'!G583)</f>
        <v/>
      </c>
      <c r="E583" s="156" t="str">
        <f>IF(B583="סך הכל",Summary!$B$16,IFERROR(VLOOKUP(B583,PT_Charge_Exc!A:C,2,FALSE),""))</f>
        <v/>
      </c>
      <c r="F583" s="202" t="str">
        <f>IFERROR(VLOOKUP(B583,PT_Charge_Exc!A:C,3,FALSE),"")</f>
        <v/>
      </c>
      <c r="G583" s="156" t="str">
        <f>IF(B583="סך הכל",Summary!$B$17,IFERROR(VLOOKUP(B583,PT_Charge_Forb!A:C,2,FALSE),""))</f>
        <v/>
      </c>
      <c r="H583" s="202" t="str">
        <f>IF(B583="סך הכל",Summary!$B$19,IFERROR(VLOOKUP(B583,PT_Charge_Forb!A:C,3,FALSE),""))</f>
        <v/>
      </c>
      <c r="I583" s="203" t="str">
        <f>IF(B583="סך הכל",Summary!$B$20,IF(SUM(F583,H583)=0,"",SUM(F583,H583)))</f>
        <v/>
      </c>
      <c r="J583" s="173"/>
    </row>
    <row r="584" spans="1:10" s="1" customFormat="1" x14ac:dyDescent="0.2">
      <c r="A584" s="152"/>
      <c r="B584" s="174" t="str">
        <f>IF(AND(B582&lt;&gt;"",ISNUMBER(B582),B583=""),"סך הכל",IF(ISNUMBER('דיווח דיגומים'!B584),'דיווח דיגומים'!B584,""))</f>
        <v/>
      </c>
      <c r="C584" s="201" t="str">
        <f>IF(B584="סך הכל",Summary!$B$14,'דיווח דיגומים'!C584)</f>
        <v/>
      </c>
      <c r="D584" s="156" t="str">
        <f>IF(B584="סך הכל",Summary!$B$15,'דיווח דיגומים'!G584)</f>
        <v/>
      </c>
      <c r="E584" s="156" t="str">
        <f>IF(B584="סך הכל",Summary!$B$16,IFERROR(VLOOKUP(B584,PT_Charge_Exc!A:C,2,FALSE),""))</f>
        <v/>
      </c>
      <c r="F584" s="202" t="str">
        <f>IFERROR(VLOOKUP(B584,PT_Charge_Exc!A:C,3,FALSE),"")</f>
        <v/>
      </c>
      <c r="G584" s="156" t="str">
        <f>IF(B584="סך הכל",Summary!$B$17,IFERROR(VLOOKUP(B584,PT_Charge_Forb!A:C,2,FALSE),""))</f>
        <v/>
      </c>
      <c r="H584" s="202" t="str">
        <f>IF(B584="סך הכל",Summary!$B$19,IFERROR(VLOOKUP(B584,PT_Charge_Forb!A:C,3,FALSE),""))</f>
        <v/>
      </c>
      <c r="I584" s="203" t="str">
        <f>IF(B584="סך הכל",Summary!$B$20,IF(SUM(F584,H584)=0,"",SUM(F584,H584)))</f>
        <v/>
      </c>
      <c r="J584" s="173"/>
    </row>
    <row r="585" spans="1:10" s="1" customFormat="1" x14ac:dyDescent="0.2">
      <c r="A585" s="152"/>
      <c r="B585" s="174" t="str">
        <f>IF(AND(B583&lt;&gt;"",ISNUMBER(B583),B584=""),"סך הכל",IF(ISNUMBER('דיווח דיגומים'!B585),'דיווח דיגומים'!B585,""))</f>
        <v/>
      </c>
      <c r="C585" s="201" t="str">
        <f>IF(B585="סך הכל",Summary!$B$14,'דיווח דיגומים'!C585)</f>
        <v/>
      </c>
      <c r="D585" s="156" t="str">
        <f>IF(B585="סך הכל",Summary!$B$15,'דיווח דיגומים'!G585)</f>
        <v/>
      </c>
      <c r="E585" s="156" t="str">
        <f>IF(B585="סך הכל",Summary!$B$16,IFERROR(VLOOKUP(B585,PT_Charge_Exc!A:C,2,FALSE),""))</f>
        <v/>
      </c>
      <c r="F585" s="202" t="str">
        <f>IFERROR(VLOOKUP(B585,PT_Charge_Exc!A:C,3,FALSE),"")</f>
        <v/>
      </c>
      <c r="G585" s="156" t="str">
        <f>IF(B585="סך הכל",Summary!$B$17,IFERROR(VLOOKUP(B585,PT_Charge_Forb!A:C,2,FALSE),""))</f>
        <v/>
      </c>
      <c r="H585" s="202" t="str">
        <f>IF(B585="סך הכל",Summary!$B$19,IFERROR(VLOOKUP(B585,PT_Charge_Forb!A:C,3,FALSE),""))</f>
        <v/>
      </c>
      <c r="I585" s="203" t="str">
        <f>IF(B585="סך הכל",Summary!$B$20,IF(SUM(F585,H585)=0,"",SUM(F585,H585)))</f>
        <v/>
      </c>
      <c r="J585" s="173"/>
    </row>
    <row r="586" spans="1:10" s="1" customFormat="1" x14ac:dyDescent="0.2">
      <c r="A586" s="152"/>
      <c r="B586" s="174" t="str">
        <f>IF(AND(B584&lt;&gt;"",ISNUMBER(B584),B585=""),"סך הכל",IF(ISNUMBER('דיווח דיגומים'!B586),'דיווח דיגומים'!B586,""))</f>
        <v/>
      </c>
      <c r="C586" s="201" t="str">
        <f>IF(B586="סך הכל",Summary!$B$14,'דיווח דיגומים'!C586)</f>
        <v/>
      </c>
      <c r="D586" s="156" t="str">
        <f>IF(B586="סך הכל",Summary!$B$15,'דיווח דיגומים'!G586)</f>
        <v/>
      </c>
      <c r="E586" s="156" t="str">
        <f>IF(B586="סך הכל",Summary!$B$16,IFERROR(VLOOKUP(B586,PT_Charge_Exc!A:C,2,FALSE),""))</f>
        <v/>
      </c>
      <c r="F586" s="202" t="str">
        <f>IFERROR(VLOOKUP(B586,PT_Charge_Exc!A:C,3,FALSE),"")</f>
        <v/>
      </c>
      <c r="G586" s="156" t="str">
        <f>IF(B586="סך הכל",Summary!$B$17,IFERROR(VLOOKUP(B586,PT_Charge_Forb!A:C,2,FALSE),""))</f>
        <v/>
      </c>
      <c r="H586" s="202" t="str">
        <f>IF(B586="סך הכל",Summary!$B$19,IFERROR(VLOOKUP(B586,PT_Charge_Forb!A:C,3,FALSE),""))</f>
        <v/>
      </c>
      <c r="I586" s="203" t="str">
        <f>IF(B586="סך הכל",Summary!$B$20,IF(SUM(F586,H586)=0,"",SUM(F586,H586)))</f>
        <v/>
      </c>
      <c r="J586" s="173"/>
    </row>
    <row r="587" spans="1:10" s="1" customFormat="1" x14ac:dyDescent="0.2">
      <c r="A587" s="152"/>
      <c r="B587" s="174" t="str">
        <f>IF(AND(B585&lt;&gt;"",ISNUMBER(B585),B586=""),"סך הכל",IF(ISNUMBER('דיווח דיגומים'!B587),'דיווח דיגומים'!B587,""))</f>
        <v/>
      </c>
      <c r="C587" s="201" t="str">
        <f>IF(B587="סך הכל",Summary!$B$14,'דיווח דיגומים'!C587)</f>
        <v/>
      </c>
      <c r="D587" s="156" t="str">
        <f>IF(B587="סך הכל",Summary!$B$15,'דיווח דיגומים'!G587)</f>
        <v/>
      </c>
      <c r="E587" s="156" t="str">
        <f>IF(B587="סך הכל",Summary!$B$16,IFERROR(VLOOKUP(B587,PT_Charge_Exc!A:C,2,FALSE),""))</f>
        <v/>
      </c>
      <c r="F587" s="202" t="str">
        <f>IFERROR(VLOOKUP(B587,PT_Charge_Exc!A:C,3,FALSE),"")</f>
        <v/>
      </c>
      <c r="G587" s="156" t="str">
        <f>IF(B587="סך הכל",Summary!$B$17,IFERROR(VLOOKUP(B587,PT_Charge_Forb!A:C,2,FALSE),""))</f>
        <v/>
      </c>
      <c r="H587" s="202" t="str">
        <f>IF(B587="סך הכל",Summary!$B$19,IFERROR(VLOOKUP(B587,PT_Charge_Forb!A:C,3,FALSE),""))</f>
        <v/>
      </c>
      <c r="I587" s="203" t="str">
        <f>IF(B587="סך הכל",Summary!$B$20,IF(SUM(F587,H587)=0,"",SUM(F587,H587)))</f>
        <v/>
      </c>
      <c r="J587" s="173"/>
    </row>
    <row r="588" spans="1:10" s="1" customFormat="1" x14ac:dyDescent="0.2">
      <c r="A588" s="152"/>
      <c r="B588" s="174" t="str">
        <f>IF(AND(B586&lt;&gt;"",ISNUMBER(B586),B587=""),"סך הכל",IF(ISNUMBER('דיווח דיגומים'!B588),'דיווח דיגומים'!B588,""))</f>
        <v/>
      </c>
      <c r="C588" s="201" t="str">
        <f>IF(B588="סך הכל",Summary!$B$14,'דיווח דיגומים'!C588)</f>
        <v/>
      </c>
      <c r="D588" s="156" t="str">
        <f>IF(B588="סך הכל",Summary!$B$15,'דיווח דיגומים'!G588)</f>
        <v/>
      </c>
      <c r="E588" s="156" t="str">
        <f>IF(B588="סך הכל",Summary!$B$16,IFERROR(VLOOKUP(B588,PT_Charge_Exc!A:C,2,FALSE),""))</f>
        <v/>
      </c>
      <c r="F588" s="202" t="str">
        <f>IFERROR(VLOOKUP(B588,PT_Charge_Exc!A:C,3,FALSE),"")</f>
        <v/>
      </c>
      <c r="G588" s="156" t="str">
        <f>IF(B588="סך הכל",Summary!$B$17,IFERROR(VLOOKUP(B588,PT_Charge_Forb!A:C,2,FALSE),""))</f>
        <v/>
      </c>
      <c r="H588" s="202" t="str">
        <f>IF(B588="סך הכל",Summary!$B$19,IFERROR(VLOOKUP(B588,PT_Charge_Forb!A:C,3,FALSE),""))</f>
        <v/>
      </c>
      <c r="I588" s="203" t="str">
        <f>IF(B588="סך הכל",Summary!$B$20,IF(SUM(F588,H588)=0,"",SUM(F588,H588)))</f>
        <v/>
      </c>
      <c r="J588" s="173"/>
    </row>
    <row r="589" spans="1:10" s="1" customFormat="1" x14ac:dyDescent="0.2">
      <c r="A589" s="152"/>
      <c r="B589" s="174" t="str">
        <f>IF(AND(B587&lt;&gt;"",ISNUMBER(B587),B588=""),"סך הכל",IF(ISNUMBER('דיווח דיגומים'!B589),'דיווח דיגומים'!B589,""))</f>
        <v/>
      </c>
      <c r="C589" s="201" t="str">
        <f>IF(B589="סך הכל",Summary!$B$14,'דיווח דיגומים'!C589)</f>
        <v/>
      </c>
      <c r="D589" s="156" t="str">
        <f>IF(B589="סך הכל",Summary!$B$15,'דיווח דיגומים'!G589)</f>
        <v/>
      </c>
      <c r="E589" s="156" t="str">
        <f>IF(B589="סך הכל",Summary!$B$16,IFERROR(VLOOKUP(B589,PT_Charge_Exc!A:C,2,FALSE),""))</f>
        <v/>
      </c>
      <c r="F589" s="202" t="str">
        <f>IFERROR(VLOOKUP(B589,PT_Charge_Exc!A:C,3,FALSE),"")</f>
        <v/>
      </c>
      <c r="G589" s="156" t="str">
        <f>IF(B589="סך הכל",Summary!$B$17,IFERROR(VLOOKUP(B589,PT_Charge_Forb!A:C,2,FALSE),""))</f>
        <v/>
      </c>
      <c r="H589" s="202" t="str">
        <f>IF(B589="סך הכל",Summary!$B$19,IFERROR(VLOOKUP(B589,PT_Charge_Forb!A:C,3,FALSE),""))</f>
        <v/>
      </c>
      <c r="I589" s="203" t="str">
        <f>IF(B589="סך הכל",Summary!$B$20,IF(SUM(F589,H589)=0,"",SUM(F589,H589)))</f>
        <v/>
      </c>
      <c r="J589" s="173"/>
    </row>
    <row r="590" spans="1:10" s="1" customFormat="1" x14ac:dyDescent="0.2">
      <c r="A590" s="152"/>
      <c r="B590" s="174" t="str">
        <f>IF(AND(B588&lt;&gt;"",ISNUMBER(B588),B589=""),"סך הכל",IF(ISNUMBER('דיווח דיגומים'!B590),'דיווח דיגומים'!B590,""))</f>
        <v/>
      </c>
      <c r="C590" s="201" t="str">
        <f>IF(B590="סך הכל",Summary!$B$14,'דיווח דיגומים'!C590)</f>
        <v/>
      </c>
      <c r="D590" s="156" t="str">
        <f>IF(B590="סך הכל",Summary!$B$15,'דיווח דיגומים'!G590)</f>
        <v/>
      </c>
      <c r="E590" s="156" t="str">
        <f>IF(B590="סך הכל",Summary!$B$16,IFERROR(VLOOKUP(B590,PT_Charge_Exc!A:C,2,FALSE),""))</f>
        <v/>
      </c>
      <c r="F590" s="202" t="str">
        <f>IFERROR(VLOOKUP(B590,PT_Charge_Exc!A:C,3,FALSE),"")</f>
        <v/>
      </c>
      <c r="G590" s="156" t="str">
        <f>IF(B590="סך הכל",Summary!$B$17,IFERROR(VLOOKUP(B590,PT_Charge_Forb!A:C,2,FALSE),""))</f>
        <v/>
      </c>
      <c r="H590" s="202" t="str">
        <f>IF(B590="סך הכל",Summary!$B$19,IFERROR(VLOOKUP(B590,PT_Charge_Forb!A:C,3,FALSE),""))</f>
        <v/>
      </c>
      <c r="I590" s="203" t="str">
        <f>IF(B590="סך הכל",Summary!$B$20,IF(SUM(F590,H590)=0,"",SUM(F590,H590)))</f>
        <v/>
      </c>
      <c r="J590" s="173"/>
    </row>
    <row r="591" spans="1:10" s="1" customFormat="1" x14ac:dyDescent="0.2">
      <c r="A591" s="152"/>
      <c r="B591" s="174" t="str">
        <f>IF(AND(B589&lt;&gt;"",ISNUMBER(B589),B590=""),"סך הכל",IF(ISNUMBER('דיווח דיגומים'!B591),'דיווח דיגומים'!B591,""))</f>
        <v/>
      </c>
      <c r="C591" s="201" t="str">
        <f>IF(B591="סך הכל",Summary!$B$14,'דיווח דיגומים'!C591)</f>
        <v/>
      </c>
      <c r="D591" s="156" t="str">
        <f>IF(B591="סך הכל",Summary!$B$15,'דיווח דיגומים'!G591)</f>
        <v/>
      </c>
      <c r="E591" s="156" t="str">
        <f>IF(B591="סך הכל",Summary!$B$16,IFERROR(VLOOKUP(B591,PT_Charge_Exc!A:C,2,FALSE),""))</f>
        <v/>
      </c>
      <c r="F591" s="202" t="str">
        <f>IFERROR(VLOOKUP(B591,PT_Charge_Exc!A:C,3,FALSE),"")</f>
        <v/>
      </c>
      <c r="G591" s="156" t="str">
        <f>IF(B591="סך הכל",Summary!$B$17,IFERROR(VLOOKUP(B591,PT_Charge_Forb!A:C,2,FALSE),""))</f>
        <v/>
      </c>
      <c r="H591" s="202" t="str">
        <f>IF(B591="סך הכל",Summary!$B$19,IFERROR(VLOOKUP(B591,PT_Charge_Forb!A:C,3,FALSE),""))</f>
        <v/>
      </c>
      <c r="I591" s="203" t="str">
        <f>IF(B591="סך הכל",Summary!$B$20,IF(SUM(F591,H591)=0,"",SUM(F591,H591)))</f>
        <v/>
      </c>
      <c r="J591" s="173"/>
    </row>
    <row r="592" spans="1:10" s="1" customFormat="1" x14ac:dyDescent="0.2">
      <c r="A592" s="152"/>
      <c r="B592" s="174" t="str">
        <f>IF(AND(B590&lt;&gt;"",ISNUMBER(B590),B591=""),"סך הכל",IF(ISNUMBER('דיווח דיגומים'!B592),'דיווח דיגומים'!B592,""))</f>
        <v/>
      </c>
      <c r="C592" s="201" t="str">
        <f>IF(B592="סך הכל",Summary!$B$14,'דיווח דיגומים'!C592)</f>
        <v/>
      </c>
      <c r="D592" s="156" t="str">
        <f>IF(B592="סך הכל",Summary!$B$15,'דיווח דיגומים'!G592)</f>
        <v/>
      </c>
      <c r="E592" s="156" t="str">
        <f>IF(B592="סך הכל",Summary!$B$16,IFERROR(VLOOKUP(B592,PT_Charge_Exc!A:C,2,FALSE),""))</f>
        <v/>
      </c>
      <c r="F592" s="202" t="str">
        <f>IFERROR(VLOOKUP(B592,PT_Charge_Exc!A:C,3,FALSE),"")</f>
        <v/>
      </c>
      <c r="G592" s="156" t="str">
        <f>IF(B592="סך הכל",Summary!$B$17,IFERROR(VLOOKUP(B592,PT_Charge_Forb!A:C,2,FALSE),""))</f>
        <v/>
      </c>
      <c r="H592" s="202" t="str">
        <f>IF(B592="סך הכל",Summary!$B$19,IFERROR(VLOOKUP(B592,PT_Charge_Forb!A:C,3,FALSE),""))</f>
        <v/>
      </c>
      <c r="I592" s="203" t="str">
        <f>IF(B592="סך הכל",Summary!$B$20,IF(SUM(F592,H592)=0,"",SUM(F592,H592)))</f>
        <v/>
      </c>
      <c r="J592" s="173"/>
    </row>
    <row r="593" spans="1:10" s="1" customFormat="1" x14ac:dyDescent="0.2">
      <c r="A593" s="152"/>
      <c r="B593" s="174" t="str">
        <f>IF(AND(B591&lt;&gt;"",ISNUMBER(B591),B592=""),"סך הכל",IF(ISNUMBER('דיווח דיגומים'!B593),'דיווח דיגומים'!B593,""))</f>
        <v/>
      </c>
      <c r="C593" s="201" t="str">
        <f>IF(B593="סך הכל",Summary!$B$14,'דיווח דיגומים'!C593)</f>
        <v/>
      </c>
      <c r="D593" s="156" t="str">
        <f>IF(B593="סך הכל",Summary!$B$15,'דיווח דיגומים'!G593)</f>
        <v/>
      </c>
      <c r="E593" s="156" t="str">
        <f>IF(B593="סך הכל",Summary!$B$16,IFERROR(VLOOKUP(B593,PT_Charge_Exc!A:C,2,FALSE),""))</f>
        <v/>
      </c>
      <c r="F593" s="202" t="str">
        <f>IFERROR(VLOOKUP(B593,PT_Charge_Exc!A:C,3,FALSE),"")</f>
        <v/>
      </c>
      <c r="G593" s="156" t="str">
        <f>IF(B593="סך הכל",Summary!$B$17,IFERROR(VLOOKUP(B593,PT_Charge_Forb!A:C,2,FALSE),""))</f>
        <v/>
      </c>
      <c r="H593" s="202" t="str">
        <f>IF(B593="סך הכל",Summary!$B$19,IFERROR(VLOOKUP(B593,PT_Charge_Forb!A:C,3,FALSE),""))</f>
        <v/>
      </c>
      <c r="I593" s="203" t="str">
        <f>IF(B593="סך הכל",Summary!$B$20,IF(SUM(F593,H593)=0,"",SUM(F593,H593)))</f>
        <v/>
      </c>
      <c r="J593" s="173"/>
    </row>
    <row r="594" spans="1:10" s="1" customFormat="1" x14ac:dyDescent="0.2">
      <c r="A594" s="152"/>
      <c r="B594" s="174" t="str">
        <f>IF(AND(B592&lt;&gt;"",ISNUMBER(B592),B593=""),"סך הכל",IF(ISNUMBER('דיווח דיגומים'!B594),'דיווח דיגומים'!B594,""))</f>
        <v/>
      </c>
      <c r="C594" s="201" t="str">
        <f>IF(B594="סך הכל",Summary!$B$14,'דיווח דיגומים'!C594)</f>
        <v/>
      </c>
      <c r="D594" s="156" t="str">
        <f>IF(B594="סך הכל",Summary!$B$15,'דיווח דיגומים'!G594)</f>
        <v/>
      </c>
      <c r="E594" s="156" t="str">
        <f>IF(B594="סך הכל",Summary!$B$16,IFERROR(VLOOKUP(B594,PT_Charge_Exc!A:C,2,FALSE),""))</f>
        <v/>
      </c>
      <c r="F594" s="202" t="str">
        <f>IFERROR(VLOOKUP(B594,PT_Charge_Exc!A:C,3,FALSE),"")</f>
        <v/>
      </c>
      <c r="G594" s="156" t="str">
        <f>IF(B594="סך הכל",Summary!$B$17,IFERROR(VLOOKUP(B594,PT_Charge_Forb!A:C,2,FALSE),""))</f>
        <v/>
      </c>
      <c r="H594" s="202" t="str">
        <f>IF(B594="סך הכל",Summary!$B$19,IFERROR(VLOOKUP(B594,PT_Charge_Forb!A:C,3,FALSE),""))</f>
        <v/>
      </c>
      <c r="I594" s="203" t="str">
        <f>IF(B594="סך הכל",Summary!$B$20,IF(SUM(F594,H594)=0,"",SUM(F594,H594)))</f>
        <v/>
      </c>
      <c r="J594" s="173"/>
    </row>
    <row r="595" spans="1:10" s="1" customFormat="1" x14ac:dyDescent="0.2">
      <c r="A595" s="152"/>
      <c r="B595" s="174" t="str">
        <f>IF(AND(B593&lt;&gt;"",ISNUMBER(B593),B594=""),"סך הכל",IF(ISNUMBER('דיווח דיגומים'!B595),'דיווח דיגומים'!B595,""))</f>
        <v/>
      </c>
      <c r="C595" s="201" t="str">
        <f>IF(B595="סך הכל",Summary!$B$14,'דיווח דיגומים'!C595)</f>
        <v/>
      </c>
      <c r="D595" s="156" t="str">
        <f>IF(B595="סך הכל",Summary!$B$15,'דיווח דיגומים'!G595)</f>
        <v/>
      </c>
      <c r="E595" s="156" t="str">
        <f>IF(B595="סך הכל",Summary!$B$16,IFERROR(VLOOKUP(B595,PT_Charge_Exc!A:C,2,FALSE),""))</f>
        <v/>
      </c>
      <c r="F595" s="202" t="str">
        <f>IFERROR(VLOOKUP(B595,PT_Charge_Exc!A:C,3,FALSE),"")</f>
        <v/>
      </c>
      <c r="G595" s="156" t="str">
        <f>IF(B595="סך הכל",Summary!$B$17,IFERROR(VLOOKUP(B595,PT_Charge_Forb!A:C,2,FALSE),""))</f>
        <v/>
      </c>
      <c r="H595" s="202" t="str">
        <f>IF(B595="סך הכל",Summary!$B$19,IFERROR(VLOOKUP(B595,PT_Charge_Forb!A:C,3,FALSE),""))</f>
        <v/>
      </c>
      <c r="I595" s="203" t="str">
        <f>IF(B595="סך הכל",Summary!$B$20,IF(SUM(F595,H595)=0,"",SUM(F595,H595)))</f>
        <v/>
      </c>
      <c r="J595" s="173"/>
    </row>
    <row r="596" spans="1:10" s="1" customFormat="1" x14ac:dyDescent="0.2">
      <c r="A596" s="152"/>
      <c r="B596" s="174" t="str">
        <f>IF(AND(B594&lt;&gt;"",ISNUMBER(B594),B595=""),"סך הכל",IF(ISNUMBER('דיווח דיגומים'!B596),'דיווח דיגומים'!B596,""))</f>
        <v/>
      </c>
      <c r="C596" s="201" t="str">
        <f>IF(B596="סך הכל",Summary!$B$14,'דיווח דיגומים'!C596)</f>
        <v/>
      </c>
      <c r="D596" s="156" t="str">
        <f>IF(B596="סך הכל",Summary!$B$15,'דיווח דיגומים'!G596)</f>
        <v/>
      </c>
      <c r="E596" s="156" t="str">
        <f>IF(B596="סך הכל",Summary!$B$16,IFERROR(VLOOKUP(B596,PT_Charge_Exc!A:C,2,FALSE),""))</f>
        <v/>
      </c>
      <c r="F596" s="202" t="str">
        <f>IFERROR(VLOOKUP(B596,PT_Charge_Exc!A:C,3,FALSE),"")</f>
        <v/>
      </c>
      <c r="G596" s="156" t="str">
        <f>IF(B596="סך הכל",Summary!$B$17,IFERROR(VLOOKUP(B596,PT_Charge_Forb!A:C,2,FALSE),""))</f>
        <v/>
      </c>
      <c r="H596" s="202" t="str">
        <f>IF(B596="סך הכל",Summary!$B$19,IFERROR(VLOOKUP(B596,PT_Charge_Forb!A:C,3,FALSE),""))</f>
        <v/>
      </c>
      <c r="I596" s="203" t="str">
        <f>IF(B596="סך הכל",Summary!$B$20,IF(SUM(F596,H596)=0,"",SUM(F596,H596)))</f>
        <v/>
      </c>
      <c r="J596" s="173"/>
    </row>
    <row r="597" spans="1:10" s="1" customFormat="1" x14ac:dyDescent="0.2">
      <c r="A597" s="152"/>
      <c r="B597" s="174" t="str">
        <f>IF(AND(B595&lt;&gt;"",ISNUMBER(B595),B596=""),"סך הכל",IF(ISNUMBER('דיווח דיגומים'!B597),'דיווח דיגומים'!B597,""))</f>
        <v/>
      </c>
      <c r="C597" s="201" t="str">
        <f>IF(B597="סך הכל",Summary!$B$14,'דיווח דיגומים'!C597)</f>
        <v/>
      </c>
      <c r="D597" s="156" t="str">
        <f>IF(B597="סך הכל",Summary!$B$15,'דיווח דיגומים'!G597)</f>
        <v/>
      </c>
      <c r="E597" s="156" t="str">
        <f>IF(B597="סך הכל",Summary!$B$16,IFERROR(VLOOKUP(B597,PT_Charge_Exc!A:C,2,FALSE),""))</f>
        <v/>
      </c>
      <c r="F597" s="202" t="str">
        <f>IFERROR(VLOOKUP(B597,PT_Charge_Exc!A:C,3,FALSE),"")</f>
        <v/>
      </c>
      <c r="G597" s="156" t="str">
        <f>IF(B597="סך הכל",Summary!$B$17,IFERROR(VLOOKUP(B597,PT_Charge_Forb!A:C,2,FALSE),""))</f>
        <v/>
      </c>
      <c r="H597" s="202" t="str">
        <f>IF(B597="סך הכל",Summary!$B$19,IFERROR(VLOOKUP(B597,PT_Charge_Forb!A:C,3,FALSE),""))</f>
        <v/>
      </c>
      <c r="I597" s="203" t="str">
        <f>IF(B597="סך הכל",Summary!$B$20,IF(SUM(F597,H597)=0,"",SUM(F597,H597)))</f>
        <v/>
      </c>
      <c r="J597" s="173"/>
    </row>
    <row r="598" spans="1:10" s="1" customFormat="1" x14ac:dyDescent="0.2">
      <c r="A598" s="152"/>
      <c r="B598" s="174" t="str">
        <f>IF(AND(B596&lt;&gt;"",ISNUMBER(B596),B597=""),"סך הכל",IF(ISNUMBER('דיווח דיגומים'!B598),'דיווח דיגומים'!B598,""))</f>
        <v/>
      </c>
      <c r="C598" s="201" t="str">
        <f>IF(B598="סך הכל",Summary!$B$14,'דיווח דיגומים'!C598)</f>
        <v/>
      </c>
      <c r="D598" s="156" t="str">
        <f>IF(B598="סך הכל",Summary!$B$15,'דיווח דיגומים'!G598)</f>
        <v/>
      </c>
      <c r="E598" s="156" t="str">
        <f>IF(B598="סך הכל",Summary!$B$16,IFERROR(VLOOKUP(B598,PT_Charge_Exc!A:C,2,FALSE),""))</f>
        <v/>
      </c>
      <c r="F598" s="202" t="str">
        <f>IFERROR(VLOOKUP(B598,PT_Charge_Exc!A:C,3,FALSE),"")</f>
        <v/>
      </c>
      <c r="G598" s="156" t="str">
        <f>IF(B598="סך הכל",Summary!$B$17,IFERROR(VLOOKUP(B598,PT_Charge_Forb!A:C,2,FALSE),""))</f>
        <v/>
      </c>
      <c r="H598" s="202" t="str">
        <f>IF(B598="סך הכל",Summary!$B$19,IFERROR(VLOOKUP(B598,PT_Charge_Forb!A:C,3,FALSE),""))</f>
        <v/>
      </c>
      <c r="I598" s="203" t="str">
        <f>IF(B598="סך הכל",Summary!$B$20,IF(SUM(F598,H598)=0,"",SUM(F598,H598)))</f>
        <v/>
      </c>
      <c r="J598" s="173"/>
    </row>
    <row r="599" spans="1:10" s="1" customFormat="1" x14ac:dyDescent="0.2">
      <c r="A599" s="152"/>
      <c r="B599" s="174" t="str">
        <f>IF(AND(B597&lt;&gt;"",ISNUMBER(B597),B598=""),"סך הכל",IF(ISNUMBER('דיווח דיגומים'!B599),'דיווח דיגומים'!B599,""))</f>
        <v/>
      </c>
      <c r="C599" s="201" t="str">
        <f>IF(B599="סך הכל",Summary!$B$14,'דיווח דיגומים'!C599)</f>
        <v/>
      </c>
      <c r="D599" s="156" t="str">
        <f>IF(B599="סך הכל",Summary!$B$15,'דיווח דיגומים'!G599)</f>
        <v/>
      </c>
      <c r="E599" s="156" t="str">
        <f>IF(B599="סך הכל",Summary!$B$16,IFERROR(VLOOKUP(B599,PT_Charge_Exc!A:C,2,FALSE),""))</f>
        <v/>
      </c>
      <c r="F599" s="202" t="str">
        <f>IFERROR(VLOOKUP(B599,PT_Charge_Exc!A:C,3,FALSE),"")</f>
        <v/>
      </c>
      <c r="G599" s="156" t="str">
        <f>IF(B599="סך הכל",Summary!$B$17,IFERROR(VLOOKUP(B599,PT_Charge_Forb!A:C,2,FALSE),""))</f>
        <v/>
      </c>
      <c r="H599" s="202" t="str">
        <f>IF(B599="סך הכל",Summary!$B$19,IFERROR(VLOOKUP(B599,PT_Charge_Forb!A:C,3,FALSE),""))</f>
        <v/>
      </c>
      <c r="I599" s="203" t="str">
        <f>IF(B599="סך הכל",Summary!$B$20,IF(SUM(F599,H599)=0,"",SUM(F599,H599)))</f>
        <v/>
      </c>
      <c r="J599" s="173"/>
    </row>
    <row r="600" spans="1:10" s="1" customFormat="1" x14ac:dyDescent="0.2">
      <c r="B600" s="174" t="str">
        <f>IF(AND(B598&lt;&gt;"",ISNUMBER(B598),B599=""),"סך הכל",IF(ISNUMBER('דיווח דיגומים'!B600),'דיווח דיגומים'!B600,""))</f>
        <v/>
      </c>
      <c r="C600" s="201" t="str">
        <f>IF(B600="סך הכל",Summary!$B$14,'דיווח דיגומים'!C600)</f>
        <v/>
      </c>
      <c r="D600" s="156" t="str">
        <f>IF(B600="סך הכל",Summary!$B$15,'דיווח דיגומים'!G600)</f>
        <v/>
      </c>
      <c r="E600" s="156" t="str">
        <f>IF(B600="סך הכל",Summary!$B$16,IFERROR(VLOOKUP(B600,PT_Charge_Exc!A:C,2,FALSE),""))</f>
        <v/>
      </c>
      <c r="F600" s="202" t="str">
        <f>IFERROR(VLOOKUP(B600,PT_Charge_Exc!A:C,3,FALSE),"")</f>
        <v/>
      </c>
      <c r="G600" s="156" t="str">
        <f>IF(B600="סך הכל",Summary!$B$17,IFERROR(VLOOKUP(B600,PT_Charge_Forb!A:C,2,FALSE),""))</f>
        <v/>
      </c>
      <c r="H600" s="202" t="str">
        <f>IF(B600="סך הכל",Summary!$B$19,IFERROR(VLOOKUP(B600,PT_Charge_Forb!A:C,3,FALSE),""))</f>
        <v/>
      </c>
      <c r="I600" s="203" t="str">
        <f>IF(B600="סך הכל",Summary!$B$20,IF(SUM(F600,H600)=0,"",SUM(F600,H600)))</f>
        <v/>
      </c>
      <c r="J600" s="173"/>
    </row>
    <row r="601" spans="1:10" s="1" customFormat="1" x14ac:dyDescent="0.2">
      <c r="B601" s="160"/>
      <c r="C601" s="164"/>
      <c r="D601" s="168"/>
      <c r="E601" s="204"/>
      <c r="F601" s="136"/>
      <c r="G601" s="205"/>
      <c r="H601" s="136"/>
      <c r="I601" s="206"/>
      <c r="J601" s="168"/>
    </row>
    <row r="602" spans="1:10" s="1" customFormat="1" x14ac:dyDescent="0.2">
      <c r="B602" s="160"/>
      <c r="C602" s="164"/>
      <c r="D602" s="168"/>
      <c r="E602" s="204"/>
      <c r="F602" s="136"/>
      <c r="G602" s="205"/>
      <c r="H602" s="136"/>
      <c r="I602" s="206"/>
      <c r="J602" s="168"/>
    </row>
    <row r="603" spans="1:10" s="1" customFormat="1" x14ac:dyDescent="0.2">
      <c r="B603" s="160"/>
      <c r="C603" s="164"/>
      <c r="D603" s="168"/>
      <c r="E603" s="204"/>
      <c r="F603" s="136"/>
      <c r="G603" s="205"/>
      <c r="H603" s="136"/>
      <c r="I603" s="206"/>
      <c r="J603" s="168"/>
    </row>
    <row r="604" spans="1:10" s="1" customFormat="1" x14ac:dyDescent="0.2">
      <c r="B604" s="160"/>
      <c r="C604" s="164"/>
      <c r="D604" s="168"/>
      <c r="E604" s="204"/>
      <c r="F604" s="136"/>
      <c r="G604" s="205"/>
      <c r="H604" s="136"/>
      <c r="I604" s="206"/>
      <c r="J604" s="168"/>
    </row>
    <row r="605" spans="1:10" s="1" customFormat="1" x14ac:dyDescent="0.2">
      <c r="B605" s="160"/>
      <c r="C605" s="164"/>
      <c r="D605" s="168"/>
      <c r="E605" s="204"/>
      <c r="F605" s="136"/>
      <c r="G605" s="205"/>
      <c r="H605" s="136"/>
      <c r="I605" s="206"/>
      <c r="J605" s="168"/>
    </row>
    <row r="606" spans="1:10" s="1" customFormat="1" x14ac:dyDescent="0.2">
      <c r="B606" s="160"/>
      <c r="C606" s="164"/>
      <c r="D606" s="168"/>
      <c r="E606" s="204"/>
      <c r="F606" s="136"/>
      <c r="G606" s="205"/>
      <c r="H606" s="136"/>
      <c r="I606" s="206"/>
      <c r="J606" s="168"/>
    </row>
    <row r="607" spans="1:10" s="1" customFormat="1" x14ac:dyDescent="0.2">
      <c r="B607" s="160"/>
      <c r="C607" s="164"/>
      <c r="D607" s="168"/>
      <c r="E607" s="204"/>
      <c r="F607" s="136"/>
      <c r="G607" s="205"/>
      <c r="H607" s="136"/>
      <c r="I607" s="206"/>
      <c r="J607" s="168"/>
    </row>
    <row r="608" spans="1:10" s="1" customFormat="1" x14ac:dyDescent="0.2">
      <c r="B608" s="160"/>
      <c r="C608" s="164"/>
      <c r="D608" s="168"/>
      <c r="E608" s="204"/>
      <c r="F608" s="136"/>
      <c r="G608" s="205"/>
      <c r="H608" s="136"/>
      <c r="I608" s="206"/>
      <c r="J608" s="168"/>
    </row>
    <row r="609" spans="2:10" s="1" customFormat="1" x14ac:dyDescent="0.2">
      <c r="B609" s="160"/>
      <c r="C609" s="164"/>
      <c r="D609" s="168"/>
      <c r="E609" s="204"/>
      <c r="F609" s="136"/>
      <c r="G609" s="205"/>
      <c r="H609" s="136"/>
      <c r="I609" s="206"/>
      <c r="J609" s="168"/>
    </row>
    <row r="610" spans="2:10" s="1" customFormat="1" x14ac:dyDescent="0.2">
      <c r="B610" s="160"/>
      <c r="C610" s="164"/>
      <c r="D610" s="168"/>
      <c r="E610" s="204"/>
      <c r="F610" s="136"/>
      <c r="G610" s="205"/>
      <c r="H610" s="136"/>
      <c r="I610" s="206"/>
      <c r="J610" s="168"/>
    </row>
    <row r="611" spans="2:10" s="1" customFormat="1" x14ac:dyDescent="0.2">
      <c r="B611" s="160"/>
      <c r="C611" s="164"/>
      <c r="D611" s="168"/>
      <c r="E611" s="204"/>
      <c r="F611" s="136"/>
      <c r="G611" s="205"/>
      <c r="H611" s="136"/>
      <c r="I611" s="206"/>
      <c r="J611" s="168"/>
    </row>
    <row r="612" spans="2:10" s="1" customFormat="1" x14ac:dyDescent="0.2">
      <c r="B612" s="160"/>
      <c r="C612" s="164"/>
      <c r="D612" s="168"/>
      <c r="E612" s="204"/>
      <c r="F612" s="136"/>
      <c r="G612" s="205"/>
      <c r="H612" s="136"/>
      <c r="I612" s="206"/>
      <c r="J612" s="168"/>
    </row>
    <row r="613" spans="2:10" s="1" customFormat="1" x14ac:dyDescent="0.2">
      <c r="B613" s="160"/>
      <c r="C613" s="164"/>
      <c r="D613" s="168"/>
      <c r="E613" s="204"/>
      <c r="F613" s="136"/>
      <c r="G613" s="205"/>
      <c r="H613" s="136"/>
      <c r="I613" s="206"/>
      <c r="J613" s="168"/>
    </row>
    <row r="614" spans="2:10" s="1" customFormat="1" x14ac:dyDescent="0.2">
      <c r="B614" s="160"/>
      <c r="C614" s="164"/>
      <c r="D614" s="168"/>
      <c r="E614" s="204"/>
      <c r="F614" s="136"/>
      <c r="G614" s="205"/>
      <c r="H614" s="136"/>
      <c r="I614" s="206"/>
      <c r="J614" s="168"/>
    </row>
    <row r="615" spans="2:10" s="1" customFormat="1" x14ac:dyDescent="0.2">
      <c r="B615" s="160"/>
      <c r="C615" s="164"/>
      <c r="D615" s="168"/>
      <c r="E615" s="204"/>
      <c r="F615" s="136"/>
      <c r="G615" s="205"/>
      <c r="H615" s="136"/>
      <c r="I615" s="206"/>
      <c r="J615" s="168"/>
    </row>
    <row r="616" spans="2:10" s="1" customFormat="1" x14ac:dyDescent="0.2">
      <c r="B616" s="160"/>
      <c r="C616" s="164"/>
      <c r="D616" s="168"/>
      <c r="E616" s="204"/>
      <c r="F616" s="136"/>
      <c r="G616" s="205"/>
      <c r="H616" s="136"/>
      <c r="I616" s="206"/>
      <c r="J616" s="168"/>
    </row>
    <row r="617" spans="2:10" s="1" customFormat="1" x14ac:dyDescent="0.2">
      <c r="B617" s="160"/>
      <c r="C617" s="164"/>
      <c r="D617" s="168"/>
      <c r="E617" s="204"/>
      <c r="F617" s="136"/>
      <c r="G617" s="205"/>
      <c r="H617" s="136"/>
      <c r="I617" s="206"/>
      <c r="J617" s="168"/>
    </row>
    <row r="618" spans="2:10" s="1" customFormat="1" x14ac:dyDescent="0.2">
      <c r="B618" s="160"/>
      <c r="C618" s="164"/>
      <c r="D618" s="168"/>
      <c r="E618" s="204"/>
      <c r="F618" s="136"/>
      <c r="G618" s="205"/>
      <c r="H618" s="136"/>
      <c r="I618" s="206"/>
      <c r="J618" s="168"/>
    </row>
    <row r="619" spans="2:10" s="1" customFormat="1" x14ac:dyDescent="0.2">
      <c r="B619" s="160"/>
      <c r="C619" s="164"/>
      <c r="D619" s="168"/>
      <c r="E619" s="204"/>
      <c r="F619" s="136"/>
      <c r="G619" s="205"/>
      <c r="H619" s="136"/>
      <c r="I619" s="206"/>
      <c r="J619" s="168"/>
    </row>
    <row r="620" spans="2:10" s="1" customFormat="1" x14ac:dyDescent="0.2">
      <c r="B620" s="160"/>
      <c r="C620" s="164"/>
      <c r="D620" s="168"/>
      <c r="E620" s="204"/>
      <c r="F620" s="136"/>
      <c r="G620" s="205"/>
      <c r="H620" s="136"/>
      <c r="I620" s="206"/>
      <c r="J620" s="168"/>
    </row>
    <row r="621" spans="2:10" s="1" customFormat="1" x14ac:dyDescent="0.2">
      <c r="B621" s="160"/>
      <c r="C621" s="164"/>
      <c r="D621" s="168"/>
      <c r="E621" s="204"/>
      <c r="F621" s="136"/>
      <c r="G621" s="205"/>
      <c r="H621" s="136"/>
      <c r="I621" s="206"/>
      <c r="J621" s="168"/>
    </row>
    <row r="622" spans="2:10" s="1" customFormat="1" x14ac:dyDescent="0.2">
      <c r="B622" s="160"/>
      <c r="C622" s="164"/>
      <c r="D622" s="168"/>
      <c r="E622" s="204"/>
      <c r="F622" s="136"/>
      <c r="G622" s="205"/>
      <c r="H622" s="136"/>
      <c r="I622" s="206"/>
      <c r="J622" s="168"/>
    </row>
    <row r="623" spans="2:10" s="1" customFormat="1" x14ac:dyDescent="0.2">
      <c r="B623" s="160"/>
      <c r="C623" s="164"/>
      <c r="D623" s="168"/>
      <c r="E623" s="204"/>
      <c r="F623" s="136"/>
      <c r="G623" s="205"/>
      <c r="H623" s="136"/>
      <c r="I623" s="206"/>
      <c r="J623" s="168"/>
    </row>
    <row r="624" spans="2:10" s="1" customFormat="1" x14ac:dyDescent="0.2">
      <c r="B624" s="160"/>
      <c r="C624" s="164"/>
      <c r="D624" s="168"/>
      <c r="E624" s="204"/>
      <c r="F624" s="136"/>
      <c r="G624" s="205"/>
      <c r="H624" s="136"/>
      <c r="I624" s="206"/>
      <c r="J624" s="168"/>
    </row>
    <row r="625" spans="2:10" s="1" customFormat="1" x14ac:dyDescent="0.2">
      <c r="B625" s="160"/>
      <c r="C625" s="164"/>
      <c r="D625" s="168"/>
      <c r="E625" s="204"/>
      <c r="F625" s="136"/>
      <c r="G625" s="205"/>
      <c r="H625" s="136"/>
      <c r="I625" s="206"/>
      <c r="J625" s="168"/>
    </row>
    <row r="626" spans="2:10" s="1" customFormat="1" x14ac:dyDescent="0.2">
      <c r="B626" s="160"/>
      <c r="C626" s="164"/>
      <c r="D626" s="168"/>
      <c r="E626" s="204"/>
      <c r="F626" s="136"/>
      <c r="G626" s="205"/>
      <c r="H626" s="136"/>
      <c r="I626" s="206"/>
      <c r="J626" s="168"/>
    </row>
    <row r="627" spans="2:10" s="1" customFormat="1" x14ac:dyDescent="0.2">
      <c r="B627" s="160"/>
      <c r="C627" s="164"/>
      <c r="D627" s="168"/>
      <c r="E627" s="204"/>
      <c r="F627" s="136"/>
      <c r="G627" s="205"/>
      <c r="H627" s="136"/>
      <c r="I627" s="206"/>
      <c r="J627" s="168"/>
    </row>
    <row r="628" spans="2:10" s="1" customFormat="1" x14ac:dyDescent="0.2">
      <c r="B628" s="160"/>
      <c r="C628" s="164"/>
      <c r="D628" s="168"/>
      <c r="E628" s="204"/>
      <c r="F628" s="136"/>
      <c r="G628" s="205"/>
      <c r="H628" s="136"/>
      <c r="I628" s="206"/>
      <c r="J628" s="168"/>
    </row>
    <row r="629" spans="2:10" s="1" customFormat="1" x14ac:dyDescent="0.2">
      <c r="B629" s="160"/>
      <c r="C629" s="164"/>
      <c r="D629" s="168"/>
      <c r="E629" s="204"/>
      <c r="F629" s="136"/>
      <c r="G629" s="205"/>
      <c r="H629" s="136"/>
      <c r="I629" s="206"/>
      <c r="J629" s="168"/>
    </row>
    <row r="630" spans="2:10" s="1" customFormat="1" x14ac:dyDescent="0.2">
      <c r="B630" s="160"/>
      <c r="C630" s="164"/>
      <c r="D630" s="168"/>
      <c r="E630" s="204"/>
      <c r="F630" s="136"/>
      <c r="G630" s="205"/>
      <c r="H630" s="136"/>
      <c r="I630" s="206"/>
      <c r="J630" s="168"/>
    </row>
    <row r="631" spans="2:10" s="1" customFormat="1" x14ac:dyDescent="0.2">
      <c r="B631" s="160"/>
      <c r="C631" s="164"/>
      <c r="D631" s="168"/>
      <c r="E631" s="204"/>
      <c r="F631" s="136"/>
      <c r="G631" s="205"/>
      <c r="H631" s="136"/>
      <c r="I631" s="206"/>
      <c r="J631" s="168"/>
    </row>
    <row r="632" spans="2:10" s="1" customFormat="1" x14ac:dyDescent="0.2">
      <c r="B632" s="160"/>
      <c r="C632" s="164"/>
      <c r="D632" s="168"/>
      <c r="E632" s="204"/>
      <c r="F632" s="136"/>
      <c r="G632" s="205"/>
      <c r="H632" s="136"/>
      <c r="I632" s="206"/>
      <c r="J632" s="168"/>
    </row>
    <row r="633" spans="2:10" s="1" customFormat="1" x14ac:dyDescent="0.2">
      <c r="B633" s="160"/>
      <c r="C633" s="164"/>
      <c r="D633" s="168"/>
      <c r="E633" s="204"/>
      <c r="F633" s="136"/>
      <c r="G633" s="205"/>
      <c r="H633" s="136"/>
      <c r="I633" s="206"/>
      <c r="J633" s="168"/>
    </row>
    <row r="634" spans="2:10" s="1" customFormat="1" x14ac:dyDescent="0.2">
      <c r="B634" s="160"/>
      <c r="C634" s="164"/>
      <c r="D634" s="168"/>
      <c r="E634" s="204"/>
      <c r="F634" s="136"/>
      <c r="G634" s="205"/>
      <c r="H634" s="136"/>
      <c r="I634" s="206"/>
      <c r="J634" s="168"/>
    </row>
    <row r="635" spans="2:10" s="1" customFormat="1" x14ac:dyDescent="0.2">
      <c r="B635" s="160"/>
      <c r="C635" s="164"/>
      <c r="D635" s="168"/>
      <c r="E635" s="204"/>
      <c r="F635" s="136"/>
      <c r="G635" s="205"/>
      <c r="H635" s="136"/>
      <c r="I635" s="206"/>
      <c r="J635" s="168"/>
    </row>
    <row r="636" spans="2:10" s="1" customFormat="1" x14ac:dyDescent="0.2">
      <c r="B636" s="160"/>
      <c r="C636" s="164"/>
      <c r="D636" s="168"/>
      <c r="E636" s="204"/>
      <c r="F636" s="136"/>
      <c r="G636" s="205"/>
      <c r="H636" s="136"/>
      <c r="I636" s="206"/>
      <c r="J636" s="168"/>
    </row>
    <row r="637" spans="2:10" s="1" customFormat="1" x14ac:dyDescent="0.2">
      <c r="B637" s="160"/>
      <c r="C637" s="164"/>
      <c r="D637" s="168"/>
      <c r="E637" s="204"/>
      <c r="F637" s="136"/>
      <c r="G637" s="205"/>
      <c r="H637" s="136"/>
      <c r="I637" s="206"/>
      <c r="J637" s="168"/>
    </row>
    <row r="638" spans="2:10" s="1" customFormat="1" x14ac:dyDescent="0.2">
      <c r="B638" s="160"/>
      <c r="C638" s="164"/>
      <c r="D638" s="168"/>
      <c r="E638" s="204"/>
      <c r="F638" s="136"/>
      <c r="G638" s="205"/>
      <c r="H638" s="136"/>
      <c r="I638" s="206"/>
      <c r="J638" s="168"/>
    </row>
    <row r="639" spans="2:10" s="1" customFormat="1" x14ac:dyDescent="0.2">
      <c r="B639" s="160"/>
      <c r="C639" s="164"/>
      <c r="D639" s="168"/>
      <c r="E639" s="204"/>
      <c r="F639" s="136"/>
      <c r="G639" s="205"/>
      <c r="H639" s="136"/>
      <c r="I639" s="206"/>
      <c r="J639" s="168"/>
    </row>
    <row r="640" spans="2:10" s="1" customFormat="1" x14ac:dyDescent="0.2">
      <c r="B640" s="160"/>
      <c r="C640" s="164"/>
      <c r="D640" s="168"/>
      <c r="E640" s="204"/>
      <c r="F640" s="136"/>
      <c r="G640" s="205"/>
      <c r="H640" s="136"/>
      <c r="I640" s="206"/>
      <c r="J640" s="168"/>
    </row>
    <row r="641" spans="2:10" s="1" customFormat="1" x14ac:dyDescent="0.2">
      <c r="B641" s="160"/>
      <c r="C641" s="164"/>
      <c r="D641" s="168"/>
      <c r="E641" s="204"/>
      <c r="F641" s="136"/>
      <c r="G641" s="205"/>
      <c r="H641" s="136"/>
      <c r="I641" s="206"/>
      <c r="J641" s="168"/>
    </row>
    <row r="642" spans="2:10" s="1" customFormat="1" x14ac:dyDescent="0.2">
      <c r="B642" s="160"/>
      <c r="C642" s="164"/>
      <c r="D642" s="168"/>
      <c r="E642" s="204"/>
      <c r="F642" s="136"/>
      <c r="G642" s="205"/>
      <c r="H642" s="136"/>
      <c r="I642" s="206"/>
      <c r="J642" s="168"/>
    </row>
    <row r="643" spans="2:10" s="1" customFormat="1" x14ac:dyDescent="0.2">
      <c r="B643" s="160"/>
      <c r="C643" s="164"/>
      <c r="D643" s="168"/>
      <c r="E643" s="204"/>
      <c r="F643" s="136"/>
      <c r="G643" s="205"/>
      <c r="H643" s="136"/>
      <c r="I643" s="206"/>
      <c r="J643" s="168"/>
    </row>
    <row r="644" spans="2:10" s="1" customFormat="1" x14ac:dyDescent="0.2">
      <c r="B644" s="160"/>
      <c r="C644" s="164"/>
      <c r="D644" s="168"/>
      <c r="E644" s="204"/>
      <c r="F644" s="136"/>
      <c r="G644" s="205"/>
      <c r="H644" s="136"/>
      <c r="I644" s="206"/>
      <c r="J644" s="168"/>
    </row>
    <row r="645" spans="2:10" s="1" customFormat="1" x14ac:dyDescent="0.2">
      <c r="B645" s="160"/>
      <c r="C645" s="164"/>
      <c r="D645" s="168"/>
      <c r="E645" s="204"/>
      <c r="F645" s="136"/>
      <c r="G645" s="205"/>
      <c r="H645" s="136"/>
      <c r="I645" s="206"/>
      <c r="J645" s="168"/>
    </row>
    <row r="646" spans="2:10" s="1" customFormat="1" x14ac:dyDescent="0.2">
      <c r="B646" s="160"/>
      <c r="C646" s="164"/>
      <c r="D646" s="168"/>
      <c r="E646" s="204"/>
      <c r="F646" s="136"/>
      <c r="G646" s="205"/>
      <c r="H646" s="136"/>
      <c r="I646" s="206"/>
      <c r="J646" s="168"/>
    </row>
    <row r="647" spans="2:10" s="1" customFormat="1" x14ac:dyDescent="0.2">
      <c r="B647" s="160"/>
      <c r="C647" s="164"/>
      <c r="D647" s="168"/>
      <c r="E647" s="204"/>
      <c r="F647" s="136"/>
      <c r="G647" s="205"/>
      <c r="H647" s="136"/>
      <c r="I647" s="206"/>
      <c r="J647" s="168"/>
    </row>
    <row r="648" spans="2:10" s="1" customFormat="1" x14ac:dyDescent="0.2">
      <c r="B648" s="160"/>
      <c r="C648" s="164"/>
      <c r="D648" s="168"/>
      <c r="E648" s="204"/>
      <c r="F648" s="136"/>
      <c r="G648" s="205"/>
      <c r="H648" s="136"/>
      <c r="I648" s="206"/>
      <c r="J648" s="168"/>
    </row>
    <row r="649" spans="2:10" s="1" customFormat="1" x14ac:dyDescent="0.2">
      <c r="B649" s="160"/>
      <c r="C649" s="164"/>
      <c r="D649" s="168"/>
      <c r="E649" s="204"/>
      <c r="F649" s="136"/>
      <c r="G649" s="205"/>
      <c r="H649" s="136"/>
      <c r="I649" s="206"/>
      <c r="J649" s="168"/>
    </row>
    <row r="650" spans="2:10" s="1" customFormat="1" x14ac:dyDescent="0.2">
      <c r="B650" s="160"/>
      <c r="C650" s="164"/>
      <c r="D650" s="168"/>
      <c r="E650" s="204"/>
      <c r="F650" s="136"/>
      <c r="G650" s="205"/>
      <c r="H650" s="136"/>
      <c r="I650" s="206"/>
      <c r="J650" s="168"/>
    </row>
    <row r="651" spans="2:10" s="1" customFormat="1" x14ac:dyDescent="0.2">
      <c r="B651" s="160"/>
      <c r="C651" s="164"/>
      <c r="D651" s="168"/>
      <c r="E651" s="204"/>
      <c r="F651" s="136"/>
      <c r="G651" s="205"/>
      <c r="H651" s="136"/>
      <c r="I651" s="206"/>
      <c r="J651" s="168"/>
    </row>
    <row r="652" spans="2:10" s="1" customFormat="1" x14ac:dyDescent="0.2">
      <c r="B652" s="160"/>
      <c r="C652" s="164"/>
      <c r="D652" s="168"/>
      <c r="E652" s="204"/>
      <c r="F652" s="136"/>
      <c r="G652" s="205"/>
      <c r="H652" s="136"/>
      <c r="I652" s="206"/>
      <c r="J652" s="168"/>
    </row>
    <row r="653" spans="2:10" s="1" customFormat="1" x14ac:dyDescent="0.2">
      <c r="B653" s="160"/>
      <c r="C653" s="164"/>
      <c r="D653" s="168"/>
      <c r="E653" s="204"/>
      <c r="F653" s="136"/>
      <c r="G653" s="205"/>
      <c r="H653" s="136"/>
      <c r="I653" s="206"/>
      <c r="J653" s="168"/>
    </row>
    <row r="654" spans="2:10" s="1" customFormat="1" x14ac:dyDescent="0.2">
      <c r="B654" s="160"/>
      <c r="C654" s="164"/>
      <c r="D654" s="168"/>
      <c r="E654" s="204"/>
      <c r="F654" s="136"/>
      <c r="G654" s="205"/>
      <c r="H654" s="136"/>
      <c r="I654" s="206"/>
      <c r="J654" s="168"/>
    </row>
    <row r="655" spans="2:10" s="1" customFormat="1" x14ac:dyDescent="0.2">
      <c r="B655" s="160"/>
      <c r="C655" s="164"/>
      <c r="D655" s="168"/>
      <c r="E655" s="204"/>
      <c r="F655" s="136"/>
      <c r="G655" s="205"/>
      <c r="H655" s="136"/>
      <c r="I655" s="206"/>
      <c r="J655" s="168"/>
    </row>
    <row r="656" spans="2:10" s="1" customFormat="1" x14ac:dyDescent="0.2">
      <c r="B656" s="160"/>
      <c r="C656" s="164"/>
      <c r="D656" s="168"/>
      <c r="E656" s="204"/>
      <c r="F656" s="136"/>
      <c r="G656" s="205"/>
      <c r="H656" s="136"/>
      <c r="I656" s="206"/>
      <c r="J656" s="168"/>
    </row>
    <row r="657" spans="2:10" s="1" customFormat="1" x14ac:dyDescent="0.2">
      <c r="B657" s="160"/>
      <c r="C657" s="164"/>
      <c r="D657" s="168"/>
      <c r="E657" s="204"/>
      <c r="F657" s="136"/>
      <c r="G657" s="205"/>
      <c r="H657" s="136"/>
      <c r="I657" s="206"/>
      <c r="J657" s="168"/>
    </row>
    <row r="658" spans="2:10" s="1" customFormat="1" x14ac:dyDescent="0.2">
      <c r="B658" s="160"/>
      <c r="C658" s="164"/>
      <c r="D658" s="168"/>
      <c r="E658" s="204"/>
      <c r="F658" s="136"/>
      <c r="G658" s="205"/>
      <c r="H658" s="136"/>
      <c r="I658" s="206"/>
      <c r="J658" s="168"/>
    </row>
    <row r="659" spans="2:10" s="1" customFormat="1" x14ac:dyDescent="0.2">
      <c r="B659" s="160"/>
      <c r="C659" s="164"/>
      <c r="D659" s="168"/>
      <c r="E659" s="204"/>
      <c r="F659" s="136"/>
      <c r="G659" s="205"/>
      <c r="H659" s="136"/>
      <c r="I659" s="206"/>
      <c r="J659" s="168"/>
    </row>
    <row r="660" spans="2:10" s="1" customFormat="1" x14ac:dyDescent="0.2">
      <c r="B660" s="160"/>
      <c r="C660" s="164"/>
      <c r="D660" s="168"/>
      <c r="E660" s="204"/>
      <c r="F660" s="136"/>
      <c r="G660" s="205"/>
      <c r="H660" s="136"/>
      <c r="I660" s="206"/>
      <c r="J660" s="168"/>
    </row>
    <row r="661" spans="2:10" s="1" customFormat="1" x14ac:dyDescent="0.2">
      <c r="B661" s="160"/>
      <c r="C661" s="164"/>
      <c r="D661" s="168"/>
      <c r="E661" s="204"/>
      <c r="F661" s="136"/>
      <c r="G661" s="205"/>
      <c r="H661" s="136"/>
      <c r="I661" s="206"/>
      <c r="J661" s="168"/>
    </row>
    <row r="662" spans="2:10" s="1" customFormat="1" x14ac:dyDescent="0.2">
      <c r="B662" s="160"/>
      <c r="C662" s="164"/>
      <c r="D662" s="168"/>
      <c r="E662" s="204"/>
      <c r="F662" s="136"/>
      <c r="G662" s="205"/>
      <c r="H662" s="136"/>
      <c r="I662" s="206"/>
      <c r="J662" s="168"/>
    </row>
    <row r="663" spans="2:10" s="1" customFormat="1" x14ac:dyDescent="0.2">
      <c r="B663" s="160"/>
      <c r="C663" s="164"/>
      <c r="D663" s="168"/>
      <c r="E663" s="204"/>
      <c r="F663" s="136"/>
      <c r="G663" s="205"/>
      <c r="H663" s="136"/>
      <c r="I663" s="206"/>
      <c r="J663" s="168"/>
    </row>
    <row r="664" spans="2:10" s="1" customFormat="1" x14ac:dyDescent="0.2">
      <c r="B664" s="160"/>
      <c r="C664" s="164"/>
      <c r="D664" s="168"/>
      <c r="E664" s="204"/>
      <c r="F664" s="136"/>
      <c r="G664" s="205"/>
      <c r="H664" s="136"/>
      <c r="I664" s="206"/>
      <c r="J664" s="168"/>
    </row>
    <row r="665" spans="2:10" s="1" customFormat="1" x14ac:dyDescent="0.2">
      <c r="B665" s="160"/>
      <c r="C665" s="164"/>
      <c r="D665" s="168"/>
      <c r="E665" s="204"/>
      <c r="F665" s="136"/>
      <c r="G665" s="205"/>
      <c r="H665" s="136"/>
      <c r="I665" s="206"/>
      <c r="J665" s="168"/>
    </row>
    <row r="666" spans="2:10" s="1" customFormat="1" x14ac:dyDescent="0.2">
      <c r="B666" s="160"/>
      <c r="C666" s="164"/>
      <c r="D666" s="168"/>
      <c r="E666" s="204"/>
      <c r="F666" s="136"/>
      <c r="G666" s="205"/>
      <c r="H666" s="136"/>
      <c r="I666" s="206"/>
      <c r="J666" s="168"/>
    </row>
    <row r="667" spans="2:10" s="1" customFormat="1" x14ac:dyDescent="0.2">
      <c r="B667" s="160"/>
      <c r="C667" s="164"/>
      <c r="D667" s="168"/>
      <c r="E667" s="204"/>
      <c r="F667" s="136"/>
      <c r="G667" s="205"/>
      <c r="H667" s="136"/>
      <c r="I667" s="206"/>
      <c r="J667" s="168"/>
    </row>
    <row r="668" spans="2:10" s="1" customFormat="1" x14ac:dyDescent="0.2">
      <c r="B668" s="160"/>
      <c r="C668" s="164"/>
      <c r="D668" s="168"/>
      <c r="E668" s="204"/>
      <c r="F668" s="136"/>
      <c r="G668" s="205"/>
      <c r="H668" s="136"/>
      <c r="I668" s="206"/>
      <c r="J668" s="168"/>
    </row>
    <row r="669" spans="2:10" s="1" customFormat="1" x14ac:dyDescent="0.2">
      <c r="B669" s="160"/>
      <c r="C669" s="164"/>
      <c r="D669" s="168"/>
      <c r="E669" s="204"/>
      <c r="F669" s="136"/>
      <c r="G669" s="205"/>
      <c r="H669" s="136"/>
      <c r="I669" s="206"/>
      <c r="J669" s="168"/>
    </row>
    <row r="670" spans="2:10" s="1" customFormat="1" x14ac:dyDescent="0.2">
      <c r="B670" s="160"/>
      <c r="C670" s="164"/>
      <c r="D670" s="168"/>
      <c r="E670" s="204"/>
      <c r="F670" s="136"/>
      <c r="G670" s="205"/>
      <c r="H670" s="136"/>
      <c r="I670" s="206"/>
      <c r="J670" s="168"/>
    </row>
    <row r="671" spans="2:10" s="1" customFormat="1" x14ac:dyDescent="0.2">
      <c r="B671" s="160"/>
      <c r="C671" s="164"/>
      <c r="D671" s="168"/>
      <c r="E671" s="204"/>
      <c r="F671" s="136"/>
      <c r="G671" s="205"/>
      <c r="H671" s="136"/>
      <c r="I671" s="206"/>
      <c r="J671" s="168"/>
    </row>
    <row r="672" spans="2:10" s="1" customFormat="1" x14ac:dyDescent="0.2">
      <c r="B672" s="160"/>
      <c r="C672" s="164"/>
      <c r="D672" s="168"/>
      <c r="E672" s="204"/>
      <c r="F672" s="136"/>
      <c r="G672" s="205"/>
      <c r="H672" s="136"/>
      <c r="I672" s="206"/>
      <c r="J672" s="168"/>
    </row>
    <row r="673" spans="2:10" s="1" customFormat="1" x14ac:dyDescent="0.2">
      <c r="B673" s="160"/>
      <c r="C673" s="164"/>
      <c r="D673" s="168"/>
      <c r="E673" s="204"/>
      <c r="F673" s="136"/>
      <c r="G673" s="205"/>
      <c r="H673" s="136"/>
      <c r="I673" s="206"/>
      <c r="J673" s="168"/>
    </row>
    <row r="674" spans="2:10" s="1" customFormat="1" x14ac:dyDescent="0.2">
      <c r="B674" s="160"/>
      <c r="C674" s="164"/>
      <c r="D674" s="168"/>
      <c r="E674" s="204"/>
      <c r="F674" s="136"/>
      <c r="G674" s="205"/>
      <c r="H674" s="136"/>
      <c r="I674" s="206"/>
      <c r="J674" s="168"/>
    </row>
    <row r="675" spans="2:10" s="1" customFormat="1" x14ac:dyDescent="0.2">
      <c r="B675" s="160"/>
      <c r="C675" s="164"/>
      <c r="D675" s="168"/>
      <c r="E675" s="204"/>
      <c r="F675" s="136"/>
      <c r="G675" s="205"/>
      <c r="H675" s="136"/>
      <c r="I675" s="206"/>
      <c r="J675" s="168"/>
    </row>
    <row r="676" spans="2:10" s="1" customFormat="1" x14ac:dyDescent="0.2">
      <c r="B676" s="160"/>
      <c r="C676" s="164"/>
      <c r="D676" s="168"/>
      <c r="E676" s="204"/>
      <c r="F676" s="136"/>
      <c r="G676" s="205"/>
      <c r="H676" s="136"/>
      <c r="I676" s="206"/>
      <c r="J676" s="168"/>
    </row>
    <row r="677" spans="2:10" s="1" customFormat="1" x14ac:dyDescent="0.2">
      <c r="B677" s="160"/>
      <c r="C677" s="164"/>
      <c r="D677" s="168"/>
      <c r="E677" s="204"/>
      <c r="F677" s="136"/>
      <c r="G677" s="205"/>
      <c r="H677" s="136"/>
      <c r="I677" s="206"/>
      <c r="J677" s="168"/>
    </row>
    <row r="678" spans="2:10" s="1" customFormat="1" x14ac:dyDescent="0.2">
      <c r="B678" s="160"/>
      <c r="C678" s="164"/>
      <c r="D678" s="168"/>
      <c r="E678" s="204"/>
      <c r="F678" s="136"/>
      <c r="G678" s="205"/>
      <c r="H678" s="136"/>
      <c r="I678" s="206"/>
      <c r="J678" s="168"/>
    </row>
    <row r="679" spans="2:10" s="1" customFormat="1" x14ac:dyDescent="0.2">
      <c r="B679" s="160"/>
      <c r="C679" s="164"/>
      <c r="D679" s="168"/>
      <c r="E679" s="204"/>
      <c r="F679" s="136"/>
      <c r="G679" s="205"/>
      <c r="H679" s="136"/>
      <c r="I679" s="206"/>
      <c r="J679" s="168"/>
    </row>
    <row r="680" spans="2:10" s="1" customFormat="1" x14ac:dyDescent="0.2">
      <c r="B680" s="160"/>
      <c r="C680" s="164"/>
      <c r="D680" s="168"/>
      <c r="E680" s="204"/>
      <c r="F680" s="136"/>
      <c r="G680" s="205"/>
      <c r="H680" s="136"/>
      <c r="I680" s="206"/>
      <c r="J680" s="168"/>
    </row>
    <row r="681" spans="2:10" s="1" customFormat="1" x14ac:dyDescent="0.2">
      <c r="B681" s="160"/>
      <c r="C681" s="164"/>
      <c r="D681" s="168"/>
      <c r="E681" s="204"/>
      <c r="F681" s="136"/>
      <c r="G681" s="205"/>
      <c r="H681" s="136"/>
      <c r="I681" s="206"/>
      <c r="J681" s="168"/>
    </row>
    <row r="682" spans="2:10" s="1" customFormat="1" x14ac:dyDescent="0.2">
      <c r="B682" s="160"/>
      <c r="C682" s="164"/>
      <c r="D682" s="168"/>
      <c r="E682" s="204"/>
      <c r="F682" s="136"/>
      <c r="G682" s="205"/>
      <c r="H682" s="136"/>
      <c r="I682" s="206"/>
      <c r="J682" s="168"/>
    </row>
    <row r="683" spans="2:10" s="1" customFormat="1" x14ac:dyDescent="0.2">
      <c r="B683" s="160"/>
      <c r="C683" s="164"/>
      <c r="D683" s="168"/>
      <c r="E683" s="204"/>
      <c r="F683" s="136"/>
      <c r="G683" s="205"/>
      <c r="H683" s="136"/>
      <c r="I683" s="206"/>
      <c r="J683" s="168"/>
    </row>
    <row r="684" spans="2:10" s="1" customFormat="1" x14ac:dyDescent="0.2">
      <c r="B684" s="160"/>
      <c r="C684" s="164"/>
      <c r="D684" s="168"/>
      <c r="E684" s="204"/>
      <c r="F684" s="136"/>
      <c r="G684" s="205"/>
      <c r="H684" s="136"/>
      <c r="I684" s="206"/>
      <c r="J684" s="168"/>
    </row>
    <row r="685" spans="2:10" s="1" customFormat="1" x14ac:dyDescent="0.2">
      <c r="B685" s="160"/>
      <c r="C685" s="164"/>
      <c r="D685" s="168"/>
      <c r="E685" s="204"/>
      <c r="F685" s="136"/>
      <c r="G685" s="205"/>
      <c r="H685" s="136"/>
      <c r="I685" s="206"/>
      <c r="J685" s="168"/>
    </row>
    <row r="686" spans="2:10" s="1" customFormat="1" x14ac:dyDescent="0.2">
      <c r="B686" s="160"/>
      <c r="C686" s="164"/>
      <c r="D686" s="168"/>
      <c r="E686" s="204"/>
      <c r="F686" s="136"/>
      <c r="G686" s="205"/>
      <c r="H686" s="136"/>
      <c r="I686" s="206"/>
      <c r="J686" s="168"/>
    </row>
    <row r="687" spans="2:10" s="1" customFormat="1" x14ac:dyDescent="0.2">
      <c r="B687" s="160"/>
      <c r="C687" s="164"/>
      <c r="D687" s="168"/>
      <c r="E687" s="204"/>
      <c r="F687" s="136"/>
      <c r="G687" s="205"/>
      <c r="H687" s="136"/>
      <c r="I687" s="206"/>
      <c r="J687" s="168"/>
    </row>
    <row r="688" spans="2:10" s="1" customFormat="1" x14ac:dyDescent="0.2">
      <c r="B688" s="160"/>
      <c r="C688" s="164"/>
      <c r="D688" s="168"/>
      <c r="E688" s="204"/>
      <c r="F688" s="136"/>
      <c r="G688" s="205"/>
      <c r="H688" s="136"/>
      <c r="I688" s="206"/>
      <c r="J688" s="168"/>
    </row>
    <row r="689" spans="2:10" s="1" customFormat="1" x14ac:dyDescent="0.2">
      <c r="B689" s="160"/>
      <c r="C689" s="164"/>
      <c r="D689" s="168"/>
      <c r="E689" s="204"/>
      <c r="F689" s="136"/>
      <c r="G689" s="205"/>
      <c r="H689" s="136"/>
      <c r="I689" s="206"/>
      <c r="J689" s="168"/>
    </row>
    <row r="690" spans="2:10" s="1" customFormat="1" x14ac:dyDescent="0.2">
      <c r="B690" s="160"/>
      <c r="C690" s="164"/>
      <c r="D690" s="168"/>
      <c r="E690" s="204"/>
      <c r="F690" s="136"/>
      <c r="G690" s="205"/>
      <c r="H690" s="136"/>
      <c r="I690" s="206"/>
      <c r="J690" s="168"/>
    </row>
    <row r="691" spans="2:10" s="1" customFormat="1" x14ac:dyDescent="0.2">
      <c r="B691" s="160"/>
      <c r="C691" s="164"/>
      <c r="D691" s="168"/>
      <c r="E691" s="204"/>
      <c r="F691" s="136"/>
      <c r="G691" s="205"/>
      <c r="H691" s="136"/>
      <c r="I691" s="206"/>
      <c r="J691" s="168"/>
    </row>
    <row r="692" spans="2:10" s="1" customFormat="1" x14ac:dyDescent="0.2">
      <c r="B692" s="160"/>
      <c r="C692" s="164"/>
      <c r="D692" s="168"/>
      <c r="E692" s="204"/>
      <c r="F692" s="136"/>
      <c r="G692" s="205"/>
      <c r="H692" s="136"/>
      <c r="I692" s="206"/>
      <c r="J692" s="168"/>
    </row>
    <row r="693" spans="2:10" s="1" customFormat="1" x14ac:dyDescent="0.2">
      <c r="B693" s="160"/>
      <c r="C693" s="164"/>
      <c r="D693" s="168"/>
      <c r="E693" s="204"/>
      <c r="F693" s="136"/>
      <c r="G693" s="205"/>
      <c r="H693" s="136"/>
      <c r="I693" s="206"/>
      <c r="J693" s="168"/>
    </row>
    <row r="694" spans="2:10" s="1" customFormat="1" x14ac:dyDescent="0.2">
      <c r="B694" s="160"/>
      <c r="C694" s="164"/>
      <c r="D694" s="168"/>
      <c r="E694" s="204"/>
      <c r="F694" s="136"/>
      <c r="G694" s="205"/>
      <c r="H694" s="136"/>
      <c r="I694" s="206"/>
      <c r="J694" s="168"/>
    </row>
    <row r="695" spans="2:10" s="1" customFormat="1" x14ac:dyDescent="0.2">
      <c r="B695" s="160"/>
      <c r="C695" s="164"/>
      <c r="D695" s="168"/>
      <c r="E695" s="204"/>
      <c r="F695" s="136"/>
      <c r="G695" s="205"/>
      <c r="H695" s="136"/>
      <c r="I695" s="206"/>
      <c r="J695" s="168"/>
    </row>
    <row r="696" spans="2:10" s="1" customFormat="1" x14ac:dyDescent="0.2">
      <c r="B696" s="160"/>
      <c r="C696" s="164"/>
      <c r="D696" s="168"/>
      <c r="E696" s="204"/>
      <c r="F696" s="136"/>
      <c r="G696" s="205"/>
      <c r="H696" s="136"/>
      <c r="I696" s="206"/>
      <c r="J696" s="168"/>
    </row>
    <row r="697" spans="2:10" s="1" customFormat="1" x14ac:dyDescent="0.2">
      <c r="B697" s="160"/>
      <c r="C697" s="164"/>
      <c r="D697" s="168"/>
      <c r="E697" s="204"/>
      <c r="F697" s="136"/>
      <c r="G697" s="205"/>
      <c r="H697" s="136"/>
      <c r="I697" s="206"/>
      <c r="J697" s="168"/>
    </row>
    <row r="698" spans="2:10" s="1" customFormat="1" x14ac:dyDescent="0.2">
      <c r="B698" s="160"/>
      <c r="C698" s="164"/>
      <c r="D698" s="168"/>
      <c r="E698" s="204"/>
      <c r="F698" s="136"/>
      <c r="G698" s="205"/>
      <c r="H698" s="136"/>
      <c r="I698" s="206"/>
      <c r="J698" s="168"/>
    </row>
    <row r="699" spans="2:10" s="1" customFormat="1" x14ac:dyDescent="0.2">
      <c r="B699" s="160"/>
      <c r="C699" s="164"/>
      <c r="D699" s="168"/>
      <c r="E699" s="204"/>
      <c r="F699" s="136"/>
      <c r="G699" s="205"/>
      <c r="H699" s="136"/>
      <c r="I699" s="206"/>
      <c r="J699" s="168"/>
    </row>
    <row r="700" spans="2:10" s="1" customFormat="1" x14ac:dyDescent="0.2">
      <c r="B700" s="160"/>
      <c r="C700" s="164"/>
      <c r="D700" s="168"/>
      <c r="E700" s="204"/>
      <c r="F700" s="136"/>
      <c r="G700" s="205"/>
      <c r="H700" s="136"/>
      <c r="I700" s="206"/>
      <c r="J700" s="168"/>
    </row>
    <row r="701" spans="2:10" s="1" customFormat="1" x14ac:dyDescent="0.2">
      <c r="B701" s="160"/>
      <c r="C701" s="164"/>
      <c r="D701" s="168"/>
      <c r="E701" s="204"/>
      <c r="F701" s="136"/>
      <c r="G701" s="205"/>
      <c r="H701" s="136"/>
      <c r="I701" s="206"/>
      <c r="J701" s="168"/>
    </row>
    <row r="702" spans="2:10" s="1" customFormat="1" x14ac:dyDescent="0.2">
      <c r="B702" s="160"/>
      <c r="C702" s="164"/>
      <c r="D702" s="168"/>
      <c r="E702" s="204"/>
      <c r="F702" s="136"/>
      <c r="G702" s="205"/>
      <c r="H702" s="136"/>
      <c r="I702" s="206"/>
      <c r="J702" s="168"/>
    </row>
    <row r="703" spans="2:10" s="1" customFormat="1" x14ac:dyDescent="0.2">
      <c r="B703" s="160"/>
      <c r="C703" s="164"/>
      <c r="D703" s="168"/>
      <c r="E703" s="204"/>
      <c r="F703" s="136"/>
      <c r="G703" s="205"/>
      <c r="H703" s="136"/>
      <c r="I703" s="206"/>
      <c r="J703" s="168"/>
    </row>
    <row r="704" spans="2:10" s="1" customFormat="1" x14ac:dyDescent="0.2">
      <c r="B704" s="160"/>
      <c r="C704" s="164"/>
      <c r="D704" s="168"/>
      <c r="E704" s="204"/>
      <c r="F704" s="136"/>
      <c r="G704" s="205"/>
      <c r="H704" s="136"/>
      <c r="I704" s="206"/>
      <c r="J704" s="168"/>
    </row>
    <row r="705" spans="2:10" s="1" customFormat="1" x14ac:dyDescent="0.2">
      <c r="B705" s="160"/>
      <c r="C705" s="164"/>
      <c r="D705" s="168"/>
      <c r="E705" s="204"/>
      <c r="F705" s="136"/>
      <c r="G705" s="205"/>
      <c r="H705" s="136"/>
      <c r="I705" s="206"/>
      <c r="J705" s="168"/>
    </row>
    <row r="706" spans="2:10" s="1" customFormat="1" x14ac:dyDescent="0.2">
      <c r="B706" s="160"/>
      <c r="C706" s="164"/>
      <c r="D706" s="168"/>
      <c r="E706" s="204"/>
      <c r="F706" s="136"/>
      <c r="G706" s="205"/>
      <c r="H706" s="136"/>
      <c r="I706" s="206"/>
      <c r="J706" s="168"/>
    </row>
    <row r="707" spans="2:10" s="1" customFormat="1" x14ac:dyDescent="0.2">
      <c r="B707" s="160"/>
      <c r="C707" s="164"/>
      <c r="D707" s="168"/>
      <c r="E707" s="204"/>
      <c r="F707" s="136"/>
      <c r="G707" s="205"/>
      <c r="H707" s="136"/>
      <c r="I707" s="206"/>
      <c r="J707" s="168"/>
    </row>
    <row r="708" spans="2:10" s="1" customFormat="1" x14ac:dyDescent="0.2">
      <c r="B708" s="160"/>
      <c r="C708" s="164"/>
      <c r="D708" s="168"/>
      <c r="E708" s="204"/>
      <c r="F708" s="136"/>
      <c r="G708" s="205"/>
      <c r="H708" s="136"/>
      <c r="I708" s="206"/>
      <c r="J708" s="168"/>
    </row>
    <row r="709" spans="2:10" s="1" customFormat="1" x14ac:dyDescent="0.2">
      <c r="B709" s="160"/>
      <c r="C709" s="164"/>
      <c r="D709" s="168"/>
      <c r="E709" s="204"/>
      <c r="F709" s="136"/>
      <c r="G709" s="205"/>
      <c r="H709" s="136"/>
      <c r="I709" s="206"/>
      <c r="J709" s="168"/>
    </row>
    <row r="710" spans="2:10" s="1" customFormat="1" x14ac:dyDescent="0.2">
      <c r="B710" s="160"/>
      <c r="C710" s="164"/>
      <c r="D710" s="168"/>
      <c r="E710" s="204"/>
      <c r="F710" s="136"/>
      <c r="G710" s="205"/>
      <c r="H710" s="136"/>
      <c r="I710" s="206"/>
      <c r="J710" s="168"/>
    </row>
    <row r="711" spans="2:10" s="1" customFormat="1" x14ac:dyDescent="0.2">
      <c r="B711" s="160"/>
      <c r="C711" s="164"/>
      <c r="D711" s="168"/>
      <c r="E711" s="204"/>
      <c r="F711" s="136"/>
      <c r="G711" s="205"/>
      <c r="H711" s="136"/>
      <c r="I711" s="206"/>
      <c r="J711" s="168"/>
    </row>
    <row r="712" spans="2:10" s="1" customFormat="1" x14ac:dyDescent="0.2">
      <c r="B712" s="160"/>
      <c r="C712" s="164"/>
      <c r="D712" s="168"/>
      <c r="E712" s="204"/>
      <c r="F712" s="136"/>
      <c r="G712" s="205"/>
      <c r="H712" s="136"/>
      <c r="I712" s="206"/>
      <c r="J712" s="168"/>
    </row>
    <row r="713" spans="2:10" s="1" customFormat="1" x14ac:dyDescent="0.2">
      <c r="B713" s="160"/>
      <c r="C713" s="164"/>
      <c r="D713" s="168"/>
      <c r="E713" s="204"/>
      <c r="F713" s="136"/>
      <c r="G713" s="205"/>
      <c r="H713" s="136"/>
      <c r="I713" s="206"/>
      <c r="J713" s="168"/>
    </row>
    <row r="714" spans="2:10" s="1" customFormat="1" x14ac:dyDescent="0.2">
      <c r="B714" s="160"/>
      <c r="C714" s="164"/>
      <c r="D714" s="168"/>
      <c r="E714" s="204"/>
      <c r="F714" s="136"/>
      <c r="G714" s="205"/>
      <c r="H714" s="136"/>
      <c r="I714" s="206"/>
      <c r="J714" s="168"/>
    </row>
    <row r="715" spans="2:10" s="1" customFormat="1" x14ac:dyDescent="0.2">
      <c r="B715" s="160"/>
      <c r="C715" s="164"/>
      <c r="D715" s="168"/>
      <c r="E715" s="204"/>
      <c r="F715" s="136"/>
      <c r="G715" s="205"/>
      <c r="H715" s="136"/>
      <c r="I715" s="206"/>
      <c r="J715" s="168"/>
    </row>
    <row r="716" spans="2:10" s="1" customFormat="1" x14ac:dyDescent="0.2">
      <c r="B716" s="160"/>
      <c r="C716" s="164"/>
      <c r="D716" s="168"/>
      <c r="E716" s="204"/>
      <c r="F716" s="136"/>
      <c r="G716" s="205"/>
      <c r="H716" s="136"/>
      <c r="I716" s="206"/>
      <c r="J716" s="168"/>
    </row>
    <row r="717" spans="2:10" s="1" customFormat="1" x14ac:dyDescent="0.2">
      <c r="B717" s="160"/>
      <c r="C717" s="164"/>
      <c r="D717" s="168"/>
      <c r="E717" s="204"/>
      <c r="F717" s="136"/>
      <c r="G717" s="205"/>
      <c r="H717" s="136"/>
      <c r="I717" s="206"/>
      <c r="J717" s="168"/>
    </row>
    <row r="718" spans="2:10" s="1" customFormat="1" x14ac:dyDescent="0.2">
      <c r="B718" s="160"/>
      <c r="C718" s="164"/>
      <c r="D718" s="168"/>
      <c r="E718" s="204"/>
      <c r="F718" s="136"/>
      <c r="G718" s="205"/>
      <c r="H718" s="136"/>
      <c r="I718" s="206"/>
      <c r="J718" s="168"/>
    </row>
    <row r="719" spans="2:10" s="1" customFormat="1" x14ac:dyDescent="0.2">
      <c r="B719" s="160"/>
      <c r="C719" s="164"/>
      <c r="D719" s="168"/>
      <c r="E719" s="204"/>
      <c r="F719" s="136"/>
      <c r="G719" s="205"/>
      <c r="H719" s="136"/>
      <c r="I719" s="206"/>
      <c r="J719" s="168"/>
    </row>
    <row r="720" spans="2:10" s="1" customFormat="1" x14ac:dyDescent="0.2">
      <c r="B720" s="160"/>
      <c r="C720" s="164"/>
      <c r="D720" s="168"/>
      <c r="E720" s="204"/>
      <c r="F720" s="136"/>
      <c r="G720" s="205"/>
      <c r="H720" s="136"/>
      <c r="I720" s="206"/>
      <c r="J720" s="168"/>
    </row>
    <row r="721" spans="2:10" s="1" customFormat="1" x14ac:dyDescent="0.2">
      <c r="B721" s="160"/>
      <c r="C721" s="164"/>
      <c r="D721" s="168"/>
      <c r="E721" s="204"/>
      <c r="F721" s="136"/>
      <c r="G721" s="205"/>
      <c r="H721" s="136"/>
      <c r="I721" s="206"/>
      <c r="J721" s="168"/>
    </row>
    <row r="722" spans="2:10" s="1" customFormat="1" x14ac:dyDescent="0.2">
      <c r="B722" s="160"/>
      <c r="C722" s="164"/>
      <c r="D722" s="168"/>
      <c r="E722" s="204"/>
      <c r="F722" s="136"/>
      <c r="G722" s="205"/>
      <c r="H722" s="136"/>
      <c r="I722" s="206"/>
      <c r="J722" s="168"/>
    </row>
    <row r="723" spans="2:10" s="1" customFormat="1" x14ac:dyDescent="0.2">
      <c r="B723" s="160"/>
      <c r="C723" s="164"/>
      <c r="D723" s="168"/>
      <c r="E723" s="204"/>
      <c r="F723" s="136"/>
      <c r="G723" s="205"/>
      <c r="H723" s="136"/>
      <c r="I723" s="206"/>
      <c r="J723" s="168"/>
    </row>
    <row r="724" spans="2:10" s="1" customFormat="1" x14ac:dyDescent="0.2">
      <c r="B724" s="160"/>
      <c r="C724" s="164"/>
      <c r="D724" s="168"/>
      <c r="E724" s="204"/>
      <c r="F724" s="136"/>
      <c r="G724" s="205"/>
      <c r="H724" s="136"/>
      <c r="I724" s="206"/>
      <c r="J724" s="168"/>
    </row>
    <row r="725" spans="2:10" s="1" customFormat="1" x14ac:dyDescent="0.2">
      <c r="B725" s="160"/>
      <c r="C725" s="164"/>
      <c r="D725" s="168"/>
      <c r="E725" s="204"/>
      <c r="F725" s="136"/>
      <c r="G725" s="205"/>
      <c r="H725" s="136"/>
      <c r="I725" s="206"/>
      <c r="J725" s="168"/>
    </row>
    <row r="726" spans="2:10" s="1" customFormat="1" x14ac:dyDescent="0.2">
      <c r="B726" s="160"/>
      <c r="C726" s="164"/>
      <c r="D726" s="168"/>
      <c r="E726" s="204"/>
      <c r="F726" s="136"/>
      <c r="G726" s="205"/>
      <c r="H726" s="136"/>
      <c r="I726" s="206"/>
      <c r="J726" s="168"/>
    </row>
    <row r="727" spans="2:10" s="1" customFormat="1" x14ac:dyDescent="0.2">
      <c r="B727" s="160"/>
      <c r="C727" s="164"/>
      <c r="D727" s="168"/>
      <c r="E727" s="204"/>
      <c r="F727" s="136"/>
      <c r="G727" s="205"/>
      <c r="H727" s="136"/>
      <c r="I727" s="206"/>
      <c r="J727" s="168"/>
    </row>
    <row r="728" spans="2:10" s="1" customFormat="1" x14ac:dyDescent="0.2">
      <c r="B728" s="160"/>
      <c r="C728" s="164"/>
      <c r="D728" s="168"/>
      <c r="E728" s="204"/>
      <c r="F728" s="136"/>
      <c r="G728" s="205"/>
      <c r="H728" s="136"/>
      <c r="I728" s="206"/>
      <c r="J728" s="168"/>
    </row>
    <row r="729" spans="2:10" s="1" customFormat="1" x14ac:dyDescent="0.2">
      <c r="B729" s="160"/>
      <c r="C729" s="164"/>
      <c r="D729" s="168"/>
      <c r="E729" s="204"/>
      <c r="F729" s="136"/>
      <c r="G729" s="205"/>
      <c r="H729" s="136"/>
      <c r="I729" s="206"/>
      <c r="J729" s="168"/>
    </row>
    <row r="730" spans="2:10" s="1" customFormat="1" x14ac:dyDescent="0.2">
      <c r="B730" s="160"/>
      <c r="C730" s="164"/>
      <c r="D730" s="168"/>
      <c r="E730" s="204"/>
      <c r="F730" s="136"/>
      <c r="G730" s="205"/>
      <c r="H730" s="136"/>
      <c r="I730" s="206"/>
      <c r="J730" s="168"/>
    </row>
    <row r="731" spans="2:10" s="1" customFormat="1" x14ac:dyDescent="0.2">
      <c r="B731" s="160"/>
      <c r="C731" s="164"/>
      <c r="D731" s="168"/>
      <c r="E731" s="204"/>
      <c r="F731" s="136"/>
      <c r="G731" s="205"/>
      <c r="H731" s="136"/>
      <c r="I731" s="206"/>
      <c r="J731" s="168"/>
    </row>
    <row r="732" spans="2:10" s="1" customFormat="1" x14ac:dyDescent="0.2">
      <c r="B732" s="160"/>
      <c r="C732" s="164"/>
      <c r="D732" s="168"/>
      <c r="E732" s="204"/>
      <c r="F732" s="136"/>
      <c r="G732" s="205"/>
      <c r="H732" s="136"/>
      <c r="I732" s="206"/>
      <c r="J732" s="168"/>
    </row>
    <row r="733" spans="2:10" s="1" customFormat="1" x14ac:dyDescent="0.2">
      <c r="B733" s="160"/>
      <c r="C733" s="164"/>
      <c r="D733" s="168"/>
      <c r="E733" s="204"/>
      <c r="F733" s="136"/>
      <c r="G733" s="205"/>
      <c r="H733" s="136"/>
      <c r="I733" s="206"/>
      <c r="J733" s="168"/>
    </row>
    <row r="734" spans="2:10" s="1" customFormat="1" x14ac:dyDescent="0.2">
      <c r="B734" s="160"/>
      <c r="C734" s="164"/>
      <c r="D734" s="168"/>
      <c r="E734" s="204"/>
      <c r="F734" s="136"/>
      <c r="G734" s="205"/>
      <c r="H734" s="136"/>
      <c r="I734" s="206"/>
      <c r="J734" s="168"/>
    </row>
    <row r="735" spans="2:10" s="1" customFormat="1" x14ac:dyDescent="0.2">
      <c r="B735" s="160"/>
      <c r="C735" s="164"/>
      <c r="D735" s="168"/>
      <c r="E735" s="204"/>
      <c r="F735" s="136"/>
      <c r="G735" s="205"/>
      <c r="H735" s="136"/>
      <c r="I735" s="206"/>
      <c r="J735" s="168"/>
    </row>
    <row r="736" spans="2:10" s="1" customFormat="1" x14ac:dyDescent="0.2">
      <c r="B736" s="160"/>
      <c r="C736" s="164"/>
      <c r="D736" s="168"/>
      <c r="E736" s="204"/>
      <c r="F736" s="136"/>
      <c r="G736" s="205"/>
      <c r="H736" s="136"/>
      <c r="I736" s="206"/>
      <c r="J736" s="168"/>
    </row>
    <row r="737" spans="2:10" s="1" customFormat="1" x14ac:dyDescent="0.2">
      <c r="B737" s="160"/>
      <c r="C737" s="164"/>
      <c r="D737" s="168"/>
      <c r="E737" s="204"/>
      <c r="F737" s="136"/>
      <c r="G737" s="205"/>
      <c r="H737" s="136"/>
      <c r="I737" s="206"/>
      <c r="J737" s="168"/>
    </row>
    <row r="738" spans="2:10" s="1" customFormat="1" x14ac:dyDescent="0.2">
      <c r="B738" s="160"/>
      <c r="C738" s="164"/>
      <c r="D738" s="168"/>
      <c r="E738" s="204"/>
      <c r="F738" s="136"/>
      <c r="G738" s="205"/>
      <c r="H738" s="136"/>
      <c r="I738" s="206"/>
      <c r="J738" s="168"/>
    </row>
    <row r="739" spans="2:10" s="1" customFormat="1" x14ac:dyDescent="0.2">
      <c r="B739" s="160"/>
      <c r="C739" s="164"/>
      <c r="D739" s="168"/>
      <c r="E739" s="204"/>
      <c r="F739" s="136"/>
      <c r="G739" s="205"/>
      <c r="H739" s="136"/>
      <c r="I739" s="206"/>
      <c r="J739" s="168"/>
    </row>
    <row r="740" spans="2:10" s="1" customFormat="1" x14ac:dyDescent="0.2">
      <c r="B740" s="160"/>
      <c r="C740" s="164"/>
      <c r="D740" s="168"/>
      <c r="E740" s="204"/>
      <c r="F740" s="136"/>
      <c r="G740" s="205"/>
      <c r="H740" s="136"/>
      <c r="I740" s="206"/>
      <c r="J740" s="168"/>
    </row>
    <row r="741" spans="2:10" s="1" customFormat="1" x14ac:dyDescent="0.2">
      <c r="B741" s="160"/>
      <c r="C741" s="164"/>
      <c r="D741" s="168"/>
      <c r="E741" s="204"/>
      <c r="F741" s="136"/>
      <c r="G741" s="205"/>
      <c r="H741" s="136"/>
      <c r="I741" s="206"/>
      <c r="J741" s="168"/>
    </row>
    <row r="742" spans="2:10" s="1" customFormat="1" x14ac:dyDescent="0.2">
      <c r="B742" s="160"/>
      <c r="C742" s="164"/>
      <c r="D742" s="168"/>
      <c r="E742" s="204"/>
      <c r="F742" s="136"/>
      <c r="G742" s="205"/>
      <c r="H742" s="136"/>
      <c r="I742" s="206"/>
      <c r="J742" s="168"/>
    </row>
    <row r="743" spans="2:10" s="1" customFormat="1" x14ac:dyDescent="0.2">
      <c r="B743" s="160"/>
      <c r="C743" s="164"/>
      <c r="D743" s="168"/>
      <c r="E743" s="204"/>
      <c r="F743" s="136"/>
      <c r="G743" s="205"/>
      <c r="H743" s="136"/>
      <c r="I743" s="206"/>
      <c r="J743" s="168"/>
    </row>
    <row r="744" spans="2:10" s="1" customFormat="1" x14ac:dyDescent="0.2">
      <c r="B744" s="160"/>
      <c r="C744" s="164"/>
      <c r="D744" s="168"/>
      <c r="E744" s="204"/>
      <c r="F744" s="136"/>
      <c r="G744" s="205"/>
      <c r="H744" s="136"/>
      <c r="I744" s="206"/>
      <c r="J744" s="168"/>
    </row>
    <row r="745" spans="2:10" s="1" customFormat="1" x14ac:dyDescent="0.2">
      <c r="B745" s="160"/>
      <c r="C745" s="164"/>
      <c r="D745" s="168"/>
      <c r="E745" s="204"/>
      <c r="F745" s="136"/>
      <c r="G745" s="205"/>
      <c r="H745" s="136"/>
      <c r="I745" s="206"/>
      <c r="J745" s="168"/>
    </row>
    <row r="746" spans="2:10" s="1" customFormat="1" x14ac:dyDescent="0.2">
      <c r="B746" s="160"/>
      <c r="C746" s="164"/>
      <c r="D746" s="168"/>
      <c r="E746" s="204"/>
      <c r="F746" s="136"/>
      <c r="G746" s="205"/>
      <c r="H746" s="136"/>
      <c r="I746" s="206"/>
      <c r="J746" s="168"/>
    </row>
    <row r="747" spans="2:10" s="1" customFormat="1" x14ac:dyDescent="0.2">
      <c r="B747" s="160"/>
      <c r="C747" s="164"/>
      <c r="D747" s="168"/>
      <c r="E747" s="204"/>
      <c r="F747" s="136"/>
      <c r="G747" s="205"/>
      <c r="H747" s="136"/>
      <c r="I747" s="206"/>
      <c r="J747" s="168"/>
    </row>
    <row r="748" spans="2:10" s="1" customFormat="1" x14ac:dyDescent="0.2">
      <c r="B748" s="160"/>
      <c r="C748" s="164"/>
      <c r="D748" s="168"/>
      <c r="E748" s="204"/>
      <c r="F748" s="136"/>
      <c r="G748" s="205"/>
      <c r="H748" s="136"/>
      <c r="I748" s="206"/>
      <c r="J748" s="168"/>
    </row>
    <row r="749" spans="2:10" s="1" customFormat="1" x14ac:dyDescent="0.2">
      <c r="B749" s="160"/>
      <c r="C749" s="164"/>
      <c r="D749" s="168"/>
      <c r="E749" s="204"/>
      <c r="F749" s="136"/>
      <c r="G749" s="205"/>
      <c r="H749" s="136"/>
      <c r="I749" s="206"/>
      <c r="J749" s="168"/>
    </row>
    <row r="750" spans="2:10" s="1" customFormat="1" x14ac:dyDescent="0.2">
      <c r="B750" s="160"/>
      <c r="C750" s="164"/>
      <c r="D750" s="168"/>
      <c r="E750" s="204"/>
      <c r="F750" s="136"/>
      <c r="G750" s="205"/>
      <c r="H750" s="136"/>
      <c r="I750" s="206"/>
      <c r="J750" s="168"/>
    </row>
    <row r="751" spans="2:10" s="1" customFormat="1" x14ac:dyDescent="0.2">
      <c r="B751" s="160"/>
      <c r="C751" s="164"/>
      <c r="D751" s="168"/>
      <c r="E751" s="204"/>
      <c r="F751" s="136"/>
      <c r="G751" s="205"/>
      <c r="H751" s="136"/>
      <c r="I751" s="206"/>
      <c r="J751" s="168"/>
    </row>
    <row r="752" spans="2:10" s="1" customFormat="1" x14ac:dyDescent="0.2">
      <c r="B752" s="160"/>
      <c r="C752" s="164"/>
      <c r="D752" s="168"/>
      <c r="E752" s="204"/>
      <c r="F752" s="136"/>
      <c r="G752" s="205"/>
      <c r="H752" s="136"/>
      <c r="I752" s="206"/>
      <c r="J752" s="168"/>
    </row>
    <row r="753" spans="2:10" s="1" customFormat="1" x14ac:dyDescent="0.2">
      <c r="B753" s="160"/>
      <c r="C753" s="164"/>
      <c r="D753" s="168"/>
      <c r="E753" s="204"/>
      <c r="F753" s="136"/>
      <c r="G753" s="205"/>
      <c r="H753" s="136"/>
      <c r="I753" s="206"/>
      <c r="J753" s="168"/>
    </row>
    <row r="754" spans="2:10" s="1" customFormat="1" x14ac:dyDescent="0.2">
      <c r="B754" s="160"/>
      <c r="C754" s="164"/>
      <c r="D754" s="168"/>
      <c r="E754" s="204"/>
      <c r="F754" s="136"/>
      <c r="G754" s="205"/>
      <c r="H754" s="136"/>
      <c r="I754" s="206"/>
      <c r="J754" s="168"/>
    </row>
    <row r="755" spans="2:10" s="1" customFormat="1" x14ac:dyDescent="0.2">
      <c r="B755" s="160"/>
      <c r="C755" s="164"/>
      <c r="D755" s="168"/>
      <c r="E755" s="204"/>
      <c r="F755" s="136"/>
      <c r="G755" s="205"/>
      <c r="H755" s="136"/>
      <c r="I755" s="206"/>
      <c r="J755" s="168"/>
    </row>
    <row r="756" spans="2:10" s="1" customFormat="1" x14ac:dyDescent="0.2">
      <c r="B756" s="160"/>
      <c r="C756" s="164"/>
      <c r="D756" s="168"/>
      <c r="E756" s="204"/>
      <c r="F756" s="136"/>
      <c r="G756" s="205"/>
      <c r="H756" s="136"/>
      <c r="I756" s="206"/>
      <c r="J756" s="168"/>
    </row>
    <row r="757" spans="2:10" s="1" customFormat="1" x14ac:dyDescent="0.2">
      <c r="B757" s="160"/>
      <c r="C757" s="164"/>
      <c r="D757" s="168"/>
      <c r="E757" s="204"/>
      <c r="F757" s="136"/>
      <c r="G757" s="205"/>
      <c r="H757" s="136"/>
      <c r="I757" s="206"/>
      <c r="J757" s="168"/>
    </row>
    <row r="758" spans="2:10" s="1" customFormat="1" x14ac:dyDescent="0.2">
      <c r="B758" s="160"/>
      <c r="C758" s="164"/>
      <c r="D758" s="168"/>
      <c r="E758" s="204"/>
      <c r="F758" s="136"/>
      <c r="G758" s="205"/>
      <c r="H758" s="136"/>
      <c r="I758" s="206"/>
      <c r="J758" s="168"/>
    </row>
    <row r="759" spans="2:10" s="1" customFormat="1" x14ac:dyDescent="0.2">
      <c r="B759" s="160"/>
      <c r="C759" s="164"/>
      <c r="D759" s="168"/>
      <c r="E759" s="204"/>
      <c r="F759" s="136"/>
      <c r="G759" s="205"/>
      <c r="H759" s="136"/>
      <c r="I759" s="206"/>
      <c r="J759" s="168"/>
    </row>
    <row r="760" spans="2:10" s="1" customFormat="1" x14ac:dyDescent="0.2">
      <c r="B760" s="160"/>
      <c r="C760" s="164"/>
      <c r="D760" s="168"/>
      <c r="E760" s="204"/>
      <c r="F760" s="136"/>
      <c r="G760" s="205"/>
      <c r="H760" s="136"/>
      <c r="I760" s="206"/>
      <c r="J760" s="168"/>
    </row>
    <row r="761" spans="2:10" s="1" customFormat="1" x14ac:dyDescent="0.2">
      <c r="B761" s="160"/>
      <c r="C761" s="164"/>
      <c r="D761" s="168"/>
      <c r="E761" s="204"/>
      <c r="F761" s="136"/>
      <c r="G761" s="205"/>
      <c r="H761" s="136"/>
      <c r="I761" s="206"/>
      <c r="J761" s="168"/>
    </row>
    <row r="762" spans="2:10" s="1" customFormat="1" x14ac:dyDescent="0.2">
      <c r="B762" s="160"/>
      <c r="C762" s="164"/>
      <c r="D762" s="168"/>
      <c r="E762" s="204"/>
      <c r="F762" s="136"/>
      <c r="G762" s="205"/>
      <c r="H762" s="136"/>
      <c r="I762" s="206"/>
      <c r="J762" s="168"/>
    </row>
    <row r="763" spans="2:10" s="1" customFormat="1" x14ac:dyDescent="0.2">
      <c r="B763" s="160"/>
      <c r="C763" s="164"/>
      <c r="D763" s="168"/>
      <c r="E763" s="204"/>
      <c r="F763" s="136"/>
      <c r="G763" s="205"/>
      <c r="H763" s="136"/>
      <c r="I763" s="206"/>
      <c r="J763" s="168"/>
    </row>
    <row r="764" spans="2:10" s="1" customFormat="1" x14ac:dyDescent="0.2">
      <c r="B764" s="160"/>
      <c r="C764" s="164"/>
      <c r="D764" s="168"/>
      <c r="E764" s="204"/>
      <c r="F764" s="136"/>
      <c r="G764" s="205"/>
      <c r="H764" s="136"/>
      <c r="I764" s="206"/>
      <c r="J764" s="168"/>
    </row>
    <row r="765" spans="2:10" s="1" customFormat="1" x14ac:dyDescent="0.2">
      <c r="B765" s="160"/>
      <c r="C765" s="164"/>
      <c r="D765" s="168"/>
      <c r="E765" s="204"/>
      <c r="F765" s="136"/>
      <c r="G765" s="205"/>
      <c r="H765" s="136"/>
      <c r="I765" s="206"/>
      <c r="J765" s="168"/>
    </row>
    <row r="766" spans="2:10" s="1" customFormat="1" x14ac:dyDescent="0.2">
      <c r="B766" s="160"/>
      <c r="C766" s="164"/>
      <c r="D766" s="168"/>
      <c r="E766" s="204"/>
      <c r="F766" s="136"/>
      <c r="G766" s="205"/>
      <c r="H766" s="136"/>
      <c r="I766" s="206"/>
      <c r="J766" s="168"/>
    </row>
    <row r="767" spans="2:10" s="1" customFormat="1" x14ac:dyDescent="0.2">
      <c r="B767" s="160"/>
      <c r="C767" s="164"/>
      <c r="D767" s="168"/>
      <c r="E767" s="204"/>
      <c r="F767" s="136"/>
      <c r="G767" s="205"/>
      <c r="H767" s="136"/>
      <c r="I767" s="206"/>
      <c r="J767" s="168"/>
    </row>
    <row r="768" spans="2:10" s="1" customFormat="1" x14ac:dyDescent="0.2">
      <c r="B768" s="160"/>
      <c r="C768" s="164"/>
      <c r="D768" s="168"/>
      <c r="E768" s="204"/>
      <c r="F768" s="136"/>
      <c r="G768" s="205"/>
      <c r="H768" s="136"/>
      <c r="I768" s="206"/>
      <c r="J768" s="168"/>
    </row>
    <row r="769" spans="2:10" s="1" customFormat="1" x14ac:dyDescent="0.2">
      <c r="B769" s="160"/>
      <c r="C769" s="164"/>
      <c r="D769" s="168"/>
      <c r="E769" s="204"/>
      <c r="F769" s="136"/>
      <c r="G769" s="205"/>
      <c r="H769" s="136"/>
      <c r="I769" s="206"/>
      <c r="J769" s="168"/>
    </row>
    <row r="770" spans="2:10" s="1" customFormat="1" x14ac:dyDescent="0.2">
      <c r="B770" s="160"/>
      <c r="C770" s="164"/>
      <c r="D770" s="168"/>
      <c r="E770" s="204"/>
      <c r="F770" s="136"/>
      <c r="G770" s="205"/>
      <c r="H770" s="136"/>
      <c r="I770" s="206"/>
      <c r="J770" s="168"/>
    </row>
    <row r="771" spans="2:10" s="1" customFormat="1" x14ac:dyDescent="0.2">
      <c r="B771" s="160"/>
      <c r="C771" s="164"/>
      <c r="D771" s="168"/>
      <c r="E771" s="204"/>
      <c r="F771" s="136"/>
      <c r="G771" s="205"/>
      <c r="H771" s="136"/>
      <c r="I771" s="206"/>
      <c r="J771" s="168"/>
    </row>
    <row r="772" spans="2:10" s="1" customFormat="1" x14ac:dyDescent="0.2">
      <c r="B772" s="160"/>
      <c r="C772" s="164"/>
      <c r="D772" s="168"/>
      <c r="E772" s="204"/>
      <c r="F772" s="136"/>
      <c r="G772" s="205"/>
      <c r="H772" s="136"/>
      <c r="I772" s="206"/>
      <c r="J772" s="168"/>
    </row>
    <row r="773" spans="2:10" s="1" customFormat="1" x14ac:dyDescent="0.2">
      <c r="B773" s="160"/>
      <c r="C773" s="164"/>
      <c r="D773" s="168"/>
      <c r="E773" s="204"/>
      <c r="F773" s="136"/>
      <c r="G773" s="205"/>
      <c r="H773" s="136"/>
      <c r="I773" s="206"/>
      <c r="J773" s="168"/>
    </row>
    <row r="774" spans="2:10" s="1" customFormat="1" x14ac:dyDescent="0.2">
      <c r="B774" s="160"/>
      <c r="C774" s="164"/>
      <c r="D774" s="168"/>
      <c r="E774" s="204"/>
      <c r="F774" s="136"/>
      <c r="G774" s="205"/>
      <c r="H774" s="136"/>
      <c r="I774" s="206"/>
      <c r="J774" s="168"/>
    </row>
    <row r="775" spans="2:10" s="1" customFormat="1" x14ac:dyDescent="0.2">
      <c r="B775" s="160"/>
      <c r="C775" s="164"/>
      <c r="D775" s="168"/>
      <c r="E775" s="204"/>
      <c r="F775" s="136"/>
      <c r="G775" s="205"/>
      <c r="H775" s="136"/>
      <c r="I775" s="206"/>
      <c r="J775" s="168"/>
    </row>
    <row r="776" spans="2:10" s="1" customFormat="1" x14ac:dyDescent="0.2">
      <c r="B776" s="160"/>
      <c r="C776" s="164"/>
      <c r="D776" s="168"/>
      <c r="E776" s="204"/>
      <c r="F776" s="136"/>
      <c r="G776" s="205"/>
      <c r="H776" s="136"/>
      <c r="I776" s="206"/>
      <c r="J776" s="168"/>
    </row>
    <row r="777" spans="2:10" s="1" customFormat="1" x14ac:dyDescent="0.2">
      <c r="B777" s="160"/>
      <c r="C777" s="164"/>
      <c r="D777" s="168"/>
      <c r="E777" s="204"/>
      <c r="F777" s="136"/>
      <c r="G777" s="205"/>
      <c r="H777" s="136"/>
      <c r="I777" s="206"/>
      <c r="J777" s="168"/>
    </row>
    <row r="778" spans="2:10" s="1" customFormat="1" x14ac:dyDescent="0.2">
      <c r="B778" s="160"/>
      <c r="C778" s="164"/>
      <c r="D778" s="168"/>
      <c r="E778" s="204"/>
      <c r="F778" s="136"/>
      <c r="G778" s="205"/>
      <c r="H778" s="136"/>
      <c r="I778" s="206"/>
      <c r="J778" s="168"/>
    </row>
    <row r="779" spans="2:10" s="1" customFormat="1" x14ac:dyDescent="0.2">
      <c r="B779" s="160"/>
      <c r="C779" s="164"/>
      <c r="D779" s="168"/>
      <c r="E779" s="204"/>
      <c r="F779" s="136"/>
      <c r="G779" s="205"/>
      <c r="H779" s="136"/>
      <c r="I779" s="206"/>
      <c r="J779" s="168"/>
    </row>
    <row r="780" spans="2:10" s="1" customFormat="1" x14ac:dyDescent="0.2">
      <c r="B780" s="160"/>
      <c r="C780" s="164"/>
      <c r="D780" s="168"/>
      <c r="E780" s="204"/>
      <c r="F780" s="136"/>
      <c r="G780" s="205"/>
      <c r="H780" s="136"/>
      <c r="I780" s="206"/>
      <c r="J780" s="168"/>
    </row>
    <row r="781" spans="2:10" s="1" customFormat="1" x14ac:dyDescent="0.2">
      <c r="B781" s="160"/>
      <c r="C781" s="164"/>
      <c r="D781" s="168"/>
      <c r="E781" s="204"/>
      <c r="F781" s="136"/>
      <c r="G781" s="205"/>
      <c r="H781" s="136"/>
      <c r="I781" s="206"/>
      <c r="J781" s="168"/>
    </row>
    <row r="782" spans="2:10" s="1" customFormat="1" x14ac:dyDescent="0.2">
      <c r="B782" s="160"/>
      <c r="C782" s="164"/>
      <c r="D782" s="168"/>
      <c r="E782" s="204"/>
      <c r="F782" s="136"/>
      <c r="G782" s="205"/>
      <c r="H782" s="136"/>
      <c r="I782" s="206"/>
      <c r="J782" s="168"/>
    </row>
    <row r="783" spans="2:10" s="1" customFormat="1" x14ac:dyDescent="0.2">
      <c r="B783" s="160"/>
      <c r="C783" s="164"/>
      <c r="D783" s="168"/>
      <c r="E783" s="204"/>
      <c r="F783" s="136"/>
      <c r="G783" s="205"/>
      <c r="H783" s="136"/>
      <c r="I783" s="206"/>
      <c r="J783" s="168"/>
    </row>
    <row r="784" spans="2:10" s="1" customFormat="1" x14ac:dyDescent="0.2">
      <c r="B784" s="160"/>
      <c r="C784" s="164"/>
      <c r="D784" s="168"/>
      <c r="E784" s="204"/>
      <c r="F784" s="136"/>
      <c r="G784" s="205"/>
      <c r="H784" s="136"/>
      <c r="I784" s="206"/>
      <c r="J784" s="168"/>
    </row>
    <row r="785" spans="2:10" s="1" customFormat="1" x14ac:dyDescent="0.2">
      <c r="B785" s="160"/>
      <c r="C785" s="164"/>
      <c r="D785" s="168"/>
      <c r="E785" s="204"/>
      <c r="F785" s="136"/>
      <c r="G785" s="205"/>
      <c r="H785" s="136"/>
      <c r="I785" s="206"/>
      <c r="J785" s="168"/>
    </row>
    <row r="786" spans="2:10" s="1" customFormat="1" x14ac:dyDescent="0.2">
      <c r="B786" s="160"/>
      <c r="C786" s="164"/>
      <c r="D786" s="168"/>
      <c r="E786" s="204"/>
      <c r="F786" s="136"/>
      <c r="G786" s="205"/>
      <c r="H786" s="136"/>
      <c r="I786" s="206"/>
      <c r="J786" s="168"/>
    </row>
    <row r="787" spans="2:10" s="1" customFormat="1" x14ac:dyDescent="0.2">
      <c r="B787" s="160"/>
      <c r="C787" s="164"/>
      <c r="D787" s="168"/>
      <c r="E787" s="204"/>
      <c r="F787" s="136"/>
      <c r="G787" s="205"/>
      <c r="H787" s="136"/>
      <c r="I787" s="206"/>
      <c r="J787" s="168"/>
    </row>
    <row r="788" spans="2:10" s="1" customFormat="1" x14ac:dyDescent="0.2">
      <c r="B788" s="160"/>
      <c r="C788" s="164"/>
      <c r="D788" s="168"/>
      <c r="E788" s="204"/>
      <c r="F788" s="136"/>
      <c r="G788" s="205"/>
      <c r="H788" s="136"/>
      <c r="I788" s="206"/>
      <c r="J788" s="168"/>
    </row>
    <row r="789" spans="2:10" s="1" customFormat="1" x14ac:dyDescent="0.2">
      <c r="B789" s="160"/>
      <c r="C789" s="164"/>
      <c r="D789" s="168"/>
      <c r="E789" s="204"/>
      <c r="F789" s="136"/>
      <c r="G789" s="205"/>
      <c r="H789" s="136"/>
      <c r="I789" s="206"/>
      <c r="J789" s="168"/>
    </row>
    <row r="790" spans="2:10" s="1" customFormat="1" x14ac:dyDescent="0.2">
      <c r="B790" s="160"/>
      <c r="C790" s="164"/>
      <c r="D790" s="168"/>
      <c r="E790" s="204"/>
      <c r="F790" s="136"/>
      <c r="G790" s="205"/>
      <c r="H790" s="136"/>
      <c r="I790" s="206"/>
      <c r="J790" s="168"/>
    </row>
    <row r="791" spans="2:10" s="1" customFormat="1" x14ac:dyDescent="0.2">
      <c r="B791" s="160"/>
      <c r="C791" s="164"/>
      <c r="D791" s="168"/>
      <c r="E791" s="204"/>
      <c r="F791" s="136"/>
      <c r="G791" s="205"/>
      <c r="H791" s="136"/>
      <c r="I791" s="206"/>
      <c r="J791" s="168"/>
    </row>
    <row r="792" spans="2:10" s="1" customFormat="1" x14ac:dyDescent="0.2">
      <c r="B792" s="160"/>
      <c r="C792" s="164"/>
      <c r="D792" s="168"/>
      <c r="E792" s="204"/>
      <c r="F792" s="136"/>
      <c r="G792" s="205"/>
      <c r="H792" s="136"/>
      <c r="I792" s="206"/>
      <c r="J792" s="168"/>
    </row>
    <row r="793" spans="2:10" s="1" customFormat="1" x14ac:dyDescent="0.2">
      <c r="B793" s="160"/>
      <c r="C793" s="164"/>
      <c r="D793" s="168"/>
      <c r="E793" s="204"/>
      <c r="F793" s="136"/>
      <c r="G793" s="205"/>
      <c r="H793" s="136"/>
      <c r="I793" s="206"/>
      <c r="J793" s="168"/>
    </row>
    <row r="794" spans="2:10" s="1" customFormat="1" x14ac:dyDescent="0.2">
      <c r="B794" s="160"/>
      <c r="C794" s="164"/>
      <c r="D794" s="168"/>
      <c r="E794" s="204"/>
      <c r="F794" s="136"/>
      <c r="G794" s="205"/>
      <c r="H794" s="136"/>
      <c r="I794" s="206"/>
      <c r="J794" s="168"/>
    </row>
    <row r="795" spans="2:10" s="1" customFormat="1" x14ac:dyDescent="0.2">
      <c r="B795" s="160"/>
      <c r="C795" s="164"/>
      <c r="D795" s="168"/>
      <c r="E795" s="204"/>
      <c r="F795" s="136"/>
      <c r="G795" s="205"/>
      <c r="H795" s="136"/>
      <c r="I795" s="206"/>
      <c r="J795" s="168"/>
    </row>
    <row r="796" spans="2:10" s="1" customFormat="1" x14ac:dyDescent="0.2">
      <c r="B796" s="160"/>
      <c r="C796" s="164"/>
      <c r="D796" s="168"/>
      <c r="E796" s="204"/>
      <c r="F796" s="136"/>
      <c r="G796" s="205"/>
      <c r="H796" s="136"/>
      <c r="I796" s="206"/>
      <c r="J796" s="168"/>
    </row>
    <row r="797" spans="2:10" s="1" customFormat="1" x14ac:dyDescent="0.2">
      <c r="B797" s="160"/>
      <c r="C797" s="164"/>
      <c r="D797" s="168"/>
      <c r="E797" s="204"/>
      <c r="F797" s="136"/>
      <c r="G797" s="205"/>
      <c r="H797" s="136"/>
      <c r="I797" s="206"/>
      <c r="J797" s="168"/>
    </row>
    <row r="798" spans="2:10" s="1" customFormat="1" x14ac:dyDescent="0.2">
      <c r="B798" s="160"/>
      <c r="C798" s="164"/>
      <c r="D798" s="168"/>
      <c r="E798" s="204"/>
      <c r="F798" s="136"/>
      <c r="G798" s="205"/>
      <c r="H798" s="136"/>
      <c r="I798" s="206"/>
      <c r="J798" s="168"/>
    </row>
    <row r="799" spans="2:10" s="1" customFormat="1" x14ac:dyDescent="0.2">
      <c r="B799" s="160"/>
      <c r="C799" s="164"/>
      <c r="D799" s="168"/>
      <c r="E799" s="204"/>
      <c r="F799" s="136"/>
      <c r="G799" s="205"/>
      <c r="H799" s="136"/>
      <c r="I799" s="206"/>
      <c r="J799" s="168"/>
    </row>
    <row r="800" spans="2:10" s="1" customFormat="1" x14ac:dyDescent="0.2">
      <c r="B800" s="160"/>
      <c r="C800" s="164"/>
      <c r="D800" s="168"/>
      <c r="E800" s="204"/>
      <c r="F800" s="136"/>
      <c r="G800" s="205"/>
      <c r="H800" s="136"/>
      <c r="I800" s="206"/>
      <c r="J800" s="168"/>
    </row>
    <row r="801" spans="2:10" s="1" customFormat="1" x14ac:dyDescent="0.2">
      <c r="B801" s="160"/>
      <c r="C801" s="164"/>
      <c r="D801" s="168"/>
      <c r="E801" s="204"/>
      <c r="F801" s="136"/>
      <c r="G801" s="205"/>
      <c r="H801" s="136"/>
      <c r="I801" s="206"/>
      <c r="J801" s="168"/>
    </row>
    <row r="802" spans="2:10" s="1" customFormat="1" x14ac:dyDescent="0.2">
      <c r="B802" s="160"/>
      <c r="C802" s="164"/>
      <c r="D802" s="168"/>
      <c r="E802" s="204"/>
      <c r="F802" s="136"/>
      <c r="G802" s="205"/>
      <c r="H802" s="136"/>
      <c r="I802" s="206"/>
      <c r="J802" s="168"/>
    </row>
    <row r="803" spans="2:10" s="1" customFormat="1" x14ac:dyDescent="0.2">
      <c r="B803" s="160"/>
      <c r="C803" s="164"/>
      <c r="D803" s="168"/>
      <c r="E803" s="204"/>
      <c r="F803" s="136"/>
      <c r="G803" s="205"/>
      <c r="H803" s="136"/>
      <c r="I803" s="206"/>
      <c r="J803" s="168"/>
    </row>
    <row r="804" spans="2:10" s="1" customFormat="1" x14ac:dyDescent="0.2">
      <c r="B804" s="160"/>
      <c r="C804" s="164"/>
      <c r="D804" s="168"/>
      <c r="E804" s="204"/>
      <c r="F804" s="136"/>
      <c r="G804" s="205"/>
      <c r="H804" s="136"/>
      <c r="I804" s="206"/>
      <c r="J804" s="168"/>
    </row>
    <row r="805" spans="2:10" s="1" customFormat="1" x14ac:dyDescent="0.2">
      <c r="B805" s="160"/>
      <c r="C805" s="164"/>
      <c r="D805" s="168"/>
      <c r="E805" s="204"/>
      <c r="F805" s="136"/>
      <c r="G805" s="205"/>
      <c r="H805" s="136"/>
      <c r="I805" s="206"/>
      <c r="J805" s="168"/>
    </row>
    <row r="806" spans="2:10" s="1" customFormat="1" x14ac:dyDescent="0.2">
      <c r="B806" s="160"/>
      <c r="C806" s="164"/>
      <c r="D806" s="168"/>
      <c r="E806" s="204"/>
      <c r="F806" s="136"/>
      <c r="G806" s="205"/>
      <c r="H806" s="136"/>
      <c r="I806" s="206"/>
      <c r="J806" s="168"/>
    </row>
    <row r="807" spans="2:10" s="1" customFormat="1" x14ac:dyDescent="0.2">
      <c r="B807" s="160"/>
      <c r="C807" s="164"/>
      <c r="D807" s="168"/>
      <c r="E807" s="204"/>
      <c r="F807" s="136"/>
      <c r="G807" s="205"/>
      <c r="H807" s="136"/>
      <c r="I807" s="206"/>
      <c r="J807" s="168"/>
    </row>
    <row r="808" spans="2:10" s="1" customFormat="1" x14ac:dyDescent="0.2">
      <c r="B808" s="160"/>
      <c r="C808" s="164"/>
      <c r="D808" s="168"/>
      <c r="E808" s="204"/>
      <c r="F808" s="136"/>
      <c r="G808" s="205"/>
      <c r="H808" s="136"/>
      <c r="I808" s="206"/>
      <c r="J808" s="168"/>
    </row>
    <row r="809" spans="2:10" s="1" customFormat="1" x14ac:dyDescent="0.2">
      <c r="B809" s="160"/>
      <c r="C809" s="164"/>
      <c r="D809" s="168"/>
      <c r="E809" s="204"/>
      <c r="F809" s="136"/>
      <c r="G809" s="205"/>
      <c r="H809" s="136"/>
      <c r="I809" s="206"/>
      <c r="J809" s="168"/>
    </row>
    <row r="810" spans="2:10" s="1" customFormat="1" x14ac:dyDescent="0.2">
      <c r="B810" s="160"/>
      <c r="C810" s="164"/>
      <c r="D810" s="168"/>
      <c r="E810" s="204"/>
      <c r="F810" s="136"/>
      <c r="G810" s="205"/>
      <c r="H810" s="136"/>
      <c r="I810" s="206"/>
      <c r="J810" s="168"/>
    </row>
    <row r="811" spans="2:10" s="1" customFormat="1" x14ac:dyDescent="0.2">
      <c r="B811" s="160"/>
      <c r="C811" s="164"/>
      <c r="D811" s="168"/>
      <c r="E811" s="204"/>
      <c r="F811" s="136"/>
      <c r="G811" s="205"/>
      <c r="H811" s="136"/>
      <c r="I811" s="206"/>
      <c r="J811" s="168"/>
    </row>
    <row r="812" spans="2:10" s="1" customFormat="1" x14ac:dyDescent="0.2">
      <c r="B812" s="160"/>
      <c r="C812" s="164"/>
      <c r="D812" s="168"/>
      <c r="E812" s="204"/>
      <c r="F812" s="136"/>
      <c r="G812" s="205"/>
      <c r="H812" s="136"/>
      <c r="I812" s="206"/>
      <c r="J812" s="168"/>
    </row>
    <row r="813" spans="2:10" s="1" customFormat="1" x14ac:dyDescent="0.2">
      <c r="B813" s="160"/>
      <c r="C813" s="164"/>
      <c r="D813" s="168"/>
      <c r="E813" s="204"/>
      <c r="F813" s="136"/>
      <c r="G813" s="205"/>
      <c r="H813" s="136"/>
      <c r="I813" s="206"/>
      <c r="J813" s="168"/>
    </row>
    <row r="814" spans="2:10" s="1" customFormat="1" x14ac:dyDescent="0.2">
      <c r="B814" s="160"/>
      <c r="C814" s="164"/>
      <c r="D814" s="168"/>
      <c r="E814" s="204"/>
      <c r="F814" s="136"/>
      <c r="G814" s="205"/>
      <c r="H814" s="136"/>
      <c r="I814" s="206"/>
      <c r="J814" s="168"/>
    </row>
    <row r="815" spans="2:10" s="1" customFormat="1" x14ac:dyDescent="0.2">
      <c r="B815" s="160"/>
      <c r="C815" s="164"/>
      <c r="D815" s="168"/>
      <c r="E815" s="204"/>
      <c r="F815" s="136"/>
      <c r="G815" s="205"/>
      <c r="H815" s="136"/>
      <c r="I815" s="206"/>
      <c r="J815" s="168"/>
    </row>
    <row r="816" spans="2:10" s="1" customFormat="1" x14ac:dyDescent="0.2">
      <c r="B816" s="160"/>
      <c r="C816" s="164"/>
      <c r="D816" s="168"/>
      <c r="E816" s="204"/>
      <c r="F816" s="136"/>
      <c r="G816" s="205"/>
      <c r="H816" s="136"/>
      <c r="I816" s="206"/>
      <c r="J816" s="168"/>
    </row>
    <row r="817" spans="2:10" s="1" customFormat="1" x14ac:dyDescent="0.2">
      <c r="B817" s="160"/>
      <c r="C817" s="164"/>
      <c r="D817" s="168"/>
      <c r="E817" s="204"/>
      <c r="F817" s="136"/>
      <c r="G817" s="205"/>
      <c r="H817" s="136"/>
      <c r="I817" s="206"/>
      <c r="J817" s="168"/>
    </row>
    <row r="818" spans="2:10" s="1" customFormat="1" x14ac:dyDescent="0.2">
      <c r="B818" s="160"/>
      <c r="C818" s="164"/>
      <c r="D818" s="168"/>
      <c r="E818" s="204"/>
      <c r="F818" s="136"/>
      <c r="G818" s="205"/>
      <c r="H818" s="136"/>
      <c r="I818" s="206"/>
      <c r="J818" s="168"/>
    </row>
    <row r="819" spans="2:10" s="1" customFormat="1" x14ac:dyDescent="0.2">
      <c r="B819" s="160"/>
      <c r="C819" s="164"/>
      <c r="D819" s="168"/>
      <c r="E819" s="204"/>
      <c r="F819" s="136"/>
      <c r="G819" s="205"/>
      <c r="H819" s="136"/>
      <c r="I819" s="206"/>
      <c r="J819" s="168"/>
    </row>
    <row r="820" spans="2:10" s="1" customFormat="1" x14ac:dyDescent="0.2">
      <c r="B820" s="160"/>
      <c r="C820" s="164"/>
      <c r="D820" s="168"/>
      <c r="E820" s="204"/>
      <c r="F820" s="136"/>
      <c r="G820" s="205"/>
      <c r="H820" s="136"/>
      <c r="I820" s="206"/>
      <c r="J820" s="168"/>
    </row>
    <row r="821" spans="2:10" s="1" customFormat="1" x14ac:dyDescent="0.2">
      <c r="B821" s="160"/>
      <c r="C821" s="164"/>
      <c r="D821" s="168"/>
      <c r="E821" s="204"/>
      <c r="F821" s="136"/>
      <c r="G821" s="205"/>
      <c r="H821" s="136"/>
      <c r="I821" s="206"/>
      <c r="J821" s="168"/>
    </row>
    <row r="822" spans="2:10" s="1" customFormat="1" x14ac:dyDescent="0.2">
      <c r="B822" s="160"/>
      <c r="C822" s="164"/>
      <c r="D822" s="168"/>
      <c r="E822" s="204"/>
      <c r="F822" s="136"/>
      <c r="G822" s="205"/>
      <c r="H822" s="136"/>
      <c r="I822" s="206"/>
      <c r="J822" s="168"/>
    </row>
    <row r="823" spans="2:10" s="1" customFormat="1" x14ac:dyDescent="0.2">
      <c r="B823" s="160"/>
      <c r="C823" s="164"/>
      <c r="D823" s="168"/>
      <c r="E823" s="204"/>
      <c r="F823" s="136"/>
      <c r="G823" s="205"/>
      <c r="H823" s="136"/>
      <c r="I823" s="206"/>
      <c r="J823" s="168"/>
    </row>
    <row r="824" spans="2:10" s="1" customFormat="1" x14ac:dyDescent="0.2">
      <c r="B824" s="160"/>
      <c r="C824" s="164"/>
      <c r="D824" s="168"/>
      <c r="E824" s="204"/>
      <c r="F824" s="136"/>
      <c r="G824" s="205"/>
      <c r="H824" s="136"/>
      <c r="I824" s="206"/>
      <c r="J824" s="168"/>
    </row>
    <row r="825" spans="2:10" s="1" customFormat="1" x14ac:dyDescent="0.2">
      <c r="B825" s="160"/>
      <c r="C825" s="164"/>
      <c r="D825" s="168"/>
      <c r="E825" s="204"/>
      <c r="F825" s="136"/>
      <c r="G825" s="205"/>
      <c r="H825" s="136"/>
      <c r="I825" s="206"/>
      <c r="J825" s="168"/>
    </row>
    <row r="826" spans="2:10" s="1" customFormat="1" x14ac:dyDescent="0.2">
      <c r="B826" s="160"/>
      <c r="C826" s="164"/>
      <c r="D826" s="168"/>
      <c r="E826" s="204"/>
      <c r="F826" s="136"/>
      <c r="G826" s="205"/>
      <c r="H826" s="136"/>
      <c r="I826" s="206"/>
      <c r="J826" s="168"/>
    </row>
    <row r="827" spans="2:10" s="1" customFormat="1" x14ac:dyDescent="0.2">
      <c r="B827" s="160"/>
      <c r="C827" s="164"/>
      <c r="D827" s="168"/>
      <c r="E827" s="204"/>
      <c r="F827" s="136"/>
      <c r="G827" s="205"/>
      <c r="H827" s="136"/>
      <c r="I827" s="206"/>
      <c r="J827" s="168"/>
    </row>
    <row r="828" spans="2:10" s="1" customFormat="1" x14ac:dyDescent="0.2">
      <c r="B828" s="160"/>
      <c r="C828" s="164"/>
      <c r="D828" s="168"/>
      <c r="E828" s="204"/>
      <c r="F828" s="136"/>
      <c r="G828" s="205"/>
      <c r="H828" s="136"/>
      <c r="I828" s="206"/>
      <c r="J828" s="168"/>
    </row>
    <row r="829" spans="2:10" s="1" customFormat="1" x14ac:dyDescent="0.2">
      <c r="B829" s="160"/>
      <c r="C829" s="164"/>
      <c r="D829" s="168"/>
      <c r="E829" s="204"/>
      <c r="F829" s="136"/>
      <c r="G829" s="205"/>
      <c r="H829" s="136"/>
      <c r="I829" s="206"/>
      <c r="J829" s="168"/>
    </row>
    <row r="830" spans="2:10" s="1" customFormat="1" x14ac:dyDescent="0.2">
      <c r="B830" s="160"/>
      <c r="C830" s="164"/>
      <c r="D830" s="168"/>
      <c r="E830" s="204"/>
      <c r="F830" s="136"/>
      <c r="G830" s="205"/>
      <c r="H830" s="136"/>
      <c r="I830" s="206"/>
      <c r="J830" s="168"/>
    </row>
    <row r="831" spans="2:10" s="1" customFormat="1" x14ac:dyDescent="0.2">
      <c r="B831" s="160"/>
      <c r="C831" s="164"/>
      <c r="D831" s="168"/>
      <c r="E831" s="204"/>
      <c r="F831" s="136"/>
      <c r="G831" s="205"/>
      <c r="H831" s="136"/>
      <c r="I831" s="206"/>
      <c r="J831" s="168"/>
    </row>
    <row r="832" spans="2:10" s="1" customFormat="1" x14ac:dyDescent="0.2">
      <c r="B832" s="160"/>
      <c r="C832" s="164"/>
      <c r="D832" s="168"/>
      <c r="E832" s="204"/>
      <c r="F832" s="136"/>
      <c r="G832" s="205"/>
      <c r="H832" s="136"/>
      <c r="I832" s="206"/>
      <c r="J832" s="168"/>
    </row>
    <row r="833" spans="2:10" s="1" customFormat="1" x14ac:dyDescent="0.2">
      <c r="B833" s="160"/>
      <c r="C833" s="164"/>
      <c r="D833" s="168"/>
      <c r="E833" s="204"/>
      <c r="F833" s="136"/>
      <c r="G833" s="205"/>
      <c r="H833" s="136"/>
      <c r="I833" s="206"/>
      <c r="J833" s="168"/>
    </row>
    <row r="834" spans="2:10" s="1" customFormat="1" x14ac:dyDescent="0.2">
      <c r="B834" s="160"/>
      <c r="C834" s="164"/>
      <c r="D834" s="168"/>
      <c r="E834" s="204"/>
      <c r="F834" s="136"/>
      <c r="G834" s="205"/>
      <c r="H834" s="136"/>
      <c r="I834" s="206"/>
      <c r="J834" s="168"/>
    </row>
    <row r="835" spans="2:10" s="1" customFormat="1" x14ac:dyDescent="0.2">
      <c r="B835" s="160"/>
      <c r="C835" s="164"/>
      <c r="D835" s="168"/>
      <c r="E835" s="204"/>
      <c r="F835" s="136"/>
      <c r="G835" s="205"/>
      <c r="H835" s="136"/>
      <c r="I835" s="206"/>
      <c r="J835" s="168"/>
    </row>
    <row r="836" spans="2:10" s="1" customFormat="1" x14ac:dyDescent="0.2">
      <c r="B836" s="160"/>
      <c r="C836" s="164"/>
      <c r="D836" s="168"/>
      <c r="E836" s="204"/>
      <c r="F836" s="136"/>
      <c r="G836" s="205"/>
      <c r="H836" s="136"/>
      <c r="I836" s="206"/>
      <c r="J836" s="168"/>
    </row>
    <row r="837" spans="2:10" s="1" customFormat="1" x14ac:dyDescent="0.2">
      <c r="B837" s="160"/>
      <c r="C837" s="164"/>
      <c r="D837" s="168"/>
      <c r="E837" s="204"/>
      <c r="F837" s="136"/>
      <c r="G837" s="205"/>
      <c r="H837" s="136"/>
      <c r="I837" s="206"/>
      <c r="J837" s="168"/>
    </row>
    <row r="838" spans="2:10" s="1" customFormat="1" x14ac:dyDescent="0.2">
      <c r="B838" s="160"/>
      <c r="C838" s="164"/>
      <c r="D838" s="168"/>
      <c r="E838" s="204"/>
      <c r="F838" s="136"/>
      <c r="G838" s="205"/>
      <c r="H838" s="136"/>
      <c r="I838" s="206"/>
      <c r="J838" s="168"/>
    </row>
    <row r="839" spans="2:10" s="1" customFormat="1" x14ac:dyDescent="0.2">
      <c r="B839" s="160"/>
      <c r="C839" s="164"/>
      <c r="D839" s="168"/>
      <c r="E839" s="204"/>
      <c r="F839" s="136"/>
      <c r="G839" s="205"/>
      <c r="H839" s="136"/>
      <c r="I839" s="206"/>
      <c r="J839" s="168"/>
    </row>
    <row r="840" spans="2:10" s="1" customFormat="1" x14ac:dyDescent="0.2">
      <c r="B840" s="160"/>
      <c r="C840" s="164"/>
      <c r="D840" s="168"/>
      <c r="E840" s="204"/>
      <c r="F840" s="136"/>
      <c r="G840" s="205"/>
      <c r="H840" s="136"/>
      <c r="I840" s="206"/>
      <c r="J840" s="168"/>
    </row>
    <row r="841" spans="2:10" s="1" customFormat="1" x14ac:dyDescent="0.2">
      <c r="B841" s="160"/>
      <c r="C841" s="164"/>
      <c r="D841" s="168"/>
      <c r="E841" s="204"/>
      <c r="F841" s="136"/>
      <c r="G841" s="205"/>
      <c r="H841" s="136"/>
      <c r="I841" s="206"/>
      <c r="J841" s="168"/>
    </row>
    <row r="842" spans="2:10" s="1" customFormat="1" x14ac:dyDescent="0.2">
      <c r="B842" s="160"/>
      <c r="C842" s="164"/>
      <c r="D842" s="168"/>
      <c r="E842" s="204"/>
      <c r="F842" s="136"/>
      <c r="G842" s="205"/>
      <c r="H842" s="136"/>
      <c r="I842" s="206"/>
      <c r="J842" s="168"/>
    </row>
    <row r="843" spans="2:10" s="1" customFormat="1" x14ac:dyDescent="0.2">
      <c r="B843" s="160"/>
      <c r="C843" s="164"/>
      <c r="D843" s="168"/>
      <c r="E843" s="204"/>
      <c r="F843" s="136"/>
      <c r="G843" s="205"/>
      <c r="H843" s="136"/>
      <c r="I843" s="206"/>
      <c r="J843" s="168"/>
    </row>
    <row r="844" spans="2:10" s="1" customFormat="1" x14ac:dyDescent="0.2">
      <c r="B844" s="160"/>
      <c r="C844" s="164"/>
      <c r="D844" s="168"/>
      <c r="E844" s="204"/>
      <c r="F844" s="136"/>
      <c r="G844" s="205"/>
      <c r="H844" s="136"/>
      <c r="I844" s="206"/>
      <c r="J844" s="168"/>
    </row>
    <row r="845" spans="2:10" s="1" customFormat="1" x14ac:dyDescent="0.2">
      <c r="B845" s="160"/>
      <c r="C845" s="164"/>
      <c r="D845" s="168"/>
      <c r="E845" s="204"/>
      <c r="F845" s="136"/>
      <c r="G845" s="205"/>
      <c r="H845" s="136"/>
      <c r="I845" s="206"/>
      <c r="J845" s="168"/>
    </row>
    <row r="846" spans="2:10" s="1" customFormat="1" x14ac:dyDescent="0.2">
      <c r="B846" s="160"/>
      <c r="C846" s="164"/>
      <c r="D846" s="168"/>
      <c r="E846" s="204"/>
      <c r="F846" s="136"/>
      <c r="G846" s="205"/>
      <c r="H846" s="136"/>
      <c r="I846" s="206"/>
      <c r="J846" s="168"/>
    </row>
    <row r="847" spans="2:10" s="1" customFormat="1" x14ac:dyDescent="0.2">
      <c r="B847" s="160"/>
      <c r="C847" s="164"/>
      <c r="D847" s="168"/>
      <c r="E847" s="204"/>
      <c r="F847" s="136"/>
      <c r="G847" s="205"/>
      <c r="H847" s="136"/>
      <c r="I847" s="206"/>
      <c r="J847" s="168"/>
    </row>
    <row r="848" spans="2:10" s="1" customFormat="1" x14ac:dyDescent="0.2">
      <c r="B848" s="160"/>
      <c r="C848" s="164"/>
      <c r="D848" s="168"/>
      <c r="E848" s="204"/>
      <c r="F848" s="136"/>
      <c r="G848" s="205"/>
      <c r="H848" s="136"/>
      <c r="I848" s="206"/>
      <c r="J848" s="168"/>
    </row>
    <row r="849" spans="2:10" s="1" customFormat="1" x14ac:dyDescent="0.2">
      <c r="B849" s="160"/>
      <c r="C849" s="164"/>
      <c r="D849" s="168"/>
      <c r="E849" s="204"/>
      <c r="F849" s="136"/>
      <c r="G849" s="205"/>
      <c r="H849" s="136"/>
      <c r="I849" s="206"/>
      <c r="J849" s="168"/>
    </row>
    <row r="850" spans="2:10" s="1" customFormat="1" x14ac:dyDescent="0.2">
      <c r="B850" s="160"/>
      <c r="C850" s="164"/>
      <c r="D850" s="168"/>
      <c r="E850" s="204"/>
      <c r="F850" s="136"/>
      <c r="G850" s="205"/>
      <c r="H850" s="136"/>
      <c r="I850" s="206"/>
      <c r="J850" s="168"/>
    </row>
    <row r="851" spans="2:10" s="1" customFormat="1" x14ac:dyDescent="0.2">
      <c r="B851" s="160"/>
      <c r="C851" s="164"/>
      <c r="D851" s="168"/>
      <c r="E851" s="204"/>
      <c r="F851" s="136"/>
      <c r="G851" s="205"/>
      <c r="H851" s="136"/>
      <c r="I851" s="206"/>
      <c r="J851" s="168"/>
    </row>
    <row r="852" spans="2:10" s="1" customFormat="1" x14ac:dyDescent="0.2">
      <c r="B852" s="160"/>
      <c r="C852" s="164"/>
      <c r="D852" s="168"/>
      <c r="E852" s="204"/>
      <c r="F852" s="136"/>
      <c r="G852" s="205"/>
      <c r="H852" s="136"/>
      <c r="I852" s="206"/>
      <c r="J852" s="168"/>
    </row>
    <row r="853" spans="2:10" s="1" customFormat="1" x14ac:dyDescent="0.2">
      <c r="B853" s="160"/>
      <c r="C853" s="164"/>
      <c r="D853" s="168"/>
      <c r="E853" s="204"/>
      <c r="F853" s="136"/>
      <c r="G853" s="205"/>
      <c r="H853" s="136"/>
      <c r="I853" s="206"/>
      <c r="J853" s="168"/>
    </row>
    <row r="854" spans="2:10" s="1" customFormat="1" x14ac:dyDescent="0.2">
      <c r="B854" s="160"/>
      <c r="C854" s="164"/>
      <c r="D854" s="168"/>
      <c r="E854" s="204"/>
      <c r="F854" s="136"/>
      <c r="G854" s="205"/>
      <c r="H854" s="136"/>
      <c r="I854" s="206"/>
      <c r="J854" s="168"/>
    </row>
    <row r="855" spans="2:10" s="1" customFormat="1" x14ac:dyDescent="0.2">
      <c r="B855" s="160"/>
      <c r="C855" s="164"/>
      <c r="D855" s="168"/>
      <c r="E855" s="204"/>
      <c r="F855" s="136"/>
      <c r="G855" s="205"/>
      <c r="H855" s="136"/>
      <c r="I855" s="206"/>
      <c r="J855" s="168"/>
    </row>
    <row r="856" spans="2:10" s="1" customFormat="1" x14ac:dyDescent="0.2">
      <c r="B856" s="160"/>
      <c r="C856" s="164"/>
      <c r="D856" s="168"/>
      <c r="E856" s="204"/>
      <c r="F856" s="136"/>
      <c r="G856" s="205"/>
      <c r="H856" s="136"/>
      <c r="I856" s="206"/>
      <c r="J856" s="168"/>
    </row>
    <row r="857" spans="2:10" s="1" customFormat="1" x14ac:dyDescent="0.2">
      <c r="B857" s="160"/>
      <c r="C857" s="164"/>
      <c r="D857" s="168"/>
      <c r="E857" s="204"/>
      <c r="F857" s="136"/>
      <c r="G857" s="205"/>
      <c r="H857" s="136"/>
      <c r="I857" s="206"/>
      <c r="J857" s="168"/>
    </row>
    <row r="858" spans="2:10" s="1" customFormat="1" x14ac:dyDescent="0.2">
      <c r="B858" s="160"/>
      <c r="C858" s="164"/>
      <c r="D858" s="168"/>
      <c r="E858" s="204"/>
      <c r="F858" s="136"/>
      <c r="G858" s="205"/>
      <c r="H858" s="136"/>
      <c r="I858" s="206"/>
      <c r="J858" s="168"/>
    </row>
    <row r="859" spans="2:10" s="1" customFormat="1" x14ac:dyDescent="0.2">
      <c r="B859" s="160"/>
      <c r="C859" s="164"/>
      <c r="D859" s="168"/>
      <c r="E859" s="204"/>
      <c r="F859" s="136"/>
      <c r="G859" s="205"/>
      <c r="H859" s="136"/>
      <c r="I859" s="206"/>
      <c r="J859" s="168"/>
    </row>
    <row r="860" spans="2:10" s="1" customFormat="1" x14ac:dyDescent="0.2">
      <c r="B860" s="160"/>
      <c r="C860" s="164"/>
      <c r="D860" s="168"/>
      <c r="E860" s="204"/>
      <c r="F860" s="136"/>
      <c r="G860" s="205"/>
      <c r="H860" s="136"/>
      <c r="I860" s="206"/>
      <c r="J860" s="168"/>
    </row>
    <row r="861" spans="2:10" s="1" customFormat="1" x14ac:dyDescent="0.2">
      <c r="B861" s="160"/>
      <c r="C861" s="164"/>
      <c r="D861" s="168"/>
      <c r="E861" s="204"/>
      <c r="F861" s="136"/>
      <c r="G861" s="205"/>
      <c r="H861" s="136"/>
      <c r="I861" s="206"/>
      <c r="J861" s="168"/>
    </row>
    <row r="862" spans="2:10" s="1" customFormat="1" x14ac:dyDescent="0.2">
      <c r="B862" s="160"/>
      <c r="C862" s="164"/>
      <c r="D862" s="168"/>
      <c r="E862" s="204"/>
      <c r="F862" s="136"/>
      <c r="G862" s="205"/>
      <c r="H862" s="136"/>
      <c r="I862" s="206"/>
      <c r="J862" s="168"/>
    </row>
    <row r="863" spans="2:10" s="1" customFormat="1" x14ac:dyDescent="0.2">
      <c r="B863" s="160"/>
      <c r="C863" s="164"/>
      <c r="D863" s="168"/>
      <c r="E863" s="204"/>
      <c r="F863" s="136"/>
      <c r="G863" s="205"/>
      <c r="H863" s="136"/>
      <c r="I863" s="206"/>
      <c r="J863" s="168"/>
    </row>
    <row r="864" spans="2:10" s="1" customFormat="1" x14ac:dyDescent="0.2">
      <c r="B864" s="160"/>
      <c r="C864" s="164"/>
      <c r="D864" s="168"/>
      <c r="E864" s="204"/>
      <c r="F864" s="136"/>
      <c r="G864" s="205"/>
      <c r="H864" s="136"/>
      <c r="I864" s="206"/>
      <c r="J864" s="168"/>
    </row>
    <row r="865" spans="2:10" s="1" customFormat="1" x14ac:dyDescent="0.2">
      <c r="B865" s="160"/>
      <c r="C865" s="164"/>
      <c r="D865" s="168"/>
      <c r="E865" s="204"/>
      <c r="F865" s="136"/>
      <c r="G865" s="205"/>
      <c r="H865" s="136"/>
      <c r="I865" s="206"/>
      <c r="J865" s="168"/>
    </row>
    <row r="866" spans="2:10" s="1" customFormat="1" x14ac:dyDescent="0.2">
      <c r="B866" s="160"/>
      <c r="C866" s="164"/>
      <c r="D866" s="168"/>
      <c r="E866" s="204"/>
      <c r="F866" s="136"/>
      <c r="G866" s="205"/>
      <c r="H866" s="136"/>
      <c r="I866" s="206"/>
      <c r="J866" s="168"/>
    </row>
    <row r="867" spans="2:10" s="1" customFormat="1" x14ac:dyDescent="0.2">
      <c r="B867" s="160"/>
      <c r="C867" s="164"/>
      <c r="D867" s="168"/>
      <c r="E867" s="204"/>
      <c r="F867" s="136"/>
      <c r="G867" s="205"/>
      <c r="H867" s="136"/>
      <c r="I867" s="206"/>
      <c r="J867" s="168"/>
    </row>
    <row r="868" spans="2:10" s="1" customFormat="1" x14ac:dyDescent="0.2">
      <c r="B868" s="160"/>
      <c r="C868" s="164"/>
      <c r="D868" s="168"/>
      <c r="E868" s="204"/>
      <c r="F868" s="136"/>
      <c r="G868" s="205"/>
      <c r="H868" s="136"/>
      <c r="I868" s="206"/>
      <c r="J868" s="168"/>
    </row>
    <row r="869" spans="2:10" s="1" customFormat="1" x14ac:dyDescent="0.2">
      <c r="B869" s="160"/>
      <c r="C869" s="164"/>
      <c r="D869" s="168"/>
      <c r="E869" s="204"/>
      <c r="F869" s="136"/>
      <c r="G869" s="205"/>
      <c r="H869" s="136"/>
      <c r="I869" s="206"/>
      <c r="J869" s="168"/>
    </row>
    <row r="870" spans="2:10" s="1" customFormat="1" x14ac:dyDescent="0.2">
      <c r="B870" s="160"/>
      <c r="C870" s="164"/>
      <c r="D870" s="168"/>
      <c r="E870" s="204"/>
      <c r="F870" s="136"/>
      <c r="G870" s="205"/>
      <c r="H870" s="136"/>
      <c r="I870" s="206"/>
      <c r="J870" s="168"/>
    </row>
    <row r="871" spans="2:10" s="1" customFormat="1" x14ac:dyDescent="0.2">
      <c r="B871" s="160"/>
      <c r="C871" s="164"/>
      <c r="D871" s="168"/>
      <c r="E871" s="204"/>
      <c r="F871" s="136"/>
      <c r="G871" s="205"/>
      <c r="H871" s="136"/>
      <c r="I871" s="206"/>
      <c r="J871" s="168"/>
    </row>
    <row r="872" spans="2:10" s="1" customFormat="1" x14ac:dyDescent="0.2">
      <c r="B872" s="160"/>
      <c r="C872" s="164"/>
      <c r="D872" s="168"/>
      <c r="E872" s="204"/>
      <c r="F872" s="136"/>
      <c r="G872" s="205"/>
      <c r="H872" s="136"/>
      <c r="I872" s="206"/>
      <c r="J872" s="168"/>
    </row>
    <row r="873" spans="2:10" s="1" customFormat="1" x14ac:dyDescent="0.2">
      <c r="B873" s="160"/>
      <c r="C873" s="164"/>
      <c r="D873" s="168"/>
      <c r="E873" s="204"/>
      <c r="F873" s="136"/>
      <c r="G873" s="205"/>
      <c r="H873" s="136"/>
      <c r="I873" s="206"/>
      <c r="J873" s="168"/>
    </row>
    <row r="874" spans="2:10" s="1" customFormat="1" x14ac:dyDescent="0.2">
      <c r="B874" s="160"/>
      <c r="C874" s="164"/>
      <c r="D874" s="168"/>
      <c r="E874" s="204"/>
      <c r="F874" s="136"/>
      <c r="G874" s="205"/>
      <c r="H874" s="136"/>
      <c r="I874" s="206"/>
      <c r="J874" s="168"/>
    </row>
    <row r="875" spans="2:10" s="1" customFormat="1" x14ac:dyDescent="0.2">
      <c r="B875" s="160"/>
      <c r="C875" s="164"/>
      <c r="D875" s="168"/>
      <c r="E875" s="204"/>
      <c r="F875" s="136"/>
      <c r="G875" s="205"/>
      <c r="H875" s="136"/>
      <c r="I875" s="206"/>
      <c r="J875" s="168"/>
    </row>
    <row r="876" spans="2:10" s="1" customFormat="1" x14ac:dyDescent="0.2">
      <c r="B876" s="160"/>
      <c r="C876" s="164"/>
      <c r="D876" s="168"/>
      <c r="E876" s="204"/>
      <c r="F876" s="136"/>
      <c r="G876" s="205"/>
      <c r="H876" s="136"/>
      <c r="I876" s="206"/>
      <c r="J876" s="168"/>
    </row>
    <row r="877" spans="2:10" s="1" customFormat="1" x14ac:dyDescent="0.2">
      <c r="B877" s="160"/>
      <c r="C877" s="164"/>
      <c r="D877" s="168"/>
      <c r="E877" s="204"/>
      <c r="F877" s="136"/>
      <c r="G877" s="205"/>
      <c r="H877" s="136"/>
      <c r="I877" s="206"/>
      <c r="J877" s="168"/>
    </row>
    <row r="878" spans="2:10" s="1" customFormat="1" x14ac:dyDescent="0.2">
      <c r="B878" s="160"/>
      <c r="C878" s="164"/>
      <c r="D878" s="168"/>
      <c r="E878" s="204"/>
      <c r="F878" s="136"/>
      <c r="G878" s="205"/>
      <c r="H878" s="136"/>
      <c r="I878" s="206"/>
      <c r="J878" s="168"/>
    </row>
    <row r="879" spans="2:10" s="1" customFormat="1" x14ac:dyDescent="0.2">
      <c r="B879" s="160"/>
      <c r="C879" s="164"/>
      <c r="D879" s="168"/>
      <c r="E879" s="204"/>
      <c r="F879" s="136"/>
      <c r="G879" s="205"/>
      <c r="H879" s="136"/>
      <c r="I879" s="206"/>
      <c r="J879" s="168"/>
    </row>
    <row r="880" spans="2:10" s="1" customFormat="1" x14ac:dyDescent="0.2">
      <c r="B880" s="160"/>
      <c r="C880" s="164"/>
      <c r="D880" s="168"/>
      <c r="E880" s="204"/>
      <c r="F880" s="136"/>
      <c r="G880" s="205"/>
      <c r="H880" s="136"/>
      <c r="I880" s="206"/>
      <c r="J880" s="168"/>
    </row>
    <row r="881" spans="2:10" s="1" customFormat="1" x14ac:dyDescent="0.2">
      <c r="B881" s="160"/>
      <c r="C881" s="164"/>
      <c r="D881" s="168"/>
      <c r="E881" s="204"/>
      <c r="F881" s="136"/>
      <c r="G881" s="205"/>
      <c r="H881" s="136"/>
      <c r="I881" s="206"/>
      <c r="J881" s="168"/>
    </row>
    <row r="882" spans="2:10" s="1" customFormat="1" x14ac:dyDescent="0.2">
      <c r="B882" s="160"/>
      <c r="C882" s="164"/>
      <c r="D882" s="168"/>
      <c r="E882" s="204"/>
      <c r="F882" s="136"/>
      <c r="G882" s="205"/>
      <c r="H882" s="136"/>
      <c r="I882" s="206"/>
      <c r="J882" s="168"/>
    </row>
    <row r="883" spans="2:10" s="1" customFormat="1" x14ac:dyDescent="0.2">
      <c r="B883" s="160"/>
      <c r="C883" s="164"/>
      <c r="D883" s="168"/>
      <c r="E883" s="204"/>
      <c r="F883" s="136"/>
      <c r="G883" s="205"/>
      <c r="H883" s="136"/>
      <c r="I883" s="206"/>
      <c r="J883" s="168"/>
    </row>
    <row r="884" spans="2:10" s="1" customFormat="1" x14ac:dyDescent="0.2">
      <c r="B884" s="160"/>
      <c r="C884" s="164"/>
      <c r="D884" s="168"/>
      <c r="E884" s="204"/>
      <c r="F884" s="136"/>
      <c r="G884" s="205"/>
      <c r="H884" s="136"/>
      <c r="I884" s="206"/>
      <c r="J884" s="168"/>
    </row>
    <row r="885" spans="2:10" s="1" customFormat="1" x14ac:dyDescent="0.2">
      <c r="B885" s="160"/>
      <c r="C885" s="164"/>
      <c r="D885" s="168"/>
      <c r="E885" s="204"/>
      <c r="F885" s="136"/>
      <c r="G885" s="205"/>
      <c r="H885" s="136"/>
      <c r="I885" s="206"/>
      <c r="J885" s="168"/>
    </row>
    <row r="886" spans="2:10" s="1" customFormat="1" x14ac:dyDescent="0.2">
      <c r="B886" s="160"/>
      <c r="C886" s="164"/>
      <c r="D886" s="168"/>
      <c r="E886" s="204"/>
      <c r="F886" s="136"/>
      <c r="G886" s="205"/>
      <c r="H886" s="136"/>
      <c r="I886" s="206"/>
      <c r="J886" s="168"/>
    </row>
    <row r="887" spans="2:10" s="1" customFormat="1" x14ac:dyDescent="0.2">
      <c r="B887" s="160"/>
      <c r="C887" s="164"/>
      <c r="D887" s="168"/>
      <c r="E887" s="204"/>
      <c r="F887" s="136"/>
      <c r="G887" s="205"/>
      <c r="H887" s="136"/>
      <c r="I887" s="206"/>
      <c r="J887" s="168"/>
    </row>
    <row r="888" spans="2:10" s="1" customFormat="1" x14ac:dyDescent="0.2">
      <c r="B888" s="160"/>
      <c r="C888" s="164"/>
      <c r="D888" s="168"/>
      <c r="E888" s="204"/>
      <c r="F888" s="136"/>
      <c r="G888" s="205"/>
      <c r="H888" s="136"/>
      <c r="I888" s="206"/>
      <c r="J888" s="168"/>
    </row>
    <row r="889" spans="2:10" s="1" customFormat="1" x14ac:dyDescent="0.2">
      <c r="B889" s="160"/>
      <c r="C889" s="164"/>
      <c r="D889" s="168"/>
      <c r="E889" s="204"/>
      <c r="F889" s="136"/>
      <c r="G889" s="205"/>
      <c r="H889" s="136"/>
      <c r="I889" s="206"/>
      <c r="J889" s="168"/>
    </row>
    <row r="890" spans="2:10" s="1" customFormat="1" x14ac:dyDescent="0.2">
      <c r="B890" s="160"/>
      <c r="C890" s="164"/>
      <c r="D890" s="168"/>
      <c r="E890" s="204"/>
      <c r="F890" s="136"/>
      <c r="G890" s="205"/>
      <c r="H890" s="136"/>
      <c r="I890" s="206"/>
      <c r="J890" s="168"/>
    </row>
    <row r="891" spans="2:10" s="1" customFormat="1" x14ac:dyDescent="0.2">
      <c r="B891" s="160"/>
      <c r="C891" s="164"/>
      <c r="D891" s="168"/>
      <c r="E891" s="204"/>
      <c r="F891" s="136"/>
      <c r="G891" s="205"/>
      <c r="H891" s="136"/>
      <c r="I891" s="206"/>
      <c r="J891" s="168"/>
    </row>
    <row r="892" spans="2:10" s="1" customFormat="1" x14ac:dyDescent="0.2">
      <c r="B892" s="160"/>
      <c r="C892" s="164"/>
      <c r="D892" s="168"/>
      <c r="E892" s="204"/>
      <c r="F892" s="136"/>
      <c r="G892" s="205"/>
      <c r="H892" s="136"/>
      <c r="I892" s="206"/>
      <c r="J892" s="168"/>
    </row>
    <row r="893" spans="2:10" s="1" customFormat="1" x14ac:dyDescent="0.2">
      <c r="B893" s="160"/>
      <c r="C893" s="164"/>
      <c r="D893" s="168"/>
      <c r="E893" s="204"/>
      <c r="F893" s="136"/>
      <c r="G893" s="205"/>
      <c r="H893" s="136"/>
      <c r="I893" s="206"/>
      <c r="J893" s="168"/>
    </row>
    <row r="894" spans="2:10" s="1" customFormat="1" x14ac:dyDescent="0.2">
      <c r="B894" s="160"/>
      <c r="C894" s="164"/>
      <c r="D894" s="168"/>
      <c r="E894" s="204"/>
      <c r="F894" s="136"/>
      <c r="G894" s="205"/>
      <c r="H894" s="136"/>
      <c r="I894" s="206"/>
      <c r="J894" s="168"/>
    </row>
    <row r="895" spans="2:10" s="1" customFormat="1" x14ac:dyDescent="0.2">
      <c r="B895" s="160"/>
      <c r="C895" s="164"/>
      <c r="D895" s="168"/>
      <c r="E895" s="204"/>
      <c r="F895" s="136"/>
      <c r="G895" s="205"/>
      <c r="H895" s="136"/>
      <c r="I895" s="206"/>
      <c r="J895" s="168"/>
    </row>
    <row r="896" spans="2:10" s="1" customFormat="1" x14ac:dyDescent="0.2">
      <c r="B896" s="160"/>
      <c r="C896" s="164"/>
      <c r="D896" s="168"/>
      <c r="E896" s="204"/>
      <c r="F896" s="136"/>
      <c r="G896" s="205"/>
      <c r="H896" s="136"/>
      <c r="I896" s="206"/>
      <c r="J896" s="168"/>
    </row>
    <row r="897" spans="2:10" s="1" customFormat="1" x14ac:dyDescent="0.2">
      <c r="B897" s="160"/>
      <c r="C897" s="164"/>
      <c r="D897" s="168"/>
      <c r="E897" s="204"/>
      <c r="F897" s="136"/>
      <c r="G897" s="205"/>
      <c r="H897" s="136"/>
      <c r="I897" s="206"/>
      <c r="J897" s="168"/>
    </row>
    <row r="898" spans="2:10" s="1" customFormat="1" x14ac:dyDescent="0.2">
      <c r="B898" s="160"/>
      <c r="C898" s="164"/>
      <c r="D898" s="168"/>
      <c r="E898" s="204"/>
      <c r="F898" s="136"/>
      <c r="G898" s="205"/>
      <c r="H898" s="136"/>
      <c r="I898" s="206"/>
      <c r="J898" s="168"/>
    </row>
    <row r="899" spans="2:10" s="1" customFormat="1" x14ac:dyDescent="0.2">
      <c r="B899" s="160"/>
      <c r="C899" s="164"/>
      <c r="D899" s="168"/>
      <c r="E899" s="204"/>
      <c r="F899" s="136"/>
      <c r="G899" s="205"/>
      <c r="H899" s="136"/>
      <c r="I899" s="206"/>
      <c r="J899" s="168"/>
    </row>
    <row r="900" spans="2:10" s="1" customFormat="1" x14ac:dyDescent="0.2">
      <c r="B900" s="160"/>
      <c r="C900" s="164"/>
      <c r="D900" s="168"/>
      <c r="E900" s="204"/>
      <c r="F900" s="136"/>
      <c r="G900" s="205"/>
      <c r="H900" s="136"/>
      <c r="I900" s="206"/>
      <c r="J900" s="168"/>
    </row>
    <row r="901" spans="2:10" s="1" customFormat="1" x14ac:dyDescent="0.2">
      <c r="B901" s="160"/>
      <c r="C901" s="164"/>
      <c r="D901" s="168"/>
      <c r="E901" s="204"/>
      <c r="F901" s="136"/>
      <c r="G901" s="205"/>
      <c r="H901" s="136"/>
      <c r="I901" s="206"/>
      <c r="J901" s="168"/>
    </row>
    <row r="902" spans="2:10" s="1" customFormat="1" x14ac:dyDescent="0.2">
      <c r="B902" s="160"/>
      <c r="C902" s="164"/>
      <c r="D902" s="168"/>
      <c r="E902" s="204"/>
      <c r="F902" s="136"/>
      <c r="G902" s="205"/>
      <c r="H902" s="136"/>
      <c r="I902" s="206"/>
      <c r="J902" s="168"/>
    </row>
    <row r="903" spans="2:10" s="1" customFormat="1" x14ac:dyDescent="0.2">
      <c r="B903" s="160"/>
      <c r="C903" s="164"/>
      <c r="D903" s="168"/>
      <c r="E903" s="204"/>
      <c r="F903" s="136"/>
      <c r="G903" s="205"/>
      <c r="H903" s="136"/>
      <c r="I903" s="206"/>
      <c r="J903" s="168"/>
    </row>
    <row r="904" spans="2:10" s="1" customFormat="1" x14ac:dyDescent="0.2">
      <c r="B904" s="160"/>
      <c r="C904" s="164"/>
      <c r="D904" s="168"/>
      <c r="E904" s="204"/>
      <c r="F904" s="136"/>
      <c r="G904" s="205"/>
      <c r="H904" s="136"/>
      <c r="I904" s="206"/>
      <c r="J904" s="168"/>
    </row>
    <row r="905" spans="2:10" s="1" customFormat="1" x14ac:dyDescent="0.2">
      <c r="B905" s="160"/>
      <c r="C905" s="164"/>
      <c r="D905" s="168"/>
      <c r="E905" s="204"/>
      <c r="F905" s="136"/>
      <c r="G905" s="205"/>
      <c r="H905" s="136"/>
      <c r="I905" s="206"/>
      <c r="J905" s="168"/>
    </row>
    <row r="906" spans="2:10" s="1" customFormat="1" x14ac:dyDescent="0.2">
      <c r="B906" s="160"/>
      <c r="C906" s="164"/>
      <c r="D906" s="168"/>
      <c r="E906" s="204"/>
      <c r="F906" s="136"/>
      <c r="G906" s="205"/>
      <c r="H906" s="136"/>
      <c r="I906" s="206"/>
      <c r="J906" s="168"/>
    </row>
    <row r="907" spans="2:10" s="1" customFormat="1" x14ac:dyDescent="0.2">
      <c r="B907" s="160"/>
      <c r="C907" s="164"/>
      <c r="D907" s="168"/>
      <c r="E907" s="204"/>
      <c r="F907" s="136"/>
      <c r="G907" s="205"/>
      <c r="H907" s="136"/>
      <c r="I907" s="206"/>
      <c r="J907" s="168"/>
    </row>
    <row r="908" spans="2:10" s="1" customFormat="1" x14ac:dyDescent="0.2">
      <c r="B908" s="160"/>
      <c r="C908" s="164"/>
      <c r="D908" s="168"/>
      <c r="E908" s="204"/>
      <c r="F908" s="136"/>
      <c r="G908" s="205"/>
      <c r="H908" s="136"/>
      <c r="I908" s="206"/>
      <c r="J908" s="168"/>
    </row>
    <row r="909" spans="2:10" s="1" customFormat="1" x14ac:dyDescent="0.2">
      <c r="B909" s="160"/>
      <c r="C909" s="164"/>
      <c r="D909" s="168"/>
      <c r="E909" s="204"/>
      <c r="F909" s="136"/>
      <c r="G909" s="205"/>
      <c r="H909" s="136"/>
      <c r="I909" s="206"/>
      <c r="J909" s="168"/>
    </row>
    <row r="910" spans="2:10" s="1" customFormat="1" x14ac:dyDescent="0.2">
      <c r="B910" s="160"/>
      <c r="C910" s="164"/>
      <c r="D910" s="168"/>
      <c r="E910" s="204"/>
      <c r="F910" s="136"/>
      <c r="G910" s="205"/>
      <c r="H910" s="136"/>
      <c r="I910" s="206"/>
      <c r="J910" s="168"/>
    </row>
    <row r="911" spans="2:10" s="1" customFormat="1" x14ac:dyDescent="0.2">
      <c r="B911" s="160"/>
      <c r="C911" s="164"/>
      <c r="D911" s="168"/>
      <c r="E911" s="204"/>
      <c r="F911" s="136"/>
      <c r="G911" s="205"/>
      <c r="H911" s="136"/>
      <c r="I911" s="206"/>
      <c r="J911" s="168"/>
    </row>
    <row r="912" spans="2:10" s="1" customFormat="1" x14ac:dyDescent="0.2">
      <c r="B912" s="160"/>
      <c r="C912" s="164"/>
      <c r="D912" s="168"/>
      <c r="E912" s="204"/>
      <c r="F912" s="136"/>
      <c r="G912" s="205"/>
      <c r="H912" s="136"/>
      <c r="I912" s="206"/>
      <c r="J912" s="168"/>
    </row>
    <row r="913" spans="2:10" s="1" customFormat="1" x14ac:dyDescent="0.2">
      <c r="B913" s="160"/>
      <c r="C913" s="164"/>
      <c r="D913" s="168"/>
      <c r="E913" s="204"/>
      <c r="F913" s="136"/>
      <c r="G913" s="205"/>
      <c r="H913" s="136"/>
      <c r="I913" s="206"/>
      <c r="J913" s="168"/>
    </row>
    <row r="914" spans="2:10" s="1" customFormat="1" x14ac:dyDescent="0.2">
      <c r="B914" s="160"/>
      <c r="C914" s="164"/>
      <c r="D914" s="168"/>
      <c r="E914" s="204"/>
      <c r="F914" s="136"/>
      <c r="G914" s="205"/>
      <c r="H914" s="136"/>
      <c r="I914" s="206"/>
      <c r="J914" s="168"/>
    </row>
    <row r="915" spans="2:10" s="1" customFormat="1" x14ac:dyDescent="0.2">
      <c r="B915" s="160"/>
      <c r="C915" s="164"/>
      <c r="D915" s="168"/>
      <c r="E915" s="204"/>
      <c r="F915" s="136"/>
      <c r="G915" s="205"/>
      <c r="H915" s="136"/>
      <c r="I915" s="206"/>
      <c r="J915" s="168"/>
    </row>
    <row r="916" spans="2:10" s="1" customFormat="1" x14ac:dyDescent="0.2">
      <c r="B916" s="160"/>
      <c r="C916" s="164"/>
      <c r="D916" s="168"/>
      <c r="E916" s="204"/>
      <c r="F916" s="136"/>
      <c r="G916" s="205"/>
      <c r="H916" s="136"/>
      <c r="I916" s="206"/>
      <c r="J916" s="168"/>
    </row>
    <row r="917" spans="2:10" s="1" customFormat="1" x14ac:dyDescent="0.2">
      <c r="B917" s="160"/>
      <c r="C917" s="164"/>
      <c r="D917" s="168"/>
      <c r="E917" s="204"/>
      <c r="F917" s="136"/>
      <c r="G917" s="205"/>
      <c r="H917" s="136"/>
      <c r="I917" s="206"/>
      <c r="J917" s="168"/>
    </row>
    <row r="918" spans="2:10" s="1" customFormat="1" x14ac:dyDescent="0.2">
      <c r="B918" s="160"/>
      <c r="C918" s="164"/>
      <c r="D918" s="168"/>
      <c r="E918" s="204"/>
      <c r="F918" s="136"/>
      <c r="G918" s="205"/>
      <c r="H918" s="136"/>
      <c r="I918" s="206"/>
      <c r="J918" s="168"/>
    </row>
    <row r="919" spans="2:10" s="1" customFormat="1" x14ac:dyDescent="0.2">
      <c r="B919" s="160"/>
      <c r="C919" s="164"/>
      <c r="D919" s="168"/>
      <c r="E919" s="204"/>
      <c r="F919" s="136"/>
      <c r="G919" s="205"/>
      <c r="H919" s="136"/>
      <c r="I919" s="206"/>
      <c r="J919" s="168"/>
    </row>
    <row r="920" spans="2:10" s="1" customFormat="1" x14ac:dyDescent="0.2">
      <c r="B920" s="160"/>
      <c r="C920" s="164"/>
      <c r="D920" s="168"/>
      <c r="E920" s="204"/>
      <c r="F920" s="136"/>
      <c r="G920" s="205"/>
      <c r="H920" s="136"/>
      <c r="I920" s="206"/>
      <c r="J920" s="168"/>
    </row>
    <row r="921" spans="2:10" s="1" customFormat="1" x14ac:dyDescent="0.2">
      <c r="B921" s="160"/>
      <c r="C921" s="164"/>
      <c r="D921" s="168"/>
      <c r="E921" s="204"/>
      <c r="F921" s="136"/>
      <c r="G921" s="205"/>
      <c r="H921" s="136"/>
      <c r="I921" s="206"/>
      <c r="J921" s="168"/>
    </row>
    <row r="922" spans="2:10" s="1" customFormat="1" x14ac:dyDescent="0.2">
      <c r="B922" s="160"/>
      <c r="C922" s="164"/>
      <c r="D922" s="168"/>
      <c r="E922" s="204"/>
      <c r="F922" s="136"/>
      <c r="G922" s="205"/>
      <c r="H922" s="136"/>
      <c r="I922" s="206"/>
      <c r="J922" s="168"/>
    </row>
    <row r="923" spans="2:10" s="1" customFormat="1" x14ac:dyDescent="0.2">
      <c r="B923" s="160"/>
      <c r="C923" s="164"/>
      <c r="D923" s="168"/>
      <c r="E923" s="204"/>
      <c r="F923" s="136"/>
      <c r="G923" s="205"/>
      <c r="H923" s="136"/>
      <c r="I923" s="206"/>
      <c r="J923" s="168"/>
    </row>
    <row r="924" spans="2:10" s="1" customFormat="1" x14ac:dyDescent="0.2">
      <c r="B924" s="160"/>
      <c r="C924" s="164"/>
      <c r="D924" s="168"/>
      <c r="E924" s="204"/>
      <c r="F924" s="136"/>
      <c r="G924" s="205"/>
      <c r="H924" s="136"/>
      <c r="I924" s="206"/>
      <c r="J924" s="168"/>
    </row>
    <row r="925" spans="2:10" s="1" customFormat="1" x14ac:dyDescent="0.2">
      <c r="B925" s="160"/>
      <c r="C925" s="164"/>
      <c r="D925" s="168"/>
      <c r="E925" s="204"/>
      <c r="F925" s="136"/>
      <c r="G925" s="205"/>
      <c r="H925" s="136"/>
      <c r="I925" s="206"/>
      <c r="J925" s="168"/>
    </row>
    <row r="926" spans="2:10" s="1" customFormat="1" x14ac:dyDescent="0.2">
      <c r="B926" s="160"/>
      <c r="C926" s="164"/>
      <c r="D926" s="168"/>
      <c r="E926" s="204"/>
      <c r="F926" s="136"/>
      <c r="G926" s="205"/>
      <c r="H926" s="136"/>
      <c r="I926" s="206"/>
      <c r="J926" s="168"/>
    </row>
    <row r="927" spans="2:10" s="1" customFormat="1" x14ac:dyDescent="0.2">
      <c r="B927" s="160"/>
      <c r="C927" s="164"/>
      <c r="D927" s="168"/>
      <c r="E927" s="204"/>
      <c r="F927" s="136"/>
      <c r="G927" s="205"/>
      <c r="H927" s="136"/>
      <c r="I927" s="206"/>
      <c r="J927" s="168"/>
    </row>
    <row r="928" spans="2:10" s="1" customFormat="1" x14ac:dyDescent="0.2">
      <c r="B928" s="160"/>
      <c r="C928" s="164"/>
      <c r="D928" s="168"/>
      <c r="E928" s="204"/>
      <c r="F928" s="136"/>
      <c r="G928" s="205"/>
      <c r="H928" s="136"/>
      <c r="I928" s="206"/>
      <c r="J928" s="168"/>
    </row>
    <row r="929" spans="2:10" s="1" customFormat="1" x14ac:dyDescent="0.2">
      <c r="B929" s="160"/>
      <c r="C929" s="164"/>
      <c r="D929" s="168"/>
      <c r="E929" s="204"/>
      <c r="F929" s="136"/>
      <c r="G929" s="205"/>
      <c r="H929" s="136"/>
      <c r="I929" s="206"/>
      <c r="J929" s="168"/>
    </row>
    <row r="930" spans="2:10" s="1" customFormat="1" x14ac:dyDescent="0.2">
      <c r="B930" s="160"/>
      <c r="C930" s="164"/>
      <c r="D930" s="168"/>
      <c r="E930" s="204"/>
      <c r="F930" s="136"/>
      <c r="G930" s="205"/>
      <c r="H930" s="136"/>
      <c r="I930" s="206"/>
      <c r="J930" s="168"/>
    </row>
    <row r="931" spans="2:10" s="1" customFormat="1" x14ac:dyDescent="0.2">
      <c r="B931" s="160"/>
      <c r="C931" s="164"/>
      <c r="D931" s="168"/>
      <c r="E931" s="204"/>
      <c r="F931" s="136"/>
      <c r="G931" s="205"/>
      <c r="H931" s="136"/>
      <c r="I931" s="206"/>
      <c r="J931" s="168"/>
    </row>
    <row r="932" spans="2:10" s="1" customFormat="1" x14ac:dyDescent="0.2">
      <c r="B932" s="160"/>
      <c r="C932" s="164"/>
      <c r="D932" s="168"/>
      <c r="E932" s="204"/>
      <c r="F932" s="136"/>
      <c r="G932" s="205"/>
      <c r="H932" s="136"/>
      <c r="I932" s="206"/>
      <c r="J932" s="168"/>
    </row>
    <row r="933" spans="2:10" s="1" customFormat="1" x14ac:dyDescent="0.2">
      <c r="B933" s="160"/>
      <c r="C933" s="164"/>
      <c r="D933" s="168"/>
      <c r="E933" s="204"/>
      <c r="F933" s="136"/>
      <c r="G933" s="205"/>
      <c r="H933" s="136"/>
      <c r="I933" s="206"/>
      <c r="J933" s="168"/>
    </row>
    <row r="934" spans="2:10" s="1" customFormat="1" x14ac:dyDescent="0.2">
      <c r="B934" s="160"/>
      <c r="C934" s="164"/>
      <c r="D934" s="168"/>
      <c r="E934" s="204"/>
      <c r="F934" s="136"/>
      <c r="G934" s="205"/>
      <c r="H934" s="136"/>
      <c r="I934" s="206"/>
      <c r="J934" s="168"/>
    </row>
    <row r="935" spans="2:10" s="1" customFormat="1" x14ac:dyDescent="0.2">
      <c r="B935" s="160"/>
      <c r="C935" s="164"/>
      <c r="D935" s="168"/>
      <c r="E935" s="204"/>
      <c r="F935" s="136"/>
      <c r="G935" s="205"/>
      <c r="H935" s="136"/>
      <c r="I935" s="206"/>
      <c r="J935" s="168"/>
    </row>
    <row r="936" spans="2:10" s="1" customFormat="1" x14ac:dyDescent="0.2">
      <c r="B936" s="160"/>
      <c r="C936" s="164"/>
      <c r="D936" s="168"/>
      <c r="E936" s="204"/>
      <c r="F936" s="136"/>
      <c r="G936" s="205"/>
      <c r="H936" s="136"/>
      <c r="I936" s="206"/>
      <c r="J936" s="168"/>
    </row>
    <row r="937" spans="2:10" s="1" customFormat="1" x14ac:dyDescent="0.2">
      <c r="B937" s="160"/>
      <c r="C937" s="164"/>
      <c r="D937" s="168"/>
      <c r="E937" s="204"/>
      <c r="F937" s="136"/>
      <c r="G937" s="205"/>
      <c r="H937" s="136"/>
      <c r="I937" s="206"/>
      <c r="J937" s="168"/>
    </row>
    <row r="938" spans="2:10" s="1" customFormat="1" x14ac:dyDescent="0.2">
      <c r="B938" s="160"/>
      <c r="C938" s="164"/>
      <c r="D938" s="168"/>
      <c r="E938" s="204"/>
      <c r="F938" s="136"/>
      <c r="G938" s="205"/>
      <c r="H938" s="136"/>
      <c r="I938" s="206"/>
      <c r="J938" s="168"/>
    </row>
    <row r="939" spans="2:10" s="1" customFormat="1" x14ac:dyDescent="0.2">
      <c r="B939" s="160"/>
      <c r="C939" s="164"/>
      <c r="D939" s="168"/>
      <c r="E939" s="204"/>
      <c r="F939" s="136"/>
      <c r="G939" s="205"/>
      <c r="H939" s="136"/>
      <c r="I939" s="206"/>
      <c r="J939" s="168"/>
    </row>
    <row r="940" spans="2:10" s="1" customFormat="1" x14ac:dyDescent="0.2">
      <c r="B940" s="160"/>
      <c r="C940" s="164"/>
      <c r="D940" s="168"/>
      <c r="E940" s="204"/>
      <c r="F940" s="136"/>
      <c r="G940" s="205"/>
      <c r="H940" s="136"/>
      <c r="I940" s="206"/>
      <c r="J940" s="168"/>
    </row>
    <row r="941" spans="2:10" s="1" customFormat="1" x14ac:dyDescent="0.2">
      <c r="B941" s="160"/>
      <c r="C941" s="164"/>
      <c r="D941" s="168"/>
      <c r="E941" s="204"/>
      <c r="F941" s="136"/>
      <c r="G941" s="205"/>
      <c r="H941" s="136"/>
      <c r="I941" s="206"/>
      <c r="J941" s="168"/>
    </row>
    <row r="942" spans="2:10" s="1" customFormat="1" x14ac:dyDescent="0.2">
      <c r="B942" s="160"/>
      <c r="C942" s="164"/>
      <c r="D942" s="168"/>
      <c r="E942" s="204"/>
      <c r="F942" s="136"/>
      <c r="G942" s="205"/>
      <c r="H942" s="136"/>
      <c r="I942" s="206"/>
      <c r="J942" s="168"/>
    </row>
    <row r="943" spans="2:10" s="1" customFormat="1" x14ac:dyDescent="0.2">
      <c r="B943" s="160"/>
      <c r="C943" s="164"/>
      <c r="D943" s="168"/>
      <c r="E943" s="204"/>
      <c r="F943" s="136"/>
      <c r="G943" s="205"/>
      <c r="H943" s="136"/>
      <c r="I943" s="206"/>
      <c r="J943" s="168"/>
    </row>
    <row r="944" spans="2:10" s="1" customFormat="1" x14ac:dyDescent="0.2">
      <c r="B944" s="160"/>
      <c r="C944" s="164"/>
      <c r="D944" s="168"/>
      <c r="E944" s="204"/>
      <c r="F944" s="136"/>
      <c r="G944" s="205"/>
      <c r="H944" s="136"/>
      <c r="I944" s="206"/>
      <c r="J944" s="168"/>
    </row>
    <row r="945" spans="2:10" s="1" customFormat="1" x14ac:dyDescent="0.2">
      <c r="B945" s="160"/>
      <c r="C945" s="164"/>
      <c r="D945" s="168"/>
      <c r="E945" s="204"/>
      <c r="F945" s="136"/>
      <c r="G945" s="205"/>
      <c r="H945" s="136"/>
      <c r="I945" s="206"/>
      <c r="J945" s="168"/>
    </row>
    <row r="946" spans="2:10" s="1" customFormat="1" x14ac:dyDescent="0.2">
      <c r="B946" s="160"/>
      <c r="C946" s="164"/>
      <c r="D946" s="168"/>
      <c r="E946" s="204"/>
      <c r="F946" s="136"/>
      <c r="G946" s="205"/>
      <c r="H946" s="136"/>
      <c r="I946" s="206"/>
      <c r="J946" s="168"/>
    </row>
    <row r="947" spans="2:10" s="1" customFormat="1" x14ac:dyDescent="0.2">
      <c r="B947" s="160"/>
      <c r="C947" s="164"/>
      <c r="D947" s="168"/>
      <c r="E947" s="204"/>
      <c r="F947" s="136"/>
      <c r="G947" s="205"/>
      <c r="H947" s="136"/>
      <c r="I947" s="206"/>
      <c r="J947" s="168"/>
    </row>
    <row r="948" spans="2:10" s="1" customFormat="1" x14ac:dyDescent="0.2">
      <c r="B948" s="160"/>
      <c r="C948" s="164"/>
      <c r="D948" s="168"/>
      <c r="E948" s="204"/>
      <c r="F948" s="136"/>
      <c r="G948" s="205"/>
      <c r="H948" s="136"/>
      <c r="I948" s="206"/>
      <c r="J948" s="168"/>
    </row>
    <row r="949" spans="2:10" s="1" customFormat="1" x14ac:dyDescent="0.2">
      <c r="B949" s="160"/>
      <c r="C949" s="164"/>
      <c r="D949" s="168"/>
      <c r="E949" s="204"/>
      <c r="F949" s="136"/>
      <c r="G949" s="205"/>
      <c r="H949" s="136"/>
      <c r="I949" s="206"/>
      <c r="J949" s="168"/>
    </row>
    <row r="950" spans="2:10" s="1" customFormat="1" x14ac:dyDescent="0.2">
      <c r="B950" s="160"/>
      <c r="C950" s="164"/>
      <c r="D950" s="168"/>
      <c r="E950" s="204"/>
      <c r="F950" s="136"/>
      <c r="G950" s="205"/>
      <c r="H950" s="136"/>
      <c r="I950" s="206"/>
      <c r="J950" s="168"/>
    </row>
    <row r="951" spans="2:10" s="1" customFormat="1" x14ac:dyDescent="0.2">
      <c r="B951" s="160"/>
      <c r="C951" s="164"/>
      <c r="D951" s="168"/>
      <c r="E951" s="204"/>
      <c r="F951" s="136"/>
      <c r="G951" s="205"/>
      <c r="H951" s="136"/>
      <c r="I951" s="206"/>
      <c r="J951" s="168"/>
    </row>
    <row r="952" spans="2:10" s="1" customFormat="1" x14ac:dyDescent="0.2">
      <c r="B952" s="160"/>
      <c r="C952" s="164"/>
      <c r="D952" s="168"/>
      <c r="E952" s="204"/>
      <c r="F952" s="136"/>
      <c r="G952" s="205"/>
      <c r="H952" s="136"/>
      <c r="I952" s="206"/>
      <c r="J952" s="168"/>
    </row>
    <row r="953" spans="2:10" s="1" customFormat="1" x14ac:dyDescent="0.2">
      <c r="B953" s="160"/>
      <c r="C953" s="164"/>
      <c r="D953" s="168"/>
      <c r="E953" s="204"/>
      <c r="F953" s="136"/>
      <c r="G953" s="205"/>
      <c r="H953" s="136"/>
      <c r="I953" s="206"/>
      <c r="J953" s="168"/>
    </row>
    <row r="954" spans="2:10" s="1" customFormat="1" x14ac:dyDescent="0.2">
      <c r="B954" s="160"/>
      <c r="C954" s="164"/>
      <c r="D954" s="168"/>
      <c r="E954" s="204"/>
      <c r="F954" s="136"/>
      <c r="G954" s="205"/>
      <c r="H954" s="136"/>
      <c r="I954" s="206"/>
      <c r="J954" s="168"/>
    </row>
    <row r="955" spans="2:10" s="1" customFormat="1" x14ac:dyDescent="0.2">
      <c r="B955" s="160"/>
      <c r="C955" s="164"/>
      <c r="D955" s="168"/>
      <c r="E955" s="204"/>
      <c r="F955" s="136"/>
      <c r="G955" s="205"/>
      <c r="H955" s="136"/>
      <c r="I955" s="206"/>
      <c r="J955" s="168"/>
    </row>
    <row r="956" spans="2:10" s="1" customFormat="1" x14ac:dyDescent="0.2">
      <c r="B956" s="160"/>
      <c r="C956" s="164"/>
      <c r="D956" s="168"/>
      <c r="E956" s="204"/>
      <c r="F956" s="136"/>
      <c r="G956" s="205"/>
      <c r="H956" s="136"/>
      <c r="I956" s="206"/>
      <c r="J956" s="168"/>
    </row>
    <row r="957" spans="2:10" s="1" customFormat="1" x14ac:dyDescent="0.2">
      <c r="B957" s="160"/>
      <c r="C957" s="164"/>
      <c r="D957" s="168"/>
      <c r="E957" s="204"/>
      <c r="F957" s="136"/>
      <c r="G957" s="205"/>
      <c r="H957" s="136"/>
      <c r="I957" s="206"/>
      <c r="J957" s="168"/>
    </row>
    <row r="958" spans="2:10" s="1" customFormat="1" x14ac:dyDescent="0.2">
      <c r="B958" s="160"/>
      <c r="C958" s="164"/>
      <c r="D958" s="168"/>
      <c r="E958" s="204"/>
      <c r="F958" s="136"/>
      <c r="G958" s="205"/>
      <c r="H958" s="136"/>
      <c r="I958" s="206"/>
      <c r="J958" s="168"/>
    </row>
    <row r="959" spans="2:10" s="1" customFormat="1" x14ac:dyDescent="0.2">
      <c r="B959" s="160"/>
      <c r="C959" s="164"/>
      <c r="D959" s="168"/>
      <c r="E959" s="204"/>
      <c r="F959" s="136"/>
      <c r="G959" s="205"/>
      <c r="H959" s="136"/>
      <c r="I959" s="206"/>
      <c r="J959" s="168"/>
    </row>
    <row r="960" spans="2:10" s="1" customFormat="1" x14ac:dyDescent="0.2">
      <c r="B960" s="160"/>
      <c r="C960" s="164"/>
      <c r="D960" s="168"/>
      <c r="E960" s="204"/>
      <c r="F960" s="136"/>
      <c r="G960" s="205"/>
      <c r="H960" s="136"/>
      <c r="I960" s="206"/>
      <c r="J960" s="168"/>
    </row>
    <row r="961" spans="2:10" s="1" customFormat="1" x14ac:dyDescent="0.2">
      <c r="B961" s="160"/>
      <c r="C961" s="164"/>
      <c r="D961" s="168"/>
      <c r="E961" s="204"/>
      <c r="F961" s="136"/>
      <c r="G961" s="205"/>
      <c r="H961" s="136"/>
      <c r="I961" s="206"/>
      <c r="J961" s="168"/>
    </row>
    <row r="962" spans="2:10" s="1" customFormat="1" x14ac:dyDescent="0.2">
      <c r="B962" s="160"/>
      <c r="C962" s="164"/>
      <c r="D962" s="168"/>
      <c r="E962" s="204"/>
      <c r="F962" s="136"/>
      <c r="G962" s="205"/>
      <c r="H962" s="136"/>
      <c r="I962" s="206"/>
      <c r="J962" s="168"/>
    </row>
    <row r="963" spans="2:10" s="1" customFormat="1" x14ac:dyDescent="0.2">
      <c r="B963" s="160"/>
      <c r="C963" s="164"/>
      <c r="D963" s="168"/>
      <c r="E963" s="204"/>
      <c r="F963" s="136"/>
      <c r="G963" s="205"/>
      <c r="H963" s="136"/>
      <c r="I963" s="206"/>
      <c r="J963" s="168"/>
    </row>
    <row r="964" spans="2:10" s="1" customFormat="1" x14ac:dyDescent="0.2">
      <c r="B964" s="160"/>
      <c r="C964" s="164"/>
      <c r="D964" s="168"/>
      <c r="E964" s="204"/>
      <c r="F964" s="136"/>
      <c r="G964" s="205"/>
      <c r="H964" s="136"/>
      <c r="I964" s="206"/>
      <c r="J964" s="168"/>
    </row>
    <row r="965" spans="2:10" s="1" customFormat="1" x14ac:dyDescent="0.2">
      <c r="B965" s="160"/>
      <c r="C965" s="164"/>
      <c r="D965" s="168"/>
      <c r="E965" s="204"/>
      <c r="F965" s="136"/>
      <c r="G965" s="205"/>
      <c r="H965" s="136"/>
      <c r="I965" s="206"/>
      <c r="J965" s="168"/>
    </row>
    <row r="966" spans="2:10" s="1" customFormat="1" x14ac:dyDescent="0.2">
      <c r="B966" s="160"/>
      <c r="C966" s="164"/>
      <c r="D966" s="168"/>
      <c r="E966" s="204"/>
      <c r="F966" s="136"/>
      <c r="G966" s="205"/>
      <c r="H966" s="136"/>
      <c r="I966" s="206"/>
      <c r="J966" s="168"/>
    </row>
    <row r="967" spans="2:10" s="1" customFormat="1" x14ac:dyDescent="0.2">
      <c r="B967" s="160"/>
      <c r="C967" s="164"/>
      <c r="D967" s="168"/>
      <c r="E967" s="204"/>
      <c r="F967" s="136"/>
      <c r="G967" s="205"/>
      <c r="H967" s="136"/>
      <c r="I967" s="206"/>
      <c r="J967" s="168"/>
    </row>
    <row r="968" spans="2:10" s="1" customFormat="1" x14ac:dyDescent="0.2">
      <c r="B968" s="160"/>
      <c r="C968" s="164"/>
      <c r="D968" s="168"/>
      <c r="E968" s="204"/>
      <c r="F968" s="136"/>
      <c r="G968" s="205"/>
      <c r="H968" s="136"/>
      <c r="I968" s="206"/>
      <c r="J968" s="168"/>
    </row>
    <row r="969" spans="2:10" s="1" customFormat="1" x14ac:dyDescent="0.2">
      <c r="B969" s="160"/>
      <c r="C969" s="164"/>
      <c r="D969" s="168"/>
      <c r="E969" s="204"/>
      <c r="F969" s="136"/>
      <c r="G969" s="205"/>
      <c r="H969" s="136"/>
      <c r="I969" s="206"/>
      <c r="J969" s="168"/>
    </row>
    <row r="970" spans="2:10" s="1" customFormat="1" x14ac:dyDescent="0.2">
      <c r="B970" s="160"/>
      <c r="C970" s="164"/>
      <c r="D970" s="168"/>
      <c r="E970" s="204"/>
      <c r="F970" s="136"/>
      <c r="G970" s="205"/>
      <c r="H970" s="136"/>
      <c r="I970" s="206"/>
      <c r="J970" s="168"/>
    </row>
    <row r="971" spans="2:10" s="1" customFormat="1" x14ac:dyDescent="0.2">
      <c r="B971" s="160"/>
      <c r="C971" s="164"/>
      <c r="D971" s="168"/>
      <c r="E971" s="204"/>
      <c r="F971" s="136"/>
      <c r="G971" s="205"/>
      <c r="H971" s="136"/>
      <c r="I971" s="206"/>
      <c r="J971" s="168"/>
    </row>
    <row r="972" spans="2:10" s="1" customFormat="1" x14ac:dyDescent="0.2">
      <c r="B972" s="160"/>
      <c r="C972" s="164"/>
      <c r="D972" s="168"/>
      <c r="E972" s="204"/>
      <c r="F972" s="136"/>
      <c r="G972" s="205"/>
      <c r="H972" s="136"/>
      <c r="I972" s="206"/>
      <c r="J972" s="168"/>
    </row>
    <row r="973" spans="2:10" s="1" customFormat="1" x14ac:dyDescent="0.2">
      <c r="B973" s="160"/>
      <c r="C973" s="164"/>
      <c r="D973" s="168"/>
      <c r="E973" s="204"/>
      <c r="F973" s="136"/>
      <c r="G973" s="205"/>
      <c r="H973" s="136"/>
      <c r="I973" s="206"/>
      <c r="J973" s="168"/>
    </row>
    <row r="974" spans="2:10" s="1" customFormat="1" x14ac:dyDescent="0.2">
      <c r="B974" s="160"/>
      <c r="C974" s="164"/>
      <c r="D974" s="168"/>
      <c r="E974" s="204"/>
      <c r="F974" s="136"/>
      <c r="G974" s="205"/>
      <c r="H974" s="136"/>
      <c r="I974" s="206"/>
      <c r="J974" s="168"/>
    </row>
    <row r="975" spans="2:10" s="1" customFormat="1" x14ac:dyDescent="0.2">
      <c r="B975" s="160"/>
      <c r="C975" s="164"/>
      <c r="D975" s="168"/>
      <c r="E975" s="204"/>
      <c r="F975" s="136"/>
      <c r="G975" s="205"/>
      <c r="H975" s="136"/>
      <c r="I975" s="206"/>
      <c r="J975" s="168"/>
    </row>
    <row r="976" spans="2:10" s="1" customFormat="1" x14ac:dyDescent="0.2">
      <c r="B976" s="160"/>
      <c r="C976" s="164"/>
      <c r="D976" s="168"/>
      <c r="E976" s="204"/>
      <c r="F976" s="136"/>
      <c r="G976" s="205"/>
      <c r="H976" s="136"/>
      <c r="I976" s="206"/>
      <c r="J976" s="168"/>
    </row>
    <row r="977" spans="2:10" s="1" customFormat="1" x14ac:dyDescent="0.2">
      <c r="B977" s="160"/>
      <c r="C977" s="164"/>
      <c r="D977" s="168"/>
      <c r="E977" s="204"/>
      <c r="F977" s="136"/>
      <c r="G977" s="205"/>
      <c r="H977" s="136"/>
      <c r="I977" s="206"/>
      <c r="J977" s="168"/>
    </row>
    <row r="978" spans="2:10" s="1" customFormat="1" x14ac:dyDescent="0.2">
      <c r="B978" s="160"/>
      <c r="C978" s="164"/>
      <c r="D978" s="168"/>
      <c r="E978" s="204"/>
      <c r="F978" s="136"/>
      <c r="G978" s="205"/>
      <c r="H978" s="136"/>
      <c r="I978" s="206"/>
      <c r="J978" s="168"/>
    </row>
    <row r="979" spans="2:10" s="1" customFormat="1" x14ac:dyDescent="0.2">
      <c r="B979" s="160"/>
      <c r="C979" s="164"/>
      <c r="D979" s="168"/>
      <c r="E979" s="204"/>
      <c r="F979" s="136"/>
      <c r="G979" s="205"/>
      <c r="H979" s="136"/>
      <c r="I979" s="206"/>
      <c r="J979" s="168"/>
    </row>
    <row r="980" spans="2:10" s="1" customFormat="1" x14ac:dyDescent="0.2">
      <c r="B980" s="160"/>
      <c r="C980" s="164"/>
      <c r="D980" s="168"/>
      <c r="E980" s="204"/>
      <c r="F980" s="136"/>
      <c r="G980" s="205"/>
      <c r="H980" s="136"/>
      <c r="I980" s="206"/>
      <c r="J980" s="168"/>
    </row>
    <row r="981" spans="2:10" s="1" customFormat="1" x14ac:dyDescent="0.2">
      <c r="B981" s="160"/>
      <c r="C981" s="164"/>
      <c r="D981" s="168"/>
      <c r="E981" s="204"/>
      <c r="F981" s="136"/>
      <c r="G981" s="205"/>
      <c r="H981" s="136"/>
      <c r="I981" s="206"/>
      <c r="J981" s="168"/>
    </row>
    <row r="982" spans="2:10" s="1" customFormat="1" x14ac:dyDescent="0.2">
      <c r="B982" s="160"/>
      <c r="C982" s="164"/>
      <c r="D982" s="168"/>
      <c r="E982" s="204"/>
      <c r="F982" s="136"/>
      <c r="G982" s="205"/>
      <c r="H982" s="136"/>
      <c r="I982" s="206"/>
      <c r="J982" s="168"/>
    </row>
    <row r="983" spans="2:10" s="1" customFormat="1" x14ac:dyDescent="0.2">
      <c r="B983" s="160"/>
      <c r="C983" s="164"/>
      <c r="D983" s="168"/>
      <c r="E983" s="204"/>
      <c r="F983" s="136"/>
      <c r="G983" s="205"/>
      <c r="H983" s="136"/>
      <c r="I983" s="206"/>
      <c r="J983" s="168"/>
    </row>
    <row r="984" spans="2:10" s="1" customFormat="1" x14ac:dyDescent="0.2">
      <c r="B984" s="160"/>
      <c r="C984" s="164"/>
      <c r="D984" s="168"/>
      <c r="E984" s="204"/>
      <c r="F984" s="136"/>
      <c r="G984" s="205"/>
      <c r="H984" s="136"/>
      <c r="I984" s="206"/>
      <c r="J984" s="168"/>
    </row>
    <row r="985" spans="2:10" s="1" customFormat="1" x14ac:dyDescent="0.2">
      <c r="B985" s="160"/>
      <c r="C985" s="164"/>
      <c r="D985" s="168"/>
      <c r="E985" s="204"/>
      <c r="F985" s="136"/>
      <c r="G985" s="205"/>
      <c r="H985" s="136"/>
      <c r="I985" s="206"/>
      <c r="J985" s="168"/>
    </row>
    <row r="986" spans="2:10" s="1" customFormat="1" x14ac:dyDescent="0.2">
      <c r="B986" s="160"/>
      <c r="C986" s="164"/>
      <c r="D986" s="168"/>
      <c r="E986" s="204"/>
      <c r="F986" s="136"/>
      <c r="G986" s="205"/>
      <c r="H986" s="136"/>
      <c r="I986" s="206"/>
      <c r="J986" s="168"/>
    </row>
    <row r="987" spans="2:10" s="1" customFormat="1" x14ac:dyDescent="0.2">
      <c r="B987" s="160"/>
      <c r="C987" s="164"/>
      <c r="D987" s="168"/>
      <c r="E987" s="204"/>
      <c r="F987" s="136"/>
      <c r="G987" s="205"/>
      <c r="H987" s="136"/>
      <c r="I987" s="206"/>
      <c r="J987" s="168"/>
    </row>
    <row r="988" spans="2:10" s="1" customFormat="1" x14ac:dyDescent="0.2">
      <c r="B988" s="160"/>
      <c r="C988" s="164"/>
      <c r="D988" s="168"/>
      <c r="E988" s="204"/>
      <c r="F988" s="136"/>
      <c r="G988" s="205"/>
      <c r="H988" s="136"/>
      <c r="I988" s="206"/>
      <c r="J988" s="168"/>
    </row>
    <row r="989" spans="2:10" s="1" customFormat="1" x14ac:dyDescent="0.2">
      <c r="B989" s="160"/>
      <c r="C989" s="164"/>
      <c r="D989" s="168"/>
      <c r="E989" s="204"/>
      <c r="F989" s="136"/>
      <c r="G989" s="205"/>
      <c r="H989" s="136"/>
      <c r="I989" s="206"/>
      <c r="J989" s="168"/>
    </row>
    <row r="990" spans="2:10" s="1" customFormat="1" x14ac:dyDescent="0.2">
      <c r="B990" s="160"/>
      <c r="C990" s="164"/>
      <c r="D990" s="168"/>
      <c r="E990" s="204"/>
      <c r="F990" s="136"/>
      <c r="G990" s="205"/>
      <c r="H990" s="136"/>
      <c r="I990" s="206"/>
      <c r="J990" s="168"/>
    </row>
    <row r="991" spans="2:10" s="1" customFormat="1" x14ac:dyDescent="0.2">
      <c r="B991" s="160"/>
      <c r="C991" s="164"/>
      <c r="D991" s="168"/>
      <c r="E991" s="204"/>
      <c r="F991" s="136"/>
      <c r="G991" s="205"/>
      <c r="H991" s="136"/>
      <c r="I991" s="206"/>
      <c r="J991" s="168"/>
    </row>
    <row r="992" spans="2:10" s="1" customFormat="1" x14ac:dyDescent="0.2">
      <c r="B992" s="160"/>
      <c r="C992" s="164"/>
      <c r="D992" s="168"/>
      <c r="E992" s="204"/>
      <c r="F992" s="136"/>
      <c r="G992" s="205"/>
      <c r="H992" s="136"/>
      <c r="I992" s="206"/>
      <c r="J992" s="168"/>
    </row>
    <row r="993" spans="2:10" s="1" customFormat="1" x14ac:dyDescent="0.2">
      <c r="B993" s="160"/>
      <c r="C993" s="164"/>
      <c r="D993" s="168"/>
      <c r="E993" s="204"/>
      <c r="F993" s="136"/>
      <c r="G993" s="205"/>
      <c r="H993" s="136"/>
      <c r="I993" s="206"/>
      <c r="J993" s="168"/>
    </row>
    <row r="994" spans="2:10" s="1" customFormat="1" x14ac:dyDescent="0.2">
      <c r="B994" s="160"/>
      <c r="C994" s="164"/>
      <c r="D994" s="168"/>
      <c r="E994" s="204"/>
      <c r="F994" s="136"/>
      <c r="G994" s="205"/>
      <c r="H994" s="136"/>
      <c r="I994" s="206"/>
      <c r="J994" s="168"/>
    </row>
    <row r="995" spans="2:10" s="1" customFormat="1" x14ac:dyDescent="0.2">
      <c r="B995" s="160"/>
      <c r="C995" s="164"/>
      <c r="D995" s="168"/>
      <c r="E995" s="204"/>
      <c r="F995" s="136"/>
      <c r="G995" s="205"/>
      <c r="H995" s="136"/>
      <c r="I995" s="206"/>
      <c r="J995" s="168"/>
    </row>
    <row r="996" spans="2:10" s="1" customFormat="1" x14ac:dyDescent="0.2">
      <c r="B996" s="160"/>
      <c r="C996" s="164"/>
      <c r="D996" s="168"/>
      <c r="E996" s="204"/>
      <c r="F996" s="136"/>
      <c r="G996" s="205"/>
      <c r="H996" s="136"/>
      <c r="I996" s="206"/>
      <c r="J996" s="168"/>
    </row>
    <row r="997" spans="2:10" s="1" customFormat="1" x14ac:dyDescent="0.2">
      <c r="B997" s="160"/>
      <c r="C997" s="164"/>
      <c r="D997" s="168"/>
      <c r="E997" s="204"/>
      <c r="F997" s="136"/>
      <c r="G997" s="205"/>
      <c r="H997" s="136"/>
      <c r="I997" s="206"/>
      <c r="J997" s="168"/>
    </row>
    <row r="998" spans="2:10" s="1" customFormat="1" x14ac:dyDescent="0.2">
      <c r="B998" s="160"/>
      <c r="C998" s="164"/>
      <c r="D998" s="168"/>
      <c r="E998" s="204"/>
      <c r="F998" s="136"/>
      <c r="G998" s="205"/>
      <c r="H998" s="136"/>
      <c r="I998" s="206"/>
      <c r="J998" s="168"/>
    </row>
    <row r="999" spans="2:10" s="1" customFormat="1" x14ac:dyDescent="0.2">
      <c r="B999" s="160"/>
      <c r="C999" s="164"/>
      <c r="D999" s="168"/>
      <c r="E999" s="204"/>
      <c r="F999" s="136"/>
      <c r="G999" s="205"/>
      <c r="H999" s="136"/>
      <c r="I999" s="206"/>
      <c r="J999" s="168"/>
    </row>
    <row r="1000" spans="2:10" s="1" customFormat="1" x14ac:dyDescent="0.2">
      <c r="B1000" s="160"/>
      <c r="C1000" s="164"/>
      <c r="D1000" s="168"/>
      <c r="E1000" s="204"/>
      <c r="F1000" s="136"/>
      <c r="G1000" s="205"/>
      <c r="H1000" s="136"/>
      <c r="I1000" s="206"/>
      <c r="J1000" s="168"/>
    </row>
    <row r="1001" spans="2:10" s="1" customFormat="1" x14ac:dyDescent="0.2">
      <c r="B1001" s="160"/>
      <c r="C1001" s="164"/>
      <c r="D1001" s="168"/>
      <c r="E1001" s="204"/>
      <c r="F1001" s="136"/>
      <c r="G1001" s="205"/>
      <c r="H1001" s="136"/>
      <c r="I1001" s="206"/>
      <c r="J1001" s="168"/>
    </row>
    <row r="1002" spans="2:10" s="1" customFormat="1" x14ac:dyDescent="0.2">
      <c r="B1002" s="160"/>
      <c r="C1002" s="164"/>
      <c r="D1002" s="168"/>
      <c r="E1002" s="204"/>
      <c r="F1002" s="136"/>
      <c r="G1002" s="205"/>
      <c r="H1002" s="136"/>
      <c r="I1002" s="206"/>
      <c r="J1002" s="168"/>
    </row>
    <row r="1003" spans="2:10" s="1" customFormat="1" x14ac:dyDescent="0.2">
      <c r="B1003" s="160"/>
      <c r="C1003" s="164"/>
      <c r="D1003" s="168"/>
      <c r="E1003" s="204"/>
      <c r="F1003" s="136"/>
      <c r="G1003" s="205"/>
      <c r="H1003" s="136"/>
      <c r="I1003" s="206"/>
      <c r="J1003" s="168"/>
    </row>
    <row r="1004" spans="2:10" s="1" customFormat="1" x14ac:dyDescent="0.2">
      <c r="B1004" s="160"/>
      <c r="C1004" s="164"/>
      <c r="D1004" s="168"/>
      <c r="E1004" s="204"/>
      <c r="F1004" s="136"/>
      <c r="G1004" s="205"/>
      <c r="H1004" s="136"/>
      <c r="I1004" s="206"/>
      <c r="J1004" s="168"/>
    </row>
    <row r="1005" spans="2:10" s="1" customFormat="1" x14ac:dyDescent="0.2">
      <c r="B1005" s="160"/>
      <c r="C1005" s="164"/>
      <c r="D1005" s="168"/>
      <c r="E1005" s="204"/>
      <c r="F1005" s="136"/>
      <c r="G1005" s="205"/>
      <c r="H1005" s="136"/>
      <c r="I1005" s="206"/>
      <c r="J1005" s="168"/>
    </row>
    <row r="1006" spans="2:10" s="1" customFormat="1" x14ac:dyDescent="0.2">
      <c r="B1006" s="160"/>
      <c r="C1006" s="164"/>
      <c r="D1006" s="168"/>
      <c r="E1006" s="204"/>
      <c r="F1006" s="136"/>
      <c r="G1006" s="205"/>
      <c r="H1006" s="136"/>
      <c r="I1006" s="206"/>
      <c r="J1006" s="168"/>
    </row>
    <row r="1007" spans="2:10" s="1" customFormat="1" x14ac:dyDescent="0.2">
      <c r="B1007" s="160"/>
      <c r="C1007" s="164"/>
      <c r="D1007" s="168"/>
      <c r="E1007" s="204"/>
      <c r="F1007" s="136"/>
      <c r="G1007" s="205"/>
      <c r="H1007" s="136"/>
      <c r="I1007" s="206"/>
      <c r="J1007" s="168"/>
    </row>
    <row r="1008" spans="2:10" s="1" customFormat="1" x14ac:dyDescent="0.2">
      <c r="B1008" s="160"/>
      <c r="C1008" s="164"/>
      <c r="D1008" s="168"/>
      <c r="E1008" s="204"/>
      <c r="F1008" s="136"/>
      <c r="G1008" s="205"/>
      <c r="H1008" s="136"/>
      <c r="I1008" s="206"/>
      <c r="J1008" s="168"/>
    </row>
    <row r="1009" spans="2:10" s="1" customFormat="1" x14ac:dyDescent="0.2">
      <c r="B1009" s="160"/>
      <c r="C1009" s="164"/>
      <c r="D1009" s="168"/>
      <c r="E1009" s="204"/>
      <c r="F1009" s="136"/>
      <c r="G1009" s="205"/>
      <c r="H1009" s="136"/>
      <c r="I1009" s="206"/>
      <c r="J1009" s="168"/>
    </row>
    <row r="1010" spans="2:10" s="1" customFormat="1" x14ac:dyDescent="0.2">
      <c r="B1010" s="160"/>
      <c r="C1010" s="164"/>
      <c r="D1010" s="168"/>
      <c r="E1010" s="204"/>
      <c r="F1010" s="136"/>
      <c r="G1010" s="205"/>
      <c r="H1010" s="136"/>
      <c r="I1010" s="206"/>
      <c r="J1010" s="168"/>
    </row>
    <row r="1011" spans="2:10" x14ac:dyDescent="0.2">
      <c r="C1011" s="164"/>
    </row>
    <row r="1012" spans="2:10" x14ac:dyDescent="0.2">
      <c r="C1012" s="164"/>
    </row>
    <row r="1013" spans="2:10" x14ac:dyDescent="0.2">
      <c r="C1013" s="164"/>
    </row>
    <row r="1014" spans="2:10" x14ac:dyDescent="0.2">
      <c r="C1014" s="164"/>
    </row>
    <row r="1015" spans="2:10" x14ac:dyDescent="0.2">
      <c r="C1015" s="164"/>
    </row>
    <row r="1016" spans="2:10" x14ac:dyDescent="0.2">
      <c r="C1016" s="164"/>
    </row>
    <row r="1017" spans="2:10" x14ac:dyDescent="0.2">
      <c r="C1017" s="164"/>
    </row>
    <row r="1018" spans="2:10" x14ac:dyDescent="0.2">
      <c r="C1018" s="164"/>
    </row>
    <row r="1019" spans="2:10" x14ac:dyDescent="0.2">
      <c r="C1019" s="164"/>
    </row>
    <row r="1020" spans="2:10" x14ac:dyDescent="0.2">
      <c r="C1020" s="164"/>
    </row>
    <row r="1021" spans="2:10" x14ac:dyDescent="0.2">
      <c r="C1021" s="164"/>
    </row>
    <row r="1022" spans="2:10" x14ac:dyDescent="0.2">
      <c r="C1022" s="164"/>
    </row>
    <row r="1023" spans="2:10" x14ac:dyDescent="0.2">
      <c r="C1023" s="164"/>
    </row>
    <row r="1024" spans="2:10" x14ac:dyDescent="0.2">
      <c r="C1024" s="164"/>
    </row>
    <row r="1025" spans="3:3" x14ac:dyDescent="0.2">
      <c r="C1025" s="164"/>
    </row>
    <row r="1026" spans="3:3" x14ac:dyDescent="0.2">
      <c r="C1026" s="164"/>
    </row>
    <row r="1027" spans="3:3" x14ac:dyDescent="0.2">
      <c r="C1027" s="164"/>
    </row>
    <row r="1028" spans="3:3" x14ac:dyDescent="0.2">
      <c r="C1028" s="164"/>
    </row>
    <row r="1029" spans="3:3" x14ac:dyDescent="0.2">
      <c r="C1029" s="164"/>
    </row>
    <row r="1030" spans="3:3" x14ac:dyDescent="0.2">
      <c r="C1030" s="164"/>
    </row>
    <row r="1031" spans="3:3" x14ac:dyDescent="0.2">
      <c r="C1031" s="164"/>
    </row>
    <row r="1032" spans="3:3" x14ac:dyDescent="0.2">
      <c r="C1032" s="164"/>
    </row>
    <row r="1033" spans="3:3" x14ac:dyDescent="0.2">
      <c r="C1033" s="164"/>
    </row>
    <row r="1034" spans="3:3" x14ac:dyDescent="0.2">
      <c r="C1034" s="164"/>
    </row>
    <row r="1035" spans="3:3" x14ac:dyDescent="0.2">
      <c r="C1035" s="164"/>
    </row>
    <row r="1036" spans="3:3" x14ac:dyDescent="0.2">
      <c r="C1036" s="164"/>
    </row>
    <row r="1037" spans="3:3" x14ac:dyDescent="0.2">
      <c r="C1037" s="164"/>
    </row>
    <row r="1038" spans="3:3" x14ac:dyDescent="0.2">
      <c r="C1038" s="164"/>
    </row>
    <row r="1039" spans="3:3" x14ac:dyDescent="0.2">
      <c r="C1039" s="164"/>
    </row>
    <row r="1040" spans="3:3" x14ac:dyDescent="0.2">
      <c r="C1040" s="164"/>
    </row>
    <row r="1041" spans="3:3" x14ac:dyDescent="0.2">
      <c r="C1041" s="164"/>
    </row>
    <row r="1042" spans="3:3" x14ac:dyDescent="0.2">
      <c r="C1042" s="164"/>
    </row>
    <row r="1043" spans="3:3" x14ac:dyDescent="0.2">
      <c r="C1043" s="164"/>
    </row>
    <row r="1044" spans="3:3" x14ac:dyDescent="0.2">
      <c r="C1044" s="164"/>
    </row>
    <row r="1045" spans="3:3" x14ac:dyDescent="0.2">
      <c r="C1045" s="164"/>
    </row>
    <row r="1046" spans="3:3" x14ac:dyDescent="0.2">
      <c r="C1046" s="164"/>
    </row>
    <row r="1047" spans="3:3" x14ac:dyDescent="0.2">
      <c r="C1047" s="164"/>
    </row>
    <row r="1048" spans="3:3" x14ac:dyDescent="0.2">
      <c r="C1048" s="164"/>
    </row>
    <row r="1049" spans="3:3" x14ac:dyDescent="0.2">
      <c r="C1049" s="164"/>
    </row>
    <row r="1050" spans="3:3" x14ac:dyDescent="0.2">
      <c r="C1050" s="164"/>
    </row>
    <row r="1051" spans="3:3" x14ac:dyDescent="0.2">
      <c r="C1051" s="164"/>
    </row>
    <row r="1052" spans="3:3" x14ac:dyDescent="0.2">
      <c r="C1052" s="164"/>
    </row>
    <row r="1053" spans="3:3" x14ac:dyDescent="0.2">
      <c r="C1053" s="164"/>
    </row>
    <row r="1054" spans="3:3" x14ac:dyDescent="0.2">
      <c r="C1054" s="164"/>
    </row>
    <row r="1055" spans="3:3" x14ac:dyDescent="0.2">
      <c r="C1055" s="164"/>
    </row>
    <row r="1056" spans="3:3" x14ac:dyDescent="0.2">
      <c r="C1056" s="164"/>
    </row>
    <row r="1057" spans="3:3" x14ac:dyDescent="0.2">
      <c r="C1057" s="164"/>
    </row>
    <row r="1058" spans="3:3" x14ac:dyDescent="0.2">
      <c r="C1058" s="164"/>
    </row>
    <row r="1059" spans="3:3" x14ac:dyDescent="0.2">
      <c r="C1059" s="164"/>
    </row>
    <row r="1060" spans="3:3" x14ac:dyDescent="0.2">
      <c r="C1060" s="164"/>
    </row>
    <row r="1061" spans="3:3" x14ac:dyDescent="0.2">
      <c r="C1061" s="164"/>
    </row>
    <row r="1062" spans="3:3" x14ac:dyDescent="0.2">
      <c r="C1062" s="164"/>
    </row>
    <row r="1063" spans="3:3" x14ac:dyDescent="0.2">
      <c r="C1063" s="164"/>
    </row>
    <row r="1064" spans="3:3" x14ac:dyDescent="0.2">
      <c r="C1064" s="164"/>
    </row>
    <row r="1065" spans="3:3" x14ac:dyDescent="0.2">
      <c r="C1065" s="164"/>
    </row>
    <row r="1066" spans="3:3" x14ac:dyDescent="0.2">
      <c r="C1066" s="164"/>
    </row>
    <row r="1067" spans="3:3" x14ac:dyDescent="0.2">
      <c r="C1067" s="164"/>
    </row>
    <row r="1068" spans="3:3" x14ac:dyDescent="0.2">
      <c r="C1068" s="164"/>
    </row>
    <row r="1069" spans="3:3" x14ac:dyDescent="0.2">
      <c r="C1069" s="164"/>
    </row>
    <row r="1070" spans="3:3" x14ac:dyDescent="0.2">
      <c r="C1070" s="164"/>
    </row>
    <row r="1071" spans="3:3" x14ac:dyDescent="0.2">
      <c r="C1071" s="164"/>
    </row>
    <row r="1072" spans="3:3" x14ac:dyDescent="0.2">
      <c r="C1072" s="164"/>
    </row>
    <row r="1073" spans="3:3" x14ac:dyDescent="0.2">
      <c r="C1073" s="164"/>
    </row>
    <row r="1074" spans="3:3" x14ac:dyDescent="0.2">
      <c r="C1074" s="164"/>
    </row>
    <row r="1075" spans="3:3" x14ac:dyDescent="0.2">
      <c r="C1075" s="164"/>
    </row>
    <row r="1076" spans="3:3" x14ac:dyDescent="0.2">
      <c r="C1076" s="164"/>
    </row>
    <row r="1077" spans="3:3" x14ac:dyDescent="0.2">
      <c r="C1077" s="164"/>
    </row>
  </sheetData>
  <autoFilter ref="B4:J4" xr:uid="{00000000-0009-0000-0000-000007000000}"/>
  <sortState xmlns:xlrd2="http://schemas.microsoft.com/office/spreadsheetml/2017/richdata2" ref="C5:E600">
    <sortCondition ref="C5:C600"/>
  </sortState>
  <mergeCells count="3">
    <mergeCell ref="E3:F3"/>
    <mergeCell ref="G3:H3"/>
    <mergeCell ref="D1:E2"/>
  </mergeCells>
  <conditionalFormatting sqref="C5:C1000">
    <cfRule type="expression" dxfId="3" priority="1">
      <formula>AND($B3&lt;&gt;"",ISNUMBER($B3),$B4="")</formula>
    </cfRule>
    <cfRule type="expression" dxfId="2" priority="2">
      <formula>$B5&lt;&gt;""</formula>
    </cfRule>
  </conditionalFormatting>
  <conditionalFormatting sqref="B5:B1000 D5:J1000">
    <cfRule type="expression" dxfId="1" priority="3">
      <formula>AND($B3&lt;&gt;"",ISNUMBER($B3),$B4="")</formula>
    </cfRule>
    <cfRule type="expression" dxfId="0" priority="4">
      <formula>$B5&lt;&gt;""</formula>
    </cfRule>
  </conditionalFormatting>
  <pageMargins left="0.75" right="0.75" top="1" bottom="1" header="0.5" footer="0.5"/>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גיליון2">
    <tabColor rgb="FFFFFFCC"/>
  </sheetPr>
  <dimension ref="A2:M33"/>
  <sheetViews>
    <sheetView rightToLeft="1" zoomScaleNormal="100" workbookViewId="0">
      <pane xSplit="1" ySplit="1" topLeftCell="B2" activePane="bottomRight" state="frozen"/>
      <selection pane="topRight"/>
      <selection pane="bottomLeft" activeCell="G17" sqref="G17"/>
      <selection pane="bottomRight" activeCell="B2" sqref="B2"/>
    </sheetView>
  </sheetViews>
  <sheetFormatPr defaultRowHeight="12.75" x14ac:dyDescent="0.2"/>
  <cols>
    <col min="1" max="1" width="15.42578125" customWidth="1"/>
    <col min="2" max="2" width="13.7109375" customWidth="1"/>
    <col min="3" max="3" width="33.42578125" customWidth="1"/>
    <col min="4" max="4" width="27.140625" customWidth="1"/>
  </cols>
  <sheetData>
    <row r="2" spans="1:13" x14ac:dyDescent="0.2">
      <c r="B2" s="265" t="s">
        <v>237</v>
      </c>
      <c r="C2" s="265"/>
      <c r="D2" s="265"/>
      <c r="E2" s="265"/>
      <c r="F2" s="265"/>
    </row>
    <row r="4" spans="1:13" ht="23.25" x14ac:dyDescent="0.35">
      <c r="B4" s="266" t="s">
        <v>238</v>
      </c>
      <c r="C4" s="266"/>
      <c r="D4" s="266"/>
      <c r="F4" s="265" t="s">
        <v>239</v>
      </c>
      <c r="G4" s="265"/>
      <c r="H4" s="265"/>
      <c r="I4" s="265"/>
      <c r="J4" s="265"/>
      <c r="K4" s="265"/>
      <c r="L4" s="265"/>
      <c r="M4" s="265"/>
    </row>
    <row r="7" spans="1:13" x14ac:dyDescent="0.2">
      <c r="A7" t="s">
        <v>240</v>
      </c>
      <c r="B7" t="s">
        <v>241</v>
      </c>
      <c r="C7" t="s">
        <v>242</v>
      </c>
    </row>
    <row r="8" spans="1:13" x14ac:dyDescent="0.2">
      <c r="A8">
        <v>7437</v>
      </c>
      <c r="B8">
        <v>1</v>
      </c>
      <c r="C8" t="s">
        <v>243</v>
      </c>
    </row>
    <row r="9" spans="1:13" x14ac:dyDescent="0.2">
      <c r="A9">
        <v>7453</v>
      </c>
      <c r="B9">
        <v>1</v>
      </c>
      <c r="C9" t="s">
        <v>244</v>
      </c>
    </row>
    <row r="10" spans="1:13" x14ac:dyDescent="0.2">
      <c r="A10">
        <v>7435</v>
      </c>
      <c r="B10">
        <v>2</v>
      </c>
      <c r="C10" t="s">
        <v>245</v>
      </c>
    </row>
    <row r="11" spans="1:13" x14ac:dyDescent="0.2">
      <c r="A11">
        <v>7463</v>
      </c>
      <c r="B11">
        <v>2</v>
      </c>
      <c r="C11" t="s">
        <v>246</v>
      </c>
    </row>
    <row r="12" spans="1:13" x14ac:dyDescent="0.2">
      <c r="A12">
        <v>32568</v>
      </c>
      <c r="B12">
        <v>4</v>
      </c>
      <c r="C12" t="s">
        <v>247</v>
      </c>
    </row>
    <row r="13" spans="1:13" x14ac:dyDescent="0.2">
      <c r="A13">
        <v>34502</v>
      </c>
      <c r="B13">
        <v>4</v>
      </c>
      <c r="C13" t="s">
        <v>248</v>
      </c>
    </row>
    <row r="14" spans="1:13" x14ac:dyDescent="0.2">
      <c r="A14">
        <v>33456</v>
      </c>
      <c r="B14">
        <v>4</v>
      </c>
      <c r="C14" t="s">
        <v>249</v>
      </c>
    </row>
    <row r="15" spans="1:13" x14ac:dyDescent="0.2">
      <c r="A15">
        <v>32577</v>
      </c>
      <c r="B15">
        <v>4</v>
      </c>
      <c r="C15" t="s">
        <v>250</v>
      </c>
    </row>
    <row r="16" spans="1:13" x14ac:dyDescent="0.2">
      <c r="A16">
        <v>33459</v>
      </c>
      <c r="B16">
        <v>4</v>
      </c>
      <c r="C16" t="s">
        <v>251</v>
      </c>
    </row>
    <row r="17" spans="1:3" x14ac:dyDescent="0.2">
      <c r="A17">
        <v>33453</v>
      </c>
      <c r="B17">
        <v>4</v>
      </c>
      <c r="C17" t="s">
        <v>252</v>
      </c>
    </row>
    <row r="18" spans="1:3" x14ac:dyDescent="0.2">
      <c r="A18">
        <v>32562</v>
      </c>
      <c r="B18">
        <v>4</v>
      </c>
      <c r="C18" t="s">
        <v>253</v>
      </c>
    </row>
    <row r="19" spans="1:3" x14ac:dyDescent="0.2">
      <c r="A19">
        <v>29336</v>
      </c>
      <c r="B19">
        <v>4</v>
      </c>
      <c r="C19" t="s">
        <v>254</v>
      </c>
    </row>
    <row r="20" spans="1:3" x14ac:dyDescent="0.2">
      <c r="A20">
        <v>28562</v>
      </c>
      <c r="B20">
        <v>4</v>
      </c>
      <c r="C20" t="s">
        <v>255</v>
      </c>
    </row>
    <row r="21" spans="1:3" x14ac:dyDescent="0.2">
      <c r="A21">
        <v>7466</v>
      </c>
      <c r="B21">
        <v>4</v>
      </c>
      <c r="C21" t="s">
        <v>256</v>
      </c>
    </row>
    <row r="22" spans="1:3" x14ac:dyDescent="0.2">
      <c r="A22">
        <v>7431</v>
      </c>
      <c r="B22">
        <v>4</v>
      </c>
      <c r="C22" t="s">
        <v>257</v>
      </c>
    </row>
    <row r="23" spans="1:3" x14ac:dyDescent="0.2">
      <c r="A23">
        <v>7760</v>
      </c>
      <c r="B23">
        <v>4</v>
      </c>
      <c r="C23" t="s">
        <v>258</v>
      </c>
    </row>
    <row r="24" spans="1:3" x14ac:dyDescent="0.2">
      <c r="A24">
        <v>36793</v>
      </c>
      <c r="B24">
        <v>1</v>
      </c>
      <c r="C24" t="s">
        <v>259</v>
      </c>
    </row>
    <row r="25" spans="1:3" x14ac:dyDescent="0.2">
      <c r="A25">
        <v>8185</v>
      </c>
      <c r="B25">
        <v>4</v>
      </c>
      <c r="C25" t="s">
        <v>260</v>
      </c>
    </row>
    <row r="26" spans="1:3" x14ac:dyDescent="0.2">
      <c r="A26">
        <v>8206</v>
      </c>
      <c r="B26">
        <v>4</v>
      </c>
      <c r="C26" t="s">
        <v>261</v>
      </c>
    </row>
    <row r="27" spans="1:3" x14ac:dyDescent="0.2">
      <c r="A27">
        <v>8293</v>
      </c>
      <c r="B27">
        <v>4</v>
      </c>
      <c r="C27" t="s">
        <v>262</v>
      </c>
    </row>
    <row r="28" spans="1:3" x14ac:dyDescent="0.2">
      <c r="A28">
        <v>8205</v>
      </c>
      <c r="B28">
        <v>4</v>
      </c>
      <c r="C28" t="s">
        <v>263</v>
      </c>
    </row>
    <row r="29" spans="1:3" x14ac:dyDescent="0.2">
      <c r="A29">
        <v>7452</v>
      </c>
      <c r="B29">
        <v>2</v>
      </c>
      <c r="C29" t="s">
        <v>264</v>
      </c>
    </row>
    <row r="30" spans="1:3" x14ac:dyDescent="0.2">
      <c r="A30">
        <v>7445</v>
      </c>
      <c r="B30">
        <v>1</v>
      </c>
      <c r="C30" t="s">
        <v>265</v>
      </c>
    </row>
    <row r="31" spans="1:3" x14ac:dyDescent="0.2">
      <c r="A31">
        <v>7740</v>
      </c>
      <c r="B31">
        <v>2</v>
      </c>
      <c r="C31" t="s">
        <v>266</v>
      </c>
    </row>
    <row r="32" spans="1:3" x14ac:dyDescent="0.2">
      <c r="A32">
        <v>8201</v>
      </c>
      <c r="B32">
        <v>1</v>
      </c>
      <c r="C32" t="s">
        <v>267</v>
      </c>
    </row>
    <row r="33" spans="1:3" x14ac:dyDescent="0.2">
      <c r="A33">
        <v>31656</v>
      </c>
      <c r="B33">
        <v>1</v>
      </c>
      <c r="C33" t="s">
        <v>268</v>
      </c>
    </row>
  </sheetData>
  <mergeCells count="3">
    <mergeCell ref="B2:F2"/>
    <mergeCell ref="B4:D4"/>
    <mergeCell ref="F4:M4"/>
  </mergeCells>
  <pageMargins left="0.7" right="0.7" top="0.75" bottom="0.75" header="0.3" footer="0.3"/>
  <pageSetup paperSize="9" fitToWidth="0" fitToHeight="0" orientation="portrait" horizontalDpi="0" verticalDpi="0"/>
  <ignoredErrors>
    <ignoredError sqref="B2 F4 B4" numberStoredAsText="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ECCDE00C03B54595CE6876568E068D" ma:contentTypeVersion="16" ma:contentTypeDescription="Create a new document." ma:contentTypeScope="" ma:versionID="872a0a60dd18bf108dc71894c4163b5e">
  <xsd:schema xmlns:xsd="http://www.w3.org/2001/XMLSchema" xmlns:xs="http://www.w3.org/2001/XMLSchema" xmlns:p="http://schemas.microsoft.com/office/2006/metadata/properties" xmlns:ns2="73fecaa0-7abb-49b1-8735-31c8a95abb2e" xmlns:ns3="45d80b60-0352-43a8-9982-24a3915430fb" targetNamespace="http://schemas.microsoft.com/office/2006/metadata/properties" ma:root="true" ma:fieldsID="f82d9f8a30e4ec3276e39e6997c51689" ns2:_="" ns3:_="">
    <xsd:import namespace="73fecaa0-7abb-49b1-8735-31c8a95abb2e"/>
    <xsd:import namespace="45d80b60-0352-43a8-9982-24a3915430f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OCR" minOccurs="0"/>
                <xsd:element ref="ns2:MediaLengthInSeconds" minOccurs="0"/>
                <xsd:element ref="ns2:Customer"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fecaa0-7abb-49b1-8735-31c8a95abb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Customer" ma:index="20" nillable="true" ma:displayName="Customer" ma:internalName="Customer">
      <xsd:simpleType>
        <xsd:restriction base="dms:Text">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1f66ed0-4477-40ca-85f6-1c7e0f7e5cd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5d80b60-0352-43a8-9982-24a3915430fb"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2296801-e944-4dbc-a759-fa2720b5a04c}" ma:internalName="TaxCatchAll" ma:showField="CatchAllData" ma:web="45d80b60-0352-43a8-9982-24a3915430f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ustomer xmlns="73fecaa0-7abb-49b1-8735-31c8a95abb2e" xsi:nil="true"/>
    <TaxCatchAll xmlns="45d80b60-0352-43a8-9982-24a3915430fb" xsi:nil="true"/>
    <lcf76f155ced4ddcb4097134ff3c332f xmlns="73fecaa0-7abb-49b1-8735-31c8a95abb2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203B70-67EA-4B25-91B1-CE77E98367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fecaa0-7abb-49b1-8735-31c8a95abb2e"/>
    <ds:schemaRef ds:uri="45d80b60-0352-43a8-9982-24a3915430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4CE030-2C3B-4557-BB1D-F3819709B28E}">
  <ds:schemaRefs>
    <ds:schemaRef ds:uri="http://purl.org/dc/dcmitype/"/>
    <ds:schemaRef ds:uri="45d80b60-0352-43a8-9982-24a3915430fb"/>
    <ds:schemaRef ds:uri="http://purl.org/dc/terms/"/>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http://schemas.openxmlformats.org/package/2006/metadata/core-properties"/>
    <ds:schemaRef ds:uri="73fecaa0-7abb-49b1-8735-31c8a95abb2e"/>
    <ds:schemaRef ds:uri="http://purl.org/dc/elements/1.1/"/>
  </ds:schemaRefs>
</ds:datastoreItem>
</file>

<file path=customXml/itemProps3.xml><?xml version="1.0" encoding="utf-8"?>
<ds:datastoreItem xmlns:ds="http://schemas.openxmlformats.org/officeDocument/2006/customXml" ds:itemID="{2F1C33DA-7290-4716-B4D5-743CE123D5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5</vt:i4>
      </vt:variant>
    </vt:vector>
  </HeadingPairs>
  <TitlesOfParts>
    <vt:vector size="31" baseType="lpstr">
      <vt:lpstr>מסך פתיחה</vt:lpstr>
      <vt:lpstr>Template history</vt:lpstr>
      <vt:lpstr>Index</vt:lpstr>
      <vt:lpstr>Summary</vt:lpstr>
      <vt:lpstr>דיווח דיגומים</vt:lpstr>
      <vt:lpstr>דיווח חריגים</vt:lpstr>
      <vt:lpstr>דיווח אסורים</vt:lpstr>
      <vt:lpstr>דיווח כספי שנתי</vt:lpstr>
      <vt:lpstr>Planning</vt:lpstr>
      <vt:lpstr>ExcCalc</vt:lpstr>
      <vt:lpstr>ForbCalc</vt:lpstr>
      <vt:lpstr>WQ_UnitID</vt:lpstr>
      <vt:lpstr>PT_ExcValue</vt:lpstr>
      <vt:lpstr>PT_Charge_Exc</vt:lpstr>
      <vt:lpstr>PT_Charge_Forb</vt:lpstr>
      <vt:lpstr>Count</vt:lpstr>
      <vt:lpstr>Address</vt:lpstr>
      <vt:lpstr>Comments</vt:lpstr>
      <vt:lpstr>ExcValue</vt:lpstr>
      <vt:lpstr>ExcCharge</vt:lpstr>
      <vt:lpstr>ForbCharge</vt:lpstr>
      <vt:lpstr>ExcLimit</vt:lpstr>
      <vt:lpstr>WQ</vt:lpstr>
      <vt:lpstr>Path</vt:lpstr>
      <vt:lpstr>ExcPermit</vt:lpstr>
      <vt:lpstr>ForbDraft</vt:lpstr>
      <vt:lpstr>PT_Charge_Exc!ExternalData_1</vt:lpstr>
      <vt:lpstr>WQ_UnitID!ExternalData_1</vt:lpstr>
      <vt:lpstr>PT_Charge_Exc!ExternalData_2</vt:lpstr>
      <vt:lpstr>WQ_UnitID!ExternalData_2</vt:lpstr>
      <vt:lpstr>PT_Charge_Exc!ExternalData_3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dannyg</dc:creator>
  <cp:lastModifiedBy>Benny Yassan</cp:lastModifiedBy>
  <cp:lastPrinted>2014-03-18T15:06:33Z</cp:lastPrinted>
  <dcterms:created xsi:type="dcterms:W3CDTF">2011-11-17T04:01:22Z</dcterms:created>
  <dcterms:modified xsi:type="dcterms:W3CDTF">2025-04-20T15:03:13Z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0x0101002BECCDE00C03B54595CE6876568E068D</vt:lpwstr>
  </property>
  <property fmtid="{D5CDD505-2E9C-101B-9397-08002B2CF9AE}" pid="3" name="MediaServiceImageTags">
    <vt:lpwstr/>
  </property>
</Properties>
</file>